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saveExternalLinkValues="0" updateLinks="never"/>
  <mc:AlternateContent xmlns:mc="http://schemas.openxmlformats.org/markup-compatibility/2006">
    <mc:Choice Requires="x15">
      <x15ac:absPath xmlns:x15ac="http://schemas.microsoft.com/office/spreadsheetml/2010/11/ac" url="C:\Users\Asus\Desktop\excel\JCY\For GitHub\"/>
    </mc:Choice>
  </mc:AlternateContent>
  <xr:revisionPtr revIDLastSave="0" documentId="8_{50BA82B3-497A-4A02-A0C8-0C6A16226780}" xr6:coauthVersionLast="47" xr6:coauthVersionMax="47" xr10:uidLastSave="{00000000-0000-0000-0000-000000000000}"/>
  <bookViews>
    <workbookView xWindow="-120" yWindow="-120" windowWidth="20730" windowHeight="11160" activeTab="2" xr2:uid="{00000000-000D-0000-FFFF-FFFF00000000}"/>
  </bookViews>
  <sheets>
    <sheet name="Database" sheetId="3" r:id="rId1"/>
    <sheet name="Attendance" sheetId="5" r:id="rId2"/>
    <sheet name="PAY" sheetId="1" r:id="rId3"/>
    <sheet name="Masterlist" sheetId="4" r:id="rId4"/>
  </sheets>
  <definedNames>
    <definedName name="_xlnm._FilterDatabase" localSheetId="1" hidden="1">Attendance!$A$1:$R$10001</definedName>
    <definedName name="_xlnm._FilterDatabase" localSheetId="2" hidden="1">PAY!$E$1:$E$610</definedName>
    <definedName name="Basic" comment="Worker's basic salary">Database!$I$11</definedName>
    <definedName name="Days" comment="Days in a week">Database!$C$18:$C$24</definedName>
    <definedName name="HourlyPay" comment="Worker's pay per hour">Database!$I$14</definedName>
    <definedName name="PH" comment="Remember to update every year and every time a new public holiday is announced / decided">VALUE(Database!$F$3:$F$14)</definedName>
    <definedName name="WorkDays" comment="Number of working days in a month">Database!$I$12</definedName>
    <definedName name="WorkHours" comment="Number of working hours per day">Database!$I$13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5" l="1"/>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N1533" i="5"/>
  <c r="N1534" i="5"/>
  <c r="N1535" i="5"/>
  <c r="N1536" i="5"/>
  <c r="N1537" i="5"/>
  <c r="N1538" i="5"/>
  <c r="N1539" i="5"/>
  <c r="N1540" i="5"/>
  <c r="N1541" i="5"/>
  <c r="N1542" i="5"/>
  <c r="N1543" i="5"/>
  <c r="N1544" i="5"/>
  <c r="N1545" i="5"/>
  <c r="N1546" i="5"/>
  <c r="N1547" i="5"/>
  <c r="N1548" i="5"/>
  <c r="N1549" i="5"/>
  <c r="N1550" i="5"/>
  <c r="N1551" i="5"/>
  <c r="N1552" i="5"/>
  <c r="N1553" i="5"/>
  <c r="N1554" i="5"/>
  <c r="N1555" i="5"/>
  <c r="N1556" i="5"/>
  <c r="N1557" i="5"/>
  <c r="N1558" i="5"/>
  <c r="N1559" i="5"/>
  <c r="N1560" i="5"/>
  <c r="N1561" i="5"/>
  <c r="N1562" i="5"/>
  <c r="N1563" i="5"/>
  <c r="N1564" i="5"/>
  <c r="N1565" i="5"/>
  <c r="N1566" i="5"/>
  <c r="N1567" i="5"/>
  <c r="N1568" i="5"/>
  <c r="N1569" i="5"/>
  <c r="N1570" i="5"/>
  <c r="N1571" i="5"/>
  <c r="N1572" i="5"/>
  <c r="N1573" i="5"/>
  <c r="N1574" i="5"/>
  <c r="N1575" i="5"/>
  <c r="N1576" i="5"/>
  <c r="N1577" i="5"/>
  <c r="N1578" i="5"/>
  <c r="N1579" i="5"/>
  <c r="N1580" i="5"/>
  <c r="N1581" i="5"/>
  <c r="N1582" i="5"/>
  <c r="N1583" i="5"/>
  <c r="N1584" i="5"/>
  <c r="N1585" i="5"/>
  <c r="N1586" i="5"/>
  <c r="N1587" i="5"/>
  <c r="N1588" i="5"/>
  <c r="N1589" i="5"/>
  <c r="N1590" i="5"/>
  <c r="N1591" i="5"/>
  <c r="N1592" i="5"/>
  <c r="N1593" i="5"/>
  <c r="N1594" i="5"/>
  <c r="N1595" i="5"/>
  <c r="N1596" i="5"/>
  <c r="N1597" i="5"/>
  <c r="N1598" i="5"/>
  <c r="N1599" i="5"/>
  <c r="N1600" i="5"/>
  <c r="N1601" i="5"/>
  <c r="N1602" i="5"/>
  <c r="N1603" i="5"/>
  <c r="N1604" i="5"/>
  <c r="N1605" i="5"/>
  <c r="N1606" i="5"/>
  <c r="N1607" i="5"/>
  <c r="N1608" i="5"/>
  <c r="N1609" i="5"/>
  <c r="N1610" i="5"/>
  <c r="N1611" i="5"/>
  <c r="N1612" i="5"/>
  <c r="N1613" i="5"/>
  <c r="N1614" i="5"/>
  <c r="N1615" i="5"/>
  <c r="N1616" i="5"/>
  <c r="N1617" i="5"/>
  <c r="N1618" i="5"/>
  <c r="N1619" i="5"/>
  <c r="N1620" i="5"/>
  <c r="N1621" i="5"/>
  <c r="N1622" i="5"/>
  <c r="N1623" i="5"/>
  <c r="N1624" i="5"/>
  <c r="N1625" i="5"/>
  <c r="N1626" i="5"/>
  <c r="N1627" i="5"/>
  <c r="N1628" i="5"/>
  <c r="N1629" i="5"/>
  <c r="N1630" i="5"/>
  <c r="N1631" i="5"/>
  <c r="N1632" i="5"/>
  <c r="N1633" i="5"/>
  <c r="N1634" i="5"/>
  <c r="N1635" i="5"/>
  <c r="N1636" i="5"/>
  <c r="N1637" i="5"/>
  <c r="N1638" i="5"/>
  <c r="N1639" i="5"/>
  <c r="N1640" i="5"/>
  <c r="N1641" i="5"/>
  <c r="N1642" i="5"/>
  <c r="N1643" i="5"/>
  <c r="N1644" i="5"/>
  <c r="N1645" i="5"/>
  <c r="N1646" i="5"/>
  <c r="N1647" i="5"/>
  <c r="N1648" i="5"/>
  <c r="N1649" i="5"/>
  <c r="N1650" i="5"/>
  <c r="N1651" i="5"/>
  <c r="N1652" i="5"/>
  <c r="N1653" i="5"/>
  <c r="N1654" i="5"/>
  <c r="N1655" i="5"/>
  <c r="N1656" i="5"/>
  <c r="N1657" i="5"/>
  <c r="N1658" i="5"/>
  <c r="N1659" i="5"/>
  <c r="N1660" i="5"/>
  <c r="N1661" i="5"/>
  <c r="N1662" i="5"/>
  <c r="N1663" i="5"/>
  <c r="N1664" i="5"/>
  <c r="N1665" i="5"/>
  <c r="N1666" i="5"/>
  <c r="N1667" i="5"/>
  <c r="N1668" i="5"/>
  <c r="N1669" i="5"/>
  <c r="N1670" i="5"/>
  <c r="N1671" i="5"/>
  <c r="N1672" i="5"/>
  <c r="N1673" i="5"/>
  <c r="N1674" i="5"/>
  <c r="N1675" i="5"/>
  <c r="N1676" i="5"/>
  <c r="N1677" i="5"/>
  <c r="N1678" i="5"/>
  <c r="N1679" i="5"/>
  <c r="N1680" i="5"/>
  <c r="N1681" i="5"/>
  <c r="N1682" i="5"/>
  <c r="N1683" i="5"/>
  <c r="N1684" i="5"/>
  <c r="N1685" i="5"/>
  <c r="N1686" i="5"/>
  <c r="N1687" i="5"/>
  <c r="N1688" i="5"/>
  <c r="N1689" i="5"/>
  <c r="N1690" i="5"/>
  <c r="N1691" i="5"/>
  <c r="N1692" i="5"/>
  <c r="N1693" i="5"/>
  <c r="N1694" i="5"/>
  <c r="N1695" i="5"/>
  <c r="N1696" i="5"/>
  <c r="N1697" i="5"/>
  <c r="N1698" i="5"/>
  <c r="N1699" i="5"/>
  <c r="N1700" i="5"/>
  <c r="N1701" i="5"/>
  <c r="N1702" i="5"/>
  <c r="N1703" i="5"/>
  <c r="N1704" i="5"/>
  <c r="N1705" i="5"/>
  <c r="N1706" i="5"/>
  <c r="N1707" i="5"/>
  <c r="N1708" i="5"/>
  <c r="N1709" i="5"/>
  <c r="N1710" i="5"/>
  <c r="N1711" i="5"/>
  <c r="N1712" i="5"/>
  <c r="N1713" i="5"/>
  <c r="N1714" i="5"/>
  <c r="N1715" i="5"/>
  <c r="N1716" i="5"/>
  <c r="N1717" i="5"/>
  <c r="N1718" i="5"/>
  <c r="N1719" i="5"/>
  <c r="N1720" i="5"/>
  <c r="N1721" i="5"/>
  <c r="N1722" i="5"/>
  <c r="N1723" i="5"/>
  <c r="N1724" i="5"/>
  <c r="N1725" i="5"/>
  <c r="N1726" i="5"/>
  <c r="N1727" i="5"/>
  <c r="N1728" i="5"/>
  <c r="N1729" i="5"/>
  <c r="N1730" i="5"/>
  <c r="N1731" i="5"/>
  <c r="N1732" i="5"/>
  <c r="N1733" i="5"/>
  <c r="N1734" i="5"/>
  <c r="N1735" i="5"/>
  <c r="N1736" i="5"/>
  <c r="N1737" i="5"/>
  <c r="N1738" i="5"/>
  <c r="N1739" i="5"/>
  <c r="N1740" i="5"/>
  <c r="N1741" i="5"/>
  <c r="N1742" i="5"/>
  <c r="N1743" i="5"/>
  <c r="N1744" i="5"/>
  <c r="N1745" i="5"/>
  <c r="N1746" i="5"/>
  <c r="N1747" i="5"/>
  <c r="N1748" i="5"/>
  <c r="N1749" i="5"/>
  <c r="N1750" i="5"/>
  <c r="N1751" i="5"/>
  <c r="N1752" i="5"/>
  <c r="N1753" i="5"/>
  <c r="N1754" i="5"/>
  <c r="N1755" i="5"/>
  <c r="N1756" i="5"/>
  <c r="N1757" i="5"/>
  <c r="N1758" i="5"/>
  <c r="N1759" i="5"/>
  <c r="N1760" i="5"/>
  <c r="N1761" i="5"/>
  <c r="N1762" i="5"/>
  <c r="N1763" i="5"/>
  <c r="N1764" i="5"/>
  <c r="N1765" i="5"/>
  <c r="N1766" i="5"/>
  <c r="N1767" i="5"/>
  <c r="N1768" i="5"/>
  <c r="N1769" i="5"/>
  <c r="N1770" i="5"/>
  <c r="N1771" i="5"/>
  <c r="N1772" i="5"/>
  <c r="N1773" i="5"/>
  <c r="N1774" i="5"/>
  <c r="N1775" i="5"/>
  <c r="N1776" i="5"/>
  <c r="N1777" i="5"/>
  <c r="N1778" i="5"/>
  <c r="N1779" i="5"/>
  <c r="N1780" i="5"/>
  <c r="N1781" i="5"/>
  <c r="N1782" i="5"/>
  <c r="N1783" i="5"/>
  <c r="N1784" i="5"/>
  <c r="N1785" i="5"/>
  <c r="N1786" i="5"/>
  <c r="N1787" i="5"/>
  <c r="N1788" i="5"/>
  <c r="N1789" i="5"/>
  <c r="N1790" i="5"/>
  <c r="N1791" i="5"/>
  <c r="N1792" i="5"/>
  <c r="N1793" i="5"/>
  <c r="N1794" i="5"/>
  <c r="N1795" i="5"/>
  <c r="N1796" i="5"/>
  <c r="N1797" i="5"/>
  <c r="N1798" i="5"/>
  <c r="N1799" i="5"/>
  <c r="N1800" i="5"/>
  <c r="N1801" i="5"/>
  <c r="N1802" i="5"/>
  <c r="N1803" i="5"/>
  <c r="N1804" i="5"/>
  <c r="N1805" i="5"/>
  <c r="N1806" i="5"/>
  <c r="N1807" i="5"/>
  <c r="N1808" i="5"/>
  <c r="N1809" i="5"/>
  <c r="N1810" i="5"/>
  <c r="N1811" i="5"/>
  <c r="N1812" i="5"/>
  <c r="N1813" i="5"/>
  <c r="N1814" i="5"/>
  <c r="N1815" i="5"/>
  <c r="N1816" i="5"/>
  <c r="N1817" i="5"/>
  <c r="N1818" i="5"/>
  <c r="N1819" i="5"/>
  <c r="N1820" i="5"/>
  <c r="N1821" i="5"/>
  <c r="N1822" i="5"/>
  <c r="N1823" i="5"/>
  <c r="N1824" i="5"/>
  <c r="N1825" i="5"/>
  <c r="N1826" i="5"/>
  <c r="N1827" i="5"/>
  <c r="N1828" i="5"/>
  <c r="N1829" i="5"/>
  <c r="N1830" i="5"/>
  <c r="N1831" i="5"/>
  <c r="N1832" i="5"/>
  <c r="N1833" i="5"/>
  <c r="N1834" i="5"/>
  <c r="N1835" i="5"/>
  <c r="N1836" i="5"/>
  <c r="N1837" i="5"/>
  <c r="N1838" i="5"/>
  <c r="N1839" i="5"/>
  <c r="N1840" i="5"/>
  <c r="N1841" i="5"/>
  <c r="N1842" i="5"/>
  <c r="N1843" i="5"/>
  <c r="N1844" i="5"/>
  <c r="N1845" i="5"/>
  <c r="N1846" i="5"/>
  <c r="N1847" i="5"/>
  <c r="N1848" i="5"/>
  <c r="N1849" i="5"/>
  <c r="N1850" i="5"/>
  <c r="N1851" i="5"/>
  <c r="N1852" i="5"/>
  <c r="N1853" i="5"/>
  <c r="N1854" i="5"/>
  <c r="N1855" i="5"/>
  <c r="N1856" i="5"/>
  <c r="N1857" i="5"/>
  <c r="N1858" i="5"/>
  <c r="N1859" i="5"/>
  <c r="N1860" i="5"/>
  <c r="N1861" i="5"/>
  <c r="N1862" i="5"/>
  <c r="N1863" i="5"/>
  <c r="N1864" i="5"/>
  <c r="N1865" i="5"/>
  <c r="N1866" i="5"/>
  <c r="N1867" i="5"/>
  <c r="N1868" i="5"/>
  <c r="N1869" i="5"/>
  <c r="N1870" i="5"/>
  <c r="N1871" i="5"/>
  <c r="N1872" i="5"/>
  <c r="N1873" i="5"/>
  <c r="N1874" i="5"/>
  <c r="N1875" i="5"/>
  <c r="N1876" i="5"/>
  <c r="N1877" i="5"/>
  <c r="N1878" i="5"/>
  <c r="N1879" i="5"/>
  <c r="N1880" i="5"/>
  <c r="N1881" i="5"/>
  <c r="N1882" i="5"/>
  <c r="N1883" i="5"/>
  <c r="N1884" i="5"/>
  <c r="N1885" i="5"/>
  <c r="N1886" i="5"/>
  <c r="N1887" i="5"/>
  <c r="N1888" i="5"/>
  <c r="N1889" i="5"/>
  <c r="N1890" i="5"/>
  <c r="N1891" i="5"/>
  <c r="N1892" i="5"/>
  <c r="N1893" i="5"/>
  <c r="N1894" i="5"/>
  <c r="N1895" i="5"/>
  <c r="N1896" i="5"/>
  <c r="N1897" i="5"/>
  <c r="N1898" i="5"/>
  <c r="N1899" i="5"/>
  <c r="N1900" i="5"/>
  <c r="N1901" i="5"/>
  <c r="N1902" i="5"/>
  <c r="N1903" i="5"/>
  <c r="N1904" i="5"/>
  <c r="N1905" i="5"/>
  <c r="N1906" i="5"/>
  <c r="N1907" i="5"/>
  <c r="N1908" i="5"/>
  <c r="N1909" i="5"/>
  <c r="N1910" i="5"/>
  <c r="N1911" i="5"/>
  <c r="N1912" i="5"/>
  <c r="N1913" i="5"/>
  <c r="N1914" i="5"/>
  <c r="N1915" i="5"/>
  <c r="N1916" i="5"/>
  <c r="N1917" i="5"/>
  <c r="N1918" i="5"/>
  <c r="N1919" i="5"/>
  <c r="N1920" i="5"/>
  <c r="N1921" i="5"/>
  <c r="N1922" i="5"/>
  <c r="N1923" i="5"/>
  <c r="N1924" i="5"/>
  <c r="N1925" i="5"/>
  <c r="N1926" i="5"/>
  <c r="N1927" i="5"/>
  <c r="N1928" i="5"/>
  <c r="N1929" i="5"/>
  <c r="N1930" i="5"/>
  <c r="N1931" i="5"/>
  <c r="N1932" i="5"/>
  <c r="N1933" i="5"/>
  <c r="N1934" i="5"/>
  <c r="N1935" i="5"/>
  <c r="N1936" i="5"/>
  <c r="N1937" i="5"/>
  <c r="N1938" i="5"/>
  <c r="N1939" i="5"/>
  <c r="N1940" i="5"/>
  <c r="N1941" i="5"/>
  <c r="N1942" i="5"/>
  <c r="N1943" i="5"/>
  <c r="N1944" i="5"/>
  <c r="N1945" i="5"/>
  <c r="N1946" i="5"/>
  <c r="N1947" i="5"/>
  <c r="N1948" i="5"/>
  <c r="N1949" i="5"/>
  <c r="N1950" i="5"/>
  <c r="N1951" i="5"/>
  <c r="N1952" i="5"/>
  <c r="N1953" i="5"/>
  <c r="N1954" i="5"/>
  <c r="N1955" i="5"/>
  <c r="N1956" i="5"/>
  <c r="N1957" i="5"/>
  <c r="N1958" i="5"/>
  <c r="N1959" i="5"/>
  <c r="N1960" i="5"/>
  <c r="N1961" i="5"/>
  <c r="N1962" i="5"/>
  <c r="N1963" i="5"/>
  <c r="N1964" i="5"/>
  <c r="N1965" i="5"/>
  <c r="N1966" i="5"/>
  <c r="N1967" i="5"/>
  <c r="N1968" i="5"/>
  <c r="N1969" i="5"/>
  <c r="N1970" i="5"/>
  <c r="N1971" i="5"/>
  <c r="N1972" i="5"/>
  <c r="N1973" i="5"/>
  <c r="N1974" i="5"/>
  <c r="N1975" i="5"/>
  <c r="N1976" i="5"/>
  <c r="N1977" i="5"/>
  <c r="N1978" i="5"/>
  <c r="N1979" i="5"/>
  <c r="N1980" i="5"/>
  <c r="N1981" i="5"/>
  <c r="N1982" i="5"/>
  <c r="N1983" i="5"/>
  <c r="N1984" i="5"/>
  <c r="N1985" i="5"/>
  <c r="N1986" i="5"/>
  <c r="N1987" i="5"/>
  <c r="N1988" i="5"/>
  <c r="N1989" i="5"/>
  <c r="N1990" i="5"/>
  <c r="N1991" i="5"/>
  <c r="N1992" i="5"/>
  <c r="N1993" i="5"/>
  <c r="N1994" i="5"/>
  <c r="N1995" i="5"/>
  <c r="N1996" i="5"/>
  <c r="N1997" i="5"/>
  <c r="N1998" i="5"/>
  <c r="N1999" i="5"/>
  <c r="N2000" i="5"/>
  <c r="N2001" i="5"/>
  <c r="N2002" i="5"/>
  <c r="N2003" i="5"/>
  <c r="N2004" i="5"/>
  <c r="N2005" i="5"/>
  <c r="N2006" i="5"/>
  <c r="N2007" i="5"/>
  <c r="N2008" i="5"/>
  <c r="N2009" i="5"/>
  <c r="N2010" i="5"/>
  <c r="N2011" i="5"/>
  <c r="N2012" i="5"/>
  <c r="N2013" i="5"/>
  <c r="N2014" i="5"/>
  <c r="N2015" i="5"/>
  <c r="N2016" i="5"/>
  <c r="N2017" i="5"/>
  <c r="N2018" i="5"/>
  <c r="N2019" i="5"/>
  <c r="N2020" i="5"/>
  <c r="N2021" i="5"/>
  <c r="N2022" i="5"/>
  <c r="N2023" i="5"/>
  <c r="N2024" i="5"/>
  <c r="N2025" i="5"/>
  <c r="N2026" i="5"/>
  <c r="N2027" i="5"/>
  <c r="N2028" i="5"/>
  <c r="N2029" i="5"/>
  <c r="N2030" i="5"/>
  <c r="N2031" i="5"/>
  <c r="N2032" i="5"/>
  <c r="N2033" i="5"/>
  <c r="N2034" i="5"/>
  <c r="N2035" i="5"/>
  <c r="N2036" i="5"/>
  <c r="N2037" i="5"/>
  <c r="N2038" i="5"/>
  <c r="N2039" i="5"/>
  <c r="N2040" i="5"/>
  <c r="N2041" i="5"/>
  <c r="N2042" i="5"/>
  <c r="N2043" i="5"/>
  <c r="N2044" i="5"/>
  <c r="N2045" i="5"/>
  <c r="N2046" i="5"/>
  <c r="N2047" i="5"/>
  <c r="N2048" i="5"/>
  <c r="N2049" i="5"/>
  <c r="N2050" i="5"/>
  <c r="N2051" i="5"/>
  <c r="N2052" i="5"/>
  <c r="N2053" i="5"/>
  <c r="N2054" i="5"/>
  <c r="N2055" i="5"/>
  <c r="N2056" i="5"/>
  <c r="N2057" i="5"/>
  <c r="N2058" i="5"/>
  <c r="N2059" i="5"/>
  <c r="N2060" i="5"/>
  <c r="N2061" i="5"/>
  <c r="N2062" i="5"/>
  <c r="N2063" i="5"/>
  <c r="N2064" i="5"/>
  <c r="N2065" i="5"/>
  <c r="N2066" i="5"/>
  <c r="N2067" i="5"/>
  <c r="N2068" i="5"/>
  <c r="N2069" i="5"/>
  <c r="N2070" i="5"/>
  <c r="N2071" i="5"/>
  <c r="N2072" i="5"/>
  <c r="N2073" i="5"/>
  <c r="N2074" i="5"/>
  <c r="N2075" i="5"/>
  <c r="N2076" i="5"/>
  <c r="N2077" i="5"/>
  <c r="N2078" i="5"/>
  <c r="N2079" i="5"/>
  <c r="N2080" i="5"/>
  <c r="N2081" i="5"/>
  <c r="N2082" i="5"/>
  <c r="N2083" i="5"/>
  <c r="N2084" i="5"/>
  <c r="N2085" i="5"/>
  <c r="N2086" i="5"/>
  <c r="N2087" i="5"/>
  <c r="N2088" i="5"/>
  <c r="N2089" i="5"/>
  <c r="N2090" i="5"/>
  <c r="N2091" i="5"/>
  <c r="N2092" i="5"/>
  <c r="N2093" i="5"/>
  <c r="N2094" i="5"/>
  <c r="N2095" i="5"/>
  <c r="N2096" i="5"/>
  <c r="N2097" i="5"/>
  <c r="N2098" i="5"/>
  <c r="N2099" i="5"/>
  <c r="N2100" i="5"/>
  <c r="N2101" i="5"/>
  <c r="N2102" i="5"/>
  <c r="N2103" i="5"/>
  <c r="N2104" i="5"/>
  <c r="N2105" i="5"/>
  <c r="N2106" i="5"/>
  <c r="N2107" i="5"/>
  <c r="N2108" i="5"/>
  <c r="N2109" i="5"/>
  <c r="N2110" i="5"/>
  <c r="N2111" i="5"/>
  <c r="N2112" i="5"/>
  <c r="N2113" i="5"/>
  <c r="N2114" i="5"/>
  <c r="N2115" i="5"/>
  <c r="N2116" i="5"/>
  <c r="N2117" i="5"/>
  <c r="N2118" i="5"/>
  <c r="N2119" i="5"/>
  <c r="N2120" i="5"/>
  <c r="N2121" i="5"/>
  <c r="N2122" i="5"/>
  <c r="N2123" i="5"/>
  <c r="N2124" i="5"/>
  <c r="N2125" i="5"/>
  <c r="N2126" i="5"/>
  <c r="N2127" i="5"/>
  <c r="N2128" i="5"/>
  <c r="N2129" i="5"/>
  <c r="N2130" i="5"/>
  <c r="N2131" i="5"/>
  <c r="N2132" i="5"/>
  <c r="N2133" i="5"/>
  <c r="N2134" i="5"/>
  <c r="N2135" i="5"/>
  <c r="N2136" i="5"/>
  <c r="N2137" i="5"/>
  <c r="N2138" i="5"/>
  <c r="N2139" i="5"/>
  <c r="N2140" i="5"/>
  <c r="N2141" i="5"/>
  <c r="N2142" i="5"/>
  <c r="N2143" i="5"/>
  <c r="N2144" i="5"/>
  <c r="N2145" i="5"/>
  <c r="N2146" i="5"/>
  <c r="N2147" i="5"/>
  <c r="N2148" i="5"/>
  <c r="N2149" i="5"/>
  <c r="N2150" i="5"/>
  <c r="N2151" i="5"/>
  <c r="N2152" i="5"/>
  <c r="N2153" i="5"/>
  <c r="N2154" i="5"/>
  <c r="N2155" i="5"/>
  <c r="N2156" i="5"/>
  <c r="N2157" i="5"/>
  <c r="N2158" i="5"/>
  <c r="N2159" i="5"/>
  <c r="N2160" i="5"/>
  <c r="N2161" i="5"/>
  <c r="N2162" i="5"/>
  <c r="N2163" i="5"/>
  <c r="N2164" i="5"/>
  <c r="N2165" i="5"/>
  <c r="N2166" i="5"/>
  <c r="N2167" i="5"/>
  <c r="N2168" i="5"/>
  <c r="N2169" i="5"/>
  <c r="N2170" i="5"/>
  <c r="N2171" i="5"/>
  <c r="N2172" i="5"/>
  <c r="N2173" i="5"/>
  <c r="N2174" i="5"/>
  <c r="N2175" i="5"/>
  <c r="N2176" i="5"/>
  <c r="N2177" i="5"/>
  <c r="N2178" i="5"/>
  <c r="N2179" i="5"/>
  <c r="N2180" i="5"/>
  <c r="N2181" i="5"/>
  <c r="N2182" i="5"/>
  <c r="N2183" i="5"/>
  <c r="N2184" i="5"/>
  <c r="N2185" i="5"/>
  <c r="N2186" i="5"/>
  <c r="N2187" i="5"/>
  <c r="N2188" i="5"/>
  <c r="N2189" i="5"/>
  <c r="N2190" i="5"/>
  <c r="N2191" i="5"/>
  <c r="N2192" i="5"/>
  <c r="N2193" i="5"/>
  <c r="N2194" i="5"/>
  <c r="N2195" i="5"/>
  <c r="N2196" i="5"/>
  <c r="N2197" i="5"/>
  <c r="N2198" i="5"/>
  <c r="N2199" i="5"/>
  <c r="N2200" i="5"/>
  <c r="N2201" i="5"/>
  <c r="N2202" i="5"/>
  <c r="N2203" i="5"/>
  <c r="N2204" i="5"/>
  <c r="N2205" i="5"/>
  <c r="N2206" i="5"/>
  <c r="N2207" i="5"/>
  <c r="N2208" i="5"/>
  <c r="N2209" i="5"/>
  <c r="N2210" i="5"/>
  <c r="N2211" i="5"/>
  <c r="N2212" i="5"/>
  <c r="N2213" i="5"/>
  <c r="N2214" i="5"/>
  <c r="N2215" i="5"/>
  <c r="N2216" i="5"/>
  <c r="N2217" i="5"/>
  <c r="N2218" i="5"/>
  <c r="N2219" i="5"/>
  <c r="N2220" i="5"/>
  <c r="N2221" i="5"/>
  <c r="N2222" i="5"/>
  <c r="N2223" i="5"/>
  <c r="N2224" i="5"/>
  <c r="N2225" i="5"/>
  <c r="N2226" i="5"/>
  <c r="N2227" i="5"/>
  <c r="N2228" i="5"/>
  <c r="N2229" i="5"/>
  <c r="N2230" i="5"/>
  <c r="N2231" i="5"/>
  <c r="N2232" i="5"/>
  <c r="N2233" i="5"/>
  <c r="N2234" i="5"/>
  <c r="N2235" i="5"/>
  <c r="N2236" i="5"/>
  <c r="N2237" i="5"/>
  <c r="N2238" i="5"/>
  <c r="N2239" i="5"/>
  <c r="N2240" i="5"/>
  <c r="N2241" i="5"/>
  <c r="N2242" i="5"/>
  <c r="N2243" i="5"/>
  <c r="N2244" i="5"/>
  <c r="N2245" i="5"/>
  <c r="N2246" i="5"/>
  <c r="N2247" i="5"/>
  <c r="N2248" i="5"/>
  <c r="N2249" i="5"/>
  <c r="N2250" i="5"/>
  <c r="N2251" i="5"/>
  <c r="N2252" i="5"/>
  <c r="N2253" i="5"/>
  <c r="N2254" i="5"/>
  <c r="N2255" i="5"/>
  <c r="N2256" i="5"/>
  <c r="N2257" i="5"/>
  <c r="N2258" i="5"/>
  <c r="N2259" i="5"/>
  <c r="N2260" i="5"/>
  <c r="N2261" i="5"/>
  <c r="N2262" i="5"/>
  <c r="N2263" i="5"/>
  <c r="N2264" i="5"/>
  <c r="N2265" i="5"/>
  <c r="N2266" i="5"/>
  <c r="N2267" i="5"/>
  <c r="N2268" i="5"/>
  <c r="N2269" i="5"/>
  <c r="N2270" i="5"/>
  <c r="N2271" i="5"/>
  <c r="N2272" i="5"/>
  <c r="N2273" i="5"/>
  <c r="N2274" i="5"/>
  <c r="N2275" i="5"/>
  <c r="N2276" i="5"/>
  <c r="N2277" i="5"/>
  <c r="N2278" i="5"/>
  <c r="N2279" i="5"/>
  <c r="N2280" i="5"/>
  <c r="N2281" i="5"/>
  <c r="N2282" i="5"/>
  <c r="N2283" i="5"/>
  <c r="N2284" i="5"/>
  <c r="N2285" i="5"/>
  <c r="N2286" i="5"/>
  <c r="N2287" i="5"/>
  <c r="N2288" i="5"/>
  <c r="N2289" i="5"/>
  <c r="N2290" i="5"/>
  <c r="N2291" i="5"/>
  <c r="N2292" i="5"/>
  <c r="N2293" i="5"/>
  <c r="N2294" i="5"/>
  <c r="N2295" i="5"/>
  <c r="N2296" i="5"/>
  <c r="N2297" i="5"/>
  <c r="N2298" i="5"/>
  <c r="N2299" i="5"/>
  <c r="N2300" i="5"/>
  <c r="N2301" i="5"/>
  <c r="N2302" i="5"/>
  <c r="N2303" i="5"/>
  <c r="N2304" i="5"/>
  <c r="N2305" i="5"/>
  <c r="N2306" i="5"/>
  <c r="N2307" i="5"/>
  <c r="N2308" i="5"/>
  <c r="N2309" i="5"/>
  <c r="N2310" i="5"/>
  <c r="N2311" i="5"/>
  <c r="N2312" i="5"/>
  <c r="N2313" i="5"/>
  <c r="N2314" i="5"/>
  <c r="N2315" i="5"/>
  <c r="N2316" i="5"/>
  <c r="N2317" i="5"/>
  <c r="N2318" i="5"/>
  <c r="N2319" i="5"/>
  <c r="N2320" i="5"/>
  <c r="N2321" i="5"/>
  <c r="N2322" i="5"/>
  <c r="N2323" i="5"/>
  <c r="N2324" i="5"/>
  <c r="N2325" i="5"/>
  <c r="N2326" i="5"/>
  <c r="N2327" i="5"/>
  <c r="N2328" i="5"/>
  <c r="N2329" i="5"/>
  <c r="N2330" i="5"/>
  <c r="N2331" i="5"/>
  <c r="N2332" i="5"/>
  <c r="N2333" i="5"/>
  <c r="N2334" i="5"/>
  <c r="N2335" i="5"/>
  <c r="N2336" i="5"/>
  <c r="N2337" i="5"/>
  <c r="N2338" i="5"/>
  <c r="N2339" i="5"/>
  <c r="N2340" i="5"/>
  <c r="N2341" i="5"/>
  <c r="N2342" i="5"/>
  <c r="N2343" i="5"/>
  <c r="N2344" i="5"/>
  <c r="N2345" i="5"/>
  <c r="N2346" i="5"/>
  <c r="N2347" i="5"/>
  <c r="N2348" i="5"/>
  <c r="N2349" i="5"/>
  <c r="N2350" i="5"/>
  <c r="N2351" i="5"/>
  <c r="N2352" i="5"/>
  <c r="N2353" i="5"/>
  <c r="N2354" i="5"/>
  <c r="N2355" i="5"/>
  <c r="N2356" i="5"/>
  <c r="N2357" i="5"/>
  <c r="N2358" i="5"/>
  <c r="N2359" i="5"/>
  <c r="N2360" i="5"/>
  <c r="N2361" i="5"/>
  <c r="N2362" i="5"/>
  <c r="N2363" i="5"/>
  <c r="N2364" i="5"/>
  <c r="N2365" i="5"/>
  <c r="N2366" i="5"/>
  <c r="N2367" i="5"/>
  <c r="N2368" i="5"/>
  <c r="N2369" i="5"/>
  <c r="N2370" i="5"/>
  <c r="N2371" i="5"/>
  <c r="N2372" i="5"/>
  <c r="N2373" i="5"/>
  <c r="N2374" i="5"/>
  <c r="N2375" i="5"/>
  <c r="N2376" i="5"/>
  <c r="N2377" i="5"/>
  <c r="N2378" i="5"/>
  <c r="N2379" i="5"/>
  <c r="N2380" i="5"/>
  <c r="N2381" i="5"/>
  <c r="N2382" i="5"/>
  <c r="N2383" i="5"/>
  <c r="N2384" i="5"/>
  <c r="N2385" i="5"/>
  <c r="N2386" i="5"/>
  <c r="N2387" i="5"/>
  <c r="N2388" i="5"/>
  <c r="N2389" i="5"/>
  <c r="N2390" i="5"/>
  <c r="N2391" i="5"/>
  <c r="N2392" i="5"/>
  <c r="N2393" i="5"/>
  <c r="N2394" i="5"/>
  <c r="N2395" i="5"/>
  <c r="N2396" i="5"/>
  <c r="N2397" i="5"/>
  <c r="N2398" i="5"/>
  <c r="N2399" i="5"/>
  <c r="N2400" i="5"/>
  <c r="N2401" i="5"/>
  <c r="N2402" i="5"/>
  <c r="N2403" i="5"/>
  <c r="N2404" i="5"/>
  <c r="N2405" i="5"/>
  <c r="N2406" i="5"/>
  <c r="N2407" i="5"/>
  <c r="N2408" i="5"/>
  <c r="N2409" i="5"/>
  <c r="N2410" i="5"/>
  <c r="N2411" i="5"/>
  <c r="N2412" i="5"/>
  <c r="N2413" i="5"/>
  <c r="N2414" i="5"/>
  <c r="N2415" i="5"/>
  <c r="N2416" i="5"/>
  <c r="N2417" i="5"/>
  <c r="N2418" i="5"/>
  <c r="N2419" i="5"/>
  <c r="N2420" i="5"/>
  <c r="N2421" i="5"/>
  <c r="N2422" i="5"/>
  <c r="N2423" i="5"/>
  <c r="N2424" i="5"/>
  <c r="N2425" i="5"/>
  <c r="N2426" i="5"/>
  <c r="N2427" i="5"/>
  <c r="N2428" i="5"/>
  <c r="N2429" i="5"/>
  <c r="N2430" i="5"/>
  <c r="N2431" i="5"/>
  <c r="N2432" i="5"/>
  <c r="N2433" i="5"/>
  <c r="N2434" i="5"/>
  <c r="N2435" i="5"/>
  <c r="N2436" i="5"/>
  <c r="N2437" i="5"/>
  <c r="N2438" i="5"/>
  <c r="N2439" i="5"/>
  <c r="N2440" i="5"/>
  <c r="N2441" i="5"/>
  <c r="N2442" i="5"/>
  <c r="N2443" i="5"/>
  <c r="N2444" i="5"/>
  <c r="N2445" i="5"/>
  <c r="N2446" i="5"/>
  <c r="N2447" i="5"/>
  <c r="N2448" i="5"/>
  <c r="N2449" i="5"/>
  <c r="N2450" i="5"/>
  <c r="N2451" i="5"/>
  <c r="N2452" i="5"/>
  <c r="N2453" i="5"/>
  <c r="N2454" i="5"/>
  <c r="N2455" i="5"/>
  <c r="N2456" i="5"/>
  <c r="N2457" i="5"/>
  <c r="N2458" i="5"/>
  <c r="N2459" i="5"/>
  <c r="N2460" i="5"/>
  <c r="N2461" i="5"/>
  <c r="N2462" i="5"/>
  <c r="N2463" i="5"/>
  <c r="N2464" i="5"/>
  <c r="N2465" i="5"/>
  <c r="N2466" i="5"/>
  <c r="N2467" i="5"/>
  <c r="N2468" i="5"/>
  <c r="N2469" i="5"/>
  <c r="N2470" i="5"/>
  <c r="N2471" i="5"/>
  <c r="N2472" i="5"/>
  <c r="N2473" i="5"/>
  <c r="N2474" i="5"/>
  <c r="N2475" i="5"/>
  <c r="N2476" i="5"/>
  <c r="N2477" i="5"/>
  <c r="N2478" i="5"/>
  <c r="N2479" i="5"/>
  <c r="N2480" i="5"/>
  <c r="N2481" i="5"/>
  <c r="N2482" i="5"/>
  <c r="N2483" i="5"/>
  <c r="N2484" i="5"/>
  <c r="N2485" i="5"/>
  <c r="N2486" i="5"/>
  <c r="N2487" i="5"/>
  <c r="N2488" i="5"/>
  <c r="N2489" i="5"/>
  <c r="N2490" i="5"/>
  <c r="N2491" i="5"/>
  <c r="N2492" i="5"/>
  <c r="N2493" i="5"/>
  <c r="N2494" i="5"/>
  <c r="N2495" i="5"/>
  <c r="N2496" i="5"/>
  <c r="N2497" i="5"/>
  <c r="N2498" i="5"/>
  <c r="N2499" i="5"/>
  <c r="N2500" i="5"/>
  <c r="N2501" i="5"/>
  <c r="N2502" i="5"/>
  <c r="N2503" i="5"/>
  <c r="N2504" i="5"/>
  <c r="N2505" i="5"/>
  <c r="N2506" i="5"/>
  <c r="N2507" i="5"/>
  <c r="N2508" i="5"/>
  <c r="N2509" i="5"/>
  <c r="N2510" i="5"/>
  <c r="N2511" i="5"/>
  <c r="N2512" i="5"/>
  <c r="N2513" i="5"/>
  <c r="N2514" i="5"/>
  <c r="N2515" i="5"/>
  <c r="N2516" i="5"/>
  <c r="N2517" i="5"/>
  <c r="N2518" i="5"/>
  <c r="N2519" i="5"/>
  <c r="N2520" i="5"/>
  <c r="N2521" i="5"/>
  <c r="N2522" i="5"/>
  <c r="N2523" i="5"/>
  <c r="N2524" i="5"/>
  <c r="N2525" i="5"/>
  <c r="N2526" i="5"/>
  <c r="N2527" i="5"/>
  <c r="N2528" i="5"/>
  <c r="N2529" i="5"/>
  <c r="N2530" i="5"/>
  <c r="N2531" i="5"/>
  <c r="N2532" i="5"/>
  <c r="N2533" i="5"/>
  <c r="N2534" i="5"/>
  <c r="N2535" i="5"/>
  <c r="N2536" i="5"/>
  <c r="N2537" i="5"/>
  <c r="N2538" i="5"/>
  <c r="N2539" i="5"/>
  <c r="N2540" i="5"/>
  <c r="N2541" i="5"/>
  <c r="N2542" i="5"/>
  <c r="N2543" i="5"/>
  <c r="N2544" i="5"/>
  <c r="N2545" i="5"/>
  <c r="N2546" i="5"/>
  <c r="N2547" i="5"/>
  <c r="N2548" i="5"/>
  <c r="N2549" i="5"/>
  <c r="N2550" i="5"/>
  <c r="N2551" i="5"/>
  <c r="N2552" i="5"/>
  <c r="N2553" i="5"/>
  <c r="N2554" i="5"/>
  <c r="N2555" i="5"/>
  <c r="N2556" i="5"/>
  <c r="N2557" i="5"/>
  <c r="N2558" i="5"/>
  <c r="N2559" i="5"/>
  <c r="N2560" i="5"/>
  <c r="N2561" i="5"/>
  <c r="N2562" i="5"/>
  <c r="N2563" i="5"/>
  <c r="N2564" i="5"/>
  <c r="N2565" i="5"/>
  <c r="N2566" i="5"/>
  <c r="N2567" i="5"/>
  <c r="N2568" i="5"/>
  <c r="N2569" i="5"/>
  <c r="N2570" i="5"/>
  <c r="N2571" i="5"/>
  <c r="N2572" i="5"/>
  <c r="N2573" i="5"/>
  <c r="N2574" i="5"/>
  <c r="N2575" i="5"/>
  <c r="N2576" i="5"/>
  <c r="N2577" i="5"/>
  <c r="N2578" i="5"/>
  <c r="N2579" i="5"/>
  <c r="N2580" i="5"/>
  <c r="N2581" i="5"/>
  <c r="N2582" i="5"/>
  <c r="N2583" i="5"/>
  <c r="N2584" i="5"/>
  <c r="N2585" i="5"/>
  <c r="N2586" i="5"/>
  <c r="N2587" i="5"/>
  <c r="N2588" i="5"/>
  <c r="N2589" i="5"/>
  <c r="N2590" i="5"/>
  <c r="N2591" i="5"/>
  <c r="N2592" i="5"/>
  <c r="N2593" i="5"/>
  <c r="N2594" i="5"/>
  <c r="N2595" i="5"/>
  <c r="N2596" i="5"/>
  <c r="N2597" i="5"/>
  <c r="N2598" i="5"/>
  <c r="N2599" i="5"/>
  <c r="N2600" i="5"/>
  <c r="N2601" i="5"/>
  <c r="N2602" i="5"/>
  <c r="N2603" i="5"/>
  <c r="N2604" i="5"/>
  <c r="N2605" i="5"/>
  <c r="N2606" i="5"/>
  <c r="N2607" i="5"/>
  <c r="N2608" i="5"/>
  <c r="N2609" i="5"/>
  <c r="N2610" i="5"/>
  <c r="N2611" i="5"/>
  <c r="N2612" i="5"/>
  <c r="N2613" i="5"/>
  <c r="N2614" i="5"/>
  <c r="N2615" i="5"/>
  <c r="N2616" i="5"/>
  <c r="N2617" i="5"/>
  <c r="N2618" i="5"/>
  <c r="N2619" i="5"/>
  <c r="N2620" i="5"/>
  <c r="N2621" i="5"/>
  <c r="N2622" i="5"/>
  <c r="N2623" i="5"/>
  <c r="N2624" i="5"/>
  <c r="N2625" i="5"/>
  <c r="N2626" i="5"/>
  <c r="N2627" i="5"/>
  <c r="N2628" i="5"/>
  <c r="N2629" i="5"/>
  <c r="N2630" i="5"/>
  <c r="N2631" i="5"/>
  <c r="N2632" i="5"/>
  <c r="N2633" i="5"/>
  <c r="N2634" i="5"/>
  <c r="N2635" i="5"/>
  <c r="N2636" i="5"/>
  <c r="N2637" i="5"/>
  <c r="N2638" i="5"/>
  <c r="N2639" i="5"/>
  <c r="N2640" i="5"/>
  <c r="N2641" i="5"/>
  <c r="N2642" i="5"/>
  <c r="N2643" i="5"/>
  <c r="N2644" i="5"/>
  <c r="N2645" i="5"/>
  <c r="N2646" i="5"/>
  <c r="N2647" i="5"/>
  <c r="N2648" i="5"/>
  <c r="N2649" i="5"/>
  <c r="N2650" i="5"/>
  <c r="N2651" i="5"/>
  <c r="N2652" i="5"/>
  <c r="N2653" i="5"/>
  <c r="N2654" i="5"/>
  <c r="N2655" i="5"/>
  <c r="N2656" i="5"/>
  <c r="N2657" i="5"/>
  <c r="N2658" i="5"/>
  <c r="N2659" i="5"/>
  <c r="N2660" i="5"/>
  <c r="N2661" i="5"/>
  <c r="N2662" i="5"/>
  <c r="N2663" i="5"/>
  <c r="N2664" i="5"/>
  <c r="N2665" i="5"/>
  <c r="N2666" i="5"/>
  <c r="N2667" i="5"/>
  <c r="N2668" i="5"/>
  <c r="N2669" i="5"/>
  <c r="N2670" i="5"/>
  <c r="N2671" i="5"/>
  <c r="N2672" i="5"/>
  <c r="N2673" i="5"/>
  <c r="N2674" i="5"/>
  <c r="N2675" i="5"/>
  <c r="N2676" i="5"/>
  <c r="N2677" i="5"/>
  <c r="N2678" i="5"/>
  <c r="N2679" i="5"/>
  <c r="N2680" i="5"/>
  <c r="N2681" i="5"/>
  <c r="N2682" i="5"/>
  <c r="N2683" i="5"/>
  <c r="N2684" i="5"/>
  <c r="N2685" i="5"/>
  <c r="N2686" i="5"/>
  <c r="N2687" i="5"/>
  <c r="N2688" i="5"/>
  <c r="N2689" i="5"/>
  <c r="N2690" i="5"/>
  <c r="N2691" i="5"/>
  <c r="N2692" i="5"/>
  <c r="N2693" i="5"/>
  <c r="N2694" i="5"/>
  <c r="N2695" i="5"/>
  <c r="N2696" i="5"/>
  <c r="N2697" i="5"/>
  <c r="N2698" i="5"/>
  <c r="N2699" i="5"/>
  <c r="N2700" i="5"/>
  <c r="N2701" i="5"/>
  <c r="N2702" i="5"/>
  <c r="N2703" i="5"/>
  <c r="N2704" i="5"/>
  <c r="N2705" i="5"/>
  <c r="N2706" i="5"/>
  <c r="N2707" i="5"/>
  <c r="N2708" i="5"/>
  <c r="N2709" i="5"/>
  <c r="N2710" i="5"/>
  <c r="N2711" i="5"/>
  <c r="N2712" i="5"/>
  <c r="N2713" i="5"/>
  <c r="N2714" i="5"/>
  <c r="N2715" i="5"/>
  <c r="N2716" i="5"/>
  <c r="N2717" i="5"/>
  <c r="N2718" i="5"/>
  <c r="N2719" i="5"/>
  <c r="N2720" i="5"/>
  <c r="N2721" i="5"/>
  <c r="N2722" i="5"/>
  <c r="N2723" i="5"/>
  <c r="N2724" i="5"/>
  <c r="N2725" i="5"/>
  <c r="N2726" i="5"/>
  <c r="N2727" i="5"/>
  <c r="N2728" i="5"/>
  <c r="N2729" i="5"/>
  <c r="N2730" i="5"/>
  <c r="N2731" i="5"/>
  <c r="N2732" i="5"/>
  <c r="N2733" i="5"/>
  <c r="N2734" i="5"/>
  <c r="N2735" i="5"/>
  <c r="N2736" i="5"/>
  <c r="N2737" i="5"/>
  <c r="N2738" i="5"/>
  <c r="N2739" i="5"/>
  <c r="N2740" i="5"/>
  <c r="N2741" i="5"/>
  <c r="N2742" i="5"/>
  <c r="N2743" i="5"/>
  <c r="N2744" i="5"/>
  <c r="N2745" i="5"/>
  <c r="N2746" i="5"/>
  <c r="N2747" i="5"/>
  <c r="N2748" i="5"/>
  <c r="N2749" i="5"/>
  <c r="N2750" i="5"/>
  <c r="N2751" i="5"/>
  <c r="N2752" i="5"/>
  <c r="N2753" i="5"/>
  <c r="N2754" i="5"/>
  <c r="N2755" i="5"/>
  <c r="N2756" i="5"/>
  <c r="N2757" i="5"/>
  <c r="N2758" i="5"/>
  <c r="N2759" i="5"/>
  <c r="N2760" i="5"/>
  <c r="N2761" i="5"/>
  <c r="N2762" i="5"/>
  <c r="N2763" i="5"/>
  <c r="N2764" i="5"/>
  <c r="N2765" i="5"/>
  <c r="N2766" i="5"/>
  <c r="N2767" i="5"/>
  <c r="N2768" i="5"/>
  <c r="N2769" i="5"/>
  <c r="N2770" i="5"/>
  <c r="N2771" i="5"/>
  <c r="N2772" i="5"/>
  <c r="N2773" i="5"/>
  <c r="N2774" i="5"/>
  <c r="N2775" i="5"/>
  <c r="N2776" i="5"/>
  <c r="N2777" i="5"/>
  <c r="N2778" i="5"/>
  <c r="N2779" i="5"/>
  <c r="N2780" i="5"/>
  <c r="N2781" i="5"/>
  <c r="N2782" i="5"/>
  <c r="N2783" i="5"/>
  <c r="N2784" i="5"/>
  <c r="N2785" i="5"/>
  <c r="N2786" i="5"/>
  <c r="N2787" i="5"/>
  <c r="N2788" i="5"/>
  <c r="N2789" i="5"/>
  <c r="N2790" i="5"/>
  <c r="N2791" i="5"/>
  <c r="N2792" i="5"/>
  <c r="N2793" i="5"/>
  <c r="N2794" i="5"/>
  <c r="N2795" i="5"/>
  <c r="N2796" i="5"/>
  <c r="N2797" i="5"/>
  <c r="N2798" i="5"/>
  <c r="N2799" i="5"/>
  <c r="N2800" i="5"/>
  <c r="N2801" i="5"/>
  <c r="N2802" i="5"/>
  <c r="N2803" i="5"/>
  <c r="N2804" i="5"/>
  <c r="N2805" i="5"/>
  <c r="N2806" i="5"/>
  <c r="N2807" i="5"/>
  <c r="N2808" i="5"/>
  <c r="N2809" i="5"/>
  <c r="N2810" i="5"/>
  <c r="N2811" i="5"/>
  <c r="N2812" i="5"/>
  <c r="N2813" i="5"/>
  <c r="N2814" i="5"/>
  <c r="N2815" i="5"/>
  <c r="N2816" i="5"/>
  <c r="N2817" i="5"/>
  <c r="N2818" i="5"/>
  <c r="N2819" i="5"/>
  <c r="N2820" i="5"/>
  <c r="N2821" i="5"/>
  <c r="N2822" i="5"/>
  <c r="N2823" i="5"/>
  <c r="N2824" i="5"/>
  <c r="N2825" i="5"/>
  <c r="N2826" i="5"/>
  <c r="N2827" i="5"/>
  <c r="N2828" i="5"/>
  <c r="N2829" i="5"/>
  <c r="N2830" i="5"/>
  <c r="N2831" i="5"/>
  <c r="N2832" i="5"/>
  <c r="N2833" i="5"/>
  <c r="N2834" i="5"/>
  <c r="N2835" i="5"/>
  <c r="N2836" i="5"/>
  <c r="N2837" i="5"/>
  <c r="N2838" i="5"/>
  <c r="N2839" i="5"/>
  <c r="N2840" i="5"/>
  <c r="N2841" i="5"/>
  <c r="N2842" i="5"/>
  <c r="N2843" i="5"/>
  <c r="N2844" i="5"/>
  <c r="N2845" i="5"/>
  <c r="N2846" i="5"/>
  <c r="N2847" i="5"/>
  <c r="N2848" i="5"/>
  <c r="N2849" i="5"/>
  <c r="N2850" i="5"/>
  <c r="N2851" i="5"/>
  <c r="N2852" i="5"/>
  <c r="N2853" i="5"/>
  <c r="N2854" i="5"/>
  <c r="N2855" i="5"/>
  <c r="N2856" i="5"/>
  <c r="N2857" i="5"/>
  <c r="N2858" i="5"/>
  <c r="N2859" i="5"/>
  <c r="N2860" i="5"/>
  <c r="N2861" i="5"/>
  <c r="N2862" i="5"/>
  <c r="N2863" i="5"/>
  <c r="N2864" i="5"/>
  <c r="N2865" i="5"/>
  <c r="N2866" i="5"/>
  <c r="N2867" i="5"/>
  <c r="N2868" i="5"/>
  <c r="N2869" i="5"/>
  <c r="N2870" i="5"/>
  <c r="N2871" i="5"/>
  <c r="N2872" i="5"/>
  <c r="N2873" i="5"/>
  <c r="N2874" i="5"/>
  <c r="N2875" i="5"/>
  <c r="N2876" i="5"/>
  <c r="N2877" i="5"/>
  <c r="N2878" i="5"/>
  <c r="N2879" i="5"/>
  <c r="N2880" i="5"/>
  <c r="N2881" i="5"/>
  <c r="N2882" i="5"/>
  <c r="N2883" i="5"/>
  <c r="N2884" i="5"/>
  <c r="N2885" i="5"/>
  <c r="N2886" i="5"/>
  <c r="N2887" i="5"/>
  <c r="N2888" i="5"/>
  <c r="N2889" i="5"/>
  <c r="N2890" i="5"/>
  <c r="N2891" i="5"/>
  <c r="N2892" i="5"/>
  <c r="N2893" i="5"/>
  <c r="N2894" i="5"/>
  <c r="N2895" i="5"/>
  <c r="N2896" i="5"/>
  <c r="N2897" i="5"/>
  <c r="N2898" i="5"/>
  <c r="N2899" i="5"/>
  <c r="N2900" i="5"/>
  <c r="N2901" i="5"/>
  <c r="N2902" i="5"/>
  <c r="N2903" i="5"/>
  <c r="N2904" i="5"/>
  <c r="N2905" i="5"/>
  <c r="N2906" i="5"/>
  <c r="N2907" i="5"/>
  <c r="N2908" i="5"/>
  <c r="N2909" i="5"/>
  <c r="N2910" i="5"/>
  <c r="N2911" i="5"/>
  <c r="N2912" i="5"/>
  <c r="N2913" i="5"/>
  <c r="N2914" i="5"/>
  <c r="N2915" i="5"/>
  <c r="N2916" i="5"/>
  <c r="N2917" i="5"/>
  <c r="N2918" i="5"/>
  <c r="N2919" i="5"/>
  <c r="N2920" i="5"/>
  <c r="N2921" i="5"/>
  <c r="N2922" i="5"/>
  <c r="N2923" i="5"/>
  <c r="N2924" i="5"/>
  <c r="N2925" i="5"/>
  <c r="N2926" i="5"/>
  <c r="N2927" i="5"/>
  <c r="N2928" i="5"/>
  <c r="N2929" i="5"/>
  <c r="N2930" i="5"/>
  <c r="N2931" i="5"/>
  <c r="N2932" i="5"/>
  <c r="N2933" i="5"/>
  <c r="N2934" i="5"/>
  <c r="N2935" i="5"/>
  <c r="N2936" i="5"/>
  <c r="N2937" i="5"/>
  <c r="N2938" i="5"/>
  <c r="N2939" i="5"/>
  <c r="N2940" i="5"/>
  <c r="N2941" i="5"/>
  <c r="N2942" i="5"/>
  <c r="N2943" i="5"/>
  <c r="N2944" i="5"/>
  <c r="N2945" i="5"/>
  <c r="N2946" i="5"/>
  <c r="N2947" i="5"/>
  <c r="N2948" i="5"/>
  <c r="N2949" i="5"/>
  <c r="N2950" i="5"/>
  <c r="N2951" i="5"/>
  <c r="N2952" i="5"/>
  <c r="N2953" i="5"/>
  <c r="N2954" i="5"/>
  <c r="N2955" i="5"/>
  <c r="N2956" i="5"/>
  <c r="N2957" i="5"/>
  <c r="N2958" i="5"/>
  <c r="N2959" i="5"/>
  <c r="N2960" i="5"/>
  <c r="N2961" i="5"/>
  <c r="N2962" i="5"/>
  <c r="N2963" i="5"/>
  <c r="N2964" i="5"/>
  <c r="N2965" i="5"/>
  <c r="N2966" i="5"/>
  <c r="N2967" i="5"/>
  <c r="N2968" i="5"/>
  <c r="N2969" i="5"/>
  <c r="N2970" i="5"/>
  <c r="N2971" i="5"/>
  <c r="N2972" i="5"/>
  <c r="N2973" i="5"/>
  <c r="N2974" i="5"/>
  <c r="N2975" i="5"/>
  <c r="N2976" i="5"/>
  <c r="N2977" i="5"/>
  <c r="N2978" i="5"/>
  <c r="N2979" i="5"/>
  <c r="N2980" i="5"/>
  <c r="N2981" i="5"/>
  <c r="N2982" i="5"/>
  <c r="N2983" i="5"/>
  <c r="N2984" i="5"/>
  <c r="N2985" i="5"/>
  <c r="N2986" i="5"/>
  <c r="N2987" i="5"/>
  <c r="N2988" i="5"/>
  <c r="N2989" i="5"/>
  <c r="N2990" i="5"/>
  <c r="N2991" i="5"/>
  <c r="N2992" i="5"/>
  <c r="N2993" i="5"/>
  <c r="N2994" i="5"/>
  <c r="N2995" i="5"/>
  <c r="N2996" i="5"/>
  <c r="N2997" i="5"/>
  <c r="N2998" i="5"/>
  <c r="N2999" i="5"/>
  <c r="N3000" i="5"/>
  <c r="N3001" i="5"/>
  <c r="N3002" i="5"/>
  <c r="N3003" i="5"/>
  <c r="N3004" i="5"/>
  <c r="N3005" i="5"/>
  <c r="N3006" i="5"/>
  <c r="N3007" i="5"/>
  <c r="N3008" i="5"/>
  <c r="N3009" i="5"/>
  <c r="N3010" i="5"/>
  <c r="N3011" i="5"/>
  <c r="N3012" i="5"/>
  <c r="N3013" i="5"/>
  <c r="N3014" i="5"/>
  <c r="N3015" i="5"/>
  <c r="N3016" i="5"/>
  <c r="N3017" i="5"/>
  <c r="N3018" i="5"/>
  <c r="N3019" i="5"/>
  <c r="N3020" i="5"/>
  <c r="N3021" i="5"/>
  <c r="N3022" i="5"/>
  <c r="N3023" i="5"/>
  <c r="N3024" i="5"/>
  <c r="N3025" i="5"/>
  <c r="N3026" i="5"/>
  <c r="N3027" i="5"/>
  <c r="N3028" i="5"/>
  <c r="N3029" i="5"/>
  <c r="N3030" i="5"/>
  <c r="N3031" i="5"/>
  <c r="N3032" i="5"/>
  <c r="N3033" i="5"/>
  <c r="N3034" i="5"/>
  <c r="N3035" i="5"/>
  <c r="N3036" i="5"/>
  <c r="N3037" i="5"/>
  <c r="N3038" i="5"/>
  <c r="N3039" i="5"/>
  <c r="N3040" i="5"/>
  <c r="N3041" i="5"/>
  <c r="N3042" i="5"/>
  <c r="N3043" i="5"/>
  <c r="N3044" i="5"/>
  <c r="N3045" i="5"/>
  <c r="N3046" i="5"/>
  <c r="N3047" i="5"/>
  <c r="N3048" i="5"/>
  <c r="N3049" i="5"/>
  <c r="N3050" i="5"/>
  <c r="N3051" i="5"/>
  <c r="N3052" i="5"/>
  <c r="N3053" i="5"/>
  <c r="N3054" i="5"/>
  <c r="N3055" i="5"/>
  <c r="N3056" i="5"/>
  <c r="N3057" i="5"/>
  <c r="N3058" i="5"/>
  <c r="N3059" i="5"/>
  <c r="N3060" i="5"/>
  <c r="N3061" i="5"/>
  <c r="N3062" i="5"/>
  <c r="N3063" i="5"/>
  <c r="N3064" i="5"/>
  <c r="N3065" i="5"/>
  <c r="N3066" i="5"/>
  <c r="N3067" i="5"/>
  <c r="N3068" i="5"/>
  <c r="N3069" i="5"/>
  <c r="N3070" i="5"/>
  <c r="N3071" i="5"/>
  <c r="N3072" i="5"/>
  <c r="N3073" i="5"/>
  <c r="N3074" i="5"/>
  <c r="N3075" i="5"/>
  <c r="N3076" i="5"/>
  <c r="N3077" i="5"/>
  <c r="N3078" i="5"/>
  <c r="N3079" i="5"/>
  <c r="N3080" i="5"/>
  <c r="N3081" i="5"/>
  <c r="N3082" i="5"/>
  <c r="N3083" i="5"/>
  <c r="N3084" i="5"/>
  <c r="N3085" i="5"/>
  <c r="N3086" i="5"/>
  <c r="N3087" i="5"/>
  <c r="N3088" i="5"/>
  <c r="N3089" i="5"/>
  <c r="N3090" i="5"/>
  <c r="N3091" i="5"/>
  <c r="N3092" i="5"/>
  <c r="N3093" i="5"/>
  <c r="N3094" i="5"/>
  <c r="N3095" i="5"/>
  <c r="N3096" i="5"/>
  <c r="N3097" i="5"/>
  <c r="N3098" i="5"/>
  <c r="N3099" i="5"/>
  <c r="N3100" i="5"/>
  <c r="N3101" i="5"/>
  <c r="N3102" i="5"/>
  <c r="N3103" i="5"/>
  <c r="N3104" i="5"/>
  <c r="N3105" i="5"/>
  <c r="N3106" i="5"/>
  <c r="N3107" i="5"/>
  <c r="N3108" i="5"/>
  <c r="N3109" i="5"/>
  <c r="N3110" i="5"/>
  <c r="N3111" i="5"/>
  <c r="N3112" i="5"/>
  <c r="N3113" i="5"/>
  <c r="N3114" i="5"/>
  <c r="N3115" i="5"/>
  <c r="N3116" i="5"/>
  <c r="N3117" i="5"/>
  <c r="N3118" i="5"/>
  <c r="N3119" i="5"/>
  <c r="N3120" i="5"/>
  <c r="N3121" i="5"/>
  <c r="N3122" i="5"/>
  <c r="N3123" i="5"/>
  <c r="N3124" i="5"/>
  <c r="N3125" i="5"/>
  <c r="N3126" i="5"/>
  <c r="N3127" i="5"/>
  <c r="N3128" i="5"/>
  <c r="N3129" i="5"/>
  <c r="N3130" i="5"/>
  <c r="N3131" i="5"/>
  <c r="N3132" i="5"/>
  <c r="N3133" i="5"/>
  <c r="N3134" i="5"/>
  <c r="N3135" i="5"/>
  <c r="N3136" i="5"/>
  <c r="N3137" i="5"/>
  <c r="N3138" i="5"/>
  <c r="N3139" i="5"/>
  <c r="N3140" i="5"/>
  <c r="N3141" i="5"/>
  <c r="N3142" i="5"/>
  <c r="N3143" i="5"/>
  <c r="N3144" i="5"/>
  <c r="N3145" i="5"/>
  <c r="N3146" i="5"/>
  <c r="N3147" i="5"/>
  <c r="N3148" i="5"/>
  <c r="N3149" i="5"/>
  <c r="N3150" i="5"/>
  <c r="N3151" i="5"/>
  <c r="N3152" i="5"/>
  <c r="N3153" i="5"/>
  <c r="N3154" i="5"/>
  <c r="N3155" i="5"/>
  <c r="N3156" i="5"/>
  <c r="N3157" i="5"/>
  <c r="N3158" i="5"/>
  <c r="N3159" i="5"/>
  <c r="N3160" i="5"/>
  <c r="N3161" i="5"/>
  <c r="N3162" i="5"/>
  <c r="N3163" i="5"/>
  <c r="N3164" i="5"/>
  <c r="N3165" i="5"/>
  <c r="N3166" i="5"/>
  <c r="N3167" i="5"/>
  <c r="N3168" i="5"/>
  <c r="N3169" i="5"/>
  <c r="N3170" i="5"/>
  <c r="N3171" i="5"/>
  <c r="N3172" i="5"/>
  <c r="N3173" i="5"/>
  <c r="N3174" i="5"/>
  <c r="N3175" i="5"/>
  <c r="N3176" i="5"/>
  <c r="N3177" i="5"/>
  <c r="N3178" i="5"/>
  <c r="N3179" i="5"/>
  <c r="N3180" i="5"/>
  <c r="N3181" i="5"/>
  <c r="N3182" i="5"/>
  <c r="N3183" i="5"/>
  <c r="N3184" i="5"/>
  <c r="N3185" i="5"/>
  <c r="N3186" i="5"/>
  <c r="N3187" i="5"/>
  <c r="N3188" i="5"/>
  <c r="N3189" i="5"/>
  <c r="N3190" i="5"/>
  <c r="N3191" i="5"/>
  <c r="N3192" i="5"/>
  <c r="N3193" i="5"/>
  <c r="N3194" i="5"/>
  <c r="N3195" i="5"/>
  <c r="N3196" i="5"/>
  <c r="N3197" i="5"/>
  <c r="N3198" i="5"/>
  <c r="N3199" i="5"/>
  <c r="N3200" i="5"/>
  <c r="N3201" i="5"/>
  <c r="N3202" i="5"/>
  <c r="N3203" i="5"/>
  <c r="N3204" i="5"/>
  <c r="N3205" i="5"/>
  <c r="N3206" i="5"/>
  <c r="N3207" i="5"/>
  <c r="N3208" i="5"/>
  <c r="N3209" i="5"/>
  <c r="N3210" i="5"/>
  <c r="N3211" i="5"/>
  <c r="N3212" i="5"/>
  <c r="N3213" i="5"/>
  <c r="N3214" i="5"/>
  <c r="N3215" i="5"/>
  <c r="N3216" i="5"/>
  <c r="N3217" i="5"/>
  <c r="N3218" i="5"/>
  <c r="N3219" i="5"/>
  <c r="N3220" i="5"/>
  <c r="N3221" i="5"/>
  <c r="N3222" i="5"/>
  <c r="N3223" i="5"/>
  <c r="N3224" i="5"/>
  <c r="N3225" i="5"/>
  <c r="N3226" i="5"/>
  <c r="N3227" i="5"/>
  <c r="N3228" i="5"/>
  <c r="N3229" i="5"/>
  <c r="N3230" i="5"/>
  <c r="N3231" i="5"/>
  <c r="N3232" i="5"/>
  <c r="N3233" i="5"/>
  <c r="N3234" i="5"/>
  <c r="N3235" i="5"/>
  <c r="N3236" i="5"/>
  <c r="N3237" i="5"/>
  <c r="N3238" i="5"/>
  <c r="N3239" i="5"/>
  <c r="N3240" i="5"/>
  <c r="N3241" i="5"/>
  <c r="N3242" i="5"/>
  <c r="N3243" i="5"/>
  <c r="N3244" i="5"/>
  <c r="N3245" i="5"/>
  <c r="N3246" i="5"/>
  <c r="N3247" i="5"/>
  <c r="N3248" i="5"/>
  <c r="N3249" i="5"/>
  <c r="N3250" i="5"/>
  <c r="N3251" i="5"/>
  <c r="N3252" i="5"/>
  <c r="N3253" i="5"/>
  <c r="N3254" i="5"/>
  <c r="N3255" i="5"/>
  <c r="N3256" i="5"/>
  <c r="N3257" i="5"/>
  <c r="N3258" i="5"/>
  <c r="N3259" i="5"/>
  <c r="N3260" i="5"/>
  <c r="N3261" i="5"/>
  <c r="N3262" i="5"/>
  <c r="N3263" i="5"/>
  <c r="N3264" i="5"/>
  <c r="N3265" i="5"/>
  <c r="N3266" i="5"/>
  <c r="N3267" i="5"/>
  <c r="N3268" i="5"/>
  <c r="N3269" i="5"/>
  <c r="N3270" i="5"/>
  <c r="N3271" i="5"/>
  <c r="N3272" i="5"/>
  <c r="N3273" i="5"/>
  <c r="N3274" i="5"/>
  <c r="N3275" i="5"/>
  <c r="N3276" i="5"/>
  <c r="N3277" i="5"/>
  <c r="N3278" i="5"/>
  <c r="N3279" i="5"/>
  <c r="N3280" i="5"/>
  <c r="N3281" i="5"/>
  <c r="N3282" i="5"/>
  <c r="N3283" i="5"/>
  <c r="N3284" i="5"/>
  <c r="N3285" i="5"/>
  <c r="N3286" i="5"/>
  <c r="N3287" i="5"/>
  <c r="N3288" i="5"/>
  <c r="N3289" i="5"/>
  <c r="N3290" i="5"/>
  <c r="N3291" i="5"/>
  <c r="N3292" i="5"/>
  <c r="N3293" i="5"/>
  <c r="N3294" i="5"/>
  <c r="N3295" i="5"/>
  <c r="N3296" i="5"/>
  <c r="N3297" i="5"/>
  <c r="N3298" i="5"/>
  <c r="N3299" i="5"/>
  <c r="N3300" i="5"/>
  <c r="N3301" i="5"/>
  <c r="N3302" i="5"/>
  <c r="N3303" i="5"/>
  <c r="N3304" i="5"/>
  <c r="N3305" i="5"/>
  <c r="N3306" i="5"/>
  <c r="N3307" i="5"/>
  <c r="N3308" i="5"/>
  <c r="N3309" i="5"/>
  <c r="N3310" i="5"/>
  <c r="N3311" i="5"/>
  <c r="N3312" i="5"/>
  <c r="N3313" i="5"/>
  <c r="N3314" i="5"/>
  <c r="N3315" i="5"/>
  <c r="N3316" i="5"/>
  <c r="N3317" i="5"/>
  <c r="N3318" i="5"/>
  <c r="N3319" i="5"/>
  <c r="N3320" i="5"/>
  <c r="N3321" i="5"/>
  <c r="N3322" i="5"/>
  <c r="N3323" i="5"/>
  <c r="N3324" i="5"/>
  <c r="N3325" i="5"/>
  <c r="N3326" i="5"/>
  <c r="N3327" i="5"/>
  <c r="N3328" i="5"/>
  <c r="N3329" i="5"/>
  <c r="N3330" i="5"/>
  <c r="N3331" i="5"/>
  <c r="N3332" i="5"/>
  <c r="N3333" i="5"/>
  <c r="N3334" i="5"/>
  <c r="N3335" i="5"/>
  <c r="N3336" i="5"/>
  <c r="N3337" i="5"/>
  <c r="N3338" i="5"/>
  <c r="N3339" i="5"/>
  <c r="N3340" i="5"/>
  <c r="N3341" i="5"/>
  <c r="N3342" i="5"/>
  <c r="N3343" i="5"/>
  <c r="N3344" i="5"/>
  <c r="N3345" i="5"/>
  <c r="N3346" i="5"/>
  <c r="N3347" i="5"/>
  <c r="N3348" i="5"/>
  <c r="N3349" i="5"/>
  <c r="N3350" i="5"/>
  <c r="N3351" i="5"/>
  <c r="N3352" i="5"/>
  <c r="N3353" i="5"/>
  <c r="N3354" i="5"/>
  <c r="N3355" i="5"/>
  <c r="N3356" i="5"/>
  <c r="N3357" i="5"/>
  <c r="N3358" i="5"/>
  <c r="N3359" i="5"/>
  <c r="N3360" i="5"/>
  <c r="N3361" i="5"/>
  <c r="N3362" i="5"/>
  <c r="N3363" i="5"/>
  <c r="N3364" i="5"/>
  <c r="N3365" i="5"/>
  <c r="N3366" i="5"/>
  <c r="N3367" i="5"/>
  <c r="N3368" i="5"/>
  <c r="N3369" i="5"/>
  <c r="N3370" i="5"/>
  <c r="N3371" i="5"/>
  <c r="N3372" i="5"/>
  <c r="N3373" i="5"/>
  <c r="N3374" i="5"/>
  <c r="N3375" i="5"/>
  <c r="N3376" i="5"/>
  <c r="N3377" i="5"/>
  <c r="N3378" i="5"/>
  <c r="N3379" i="5"/>
  <c r="N3380" i="5"/>
  <c r="N3381" i="5"/>
  <c r="N3382" i="5"/>
  <c r="N3383" i="5"/>
  <c r="N3384" i="5"/>
  <c r="N3385" i="5"/>
  <c r="N3386" i="5"/>
  <c r="N3387" i="5"/>
  <c r="N3388" i="5"/>
  <c r="N3389" i="5"/>
  <c r="N3390" i="5"/>
  <c r="N3391" i="5"/>
  <c r="N3392" i="5"/>
  <c r="N3393" i="5"/>
  <c r="N3394" i="5"/>
  <c r="N3395" i="5"/>
  <c r="N3396" i="5"/>
  <c r="N3397" i="5"/>
  <c r="N3398" i="5"/>
  <c r="N3399" i="5"/>
  <c r="N3400" i="5"/>
  <c r="N3401" i="5"/>
  <c r="N3402" i="5"/>
  <c r="N3403" i="5"/>
  <c r="N3404" i="5"/>
  <c r="N3405" i="5"/>
  <c r="N3406" i="5"/>
  <c r="N3407" i="5"/>
  <c r="N3408" i="5"/>
  <c r="N3409" i="5"/>
  <c r="N3410" i="5"/>
  <c r="N3411" i="5"/>
  <c r="N3412" i="5"/>
  <c r="N3413" i="5"/>
  <c r="N3414" i="5"/>
  <c r="N3415" i="5"/>
  <c r="N3416" i="5"/>
  <c r="N3417" i="5"/>
  <c r="N3418" i="5"/>
  <c r="N3419" i="5"/>
  <c r="N3420" i="5"/>
  <c r="N3421" i="5"/>
  <c r="N3422" i="5"/>
  <c r="N3423" i="5"/>
  <c r="N3424" i="5"/>
  <c r="N3425" i="5"/>
  <c r="N3426" i="5"/>
  <c r="N3427" i="5"/>
  <c r="N3428" i="5"/>
  <c r="N3429" i="5"/>
  <c r="N3430" i="5"/>
  <c r="N3431" i="5"/>
  <c r="N3432" i="5"/>
  <c r="N3433" i="5"/>
  <c r="N3434" i="5"/>
  <c r="N3435" i="5"/>
  <c r="N3436" i="5"/>
  <c r="N3437" i="5"/>
  <c r="N3438" i="5"/>
  <c r="N3439" i="5"/>
  <c r="N3440" i="5"/>
  <c r="N3441" i="5"/>
  <c r="N3442" i="5"/>
  <c r="N3443" i="5"/>
  <c r="N3444" i="5"/>
  <c r="N3445" i="5"/>
  <c r="N3446" i="5"/>
  <c r="N3447" i="5"/>
  <c r="N3448" i="5"/>
  <c r="N3449" i="5"/>
  <c r="N3450" i="5"/>
  <c r="N3451" i="5"/>
  <c r="N3452" i="5"/>
  <c r="N3453" i="5"/>
  <c r="N3454" i="5"/>
  <c r="N3455" i="5"/>
  <c r="N3456" i="5"/>
  <c r="N3457" i="5"/>
  <c r="N3458" i="5"/>
  <c r="N3459" i="5"/>
  <c r="N3460" i="5"/>
  <c r="N3461" i="5"/>
  <c r="N3462" i="5"/>
  <c r="N3463" i="5"/>
  <c r="N3464" i="5"/>
  <c r="N3465" i="5"/>
  <c r="N3466" i="5"/>
  <c r="N3467" i="5"/>
  <c r="N3468" i="5"/>
  <c r="N3469" i="5"/>
  <c r="N3470" i="5"/>
  <c r="N3471" i="5"/>
  <c r="N3472" i="5"/>
  <c r="N3473" i="5"/>
  <c r="N3474" i="5"/>
  <c r="N3475" i="5"/>
  <c r="N3476" i="5"/>
  <c r="N3477" i="5"/>
  <c r="N3478" i="5"/>
  <c r="N3479" i="5"/>
  <c r="N3480" i="5"/>
  <c r="N3481" i="5"/>
  <c r="N3482" i="5"/>
  <c r="N3483" i="5"/>
  <c r="N3484" i="5"/>
  <c r="N3485" i="5"/>
  <c r="N3486" i="5"/>
  <c r="N3487" i="5"/>
  <c r="N3488" i="5"/>
  <c r="N3489" i="5"/>
  <c r="N3490" i="5"/>
  <c r="N3491" i="5"/>
  <c r="N3492" i="5"/>
  <c r="N3493" i="5"/>
  <c r="N3494" i="5"/>
  <c r="N3495" i="5"/>
  <c r="N3496" i="5"/>
  <c r="N3497" i="5"/>
  <c r="N3498" i="5"/>
  <c r="N3499" i="5"/>
  <c r="N3500" i="5"/>
  <c r="N3501" i="5"/>
  <c r="N3502" i="5"/>
  <c r="N3503" i="5"/>
  <c r="N3504" i="5"/>
  <c r="N3505" i="5"/>
  <c r="N3506" i="5"/>
  <c r="N3507" i="5"/>
  <c r="N3508" i="5"/>
  <c r="N3509" i="5"/>
  <c r="N3510" i="5"/>
  <c r="N3511" i="5"/>
  <c r="N3512" i="5"/>
  <c r="N3513" i="5"/>
  <c r="N3514" i="5"/>
  <c r="N3515" i="5"/>
  <c r="N3516" i="5"/>
  <c r="N3517" i="5"/>
  <c r="N3518" i="5"/>
  <c r="N3519" i="5"/>
  <c r="N3520" i="5"/>
  <c r="N3521" i="5"/>
  <c r="N3522" i="5"/>
  <c r="N3523" i="5"/>
  <c r="N3524" i="5"/>
  <c r="N3525" i="5"/>
  <c r="N3526" i="5"/>
  <c r="N3527" i="5"/>
  <c r="N3528" i="5"/>
  <c r="N3529" i="5"/>
  <c r="N3530" i="5"/>
  <c r="N3531" i="5"/>
  <c r="N3532" i="5"/>
  <c r="N3533" i="5"/>
  <c r="N3534" i="5"/>
  <c r="N3535" i="5"/>
  <c r="N3536" i="5"/>
  <c r="N3537" i="5"/>
  <c r="N3538" i="5"/>
  <c r="N3539" i="5"/>
  <c r="N3540" i="5"/>
  <c r="N3541" i="5"/>
  <c r="N3542" i="5"/>
  <c r="N3543" i="5"/>
  <c r="N3544" i="5"/>
  <c r="N3545" i="5"/>
  <c r="N3546" i="5"/>
  <c r="N3547" i="5"/>
  <c r="N3548" i="5"/>
  <c r="N3549" i="5"/>
  <c r="N3550" i="5"/>
  <c r="N3551" i="5"/>
  <c r="N3552" i="5"/>
  <c r="N3553" i="5"/>
  <c r="N3554" i="5"/>
  <c r="N3555" i="5"/>
  <c r="N3556" i="5"/>
  <c r="N3557" i="5"/>
  <c r="N3558" i="5"/>
  <c r="N3559" i="5"/>
  <c r="N3560" i="5"/>
  <c r="N3561" i="5"/>
  <c r="N3562" i="5"/>
  <c r="N3563" i="5"/>
  <c r="N3564" i="5"/>
  <c r="N3565" i="5"/>
  <c r="N3566" i="5"/>
  <c r="N3567" i="5"/>
  <c r="N3568" i="5"/>
  <c r="N3569" i="5"/>
  <c r="N3570" i="5"/>
  <c r="N3571" i="5"/>
  <c r="N3572" i="5"/>
  <c r="N3573" i="5"/>
  <c r="N3574" i="5"/>
  <c r="N3575" i="5"/>
  <c r="N3576" i="5"/>
  <c r="N3577" i="5"/>
  <c r="N3578" i="5"/>
  <c r="N3579" i="5"/>
  <c r="N3580" i="5"/>
  <c r="N3581" i="5"/>
  <c r="N3582" i="5"/>
  <c r="N3583" i="5"/>
  <c r="N3584" i="5"/>
  <c r="N3585" i="5"/>
  <c r="N3586" i="5"/>
  <c r="N3587" i="5"/>
  <c r="N3588" i="5"/>
  <c r="N3589" i="5"/>
  <c r="N3590" i="5"/>
  <c r="N3591" i="5"/>
  <c r="N3592" i="5"/>
  <c r="N3593" i="5"/>
  <c r="N3594" i="5"/>
  <c r="N3595" i="5"/>
  <c r="N3596" i="5"/>
  <c r="N3597" i="5"/>
  <c r="N3598" i="5"/>
  <c r="N3599" i="5"/>
  <c r="N3600" i="5"/>
  <c r="N3601" i="5"/>
  <c r="N3602" i="5"/>
  <c r="N3603" i="5"/>
  <c r="N3604" i="5"/>
  <c r="N3605" i="5"/>
  <c r="N3606" i="5"/>
  <c r="N3607" i="5"/>
  <c r="N3608" i="5"/>
  <c r="N3609" i="5"/>
  <c r="N3610" i="5"/>
  <c r="N3611" i="5"/>
  <c r="N3612" i="5"/>
  <c r="N3613" i="5"/>
  <c r="N3614" i="5"/>
  <c r="N3615" i="5"/>
  <c r="N3616" i="5"/>
  <c r="N3617" i="5"/>
  <c r="N3618" i="5"/>
  <c r="N3619" i="5"/>
  <c r="N3620" i="5"/>
  <c r="N3621" i="5"/>
  <c r="N3622" i="5"/>
  <c r="N3623" i="5"/>
  <c r="N3624" i="5"/>
  <c r="N3625" i="5"/>
  <c r="N3626" i="5"/>
  <c r="N3627" i="5"/>
  <c r="N3628" i="5"/>
  <c r="N3629" i="5"/>
  <c r="N3630" i="5"/>
  <c r="N3631" i="5"/>
  <c r="N3632" i="5"/>
  <c r="N3633" i="5"/>
  <c r="N3634" i="5"/>
  <c r="N3635" i="5"/>
  <c r="N3636" i="5"/>
  <c r="N3637" i="5"/>
  <c r="N3638" i="5"/>
  <c r="N3639" i="5"/>
  <c r="N3640" i="5"/>
  <c r="N3641" i="5"/>
  <c r="N3642" i="5"/>
  <c r="N3643" i="5"/>
  <c r="N3644" i="5"/>
  <c r="N3645" i="5"/>
  <c r="N3646" i="5"/>
  <c r="N3647" i="5"/>
  <c r="N3648" i="5"/>
  <c r="N3649" i="5"/>
  <c r="N3650" i="5"/>
  <c r="N3651" i="5"/>
  <c r="N3652" i="5"/>
  <c r="N3653" i="5"/>
  <c r="N3654" i="5"/>
  <c r="N3655" i="5"/>
  <c r="N3656" i="5"/>
  <c r="N3657" i="5"/>
  <c r="N3658" i="5"/>
  <c r="N3659" i="5"/>
  <c r="N3660" i="5"/>
  <c r="N3661" i="5"/>
  <c r="N3662" i="5"/>
  <c r="N3663" i="5"/>
  <c r="N3664" i="5"/>
  <c r="N3665" i="5"/>
  <c r="N3666" i="5"/>
  <c r="N3667" i="5"/>
  <c r="N3668" i="5"/>
  <c r="N3669" i="5"/>
  <c r="N3670" i="5"/>
  <c r="N3671" i="5"/>
  <c r="N3672" i="5"/>
  <c r="N3673" i="5"/>
  <c r="N3674" i="5"/>
  <c r="N3675" i="5"/>
  <c r="N3676" i="5"/>
  <c r="N3677" i="5"/>
  <c r="N3678" i="5"/>
  <c r="N3679" i="5"/>
  <c r="N3680" i="5"/>
  <c r="N3681" i="5"/>
  <c r="N3682" i="5"/>
  <c r="N3683" i="5"/>
  <c r="N3684" i="5"/>
  <c r="N3685" i="5"/>
  <c r="N3686" i="5"/>
  <c r="N3687" i="5"/>
  <c r="N3688" i="5"/>
  <c r="N3689" i="5"/>
  <c r="N3690" i="5"/>
  <c r="N3691" i="5"/>
  <c r="N3692" i="5"/>
  <c r="N3693" i="5"/>
  <c r="N3694" i="5"/>
  <c r="N3695" i="5"/>
  <c r="N3696" i="5"/>
  <c r="N3697" i="5"/>
  <c r="N3698" i="5"/>
  <c r="N3699" i="5"/>
  <c r="N3700" i="5"/>
  <c r="N3701" i="5"/>
  <c r="N3702" i="5"/>
  <c r="N3703" i="5"/>
  <c r="N3704" i="5"/>
  <c r="N3705" i="5"/>
  <c r="N3706" i="5"/>
  <c r="N3707" i="5"/>
  <c r="N3708" i="5"/>
  <c r="N3709" i="5"/>
  <c r="N3710" i="5"/>
  <c r="N3711" i="5"/>
  <c r="N3712" i="5"/>
  <c r="N3713" i="5"/>
  <c r="N3714" i="5"/>
  <c r="N3715" i="5"/>
  <c r="N3716" i="5"/>
  <c r="N3717" i="5"/>
  <c r="N3718" i="5"/>
  <c r="N3719" i="5"/>
  <c r="N3720" i="5"/>
  <c r="N3721" i="5"/>
  <c r="N3722" i="5"/>
  <c r="N3723" i="5"/>
  <c r="N3724" i="5"/>
  <c r="N3725" i="5"/>
  <c r="N3726" i="5"/>
  <c r="N3727" i="5"/>
  <c r="N3728" i="5"/>
  <c r="N3729" i="5"/>
  <c r="N3730" i="5"/>
  <c r="N3731" i="5"/>
  <c r="N3732" i="5"/>
  <c r="N3733" i="5"/>
  <c r="N3734" i="5"/>
  <c r="N3735" i="5"/>
  <c r="N3736" i="5"/>
  <c r="N3737" i="5"/>
  <c r="N3738" i="5"/>
  <c r="N3739" i="5"/>
  <c r="N3740" i="5"/>
  <c r="N3741" i="5"/>
  <c r="N3742" i="5"/>
  <c r="N3743" i="5"/>
  <c r="N3744" i="5"/>
  <c r="N3745" i="5"/>
  <c r="N3746" i="5"/>
  <c r="N3747" i="5"/>
  <c r="N3748" i="5"/>
  <c r="N3749" i="5"/>
  <c r="N3750" i="5"/>
  <c r="N3751" i="5"/>
  <c r="N3752" i="5"/>
  <c r="N3753" i="5"/>
  <c r="N3754" i="5"/>
  <c r="N3755" i="5"/>
  <c r="N3756" i="5"/>
  <c r="N3757" i="5"/>
  <c r="N3758" i="5"/>
  <c r="N3759" i="5"/>
  <c r="N3760" i="5"/>
  <c r="N3761" i="5"/>
  <c r="N3762" i="5"/>
  <c r="N3763" i="5"/>
  <c r="N3764" i="5"/>
  <c r="N3765" i="5"/>
  <c r="N3766" i="5"/>
  <c r="N3767" i="5"/>
  <c r="N3768" i="5"/>
  <c r="N3769" i="5"/>
  <c r="N3770" i="5"/>
  <c r="N3771" i="5"/>
  <c r="N3772" i="5"/>
  <c r="N3773" i="5"/>
  <c r="N3774" i="5"/>
  <c r="N3775" i="5"/>
  <c r="N3776" i="5"/>
  <c r="N3777" i="5"/>
  <c r="N3778" i="5"/>
  <c r="N3779" i="5"/>
  <c r="N3780" i="5"/>
  <c r="N3781" i="5"/>
  <c r="N3782" i="5"/>
  <c r="N3783" i="5"/>
  <c r="N3784" i="5"/>
  <c r="N3785" i="5"/>
  <c r="N3786" i="5"/>
  <c r="N3787" i="5"/>
  <c r="N3788" i="5"/>
  <c r="N3789" i="5"/>
  <c r="N3790" i="5"/>
  <c r="N3791" i="5"/>
  <c r="N3792" i="5"/>
  <c r="N3793" i="5"/>
  <c r="N3794" i="5"/>
  <c r="N3795" i="5"/>
  <c r="N3796" i="5"/>
  <c r="N3797" i="5"/>
  <c r="N3798" i="5"/>
  <c r="N3799" i="5"/>
  <c r="N3800" i="5"/>
  <c r="N3801" i="5"/>
  <c r="N3802" i="5"/>
  <c r="N3803" i="5"/>
  <c r="N3804" i="5"/>
  <c r="N3805" i="5"/>
  <c r="N3806" i="5"/>
  <c r="N3807" i="5"/>
  <c r="N3808" i="5"/>
  <c r="N3809" i="5"/>
  <c r="N3810" i="5"/>
  <c r="N3811" i="5"/>
  <c r="N3812" i="5"/>
  <c r="N3813" i="5"/>
  <c r="N3814" i="5"/>
  <c r="N3815" i="5"/>
  <c r="N3816" i="5"/>
  <c r="N3817" i="5"/>
  <c r="N3818" i="5"/>
  <c r="N3819" i="5"/>
  <c r="N3820" i="5"/>
  <c r="N3821" i="5"/>
  <c r="N3822" i="5"/>
  <c r="N3823" i="5"/>
  <c r="N3824" i="5"/>
  <c r="N3825" i="5"/>
  <c r="N3826" i="5"/>
  <c r="N3827" i="5"/>
  <c r="N3828" i="5"/>
  <c r="N3829" i="5"/>
  <c r="N3830" i="5"/>
  <c r="N3831" i="5"/>
  <c r="N3832" i="5"/>
  <c r="N3833" i="5"/>
  <c r="N3834" i="5"/>
  <c r="N3835" i="5"/>
  <c r="N3836" i="5"/>
  <c r="N3837" i="5"/>
  <c r="N3838" i="5"/>
  <c r="N3839" i="5"/>
  <c r="N3840" i="5"/>
  <c r="N3841" i="5"/>
  <c r="N3842" i="5"/>
  <c r="N3843" i="5"/>
  <c r="N3844" i="5"/>
  <c r="N3845" i="5"/>
  <c r="N3846" i="5"/>
  <c r="N3847" i="5"/>
  <c r="N3848" i="5"/>
  <c r="N3849" i="5"/>
  <c r="N3850" i="5"/>
  <c r="N3851" i="5"/>
  <c r="N3852" i="5"/>
  <c r="N3853" i="5"/>
  <c r="N3854" i="5"/>
  <c r="N3855" i="5"/>
  <c r="N3856" i="5"/>
  <c r="N3857" i="5"/>
  <c r="N3858" i="5"/>
  <c r="N3859" i="5"/>
  <c r="N3860" i="5"/>
  <c r="N3861" i="5"/>
  <c r="N3862" i="5"/>
  <c r="N3863" i="5"/>
  <c r="N3864" i="5"/>
  <c r="N3865" i="5"/>
  <c r="N3866" i="5"/>
  <c r="N3867" i="5"/>
  <c r="N3868" i="5"/>
  <c r="N3869" i="5"/>
  <c r="N3870" i="5"/>
  <c r="N3871" i="5"/>
  <c r="N3872" i="5"/>
  <c r="N3873" i="5"/>
  <c r="N3874" i="5"/>
  <c r="N3875" i="5"/>
  <c r="N3876" i="5"/>
  <c r="N3877" i="5"/>
  <c r="N3878" i="5"/>
  <c r="N3879" i="5"/>
  <c r="N3880" i="5"/>
  <c r="N3881" i="5"/>
  <c r="N3882" i="5"/>
  <c r="N3883" i="5"/>
  <c r="N3884" i="5"/>
  <c r="N3885" i="5"/>
  <c r="N3886" i="5"/>
  <c r="N3887" i="5"/>
  <c r="N3888" i="5"/>
  <c r="N3889" i="5"/>
  <c r="N3890" i="5"/>
  <c r="N3891" i="5"/>
  <c r="N3892" i="5"/>
  <c r="N3893" i="5"/>
  <c r="N3894" i="5"/>
  <c r="N3895" i="5"/>
  <c r="N3896" i="5"/>
  <c r="N3897" i="5"/>
  <c r="N3898" i="5"/>
  <c r="N3899" i="5"/>
  <c r="N3900" i="5"/>
  <c r="N3901" i="5"/>
  <c r="N3902" i="5"/>
  <c r="N3903" i="5"/>
  <c r="N3904" i="5"/>
  <c r="N3905" i="5"/>
  <c r="N3906" i="5"/>
  <c r="N3907" i="5"/>
  <c r="N3908" i="5"/>
  <c r="N3909" i="5"/>
  <c r="N3910" i="5"/>
  <c r="N3911" i="5"/>
  <c r="N3912" i="5"/>
  <c r="N3913" i="5"/>
  <c r="N3914" i="5"/>
  <c r="N3915" i="5"/>
  <c r="N3916" i="5"/>
  <c r="N3917" i="5"/>
  <c r="N3918" i="5"/>
  <c r="N3919" i="5"/>
  <c r="N3920" i="5"/>
  <c r="N3921" i="5"/>
  <c r="N3922" i="5"/>
  <c r="N3923" i="5"/>
  <c r="N3924" i="5"/>
  <c r="N3925" i="5"/>
  <c r="N3926" i="5"/>
  <c r="N3927" i="5"/>
  <c r="N3928" i="5"/>
  <c r="N3929" i="5"/>
  <c r="N3930" i="5"/>
  <c r="N3931" i="5"/>
  <c r="N3932" i="5"/>
  <c r="N3933" i="5"/>
  <c r="N3934" i="5"/>
  <c r="N3935" i="5"/>
  <c r="N3936" i="5"/>
  <c r="N3937" i="5"/>
  <c r="N3938" i="5"/>
  <c r="N3939" i="5"/>
  <c r="N3940" i="5"/>
  <c r="N3941" i="5"/>
  <c r="N3942" i="5"/>
  <c r="N3943" i="5"/>
  <c r="N3944" i="5"/>
  <c r="N3945" i="5"/>
  <c r="N3946" i="5"/>
  <c r="N3947" i="5"/>
  <c r="N3948" i="5"/>
  <c r="N3949" i="5"/>
  <c r="N3950" i="5"/>
  <c r="N3951" i="5"/>
  <c r="N3952" i="5"/>
  <c r="N3953" i="5"/>
  <c r="N3954" i="5"/>
  <c r="N3955" i="5"/>
  <c r="N3956" i="5"/>
  <c r="N3957" i="5"/>
  <c r="N3958" i="5"/>
  <c r="N3959" i="5"/>
  <c r="N3960" i="5"/>
  <c r="N3961" i="5"/>
  <c r="N3962" i="5"/>
  <c r="N3963" i="5"/>
  <c r="N3964" i="5"/>
  <c r="N3965" i="5"/>
  <c r="N3966" i="5"/>
  <c r="N3967" i="5"/>
  <c r="N3968" i="5"/>
  <c r="N3969" i="5"/>
  <c r="N3970" i="5"/>
  <c r="N3971" i="5"/>
  <c r="N3972" i="5"/>
  <c r="N3973" i="5"/>
  <c r="N3974" i="5"/>
  <c r="N3975" i="5"/>
  <c r="N3976" i="5"/>
  <c r="N3977" i="5"/>
  <c r="N3978" i="5"/>
  <c r="N3979" i="5"/>
  <c r="N3980" i="5"/>
  <c r="N3981" i="5"/>
  <c r="N3982" i="5"/>
  <c r="N3983" i="5"/>
  <c r="N3984" i="5"/>
  <c r="N3985" i="5"/>
  <c r="N3986" i="5"/>
  <c r="N3987" i="5"/>
  <c r="N3988" i="5"/>
  <c r="N3989" i="5"/>
  <c r="N3990" i="5"/>
  <c r="N3991" i="5"/>
  <c r="N3992" i="5"/>
  <c r="N3993" i="5"/>
  <c r="N3994" i="5"/>
  <c r="N3995" i="5"/>
  <c r="N3996" i="5"/>
  <c r="N3997" i="5"/>
  <c r="N3998" i="5"/>
  <c r="N3999" i="5"/>
  <c r="N4000" i="5"/>
  <c r="N4001" i="5"/>
  <c r="N4002" i="5"/>
  <c r="N4003" i="5"/>
  <c r="N4004" i="5"/>
  <c r="N4005" i="5"/>
  <c r="N4006" i="5"/>
  <c r="N4007" i="5"/>
  <c r="N4008" i="5"/>
  <c r="N4009" i="5"/>
  <c r="N4010" i="5"/>
  <c r="N4011" i="5"/>
  <c r="N4012" i="5"/>
  <c r="N4013" i="5"/>
  <c r="N4014" i="5"/>
  <c r="N4015" i="5"/>
  <c r="N4016" i="5"/>
  <c r="N4017" i="5"/>
  <c r="N4018" i="5"/>
  <c r="N4019" i="5"/>
  <c r="N4020" i="5"/>
  <c r="N4021" i="5"/>
  <c r="N4022" i="5"/>
  <c r="N4023" i="5"/>
  <c r="N4024" i="5"/>
  <c r="N4025" i="5"/>
  <c r="N4026" i="5"/>
  <c r="N4027" i="5"/>
  <c r="N4028" i="5"/>
  <c r="N4029" i="5"/>
  <c r="N4030" i="5"/>
  <c r="N4031" i="5"/>
  <c r="N4032" i="5"/>
  <c r="N4033" i="5"/>
  <c r="N4034" i="5"/>
  <c r="N4035" i="5"/>
  <c r="N4036" i="5"/>
  <c r="N4037" i="5"/>
  <c r="N4038" i="5"/>
  <c r="N4039" i="5"/>
  <c r="N4040" i="5"/>
  <c r="N4041" i="5"/>
  <c r="N4042" i="5"/>
  <c r="N4043" i="5"/>
  <c r="N4044" i="5"/>
  <c r="N4045" i="5"/>
  <c r="N4046" i="5"/>
  <c r="N4047" i="5"/>
  <c r="N4048" i="5"/>
  <c r="N4049" i="5"/>
  <c r="N4050" i="5"/>
  <c r="N4051" i="5"/>
  <c r="N4052" i="5"/>
  <c r="N4053" i="5"/>
  <c r="N4054" i="5"/>
  <c r="N4055" i="5"/>
  <c r="N4056" i="5"/>
  <c r="N4057" i="5"/>
  <c r="N4058" i="5"/>
  <c r="N4059" i="5"/>
  <c r="N4060" i="5"/>
  <c r="N4061" i="5"/>
  <c r="N4062" i="5"/>
  <c r="N4063" i="5"/>
  <c r="N4064" i="5"/>
  <c r="N4065" i="5"/>
  <c r="N4066" i="5"/>
  <c r="N4067" i="5"/>
  <c r="N4068" i="5"/>
  <c r="N4069" i="5"/>
  <c r="N4070" i="5"/>
  <c r="N4071" i="5"/>
  <c r="N4072" i="5"/>
  <c r="N4073" i="5"/>
  <c r="N4074" i="5"/>
  <c r="N4075" i="5"/>
  <c r="N4076" i="5"/>
  <c r="N4077" i="5"/>
  <c r="N4078" i="5"/>
  <c r="N4079" i="5"/>
  <c r="N4080" i="5"/>
  <c r="N4081" i="5"/>
  <c r="N4082" i="5"/>
  <c r="N4083" i="5"/>
  <c r="N4084" i="5"/>
  <c r="N4085" i="5"/>
  <c r="N4086" i="5"/>
  <c r="N4087" i="5"/>
  <c r="N4088" i="5"/>
  <c r="N4089" i="5"/>
  <c r="N4090" i="5"/>
  <c r="N4091" i="5"/>
  <c r="N4092" i="5"/>
  <c r="N4093" i="5"/>
  <c r="N4094" i="5"/>
  <c r="N4095" i="5"/>
  <c r="N4096" i="5"/>
  <c r="N4097" i="5"/>
  <c r="N4098" i="5"/>
  <c r="N4099" i="5"/>
  <c r="N4100" i="5"/>
  <c r="N4101" i="5"/>
  <c r="N4102" i="5"/>
  <c r="N4103" i="5"/>
  <c r="N4104" i="5"/>
  <c r="N4105" i="5"/>
  <c r="N4106" i="5"/>
  <c r="N4107" i="5"/>
  <c r="N4108" i="5"/>
  <c r="N4109" i="5"/>
  <c r="N4110" i="5"/>
  <c r="N4111" i="5"/>
  <c r="N4112" i="5"/>
  <c r="N4113" i="5"/>
  <c r="N4114" i="5"/>
  <c r="N4115" i="5"/>
  <c r="N4116" i="5"/>
  <c r="N4117" i="5"/>
  <c r="N4118" i="5"/>
  <c r="N4119" i="5"/>
  <c r="N4120" i="5"/>
  <c r="N4121" i="5"/>
  <c r="N4122" i="5"/>
  <c r="N4123" i="5"/>
  <c r="N4124" i="5"/>
  <c r="N4125" i="5"/>
  <c r="N4126" i="5"/>
  <c r="N4127" i="5"/>
  <c r="N4128" i="5"/>
  <c r="N4129" i="5"/>
  <c r="N4130" i="5"/>
  <c r="N4131" i="5"/>
  <c r="N4132" i="5"/>
  <c r="N4133" i="5"/>
  <c r="N4134" i="5"/>
  <c r="N4135" i="5"/>
  <c r="N4136" i="5"/>
  <c r="N4137" i="5"/>
  <c r="N4138" i="5"/>
  <c r="N4139" i="5"/>
  <c r="N4140" i="5"/>
  <c r="N4141" i="5"/>
  <c r="N4142" i="5"/>
  <c r="N4143" i="5"/>
  <c r="N4144" i="5"/>
  <c r="N4145" i="5"/>
  <c r="N4146" i="5"/>
  <c r="N4147" i="5"/>
  <c r="N4148" i="5"/>
  <c r="N4149" i="5"/>
  <c r="N4150" i="5"/>
  <c r="N4151" i="5"/>
  <c r="N4152" i="5"/>
  <c r="N4153" i="5"/>
  <c r="N4154" i="5"/>
  <c r="N4155" i="5"/>
  <c r="N4156" i="5"/>
  <c r="N4157" i="5"/>
  <c r="N4158" i="5"/>
  <c r="N4159" i="5"/>
  <c r="N4160" i="5"/>
  <c r="N4161" i="5"/>
  <c r="N4162" i="5"/>
  <c r="N4163" i="5"/>
  <c r="N4164" i="5"/>
  <c r="N4165" i="5"/>
  <c r="N4166" i="5"/>
  <c r="N4167" i="5"/>
  <c r="N4168" i="5"/>
  <c r="N4169" i="5"/>
  <c r="N4170" i="5"/>
  <c r="N4171" i="5"/>
  <c r="N4172" i="5"/>
  <c r="N4173" i="5"/>
  <c r="N4174" i="5"/>
  <c r="N4175" i="5"/>
  <c r="N4176" i="5"/>
  <c r="N4177" i="5"/>
  <c r="N4178" i="5"/>
  <c r="N4179" i="5"/>
  <c r="N4180" i="5"/>
  <c r="N4181" i="5"/>
  <c r="N4182" i="5"/>
  <c r="N4183" i="5"/>
  <c r="N4184" i="5"/>
  <c r="N4185" i="5"/>
  <c r="N4186" i="5"/>
  <c r="N4187" i="5"/>
  <c r="N4188" i="5"/>
  <c r="N4189" i="5"/>
  <c r="N4190" i="5"/>
  <c r="N4191" i="5"/>
  <c r="N4192" i="5"/>
  <c r="N4193" i="5"/>
  <c r="N4194" i="5"/>
  <c r="N4195" i="5"/>
  <c r="N4196" i="5"/>
  <c r="N4197" i="5"/>
  <c r="N4198" i="5"/>
  <c r="N4199" i="5"/>
  <c r="N4200" i="5"/>
  <c r="N4201" i="5"/>
  <c r="N4202" i="5"/>
  <c r="N4203" i="5"/>
  <c r="N4204" i="5"/>
  <c r="N4205" i="5"/>
  <c r="N4206" i="5"/>
  <c r="N4207" i="5"/>
  <c r="N4208" i="5"/>
  <c r="N4209" i="5"/>
  <c r="N4210" i="5"/>
  <c r="N4211" i="5"/>
  <c r="N4212" i="5"/>
  <c r="N4213" i="5"/>
  <c r="N4214" i="5"/>
  <c r="N4215" i="5"/>
  <c r="N4216" i="5"/>
  <c r="N4217" i="5"/>
  <c r="N4218" i="5"/>
  <c r="N4219" i="5"/>
  <c r="N4220" i="5"/>
  <c r="N4221" i="5"/>
  <c r="N4222" i="5"/>
  <c r="N4223" i="5"/>
  <c r="N4224" i="5"/>
  <c r="N4225" i="5"/>
  <c r="N4226" i="5"/>
  <c r="N4227" i="5"/>
  <c r="N4228" i="5"/>
  <c r="N4229" i="5"/>
  <c r="N4230" i="5"/>
  <c r="N4231" i="5"/>
  <c r="N4232" i="5"/>
  <c r="N4233" i="5"/>
  <c r="N4234" i="5"/>
  <c r="N4235" i="5"/>
  <c r="N4236" i="5"/>
  <c r="N4237" i="5"/>
  <c r="N4238" i="5"/>
  <c r="N4239" i="5"/>
  <c r="N4240" i="5"/>
  <c r="N4241" i="5"/>
  <c r="N4242" i="5"/>
  <c r="N4243" i="5"/>
  <c r="N4244" i="5"/>
  <c r="N4245" i="5"/>
  <c r="N4246" i="5"/>
  <c r="N4247" i="5"/>
  <c r="N4248" i="5"/>
  <c r="N4249" i="5"/>
  <c r="N4250" i="5"/>
  <c r="N4251" i="5"/>
  <c r="N4252" i="5"/>
  <c r="N4253" i="5"/>
  <c r="N4254" i="5"/>
  <c r="N4255" i="5"/>
  <c r="N4256" i="5"/>
  <c r="N4257" i="5"/>
  <c r="N4258" i="5"/>
  <c r="N4259" i="5"/>
  <c r="N4260" i="5"/>
  <c r="N4261" i="5"/>
  <c r="N4262" i="5"/>
  <c r="N4263" i="5"/>
  <c r="N4264" i="5"/>
  <c r="N4265" i="5"/>
  <c r="N4266" i="5"/>
  <c r="N4267" i="5"/>
  <c r="N4268" i="5"/>
  <c r="N4269" i="5"/>
  <c r="N4270" i="5"/>
  <c r="N4271" i="5"/>
  <c r="N4272" i="5"/>
  <c r="N4273" i="5"/>
  <c r="N4274" i="5"/>
  <c r="N4275" i="5"/>
  <c r="N4276" i="5"/>
  <c r="N4277" i="5"/>
  <c r="N4278" i="5"/>
  <c r="N4279" i="5"/>
  <c r="N4280" i="5"/>
  <c r="N4281" i="5"/>
  <c r="N4282" i="5"/>
  <c r="N4283" i="5"/>
  <c r="N4284" i="5"/>
  <c r="N4285" i="5"/>
  <c r="N4286" i="5"/>
  <c r="N4287" i="5"/>
  <c r="N4288" i="5"/>
  <c r="N4289" i="5"/>
  <c r="N4290" i="5"/>
  <c r="N4291" i="5"/>
  <c r="N4292" i="5"/>
  <c r="N4293" i="5"/>
  <c r="N4294" i="5"/>
  <c r="N4295" i="5"/>
  <c r="N4296" i="5"/>
  <c r="N4297" i="5"/>
  <c r="N4298" i="5"/>
  <c r="N4299" i="5"/>
  <c r="N4300" i="5"/>
  <c r="N4301" i="5"/>
  <c r="N4302" i="5"/>
  <c r="N4303" i="5"/>
  <c r="N4304" i="5"/>
  <c r="N4305" i="5"/>
  <c r="N4306" i="5"/>
  <c r="N4307" i="5"/>
  <c r="N4308" i="5"/>
  <c r="N4309" i="5"/>
  <c r="N4310" i="5"/>
  <c r="N4311" i="5"/>
  <c r="N4312" i="5"/>
  <c r="N4313" i="5"/>
  <c r="N4314" i="5"/>
  <c r="N4315" i="5"/>
  <c r="N4316" i="5"/>
  <c r="N4317" i="5"/>
  <c r="N4318" i="5"/>
  <c r="N4319" i="5"/>
  <c r="N4320" i="5"/>
  <c r="N4321" i="5"/>
  <c r="N4322" i="5"/>
  <c r="N4323" i="5"/>
  <c r="N4324" i="5"/>
  <c r="N4325" i="5"/>
  <c r="N4326" i="5"/>
  <c r="N4327" i="5"/>
  <c r="N4328" i="5"/>
  <c r="N4329" i="5"/>
  <c r="N4330" i="5"/>
  <c r="N4331" i="5"/>
  <c r="N4332" i="5"/>
  <c r="N4333" i="5"/>
  <c r="N4334" i="5"/>
  <c r="N4335" i="5"/>
  <c r="N4336" i="5"/>
  <c r="N4337" i="5"/>
  <c r="N4338" i="5"/>
  <c r="N4339" i="5"/>
  <c r="N4340" i="5"/>
  <c r="N4341" i="5"/>
  <c r="N4342" i="5"/>
  <c r="N4343" i="5"/>
  <c r="N4344" i="5"/>
  <c r="N4345" i="5"/>
  <c r="N4346" i="5"/>
  <c r="N4347" i="5"/>
  <c r="N4348" i="5"/>
  <c r="N4349" i="5"/>
  <c r="N4350" i="5"/>
  <c r="N4351" i="5"/>
  <c r="N4352" i="5"/>
  <c r="N4353" i="5"/>
  <c r="N4354" i="5"/>
  <c r="N4355" i="5"/>
  <c r="N4356" i="5"/>
  <c r="N4357" i="5"/>
  <c r="N4358" i="5"/>
  <c r="N4359" i="5"/>
  <c r="N4360" i="5"/>
  <c r="N4361" i="5"/>
  <c r="N4362" i="5"/>
  <c r="N4363" i="5"/>
  <c r="N4364" i="5"/>
  <c r="N4365" i="5"/>
  <c r="N4366" i="5"/>
  <c r="N4367" i="5"/>
  <c r="N4368" i="5"/>
  <c r="N4369" i="5"/>
  <c r="N4370" i="5"/>
  <c r="N4371" i="5"/>
  <c r="N4372" i="5"/>
  <c r="N4373" i="5"/>
  <c r="N4374" i="5"/>
  <c r="N4375" i="5"/>
  <c r="N4376" i="5"/>
  <c r="N4377" i="5"/>
  <c r="N4378" i="5"/>
  <c r="N4379" i="5"/>
  <c r="N4380" i="5"/>
  <c r="N4381" i="5"/>
  <c r="N4382" i="5"/>
  <c r="N4383" i="5"/>
  <c r="N4384" i="5"/>
  <c r="N4385" i="5"/>
  <c r="N4386" i="5"/>
  <c r="N4387" i="5"/>
  <c r="N4388" i="5"/>
  <c r="N4389" i="5"/>
  <c r="N4390" i="5"/>
  <c r="N4391" i="5"/>
  <c r="N4392" i="5"/>
  <c r="N4393" i="5"/>
  <c r="N4394" i="5"/>
  <c r="N4395" i="5"/>
  <c r="N4396" i="5"/>
  <c r="N4397" i="5"/>
  <c r="N4398" i="5"/>
  <c r="N4399" i="5"/>
  <c r="N4400" i="5"/>
  <c r="N4401" i="5"/>
  <c r="N4402" i="5"/>
  <c r="N4403" i="5"/>
  <c r="N4404" i="5"/>
  <c r="N4405" i="5"/>
  <c r="N4406" i="5"/>
  <c r="N4407" i="5"/>
  <c r="N4408" i="5"/>
  <c r="N4409" i="5"/>
  <c r="N4410" i="5"/>
  <c r="N4411" i="5"/>
  <c r="N4412" i="5"/>
  <c r="N4413" i="5"/>
  <c r="N4414" i="5"/>
  <c r="N4415" i="5"/>
  <c r="N4416" i="5"/>
  <c r="N4417" i="5"/>
  <c r="N4418" i="5"/>
  <c r="N4419" i="5"/>
  <c r="N4420" i="5"/>
  <c r="N4421" i="5"/>
  <c r="N4422" i="5"/>
  <c r="N4423" i="5"/>
  <c r="N4424" i="5"/>
  <c r="N4425" i="5"/>
  <c r="N4426" i="5"/>
  <c r="N4427" i="5"/>
  <c r="N4428" i="5"/>
  <c r="N4429" i="5"/>
  <c r="N4430" i="5"/>
  <c r="N4431" i="5"/>
  <c r="N4432" i="5"/>
  <c r="N4433" i="5"/>
  <c r="N4434" i="5"/>
  <c r="N4435" i="5"/>
  <c r="N4436" i="5"/>
  <c r="N4437" i="5"/>
  <c r="N4438" i="5"/>
  <c r="N4439" i="5"/>
  <c r="N4440" i="5"/>
  <c r="N4441" i="5"/>
  <c r="N4442" i="5"/>
  <c r="N4443" i="5"/>
  <c r="N4444" i="5"/>
  <c r="N4445" i="5"/>
  <c r="N4446" i="5"/>
  <c r="N4447" i="5"/>
  <c r="N4448" i="5"/>
  <c r="N4449" i="5"/>
  <c r="N4450" i="5"/>
  <c r="N4451" i="5"/>
  <c r="N4452" i="5"/>
  <c r="N4453" i="5"/>
  <c r="N4454" i="5"/>
  <c r="N4455" i="5"/>
  <c r="N4456" i="5"/>
  <c r="N4457" i="5"/>
  <c r="N4458" i="5"/>
  <c r="N4459" i="5"/>
  <c r="N4460" i="5"/>
  <c r="N4461" i="5"/>
  <c r="N4462" i="5"/>
  <c r="N4463" i="5"/>
  <c r="N4464" i="5"/>
  <c r="N4465" i="5"/>
  <c r="N4466" i="5"/>
  <c r="N4467" i="5"/>
  <c r="N4468" i="5"/>
  <c r="N4469" i="5"/>
  <c r="N4470" i="5"/>
  <c r="N4471" i="5"/>
  <c r="N4472" i="5"/>
  <c r="N4473" i="5"/>
  <c r="N4474" i="5"/>
  <c r="N4475" i="5"/>
  <c r="N4476" i="5"/>
  <c r="N4477" i="5"/>
  <c r="N4478" i="5"/>
  <c r="N4479" i="5"/>
  <c r="N4480" i="5"/>
  <c r="N4481" i="5"/>
  <c r="N4482" i="5"/>
  <c r="N4483" i="5"/>
  <c r="N4484" i="5"/>
  <c r="N4485" i="5"/>
  <c r="N4486" i="5"/>
  <c r="N4487" i="5"/>
  <c r="N4488" i="5"/>
  <c r="N4489" i="5"/>
  <c r="N4490" i="5"/>
  <c r="N4491" i="5"/>
  <c r="N4492" i="5"/>
  <c r="N4493" i="5"/>
  <c r="N4494" i="5"/>
  <c r="N4495" i="5"/>
  <c r="N4496" i="5"/>
  <c r="N4497" i="5"/>
  <c r="N4498" i="5"/>
  <c r="N4499" i="5"/>
  <c r="N4500" i="5"/>
  <c r="N4501" i="5"/>
  <c r="N4502" i="5"/>
  <c r="N4503" i="5"/>
  <c r="N4504" i="5"/>
  <c r="N4505" i="5"/>
  <c r="N4506" i="5"/>
  <c r="N4507" i="5"/>
  <c r="N4508" i="5"/>
  <c r="N4509" i="5"/>
  <c r="N4510" i="5"/>
  <c r="N4511" i="5"/>
  <c r="N4512" i="5"/>
  <c r="N4513" i="5"/>
  <c r="N4514" i="5"/>
  <c r="N4515" i="5"/>
  <c r="N4516" i="5"/>
  <c r="N4517" i="5"/>
  <c r="N4518" i="5"/>
  <c r="N4519" i="5"/>
  <c r="N4520" i="5"/>
  <c r="N4521" i="5"/>
  <c r="N4522" i="5"/>
  <c r="N4523" i="5"/>
  <c r="N4524" i="5"/>
  <c r="N4525" i="5"/>
  <c r="N4526" i="5"/>
  <c r="N4527" i="5"/>
  <c r="N4528" i="5"/>
  <c r="N4529" i="5"/>
  <c r="N4530" i="5"/>
  <c r="N4531" i="5"/>
  <c r="N4532" i="5"/>
  <c r="N4533" i="5"/>
  <c r="N4534" i="5"/>
  <c r="N4535" i="5"/>
  <c r="N4536" i="5"/>
  <c r="N4537" i="5"/>
  <c r="N4538" i="5"/>
  <c r="N4539" i="5"/>
  <c r="N4540" i="5"/>
  <c r="N4541" i="5"/>
  <c r="N4542" i="5"/>
  <c r="N4543" i="5"/>
  <c r="N4544" i="5"/>
  <c r="N4545" i="5"/>
  <c r="N4546" i="5"/>
  <c r="N4547" i="5"/>
  <c r="N4548" i="5"/>
  <c r="N4549" i="5"/>
  <c r="N4550" i="5"/>
  <c r="N4551" i="5"/>
  <c r="N4552" i="5"/>
  <c r="N4553" i="5"/>
  <c r="N4554" i="5"/>
  <c r="N4555" i="5"/>
  <c r="N4556" i="5"/>
  <c r="N4557" i="5"/>
  <c r="N4558" i="5"/>
  <c r="N4559" i="5"/>
  <c r="N4560" i="5"/>
  <c r="N4561" i="5"/>
  <c r="N4562" i="5"/>
  <c r="N4563" i="5"/>
  <c r="N4564" i="5"/>
  <c r="N4565" i="5"/>
  <c r="N4566" i="5"/>
  <c r="N4567" i="5"/>
  <c r="N4568" i="5"/>
  <c r="N4569" i="5"/>
  <c r="N4570" i="5"/>
  <c r="N4571" i="5"/>
  <c r="N4572" i="5"/>
  <c r="N4573" i="5"/>
  <c r="N4574" i="5"/>
  <c r="N4575" i="5"/>
  <c r="N4576" i="5"/>
  <c r="N4577" i="5"/>
  <c r="N4578" i="5"/>
  <c r="N4579" i="5"/>
  <c r="N4580" i="5"/>
  <c r="N4581" i="5"/>
  <c r="N4582" i="5"/>
  <c r="N4583" i="5"/>
  <c r="N4584" i="5"/>
  <c r="N4585" i="5"/>
  <c r="N4586" i="5"/>
  <c r="N4587" i="5"/>
  <c r="N4588" i="5"/>
  <c r="N4589" i="5"/>
  <c r="N4590" i="5"/>
  <c r="N4591" i="5"/>
  <c r="N4592" i="5"/>
  <c r="N4593" i="5"/>
  <c r="N4594" i="5"/>
  <c r="N4595" i="5"/>
  <c r="N4596" i="5"/>
  <c r="N4597" i="5"/>
  <c r="N4598" i="5"/>
  <c r="N4599" i="5"/>
  <c r="N4600" i="5"/>
  <c r="N4601" i="5"/>
  <c r="N4602" i="5"/>
  <c r="N4603" i="5"/>
  <c r="N4604" i="5"/>
  <c r="N4605" i="5"/>
  <c r="N4606" i="5"/>
  <c r="N4607" i="5"/>
  <c r="N4608" i="5"/>
  <c r="N4609" i="5"/>
  <c r="N4610" i="5"/>
  <c r="N4611" i="5"/>
  <c r="N4612" i="5"/>
  <c r="N4613" i="5"/>
  <c r="N4614" i="5"/>
  <c r="N4615" i="5"/>
  <c r="N4616" i="5"/>
  <c r="N4617" i="5"/>
  <c r="N4618" i="5"/>
  <c r="N4619" i="5"/>
  <c r="N4620" i="5"/>
  <c r="N4621" i="5"/>
  <c r="N4622" i="5"/>
  <c r="N4623" i="5"/>
  <c r="N4624" i="5"/>
  <c r="N4625" i="5"/>
  <c r="N4626" i="5"/>
  <c r="N4627" i="5"/>
  <c r="N4628" i="5"/>
  <c r="N4629" i="5"/>
  <c r="N4630" i="5"/>
  <c r="N4631" i="5"/>
  <c r="N4632" i="5"/>
  <c r="N4633" i="5"/>
  <c r="N4634" i="5"/>
  <c r="N4635" i="5"/>
  <c r="N4636" i="5"/>
  <c r="N4637" i="5"/>
  <c r="N4638" i="5"/>
  <c r="N4639" i="5"/>
  <c r="N4640" i="5"/>
  <c r="N4641" i="5"/>
  <c r="N4642" i="5"/>
  <c r="N4643" i="5"/>
  <c r="N4644" i="5"/>
  <c r="N4645" i="5"/>
  <c r="N4646" i="5"/>
  <c r="N4647" i="5"/>
  <c r="N4648" i="5"/>
  <c r="N4649" i="5"/>
  <c r="N4650" i="5"/>
  <c r="N4651" i="5"/>
  <c r="N4652" i="5"/>
  <c r="N4653" i="5"/>
  <c r="N4654" i="5"/>
  <c r="N4655" i="5"/>
  <c r="N4656" i="5"/>
  <c r="N4657" i="5"/>
  <c r="N4658" i="5"/>
  <c r="N4659" i="5"/>
  <c r="N4660" i="5"/>
  <c r="N4661" i="5"/>
  <c r="N4662" i="5"/>
  <c r="N4663" i="5"/>
  <c r="N4664" i="5"/>
  <c r="N4665" i="5"/>
  <c r="N4666" i="5"/>
  <c r="N4667" i="5"/>
  <c r="N4668" i="5"/>
  <c r="N4669" i="5"/>
  <c r="N4670" i="5"/>
  <c r="N4671" i="5"/>
  <c r="N4672" i="5"/>
  <c r="N4673" i="5"/>
  <c r="N4674" i="5"/>
  <c r="N4675" i="5"/>
  <c r="N4676" i="5"/>
  <c r="N4677" i="5"/>
  <c r="N4678" i="5"/>
  <c r="N4679" i="5"/>
  <c r="N4680" i="5"/>
  <c r="N4681" i="5"/>
  <c r="N4682" i="5"/>
  <c r="N4683" i="5"/>
  <c r="N4684" i="5"/>
  <c r="N4685" i="5"/>
  <c r="N4686" i="5"/>
  <c r="N4687" i="5"/>
  <c r="N4688" i="5"/>
  <c r="N4689" i="5"/>
  <c r="N4690" i="5"/>
  <c r="N4691" i="5"/>
  <c r="N4692" i="5"/>
  <c r="N4693" i="5"/>
  <c r="N4694" i="5"/>
  <c r="N4695" i="5"/>
  <c r="N4696" i="5"/>
  <c r="N4697" i="5"/>
  <c r="N4698" i="5"/>
  <c r="N4699" i="5"/>
  <c r="N4700" i="5"/>
  <c r="N4701" i="5"/>
  <c r="N4702" i="5"/>
  <c r="N4703" i="5"/>
  <c r="N4704" i="5"/>
  <c r="N4705" i="5"/>
  <c r="N4706" i="5"/>
  <c r="N4707" i="5"/>
  <c r="N4708" i="5"/>
  <c r="N4709" i="5"/>
  <c r="N4710" i="5"/>
  <c r="N4711" i="5"/>
  <c r="N4712" i="5"/>
  <c r="N4713" i="5"/>
  <c r="N4714" i="5"/>
  <c r="N4715" i="5"/>
  <c r="N4716" i="5"/>
  <c r="N4717" i="5"/>
  <c r="N4718" i="5"/>
  <c r="N4719" i="5"/>
  <c r="N4720" i="5"/>
  <c r="N4721" i="5"/>
  <c r="N4722" i="5"/>
  <c r="N4723" i="5"/>
  <c r="N4724" i="5"/>
  <c r="N4725" i="5"/>
  <c r="N4726" i="5"/>
  <c r="N4727" i="5"/>
  <c r="N4728" i="5"/>
  <c r="N4729" i="5"/>
  <c r="N4730" i="5"/>
  <c r="N4731" i="5"/>
  <c r="N4732" i="5"/>
  <c r="N4733" i="5"/>
  <c r="N4734" i="5"/>
  <c r="N4735" i="5"/>
  <c r="N4736" i="5"/>
  <c r="N4737" i="5"/>
  <c r="N4738" i="5"/>
  <c r="N4739" i="5"/>
  <c r="N4740" i="5"/>
  <c r="N4741" i="5"/>
  <c r="N4742" i="5"/>
  <c r="N4743" i="5"/>
  <c r="N4744" i="5"/>
  <c r="N4745" i="5"/>
  <c r="N4746" i="5"/>
  <c r="N4747" i="5"/>
  <c r="N4748" i="5"/>
  <c r="N4749" i="5"/>
  <c r="N4750" i="5"/>
  <c r="N4751" i="5"/>
  <c r="N4752" i="5"/>
  <c r="N4753" i="5"/>
  <c r="N4754" i="5"/>
  <c r="N4755" i="5"/>
  <c r="N4756" i="5"/>
  <c r="N4757" i="5"/>
  <c r="N4758" i="5"/>
  <c r="N4759" i="5"/>
  <c r="N4760" i="5"/>
  <c r="N4761" i="5"/>
  <c r="N4762" i="5"/>
  <c r="N4763" i="5"/>
  <c r="N4764" i="5"/>
  <c r="N4765" i="5"/>
  <c r="N4766" i="5"/>
  <c r="N4767" i="5"/>
  <c r="N4768" i="5"/>
  <c r="N4769" i="5"/>
  <c r="N4770" i="5"/>
  <c r="N4771" i="5"/>
  <c r="N4772" i="5"/>
  <c r="N4773" i="5"/>
  <c r="N4774" i="5"/>
  <c r="N4775" i="5"/>
  <c r="N4776" i="5"/>
  <c r="N4777" i="5"/>
  <c r="N4778" i="5"/>
  <c r="N4779" i="5"/>
  <c r="N4780" i="5"/>
  <c r="N4781" i="5"/>
  <c r="N4782" i="5"/>
  <c r="N4783" i="5"/>
  <c r="N4784" i="5"/>
  <c r="N4785" i="5"/>
  <c r="N4786" i="5"/>
  <c r="N4787" i="5"/>
  <c r="N4788" i="5"/>
  <c r="N4789" i="5"/>
  <c r="N4790" i="5"/>
  <c r="N4791" i="5"/>
  <c r="N4792" i="5"/>
  <c r="N4793" i="5"/>
  <c r="N4794" i="5"/>
  <c r="N4795" i="5"/>
  <c r="N4796" i="5"/>
  <c r="N4797" i="5"/>
  <c r="N4798" i="5"/>
  <c r="N4799" i="5"/>
  <c r="N4800" i="5"/>
  <c r="N4801" i="5"/>
  <c r="N4802" i="5"/>
  <c r="N4803" i="5"/>
  <c r="N4804" i="5"/>
  <c r="N4805" i="5"/>
  <c r="N4806" i="5"/>
  <c r="N4807" i="5"/>
  <c r="N4808" i="5"/>
  <c r="N4809" i="5"/>
  <c r="N4810" i="5"/>
  <c r="N4811" i="5"/>
  <c r="N4812" i="5"/>
  <c r="N4813" i="5"/>
  <c r="N4814" i="5"/>
  <c r="N4815" i="5"/>
  <c r="N4816" i="5"/>
  <c r="N4817" i="5"/>
  <c r="N4818" i="5"/>
  <c r="N4819" i="5"/>
  <c r="N4820" i="5"/>
  <c r="N4821" i="5"/>
  <c r="N4822" i="5"/>
  <c r="N4823" i="5"/>
  <c r="N4824" i="5"/>
  <c r="N4825" i="5"/>
  <c r="N4826" i="5"/>
  <c r="N4827" i="5"/>
  <c r="N4828" i="5"/>
  <c r="N4829" i="5"/>
  <c r="N4830" i="5"/>
  <c r="N4831" i="5"/>
  <c r="N4832" i="5"/>
  <c r="N4833" i="5"/>
  <c r="N4834" i="5"/>
  <c r="N4835" i="5"/>
  <c r="N4836" i="5"/>
  <c r="N4837" i="5"/>
  <c r="N4838" i="5"/>
  <c r="N4839" i="5"/>
  <c r="N4840" i="5"/>
  <c r="N4841" i="5"/>
  <c r="N4842" i="5"/>
  <c r="N4843" i="5"/>
  <c r="N4844" i="5"/>
  <c r="N4845" i="5"/>
  <c r="N4846" i="5"/>
  <c r="N4847" i="5"/>
  <c r="N4848" i="5"/>
  <c r="N4849" i="5"/>
  <c r="N4850" i="5"/>
  <c r="N4851" i="5"/>
  <c r="N4852" i="5"/>
  <c r="N4853" i="5"/>
  <c r="N4854" i="5"/>
  <c r="N4855" i="5"/>
  <c r="N4856" i="5"/>
  <c r="N4857" i="5"/>
  <c r="N4858" i="5"/>
  <c r="N4859" i="5"/>
  <c r="N4860" i="5"/>
  <c r="N4861" i="5"/>
  <c r="N4862" i="5"/>
  <c r="N4863" i="5"/>
  <c r="N4864" i="5"/>
  <c r="N4865" i="5"/>
  <c r="N4866" i="5"/>
  <c r="N4867" i="5"/>
  <c r="N4868" i="5"/>
  <c r="N4869" i="5"/>
  <c r="N4870" i="5"/>
  <c r="N4871" i="5"/>
  <c r="N4872" i="5"/>
  <c r="N4873" i="5"/>
  <c r="N4874" i="5"/>
  <c r="N4875" i="5"/>
  <c r="N4876" i="5"/>
  <c r="N4877" i="5"/>
  <c r="N4878" i="5"/>
  <c r="N4879" i="5"/>
  <c r="N4880" i="5"/>
  <c r="N4881" i="5"/>
  <c r="N4882" i="5"/>
  <c r="N4883" i="5"/>
  <c r="N4884" i="5"/>
  <c r="N4885" i="5"/>
  <c r="N4886" i="5"/>
  <c r="N4887" i="5"/>
  <c r="N4888" i="5"/>
  <c r="N4889" i="5"/>
  <c r="N4890" i="5"/>
  <c r="N4891" i="5"/>
  <c r="N4892" i="5"/>
  <c r="N4893" i="5"/>
  <c r="N4894" i="5"/>
  <c r="N4895" i="5"/>
  <c r="N4896" i="5"/>
  <c r="N4897" i="5"/>
  <c r="N4898" i="5"/>
  <c r="N4899" i="5"/>
  <c r="N4900" i="5"/>
  <c r="N4901" i="5"/>
  <c r="N4902" i="5"/>
  <c r="N4903" i="5"/>
  <c r="N4904" i="5"/>
  <c r="N4905" i="5"/>
  <c r="N4906" i="5"/>
  <c r="N4907" i="5"/>
  <c r="N4908" i="5"/>
  <c r="N4909" i="5"/>
  <c r="N4910" i="5"/>
  <c r="N4911" i="5"/>
  <c r="N4912" i="5"/>
  <c r="N4913" i="5"/>
  <c r="N4914" i="5"/>
  <c r="N4915" i="5"/>
  <c r="N4916" i="5"/>
  <c r="N4917" i="5"/>
  <c r="N4918" i="5"/>
  <c r="N4919" i="5"/>
  <c r="N4920" i="5"/>
  <c r="N4921" i="5"/>
  <c r="N4922" i="5"/>
  <c r="N4923" i="5"/>
  <c r="N4924" i="5"/>
  <c r="N4925" i="5"/>
  <c r="N4926" i="5"/>
  <c r="N4927" i="5"/>
  <c r="N4928" i="5"/>
  <c r="N4929" i="5"/>
  <c r="N4930" i="5"/>
  <c r="N4931" i="5"/>
  <c r="N4932" i="5"/>
  <c r="N4933" i="5"/>
  <c r="N4934" i="5"/>
  <c r="N4935" i="5"/>
  <c r="N4936" i="5"/>
  <c r="N4937" i="5"/>
  <c r="N4938" i="5"/>
  <c r="N4939" i="5"/>
  <c r="N4940" i="5"/>
  <c r="N4941" i="5"/>
  <c r="N4942" i="5"/>
  <c r="N4943" i="5"/>
  <c r="N4944" i="5"/>
  <c r="N4945" i="5"/>
  <c r="N4946" i="5"/>
  <c r="N4947" i="5"/>
  <c r="N4948" i="5"/>
  <c r="N4949" i="5"/>
  <c r="N4950" i="5"/>
  <c r="N4951" i="5"/>
  <c r="N4952" i="5"/>
  <c r="N4953" i="5"/>
  <c r="N4954" i="5"/>
  <c r="N4955" i="5"/>
  <c r="N4956" i="5"/>
  <c r="N4957" i="5"/>
  <c r="N4958" i="5"/>
  <c r="N4959" i="5"/>
  <c r="N4960" i="5"/>
  <c r="N4961" i="5"/>
  <c r="N4962" i="5"/>
  <c r="N4963" i="5"/>
  <c r="N4964" i="5"/>
  <c r="N4965" i="5"/>
  <c r="N4966" i="5"/>
  <c r="N4967" i="5"/>
  <c r="N4968" i="5"/>
  <c r="N4969" i="5"/>
  <c r="N4970" i="5"/>
  <c r="N4971" i="5"/>
  <c r="N4972" i="5"/>
  <c r="N4973" i="5"/>
  <c r="N4974" i="5"/>
  <c r="N4975" i="5"/>
  <c r="N4976" i="5"/>
  <c r="N4977" i="5"/>
  <c r="N4978" i="5"/>
  <c r="N4979" i="5"/>
  <c r="N4980" i="5"/>
  <c r="N4981" i="5"/>
  <c r="N4982" i="5"/>
  <c r="N4983" i="5"/>
  <c r="N4984" i="5"/>
  <c r="N4985" i="5"/>
  <c r="N4986" i="5"/>
  <c r="N4987" i="5"/>
  <c r="N4988" i="5"/>
  <c r="N4989" i="5"/>
  <c r="N4990" i="5"/>
  <c r="N4991" i="5"/>
  <c r="N4992" i="5"/>
  <c r="N4993" i="5"/>
  <c r="N4994" i="5"/>
  <c r="N4995" i="5"/>
  <c r="N4996" i="5"/>
  <c r="N4997" i="5"/>
  <c r="N4998" i="5"/>
  <c r="N4999" i="5"/>
  <c r="N5000" i="5"/>
  <c r="N5001" i="5"/>
  <c r="N5002" i="5"/>
  <c r="N5003" i="5"/>
  <c r="N5004" i="5"/>
  <c r="N5005" i="5"/>
  <c r="N5006" i="5"/>
  <c r="N5007" i="5"/>
  <c r="N5008" i="5"/>
  <c r="N5009" i="5"/>
  <c r="N5010" i="5"/>
  <c r="N5011" i="5"/>
  <c r="N5012" i="5"/>
  <c r="N5013" i="5"/>
  <c r="N5014" i="5"/>
  <c r="N5015" i="5"/>
  <c r="N5016" i="5"/>
  <c r="N5017" i="5"/>
  <c r="N5018" i="5"/>
  <c r="N5019" i="5"/>
  <c r="N5020" i="5"/>
  <c r="N5021" i="5"/>
  <c r="N5022" i="5"/>
  <c r="N5023" i="5"/>
  <c r="N5024" i="5"/>
  <c r="N5025" i="5"/>
  <c r="N5026" i="5"/>
  <c r="N5027" i="5"/>
  <c r="N5028" i="5"/>
  <c r="N5029" i="5"/>
  <c r="N5030" i="5"/>
  <c r="N5031" i="5"/>
  <c r="N5032" i="5"/>
  <c r="N5033" i="5"/>
  <c r="N5034" i="5"/>
  <c r="N5035" i="5"/>
  <c r="N5036" i="5"/>
  <c r="N5037" i="5"/>
  <c r="N5038" i="5"/>
  <c r="N5039" i="5"/>
  <c r="N5040" i="5"/>
  <c r="N5041" i="5"/>
  <c r="N5042" i="5"/>
  <c r="N5043" i="5"/>
  <c r="N5044" i="5"/>
  <c r="N5045" i="5"/>
  <c r="N5046" i="5"/>
  <c r="N5047" i="5"/>
  <c r="N5048" i="5"/>
  <c r="N5049" i="5"/>
  <c r="N5050" i="5"/>
  <c r="N5051" i="5"/>
  <c r="N5052" i="5"/>
  <c r="N5053" i="5"/>
  <c r="N5054" i="5"/>
  <c r="N5055" i="5"/>
  <c r="N5056" i="5"/>
  <c r="N5057" i="5"/>
  <c r="N5058" i="5"/>
  <c r="N5059" i="5"/>
  <c r="N5060" i="5"/>
  <c r="N5061" i="5"/>
  <c r="N5062" i="5"/>
  <c r="N5063" i="5"/>
  <c r="N5064" i="5"/>
  <c r="N5065" i="5"/>
  <c r="N5066" i="5"/>
  <c r="N5067" i="5"/>
  <c r="N5068" i="5"/>
  <c r="N5069" i="5"/>
  <c r="N5070" i="5"/>
  <c r="N5071" i="5"/>
  <c r="N5072" i="5"/>
  <c r="N5073" i="5"/>
  <c r="N5074" i="5"/>
  <c r="N5075" i="5"/>
  <c r="N5076" i="5"/>
  <c r="N5077" i="5"/>
  <c r="N5078" i="5"/>
  <c r="N5079" i="5"/>
  <c r="N5080" i="5"/>
  <c r="N5081" i="5"/>
  <c r="N5082" i="5"/>
  <c r="N5083" i="5"/>
  <c r="N5084" i="5"/>
  <c r="N5085" i="5"/>
  <c r="N5086" i="5"/>
  <c r="N5087" i="5"/>
  <c r="N5088" i="5"/>
  <c r="N5089" i="5"/>
  <c r="N5090" i="5"/>
  <c r="N5091" i="5"/>
  <c r="N5092" i="5"/>
  <c r="N5093" i="5"/>
  <c r="N5094" i="5"/>
  <c r="N5095" i="5"/>
  <c r="N5096" i="5"/>
  <c r="N5097" i="5"/>
  <c r="N5098" i="5"/>
  <c r="N5099" i="5"/>
  <c r="N5100" i="5"/>
  <c r="N5101" i="5"/>
  <c r="N5102" i="5"/>
  <c r="N5103" i="5"/>
  <c r="N5104" i="5"/>
  <c r="N5105" i="5"/>
  <c r="N5106" i="5"/>
  <c r="N5107" i="5"/>
  <c r="N5108" i="5"/>
  <c r="N5109" i="5"/>
  <c r="N5110" i="5"/>
  <c r="N5111" i="5"/>
  <c r="N5112" i="5"/>
  <c r="N5113" i="5"/>
  <c r="N5114" i="5"/>
  <c r="N5115" i="5"/>
  <c r="N5116" i="5"/>
  <c r="N5117" i="5"/>
  <c r="N5118" i="5"/>
  <c r="N5119" i="5"/>
  <c r="N5120" i="5"/>
  <c r="N5121" i="5"/>
  <c r="N5122" i="5"/>
  <c r="N5123" i="5"/>
  <c r="N5124" i="5"/>
  <c r="N5125" i="5"/>
  <c r="N5126" i="5"/>
  <c r="N5127" i="5"/>
  <c r="N5128" i="5"/>
  <c r="N5129" i="5"/>
  <c r="N5130" i="5"/>
  <c r="N5131" i="5"/>
  <c r="N5132" i="5"/>
  <c r="N5133" i="5"/>
  <c r="N5134" i="5"/>
  <c r="N5135" i="5"/>
  <c r="N5136" i="5"/>
  <c r="N5137" i="5"/>
  <c r="N5138" i="5"/>
  <c r="N5139" i="5"/>
  <c r="N5140" i="5"/>
  <c r="N5141" i="5"/>
  <c r="N5142" i="5"/>
  <c r="N5143" i="5"/>
  <c r="N5144" i="5"/>
  <c r="N5145" i="5"/>
  <c r="N5146" i="5"/>
  <c r="N5147" i="5"/>
  <c r="N5148" i="5"/>
  <c r="N5149" i="5"/>
  <c r="N5150" i="5"/>
  <c r="N5151" i="5"/>
  <c r="N5152" i="5"/>
  <c r="N5153" i="5"/>
  <c r="N5154" i="5"/>
  <c r="N5155" i="5"/>
  <c r="N5156" i="5"/>
  <c r="N5157" i="5"/>
  <c r="N5158" i="5"/>
  <c r="N5159" i="5"/>
  <c r="N5160" i="5"/>
  <c r="N5161" i="5"/>
  <c r="N5162" i="5"/>
  <c r="N5163" i="5"/>
  <c r="N5164" i="5"/>
  <c r="N5165" i="5"/>
  <c r="N5166" i="5"/>
  <c r="N5167" i="5"/>
  <c r="N5168" i="5"/>
  <c r="N5169" i="5"/>
  <c r="N5170" i="5"/>
  <c r="N5171" i="5"/>
  <c r="N5172" i="5"/>
  <c r="N5173" i="5"/>
  <c r="N5174" i="5"/>
  <c r="N5175" i="5"/>
  <c r="N5176" i="5"/>
  <c r="N5177" i="5"/>
  <c r="N5178" i="5"/>
  <c r="N5179" i="5"/>
  <c r="N5180" i="5"/>
  <c r="N5181" i="5"/>
  <c r="N5182" i="5"/>
  <c r="N5183" i="5"/>
  <c r="N5184" i="5"/>
  <c r="N5185" i="5"/>
  <c r="N5186" i="5"/>
  <c r="N5187" i="5"/>
  <c r="N5188" i="5"/>
  <c r="N5189" i="5"/>
  <c r="N5190" i="5"/>
  <c r="N5191" i="5"/>
  <c r="N5192" i="5"/>
  <c r="N5193" i="5"/>
  <c r="N5194" i="5"/>
  <c r="N5195" i="5"/>
  <c r="N5196" i="5"/>
  <c r="N5197" i="5"/>
  <c r="N5198" i="5"/>
  <c r="N5199" i="5"/>
  <c r="N5200" i="5"/>
  <c r="N5201" i="5"/>
  <c r="N5202" i="5"/>
  <c r="N5203" i="5"/>
  <c r="N5204" i="5"/>
  <c r="N5205" i="5"/>
  <c r="N5206" i="5"/>
  <c r="N5207" i="5"/>
  <c r="N5208" i="5"/>
  <c r="N5209" i="5"/>
  <c r="N5210" i="5"/>
  <c r="N5211" i="5"/>
  <c r="N5212" i="5"/>
  <c r="N5213" i="5"/>
  <c r="N5214" i="5"/>
  <c r="N5215" i="5"/>
  <c r="N5216" i="5"/>
  <c r="N5217" i="5"/>
  <c r="N5218" i="5"/>
  <c r="N5219" i="5"/>
  <c r="N5220" i="5"/>
  <c r="N5221" i="5"/>
  <c r="N5222" i="5"/>
  <c r="N5223" i="5"/>
  <c r="N5224" i="5"/>
  <c r="N5225" i="5"/>
  <c r="N5226" i="5"/>
  <c r="N5227" i="5"/>
  <c r="N5228" i="5"/>
  <c r="N5229" i="5"/>
  <c r="N5230" i="5"/>
  <c r="N5231" i="5"/>
  <c r="N5232" i="5"/>
  <c r="N5233" i="5"/>
  <c r="N5234" i="5"/>
  <c r="N5235" i="5"/>
  <c r="N5236" i="5"/>
  <c r="N5237" i="5"/>
  <c r="N5238" i="5"/>
  <c r="N5239" i="5"/>
  <c r="N5240" i="5"/>
  <c r="N5241" i="5"/>
  <c r="N5242" i="5"/>
  <c r="N5243" i="5"/>
  <c r="N5244" i="5"/>
  <c r="N5245" i="5"/>
  <c r="N5246" i="5"/>
  <c r="N5247" i="5"/>
  <c r="N5248" i="5"/>
  <c r="N5249" i="5"/>
  <c r="N5250" i="5"/>
  <c r="N5251" i="5"/>
  <c r="N5252" i="5"/>
  <c r="N5253" i="5"/>
  <c r="N5254" i="5"/>
  <c r="N5255" i="5"/>
  <c r="N5256" i="5"/>
  <c r="N5257" i="5"/>
  <c r="N5258" i="5"/>
  <c r="N5259" i="5"/>
  <c r="N5260" i="5"/>
  <c r="N5261" i="5"/>
  <c r="N5262" i="5"/>
  <c r="N5263" i="5"/>
  <c r="N5264" i="5"/>
  <c r="N5265" i="5"/>
  <c r="N5266" i="5"/>
  <c r="N5267" i="5"/>
  <c r="N5268" i="5"/>
  <c r="N5269" i="5"/>
  <c r="N5270" i="5"/>
  <c r="N5271" i="5"/>
  <c r="N5272" i="5"/>
  <c r="N5273" i="5"/>
  <c r="N5274" i="5"/>
  <c r="N5275" i="5"/>
  <c r="N5276" i="5"/>
  <c r="N5277" i="5"/>
  <c r="N5278" i="5"/>
  <c r="N5279" i="5"/>
  <c r="N5280" i="5"/>
  <c r="N5281" i="5"/>
  <c r="N5282" i="5"/>
  <c r="N5283" i="5"/>
  <c r="N5284" i="5"/>
  <c r="N5285" i="5"/>
  <c r="N5286" i="5"/>
  <c r="N5287" i="5"/>
  <c r="N5288" i="5"/>
  <c r="N5289" i="5"/>
  <c r="N5290" i="5"/>
  <c r="N5291" i="5"/>
  <c r="N5292" i="5"/>
  <c r="N5293" i="5"/>
  <c r="N5294" i="5"/>
  <c r="N5295" i="5"/>
  <c r="N5296" i="5"/>
  <c r="N5297" i="5"/>
  <c r="N5298" i="5"/>
  <c r="N5299" i="5"/>
  <c r="N5300" i="5"/>
  <c r="N5301" i="5"/>
  <c r="N5302" i="5"/>
  <c r="N5303" i="5"/>
  <c r="N5304" i="5"/>
  <c r="N5305" i="5"/>
  <c r="N5306" i="5"/>
  <c r="N5307" i="5"/>
  <c r="N5308" i="5"/>
  <c r="N5309" i="5"/>
  <c r="N5310" i="5"/>
  <c r="N5311" i="5"/>
  <c r="N5312" i="5"/>
  <c r="N5313" i="5"/>
  <c r="N5314" i="5"/>
  <c r="N5315" i="5"/>
  <c r="N5316" i="5"/>
  <c r="N5317" i="5"/>
  <c r="N5318" i="5"/>
  <c r="N5319" i="5"/>
  <c r="N5320" i="5"/>
  <c r="N5321" i="5"/>
  <c r="N5322" i="5"/>
  <c r="N5323" i="5"/>
  <c r="N5324" i="5"/>
  <c r="N5325" i="5"/>
  <c r="N5326" i="5"/>
  <c r="N5327" i="5"/>
  <c r="N5328" i="5"/>
  <c r="N5329" i="5"/>
  <c r="N5330" i="5"/>
  <c r="N5331" i="5"/>
  <c r="N5332" i="5"/>
  <c r="N5333" i="5"/>
  <c r="N5334" i="5"/>
  <c r="N5335" i="5"/>
  <c r="N5336" i="5"/>
  <c r="N5337" i="5"/>
  <c r="N5338" i="5"/>
  <c r="N5339" i="5"/>
  <c r="N5340" i="5"/>
  <c r="N5341" i="5"/>
  <c r="N5342" i="5"/>
  <c r="N5343" i="5"/>
  <c r="N5344" i="5"/>
  <c r="N5345" i="5"/>
  <c r="N5346" i="5"/>
  <c r="N5347" i="5"/>
  <c r="N5348" i="5"/>
  <c r="N5349" i="5"/>
  <c r="N5350" i="5"/>
  <c r="N5351" i="5"/>
  <c r="N5352" i="5"/>
  <c r="N5353" i="5"/>
  <c r="N5354" i="5"/>
  <c r="N5355" i="5"/>
  <c r="N5356" i="5"/>
  <c r="N5357" i="5"/>
  <c r="N5358" i="5"/>
  <c r="N5359" i="5"/>
  <c r="N5360" i="5"/>
  <c r="N5361" i="5"/>
  <c r="N5362" i="5"/>
  <c r="N5363" i="5"/>
  <c r="N5364" i="5"/>
  <c r="N5365" i="5"/>
  <c r="N5366" i="5"/>
  <c r="N5367" i="5"/>
  <c r="N5368" i="5"/>
  <c r="N5369" i="5"/>
  <c r="N5370" i="5"/>
  <c r="N5371" i="5"/>
  <c r="N5372" i="5"/>
  <c r="N5373" i="5"/>
  <c r="N5374" i="5"/>
  <c r="N5375" i="5"/>
  <c r="N5376" i="5"/>
  <c r="N5377" i="5"/>
  <c r="N5378" i="5"/>
  <c r="N5379" i="5"/>
  <c r="N5380" i="5"/>
  <c r="N5381" i="5"/>
  <c r="N5382" i="5"/>
  <c r="N5383" i="5"/>
  <c r="N5384" i="5"/>
  <c r="N5385" i="5"/>
  <c r="N5386" i="5"/>
  <c r="N5387" i="5"/>
  <c r="N5388" i="5"/>
  <c r="N5389" i="5"/>
  <c r="N5390" i="5"/>
  <c r="N5391" i="5"/>
  <c r="N5392" i="5"/>
  <c r="N5393" i="5"/>
  <c r="N5394" i="5"/>
  <c r="N5395" i="5"/>
  <c r="N5396" i="5"/>
  <c r="N5397" i="5"/>
  <c r="N5398" i="5"/>
  <c r="N5399" i="5"/>
  <c r="N5400" i="5"/>
  <c r="N5401" i="5"/>
  <c r="N5402" i="5"/>
  <c r="N5403" i="5"/>
  <c r="N5404" i="5"/>
  <c r="N5405" i="5"/>
  <c r="N5406" i="5"/>
  <c r="N5407" i="5"/>
  <c r="N5408" i="5"/>
  <c r="N5409" i="5"/>
  <c r="N5410" i="5"/>
  <c r="N5411" i="5"/>
  <c r="N5412" i="5"/>
  <c r="N5413" i="5"/>
  <c r="N5414" i="5"/>
  <c r="N5415" i="5"/>
  <c r="N5416" i="5"/>
  <c r="N5417" i="5"/>
  <c r="N5418" i="5"/>
  <c r="N5419" i="5"/>
  <c r="N5420" i="5"/>
  <c r="N5421" i="5"/>
  <c r="N5422" i="5"/>
  <c r="N5423" i="5"/>
  <c r="N5424" i="5"/>
  <c r="N5425" i="5"/>
  <c r="N5426" i="5"/>
  <c r="N5427" i="5"/>
  <c r="N5428" i="5"/>
  <c r="N5429" i="5"/>
  <c r="N5430" i="5"/>
  <c r="N5431" i="5"/>
  <c r="N5432" i="5"/>
  <c r="N5433" i="5"/>
  <c r="N5434" i="5"/>
  <c r="N5435" i="5"/>
  <c r="N5436" i="5"/>
  <c r="N5437" i="5"/>
  <c r="N5438" i="5"/>
  <c r="N5439" i="5"/>
  <c r="N5440" i="5"/>
  <c r="N5441" i="5"/>
  <c r="N5442" i="5"/>
  <c r="N5443" i="5"/>
  <c r="N5444" i="5"/>
  <c r="N5445" i="5"/>
  <c r="N5446" i="5"/>
  <c r="N5447" i="5"/>
  <c r="N5448" i="5"/>
  <c r="N5449" i="5"/>
  <c r="N5450" i="5"/>
  <c r="N5451" i="5"/>
  <c r="N5452" i="5"/>
  <c r="N5453" i="5"/>
  <c r="N5454" i="5"/>
  <c r="N5455" i="5"/>
  <c r="N5456" i="5"/>
  <c r="N5457" i="5"/>
  <c r="N5458" i="5"/>
  <c r="N5459" i="5"/>
  <c r="N5460" i="5"/>
  <c r="N5461" i="5"/>
  <c r="N5462" i="5"/>
  <c r="N5463" i="5"/>
  <c r="N5464" i="5"/>
  <c r="N5465" i="5"/>
  <c r="N5466" i="5"/>
  <c r="N5467" i="5"/>
  <c r="N5468" i="5"/>
  <c r="N5469" i="5"/>
  <c r="N5470" i="5"/>
  <c r="N5471" i="5"/>
  <c r="N5472" i="5"/>
  <c r="N5473" i="5"/>
  <c r="N5474" i="5"/>
  <c r="N5475" i="5"/>
  <c r="N5476" i="5"/>
  <c r="N5477" i="5"/>
  <c r="N5478" i="5"/>
  <c r="N5479" i="5"/>
  <c r="N5480" i="5"/>
  <c r="N5481" i="5"/>
  <c r="N5482" i="5"/>
  <c r="N5483" i="5"/>
  <c r="N5484" i="5"/>
  <c r="N5485" i="5"/>
  <c r="N5486" i="5"/>
  <c r="N5487" i="5"/>
  <c r="N5488" i="5"/>
  <c r="N5489" i="5"/>
  <c r="N5490" i="5"/>
  <c r="N5491" i="5"/>
  <c r="N5492" i="5"/>
  <c r="N5493" i="5"/>
  <c r="N5494" i="5"/>
  <c r="N5495" i="5"/>
  <c r="N5496" i="5"/>
  <c r="N5497" i="5"/>
  <c r="N5498" i="5"/>
  <c r="N5499" i="5"/>
  <c r="N5500" i="5"/>
  <c r="N5501" i="5"/>
  <c r="N5502" i="5"/>
  <c r="N5503" i="5"/>
  <c r="N5504" i="5"/>
  <c r="N5505" i="5"/>
  <c r="N5506" i="5"/>
  <c r="N5507" i="5"/>
  <c r="N5508" i="5"/>
  <c r="N5509" i="5"/>
  <c r="N5510" i="5"/>
  <c r="N5511" i="5"/>
  <c r="N5512" i="5"/>
  <c r="N5513" i="5"/>
  <c r="N5514" i="5"/>
  <c r="N5515" i="5"/>
  <c r="N5516" i="5"/>
  <c r="N5517" i="5"/>
  <c r="N5518" i="5"/>
  <c r="N5519" i="5"/>
  <c r="N5520" i="5"/>
  <c r="N5521" i="5"/>
  <c r="N5522" i="5"/>
  <c r="N5523" i="5"/>
  <c r="N5524" i="5"/>
  <c r="N5525" i="5"/>
  <c r="N5526" i="5"/>
  <c r="N5527" i="5"/>
  <c r="N5528" i="5"/>
  <c r="N5529" i="5"/>
  <c r="N5530" i="5"/>
  <c r="N5531" i="5"/>
  <c r="N5532" i="5"/>
  <c r="N5533" i="5"/>
  <c r="N5534" i="5"/>
  <c r="N5535" i="5"/>
  <c r="N5536" i="5"/>
  <c r="N5537" i="5"/>
  <c r="N5538" i="5"/>
  <c r="N5539" i="5"/>
  <c r="N5540" i="5"/>
  <c r="N5541" i="5"/>
  <c r="N5542" i="5"/>
  <c r="N5543" i="5"/>
  <c r="N5544" i="5"/>
  <c r="N5545" i="5"/>
  <c r="N5546" i="5"/>
  <c r="N5547" i="5"/>
  <c r="N5548" i="5"/>
  <c r="N5549" i="5"/>
  <c r="N5550" i="5"/>
  <c r="N5551" i="5"/>
  <c r="N5552" i="5"/>
  <c r="N5553" i="5"/>
  <c r="N5554" i="5"/>
  <c r="N5555" i="5"/>
  <c r="N5556" i="5"/>
  <c r="N5557" i="5"/>
  <c r="N5558" i="5"/>
  <c r="N5559" i="5"/>
  <c r="N5560" i="5"/>
  <c r="N5561" i="5"/>
  <c r="N5562" i="5"/>
  <c r="N5563" i="5"/>
  <c r="N5564" i="5"/>
  <c r="N5565" i="5"/>
  <c r="N5566" i="5"/>
  <c r="N5567" i="5"/>
  <c r="N5568" i="5"/>
  <c r="N5569" i="5"/>
  <c r="N5570" i="5"/>
  <c r="N5571" i="5"/>
  <c r="N5572" i="5"/>
  <c r="N5573" i="5"/>
  <c r="N5574" i="5"/>
  <c r="N5575" i="5"/>
  <c r="N5576" i="5"/>
  <c r="N5577" i="5"/>
  <c r="N5578" i="5"/>
  <c r="N5579" i="5"/>
  <c r="N5580" i="5"/>
  <c r="N5581" i="5"/>
  <c r="N5582" i="5"/>
  <c r="N5583" i="5"/>
  <c r="N5584" i="5"/>
  <c r="N5585" i="5"/>
  <c r="N5586" i="5"/>
  <c r="N5587" i="5"/>
  <c r="N5588" i="5"/>
  <c r="N5589" i="5"/>
  <c r="N5590" i="5"/>
  <c r="N5591" i="5"/>
  <c r="N5592" i="5"/>
  <c r="N5593" i="5"/>
  <c r="N5594" i="5"/>
  <c r="N5595" i="5"/>
  <c r="N5596" i="5"/>
  <c r="N5597" i="5"/>
  <c r="N5598" i="5"/>
  <c r="N5599" i="5"/>
  <c r="N5600" i="5"/>
  <c r="N5601" i="5"/>
  <c r="N5602" i="5"/>
  <c r="N5603" i="5"/>
  <c r="N5604" i="5"/>
  <c r="N5605" i="5"/>
  <c r="N5606" i="5"/>
  <c r="N5607" i="5"/>
  <c r="N5608" i="5"/>
  <c r="N5609" i="5"/>
  <c r="N5610" i="5"/>
  <c r="N5611" i="5"/>
  <c r="N5612" i="5"/>
  <c r="N5613" i="5"/>
  <c r="N5614" i="5"/>
  <c r="N5615" i="5"/>
  <c r="N5616" i="5"/>
  <c r="N5617" i="5"/>
  <c r="N5618" i="5"/>
  <c r="N5619" i="5"/>
  <c r="N5620" i="5"/>
  <c r="N5621" i="5"/>
  <c r="N5622" i="5"/>
  <c r="N5623" i="5"/>
  <c r="N5624" i="5"/>
  <c r="N5625" i="5"/>
  <c r="N5626" i="5"/>
  <c r="N5627" i="5"/>
  <c r="N5628" i="5"/>
  <c r="N5629" i="5"/>
  <c r="N5630" i="5"/>
  <c r="N5631" i="5"/>
  <c r="N5632" i="5"/>
  <c r="N5633" i="5"/>
  <c r="N5634" i="5"/>
  <c r="N5635" i="5"/>
  <c r="N5636" i="5"/>
  <c r="N5637" i="5"/>
  <c r="N5638" i="5"/>
  <c r="N5639" i="5"/>
  <c r="N5640" i="5"/>
  <c r="N5641" i="5"/>
  <c r="N5642" i="5"/>
  <c r="N5643" i="5"/>
  <c r="N5644" i="5"/>
  <c r="N5645" i="5"/>
  <c r="N5646" i="5"/>
  <c r="N5647" i="5"/>
  <c r="N5648" i="5"/>
  <c r="N5649" i="5"/>
  <c r="N5650" i="5"/>
  <c r="N5651" i="5"/>
  <c r="N5652" i="5"/>
  <c r="N5653" i="5"/>
  <c r="N5654" i="5"/>
  <c r="N5655" i="5"/>
  <c r="N5656" i="5"/>
  <c r="N5657" i="5"/>
  <c r="N5658" i="5"/>
  <c r="N5659" i="5"/>
  <c r="N5660" i="5"/>
  <c r="N5661" i="5"/>
  <c r="N5662" i="5"/>
  <c r="N5663" i="5"/>
  <c r="N5664" i="5"/>
  <c r="N5665" i="5"/>
  <c r="N5666" i="5"/>
  <c r="N5667" i="5"/>
  <c r="N5668" i="5"/>
  <c r="N5669" i="5"/>
  <c r="N5670" i="5"/>
  <c r="N5671" i="5"/>
  <c r="N5672" i="5"/>
  <c r="N5673" i="5"/>
  <c r="N5674" i="5"/>
  <c r="N5675" i="5"/>
  <c r="N5676" i="5"/>
  <c r="N5677" i="5"/>
  <c r="N5678" i="5"/>
  <c r="N5679" i="5"/>
  <c r="N5680" i="5"/>
  <c r="N5681" i="5"/>
  <c r="N5682" i="5"/>
  <c r="N5683" i="5"/>
  <c r="N5684" i="5"/>
  <c r="N5685" i="5"/>
  <c r="N5686" i="5"/>
  <c r="N5687" i="5"/>
  <c r="N5688" i="5"/>
  <c r="N5689" i="5"/>
  <c r="N5690" i="5"/>
  <c r="N5691" i="5"/>
  <c r="N5692" i="5"/>
  <c r="N5693" i="5"/>
  <c r="N5694" i="5"/>
  <c r="N5695" i="5"/>
  <c r="N5696" i="5"/>
  <c r="N5697" i="5"/>
  <c r="N5698" i="5"/>
  <c r="N5699" i="5"/>
  <c r="N5700" i="5"/>
  <c r="N5701" i="5"/>
  <c r="N5702" i="5"/>
  <c r="N5703" i="5"/>
  <c r="N5704" i="5"/>
  <c r="N5705" i="5"/>
  <c r="N5706" i="5"/>
  <c r="N5707" i="5"/>
  <c r="N5708" i="5"/>
  <c r="N5709" i="5"/>
  <c r="N5710" i="5"/>
  <c r="N5711" i="5"/>
  <c r="N5712" i="5"/>
  <c r="N5713" i="5"/>
  <c r="N5714" i="5"/>
  <c r="N5715" i="5"/>
  <c r="N5716" i="5"/>
  <c r="N5717" i="5"/>
  <c r="N5718" i="5"/>
  <c r="N5719" i="5"/>
  <c r="N5720" i="5"/>
  <c r="N5721" i="5"/>
  <c r="N5722" i="5"/>
  <c r="N5723" i="5"/>
  <c r="N5724" i="5"/>
  <c r="N5725" i="5"/>
  <c r="N5726" i="5"/>
  <c r="N5727" i="5"/>
  <c r="N5728" i="5"/>
  <c r="N5729" i="5"/>
  <c r="N5730" i="5"/>
  <c r="N5731" i="5"/>
  <c r="N5732" i="5"/>
  <c r="N5733" i="5"/>
  <c r="N5734" i="5"/>
  <c r="N5735" i="5"/>
  <c r="N5736" i="5"/>
  <c r="N5737" i="5"/>
  <c r="N5738" i="5"/>
  <c r="N5739" i="5"/>
  <c r="N5740" i="5"/>
  <c r="N5741" i="5"/>
  <c r="N5742" i="5"/>
  <c r="N5743" i="5"/>
  <c r="N5744" i="5"/>
  <c r="N5745" i="5"/>
  <c r="N5746" i="5"/>
  <c r="N5747" i="5"/>
  <c r="N5748" i="5"/>
  <c r="N5749" i="5"/>
  <c r="N5750" i="5"/>
  <c r="N5751" i="5"/>
  <c r="N5752" i="5"/>
  <c r="N5753" i="5"/>
  <c r="N5754" i="5"/>
  <c r="N5755" i="5"/>
  <c r="N5756" i="5"/>
  <c r="N5757" i="5"/>
  <c r="N5758" i="5"/>
  <c r="N5759" i="5"/>
  <c r="N5760" i="5"/>
  <c r="N5761" i="5"/>
  <c r="N5762" i="5"/>
  <c r="N5763" i="5"/>
  <c r="N5764" i="5"/>
  <c r="N5765" i="5"/>
  <c r="N5766" i="5"/>
  <c r="N5767" i="5"/>
  <c r="N5768" i="5"/>
  <c r="N5769" i="5"/>
  <c r="N5770" i="5"/>
  <c r="N5771" i="5"/>
  <c r="N5772" i="5"/>
  <c r="N5773" i="5"/>
  <c r="N5774" i="5"/>
  <c r="N5775" i="5"/>
  <c r="N5776" i="5"/>
  <c r="N5777" i="5"/>
  <c r="N5778" i="5"/>
  <c r="N5779" i="5"/>
  <c r="N5780" i="5"/>
  <c r="N5781" i="5"/>
  <c r="N5782" i="5"/>
  <c r="N5783" i="5"/>
  <c r="N5784" i="5"/>
  <c r="N5785" i="5"/>
  <c r="N5786" i="5"/>
  <c r="N5787" i="5"/>
  <c r="N5788" i="5"/>
  <c r="N5789" i="5"/>
  <c r="N5790" i="5"/>
  <c r="N5791" i="5"/>
  <c r="N5792" i="5"/>
  <c r="N5793" i="5"/>
  <c r="N5794" i="5"/>
  <c r="N5795" i="5"/>
  <c r="N5796" i="5"/>
  <c r="N5797" i="5"/>
  <c r="N5798" i="5"/>
  <c r="N5799" i="5"/>
  <c r="N5800" i="5"/>
  <c r="N5801" i="5"/>
  <c r="N5802" i="5"/>
  <c r="N5803" i="5"/>
  <c r="N5804" i="5"/>
  <c r="N5805" i="5"/>
  <c r="N5806" i="5"/>
  <c r="N5807" i="5"/>
  <c r="N5808" i="5"/>
  <c r="N5809" i="5"/>
  <c r="N5810" i="5"/>
  <c r="N5811" i="5"/>
  <c r="N5812" i="5"/>
  <c r="N5813" i="5"/>
  <c r="N5814" i="5"/>
  <c r="N5815" i="5"/>
  <c r="N5816" i="5"/>
  <c r="N5817" i="5"/>
  <c r="N5818" i="5"/>
  <c r="N5819" i="5"/>
  <c r="N5820" i="5"/>
  <c r="N5821" i="5"/>
  <c r="N5822" i="5"/>
  <c r="N5823" i="5"/>
  <c r="N5824" i="5"/>
  <c r="N5825" i="5"/>
  <c r="N5826" i="5"/>
  <c r="N5827" i="5"/>
  <c r="N5828" i="5"/>
  <c r="N5829" i="5"/>
  <c r="N5830" i="5"/>
  <c r="N5831" i="5"/>
  <c r="N5832" i="5"/>
  <c r="N5833" i="5"/>
  <c r="N5834" i="5"/>
  <c r="N5835" i="5"/>
  <c r="N5836" i="5"/>
  <c r="N5837" i="5"/>
  <c r="N5838" i="5"/>
  <c r="N5839" i="5"/>
  <c r="N5840" i="5"/>
  <c r="N5841" i="5"/>
  <c r="N5842" i="5"/>
  <c r="N5843" i="5"/>
  <c r="N5844" i="5"/>
  <c r="N5845" i="5"/>
  <c r="N5846" i="5"/>
  <c r="N5847" i="5"/>
  <c r="N5848" i="5"/>
  <c r="N5849" i="5"/>
  <c r="N5850" i="5"/>
  <c r="N5851" i="5"/>
  <c r="N5852" i="5"/>
  <c r="N5853" i="5"/>
  <c r="N5854" i="5"/>
  <c r="N5855" i="5"/>
  <c r="N5856" i="5"/>
  <c r="N5857" i="5"/>
  <c r="N5858" i="5"/>
  <c r="N5859" i="5"/>
  <c r="N5860" i="5"/>
  <c r="N5861" i="5"/>
  <c r="N5862" i="5"/>
  <c r="N5863" i="5"/>
  <c r="N5864" i="5"/>
  <c r="N5865" i="5"/>
  <c r="N5866" i="5"/>
  <c r="N5867" i="5"/>
  <c r="N5868" i="5"/>
  <c r="N5869" i="5"/>
  <c r="N5870" i="5"/>
  <c r="N5871" i="5"/>
  <c r="N5872" i="5"/>
  <c r="N5873" i="5"/>
  <c r="N5874" i="5"/>
  <c r="N5875" i="5"/>
  <c r="N5876" i="5"/>
  <c r="N5877" i="5"/>
  <c r="N5878" i="5"/>
  <c r="N5879" i="5"/>
  <c r="N5880" i="5"/>
  <c r="N5881" i="5"/>
  <c r="N5882" i="5"/>
  <c r="N5883" i="5"/>
  <c r="N5884" i="5"/>
  <c r="N5885" i="5"/>
  <c r="N5886" i="5"/>
  <c r="N5887" i="5"/>
  <c r="N5888" i="5"/>
  <c r="N5889" i="5"/>
  <c r="N5890" i="5"/>
  <c r="N5891" i="5"/>
  <c r="N5892" i="5"/>
  <c r="N5893" i="5"/>
  <c r="N5894" i="5"/>
  <c r="N5895" i="5"/>
  <c r="N5896" i="5"/>
  <c r="N5897" i="5"/>
  <c r="N5898" i="5"/>
  <c r="N5899" i="5"/>
  <c r="N5900" i="5"/>
  <c r="N5901" i="5"/>
  <c r="N5902" i="5"/>
  <c r="N5903" i="5"/>
  <c r="N5904" i="5"/>
  <c r="N5905" i="5"/>
  <c r="N5906" i="5"/>
  <c r="N5907" i="5"/>
  <c r="N5908" i="5"/>
  <c r="N5909" i="5"/>
  <c r="N5910" i="5"/>
  <c r="N5911" i="5"/>
  <c r="N5912" i="5"/>
  <c r="N5913" i="5"/>
  <c r="N5914" i="5"/>
  <c r="N5915" i="5"/>
  <c r="N5916" i="5"/>
  <c r="N5917" i="5"/>
  <c r="N5918" i="5"/>
  <c r="N5919" i="5"/>
  <c r="N5920" i="5"/>
  <c r="N5921" i="5"/>
  <c r="N5922" i="5"/>
  <c r="N5923" i="5"/>
  <c r="N5924" i="5"/>
  <c r="N5925" i="5"/>
  <c r="N5926" i="5"/>
  <c r="N5927" i="5"/>
  <c r="N5928" i="5"/>
  <c r="N5929" i="5"/>
  <c r="N5930" i="5"/>
  <c r="N5931" i="5"/>
  <c r="N5932" i="5"/>
  <c r="N5933" i="5"/>
  <c r="N5934" i="5"/>
  <c r="N5935" i="5"/>
  <c r="N5936" i="5"/>
  <c r="N5937" i="5"/>
  <c r="N5938" i="5"/>
  <c r="N5939" i="5"/>
  <c r="N5940" i="5"/>
  <c r="N5941" i="5"/>
  <c r="N5942" i="5"/>
  <c r="N5943" i="5"/>
  <c r="N5944" i="5"/>
  <c r="N5945" i="5"/>
  <c r="N5946" i="5"/>
  <c r="N5947" i="5"/>
  <c r="N5948" i="5"/>
  <c r="N5949" i="5"/>
  <c r="N5950" i="5"/>
  <c r="N5951" i="5"/>
  <c r="N5952" i="5"/>
  <c r="N5953" i="5"/>
  <c r="N5954" i="5"/>
  <c r="N5955" i="5"/>
  <c r="N5956" i="5"/>
  <c r="N5957" i="5"/>
  <c r="N5958" i="5"/>
  <c r="N5959" i="5"/>
  <c r="N5960" i="5"/>
  <c r="N5961" i="5"/>
  <c r="N5962" i="5"/>
  <c r="N5963" i="5"/>
  <c r="N5964" i="5"/>
  <c r="N5965" i="5"/>
  <c r="N5966" i="5"/>
  <c r="N5967" i="5"/>
  <c r="N5968" i="5"/>
  <c r="N5969" i="5"/>
  <c r="N5970" i="5"/>
  <c r="N5971" i="5"/>
  <c r="N5972" i="5"/>
  <c r="N5973" i="5"/>
  <c r="N5974" i="5"/>
  <c r="N5975" i="5"/>
  <c r="N5976" i="5"/>
  <c r="N5977" i="5"/>
  <c r="N5978" i="5"/>
  <c r="N5979" i="5"/>
  <c r="N5980" i="5"/>
  <c r="N5981" i="5"/>
  <c r="N5982" i="5"/>
  <c r="N5983" i="5"/>
  <c r="N5984" i="5"/>
  <c r="N5985" i="5"/>
  <c r="N5986" i="5"/>
  <c r="N5987" i="5"/>
  <c r="N5988" i="5"/>
  <c r="N5989" i="5"/>
  <c r="N5990" i="5"/>
  <c r="N5991" i="5"/>
  <c r="N5992" i="5"/>
  <c r="N5993" i="5"/>
  <c r="N5994" i="5"/>
  <c r="N5995" i="5"/>
  <c r="N5996" i="5"/>
  <c r="N5997" i="5"/>
  <c r="N5998" i="5"/>
  <c r="N5999" i="5"/>
  <c r="N6000" i="5"/>
  <c r="N6001" i="5"/>
  <c r="N6002" i="5"/>
  <c r="N6003" i="5"/>
  <c r="N6004" i="5"/>
  <c r="N6005" i="5"/>
  <c r="N6006" i="5"/>
  <c r="N6007" i="5"/>
  <c r="N6008" i="5"/>
  <c r="N6009" i="5"/>
  <c r="N6010" i="5"/>
  <c r="N6011" i="5"/>
  <c r="N6012" i="5"/>
  <c r="N6013" i="5"/>
  <c r="N6014" i="5"/>
  <c r="N6015" i="5"/>
  <c r="N6016" i="5"/>
  <c r="N6017" i="5"/>
  <c r="N6018" i="5"/>
  <c r="N6019" i="5"/>
  <c r="N6020" i="5"/>
  <c r="N6021" i="5"/>
  <c r="N6022" i="5"/>
  <c r="N6023" i="5"/>
  <c r="N6024" i="5"/>
  <c r="N6025" i="5"/>
  <c r="N6026" i="5"/>
  <c r="N6027" i="5"/>
  <c r="N6028" i="5"/>
  <c r="N6029" i="5"/>
  <c r="N6030" i="5"/>
  <c r="N6031" i="5"/>
  <c r="N6032" i="5"/>
  <c r="N6033" i="5"/>
  <c r="N6034" i="5"/>
  <c r="N6035" i="5"/>
  <c r="N6036" i="5"/>
  <c r="N6037" i="5"/>
  <c r="N6038" i="5"/>
  <c r="N6039" i="5"/>
  <c r="N6040" i="5"/>
  <c r="N6041" i="5"/>
  <c r="N6042" i="5"/>
  <c r="N6043" i="5"/>
  <c r="N6044" i="5"/>
  <c r="N6045" i="5"/>
  <c r="N6046" i="5"/>
  <c r="N6047" i="5"/>
  <c r="N6048" i="5"/>
  <c r="N6049" i="5"/>
  <c r="N6050" i="5"/>
  <c r="N6051" i="5"/>
  <c r="N6052" i="5"/>
  <c r="N6053" i="5"/>
  <c r="N6054" i="5"/>
  <c r="N6055" i="5"/>
  <c r="N6056" i="5"/>
  <c r="N6057" i="5"/>
  <c r="N6058" i="5"/>
  <c r="N6059" i="5"/>
  <c r="N6060" i="5"/>
  <c r="N6061" i="5"/>
  <c r="N6062" i="5"/>
  <c r="N6063" i="5"/>
  <c r="N6064" i="5"/>
  <c r="N6065" i="5"/>
  <c r="N6066" i="5"/>
  <c r="N6067" i="5"/>
  <c r="N6068" i="5"/>
  <c r="N6069" i="5"/>
  <c r="N6070" i="5"/>
  <c r="N6071" i="5"/>
  <c r="N6072" i="5"/>
  <c r="N6073" i="5"/>
  <c r="N6074" i="5"/>
  <c r="N6075" i="5"/>
  <c r="N6076" i="5"/>
  <c r="N6077" i="5"/>
  <c r="N6078" i="5"/>
  <c r="N6079" i="5"/>
  <c r="N6080" i="5"/>
  <c r="N6081" i="5"/>
  <c r="N6082" i="5"/>
  <c r="N6083" i="5"/>
  <c r="N6084" i="5"/>
  <c r="N6085" i="5"/>
  <c r="N6086" i="5"/>
  <c r="N6087" i="5"/>
  <c r="N6088" i="5"/>
  <c r="N6089" i="5"/>
  <c r="N6090" i="5"/>
  <c r="N6091" i="5"/>
  <c r="N6092" i="5"/>
  <c r="N6093" i="5"/>
  <c r="N6094" i="5"/>
  <c r="N6095" i="5"/>
  <c r="N6096" i="5"/>
  <c r="N6097" i="5"/>
  <c r="N6098" i="5"/>
  <c r="N6099" i="5"/>
  <c r="N6100" i="5"/>
  <c r="N6101" i="5"/>
  <c r="N6102" i="5"/>
  <c r="N6103" i="5"/>
  <c r="N6104" i="5"/>
  <c r="N6105" i="5"/>
  <c r="N6106" i="5"/>
  <c r="N6107" i="5"/>
  <c r="N6108" i="5"/>
  <c r="N6109" i="5"/>
  <c r="N6110" i="5"/>
  <c r="N6111" i="5"/>
  <c r="N6112" i="5"/>
  <c r="N6113" i="5"/>
  <c r="N6114" i="5"/>
  <c r="N6115" i="5"/>
  <c r="N6116" i="5"/>
  <c r="N6117" i="5"/>
  <c r="N6118" i="5"/>
  <c r="N6119" i="5"/>
  <c r="N6120" i="5"/>
  <c r="N6121" i="5"/>
  <c r="N6122" i="5"/>
  <c r="N6123" i="5"/>
  <c r="N6124" i="5"/>
  <c r="N6125" i="5"/>
  <c r="N6126" i="5"/>
  <c r="N6127" i="5"/>
  <c r="N6128" i="5"/>
  <c r="N6129" i="5"/>
  <c r="N6130" i="5"/>
  <c r="N6131" i="5"/>
  <c r="N6132" i="5"/>
  <c r="N6133" i="5"/>
  <c r="N6134" i="5"/>
  <c r="N6135" i="5"/>
  <c r="N6136" i="5"/>
  <c r="N6137" i="5"/>
  <c r="N6138" i="5"/>
  <c r="N6139" i="5"/>
  <c r="N6140" i="5"/>
  <c r="N6141" i="5"/>
  <c r="N6142" i="5"/>
  <c r="N6143" i="5"/>
  <c r="N6144" i="5"/>
  <c r="N6145" i="5"/>
  <c r="N6146" i="5"/>
  <c r="N6147" i="5"/>
  <c r="N6148" i="5"/>
  <c r="N6149" i="5"/>
  <c r="N6150" i="5"/>
  <c r="N6151" i="5"/>
  <c r="N6152" i="5"/>
  <c r="N6153" i="5"/>
  <c r="N6154" i="5"/>
  <c r="N6155" i="5"/>
  <c r="N6156" i="5"/>
  <c r="N6157" i="5"/>
  <c r="N6158" i="5"/>
  <c r="N6159" i="5"/>
  <c r="N6160" i="5"/>
  <c r="N6161" i="5"/>
  <c r="N6162" i="5"/>
  <c r="N6163" i="5"/>
  <c r="N6164" i="5"/>
  <c r="N6165" i="5"/>
  <c r="N6166" i="5"/>
  <c r="N6167" i="5"/>
  <c r="N6168" i="5"/>
  <c r="N6169" i="5"/>
  <c r="N6170" i="5"/>
  <c r="N6171" i="5"/>
  <c r="N6172" i="5"/>
  <c r="N6173" i="5"/>
  <c r="N6174" i="5"/>
  <c r="N6175" i="5"/>
  <c r="N6176" i="5"/>
  <c r="N6177" i="5"/>
  <c r="N6178" i="5"/>
  <c r="N6179" i="5"/>
  <c r="N6180" i="5"/>
  <c r="N6181" i="5"/>
  <c r="N6182" i="5"/>
  <c r="N6183" i="5"/>
  <c r="N6184" i="5"/>
  <c r="N6185" i="5"/>
  <c r="N6186" i="5"/>
  <c r="N6187" i="5"/>
  <c r="N6188" i="5"/>
  <c r="N6189" i="5"/>
  <c r="N6190" i="5"/>
  <c r="N6191" i="5"/>
  <c r="N6192" i="5"/>
  <c r="N6193" i="5"/>
  <c r="N6194" i="5"/>
  <c r="N6195" i="5"/>
  <c r="N6196" i="5"/>
  <c r="N6197" i="5"/>
  <c r="N6198" i="5"/>
  <c r="N6199" i="5"/>
  <c r="N6200" i="5"/>
  <c r="N6201" i="5"/>
  <c r="N6202" i="5"/>
  <c r="N6203" i="5"/>
  <c r="N6204" i="5"/>
  <c r="N6205" i="5"/>
  <c r="N6206" i="5"/>
  <c r="N6207" i="5"/>
  <c r="N6208" i="5"/>
  <c r="N6209" i="5"/>
  <c r="N6210" i="5"/>
  <c r="N6211" i="5"/>
  <c r="N6212" i="5"/>
  <c r="N6213" i="5"/>
  <c r="N6214" i="5"/>
  <c r="N6215" i="5"/>
  <c r="N6216" i="5"/>
  <c r="N6217" i="5"/>
  <c r="N6218" i="5"/>
  <c r="N6219" i="5"/>
  <c r="N6220" i="5"/>
  <c r="N6221" i="5"/>
  <c r="N6222" i="5"/>
  <c r="N6223" i="5"/>
  <c r="N6224" i="5"/>
  <c r="N6225" i="5"/>
  <c r="N6226" i="5"/>
  <c r="N6227" i="5"/>
  <c r="N6228" i="5"/>
  <c r="N6229" i="5"/>
  <c r="N6230" i="5"/>
  <c r="N6231" i="5"/>
  <c r="N6232" i="5"/>
  <c r="N6233" i="5"/>
  <c r="N6234" i="5"/>
  <c r="N6235" i="5"/>
  <c r="N6236" i="5"/>
  <c r="N6237" i="5"/>
  <c r="N6238" i="5"/>
  <c r="N6239" i="5"/>
  <c r="N6240" i="5"/>
  <c r="N6241" i="5"/>
  <c r="N6242" i="5"/>
  <c r="N6243" i="5"/>
  <c r="N6244" i="5"/>
  <c r="N6245" i="5"/>
  <c r="N6246" i="5"/>
  <c r="N6247" i="5"/>
  <c r="N6248" i="5"/>
  <c r="N6249" i="5"/>
  <c r="N6250" i="5"/>
  <c r="N6251" i="5"/>
  <c r="N6252" i="5"/>
  <c r="N6253" i="5"/>
  <c r="N6254" i="5"/>
  <c r="N6255" i="5"/>
  <c r="N6256" i="5"/>
  <c r="N6257" i="5"/>
  <c r="N6258" i="5"/>
  <c r="N6259" i="5"/>
  <c r="N6260" i="5"/>
  <c r="N6261" i="5"/>
  <c r="N6262" i="5"/>
  <c r="N6263" i="5"/>
  <c r="N6264" i="5"/>
  <c r="N6265" i="5"/>
  <c r="N6266" i="5"/>
  <c r="N6267" i="5"/>
  <c r="N6268" i="5"/>
  <c r="N6269" i="5"/>
  <c r="N6270" i="5"/>
  <c r="N6271" i="5"/>
  <c r="N6272" i="5"/>
  <c r="N6273" i="5"/>
  <c r="N6274" i="5"/>
  <c r="N6275" i="5"/>
  <c r="N6276" i="5"/>
  <c r="N6277" i="5"/>
  <c r="N6278" i="5"/>
  <c r="N6279" i="5"/>
  <c r="N6280" i="5"/>
  <c r="N6281" i="5"/>
  <c r="N6282" i="5"/>
  <c r="N6283" i="5"/>
  <c r="N6284" i="5"/>
  <c r="N6285" i="5"/>
  <c r="N6286" i="5"/>
  <c r="N6287" i="5"/>
  <c r="N6288" i="5"/>
  <c r="N6289" i="5"/>
  <c r="N6290" i="5"/>
  <c r="N6291" i="5"/>
  <c r="N6292" i="5"/>
  <c r="N6293" i="5"/>
  <c r="N6294" i="5"/>
  <c r="N6295" i="5"/>
  <c r="N6296" i="5"/>
  <c r="N6297" i="5"/>
  <c r="N6298" i="5"/>
  <c r="N6299" i="5"/>
  <c r="N6300" i="5"/>
  <c r="N6301" i="5"/>
  <c r="N6302" i="5"/>
  <c r="N6303" i="5"/>
  <c r="N6304" i="5"/>
  <c r="N6305" i="5"/>
  <c r="N6306" i="5"/>
  <c r="N6307" i="5"/>
  <c r="N6308" i="5"/>
  <c r="N6309" i="5"/>
  <c r="N6310" i="5"/>
  <c r="N6311" i="5"/>
  <c r="N6312" i="5"/>
  <c r="N6313" i="5"/>
  <c r="N6314" i="5"/>
  <c r="N6315" i="5"/>
  <c r="N6316" i="5"/>
  <c r="N6317" i="5"/>
  <c r="N6318" i="5"/>
  <c r="N6319" i="5"/>
  <c r="N6320" i="5"/>
  <c r="N6321" i="5"/>
  <c r="N6322" i="5"/>
  <c r="N6323" i="5"/>
  <c r="N6324" i="5"/>
  <c r="N6325" i="5"/>
  <c r="N6326" i="5"/>
  <c r="N6327" i="5"/>
  <c r="N6328" i="5"/>
  <c r="N6329" i="5"/>
  <c r="N6330" i="5"/>
  <c r="N6331" i="5"/>
  <c r="N6332" i="5"/>
  <c r="N6333" i="5"/>
  <c r="N6334" i="5"/>
  <c r="N6335" i="5"/>
  <c r="N6336" i="5"/>
  <c r="N6337" i="5"/>
  <c r="N6338" i="5"/>
  <c r="N6339" i="5"/>
  <c r="N6340" i="5"/>
  <c r="N6341" i="5"/>
  <c r="N6342" i="5"/>
  <c r="N6343" i="5"/>
  <c r="N6344" i="5"/>
  <c r="N6345" i="5"/>
  <c r="N6346" i="5"/>
  <c r="N6347" i="5"/>
  <c r="N6348" i="5"/>
  <c r="N6349" i="5"/>
  <c r="N6350" i="5"/>
  <c r="N6351" i="5"/>
  <c r="N6352" i="5"/>
  <c r="N6353" i="5"/>
  <c r="N6354" i="5"/>
  <c r="N6355" i="5"/>
  <c r="N6356" i="5"/>
  <c r="N6357" i="5"/>
  <c r="N6358" i="5"/>
  <c r="N6359" i="5"/>
  <c r="N6360" i="5"/>
  <c r="N6361" i="5"/>
  <c r="N6362" i="5"/>
  <c r="N6363" i="5"/>
  <c r="N6364" i="5"/>
  <c r="N6365" i="5"/>
  <c r="N6366" i="5"/>
  <c r="N6367" i="5"/>
  <c r="N6368" i="5"/>
  <c r="N6369" i="5"/>
  <c r="N6370" i="5"/>
  <c r="N6371" i="5"/>
  <c r="N6372" i="5"/>
  <c r="N6373" i="5"/>
  <c r="N6374" i="5"/>
  <c r="N6375" i="5"/>
  <c r="N6376" i="5"/>
  <c r="N6377" i="5"/>
  <c r="N6378" i="5"/>
  <c r="N6379" i="5"/>
  <c r="N6380" i="5"/>
  <c r="N6381" i="5"/>
  <c r="N6382" i="5"/>
  <c r="N6383" i="5"/>
  <c r="N6384" i="5"/>
  <c r="N6385" i="5"/>
  <c r="N6386" i="5"/>
  <c r="N6387" i="5"/>
  <c r="N6388" i="5"/>
  <c r="N6389" i="5"/>
  <c r="N6390" i="5"/>
  <c r="N6391" i="5"/>
  <c r="N6392" i="5"/>
  <c r="N6393" i="5"/>
  <c r="N6394" i="5"/>
  <c r="N6395" i="5"/>
  <c r="N6396" i="5"/>
  <c r="N6397" i="5"/>
  <c r="N6398" i="5"/>
  <c r="N6399" i="5"/>
  <c r="N6400" i="5"/>
  <c r="N6401" i="5"/>
  <c r="N6402" i="5"/>
  <c r="N6403" i="5"/>
  <c r="N6404" i="5"/>
  <c r="N6405" i="5"/>
  <c r="N6406" i="5"/>
  <c r="N6407" i="5"/>
  <c r="N6408" i="5"/>
  <c r="N6409" i="5"/>
  <c r="N6410" i="5"/>
  <c r="N6411" i="5"/>
  <c r="N6412" i="5"/>
  <c r="N6413" i="5"/>
  <c r="N6414" i="5"/>
  <c r="N6415" i="5"/>
  <c r="N6416" i="5"/>
  <c r="N6417" i="5"/>
  <c r="N6418" i="5"/>
  <c r="N6419" i="5"/>
  <c r="N6420" i="5"/>
  <c r="N6421" i="5"/>
  <c r="N6422" i="5"/>
  <c r="N6423" i="5"/>
  <c r="N6424" i="5"/>
  <c r="N6425" i="5"/>
  <c r="N6426" i="5"/>
  <c r="N6427" i="5"/>
  <c r="N6428" i="5"/>
  <c r="N6429" i="5"/>
  <c r="N6430" i="5"/>
  <c r="N6431" i="5"/>
  <c r="N6432" i="5"/>
  <c r="N6433" i="5"/>
  <c r="N6434" i="5"/>
  <c r="N6435" i="5"/>
  <c r="N6436" i="5"/>
  <c r="N6437" i="5"/>
  <c r="N6438" i="5"/>
  <c r="N6439" i="5"/>
  <c r="N6440" i="5"/>
  <c r="N6441" i="5"/>
  <c r="N6442" i="5"/>
  <c r="N6443" i="5"/>
  <c r="N6444" i="5"/>
  <c r="N6445" i="5"/>
  <c r="N6446" i="5"/>
  <c r="N6447" i="5"/>
  <c r="N6448" i="5"/>
  <c r="N6449" i="5"/>
  <c r="N6450" i="5"/>
  <c r="N6451" i="5"/>
  <c r="N6452" i="5"/>
  <c r="N6453" i="5"/>
  <c r="N6454" i="5"/>
  <c r="N6455" i="5"/>
  <c r="N6456" i="5"/>
  <c r="N6457" i="5"/>
  <c r="N6458" i="5"/>
  <c r="N6459" i="5"/>
  <c r="N6460" i="5"/>
  <c r="N6461" i="5"/>
  <c r="N6462" i="5"/>
  <c r="N6463" i="5"/>
  <c r="N6464" i="5"/>
  <c r="N6465" i="5"/>
  <c r="N6466" i="5"/>
  <c r="N6467" i="5"/>
  <c r="N6468" i="5"/>
  <c r="N6469" i="5"/>
  <c r="N6470" i="5"/>
  <c r="N6471" i="5"/>
  <c r="N6472" i="5"/>
  <c r="N6473" i="5"/>
  <c r="N6474" i="5"/>
  <c r="N6475" i="5"/>
  <c r="N6476" i="5"/>
  <c r="N6477" i="5"/>
  <c r="N6478" i="5"/>
  <c r="N6479" i="5"/>
  <c r="N6480" i="5"/>
  <c r="N6481" i="5"/>
  <c r="N6482" i="5"/>
  <c r="N6483" i="5"/>
  <c r="N6484" i="5"/>
  <c r="N6485" i="5"/>
  <c r="N6486" i="5"/>
  <c r="N6487" i="5"/>
  <c r="N6488" i="5"/>
  <c r="N6489" i="5"/>
  <c r="N6490" i="5"/>
  <c r="N6491" i="5"/>
  <c r="N6492" i="5"/>
  <c r="N6493" i="5"/>
  <c r="N6494" i="5"/>
  <c r="N6495" i="5"/>
  <c r="N6496" i="5"/>
  <c r="N6497" i="5"/>
  <c r="N6498" i="5"/>
  <c r="N6499" i="5"/>
  <c r="N6500" i="5"/>
  <c r="N6501" i="5"/>
  <c r="N6502" i="5"/>
  <c r="N6503" i="5"/>
  <c r="N6504" i="5"/>
  <c r="N6505" i="5"/>
  <c r="N6506" i="5"/>
  <c r="N6507" i="5"/>
  <c r="N6508" i="5"/>
  <c r="N6509" i="5"/>
  <c r="N6510" i="5"/>
  <c r="N6511" i="5"/>
  <c r="N6512" i="5"/>
  <c r="N6513" i="5"/>
  <c r="N6514" i="5"/>
  <c r="N6515" i="5"/>
  <c r="N6516" i="5"/>
  <c r="N6517" i="5"/>
  <c r="N6518" i="5"/>
  <c r="N6519" i="5"/>
  <c r="N6520" i="5"/>
  <c r="N6521" i="5"/>
  <c r="N6522" i="5"/>
  <c r="N6523" i="5"/>
  <c r="N6524" i="5"/>
  <c r="N6525" i="5"/>
  <c r="N6526" i="5"/>
  <c r="N6527" i="5"/>
  <c r="N6528" i="5"/>
  <c r="N6529" i="5"/>
  <c r="N6530" i="5"/>
  <c r="N6531" i="5"/>
  <c r="N6532" i="5"/>
  <c r="N6533" i="5"/>
  <c r="N6534" i="5"/>
  <c r="N6535" i="5"/>
  <c r="N6536" i="5"/>
  <c r="N6537" i="5"/>
  <c r="N6538" i="5"/>
  <c r="N6539" i="5"/>
  <c r="N6540" i="5"/>
  <c r="N6541" i="5"/>
  <c r="N6542" i="5"/>
  <c r="N6543" i="5"/>
  <c r="N6544" i="5"/>
  <c r="N6545" i="5"/>
  <c r="N6546" i="5"/>
  <c r="N6547" i="5"/>
  <c r="N6548" i="5"/>
  <c r="N6549" i="5"/>
  <c r="N6550" i="5"/>
  <c r="N6551" i="5"/>
  <c r="N6552" i="5"/>
  <c r="N6553" i="5"/>
  <c r="N6554" i="5"/>
  <c r="N6555" i="5"/>
  <c r="N6556" i="5"/>
  <c r="N6557" i="5"/>
  <c r="N6558" i="5"/>
  <c r="N6559" i="5"/>
  <c r="N6560" i="5"/>
  <c r="N6561" i="5"/>
  <c r="N6562" i="5"/>
  <c r="N6563" i="5"/>
  <c r="N6564" i="5"/>
  <c r="N6565" i="5"/>
  <c r="N6566" i="5"/>
  <c r="N6567" i="5"/>
  <c r="N6568" i="5"/>
  <c r="N6569" i="5"/>
  <c r="N6570" i="5"/>
  <c r="N6571" i="5"/>
  <c r="N6572" i="5"/>
  <c r="N6573" i="5"/>
  <c r="N6574" i="5"/>
  <c r="N6575" i="5"/>
  <c r="N6576" i="5"/>
  <c r="N6577" i="5"/>
  <c r="N6578" i="5"/>
  <c r="N6579" i="5"/>
  <c r="N6580" i="5"/>
  <c r="N6581" i="5"/>
  <c r="N6582" i="5"/>
  <c r="N6583" i="5"/>
  <c r="N6584" i="5"/>
  <c r="N6585" i="5"/>
  <c r="N6586" i="5"/>
  <c r="N6587" i="5"/>
  <c r="N6588" i="5"/>
  <c r="N6589" i="5"/>
  <c r="N6590" i="5"/>
  <c r="N6591" i="5"/>
  <c r="N6592" i="5"/>
  <c r="N6593" i="5"/>
  <c r="N6594" i="5"/>
  <c r="N6595" i="5"/>
  <c r="N6596" i="5"/>
  <c r="N6597" i="5"/>
  <c r="N6598" i="5"/>
  <c r="N6599" i="5"/>
  <c r="N6600" i="5"/>
  <c r="N6601" i="5"/>
  <c r="N6602" i="5"/>
  <c r="N6603" i="5"/>
  <c r="N6604" i="5"/>
  <c r="N6605" i="5"/>
  <c r="N6606" i="5"/>
  <c r="N6607" i="5"/>
  <c r="N6608" i="5"/>
  <c r="N6609" i="5"/>
  <c r="N6610" i="5"/>
  <c r="N6611" i="5"/>
  <c r="N6612" i="5"/>
  <c r="N6613" i="5"/>
  <c r="N6614" i="5"/>
  <c r="N6615" i="5"/>
  <c r="N6616" i="5"/>
  <c r="N6617" i="5"/>
  <c r="N6618" i="5"/>
  <c r="N6619" i="5"/>
  <c r="N6620" i="5"/>
  <c r="N6621" i="5"/>
  <c r="N6622" i="5"/>
  <c r="N6623" i="5"/>
  <c r="N6624" i="5"/>
  <c r="N6625" i="5"/>
  <c r="N6626" i="5"/>
  <c r="N6627" i="5"/>
  <c r="N6628" i="5"/>
  <c r="N6629" i="5"/>
  <c r="N6630" i="5"/>
  <c r="N6631" i="5"/>
  <c r="N6632" i="5"/>
  <c r="N6633" i="5"/>
  <c r="N6634" i="5"/>
  <c r="N6635" i="5"/>
  <c r="N6636" i="5"/>
  <c r="N6637" i="5"/>
  <c r="N6638" i="5"/>
  <c r="N6639" i="5"/>
  <c r="N6640" i="5"/>
  <c r="N6641" i="5"/>
  <c r="N6642" i="5"/>
  <c r="N6643" i="5"/>
  <c r="N6644" i="5"/>
  <c r="N6645" i="5"/>
  <c r="N6646" i="5"/>
  <c r="N6647" i="5"/>
  <c r="N6648" i="5"/>
  <c r="N6649" i="5"/>
  <c r="N6650" i="5"/>
  <c r="N6651" i="5"/>
  <c r="N6652" i="5"/>
  <c r="N6653" i="5"/>
  <c r="N6654" i="5"/>
  <c r="N6655" i="5"/>
  <c r="N6656" i="5"/>
  <c r="N6657" i="5"/>
  <c r="N6658" i="5"/>
  <c r="N6659" i="5"/>
  <c r="N6660" i="5"/>
  <c r="N6661" i="5"/>
  <c r="N6662" i="5"/>
  <c r="N6663" i="5"/>
  <c r="N6664" i="5"/>
  <c r="N6665" i="5"/>
  <c r="N6666" i="5"/>
  <c r="N6667" i="5"/>
  <c r="N6668" i="5"/>
  <c r="N6669" i="5"/>
  <c r="N6670" i="5"/>
  <c r="N6671" i="5"/>
  <c r="N6672" i="5"/>
  <c r="N6673" i="5"/>
  <c r="N6674" i="5"/>
  <c r="N6675" i="5"/>
  <c r="N6676" i="5"/>
  <c r="N6677" i="5"/>
  <c r="N6678" i="5"/>
  <c r="N6679" i="5"/>
  <c r="N6680" i="5"/>
  <c r="N6681" i="5"/>
  <c r="N6682" i="5"/>
  <c r="N6683" i="5"/>
  <c r="N6684" i="5"/>
  <c r="N6685" i="5"/>
  <c r="N6686" i="5"/>
  <c r="N6687" i="5"/>
  <c r="N6688" i="5"/>
  <c r="N6689" i="5"/>
  <c r="N6690" i="5"/>
  <c r="N6691" i="5"/>
  <c r="N6692" i="5"/>
  <c r="N6693" i="5"/>
  <c r="N6694" i="5"/>
  <c r="N6695" i="5"/>
  <c r="N6696" i="5"/>
  <c r="N6697" i="5"/>
  <c r="N6698" i="5"/>
  <c r="N6699" i="5"/>
  <c r="N6700" i="5"/>
  <c r="N6701" i="5"/>
  <c r="N6702" i="5"/>
  <c r="N6703" i="5"/>
  <c r="N6704" i="5"/>
  <c r="N6705" i="5"/>
  <c r="N6706" i="5"/>
  <c r="N6707" i="5"/>
  <c r="N6708" i="5"/>
  <c r="N6709" i="5"/>
  <c r="N6710" i="5"/>
  <c r="N6711" i="5"/>
  <c r="N6712" i="5"/>
  <c r="N6713" i="5"/>
  <c r="N6714" i="5"/>
  <c r="N6715" i="5"/>
  <c r="N6716" i="5"/>
  <c r="N6717" i="5"/>
  <c r="N6718" i="5"/>
  <c r="N6719" i="5"/>
  <c r="N6720" i="5"/>
  <c r="N6721" i="5"/>
  <c r="N6722" i="5"/>
  <c r="N6723" i="5"/>
  <c r="N6724" i="5"/>
  <c r="N6725" i="5"/>
  <c r="N6726" i="5"/>
  <c r="N6727" i="5"/>
  <c r="N6728" i="5"/>
  <c r="N6729" i="5"/>
  <c r="N6730" i="5"/>
  <c r="N6731" i="5"/>
  <c r="N6732" i="5"/>
  <c r="N6733" i="5"/>
  <c r="N6734" i="5"/>
  <c r="N6735" i="5"/>
  <c r="N6736" i="5"/>
  <c r="N6737" i="5"/>
  <c r="N6738" i="5"/>
  <c r="N6739" i="5"/>
  <c r="N6740" i="5"/>
  <c r="N6741" i="5"/>
  <c r="N6742" i="5"/>
  <c r="N6743" i="5"/>
  <c r="N6744" i="5"/>
  <c r="N6745" i="5"/>
  <c r="N6746" i="5"/>
  <c r="N6747" i="5"/>
  <c r="N6748" i="5"/>
  <c r="N6749" i="5"/>
  <c r="N6750" i="5"/>
  <c r="N6751" i="5"/>
  <c r="N6752" i="5"/>
  <c r="N6753" i="5"/>
  <c r="N6754" i="5"/>
  <c r="N6755" i="5"/>
  <c r="N6756" i="5"/>
  <c r="N6757" i="5"/>
  <c r="N6758" i="5"/>
  <c r="N6759" i="5"/>
  <c r="N6760" i="5"/>
  <c r="N6761" i="5"/>
  <c r="N6762" i="5"/>
  <c r="N6763" i="5"/>
  <c r="N6764" i="5"/>
  <c r="N6765" i="5"/>
  <c r="N6766" i="5"/>
  <c r="N6767" i="5"/>
  <c r="N6768" i="5"/>
  <c r="N6769" i="5"/>
  <c r="N6770" i="5"/>
  <c r="N6771" i="5"/>
  <c r="N6772" i="5"/>
  <c r="N6773" i="5"/>
  <c r="N6774" i="5"/>
  <c r="N6775" i="5"/>
  <c r="N6776" i="5"/>
  <c r="N6777" i="5"/>
  <c r="N6778" i="5"/>
  <c r="N6779" i="5"/>
  <c r="N6780" i="5"/>
  <c r="N6781" i="5"/>
  <c r="N6782" i="5"/>
  <c r="N6783" i="5"/>
  <c r="N6784" i="5"/>
  <c r="N6785" i="5"/>
  <c r="N6786" i="5"/>
  <c r="N6787" i="5"/>
  <c r="N6788" i="5"/>
  <c r="N6789" i="5"/>
  <c r="N6790" i="5"/>
  <c r="N6791" i="5"/>
  <c r="N6792" i="5"/>
  <c r="N6793" i="5"/>
  <c r="N6794" i="5"/>
  <c r="N6795" i="5"/>
  <c r="N6796" i="5"/>
  <c r="N6797" i="5"/>
  <c r="N6798" i="5"/>
  <c r="N6799" i="5"/>
  <c r="N6800" i="5"/>
  <c r="N6801" i="5"/>
  <c r="N6802" i="5"/>
  <c r="N6803" i="5"/>
  <c r="N6804" i="5"/>
  <c r="N6805" i="5"/>
  <c r="N6806" i="5"/>
  <c r="N6807" i="5"/>
  <c r="N6808" i="5"/>
  <c r="N6809" i="5"/>
  <c r="N6810" i="5"/>
  <c r="N6811" i="5"/>
  <c r="N6812" i="5"/>
  <c r="N6813" i="5"/>
  <c r="N6814" i="5"/>
  <c r="N6815" i="5"/>
  <c r="N6816" i="5"/>
  <c r="N6817" i="5"/>
  <c r="N6818" i="5"/>
  <c r="N6819" i="5"/>
  <c r="N6820" i="5"/>
  <c r="N6821" i="5"/>
  <c r="N6822" i="5"/>
  <c r="N6823" i="5"/>
  <c r="N6824" i="5"/>
  <c r="N6825" i="5"/>
  <c r="N6826" i="5"/>
  <c r="N6827" i="5"/>
  <c r="N6828" i="5"/>
  <c r="N6829" i="5"/>
  <c r="N6830" i="5"/>
  <c r="N6831" i="5"/>
  <c r="N6832" i="5"/>
  <c r="N6833" i="5"/>
  <c r="N6834" i="5"/>
  <c r="N6835" i="5"/>
  <c r="N6836" i="5"/>
  <c r="N6837" i="5"/>
  <c r="N6838" i="5"/>
  <c r="N6839" i="5"/>
  <c r="N6840" i="5"/>
  <c r="N6841" i="5"/>
  <c r="N6842" i="5"/>
  <c r="N6843" i="5"/>
  <c r="N6844" i="5"/>
  <c r="N6845" i="5"/>
  <c r="N6846" i="5"/>
  <c r="N6847" i="5"/>
  <c r="N6848" i="5"/>
  <c r="N6849" i="5"/>
  <c r="N6850" i="5"/>
  <c r="N6851" i="5"/>
  <c r="N6852" i="5"/>
  <c r="N6853" i="5"/>
  <c r="N6854" i="5"/>
  <c r="N6855" i="5"/>
  <c r="N6856" i="5"/>
  <c r="N6857" i="5"/>
  <c r="N6858" i="5"/>
  <c r="N6859" i="5"/>
  <c r="N6860" i="5"/>
  <c r="N6861" i="5"/>
  <c r="N6862" i="5"/>
  <c r="N6863" i="5"/>
  <c r="N6864" i="5"/>
  <c r="N6865" i="5"/>
  <c r="N6866" i="5"/>
  <c r="N6867" i="5"/>
  <c r="N6868" i="5"/>
  <c r="N6869" i="5"/>
  <c r="N6870" i="5"/>
  <c r="N6871" i="5"/>
  <c r="N6872" i="5"/>
  <c r="N6873" i="5"/>
  <c r="N6874" i="5"/>
  <c r="N6875" i="5"/>
  <c r="N6876" i="5"/>
  <c r="N6877" i="5"/>
  <c r="N6878" i="5"/>
  <c r="N6879" i="5"/>
  <c r="N6880" i="5"/>
  <c r="N6881" i="5"/>
  <c r="N6882" i="5"/>
  <c r="N6883" i="5"/>
  <c r="N6884" i="5"/>
  <c r="N6885" i="5"/>
  <c r="N6886" i="5"/>
  <c r="N6887" i="5"/>
  <c r="N6888" i="5"/>
  <c r="N6889" i="5"/>
  <c r="N6890" i="5"/>
  <c r="N6891" i="5"/>
  <c r="N6892" i="5"/>
  <c r="N6893" i="5"/>
  <c r="N6894" i="5"/>
  <c r="N6895" i="5"/>
  <c r="N6896" i="5"/>
  <c r="N6897" i="5"/>
  <c r="N6898" i="5"/>
  <c r="N6899" i="5"/>
  <c r="N6900" i="5"/>
  <c r="N6901" i="5"/>
  <c r="N6902" i="5"/>
  <c r="N6903" i="5"/>
  <c r="N6904" i="5"/>
  <c r="N6905" i="5"/>
  <c r="N6906" i="5"/>
  <c r="N6907" i="5"/>
  <c r="N6908" i="5"/>
  <c r="N6909" i="5"/>
  <c r="N6910" i="5"/>
  <c r="N6911" i="5"/>
  <c r="N6912" i="5"/>
  <c r="N6913" i="5"/>
  <c r="N6914" i="5"/>
  <c r="N6915" i="5"/>
  <c r="N6916" i="5"/>
  <c r="N6917" i="5"/>
  <c r="N6918" i="5"/>
  <c r="N6919" i="5"/>
  <c r="N6920" i="5"/>
  <c r="N6921" i="5"/>
  <c r="N6922" i="5"/>
  <c r="N6923" i="5"/>
  <c r="N6924" i="5"/>
  <c r="N6925" i="5"/>
  <c r="N6926" i="5"/>
  <c r="N6927" i="5"/>
  <c r="N6928" i="5"/>
  <c r="N6929" i="5"/>
  <c r="N6930" i="5"/>
  <c r="N6931" i="5"/>
  <c r="N6932" i="5"/>
  <c r="N6933" i="5"/>
  <c r="N6934" i="5"/>
  <c r="N6935" i="5"/>
  <c r="N6936" i="5"/>
  <c r="N6937" i="5"/>
  <c r="N6938" i="5"/>
  <c r="N6939" i="5"/>
  <c r="N6940" i="5"/>
  <c r="N6941" i="5"/>
  <c r="N6942" i="5"/>
  <c r="N6943" i="5"/>
  <c r="N6944" i="5"/>
  <c r="N6945" i="5"/>
  <c r="N6946" i="5"/>
  <c r="N6947" i="5"/>
  <c r="N6948" i="5"/>
  <c r="N6949" i="5"/>
  <c r="N6950" i="5"/>
  <c r="N6951" i="5"/>
  <c r="N6952" i="5"/>
  <c r="N6953" i="5"/>
  <c r="N6954" i="5"/>
  <c r="N6955" i="5"/>
  <c r="N6956" i="5"/>
  <c r="N6957" i="5"/>
  <c r="N6958" i="5"/>
  <c r="N6959" i="5"/>
  <c r="N6960" i="5"/>
  <c r="N6961" i="5"/>
  <c r="N6962" i="5"/>
  <c r="N6963" i="5"/>
  <c r="N6964" i="5"/>
  <c r="N6965" i="5"/>
  <c r="N6966" i="5"/>
  <c r="N6967" i="5"/>
  <c r="N6968" i="5"/>
  <c r="N6969" i="5"/>
  <c r="N6970" i="5"/>
  <c r="N6971" i="5"/>
  <c r="N6972" i="5"/>
  <c r="N6973" i="5"/>
  <c r="N6974" i="5"/>
  <c r="N6975" i="5"/>
  <c r="N6976" i="5"/>
  <c r="N6977" i="5"/>
  <c r="N6978" i="5"/>
  <c r="N6979" i="5"/>
  <c r="N6980" i="5"/>
  <c r="N6981" i="5"/>
  <c r="N6982" i="5"/>
  <c r="N6983" i="5"/>
  <c r="N6984" i="5"/>
  <c r="N6985" i="5"/>
  <c r="N6986" i="5"/>
  <c r="N6987" i="5"/>
  <c r="N6988" i="5"/>
  <c r="N6989" i="5"/>
  <c r="N6990" i="5"/>
  <c r="N6991" i="5"/>
  <c r="N6992" i="5"/>
  <c r="N6993" i="5"/>
  <c r="N6994" i="5"/>
  <c r="N6995" i="5"/>
  <c r="N6996" i="5"/>
  <c r="N6997" i="5"/>
  <c r="N6998" i="5"/>
  <c r="N6999" i="5"/>
  <c r="N7000" i="5"/>
  <c r="N7001" i="5"/>
  <c r="N7002" i="5"/>
  <c r="N7003" i="5"/>
  <c r="N7004" i="5"/>
  <c r="N7005" i="5"/>
  <c r="N7006" i="5"/>
  <c r="N7007" i="5"/>
  <c r="N7008" i="5"/>
  <c r="N7009" i="5"/>
  <c r="N7010" i="5"/>
  <c r="N7011" i="5"/>
  <c r="N7012" i="5"/>
  <c r="N7013" i="5"/>
  <c r="N7014" i="5"/>
  <c r="N7015" i="5"/>
  <c r="N7016" i="5"/>
  <c r="N7017" i="5"/>
  <c r="N7018" i="5"/>
  <c r="N7019" i="5"/>
  <c r="N7020" i="5"/>
  <c r="N7021" i="5"/>
  <c r="N7022" i="5"/>
  <c r="N7023" i="5"/>
  <c r="N7024" i="5"/>
  <c r="N7025" i="5"/>
  <c r="N7026" i="5"/>
  <c r="N7027" i="5"/>
  <c r="N7028" i="5"/>
  <c r="N7029" i="5"/>
  <c r="N7030" i="5"/>
  <c r="N7031" i="5"/>
  <c r="N7032" i="5"/>
  <c r="N7033" i="5"/>
  <c r="N7034" i="5"/>
  <c r="N7035" i="5"/>
  <c r="N7036" i="5"/>
  <c r="N7037" i="5"/>
  <c r="N7038" i="5"/>
  <c r="N7039" i="5"/>
  <c r="N7040" i="5"/>
  <c r="N7041" i="5"/>
  <c r="N7042" i="5"/>
  <c r="N7043" i="5"/>
  <c r="N7044" i="5"/>
  <c r="N7045" i="5"/>
  <c r="N7046" i="5"/>
  <c r="N7047" i="5"/>
  <c r="N7048" i="5"/>
  <c r="N7049" i="5"/>
  <c r="N7050" i="5"/>
  <c r="N7051" i="5"/>
  <c r="N7052" i="5"/>
  <c r="N7053" i="5"/>
  <c r="N7054" i="5"/>
  <c r="N7055" i="5"/>
  <c r="N7056" i="5"/>
  <c r="N7057" i="5"/>
  <c r="N7058" i="5"/>
  <c r="N7059" i="5"/>
  <c r="N7060" i="5"/>
  <c r="N7061" i="5"/>
  <c r="N7062" i="5"/>
  <c r="N7063" i="5"/>
  <c r="N7064" i="5"/>
  <c r="N7065" i="5"/>
  <c r="N7066" i="5"/>
  <c r="N7067" i="5"/>
  <c r="N7068" i="5"/>
  <c r="N7069" i="5"/>
  <c r="N7070" i="5"/>
  <c r="N7071" i="5"/>
  <c r="N7072" i="5"/>
  <c r="N7073" i="5"/>
  <c r="N7074" i="5"/>
  <c r="N7075" i="5"/>
  <c r="N7076" i="5"/>
  <c r="N7077" i="5"/>
  <c r="N7078" i="5"/>
  <c r="N7079" i="5"/>
  <c r="N7080" i="5"/>
  <c r="N7081" i="5"/>
  <c r="N7082" i="5"/>
  <c r="N7083" i="5"/>
  <c r="N7084" i="5"/>
  <c r="N7085" i="5"/>
  <c r="N7086" i="5"/>
  <c r="N7087" i="5"/>
  <c r="N7088" i="5"/>
  <c r="N7089" i="5"/>
  <c r="N7090" i="5"/>
  <c r="N7091" i="5"/>
  <c r="N7092" i="5"/>
  <c r="N7093" i="5"/>
  <c r="N7094" i="5"/>
  <c r="N7095" i="5"/>
  <c r="N7096" i="5"/>
  <c r="N7097" i="5"/>
  <c r="N7098" i="5"/>
  <c r="N7099" i="5"/>
  <c r="N7100" i="5"/>
  <c r="N7101" i="5"/>
  <c r="N7102" i="5"/>
  <c r="N7103" i="5"/>
  <c r="N7104" i="5"/>
  <c r="N7105" i="5"/>
  <c r="N7106" i="5"/>
  <c r="N7107" i="5"/>
  <c r="N7108" i="5"/>
  <c r="N7109" i="5"/>
  <c r="N7110" i="5"/>
  <c r="N7111" i="5"/>
  <c r="N7112" i="5"/>
  <c r="N7113" i="5"/>
  <c r="N7114" i="5"/>
  <c r="N7115" i="5"/>
  <c r="N7116" i="5"/>
  <c r="N7117" i="5"/>
  <c r="N7118" i="5"/>
  <c r="N7119" i="5"/>
  <c r="N7120" i="5"/>
  <c r="N7121" i="5"/>
  <c r="N7122" i="5"/>
  <c r="N7123" i="5"/>
  <c r="N7124" i="5"/>
  <c r="N7125" i="5"/>
  <c r="N7126" i="5"/>
  <c r="N7127" i="5"/>
  <c r="N7128" i="5"/>
  <c r="N7129" i="5"/>
  <c r="N7130" i="5"/>
  <c r="N7131" i="5"/>
  <c r="N7132" i="5"/>
  <c r="N7133" i="5"/>
  <c r="N7134" i="5"/>
  <c r="N7135" i="5"/>
  <c r="N7136" i="5"/>
  <c r="N7137" i="5"/>
  <c r="N7138" i="5"/>
  <c r="N7139" i="5"/>
  <c r="N7140" i="5"/>
  <c r="N7141" i="5"/>
  <c r="N7142" i="5"/>
  <c r="N7143" i="5"/>
  <c r="N7144" i="5"/>
  <c r="N7145" i="5"/>
  <c r="N7146" i="5"/>
  <c r="N7147" i="5"/>
  <c r="N7148" i="5"/>
  <c r="N7149" i="5"/>
  <c r="N7150" i="5"/>
  <c r="N7151" i="5"/>
  <c r="N7152" i="5"/>
  <c r="N7153" i="5"/>
  <c r="N7154" i="5"/>
  <c r="N7155" i="5"/>
  <c r="N7156" i="5"/>
  <c r="N7157" i="5"/>
  <c r="N7158" i="5"/>
  <c r="N7159" i="5"/>
  <c r="N7160" i="5"/>
  <c r="N7161" i="5"/>
  <c r="N7162" i="5"/>
  <c r="N7163" i="5"/>
  <c r="N7164" i="5"/>
  <c r="N7165" i="5"/>
  <c r="N7166" i="5"/>
  <c r="N7167" i="5"/>
  <c r="N7168" i="5"/>
  <c r="N7169" i="5"/>
  <c r="N7170" i="5"/>
  <c r="N7171" i="5"/>
  <c r="N7172" i="5"/>
  <c r="N7173" i="5"/>
  <c r="N7174" i="5"/>
  <c r="N7175" i="5"/>
  <c r="N7176" i="5"/>
  <c r="N7177" i="5"/>
  <c r="N7178" i="5"/>
  <c r="N7179" i="5"/>
  <c r="N7180" i="5"/>
  <c r="N7181" i="5"/>
  <c r="N7182" i="5"/>
  <c r="N7183" i="5"/>
  <c r="N7184" i="5"/>
  <c r="N7185" i="5"/>
  <c r="N7186" i="5"/>
  <c r="N7187" i="5"/>
  <c r="N7188" i="5"/>
  <c r="N7189" i="5"/>
  <c r="N7190" i="5"/>
  <c r="N7191" i="5"/>
  <c r="N7192" i="5"/>
  <c r="N7193" i="5"/>
  <c r="N7194" i="5"/>
  <c r="N7195" i="5"/>
  <c r="N7196" i="5"/>
  <c r="N7197" i="5"/>
  <c r="N7198" i="5"/>
  <c r="N7199" i="5"/>
  <c r="N7200" i="5"/>
  <c r="N7201" i="5"/>
  <c r="N7202" i="5"/>
  <c r="N7203" i="5"/>
  <c r="N7204" i="5"/>
  <c r="N7205" i="5"/>
  <c r="N7206" i="5"/>
  <c r="N7207" i="5"/>
  <c r="N7208" i="5"/>
  <c r="N7209" i="5"/>
  <c r="N7210" i="5"/>
  <c r="N7211" i="5"/>
  <c r="N7212" i="5"/>
  <c r="N7213" i="5"/>
  <c r="N7214" i="5"/>
  <c r="N7215" i="5"/>
  <c r="N7216" i="5"/>
  <c r="N7217" i="5"/>
  <c r="N7218" i="5"/>
  <c r="N7219" i="5"/>
  <c r="N7220" i="5"/>
  <c r="N7221" i="5"/>
  <c r="N7222" i="5"/>
  <c r="N7223" i="5"/>
  <c r="N7224" i="5"/>
  <c r="N7225" i="5"/>
  <c r="N7226" i="5"/>
  <c r="N7227" i="5"/>
  <c r="N7228" i="5"/>
  <c r="N7229" i="5"/>
  <c r="N7230" i="5"/>
  <c r="N7231" i="5"/>
  <c r="N7232" i="5"/>
  <c r="N7233" i="5"/>
  <c r="N7234" i="5"/>
  <c r="N7235" i="5"/>
  <c r="N7236" i="5"/>
  <c r="N7237" i="5"/>
  <c r="N7238" i="5"/>
  <c r="N7239" i="5"/>
  <c r="N7240" i="5"/>
  <c r="N7241" i="5"/>
  <c r="N7242" i="5"/>
  <c r="N7243" i="5"/>
  <c r="N7244" i="5"/>
  <c r="N7245" i="5"/>
  <c r="N7246" i="5"/>
  <c r="N7247" i="5"/>
  <c r="N7248" i="5"/>
  <c r="N7249" i="5"/>
  <c r="N7250" i="5"/>
  <c r="N7251" i="5"/>
  <c r="N7252" i="5"/>
  <c r="N7253" i="5"/>
  <c r="N7254" i="5"/>
  <c r="N7255" i="5"/>
  <c r="N7256" i="5"/>
  <c r="N7257" i="5"/>
  <c r="N7258" i="5"/>
  <c r="N7259" i="5"/>
  <c r="N7260" i="5"/>
  <c r="N7261" i="5"/>
  <c r="N7262" i="5"/>
  <c r="N7263" i="5"/>
  <c r="N7264" i="5"/>
  <c r="N7265" i="5"/>
  <c r="N7266" i="5"/>
  <c r="N7267" i="5"/>
  <c r="N7268" i="5"/>
  <c r="N7269" i="5"/>
  <c r="N7270" i="5"/>
  <c r="N7271" i="5"/>
  <c r="N7272" i="5"/>
  <c r="N7273" i="5"/>
  <c r="N7274" i="5"/>
  <c r="N7275" i="5"/>
  <c r="N7276" i="5"/>
  <c r="N7277" i="5"/>
  <c r="N7278" i="5"/>
  <c r="N7279" i="5"/>
  <c r="N7280" i="5"/>
  <c r="N7281" i="5"/>
  <c r="N7282" i="5"/>
  <c r="N7283" i="5"/>
  <c r="N7284" i="5"/>
  <c r="N7285" i="5"/>
  <c r="N7286" i="5"/>
  <c r="N7287" i="5"/>
  <c r="N7288" i="5"/>
  <c r="N7289" i="5"/>
  <c r="N7290" i="5"/>
  <c r="N7291" i="5"/>
  <c r="N7292" i="5"/>
  <c r="N7293" i="5"/>
  <c r="N7294" i="5"/>
  <c r="N7295" i="5"/>
  <c r="N7296" i="5"/>
  <c r="N7297" i="5"/>
  <c r="N7298" i="5"/>
  <c r="N7299" i="5"/>
  <c r="N7300" i="5"/>
  <c r="N7301" i="5"/>
  <c r="N7302" i="5"/>
  <c r="N7303" i="5"/>
  <c r="N7304" i="5"/>
  <c r="N7305" i="5"/>
  <c r="N7306" i="5"/>
  <c r="N7307" i="5"/>
  <c r="N7308" i="5"/>
  <c r="N7309" i="5"/>
  <c r="N7310" i="5"/>
  <c r="N7311" i="5"/>
  <c r="N7312" i="5"/>
  <c r="N7313" i="5"/>
  <c r="N7314" i="5"/>
  <c r="N7315" i="5"/>
  <c r="N7316" i="5"/>
  <c r="N7317" i="5"/>
  <c r="N7318" i="5"/>
  <c r="N7319" i="5"/>
  <c r="N7320" i="5"/>
  <c r="N7321" i="5"/>
  <c r="N7322" i="5"/>
  <c r="N7323" i="5"/>
  <c r="N7324" i="5"/>
  <c r="N7325" i="5"/>
  <c r="N7326" i="5"/>
  <c r="N7327" i="5"/>
  <c r="N7328" i="5"/>
  <c r="N7329" i="5"/>
  <c r="N7330" i="5"/>
  <c r="N7331" i="5"/>
  <c r="N7332" i="5"/>
  <c r="N7333" i="5"/>
  <c r="N7334" i="5"/>
  <c r="N7335" i="5"/>
  <c r="N7336" i="5"/>
  <c r="N7337" i="5"/>
  <c r="N7338" i="5"/>
  <c r="N7339" i="5"/>
  <c r="N7340" i="5"/>
  <c r="N7341" i="5"/>
  <c r="N7342" i="5"/>
  <c r="N7343" i="5"/>
  <c r="N7344" i="5"/>
  <c r="N7345" i="5"/>
  <c r="N7346" i="5"/>
  <c r="N7347" i="5"/>
  <c r="N7348" i="5"/>
  <c r="N7349" i="5"/>
  <c r="N7350" i="5"/>
  <c r="N7351" i="5"/>
  <c r="N7352" i="5"/>
  <c r="N7353" i="5"/>
  <c r="N7354" i="5"/>
  <c r="N7355" i="5"/>
  <c r="N7356" i="5"/>
  <c r="N7357" i="5"/>
  <c r="N7358" i="5"/>
  <c r="N7359" i="5"/>
  <c r="N7360" i="5"/>
  <c r="N7361" i="5"/>
  <c r="N7362" i="5"/>
  <c r="N7363" i="5"/>
  <c r="N7364" i="5"/>
  <c r="N7365" i="5"/>
  <c r="N7366" i="5"/>
  <c r="N7367" i="5"/>
  <c r="N7368" i="5"/>
  <c r="N7369" i="5"/>
  <c r="N7370" i="5"/>
  <c r="N7371" i="5"/>
  <c r="N7372" i="5"/>
  <c r="N7373" i="5"/>
  <c r="N7374" i="5"/>
  <c r="N7375" i="5"/>
  <c r="N7376" i="5"/>
  <c r="N7377" i="5"/>
  <c r="N7378" i="5"/>
  <c r="N7379" i="5"/>
  <c r="N7380" i="5"/>
  <c r="N7381" i="5"/>
  <c r="N7382" i="5"/>
  <c r="N7383" i="5"/>
  <c r="N7384" i="5"/>
  <c r="N7385" i="5"/>
  <c r="N7386" i="5"/>
  <c r="N7387" i="5"/>
  <c r="N7388" i="5"/>
  <c r="N7389" i="5"/>
  <c r="N7390" i="5"/>
  <c r="N7391" i="5"/>
  <c r="N7392" i="5"/>
  <c r="N7393" i="5"/>
  <c r="N7394" i="5"/>
  <c r="N7395" i="5"/>
  <c r="N7396" i="5"/>
  <c r="N7397" i="5"/>
  <c r="N7398" i="5"/>
  <c r="N7399" i="5"/>
  <c r="N7400" i="5"/>
  <c r="N7401" i="5"/>
  <c r="N7402" i="5"/>
  <c r="N7403" i="5"/>
  <c r="N7404" i="5"/>
  <c r="N7405" i="5"/>
  <c r="N7406" i="5"/>
  <c r="N7407" i="5"/>
  <c r="N7408" i="5"/>
  <c r="N7409" i="5"/>
  <c r="N7410" i="5"/>
  <c r="N7411" i="5"/>
  <c r="N7412" i="5"/>
  <c r="N7413" i="5"/>
  <c r="N7414" i="5"/>
  <c r="N7415" i="5"/>
  <c r="N7416" i="5"/>
  <c r="N7417" i="5"/>
  <c r="N7418" i="5"/>
  <c r="N7419" i="5"/>
  <c r="N7420" i="5"/>
  <c r="N7421" i="5"/>
  <c r="N7422" i="5"/>
  <c r="N7423" i="5"/>
  <c r="N7424" i="5"/>
  <c r="N7425" i="5"/>
  <c r="N7426" i="5"/>
  <c r="N7427" i="5"/>
  <c r="N7428" i="5"/>
  <c r="N7429" i="5"/>
  <c r="N7430" i="5"/>
  <c r="N7431" i="5"/>
  <c r="N7432" i="5"/>
  <c r="N7433" i="5"/>
  <c r="N7434" i="5"/>
  <c r="N7435" i="5"/>
  <c r="N7436" i="5"/>
  <c r="N7437" i="5"/>
  <c r="N7438" i="5"/>
  <c r="N7439" i="5"/>
  <c r="N7440" i="5"/>
  <c r="N7441" i="5"/>
  <c r="N7442" i="5"/>
  <c r="N7443" i="5"/>
  <c r="N7444" i="5"/>
  <c r="N7445" i="5"/>
  <c r="N7446" i="5"/>
  <c r="N7447" i="5"/>
  <c r="N7448" i="5"/>
  <c r="N7449" i="5"/>
  <c r="N7450" i="5"/>
  <c r="N7451" i="5"/>
  <c r="N7452" i="5"/>
  <c r="N7453" i="5"/>
  <c r="N7454" i="5"/>
  <c r="N7455" i="5"/>
  <c r="N7456" i="5"/>
  <c r="N7457" i="5"/>
  <c r="N7458" i="5"/>
  <c r="N7459" i="5"/>
  <c r="N7460" i="5"/>
  <c r="N7461" i="5"/>
  <c r="N7462" i="5"/>
  <c r="N7463" i="5"/>
  <c r="N7464" i="5"/>
  <c r="N7465" i="5"/>
  <c r="N7466" i="5"/>
  <c r="N7467" i="5"/>
  <c r="N7468" i="5"/>
  <c r="N7469" i="5"/>
  <c r="N7470" i="5"/>
  <c r="N7471" i="5"/>
  <c r="N7472" i="5"/>
  <c r="N7473" i="5"/>
  <c r="N7474" i="5"/>
  <c r="N7475" i="5"/>
  <c r="N7476" i="5"/>
  <c r="N7477" i="5"/>
  <c r="N7478" i="5"/>
  <c r="N7479" i="5"/>
  <c r="N7480" i="5"/>
  <c r="N7481" i="5"/>
  <c r="N7482" i="5"/>
  <c r="N7483" i="5"/>
  <c r="N7484" i="5"/>
  <c r="N7485" i="5"/>
  <c r="N7486" i="5"/>
  <c r="N7487" i="5"/>
  <c r="N7488" i="5"/>
  <c r="N7489" i="5"/>
  <c r="N7490" i="5"/>
  <c r="N7491" i="5"/>
  <c r="N7492" i="5"/>
  <c r="N7493" i="5"/>
  <c r="N7494" i="5"/>
  <c r="N7495" i="5"/>
  <c r="N7496" i="5"/>
  <c r="N7497" i="5"/>
  <c r="N7498" i="5"/>
  <c r="N7499" i="5"/>
  <c r="N7500" i="5"/>
  <c r="N7501" i="5"/>
  <c r="N7502" i="5"/>
  <c r="N7503" i="5"/>
  <c r="N7504" i="5"/>
  <c r="N7505" i="5"/>
  <c r="N7506" i="5"/>
  <c r="N7507" i="5"/>
  <c r="N7508" i="5"/>
  <c r="N7509" i="5"/>
  <c r="N7510" i="5"/>
  <c r="N7511" i="5"/>
  <c r="N7512" i="5"/>
  <c r="N7513" i="5"/>
  <c r="N7514" i="5"/>
  <c r="N7515" i="5"/>
  <c r="N7516" i="5"/>
  <c r="N7517" i="5"/>
  <c r="N7518" i="5"/>
  <c r="N7519" i="5"/>
  <c r="N7520" i="5"/>
  <c r="N7521" i="5"/>
  <c r="N7522" i="5"/>
  <c r="N7523" i="5"/>
  <c r="N7524" i="5"/>
  <c r="N7525" i="5"/>
  <c r="N7526" i="5"/>
  <c r="N7527" i="5"/>
  <c r="N7528" i="5"/>
  <c r="N7529" i="5"/>
  <c r="N7530" i="5"/>
  <c r="N7531" i="5"/>
  <c r="N7532" i="5"/>
  <c r="N7533" i="5"/>
  <c r="N7534" i="5"/>
  <c r="N7535" i="5"/>
  <c r="N7536" i="5"/>
  <c r="N7537" i="5"/>
  <c r="N7538" i="5"/>
  <c r="N7539" i="5"/>
  <c r="N7540" i="5"/>
  <c r="N7541" i="5"/>
  <c r="N7542" i="5"/>
  <c r="N7543" i="5"/>
  <c r="N7544" i="5"/>
  <c r="N7545" i="5"/>
  <c r="N7546" i="5"/>
  <c r="N7547" i="5"/>
  <c r="N7548" i="5"/>
  <c r="N7549" i="5"/>
  <c r="N7550" i="5"/>
  <c r="N7551" i="5"/>
  <c r="N7552" i="5"/>
  <c r="N7553" i="5"/>
  <c r="N7554" i="5"/>
  <c r="N7555" i="5"/>
  <c r="N7556" i="5"/>
  <c r="N7557" i="5"/>
  <c r="N7558" i="5"/>
  <c r="N7559" i="5"/>
  <c r="N7560" i="5"/>
  <c r="N7561" i="5"/>
  <c r="N7562" i="5"/>
  <c r="N7563" i="5"/>
  <c r="N7564" i="5"/>
  <c r="N7565" i="5"/>
  <c r="N7566" i="5"/>
  <c r="N7567" i="5"/>
  <c r="N7568" i="5"/>
  <c r="N7569" i="5"/>
  <c r="N7570" i="5"/>
  <c r="N7571" i="5"/>
  <c r="N7572" i="5"/>
  <c r="N7573" i="5"/>
  <c r="N7574" i="5"/>
  <c r="N7575" i="5"/>
  <c r="N7576" i="5"/>
  <c r="N7577" i="5"/>
  <c r="N7578" i="5"/>
  <c r="N7579" i="5"/>
  <c r="N7580" i="5"/>
  <c r="N7581" i="5"/>
  <c r="N7582" i="5"/>
  <c r="N7583" i="5"/>
  <c r="N7584" i="5"/>
  <c r="N7585" i="5"/>
  <c r="N7586" i="5"/>
  <c r="N7587" i="5"/>
  <c r="N7588" i="5"/>
  <c r="N7589" i="5"/>
  <c r="N7590" i="5"/>
  <c r="N7591" i="5"/>
  <c r="N7592" i="5"/>
  <c r="N7593" i="5"/>
  <c r="N7594" i="5"/>
  <c r="N7595" i="5"/>
  <c r="N7596" i="5"/>
  <c r="N7597" i="5"/>
  <c r="N7598" i="5"/>
  <c r="N7599" i="5"/>
  <c r="N7600" i="5"/>
  <c r="N7601" i="5"/>
  <c r="N7602" i="5"/>
  <c r="N7603" i="5"/>
  <c r="N7604" i="5"/>
  <c r="N7605" i="5"/>
  <c r="N7606" i="5"/>
  <c r="N7607" i="5"/>
  <c r="N7608" i="5"/>
  <c r="N7609" i="5"/>
  <c r="N7610" i="5"/>
  <c r="N7611" i="5"/>
  <c r="N7612" i="5"/>
  <c r="N7613" i="5"/>
  <c r="N7614" i="5"/>
  <c r="N7615" i="5"/>
  <c r="N7616" i="5"/>
  <c r="N7617" i="5"/>
  <c r="N7618" i="5"/>
  <c r="N7619" i="5"/>
  <c r="N7620" i="5"/>
  <c r="N7621" i="5"/>
  <c r="N7622" i="5"/>
  <c r="N7623" i="5"/>
  <c r="N7624" i="5"/>
  <c r="N7625" i="5"/>
  <c r="N7626" i="5"/>
  <c r="N7627" i="5"/>
  <c r="N7628" i="5"/>
  <c r="N7629" i="5"/>
  <c r="N7630" i="5"/>
  <c r="N7631" i="5"/>
  <c r="N7632" i="5"/>
  <c r="N7633" i="5"/>
  <c r="N7634" i="5"/>
  <c r="N7635" i="5"/>
  <c r="N7636" i="5"/>
  <c r="N7637" i="5"/>
  <c r="N7638" i="5"/>
  <c r="N7639" i="5"/>
  <c r="N7640" i="5"/>
  <c r="N7641" i="5"/>
  <c r="N7642" i="5"/>
  <c r="N7643" i="5"/>
  <c r="N7644" i="5"/>
  <c r="N7645" i="5"/>
  <c r="N7646" i="5"/>
  <c r="N7647" i="5"/>
  <c r="N7648" i="5"/>
  <c r="N7649" i="5"/>
  <c r="N7650" i="5"/>
  <c r="N7651" i="5"/>
  <c r="N7652" i="5"/>
  <c r="N7653" i="5"/>
  <c r="N7654" i="5"/>
  <c r="N7655" i="5"/>
  <c r="N7656" i="5"/>
  <c r="N7657" i="5"/>
  <c r="N7658" i="5"/>
  <c r="N7659" i="5"/>
  <c r="N7660" i="5"/>
  <c r="N7661" i="5"/>
  <c r="N7662" i="5"/>
  <c r="N7663" i="5"/>
  <c r="N7664" i="5"/>
  <c r="N7665" i="5"/>
  <c r="N7666" i="5"/>
  <c r="N7667" i="5"/>
  <c r="N7668" i="5"/>
  <c r="N7669" i="5"/>
  <c r="N7670" i="5"/>
  <c r="N7671" i="5"/>
  <c r="N7672" i="5"/>
  <c r="N7673" i="5"/>
  <c r="N7674" i="5"/>
  <c r="N7675" i="5"/>
  <c r="N7676" i="5"/>
  <c r="N7677" i="5"/>
  <c r="N7678" i="5"/>
  <c r="N7679" i="5"/>
  <c r="N7680" i="5"/>
  <c r="N7681" i="5"/>
  <c r="N7682" i="5"/>
  <c r="N7683" i="5"/>
  <c r="N7684" i="5"/>
  <c r="N7685" i="5"/>
  <c r="N7686" i="5"/>
  <c r="N7687" i="5"/>
  <c r="N7688" i="5"/>
  <c r="N7689" i="5"/>
  <c r="N7690" i="5"/>
  <c r="N7691" i="5"/>
  <c r="N7692" i="5"/>
  <c r="N7693" i="5"/>
  <c r="N7694" i="5"/>
  <c r="N7695" i="5"/>
  <c r="N7696" i="5"/>
  <c r="N7697" i="5"/>
  <c r="N7698" i="5"/>
  <c r="N7699" i="5"/>
  <c r="N7700" i="5"/>
  <c r="N7701" i="5"/>
  <c r="N7702" i="5"/>
  <c r="N7703" i="5"/>
  <c r="N7704" i="5"/>
  <c r="N7705" i="5"/>
  <c r="N7706" i="5"/>
  <c r="N7707" i="5"/>
  <c r="N7708" i="5"/>
  <c r="N7709" i="5"/>
  <c r="N7710" i="5"/>
  <c r="N7711" i="5"/>
  <c r="N7712" i="5"/>
  <c r="N7713" i="5"/>
  <c r="N7714" i="5"/>
  <c r="N7715" i="5"/>
  <c r="N7716" i="5"/>
  <c r="N7717" i="5"/>
  <c r="N7718" i="5"/>
  <c r="N7719" i="5"/>
  <c r="N7720" i="5"/>
  <c r="N7721" i="5"/>
  <c r="N7722" i="5"/>
  <c r="N7723" i="5"/>
  <c r="N7724" i="5"/>
  <c r="N7725" i="5"/>
  <c r="N7726" i="5"/>
  <c r="N7727" i="5"/>
  <c r="N7728" i="5"/>
  <c r="N7729" i="5"/>
  <c r="N7730" i="5"/>
  <c r="N7731" i="5"/>
  <c r="N7732" i="5"/>
  <c r="N7733" i="5"/>
  <c r="N7734" i="5"/>
  <c r="N7735" i="5"/>
  <c r="N7736" i="5"/>
  <c r="N7737" i="5"/>
  <c r="N7738" i="5"/>
  <c r="N7739" i="5"/>
  <c r="N7740" i="5"/>
  <c r="N7741" i="5"/>
  <c r="N7742" i="5"/>
  <c r="N7743" i="5"/>
  <c r="N7744" i="5"/>
  <c r="N7745" i="5"/>
  <c r="N7746" i="5"/>
  <c r="N7747" i="5"/>
  <c r="N7748" i="5"/>
  <c r="N7749" i="5"/>
  <c r="N7750" i="5"/>
  <c r="N7751" i="5"/>
  <c r="N7752" i="5"/>
  <c r="N7753" i="5"/>
  <c r="N7754" i="5"/>
  <c r="N7755" i="5"/>
  <c r="N7756" i="5"/>
  <c r="N7757" i="5"/>
  <c r="N7758" i="5"/>
  <c r="N7759" i="5"/>
  <c r="N7760" i="5"/>
  <c r="N7761" i="5"/>
  <c r="N7762" i="5"/>
  <c r="N7763" i="5"/>
  <c r="N7764" i="5"/>
  <c r="N7765" i="5"/>
  <c r="N7766" i="5"/>
  <c r="N7767" i="5"/>
  <c r="N7768" i="5"/>
  <c r="N7769" i="5"/>
  <c r="N7770" i="5"/>
  <c r="N7771" i="5"/>
  <c r="N7772" i="5"/>
  <c r="N7773" i="5"/>
  <c r="N7774" i="5"/>
  <c r="N7775" i="5"/>
  <c r="N7776" i="5"/>
  <c r="N7777" i="5"/>
  <c r="N7778" i="5"/>
  <c r="N7779" i="5"/>
  <c r="N7780" i="5"/>
  <c r="N7781" i="5"/>
  <c r="N7782" i="5"/>
  <c r="N7783" i="5"/>
  <c r="N7784" i="5"/>
  <c r="N7785" i="5"/>
  <c r="N7786" i="5"/>
  <c r="N7787" i="5"/>
  <c r="N7788" i="5"/>
  <c r="N7789" i="5"/>
  <c r="N7790" i="5"/>
  <c r="N7791" i="5"/>
  <c r="N7792" i="5"/>
  <c r="N7793" i="5"/>
  <c r="N7794" i="5"/>
  <c r="N7795" i="5"/>
  <c r="N7796" i="5"/>
  <c r="N7797" i="5"/>
  <c r="N7798" i="5"/>
  <c r="N7799" i="5"/>
  <c r="N7800" i="5"/>
  <c r="N7801" i="5"/>
  <c r="N7802" i="5"/>
  <c r="N7803" i="5"/>
  <c r="N7804" i="5"/>
  <c r="N7805" i="5"/>
  <c r="N7806" i="5"/>
  <c r="N7807" i="5"/>
  <c r="N7808" i="5"/>
  <c r="N7809" i="5"/>
  <c r="N7810" i="5"/>
  <c r="N7811" i="5"/>
  <c r="N7812" i="5"/>
  <c r="N7813" i="5"/>
  <c r="N7814" i="5"/>
  <c r="N7815" i="5"/>
  <c r="N7816" i="5"/>
  <c r="N7817" i="5"/>
  <c r="N7818" i="5"/>
  <c r="N7819" i="5"/>
  <c r="N7820" i="5"/>
  <c r="N7821" i="5"/>
  <c r="N7822" i="5"/>
  <c r="N7823" i="5"/>
  <c r="N7824" i="5"/>
  <c r="N7825" i="5"/>
  <c r="N7826" i="5"/>
  <c r="N7827" i="5"/>
  <c r="N7828" i="5"/>
  <c r="N7829" i="5"/>
  <c r="N7830" i="5"/>
  <c r="N7831" i="5"/>
  <c r="N7832" i="5"/>
  <c r="N7833" i="5"/>
  <c r="N7834" i="5"/>
  <c r="N7835" i="5"/>
  <c r="N7836" i="5"/>
  <c r="N7837" i="5"/>
  <c r="N7838" i="5"/>
  <c r="N7839" i="5"/>
  <c r="N7840" i="5"/>
  <c r="N7841" i="5"/>
  <c r="N7842" i="5"/>
  <c r="N7843" i="5"/>
  <c r="N7844" i="5"/>
  <c r="N7845" i="5"/>
  <c r="N7846" i="5"/>
  <c r="N7847" i="5"/>
  <c r="N7848" i="5"/>
  <c r="N7849" i="5"/>
  <c r="N7850" i="5"/>
  <c r="N7851" i="5"/>
  <c r="N7852" i="5"/>
  <c r="N7853" i="5"/>
  <c r="N7854" i="5"/>
  <c r="N7855" i="5"/>
  <c r="N7856" i="5"/>
  <c r="N7857" i="5"/>
  <c r="N7858" i="5"/>
  <c r="N7859" i="5"/>
  <c r="N7860" i="5"/>
  <c r="N7861" i="5"/>
  <c r="N7862" i="5"/>
  <c r="N7863" i="5"/>
  <c r="N7864" i="5"/>
  <c r="N7865" i="5"/>
  <c r="N7866" i="5"/>
  <c r="N7867" i="5"/>
  <c r="N7868" i="5"/>
  <c r="N7869" i="5"/>
  <c r="N7870" i="5"/>
  <c r="N7871" i="5"/>
  <c r="N7872" i="5"/>
  <c r="N7873" i="5"/>
  <c r="N7874" i="5"/>
  <c r="N7875" i="5"/>
  <c r="N7876" i="5"/>
  <c r="N7877" i="5"/>
  <c r="N7878" i="5"/>
  <c r="N7879" i="5"/>
  <c r="N7880" i="5"/>
  <c r="N7881" i="5"/>
  <c r="N7882" i="5"/>
  <c r="N7883" i="5"/>
  <c r="N7884" i="5"/>
  <c r="N7885" i="5"/>
  <c r="N7886" i="5"/>
  <c r="N7887" i="5"/>
  <c r="N7888" i="5"/>
  <c r="N7889" i="5"/>
  <c r="N7890" i="5"/>
  <c r="N7891" i="5"/>
  <c r="N7892" i="5"/>
  <c r="N7893" i="5"/>
  <c r="N7894" i="5"/>
  <c r="N7895" i="5"/>
  <c r="N7896" i="5"/>
  <c r="N7897" i="5"/>
  <c r="N7898" i="5"/>
  <c r="N7899" i="5"/>
  <c r="N7900" i="5"/>
  <c r="N7901" i="5"/>
  <c r="N7902" i="5"/>
  <c r="N7903" i="5"/>
  <c r="N7904" i="5"/>
  <c r="N7905" i="5"/>
  <c r="N7906" i="5"/>
  <c r="N7907" i="5"/>
  <c r="N7908" i="5"/>
  <c r="N7909" i="5"/>
  <c r="N7910" i="5"/>
  <c r="N7911" i="5"/>
  <c r="N7912" i="5"/>
  <c r="N7913" i="5"/>
  <c r="N7914" i="5"/>
  <c r="N7915" i="5"/>
  <c r="N7916" i="5"/>
  <c r="N7917" i="5"/>
  <c r="N7918" i="5"/>
  <c r="N7919" i="5"/>
  <c r="N7920" i="5"/>
  <c r="N7921" i="5"/>
  <c r="N7922" i="5"/>
  <c r="N7923" i="5"/>
  <c r="N7924" i="5"/>
  <c r="N7925" i="5"/>
  <c r="N7926" i="5"/>
  <c r="N7927" i="5"/>
  <c r="N7928" i="5"/>
  <c r="N7929" i="5"/>
  <c r="N7930" i="5"/>
  <c r="N7931" i="5"/>
  <c r="N7932" i="5"/>
  <c r="N7933" i="5"/>
  <c r="N7934" i="5"/>
  <c r="N7935" i="5"/>
  <c r="N7936" i="5"/>
  <c r="N7937" i="5"/>
  <c r="N7938" i="5"/>
  <c r="N7939" i="5"/>
  <c r="N7940" i="5"/>
  <c r="N7941" i="5"/>
  <c r="N7942" i="5"/>
  <c r="N7943" i="5"/>
  <c r="N7944" i="5"/>
  <c r="N7945" i="5"/>
  <c r="N7946" i="5"/>
  <c r="N7947" i="5"/>
  <c r="N7948" i="5"/>
  <c r="N7949" i="5"/>
  <c r="N7950" i="5"/>
  <c r="N7951" i="5"/>
  <c r="N7952" i="5"/>
  <c r="N7953" i="5"/>
  <c r="N7954" i="5"/>
  <c r="N7955" i="5"/>
  <c r="N7956" i="5"/>
  <c r="N7957" i="5"/>
  <c r="N7958" i="5"/>
  <c r="N7959" i="5"/>
  <c r="N7960" i="5"/>
  <c r="N7961" i="5"/>
  <c r="N7962" i="5"/>
  <c r="N7963" i="5"/>
  <c r="N7964" i="5"/>
  <c r="N7965" i="5"/>
  <c r="N7966" i="5"/>
  <c r="N7967" i="5"/>
  <c r="N7968" i="5"/>
  <c r="N7969" i="5"/>
  <c r="N7970" i="5"/>
  <c r="N7971" i="5"/>
  <c r="N7972" i="5"/>
  <c r="N7973" i="5"/>
  <c r="N7974" i="5"/>
  <c r="N7975" i="5"/>
  <c r="N7976" i="5"/>
  <c r="N7977" i="5"/>
  <c r="N7978" i="5"/>
  <c r="N7979" i="5"/>
  <c r="N7980" i="5"/>
  <c r="N7981" i="5"/>
  <c r="N7982" i="5"/>
  <c r="N7983" i="5"/>
  <c r="N7984" i="5"/>
  <c r="N7985" i="5"/>
  <c r="N7986" i="5"/>
  <c r="N7987" i="5"/>
  <c r="N7988" i="5"/>
  <c r="N7989" i="5"/>
  <c r="N7990" i="5"/>
  <c r="N7991" i="5"/>
  <c r="N7992" i="5"/>
  <c r="N7993" i="5"/>
  <c r="N7994" i="5"/>
  <c r="N7995" i="5"/>
  <c r="N7996" i="5"/>
  <c r="N7997" i="5"/>
  <c r="N7998" i="5"/>
  <c r="N7999" i="5"/>
  <c r="N8000" i="5"/>
  <c r="N8001" i="5"/>
  <c r="N8002" i="5"/>
  <c r="N8003" i="5"/>
  <c r="N8004" i="5"/>
  <c r="N8005" i="5"/>
  <c r="N8006" i="5"/>
  <c r="N8007" i="5"/>
  <c r="N8008" i="5"/>
  <c r="N8009" i="5"/>
  <c r="N8010" i="5"/>
  <c r="N8011" i="5"/>
  <c r="N8012" i="5"/>
  <c r="N8013" i="5"/>
  <c r="N8014" i="5"/>
  <c r="N8015" i="5"/>
  <c r="N8016" i="5"/>
  <c r="N8017" i="5"/>
  <c r="N8018" i="5"/>
  <c r="N8019" i="5"/>
  <c r="N8020" i="5"/>
  <c r="N8021" i="5"/>
  <c r="N8022" i="5"/>
  <c r="N8023" i="5"/>
  <c r="N8024" i="5"/>
  <c r="N8025" i="5"/>
  <c r="N8026" i="5"/>
  <c r="N8027" i="5"/>
  <c r="N8028" i="5"/>
  <c r="N8029" i="5"/>
  <c r="N8030" i="5"/>
  <c r="N8031" i="5"/>
  <c r="N8032" i="5"/>
  <c r="N8033" i="5"/>
  <c r="N8034" i="5"/>
  <c r="N8035" i="5"/>
  <c r="N8036" i="5"/>
  <c r="N8037" i="5"/>
  <c r="N8038" i="5"/>
  <c r="N8039" i="5"/>
  <c r="N8040" i="5"/>
  <c r="N8041" i="5"/>
  <c r="N8042" i="5"/>
  <c r="N8043" i="5"/>
  <c r="N8044" i="5"/>
  <c r="N8045" i="5"/>
  <c r="N8046" i="5"/>
  <c r="N8047" i="5"/>
  <c r="N8048" i="5"/>
  <c r="N8049" i="5"/>
  <c r="N8050" i="5"/>
  <c r="N8051" i="5"/>
  <c r="N8052" i="5"/>
  <c r="N8053" i="5"/>
  <c r="N8054" i="5"/>
  <c r="N8055" i="5"/>
  <c r="N8056" i="5"/>
  <c r="N8057" i="5"/>
  <c r="N8058" i="5"/>
  <c r="N8059" i="5"/>
  <c r="N8060" i="5"/>
  <c r="N8061" i="5"/>
  <c r="N8062" i="5"/>
  <c r="N8063" i="5"/>
  <c r="N8064" i="5"/>
  <c r="N8065" i="5"/>
  <c r="N8066" i="5"/>
  <c r="N8067" i="5"/>
  <c r="N8068" i="5"/>
  <c r="N8069" i="5"/>
  <c r="N8070" i="5"/>
  <c r="N8071" i="5"/>
  <c r="N8072" i="5"/>
  <c r="N8073" i="5"/>
  <c r="N8074" i="5"/>
  <c r="N8075" i="5"/>
  <c r="N8076" i="5"/>
  <c r="N8077" i="5"/>
  <c r="N8078" i="5"/>
  <c r="N8079" i="5"/>
  <c r="N8080" i="5"/>
  <c r="N8081" i="5"/>
  <c r="N8082" i="5"/>
  <c r="N8083" i="5"/>
  <c r="N8084" i="5"/>
  <c r="N8085" i="5"/>
  <c r="N8086" i="5"/>
  <c r="N8087" i="5"/>
  <c r="N8088" i="5"/>
  <c r="N8089" i="5"/>
  <c r="N8090" i="5"/>
  <c r="N8091" i="5"/>
  <c r="N8092" i="5"/>
  <c r="N8093" i="5"/>
  <c r="N8094" i="5"/>
  <c r="N8095" i="5"/>
  <c r="N8096" i="5"/>
  <c r="N8097" i="5"/>
  <c r="N8098" i="5"/>
  <c r="N8099" i="5"/>
  <c r="N8100" i="5"/>
  <c r="N8101" i="5"/>
  <c r="N8102" i="5"/>
  <c r="N8103" i="5"/>
  <c r="N8104" i="5"/>
  <c r="N8105" i="5"/>
  <c r="N8106" i="5"/>
  <c r="N8107" i="5"/>
  <c r="N8108" i="5"/>
  <c r="N8109" i="5"/>
  <c r="N8110" i="5"/>
  <c r="N8111" i="5"/>
  <c r="N8112" i="5"/>
  <c r="N8113" i="5"/>
  <c r="N8114" i="5"/>
  <c r="N8115" i="5"/>
  <c r="N8116" i="5"/>
  <c r="N8117" i="5"/>
  <c r="N8118" i="5"/>
  <c r="N8119" i="5"/>
  <c r="N8120" i="5"/>
  <c r="N8121" i="5"/>
  <c r="N8122" i="5"/>
  <c r="N8123" i="5"/>
  <c r="N8124" i="5"/>
  <c r="N8125" i="5"/>
  <c r="N8126" i="5"/>
  <c r="N8127" i="5"/>
  <c r="N8128" i="5"/>
  <c r="N8129" i="5"/>
  <c r="N8130" i="5"/>
  <c r="N8131" i="5"/>
  <c r="N8132" i="5"/>
  <c r="N8133" i="5"/>
  <c r="N8134" i="5"/>
  <c r="N8135" i="5"/>
  <c r="N8136" i="5"/>
  <c r="N8137" i="5"/>
  <c r="N8138" i="5"/>
  <c r="N8139" i="5"/>
  <c r="N8140" i="5"/>
  <c r="N8141" i="5"/>
  <c r="N8142" i="5"/>
  <c r="N8143" i="5"/>
  <c r="N8144" i="5"/>
  <c r="N8145" i="5"/>
  <c r="N8146" i="5"/>
  <c r="N8147" i="5"/>
  <c r="N8148" i="5"/>
  <c r="N8149" i="5"/>
  <c r="N8150" i="5"/>
  <c r="N8151" i="5"/>
  <c r="N8152" i="5"/>
  <c r="N8153" i="5"/>
  <c r="N8154" i="5"/>
  <c r="N8155" i="5"/>
  <c r="N8156" i="5"/>
  <c r="N8157" i="5"/>
  <c r="N8158" i="5"/>
  <c r="N8159" i="5"/>
  <c r="N8160" i="5"/>
  <c r="N8161" i="5"/>
  <c r="N8162" i="5"/>
  <c r="N8163" i="5"/>
  <c r="N8164" i="5"/>
  <c r="N8165" i="5"/>
  <c r="N8166" i="5"/>
  <c r="N8167" i="5"/>
  <c r="N8168" i="5"/>
  <c r="N8169" i="5"/>
  <c r="N8170" i="5"/>
  <c r="N8171" i="5"/>
  <c r="N8172" i="5"/>
  <c r="N8173" i="5"/>
  <c r="N8174" i="5"/>
  <c r="N8175" i="5"/>
  <c r="N8176" i="5"/>
  <c r="N8177" i="5"/>
  <c r="N8178" i="5"/>
  <c r="N8179" i="5"/>
  <c r="N8180" i="5"/>
  <c r="N8181" i="5"/>
  <c r="N8182" i="5"/>
  <c r="N8183" i="5"/>
  <c r="N8184" i="5"/>
  <c r="N8185" i="5"/>
  <c r="N8186" i="5"/>
  <c r="N8187" i="5"/>
  <c r="N8188" i="5"/>
  <c r="N8189" i="5"/>
  <c r="N8190" i="5"/>
  <c r="N8191" i="5"/>
  <c r="N8192" i="5"/>
  <c r="N8193" i="5"/>
  <c r="N8194" i="5"/>
  <c r="N8195" i="5"/>
  <c r="N8196" i="5"/>
  <c r="N8197" i="5"/>
  <c r="N8198" i="5"/>
  <c r="N8199" i="5"/>
  <c r="N8200" i="5"/>
  <c r="N8201" i="5"/>
  <c r="N8202" i="5"/>
  <c r="N8203" i="5"/>
  <c r="N8204" i="5"/>
  <c r="N8205" i="5"/>
  <c r="N8206" i="5"/>
  <c r="N8207" i="5"/>
  <c r="N8208" i="5"/>
  <c r="N8209" i="5"/>
  <c r="N8210" i="5"/>
  <c r="N8211" i="5"/>
  <c r="N8212" i="5"/>
  <c r="N8213" i="5"/>
  <c r="N8214" i="5"/>
  <c r="N8215" i="5"/>
  <c r="N8216" i="5"/>
  <c r="N8217" i="5"/>
  <c r="N8218" i="5"/>
  <c r="N8219" i="5"/>
  <c r="N8220" i="5"/>
  <c r="N8221" i="5"/>
  <c r="N8222" i="5"/>
  <c r="N8223" i="5"/>
  <c r="N8224" i="5"/>
  <c r="N8225" i="5"/>
  <c r="N8226" i="5"/>
  <c r="N8227" i="5"/>
  <c r="N8228" i="5"/>
  <c r="N8229" i="5"/>
  <c r="N8230" i="5"/>
  <c r="N8231" i="5"/>
  <c r="N8232" i="5"/>
  <c r="N8233" i="5"/>
  <c r="N8234" i="5"/>
  <c r="N8235" i="5"/>
  <c r="N8236" i="5"/>
  <c r="N8237" i="5"/>
  <c r="N8238" i="5"/>
  <c r="N8239" i="5"/>
  <c r="N8240" i="5"/>
  <c r="N8241" i="5"/>
  <c r="N8242" i="5"/>
  <c r="N8243" i="5"/>
  <c r="N8244" i="5"/>
  <c r="N8245" i="5"/>
  <c r="N8246" i="5"/>
  <c r="N8247" i="5"/>
  <c r="N8248" i="5"/>
  <c r="N8249" i="5"/>
  <c r="N8250" i="5"/>
  <c r="N8251" i="5"/>
  <c r="N8252" i="5"/>
  <c r="N8253" i="5"/>
  <c r="N8254" i="5"/>
  <c r="N8255" i="5"/>
  <c r="N8256" i="5"/>
  <c r="N8257" i="5"/>
  <c r="N8258" i="5"/>
  <c r="N8259" i="5"/>
  <c r="N8260" i="5"/>
  <c r="N8261" i="5"/>
  <c r="N8262" i="5"/>
  <c r="N8263" i="5"/>
  <c r="N8264" i="5"/>
  <c r="N8265" i="5"/>
  <c r="N8266" i="5"/>
  <c r="N8267" i="5"/>
  <c r="N8268" i="5"/>
  <c r="N8269" i="5"/>
  <c r="N8270" i="5"/>
  <c r="N8271" i="5"/>
  <c r="N8272" i="5"/>
  <c r="N8273" i="5"/>
  <c r="N8274" i="5"/>
  <c r="N8275" i="5"/>
  <c r="N8276" i="5"/>
  <c r="N8277" i="5"/>
  <c r="N8278" i="5"/>
  <c r="N8279" i="5"/>
  <c r="N8280" i="5"/>
  <c r="N8281" i="5"/>
  <c r="N8282" i="5"/>
  <c r="N8283" i="5"/>
  <c r="N8284" i="5"/>
  <c r="N8285" i="5"/>
  <c r="N8286" i="5"/>
  <c r="N8287" i="5"/>
  <c r="N8288" i="5"/>
  <c r="N8289" i="5"/>
  <c r="N8290" i="5"/>
  <c r="N8291" i="5"/>
  <c r="N8292" i="5"/>
  <c r="N8293" i="5"/>
  <c r="N8294" i="5"/>
  <c r="N8295" i="5"/>
  <c r="N8296" i="5"/>
  <c r="N8297" i="5"/>
  <c r="N8298" i="5"/>
  <c r="N8299" i="5"/>
  <c r="N8300" i="5"/>
  <c r="N8301" i="5"/>
  <c r="N8302" i="5"/>
  <c r="N8303" i="5"/>
  <c r="N8304" i="5"/>
  <c r="N8305" i="5"/>
  <c r="N8306" i="5"/>
  <c r="N8307" i="5"/>
  <c r="N8308" i="5"/>
  <c r="N8309" i="5"/>
  <c r="N8310" i="5"/>
  <c r="N8311" i="5"/>
  <c r="N8312" i="5"/>
  <c r="N8313" i="5"/>
  <c r="N8314" i="5"/>
  <c r="N8315" i="5"/>
  <c r="N8316" i="5"/>
  <c r="N8317" i="5"/>
  <c r="N8318" i="5"/>
  <c r="N8319" i="5"/>
  <c r="N8320" i="5"/>
  <c r="N8321" i="5"/>
  <c r="N8322" i="5"/>
  <c r="N8323" i="5"/>
  <c r="N8324" i="5"/>
  <c r="N8325" i="5"/>
  <c r="N8326" i="5"/>
  <c r="N8327" i="5"/>
  <c r="N8328" i="5"/>
  <c r="N8329" i="5"/>
  <c r="N8330" i="5"/>
  <c r="N8331" i="5"/>
  <c r="N8332" i="5"/>
  <c r="N8333" i="5"/>
  <c r="N8334" i="5"/>
  <c r="N8335" i="5"/>
  <c r="N8336" i="5"/>
  <c r="N8337" i="5"/>
  <c r="N8338" i="5"/>
  <c r="N8339" i="5"/>
  <c r="N8340" i="5"/>
  <c r="N8341" i="5"/>
  <c r="N8342" i="5"/>
  <c r="N8343" i="5"/>
  <c r="N8344" i="5"/>
  <c r="N8345" i="5"/>
  <c r="N8346" i="5"/>
  <c r="N8347" i="5"/>
  <c r="N8348" i="5"/>
  <c r="N8349" i="5"/>
  <c r="N8350" i="5"/>
  <c r="N8351" i="5"/>
  <c r="N8352" i="5"/>
  <c r="N8353" i="5"/>
  <c r="N8354" i="5"/>
  <c r="N8355" i="5"/>
  <c r="N8356" i="5"/>
  <c r="N8357" i="5"/>
  <c r="N8358" i="5"/>
  <c r="N8359" i="5"/>
  <c r="N8360" i="5"/>
  <c r="N8361" i="5"/>
  <c r="N8362" i="5"/>
  <c r="N8363" i="5"/>
  <c r="N8364" i="5"/>
  <c r="N8365" i="5"/>
  <c r="N8366" i="5"/>
  <c r="N8367" i="5"/>
  <c r="N8368" i="5"/>
  <c r="N8369" i="5"/>
  <c r="N8370" i="5"/>
  <c r="N8371" i="5"/>
  <c r="N8372" i="5"/>
  <c r="N8373" i="5"/>
  <c r="N8374" i="5"/>
  <c r="N8375" i="5"/>
  <c r="N8376" i="5"/>
  <c r="N8377" i="5"/>
  <c r="N8378" i="5"/>
  <c r="N8379" i="5"/>
  <c r="N8380" i="5"/>
  <c r="N8381" i="5"/>
  <c r="N8382" i="5"/>
  <c r="N8383" i="5"/>
  <c r="N8384" i="5"/>
  <c r="N8385" i="5"/>
  <c r="N8386" i="5"/>
  <c r="N8387" i="5"/>
  <c r="N8388" i="5"/>
  <c r="N8389" i="5"/>
  <c r="N8390" i="5"/>
  <c r="N8391" i="5"/>
  <c r="N8392" i="5"/>
  <c r="N8393" i="5"/>
  <c r="N8394" i="5"/>
  <c r="N8395" i="5"/>
  <c r="N8396" i="5"/>
  <c r="N8397" i="5"/>
  <c r="N8398" i="5"/>
  <c r="N8399" i="5"/>
  <c r="N8400" i="5"/>
  <c r="N8401" i="5"/>
  <c r="N8402" i="5"/>
  <c r="N8403" i="5"/>
  <c r="N8404" i="5"/>
  <c r="N8405" i="5"/>
  <c r="N8406" i="5"/>
  <c r="N8407" i="5"/>
  <c r="N8408" i="5"/>
  <c r="N8409" i="5"/>
  <c r="N8410" i="5"/>
  <c r="N8411" i="5"/>
  <c r="N8412" i="5"/>
  <c r="N8413" i="5"/>
  <c r="N8414" i="5"/>
  <c r="N8415" i="5"/>
  <c r="N8416" i="5"/>
  <c r="N8417" i="5"/>
  <c r="N8418" i="5"/>
  <c r="N8419" i="5"/>
  <c r="N8420" i="5"/>
  <c r="N8421" i="5"/>
  <c r="N8422" i="5"/>
  <c r="N8423" i="5"/>
  <c r="N8424" i="5"/>
  <c r="N8425" i="5"/>
  <c r="N8426" i="5"/>
  <c r="N8427" i="5"/>
  <c r="N8428" i="5"/>
  <c r="N8429" i="5"/>
  <c r="N8430" i="5"/>
  <c r="N8431" i="5"/>
  <c r="N8432" i="5"/>
  <c r="N8433" i="5"/>
  <c r="N8434" i="5"/>
  <c r="N8435" i="5"/>
  <c r="N8436" i="5"/>
  <c r="N8437" i="5"/>
  <c r="N8438" i="5"/>
  <c r="N8439" i="5"/>
  <c r="N8440" i="5"/>
  <c r="N8441" i="5"/>
  <c r="N8442" i="5"/>
  <c r="N8443" i="5"/>
  <c r="N8444" i="5"/>
  <c r="N8445" i="5"/>
  <c r="N8446" i="5"/>
  <c r="N8447" i="5"/>
  <c r="N8448" i="5"/>
  <c r="N8449" i="5"/>
  <c r="N8450" i="5"/>
  <c r="N8451" i="5"/>
  <c r="N8452" i="5"/>
  <c r="N8453" i="5"/>
  <c r="N8454" i="5"/>
  <c r="N8455" i="5"/>
  <c r="N8456" i="5"/>
  <c r="N8457" i="5"/>
  <c r="N8458" i="5"/>
  <c r="N8459" i="5"/>
  <c r="N8460" i="5"/>
  <c r="N8461" i="5"/>
  <c r="N8462" i="5"/>
  <c r="N8463" i="5"/>
  <c r="N8464" i="5"/>
  <c r="N8465" i="5"/>
  <c r="N8466" i="5"/>
  <c r="N8467" i="5"/>
  <c r="N8468" i="5"/>
  <c r="N8469" i="5"/>
  <c r="N8470" i="5"/>
  <c r="N8471" i="5"/>
  <c r="N8472" i="5"/>
  <c r="N8473" i="5"/>
  <c r="N8474" i="5"/>
  <c r="N8475" i="5"/>
  <c r="N8476" i="5"/>
  <c r="N8477" i="5"/>
  <c r="N8478" i="5"/>
  <c r="N8479" i="5"/>
  <c r="N8480" i="5"/>
  <c r="N8481" i="5"/>
  <c r="N8482" i="5"/>
  <c r="N8483" i="5"/>
  <c r="N8484" i="5"/>
  <c r="N8485" i="5"/>
  <c r="N8486" i="5"/>
  <c r="N8487" i="5"/>
  <c r="N8488" i="5"/>
  <c r="N8489" i="5"/>
  <c r="N8490" i="5"/>
  <c r="N8491" i="5"/>
  <c r="N8492" i="5"/>
  <c r="N8493" i="5"/>
  <c r="N8494" i="5"/>
  <c r="N8495" i="5"/>
  <c r="N8496" i="5"/>
  <c r="N8497" i="5"/>
  <c r="N8498" i="5"/>
  <c r="N8499" i="5"/>
  <c r="N8500" i="5"/>
  <c r="N8501" i="5"/>
  <c r="N8502" i="5"/>
  <c r="N8503" i="5"/>
  <c r="N8504" i="5"/>
  <c r="N8505" i="5"/>
  <c r="N8506" i="5"/>
  <c r="N8507" i="5"/>
  <c r="N8508" i="5"/>
  <c r="N8509" i="5"/>
  <c r="N8510" i="5"/>
  <c r="N8511" i="5"/>
  <c r="N8512" i="5"/>
  <c r="N8513" i="5"/>
  <c r="N8514" i="5"/>
  <c r="N8515" i="5"/>
  <c r="N8516" i="5"/>
  <c r="N8517" i="5"/>
  <c r="N8518" i="5"/>
  <c r="N8519" i="5"/>
  <c r="N8520" i="5"/>
  <c r="N8521" i="5"/>
  <c r="N8522" i="5"/>
  <c r="N8523" i="5"/>
  <c r="N8524" i="5"/>
  <c r="N8525" i="5"/>
  <c r="N8526" i="5"/>
  <c r="N8527" i="5"/>
  <c r="N8528" i="5"/>
  <c r="N8529" i="5"/>
  <c r="N8530" i="5"/>
  <c r="N8531" i="5"/>
  <c r="N8532" i="5"/>
  <c r="N8533" i="5"/>
  <c r="N8534" i="5"/>
  <c r="N8535" i="5"/>
  <c r="N8536" i="5"/>
  <c r="N8537" i="5"/>
  <c r="N8538" i="5"/>
  <c r="N8539" i="5"/>
  <c r="N8540" i="5"/>
  <c r="N8541" i="5"/>
  <c r="N8542" i="5"/>
  <c r="N8543" i="5"/>
  <c r="N8544" i="5"/>
  <c r="N8545" i="5"/>
  <c r="N8546" i="5"/>
  <c r="N8547" i="5"/>
  <c r="N8548" i="5"/>
  <c r="N8549" i="5"/>
  <c r="N8550" i="5"/>
  <c r="N8551" i="5"/>
  <c r="N8552" i="5"/>
  <c r="N8553" i="5"/>
  <c r="N8554" i="5"/>
  <c r="N8555" i="5"/>
  <c r="N8556" i="5"/>
  <c r="N8557" i="5"/>
  <c r="N8558" i="5"/>
  <c r="N8559" i="5"/>
  <c r="N8560" i="5"/>
  <c r="N8561" i="5"/>
  <c r="N8562" i="5"/>
  <c r="N8563" i="5"/>
  <c r="N8564" i="5"/>
  <c r="N8565" i="5"/>
  <c r="N8566" i="5"/>
  <c r="N8567" i="5"/>
  <c r="N8568" i="5"/>
  <c r="N8569" i="5"/>
  <c r="N8570" i="5"/>
  <c r="N8571" i="5"/>
  <c r="N8572" i="5"/>
  <c r="N8573" i="5"/>
  <c r="N8574" i="5"/>
  <c r="N8575" i="5"/>
  <c r="N8576" i="5"/>
  <c r="N8577" i="5"/>
  <c r="N8578" i="5"/>
  <c r="N8579" i="5"/>
  <c r="N8580" i="5"/>
  <c r="N8581" i="5"/>
  <c r="N8582" i="5"/>
  <c r="N8583" i="5"/>
  <c r="N8584" i="5"/>
  <c r="N8585" i="5"/>
  <c r="N8586" i="5"/>
  <c r="N8587" i="5"/>
  <c r="N8588" i="5"/>
  <c r="N8589" i="5"/>
  <c r="N8590" i="5"/>
  <c r="N8591" i="5"/>
  <c r="N8592" i="5"/>
  <c r="N8593" i="5"/>
  <c r="N8594" i="5"/>
  <c r="N8595" i="5"/>
  <c r="N8596" i="5"/>
  <c r="N8597" i="5"/>
  <c r="N8598" i="5"/>
  <c r="N8599" i="5"/>
  <c r="N8600" i="5"/>
  <c r="N8601" i="5"/>
  <c r="N8602" i="5"/>
  <c r="N8603" i="5"/>
  <c r="N8604" i="5"/>
  <c r="N8605" i="5"/>
  <c r="N8606" i="5"/>
  <c r="N8607" i="5"/>
  <c r="N8608" i="5"/>
  <c r="N8609" i="5"/>
  <c r="N8610" i="5"/>
  <c r="N8611" i="5"/>
  <c r="N8612" i="5"/>
  <c r="N8613" i="5"/>
  <c r="N8614" i="5"/>
  <c r="N8615" i="5"/>
  <c r="N8616" i="5"/>
  <c r="N8617" i="5"/>
  <c r="N8618" i="5"/>
  <c r="N8619" i="5"/>
  <c r="N8620" i="5"/>
  <c r="N8621" i="5"/>
  <c r="N8622" i="5"/>
  <c r="N8623" i="5"/>
  <c r="N8624" i="5"/>
  <c r="N8625" i="5"/>
  <c r="N8626" i="5"/>
  <c r="N8627" i="5"/>
  <c r="N8628" i="5"/>
  <c r="N8629" i="5"/>
  <c r="N8630" i="5"/>
  <c r="N8631" i="5"/>
  <c r="N8632" i="5"/>
  <c r="N8633" i="5"/>
  <c r="N8634" i="5"/>
  <c r="N8635" i="5"/>
  <c r="N8636" i="5"/>
  <c r="N8637" i="5"/>
  <c r="N8638" i="5"/>
  <c r="N8639" i="5"/>
  <c r="N8640" i="5"/>
  <c r="N8641" i="5"/>
  <c r="N8642" i="5"/>
  <c r="N8643" i="5"/>
  <c r="N8644" i="5"/>
  <c r="N8645" i="5"/>
  <c r="N8646" i="5"/>
  <c r="N8647" i="5"/>
  <c r="N8648" i="5"/>
  <c r="N8649" i="5"/>
  <c r="N8650" i="5"/>
  <c r="N8651" i="5"/>
  <c r="N8652" i="5"/>
  <c r="N8653" i="5"/>
  <c r="N8654" i="5"/>
  <c r="N8655" i="5"/>
  <c r="N8656" i="5"/>
  <c r="N8657" i="5"/>
  <c r="N8658" i="5"/>
  <c r="N8659" i="5"/>
  <c r="N8660" i="5"/>
  <c r="N8661" i="5"/>
  <c r="N8662" i="5"/>
  <c r="N8663" i="5"/>
  <c r="N8664" i="5"/>
  <c r="N8665" i="5"/>
  <c r="N8666" i="5"/>
  <c r="N8667" i="5"/>
  <c r="N8668" i="5"/>
  <c r="N8669" i="5"/>
  <c r="N8670" i="5"/>
  <c r="N8671" i="5"/>
  <c r="N8672" i="5"/>
  <c r="N8673" i="5"/>
  <c r="N8674" i="5"/>
  <c r="N8675" i="5"/>
  <c r="N8676" i="5"/>
  <c r="N8677" i="5"/>
  <c r="N8678" i="5"/>
  <c r="N8679" i="5"/>
  <c r="N8680" i="5"/>
  <c r="N8681" i="5"/>
  <c r="N8682" i="5"/>
  <c r="N8683" i="5"/>
  <c r="N8684" i="5"/>
  <c r="N8685" i="5"/>
  <c r="N8686" i="5"/>
  <c r="N8687" i="5"/>
  <c r="N8688" i="5"/>
  <c r="N8689" i="5"/>
  <c r="N8690" i="5"/>
  <c r="N8691" i="5"/>
  <c r="N8692" i="5"/>
  <c r="N8693" i="5"/>
  <c r="N8694" i="5"/>
  <c r="N8695" i="5"/>
  <c r="N8696" i="5"/>
  <c r="N8697" i="5"/>
  <c r="N8698" i="5"/>
  <c r="N8699" i="5"/>
  <c r="N8700" i="5"/>
  <c r="N8701" i="5"/>
  <c r="N8702" i="5"/>
  <c r="N8703" i="5"/>
  <c r="N8704" i="5"/>
  <c r="N8705" i="5"/>
  <c r="N8706" i="5"/>
  <c r="N8707" i="5"/>
  <c r="N8708" i="5"/>
  <c r="N8709" i="5"/>
  <c r="N8710" i="5"/>
  <c r="N8711" i="5"/>
  <c r="N8712" i="5"/>
  <c r="N8713" i="5"/>
  <c r="N8714" i="5"/>
  <c r="N8715" i="5"/>
  <c r="N8716" i="5"/>
  <c r="N8717" i="5"/>
  <c r="N8718" i="5"/>
  <c r="N8719" i="5"/>
  <c r="N8720" i="5"/>
  <c r="N8721" i="5"/>
  <c r="N8722" i="5"/>
  <c r="N8723" i="5"/>
  <c r="N8724" i="5"/>
  <c r="N8725" i="5"/>
  <c r="N8726" i="5"/>
  <c r="N8727" i="5"/>
  <c r="N8728" i="5"/>
  <c r="N8729" i="5"/>
  <c r="N8730" i="5"/>
  <c r="N8731" i="5"/>
  <c r="N8732" i="5"/>
  <c r="N8733" i="5"/>
  <c r="N8734" i="5"/>
  <c r="N8735" i="5"/>
  <c r="N8736" i="5"/>
  <c r="N8737" i="5"/>
  <c r="N8738" i="5"/>
  <c r="N8739" i="5"/>
  <c r="N8740" i="5"/>
  <c r="N8741" i="5"/>
  <c r="N8742" i="5"/>
  <c r="N8743" i="5"/>
  <c r="N8744" i="5"/>
  <c r="N8745" i="5"/>
  <c r="N8746" i="5"/>
  <c r="N8747" i="5"/>
  <c r="N8748" i="5"/>
  <c r="N8749" i="5"/>
  <c r="N8750" i="5"/>
  <c r="N8751" i="5"/>
  <c r="N8752" i="5"/>
  <c r="N8753" i="5"/>
  <c r="N8754" i="5"/>
  <c r="N8755" i="5"/>
  <c r="N8756" i="5"/>
  <c r="N8757" i="5"/>
  <c r="N8758" i="5"/>
  <c r="N8759" i="5"/>
  <c r="N8760" i="5"/>
  <c r="N8761" i="5"/>
  <c r="N8762" i="5"/>
  <c r="N8763" i="5"/>
  <c r="N8764" i="5"/>
  <c r="N8765" i="5"/>
  <c r="N8766" i="5"/>
  <c r="N8767" i="5"/>
  <c r="N8768" i="5"/>
  <c r="N8769" i="5"/>
  <c r="N8770" i="5"/>
  <c r="N8771" i="5"/>
  <c r="N8772" i="5"/>
  <c r="N8773" i="5"/>
  <c r="N8774" i="5"/>
  <c r="N8775" i="5"/>
  <c r="N8776" i="5"/>
  <c r="N8777" i="5"/>
  <c r="N8778" i="5"/>
  <c r="N8779" i="5"/>
  <c r="N8780" i="5"/>
  <c r="N8781" i="5"/>
  <c r="N8782" i="5"/>
  <c r="N8783" i="5"/>
  <c r="N8784" i="5"/>
  <c r="N8785" i="5"/>
  <c r="N8786" i="5"/>
  <c r="N8787" i="5"/>
  <c r="N8788" i="5"/>
  <c r="N8789" i="5"/>
  <c r="N8790" i="5"/>
  <c r="N8791" i="5"/>
  <c r="N8792" i="5"/>
  <c r="N8793" i="5"/>
  <c r="N8794" i="5"/>
  <c r="N8795" i="5"/>
  <c r="N8796" i="5"/>
  <c r="N8797" i="5"/>
  <c r="N8798" i="5"/>
  <c r="N8799" i="5"/>
  <c r="N8800" i="5"/>
  <c r="N8801" i="5"/>
  <c r="N8802" i="5"/>
  <c r="N8803" i="5"/>
  <c r="N8804" i="5"/>
  <c r="N8805" i="5"/>
  <c r="N8806" i="5"/>
  <c r="N8807" i="5"/>
  <c r="N8808" i="5"/>
  <c r="N8809" i="5"/>
  <c r="N8810" i="5"/>
  <c r="N8811" i="5"/>
  <c r="N8812" i="5"/>
  <c r="N8813" i="5"/>
  <c r="N8814" i="5"/>
  <c r="N8815" i="5"/>
  <c r="N8816" i="5"/>
  <c r="N8817" i="5"/>
  <c r="N8818" i="5"/>
  <c r="N8819" i="5"/>
  <c r="N8820" i="5"/>
  <c r="N8821" i="5"/>
  <c r="N8822" i="5"/>
  <c r="N8823" i="5"/>
  <c r="N8824" i="5"/>
  <c r="N8825" i="5"/>
  <c r="N8826" i="5"/>
  <c r="N8827" i="5"/>
  <c r="N8828" i="5"/>
  <c r="N8829" i="5"/>
  <c r="N8830" i="5"/>
  <c r="N8831" i="5"/>
  <c r="N8832" i="5"/>
  <c r="N8833" i="5"/>
  <c r="N8834" i="5"/>
  <c r="N8835" i="5"/>
  <c r="N8836" i="5"/>
  <c r="N8837" i="5"/>
  <c r="N8838" i="5"/>
  <c r="N8839" i="5"/>
  <c r="N8840" i="5"/>
  <c r="N8841" i="5"/>
  <c r="N8842" i="5"/>
  <c r="N8843" i="5"/>
  <c r="N8844" i="5"/>
  <c r="N8845" i="5"/>
  <c r="N8846" i="5"/>
  <c r="N8847" i="5"/>
  <c r="N8848" i="5"/>
  <c r="N8849" i="5"/>
  <c r="N8850" i="5"/>
  <c r="N8851" i="5"/>
  <c r="N8852" i="5"/>
  <c r="N8853" i="5"/>
  <c r="N8854" i="5"/>
  <c r="N8855" i="5"/>
  <c r="N8856" i="5"/>
  <c r="N8857" i="5"/>
  <c r="N8858" i="5"/>
  <c r="N8859" i="5"/>
  <c r="N8860" i="5"/>
  <c r="N8861" i="5"/>
  <c r="N8862" i="5"/>
  <c r="N8863" i="5"/>
  <c r="N8864" i="5"/>
  <c r="N8865" i="5"/>
  <c r="N8866" i="5"/>
  <c r="N8867" i="5"/>
  <c r="N8868" i="5"/>
  <c r="N8869" i="5"/>
  <c r="N8870" i="5"/>
  <c r="N8871" i="5"/>
  <c r="N8872" i="5"/>
  <c r="N8873" i="5"/>
  <c r="N8874" i="5"/>
  <c r="N8875" i="5"/>
  <c r="N8876" i="5"/>
  <c r="N8877" i="5"/>
  <c r="N8878" i="5"/>
  <c r="N8879" i="5"/>
  <c r="N8880" i="5"/>
  <c r="N8881" i="5"/>
  <c r="N8882" i="5"/>
  <c r="N8883" i="5"/>
  <c r="N8884" i="5"/>
  <c r="N8885" i="5"/>
  <c r="N8886" i="5"/>
  <c r="N8887" i="5"/>
  <c r="N8888" i="5"/>
  <c r="N8889" i="5"/>
  <c r="N8890" i="5"/>
  <c r="N8891" i="5"/>
  <c r="N8892" i="5"/>
  <c r="N8893" i="5"/>
  <c r="N8894" i="5"/>
  <c r="N8895" i="5"/>
  <c r="N8896" i="5"/>
  <c r="N8897" i="5"/>
  <c r="N8898" i="5"/>
  <c r="N8899" i="5"/>
  <c r="N8900" i="5"/>
  <c r="N8901" i="5"/>
  <c r="N8902" i="5"/>
  <c r="N8903" i="5"/>
  <c r="N8904" i="5"/>
  <c r="N8905" i="5"/>
  <c r="N8906" i="5"/>
  <c r="N8907" i="5"/>
  <c r="N8908" i="5"/>
  <c r="N8909" i="5"/>
  <c r="N8910" i="5"/>
  <c r="N8911" i="5"/>
  <c r="N8912" i="5"/>
  <c r="N8913" i="5"/>
  <c r="N8914" i="5"/>
  <c r="N8915" i="5"/>
  <c r="N8916" i="5"/>
  <c r="N8917" i="5"/>
  <c r="N8918" i="5"/>
  <c r="N8919" i="5"/>
  <c r="N8920" i="5"/>
  <c r="N8921" i="5"/>
  <c r="N8922" i="5"/>
  <c r="N8923" i="5"/>
  <c r="N8924" i="5"/>
  <c r="N8925" i="5"/>
  <c r="N8926" i="5"/>
  <c r="N8927" i="5"/>
  <c r="N8928" i="5"/>
  <c r="N8929" i="5"/>
  <c r="N8930" i="5"/>
  <c r="N8931" i="5"/>
  <c r="N8932" i="5"/>
  <c r="N8933" i="5"/>
  <c r="N8934" i="5"/>
  <c r="N8935" i="5"/>
  <c r="N8936" i="5"/>
  <c r="N8937" i="5"/>
  <c r="N8938" i="5"/>
  <c r="N8939" i="5"/>
  <c r="N8940" i="5"/>
  <c r="N8941" i="5"/>
  <c r="N8942" i="5"/>
  <c r="N8943" i="5"/>
  <c r="N8944" i="5"/>
  <c r="N8945" i="5"/>
  <c r="N8946" i="5"/>
  <c r="N8947" i="5"/>
  <c r="N8948" i="5"/>
  <c r="N8949" i="5"/>
  <c r="N8950" i="5"/>
  <c r="N8951" i="5"/>
  <c r="N8952" i="5"/>
  <c r="N8953" i="5"/>
  <c r="N8954" i="5"/>
  <c r="N8955" i="5"/>
  <c r="N8956" i="5"/>
  <c r="N8957" i="5"/>
  <c r="N8958" i="5"/>
  <c r="N8959" i="5"/>
  <c r="N8960" i="5"/>
  <c r="N8961" i="5"/>
  <c r="N8962" i="5"/>
  <c r="N8963" i="5"/>
  <c r="N8964" i="5"/>
  <c r="N8965" i="5"/>
  <c r="N8966" i="5"/>
  <c r="N8967" i="5"/>
  <c r="N8968" i="5"/>
  <c r="N8969" i="5"/>
  <c r="N8970" i="5"/>
  <c r="N8971" i="5"/>
  <c r="N8972" i="5"/>
  <c r="N8973" i="5"/>
  <c r="N8974" i="5"/>
  <c r="N8975" i="5"/>
  <c r="N8976" i="5"/>
  <c r="N8977" i="5"/>
  <c r="N8978" i="5"/>
  <c r="N8979" i="5"/>
  <c r="N8980" i="5"/>
  <c r="N8981" i="5"/>
  <c r="N8982" i="5"/>
  <c r="N8983" i="5"/>
  <c r="N8984" i="5"/>
  <c r="N8985" i="5"/>
  <c r="N8986" i="5"/>
  <c r="N8987" i="5"/>
  <c r="N8988" i="5"/>
  <c r="N8989" i="5"/>
  <c r="N8990" i="5"/>
  <c r="N8991" i="5"/>
  <c r="N8992" i="5"/>
  <c r="N8993" i="5"/>
  <c r="N8994" i="5"/>
  <c r="N8995" i="5"/>
  <c r="N8996" i="5"/>
  <c r="N8997" i="5"/>
  <c r="N8998" i="5"/>
  <c r="N8999" i="5"/>
  <c r="N9000" i="5"/>
  <c r="N9001" i="5"/>
  <c r="N9002" i="5"/>
  <c r="N9003" i="5"/>
  <c r="N9004" i="5"/>
  <c r="N9005" i="5"/>
  <c r="N9006" i="5"/>
  <c r="N9007" i="5"/>
  <c r="N9008" i="5"/>
  <c r="N9009" i="5"/>
  <c r="N9010" i="5"/>
  <c r="N9011" i="5"/>
  <c r="N9012" i="5"/>
  <c r="N9013" i="5"/>
  <c r="N9014" i="5"/>
  <c r="N9015" i="5"/>
  <c r="N9016" i="5"/>
  <c r="N9017" i="5"/>
  <c r="N9018" i="5"/>
  <c r="N9019" i="5"/>
  <c r="N9020" i="5"/>
  <c r="N9021" i="5"/>
  <c r="N9022" i="5"/>
  <c r="N9023" i="5"/>
  <c r="N9024" i="5"/>
  <c r="N9025" i="5"/>
  <c r="N9026" i="5"/>
  <c r="N9027" i="5"/>
  <c r="N9028" i="5"/>
  <c r="N9029" i="5"/>
  <c r="N9030" i="5"/>
  <c r="N9031" i="5"/>
  <c r="N9032" i="5"/>
  <c r="N9033" i="5"/>
  <c r="N9034" i="5"/>
  <c r="N9035" i="5"/>
  <c r="N9036" i="5"/>
  <c r="N9037" i="5"/>
  <c r="N9038" i="5"/>
  <c r="N9039" i="5"/>
  <c r="N9040" i="5"/>
  <c r="N9041" i="5"/>
  <c r="N9042" i="5"/>
  <c r="N9043" i="5"/>
  <c r="N9044" i="5"/>
  <c r="N9045" i="5"/>
  <c r="N9046" i="5"/>
  <c r="N9047" i="5"/>
  <c r="N9048" i="5"/>
  <c r="N9049" i="5"/>
  <c r="N9050" i="5"/>
  <c r="N9051" i="5"/>
  <c r="N9052" i="5"/>
  <c r="N9053" i="5"/>
  <c r="N9054" i="5"/>
  <c r="N9055" i="5"/>
  <c r="N9056" i="5"/>
  <c r="N9057" i="5"/>
  <c r="N9058" i="5"/>
  <c r="N9059" i="5"/>
  <c r="N9060" i="5"/>
  <c r="N9061" i="5"/>
  <c r="N9062" i="5"/>
  <c r="N9063" i="5"/>
  <c r="N9064" i="5"/>
  <c r="N9065" i="5"/>
  <c r="N9066" i="5"/>
  <c r="N9067" i="5"/>
  <c r="N9068" i="5"/>
  <c r="N9069" i="5"/>
  <c r="N9070" i="5"/>
  <c r="N9071" i="5"/>
  <c r="N9072" i="5"/>
  <c r="N9073" i="5"/>
  <c r="N9074" i="5"/>
  <c r="N9075" i="5"/>
  <c r="N9076" i="5"/>
  <c r="N9077" i="5"/>
  <c r="N9078" i="5"/>
  <c r="N9079" i="5"/>
  <c r="N9080" i="5"/>
  <c r="N9081" i="5"/>
  <c r="N9082" i="5"/>
  <c r="N9083" i="5"/>
  <c r="N9084" i="5"/>
  <c r="N9085" i="5"/>
  <c r="N9086" i="5"/>
  <c r="N9087" i="5"/>
  <c r="N9088" i="5"/>
  <c r="N9089" i="5"/>
  <c r="N9090" i="5"/>
  <c r="N9091" i="5"/>
  <c r="N9092" i="5"/>
  <c r="N9093" i="5"/>
  <c r="N9094" i="5"/>
  <c r="N9095" i="5"/>
  <c r="N9096" i="5"/>
  <c r="N9097" i="5"/>
  <c r="N9098" i="5"/>
  <c r="N9099" i="5"/>
  <c r="N9100" i="5"/>
  <c r="N9101" i="5"/>
  <c r="N9102" i="5"/>
  <c r="N9103" i="5"/>
  <c r="N9104" i="5"/>
  <c r="N9105" i="5"/>
  <c r="N9106" i="5"/>
  <c r="N9107" i="5"/>
  <c r="N9108" i="5"/>
  <c r="N9109" i="5"/>
  <c r="N9110" i="5"/>
  <c r="N9111" i="5"/>
  <c r="N9112" i="5"/>
  <c r="N9113" i="5"/>
  <c r="N9114" i="5"/>
  <c r="N9115" i="5"/>
  <c r="N9116" i="5"/>
  <c r="N9117" i="5"/>
  <c r="N9118" i="5"/>
  <c r="N9119" i="5"/>
  <c r="N9120" i="5"/>
  <c r="N9121" i="5"/>
  <c r="N9122" i="5"/>
  <c r="N9123" i="5"/>
  <c r="N9124" i="5"/>
  <c r="N9125" i="5"/>
  <c r="N9126" i="5"/>
  <c r="N9127" i="5"/>
  <c r="N9128" i="5"/>
  <c r="N9129" i="5"/>
  <c r="N9130" i="5"/>
  <c r="N9131" i="5"/>
  <c r="N9132" i="5"/>
  <c r="N9133" i="5"/>
  <c r="N9134" i="5"/>
  <c r="N9135" i="5"/>
  <c r="N9136" i="5"/>
  <c r="N9137" i="5"/>
  <c r="N9138" i="5"/>
  <c r="N9139" i="5"/>
  <c r="N9140" i="5"/>
  <c r="N9141" i="5"/>
  <c r="N9142" i="5"/>
  <c r="N9143" i="5"/>
  <c r="N9144" i="5"/>
  <c r="N9145" i="5"/>
  <c r="N9146" i="5"/>
  <c r="N9147" i="5"/>
  <c r="N9148" i="5"/>
  <c r="N9149" i="5"/>
  <c r="N9150" i="5"/>
  <c r="N9151" i="5"/>
  <c r="N9152" i="5"/>
  <c r="N9153" i="5"/>
  <c r="N9154" i="5"/>
  <c r="N9155" i="5"/>
  <c r="N9156" i="5"/>
  <c r="N9157" i="5"/>
  <c r="N9158" i="5"/>
  <c r="N9159" i="5"/>
  <c r="N9160" i="5"/>
  <c r="N9161" i="5"/>
  <c r="N9162" i="5"/>
  <c r="N9163" i="5"/>
  <c r="N9164" i="5"/>
  <c r="N9165" i="5"/>
  <c r="N9166" i="5"/>
  <c r="N9167" i="5"/>
  <c r="N9168" i="5"/>
  <c r="N9169" i="5"/>
  <c r="N9170" i="5"/>
  <c r="N9171" i="5"/>
  <c r="N9172" i="5"/>
  <c r="N9173" i="5"/>
  <c r="N9174" i="5"/>
  <c r="N9175" i="5"/>
  <c r="N9176" i="5"/>
  <c r="N9177" i="5"/>
  <c r="N9178" i="5"/>
  <c r="N9179" i="5"/>
  <c r="N9180" i="5"/>
  <c r="N9181" i="5"/>
  <c r="N9182" i="5"/>
  <c r="N9183" i="5"/>
  <c r="N9184" i="5"/>
  <c r="N9185" i="5"/>
  <c r="N9186" i="5"/>
  <c r="N9187" i="5"/>
  <c r="N9188" i="5"/>
  <c r="N9189" i="5"/>
  <c r="N9190" i="5"/>
  <c r="N9191" i="5"/>
  <c r="N9192" i="5"/>
  <c r="N9193" i="5"/>
  <c r="N9194" i="5"/>
  <c r="N9195" i="5"/>
  <c r="N9196" i="5"/>
  <c r="N9197" i="5"/>
  <c r="N9198" i="5"/>
  <c r="N9199" i="5"/>
  <c r="N9200" i="5"/>
  <c r="N9201" i="5"/>
  <c r="N9202" i="5"/>
  <c r="N9203" i="5"/>
  <c r="N9204" i="5"/>
  <c r="N9205" i="5"/>
  <c r="N9206" i="5"/>
  <c r="N9207" i="5"/>
  <c r="N9208" i="5"/>
  <c r="N9209" i="5"/>
  <c r="N9210" i="5"/>
  <c r="N9211" i="5"/>
  <c r="N9212" i="5"/>
  <c r="N9213" i="5"/>
  <c r="N9214" i="5"/>
  <c r="N9215" i="5"/>
  <c r="N9216" i="5"/>
  <c r="N9217" i="5"/>
  <c r="N9218" i="5"/>
  <c r="N9219" i="5"/>
  <c r="N9220" i="5"/>
  <c r="N9221" i="5"/>
  <c r="N9222" i="5"/>
  <c r="N9223" i="5"/>
  <c r="N9224" i="5"/>
  <c r="N9225" i="5"/>
  <c r="N9226" i="5"/>
  <c r="N9227" i="5"/>
  <c r="N9228" i="5"/>
  <c r="N9229" i="5"/>
  <c r="N9230" i="5"/>
  <c r="N9231" i="5"/>
  <c r="N9232" i="5"/>
  <c r="N9233" i="5"/>
  <c r="N9234" i="5"/>
  <c r="N9235" i="5"/>
  <c r="N9236" i="5"/>
  <c r="N9237" i="5"/>
  <c r="N9238" i="5"/>
  <c r="N9239" i="5"/>
  <c r="N9240" i="5"/>
  <c r="N9241" i="5"/>
  <c r="N9242" i="5"/>
  <c r="N9243" i="5"/>
  <c r="N9244" i="5"/>
  <c r="N9245" i="5"/>
  <c r="N9246" i="5"/>
  <c r="N9247" i="5"/>
  <c r="N9248" i="5"/>
  <c r="N9249" i="5"/>
  <c r="N9250" i="5"/>
  <c r="N9251" i="5"/>
  <c r="N9252" i="5"/>
  <c r="N9253" i="5"/>
  <c r="N9254" i="5"/>
  <c r="N9255" i="5"/>
  <c r="N9256" i="5"/>
  <c r="N9257" i="5"/>
  <c r="N9258" i="5"/>
  <c r="N9259" i="5"/>
  <c r="N9260" i="5"/>
  <c r="N9261" i="5"/>
  <c r="N9262" i="5"/>
  <c r="N9263" i="5"/>
  <c r="N9264" i="5"/>
  <c r="N9265" i="5"/>
  <c r="N9266" i="5"/>
  <c r="N9267" i="5"/>
  <c r="N9268" i="5"/>
  <c r="N9269" i="5"/>
  <c r="N9270" i="5"/>
  <c r="N9271" i="5"/>
  <c r="N9272" i="5"/>
  <c r="N9273" i="5"/>
  <c r="N9274" i="5"/>
  <c r="N9275" i="5"/>
  <c r="N9276" i="5"/>
  <c r="N9277" i="5"/>
  <c r="N9278" i="5"/>
  <c r="N9279" i="5"/>
  <c r="N9280" i="5"/>
  <c r="N9281" i="5"/>
  <c r="N9282" i="5"/>
  <c r="N9283" i="5"/>
  <c r="N9284" i="5"/>
  <c r="N9285" i="5"/>
  <c r="N9286" i="5"/>
  <c r="N9287" i="5"/>
  <c r="N9288" i="5"/>
  <c r="N9289" i="5"/>
  <c r="N9290" i="5"/>
  <c r="N9291" i="5"/>
  <c r="N9292" i="5"/>
  <c r="N9293" i="5"/>
  <c r="N9294" i="5"/>
  <c r="N9295" i="5"/>
  <c r="N9296" i="5"/>
  <c r="N9297" i="5"/>
  <c r="N9298" i="5"/>
  <c r="N9299" i="5"/>
  <c r="N9300" i="5"/>
  <c r="N9301" i="5"/>
  <c r="N9302" i="5"/>
  <c r="N9303" i="5"/>
  <c r="N9304" i="5"/>
  <c r="N9305" i="5"/>
  <c r="N9306" i="5"/>
  <c r="N9307" i="5"/>
  <c r="N9308" i="5"/>
  <c r="N9309" i="5"/>
  <c r="N9310" i="5"/>
  <c r="N9311" i="5"/>
  <c r="N9312" i="5"/>
  <c r="N9313" i="5"/>
  <c r="N9314" i="5"/>
  <c r="N9315" i="5"/>
  <c r="N9316" i="5"/>
  <c r="N9317" i="5"/>
  <c r="N9318" i="5"/>
  <c r="N9319" i="5"/>
  <c r="N9320" i="5"/>
  <c r="N9321" i="5"/>
  <c r="N9322" i="5"/>
  <c r="N9323" i="5"/>
  <c r="N9324" i="5"/>
  <c r="N9325" i="5"/>
  <c r="N9326" i="5"/>
  <c r="N9327" i="5"/>
  <c r="N9328" i="5"/>
  <c r="N9329" i="5"/>
  <c r="N9330" i="5"/>
  <c r="N9331" i="5"/>
  <c r="N9332" i="5"/>
  <c r="N9333" i="5"/>
  <c r="N9334" i="5"/>
  <c r="N9335" i="5"/>
  <c r="N9336" i="5"/>
  <c r="N9337" i="5"/>
  <c r="N9338" i="5"/>
  <c r="N9339" i="5"/>
  <c r="N9340" i="5"/>
  <c r="N9341" i="5"/>
  <c r="N9342" i="5"/>
  <c r="N9343" i="5"/>
  <c r="N9344" i="5"/>
  <c r="N9345" i="5"/>
  <c r="N9346" i="5"/>
  <c r="N9347" i="5"/>
  <c r="N9348" i="5"/>
  <c r="N9349" i="5"/>
  <c r="N9350" i="5"/>
  <c r="N9351" i="5"/>
  <c r="N9352" i="5"/>
  <c r="N9353" i="5"/>
  <c r="N9354" i="5"/>
  <c r="N9355" i="5"/>
  <c r="N9356" i="5"/>
  <c r="N9357" i="5"/>
  <c r="N9358" i="5"/>
  <c r="N9359" i="5"/>
  <c r="N9360" i="5"/>
  <c r="N9361" i="5"/>
  <c r="N9362" i="5"/>
  <c r="N9363" i="5"/>
  <c r="N9364" i="5"/>
  <c r="N9365" i="5"/>
  <c r="N9366" i="5"/>
  <c r="N9367" i="5"/>
  <c r="N9368" i="5"/>
  <c r="N9369" i="5"/>
  <c r="N9370" i="5"/>
  <c r="N9371" i="5"/>
  <c r="N9372" i="5"/>
  <c r="N9373" i="5"/>
  <c r="N9374" i="5"/>
  <c r="N9375" i="5"/>
  <c r="N9376" i="5"/>
  <c r="N9377" i="5"/>
  <c r="N9378" i="5"/>
  <c r="N9379" i="5"/>
  <c r="N9380" i="5"/>
  <c r="N9381" i="5"/>
  <c r="N9382" i="5"/>
  <c r="N9383" i="5"/>
  <c r="N9384" i="5"/>
  <c r="N9385" i="5"/>
  <c r="N9386" i="5"/>
  <c r="N9387" i="5"/>
  <c r="N9388" i="5"/>
  <c r="N9389" i="5"/>
  <c r="N9390" i="5"/>
  <c r="N9391" i="5"/>
  <c r="N9392" i="5"/>
  <c r="N9393" i="5"/>
  <c r="N9394" i="5"/>
  <c r="N9395" i="5"/>
  <c r="N9396" i="5"/>
  <c r="N9397" i="5"/>
  <c r="N9398" i="5"/>
  <c r="N9399" i="5"/>
  <c r="N9400" i="5"/>
  <c r="N9401" i="5"/>
  <c r="N9402" i="5"/>
  <c r="N9403" i="5"/>
  <c r="N9404" i="5"/>
  <c r="N9405" i="5"/>
  <c r="N9406" i="5"/>
  <c r="N9407" i="5"/>
  <c r="N9408" i="5"/>
  <c r="N9409" i="5"/>
  <c r="N9410" i="5"/>
  <c r="N9411" i="5"/>
  <c r="N9412" i="5"/>
  <c r="N9413" i="5"/>
  <c r="N9414" i="5"/>
  <c r="N9415" i="5"/>
  <c r="N9416" i="5"/>
  <c r="N9417" i="5"/>
  <c r="N9418" i="5"/>
  <c r="N9419" i="5"/>
  <c r="N9420" i="5"/>
  <c r="N9421" i="5"/>
  <c r="N9422" i="5"/>
  <c r="N9423" i="5"/>
  <c r="N9424" i="5"/>
  <c r="N9425" i="5"/>
  <c r="N9426" i="5"/>
  <c r="N9427" i="5"/>
  <c r="N9428" i="5"/>
  <c r="N9429" i="5"/>
  <c r="N9430" i="5"/>
  <c r="N9431" i="5"/>
  <c r="N9432" i="5"/>
  <c r="N9433" i="5"/>
  <c r="N9434" i="5"/>
  <c r="N9435" i="5"/>
  <c r="N9436" i="5"/>
  <c r="N9437" i="5"/>
  <c r="N9438" i="5"/>
  <c r="N9439" i="5"/>
  <c r="N9440" i="5"/>
  <c r="N9441" i="5"/>
  <c r="N9442" i="5"/>
  <c r="N9443" i="5"/>
  <c r="N9444" i="5"/>
  <c r="N9445" i="5"/>
  <c r="N9446" i="5"/>
  <c r="N9447" i="5"/>
  <c r="N9448" i="5"/>
  <c r="N9449" i="5"/>
  <c r="N9450" i="5"/>
  <c r="N9451" i="5"/>
  <c r="N9452" i="5"/>
  <c r="N9453" i="5"/>
  <c r="N9454" i="5"/>
  <c r="N9455" i="5"/>
  <c r="N9456" i="5"/>
  <c r="N9457" i="5"/>
  <c r="N9458" i="5"/>
  <c r="N9459" i="5"/>
  <c r="N9460" i="5"/>
  <c r="N9461" i="5"/>
  <c r="N9462" i="5"/>
  <c r="N9463" i="5"/>
  <c r="N9464" i="5"/>
  <c r="N9465" i="5"/>
  <c r="N9466" i="5"/>
  <c r="N9467" i="5"/>
  <c r="N9468" i="5"/>
  <c r="N9469" i="5"/>
  <c r="N9470" i="5"/>
  <c r="N9471" i="5"/>
  <c r="N9472" i="5"/>
  <c r="N9473" i="5"/>
  <c r="N9474" i="5"/>
  <c r="N9475" i="5"/>
  <c r="N9476" i="5"/>
  <c r="N9477" i="5"/>
  <c r="N9478" i="5"/>
  <c r="N9479" i="5"/>
  <c r="N9480" i="5"/>
  <c r="N9481" i="5"/>
  <c r="N9482" i="5"/>
  <c r="N9483" i="5"/>
  <c r="N9484" i="5"/>
  <c r="N9485" i="5"/>
  <c r="N9486" i="5"/>
  <c r="N9487" i="5"/>
  <c r="N9488" i="5"/>
  <c r="N9489" i="5"/>
  <c r="N9490" i="5"/>
  <c r="N9491" i="5"/>
  <c r="N9492" i="5"/>
  <c r="N9493" i="5"/>
  <c r="N9494" i="5"/>
  <c r="N9495" i="5"/>
  <c r="N9496" i="5"/>
  <c r="N9497" i="5"/>
  <c r="N9498" i="5"/>
  <c r="N9499" i="5"/>
  <c r="N9500" i="5"/>
  <c r="N9501" i="5"/>
  <c r="N9502" i="5"/>
  <c r="N9503" i="5"/>
  <c r="N9504" i="5"/>
  <c r="N9505" i="5"/>
  <c r="N9506" i="5"/>
  <c r="N9507" i="5"/>
  <c r="N9508" i="5"/>
  <c r="N9509" i="5"/>
  <c r="N9510" i="5"/>
  <c r="N9511" i="5"/>
  <c r="N9512" i="5"/>
  <c r="N9513" i="5"/>
  <c r="N9514" i="5"/>
  <c r="N9515" i="5"/>
  <c r="N9516" i="5"/>
  <c r="N9517" i="5"/>
  <c r="N9518" i="5"/>
  <c r="N9519" i="5"/>
  <c r="N9520" i="5"/>
  <c r="N9521" i="5"/>
  <c r="N9522" i="5"/>
  <c r="N9523" i="5"/>
  <c r="N9524" i="5"/>
  <c r="N9525" i="5"/>
  <c r="N9526" i="5"/>
  <c r="N9527" i="5"/>
  <c r="N9528" i="5"/>
  <c r="N9529" i="5"/>
  <c r="N9530" i="5"/>
  <c r="N9531" i="5"/>
  <c r="N9532" i="5"/>
  <c r="N9533" i="5"/>
  <c r="N9534" i="5"/>
  <c r="N9535" i="5"/>
  <c r="N9536" i="5"/>
  <c r="N9537" i="5"/>
  <c r="N9538" i="5"/>
  <c r="N9539" i="5"/>
  <c r="N9540" i="5"/>
  <c r="N9541" i="5"/>
  <c r="N9542" i="5"/>
  <c r="N9543" i="5"/>
  <c r="N9544" i="5"/>
  <c r="N9545" i="5"/>
  <c r="N9546" i="5"/>
  <c r="N9547" i="5"/>
  <c r="N9548" i="5"/>
  <c r="N9549" i="5"/>
  <c r="N9550" i="5"/>
  <c r="N9551" i="5"/>
  <c r="N9552" i="5"/>
  <c r="N9553" i="5"/>
  <c r="N9554" i="5"/>
  <c r="N9555" i="5"/>
  <c r="N9556" i="5"/>
  <c r="N9557" i="5"/>
  <c r="N9558" i="5"/>
  <c r="N9559" i="5"/>
  <c r="N9560" i="5"/>
  <c r="N9561" i="5"/>
  <c r="N9562" i="5"/>
  <c r="N9563" i="5"/>
  <c r="N9564" i="5"/>
  <c r="N9565" i="5"/>
  <c r="N9566" i="5"/>
  <c r="N9567" i="5"/>
  <c r="N9568" i="5"/>
  <c r="N9569" i="5"/>
  <c r="N9570" i="5"/>
  <c r="N9571" i="5"/>
  <c r="N9572" i="5"/>
  <c r="N9573" i="5"/>
  <c r="N9574" i="5"/>
  <c r="N9575" i="5"/>
  <c r="N9576" i="5"/>
  <c r="N9577" i="5"/>
  <c r="N9578" i="5"/>
  <c r="N9579" i="5"/>
  <c r="N9580" i="5"/>
  <c r="N9581" i="5"/>
  <c r="N9582" i="5"/>
  <c r="N9583" i="5"/>
  <c r="N9584" i="5"/>
  <c r="N9585" i="5"/>
  <c r="N9586" i="5"/>
  <c r="N9587" i="5"/>
  <c r="N9588" i="5"/>
  <c r="N9589" i="5"/>
  <c r="N9590" i="5"/>
  <c r="N9591" i="5"/>
  <c r="N9592" i="5"/>
  <c r="N9593" i="5"/>
  <c r="N9594" i="5"/>
  <c r="N9595" i="5"/>
  <c r="N9596" i="5"/>
  <c r="N9597" i="5"/>
  <c r="N9598" i="5"/>
  <c r="N9599" i="5"/>
  <c r="N9600" i="5"/>
  <c r="N9601" i="5"/>
  <c r="N9602" i="5"/>
  <c r="N9603" i="5"/>
  <c r="N9604" i="5"/>
  <c r="N9605" i="5"/>
  <c r="N9606" i="5"/>
  <c r="N9607" i="5"/>
  <c r="N9608" i="5"/>
  <c r="N9609" i="5"/>
  <c r="N9610" i="5"/>
  <c r="N9611" i="5"/>
  <c r="N9612" i="5"/>
  <c r="N9613" i="5"/>
  <c r="N9614" i="5"/>
  <c r="N9615" i="5"/>
  <c r="N9616" i="5"/>
  <c r="N9617" i="5"/>
  <c r="N9618" i="5"/>
  <c r="N9619" i="5"/>
  <c r="N9620" i="5"/>
  <c r="N9621" i="5"/>
  <c r="N9622" i="5"/>
  <c r="N9623" i="5"/>
  <c r="N9624" i="5"/>
  <c r="N9625" i="5"/>
  <c r="N9626" i="5"/>
  <c r="N9627" i="5"/>
  <c r="N9628" i="5"/>
  <c r="N9629" i="5"/>
  <c r="N9630" i="5"/>
  <c r="N9631" i="5"/>
  <c r="N9632" i="5"/>
  <c r="N9633" i="5"/>
  <c r="N9634" i="5"/>
  <c r="N9635" i="5"/>
  <c r="N9636" i="5"/>
  <c r="N9637" i="5"/>
  <c r="N9638" i="5"/>
  <c r="N9639" i="5"/>
  <c r="N9640" i="5"/>
  <c r="N9641" i="5"/>
  <c r="N9642" i="5"/>
  <c r="N9643" i="5"/>
  <c r="N9644" i="5"/>
  <c r="N9645" i="5"/>
  <c r="N9646" i="5"/>
  <c r="N9647" i="5"/>
  <c r="N9648" i="5"/>
  <c r="N9649" i="5"/>
  <c r="N9650" i="5"/>
  <c r="N9651" i="5"/>
  <c r="N9652" i="5"/>
  <c r="N9653" i="5"/>
  <c r="N9654" i="5"/>
  <c r="N9655" i="5"/>
  <c r="N9656" i="5"/>
  <c r="N9657" i="5"/>
  <c r="N9658" i="5"/>
  <c r="N9659" i="5"/>
  <c r="N9660" i="5"/>
  <c r="N9661" i="5"/>
  <c r="N9662" i="5"/>
  <c r="N9663" i="5"/>
  <c r="N9664" i="5"/>
  <c r="N9665" i="5"/>
  <c r="N9666" i="5"/>
  <c r="N9667" i="5"/>
  <c r="N9668" i="5"/>
  <c r="N9669" i="5"/>
  <c r="N9670" i="5"/>
  <c r="N9671" i="5"/>
  <c r="N9672" i="5"/>
  <c r="N9673" i="5"/>
  <c r="N9674" i="5"/>
  <c r="N9675" i="5"/>
  <c r="N9676" i="5"/>
  <c r="N9677" i="5"/>
  <c r="N9678" i="5"/>
  <c r="N9679" i="5"/>
  <c r="N9680" i="5"/>
  <c r="N9681" i="5"/>
  <c r="N9682" i="5"/>
  <c r="N9683" i="5"/>
  <c r="N9684" i="5"/>
  <c r="N9685" i="5"/>
  <c r="N9686" i="5"/>
  <c r="N9687" i="5"/>
  <c r="N9688" i="5"/>
  <c r="N9689" i="5"/>
  <c r="N9690" i="5"/>
  <c r="N9691" i="5"/>
  <c r="N9692" i="5"/>
  <c r="N9693" i="5"/>
  <c r="N9694" i="5"/>
  <c r="N9695" i="5"/>
  <c r="N9696" i="5"/>
  <c r="N9697" i="5"/>
  <c r="N9698" i="5"/>
  <c r="N9699" i="5"/>
  <c r="N9700" i="5"/>
  <c r="N9701" i="5"/>
  <c r="N9702" i="5"/>
  <c r="N9703" i="5"/>
  <c r="N9704" i="5"/>
  <c r="N9705" i="5"/>
  <c r="N9706" i="5"/>
  <c r="N9707" i="5"/>
  <c r="N9708" i="5"/>
  <c r="N9709" i="5"/>
  <c r="N9710" i="5"/>
  <c r="N9711" i="5"/>
  <c r="N9712" i="5"/>
  <c r="N9713" i="5"/>
  <c r="N9714" i="5"/>
  <c r="N9715" i="5"/>
  <c r="N9716" i="5"/>
  <c r="N9717" i="5"/>
  <c r="N9718" i="5"/>
  <c r="N9719" i="5"/>
  <c r="N9720" i="5"/>
  <c r="N9721" i="5"/>
  <c r="N9722" i="5"/>
  <c r="N9723" i="5"/>
  <c r="N9724" i="5"/>
  <c r="N9725" i="5"/>
  <c r="N9726" i="5"/>
  <c r="N9727" i="5"/>
  <c r="N9728" i="5"/>
  <c r="N9729" i="5"/>
  <c r="N9730" i="5"/>
  <c r="N9731" i="5"/>
  <c r="N9732" i="5"/>
  <c r="N9733" i="5"/>
  <c r="N9734" i="5"/>
  <c r="N9735" i="5"/>
  <c r="N9736" i="5"/>
  <c r="N9737" i="5"/>
  <c r="N9738" i="5"/>
  <c r="N9739" i="5"/>
  <c r="N9740" i="5"/>
  <c r="N9741" i="5"/>
  <c r="N9742" i="5"/>
  <c r="N9743" i="5"/>
  <c r="N9744" i="5"/>
  <c r="N9745" i="5"/>
  <c r="N9746" i="5"/>
  <c r="N9747" i="5"/>
  <c r="N9748" i="5"/>
  <c r="N9749" i="5"/>
  <c r="N9750" i="5"/>
  <c r="N9751" i="5"/>
  <c r="N9752" i="5"/>
  <c r="N9753" i="5"/>
  <c r="N9754" i="5"/>
  <c r="N9755" i="5"/>
  <c r="N9756" i="5"/>
  <c r="N9757" i="5"/>
  <c r="N9758" i="5"/>
  <c r="N9759" i="5"/>
  <c r="N9760" i="5"/>
  <c r="N9761" i="5"/>
  <c r="N9762" i="5"/>
  <c r="N9763" i="5"/>
  <c r="N9764" i="5"/>
  <c r="N9765" i="5"/>
  <c r="N9766" i="5"/>
  <c r="N9767" i="5"/>
  <c r="N9768" i="5"/>
  <c r="N9769" i="5"/>
  <c r="N9770" i="5"/>
  <c r="N9771" i="5"/>
  <c r="N9772" i="5"/>
  <c r="N9773" i="5"/>
  <c r="N9774" i="5"/>
  <c r="N9775" i="5"/>
  <c r="N9776" i="5"/>
  <c r="N9777" i="5"/>
  <c r="N9778" i="5"/>
  <c r="N9779" i="5"/>
  <c r="N9780" i="5"/>
  <c r="N9781" i="5"/>
  <c r="N9782" i="5"/>
  <c r="N9783" i="5"/>
  <c r="N9784" i="5"/>
  <c r="N9785" i="5"/>
  <c r="N9786" i="5"/>
  <c r="N9787" i="5"/>
  <c r="N9788" i="5"/>
  <c r="N9789" i="5"/>
  <c r="N9790" i="5"/>
  <c r="N9791" i="5"/>
  <c r="N9792" i="5"/>
  <c r="N9793" i="5"/>
  <c r="N9794" i="5"/>
  <c r="N9795" i="5"/>
  <c r="N9796" i="5"/>
  <c r="N9797" i="5"/>
  <c r="N9798" i="5"/>
  <c r="N9799" i="5"/>
  <c r="N9800" i="5"/>
  <c r="N9801" i="5"/>
  <c r="N9802" i="5"/>
  <c r="N9803" i="5"/>
  <c r="N9804" i="5"/>
  <c r="N9805" i="5"/>
  <c r="N9806" i="5"/>
  <c r="N9807" i="5"/>
  <c r="N9808" i="5"/>
  <c r="N9809" i="5"/>
  <c r="N9810" i="5"/>
  <c r="N9811" i="5"/>
  <c r="N9812" i="5"/>
  <c r="N9813" i="5"/>
  <c r="N9814" i="5"/>
  <c r="N9815" i="5"/>
  <c r="N9816" i="5"/>
  <c r="N9817" i="5"/>
  <c r="N9818" i="5"/>
  <c r="N9819" i="5"/>
  <c r="N9820" i="5"/>
  <c r="N9821" i="5"/>
  <c r="N9822" i="5"/>
  <c r="N9823" i="5"/>
  <c r="N9824" i="5"/>
  <c r="N9825" i="5"/>
  <c r="N9826" i="5"/>
  <c r="N9827" i="5"/>
  <c r="N9828" i="5"/>
  <c r="N9829" i="5"/>
  <c r="N9830" i="5"/>
  <c r="N9831" i="5"/>
  <c r="N9832" i="5"/>
  <c r="N9833" i="5"/>
  <c r="N9834" i="5"/>
  <c r="N9835" i="5"/>
  <c r="N9836" i="5"/>
  <c r="N9837" i="5"/>
  <c r="N9838" i="5"/>
  <c r="N9839" i="5"/>
  <c r="N9840" i="5"/>
  <c r="N9841" i="5"/>
  <c r="N9842" i="5"/>
  <c r="N9843" i="5"/>
  <c r="N9844" i="5"/>
  <c r="N9845" i="5"/>
  <c r="N9846" i="5"/>
  <c r="N9847" i="5"/>
  <c r="N9848" i="5"/>
  <c r="N9849" i="5"/>
  <c r="N9850" i="5"/>
  <c r="N9851" i="5"/>
  <c r="N9852" i="5"/>
  <c r="N9853" i="5"/>
  <c r="N9854" i="5"/>
  <c r="N9855" i="5"/>
  <c r="N9856" i="5"/>
  <c r="N9857" i="5"/>
  <c r="N9858" i="5"/>
  <c r="N9859" i="5"/>
  <c r="N9860" i="5"/>
  <c r="N9861" i="5"/>
  <c r="N9862" i="5"/>
  <c r="N9863" i="5"/>
  <c r="N9864" i="5"/>
  <c r="N9865" i="5"/>
  <c r="N9866" i="5"/>
  <c r="N9867" i="5"/>
  <c r="N9868" i="5"/>
  <c r="N9869" i="5"/>
  <c r="N9870" i="5"/>
  <c r="N9871" i="5"/>
  <c r="N9872" i="5"/>
  <c r="N9873" i="5"/>
  <c r="N9874" i="5"/>
  <c r="N9875" i="5"/>
  <c r="N9876" i="5"/>
  <c r="N9877" i="5"/>
  <c r="N9878" i="5"/>
  <c r="N9879" i="5"/>
  <c r="N9880" i="5"/>
  <c r="N9881" i="5"/>
  <c r="N9882" i="5"/>
  <c r="N9883" i="5"/>
  <c r="N9884" i="5"/>
  <c r="N9885" i="5"/>
  <c r="N9886" i="5"/>
  <c r="N9887" i="5"/>
  <c r="N9888" i="5"/>
  <c r="N9889" i="5"/>
  <c r="N9890" i="5"/>
  <c r="N9891" i="5"/>
  <c r="N9892" i="5"/>
  <c r="N9893" i="5"/>
  <c r="N9894" i="5"/>
  <c r="N9895" i="5"/>
  <c r="N9896" i="5"/>
  <c r="N9897" i="5"/>
  <c r="N9898" i="5"/>
  <c r="N9899" i="5"/>
  <c r="N9900" i="5"/>
  <c r="N9901" i="5"/>
  <c r="N9902" i="5"/>
  <c r="N9903" i="5"/>
  <c r="N9904" i="5"/>
  <c r="N9905" i="5"/>
  <c r="N9906" i="5"/>
  <c r="N9907" i="5"/>
  <c r="N9908" i="5"/>
  <c r="N9909" i="5"/>
  <c r="N9910" i="5"/>
  <c r="N9911" i="5"/>
  <c r="N9912" i="5"/>
  <c r="N9913" i="5"/>
  <c r="N9914" i="5"/>
  <c r="N9915" i="5"/>
  <c r="N9916" i="5"/>
  <c r="N9917" i="5"/>
  <c r="N9918" i="5"/>
  <c r="N9919" i="5"/>
  <c r="N9920" i="5"/>
  <c r="N9921" i="5"/>
  <c r="N9922" i="5"/>
  <c r="N9923" i="5"/>
  <c r="N9924" i="5"/>
  <c r="N9925" i="5"/>
  <c r="N9926" i="5"/>
  <c r="N9927" i="5"/>
  <c r="N9928" i="5"/>
  <c r="N9929" i="5"/>
  <c r="N9930" i="5"/>
  <c r="N9931" i="5"/>
  <c r="N9932" i="5"/>
  <c r="N9933" i="5"/>
  <c r="N9934" i="5"/>
  <c r="N9935" i="5"/>
  <c r="N9936" i="5"/>
  <c r="N9937" i="5"/>
  <c r="N9938" i="5"/>
  <c r="N9939" i="5"/>
  <c r="N9940" i="5"/>
  <c r="N9941" i="5"/>
  <c r="N9942" i="5"/>
  <c r="N9943" i="5"/>
  <c r="N9944" i="5"/>
  <c r="N9945" i="5"/>
  <c r="N9946" i="5"/>
  <c r="N9947" i="5"/>
  <c r="N9948" i="5"/>
  <c r="N9949" i="5"/>
  <c r="N9950" i="5"/>
  <c r="N9951" i="5"/>
  <c r="N9952" i="5"/>
  <c r="N9953" i="5"/>
  <c r="N9954" i="5"/>
  <c r="N9955" i="5"/>
  <c r="N9956" i="5"/>
  <c r="N9957" i="5"/>
  <c r="N9958" i="5"/>
  <c r="N9959" i="5"/>
  <c r="N9960" i="5"/>
  <c r="N9961" i="5"/>
  <c r="N9962" i="5"/>
  <c r="N9963" i="5"/>
  <c r="N9964" i="5"/>
  <c r="N9965" i="5"/>
  <c r="N9966" i="5"/>
  <c r="N9967" i="5"/>
  <c r="N9968" i="5"/>
  <c r="N9969" i="5"/>
  <c r="N9970" i="5"/>
  <c r="N9971" i="5"/>
  <c r="N9972" i="5"/>
  <c r="N9973" i="5"/>
  <c r="N9974" i="5"/>
  <c r="N9975" i="5"/>
  <c r="N9976" i="5"/>
  <c r="N9977" i="5"/>
  <c r="N9978" i="5"/>
  <c r="N9979" i="5"/>
  <c r="N9980" i="5"/>
  <c r="N9981" i="5"/>
  <c r="N9982" i="5"/>
  <c r="N9983" i="5"/>
  <c r="N9984" i="5"/>
  <c r="N9985" i="5"/>
  <c r="N9986" i="5"/>
  <c r="N9987" i="5"/>
  <c r="N9988" i="5"/>
  <c r="N9989" i="5"/>
  <c r="N9990" i="5"/>
  <c r="N9991" i="5"/>
  <c r="N9992" i="5"/>
  <c r="N9993" i="5"/>
  <c r="N9994" i="5"/>
  <c r="N9995" i="5"/>
  <c r="N9996" i="5"/>
  <c r="N9997" i="5"/>
  <c r="N9998" i="5"/>
  <c r="N9999" i="5"/>
  <c r="N10000" i="5"/>
  <c r="N10001" i="5"/>
  <c r="N2" i="5"/>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6" i="4"/>
  <c r="E9" i="3" l="1"/>
  <c r="E14" i="3"/>
  <c r="AN6" i="1" l="1"/>
  <c r="AM6" i="1"/>
  <c r="AL6" i="1"/>
  <c r="I14" i="3"/>
  <c r="AK5" i="1" s="1"/>
  <c r="AR5" i="1"/>
  <c r="AP5" i="1"/>
  <c r="AO5" i="1"/>
  <c r="AG6" i="1"/>
  <c r="AF6" i="1"/>
  <c r="AE6" i="1"/>
  <c r="AD6" i="1"/>
  <c r="AC6" i="1"/>
  <c r="AB6" i="1"/>
  <c r="AA6" i="1"/>
  <c r="Z6" i="1"/>
  <c r="Y6" i="1"/>
  <c r="X6" i="1"/>
  <c r="W6" i="1"/>
  <c r="V6" i="1"/>
  <c r="U6" i="1"/>
  <c r="T6" i="1"/>
  <c r="S6" i="1"/>
  <c r="R6" i="1"/>
  <c r="Q6" i="1"/>
  <c r="P6" i="1"/>
  <c r="O6" i="1"/>
  <c r="N6" i="1"/>
  <c r="M6" i="1"/>
  <c r="L6" i="1"/>
  <c r="K6" i="1"/>
  <c r="J6" i="1"/>
  <c r="I6" i="1"/>
  <c r="H6" i="1"/>
  <c r="G6" i="1"/>
  <c r="F6" i="1"/>
  <c r="E3" i="3"/>
  <c r="E4" i="3"/>
  <c r="E5" i="3"/>
  <c r="E6" i="3"/>
  <c r="E7" i="3"/>
  <c r="E8" i="3"/>
  <c r="E10" i="3"/>
  <c r="E11" i="3"/>
  <c r="E12" i="3"/>
  <c r="E13" i="3"/>
  <c r="B14" i="3"/>
  <c r="B13" i="3"/>
  <c r="B12" i="3"/>
  <c r="B11" i="3"/>
  <c r="B10" i="3"/>
  <c r="B9" i="3"/>
  <c r="B8" i="3"/>
  <c r="B7" i="3"/>
  <c r="B6" i="3"/>
  <c r="B5" i="3"/>
  <c r="B4" i="3"/>
  <c r="B3" i="3"/>
  <c r="AI7" i="1" l="1"/>
  <c r="AJ7" i="1"/>
  <c r="AI6" i="1" l="1"/>
  <c r="AJ6" i="1"/>
  <c r="AH7" i="1"/>
  <c r="O3" i="5"/>
  <c r="T3" i="5" l="1"/>
  <c r="S3" i="5"/>
  <c r="AH6" i="1"/>
  <c r="L480" i="5"/>
  <c r="L479" i="5"/>
  <c r="L478" i="5"/>
  <c r="L464" i="5"/>
  <c r="L463" i="5"/>
  <c r="L462" i="5"/>
  <c r="L435" i="5"/>
  <c r="L434" i="5"/>
  <c r="L433" i="5"/>
  <c r="L432" i="5"/>
  <c r="L431" i="5"/>
  <c r="L430" i="5"/>
  <c r="L429" i="5"/>
  <c r="L428" i="5"/>
  <c r="L427" i="5"/>
  <c r="L426" i="5"/>
  <c r="L425" i="5"/>
  <c r="L424" i="5"/>
  <c r="L423" i="5"/>
  <c r="L422" i="5"/>
  <c r="L408" i="5"/>
  <c r="L394" i="5"/>
  <c r="L380" i="5"/>
  <c r="L379" i="5"/>
  <c r="L378" i="5"/>
  <c r="L377" i="5"/>
  <c r="L376" i="5"/>
  <c r="L375" i="5"/>
  <c r="P10001" i="5"/>
  <c r="O10001" i="5"/>
  <c r="L10001" i="5"/>
  <c r="P10000" i="5"/>
  <c r="O10000" i="5"/>
  <c r="L10000" i="5"/>
  <c r="P9999" i="5"/>
  <c r="O9999" i="5"/>
  <c r="L9999" i="5"/>
  <c r="P9998" i="5"/>
  <c r="O9998" i="5"/>
  <c r="L9998" i="5"/>
  <c r="P9997" i="5"/>
  <c r="O9997" i="5"/>
  <c r="L9997" i="5"/>
  <c r="P9996" i="5"/>
  <c r="O9996" i="5"/>
  <c r="L9996" i="5"/>
  <c r="P9995" i="5"/>
  <c r="O9995" i="5"/>
  <c r="L9995" i="5"/>
  <c r="P9994" i="5"/>
  <c r="O9994" i="5"/>
  <c r="L9994" i="5"/>
  <c r="P9993" i="5"/>
  <c r="O9993" i="5"/>
  <c r="L9993" i="5"/>
  <c r="P9992" i="5"/>
  <c r="O9992" i="5"/>
  <c r="L9992" i="5"/>
  <c r="P9991" i="5"/>
  <c r="O9991" i="5"/>
  <c r="L9991" i="5"/>
  <c r="P9990" i="5"/>
  <c r="O9990" i="5"/>
  <c r="L9990" i="5"/>
  <c r="P9989" i="5"/>
  <c r="O9989" i="5"/>
  <c r="L9989" i="5"/>
  <c r="P9988" i="5"/>
  <c r="O9988" i="5"/>
  <c r="L9988" i="5"/>
  <c r="P9987" i="5"/>
  <c r="O9987" i="5"/>
  <c r="L9987" i="5"/>
  <c r="P9986" i="5"/>
  <c r="O9986" i="5"/>
  <c r="L9986" i="5"/>
  <c r="P9985" i="5"/>
  <c r="O9985" i="5"/>
  <c r="L9985" i="5"/>
  <c r="P9984" i="5"/>
  <c r="O9984" i="5"/>
  <c r="L9984" i="5"/>
  <c r="P9983" i="5"/>
  <c r="O9983" i="5"/>
  <c r="L9983" i="5"/>
  <c r="P9982" i="5"/>
  <c r="O9982" i="5"/>
  <c r="L9982" i="5"/>
  <c r="P9981" i="5"/>
  <c r="O9981" i="5"/>
  <c r="L9981" i="5"/>
  <c r="P9980" i="5"/>
  <c r="O9980" i="5"/>
  <c r="L9980" i="5"/>
  <c r="P9979" i="5"/>
  <c r="O9979" i="5"/>
  <c r="L9979" i="5"/>
  <c r="P9978" i="5"/>
  <c r="O9978" i="5"/>
  <c r="L9978" i="5"/>
  <c r="P9977" i="5"/>
  <c r="O9977" i="5"/>
  <c r="L9977" i="5"/>
  <c r="P9976" i="5"/>
  <c r="O9976" i="5"/>
  <c r="L9976" i="5"/>
  <c r="P9975" i="5"/>
  <c r="O9975" i="5"/>
  <c r="L9975" i="5"/>
  <c r="P9974" i="5"/>
  <c r="O9974" i="5"/>
  <c r="L9974" i="5"/>
  <c r="P9973" i="5"/>
  <c r="O9973" i="5"/>
  <c r="L9973" i="5"/>
  <c r="P9972" i="5"/>
  <c r="O9972" i="5"/>
  <c r="L9972" i="5"/>
  <c r="P9971" i="5"/>
  <c r="O9971" i="5"/>
  <c r="L9971" i="5"/>
  <c r="P9970" i="5"/>
  <c r="O9970" i="5"/>
  <c r="L9970" i="5"/>
  <c r="P9969" i="5"/>
  <c r="O9969" i="5"/>
  <c r="L9969" i="5"/>
  <c r="P9968" i="5"/>
  <c r="O9968" i="5"/>
  <c r="L9968" i="5"/>
  <c r="P9967" i="5"/>
  <c r="O9967" i="5"/>
  <c r="L9967" i="5"/>
  <c r="P9966" i="5"/>
  <c r="O9966" i="5"/>
  <c r="L9966" i="5"/>
  <c r="P9965" i="5"/>
  <c r="O9965" i="5"/>
  <c r="L9965" i="5"/>
  <c r="P9964" i="5"/>
  <c r="O9964" i="5"/>
  <c r="L9964" i="5"/>
  <c r="P9963" i="5"/>
  <c r="O9963" i="5"/>
  <c r="L9963" i="5"/>
  <c r="P9962" i="5"/>
  <c r="O9962" i="5"/>
  <c r="L9962" i="5"/>
  <c r="P9961" i="5"/>
  <c r="O9961" i="5"/>
  <c r="L9961" i="5"/>
  <c r="P9960" i="5"/>
  <c r="O9960" i="5"/>
  <c r="L9960" i="5"/>
  <c r="P9959" i="5"/>
  <c r="O9959" i="5"/>
  <c r="L9959" i="5"/>
  <c r="P9958" i="5"/>
  <c r="O9958" i="5"/>
  <c r="L9958" i="5"/>
  <c r="P9957" i="5"/>
  <c r="O9957" i="5"/>
  <c r="L9957" i="5"/>
  <c r="P9956" i="5"/>
  <c r="O9956" i="5"/>
  <c r="L9956" i="5"/>
  <c r="P9955" i="5"/>
  <c r="O9955" i="5"/>
  <c r="L9955" i="5"/>
  <c r="P9954" i="5"/>
  <c r="O9954" i="5"/>
  <c r="L9954" i="5"/>
  <c r="P9953" i="5"/>
  <c r="O9953" i="5"/>
  <c r="L9953" i="5"/>
  <c r="P9952" i="5"/>
  <c r="O9952" i="5"/>
  <c r="L9952" i="5"/>
  <c r="P9951" i="5"/>
  <c r="O9951" i="5"/>
  <c r="L9951" i="5"/>
  <c r="P9950" i="5"/>
  <c r="O9950" i="5"/>
  <c r="L9950" i="5"/>
  <c r="P9949" i="5"/>
  <c r="O9949" i="5"/>
  <c r="L9949" i="5"/>
  <c r="P9948" i="5"/>
  <c r="O9948" i="5"/>
  <c r="L9948" i="5"/>
  <c r="P9947" i="5"/>
  <c r="O9947" i="5"/>
  <c r="L9947" i="5"/>
  <c r="P9946" i="5"/>
  <c r="O9946" i="5"/>
  <c r="L9946" i="5"/>
  <c r="P9945" i="5"/>
  <c r="O9945" i="5"/>
  <c r="L9945" i="5"/>
  <c r="P9944" i="5"/>
  <c r="O9944" i="5"/>
  <c r="L9944" i="5"/>
  <c r="P9943" i="5"/>
  <c r="O9943" i="5"/>
  <c r="L9943" i="5"/>
  <c r="P9942" i="5"/>
  <c r="O9942" i="5"/>
  <c r="L9942" i="5"/>
  <c r="P9941" i="5"/>
  <c r="O9941" i="5"/>
  <c r="L9941" i="5"/>
  <c r="P9940" i="5"/>
  <c r="O9940" i="5"/>
  <c r="L9940" i="5"/>
  <c r="P9939" i="5"/>
  <c r="O9939" i="5"/>
  <c r="L9939" i="5"/>
  <c r="P9938" i="5"/>
  <c r="O9938" i="5"/>
  <c r="L9938" i="5"/>
  <c r="P9937" i="5"/>
  <c r="O9937" i="5"/>
  <c r="L9937" i="5"/>
  <c r="P9936" i="5"/>
  <c r="O9936" i="5"/>
  <c r="L9936" i="5"/>
  <c r="P9935" i="5"/>
  <c r="O9935" i="5"/>
  <c r="L9935" i="5"/>
  <c r="P9934" i="5"/>
  <c r="O9934" i="5"/>
  <c r="L9934" i="5"/>
  <c r="P9933" i="5"/>
  <c r="O9933" i="5"/>
  <c r="L9933" i="5"/>
  <c r="P9932" i="5"/>
  <c r="O9932" i="5"/>
  <c r="L9932" i="5"/>
  <c r="P9931" i="5"/>
  <c r="O9931" i="5"/>
  <c r="L9931" i="5"/>
  <c r="P9930" i="5"/>
  <c r="O9930" i="5"/>
  <c r="L9930" i="5"/>
  <c r="P9929" i="5"/>
  <c r="O9929" i="5"/>
  <c r="L9929" i="5"/>
  <c r="P9928" i="5"/>
  <c r="O9928" i="5"/>
  <c r="L9928" i="5"/>
  <c r="P9927" i="5"/>
  <c r="O9927" i="5"/>
  <c r="L9927" i="5"/>
  <c r="P9926" i="5"/>
  <c r="O9926" i="5"/>
  <c r="L9926" i="5"/>
  <c r="P9925" i="5"/>
  <c r="O9925" i="5"/>
  <c r="L9925" i="5"/>
  <c r="P9924" i="5"/>
  <c r="O9924" i="5"/>
  <c r="L9924" i="5"/>
  <c r="P9923" i="5"/>
  <c r="O9923" i="5"/>
  <c r="L9923" i="5"/>
  <c r="P9922" i="5"/>
  <c r="O9922" i="5"/>
  <c r="L9922" i="5"/>
  <c r="P9921" i="5"/>
  <c r="O9921" i="5"/>
  <c r="L9921" i="5"/>
  <c r="P9920" i="5"/>
  <c r="O9920" i="5"/>
  <c r="L9920" i="5"/>
  <c r="P9919" i="5"/>
  <c r="O9919" i="5"/>
  <c r="L9919" i="5"/>
  <c r="P9918" i="5"/>
  <c r="O9918" i="5"/>
  <c r="L9918" i="5"/>
  <c r="P9917" i="5"/>
  <c r="O9917" i="5"/>
  <c r="L9917" i="5"/>
  <c r="P9916" i="5"/>
  <c r="O9916" i="5"/>
  <c r="L9916" i="5"/>
  <c r="P9915" i="5"/>
  <c r="O9915" i="5"/>
  <c r="L9915" i="5"/>
  <c r="P9914" i="5"/>
  <c r="O9914" i="5"/>
  <c r="L9914" i="5"/>
  <c r="P9913" i="5"/>
  <c r="O9913" i="5"/>
  <c r="L9913" i="5"/>
  <c r="P9912" i="5"/>
  <c r="O9912" i="5"/>
  <c r="L9912" i="5"/>
  <c r="P9911" i="5"/>
  <c r="O9911" i="5"/>
  <c r="L9911" i="5"/>
  <c r="P9910" i="5"/>
  <c r="O9910" i="5"/>
  <c r="L9910" i="5"/>
  <c r="P9909" i="5"/>
  <c r="O9909" i="5"/>
  <c r="L9909" i="5"/>
  <c r="P9908" i="5"/>
  <c r="O9908" i="5"/>
  <c r="L9908" i="5"/>
  <c r="P9907" i="5"/>
  <c r="O9907" i="5"/>
  <c r="L9907" i="5"/>
  <c r="P9906" i="5"/>
  <c r="O9906" i="5"/>
  <c r="L9906" i="5"/>
  <c r="P9905" i="5"/>
  <c r="O9905" i="5"/>
  <c r="L9905" i="5"/>
  <c r="P9904" i="5"/>
  <c r="O9904" i="5"/>
  <c r="L9904" i="5"/>
  <c r="P9903" i="5"/>
  <c r="O9903" i="5"/>
  <c r="L9903" i="5"/>
  <c r="P9902" i="5"/>
  <c r="O9902" i="5"/>
  <c r="L9902" i="5"/>
  <c r="P9901" i="5"/>
  <c r="O9901" i="5"/>
  <c r="L9901" i="5"/>
  <c r="P9900" i="5"/>
  <c r="O9900" i="5"/>
  <c r="L9900" i="5"/>
  <c r="P9899" i="5"/>
  <c r="O9899" i="5"/>
  <c r="L9899" i="5"/>
  <c r="P9898" i="5"/>
  <c r="O9898" i="5"/>
  <c r="L9898" i="5"/>
  <c r="P9897" i="5"/>
  <c r="O9897" i="5"/>
  <c r="L9897" i="5"/>
  <c r="P9896" i="5"/>
  <c r="O9896" i="5"/>
  <c r="L9896" i="5"/>
  <c r="P9895" i="5"/>
  <c r="O9895" i="5"/>
  <c r="L9895" i="5"/>
  <c r="P9894" i="5"/>
  <c r="O9894" i="5"/>
  <c r="L9894" i="5"/>
  <c r="P9893" i="5"/>
  <c r="O9893" i="5"/>
  <c r="L9893" i="5"/>
  <c r="P9892" i="5"/>
  <c r="O9892" i="5"/>
  <c r="L9892" i="5"/>
  <c r="P9891" i="5"/>
  <c r="O9891" i="5"/>
  <c r="L9891" i="5"/>
  <c r="P9890" i="5"/>
  <c r="O9890" i="5"/>
  <c r="L9890" i="5"/>
  <c r="P9889" i="5"/>
  <c r="O9889" i="5"/>
  <c r="L9889" i="5"/>
  <c r="P9888" i="5"/>
  <c r="O9888" i="5"/>
  <c r="L9888" i="5"/>
  <c r="P9887" i="5"/>
  <c r="O9887" i="5"/>
  <c r="L9887" i="5"/>
  <c r="P9886" i="5"/>
  <c r="O9886" i="5"/>
  <c r="L9886" i="5"/>
  <c r="P9885" i="5"/>
  <c r="O9885" i="5"/>
  <c r="L9885" i="5"/>
  <c r="P9884" i="5"/>
  <c r="O9884" i="5"/>
  <c r="L9884" i="5"/>
  <c r="P9883" i="5"/>
  <c r="O9883" i="5"/>
  <c r="L9883" i="5"/>
  <c r="P9882" i="5"/>
  <c r="O9882" i="5"/>
  <c r="L9882" i="5"/>
  <c r="P9881" i="5"/>
  <c r="O9881" i="5"/>
  <c r="L9881" i="5"/>
  <c r="P9880" i="5"/>
  <c r="O9880" i="5"/>
  <c r="L9880" i="5"/>
  <c r="P9879" i="5"/>
  <c r="O9879" i="5"/>
  <c r="L9879" i="5"/>
  <c r="P9878" i="5"/>
  <c r="O9878" i="5"/>
  <c r="L9878" i="5"/>
  <c r="P9877" i="5"/>
  <c r="O9877" i="5"/>
  <c r="L9877" i="5"/>
  <c r="P9876" i="5"/>
  <c r="O9876" i="5"/>
  <c r="L9876" i="5"/>
  <c r="P9875" i="5"/>
  <c r="O9875" i="5"/>
  <c r="L9875" i="5"/>
  <c r="P9874" i="5"/>
  <c r="O9874" i="5"/>
  <c r="L9874" i="5"/>
  <c r="P9873" i="5"/>
  <c r="O9873" i="5"/>
  <c r="L9873" i="5"/>
  <c r="P9872" i="5"/>
  <c r="O9872" i="5"/>
  <c r="L9872" i="5"/>
  <c r="P9871" i="5"/>
  <c r="O9871" i="5"/>
  <c r="L9871" i="5"/>
  <c r="P9870" i="5"/>
  <c r="O9870" i="5"/>
  <c r="L9870" i="5"/>
  <c r="P9869" i="5"/>
  <c r="O9869" i="5"/>
  <c r="L9869" i="5"/>
  <c r="P9868" i="5"/>
  <c r="O9868" i="5"/>
  <c r="L9868" i="5"/>
  <c r="P9867" i="5"/>
  <c r="O9867" i="5"/>
  <c r="L9867" i="5"/>
  <c r="P9866" i="5"/>
  <c r="O9866" i="5"/>
  <c r="L9866" i="5"/>
  <c r="P9865" i="5"/>
  <c r="O9865" i="5"/>
  <c r="L9865" i="5"/>
  <c r="P9864" i="5"/>
  <c r="O9864" i="5"/>
  <c r="L9864" i="5"/>
  <c r="P9863" i="5"/>
  <c r="O9863" i="5"/>
  <c r="L9863" i="5"/>
  <c r="P9862" i="5"/>
  <c r="O9862" i="5"/>
  <c r="L9862" i="5"/>
  <c r="P9861" i="5"/>
  <c r="O9861" i="5"/>
  <c r="L9861" i="5"/>
  <c r="P9860" i="5"/>
  <c r="O9860" i="5"/>
  <c r="L9860" i="5"/>
  <c r="P9859" i="5"/>
  <c r="O9859" i="5"/>
  <c r="L9859" i="5"/>
  <c r="P9858" i="5"/>
  <c r="O9858" i="5"/>
  <c r="L9858" i="5"/>
  <c r="P9857" i="5"/>
  <c r="O9857" i="5"/>
  <c r="L9857" i="5"/>
  <c r="P9856" i="5"/>
  <c r="O9856" i="5"/>
  <c r="L9856" i="5"/>
  <c r="P9855" i="5"/>
  <c r="O9855" i="5"/>
  <c r="L9855" i="5"/>
  <c r="P9854" i="5"/>
  <c r="O9854" i="5"/>
  <c r="L9854" i="5"/>
  <c r="P9853" i="5"/>
  <c r="O9853" i="5"/>
  <c r="L9853" i="5"/>
  <c r="P9852" i="5"/>
  <c r="O9852" i="5"/>
  <c r="L9852" i="5"/>
  <c r="P9851" i="5"/>
  <c r="O9851" i="5"/>
  <c r="L9851" i="5"/>
  <c r="P9850" i="5"/>
  <c r="O9850" i="5"/>
  <c r="L9850" i="5"/>
  <c r="P9849" i="5"/>
  <c r="O9849" i="5"/>
  <c r="L9849" i="5"/>
  <c r="P9848" i="5"/>
  <c r="O9848" i="5"/>
  <c r="L9848" i="5"/>
  <c r="P9847" i="5"/>
  <c r="O9847" i="5"/>
  <c r="L9847" i="5"/>
  <c r="P9846" i="5"/>
  <c r="O9846" i="5"/>
  <c r="L9846" i="5"/>
  <c r="P9845" i="5"/>
  <c r="O9845" i="5"/>
  <c r="L9845" i="5"/>
  <c r="P9844" i="5"/>
  <c r="O9844" i="5"/>
  <c r="L9844" i="5"/>
  <c r="P9843" i="5"/>
  <c r="O9843" i="5"/>
  <c r="L9843" i="5"/>
  <c r="P9842" i="5"/>
  <c r="O9842" i="5"/>
  <c r="L9842" i="5"/>
  <c r="P9841" i="5"/>
  <c r="O9841" i="5"/>
  <c r="L9841" i="5"/>
  <c r="P9840" i="5"/>
  <c r="O9840" i="5"/>
  <c r="L9840" i="5"/>
  <c r="P9839" i="5"/>
  <c r="O9839" i="5"/>
  <c r="L9839" i="5"/>
  <c r="P9838" i="5"/>
  <c r="O9838" i="5"/>
  <c r="L9838" i="5"/>
  <c r="P9837" i="5"/>
  <c r="O9837" i="5"/>
  <c r="L9837" i="5"/>
  <c r="P9836" i="5"/>
  <c r="O9836" i="5"/>
  <c r="L9836" i="5"/>
  <c r="P9835" i="5"/>
  <c r="O9835" i="5"/>
  <c r="L9835" i="5"/>
  <c r="P9834" i="5"/>
  <c r="O9834" i="5"/>
  <c r="L9834" i="5"/>
  <c r="P9833" i="5"/>
  <c r="O9833" i="5"/>
  <c r="L9833" i="5"/>
  <c r="P9832" i="5"/>
  <c r="O9832" i="5"/>
  <c r="L9832" i="5"/>
  <c r="P9831" i="5"/>
  <c r="O9831" i="5"/>
  <c r="L9831" i="5"/>
  <c r="P9830" i="5"/>
  <c r="O9830" i="5"/>
  <c r="L9830" i="5"/>
  <c r="P9829" i="5"/>
  <c r="O9829" i="5"/>
  <c r="L9829" i="5"/>
  <c r="P9828" i="5"/>
  <c r="O9828" i="5"/>
  <c r="L9828" i="5"/>
  <c r="P9827" i="5"/>
  <c r="O9827" i="5"/>
  <c r="L9827" i="5"/>
  <c r="P9826" i="5"/>
  <c r="O9826" i="5"/>
  <c r="L9826" i="5"/>
  <c r="P9825" i="5"/>
  <c r="O9825" i="5"/>
  <c r="L9825" i="5"/>
  <c r="P9824" i="5"/>
  <c r="O9824" i="5"/>
  <c r="L9824" i="5"/>
  <c r="P9823" i="5"/>
  <c r="O9823" i="5"/>
  <c r="L9823" i="5"/>
  <c r="P9822" i="5"/>
  <c r="O9822" i="5"/>
  <c r="L9822" i="5"/>
  <c r="P9821" i="5"/>
  <c r="O9821" i="5"/>
  <c r="L9821" i="5"/>
  <c r="P9820" i="5"/>
  <c r="O9820" i="5"/>
  <c r="L9820" i="5"/>
  <c r="P9819" i="5"/>
  <c r="O9819" i="5"/>
  <c r="L9819" i="5"/>
  <c r="P9818" i="5"/>
  <c r="O9818" i="5"/>
  <c r="L9818" i="5"/>
  <c r="P9817" i="5"/>
  <c r="O9817" i="5"/>
  <c r="L9817" i="5"/>
  <c r="P9816" i="5"/>
  <c r="O9816" i="5"/>
  <c r="L9816" i="5"/>
  <c r="P9815" i="5"/>
  <c r="O9815" i="5"/>
  <c r="L9815" i="5"/>
  <c r="P9814" i="5"/>
  <c r="O9814" i="5"/>
  <c r="L9814" i="5"/>
  <c r="P9813" i="5"/>
  <c r="O9813" i="5"/>
  <c r="L9813" i="5"/>
  <c r="P9812" i="5"/>
  <c r="O9812" i="5"/>
  <c r="L9812" i="5"/>
  <c r="P9811" i="5"/>
  <c r="O9811" i="5"/>
  <c r="L9811" i="5"/>
  <c r="P9810" i="5"/>
  <c r="O9810" i="5"/>
  <c r="L9810" i="5"/>
  <c r="P9809" i="5"/>
  <c r="O9809" i="5"/>
  <c r="L9809" i="5"/>
  <c r="P9808" i="5"/>
  <c r="O9808" i="5"/>
  <c r="L9808" i="5"/>
  <c r="P9807" i="5"/>
  <c r="O9807" i="5"/>
  <c r="L9807" i="5"/>
  <c r="P9806" i="5"/>
  <c r="O9806" i="5"/>
  <c r="L9806" i="5"/>
  <c r="P9805" i="5"/>
  <c r="O9805" i="5"/>
  <c r="L9805" i="5"/>
  <c r="P9804" i="5"/>
  <c r="O9804" i="5"/>
  <c r="L9804" i="5"/>
  <c r="P9803" i="5"/>
  <c r="O9803" i="5"/>
  <c r="L9803" i="5"/>
  <c r="P9802" i="5"/>
  <c r="O9802" i="5"/>
  <c r="L9802" i="5"/>
  <c r="P9801" i="5"/>
  <c r="O9801" i="5"/>
  <c r="L9801" i="5"/>
  <c r="P9800" i="5"/>
  <c r="O9800" i="5"/>
  <c r="L9800" i="5"/>
  <c r="P9799" i="5"/>
  <c r="O9799" i="5"/>
  <c r="L9799" i="5"/>
  <c r="P9798" i="5"/>
  <c r="O9798" i="5"/>
  <c r="L9798" i="5"/>
  <c r="P9797" i="5"/>
  <c r="O9797" i="5"/>
  <c r="L9797" i="5"/>
  <c r="P9796" i="5"/>
  <c r="O9796" i="5"/>
  <c r="L9796" i="5"/>
  <c r="P9795" i="5"/>
  <c r="O9795" i="5"/>
  <c r="L9795" i="5"/>
  <c r="P9794" i="5"/>
  <c r="O9794" i="5"/>
  <c r="L9794" i="5"/>
  <c r="P9793" i="5"/>
  <c r="O9793" i="5"/>
  <c r="L9793" i="5"/>
  <c r="P9792" i="5"/>
  <c r="O9792" i="5"/>
  <c r="L9792" i="5"/>
  <c r="P9791" i="5"/>
  <c r="O9791" i="5"/>
  <c r="L9791" i="5"/>
  <c r="P9790" i="5"/>
  <c r="O9790" i="5"/>
  <c r="L9790" i="5"/>
  <c r="P9789" i="5"/>
  <c r="O9789" i="5"/>
  <c r="L9789" i="5"/>
  <c r="P9788" i="5"/>
  <c r="O9788" i="5"/>
  <c r="L9788" i="5"/>
  <c r="P9787" i="5"/>
  <c r="O9787" i="5"/>
  <c r="L9787" i="5"/>
  <c r="P9786" i="5"/>
  <c r="O9786" i="5"/>
  <c r="L9786" i="5"/>
  <c r="P9785" i="5"/>
  <c r="O9785" i="5"/>
  <c r="L9785" i="5"/>
  <c r="P9784" i="5"/>
  <c r="O9784" i="5"/>
  <c r="L9784" i="5"/>
  <c r="P9783" i="5"/>
  <c r="O9783" i="5"/>
  <c r="L9783" i="5"/>
  <c r="P9782" i="5"/>
  <c r="O9782" i="5"/>
  <c r="L9782" i="5"/>
  <c r="P9781" i="5"/>
  <c r="O9781" i="5"/>
  <c r="L9781" i="5"/>
  <c r="P9780" i="5"/>
  <c r="O9780" i="5"/>
  <c r="L9780" i="5"/>
  <c r="P9779" i="5"/>
  <c r="O9779" i="5"/>
  <c r="L9779" i="5"/>
  <c r="P9778" i="5"/>
  <c r="O9778" i="5"/>
  <c r="L9778" i="5"/>
  <c r="P9777" i="5"/>
  <c r="O9777" i="5"/>
  <c r="L9777" i="5"/>
  <c r="P9776" i="5"/>
  <c r="O9776" i="5"/>
  <c r="L9776" i="5"/>
  <c r="P9775" i="5"/>
  <c r="O9775" i="5"/>
  <c r="L9775" i="5"/>
  <c r="P9774" i="5"/>
  <c r="O9774" i="5"/>
  <c r="L9774" i="5"/>
  <c r="P9773" i="5"/>
  <c r="O9773" i="5"/>
  <c r="L9773" i="5"/>
  <c r="P9772" i="5"/>
  <c r="O9772" i="5"/>
  <c r="L9772" i="5"/>
  <c r="P9771" i="5"/>
  <c r="O9771" i="5"/>
  <c r="L9771" i="5"/>
  <c r="P9770" i="5"/>
  <c r="O9770" i="5"/>
  <c r="L9770" i="5"/>
  <c r="P9769" i="5"/>
  <c r="O9769" i="5"/>
  <c r="L9769" i="5"/>
  <c r="P9768" i="5"/>
  <c r="O9768" i="5"/>
  <c r="L9768" i="5"/>
  <c r="P9767" i="5"/>
  <c r="O9767" i="5"/>
  <c r="L9767" i="5"/>
  <c r="P9766" i="5"/>
  <c r="O9766" i="5"/>
  <c r="L9766" i="5"/>
  <c r="P9765" i="5"/>
  <c r="O9765" i="5"/>
  <c r="L9765" i="5"/>
  <c r="P9764" i="5"/>
  <c r="O9764" i="5"/>
  <c r="L9764" i="5"/>
  <c r="P9763" i="5"/>
  <c r="O9763" i="5"/>
  <c r="L9763" i="5"/>
  <c r="P9762" i="5"/>
  <c r="O9762" i="5"/>
  <c r="L9762" i="5"/>
  <c r="P9761" i="5"/>
  <c r="O9761" i="5"/>
  <c r="L9761" i="5"/>
  <c r="P9760" i="5"/>
  <c r="O9760" i="5"/>
  <c r="L9760" i="5"/>
  <c r="P9759" i="5"/>
  <c r="O9759" i="5"/>
  <c r="L9759" i="5"/>
  <c r="P9758" i="5"/>
  <c r="O9758" i="5"/>
  <c r="L9758" i="5"/>
  <c r="P9757" i="5"/>
  <c r="O9757" i="5"/>
  <c r="L9757" i="5"/>
  <c r="P9756" i="5"/>
  <c r="O9756" i="5"/>
  <c r="L9756" i="5"/>
  <c r="P9755" i="5"/>
  <c r="O9755" i="5"/>
  <c r="L9755" i="5"/>
  <c r="P9754" i="5"/>
  <c r="O9754" i="5"/>
  <c r="L9754" i="5"/>
  <c r="P9753" i="5"/>
  <c r="O9753" i="5"/>
  <c r="L9753" i="5"/>
  <c r="P9752" i="5"/>
  <c r="O9752" i="5"/>
  <c r="L9752" i="5"/>
  <c r="P9751" i="5"/>
  <c r="O9751" i="5"/>
  <c r="L9751" i="5"/>
  <c r="P9750" i="5"/>
  <c r="O9750" i="5"/>
  <c r="L9750" i="5"/>
  <c r="P9749" i="5"/>
  <c r="O9749" i="5"/>
  <c r="L9749" i="5"/>
  <c r="P9748" i="5"/>
  <c r="O9748" i="5"/>
  <c r="L9748" i="5"/>
  <c r="P9747" i="5"/>
  <c r="O9747" i="5"/>
  <c r="L9747" i="5"/>
  <c r="P9746" i="5"/>
  <c r="O9746" i="5"/>
  <c r="L9746" i="5"/>
  <c r="P9745" i="5"/>
  <c r="O9745" i="5"/>
  <c r="L9745" i="5"/>
  <c r="P9744" i="5"/>
  <c r="O9744" i="5"/>
  <c r="L9744" i="5"/>
  <c r="P9743" i="5"/>
  <c r="O9743" i="5"/>
  <c r="L9743" i="5"/>
  <c r="P9742" i="5"/>
  <c r="O9742" i="5"/>
  <c r="L9742" i="5"/>
  <c r="P9741" i="5"/>
  <c r="O9741" i="5"/>
  <c r="L9741" i="5"/>
  <c r="P9740" i="5"/>
  <c r="O9740" i="5"/>
  <c r="L9740" i="5"/>
  <c r="P9739" i="5"/>
  <c r="O9739" i="5"/>
  <c r="L9739" i="5"/>
  <c r="P9738" i="5"/>
  <c r="O9738" i="5"/>
  <c r="L9738" i="5"/>
  <c r="P9737" i="5"/>
  <c r="O9737" i="5"/>
  <c r="L9737" i="5"/>
  <c r="P9736" i="5"/>
  <c r="O9736" i="5"/>
  <c r="L9736" i="5"/>
  <c r="P9735" i="5"/>
  <c r="O9735" i="5"/>
  <c r="L9735" i="5"/>
  <c r="P9734" i="5"/>
  <c r="O9734" i="5"/>
  <c r="L9734" i="5"/>
  <c r="P9733" i="5"/>
  <c r="O9733" i="5"/>
  <c r="L9733" i="5"/>
  <c r="P9732" i="5"/>
  <c r="O9732" i="5"/>
  <c r="L9732" i="5"/>
  <c r="P9731" i="5"/>
  <c r="O9731" i="5"/>
  <c r="L9731" i="5"/>
  <c r="P9730" i="5"/>
  <c r="O9730" i="5"/>
  <c r="L9730" i="5"/>
  <c r="P9729" i="5"/>
  <c r="O9729" i="5"/>
  <c r="L9729" i="5"/>
  <c r="P9728" i="5"/>
  <c r="O9728" i="5"/>
  <c r="L9728" i="5"/>
  <c r="P9727" i="5"/>
  <c r="O9727" i="5"/>
  <c r="L9727" i="5"/>
  <c r="P9726" i="5"/>
  <c r="O9726" i="5"/>
  <c r="L9726" i="5"/>
  <c r="P9725" i="5"/>
  <c r="O9725" i="5"/>
  <c r="L9725" i="5"/>
  <c r="P9724" i="5"/>
  <c r="O9724" i="5"/>
  <c r="L9724" i="5"/>
  <c r="P9723" i="5"/>
  <c r="O9723" i="5"/>
  <c r="L9723" i="5"/>
  <c r="P9722" i="5"/>
  <c r="O9722" i="5"/>
  <c r="L9722" i="5"/>
  <c r="P9721" i="5"/>
  <c r="O9721" i="5"/>
  <c r="L9721" i="5"/>
  <c r="P9720" i="5"/>
  <c r="O9720" i="5"/>
  <c r="L9720" i="5"/>
  <c r="P9719" i="5"/>
  <c r="O9719" i="5"/>
  <c r="L9719" i="5"/>
  <c r="P9718" i="5"/>
  <c r="O9718" i="5"/>
  <c r="L9718" i="5"/>
  <c r="P9717" i="5"/>
  <c r="O9717" i="5"/>
  <c r="L9717" i="5"/>
  <c r="P9716" i="5"/>
  <c r="O9716" i="5"/>
  <c r="L9716" i="5"/>
  <c r="P9715" i="5"/>
  <c r="O9715" i="5"/>
  <c r="L9715" i="5"/>
  <c r="P9714" i="5"/>
  <c r="O9714" i="5"/>
  <c r="L9714" i="5"/>
  <c r="P9713" i="5"/>
  <c r="O9713" i="5"/>
  <c r="L9713" i="5"/>
  <c r="P9712" i="5"/>
  <c r="O9712" i="5"/>
  <c r="L9712" i="5"/>
  <c r="P9711" i="5"/>
  <c r="O9711" i="5"/>
  <c r="L9711" i="5"/>
  <c r="P9710" i="5"/>
  <c r="O9710" i="5"/>
  <c r="L9710" i="5"/>
  <c r="P9709" i="5"/>
  <c r="O9709" i="5"/>
  <c r="L9709" i="5"/>
  <c r="P9708" i="5"/>
  <c r="O9708" i="5"/>
  <c r="L9708" i="5"/>
  <c r="P9707" i="5"/>
  <c r="O9707" i="5"/>
  <c r="L9707" i="5"/>
  <c r="P9706" i="5"/>
  <c r="O9706" i="5"/>
  <c r="L9706" i="5"/>
  <c r="P9705" i="5"/>
  <c r="O9705" i="5"/>
  <c r="L9705" i="5"/>
  <c r="P9704" i="5"/>
  <c r="O9704" i="5"/>
  <c r="L9704" i="5"/>
  <c r="P9703" i="5"/>
  <c r="O9703" i="5"/>
  <c r="L9703" i="5"/>
  <c r="P9702" i="5"/>
  <c r="O9702" i="5"/>
  <c r="L9702" i="5"/>
  <c r="P9701" i="5"/>
  <c r="O9701" i="5"/>
  <c r="L9701" i="5"/>
  <c r="P9700" i="5"/>
  <c r="O9700" i="5"/>
  <c r="L9700" i="5"/>
  <c r="P9699" i="5"/>
  <c r="O9699" i="5"/>
  <c r="L9699" i="5"/>
  <c r="P9698" i="5"/>
  <c r="O9698" i="5"/>
  <c r="L9698" i="5"/>
  <c r="P9697" i="5"/>
  <c r="O9697" i="5"/>
  <c r="L9697" i="5"/>
  <c r="P9696" i="5"/>
  <c r="O9696" i="5"/>
  <c r="L9696" i="5"/>
  <c r="P9695" i="5"/>
  <c r="O9695" i="5"/>
  <c r="L9695" i="5"/>
  <c r="P9694" i="5"/>
  <c r="O9694" i="5"/>
  <c r="L9694" i="5"/>
  <c r="P9693" i="5"/>
  <c r="O9693" i="5"/>
  <c r="L9693" i="5"/>
  <c r="P9692" i="5"/>
  <c r="O9692" i="5"/>
  <c r="L9692" i="5"/>
  <c r="P9691" i="5"/>
  <c r="O9691" i="5"/>
  <c r="L9691" i="5"/>
  <c r="P9690" i="5"/>
  <c r="O9690" i="5"/>
  <c r="L9690" i="5"/>
  <c r="P9689" i="5"/>
  <c r="O9689" i="5"/>
  <c r="L9689" i="5"/>
  <c r="P9688" i="5"/>
  <c r="O9688" i="5"/>
  <c r="L9688" i="5"/>
  <c r="P9687" i="5"/>
  <c r="O9687" i="5"/>
  <c r="L9687" i="5"/>
  <c r="P9686" i="5"/>
  <c r="O9686" i="5"/>
  <c r="L9686" i="5"/>
  <c r="P9685" i="5"/>
  <c r="O9685" i="5"/>
  <c r="L9685" i="5"/>
  <c r="P9684" i="5"/>
  <c r="O9684" i="5"/>
  <c r="L9684" i="5"/>
  <c r="P9683" i="5"/>
  <c r="O9683" i="5"/>
  <c r="L9683" i="5"/>
  <c r="P9682" i="5"/>
  <c r="O9682" i="5"/>
  <c r="L9682" i="5"/>
  <c r="P9681" i="5"/>
  <c r="O9681" i="5"/>
  <c r="L9681" i="5"/>
  <c r="P9680" i="5"/>
  <c r="O9680" i="5"/>
  <c r="L9680" i="5"/>
  <c r="P9679" i="5"/>
  <c r="O9679" i="5"/>
  <c r="L9679" i="5"/>
  <c r="P9678" i="5"/>
  <c r="O9678" i="5"/>
  <c r="L9678" i="5"/>
  <c r="P9677" i="5"/>
  <c r="O9677" i="5"/>
  <c r="L9677" i="5"/>
  <c r="P9676" i="5"/>
  <c r="O9676" i="5"/>
  <c r="L9676" i="5"/>
  <c r="P9675" i="5"/>
  <c r="O9675" i="5"/>
  <c r="L9675" i="5"/>
  <c r="P9674" i="5"/>
  <c r="O9674" i="5"/>
  <c r="L9674" i="5"/>
  <c r="P9673" i="5"/>
  <c r="O9673" i="5"/>
  <c r="L9673" i="5"/>
  <c r="P9672" i="5"/>
  <c r="O9672" i="5"/>
  <c r="L9672" i="5"/>
  <c r="P9671" i="5"/>
  <c r="O9671" i="5"/>
  <c r="L9671" i="5"/>
  <c r="P9670" i="5"/>
  <c r="O9670" i="5"/>
  <c r="L9670" i="5"/>
  <c r="P9669" i="5"/>
  <c r="O9669" i="5"/>
  <c r="L9669" i="5"/>
  <c r="P9668" i="5"/>
  <c r="O9668" i="5"/>
  <c r="L9668" i="5"/>
  <c r="P9667" i="5"/>
  <c r="O9667" i="5"/>
  <c r="L9667" i="5"/>
  <c r="P9666" i="5"/>
  <c r="O9666" i="5"/>
  <c r="L9666" i="5"/>
  <c r="P9665" i="5"/>
  <c r="O9665" i="5"/>
  <c r="L9665" i="5"/>
  <c r="P9664" i="5"/>
  <c r="O9664" i="5"/>
  <c r="L9664" i="5"/>
  <c r="P9663" i="5"/>
  <c r="O9663" i="5"/>
  <c r="L9663" i="5"/>
  <c r="P9662" i="5"/>
  <c r="O9662" i="5"/>
  <c r="L9662" i="5"/>
  <c r="P9661" i="5"/>
  <c r="O9661" i="5"/>
  <c r="L9661" i="5"/>
  <c r="P9660" i="5"/>
  <c r="O9660" i="5"/>
  <c r="L9660" i="5"/>
  <c r="P9659" i="5"/>
  <c r="O9659" i="5"/>
  <c r="L9659" i="5"/>
  <c r="P9658" i="5"/>
  <c r="O9658" i="5"/>
  <c r="L9658" i="5"/>
  <c r="P9657" i="5"/>
  <c r="O9657" i="5"/>
  <c r="L9657" i="5"/>
  <c r="P9656" i="5"/>
  <c r="O9656" i="5"/>
  <c r="L9656" i="5"/>
  <c r="P9655" i="5"/>
  <c r="O9655" i="5"/>
  <c r="L9655" i="5"/>
  <c r="P9654" i="5"/>
  <c r="O9654" i="5"/>
  <c r="L9654" i="5"/>
  <c r="P9653" i="5"/>
  <c r="O9653" i="5"/>
  <c r="L9653" i="5"/>
  <c r="P9652" i="5"/>
  <c r="O9652" i="5"/>
  <c r="L9652" i="5"/>
  <c r="P9651" i="5"/>
  <c r="O9651" i="5"/>
  <c r="L9651" i="5"/>
  <c r="P9650" i="5"/>
  <c r="O9650" i="5"/>
  <c r="L9650" i="5"/>
  <c r="P9649" i="5"/>
  <c r="O9649" i="5"/>
  <c r="L9649" i="5"/>
  <c r="P9648" i="5"/>
  <c r="O9648" i="5"/>
  <c r="L9648" i="5"/>
  <c r="P9647" i="5"/>
  <c r="O9647" i="5"/>
  <c r="L9647" i="5"/>
  <c r="P9646" i="5"/>
  <c r="O9646" i="5"/>
  <c r="L9646" i="5"/>
  <c r="P9645" i="5"/>
  <c r="O9645" i="5"/>
  <c r="L9645" i="5"/>
  <c r="P9644" i="5"/>
  <c r="O9644" i="5"/>
  <c r="L9644" i="5"/>
  <c r="P9643" i="5"/>
  <c r="O9643" i="5"/>
  <c r="L9643" i="5"/>
  <c r="P9642" i="5"/>
  <c r="O9642" i="5"/>
  <c r="L9642" i="5"/>
  <c r="P9641" i="5"/>
  <c r="O9641" i="5"/>
  <c r="L9641" i="5"/>
  <c r="P9640" i="5"/>
  <c r="O9640" i="5"/>
  <c r="L9640" i="5"/>
  <c r="P9639" i="5"/>
  <c r="O9639" i="5"/>
  <c r="L9639" i="5"/>
  <c r="P9638" i="5"/>
  <c r="O9638" i="5"/>
  <c r="L9638" i="5"/>
  <c r="P9637" i="5"/>
  <c r="O9637" i="5"/>
  <c r="L9637" i="5"/>
  <c r="P9636" i="5"/>
  <c r="O9636" i="5"/>
  <c r="L9636" i="5"/>
  <c r="P9635" i="5"/>
  <c r="O9635" i="5"/>
  <c r="L9635" i="5"/>
  <c r="P9634" i="5"/>
  <c r="O9634" i="5"/>
  <c r="L9634" i="5"/>
  <c r="P9633" i="5"/>
  <c r="O9633" i="5"/>
  <c r="L9633" i="5"/>
  <c r="P9632" i="5"/>
  <c r="O9632" i="5"/>
  <c r="L9632" i="5"/>
  <c r="P9631" i="5"/>
  <c r="O9631" i="5"/>
  <c r="L9631" i="5"/>
  <c r="P9630" i="5"/>
  <c r="O9630" i="5"/>
  <c r="L9630" i="5"/>
  <c r="P9629" i="5"/>
  <c r="O9629" i="5"/>
  <c r="L9629" i="5"/>
  <c r="P9628" i="5"/>
  <c r="O9628" i="5"/>
  <c r="L9628" i="5"/>
  <c r="P9627" i="5"/>
  <c r="O9627" i="5"/>
  <c r="L9627" i="5"/>
  <c r="P9626" i="5"/>
  <c r="O9626" i="5"/>
  <c r="L9626" i="5"/>
  <c r="P9625" i="5"/>
  <c r="O9625" i="5"/>
  <c r="L9625" i="5"/>
  <c r="P9624" i="5"/>
  <c r="O9624" i="5"/>
  <c r="L9624" i="5"/>
  <c r="P9623" i="5"/>
  <c r="O9623" i="5"/>
  <c r="L9623" i="5"/>
  <c r="P9622" i="5"/>
  <c r="O9622" i="5"/>
  <c r="L9622" i="5"/>
  <c r="P9621" i="5"/>
  <c r="O9621" i="5"/>
  <c r="L9621" i="5"/>
  <c r="P9620" i="5"/>
  <c r="O9620" i="5"/>
  <c r="L9620" i="5"/>
  <c r="P9619" i="5"/>
  <c r="O9619" i="5"/>
  <c r="L9619" i="5"/>
  <c r="P9618" i="5"/>
  <c r="O9618" i="5"/>
  <c r="L9618" i="5"/>
  <c r="P9617" i="5"/>
  <c r="O9617" i="5"/>
  <c r="L9617" i="5"/>
  <c r="P9616" i="5"/>
  <c r="O9616" i="5"/>
  <c r="L9616" i="5"/>
  <c r="P9615" i="5"/>
  <c r="O9615" i="5"/>
  <c r="L9615" i="5"/>
  <c r="P9614" i="5"/>
  <c r="O9614" i="5"/>
  <c r="L9614" i="5"/>
  <c r="P9613" i="5"/>
  <c r="O9613" i="5"/>
  <c r="L9613" i="5"/>
  <c r="P9612" i="5"/>
  <c r="O9612" i="5"/>
  <c r="L9612" i="5"/>
  <c r="P9611" i="5"/>
  <c r="O9611" i="5"/>
  <c r="L9611" i="5"/>
  <c r="P9610" i="5"/>
  <c r="O9610" i="5"/>
  <c r="L9610" i="5"/>
  <c r="P9609" i="5"/>
  <c r="O9609" i="5"/>
  <c r="L9609" i="5"/>
  <c r="P9608" i="5"/>
  <c r="O9608" i="5"/>
  <c r="L9608" i="5"/>
  <c r="P9607" i="5"/>
  <c r="O9607" i="5"/>
  <c r="L9607" i="5"/>
  <c r="P9606" i="5"/>
  <c r="O9606" i="5"/>
  <c r="L9606" i="5"/>
  <c r="P9605" i="5"/>
  <c r="O9605" i="5"/>
  <c r="L9605" i="5"/>
  <c r="P9604" i="5"/>
  <c r="O9604" i="5"/>
  <c r="L9604" i="5"/>
  <c r="P9603" i="5"/>
  <c r="O9603" i="5"/>
  <c r="L9603" i="5"/>
  <c r="P9602" i="5"/>
  <c r="O9602" i="5"/>
  <c r="L9602" i="5"/>
  <c r="P9601" i="5"/>
  <c r="O9601" i="5"/>
  <c r="L9601" i="5"/>
  <c r="P9600" i="5"/>
  <c r="O9600" i="5"/>
  <c r="L9600" i="5"/>
  <c r="P9599" i="5"/>
  <c r="O9599" i="5"/>
  <c r="L9599" i="5"/>
  <c r="P9598" i="5"/>
  <c r="O9598" i="5"/>
  <c r="L9598" i="5"/>
  <c r="P9597" i="5"/>
  <c r="O9597" i="5"/>
  <c r="L9597" i="5"/>
  <c r="P9596" i="5"/>
  <c r="O9596" i="5"/>
  <c r="L9596" i="5"/>
  <c r="P9595" i="5"/>
  <c r="O9595" i="5"/>
  <c r="L9595" i="5"/>
  <c r="P9594" i="5"/>
  <c r="O9594" i="5"/>
  <c r="L9594" i="5"/>
  <c r="P9593" i="5"/>
  <c r="O9593" i="5"/>
  <c r="L9593" i="5"/>
  <c r="P9592" i="5"/>
  <c r="O9592" i="5"/>
  <c r="L9592" i="5"/>
  <c r="P9591" i="5"/>
  <c r="O9591" i="5"/>
  <c r="L9591" i="5"/>
  <c r="P9590" i="5"/>
  <c r="O9590" i="5"/>
  <c r="L9590" i="5"/>
  <c r="P9589" i="5"/>
  <c r="O9589" i="5"/>
  <c r="L9589" i="5"/>
  <c r="P9588" i="5"/>
  <c r="O9588" i="5"/>
  <c r="L9588" i="5"/>
  <c r="P9587" i="5"/>
  <c r="O9587" i="5"/>
  <c r="L9587" i="5"/>
  <c r="P9586" i="5"/>
  <c r="O9586" i="5"/>
  <c r="L9586" i="5"/>
  <c r="P9585" i="5"/>
  <c r="O9585" i="5"/>
  <c r="L9585" i="5"/>
  <c r="P9584" i="5"/>
  <c r="O9584" i="5"/>
  <c r="L9584" i="5"/>
  <c r="P9583" i="5"/>
  <c r="O9583" i="5"/>
  <c r="L9583" i="5"/>
  <c r="P9582" i="5"/>
  <c r="O9582" i="5"/>
  <c r="L9582" i="5"/>
  <c r="P9581" i="5"/>
  <c r="O9581" i="5"/>
  <c r="L9581" i="5"/>
  <c r="P9580" i="5"/>
  <c r="O9580" i="5"/>
  <c r="L9580" i="5"/>
  <c r="P9579" i="5"/>
  <c r="O9579" i="5"/>
  <c r="L9579" i="5"/>
  <c r="P9578" i="5"/>
  <c r="O9578" i="5"/>
  <c r="L9578" i="5"/>
  <c r="P9577" i="5"/>
  <c r="O9577" i="5"/>
  <c r="L9577" i="5"/>
  <c r="P9576" i="5"/>
  <c r="O9576" i="5"/>
  <c r="L9576" i="5"/>
  <c r="P9575" i="5"/>
  <c r="O9575" i="5"/>
  <c r="L9575" i="5"/>
  <c r="P9574" i="5"/>
  <c r="O9574" i="5"/>
  <c r="L9574" i="5"/>
  <c r="P9573" i="5"/>
  <c r="O9573" i="5"/>
  <c r="L9573" i="5"/>
  <c r="P9572" i="5"/>
  <c r="O9572" i="5"/>
  <c r="L9572" i="5"/>
  <c r="P9571" i="5"/>
  <c r="O9571" i="5"/>
  <c r="L9571" i="5"/>
  <c r="P9570" i="5"/>
  <c r="O9570" i="5"/>
  <c r="L9570" i="5"/>
  <c r="P9569" i="5"/>
  <c r="O9569" i="5"/>
  <c r="L9569" i="5"/>
  <c r="P9568" i="5"/>
  <c r="O9568" i="5"/>
  <c r="L9568" i="5"/>
  <c r="P9567" i="5"/>
  <c r="O9567" i="5"/>
  <c r="L9567" i="5"/>
  <c r="P9566" i="5"/>
  <c r="O9566" i="5"/>
  <c r="L9566" i="5"/>
  <c r="P9565" i="5"/>
  <c r="O9565" i="5"/>
  <c r="L9565" i="5"/>
  <c r="P9564" i="5"/>
  <c r="O9564" i="5"/>
  <c r="L9564" i="5"/>
  <c r="P9563" i="5"/>
  <c r="O9563" i="5"/>
  <c r="L9563" i="5"/>
  <c r="P9562" i="5"/>
  <c r="O9562" i="5"/>
  <c r="L9562" i="5"/>
  <c r="P9561" i="5"/>
  <c r="O9561" i="5"/>
  <c r="L9561" i="5"/>
  <c r="P9560" i="5"/>
  <c r="O9560" i="5"/>
  <c r="L9560" i="5"/>
  <c r="P9559" i="5"/>
  <c r="O9559" i="5"/>
  <c r="L9559" i="5"/>
  <c r="P9558" i="5"/>
  <c r="O9558" i="5"/>
  <c r="L9558" i="5"/>
  <c r="P9557" i="5"/>
  <c r="O9557" i="5"/>
  <c r="L9557" i="5"/>
  <c r="P9556" i="5"/>
  <c r="O9556" i="5"/>
  <c r="L9556" i="5"/>
  <c r="P9555" i="5"/>
  <c r="O9555" i="5"/>
  <c r="L9555" i="5"/>
  <c r="P9554" i="5"/>
  <c r="O9554" i="5"/>
  <c r="L9554" i="5"/>
  <c r="P9553" i="5"/>
  <c r="O9553" i="5"/>
  <c r="L9553" i="5"/>
  <c r="P9552" i="5"/>
  <c r="O9552" i="5"/>
  <c r="L9552" i="5"/>
  <c r="P9551" i="5"/>
  <c r="O9551" i="5"/>
  <c r="L9551" i="5"/>
  <c r="P9550" i="5"/>
  <c r="O9550" i="5"/>
  <c r="L9550" i="5"/>
  <c r="P9549" i="5"/>
  <c r="O9549" i="5"/>
  <c r="L9549" i="5"/>
  <c r="P9548" i="5"/>
  <c r="O9548" i="5"/>
  <c r="L9548" i="5"/>
  <c r="P9547" i="5"/>
  <c r="O9547" i="5"/>
  <c r="L9547" i="5"/>
  <c r="P9546" i="5"/>
  <c r="O9546" i="5"/>
  <c r="L9546" i="5"/>
  <c r="P9545" i="5"/>
  <c r="O9545" i="5"/>
  <c r="L9545" i="5"/>
  <c r="P9544" i="5"/>
  <c r="O9544" i="5"/>
  <c r="L9544" i="5"/>
  <c r="P9543" i="5"/>
  <c r="O9543" i="5"/>
  <c r="L9543" i="5"/>
  <c r="P9542" i="5"/>
  <c r="O9542" i="5"/>
  <c r="L9542" i="5"/>
  <c r="P9541" i="5"/>
  <c r="O9541" i="5"/>
  <c r="L9541" i="5"/>
  <c r="P9540" i="5"/>
  <c r="O9540" i="5"/>
  <c r="L9540" i="5"/>
  <c r="P9539" i="5"/>
  <c r="O9539" i="5"/>
  <c r="L9539" i="5"/>
  <c r="P9538" i="5"/>
  <c r="O9538" i="5"/>
  <c r="L9538" i="5"/>
  <c r="P9537" i="5"/>
  <c r="O9537" i="5"/>
  <c r="L9537" i="5"/>
  <c r="P9536" i="5"/>
  <c r="O9536" i="5"/>
  <c r="L9536" i="5"/>
  <c r="P9535" i="5"/>
  <c r="O9535" i="5"/>
  <c r="L9535" i="5"/>
  <c r="P9534" i="5"/>
  <c r="O9534" i="5"/>
  <c r="L9534" i="5"/>
  <c r="P9533" i="5"/>
  <c r="O9533" i="5"/>
  <c r="L9533" i="5"/>
  <c r="P9532" i="5"/>
  <c r="O9532" i="5"/>
  <c r="L9532" i="5"/>
  <c r="P9531" i="5"/>
  <c r="O9531" i="5"/>
  <c r="L9531" i="5"/>
  <c r="P9530" i="5"/>
  <c r="O9530" i="5"/>
  <c r="L9530" i="5"/>
  <c r="P9529" i="5"/>
  <c r="O9529" i="5"/>
  <c r="L9529" i="5"/>
  <c r="P9528" i="5"/>
  <c r="O9528" i="5"/>
  <c r="L9528" i="5"/>
  <c r="P9527" i="5"/>
  <c r="O9527" i="5"/>
  <c r="L9527" i="5"/>
  <c r="P9526" i="5"/>
  <c r="O9526" i="5"/>
  <c r="L9526" i="5"/>
  <c r="P9525" i="5"/>
  <c r="O9525" i="5"/>
  <c r="L9525" i="5"/>
  <c r="P9524" i="5"/>
  <c r="O9524" i="5"/>
  <c r="L9524" i="5"/>
  <c r="P9523" i="5"/>
  <c r="O9523" i="5"/>
  <c r="L9523" i="5"/>
  <c r="P9522" i="5"/>
  <c r="O9522" i="5"/>
  <c r="L9522" i="5"/>
  <c r="P9521" i="5"/>
  <c r="O9521" i="5"/>
  <c r="L9521" i="5"/>
  <c r="P9520" i="5"/>
  <c r="O9520" i="5"/>
  <c r="L9520" i="5"/>
  <c r="P9519" i="5"/>
  <c r="O9519" i="5"/>
  <c r="L9519" i="5"/>
  <c r="P9518" i="5"/>
  <c r="O9518" i="5"/>
  <c r="L9518" i="5"/>
  <c r="P9517" i="5"/>
  <c r="O9517" i="5"/>
  <c r="L9517" i="5"/>
  <c r="P9516" i="5"/>
  <c r="O9516" i="5"/>
  <c r="L9516" i="5"/>
  <c r="P9515" i="5"/>
  <c r="O9515" i="5"/>
  <c r="L9515" i="5"/>
  <c r="P9514" i="5"/>
  <c r="O9514" i="5"/>
  <c r="L9514" i="5"/>
  <c r="P9513" i="5"/>
  <c r="O9513" i="5"/>
  <c r="L9513" i="5"/>
  <c r="P9512" i="5"/>
  <c r="O9512" i="5"/>
  <c r="L9512" i="5"/>
  <c r="P9511" i="5"/>
  <c r="O9511" i="5"/>
  <c r="L9511" i="5"/>
  <c r="P9510" i="5"/>
  <c r="O9510" i="5"/>
  <c r="L9510" i="5"/>
  <c r="P9509" i="5"/>
  <c r="O9509" i="5"/>
  <c r="L9509" i="5"/>
  <c r="P9508" i="5"/>
  <c r="O9508" i="5"/>
  <c r="L9508" i="5"/>
  <c r="P9507" i="5"/>
  <c r="O9507" i="5"/>
  <c r="L9507" i="5"/>
  <c r="P9506" i="5"/>
  <c r="O9506" i="5"/>
  <c r="L9506" i="5"/>
  <c r="P9505" i="5"/>
  <c r="O9505" i="5"/>
  <c r="L9505" i="5"/>
  <c r="P9504" i="5"/>
  <c r="O9504" i="5"/>
  <c r="L9504" i="5"/>
  <c r="P9503" i="5"/>
  <c r="O9503" i="5"/>
  <c r="L9503" i="5"/>
  <c r="P9502" i="5"/>
  <c r="O9502" i="5"/>
  <c r="L9502" i="5"/>
  <c r="P9501" i="5"/>
  <c r="O9501" i="5"/>
  <c r="L9501" i="5"/>
  <c r="P9500" i="5"/>
  <c r="O9500" i="5"/>
  <c r="L9500" i="5"/>
  <c r="P9499" i="5"/>
  <c r="O9499" i="5"/>
  <c r="L9499" i="5"/>
  <c r="P9498" i="5"/>
  <c r="O9498" i="5"/>
  <c r="L9498" i="5"/>
  <c r="P9497" i="5"/>
  <c r="O9497" i="5"/>
  <c r="L9497" i="5"/>
  <c r="P9496" i="5"/>
  <c r="O9496" i="5"/>
  <c r="L9496" i="5"/>
  <c r="P9495" i="5"/>
  <c r="O9495" i="5"/>
  <c r="L9495" i="5"/>
  <c r="P9494" i="5"/>
  <c r="O9494" i="5"/>
  <c r="L9494" i="5"/>
  <c r="P9493" i="5"/>
  <c r="O9493" i="5"/>
  <c r="L9493" i="5"/>
  <c r="P9492" i="5"/>
  <c r="O9492" i="5"/>
  <c r="L9492" i="5"/>
  <c r="P9491" i="5"/>
  <c r="O9491" i="5"/>
  <c r="L9491" i="5"/>
  <c r="P9490" i="5"/>
  <c r="O9490" i="5"/>
  <c r="L9490" i="5"/>
  <c r="P9489" i="5"/>
  <c r="O9489" i="5"/>
  <c r="L9489" i="5"/>
  <c r="P9488" i="5"/>
  <c r="O9488" i="5"/>
  <c r="L9488" i="5"/>
  <c r="P9487" i="5"/>
  <c r="O9487" i="5"/>
  <c r="L9487" i="5"/>
  <c r="P9486" i="5"/>
  <c r="O9486" i="5"/>
  <c r="L9486" i="5"/>
  <c r="P9485" i="5"/>
  <c r="O9485" i="5"/>
  <c r="L9485" i="5"/>
  <c r="P9484" i="5"/>
  <c r="O9484" i="5"/>
  <c r="L9484" i="5"/>
  <c r="P9483" i="5"/>
  <c r="O9483" i="5"/>
  <c r="L9483" i="5"/>
  <c r="P9482" i="5"/>
  <c r="O9482" i="5"/>
  <c r="L9482" i="5"/>
  <c r="P9481" i="5"/>
  <c r="O9481" i="5"/>
  <c r="L9481" i="5"/>
  <c r="P9480" i="5"/>
  <c r="O9480" i="5"/>
  <c r="L9480" i="5"/>
  <c r="P9479" i="5"/>
  <c r="O9479" i="5"/>
  <c r="L9479" i="5"/>
  <c r="P9478" i="5"/>
  <c r="O9478" i="5"/>
  <c r="L9478" i="5"/>
  <c r="P9477" i="5"/>
  <c r="O9477" i="5"/>
  <c r="L9477" i="5"/>
  <c r="P9476" i="5"/>
  <c r="O9476" i="5"/>
  <c r="L9476" i="5"/>
  <c r="P9475" i="5"/>
  <c r="O9475" i="5"/>
  <c r="L9475" i="5"/>
  <c r="P9474" i="5"/>
  <c r="O9474" i="5"/>
  <c r="L9474" i="5"/>
  <c r="P9473" i="5"/>
  <c r="O9473" i="5"/>
  <c r="L9473" i="5"/>
  <c r="P9472" i="5"/>
  <c r="O9472" i="5"/>
  <c r="L9472" i="5"/>
  <c r="P9471" i="5"/>
  <c r="O9471" i="5"/>
  <c r="L9471" i="5"/>
  <c r="P9470" i="5"/>
  <c r="O9470" i="5"/>
  <c r="L9470" i="5"/>
  <c r="P9469" i="5"/>
  <c r="O9469" i="5"/>
  <c r="L9469" i="5"/>
  <c r="P9468" i="5"/>
  <c r="O9468" i="5"/>
  <c r="L9468" i="5"/>
  <c r="P9467" i="5"/>
  <c r="O9467" i="5"/>
  <c r="L9467" i="5"/>
  <c r="P9466" i="5"/>
  <c r="O9466" i="5"/>
  <c r="L9466" i="5"/>
  <c r="P9465" i="5"/>
  <c r="O9465" i="5"/>
  <c r="L9465" i="5"/>
  <c r="P9464" i="5"/>
  <c r="O9464" i="5"/>
  <c r="L9464" i="5"/>
  <c r="P9463" i="5"/>
  <c r="O9463" i="5"/>
  <c r="L9463" i="5"/>
  <c r="P9462" i="5"/>
  <c r="O9462" i="5"/>
  <c r="L9462" i="5"/>
  <c r="P9461" i="5"/>
  <c r="O9461" i="5"/>
  <c r="L9461" i="5"/>
  <c r="P9460" i="5"/>
  <c r="O9460" i="5"/>
  <c r="L9460" i="5"/>
  <c r="P9459" i="5"/>
  <c r="O9459" i="5"/>
  <c r="L9459" i="5"/>
  <c r="P9458" i="5"/>
  <c r="O9458" i="5"/>
  <c r="L9458" i="5"/>
  <c r="P9457" i="5"/>
  <c r="O9457" i="5"/>
  <c r="L9457" i="5"/>
  <c r="P9456" i="5"/>
  <c r="O9456" i="5"/>
  <c r="L9456" i="5"/>
  <c r="P9455" i="5"/>
  <c r="O9455" i="5"/>
  <c r="L9455" i="5"/>
  <c r="P9454" i="5"/>
  <c r="O9454" i="5"/>
  <c r="L9454" i="5"/>
  <c r="P9453" i="5"/>
  <c r="O9453" i="5"/>
  <c r="L9453" i="5"/>
  <c r="P9452" i="5"/>
  <c r="O9452" i="5"/>
  <c r="L9452" i="5"/>
  <c r="P9451" i="5"/>
  <c r="O9451" i="5"/>
  <c r="L9451" i="5"/>
  <c r="P9450" i="5"/>
  <c r="O9450" i="5"/>
  <c r="L9450" i="5"/>
  <c r="P9449" i="5"/>
  <c r="O9449" i="5"/>
  <c r="L9449" i="5"/>
  <c r="P9448" i="5"/>
  <c r="O9448" i="5"/>
  <c r="L9448" i="5"/>
  <c r="P9447" i="5"/>
  <c r="O9447" i="5"/>
  <c r="L9447" i="5"/>
  <c r="P9446" i="5"/>
  <c r="O9446" i="5"/>
  <c r="L9446" i="5"/>
  <c r="P9445" i="5"/>
  <c r="O9445" i="5"/>
  <c r="L9445" i="5"/>
  <c r="P9444" i="5"/>
  <c r="O9444" i="5"/>
  <c r="L9444" i="5"/>
  <c r="P9443" i="5"/>
  <c r="O9443" i="5"/>
  <c r="L9443" i="5"/>
  <c r="P9442" i="5"/>
  <c r="O9442" i="5"/>
  <c r="L9442" i="5"/>
  <c r="P9441" i="5"/>
  <c r="O9441" i="5"/>
  <c r="L9441" i="5"/>
  <c r="P9440" i="5"/>
  <c r="O9440" i="5"/>
  <c r="L9440" i="5"/>
  <c r="P9439" i="5"/>
  <c r="O9439" i="5"/>
  <c r="L9439" i="5"/>
  <c r="P9438" i="5"/>
  <c r="O9438" i="5"/>
  <c r="L9438" i="5"/>
  <c r="P9437" i="5"/>
  <c r="O9437" i="5"/>
  <c r="L9437" i="5"/>
  <c r="P9436" i="5"/>
  <c r="O9436" i="5"/>
  <c r="L9436" i="5"/>
  <c r="P9435" i="5"/>
  <c r="O9435" i="5"/>
  <c r="L9435" i="5"/>
  <c r="P9434" i="5"/>
  <c r="O9434" i="5"/>
  <c r="L9434" i="5"/>
  <c r="P9433" i="5"/>
  <c r="O9433" i="5"/>
  <c r="L9433" i="5"/>
  <c r="P9432" i="5"/>
  <c r="O9432" i="5"/>
  <c r="L9432" i="5"/>
  <c r="P9431" i="5"/>
  <c r="O9431" i="5"/>
  <c r="L9431" i="5"/>
  <c r="P9430" i="5"/>
  <c r="O9430" i="5"/>
  <c r="L9430" i="5"/>
  <c r="P9429" i="5"/>
  <c r="O9429" i="5"/>
  <c r="L9429" i="5"/>
  <c r="P9428" i="5"/>
  <c r="O9428" i="5"/>
  <c r="L9428" i="5"/>
  <c r="P9427" i="5"/>
  <c r="O9427" i="5"/>
  <c r="L9427" i="5"/>
  <c r="P9426" i="5"/>
  <c r="O9426" i="5"/>
  <c r="L9426" i="5"/>
  <c r="P9425" i="5"/>
  <c r="O9425" i="5"/>
  <c r="L9425" i="5"/>
  <c r="P9424" i="5"/>
  <c r="O9424" i="5"/>
  <c r="L9424" i="5"/>
  <c r="P9423" i="5"/>
  <c r="O9423" i="5"/>
  <c r="L9423" i="5"/>
  <c r="P9422" i="5"/>
  <c r="O9422" i="5"/>
  <c r="L9422" i="5"/>
  <c r="P9421" i="5"/>
  <c r="O9421" i="5"/>
  <c r="L9421" i="5"/>
  <c r="P9420" i="5"/>
  <c r="O9420" i="5"/>
  <c r="L9420" i="5"/>
  <c r="P9419" i="5"/>
  <c r="O9419" i="5"/>
  <c r="L9419" i="5"/>
  <c r="P9418" i="5"/>
  <c r="O9418" i="5"/>
  <c r="L9418" i="5"/>
  <c r="P9417" i="5"/>
  <c r="O9417" i="5"/>
  <c r="L9417" i="5"/>
  <c r="P9416" i="5"/>
  <c r="O9416" i="5"/>
  <c r="L9416" i="5"/>
  <c r="P9415" i="5"/>
  <c r="O9415" i="5"/>
  <c r="L9415" i="5"/>
  <c r="P9414" i="5"/>
  <c r="O9414" i="5"/>
  <c r="L9414" i="5"/>
  <c r="P9413" i="5"/>
  <c r="O9413" i="5"/>
  <c r="L9413" i="5"/>
  <c r="P9412" i="5"/>
  <c r="O9412" i="5"/>
  <c r="L9412" i="5"/>
  <c r="P9411" i="5"/>
  <c r="O9411" i="5"/>
  <c r="L9411" i="5"/>
  <c r="P9410" i="5"/>
  <c r="O9410" i="5"/>
  <c r="L9410" i="5"/>
  <c r="P9409" i="5"/>
  <c r="O9409" i="5"/>
  <c r="L9409" i="5"/>
  <c r="P9408" i="5"/>
  <c r="O9408" i="5"/>
  <c r="L9408" i="5"/>
  <c r="P9407" i="5"/>
  <c r="O9407" i="5"/>
  <c r="L9407" i="5"/>
  <c r="P9406" i="5"/>
  <c r="O9406" i="5"/>
  <c r="L9406" i="5"/>
  <c r="P9405" i="5"/>
  <c r="O9405" i="5"/>
  <c r="L9405" i="5"/>
  <c r="P9404" i="5"/>
  <c r="O9404" i="5"/>
  <c r="L9404" i="5"/>
  <c r="P9403" i="5"/>
  <c r="O9403" i="5"/>
  <c r="L9403" i="5"/>
  <c r="P9402" i="5"/>
  <c r="O9402" i="5"/>
  <c r="L9402" i="5"/>
  <c r="P9401" i="5"/>
  <c r="O9401" i="5"/>
  <c r="L9401" i="5"/>
  <c r="P9400" i="5"/>
  <c r="O9400" i="5"/>
  <c r="L9400" i="5"/>
  <c r="P9399" i="5"/>
  <c r="O9399" i="5"/>
  <c r="L9399" i="5"/>
  <c r="P9398" i="5"/>
  <c r="O9398" i="5"/>
  <c r="L9398" i="5"/>
  <c r="P9397" i="5"/>
  <c r="O9397" i="5"/>
  <c r="L9397" i="5"/>
  <c r="P9396" i="5"/>
  <c r="O9396" i="5"/>
  <c r="L9396" i="5"/>
  <c r="P9395" i="5"/>
  <c r="O9395" i="5"/>
  <c r="L9395" i="5"/>
  <c r="P9394" i="5"/>
  <c r="O9394" i="5"/>
  <c r="L9394" i="5"/>
  <c r="P9393" i="5"/>
  <c r="O9393" i="5"/>
  <c r="L9393" i="5"/>
  <c r="P9392" i="5"/>
  <c r="O9392" i="5"/>
  <c r="L9392" i="5"/>
  <c r="P9391" i="5"/>
  <c r="O9391" i="5"/>
  <c r="L9391" i="5"/>
  <c r="P9390" i="5"/>
  <c r="O9390" i="5"/>
  <c r="L9390" i="5"/>
  <c r="P9389" i="5"/>
  <c r="O9389" i="5"/>
  <c r="L9389" i="5"/>
  <c r="P9388" i="5"/>
  <c r="O9388" i="5"/>
  <c r="L9388" i="5"/>
  <c r="P9387" i="5"/>
  <c r="O9387" i="5"/>
  <c r="L9387" i="5"/>
  <c r="P9386" i="5"/>
  <c r="O9386" i="5"/>
  <c r="L9386" i="5"/>
  <c r="P9385" i="5"/>
  <c r="O9385" i="5"/>
  <c r="L9385" i="5"/>
  <c r="P9384" i="5"/>
  <c r="O9384" i="5"/>
  <c r="L9384" i="5"/>
  <c r="P9383" i="5"/>
  <c r="O9383" i="5"/>
  <c r="L9383" i="5"/>
  <c r="P9382" i="5"/>
  <c r="O9382" i="5"/>
  <c r="L9382" i="5"/>
  <c r="P9381" i="5"/>
  <c r="O9381" i="5"/>
  <c r="L9381" i="5"/>
  <c r="P9380" i="5"/>
  <c r="O9380" i="5"/>
  <c r="L9380" i="5"/>
  <c r="P9379" i="5"/>
  <c r="O9379" i="5"/>
  <c r="L9379" i="5"/>
  <c r="P9378" i="5"/>
  <c r="O9378" i="5"/>
  <c r="L9378" i="5"/>
  <c r="P9377" i="5"/>
  <c r="O9377" i="5"/>
  <c r="L9377" i="5"/>
  <c r="P9376" i="5"/>
  <c r="O9376" i="5"/>
  <c r="L9376" i="5"/>
  <c r="P9375" i="5"/>
  <c r="O9375" i="5"/>
  <c r="L9375" i="5"/>
  <c r="P9374" i="5"/>
  <c r="O9374" i="5"/>
  <c r="L9374" i="5"/>
  <c r="P9373" i="5"/>
  <c r="O9373" i="5"/>
  <c r="L9373" i="5"/>
  <c r="P9372" i="5"/>
  <c r="O9372" i="5"/>
  <c r="L9372" i="5"/>
  <c r="P9371" i="5"/>
  <c r="O9371" i="5"/>
  <c r="L9371" i="5"/>
  <c r="P9370" i="5"/>
  <c r="O9370" i="5"/>
  <c r="L9370" i="5"/>
  <c r="P9369" i="5"/>
  <c r="O9369" i="5"/>
  <c r="L9369" i="5"/>
  <c r="P9368" i="5"/>
  <c r="O9368" i="5"/>
  <c r="L9368" i="5"/>
  <c r="P9367" i="5"/>
  <c r="O9367" i="5"/>
  <c r="L9367" i="5"/>
  <c r="P9366" i="5"/>
  <c r="O9366" i="5"/>
  <c r="L9366" i="5"/>
  <c r="P9365" i="5"/>
  <c r="O9365" i="5"/>
  <c r="L9365" i="5"/>
  <c r="P9364" i="5"/>
  <c r="O9364" i="5"/>
  <c r="L9364" i="5"/>
  <c r="P9363" i="5"/>
  <c r="O9363" i="5"/>
  <c r="L9363" i="5"/>
  <c r="P9362" i="5"/>
  <c r="O9362" i="5"/>
  <c r="L9362" i="5"/>
  <c r="P9361" i="5"/>
  <c r="O9361" i="5"/>
  <c r="L9361" i="5"/>
  <c r="P9360" i="5"/>
  <c r="O9360" i="5"/>
  <c r="L9360" i="5"/>
  <c r="P9359" i="5"/>
  <c r="O9359" i="5"/>
  <c r="L9359" i="5"/>
  <c r="P9358" i="5"/>
  <c r="O9358" i="5"/>
  <c r="L9358" i="5"/>
  <c r="P9357" i="5"/>
  <c r="O9357" i="5"/>
  <c r="L9357" i="5"/>
  <c r="P9356" i="5"/>
  <c r="O9356" i="5"/>
  <c r="L9356" i="5"/>
  <c r="P9355" i="5"/>
  <c r="O9355" i="5"/>
  <c r="L9355" i="5"/>
  <c r="P9354" i="5"/>
  <c r="O9354" i="5"/>
  <c r="L9354" i="5"/>
  <c r="P9353" i="5"/>
  <c r="O9353" i="5"/>
  <c r="L9353" i="5"/>
  <c r="P9352" i="5"/>
  <c r="O9352" i="5"/>
  <c r="L9352" i="5"/>
  <c r="P9351" i="5"/>
  <c r="O9351" i="5"/>
  <c r="L9351" i="5"/>
  <c r="P9350" i="5"/>
  <c r="O9350" i="5"/>
  <c r="L9350" i="5"/>
  <c r="P9349" i="5"/>
  <c r="O9349" i="5"/>
  <c r="L9349" i="5"/>
  <c r="P9348" i="5"/>
  <c r="O9348" i="5"/>
  <c r="L9348" i="5"/>
  <c r="P9347" i="5"/>
  <c r="O9347" i="5"/>
  <c r="L9347" i="5"/>
  <c r="P9346" i="5"/>
  <c r="O9346" i="5"/>
  <c r="L9346" i="5"/>
  <c r="P9345" i="5"/>
  <c r="O9345" i="5"/>
  <c r="L9345" i="5"/>
  <c r="P9344" i="5"/>
  <c r="O9344" i="5"/>
  <c r="L9344" i="5"/>
  <c r="P9343" i="5"/>
  <c r="O9343" i="5"/>
  <c r="L9343" i="5"/>
  <c r="P9342" i="5"/>
  <c r="O9342" i="5"/>
  <c r="L9342" i="5"/>
  <c r="P9341" i="5"/>
  <c r="O9341" i="5"/>
  <c r="L9341" i="5"/>
  <c r="P9340" i="5"/>
  <c r="O9340" i="5"/>
  <c r="L9340" i="5"/>
  <c r="P9339" i="5"/>
  <c r="O9339" i="5"/>
  <c r="L9339" i="5"/>
  <c r="P9338" i="5"/>
  <c r="O9338" i="5"/>
  <c r="L9338" i="5"/>
  <c r="P9337" i="5"/>
  <c r="O9337" i="5"/>
  <c r="L9337" i="5"/>
  <c r="P9336" i="5"/>
  <c r="O9336" i="5"/>
  <c r="L9336" i="5"/>
  <c r="P9335" i="5"/>
  <c r="O9335" i="5"/>
  <c r="L9335" i="5"/>
  <c r="P9334" i="5"/>
  <c r="O9334" i="5"/>
  <c r="L9334" i="5"/>
  <c r="P9333" i="5"/>
  <c r="O9333" i="5"/>
  <c r="L9333" i="5"/>
  <c r="P9332" i="5"/>
  <c r="O9332" i="5"/>
  <c r="L9332" i="5"/>
  <c r="P9331" i="5"/>
  <c r="O9331" i="5"/>
  <c r="L9331" i="5"/>
  <c r="P9330" i="5"/>
  <c r="O9330" i="5"/>
  <c r="L9330" i="5"/>
  <c r="P9329" i="5"/>
  <c r="O9329" i="5"/>
  <c r="L9329" i="5"/>
  <c r="P9328" i="5"/>
  <c r="O9328" i="5"/>
  <c r="L9328" i="5"/>
  <c r="P9327" i="5"/>
  <c r="O9327" i="5"/>
  <c r="L9327" i="5"/>
  <c r="P9326" i="5"/>
  <c r="O9326" i="5"/>
  <c r="L9326" i="5"/>
  <c r="P9325" i="5"/>
  <c r="O9325" i="5"/>
  <c r="L9325" i="5"/>
  <c r="P9324" i="5"/>
  <c r="O9324" i="5"/>
  <c r="L9324" i="5"/>
  <c r="P9323" i="5"/>
  <c r="O9323" i="5"/>
  <c r="L9323" i="5"/>
  <c r="P9322" i="5"/>
  <c r="O9322" i="5"/>
  <c r="L9322" i="5"/>
  <c r="P9321" i="5"/>
  <c r="O9321" i="5"/>
  <c r="L9321" i="5"/>
  <c r="P9320" i="5"/>
  <c r="O9320" i="5"/>
  <c r="L9320" i="5"/>
  <c r="P9319" i="5"/>
  <c r="O9319" i="5"/>
  <c r="L9319" i="5"/>
  <c r="P9318" i="5"/>
  <c r="O9318" i="5"/>
  <c r="L9318" i="5"/>
  <c r="P9317" i="5"/>
  <c r="O9317" i="5"/>
  <c r="L9317" i="5"/>
  <c r="P9316" i="5"/>
  <c r="O9316" i="5"/>
  <c r="L9316" i="5"/>
  <c r="P9315" i="5"/>
  <c r="O9315" i="5"/>
  <c r="L9315" i="5"/>
  <c r="P9314" i="5"/>
  <c r="O9314" i="5"/>
  <c r="L9314" i="5"/>
  <c r="P9313" i="5"/>
  <c r="O9313" i="5"/>
  <c r="L9313" i="5"/>
  <c r="P9312" i="5"/>
  <c r="O9312" i="5"/>
  <c r="L9312" i="5"/>
  <c r="P9311" i="5"/>
  <c r="O9311" i="5"/>
  <c r="L9311" i="5"/>
  <c r="P9310" i="5"/>
  <c r="O9310" i="5"/>
  <c r="L9310" i="5"/>
  <c r="P9309" i="5"/>
  <c r="O9309" i="5"/>
  <c r="L9309" i="5"/>
  <c r="P9308" i="5"/>
  <c r="O9308" i="5"/>
  <c r="L9308" i="5"/>
  <c r="P9307" i="5"/>
  <c r="O9307" i="5"/>
  <c r="L9307" i="5"/>
  <c r="P9306" i="5"/>
  <c r="O9306" i="5"/>
  <c r="L9306" i="5"/>
  <c r="P9305" i="5"/>
  <c r="O9305" i="5"/>
  <c r="L9305" i="5"/>
  <c r="P9304" i="5"/>
  <c r="O9304" i="5"/>
  <c r="L9304" i="5"/>
  <c r="P9303" i="5"/>
  <c r="O9303" i="5"/>
  <c r="L9303" i="5"/>
  <c r="P9302" i="5"/>
  <c r="O9302" i="5"/>
  <c r="L9302" i="5"/>
  <c r="P9301" i="5"/>
  <c r="O9301" i="5"/>
  <c r="L9301" i="5"/>
  <c r="P9300" i="5"/>
  <c r="O9300" i="5"/>
  <c r="L9300" i="5"/>
  <c r="P9299" i="5"/>
  <c r="O9299" i="5"/>
  <c r="L9299" i="5"/>
  <c r="P9298" i="5"/>
  <c r="O9298" i="5"/>
  <c r="L9298" i="5"/>
  <c r="P9297" i="5"/>
  <c r="O9297" i="5"/>
  <c r="L9297" i="5"/>
  <c r="P9296" i="5"/>
  <c r="O9296" i="5"/>
  <c r="L9296" i="5"/>
  <c r="P9295" i="5"/>
  <c r="O9295" i="5"/>
  <c r="L9295" i="5"/>
  <c r="P9294" i="5"/>
  <c r="O9294" i="5"/>
  <c r="L9294" i="5"/>
  <c r="P9293" i="5"/>
  <c r="O9293" i="5"/>
  <c r="L9293" i="5"/>
  <c r="P9292" i="5"/>
  <c r="O9292" i="5"/>
  <c r="L9292" i="5"/>
  <c r="P9291" i="5"/>
  <c r="O9291" i="5"/>
  <c r="L9291" i="5"/>
  <c r="P9290" i="5"/>
  <c r="O9290" i="5"/>
  <c r="L9290" i="5"/>
  <c r="P9289" i="5"/>
  <c r="O9289" i="5"/>
  <c r="L9289" i="5"/>
  <c r="P9288" i="5"/>
  <c r="O9288" i="5"/>
  <c r="L9288" i="5"/>
  <c r="P9287" i="5"/>
  <c r="O9287" i="5"/>
  <c r="L9287" i="5"/>
  <c r="P9286" i="5"/>
  <c r="O9286" i="5"/>
  <c r="L9286" i="5"/>
  <c r="P9285" i="5"/>
  <c r="O9285" i="5"/>
  <c r="L9285" i="5"/>
  <c r="P9284" i="5"/>
  <c r="O9284" i="5"/>
  <c r="L9284" i="5"/>
  <c r="P9283" i="5"/>
  <c r="O9283" i="5"/>
  <c r="L9283" i="5"/>
  <c r="P9282" i="5"/>
  <c r="O9282" i="5"/>
  <c r="L9282" i="5"/>
  <c r="P9281" i="5"/>
  <c r="O9281" i="5"/>
  <c r="L9281" i="5"/>
  <c r="P9280" i="5"/>
  <c r="O9280" i="5"/>
  <c r="L9280" i="5"/>
  <c r="P9279" i="5"/>
  <c r="O9279" i="5"/>
  <c r="L9279" i="5"/>
  <c r="P9278" i="5"/>
  <c r="O9278" i="5"/>
  <c r="L9278" i="5"/>
  <c r="P9277" i="5"/>
  <c r="O9277" i="5"/>
  <c r="L9277" i="5"/>
  <c r="P9276" i="5"/>
  <c r="O9276" i="5"/>
  <c r="L9276" i="5"/>
  <c r="P9275" i="5"/>
  <c r="O9275" i="5"/>
  <c r="L9275" i="5"/>
  <c r="P9274" i="5"/>
  <c r="O9274" i="5"/>
  <c r="L9274" i="5"/>
  <c r="P9273" i="5"/>
  <c r="O9273" i="5"/>
  <c r="L9273" i="5"/>
  <c r="P9272" i="5"/>
  <c r="O9272" i="5"/>
  <c r="L9272" i="5"/>
  <c r="P9271" i="5"/>
  <c r="O9271" i="5"/>
  <c r="L9271" i="5"/>
  <c r="P9270" i="5"/>
  <c r="O9270" i="5"/>
  <c r="L9270" i="5"/>
  <c r="P9269" i="5"/>
  <c r="O9269" i="5"/>
  <c r="L9269" i="5"/>
  <c r="P9268" i="5"/>
  <c r="O9268" i="5"/>
  <c r="L9268" i="5"/>
  <c r="P9267" i="5"/>
  <c r="O9267" i="5"/>
  <c r="L9267" i="5"/>
  <c r="P9266" i="5"/>
  <c r="O9266" i="5"/>
  <c r="L9266" i="5"/>
  <c r="P9265" i="5"/>
  <c r="O9265" i="5"/>
  <c r="L9265" i="5"/>
  <c r="P9264" i="5"/>
  <c r="O9264" i="5"/>
  <c r="L9264" i="5"/>
  <c r="P9263" i="5"/>
  <c r="O9263" i="5"/>
  <c r="L9263" i="5"/>
  <c r="P9262" i="5"/>
  <c r="O9262" i="5"/>
  <c r="L9262" i="5"/>
  <c r="P9261" i="5"/>
  <c r="O9261" i="5"/>
  <c r="L9261" i="5"/>
  <c r="P9260" i="5"/>
  <c r="O9260" i="5"/>
  <c r="L9260" i="5"/>
  <c r="P9259" i="5"/>
  <c r="O9259" i="5"/>
  <c r="L9259" i="5"/>
  <c r="P9258" i="5"/>
  <c r="O9258" i="5"/>
  <c r="L9258" i="5"/>
  <c r="P9257" i="5"/>
  <c r="O9257" i="5"/>
  <c r="L9257" i="5"/>
  <c r="P9256" i="5"/>
  <c r="O9256" i="5"/>
  <c r="L9256" i="5"/>
  <c r="P9255" i="5"/>
  <c r="O9255" i="5"/>
  <c r="L9255" i="5"/>
  <c r="P9254" i="5"/>
  <c r="O9254" i="5"/>
  <c r="L9254" i="5"/>
  <c r="P9253" i="5"/>
  <c r="O9253" i="5"/>
  <c r="L9253" i="5"/>
  <c r="P9252" i="5"/>
  <c r="O9252" i="5"/>
  <c r="L9252" i="5"/>
  <c r="P9251" i="5"/>
  <c r="O9251" i="5"/>
  <c r="L9251" i="5"/>
  <c r="P9250" i="5"/>
  <c r="O9250" i="5"/>
  <c r="L9250" i="5"/>
  <c r="P9249" i="5"/>
  <c r="O9249" i="5"/>
  <c r="L9249" i="5"/>
  <c r="P9248" i="5"/>
  <c r="O9248" i="5"/>
  <c r="L9248" i="5"/>
  <c r="P9247" i="5"/>
  <c r="O9247" i="5"/>
  <c r="L9247" i="5"/>
  <c r="P9246" i="5"/>
  <c r="O9246" i="5"/>
  <c r="L9246" i="5"/>
  <c r="P9245" i="5"/>
  <c r="O9245" i="5"/>
  <c r="L9245" i="5"/>
  <c r="P9244" i="5"/>
  <c r="O9244" i="5"/>
  <c r="L9244" i="5"/>
  <c r="P9243" i="5"/>
  <c r="O9243" i="5"/>
  <c r="L9243" i="5"/>
  <c r="P9242" i="5"/>
  <c r="O9242" i="5"/>
  <c r="L9242" i="5"/>
  <c r="P9241" i="5"/>
  <c r="O9241" i="5"/>
  <c r="L9241" i="5"/>
  <c r="P9240" i="5"/>
  <c r="O9240" i="5"/>
  <c r="L9240" i="5"/>
  <c r="P9239" i="5"/>
  <c r="O9239" i="5"/>
  <c r="L9239" i="5"/>
  <c r="P9238" i="5"/>
  <c r="O9238" i="5"/>
  <c r="L9238" i="5"/>
  <c r="P9237" i="5"/>
  <c r="O9237" i="5"/>
  <c r="L9237" i="5"/>
  <c r="P9236" i="5"/>
  <c r="O9236" i="5"/>
  <c r="L9236" i="5"/>
  <c r="P9235" i="5"/>
  <c r="O9235" i="5"/>
  <c r="L9235" i="5"/>
  <c r="P9234" i="5"/>
  <c r="O9234" i="5"/>
  <c r="L9234" i="5"/>
  <c r="P9233" i="5"/>
  <c r="O9233" i="5"/>
  <c r="L9233" i="5"/>
  <c r="P9232" i="5"/>
  <c r="O9232" i="5"/>
  <c r="L9232" i="5"/>
  <c r="P9231" i="5"/>
  <c r="O9231" i="5"/>
  <c r="L9231" i="5"/>
  <c r="P9230" i="5"/>
  <c r="O9230" i="5"/>
  <c r="L9230" i="5"/>
  <c r="P9229" i="5"/>
  <c r="O9229" i="5"/>
  <c r="L9229" i="5"/>
  <c r="P9228" i="5"/>
  <c r="O9228" i="5"/>
  <c r="L9228" i="5"/>
  <c r="P9227" i="5"/>
  <c r="O9227" i="5"/>
  <c r="L9227" i="5"/>
  <c r="P9226" i="5"/>
  <c r="O9226" i="5"/>
  <c r="L9226" i="5"/>
  <c r="P9225" i="5"/>
  <c r="O9225" i="5"/>
  <c r="L9225" i="5"/>
  <c r="P9224" i="5"/>
  <c r="O9224" i="5"/>
  <c r="L9224" i="5"/>
  <c r="P9223" i="5"/>
  <c r="O9223" i="5"/>
  <c r="L9223" i="5"/>
  <c r="P9222" i="5"/>
  <c r="O9222" i="5"/>
  <c r="L9222" i="5"/>
  <c r="P9221" i="5"/>
  <c r="O9221" i="5"/>
  <c r="L9221" i="5"/>
  <c r="P9220" i="5"/>
  <c r="O9220" i="5"/>
  <c r="L9220" i="5"/>
  <c r="P9219" i="5"/>
  <c r="O9219" i="5"/>
  <c r="L9219" i="5"/>
  <c r="P9218" i="5"/>
  <c r="O9218" i="5"/>
  <c r="L9218" i="5"/>
  <c r="P9217" i="5"/>
  <c r="O9217" i="5"/>
  <c r="L9217" i="5"/>
  <c r="P9216" i="5"/>
  <c r="O9216" i="5"/>
  <c r="L9216" i="5"/>
  <c r="P9215" i="5"/>
  <c r="O9215" i="5"/>
  <c r="L9215" i="5"/>
  <c r="P9214" i="5"/>
  <c r="O9214" i="5"/>
  <c r="L9214" i="5"/>
  <c r="P9213" i="5"/>
  <c r="O9213" i="5"/>
  <c r="L9213" i="5"/>
  <c r="P9212" i="5"/>
  <c r="O9212" i="5"/>
  <c r="L9212" i="5"/>
  <c r="P9211" i="5"/>
  <c r="O9211" i="5"/>
  <c r="L9211" i="5"/>
  <c r="P9210" i="5"/>
  <c r="O9210" i="5"/>
  <c r="L9210" i="5"/>
  <c r="P9209" i="5"/>
  <c r="O9209" i="5"/>
  <c r="L9209" i="5"/>
  <c r="P9208" i="5"/>
  <c r="O9208" i="5"/>
  <c r="L9208" i="5"/>
  <c r="P9207" i="5"/>
  <c r="O9207" i="5"/>
  <c r="L9207" i="5"/>
  <c r="P9206" i="5"/>
  <c r="O9206" i="5"/>
  <c r="L9206" i="5"/>
  <c r="P9205" i="5"/>
  <c r="O9205" i="5"/>
  <c r="L9205" i="5"/>
  <c r="P9204" i="5"/>
  <c r="O9204" i="5"/>
  <c r="L9204" i="5"/>
  <c r="P9203" i="5"/>
  <c r="O9203" i="5"/>
  <c r="L9203" i="5"/>
  <c r="P9202" i="5"/>
  <c r="O9202" i="5"/>
  <c r="L9202" i="5"/>
  <c r="P9201" i="5"/>
  <c r="O9201" i="5"/>
  <c r="L9201" i="5"/>
  <c r="P9200" i="5"/>
  <c r="O9200" i="5"/>
  <c r="L9200" i="5"/>
  <c r="P9199" i="5"/>
  <c r="O9199" i="5"/>
  <c r="L9199" i="5"/>
  <c r="P9198" i="5"/>
  <c r="O9198" i="5"/>
  <c r="L9198" i="5"/>
  <c r="P9197" i="5"/>
  <c r="O9197" i="5"/>
  <c r="L9197" i="5"/>
  <c r="P9196" i="5"/>
  <c r="O9196" i="5"/>
  <c r="L9196" i="5"/>
  <c r="P9195" i="5"/>
  <c r="O9195" i="5"/>
  <c r="L9195" i="5"/>
  <c r="P9194" i="5"/>
  <c r="O9194" i="5"/>
  <c r="L9194" i="5"/>
  <c r="P9193" i="5"/>
  <c r="O9193" i="5"/>
  <c r="L9193" i="5"/>
  <c r="P9192" i="5"/>
  <c r="O9192" i="5"/>
  <c r="L9192" i="5"/>
  <c r="P9191" i="5"/>
  <c r="O9191" i="5"/>
  <c r="L9191" i="5"/>
  <c r="P9190" i="5"/>
  <c r="O9190" i="5"/>
  <c r="L9190" i="5"/>
  <c r="P9189" i="5"/>
  <c r="O9189" i="5"/>
  <c r="L9189" i="5"/>
  <c r="P9188" i="5"/>
  <c r="O9188" i="5"/>
  <c r="L9188" i="5"/>
  <c r="P9187" i="5"/>
  <c r="O9187" i="5"/>
  <c r="L9187" i="5"/>
  <c r="P9186" i="5"/>
  <c r="O9186" i="5"/>
  <c r="L9186" i="5"/>
  <c r="P9185" i="5"/>
  <c r="O9185" i="5"/>
  <c r="L9185" i="5"/>
  <c r="P9184" i="5"/>
  <c r="O9184" i="5"/>
  <c r="L9184" i="5"/>
  <c r="P9183" i="5"/>
  <c r="O9183" i="5"/>
  <c r="L9183" i="5"/>
  <c r="P9182" i="5"/>
  <c r="O9182" i="5"/>
  <c r="L9182" i="5"/>
  <c r="P9181" i="5"/>
  <c r="O9181" i="5"/>
  <c r="L9181" i="5"/>
  <c r="P9180" i="5"/>
  <c r="O9180" i="5"/>
  <c r="L9180" i="5"/>
  <c r="P9179" i="5"/>
  <c r="O9179" i="5"/>
  <c r="L9179" i="5"/>
  <c r="P9178" i="5"/>
  <c r="O9178" i="5"/>
  <c r="L9178" i="5"/>
  <c r="P9177" i="5"/>
  <c r="O9177" i="5"/>
  <c r="L9177" i="5"/>
  <c r="P9176" i="5"/>
  <c r="O9176" i="5"/>
  <c r="L9176" i="5"/>
  <c r="P9175" i="5"/>
  <c r="O9175" i="5"/>
  <c r="L9175" i="5"/>
  <c r="P9174" i="5"/>
  <c r="O9174" i="5"/>
  <c r="L9174" i="5"/>
  <c r="P9173" i="5"/>
  <c r="O9173" i="5"/>
  <c r="L9173" i="5"/>
  <c r="P9172" i="5"/>
  <c r="O9172" i="5"/>
  <c r="L9172" i="5"/>
  <c r="P9171" i="5"/>
  <c r="O9171" i="5"/>
  <c r="L9171" i="5"/>
  <c r="P9170" i="5"/>
  <c r="O9170" i="5"/>
  <c r="L9170" i="5"/>
  <c r="P9169" i="5"/>
  <c r="O9169" i="5"/>
  <c r="L9169" i="5"/>
  <c r="P9168" i="5"/>
  <c r="O9168" i="5"/>
  <c r="L9168" i="5"/>
  <c r="P9167" i="5"/>
  <c r="O9167" i="5"/>
  <c r="L9167" i="5"/>
  <c r="P9166" i="5"/>
  <c r="O9166" i="5"/>
  <c r="L9166" i="5"/>
  <c r="P9165" i="5"/>
  <c r="O9165" i="5"/>
  <c r="L9165" i="5"/>
  <c r="P9164" i="5"/>
  <c r="O9164" i="5"/>
  <c r="L9164" i="5"/>
  <c r="P9163" i="5"/>
  <c r="O9163" i="5"/>
  <c r="L9163" i="5"/>
  <c r="P9162" i="5"/>
  <c r="O9162" i="5"/>
  <c r="L9162" i="5"/>
  <c r="P9161" i="5"/>
  <c r="O9161" i="5"/>
  <c r="L9161" i="5"/>
  <c r="P9160" i="5"/>
  <c r="O9160" i="5"/>
  <c r="L9160" i="5"/>
  <c r="P9159" i="5"/>
  <c r="O9159" i="5"/>
  <c r="L9159" i="5"/>
  <c r="P9158" i="5"/>
  <c r="O9158" i="5"/>
  <c r="L9158" i="5"/>
  <c r="P9157" i="5"/>
  <c r="O9157" i="5"/>
  <c r="L9157" i="5"/>
  <c r="P9156" i="5"/>
  <c r="O9156" i="5"/>
  <c r="L9156" i="5"/>
  <c r="P9155" i="5"/>
  <c r="O9155" i="5"/>
  <c r="L9155" i="5"/>
  <c r="P9154" i="5"/>
  <c r="O9154" i="5"/>
  <c r="L9154" i="5"/>
  <c r="P9153" i="5"/>
  <c r="O9153" i="5"/>
  <c r="L9153" i="5"/>
  <c r="P9152" i="5"/>
  <c r="O9152" i="5"/>
  <c r="L9152" i="5"/>
  <c r="P9151" i="5"/>
  <c r="O9151" i="5"/>
  <c r="L9151" i="5"/>
  <c r="P9150" i="5"/>
  <c r="O9150" i="5"/>
  <c r="L9150" i="5"/>
  <c r="P9149" i="5"/>
  <c r="O9149" i="5"/>
  <c r="L9149" i="5"/>
  <c r="P9148" i="5"/>
  <c r="O9148" i="5"/>
  <c r="L9148" i="5"/>
  <c r="P9147" i="5"/>
  <c r="O9147" i="5"/>
  <c r="L9147" i="5"/>
  <c r="P9146" i="5"/>
  <c r="O9146" i="5"/>
  <c r="L9146" i="5"/>
  <c r="P9145" i="5"/>
  <c r="O9145" i="5"/>
  <c r="L9145" i="5"/>
  <c r="P9144" i="5"/>
  <c r="O9144" i="5"/>
  <c r="L9144" i="5"/>
  <c r="P9143" i="5"/>
  <c r="O9143" i="5"/>
  <c r="L9143" i="5"/>
  <c r="P9142" i="5"/>
  <c r="O9142" i="5"/>
  <c r="L9142" i="5"/>
  <c r="P9141" i="5"/>
  <c r="O9141" i="5"/>
  <c r="L9141" i="5"/>
  <c r="P9140" i="5"/>
  <c r="O9140" i="5"/>
  <c r="L9140" i="5"/>
  <c r="P9139" i="5"/>
  <c r="O9139" i="5"/>
  <c r="L9139" i="5"/>
  <c r="P9138" i="5"/>
  <c r="O9138" i="5"/>
  <c r="L9138" i="5"/>
  <c r="P9137" i="5"/>
  <c r="O9137" i="5"/>
  <c r="L9137" i="5"/>
  <c r="P9136" i="5"/>
  <c r="O9136" i="5"/>
  <c r="L9136" i="5"/>
  <c r="P9135" i="5"/>
  <c r="O9135" i="5"/>
  <c r="L9135" i="5"/>
  <c r="P9134" i="5"/>
  <c r="O9134" i="5"/>
  <c r="L9134" i="5"/>
  <c r="P9133" i="5"/>
  <c r="O9133" i="5"/>
  <c r="L9133" i="5"/>
  <c r="P9132" i="5"/>
  <c r="O9132" i="5"/>
  <c r="L9132" i="5"/>
  <c r="P9131" i="5"/>
  <c r="O9131" i="5"/>
  <c r="L9131" i="5"/>
  <c r="P9130" i="5"/>
  <c r="O9130" i="5"/>
  <c r="L9130" i="5"/>
  <c r="P9129" i="5"/>
  <c r="O9129" i="5"/>
  <c r="L9129" i="5"/>
  <c r="P9128" i="5"/>
  <c r="O9128" i="5"/>
  <c r="L9128" i="5"/>
  <c r="P9127" i="5"/>
  <c r="O9127" i="5"/>
  <c r="L9127" i="5"/>
  <c r="P9126" i="5"/>
  <c r="O9126" i="5"/>
  <c r="L9126" i="5"/>
  <c r="P9125" i="5"/>
  <c r="O9125" i="5"/>
  <c r="L9125" i="5"/>
  <c r="P9124" i="5"/>
  <c r="O9124" i="5"/>
  <c r="L9124" i="5"/>
  <c r="P9123" i="5"/>
  <c r="O9123" i="5"/>
  <c r="L9123" i="5"/>
  <c r="P9122" i="5"/>
  <c r="O9122" i="5"/>
  <c r="L9122" i="5"/>
  <c r="P9121" i="5"/>
  <c r="O9121" i="5"/>
  <c r="L9121" i="5"/>
  <c r="P9120" i="5"/>
  <c r="O9120" i="5"/>
  <c r="L9120" i="5"/>
  <c r="P9119" i="5"/>
  <c r="O9119" i="5"/>
  <c r="L9119" i="5"/>
  <c r="P9118" i="5"/>
  <c r="O9118" i="5"/>
  <c r="L9118" i="5"/>
  <c r="P9117" i="5"/>
  <c r="O9117" i="5"/>
  <c r="L9117" i="5"/>
  <c r="P9116" i="5"/>
  <c r="O9116" i="5"/>
  <c r="L9116" i="5"/>
  <c r="P9115" i="5"/>
  <c r="O9115" i="5"/>
  <c r="L9115" i="5"/>
  <c r="P9114" i="5"/>
  <c r="O9114" i="5"/>
  <c r="L9114" i="5"/>
  <c r="P9113" i="5"/>
  <c r="O9113" i="5"/>
  <c r="L9113" i="5"/>
  <c r="P9112" i="5"/>
  <c r="O9112" i="5"/>
  <c r="L9112" i="5"/>
  <c r="P9111" i="5"/>
  <c r="O9111" i="5"/>
  <c r="L9111" i="5"/>
  <c r="P9110" i="5"/>
  <c r="O9110" i="5"/>
  <c r="L9110" i="5"/>
  <c r="P9109" i="5"/>
  <c r="O9109" i="5"/>
  <c r="L9109" i="5"/>
  <c r="P9108" i="5"/>
  <c r="O9108" i="5"/>
  <c r="L9108" i="5"/>
  <c r="P9107" i="5"/>
  <c r="O9107" i="5"/>
  <c r="L9107" i="5"/>
  <c r="P9106" i="5"/>
  <c r="O9106" i="5"/>
  <c r="L9106" i="5"/>
  <c r="P9105" i="5"/>
  <c r="O9105" i="5"/>
  <c r="L9105" i="5"/>
  <c r="P9104" i="5"/>
  <c r="O9104" i="5"/>
  <c r="L9104" i="5"/>
  <c r="P9103" i="5"/>
  <c r="O9103" i="5"/>
  <c r="L9103" i="5"/>
  <c r="P9102" i="5"/>
  <c r="O9102" i="5"/>
  <c r="L9102" i="5"/>
  <c r="P9101" i="5"/>
  <c r="O9101" i="5"/>
  <c r="L9101" i="5"/>
  <c r="P9100" i="5"/>
  <c r="O9100" i="5"/>
  <c r="L9100" i="5"/>
  <c r="P9099" i="5"/>
  <c r="O9099" i="5"/>
  <c r="L9099" i="5"/>
  <c r="P9098" i="5"/>
  <c r="O9098" i="5"/>
  <c r="L9098" i="5"/>
  <c r="P9097" i="5"/>
  <c r="O9097" i="5"/>
  <c r="L9097" i="5"/>
  <c r="P9096" i="5"/>
  <c r="O9096" i="5"/>
  <c r="L9096" i="5"/>
  <c r="P9095" i="5"/>
  <c r="O9095" i="5"/>
  <c r="L9095" i="5"/>
  <c r="P9094" i="5"/>
  <c r="O9094" i="5"/>
  <c r="L9094" i="5"/>
  <c r="P9093" i="5"/>
  <c r="O9093" i="5"/>
  <c r="L9093" i="5"/>
  <c r="P9092" i="5"/>
  <c r="O9092" i="5"/>
  <c r="L9092" i="5"/>
  <c r="P9091" i="5"/>
  <c r="O9091" i="5"/>
  <c r="L9091" i="5"/>
  <c r="P9090" i="5"/>
  <c r="O9090" i="5"/>
  <c r="L9090" i="5"/>
  <c r="P9089" i="5"/>
  <c r="O9089" i="5"/>
  <c r="L9089" i="5"/>
  <c r="P9088" i="5"/>
  <c r="O9088" i="5"/>
  <c r="L9088" i="5"/>
  <c r="P9087" i="5"/>
  <c r="O9087" i="5"/>
  <c r="L9087" i="5"/>
  <c r="P9086" i="5"/>
  <c r="O9086" i="5"/>
  <c r="L9086" i="5"/>
  <c r="P9085" i="5"/>
  <c r="O9085" i="5"/>
  <c r="L9085" i="5"/>
  <c r="P9084" i="5"/>
  <c r="O9084" i="5"/>
  <c r="L9084" i="5"/>
  <c r="P9083" i="5"/>
  <c r="O9083" i="5"/>
  <c r="L9083" i="5"/>
  <c r="P9082" i="5"/>
  <c r="O9082" i="5"/>
  <c r="L9082" i="5"/>
  <c r="P9081" i="5"/>
  <c r="O9081" i="5"/>
  <c r="L9081" i="5"/>
  <c r="P9080" i="5"/>
  <c r="O9080" i="5"/>
  <c r="L9080" i="5"/>
  <c r="P9079" i="5"/>
  <c r="O9079" i="5"/>
  <c r="L9079" i="5"/>
  <c r="P9078" i="5"/>
  <c r="O9078" i="5"/>
  <c r="L9078" i="5"/>
  <c r="P9077" i="5"/>
  <c r="O9077" i="5"/>
  <c r="L9077" i="5"/>
  <c r="P9076" i="5"/>
  <c r="O9076" i="5"/>
  <c r="L9076" i="5"/>
  <c r="P9075" i="5"/>
  <c r="O9075" i="5"/>
  <c r="L9075" i="5"/>
  <c r="P9074" i="5"/>
  <c r="O9074" i="5"/>
  <c r="L9074" i="5"/>
  <c r="P9073" i="5"/>
  <c r="O9073" i="5"/>
  <c r="L9073" i="5"/>
  <c r="P9072" i="5"/>
  <c r="O9072" i="5"/>
  <c r="L9072" i="5"/>
  <c r="P9071" i="5"/>
  <c r="O9071" i="5"/>
  <c r="L9071" i="5"/>
  <c r="P9070" i="5"/>
  <c r="O9070" i="5"/>
  <c r="L9070" i="5"/>
  <c r="P9069" i="5"/>
  <c r="O9069" i="5"/>
  <c r="L9069" i="5"/>
  <c r="P9068" i="5"/>
  <c r="O9068" i="5"/>
  <c r="L9068" i="5"/>
  <c r="P9067" i="5"/>
  <c r="O9067" i="5"/>
  <c r="L9067" i="5"/>
  <c r="P9066" i="5"/>
  <c r="O9066" i="5"/>
  <c r="L9066" i="5"/>
  <c r="P9065" i="5"/>
  <c r="O9065" i="5"/>
  <c r="L9065" i="5"/>
  <c r="P9064" i="5"/>
  <c r="O9064" i="5"/>
  <c r="L9064" i="5"/>
  <c r="P9063" i="5"/>
  <c r="O9063" i="5"/>
  <c r="L9063" i="5"/>
  <c r="P9062" i="5"/>
  <c r="O9062" i="5"/>
  <c r="L9062" i="5"/>
  <c r="P9061" i="5"/>
  <c r="O9061" i="5"/>
  <c r="L9061" i="5"/>
  <c r="P9060" i="5"/>
  <c r="O9060" i="5"/>
  <c r="L9060" i="5"/>
  <c r="P9059" i="5"/>
  <c r="O9059" i="5"/>
  <c r="L9059" i="5"/>
  <c r="P9058" i="5"/>
  <c r="O9058" i="5"/>
  <c r="L9058" i="5"/>
  <c r="P9057" i="5"/>
  <c r="O9057" i="5"/>
  <c r="L9057" i="5"/>
  <c r="P9056" i="5"/>
  <c r="O9056" i="5"/>
  <c r="L9056" i="5"/>
  <c r="P9055" i="5"/>
  <c r="O9055" i="5"/>
  <c r="L9055" i="5"/>
  <c r="P9054" i="5"/>
  <c r="O9054" i="5"/>
  <c r="L9054" i="5"/>
  <c r="P9053" i="5"/>
  <c r="O9053" i="5"/>
  <c r="L9053" i="5"/>
  <c r="P9052" i="5"/>
  <c r="O9052" i="5"/>
  <c r="L9052" i="5"/>
  <c r="P9051" i="5"/>
  <c r="O9051" i="5"/>
  <c r="L9051" i="5"/>
  <c r="P9050" i="5"/>
  <c r="O9050" i="5"/>
  <c r="L9050" i="5"/>
  <c r="P9049" i="5"/>
  <c r="O9049" i="5"/>
  <c r="L9049" i="5"/>
  <c r="P9048" i="5"/>
  <c r="O9048" i="5"/>
  <c r="L9048" i="5"/>
  <c r="P9047" i="5"/>
  <c r="O9047" i="5"/>
  <c r="L9047" i="5"/>
  <c r="P9046" i="5"/>
  <c r="O9046" i="5"/>
  <c r="L9046" i="5"/>
  <c r="P9045" i="5"/>
  <c r="O9045" i="5"/>
  <c r="L9045" i="5"/>
  <c r="P9044" i="5"/>
  <c r="O9044" i="5"/>
  <c r="L9044" i="5"/>
  <c r="P9043" i="5"/>
  <c r="O9043" i="5"/>
  <c r="L9043" i="5"/>
  <c r="P9042" i="5"/>
  <c r="O9042" i="5"/>
  <c r="L9042" i="5"/>
  <c r="P9041" i="5"/>
  <c r="O9041" i="5"/>
  <c r="L9041" i="5"/>
  <c r="P9040" i="5"/>
  <c r="O9040" i="5"/>
  <c r="L9040" i="5"/>
  <c r="P9039" i="5"/>
  <c r="O9039" i="5"/>
  <c r="L9039" i="5"/>
  <c r="P9038" i="5"/>
  <c r="O9038" i="5"/>
  <c r="L9038" i="5"/>
  <c r="P9037" i="5"/>
  <c r="O9037" i="5"/>
  <c r="L9037" i="5"/>
  <c r="P9036" i="5"/>
  <c r="O9036" i="5"/>
  <c r="L9036" i="5"/>
  <c r="P9035" i="5"/>
  <c r="O9035" i="5"/>
  <c r="L9035" i="5"/>
  <c r="P9034" i="5"/>
  <c r="O9034" i="5"/>
  <c r="L9034" i="5"/>
  <c r="P9033" i="5"/>
  <c r="O9033" i="5"/>
  <c r="L9033" i="5"/>
  <c r="P9032" i="5"/>
  <c r="O9032" i="5"/>
  <c r="L9032" i="5"/>
  <c r="P9031" i="5"/>
  <c r="O9031" i="5"/>
  <c r="L9031" i="5"/>
  <c r="P9030" i="5"/>
  <c r="O9030" i="5"/>
  <c r="L9030" i="5"/>
  <c r="P9029" i="5"/>
  <c r="O9029" i="5"/>
  <c r="L9029" i="5"/>
  <c r="P9028" i="5"/>
  <c r="O9028" i="5"/>
  <c r="L9028" i="5"/>
  <c r="P9027" i="5"/>
  <c r="O9027" i="5"/>
  <c r="L9027" i="5"/>
  <c r="P9026" i="5"/>
  <c r="O9026" i="5"/>
  <c r="L9026" i="5"/>
  <c r="P9025" i="5"/>
  <c r="O9025" i="5"/>
  <c r="L9025" i="5"/>
  <c r="P9024" i="5"/>
  <c r="O9024" i="5"/>
  <c r="L9024" i="5"/>
  <c r="P9023" i="5"/>
  <c r="O9023" i="5"/>
  <c r="L9023" i="5"/>
  <c r="P9022" i="5"/>
  <c r="O9022" i="5"/>
  <c r="L9022" i="5"/>
  <c r="P9021" i="5"/>
  <c r="O9021" i="5"/>
  <c r="L9021" i="5"/>
  <c r="P9020" i="5"/>
  <c r="O9020" i="5"/>
  <c r="L9020" i="5"/>
  <c r="P9019" i="5"/>
  <c r="O9019" i="5"/>
  <c r="L9019" i="5"/>
  <c r="P9018" i="5"/>
  <c r="O9018" i="5"/>
  <c r="L9018" i="5"/>
  <c r="P9017" i="5"/>
  <c r="O9017" i="5"/>
  <c r="L9017" i="5"/>
  <c r="P9016" i="5"/>
  <c r="O9016" i="5"/>
  <c r="L9016" i="5"/>
  <c r="P9015" i="5"/>
  <c r="O9015" i="5"/>
  <c r="L9015" i="5"/>
  <c r="P9014" i="5"/>
  <c r="O9014" i="5"/>
  <c r="L9014" i="5"/>
  <c r="P9013" i="5"/>
  <c r="O9013" i="5"/>
  <c r="L9013" i="5"/>
  <c r="P9012" i="5"/>
  <c r="O9012" i="5"/>
  <c r="L9012" i="5"/>
  <c r="P9011" i="5"/>
  <c r="O9011" i="5"/>
  <c r="L9011" i="5"/>
  <c r="P9010" i="5"/>
  <c r="O9010" i="5"/>
  <c r="L9010" i="5"/>
  <c r="P9009" i="5"/>
  <c r="O9009" i="5"/>
  <c r="L9009" i="5"/>
  <c r="P9008" i="5"/>
  <c r="O9008" i="5"/>
  <c r="L9008" i="5"/>
  <c r="P9007" i="5"/>
  <c r="O9007" i="5"/>
  <c r="L9007" i="5"/>
  <c r="P9006" i="5"/>
  <c r="O9006" i="5"/>
  <c r="L9006" i="5"/>
  <c r="P9005" i="5"/>
  <c r="O9005" i="5"/>
  <c r="L9005" i="5"/>
  <c r="P9004" i="5"/>
  <c r="O9004" i="5"/>
  <c r="L9004" i="5"/>
  <c r="P9003" i="5"/>
  <c r="O9003" i="5"/>
  <c r="L9003" i="5"/>
  <c r="P9002" i="5"/>
  <c r="O9002" i="5"/>
  <c r="L9002" i="5"/>
  <c r="P9001" i="5"/>
  <c r="O9001" i="5"/>
  <c r="L9001" i="5"/>
  <c r="P9000" i="5"/>
  <c r="O9000" i="5"/>
  <c r="L9000" i="5"/>
  <c r="P8999" i="5"/>
  <c r="O8999" i="5"/>
  <c r="L8999" i="5"/>
  <c r="P8998" i="5"/>
  <c r="O8998" i="5"/>
  <c r="L8998" i="5"/>
  <c r="P8997" i="5"/>
  <c r="O8997" i="5"/>
  <c r="L8997" i="5"/>
  <c r="P8996" i="5"/>
  <c r="O8996" i="5"/>
  <c r="L8996" i="5"/>
  <c r="P8995" i="5"/>
  <c r="O8995" i="5"/>
  <c r="L8995" i="5"/>
  <c r="P8994" i="5"/>
  <c r="O8994" i="5"/>
  <c r="L8994" i="5"/>
  <c r="P8993" i="5"/>
  <c r="O8993" i="5"/>
  <c r="L8993" i="5"/>
  <c r="P8992" i="5"/>
  <c r="O8992" i="5"/>
  <c r="L8992" i="5"/>
  <c r="P8991" i="5"/>
  <c r="O8991" i="5"/>
  <c r="L8991" i="5"/>
  <c r="P8990" i="5"/>
  <c r="O8990" i="5"/>
  <c r="L8990" i="5"/>
  <c r="P8989" i="5"/>
  <c r="O8989" i="5"/>
  <c r="L8989" i="5"/>
  <c r="P8988" i="5"/>
  <c r="O8988" i="5"/>
  <c r="L8988" i="5"/>
  <c r="P8987" i="5"/>
  <c r="O8987" i="5"/>
  <c r="L8987" i="5"/>
  <c r="P8986" i="5"/>
  <c r="O8986" i="5"/>
  <c r="L8986" i="5"/>
  <c r="P8985" i="5"/>
  <c r="O8985" i="5"/>
  <c r="L8985" i="5"/>
  <c r="P8984" i="5"/>
  <c r="O8984" i="5"/>
  <c r="L8984" i="5"/>
  <c r="P8983" i="5"/>
  <c r="O8983" i="5"/>
  <c r="L8983" i="5"/>
  <c r="P8982" i="5"/>
  <c r="O8982" i="5"/>
  <c r="L8982" i="5"/>
  <c r="P8981" i="5"/>
  <c r="O8981" i="5"/>
  <c r="L8981" i="5"/>
  <c r="P8980" i="5"/>
  <c r="O8980" i="5"/>
  <c r="L8980" i="5"/>
  <c r="P8979" i="5"/>
  <c r="O8979" i="5"/>
  <c r="L8979" i="5"/>
  <c r="P8978" i="5"/>
  <c r="O8978" i="5"/>
  <c r="L8978" i="5"/>
  <c r="P8977" i="5"/>
  <c r="O8977" i="5"/>
  <c r="L8977" i="5"/>
  <c r="P8976" i="5"/>
  <c r="O8976" i="5"/>
  <c r="L8976" i="5"/>
  <c r="P8975" i="5"/>
  <c r="O8975" i="5"/>
  <c r="L8975" i="5"/>
  <c r="P8974" i="5"/>
  <c r="O8974" i="5"/>
  <c r="L8974" i="5"/>
  <c r="P8973" i="5"/>
  <c r="O8973" i="5"/>
  <c r="L8973" i="5"/>
  <c r="P8972" i="5"/>
  <c r="O8972" i="5"/>
  <c r="L8972" i="5"/>
  <c r="P8971" i="5"/>
  <c r="O8971" i="5"/>
  <c r="L8971" i="5"/>
  <c r="P8970" i="5"/>
  <c r="O8970" i="5"/>
  <c r="L8970" i="5"/>
  <c r="P8969" i="5"/>
  <c r="O8969" i="5"/>
  <c r="L8969" i="5"/>
  <c r="P8968" i="5"/>
  <c r="O8968" i="5"/>
  <c r="L8968" i="5"/>
  <c r="P8967" i="5"/>
  <c r="O8967" i="5"/>
  <c r="L8967" i="5"/>
  <c r="P8966" i="5"/>
  <c r="O8966" i="5"/>
  <c r="L8966" i="5"/>
  <c r="P8965" i="5"/>
  <c r="O8965" i="5"/>
  <c r="L8965" i="5"/>
  <c r="P8964" i="5"/>
  <c r="O8964" i="5"/>
  <c r="L8964" i="5"/>
  <c r="P8963" i="5"/>
  <c r="O8963" i="5"/>
  <c r="L8963" i="5"/>
  <c r="P8962" i="5"/>
  <c r="O8962" i="5"/>
  <c r="L8962" i="5"/>
  <c r="P8961" i="5"/>
  <c r="O8961" i="5"/>
  <c r="L8961" i="5"/>
  <c r="P8960" i="5"/>
  <c r="O8960" i="5"/>
  <c r="L8960" i="5"/>
  <c r="P8959" i="5"/>
  <c r="O8959" i="5"/>
  <c r="L8959" i="5"/>
  <c r="P8958" i="5"/>
  <c r="O8958" i="5"/>
  <c r="L8958" i="5"/>
  <c r="P8957" i="5"/>
  <c r="O8957" i="5"/>
  <c r="L8957" i="5"/>
  <c r="P8956" i="5"/>
  <c r="O8956" i="5"/>
  <c r="L8956" i="5"/>
  <c r="P8955" i="5"/>
  <c r="O8955" i="5"/>
  <c r="L8955" i="5"/>
  <c r="P8954" i="5"/>
  <c r="O8954" i="5"/>
  <c r="L8954" i="5"/>
  <c r="P8953" i="5"/>
  <c r="O8953" i="5"/>
  <c r="L8953" i="5"/>
  <c r="P8952" i="5"/>
  <c r="O8952" i="5"/>
  <c r="L8952" i="5"/>
  <c r="P8951" i="5"/>
  <c r="O8951" i="5"/>
  <c r="L8951" i="5"/>
  <c r="P8950" i="5"/>
  <c r="O8950" i="5"/>
  <c r="L8950" i="5"/>
  <c r="P8949" i="5"/>
  <c r="O8949" i="5"/>
  <c r="L8949" i="5"/>
  <c r="P8948" i="5"/>
  <c r="O8948" i="5"/>
  <c r="L8948" i="5"/>
  <c r="P8947" i="5"/>
  <c r="O8947" i="5"/>
  <c r="L8947" i="5"/>
  <c r="P8946" i="5"/>
  <c r="O8946" i="5"/>
  <c r="L8946" i="5"/>
  <c r="P8945" i="5"/>
  <c r="O8945" i="5"/>
  <c r="L8945" i="5"/>
  <c r="P8944" i="5"/>
  <c r="O8944" i="5"/>
  <c r="L8944" i="5"/>
  <c r="P8943" i="5"/>
  <c r="O8943" i="5"/>
  <c r="L8943" i="5"/>
  <c r="P8942" i="5"/>
  <c r="O8942" i="5"/>
  <c r="L8942" i="5"/>
  <c r="P8941" i="5"/>
  <c r="O8941" i="5"/>
  <c r="L8941" i="5"/>
  <c r="P8940" i="5"/>
  <c r="O8940" i="5"/>
  <c r="L8940" i="5"/>
  <c r="P8939" i="5"/>
  <c r="O8939" i="5"/>
  <c r="L8939" i="5"/>
  <c r="P8938" i="5"/>
  <c r="O8938" i="5"/>
  <c r="L8938" i="5"/>
  <c r="P8937" i="5"/>
  <c r="O8937" i="5"/>
  <c r="L8937" i="5"/>
  <c r="P8936" i="5"/>
  <c r="O8936" i="5"/>
  <c r="L8936" i="5"/>
  <c r="P8935" i="5"/>
  <c r="O8935" i="5"/>
  <c r="L8935" i="5"/>
  <c r="P8934" i="5"/>
  <c r="O8934" i="5"/>
  <c r="L8934" i="5"/>
  <c r="P8933" i="5"/>
  <c r="O8933" i="5"/>
  <c r="L8933" i="5"/>
  <c r="P8932" i="5"/>
  <c r="O8932" i="5"/>
  <c r="L8932" i="5"/>
  <c r="P8931" i="5"/>
  <c r="O8931" i="5"/>
  <c r="L8931" i="5"/>
  <c r="P8930" i="5"/>
  <c r="O8930" i="5"/>
  <c r="L8930" i="5"/>
  <c r="P8929" i="5"/>
  <c r="O8929" i="5"/>
  <c r="L8929" i="5"/>
  <c r="P8928" i="5"/>
  <c r="O8928" i="5"/>
  <c r="L8928" i="5"/>
  <c r="P8927" i="5"/>
  <c r="O8927" i="5"/>
  <c r="L8927" i="5"/>
  <c r="P8926" i="5"/>
  <c r="O8926" i="5"/>
  <c r="L8926" i="5"/>
  <c r="P8925" i="5"/>
  <c r="O8925" i="5"/>
  <c r="L8925" i="5"/>
  <c r="P8924" i="5"/>
  <c r="O8924" i="5"/>
  <c r="L8924" i="5"/>
  <c r="P8923" i="5"/>
  <c r="O8923" i="5"/>
  <c r="L8923" i="5"/>
  <c r="P8922" i="5"/>
  <c r="O8922" i="5"/>
  <c r="L8922" i="5"/>
  <c r="P8921" i="5"/>
  <c r="O8921" i="5"/>
  <c r="L8921" i="5"/>
  <c r="P8920" i="5"/>
  <c r="O8920" i="5"/>
  <c r="L8920" i="5"/>
  <c r="P8919" i="5"/>
  <c r="O8919" i="5"/>
  <c r="L8919" i="5"/>
  <c r="P8918" i="5"/>
  <c r="O8918" i="5"/>
  <c r="L8918" i="5"/>
  <c r="P8917" i="5"/>
  <c r="O8917" i="5"/>
  <c r="L8917" i="5"/>
  <c r="P8916" i="5"/>
  <c r="O8916" i="5"/>
  <c r="L8916" i="5"/>
  <c r="P8915" i="5"/>
  <c r="O8915" i="5"/>
  <c r="L8915" i="5"/>
  <c r="P8914" i="5"/>
  <c r="O8914" i="5"/>
  <c r="L8914" i="5"/>
  <c r="P8913" i="5"/>
  <c r="O8913" i="5"/>
  <c r="L8913" i="5"/>
  <c r="P8912" i="5"/>
  <c r="O8912" i="5"/>
  <c r="L8912" i="5"/>
  <c r="P8911" i="5"/>
  <c r="O8911" i="5"/>
  <c r="L8911" i="5"/>
  <c r="P8910" i="5"/>
  <c r="O8910" i="5"/>
  <c r="L8910" i="5"/>
  <c r="P8909" i="5"/>
  <c r="O8909" i="5"/>
  <c r="L8909" i="5"/>
  <c r="P8908" i="5"/>
  <c r="O8908" i="5"/>
  <c r="L8908" i="5"/>
  <c r="P8907" i="5"/>
  <c r="O8907" i="5"/>
  <c r="L8907" i="5"/>
  <c r="P8906" i="5"/>
  <c r="O8906" i="5"/>
  <c r="L8906" i="5"/>
  <c r="P8905" i="5"/>
  <c r="O8905" i="5"/>
  <c r="L8905" i="5"/>
  <c r="P8904" i="5"/>
  <c r="O8904" i="5"/>
  <c r="L8904" i="5"/>
  <c r="P8903" i="5"/>
  <c r="O8903" i="5"/>
  <c r="L8903" i="5"/>
  <c r="P8902" i="5"/>
  <c r="O8902" i="5"/>
  <c r="L8902" i="5"/>
  <c r="P8901" i="5"/>
  <c r="O8901" i="5"/>
  <c r="L8901" i="5"/>
  <c r="P8900" i="5"/>
  <c r="O8900" i="5"/>
  <c r="L8900" i="5"/>
  <c r="P8899" i="5"/>
  <c r="O8899" i="5"/>
  <c r="L8899" i="5"/>
  <c r="P8898" i="5"/>
  <c r="O8898" i="5"/>
  <c r="L8898" i="5"/>
  <c r="P8897" i="5"/>
  <c r="O8897" i="5"/>
  <c r="L8897" i="5"/>
  <c r="P8896" i="5"/>
  <c r="O8896" i="5"/>
  <c r="L8896" i="5"/>
  <c r="P8895" i="5"/>
  <c r="O8895" i="5"/>
  <c r="L8895" i="5"/>
  <c r="P8894" i="5"/>
  <c r="O8894" i="5"/>
  <c r="L8894" i="5"/>
  <c r="P8893" i="5"/>
  <c r="O8893" i="5"/>
  <c r="L8893" i="5"/>
  <c r="P8892" i="5"/>
  <c r="O8892" i="5"/>
  <c r="L8892" i="5"/>
  <c r="P8891" i="5"/>
  <c r="O8891" i="5"/>
  <c r="L8891" i="5"/>
  <c r="P8890" i="5"/>
  <c r="O8890" i="5"/>
  <c r="L8890" i="5"/>
  <c r="P8889" i="5"/>
  <c r="O8889" i="5"/>
  <c r="L8889" i="5"/>
  <c r="P8888" i="5"/>
  <c r="O8888" i="5"/>
  <c r="L8888" i="5"/>
  <c r="P8887" i="5"/>
  <c r="O8887" i="5"/>
  <c r="L8887" i="5"/>
  <c r="P8886" i="5"/>
  <c r="O8886" i="5"/>
  <c r="L8886" i="5"/>
  <c r="P8885" i="5"/>
  <c r="O8885" i="5"/>
  <c r="L8885" i="5"/>
  <c r="P8884" i="5"/>
  <c r="O8884" i="5"/>
  <c r="L8884" i="5"/>
  <c r="P8883" i="5"/>
  <c r="O8883" i="5"/>
  <c r="L8883" i="5"/>
  <c r="P8882" i="5"/>
  <c r="O8882" i="5"/>
  <c r="L8882" i="5"/>
  <c r="P8881" i="5"/>
  <c r="O8881" i="5"/>
  <c r="L8881" i="5"/>
  <c r="P8880" i="5"/>
  <c r="O8880" i="5"/>
  <c r="L8880" i="5"/>
  <c r="P8879" i="5"/>
  <c r="O8879" i="5"/>
  <c r="L8879" i="5"/>
  <c r="P8878" i="5"/>
  <c r="O8878" i="5"/>
  <c r="L8878" i="5"/>
  <c r="P8877" i="5"/>
  <c r="O8877" i="5"/>
  <c r="L8877" i="5"/>
  <c r="P8876" i="5"/>
  <c r="O8876" i="5"/>
  <c r="L8876" i="5"/>
  <c r="P8875" i="5"/>
  <c r="O8875" i="5"/>
  <c r="L8875" i="5"/>
  <c r="P8874" i="5"/>
  <c r="O8874" i="5"/>
  <c r="L8874" i="5"/>
  <c r="P8873" i="5"/>
  <c r="O8873" i="5"/>
  <c r="L8873" i="5"/>
  <c r="P8872" i="5"/>
  <c r="O8872" i="5"/>
  <c r="L8872" i="5"/>
  <c r="P8871" i="5"/>
  <c r="O8871" i="5"/>
  <c r="L8871" i="5"/>
  <c r="P8870" i="5"/>
  <c r="O8870" i="5"/>
  <c r="L8870" i="5"/>
  <c r="P8869" i="5"/>
  <c r="O8869" i="5"/>
  <c r="L8869" i="5"/>
  <c r="P8868" i="5"/>
  <c r="O8868" i="5"/>
  <c r="L8868" i="5"/>
  <c r="P8867" i="5"/>
  <c r="O8867" i="5"/>
  <c r="L8867" i="5"/>
  <c r="P8866" i="5"/>
  <c r="O8866" i="5"/>
  <c r="L8866" i="5"/>
  <c r="P8865" i="5"/>
  <c r="O8865" i="5"/>
  <c r="L8865" i="5"/>
  <c r="P8864" i="5"/>
  <c r="O8864" i="5"/>
  <c r="L8864" i="5"/>
  <c r="P8863" i="5"/>
  <c r="O8863" i="5"/>
  <c r="L8863" i="5"/>
  <c r="P8862" i="5"/>
  <c r="O8862" i="5"/>
  <c r="L8862" i="5"/>
  <c r="P8861" i="5"/>
  <c r="O8861" i="5"/>
  <c r="L8861" i="5"/>
  <c r="P8860" i="5"/>
  <c r="O8860" i="5"/>
  <c r="L8860" i="5"/>
  <c r="P8859" i="5"/>
  <c r="O8859" i="5"/>
  <c r="L8859" i="5"/>
  <c r="P8858" i="5"/>
  <c r="O8858" i="5"/>
  <c r="L8858" i="5"/>
  <c r="P8857" i="5"/>
  <c r="O8857" i="5"/>
  <c r="L8857" i="5"/>
  <c r="P8856" i="5"/>
  <c r="O8856" i="5"/>
  <c r="L8856" i="5"/>
  <c r="P8855" i="5"/>
  <c r="O8855" i="5"/>
  <c r="L8855" i="5"/>
  <c r="P8854" i="5"/>
  <c r="O8854" i="5"/>
  <c r="L8854" i="5"/>
  <c r="P8853" i="5"/>
  <c r="O8853" i="5"/>
  <c r="L8853" i="5"/>
  <c r="P8852" i="5"/>
  <c r="O8852" i="5"/>
  <c r="L8852" i="5"/>
  <c r="P8851" i="5"/>
  <c r="O8851" i="5"/>
  <c r="L8851" i="5"/>
  <c r="P8850" i="5"/>
  <c r="O8850" i="5"/>
  <c r="L8850" i="5"/>
  <c r="P8849" i="5"/>
  <c r="O8849" i="5"/>
  <c r="L8849" i="5"/>
  <c r="P8848" i="5"/>
  <c r="O8848" i="5"/>
  <c r="L8848" i="5"/>
  <c r="P8847" i="5"/>
  <c r="O8847" i="5"/>
  <c r="L8847" i="5"/>
  <c r="P8846" i="5"/>
  <c r="O8846" i="5"/>
  <c r="L8846" i="5"/>
  <c r="P8845" i="5"/>
  <c r="O8845" i="5"/>
  <c r="L8845" i="5"/>
  <c r="P8844" i="5"/>
  <c r="O8844" i="5"/>
  <c r="L8844" i="5"/>
  <c r="P8843" i="5"/>
  <c r="O8843" i="5"/>
  <c r="L8843" i="5"/>
  <c r="P8842" i="5"/>
  <c r="O8842" i="5"/>
  <c r="L8842" i="5"/>
  <c r="P8841" i="5"/>
  <c r="O8841" i="5"/>
  <c r="L8841" i="5"/>
  <c r="P8840" i="5"/>
  <c r="O8840" i="5"/>
  <c r="L8840" i="5"/>
  <c r="P8839" i="5"/>
  <c r="O8839" i="5"/>
  <c r="L8839" i="5"/>
  <c r="P8838" i="5"/>
  <c r="O8838" i="5"/>
  <c r="L8838" i="5"/>
  <c r="P8837" i="5"/>
  <c r="O8837" i="5"/>
  <c r="L8837" i="5"/>
  <c r="P8836" i="5"/>
  <c r="O8836" i="5"/>
  <c r="L8836" i="5"/>
  <c r="P8835" i="5"/>
  <c r="O8835" i="5"/>
  <c r="L8835" i="5"/>
  <c r="P8834" i="5"/>
  <c r="O8834" i="5"/>
  <c r="L8834" i="5"/>
  <c r="P8833" i="5"/>
  <c r="O8833" i="5"/>
  <c r="L8833" i="5"/>
  <c r="P8832" i="5"/>
  <c r="O8832" i="5"/>
  <c r="L8832" i="5"/>
  <c r="P8831" i="5"/>
  <c r="O8831" i="5"/>
  <c r="L8831" i="5"/>
  <c r="P8830" i="5"/>
  <c r="O8830" i="5"/>
  <c r="L8830" i="5"/>
  <c r="P8829" i="5"/>
  <c r="O8829" i="5"/>
  <c r="L8829" i="5"/>
  <c r="P8828" i="5"/>
  <c r="O8828" i="5"/>
  <c r="L8828" i="5"/>
  <c r="P8827" i="5"/>
  <c r="O8827" i="5"/>
  <c r="L8827" i="5"/>
  <c r="P8826" i="5"/>
  <c r="O8826" i="5"/>
  <c r="L8826" i="5"/>
  <c r="P8825" i="5"/>
  <c r="O8825" i="5"/>
  <c r="L8825" i="5"/>
  <c r="P8824" i="5"/>
  <c r="O8824" i="5"/>
  <c r="L8824" i="5"/>
  <c r="P8823" i="5"/>
  <c r="O8823" i="5"/>
  <c r="L8823" i="5"/>
  <c r="P8822" i="5"/>
  <c r="O8822" i="5"/>
  <c r="L8822" i="5"/>
  <c r="P8821" i="5"/>
  <c r="O8821" i="5"/>
  <c r="L8821" i="5"/>
  <c r="P8820" i="5"/>
  <c r="O8820" i="5"/>
  <c r="L8820" i="5"/>
  <c r="P8819" i="5"/>
  <c r="O8819" i="5"/>
  <c r="L8819" i="5"/>
  <c r="P8818" i="5"/>
  <c r="O8818" i="5"/>
  <c r="L8818" i="5"/>
  <c r="P8817" i="5"/>
  <c r="O8817" i="5"/>
  <c r="L8817" i="5"/>
  <c r="P8816" i="5"/>
  <c r="O8816" i="5"/>
  <c r="L8816" i="5"/>
  <c r="P8815" i="5"/>
  <c r="O8815" i="5"/>
  <c r="L8815" i="5"/>
  <c r="P8814" i="5"/>
  <c r="O8814" i="5"/>
  <c r="L8814" i="5"/>
  <c r="P8813" i="5"/>
  <c r="O8813" i="5"/>
  <c r="L8813" i="5"/>
  <c r="P8812" i="5"/>
  <c r="O8812" i="5"/>
  <c r="L8812" i="5"/>
  <c r="P8811" i="5"/>
  <c r="O8811" i="5"/>
  <c r="L8811" i="5"/>
  <c r="P8810" i="5"/>
  <c r="O8810" i="5"/>
  <c r="L8810" i="5"/>
  <c r="P8809" i="5"/>
  <c r="O8809" i="5"/>
  <c r="L8809" i="5"/>
  <c r="P8808" i="5"/>
  <c r="O8808" i="5"/>
  <c r="L8808" i="5"/>
  <c r="P8807" i="5"/>
  <c r="O8807" i="5"/>
  <c r="L8807" i="5"/>
  <c r="P8806" i="5"/>
  <c r="O8806" i="5"/>
  <c r="L8806" i="5"/>
  <c r="P8805" i="5"/>
  <c r="O8805" i="5"/>
  <c r="L8805" i="5"/>
  <c r="P8804" i="5"/>
  <c r="O8804" i="5"/>
  <c r="L8804" i="5"/>
  <c r="P8803" i="5"/>
  <c r="O8803" i="5"/>
  <c r="L8803" i="5"/>
  <c r="P8802" i="5"/>
  <c r="O8802" i="5"/>
  <c r="L8802" i="5"/>
  <c r="P8801" i="5"/>
  <c r="O8801" i="5"/>
  <c r="L8801" i="5"/>
  <c r="P8800" i="5"/>
  <c r="O8800" i="5"/>
  <c r="L8800" i="5"/>
  <c r="P8799" i="5"/>
  <c r="O8799" i="5"/>
  <c r="L8799" i="5"/>
  <c r="P8798" i="5"/>
  <c r="O8798" i="5"/>
  <c r="L8798" i="5"/>
  <c r="P8797" i="5"/>
  <c r="O8797" i="5"/>
  <c r="L8797" i="5"/>
  <c r="P8796" i="5"/>
  <c r="O8796" i="5"/>
  <c r="L8796" i="5"/>
  <c r="P8795" i="5"/>
  <c r="O8795" i="5"/>
  <c r="L8795" i="5"/>
  <c r="P8794" i="5"/>
  <c r="O8794" i="5"/>
  <c r="L8794" i="5"/>
  <c r="P8793" i="5"/>
  <c r="O8793" i="5"/>
  <c r="L8793" i="5"/>
  <c r="P8792" i="5"/>
  <c r="O8792" i="5"/>
  <c r="L8792" i="5"/>
  <c r="P8791" i="5"/>
  <c r="O8791" i="5"/>
  <c r="L8791" i="5"/>
  <c r="P8790" i="5"/>
  <c r="O8790" i="5"/>
  <c r="L8790" i="5"/>
  <c r="P8789" i="5"/>
  <c r="O8789" i="5"/>
  <c r="L8789" i="5"/>
  <c r="P8788" i="5"/>
  <c r="O8788" i="5"/>
  <c r="L8788" i="5"/>
  <c r="P8787" i="5"/>
  <c r="O8787" i="5"/>
  <c r="L8787" i="5"/>
  <c r="P8786" i="5"/>
  <c r="O8786" i="5"/>
  <c r="L8786" i="5"/>
  <c r="P8785" i="5"/>
  <c r="O8785" i="5"/>
  <c r="L8785" i="5"/>
  <c r="P8784" i="5"/>
  <c r="O8784" i="5"/>
  <c r="L8784" i="5"/>
  <c r="P8783" i="5"/>
  <c r="O8783" i="5"/>
  <c r="L8783" i="5"/>
  <c r="P8782" i="5"/>
  <c r="O8782" i="5"/>
  <c r="L8782" i="5"/>
  <c r="P8781" i="5"/>
  <c r="O8781" i="5"/>
  <c r="L8781" i="5"/>
  <c r="P8780" i="5"/>
  <c r="O8780" i="5"/>
  <c r="L8780" i="5"/>
  <c r="P8779" i="5"/>
  <c r="O8779" i="5"/>
  <c r="L8779" i="5"/>
  <c r="P8778" i="5"/>
  <c r="O8778" i="5"/>
  <c r="L8778" i="5"/>
  <c r="P8777" i="5"/>
  <c r="O8777" i="5"/>
  <c r="L8777" i="5"/>
  <c r="P8776" i="5"/>
  <c r="O8776" i="5"/>
  <c r="L8776" i="5"/>
  <c r="P8775" i="5"/>
  <c r="O8775" i="5"/>
  <c r="L8775" i="5"/>
  <c r="P8774" i="5"/>
  <c r="O8774" i="5"/>
  <c r="L8774" i="5"/>
  <c r="P8773" i="5"/>
  <c r="O8773" i="5"/>
  <c r="L8773" i="5"/>
  <c r="P8772" i="5"/>
  <c r="O8772" i="5"/>
  <c r="L8772" i="5"/>
  <c r="P8771" i="5"/>
  <c r="O8771" i="5"/>
  <c r="L8771" i="5"/>
  <c r="P8770" i="5"/>
  <c r="O8770" i="5"/>
  <c r="L8770" i="5"/>
  <c r="P8769" i="5"/>
  <c r="O8769" i="5"/>
  <c r="L8769" i="5"/>
  <c r="P8768" i="5"/>
  <c r="O8768" i="5"/>
  <c r="L8768" i="5"/>
  <c r="P8767" i="5"/>
  <c r="O8767" i="5"/>
  <c r="L8767" i="5"/>
  <c r="P8766" i="5"/>
  <c r="O8766" i="5"/>
  <c r="L8766" i="5"/>
  <c r="P8765" i="5"/>
  <c r="O8765" i="5"/>
  <c r="L8765" i="5"/>
  <c r="P8764" i="5"/>
  <c r="O8764" i="5"/>
  <c r="L8764" i="5"/>
  <c r="P8763" i="5"/>
  <c r="O8763" i="5"/>
  <c r="L8763" i="5"/>
  <c r="P8762" i="5"/>
  <c r="O8762" i="5"/>
  <c r="L8762" i="5"/>
  <c r="P8761" i="5"/>
  <c r="O8761" i="5"/>
  <c r="L8761" i="5"/>
  <c r="P8760" i="5"/>
  <c r="O8760" i="5"/>
  <c r="L8760" i="5"/>
  <c r="P8759" i="5"/>
  <c r="O8759" i="5"/>
  <c r="L8759" i="5"/>
  <c r="P8758" i="5"/>
  <c r="O8758" i="5"/>
  <c r="L8758" i="5"/>
  <c r="P8757" i="5"/>
  <c r="O8757" i="5"/>
  <c r="L8757" i="5"/>
  <c r="P8756" i="5"/>
  <c r="O8756" i="5"/>
  <c r="L8756" i="5"/>
  <c r="P8755" i="5"/>
  <c r="O8755" i="5"/>
  <c r="L8755" i="5"/>
  <c r="P8754" i="5"/>
  <c r="O8754" i="5"/>
  <c r="L8754" i="5"/>
  <c r="P8753" i="5"/>
  <c r="O8753" i="5"/>
  <c r="L8753" i="5"/>
  <c r="P8752" i="5"/>
  <c r="O8752" i="5"/>
  <c r="L8752" i="5"/>
  <c r="P8751" i="5"/>
  <c r="O8751" i="5"/>
  <c r="L8751" i="5"/>
  <c r="P8750" i="5"/>
  <c r="O8750" i="5"/>
  <c r="L8750" i="5"/>
  <c r="P8749" i="5"/>
  <c r="O8749" i="5"/>
  <c r="L8749" i="5"/>
  <c r="P8748" i="5"/>
  <c r="O8748" i="5"/>
  <c r="L8748" i="5"/>
  <c r="P8747" i="5"/>
  <c r="O8747" i="5"/>
  <c r="L8747" i="5"/>
  <c r="P8746" i="5"/>
  <c r="O8746" i="5"/>
  <c r="L8746" i="5"/>
  <c r="P8745" i="5"/>
  <c r="O8745" i="5"/>
  <c r="L8745" i="5"/>
  <c r="P8744" i="5"/>
  <c r="O8744" i="5"/>
  <c r="L8744" i="5"/>
  <c r="P8743" i="5"/>
  <c r="O8743" i="5"/>
  <c r="L8743" i="5"/>
  <c r="P8742" i="5"/>
  <c r="O8742" i="5"/>
  <c r="L8742" i="5"/>
  <c r="P8741" i="5"/>
  <c r="O8741" i="5"/>
  <c r="L8741" i="5"/>
  <c r="P8740" i="5"/>
  <c r="O8740" i="5"/>
  <c r="L8740" i="5"/>
  <c r="P8739" i="5"/>
  <c r="O8739" i="5"/>
  <c r="L8739" i="5"/>
  <c r="P8738" i="5"/>
  <c r="O8738" i="5"/>
  <c r="L8738" i="5"/>
  <c r="P8737" i="5"/>
  <c r="O8737" i="5"/>
  <c r="L8737" i="5"/>
  <c r="P8736" i="5"/>
  <c r="O8736" i="5"/>
  <c r="L8736" i="5"/>
  <c r="P8735" i="5"/>
  <c r="O8735" i="5"/>
  <c r="L8735" i="5"/>
  <c r="P8734" i="5"/>
  <c r="O8734" i="5"/>
  <c r="L8734" i="5"/>
  <c r="P8733" i="5"/>
  <c r="O8733" i="5"/>
  <c r="L8733" i="5"/>
  <c r="P8732" i="5"/>
  <c r="O8732" i="5"/>
  <c r="L8732" i="5"/>
  <c r="P8731" i="5"/>
  <c r="O8731" i="5"/>
  <c r="L8731" i="5"/>
  <c r="P8730" i="5"/>
  <c r="O8730" i="5"/>
  <c r="L8730" i="5"/>
  <c r="P8729" i="5"/>
  <c r="O8729" i="5"/>
  <c r="L8729" i="5"/>
  <c r="P8728" i="5"/>
  <c r="O8728" i="5"/>
  <c r="L8728" i="5"/>
  <c r="P8727" i="5"/>
  <c r="O8727" i="5"/>
  <c r="L8727" i="5"/>
  <c r="P8726" i="5"/>
  <c r="O8726" i="5"/>
  <c r="L8726" i="5"/>
  <c r="P8725" i="5"/>
  <c r="O8725" i="5"/>
  <c r="L8725" i="5"/>
  <c r="P8724" i="5"/>
  <c r="O8724" i="5"/>
  <c r="L8724" i="5"/>
  <c r="P8723" i="5"/>
  <c r="O8723" i="5"/>
  <c r="L8723" i="5"/>
  <c r="P8722" i="5"/>
  <c r="O8722" i="5"/>
  <c r="L8722" i="5"/>
  <c r="P8721" i="5"/>
  <c r="O8721" i="5"/>
  <c r="L8721" i="5"/>
  <c r="P8720" i="5"/>
  <c r="O8720" i="5"/>
  <c r="L8720" i="5"/>
  <c r="P8719" i="5"/>
  <c r="O8719" i="5"/>
  <c r="L8719" i="5"/>
  <c r="P8718" i="5"/>
  <c r="O8718" i="5"/>
  <c r="L8718" i="5"/>
  <c r="P8717" i="5"/>
  <c r="O8717" i="5"/>
  <c r="L8717" i="5"/>
  <c r="P8716" i="5"/>
  <c r="O8716" i="5"/>
  <c r="L8716" i="5"/>
  <c r="P8715" i="5"/>
  <c r="O8715" i="5"/>
  <c r="L8715" i="5"/>
  <c r="P8714" i="5"/>
  <c r="O8714" i="5"/>
  <c r="L8714" i="5"/>
  <c r="P8713" i="5"/>
  <c r="O8713" i="5"/>
  <c r="L8713" i="5"/>
  <c r="P8712" i="5"/>
  <c r="O8712" i="5"/>
  <c r="L8712" i="5"/>
  <c r="P8711" i="5"/>
  <c r="O8711" i="5"/>
  <c r="L8711" i="5"/>
  <c r="P8710" i="5"/>
  <c r="O8710" i="5"/>
  <c r="L8710" i="5"/>
  <c r="P8709" i="5"/>
  <c r="O8709" i="5"/>
  <c r="L8709" i="5"/>
  <c r="P8708" i="5"/>
  <c r="O8708" i="5"/>
  <c r="L8708" i="5"/>
  <c r="P8707" i="5"/>
  <c r="O8707" i="5"/>
  <c r="L8707" i="5"/>
  <c r="P8706" i="5"/>
  <c r="O8706" i="5"/>
  <c r="L8706" i="5"/>
  <c r="P8705" i="5"/>
  <c r="O8705" i="5"/>
  <c r="L8705" i="5"/>
  <c r="P8704" i="5"/>
  <c r="O8704" i="5"/>
  <c r="L8704" i="5"/>
  <c r="P8703" i="5"/>
  <c r="O8703" i="5"/>
  <c r="L8703" i="5"/>
  <c r="P8702" i="5"/>
  <c r="O8702" i="5"/>
  <c r="L8702" i="5"/>
  <c r="P8701" i="5"/>
  <c r="O8701" i="5"/>
  <c r="L8701" i="5"/>
  <c r="P8700" i="5"/>
  <c r="O8700" i="5"/>
  <c r="L8700" i="5"/>
  <c r="P8699" i="5"/>
  <c r="O8699" i="5"/>
  <c r="L8699" i="5"/>
  <c r="P8698" i="5"/>
  <c r="O8698" i="5"/>
  <c r="L8698" i="5"/>
  <c r="P8697" i="5"/>
  <c r="O8697" i="5"/>
  <c r="L8697" i="5"/>
  <c r="P8696" i="5"/>
  <c r="O8696" i="5"/>
  <c r="L8696" i="5"/>
  <c r="P8695" i="5"/>
  <c r="O8695" i="5"/>
  <c r="L8695" i="5"/>
  <c r="P8694" i="5"/>
  <c r="O8694" i="5"/>
  <c r="L8694" i="5"/>
  <c r="P8693" i="5"/>
  <c r="O8693" i="5"/>
  <c r="L8693" i="5"/>
  <c r="P8692" i="5"/>
  <c r="O8692" i="5"/>
  <c r="L8692" i="5"/>
  <c r="P8691" i="5"/>
  <c r="O8691" i="5"/>
  <c r="L8691" i="5"/>
  <c r="P8690" i="5"/>
  <c r="O8690" i="5"/>
  <c r="L8690" i="5"/>
  <c r="P8689" i="5"/>
  <c r="O8689" i="5"/>
  <c r="L8689" i="5"/>
  <c r="P8688" i="5"/>
  <c r="O8688" i="5"/>
  <c r="L8688" i="5"/>
  <c r="P8687" i="5"/>
  <c r="O8687" i="5"/>
  <c r="L8687" i="5"/>
  <c r="P8686" i="5"/>
  <c r="O8686" i="5"/>
  <c r="L8686" i="5"/>
  <c r="P8685" i="5"/>
  <c r="O8685" i="5"/>
  <c r="L8685" i="5"/>
  <c r="P8684" i="5"/>
  <c r="O8684" i="5"/>
  <c r="L8684" i="5"/>
  <c r="P8683" i="5"/>
  <c r="O8683" i="5"/>
  <c r="L8683" i="5"/>
  <c r="P8682" i="5"/>
  <c r="O8682" i="5"/>
  <c r="L8682" i="5"/>
  <c r="P8681" i="5"/>
  <c r="O8681" i="5"/>
  <c r="L8681" i="5"/>
  <c r="P8680" i="5"/>
  <c r="O8680" i="5"/>
  <c r="L8680" i="5"/>
  <c r="P8679" i="5"/>
  <c r="O8679" i="5"/>
  <c r="L8679" i="5"/>
  <c r="P8678" i="5"/>
  <c r="O8678" i="5"/>
  <c r="L8678" i="5"/>
  <c r="P8677" i="5"/>
  <c r="O8677" i="5"/>
  <c r="L8677" i="5"/>
  <c r="P8676" i="5"/>
  <c r="O8676" i="5"/>
  <c r="L8676" i="5"/>
  <c r="P8675" i="5"/>
  <c r="O8675" i="5"/>
  <c r="L8675" i="5"/>
  <c r="P8674" i="5"/>
  <c r="O8674" i="5"/>
  <c r="L8674" i="5"/>
  <c r="P8673" i="5"/>
  <c r="O8673" i="5"/>
  <c r="L8673" i="5"/>
  <c r="P8672" i="5"/>
  <c r="O8672" i="5"/>
  <c r="L8672" i="5"/>
  <c r="P8671" i="5"/>
  <c r="O8671" i="5"/>
  <c r="L8671" i="5"/>
  <c r="P8670" i="5"/>
  <c r="O8670" i="5"/>
  <c r="L8670" i="5"/>
  <c r="P8669" i="5"/>
  <c r="O8669" i="5"/>
  <c r="L8669" i="5"/>
  <c r="P8668" i="5"/>
  <c r="O8668" i="5"/>
  <c r="L8668" i="5"/>
  <c r="P8667" i="5"/>
  <c r="O8667" i="5"/>
  <c r="L8667" i="5"/>
  <c r="P8666" i="5"/>
  <c r="O8666" i="5"/>
  <c r="L8666" i="5"/>
  <c r="P8665" i="5"/>
  <c r="O8665" i="5"/>
  <c r="L8665" i="5"/>
  <c r="P8664" i="5"/>
  <c r="O8664" i="5"/>
  <c r="L8664" i="5"/>
  <c r="P8663" i="5"/>
  <c r="O8663" i="5"/>
  <c r="L8663" i="5"/>
  <c r="P8662" i="5"/>
  <c r="O8662" i="5"/>
  <c r="L8662" i="5"/>
  <c r="P8661" i="5"/>
  <c r="O8661" i="5"/>
  <c r="L8661" i="5"/>
  <c r="P8660" i="5"/>
  <c r="O8660" i="5"/>
  <c r="L8660" i="5"/>
  <c r="P8659" i="5"/>
  <c r="O8659" i="5"/>
  <c r="L8659" i="5"/>
  <c r="P8658" i="5"/>
  <c r="O8658" i="5"/>
  <c r="L8658" i="5"/>
  <c r="P8657" i="5"/>
  <c r="O8657" i="5"/>
  <c r="L8657" i="5"/>
  <c r="P8656" i="5"/>
  <c r="O8656" i="5"/>
  <c r="L8656" i="5"/>
  <c r="P8655" i="5"/>
  <c r="O8655" i="5"/>
  <c r="L8655" i="5"/>
  <c r="P8654" i="5"/>
  <c r="O8654" i="5"/>
  <c r="L8654" i="5"/>
  <c r="P8653" i="5"/>
  <c r="O8653" i="5"/>
  <c r="L8653" i="5"/>
  <c r="P8652" i="5"/>
  <c r="O8652" i="5"/>
  <c r="L8652" i="5"/>
  <c r="P8651" i="5"/>
  <c r="O8651" i="5"/>
  <c r="L8651" i="5"/>
  <c r="P8650" i="5"/>
  <c r="O8650" i="5"/>
  <c r="L8650" i="5"/>
  <c r="P8649" i="5"/>
  <c r="O8649" i="5"/>
  <c r="L8649" i="5"/>
  <c r="P8648" i="5"/>
  <c r="O8648" i="5"/>
  <c r="L8648" i="5"/>
  <c r="P8647" i="5"/>
  <c r="O8647" i="5"/>
  <c r="L8647" i="5"/>
  <c r="P8646" i="5"/>
  <c r="O8646" i="5"/>
  <c r="L8646" i="5"/>
  <c r="P8645" i="5"/>
  <c r="O8645" i="5"/>
  <c r="L8645" i="5"/>
  <c r="P8644" i="5"/>
  <c r="O8644" i="5"/>
  <c r="L8644" i="5"/>
  <c r="P8643" i="5"/>
  <c r="O8643" i="5"/>
  <c r="L8643" i="5"/>
  <c r="P8642" i="5"/>
  <c r="O8642" i="5"/>
  <c r="L8642" i="5"/>
  <c r="P8641" i="5"/>
  <c r="O8641" i="5"/>
  <c r="L8641" i="5"/>
  <c r="P8640" i="5"/>
  <c r="O8640" i="5"/>
  <c r="L8640" i="5"/>
  <c r="P8639" i="5"/>
  <c r="O8639" i="5"/>
  <c r="L8639" i="5"/>
  <c r="P8638" i="5"/>
  <c r="O8638" i="5"/>
  <c r="L8638" i="5"/>
  <c r="P8637" i="5"/>
  <c r="O8637" i="5"/>
  <c r="L8637" i="5"/>
  <c r="P8636" i="5"/>
  <c r="O8636" i="5"/>
  <c r="L8636" i="5"/>
  <c r="P8635" i="5"/>
  <c r="O8635" i="5"/>
  <c r="L8635" i="5"/>
  <c r="P8634" i="5"/>
  <c r="O8634" i="5"/>
  <c r="L8634" i="5"/>
  <c r="P8633" i="5"/>
  <c r="O8633" i="5"/>
  <c r="L8633" i="5"/>
  <c r="P8632" i="5"/>
  <c r="O8632" i="5"/>
  <c r="L8632" i="5"/>
  <c r="P8631" i="5"/>
  <c r="O8631" i="5"/>
  <c r="L8631" i="5"/>
  <c r="P8630" i="5"/>
  <c r="O8630" i="5"/>
  <c r="L8630" i="5"/>
  <c r="P8629" i="5"/>
  <c r="O8629" i="5"/>
  <c r="L8629" i="5"/>
  <c r="P8628" i="5"/>
  <c r="O8628" i="5"/>
  <c r="L8628" i="5"/>
  <c r="P8627" i="5"/>
  <c r="O8627" i="5"/>
  <c r="L8627" i="5"/>
  <c r="P8626" i="5"/>
  <c r="O8626" i="5"/>
  <c r="L8626" i="5"/>
  <c r="P8625" i="5"/>
  <c r="O8625" i="5"/>
  <c r="L8625" i="5"/>
  <c r="P8624" i="5"/>
  <c r="O8624" i="5"/>
  <c r="L8624" i="5"/>
  <c r="P8623" i="5"/>
  <c r="O8623" i="5"/>
  <c r="L8623" i="5"/>
  <c r="P8622" i="5"/>
  <c r="O8622" i="5"/>
  <c r="L8622" i="5"/>
  <c r="P8621" i="5"/>
  <c r="O8621" i="5"/>
  <c r="L8621" i="5"/>
  <c r="P8620" i="5"/>
  <c r="O8620" i="5"/>
  <c r="L8620" i="5"/>
  <c r="P8619" i="5"/>
  <c r="O8619" i="5"/>
  <c r="L8619" i="5"/>
  <c r="P8618" i="5"/>
  <c r="O8618" i="5"/>
  <c r="L8618" i="5"/>
  <c r="P8617" i="5"/>
  <c r="O8617" i="5"/>
  <c r="L8617" i="5"/>
  <c r="P8616" i="5"/>
  <c r="O8616" i="5"/>
  <c r="L8616" i="5"/>
  <c r="P8615" i="5"/>
  <c r="O8615" i="5"/>
  <c r="L8615" i="5"/>
  <c r="P8614" i="5"/>
  <c r="O8614" i="5"/>
  <c r="L8614" i="5"/>
  <c r="P8613" i="5"/>
  <c r="O8613" i="5"/>
  <c r="L8613" i="5"/>
  <c r="P8612" i="5"/>
  <c r="O8612" i="5"/>
  <c r="L8612" i="5"/>
  <c r="P8611" i="5"/>
  <c r="O8611" i="5"/>
  <c r="L8611" i="5"/>
  <c r="P8610" i="5"/>
  <c r="O8610" i="5"/>
  <c r="L8610" i="5"/>
  <c r="P8609" i="5"/>
  <c r="O8609" i="5"/>
  <c r="L8609" i="5"/>
  <c r="P8608" i="5"/>
  <c r="O8608" i="5"/>
  <c r="L8608" i="5"/>
  <c r="P8607" i="5"/>
  <c r="O8607" i="5"/>
  <c r="L8607" i="5"/>
  <c r="P8606" i="5"/>
  <c r="O8606" i="5"/>
  <c r="L8606" i="5"/>
  <c r="P8605" i="5"/>
  <c r="O8605" i="5"/>
  <c r="L8605" i="5"/>
  <c r="P8604" i="5"/>
  <c r="O8604" i="5"/>
  <c r="L8604" i="5"/>
  <c r="P8603" i="5"/>
  <c r="O8603" i="5"/>
  <c r="L8603" i="5"/>
  <c r="P8602" i="5"/>
  <c r="O8602" i="5"/>
  <c r="L8602" i="5"/>
  <c r="P8601" i="5"/>
  <c r="O8601" i="5"/>
  <c r="L8601" i="5"/>
  <c r="P8600" i="5"/>
  <c r="O8600" i="5"/>
  <c r="L8600" i="5"/>
  <c r="P8599" i="5"/>
  <c r="O8599" i="5"/>
  <c r="L8599" i="5"/>
  <c r="P8598" i="5"/>
  <c r="O8598" i="5"/>
  <c r="L8598" i="5"/>
  <c r="P8597" i="5"/>
  <c r="O8597" i="5"/>
  <c r="L8597" i="5"/>
  <c r="P8596" i="5"/>
  <c r="O8596" i="5"/>
  <c r="L8596" i="5"/>
  <c r="P8595" i="5"/>
  <c r="O8595" i="5"/>
  <c r="L8595" i="5"/>
  <c r="P8594" i="5"/>
  <c r="O8594" i="5"/>
  <c r="L8594" i="5"/>
  <c r="P8593" i="5"/>
  <c r="O8593" i="5"/>
  <c r="L8593" i="5"/>
  <c r="P8592" i="5"/>
  <c r="O8592" i="5"/>
  <c r="L8592" i="5"/>
  <c r="P8591" i="5"/>
  <c r="O8591" i="5"/>
  <c r="L8591" i="5"/>
  <c r="P8590" i="5"/>
  <c r="O8590" i="5"/>
  <c r="L8590" i="5"/>
  <c r="P8589" i="5"/>
  <c r="O8589" i="5"/>
  <c r="L8589" i="5"/>
  <c r="P8588" i="5"/>
  <c r="O8588" i="5"/>
  <c r="L8588" i="5"/>
  <c r="P8587" i="5"/>
  <c r="O8587" i="5"/>
  <c r="L8587" i="5"/>
  <c r="P8586" i="5"/>
  <c r="O8586" i="5"/>
  <c r="L8586" i="5"/>
  <c r="P8585" i="5"/>
  <c r="O8585" i="5"/>
  <c r="L8585" i="5"/>
  <c r="P8584" i="5"/>
  <c r="O8584" i="5"/>
  <c r="L8584" i="5"/>
  <c r="P8583" i="5"/>
  <c r="O8583" i="5"/>
  <c r="L8583" i="5"/>
  <c r="P8582" i="5"/>
  <c r="O8582" i="5"/>
  <c r="L8582" i="5"/>
  <c r="P8581" i="5"/>
  <c r="O8581" i="5"/>
  <c r="L8581" i="5"/>
  <c r="P8580" i="5"/>
  <c r="O8580" i="5"/>
  <c r="L8580" i="5"/>
  <c r="P8579" i="5"/>
  <c r="O8579" i="5"/>
  <c r="L8579" i="5"/>
  <c r="P8578" i="5"/>
  <c r="O8578" i="5"/>
  <c r="L8578" i="5"/>
  <c r="P8577" i="5"/>
  <c r="O8577" i="5"/>
  <c r="L8577" i="5"/>
  <c r="P8576" i="5"/>
  <c r="O8576" i="5"/>
  <c r="L8576" i="5"/>
  <c r="P8575" i="5"/>
  <c r="O8575" i="5"/>
  <c r="L8575" i="5"/>
  <c r="P8574" i="5"/>
  <c r="O8574" i="5"/>
  <c r="L8574" i="5"/>
  <c r="P8573" i="5"/>
  <c r="O8573" i="5"/>
  <c r="L8573" i="5"/>
  <c r="P8572" i="5"/>
  <c r="O8572" i="5"/>
  <c r="L8572" i="5"/>
  <c r="P8571" i="5"/>
  <c r="O8571" i="5"/>
  <c r="L8571" i="5"/>
  <c r="P8570" i="5"/>
  <c r="O8570" i="5"/>
  <c r="L8570" i="5"/>
  <c r="P8569" i="5"/>
  <c r="O8569" i="5"/>
  <c r="L8569" i="5"/>
  <c r="P8568" i="5"/>
  <c r="O8568" i="5"/>
  <c r="L8568" i="5"/>
  <c r="P8567" i="5"/>
  <c r="O8567" i="5"/>
  <c r="L8567" i="5"/>
  <c r="P8566" i="5"/>
  <c r="O8566" i="5"/>
  <c r="L8566" i="5"/>
  <c r="P8565" i="5"/>
  <c r="O8565" i="5"/>
  <c r="L8565" i="5"/>
  <c r="P8564" i="5"/>
  <c r="O8564" i="5"/>
  <c r="L8564" i="5"/>
  <c r="P8563" i="5"/>
  <c r="O8563" i="5"/>
  <c r="L8563" i="5"/>
  <c r="P8562" i="5"/>
  <c r="O8562" i="5"/>
  <c r="L8562" i="5"/>
  <c r="P8561" i="5"/>
  <c r="O8561" i="5"/>
  <c r="L8561" i="5"/>
  <c r="P8560" i="5"/>
  <c r="O8560" i="5"/>
  <c r="L8560" i="5"/>
  <c r="P8559" i="5"/>
  <c r="O8559" i="5"/>
  <c r="L8559" i="5"/>
  <c r="P8558" i="5"/>
  <c r="O8558" i="5"/>
  <c r="L8558" i="5"/>
  <c r="P8557" i="5"/>
  <c r="O8557" i="5"/>
  <c r="L8557" i="5"/>
  <c r="P8556" i="5"/>
  <c r="O8556" i="5"/>
  <c r="L8556" i="5"/>
  <c r="P8555" i="5"/>
  <c r="O8555" i="5"/>
  <c r="L8555" i="5"/>
  <c r="P8554" i="5"/>
  <c r="O8554" i="5"/>
  <c r="L8554" i="5"/>
  <c r="P8553" i="5"/>
  <c r="O8553" i="5"/>
  <c r="L8553" i="5"/>
  <c r="P8552" i="5"/>
  <c r="O8552" i="5"/>
  <c r="L8552" i="5"/>
  <c r="P8551" i="5"/>
  <c r="O8551" i="5"/>
  <c r="L8551" i="5"/>
  <c r="P8550" i="5"/>
  <c r="O8550" i="5"/>
  <c r="L8550" i="5"/>
  <c r="P8549" i="5"/>
  <c r="O8549" i="5"/>
  <c r="L8549" i="5"/>
  <c r="P8548" i="5"/>
  <c r="O8548" i="5"/>
  <c r="L8548" i="5"/>
  <c r="P8547" i="5"/>
  <c r="O8547" i="5"/>
  <c r="L8547" i="5"/>
  <c r="P8546" i="5"/>
  <c r="O8546" i="5"/>
  <c r="L8546" i="5"/>
  <c r="P8545" i="5"/>
  <c r="O8545" i="5"/>
  <c r="L8545" i="5"/>
  <c r="P8544" i="5"/>
  <c r="O8544" i="5"/>
  <c r="L8544" i="5"/>
  <c r="P8543" i="5"/>
  <c r="O8543" i="5"/>
  <c r="L8543" i="5"/>
  <c r="P8542" i="5"/>
  <c r="O8542" i="5"/>
  <c r="L8542" i="5"/>
  <c r="P8541" i="5"/>
  <c r="O8541" i="5"/>
  <c r="L8541" i="5"/>
  <c r="P8540" i="5"/>
  <c r="O8540" i="5"/>
  <c r="L8540" i="5"/>
  <c r="P8539" i="5"/>
  <c r="O8539" i="5"/>
  <c r="L8539" i="5"/>
  <c r="P8538" i="5"/>
  <c r="O8538" i="5"/>
  <c r="L8538" i="5"/>
  <c r="P8537" i="5"/>
  <c r="O8537" i="5"/>
  <c r="L8537" i="5"/>
  <c r="P8536" i="5"/>
  <c r="O8536" i="5"/>
  <c r="L8536" i="5"/>
  <c r="P8535" i="5"/>
  <c r="O8535" i="5"/>
  <c r="L8535" i="5"/>
  <c r="P8534" i="5"/>
  <c r="O8534" i="5"/>
  <c r="L8534" i="5"/>
  <c r="P8533" i="5"/>
  <c r="O8533" i="5"/>
  <c r="L8533" i="5"/>
  <c r="P8532" i="5"/>
  <c r="O8532" i="5"/>
  <c r="L8532" i="5"/>
  <c r="P8531" i="5"/>
  <c r="O8531" i="5"/>
  <c r="L8531" i="5"/>
  <c r="P8530" i="5"/>
  <c r="O8530" i="5"/>
  <c r="L8530" i="5"/>
  <c r="P8529" i="5"/>
  <c r="O8529" i="5"/>
  <c r="L8529" i="5"/>
  <c r="P8528" i="5"/>
  <c r="O8528" i="5"/>
  <c r="L8528" i="5"/>
  <c r="P8527" i="5"/>
  <c r="O8527" i="5"/>
  <c r="L8527" i="5"/>
  <c r="P8526" i="5"/>
  <c r="O8526" i="5"/>
  <c r="L8526" i="5"/>
  <c r="P8525" i="5"/>
  <c r="O8525" i="5"/>
  <c r="L8525" i="5"/>
  <c r="P8524" i="5"/>
  <c r="O8524" i="5"/>
  <c r="L8524" i="5"/>
  <c r="P8523" i="5"/>
  <c r="O8523" i="5"/>
  <c r="L8523" i="5"/>
  <c r="P8522" i="5"/>
  <c r="O8522" i="5"/>
  <c r="L8522" i="5"/>
  <c r="P8521" i="5"/>
  <c r="O8521" i="5"/>
  <c r="L8521" i="5"/>
  <c r="P8520" i="5"/>
  <c r="O8520" i="5"/>
  <c r="L8520" i="5"/>
  <c r="P8519" i="5"/>
  <c r="O8519" i="5"/>
  <c r="L8519" i="5"/>
  <c r="P8518" i="5"/>
  <c r="O8518" i="5"/>
  <c r="L8518" i="5"/>
  <c r="P8517" i="5"/>
  <c r="O8517" i="5"/>
  <c r="L8517" i="5"/>
  <c r="P8516" i="5"/>
  <c r="O8516" i="5"/>
  <c r="L8516" i="5"/>
  <c r="P8515" i="5"/>
  <c r="O8515" i="5"/>
  <c r="L8515" i="5"/>
  <c r="P8514" i="5"/>
  <c r="O8514" i="5"/>
  <c r="L8514" i="5"/>
  <c r="P8513" i="5"/>
  <c r="O8513" i="5"/>
  <c r="L8513" i="5"/>
  <c r="P8512" i="5"/>
  <c r="O8512" i="5"/>
  <c r="L8512" i="5"/>
  <c r="P8511" i="5"/>
  <c r="O8511" i="5"/>
  <c r="L8511" i="5"/>
  <c r="P8510" i="5"/>
  <c r="O8510" i="5"/>
  <c r="L8510" i="5"/>
  <c r="P8509" i="5"/>
  <c r="O8509" i="5"/>
  <c r="L8509" i="5"/>
  <c r="P8508" i="5"/>
  <c r="O8508" i="5"/>
  <c r="L8508" i="5"/>
  <c r="P8507" i="5"/>
  <c r="O8507" i="5"/>
  <c r="L8507" i="5"/>
  <c r="P8506" i="5"/>
  <c r="O8506" i="5"/>
  <c r="L8506" i="5"/>
  <c r="P8505" i="5"/>
  <c r="O8505" i="5"/>
  <c r="L8505" i="5"/>
  <c r="P8504" i="5"/>
  <c r="O8504" i="5"/>
  <c r="L8504" i="5"/>
  <c r="P8503" i="5"/>
  <c r="O8503" i="5"/>
  <c r="L8503" i="5"/>
  <c r="P8502" i="5"/>
  <c r="O8502" i="5"/>
  <c r="L8502" i="5"/>
  <c r="P8501" i="5"/>
  <c r="O8501" i="5"/>
  <c r="L8501" i="5"/>
  <c r="P8500" i="5"/>
  <c r="O8500" i="5"/>
  <c r="L8500" i="5"/>
  <c r="P8499" i="5"/>
  <c r="O8499" i="5"/>
  <c r="L8499" i="5"/>
  <c r="P8498" i="5"/>
  <c r="O8498" i="5"/>
  <c r="L8498" i="5"/>
  <c r="P8497" i="5"/>
  <c r="O8497" i="5"/>
  <c r="L8497" i="5"/>
  <c r="P8496" i="5"/>
  <c r="O8496" i="5"/>
  <c r="L8496" i="5"/>
  <c r="P8495" i="5"/>
  <c r="O8495" i="5"/>
  <c r="L8495" i="5"/>
  <c r="P8494" i="5"/>
  <c r="O8494" i="5"/>
  <c r="L8494" i="5"/>
  <c r="P8493" i="5"/>
  <c r="O8493" i="5"/>
  <c r="L8493" i="5"/>
  <c r="P8492" i="5"/>
  <c r="O8492" i="5"/>
  <c r="L8492" i="5"/>
  <c r="P8491" i="5"/>
  <c r="O8491" i="5"/>
  <c r="L8491" i="5"/>
  <c r="P8490" i="5"/>
  <c r="O8490" i="5"/>
  <c r="L8490" i="5"/>
  <c r="P8489" i="5"/>
  <c r="O8489" i="5"/>
  <c r="L8489" i="5"/>
  <c r="P8488" i="5"/>
  <c r="O8488" i="5"/>
  <c r="L8488" i="5"/>
  <c r="P8487" i="5"/>
  <c r="O8487" i="5"/>
  <c r="L8487" i="5"/>
  <c r="P8486" i="5"/>
  <c r="O8486" i="5"/>
  <c r="L8486" i="5"/>
  <c r="P8485" i="5"/>
  <c r="O8485" i="5"/>
  <c r="L8485" i="5"/>
  <c r="P8484" i="5"/>
  <c r="O8484" i="5"/>
  <c r="L8484" i="5"/>
  <c r="P8483" i="5"/>
  <c r="O8483" i="5"/>
  <c r="L8483" i="5"/>
  <c r="P8482" i="5"/>
  <c r="O8482" i="5"/>
  <c r="L8482" i="5"/>
  <c r="P8481" i="5"/>
  <c r="O8481" i="5"/>
  <c r="L8481" i="5"/>
  <c r="P8480" i="5"/>
  <c r="O8480" i="5"/>
  <c r="L8480" i="5"/>
  <c r="P8479" i="5"/>
  <c r="O8479" i="5"/>
  <c r="L8479" i="5"/>
  <c r="P8478" i="5"/>
  <c r="O8478" i="5"/>
  <c r="L8478" i="5"/>
  <c r="P8477" i="5"/>
  <c r="O8477" i="5"/>
  <c r="L8477" i="5"/>
  <c r="P8476" i="5"/>
  <c r="O8476" i="5"/>
  <c r="L8476" i="5"/>
  <c r="P8475" i="5"/>
  <c r="O8475" i="5"/>
  <c r="L8475" i="5"/>
  <c r="P8474" i="5"/>
  <c r="O8474" i="5"/>
  <c r="L8474" i="5"/>
  <c r="P8473" i="5"/>
  <c r="O8473" i="5"/>
  <c r="L8473" i="5"/>
  <c r="P8472" i="5"/>
  <c r="O8472" i="5"/>
  <c r="L8472" i="5"/>
  <c r="P8471" i="5"/>
  <c r="O8471" i="5"/>
  <c r="L8471" i="5"/>
  <c r="P8470" i="5"/>
  <c r="O8470" i="5"/>
  <c r="L8470" i="5"/>
  <c r="P8469" i="5"/>
  <c r="O8469" i="5"/>
  <c r="L8469" i="5"/>
  <c r="P8468" i="5"/>
  <c r="O8468" i="5"/>
  <c r="L8468" i="5"/>
  <c r="P8467" i="5"/>
  <c r="O8467" i="5"/>
  <c r="L8467" i="5"/>
  <c r="P8466" i="5"/>
  <c r="O8466" i="5"/>
  <c r="L8466" i="5"/>
  <c r="P8465" i="5"/>
  <c r="O8465" i="5"/>
  <c r="L8465" i="5"/>
  <c r="P8464" i="5"/>
  <c r="O8464" i="5"/>
  <c r="L8464" i="5"/>
  <c r="P8463" i="5"/>
  <c r="O8463" i="5"/>
  <c r="L8463" i="5"/>
  <c r="P8462" i="5"/>
  <c r="O8462" i="5"/>
  <c r="L8462" i="5"/>
  <c r="P8461" i="5"/>
  <c r="O8461" i="5"/>
  <c r="L8461" i="5"/>
  <c r="P8460" i="5"/>
  <c r="O8460" i="5"/>
  <c r="L8460" i="5"/>
  <c r="P8459" i="5"/>
  <c r="O8459" i="5"/>
  <c r="L8459" i="5"/>
  <c r="P8458" i="5"/>
  <c r="O8458" i="5"/>
  <c r="L8458" i="5"/>
  <c r="P8457" i="5"/>
  <c r="O8457" i="5"/>
  <c r="L8457" i="5"/>
  <c r="P8456" i="5"/>
  <c r="O8456" i="5"/>
  <c r="L8456" i="5"/>
  <c r="P8455" i="5"/>
  <c r="O8455" i="5"/>
  <c r="L8455" i="5"/>
  <c r="P8454" i="5"/>
  <c r="O8454" i="5"/>
  <c r="L8454" i="5"/>
  <c r="P8453" i="5"/>
  <c r="O8453" i="5"/>
  <c r="L8453" i="5"/>
  <c r="P8452" i="5"/>
  <c r="O8452" i="5"/>
  <c r="L8452" i="5"/>
  <c r="P8451" i="5"/>
  <c r="O8451" i="5"/>
  <c r="L8451" i="5"/>
  <c r="P8450" i="5"/>
  <c r="O8450" i="5"/>
  <c r="L8450" i="5"/>
  <c r="P8449" i="5"/>
  <c r="O8449" i="5"/>
  <c r="L8449" i="5"/>
  <c r="P8448" i="5"/>
  <c r="O8448" i="5"/>
  <c r="L8448" i="5"/>
  <c r="P8447" i="5"/>
  <c r="O8447" i="5"/>
  <c r="L8447" i="5"/>
  <c r="P8446" i="5"/>
  <c r="O8446" i="5"/>
  <c r="L8446" i="5"/>
  <c r="P8445" i="5"/>
  <c r="O8445" i="5"/>
  <c r="L8445" i="5"/>
  <c r="P8444" i="5"/>
  <c r="O8444" i="5"/>
  <c r="L8444" i="5"/>
  <c r="P8443" i="5"/>
  <c r="O8443" i="5"/>
  <c r="L8443" i="5"/>
  <c r="P8442" i="5"/>
  <c r="O8442" i="5"/>
  <c r="L8442" i="5"/>
  <c r="P8441" i="5"/>
  <c r="O8441" i="5"/>
  <c r="L8441" i="5"/>
  <c r="P8440" i="5"/>
  <c r="O8440" i="5"/>
  <c r="L8440" i="5"/>
  <c r="P8439" i="5"/>
  <c r="O8439" i="5"/>
  <c r="L8439" i="5"/>
  <c r="P8438" i="5"/>
  <c r="O8438" i="5"/>
  <c r="L8438" i="5"/>
  <c r="P8437" i="5"/>
  <c r="O8437" i="5"/>
  <c r="L8437" i="5"/>
  <c r="P8436" i="5"/>
  <c r="O8436" i="5"/>
  <c r="L8436" i="5"/>
  <c r="P8435" i="5"/>
  <c r="O8435" i="5"/>
  <c r="L8435" i="5"/>
  <c r="P8434" i="5"/>
  <c r="O8434" i="5"/>
  <c r="L8434" i="5"/>
  <c r="P8433" i="5"/>
  <c r="O8433" i="5"/>
  <c r="L8433" i="5"/>
  <c r="P8432" i="5"/>
  <c r="O8432" i="5"/>
  <c r="L8432" i="5"/>
  <c r="P8431" i="5"/>
  <c r="O8431" i="5"/>
  <c r="L8431" i="5"/>
  <c r="P8430" i="5"/>
  <c r="O8430" i="5"/>
  <c r="L8430" i="5"/>
  <c r="P8429" i="5"/>
  <c r="O8429" i="5"/>
  <c r="L8429" i="5"/>
  <c r="P8428" i="5"/>
  <c r="O8428" i="5"/>
  <c r="L8428" i="5"/>
  <c r="P8427" i="5"/>
  <c r="O8427" i="5"/>
  <c r="L8427" i="5"/>
  <c r="P8426" i="5"/>
  <c r="O8426" i="5"/>
  <c r="L8426" i="5"/>
  <c r="P8425" i="5"/>
  <c r="O8425" i="5"/>
  <c r="L8425" i="5"/>
  <c r="P8424" i="5"/>
  <c r="O8424" i="5"/>
  <c r="L8424" i="5"/>
  <c r="P8423" i="5"/>
  <c r="O8423" i="5"/>
  <c r="L8423" i="5"/>
  <c r="P8422" i="5"/>
  <c r="O8422" i="5"/>
  <c r="L8422" i="5"/>
  <c r="P8421" i="5"/>
  <c r="O8421" i="5"/>
  <c r="L8421" i="5"/>
  <c r="P8420" i="5"/>
  <c r="O8420" i="5"/>
  <c r="L8420" i="5"/>
  <c r="P8419" i="5"/>
  <c r="O8419" i="5"/>
  <c r="L8419" i="5"/>
  <c r="P8418" i="5"/>
  <c r="O8418" i="5"/>
  <c r="L8418" i="5"/>
  <c r="P8417" i="5"/>
  <c r="O8417" i="5"/>
  <c r="L8417" i="5"/>
  <c r="P8416" i="5"/>
  <c r="O8416" i="5"/>
  <c r="L8416" i="5"/>
  <c r="P8415" i="5"/>
  <c r="O8415" i="5"/>
  <c r="L8415" i="5"/>
  <c r="P8414" i="5"/>
  <c r="O8414" i="5"/>
  <c r="L8414" i="5"/>
  <c r="P8413" i="5"/>
  <c r="O8413" i="5"/>
  <c r="L8413" i="5"/>
  <c r="P8412" i="5"/>
  <c r="O8412" i="5"/>
  <c r="L8412" i="5"/>
  <c r="P8411" i="5"/>
  <c r="O8411" i="5"/>
  <c r="L8411" i="5"/>
  <c r="P8410" i="5"/>
  <c r="O8410" i="5"/>
  <c r="L8410" i="5"/>
  <c r="P8409" i="5"/>
  <c r="O8409" i="5"/>
  <c r="L8409" i="5"/>
  <c r="P8408" i="5"/>
  <c r="O8408" i="5"/>
  <c r="L8408" i="5"/>
  <c r="P8407" i="5"/>
  <c r="O8407" i="5"/>
  <c r="L8407" i="5"/>
  <c r="P8406" i="5"/>
  <c r="O8406" i="5"/>
  <c r="L8406" i="5"/>
  <c r="P8405" i="5"/>
  <c r="O8405" i="5"/>
  <c r="L8405" i="5"/>
  <c r="P8404" i="5"/>
  <c r="O8404" i="5"/>
  <c r="L8404" i="5"/>
  <c r="P8403" i="5"/>
  <c r="O8403" i="5"/>
  <c r="L8403" i="5"/>
  <c r="P8402" i="5"/>
  <c r="O8402" i="5"/>
  <c r="L8402" i="5"/>
  <c r="P8401" i="5"/>
  <c r="O8401" i="5"/>
  <c r="L8401" i="5"/>
  <c r="P8400" i="5"/>
  <c r="O8400" i="5"/>
  <c r="L8400" i="5"/>
  <c r="P8399" i="5"/>
  <c r="O8399" i="5"/>
  <c r="L8399" i="5"/>
  <c r="P8398" i="5"/>
  <c r="O8398" i="5"/>
  <c r="L8398" i="5"/>
  <c r="P8397" i="5"/>
  <c r="O8397" i="5"/>
  <c r="L8397" i="5"/>
  <c r="P8396" i="5"/>
  <c r="O8396" i="5"/>
  <c r="L8396" i="5"/>
  <c r="P8395" i="5"/>
  <c r="O8395" i="5"/>
  <c r="L8395" i="5"/>
  <c r="P8394" i="5"/>
  <c r="O8394" i="5"/>
  <c r="L8394" i="5"/>
  <c r="P8393" i="5"/>
  <c r="O8393" i="5"/>
  <c r="L8393" i="5"/>
  <c r="P8392" i="5"/>
  <c r="O8392" i="5"/>
  <c r="L8392" i="5"/>
  <c r="P8391" i="5"/>
  <c r="O8391" i="5"/>
  <c r="L8391" i="5"/>
  <c r="P8390" i="5"/>
  <c r="O8390" i="5"/>
  <c r="L8390" i="5"/>
  <c r="P8389" i="5"/>
  <c r="O8389" i="5"/>
  <c r="L8389" i="5"/>
  <c r="P8388" i="5"/>
  <c r="O8388" i="5"/>
  <c r="L8388" i="5"/>
  <c r="P8387" i="5"/>
  <c r="O8387" i="5"/>
  <c r="L8387" i="5"/>
  <c r="P8386" i="5"/>
  <c r="O8386" i="5"/>
  <c r="L8386" i="5"/>
  <c r="P8385" i="5"/>
  <c r="O8385" i="5"/>
  <c r="L8385" i="5"/>
  <c r="P8384" i="5"/>
  <c r="O8384" i="5"/>
  <c r="L8384" i="5"/>
  <c r="P8383" i="5"/>
  <c r="O8383" i="5"/>
  <c r="L8383" i="5"/>
  <c r="P8382" i="5"/>
  <c r="O8382" i="5"/>
  <c r="L8382" i="5"/>
  <c r="P8381" i="5"/>
  <c r="O8381" i="5"/>
  <c r="L8381" i="5"/>
  <c r="P8380" i="5"/>
  <c r="O8380" i="5"/>
  <c r="L8380" i="5"/>
  <c r="P8379" i="5"/>
  <c r="O8379" i="5"/>
  <c r="L8379" i="5"/>
  <c r="P8378" i="5"/>
  <c r="O8378" i="5"/>
  <c r="L8378" i="5"/>
  <c r="P8377" i="5"/>
  <c r="O8377" i="5"/>
  <c r="L8377" i="5"/>
  <c r="P8376" i="5"/>
  <c r="O8376" i="5"/>
  <c r="L8376" i="5"/>
  <c r="P8375" i="5"/>
  <c r="O8375" i="5"/>
  <c r="L8375" i="5"/>
  <c r="P8374" i="5"/>
  <c r="O8374" i="5"/>
  <c r="L8374" i="5"/>
  <c r="P8373" i="5"/>
  <c r="O8373" i="5"/>
  <c r="L8373" i="5"/>
  <c r="P8372" i="5"/>
  <c r="O8372" i="5"/>
  <c r="L8372" i="5"/>
  <c r="P8371" i="5"/>
  <c r="O8371" i="5"/>
  <c r="L8371" i="5"/>
  <c r="P8370" i="5"/>
  <c r="O8370" i="5"/>
  <c r="L8370" i="5"/>
  <c r="P8369" i="5"/>
  <c r="O8369" i="5"/>
  <c r="L8369" i="5"/>
  <c r="P8368" i="5"/>
  <c r="O8368" i="5"/>
  <c r="L8368" i="5"/>
  <c r="P8367" i="5"/>
  <c r="O8367" i="5"/>
  <c r="L8367" i="5"/>
  <c r="P8366" i="5"/>
  <c r="O8366" i="5"/>
  <c r="L8366" i="5"/>
  <c r="P8365" i="5"/>
  <c r="O8365" i="5"/>
  <c r="L8365" i="5"/>
  <c r="P8364" i="5"/>
  <c r="O8364" i="5"/>
  <c r="L8364" i="5"/>
  <c r="P8363" i="5"/>
  <c r="O8363" i="5"/>
  <c r="L8363" i="5"/>
  <c r="P8362" i="5"/>
  <c r="O8362" i="5"/>
  <c r="L8362" i="5"/>
  <c r="P8361" i="5"/>
  <c r="O8361" i="5"/>
  <c r="L8361" i="5"/>
  <c r="P8360" i="5"/>
  <c r="O8360" i="5"/>
  <c r="L8360" i="5"/>
  <c r="P8359" i="5"/>
  <c r="O8359" i="5"/>
  <c r="L8359" i="5"/>
  <c r="P8358" i="5"/>
  <c r="O8358" i="5"/>
  <c r="L8358" i="5"/>
  <c r="P8357" i="5"/>
  <c r="O8357" i="5"/>
  <c r="L8357" i="5"/>
  <c r="P8356" i="5"/>
  <c r="O8356" i="5"/>
  <c r="L8356" i="5"/>
  <c r="P8355" i="5"/>
  <c r="O8355" i="5"/>
  <c r="L8355" i="5"/>
  <c r="P8354" i="5"/>
  <c r="O8354" i="5"/>
  <c r="L8354" i="5"/>
  <c r="P8353" i="5"/>
  <c r="O8353" i="5"/>
  <c r="L8353" i="5"/>
  <c r="P8352" i="5"/>
  <c r="O8352" i="5"/>
  <c r="L8352" i="5"/>
  <c r="P8351" i="5"/>
  <c r="O8351" i="5"/>
  <c r="L8351" i="5"/>
  <c r="P8350" i="5"/>
  <c r="O8350" i="5"/>
  <c r="L8350" i="5"/>
  <c r="P8349" i="5"/>
  <c r="O8349" i="5"/>
  <c r="L8349" i="5"/>
  <c r="P8348" i="5"/>
  <c r="O8348" i="5"/>
  <c r="L8348" i="5"/>
  <c r="P8347" i="5"/>
  <c r="O8347" i="5"/>
  <c r="L8347" i="5"/>
  <c r="P8346" i="5"/>
  <c r="O8346" i="5"/>
  <c r="L8346" i="5"/>
  <c r="P8345" i="5"/>
  <c r="O8345" i="5"/>
  <c r="L8345" i="5"/>
  <c r="P8344" i="5"/>
  <c r="O8344" i="5"/>
  <c r="L8344" i="5"/>
  <c r="P8343" i="5"/>
  <c r="O8343" i="5"/>
  <c r="L8343" i="5"/>
  <c r="P8342" i="5"/>
  <c r="O8342" i="5"/>
  <c r="L8342" i="5"/>
  <c r="P8341" i="5"/>
  <c r="O8341" i="5"/>
  <c r="L8341" i="5"/>
  <c r="P8340" i="5"/>
  <c r="O8340" i="5"/>
  <c r="L8340" i="5"/>
  <c r="P8339" i="5"/>
  <c r="O8339" i="5"/>
  <c r="L8339" i="5"/>
  <c r="P8338" i="5"/>
  <c r="O8338" i="5"/>
  <c r="L8338" i="5"/>
  <c r="P8337" i="5"/>
  <c r="O8337" i="5"/>
  <c r="L8337" i="5"/>
  <c r="P8336" i="5"/>
  <c r="O8336" i="5"/>
  <c r="L8336" i="5"/>
  <c r="P8335" i="5"/>
  <c r="O8335" i="5"/>
  <c r="L8335" i="5"/>
  <c r="P8334" i="5"/>
  <c r="O8334" i="5"/>
  <c r="L8334" i="5"/>
  <c r="P8333" i="5"/>
  <c r="O8333" i="5"/>
  <c r="L8333" i="5"/>
  <c r="P8332" i="5"/>
  <c r="O8332" i="5"/>
  <c r="L8332" i="5"/>
  <c r="P8331" i="5"/>
  <c r="O8331" i="5"/>
  <c r="L8331" i="5"/>
  <c r="P8330" i="5"/>
  <c r="O8330" i="5"/>
  <c r="L8330" i="5"/>
  <c r="P8329" i="5"/>
  <c r="O8329" i="5"/>
  <c r="L8329" i="5"/>
  <c r="P8328" i="5"/>
  <c r="O8328" i="5"/>
  <c r="L8328" i="5"/>
  <c r="P8327" i="5"/>
  <c r="O8327" i="5"/>
  <c r="L8327" i="5"/>
  <c r="P8326" i="5"/>
  <c r="O8326" i="5"/>
  <c r="L8326" i="5"/>
  <c r="P8325" i="5"/>
  <c r="O8325" i="5"/>
  <c r="L8325" i="5"/>
  <c r="P8324" i="5"/>
  <c r="O8324" i="5"/>
  <c r="L8324" i="5"/>
  <c r="P8323" i="5"/>
  <c r="O8323" i="5"/>
  <c r="L8323" i="5"/>
  <c r="P8322" i="5"/>
  <c r="O8322" i="5"/>
  <c r="L8322" i="5"/>
  <c r="P8321" i="5"/>
  <c r="O8321" i="5"/>
  <c r="L8321" i="5"/>
  <c r="P8320" i="5"/>
  <c r="O8320" i="5"/>
  <c r="L8320" i="5"/>
  <c r="P8319" i="5"/>
  <c r="O8319" i="5"/>
  <c r="L8319" i="5"/>
  <c r="P8318" i="5"/>
  <c r="O8318" i="5"/>
  <c r="L8318" i="5"/>
  <c r="P8317" i="5"/>
  <c r="O8317" i="5"/>
  <c r="L8317" i="5"/>
  <c r="P8316" i="5"/>
  <c r="O8316" i="5"/>
  <c r="L8316" i="5"/>
  <c r="P8315" i="5"/>
  <c r="O8315" i="5"/>
  <c r="L8315" i="5"/>
  <c r="P8314" i="5"/>
  <c r="O8314" i="5"/>
  <c r="L8314" i="5"/>
  <c r="P8313" i="5"/>
  <c r="O8313" i="5"/>
  <c r="L8313" i="5"/>
  <c r="P8312" i="5"/>
  <c r="O8312" i="5"/>
  <c r="L8312" i="5"/>
  <c r="P8311" i="5"/>
  <c r="O8311" i="5"/>
  <c r="L8311" i="5"/>
  <c r="P8310" i="5"/>
  <c r="O8310" i="5"/>
  <c r="L8310" i="5"/>
  <c r="P8309" i="5"/>
  <c r="O8309" i="5"/>
  <c r="L8309" i="5"/>
  <c r="P8308" i="5"/>
  <c r="O8308" i="5"/>
  <c r="L8308" i="5"/>
  <c r="P8307" i="5"/>
  <c r="O8307" i="5"/>
  <c r="L8307" i="5"/>
  <c r="P8306" i="5"/>
  <c r="O8306" i="5"/>
  <c r="L8306" i="5"/>
  <c r="P8305" i="5"/>
  <c r="O8305" i="5"/>
  <c r="L8305" i="5"/>
  <c r="P8304" i="5"/>
  <c r="O8304" i="5"/>
  <c r="L8304" i="5"/>
  <c r="P8303" i="5"/>
  <c r="O8303" i="5"/>
  <c r="L8303" i="5"/>
  <c r="P8302" i="5"/>
  <c r="O8302" i="5"/>
  <c r="L8302" i="5"/>
  <c r="P8301" i="5"/>
  <c r="O8301" i="5"/>
  <c r="L8301" i="5"/>
  <c r="P8300" i="5"/>
  <c r="O8300" i="5"/>
  <c r="L8300" i="5"/>
  <c r="P8299" i="5"/>
  <c r="O8299" i="5"/>
  <c r="L8299" i="5"/>
  <c r="P8298" i="5"/>
  <c r="O8298" i="5"/>
  <c r="L8298" i="5"/>
  <c r="P8297" i="5"/>
  <c r="O8297" i="5"/>
  <c r="L8297" i="5"/>
  <c r="P8296" i="5"/>
  <c r="O8296" i="5"/>
  <c r="L8296" i="5"/>
  <c r="P8295" i="5"/>
  <c r="O8295" i="5"/>
  <c r="L8295" i="5"/>
  <c r="P8294" i="5"/>
  <c r="O8294" i="5"/>
  <c r="L8294" i="5"/>
  <c r="P8293" i="5"/>
  <c r="O8293" i="5"/>
  <c r="L8293" i="5"/>
  <c r="P8292" i="5"/>
  <c r="O8292" i="5"/>
  <c r="L8292" i="5"/>
  <c r="P8291" i="5"/>
  <c r="O8291" i="5"/>
  <c r="L8291" i="5"/>
  <c r="P8290" i="5"/>
  <c r="O8290" i="5"/>
  <c r="L8290" i="5"/>
  <c r="P8289" i="5"/>
  <c r="O8289" i="5"/>
  <c r="L8289" i="5"/>
  <c r="P8288" i="5"/>
  <c r="O8288" i="5"/>
  <c r="L8288" i="5"/>
  <c r="P8287" i="5"/>
  <c r="O8287" i="5"/>
  <c r="L8287" i="5"/>
  <c r="P8286" i="5"/>
  <c r="O8286" i="5"/>
  <c r="L8286" i="5"/>
  <c r="P8285" i="5"/>
  <c r="O8285" i="5"/>
  <c r="L8285" i="5"/>
  <c r="P8284" i="5"/>
  <c r="O8284" i="5"/>
  <c r="L8284" i="5"/>
  <c r="P8283" i="5"/>
  <c r="O8283" i="5"/>
  <c r="L8283" i="5"/>
  <c r="P8282" i="5"/>
  <c r="O8282" i="5"/>
  <c r="L8282" i="5"/>
  <c r="P8281" i="5"/>
  <c r="O8281" i="5"/>
  <c r="L8281" i="5"/>
  <c r="P8280" i="5"/>
  <c r="O8280" i="5"/>
  <c r="L8280" i="5"/>
  <c r="P8279" i="5"/>
  <c r="O8279" i="5"/>
  <c r="L8279" i="5"/>
  <c r="P8278" i="5"/>
  <c r="O8278" i="5"/>
  <c r="L8278" i="5"/>
  <c r="P8277" i="5"/>
  <c r="O8277" i="5"/>
  <c r="L8277" i="5"/>
  <c r="P8276" i="5"/>
  <c r="O8276" i="5"/>
  <c r="L8276" i="5"/>
  <c r="P8275" i="5"/>
  <c r="O8275" i="5"/>
  <c r="L8275" i="5"/>
  <c r="P8274" i="5"/>
  <c r="O8274" i="5"/>
  <c r="L8274" i="5"/>
  <c r="P8273" i="5"/>
  <c r="O8273" i="5"/>
  <c r="L8273" i="5"/>
  <c r="P8272" i="5"/>
  <c r="O8272" i="5"/>
  <c r="L8272" i="5"/>
  <c r="P8271" i="5"/>
  <c r="O8271" i="5"/>
  <c r="L8271" i="5"/>
  <c r="P8270" i="5"/>
  <c r="O8270" i="5"/>
  <c r="L8270" i="5"/>
  <c r="P8269" i="5"/>
  <c r="O8269" i="5"/>
  <c r="L8269" i="5"/>
  <c r="P8268" i="5"/>
  <c r="O8268" i="5"/>
  <c r="L8268" i="5"/>
  <c r="P8267" i="5"/>
  <c r="O8267" i="5"/>
  <c r="L8267" i="5"/>
  <c r="P8266" i="5"/>
  <c r="O8266" i="5"/>
  <c r="L8266" i="5"/>
  <c r="P8265" i="5"/>
  <c r="O8265" i="5"/>
  <c r="L8265" i="5"/>
  <c r="P8264" i="5"/>
  <c r="O8264" i="5"/>
  <c r="L8264" i="5"/>
  <c r="P8263" i="5"/>
  <c r="O8263" i="5"/>
  <c r="L8263" i="5"/>
  <c r="P8262" i="5"/>
  <c r="O8262" i="5"/>
  <c r="L8262" i="5"/>
  <c r="P8261" i="5"/>
  <c r="O8261" i="5"/>
  <c r="L8261" i="5"/>
  <c r="P8260" i="5"/>
  <c r="O8260" i="5"/>
  <c r="L8260" i="5"/>
  <c r="P8259" i="5"/>
  <c r="O8259" i="5"/>
  <c r="L8259" i="5"/>
  <c r="P8258" i="5"/>
  <c r="O8258" i="5"/>
  <c r="L8258" i="5"/>
  <c r="P8257" i="5"/>
  <c r="O8257" i="5"/>
  <c r="L8257" i="5"/>
  <c r="P8256" i="5"/>
  <c r="O8256" i="5"/>
  <c r="L8256" i="5"/>
  <c r="P8255" i="5"/>
  <c r="O8255" i="5"/>
  <c r="L8255" i="5"/>
  <c r="P8254" i="5"/>
  <c r="O8254" i="5"/>
  <c r="L8254" i="5"/>
  <c r="P8253" i="5"/>
  <c r="O8253" i="5"/>
  <c r="L8253" i="5"/>
  <c r="P8252" i="5"/>
  <c r="O8252" i="5"/>
  <c r="L8252" i="5"/>
  <c r="P8251" i="5"/>
  <c r="O8251" i="5"/>
  <c r="L8251" i="5"/>
  <c r="P8250" i="5"/>
  <c r="O8250" i="5"/>
  <c r="L8250" i="5"/>
  <c r="P8249" i="5"/>
  <c r="O8249" i="5"/>
  <c r="L8249" i="5"/>
  <c r="P8248" i="5"/>
  <c r="O8248" i="5"/>
  <c r="L8248" i="5"/>
  <c r="P8247" i="5"/>
  <c r="O8247" i="5"/>
  <c r="L8247" i="5"/>
  <c r="P8246" i="5"/>
  <c r="O8246" i="5"/>
  <c r="L8246" i="5"/>
  <c r="P8245" i="5"/>
  <c r="O8245" i="5"/>
  <c r="L8245" i="5"/>
  <c r="P8244" i="5"/>
  <c r="O8244" i="5"/>
  <c r="L8244" i="5"/>
  <c r="P8243" i="5"/>
  <c r="O8243" i="5"/>
  <c r="L8243" i="5"/>
  <c r="P8242" i="5"/>
  <c r="O8242" i="5"/>
  <c r="L8242" i="5"/>
  <c r="P8241" i="5"/>
  <c r="O8241" i="5"/>
  <c r="L8241" i="5"/>
  <c r="P8240" i="5"/>
  <c r="O8240" i="5"/>
  <c r="L8240" i="5"/>
  <c r="P8239" i="5"/>
  <c r="O8239" i="5"/>
  <c r="L8239" i="5"/>
  <c r="P8238" i="5"/>
  <c r="O8238" i="5"/>
  <c r="L8238" i="5"/>
  <c r="P8237" i="5"/>
  <c r="O8237" i="5"/>
  <c r="L8237" i="5"/>
  <c r="P8236" i="5"/>
  <c r="O8236" i="5"/>
  <c r="L8236" i="5"/>
  <c r="P8235" i="5"/>
  <c r="O8235" i="5"/>
  <c r="L8235" i="5"/>
  <c r="P8234" i="5"/>
  <c r="O8234" i="5"/>
  <c r="L8234" i="5"/>
  <c r="P8233" i="5"/>
  <c r="O8233" i="5"/>
  <c r="L8233" i="5"/>
  <c r="P8232" i="5"/>
  <c r="O8232" i="5"/>
  <c r="L8232" i="5"/>
  <c r="P8231" i="5"/>
  <c r="O8231" i="5"/>
  <c r="L8231" i="5"/>
  <c r="P8230" i="5"/>
  <c r="O8230" i="5"/>
  <c r="L8230" i="5"/>
  <c r="P8229" i="5"/>
  <c r="O8229" i="5"/>
  <c r="L8229" i="5"/>
  <c r="P8228" i="5"/>
  <c r="O8228" i="5"/>
  <c r="L8228" i="5"/>
  <c r="P8227" i="5"/>
  <c r="O8227" i="5"/>
  <c r="L8227" i="5"/>
  <c r="P8226" i="5"/>
  <c r="O8226" i="5"/>
  <c r="L8226" i="5"/>
  <c r="P8225" i="5"/>
  <c r="O8225" i="5"/>
  <c r="L8225" i="5"/>
  <c r="P8224" i="5"/>
  <c r="O8224" i="5"/>
  <c r="L8224" i="5"/>
  <c r="P8223" i="5"/>
  <c r="O8223" i="5"/>
  <c r="L8223" i="5"/>
  <c r="P8222" i="5"/>
  <c r="O8222" i="5"/>
  <c r="L8222" i="5"/>
  <c r="P8221" i="5"/>
  <c r="O8221" i="5"/>
  <c r="L8221" i="5"/>
  <c r="P8220" i="5"/>
  <c r="O8220" i="5"/>
  <c r="L8220" i="5"/>
  <c r="P8219" i="5"/>
  <c r="O8219" i="5"/>
  <c r="L8219" i="5"/>
  <c r="P8218" i="5"/>
  <c r="O8218" i="5"/>
  <c r="L8218" i="5"/>
  <c r="P8217" i="5"/>
  <c r="O8217" i="5"/>
  <c r="L8217" i="5"/>
  <c r="P8216" i="5"/>
  <c r="O8216" i="5"/>
  <c r="L8216" i="5"/>
  <c r="P8215" i="5"/>
  <c r="O8215" i="5"/>
  <c r="L8215" i="5"/>
  <c r="P8214" i="5"/>
  <c r="O8214" i="5"/>
  <c r="L8214" i="5"/>
  <c r="P8213" i="5"/>
  <c r="O8213" i="5"/>
  <c r="L8213" i="5"/>
  <c r="P8212" i="5"/>
  <c r="O8212" i="5"/>
  <c r="L8212" i="5"/>
  <c r="P8211" i="5"/>
  <c r="O8211" i="5"/>
  <c r="L8211" i="5"/>
  <c r="P8210" i="5"/>
  <c r="O8210" i="5"/>
  <c r="L8210" i="5"/>
  <c r="P8209" i="5"/>
  <c r="O8209" i="5"/>
  <c r="L8209" i="5"/>
  <c r="P8208" i="5"/>
  <c r="O8208" i="5"/>
  <c r="L8208" i="5"/>
  <c r="P8207" i="5"/>
  <c r="O8207" i="5"/>
  <c r="L8207" i="5"/>
  <c r="P8206" i="5"/>
  <c r="O8206" i="5"/>
  <c r="L8206" i="5"/>
  <c r="P8205" i="5"/>
  <c r="O8205" i="5"/>
  <c r="L8205" i="5"/>
  <c r="P8204" i="5"/>
  <c r="O8204" i="5"/>
  <c r="L8204" i="5"/>
  <c r="P8203" i="5"/>
  <c r="O8203" i="5"/>
  <c r="L8203" i="5"/>
  <c r="P8202" i="5"/>
  <c r="O8202" i="5"/>
  <c r="L8202" i="5"/>
  <c r="P8201" i="5"/>
  <c r="O8201" i="5"/>
  <c r="L8201" i="5"/>
  <c r="P8200" i="5"/>
  <c r="O8200" i="5"/>
  <c r="L8200" i="5"/>
  <c r="P8199" i="5"/>
  <c r="O8199" i="5"/>
  <c r="L8199" i="5"/>
  <c r="P8198" i="5"/>
  <c r="O8198" i="5"/>
  <c r="L8198" i="5"/>
  <c r="P8197" i="5"/>
  <c r="O8197" i="5"/>
  <c r="L8197" i="5"/>
  <c r="P8196" i="5"/>
  <c r="O8196" i="5"/>
  <c r="L8196" i="5"/>
  <c r="P8195" i="5"/>
  <c r="O8195" i="5"/>
  <c r="L8195" i="5"/>
  <c r="P8194" i="5"/>
  <c r="O8194" i="5"/>
  <c r="L8194" i="5"/>
  <c r="P8193" i="5"/>
  <c r="O8193" i="5"/>
  <c r="L8193" i="5"/>
  <c r="P8192" i="5"/>
  <c r="O8192" i="5"/>
  <c r="L8192" i="5"/>
  <c r="P8191" i="5"/>
  <c r="O8191" i="5"/>
  <c r="L8191" i="5"/>
  <c r="P8190" i="5"/>
  <c r="O8190" i="5"/>
  <c r="L8190" i="5"/>
  <c r="P8189" i="5"/>
  <c r="O8189" i="5"/>
  <c r="L8189" i="5"/>
  <c r="P8188" i="5"/>
  <c r="O8188" i="5"/>
  <c r="L8188" i="5"/>
  <c r="P8187" i="5"/>
  <c r="O8187" i="5"/>
  <c r="L8187" i="5"/>
  <c r="P8186" i="5"/>
  <c r="O8186" i="5"/>
  <c r="L8186" i="5"/>
  <c r="P8185" i="5"/>
  <c r="O8185" i="5"/>
  <c r="L8185" i="5"/>
  <c r="P8184" i="5"/>
  <c r="O8184" i="5"/>
  <c r="L8184" i="5"/>
  <c r="P8183" i="5"/>
  <c r="O8183" i="5"/>
  <c r="L8183" i="5"/>
  <c r="P8182" i="5"/>
  <c r="O8182" i="5"/>
  <c r="L8182" i="5"/>
  <c r="P8181" i="5"/>
  <c r="O8181" i="5"/>
  <c r="L8181" i="5"/>
  <c r="P8180" i="5"/>
  <c r="O8180" i="5"/>
  <c r="L8180" i="5"/>
  <c r="P8179" i="5"/>
  <c r="O8179" i="5"/>
  <c r="L8179" i="5"/>
  <c r="P8178" i="5"/>
  <c r="O8178" i="5"/>
  <c r="L8178" i="5"/>
  <c r="P8177" i="5"/>
  <c r="O8177" i="5"/>
  <c r="L8177" i="5"/>
  <c r="P8176" i="5"/>
  <c r="O8176" i="5"/>
  <c r="L8176" i="5"/>
  <c r="P8175" i="5"/>
  <c r="O8175" i="5"/>
  <c r="L8175" i="5"/>
  <c r="P8174" i="5"/>
  <c r="O8174" i="5"/>
  <c r="L8174" i="5"/>
  <c r="P8173" i="5"/>
  <c r="O8173" i="5"/>
  <c r="L8173" i="5"/>
  <c r="P8172" i="5"/>
  <c r="O8172" i="5"/>
  <c r="L8172" i="5"/>
  <c r="P8171" i="5"/>
  <c r="O8171" i="5"/>
  <c r="L8171" i="5"/>
  <c r="P8170" i="5"/>
  <c r="O8170" i="5"/>
  <c r="L8170" i="5"/>
  <c r="P8169" i="5"/>
  <c r="O8169" i="5"/>
  <c r="L8169" i="5"/>
  <c r="P8168" i="5"/>
  <c r="O8168" i="5"/>
  <c r="L8168" i="5"/>
  <c r="P8167" i="5"/>
  <c r="O8167" i="5"/>
  <c r="L8167" i="5"/>
  <c r="P8166" i="5"/>
  <c r="O8166" i="5"/>
  <c r="L8166" i="5"/>
  <c r="P8165" i="5"/>
  <c r="O8165" i="5"/>
  <c r="L8165" i="5"/>
  <c r="P8164" i="5"/>
  <c r="O8164" i="5"/>
  <c r="L8164" i="5"/>
  <c r="P8163" i="5"/>
  <c r="O8163" i="5"/>
  <c r="L8163" i="5"/>
  <c r="P8162" i="5"/>
  <c r="O8162" i="5"/>
  <c r="L8162" i="5"/>
  <c r="P8161" i="5"/>
  <c r="O8161" i="5"/>
  <c r="L8161" i="5"/>
  <c r="P8160" i="5"/>
  <c r="O8160" i="5"/>
  <c r="L8160" i="5"/>
  <c r="P8159" i="5"/>
  <c r="O8159" i="5"/>
  <c r="L8159" i="5"/>
  <c r="P8158" i="5"/>
  <c r="O8158" i="5"/>
  <c r="L8158" i="5"/>
  <c r="P8157" i="5"/>
  <c r="O8157" i="5"/>
  <c r="L8157" i="5"/>
  <c r="P8156" i="5"/>
  <c r="O8156" i="5"/>
  <c r="L8156" i="5"/>
  <c r="P8155" i="5"/>
  <c r="O8155" i="5"/>
  <c r="L8155" i="5"/>
  <c r="P8154" i="5"/>
  <c r="O8154" i="5"/>
  <c r="L8154" i="5"/>
  <c r="P8153" i="5"/>
  <c r="O8153" i="5"/>
  <c r="L8153" i="5"/>
  <c r="P8152" i="5"/>
  <c r="O8152" i="5"/>
  <c r="L8152" i="5"/>
  <c r="P8151" i="5"/>
  <c r="O8151" i="5"/>
  <c r="L8151" i="5"/>
  <c r="P8150" i="5"/>
  <c r="O8150" i="5"/>
  <c r="L8150" i="5"/>
  <c r="P8149" i="5"/>
  <c r="O8149" i="5"/>
  <c r="L8149" i="5"/>
  <c r="P8148" i="5"/>
  <c r="O8148" i="5"/>
  <c r="L8148" i="5"/>
  <c r="P8147" i="5"/>
  <c r="O8147" i="5"/>
  <c r="L8147" i="5"/>
  <c r="P8146" i="5"/>
  <c r="O8146" i="5"/>
  <c r="L8146" i="5"/>
  <c r="P8145" i="5"/>
  <c r="O8145" i="5"/>
  <c r="L8145" i="5"/>
  <c r="P8144" i="5"/>
  <c r="O8144" i="5"/>
  <c r="L8144" i="5"/>
  <c r="P8143" i="5"/>
  <c r="O8143" i="5"/>
  <c r="L8143" i="5"/>
  <c r="P8142" i="5"/>
  <c r="O8142" i="5"/>
  <c r="L8142" i="5"/>
  <c r="P8141" i="5"/>
  <c r="O8141" i="5"/>
  <c r="L8141" i="5"/>
  <c r="P8140" i="5"/>
  <c r="O8140" i="5"/>
  <c r="L8140" i="5"/>
  <c r="P8139" i="5"/>
  <c r="O8139" i="5"/>
  <c r="L8139" i="5"/>
  <c r="P8138" i="5"/>
  <c r="O8138" i="5"/>
  <c r="L8138" i="5"/>
  <c r="P8137" i="5"/>
  <c r="O8137" i="5"/>
  <c r="L8137" i="5"/>
  <c r="P8136" i="5"/>
  <c r="O8136" i="5"/>
  <c r="L8136" i="5"/>
  <c r="P8135" i="5"/>
  <c r="O8135" i="5"/>
  <c r="L8135" i="5"/>
  <c r="P8134" i="5"/>
  <c r="O8134" i="5"/>
  <c r="L8134" i="5"/>
  <c r="P8133" i="5"/>
  <c r="O8133" i="5"/>
  <c r="L8133" i="5"/>
  <c r="P8132" i="5"/>
  <c r="O8132" i="5"/>
  <c r="L8132" i="5"/>
  <c r="P8131" i="5"/>
  <c r="O8131" i="5"/>
  <c r="L8131" i="5"/>
  <c r="P8130" i="5"/>
  <c r="O8130" i="5"/>
  <c r="L8130" i="5"/>
  <c r="P8129" i="5"/>
  <c r="O8129" i="5"/>
  <c r="L8129" i="5"/>
  <c r="P8128" i="5"/>
  <c r="O8128" i="5"/>
  <c r="L8128" i="5"/>
  <c r="P8127" i="5"/>
  <c r="O8127" i="5"/>
  <c r="L8127" i="5"/>
  <c r="P8126" i="5"/>
  <c r="O8126" i="5"/>
  <c r="L8126" i="5"/>
  <c r="P8125" i="5"/>
  <c r="O8125" i="5"/>
  <c r="L8125" i="5"/>
  <c r="P8124" i="5"/>
  <c r="O8124" i="5"/>
  <c r="L8124" i="5"/>
  <c r="P8123" i="5"/>
  <c r="O8123" i="5"/>
  <c r="L8123" i="5"/>
  <c r="P8122" i="5"/>
  <c r="O8122" i="5"/>
  <c r="L8122" i="5"/>
  <c r="P8121" i="5"/>
  <c r="O8121" i="5"/>
  <c r="L8121" i="5"/>
  <c r="P8120" i="5"/>
  <c r="O8120" i="5"/>
  <c r="L8120" i="5"/>
  <c r="P8119" i="5"/>
  <c r="O8119" i="5"/>
  <c r="L8119" i="5"/>
  <c r="P8118" i="5"/>
  <c r="O8118" i="5"/>
  <c r="L8118" i="5"/>
  <c r="P8117" i="5"/>
  <c r="O8117" i="5"/>
  <c r="L8117" i="5"/>
  <c r="P8116" i="5"/>
  <c r="O8116" i="5"/>
  <c r="L8116" i="5"/>
  <c r="P8115" i="5"/>
  <c r="O8115" i="5"/>
  <c r="L8115" i="5"/>
  <c r="P8114" i="5"/>
  <c r="O8114" i="5"/>
  <c r="L8114" i="5"/>
  <c r="P8113" i="5"/>
  <c r="O8113" i="5"/>
  <c r="L8113" i="5"/>
  <c r="P8112" i="5"/>
  <c r="O8112" i="5"/>
  <c r="L8112" i="5"/>
  <c r="P8111" i="5"/>
  <c r="O8111" i="5"/>
  <c r="L8111" i="5"/>
  <c r="P8110" i="5"/>
  <c r="O8110" i="5"/>
  <c r="L8110" i="5"/>
  <c r="P8109" i="5"/>
  <c r="O8109" i="5"/>
  <c r="L8109" i="5"/>
  <c r="P8108" i="5"/>
  <c r="O8108" i="5"/>
  <c r="L8108" i="5"/>
  <c r="P8107" i="5"/>
  <c r="O8107" i="5"/>
  <c r="L8107" i="5"/>
  <c r="P8106" i="5"/>
  <c r="O8106" i="5"/>
  <c r="L8106" i="5"/>
  <c r="P8105" i="5"/>
  <c r="O8105" i="5"/>
  <c r="L8105" i="5"/>
  <c r="P8104" i="5"/>
  <c r="O8104" i="5"/>
  <c r="L8104" i="5"/>
  <c r="P8103" i="5"/>
  <c r="O8103" i="5"/>
  <c r="L8103" i="5"/>
  <c r="P8102" i="5"/>
  <c r="O8102" i="5"/>
  <c r="L8102" i="5"/>
  <c r="P8101" i="5"/>
  <c r="O8101" i="5"/>
  <c r="L8101" i="5"/>
  <c r="P8100" i="5"/>
  <c r="O8100" i="5"/>
  <c r="L8100" i="5"/>
  <c r="P8099" i="5"/>
  <c r="O8099" i="5"/>
  <c r="L8099" i="5"/>
  <c r="P8098" i="5"/>
  <c r="O8098" i="5"/>
  <c r="L8098" i="5"/>
  <c r="P8097" i="5"/>
  <c r="O8097" i="5"/>
  <c r="L8097" i="5"/>
  <c r="P8096" i="5"/>
  <c r="O8096" i="5"/>
  <c r="L8096" i="5"/>
  <c r="P8095" i="5"/>
  <c r="O8095" i="5"/>
  <c r="L8095" i="5"/>
  <c r="P8094" i="5"/>
  <c r="O8094" i="5"/>
  <c r="L8094" i="5"/>
  <c r="P8093" i="5"/>
  <c r="O8093" i="5"/>
  <c r="L8093" i="5"/>
  <c r="P8092" i="5"/>
  <c r="O8092" i="5"/>
  <c r="L8092" i="5"/>
  <c r="P8091" i="5"/>
  <c r="O8091" i="5"/>
  <c r="L8091" i="5"/>
  <c r="P8090" i="5"/>
  <c r="O8090" i="5"/>
  <c r="L8090" i="5"/>
  <c r="P8089" i="5"/>
  <c r="O8089" i="5"/>
  <c r="L8089" i="5"/>
  <c r="P8088" i="5"/>
  <c r="O8088" i="5"/>
  <c r="L8088" i="5"/>
  <c r="P8087" i="5"/>
  <c r="O8087" i="5"/>
  <c r="L8087" i="5"/>
  <c r="P8086" i="5"/>
  <c r="O8086" i="5"/>
  <c r="L8086" i="5"/>
  <c r="P8085" i="5"/>
  <c r="O8085" i="5"/>
  <c r="L8085" i="5"/>
  <c r="P8084" i="5"/>
  <c r="O8084" i="5"/>
  <c r="L8084" i="5"/>
  <c r="P8083" i="5"/>
  <c r="O8083" i="5"/>
  <c r="L8083" i="5"/>
  <c r="P8082" i="5"/>
  <c r="O8082" i="5"/>
  <c r="L8082" i="5"/>
  <c r="P8081" i="5"/>
  <c r="O8081" i="5"/>
  <c r="L8081" i="5"/>
  <c r="P8080" i="5"/>
  <c r="O8080" i="5"/>
  <c r="L8080" i="5"/>
  <c r="P8079" i="5"/>
  <c r="O8079" i="5"/>
  <c r="L8079" i="5"/>
  <c r="P8078" i="5"/>
  <c r="O8078" i="5"/>
  <c r="L8078" i="5"/>
  <c r="P8077" i="5"/>
  <c r="O8077" i="5"/>
  <c r="L8077" i="5"/>
  <c r="P8076" i="5"/>
  <c r="O8076" i="5"/>
  <c r="L8076" i="5"/>
  <c r="P8075" i="5"/>
  <c r="O8075" i="5"/>
  <c r="L8075" i="5"/>
  <c r="P8074" i="5"/>
  <c r="O8074" i="5"/>
  <c r="L8074" i="5"/>
  <c r="P8073" i="5"/>
  <c r="O8073" i="5"/>
  <c r="L8073" i="5"/>
  <c r="P8072" i="5"/>
  <c r="O8072" i="5"/>
  <c r="L8072" i="5"/>
  <c r="P8071" i="5"/>
  <c r="O8071" i="5"/>
  <c r="L8071" i="5"/>
  <c r="P8070" i="5"/>
  <c r="O8070" i="5"/>
  <c r="L8070" i="5"/>
  <c r="P8069" i="5"/>
  <c r="O8069" i="5"/>
  <c r="L8069" i="5"/>
  <c r="P8068" i="5"/>
  <c r="O8068" i="5"/>
  <c r="L8068" i="5"/>
  <c r="P8067" i="5"/>
  <c r="O8067" i="5"/>
  <c r="L8067" i="5"/>
  <c r="P8066" i="5"/>
  <c r="O8066" i="5"/>
  <c r="L8066" i="5"/>
  <c r="P8065" i="5"/>
  <c r="O8065" i="5"/>
  <c r="L8065" i="5"/>
  <c r="P8064" i="5"/>
  <c r="O8064" i="5"/>
  <c r="L8064" i="5"/>
  <c r="P8063" i="5"/>
  <c r="O8063" i="5"/>
  <c r="L8063" i="5"/>
  <c r="P8062" i="5"/>
  <c r="O8062" i="5"/>
  <c r="L8062" i="5"/>
  <c r="P8061" i="5"/>
  <c r="O8061" i="5"/>
  <c r="L8061" i="5"/>
  <c r="P8060" i="5"/>
  <c r="O8060" i="5"/>
  <c r="L8060" i="5"/>
  <c r="P8059" i="5"/>
  <c r="O8059" i="5"/>
  <c r="L8059" i="5"/>
  <c r="P8058" i="5"/>
  <c r="O8058" i="5"/>
  <c r="L8058" i="5"/>
  <c r="P8057" i="5"/>
  <c r="O8057" i="5"/>
  <c r="L8057" i="5"/>
  <c r="P8056" i="5"/>
  <c r="O8056" i="5"/>
  <c r="L8056" i="5"/>
  <c r="P8055" i="5"/>
  <c r="O8055" i="5"/>
  <c r="L8055" i="5"/>
  <c r="P8054" i="5"/>
  <c r="O8054" i="5"/>
  <c r="L8054" i="5"/>
  <c r="P8053" i="5"/>
  <c r="O8053" i="5"/>
  <c r="L8053" i="5"/>
  <c r="P8052" i="5"/>
  <c r="O8052" i="5"/>
  <c r="L8052" i="5"/>
  <c r="P8051" i="5"/>
  <c r="O8051" i="5"/>
  <c r="L8051" i="5"/>
  <c r="P8050" i="5"/>
  <c r="O8050" i="5"/>
  <c r="L8050" i="5"/>
  <c r="P8049" i="5"/>
  <c r="O8049" i="5"/>
  <c r="L8049" i="5"/>
  <c r="P8048" i="5"/>
  <c r="O8048" i="5"/>
  <c r="L8048" i="5"/>
  <c r="P8047" i="5"/>
  <c r="O8047" i="5"/>
  <c r="L8047" i="5"/>
  <c r="P8046" i="5"/>
  <c r="O8046" i="5"/>
  <c r="L8046" i="5"/>
  <c r="P8045" i="5"/>
  <c r="O8045" i="5"/>
  <c r="L8045" i="5"/>
  <c r="P8044" i="5"/>
  <c r="O8044" i="5"/>
  <c r="L8044" i="5"/>
  <c r="P8043" i="5"/>
  <c r="O8043" i="5"/>
  <c r="L8043" i="5"/>
  <c r="P8042" i="5"/>
  <c r="O8042" i="5"/>
  <c r="L8042" i="5"/>
  <c r="P8041" i="5"/>
  <c r="O8041" i="5"/>
  <c r="L8041" i="5"/>
  <c r="P8040" i="5"/>
  <c r="O8040" i="5"/>
  <c r="L8040" i="5"/>
  <c r="P8039" i="5"/>
  <c r="O8039" i="5"/>
  <c r="L8039" i="5"/>
  <c r="P8038" i="5"/>
  <c r="O8038" i="5"/>
  <c r="L8038" i="5"/>
  <c r="P8037" i="5"/>
  <c r="O8037" i="5"/>
  <c r="L8037" i="5"/>
  <c r="P8036" i="5"/>
  <c r="O8036" i="5"/>
  <c r="L8036" i="5"/>
  <c r="P8035" i="5"/>
  <c r="O8035" i="5"/>
  <c r="L8035" i="5"/>
  <c r="P8034" i="5"/>
  <c r="O8034" i="5"/>
  <c r="L8034" i="5"/>
  <c r="P8033" i="5"/>
  <c r="O8033" i="5"/>
  <c r="L8033" i="5"/>
  <c r="P8032" i="5"/>
  <c r="O8032" i="5"/>
  <c r="L8032" i="5"/>
  <c r="P8031" i="5"/>
  <c r="O8031" i="5"/>
  <c r="L8031" i="5"/>
  <c r="P8030" i="5"/>
  <c r="O8030" i="5"/>
  <c r="L8030" i="5"/>
  <c r="P8029" i="5"/>
  <c r="O8029" i="5"/>
  <c r="L8029" i="5"/>
  <c r="P8028" i="5"/>
  <c r="O8028" i="5"/>
  <c r="L8028" i="5"/>
  <c r="P8027" i="5"/>
  <c r="O8027" i="5"/>
  <c r="L8027" i="5"/>
  <c r="P8026" i="5"/>
  <c r="O8026" i="5"/>
  <c r="L8026" i="5"/>
  <c r="P8025" i="5"/>
  <c r="O8025" i="5"/>
  <c r="L8025" i="5"/>
  <c r="P8024" i="5"/>
  <c r="O8024" i="5"/>
  <c r="L8024" i="5"/>
  <c r="P8023" i="5"/>
  <c r="O8023" i="5"/>
  <c r="L8023" i="5"/>
  <c r="P8022" i="5"/>
  <c r="O8022" i="5"/>
  <c r="L8022" i="5"/>
  <c r="P8021" i="5"/>
  <c r="O8021" i="5"/>
  <c r="L8021" i="5"/>
  <c r="P8020" i="5"/>
  <c r="O8020" i="5"/>
  <c r="L8020" i="5"/>
  <c r="P8019" i="5"/>
  <c r="O8019" i="5"/>
  <c r="L8019" i="5"/>
  <c r="P8018" i="5"/>
  <c r="O8018" i="5"/>
  <c r="L8018" i="5"/>
  <c r="P8017" i="5"/>
  <c r="O8017" i="5"/>
  <c r="L8017" i="5"/>
  <c r="P8016" i="5"/>
  <c r="O8016" i="5"/>
  <c r="L8016" i="5"/>
  <c r="P8015" i="5"/>
  <c r="O8015" i="5"/>
  <c r="L8015" i="5"/>
  <c r="P8014" i="5"/>
  <c r="O8014" i="5"/>
  <c r="L8014" i="5"/>
  <c r="P8013" i="5"/>
  <c r="O8013" i="5"/>
  <c r="L8013" i="5"/>
  <c r="P8012" i="5"/>
  <c r="O8012" i="5"/>
  <c r="L8012" i="5"/>
  <c r="P8011" i="5"/>
  <c r="O8011" i="5"/>
  <c r="L8011" i="5"/>
  <c r="P8010" i="5"/>
  <c r="O8010" i="5"/>
  <c r="L8010" i="5"/>
  <c r="P8009" i="5"/>
  <c r="O8009" i="5"/>
  <c r="L8009" i="5"/>
  <c r="P8008" i="5"/>
  <c r="O8008" i="5"/>
  <c r="L8008" i="5"/>
  <c r="P8007" i="5"/>
  <c r="O8007" i="5"/>
  <c r="L8007" i="5"/>
  <c r="P8006" i="5"/>
  <c r="O8006" i="5"/>
  <c r="L8006" i="5"/>
  <c r="P8005" i="5"/>
  <c r="O8005" i="5"/>
  <c r="L8005" i="5"/>
  <c r="P8004" i="5"/>
  <c r="O8004" i="5"/>
  <c r="L8004" i="5"/>
  <c r="P8003" i="5"/>
  <c r="O8003" i="5"/>
  <c r="L8003" i="5"/>
  <c r="P8002" i="5"/>
  <c r="O8002" i="5"/>
  <c r="L8002" i="5"/>
  <c r="P8001" i="5"/>
  <c r="O8001" i="5"/>
  <c r="L8001" i="5"/>
  <c r="P8000" i="5"/>
  <c r="O8000" i="5"/>
  <c r="L8000" i="5"/>
  <c r="P7999" i="5"/>
  <c r="O7999" i="5"/>
  <c r="L7999" i="5"/>
  <c r="P7998" i="5"/>
  <c r="O7998" i="5"/>
  <c r="L7998" i="5"/>
  <c r="P7997" i="5"/>
  <c r="O7997" i="5"/>
  <c r="L7997" i="5"/>
  <c r="P7996" i="5"/>
  <c r="O7996" i="5"/>
  <c r="L7996" i="5"/>
  <c r="P7995" i="5"/>
  <c r="O7995" i="5"/>
  <c r="L7995" i="5"/>
  <c r="P7994" i="5"/>
  <c r="O7994" i="5"/>
  <c r="L7994" i="5"/>
  <c r="P7993" i="5"/>
  <c r="O7993" i="5"/>
  <c r="L7993" i="5"/>
  <c r="P7992" i="5"/>
  <c r="O7992" i="5"/>
  <c r="L7992" i="5"/>
  <c r="P7991" i="5"/>
  <c r="O7991" i="5"/>
  <c r="L7991" i="5"/>
  <c r="P7990" i="5"/>
  <c r="O7990" i="5"/>
  <c r="L7990" i="5"/>
  <c r="P7989" i="5"/>
  <c r="O7989" i="5"/>
  <c r="L7989" i="5"/>
  <c r="P7988" i="5"/>
  <c r="O7988" i="5"/>
  <c r="L7988" i="5"/>
  <c r="P7987" i="5"/>
  <c r="O7987" i="5"/>
  <c r="L7987" i="5"/>
  <c r="P7986" i="5"/>
  <c r="O7986" i="5"/>
  <c r="L7986" i="5"/>
  <c r="P7985" i="5"/>
  <c r="O7985" i="5"/>
  <c r="L7985" i="5"/>
  <c r="P7984" i="5"/>
  <c r="O7984" i="5"/>
  <c r="L7984" i="5"/>
  <c r="P7983" i="5"/>
  <c r="O7983" i="5"/>
  <c r="L7983" i="5"/>
  <c r="P7982" i="5"/>
  <c r="O7982" i="5"/>
  <c r="L7982" i="5"/>
  <c r="P7981" i="5"/>
  <c r="O7981" i="5"/>
  <c r="L7981" i="5"/>
  <c r="P7980" i="5"/>
  <c r="O7980" i="5"/>
  <c r="L7980" i="5"/>
  <c r="P7979" i="5"/>
  <c r="O7979" i="5"/>
  <c r="L7979" i="5"/>
  <c r="P7978" i="5"/>
  <c r="O7978" i="5"/>
  <c r="L7978" i="5"/>
  <c r="P7977" i="5"/>
  <c r="O7977" i="5"/>
  <c r="L7977" i="5"/>
  <c r="P7976" i="5"/>
  <c r="O7976" i="5"/>
  <c r="L7976" i="5"/>
  <c r="P7975" i="5"/>
  <c r="O7975" i="5"/>
  <c r="L7975" i="5"/>
  <c r="P7974" i="5"/>
  <c r="O7974" i="5"/>
  <c r="L7974" i="5"/>
  <c r="P7973" i="5"/>
  <c r="O7973" i="5"/>
  <c r="L7973" i="5"/>
  <c r="P7972" i="5"/>
  <c r="O7972" i="5"/>
  <c r="L7972" i="5"/>
  <c r="P7971" i="5"/>
  <c r="O7971" i="5"/>
  <c r="L7971" i="5"/>
  <c r="P7970" i="5"/>
  <c r="O7970" i="5"/>
  <c r="L7970" i="5"/>
  <c r="P7969" i="5"/>
  <c r="O7969" i="5"/>
  <c r="L7969" i="5"/>
  <c r="P7968" i="5"/>
  <c r="O7968" i="5"/>
  <c r="L7968" i="5"/>
  <c r="P7967" i="5"/>
  <c r="O7967" i="5"/>
  <c r="L7967" i="5"/>
  <c r="P7966" i="5"/>
  <c r="O7966" i="5"/>
  <c r="L7966" i="5"/>
  <c r="P7965" i="5"/>
  <c r="O7965" i="5"/>
  <c r="L7965" i="5"/>
  <c r="P7964" i="5"/>
  <c r="O7964" i="5"/>
  <c r="L7964" i="5"/>
  <c r="P7963" i="5"/>
  <c r="O7963" i="5"/>
  <c r="L7963" i="5"/>
  <c r="P7962" i="5"/>
  <c r="O7962" i="5"/>
  <c r="L7962" i="5"/>
  <c r="P7961" i="5"/>
  <c r="O7961" i="5"/>
  <c r="L7961" i="5"/>
  <c r="P7960" i="5"/>
  <c r="O7960" i="5"/>
  <c r="L7960" i="5"/>
  <c r="P7959" i="5"/>
  <c r="O7959" i="5"/>
  <c r="L7959" i="5"/>
  <c r="P7958" i="5"/>
  <c r="O7958" i="5"/>
  <c r="L7958" i="5"/>
  <c r="P7957" i="5"/>
  <c r="O7957" i="5"/>
  <c r="L7957" i="5"/>
  <c r="P7956" i="5"/>
  <c r="O7956" i="5"/>
  <c r="L7956" i="5"/>
  <c r="P7955" i="5"/>
  <c r="O7955" i="5"/>
  <c r="L7955" i="5"/>
  <c r="P7954" i="5"/>
  <c r="O7954" i="5"/>
  <c r="L7954" i="5"/>
  <c r="P7953" i="5"/>
  <c r="O7953" i="5"/>
  <c r="L7953" i="5"/>
  <c r="P7952" i="5"/>
  <c r="O7952" i="5"/>
  <c r="L7952" i="5"/>
  <c r="P7951" i="5"/>
  <c r="O7951" i="5"/>
  <c r="L7951" i="5"/>
  <c r="P7950" i="5"/>
  <c r="O7950" i="5"/>
  <c r="L7950" i="5"/>
  <c r="P7949" i="5"/>
  <c r="O7949" i="5"/>
  <c r="L7949" i="5"/>
  <c r="P7948" i="5"/>
  <c r="O7948" i="5"/>
  <c r="L7948" i="5"/>
  <c r="P7947" i="5"/>
  <c r="O7947" i="5"/>
  <c r="L7947" i="5"/>
  <c r="P7946" i="5"/>
  <c r="O7946" i="5"/>
  <c r="L7946" i="5"/>
  <c r="P7945" i="5"/>
  <c r="O7945" i="5"/>
  <c r="L7945" i="5"/>
  <c r="P7944" i="5"/>
  <c r="O7944" i="5"/>
  <c r="L7944" i="5"/>
  <c r="P7943" i="5"/>
  <c r="O7943" i="5"/>
  <c r="L7943" i="5"/>
  <c r="P7942" i="5"/>
  <c r="O7942" i="5"/>
  <c r="L7942" i="5"/>
  <c r="P7941" i="5"/>
  <c r="O7941" i="5"/>
  <c r="L7941" i="5"/>
  <c r="P7940" i="5"/>
  <c r="O7940" i="5"/>
  <c r="L7940" i="5"/>
  <c r="P7939" i="5"/>
  <c r="O7939" i="5"/>
  <c r="L7939" i="5"/>
  <c r="P7938" i="5"/>
  <c r="O7938" i="5"/>
  <c r="L7938" i="5"/>
  <c r="P7937" i="5"/>
  <c r="O7937" i="5"/>
  <c r="L7937" i="5"/>
  <c r="P7936" i="5"/>
  <c r="O7936" i="5"/>
  <c r="L7936" i="5"/>
  <c r="P7935" i="5"/>
  <c r="O7935" i="5"/>
  <c r="L7935" i="5"/>
  <c r="P7934" i="5"/>
  <c r="O7934" i="5"/>
  <c r="L7934" i="5"/>
  <c r="P7933" i="5"/>
  <c r="O7933" i="5"/>
  <c r="L7933" i="5"/>
  <c r="P7932" i="5"/>
  <c r="O7932" i="5"/>
  <c r="L7932" i="5"/>
  <c r="P7931" i="5"/>
  <c r="O7931" i="5"/>
  <c r="L7931" i="5"/>
  <c r="P7930" i="5"/>
  <c r="O7930" i="5"/>
  <c r="L7930" i="5"/>
  <c r="P7929" i="5"/>
  <c r="O7929" i="5"/>
  <c r="L7929" i="5"/>
  <c r="P7928" i="5"/>
  <c r="O7928" i="5"/>
  <c r="L7928" i="5"/>
  <c r="P7927" i="5"/>
  <c r="O7927" i="5"/>
  <c r="L7927" i="5"/>
  <c r="P7926" i="5"/>
  <c r="O7926" i="5"/>
  <c r="L7926" i="5"/>
  <c r="P7925" i="5"/>
  <c r="O7925" i="5"/>
  <c r="L7925" i="5"/>
  <c r="P7924" i="5"/>
  <c r="O7924" i="5"/>
  <c r="L7924" i="5"/>
  <c r="P7923" i="5"/>
  <c r="O7923" i="5"/>
  <c r="L7923" i="5"/>
  <c r="P7922" i="5"/>
  <c r="O7922" i="5"/>
  <c r="L7922" i="5"/>
  <c r="P7921" i="5"/>
  <c r="O7921" i="5"/>
  <c r="L7921" i="5"/>
  <c r="P7920" i="5"/>
  <c r="O7920" i="5"/>
  <c r="L7920" i="5"/>
  <c r="P7919" i="5"/>
  <c r="O7919" i="5"/>
  <c r="L7919" i="5"/>
  <c r="P7918" i="5"/>
  <c r="O7918" i="5"/>
  <c r="L7918" i="5"/>
  <c r="P7917" i="5"/>
  <c r="O7917" i="5"/>
  <c r="L7917" i="5"/>
  <c r="P7916" i="5"/>
  <c r="O7916" i="5"/>
  <c r="L7916" i="5"/>
  <c r="P7915" i="5"/>
  <c r="O7915" i="5"/>
  <c r="L7915" i="5"/>
  <c r="P7914" i="5"/>
  <c r="O7914" i="5"/>
  <c r="L7914" i="5"/>
  <c r="P7913" i="5"/>
  <c r="O7913" i="5"/>
  <c r="L7913" i="5"/>
  <c r="P7912" i="5"/>
  <c r="O7912" i="5"/>
  <c r="L7912" i="5"/>
  <c r="P7911" i="5"/>
  <c r="O7911" i="5"/>
  <c r="L7911" i="5"/>
  <c r="P7910" i="5"/>
  <c r="O7910" i="5"/>
  <c r="L7910" i="5"/>
  <c r="P7909" i="5"/>
  <c r="O7909" i="5"/>
  <c r="L7909" i="5"/>
  <c r="P7908" i="5"/>
  <c r="O7908" i="5"/>
  <c r="L7908" i="5"/>
  <c r="P7907" i="5"/>
  <c r="O7907" i="5"/>
  <c r="L7907" i="5"/>
  <c r="P7906" i="5"/>
  <c r="O7906" i="5"/>
  <c r="L7906" i="5"/>
  <c r="P7905" i="5"/>
  <c r="O7905" i="5"/>
  <c r="L7905" i="5"/>
  <c r="P7904" i="5"/>
  <c r="O7904" i="5"/>
  <c r="L7904" i="5"/>
  <c r="P7903" i="5"/>
  <c r="O7903" i="5"/>
  <c r="L7903" i="5"/>
  <c r="P7902" i="5"/>
  <c r="O7902" i="5"/>
  <c r="L7902" i="5"/>
  <c r="P7901" i="5"/>
  <c r="O7901" i="5"/>
  <c r="L7901" i="5"/>
  <c r="P7900" i="5"/>
  <c r="O7900" i="5"/>
  <c r="L7900" i="5"/>
  <c r="P7899" i="5"/>
  <c r="O7899" i="5"/>
  <c r="L7899" i="5"/>
  <c r="P7898" i="5"/>
  <c r="O7898" i="5"/>
  <c r="L7898" i="5"/>
  <c r="P7897" i="5"/>
  <c r="O7897" i="5"/>
  <c r="L7897" i="5"/>
  <c r="P7896" i="5"/>
  <c r="O7896" i="5"/>
  <c r="L7896" i="5"/>
  <c r="P7895" i="5"/>
  <c r="O7895" i="5"/>
  <c r="L7895" i="5"/>
  <c r="P7894" i="5"/>
  <c r="O7894" i="5"/>
  <c r="L7894" i="5"/>
  <c r="P7893" i="5"/>
  <c r="O7893" i="5"/>
  <c r="L7893" i="5"/>
  <c r="P7892" i="5"/>
  <c r="O7892" i="5"/>
  <c r="L7892" i="5"/>
  <c r="P7891" i="5"/>
  <c r="O7891" i="5"/>
  <c r="L7891" i="5"/>
  <c r="P7890" i="5"/>
  <c r="O7890" i="5"/>
  <c r="L7890" i="5"/>
  <c r="P7889" i="5"/>
  <c r="O7889" i="5"/>
  <c r="L7889" i="5"/>
  <c r="P7888" i="5"/>
  <c r="O7888" i="5"/>
  <c r="L7888" i="5"/>
  <c r="P7887" i="5"/>
  <c r="O7887" i="5"/>
  <c r="L7887" i="5"/>
  <c r="P7886" i="5"/>
  <c r="O7886" i="5"/>
  <c r="L7886" i="5"/>
  <c r="P7885" i="5"/>
  <c r="O7885" i="5"/>
  <c r="L7885" i="5"/>
  <c r="P7884" i="5"/>
  <c r="O7884" i="5"/>
  <c r="L7884" i="5"/>
  <c r="P7883" i="5"/>
  <c r="O7883" i="5"/>
  <c r="L7883" i="5"/>
  <c r="P7882" i="5"/>
  <c r="O7882" i="5"/>
  <c r="L7882" i="5"/>
  <c r="P7881" i="5"/>
  <c r="O7881" i="5"/>
  <c r="L7881" i="5"/>
  <c r="P7880" i="5"/>
  <c r="O7880" i="5"/>
  <c r="L7880" i="5"/>
  <c r="P7879" i="5"/>
  <c r="O7879" i="5"/>
  <c r="L7879" i="5"/>
  <c r="P7878" i="5"/>
  <c r="O7878" i="5"/>
  <c r="L7878" i="5"/>
  <c r="P7877" i="5"/>
  <c r="O7877" i="5"/>
  <c r="L7877" i="5"/>
  <c r="P7876" i="5"/>
  <c r="O7876" i="5"/>
  <c r="L7876" i="5"/>
  <c r="P7875" i="5"/>
  <c r="O7875" i="5"/>
  <c r="L7875" i="5"/>
  <c r="P7874" i="5"/>
  <c r="O7874" i="5"/>
  <c r="L7874" i="5"/>
  <c r="P7873" i="5"/>
  <c r="O7873" i="5"/>
  <c r="L7873" i="5"/>
  <c r="P7872" i="5"/>
  <c r="O7872" i="5"/>
  <c r="L7872" i="5"/>
  <c r="P7871" i="5"/>
  <c r="O7871" i="5"/>
  <c r="L7871" i="5"/>
  <c r="P7870" i="5"/>
  <c r="O7870" i="5"/>
  <c r="L7870" i="5"/>
  <c r="P7869" i="5"/>
  <c r="O7869" i="5"/>
  <c r="L7869" i="5"/>
  <c r="P7868" i="5"/>
  <c r="O7868" i="5"/>
  <c r="L7868" i="5"/>
  <c r="P7867" i="5"/>
  <c r="O7867" i="5"/>
  <c r="L7867" i="5"/>
  <c r="P7866" i="5"/>
  <c r="O7866" i="5"/>
  <c r="L7866" i="5"/>
  <c r="P7865" i="5"/>
  <c r="O7865" i="5"/>
  <c r="L7865" i="5"/>
  <c r="P7864" i="5"/>
  <c r="O7864" i="5"/>
  <c r="L7864" i="5"/>
  <c r="P7863" i="5"/>
  <c r="O7863" i="5"/>
  <c r="L7863" i="5"/>
  <c r="P7862" i="5"/>
  <c r="O7862" i="5"/>
  <c r="L7862" i="5"/>
  <c r="P7861" i="5"/>
  <c r="O7861" i="5"/>
  <c r="L7861" i="5"/>
  <c r="P7860" i="5"/>
  <c r="O7860" i="5"/>
  <c r="L7860" i="5"/>
  <c r="P7859" i="5"/>
  <c r="O7859" i="5"/>
  <c r="L7859" i="5"/>
  <c r="P7858" i="5"/>
  <c r="O7858" i="5"/>
  <c r="L7858" i="5"/>
  <c r="P7857" i="5"/>
  <c r="O7857" i="5"/>
  <c r="L7857" i="5"/>
  <c r="P7856" i="5"/>
  <c r="O7856" i="5"/>
  <c r="L7856" i="5"/>
  <c r="P7855" i="5"/>
  <c r="O7855" i="5"/>
  <c r="L7855" i="5"/>
  <c r="P7854" i="5"/>
  <c r="O7854" i="5"/>
  <c r="L7854" i="5"/>
  <c r="P7853" i="5"/>
  <c r="O7853" i="5"/>
  <c r="L7853" i="5"/>
  <c r="P7852" i="5"/>
  <c r="O7852" i="5"/>
  <c r="L7852" i="5"/>
  <c r="P7851" i="5"/>
  <c r="O7851" i="5"/>
  <c r="L7851" i="5"/>
  <c r="P7850" i="5"/>
  <c r="O7850" i="5"/>
  <c r="L7850" i="5"/>
  <c r="P7849" i="5"/>
  <c r="O7849" i="5"/>
  <c r="L7849" i="5"/>
  <c r="P7848" i="5"/>
  <c r="O7848" i="5"/>
  <c r="L7848" i="5"/>
  <c r="P7847" i="5"/>
  <c r="O7847" i="5"/>
  <c r="L7847" i="5"/>
  <c r="P7846" i="5"/>
  <c r="O7846" i="5"/>
  <c r="L7846" i="5"/>
  <c r="P7845" i="5"/>
  <c r="O7845" i="5"/>
  <c r="L7845" i="5"/>
  <c r="P7844" i="5"/>
  <c r="O7844" i="5"/>
  <c r="L7844" i="5"/>
  <c r="P7843" i="5"/>
  <c r="O7843" i="5"/>
  <c r="L7843" i="5"/>
  <c r="P7842" i="5"/>
  <c r="O7842" i="5"/>
  <c r="L7842" i="5"/>
  <c r="P7841" i="5"/>
  <c r="O7841" i="5"/>
  <c r="L7841" i="5"/>
  <c r="P7840" i="5"/>
  <c r="O7840" i="5"/>
  <c r="L7840" i="5"/>
  <c r="P7839" i="5"/>
  <c r="O7839" i="5"/>
  <c r="L7839" i="5"/>
  <c r="P7838" i="5"/>
  <c r="O7838" i="5"/>
  <c r="L7838" i="5"/>
  <c r="P7837" i="5"/>
  <c r="O7837" i="5"/>
  <c r="L7837" i="5"/>
  <c r="P7836" i="5"/>
  <c r="O7836" i="5"/>
  <c r="L7836" i="5"/>
  <c r="P7835" i="5"/>
  <c r="O7835" i="5"/>
  <c r="L7835" i="5"/>
  <c r="P7834" i="5"/>
  <c r="O7834" i="5"/>
  <c r="L7834" i="5"/>
  <c r="P7833" i="5"/>
  <c r="O7833" i="5"/>
  <c r="L7833" i="5"/>
  <c r="P7832" i="5"/>
  <c r="O7832" i="5"/>
  <c r="L7832" i="5"/>
  <c r="P7831" i="5"/>
  <c r="O7831" i="5"/>
  <c r="L7831" i="5"/>
  <c r="P7830" i="5"/>
  <c r="O7830" i="5"/>
  <c r="L7830" i="5"/>
  <c r="P7829" i="5"/>
  <c r="O7829" i="5"/>
  <c r="L7829" i="5"/>
  <c r="P7828" i="5"/>
  <c r="O7828" i="5"/>
  <c r="L7828" i="5"/>
  <c r="P7827" i="5"/>
  <c r="O7827" i="5"/>
  <c r="L7827" i="5"/>
  <c r="P7826" i="5"/>
  <c r="O7826" i="5"/>
  <c r="L7826" i="5"/>
  <c r="P7825" i="5"/>
  <c r="O7825" i="5"/>
  <c r="L7825" i="5"/>
  <c r="P7824" i="5"/>
  <c r="O7824" i="5"/>
  <c r="L7824" i="5"/>
  <c r="P7823" i="5"/>
  <c r="O7823" i="5"/>
  <c r="L7823" i="5"/>
  <c r="P7822" i="5"/>
  <c r="O7822" i="5"/>
  <c r="L7822" i="5"/>
  <c r="P7821" i="5"/>
  <c r="O7821" i="5"/>
  <c r="L7821" i="5"/>
  <c r="P7820" i="5"/>
  <c r="O7820" i="5"/>
  <c r="L7820" i="5"/>
  <c r="P7819" i="5"/>
  <c r="O7819" i="5"/>
  <c r="L7819" i="5"/>
  <c r="P7818" i="5"/>
  <c r="O7818" i="5"/>
  <c r="L7818" i="5"/>
  <c r="P7817" i="5"/>
  <c r="O7817" i="5"/>
  <c r="L7817" i="5"/>
  <c r="P7816" i="5"/>
  <c r="O7816" i="5"/>
  <c r="L7816" i="5"/>
  <c r="P7815" i="5"/>
  <c r="O7815" i="5"/>
  <c r="L7815" i="5"/>
  <c r="P7814" i="5"/>
  <c r="O7814" i="5"/>
  <c r="L7814" i="5"/>
  <c r="P7813" i="5"/>
  <c r="O7813" i="5"/>
  <c r="L7813" i="5"/>
  <c r="P7812" i="5"/>
  <c r="O7812" i="5"/>
  <c r="L7812" i="5"/>
  <c r="P7811" i="5"/>
  <c r="O7811" i="5"/>
  <c r="L7811" i="5"/>
  <c r="P7810" i="5"/>
  <c r="O7810" i="5"/>
  <c r="L7810" i="5"/>
  <c r="P7809" i="5"/>
  <c r="O7809" i="5"/>
  <c r="L7809" i="5"/>
  <c r="P7808" i="5"/>
  <c r="O7808" i="5"/>
  <c r="L7808" i="5"/>
  <c r="P7807" i="5"/>
  <c r="O7807" i="5"/>
  <c r="L7807" i="5"/>
  <c r="P7806" i="5"/>
  <c r="O7806" i="5"/>
  <c r="L7806" i="5"/>
  <c r="P7805" i="5"/>
  <c r="O7805" i="5"/>
  <c r="L7805" i="5"/>
  <c r="P7804" i="5"/>
  <c r="O7804" i="5"/>
  <c r="L7804" i="5"/>
  <c r="P7803" i="5"/>
  <c r="O7803" i="5"/>
  <c r="L7803" i="5"/>
  <c r="P7802" i="5"/>
  <c r="O7802" i="5"/>
  <c r="L7802" i="5"/>
  <c r="P7801" i="5"/>
  <c r="O7801" i="5"/>
  <c r="L7801" i="5"/>
  <c r="P7800" i="5"/>
  <c r="O7800" i="5"/>
  <c r="L7800" i="5"/>
  <c r="P7799" i="5"/>
  <c r="O7799" i="5"/>
  <c r="L7799" i="5"/>
  <c r="P7798" i="5"/>
  <c r="O7798" i="5"/>
  <c r="L7798" i="5"/>
  <c r="P7797" i="5"/>
  <c r="O7797" i="5"/>
  <c r="L7797" i="5"/>
  <c r="P7796" i="5"/>
  <c r="O7796" i="5"/>
  <c r="L7796" i="5"/>
  <c r="P7795" i="5"/>
  <c r="O7795" i="5"/>
  <c r="L7795" i="5"/>
  <c r="P7794" i="5"/>
  <c r="O7794" i="5"/>
  <c r="L7794" i="5"/>
  <c r="P7793" i="5"/>
  <c r="O7793" i="5"/>
  <c r="L7793" i="5"/>
  <c r="P7792" i="5"/>
  <c r="O7792" i="5"/>
  <c r="L7792" i="5"/>
  <c r="P7791" i="5"/>
  <c r="O7791" i="5"/>
  <c r="L7791" i="5"/>
  <c r="P7790" i="5"/>
  <c r="O7790" i="5"/>
  <c r="L7790" i="5"/>
  <c r="P7789" i="5"/>
  <c r="O7789" i="5"/>
  <c r="L7789" i="5"/>
  <c r="P7788" i="5"/>
  <c r="O7788" i="5"/>
  <c r="L7788" i="5"/>
  <c r="P7787" i="5"/>
  <c r="O7787" i="5"/>
  <c r="L7787" i="5"/>
  <c r="P7786" i="5"/>
  <c r="O7786" i="5"/>
  <c r="L7786" i="5"/>
  <c r="P7785" i="5"/>
  <c r="O7785" i="5"/>
  <c r="L7785" i="5"/>
  <c r="P7784" i="5"/>
  <c r="O7784" i="5"/>
  <c r="L7784" i="5"/>
  <c r="P7783" i="5"/>
  <c r="O7783" i="5"/>
  <c r="L7783" i="5"/>
  <c r="P7782" i="5"/>
  <c r="O7782" i="5"/>
  <c r="L7782" i="5"/>
  <c r="P7781" i="5"/>
  <c r="O7781" i="5"/>
  <c r="L7781" i="5"/>
  <c r="P7780" i="5"/>
  <c r="O7780" i="5"/>
  <c r="L7780" i="5"/>
  <c r="P7779" i="5"/>
  <c r="O7779" i="5"/>
  <c r="L7779" i="5"/>
  <c r="P7778" i="5"/>
  <c r="O7778" i="5"/>
  <c r="L7778" i="5"/>
  <c r="P7777" i="5"/>
  <c r="O7777" i="5"/>
  <c r="L7777" i="5"/>
  <c r="P7776" i="5"/>
  <c r="O7776" i="5"/>
  <c r="L7776" i="5"/>
  <c r="P7775" i="5"/>
  <c r="O7775" i="5"/>
  <c r="L7775" i="5"/>
  <c r="P7774" i="5"/>
  <c r="O7774" i="5"/>
  <c r="L7774" i="5"/>
  <c r="P7773" i="5"/>
  <c r="O7773" i="5"/>
  <c r="L7773" i="5"/>
  <c r="P7772" i="5"/>
  <c r="O7772" i="5"/>
  <c r="L7772" i="5"/>
  <c r="P7771" i="5"/>
  <c r="O7771" i="5"/>
  <c r="L7771" i="5"/>
  <c r="P7770" i="5"/>
  <c r="O7770" i="5"/>
  <c r="L7770" i="5"/>
  <c r="P7769" i="5"/>
  <c r="O7769" i="5"/>
  <c r="L7769" i="5"/>
  <c r="P7768" i="5"/>
  <c r="O7768" i="5"/>
  <c r="L7768" i="5"/>
  <c r="P7767" i="5"/>
  <c r="O7767" i="5"/>
  <c r="L7767" i="5"/>
  <c r="P7766" i="5"/>
  <c r="O7766" i="5"/>
  <c r="L7766" i="5"/>
  <c r="P7765" i="5"/>
  <c r="O7765" i="5"/>
  <c r="L7765" i="5"/>
  <c r="P7764" i="5"/>
  <c r="O7764" i="5"/>
  <c r="L7764" i="5"/>
  <c r="P7763" i="5"/>
  <c r="O7763" i="5"/>
  <c r="L7763" i="5"/>
  <c r="P7762" i="5"/>
  <c r="O7762" i="5"/>
  <c r="L7762" i="5"/>
  <c r="P7761" i="5"/>
  <c r="O7761" i="5"/>
  <c r="L7761" i="5"/>
  <c r="P7760" i="5"/>
  <c r="O7760" i="5"/>
  <c r="L7760" i="5"/>
  <c r="P7759" i="5"/>
  <c r="O7759" i="5"/>
  <c r="L7759" i="5"/>
  <c r="P7758" i="5"/>
  <c r="O7758" i="5"/>
  <c r="L7758" i="5"/>
  <c r="P7757" i="5"/>
  <c r="O7757" i="5"/>
  <c r="L7757" i="5"/>
  <c r="P7756" i="5"/>
  <c r="O7756" i="5"/>
  <c r="L7756" i="5"/>
  <c r="P7755" i="5"/>
  <c r="O7755" i="5"/>
  <c r="L7755" i="5"/>
  <c r="P7754" i="5"/>
  <c r="O7754" i="5"/>
  <c r="L7754" i="5"/>
  <c r="P7753" i="5"/>
  <c r="O7753" i="5"/>
  <c r="L7753" i="5"/>
  <c r="P7752" i="5"/>
  <c r="O7752" i="5"/>
  <c r="L7752" i="5"/>
  <c r="P7751" i="5"/>
  <c r="O7751" i="5"/>
  <c r="L7751" i="5"/>
  <c r="P7750" i="5"/>
  <c r="O7750" i="5"/>
  <c r="L7750" i="5"/>
  <c r="P7749" i="5"/>
  <c r="O7749" i="5"/>
  <c r="L7749" i="5"/>
  <c r="P7748" i="5"/>
  <c r="O7748" i="5"/>
  <c r="L7748" i="5"/>
  <c r="P7747" i="5"/>
  <c r="O7747" i="5"/>
  <c r="L7747" i="5"/>
  <c r="P7746" i="5"/>
  <c r="O7746" i="5"/>
  <c r="L7746" i="5"/>
  <c r="P7745" i="5"/>
  <c r="O7745" i="5"/>
  <c r="L7745" i="5"/>
  <c r="P7744" i="5"/>
  <c r="O7744" i="5"/>
  <c r="L7744" i="5"/>
  <c r="P7743" i="5"/>
  <c r="O7743" i="5"/>
  <c r="L7743" i="5"/>
  <c r="P7742" i="5"/>
  <c r="O7742" i="5"/>
  <c r="L7742" i="5"/>
  <c r="P7741" i="5"/>
  <c r="O7741" i="5"/>
  <c r="L7741" i="5"/>
  <c r="P7740" i="5"/>
  <c r="O7740" i="5"/>
  <c r="L7740" i="5"/>
  <c r="P7739" i="5"/>
  <c r="O7739" i="5"/>
  <c r="L7739" i="5"/>
  <c r="P7738" i="5"/>
  <c r="O7738" i="5"/>
  <c r="L7738" i="5"/>
  <c r="P7737" i="5"/>
  <c r="O7737" i="5"/>
  <c r="L7737" i="5"/>
  <c r="P7736" i="5"/>
  <c r="O7736" i="5"/>
  <c r="L7736" i="5"/>
  <c r="P7735" i="5"/>
  <c r="O7735" i="5"/>
  <c r="L7735" i="5"/>
  <c r="P7734" i="5"/>
  <c r="O7734" i="5"/>
  <c r="L7734" i="5"/>
  <c r="P7733" i="5"/>
  <c r="O7733" i="5"/>
  <c r="L7733" i="5"/>
  <c r="P7732" i="5"/>
  <c r="O7732" i="5"/>
  <c r="L7732" i="5"/>
  <c r="P7731" i="5"/>
  <c r="O7731" i="5"/>
  <c r="L7731" i="5"/>
  <c r="P7730" i="5"/>
  <c r="O7730" i="5"/>
  <c r="L7730" i="5"/>
  <c r="P7729" i="5"/>
  <c r="O7729" i="5"/>
  <c r="L7729" i="5"/>
  <c r="P7728" i="5"/>
  <c r="O7728" i="5"/>
  <c r="L7728" i="5"/>
  <c r="P7727" i="5"/>
  <c r="O7727" i="5"/>
  <c r="L7727" i="5"/>
  <c r="P7726" i="5"/>
  <c r="O7726" i="5"/>
  <c r="L7726" i="5"/>
  <c r="P7725" i="5"/>
  <c r="O7725" i="5"/>
  <c r="L7725" i="5"/>
  <c r="P7724" i="5"/>
  <c r="O7724" i="5"/>
  <c r="L7724" i="5"/>
  <c r="P7723" i="5"/>
  <c r="O7723" i="5"/>
  <c r="L7723" i="5"/>
  <c r="P7722" i="5"/>
  <c r="O7722" i="5"/>
  <c r="L7722" i="5"/>
  <c r="P7721" i="5"/>
  <c r="O7721" i="5"/>
  <c r="L7721" i="5"/>
  <c r="P7720" i="5"/>
  <c r="O7720" i="5"/>
  <c r="L7720" i="5"/>
  <c r="P7719" i="5"/>
  <c r="O7719" i="5"/>
  <c r="L7719" i="5"/>
  <c r="P7718" i="5"/>
  <c r="O7718" i="5"/>
  <c r="L7718" i="5"/>
  <c r="P7717" i="5"/>
  <c r="O7717" i="5"/>
  <c r="L7717" i="5"/>
  <c r="P7716" i="5"/>
  <c r="O7716" i="5"/>
  <c r="L7716" i="5"/>
  <c r="P7715" i="5"/>
  <c r="O7715" i="5"/>
  <c r="L7715" i="5"/>
  <c r="P7714" i="5"/>
  <c r="O7714" i="5"/>
  <c r="L7714" i="5"/>
  <c r="P7713" i="5"/>
  <c r="O7713" i="5"/>
  <c r="L7713" i="5"/>
  <c r="P7712" i="5"/>
  <c r="O7712" i="5"/>
  <c r="L7712" i="5"/>
  <c r="P7711" i="5"/>
  <c r="O7711" i="5"/>
  <c r="L7711" i="5"/>
  <c r="P7710" i="5"/>
  <c r="O7710" i="5"/>
  <c r="L7710" i="5"/>
  <c r="P7709" i="5"/>
  <c r="O7709" i="5"/>
  <c r="L7709" i="5"/>
  <c r="P7708" i="5"/>
  <c r="O7708" i="5"/>
  <c r="L7708" i="5"/>
  <c r="P7707" i="5"/>
  <c r="O7707" i="5"/>
  <c r="L7707" i="5"/>
  <c r="P7706" i="5"/>
  <c r="O7706" i="5"/>
  <c r="L7706" i="5"/>
  <c r="P7705" i="5"/>
  <c r="O7705" i="5"/>
  <c r="L7705" i="5"/>
  <c r="P7704" i="5"/>
  <c r="O7704" i="5"/>
  <c r="L7704" i="5"/>
  <c r="P7703" i="5"/>
  <c r="O7703" i="5"/>
  <c r="L7703" i="5"/>
  <c r="P7702" i="5"/>
  <c r="O7702" i="5"/>
  <c r="L7702" i="5"/>
  <c r="P7701" i="5"/>
  <c r="O7701" i="5"/>
  <c r="L7701" i="5"/>
  <c r="P7700" i="5"/>
  <c r="O7700" i="5"/>
  <c r="L7700" i="5"/>
  <c r="P7699" i="5"/>
  <c r="O7699" i="5"/>
  <c r="L7699" i="5"/>
  <c r="P7698" i="5"/>
  <c r="O7698" i="5"/>
  <c r="L7698" i="5"/>
  <c r="P7697" i="5"/>
  <c r="O7697" i="5"/>
  <c r="L7697" i="5"/>
  <c r="P7696" i="5"/>
  <c r="O7696" i="5"/>
  <c r="L7696" i="5"/>
  <c r="P7695" i="5"/>
  <c r="O7695" i="5"/>
  <c r="L7695" i="5"/>
  <c r="P7694" i="5"/>
  <c r="O7694" i="5"/>
  <c r="L7694" i="5"/>
  <c r="P7693" i="5"/>
  <c r="O7693" i="5"/>
  <c r="L7693" i="5"/>
  <c r="P7692" i="5"/>
  <c r="O7692" i="5"/>
  <c r="L7692" i="5"/>
  <c r="P7691" i="5"/>
  <c r="O7691" i="5"/>
  <c r="L7691" i="5"/>
  <c r="P7690" i="5"/>
  <c r="O7690" i="5"/>
  <c r="L7690" i="5"/>
  <c r="P7689" i="5"/>
  <c r="O7689" i="5"/>
  <c r="L7689" i="5"/>
  <c r="P7688" i="5"/>
  <c r="O7688" i="5"/>
  <c r="L7688" i="5"/>
  <c r="P7687" i="5"/>
  <c r="O7687" i="5"/>
  <c r="L7687" i="5"/>
  <c r="P7686" i="5"/>
  <c r="O7686" i="5"/>
  <c r="L7686" i="5"/>
  <c r="P7685" i="5"/>
  <c r="O7685" i="5"/>
  <c r="L7685" i="5"/>
  <c r="P7684" i="5"/>
  <c r="O7684" i="5"/>
  <c r="L7684" i="5"/>
  <c r="P7683" i="5"/>
  <c r="O7683" i="5"/>
  <c r="L7683" i="5"/>
  <c r="P7682" i="5"/>
  <c r="O7682" i="5"/>
  <c r="L7682" i="5"/>
  <c r="P7681" i="5"/>
  <c r="O7681" i="5"/>
  <c r="L7681" i="5"/>
  <c r="P7680" i="5"/>
  <c r="O7680" i="5"/>
  <c r="L7680" i="5"/>
  <c r="P7679" i="5"/>
  <c r="O7679" i="5"/>
  <c r="L7679" i="5"/>
  <c r="P7678" i="5"/>
  <c r="O7678" i="5"/>
  <c r="L7678" i="5"/>
  <c r="P7677" i="5"/>
  <c r="O7677" i="5"/>
  <c r="L7677" i="5"/>
  <c r="P7676" i="5"/>
  <c r="O7676" i="5"/>
  <c r="L7676" i="5"/>
  <c r="P7675" i="5"/>
  <c r="O7675" i="5"/>
  <c r="L7675" i="5"/>
  <c r="P7674" i="5"/>
  <c r="O7674" i="5"/>
  <c r="L7674" i="5"/>
  <c r="P7673" i="5"/>
  <c r="O7673" i="5"/>
  <c r="L7673" i="5"/>
  <c r="P7672" i="5"/>
  <c r="O7672" i="5"/>
  <c r="L7672" i="5"/>
  <c r="P7671" i="5"/>
  <c r="O7671" i="5"/>
  <c r="L7671" i="5"/>
  <c r="P7670" i="5"/>
  <c r="O7670" i="5"/>
  <c r="L7670" i="5"/>
  <c r="P7669" i="5"/>
  <c r="O7669" i="5"/>
  <c r="L7669" i="5"/>
  <c r="P7668" i="5"/>
  <c r="O7668" i="5"/>
  <c r="L7668" i="5"/>
  <c r="P7667" i="5"/>
  <c r="O7667" i="5"/>
  <c r="L7667" i="5"/>
  <c r="P7666" i="5"/>
  <c r="O7666" i="5"/>
  <c r="L7666" i="5"/>
  <c r="P7665" i="5"/>
  <c r="O7665" i="5"/>
  <c r="L7665" i="5"/>
  <c r="P7664" i="5"/>
  <c r="O7664" i="5"/>
  <c r="L7664" i="5"/>
  <c r="P7663" i="5"/>
  <c r="O7663" i="5"/>
  <c r="L7663" i="5"/>
  <c r="P7662" i="5"/>
  <c r="O7662" i="5"/>
  <c r="L7662" i="5"/>
  <c r="P7661" i="5"/>
  <c r="O7661" i="5"/>
  <c r="L7661" i="5"/>
  <c r="P7660" i="5"/>
  <c r="O7660" i="5"/>
  <c r="L7660" i="5"/>
  <c r="P7659" i="5"/>
  <c r="O7659" i="5"/>
  <c r="L7659" i="5"/>
  <c r="P7658" i="5"/>
  <c r="O7658" i="5"/>
  <c r="L7658" i="5"/>
  <c r="P7657" i="5"/>
  <c r="O7657" i="5"/>
  <c r="L7657" i="5"/>
  <c r="P7656" i="5"/>
  <c r="O7656" i="5"/>
  <c r="L7656" i="5"/>
  <c r="P7655" i="5"/>
  <c r="O7655" i="5"/>
  <c r="L7655" i="5"/>
  <c r="P7654" i="5"/>
  <c r="O7654" i="5"/>
  <c r="L7654" i="5"/>
  <c r="P7653" i="5"/>
  <c r="O7653" i="5"/>
  <c r="L7653" i="5"/>
  <c r="P7652" i="5"/>
  <c r="O7652" i="5"/>
  <c r="L7652" i="5"/>
  <c r="P7651" i="5"/>
  <c r="O7651" i="5"/>
  <c r="L7651" i="5"/>
  <c r="P7650" i="5"/>
  <c r="O7650" i="5"/>
  <c r="L7650" i="5"/>
  <c r="P7649" i="5"/>
  <c r="O7649" i="5"/>
  <c r="L7649" i="5"/>
  <c r="P7648" i="5"/>
  <c r="O7648" i="5"/>
  <c r="L7648" i="5"/>
  <c r="P7647" i="5"/>
  <c r="O7647" i="5"/>
  <c r="L7647" i="5"/>
  <c r="P7646" i="5"/>
  <c r="O7646" i="5"/>
  <c r="L7646" i="5"/>
  <c r="P7645" i="5"/>
  <c r="O7645" i="5"/>
  <c r="L7645" i="5"/>
  <c r="P7644" i="5"/>
  <c r="O7644" i="5"/>
  <c r="L7644" i="5"/>
  <c r="P7643" i="5"/>
  <c r="O7643" i="5"/>
  <c r="L7643" i="5"/>
  <c r="P7642" i="5"/>
  <c r="O7642" i="5"/>
  <c r="L7642" i="5"/>
  <c r="P7641" i="5"/>
  <c r="O7641" i="5"/>
  <c r="L7641" i="5"/>
  <c r="P7640" i="5"/>
  <c r="O7640" i="5"/>
  <c r="L7640" i="5"/>
  <c r="P7639" i="5"/>
  <c r="O7639" i="5"/>
  <c r="L7639" i="5"/>
  <c r="P7638" i="5"/>
  <c r="O7638" i="5"/>
  <c r="L7638" i="5"/>
  <c r="P7637" i="5"/>
  <c r="O7637" i="5"/>
  <c r="L7637" i="5"/>
  <c r="P7636" i="5"/>
  <c r="O7636" i="5"/>
  <c r="L7636" i="5"/>
  <c r="P7635" i="5"/>
  <c r="O7635" i="5"/>
  <c r="L7635" i="5"/>
  <c r="P7634" i="5"/>
  <c r="O7634" i="5"/>
  <c r="L7634" i="5"/>
  <c r="P7633" i="5"/>
  <c r="O7633" i="5"/>
  <c r="L7633" i="5"/>
  <c r="P7632" i="5"/>
  <c r="O7632" i="5"/>
  <c r="L7632" i="5"/>
  <c r="P7631" i="5"/>
  <c r="O7631" i="5"/>
  <c r="L7631" i="5"/>
  <c r="P7630" i="5"/>
  <c r="O7630" i="5"/>
  <c r="L7630" i="5"/>
  <c r="P7629" i="5"/>
  <c r="O7629" i="5"/>
  <c r="L7629" i="5"/>
  <c r="P7628" i="5"/>
  <c r="O7628" i="5"/>
  <c r="L7628" i="5"/>
  <c r="P7627" i="5"/>
  <c r="O7627" i="5"/>
  <c r="L7627" i="5"/>
  <c r="P7626" i="5"/>
  <c r="O7626" i="5"/>
  <c r="L7626" i="5"/>
  <c r="P7625" i="5"/>
  <c r="O7625" i="5"/>
  <c r="L7625" i="5"/>
  <c r="P7624" i="5"/>
  <c r="O7624" i="5"/>
  <c r="L7624" i="5"/>
  <c r="P7623" i="5"/>
  <c r="O7623" i="5"/>
  <c r="L7623" i="5"/>
  <c r="P7622" i="5"/>
  <c r="O7622" i="5"/>
  <c r="L7622" i="5"/>
  <c r="P7621" i="5"/>
  <c r="O7621" i="5"/>
  <c r="L7621" i="5"/>
  <c r="P7620" i="5"/>
  <c r="O7620" i="5"/>
  <c r="L7620" i="5"/>
  <c r="P7619" i="5"/>
  <c r="O7619" i="5"/>
  <c r="L7619" i="5"/>
  <c r="P7618" i="5"/>
  <c r="O7618" i="5"/>
  <c r="L7618" i="5"/>
  <c r="P7617" i="5"/>
  <c r="O7617" i="5"/>
  <c r="L7617" i="5"/>
  <c r="P7616" i="5"/>
  <c r="O7616" i="5"/>
  <c r="L7616" i="5"/>
  <c r="P7615" i="5"/>
  <c r="O7615" i="5"/>
  <c r="L7615" i="5"/>
  <c r="P7614" i="5"/>
  <c r="O7614" i="5"/>
  <c r="L7614" i="5"/>
  <c r="P7613" i="5"/>
  <c r="O7613" i="5"/>
  <c r="L7613" i="5"/>
  <c r="P7612" i="5"/>
  <c r="O7612" i="5"/>
  <c r="L7612" i="5"/>
  <c r="P7611" i="5"/>
  <c r="O7611" i="5"/>
  <c r="L7611" i="5"/>
  <c r="P7610" i="5"/>
  <c r="O7610" i="5"/>
  <c r="L7610" i="5"/>
  <c r="P7609" i="5"/>
  <c r="O7609" i="5"/>
  <c r="L7609" i="5"/>
  <c r="P7608" i="5"/>
  <c r="O7608" i="5"/>
  <c r="L7608" i="5"/>
  <c r="P7607" i="5"/>
  <c r="O7607" i="5"/>
  <c r="L7607" i="5"/>
  <c r="P7606" i="5"/>
  <c r="O7606" i="5"/>
  <c r="L7606" i="5"/>
  <c r="P7605" i="5"/>
  <c r="O7605" i="5"/>
  <c r="L7605" i="5"/>
  <c r="P7604" i="5"/>
  <c r="O7604" i="5"/>
  <c r="L7604" i="5"/>
  <c r="P7603" i="5"/>
  <c r="O7603" i="5"/>
  <c r="L7603" i="5"/>
  <c r="P7602" i="5"/>
  <c r="O7602" i="5"/>
  <c r="L7602" i="5"/>
  <c r="P7601" i="5"/>
  <c r="O7601" i="5"/>
  <c r="L7601" i="5"/>
  <c r="P7600" i="5"/>
  <c r="O7600" i="5"/>
  <c r="L7600" i="5"/>
  <c r="P7599" i="5"/>
  <c r="O7599" i="5"/>
  <c r="L7599" i="5"/>
  <c r="P7598" i="5"/>
  <c r="O7598" i="5"/>
  <c r="L7598" i="5"/>
  <c r="P7597" i="5"/>
  <c r="O7597" i="5"/>
  <c r="L7597" i="5"/>
  <c r="P7596" i="5"/>
  <c r="O7596" i="5"/>
  <c r="L7596" i="5"/>
  <c r="P7595" i="5"/>
  <c r="O7595" i="5"/>
  <c r="L7595" i="5"/>
  <c r="P7594" i="5"/>
  <c r="O7594" i="5"/>
  <c r="L7594" i="5"/>
  <c r="P7593" i="5"/>
  <c r="O7593" i="5"/>
  <c r="L7593" i="5"/>
  <c r="P7592" i="5"/>
  <c r="O7592" i="5"/>
  <c r="L7592" i="5"/>
  <c r="P7591" i="5"/>
  <c r="O7591" i="5"/>
  <c r="L7591" i="5"/>
  <c r="P7590" i="5"/>
  <c r="O7590" i="5"/>
  <c r="L7590" i="5"/>
  <c r="P7589" i="5"/>
  <c r="O7589" i="5"/>
  <c r="L7589" i="5"/>
  <c r="P7588" i="5"/>
  <c r="O7588" i="5"/>
  <c r="L7588" i="5"/>
  <c r="P7587" i="5"/>
  <c r="O7587" i="5"/>
  <c r="L7587" i="5"/>
  <c r="P7586" i="5"/>
  <c r="O7586" i="5"/>
  <c r="L7586" i="5"/>
  <c r="P7585" i="5"/>
  <c r="O7585" i="5"/>
  <c r="L7585" i="5"/>
  <c r="P7584" i="5"/>
  <c r="O7584" i="5"/>
  <c r="L7584" i="5"/>
  <c r="P7583" i="5"/>
  <c r="O7583" i="5"/>
  <c r="L7583" i="5"/>
  <c r="P7582" i="5"/>
  <c r="O7582" i="5"/>
  <c r="L7582" i="5"/>
  <c r="P7581" i="5"/>
  <c r="O7581" i="5"/>
  <c r="L7581" i="5"/>
  <c r="P7580" i="5"/>
  <c r="O7580" i="5"/>
  <c r="L7580" i="5"/>
  <c r="P7579" i="5"/>
  <c r="O7579" i="5"/>
  <c r="L7579" i="5"/>
  <c r="P7578" i="5"/>
  <c r="O7578" i="5"/>
  <c r="L7578" i="5"/>
  <c r="P7577" i="5"/>
  <c r="O7577" i="5"/>
  <c r="L7577" i="5"/>
  <c r="P7576" i="5"/>
  <c r="O7576" i="5"/>
  <c r="L7576" i="5"/>
  <c r="P7575" i="5"/>
  <c r="O7575" i="5"/>
  <c r="L7575" i="5"/>
  <c r="P7574" i="5"/>
  <c r="O7574" i="5"/>
  <c r="L7574" i="5"/>
  <c r="P7573" i="5"/>
  <c r="O7573" i="5"/>
  <c r="L7573" i="5"/>
  <c r="P7572" i="5"/>
  <c r="O7572" i="5"/>
  <c r="L7572" i="5"/>
  <c r="P7571" i="5"/>
  <c r="O7571" i="5"/>
  <c r="L7571" i="5"/>
  <c r="P7570" i="5"/>
  <c r="O7570" i="5"/>
  <c r="L7570" i="5"/>
  <c r="P7569" i="5"/>
  <c r="O7569" i="5"/>
  <c r="L7569" i="5"/>
  <c r="P7568" i="5"/>
  <c r="O7568" i="5"/>
  <c r="L7568" i="5"/>
  <c r="P7567" i="5"/>
  <c r="O7567" i="5"/>
  <c r="L7567" i="5"/>
  <c r="P7566" i="5"/>
  <c r="O7566" i="5"/>
  <c r="L7566" i="5"/>
  <c r="P7565" i="5"/>
  <c r="O7565" i="5"/>
  <c r="L7565" i="5"/>
  <c r="P7564" i="5"/>
  <c r="O7564" i="5"/>
  <c r="L7564" i="5"/>
  <c r="P7563" i="5"/>
  <c r="O7563" i="5"/>
  <c r="L7563" i="5"/>
  <c r="P7562" i="5"/>
  <c r="O7562" i="5"/>
  <c r="L7562" i="5"/>
  <c r="P7561" i="5"/>
  <c r="O7561" i="5"/>
  <c r="L7561" i="5"/>
  <c r="P7560" i="5"/>
  <c r="O7560" i="5"/>
  <c r="L7560" i="5"/>
  <c r="P7559" i="5"/>
  <c r="O7559" i="5"/>
  <c r="L7559" i="5"/>
  <c r="P7558" i="5"/>
  <c r="O7558" i="5"/>
  <c r="L7558" i="5"/>
  <c r="P7557" i="5"/>
  <c r="O7557" i="5"/>
  <c r="L7557" i="5"/>
  <c r="P7556" i="5"/>
  <c r="O7556" i="5"/>
  <c r="L7556" i="5"/>
  <c r="P7555" i="5"/>
  <c r="O7555" i="5"/>
  <c r="L7555" i="5"/>
  <c r="P7554" i="5"/>
  <c r="O7554" i="5"/>
  <c r="L7554" i="5"/>
  <c r="P7553" i="5"/>
  <c r="O7553" i="5"/>
  <c r="L7553" i="5"/>
  <c r="P7552" i="5"/>
  <c r="O7552" i="5"/>
  <c r="L7552" i="5"/>
  <c r="P7551" i="5"/>
  <c r="O7551" i="5"/>
  <c r="L7551" i="5"/>
  <c r="P7550" i="5"/>
  <c r="O7550" i="5"/>
  <c r="L7550" i="5"/>
  <c r="P7549" i="5"/>
  <c r="O7549" i="5"/>
  <c r="L7549" i="5"/>
  <c r="P7548" i="5"/>
  <c r="O7548" i="5"/>
  <c r="L7548" i="5"/>
  <c r="P7547" i="5"/>
  <c r="O7547" i="5"/>
  <c r="L7547" i="5"/>
  <c r="P7546" i="5"/>
  <c r="O7546" i="5"/>
  <c r="L7546" i="5"/>
  <c r="P7545" i="5"/>
  <c r="O7545" i="5"/>
  <c r="L7545" i="5"/>
  <c r="P7544" i="5"/>
  <c r="O7544" i="5"/>
  <c r="L7544" i="5"/>
  <c r="P7543" i="5"/>
  <c r="O7543" i="5"/>
  <c r="L7543" i="5"/>
  <c r="P7542" i="5"/>
  <c r="O7542" i="5"/>
  <c r="L7542" i="5"/>
  <c r="P7541" i="5"/>
  <c r="O7541" i="5"/>
  <c r="L7541" i="5"/>
  <c r="P7540" i="5"/>
  <c r="O7540" i="5"/>
  <c r="L7540" i="5"/>
  <c r="P7539" i="5"/>
  <c r="O7539" i="5"/>
  <c r="L7539" i="5"/>
  <c r="P7538" i="5"/>
  <c r="O7538" i="5"/>
  <c r="L7538" i="5"/>
  <c r="P7537" i="5"/>
  <c r="O7537" i="5"/>
  <c r="L7537" i="5"/>
  <c r="P7536" i="5"/>
  <c r="O7536" i="5"/>
  <c r="L7536" i="5"/>
  <c r="P7535" i="5"/>
  <c r="O7535" i="5"/>
  <c r="L7535" i="5"/>
  <c r="P7534" i="5"/>
  <c r="O7534" i="5"/>
  <c r="L7534" i="5"/>
  <c r="P7533" i="5"/>
  <c r="O7533" i="5"/>
  <c r="L7533" i="5"/>
  <c r="P7532" i="5"/>
  <c r="O7532" i="5"/>
  <c r="L7532" i="5"/>
  <c r="P7531" i="5"/>
  <c r="O7531" i="5"/>
  <c r="L7531" i="5"/>
  <c r="P7530" i="5"/>
  <c r="O7530" i="5"/>
  <c r="L7530" i="5"/>
  <c r="P7529" i="5"/>
  <c r="O7529" i="5"/>
  <c r="L7529" i="5"/>
  <c r="P7528" i="5"/>
  <c r="O7528" i="5"/>
  <c r="L7528" i="5"/>
  <c r="P7527" i="5"/>
  <c r="O7527" i="5"/>
  <c r="L7527" i="5"/>
  <c r="P7526" i="5"/>
  <c r="O7526" i="5"/>
  <c r="L7526" i="5"/>
  <c r="P7525" i="5"/>
  <c r="O7525" i="5"/>
  <c r="L7525" i="5"/>
  <c r="P7524" i="5"/>
  <c r="O7524" i="5"/>
  <c r="L7524" i="5"/>
  <c r="P7523" i="5"/>
  <c r="O7523" i="5"/>
  <c r="L7523" i="5"/>
  <c r="P7522" i="5"/>
  <c r="O7522" i="5"/>
  <c r="L7522" i="5"/>
  <c r="P7521" i="5"/>
  <c r="O7521" i="5"/>
  <c r="L7521" i="5"/>
  <c r="P7520" i="5"/>
  <c r="O7520" i="5"/>
  <c r="L7520" i="5"/>
  <c r="P7519" i="5"/>
  <c r="O7519" i="5"/>
  <c r="L7519" i="5"/>
  <c r="P7518" i="5"/>
  <c r="O7518" i="5"/>
  <c r="L7518" i="5"/>
  <c r="P7517" i="5"/>
  <c r="O7517" i="5"/>
  <c r="L7517" i="5"/>
  <c r="P7516" i="5"/>
  <c r="O7516" i="5"/>
  <c r="L7516" i="5"/>
  <c r="P7515" i="5"/>
  <c r="O7515" i="5"/>
  <c r="L7515" i="5"/>
  <c r="P7514" i="5"/>
  <c r="O7514" i="5"/>
  <c r="L7514" i="5"/>
  <c r="P7513" i="5"/>
  <c r="O7513" i="5"/>
  <c r="L7513" i="5"/>
  <c r="P7512" i="5"/>
  <c r="O7512" i="5"/>
  <c r="L7512" i="5"/>
  <c r="P7511" i="5"/>
  <c r="O7511" i="5"/>
  <c r="L7511" i="5"/>
  <c r="P7510" i="5"/>
  <c r="O7510" i="5"/>
  <c r="L7510" i="5"/>
  <c r="P7509" i="5"/>
  <c r="O7509" i="5"/>
  <c r="L7509" i="5"/>
  <c r="P7508" i="5"/>
  <c r="O7508" i="5"/>
  <c r="L7508" i="5"/>
  <c r="P7507" i="5"/>
  <c r="O7507" i="5"/>
  <c r="L7507" i="5"/>
  <c r="P7506" i="5"/>
  <c r="O7506" i="5"/>
  <c r="L7506" i="5"/>
  <c r="P7505" i="5"/>
  <c r="O7505" i="5"/>
  <c r="L7505" i="5"/>
  <c r="P7504" i="5"/>
  <c r="O7504" i="5"/>
  <c r="L7504" i="5"/>
  <c r="P7503" i="5"/>
  <c r="O7503" i="5"/>
  <c r="L7503" i="5"/>
  <c r="P7502" i="5"/>
  <c r="O7502" i="5"/>
  <c r="L7502" i="5"/>
  <c r="P7501" i="5"/>
  <c r="O7501" i="5"/>
  <c r="L7501" i="5"/>
  <c r="P7500" i="5"/>
  <c r="O7500" i="5"/>
  <c r="L7500" i="5"/>
  <c r="P7499" i="5"/>
  <c r="O7499" i="5"/>
  <c r="L7499" i="5"/>
  <c r="P7498" i="5"/>
  <c r="O7498" i="5"/>
  <c r="L7498" i="5"/>
  <c r="P7497" i="5"/>
  <c r="O7497" i="5"/>
  <c r="L7497" i="5"/>
  <c r="P7496" i="5"/>
  <c r="O7496" i="5"/>
  <c r="L7496" i="5"/>
  <c r="P7495" i="5"/>
  <c r="O7495" i="5"/>
  <c r="L7495" i="5"/>
  <c r="P7494" i="5"/>
  <c r="O7494" i="5"/>
  <c r="L7494" i="5"/>
  <c r="P7493" i="5"/>
  <c r="O7493" i="5"/>
  <c r="L7493" i="5"/>
  <c r="P7492" i="5"/>
  <c r="O7492" i="5"/>
  <c r="L7492" i="5"/>
  <c r="P7491" i="5"/>
  <c r="O7491" i="5"/>
  <c r="L7491" i="5"/>
  <c r="P7490" i="5"/>
  <c r="O7490" i="5"/>
  <c r="L7490" i="5"/>
  <c r="P7489" i="5"/>
  <c r="O7489" i="5"/>
  <c r="L7489" i="5"/>
  <c r="P7488" i="5"/>
  <c r="O7488" i="5"/>
  <c r="L7488" i="5"/>
  <c r="P7487" i="5"/>
  <c r="O7487" i="5"/>
  <c r="L7487" i="5"/>
  <c r="P7486" i="5"/>
  <c r="O7486" i="5"/>
  <c r="L7486" i="5"/>
  <c r="P7485" i="5"/>
  <c r="O7485" i="5"/>
  <c r="L7485" i="5"/>
  <c r="P7484" i="5"/>
  <c r="O7484" i="5"/>
  <c r="L7484" i="5"/>
  <c r="P7483" i="5"/>
  <c r="O7483" i="5"/>
  <c r="L7483" i="5"/>
  <c r="P7482" i="5"/>
  <c r="O7482" i="5"/>
  <c r="L7482" i="5"/>
  <c r="P7481" i="5"/>
  <c r="O7481" i="5"/>
  <c r="L7481" i="5"/>
  <c r="P7480" i="5"/>
  <c r="O7480" i="5"/>
  <c r="L7480" i="5"/>
  <c r="P7479" i="5"/>
  <c r="O7479" i="5"/>
  <c r="L7479" i="5"/>
  <c r="P7478" i="5"/>
  <c r="O7478" i="5"/>
  <c r="L7478" i="5"/>
  <c r="P7477" i="5"/>
  <c r="O7477" i="5"/>
  <c r="L7477" i="5"/>
  <c r="P7476" i="5"/>
  <c r="O7476" i="5"/>
  <c r="L7476" i="5"/>
  <c r="P7475" i="5"/>
  <c r="O7475" i="5"/>
  <c r="L7475" i="5"/>
  <c r="P7474" i="5"/>
  <c r="O7474" i="5"/>
  <c r="L7474" i="5"/>
  <c r="P7473" i="5"/>
  <c r="O7473" i="5"/>
  <c r="L7473" i="5"/>
  <c r="P7472" i="5"/>
  <c r="O7472" i="5"/>
  <c r="L7472" i="5"/>
  <c r="P7471" i="5"/>
  <c r="O7471" i="5"/>
  <c r="L7471" i="5"/>
  <c r="P7470" i="5"/>
  <c r="O7470" i="5"/>
  <c r="L7470" i="5"/>
  <c r="P7469" i="5"/>
  <c r="O7469" i="5"/>
  <c r="L7469" i="5"/>
  <c r="P7468" i="5"/>
  <c r="O7468" i="5"/>
  <c r="L7468" i="5"/>
  <c r="P7467" i="5"/>
  <c r="O7467" i="5"/>
  <c r="L7467" i="5"/>
  <c r="P7466" i="5"/>
  <c r="O7466" i="5"/>
  <c r="L7466" i="5"/>
  <c r="P7465" i="5"/>
  <c r="O7465" i="5"/>
  <c r="L7465" i="5"/>
  <c r="P7464" i="5"/>
  <c r="O7464" i="5"/>
  <c r="L7464" i="5"/>
  <c r="P7463" i="5"/>
  <c r="O7463" i="5"/>
  <c r="L7463" i="5"/>
  <c r="P7462" i="5"/>
  <c r="O7462" i="5"/>
  <c r="L7462" i="5"/>
  <c r="P7461" i="5"/>
  <c r="O7461" i="5"/>
  <c r="L7461" i="5"/>
  <c r="P7460" i="5"/>
  <c r="O7460" i="5"/>
  <c r="L7460" i="5"/>
  <c r="P7459" i="5"/>
  <c r="O7459" i="5"/>
  <c r="L7459" i="5"/>
  <c r="P7458" i="5"/>
  <c r="O7458" i="5"/>
  <c r="L7458" i="5"/>
  <c r="P7457" i="5"/>
  <c r="O7457" i="5"/>
  <c r="L7457" i="5"/>
  <c r="P7456" i="5"/>
  <c r="O7456" i="5"/>
  <c r="L7456" i="5"/>
  <c r="P7455" i="5"/>
  <c r="O7455" i="5"/>
  <c r="L7455" i="5"/>
  <c r="P7454" i="5"/>
  <c r="O7454" i="5"/>
  <c r="L7454" i="5"/>
  <c r="P7453" i="5"/>
  <c r="O7453" i="5"/>
  <c r="L7453" i="5"/>
  <c r="P7452" i="5"/>
  <c r="O7452" i="5"/>
  <c r="L7452" i="5"/>
  <c r="P7451" i="5"/>
  <c r="O7451" i="5"/>
  <c r="L7451" i="5"/>
  <c r="P7450" i="5"/>
  <c r="O7450" i="5"/>
  <c r="L7450" i="5"/>
  <c r="P7449" i="5"/>
  <c r="O7449" i="5"/>
  <c r="L7449" i="5"/>
  <c r="P7448" i="5"/>
  <c r="O7448" i="5"/>
  <c r="L7448" i="5"/>
  <c r="P7447" i="5"/>
  <c r="O7447" i="5"/>
  <c r="L7447" i="5"/>
  <c r="P7446" i="5"/>
  <c r="O7446" i="5"/>
  <c r="L7446" i="5"/>
  <c r="P7445" i="5"/>
  <c r="O7445" i="5"/>
  <c r="L7445" i="5"/>
  <c r="P7444" i="5"/>
  <c r="O7444" i="5"/>
  <c r="L7444" i="5"/>
  <c r="P7443" i="5"/>
  <c r="O7443" i="5"/>
  <c r="L7443" i="5"/>
  <c r="P7442" i="5"/>
  <c r="O7442" i="5"/>
  <c r="L7442" i="5"/>
  <c r="P7441" i="5"/>
  <c r="O7441" i="5"/>
  <c r="L7441" i="5"/>
  <c r="P7440" i="5"/>
  <c r="O7440" i="5"/>
  <c r="L7440" i="5"/>
  <c r="P7439" i="5"/>
  <c r="O7439" i="5"/>
  <c r="L7439" i="5"/>
  <c r="P7438" i="5"/>
  <c r="O7438" i="5"/>
  <c r="L7438" i="5"/>
  <c r="P7437" i="5"/>
  <c r="O7437" i="5"/>
  <c r="L7437" i="5"/>
  <c r="P7436" i="5"/>
  <c r="O7436" i="5"/>
  <c r="L7436" i="5"/>
  <c r="P7435" i="5"/>
  <c r="O7435" i="5"/>
  <c r="L7435" i="5"/>
  <c r="P7434" i="5"/>
  <c r="O7434" i="5"/>
  <c r="L7434" i="5"/>
  <c r="P7433" i="5"/>
  <c r="O7433" i="5"/>
  <c r="L7433" i="5"/>
  <c r="P7432" i="5"/>
  <c r="O7432" i="5"/>
  <c r="L7432" i="5"/>
  <c r="P7431" i="5"/>
  <c r="O7431" i="5"/>
  <c r="L7431" i="5"/>
  <c r="P7430" i="5"/>
  <c r="O7430" i="5"/>
  <c r="L7430" i="5"/>
  <c r="P7429" i="5"/>
  <c r="O7429" i="5"/>
  <c r="L7429" i="5"/>
  <c r="P7428" i="5"/>
  <c r="O7428" i="5"/>
  <c r="L7428" i="5"/>
  <c r="P7427" i="5"/>
  <c r="O7427" i="5"/>
  <c r="L7427" i="5"/>
  <c r="P7426" i="5"/>
  <c r="O7426" i="5"/>
  <c r="L7426" i="5"/>
  <c r="P7425" i="5"/>
  <c r="O7425" i="5"/>
  <c r="L7425" i="5"/>
  <c r="P7424" i="5"/>
  <c r="O7424" i="5"/>
  <c r="L7424" i="5"/>
  <c r="P7423" i="5"/>
  <c r="O7423" i="5"/>
  <c r="L7423" i="5"/>
  <c r="P7422" i="5"/>
  <c r="O7422" i="5"/>
  <c r="L7422" i="5"/>
  <c r="P7421" i="5"/>
  <c r="O7421" i="5"/>
  <c r="L7421" i="5"/>
  <c r="P7420" i="5"/>
  <c r="O7420" i="5"/>
  <c r="L7420" i="5"/>
  <c r="P7419" i="5"/>
  <c r="O7419" i="5"/>
  <c r="L7419" i="5"/>
  <c r="P7418" i="5"/>
  <c r="O7418" i="5"/>
  <c r="L7418" i="5"/>
  <c r="P7417" i="5"/>
  <c r="O7417" i="5"/>
  <c r="L7417" i="5"/>
  <c r="P7416" i="5"/>
  <c r="O7416" i="5"/>
  <c r="L7416" i="5"/>
  <c r="P7415" i="5"/>
  <c r="O7415" i="5"/>
  <c r="L7415" i="5"/>
  <c r="P7414" i="5"/>
  <c r="O7414" i="5"/>
  <c r="L7414" i="5"/>
  <c r="P7413" i="5"/>
  <c r="O7413" i="5"/>
  <c r="L7413" i="5"/>
  <c r="P7412" i="5"/>
  <c r="O7412" i="5"/>
  <c r="L7412" i="5"/>
  <c r="P7411" i="5"/>
  <c r="O7411" i="5"/>
  <c r="L7411" i="5"/>
  <c r="P7410" i="5"/>
  <c r="O7410" i="5"/>
  <c r="L7410" i="5"/>
  <c r="P7409" i="5"/>
  <c r="O7409" i="5"/>
  <c r="L7409" i="5"/>
  <c r="P7408" i="5"/>
  <c r="O7408" i="5"/>
  <c r="L7408" i="5"/>
  <c r="P7407" i="5"/>
  <c r="O7407" i="5"/>
  <c r="L7407" i="5"/>
  <c r="P7406" i="5"/>
  <c r="O7406" i="5"/>
  <c r="L7406" i="5"/>
  <c r="P7405" i="5"/>
  <c r="O7405" i="5"/>
  <c r="L7405" i="5"/>
  <c r="P7404" i="5"/>
  <c r="O7404" i="5"/>
  <c r="L7404" i="5"/>
  <c r="P7403" i="5"/>
  <c r="O7403" i="5"/>
  <c r="L7403" i="5"/>
  <c r="P7402" i="5"/>
  <c r="O7402" i="5"/>
  <c r="L7402" i="5"/>
  <c r="P7401" i="5"/>
  <c r="O7401" i="5"/>
  <c r="L7401" i="5"/>
  <c r="P7400" i="5"/>
  <c r="O7400" i="5"/>
  <c r="L7400" i="5"/>
  <c r="P7399" i="5"/>
  <c r="O7399" i="5"/>
  <c r="L7399" i="5"/>
  <c r="P7398" i="5"/>
  <c r="O7398" i="5"/>
  <c r="L7398" i="5"/>
  <c r="P7397" i="5"/>
  <c r="O7397" i="5"/>
  <c r="L7397" i="5"/>
  <c r="P7396" i="5"/>
  <c r="O7396" i="5"/>
  <c r="L7396" i="5"/>
  <c r="P7395" i="5"/>
  <c r="O7395" i="5"/>
  <c r="L7395" i="5"/>
  <c r="P7394" i="5"/>
  <c r="O7394" i="5"/>
  <c r="L7394" i="5"/>
  <c r="P7393" i="5"/>
  <c r="O7393" i="5"/>
  <c r="L7393" i="5"/>
  <c r="P7392" i="5"/>
  <c r="O7392" i="5"/>
  <c r="L7392" i="5"/>
  <c r="P7391" i="5"/>
  <c r="O7391" i="5"/>
  <c r="L7391" i="5"/>
  <c r="P7390" i="5"/>
  <c r="O7390" i="5"/>
  <c r="L7390" i="5"/>
  <c r="P7389" i="5"/>
  <c r="O7389" i="5"/>
  <c r="L7389" i="5"/>
  <c r="P7388" i="5"/>
  <c r="O7388" i="5"/>
  <c r="L7388" i="5"/>
  <c r="P7387" i="5"/>
  <c r="O7387" i="5"/>
  <c r="L7387" i="5"/>
  <c r="P7386" i="5"/>
  <c r="O7386" i="5"/>
  <c r="L7386" i="5"/>
  <c r="P7385" i="5"/>
  <c r="O7385" i="5"/>
  <c r="L7385" i="5"/>
  <c r="P7384" i="5"/>
  <c r="O7384" i="5"/>
  <c r="L7384" i="5"/>
  <c r="P7383" i="5"/>
  <c r="O7383" i="5"/>
  <c r="L7383" i="5"/>
  <c r="P7382" i="5"/>
  <c r="O7382" i="5"/>
  <c r="L7382" i="5"/>
  <c r="P7381" i="5"/>
  <c r="O7381" i="5"/>
  <c r="L7381" i="5"/>
  <c r="P7380" i="5"/>
  <c r="O7380" i="5"/>
  <c r="L7380" i="5"/>
  <c r="P7379" i="5"/>
  <c r="O7379" i="5"/>
  <c r="L7379" i="5"/>
  <c r="P7378" i="5"/>
  <c r="O7378" i="5"/>
  <c r="L7378" i="5"/>
  <c r="P7377" i="5"/>
  <c r="O7377" i="5"/>
  <c r="L7377" i="5"/>
  <c r="P7376" i="5"/>
  <c r="O7376" i="5"/>
  <c r="L7376" i="5"/>
  <c r="P7375" i="5"/>
  <c r="O7375" i="5"/>
  <c r="L7375" i="5"/>
  <c r="P7374" i="5"/>
  <c r="O7374" i="5"/>
  <c r="L7374" i="5"/>
  <c r="P7373" i="5"/>
  <c r="O7373" i="5"/>
  <c r="L7373" i="5"/>
  <c r="P7372" i="5"/>
  <c r="O7372" i="5"/>
  <c r="L7372" i="5"/>
  <c r="P7371" i="5"/>
  <c r="O7371" i="5"/>
  <c r="L7371" i="5"/>
  <c r="P7370" i="5"/>
  <c r="O7370" i="5"/>
  <c r="L7370" i="5"/>
  <c r="P7369" i="5"/>
  <c r="O7369" i="5"/>
  <c r="L7369" i="5"/>
  <c r="P7368" i="5"/>
  <c r="O7368" i="5"/>
  <c r="L7368" i="5"/>
  <c r="P7367" i="5"/>
  <c r="O7367" i="5"/>
  <c r="L7367" i="5"/>
  <c r="P7366" i="5"/>
  <c r="O7366" i="5"/>
  <c r="L7366" i="5"/>
  <c r="P7365" i="5"/>
  <c r="O7365" i="5"/>
  <c r="L7365" i="5"/>
  <c r="P7364" i="5"/>
  <c r="O7364" i="5"/>
  <c r="L7364" i="5"/>
  <c r="P7363" i="5"/>
  <c r="O7363" i="5"/>
  <c r="L7363" i="5"/>
  <c r="P7362" i="5"/>
  <c r="O7362" i="5"/>
  <c r="L7362" i="5"/>
  <c r="P7361" i="5"/>
  <c r="O7361" i="5"/>
  <c r="L7361" i="5"/>
  <c r="P7360" i="5"/>
  <c r="O7360" i="5"/>
  <c r="L7360" i="5"/>
  <c r="P7359" i="5"/>
  <c r="O7359" i="5"/>
  <c r="L7359" i="5"/>
  <c r="P7358" i="5"/>
  <c r="O7358" i="5"/>
  <c r="L7358" i="5"/>
  <c r="P7357" i="5"/>
  <c r="O7357" i="5"/>
  <c r="L7357" i="5"/>
  <c r="P7356" i="5"/>
  <c r="O7356" i="5"/>
  <c r="L7356" i="5"/>
  <c r="P7355" i="5"/>
  <c r="O7355" i="5"/>
  <c r="L7355" i="5"/>
  <c r="P7354" i="5"/>
  <c r="O7354" i="5"/>
  <c r="L7354" i="5"/>
  <c r="P7353" i="5"/>
  <c r="O7353" i="5"/>
  <c r="L7353" i="5"/>
  <c r="P7352" i="5"/>
  <c r="O7352" i="5"/>
  <c r="L7352" i="5"/>
  <c r="P7351" i="5"/>
  <c r="O7351" i="5"/>
  <c r="L7351" i="5"/>
  <c r="P7350" i="5"/>
  <c r="O7350" i="5"/>
  <c r="L7350" i="5"/>
  <c r="P7349" i="5"/>
  <c r="O7349" i="5"/>
  <c r="L7349" i="5"/>
  <c r="P7348" i="5"/>
  <c r="O7348" i="5"/>
  <c r="L7348" i="5"/>
  <c r="P7347" i="5"/>
  <c r="O7347" i="5"/>
  <c r="L7347" i="5"/>
  <c r="P7346" i="5"/>
  <c r="O7346" i="5"/>
  <c r="L7346" i="5"/>
  <c r="P7345" i="5"/>
  <c r="O7345" i="5"/>
  <c r="L7345" i="5"/>
  <c r="P7344" i="5"/>
  <c r="O7344" i="5"/>
  <c r="L7344" i="5"/>
  <c r="P7343" i="5"/>
  <c r="O7343" i="5"/>
  <c r="L7343" i="5"/>
  <c r="P7342" i="5"/>
  <c r="O7342" i="5"/>
  <c r="L7342" i="5"/>
  <c r="P7341" i="5"/>
  <c r="O7341" i="5"/>
  <c r="L7341" i="5"/>
  <c r="P7340" i="5"/>
  <c r="O7340" i="5"/>
  <c r="L7340" i="5"/>
  <c r="P7339" i="5"/>
  <c r="O7339" i="5"/>
  <c r="L7339" i="5"/>
  <c r="P7338" i="5"/>
  <c r="O7338" i="5"/>
  <c r="L7338" i="5"/>
  <c r="P7337" i="5"/>
  <c r="O7337" i="5"/>
  <c r="L7337" i="5"/>
  <c r="P7336" i="5"/>
  <c r="O7336" i="5"/>
  <c r="L7336" i="5"/>
  <c r="P7335" i="5"/>
  <c r="O7335" i="5"/>
  <c r="L7335" i="5"/>
  <c r="P7334" i="5"/>
  <c r="O7334" i="5"/>
  <c r="L7334" i="5"/>
  <c r="P7333" i="5"/>
  <c r="O7333" i="5"/>
  <c r="L7333" i="5"/>
  <c r="P7332" i="5"/>
  <c r="O7332" i="5"/>
  <c r="L7332" i="5"/>
  <c r="P7331" i="5"/>
  <c r="O7331" i="5"/>
  <c r="L7331" i="5"/>
  <c r="P7330" i="5"/>
  <c r="O7330" i="5"/>
  <c r="L7330" i="5"/>
  <c r="P7329" i="5"/>
  <c r="O7329" i="5"/>
  <c r="L7329" i="5"/>
  <c r="P7328" i="5"/>
  <c r="O7328" i="5"/>
  <c r="L7328" i="5"/>
  <c r="P7327" i="5"/>
  <c r="O7327" i="5"/>
  <c r="L7327" i="5"/>
  <c r="P7326" i="5"/>
  <c r="O7326" i="5"/>
  <c r="L7326" i="5"/>
  <c r="P7325" i="5"/>
  <c r="O7325" i="5"/>
  <c r="L7325" i="5"/>
  <c r="P7324" i="5"/>
  <c r="O7324" i="5"/>
  <c r="L7324" i="5"/>
  <c r="P7323" i="5"/>
  <c r="O7323" i="5"/>
  <c r="L7323" i="5"/>
  <c r="P7322" i="5"/>
  <c r="O7322" i="5"/>
  <c r="L7322" i="5"/>
  <c r="P7321" i="5"/>
  <c r="O7321" i="5"/>
  <c r="L7321" i="5"/>
  <c r="P7320" i="5"/>
  <c r="O7320" i="5"/>
  <c r="L7320" i="5"/>
  <c r="P7319" i="5"/>
  <c r="O7319" i="5"/>
  <c r="L7319" i="5"/>
  <c r="P7318" i="5"/>
  <c r="O7318" i="5"/>
  <c r="L7318" i="5"/>
  <c r="P7317" i="5"/>
  <c r="O7317" i="5"/>
  <c r="L7317" i="5"/>
  <c r="P7316" i="5"/>
  <c r="O7316" i="5"/>
  <c r="L7316" i="5"/>
  <c r="P7315" i="5"/>
  <c r="O7315" i="5"/>
  <c r="L7315" i="5"/>
  <c r="P7314" i="5"/>
  <c r="O7314" i="5"/>
  <c r="L7314" i="5"/>
  <c r="P7313" i="5"/>
  <c r="O7313" i="5"/>
  <c r="L7313" i="5"/>
  <c r="P7312" i="5"/>
  <c r="O7312" i="5"/>
  <c r="L7312" i="5"/>
  <c r="P7311" i="5"/>
  <c r="O7311" i="5"/>
  <c r="L7311" i="5"/>
  <c r="P7310" i="5"/>
  <c r="O7310" i="5"/>
  <c r="L7310" i="5"/>
  <c r="P7309" i="5"/>
  <c r="O7309" i="5"/>
  <c r="L7309" i="5"/>
  <c r="P7308" i="5"/>
  <c r="O7308" i="5"/>
  <c r="L7308" i="5"/>
  <c r="P7307" i="5"/>
  <c r="O7307" i="5"/>
  <c r="L7307" i="5"/>
  <c r="P7306" i="5"/>
  <c r="O7306" i="5"/>
  <c r="L7306" i="5"/>
  <c r="P7305" i="5"/>
  <c r="O7305" i="5"/>
  <c r="L7305" i="5"/>
  <c r="P7304" i="5"/>
  <c r="O7304" i="5"/>
  <c r="L7304" i="5"/>
  <c r="P7303" i="5"/>
  <c r="O7303" i="5"/>
  <c r="L7303" i="5"/>
  <c r="P7302" i="5"/>
  <c r="O7302" i="5"/>
  <c r="L7302" i="5"/>
  <c r="P7301" i="5"/>
  <c r="O7301" i="5"/>
  <c r="L7301" i="5"/>
  <c r="P7300" i="5"/>
  <c r="O7300" i="5"/>
  <c r="L7300" i="5"/>
  <c r="P7299" i="5"/>
  <c r="O7299" i="5"/>
  <c r="L7299" i="5"/>
  <c r="P7298" i="5"/>
  <c r="O7298" i="5"/>
  <c r="L7298" i="5"/>
  <c r="P7297" i="5"/>
  <c r="O7297" i="5"/>
  <c r="L7297" i="5"/>
  <c r="P7296" i="5"/>
  <c r="O7296" i="5"/>
  <c r="L7296" i="5"/>
  <c r="P7295" i="5"/>
  <c r="O7295" i="5"/>
  <c r="L7295" i="5"/>
  <c r="P7294" i="5"/>
  <c r="O7294" i="5"/>
  <c r="L7294" i="5"/>
  <c r="P7293" i="5"/>
  <c r="O7293" i="5"/>
  <c r="L7293" i="5"/>
  <c r="P7292" i="5"/>
  <c r="O7292" i="5"/>
  <c r="L7292" i="5"/>
  <c r="P7291" i="5"/>
  <c r="O7291" i="5"/>
  <c r="L7291" i="5"/>
  <c r="P7290" i="5"/>
  <c r="O7290" i="5"/>
  <c r="L7290" i="5"/>
  <c r="P7289" i="5"/>
  <c r="O7289" i="5"/>
  <c r="L7289" i="5"/>
  <c r="P7288" i="5"/>
  <c r="O7288" i="5"/>
  <c r="L7288" i="5"/>
  <c r="P7287" i="5"/>
  <c r="O7287" i="5"/>
  <c r="L7287" i="5"/>
  <c r="P7286" i="5"/>
  <c r="O7286" i="5"/>
  <c r="L7286" i="5"/>
  <c r="P7285" i="5"/>
  <c r="O7285" i="5"/>
  <c r="L7285" i="5"/>
  <c r="P7284" i="5"/>
  <c r="O7284" i="5"/>
  <c r="L7284" i="5"/>
  <c r="P7283" i="5"/>
  <c r="O7283" i="5"/>
  <c r="L7283" i="5"/>
  <c r="P7282" i="5"/>
  <c r="O7282" i="5"/>
  <c r="L7282" i="5"/>
  <c r="P7281" i="5"/>
  <c r="O7281" i="5"/>
  <c r="L7281" i="5"/>
  <c r="P7280" i="5"/>
  <c r="O7280" i="5"/>
  <c r="L7280" i="5"/>
  <c r="P7279" i="5"/>
  <c r="O7279" i="5"/>
  <c r="L7279" i="5"/>
  <c r="P7278" i="5"/>
  <c r="O7278" i="5"/>
  <c r="L7278" i="5"/>
  <c r="P7277" i="5"/>
  <c r="O7277" i="5"/>
  <c r="L7277" i="5"/>
  <c r="P7276" i="5"/>
  <c r="O7276" i="5"/>
  <c r="L7276" i="5"/>
  <c r="P7275" i="5"/>
  <c r="O7275" i="5"/>
  <c r="L7275" i="5"/>
  <c r="P7274" i="5"/>
  <c r="O7274" i="5"/>
  <c r="L7274" i="5"/>
  <c r="P7273" i="5"/>
  <c r="O7273" i="5"/>
  <c r="L7273" i="5"/>
  <c r="P7272" i="5"/>
  <c r="O7272" i="5"/>
  <c r="L7272" i="5"/>
  <c r="P7271" i="5"/>
  <c r="O7271" i="5"/>
  <c r="L7271" i="5"/>
  <c r="P7270" i="5"/>
  <c r="O7270" i="5"/>
  <c r="L7270" i="5"/>
  <c r="P7269" i="5"/>
  <c r="O7269" i="5"/>
  <c r="L7269" i="5"/>
  <c r="P7268" i="5"/>
  <c r="O7268" i="5"/>
  <c r="L7268" i="5"/>
  <c r="P7267" i="5"/>
  <c r="O7267" i="5"/>
  <c r="L7267" i="5"/>
  <c r="P7266" i="5"/>
  <c r="O7266" i="5"/>
  <c r="L7266" i="5"/>
  <c r="P7265" i="5"/>
  <c r="O7265" i="5"/>
  <c r="L7265" i="5"/>
  <c r="P7264" i="5"/>
  <c r="O7264" i="5"/>
  <c r="L7264" i="5"/>
  <c r="P7263" i="5"/>
  <c r="O7263" i="5"/>
  <c r="L7263" i="5"/>
  <c r="P7262" i="5"/>
  <c r="O7262" i="5"/>
  <c r="L7262" i="5"/>
  <c r="P7261" i="5"/>
  <c r="O7261" i="5"/>
  <c r="L7261" i="5"/>
  <c r="P7260" i="5"/>
  <c r="O7260" i="5"/>
  <c r="L7260" i="5"/>
  <c r="P7259" i="5"/>
  <c r="O7259" i="5"/>
  <c r="L7259" i="5"/>
  <c r="P7258" i="5"/>
  <c r="O7258" i="5"/>
  <c r="L7258" i="5"/>
  <c r="P7257" i="5"/>
  <c r="O7257" i="5"/>
  <c r="L7257" i="5"/>
  <c r="P7256" i="5"/>
  <c r="O7256" i="5"/>
  <c r="L7256" i="5"/>
  <c r="P7255" i="5"/>
  <c r="O7255" i="5"/>
  <c r="L7255" i="5"/>
  <c r="P7254" i="5"/>
  <c r="O7254" i="5"/>
  <c r="L7254" i="5"/>
  <c r="P7253" i="5"/>
  <c r="O7253" i="5"/>
  <c r="L7253" i="5"/>
  <c r="P7252" i="5"/>
  <c r="O7252" i="5"/>
  <c r="L7252" i="5"/>
  <c r="P7251" i="5"/>
  <c r="O7251" i="5"/>
  <c r="L7251" i="5"/>
  <c r="P7250" i="5"/>
  <c r="O7250" i="5"/>
  <c r="L7250" i="5"/>
  <c r="P7249" i="5"/>
  <c r="O7249" i="5"/>
  <c r="L7249" i="5"/>
  <c r="P7248" i="5"/>
  <c r="O7248" i="5"/>
  <c r="L7248" i="5"/>
  <c r="P7247" i="5"/>
  <c r="O7247" i="5"/>
  <c r="L7247" i="5"/>
  <c r="P7246" i="5"/>
  <c r="O7246" i="5"/>
  <c r="L7246" i="5"/>
  <c r="P7245" i="5"/>
  <c r="O7245" i="5"/>
  <c r="L7245" i="5"/>
  <c r="P7244" i="5"/>
  <c r="O7244" i="5"/>
  <c r="L7244" i="5"/>
  <c r="P7243" i="5"/>
  <c r="O7243" i="5"/>
  <c r="L7243" i="5"/>
  <c r="P7242" i="5"/>
  <c r="O7242" i="5"/>
  <c r="L7242" i="5"/>
  <c r="P7241" i="5"/>
  <c r="O7241" i="5"/>
  <c r="L7241" i="5"/>
  <c r="P7240" i="5"/>
  <c r="O7240" i="5"/>
  <c r="L7240" i="5"/>
  <c r="P7239" i="5"/>
  <c r="O7239" i="5"/>
  <c r="L7239" i="5"/>
  <c r="P7238" i="5"/>
  <c r="O7238" i="5"/>
  <c r="L7238" i="5"/>
  <c r="P7237" i="5"/>
  <c r="O7237" i="5"/>
  <c r="L7237" i="5"/>
  <c r="P7236" i="5"/>
  <c r="O7236" i="5"/>
  <c r="L7236" i="5"/>
  <c r="P7235" i="5"/>
  <c r="O7235" i="5"/>
  <c r="L7235" i="5"/>
  <c r="P7234" i="5"/>
  <c r="O7234" i="5"/>
  <c r="L7234" i="5"/>
  <c r="P7233" i="5"/>
  <c r="O7233" i="5"/>
  <c r="L7233" i="5"/>
  <c r="P7232" i="5"/>
  <c r="O7232" i="5"/>
  <c r="L7232" i="5"/>
  <c r="P7231" i="5"/>
  <c r="O7231" i="5"/>
  <c r="L7231" i="5"/>
  <c r="P7230" i="5"/>
  <c r="O7230" i="5"/>
  <c r="L7230" i="5"/>
  <c r="P7229" i="5"/>
  <c r="O7229" i="5"/>
  <c r="L7229" i="5"/>
  <c r="P7228" i="5"/>
  <c r="O7228" i="5"/>
  <c r="L7228" i="5"/>
  <c r="P7227" i="5"/>
  <c r="O7227" i="5"/>
  <c r="L7227" i="5"/>
  <c r="P7226" i="5"/>
  <c r="O7226" i="5"/>
  <c r="L7226" i="5"/>
  <c r="P7225" i="5"/>
  <c r="O7225" i="5"/>
  <c r="L7225" i="5"/>
  <c r="P7224" i="5"/>
  <c r="O7224" i="5"/>
  <c r="L7224" i="5"/>
  <c r="P7223" i="5"/>
  <c r="O7223" i="5"/>
  <c r="L7223" i="5"/>
  <c r="P7222" i="5"/>
  <c r="O7222" i="5"/>
  <c r="L7222" i="5"/>
  <c r="P7221" i="5"/>
  <c r="O7221" i="5"/>
  <c r="L7221" i="5"/>
  <c r="P7220" i="5"/>
  <c r="O7220" i="5"/>
  <c r="L7220" i="5"/>
  <c r="P7219" i="5"/>
  <c r="O7219" i="5"/>
  <c r="L7219" i="5"/>
  <c r="P7218" i="5"/>
  <c r="O7218" i="5"/>
  <c r="L7218" i="5"/>
  <c r="P7217" i="5"/>
  <c r="O7217" i="5"/>
  <c r="L7217" i="5"/>
  <c r="P7216" i="5"/>
  <c r="O7216" i="5"/>
  <c r="L7216" i="5"/>
  <c r="P7215" i="5"/>
  <c r="O7215" i="5"/>
  <c r="L7215" i="5"/>
  <c r="P7214" i="5"/>
  <c r="O7214" i="5"/>
  <c r="L7214" i="5"/>
  <c r="P7213" i="5"/>
  <c r="O7213" i="5"/>
  <c r="L7213" i="5"/>
  <c r="P7212" i="5"/>
  <c r="O7212" i="5"/>
  <c r="L7212" i="5"/>
  <c r="P7211" i="5"/>
  <c r="O7211" i="5"/>
  <c r="L7211" i="5"/>
  <c r="P7210" i="5"/>
  <c r="O7210" i="5"/>
  <c r="L7210" i="5"/>
  <c r="P7209" i="5"/>
  <c r="O7209" i="5"/>
  <c r="L7209" i="5"/>
  <c r="P7208" i="5"/>
  <c r="O7208" i="5"/>
  <c r="L7208" i="5"/>
  <c r="P7207" i="5"/>
  <c r="O7207" i="5"/>
  <c r="L7207" i="5"/>
  <c r="P7206" i="5"/>
  <c r="O7206" i="5"/>
  <c r="L7206" i="5"/>
  <c r="P7205" i="5"/>
  <c r="O7205" i="5"/>
  <c r="L7205" i="5"/>
  <c r="P7204" i="5"/>
  <c r="O7204" i="5"/>
  <c r="L7204" i="5"/>
  <c r="P7203" i="5"/>
  <c r="O7203" i="5"/>
  <c r="L7203" i="5"/>
  <c r="P7202" i="5"/>
  <c r="O7202" i="5"/>
  <c r="L7202" i="5"/>
  <c r="P7201" i="5"/>
  <c r="O7201" i="5"/>
  <c r="L7201" i="5"/>
  <c r="P7200" i="5"/>
  <c r="O7200" i="5"/>
  <c r="L7200" i="5"/>
  <c r="P7199" i="5"/>
  <c r="O7199" i="5"/>
  <c r="L7199" i="5"/>
  <c r="P7198" i="5"/>
  <c r="O7198" i="5"/>
  <c r="L7198" i="5"/>
  <c r="P7197" i="5"/>
  <c r="O7197" i="5"/>
  <c r="L7197" i="5"/>
  <c r="P7196" i="5"/>
  <c r="O7196" i="5"/>
  <c r="L7196" i="5"/>
  <c r="P7195" i="5"/>
  <c r="O7195" i="5"/>
  <c r="L7195" i="5"/>
  <c r="P7194" i="5"/>
  <c r="O7194" i="5"/>
  <c r="L7194" i="5"/>
  <c r="P7193" i="5"/>
  <c r="O7193" i="5"/>
  <c r="L7193" i="5"/>
  <c r="P7192" i="5"/>
  <c r="O7192" i="5"/>
  <c r="L7192" i="5"/>
  <c r="P7191" i="5"/>
  <c r="O7191" i="5"/>
  <c r="L7191" i="5"/>
  <c r="P7190" i="5"/>
  <c r="O7190" i="5"/>
  <c r="L7190" i="5"/>
  <c r="P7189" i="5"/>
  <c r="O7189" i="5"/>
  <c r="L7189" i="5"/>
  <c r="P7188" i="5"/>
  <c r="O7188" i="5"/>
  <c r="L7188" i="5"/>
  <c r="P7187" i="5"/>
  <c r="O7187" i="5"/>
  <c r="L7187" i="5"/>
  <c r="P7186" i="5"/>
  <c r="O7186" i="5"/>
  <c r="L7186" i="5"/>
  <c r="P7185" i="5"/>
  <c r="O7185" i="5"/>
  <c r="L7185" i="5"/>
  <c r="P7184" i="5"/>
  <c r="O7184" i="5"/>
  <c r="L7184" i="5"/>
  <c r="P7183" i="5"/>
  <c r="O7183" i="5"/>
  <c r="L7183" i="5"/>
  <c r="P7182" i="5"/>
  <c r="O7182" i="5"/>
  <c r="L7182" i="5"/>
  <c r="P7181" i="5"/>
  <c r="O7181" i="5"/>
  <c r="L7181" i="5"/>
  <c r="P7180" i="5"/>
  <c r="O7180" i="5"/>
  <c r="L7180" i="5"/>
  <c r="P7179" i="5"/>
  <c r="O7179" i="5"/>
  <c r="L7179" i="5"/>
  <c r="P7178" i="5"/>
  <c r="O7178" i="5"/>
  <c r="L7178" i="5"/>
  <c r="P7177" i="5"/>
  <c r="O7177" i="5"/>
  <c r="L7177" i="5"/>
  <c r="P7176" i="5"/>
  <c r="O7176" i="5"/>
  <c r="L7176" i="5"/>
  <c r="P7175" i="5"/>
  <c r="O7175" i="5"/>
  <c r="L7175" i="5"/>
  <c r="P7174" i="5"/>
  <c r="O7174" i="5"/>
  <c r="L7174" i="5"/>
  <c r="P7173" i="5"/>
  <c r="O7173" i="5"/>
  <c r="L7173" i="5"/>
  <c r="P7172" i="5"/>
  <c r="O7172" i="5"/>
  <c r="L7172" i="5"/>
  <c r="P7171" i="5"/>
  <c r="O7171" i="5"/>
  <c r="L7171" i="5"/>
  <c r="P7170" i="5"/>
  <c r="O7170" i="5"/>
  <c r="L7170" i="5"/>
  <c r="P7169" i="5"/>
  <c r="O7169" i="5"/>
  <c r="L7169" i="5"/>
  <c r="P7168" i="5"/>
  <c r="O7168" i="5"/>
  <c r="L7168" i="5"/>
  <c r="P7167" i="5"/>
  <c r="O7167" i="5"/>
  <c r="L7167" i="5"/>
  <c r="P7166" i="5"/>
  <c r="O7166" i="5"/>
  <c r="L7166" i="5"/>
  <c r="P7165" i="5"/>
  <c r="O7165" i="5"/>
  <c r="L7165" i="5"/>
  <c r="P7164" i="5"/>
  <c r="O7164" i="5"/>
  <c r="L7164" i="5"/>
  <c r="P7163" i="5"/>
  <c r="O7163" i="5"/>
  <c r="L7163" i="5"/>
  <c r="P7162" i="5"/>
  <c r="O7162" i="5"/>
  <c r="L7162" i="5"/>
  <c r="P7161" i="5"/>
  <c r="O7161" i="5"/>
  <c r="L7161" i="5"/>
  <c r="P7160" i="5"/>
  <c r="O7160" i="5"/>
  <c r="L7160" i="5"/>
  <c r="P7159" i="5"/>
  <c r="O7159" i="5"/>
  <c r="L7159" i="5"/>
  <c r="P7158" i="5"/>
  <c r="O7158" i="5"/>
  <c r="L7158" i="5"/>
  <c r="P7157" i="5"/>
  <c r="O7157" i="5"/>
  <c r="L7157" i="5"/>
  <c r="P7156" i="5"/>
  <c r="O7156" i="5"/>
  <c r="L7156" i="5"/>
  <c r="P7155" i="5"/>
  <c r="O7155" i="5"/>
  <c r="L7155" i="5"/>
  <c r="P7154" i="5"/>
  <c r="O7154" i="5"/>
  <c r="L7154" i="5"/>
  <c r="P7153" i="5"/>
  <c r="O7153" i="5"/>
  <c r="L7153" i="5"/>
  <c r="P7152" i="5"/>
  <c r="O7152" i="5"/>
  <c r="L7152" i="5"/>
  <c r="P7151" i="5"/>
  <c r="O7151" i="5"/>
  <c r="L7151" i="5"/>
  <c r="P7150" i="5"/>
  <c r="O7150" i="5"/>
  <c r="L7150" i="5"/>
  <c r="P7149" i="5"/>
  <c r="O7149" i="5"/>
  <c r="L7149" i="5"/>
  <c r="P7148" i="5"/>
  <c r="O7148" i="5"/>
  <c r="L7148" i="5"/>
  <c r="P7147" i="5"/>
  <c r="O7147" i="5"/>
  <c r="L7147" i="5"/>
  <c r="P7146" i="5"/>
  <c r="O7146" i="5"/>
  <c r="L7146" i="5"/>
  <c r="P7145" i="5"/>
  <c r="O7145" i="5"/>
  <c r="L7145" i="5"/>
  <c r="P7144" i="5"/>
  <c r="O7144" i="5"/>
  <c r="L7144" i="5"/>
  <c r="P7143" i="5"/>
  <c r="O7143" i="5"/>
  <c r="L7143" i="5"/>
  <c r="P7142" i="5"/>
  <c r="O7142" i="5"/>
  <c r="L7142" i="5"/>
  <c r="P7141" i="5"/>
  <c r="O7141" i="5"/>
  <c r="L7141" i="5"/>
  <c r="P7140" i="5"/>
  <c r="O7140" i="5"/>
  <c r="L7140" i="5"/>
  <c r="P7139" i="5"/>
  <c r="O7139" i="5"/>
  <c r="L7139" i="5"/>
  <c r="P7138" i="5"/>
  <c r="O7138" i="5"/>
  <c r="L7138" i="5"/>
  <c r="P7137" i="5"/>
  <c r="O7137" i="5"/>
  <c r="L7137" i="5"/>
  <c r="P7136" i="5"/>
  <c r="O7136" i="5"/>
  <c r="L7136" i="5"/>
  <c r="P7135" i="5"/>
  <c r="O7135" i="5"/>
  <c r="L7135" i="5"/>
  <c r="P7134" i="5"/>
  <c r="O7134" i="5"/>
  <c r="L7134" i="5"/>
  <c r="P7133" i="5"/>
  <c r="O7133" i="5"/>
  <c r="L7133" i="5"/>
  <c r="P7132" i="5"/>
  <c r="O7132" i="5"/>
  <c r="L7132" i="5"/>
  <c r="P7131" i="5"/>
  <c r="O7131" i="5"/>
  <c r="L7131" i="5"/>
  <c r="P7130" i="5"/>
  <c r="O7130" i="5"/>
  <c r="L7130" i="5"/>
  <c r="P7129" i="5"/>
  <c r="O7129" i="5"/>
  <c r="L7129" i="5"/>
  <c r="P7128" i="5"/>
  <c r="O7128" i="5"/>
  <c r="L7128" i="5"/>
  <c r="P7127" i="5"/>
  <c r="O7127" i="5"/>
  <c r="L7127" i="5"/>
  <c r="P7126" i="5"/>
  <c r="O7126" i="5"/>
  <c r="L7126" i="5"/>
  <c r="P7125" i="5"/>
  <c r="O7125" i="5"/>
  <c r="L7125" i="5"/>
  <c r="P7124" i="5"/>
  <c r="O7124" i="5"/>
  <c r="L7124" i="5"/>
  <c r="P7123" i="5"/>
  <c r="O7123" i="5"/>
  <c r="L7123" i="5"/>
  <c r="P7122" i="5"/>
  <c r="O7122" i="5"/>
  <c r="L7122" i="5"/>
  <c r="P7121" i="5"/>
  <c r="O7121" i="5"/>
  <c r="L7121" i="5"/>
  <c r="P7120" i="5"/>
  <c r="O7120" i="5"/>
  <c r="L7120" i="5"/>
  <c r="P7119" i="5"/>
  <c r="O7119" i="5"/>
  <c r="L7119" i="5"/>
  <c r="P7118" i="5"/>
  <c r="O7118" i="5"/>
  <c r="L7118" i="5"/>
  <c r="P7117" i="5"/>
  <c r="O7117" i="5"/>
  <c r="L7117" i="5"/>
  <c r="P7116" i="5"/>
  <c r="O7116" i="5"/>
  <c r="L7116" i="5"/>
  <c r="P7115" i="5"/>
  <c r="O7115" i="5"/>
  <c r="L7115" i="5"/>
  <c r="P7114" i="5"/>
  <c r="O7114" i="5"/>
  <c r="L7114" i="5"/>
  <c r="P7113" i="5"/>
  <c r="O7113" i="5"/>
  <c r="L7113" i="5"/>
  <c r="P7112" i="5"/>
  <c r="O7112" i="5"/>
  <c r="L7112" i="5"/>
  <c r="P7111" i="5"/>
  <c r="O7111" i="5"/>
  <c r="L7111" i="5"/>
  <c r="P7110" i="5"/>
  <c r="O7110" i="5"/>
  <c r="L7110" i="5"/>
  <c r="P7109" i="5"/>
  <c r="O7109" i="5"/>
  <c r="L7109" i="5"/>
  <c r="P7108" i="5"/>
  <c r="O7108" i="5"/>
  <c r="L7108" i="5"/>
  <c r="P7107" i="5"/>
  <c r="O7107" i="5"/>
  <c r="L7107" i="5"/>
  <c r="P7106" i="5"/>
  <c r="O7106" i="5"/>
  <c r="L7106" i="5"/>
  <c r="P7105" i="5"/>
  <c r="O7105" i="5"/>
  <c r="L7105" i="5"/>
  <c r="P7104" i="5"/>
  <c r="O7104" i="5"/>
  <c r="L7104" i="5"/>
  <c r="P7103" i="5"/>
  <c r="O7103" i="5"/>
  <c r="L7103" i="5"/>
  <c r="P7102" i="5"/>
  <c r="O7102" i="5"/>
  <c r="L7102" i="5"/>
  <c r="P7101" i="5"/>
  <c r="O7101" i="5"/>
  <c r="L7101" i="5"/>
  <c r="P7100" i="5"/>
  <c r="O7100" i="5"/>
  <c r="L7100" i="5"/>
  <c r="P7099" i="5"/>
  <c r="O7099" i="5"/>
  <c r="L7099" i="5"/>
  <c r="P7098" i="5"/>
  <c r="O7098" i="5"/>
  <c r="L7098" i="5"/>
  <c r="P7097" i="5"/>
  <c r="O7097" i="5"/>
  <c r="L7097" i="5"/>
  <c r="P7096" i="5"/>
  <c r="O7096" i="5"/>
  <c r="L7096" i="5"/>
  <c r="P7095" i="5"/>
  <c r="O7095" i="5"/>
  <c r="L7095" i="5"/>
  <c r="P7094" i="5"/>
  <c r="O7094" i="5"/>
  <c r="L7094" i="5"/>
  <c r="P7093" i="5"/>
  <c r="O7093" i="5"/>
  <c r="L7093" i="5"/>
  <c r="P7092" i="5"/>
  <c r="O7092" i="5"/>
  <c r="L7092" i="5"/>
  <c r="P7091" i="5"/>
  <c r="O7091" i="5"/>
  <c r="L7091" i="5"/>
  <c r="P7090" i="5"/>
  <c r="O7090" i="5"/>
  <c r="L7090" i="5"/>
  <c r="P7089" i="5"/>
  <c r="O7089" i="5"/>
  <c r="L7089" i="5"/>
  <c r="P7088" i="5"/>
  <c r="O7088" i="5"/>
  <c r="L7088" i="5"/>
  <c r="P7087" i="5"/>
  <c r="O7087" i="5"/>
  <c r="L7087" i="5"/>
  <c r="P7086" i="5"/>
  <c r="O7086" i="5"/>
  <c r="L7086" i="5"/>
  <c r="P7085" i="5"/>
  <c r="O7085" i="5"/>
  <c r="L7085" i="5"/>
  <c r="P7084" i="5"/>
  <c r="O7084" i="5"/>
  <c r="L7084" i="5"/>
  <c r="P7083" i="5"/>
  <c r="O7083" i="5"/>
  <c r="L7083" i="5"/>
  <c r="P7082" i="5"/>
  <c r="O7082" i="5"/>
  <c r="L7082" i="5"/>
  <c r="P7081" i="5"/>
  <c r="O7081" i="5"/>
  <c r="L7081" i="5"/>
  <c r="P7080" i="5"/>
  <c r="O7080" i="5"/>
  <c r="L7080" i="5"/>
  <c r="P7079" i="5"/>
  <c r="O7079" i="5"/>
  <c r="L7079" i="5"/>
  <c r="P7078" i="5"/>
  <c r="O7078" i="5"/>
  <c r="L7078" i="5"/>
  <c r="P7077" i="5"/>
  <c r="O7077" i="5"/>
  <c r="L7077" i="5"/>
  <c r="P7076" i="5"/>
  <c r="O7076" i="5"/>
  <c r="L7076" i="5"/>
  <c r="P7075" i="5"/>
  <c r="O7075" i="5"/>
  <c r="L7075" i="5"/>
  <c r="P7074" i="5"/>
  <c r="O7074" i="5"/>
  <c r="L7074" i="5"/>
  <c r="P7073" i="5"/>
  <c r="O7073" i="5"/>
  <c r="L7073" i="5"/>
  <c r="P7072" i="5"/>
  <c r="O7072" i="5"/>
  <c r="L7072" i="5"/>
  <c r="P7071" i="5"/>
  <c r="O7071" i="5"/>
  <c r="L7071" i="5"/>
  <c r="P7070" i="5"/>
  <c r="O7070" i="5"/>
  <c r="L7070" i="5"/>
  <c r="P7069" i="5"/>
  <c r="O7069" i="5"/>
  <c r="L7069" i="5"/>
  <c r="P7068" i="5"/>
  <c r="O7068" i="5"/>
  <c r="L7068" i="5"/>
  <c r="P7067" i="5"/>
  <c r="O7067" i="5"/>
  <c r="L7067" i="5"/>
  <c r="P7066" i="5"/>
  <c r="O7066" i="5"/>
  <c r="L7066" i="5"/>
  <c r="P7065" i="5"/>
  <c r="O7065" i="5"/>
  <c r="L7065" i="5"/>
  <c r="P7064" i="5"/>
  <c r="O7064" i="5"/>
  <c r="L7064" i="5"/>
  <c r="P7063" i="5"/>
  <c r="O7063" i="5"/>
  <c r="L7063" i="5"/>
  <c r="P7062" i="5"/>
  <c r="O7062" i="5"/>
  <c r="L7062" i="5"/>
  <c r="P7061" i="5"/>
  <c r="O7061" i="5"/>
  <c r="L7061" i="5"/>
  <c r="P7060" i="5"/>
  <c r="O7060" i="5"/>
  <c r="L7060" i="5"/>
  <c r="P7059" i="5"/>
  <c r="O7059" i="5"/>
  <c r="L7059" i="5"/>
  <c r="P7058" i="5"/>
  <c r="O7058" i="5"/>
  <c r="L7058" i="5"/>
  <c r="P7057" i="5"/>
  <c r="O7057" i="5"/>
  <c r="L7057" i="5"/>
  <c r="P7056" i="5"/>
  <c r="O7056" i="5"/>
  <c r="L7056" i="5"/>
  <c r="P7055" i="5"/>
  <c r="O7055" i="5"/>
  <c r="L7055" i="5"/>
  <c r="P7054" i="5"/>
  <c r="O7054" i="5"/>
  <c r="L7054" i="5"/>
  <c r="P7053" i="5"/>
  <c r="O7053" i="5"/>
  <c r="L7053" i="5"/>
  <c r="P7052" i="5"/>
  <c r="O7052" i="5"/>
  <c r="L7052" i="5"/>
  <c r="P7051" i="5"/>
  <c r="O7051" i="5"/>
  <c r="L7051" i="5"/>
  <c r="P7050" i="5"/>
  <c r="O7050" i="5"/>
  <c r="L7050" i="5"/>
  <c r="P7049" i="5"/>
  <c r="O7049" i="5"/>
  <c r="L7049" i="5"/>
  <c r="P7048" i="5"/>
  <c r="O7048" i="5"/>
  <c r="L7048" i="5"/>
  <c r="P7047" i="5"/>
  <c r="O7047" i="5"/>
  <c r="L7047" i="5"/>
  <c r="P7046" i="5"/>
  <c r="O7046" i="5"/>
  <c r="L7046" i="5"/>
  <c r="P7045" i="5"/>
  <c r="O7045" i="5"/>
  <c r="L7045" i="5"/>
  <c r="P7044" i="5"/>
  <c r="O7044" i="5"/>
  <c r="L7044" i="5"/>
  <c r="P7043" i="5"/>
  <c r="O7043" i="5"/>
  <c r="L7043" i="5"/>
  <c r="P7042" i="5"/>
  <c r="O7042" i="5"/>
  <c r="L7042" i="5"/>
  <c r="P7041" i="5"/>
  <c r="O7041" i="5"/>
  <c r="L7041" i="5"/>
  <c r="P7040" i="5"/>
  <c r="O7040" i="5"/>
  <c r="L7040" i="5"/>
  <c r="P7039" i="5"/>
  <c r="O7039" i="5"/>
  <c r="L7039" i="5"/>
  <c r="P7038" i="5"/>
  <c r="O7038" i="5"/>
  <c r="L7038" i="5"/>
  <c r="P7037" i="5"/>
  <c r="O7037" i="5"/>
  <c r="L7037" i="5"/>
  <c r="P7036" i="5"/>
  <c r="O7036" i="5"/>
  <c r="L7036" i="5"/>
  <c r="P7035" i="5"/>
  <c r="O7035" i="5"/>
  <c r="L7035" i="5"/>
  <c r="P7034" i="5"/>
  <c r="O7034" i="5"/>
  <c r="L7034" i="5"/>
  <c r="P7033" i="5"/>
  <c r="O7033" i="5"/>
  <c r="L7033" i="5"/>
  <c r="P7032" i="5"/>
  <c r="O7032" i="5"/>
  <c r="L7032" i="5"/>
  <c r="P7031" i="5"/>
  <c r="O7031" i="5"/>
  <c r="L7031" i="5"/>
  <c r="P7030" i="5"/>
  <c r="O7030" i="5"/>
  <c r="L7030" i="5"/>
  <c r="P7029" i="5"/>
  <c r="O7029" i="5"/>
  <c r="L7029" i="5"/>
  <c r="P7028" i="5"/>
  <c r="O7028" i="5"/>
  <c r="L7028" i="5"/>
  <c r="P7027" i="5"/>
  <c r="O7027" i="5"/>
  <c r="L7027" i="5"/>
  <c r="P7026" i="5"/>
  <c r="O7026" i="5"/>
  <c r="L7026" i="5"/>
  <c r="P7025" i="5"/>
  <c r="O7025" i="5"/>
  <c r="L7025" i="5"/>
  <c r="P7024" i="5"/>
  <c r="O7024" i="5"/>
  <c r="L7024" i="5"/>
  <c r="P7023" i="5"/>
  <c r="O7023" i="5"/>
  <c r="L7023" i="5"/>
  <c r="P7022" i="5"/>
  <c r="O7022" i="5"/>
  <c r="L7022" i="5"/>
  <c r="P7021" i="5"/>
  <c r="O7021" i="5"/>
  <c r="L7021" i="5"/>
  <c r="P7020" i="5"/>
  <c r="O7020" i="5"/>
  <c r="L7020" i="5"/>
  <c r="P7019" i="5"/>
  <c r="O7019" i="5"/>
  <c r="L7019" i="5"/>
  <c r="P7018" i="5"/>
  <c r="O7018" i="5"/>
  <c r="L7018" i="5"/>
  <c r="P7017" i="5"/>
  <c r="O7017" i="5"/>
  <c r="L7017" i="5"/>
  <c r="P7016" i="5"/>
  <c r="O7016" i="5"/>
  <c r="L7016" i="5"/>
  <c r="P7015" i="5"/>
  <c r="O7015" i="5"/>
  <c r="L7015" i="5"/>
  <c r="P7014" i="5"/>
  <c r="O7014" i="5"/>
  <c r="L7014" i="5"/>
  <c r="P7013" i="5"/>
  <c r="O7013" i="5"/>
  <c r="L7013" i="5"/>
  <c r="P7012" i="5"/>
  <c r="O7012" i="5"/>
  <c r="L7012" i="5"/>
  <c r="P7011" i="5"/>
  <c r="O7011" i="5"/>
  <c r="L7011" i="5"/>
  <c r="P7010" i="5"/>
  <c r="O7010" i="5"/>
  <c r="L7010" i="5"/>
  <c r="P7009" i="5"/>
  <c r="O7009" i="5"/>
  <c r="L7009" i="5"/>
  <c r="P7008" i="5"/>
  <c r="O7008" i="5"/>
  <c r="L7008" i="5"/>
  <c r="P7007" i="5"/>
  <c r="O7007" i="5"/>
  <c r="L7007" i="5"/>
  <c r="P7006" i="5"/>
  <c r="O7006" i="5"/>
  <c r="L7006" i="5"/>
  <c r="P7005" i="5"/>
  <c r="O7005" i="5"/>
  <c r="L7005" i="5"/>
  <c r="P7004" i="5"/>
  <c r="O7004" i="5"/>
  <c r="L7004" i="5"/>
  <c r="P7003" i="5"/>
  <c r="O7003" i="5"/>
  <c r="L7003" i="5"/>
  <c r="P7002" i="5"/>
  <c r="O7002" i="5"/>
  <c r="L7002" i="5"/>
  <c r="P7001" i="5"/>
  <c r="O7001" i="5"/>
  <c r="L7001" i="5"/>
  <c r="P7000" i="5"/>
  <c r="O7000" i="5"/>
  <c r="L7000" i="5"/>
  <c r="P6999" i="5"/>
  <c r="O6999" i="5"/>
  <c r="L6999" i="5"/>
  <c r="P6998" i="5"/>
  <c r="O6998" i="5"/>
  <c r="L6998" i="5"/>
  <c r="P6997" i="5"/>
  <c r="O6997" i="5"/>
  <c r="L6997" i="5"/>
  <c r="P6996" i="5"/>
  <c r="O6996" i="5"/>
  <c r="L6996" i="5"/>
  <c r="P6995" i="5"/>
  <c r="O6995" i="5"/>
  <c r="L6995" i="5"/>
  <c r="P6994" i="5"/>
  <c r="O6994" i="5"/>
  <c r="L6994" i="5"/>
  <c r="P6993" i="5"/>
  <c r="O6993" i="5"/>
  <c r="L6993" i="5"/>
  <c r="P6992" i="5"/>
  <c r="O6992" i="5"/>
  <c r="L6992" i="5"/>
  <c r="P6991" i="5"/>
  <c r="O6991" i="5"/>
  <c r="L6991" i="5"/>
  <c r="P6990" i="5"/>
  <c r="O6990" i="5"/>
  <c r="L6990" i="5"/>
  <c r="P6989" i="5"/>
  <c r="O6989" i="5"/>
  <c r="L6989" i="5"/>
  <c r="P6988" i="5"/>
  <c r="O6988" i="5"/>
  <c r="L6988" i="5"/>
  <c r="P6987" i="5"/>
  <c r="O6987" i="5"/>
  <c r="L6987" i="5"/>
  <c r="P6986" i="5"/>
  <c r="O6986" i="5"/>
  <c r="L6986" i="5"/>
  <c r="P6985" i="5"/>
  <c r="O6985" i="5"/>
  <c r="L6985" i="5"/>
  <c r="P6984" i="5"/>
  <c r="O6984" i="5"/>
  <c r="L6984" i="5"/>
  <c r="P6983" i="5"/>
  <c r="O6983" i="5"/>
  <c r="L6983" i="5"/>
  <c r="P6982" i="5"/>
  <c r="O6982" i="5"/>
  <c r="L6982" i="5"/>
  <c r="P6981" i="5"/>
  <c r="O6981" i="5"/>
  <c r="L6981" i="5"/>
  <c r="P6980" i="5"/>
  <c r="O6980" i="5"/>
  <c r="L6980" i="5"/>
  <c r="P6979" i="5"/>
  <c r="O6979" i="5"/>
  <c r="L6979" i="5"/>
  <c r="P6978" i="5"/>
  <c r="O6978" i="5"/>
  <c r="L6978" i="5"/>
  <c r="P6977" i="5"/>
  <c r="O6977" i="5"/>
  <c r="L6977" i="5"/>
  <c r="P6976" i="5"/>
  <c r="O6976" i="5"/>
  <c r="L6976" i="5"/>
  <c r="P6975" i="5"/>
  <c r="O6975" i="5"/>
  <c r="L6975" i="5"/>
  <c r="P6974" i="5"/>
  <c r="O6974" i="5"/>
  <c r="L6974" i="5"/>
  <c r="P6973" i="5"/>
  <c r="O6973" i="5"/>
  <c r="L6973" i="5"/>
  <c r="P6972" i="5"/>
  <c r="O6972" i="5"/>
  <c r="L6972" i="5"/>
  <c r="P6971" i="5"/>
  <c r="O6971" i="5"/>
  <c r="L6971" i="5"/>
  <c r="P6970" i="5"/>
  <c r="O6970" i="5"/>
  <c r="L6970" i="5"/>
  <c r="P6969" i="5"/>
  <c r="O6969" i="5"/>
  <c r="L6969" i="5"/>
  <c r="P6968" i="5"/>
  <c r="O6968" i="5"/>
  <c r="L6968" i="5"/>
  <c r="P6967" i="5"/>
  <c r="O6967" i="5"/>
  <c r="L6967" i="5"/>
  <c r="P6966" i="5"/>
  <c r="O6966" i="5"/>
  <c r="L6966" i="5"/>
  <c r="P6965" i="5"/>
  <c r="O6965" i="5"/>
  <c r="L6965" i="5"/>
  <c r="P6964" i="5"/>
  <c r="O6964" i="5"/>
  <c r="L6964" i="5"/>
  <c r="P6963" i="5"/>
  <c r="O6963" i="5"/>
  <c r="L6963" i="5"/>
  <c r="P6962" i="5"/>
  <c r="O6962" i="5"/>
  <c r="L6962" i="5"/>
  <c r="P6961" i="5"/>
  <c r="O6961" i="5"/>
  <c r="L6961" i="5"/>
  <c r="P6960" i="5"/>
  <c r="O6960" i="5"/>
  <c r="L6960" i="5"/>
  <c r="P6959" i="5"/>
  <c r="O6959" i="5"/>
  <c r="L6959" i="5"/>
  <c r="P6958" i="5"/>
  <c r="O6958" i="5"/>
  <c r="L6958" i="5"/>
  <c r="P6957" i="5"/>
  <c r="O6957" i="5"/>
  <c r="L6957" i="5"/>
  <c r="P6956" i="5"/>
  <c r="O6956" i="5"/>
  <c r="L6956" i="5"/>
  <c r="P6955" i="5"/>
  <c r="O6955" i="5"/>
  <c r="L6955" i="5"/>
  <c r="P6954" i="5"/>
  <c r="O6954" i="5"/>
  <c r="L6954" i="5"/>
  <c r="P6953" i="5"/>
  <c r="O6953" i="5"/>
  <c r="L6953" i="5"/>
  <c r="P6952" i="5"/>
  <c r="O6952" i="5"/>
  <c r="L6952" i="5"/>
  <c r="P6951" i="5"/>
  <c r="O6951" i="5"/>
  <c r="L6951" i="5"/>
  <c r="P6950" i="5"/>
  <c r="O6950" i="5"/>
  <c r="L6950" i="5"/>
  <c r="P6949" i="5"/>
  <c r="O6949" i="5"/>
  <c r="L6949" i="5"/>
  <c r="P6948" i="5"/>
  <c r="O6948" i="5"/>
  <c r="L6948" i="5"/>
  <c r="P6947" i="5"/>
  <c r="O6947" i="5"/>
  <c r="L6947" i="5"/>
  <c r="P6946" i="5"/>
  <c r="O6946" i="5"/>
  <c r="L6946" i="5"/>
  <c r="P6945" i="5"/>
  <c r="O6945" i="5"/>
  <c r="L6945" i="5"/>
  <c r="P6944" i="5"/>
  <c r="O6944" i="5"/>
  <c r="L6944" i="5"/>
  <c r="P6943" i="5"/>
  <c r="O6943" i="5"/>
  <c r="L6943" i="5"/>
  <c r="P6942" i="5"/>
  <c r="O6942" i="5"/>
  <c r="L6942" i="5"/>
  <c r="P6941" i="5"/>
  <c r="O6941" i="5"/>
  <c r="L6941" i="5"/>
  <c r="P6940" i="5"/>
  <c r="O6940" i="5"/>
  <c r="L6940" i="5"/>
  <c r="P6939" i="5"/>
  <c r="O6939" i="5"/>
  <c r="L6939" i="5"/>
  <c r="P6938" i="5"/>
  <c r="O6938" i="5"/>
  <c r="L6938" i="5"/>
  <c r="P6937" i="5"/>
  <c r="O6937" i="5"/>
  <c r="L6937" i="5"/>
  <c r="P6936" i="5"/>
  <c r="O6936" i="5"/>
  <c r="L6936" i="5"/>
  <c r="P6935" i="5"/>
  <c r="O6935" i="5"/>
  <c r="L6935" i="5"/>
  <c r="P6934" i="5"/>
  <c r="O6934" i="5"/>
  <c r="L6934" i="5"/>
  <c r="P6933" i="5"/>
  <c r="O6933" i="5"/>
  <c r="L6933" i="5"/>
  <c r="P6932" i="5"/>
  <c r="O6932" i="5"/>
  <c r="L6932" i="5"/>
  <c r="P6931" i="5"/>
  <c r="O6931" i="5"/>
  <c r="L6931" i="5"/>
  <c r="P6930" i="5"/>
  <c r="O6930" i="5"/>
  <c r="L6930" i="5"/>
  <c r="P6929" i="5"/>
  <c r="O6929" i="5"/>
  <c r="L6929" i="5"/>
  <c r="P6928" i="5"/>
  <c r="O6928" i="5"/>
  <c r="L6928" i="5"/>
  <c r="P6927" i="5"/>
  <c r="O6927" i="5"/>
  <c r="L6927" i="5"/>
  <c r="P6926" i="5"/>
  <c r="O6926" i="5"/>
  <c r="L6926" i="5"/>
  <c r="P6925" i="5"/>
  <c r="O6925" i="5"/>
  <c r="L6925" i="5"/>
  <c r="P6924" i="5"/>
  <c r="O6924" i="5"/>
  <c r="L6924" i="5"/>
  <c r="P6923" i="5"/>
  <c r="O6923" i="5"/>
  <c r="L6923" i="5"/>
  <c r="P6922" i="5"/>
  <c r="O6922" i="5"/>
  <c r="L6922" i="5"/>
  <c r="P6921" i="5"/>
  <c r="O6921" i="5"/>
  <c r="L6921" i="5"/>
  <c r="P6920" i="5"/>
  <c r="O6920" i="5"/>
  <c r="L6920" i="5"/>
  <c r="P6919" i="5"/>
  <c r="O6919" i="5"/>
  <c r="L6919" i="5"/>
  <c r="P6918" i="5"/>
  <c r="O6918" i="5"/>
  <c r="L6918" i="5"/>
  <c r="P6917" i="5"/>
  <c r="O6917" i="5"/>
  <c r="L6917" i="5"/>
  <c r="P6916" i="5"/>
  <c r="O6916" i="5"/>
  <c r="L6916" i="5"/>
  <c r="P6915" i="5"/>
  <c r="O6915" i="5"/>
  <c r="L6915" i="5"/>
  <c r="P6914" i="5"/>
  <c r="O6914" i="5"/>
  <c r="L6914" i="5"/>
  <c r="P6913" i="5"/>
  <c r="O6913" i="5"/>
  <c r="L6913" i="5"/>
  <c r="P6912" i="5"/>
  <c r="O6912" i="5"/>
  <c r="L6912" i="5"/>
  <c r="P6911" i="5"/>
  <c r="O6911" i="5"/>
  <c r="L6911" i="5"/>
  <c r="P6910" i="5"/>
  <c r="O6910" i="5"/>
  <c r="L6910" i="5"/>
  <c r="P6909" i="5"/>
  <c r="O6909" i="5"/>
  <c r="L6909" i="5"/>
  <c r="P6908" i="5"/>
  <c r="O6908" i="5"/>
  <c r="L6908" i="5"/>
  <c r="P6907" i="5"/>
  <c r="O6907" i="5"/>
  <c r="L6907" i="5"/>
  <c r="P6906" i="5"/>
  <c r="O6906" i="5"/>
  <c r="L6906" i="5"/>
  <c r="P6905" i="5"/>
  <c r="O6905" i="5"/>
  <c r="L6905" i="5"/>
  <c r="P6904" i="5"/>
  <c r="O6904" i="5"/>
  <c r="L6904" i="5"/>
  <c r="P6903" i="5"/>
  <c r="O6903" i="5"/>
  <c r="L6903" i="5"/>
  <c r="P6902" i="5"/>
  <c r="O6902" i="5"/>
  <c r="L6902" i="5"/>
  <c r="P6901" i="5"/>
  <c r="O6901" i="5"/>
  <c r="L6901" i="5"/>
  <c r="P6900" i="5"/>
  <c r="O6900" i="5"/>
  <c r="L6900" i="5"/>
  <c r="P6899" i="5"/>
  <c r="O6899" i="5"/>
  <c r="L6899" i="5"/>
  <c r="P6898" i="5"/>
  <c r="O6898" i="5"/>
  <c r="L6898" i="5"/>
  <c r="P6897" i="5"/>
  <c r="O6897" i="5"/>
  <c r="L6897" i="5"/>
  <c r="P6896" i="5"/>
  <c r="O6896" i="5"/>
  <c r="L6896" i="5"/>
  <c r="P6895" i="5"/>
  <c r="O6895" i="5"/>
  <c r="L6895" i="5"/>
  <c r="P6894" i="5"/>
  <c r="O6894" i="5"/>
  <c r="L6894" i="5"/>
  <c r="P6893" i="5"/>
  <c r="O6893" i="5"/>
  <c r="L6893" i="5"/>
  <c r="P6892" i="5"/>
  <c r="O6892" i="5"/>
  <c r="L6892" i="5"/>
  <c r="P6891" i="5"/>
  <c r="O6891" i="5"/>
  <c r="L6891" i="5"/>
  <c r="P6890" i="5"/>
  <c r="O6890" i="5"/>
  <c r="L6890" i="5"/>
  <c r="P6889" i="5"/>
  <c r="O6889" i="5"/>
  <c r="L6889" i="5"/>
  <c r="P6888" i="5"/>
  <c r="O6888" i="5"/>
  <c r="L6888" i="5"/>
  <c r="P6887" i="5"/>
  <c r="O6887" i="5"/>
  <c r="L6887" i="5"/>
  <c r="P6886" i="5"/>
  <c r="O6886" i="5"/>
  <c r="L6886" i="5"/>
  <c r="P6885" i="5"/>
  <c r="O6885" i="5"/>
  <c r="L6885" i="5"/>
  <c r="P6884" i="5"/>
  <c r="O6884" i="5"/>
  <c r="L6884" i="5"/>
  <c r="P6883" i="5"/>
  <c r="O6883" i="5"/>
  <c r="L6883" i="5"/>
  <c r="P6882" i="5"/>
  <c r="O6882" i="5"/>
  <c r="L6882" i="5"/>
  <c r="P6881" i="5"/>
  <c r="O6881" i="5"/>
  <c r="L6881" i="5"/>
  <c r="P6880" i="5"/>
  <c r="O6880" i="5"/>
  <c r="L6880" i="5"/>
  <c r="P6879" i="5"/>
  <c r="O6879" i="5"/>
  <c r="L6879" i="5"/>
  <c r="P6878" i="5"/>
  <c r="O6878" i="5"/>
  <c r="L6878" i="5"/>
  <c r="P6877" i="5"/>
  <c r="O6877" i="5"/>
  <c r="L6877" i="5"/>
  <c r="P6876" i="5"/>
  <c r="O6876" i="5"/>
  <c r="L6876" i="5"/>
  <c r="P6875" i="5"/>
  <c r="O6875" i="5"/>
  <c r="L6875" i="5"/>
  <c r="P6874" i="5"/>
  <c r="O6874" i="5"/>
  <c r="L6874" i="5"/>
  <c r="P6873" i="5"/>
  <c r="O6873" i="5"/>
  <c r="L6873" i="5"/>
  <c r="P6872" i="5"/>
  <c r="O6872" i="5"/>
  <c r="L6872" i="5"/>
  <c r="P6871" i="5"/>
  <c r="O6871" i="5"/>
  <c r="L6871" i="5"/>
  <c r="P6870" i="5"/>
  <c r="O6870" i="5"/>
  <c r="L6870" i="5"/>
  <c r="P6869" i="5"/>
  <c r="O6869" i="5"/>
  <c r="L6869" i="5"/>
  <c r="P6868" i="5"/>
  <c r="O6868" i="5"/>
  <c r="L6868" i="5"/>
  <c r="P6867" i="5"/>
  <c r="O6867" i="5"/>
  <c r="L6867" i="5"/>
  <c r="P6866" i="5"/>
  <c r="O6866" i="5"/>
  <c r="L6866" i="5"/>
  <c r="P6865" i="5"/>
  <c r="O6865" i="5"/>
  <c r="L6865" i="5"/>
  <c r="P6864" i="5"/>
  <c r="O6864" i="5"/>
  <c r="L6864" i="5"/>
  <c r="P6863" i="5"/>
  <c r="O6863" i="5"/>
  <c r="L6863" i="5"/>
  <c r="P6862" i="5"/>
  <c r="O6862" i="5"/>
  <c r="L6862" i="5"/>
  <c r="P6861" i="5"/>
  <c r="O6861" i="5"/>
  <c r="L6861" i="5"/>
  <c r="P6860" i="5"/>
  <c r="O6860" i="5"/>
  <c r="L6860" i="5"/>
  <c r="P6859" i="5"/>
  <c r="O6859" i="5"/>
  <c r="L6859" i="5"/>
  <c r="P6858" i="5"/>
  <c r="O6858" i="5"/>
  <c r="L6858" i="5"/>
  <c r="P6857" i="5"/>
  <c r="O6857" i="5"/>
  <c r="L6857" i="5"/>
  <c r="P6856" i="5"/>
  <c r="O6856" i="5"/>
  <c r="L6856" i="5"/>
  <c r="P6855" i="5"/>
  <c r="O6855" i="5"/>
  <c r="L6855" i="5"/>
  <c r="P6854" i="5"/>
  <c r="O6854" i="5"/>
  <c r="L6854" i="5"/>
  <c r="P6853" i="5"/>
  <c r="O6853" i="5"/>
  <c r="L6853" i="5"/>
  <c r="P6852" i="5"/>
  <c r="O6852" i="5"/>
  <c r="L6852" i="5"/>
  <c r="P6851" i="5"/>
  <c r="O6851" i="5"/>
  <c r="L6851" i="5"/>
  <c r="P6850" i="5"/>
  <c r="O6850" i="5"/>
  <c r="L6850" i="5"/>
  <c r="P6849" i="5"/>
  <c r="O6849" i="5"/>
  <c r="L6849" i="5"/>
  <c r="P6848" i="5"/>
  <c r="O6848" i="5"/>
  <c r="L6848" i="5"/>
  <c r="P6847" i="5"/>
  <c r="O6847" i="5"/>
  <c r="L6847" i="5"/>
  <c r="P6846" i="5"/>
  <c r="O6846" i="5"/>
  <c r="L6846" i="5"/>
  <c r="P6845" i="5"/>
  <c r="O6845" i="5"/>
  <c r="L6845" i="5"/>
  <c r="P6844" i="5"/>
  <c r="O6844" i="5"/>
  <c r="L6844" i="5"/>
  <c r="P6843" i="5"/>
  <c r="O6843" i="5"/>
  <c r="L6843" i="5"/>
  <c r="P6842" i="5"/>
  <c r="O6842" i="5"/>
  <c r="L6842" i="5"/>
  <c r="P6841" i="5"/>
  <c r="O6841" i="5"/>
  <c r="L6841" i="5"/>
  <c r="P6840" i="5"/>
  <c r="O6840" i="5"/>
  <c r="L6840" i="5"/>
  <c r="P6839" i="5"/>
  <c r="O6839" i="5"/>
  <c r="L6839" i="5"/>
  <c r="P6838" i="5"/>
  <c r="O6838" i="5"/>
  <c r="L6838" i="5"/>
  <c r="P6837" i="5"/>
  <c r="O6837" i="5"/>
  <c r="L6837" i="5"/>
  <c r="P6836" i="5"/>
  <c r="O6836" i="5"/>
  <c r="L6836" i="5"/>
  <c r="P6835" i="5"/>
  <c r="O6835" i="5"/>
  <c r="L6835" i="5"/>
  <c r="P6834" i="5"/>
  <c r="O6834" i="5"/>
  <c r="L6834" i="5"/>
  <c r="P6833" i="5"/>
  <c r="O6833" i="5"/>
  <c r="L6833" i="5"/>
  <c r="P6832" i="5"/>
  <c r="O6832" i="5"/>
  <c r="L6832" i="5"/>
  <c r="P6831" i="5"/>
  <c r="O6831" i="5"/>
  <c r="L6831" i="5"/>
  <c r="P6830" i="5"/>
  <c r="O6830" i="5"/>
  <c r="L6830" i="5"/>
  <c r="P6829" i="5"/>
  <c r="O6829" i="5"/>
  <c r="L6829" i="5"/>
  <c r="P6828" i="5"/>
  <c r="O6828" i="5"/>
  <c r="L6828" i="5"/>
  <c r="P6827" i="5"/>
  <c r="O6827" i="5"/>
  <c r="L6827" i="5"/>
  <c r="P6826" i="5"/>
  <c r="O6826" i="5"/>
  <c r="L6826" i="5"/>
  <c r="P6825" i="5"/>
  <c r="O6825" i="5"/>
  <c r="L6825" i="5"/>
  <c r="P6824" i="5"/>
  <c r="O6824" i="5"/>
  <c r="L6824" i="5"/>
  <c r="P6823" i="5"/>
  <c r="O6823" i="5"/>
  <c r="L6823" i="5"/>
  <c r="P6822" i="5"/>
  <c r="O6822" i="5"/>
  <c r="L6822" i="5"/>
  <c r="P6821" i="5"/>
  <c r="O6821" i="5"/>
  <c r="L6821" i="5"/>
  <c r="P6820" i="5"/>
  <c r="O6820" i="5"/>
  <c r="L6820" i="5"/>
  <c r="P6819" i="5"/>
  <c r="O6819" i="5"/>
  <c r="L6819" i="5"/>
  <c r="P6818" i="5"/>
  <c r="O6818" i="5"/>
  <c r="L6818" i="5"/>
  <c r="P6817" i="5"/>
  <c r="O6817" i="5"/>
  <c r="L6817" i="5"/>
  <c r="P6816" i="5"/>
  <c r="O6816" i="5"/>
  <c r="L6816" i="5"/>
  <c r="P6815" i="5"/>
  <c r="O6815" i="5"/>
  <c r="L6815" i="5"/>
  <c r="P6814" i="5"/>
  <c r="O6814" i="5"/>
  <c r="L6814" i="5"/>
  <c r="P6813" i="5"/>
  <c r="O6813" i="5"/>
  <c r="L6813" i="5"/>
  <c r="P6812" i="5"/>
  <c r="O6812" i="5"/>
  <c r="L6812" i="5"/>
  <c r="P6811" i="5"/>
  <c r="O6811" i="5"/>
  <c r="L6811" i="5"/>
  <c r="P6810" i="5"/>
  <c r="O6810" i="5"/>
  <c r="L6810" i="5"/>
  <c r="P6809" i="5"/>
  <c r="O6809" i="5"/>
  <c r="L6809" i="5"/>
  <c r="P6808" i="5"/>
  <c r="O6808" i="5"/>
  <c r="L6808" i="5"/>
  <c r="P6807" i="5"/>
  <c r="O6807" i="5"/>
  <c r="L6807" i="5"/>
  <c r="P6806" i="5"/>
  <c r="O6806" i="5"/>
  <c r="L6806" i="5"/>
  <c r="P6805" i="5"/>
  <c r="O6805" i="5"/>
  <c r="L6805" i="5"/>
  <c r="P6804" i="5"/>
  <c r="O6804" i="5"/>
  <c r="L6804" i="5"/>
  <c r="P6803" i="5"/>
  <c r="O6803" i="5"/>
  <c r="L6803" i="5"/>
  <c r="P6802" i="5"/>
  <c r="O6802" i="5"/>
  <c r="L6802" i="5"/>
  <c r="P6801" i="5"/>
  <c r="O6801" i="5"/>
  <c r="L6801" i="5"/>
  <c r="P6800" i="5"/>
  <c r="O6800" i="5"/>
  <c r="L6800" i="5"/>
  <c r="P6799" i="5"/>
  <c r="O6799" i="5"/>
  <c r="L6799" i="5"/>
  <c r="P6798" i="5"/>
  <c r="O6798" i="5"/>
  <c r="L6798" i="5"/>
  <c r="P6797" i="5"/>
  <c r="O6797" i="5"/>
  <c r="L6797" i="5"/>
  <c r="P6796" i="5"/>
  <c r="O6796" i="5"/>
  <c r="L6796" i="5"/>
  <c r="P6795" i="5"/>
  <c r="O6795" i="5"/>
  <c r="L6795" i="5"/>
  <c r="P6794" i="5"/>
  <c r="O6794" i="5"/>
  <c r="L6794" i="5"/>
  <c r="P6793" i="5"/>
  <c r="O6793" i="5"/>
  <c r="L6793" i="5"/>
  <c r="P6792" i="5"/>
  <c r="O6792" i="5"/>
  <c r="L6792" i="5"/>
  <c r="P6791" i="5"/>
  <c r="O6791" i="5"/>
  <c r="L6791" i="5"/>
  <c r="P6790" i="5"/>
  <c r="O6790" i="5"/>
  <c r="L6790" i="5"/>
  <c r="P6789" i="5"/>
  <c r="O6789" i="5"/>
  <c r="L6789" i="5"/>
  <c r="P6788" i="5"/>
  <c r="O6788" i="5"/>
  <c r="L6788" i="5"/>
  <c r="P6787" i="5"/>
  <c r="O6787" i="5"/>
  <c r="L6787" i="5"/>
  <c r="P6786" i="5"/>
  <c r="O6786" i="5"/>
  <c r="L6786" i="5"/>
  <c r="P6785" i="5"/>
  <c r="O6785" i="5"/>
  <c r="L6785" i="5"/>
  <c r="P6784" i="5"/>
  <c r="O6784" i="5"/>
  <c r="L6784" i="5"/>
  <c r="P6783" i="5"/>
  <c r="O6783" i="5"/>
  <c r="L6783" i="5"/>
  <c r="P6782" i="5"/>
  <c r="O6782" i="5"/>
  <c r="L6782" i="5"/>
  <c r="P6781" i="5"/>
  <c r="O6781" i="5"/>
  <c r="L6781" i="5"/>
  <c r="P6780" i="5"/>
  <c r="O6780" i="5"/>
  <c r="L6780" i="5"/>
  <c r="P6779" i="5"/>
  <c r="O6779" i="5"/>
  <c r="L6779" i="5"/>
  <c r="P6778" i="5"/>
  <c r="O6778" i="5"/>
  <c r="L6778" i="5"/>
  <c r="P6777" i="5"/>
  <c r="O6777" i="5"/>
  <c r="L6777" i="5"/>
  <c r="P6776" i="5"/>
  <c r="O6776" i="5"/>
  <c r="L6776" i="5"/>
  <c r="P6775" i="5"/>
  <c r="O6775" i="5"/>
  <c r="L6775" i="5"/>
  <c r="P6774" i="5"/>
  <c r="O6774" i="5"/>
  <c r="L6774" i="5"/>
  <c r="P6773" i="5"/>
  <c r="O6773" i="5"/>
  <c r="L6773" i="5"/>
  <c r="P6772" i="5"/>
  <c r="O6772" i="5"/>
  <c r="L6772" i="5"/>
  <c r="P6771" i="5"/>
  <c r="O6771" i="5"/>
  <c r="L6771" i="5"/>
  <c r="P6770" i="5"/>
  <c r="O6770" i="5"/>
  <c r="L6770" i="5"/>
  <c r="P6769" i="5"/>
  <c r="O6769" i="5"/>
  <c r="L6769" i="5"/>
  <c r="P6768" i="5"/>
  <c r="O6768" i="5"/>
  <c r="L6768" i="5"/>
  <c r="P6767" i="5"/>
  <c r="O6767" i="5"/>
  <c r="L6767" i="5"/>
  <c r="P6766" i="5"/>
  <c r="O6766" i="5"/>
  <c r="L6766" i="5"/>
  <c r="P6765" i="5"/>
  <c r="O6765" i="5"/>
  <c r="L6765" i="5"/>
  <c r="P6764" i="5"/>
  <c r="O6764" i="5"/>
  <c r="L6764" i="5"/>
  <c r="P6763" i="5"/>
  <c r="O6763" i="5"/>
  <c r="L6763" i="5"/>
  <c r="P6762" i="5"/>
  <c r="O6762" i="5"/>
  <c r="L6762" i="5"/>
  <c r="P6761" i="5"/>
  <c r="O6761" i="5"/>
  <c r="L6761" i="5"/>
  <c r="P6760" i="5"/>
  <c r="O6760" i="5"/>
  <c r="L6760" i="5"/>
  <c r="P6759" i="5"/>
  <c r="O6759" i="5"/>
  <c r="L6759" i="5"/>
  <c r="P6758" i="5"/>
  <c r="O6758" i="5"/>
  <c r="L6758" i="5"/>
  <c r="P6757" i="5"/>
  <c r="O6757" i="5"/>
  <c r="L6757" i="5"/>
  <c r="P6756" i="5"/>
  <c r="O6756" i="5"/>
  <c r="L6756" i="5"/>
  <c r="P6755" i="5"/>
  <c r="O6755" i="5"/>
  <c r="L6755" i="5"/>
  <c r="P6754" i="5"/>
  <c r="O6754" i="5"/>
  <c r="L6754" i="5"/>
  <c r="P6753" i="5"/>
  <c r="O6753" i="5"/>
  <c r="L6753" i="5"/>
  <c r="P6752" i="5"/>
  <c r="O6752" i="5"/>
  <c r="L6752" i="5"/>
  <c r="P6751" i="5"/>
  <c r="O6751" i="5"/>
  <c r="L6751" i="5"/>
  <c r="P6750" i="5"/>
  <c r="O6750" i="5"/>
  <c r="L6750" i="5"/>
  <c r="P6749" i="5"/>
  <c r="O6749" i="5"/>
  <c r="L6749" i="5"/>
  <c r="P6748" i="5"/>
  <c r="O6748" i="5"/>
  <c r="L6748" i="5"/>
  <c r="P6747" i="5"/>
  <c r="O6747" i="5"/>
  <c r="L6747" i="5"/>
  <c r="P6746" i="5"/>
  <c r="O6746" i="5"/>
  <c r="L6746" i="5"/>
  <c r="P6745" i="5"/>
  <c r="O6745" i="5"/>
  <c r="L6745" i="5"/>
  <c r="P6744" i="5"/>
  <c r="O6744" i="5"/>
  <c r="L6744" i="5"/>
  <c r="P6743" i="5"/>
  <c r="O6743" i="5"/>
  <c r="L6743" i="5"/>
  <c r="P6742" i="5"/>
  <c r="O6742" i="5"/>
  <c r="L6742" i="5"/>
  <c r="P6741" i="5"/>
  <c r="O6741" i="5"/>
  <c r="L6741" i="5"/>
  <c r="P6740" i="5"/>
  <c r="O6740" i="5"/>
  <c r="L6740" i="5"/>
  <c r="P6739" i="5"/>
  <c r="O6739" i="5"/>
  <c r="L6739" i="5"/>
  <c r="P6738" i="5"/>
  <c r="O6738" i="5"/>
  <c r="L6738" i="5"/>
  <c r="P6737" i="5"/>
  <c r="O6737" i="5"/>
  <c r="L6737" i="5"/>
  <c r="P6736" i="5"/>
  <c r="O6736" i="5"/>
  <c r="L6736" i="5"/>
  <c r="P6735" i="5"/>
  <c r="O6735" i="5"/>
  <c r="L6735" i="5"/>
  <c r="P6734" i="5"/>
  <c r="O6734" i="5"/>
  <c r="L6734" i="5"/>
  <c r="P6733" i="5"/>
  <c r="O6733" i="5"/>
  <c r="L6733" i="5"/>
  <c r="P6732" i="5"/>
  <c r="O6732" i="5"/>
  <c r="L6732" i="5"/>
  <c r="P6731" i="5"/>
  <c r="O6731" i="5"/>
  <c r="L6731" i="5"/>
  <c r="P6730" i="5"/>
  <c r="O6730" i="5"/>
  <c r="L6730" i="5"/>
  <c r="P6729" i="5"/>
  <c r="O6729" i="5"/>
  <c r="L6729" i="5"/>
  <c r="P6728" i="5"/>
  <c r="O6728" i="5"/>
  <c r="L6728" i="5"/>
  <c r="P6727" i="5"/>
  <c r="O6727" i="5"/>
  <c r="L6727" i="5"/>
  <c r="P6726" i="5"/>
  <c r="O6726" i="5"/>
  <c r="L6726" i="5"/>
  <c r="P6725" i="5"/>
  <c r="O6725" i="5"/>
  <c r="L6725" i="5"/>
  <c r="P6724" i="5"/>
  <c r="O6724" i="5"/>
  <c r="L6724" i="5"/>
  <c r="P6723" i="5"/>
  <c r="O6723" i="5"/>
  <c r="L6723" i="5"/>
  <c r="P6722" i="5"/>
  <c r="O6722" i="5"/>
  <c r="L6722" i="5"/>
  <c r="P6721" i="5"/>
  <c r="O6721" i="5"/>
  <c r="L6721" i="5"/>
  <c r="P6720" i="5"/>
  <c r="O6720" i="5"/>
  <c r="L6720" i="5"/>
  <c r="P6719" i="5"/>
  <c r="O6719" i="5"/>
  <c r="L6719" i="5"/>
  <c r="P6718" i="5"/>
  <c r="O6718" i="5"/>
  <c r="L6718" i="5"/>
  <c r="P6717" i="5"/>
  <c r="O6717" i="5"/>
  <c r="L6717" i="5"/>
  <c r="P6716" i="5"/>
  <c r="O6716" i="5"/>
  <c r="L6716" i="5"/>
  <c r="P6715" i="5"/>
  <c r="O6715" i="5"/>
  <c r="L6715" i="5"/>
  <c r="P6714" i="5"/>
  <c r="O6714" i="5"/>
  <c r="L6714" i="5"/>
  <c r="P6713" i="5"/>
  <c r="O6713" i="5"/>
  <c r="L6713" i="5"/>
  <c r="P6712" i="5"/>
  <c r="O6712" i="5"/>
  <c r="L6712" i="5"/>
  <c r="P6711" i="5"/>
  <c r="O6711" i="5"/>
  <c r="L6711" i="5"/>
  <c r="P6710" i="5"/>
  <c r="O6710" i="5"/>
  <c r="L6710" i="5"/>
  <c r="P6709" i="5"/>
  <c r="O6709" i="5"/>
  <c r="L6709" i="5"/>
  <c r="P6708" i="5"/>
  <c r="O6708" i="5"/>
  <c r="L6708" i="5"/>
  <c r="P6707" i="5"/>
  <c r="O6707" i="5"/>
  <c r="L6707" i="5"/>
  <c r="P6706" i="5"/>
  <c r="O6706" i="5"/>
  <c r="L6706" i="5"/>
  <c r="P6705" i="5"/>
  <c r="O6705" i="5"/>
  <c r="L6705" i="5"/>
  <c r="P6704" i="5"/>
  <c r="O6704" i="5"/>
  <c r="L6704" i="5"/>
  <c r="P6703" i="5"/>
  <c r="O6703" i="5"/>
  <c r="L6703" i="5"/>
  <c r="P6702" i="5"/>
  <c r="O6702" i="5"/>
  <c r="L6702" i="5"/>
  <c r="P6701" i="5"/>
  <c r="O6701" i="5"/>
  <c r="L6701" i="5"/>
  <c r="P6700" i="5"/>
  <c r="O6700" i="5"/>
  <c r="L6700" i="5"/>
  <c r="P6699" i="5"/>
  <c r="O6699" i="5"/>
  <c r="L6699" i="5"/>
  <c r="P6698" i="5"/>
  <c r="O6698" i="5"/>
  <c r="L6698" i="5"/>
  <c r="P6697" i="5"/>
  <c r="O6697" i="5"/>
  <c r="L6697" i="5"/>
  <c r="P6696" i="5"/>
  <c r="O6696" i="5"/>
  <c r="L6696" i="5"/>
  <c r="P6695" i="5"/>
  <c r="O6695" i="5"/>
  <c r="L6695" i="5"/>
  <c r="P6694" i="5"/>
  <c r="O6694" i="5"/>
  <c r="L6694" i="5"/>
  <c r="P6693" i="5"/>
  <c r="O6693" i="5"/>
  <c r="L6693" i="5"/>
  <c r="P6692" i="5"/>
  <c r="O6692" i="5"/>
  <c r="L6692" i="5"/>
  <c r="P6691" i="5"/>
  <c r="O6691" i="5"/>
  <c r="L6691" i="5"/>
  <c r="P6690" i="5"/>
  <c r="O6690" i="5"/>
  <c r="L6690" i="5"/>
  <c r="P6689" i="5"/>
  <c r="O6689" i="5"/>
  <c r="L6689" i="5"/>
  <c r="P6688" i="5"/>
  <c r="O6688" i="5"/>
  <c r="L6688" i="5"/>
  <c r="P6687" i="5"/>
  <c r="O6687" i="5"/>
  <c r="L6687" i="5"/>
  <c r="P6686" i="5"/>
  <c r="O6686" i="5"/>
  <c r="L6686" i="5"/>
  <c r="P6685" i="5"/>
  <c r="O6685" i="5"/>
  <c r="L6685" i="5"/>
  <c r="P6684" i="5"/>
  <c r="O6684" i="5"/>
  <c r="L6684" i="5"/>
  <c r="P6683" i="5"/>
  <c r="O6683" i="5"/>
  <c r="L6683" i="5"/>
  <c r="P6682" i="5"/>
  <c r="O6682" i="5"/>
  <c r="L6682" i="5"/>
  <c r="P6681" i="5"/>
  <c r="O6681" i="5"/>
  <c r="L6681" i="5"/>
  <c r="P6680" i="5"/>
  <c r="O6680" i="5"/>
  <c r="L6680" i="5"/>
  <c r="P6679" i="5"/>
  <c r="O6679" i="5"/>
  <c r="L6679" i="5"/>
  <c r="P6678" i="5"/>
  <c r="O6678" i="5"/>
  <c r="L6678" i="5"/>
  <c r="P6677" i="5"/>
  <c r="O6677" i="5"/>
  <c r="L6677" i="5"/>
  <c r="P6676" i="5"/>
  <c r="O6676" i="5"/>
  <c r="L6676" i="5"/>
  <c r="P6675" i="5"/>
  <c r="O6675" i="5"/>
  <c r="L6675" i="5"/>
  <c r="P6674" i="5"/>
  <c r="O6674" i="5"/>
  <c r="L6674" i="5"/>
  <c r="P6673" i="5"/>
  <c r="O6673" i="5"/>
  <c r="L6673" i="5"/>
  <c r="P6672" i="5"/>
  <c r="O6672" i="5"/>
  <c r="L6672" i="5"/>
  <c r="P6671" i="5"/>
  <c r="O6671" i="5"/>
  <c r="L6671" i="5"/>
  <c r="P6670" i="5"/>
  <c r="O6670" i="5"/>
  <c r="L6670" i="5"/>
  <c r="P6669" i="5"/>
  <c r="O6669" i="5"/>
  <c r="L6669" i="5"/>
  <c r="P6668" i="5"/>
  <c r="O6668" i="5"/>
  <c r="L6668" i="5"/>
  <c r="P6667" i="5"/>
  <c r="O6667" i="5"/>
  <c r="L6667" i="5"/>
  <c r="P6666" i="5"/>
  <c r="O6666" i="5"/>
  <c r="L6666" i="5"/>
  <c r="P6665" i="5"/>
  <c r="O6665" i="5"/>
  <c r="L6665" i="5"/>
  <c r="P6664" i="5"/>
  <c r="O6664" i="5"/>
  <c r="L6664" i="5"/>
  <c r="P6663" i="5"/>
  <c r="O6663" i="5"/>
  <c r="L6663" i="5"/>
  <c r="P6662" i="5"/>
  <c r="O6662" i="5"/>
  <c r="L6662" i="5"/>
  <c r="P6661" i="5"/>
  <c r="O6661" i="5"/>
  <c r="L6661" i="5"/>
  <c r="P6660" i="5"/>
  <c r="O6660" i="5"/>
  <c r="L6660" i="5"/>
  <c r="P6659" i="5"/>
  <c r="O6659" i="5"/>
  <c r="L6659" i="5"/>
  <c r="P6658" i="5"/>
  <c r="O6658" i="5"/>
  <c r="L6658" i="5"/>
  <c r="P6657" i="5"/>
  <c r="O6657" i="5"/>
  <c r="L6657" i="5"/>
  <c r="P6656" i="5"/>
  <c r="O6656" i="5"/>
  <c r="L6656" i="5"/>
  <c r="P6655" i="5"/>
  <c r="O6655" i="5"/>
  <c r="L6655" i="5"/>
  <c r="P6654" i="5"/>
  <c r="O6654" i="5"/>
  <c r="L6654" i="5"/>
  <c r="P6653" i="5"/>
  <c r="O6653" i="5"/>
  <c r="L6653" i="5"/>
  <c r="P6652" i="5"/>
  <c r="O6652" i="5"/>
  <c r="L6652" i="5"/>
  <c r="P6651" i="5"/>
  <c r="O6651" i="5"/>
  <c r="L6651" i="5"/>
  <c r="P6650" i="5"/>
  <c r="O6650" i="5"/>
  <c r="L6650" i="5"/>
  <c r="P6649" i="5"/>
  <c r="O6649" i="5"/>
  <c r="L6649" i="5"/>
  <c r="P6648" i="5"/>
  <c r="O6648" i="5"/>
  <c r="L6648" i="5"/>
  <c r="P6647" i="5"/>
  <c r="O6647" i="5"/>
  <c r="L6647" i="5"/>
  <c r="P6646" i="5"/>
  <c r="O6646" i="5"/>
  <c r="L6646" i="5"/>
  <c r="P6645" i="5"/>
  <c r="O6645" i="5"/>
  <c r="L6645" i="5"/>
  <c r="P6644" i="5"/>
  <c r="O6644" i="5"/>
  <c r="L6644" i="5"/>
  <c r="P6643" i="5"/>
  <c r="O6643" i="5"/>
  <c r="L6643" i="5"/>
  <c r="P6642" i="5"/>
  <c r="O6642" i="5"/>
  <c r="L6642" i="5"/>
  <c r="P6641" i="5"/>
  <c r="O6641" i="5"/>
  <c r="L6641" i="5"/>
  <c r="P6640" i="5"/>
  <c r="O6640" i="5"/>
  <c r="L6640" i="5"/>
  <c r="P6639" i="5"/>
  <c r="O6639" i="5"/>
  <c r="L6639" i="5"/>
  <c r="P6638" i="5"/>
  <c r="O6638" i="5"/>
  <c r="L6638" i="5"/>
  <c r="P6637" i="5"/>
  <c r="O6637" i="5"/>
  <c r="L6637" i="5"/>
  <c r="P6636" i="5"/>
  <c r="O6636" i="5"/>
  <c r="L6636" i="5"/>
  <c r="P6635" i="5"/>
  <c r="O6635" i="5"/>
  <c r="L6635" i="5"/>
  <c r="P6634" i="5"/>
  <c r="O6634" i="5"/>
  <c r="L6634" i="5"/>
  <c r="P6633" i="5"/>
  <c r="O6633" i="5"/>
  <c r="L6633" i="5"/>
  <c r="P6632" i="5"/>
  <c r="O6632" i="5"/>
  <c r="L6632" i="5"/>
  <c r="P6631" i="5"/>
  <c r="O6631" i="5"/>
  <c r="L6631" i="5"/>
  <c r="P6630" i="5"/>
  <c r="O6630" i="5"/>
  <c r="L6630" i="5"/>
  <c r="P6629" i="5"/>
  <c r="O6629" i="5"/>
  <c r="L6629" i="5"/>
  <c r="P6628" i="5"/>
  <c r="O6628" i="5"/>
  <c r="L6628" i="5"/>
  <c r="P6627" i="5"/>
  <c r="O6627" i="5"/>
  <c r="L6627" i="5"/>
  <c r="P6626" i="5"/>
  <c r="O6626" i="5"/>
  <c r="L6626" i="5"/>
  <c r="P6625" i="5"/>
  <c r="O6625" i="5"/>
  <c r="L6625" i="5"/>
  <c r="P6624" i="5"/>
  <c r="O6624" i="5"/>
  <c r="L6624" i="5"/>
  <c r="P6623" i="5"/>
  <c r="O6623" i="5"/>
  <c r="L6623" i="5"/>
  <c r="P6622" i="5"/>
  <c r="O6622" i="5"/>
  <c r="L6622" i="5"/>
  <c r="P6621" i="5"/>
  <c r="O6621" i="5"/>
  <c r="L6621" i="5"/>
  <c r="P6620" i="5"/>
  <c r="O6620" i="5"/>
  <c r="L6620" i="5"/>
  <c r="P6619" i="5"/>
  <c r="O6619" i="5"/>
  <c r="L6619" i="5"/>
  <c r="P6618" i="5"/>
  <c r="O6618" i="5"/>
  <c r="L6618" i="5"/>
  <c r="P6617" i="5"/>
  <c r="O6617" i="5"/>
  <c r="L6617" i="5"/>
  <c r="P6616" i="5"/>
  <c r="O6616" i="5"/>
  <c r="L6616" i="5"/>
  <c r="P6615" i="5"/>
  <c r="O6615" i="5"/>
  <c r="L6615" i="5"/>
  <c r="P6614" i="5"/>
  <c r="O6614" i="5"/>
  <c r="L6614" i="5"/>
  <c r="P6613" i="5"/>
  <c r="O6613" i="5"/>
  <c r="L6613" i="5"/>
  <c r="P6612" i="5"/>
  <c r="O6612" i="5"/>
  <c r="L6612" i="5"/>
  <c r="P6611" i="5"/>
  <c r="O6611" i="5"/>
  <c r="L6611" i="5"/>
  <c r="P6610" i="5"/>
  <c r="O6610" i="5"/>
  <c r="L6610" i="5"/>
  <c r="P6609" i="5"/>
  <c r="O6609" i="5"/>
  <c r="L6609" i="5"/>
  <c r="P6608" i="5"/>
  <c r="O6608" i="5"/>
  <c r="L6608" i="5"/>
  <c r="P6607" i="5"/>
  <c r="O6607" i="5"/>
  <c r="L6607" i="5"/>
  <c r="P6606" i="5"/>
  <c r="O6606" i="5"/>
  <c r="L6606" i="5"/>
  <c r="P6605" i="5"/>
  <c r="O6605" i="5"/>
  <c r="L6605" i="5"/>
  <c r="P6604" i="5"/>
  <c r="O6604" i="5"/>
  <c r="L6604" i="5"/>
  <c r="P6603" i="5"/>
  <c r="O6603" i="5"/>
  <c r="L6603" i="5"/>
  <c r="P6602" i="5"/>
  <c r="O6602" i="5"/>
  <c r="L6602" i="5"/>
  <c r="P6601" i="5"/>
  <c r="O6601" i="5"/>
  <c r="L6601" i="5"/>
  <c r="P6600" i="5"/>
  <c r="O6600" i="5"/>
  <c r="L6600" i="5"/>
  <c r="P6599" i="5"/>
  <c r="O6599" i="5"/>
  <c r="L6599" i="5"/>
  <c r="P6598" i="5"/>
  <c r="O6598" i="5"/>
  <c r="L6598" i="5"/>
  <c r="P6597" i="5"/>
  <c r="O6597" i="5"/>
  <c r="L6597" i="5"/>
  <c r="P6596" i="5"/>
  <c r="O6596" i="5"/>
  <c r="L6596" i="5"/>
  <c r="P6595" i="5"/>
  <c r="O6595" i="5"/>
  <c r="L6595" i="5"/>
  <c r="P6594" i="5"/>
  <c r="O6594" i="5"/>
  <c r="L6594" i="5"/>
  <c r="P6593" i="5"/>
  <c r="O6593" i="5"/>
  <c r="L6593" i="5"/>
  <c r="P6592" i="5"/>
  <c r="O6592" i="5"/>
  <c r="L6592" i="5"/>
  <c r="P6591" i="5"/>
  <c r="O6591" i="5"/>
  <c r="L6591" i="5"/>
  <c r="P6590" i="5"/>
  <c r="O6590" i="5"/>
  <c r="L6590" i="5"/>
  <c r="P6589" i="5"/>
  <c r="O6589" i="5"/>
  <c r="L6589" i="5"/>
  <c r="P6588" i="5"/>
  <c r="O6588" i="5"/>
  <c r="L6588" i="5"/>
  <c r="P6587" i="5"/>
  <c r="O6587" i="5"/>
  <c r="L6587" i="5"/>
  <c r="P6586" i="5"/>
  <c r="O6586" i="5"/>
  <c r="L6586" i="5"/>
  <c r="P6585" i="5"/>
  <c r="O6585" i="5"/>
  <c r="L6585" i="5"/>
  <c r="P6584" i="5"/>
  <c r="O6584" i="5"/>
  <c r="L6584" i="5"/>
  <c r="P6583" i="5"/>
  <c r="O6583" i="5"/>
  <c r="L6583" i="5"/>
  <c r="P6582" i="5"/>
  <c r="O6582" i="5"/>
  <c r="L6582" i="5"/>
  <c r="P6581" i="5"/>
  <c r="O6581" i="5"/>
  <c r="L6581" i="5"/>
  <c r="P6580" i="5"/>
  <c r="O6580" i="5"/>
  <c r="L6580" i="5"/>
  <c r="P6579" i="5"/>
  <c r="O6579" i="5"/>
  <c r="L6579" i="5"/>
  <c r="P6578" i="5"/>
  <c r="O6578" i="5"/>
  <c r="L6578" i="5"/>
  <c r="P6577" i="5"/>
  <c r="O6577" i="5"/>
  <c r="L6577" i="5"/>
  <c r="P6576" i="5"/>
  <c r="O6576" i="5"/>
  <c r="L6576" i="5"/>
  <c r="P6575" i="5"/>
  <c r="O6575" i="5"/>
  <c r="L6575" i="5"/>
  <c r="P6574" i="5"/>
  <c r="O6574" i="5"/>
  <c r="L6574" i="5"/>
  <c r="P6573" i="5"/>
  <c r="O6573" i="5"/>
  <c r="L6573" i="5"/>
  <c r="P6572" i="5"/>
  <c r="O6572" i="5"/>
  <c r="L6572" i="5"/>
  <c r="P6571" i="5"/>
  <c r="O6571" i="5"/>
  <c r="L6571" i="5"/>
  <c r="P6570" i="5"/>
  <c r="O6570" i="5"/>
  <c r="L6570" i="5"/>
  <c r="P6569" i="5"/>
  <c r="O6569" i="5"/>
  <c r="L6569" i="5"/>
  <c r="P6568" i="5"/>
  <c r="O6568" i="5"/>
  <c r="L6568" i="5"/>
  <c r="P6567" i="5"/>
  <c r="O6567" i="5"/>
  <c r="L6567" i="5"/>
  <c r="P6566" i="5"/>
  <c r="O6566" i="5"/>
  <c r="L6566" i="5"/>
  <c r="P6565" i="5"/>
  <c r="O6565" i="5"/>
  <c r="L6565" i="5"/>
  <c r="P6564" i="5"/>
  <c r="O6564" i="5"/>
  <c r="L6564" i="5"/>
  <c r="P6563" i="5"/>
  <c r="O6563" i="5"/>
  <c r="L6563" i="5"/>
  <c r="P6562" i="5"/>
  <c r="O6562" i="5"/>
  <c r="L6562" i="5"/>
  <c r="P6561" i="5"/>
  <c r="O6561" i="5"/>
  <c r="L6561" i="5"/>
  <c r="P6560" i="5"/>
  <c r="O6560" i="5"/>
  <c r="L6560" i="5"/>
  <c r="P6559" i="5"/>
  <c r="O6559" i="5"/>
  <c r="L6559" i="5"/>
  <c r="P6558" i="5"/>
  <c r="O6558" i="5"/>
  <c r="L6558" i="5"/>
  <c r="P6557" i="5"/>
  <c r="O6557" i="5"/>
  <c r="L6557" i="5"/>
  <c r="P6556" i="5"/>
  <c r="O6556" i="5"/>
  <c r="L6556" i="5"/>
  <c r="P6555" i="5"/>
  <c r="O6555" i="5"/>
  <c r="L6555" i="5"/>
  <c r="P6554" i="5"/>
  <c r="O6554" i="5"/>
  <c r="L6554" i="5"/>
  <c r="P6553" i="5"/>
  <c r="O6553" i="5"/>
  <c r="L6553" i="5"/>
  <c r="P6552" i="5"/>
  <c r="O6552" i="5"/>
  <c r="L6552" i="5"/>
  <c r="P6551" i="5"/>
  <c r="O6551" i="5"/>
  <c r="L6551" i="5"/>
  <c r="P6550" i="5"/>
  <c r="O6550" i="5"/>
  <c r="L6550" i="5"/>
  <c r="P6549" i="5"/>
  <c r="O6549" i="5"/>
  <c r="L6549" i="5"/>
  <c r="P6548" i="5"/>
  <c r="O6548" i="5"/>
  <c r="L6548" i="5"/>
  <c r="P6547" i="5"/>
  <c r="O6547" i="5"/>
  <c r="L6547" i="5"/>
  <c r="P6546" i="5"/>
  <c r="O6546" i="5"/>
  <c r="L6546" i="5"/>
  <c r="P6545" i="5"/>
  <c r="O6545" i="5"/>
  <c r="L6545" i="5"/>
  <c r="P6544" i="5"/>
  <c r="O6544" i="5"/>
  <c r="L6544" i="5"/>
  <c r="P6543" i="5"/>
  <c r="O6543" i="5"/>
  <c r="L6543" i="5"/>
  <c r="P6542" i="5"/>
  <c r="O6542" i="5"/>
  <c r="L6542" i="5"/>
  <c r="P6541" i="5"/>
  <c r="O6541" i="5"/>
  <c r="L6541" i="5"/>
  <c r="P6540" i="5"/>
  <c r="O6540" i="5"/>
  <c r="L6540" i="5"/>
  <c r="P6539" i="5"/>
  <c r="O6539" i="5"/>
  <c r="L6539" i="5"/>
  <c r="P6538" i="5"/>
  <c r="O6538" i="5"/>
  <c r="L6538" i="5"/>
  <c r="P6537" i="5"/>
  <c r="O6537" i="5"/>
  <c r="L6537" i="5"/>
  <c r="P6536" i="5"/>
  <c r="O6536" i="5"/>
  <c r="L6536" i="5"/>
  <c r="P6535" i="5"/>
  <c r="O6535" i="5"/>
  <c r="L6535" i="5"/>
  <c r="P6534" i="5"/>
  <c r="O6534" i="5"/>
  <c r="L6534" i="5"/>
  <c r="P6533" i="5"/>
  <c r="O6533" i="5"/>
  <c r="L6533" i="5"/>
  <c r="P6532" i="5"/>
  <c r="O6532" i="5"/>
  <c r="L6532" i="5"/>
  <c r="P6531" i="5"/>
  <c r="O6531" i="5"/>
  <c r="L6531" i="5"/>
  <c r="P6530" i="5"/>
  <c r="O6530" i="5"/>
  <c r="L6530" i="5"/>
  <c r="P6529" i="5"/>
  <c r="O6529" i="5"/>
  <c r="L6529" i="5"/>
  <c r="P6528" i="5"/>
  <c r="O6528" i="5"/>
  <c r="L6528" i="5"/>
  <c r="P6527" i="5"/>
  <c r="O6527" i="5"/>
  <c r="L6527" i="5"/>
  <c r="P6526" i="5"/>
  <c r="O6526" i="5"/>
  <c r="L6526" i="5"/>
  <c r="P6525" i="5"/>
  <c r="O6525" i="5"/>
  <c r="L6525" i="5"/>
  <c r="P6524" i="5"/>
  <c r="O6524" i="5"/>
  <c r="L6524" i="5"/>
  <c r="P6523" i="5"/>
  <c r="O6523" i="5"/>
  <c r="L6523" i="5"/>
  <c r="P6522" i="5"/>
  <c r="O6522" i="5"/>
  <c r="L6522" i="5"/>
  <c r="P6521" i="5"/>
  <c r="O6521" i="5"/>
  <c r="L6521" i="5"/>
  <c r="P6520" i="5"/>
  <c r="O6520" i="5"/>
  <c r="L6520" i="5"/>
  <c r="P6519" i="5"/>
  <c r="O6519" i="5"/>
  <c r="L6519" i="5"/>
  <c r="P6518" i="5"/>
  <c r="O6518" i="5"/>
  <c r="L6518" i="5"/>
  <c r="P6517" i="5"/>
  <c r="O6517" i="5"/>
  <c r="L6517" i="5"/>
  <c r="P6516" i="5"/>
  <c r="O6516" i="5"/>
  <c r="L6516" i="5"/>
  <c r="P6515" i="5"/>
  <c r="O6515" i="5"/>
  <c r="L6515" i="5"/>
  <c r="P6514" i="5"/>
  <c r="O6514" i="5"/>
  <c r="L6514" i="5"/>
  <c r="P6513" i="5"/>
  <c r="O6513" i="5"/>
  <c r="L6513" i="5"/>
  <c r="P6512" i="5"/>
  <c r="O6512" i="5"/>
  <c r="L6512" i="5"/>
  <c r="P6511" i="5"/>
  <c r="O6511" i="5"/>
  <c r="L6511" i="5"/>
  <c r="P6510" i="5"/>
  <c r="O6510" i="5"/>
  <c r="L6510" i="5"/>
  <c r="P6509" i="5"/>
  <c r="O6509" i="5"/>
  <c r="L6509" i="5"/>
  <c r="P6508" i="5"/>
  <c r="O6508" i="5"/>
  <c r="L6508" i="5"/>
  <c r="P6507" i="5"/>
  <c r="O6507" i="5"/>
  <c r="L6507" i="5"/>
  <c r="P6506" i="5"/>
  <c r="O6506" i="5"/>
  <c r="L6506" i="5"/>
  <c r="P6505" i="5"/>
  <c r="O6505" i="5"/>
  <c r="L6505" i="5"/>
  <c r="P6504" i="5"/>
  <c r="O6504" i="5"/>
  <c r="L6504" i="5"/>
  <c r="P6503" i="5"/>
  <c r="O6503" i="5"/>
  <c r="L6503" i="5"/>
  <c r="P6502" i="5"/>
  <c r="O6502" i="5"/>
  <c r="L6502" i="5"/>
  <c r="P6501" i="5"/>
  <c r="O6501" i="5"/>
  <c r="L6501" i="5"/>
  <c r="P6500" i="5"/>
  <c r="O6500" i="5"/>
  <c r="L6500" i="5"/>
  <c r="P6499" i="5"/>
  <c r="O6499" i="5"/>
  <c r="L6499" i="5"/>
  <c r="P6498" i="5"/>
  <c r="O6498" i="5"/>
  <c r="L6498" i="5"/>
  <c r="P6497" i="5"/>
  <c r="O6497" i="5"/>
  <c r="L6497" i="5"/>
  <c r="P6496" i="5"/>
  <c r="O6496" i="5"/>
  <c r="L6496" i="5"/>
  <c r="P6495" i="5"/>
  <c r="O6495" i="5"/>
  <c r="L6495" i="5"/>
  <c r="P6494" i="5"/>
  <c r="O6494" i="5"/>
  <c r="L6494" i="5"/>
  <c r="P6493" i="5"/>
  <c r="O6493" i="5"/>
  <c r="L6493" i="5"/>
  <c r="P6492" i="5"/>
  <c r="O6492" i="5"/>
  <c r="L6492" i="5"/>
  <c r="P6491" i="5"/>
  <c r="O6491" i="5"/>
  <c r="L6491" i="5"/>
  <c r="P6490" i="5"/>
  <c r="O6490" i="5"/>
  <c r="L6490" i="5"/>
  <c r="P6489" i="5"/>
  <c r="O6489" i="5"/>
  <c r="L6489" i="5"/>
  <c r="P6488" i="5"/>
  <c r="O6488" i="5"/>
  <c r="L6488" i="5"/>
  <c r="P6487" i="5"/>
  <c r="O6487" i="5"/>
  <c r="L6487" i="5"/>
  <c r="P6486" i="5"/>
  <c r="O6486" i="5"/>
  <c r="L6486" i="5"/>
  <c r="P6485" i="5"/>
  <c r="O6485" i="5"/>
  <c r="L6485" i="5"/>
  <c r="P6484" i="5"/>
  <c r="O6484" i="5"/>
  <c r="L6484" i="5"/>
  <c r="P6483" i="5"/>
  <c r="O6483" i="5"/>
  <c r="L6483" i="5"/>
  <c r="P6482" i="5"/>
  <c r="O6482" i="5"/>
  <c r="L6482" i="5"/>
  <c r="P6481" i="5"/>
  <c r="O6481" i="5"/>
  <c r="L6481" i="5"/>
  <c r="P6480" i="5"/>
  <c r="O6480" i="5"/>
  <c r="L6480" i="5"/>
  <c r="P6479" i="5"/>
  <c r="O6479" i="5"/>
  <c r="L6479" i="5"/>
  <c r="P6478" i="5"/>
  <c r="O6478" i="5"/>
  <c r="L6478" i="5"/>
  <c r="P6477" i="5"/>
  <c r="O6477" i="5"/>
  <c r="L6477" i="5"/>
  <c r="P6476" i="5"/>
  <c r="O6476" i="5"/>
  <c r="L6476" i="5"/>
  <c r="P6475" i="5"/>
  <c r="O6475" i="5"/>
  <c r="L6475" i="5"/>
  <c r="P6474" i="5"/>
  <c r="O6474" i="5"/>
  <c r="L6474" i="5"/>
  <c r="P6473" i="5"/>
  <c r="O6473" i="5"/>
  <c r="L6473" i="5"/>
  <c r="P6472" i="5"/>
  <c r="O6472" i="5"/>
  <c r="L6472" i="5"/>
  <c r="P6471" i="5"/>
  <c r="O6471" i="5"/>
  <c r="L6471" i="5"/>
  <c r="P6470" i="5"/>
  <c r="O6470" i="5"/>
  <c r="L6470" i="5"/>
  <c r="P6469" i="5"/>
  <c r="O6469" i="5"/>
  <c r="L6469" i="5"/>
  <c r="P6468" i="5"/>
  <c r="O6468" i="5"/>
  <c r="L6468" i="5"/>
  <c r="P6467" i="5"/>
  <c r="O6467" i="5"/>
  <c r="L6467" i="5"/>
  <c r="P6466" i="5"/>
  <c r="O6466" i="5"/>
  <c r="L6466" i="5"/>
  <c r="P6465" i="5"/>
  <c r="O6465" i="5"/>
  <c r="L6465" i="5"/>
  <c r="P6464" i="5"/>
  <c r="O6464" i="5"/>
  <c r="L6464" i="5"/>
  <c r="P6463" i="5"/>
  <c r="O6463" i="5"/>
  <c r="L6463" i="5"/>
  <c r="P6462" i="5"/>
  <c r="O6462" i="5"/>
  <c r="L6462" i="5"/>
  <c r="P6461" i="5"/>
  <c r="O6461" i="5"/>
  <c r="L6461" i="5"/>
  <c r="P6460" i="5"/>
  <c r="O6460" i="5"/>
  <c r="L6460" i="5"/>
  <c r="P6459" i="5"/>
  <c r="O6459" i="5"/>
  <c r="L6459" i="5"/>
  <c r="P6458" i="5"/>
  <c r="O6458" i="5"/>
  <c r="L6458" i="5"/>
  <c r="P6457" i="5"/>
  <c r="O6457" i="5"/>
  <c r="L6457" i="5"/>
  <c r="P6456" i="5"/>
  <c r="O6456" i="5"/>
  <c r="L6456" i="5"/>
  <c r="P6455" i="5"/>
  <c r="O6455" i="5"/>
  <c r="L6455" i="5"/>
  <c r="P6454" i="5"/>
  <c r="O6454" i="5"/>
  <c r="L6454" i="5"/>
  <c r="P6453" i="5"/>
  <c r="O6453" i="5"/>
  <c r="L6453" i="5"/>
  <c r="P6452" i="5"/>
  <c r="O6452" i="5"/>
  <c r="L6452" i="5"/>
  <c r="P6451" i="5"/>
  <c r="O6451" i="5"/>
  <c r="L6451" i="5"/>
  <c r="P6450" i="5"/>
  <c r="O6450" i="5"/>
  <c r="L6450" i="5"/>
  <c r="P6449" i="5"/>
  <c r="O6449" i="5"/>
  <c r="L6449" i="5"/>
  <c r="P6448" i="5"/>
  <c r="O6448" i="5"/>
  <c r="L6448" i="5"/>
  <c r="P6447" i="5"/>
  <c r="O6447" i="5"/>
  <c r="L6447" i="5"/>
  <c r="P6446" i="5"/>
  <c r="O6446" i="5"/>
  <c r="L6446" i="5"/>
  <c r="P6445" i="5"/>
  <c r="O6445" i="5"/>
  <c r="L6445" i="5"/>
  <c r="P6444" i="5"/>
  <c r="O6444" i="5"/>
  <c r="L6444" i="5"/>
  <c r="P6443" i="5"/>
  <c r="O6443" i="5"/>
  <c r="L6443" i="5"/>
  <c r="P6442" i="5"/>
  <c r="O6442" i="5"/>
  <c r="L6442" i="5"/>
  <c r="P6441" i="5"/>
  <c r="O6441" i="5"/>
  <c r="L6441" i="5"/>
  <c r="P6440" i="5"/>
  <c r="O6440" i="5"/>
  <c r="L6440" i="5"/>
  <c r="P6439" i="5"/>
  <c r="O6439" i="5"/>
  <c r="L6439" i="5"/>
  <c r="P6438" i="5"/>
  <c r="O6438" i="5"/>
  <c r="L6438" i="5"/>
  <c r="P6437" i="5"/>
  <c r="O6437" i="5"/>
  <c r="L6437" i="5"/>
  <c r="P6436" i="5"/>
  <c r="O6436" i="5"/>
  <c r="L6436" i="5"/>
  <c r="P6435" i="5"/>
  <c r="O6435" i="5"/>
  <c r="L6435" i="5"/>
  <c r="P6434" i="5"/>
  <c r="O6434" i="5"/>
  <c r="L6434" i="5"/>
  <c r="P6433" i="5"/>
  <c r="O6433" i="5"/>
  <c r="L6433" i="5"/>
  <c r="P6432" i="5"/>
  <c r="O6432" i="5"/>
  <c r="L6432" i="5"/>
  <c r="P6431" i="5"/>
  <c r="O6431" i="5"/>
  <c r="L6431" i="5"/>
  <c r="P6430" i="5"/>
  <c r="O6430" i="5"/>
  <c r="L6430" i="5"/>
  <c r="P6429" i="5"/>
  <c r="O6429" i="5"/>
  <c r="L6429" i="5"/>
  <c r="P6428" i="5"/>
  <c r="O6428" i="5"/>
  <c r="L6428" i="5"/>
  <c r="P6427" i="5"/>
  <c r="O6427" i="5"/>
  <c r="L6427" i="5"/>
  <c r="P6426" i="5"/>
  <c r="O6426" i="5"/>
  <c r="L6426" i="5"/>
  <c r="P6425" i="5"/>
  <c r="O6425" i="5"/>
  <c r="L6425" i="5"/>
  <c r="P6424" i="5"/>
  <c r="O6424" i="5"/>
  <c r="L6424" i="5"/>
  <c r="P6423" i="5"/>
  <c r="O6423" i="5"/>
  <c r="L6423" i="5"/>
  <c r="P6422" i="5"/>
  <c r="O6422" i="5"/>
  <c r="L6422" i="5"/>
  <c r="P6421" i="5"/>
  <c r="O6421" i="5"/>
  <c r="L6421" i="5"/>
  <c r="P6420" i="5"/>
  <c r="O6420" i="5"/>
  <c r="L6420" i="5"/>
  <c r="P6419" i="5"/>
  <c r="O6419" i="5"/>
  <c r="L6419" i="5"/>
  <c r="P6418" i="5"/>
  <c r="O6418" i="5"/>
  <c r="L6418" i="5"/>
  <c r="P6417" i="5"/>
  <c r="O6417" i="5"/>
  <c r="L6417" i="5"/>
  <c r="P6416" i="5"/>
  <c r="O6416" i="5"/>
  <c r="L6416" i="5"/>
  <c r="P6415" i="5"/>
  <c r="O6415" i="5"/>
  <c r="L6415" i="5"/>
  <c r="P6414" i="5"/>
  <c r="O6414" i="5"/>
  <c r="L6414" i="5"/>
  <c r="P6413" i="5"/>
  <c r="O6413" i="5"/>
  <c r="L6413" i="5"/>
  <c r="P6412" i="5"/>
  <c r="O6412" i="5"/>
  <c r="L6412" i="5"/>
  <c r="P6411" i="5"/>
  <c r="O6411" i="5"/>
  <c r="L6411" i="5"/>
  <c r="P6410" i="5"/>
  <c r="O6410" i="5"/>
  <c r="L6410" i="5"/>
  <c r="P6409" i="5"/>
  <c r="O6409" i="5"/>
  <c r="L6409" i="5"/>
  <c r="P6408" i="5"/>
  <c r="O6408" i="5"/>
  <c r="L6408" i="5"/>
  <c r="P6407" i="5"/>
  <c r="O6407" i="5"/>
  <c r="L6407" i="5"/>
  <c r="P6406" i="5"/>
  <c r="O6406" i="5"/>
  <c r="L6406" i="5"/>
  <c r="P6405" i="5"/>
  <c r="O6405" i="5"/>
  <c r="L6405" i="5"/>
  <c r="P6404" i="5"/>
  <c r="O6404" i="5"/>
  <c r="L6404" i="5"/>
  <c r="P6403" i="5"/>
  <c r="O6403" i="5"/>
  <c r="L6403" i="5"/>
  <c r="P6402" i="5"/>
  <c r="O6402" i="5"/>
  <c r="L6402" i="5"/>
  <c r="P6401" i="5"/>
  <c r="O6401" i="5"/>
  <c r="L6401" i="5"/>
  <c r="P6400" i="5"/>
  <c r="O6400" i="5"/>
  <c r="L6400" i="5"/>
  <c r="P6399" i="5"/>
  <c r="O6399" i="5"/>
  <c r="L6399" i="5"/>
  <c r="P6398" i="5"/>
  <c r="O6398" i="5"/>
  <c r="L6398" i="5"/>
  <c r="P6397" i="5"/>
  <c r="O6397" i="5"/>
  <c r="L6397" i="5"/>
  <c r="P6396" i="5"/>
  <c r="O6396" i="5"/>
  <c r="L6396" i="5"/>
  <c r="P6395" i="5"/>
  <c r="O6395" i="5"/>
  <c r="L6395" i="5"/>
  <c r="P6394" i="5"/>
  <c r="O6394" i="5"/>
  <c r="L6394" i="5"/>
  <c r="P6393" i="5"/>
  <c r="O6393" i="5"/>
  <c r="L6393" i="5"/>
  <c r="P6392" i="5"/>
  <c r="O6392" i="5"/>
  <c r="L6392" i="5"/>
  <c r="P6391" i="5"/>
  <c r="O6391" i="5"/>
  <c r="L6391" i="5"/>
  <c r="P6390" i="5"/>
  <c r="O6390" i="5"/>
  <c r="L6390" i="5"/>
  <c r="P6389" i="5"/>
  <c r="O6389" i="5"/>
  <c r="L6389" i="5"/>
  <c r="P6388" i="5"/>
  <c r="O6388" i="5"/>
  <c r="L6388" i="5"/>
  <c r="P6387" i="5"/>
  <c r="O6387" i="5"/>
  <c r="L6387" i="5"/>
  <c r="P6386" i="5"/>
  <c r="O6386" i="5"/>
  <c r="L6386" i="5"/>
  <c r="P6385" i="5"/>
  <c r="O6385" i="5"/>
  <c r="L6385" i="5"/>
  <c r="P6384" i="5"/>
  <c r="O6384" i="5"/>
  <c r="L6384" i="5"/>
  <c r="P6383" i="5"/>
  <c r="O6383" i="5"/>
  <c r="L6383" i="5"/>
  <c r="P6382" i="5"/>
  <c r="O6382" i="5"/>
  <c r="L6382" i="5"/>
  <c r="P6381" i="5"/>
  <c r="O6381" i="5"/>
  <c r="L6381" i="5"/>
  <c r="P6380" i="5"/>
  <c r="O6380" i="5"/>
  <c r="L6380" i="5"/>
  <c r="P6379" i="5"/>
  <c r="O6379" i="5"/>
  <c r="L6379" i="5"/>
  <c r="P6378" i="5"/>
  <c r="O6378" i="5"/>
  <c r="L6378" i="5"/>
  <c r="P6377" i="5"/>
  <c r="O6377" i="5"/>
  <c r="L6377" i="5"/>
  <c r="P6376" i="5"/>
  <c r="O6376" i="5"/>
  <c r="L6376" i="5"/>
  <c r="P6375" i="5"/>
  <c r="O6375" i="5"/>
  <c r="L6375" i="5"/>
  <c r="P6374" i="5"/>
  <c r="O6374" i="5"/>
  <c r="L6374" i="5"/>
  <c r="P6373" i="5"/>
  <c r="O6373" i="5"/>
  <c r="L6373" i="5"/>
  <c r="P6372" i="5"/>
  <c r="O6372" i="5"/>
  <c r="L6372" i="5"/>
  <c r="P6371" i="5"/>
  <c r="O6371" i="5"/>
  <c r="L6371" i="5"/>
  <c r="P6370" i="5"/>
  <c r="O6370" i="5"/>
  <c r="L6370" i="5"/>
  <c r="P6369" i="5"/>
  <c r="O6369" i="5"/>
  <c r="L6369" i="5"/>
  <c r="P6368" i="5"/>
  <c r="O6368" i="5"/>
  <c r="L6368" i="5"/>
  <c r="P6367" i="5"/>
  <c r="O6367" i="5"/>
  <c r="L6367" i="5"/>
  <c r="P6366" i="5"/>
  <c r="O6366" i="5"/>
  <c r="L6366" i="5"/>
  <c r="P6365" i="5"/>
  <c r="O6365" i="5"/>
  <c r="L6365" i="5"/>
  <c r="P6364" i="5"/>
  <c r="O6364" i="5"/>
  <c r="L6364" i="5"/>
  <c r="P6363" i="5"/>
  <c r="O6363" i="5"/>
  <c r="L6363" i="5"/>
  <c r="P6362" i="5"/>
  <c r="O6362" i="5"/>
  <c r="L6362" i="5"/>
  <c r="P6361" i="5"/>
  <c r="O6361" i="5"/>
  <c r="L6361" i="5"/>
  <c r="P6360" i="5"/>
  <c r="O6360" i="5"/>
  <c r="L6360" i="5"/>
  <c r="P6359" i="5"/>
  <c r="O6359" i="5"/>
  <c r="L6359" i="5"/>
  <c r="P6358" i="5"/>
  <c r="O6358" i="5"/>
  <c r="L6358" i="5"/>
  <c r="P6357" i="5"/>
  <c r="O6357" i="5"/>
  <c r="L6357" i="5"/>
  <c r="P6356" i="5"/>
  <c r="O6356" i="5"/>
  <c r="L6356" i="5"/>
  <c r="P6355" i="5"/>
  <c r="O6355" i="5"/>
  <c r="L6355" i="5"/>
  <c r="P6354" i="5"/>
  <c r="O6354" i="5"/>
  <c r="L6354" i="5"/>
  <c r="P6353" i="5"/>
  <c r="O6353" i="5"/>
  <c r="L6353" i="5"/>
  <c r="P6352" i="5"/>
  <c r="O6352" i="5"/>
  <c r="L6352" i="5"/>
  <c r="P6351" i="5"/>
  <c r="O6351" i="5"/>
  <c r="L6351" i="5"/>
  <c r="P6350" i="5"/>
  <c r="O6350" i="5"/>
  <c r="L6350" i="5"/>
  <c r="P6349" i="5"/>
  <c r="O6349" i="5"/>
  <c r="L6349" i="5"/>
  <c r="P6348" i="5"/>
  <c r="O6348" i="5"/>
  <c r="L6348" i="5"/>
  <c r="P6347" i="5"/>
  <c r="O6347" i="5"/>
  <c r="L6347" i="5"/>
  <c r="P6346" i="5"/>
  <c r="O6346" i="5"/>
  <c r="L6346" i="5"/>
  <c r="P6345" i="5"/>
  <c r="O6345" i="5"/>
  <c r="L6345" i="5"/>
  <c r="P6344" i="5"/>
  <c r="O6344" i="5"/>
  <c r="L6344" i="5"/>
  <c r="P6343" i="5"/>
  <c r="O6343" i="5"/>
  <c r="L6343" i="5"/>
  <c r="P6342" i="5"/>
  <c r="O6342" i="5"/>
  <c r="L6342" i="5"/>
  <c r="P6341" i="5"/>
  <c r="O6341" i="5"/>
  <c r="L6341" i="5"/>
  <c r="P6340" i="5"/>
  <c r="O6340" i="5"/>
  <c r="L6340" i="5"/>
  <c r="P6339" i="5"/>
  <c r="O6339" i="5"/>
  <c r="L6339" i="5"/>
  <c r="P6338" i="5"/>
  <c r="O6338" i="5"/>
  <c r="L6338" i="5"/>
  <c r="P6337" i="5"/>
  <c r="O6337" i="5"/>
  <c r="L6337" i="5"/>
  <c r="P6336" i="5"/>
  <c r="O6336" i="5"/>
  <c r="L6336" i="5"/>
  <c r="P6335" i="5"/>
  <c r="O6335" i="5"/>
  <c r="L6335" i="5"/>
  <c r="P6334" i="5"/>
  <c r="O6334" i="5"/>
  <c r="L6334" i="5"/>
  <c r="P6333" i="5"/>
  <c r="O6333" i="5"/>
  <c r="L6333" i="5"/>
  <c r="P6332" i="5"/>
  <c r="O6332" i="5"/>
  <c r="L6332" i="5"/>
  <c r="P6331" i="5"/>
  <c r="O6331" i="5"/>
  <c r="L6331" i="5"/>
  <c r="P6330" i="5"/>
  <c r="O6330" i="5"/>
  <c r="L6330" i="5"/>
  <c r="P6329" i="5"/>
  <c r="O6329" i="5"/>
  <c r="L6329" i="5"/>
  <c r="P6328" i="5"/>
  <c r="O6328" i="5"/>
  <c r="L6328" i="5"/>
  <c r="P6327" i="5"/>
  <c r="O6327" i="5"/>
  <c r="L6327" i="5"/>
  <c r="P6326" i="5"/>
  <c r="O6326" i="5"/>
  <c r="L6326" i="5"/>
  <c r="P6325" i="5"/>
  <c r="O6325" i="5"/>
  <c r="L6325" i="5"/>
  <c r="P6324" i="5"/>
  <c r="O6324" i="5"/>
  <c r="L6324" i="5"/>
  <c r="P6323" i="5"/>
  <c r="O6323" i="5"/>
  <c r="L6323" i="5"/>
  <c r="P6322" i="5"/>
  <c r="O6322" i="5"/>
  <c r="L6322" i="5"/>
  <c r="P6321" i="5"/>
  <c r="O6321" i="5"/>
  <c r="L6321" i="5"/>
  <c r="P6320" i="5"/>
  <c r="O6320" i="5"/>
  <c r="L6320" i="5"/>
  <c r="P6319" i="5"/>
  <c r="O6319" i="5"/>
  <c r="L6319" i="5"/>
  <c r="P6318" i="5"/>
  <c r="O6318" i="5"/>
  <c r="L6318" i="5"/>
  <c r="P6317" i="5"/>
  <c r="O6317" i="5"/>
  <c r="L6317" i="5"/>
  <c r="P6316" i="5"/>
  <c r="O6316" i="5"/>
  <c r="L6316" i="5"/>
  <c r="P6315" i="5"/>
  <c r="O6315" i="5"/>
  <c r="L6315" i="5"/>
  <c r="P6314" i="5"/>
  <c r="O6314" i="5"/>
  <c r="L6314" i="5"/>
  <c r="P6313" i="5"/>
  <c r="O6313" i="5"/>
  <c r="L6313" i="5"/>
  <c r="P6312" i="5"/>
  <c r="O6312" i="5"/>
  <c r="L6312" i="5"/>
  <c r="P6311" i="5"/>
  <c r="O6311" i="5"/>
  <c r="L6311" i="5"/>
  <c r="P6310" i="5"/>
  <c r="O6310" i="5"/>
  <c r="L6310" i="5"/>
  <c r="P6309" i="5"/>
  <c r="O6309" i="5"/>
  <c r="L6309" i="5"/>
  <c r="P6308" i="5"/>
  <c r="O6308" i="5"/>
  <c r="L6308" i="5"/>
  <c r="P6307" i="5"/>
  <c r="O6307" i="5"/>
  <c r="L6307" i="5"/>
  <c r="P6306" i="5"/>
  <c r="O6306" i="5"/>
  <c r="L6306" i="5"/>
  <c r="P6305" i="5"/>
  <c r="O6305" i="5"/>
  <c r="L6305" i="5"/>
  <c r="P6304" i="5"/>
  <c r="O6304" i="5"/>
  <c r="L6304" i="5"/>
  <c r="P6303" i="5"/>
  <c r="O6303" i="5"/>
  <c r="L6303" i="5"/>
  <c r="P6302" i="5"/>
  <c r="O6302" i="5"/>
  <c r="L6302" i="5"/>
  <c r="P6301" i="5"/>
  <c r="O6301" i="5"/>
  <c r="L6301" i="5"/>
  <c r="P6300" i="5"/>
  <c r="O6300" i="5"/>
  <c r="L6300" i="5"/>
  <c r="P6299" i="5"/>
  <c r="O6299" i="5"/>
  <c r="L6299" i="5"/>
  <c r="P6298" i="5"/>
  <c r="O6298" i="5"/>
  <c r="L6298" i="5"/>
  <c r="P6297" i="5"/>
  <c r="O6297" i="5"/>
  <c r="L6297" i="5"/>
  <c r="P6296" i="5"/>
  <c r="O6296" i="5"/>
  <c r="L6296" i="5"/>
  <c r="P6295" i="5"/>
  <c r="O6295" i="5"/>
  <c r="L6295" i="5"/>
  <c r="P6294" i="5"/>
  <c r="O6294" i="5"/>
  <c r="L6294" i="5"/>
  <c r="P6293" i="5"/>
  <c r="O6293" i="5"/>
  <c r="L6293" i="5"/>
  <c r="P6292" i="5"/>
  <c r="O6292" i="5"/>
  <c r="L6292" i="5"/>
  <c r="P6291" i="5"/>
  <c r="O6291" i="5"/>
  <c r="L6291" i="5"/>
  <c r="P6290" i="5"/>
  <c r="O6290" i="5"/>
  <c r="L6290" i="5"/>
  <c r="P6289" i="5"/>
  <c r="O6289" i="5"/>
  <c r="L6289" i="5"/>
  <c r="P6288" i="5"/>
  <c r="O6288" i="5"/>
  <c r="L6288" i="5"/>
  <c r="P6287" i="5"/>
  <c r="O6287" i="5"/>
  <c r="L6287" i="5"/>
  <c r="P6286" i="5"/>
  <c r="O6286" i="5"/>
  <c r="L6286" i="5"/>
  <c r="P6285" i="5"/>
  <c r="O6285" i="5"/>
  <c r="L6285" i="5"/>
  <c r="P6284" i="5"/>
  <c r="O6284" i="5"/>
  <c r="L6284" i="5"/>
  <c r="P6283" i="5"/>
  <c r="O6283" i="5"/>
  <c r="L6283" i="5"/>
  <c r="P6282" i="5"/>
  <c r="O6282" i="5"/>
  <c r="L6282" i="5"/>
  <c r="P6281" i="5"/>
  <c r="O6281" i="5"/>
  <c r="L6281" i="5"/>
  <c r="P6280" i="5"/>
  <c r="O6280" i="5"/>
  <c r="L6280" i="5"/>
  <c r="P6279" i="5"/>
  <c r="O6279" i="5"/>
  <c r="L6279" i="5"/>
  <c r="P6278" i="5"/>
  <c r="O6278" i="5"/>
  <c r="L6278" i="5"/>
  <c r="P6277" i="5"/>
  <c r="O6277" i="5"/>
  <c r="L6277" i="5"/>
  <c r="P6276" i="5"/>
  <c r="O6276" i="5"/>
  <c r="L6276" i="5"/>
  <c r="P6275" i="5"/>
  <c r="O6275" i="5"/>
  <c r="L6275" i="5"/>
  <c r="P6274" i="5"/>
  <c r="O6274" i="5"/>
  <c r="L6274" i="5"/>
  <c r="P6273" i="5"/>
  <c r="O6273" i="5"/>
  <c r="L6273" i="5"/>
  <c r="P6272" i="5"/>
  <c r="O6272" i="5"/>
  <c r="L6272" i="5"/>
  <c r="P6271" i="5"/>
  <c r="O6271" i="5"/>
  <c r="L6271" i="5"/>
  <c r="P6270" i="5"/>
  <c r="O6270" i="5"/>
  <c r="L6270" i="5"/>
  <c r="P6269" i="5"/>
  <c r="O6269" i="5"/>
  <c r="L6269" i="5"/>
  <c r="P6268" i="5"/>
  <c r="O6268" i="5"/>
  <c r="L6268" i="5"/>
  <c r="P6267" i="5"/>
  <c r="O6267" i="5"/>
  <c r="L6267" i="5"/>
  <c r="P6266" i="5"/>
  <c r="O6266" i="5"/>
  <c r="L6266" i="5"/>
  <c r="P6265" i="5"/>
  <c r="O6265" i="5"/>
  <c r="L6265" i="5"/>
  <c r="P6264" i="5"/>
  <c r="O6264" i="5"/>
  <c r="L6264" i="5"/>
  <c r="P6263" i="5"/>
  <c r="O6263" i="5"/>
  <c r="L6263" i="5"/>
  <c r="P6262" i="5"/>
  <c r="O6262" i="5"/>
  <c r="L6262" i="5"/>
  <c r="P6261" i="5"/>
  <c r="O6261" i="5"/>
  <c r="L6261" i="5"/>
  <c r="P6260" i="5"/>
  <c r="O6260" i="5"/>
  <c r="L6260" i="5"/>
  <c r="P6259" i="5"/>
  <c r="O6259" i="5"/>
  <c r="L6259" i="5"/>
  <c r="P6258" i="5"/>
  <c r="O6258" i="5"/>
  <c r="L6258" i="5"/>
  <c r="P6257" i="5"/>
  <c r="O6257" i="5"/>
  <c r="L6257" i="5"/>
  <c r="P6256" i="5"/>
  <c r="O6256" i="5"/>
  <c r="L6256" i="5"/>
  <c r="P6255" i="5"/>
  <c r="O6255" i="5"/>
  <c r="L6255" i="5"/>
  <c r="P6254" i="5"/>
  <c r="O6254" i="5"/>
  <c r="L6254" i="5"/>
  <c r="P6253" i="5"/>
  <c r="O6253" i="5"/>
  <c r="L6253" i="5"/>
  <c r="P6252" i="5"/>
  <c r="O6252" i="5"/>
  <c r="L6252" i="5"/>
  <c r="P6251" i="5"/>
  <c r="O6251" i="5"/>
  <c r="L6251" i="5"/>
  <c r="P6250" i="5"/>
  <c r="O6250" i="5"/>
  <c r="L6250" i="5"/>
  <c r="P6249" i="5"/>
  <c r="O6249" i="5"/>
  <c r="L6249" i="5"/>
  <c r="P6248" i="5"/>
  <c r="O6248" i="5"/>
  <c r="L6248" i="5"/>
  <c r="P6247" i="5"/>
  <c r="O6247" i="5"/>
  <c r="L6247" i="5"/>
  <c r="P6246" i="5"/>
  <c r="O6246" i="5"/>
  <c r="L6246" i="5"/>
  <c r="P6245" i="5"/>
  <c r="O6245" i="5"/>
  <c r="L6245" i="5"/>
  <c r="P6244" i="5"/>
  <c r="O6244" i="5"/>
  <c r="L6244" i="5"/>
  <c r="P6243" i="5"/>
  <c r="O6243" i="5"/>
  <c r="L6243" i="5"/>
  <c r="P6242" i="5"/>
  <c r="O6242" i="5"/>
  <c r="L6242" i="5"/>
  <c r="P6241" i="5"/>
  <c r="O6241" i="5"/>
  <c r="L6241" i="5"/>
  <c r="P6240" i="5"/>
  <c r="O6240" i="5"/>
  <c r="L6240" i="5"/>
  <c r="P6239" i="5"/>
  <c r="O6239" i="5"/>
  <c r="L6239" i="5"/>
  <c r="P6238" i="5"/>
  <c r="O6238" i="5"/>
  <c r="L6238" i="5"/>
  <c r="P6237" i="5"/>
  <c r="O6237" i="5"/>
  <c r="L6237" i="5"/>
  <c r="P6236" i="5"/>
  <c r="O6236" i="5"/>
  <c r="L6236" i="5"/>
  <c r="P6235" i="5"/>
  <c r="O6235" i="5"/>
  <c r="L6235" i="5"/>
  <c r="P6234" i="5"/>
  <c r="O6234" i="5"/>
  <c r="L6234" i="5"/>
  <c r="P6233" i="5"/>
  <c r="O6233" i="5"/>
  <c r="L6233" i="5"/>
  <c r="P6232" i="5"/>
  <c r="O6232" i="5"/>
  <c r="L6232" i="5"/>
  <c r="P6231" i="5"/>
  <c r="O6231" i="5"/>
  <c r="L6231" i="5"/>
  <c r="P6230" i="5"/>
  <c r="O6230" i="5"/>
  <c r="L6230" i="5"/>
  <c r="P6229" i="5"/>
  <c r="O6229" i="5"/>
  <c r="L6229" i="5"/>
  <c r="P6228" i="5"/>
  <c r="O6228" i="5"/>
  <c r="L6228" i="5"/>
  <c r="P6227" i="5"/>
  <c r="O6227" i="5"/>
  <c r="L6227" i="5"/>
  <c r="P6226" i="5"/>
  <c r="O6226" i="5"/>
  <c r="L6226" i="5"/>
  <c r="P6225" i="5"/>
  <c r="O6225" i="5"/>
  <c r="L6225" i="5"/>
  <c r="P6224" i="5"/>
  <c r="O6224" i="5"/>
  <c r="L6224" i="5"/>
  <c r="P6223" i="5"/>
  <c r="O6223" i="5"/>
  <c r="L6223" i="5"/>
  <c r="P6222" i="5"/>
  <c r="O6222" i="5"/>
  <c r="L6222" i="5"/>
  <c r="P6221" i="5"/>
  <c r="O6221" i="5"/>
  <c r="L6221" i="5"/>
  <c r="P6220" i="5"/>
  <c r="O6220" i="5"/>
  <c r="L6220" i="5"/>
  <c r="P6219" i="5"/>
  <c r="O6219" i="5"/>
  <c r="L6219" i="5"/>
  <c r="P6218" i="5"/>
  <c r="O6218" i="5"/>
  <c r="L6218" i="5"/>
  <c r="P6217" i="5"/>
  <c r="O6217" i="5"/>
  <c r="L6217" i="5"/>
  <c r="P6216" i="5"/>
  <c r="O6216" i="5"/>
  <c r="L6216" i="5"/>
  <c r="P6215" i="5"/>
  <c r="O6215" i="5"/>
  <c r="L6215" i="5"/>
  <c r="P6214" i="5"/>
  <c r="O6214" i="5"/>
  <c r="L6214" i="5"/>
  <c r="P6213" i="5"/>
  <c r="O6213" i="5"/>
  <c r="L6213" i="5"/>
  <c r="P6212" i="5"/>
  <c r="O6212" i="5"/>
  <c r="L6212" i="5"/>
  <c r="P6211" i="5"/>
  <c r="O6211" i="5"/>
  <c r="L6211" i="5"/>
  <c r="P6210" i="5"/>
  <c r="O6210" i="5"/>
  <c r="L6210" i="5"/>
  <c r="P6209" i="5"/>
  <c r="O6209" i="5"/>
  <c r="L6209" i="5"/>
  <c r="P6208" i="5"/>
  <c r="O6208" i="5"/>
  <c r="L6208" i="5"/>
  <c r="P6207" i="5"/>
  <c r="O6207" i="5"/>
  <c r="L6207" i="5"/>
  <c r="P6206" i="5"/>
  <c r="O6206" i="5"/>
  <c r="L6206" i="5"/>
  <c r="P6205" i="5"/>
  <c r="O6205" i="5"/>
  <c r="L6205" i="5"/>
  <c r="P6204" i="5"/>
  <c r="O6204" i="5"/>
  <c r="L6204" i="5"/>
  <c r="P6203" i="5"/>
  <c r="O6203" i="5"/>
  <c r="L6203" i="5"/>
  <c r="P6202" i="5"/>
  <c r="O6202" i="5"/>
  <c r="L6202" i="5"/>
  <c r="P6201" i="5"/>
  <c r="O6201" i="5"/>
  <c r="L6201" i="5"/>
  <c r="P6200" i="5"/>
  <c r="O6200" i="5"/>
  <c r="L6200" i="5"/>
  <c r="P6199" i="5"/>
  <c r="O6199" i="5"/>
  <c r="L6199" i="5"/>
  <c r="P6198" i="5"/>
  <c r="O6198" i="5"/>
  <c r="L6198" i="5"/>
  <c r="P6197" i="5"/>
  <c r="O6197" i="5"/>
  <c r="L6197" i="5"/>
  <c r="P6196" i="5"/>
  <c r="O6196" i="5"/>
  <c r="L6196" i="5"/>
  <c r="P6195" i="5"/>
  <c r="O6195" i="5"/>
  <c r="L6195" i="5"/>
  <c r="P6194" i="5"/>
  <c r="O6194" i="5"/>
  <c r="L6194" i="5"/>
  <c r="P6193" i="5"/>
  <c r="O6193" i="5"/>
  <c r="L6193" i="5"/>
  <c r="P6192" i="5"/>
  <c r="O6192" i="5"/>
  <c r="L6192" i="5"/>
  <c r="P6191" i="5"/>
  <c r="O6191" i="5"/>
  <c r="L6191" i="5"/>
  <c r="P6190" i="5"/>
  <c r="O6190" i="5"/>
  <c r="L6190" i="5"/>
  <c r="P6189" i="5"/>
  <c r="O6189" i="5"/>
  <c r="L6189" i="5"/>
  <c r="P6188" i="5"/>
  <c r="O6188" i="5"/>
  <c r="L6188" i="5"/>
  <c r="P6187" i="5"/>
  <c r="O6187" i="5"/>
  <c r="L6187" i="5"/>
  <c r="P6186" i="5"/>
  <c r="O6186" i="5"/>
  <c r="L6186" i="5"/>
  <c r="P6185" i="5"/>
  <c r="O6185" i="5"/>
  <c r="L6185" i="5"/>
  <c r="P6184" i="5"/>
  <c r="O6184" i="5"/>
  <c r="L6184" i="5"/>
  <c r="P6183" i="5"/>
  <c r="O6183" i="5"/>
  <c r="L6183" i="5"/>
  <c r="P6182" i="5"/>
  <c r="O6182" i="5"/>
  <c r="L6182" i="5"/>
  <c r="P6181" i="5"/>
  <c r="O6181" i="5"/>
  <c r="L6181" i="5"/>
  <c r="P6180" i="5"/>
  <c r="O6180" i="5"/>
  <c r="L6180" i="5"/>
  <c r="P6179" i="5"/>
  <c r="O6179" i="5"/>
  <c r="L6179" i="5"/>
  <c r="P6178" i="5"/>
  <c r="O6178" i="5"/>
  <c r="L6178" i="5"/>
  <c r="P6177" i="5"/>
  <c r="O6177" i="5"/>
  <c r="L6177" i="5"/>
  <c r="P6176" i="5"/>
  <c r="O6176" i="5"/>
  <c r="L6176" i="5"/>
  <c r="P6175" i="5"/>
  <c r="O6175" i="5"/>
  <c r="L6175" i="5"/>
  <c r="P6174" i="5"/>
  <c r="O6174" i="5"/>
  <c r="L6174" i="5"/>
  <c r="P6173" i="5"/>
  <c r="O6173" i="5"/>
  <c r="L6173" i="5"/>
  <c r="P6172" i="5"/>
  <c r="O6172" i="5"/>
  <c r="L6172" i="5"/>
  <c r="P6171" i="5"/>
  <c r="O6171" i="5"/>
  <c r="L6171" i="5"/>
  <c r="P6170" i="5"/>
  <c r="O6170" i="5"/>
  <c r="L6170" i="5"/>
  <c r="P6169" i="5"/>
  <c r="O6169" i="5"/>
  <c r="L6169" i="5"/>
  <c r="P6168" i="5"/>
  <c r="O6168" i="5"/>
  <c r="L6168" i="5"/>
  <c r="P6167" i="5"/>
  <c r="O6167" i="5"/>
  <c r="L6167" i="5"/>
  <c r="P6166" i="5"/>
  <c r="O6166" i="5"/>
  <c r="L6166" i="5"/>
  <c r="P6165" i="5"/>
  <c r="O6165" i="5"/>
  <c r="L6165" i="5"/>
  <c r="P6164" i="5"/>
  <c r="O6164" i="5"/>
  <c r="L6164" i="5"/>
  <c r="P6163" i="5"/>
  <c r="O6163" i="5"/>
  <c r="L6163" i="5"/>
  <c r="P6162" i="5"/>
  <c r="O6162" i="5"/>
  <c r="L6162" i="5"/>
  <c r="P6161" i="5"/>
  <c r="O6161" i="5"/>
  <c r="L6161" i="5"/>
  <c r="P6160" i="5"/>
  <c r="O6160" i="5"/>
  <c r="L6160" i="5"/>
  <c r="P6159" i="5"/>
  <c r="O6159" i="5"/>
  <c r="L6159" i="5"/>
  <c r="P6158" i="5"/>
  <c r="O6158" i="5"/>
  <c r="L6158" i="5"/>
  <c r="P6157" i="5"/>
  <c r="O6157" i="5"/>
  <c r="L6157" i="5"/>
  <c r="P6156" i="5"/>
  <c r="O6156" i="5"/>
  <c r="L6156" i="5"/>
  <c r="P6155" i="5"/>
  <c r="O6155" i="5"/>
  <c r="L6155" i="5"/>
  <c r="P6154" i="5"/>
  <c r="O6154" i="5"/>
  <c r="L6154" i="5"/>
  <c r="P6153" i="5"/>
  <c r="O6153" i="5"/>
  <c r="L6153" i="5"/>
  <c r="P6152" i="5"/>
  <c r="O6152" i="5"/>
  <c r="L6152" i="5"/>
  <c r="P6151" i="5"/>
  <c r="O6151" i="5"/>
  <c r="L6151" i="5"/>
  <c r="P6150" i="5"/>
  <c r="O6150" i="5"/>
  <c r="L6150" i="5"/>
  <c r="P6149" i="5"/>
  <c r="O6149" i="5"/>
  <c r="L6149" i="5"/>
  <c r="P6148" i="5"/>
  <c r="O6148" i="5"/>
  <c r="L6148" i="5"/>
  <c r="P6147" i="5"/>
  <c r="O6147" i="5"/>
  <c r="L6147" i="5"/>
  <c r="P6146" i="5"/>
  <c r="O6146" i="5"/>
  <c r="L6146" i="5"/>
  <c r="P6145" i="5"/>
  <c r="O6145" i="5"/>
  <c r="L6145" i="5"/>
  <c r="P6144" i="5"/>
  <c r="O6144" i="5"/>
  <c r="L6144" i="5"/>
  <c r="P6143" i="5"/>
  <c r="O6143" i="5"/>
  <c r="L6143" i="5"/>
  <c r="P6142" i="5"/>
  <c r="O6142" i="5"/>
  <c r="L6142" i="5"/>
  <c r="P6141" i="5"/>
  <c r="O6141" i="5"/>
  <c r="L6141" i="5"/>
  <c r="P6140" i="5"/>
  <c r="O6140" i="5"/>
  <c r="L6140" i="5"/>
  <c r="P6139" i="5"/>
  <c r="O6139" i="5"/>
  <c r="L6139" i="5"/>
  <c r="P6138" i="5"/>
  <c r="O6138" i="5"/>
  <c r="L6138" i="5"/>
  <c r="P6137" i="5"/>
  <c r="O6137" i="5"/>
  <c r="L6137" i="5"/>
  <c r="P6136" i="5"/>
  <c r="O6136" i="5"/>
  <c r="L6136" i="5"/>
  <c r="P6135" i="5"/>
  <c r="O6135" i="5"/>
  <c r="L6135" i="5"/>
  <c r="P6134" i="5"/>
  <c r="O6134" i="5"/>
  <c r="L6134" i="5"/>
  <c r="P6133" i="5"/>
  <c r="O6133" i="5"/>
  <c r="L6133" i="5"/>
  <c r="P6132" i="5"/>
  <c r="O6132" i="5"/>
  <c r="L6132" i="5"/>
  <c r="P6131" i="5"/>
  <c r="O6131" i="5"/>
  <c r="L6131" i="5"/>
  <c r="P6130" i="5"/>
  <c r="O6130" i="5"/>
  <c r="L6130" i="5"/>
  <c r="P6129" i="5"/>
  <c r="O6129" i="5"/>
  <c r="L6129" i="5"/>
  <c r="P6128" i="5"/>
  <c r="O6128" i="5"/>
  <c r="L6128" i="5"/>
  <c r="P6127" i="5"/>
  <c r="O6127" i="5"/>
  <c r="L6127" i="5"/>
  <c r="P6126" i="5"/>
  <c r="O6126" i="5"/>
  <c r="L6126" i="5"/>
  <c r="P6125" i="5"/>
  <c r="O6125" i="5"/>
  <c r="L6125" i="5"/>
  <c r="P6124" i="5"/>
  <c r="O6124" i="5"/>
  <c r="L6124" i="5"/>
  <c r="P6123" i="5"/>
  <c r="O6123" i="5"/>
  <c r="L6123" i="5"/>
  <c r="P6122" i="5"/>
  <c r="O6122" i="5"/>
  <c r="L6122" i="5"/>
  <c r="P6121" i="5"/>
  <c r="O6121" i="5"/>
  <c r="L6121" i="5"/>
  <c r="P6120" i="5"/>
  <c r="O6120" i="5"/>
  <c r="L6120" i="5"/>
  <c r="P6119" i="5"/>
  <c r="O6119" i="5"/>
  <c r="L6119" i="5"/>
  <c r="P6118" i="5"/>
  <c r="O6118" i="5"/>
  <c r="L6118" i="5"/>
  <c r="P6117" i="5"/>
  <c r="O6117" i="5"/>
  <c r="L6117" i="5"/>
  <c r="P6116" i="5"/>
  <c r="O6116" i="5"/>
  <c r="L6116" i="5"/>
  <c r="P6115" i="5"/>
  <c r="O6115" i="5"/>
  <c r="L6115" i="5"/>
  <c r="P6114" i="5"/>
  <c r="O6114" i="5"/>
  <c r="L6114" i="5"/>
  <c r="P6113" i="5"/>
  <c r="O6113" i="5"/>
  <c r="L6113" i="5"/>
  <c r="P6112" i="5"/>
  <c r="O6112" i="5"/>
  <c r="L6112" i="5"/>
  <c r="P6111" i="5"/>
  <c r="O6111" i="5"/>
  <c r="L6111" i="5"/>
  <c r="P6110" i="5"/>
  <c r="O6110" i="5"/>
  <c r="L6110" i="5"/>
  <c r="P6109" i="5"/>
  <c r="O6109" i="5"/>
  <c r="L6109" i="5"/>
  <c r="P6108" i="5"/>
  <c r="O6108" i="5"/>
  <c r="L6108" i="5"/>
  <c r="P6107" i="5"/>
  <c r="O6107" i="5"/>
  <c r="L6107" i="5"/>
  <c r="P6106" i="5"/>
  <c r="O6106" i="5"/>
  <c r="L6106" i="5"/>
  <c r="P6105" i="5"/>
  <c r="O6105" i="5"/>
  <c r="L6105" i="5"/>
  <c r="P6104" i="5"/>
  <c r="O6104" i="5"/>
  <c r="L6104" i="5"/>
  <c r="P6103" i="5"/>
  <c r="O6103" i="5"/>
  <c r="L6103" i="5"/>
  <c r="P6102" i="5"/>
  <c r="O6102" i="5"/>
  <c r="L6102" i="5"/>
  <c r="P6101" i="5"/>
  <c r="O6101" i="5"/>
  <c r="L6101" i="5"/>
  <c r="P6100" i="5"/>
  <c r="O6100" i="5"/>
  <c r="L6100" i="5"/>
  <c r="P6099" i="5"/>
  <c r="O6099" i="5"/>
  <c r="L6099" i="5"/>
  <c r="P6098" i="5"/>
  <c r="O6098" i="5"/>
  <c r="L6098" i="5"/>
  <c r="P6097" i="5"/>
  <c r="O6097" i="5"/>
  <c r="L6097" i="5"/>
  <c r="P6096" i="5"/>
  <c r="O6096" i="5"/>
  <c r="L6096" i="5"/>
  <c r="P6095" i="5"/>
  <c r="O6095" i="5"/>
  <c r="L6095" i="5"/>
  <c r="P6094" i="5"/>
  <c r="O6094" i="5"/>
  <c r="L6094" i="5"/>
  <c r="P6093" i="5"/>
  <c r="O6093" i="5"/>
  <c r="L6093" i="5"/>
  <c r="P6092" i="5"/>
  <c r="O6092" i="5"/>
  <c r="L6092" i="5"/>
  <c r="P6091" i="5"/>
  <c r="O6091" i="5"/>
  <c r="L6091" i="5"/>
  <c r="P6090" i="5"/>
  <c r="O6090" i="5"/>
  <c r="L6090" i="5"/>
  <c r="P6089" i="5"/>
  <c r="O6089" i="5"/>
  <c r="L6089" i="5"/>
  <c r="P6088" i="5"/>
  <c r="O6088" i="5"/>
  <c r="L6088" i="5"/>
  <c r="P6087" i="5"/>
  <c r="O6087" i="5"/>
  <c r="L6087" i="5"/>
  <c r="P6086" i="5"/>
  <c r="O6086" i="5"/>
  <c r="L6086" i="5"/>
  <c r="P6085" i="5"/>
  <c r="O6085" i="5"/>
  <c r="L6085" i="5"/>
  <c r="P6084" i="5"/>
  <c r="O6084" i="5"/>
  <c r="L6084" i="5"/>
  <c r="P6083" i="5"/>
  <c r="O6083" i="5"/>
  <c r="L6083" i="5"/>
  <c r="P6082" i="5"/>
  <c r="O6082" i="5"/>
  <c r="L6082" i="5"/>
  <c r="P6081" i="5"/>
  <c r="O6081" i="5"/>
  <c r="L6081" i="5"/>
  <c r="P6080" i="5"/>
  <c r="O6080" i="5"/>
  <c r="L6080" i="5"/>
  <c r="P6079" i="5"/>
  <c r="O6079" i="5"/>
  <c r="L6079" i="5"/>
  <c r="P6078" i="5"/>
  <c r="O6078" i="5"/>
  <c r="L6078" i="5"/>
  <c r="P6077" i="5"/>
  <c r="O6077" i="5"/>
  <c r="L6077" i="5"/>
  <c r="P6076" i="5"/>
  <c r="O6076" i="5"/>
  <c r="L6076" i="5"/>
  <c r="P6075" i="5"/>
  <c r="O6075" i="5"/>
  <c r="L6075" i="5"/>
  <c r="P6074" i="5"/>
  <c r="O6074" i="5"/>
  <c r="L6074" i="5"/>
  <c r="P6073" i="5"/>
  <c r="O6073" i="5"/>
  <c r="L6073" i="5"/>
  <c r="P6072" i="5"/>
  <c r="O6072" i="5"/>
  <c r="L6072" i="5"/>
  <c r="P6071" i="5"/>
  <c r="O6071" i="5"/>
  <c r="L6071" i="5"/>
  <c r="P6070" i="5"/>
  <c r="O6070" i="5"/>
  <c r="L6070" i="5"/>
  <c r="P6069" i="5"/>
  <c r="O6069" i="5"/>
  <c r="L6069" i="5"/>
  <c r="P6068" i="5"/>
  <c r="O6068" i="5"/>
  <c r="L6068" i="5"/>
  <c r="P6067" i="5"/>
  <c r="O6067" i="5"/>
  <c r="L6067" i="5"/>
  <c r="P6066" i="5"/>
  <c r="O6066" i="5"/>
  <c r="L6066" i="5"/>
  <c r="P6065" i="5"/>
  <c r="O6065" i="5"/>
  <c r="L6065" i="5"/>
  <c r="P6064" i="5"/>
  <c r="O6064" i="5"/>
  <c r="L6064" i="5"/>
  <c r="P6063" i="5"/>
  <c r="O6063" i="5"/>
  <c r="L6063" i="5"/>
  <c r="P6062" i="5"/>
  <c r="O6062" i="5"/>
  <c r="L6062" i="5"/>
  <c r="P6061" i="5"/>
  <c r="O6061" i="5"/>
  <c r="L6061" i="5"/>
  <c r="P6060" i="5"/>
  <c r="O6060" i="5"/>
  <c r="L6060" i="5"/>
  <c r="P6059" i="5"/>
  <c r="O6059" i="5"/>
  <c r="L6059" i="5"/>
  <c r="P6058" i="5"/>
  <c r="O6058" i="5"/>
  <c r="L6058" i="5"/>
  <c r="P6057" i="5"/>
  <c r="O6057" i="5"/>
  <c r="L6057" i="5"/>
  <c r="P6056" i="5"/>
  <c r="O6056" i="5"/>
  <c r="L6056" i="5"/>
  <c r="P6055" i="5"/>
  <c r="O6055" i="5"/>
  <c r="L6055" i="5"/>
  <c r="P6054" i="5"/>
  <c r="O6054" i="5"/>
  <c r="L6054" i="5"/>
  <c r="P6053" i="5"/>
  <c r="O6053" i="5"/>
  <c r="L6053" i="5"/>
  <c r="P6052" i="5"/>
  <c r="O6052" i="5"/>
  <c r="L6052" i="5"/>
  <c r="P6051" i="5"/>
  <c r="O6051" i="5"/>
  <c r="L6051" i="5"/>
  <c r="P6050" i="5"/>
  <c r="O6050" i="5"/>
  <c r="L6050" i="5"/>
  <c r="P6049" i="5"/>
  <c r="O6049" i="5"/>
  <c r="L6049" i="5"/>
  <c r="P6048" i="5"/>
  <c r="O6048" i="5"/>
  <c r="L6048" i="5"/>
  <c r="P6047" i="5"/>
  <c r="O6047" i="5"/>
  <c r="L6047" i="5"/>
  <c r="P6046" i="5"/>
  <c r="O6046" i="5"/>
  <c r="L6046" i="5"/>
  <c r="P6045" i="5"/>
  <c r="O6045" i="5"/>
  <c r="L6045" i="5"/>
  <c r="P6044" i="5"/>
  <c r="O6044" i="5"/>
  <c r="L6044" i="5"/>
  <c r="P6043" i="5"/>
  <c r="O6043" i="5"/>
  <c r="L6043" i="5"/>
  <c r="P6042" i="5"/>
  <c r="O6042" i="5"/>
  <c r="L6042" i="5"/>
  <c r="P6041" i="5"/>
  <c r="O6041" i="5"/>
  <c r="L6041" i="5"/>
  <c r="P6040" i="5"/>
  <c r="O6040" i="5"/>
  <c r="L6040" i="5"/>
  <c r="P6039" i="5"/>
  <c r="O6039" i="5"/>
  <c r="L6039" i="5"/>
  <c r="P6038" i="5"/>
  <c r="O6038" i="5"/>
  <c r="L6038" i="5"/>
  <c r="P6037" i="5"/>
  <c r="O6037" i="5"/>
  <c r="L6037" i="5"/>
  <c r="P6036" i="5"/>
  <c r="O6036" i="5"/>
  <c r="L6036" i="5"/>
  <c r="P6035" i="5"/>
  <c r="O6035" i="5"/>
  <c r="L6035" i="5"/>
  <c r="P6034" i="5"/>
  <c r="O6034" i="5"/>
  <c r="L6034" i="5"/>
  <c r="P6033" i="5"/>
  <c r="O6033" i="5"/>
  <c r="L6033" i="5"/>
  <c r="P6032" i="5"/>
  <c r="O6032" i="5"/>
  <c r="L6032" i="5"/>
  <c r="P6031" i="5"/>
  <c r="O6031" i="5"/>
  <c r="L6031" i="5"/>
  <c r="P6030" i="5"/>
  <c r="O6030" i="5"/>
  <c r="L6030" i="5"/>
  <c r="P6029" i="5"/>
  <c r="O6029" i="5"/>
  <c r="L6029" i="5"/>
  <c r="P6028" i="5"/>
  <c r="O6028" i="5"/>
  <c r="L6028" i="5"/>
  <c r="P6027" i="5"/>
  <c r="O6027" i="5"/>
  <c r="L6027" i="5"/>
  <c r="P6026" i="5"/>
  <c r="O6026" i="5"/>
  <c r="L6026" i="5"/>
  <c r="P6025" i="5"/>
  <c r="O6025" i="5"/>
  <c r="L6025" i="5"/>
  <c r="P6024" i="5"/>
  <c r="O6024" i="5"/>
  <c r="L6024" i="5"/>
  <c r="P6023" i="5"/>
  <c r="O6023" i="5"/>
  <c r="L6023" i="5"/>
  <c r="P6022" i="5"/>
  <c r="O6022" i="5"/>
  <c r="L6022" i="5"/>
  <c r="P6021" i="5"/>
  <c r="O6021" i="5"/>
  <c r="L6021" i="5"/>
  <c r="P6020" i="5"/>
  <c r="O6020" i="5"/>
  <c r="L6020" i="5"/>
  <c r="P6019" i="5"/>
  <c r="O6019" i="5"/>
  <c r="L6019" i="5"/>
  <c r="P6018" i="5"/>
  <c r="O6018" i="5"/>
  <c r="L6018" i="5"/>
  <c r="P6017" i="5"/>
  <c r="O6017" i="5"/>
  <c r="L6017" i="5"/>
  <c r="P6016" i="5"/>
  <c r="O6016" i="5"/>
  <c r="L6016" i="5"/>
  <c r="P6015" i="5"/>
  <c r="O6015" i="5"/>
  <c r="L6015" i="5"/>
  <c r="P6014" i="5"/>
  <c r="O6014" i="5"/>
  <c r="L6014" i="5"/>
  <c r="P6013" i="5"/>
  <c r="O6013" i="5"/>
  <c r="L6013" i="5"/>
  <c r="P6012" i="5"/>
  <c r="O6012" i="5"/>
  <c r="L6012" i="5"/>
  <c r="P6011" i="5"/>
  <c r="O6011" i="5"/>
  <c r="L6011" i="5"/>
  <c r="P6010" i="5"/>
  <c r="O6010" i="5"/>
  <c r="L6010" i="5"/>
  <c r="P6009" i="5"/>
  <c r="O6009" i="5"/>
  <c r="L6009" i="5"/>
  <c r="P6008" i="5"/>
  <c r="O6008" i="5"/>
  <c r="L6008" i="5"/>
  <c r="P6007" i="5"/>
  <c r="O6007" i="5"/>
  <c r="L6007" i="5"/>
  <c r="P6006" i="5"/>
  <c r="O6006" i="5"/>
  <c r="L6006" i="5"/>
  <c r="P6005" i="5"/>
  <c r="O6005" i="5"/>
  <c r="L6005" i="5"/>
  <c r="P6004" i="5"/>
  <c r="O6004" i="5"/>
  <c r="L6004" i="5"/>
  <c r="P6003" i="5"/>
  <c r="O6003" i="5"/>
  <c r="L6003" i="5"/>
  <c r="P6002" i="5"/>
  <c r="O6002" i="5"/>
  <c r="L6002" i="5"/>
  <c r="P6001" i="5"/>
  <c r="O6001" i="5"/>
  <c r="L6001" i="5"/>
  <c r="P6000" i="5"/>
  <c r="O6000" i="5"/>
  <c r="L6000" i="5"/>
  <c r="P5999" i="5"/>
  <c r="O5999" i="5"/>
  <c r="L5999" i="5"/>
  <c r="P5998" i="5"/>
  <c r="O5998" i="5"/>
  <c r="L5998" i="5"/>
  <c r="P5997" i="5"/>
  <c r="O5997" i="5"/>
  <c r="L5997" i="5"/>
  <c r="P5996" i="5"/>
  <c r="O5996" i="5"/>
  <c r="L5996" i="5"/>
  <c r="P5995" i="5"/>
  <c r="O5995" i="5"/>
  <c r="L5995" i="5"/>
  <c r="P5994" i="5"/>
  <c r="O5994" i="5"/>
  <c r="L5994" i="5"/>
  <c r="P5993" i="5"/>
  <c r="O5993" i="5"/>
  <c r="L5993" i="5"/>
  <c r="P5992" i="5"/>
  <c r="O5992" i="5"/>
  <c r="L5992" i="5"/>
  <c r="P5991" i="5"/>
  <c r="O5991" i="5"/>
  <c r="L5991" i="5"/>
  <c r="P5990" i="5"/>
  <c r="O5990" i="5"/>
  <c r="L5990" i="5"/>
  <c r="P5989" i="5"/>
  <c r="O5989" i="5"/>
  <c r="L5989" i="5"/>
  <c r="P5988" i="5"/>
  <c r="O5988" i="5"/>
  <c r="L5988" i="5"/>
  <c r="P5987" i="5"/>
  <c r="O5987" i="5"/>
  <c r="L5987" i="5"/>
  <c r="P5986" i="5"/>
  <c r="O5986" i="5"/>
  <c r="L5986" i="5"/>
  <c r="P5985" i="5"/>
  <c r="O5985" i="5"/>
  <c r="L5985" i="5"/>
  <c r="P5984" i="5"/>
  <c r="O5984" i="5"/>
  <c r="L5984" i="5"/>
  <c r="P5983" i="5"/>
  <c r="O5983" i="5"/>
  <c r="L5983" i="5"/>
  <c r="P5982" i="5"/>
  <c r="O5982" i="5"/>
  <c r="L5982" i="5"/>
  <c r="P5981" i="5"/>
  <c r="O5981" i="5"/>
  <c r="L5981" i="5"/>
  <c r="P5980" i="5"/>
  <c r="O5980" i="5"/>
  <c r="L5980" i="5"/>
  <c r="P5979" i="5"/>
  <c r="O5979" i="5"/>
  <c r="L5979" i="5"/>
  <c r="P5978" i="5"/>
  <c r="O5978" i="5"/>
  <c r="L5978" i="5"/>
  <c r="P5977" i="5"/>
  <c r="O5977" i="5"/>
  <c r="L5977" i="5"/>
  <c r="P5976" i="5"/>
  <c r="O5976" i="5"/>
  <c r="L5976" i="5"/>
  <c r="P5975" i="5"/>
  <c r="O5975" i="5"/>
  <c r="L5975" i="5"/>
  <c r="P5974" i="5"/>
  <c r="O5974" i="5"/>
  <c r="L5974" i="5"/>
  <c r="P5973" i="5"/>
  <c r="O5973" i="5"/>
  <c r="L5973" i="5"/>
  <c r="P5972" i="5"/>
  <c r="O5972" i="5"/>
  <c r="L5972" i="5"/>
  <c r="P5971" i="5"/>
  <c r="O5971" i="5"/>
  <c r="L5971" i="5"/>
  <c r="P5970" i="5"/>
  <c r="O5970" i="5"/>
  <c r="L5970" i="5"/>
  <c r="P5969" i="5"/>
  <c r="O5969" i="5"/>
  <c r="L5969" i="5"/>
  <c r="P5968" i="5"/>
  <c r="O5968" i="5"/>
  <c r="L5968" i="5"/>
  <c r="P5967" i="5"/>
  <c r="O5967" i="5"/>
  <c r="L5967" i="5"/>
  <c r="P5966" i="5"/>
  <c r="O5966" i="5"/>
  <c r="L5966" i="5"/>
  <c r="P5965" i="5"/>
  <c r="O5965" i="5"/>
  <c r="L5965" i="5"/>
  <c r="P5964" i="5"/>
  <c r="O5964" i="5"/>
  <c r="L5964" i="5"/>
  <c r="P5963" i="5"/>
  <c r="O5963" i="5"/>
  <c r="L5963" i="5"/>
  <c r="P5962" i="5"/>
  <c r="O5962" i="5"/>
  <c r="L5962" i="5"/>
  <c r="P5961" i="5"/>
  <c r="O5961" i="5"/>
  <c r="L5961" i="5"/>
  <c r="P5960" i="5"/>
  <c r="O5960" i="5"/>
  <c r="L5960" i="5"/>
  <c r="P5959" i="5"/>
  <c r="O5959" i="5"/>
  <c r="L5959" i="5"/>
  <c r="P5958" i="5"/>
  <c r="O5958" i="5"/>
  <c r="L5958" i="5"/>
  <c r="P5957" i="5"/>
  <c r="O5957" i="5"/>
  <c r="L5957" i="5"/>
  <c r="P5956" i="5"/>
  <c r="O5956" i="5"/>
  <c r="L5956" i="5"/>
  <c r="P5955" i="5"/>
  <c r="O5955" i="5"/>
  <c r="L5955" i="5"/>
  <c r="P5954" i="5"/>
  <c r="O5954" i="5"/>
  <c r="L5954" i="5"/>
  <c r="P5953" i="5"/>
  <c r="O5953" i="5"/>
  <c r="L5953" i="5"/>
  <c r="P5952" i="5"/>
  <c r="O5952" i="5"/>
  <c r="L5952" i="5"/>
  <c r="P5951" i="5"/>
  <c r="O5951" i="5"/>
  <c r="L5951" i="5"/>
  <c r="P5950" i="5"/>
  <c r="O5950" i="5"/>
  <c r="L5950" i="5"/>
  <c r="P5949" i="5"/>
  <c r="O5949" i="5"/>
  <c r="L5949" i="5"/>
  <c r="P5948" i="5"/>
  <c r="O5948" i="5"/>
  <c r="L5948" i="5"/>
  <c r="P5947" i="5"/>
  <c r="O5947" i="5"/>
  <c r="L5947" i="5"/>
  <c r="P5946" i="5"/>
  <c r="O5946" i="5"/>
  <c r="L5946" i="5"/>
  <c r="P5945" i="5"/>
  <c r="O5945" i="5"/>
  <c r="L5945" i="5"/>
  <c r="P5944" i="5"/>
  <c r="O5944" i="5"/>
  <c r="L5944" i="5"/>
  <c r="P5943" i="5"/>
  <c r="O5943" i="5"/>
  <c r="L5943" i="5"/>
  <c r="P5942" i="5"/>
  <c r="O5942" i="5"/>
  <c r="L5942" i="5"/>
  <c r="P5941" i="5"/>
  <c r="O5941" i="5"/>
  <c r="L5941" i="5"/>
  <c r="P5940" i="5"/>
  <c r="O5940" i="5"/>
  <c r="L5940" i="5"/>
  <c r="P5939" i="5"/>
  <c r="O5939" i="5"/>
  <c r="L5939" i="5"/>
  <c r="P5938" i="5"/>
  <c r="O5938" i="5"/>
  <c r="L5938" i="5"/>
  <c r="P5937" i="5"/>
  <c r="O5937" i="5"/>
  <c r="L5937" i="5"/>
  <c r="P5936" i="5"/>
  <c r="O5936" i="5"/>
  <c r="L5936" i="5"/>
  <c r="P5935" i="5"/>
  <c r="O5935" i="5"/>
  <c r="L5935" i="5"/>
  <c r="P5934" i="5"/>
  <c r="O5934" i="5"/>
  <c r="L5934" i="5"/>
  <c r="P5933" i="5"/>
  <c r="O5933" i="5"/>
  <c r="L5933" i="5"/>
  <c r="P5932" i="5"/>
  <c r="O5932" i="5"/>
  <c r="L5932" i="5"/>
  <c r="P5931" i="5"/>
  <c r="O5931" i="5"/>
  <c r="L5931" i="5"/>
  <c r="P5930" i="5"/>
  <c r="O5930" i="5"/>
  <c r="L5930" i="5"/>
  <c r="P5929" i="5"/>
  <c r="O5929" i="5"/>
  <c r="L5929" i="5"/>
  <c r="P5928" i="5"/>
  <c r="O5928" i="5"/>
  <c r="L5928" i="5"/>
  <c r="P5927" i="5"/>
  <c r="O5927" i="5"/>
  <c r="L5927" i="5"/>
  <c r="P5926" i="5"/>
  <c r="O5926" i="5"/>
  <c r="L5926" i="5"/>
  <c r="P5925" i="5"/>
  <c r="O5925" i="5"/>
  <c r="L5925" i="5"/>
  <c r="P5924" i="5"/>
  <c r="O5924" i="5"/>
  <c r="L5924" i="5"/>
  <c r="P5923" i="5"/>
  <c r="O5923" i="5"/>
  <c r="L5923" i="5"/>
  <c r="P5922" i="5"/>
  <c r="O5922" i="5"/>
  <c r="L5922" i="5"/>
  <c r="P5921" i="5"/>
  <c r="O5921" i="5"/>
  <c r="L5921" i="5"/>
  <c r="P5920" i="5"/>
  <c r="O5920" i="5"/>
  <c r="L5920" i="5"/>
  <c r="P5919" i="5"/>
  <c r="O5919" i="5"/>
  <c r="L5919" i="5"/>
  <c r="P5918" i="5"/>
  <c r="O5918" i="5"/>
  <c r="L5918" i="5"/>
  <c r="P5917" i="5"/>
  <c r="O5917" i="5"/>
  <c r="L5917" i="5"/>
  <c r="P5916" i="5"/>
  <c r="O5916" i="5"/>
  <c r="L5916" i="5"/>
  <c r="P5915" i="5"/>
  <c r="O5915" i="5"/>
  <c r="L5915" i="5"/>
  <c r="P5914" i="5"/>
  <c r="O5914" i="5"/>
  <c r="L5914" i="5"/>
  <c r="P5913" i="5"/>
  <c r="O5913" i="5"/>
  <c r="L5913" i="5"/>
  <c r="P5912" i="5"/>
  <c r="O5912" i="5"/>
  <c r="L5912" i="5"/>
  <c r="P5911" i="5"/>
  <c r="O5911" i="5"/>
  <c r="L5911" i="5"/>
  <c r="P5910" i="5"/>
  <c r="O5910" i="5"/>
  <c r="L5910" i="5"/>
  <c r="P5909" i="5"/>
  <c r="O5909" i="5"/>
  <c r="L5909" i="5"/>
  <c r="P5908" i="5"/>
  <c r="O5908" i="5"/>
  <c r="L5908" i="5"/>
  <c r="P5907" i="5"/>
  <c r="O5907" i="5"/>
  <c r="L5907" i="5"/>
  <c r="P5906" i="5"/>
  <c r="O5906" i="5"/>
  <c r="L5906" i="5"/>
  <c r="P5905" i="5"/>
  <c r="O5905" i="5"/>
  <c r="L5905" i="5"/>
  <c r="P5904" i="5"/>
  <c r="O5904" i="5"/>
  <c r="L5904" i="5"/>
  <c r="P5903" i="5"/>
  <c r="O5903" i="5"/>
  <c r="L5903" i="5"/>
  <c r="P5902" i="5"/>
  <c r="O5902" i="5"/>
  <c r="L5902" i="5"/>
  <c r="P5901" i="5"/>
  <c r="O5901" i="5"/>
  <c r="L5901" i="5"/>
  <c r="P5900" i="5"/>
  <c r="O5900" i="5"/>
  <c r="L5900" i="5"/>
  <c r="P5899" i="5"/>
  <c r="O5899" i="5"/>
  <c r="L5899" i="5"/>
  <c r="P5898" i="5"/>
  <c r="O5898" i="5"/>
  <c r="L5898" i="5"/>
  <c r="P5897" i="5"/>
  <c r="O5897" i="5"/>
  <c r="L5897" i="5"/>
  <c r="P5896" i="5"/>
  <c r="O5896" i="5"/>
  <c r="L5896" i="5"/>
  <c r="P5895" i="5"/>
  <c r="O5895" i="5"/>
  <c r="L5895" i="5"/>
  <c r="P5894" i="5"/>
  <c r="O5894" i="5"/>
  <c r="L5894" i="5"/>
  <c r="P5893" i="5"/>
  <c r="O5893" i="5"/>
  <c r="L5893" i="5"/>
  <c r="P5892" i="5"/>
  <c r="O5892" i="5"/>
  <c r="L5892" i="5"/>
  <c r="P5891" i="5"/>
  <c r="O5891" i="5"/>
  <c r="L5891" i="5"/>
  <c r="P5890" i="5"/>
  <c r="O5890" i="5"/>
  <c r="L5890" i="5"/>
  <c r="P5889" i="5"/>
  <c r="O5889" i="5"/>
  <c r="L5889" i="5"/>
  <c r="P5888" i="5"/>
  <c r="O5888" i="5"/>
  <c r="L5888" i="5"/>
  <c r="P5887" i="5"/>
  <c r="O5887" i="5"/>
  <c r="L5887" i="5"/>
  <c r="P5886" i="5"/>
  <c r="O5886" i="5"/>
  <c r="L5886" i="5"/>
  <c r="P5885" i="5"/>
  <c r="O5885" i="5"/>
  <c r="L5885" i="5"/>
  <c r="P5884" i="5"/>
  <c r="O5884" i="5"/>
  <c r="L5884" i="5"/>
  <c r="P5883" i="5"/>
  <c r="O5883" i="5"/>
  <c r="L5883" i="5"/>
  <c r="P5882" i="5"/>
  <c r="O5882" i="5"/>
  <c r="L5882" i="5"/>
  <c r="P5881" i="5"/>
  <c r="O5881" i="5"/>
  <c r="L5881" i="5"/>
  <c r="P5880" i="5"/>
  <c r="O5880" i="5"/>
  <c r="L5880" i="5"/>
  <c r="P5879" i="5"/>
  <c r="O5879" i="5"/>
  <c r="L5879" i="5"/>
  <c r="P5878" i="5"/>
  <c r="O5878" i="5"/>
  <c r="L5878" i="5"/>
  <c r="P5877" i="5"/>
  <c r="O5877" i="5"/>
  <c r="L5877" i="5"/>
  <c r="P5876" i="5"/>
  <c r="O5876" i="5"/>
  <c r="L5876" i="5"/>
  <c r="P5875" i="5"/>
  <c r="O5875" i="5"/>
  <c r="L5875" i="5"/>
  <c r="P5874" i="5"/>
  <c r="O5874" i="5"/>
  <c r="L5874" i="5"/>
  <c r="P5873" i="5"/>
  <c r="O5873" i="5"/>
  <c r="L5873" i="5"/>
  <c r="P5872" i="5"/>
  <c r="O5872" i="5"/>
  <c r="L5872" i="5"/>
  <c r="P5871" i="5"/>
  <c r="O5871" i="5"/>
  <c r="L5871" i="5"/>
  <c r="P5870" i="5"/>
  <c r="O5870" i="5"/>
  <c r="L5870" i="5"/>
  <c r="P5869" i="5"/>
  <c r="O5869" i="5"/>
  <c r="L5869" i="5"/>
  <c r="P5868" i="5"/>
  <c r="O5868" i="5"/>
  <c r="L5868" i="5"/>
  <c r="P5867" i="5"/>
  <c r="O5867" i="5"/>
  <c r="L5867" i="5"/>
  <c r="P5866" i="5"/>
  <c r="O5866" i="5"/>
  <c r="L5866" i="5"/>
  <c r="P5865" i="5"/>
  <c r="O5865" i="5"/>
  <c r="L5865" i="5"/>
  <c r="P5864" i="5"/>
  <c r="O5864" i="5"/>
  <c r="L5864" i="5"/>
  <c r="P5863" i="5"/>
  <c r="O5863" i="5"/>
  <c r="L5863" i="5"/>
  <c r="P5862" i="5"/>
  <c r="O5862" i="5"/>
  <c r="L5862" i="5"/>
  <c r="P5861" i="5"/>
  <c r="O5861" i="5"/>
  <c r="L5861" i="5"/>
  <c r="P5860" i="5"/>
  <c r="O5860" i="5"/>
  <c r="L5860" i="5"/>
  <c r="P5859" i="5"/>
  <c r="O5859" i="5"/>
  <c r="L5859" i="5"/>
  <c r="P5858" i="5"/>
  <c r="O5858" i="5"/>
  <c r="L5858" i="5"/>
  <c r="P5857" i="5"/>
  <c r="O5857" i="5"/>
  <c r="L5857" i="5"/>
  <c r="P5856" i="5"/>
  <c r="O5856" i="5"/>
  <c r="L5856" i="5"/>
  <c r="P5855" i="5"/>
  <c r="O5855" i="5"/>
  <c r="L5855" i="5"/>
  <c r="P5854" i="5"/>
  <c r="O5854" i="5"/>
  <c r="L5854" i="5"/>
  <c r="P5853" i="5"/>
  <c r="O5853" i="5"/>
  <c r="L5853" i="5"/>
  <c r="P5852" i="5"/>
  <c r="O5852" i="5"/>
  <c r="L5852" i="5"/>
  <c r="P5851" i="5"/>
  <c r="O5851" i="5"/>
  <c r="L5851" i="5"/>
  <c r="P5850" i="5"/>
  <c r="O5850" i="5"/>
  <c r="L5850" i="5"/>
  <c r="P5849" i="5"/>
  <c r="O5849" i="5"/>
  <c r="L5849" i="5"/>
  <c r="P5848" i="5"/>
  <c r="O5848" i="5"/>
  <c r="L5848" i="5"/>
  <c r="P5847" i="5"/>
  <c r="O5847" i="5"/>
  <c r="L5847" i="5"/>
  <c r="P5846" i="5"/>
  <c r="O5846" i="5"/>
  <c r="L5846" i="5"/>
  <c r="P5845" i="5"/>
  <c r="O5845" i="5"/>
  <c r="L5845" i="5"/>
  <c r="P5844" i="5"/>
  <c r="O5844" i="5"/>
  <c r="L5844" i="5"/>
  <c r="P5843" i="5"/>
  <c r="O5843" i="5"/>
  <c r="L5843" i="5"/>
  <c r="P5842" i="5"/>
  <c r="O5842" i="5"/>
  <c r="L5842" i="5"/>
  <c r="P5841" i="5"/>
  <c r="O5841" i="5"/>
  <c r="L5841" i="5"/>
  <c r="P5840" i="5"/>
  <c r="O5840" i="5"/>
  <c r="L5840" i="5"/>
  <c r="P5839" i="5"/>
  <c r="O5839" i="5"/>
  <c r="L5839" i="5"/>
  <c r="P5838" i="5"/>
  <c r="O5838" i="5"/>
  <c r="L5838" i="5"/>
  <c r="P5837" i="5"/>
  <c r="O5837" i="5"/>
  <c r="L5837" i="5"/>
  <c r="P5836" i="5"/>
  <c r="O5836" i="5"/>
  <c r="L5836" i="5"/>
  <c r="P5835" i="5"/>
  <c r="O5835" i="5"/>
  <c r="L5835" i="5"/>
  <c r="P5834" i="5"/>
  <c r="O5834" i="5"/>
  <c r="L5834" i="5"/>
  <c r="P5833" i="5"/>
  <c r="O5833" i="5"/>
  <c r="L5833" i="5"/>
  <c r="P5832" i="5"/>
  <c r="O5832" i="5"/>
  <c r="L5832" i="5"/>
  <c r="P5831" i="5"/>
  <c r="O5831" i="5"/>
  <c r="L5831" i="5"/>
  <c r="P5830" i="5"/>
  <c r="O5830" i="5"/>
  <c r="L5830" i="5"/>
  <c r="P5829" i="5"/>
  <c r="O5829" i="5"/>
  <c r="L5829" i="5"/>
  <c r="P5828" i="5"/>
  <c r="O5828" i="5"/>
  <c r="L5828" i="5"/>
  <c r="P5827" i="5"/>
  <c r="O5827" i="5"/>
  <c r="L5827" i="5"/>
  <c r="P5826" i="5"/>
  <c r="O5826" i="5"/>
  <c r="L5826" i="5"/>
  <c r="P5825" i="5"/>
  <c r="O5825" i="5"/>
  <c r="L5825" i="5"/>
  <c r="P5824" i="5"/>
  <c r="O5824" i="5"/>
  <c r="L5824" i="5"/>
  <c r="P5823" i="5"/>
  <c r="O5823" i="5"/>
  <c r="L5823" i="5"/>
  <c r="P5822" i="5"/>
  <c r="O5822" i="5"/>
  <c r="L5822" i="5"/>
  <c r="P5821" i="5"/>
  <c r="O5821" i="5"/>
  <c r="L5821" i="5"/>
  <c r="P5820" i="5"/>
  <c r="O5820" i="5"/>
  <c r="L5820" i="5"/>
  <c r="P5819" i="5"/>
  <c r="O5819" i="5"/>
  <c r="L5819" i="5"/>
  <c r="P5818" i="5"/>
  <c r="O5818" i="5"/>
  <c r="L5818" i="5"/>
  <c r="P5817" i="5"/>
  <c r="O5817" i="5"/>
  <c r="L5817" i="5"/>
  <c r="P5816" i="5"/>
  <c r="O5816" i="5"/>
  <c r="L5816" i="5"/>
  <c r="P5815" i="5"/>
  <c r="O5815" i="5"/>
  <c r="L5815" i="5"/>
  <c r="P5814" i="5"/>
  <c r="O5814" i="5"/>
  <c r="L5814" i="5"/>
  <c r="P5813" i="5"/>
  <c r="O5813" i="5"/>
  <c r="L5813" i="5"/>
  <c r="P5812" i="5"/>
  <c r="O5812" i="5"/>
  <c r="L5812" i="5"/>
  <c r="P5811" i="5"/>
  <c r="O5811" i="5"/>
  <c r="L5811" i="5"/>
  <c r="P5810" i="5"/>
  <c r="O5810" i="5"/>
  <c r="L5810" i="5"/>
  <c r="P5809" i="5"/>
  <c r="O5809" i="5"/>
  <c r="L5809" i="5"/>
  <c r="P5808" i="5"/>
  <c r="O5808" i="5"/>
  <c r="L5808" i="5"/>
  <c r="P5807" i="5"/>
  <c r="O5807" i="5"/>
  <c r="L5807" i="5"/>
  <c r="P5806" i="5"/>
  <c r="O5806" i="5"/>
  <c r="L5806" i="5"/>
  <c r="P5805" i="5"/>
  <c r="O5805" i="5"/>
  <c r="L5805" i="5"/>
  <c r="P5804" i="5"/>
  <c r="O5804" i="5"/>
  <c r="L5804" i="5"/>
  <c r="P5803" i="5"/>
  <c r="O5803" i="5"/>
  <c r="L5803" i="5"/>
  <c r="P5802" i="5"/>
  <c r="O5802" i="5"/>
  <c r="L5802" i="5"/>
  <c r="P5801" i="5"/>
  <c r="O5801" i="5"/>
  <c r="L5801" i="5"/>
  <c r="P5800" i="5"/>
  <c r="O5800" i="5"/>
  <c r="L5800" i="5"/>
  <c r="P5799" i="5"/>
  <c r="O5799" i="5"/>
  <c r="L5799" i="5"/>
  <c r="P5798" i="5"/>
  <c r="O5798" i="5"/>
  <c r="L5798" i="5"/>
  <c r="P5797" i="5"/>
  <c r="O5797" i="5"/>
  <c r="L5797" i="5"/>
  <c r="P5796" i="5"/>
  <c r="O5796" i="5"/>
  <c r="L5796" i="5"/>
  <c r="P5795" i="5"/>
  <c r="O5795" i="5"/>
  <c r="L5795" i="5"/>
  <c r="P5794" i="5"/>
  <c r="O5794" i="5"/>
  <c r="L5794" i="5"/>
  <c r="P5793" i="5"/>
  <c r="O5793" i="5"/>
  <c r="L5793" i="5"/>
  <c r="P5792" i="5"/>
  <c r="O5792" i="5"/>
  <c r="L5792" i="5"/>
  <c r="P5791" i="5"/>
  <c r="O5791" i="5"/>
  <c r="L5791" i="5"/>
  <c r="P5790" i="5"/>
  <c r="O5790" i="5"/>
  <c r="L5790" i="5"/>
  <c r="P5789" i="5"/>
  <c r="O5789" i="5"/>
  <c r="L5789" i="5"/>
  <c r="P5788" i="5"/>
  <c r="O5788" i="5"/>
  <c r="L5788" i="5"/>
  <c r="P5787" i="5"/>
  <c r="O5787" i="5"/>
  <c r="L5787" i="5"/>
  <c r="P5786" i="5"/>
  <c r="O5786" i="5"/>
  <c r="L5786" i="5"/>
  <c r="P5785" i="5"/>
  <c r="O5785" i="5"/>
  <c r="L5785" i="5"/>
  <c r="P5784" i="5"/>
  <c r="O5784" i="5"/>
  <c r="L5784" i="5"/>
  <c r="P5783" i="5"/>
  <c r="O5783" i="5"/>
  <c r="L5783" i="5"/>
  <c r="P5782" i="5"/>
  <c r="O5782" i="5"/>
  <c r="L5782" i="5"/>
  <c r="P5781" i="5"/>
  <c r="O5781" i="5"/>
  <c r="L5781" i="5"/>
  <c r="P5780" i="5"/>
  <c r="O5780" i="5"/>
  <c r="L5780" i="5"/>
  <c r="P5779" i="5"/>
  <c r="O5779" i="5"/>
  <c r="L5779" i="5"/>
  <c r="P5778" i="5"/>
  <c r="O5778" i="5"/>
  <c r="L5778" i="5"/>
  <c r="P5777" i="5"/>
  <c r="O5777" i="5"/>
  <c r="L5777" i="5"/>
  <c r="P5776" i="5"/>
  <c r="O5776" i="5"/>
  <c r="L5776" i="5"/>
  <c r="P5775" i="5"/>
  <c r="O5775" i="5"/>
  <c r="L5775" i="5"/>
  <c r="P5774" i="5"/>
  <c r="O5774" i="5"/>
  <c r="L5774" i="5"/>
  <c r="P5773" i="5"/>
  <c r="O5773" i="5"/>
  <c r="L5773" i="5"/>
  <c r="P5772" i="5"/>
  <c r="O5772" i="5"/>
  <c r="L5772" i="5"/>
  <c r="P5771" i="5"/>
  <c r="O5771" i="5"/>
  <c r="L5771" i="5"/>
  <c r="P5770" i="5"/>
  <c r="O5770" i="5"/>
  <c r="L5770" i="5"/>
  <c r="P5769" i="5"/>
  <c r="O5769" i="5"/>
  <c r="L5769" i="5"/>
  <c r="P5768" i="5"/>
  <c r="O5768" i="5"/>
  <c r="L5768" i="5"/>
  <c r="P5767" i="5"/>
  <c r="O5767" i="5"/>
  <c r="L5767" i="5"/>
  <c r="P5766" i="5"/>
  <c r="O5766" i="5"/>
  <c r="L5766" i="5"/>
  <c r="P5765" i="5"/>
  <c r="O5765" i="5"/>
  <c r="L5765" i="5"/>
  <c r="P5764" i="5"/>
  <c r="O5764" i="5"/>
  <c r="L5764" i="5"/>
  <c r="P5763" i="5"/>
  <c r="O5763" i="5"/>
  <c r="L5763" i="5"/>
  <c r="P5762" i="5"/>
  <c r="O5762" i="5"/>
  <c r="L5762" i="5"/>
  <c r="P5761" i="5"/>
  <c r="O5761" i="5"/>
  <c r="L5761" i="5"/>
  <c r="P5760" i="5"/>
  <c r="O5760" i="5"/>
  <c r="L5760" i="5"/>
  <c r="P5759" i="5"/>
  <c r="O5759" i="5"/>
  <c r="L5759" i="5"/>
  <c r="P5758" i="5"/>
  <c r="O5758" i="5"/>
  <c r="L5758" i="5"/>
  <c r="P5757" i="5"/>
  <c r="O5757" i="5"/>
  <c r="L5757" i="5"/>
  <c r="P5756" i="5"/>
  <c r="O5756" i="5"/>
  <c r="L5756" i="5"/>
  <c r="P5755" i="5"/>
  <c r="O5755" i="5"/>
  <c r="L5755" i="5"/>
  <c r="P5754" i="5"/>
  <c r="O5754" i="5"/>
  <c r="L5754" i="5"/>
  <c r="P5753" i="5"/>
  <c r="O5753" i="5"/>
  <c r="L5753" i="5"/>
  <c r="P5752" i="5"/>
  <c r="O5752" i="5"/>
  <c r="L5752" i="5"/>
  <c r="P5751" i="5"/>
  <c r="O5751" i="5"/>
  <c r="L5751" i="5"/>
  <c r="P5750" i="5"/>
  <c r="O5750" i="5"/>
  <c r="L5750" i="5"/>
  <c r="P5749" i="5"/>
  <c r="O5749" i="5"/>
  <c r="L5749" i="5"/>
  <c r="P5748" i="5"/>
  <c r="O5748" i="5"/>
  <c r="L5748" i="5"/>
  <c r="P5747" i="5"/>
  <c r="O5747" i="5"/>
  <c r="L5747" i="5"/>
  <c r="P5746" i="5"/>
  <c r="O5746" i="5"/>
  <c r="L5746" i="5"/>
  <c r="P5745" i="5"/>
  <c r="O5745" i="5"/>
  <c r="L5745" i="5"/>
  <c r="P5744" i="5"/>
  <c r="O5744" i="5"/>
  <c r="L5744" i="5"/>
  <c r="P5743" i="5"/>
  <c r="O5743" i="5"/>
  <c r="L5743" i="5"/>
  <c r="P5742" i="5"/>
  <c r="O5742" i="5"/>
  <c r="L5742" i="5"/>
  <c r="P5741" i="5"/>
  <c r="O5741" i="5"/>
  <c r="L5741" i="5"/>
  <c r="P5740" i="5"/>
  <c r="O5740" i="5"/>
  <c r="L5740" i="5"/>
  <c r="P5739" i="5"/>
  <c r="O5739" i="5"/>
  <c r="L5739" i="5"/>
  <c r="P5738" i="5"/>
  <c r="O5738" i="5"/>
  <c r="L5738" i="5"/>
  <c r="P5737" i="5"/>
  <c r="O5737" i="5"/>
  <c r="L5737" i="5"/>
  <c r="P5736" i="5"/>
  <c r="O5736" i="5"/>
  <c r="L5736" i="5"/>
  <c r="P5735" i="5"/>
  <c r="O5735" i="5"/>
  <c r="L5735" i="5"/>
  <c r="P5734" i="5"/>
  <c r="O5734" i="5"/>
  <c r="L5734" i="5"/>
  <c r="P5733" i="5"/>
  <c r="O5733" i="5"/>
  <c r="L5733" i="5"/>
  <c r="P5732" i="5"/>
  <c r="O5732" i="5"/>
  <c r="L5732" i="5"/>
  <c r="P5731" i="5"/>
  <c r="O5731" i="5"/>
  <c r="L5731" i="5"/>
  <c r="P5730" i="5"/>
  <c r="O5730" i="5"/>
  <c r="L5730" i="5"/>
  <c r="P5729" i="5"/>
  <c r="O5729" i="5"/>
  <c r="L5729" i="5"/>
  <c r="P5728" i="5"/>
  <c r="O5728" i="5"/>
  <c r="L5728" i="5"/>
  <c r="P5727" i="5"/>
  <c r="O5727" i="5"/>
  <c r="L5727" i="5"/>
  <c r="P5726" i="5"/>
  <c r="O5726" i="5"/>
  <c r="L5726" i="5"/>
  <c r="P5725" i="5"/>
  <c r="O5725" i="5"/>
  <c r="L5725" i="5"/>
  <c r="P5724" i="5"/>
  <c r="O5724" i="5"/>
  <c r="L5724" i="5"/>
  <c r="P5723" i="5"/>
  <c r="O5723" i="5"/>
  <c r="L5723" i="5"/>
  <c r="P5722" i="5"/>
  <c r="O5722" i="5"/>
  <c r="L5722" i="5"/>
  <c r="P5721" i="5"/>
  <c r="O5721" i="5"/>
  <c r="L5721" i="5"/>
  <c r="P5720" i="5"/>
  <c r="O5720" i="5"/>
  <c r="L5720" i="5"/>
  <c r="P5719" i="5"/>
  <c r="O5719" i="5"/>
  <c r="L5719" i="5"/>
  <c r="P5718" i="5"/>
  <c r="O5718" i="5"/>
  <c r="L5718" i="5"/>
  <c r="P5717" i="5"/>
  <c r="O5717" i="5"/>
  <c r="L5717" i="5"/>
  <c r="P5716" i="5"/>
  <c r="O5716" i="5"/>
  <c r="L5716" i="5"/>
  <c r="P5715" i="5"/>
  <c r="O5715" i="5"/>
  <c r="L5715" i="5"/>
  <c r="P5714" i="5"/>
  <c r="O5714" i="5"/>
  <c r="L5714" i="5"/>
  <c r="P5713" i="5"/>
  <c r="O5713" i="5"/>
  <c r="L5713" i="5"/>
  <c r="P5712" i="5"/>
  <c r="O5712" i="5"/>
  <c r="L5712" i="5"/>
  <c r="P5711" i="5"/>
  <c r="O5711" i="5"/>
  <c r="L5711" i="5"/>
  <c r="P5710" i="5"/>
  <c r="O5710" i="5"/>
  <c r="L5710" i="5"/>
  <c r="P5709" i="5"/>
  <c r="O5709" i="5"/>
  <c r="L5709" i="5"/>
  <c r="P5708" i="5"/>
  <c r="O5708" i="5"/>
  <c r="L5708" i="5"/>
  <c r="P5707" i="5"/>
  <c r="O5707" i="5"/>
  <c r="L5707" i="5"/>
  <c r="P5706" i="5"/>
  <c r="O5706" i="5"/>
  <c r="L5706" i="5"/>
  <c r="P5705" i="5"/>
  <c r="O5705" i="5"/>
  <c r="L5705" i="5"/>
  <c r="P5704" i="5"/>
  <c r="O5704" i="5"/>
  <c r="L5704" i="5"/>
  <c r="P5703" i="5"/>
  <c r="O5703" i="5"/>
  <c r="L5703" i="5"/>
  <c r="P5702" i="5"/>
  <c r="O5702" i="5"/>
  <c r="L5702" i="5"/>
  <c r="P5701" i="5"/>
  <c r="O5701" i="5"/>
  <c r="L5701" i="5"/>
  <c r="P5700" i="5"/>
  <c r="O5700" i="5"/>
  <c r="L5700" i="5"/>
  <c r="P5699" i="5"/>
  <c r="O5699" i="5"/>
  <c r="L5699" i="5"/>
  <c r="P5698" i="5"/>
  <c r="O5698" i="5"/>
  <c r="L5698" i="5"/>
  <c r="P5697" i="5"/>
  <c r="O5697" i="5"/>
  <c r="L5697" i="5"/>
  <c r="P5696" i="5"/>
  <c r="O5696" i="5"/>
  <c r="L5696" i="5"/>
  <c r="P5695" i="5"/>
  <c r="O5695" i="5"/>
  <c r="L5695" i="5"/>
  <c r="P5694" i="5"/>
  <c r="O5694" i="5"/>
  <c r="L5694" i="5"/>
  <c r="P5693" i="5"/>
  <c r="O5693" i="5"/>
  <c r="L5693" i="5"/>
  <c r="P5692" i="5"/>
  <c r="O5692" i="5"/>
  <c r="L5692" i="5"/>
  <c r="P5691" i="5"/>
  <c r="O5691" i="5"/>
  <c r="L5691" i="5"/>
  <c r="P5690" i="5"/>
  <c r="O5690" i="5"/>
  <c r="L5690" i="5"/>
  <c r="P5689" i="5"/>
  <c r="O5689" i="5"/>
  <c r="L5689" i="5"/>
  <c r="P5688" i="5"/>
  <c r="O5688" i="5"/>
  <c r="L5688" i="5"/>
  <c r="P5687" i="5"/>
  <c r="O5687" i="5"/>
  <c r="L5687" i="5"/>
  <c r="P5686" i="5"/>
  <c r="O5686" i="5"/>
  <c r="L5686" i="5"/>
  <c r="P5685" i="5"/>
  <c r="O5685" i="5"/>
  <c r="L5685" i="5"/>
  <c r="P5684" i="5"/>
  <c r="O5684" i="5"/>
  <c r="L5684" i="5"/>
  <c r="P5683" i="5"/>
  <c r="O5683" i="5"/>
  <c r="L5683" i="5"/>
  <c r="P5682" i="5"/>
  <c r="O5682" i="5"/>
  <c r="L5682" i="5"/>
  <c r="P5681" i="5"/>
  <c r="O5681" i="5"/>
  <c r="L5681" i="5"/>
  <c r="P5680" i="5"/>
  <c r="O5680" i="5"/>
  <c r="L5680" i="5"/>
  <c r="P5679" i="5"/>
  <c r="O5679" i="5"/>
  <c r="L5679" i="5"/>
  <c r="P5678" i="5"/>
  <c r="O5678" i="5"/>
  <c r="L5678" i="5"/>
  <c r="P5677" i="5"/>
  <c r="O5677" i="5"/>
  <c r="L5677" i="5"/>
  <c r="P5676" i="5"/>
  <c r="O5676" i="5"/>
  <c r="L5676" i="5"/>
  <c r="P5675" i="5"/>
  <c r="O5675" i="5"/>
  <c r="L5675" i="5"/>
  <c r="P5674" i="5"/>
  <c r="O5674" i="5"/>
  <c r="L5674" i="5"/>
  <c r="P5673" i="5"/>
  <c r="O5673" i="5"/>
  <c r="L5673" i="5"/>
  <c r="P5672" i="5"/>
  <c r="O5672" i="5"/>
  <c r="L5672" i="5"/>
  <c r="P5671" i="5"/>
  <c r="O5671" i="5"/>
  <c r="L5671" i="5"/>
  <c r="P5670" i="5"/>
  <c r="O5670" i="5"/>
  <c r="L5670" i="5"/>
  <c r="P5669" i="5"/>
  <c r="O5669" i="5"/>
  <c r="L5669" i="5"/>
  <c r="P5668" i="5"/>
  <c r="O5668" i="5"/>
  <c r="L5668" i="5"/>
  <c r="P5667" i="5"/>
  <c r="O5667" i="5"/>
  <c r="L5667" i="5"/>
  <c r="P5666" i="5"/>
  <c r="O5666" i="5"/>
  <c r="L5666" i="5"/>
  <c r="P5665" i="5"/>
  <c r="O5665" i="5"/>
  <c r="L5665" i="5"/>
  <c r="P5664" i="5"/>
  <c r="O5664" i="5"/>
  <c r="L5664" i="5"/>
  <c r="P5663" i="5"/>
  <c r="O5663" i="5"/>
  <c r="L5663" i="5"/>
  <c r="P5662" i="5"/>
  <c r="O5662" i="5"/>
  <c r="L5662" i="5"/>
  <c r="P5661" i="5"/>
  <c r="O5661" i="5"/>
  <c r="L5661" i="5"/>
  <c r="P5660" i="5"/>
  <c r="O5660" i="5"/>
  <c r="L5660" i="5"/>
  <c r="P5659" i="5"/>
  <c r="O5659" i="5"/>
  <c r="L5659" i="5"/>
  <c r="P5658" i="5"/>
  <c r="O5658" i="5"/>
  <c r="L5658" i="5"/>
  <c r="P5657" i="5"/>
  <c r="O5657" i="5"/>
  <c r="L5657" i="5"/>
  <c r="P5656" i="5"/>
  <c r="O5656" i="5"/>
  <c r="L5656" i="5"/>
  <c r="P5655" i="5"/>
  <c r="O5655" i="5"/>
  <c r="L5655" i="5"/>
  <c r="P5654" i="5"/>
  <c r="O5654" i="5"/>
  <c r="L5654" i="5"/>
  <c r="P5653" i="5"/>
  <c r="O5653" i="5"/>
  <c r="L5653" i="5"/>
  <c r="P5652" i="5"/>
  <c r="O5652" i="5"/>
  <c r="L5652" i="5"/>
  <c r="P5651" i="5"/>
  <c r="O5651" i="5"/>
  <c r="L5651" i="5"/>
  <c r="P5650" i="5"/>
  <c r="O5650" i="5"/>
  <c r="L5650" i="5"/>
  <c r="P5649" i="5"/>
  <c r="O5649" i="5"/>
  <c r="L5649" i="5"/>
  <c r="P5648" i="5"/>
  <c r="O5648" i="5"/>
  <c r="L5648" i="5"/>
  <c r="P5647" i="5"/>
  <c r="O5647" i="5"/>
  <c r="L5647" i="5"/>
  <c r="P5646" i="5"/>
  <c r="O5646" i="5"/>
  <c r="L5646" i="5"/>
  <c r="P5645" i="5"/>
  <c r="O5645" i="5"/>
  <c r="L5645" i="5"/>
  <c r="P5644" i="5"/>
  <c r="O5644" i="5"/>
  <c r="L5644" i="5"/>
  <c r="P5643" i="5"/>
  <c r="O5643" i="5"/>
  <c r="L5643" i="5"/>
  <c r="P5642" i="5"/>
  <c r="O5642" i="5"/>
  <c r="L5642" i="5"/>
  <c r="P5641" i="5"/>
  <c r="O5641" i="5"/>
  <c r="L5641" i="5"/>
  <c r="P5640" i="5"/>
  <c r="O5640" i="5"/>
  <c r="L5640" i="5"/>
  <c r="P5639" i="5"/>
  <c r="O5639" i="5"/>
  <c r="L5639" i="5"/>
  <c r="P5638" i="5"/>
  <c r="O5638" i="5"/>
  <c r="L5638" i="5"/>
  <c r="P5637" i="5"/>
  <c r="O5637" i="5"/>
  <c r="L5637" i="5"/>
  <c r="P5636" i="5"/>
  <c r="O5636" i="5"/>
  <c r="L5636" i="5"/>
  <c r="P5635" i="5"/>
  <c r="O5635" i="5"/>
  <c r="L5635" i="5"/>
  <c r="P5634" i="5"/>
  <c r="O5634" i="5"/>
  <c r="L5634" i="5"/>
  <c r="P5633" i="5"/>
  <c r="O5633" i="5"/>
  <c r="L5633" i="5"/>
  <c r="P5632" i="5"/>
  <c r="O5632" i="5"/>
  <c r="L5632" i="5"/>
  <c r="P5631" i="5"/>
  <c r="O5631" i="5"/>
  <c r="L5631" i="5"/>
  <c r="P5630" i="5"/>
  <c r="O5630" i="5"/>
  <c r="L5630" i="5"/>
  <c r="P5629" i="5"/>
  <c r="O5629" i="5"/>
  <c r="L5629" i="5"/>
  <c r="P5628" i="5"/>
  <c r="O5628" i="5"/>
  <c r="L5628" i="5"/>
  <c r="P5627" i="5"/>
  <c r="O5627" i="5"/>
  <c r="L5627" i="5"/>
  <c r="P5626" i="5"/>
  <c r="O5626" i="5"/>
  <c r="L5626" i="5"/>
  <c r="P5625" i="5"/>
  <c r="O5625" i="5"/>
  <c r="L5625" i="5"/>
  <c r="P5624" i="5"/>
  <c r="O5624" i="5"/>
  <c r="L5624" i="5"/>
  <c r="P5623" i="5"/>
  <c r="O5623" i="5"/>
  <c r="L5623" i="5"/>
  <c r="P5622" i="5"/>
  <c r="O5622" i="5"/>
  <c r="L5622" i="5"/>
  <c r="P5621" i="5"/>
  <c r="O5621" i="5"/>
  <c r="L5621" i="5"/>
  <c r="P5620" i="5"/>
  <c r="O5620" i="5"/>
  <c r="L5620" i="5"/>
  <c r="P5619" i="5"/>
  <c r="O5619" i="5"/>
  <c r="L5619" i="5"/>
  <c r="P5618" i="5"/>
  <c r="O5618" i="5"/>
  <c r="L5618" i="5"/>
  <c r="P5617" i="5"/>
  <c r="O5617" i="5"/>
  <c r="L5617" i="5"/>
  <c r="P5616" i="5"/>
  <c r="O5616" i="5"/>
  <c r="L5616" i="5"/>
  <c r="P5615" i="5"/>
  <c r="O5615" i="5"/>
  <c r="L5615" i="5"/>
  <c r="P5614" i="5"/>
  <c r="O5614" i="5"/>
  <c r="L5614" i="5"/>
  <c r="P5613" i="5"/>
  <c r="O5613" i="5"/>
  <c r="L5613" i="5"/>
  <c r="P5612" i="5"/>
  <c r="O5612" i="5"/>
  <c r="L5612" i="5"/>
  <c r="P5611" i="5"/>
  <c r="O5611" i="5"/>
  <c r="L5611" i="5"/>
  <c r="P5610" i="5"/>
  <c r="O5610" i="5"/>
  <c r="L5610" i="5"/>
  <c r="P5609" i="5"/>
  <c r="O5609" i="5"/>
  <c r="L5609" i="5"/>
  <c r="P5608" i="5"/>
  <c r="O5608" i="5"/>
  <c r="L5608" i="5"/>
  <c r="P5607" i="5"/>
  <c r="O5607" i="5"/>
  <c r="L5607" i="5"/>
  <c r="P5606" i="5"/>
  <c r="O5606" i="5"/>
  <c r="L5606" i="5"/>
  <c r="P5605" i="5"/>
  <c r="O5605" i="5"/>
  <c r="L5605" i="5"/>
  <c r="P5604" i="5"/>
  <c r="O5604" i="5"/>
  <c r="L5604" i="5"/>
  <c r="P5603" i="5"/>
  <c r="O5603" i="5"/>
  <c r="L5603" i="5"/>
  <c r="P5602" i="5"/>
  <c r="O5602" i="5"/>
  <c r="L5602" i="5"/>
  <c r="P5601" i="5"/>
  <c r="O5601" i="5"/>
  <c r="L5601" i="5"/>
  <c r="P5600" i="5"/>
  <c r="O5600" i="5"/>
  <c r="L5600" i="5"/>
  <c r="P5599" i="5"/>
  <c r="O5599" i="5"/>
  <c r="L5599" i="5"/>
  <c r="P5598" i="5"/>
  <c r="O5598" i="5"/>
  <c r="L5598" i="5"/>
  <c r="P5597" i="5"/>
  <c r="O5597" i="5"/>
  <c r="L5597" i="5"/>
  <c r="P5596" i="5"/>
  <c r="O5596" i="5"/>
  <c r="L5596" i="5"/>
  <c r="P5595" i="5"/>
  <c r="O5595" i="5"/>
  <c r="L5595" i="5"/>
  <c r="P5594" i="5"/>
  <c r="O5594" i="5"/>
  <c r="L5594" i="5"/>
  <c r="P5593" i="5"/>
  <c r="O5593" i="5"/>
  <c r="L5593" i="5"/>
  <c r="P5592" i="5"/>
  <c r="O5592" i="5"/>
  <c r="L5592" i="5"/>
  <c r="P5591" i="5"/>
  <c r="O5591" i="5"/>
  <c r="L5591" i="5"/>
  <c r="P5590" i="5"/>
  <c r="O5590" i="5"/>
  <c r="L5590" i="5"/>
  <c r="P5589" i="5"/>
  <c r="O5589" i="5"/>
  <c r="L5589" i="5"/>
  <c r="P5588" i="5"/>
  <c r="O5588" i="5"/>
  <c r="L5588" i="5"/>
  <c r="P5587" i="5"/>
  <c r="O5587" i="5"/>
  <c r="L5587" i="5"/>
  <c r="P5586" i="5"/>
  <c r="O5586" i="5"/>
  <c r="L5586" i="5"/>
  <c r="P5585" i="5"/>
  <c r="O5585" i="5"/>
  <c r="L5585" i="5"/>
  <c r="P5584" i="5"/>
  <c r="O5584" i="5"/>
  <c r="L5584" i="5"/>
  <c r="P5583" i="5"/>
  <c r="O5583" i="5"/>
  <c r="L5583" i="5"/>
  <c r="P5582" i="5"/>
  <c r="O5582" i="5"/>
  <c r="L5582" i="5"/>
  <c r="P5581" i="5"/>
  <c r="O5581" i="5"/>
  <c r="L5581" i="5"/>
  <c r="P5580" i="5"/>
  <c r="O5580" i="5"/>
  <c r="L5580" i="5"/>
  <c r="P5579" i="5"/>
  <c r="O5579" i="5"/>
  <c r="L5579" i="5"/>
  <c r="P5578" i="5"/>
  <c r="O5578" i="5"/>
  <c r="L5578" i="5"/>
  <c r="P5577" i="5"/>
  <c r="O5577" i="5"/>
  <c r="L5577" i="5"/>
  <c r="P5576" i="5"/>
  <c r="O5576" i="5"/>
  <c r="L5576" i="5"/>
  <c r="P5575" i="5"/>
  <c r="O5575" i="5"/>
  <c r="L5575" i="5"/>
  <c r="P5574" i="5"/>
  <c r="O5574" i="5"/>
  <c r="L5574" i="5"/>
  <c r="P5573" i="5"/>
  <c r="O5573" i="5"/>
  <c r="L5573" i="5"/>
  <c r="P5572" i="5"/>
  <c r="O5572" i="5"/>
  <c r="L5572" i="5"/>
  <c r="P5571" i="5"/>
  <c r="O5571" i="5"/>
  <c r="L5571" i="5"/>
  <c r="P5570" i="5"/>
  <c r="O5570" i="5"/>
  <c r="L5570" i="5"/>
  <c r="P5569" i="5"/>
  <c r="O5569" i="5"/>
  <c r="L5569" i="5"/>
  <c r="P5568" i="5"/>
  <c r="O5568" i="5"/>
  <c r="L5568" i="5"/>
  <c r="P5567" i="5"/>
  <c r="O5567" i="5"/>
  <c r="L5567" i="5"/>
  <c r="P5566" i="5"/>
  <c r="O5566" i="5"/>
  <c r="L5566" i="5"/>
  <c r="P5565" i="5"/>
  <c r="O5565" i="5"/>
  <c r="L5565" i="5"/>
  <c r="P5564" i="5"/>
  <c r="O5564" i="5"/>
  <c r="L5564" i="5"/>
  <c r="P5563" i="5"/>
  <c r="O5563" i="5"/>
  <c r="L5563" i="5"/>
  <c r="P5562" i="5"/>
  <c r="O5562" i="5"/>
  <c r="L5562" i="5"/>
  <c r="P5561" i="5"/>
  <c r="O5561" i="5"/>
  <c r="L5561" i="5"/>
  <c r="P5560" i="5"/>
  <c r="O5560" i="5"/>
  <c r="L5560" i="5"/>
  <c r="P5559" i="5"/>
  <c r="O5559" i="5"/>
  <c r="L5559" i="5"/>
  <c r="P5558" i="5"/>
  <c r="O5558" i="5"/>
  <c r="L5558" i="5"/>
  <c r="P5557" i="5"/>
  <c r="O5557" i="5"/>
  <c r="L5557" i="5"/>
  <c r="P5556" i="5"/>
  <c r="O5556" i="5"/>
  <c r="L5556" i="5"/>
  <c r="P5555" i="5"/>
  <c r="O5555" i="5"/>
  <c r="L5555" i="5"/>
  <c r="P5554" i="5"/>
  <c r="O5554" i="5"/>
  <c r="L5554" i="5"/>
  <c r="P5553" i="5"/>
  <c r="O5553" i="5"/>
  <c r="L5553" i="5"/>
  <c r="P5552" i="5"/>
  <c r="O5552" i="5"/>
  <c r="L5552" i="5"/>
  <c r="P5551" i="5"/>
  <c r="O5551" i="5"/>
  <c r="L5551" i="5"/>
  <c r="P5550" i="5"/>
  <c r="O5550" i="5"/>
  <c r="L5550" i="5"/>
  <c r="P5549" i="5"/>
  <c r="O5549" i="5"/>
  <c r="L5549" i="5"/>
  <c r="P5548" i="5"/>
  <c r="O5548" i="5"/>
  <c r="L5548" i="5"/>
  <c r="P5547" i="5"/>
  <c r="O5547" i="5"/>
  <c r="L5547" i="5"/>
  <c r="P5546" i="5"/>
  <c r="O5546" i="5"/>
  <c r="L5546" i="5"/>
  <c r="P5545" i="5"/>
  <c r="O5545" i="5"/>
  <c r="L5545" i="5"/>
  <c r="P5544" i="5"/>
  <c r="O5544" i="5"/>
  <c r="L5544" i="5"/>
  <c r="P5543" i="5"/>
  <c r="O5543" i="5"/>
  <c r="L5543" i="5"/>
  <c r="P5542" i="5"/>
  <c r="O5542" i="5"/>
  <c r="L5542" i="5"/>
  <c r="P5541" i="5"/>
  <c r="O5541" i="5"/>
  <c r="L5541" i="5"/>
  <c r="P5540" i="5"/>
  <c r="O5540" i="5"/>
  <c r="L5540" i="5"/>
  <c r="P5539" i="5"/>
  <c r="O5539" i="5"/>
  <c r="L5539" i="5"/>
  <c r="P5538" i="5"/>
  <c r="O5538" i="5"/>
  <c r="L5538" i="5"/>
  <c r="P5537" i="5"/>
  <c r="O5537" i="5"/>
  <c r="L5537" i="5"/>
  <c r="P5536" i="5"/>
  <c r="O5536" i="5"/>
  <c r="L5536" i="5"/>
  <c r="P5535" i="5"/>
  <c r="O5535" i="5"/>
  <c r="L5535" i="5"/>
  <c r="P5534" i="5"/>
  <c r="O5534" i="5"/>
  <c r="L5534" i="5"/>
  <c r="P5533" i="5"/>
  <c r="O5533" i="5"/>
  <c r="L5533" i="5"/>
  <c r="P5532" i="5"/>
  <c r="O5532" i="5"/>
  <c r="L5532" i="5"/>
  <c r="P5531" i="5"/>
  <c r="O5531" i="5"/>
  <c r="L5531" i="5"/>
  <c r="P5530" i="5"/>
  <c r="O5530" i="5"/>
  <c r="L5530" i="5"/>
  <c r="P5529" i="5"/>
  <c r="O5529" i="5"/>
  <c r="L5529" i="5"/>
  <c r="P5528" i="5"/>
  <c r="O5528" i="5"/>
  <c r="L5528" i="5"/>
  <c r="P5527" i="5"/>
  <c r="O5527" i="5"/>
  <c r="L5527" i="5"/>
  <c r="P5526" i="5"/>
  <c r="O5526" i="5"/>
  <c r="L5526" i="5"/>
  <c r="P5525" i="5"/>
  <c r="O5525" i="5"/>
  <c r="L5525" i="5"/>
  <c r="P5524" i="5"/>
  <c r="O5524" i="5"/>
  <c r="L5524" i="5"/>
  <c r="P5523" i="5"/>
  <c r="O5523" i="5"/>
  <c r="L5523" i="5"/>
  <c r="P5522" i="5"/>
  <c r="O5522" i="5"/>
  <c r="L5522" i="5"/>
  <c r="P5521" i="5"/>
  <c r="O5521" i="5"/>
  <c r="L5521" i="5"/>
  <c r="P5520" i="5"/>
  <c r="O5520" i="5"/>
  <c r="L5520" i="5"/>
  <c r="P5519" i="5"/>
  <c r="O5519" i="5"/>
  <c r="L5519" i="5"/>
  <c r="P5518" i="5"/>
  <c r="O5518" i="5"/>
  <c r="L5518" i="5"/>
  <c r="P5517" i="5"/>
  <c r="O5517" i="5"/>
  <c r="L5517" i="5"/>
  <c r="P5516" i="5"/>
  <c r="O5516" i="5"/>
  <c r="L5516" i="5"/>
  <c r="P5515" i="5"/>
  <c r="O5515" i="5"/>
  <c r="L5515" i="5"/>
  <c r="P5514" i="5"/>
  <c r="O5514" i="5"/>
  <c r="L5514" i="5"/>
  <c r="P5513" i="5"/>
  <c r="O5513" i="5"/>
  <c r="L5513" i="5"/>
  <c r="P5512" i="5"/>
  <c r="O5512" i="5"/>
  <c r="L5512" i="5"/>
  <c r="P5511" i="5"/>
  <c r="O5511" i="5"/>
  <c r="L5511" i="5"/>
  <c r="P5510" i="5"/>
  <c r="O5510" i="5"/>
  <c r="L5510" i="5"/>
  <c r="P5509" i="5"/>
  <c r="O5509" i="5"/>
  <c r="L5509" i="5"/>
  <c r="P5508" i="5"/>
  <c r="O5508" i="5"/>
  <c r="L5508" i="5"/>
  <c r="P5507" i="5"/>
  <c r="O5507" i="5"/>
  <c r="L5507" i="5"/>
  <c r="P5506" i="5"/>
  <c r="O5506" i="5"/>
  <c r="L5506" i="5"/>
  <c r="P5505" i="5"/>
  <c r="O5505" i="5"/>
  <c r="L5505" i="5"/>
  <c r="P5504" i="5"/>
  <c r="O5504" i="5"/>
  <c r="L5504" i="5"/>
  <c r="P5503" i="5"/>
  <c r="O5503" i="5"/>
  <c r="L5503" i="5"/>
  <c r="P5502" i="5"/>
  <c r="O5502" i="5"/>
  <c r="L5502" i="5"/>
  <c r="P5501" i="5"/>
  <c r="O5501" i="5"/>
  <c r="L5501" i="5"/>
  <c r="P5500" i="5"/>
  <c r="O5500" i="5"/>
  <c r="L5500" i="5"/>
  <c r="P5499" i="5"/>
  <c r="O5499" i="5"/>
  <c r="L5499" i="5"/>
  <c r="P5498" i="5"/>
  <c r="O5498" i="5"/>
  <c r="L5498" i="5"/>
  <c r="P5497" i="5"/>
  <c r="O5497" i="5"/>
  <c r="L5497" i="5"/>
  <c r="P5496" i="5"/>
  <c r="O5496" i="5"/>
  <c r="L5496" i="5"/>
  <c r="P5495" i="5"/>
  <c r="O5495" i="5"/>
  <c r="L5495" i="5"/>
  <c r="P5494" i="5"/>
  <c r="O5494" i="5"/>
  <c r="L5494" i="5"/>
  <c r="P5493" i="5"/>
  <c r="O5493" i="5"/>
  <c r="L5493" i="5"/>
  <c r="P5492" i="5"/>
  <c r="O5492" i="5"/>
  <c r="L5492" i="5"/>
  <c r="P5491" i="5"/>
  <c r="O5491" i="5"/>
  <c r="L5491" i="5"/>
  <c r="P5490" i="5"/>
  <c r="O5490" i="5"/>
  <c r="L5490" i="5"/>
  <c r="P5489" i="5"/>
  <c r="O5489" i="5"/>
  <c r="L5489" i="5"/>
  <c r="P5488" i="5"/>
  <c r="O5488" i="5"/>
  <c r="L5488" i="5"/>
  <c r="P5487" i="5"/>
  <c r="O5487" i="5"/>
  <c r="L5487" i="5"/>
  <c r="P5486" i="5"/>
  <c r="O5486" i="5"/>
  <c r="L5486" i="5"/>
  <c r="P5485" i="5"/>
  <c r="O5485" i="5"/>
  <c r="L5485" i="5"/>
  <c r="P5484" i="5"/>
  <c r="O5484" i="5"/>
  <c r="L5484" i="5"/>
  <c r="P5483" i="5"/>
  <c r="O5483" i="5"/>
  <c r="L5483" i="5"/>
  <c r="P5482" i="5"/>
  <c r="O5482" i="5"/>
  <c r="L5482" i="5"/>
  <c r="P5481" i="5"/>
  <c r="O5481" i="5"/>
  <c r="L5481" i="5"/>
  <c r="P5480" i="5"/>
  <c r="O5480" i="5"/>
  <c r="L5480" i="5"/>
  <c r="P5479" i="5"/>
  <c r="O5479" i="5"/>
  <c r="L5479" i="5"/>
  <c r="P5478" i="5"/>
  <c r="O5478" i="5"/>
  <c r="L5478" i="5"/>
  <c r="P5477" i="5"/>
  <c r="O5477" i="5"/>
  <c r="L5477" i="5"/>
  <c r="P5476" i="5"/>
  <c r="O5476" i="5"/>
  <c r="L5476" i="5"/>
  <c r="P5475" i="5"/>
  <c r="O5475" i="5"/>
  <c r="L5475" i="5"/>
  <c r="P5474" i="5"/>
  <c r="O5474" i="5"/>
  <c r="L5474" i="5"/>
  <c r="P5473" i="5"/>
  <c r="O5473" i="5"/>
  <c r="L5473" i="5"/>
  <c r="P5472" i="5"/>
  <c r="O5472" i="5"/>
  <c r="L5472" i="5"/>
  <c r="P5471" i="5"/>
  <c r="O5471" i="5"/>
  <c r="L5471" i="5"/>
  <c r="P5470" i="5"/>
  <c r="O5470" i="5"/>
  <c r="L5470" i="5"/>
  <c r="P5469" i="5"/>
  <c r="O5469" i="5"/>
  <c r="L5469" i="5"/>
  <c r="P5468" i="5"/>
  <c r="O5468" i="5"/>
  <c r="L5468" i="5"/>
  <c r="P5467" i="5"/>
  <c r="O5467" i="5"/>
  <c r="L5467" i="5"/>
  <c r="P5466" i="5"/>
  <c r="O5466" i="5"/>
  <c r="L5466" i="5"/>
  <c r="P5465" i="5"/>
  <c r="O5465" i="5"/>
  <c r="L5465" i="5"/>
  <c r="P5464" i="5"/>
  <c r="O5464" i="5"/>
  <c r="L5464" i="5"/>
  <c r="P5463" i="5"/>
  <c r="O5463" i="5"/>
  <c r="L5463" i="5"/>
  <c r="P5462" i="5"/>
  <c r="O5462" i="5"/>
  <c r="L5462" i="5"/>
  <c r="P5461" i="5"/>
  <c r="O5461" i="5"/>
  <c r="L5461" i="5"/>
  <c r="P5460" i="5"/>
  <c r="O5460" i="5"/>
  <c r="L5460" i="5"/>
  <c r="P5459" i="5"/>
  <c r="O5459" i="5"/>
  <c r="L5459" i="5"/>
  <c r="P5458" i="5"/>
  <c r="O5458" i="5"/>
  <c r="L5458" i="5"/>
  <c r="P5457" i="5"/>
  <c r="O5457" i="5"/>
  <c r="L5457" i="5"/>
  <c r="P5456" i="5"/>
  <c r="O5456" i="5"/>
  <c r="L5456" i="5"/>
  <c r="P5455" i="5"/>
  <c r="O5455" i="5"/>
  <c r="L5455" i="5"/>
  <c r="P5454" i="5"/>
  <c r="O5454" i="5"/>
  <c r="L5454" i="5"/>
  <c r="P5453" i="5"/>
  <c r="O5453" i="5"/>
  <c r="L5453" i="5"/>
  <c r="P5452" i="5"/>
  <c r="O5452" i="5"/>
  <c r="L5452" i="5"/>
  <c r="P5451" i="5"/>
  <c r="O5451" i="5"/>
  <c r="L5451" i="5"/>
  <c r="P5450" i="5"/>
  <c r="O5450" i="5"/>
  <c r="L5450" i="5"/>
  <c r="P5449" i="5"/>
  <c r="O5449" i="5"/>
  <c r="L5449" i="5"/>
  <c r="P5448" i="5"/>
  <c r="O5448" i="5"/>
  <c r="L5448" i="5"/>
  <c r="P5447" i="5"/>
  <c r="O5447" i="5"/>
  <c r="L5447" i="5"/>
  <c r="P5446" i="5"/>
  <c r="O5446" i="5"/>
  <c r="L5446" i="5"/>
  <c r="P5445" i="5"/>
  <c r="O5445" i="5"/>
  <c r="L5445" i="5"/>
  <c r="P5444" i="5"/>
  <c r="O5444" i="5"/>
  <c r="L5444" i="5"/>
  <c r="P5443" i="5"/>
  <c r="O5443" i="5"/>
  <c r="L5443" i="5"/>
  <c r="P5442" i="5"/>
  <c r="O5442" i="5"/>
  <c r="L5442" i="5"/>
  <c r="P5441" i="5"/>
  <c r="O5441" i="5"/>
  <c r="L5441" i="5"/>
  <c r="P5440" i="5"/>
  <c r="O5440" i="5"/>
  <c r="L5440" i="5"/>
  <c r="P5439" i="5"/>
  <c r="O5439" i="5"/>
  <c r="L5439" i="5"/>
  <c r="P5438" i="5"/>
  <c r="O5438" i="5"/>
  <c r="L5438" i="5"/>
  <c r="P5437" i="5"/>
  <c r="O5437" i="5"/>
  <c r="L5437" i="5"/>
  <c r="P5436" i="5"/>
  <c r="O5436" i="5"/>
  <c r="L5436" i="5"/>
  <c r="P5435" i="5"/>
  <c r="O5435" i="5"/>
  <c r="L5435" i="5"/>
  <c r="P5434" i="5"/>
  <c r="O5434" i="5"/>
  <c r="L5434" i="5"/>
  <c r="P5433" i="5"/>
  <c r="O5433" i="5"/>
  <c r="L5433" i="5"/>
  <c r="P5432" i="5"/>
  <c r="O5432" i="5"/>
  <c r="L5432" i="5"/>
  <c r="P5431" i="5"/>
  <c r="O5431" i="5"/>
  <c r="L5431" i="5"/>
  <c r="P5430" i="5"/>
  <c r="O5430" i="5"/>
  <c r="L5430" i="5"/>
  <c r="P5429" i="5"/>
  <c r="O5429" i="5"/>
  <c r="L5429" i="5"/>
  <c r="P5428" i="5"/>
  <c r="O5428" i="5"/>
  <c r="L5428" i="5"/>
  <c r="P5427" i="5"/>
  <c r="O5427" i="5"/>
  <c r="L5427" i="5"/>
  <c r="P5426" i="5"/>
  <c r="O5426" i="5"/>
  <c r="L5426" i="5"/>
  <c r="P5425" i="5"/>
  <c r="O5425" i="5"/>
  <c r="L5425" i="5"/>
  <c r="P5424" i="5"/>
  <c r="O5424" i="5"/>
  <c r="L5424" i="5"/>
  <c r="P5423" i="5"/>
  <c r="O5423" i="5"/>
  <c r="L5423" i="5"/>
  <c r="P5422" i="5"/>
  <c r="O5422" i="5"/>
  <c r="L5422" i="5"/>
  <c r="P5421" i="5"/>
  <c r="O5421" i="5"/>
  <c r="L5421" i="5"/>
  <c r="P5420" i="5"/>
  <c r="O5420" i="5"/>
  <c r="L5420" i="5"/>
  <c r="P5419" i="5"/>
  <c r="O5419" i="5"/>
  <c r="L5419" i="5"/>
  <c r="P5418" i="5"/>
  <c r="O5418" i="5"/>
  <c r="L5418" i="5"/>
  <c r="P5417" i="5"/>
  <c r="O5417" i="5"/>
  <c r="L5417" i="5"/>
  <c r="P5416" i="5"/>
  <c r="O5416" i="5"/>
  <c r="L5416" i="5"/>
  <c r="P5415" i="5"/>
  <c r="O5415" i="5"/>
  <c r="L5415" i="5"/>
  <c r="P5414" i="5"/>
  <c r="O5414" i="5"/>
  <c r="L5414" i="5"/>
  <c r="P5413" i="5"/>
  <c r="O5413" i="5"/>
  <c r="L5413" i="5"/>
  <c r="P5412" i="5"/>
  <c r="O5412" i="5"/>
  <c r="L5412" i="5"/>
  <c r="P5411" i="5"/>
  <c r="O5411" i="5"/>
  <c r="L5411" i="5"/>
  <c r="P5410" i="5"/>
  <c r="O5410" i="5"/>
  <c r="L5410" i="5"/>
  <c r="P5409" i="5"/>
  <c r="O5409" i="5"/>
  <c r="L5409" i="5"/>
  <c r="P5408" i="5"/>
  <c r="O5408" i="5"/>
  <c r="L5408" i="5"/>
  <c r="P5407" i="5"/>
  <c r="O5407" i="5"/>
  <c r="L5407" i="5"/>
  <c r="P5406" i="5"/>
  <c r="O5406" i="5"/>
  <c r="L5406" i="5"/>
  <c r="P5405" i="5"/>
  <c r="O5405" i="5"/>
  <c r="L5405" i="5"/>
  <c r="P5404" i="5"/>
  <c r="O5404" i="5"/>
  <c r="L5404" i="5"/>
  <c r="P5403" i="5"/>
  <c r="O5403" i="5"/>
  <c r="L5403" i="5"/>
  <c r="P5402" i="5"/>
  <c r="O5402" i="5"/>
  <c r="L5402" i="5"/>
  <c r="P5401" i="5"/>
  <c r="O5401" i="5"/>
  <c r="L5401" i="5"/>
  <c r="P5400" i="5"/>
  <c r="O5400" i="5"/>
  <c r="L5400" i="5"/>
  <c r="P5399" i="5"/>
  <c r="O5399" i="5"/>
  <c r="L5399" i="5"/>
  <c r="P5398" i="5"/>
  <c r="O5398" i="5"/>
  <c r="L5398" i="5"/>
  <c r="P5397" i="5"/>
  <c r="O5397" i="5"/>
  <c r="L5397" i="5"/>
  <c r="P5396" i="5"/>
  <c r="O5396" i="5"/>
  <c r="L5396" i="5"/>
  <c r="P5395" i="5"/>
  <c r="O5395" i="5"/>
  <c r="L5395" i="5"/>
  <c r="P5394" i="5"/>
  <c r="O5394" i="5"/>
  <c r="L5394" i="5"/>
  <c r="P5393" i="5"/>
  <c r="O5393" i="5"/>
  <c r="L5393" i="5"/>
  <c r="P5392" i="5"/>
  <c r="O5392" i="5"/>
  <c r="L5392" i="5"/>
  <c r="P5391" i="5"/>
  <c r="O5391" i="5"/>
  <c r="L5391" i="5"/>
  <c r="P5390" i="5"/>
  <c r="O5390" i="5"/>
  <c r="L5390" i="5"/>
  <c r="P5389" i="5"/>
  <c r="O5389" i="5"/>
  <c r="L5389" i="5"/>
  <c r="P5388" i="5"/>
  <c r="O5388" i="5"/>
  <c r="L5388" i="5"/>
  <c r="P5387" i="5"/>
  <c r="O5387" i="5"/>
  <c r="L5387" i="5"/>
  <c r="P5386" i="5"/>
  <c r="O5386" i="5"/>
  <c r="L5386" i="5"/>
  <c r="P5385" i="5"/>
  <c r="O5385" i="5"/>
  <c r="L5385" i="5"/>
  <c r="P5384" i="5"/>
  <c r="O5384" i="5"/>
  <c r="L5384" i="5"/>
  <c r="P5383" i="5"/>
  <c r="O5383" i="5"/>
  <c r="L5383" i="5"/>
  <c r="P5382" i="5"/>
  <c r="O5382" i="5"/>
  <c r="L5382" i="5"/>
  <c r="P5381" i="5"/>
  <c r="O5381" i="5"/>
  <c r="L5381" i="5"/>
  <c r="P5380" i="5"/>
  <c r="O5380" i="5"/>
  <c r="L5380" i="5"/>
  <c r="P5379" i="5"/>
  <c r="O5379" i="5"/>
  <c r="L5379" i="5"/>
  <c r="P5378" i="5"/>
  <c r="O5378" i="5"/>
  <c r="L5378" i="5"/>
  <c r="P5377" i="5"/>
  <c r="O5377" i="5"/>
  <c r="L5377" i="5"/>
  <c r="P5376" i="5"/>
  <c r="O5376" i="5"/>
  <c r="L5376" i="5"/>
  <c r="P5375" i="5"/>
  <c r="O5375" i="5"/>
  <c r="L5375" i="5"/>
  <c r="P5374" i="5"/>
  <c r="O5374" i="5"/>
  <c r="L5374" i="5"/>
  <c r="P5373" i="5"/>
  <c r="O5373" i="5"/>
  <c r="L5373" i="5"/>
  <c r="P5372" i="5"/>
  <c r="O5372" i="5"/>
  <c r="L5372" i="5"/>
  <c r="P5371" i="5"/>
  <c r="O5371" i="5"/>
  <c r="L5371" i="5"/>
  <c r="P5370" i="5"/>
  <c r="O5370" i="5"/>
  <c r="L5370" i="5"/>
  <c r="P5369" i="5"/>
  <c r="O5369" i="5"/>
  <c r="L5369" i="5"/>
  <c r="P5368" i="5"/>
  <c r="O5368" i="5"/>
  <c r="L5368" i="5"/>
  <c r="P5367" i="5"/>
  <c r="O5367" i="5"/>
  <c r="L5367" i="5"/>
  <c r="P5366" i="5"/>
  <c r="O5366" i="5"/>
  <c r="L5366" i="5"/>
  <c r="P5365" i="5"/>
  <c r="O5365" i="5"/>
  <c r="L5365" i="5"/>
  <c r="P5364" i="5"/>
  <c r="O5364" i="5"/>
  <c r="L5364" i="5"/>
  <c r="P5363" i="5"/>
  <c r="O5363" i="5"/>
  <c r="L5363" i="5"/>
  <c r="P5362" i="5"/>
  <c r="O5362" i="5"/>
  <c r="L5362" i="5"/>
  <c r="P5361" i="5"/>
  <c r="O5361" i="5"/>
  <c r="L5361" i="5"/>
  <c r="P5360" i="5"/>
  <c r="O5360" i="5"/>
  <c r="L5360" i="5"/>
  <c r="P5359" i="5"/>
  <c r="O5359" i="5"/>
  <c r="L5359" i="5"/>
  <c r="P5358" i="5"/>
  <c r="O5358" i="5"/>
  <c r="L5358" i="5"/>
  <c r="P5357" i="5"/>
  <c r="O5357" i="5"/>
  <c r="L5357" i="5"/>
  <c r="P5356" i="5"/>
  <c r="O5356" i="5"/>
  <c r="L5356" i="5"/>
  <c r="P5355" i="5"/>
  <c r="O5355" i="5"/>
  <c r="L5355" i="5"/>
  <c r="P5354" i="5"/>
  <c r="O5354" i="5"/>
  <c r="L5354" i="5"/>
  <c r="P5353" i="5"/>
  <c r="O5353" i="5"/>
  <c r="L5353" i="5"/>
  <c r="P5352" i="5"/>
  <c r="O5352" i="5"/>
  <c r="L5352" i="5"/>
  <c r="P5351" i="5"/>
  <c r="O5351" i="5"/>
  <c r="L5351" i="5"/>
  <c r="P5350" i="5"/>
  <c r="O5350" i="5"/>
  <c r="L5350" i="5"/>
  <c r="P5349" i="5"/>
  <c r="O5349" i="5"/>
  <c r="L5349" i="5"/>
  <c r="P5348" i="5"/>
  <c r="O5348" i="5"/>
  <c r="L5348" i="5"/>
  <c r="P5347" i="5"/>
  <c r="O5347" i="5"/>
  <c r="L5347" i="5"/>
  <c r="P5346" i="5"/>
  <c r="O5346" i="5"/>
  <c r="L5346" i="5"/>
  <c r="P5345" i="5"/>
  <c r="O5345" i="5"/>
  <c r="L5345" i="5"/>
  <c r="P5344" i="5"/>
  <c r="O5344" i="5"/>
  <c r="L5344" i="5"/>
  <c r="P5343" i="5"/>
  <c r="O5343" i="5"/>
  <c r="L5343" i="5"/>
  <c r="P5342" i="5"/>
  <c r="O5342" i="5"/>
  <c r="L5342" i="5"/>
  <c r="P5341" i="5"/>
  <c r="O5341" i="5"/>
  <c r="L5341" i="5"/>
  <c r="P5340" i="5"/>
  <c r="O5340" i="5"/>
  <c r="L5340" i="5"/>
  <c r="P5339" i="5"/>
  <c r="O5339" i="5"/>
  <c r="L5339" i="5"/>
  <c r="P5338" i="5"/>
  <c r="O5338" i="5"/>
  <c r="L5338" i="5"/>
  <c r="P5337" i="5"/>
  <c r="O5337" i="5"/>
  <c r="L5337" i="5"/>
  <c r="P5336" i="5"/>
  <c r="O5336" i="5"/>
  <c r="L5336" i="5"/>
  <c r="P5335" i="5"/>
  <c r="O5335" i="5"/>
  <c r="L5335" i="5"/>
  <c r="P5334" i="5"/>
  <c r="O5334" i="5"/>
  <c r="L5334" i="5"/>
  <c r="P5333" i="5"/>
  <c r="O5333" i="5"/>
  <c r="L5333" i="5"/>
  <c r="P5332" i="5"/>
  <c r="O5332" i="5"/>
  <c r="L5332" i="5"/>
  <c r="P5331" i="5"/>
  <c r="O5331" i="5"/>
  <c r="L5331" i="5"/>
  <c r="P5330" i="5"/>
  <c r="O5330" i="5"/>
  <c r="L5330" i="5"/>
  <c r="P5329" i="5"/>
  <c r="O5329" i="5"/>
  <c r="L5329" i="5"/>
  <c r="P5328" i="5"/>
  <c r="O5328" i="5"/>
  <c r="L5328" i="5"/>
  <c r="P5327" i="5"/>
  <c r="O5327" i="5"/>
  <c r="L5327" i="5"/>
  <c r="P5326" i="5"/>
  <c r="O5326" i="5"/>
  <c r="L5326" i="5"/>
  <c r="P5325" i="5"/>
  <c r="O5325" i="5"/>
  <c r="L5325" i="5"/>
  <c r="P5324" i="5"/>
  <c r="O5324" i="5"/>
  <c r="L5324" i="5"/>
  <c r="P5323" i="5"/>
  <c r="O5323" i="5"/>
  <c r="L5323" i="5"/>
  <c r="P5322" i="5"/>
  <c r="O5322" i="5"/>
  <c r="L5322" i="5"/>
  <c r="P5321" i="5"/>
  <c r="O5321" i="5"/>
  <c r="L5321" i="5"/>
  <c r="P5320" i="5"/>
  <c r="O5320" i="5"/>
  <c r="L5320" i="5"/>
  <c r="P5319" i="5"/>
  <c r="O5319" i="5"/>
  <c r="L5319" i="5"/>
  <c r="P5318" i="5"/>
  <c r="O5318" i="5"/>
  <c r="L5318" i="5"/>
  <c r="P5317" i="5"/>
  <c r="O5317" i="5"/>
  <c r="L5317" i="5"/>
  <c r="P5316" i="5"/>
  <c r="O5316" i="5"/>
  <c r="L5316" i="5"/>
  <c r="P5315" i="5"/>
  <c r="O5315" i="5"/>
  <c r="L5315" i="5"/>
  <c r="P5314" i="5"/>
  <c r="O5314" i="5"/>
  <c r="L5314" i="5"/>
  <c r="P5313" i="5"/>
  <c r="O5313" i="5"/>
  <c r="L5313" i="5"/>
  <c r="P5312" i="5"/>
  <c r="O5312" i="5"/>
  <c r="L5312" i="5"/>
  <c r="P5311" i="5"/>
  <c r="O5311" i="5"/>
  <c r="L5311" i="5"/>
  <c r="P5310" i="5"/>
  <c r="O5310" i="5"/>
  <c r="L5310" i="5"/>
  <c r="P5309" i="5"/>
  <c r="O5309" i="5"/>
  <c r="L5309" i="5"/>
  <c r="P5308" i="5"/>
  <c r="O5308" i="5"/>
  <c r="L5308" i="5"/>
  <c r="P5307" i="5"/>
  <c r="O5307" i="5"/>
  <c r="L5307" i="5"/>
  <c r="P5306" i="5"/>
  <c r="O5306" i="5"/>
  <c r="L5306" i="5"/>
  <c r="P5305" i="5"/>
  <c r="O5305" i="5"/>
  <c r="L5305" i="5"/>
  <c r="P5304" i="5"/>
  <c r="O5304" i="5"/>
  <c r="L5304" i="5"/>
  <c r="P5303" i="5"/>
  <c r="O5303" i="5"/>
  <c r="L5303" i="5"/>
  <c r="P5302" i="5"/>
  <c r="O5302" i="5"/>
  <c r="L5302" i="5"/>
  <c r="P5301" i="5"/>
  <c r="O5301" i="5"/>
  <c r="L5301" i="5"/>
  <c r="P5300" i="5"/>
  <c r="O5300" i="5"/>
  <c r="L5300" i="5"/>
  <c r="P5299" i="5"/>
  <c r="O5299" i="5"/>
  <c r="L5299" i="5"/>
  <c r="P5298" i="5"/>
  <c r="O5298" i="5"/>
  <c r="L5298" i="5"/>
  <c r="P5297" i="5"/>
  <c r="O5297" i="5"/>
  <c r="L5297" i="5"/>
  <c r="P5296" i="5"/>
  <c r="O5296" i="5"/>
  <c r="L5296" i="5"/>
  <c r="P5295" i="5"/>
  <c r="O5295" i="5"/>
  <c r="L5295" i="5"/>
  <c r="P5294" i="5"/>
  <c r="O5294" i="5"/>
  <c r="L5294" i="5"/>
  <c r="P5293" i="5"/>
  <c r="O5293" i="5"/>
  <c r="L5293" i="5"/>
  <c r="P5292" i="5"/>
  <c r="O5292" i="5"/>
  <c r="L5292" i="5"/>
  <c r="P5291" i="5"/>
  <c r="O5291" i="5"/>
  <c r="L5291" i="5"/>
  <c r="P5290" i="5"/>
  <c r="O5290" i="5"/>
  <c r="L5290" i="5"/>
  <c r="P5289" i="5"/>
  <c r="O5289" i="5"/>
  <c r="L5289" i="5"/>
  <c r="P5288" i="5"/>
  <c r="O5288" i="5"/>
  <c r="L5288" i="5"/>
  <c r="P5287" i="5"/>
  <c r="O5287" i="5"/>
  <c r="L5287" i="5"/>
  <c r="P5286" i="5"/>
  <c r="O5286" i="5"/>
  <c r="L5286" i="5"/>
  <c r="P5285" i="5"/>
  <c r="O5285" i="5"/>
  <c r="L5285" i="5"/>
  <c r="P5284" i="5"/>
  <c r="O5284" i="5"/>
  <c r="L5284" i="5"/>
  <c r="P5283" i="5"/>
  <c r="O5283" i="5"/>
  <c r="L5283" i="5"/>
  <c r="P5282" i="5"/>
  <c r="O5282" i="5"/>
  <c r="L5282" i="5"/>
  <c r="P5281" i="5"/>
  <c r="O5281" i="5"/>
  <c r="L5281" i="5"/>
  <c r="P5280" i="5"/>
  <c r="O5280" i="5"/>
  <c r="L5280" i="5"/>
  <c r="P5279" i="5"/>
  <c r="O5279" i="5"/>
  <c r="L5279" i="5"/>
  <c r="P5278" i="5"/>
  <c r="O5278" i="5"/>
  <c r="L5278" i="5"/>
  <c r="P5277" i="5"/>
  <c r="O5277" i="5"/>
  <c r="L5277" i="5"/>
  <c r="P5276" i="5"/>
  <c r="O5276" i="5"/>
  <c r="L5276" i="5"/>
  <c r="P5275" i="5"/>
  <c r="O5275" i="5"/>
  <c r="L5275" i="5"/>
  <c r="P5274" i="5"/>
  <c r="O5274" i="5"/>
  <c r="L5274" i="5"/>
  <c r="P5273" i="5"/>
  <c r="O5273" i="5"/>
  <c r="L5273" i="5"/>
  <c r="P5272" i="5"/>
  <c r="O5272" i="5"/>
  <c r="L5272" i="5"/>
  <c r="P5271" i="5"/>
  <c r="O5271" i="5"/>
  <c r="L5271" i="5"/>
  <c r="P5270" i="5"/>
  <c r="O5270" i="5"/>
  <c r="L5270" i="5"/>
  <c r="P5269" i="5"/>
  <c r="O5269" i="5"/>
  <c r="L5269" i="5"/>
  <c r="P5268" i="5"/>
  <c r="O5268" i="5"/>
  <c r="L5268" i="5"/>
  <c r="P5267" i="5"/>
  <c r="O5267" i="5"/>
  <c r="L5267" i="5"/>
  <c r="P5266" i="5"/>
  <c r="O5266" i="5"/>
  <c r="L5266" i="5"/>
  <c r="P5265" i="5"/>
  <c r="O5265" i="5"/>
  <c r="L5265" i="5"/>
  <c r="P5264" i="5"/>
  <c r="O5264" i="5"/>
  <c r="L5264" i="5"/>
  <c r="P5263" i="5"/>
  <c r="O5263" i="5"/>
  <c r="L5263" i="5"/>
  <c r="P5262" i="5"/>
  <c r="O5262" i="5"/>
  <c r="L5262" i="5"/>
  <c r="P5261" i="5"/>
  <c r="O5261" i="5"/>
  <c r="L5261" i="5"/>
  <c r="P5260" i="5"/>
  <c r="O5260" i="5"/>
  <c r="L5260" i="5"/>
  <c r="P5259" i="5"/>
  <c r="O5259" i="5"/>
  <c r="L5259" i="5"/>
  <c r="P5258" i="5"/>
  <c r="O5258" i="5"/>
  <c r="L5258" i="5"/>
  <c r="P5257" i="5"/>
  <c r="O5257" i="5"/>
  <c r="L5257" i="5"/>
  <c r="P5256" i="5"/>
  <c r="O5256" i="5"/>
  <c r="L5256" i="5"/>
  <c r="P5255" i="5"/>
  <c r="O5255" i="5"/>
  <c r="L5255" i="5"/>
  <c r="P5254" i="5"/>
  <c r="O5254" i="5"/>
  <c r="L5254" i="5"/>
  <c r="P5253" i="5"/>
  <c r="O5253" i="5"/>
  <c r="L5253" i="5"/>
  <c r="P5252" i="5"/>
  <c r="O5252" i="5"/>
  <c r="L5252" i="5"/>
  <c r="P5251" i="5"/>
  <c r="O5251" i="5"/>
  <c r="L5251" i="5"/>
  <c r="P5250" i="5"/>
  <c r="O5250" i="5"/>
  <c r="L5250" i="5"/>
  <c r="P5249" i="5"/>
  <c r="O5249" i="5"/>
  <c r="L5249" i="5"/>
  <c r="P5248" i="5"/>
  <c r="O5248" i="5"/>
  <c r="L5248" i="5"/>
  <c r="P5247" i="5"/>
  <c r="O5247" i="5"/>
  <c r="L5247" i="5"/>
  <c r="P5246" i="5"/>
  <c r="O5246" i="5"/>
  <c r="L5246" i="5"/>
  <c r="P5245" i="5"/>
  <c r="O5245" i="5"/>
  <c r="L5245" i="5"/>
  <c r="P5244" i="5"/>
  <c r="O5244" i="5"/>
  <c r="L5244" i="5"/>
  <c r="P5243" i="5"/>
  <c r="O5243" i="5"/>
  <c r="L5243" i="5"/>
  <c r="P5242" i="5"/>
  <c r="O5242" i="5"/>
  <c r="L5242" i="5"/>
  <c r="P5241" i="5"/>
  <c r="O5241" i="5"/>
  <c r="L5241" i="5"/>
  <c r="P5240" i="5"/>
  <c r="O5240" i="5"/>
  <c r="L5240" i="5"/>
  <c r="P5239" i="5"/>
  <c r="O5239" i="5"/>
  <c r="L5239" i="5"/>
  <c r="P5238" i="5"/>
  <c r="O5238" i="5"/>
  <c r="L5238" i="5"/>
  <c r="P5237" i="5"/>
  <c r="O5237" i="5"/>
  <c r="L5237" i="5"/>
  <c r="P5236" i="5"/>
  <c r="O5236" i="5"/>
  <c r="L5236" i="5"/>
  <c r="P5235" i="5"/>
  <c r="O5235" i="5"/>
  <c r="L5235" i="5"/>
  <c r="P5234" i="5"/>
  <c r="O5234" i="5"/>
  <c r="L5234" i="5"/>
  <c r="P5233" i="5"/>
  <c r="O5233" i="5"/>
  <c r="L5233" i="5"/>
  <c r="P5232" i="5"/>
  <c r="O5232" i="5"/>
  <c r="L5232" i="5"/>
  <c r="P5231" i="5"/>
  <c r="O5231" i="5"/>
  <c r="L5231" i="5"/>
  <c r="P5230" i="5"/>
  <c r="O5230" i="5"/>
  <c r="L5230" i="5"/>
  <c r="P5229" i="5"/>
  <c r="O5229" i="5"/>
  <c r="L5229" i="5"/>
  <c r="P5228" i="5"/>
  <c r="O5228" i="5"/>
  <c r="L5228" i="5"/>
  <c r="P5227" i="5"/>
  <c r="O5227" i="5"/>
  <c r="L5227" i="5"/>
  <c r="P5226" i="5"/>
  <c r="O5226" i="5"/>
  <c r="L5226" i="5"/>
  <c r="P5225" i="5"/>
  <c r="O5225" i="5"/>
  <c r="L5225" i="5"/>
  <c r="P5224" i="5"/>
  <c r="O5224" i="5"/>
  <c r="L5224" i="5"/>
  <c r="P5223" i="5"/>
  <c r="O5223" i="5"/>
  <c r="L5223" i="5"/>
  <c r="P5222" i="5"/>
  <c r="O5222" i="5"/>
  <c r="L5222" i="5"/>
  <c r="P5221" i="5"/>
  <c r="O5221" i="5"/>
  <c r="L5221" i="5"/>
  <c r="P5220" i="5"/>
  <c r="O5220" i="5"/>
  <c r="L5220" i="5"/>
  <c r="P5219" i="5"/>
  <c r="O5219" i="5"/>
  <c r="L5219" i="5"/>
  <c r="P5218" i="5"/>
  <c r="O5218" i="5"/>
  <c r="L5218" i="5"/>
  <c r="P5217" i="5"/>
  <c r="O5217" i="5"/>
  <c r="L5217" i="5"/>
  <c r="P5216" i="5"/>
  <c r="O5216" i="5"/>
  <c r="L5216" i="5"/>
  <c r="P5215" i="5"/>
  <c r="O5215" i="5"/>
  <c r="L5215" i="5"/>
  <c r="P5214" i="5"/>
  <c r="O5214" i="5"/>
  <c r="L5214" i="5"/>
  <c r="P5213" i="5"/>
  <c r="O5213" i="5"/>
  <c r="L5213" i="5"/>
  <c r="P5212" i="5"/>
  <c r="O5212" i="5"/>
  <c r="L5212" i="5"/>
  <c r="P5211" i="5"/>
  <c r="O5211" i="5"/>
  <c r="L5211" i="5"/>
  <c r="P5210" i="5"/>
  <c r="O5210" i="5"/>
  <c r="L5210" i="5"/>
  <c r="P5209" i="5"/>
  <c r="O5209" i="5"/>
  <c r="L5209" i="5"/>
  <c r="P5208" i="5"/>
  <c r="O5208" i="5"/>
  <c r="L5208" i="5"/>
  <c r="P5207" i="5"/>
  <c r="O5207" i="5"/>
  <c r="L5207" i="5"/>
  <c r="P5206" i="5"/>
  <c r="O5206" i="5"/>
  <c r="L5206" i="5"/>
  <c r="P5205" i="5"/>
  <c r="O5205" i="5"/>
  <c r="L5205" i="5"/>
  <c r="P5204" i="5"/>
  <c r="O5204" i="5"/>
  <c r="L5204" i="5"/>
  <c r="P5203" i="5"/>
  <c r="O5203" i="5"/>
  <c r="L5203" i="5"/>
  <c r="P5202" i="5"/>
  <c r="O5202" i="5"/>
  <c r="L5202" i="5"/>
  <c r="P5201" i="5"/>
  <c r="O5201" i="5"/>
  <c r="L5201" i="5"/>
  <c r="P5200" i="5"/>
  <c r="O5200" i="5"/>
  <c r="L5200" i="5"/>
  <c r="P5199" i="5"/>
  <c r="O5199" i="5"/>
  <c r="L5199" i="5"/>
  <c r="P5198" i="5"/>
  <c r="O5198" i="5"/>
  <c r="L5198" i="5"/>
  <c r="P5197" i="5"/>
  <c r="O5197" i="5"/>
  <c r="L5197" i="5"/>
  <c r="P5196" i="5"/>
  <c r="O5196" i="5"/>
  <c r="L5196" i="5"/>
  <c r="P5195" i="5"/>
  <c r="O5195" i="5"/>
  <c r="L5195" i="5"/>
  <c r="P5194" i="5"/>
  <c r="O5194" i="5"/>
  <c r="L5194" i="5"/>
  <c r="P5193" i="5"/>
  <c r="O5193" i="5"/>
  <c r="L5193" i="5"/>
  <c r="P5192" i="5"/>
  <c r="O5192" i="5"/>
  <c r="L5192" i="5"/>
  <c r="P5191" i="5"/>
  <c r="O5191" i="5"/>
  <c r="L5191" i="5"/>
  <c r="P5190" i="5"/>
  <c r="O5190" i="5"/>
  <c r="L5190" i="5"/>
  <c r="P5189" i="5"/>
  <c r="O5189" i="5"/>
  <c r="L5189" i="5"/>
  <c r="P5188" i="5"/>
  <c r="O5188" i="5"/>
  <c r="L5188" i="5"/>
  <c r="P5187" i="5"/>
  <c r="O5187" i="5"/>
  <c r="L5187" i="5"/>
  <c r="P5186" i="5"/>
  <c r="O5186" i="5"/>
  <c r="L5186" i="5"/>
  <c r="P5185" i="5"/>
  <c r="O5185" i="5"/>
  <c r="L5185" i="5"/>
  <c r="P5184" i="5"/>
  <c r="O5184" i="5"/>
  <c r="L5184" i="5"/>
  <c r="P5183" i="5"/>
  <c r="O5183" i="5"/>
  <c r="L5183" i="5"/>
  <c r="P5182" i="5"/>
  <c r="O5182" i="5"/>
  <c r="L5182" i="5"/>
  <c r="P5181" i="5"/>
  <c r="O5181" i="5"/>
  <c r="L5181" i="5"/>
  <c r="P5180" i="5"/>
  <c r="O5180" i="5"/>
  <c r="L5180" i="5"/>
  <c r="P5179" i="5"/>
  <c r="O5179" i="5"/>
  <c r="L5179" i="5"/>
  <c r="P5178" i="5"/>
  <c r="O5178" i="5"/>
  <c r="L5178" i="5"/>
  <c r="P5177" i="5"/>
  <c r="O5177" i="5"/>
  <c r="L5177" i="5"/>
  <c r="P5176" i="5"/>
  <c r="O5176" i="5"/>
  <c r="L5176" i="5"/>
  <c r="P5175" i="5"/>
  <c r="O5175" i="5"/>
  <c r="L5175" i="5"/>
  <c r="P5174" i="5"/>
  <c r="O5174" i="5"/>
  <c r="L5174" i="5"/>
  <c r="P5173" i="5"/>
  <c r="O5173" i="5"/>
  <c r="L5173" i="5"/>
  <c r="P5172" i="5"/>
  <c r="O5172" i="5"/>
  <c r="L5172" i="5"/>
  <c r="P5171" i="5"/>
  <c r="O5171" i="5"/>
  <c r="L5171" i="5"/>
  <c r="P5170" i="5"/>
  <c r="O5170" i="5"/>
  <c r="L5170" i="5"/>
  <c r="P5169" i="5"/>
  <c r="O5169" i="5"/>
  <c r="L5169" i="5"/>
  <c r="P5168" i="5"/>
  <c r="O5168" i="5"/>
  <c r="L5168" i="5"/>
  <c r="P5167" i="5"/>
  <c r="O5167" i="5"/>
  <c r="L5167" i="5"/>
  <c r="P5166" i="5"/>
  <c r="O5166" i="5"/>
  <c r="L5166" i="5"/>
  <c r="P5165" i="5"/>
  <c r="O5165" i="5"/>
  <c r="L5165" i="5"/>
  <c r="P5164" i="5"/>
  <c r="O5164" i="5"/>
  <c r="L5164" i="5"/>
  <c r="P5163" i="5"/>
  <c r="O5163" i="5"/>
  <c r="L5163" i="5"/>
  <c r="P5162" i="5"/>
  <c r="O5162" i="5"/>
  <c r="L5162" i="5"/>
  <c r="P5161" i="5"/>
  <c r="O5161" i="5"/>
  <c r="L5161" i="5"/>
  <c r="P5160" i="5"/>
  <c r="O5160" i="5"/>
  <c r="L5160" i="5"/>
  <c r="P5159" i="5"/>
  <c r="O5159" i="5"/>
  <c r="L5159" i="5"/>
  <c r="P5158" i="5"/>
  <c r="O5158" i="5"/>
  <c r="L5158" i="5"/>
  <c r="P5157" i="5"/>
  <c r="O5157" i="5"/>
  <c r="L5157" i="5"/>
  <c r="P5156" i="5"/>
  <c r="O5156" i="5"/>
  <c r="L5156" i="5"/>
  <c r="P5155" i="5"/>
  <c r="O5155" i="5"/>
  <c r="L5155" i="5"/>
  <c r="P5154" i="5"/>
  <c r="O5154" i="5"/>
  <c r="L5154" i="5"/>
  <c r="P5153" i="5"/>
  <c r="O5153" i="5"/>
  <c r="L5153" i="5"/>
  <c r="P5152" i="5"/>
  <c r="O5152" i="5"/>
  <c r="L5152" i="5"/>
  <c r="P5151" i="5"/>
  <c r="O5151" i="5"/>
  <c r="L5151" i="5"/>
  <c r="P5150" i="5"/>
  <c r="O5150" i="5"/>
  <c r="L5150" i="5"/>
  <c r="P5149" i="5"/>
  <c r="O5149" i="5"/>
  <c r="L5149" i="5"/>
  <c r="P5148" i="5"/>
  <c r="O5148" i="5"/>
  <c r="L5148" i="5"/>
  <c r="P5147" i="5"/>
  <c r="O5147" i="5"/>
  <c r="L5147" i="5"/>
  <c r="P5146" i="5"/>
  <c r="O5146" i="5"/>
  <c r="L5146" i="5"/>
  <c r="P5145" i="5"/>
  <c r="O5145" i="5"/>
  <c r="L5145" i="5"/>
  <c r="P5144" i="5"/>
  <c r="O5144" i="5"/>
  <c r="L5144" i="5"/>
  <c r="P5143" i="5"/>
  <c r="O5143" i="5"/>
  <c r="L5143" i="5"/>
  <c r="P5142" i="5"/>
  <c r="O5142" i="5"/>
  <c r="L5142" i="5"/>
  <c r="P5141" i="5"/>
  <c r="O5141" i="5"/>
  <c r="L5141" i="5"/>
  <c r="P5140" i="5"/>
  <c r="O5140" i="5"/>
  <c r="L5140" i="5"/>
  <c r="P5139" i="5"/>
  <c r="O5139" i="5"/>
  <c r="L5139" i="5"/>
  <c r="P5138" i="5"/>
  <c r="O5138" i="5"/>
  <c r="L5138" i="5"/>
  <c r="P5137" i="5"/>
  <c r="O5137" i="5"/>
  <c r="L5137" i="5"/>
  <c r="P5136" i="5"/>
  <c r="O5136" i="5"/>
  <c r="L5136" i="5"/>
  <c r="P5135" i="5"/>
  <c r="O5135" i="5"/>
  <c r="L5135" i="5"/>
  <c r="P5134" i="5"/>
  <c r="O5134" i="5"/>
  <c r="L5134" i="5"/>
  <c r="P5133" i="5"/>
  <c r="O5133" i="5"/>
  <c r="L5133" i="5"/>
  <c r="P5132" i="5"/>
  <c r="O5132" i="5"/>
  <c r="L5132" i="5"/>
  <c r="P5131" i="5"/>
  <c r="O5131" i="5"/>
  <c r="L5131" i="5"/>
  <c r="P5130" i="5"/>
  <c r="O5130" i="5"/>
  <c r="L5130" i="5"/>
  <c r="P5129" i="5"/>
  <c r="O5129" i="5"/>
  <c r="L5129" i="5"/>
  <c r="P5128" i="5"/>
  <c r="O5128" i="5"/>
  <c r="L5128" i="5"/>
  <c r="P5127" i="5"/>
  <c r="O5127" i="5"/>
  <c r="L5127" i="5"/>
  <c r="P5126" i="5"/>
  <c r="O5126" i="5"/>
  <c r="L5126" i="5"/>
  <c r="P5125" i="5"/>
  <c r="O5125" i="5"/>
  <c r="L5125" i="5"/>
  <c r="P5124" i="5"/>
  <c r="O5124" i="5"/>
  <c r="L5124" i="5"/>
  <c r="P5123" i="5"/>
  <c r="O5123" i="5"/>
  <c r="L5123" i="5"/>
  <c r="P5122" i="5"/>
  <c r="O5122" i="5"/>
  <c r="L5122" i="5"/>
  <c r="P5121" i="5"/>
  <c r="O5121" i="5"/>
  <c r="L5121" i="5"/>
  <c r="P5120" i="5"/>
  <c r="O5120" i="5"/>
  <c r="L5120" i="5"/>
  <c r="P5119" i="5"/>
  <c r="O5119" i="5"/>
  <c r="L5119" i="5"/>
  <c r="P5118" i="5"/>
  <c r="O5118" i="5"/>
  <c r="L5118" i="5"/>
  <c r="P5117" i="5"/>
  <c r="O5117" i="5"/>
  <c r="L5117" i="5"/>
  <c r="P5116" i="5"/>
  <c r="O5116" i="5"/>
  <c r="L5116" i="5"/>
  <c r="P5115" i="5"/>
  <c r="O5115" i="5"/>
  <c r="L5115" i="5"/>
  <c r="P5114" i="5"/>
  <c r="O5114" i="5"/>
  <c r="L5114" i="5"/>
  <c r="P5113" i="5"/>
  <c r="O5113" i="5"/>
  <c r="L5113" i="5"/>
  <c r="P5112" i="5"/>
  <c r="O5112" i="5"/>
  <c r="L5112" i="5"/>
  <c r="P5111" i="5"/>
  <c r="O5111" i="5"/>
  <c r="L5111" i="5"/>
  <c r="P5110" i="5"/>
  <c r="O5110" i="5"/>
  <c r="L5110" i="5"/>
  <c r="P5109" i="5"/>
  <c r="O5109" i="5"/>
  <c r="L5109" i="5"/>
  <c r="P5108" i="5"/>
  <c r="O5108" i="5"/>
  <c r="L5108" i="5"/>
  <c r="P5107" i="5"/>
  <c r="O5107" i="5"/>
  <c r="L5107" i="5"/>
  <c r="P5106" i="5"/>
  <c r="O5106" i="5"/>
  <c r="L5106" i="5"/>
  <c r="P5105" i="5"/>
  <c r="O5105" i="5"/>
  <c r="L5105" i="5"/>
  <c r="P5104" i="5"/>
  <c r="O5104" i="5"/>
  <c r="L5104" i="5"/>
  <c r="P5103" i="5"/>
  <c r="O5103" i="5"/>
  <c r="L5103" i="5"/>
  <c r="P5102" i="5"/>
  <c r="O5102" i="5"/>
  <c r="L5102" i="5"/>
  <c r="P5101" i="5"/>
  <c r="O5101" i="5"/>
  <c r="L5101" i="5"/>
  <c r="P5100" i="5"/>
  <c r="O5100" i="5"/>
  <c r="L5100" i="5"/>
  <c r="P5099" i="5"/>
  <c r="O5099" i="5"/>
  <c r="L5099" i="5"/>
  <c r="P5098" i="5"/>
  <c r="O5098" i="5"/>
  <c r="L5098" i="5"/>
  <c r="P5097" i="5"/>
  <c r="O5097" i="5"/>
  <c r="L5097" i="5"/>
  <c r="P5096" i="5"/>
  <c r="O5096" i="5"/>
  <c r="L5096" i="5"/>
  <c r="P5095" i="5"/>
  <c r="O5095" i="5"/>
  <c r="L5095" i="5"/>
  <c r="P5094" i="5"/>
  <c r="O5094" i="5"/>
  <c r="L5094" i="5"/>
  <c r="P5093" i="5"/>
  <c r="O5093" i="5"/>
  <c r="L5093" i="5"/>
  <c r="P5092" i="5"/>
  <c r="O5092" i="5"/>
  <c r="L5092" i="5"/>
  <c r="P5091" i="5"/>
  <c r="O5091" i="5"/>
  <c r="L5091" i="5"/>
  <c r="P5090" i="5"/>
  <c r="O5090" i="5"/>
  <c r="L5090" i="5"/>
  <c r="P5089" i="5"/>
  <c r="O5089" i="5"/>
  <c r="L5089" i="5"/>
  <c r="P5088" i="5"/>
  <c r="O5088" i="5"/>
  <c r="L5088" i="5"/>
  <c r="P5087" i="5"/>
  <c r="O5087" i="5"/>
  <c r="L5087" i="5"/>
  <c r="P5086" i="5"/>
  <c r="O5086" i="5"/>
  <c r="L5086" i="5"/>
  <c r="P5085" i="5"/>
  <c r="O5085" i="5"/>
  <c r="L5085" i="5"/>
  <c r="P5084" i="5"/>
  <c r="O5084" i="5"/>
  <c r="L5084" i="5"/>
  <c r="P5083" i="5"/>
  <c r="O5083" i="5"/>
  <c r="L5083" i="5"/>
  <c r="P5082" i="5"/>
  <c r="O5082" i="5"/>
  <c r="L5082" i="5"/>
  <c r="P5081" i="5"/>
  <c r="O5081" i="5"/>
  <c r="L5081" i="5"/>
  <c r="P5080" i="5"/>
  <c r="O5080" i="5"/>
  <c r="L5080" i="5"/>
  <c r="P5079" i="5"/>
  <c r="O5079" i="5"/>
  <c r="L5079" i="5"/>
  <c r="P5078" i="5"/>
  <c r="O5078" i="5"/>
  <c r="L5078" i="5"/>
  <c r="P5077" i="5"/>
  <c r="O5077" i="5"/>
  <c r="L5077" i="5"/>
  <c r="P5076" i="5"/>
  <c r="O5076" i="5"/>
  <c r="L5076" i="5"/>
  <c r="P5075" i="5"/>
  <c r="O5075" i="5"/>
  <c r="L5075" i="5"/>
  <c r="P5074" i="5"/>
  <c r="O5074" i="5"/>
  <c r="L5074" i="5"/>
  <c r="P5073" i="5"/>
  <c r="O5073" i="5"/>
  <c r="L5073" i="5"/>
  <c r="P5072" i="5"/>
  <c r="O5072" i="5"/>
  <c r="L5072" i="5"/>
  <c r="P5071" i="5"/>
  <c r="O5071" i="5"/>
  <c r="L5071" i="5"/>
  <c r="P5070" i="5"/>
  <c r="O5070" i="5"/>
  <c r="L5070" i="5"/>
  <c r="P5069" i="5"/>
  <c r="O5069" i="5"/>
  <c r="L5069" i="5"/>
  <c r="P5068" i="5"/>
  <c r="O5068" i="5"/>
  <c r="L5068" i="5"/>
  <c r="P5067" i="5"/>
  <c r="O5067" i="5"/>
  <c r="L5067" i="5"/>
  <c r="P5066" i="5"/>
  <c r="O5066" i="5"/>
  <c r="L5066" i="5"/>
  <c r="P5065" i="5"/>
  <c r="O5065" i="5"/>
  <c r="L5065" i="5"/>
  <c r="P5064" i="5"/>
  <c r="O5064" i="5"/>
  <c r="L5064" i="5"/>
  <c r="P5063" i="5"/>
  <c r="O5063" i="5"/>
  <c r="L5063" i="5"/>
  <c r="P5062" i="5"/>
  <c r="O5062" i="5"/>
  <c r="L5062" i="5"/>
  <c r="P5061" i="5"/>
  <c r="O5061" i="5"/>
  <c r="L5061" i="5"/>
  <c r="P5060" i="5"/>
  <c r="O5060" i="5"/>
  <c r="L5060" i="5"/>
  <c r="P5059" i="5"/>
  <c r="O5059" i="5"/>
  <c r="L5059" i="5"/>
  <c r="P5058" i="5"/>
  <c r="O5058" i="5"/>
  <c r="L5058" i="5"/>
  <c r="P5057" i="5"/>
  <c r="O5057" i="5"/>
  <c r="L5057" i="5"/>
  <c r="P5056" i="5"/>
  <c r="O5056" i="5"/>
  <c r="L5056" i="5"/>
  <c r="P5055" i="5"/>
  <c r="O5055" i="5"/>
  <c r="L5055" i="5"/>
  <c r="P5054" i="5"/>
  <c r="O5054" i="5"/>
  <c r="L5054" i="5"/>
  <c r="P5053" i="5"/>
  <c r="O5053" i="5"/>
  <c r="L5053" i="5"/>
  <c r="P5052" i="5"/>
  <c r="O5052" i="5"/>
  <c r="L5052" i="5"/>
  <c r="P5051" i="5"/>
  <c r="O5051" i="5"/>
  <c r="L5051" i="5"/>
  <c r="P5050" i="5"/>
  <c r="O5050" i="5"/>
  <c r="L5050" i="5"/>
  <c r="P5049" i="5"/>
  <c r="O5049" i="5"/>
  <c r="L5049" i="5"/>
  <c r="P5048" i="5"/>
  <c r="O5048" i="5"/>
  <c r="L5048" i="5"/>
  <c r="P5047" i="5"/>
  <c r="O5047" i="5"/>
  <c r="L5047" i="5"/>
  <c r="P5046" i="5"/>
  <c r="O5046" i="5"/>
  <c r="L5046" i="5"/>
  <c r="P5045" i="5"/>
  <c r="O5045" i="5"/>
  <c r="L5045" i="5"/>
  <c r="P5044" i="5"/>
  <c r="O5044" i="5"/>
  <c r="L5044" i="5"/>
  <c r="P5043" i="5"/>
  <c r="O5043" i="5"/>
  <c r="L5043" i="5"/>
  <c r="P5042" i="5"/>
  <c r="O5042" i="5"/>
  <c r="L5042" i="5"/>
  <c r="P5041" i="5"/>
  <c r="O5041" i="5"/>
  <c r="L5041" i="5"/>
  <c r="P5040" i="5"/>
  <c r="O5040" i="5"/>
  <c r="L5040" i="5"/>
  <c r="P5039" i="5"/>
  <c r="O5039" i="5"/>
  <c r="L5039" i="5"/>
  <c r="P5038" i="5"/>
  <c r="O5038" i="5"/>
  <c r="L5038" i="5"/>
  <c r="P5037" i="5"/>
  <c r="O5037" i="5"/>
  <c r="L5037" i="5"/>
  <c r="P5036" i="5"/>
  <c r="O5036" i="5"/>
  <c r="L5036" i="5"/>
  <c r="P5035" i="5"/>
  <c r="O5035" i="5"/>
  <c r="L5035" i="5"/>
  <c r="P5034" i="5"/>
  <c r="O5034" i="5"/>
  <c r="L5034" i="5"/>
  <c r="P5033" i="5"/>
  <c r="O5033" i="5"/>
  <c r="L5033" i="5"/>
  <c r="P5032" i="5"/>
  <c r="O5032" i="5"/>
  <c r="L5032" i="5"/>
  <c r="P5031" i="5"/>
  <c r="O5031" i="5"/>
  <c r="L5031" i="5"/>
  <c r="P5030" i="5"/>
  <c r="O5030" i="5"/>
  <c r="L5030" i="5"/>
  <c r="P5029" i="5"/>
  <c r="O5029" i="5"/>
  <c r="L5029" i="5"/>
  <c r="P5028" i="5"/>
  <c r="O5028" i="5"/>
  <c r="L5028" i="5"/>
  <c r="P5027" i="5"/>
  <c r="O5027" i="5"/>
  <c r="L5027" i="5"/>
  <c r="P5026" i="5"/>
  <c r="O5026" i="5"/>
  <c r="L5026" i="5"/>
  <c r="P5025" i="5"/>
  <c r="O5025" i="5"/>
  <c r="L5025" i="5"/>
  <c r="P5024" i="5"/>
  <c r="O5024" i="5"/>
  <c r="L5024" i="5"/>
  <c r="P5023" i="5"/>
  <c r="O5023" i="5"/>
  <c r="L5023" i="5"/>
  <c r="P5022" i="5"/>
  <c r="O5022" i="5"/>
  <c r="L5022" i="5"/>
  <c r="P5021" i="5"/>
  <c r="O5021" i="5"/>
  <c r="L5021" i="5"/>
  <c r="P5020" i="5"/>
  <c r="O5020" i="5"/>
  <c r="L5020" i="5"/>
  <c r="P5019" i="5"/>
  <c r="O5019" i="5"/>
  <c r="L5019" i="5"/>
  <c r="P5018" i="5"/>
  <c r="O5018" i="5"/>
  <c r="L5018" i="5"/>
  <c r="P5017" i="5"/>
  <c r="O5017" i="5"/>
  <c r="L5017" i="5"/>
  <c r="P5016" i="5"/>
  <c r="O5016" i="5"/>
  <c r="L5016" i="5"/>
  <c r="P5015" i="5"/>
  <c r="O5015" i="5"/>
  <c r="L5015" i="5"/>
  <c r="P5014" i="5"/>
  <c r="O5014" i="5"/>
  <c r="L5014" i="5"/>
  <c r="P5013" i="5"/>
  <c r="O5013" i="5"/>
  <c r="L5013" i="5"/>
  <c r="P5012" i="5"/>
  <c r="O5012" i="5"/>
  <c r="L5012" i="5"/>
  <c r="P5011" i="5"/>
  <c r="O5011" i="5"/>
  <c r="L5011" i="5"/>
  <c r="P5010" i="5"/>
  <c r="O5010" i="5"/>
  <c r="L5010" i="5"/>
  <c r="P5009" i="5"/>
  <c r="O5009" i="5"/>
  <c r="L5009" i="5"/>
  <c r="P5008" i="5"/>
  <c r="O5008" i="5"/>
  <c r="L5008" i="5"/>
  <c r="P5007" i="5"/>
  <c r="O5007" i="5"/>
  <c r="L5007" i="5"/>
  <c r="P5006" i="5"/>
  <c r="O5006" i="5"/>
  <c r="L5006" i="5"/>
  <c r="P5005" i="5"/>
  <c r="O5005" i="5"/>
  <c r="L5005" i="5"/>
  <c r="P5004" i="5"/>
  <c r="O5004" i="5"/>
  <c r="L5004" i="5"/>
  <c r="P5003" i="5"/>
  <c r="O5003" i="5"/>
  <c r="L5003" i="5"/>
  <c r="P5002" i="5"/>
  <c r="O5002" i="5"/>
  <c r="L5002" i="5"/>
  <c r="P5001" i="5"/>
  <c r="O5001" i="5"/>
  <c r="L5001" i="5"/>
  <c r="P5000" i="5"/>
  <c r="O5000" i="5"/>
  <c r="L5000" i="5"/>
  <c r="P4999" i="5"/>
  <c r="O4999" i="5"/>
  <c r="L4999" i="5"/>
  <c r="P4998" i="5"/>
  <c r="O4998" i="5"/>
  <c r="L4998" i="5"/>
  <c r="P4997" i="5"/>
  <c r="O4997" i="5"/>
  <c r="L4997" i="5"/>
  <c r="P4996" i="5"/>
  <c r="O4996" i="5"/>
  <c r="L4996" i="5"/>
  <c r="P4995" i="5"/>
  <c r="O4995" i="5"/>
  <c r="L4995" i="5"/>
  <c r="P4994" i="5"/>
  <c r="O4994" i="5"/>
  <c r="L4994" i="5"/>
  <c r="P4993" i="5"/>
  <c r="O4993" i="5"/>
  <c r="L4993" i="5"/>
  <c r="P4992" i="5"/>
  <c r="O4992" i="5"/>
  <c r="L4992" i="5"/>
  <c r="P4991" i="5"/>
  <c r="O4991" i="5"/>
  <c r="L4991" i="5"/>
  <c r="P4990" i="5"/>
  <c r="O4990" i="5"/>
  <c r="L4990" i="5"/>
  <c r="P4989" i="5"/>
  <c r="O4989" i="5"/>
  <c r="L4989" i="5"/>
  <c r="P4988" i="5"/>
  <c r="O4988" i="5"/>
  <c r="L4988" i="5"/>
  <c r="P4987" i="5"/>
  <c r="O4987" i="5"/>
  <c r="L4987" i="5"/>
  <c r="P4986" i="5"/>
  <c r="O4986" i="5"/>
  <c r="L4986" i="5"/>
  <c r="P4985" i="5"/>
  <c r="O4985" i="5"/>
  <c r="L4985" i="5"/>
  <c r="P4984" i="5"/>
  <c r="O4984" i="5"/>
  <c r="L4984" i="5"/>
  <c r="P4983" i="5"/>
  <c r="O4983" i="5"/>
  <c r="L4983" i="5"/>
  <c r="P4982" i="5"/>
  <c r="O4982" i="5"/>
  <c r="L4982" i="5"/>
  <c r="P4981" i="5"/>
  <c r="O4981" i="5"/>
  <c r="L4981" i="5"/>
  <c r="P4980" i="5"/>
  <c r="O4980" i="5"/>
  <c r="L4980" i="5"/>
  <c r="P4979" i="5"/>
  <c r="O4979" i="5"/>
  <c r="L4979" i="5"/>
  <c r="P4978" i="5"/>
  <c r="O4978" i="5"/>
  <c r="L4978" i="5"/>
  <c r="P4977" i="5"/>
  <c r="O4977" i="5"/>
  <c r="L4977" i="5"/>
  <c r="P4976" i="5"/>
  <c r="O4976" i="5"/>
  <c r="L4976" i="5"/>
  <c r="P4975" i="5"/>
  <c r="O4975" i="5"/>
  <c r="L4975" i="5"/>
  <c r="P4974" i="5"/>
  <c r="O4974" i="5"/>
  <c r="L4974" i="5"/>
  <c r="P4973" i="5"/>
  <c r="O4973" i="5"/>
  <c r="L4973" i="5"/>
  <c r="P4972" i="5"/>
  <c r="O4972" i="5"/>
  <c r="L4972" i="5"/>
  <c r="P4971" i="5"/>
  <c r="O4971" i="5"/>
  <c r="L4971" i="5"/>
  <c r="P4970" i="5"/>
  <c r="O4970" i="5"/>
  <c r="L4970" i="5"/>
  <c r="P4969" i="5"/>
  <c r="O4969" i="5"/>
  <c r="L4969" i="5"/>
  <c r="P4968" i="5"/>
  <c r="O4968" i="5"/>
  <c r="L4968" i="5"/>
  <c r="P4967" i="5"/>
  <c r="O4967" i="5"/>
  <c r="L4967" i="5"/>
  <c r="P4966" i="5"/>
  <c r="O4966" i="5"/>
  <c r="L4966" i="5"/>
  <c r="P4965" i="5"/>
  <c r="O4965" i="5"/>
  <c r="L4965" i="5"/>
  <c r="P4964" i="5"/>
  <c r="O4964" i="5"/>
  <c r="L4964" i="5"/>
  <c r="P4963" i="5"/>
  <c r="O4963" i="5"/>
  <c r="L4963" i="5"/>
  <c r="P4962" i="5"/>
  <c r="O4962" i="5"/>
  <c r="L4962" i="5"/>
  <c r="P4961" i="5"/>
  <c r="O4961" i="5"/>
  <c r="L4961" i="5"/>
  <c r="P4960" i="5"/>
  <c r="O4960" i="5"/>
  <c r="L4960" i="5"/>
  <c r="P4959" i="5"/>
  <c r="O4959" i="5"/>
  <c r="L4959" i="5"/>
  <c r="P4958" i="5"/>
  <c r="O4958" i="5"/>
  <c r="L4958" i="5"/>
  <c r="P4957" i="5"/>
  <c r="O4957" i="5"/>
  <c r="L4957" i="5"/>
  <c r="P4956" i="5"/>
  <c r="O4956" i="5"/>
  <c r="L4956" i="5"/>
  <c r="P4955" i="5"/>
  <c r="O4955" i="5"/>
  <c r="L4955" i="5"/>
  <c r="P4954" i="5"/>
  <c r="O4954" i="5"/>
  <c r="L4954" i="5"/>
  <c r="P4953" i="5"/>
  <c r="O4953" i="5"/>
  <c r="L4953" i="5"/>
  <c r="P4952" i="5"/>
  <c r="O4952" i="5"/>
  <c r="L4952" i="5"/>
  <c r="P4951" i="5"/>
  <c r="O4951" i="5"/>
  <c r="L4951" i="5"/>
  <c r="P4950" i="5"/>
  <c r="O4950" i="5"/>
  <c r="L4950" i="5"/>
  <c r="P4949" i="5"/>
  <c r="O4949" i="5"/>
  <c r="L4949" i="5"/>
  <c r="P4948" i="5"/>
  <c r="O4948" i="5"/>
  <c r="L4948" i="5"/>
  <c r="P4947" i="5"/>
  <c r="O4947" i="5"/>
  <c r="L4947" i="5"/>
  <c r="P4946" i="5"/>
  <c r="O4946" i="5"/>
  <c r="L4946" i="5"/>
  <c r="P4945" i="5"/>
  <c r="O4945" i="5"/>
  <c r="L4945" i="5"/>
  <c r="P4944" i="5"/>
  <c r="O4944" i="5"/>
  <c r="L4944" i="5"/>
  <c r="P4943" i="5"/>
  <c r="O4943" i="5"/>
  <c r="L4943" i="5"/>
  <c r="P4942" i="5"/>
  <c r="O4942" i="5"/>
  <c r="L4942" i="5"/>
  <c r="P4941" i="5"/>
  <c r="O4941" i="5"/>
  <c r="L4941" i="5"/>
  <c r="P4940" i="5"/>
  <c r="O4940" i="5"/>
  <c r="L4940" i="5"/>
  <c r="P4939" i="5"/>
  <c r="O4939" i="5"/>
  <c r="L4939" i="5"/>
  <c r="P4938" i="5"/>
  <c r="O4938" i="5"/>
  <c r="L4938" i="5"/>
  <c r="P4937" i="5"/>
  <c r="O4937" i="5"/>
  <c r="L4937" i="5"/>
  <c r="P4936" i="5"/>
  <c r="O4936" i="5"/>
  <c r="L4936" i="5"/>
  <c r="P4935" i="5"/>
  <c r="O4935" i="5"/>
  <c r="L4935" i="5"/>
  <c r="P4934" i="5"/>
  <c r="O4934" i="5"/>
  <c r="L4934" i="5"/>
  <c r="P4933" i="5"/>
  <c r="O4933" i="5"/>
  <c r="L4933" i="5"/>
  <c r="P4932" i="5"/>
  <c r="O4932" i="5"/>
  <c r="L4932" i="5"/>
  <c r="P4931" i="5"/>
  <c r="O4931" i="5"/>
  <c r="L4931" i="5"/>
  <c r="P4930" i="5"/>
  <c r="O4930" i="5"/>
  <c r="L4930" i="5"/>
  <c r="P4929" i="5"/>
  <c r="O4929" i="5"/>
  <c r="L4929" i="5"/>
  <c r="P4928" i="5"/>
  <c r="O4928" i="5"/>
  <c r="L4928" i="5"/>
  <c r="P4927" i="5"/>
  <c r="O4927" i="5"/>
  <c r="L4927" i="5"/>
  <c r="P4926" i="5"/>
  <c r="O4926" i="5"/>
  <c r="L4926" i="5"/>
  <c r="P4925" i="5"/>
  <c r="O4925" i="5"/>
  <c r="L4925" i="5"/>
  <c r="P4924" i="5"/>
  <c r="O4924" i="5"/>
  <c r="L4924" i="5"/>
  <c r="P4923" i="5"/>
  <c r="O4923" i="5"/>
  <c r="L4923" i="5"/>
  <c r="P4922" i="5"/>
  <c r="O4922" i="5"/>
  <c r="L4922" i="5"/>
  <c r="P4921" i="5"/>
  <c r="O4921" i="5"/>
  <c r="L4921" i="5"/>
  <c r="P4920" i="5"/>
  <c r="O4920" i="5"/>
  <c r="L4920" i="5"/>
  <c r="P4919" i="5"/>
  <c r="O4919" i="5"/>
  <c r="L4919" i="5"/>
  <c r="P4918" i="5"/>
  <c r="O4918" i="5"/>
  <c r="L4918" i="5"/>
  <c r="P4917" i="5"/>
  <c r="O4917" i="5"/>
  <c r="L4917" i="5"/>
  <c r="P4916" i="5"/>
  <c r="O4916" i="5"/>
  <c r="L4916" i="5"/>
  <c r="P4915" i="5"/>
  <c r="O4915" i="5"/>
  <c r="L4915" i="5"/>
  <c r="P4914" i="5"/>
  <c r="O4914" i="5"/>
  <c r="L4914" i="5"/>
  <c r="P4913" i="5"/>
  <c r="O4913" i="5"/>
  <c r="L4913" i="5"/>
  <c r="P4912" i="5"/>
  <c r="O4912" i="5"/>
  <c r="L4912" i="5"/>
  <c r="P4911" i="5"/>
  <c r="O4911" i="5"/>
  <c r="L4911" i="5"/>
  <c r="P4910" i="5"/>
  <c r="O4910" i="5"/>
  <c r="L4910" i="5"/>
  <c r="P4909" i="5"/>
  <c r="O4909" i="5"/>
  <c r="L4909" i="5"/>
  <c r="P4908" i="5"/>
  <c r="O4908" i="5"/>
  <c r="L4908" i="5"/>
  <c r="P4907" i="5"/>
  <c r="O4907" i="5"/>
  <c r="L4907" i="5"/>
  <c r="P4906" i="5"/>
  <c r="O4906" i="5"/>
  <c r="L4906" i="5"/>
  <c r="P4905" i="5"/>
  <c r="O4905" i="5"/>
  <c r="L4905" i="5"/>
  <c r="P4904" i="5"/>
  <c r="O4904" i="5"/>
  <c r="L4904" i="5"/>
  <c r="P4903" i="5"/>
  <c r="O4903" i="5"/>
  <c r="L4903" i="5"/>
  <c r="P4902" i="5"/>
  <c r="O4902" i="5"/>
  <c r="L4902" i="5"/>
  <c r="P4901" i="5"/>
  <c r="O4901" i="5"/>
  <c r="L4901" i="5"/>
  <c r="P4900" i="5"/>
  <c r="O4900" i="5"/>
  <c r="L4900" i="5"/>
  <c r="P4899" i="5"/>
  <c r="O4899" i="5"/>
  <c r="L4899" i="5"/>
  <c r="P4898" i="5"/>
  <c r="O4898" i="5"/>
  <c r="L4898" i="5"/>
  <c r="P4897" i="5"/>
  <c r="O4897" i="5"/>
  <c r="L4897" i="5"/>
  <c r="P4896" i="5"/>
  <c r="O4896" i="5"/>
  <c r="L4896" i="5"/>
  <c r="P4895" i="5"/>
  <c r="O4895" i="5"/>
  <c r="L4895" i="5"/>
  <c r="P4894" i="5"/>
  <c r="O4894" i="5"/>
  <c r="L4894" i="5"/>
  <c r="P4893" i="5"/>
  <c r="O4893" i="5"/>
  <c r="L4893" i="5"/>
  <c r="P4892" i="5"/>
  <c r="O4892" i="5"/>
  <c r="L4892" i="5"/>
  <c r="P4891" i="5"/>
  <c r="O4891" i="5"/>
  <c r="L4891" i="5"/>
  <c r="P4890" i="5"/>
  <c r="O4890" i="5"/>
  <c r="L4890" i="5"/>
  <c r="P4889" i="5"/>
  <c r="O4889" i="5"/>
  <c r="L4889" i="5"/>
  <c r="P4888" i="5"/>
  <c r="O4888" i="5"/>
  <c r="L4888" i="5"/>
  <c r="P4887" i="5"/>
  <c r="O4887" i="5"/>
  <c r="L4887" i="5"/>
  <c r="P4886" i="5"/>
  <c r="O4886" i="5"/>
  <c r="L4886" i="5"/>
  <c r="P4885" i="5"/>
  <c r="O4885" i="5"/>
  <c r="L4885" i="5"/>
  <c r="P4884" i="5"/>
  <c r="O4884" i="5"/>
  <c r="L4884" i="5"/>
  <c r="P4883" i="5"/>
  <c r="O4883" i="5"/>
  <c r="L4883" i="5"/>
  <c r="P4882" i="5"/>
  <c r="O4882" i="5"/>
  <c r="L4882" i="5"/>
  <c r="P4881" i="5"/>
  <c r="O4881" i="5"/>
  <c r="L4881" i="5"/>
  <c r="P4880" i="5"/>
  <c r="O4880" i="5"/>
  <c r="L4880" i="5"/>
  <c r="P4879" i="5"/>
  <c r="O4879" i="5"/>
  <c r="L4879" i="5"/>
  <c r="P4878" i="5"/>
  <c r="O4878" i="5"/>
  <c r="L4878" i="5"/>
  <c r="P4877" i="5"/>
  <c r="O4877" i="5"/>
  <c r="L4877" i="5"/>
  <c r="P4876" i="5"/>
  <c r="O4876" i="5"/>
  <c r="L4876" i="5"/>
  <c r="P4875" i="5"/>
  <c r="O4875" i="5"/>
  <c r="L4875" i="5"/>
  <c r="P4874" i="5"/>
  <c r="O4874" i="5"/>
  <c r="L4874" i="5"/>
  <c r="P4873" i="5"/>
  <c r="O4873" i="5"/>
  <c r="L4873" i="5"/>
  <c r="P4872" i="5"/>
  <c r="O4872" i="5"/>
  <c r="L4872" i="5"/>
  <c r="P4871" i="5"/>
  <c r="O4871" i="5"/>
  <c r="L4871" i="5"/>
  <c r="P4870" i="5"/>
  <c r="O4870" i="5"/>
  <c r="L4870" i="5"/>
  <c r="P4869" i="5"/>
  <c r="O4869" i="5"/>
  <c r="L4869" i="5"/>
  <c r="P4868" i="5"/>
  <c r="O4868" i="5"/>
  <c r="L4868" i="5"/>
  <c r="P4867" i="5"/>
  <c r="O4867" i="5"/>
  <c r="L4867" i="5"/>
  <c r="P4866" i="5"/>
  <c r="O4866" i="5"/>
  <c r="L4866" i="5"/>
  <c r="P4865" i="5"/>
  <c r="O4865" i="5"/>
  <c r="L4865" i="5"/>
  <c r="P4864" i="5"/>
  <c r="O4864" i="5"/>
  <c r="L4864" i="5"/>
  <c r="P4863" i="5"/>
  <c r="O4863" i="5"/>
  <c r="L4863" i="5"/>
  <c r="P4862" i="5"/>
  <c r="O4862" i="5"/>
  <c r="L4862" i="5"/>
  <c r="P4861" i="5"/>
  <c r="O4861" i="5"/>
  <c r="L4861" i="5"/>
  <c r="P4860" i="5"/>
  <c r="O4860" i="5"/>
  <c r="L4860" i="5"/>
  <c r="P4859" i="5"/>
  <c r="O4859" i="5"/>
  <c r="L4859" i="5"/>
  <c r="P4858" i="5"/>
  <c r="O4858" i="5"/>
  <c r="L4858" i="5"/>
  <c r="P4857" i="5"/>
  <c r="O4857" i="5"/>
  <c r="L4857" i="5"/>
  <c r="P4856" i="5"/>
  <c r="O4856" i="5"/>
  <c r="L4856" i="5"/>
  <c r="P4855" i="5"/>
  <c r="O4855" i="5"/>
  <c r="L4855" i="5"/>
  <c r="P4854" i="5"/>
  <c r="O4854" i="5"/>
  <c r="L4854" i="5"/>
  <c r="P4853" i="5"/>
  <c r="O4853" i="5"/>
  <c r="L4853" i="5"/>
  <c r="P4852" i="5"/>
  <c r="O4852" i="5"/>
  <c r="L4852" i="5"/>
  <c r="P4851" i="5"/>
  <c r="O4851" i="5"/>
  <c r="L4851" i="5"/>
  <c r="P4850" i="5"/>
  <c r="O4850" i="5"/>
  <c r="L4850" i="5"/>
  <c r="P4849" i="5"/>
  <c r="O4849" i="5"/>
  <c r="L4849" i="5"/>
  <c r="P4848" i="5"/>
  <c r="O4848" i="5"/>
  <c r="L4848" i="5"/>
  <c r="P4847" i="5"/>
  <c r="O4847" i="5"/>
  <c r="L4847" i="5"/>
  <c r="P4846" i="5"/>
  <c r="O4846" i="5"/>
  <c r="L4846" i="5"/>
  <c r="P4845" i="5"/>
  <c r="O4845" i="5"/>
  <c r="L4845" i="5"/>
  <c r="P4844" i="5"/>
  <c r="O4844" i="5"/>
  <c r="L4844" i="5"/>
  <c r="P4843" i="5"/>
  <c r="O4843" i="5"/>
  <c r="L4843" i="5"/>
  <c r="P4842" i="5"/>
  <c r="O4842" i="5"/>
  <c r="L4842" i="5"/>
  <c r="P4841" i="5"/>
  <c r="O4841" i="5"/>
  <c r="L4841" i="5"/>
  <c r="P4840" i="5"/>
  <c r="O4840" i="5"/>
  <c r="L4840" i="5"/>
  <c r="P4839" i="5"/>
  <c r="O4839" i="5"/>
  <c r="L4839" i="5"/>
  <c r="P4838" i="5"/>
  <c r="O4838" i="5"/>
  <c r="L4838" i="5"/>
  <c r="P4837" i="5"/>
  <c r="O4837" i="5"/>
  <c r="L4837" i="5"/>
  <c r="P4836" i="5"/>
  <c r="O4836" i="5"/>
  <c r="L4836" i="5"/>
  <c r="P4835" i="5"/>
  <c r="O4835" i="5"/>
  <c r="L4835" i="5"/>
  <c r="P4834" i="5"/>
  <c r="O4834" i="5"/>
  <c r="L4834" i="5"/>
  <c r="P4833" i="5"/>
  <c r="O4833" i="5"/>
  <c r="L4833" i="5"/>
  <c r="P4832" i="5"/>
  <c r="O4832" i="5"/>
  <c r="L4832" i="5"/>
  <c r="P4831" i="5"/>
  <c r="O4831" i="5"/>
  <c r="L4831" i="5"/>
  <c r="P4830" i="5"/>
  <c r="O4830" i="5"/>
  <c r="L4830" i="5"/>
  <c r="P4829" i="5"/>
  <c r="O4829" i="5"/>
  <c r="L4829" i="5"/>
  <c r="P4828" i="5"/>
  <c r="O4828" i="5"/>
  <c r="L4828" i="5"/>
  <c r="P4827" i="5"/>
  <c r="O4827" i="5"/>
  <c r="L4827" i="5"/>
  <c r="P4826" i="5"/>
  <c r="O4826" i="5"/>
  <c r="L4826" i="5"/>
  <c r="P4825" i="5"/>
  <c r="O4825" i="5"/>
  <c r="L4825" i="5"/>
  <c r="P4824" i="5"/>
  <c r="O4824" i="5"/>
  <c r="L4824" i="5"/>
  <c r="P4823" i="5"/>
  <c r="O4823" i="5"/>
  <c r="L4823" i="5"/>
  <c r="P4822" i="5"/>
  <c r="O4822" i="5"/>
  <c r="L4822" i="5"/>
  <c r="P4821" i="5"/>
  <c r="O4821" i="5"/>
  <c r="L4821" i="5"/>
  <c r="P4820" i="5"/>
  <c r="O4820" i="5"/>
  <c r="L4820" i="5"/>
  <c r="P4819" i="5"/>
  <c r="O4819" i="5"/>
  <c r="L4819" i="5"/>
  <c r="P4818" i="5"/>
  <c r="O4818" i="5"/>
  <c r="L4818" i="5"/>
  <c r="P4817" i="5"/>
  <c r="O4817" i="5"/>
  <c r="L4817" i="5"/>
  <c r="P4816" i="5"/>
  <c r="O4816" i="5"/>
  <c r="L4816" i="5"/>
  <c r="P4815" i="5"/>
  <c r="O4815" i="5"/>
  <c r="L4815" i="5"/>
  <c r="P4814" i="5"/>
  <c r="O4814" i="5"/>
  <c r="L4814" i="5"/>
  <c r="P4813" i="5"/>
  <c r="O4813" i="5"/>
  <c r="L4813" i="5"/>
  <c r="P4812" i="5"/>
  <c r="O4812" i="5"/>
  <c r="L4812" i="5"/>
  <c r="P4811" i="5"/>
  <c r="O4811" i="5"/>
  <c r="L4811" i="5"/>
  <c r="P4810" i="5"/>
  <c r="O4810" i="5"/>
  <c r="L4810" i="5"/>
  <c r="P4809" i="5"/>
  <c r="O4809" i="5"/>
  <c r="L4809" i="5"/>
  <c r="P4808" i="5"/>
  <c r="O4808" i="5"/>
  <c r="L4808" i="5"/>
  <c r="P4807" i="5"/>
  <c r="O4807" i="5"/>
  <c r="L4807" i="5"/>
  <c r="P4806" i="5"/>
  <c r="O4806" i="5"/>
  <c r="L4806" i="5"/>
  <c r="P4805" i="5"/>
  <c r="O4805" i="5"/>
  <c r="L4805" i="5"/>
  <c r="P4804" i="5"/>
  <c r="O4804" i="5"/>
  <c r="L4804" i="5"/>
  <c r="P4803" i="5"/>
  <c r="O4803" i="5"/>
  <c r="L4803" i="5"/>
  <c r="P4802" i="5"/>
  <c r="O4802" i="5"/>
  <c r="L4802" i="5"/>
  <c r="P4801" i="5"/>
  <c r="O4801" i="5"/>
  <c r="L4801" i="5"/>
  <c r="P4800" i="5"/>
  <c r="O4800" i="5"/>
  <c r="L4800" i="5"/>
  <c r="P4799" i="5"/>
  <c r="O4799" i="5"/>
  <c r="L4799" i="5"/>
  <c r="P4798" i="5"/>
  <c r="O4798" i="5"/>
  <c r="L4798" i="5"/>
  <c r="P4797" i="5"/>
  <c r="O4797" i="5"/>
  <c r="L4797" i="5"/>
  <c r="P4796" i="5"/>
  <c r="O4796" i="5"/>
  <c r="L4796" i="5"/>
  <c r="P4795" i="5"/>
  <c r="O4795" i="5"/>
  <c r="L4795" i="5"/>
  <c r="P4794" i="5"/>
  <c r="O4794" i="5"/>
  <c r="L4794" i="5"/>
  <c r="P4793" i="5"/>
  <c r="O4793" i="5"/>
  <c r="L4793" i="5"/>
  <c r="P4792" i="5"/>
  <c r="O4792" i="5"/>
  <c r="L4792" i="5"/>
  <c r="P4791" i="5"/>
  <c r="O4791" i="5"/>
  <c r="L4791" i="5"/>
  <c r="P4790" i="5"/>
  <c r="O4790" i="5"/>
  <c r="L4790" i="5"/>
  <c r="P4789" i="5"/>
  <c r="O4789" i="5"/>
  <c r="L4789" i="5"/>
  <c r="P4788" i="5"/>
  <c r="O4788" i="5"/>
  <c r="L4788" i="5"/>
  <c r="P4787" i="5"/>
  <c r="O4787" i="5"/>
  <c r="L4787" i="5"/>
  <c r="P4786" i="5"/>
  <c r="O4786" i="5"/>
  <c r="L4786" i="5"/>
  <c r="P4785" i="5"/>
  <c r="O4785" i="5"/>
  <c r="L4785" i="5"/>
  <c r="P4784" i="5"/>
  <c r="O4784" i="5"/>
  <c r="L4784" i="5"/>
  <c r="P4783" i="5"/>
  <c r="O4783" i="5"/>
  <c r="L4783" i="5"/>
  <c r="P4782" i="5"/>
  <c r="O4782" i="5"/>
  <c r="L4782" i="5"/>
  <c r="P4781" i="5"/>
  <c r="O4781" i="5"/>
  <c r="L4781" i="5"/>
  <c r="P4780" i="5"/>
  <c r="O4780" i="5"/>
  <c r="L4780" i="5"/>
  <c r="P4779" i="5"/>
  <c r="O4779" i="5"/>
  <c r="L4779" i="5"/>
  <c r="P4778" i="5"/>
  <c r="O4778" i="5"/>
  <c r="L4778" i="5"/>
  <c r="P4777" i="5"/>
  <c r="O4777" i="5"/>
  <c r="L4777" i="5"/>
  <c r="P4776" i="5"/>
  <c r="O4776" i="5"/>
  <c r="L4776" i="5"/>
  <c r="P4775" i="5"/>
  <c r="O4775" i="5"/>
  <c r="L4775" i="5"/>
  <c r="P4774" i="5"/>
  <c r="O4774" i="5"/>
  <c r="L4774" i="5"/>
  <c r="P4773" i="5"/>
  <c r="O4773" i="5"/>
  <c r="L4773" i="5"/>
  <c r="P4772" i="5"/>
  <c r="O4772" i="5"/>
  <c r="L4772" i="5"/>
  <c r="P4771" i="5"/>
  <c r="O4771" i="5"/>
  <c r="L4771" i="5"/>
  <c r="P4770" i="5"/>
  <c r="O4770" i="5"/>
  <c r="L4770" i="5"/>
  <c r="P4769" i="5"/>
  <c r="O4769" i="5"/>
  <c r="L4769" i="5"/>
  <c r="P4768" i="5"/>
  <c r="O4768" i="5"/>
  <c r="L4768" i="5"/>
  <c r="P4767" i="5"/>
  <c r="O4767" i="5"/>
  <c r="L4767" i="5"/>
  <c r="P4766" i="5"/>
  <c r="O4766" i="5"/>
  <c r="L4766" i="5"/>
  <c r="P4765" i="5"/>
  <c r="O4765" i="5"/>
  <c r="L4765" i="5"/>
  <c r="P4764" i="5"/>
  <c r="O4764" i="5"/>
  <c r="L4764" i="5"/>
  <c r="P4763" i="5"/>
  <c r="O4763" i="5"/>
  <c r="L4763" i="5"/>
  <c r="P4762" i="5"/>
  <c r="O4762" i="5"/>
  <c r="L4762" i="5"/>
  <c r="P4761" i="5"/>
  <c r="O4761" i="5"/>
  <c r="L4761" i="5"/>
  <c r="P4760" i="5"/>
  <c r="O4760" i="5"/>
  <c r="L4760" i="5"/>
  <c r="P4759" i="5"/>
  <c r="O4759" i="5"/>
  <c r="L4759" i="5"/>
  <c r="P4758" i="5"/>
  <c r="O4758" i="5"/>
  <c r="L4758" i="5"/>
  <c r="P4757" i="5"/>
  <c r="O4757" i="5"/>
  <c r="L4757" i="5"/>
  <c r="P4756" i="5"/>
  <c r="O4756" i="5"/>
  <c r="L4756" i="5"/>
  <c r="P4755" i="5"/>
  <c r="O4755" i="5"/>
  <c r="L4755" i="5"/>
  <c r="P4754" i="5"/>
  <c r="O4754" i="5"/>
  <c r="L4754" i="5"/>
  <c r="P4753" i="5"/>
  <c r="O4753" i="5"/>
  <c r="L4753" i="5"/>
  <c r="P4752" i="5"/>
  <c r="O4752" i="5"/>
  <c r="L4752" i="5"/>
  <c r="P4751" i="5"/>
  <c r="O4751" i="5"/>
  <c r="L4751" i="5"/>
  <c r="P4750" i="5"/>
  <c r="O4750" i="5"/>
  <c r="L4750" i="5"/>
  <c r="P4749" i="5"/>
  <c r="O4749" i="5"/>
  <c r="L4749" i="5"/>
  <c r="P4748" i="5"/>
  <c r="O4748" i="5"/>
  <c r="L4748" i="5"/>
  <c r="P4747" i="5"/>
  <c r="O4747" i="5"/>
  <c r="L4747" i="5"/>
  <c r="P4746" i="5"/>
  <c r="O4746" i="5"/>
  <c r="L4746" i="5"/>
  <c r="P4745" i="5"/>
  <c r="O4745" i="5"/>
  <c r="L4745" i="5"/>
  <c r="P4744" i="5"/>
  <c r="O4744" i="5"/>
  <c r="L4744" i="5"/>
  <c r="P4743" i="5"/>
  <c r="O4743" i="5"/>
  <c r="L4743" i="5"/>
  <c r="P4742" i="5"/>
  <c r="O4742" i="5"/>
  <c r="L4742" i="5"/>
  <c r="P4741" i="5"/>
  <c r="O4741" i="5"/>
  <c r="L4741" i="5"/>
  <c r="P4740" i="5"/>
  <c r="O4740" i="5"/>
  <c r="L4740" i="5"/>
  <c r="P4739" i="5"/>
  <c r="O4739" i="5"/>
  <c r="L4739" i="5"/>
  <c r="P4738" i="5"/>
  <c r="O4738" i="5"/>
  <c r="L4738" i="5"/>
  <c r="P4737" i="5"/>
  <c r="O4737" i="5"/>
  <c r="L4737" i="5"/>
  <c r="P4736" i="5"/>
  <c r="O4736" i="5"/>
  <c r="L4736" i="5"/>
  <c r="P4735" i="5"/>
  <c r="O4735" i="5"/>
  <c r="L4735" i="5"/>
  <c r="P4734" i="5"/>
  <c r="O4734" i="5"/>
  <c r="L4734" i="5"/>
  <c r="P4733" i="5"/>
  <c r="O4733" i="5"/>
  <c r="L4733" i="5"/>
  <c r="P4732" i="5"/>
  <c r="O4732" i="5"/>
  <c r="L4732" i="5"/>
  <c r="P4731" i="5"/>
  <c r="O4731" i="5"/>
  <c r="L4731" i="5"/>
  <c r="P4730" i="5"/>
  <c r="O4730" i="5"/>
  <c r="L4730" i="5"/>
  <c r="P4729" i="5"/>
  <c r="O4729" i="5"/>
  <c r="L4729" i="5"/>
  <c r="P4728" i="5"/>
  <c r="O4728" i="5"/>
  <c r="L4728" i="5"/>
  <c r="P4727" i="5"/>
  <c r="O4727" i="5"/>
  <c r="L4727" i="5"/>
  <c r="P4726" i="5"/>
  <c r="O4726" i="5"/>
  <c r="L4726" i="5"/>
  <c r="P4725" i="5"/>
  <c r="O4725" i="5"/>
  <c r="L4725" i="5"/>
  <c r="P4724" i="5"/>
  <c r="O4724" i="5"/>
  <c r="L4724" i="5"/>
  <c r="P4723" i="5"/>
  <c r="O4723" i="5"/>
  <c r="L4723" i="5"/>
  <c r="P4722" i="5"/>
  <c r="O4722" i="5"/>
  <c r="L4722" i="5"/>
  <c r="P4721" i="5"/>
  <c r="O4721" i="5"/>
  <c r="L4721" i="5"/>
  <c r="P4720" i="5"/>
  <c r="O4720" i="5"/>
  <c r="L4720" i="5"/>
  <c r="P4719" i="5"/>
  <c r="O4719" i="5"/>
  <c r="L4719" i="5"/>
  <c r="P4718" i="5"/>
  <c r="O4718" i="5"/>
  <c r="L4718" i="5"/>
  <c r="P4717" i="5"/>
  <c r="O4717" i="5"/>
  <c r="L4717" i="5"/>
  <c r="P4716" i="5"/>
  <c r="O4716" i="5"/>
  <c r="L4716" i="5"/>
  <c r="P4715" i="5"/>
  <c r="O4715" i="5"/>
  <c r="L4715" i="5"/>
  <c r="P4714" i="5"/>
  <c r="O4714" i="5"/>
  <c r="L4714" i="5"/>
  <c r="P4713" i="5"/>
  <c r="O4713" i="5"/>
  <c r="L4713" i="5"/>
  <c r="P4712" i="5"/>
  <c r="O4712" i="5"/>
  <c r="L4712" i="5"/>
  <c r="P4711" i="5"/>
  <c r="O4711" i="5"/>
  <c r="L4711" i="5"/>
  <c r="P4710" i="5"/>
  <c r="O4710" i="5"/>
  <c r="L4710" i="5"/>
  <c r="P4709" i="5"/>
  <c r="O4709" i="5"/>
  <c r="L4709" i="5"/>
  <c r="P4708" i="5"/>
  <c r="O4708" i="5"/>
  <c r="L4708" i="5"/>
  <c r="P4707" i="5"/>
  <c r="O4707" i="5"/>
  <c r="L4707" i="5"/>
  <c r="P4706" i="5"/>
  <c r="O4706" i="5"/>
  <c r="L4706" i="5"/>
  <c r="P4705" i="5"/>
  <c r="O4705" i="5"/>
  <c r="L4705" i="5"/>
  <c r="P4704" i="5"/>
  <c r="O4704" i="5"/>
  <c r="L4704" i="5"/>
  <c r="P4703" i="5"/>
  <c r="O4703" i="5"/>
  <c r="L4703" i="5"/>
  <c r="P4702" i="5"/>
  <c r="O4702" i="5"/>
  <c r="L4702" i="5"/>
  <c r="P4701" i="5"/>
  <c r="O4701" i="5"/>
  <c r="L4701" i="5"/>
  <c r="P4700" i="5"/>
  <c r="O4700" i="5"/>
  <c r="L4700" i="5"/>
  <c r="P4699" i="5"/>
  <c r="O4699" i="5"/>
  <c r="L4699" i="5"/>
  <c r="P4698" i="5"/>
  <c r="O4698" i="5"/>
  <c r="L4698" i="5"/>
  <c r="P4697" i="5"/>
  <c r="O4697" i="5"/>
  <c r="L4697" i="5"/>
  <c r="P4696" i="5"/>
  <c r="O4696" i="5"/>
  <c r="L4696" i="5"/>
  <c r="P4695" i="5"/>
  <c r="O4695" i="5"/>
  <c r="L4695" i="5"/>
  <c r="P4694" i="5"/>
  <c r="O4694" i="5"/>
  <c r="L4694" i="5"/>
  <c r="P4693" i="5"/>
  <c r="O4693" i="5"/>
  <c r="L4693" i="5"/>
  <c r="P4692" i="5"/>
  <c r="O4692" i="5"/>
  <c r="L4692" i="5"/>
  <c r="P4691" i="5"/>
  <c r="O4691" i="5"/>
  <c r="L4691" i="5"/>
  <c r="P4690" i="5"/>
  <c r="O4690" i="5"/>
  <c r="L4690" i="5"/>
  <c r="P4689" i="5"/>
  <c r="O4689" i="5"/>
  <c r="L4689" i="5"/>
  <c r="P4688" i="5"/>
  <c r="O4688" i="5"/>
  <c r="L4688" i="5"/>
  <c r="P4687" i="5"/>
  <c r="O4687" i="5"/>
  <c r="L4687" i="5"/>
  <c r="P4686" i="5"/>
  <c r="O4686" i="5"/>
  <c r="L4686" i="5"/>
  <c r="P4685" i="5"/>
  <c r="O4685" i="5"/>
  <c r="L4685" i="5"/>
  <c r="P4684" i="5"/>
  <c r="O4684" i="5"/>
  <c r="L4684" i="5"/>
  <c r="P4683" i="5"/>
  <c r="O4683" i="5"/>
  <c r="L4683" i="5"/>
  <c r="P4682" i="5"/>
  <c r="O4682" i="5"/>
  <c r="L4682" i="5"/>
  <c r="P4681" i="5"/>
  <c r="O4681" i="5"/>
  <c r="L4681" i="5"/>
  <c r="P4680" i="5"/>
  <c r="O4680" i="5"/>
  <c r="L4680" i="5"/>
  <c r="P4679" i="5"/>
  <c r="O4679" i="5"/>
  <c r="L4679" i="5"/>
  <c r="P4678" i="5"/>
  <c r="O4678" i="5"/>
  <c r="L4678" i="5"/>
  <c r="P4677" i="5"/>
  <c r="O4677" i="5"/>
  <c r="L4677" i="5"/>
  <c r="P4676" i="5"/>
  <c r="O4676" i="5"/>
  <c r="L4676" i="5"/>
  <c r="P4675" i="5"/>
  <c r="O4675" i="5"/>
  <c r="L4675" i="5"/>
  <c r="P4674" i="5"/>
  <c r="O4674" i="5"/>
  <c r="L4674" i="5"/>
  <c r="P4673" i="5"/>
  <c r="O4673" i="5"/>
  <c r="L4673" i="5"/>
  <c r="P4672" i="5"/>
  <c r="O4672" i="5"/>
  <c r="L4672" i="5"/>
  <c r="P4671" i="5"/>
  <c r="O4671" i="5"/>
  <c r="L4671" i="5"/>
  <c r="P4670" i="5"/>
  <c r="O4670" i="5"/>
  <c r="L4670" i="5"/>
  <c r="P4669" i="5"/>
  <c r="O4669" i="5"/>
  <c r="L4669" i="5"/>
  <c r="P4668" i="5"/>
  <c r="O4668" i="5"/>
  <c r="L4668" i="5"/>
  <c r="P4667" i="5"/>
  <c r="O4667" i="5"/>
  <c r="L4667" i="5"/>
  <c r="P4666" i="5"/>
  <c r="O4666" i="5"/>
  <c r="L4666" i="5"/>
  <c r="P4665" i="5"/>
  <c r="O4665" i="5"/>
  <c r="L4665" i="5"/>
  <c r="P4664" i="5"/>
  <c r="O4664" i="5"/>
  <c r="L4664" i="5"/>
  <c r="P4663" i="5"/>
  <c r="O4663" i="5"/>
  <c r="L4663" i="5"/>
  <c r="P4662" i="5"/>
  <c r="O4662" i="5"/>
  <c r="L4662" i="5"/>
  <c r="P4661" i="5"/>
  <c r="O4661" i="5"/>
  <c r="L4661" i="5"/>
  <c r="P4660" i="5"/>
  <c r="O4660" i="5"/>
  <c r="L4660" i="5"/>
  <c r="P4659" i="5"/>
  <c r="O4659" i="5"/>
  <c r="L4659" i="5"/>
  <c r="P4658" i="5"/>
  <c r="O4658" i="5"/>
  <c r="L4658" i="5"/>
  <c r="P4657" i="5"/>
  <c r="O4657" i="5"/>
  <c r="L4657" i="5"/>
  <c r="P4656" i="5"/>
  <c r="O4656" i="5"/>
  <c r="L4656" i="5"/>
  <c r="P4655" i="5"/>
  <c r="O4655" i="5"/>
  <c r="L4655" i="5"/>
  <c r="P4654" i="5"/>
  <c r="O4654" i="5"/>
  <c r="L4654" i="5"/>
  <c r="P4653" i="5"/>
  <c r="O4653" i="5"/>
  <c r="L4653" i="5"/>
  <c r="P4652" i="5"/>
  <c r="O4652" i="5"/>
  <c r="L4652" i="5"/>
  <c r="P4651" i="5"/>
  <c r="O4651" i="5"/>
  <c r="L4651" i="5"/>
  <c r="P4650" i="5"/>
  <c r="O4650" i="5"/>
  <c r="L4650" i="5"/>
  <c r="P4649" i="5"/>
  <c r="O4649" i="5"/>
  <c r="L4649" i="5"/>
  <c r="P4648" i="5"/>
  <c r="O4648" i="5"/>
  <c r="L4648" i="5"/>
  <c r="P4647" i="5"/>
  <c r="O4647" i="5"/>
  <c r="L4647" i="5"/>
  <c r="P4646" i="5"/>
  <c r="O4646" i="5"/>
  <c r="L4646" i="5"/>
  <c r="P4645" i="5"/>
  <c r="O4645" i="5"/>
  <c r="L4645" i="5"/>
  <c r="P4644" i="5"/>
  <c r="O4644" i="5"/>
  <c r="L4644" i="5"/>
  <c r="P4643" i="5"/>
  <c r="O4643" i="5"/>
  <c r="L4643" i="5"/>
  <c r="P4642" i="5"/>
  <c r="O4642" i="5"/>
  <c r="L4642" i="5"/>
  <c r="P4641" i="5"/>
  <c r="O4641" i="5"/>
  <c r="L4641" i="5"/>
  <c r="P4640" i="5"/>
  <c r="O4640" i="5"/>
  <c r="L4640" i="5"/>
  <c r="P4639" i="5"/>
  <c r="O4639" i="5"/>
  <c r="L4639" i="5"/>
  <c r="P4638" i="5"/>
  <c r="O4638" i="5"/>
  <c r="L4638" i="5"/>
  <c r="P4637" i="5"/>
  <c r="O4637" i="5"/>
  <c r="L4637" i="5"/>
  <c r="P4636" i="5"/>
  <c r="O4636" i="5"/>
  <c r="L4636" i="5"/>
  <c r="P4635" i="5"/>
  <c r="O4635" i="5"/>
  <c r="L4635" i="5"/>
  <c r="P4634" i="5"/>
  <c r="O4634" i="5"/>
  <c r="L4634" i="5"/>
  <c r="P4633" i="5"/>
  <c r="O4633" i="5"/>
  <c r="L4633" i="5"/>
  <c r="P4632" i="5"/>
  <c r="O4632" i="5"/>
  <c r="L4632" i="5"/>
  <c r="P4631" i="5"/>
  <c r="O4631" i="5"/>
  <c r="L4631" i="5"/>
  <c r="P4630" i="5"/>
  <c r="O4630" i="5"/>
  <c r="L4630" i="5"/>
  <c r="P4629" i="5"/>
  <c r="O4629" i="5"/>
  <c r="L4629" i="5"/>
  <c r="P4628" i="5"/>
  <c r="O4628" i="5"/>
  <c r="L4628" i="5"/>
  <c r="P4627" i="5"/>
  <c r="O4627" i="5"/>
  <c r="L4627" i="5"/>
  <c r="P4626" i="5"/>
  <c r="O4626" i="5"/>
  <c r="L4626" i="5"/>
  <c r="P4625" i="5"/>
  <c r="O4625" i="5"/>
  <c r="L4625" i="5"/>
  <c r="P4624" i="5"/>
  <c r="O4624" i="5"/>
  <c r="L4624" i="5"/>
  <c r="P4623" i="5"/>
  <c r="O4623" i="5"/>
  <c r="L4623" i="5"/>
  <c r="P4622" i="5"/>
  <c r="O4622" i="5"/>
  <c r="L4622" i="5"/>
  <c r="P4621" i="5"/>
  <c r="O4621" i="5"/>
  <c r="L4621" i="5"/>
  <c r="P4620" i="5"/>
  <c r="O4620" i="5"/>
  <c r="L4620" i="5"/>
  <c r="P4619" i="5"/>
  <c r="O4619" i="5"/>
  <c r="L4619" i="5"/>
  <c r="P4618" i="5"/>
  <c r="O4618" i="5"/>
  <c r="L4618" i="5"/>
  <c r="P4617" i="5"/>
  <c r="O4617" i="5"/>
  <c r="L4617" i="5"/>
  <c r="P4616" i="5"/>
  <c r="O4616" i="5"/>
  <c r="L4616" i="5"/>
  <c r="P4615" i="5"/>
  <c r="O4615" i="5"/>
  <c r="L4615" i="5"/>
  <c r="P4614" i="5"/>
  <c r="O4614" i="5"/>
  <c r="L4614" i="5"/>
  <c r="P4613" i="5"/>
  <c r="O4613" i="5"/>
  <c r="L4613" i="5"/>
  <c r="P4612" i="5"/>
  <c r="O4612" i="5"/>
  <c r="L4612" i="5"/>
  <c r="P4611" i="5"/>
  <c r="O4611" i="5"/>
  <c r="L4611" i="5"/>
  <c r="P4610" i="5"/>
  <c r="O4610" i="5"/>
  <c r="L4610" i="5"/>
  <c r="P4609" i="5"/>
  <c r="O4609" i="5"/>
  <c r="L4609" i="5"/>
  <c r="P4608" i="5"/>
  <c r="O4608" i="5"/>
  <c r="L4608" i="5"/>
  <c r="P4607" i="5"/>
  <c r="O4607" i="5"/>
  <c r="L4607" i="5"/>
  <c r="P4606" i="5"/>
  <c r="O4606" i="5"/>
  <c r="L4606" i="5"/>
  <c r="P4605" i="5"/>
  <c r="O4605" i="5"/>
  <c r="L4605" i="5"/>
  <c r="P4604" i="5"/>
  <c r="O4604" i="5"/>
  <c r="L4604" i="5"/>
  <c r="P4603" i="5"/>
  <c r="O4603" i="5"/>
  <c r="L4603" i="5"/>
  <c r="P4602" i="5"/>
  <c r="O4602" i="5"/>
  <c r="L4602" i="5"/>
  <c r="P4601" i="5"/>
  <c r="O4601" i="5"/>
  <c r="L4601" i="5"/>
  <c r="P4600" i="5"/>
  <c r="O4600" i="5"/>
  <c r="L4600" i="5"/>
  <c r="P4599" i="5"/>
  <c r="O4599" i="5"/>
  <c r="L4599" i="5"/>
  <c r="P4598" i="5"/>
  <c r="O4598" i="5"/>
  <c r="L4598" i="5"/>
  <c r="P4597" i="5"/>
  <c r="O4597" i="5"/>
  <c r="L4597" i="5"/>
  <c r="P4596" i="5"/>
  <c r="O4596" i="5"/>
  <c r="L4596" i="5"/>
  <c r="P4595" i="5"/>
  <c r="O4595" i="5"/>
  <c r="L4595" i="5"/>
  <c r="P4594" i="5"/>
  <c r="O4594" i="5"/>
  <c r="L4594" i="5"/>
  <c r="P4593" i="5"/>
  <c r="O4593" i="5"/>
  <c r="L4593" i="5"/>
  <c r="P4592" i="5"/>
  <c r="O4592" i="5"/>
  <c r="L4592" i="5"/>
  <c r="P4591" i="5"/>
  <c r="O4591" i="5"/>
  <c r="L4591" i="5"/>
  <c r="P4590" i="5"/>
  <c r="O4590" i="5"/>
  <c r="L4590" i="5"/>
  <c r="P4589" i="5"/>
  <c r="O4589" i="5"/>
  <c r="L4589" i="5"/>
  <c r="P4588" i="5"/>
  <c r="O4588" i="5"/>
  <c r="L4588" i="5"/>
  <c r="P4587" i="5"/>
  <c r="O4587" i="5"/>
  <c r="L4587" i="5"/>
  <c r="P4586" i="5"/>
  <c r="O4586" i="5"/>
  <c r="L4586" i="5"/>
  <c r="P4585" i="5"/>
  <c r="O4585" i="5"/>
  <c r="L4585" i="5"/>
  <c r="P4584" i="5"/>
  <c r="O4584" i="5"/>
  <c r="L4584" i="5"/>
  <c r="P4583" i="5"/>
  <c r="O4583" i="5"/>
  <c r="L4583" i="5"/>
  <c r="P4582" i="5"/>
  <c r="O4582" i="5"/>
  <c r="L4582" i="5"/>
  <c r="P4581" i="5"/>
  <c r="O4581" i="5"/>
  <c r="L4581" i="5"/>
  <c r="P4580" i="5"/>
  <c r="O4580" i="5"/>
  <c r="L4580" i="5"/>
  <c r="P4579" i="5"/>
  <c r="O4579" i="5"/>
  <c r="L4579" i="5"/>
  <c r="P4578" i="5"/>
  <c r="O4578" i="5"/>
  <c r="L4578" i="5"/>
  <c r="P4577" i="5"/>
  <c r="O4577" i="5"/>
  <c r="L4577" i="5"/>
  <c r="P4576" i="5"/>
  <c r="O4576" i="5"/>
  <c r="L4576" i="5"/>
  <c r="P4575" i="5"/>
  <c r="O4575" i="5"/>
  <c r="L4575" i="5"/>
  <c r="P4574" i="5"/>
  <c r="O4574" i="5"/>
  <c r="L4574" i="5"/>
  <c r="P4573" i="5"/>
  <c r="O4573" i="5"/>
  <c r="L4573" i="5"/>
  <c r="P4572" i="5"/>
  <c r="O4572" i="5"/>
  <c r="L4572" i="5"/>
  <c r="P4571" i="5"/>
  <c r="O4571" i="5"/>
  <c r="L4571" i="5"/>
  <c r="P4570" i="5"/>
  <c r="O4570" i="5"/>
  <c r="L4570" i="5"/>
  <c r="P4569" i="5"/>
  <c r="O4569" i="5"/>
  <c r="L4569" i="5"/>
  <c r="P4568" i="5"/>
  <c r="O4568" i="5"/>
  <c r="L4568" i="5"/>
  <c r="P4567" i="5"/>
  <c r="O4567" i="5"/>
  <c r="L4567" i="5"/>
  <c r="P4566" i="5"/>
  <c r="O4566" i="5"/>
  <c r="L4566" i="5"/>
  <c r="P4565" i="5"/>
  <c r="O4565" i="5"/>
  <c r="L4565" i="5"/>
  <c r="P4564" i="5"/>
  <c r="O4564" i="5"/>
  <c r="L4564" i="5"/>
  <c r="P4563" i="5"/>
  <c r="O4563" i="5"/>
  <c r="L4563" i="5"/>
  <c r="P4562" i="5"/>
  <c r="O4562" i="5"/>
  <c r="L4562" i="5"/>
  <c r="P4561" i="5"/>
  <c r="O4561" i="5"/>
  <c r="L4561" i="5"/>
  <c r="P4560" i="5"/>
  <c r="O4560" i="5"/>
  <c r="L4560" i="5"/>
  <c r="P4559" i="5"/>
  <c r="O4559" i="5"/>
  <c r="L4559" i="5"/>
  <c r="P4558" i="5"/>
  <c r="O4558" i="5"/>
  <c r="L4558" i="5"/>
  <c r="P4557" i="5"/>
  <c r="O4557" i="5"/>
  <c r="L4557" i="5"/>
  <c r="P4556" i="5"/>
  <c r="O4556" i="5"/>
  <c r="L4556" i="5"/>
  <c r="P4555" i="5"/>
  <c r="O4555" i="5"/>
  <c r="L4555" i="5"/>
  <c r="P4554" i="5"/>
  <c r="O4554" i="5"/>
  <c r="L4554" i="5"/>
  <c r="P4553" i="5"/>
  <c r="O4553" i="5"/>
  <c r="L4553" i="5"/>
  <c r="P4552" i="5"/>
  <c r="O4552" i="5"/>
  <c r="L4552" i="5"/>
  <c r="P4551" i="5"/>
  <c r="O4551" i="5"/>
  <c r="L4551" i="5"/>
  <c r="P4550" i="5"/>
  <c r="O4550" i="5"/>
  <c r="L4550" i="5"/>
  <c r="P4549" i="5"/>
  <c r="O4549" i="5"/>
  <c r="L4549" i="5"/>
  <c r="P4548" i="5"/>
  <c r="O4548" i="5"/>
  <c r="L4548" i="5"/>
  <c r="P4547" i="5"/>
  <c r="O4547" i="5"/>
  <c r="L4547" i="5"/>
  <c r="P4546" i="5"/>
  <c r="O4546" i="5"/>
  <c r="L4546" i="5"/>
  <c r="P4545" i="5"/>
  <c r="O4545" i="5"/>
  <c r="L4545" i="5"/>
  <c r="P4544" i="5"/>
  <c r="O4544" i="5"/>
  <c r="L4544" i="5"/>
  <c r="P4543" i="5"/>
  <c r="O4543" i="5"/>
  <c r="L4543" i="5"/>
  <c r="P4542" i="5"/>
  <c r="O4542" i="5"/>
  <c r="L4542" i="5"/>
  <c r="P4541" i="5"/>
  <c r="O4541" i="5"/>
  <c r="L4541" i="5"/>
  <c r="P4540" i="5"/>
  <c r="O4540" i="5"/>
  <c r="L4540" i="5"/>
  <c r="P4539" i="5"/>
  <c r="O4539" i="5"/>
  <c r="L4539" i="5"/>
  <c r="P4538" i="5"/>
  <c r="O4538" i="5"/>
  <c r="L4538" i="5"/>
  <c r="P4537" i="5"/>
  <c r="O4537" i="5"/>
  <c r="L4537" i="5"/>
  <c r="P4536" i="5"/>
  <c r="O4536" i="5"/>
  <c r="L4536" i="5"/>
  <c r="P4535" i="5"/>
  <c r="O4535" i="5"/>
  <c r="L4535" i="5"/>
  <c r="P4534" i="5"/>
  <c r="O4534" i="5"/>
  <c r="L4534" i="5"/>
  <c r="P4533" i="5"/>
  <c r="O4533" i="5"/>
  <c r="L4533" i="5"/>
  <c r="P4532" i="5"/>
  <c r="O4532" i="5"/>
  <c r="L4532" i="5"/>
  <c r="P4531" i="5"/>
  <c r="O4531" i="5"/>
  <c r="L4531" i="5"/>
  <c r="P4530" i="5"/>
  <c r="O4530" i="5"/>
  <c r="L4530" i="5"/>
  <c r="P4529" i="5"/>
  <c r="O4529" i="5"/>
  <c r="L4529" i="5"/>
  <c r="P4528" i="5"/>
  <c r="O4528" i="5"/>
  <c r="L4528" i="5"/>
  <c r="P4527" i="5"/>
  <c r="O4527" i="5"/>
  <c r="L4527" i="5"/>
  <c r="P4526" i="5"/>
  <c r="O4526" i="5"/>
  <c r="L4526" i="5"/>
  <c r="P4525" i="5"/>
  <c r="O4525" i="5"/>
  <c r="L4525" i="5"/>
  <c r="P4524" i="5"/>
  <c r="O4524" i="5"/>
  <c r="L4524" i="5"/>
  <c r="P4523" i="5"/>
  <c r="O4523" i="5"/>
  <c r="L4523" i="5"/>
  <c r="P4522" i="5"/>
  <c r="O4522" i="5"/>
  <c r="L4522" i="5"/>
  <c r="P4521" i="5"/>
  <c r="O4521" i="5"/>
  <c r="L4521" i="5"/>
  <c r="P4520" i="5"/>
  <c r="O4520" i="5"/>
  <c r="L4520" i="5"/>
  <c r="P4519" i="5"/>
  <c r="O4519" i="5"/>
  <c r="L4519" i="5"/>
  <c r="P4518" i="5"/>
  <c r="O4518" i="5"/>
  <c r="L4518" i="5"/>
  <c r="P4517" i="5"/>
  <c r="O4517" i="5"/>
  <c r="L4517" i="5"/>
  <c r="P4516" i="5"/>
  <c r="O4516" i="5"/>
  <c r="L4516" i="5"/>
  <c r="P4515" i="5"/>
  <c r="O4515" i="5"/>
  <c r="L4515" i="5"/>
  <c r="P4514" i="5"/>
  <c r="O4514" i="5"/>
  <c r="L4514" i="5"/>
  <c r="P4513" i="5"/>
  <c r="O4513" i="5"/>
  <c r="L4513" i="5"/>
  <c r="P4512" i="5"/>
  <c r="O4512" i="5"/>
  <c r="L4512" i="5"/>
  <c r="P4511" i="5"/>
  <c r="O4511" i="5"/>
  <c r="L4511" i="5"/>
  <c r="P4510" i="5"/>
  <c r="O4510" i="5"/>
  <c r="L4510" i="5"/>
  <c r="P4509" i="5"/>
  <c r="O4509" i="5"/>
  <c r="L4509" i="5"/>
  <c r="P4508" i="5"/>
  <c r="O4508" i="5"/>
  <c r="L4508" i="5"/>
  <c r="P4507" i="5"/>
  <c r="O4507" i="5"/>
  <c r="L4507" i="5"/>
  <c r="P4506" i="5"/>
  <c r="O4506" i="5"/>
  <c r="L4506" i="5"/>
  <c r="P4505" i="5"/>
  <c r="O4505" i="5"/>
  <c r="L4505" i="5"/>
  <c r="P4504" i="5"/>
  <c r="O4504" i="5"/>
  <c r="L4504" i="5"/>
  <c r="P4503" i="5"/>
  <c r="O4503" i="5"/>
  <c r="L4503" i="5"/>
  <c r="P4502" i="5"/>
  <c r="O4502" i="5"/>
  <c r="L4502" i="5"/>
  <c r="P4501" i="5"/>
  <c r="O4501" i="5"/>
  <c r="L4501" i="5"/>
  <c r="P4500" i="5"/>
  <c r="O4500" i="5"/>
  <c r="L4500" i="5"/>
  <c r="P4499" i="5"/>
  <c r="O4499" i="5"/>
  <c r="L4499" i="5"/>
  <c r="P4498" i="5"/>
  <c r="O4498" i="5"/>
  <c r="L4498" i="5"/>
  <c r="P4497" i="5"/>
  <c r="O4497" i="5"/>
  <c r="L4497" i="5"/>
  <c r="P4496" i="5"/>
  <c r="O4496" i="5"/>
  <c r="L4496" i="5"/>
  <c r="P4495" i="5"/>
  <c r="O4495" i="5"/>
  <c r="L4495" i="5"/>
  <c r="P4494" i="5"/>
  <c r="O4494" i="5"/>
  <c r="L4494" i="5"/>
  <c r="P4493" i="5"/>
  <c r="O4493" i="5"/>
  <c r="L4493" i="5"/>
  <c r="P4492" i="5"/>
  <c r="O4492" i="5"/>
  <c r="L4492" i="5"/>
  <c r="P4491" i="5"/>
  <c r="O4491" i="5"/>
  <c r="L4491" i="5"/>
  <c r="P4490" i="5"/>
  <c r="O4490" i="5"/>
  <c r="L4490" i="5"/>
  <c r="P4489" i="5"/>
  <c r="O4489" i="5"/>
  <c r="L4489" i="5"/>
  <c r="P4488" i="5"/>
  <c r="O4488" i="5"/>
  <c r="L4488" i="5"/>
  <c r="P4487" i="5"/>
  <c r="O4487" i="5"/>
  <c r="L4487" i="5"/>
  <c r="P4486" i="5"/>
  <c r="O4486" i="5"/>
  <c r="L4486" i="5"/>
  <c r="P4485" i="5"/>
  <c r="O4485" i="5"/>
  <c r="L4485" i="5"/>
  <c r="P4484" i="5"/>
  <c r="O4484" i="5"/>
  <c r="L4484" i="5"/>
  <c r="P4483" i="5"/>
  <c r="O4483" i="5"/>
  <c r="L4483" i="5"/>
  <c r="P4482" i="5"/>
  <c r="O4482" i="5"/>
  <c r="L4482" i="5"/>
  <c r="P4481" i="5"/>
  <c r="O4481" i="5"/>
  <c r="L4481" i="5"/>
  <c r="P4480" i="5"/>
  <c r="O4480" i="5"/>
  <c r="L4480" i="5"/>
  <c r="P4479" i="5"/>
  <c r="O4479" i="5"/>
  <c r="L4479" i="5"/>
  <c r="P4478" i="5"/>
  <c r="O4478" i="5"/>
  <c r="L4478" i="5"/>
  <c r="P4477" i="5"/>
  <c r="O4477" i="5"/>
  <c r="L4477" i="5"/>
  <c r="P4476" i="5"/>
  <c r="O4476" i="5"/>
  <c r="L4476" i="5"/>
  <c r="P4475" i="5"/>
  <c r="O4475" i="5"/>
  <c r="L4475" i="5"/>
  <c r="P4474" i="5"/>
  <c r="O4474" i="5"/>
  <c r="L4474" i="5"/>
  <c r="P4473" i="5"/>
  <c r="O4473" i="5"/>
  <c r="L4473" i="5"/>
  <c r="P4472" i="5"/>
  <c r="O4472" i="5"/>
  <c r="L4472" i="5"/>
  <c r="P4471" i="5"/>
  <c r="O4471" i="5"/>
  <c r="L4471" i="5"/>
  <c r="P4470" i="5"/>
  <c r="O4470" i="5"/>
  <c r="L4470" i="5"/>
  <c r="P4469" i="5"/>
  <c r="O4469" i="5"/>
  <c r="L4469" i="5"/>
  <c r="P4468" i="5"/>
  <c r="O4468" i="5"/>
  <c r="L4468" i="5"/>
  <c r="P4467" i="5"/>
  <c r="O4467" i="5"/>
  <c r="L4467" i="5"/>
  <c r="P4466" i="5"/>
  <c r="O4466" i="5"/>
  <c r="L4466" i="5"/>
  <c r="P4465" i="5"/>
  <c r="O4465" i="5"/>
  <c r="L4465" i="5"/>
  <c r="P4464" i="5"/>
  <c r="O4464" i="5"/>
  <c r="L4464" i="5"/>
  <c r="P4463" i="5"/>
  <c r="O4463" i="5"/>
  <c r="L4463" i="5"/>
  <c r="P4462" i="5"/>
  <c r="O4462" i="5"/>
  <c r="L4462" i="5"/>
  <c r="P4461" i="5"/>
  <c r="O4461" i="5"/>
  <c r="L4461" i="5"/>
  <c r="P4460" i="5"/>
  <c r="O4460" i="5"/>
  <c r="L4460" i="5"/>
  <c r="P4459" i="5"/>
  <c r="O4459" i="5"/>
  <c r="L4459" i="5"/>
  <c r="P4458" i="5"/>
  <c r="O4458" i="5"/>
  <c r="L4458" i="5"/>
  <c r="P4457" i="5"/>
  <c r="O4457" i="5"/>
  <c r="L4457" i="5"/>
  <c r="P4456" i="5"/>
  <c r="O4456" i="5"/>
  <c r="L4456" i="5"/>
  <c r="P4455" i="5"/>
  <c r="O4455" i="5"/>
  <c r="L4455" i="5"/>
  <c r="P4454" i="5"/>
  <c r="O4454" i="5"/>
  <c r="L4454" i="5"/>
  <c r="P4453" i="5"/>
  <c r="O4453" i="5"/>
  <c r="L4453" i="5"/>
  <c r="P4452" i="5"/>
  <c r="O4452" i="5"/>
  <c r="L4452" i="5"/>
  <c r="P4451" i="5"/>
  <c r="O4451" i="5"/>
  <c r="L4451" i="5"/>
  <c r="P4450" i="5"/>
  <c r="O4450" i="5"/>
  <c r="L4450" i="5"/>
  <c r="P4449" i="5"/>
  <c r="O4449" i="5"/>
  <c r="L4449" i="5"/>
  <c r="P4448" i="5"/>
  <c r="O4448" i="5"/>
  <c r="L4448" i="5"/>
  <c r="P4447" i="5"/>
  <c r="O4447" i="5"/>
  <c r="L4447" i="5"/>
  <c r="P4446" i="5"/>
  <c r="O4446" i="5"/>
  <c r="L4446" i="5"/>
  <c r="P4445" i="5"/>
  <c r="O4445" i="5"/>
  <c r="L4445" i="5"/>
  <c r="P4444" i="5"/>
  <c r="O4444" i="5"/>
  <c r="L4444" i="5"/>
  <c r="P4443" i="5"/>
  <c r="O4443" i="5"/>
  <c r="L4443" i="5"/>
  <c r="P4442" i="5"/>
  <c r="O4442" i="5"/>
  <c r="L4442" i="5"/>
  <c r="P4441" i="5"/>
  <c r="O4441" i="5"/>
  <c r="L4441" i="5"/>
  <c r="P4440" i="5"/>
  <c r="O4440" i="5"/>
  <c r="L4440" i="5"/>
  <c r="P4439" i="5"/>
  <c r="O4439" i="5"/>
  <c r="L4439" i="5"/>
  <c r="P4438" i="5"/>
  <c r="O4438" i="5"/>
  <c r="L4438" i="5"/>
  <c r="P4437" i="5"/>
  <c r="O4437" i="5"/>
  <c r="L4437" i="5"/>
  <c r="P4436" i="5"/>
  <c r="O4436" i="5"/>
  <c r="L4436" i="5"/>
  <c r="P4435" i="5"/>
  <c r="O4435" i="5"/>
  <c r="L4435" i="5"/>
  <c r="P4434" i="5"/>
  <c r="O4434" i="5"/>
  <c r="L4434" i="5"/>
  <c r="P4433" i="5"/>
  <c r="O4433" i="5"/>
  <c r="L4433" i="5"/>
  <c r="P4432" i="5"/>
  <c r="O4432" i="5"/>
  <c r="L4432" i="5"/>
  <c r="P4431" i="5"/>
  <c r="O4431" i="5"/>
  <c r="L4431" i="5"/>
  <c r="P4430" i="5"/>
  <c r="O4430" i="5"/>
  <c r="L4430" i="5"/>
  <c r="P4429" i="5"/>
  <c r="O4429" i="5"/>
  <c r="L4429" i="5"/>
  <c r="P4428" i="5"/>
  <c r="O4428" i="5"/>
  <c r="L4428" i="5"/>
  <c r="P4427" i="5"/>
  <c r="O4427" i="5"/>
  <c r="L4427" i="5"/>
  <c r="P4426" i="5"/>
  <c r="O4426" i="5"/>
  <c r="L4426" i="5"/>
  <c r="P4425" i="5"/>
  <c r="O4425" i="5"/>
  <c r="L4425" i="5"/>
  <c r="P4424" i="5"/>
  <c r="O4424" i="5"/>
  <c r="L4424" i="5"/>
  <c r="P4423" i="5"/>
  <c r="O4423" i="5"/>
  <c r="L4423" i="5"/>
  <c r="P4422" i="5"/>
  <c r="O4422" i="5"/>
  <c r="L4422" i="5"/>
  <c r="P4421" i="5"/>
  <c r="O4421" i="5"/>
  <c r="L4421" i="5"/>
  <c r="P4420" i="5"/>
  <c r="O4420" i="5"/>
  <c r="L4420" i="5"/>
  <c r="P4419" i="5"/>
  <c r="O4419" i="5"/>
  <c r="L4419" i="5"/>
  <c r="P4418" i="5"/>
  <c r="O4418" i="5"/>
  <c r="L4418" i="5"/>
  <c r="P4417" i="5"/>
  <c r="O4417" i="5"/>
  <c r="L4417" i="5"/>
  <c r="P4416" i="5"/>
  <c r="O4416" i="5"/>
  <c r="L4416" i="5"/>
  <c r="P4415" i="5"/>
  <c r="O4415" i="5"/>
  <c r="L4415" i="5"/>
  <c r="P4414" i="5"/>
  <c r="O4414" i="5"/>
  <c r="L4414" i="5"/>
  <c r="P4413" i="5"/>
  <c r="O4413" i="5"/>
  <c r="L4413" i="5"/>
  <c r="P4412" i="5"/>
  <c r="O4412" i="5"/>
  <c r="L4412" i="5"/>
  <c r="P4411" i="5"/>
  <c r="O4411" i="5"/>
  <c r="L4411" i="5"/>
  <c r="P4410" i="5"/>
  <c r="O4410" i="5"/>
  <c r="L4410" i="5"/>
  <c r="P4409" i="5"/>
  <c r="O4409" i="5"/>
  <c r="L4409" i="5"/>
  <c r="P4408" i="5"/>
  <c r="O4408" i="5"/>
  <c r="L4408" i="5"/>
  <c r="P4407" i="5"/>
  <c r="O4407" i="5"/>
  <c r="L4407" i="5"/>
  <c r="P4406" i="5"/>
  <c r="O4406" i="5"/>
  <c r="L4406" i="5"/>
  <c r="P4405" i="5"/>
  <c r="O4405" i="5"/>
  <c r="L4405" i="5"/>
  <c r="P4404" i="5"/>
  <c r="O4404" i="5"/>
  <c r="L4404" i="5"/>
  <c r="P4403" i="5"/>
  <c r="O4403" i="5"/>
  <c r="L4403" i="5"/>
  <c r="P4402" i="5"/>
  <c r="O4402" i="5"/>
  <c r="L4402" i="5"/>
  <c r="P4401" i="5"/>
  <c r="O4401" i="5"/>
  <c r="L4401" i="5"/>
  <c r="P4400" i="5"/>
  <c r="O4400" i="5"/>
  <c r="L4400" i="5"/>
  <c r="P4399" i="5"/>
  <c r="O4399" i="5"/>
  <c r="L4399" i="5"/>
  <c r="P4398" i="5"/>
  <c r="O4398" i="5"/>
  <c r="L4398" i="5"/>
  <c r="P4397" i="5"/>
  <c r="O4397" i="5"/>
  <c r="L4397" i="5"/>
  <c r="P4396" i="5"/>
  <c r="O4396" i="5"/>
  <c r="L4396" i="5"/>
  <c r="P4395" i="5"/>
  <c r="O4395" i="5"/>
  <c r="L4395" i="5"/>
  <c r="P4394" i="5"/>
  <c r="O4394" i="5"/>
  <c r="L4394" i="5"/>
  <c r="P4393" i="5"/>
  <c r="O4393" i="5"/>
  <c r="L4393" i="5"/>
  <c r="P4392" i="5"/>
  <c r="O4392" i="5"/>
  <c r="L4392" i="5"/>
  <c r="P4391" i="5"/>
  <c r="O4391" i="5"/>
  <c r="L4391" i="5"/>
  <c r="P4390" i="5"/>
  <c r="O4390" i="5"/>
  <c r="L4390" i="5"/>
  <c r="P4389" i="5"/>
  <c r="O4389" i="5"/>
  <c r="L4389" i="5"/>
  <c r="P4388" i="5"/>
  <c r="O4388" i="5"/>
  <c r="L4388" i="5"/>
  <c r="P4387" i="5"/>
  <c r="O4387" i="5"/>
  <c r="L4387" i="5"/>
  <c r="P4386" i="5"/>
  <c r="O4386" i="5"/>
  <c r="L4386" i="5"/>
  <c r="P4385" i="5"/>
  <c r="O4385" i="5"/>
  <c r="L4385" i="5"/>
  <c r="P4384" i="5"/>
  <c r="O4384" i="5"/>
  <c r="L4384" i="5"/>
  <c r="P4383" i="5"/>
  <c r="O4383" i="5"/>
  <c r="L4383" i="5"/>
  <c r="P4382" i="5"/>
  <c r="O4382" i="5"/>
  <c r="L4382" i="5"/>
  <c r="P4381" i="5"/>
  <c r="O4381" i="5"/>
  <c r="L4381" i="5"/>
  <c r="P4380" i="5"/>
  <c r="O4380" i="5"/>
  <c r="L4380" i="5"/>
  <c r="P4379" i="5"/>
  <c r="O4379" i="5"/>
  <c r="L4379" i="5"/>
  <c r="P4378" i="5"/>
  <c r="O4378" i="5"/>
  <c r="L4378" i="5"/>
  <c r="P4377" i="5"/>
  <c r="O4377" i="5"/>
  <c r="L4377" i="5"/>
  <c r="P4376" i="5"/>
  <c r="O4376" i="5"/>
  <c r="L4376" i="5"/>
  <c r="P4375" i="5"/>
  <c r="O4375" i="5"/>
  <c r="L4375" i="5"/>
  <c r="P4374" i="5"/>
  <c r="O4374" i="5"/>
  <c r="L4374" i="5"/>
  <c r="P4373" i="5"/>
  <c r="O4373" i="5"/>
  <c r="L4373" i="5"/>
  <c r="P4372" i="5"/>
  <c r="O4372" i="5"/>
  <c r="L4372" i="5"/>
  <c r="P4371" i="5"/>
  <c r="O4371" i="5"/>
  <c r="L4371" i="5"/>
  <c r="P4370" i="5"/>
  <c r="O4370" i="5"/>
  <c r="L4370" i="5"/>
  <c r="P4369" i="5"/>
  <c r="O4369" i="5"/>
  <c r="L4369" i="5"/>
  <c r="P4368" i="5"/>
  <c r="O4368" i="5"/>
  <c r="L4368" i="5"/>
  <c r="P4367" i="5"/>
  <c r="O4367" i="5"/>
  <c r="L4367" i="5"/>
  <c r="P4366" i="5"/>
  <c r="O4366" i="5"/>
  <c r="L4366" i="5"/>
  <c r="P4365" i="5"/>
  <c r="O4365" i="5"/>
  <c r="L4365" i="5"/>
  <c r="P4364" i="5"/>
  <c r="O4364" i="5"/>
  <c r="L4364" i="5"/>
  <c r="P4363" i="5"/>
  <c r="O4363" i="5"/>
  <c r="L4363" i="5"/>
  <c r="P4362" i="5"/>
  <c r="O4362" i="5"/>
  <c r="L4362" i="5"/>
  <c r="P4361" i="5"/>
  <c r="O4361" i="5"/>
  <c r="L4361" i="5"/>
  <c r="P4360" i="5"/>
  <c r="O4360" i="5"/>
  <c r="L4360" i="5"/>
  <c r="P4359" i="5"/>
  <c r="O4359" i="5"/>
  <c r="L4359" i="5"/>
  <c r="P4358" i="5"/>
  <c r="O4358" i="5"/>
  <c r="L4358" i="5"/>
  <c r="P4357" i="5"/>
  <c r="O4357" i="5"/>
  <c r="L4357" i="5"/>
  <c r="P4356" i="5"/>
  <c r="O4356" i="5"/>
  <c r="L4356" i="5"/>
  <c r="P4355" i="5"/>
  <c r="O4355" i="5"/>
  <c r="L4355" i="5"/>
  <c r="P4354" i="5"/>
  <c r="O4354" i="5"/>
  <c r="L4354" i="5"/>
  <c r="P4353" i="5"/>
  <c r="O4353" i="5"/>
  <c r="L4353" i="5"/>
  <c r="P4352" i="5"/>
  <c r="O4352" i="5"/>
  <c r="L4352" i="5"/>
  <c r="P4351" i="5"/>
  <c r="O4351" i="5"/>
  <c r="L4351" i="5"/>
  <c r="P4350" i="5"/>
  <c r="O4350" i="5"/>
  <c r="L4350" i="5"/>
  <c r="P4349" i="5"/>
  <c r="O4349" i="5"/>
  <c r="L4349" i="5"/>
  <c r="P4348" i="5"/>
  <c r="O4348" i="5"/>
  <c r="L4348" i="5"/>
  <c r="P4347" i="5"/>
  <c r="O4347" i="5"/>
  <c r="L4347" i="5"/>
  <c r="P4346" i="5"/>
  <c r="O4346" i="5"/>
  <c r="L4346" i="5"/>
  <c r="P4345" i="5"/>
  <c r="O4345" i="5"/>
  <c r="L4345" i="5"/>
  <c r="P4344" i="5"/>
  <c r="O4344" i="5"/>
  <c r="L4344" i="5"/>
  <c r="P4343" i="5"/>
  <c r="O4343" i="5"/>
  <c r="L4343" i="5"/>
  <c r="P4342" i="5"/>
  <c r="O4342" i="5"/>
  <c r="L4342" i="5"/>
  <c r="P4341" i="5"/>
  <c r="O4341" i="5"/>
  <c r="L4341" i="5"/>
  <c r="P4340" i="5"/>
  <c r="O4340" i="5"/>
  <c r="L4340" i="5"/>
  <c r="P4339" i="5"/>
  <c r="O4339" i="5"/>
  <c r="L4339" i="5"/>
  <c r="P4338" i="5"/>
  <c r="O4338" i="5"/>
  <c r="L4338" i="5"/>
  <c r="P4337" i="5"/>
  <c r="O4337" i="5"/>
  <c r="L4337" i="5"/>
  <c r="P4336" i="5"/>
  <c r="O4336" i="5"/>
  <c r="L4336" i="5"/>
  <c r="P4335" i="5"/>
  <c r="O4335" i="5"/>
  <c r="L4335" i="5"/>
  <c r="P4334" i="5"/>
  <c r="O4334" i="5"/>
  <c r="L4334" i="5"/>
  <c r="P4333" i="5"/>
  <c r="O4333" i="5"/>
  <c r="L4333" i="5"/>
  <c r="P4332" i="5"/>
  <c r="O4332" i="5"/>
  <c r="L4332" i="5"/>
  <c r="P4331" i="5"/>
  <c r="O4331" i="5"/>
  <c r="L4331" i="5"/>
  <c r="P4330" i="5"/>
  <c r="O4330" i="5"/>
  <c r="L4330" i="5"/>
  <c r="P4329" i="5"/>
  <c r="O4329" i="5"/>
  <c r="L4329" i="5"/>
  <c r="P4328" i="5"/>
  <c r="O4328" i="5"/>
  <c r="L4328" i="5"/>
  <c r="P4327" i="5"/>
  <c r="O4327" i="5"/>
  <c r="L4327" i="5"/>
  <c r="P4326" i="5"/>
  <c r="O4326" i="5"/>
  <c r="L4326" i="5"/>
  <c r="P4325" i="5"/>
  <c r="O4325" i="5"/>
  <c r="L4325" i="5"/>
  <c r="P4324" i="5"/>
  <c r="O4324" i="5"/>
  <c r="L4324" i="5"/>
  <c r="P4323" i="5"/>
  <c r="O4323" i="5"/>
  <c r="L4323" i="5"/>
  <c r="P4322" i="5"/>
  <c r="O4322" i="5"/>
  <c r="L4322" i="5"/>
  <c r="P4321" i="5"/>
  <c r="O4321" i="5"/>
  <c r="L4321" i="5"/>
  <c r="P4320" i="5"/>
  <c r="O4320" i="5"/>
  <c r="L4320" i="5"/>
  <c r="P4319" i="5"/>
  <c r="O4319" i="5"/>
  <c r="L4319" i="5"/>
  <c r="P4318" i="5"/>
  <c r="O4318" i="5"/>
  <c r="L4318" i="5"/>
  <c r="P4317" i="5"/>
  <c r="O4317" i="5"/>
  <c r="L4317" i="5"/>
  <c r="P4316" i="5"/>
  <c r="O4316" i="5"/>
  <c r="L4316" i="5"/>
  <c r="P4315" i="5"/>
  <c r="O4315" i="5"/>
  <c r="L4315" i="5"/>
  <c r="P4314" i="5"/>
  <c r="O4314" i="5"/>
  <c r="L4314" i="5"/>
  <c r="P4313" i="5"/>
  <c r="O4313" i="5"/>
  <c r="L4313" i="5"/>
  <c r="P4312" i="5"/>
  <c r="O4312" i="5"/>
  <c r="L4312" i="5"/>
  <c r="P4311" i="5"/>
  <c r="O4311" i="5"/>
  <c r="L4311" i="5"/>
  <c r="P4310" i="5"/>
  <c r="O4310" i="5"/>
  <c r="L4310" i="5"/>
  <c r="P4309" i="5"/>
  <c r="O4309" i="5"/>
  <c r="L4309" i="5"/>
  <c r="P4308" i="5"/>
  <c r="O4308" i="5"/>
  <c r="L4308" i="5"/>
  <c r="P4307" i="5"/>
  <c r="O4307" i="5"/>
  <c r="L4307" i="5"/>
  <c r="P4306" i="5"/>
  <c r="O4306" i="5"/>
  <c r="L4306" i="5"/>
  <c r="P4305" i="5"/>
  <c r="O4305" i="5"/>
  <c r="L4305" i="5"/>
  <c r="P4304" i="5"/>
  <c r="O4304" i="5"/>
  <c r="L4304" i="5"/>
  <c r="P4303" i="5"/>
  <c r="O4303" i="5"/>
  <c r="L4303" i="5"/>
  <c r="P4302" i="5"/>
  <c r="O4302" i="5"/>
  <c r="L4302" i="5"/>
  <c r="P4301" i="5"/>
  <c r="O4301" i="5"/>
  <c r="L4301" i="5"/>
  <c r="P4300" i="5"/>
  <c r="O4300" i="5"/>
  <c r="L4300" i="5"/>
  <c r="P4299" i="5"/>
  <c r="O4299" i="5"/>
  <c r="L4299" i="5"/>
  <c r="P4298" i="5"/>
  <c r="O4298" i="5"/>
  <c r="L4298" i="5"/>
  <c r="P4297" i="5"/>
  <c r="O4297" i="5"/>
  <c r="L4297" i="5"/>
  <c r="P4296" i="5"/>
  <c r="O4296" i="5"/>
  <c r="L4296" i="5"/>
  <c r="P4295" i="5"/>
  <c r="O4295" i="5"/>
  <c r="L4295" i="5"/>
  <c r="P4294" i="5"/>
  <c r="O4294" i="5"/>
  <c r="L4294" i="5"/>
  <c r="P4293" i="5"/>
  <c r="O4293" i="5"/>
  <c r="L4293" i="5"/>
  <c r="P4292" i="5"/>
  <c r="O4292" i="5"/>
  <c r="L4292" i="5"/>
  <c r="P4291" i="5"/>
  <c r="O4291" i="5"/>
  <c r="L4291" i="5"/>
  <c r="P4290" i="5"/>
  <c r="O4290" i="5"/>
  <c r="L4290" i="5"/>
  <c r="P4289" i="5"/>
  <c r="O4289" i="5"/>
  <c r="L4289" i="5"/>
  <c r="P4288" i="5"/>
  <c r="O4288" i="5"/>
  <c r="L4288" i="5"/>
  <c r="P4287" i="5"/>
  <c r="O4287" i="5"/>
  <c r="L4287" i="5"/>
  <c r="P4286" i="5"/>
  <c r="O4286" i="5"/>
  <c r="L4286" i="5"/>
  <c r="P4285" i="5"/>
  <c r="O4285" i="5"/>
  <c r="L4285" i="5"/>
  <c r="P4284" i="5"/>
  <c r="O4284" i="5"/>
  <c r="L4284" i="5"/>
  <c r="P4283" i="5"/>
  <c r="O4283" i="5"/>
  <c r="L4283" i="5"/>
  <c r="P4282" i="5"/>
  <c r="O4282" i="5"/>
  <c r="L4282" i="5"/>
  <c r="P4281" i="5"/>
  <c r="O4281" i="5"/>
  <c r="L4281" i="5"/>
  <c r="P4280" i="5"/>
  <c r="O4280" i="5"/>
  <c r="L4280" i="5"/>
  <c r="P4279" i="5"/>
  <c r="O4279" i="5"/>
  <c r="L4279" i="5"/>
  <c r="P4278" i="5"/>
  <c r="O4278" i="5"/>
  <c r="L4278" i="5"/>
  <c r="P4277" i="5"/>
  <c r="O4277" i="5"/>
  <c r="L4277" i="5"/>
  <c r="P4276" i="5"/>
  <c r="O4276" i="5"/>
  <c r="L4276" i="5"/>
  <c r="P4275" i="5"/>
  <c r="O4275" i="5"/>
  <c r="L4275" i="5"/>
  <c r="P4274" i="5"/>
  <c r="O4274" i="5"/>
  <c r="L4274" i="5"/>
  <c r="P4273" i="5"/>
  <c r="O4273" i="5"/>
  <c r="L4273" i="5"/>
  <c r="P4272" i="5"/>
  <c r="O4272" i="5"/>
  <c r="L4272" i="5"/>
  <c r="P4271" i="5"/>
  <c r="O4271" i="5"/>
  <c r="L4271" i="5"/>
  <c r="P4270" i="5"/>
  <c r="O4270" i="5"/>
  <c r="L4270" i="5"/>
  <c r="P4269" i="5"/>
  <c r="O4269" i="5"/>
  <c r="L4269" i="5"/>
  <c r="P4268" i="5"/>
  <c r="O4268" i="5"/>
  <c r="L4268" i="5"/>
  <c r="P4267" i="5"/>
  <c r="O4267" i="5"/>
  <c r="L4267" i="5"/>
  <c r="P4266" i="5"/>
  <c r="O4266" i="5"/>
  <c r="L4266" i="5"/>
  <c r="P4265" i="5"/>
  <c r="O4265" i="5"/>
  <c r="L4265" i="5"/>
  <c r="P4264" i="5"/>
  <c r="O4264" i="5"/>
  <c r="L4264" i="5"/>
  <c r="P4263" i="5"/>
  <c r="O4263" i="5"/>
  <c r="L4263" i="5"/>
  <c r="P4262" i="5"/>
  <c r="O4262" i="5"/>
  <c r="L4262" i="5"/>
  <c r="P4261" i="5"/>
  <c r="O4261" i="5"/>
  <c r="L4261" i="5"/>
  <c r="P4260" i="5"/>
  <c r="O4260" i="5"/>
  <c r="L4260" i="5"/>
  <c r="P4259" i="5"/>
  <c r="O4259" i="5"/>
  <c r="L4259" i="5"/>
  <c r="P4258" i="5"/>
  <c r="O4258" i="5"/>
  <c r="L4258" i="5"/>
  <c r="P4257" i="5"/>
  <c r="O4257" i="5"/>
  <c r="L4257" i="5"/>
  <c r="P4256" i="5"/>
  <c r="O4256" i="5"/>
  <c r="L4256" i="5"/>
  <c r="P4255" i="5"/>
  <c r="O4255" i="5"/>
  <c r="L4255" i="5"/>
  <c r="P4254" i="5"/>
  <c r="O4254" i="5"/>
  <c r="L4254" i="5"/>
  <c r="P4253" i="5"/>
  <c r="O4253" i="5"/>
  <c r="L4253" i="5"/>
  <c r="P4252" i="5"/>
  <c r="O4252" i="5"/>
  <c r="L4252" i="5"/>
  <c r="P4251" i="5"/>
  <c r="O4251" i="5"/>
  <c r="L4251" i="5"/>
  <c r="P4250" i="5"/>
  <c r="O4250" i="5"/>
  <c r="L4250" i="5"/>
  <c r="P4249" i="5"/>
  <c r="O4249" i="5"/>
  <c r="L4249" i="5"/>
  <c r="P4248" i="5"/>
  <c r="O4248" i="5"/>
  <c r="L4248" i="5"/>
  <c r="P4247" i="5"/>
  <c r="O4247" i="5"/>
  <c r="L4247" i="5"/>
  <c r="P4246" i="5"/>
  <c r="O4246" i="5"/>
  <c r="L4246" i="5"/>
  <c r="P4245" i="5"/>
  <c r="O4245" i="5"/>
  <c r="L4245" i="5"/>
  <c r="P4244" i="5"/>
  <c r="O4244" i="5"/>
  <c r="L4244" i="5"/>
  <c r="P4243" i="5"/>
  <c r="O4243" i="5"/>
  <c r="L4243" i="5"/>
  <c r="P4242" i="5"/>
  <c r="O4242" i="5"/>
  <c r="L4242" i="5"/>
  <c r="P4241" i="5"/>
  <c r="O4241" i="5"/>
  <c r="L4241" i="5"/>
  <c r="P4240" i="5"/>
  <c r="O4240" i="5"/>
  <c r="L4240" i="5"/>
  <c r="P4239" i="5"/>
  <c r="O4239" i="5"/>
  <c r="L4239" i="5"/>
  <c r="P4238" i="5"/>
  <c r="O4238" i="5"/>
  <c r="L4238" i="5"/>
  <c r="P4237" i="5"/>
  <c r="O4237" i="5"/>
  <c r="L4237" i="5"/>
  <c r="P4236" i="5"/>
  <c r="O4236" i="5"/>
  <c r="L4236" i="5"/>
  <c r="P4235" i="5"/>
  <c r="O4235" i="5"/>
  <c r="L4235" i="5"/>
  <c r="P4234" i="5"/>
  <c r="O4234" i="5"/>
  <c r="L4234" i="5"/>
  <c r="P4233" i="5"/>
  <c r="O4233" i="5"/>
  <c r="L4233" i="5"/>
  <c r="P4232" i="5"/>
  <c r="O4232" i="5"/>
  <c r="L4232" i="5"/>
  <c r="P4231" i="5"/>
  <c r="O4231" i="5"/>
  <c r="L4231" i="5"/>
  <c r="P4230" i="5"/>
  <c r="O4230" i="5"/>
  <c r="L4230" i="5"/>
  <c r="P4229" i="5"/>
  <c r="O4229" i="5"/>
  <c r="L4229" i="5"/>
  <c r="P4228" i="5"/>
  <c r="O4228" i="5"/>
  <c r="L4228" i="5"/>
  <c r="P4227" i="5"/>
  <c r="O4227" i="5"/>
  <c r="L4227" i="5"/>
  <c r="P4226" i="5"/>
  <c r="O4226" i="5"/>
  <c r="L4226" i="5"/>
  <c r="P4225" i="5"/>
  <c r="O4225" i="5"/>
  <c r="L4225" i="5"/>
  <c r="P4224" i="5"/>
  <c r="O4224" i="5"/>
  <c r="L4224" i="5"/>
  <c r="P4223" i="5"/>
  <c r="O4223" i="5"/>
  <c r="L4223" i="5"/>
  <c r="P4222" i="5"/>
  <c r="O4222" i="5"/>
  <c r="L4222" i="5"/>
  <c r="P4221" i="5"/>
  <c r="O4221" i="5"/>
  <c r="L4221" i="5"/>
  <c r="P4220" i="5"/>
  <c r="O4220" i="5"/>
  <c r="L4220" i="5"/>
  <c r="P4219" i="5"/>
  <c r="O4219" i="5"/>
  <c r="L4219" i="5"/>
  <c r="P4218" i="5"/>
  <c r="O4218" i="5"/>
  <c r="L4218" i="5"/>
  <c r="P4217" i="5"/>
  <c r="O4217" i="5"/>
  <c r="L4217" i="5"/>
  <c r="P4216" i="5"/>
  <c r="O4216" i="5"/>
  <c r="L4216" i="5"/>
  <c r="P4215" i="5"/>
  <c r="O4215" i="5"/>
  <c r="L4215" i="5"/>
  <c r="P4214" i="5"/>
  <c r="O4214" i="5"/>
  <c r="L4214" i="5"/>
  <c r="P4213" i="5"/>
  <c r="O4213" i="5"/>
  <c r="L4213" i="5"/>
  <c r="P4212" i="5"/>
  <c r="O4212" i="5"/>
  <c r="L4212" i="5"/>
  <c r="P4211" i="5"/>
  <c r="O4211" i="5"/>
  <c r="L4211" i="5"/>
  <c r="P4210" i="5"/>
  <c r="O4210" i="5"/>
  <c r="L4210" i="5"/>
  <c r="P4209" i="5"/>
  <c r="O4209" i="5"/>
  <c r="L4209" i="5"/>
  <c r="P4208" i="5"/>
  <c r="O4208" i="5"/>
  <c r="L4208" i="5"/>
  <c r="P4207" i="5"/>
  <c r="O4207" i="5"/>
  <c r="L4207" i="5"/>
  <c r="P4206" i="5"/>
  <c r="O4206" i="5"/>
  <c r="L4206" i="5"/>
  <c r="P4205" i="5"/>
  <c r="O4205" i="5"/>
  <c r="L4205" i="5"/>
  <c r="P4204" i="5"/>
  <c r="O4204" i="5"/>
  <c r="L4204" i="5"/>
  <c r="P4203" i="5"/>
  <c r="O4203" i="5"/>
  <c r="L4203" i="5"/>
  <c r="P4202" i="5"/>
  <c r="O4202" i="5"/>
  <c r="L4202" i="5"/>
  <c r="P4201" i="5"/>
  <c r="O4201" i="5"/>
  <c r="L4201" i="5"/>
  <c r="P4200" i="5"/>
  <c r="O4200" i="5"/>
  <c r="L4200" i="5"/>
  <c r="P4199" i="5"/>
  <c r="O4199" i="5"/>
  <c r="L4199" i="5"/>
  <c r="P4198" i="5"/>
  <c r="O4198" i="5"/>
  <c r="L4198" i="5"/>
  <c r="P4197" i="5"/>
  <c r="O4197" i="5"/>
  <c r="L4197" i="5"/>
  <c r="P4196" i="5"/>
  <c r="O4196" i="5"/>
  <c r="L4196" i="5"/>
  <c r="P4195" i="5"/>
  <c r="O4195" i="5"/>
  <c r="L4195" i="5"/>
  <c r="P4194" i="5"/>
  <c r="O4194" i="5"/>
  <c r="L4194" i="5"/>
  <c r="P4193" i="5"/>
  <c r="O4193" i="5"/>
  <c r="L4193" i="5"/>
  <c r="P4192" i="5"/>
  <c r="O4192" i="5"/>
  <c r="L4192" i="5"/>
  <c r="P4191" i="5"/>
  <c r="O4191" i="5"/>
  <c r="L4191" i="5"/>
  <c r="P4190" i="5"/>
  <c r="O4190" i="5"/>
  <c r="L4190" i="5"/>
  <c r="P4189" i="5"/>
  <c r="O4189" i="5"/>
  <c r="L4189" i="5"/>
  <c r="P4188" i="5"/>
  <c r="O4188" i="5"/>
  <c r="L4188" i="5"/>
  <c r="P4187" i="5"/>
  <c r="O4187" i="5"/>
  <c r="L4187" i="5"/>
  <c r="P4186" i="5"/>
  <c r="O4186" i="5"/>
  <c r="L4186" i="5"/>
  <c r="P4185" i="5"/>
  <c r="O4185" i="5"/>
  <c r="L4185" i="5"/>
  <c r="P4184" i="5"/>
  <c r="O4184" i="5"/>
  <c r="L4184" i="5"/>
  <c r="P4183" i="5"/>
  <c r="O4183" i="5"/>
  <c r="L4183" i="5"/>
  <c r="P4182" i="5"/>
  <c r="O4182" i="5"/>
  <c r="L4182" i="5"/>
  <c r="P4181" i="5"/>
  <c r="O4181" i="5"/>
  <c r="L4181" i="5"/>
  <c r="P4180" i="5"/>
  <c r="O4180" i="5"/>
  <c r="L4180" i="5"/>
  <c r="P4179" i="5"/>
  <c r="O4179" i="5"/>
  <c r="L4179" i="5"/>
  <c r="P4178" i="5"/>
  <c r="O4178" i="5"/>
  <c r="L4178" i="5"/>
  <c r="P4177" i="5"/>
  <c r="O4177" i="5"/>
  <c r="L4177" i="5"/>
  <c r="P4176" i="5"/>
  <c r="O4176" i="5"/>
  <c r="L4176" i="5"/>
  <c r="P4175" i="5"/>
  <c r="O4175" i="5"/>
  <c r="L4175" i="5"/>
  <c r="P4174" i="5"/>
  <c r="O4174" i="5"/>
  <c r="L4174" i="5"/>
  <c r="P4173" i="5"/>
  <c r="O4173" i="5"/>
  <c r="L4173" i="5"/>
  <c r="P4172" i="5"/>
  <c r="O4172" i="5"/>
  <c r="L4172" i="5"/>
  <c r="P4171" i="5"/>
  <c r="O4171" i="5"/>
  <c r="L4171" i="5"/>
  <c r="P4170" i="5"/>
  <c r="O4170" i="5"/>
  <c r="L4170" i="5"/>
  <c r="P4169" i="5"/>
  <c r="O4169" i="5"/>
  <c r="L4169" i="5"/>
  <c r="P4168" i="5"/>
  <c r="O4168" i="5"/>
  <c r="L4168" i="5"/>
  <c r="P4167" i="5"/>
  <c r="O4167" i="5"/>
  <c r="L4167" i="5"/>
  <c r="P4166" i="5"/>
  <c r="O4166" i="5"/>
  <c r="L4166" i="5"/>
  <c r="P4165" i="5"/>
  <c r="O4165" i="5"/>
  <c r="L4165" i="5"/>
  <c r="P4164" i="5"/>
  <c r="O4164" i="5"/>
  <c r="L4164" i="5"/>
  <c r="P4163" i="5"/>
  <c r="O4163" i="5"/>
  <c r="L4163" i="5"/>
  <c r="P4162" i="5"/>
  <c r="O4162" i="5"/>
  <c r="L4162" i="5"/>
  <c r="P4161" i="5"/>
  <c r="O4161" i="5"/>
  <c r="L4161" i="5"/>
  <c r="P4160" i="5"/>
  <c r="O4160" i="5"/>
  <c r="L4160" i="5"/>
  <c r="P4159" i="5"/>
  <c r="O4159" i="5"/>
  <c r="L4159" i="5"/>
  <c r="P4158" i="5"/>
  <c r="O4158" i="5"/>
  <c r="L4158" i="5"/>
  <c r="P4157" i="5"/>
  <c r="O4157" i="5"/>
  <c r="L4157" i="5"/>
  <c r="P4156" i="5"/>
  <c r="O4156" i="5"/>
  <c r="L4156" i="5"/>
  <c r="P4155" i="5"/>
  <c r="O4155" i="5"/>
  <c r="L4155" i="5"/>
  <c r="P4154" i="5"/>
  <c r="O4154" i="5"/>
  <c r="L4154" i="5"/>
  <c r="P4153" i="5"/>
  <c r="O4153" i="5"/>
  <c r="L4153" i="5"/>
  <c r="P4152" i="5"/>
  <c r="O4152" i="5"/>
  <c r="L4152" i="5"/>
  <c r="P4151" i="5"/>
  <c r="O4151" i="5"/>
  <c r="L4151" i="5"/>
  <c r="P4150" i="5"/>
  <c r="O4150" i="5"/>
  <c r="L4150" i="5"/>
  <c r="P4149" i="5"/>
  <c r="O4149" i="5"/>
  <c r="L4149" i="5"/>
  <c r="P4148" i="5"/>
  <c r="O4148" i="5"/>
  <c r="L4148" i="5"/>
  <c r="P4147" i="5"/>
  <c r="O4147" i="5"/>
  <c r="L4147" i="5"/>
  <c r="P4146" i="5"/>
  <c r="O4146" i="5"/>
  <c r="L4146" i="5"/>
  <c r="P4145" i="5"/>
  <c r="O4145" i="5"/>
  <c r="L4145" i="5"/>
  <c r="P4144" i="5"/>
  <c r="O4144" i="5"/>
  <c r="L4144" i="5"/>
  <c r="P4143" i="5"/>
  <c r="O4143" i="5"/>
  <c r="L4143" i="5"/>
  <c r="P4142" i="5"/>
  <c r="O4142" i="5"/>
  <c r="L4142" i="5"/>
  <c r="P4141" i="5"/>
  <c r="O4141" i="5"/>
  <c r="L4141" i="5"/>
  <c r="P4140" i="5"/>
  <c r="O4140" i="5"/>
  <c r="L4140" i="5"/>
  <c r="P4139" i="5"/>
  <c r="O4139" i="5"/>
  <c r="L4139" i="5"/>
  <c r="P4138" i="5"/>
  <c r="O4138" i="5"/>
  <c r="L4138" i="5"/>
  <c r="P4137" i="5"/>
  <c r="O4137" i="5"/>
  <c r="L4137" i="5"/>
  <c r="P4136" i="5"/>
  <c r="O4136" i="5"/>
  <c r="L4136" i="5"/>
  <c r="P4135" i="5"/>
  <c r="O4135" i="5"/>
  <c r="L4135" i="5"/>
  <c r="P4134" i="5"/>
  <c r="O4134" i="5"/>
  <c r="L4134" i="5"/>
  <c r="P4133" i="5"/>
  <c r="O4133" i="5"/>
  <c r="L4133" i="5"/>
  <c r="P4132" i="5"/>
  <c r="O4132" i="5"/>
  <c r="L4132" i="5"/>
  <c r="P4131" i="5"/>
  <c r="O4131" i="5"/>
  <c r="L4131" i="5"/>
  <c r="P4130" i="5"/>
  <c r="O4130" i="5"/>
  <c r="L4130" i="5"/>
  <c r="P4129" i="5"/>
  <c r="O4129" i="5"/>
  <c r="L4129" i="5"/>
  <c r="P4128" i="5"/>
  <c r="O4128" i="5"/>
  <c r="L4128" i="5"/>
  <c r="P4127" i="5"/>
  <c r="O4127" i="5"/>
  <c r="L4127" i="5"/>
  <c r="P4126" i="5"/>
  <c r="O4126" i="5"/>
  <c r="L4126" i="5"/>
  <c r="P4125" i="5"/>
  <c r="O4125" i="5"/>
  <c r="L4125" i="5"/>
  <c r="P4124" i="5"/>
  <c r="O4124" i="5"/>
  <c r="L4124" i="5"/>
  <c r="P4123" i="5"/>
  <c r="O4123" i="5"/>
  <c r="L4123" i="5"/>
  <c r="P4122" i="5"/>
  <c r="O4122" i="5"/>
  <c r="L4122" i="5"/>
  <c r="P4121" i="5"/>
  <c r="O4121" i="5"/>
  <c r="L4121" i="5"/>
  <c r="P4120" i="5"/>
  <c r="O4120" i="5"/>
  <c r="L4120" i="5"/>
  <c r="P4119" i="5"/>
  <c r="O4119" i="5"/>
  <c r="L4119" i="5"/>
  <c r="P4118" i="5"/>
  <c r="O4118" i="5"/>
  <c r="L4118" i="5"/>
  <c r="P4117" i="5"/>
  <c r="O4117" i="5"/>
  <c r="L4117" i="5"/>
  <c r="P4116" i="5"/>
  <c r="O4116" i="5"/>
  <c r="L4116" i="5"/>
  <c r="P4115" i="5"/>
  <c r="O4115" i="5"/>
  <c r="L4115" i="5"/>
  <c r="P4114" i="5"/>
  <c r="O4114" i="5"/>
  <c r="L4114" i="5"/>
  <c r="P4113" i="5"/>
  <c r="O4113" i="5"/>
  <c r="L4113" i="5"/>
  <c r="P4112" i="5"/>
  <c r="O4112" i="5"/>
  <c r="L4112" i="5"/>
  <c r="P4111" i="5"/>
  <c r="O4111" i="5"/>
  <c r="L4111" i="5"/>
  <c r="P4110" i="5"/>
  <c r="O4110" i="5"/>
  <c r="L4110" i="5"/>
  <c r="P4109" i="5"/>
  <c r="O4109" i="5"/>
  <c r="L4109" i="5"/>
  <c r="P4108" i="5"/>
  <c r="O4108" i="5"/>
  <c r="L4108" i="5"/>
  <c r="P4107" i="5"/>
  <c r="O4107" i="5"/>
  <c r="L4107" i="5"/>
  <c r="P4106" i="5"/>
  <c r="O4106" i="5"/>
  <c r="L4106" i="5"/>
  <c r="P4105" i="5"/>
  <c r="O4105" i="5"/>
  <c r="L4105" i="5"/>
  <c r="P4104" i="5"/>
  <c r="O4104" i="5"/>
  <c r="L4104" i="5"/>
  <c r="P4103" i="5"/>
  <c r="O4103" i="5"/>
  <c r="L4103" i="5"/>
  <c r="P4102" i="5"/>
  <c r="O4102" i="5"/>
  <c r="L4102" i="5"/>
  <c r="P4101" i="5"/>
  <c r="O4101" i="5"/>
  <c r="L4101" i="5"/>
  <c r="P4100" i="5"/>
  <c r="O4100" i="5"/>
  <c r="L4100" i="5"/>
  <c r="P4099" i="5"/>
  <c r="O4099" i="5"/>
  <c r="L4099" i="5"/>
  <c r="P4098" i="5"/>
  <c r="O4098" i="5"/>
  <c r="L4098" i="5"/>
  <c r="P4097" i="5"/>
  <c r="O4097" i="5"/>
  <c r="L4097" i="5"/>
  <c r="P4096" i="5"/>
  <c r="O4096" i="5"/>
  <c r="L4096" i="5"/>
  <c r="P4095" i="5"/>
  <c r="O4095" i="5"/>
  <c r="L4095" i="5"/>
  <c r="P4094" i="5"/>
  <c r="O4094" i="5"/>
  <c r="L4094" i="5"/>
  <c r="P4093" i="5"/>
  <c r="O4093" i="5"/>
  <c r="L4093" i="5"/>
  <c r="P4092" i="5"/>
  <c r="O4092" i="5"/>
  <c r="L4092" i="5"/>
  <c r="P4091" i="5"/>
  <c r="O4091" i="5"/>
  <c r="L4091" i="5"/>
  <c r="P4090" i="5"/>
  <c r="O4090" i="5"/>
  <c r="L4090" i="5"/>
  <c r="P4089" i="5"/>
  <c r="O4089" i="5"/>
  <c r="L4089" i="5"/>
  <c r="P4088" i="5"/>
  <c r="O4088" i="5"/>
  <c r="L4088" i="5"/>
  <c r="P4087" i="5"/>
  <c r="O4087" i="5"/>
  <c r="L4087" i="5"/>
  <c r="P4086" i="5"/>
  <c r="O4086" i="5"/>
  <c r="L4086" i="5"/>
  <c r="P4085" i="5"/>
  <c r="O4085" i="5"/>
  <c r="L4085" i="5"/>
  <c r="P4084" i="5"/>
  <c r="O4084" i="5"/>
  <c r="L4084" i="5"/>
  <c r="P4083" i="5"/>
  <c r="O4083" i="5"/>
  <c r="L4083" i="5"/>
  <c r="P4082" i="5"/>
  <c r="O4082" i="5"/>
  <c r="L4082" i="5"/>
  <c r="P4081" i="5"/>
  <c r="O4081" i="5"/>
  <c r="L4081" i="5"/>
  <c r="P4080" i="5"/>
  <c r="O4080" i="5"/>
  <c r="L4080" i="5"/>
  <c r="P4079" i="5"/>
  <c r="O4079" i="5"/>
  <c r="L4079" i="5"/>
  <c r="P4078" i="5"/>
  <c r="O4078" i="5"/>
  <c r="L4078" i="5"/>
  <c r="P4077" i="5"/>
  <c r="O4077" i="5"/>
  <c r="L4077" i="5"/>
  <c r="P4076" i="5"/>
  <c r="O4076" i="5"/>
  <c r="L4076" i="5"/>
  <c r="P4075" i="5"/>
  <c r="O4075" i="5"/>
  <c r="L4075" i="5"/>
  <c r="P4074" i="5"/>
  <c r="O4074" i="5"/>
  <c r="L4074" i="5"/>
  <c r="P4073" i="5"/>
  <c r="O4073" i="5"/>
  <c r="L4073" i="5"/>
  <c r="P4072" i="5"/>
  <c r="O4072" i="5"/>
  <c r="L4072" i="5"/>
  <c r="P4071" i="5"/>
  <c r="O4071" i="5"/>
  <c r="L4071" i="5"/>
  <c r="P4070" i="5"/>
  <c r="O4070" i="5"/>
  <c r="L4070" i="5"/>
  <c r="P4069" i="5"/>
  <c r="O4069" i="5"/>
  <c r="L4069" i="5"/>
  <c r="P4068" i="5"/>
  <c r="O4068" i="5"/>
  <c r="L4068" i="5"/>
  <c r="P4067" i="5"/>
  <c r="O4067" i="5"/>
  <c r="L4067" i="5"/>
  <c r="P4066" i="5"/>
  <c r="O4066" i="5"/>
  <c r="L4066" i="5"/>
  <c r="P4065" i="5"/>
  <c r="O4065" i="5"/>
  <c r="L4065" i="5"/>
  <c r="P4064" i="5"/>
  <c r="O4064" i="5"/>
  <c r="L4064" i="5"/>
  <c r="P4063" i="5"/>
  <c r="O4063" i="5"/>
  <c r="L4063" i="5"/>
  <c r="P4062" i="5"/>
  <c r="O4062" i="5"/>
  <c r="L4062" i="5"/>
  <c r="P4061" i="5"/>
  <c r="O4061" i="5"/>
  <c r="L4061" i="5"/>
  <c r="P4060" i="5"/>
  <c r="O4060" i="5"/>
  <c r="L4060" i="5"/>
  <c r="P4059" i="5"/>
  <c r="O4059" i="5"/>
  <c r="L4059" i="5"/>
  <c r="P4058" i="5"/>
  <c r="O4058" i="5"/>
  <c r="L4058" i="5"/>
  <c r="P4057" i="5"/>
  <c r="O4057" i="5"/>
  <c r="L4057" i="5"/>
  <c r="P4056" i="5"/>
  <c r="O4056" i="5"/>
  <c r="L4056" i="5"/>
  <c r="P4055" i="5"/>
  <c r="O4055" i="5"/>
  <c r="L4055" i="5"/>
  <c r="P4054" i="5"/>
  <c r="O4054" i="5"/>
  <c r="L4054" i="5"/>
  <c r="P4053" i="5"/>
  <c r="O4053" i="5"/>
  <c r="L4053" i="5"/>
  <c r="P4052" i="5"/>
  <c r="O4052" i="5"/>
  <c r="L4052" i="5"/>
  <c r="P4051" i="5"/>
  <c r="O4051" i="5"/>
  <c r="L4051" i="5"/>
  <c r="P4050" i="5"/>
  <c r="O4050" i="5"/>
  <c r="L4050" i="5"/>
  <c r="P4049" i="5"/>
  <c r="O4049" i="5"/>
  <c r="L4049" i="5"/>
  <c r="P4048" i="5"/>
  <c r="O4048" i="5"/>
  <c r="L4048" i="5"/>
  <c r="P4047" i="5"/>
  <c r="O4047" i="5"/>
  <c r="L4047" i="5"/>
  <c r="P4046" i="5"/>
  <c r="O4046" i="5"/>
  <c r="L4046" i="5"/>
  <c r="P4045" i="5"/>
  <c r="O4045" i="5"/>
  <c r="L4045" i="5"/>
  <c r="P4044" i="5"/>
  <c r="O4044" i="5"/>
  <c r="L4044" i="5"/>
  <c r="P4043" i="5"/>
  <c r="O4043" i="5"/>
  <c r="L4043" i="5"/>
  <c r="P4042" i="5"/>
  <c r="O4042" i="5"/>
  <c r="L4042" i="5"/>
  <c r="P4041" i="5"/>
  <c r="O4041" i="5"/>
  <c r="L4041" i="5"/>
  <c r="P4040" i="5"/>
  <c r="O4040" i="5"/>
  <c r="L4040" i="5"/>
  <c r="P4039" i="5"/>
  <c r="O4039" i="5"/>
  <c r="L4039" i="5"/>
  <c r="P4038" i="5"/>
  <c r="O4038" i="5"/>
  <c r="L4038" i="5"/>
  <c r="P4037" i="5"/>
  <c r="O4037" i="5"/>
  <c r="L4037" i="5"/>
  <c r="P4036" i="5"/>
  <c r="O4036" i="5"/>
  <c r="L4036" i="5"/>
  <c r="P4035" i="5"/>
  <c r="O4035" i="5"/>
  <c r="L4035" i="5"/>
  <c r="P4034" i="5"/>
  <c r="O4034" i="5"/>
  <c r="L4034" i="5"/>
  <c r="P4033" i="5"/>
  <c r="O4033" i="5"/>
  <c r="L4033" i="5"/>
  <c r="P4032" i="5"/>
  <c r="O4032" i="5"/>
  <c r="L4032" i="5"/>
  <c r="P4031" i="5"/>
  <c r="O4031" i="5"/>
  <c r="L4031" i="5"/>
  <c r="P4030" i="5"/>
  <c r="O4030" i="5"/>
  <c r="L4030" i="5"/>
  <c r="P4029" i="5"/>
  <c r="O4029" i="5"/>
  <c r="L4029" i="5"/>
  <c r="P4028" i="5"/>
  <c r="O4028" i="5"/>
  <c r="L4028" i="5"/>
  <c r="P4027" i="5"/>
  <c r="O4027" i="5"/>
  <c r="L4027" i="5"/>
  <c r="P4026" i="5"/>
  <c r="O4026" i="5"/>
  <c r="L4026" i="5"/>
  <c r="P4025" i="5"/>
  <c r="O4025" i="5"/>
  <c r="L4025" i="5"/>
  <c r="P4024" i="5"/>
  <c r="O4024" i="5"/>
  <c r="L4024" i="5"/>
  <c r="P4023" i="5"/>
  <c r="O4023" i="5"/>
  <c r="L4023" i="5"/>
  <c r="P4022" i="5"/>
  <c r="O4022" i="5"/>
  <c r="L4022" i="5"/>
  <c r="P4021" i="5"/>
  <c r="O4021" i="5"/>
  <c r="L4021" i="5"/>
  <c r="P4020" i="5"/>
  <c r="O4020" i="5"/>
  <c r="L4020" i="5"/>
  <c r="P4019" i="5"/>
  <c r="O4019" i="5"/>
  <c r="L4019" i="5"/>
  <c r="P4018" i="5"/>
  <c r="O4018" i="5"/>
  <c r="L4018" i="5"/>
  <c r="P4017" i="5"/>
  <c r="O4017" i="5"/>
  <c r="L4017" i="5"/>
  <c r="P4016" i="5"/>
  <c r="O4016" i="5"/>
  <c r="L4016" i="5"/>
  <c r="P4015" i="5"/>
  <c r="O4015" i="5"/>
  <c r="L4015" i="5"/>
  <c r="P4014" i="5"/>
  <c r="O4014" i="5"/>
  <c r="L4014" i="5"/>
  <c r="P4013" i="5"/>
  <c r="O4013" i="5"/>
  <c r="L4013" i="5"/>
  <c r="P4012" i="5"/>
  <c r="O4012" i="5"/>
  <c r="L4012" i="5"/>
  <c r="P4011" i="5"/>
  <c r="O4011" i="5"/>
  <c r="L4011" i="5"/>
  <c r="P4010" i="5"/>
  <c r="O4010" i="5"/>
  <c r="L4010" i="5"/>
  <c r="P4009" i="5"/>
  <c r="O4009" i="5"/>
  <c r="L4009" i="5"/>
  <c r="P4008" i="5"/>
  <c r="O4008" i="5"/>
  <c r="L4008" i="5"/>
  <c r="P4007" i="5"/>
  <c r="O4007" i="5"/>
  <c r="L4007" i="5"/>
  <c r="P4006" i="5"/>
  <c r="O4006" i="5"/>
  <c r="L4006" i="5"/>
  <c r="P4005" i="5"/>
  <c r="O4005" i="5"/>
  <c r="L4005" i="5"/>
  <c r="P4004" i="5"/>
  <c r="O4004" i="5"/>
  <c r="L4004" i="5"/>
  <c r="P4003" i="5"/>
  <c r="O4003" i="5"/>
  <c r="L4003" i="5"/>
  <c r="P4002" i="5"/>
  <c r="O4002" i="5"/>
  <c r="L4002" i="5"/>
  <c r="P4001" i="5"/>
  <c r="O4001" i="5"/>
  <c r="L4001" i="5"/>
  <c r="P4000" i="5"/>
  <c r="O4000" i="5"/>
  <c r="L4000" i="5"/>
  <c r="P3999" i="5"/>
  <c r="O3999" i="5"/>
  <c r="L3999" i="5"/>
  <c r="P3998" i="5"/>
  <c r="O3998" i="5"/>
  <c r="L3998" i="5"/>
  <c r="P3997" i="5"/>
  <c r="O3997" i="5"/>
  <c r="L3997" i="5"/>
  <c r="P3996" i="5"/>
  <c r="O3996" i="5"/>
  <c r="L3996" i="5"/>
  <c r="P3995" i="5"/>
  <c r="O3995" i="5"/>
  <c r="L3995" i="5"/>
  <c r="P3994" i="5"/>
  <c r="O3994" i="5"/>
  <c r="L3994" i="5"/>
  <c r="P3993" i="5"/>
  <c r="O3993" i="5"/>
  <c r="L3993" i="5"/>
  <c r="P3992" i="5"/>
  <c r="O3992" i="5"/>
  <c r="L3992" i="5"/>
  <c r="P3991" i="5"/>
  <c r="O3991" i="5"/>
  <c r="L3991" i="5"/>
  <c r="P3990" i="5"/>
  <c r="O3990" i="5"/>
  <c r="L3990" i="5"/>
  <c r="P3989" i="5"/>
  <c r="O3989" i="5"/>
  <c r="L3989" i="5"/>
  <c r="P3988" i="5"/>
  <c r="O3988" i="5"/>
  <c r="L3988" i="5"/>
  <c r="P3987" i="5"/>
  <c r="O3987" i="5"/>
  <c r="L3987" i="5"/>
  <c r="P3986" i="5"/>
  <c r="O3986" i="5"/>
  <c r="L3986" i="5"/>
  <c r="P3985" i="5"/>
  <c r="O3985" i="5"/>
  <c r="L3985" i="5"/>
  <c r="P3984" i="5"/>
  <c r="O3984" i="5"/>
  <c r="L3984" i="5"/>
  <c r="P3983" i="5"/>
  <c r="O3983" i="5"/>
  <c r="L3983" i="5"/>
  <c r="P3982" i="5"/>
  <c r="O3982" i="5"/>
  <c r="L3982" i="5"/>
  <c r="P3981" i="5"/>
  <c r="O3981" i="5"/>
  <c r="L3981" i="5"/>
  <c r="P3980" i="5"/>
  <c r="O3980" i="5"/>
  <c r="L3980" i="5"/>
  <c r="P3979" i="5"/>
  <c r="O3979" i="5"/>
  <c r="L3979" i="5"/>
  <c r="P3978" i="5"/>
  <c r="O3978" i="5"/>
  <c r="L3978" i="5"/>
  <c r="P3977" i="5"/>
  <c r="O3977" i="5"/>
  <c r="L3977" i="5"/>
  <c r="P3976" i="5"/>
  <c r="O3976" i="5"/>
  <c r="L3976" i="5"/>
  <c r="P3975" i="5"/>
  <c r="O3975" i="5"/>
  <c r="L3975" i="5"/>
  <c r="P3974" i="5"/>
  <c r="O3974" i="5"/>
  <c r="L3974" i="5"/>
  <c r="P3973" i="5"/>
  <c r="O3973" i="5"/>
  <c r="L3973" i="5"/>
  <c r="P3972" i="5"/>
  <c r="O3972" i="5"/>
  <c r="L3972" i="5"/>
  <c r="P3971" i="5"/>
  <c r="O3971" i="5"/>
  <c r="L3971" i="5"/>
  <c r="P3970" i="5"/>
  <c r="O3970" i="5"/>
  <c r="L3970" i="5"/>
  <c r="P3969" i="5"/>
  <c r="O3969" i="5"/>
  <c r="L3969" i="5"/>
  <c r="P3968" i="5"/>
  <c r="O3968" i="5"/>
  <c r="L3968" i="5"/>
  <c r="P3967" i="5"/>
  <c r="O3967" i="5"/>
  <c r="L3967" i="5"/>
  <c r="P3966" i="5"/>
  <c r="O3966" i="5"/>
  <c r="L3966" i="5"/>
  <c r="P3965" i="5"/>
  <c r="O3965" i="5"/>
  <c r="L3965" i="5"/>
  <c r="P3964" i="5"/>
  <c r="O3964" i="5"/>
  <c r="L3964" i="5"/>
  <c r="P3963" i="5"/>
  <c r="O3963" i="5"/>
  <c r="L3963" i="5"/>
  <c r="P3962" i="5"/>
  <c r="O3962" i="5"/>
  <c r="L3962" i="5"/>
  <c r="P3961" i="5"/>
  <c r="O3961" i="5"/>
  <c r="L3961" i="5"/>
  <c r="P3960" i="5"/>
  <c r="O3960" i="5"/>
  <c r="L3960" i="5"/>
  <c r="P3959" i="5"/>
  <c r="O3959" i="5"/>
  <c r="L3959" i="5"/>
  <c r="P3958" i="5"/>
  <c r="O3958" i="5"/>
  <c r="L3958" i="5"/>
  <c r="P3957" i="5"/>
  <c r="O3957" i="5"/>
  <c r="L3957" i="5"/>
  <c r="P3956" i="5"/>
  <c r="O3956" i="5"/>
  <c r="L3956" i="5"/>
  <c r="P3955" i="5"/>
  <c r="O3955" i="5"/>
  <c r="L3955" i="5"/>
  <c r="P3954" i="5"/>
  <c r="O3954" i="5"/>
  <c r="L3954" i="5"/>
  <c r="P3953" i="5"/>
  <c r="O3953" i="5"/>
  <c r="L3953" i="5"/>
  <c r="P3952" i="5"/>
  <c r="O3952" i="5"/>
  <c r="L3952" i="5"/>
  <c r="P3951" i="5"/>
  <c r="O3951" i="5"/>
  <c r="L3951" i="5"/>
  <c r="P3950" i="5"/>
  <c r="O3950" i="5"/>
  <c r="L3950" i="5"/>
  <c r="P3949" i="5"/>
  <c r="O3949" i="5"/>
  <c r="L3949" i="5"/>
  <c r="P3948" i="5"/>
  <c r="O3948" i="5"/>
  <c r="L3948" i="5"/>
  <c r="P3947" i="5"/>
  <c r="O3947" i="5"/>
  <c r="L3947" i="5"/>
  <c r="P3946" i="5"/>
  <c r="O3946" i="5"/>
  <c r="L3946" i="5"/>
  <c r="P3945" i="5"/>
  <c r="O3945" i="5"/>
  <c r="L3945" i="5"/>
  <c r="P3944" i="5"/>
  <c r="O3944" i="5"/>
  <c r="L3944" i="5"/>
  <c r="P3943" i="5"/>
  <c r="O3943" i="5"/>
  <c r="L3943" i="5"/>
  <c r="P3942" i="5"/>
  <c r="O3942" i="5"/>
  <c r="L3942" i="5"/>
  <c r="P3941" i="5"/>
  <c r="O3941" i="5"/>
  <c r="L3941" i="5"/>
  <c r="P3940" i="5"/>
  <c r="O3940" i="5"/>
  <c r="L3940" i="5"/>
  <c r="P3939" i="5"/>
  <c r="O3939" i="5"/>
  <c r="L3939" i="5"/>
  <c r="P3938" i="5"/>
  <c r="O3938" i="5"/>
  <c r="L3938" i="5"/>
  <c r="P3937" i="5"/>
  <c r="O3937" i="5"/>
  <c r="L3937" i="5"/>
  <c r="P3936" i="5"/>
  <c r="O3936" i="5"/>
  <c r="L3936" i="5"/>
  <c r="P3935" i="5"/>
  <c r="O3935" i="5"/>
  <c r="L3935" i="5"/>
  <c r="P3934" i="5"/>
  <c r="O3934" i="5"/>
  <c r="L3934" i="5"/>
  <c r="P3933" i="5"/>
  <c r="O3933" i="5"/>
  <c r="L3933" i="5"/>
  <c r="P3932" i="5"/>
  <c r="O3932" i="5"/>
  <c r="L3932" i="5"/>
  <c r="P3931" i="5"/>
  <c r="O3931" i="5"/>
  <c r="L3931" i="5"/>
  <c r="P3930" i="5"/>
  <c r="O3930" i="5"/>
  <c r="L3930" i="5"/>
  <c r="P3929" i="5"/>
  <c r="O3929" i="5"/>
  <c r="L3929" i="5"/>
  <c r="P3928" i="5"/>
  <c r="O3928" i="5"/>
  <c r="L3928" i="5"/>
  <c r="P3927" i="5"/>
  <c r="O3927" i="5"/>
  <c r="L3927" i="5"/>
  <c r="P3926" i="5"/>
  <c r="O3926" i="5"/>
  <c r="L3926" i="5"/>
  <c r="P3925" i="5"/>
  <c r="O3925" i="5"/>
  <c r="L3925" i="5"/>
  <c r="P3924" i="5"/>
  <c r="O3924" i="5"/>
  <c r="L3924" i="5"/>
  <c r="P3923" i="5"/>
  <c r="O3923" i="5"/>
  <c r="L3923" i="5"/>
  <c r="P3922" i="5"/>
  <c r="O3922" i="5"/>
  <c r="L3922" i="5"/>
  <c r="P3921" i="5"/>
  <c r="O3921" i="5"/>
  <c r="L3921" i="5"/>
  <c r="P3920" i="5"/>
  <c r="O3920" i="5"/>
  <c r="L3920" i="5"/>
  <c r="P3919" i="5"/>
  <c r="O3919" i="5"/>
  <c r="L3919" i="5"/>
  <c r="P3918" i="5"/>
  <c r="O3918" i="5"/>
  <c r="L3918" i="5"/>
  <c r="P3917" i="5"/>
  <c r="O3917" i="5"/>
  <c r="L3917" i="5"/>
  <c r="P3916" i="5"/>
  <c r="O3916" i="5"/>
  <c r="L3916" i="5"/>
  <c r="P3915" i="5"/>
  <c r="O3915" i="5"/>
  <c r="L3915" i="5"/>
  <c r="P3914" i="5"/>
  <c r="O3914" i="5"/>
  <c r="L3914" i="5"/>
  <c r="P3913" i="5"/>
  <c r="O3913" i="5"/>
  <c r="L3913" i="5"/>
  <c r="P3912" i="5"/>
  <c r="O3912" i="5"/>
  <c r="L3912" i="5"/>
  <c r="P3911" i="5"/>
  <c r="O3911" i="5"/>
  <c r="L3911" i="5"/>
  <c r="P3910" i="5"/>
  <c r="O3910" i="5"/>
  <c r="L3910" i="5"/>
  <c r="P3909" i="5"/>
  <c r="O3909" i="5"/>
  <c r="L3909" i="5"/>
  <c r="P3908" i="5"/>
  <c r="O3908" i="5"/>
  <c r="L3908" i="5"/>
  <c r="P3907" i="5"/>
  <c r="O3907" i="5"/>
  <c r="L3907" i="5"/>
  <c r="P3906" i="5"/>
  <c r="O3906" i="5"/>
  <c r="L3906" i="5"/>
  <c r="P3905" i="5"/>
  <c r="O3905" i="5"/>
  <c r="L3905" i="5"/>
  <c r="P3904" i="5"/>
  <c r="O3904" i="5"/>
  <c r="L3904" i="5"/>
  <c r="P3903" i="5"/>
  <c r="O3903" i="5"/>
  <c r="L3903" i="5"/>
  <c r="P3902" i="5"/>
  <c r="O3902" i="5"/>
  <c r="L3902" i="5"/>
  <c r="P3901" i="5"/>
  <c r="O3901" i="5"/>
  <c r="L3901" i="5"/>
  <c r="P3900" i="5"/>
  <c r="O3900" i="5"/>
  <c r="L3900" i="5"/>
  <c r="P3899" i="5"/>
  <c r="O3899" i="5"/>
  <c r="L3899" i="5"/>
  <c r="P3898" i="5"/>
  <c r="O3898" i="5"/>
  <c r="L3898" i="5"/>
  <c r="P3897" i="5"/>
  <c r="O3897" i="5"/>
  <c r="L3897" i="5"/>
  <c r="P3896" i="5"/>
  <c r="O3896" i="5"/>
  <c r="L3896" i="5"/>
  <c r="P3895" i="5"/>
  <c r="O3895" i="5"/>
  <c r="L3895" i="5"/>
  <c r="P3894" i="5"/>
  <c r="O3894" i="5"/>
  <c r="L3894" i="5"/>
  <c r="P3893" i="5"/>
  <c r="O3893" i="5"/>
  <c r="L3893" i="5"/>
  <c r="P3892" i="5"/>
  <c r="O3892" i="5"/>
  <c r="L3892" i="5"/>
  <c r="P3891" i="5"/>
  <c r="O3891" i="5"/>
  <c r="L3891" i="5"/>
  <c r="P3890" i="5"/>
  <c r="O3890" i="5"/>
  <c r="L3890" i="5"/>
  <c r="P3889" i="5"/>
  <c r="O3889" i="5"/>
  <c r="L3889" i="5"/>
  <c r="P3888" i="5"/>
  <c r="O3888" i="5"/>
  <c r="L3888" i="5"/>
  <c r="P3887" i="5"/>
  <c r="O3887" i="5"/>
  <c r="L3887" i="5"/>
  <c r="P3886" i="5"/>
  <c r="O3886" i="5"/>
  <c r="L3886" i="5"/>
  <c r="P3885" i="5"/>
  <c r="O3885" i="5"/>
  <c r="L3885" i="5"/>
  <c r="P3884" i="5"/>
  <c r="O3884" i="5"/>
  <c r="L3884" i="5"/>
  <c r="P3883" i="5"/>
  <c r="O3883" i="5"/>
  <c r="L3883" i="5"/>
  <c r="P3882" i="5"/>
  <c r="O3882" i="5"/>
  <c r="L3882" i="5"/>
  <c r="P3881" i="5"/>
  <c r="O3881" i="5"/>
  <c r="L3881" i="5"/>
  <c r="P3880" i="5"/>
  <c r="O3880" i="5"/>
  <c r="L3880" i="5"/>
  <c r="P3879" i="5"/>
  <c r="O3879" i="5"/>
  <c r="L3879" i="5"/>
  <c r="P3878" i="5"/>
  <c r="O3878" i="5"/>
  <c r="L3878" i="5"/>
  <c r="P3877" i="5"/>
  <c r="O3877" i="5"/>
  <c r="L3877" i="5"/>
  <c r="P3876" i="5"/>
  <c r="O3876" i="5"/>
  <c r="L3876" i="5"/>
  <c r="P3875" i="5"/>
  <c r="O3875" i="5"/>
  <c r="L3875" i="5"/>
  <c r="P3874" i="5"/>
  <c r="O3874" i="5"/>
  <c r="L3874" i="5"/>
  <c r="P3873" i="5"/>
  <c r="O3873" i="5"/>
  <c r="L3873" i="5"/>
  <c r="P3872" i="5"/>
  <c r="O3872" i="5"/>
  <c r="L3872" i="5"/>
  <c r="P3871" i="5"/>
  <c r="O3871" i="5"/>
  <c r="L3871" i="5"/>
  <c r="P3870" i="5"/>
  <c r="O3870" i="5"/>
  <c r="L3870" i="5"/>
  <c r="P3869" i="5"/>
  <c r="O3869" i="5"/>
  <c r="L3869" i="5"/>
  <c r="P3868" i="5"/>
  <c r="O3868" i="5"/>
  <c r="L3868" i="5"/>
  <c r="P3867" i="5"/>
  <c r="O3867" i="5"/>
  <c r="L3867" i="5"/>
  <c r="P3866" i="5"/>
  <c r="O3866" i="5"/>
  <c r="L3866" i="5"/>
  <c r="P3865" i="5"/>
  <c r="O3865" i="5"/>
  <c r="L3865" i="5"/>
  <c r="P3864" i="5"/>
  <c r="O3864" i="5"/>
  <c r="L3864" i="5"/>
  <c r="P3863" i="5"/>
  <c r="O3863" i="5"/>
  <c r="L3863" i="5"/>
  <c r="P3862" i="5"/>
  <c r="O3862" i="5"/>
  <c r="L3862" i="5"/>
  <c r="P3861" i="5"/>
  <c r="O3861" i="5"/>
  <c r="L3861" i="5"/>
  <c r="P3860" i="5"/>
  <c r="O3860" i="5"/>
  <c r="L3860" i="5"/>
  <c r="P3859" i="5"/>
  <c r="O3859" i="5"/>
  <c r="L3859" i="5"/>
  <c r="P3858" i="5"/>
  <c r="O3858" i="5"/>
  <c r="L3858" i="5"/>
  <c r="P3857" i="5"/>
  <c r="O3857" i="5"/>
  <c r="L3857" i="5"/>
  <c r="P3856" i="5"/>
  <c r="O3856" i="5"/>
  <c r="L3856" i="5"/>
  <c r="P3855" i="5"/>
  <c r="O3855" i="5"/>
  <c r="L3855" i="5"/>
  <c r="P3854" i="5"/>
  <c r="O3854" i="5"/>
  <c r="L3854" i="5"/>
  <c r="P3853" i="5"/>
  <c r="O3853" i="5"/>
  <c r="L3853" i="5"/>
  <c r="P3852" i="5"/>
  <c r="O3852" i="5"/>
  <c r="L3852" i="5"/>
  <c r="P3851" i="5"/>
  <c r="O3851" i="5"/>
  <c r="L3851" i="5"/>
  <c r="P3850" i="5"/>
  <c r="O3850" i="5"/>
  <c r="L3850" i="5"/>
  <c r="P3849" i="5"/>
  <c r="O3849" i="5"/>
  <c r="L3849" i="5"/>
  <c r="P3848" i="5"/>
  <c r="O3848" i="5"/>
  <c r="L3848" i="5"/>
  <c r="P3847" i="5"/>
  <c r="O3847" i="5"/>
  <c r="L3847" i="5"/>
  <c r="P3846" i="5"/>
  <c r="O3846" i="5"/>
  <c r="L3846" i="5"/>
  <c r="P3845" i="5"/>
  <c r="O3845" i="5"/>
  <c r="L3845" i="5"/>
  <c r="P3844" i="5"/>
  <c r="O3844" i="5"/>
  <c r="L3844" i="5"/>
  <c r="P3843" i="5"/>
  <c r="O3843" i="5"/>
  <c r="L3843" i="5"/>
  <c r="P3842" i="5"/>
  <c r="O3842" i="5"/>
  <c r="L3842" i="5"/>
  <c r="P3841" i="5"/>
  <c r="O3841" i="5"/>
  <c r="L3841" i="5"/>
  <c r="P3840" i="5"/>
  <c r="O3840" i="5"/>
  <c r="L3840" i="5"/>
  <c r="P3839" i="5"/>
  <c r="O3839" i="5"/>
  <c r="L3839" i="5"/>
  <c r="P3838" i="5"/>
  <c r="O3838" i="5"/>
  <c r="L3838" i="5"/>
  <c r="P3837" i="5"/>
  <c r="O3837" i="5"/>
  <c r="L3837" i="5"/>
  <c r="P3836" i="5"/>
  <c r="O3836" i="5"/>
  <c r="L3836" i="5"/>
  <c r="P3835" i="5"/>
  <c r="O3835" i="5"/>
  <c r="L3835" i="5"/>
  <c r="P3834" i="5"/>
  <c r="O3834" i="5"/>
  <c r="L3834" i="5"/>
  <c r="P3833" i="5"/>
  <c r="O3833" i="5"/>
  <c r="L3833" i="5"/>
  <c r="P3832" i="5"/>
  <c r="O3832" i="5"/>
  <c r="L3832" i="5"/>
  <c r="P3831" i="5"/>
  <c r="O3831" i="5"/>
  <c r="L3831" i="5"/>
  <c r="P3830" i="5"/>
  <c r="O3830" i="5"/>
  <c r="L3830" i="5"/>
  <c r="P3829" i="5"/>
  <c r="O3829" i="5"/>
  <c r="L3829" i="5"/>
  <c r="P3828" i="5"/>
  <c r="O3828" i="5"/>
  <c r="L3828" i="5"/>
  <c r="P3827" i="5"/>
  <c r="O3827" i="5"/>
  <c r="L3827" i="5"/>
  <c r="P3826" i="5"/>
  <c r="O3826" i="5"/>
  <c r="L3826" i="5"/>
  <c r="P3825" i="5"/>
  <c r="O3825" i="5"/>
  <c r="L3825" i="5"/>
  <c r="P3824" i="5"/>
  <c r="O3824" i="5"/>
  <c r="L3824" i="5"/>
  <c r="P3823" i="5"/>
  <c r="O3823" i="5"/>
  <c r="L3823" i="5"/>
  <c r="P3822" i="5"/>
  <c r="O3822" i="5"/>
  <c r="L3822" i="5"/>
  <c r="P3821" i="5"/>
  <c r="O3821" i="5"/>
  <c r="L3821" i="5"/>
  <c r="P3820" i="5"/>
  <c r="O3820" i="5"/>
  <c r="L3820" i="5"/>
  <c r="P3819" i="5"/>
  <c r="O3819" i="5"/>
  <c r="L3819" i="5"/>
  <c r="P3818" i="5"/>
  <c r="O3818" i="5"/>
  <c r="L3818" i="5"/>
  <c r="P3817" i="5"/>
  <c r="O3817" i="5"/>
  <c r="L3817" i="5"/>
  <c r="P3816" i="5"/>
  <c r="O3816" i="5"/>
  <c r="L3816" i="5"/>
  <c r="P3815" i="5"/>
  <c r="O3815" i="5"/>
  <c r="L3815" i="5"/>
  <c r="P3814" i="5"/>
  <c r="O3814" i="5"/>
  <c r="L3814" i="5"/>
  <c r="P3813" i="5"/>
  <c r="O3813" i="5"/>
  <c r="L3813" i="5"/>
  <c r="P3812" i="5"/>
  <c r="O3812" i="5"/>
  <c r="L3812" i="5"/>
  <c r="P3811" i="5"/>
  <c r="O3811" i="5"/>
  <c r="L3811" i="5"/>
  <c r="P3810" i="5"/>
  <c r="O3810" i="5"/>
  <c r="L3810" i="5"/>
  <c r="P3809" i="5"/>
  <c r="O3809" i="5"/>
  <c r="L3809" i="5"/>
  <c r="P3808" i="5"/>
  <c r="O3808" i="5"/>
  <c r="L3808" i="5"/>
  <c r="P3807" i="5"/>
  <c r="O3807" i="5"/>
  <c r="L3807" i="5"/>
  <c r="P3806" i="5"/>
  <c r="O3806" i="5"/>
  <c r="L3806" i="5"/>
  <c r="P3805" i="5"/>
  <c r="O3805" i="5"/>
  <c r="L3805" i="5"/>
  <c r="P3804" i="5"/>
  <c r="O3804" i="5"/>
  <c r="L3804" i="5"/>
  <c r="P3803" i="5"/>
  <c r="O3803" i="5"/>
  <c r="L3803" i="5"/>
  <c r="P3802" i="5"/>
  <c r="O3802" i="5"/>
  <c r="L3802" i="5"/>
  <c r="P3801" i="5"/>
  <c r="O3801" i="5"/>
  <c r="L3801" i="5"/>
  <c r="P3800" i="5"/>
  <c r="O3800" i="5"/>
  <c r="L3800" i="5"/>
  <c r="P3799" i="5"/>
  <c r="O3799" i="5"/>
  <c r="L3799" i="5"/>
  <c r="P3798" i="5"/>
  <c r="O3798" i="5"/>
  <c r="L3798" i="5"/>
  <c r="P3797" i="5"/>
  <c r="O3797" i="5"/>
  <c r="L3797" i="5"/>
  <c r="P3796" i="5"/>
  <c r="O3796" i="5"/>
  <c r="L3796" i="5"/>
  <c r="P3795" i="5"/>
  <c r="O3795" i="5"/>
  <c r="L3795" i="5"/>
  <c r="P3794" i="5"/>
  <c r="O3794" i="5"/>
  <c r="L3794" i="5"/>
  <c r="P3793" i="5"/>
  <c r="O3793" i="5"/>
  <c r="L3793" i="5"/>
  <c r="P3792" i="5"/>
  <c r="O3792" i="5"/>
  <c r="L3792" i="5"/>
  <c r="P3791" i="5"/>
  <c r="O3791" i="5"/>
  <c r="L3791" i="5"/>
  <c r="P3790" i="5"/>
  <c r="O3790" i="5"/>
  <c r="L3790" i="5"/>
  <c r="P3789" i="5"/>
  <c r="O3789" i="5"/>
  <c r="L3789" i="5"/>
  <c r="P3788" i="5"/>
  <c r="O3788" i="5"/>
  <c r="L3788" i="5"/>
  <c r="P3787" i="5"/>
  <c r="O3787" i="5"/>
  <c r="L3787" i="5"/>
  <c r="P3786" i="5"/>
  <c r="O3786" i="5"/>
  <c r="L3786" i="5"/>
  <c r="P3785" i="5"/>
  <c r="O3785" i="5"/>
  <c r="L3785" i="5"/>
  <c r="P3784" i="5"/>
  <c r="O3784" i="5"/>
  <c r="L3784" i="5"/>
  <c r="P3783" i="5"/>
  <c r="O3783" i="5"/>
  <c r="L3783" i="5"/>
  <c r="P3782" i="5"/>
  <c r="O3782" i="5"/>
  <c r="L3782" i="5"/>
  <c r="P3781" i="5"/>
  <c r="O3781" i="5"/>
  <c r="L3781" i="5"/>
  <c r="P3780" i="5"/>
  <c r="O3780" i="5"/>
  <c r="L3780" i="5"/>
  <c r="P3779" i="5"/>
  <c r="O3779" i="5"/>
  <c r="L3779" i="5"/>
  <c r="P3778" i="5"/>
  <c r="O3778" i="5"/>
  <c r="L3778" i="5"/>
  <c r="P3777" i="5"/>
  <c r="O3777" i="5"/>
  <c r="L3777" i="5"/>
  <c r="P3776" i="5"/>
  <c r="O3776" i="5"/>
  <c r="L3776" i="5"/>
  <c r="P3775" i="5"/>
  <c r="O3775" i="5"/>
  <c r="L3775" i="5"/>
  <c r="P3774" i="5"/>
  <c r="O3774" i="5"/>
  <c r="L3774" i="5"/>
  <c r="P3773" i="5"/>
  <c r="O3773" i="5"/>
  <c r="L3773" i="5"/>
  <c r="P3772" i="5"/>
  <c r="O3772" i="5"/>
  <c r="L3772" i="5"/>
  <c r="P3771" i="5"/>
  <c r="O3771" i="5"/>
  <c r="L3771" i="5"/>
  <c r="P3770" i="5"/>
  <c r="O3770" i="5"/>
  <c r="L3770" i="5"/>
  <c r="P3769" i="5"/>
  <c r="O3769" i="5"/>
  <c r="L3769" i="5"/>
  <c r="P3768" i="5"/>
  <c r="O3768" i="5"/>
  <c r="L3768" i="5"/>
  <c r="P3767" i="5"/>
  <c r="O3767" i="5"/>
  <c r="L3767" i="5"/>
  <c r="P3766" i="5"/>
  <c r="O3766" i="5"/>
  <c r="L3766" i="5"/>
  <c r="P3765" i="5"/>
  <c r="O3765" i="5"/>
  <c r="L3765" i="5"/>
  <c r="P3764" i="5"/>
  <c r="O3764" i="5"/>
  <c r="L3764" i="5"/>
  <c r="P3763" i="5"/>
  <c r="O3763" i="5"/>
  <c r="L3763" i="5"/>
  <c r="P3762" i="5"/>
  <c r="O3762" i="5"/>
  <c r="L3762" i="5"/>
  <c r="P3761" i="5"/>
  <c r="O3761" i="5"/>
  <c r="L3761" i="5"/>
  <c r="P3760" i="5"/>
  <c r="O3760" i="5"/>
  <c r="L3760" i="5"/>
  <c r="P3759" i="5"/>
  <c r="O3759" i="5"/>
  <c r="L3759" i="5"/>
  <c r="P3758" i="5"/>
  <c r="O3758" i="5"/>
  <c r="L3758" i="5"/>
  <c r="P3757" i="5"/>
  <c r="O3757" i="5"/>
  <c r="L3757" i="5"/>
  <c r="P3756" i="5"/>
  <c r="O3756" i="5"/>
  <c r="L3756" i="5"/>
  <c r="P3755" i="5"/>
  <c r="O3755" i="5"/>
  <c r="L3755" i="5"/>
  <c r="P3754" i="5"/>
  <c r="O3754" i="5"/>
  <c r="L3754" i="5"/>
  <c r="P3753" i="5"/>
  <c r="O3753" i="5"/>
  <c r="L3753" i="5"/>
  <c r="P3752" i="5"/>
  <c r="O3752" i="5"/>
  <c r="L3752" i="5"/>
  <c r="P3751" i="5"/>
  <c r="O3751" i="5"/>
  <c r="L3751" i="5"/>
  <c r="P3750" i="5"/>
  <c r="O3750" i="5"/>
  <c r="L3750" i="5"/>
  <c r="P3749" i="5"/>
  <c r="O3749" i="5"/>
  <c r="L3749" i="5"/>
  <c r="P3748" i="5"/>
  <c r="O3748" i="5"/>
  <c r="L3748" i="5"/>
  <c r="P3747" i="5"/>
  <c r="O3747" i="5"/>
  <c r="L3747" i="5"/>
  <c r="P3746" i="5"/>
  <c r="O3746" i="5"/>
  <c r="L3746" i="5"/>
  <c r="P3745" i="5"/>
  <c r="O3745" i="5"/>
  <c r="L3745" i="5"/>
  <c r="P3744" i="5"/>
  <c r="O3744" i="5"/>
  <c r="L3744" i="5"/>
  <c r="P3743" i="5"/>
  <c r="O3743" i="5"/>
  <c r="L3743" i="5"/>
  <c r="P3742" i="5"/>
  <c r="O3742" i="5"/>
  <c r="L3742" i="5"/>
  <c r="P3741" i="5"/>
  <c r="O3741" i="5"/>
  <c r="L3741" i="5"/>
  <c r="P3740" i="5"/>
  <c r="O3740" i="5"/>
  <c r="L3740" i="5"/>
  <c r="P3739" i="5"/>
  <c r="O3739" i="5"/>
  <c r="L3739" i="5"/>
  <c r="P3738" i="5"/>
  <c r="O3738" i="5"/>
  <c r="L3738" i="5"/>
  <c r="P3737" i="5"/>
  <c r="O3737" i="5"/>
  <c r="L3737" i="5"/>
  <c r="P3736" i="5"/>
  <c r="O3736" i="5"/>
  <c r="L3736" i="5"/>
  <c r="P3735" i="5"/>
  <c r="O3735" i="5"/>
  <c r="L3735" i="5"/>
  <c r="P3734" i="5"/>
  <c r="O3734" i="5"/>
  <c r="L3734" i="5"/>
  <c r="P3733" i="5"/>
  <c r="O3733" i="5"/>
  <c r="L3733" i="5"/>
  <c r="P3732" i="5"/>
  <c r="O3732" i="5"/>
  <c r="L3732" i="5"/>
  <c r="P3731" i="5"/>
  <c r="O3731" i="5"/>
  <c r="L3731" i="5"/>
  <c r="P3730" i="5"/>
  <c r="O3730" i="5"/>
  <c r="L3730" i="5"/>
  <c r="P3729" i="5"/>
  <c r="O3729" i="5"/>
  <c r="L3729" i="5"/>
  <c r="P3728" i="5"/>
  <c r="O3728" i="5"/>
  <c r="L3728" i="5"/>
  <c r="P3727" i="5"/>
  <c r="O3727" i="5"/>
  <c r="L3727" i="5"/>
  <c r="P3726" i="5"/>
  <c r="O3726" i="5"/>
  <c r="L3726" i="5"/>
  <c r="P3725" i="5"/>
  <c r="O3725" i="5"/>
  <c r="L3725" i="5"/>
  <c r="P3724" i="5"/>
  <c r="O3724" i="5"/>
  <c r="L3724" i="5"/>
  <c r="P3723" i="5"/>
  <c r="O3723" i="5"/>
  <c r="L3723" i="5"/>
  <c r="P3722" i="5"/>
  <c r="O3722" i="5"/>
  <c r="L3722" i="5"/>
  <c r="P3721" i="5"/>
  <c r="O3721" i="5"/>
  <c r="L3721" i="5"/>
  <c r="P3720" i="5"/>
  <c r="O3720" i="5"/>
  <c r="L3720" i="5"/>
  <c r="P3719" i="5"/>
  <c r="O3719" i="5"/>
  <c r="L3719" i="5"/>
  <c r="P3718" i="5"/>
  <c r="O3718" i="5"/>
  <c r="L3718" i="5"/>
  <c r="P3717" i="5"/>
  <c r="O3717" i="5"/>
  <c r="L3717" i="5"/>
  <c r="P3716" i="5"/>
  <c r="O3716" i="5"/>
  <c r="L3716" i="5"/>
  <c r="P3715" i="5"/>
  <c r="O3715" i="5"/>
  <c r="L3715" i="5"/>
  <c r="P3714" i="5"/>
  <c r="O3714" i="5"/>
  <c r="L3714" i="5"/>
  <c r="P3713" i="5"/>
  <c r="O3713" i="5"/>
  <c r="L3713" i="5"/>
  <c r="P3712" i="5"/>
  <c r="O3712" i="5"/>
  <c r="L3712" i="5"/>
  <c r="P3711" i="5"/>
  <c r="O3711" i="5"/>
  <c r="L3711" i="5"/>
  <c r="P3710" i="5"/>
  <c r="O3710" i="5"/>
  <c r="L3710" i="5"/>
  <c r="P3709" i="5"/>
  <c r="O3709" i="5"/>
  <c r="L3709" i="5"/>
  <c r="P3708" i="5"/>
  <c r="O3708" i="5"/>
  <c r="L3708" i="5"/>
  <c r="P3707" i="5"/>
  <c r="O3707" i="5"/>
  <c r="L3707" i="5"/>
  <c r="P3706" i="5"/>
  <c r="O3706" i="5"/>
  <c r="L3706" i="5"/>
  <c r="P3705" i="5"/>
  <c r="O3705" i="5"/>
  <c r="L3705" i="5"/>
  <c r="P3704" i="5"/>
  <c r="O3704" i="5"/>
  <c r="L3704" i="5"/>
  <c r="P3703" i="5"/>
  <c r="O3703" i="5"/>
  <c r="L3703" i="5"/>
  <c r="P3702" i="5"/>
  <c r="O3702" i="5"/>
  <c r="L3702" i="5"/>
  <c r="P3701" i="5"/>
  <c r="O3701" i="5"/>
  <c r="L3701" i="5"/>
  <c r="P3700" i="5"/>
  <c r="O3700" i="5"/>
  <c r="L3700" i="5"/>
  <c r="P3699" i="5"/>
  <c r="O3699" i="5"/>
  <c r="L3699" i="5"/>
  <c r="P3698" i="5"/>
  <c r="O3698" i="5"/>
  <c r="L3698" i="5"/>
  <c r="P3697" i="5"/>
  <c r="O3697" i="5"/>
  <c r="L3697" i="5"/>
  <c r="P3696" i="5"/>
  <c r="O3696" i="5"/>
  <c r="L3696" i="5"/>
  <c r="P3695" i="5"/>
  <c r="O3695" i="5"/>
  <c r="L3695" i="5"/>
  <c r="P3694" i="5"/>
  <c r="O3694" i="5"/>
  <c r="L3694" i="5"/>
  <c r="P3693" i="5"/>
  <c r="O3693" i="5"/>
  <c r="L3693" i="5"/>
  <c r="P3692" i="5"/>
  <c r="O3692" i="5"/>
  <c r="L3692" i="5"/>
  <c r="P3691" i="5"/>
  <c r="O3691" i="5"/>
  <c r="L3691" i="5"/>
  <c r="P3690" i="5"/>
  <c r="O3690" i="5"/>
  <c r="L3690" i="5"/>
  <c r="P3689" i="5"/>
  <c r="O3689" i="5"/>
  <c r="L3689" i="5"/>
  <c r="P3688" i="5"/>
  <c r="O3688" i="5"/>
  <c r="L3688" i="5"/>
  <c r="P3687" i="5"/>
  <c r="O3687" i="5"/>
  <c r="L3687" i="5"/>
  <c r="P3686" i="5"/>
  <c r="O3686" i="5"/>
  <c r="L3686" i="5"/>
  <c r="P3685" i="5"/>
  <c r="O3685" i="5"/>
  <c r="L3685" i="5"/>
  <c r="P3684" i="5"/>
  <c r="O3684" i="5"/>
  <c r="L3684" i="5"/>
  <c r="P3683" i="5"/>
  <c r="O3683" i="5"/>
  <c r="L3683" i="5"/>
  <c r="P3682" i="5"/>
  <c r="O3682" i="5"/>
  <c r="L3682" i="5"/>
  <c r="P3681" i="5"/>
  <c r="O3681" i="5"/>
  <c r="L3681" i="5"/>
  <c r="P3680" i="5"/>
  <c r="O3680" i="5"/>
  <c r="L3680" i="5"/>
  <c r="P3679" i="5"/>
  <c r="O3679" i="5"/>
  <c r="L3679" i="5"/>
  <c r="P3678" i="5"/>
  <c r="O3678" i="5"/>
  <c r="L3678" i="5"/>
  <c r="P3677" i="5"/>
  <c r="O3677" i="5"/>
  <c r="L3677" i="5"/>
  <c r="P3676" i="5"/>
  <c r="O3676" i="5"/>
  <c r="L3676" i="5"/>
  <c r="P3675" i="5"/>
  <c r="O3675" i="5"/>
  <c r="L3675" i="5"/>
  <c r="P3674" i="5"/>
  <c r="O3674" i="5"/>
  <c r="L3674" i="5"/>
  <c r="P3673" i="5"/>
  <c r="O3673" i="5"/>
  <c r="L3673" i="5"/>
  <c r="P3672" i="5"/>
  <c r="O3672" i="5"/>
  <c r="L3672" i="5"/>
  <c r="P3671" i="5"/>
  <c r="O3671" i="5"/>
  <c r="L3671" i="5"/>
  <c r="P3670" i="5"/>
  <c r="O3670" i="5"/>
  <c r="L3670" i="5"/>
  <c r="P3669" i="5"/>
  <c r="O3669" i="5"/>
  <c r="L3669" i="5"/>
  <c r="P3668" i="5"/>
  <c r="O3668" i="5"/>
  <c r="L3668" i="5"/>
  <c r="P3667" i="5"/>
  <c r="O3667" i="5"/>
  <c r="L3667" i="5"/>
  <c r="P3666" i="5"/>
  <c r="O3666" i="5"/>
  <c r="L3666" i="5"/>
  <c r="P3665" i="5"/>
  <c r="O3665" i="5"/>
  <c r="L3665" i="5"/>
  <c r="P3664" i="5"/>
  <c r="O3664" i="5"/>
  <c r="L3664" i="5"/>
  <c r="P3663" i="5"/>
  <c r="O3663" i="5"/>
  <c r="L3663" i="5"/>
  <c r="P3662" i="5"/>
  <c r="O3662" i="5"/>
  <c r="L3662" i="5"/>
  <c r="P3661" i="5"/>
  <c r="O3661" i="5"/>
  <c r="L3661" i="5"/>
  <c r="P3660" i="5"/>
  <c r="O3660" i="5"/>
  <c r="L3660" i="5"/>
  <c r="P3659" i="5"/>
  <c r="O3659" i="5"/>
  <c r="L3659" i="5"/>
  <c r="P3658" i="5"/>
  <c r="O3658" i="5"/>
  <c r="L3658" i="5"/>
  <c r="P3657" i="5"/>
  <c r="O3657" i="5"/>
  <c r="L3657" i="5"/>
  <c r="P3656" i="5"/>
  <c r="O3656" i="5"/>
  <c r="L3656" i="5"/>
  <c r="P3655" i="5"/>
  <c r="O3655" i="5"/>
  <c r="L3655" i="5"/>
  <c r="P3654" i="5"/>
  <c r="O3654" i="5"/>
  <c r="L3654" i="5"/>
  <c r="P3653" i="5"/>
  <c r="O3653" i="5"/>
  <c r="L3653" i="5"/>
  <c r="P3652" i="5"/>
  <c r="O3652" i="5"/>
  <c r="L3652" i="5"/>
  <c r="P3651" i="5"/>
  <c r="O3651" i="5"/>
  <c r="L3651" i="5"/>
  <c r="P3650" i="5"/>
  <c r="O3650" i="5"/>
  <c r="L3650" i="5"/>
  <c r="P3649" i="5"/>
  <c r="O3649" i="5"/>
  <c r="L3649" i="5"/>
  <c r="P3648" i="5"/>
  <c r="O3648" i="5"/>
  <c r="L3648" i="5"/>
  <c r="P3647" i="5"/>
  <c r="O3647" i="5"/>
  <c r="L3647" i="5"/>
  <c r="P3646" i="5"/>
  <c r="O3646" i="5"/>
  <c r="L3646" i="5"/>
  <c r="P3645" i="5"/>
  <c r="O3645" i="5"/>
  <c r="L3645" i="5"/>
  <c r="P3644" i="5"/>
  <c r="O3644" i="5"/>
  <c r="L3644" i="5"/>
  <c r="P3643" i="5"/>
  <c r="O3643" i="5"/>
  <c r="L3643" i="5"/>
  <c r="P3642" i="5"/>
  <c r="O3642" i="5"/>
  <c r="L3642" i="5"/>
  <c r="P3641" i="5"/>
  <c r="O3641" i="5"/>
  <c r="L3641" i="5"/>
  <c r="P3640" i="5"/>
  <c r="O3640" i="5"/>
  <c r="L3640" i="5"/>
  <c r="P3639" i="5"/>
  <c r="O3639" i="5"/>
  <c r="L3639" i="5"/>
  <c r="P3638" i="5"/>
  <c r="O3638" i="5"/>
  <c r="L3638" i="5"/>
  <c r="P3637" i="5"/>
  <c r="O3637" i="5"/>
  <c r="L3637" i="5"/>
  <c r="P3636" i="5"/>
  <c r="O3636" i="5"/>
  <c r="L3636" i="5"/>
  <c r="P3635" i="5"/>
  <c r="O3635" i="5"/>
  <c r="L3635" i="5"/>
  <c r="P3634" i="5"/>
  <c r="O3634" i="5"/>
  <c r="L3634" i="5"/>
  <c r="P3633" i="5"/>
  <c r="O3633" i="5"/>
  <c r="L3633" i="5"/>
  <c r="P3632" i="5"/>
  <c r="O3632" i="5"/>
  <c r="L3632" i="5"/>
  <c r="P3631" i="5"/>
  <c r="O3631" i="5"/>
  <c r="L3631" i="5"/>
  <c r="P3630" i="5"/>
  <c r="O3630" i="5"/>
  <c r="L3630" i="5"/>
  <c r="P3629" i="5"/>
  <c r="O3629" i="5"/>
  <c r="L3629" i="5"/>
  <c r="P3628" i="5"/>
  <c r="O3628" i="5"/>
  <c r="L3628" i="5"/>
  <c r="P3627" i="5"/>
  <c r="O3627" i="5"/>
  <c r="L3627" i="5"/>
  <c r="P3626" i="5"/>
  <c r="O3626" i="5"/>
  <c r="L3626" i="5"/>
  <c r="P3625" i="5"/>
  <c r="O3625" i="5"/>
  <c r="L3625" i="5"/>
  <c r="P3624" i="5"/>
  <c r="O3624" i="5"/>
  <c r="L3624" i="5"/>
  <c r="P3623" i="5"/>
  <c r="O3623" i="5"/>
  <c r="L3623" i="5"/>
  <c r="P3622" i="5"/>
  <c r="O3622" i="5"/>
  <c r="L3622" i="5"/>
  <c r="P3621" i="5"/>
  <c r="O3621" i="5"/>
  <c r="L3621" i="5"/>
  <c r="P3620" i="5"/>
  <c r="O3620" i="5"/>
  <c r="L3620" i="5"/>
  <c r="P3619" i="5"/>
  <c r="O3619" i="5"/>
  <c r="L3619" i="5"/>
  <c r="P3618" i="5"/>
  <c r="O3618" i="5"/>
  <c r="L3618" i="5"/>
  <c r="P3617" i="5"/>
  <c r="O3617" i="5"/>
  <c r="L3617" i="5"/>
  <c r="P3616" i="5"/>
  <c r="O3616" i="5"/>
  <c r="L3616" i="5"/>
  <c r="P3615" i="5"/>
  <c r="O3615" i="5"/>
  <c r="L3615" i="5"/>
  <c r="P3614" i="5"/>
  <c r="O3614" i="5"/>
  <c r="L3614" i="5"/>
  <c r="P3613" i="5"/>
  <c r="O3613" i="5"/>
  <c r="L3613" i="5"/>
  <c r="P3612" i="5"/>
  <c r="O3612" i="5"/>
  <c r="L3612" i="5"/>
  <c r="P3611" i="5"/>
  <c r="O3611" i="5"/>
  <c r="L3611" i="5"/>
  <c r="P3610" i="5"/>
  <c r="O3610" i="5"/>
  <c r="L3610" i="5"/>
  <c r="P3609" i="5"/>
  <c r="O3609" i="5"/>
  <c r="L3609" i="5"/>
  <c r="P3608" i="5"/>
  <c r="O3608" i="5"/>
  <c r="L3608" i="5"/>
  <c r="P3607" i="5"/>
  <c r="O3607" i="5"/>
  <c r="L3607" i="5"/>
  <c r="P3606" i="5"/>
  <c r="O3606" i="5"/>
  <c r="L3606" i="5"/>
  <c r="P3605" i="5"/>
  <c r="O3605" i="5"/>
  <c r="L3605" i="5"/>
  <c r="P3604" i="5"/>
  <c r="O3604" i="5"/>
  <c r="L3604" i="5"/>
  <c r="P3603" i="5"/>
  <c r="O3603" i="5"/>
  <c r="L3603" i="5"/>
  <c r="P3602" i="5"/>
  <c r="O3602" i="5"/>
  <c r="L3602" i="5"/>
  <c r="P3601" i="5"/>
  <c r="O3601" i="5"/>
  <c r="L3601" i="5"/>
  <c r="P3600" i="5"/>
  <c r="O3600" i="5"/>
  <c r="L3600" i="5"/>
  <c r="P3599" i="5"/>
  <c r="O3599" i="5"/>
  <c r="L3599" i="5"/>
  <c r="P3598" i="5"/>
  <c r="O3598" i="5"/>
  <c r="L3598" i="5"/>
  <c r="P3597" i="5"/>
  <c r="O3597" i="5"/>
  <c r="L3597" i="5"/>
  <c r="P3596" i="5"/>
  <c r="O3596" i="5"/>
  <c r="L3596" i="5"/>
  <c r="P3595" i="5"/>
  <c r="O3595" i="5"/>
  <c r="L3595" i="5"/>
  <c r="P3594" i="5"/>
  <c r="O3594" i="5"/>
  <c r="L3594" i="5"/>
  <c r="P3593" i="5"/>
  <c r="O3593" i="5"/>
  <c r="L3593" i="5"/>
  <c r="P3592" i="5"/>
  <c r="O3592" i="5"/>
  <c r="L3592" i="5"/>
  <c r="P3591" i="5"/>
  <c r="O3591" i="5"/>
  <c r="L3591" i="5"/>
  <c r="P3590" i="5"/>
  <c r="O3590" i="5"/>
  <c r="L3590" i="5"/>
  <c r="P3589" i="5"/>
  <c r="O3589" i="5"/>
  <c r="L3589" i="5"/>
  <c r="P3588" i="5"/>
  <c r="O3588" i="5"/>
  <c r="L3588" i="5"/>
  <c r="P3587" i="5"/>
  <c r="O3587" i="5"/>
  <c r="L3587" i="5"/>
  <c r="P3586" i="5"/>
  <c r="O3586" i="5"/>
  <c r="L3586" i="5"/>
  <c r="P3585" i="5"/>
  <c r="O3585" i="5"/>
  <c r="L3585" i="5"/>
  <c r="P3584" i="5"/>
  <c r="O3584" i="5"/>
  <c r="L3584" i="5"/>
  <c r="P3583" i="5"/>
  <c r="O3583" i="5"/>
  <c r="L3583" i="5"/>
  <c r="P3582" i="5"/>
  <c r="O3582" i="5"/>
  <c r="L3582" i="5"/>
  <c r="P3581" i="5"/>
  <c r="O3581" i="5"/>
  <c r="L3581" i="5"/>
  <c r="P3580" i="5"/>
  <c r="O3580" i="5"/>
  <c r="L3580" i="5"/>
  <c r="P3579" i="5"/>
  <c r="O3579" i="5"/>
  <c r="L3579" i="5"/>
  <c r="P3578" i="5"/>
  <c r="O3578" i="5"/>
  <c r="L3578" i="5"/>
  <c r="P3577" i="5"/>
  <c r="O3577" i="5"/>
  <c r="L3577" i="5"/>
  <c r="P3576" i="5"/>
  <c r="O3576" i="5"/>
  <c r="L3576" i="5"/>
  <c r="P3575" i="5"/>
  <c r="O3575" i="5"/>
  <c r="L3575" i="5"/>
  <c r="P3574" i="5"/>
  <c r="O3574" i="5"/>
  <c r="L3574" i="5"/>
  <c r="P3573" i="5"/>
  <c r="O3573" i="5"/>
  <c r="L3573" i="5"/>
  <c r="P3572" i="5"/>
  <c r="O3572" i="5"/>
  <c r="L3572" i="5"/>
  <c r="P3571" i="5"/>
  <c r="O3571" i="5"/>
  <c r="L3571" i="5"/>
  <c r="P3570" i="5"/>
  <c r="O3570" i="5"/>
  <c r="L3570" i="5"/>
  <c r="P3569" i="5"/>
  <c r="O3569" i="5"/>
  <c r="L3569" i="5"/>
  <c r="P3568" i="5"/>
  <c r="O3568" i="5"/>
  <c r="L3568" i="5"/>
  <c r="P3567" i="5"/>
  <c r="O3567" i="5"/>
  <c r="L3567" i="5"/>
  <c r="P3566" i="5"/>
  <c r="O3566" i="5"/>
  <c r="L3566" i="5"/>
  <c r="P3565" i="5"/>
  <c r="O3565" i="5"/>
  <c r="L3565" i="5"/>
  <c r="P3564" i="5"/>
  <c r="O3564" i="5"/>
  <c r="L3564" i="5"/>
  <c r="P3563" i="5"/>
  <c r="O3563" i="5"/>
  <c r="L3563" i="5"/>
  <c r="P3562" i="5"/>
  <c r="O3562" i="5"/>
  <c r="L3562" i="5"/>
  <c r="P3561" i="5"/>
  <c r="O3561" i="5"/>
  <c r="L3561" i="5"/>
  <c r="P3560" i="5"/>
  <c r="O3560" i="5"/>
  <c r="L3560" i="5"/>
  <c r="P3559" i="5"/>
  <c r="O3559" i="5"/>
  <c r="L3559" i="5"/>
  <c r="P3558" i="5"/>
  <c r="O3558" i="5"/>
  <c r="L3558" i="5"/>
  <c r="P3557" i="5"/>
  <c r="O3557" i="5"/>
  <c r="L3557" i="5"/>
  <c r="P3556" i="5"/>
  <c r="O3556" i="5"/>
  <c r="L3556" i="5"/>
  <c r="P3555" i="5"/>
  <c r="O3555" i="5"/>
  <c r="L3555" i="5"/>
  <c r="P3554" i="5"/>
  <c r="O3554" i="5"/>
  <c r="L3554" i="5"/>
  <c r="P3553" i="5"/>
  <c r="O3553" i="5"/>
  <c r="L3553" i="5"/>
  <c r="P3552" i="5"/>
  <c r="O3552" i="5"/>
  <c r="L3552" i="5"/>
  <c r="P3551" i="5"/>
  <c r="O3551" i="5"/>
  <c r="L3551" i="5"/>
  <c r="P3550" i="5"/>
  <c r="O3550" i="5"/>
  <c r="L3550" i="5"/>
  <c r="P3549" i="5"/>
  <c r="O3549" i="5"/>
  <c r="L3549" i="5"/>
  <c r="P3548" i="5"/>
  <c r="O3548" i="5"/>
  <c r="L3548" i="5"/>
  <c r="P3547" i="5"/>
  <c r="O3547" i="5"/>
  <c r="L3547" i="5"/>
  <c r="P3546" i="5"/>
  <c r="O3546" i="5"/>
  <c r="L3546" i="5"/>
  <c r="P3545" i="5"/>
  <c r="O3545" i="5"/>
  <c r="L3545" i="5"/>
  <c r="P3544" i="5"/>
  <c r="O3544" i="5"/>
  <c r="L3544" i="5"/>
  <c r="P3543" i="5"/>
  <c r="O3543" i="5"/>
  <c r="L3543" i="5"/>
  <c r="P3542" i="5"/>
  <c r="O3542" i="5"/>
  <c r="L3542" i="5"/>
  <c r="P3541" i="5"/>
  <c r="O3541" i="5"/>
  <c r="L3541" i="5"/>
  <c r="P3540" i="5"/>
  <c r="O3540" i="5"/>
  <c r="L3540" i="5"/>
  <c r="P3539" i="5"/>
  <c r="O3539" i="5"/>
  <c r="L3539" i="5"/>
  <c r="P3538" i="5"/>
  <c r="O3538" i="5"/>
  <c r="L3538" i="5"/>
  <c r="P3537" i="5"/>
  <c r="O3537" i="5"/>
  <c r="L3537" i="5"/>
  <c r="P3536" i="5"/>
  <c r="O3536" i="5"/>
  <c r="L3536" i="5"/>
  <c r="P3535" i="5"/>
  <c r="O3535" i="5"/>
  <c r="L3535" i="5"/>
  <c r="P3534" i="5"/>
  <c r="O3534" i="5"/>
  <c r="L3534" i="5"/>
  <c r="P3533" i="5"/>
  <c r="O3533" i="5"/>
  <c r="L3533" i="5"/>
  <c r="P3532" i="5"/>
  <c r="O3532" i="5"/>
  <c r="L3532" i="5"/>
  <c r="P3531" i="5"/>
  <c r="O3531" i="5"/>
  <c r="L3531" i="5"/>
  <c r="P3530" i="5"/>
  <c r="O3530" i="5"/>
  <c r="L3530" i="5"/>
  <c r="P3529" i="5"/>
  <c r="O3529" i="5"/>
  <c r="L3529" i="5"/>
  <c r="P3528" i="5"/>
  <c r="O3528" i="5"/>
  <c r="L3528" i="5"/>
  <c r="P3527" i="5"/>
  <c r="O3527" i="5"/>
  <c r="L3527" i="5"/>
  <c r="P3526" i="5"/>
  <c r="O3526" i="5"/>
  <c r="L3526" i="5"/>
  <c r="P3525" i="5"/>
  <c r="O3525" i="5"/>
  <c r="L3525" i="5"/>
  <c r="P3524" i="5"/>
  <c r="O3524" i="5"/>
  <c r="L3524" i="5"/>
  <c r="P3523" i="5"/>
  <c r="O3523" i="5"/>
  <c r="L3523" i="5"/>
  <c r="P3522" i="5"/>
  <c r="O3522" i="5"/>
  <c r="L3522" i="5"/>
  <c r="P3521" i="5"/>
  <c r="O3521" i="5"/>
  <c r="L3521" i="5"/>
  <c r="P3520" i="5"/>
  <c r="O3520" i="5"/>
  <c r="L3520" i="5"/>
  <c r="P3519" i="5"/>
  <c r="O3519" i="5"/>
  <c r="L3519" i="5"/>
  <c r="P3518" i="5"/>
  <c r="O3518" i="5"/>
  <c r="L3518" i="5"/>
  <c r="P3517" i="5"/>
  <c r="O3517" i="5"/>
  <c r="L3517" i="5"/>
  <c r="P3516" i="5"/>
  <c r="O3516" i="5"/>
  <c r="L3516" i="5"/>
  <c r="P3515" i="5"/>
  <c r="O3515" i="5"/>
  <c r="L3515" i="5"/>
  <c r="P3514" i="5"/>
  <c r="O3514" i="5"/>
  <c r="L3514" i="5"/>
  <c r="P3513" i="5"/>
  <c r="O3513" i="5"/>
  <c r="L3513" i="5"/>
  <c r="P3512" i="5"/>
  <c r="O3512" i="5"/>
  <c r="L3512" i="5"/>
  <c r="P3511" i="5"/>
  <c r="O3511" i="5"/>
  <c r="L3511" i="5"/>
  <c r="P3510" i="5"/>
  <c r="O3510" i="5"/>
  <c r="L3510" i="5"/>
  <c r="P3509" i="5"/>
  <c r="O3509" i="5"/>
  <c r="L3509" i="5"/>
  <c r="P3508" i="5"/>
  <c r="O3508" i="5"/>
  <c r="L3508" i="5"/>
  <c r="P3507" i="5"/>
  <c r="O3507" i="5"/>
  <c r="L3507" i="5"/>
  <c r="P3506" i="5"/>
  <c r="O3506" i="5"/>
  <c r="L3506" i="5"/>
  <c r="P3505" i="5"/>
  <c r="O3505" i="5"/>
  <c r="L3505" i="5"/>
  <c r="P3504" i="5"/>
  <c r="O3504" i="5"/>
  <c r="L3504" i="5"/>
  <c r="P3503" i="5"/>
  <c r="O3503" i="5"/>
  <c r="L3503" i="5"/>
  <c r="P3502" i="5"/>
  <c r="O3502" i="5"/>
  <c r="L3502" i="5"/>
  <c r="P3501" i="5"/>
  <c r="O3501" i="5"/>
  <c r="L3501" i="5"/>
  <c r="P3500" i="5"/>
  <c r="O3500" i="5"/>
  <c r="L3500" i="5"/>
  <c r="P3499" i="5"/>
  <c r="O3499" i="5"/>
  <c r="L3499" i="5"/>
  <c r="P3498" i="5"/>
  <c r="O3498" i="5"/>
  <c r="L3498" i="5"/>
  <c r="P3497" i="5"/>
  <c r="O3497" i="5"/>
  <c r="L3497" i="5"/>
  <c r="P3496" i="5"/>
  <c r="O3496" i="5"/>
  <c r="L3496" i="5"/>
  <c r="P3495" i="5"/>
  <c r="O3495" i="5"/>
  <c r="L3495" i="5"/>
  <c r="P3494" i="5"/>
  <c r="O3494" i="5"/>
  <c r="L3494" i="5"/>
  <c r="P3493" i="5"/>
  <c r="O3493" i="5"/>
  <c r="L3493" i="5"/>
  <c r="P3492" i="5"/>
  <c r="O3492" i="5"/>
  <c r="L3492" i="5"/>
  <c r="P3491" i="5"/>
  <c r="O3491" i="5"/>
  <c r="L3491" i="5"/>
  <c r="P3490" i="5"/>
  <c r="O3490" i="5"/>
  <c r="L3490" i="5"/>
  <c r="P3489" i="5"/>
  <c r="O3489" i="5"/>
  <c r="L3489" i="5"/>
  <c r="P3488" i="5"/>
  <c r="O3488" i="5"/>
  <c r="L3488" i="5"/>
  <c r="P3487" i="5"/>
  <c r="O3487" i="5"/>
  <c r="L3487" i="5"/>
  <c r="P3486" i="5"/>
  <c r="O3486" i="5"/>
  <c r="L3486" i="5"/>
  <c r="P3485" i="5"/>
  <c r="O3485" i="5"/>
  <c r="L3485" i="5"/>
  <c r="P3484" i="5"/>
  <c r="O3484" i="5"/>
  <c r="L3484" i="5"/>
  <c r="P3483" i="5"/>
  <c r="O3483" i="5"/>
  <c r="L3483" i="5"/>
  <c r="P3482" i="5"/>
  <c r="O3482" i="5"/>
  <c r="L3482" i="5"/>
  <c r="P3481" i="5"/>
  <c r="O3481" i="5"/>
  <c r="L3481" i="5"/>
  <c r="P3480" i="5"/>
  <c r="O3480" i="5"/>
  <c r="L3480" i="5"/>
  <c r="P3479" i="5"/>
  <c r="O3479" i="5"/>
  <c r="L3479" i="5"/>
  <c r="P3478" i="5"/>
  <c r="O3478" i="5"/>
  <c r="L3478" i="5"/>
  <c r="P3477" i="5"/>
  <c r="O3477" i="5"/>
  <c r="L3477" i="5"/>
  <c r="P3476" i="5"/>
  <c r="O3476" i="5"/>
  <c r="L3476" i="5"/>
  <c r="P3475" i="5"/>
  <c r="O3475" i="5"/>
  <c r="L3475" i="5"/>
  <c r="P3474" i="5"/>
  <c r="O3474" i="5"/>
  <c r="L3474" i="5"/>
  <c r="P3473" i="5"/>
  <c r="O3473" i="5"/>
  <c r="L3473" i="5"/>
  <c r="P3472" i="5"/>
  <c r="O3472" i="5"/>
  <c r="L3472" i="5"/>
  <c r="P3471" i="5"/>
  <c r="O3471" i="5"/>
  <c r="L3471" i="5"/>
  <c r="P3470" i="5"/>
  <c r="O3470" i="5"/>
  <c r="L3470" i="5"/>
  <c r="P3469" i="5"/>
  <c r="O3469" i="5"/>
  <c r="L3469" i="5"/>
  <c r="P3468" i="5"/>
  <c r="O3468" i="5"/>
  <c r="L3468" i="5"/>
  <c r="P3467" i="5"/>
  <c r="O3467" i="5"/>
  <c r="L3467" i="5"/>
  <c r="P3466" i="5"/>
  <c r="O3466" i="5"/>
  <c r="L3466" i="5"/>
  <c r="P3465" i="5"/>
  <c r="O3465" i="5"/>
  <c r="L3465" i="5"/>
  <c r="P3464" i="5"/>
  <c r="O3464" i="5"/>
  <c r="L3464" i="5"/>
  <c r="P3463" i="5"/>
  <c r="O3463" i="5"/>
  <c r="L3463" i="5"/>
  <c r="P3462" i="5"/>
  <c r="O3462" i="5"/>
  <c r="L3462" i="5"/>
  <c r="P3461" i="5"/>
  <c r="O3461" i="5"/>
  <c r="L3461" i="5"/>
  <c r="P3460" i="5"/>
  <c r="O3460" i="5"/>
  <c r="L3460" i="5"/>
  <c r="P3459" i="5"/>
  <c r="O3459" i="5"/>
  <c r="L3459" i="5"/>
  <c r="P3458" i="5"/>
  <c r="O3458" i="5"/>
  <c r="L3458" i="5"/>
  <c r="P3457" i="5"/>
  <c r="O3457" i="5"/>
  <c r="L3457" i="5"/>
  <c r="P3456" i="5"/>
  <c r="O3456" i="5"/>
  <c r="L3456" i="5"/>
  <c r="P3455" i="5"/>
  <c r="O3455" i="5"/>
  <c r="L3455" i="5"/>
  <c r="P3454" i="5"/>
  <c r="O3454" i="5"/>
  <c r="L3454" i="5"/>
  <c r="P3453" i="5"/>
  <c r="O3453" i="5"/>
  <c r="L3453" i="5"/>
  <c r="P3452" i="5"/>
  <c r="O3452" i="5"/>
  <c r="L3452" i="5"/>
  <c r="P3451" i="5"/>
  <c r="O3451" i="5"/>
  <c r="L3451" i="5"/>
  <c r="P3450" i="5"/>
  <c r="O3450" i="5"/>
  <c r="L3450" i="5"/>
  <c r="P3449" i="5"/>
  <c r="O3449" i="5"/>
  <c r="L3449" i="5"/>
  <c r="P3448" i="5"/>
  <c r="O3448" i="5"/>
  <c r="L3448" i="5"/>
  <c r="P3447" i="5"/>
  <c r="O3447" i="5"/>
  <c r="L3447" i="5"/>
  <c r="P3446" i="5"/>
  <c r="O3446" i="5"/>
  <c r="L3446" i="5"/>
  <c r="P3445" i="5"/>
  <c r="O3445" i="5"/>
  <c r="L3445" i="5"/>
  <c r="P3444" i="5"/>
  <c r="O3444" i="5"/>
  <c r="L3444" i="5"/>
  <c r="P3443" i="5"/>
  <c r="O3443" i="5"/>
  <c r="L3443" i="5"/>
  <c r="P3442" i="5"/>
  <c r="O3442" i="5"/>
  <c r="L3442" i="5"/>
  <c r="P3441" i="5"/>
  <c r="O3441" i="5"/>
  <c r="L3441" i="5"/>
  <c r="P3440" i="5"/>
  <c r="O3440" i="5"/>
  <c r="L3440" i="5"/>
  <c r="P3439" i="5"/>
  <c r="O3439" i="5"/>
  <c r="L3439" i="5"/>
  <c r="P3438" i="5"/>
  <c r="O3438" i="5"/>
  <c r="L3438" i="5"/>
  <c r="P3437" i="5"/>
  <c r="O3437" i="5"/>
  <c r="L3437" i="5"/>
  <c r="P3436" i="5"/>
  <c r="O3436" i="5"/>
  <c r="L3436" i="5"/>
  <c r="P3435" i="5"/>
  <c r="O3435" i="5"/>
  <c r="L3435" i="5"/>
  <c r="P3434" i="5"/>
  <c r="O3434" i="5"/>
  <c r="L3434" i="5"/>
  <c r="P3433" i="5"/>
  <c r="O3433" i="5"/>
  <c r="L3433" i="5"/>
  <c r="P3432" i="5"/>
  <c r="O3432" i="5"/>
  <c r="L3432" i="5"/>
  <c r="P3431" i="5"/>
  <c r="O3431" i="5"/>
  <c r="L3431" i="5"/>
  <c r="P3430" i="5"/>
  <c r="O3430" i="5"/>
  <c r="L3430" i="5"/>
  <c r="P3429" i="5"/>
  <c r="O3429" i="5"/>
  <c r="L3429" i="5"/>
  <c r="P3428" i="5"/>
  <c r="O3428" i="5"/>
  <c r="L3428" i="5"/>
  <c r="P3427" i="5"/>
  <c r="O3427" i="5"/>
  <c r="L3427" i="5"/>
  <c r="P3426" i="5"/>
  <c r="O3426" i="5"/>
  <c r="L3426" i="5"/>
  <c r="P3425" i="5"/>
  <c r="O3425" i="5"/>
  <c r="L3425" i="5"/>
  <c r="P3424" i="5"/>
  <c r="O3424" i="5"/>
  <c r="L3424" i="5"/>
  <c r="P3423" i="5"/>
  <c r="O3423" i="5"/>
  <c r="L3423" i="5"/>
  <c r="P3422" i="5"/>
  <c r="O3422" i="5"/>
  <c r="L3422" i="5"/>
  <c r="P3421" i="5"/>
  <c r="O3421" i="5"/>
  <c r="L3421" i="5"/>
  <c r="P3420" i="5"/>
  <c r="O3420" i="5"/>
  <c r="L3420" i="5"/>
  <c r="P3419" i="5"/>
  <c r="O3419" i="5"/>
  <c r="L3419" i="5"/>
  <c r="P3418" i="5"/>
  <c r="O3418" i="5"/>
  <c r="L3418" i="5"/>
  <c r="P3417" i="5"/>
  <c r="O3417" i="5"/>
  <c r="L3417" i="5"/>
  <c r="P3416" i="5"/>
  <c r="O3416" i="5"/>
  <c r="L3416" i="5"/>
  <c r="P3415" i="5"/>
  <c r="O3415" i="5"/>
  <c r="L3415" i="5"/>
  <c r="P3414" i="5"/>
  <c r="O3414" i="5"/>
  <c r="L3414" i="5"/>
  <c r="P3413" i="5"/>
  <c r="O3413" i="5"/>
  <c r="L3413" i="5"/>
  <c r="P3412" i="5"/>
  <c r="O3412" i="5"/>
  <c r="L3412" i="5"/>
  <c r="P3411" i="5"/>
  <c r="O3411" i="5"/>
  <c r="L3411" i="5"/>
  <c r="P3410" i="5"/>
  <c r="O3410" i="5"/>
  <c r="L3410" i="5"/>
  <c r="P3409" i="5"/>
  <c r="O3409" i="5"/>
  <c r="L3409" i="5"/>
  <c r="P3408" i="5"/>
  <c r="O3408" i="5"/>
  <c r="L3408" i="5"/>
  <c r="P3407" i="5"/>
  <c r="O3407" i="5"/>
  <c r="L3407" i="5"/>
  <c r="P3406" i="5"/>
  <c r="O3406" i="5"/>
  <c r="L3406" i="5"/>
  <c r="P3405" i="5"/>
  <c r="O3405" i="5"/>
  <c r="L3405" i="5"/>
  <c r="P3404" i="5"/>
  <c r="O3404" i="5"/>
  <c r="L3404" i="5"/>
  <c r="P3403" i="5"/>
  <c r="O3403" i="5"/>
  <c r="L3403" i="5"/>
  <c r="P3402" i="5"/>
  <c r="O3402" i="5"/>
  <c r="L3402" i="5"/>
  <c r="P3401" i="5"/>
  <c r="O3401" i="5"/>
  <c r="L3401" i="5"/>
  <c r="P3400" i="5"/>
  <c r="O3400" i="5"/>
  <c r="L3400" i="5"/>
  <c r="P3399" i="5"/>
  <c r="O3399" i="5"/>
  <c r="L3399" i="5"/>
  <c r="P3398" i="5"/>
  <c r="O3398" i="5"/>
  <c r="L3398" i="5"/>
  <c r="P3397" i="5"/>
  <c r="O3397" i="5"/>
  <c r="L3397" i="5"/>
  <c r="P3396" i="5"/>
  <c r="O3396" i="5"/>
  <c r="L3396" i="5"/>
  <c r="P3395" i="5"/>
  <c r="O3395" i="5"/>
  <c r="L3395" i="5"/>
  <c r="P3394" i="5"/>
  <c r="O3394" i="5"/>
  <c r="L3394" i="5"/>
  <c r="P3393" i="5"/>
  <c r="O3393" i="5"/>
  <c r="L3393" i="5"/>
  <c r="P3392" i="5"/>
  <c r="O3392" i="5"/>
  <c r="L3392" i="5"/>
  <c r="P3391" i="5"/>
  <c r="O3391" i="5"/>
  <c r="L3391" i="5"/>
  <c r="P3390" i="5"/>
  <c r="O3390" i="5"/>
  <c r="L3390" i="5"/>
  <c r="P3389" i="5"/>
  <c r="O3389" i="5"/>
  <c r="L3389" i="5"/>
  <c r="P3388" i="5"/>
  <c r="O3388" i="5"/>
  <c r="L3388" i="5"/>
  <c r="P3387" i="5"/>
  <c r="O3387" i="5"/>
  <c r="L3387" i="5"/>
  <c r="P3386" i="5"/>
  <c r="O3386" i="5"/>
  <c r="L3386" i="5"/>
  <c r="P3385" i="5"/>
  <c r="O3385" i="5"/>
  <c r="L3385" i="5"/>
  <c r="P3384" i="5"/>
  <c r="O3384" i="5"/>
  <c r="L3384" i="5"/>
  <c r="P3383" i="5"/>
  <c r="O3383" i="5"/>
  <c r="L3383" i="5"/>
  <c r="P3382" i="5"/>
  <c r="O3382" i="5"/>
  <c r="L3382" i="5"/>
  <c r="P3381" i="5"/>
  <c r="O3381" i="5"/>
  <c r="L3381" i="5"/>
  <c r="P3380" i="5"/>
  <c r="O3380" i="5"/>
  <c r="L3380" i="5"/>
  <c r="P3379" i="5"/>
  <c r="O3379" i="5"/>
  <c r="L3379" i="5"/>
  <c r="P3378" i="5"/>
  <c r="O3378" i="5"/>
  <c r="L3378" i="5"/>
  <c r="P3377" i="5"/>
  <c r="O3377" i="5"/>
  <c r="L3377" i="5"/>
  <c r="P3376" i="5"/>
  <c r="O3376" i="5"/>
  <c r="L3376" i="5"/>
  <c r="P3375" i="5"/>
  <c r="O3375" i="5"/>
  <c r="L3375" i="5"/>
  <c r="P3374" i="5"/>
  <c r="O3374" i="5"/>
  <c r="L3374" i="5"/>
  <c r="P3373" i="5"/>
  <c r="O3373" i="5"/>
  <c r="L3373" i="5"/>
  <c r="P3372" i="5"/>
  <c r="O3372" i="5"/>
  <c r="L3372" i="5"/>
  <c r="P3371" i="5"/>
  <c r="O3371" i="5"/>
  <c r="L3371" i="5"/>
  <c r="P3370" i="5"/>
  <c r="O3370" i="5"/>
  <c r="L3370" i="5"/>
  <c r="P3369" i="5"/>
  <c r="O3369" i="5"/>
  <c r="L3369" i="5"/>
  <c r="P3368" i="5"/>
  <c r="O3368" i="5"/>
  <c r="L3368" i="5"/>
  <c r="P3367" i="5"/>
  <c r="O3367" i="5"/>
  <c r="L3367" i="5"/>
  <c r="P3366" i="5"/>
  <c r="O3366" i="5"/>
  <c r="L3366" i="5"/>
  <c r="P3365" i="5"/>
  <c r="O3365" i="5"/>
  <c r="L3365" i="5"/>
  <c r="P3364" i="5"/>
  <c r="O3364" i="5"/>
  <c r="L3364" i="5"/>
  <c r="P3363" i="5"/>
  <c r="O3363" i="5"/>
  <c r="L3363" i="5"/>
  <c r="P3362" i="5"/>
  <c r="O3362" i="5"/>
  <c r="L3362" i="5"/>
  <c r="P3361" i="5"/>
  <c r="O3361" i="5"/>
  <c r="L3361" i="5"/>
  <c r="P3360" i="5"/>
  <c r="O3360" i="5"/>
  <c r="L3360" i="5"/>
  <c r="P3359" i="5"/>
  <c r="O3359" i="5"/>
  <c r="L3359" i="5"/>
  <c r="P3358" i="5"/>
  <c r="O3358" i="5"/>
  <c r="L3358" i="5"/>
  <c r="P3357" i="5"/>
  <c r="O3357" i="5"/>
  <c r="L3357" i="5"/>
  <c r="P3356" i="5"/>
  <c r="O3356" i="5"/>
  <c r="L3356" i="5"/>
  <c r="P3355" i="5"/>
  <c r="O3355" i="5"/>
  <c r="L3355" i="5"/>
  <c r="P3354" i="5"/>
  <c r="O3354" i="5"/>
  <c r="L3354" i="5"/>
  <c r="P3353" i="5"/>
  <c r="O3353" i="5"/>
  <c r="L3353" i="5"/>
  <c r="P3352" i="5"/>
  <c r="O3352" i="5"/>
  <c r="L3352" i="5"/>
  <c r="P3351" i="5"/>
  <c r="O3351" i="5"/>
  <c r="L3351" i="5"/>
  <c r="P3350" i="5"/>
  <c r="O3350" i="5"/>
  <c r="L3350" i="5"/>
  <c r="P3349" i="5"/>
  <c r="O3349" i="5"/>
  <c r="L3349" i="5"/>
  <c r="P3348" i="5"/>
  <c r="O3348" i="5"/>
  <c r="L3348" i="5"/>
  <c r="P3347" i="5"/>
  <c r="O3347" i="5"/>
  <c r="L3347" i="5"/>
  <c r="P3346" i="5"/>
  <c r="O3346" i="5"/>
  <c r="L3346" i="5"/>
  <c r="P3345" i="5"/>
  <c r="O3345" i="5"/>
  <c r="L3345" i="5"/>
  <c r="P3344" i="5"/>
  <c r="O3344" i="5"/>
  <c r="L3344" i="5"/>
  <c r="P3343" i="5"/>
  <c r="O3343" i="5"/>
  <c r="L3343" i="5"/>
  <c r="P3342" i="5"/>
  <c r="O3342" i="5"/>
  <c r="L3342" i="5"/>
  <c r="P3341" i="5"/>
  <c r="O3341" i="5"/>
  <c r="L3341" i="5"/>
  <c r="P3340" i="5"/>
  <c r="O3340" i="5"/>
  <c r="L3340" i="5"/>
  <c r="P3339" i="5"/>
  <c r="O3339" i="5"/>
  <c r="L3339" i="5"/>
  <c r="P3338" i="5"/>
  <c r="O3338" i="5"/>
  <c r="L3338" i="5"/>
  <c r="P3337" i="5"/>
  <c r="O3337" i="5"/>
  <c r="L3337" i="5"/>
  <c r="P3336" i="5"/>
  <c r="O3336" i="5"/>
  <c r="L3336" i="5"/>
  <c r="P3335" i="5"/>
  <c r="O3335" i="5"/>
  <c r="L3335" i="5"/>
  <c r="P3334" i="5"/>
  <c r="O3334" i="5"/>
  <c r="L3334" i="5"/>
  <c r="P3333" i="5"/>
  <c r="O3333" i="5"/>
  <c r="L3333" i="5"/>
  <c r="P3332" i="5"/>
  <c r="O3332" i="5"/>
  <c r="L3332" i="5"/>
  <c r="P3331" i="5"/>
  <c r="O3331" i="5"/>
  <c r="L3331" i="5"/>
  <c r="P3330" i="5"/>
  <c r="O3330" i="5"/>
  <c r="L3330" i="5"/>
  <c r="P3329" i="5"/>
  <c r="O3329" i="5"/>
  <c r="L3329" i="5"/>
  <c r="P3328" i="5"/>
  <c r="O3328" i="5"/>
  <c r="L3328" i="5"/>
  <c r="P3327" i="5"/>
  <c r="O3327" i="5"/>
  <c r="L3327" i="5"/>
  <c r="P3326" i="5"/>
  <c r="O3326" i="5"/>
  <c r="L3326" i="5"/>
  <c r="P3325" i="5"/>
  <c r="O3325" i="5"/>
  <c r="L3325" i="5"/>
  <c r="P3324" i="5"/>
  <c r="O3324" i="5"/>
  <c r="L3324" i="5"/>
  <c r="P3323" i="5"/>
  <c r="O3323" i="5"/>
  <c r="L3323" i="5"/>
  <c r="P3322" i="5"/>
  <c r="O3322" i="5"/>
  <c r="L3322" i="5"/>
  <c r="P3321" i="5"/>
  <c r="O3321" i="5"/>
  <c r="L3321" i="5"/>
  <c r="P3320" i="5"/>
  <c r="O3320" i="5"/>
  <c r="L3320" i="5"/>
  <c r="P3319" i="5"/>
  <c r="O3319" i="5"/>
  <c r="L3319" i="5"/>
  <c r="P3318" i="5"/>
  <c r="O3318" i="5"/>
  <c r="L3318" i="5"/>
  <c r="P3317" i="5"/>
  <c r="O3317" i="5"/>
  <c r="L3317" i="5"/>
  <c r="P3316" i="5"/>
  <c r="O3316" i="5"/>
  <c r="L3316" i="5"/>
  <c r="P3315" i="5"/>
  <c r="O3315" i="5"/>
  <c r="L3315" i="5"/>
  <c r="P3314" i="5"/>
  <c r="O3314" i="5"/>
  <c r="L3314" i="5"/>
  <c r="P3313" i="5"/>
  <c r="O3313" i="5"/>
  <c r="L3313" i="5"/>
  <c r="P3312" i="5"/>
  <c r="O3312" i="5"/>
  <c r="L3312" i="5"/>
  <c r="P3311" i="5"/>
  <c r="O3311" i="5"/>
  <c r="L3311" i="5"/>
  <c r="P3310" i="5"/>
  <c r="O3310" i="5"/>
  <c r="L3310" i="5"/>
  <c r="P3309" i="5"/>
  <c r="O3309" i="5"/>
  <c r="L3309" i="5"/>
  <c r="P3308" i="5"/>
  <c r="O3308" i="5"/>
  <c r="L3308" i="5"/>
  <c r="P3307" i="5"/>
  <c r="O3307" i="5"/>
  <c r="L3307" i="5"/>
  <c r="P3306" i="5"/>
  <c r="O3306" i="5"/>
  <c r="L3306" i="5"/>
  <c r="P3305" i="5"/>
  <c r="O3305" i="5"/>
  <c r="L3305" i="5"/>
  <c r="P3304" i="5"/>
  <c r="O3304" i="5"/>
  <c r="L3304" i="5"/>
  <c r="P3303" i="5"/>
  <c r="O3303" i="5"/>
  <c r="L3303" i="5"/>
  <c r="P3302" i="5"/>
  <c r="O3302" i="5"/>
  <c r="L3302" i="5"/>
  <c r="P3301" i="5"/>
  <c r="O3301" i="5"/>
  <c r="L3301" i="5"/>
  <c r="P3300" i="5"/>
  <c r="O3300" i="5"/>
  <c r="L3300" i="5"/>
  <c r="P3299" i="5"/>
  <c r="O3299" i="5"/>
  <c r="L3299" i="5"/>
  <c r="P3298" i="5"/>
  <c r="O3298" i="5"/>
  <c r="L3298" i="5"/>
  <c r="P3297" i="5"/>
  <c r="O3297" i="5"/>
  <c r="L3297" i="5"/>
  <c r="P3296" i="5"/>
  <c r="O3296" i="5"/>
  <c r="L3296" i="5"/>
  <c r="P3295" i="5"/>
  <c r="O3295" i="5"/>
  <c r="L3295" i="5"/>
  <c r="P3294" i="5"/>
  <c r="O3294" i="5"/>
  <c r="L3294" i="5"/>
  <c r="P3293" i="5"/>
  <c r="O3293" i="5"/>
  <c r="L3293" i="5"/>
  <c r="P3292" i="5"/>
  <c r="O3292" i="5"/>
  <c r="L3292" i="5"/>
  <c r="P3291" i="5"/>
  <c r="O3291" i="5"/>
  <c r="L3291" i="5"/>
  <c r="P3290" i="5"/>
  <c r="O3290" i="5"/>
  <c r="L3290" i="5"/>
  <c r="P3289" i="5"/>
  <c r="O3289" i="5"/>
  <c r="L3289" i="5"/>
  <c r="P3288" i="5"/>
  <c r="O3288" i="5"/>
  <c r="L3288" i="5"/>
  <c r="P3287" i="5"/>
  <c r="O3287" i="5"/>
  <c r="L3287" i="5"/>
  <c r="P3286" i="5"/>
  <c r="O3286" i="5"/>
  <c r="L3286" i="5"/>
  <c r="P3285" i="5"/>
  <c r="O3285" i="5"/>
  <c r="L3285" i="5"/>
  <c r="P3284" i="5"/>
  <c r="O3284" i="5"/>
  <c r="L3284" i="5"/>
  <c r="P3283" i="5"/>
  <c r="O3283" i="5"/>
  <c r="L3283" i="5"/>
  <c r="P3282" i="5"/>
  <c r="O3282" i="5"/>
  <c r="L3282" i="5"/>
  <c r="P3281" i="5"/>
  <c r="O3281" i="5"/>
  <c r="L3281" i="5"/>
  <c r="P3280" i="5"/>
  <c r="O3280" i="5"/>
  <c r="L3280" i="5"/>
  <c r="P3279" i="5"/>
  <c r="O3279" i="5"/>
  <c r="L3279" i="5"/>
  <c r="P3278" i="5"/>
  <c r="O3278" i="5"/>
  <c r="L3278" i="5"/>
  <c r="P3277" i="5"/>
  <c r="O3277" i="5"/>
  <c r="L3277" i="5"/>
  <c r="P3276" i="5"/>
  <c r="O3276" i="5"/>
  <c r="L3276" i="5"/>
  <c r="P3275" i="5"/>
  <c r="O3275" i="5"/>
  <c r="L3275" i="5"/>
  <c r="P3274" i="5"/>
  <c r="O3274" i="5"/>
  <c r="L3274" i="5"/>
  <c r="P3273" i="5"/>
  <c r="O3273" i="5"/>
  <c r="L3273" i="5"/>
  <c r="P3272" i="5"/>
  <c r="O3272" i="5"/>
  <c r="L3272" i="5"/>
  <c r="P3271" i="5"/>
  <c r="O3271" i="5"/>
  <c r="L3271" i="5"/>
  <c r="P3270" i="5"/>
  <c r="O3270" i="5"/>
  <c r="L3270" i="5"/>
  <c r="P3269" i="5"/>
  <c r="O3269" i="5"/>
  <c r="L3269" i="5"/>
  <c r="P3268" i="5"/>
  <c r="O3268" i="5"/>
  <c r="L3268" i="5"/>
  <c r="P3267" i="5"/>
  <c r="O3267" i="5"/>
  <c r="L3267" i="5"/>
  <c r="P3266" i="5"/>
  <c r="O3266" i="5"/>
  <c r="L3266" i="5"/>
  <c r="P3265" i="5"/>
  <c r="O3265" i="5"/>
  <c r="L3265" i="5"/>
  <c r="P3264" i="5"/>
  <c r="O3264" i="5"/>
  <c r="L3264" i="5"/>
  <c r="P3263" i="5"/>
  <c r="O3263" i="5"/>
  <c r="L3263" i="5"/>
  <c r="P3262" i="5"/>
  <c r="O3262" i="5"/>
  <c r="L3262" i="5"/>
  <c r="P3261" i="5"/>
  <c r="O3261" i="5"/>
  <c r="L3261" i="5"/>
  <c r="P3260" i="5"/>
  <c r="O3260" i="5"/>
  <c r="L3260" i="5"/>
  <c r="P3259" i="5"/>
  <c r="O3259" i="5"/>
  <c r="L3259" i="5"/>
  <c r="P3258" i="5"/>
  <c r="O3258" i="5"/>
  <c r="L3258" i="5"/>
  <c r="P3257" i="5"/>
  <c r="O3257" i="5"/>
  <c r="L3257" i="5"/>
  <c r="P3256" i="5"/>
  <c r="O3256" i="5"/>
  <c r="L3256" i="5"/>
  <c r="P3255" i="5"/>
  <c r="O3255" i="5"/>
  <c r="L3255" i="5"/>
  <c r="P3254" i="5"/>
  <c r="O3254" i="5"/>
  <c r="L3254" i="5"/>
  <c r="P3253" i="5"/>
  <c r="O3253" i="5"/>
  <c r="L3253" i="5"/>
  <c r="P3252" i="5"/>
  <c r="O3252" i="5"/>
  <c r="L3252" i="5"/>
  <c r="P3251" i="5"/>
  <c r="O3251" i="5"/>
  <c r="L3251" i="5"/>
  <c r="P3250" i="5"/>
  <c r="O3250" i="5"/>
  <c r="L3250" i="5"/>
  <c r="P3249" i="5"/>
  <c r="O3249" i="5"/>
  <c r="L3249" i="5"/>
  <c r="P3248" i="5"/>
  <c r="O3248" i="5"/>
  <c r="L3248" i="5"/>
  <c r="P3247" i="5"/>
  <c r="O3247" i="5"/>
  <c r="L3247" i="5"/>
  <c r="P3246" i="5"/>
  <c r="O3246" i="5"/>
  <c r="L3246" i="5"/>
  <c r="P3245" i="5"/>
  <c r="O3245" i="5"/>
  <c r="L3245" i="5"/>
  <c r="P3244" i="5"/>
  <c r="O3244" i="5"/>
  <c r="L3244" i="5"/>
  <c r="P3243" i="5"/>
  <c r="O3243" i="5"/>
  <c r="L3243" i="5"/>
  <c r="P3242" i="5"/>
  <c r="O3242" i="5"/>
  <c r="L3242" i="5"/>
  <c r="P3241" i="5"/>
  <c r="O3241" i="5"/>
  <c r="L3241" i="5"/>
  <c r="P3240" i="5"/>
  <c r="O3240" i="5"/>
  <c r="L3240" i="5"/>
  <c r="P3239" i="5"/>
  <c r="O3239" i="5"/>
  <c r="L3239" i="5"/>
  <c r="P3238" i="5"/>
  <c r="O3238" i="5"/>
  <c r="L3238" i="5"/>
  <c r="P3237" i="5"/>
  <c r="O3237" i="5"/>
  <c r="L3237" i="5"/>
  <c r="P3236" i="5"/>
  <c r="O3236" i="5"/>
  <c r="L3236" i="5"/>
  <c r="P3235" i="5"/>
  <c r="O3235" i="5"/>
  <c r="L3235" i="5"/>
  <c r="P3234" i="5"/>
  <c r="O3234" i="5"/>
  <c r="L3234" i="5"/>
  <c r="P3233" i="5"/>
  <c r="O3233" i="5"/>
  <c r="L3233" i="5"/>
  <c r="P3232" i="5"/>
  <c r="O3232" i="5"/>
  <c r="L3232" i="5"/>
  <c r="P3231" i="5"/>
  <c r="O3231" i="5"/>
  <c r="L3231" i="5"/>
  <c r="P3230" i="5"/>
  <c r="O3230" i="5"/>
  <c r="L3230" i="5"/>
  <c r="P3229" i="5"/>
  <c r="O3229" i="5"/>
  <c r="L3229" i="5"/>
  <c r="P3228" i="5"/>
  <c r="O3228" i="5"/>
  <c r="L3228" i="5"/>
  <c r="P3227" i="5"/>
  <c r="O3227" i="5"/>
  <c r="L3227" i="5"/>
  <c r="P3226" i="5"/>
  <c r="O3226" i="5"/>
  <c r="L3226" i="5"/>
  <c r="P3225" i="5"/>
  <c r="O3225" i="5"/>
  <c r="L3225" i="5"/>
  <c r="P3224" i="5"/>
  <c r="O3224" i="5"/>
  <c r="L3224" i="5"/>
  <c r="P3223" i="5"/>
  <c r="O3223" i="5"/>
  <c r="L3223" i="5"/>
  <c r="P3222" i="5"/>
  <c r="O3222" i="5"/>
  <c r="L3222" i="5"/>
  <c r="P3221" i="5"/>
  <c r="O3221" i="5"/>
  <c r="L3221" i="5"/>
  <c r="P3220" i="5"/>
  <c r="O3220" i="5"/>
  <c r="L3220" i="5"/>
  <c r="P3219" i="5"/>
  <c r="O3219" i="5"/>
  <c r="L3219" i="5"/>
  <c r="P3218" i="5"/>
  <c r="O3218" i="5"/>
  <c r="L3218" i="5"/>
  <c r="P3217" i="5"/>
  <c r="O3217" i="5"/>
  <c r="L3217" i="5"/>
  <c r="P3216" i="5"/>
  <c r="O3216" i="5"/>
  <c r="L3216" i="5"/>
  <c r="P3215" i="5"/>
  <c r="O3215" i="5"/>
  <c r="L3215" i="5"/>
  <c r="P3214" i="5"/>
  <c r="O3214" i="5"/>
  <c r="L3214" i="5"/>
  <c r="P3213" i="5"/>
  <c r="O3213" i="5"/>
  <c r="L3213" i="5"/>
  <c r="P3212" i="5"/>
  <c r="O3212" i="5"/>
  <c r="L3212" i="5"/>
  <c r="P3211" i="5"/>
  <c r="O3211" i="5"/>
  <c r="L3211" i="5"/>
  <c r="P3210" i="5"/>
  <c r="O3210" i="5"/>
  <c r="L3210" i="5"/>
  <c r="P3209" i="5"/>
  <c r="O3209" i="5"/>
  <c r="L3209" i="5"/>
  <c r="P3208" i="5"/>
  <c r="O3208" i="5"/>
  <c r="L3208" i="5"/>
  <c r="P3207" i="5"/>
  <c r="O3207" i="5"/>
  <c r="L3207" i="5"/>
  <c r="P3206" i="5"/>
  <c r="O3206" i="5"/>
  <c r="L3206" i="5"/>
  <c r="P3205" i="5"/>
  <c r="O3205" i="5"/>
  <c r="L3205" i="5"/>
  <c r="P3204" i="5"/>
  <c r="O3204" i="5"/>
  <c r="L3204" i="5"/>
  <c r="P3203" i="5"/>
  <c r="O3203" i="5"/>
  <c r="L3203" i="5"/>
  <c r="P3202" i="5"/>
  <c r="O3202" i="5"/>
  <c r="L3202" i="5"/>
  <c r="P3201" i="5"/>
  <c r="O3201" i="5"/>
  <c r="L3201" i="5"/>
  <c r="P3200" i="5"/>
  <c r="O3200" i="5"/>
  <c r="L3200" i="5"/>
  <c r="P3199" i="5"/>
  <c r="O3199" i="5"/>
  <c r="L3199" i="5"/>
  <c r="P3198" i="5"/>
  <c r="O3198" i="5"/>
  <c r="L3198" i="5"/>
  <c r="P3197" i="5"/>
  <c r="O3197" i="5"/>
  <c r="L3197" i="5"/>
  <c r="P3196" i="5"/>
  <c r="O3196" i="5"/>
  <c r="L3196" i="5"/>
  <c r="P3195" i="5"/>
  <c r="O3195" i="5"/>
  <c r="L3195" i="5"/>
  <c r="P3194" i="5"/>
  <c r="O3194" i="5"/>
  <c r="L3194" i="5"/>
  <c r="P3193" i="5"/>
  <c r="O3193" i="5"/>
  <c r="L3193" i="5"/>
  <c r="P3192" i="5"/>
  <c r="O3192" i="5"/>
  <c r="L3192" i="5"/>
  <c r="P3191" i="5"/>
  <c r="O3191" i="5"/>
  <c r="L3191" i="5"/>
  <c r="P3190" i="5"/>
  <c r="O3190" i="5"/>
  <c r="L3190" i="5"/>
  <c r="P3189" i="5"/>
  <c r="O3189" i="5"/>
  <c r="L3189" i="5"/>
  <c r="P3188" i="5"/>
  <c r="O3188" i="5"/>
  <c r="L3188" i="5"/>
  <c r="P3187" i="5"/>
  <c r="O3187" i="5"/>
  <c r="L3187" i="5"/>
  <c r="P3186" i="5"/>
  <c r="O3186" i="5"/>
  <c r="L3186" i="5"/>
  <c r="P3185" i="5"/>
  <c r="O3185" i="5"/>
  <c r="L3185" i="5"/>
  <c r="P3184" i="5"/>
  <c r="O3184" i="5"/>
  <c r="L3184" i="5"/>
  <c r="P3183" i="5"/>
  <c r="O3183" i="5"/>
  <c r="L3183" i="5"/>
  <c r="P3182" i="5"/>
  <c r="O3182" i="5"/>
  <c r="L3182" i="5"/>
  <c r="P3181" i="5"/>
  <c r="O3181" i="5"/>
  <c r="L3181" i="5"/>
  <c r="P3180" i="5"/>
  <c r="O3180" i="5"/>
  <c r="L3180" i="5"/>
  <c r="P3179" i="5"/>
  <c r="O3179" i="5"/>
  <c r="L3179" i="5"/>
  <c r="P3178" i="5"/>
  <c r="O3178" i="5"/>
  <c r="L3178" i="5"/>
  <c r="P3177" i="5"/>
  <c r="O3177" i="5"/>
  <c r="L3177" i="5"/>
  <c r="P3176" i="5"/>
  <c r="O3176" i="5"/>
  <c r="L3176" i="5"/>
  <c r="P3175" i="5"/>
  <c r="O3175" i="5"/>
  <c r="L3175" i="5"/>
  <c r="P3174" i="5"/>
  <c r="O3174" i="5"/>
  <c r="L3174" i="5"/>
  <c r="P3173" i="5"/>
  <c r="O3173" i="5"/>
  <c r="L3173" i="5"/>
  <c r="P3172" i="5"/>
  <c r="O3172" i="5"/>
  <c r="L3172" i="5"/>
  <c r="P3171" i="5"/>
  <c r="O3171" i="5"/>
  <c r="L3171" i="5"/>
  <c r="P3170" i="5"/>
  <c r="O3170" i="5"/>
  <c r="L3170" i="5"/>
  <c r="P3169" i="5"/>
  <c r="O3169" i="5"/>
  <c r="L3169" i="5"/>
  <c r="P3168" i="5"/>
  <c r="O3168" i="5"/>
  <c r="L3168" i="5"/>
  <c r="P3167" i="5"/>
  <c r="O3167" i="5"/>
  <c r="L3167" i="5"/>
  <c r="P3166" i="5"/>
  <c r="O3166" i="5"/>
  <c r="L3166" i="5"/>
  <c r="P3165" i="5"/>
  <c r="O3165" i="5"/>
  <c r="L3165" i="5"/>
  <c r="P3164" i="5"/>
  <c r="O3164" i="5"/>
  <c r="L3164" i="5"/>
  <c r="P3163" i="5"/>
  <c r="O3163" i="5"/>
  <c r="L3163" i="5"/>
  <c r="P3162" i="5"/>
  <c r="O3162" i="5"/>
  <c r="L3162" i="5"/>
  <c r="P3161" i="5"/>
  <c r="O3161" i="5"/>
  <c r="L3161" i="5"/>
  <c r="P3160" i="5"/>
  <c r="O3160" i="5"/>
  <c r="L3160" i="5"/>
  <c r="P3159" i="5"/>
  <c r="O3159" i="5"/>
  <c r="L3159" i="5"/>
  <c r="P3158" i="5"/>
  <c r="O3158" i="5"/>
  <c r="L3158" i="5"/>
  <c r="P3157" i="5"/>
  <c r="O3157" i="5"/>
  <c r="L3157" i="5"/>
  <c r="P3156" i="5"/>
  <c r="O3156" i="5"/>
  <c r="L3156" i="5"/>
  <c r="P3155" i="5"/>
  <c r="O3155" i="5"/>
  <c r="L3155" i="5"/>
  <c r="P3154" i="5"/>
  <c r="O3154" i="5"/>
  <c r="L3154" i="5"/>
  <c r="P3153" i="5"/>
  <c r="O3153" i="5"/>
  <c r="L3153" i="5"/>
  <c r="P3152" i="5"/>
  <c r="O3152" i="5"/>
  <c r="L3152" i="5"/>
  <c r="P3151" i="5"/>
  <c r="O3151" i="5"/>
  <c r="L3151" i="5"/>
  <c r="P3150" i="5"/>
  <c r="O3150" i="5"/>
  <c r="L3150" i="5"/>
  <c r="P3149" i="5"/>
  <c r="O3149" i="5"/>
  <c r="L3149" i="5"/>
  <c r="P3148" i="5"/>
  <c r="O3148" i="5"/>
  <c r="L3148" i="5"/>
  <c r="P3147" i="5"/>
  <c r="O3147" i="5"/>
  <c r="L3147" i="5"/>
  <c r="P3146" i="5"/>
  <c r="O3146" i="5"/>
  <c r="L3146" i="5"/>
  <c r="P3145" i="5"/>
  <c r="O3145" i="5"/>
  <c r="L3145" i="5"/>
  <c r="P3144" i="5"/>
  <c r="O3144" i="5"/>
  <c r="L3144" i="5"/>
  <c r="P3143" i="5"/>
  <c r="O3143" i="5"/>
  <c r="L3143" i="5"/>
  <c r="P3142" i="5"/>
  <c r="O3142" i="5"/>
  <c r="L3142" i="5"/>
  <c r="P3141" i="5"/>
  <c r="O3141" i="5"/>
  <c r="L3141" i="5"/>
  <c r="P3140" i="5"/>
  <c r="O3140" i="5"/>
  <c r="L3140" i="5"/>
  <c r="P3139" i="5"/>
  <c r="O3139" i="5"/>
  <c r="L3139" i="5"/>
  <c r="P3138" i="5"/>
  <c r="O3138" i="5"/>
  <c r="L3138" i="5"/>
  <c r="P3137" i="5"/>
  <c r="O3137" i="5"/>
  <c r="L3137" i="5"/>
  <c r="P3136" i="5"/>
  <c r="O3136" i="5"/>
  <c r="L3136" i="5"/>
  <c r="P3135" i="5"/>
  <c r="O3135" i="5"/>
  <c r="L3135" i="5"/>
  <c r="P3134" i="5"/>
  <c r="O3134" i="5"/>
  <c r="L3134" i="5"/>
  <c r="P3133" i="5"/>
  <c r="O3133" i="5"/>
  <c r="L3133" i="5"/>
  <c r="P3132" i="5"/>
  <c r="O3132" i="5"/>
  <c r="L3132" i="5"/>
  <c r="P3131" i="5"/>
  <c r="O3131" i="5"/>
  <c r="L3131" i="5"/>
  <c r="P3130" i="5"/>
  <c r="O3130" i="5"/>
  <c r="L3130" i="5"/>
  <c r="P3129" i="5"/>
  <c r="O3129" i="5"/>
  <c r="L3129" i="5"/>
  <c r="P3128" i="5"/>
  <c r="O3128" i="5"/>
  <c r="L3128" i="5"/>
  <c r="P3127" i="5"/>
  <c r="O3127" i="5"/>
  <c r="L3127" i="5"/>
  <c r="P3126" i="5"/>
  <c r="O3126" i="5"/>
  <c r="L3126" i="5"/>
  <c r="P3125" i="5"/>
  <c r="O3125" i="5"/>
  <c r="L3125" i="5"/>
  <c r="P3124" i="5"/>
  <c r="O3124" i="5"/>
  <c r="L3124" i="5"/>
  <c r="P3123" i="5"/>
  <c r="O3123" i="5"/>
  <c r="L3123" i="5"/>
  <c r="P3122" i="5"/>
  <c r="O3122" i="5"/>
  <c r="L3122" i="5"/>
  <c r="P3121" i="5"/>
  <c r="O3121" i="5"/>
  <c r="L3121" i="5"/>
  <c r="P3120" i="5"/>
  <c r="O3120" i="5"/>
  <c r="L3120" i="5"/>
  <c r="P3119" i="5"/>
  <c r="O3119" i="5"/>
  <c r="L3119" i="5"/>
  <c r="P3118" i="5"/>
  <c r="O3118" i="5"/>
  <c r="L3118" i="5"/>
  <c r="P3117" i="5"/>
  <c r="O3117" i="5"/>
  <c r="L3117" i="5"/>
  <c r="P3116" i="5"/>
  <c r="O3116" i="5"/>
  <c r="L3116" i="5"/>
  <c r="P3115" i="5"/>
  <c r="O3115" i="5"/>
  <c r="L3115" i="5"/>
  <c r="P3114" i="5"/>
  <c r="O3114" i="5"/>
  <c r="L3114" i="5"/>
  <c r="P3113" i="5"/>
  <c r="O3113" i="5"/>
  <c r="L3113" i="5"/>
  <c r="P3112" i="5"/>
  <c r="O3112" i="5"/>
  <c r="L3112" i="5"/>
  <c r="P3111" i="5"/>
  <c r="O3111" i="5"/>
  <c r="L3111" i="5"/>
  <c r="P3110" i="5"/>
  <c r="O3110" i="5"/>
  <c r="L3110" i="5"/>
  <c r="P3109" i="5"/>
  <c r="O3109" i="5"/>
  <c r="L3109" i="5"/>
  <c r="P3108" i="5"/>
  <c r="O3108" i="5"/>
  <c r="L3108" i="5"/>
  <c r="P3107" i="5"/>
  <c r="O3107" i="5"/>
  <c r="L3107" i="5"/>
  <c r="P3106" i="5"/>
  <c r="O3106" i="5"/>
  <c r="L3106" i="5"/>
  <c r="P3105" i="5"/>
  <c r="O3105" i="5"/>
  <c r="L3105" i="5"/>
  <c r="P3104" i="5"/>
  <c r="O3104" i="5"/>
  <c r="L3104" i="5"/>
  <c r="P3103" i="5"/>
  <c r="O3103" i="5"/>
  <c r="L3103" i="5"/>
  <c r="P3102" i="5"/>
  <c r="O3102" i="5"/>
  <c r="L3102" i="5"/>
  <c r="P3101" i="5"/>
  <c r="O3101" i="5"/>
  <c r="L3101" i="5"/>
  <c r="P3100" i="5"/>
  <c r="O3100" i="5"/>
  <c r="L3100" i="5"/>
  <c r="P3099" i="5"/>
  <c r="O3099" i="5"/>
  <c r="L3099" i="5"/>
  <c r="P3098" i="5"/>
  <c r="O3098" i="5"/>
  <c r="L3098" i="5"/>
  <c r="P3097" i="5"/>
  <c r="O3097" i="5"/>
  <c r="L3097" i="5"/>
  <c r="P3096" i="5"/>
  <c r="O3096" i="5"/>
  <c r="L3096" i="5"/>
  <c r="P3095" i="5"/>
  <c r="O3095" i="5"/>
  <c r="L3095" i="5"/>
  <c r="P3094" i="5"/>
  <c r="O3094" i="5"/>
  <c r="L3094" i="5"/>
  <c r="P3093" i="5"/>
  <c r="O3093" i="5"/>
  <c r="L3093" i="5"/>
  <c r="P3092" i="5"/>
  <c r="O3092" i="5"/>
  <c r="L3092" i="5"/>
  <c r="P3091" i="5"/>
  <c r="O3091" i="5"/>
  <c r="L3091" i="5"/>
  <c r="P3090" i="5"/>
  <c r="O3090" i="5"/>
  <c r="L3090" i="5"/>
  <c r="P3089" i="5"/>
  <c r="O3089" i="5"/>
  <c r="L3089" i="5"/>
  <c r="P3088" i="5"/>
  <c r="O3088" i="5"/>
  <c r="L3088" i="5"/>
  <c r="P3087" i="5"/>
  <c r="O3087" i="5"/>
  <c r="L3087" i="5"/>
  <c r="P3086" i="5"/>
  <c r="O3086" i="5"/>
  <c r="L3086" i="5"/>
  <c r="P3085" i="5"/>
  <c r="O3085" i="5"/>
  <c r="L3085" i="5"/>
  <c r="P3084" i="5"/>
  <c r="O3084" i="5"/>
  <c r="L3084" i="5"/>
  <c r="P3083" i="5"/>
  <c r="O3083" i="5"/>
  <c r="L3083" i="5"/>
  <c r="P3082" i="5"/>
  <c r="O3082" i="5"/>
  <c r="L3082" i="5"/>
  <c r="P3081" i="5"/>
  <c r="O3081" i="5"/>
  <c r="L3081" i="5"/>
  <c r="P3080" i="5"/>
  <c r="O3080" i="5"/>
  <c r="L3080" i="5"/>
  <c r="P3079" i="5"/>
  <c r="O3079" i="5"/>
  <c r="L3079" i="5"/>
  <c r="P3078" i="5"/>
  <c r="O3078" i="5"/>
  <c r="L3078" i="5"/>
  <c r="P3077" i="5"/>
  <c r="O3077" i="5"/>
  <c r="L3077" i="5"/>
  <c r="P3076" i="5"/>
  <c r="O3076" i="5"/>
  <c r="L3076" i="5"/>
  <c r="P3075" i="5"/>
  <c r="O3075" i="5"/>
  <c r="L3075" i="5"/>
  <c r="P3074" i="5"/>
  <c r="O3074" i="5"/>
  <c r="L3074" i="5"/>
  <c r="P3073" i="5"/>
  <c r="O3073" i="5"/>
  <c r="L3073" i="5"/>
  <c r="P3072" i="5"/>
  <c r="O3072" i="5"/>
  <c r="L3072" i="5"/>
  <c r="P3071" i="5"/>
  <c r="O3071" i="5"/>
  <c r="L3071" i="5"/>
  <c r="P3070" i="5"/>
  <c r="O3070" i="5"/>
  <c r="L3070" i="5"/>
  <c r="P3069" i="5"/>
  <c r="O3069" i="5"/>
  <c r="L3069" i="5"/>
  <c r="P3068" i="5"/>
  <c r="O3068" i="5"/>
  <c r="L3068" i="5"/>
  <c r="P3067" i="5"/>
  <c r="O3067" i="5"/>
  <c r="L3067" i="5"/>
  <c r="P3066" i="5"/>
  <c r="O3066" i="5"/>
  <c r="L3066" i="5"/>
  <c r="P3065" i="5"/>
  <c r="O3065" i="5"/>
  <c r="L3065" i="5"/>
  <c r="P3064" i="5"/>
  <c r="O3064" i="5"/>
  <c r="L3064" i="5"/>
  <c r="P3063" i="5"/>
  <c r="O3063" i="5"/>
  <c r="L3063" i="5"/>
  <c r="P3062" i="5"/>
  <c r="O3062" i="5"/>
  <c r="L3062" i="5"/>
  <c r="P3061" i="5"/>
  <c r="O3061" i="5"/>
  <c r="L3061" i="5"/>
  <c r="P3060" i="5"/>
  <c r="O3060" i="5"/>
  <c r="L3060" i="5"/>
  <c r="P3059" i="5"/>
  <c r="O3059" i="5"/>
  <c r="L3059" i="5"/>
  <c r="P3058" i="5"/>
  <c r="O3058" i="5"/>
  <c r="L3058" i="5"/>
  <c r="P3057" i="5"/>
  <c r="O3057" i="5"/>
  <c r="L3057" i="5"/>
  <c r="P3056" i="5"/>
  <c r="O3056" i="5"/>
  <c r="L3056" i="5"/>
  <c r="P3055" i="5"/>
  <c r="O3055" i="5"/>
  <c r="L3055" i="5"/>
  <c r="P3054" i="5"/>
  <c r="O3054" i="5"/>
  <c r="L3054" i="5"/>
  <c r="P3053" i="5"/>
  <c r="O3053" i="5"/>
  <c r="L3053" i="5"/>
  <c r="P3052" i="5"/>
  <c r="O3052" i="5"/>
  <c r="L3052" i="5"/>
  <c r="P3051" i="5"/>
  <c r="O3051" i="5"/>
  <c r="L3051" i="5"/>
  <c r="P3050" i="5"/>
  <c r="O3050" i="5"/>
  <c r="L3050" i="5"/>
  <c r="P3049" i="5"/>
  <c r="O3049" i="5"/>
  <c r="L3049" i="5"/>
  <c r="P3048" i="5"/>
  <c r="O3048" i="5"/>
  <c r="L3048" i="5"/>
  <c r="P3047" i="5"/>
  <c r="O3047" i="5"/>
  <c r="L3047" i="5"/>
  <c r="P3046" i="5"/>
  <c r="O3046" i="5"/>
  <c r="L3046" i="5"/>
  <c r="P3045" i="5"/>
  <c r="O3045" i="5"/>
  <c r="L3045" i="5"/>
  <c r="P3044" i="5"/>
  <c r="O3044" i="5"/>
  <c r="L3044" i="5"/>
  <c r="P3043" i="5"/>
  <c r="O3043" i="5"/>
  <c r="L3043" i="5"/>
  <c r="P3042" i="5"/>
  <c r="O3042" i="5"/>
  <c r="L3042" i="5"/>
  <c r="P3041" i="5"/>
  <c r="O3041" i="5"/>
  <c r="L3041" i="5"/>
  <c r="P3040" i="5"/>
  <c r="O3040" i="5"/>
  <c r="L3040" i="5"/>
  <c r="P3039" i="5"/>
  <c r="O3039" i="5"/>
  <c r="L3039" i="5"/>
  <c r="P3038" i="5"/>
  <c r="O3038" i="5"/>
  <c r="L3038" i="5"/>
  <c r="P3037" i="5"/>
  <c r="O3037" i="5"/>
  <c r="L3037" i="5"/>
  <c r="P3036" i="5"/>
  <c r="O3036" i="5"/>
  <c r="L3036" i="5"/>
  <c r="P3035" i="5"/>
  <c r="O3035" i="5"/>
  <c r="L3035" i="5"/>
  <c r="P3034" i="5"/>
  <c r="O3034" i="5"/>
  <c r="L3034" i="5"/>
  <c r="P3033" i="5"/>
  <c r="O3033" i="5"/>
  <c r="L3033" i="5"/>
  <c r="P3032" i="5"/>
  <c r="O3032" i="5"/>
  <c r="L3032" i="5"/>
  <c r="P3031" i="5"/>
  <c r="O3031" i="5"/>
  <c r="L3031" i="5"/>
  <c r="P3030" i="5"/>
  <c r="O3030" i="5"/>
  <c r="L3030" i="5"/>
  <c r="P3029" i="5"/>
  <c r="O3029" i="5"/>
  <c r="L3029" i="5"/>
  <c r="P3028" i="5"/>
  <c r="O3028" i="5"/>
  <c r="L3028" i="5"/>
  <c r="P3027" i="5"/>
  <c r="O3027" i="5"/>
  <c r="L3027" i="5"/>
  <c r="P3026" i="5"/>
  <c r="O3026" i="5"/>
  <c r="L3026" i="5"/>
  <c r="P3025" i="5"/>
  <c r="O3025" i="5"/>
  <c r="L3025" i="5"/>
  <c r="P3024" i="5"/>
  <c r="O3024" i="5"/>
  <c r="L3024" i="5"/>
  <c r="P3023" i="5"/>
  <c r="O3023" i="5"/>
  <c r="L3023" i="5"/>
  <c r="P3022" i="5"/>
  <c r="O3022" i="5"/>
  <c r="L3022" i="5"/>
  <c r="P3021" i="5"/>
  <c r="O3021" i="5"/>
  <c r="L3021" i="5"/>
  <c r="P3020" i="5"/>
  <c r="O3020" i="5"/>
  <c r="L3020" i="5"/>
  <c r="P3019" i="5"/>
  <c r="O3019" i="5"/>
  <c r="L3019" i="5"/>
  <c r="P3018" i="5"/>
  <c r="O3018" i="5"/>
  <c r="L3018" i="5"/>
  <c r="P3017" i="5"/>
  <c r="O3017" i="5"/>
  <c r="L3017" i="5"/>
  <c r="P3016" i="5"/>
  <c r="O3016" i="5"/>
  <c r="L3016" i="5"/>
  <c r="P3015" i="5"/>
  <c r="O3015" i="5"/>
  <c r="L3015" i="5"/>
  <c r="P3014" i="5"/>
  <c r="O3014" i="5"/>
  <c r="L3014" i="5"/>
  <c r="P3013" i="5"/>
  <c r="O3013" i="5"/>
  <c r="L3013" i="5"/>
  <c r="P3012" i="5"/>
  <c r="O3012" i="5"/>
  <c r="L3012" i="5"/>
  <c r="P3011" i="5"/>
  <c r="O3011" i="5"/>
  <c r="L3011" i="5"/>
  <c r="P3010" i="5"/>
  <c r="O3010" i="5"/>
  <c r="L3010" i="5"/>
  <c r="P3009" i="5"/>
  <c r="O3009" i="5"/>
  <c r="L3009" i="5"/>
  <c r="P3008" i="5"/>
  <c r="O3008" i="5"/>
  <c r="L3008" i="5"/>
  <c r="P3007" i="5"/>
  <c r="O3007" i="5"/>
  <c r="L3007" i="5"/>
  <c r="P3006" i="5"/>
  <c r="O3006" i="5"/>
  <c r="L3006" i="5"/>
  <c r="P3005" i="5"/>
  <c r="O3005" i="5"/>
  <c r="L3005" i="5"/>
  <c r="P3004" i="5"/>
  <c r="O3004" i="5"/>
  <c r="L3004" i="5"/>
  <c r="P3003" i="5"/>
  <c r="O3003" i="5"/>
  <c r="L3003" i="5"/>
  <c r="P3002" i="5"/>
  <c r="O3002" i="5"/>
  <c r="L3002" i="5"/>
  <c r="P3001" i="5"/>
  <c r="O3001" i="5"/>
  <c r="L3001" i="5"/>
  <c r="P3000" i="5"/>
  <c r="O3000" i="5"/>
  <c r="L3000" i="5"/>
  <c r="P2999" i="5"/>
  <c r="O2999" i="5"/>
  <c r="L2999" i="5"/>
  <c r="P2998" i="5"/>
  <c r="O2998" i="5"/>
  <c r="L2998" i="5"/>
  <c r="P2997" i="5"/>
  <c r="O2997" i="5"/>
  <c r="L2997" i="5"/>
  <c r="P2996" i="5"/>
  <c r="O2996" i="5"/>
  <c r="L2996" i="5"/>
  <c r="P2995" i="5"/>
  <c r="O2995" i="5"/>
  <c r="L2995" i="5"/>
  <c r="P2994" i="5"/>
  <c r="O2994" i="5"/>
  <c r="L2994" i="5"/>
  <c r="P2993" i="5"/>
  <c r="O2993" i="5"/>
  <c r="L2993" i="5"/>
  <c r="P2992" i="5"/>
  <c r="O2992" i="5"/>
  <c r="L2992" i="5"/>
  <c r="P2991" i="5"/>
  <c r="O2991" i="5"/>
  <c r="L2991" i="5"/>
  <c r="P2990" i="5"/>
  <c r="O2990" i="5"/>
  <c r="L2990" i="5"/>
  <c r="P2989" i="5"/>
  <c r="O2989" i="5"/>
  <c r="L2989" i="5"/>
  <c r="P2988" i="5"/>
  <c r="O2988" i="5"/>
  <c r="L2988" i="5"/>
  <c r="P2987" i="5"/>
  <c r="O2987" i="5"/>
  <c r="L2987" i="5"/>
  <c r="P2986" i="5"/>
  <c r="O2986" i="5"/>
  <c r="L2986" i="5"/>
  <c r="P2985" i="5"/>
  <c r="O2985" i="5"/>
  <c r="L2985" i="5"/>
  <c r="P2984" i="5"/>
  <c r="O2984" i="5"/>
  <c r="L2984" i="5"/>
  <c r="P2983" i="5"/>
  <c r="O2983" i="5"/>
  <c r="L2983" i="5"/>
  <c r="P2982" i="5"/>
  <c r="O2982" i="5"/>
  <c r="L2982" i="5"/>
  <c r="P2981" i="5"/>
  <c r="O2981" i="5"/>
  <c r="L2981" i="5"/>
  <c r="P2980" i="5"/>
  <c r="O2980" i="5"/>
  <c r="L2980" i="5"/>
  <c r="P2979" i="5"/>
  <c r="O2979" i="5"/>
  <c r="L2979" i="5"/>
  <c r="P2978" i="5"/>
  <c r="O2978" i="5"/>
  <c r="L2978" i="5"/>
  <c r="P2977" i="5"/>
  <c r="O2977" i="5"/>
  <c r="L2977" i="5"/>
  <c r="P2976" i="5"/>
  <c r="O2976" i="5"/>
  <c r="L2976" i="5"/>
  <c r="P2975" i="5"/>
  <c r="O2975" i="5"/>
  <c r="L2975" i="5"/>
  <c r="P2974" i="5"/>
  <c r="O2974" i="5"/>
  <c r="L2974" i="5"/>
  <c r="P2973" i="5"/>
  <c r="O2973" i="5"/>
  <c r="L2973" i="5"/>
  <c r="P2972" i="5"/>
  <c r="O2972" i="5"/>
  <c r="L2972" i="5"/>
  <c r="P2971" i="5"/>
  <c r="O2971" i="5"/>
  <c r="L2971" i="5"/>
  <c r="P2970" i="5"/>
  <c r="O2970" i="5"/>
  <c r="L2970" i="5"/>
  <c r="P2969" i="5"/>
  <c r="O2969" i="5"/>
  <c r="L2969" i="5"/>
  <c r="P2968" i="5"/>
  <c r="O2968" i="5"/>
  <c r="L2968" i="5"/>
  <c r="P2967" i="5"/>
  <c r="O2967" i="5"/>
  <c r="L2967" i="5"/>
  <c r="P2966" i="5"/>
  <c r="O2966" i="5"/>
  <c r="L2966" i="5"/>
  <c r="P2965" i="5"/>
  <c r="O2965" i="5"/>
  <c r="L2965" i="5"/>
  <c r="P2964" i="5"/>
  <c r="O2964" i="5"/>
  <c r="L2964" i="5"/>
  <c r="P2963" i="5"/>
  <c r="O2963" i="5"/>
  <c r="L2963" i="5"/>
  <c r="P2962" i="5"/>
  <c r="O2962" i="5"/>
  <c r="L2962" i="5"/>
  <c r="P2961" i="5"/>
  <c r="O2961" i="5"/>
  <c r="L2961" i="5"/>
  <c r="P2960" i="5"/>
  <c r="O2960" i="5"/>
  <c r="L2960" i="5"/>
  <c r="P2959" i="5"/>
  <c r="O2959" i="5"/>
  <c r="L2959" i="5"/>
  <c r="P2958" i="5"/>
  <c r="O2958" i="5"/>
  <c r="L2958" i="5"/>
  <c r="P2957" i="5"/>
  <c r="O2957" i="5"/>
  <c r="L2957" i="5"/>
  <c r="P2956" i="5"/>
  <c r="O2956" i="5"/>
  <c r="L2956" i="5"/>
  <c r="P2955" i="5"/>
  <c r="O2955" i="5"/>
  <c r="L2955" i="5"/>
  <c r="P2954" i="5"/>
  <c r="O2954" i="5"/>
  <c r="L2954" i="5"/>
  <c r="P2953" i="5"/>
  <c r="O2953" i="5"/>
  <c r="L2953" i="5"/>
  <c r="P2952" i="5"/>
  <c r="O2952" i="5"/>
  <c r="L2952" i="5"/>
  <c r="P2951" i="5"/>
  <c r="O2951" i="5"/>
  <c r="L2951" i="5"/>
  <c r="P2950" i="5"/>
  <c r="O2950" i="5"/>
  <c r="L2950" i="5"/>
  <c r="P2949" i="5"/>
  <c r="O2949" i="5"/>
  <c r="L2949" i="5"/>
  <c r="P2948" i="5"/>
  <c r="O2948" i="5"/>
  <c r="L2948" i="5"/>
  <c r="P2947" i="5"/>
  <c r="O2947" i="5"/>
  <c r="L2947" i="5"/>
  <c r="P2946" i="5"/>
  <c r="O2946" i="5"/>
  <c r="L2946" i="5"/>
  <c r="P2945" i="5"/>
  <c r="O2945" i="5"/>
  <c r="L2945" i="5"/>
  <c r="P2944" i="5"/>
  <c r="O2944" i="5"/>
  <c r="L2944" i="5"/>
  <c r="P2943" i="5"/>
  <c r="O2943" i="5"/>
  <c r="L2943" i="5"/>
  <c r="P2942" i="5"/>
  <c r="O2942" i="5"/>
  <c r="L2942" i="5"/>
  <c r="P2941" i="5"/>
  <c r="O2941" i="5"/>
  <c r="L2941" i="5"/>
  <c r="P2940" i="5"/>
  <c r="O2940" i="5"/>
  <c r="L2940" i="5"/>
  <c r="P2939" i="5"/>
  <c r="O2939" i="5"/>
  <c r="L2939" i="5"/>
  <c r="P2938" i="5"/>
  <c r="O2938" i="5"/>
  <c r="L2938" i="5"/>
  <c r="P2937" i="5"/>
  <c r="O2937" i="5"/>
  <c r="L2937" i="5"/>
  <c r="P2936" i="5"/>
  <c r="O2936" i="5"/>
  <c r="L2936" i="5"/>
  <c r="P2935" i="5"/>
  <c r="O2935" i="5"/>
  <c r="L2935" i="5"/>
  <c r="P2934" i="5"/>
  <c r="O2934" i="5"/>
  <c r="L2934" i="5"/>
  <c r="P2933" i="5"/>
  <c r="O2933" i="5"/>
  <c r="L2933" i="5"/>
  <c r="P2932" i="5"/>
  <c r="O2932" i="5"/>
  <c r="L2932" i="5"/>
  <c r="P2931" i="5"/>
  <c r="O2931" i="5"/>
  <c r="L2931" i="5"/>
  <c r="P2930" i="5"/>
  <c r="O2930" i="5"/>
  <c r="L2930" i="5"/>
  <c r="P2929" i="5"/>
  <c r="O2929" i="5"/>
  <c r="L2929" i="5"/>
  <c r="P2928" i="5"/>
  <c r="O2928" i="5"/>
  <c r="L2928" i="5"/>
  <c r="P2927" i="5"/>
  <c r="O2927" i="5"/>
  <c r="L2927" i="5"/>
  <c r="P2926" i="5"/>
  <c r="O2926" i="5"/>
  <c r="L2926" i="5"/>
  <c r="P2925" i="5"/>
  <c r="O2925" i="5"/>
  <c r="L2925" i="5"/>
  <c r="P2924" i="5"/>
  <c r="O2924" i="5"/>
  <c r="L2924" i="5"/>
  <c r="P2923" i="5"/>
  <c r="O2923" i="5"/>
  <c r="L2923" i="5"/>
  <c r="P2922" i="5"/>
  <c r="O2922" i="5"/>
  <c r="L2922" i="5"/>
  <c r="P2921" i="5"/>
  <c r="O2921" i="5"/>
  <c r="L2921" i="5"/>
  <c r="P2920" i="5"/>
  <c r="O2920" i="5"/>
  <c r="L2920" i="5"/>
  <c r="P2919" i="5"/>
  <c r="O2919" i="5"/>
  <c r="L2919" i="5"/>
  <c r="P2918" i="5"/>
  <c r="O2918" i="5"/>
  <c r="L2918" i="5"/>
  <c r="P2917" i="5"/>
  <c r="O2917" i="5"/>
  <c r="L2917" i="5"/>
  <c r="P2916" i="5"/>
  <c r="O2916" i="5"/>
  <c r="L2916" i="5"/>
  <c r="P2915" i="5"/>
  <c r="O2915" i="5"/>
  <c r="L2915" i="5"/>
  <c r="P2914" i="5"/>
  <c r="O2914" i="5"/>
  <c r="L2914" i="5"/>
  <c r="P2913" i="5"/>
  <c r="O2913" i="5"/>
  <c r="L2913" i="5"/>
  <c r="P2912" i="5"/>
  <c r="O2912" i="5"/>
  <c r="L2912" i="5"/>
  <c r="P2911" i="5"/>
  <c r="O2911" i="5"/>
  <c r="L2911" i="5"/>
  <c r="P2910" i="5"/>
  <c r="O2910" i="5"/>
  <c r="L2910" i="5"/>
  <c r="P2909" i="5"/>
  <c r="O2909" i="5"/>
  <c r="L2909" i="5"/>
  <c r="P2908" i="5"/>
  <c r="O2908" i="5"/>
  <c r="L2908" i="5"/>
  <c r="P2907" i="5"/>
  <c r="O2907" i="5"/>
  <c r="L2907" i="5"/>
  <c r="P2906" i="5"/>
  <c r="O2906" i="5"/>
  <c r="L2906" i="5"/>
  <c r="P2905" i="5"/>
  <c r="O2905" i="5"/>
  <c r="L2905" i="5"/>
  <c r="P2904" i="5"/>
  <c r="O2904" i="5"/>
  <c r="L2904" i="5"/>
  <c r="P2903" i="5"/>
  <c r="O2903" i="5"/>
  <c r="L2903" i="5"/>
  <c r="P2902" i="5"/>
  <c r="O2902" i="5"/>
  <c r="L2902" i="5"/>
  <c r="P2901" i="5"/>
  <c r="O2901" i="5"/>
  <c r="L2901" i="5"/>
  <c r="P2900" i="5"/>
  <c r="O2900" i="5"/>
  <c r="L2900" i="5"/>
  <c r="P2899" i="5"/>
  <c r="O2899" i="5"/>
  <c r="L2899" i="5"/>
  <c r="P2898" i="5"/>
  <c r="O2898" i="5"/>
  <c r="L2898" i="5"/>
  <c r="P2897" i="5"/>
  <c r="O2897" i="5"/>
  <c r="L2897" i="5"/>
  <c r="P2896" i="5"/>
  <c r="O2896" i="5"/>
  <c r="L2896" i="5"/>
  <c r="P2895" i="5"/>
  <c r="O2895" i="5"/>
  <c r="L2895" i="5"/>
  <c r="P2894" i="5"/>
  <c r="O2894" i="5"/>
  <c r="L2894" i="5"/>
  <c r="P2893" i="5"/>
  <c r="O2893" i="5"/>
  <c r="L2893" i="5"/>
  <c r="P2892" i="5"/>
  <c r="O2892" i="5"/>
  <c r="L2892" i="5"/>
  <c r="P2891" i="5"/>
  <c r="O2891" i="5"/>
  <c r="L2891" i="5"/>
  <c r="P2890" i="5"/>
  <c r="O2890" i="5"/>
  <c r="L2890" i="5"/>
  <c r="P2889" i="5"/>
  <c r="O2889" i="5"/>
  <c r="L2889" i="5"/>
  <c r="P2888" i="5"/>
  <c r="O2888" i="5"/>
  <c r="L2888" i="5"/>
  <c r="P2887" i="5"/>
  <c r="O2887" i="5"/>
  <c r="L2887" i="5"/>
  <c r="P2886" i="5"/>
  <c r="O2886" i="5"/>
  <c r="L2886" i="5"/>
  <c r="P2885" i="5"/>
  <c r="O2885" i="5"/>
  <c r="L2885" i="5"/>
  <c r="P2884" i="5"/>
  <c r="O2884" i="5"/>
  <c r="L2884" i="5"/>
  <c r="P2883" i="5"/>
  <c r="O2883" i="5"/>
  <c r="L2883" i="5"/>
  <c r="P2882" i="5"/>
  <c r="O2882" i="5"/>
  <c r="L2882" i="5"/>
  <c r="P2881" i="5"/>
  <c r="O2881" i="5"/>
  <c r="L2881" i="5"/>
  <c r="P2880" i="5"/>
  <c r="O2880" i="5"/>
  <c r="L2880" i="5"/>
  <c r="P2879" i="5"/>
  <c r="O2879" i="5"/>
  <c r="L2879" i="5"/>
  <c r="P2878" i="5"/>
  <c r="O2878" i="5"/>
  <c r="L2878" i="5"/>
  <c r="P2877" i="5"/>
  <c r="O2877" i="5"/>
  <c r="L2877" i="5"/>
  <c r="P2876" i="5"/>
  <c r="O2876" i="5"/>
  <c r="L2876" i="5"/>
  <c r="P2875" i="5"/>
  <c r="O2875" i="5"/>
  <c r="L2875" i="5"/>
  <c r="P2874" i="5"/>
  <c r="O2874" i="5"/>
  <c r="L2874" i="5"/>
  <c r="P2873" i="5"/>
  <c r="O2873" i="5"/>
  <c r="L2873" i="5"/>
  <c r="P2872" i="5"/>
  <c r="O2872" i="5"/>
  <c r="L2872" i="5"/>
  <c r="P2871" i="5"/>
  <c r="O2871" i="5"/>
  <c r="L2871" i="5"/>
  <c r="P2870" i="5"/>
  <c r="O2870" i="5"/>
  <c r="L2870" i="5"/>
  <c r="P2869" i="5"/>
  <c r="O2869" i="5"/>
  <c r="L2869" i="5"/>
  <c r="P2868" i="5"/>
  <c r="O2868" i="5"/>
  <c r="L2868" i="5"/>
  <c r="P2867" i="5"/>
  <c r="O2867" i="5"/>
  <c r="L2867" i="5"/>
  <c r="P2866" i="5"/>
  <c r="O2866" i="5"/>
  <c r="L2866" i="5"/>
  <c r="P2865" i="5"/>
  <c r="O2865" i="5"/>
  <c r="L2865" i="5"/>
  <c r="P2864" i="5"/>
  <c r="O2864" i="5"/>
  <c r="L2864" i="5"/>
  <c r="P2863" i="5"/>
  <c r="O2863" i="5"/>
  <c r="L2863" i="5"/>
  <c r="P2862" i="5"/>
  <c r="O2862" i="5"/>
  <c r="L2862" i="5"/>
  <c r="P2861" i="5"/>
  <c r="O2861" i="5"/>
  <c r="L2861" i="5"/>
  <c r="P2860" i="5"/>
  <c r="O2860" i="5"/>
  <c r="L2860" i="5"/>
  <c r="P2859" i="5"/>
  <c r="O2859" i="5"/>
  <c r="L2859" i="5"/>
  <c r="P2858" i="5"/>
  <c r="O2858" i="5"/>
  <c r="L2858" i="5"/>
  <c r="P2857" i="5"/>
  <c r="O2857" i="5"/>
  <c r="L2857" i="5"/>
  <c r="P2856" i="5"/>
  <c r="O2856" i="5"/>
  <c r="L2856" i="5"/>
  <c r="P2855" i="5"/>
  <c r="O2855" i="5"/>
  <c r="L2855" i="5"/>
  <c r="P2854" i="5"/>
  <c r="O2854" i="5"/>
  <c r="L2854" i="5"/>
  <c r="P2853" i="5"/>
  <c r="O2853" i="5"/>
  <c r="L2853" i="5"/>
  <c r="P2852" i="5"/>
  <c r="O2852" i="5"/>
  <c r="L2852" i="5"/>
  <c r="P2851" i="5"/>
  <c r="O2851" i="5"/>
  <c r="L2851" i="5"/>
  <c r="P2850" i="5"/>
  <c r="O2850" i="5"/>
  <c r="L2850" i="5"/>
  <c r="P2849" i="5"/>
  <c r="O2849" i="5"/>
  <c r="L2849" i="5"/>
  <c r="P2848" i="5"/>
  <c r="O2848" i="5"/>
  <c r="L2848" i="5"/>
  <c r="P2847" i="5"/>
  <c r="O2847" i="5"/>
  <c r="L2847" i="5"/>
  <c r="P2846" i="5"/>
  <c r="O2846" i="5"/>
  <c r="L2846" i="5"/>
  <c r="P2845" i="5"/>
  <c r="O2845" i="5"/>
  <c r="L2845" i="5"/>
  <c r="P2844" i="5"/>
  <c r="O2844" i="5"/>
  <c r="L2844" i="5"/>
  <c r="P2843" i="5"/>
  <c r="O2843" i="5"/>
  <c r="L2843" i="5"/>
  <c r="P2842" i="5"/>
  <c r="O2842" i="5"/>
  <c r="L2842" i="5"/>
  <c r="P2841" i="5"/>
  <c r="O2841" i="5"/>
  <c r="L2841" i="5"/>
  <c r="P2840" i="5"/>
  <c r="O2840" i="5"/>
  <c r="L2840" i="5"/>
  <c r="P2839" i="5"/>
  <c r="O2839" i="5"/>
  <c r="L2839" i="5"/>
  <c r="P2838" i="5"/>
  <c r="O2838" i="5"/>
  <c r="L2838" i="5"/>
  <c r="P2837" i="5"/>
  <c r="O2837" i="5"/>
  <c r="L2837" i="5"/>
  <c r="P2836" i="5"/>
  <c r="O2836" i="5"/>
  <c r="L2836" i="5"/>
  <c r="P2835" i="5"/>
  <c r="O2835" i="5"/>
  <c r="L2835" i="5"/>
  <c r="P2834" i="5"/>
  <c r="O2834" i="5"/>
  <c r="L2834" i="5"/>
  <c r="P2833" i="5"/>
  <c r="O2833" i="5"/>
  <c r="L2833" i="5"/>
  <c r="P2832" i="5"/>
  <c r="O2832" i="5"/>
  <c r="L2832" i="5"/>
  <c r="P2831" i="5"/>
  <c r="O2831" i="5"/>
  <c r="L2831" i="5"/>
  <c r="P2830" i="5"/>
  <c r="O2830" i="5"/>
  <c r="L2830" i="5"/>
  <c r="P2829" i="5"/>
  <c r="O2829" i="5"/>
  <c r="L2829" i="5"/>
  <c r="P2828" i="5"/>
  <c r="O2828" i="5"/>
  <c r="L2828" i="5"/>
  <c r="P2827" i="5"/>
  <c r="O2827" i="5"/>
  <c r="L2827" i="5"/>
  <c r="P2826" i="5"/>
  <c r="O2826" i="5"/>
  <c r="L2826" i="5"/>
  <c r="P2825" i="5"/>
  <c r="O2825" i="5"/>
  <c r="L2825" i="5"/>
  <c r="P2824" i="5"/>
  <c r="O2824" i="5"/>
  <c r="L2824" i="5"/>
  <c r="P2823" i="5"/>
  <c r="O2823" i="5"/>
  <c r="L2823" i="5"/>
  <c r="P2822" i="5"/>
  <c r="O2822" i="5"/>
  <c r="L2822" i="5"/>
  <c r="P2821" i="5"/>
  <c r="O2821" i="5"/>
  <c r="L2821" i="5"/>
  <c r="P2820" i="5"/>
  <c r="O2820" i="5"/>
  <c r="L2820" i="5"/>
  <c r="P2819" i="5"/>
  <c r="O2819" i="5"/>
  <c r="L2819" i="5"/>
  <c r="P2818" i="5"/>
  <c r="O2818" i="5"/>
  <c r="L2818" i="5"/>
  <c r="P2817" i="5"/>
  <c r="O2817" i="5"/>
  <c r="L2817" i="5"/>
  <c r="P2816" i="5"/>
  <c r="O2816" i="5"/>
  <c r="L2816" i="5"/>
  <c r="P2815" i="5"/>
  <c r="O2815" i="5"/>
  <c r="L2815" i="5"/>
  <c r="P2814" i="5"/>
  <c r="O2814" i="5"/>
  <c r="L2814" i="5"/>
  <c r="P2813" i="5"/>
  <c r="O2813" i="5"/>
  <c r="L2813" i="5"/>
  <c r="P2812" i="5"/>
  <c r="O2812" i="5"/>
  <c r="L2812" i="5"/>
  <c r="P2811" i="5"/>
  <c r="O2811" i="5"/>
  <c r="L2811" i="5"/>
  <c r="P2810" i="5"/>
  <c r="O2810" i="5"/>
  <c r="L2810" i="5"/>
  <c r="P2809" i="5"/>
  <c r="O2809" i="5"/>
  <c r="L2809" i="5"/>
  <c r="P2808" i="5"/>
  <c r="O2808" i="5"/>
  <c r="L2808" i="5"/>
  <c r="P2807" i="5"/>
  <c r="O2807" i="5"/>
  <c r="L2807" i="5"/>
  <c r="P2806" i="5"/>
  <c r="O2806" i="5"/>
  <c r="L2806" i="5"/>
  <c r="P2805" i="5"/>
  <c r="O2805" i="5"/>
  <c r="L2805" i="5"/>
  <c r="P2804" i="5"/>
  <c r="O2804" i="5"/>
  <c r="L2804" i="5"/>
  <c r="P2803" i="5"/>
  <c r="O2803" i="5"/>
  <c r="L2803" i="5"/>
  <c r="P2802" i="5"/>
  <c r="O2802" i="5"/>
  <c r="L2802" i="5"/>
  <c r="P2801" i="5"/>
  <c r="O2801" i="5"/>
  <c r="L2801" i="5"/>
  <c r="P2800" i="5"/>
  <c r="O2800" i="5"/>
  <c r="L2800" i="5"/>
  <c r="P2799" i="5"/>
  <c r="O2799" i="5"/>
  <c r="L2799" i="5"/>
  <c r="P2798" i="5"/>
  <c r="O2798" i="5"/>
  <c r="L2798" i="5"/>
  <c r="P2797" i="5"/>
  <c r="O2797" i="5"/>
  <c r="L2797" i="5"/>
  <c r="P2796" i="5"/>
  <c r="O2796" i="5"/>
  <c r="L2796" i="5"/>
  <c r="P2795" i="5"/>
  <c r="O2795" i="5"/>
  <c r="L2795" i="5"/>
  <c r="P2794" i="5"/>
  <c r="O2794" i="5"/>
  <c r="L2794" i="5"/>
  <c r="P2793" i="5"/>
  <c r="O2793" i="5"/>
  <c r="L2793" i="5"/>
  <c r="P2792" i="5"/>
  <c r="O2792" i="5"/>
  <c r="L2792" i="5"/>
  <c r="P2791" i="5"/>
  <c r="O2791" i="5"/>
  <c r="L2791" i="5"/>
  <c r="P2790" i="5"/>
  <c r="O2790" i="5"/>
  <c r="L2790" i="5"/>
  <c r="P2789" i="5"/>
  <c r="O2789" i="5"/>
  <c r="L2789" i="5"/>
  <c r="P2788" i="5"/>
  <c r="O2788" i="5"/>
  <c r="L2788" i="5"/>
  <c r="P2787" i="5"/>
  <c r="O2787" i="5"/>
  <c r="L2787" i="5"/>
  <c r="P2786" i="5"/>
  <c r="O2786" i="5"/>
  <c r="L2786" i="5"/>
  <c r="P2785" i="5"/>
  <c r="O2785" i="5"/>
  <c r="L2785" i="5"/>
  <c r="P2784" i="5"/>
  <c r="O2784" i="5"/>
  <c r="L2784" i="5"/>
  <c r="P2783" i="5"/>
  <c r="O2783" i="5"/>
  <c r="L2783" i="5"/>
  <c r="P2782" i="5"/>
  <c r="O2782" i="5"/>
  <c r="L2782" i="5"/>
  <c r="P2781" i="5"/>
  <c r="O2781" i="5"/>
  <c r="L2781" i="5"/>
  <c r="P2780" i="5"/>
  <c r="O2780" i="5"/>
  <c r="L2780" i="5"/>
  <c r="P2779" i="5"/>
  <c r="O2779" i="5"/>
  <c r="L2779" i="5"/>
  <c r="P2778" i="5"/>
  <c r="O2778" i="5"/>
  <c r="L2778" i="5"/>
  <c r="P2777" i="5"/>
  <c r="O2777" i="5"/>
  <c r="L2777" i="5"/>
  <c r="P2776" i="5"/>
  <c r="O2776" i="5"/>
  <c r="L2776" i="5"/>
  <c r="P2775" i="5"/>
  <c r="O2775" i="5"/>
  <c r="L2775" i="5"/>
  <c r="P2774" i="5"/>
  <c r="O2774" i="5"/>
  <c r="L2774" i="5"/>
  <c r="P2773" i="5"/>
  <c r="O2773" i="5"/>
  <c r="L2773" i="5"/>
  <c r="P2772" i="5"/>
  <c r="O2772" i="5"/>
  <c r="L2772" i="5"/>
  <c r="P2771" i="5"/>
  <c r="O2771" i="5"/>
  <c r="L2771" i="5"/>
  <c r="P2770" i="5"/>
  <c r="O2770" i="5"/>
  <c r="L2770" i="5"/>
  <c r="P2769" i="5"/>
  <c r="O2769" i="5"/>
  <c r="L2769" i="5"/>
  <c r="P2768" i="5"/>
  <c r="O2768" i="5"/>
  <c r="L2768" i="5"/>
  <c r="P2767" i="5"/>
  <c r="O2767" i="5"/>
  <c r="L2767" i="5"/>
  <c r="P2766" i="5"/>
  <c r="O2766" i="5"/>
  <c r="L2766" i="5"/>
  <c r="P2765" i="5"/>
  <c r="O2765" i="5"/>
  <c r="L2765" i="5"/>
  <c r="P2764" i="5"/>
  <c r="O2764" i="5"/>
  <c r="L2764" i="5"/>
  <c r="P2763" i="5"/>
  <c r="O2763" i="5"/>
  <c r="L2763" i="5"/>
  <c r="P2762" i="5"/>
  <c r="O2762" i="5"/>
  <c r="L2762" i="5"/>
  <c r="P2761" i="5"/>
  <c r="O2761" i="5"/>
  <c r="L2761" i="5"/>
  <c r="P2760" i="5"/>
  <c r="O2760" i="5"/>
  <c r="L2760" i="5"/>
  <c r="P2759" i="5"/>
  <c r="O2759" i="5"/>
  <c r="L2759" i="5"/>
  <c r="P2758" i="5"/>
  <c r="O2758" i="5"/>
  <c r="L2758" i="5"/>
  <c r="P2757" i="5"/>
  <c r="O2757" i="5"/>
  <c r="L2757" i="5"/>
  <c r="P2756" i="5"/>
  <c r="O2756" i="5"/>
  <c r="L2756" i="5"/>
  <c r="P2755" i="5"/>
  <c r="O2755" i="5"/>
  <c r="L2755" i="5"/>
  <c r="P2754" i="5"/>
  <c r="O2754" i="5"/>
  <c r="L2754" i="5"/>
  <c r="P2753" i="5"/>
  <c r="O2753" i="5"/>
  <c r="L2753" i="5"/>
  <c r="P2752" i="5"/>
  <c r="O2752" i="5"/>
  <c r="L2752" i="5"/>
  <c r="P2751" i="5"/>
  <c r="O2751" i="5"/>
  <c r="L2751" i="5"/>
  <c r="P2750" i="5"/>
  <c r="O2750" i="5"/>
  <c r="L2750" i="5"/>
  <c r="P2749" i="5"/>
  <c r="O2749" i="5"/>
  <c r="L2749" i="5"/>
  <c r="P2748" i="5"/>
  <c r="O2748" i="5"/>
  <c r="L2748" i="5"/>
  <c r="P2747" i="5"/>
  <c r="O2747" i="5"/>
  <c r="L2747" i="5"/>
  <c r="P2746" i="5"/>
  <c r="O2746" i="5"/>
  <c r="L2746" i="5"/>
  <c r="P2745" i="5"/>
  <c r="O2745" i="5"/>
  <c r="L2745" i="5"/>
  <c r="P2744" i="5"/>
  <c r="O2744" i="5"/>
  <c r="L2744" i="5"/>
  <c r="P2743" i="5"/>
  <c r="O2743" i="5"/>
  <c r="L2743" i="5"/>
  <c r="P2742" i="5"/>
  <c r="O2742" i="5"/>
  <c r="L2742" i="5"/>
  <c r="P2741" i="5"/>
  <c r="O2741" i="5"/>
  <c r="L2741" i="5"/>
  <c r="P2740" i="5"/>
  <c r="O2740" i="5"/>
  <c r="L2740" i="5"/>
  <c r="P2739" i="5"/>
  <c r="O2739" i="5"/>
  <c r="L2739" i="5"/>
  <c r="P2738" i="5"/>
  <c r="O2738" i="5"/>
  <c r="L2738" i="5"/>
  <c r="P2737" i="5"/>
  <c r="O2737" i="5"/>
  <c r="L2737" i="5"/>
  <c r="P2736" i="5"/>
  <c r="O2736" i="5"/>
  <c r="L2736" i="5"/>
  <c r="P2735" i="5"/>
  <c r="O2735" i="5"/>
  <c r="L2735" i="5"/>
  <c r="P2734" i="5"/>
  <c r="O2734" i="5"/>
  <c r="L2734" i="5"/>
  <c r="P2733" i="5"/>
  <c r="O2733" i="5"/>
  <c r="L2733" i="5"/>
  <c r="P2732" i="5"/>
  <c r="O2732" i="5"/>
  <c r="L2732" i="5"/>
  <c r="P2731" i="5"/>
  <c r="O2731" i="5"/>
  <c r="L2731" i="5"/>
  <c r="P2730" i="5"/>
  <c r="O2730" i="5"/>
  <c r="L2730" i="5"/>
  <c r="P2729" i="5"/>
  <c r="O2729" i="5"/>
  <c r="L2729" i="5"/>
  <c r="P2728" i="5"/>
  <c r="O2728" i="5"/>
  <c r="L2728" i="5"/>
  <c r="P2727" i="5"/>
  <c r="O2727" i="5"/>
  <c r="L2727" i="5"/>
  <c r="P2726" i="5"/>
  <c r="O2726" i="5"/>
  <c r="L2726" i="5"/>
  <c r="P2725" i="5"/>
  <c r="O2725" i="5"/>
  <c r="L2725" i="5"/>
  <c r="P2724" i="5"/>
  <c r="O2724" i="5"/>
  <c r="L2724" i="5"/>
  <c r="P2723" i="5"/>
  <c r="O2723" i="5"/>
  <c r="L2723" i="5"/>
  <c r="P2722" i="5"/>
  <c r="O2722" i="5"/>
  <c r="L2722" i="5"/>
  <c r="P2721" i="5"/>
  <c r="O2721" i="5"/>
  <c r="L2721" i="5"/>
  <c r="P2720" i="5"/>
  <c r="O2720" i="5"/>
  <c r="L2720" i="5"/>
  <c r="P2719" i="5"/>
  <c r="O2719" i="5"/>
  <c r="L2719" i="5"/>
  <c r="P2718" i="5"/>
  <c r="O2718" i="5"/>
  <c r="L2718" i="5"/>
  <c r="P2717" i="5"/>
  <c r="O2717" i="5"/>
  <c r="L2717" i="5"/>
  <c r="P2716" i="5"/>
  <c r="O2716" i="5"/>
  <c r="L2716" i="5"/>
  <c r="P2715" i="5"/>
  <c r="O2715" i="5"/>
  <c r="L2715" i="5"/>
  <c r="P2714" i="5"/>
  <c r="O2714" i="5"/>
  <c r="L2714" i="5"/>
  <c r="P2713" i="5"/>
  <c r="O2713" i="5"/>
  <c r="L2713" i="5"/>
  <c r="P2712" i="5"/>
  <c r="O2712" i="5"/>
  <c r="L2712" i="5"/>
  <c r="P2711" i="5"/>
  <c r="O2711" i="5"/>
  <c r="L2711" i="5"/>
  <c r="P2710" i="5"/>
  <c r="O2710" i="5"/>
  <c r="L2710" i="5"/>
  <c r="P2709" i="5"/>
  <c r="O2709" i="5"/>
  <c r="L2709" i="5"/>
  <c r="P2708" i="5"/>
  <c r="O2708" i="5"/>
  <c r="L2708" i="5"/>
  <c r="P2707" i="5"/>
  <c r="O2707" i="5"/>
  <c r="L2707" i="5"/>
  <c r="P2706" i="5"/>
  <c r="O2706" i="5"/>
  <c r="L2706" i="5"/>
  <c r="P2705" i="5"/>
  <c r="O2705" i="5"/>
  <c r="L2705" i="5"/>
  <c r="P2704" i="5"/>
  <c r="O2704" i="5"/>
  <c r="L2704" i="5"/>
  <c r="P2703" i="5"/>
  <c r="O2703" i="5"/>
  <c r="L2703" i="5"/>
  <c r="P2702" i="5"/>
  <c r="O2702" i="5"/>
  <c r="L2702" i="5"/>
  <c r="P2701" i="5"/>
  <c r="O2701" i="5"/>
  <c r="L2701" i="5"/>
  <c r="P2700" i="5"/>
  <c r="O2700" i="5"/>
  <c r="L2700" i="5"/>
  <c r="P2699" i="5"/>
  <c r="O2699" i="5"/>
  <c r="L2699" i="5"/>
  <c r="P2698" i="5"/>
  <c r="O2698" i="5"/>
  <c r="L2698" i="5"/>
  <c r="P2697" i="5"/>
  <c r="O2697" i="5"/>
  <c r="L2697" i="5"/>
  <c r="P2696" i="5"/>
  <c r="O2696" i="5"/>
  <c r="L2696" i="5"/>
  <c r="P2695" i="5"/>
  <c r="O2695" i="5"/>
  <c r="L2695" i="5"/>
  <c r="P2694" i="5"/>
  <c r="O2694" i="5"/>
  <c r="L2694" i="5"/>
  <c r="P2693" i="5"/>
  <c r="O2693" i="5"/>
  <c r="L2693" i="5"/>
  <c r="P2692" i="5"/>
  <c r="O2692" i="5"/>
  <c r="L2692" i="5"/>
  <c r="P2691" i="5"/>
  <c r="O2691" i="5"/>
  <c r="L2691" i="5"/>
  <c r="P2690" i="5"/>
  <c r="O2690" i="5"/>
  <c r="L2690" i="5"/>
  <c r="P2689" i="5"/>
  <c r="O2689" i="5"/>
  <c r="L2689" i="5"/>
  <c r="P2688" i="5"/>
  <c r="O2688" i="5"/>
  <c r="L2688" i="5"/>
  <c r="P2687" i="5"/>
  <c r="O2687" i="5"/>
  <c r="L2687" i="5"/>
  <c r="P2686" i="5"/>
  <c r="O2686" i="5"/>
  <c r="L2686" i="5"/>
  <c r="P2685" i="5"/>
  <c r="O2685" i="5"/>
  <c r="L2685" i="5"/>
  <c r="P2684" i="5"/>
  <c r="O2684" i="5"/>
  <c r="L2684" i="5"/>
  <c r="P2683" i="5"/>
  <c r="O2683" i="5"/>
  <c r="L2683" i="5"/>
  <c r="P2682" i="5"/>
  <c r="O2682" i="5"/>
  <c r="L2682" i="5"/>
  <c r="P2681" i="5"/>
  <c r="O2681" i="5"/>
  <c r="L2681" i="5"/>
  <c r="P2680" i="5"/>
  <c r="O2680" i="5"/>
  <c r="L2680" i="5"/>
  <c r="P2679" i="5"/>
  <c r="O2679" i="5"/>
  <c r="L2679" i="5"/>
  <c r="P2678" i="5"/>
  <c r="O2678" i="5"/>
  <c r="L2678" i="5"/>
  <c r="P2677" i="5"/>
  <c r="O2677" i="5"/>
  <c r="L2677" i="5"/>
  <c r="P2676" i="5"/>
  <c r="O2676" i="5"/>
  <c r="L2676" i="5"/>
  <c r="P2675" i="5"/>
  <c r="O2675" i="5"/>
  <c r="L2675" i="5"/>
  <c r="P2674" i="5"/>
  <c r="O2674" i="5"/>
  <c r="L2674" i="5"/>
  <c r="P2673" i="5"/>
  <c r="O2673" i="5"/>
  <c r="L2673" i="5"/>
  <c r="P2672" i="5"/>
  <c r="O2672" i="5"/>
  <c r="L2672" i="5"/>
  <c r="P2671" i="5"/>
  <c r="O2671" i="5"/>
  <c r="L2671" i="5"/>
  <c r="P2670" i="5"/>
  <c r="O2670" i="5"/>
  <c r="L2670" i="5"/>
  <c r="P2669" i="5"/>
  <c r="O2669" i="5"/>
  <c r="L2669" i="5"/>
  <c r="P2668" i="5"/>
  <c r="O2668" i="5"/>
  <c r="L2668" i="5"/>
  <c r="P2667" i="5"/>
  <c r="O2667" i="5"/>
  <c r="L2667" i="5"/>
  <c r="P2666" i="5"/>
  <c r="O2666" i="5"/>
  <c r="L2666" i="5"/>
  <c r="P2665" i="5"/>
  <c r="O2665" i="5"/>
  <c r="L2665" i="5"/>
  <c r="P2664" i="5"/>
  <c r="O2664" i="5"/>
  <c r="L2664" i="5"/>
  <c r="P2663" i="5"/>
  <c r="O2663" i="5"/>
  <c r="L2663" i="5"/>
  <c r="P2662" i="5"/>
  <c r="O2662" i="5"/>
  <c r="L2662" i="5"/>
  <c r="P2661" i="5"/>
  <c r="O2661" i="5"/>
  <c r="L2661" i="5"/>
  <c r="P2660" i="5"/>
  <c r="O2660" i="5"/>
  <c r="L2660" i="5"/>
  <c r="P2659" i="5"/>
  <c r="O2659" i="5"/>
  <c r="L2659" i="5"/>
  <c r="P2658" i="5"/>
  <c r="O2658" i="5"/>
  <c r="L2658" i="5"/>
  <c r="P2657" i="5"/>
  <c r="O2657" i="5"/>
  <c r="L2657" i="5"/>
  <c r="P2656" i="5"/>
  <c r="O2656" i="5"/>
  <c r="L2656" i="5"/>
  <c r="P2655" i="5"/>
  <c r="O2655" i="5"/>
  <c r="L2655" i="5"/>
  <c r="P2654" i="5"/>
  <c r="O2654" i="5"/>
  <c r="L2654" i="5"/>
  <c r="P2653" i="5"/>
  <c r="O2653" i="5"/>
  <c r="L2653" i="5"/>
  <c r="P2652" i="5"/>
  <c r="O2652" i="5"/>
  <c r="L2652" i="5"/>
  <c r="P2651" i="5"/>
  <c r="O2651" i="5"/>
  <c r="L2651" i="5"/>
  <c r="P2650" i="5"/>
  <c r="O2650" i="5"/>
  <c r="L2650" i="5"/>
  <c r="P2649" i="5"/>
  <c r="O2649" i="5"/>
  <c r="L2649" i="5"/>
  <c r="P2648" i="5"/>
  <c r="O2648" i="5"/>
  <c r="L2648" i="5"/>
  <c r="P2647" i="5"/>
  <c r="O2647" i="5"/>
  <c r="L2647" i="5"/>
  <c r="P2646" i="5"/>
  <c r="O2646" i="5"/>
  <c r="L2646" i="5"/>
  <c r="P2645" i="5"/>
  <c r="O2645" i="5"/>
  <c r="L2645" i="5"/>
  <c r="P2644" i="5"/>
  <c r="O2644" i="5"/>
  <c r="L2644" i="5"/>
  <c r="P2643" i="5"/>
  <c r="O2643" i="5"/>
  <c r="L2643" i="5"/>
  <c r="P2642" i="5"/>
  <c r="O2642" i="5"/>
  <c r="L2642" i="5"/>
  <c r="P2641" i="5"/>
  <c r="O2641" i="5"/>
  <c r="L2641" i="5"/>
  <c r="P2640" i="5"/>
  <c r="O2640" i="5"/>
  <c r="L2640" i="5"/>
  <c r="P2639" i="5"/>
  <c r="O2639" i="5"/>
  <c r="L2639" i="5"/>
  <c r="P2638" i="5"/>
  <c r="O2638" i="5"/>
  <c r="L2638" i="5"/>
  <c r="P2637" i="5"/>
  <c r="O2637" i="5"/>
  <c r="L2637" i="5"/>
  <c r="P2636" i="5"/>
  <c r="O2636" i="5"/>
  <c r="L2636" i="5"/>
  <c r="P2635" i="5"/>
  <c r="O2635" i="5"/>
  <c r="L2635" i="5"/>
  <c r="P2634" i="5"/>
  <c r="O2634" i="5"/>
  <c r="L2634" i="5"/>
  <c r="P2633" i="5"/>
  <c r="O2633" i="5"/>
  <c r="L2633" i="5"/>
  <c r="P2632" i="5"/>
  <c r="O2632" i="5"/>
  <c r="L2632" i="5"/>
  <c r="P2631" i="5"/>
  <c r="O2631" i="5"/>
  <c r="L2631" i="5"/>
  <c r="P2630" i="5"/>
  <c r="O2630" i="5"/>
  <c r="L2630" i="5"/>
  <c r="P2629" i="5"/>
  <c r="O2629" i="5"/>
  <c r="L2629" i="5"/>
  <c r="P2628" i="5"/>
  <c r="O2628" i="5"/>
  <c r="L2628" i="5"/>
  <c r="P2627" i="5"/>
  <c r="O2627" i="5"/>
  <c r="L2627" i="5"/>
  <c r="P2626" i="5"/>
  <c r="O2626" i="5"/>
  <c r="L2626" i="5"/>
  <c r="P2625" i="5"/>
  <c r="O2625" i="5"/>
  <c r="L2625" i="5"/>
  <c r="P2624" i="5"/>
  <c r="O2624" i="5"/>
  <c r="L2624" i="5"/>
  <c r="P2623" i="5"/>
  <c r="O2623" i="5"/>
  <c r="L2623" i="5"/>
  <c r="P2622" i="5"/>
  <c r="O2622" i="5"/>
  <c r="L2622" i="5"/>
  <c r="P2621" i="5"/>
  <c r="O2621" i="5"/>
  <c r="L2621" i="5"/>
  <c r="P2620" i="5"/>
  <c r="O2620" i="5"/>
  <c r="L2620" i="5"/>
  <c r="P2619" i="5"/>
  <c r="O2619" i="5"/>
  <c r="L2619" i="5"/>
  <c r="P2618" i="5"/>
  <c r="O2618" i="5"/>
  <c r="L2618" i="5"/>
  <c r="P2617" i="5"/>
  <c r="O2617" i="5"/>
  <c r="L2617" i="5"/>
  <c r="P2616" i="5"/>
  <c r="O2616" i="5"/>
  <c r="L2616" i="5"/>
  <c r="P2615" i="5"/>
  <c r="O2615" i="5"/>
  <c r="L2615" i="5"/>
  <c r="P2614" i="5"/>
  <c r="O2614" i="5"/>
  <c r="L2614" i="5"/>
  <c r="P2613" i="5"/>
  <c r="O2613" i="5"/>
  <c r="L2613" i="5"/>
  <c r="P2612" i="5"/>
  <c r="O2612" i="5"/>
  <c r="L2612" i="5"/>
  <c r="P2611" i="5"/>
  <c r="O2611" i="5"/>
  <c r="L2611" i="5"/>
  <c r="P2610" i="5"/>
  <c r="O2610" i="5"/>
  <c r="L2610" i="5"/>
  <c r="P2609" i="5"/>
  <c r="O2609" i="5"/>
  <c r="L2609" i="5"/>
  <c r="P2608" i="5"/>
  <c r="O2608" i="5"/>
  <c r="L2608" i="5"/>
  <c r="P2607" i="5"/>
  <c r="O2607" i="5"/>
  <c r="L2607" i="5"/>
  <c r="P2606" i="5"/>
  <c r="O2606" i="5"/>
  <c r="L2606" i="5"/>
  <c r="P2605" i="5"/>
  <c r="O2605" i="5"/>
  <c r="L2605" i="5"/>
  <c r="P2604" i="5"/>
  <c r="O2604" i="5"/>
  <c r="L2604" i="5"/>
  <c r="P2603" i="5"/>
  <c r="O2603" i="5"/>
  <c r="L2603" i="5"/>
  <c r="P2602" i="5"/>
  <c r="O2602" i="5"/>
  <c r="L2602" i="5"/>
  <c r="P2601" i="5"/>
  <c r="O2601" i="5"/>
  <c r="L2601" i="5"/>
  <c r="P2600" i="5"/>
  <c r="O2600" i="5"/>
  <c r="L2600" i="5"/>
  <c r="P2599" i="5"/>
  <c r="O2599" i="5"/>
  <c r="L2599" i="5"/>
  <c r="P2598" i="5"/>
  <c r="O2598" i="5"/>
  <c r="L2598" i="5"/>
  <c r="P2597" i="5"/>
  <c r="O2597" i="5"/>
  <c r="L2597" i="5"/>
  <c r="P2596" i="5"/>
  <c r="O2596" i="5"/>
  <c r="L2596" i="5"/>
  <c r="P2595" i="5"/>
  <c r="O2595" i="5"/>
  <c r="L2595" i="5"/>
  <c r="P2594" i="5"/>
  <c r="O2594" i="5"/>
  <c r="L2594" i="5"/>
  <c r="P2593" i="5"/>
  <c r="O2593" i="5"/>
  <c r="L2593" i="5"/>
  <c r="P2592" i="5"/>
  <c r="O2592" i="5"/>
  <c r="L2592" i="5"/>
  <c r="P2591" i="5"/>
  <c r="O2591" i="5"/>
  <c r="L2591" i="5"/>
  <c r="P2590" i="5"/>
  <c r="O2590" i="5"/>
  <c r="L2590" i="5"/>
  <c r="P2589" i="5"/>
  <c r="O2589" i="5"/>
  <c r="L2589" i="5"/>
  <c r="P2588" i="5"/>
  <c r="O2588" i="5"/>
  <c r="L2588" i="5"/>
  <c r="P2587" i="5"/>
  <c r="O2587" i="5"/>
  <c r="L2587" i="5"/>
  <c r="P2586" i="5"/>
  <c r="O2586" i="5"/>
  <c r="L2586" i="5"/>
  <c r="P2585" i="5"/>
  <c r="O2585" i="5"/>
  <c r="L2585" i="5"/>
  <c r="P2584" i="5"/>
  <c r="O2584" i="5"/>
  <c r="L2584" i="5"/>
  <c r="P2583" i="5"/>
  <c r="O2583" i="5"/>
  <c r="L2583" i="5"/>
  <c r="P2582" i="5"/>
  <c r="O2582" i="5"/>
  <c r="L2582" i="5"/>
  <c r="P2581" i="5"/>
  <c r="O2581" i="5"/>
  <c r="L2581" i="5"/>
  <c r="P2580" i="5"/>
  <c r="O2580" i="5"/>
  <c r="L2580" i="5"/>
  <c r="P2579" i="5"/>
  <c r="O2579" i="5"/>
  <c r="L2579" i="5"/>
  <c r="P2578" i="5"/>
  <c r="O2578" i="5"/>
  <c r="L2578" i="5"/>
  <c r="P2577" i="5"/>
  <c r="O2577" i="5"/>
  <c r="L2577" i="5"/>
  <c r="P2576" i="5"/>
  <c r="O2576" i="5"/>
  <c r="L2576" i="5"/>
  <c r="P2575" i="5"/>
  <c r="O2575" i="5"/>
  <c r="L2575" i="5"/>
  <c r="P2574" i="5"/>
  <c r="O2574" i="5"/>
  <c r="L2574" i="5"/>
  <c r="P2573" i="5"/>
  <c r="O2573" i="5"/>
  <c r="L2573" i="5"/>
  <c r="P2572" i="5"/>
  <c r="O2572" i="5"/>
  <c r="L2572" i="5"/>
  <c r="P2571" i="5"/>
  <c r="O2571" i="5"/>
  <c r="L2571" i="5"/>
  <c r="P2570" i="5"/>
  <c r="O2570" i="5"/>
  <c r="L2570" i="5"/>
  <c r="P2569" i="5"/>
  <c r="O2569" i="5"/>
  <c r="L2569" i="5"/>
  <c r="P2568" i="5"/>
  <c r="O2568" i="5"/>
  <c r="L2568" i="5"/>
  <c r="P2567" i="5"/>
  <c r="O2567" i="5"/>
  <c r="L2567" i="5"/>
  <c r="P2566" i="5"/>
  <c r="O2566" i="5"/>
  <c r="L2566" i="5"/>
  <c r="P2565" i="5"/>
  <c r="O2565" i="5"/>
  <c r="L2565" i="5"/>
  <c r="P2564" i="5"/>
  <c r="O2564" i="5"/>
  <c r="L2564" i="5"/>
  <c r="P2563" i="5"/>
  <c r="O2563" i="5"/>
  <c r="L2563" i="5"/>
  <c r="P2562" i="5"/>
  <c r="O2562" i="5"/>
  <c r="L2562" i="5"/>
  <c r="P2561" i="5"/>
  <c r="O2561" i="5"/>
  <c r="L2561" i="5"/>
  <c r="P2560" i="5"/>
  <c r="O2560" i="5"/>
  <c r="L2560" i="5"/>
  <c r="P2559" i="5"/>
  <c r="O2559" i="5"/>
  <c r="L2559" i="5"/>
  <c r="P2558" i="5"/>
  <c r="O2558" i="5"/>
  <c r="L2558" i="5"/>
  <c r="P2557" i="5"/>
  <c r="O2557" i="5"/>
  <c r="L2557" i="5"/>
  <c r="P2556" i="5"/>
  <c r="O2556" i="5"/>
  <c r="L2556" i="5"/>
  <c r="P2555" i="5"/>
  <c r="O2555" i="5"/>
  <c r="L2555" i="5"/>
  <c r="P2554" i="5"/>
  <c r="O2554" i="5"/>
  <c r="L2554" i="5"/>
  <c r="P2553" i="5"/>
  <c r="O2553" i="5"/>
  <c r="L2553" i="5"/>
  <c r="P2552" i="5"/>
  <c r="O2552" i="5"/>
  <c r="L2552" i="5"/>
  <c r="P2551" i="5"/>
  <c r="O2551" i="5"/>
  <c r="L2551" i="5"/>
  <c r="P2550" i="5"/>
  <c r="O2550" i="5"/>
  <c r="L2550" i="5"/>
  <c r="P2549" i="5"/>
  <c r="O2549" i="5"/>
  <c r="L2549" i="5"/>
  <c r="P2548" i="5"/>
  <c r="O2548" i="5"/>
  <c r="L2548" i="5"/>
  <c r="P2547" i="5"/>
  <c r="O2547" i="5"/>
  <c r="L2547" i="5"/>
  <c r="P2546" i="5"/>
  <c r="O2546" i="5"/>
  <c r="L2546" i="5"/>
  <c r="P2545" i="5"/>
  <c r="O2545" i="5"/>
  <c r="L2545" i="5"/>
  <c r="P2544" i="5"/>
  <c r="O2544" i="5"/>
  <c r="L2544" i="5"/>
  <c r="P2543" i="5"/>
  <c r="O2543" i="5"/>
  <c r="L2543" i="5"/>
  <c r="P2542" i="5"/>
  <c r="O2542" i="5"/>
  <c r="L2542" i="5"/>
  <c r="P2541" i="5"/>
  <c r="O2541" i="5"/>
  <c r="L2541" i="5"/>
  <c r="P2540" i="5"/>
  <c r="O2540" i="5"/>
  <c r="L2540" i="5"/>
  <c r="P2539" i="5"/>
  <c r="O2539" i="5"/>
  <c r="L2539" i="5"/>
  <c r="P2538" i="5"/>
  <c r="O2538" i="5"/>
  <c r="L2538" i="5"/>
  <c r="P2537" i="5"/>
  <c r="O2537" i="5"/>
  <c r="L2537" i="5"/>
  <c r="P2536" i="5"/>
  <c r="O2536" i="5"/>
  <c r="L2536" i="5"/>
  <c r="P2535" i="5"/>
  <c r="O2535" i="5"/>
  <c r="L2535" i="5"/>
  <c r="P2534" i="5"/>
  <c r="O2534" i="5"/>
  <c r="L2534" i="5"/>
  <c r="P2533" i="5"/>
  <c r="O2533" i="5"/>
  <c r="L2533" i="5"/>
  <c r="P2532" i="5"/>
  <c r="O2532" i="5"/>
  <c r="L2532" i="5"/>
  <c r="P2531" i="5"/>
  <c r="O2531" i="5"/>
  <c r="L2531" i="5"/>
  <c r="P2530" i="5"/>
  <c r="O2530" i="5"/>
  <c r="L2530" i="5"/>
  <c r="P2529" i="5"/>
  <c r="O2529" i="5"/>
  <c r="L2529" i="5"/>
  <c r="P2528" i="5"/>
  <c r="O2528" i="5"/>
  <c r="L2528" i="5"/>
  <c r="P2527" i="5"/>
  <c r="O2527" i="5"/>
  <c r="L2527" i="5"/>
  <c r="P2526" i="5"/>
  <c r="O2526" i="5"/>
  <c r="L2526" i="5"/>
  <c r="P2525" i="5"/>
  <c r="O2525" i="5"/>
  <c r="L2525" i="5"/>
  <c r="P2524" i="5"/>
  <c r="O2524" i="5"/>
  <c r="L2524" i="5"/>
  <c r="P2523" i="5"/>
  <c r="O2523" i="5"/>
  <c r="L2523" i="5"/>
  <c r="P2522" i="5"/>
  <c r="O2522" i="5"/>
  <c r="L2522" i="5"/>
  <c r="P2521" i="5"/>
  <c r="O2521" i="5"/>
  <c r="L2521" i="5"/>
  <c r="P2520" i="5"/>
  <c r="O2520" i="5"/>
  <c r="L2520" i="5"/>
  <c r="P2519" i="5"/>
  <c r="O2519" i="5"/>
  <c r="L2519" i="5"/>
  <c r="P2518" i="5"/>
  <c r="O2518" i="5"/>
  <c r="L2518" i="5"/>
  <c r="P2517" i="5"/>
  <c r="O2517" i="5"/>
  <c r="L2517" i="5"/>
  <c r="P2516" i="5"/>
  <c r="O2516" i="5"/>
  <c r="L2516" i="5"/>
  <c r="P2515" i="5"/>
  <c r="O2515" i="5"/>
  <c r="L2515" i="5"/>
  <c r="P2514" i="5"/>
  <c r="O2514" i="5"/>
  <c r="L2514" i="5"/>
  <c r="P2513" i="5"/>
  <c r="O2513" i="5"/>
  <c r="L2513" i="5"/>
  <c r="P2512" i="5"/>
  <c r="O2512" i="5"/>
  <c r="L2512" i="5"/>
  <c r="P2511" i="5"/>
  <c r="O2511" i="5"/>
  <c r="L2511" i="5"/>
  <c r="P2510" i="5"/>
  <c r="O2510" i="5"/>
  <c r="L2510" i="5"/>
  <c r="P2509" i="5"/>
  <c r="O2509" i="5"/>
  <c r="L2509" i="5"/>
  <c r="P2508" i="5"/>
  <c r="O2508" i="5"/>
  <c r="L2508" i="5"/>
  <c r="P2507" i="5"/>
  <c r="O2507" i="5"/>
  <c r="L2507" i="5"/>
  <c r="P2506" i="5"/>
  <c r="O2506" i="5"/>
  <c r="L2506" i="5"/>
  <c r="P2505" i="5"/>
  <c r="O2505" i="5"/>
  <c r="L2505" i="5"/>
  <c r="P2504" i="5"/>
  <c r="O2504" i="5"/>
  <c r="L2504" i="5"/>
  <c r="P2503" i="5"/>
  <c r="O2503" i="5"/>
  <c r="L2503" i="5"/>
  <c r="P2502" i="5"/>
  <c r="O2502" i="5"/>
  <c r="L2502" i="5"/>
  <c r="P2501" i="5"/>
  <c r="O2501" i="5"/>
  <c r="L2501" i="5"/>
  <c r="P2500" i="5"/>
  <c r="O2500" i="5"/>
  <c r="L2500" i="5"/>
  <c r="P2499" i="5"/>
  <c r="O2499" i="5"/>
  <c r="L2499" i="5"/>
  <c r="P2498" i="5"/>
  <c r="O2498" i="5"/>
  <c r="L2498" i="5"/>
  <c r="P2497" i="5"/>
  <c r="O2497" i="5"/>
  <c r="L2497" i="5"/>
  <c r="P2496" i="5"/>
  <c r="O2496" i="5"/>
  <c r="L2496" i="5"/>
  <c r="P2495" i="5"/>
  <c r="O2495" i="5"/>
  <c r="L2495" i="5"/>
  <c r="P2494" i="5"/>
  <c r="O2494" i="5"/>
  <c r="L2494" i="5"/>
  <c r="P2493" i="5"/>
  <c r="O2493" i="5"/>
  <c r="L2493" i="5"/>
  <c r="P2492" i="5"/>
  <c r="O2492" i="5"/>
  <c r="L2492" i="5"/>
  <c r="P2491" i="5"/>
  <c r="O2491" i="5"/>
  <c r="L2491" i="5"/>
  <c r="P2490" i="5"/>
  <c r="O2490" i="5"/>
  <c r="L2490" i="5"/>
  <c r="P2489" i="5"/>
  <c r="O2489" i="5"/>
  <c r="L2489" i="5"/>
  <c r="P2488" i="5"/>
  <c r="O2488" i="5"/>
  <c r="L2488" i="5"/>
  <c r="P2487" i="5"/>
  <c r="O2487" i="5"/>
  <c r="L2487" i="5"/>
  <c r="P2486" i="5"/>
  <c r="O2486" i="5"/>
  <c r="L2486" i="5"/>
  <c r="P2485" i="5"/>
  <c r="O2485" i="5"/>
  <c r="L2485" i="5"/>
  <c r="P2484" i="5"/>
  <c r="O2484" i="5"/>
  <c r="L2484" i="5"/>
  <c r="P2483" i="5"/>
  <c r="O2483" i="5"/>
  <c r="L2483" i="5"/>
  <c r="P2482" i="5"/>
  <c r="O2482" i="5"/>
  <c r="L2482" i="5"/>
  <c r="P2481" i="5"/>
  <c r="O2481" i="5"/>
  <c r="L2481" i="5"/>
  <c r="P2480" i="5"/>
  <c r="O2480" i="5"/>
  <c r="L2480" i="5"/>
  <c r="P2479" i="5"/>
  <c r="O2479" i="5"/>
  <c r="L2479" i="5"/>
  <c r="P2478" i="5"/>
  <c r="O2478" i="5"/>
  <c r="L2478" i="5"/>
  <c r="P2477" i="5"/>
  <c r="O2477" i="5"/>
  <c r="L2477" i="5"/>
  <c r="P2476" i="5"/>
  <c r="O2476" i="5"/>
  <c r="L2476" i="5"/>
  <c r="P2475" i="5"/>
  <c r="O2475" i="5"/>
  <c r="L2475" i="5"/>
  <c r="P2474" i="5"/>
  <c r="O2474" i="5"/>
  <c r="L2474" i="5"/>
  <c r="P2473" i="5"/>
  <c r="O2473" i="5"/>
  <c r="L2473" i="5"/>
  <c r="P2472" i="5"/>
  <c r="O2472" i="5"/>
  <c r="L2472" i="5"/>
  <c r="P2471" i="5"/>
  <c r="O2471" i="5"/>
  <c r="L2471" i="5"/>
  <c r="P2470" i="5"/>
  <c r="O2470" i="5"/>
  <c r="L2470" i="5"/>
  <c r="P2469" i="5"/>
  <c r="O2469" i="5"/>
  <c r="L2469" i="5"/>
  <c r="P2468" i="5"/>
  <c r="O2468" i="5"/>
  <c r="L2468" i="5"/>
  <c r="P2467" i="5"/>
  <c r="O2467" i="5"/>
  <c r="L2467" i="5"/>
  <c r="P2466" i="5"/>
  <c r="O2466" i="5"/>
  <c r="L2466" i="5"/>
  <c r="P2465" i="5"/>
  <c r="O2465" i="5"/>
  <c r="L2465" i="5"/>
  <c r="P2464" i="5"/>
  <c r="O2464" i="5"/>
  <c r="L2464" i="5"/>
  <c r="P2463" i="5"/>
  <c r="O2463" i="5"/>
  <c r="L2463" i="5"/>
  <c r="P2462" i="5"/>
  <c r="O2462" i="5"/>
  <c r="L2462" i="5"/>
  <c r="P2461" i="5"/>
  <c r="O2461" i="5"/>
  <c r="L2461" i="5"/>
  <c r="P2460" i="5"/>
  <c r="O2460" i="5"/>
  <c r="L2460" i="5"/>
  <c r="P2459" i="5"/>
  <c r="O2459" i="5"/>
  <c r="L2459" i="5"/>
  <c r="P2458" i="5"/>
  <c r="O2458" i="5"/>
  <c r="L2458" i="5"/>
  <c r="P2457" i="5"/>
  <c r="O2457" i="5"/>
  <c r="L2457" i="5"/>
  <c r="P2456" i="5"/>
  <c r="O2456" i="5"/>
  <c r="L2456" i="5"/>
  <c r="P2455" i="5"/>
  <c r="O2455" i="5"/>
  <c r="L2455" i="5"/>
  <c r="P2454" i="5"/>
  <c r="O2454" i="5"/>
  <c r="L2454" i="5"/>
  <c r="P2453" i="5"/>
  <c r="O2453" i="5"/>
  <c r="L2453" i="5"/>
  <c r="P2452" i="5"/>
  <c r="O2452" i="5"/>
  <c r="L2452" i="5"/>
  <c r="P2451" i="5"/>
  <c r="O2451" i="5"/>
  <c r="L2451" i="5"/>
  <c r="P2450" i="5"/>
  <c r="O2450" i="5"/>
  <c r="L2450" i="5"/>
  <c r="P2449" i="5"/>
  <c r="O2449" i="5"/>
  <c r="L2449" i="5"/>
  <c r="P2448" i="5"/>
  <c r="O2448" i="5"/>
  <c r="L2448" i="5"/>
  <c r="P2447" i="5"/>
  <c r="O2447" i="5"/>
  <c r="L2447" i="5"/>
  <c r="P2446" i="5"/>
  <c r="O2446" i="5"/>
  <c r="L2446" i="5"/>
  <c r="P2445" i="5"/>
  <c r="O2445" i="5"/>
  <c r="L2445" i="5"/>
  <c r="P2444" i="5"/>
  <c r="O2444" i="5"/>
  <c r="L2444" i="5"/>
  <c r="P2443" i="5"/>
  <c r="O2443" i="5"/>
  <c r="L2443" i="5"/>
  <c r="P2442" i="5"/>
  <c r="O2442" i="5"/>
  <c r="L2442" i="5"/>
  <c r="P2441" i="5"/>
  <c r="O2441" i="5"/>
  <c r="L2441" i="5"/>
  <c r="P2440" i="5"/>
  <c r="O2440" i="5"/>
  <c r="L2440" i="5"/>
  <c r="P2439" i="5"/>
  <c r="O2439" i="5"/>
  <c r="L2439" i="5"/>
  <c r="P2438" i="5"/>
  <c r="O2438" i="5"/>
  <c r="L2438" i="5"/>
  <c r="P2437" i="5"/>
  <c r="O2437" i="5"/>
  <c r="L2437" i="5"/>
  <c r="P2436" i="5"/>
  <c r="O2436" i="5"/>
  <c r="L2436" i="5"/>
  <c r="P2435" i="5"/>
  <c r="O2435" i="5"/>
  <c r="L2435" i="5"/>
  <c r="P2434" i="5"/>
  <c r="O2434" i="5"/>
  <c r="L2434" i="5"/>
  <c r="P2433" i="5"/>
  <c r="O2433" i="5"/>
  <c r="L2433" i="5"/>
  <c r="P2432" i="5"/>
  <c r="O2432" i="5"/>
  <c r="L2432" i="5"/>
  <c r="P2431" i="5"/>
  <c r="O2431" i="5"/>
  <c r="L2431" i="5"/>
  <c r="P2430" i="5"/>
  <c r="O2430" i="5"/>
  <c r="L2430" i="5"/>
  <c r="P2429" i="5"/>
  <c r="O2429" i="5"/>
  <c r="L2429" i="5"/>
  <c r="P2428" i="5"/>
  <c r="O2428" i="5"/>
  <c r="L2428" i="5"/>
  <c r="P2427" i="5"/>
  <c r="O2427" i="5"/>
  <c r="L2427" i="5"/>
  <c r="P2426" i="5"/>
  <c r="O2426" i="5"/>
  <c r="L2426" i="5"/>
  <c r="P2425" i="5"/>
  <c r="O2425" i="5"/>
  <c r="L2425" i="5"/>
  <c r="P2424" i="5"/>
  <c r="O2424" i="5"/>
  <c r="L2424" i="5"/>
  <c r="P2423" i="5"/>
  <c r="O2423" i="5"/>
  <c r="L2423" i="5"/>
  <c r="P2422" i="5"/>
  <c r="O2422" i="5"/>
  <c r="L2422" i="5"/>
  <c r="P2421" i="5"/>
  <c r="O2421" i="5"/>
  <c r="L2421" i="5"/>
  <c r="P2420" i="5"/>
  <c r="O2420" i="5"/>
  <c r="L2420" i="5"/>
  <c r="P2419" i="5"/>
  <c r="O2419" i="5"/>
  <c r="L2419" i="5"/>
  <c r="P2418" i="5"/>
  <c r="O2418" i="5"/>
  <c r="L2418" i="5"/>
  <c r="P2417" i="5"/>
  <c r="O2417" i="5"/>
  <c r="L2417" i="5"/>
  <c r="P2416" i="5"/>
  <c r="O2416" i="5"/>
  <c r="L2416" i="5"/>
  <c r="P2415" i="5"/>
  <c r="O2415" i="5"/>
  <c r="L2415" i="5"/>
  <c r="P2414" i="5"/>
  <c r="O2414" i="5"/>
  <c r="L2414" i="5"/>
  <c r="P2413" i="5"/>
  <c r="O2413" i="5"/>
  <c r="L2413" i="5"/>
  <c r="P2412" i="5"/>
  <c r="O2412" i="5"/>
  <c r="L2412" i="5"/>
  <c r="P2411" i="5"/>
  <c r="O2411" i="5"/>
  <c r="L2411" i="5"/>
  <c r="P2410" i="5"/>
  <c r="O2410" i="5"/>
  <c r="L2410" i="5"/>
  <c r="P2409" i="5"/>
  <c r="O2409" i="5"/>
  <c r="L2409" i="5"/>
  <c r="P2408" i="5"/>
  <c r="O2408" i="5"/>
  <c r="L2408" i="5"/>
  <c r="P2407" i="5"/>
  <c r="O2407" i="5"/>
  <c r="L2407" i="5"/>
  <c r="P2406" i="5"/>
  <c r="O2406" i="5"/>
  <c r="L2406" i="5"/>
  <c r="P2405" i="5"/>
  <c r="O2405" i="5"/>
  <c r="L2405" i="5"/>
  <c r="P2404" i="5"/>
  <c r="O2404" i="5"/>
  <c r="L2404" i="5"/>
  <c r="P2403" i="5"/>
  <c r="O2403" i="5"/>
  <c r="L2403" i="5"/>
  <c r="P2402" i="5"/>
  <c r="O2402" i="5"/>
  <c r="L2402" i="5"/>
  <c r="P2401" i="5"/>
  <c r="O2401" i="5"/>
  <c r="L2401" i="5"/>
  <c r="P2400" i="5"/>
  <c r="O2400" i="5"/>
  <c r="L2400" i="5"/>
  <c r="P2399" i="5"/>
  <c r="O2399" i="5"/>
  <c r="L2399" i="5"/>
  <c r="P2398" i="5"/>
  <c r="O2398" i="5"/>
  <c r="L2398" i="5"/>
  <c r="P2397" i="5"/>
  <c r="O2397" i="5"/>
  <c r="L2397" i="5"/>
  <c r="P2396" i="5"/>
  <c r="O2396" i="5"/>
  <c r="L2396" i="5"/>
  <c r="P2395" i="5"/>
  <c r="O2395" i="5"/>
  <c r="L2395" i="5"/>
  <c r="P2394" i="5"/>
  <c r="O2394" i="5"/>
  <c r="L2394" i="5"/>
  <c r="P2393" i="5"/>
  <c r="O2393" i="5"/>
  <c r="L2393" i="5"/>
  <c r="P2392" i="5"/>
  <c r="O2392" i="5"/>
  <c r="L2392" i="5"/>
  <c r="P2391" i="5"/>
  <c r="O2391" i="5"/>
  <c r="L2391" i="5"/>
  <c r="P2390" i="5"/>
  <c r="O2390" i="5"/>
  <c r="L2390" i="5"/>
  <c r="P2389" i="5"/>
  <c r="O2389" i="5"/>
  <c r="L2389" i="5"/>
  <c r="P2388" i="5"/>
  <c r="O2388" i="5"/>
  <c r="L2388" i="5"/>
  <c r="P2387" i="5"/>
  <c r="O2387" i="5"/>
  <c r="L2387" i="5"/>
  <c r="P2386" i="5"/>
  <c r="O2386" i="5"/>
  <c r="L2386" i="5"/>
  <c r="P2385" i="5"/>
  <c r="O2385" i="5"/>
  <c r="L2385" i="5"/>
  <c r="P2384" i="5"/>
  <c r="O2384" i="5"/>
  <c r="L2384" i="5"/>
  <c r="P2383" i="5"/>
  <c r="O2383" i="5"/>
  <c r="L2383" i="5"/>
  <c r="P2382" i="5"/>
  <c r="O2382" i="5"/>
  <c r="L2382" i="5"/>
  <c r="P2381" i="5"/>
  <c r="O2381" i="5"/>
  <c r="L2381" i="5"/>
  <c r="P2380" i="5"/>
  <c r="O2380" i="5"/>
  <c r="L2380" i="5"/>
  <c r="P2379" i="5"/>
  <c r="O2379" i="5"/>
  <c r="L2379" i="5"/>
  <c r="P2378" i="5"/>
  <c r="O2378" i="5"/>
  <c r="L2378" i="5"/>
  <c r="P2377" i="5"/>
  <c r="O2377" i="5"/>
  <c r="L2377" i="5"/>
  <c r="P2376" i="5"/>
  <c r="O2376" i="5"/>
  <c r="L2376" i="5"/>
  <c r="P2375" i="5"/>
  <c r="O2375" i="5"/>
  <c r="L2375" i="5"/>
  <c r="P2374" i="5"/>
  <c r="O2374" i="5"/>
  <c r="L2374" i="5"/>
  <c r="P2373" i="5"/>
  <c r="O2373" i="5"/>
  <c r="L2373" i="5"/>
  <c r="P2372" i="5"/>
  <c r="O2372" i="5"/>
  <c r="L2372" i="5"/>
  <c r="P2371" i="5"/>
  <c r="O2371" i="5"/>
  <c r="L2371" i="5"/>
  <c r="P2370" i="5"/>
  <c r="O2370" i="5"/>
  <c r="L2370" i="5"/>
  <c r="P2369" i="5"/>
  <c r="O2369" i="5"/>
  <c r="L2369" i="5"/>
  <c r="P2368" i="5"/>
  <c r="O2368" i="5"/>
  <c r="L2368" i="5"/>
  <c r="P2367" i="5"/>
  <c r="O2367" i="5"/>
  <c r="L2367" i="5"/>
  <c r="P2366" i="5"/>
  <c r="O2366" i="5"/>
  <c r="L2366" i="5"/>
  <c r="P2365" i="5"/>
  <c r="O2365" i="5"/>
  <c r="L2365" i="5"/>
  <c r="P2364" i="5"/>
  <c r="O2364" i="5"/>
  <c r="L2364" i="5"/>
  <c r="P2363" i="5"/>
  <c r="O2363" i="5"/>
  <c r="L2363" i="5"/>
  <c r="P2362" i="5"/>
  <c r="O2362" i="5"/>
  <c r="L2362" i="5"/>
  <c r="P2361" i="5"/>
  <c r="O2361" i="5"/>
  <c r="L2361" i="5"/>
  <c r="P2360" i="5"/>
  <c r="O2360" i="5"/>
  <c r="L2360" i="5"/>
  <c r="P2359" i="5"/>
  <c r="O2359" i="5"/>
  <c r="L2359" i="5"/>
  <c r="P2358" i="5"/>
  <c r="O2358" i="5"/>
  <c r="L2358" i="5"/>
  <c r="P2357" i="5"/>
  <c r="O2357" i="5"/>
  <c r="L2357" i="5"/>
  <c r="P2356" i="5"/>
  <c r="O2356" i="5"/>
  <c r="L2356" i="5"/>
  <c r="P2355" i="5"/>
  <c r="O2355" i="5"/>
  <c r="L2355" i="5"/>
  <c r="P2354" i="5"/>
  <c r="O2354" i="5"/>
  <c r="L2354" i="5"/>
  <c r="P2353" i="5"/>
  <c r="O2353" i="5"/>
  <c r="L2353" i="5"/>
  <c r="P2352" i="5"/>
  <c r="O2352" i="5"/>
  <c r="L2352" i="5"/>
  <c r="P2351" i="5"/>
  <c r="O2351" i="5"/>
  <c r="L2351" i="5"/>
  <c r="P2350" i="5"/>
  <c r="O2350" i="5"/>
  <c r="L2350" i="5"/>
  <c r="P2349" i="5"/>
  <c r="O2349" i="5"/>
  <c r="L2349" i="5"/>
  <c r="P2348" i="5"/>
  <c r="O2348" i="5"/>
  <c r="L2348" i="5"/>
  <c r="P2347" i="5"/>
  <c r="O2347" i="5"/>
  <c r="L2347" i="5"/>
  <c r="P2346" i="5"/>
  <c r="O2346" i="5"/>
  <c r="L2346" i="5"/>
  <c r="P2345" i="5"/>
  <c r="O2345" i="5"/>
  <c r="L2345" i="5"/>
  <c r="P2344" i="5"/>
  <c r="O2344" i="5"/>
  <c r="L2344" i="5"/>
  <c r="P2343" i="5"/>
  <c r="O2343" i="5"/>
  <c r="L2343" i="5"/>
  <c r="P2342" i="5"/>
  <c r="O2342" i="5"/>
  <c r="L2342" i="5"/>
  <c r="P2341" i="5"/>
  <c r="O2341" i="5"/>
  <c r="L2341" i="5"/>
  <c r="P2340" i="5"/>
  <c r="O2340" i="5"/>
  <c r="L2340" i="5"/>
  <c r="P2339" i="5"/>
  <c r="O2339" i="5"/>
  <c r="L2339" i="5"/>
  <c r="P2338" i="5"/>
  <c r="O2338" i="5"/>
  <c r="L2338" i="5"/>
  <c r="P2337" i="5"/>
  <c r="O2337" i="5"/>
  <c r="L2337" i="5"/>
  <c r="P2336" i="5"/>
  <c r="O2336" i="5"/>
  <c r="L2336" i="5"/>
  <c r="P2335" i="5"/>
  <c r="O2335" i="5"/>
  <c r="L2335" i="5"/>
  <c r="P2334" i="5"/>
  <c r="O2334" i="5"/>
  <c r="L2334" i="5"/>
  <c r="P2333" i="5"/>
  <c r="O2333" i="5"/>
  <c r="L2333" i="5"/>
  <c r="P2332" i="5"/>
  <c r="O2332" i="5"/>
  <c r="L2332" i="5"/>
  <c r="P2331" i="5"/>
  <c r="O2331" i="5"/>
  <c r="L2331" i="5"/>
  <c r="P2330" i="5"/>
  <c r="O2330" i="5"/>
  <c r="L2330" i="5"/>
  <c r="P2329" i="5"/>
  <c r="O2329" i="5"/>
  <c r="L2329" i="5"/>
  <c r="P2328" i="5"/>
  <c r="O2328" i="5"/>
  <c r="L2328" i="5"/>
  <c r="P2327" i="5"/>
  <c r="O2327" i="5"/>
  <c r="L2327" i="5"/>
  <c r="P2326" i="5"/>
  <c r="O2326" i="5"/>
  <c r="L2326" i="5"/>
  <c r="P2325" i="5"/>
  <c r="O2325" i="5"/>
  <c r="L2325" i="5"/>
  <c r="P2324" i="5"/>
  <c r="O2324" i="5"/>
  <c r="L2324" i="5"/>
  <c r="P2323" i="5"/>
  <c r="O2323" i="5"/>
  <c r="L2323" i="5"/>
  <c r="P2322" i="5"/>
  <c r="O2322" i="5"/>
  <c r="L2322" i="5"/>
  <c r="P2321" i="5"/>
  <c r="O2321" i="5"/>
  <c r="L2321" i="5"/>
  <c r="P2320" i="5"/>
  <c r="O2320" i="5"/>
  <c r="L2320" i="5"/>
  <c r="P2319" i="5"/>
  <c r="O2319" i="5"/>
  <c r="L2319" i="5"/>
  <c r="P2318" i="5"/>
  <c r="O2318" i="5"/>
  <c r="L2318" i="5"/>
  <c r="P2317" i="5"/>
  <c r="O2317" i="5"/>
  <c r="L2317" i="5"/>
  <c r="P2316" i="5"/>
  <c r="O2316" i="5"/>
  <c r="L2316" i="5"/>
  <c r="P2315" i="5"/>
  <c r="O2315" i="5"/>
  <c r="L2315" i="5"/>
  <c r="P2314" i="5"/>
  <c r="O2314" i="5"/>
  <c r="L2314" i="5"/>
  <c r="P2313" i="5"/>
  <c r="O2313" i="5"/>
  <c r="L2313" i="5"/>
  <c r="P2312" i="5"/>
  <c r="O2312" i="5"/>
  <c r="L2312" i="5"/>
  <c r="P2311" i="5"/>
  <c r="O2311" i="5"/>
  <c r="L2311" i="5"/>
  <c r="P2310" i="5"/>
  <c r="O2310" i="5"/>
  <c r="L2310" i="5"/>
  <c r="P2309" i="5"/>
  <c r="O2309" i="5"/>
  <c r="L2309" i="5"/>
  <c r="P2308" i="5"/>
  <c r="O2308" i="5"/>
  <c r="L2308" i="5"/>
  <c r="P2307" i="5"/>
  <c r="O2307" i="5"/>
  <c r="L2307" i="5"/>
  <c r="P2306" i="5"/>
  <c r="O2306" i="5"/>
  <c r="L2306" i="5"/>
  <c r="P2305" i="5"/>
  <c r="O2305" i="5"/>
  <c r="L2305" i="5"/>
  <c r="P2304" i="5"/>
  <c r="O2304" i="5"/>
  <c r="L2304" i="5"/>
  <c r="P2303" i="5"/>
  <c r="O2303" i="5"/>
  <c r="L2303" i="5"/>
  <c r="P2302" i="5"/>
  <c r="O2302" i="5"/>
  <c r="L2302" i="5"/>
  <c r="P2301" i="5"/>
  <c r="O2301" i="5"/>
  <c r="L2301" i="5"/>
  <c r="P2300" i="5"/>
  <c r="O2300" i="5"/>
  <c r="L2300" i="5"/>
  <c r="P2299" i="5"/>
  <c r="O2299" i="5"/>
  <c r="L2299" i="5"/>
  <c r="P2298" i="5"/>
  <c r="O2298" i="5"/>
  <c r="L2298" i="5"/>
  <c r="P2297" i="5"/>
  <c r="O2297" i="5"/>
  <c r="L2297" i="5"/>
  <c r="P2296" i="5"/>
  <c r="O2296" i="5"/>
  <c r="L2296" i="5"/>
  <c r="P2295" i="5"/>
  <c r="O2295" i="5"/>
  <c r="L2295" i="5"/>
  <c r="P2294" i="5"/>
  <c r="O2294" i="5"/>
  <c r="L2294" i="5"/>
  <c r="P2293" i="5"/>
  <c r="O2293" i="5"/>
  <c r="L2293" i="5"/>
  <c r="P2292" i="5"/>
  <c r="O2292" i="5"/>
  <c r="L2292" i="5"/>
  <c r="P2291" i="5"/>
  <c r="O2291" i="5"/>
  <c r="L2291" i="5"/>
  <c r="P2290" i="5"/>
  <c r="O2290" i="5"/>
  <c r="L2290" i="5"/>
  <c r="P2289" i="5"/>
  <c r="O2289" i="5"/>
  <c r="L2289" i="5"/>
  <c r="P2288" i="5"/>
  <c r="O2288" i="5"/>
  <c r="L2288" i="5"/>
  <c r="P2287" i="5"/>
  <c r="O2287" i="5"/>
  <c r="L2287" i="5"/>
  <c r="P2286" i="5"/>
  <c r="O2286" i="5"/>
  <c r="L2286" i="5"/>
  <c r="P2285" i="5"/>
  <c r="O2285" i="5"/>
  <c r="L2285" i="5"/>
  <c r="P2284" i="5"/>
  <c r="O2284" i="5"/>
  <c r="L2284" i="5"/>
  <c r="P2283" i="5"/>
  <c r="O2283" i="5"/>
  <c r="L2283" i="5"/>
  <c r="P2282" i="5"/>
  <c r="O2282" i="5"/>
  <c r="L2282" i="5"/>
  <c r="P2281" i="5"/>
  <c r="O2281" i="5"/>
  <c r="L2281" i="5"/>
  <c r="P2280" i="5"/>
  <c r="O2280" i="5"/>
  <c r="L2280" i="5"/>
  <c r="P2279" i="5"/>
  <c r="O2279" i="5"/>
  <c r="L2279" i="5"/>
  <c r="P2278" i="5"/>
  <c r="O2278" i="5"/>
  <c r="L2278" i="5"/>
  <c r="P2277" i="5"/>
  <c r="O2277" i="5"/>
  <c r="L2277" i="5"/>
  <c r="P2276" i="5"/>
  <c r="O2276" i="5"/>
  <c r="L2276" i="5"/>
  <c r="P2275" i="5"/>
  <c r="O2275" i="5"/>
  <c r="L2275" i="5"/>
  <c r="P2274" i="5"/>
  <c r="O2274" i="5"/>
  <c r="L2274" i="5"/>
  <c r="P2273" i="5"/>
  <c r="O2273" i="5"/>
  <c r="L2273" i="5"/>
  <c r="P2272" i="5"/>
  <c r="O2272" i="5"/>
  <c r="L2272" i="5"/>
  <c r="P2271" i="5"/>
  <c r="O2271" i="5"/>
  <c r="L2271" i="5"/>
  <c r="P2270" i="5"/>
  <c r="O2270" i="5"/>
  <c r="L2270" i="5"/>
  <c r="P2269" i="5"/>
  <c r="O2269" i="5"/>
  <c r="L2269" i="5"/>
  <c r="P2268" i="5"/>
  <c r="O2268" i="5"/>
  <c r="L2268" i="5"/>
  <c r="P2267" i="5"/>
  <c r="O2267" i="5"/>
  <c r="L2267" i="5"/>
  <c r="P2266" i="5"/>
  <c r="O2266" i="5"/>
  <c r="L2266" i="5"/>
  <c r="P2265" i="5"/>
  <c r="O2265" i="5"/>
  <c r="L2265" i="5"/>
  <c r="P2264" i="5"/>
  <c r="O2264" i="5"/>
  <c r="L2264" i="5"/>
  <c r="P2263" i="5"/>
  <c r="O2263" i="5"/>
  <c r="L2263" i="5"/>
  <c r="P2262" i="5"/>
  <c r="O2262" i="5"/>
  <c r="L2262" i="5"/>
  <c r="P2261" i="5"/>
  <c r="O2261" i="5"/>
  <c r="L2261" i="5"/>
  <c r="P2260" i="5"/>
  <c r="O2260" i="5"/>
  <c r="L2260" i="5"/>
  <c r="P2259" i="5"/>
  <c r="O2259" i="5"/>
  <c r="L2259" i="5"/>
  <c r="P2258" i="5"/>
  <c r="O2258" i="5"/>
  <c r="L2258" i="5"/>
  <c r="P2257" i="5"/>
  <c r="O2257" i="5"/>
  <c r="L2257" i="5"/>
  <c r="P2256" i="5"/>
  <c r="O2256" i="5"/>
  <c r="L2256" i="5"/>
  <c r="P2255" i="5"/>
  <c r="O2255" i="5"/>
  <c r="L2255" i="5"/>
  <c r="P2254" i="5"/>
  <c r="O2254" i="5"/>
  <c r="L2254" i="5"/>
  <c r="P2253" i="5"/>
  <c r="O2253" i="5"/>
  <c r="L2253" i="5"/>
  <c r="P2252" i="5"/>
  <c r="O2252" i="5"/>
  <c r="L2252" i="5"/>
  <c r="P2251" i="5"/>
  <c r="O2251" i="5"/>
  <c r="L2251" i="5"/>
  <c r="P2250" i="5"/>
  <c r="O2250" i="5"/>
  <c r="L2250" i="5"/>
  <c r="P2249" i="5"/>
  <c r="O2249" i="5"/>
  <c r="L2249" i="5"/>
  <c r="P2248" i="5"/>
  <c r="O2248" i="5"/>
  <c r="L2248" i="5"/>
  <c r="P2247" i="5"/>
  <c r="O2247" i="5"/>
  <c r="L2247" i="5"/>
  <c r="P2246" i="5"/>
  <c r="O2246" i="5"/>
  <c r="L2246" i="5"/>
  <c r="P2245" i="5"/>
  <c r="O2245" i="5"/>
  <c r="L2245" i="5"/>
  <c r="P2244" i="5"/>
  <c r="O2244" i="5"/>
  <c r="L2244" i="5"/>
  <c r="P2243" i="5"/>
  <c r="O2243" i="5"/>
  <c r="L2243" i="5"/>
  <c r="P2242" i="5"/>
  <c r="O2242" i="5"/>
  <c r="L2242" i="5"/>
  <c r="P2241" i="5"/>
  <c r="O2241" i="5"/>
  <c r="L2241" i="5"/>
  <c r="P2240" i="5"/>
  <c r="O2240" i="5"/>
  <c r="L2240" i="5"/>
  <c r="P2239" i="5"/>
  <c r="O2239" i="5"/>
  <c r="L2239" i="5"/>
  <c r="P2238" i="5"/>
  <c r="O2238" i="5"/>
  <c r="L2238" i="5"/>
  <c r="P2237" i="5"/>
  <c r="O2237" i="5"/>
  <c r="L2237" i="5"/>
  <c r="P2236" i="5"/>
  <c r="O2236" i="5"/>
  <c r="L2236" i="5"/>
  <c r="P2235" i="5"/>
  <c r="O2235" i="5"/>
  <c r="L2235" i="5"/>
  <c r="P2234" i="5"/>
  <c r="O2234" i="5"/>
  <c r="L2234" i="5"/>
  <c r="P2233" i="5"/>
  <c r="O2233" i="5"/>
  <c r="L2233" i="5"/>
  <c r="P2232" i="5"/>
  <c r="O2232" i="5"/>
  <c r="L2232" i="5"/>
  <c r="P2231" i="5"/>
  <c r="O2231" i="5"/>
  <c r="L2231" i="5"/>
  <c r="P2230" i="5"/>
  <c r="O2230" i="5"/>
  <c r="L2230" i="5"/>
  <c r="P2229" i="5"/>
  <c r="O2229" i="5"/>
  <c r="L2229" i="5"/>
  <c r="P2228" i="5"/>
  <c r="O2228" i="5"/>
  <c r="L2228" i="5"/>
  <c r="P2227" i="5"/>
  <c r="O2227" i="5"/>
  <c r="L2227" i="5"/>
  <c r="P2226" i="5"/>
  <c r="O2226" i="5"/>
  <c r="L2226" i="5"/>
  <c r="P2225" i="5"/>
  <c r="O2225" i="5"/>
  <c r="L2225" i="5"/>
  <c r="P2224" i="5"/>
  <c r="O2224" i="5"/>
  <c r="L2224" i="5"/>
  <c r="P2223" i="5"/>
  <c r="O2223" i="5"/>
  <c r="L2223" i="5"/>
  <c r="P2222" i="5"/>
  <c r="O2222" i="5"/>
  <c r="L2222" i="5"/>
  <c r="P2221" i="5"/>
  <c r="O2221" i="5"/>
  <c r="L2221" i="5"/>
  <c r="P2220" i="5"/>
  <c r="O2220" i="5"/>
  <c r="L2220" i="5"/>
  <c r="P2219" i="5"/>
  <c r="O2219" i="5"/>
  <c r="L2219" i="5"/>
  <c r="P2218" i="5"/>
  <c r="O2218" i="5"/>
  <c r="L2218" i="5"/>
  <c r="P2217" i="5"/>
  <c r="O2217" i="5"/>
  <c r="L2217" i="5"/>
  <c r="P2216" i="5"/>
  <c r="O2216" i="5"/>
  <c r="L2216" i="5"/>
  <c r="P2215" i="5"/>
  <c r="O2215" i="5"/>
  <c r="L2215" i="5"/>
  <c r="P2214" i="5"/>
  <c r="O2214" i="5"/>
  <c r="L2214" i="5"/>
  <c r="P2213" i="5"/>
  <c r="O2213" i="5"/>
  <c r="L2213" i="5"/>
  <c r="P2212" i="5"/>
  <c r="O2212" i="5"/>
  <c r="L2212" i="5"/>
  <c r="P2211" i="5"/>
  <c r="O2211" i="5"/>
  <c r="L2211" i="5"/>
  <c r="P2210" i="5"/>
  <c r="O2210" i="5"/>
  <c r="L2210" i="5"/>
  <c r="P2209" i="5"/>
  <c r="O2209" i="5"/>
  <c r="L2209" i="5"/>
  <c r="P2208" i="5"/>
  <c r="O2208" i="5"/>
  <c r="L2208" i="5"/>
  <c r="P2207" i="5"/>
  <c r="O2207" i="5"/>
  <c r="L2207" i="5"/>
  <c r="P2206" i="5"/>
  <c r="O2206" i="5"/>
  <c r="L2206" i="5"/>
  <c r="P2205" i="5"/>
  <c r="O2205" i="5"/>
  <c r="L2205" i="5"/>
  <c r="P2204" i="5"/>
  <c r="O2204" i="5"/>
  <c r="L2204" i="5"/>
  <c r="P2203" i="5"/>
  <c r="O2203" i="5"/>
  <c r="L2203" i="5"/>
  <c r="P2202" i="5"/>
  <c r="O2202" i="5"/>
  <c r="L2202" i="5"/>
  <c r="P2201" i="5"/>
  <c r="O2201" i="5"/>
  <c r="L2201" i="5"/>
  <c r="P2200" i="5"/>
  <c r="O2200" i="5"/>
  <c r="L2200" i="5"/>
  <c r="P2199" i="5"/>
  <c r="O2199" i="5"/>
  <c r="L2199" i="5"/>
  <c r="P2198" i="5"/>
  <c r="O2198" i="5"/>
  <c r="L2198" i="5"/>
  <c r="P2197" i="5"/>
  <c r="O2197" i="5"/>
  <c r="L2197" i="5"/>
  <c r="P2196" i="5"/>
  <c r="O2196" i="5"/>
  <c r="L2196" i="5"/>
  <c r="P2195" i="5"/>
  <c r="O2195" i="5"/>
  <c r="L2195" i="5"/>
  <c r="P2194" i="5"/>
  <c r="O2194" i="5"/>
  <c r="L2194" i="5"/>
  <c r="P2193" i="5"/>
  <c r="O2193" i="5"/>
  <c r="L2193" i="5"/>
  <c r="P2192" i="5"/>
  <c r="O2192" i="5"/>
  <c r="L2192" i="5"/>
  <c r="P2191" i="5"/>
  <c r="O2191" i="5"/>
  <c r="L2191" i="5"/>
  <c r="P2190" i="5"/>
  <c r="O2190" i="5"/>
  <c r="L2190" i="5"/>
  <c r="P2189" i="5"/>
  <c r="O2189" i="5"/>
  <c r="L2189" i="5"/>
  <c r="P2188" i="5"/>
  <c r="O2188" i="5"/>
  <c r="L2188" i="5"/>
  <c r="P2187" i="5"/>
  <c r="O2187" i="5"/>
  <c r="L2187" i="5"/>
  <c r="P2186" i="5"/>
  <c r="O2186" i="5"/>
  <c r="L2186" i="5"/>
  <c r="P2185" i="5"/>
  <c r="O2185" i="5"/>
  <c r="L2185" i="5"/>
  <c r="P2184" i="5"/>
  <c r="O2184" i="5"/>
  <c r="L2184" i="5"/>
  <c r="P2183" i="5"/>
  <c r="O2183" i="5"/>
  <c r="L2183" i="5"/>
  <c r="P2182" i="5"/>
  <c r="O2182" i="5"/>
  <c r="L2182" i="5"/>
  <c r="P2181" i="5"/>
  <c r="O2181" i="5"/>
  <c r="L2181" i="5"/>
  <c r="P2180" i="5"/>
  <c r="O2180" i="5"/>
  <c r="L2180" i="5"/>
  <c r="P2179" i="5"/>
  <c r="O2179" i="5"/>
  <c r="L2179" i="5"/>
  <c r="P2178" i="5"/>
  <c r="O2178" i="5"/>
  <c r="L2178" i="5"/>
  <c r="P2177" i="5"/>
  <c r="O2177" i="5"/>
  <c r="L2177" i="5"/>
  <c r="P2176" i="5"/>
  <c r="O2176" i="5"/>
  <c r="L2176" i="5"/>
  <c r="P2175" i="5"/>
  <c r="O2175" i="5"/>
  <c r="L2175" i="5"/>
  <c r="P2174" i="5"/>
  <c r="O2174" i="5"/>
  <c r="L2174" i="5"/>
  <c r="P2173" i="5"/>
  <c r="O2173" i="5"/>
  <c r="L2173" i="5"/>
  <c r="P2172" i="5"/>
  <c r="O2172" i="5"/>
  <c r="L2172" i="5"/>
  <c r="P2171" i="5"/>
  <c r="O2171" i="5"/>
  <c r="L2171" i="5"/>
  <c r="P2170" i="5"/>
  <c r="O2170" i="5"/>
  <c r="L2170" i="5"/>
  <c r="P2169" i="5"/>
  <c r="O2169" i="5"/>
  <c r="L2169" i="5"/>
  <c r="P2168" i="5"/>
  <c r="O2168" i="5"/>
  <c r="L2168" i="5"/>
  <c r="P2167" i="5"/>
  <c r="O2167" i="5"/>
  <c r="L2167" i="5"/>
  <c r="P2166" i="5"/>
  <c r="O2166" i="5"/>
  <c r="L2166" i="5"/>
  <c r="P2165" i="5"/>
  <c r="O2165" i="5"/>
  <c r="L2165" i="5"/>
  <c r="P2164" i="5"/>
  <c r="O2164" i="5"/>
  <c r="L2164" i="5"/>
  <c r="P2163" i="5"/>
  <c r="O2163" i="5"/>
  <c r="L2163" i="5"/>
  <c r="P2162" i="5"/>
  <c r="O2162" i="5"/>
  <c r="L2162" i="5"/>
  <c r="P2161" i="5"/>
  <c r="O2161" i="5"/>
  <c r="L2161" i="5"/>
  <c r="P2160" i="5"/>
  <c r="O2160" i="5"/>
  <c r="L2160" i="5"/>
  <c r="P2159" i="5"/>
  <c r="O2159" i="5"/>
  <c r="L2159" i="5"/>
  <c r="P2158" i="5"/>
  <c r="O2158" i="5"/>
  <c r="L2158" i="5"/>
  <c r="P2157" i="5"/>
  <c r="O2157" i="5"/>
  <c r="L2157" i="5"/>
  <c r="P2156" i="5"/>
  <c r="O2156" i="5"/>
  <c r="L2156" i="5"/>
  <c r="P2155" i="5"/>
  <c r="O2155" i="5"/>
  <c r="L2155" i="5"/>
  <c r="P2154" i="5"/>
  <c r="O2154" i="5"/>
  <c r="L2154" i="5"/>
  <c r="P2153" i="5"/>
  <c r="O2153" i="5"/>
  <c r="L2153" i="5"/>
  <c r="P2152" i="5"/>
  <c r="O2152" i="5"/>
  <c r="L2152" i="5"/>
  <c r="P2151" i="5"/>
  <c r="O2151" i="5"/>
  <c r="L2151" i="5"/>
  <c r="P2150" i="5"/>
  <c r="O2150" i="5"/>
  <c r="L2150" i="5"/>
  <c r="P2149" i="5"/>
  <c r="O2149" i="5"/>
  <c r="L2149" i="5"/>
  <c r="P2148" i="5"/>
  <c r="O2148" i="5"/>
  <c r="L2148" i="5"/>
  <c r="P2147" i="5"/>
  <c r="O2147" i="5"/>
  <c r="L2147" i="5"/>
  <c r="P2146" i="5"/>
  <c r="O2146" i="5"/>
  <c r="L2146" i="5"/>
  <c r="P2145" i="5"/>
  <c r="O2145" i="5"/>
  <c r="L2145" i="5"/>
  <c r="P2144" i="5"/>
  <c r="O2144" i="5"/>
  <c r="L2144" i="5"/>
  <c r="P2143" i="5"/>
  <c r="O2143" i="5"/>
  <c r="L2143" i="5"/>
  <c r="P2142" i="5"/>
  <c r="O2142" i="5"/>
  <c r="L2142" i="5"/>
  <c r="P2141" i="5"/>
  <c r="O2141" i="5"/>
  <c r="L2141" i="5"/>
  <c r="P2140" i="5"/>
  <c r="O2140" i="5"/>
  <c r="L2140" i="5"/>
  <c r="P2139" i="5"/>
  <c r="O2139" i="5"/>
  <c r="L2139" i="5"/>
  <c r="P2138" i="5"/>
  <c r="O2138" i="5"/>
  <c r="L2138" i="5"/>
  <c r="P2137" i="5"/>
  <c r="O2137" i="5"/>
  <c r="L2137" i="5"/>
  <c r="P2136" i="5"/>
  <c r="O2136" i="5"/>
  <c r="L2136" i="5"/>
  <c r="P2135" i="5"/>
  <c r="O2135" i="5"/>
  <c r="L2135" i="5"/>
  <c r="P2134" i="5"/>
  <c r="O2134" i="5"/>
  <c r="L2134" i="5"/>
  <c r="P2133" i="5"/>
  <c r="O2133" i="5"/>
  <c r="L2133" i="5"/>
  <c r="P2132" i="5"/>
  <c r="O2132" i="5"/>
  <c r="L2132" i="5"/>
  <c r="P2131" i="5"/>
  <c r="O2131" i="5"/>
  <c r="L2131" i="5"/>
  <c r="P2130" i="5"/>
  <c r="O2130" i="5"/>
  <c r="L2130" i="5"/>
  <c r="P2129" i="5"/>
  <c r="O2129" i="5"/>
  <c r="L2129" i="5"/>
  <c r="P2128" i="5"/>
  <c r="O2128" i="5"/>
  <c r="L2128" i="5"/>
  <c r="P2127" i="5"/>
  <c r="O2127" i="5"/>
  <c r="L2127" i="5"/>
  <c r="P2126" i="5"/>
  <c r="O2126" i="5"/>
  <c r="L2126" i="5"/>
  <c r="P2125" i="5"/>
  <c r="O2125" i="5"/>
  <c r="L2125" i="5"/>
  <c r="P2124" i="5"/>
  <c r="O2124" i="5"/>
  <c r="L2124" i="5"/>
  <c r="P2123" i="5"/>
  <c r="O2123" i="5"/>
  <c r="L2123" i="5"/>
  <c r="P2122" i="5"/>
  <c r="O2122" i="5"/>
  <c r="L2122" i="5"/>
  <c r="P2121" i="5"/>
  <c r="O2121" i="5"/>
  <c r="L2121" i="5"/>
  <c r="P2120" i="5"/>
  <c r="O2120" i="5"/>
  <c r="L2120" i="5"/>
  <c r="P2119" i="5"/>
  <c r="O2119" i="5"/>
  <c r="L2119" i="5"/>
  <c r="P2118" i="5"/>
  <c r="O2118" i="5"/>
  <c r="L2118" i="5"/>
  <c r="P2117" i="5"/>
  <c r="O2117" i="5"/>
  <c r="L2117" i="5"/>
  <c r="P2116" i="5"/>
  <c r="O2116" i="5"/>
  <c r="L2116" i="5"/>
  <c r="P2115" i="5"/>
  <c r="O2115" i="5"/>
  <c r="L2115" i="5"/>
  <c r="P2114" i="5"/>
  <c r="O2114" i="5"/>
  <c r="L2114" i="5"/>
  <c r="P2113" i="5"/>
  <c r="O2113" i="5"/>
  <c r="L2113" i="5"/>
  <c r="P2112" i="5"/>
  <c r="O2112" i="5"/>
  <c r="L2112" i="5"/>
  <c r="P2111" i="5"/>
  <c r="O2111" i="5"/>
  <c r="L2111" i="5"/>
  <c r="P2110" i="5"/>
  <c r="O2110" i="5"/>
  <c r="L2110" i="5"/>
  <c r="P2109" i="5"/>
  <c r="O2109" i="5"/>
  <c r="L2109" i="5"/>
  <c r="P2108" i="5"/>
  <c r="O2108" i="5"/>
  <c r="L2108" i="5"/>
  <c r="P2107" i="5"/>
  <c r="O2107" i="5"/>
  <c r="L2107" i="5"/>
  <c r="P2106" i="5"/>
  <c r="O2106" i="5"/>
  <c r="L2106" i="5"/>
  <c r="P2105" i="5"/>
  <c r="O2105" i="5"/>
  <c r="L2105" i="5"/>
  <c r="P2104" i="5"/>
  <c r="O2104" i="5"/>
  <c r="L2104" i="5"/>
  <c r="P2103" i="5"/>
  <c r="O2103" i="5"/>
  <c r="L2103" i="5"/>
  <c r="P2102" i="5"/>
  <c r="O2102" i="5"/>
  <c r="L2102" i="5"/>
  <c r="P2101" i="5"/>
  <c r="O2101" i="5"/>
  <c r="L2101" i="5"/>
  <c r="P2100" i="5"/>
  <c r="O2100" i="5"/>
  <c r="L2100" i="5"/>
  <c r="P2099" i="5"/>
  <c r="O2099" i="5"/>
  <c r="L2099" i="5"/>
  <c r="P2098" i="5"/>
  <c r="O2098" i="5"/>
  <c r="L2098" i="5"/>
  <c r="P2097" i="5"/>
  <c r="O2097" i="5"/>
  <c r="L2097" i="5"/>
  <c r="P2096" i="5"/>
  <c r="O2096" i="5"/>
  <c r="L2096" i="5"/>
  <c r="P2095" i="5"/>
  <c r="O2095" i="5"/>
  <c r="L2095" i="5"/>
  <c r="P2094" i="5"/>
  <c r="O2094" i="5"/>
  <c r="L2094" i="5"/>
  <c r="P2093" i="5"/>
  <c r="O2093" i="5"/>
  <c r="L2093" i="5"/>
  <c r="P2092" i="5"/>
  <c r="O2092" i="5"/>
  <c r="L2092" i="5"/>
  <c r="P2091" i="5"/>
  <c r="O2091" i="5"/>
  <c r="L2091" i="5"/>
  <c r="P2090" i="5"/>
  <c r="O2090" i="5"/>
  <c r="L2090" i="5"/>
  <c r="P2089" i="5"/>
  <c r="O2089" i="5"/>
  <c r="L2089" i="5"/>
  <c r="P2088" i="5"/>
  <c r="O2088" i="5"/>
  <c r="L2088" i="5"/>
  <c r="P2087" i="5"/>
  <c r="O2087" i="5"/>
  <c r="L2087" i="5"/>
  <c r="P2086" i="5"/>
  <c r="O2086" i="5"/>
  <c r="L2086" i="5"/>
  <c r="P2085" i="5"/>
  <c r="O2085" i="5"/>
  <c r="L2085" i="5"/>
  <c r="P2084" i="5"/>
  <c r="O2084" i="5"/>
  <c r="L2084" i="5"/>
  <c r="P2083" i="5"/>
  <c r="O2083" i="5"/>
  <c r="L2083" i="5"/>
  <c r="P2082" i="5"/>
  <c r="O2082" i="5"/>
  <c r="L2082" i="5"/>
  <c r="P2081" i="5"/>
  <c r="O2081" i="5"/>
  <c r="L2081" i="5"/>
  <c r="P2080" i="5"/>
  <c r="O2080" i="5"/>
  <c r="L2080" i="5"/>
  <c r="P2079" i="5"/>
  <c r="O2079" i="5"/>
  <c r="L2079" i="5"/>
  <c r="P2078" i="5"/>
  <c r="O2078" i="5"/>
  <c r="L2078" i="5"/>
  <c r="P2077" i="5"/>
  <c r="O2077" i="5"/>
  <c r="L2077" i="5"/>
  <c r="P2076" i="5"/>
  <c r="O2076" i="5"/>
  <c r="L2076" i="5"/>
  <c r="P2075" i="5"/>
  <c r="O2075" i="5"/>
  <c r="L2075" i="5"/>
  <c r="P2074" i="5"/>
  <c r="O2074" i="5"/>
  <c r="L2074" i="5"/>
  <c r="P2073" i="5"/>
  <c r="O2073" i="5"/>
  <c r="L2073" i="5"/>
  <c r="P2072" i="5"/>
  <c r="O2072" i="5"/>
  <c r="L2072" i="5"/>
  <c r="P2071" i="5"/>
  <c r="O2071" i="5"/>
  <c r="L2071" i="5"/>
  <c r="P2070" i="5"/>
  <c r="O2070" i="5"/>
  <c r="L2070" i="5"/>
  <c r="P2069" i="5"/>
  <c r="O2069" i="5"/>
  <c r="L2069" i="5"/>
  <c r="P2068" i="5"/>
  <c r="O2068" i="5"/>
  <c r="L2068" i="5"/>
  <c r="P2067" i="5"/>
  <c r="O2067" i="5"/>
  <c r="L2067" i="5"/>
  <c r="P2066" i="5"/>
  <c r="O2066" i="5"/>
  <c r="L2066" i="5"/>
  <c r="P2065" i="5"/>
  <c r="O2065" i="5"/>
  <c r="L2065" i="5"/>
  <c r="P2064" i="5"/>
  <c r="O2064" i="5"/>
  <c r="L2064" i="5"/>
  <c r="P2063" i="5"/>
  <c r="O2063" i="5"/>
  <c r="L2063" i="5"/>
  <c r="P2062" i="5"/>
  <c r="O2062" i="5"/>
  <c r="L2062" i="5"/>
  <c r="P2061" i="5"/>
  <c r="O2061" i="5"/>
  <c r="L2061" i="5"/>
  <c r="P2060" i="5"/>
  <c r="O2060" i="5"/>
  <c r="L2060" i="5"/>
  <c r="P2059" i="5"/>
  <c r="O2059" i="5"/>
  <c r="L2059" i="5"/>
  <c r="P2058" i="5"/>
  <c r="O2058" i="5"/>
  <c r="L2058" i="5"/>
  <c r="P2057" i="5"/>
  <c r="O2057" i="5"/>
  <c r="L2057" i="5"/>
  <c r="P2056" i="5"/>
  <c r="O2056" i="5"/>
  <c r="L2056" i="5"/>
  <c r="P2055" i="5"/>
  <c r="O2055" i="5"/>
  <c r="L2055" i="5"/>
  <c r="P2054" i="5"/>
  <c r="O2054" i="5"/>
  <c r="L2054" i="5"/>
  <c r="P2053" i="5"/>
  <c r="O2053" i="5"/>
  <c r="L2053" i="5"/>
  <c r="P2052" i="5"/>
  <c r="O2052" i="5"/>
  <c r="L2052" i="5"/>
  <c r="P2051" i="5"/>
  <c r="O2051" i="5"/>
  <c r="L2051" i="5"/>
  <c r="P2050" i="5"/>
  <c r="O2050" i="5"/>
  <c r="L2050" i="5"/>
  <c r="P2049" i="5"/>
  <c r="O2049" i="5"/>
  <c r="L2049" i="5"/>
  <c r="P2048" i="5"/>
  <c r="O2048" i="5"/>
  <c r="L2048" i="5"/>
  <c r="P2047" i="5"/>
  <c r="O2047" i="5"/>
  <c r="L2047" i="5"/>
  <c r="P2046" i="5"/>
  <c r="O2046" i="5"/>
  <c r="L2046" i="5"/>
  <c r="P2045" i="5"/>
  <c r="O2045" i="5"/>
  <c r="L2045" i="5"/>
  <c r="P2044" i="5"/>
  <c r="O2044" i="5"/>
  <c r="L2044" i="5"/>
  <c r="P2043" i="5"/>
  <c r="O2043" i="5"/>
  <c r="L2043" i="5"/>
  <c r="P2042" i="5"/>
  <c r="O2042" i="5"/>
  <c r="L2042" i="5"/>
  <c r="P2041" i="5"/>
  <c r="O2041" i="5"/>
  <c r="L2041" i="5"/>
  <c r="P2040" i="5"/>
  <c r="O2040" i="5"/>
  <c r="L2040" i="5"/>
  <c r="P2039" i="5"/>
  <c r="O2039" i="5"/>
  <c r="L2039" i="5"/>
  <c r="P2038" i="5"/>
  <c r="O2038" i="5"/>
  <c r="L2038" i="5"/>
  <c r="P2037" i="5"/>
  <c r="O2037" i="5"/>
  <c r="L2037" i="5"/>
  <c r="P2036" i="5"/>
  <c r="O2036" i="5"/>
  <c r="L2036" i="5"/>
  <c r="P2035" i="5"/>
  <c r="O2035" i="5"/>
  <c r="L2035" i="5"/>
  <c r="P2034" i="5"/>
  <c r="O2034" i="5"/>
  <c r="L2034" i="5"/>
  <c r="P2033" i="5"/>
  <c r="O2033" i="5"/>
  <c r="L2033" i="5"/>
  <c r="P2032" i="5"/>
  <c r="O2032" i="5"/>
  <c r="L2032" i="5"/>
  <c r="P2031" i="5"/>
  <c r="O2031" i="5"/>
  <c r="L2031" i="5"/>
  <c r="P2030" i="5"/>
  <c r="O2030" i="5"/>
  <c r="L2030" i="5"/>
  <c r="P2029" i="5"/>
  <c r="O2029" i="5"/>
  <c r="L2029" i="5"/>
  <c r="P2028" i="5"/>
  <c r="O2028" i="5"/>
  <c r="L2028" i="5"/>
  <c r="P2027" i="5"/>
  <c r="O2027" i="5"/>
  <c r="L2027" i="5"/>
  <c r="P2026" i="5"/>
  <c r="O2026" i="5"/>
  <c r="L2026" i="5"/>
  <c r="P2025" i="5"/>
  <c r="O2025" i="5"/>
  <c r="L2025" i="5"/>
  <c r="P2024" i="5"/>
  <c r="O2024" i="5"/>
  <c r="L2024" i="5"/>
  <c r="P2023" i="5"/>
  <c r="O2023" i="5"/>
  <c r="L2023" i="5"/>
  <c r="P2022" i="5"/>
  <c r="O2022" i="5"/>
  <c r="L2022" i="5"/>
  <c r="P2021" i="5"/>
  <c r="O2021" i="5"/>
  <c r="L2021" i="5"/>
  <c r="P2020" i="5"/>
  <c r="O2020" i="5"/>
  <c r="L2020" i="5"/>
  <c r="P2019" i="5"/>
  <c r="O2019" i="5"/>
  <c r="L2019" i="5"/>
  <c r="P2018" i="5"/>
  <c r="O2018" i="5"/>
  <c r="L2018" i="5"/>
  <c r="P2017" i="5"/>
  <c r="O2017" i="5"/>
  <c r="L2017" i="5"/>
  <c r="P2016" i="5"/>
  <c r="O2016" i="5"/>
  <c r="L2016" i="5"/>
  <c r="P2015" i="5"/>
  <c r="O2015" i="5"/>
  <c r="L2015" i="5"/>
  <c r="P2014" i="5"/>
  <c r="O2014" i="5"/>
  <c r="L2014" i="5"/>
  <c r="P2013" i="5"/>
  <c r="O2013" i="5"/>
  <c r="L2013" i="5"/>
  <c r="P2012" i="5"/>
  <c r="O2012" i="5"/>
  <c r="L2012" i="5"/>
  <c r="P2011" i="5"/>
  <c r="O2011" i="5"/>
  <c r="L2011" i="5"/>
  <c r="P2010" i="5"/>
  <c r="O2010" i="5"/>
  <c r="L2010" i="5"/>
  <c r="P2009" i="5"/>
  <c r="O2009" i="5"/>
  <c r="L2009" i="5"/>
  <c r="P2008" i="5"/>
  <c r="O2008" i="5"/>
  <c r="L2008" i="5"/>
  <c r="P2007" i="5"/>
  <c r="O2007" i="5"/>
  <c r="L2007" i="5"/>
  <c r="P2006" i="5"/>
  <c r="O2006" i="5"/>
  <c r="L2006" i="5"/>
  <c r="P2005" i="5"/>
  <c r="O2005" i="5"/>
  <c r="L2005" i="5"/>
  <c r="P2004" i="5"/>
  <c r="O2004" i="5"/>
  <c r="L2004" i="5"/>
  <c r="P2003" i="5"/>
  <c r="O2003" i="5"/>
  <c r="L2003" i="5"/>
  <c r="P2002" i="5"/>
  <c r="O2002" i="5"/>
  <c r="L2002" i="5"/>
  <c r="P2001" i="5"/>
  <c r="O2001" i="5"/>
  <c r="L2001" i="5"/>
  <c r="P2000" i="5"/>
  <c r="O2000" i="5"/>
  <c r="L2000" i="5"/>
  <c r="P1999" i="5"/>
  <c r="O1999" i="5"/>
  <c r="L1999" i="5"/>
  <c r="P1998" i="5"/>
  <c r="O1998" i="5"/>
  <c r="L1998" i="5"/>
  <c r="P1997" i="5"/>
  <c r="O1997" i="5"/>
  <c r="L1997" i="5"/>
  <c r="P1996" i="5"/>
  <c r="O1996" i="5"/>
  <c r="L1996" i="5"/>
  <c r="P1995" i="5"/>
  <c r="O1995" i="5"/>
  <c r="L1995" i="5"/>
  <c r="P1994" i="5"/>
  <c r="O1994" i="5"/>
  <c r="L1994" i="5"/>
  <c r="P1993" i="5"/>
  <c r="O1993" i="5"/>
  <c r="L1993" i="5"/>
  <c r="P1992" i="5"/>
  <c r="O1992" i="5"/>
  <c r="L1992" i="5"/>
  <c r="P1991" i="5"/>
  <c r="O1991" i="5"/>
  <c r="L1991" i="5"/>
  <c r="P1990" i="5"/>
  <c r="O1990" i="5"/>
  <c r="L1990" i="5"/>
  <c r="P1989" i="5"/>
  <c r="O1989" i="5"/>
  <c r="L1989" i="5"/>
  <c r="P1988" i="5"/>
  <c r="O1988" i="5"/>
  <c r="L1988" i="5"/>
  <c r="P1987" i="5"/>
  <c r="O1987" i="5"/>
  <c r="L1987" i="5"/>
  <c r="P1986" i="5"/>
  <c r="O1986" i="5"/>
  <c r="L1986" i="5"/>
  <c r="P1985" i="5"/>
  <c r="O1985" i="5"/>
  <c r="L1985" i="5"/>
  <c r="P1984" i="5"/>
  <c r="O1984" i="5"/>
  <c r="L1984" i="5"/>
  <c r="P1983" i="5"/>
  <c r="O1983" i="5"/>
  <c r="L1983" i="5"/>
  <c r="P1982" i="5"/>
  <c r="O1982" i="5"/>
  <c r="L1982" i="5"/>
  <c r="P1981" i="5"/>
  <c r="O1981" i="5"/>
  <c r="L1981" i="5"/>
  <c r="P1980" i="5"/>
  <c r="O1980" i="5"/>
  <c r="L1980" i="5"/>
  <c r="P1979" i="5"/>
  <c r="O1979" i="5"/>
  <c r="L1979" i="5"/>
  <c r="P1978" i="5"/>
  <c r="O1978" i="5"/>
  <c r="L1978" i="5"/>
  <c r="P1977" i="5"/>
  <c r="O1977" i="5"/>
  <c r="L1977" i="5"/>
  <c r="P1976" i="5"/>
  <c r="O1976" i="5"/>
  <c r="L1976" i="5"/>
  <c r="P1975" i="5"/>
  <c r="O1975" i="5"/>
  <c r="L1975" i="5"/>
  <c r="P1974" i="5"/>
  <c r="O1974" i="5"/>
  <c r="L1974" i="5"/>
  <c r="P1973" i="5"/>
  <c r="O1973" i="5"/>
  <c r="L1973" i="5"/>
  <c r="P1972" i="5"/>
  <c r="O1972" i="5"/>
  <c r="L1972" i="5"/>
  <c r="P1971" i="5"/>
  <c r="O1971" i="5"/>
  <c r="L1971" i="5"/>
  <c r="P1970" i="5"/>
  <c r="O1970" i="5"/>
  <c r="L1970" i="5"/>
  <c r="P1969" i="5"/>
  <c r="O1969" i="5"/>
  <c r="L1969" i="5"/>
  <c r="P1968" i="5"/>
  <c r="O1968" i="5"/>
  <c r="L1968" i="5"/>
  <c r="P1967" i="5"/>
  <c r="O1967" i="5"/>
  <c r="L1967" i="5"/>
  <c r="P1966" i="5"/>
  <c r="O1966" i="5"/>
  <c r="L1966" i="5"/>
  <c r="P1965" i="5"/>
  <c r="O1965" i="5"/>
  <c r="L1965" i="5"/>
  <c r="P1964" i="5"/>
  <c r="O1964" i="5"/>
  <c r="L1964" i="5"/>
  <c r="P1963" i="5"/>
  <c r="O1963" i="5"/>
  <c r="L1963" i="5"/>
  <c r="P1962" i="5"/>
  <c r="O1962" i="5"/>
  <c r="L1962" i="5"/>
  <c r="P1961" i="5"/>
  <c r="O1961" i="5"/>
  <c r="L1961" i="5"/>
  <c r="P1960" i="5"/>
  <c r="O1960" i="5"/>
  <c r="L1960" i="5"/>
  <c r="P1959" i="5"/>
  <c r="O1959" i="5"/>
  <c r="L1959" i="5"/>
  <c r="P1958" i="5"/>
  <c r="O1958" i="5"/>
  <c r="L1958" i="5"/>
  <c r="P1957" i="5"/>
  <c r="O1957" i="5"/>
  <c r="L1957" i="5"/>
  <c r="P1956" i="5"/>
  <c r="O1956" i="5"/>
  <c r="L1956" i="5"/>
  <c r="P1955" i="5"/>
  <c r="O1955" i="5"/>
  <c r="L1955" i="5"/>
  <c r="P1954" i="5"/>
  <c r="O1954" i="5"/>
  <c r="L1954" i="5"/>
  <c r="P1953" i="5"/>
  <c r="O1953" i="5"/>
  <c r="L1953" i="5"/>
  <c r="P1952" i="5"/>
  <c r="O1952" i="5"/>
  <c r="L1952" i="5"/>
  <c r="P1951" i="5"/>
  <c r="O1951" i="5"/>
  <c r="L1951" i="5"/>
  <c r="P1950" i="5"/>
  <c r="O1950" i="5"/>
  <c r="L1950" i="5"/>
  <c r="P1949" i="5"/>
  <c r="O1949" i="5"/>
  <c r="L1949" i="5"/>
  <c r="P1948" i="5"/>
  <c r="O1948" i="5"/>
  <c r="L1948" i="5"/>
  <c r="P1947" i="5"/>
  <c r="O1947" i="5"/>
  <c r="L1947" i="5"/>
  <c r="P1946" i="5"/>
  <c r="O1946" i="5"/>
  <c r="L1946" i="5"/>
  <c r="P1945" i="5"/>
  <c r="O1945" i="5"/>
  <c r="L1945" i="5"/>
  <c r="P1944" i="5"/>
  <c r="O1944" i="5"/>
  <c r="L1944" i="5"/>
  <c r="P1943" i="5"/>
  <c r="O1943" i="5"/>
  <c r="L1943" i="5"/>
  <c r="P1942" i="5"/>
  <c r="O1942" i="5"/>
  <c r="L1942" i="5"/>
  <c r="P1941" i="5"/>
  <c r="O1941" i="5"/>
  <c r="L1941" i="5"/>
  <c r="P1940" i="5"/>
  <c r="O1940" i="5"/>
  <c r="L1940" i="5"/>
  <c r="P1939" i="5"/>
  <c r="O1939" i="5"/>
  <c r="L1939" i="5"/>
  <c r="P1938" i="5"/>
  <c r="O1938" i="5"/>
  <c r="L1938" i="5"/>
  <c r="P1937" i="5"/>
  <c r="O1937" i="5"/>
  <c r="L1937" i="5"/>
  <c r="P1936" i="5"/>
  <c r="O1936" i="5"/>
  <c r="L1936" i="5"/>
  <c r="P1935" i="5"/>
  <c r="O1935" i="5"/>
  <c r="L1935" i="5"/>
  <c r="P1934" i="5"/>
  <c r="O1934" i="5"/>
  <c r="L1934" i="5"/>
  <c r="P1933" i="5"/>
  <c r="O1933" i="5"/>
  <c r="L1933" i="5"/>
  <c r="P1932" i="5"/>
  <c r="O1932" i="5"/>
  <c r="L1932" i="5"/>
  <c r="P1931" i="5"/>
  <c r="O1931" i="5"/>
  <c r="L1931" i="5"/>
  <c r="P1930" i="5"/>
  <c r="O1930" i="5"/>
  <c r="L1930" i="5"/>
  <c r="P1929" i="5"/>
  <c r="O1929" i="5"/>
  <c r="L1929" i="5"/>
  <c r="P1928" i="5"/>
  <c r="O1928" i="5"/>
  <c r="L1928" i="5"/>
  <c r="P1927" i="5"/>
  <c r="O1927" i="5"/>
  <c r="L1927" i="5"/>
  <c r="P1926" i="5"/>
  <c r="O1926" i="5"/>
  <c r="L1926" i="5"/>
  <c r="P1925" i="5"/>
  <c r="O1925" i="5"/>
  <c r="L1925" i="5"/>
  <c r="P1924" i="5"/>
  <c r="O1924" i="5"/>
  <c r="L1924" i="5"/>
  <c r="P1923" i="5"/>
  <c r="O1923" i="5"/>
  <c r="L1923" i="5"/>
  <c r="P1922" i="5"/>
  <c r="O1922" i="5"/>
  <c r="L1922" i="5"/>
  <c r="P1921" i="5"/>
  <c r="O1921" i="5"/>
  <c r="L1921" i="5"/>
  <c r="P1920" i="5"/>
  <c r="O1920" i="5"/>
  <c r="L1920" i="5"/>
  <c r="P1919" i="5"/>
  <c r="O1919" i="5"/>
  <c r="L1919" i="5"/>
  <c r="P1918" i="5"/>
  <c r="O1918" i="5"/>
  <c r="L1918" i="5"/>
  <c r="P1917" i="5"/>
  <c r="O1917" i="5"/>
  <c r="L1917" i="5"/>
  <c r="P1916" i="5"/>
  <c r="O1916" i="5"/>
  <c r="L1916" i="5"/>
  <c r="P1915" i="5"/>
  <c r="O1915" i="5"/>
  <c r="L1915" i="5"/>
  <c r="P1914" i="5"/>
  <c r="O1914" i="5"/>
  <c r="L1914" i="5"/>
  <c r="P1913" i="5"/>
  <c r="O1913" i="5"/>
  <c r="L1913" i="5"/>
  <c r="P1912" i="5"/>
  <c r="O1912" i="5"/>
  <c r="L1912" i="5"/>
  <c r="P1911" i="5"/>
  <c r="O1911" i="5"/>
  <c r="L1911" i="5"/>
  <c r="P1910" i="5"/>
  <c r="O1910" i="5"/>
  <c r="L1910" i="5"/>
  <c r="P1909" i="5"/>
  <c r="O1909" i="5"/>
  <c r="L1909" i="5"/>
  <c r="P1908" i="5"/>
  <c r="O1908" i="5"/>
  <c r="L1908" i="5"/>
  <c r="P1907" i="5"/>
  <c r="O1907" i="5"/>
  <c r="L1907" i="5"/>
  <c r="P1906" i="5"/>
  <c r="O1906" i="5"/>
  <c r="L1906" i="5"/>
  <c r="P1905" i="5"/>
  <c r="O1905" i="5"/>
  <c r="L1905" i="5"/>
  <c r="P1904" i="5"/>
  <c r="O1904" i="5"/>
  <c r="L1904" i="5"/>
  <c r="P1903" i="5"/>
  <c r="O1903" i="5"/>
  <c r="L1903" i="5"/>
  <c r="P1902" i="5"/>
  <c r="O1902" i="5"/>
  <c r="L1902" i="5"/>
  <c r="P1901" i="5"/>
  <c r="O1901" i="5"/>
  <c r="L1901" i="5"/>
  <c r="P1900" i="5"/>
  <c r="O1900" i="5"/>
  <c r="L1900" i="5"/>
  <c r="P1899" i="5"/>
  <c r="O1899" i="5"/>
  <c r="L1899" i="5"/>
  <c r="P1898" i="5"/>
  <c r="O1898" i="5"/>
  <c r="L1898" i="5"/>
  <c r="P1897" i="5"/>
  <c r="O1897" i="5"/>
  <c r="L1897" i="5"/>
  <c r="P1896" i="5"/>
  <c r="O1896" i="5"/>
  <c r="L1896" i="5"/>
  <c r="P1895" i="5"/>
  <c r="O1895" i="5"/>
  <c r="L1895" i="5"/>
  <c r="P1894" i="5"/>
  <c r="O1894" i="5"/>
  <c r="L1894" i="5"/>
  <c r="P1893" i="5"/>
  <c r="O1893" i="5"/>
  <c r="L1893" i="5"/>
  <c r="P1892" i="5"/>
  <c r="O1892" i="5"/>
  <c r="L1892" i="5"/>
  <c r="P1891" i="5"/>
  <c r="O1891" i="5"/>
  <c r="L1891" i="5"/>
  <c r="P1890" i="5"/>
  <c r="O1890" i="5"/>
  <c r="L1890" i="5"/>
  <c r="P1889" i="5"/>
  <c r="O1889" i="5"/>
  <c r="L1889" i="5"/>
  <c r="P1888" i="5"/>
  <c r="O1888" i="5"/>
  <c r="L1888" i="5"/>
  <c r="P1887" i="5"/>
  <c r="O1887" i="5"/>
  <c r="L1887" i="5"/>
  <c r="P1886" i="5"/>
  <c r="O1886" i="5"/>
  <c r="L1886" i="5"/>
  <c r="P1885" i="5"/>
  <c r="O1885" i="5"/>
  <c r="L1885" i="5"/>
  <c r="P1884" i="5"/>
  <c r="O1884" i="5"/>
  <c r="L1884" i="5"/>
  <c r="P1883" i="5"/>
  <c r="O1883" i="5"/>
  <c r="L1883" i="5"/>
  <c r="P1882" i="5"/>
  <c r="O1882" i="5"/>
  <c r="L1882" i="5"/>
  <c r="P1881" i="5"/>
  <c r="O1881" i="5"/>
  <c r="L1881" i="5"/>
  <c r="P1880" i="5"/>
  <c r="O1880" i="5"/>
  <c r="L1880" i="5"/>
  <c r="P1879" i="5"/>
  <c r="O1879" i="5"/>
  <c r="L1879" i="5"/>
  <c r="P1878" i="5"/>
  <c r="O1878" i="5"/>
  <c r="L1878" i="5"/>
  <c r="P1877" i="5"/>
  <c r="O1877" i="5"/>
  <c r="L1877" i="5"/>
  <c r="P1876" i="5"/>
  <c r="O1876" i="5"/>
  <c r="L1876" i="5"/>
  <c r="P1875" i="5"/>
  <c r="O1875" i="5"/>
  <c r="L1875" i="5"/>
  <c r="P1874" i="5"/>
  <c r="O1874" i="5"/>
  <c r="L1874" i="5"/>
  <c r="P1873" i="5"/>
  <c r="O1873" i="5"/>
  <c r="L1873" i="5"/>
  <c r="P1872" i="5"/>
  <c r="O1872" i="5"/>
  <c r="L1872" i="5"/>
  <c r="P1871" i="5"/>
  <c r="O1871" i="5"/>
  <c r="L1871" i="5"/>
  <c r="P1870" i="5"/>
  <c r="O1870" i="5"/>
  <c r="L1870" i="5"/>
  <c r="P1869" i="5"/>
  <c r="O1869" i="5"/>
  <c r="L1869" i="5"/>
  <c r="P1868" i="5"/>
  <c r="O1868" i="5"/>
  <c r="L1868" i="5"/>
  <c r="P1867" i="5"/>
  <c r="O1867" i="5"/>
  <c r="L1867" i="5"/>
  <c r="P1866" i="5"/>
  <c r="O1866" i="5"/>
  <c r="L1866" i="5"/>
  <c r="P1865" i="5"/>
  <c r="O1865" i="5"/>
  <c r="L1865" i="5"/>
  <c r="P1864" i="5"/>
  <c r="O1864" i="5"/>
  <c r="L1864" i="5"/>
  <c r="P1863" i="5"/>
  <c r="O1863" i="5"/>
  <c r="L1863" i="5"/>
  <c r="P1862" i="5"/>
  <c r="O1862" i="5"/>
  <c r="L1862" i="5"/>
  <c r="P1861" i="5"/>
  <c r="O1861" i="5"/>
  <c r="L1861" i="5"/>
  <c r="P1860" i="5"/>
  <c r="O1860" i="5"/>
  <c r="L1860" i="5"/>
  <c r="P1859" i="5"/>
  <c r="O1859" i="5"/>
  <c r="L1859" i="5"/>
  <c r="P1858" i="5"/>
  <c r="O1858" i="5"/>
  <c r="L1858" i="5"/>
  <c r="P1857" i="5"/>
  <c r="O1857" i="5"/>
  <c r="L1857" i="5"/>
  <c r="P1856" i="5"/>
  <c r="O1856" i="5"/>
  <c r="L1856" i="5"/>
  <c r="P1855" i="5"/>
  <c r="O1855" i="5"/>
  <c r="L1855" i="5"/>
  <c r="P1854" i="5"/>
  <c r="O1854" i="5"/>
  <c r="L1854" i="5"/>
  <c r="P1853" i="5"/>
  <c r="O1853" i="5"/>
  <c r="L1853" i="5"/>
  <c r="P1852" i="5"/>
  <c r="O1852" i="5"/>
  <c r="L1852" i="5"/>
  <c r="P1851" i="5"/>
  <c r="O1851" i="5"/>
  <c r="L1851" i="5"/>
  <c r="P1850" i="5"/>
  <c r="O1850" i="5"/>
  <c r="L1850" i="5"/>
  <c r="P1849" i="5"/>
  <c r="O1849" i="5"/>
  <c r="L1849" i="5"/>
  <c r="P1848" i="5"/>
  <c r="O1848" i="5"/>
  <c r="L1848" i="5"/>
  <c r="P1847" i="5"/>
  <c r="O1847" i="5"/>
  <c r="L1847" i="5"/>
  <c r="P1846" i="5"/>
  <c r="O1846" i="5"/>
  <c r="L1846" i="5"/>
  <c r="P1845" i="5"/>
  <c r="O1845" i="5"/>
  <c r="L1845" i="5"/>
  <c r="P1844" i="5"/>
  <c r="O1844" i="5"/>
  <c r="L1844" i="5"/>
  <c r="P1843" i="5"/>
  <c r="O1843" i="5"/>
  <c r="L1843" i="5"/>
  <c r="P1842" i="5"/>
  <c r="O1842" i="5"/>
  <c r="L1842" i="5"/>
  <c r="P1841" i="5"/>
  <c r="O1841" i="5"/>
  <c r="L1841" i="5"/>
  <c r="P1840" i="5"/>
  <c r="O1840" i="5"/>
  <c r="L1840" i="5"/>
  <c r="P1839" i="5"/>
  <c r="O1839" i="5"/>
  <c r="L1839" i="5"/>
  <c r="P1838" i="5"/>
  <c r="O1838" i="5"/>
  <c r="L1838" i="5"/>
  <c r="P1837" i="5"/>
  <c r="O1837" i="5"/>
  <c r="L1837" i="5"/>
  <c r="P1836" i="5"/>
  <c r="O1836" i="5"/>
  <c r="L1836" i="5"/>
  <c r="P1835" i="5"/>
  <c r="O1835" i="5"/>
  <c r="L1835" i="5"/>
  <c r="P1834" i="5"/>
  <c r="O1834" i="5"/>
  <c r="L1834" i="5"/>
  <c r="P1833" i="5"/>
  <c r="O1833" i="5"/>
  <c r="L1833" i="5"/>
  <c r="P1832" i="5"/>
  <c r="O1832" i="5"/>
  <c r="L1832" i="5"/>
  <c r="P1831" i="5"/>
  <c r="O1831" i="5"/>
  <c r="L1831" i="5"/>
  <c r="P1830" i="5"/>
  <c r="O1830" i="5"/>
  <c r="L1830" i="5"/>
  <c r="P1829" i="5"/>
  <c r="O1829" i="5"/>
  <c r="L1829" i="5"/>
  <c r="P1828" i="5"/>
  <c r="O1828" i="5"/>
  <c r="L1828" i="5"/>
  <c r="P1827" i="5"/>
  <c r="O1827" i="5"/>
  <c r="L1827" i="5"/>
  <c r="P1826" i="5"/>
  <c r="O1826" i="5"/>
  <c r="L1826" i="5"/>
  <c r="P1825" i="5"/>
  <c r="O1825" i="5"/>
  <c r="L1825" i="5"/>
  <c r="P1824" i="5"/>
  <c r="O1824" i="5"/>
  <c r="L1824" i="5"/>
  <c r="P1823" i="5"/>
  <c r="O1823" i="5"/>
  <c r="L1823" i="5"/>
  <c r="P1822" i="5"/>
  <c r="O1822" i="5"/>
  <c r="L1822" i="5"/>
  <c r="P1821" i="5"/>
  <c r="O1821" i="5"/>
  <c r="L1821" i="5"/>
  <c r="P1820" i="5"/>
  <c r="O1820" i="5"/>
  <c r="L1820" i="5"/>
  <c r="P1819" i="5"/>
  <c r="O1819" i="5"/>
  <c r="L1819" i="5"/>
  <c r="P1818" i="5"/>
  <c r="O1818" i="5"/>
  <c r="L1818" i="5"/>
  <c r="P1817" i="5"/>
  <c r="O1817" i="5"/>
  <c r="L1817" i="5"/>
  <c r="P1816" i="5"/>
  <c r="O1816" i="5"/>
  <c r="L1816" i="5"/>
  <c r="P1815" i="5"/>
  <c r="O1815" i="5"/>
  <c r="L1815" i="5"/>
  <c r="P1814" i="5"/>
  <c r="O1814" i="5"/>
  <c r="L1814" i="5"/>
  <c r="P1813" i="5"/>
  <c r="O1813" i="5"/>
  <c r="L1813" i="5"/>
  <c r="P1812" i="5"/>
  <c r="O1812" i="5"/>
  <c r="L1812" i="5"/>
  <c r="P1811" i="5"/>
  <c r="O1811" i="5"/>
  <c r="L1811" i="5"/>
  <c r="P1810" i="5"/>
  <c r="O1810" i="5"/>
  <c r="L1810" i="5"/>
  <c r="P1809" i="5"/>
  <c r="O1809" i="5"/>
  <c r="L1809" i="5"/>
  <c r="P1808" i="5"/>
  <c r="O1808" i="5"/>
  <c r="L1808" i="5"/>
  <c r="P1807" i="5"/>
  <c r="O1807" i="5"/>
  <c r="L1807" i="5"/>
  <c r="P1806" i="5"/>
  <c r="O1806" i="5"/>
  <c r="L1806" i="5"/>
  <c r="P1805" i="5"/>
  <c r="O1805" i="5"/>
  <c r="L1805" i="5"/>
  <c r="P1804" i="5"/>
  <c r="O1804" i="5"/>
  <c r="L1804" i="5"/>
  <c r="P1803" i="5"/>
  <c r="O1803" i="5"/>
  <c r="L1803" i="5"/>
  <c r="P1802" i="5"/>
  <c r="O1802" i="5"/>
  <c r="L1802" i="5"/>
  <c r="P1801" i="5"/>
  <c r="O1801" i="5"/>
  <c r="L1801" i="5"/>
  <c r="P1800" i="5"/>
  <c r="O1800" i="5"/>
  <c r="L1800" i="5"/>
  <c r="P1799" i="5"/>
  <c r="O1799" i="5"/>
  <c r="L1799" i="5"/>
  <c r="P1798" i="5"/>
  <c r="O1798" i="5"/>
  <c r="L1798" i="5"/>
  <c r="P1797" i="5"/>
  <c r="O1797" i="5"/>
  <c r="L1797" i="5"/>
  <c r="P1796" i="5"/>
  <c r="O1796" i="5"/>
  <c r="L1796" i="5"/>
  <c r="P1795" i="5"/>
  <c r="O1795" i="5"/>
  <c r="L1795" i="5"/>
  <c r="P1794" i="5"/>
  <c r="O1794" i="5"/>
  <c r="L1794" i="5"/>
  <c r="P1793" i="5"/>
  <c r="O1793" i="5"/>
  <c r="L1793" i="5"/>
  <c r="P1792" i="5"/>
  <c r="O1792" i="5"/>
  <c r="L1792" i="5"/>
  <c r="P1791" i="5"/>
  <c r="O1791" i="5"/>
  <c r="L1791" i="5"/>
  <c r="P1790" i="5"/>
  <c r="O1790" i="5"/>
  <c r="L1790" i="5"/>
  <c r="P1789" i="5"/>
  <c r="O1789" i="5"/>
  <c r="L1789" i="5"/>
  <c r="P1788" i="5"/>
  <c r="O1788" i="5"/>
  <c r="L1788" i="5"/>
  <c r="P1787" i="5"/>
  <c r="O1787" i="5"/>
  <c r="L1787" i="5"/>
  <c r="P1786" i="5"/>
  <c r="O1786" i="5"/>
  <c r="L1786" i="5"/>
  <c r="P1785" i="5"/>
  <c r="O1785" i="5"/>
  <c r="L1785" i="5"/>
  <c r="P1784" i="5"/>
  <c r="O1784" i="5"/>
  <c r="L1784" i="5"/>
  <c r="P1783" i="5"/>
  <c r="O1783" i="5"/>
  <c r="L1783" i="5"/>
  <c r="P1782" i="5"/>
  <c r="O1782" i="5"/>
  <c r="L1782" i="5"/>
  <c r="P1781" i="5"/>
  <c r="O1781" i="5"/>
  <c r="L1781" i="5"/>
  <c r="P1780" i="5"/>
  <c r="O1780" i="5"/>
  <c r="L1780" i="5"/>
  <c r="P1779" i="5"/>
  <c r="O1779" i="5"/>
  <c r="L1779" i="5"/>
  <c r="P1778" i="5"/>
  <c r="O1778" i="5"/>
  <c r="L1778" i="5"/>
  <c r="P1777" i="5"/>
  <c r="O1777" i="5"/>
  <c r="L1777" i="5"/>
  <c r="P1776" i="5"/>
  <c r="O1776" i="5"/>
  <c r="L1776" i="5"/>
  <c r="P1775" i="5"/>
  <c r="O1775" i="5"/>
  <c r="L1775" i="5"/>
  <c r="P1774" i="5"/>
  <c r="O1774" i="5"/>
  <c r="L1774" i="5"/>
  <c r="P1773" i="5"/>
  <c r="O1773" i="5"/>
  <c r="L1773" i="5"/>
  <c r="P1772" i="5"/>
  <c r="O1772" i="5"/>
  <c r="L1772" i="5"/>
  <c r="P1771" i="5"/>
  <c r="O1771" i="5"/>
  <c r="L1771" i="5"/>
  <c r="P1770" i="5"/>
  <c r="O1770" i="5"/>
  <c r="L1770" i="5"/>
  <c r="P1769" i="5"/>
  <c r="O1769" i="5"/>
  <c r="L1769" i="5"/>
  <c r="P1768" i="5"/>
  <c r="O1768" i="5"/>
  <c r="L1768" i="5"/>
  <c r="P1767" i="5"/>
  <c r="O1767" i="5"/>
  <c r="L1767" i="5"/>
  <c r="P1766" i="5"/>
  <c r="O1766" i="5"/>
  <c r="L1766" i="5"/>
  <c r="P1765" i="5"/>
  <c r="O1765" i="5"/>
  <c r="L1765" i="5"/>
  <c r="P1764" i="5"/>
  <c r="O1764" i="5"/>
  <c r="L1764" i="5"/>
  <c r="P1763" i="5"/>
  <c r="O1763" i="5"/>
  <c r="L1763" i="5"/>
  <c r="P1762" i="5"/>
  <c r="O1762" i="5"/>
  <c r="L1762" i="5"/>
  <c r="P1761" i="5"/>
  <c r="O1761" i="5"/>
  <c r="L1761" i="5"/>
  <c r="P1760" i="5"/>
  <c r="O1760" i="5"/>
  <c r="L1760" i="5"/>
  <c r="P1759" i="5"/>
  <c r="O1759" i="5"/>
  <c r="L1759" i="5"/>
  <c r="P1758" i="5"/>
  <c r="O1758" i="5"/>
  <c r="L1758" i="5"/>
  <c r="P1757" i="5"/>
  <c r="O1757" i="5"/>
  <c r="L1757" i="5"/>
  <c r="P1756" i="5"/>
  <c r="O1756" i="5"/>
  <c r="L1756" i="5"/>
  <c r="P1755" i="5"/>
  <c r="O1755" i="5"/>
  <c r="L1755" i="5"/>
  <c r="P1754" i="5"/>
  <c r="O1754" i="5"/>
  <c r="L1754" i="5"/>
  <c r="P1753" i="5"/>
  <c r="O1753" i="5"/>
  <c r="L1753" i="5"/>
  <c r="P1752" i="5"/>
  <c r="O1752" i="5"/>
  <c r="L1752" i="5"/>
  <c r="P1751" i="5"/>
  <c r="O1751" i="5"/>
  <c r="L1751" i="5"/>
  <c r="P1750" i="5"/>
  <c r="O1750" i="5"/>
  <c r="L1750" i="5"/>
  <c r="P1749" i="5"/>
  <c r="O1749" i="5"/>
  <c r="L1749" i="5"/>
  <c r="P1748" i="5"/>
  <c r="O1748" i="5"/>
  <c r="L1748" i="5"/>
  <c r="P1747" i="5"/>
  <c r="O1747" i="5"/>
  <c r="L1747" i="5"/>
  <c r="P1746" i="5"/>
  <c r="O1746" i="5"/>
  <c r="L1746" i="5"/>
  <c r="P1745" i="5"/>
  <c r="O1745" i="5"/>
  <c r="L1745" i="5"/>
  <c r="P1744" i="5"/>
  <c r="O1744" i="5"/>
  <c r="L1744" i="5"/>
  <c r="P1743" i="5"/>
  <c r="O1743" i="5"/>
  <c r="L1743" i="5"/>
  <c r="P1742" i="5"/>
  <c r="O1742" i="5"/>
  <c r="L1742" i="5"/>
  <c r="P1741" i="5"/>
  <c r="O1741" i="5"/>
  <c r="L1741" i="5"/>
  <c r="P1740" i="5"/>
  <c r="O1740" i="5"/>
  <c r="L1740" i="5"/>
  <c r="P1739" i="5"/>
  <c r="O1739" i="5"/>
  <c r="L1739" i="5"/>
  <c r="P1738" i="5"/>
  <c r="O1738" i="5"/>
  <c r="L1738" i="5"/>
  <c r="P1737" i="5"/>
  <c r="O1737" i="5"/>
  <c r="L1737" i="5"/>
  <c r="P1736" i="5"/>
  <c r="O1736" i="5"/>
  <c r="L1736" i="5"/>
  <c r="P1735" i="5"/>
  <c r="O1735" i="5"/>
  <c r="L1735" i="5"/>
  <c r="P1734" i="5"/>
  <c r="O1734" i="5"/>
  <c r="L1734" i="5"/>
  <c r="P1733" i="5"/>
  <c r="O1733" i="5"/>
  <c r="L1733" i="5"/>
  <c r="P1732" i="5"/>
  <c r="O1732" i="5"/>
  <c r="L1732" i="5"/>
  <c r="P1731" i="5"/>
  <c r="O1731" i="5"/>
  <c r="L1731" i="5"/>
  <c r="P1730" i="5"/>
  <c r="O1730" i="5"/>
  <c r="L1730" i="5"/>
  <c r="P1729" i="5"/>
  <c r="O1729" i="5"/>
  <c r="L1729" i="5"/>
  <c r="P1728" i="5"/>
  <c r="O1728" i="5"/>
  <c r="L1728" i="5"/>
  <c r="P1727" i="5"/>
  <c r="O1727" i="5"/>
  <c r="L1727" i="5"/>
  <c r="P1726" i="5"/>
  <c r="O1726" i="5"/>
  <c r="L1726" i="5"/>
  <c r="P1725" i="5"/>
  <c r="O1725" i="5"/>
  <c r="L1725" i="5"/>
  <c r="P1724" i="5"/>
  <c r="O1724" i="5"/>
  <c r="L1724" i="5"/>
  <c r="P1723" i="5"/>
  <c r="O1723" i="5"/>
  <c r="L1723" i="5"/>
  <c r="P1722" i="5"/>
  <c r="O1722" i="5"/>
  <c r="L1722" i="5"/>
  <c r="P1721" i="5"/>
  <c r="O1721" i="5"/>
  <c r="L1721" i="5"/>
  <c r="P1720" i="5"/>
  <c r="O1720" i="5"/>
  <c r="L1720" i="5"/>
  <c r="P1719" i="5"/>
  <c r="O1719" i="5"/>
  <c r="L1719" i="5"/>
  <c r="P1718" i="5"/>
  <c r="O1718" i="5"/>
  <c r="L1718" i="5"/>
  <c r="P1717" i="5"/>
  <c r="O1717" i="5"/>
  <c r="L1717" i="5"/>
  <c r="P1716" i="5"/>
  <c r="O1716" i="5"/>
  <c r="L1716" i="5"/>
  <c r="P1715" i="5"/>
  <c r="O1715" i="5"/>
  <c r="L1715" i="5"/>
  <c r="P1714" i="5"/>
  <c r="O1714" i="5"/>
  <c r="L1714" i="5"/>
  <c r="P1713" i="5"/>
  <c r="O1713" i="5"/>
  <c r="L1713" i="5"/>
  <c r="P1712" i="5"/>
  <c r="O1712" i="5"/>
  <c r="L1712" i="5"/>
  <c r="P1711" i="5"/>
  <c r="O1711" i="5"/>
  <c r="L1711" i="5"/>
  <c r="P1710" i="5"/>
  <c r="O1710" i="5"/>
  <c r="L1710" i="5"/>
  <c r="P1709" i="5"/>
  <c r="O1709" i="5"/>
  <c r="L1709" i="5"/>
  <c r="P1708" i="5"/>
  <c r="O1708" i="5"/>
  <c r="L1708" i="5"/>
  <c r="P1707" i="5"/>
  <c r="O1707" i="5"/>
  <c r="L1707" i="5"/>
  <c r="P1706" i="5"/>
  <c r="O1706" i="5"/>
  <c r="L1706" i="5"/>
  <c r="P1705" i="5"/>
  <c r="O1705" i="5"/>
  <c r="L1705" i="5"/>
  <c r="P1704" i="5"/>
  <c r="O1704" i="5"/>
  <c r="L1704" i="5"/>
  <c r="P1703" i="5"/>
  <c r="O1703" i="5"/>
  <c r="L1703" i="5"/>
  <c r="P1702" i="5"/>
  <c r="O1702" i="5"/>
  <c r="L1702" i="5"/>
  <c r="P1701" i="5"/>
  <c r="O1701" i="5"/>
  <c r="L1701" i="5"/>
  <c r="P1700" i="5"/>
  <c r="O1700" i="5"/>
  <c r="L1700" i="5"/>
  <c r="P1699" i="5"/>
  <c r="O1699" i="5"/>
  <c r="L1699" i="5"/>
  <c r="P1698" i="5"/>
  <c r="O1698" i="5"/>
  <c r="L1698" i="5"/>
  <c r="P1697" i="5"/>
  <c r="O1697" i="5"/>
  <c r="L1697" i="5"/>
  <c r="P1696" i="5"/>
  <c r="O1696" i="5"/>
  <c r="L1696" i="5"/>
  <c r="P1695" i="5"/>
  <c r="O1695" i="5"/>
  <c r="L1695" i="5"/>
  <c r="P1694" i="5"/>
  <c r="O1694" i="5"/>
  <c r="L1694" i="5"/>
  <c r="P1693" i="5"/>
  <c r="O1693" i="5"/>
  <c r="L1693" i="5"/>
  <c r="P1692" i="5"/>
  <c r="O1692" i="5"/>
  <c r="L1692" i="5"/>
  <c r="P1691" i="5"/>
  <c r="O1691" i="5"/>
  <c r="L1691" i="5"/>
  <c r="P1690" i="5"/>
  <c r="O1690" i="5"/>
  <c r="L1690" i="5"/>
  <c r="P1689" i="5"/>
  <c r="O1689" i="5"/>
  <c r="L1689" i="5"/>
  <c r="P1688" i="5"/>
  <c r="O1688" i="5"/>
  <c r="L1688" i="5"/>
  <c r="P1687" i="5"/>
  <c r="O1687" i="5"/>
  <c r="L1687" i="5"/>
  <c r="P1686" i="5"/>
  <c r="O1686" i="5"/>
  <c r="L1686" i="5"/>
  <c r="P1685" i="5"/>
  <c r="O1685" i="5"/>
  <c r="L1685" i="5"/>
  <c r="P1684" i="5"/>
  <c r="O1684" i="5"/>
  <c r="L1684" i="5"/>
  <c r="P1683" i="5"/>
  <c r="O1683" i="5"/>
  <c r="L1683" i="5"/>
  <c r="P1682" i="5"/>
  <c r="O1682" i="5"/>
  <c r="L1682" i="5"/>
  <c r="P1681" i="5"/>
  <c r="O1681" i="5"/>
  <c r="L1681" i="5"/>
  <c r="P1680" i="5"/>
  <c r="O1680" i="5"/>
  <c r="L1680" i="5"/>
  <c r="P1679" i="5"/>
  <c r="O1679" i="5"/>
  <c r="L1679" i="5"/>
  <c r="P1678" i="5"/>
  <c r="O1678" i="5"/>
  <c r="L1678" i="5"/>
  <c r="P1677" i="5"/>
  <c r="O1677" i="5"/>
  <c r="L1677" i="5"/>
  <c r="P1676" i="5"/>
  <c r="O1676" i="5"/>
  <c r="L1676" i="5"/>
  <c r="P1675" i="5"/>
  <c r="O1675" i="5"/>
  <c r="L1675" i="5"/>
  <c r="P1674" i="5"/>
  <c r="O1674" i="5"/>
  <c r="L1674" i="5"/>
  <c r="P1673" i="5"/>
  <c r="O1673" i="5"/>
  <c r="L1673" i="5"/>
  <c r="P1672" i="5"/>
  <c r="O1672" i="5"/>
  <c r="L1672" i="5"/>
  <c r="P1671" i="5"/>
  <c r="O1671" i="5"/>
  <c r="L1671" i="5"/>
  <c r="P1670" i="5"/>
  <c r="O1670" i="5"/>
  <c r="L1670" i="5"/>
  <c r="P1669" i="5"/>
  <c r="O1669" i="5"/>
  <c r="L1669" i="5"/>
  <c r="P1668" i="5"/>
  <c r="O1668" i="5"/>
  <c r="L1668" i="5"/>
  <c r="P1667" i="5"/>
  <c r="O1667" i="5"/>
  <c r="L1667" i="5"/>
  <c r="P1666" i="5"/>
  <c r="O1666" i="5"/>
  <c r="L1666" i="5"/>
  <c r="P1665" i="5"/>
  <c r="O1665" i="5"/>
  <c r="L1665" i="5"/>
  <c r="P1664" i="5"/>
  <c r="O1664" i="5"/>
  <c r="L1664" i="5"/>
  <c r="P1663" i="5"/>
  <c r="O1663" i="5"/>
  <c r="L1663" i="5"/>
  <c r="P1662" i="5"/>
  <c r="O1662" i="5"/>
  <c r="L1662" i="5"/>
  <c r="P1661" i="5"/>
  <c r="O1661" i="5"/>
  <c r="L1661" i="5"/>
  <c r="P1660" i="5"/>
  <c r="O1660" i="5"/>
  <c r="L1660" i="5"/>
  <c r="P1659" i="5"/>
  <c r="O1659" i="5"/>
  <c r="L1659" i="5"/>
  <c r="P1658" i="5"/>
  <c r="O1658" i="5"/>
  <c r="L1658" i="5"/>
  <c r="P1657" i="5"/>
  <c r="O1657" i="5"/>
  <c r="L1657" i="5"/>
  <c r="P1656" i="5"/>
  <c r="O1656" i="5"/>
  <c r="L1656" i="5"/>
  <c r="P1655" i="5"/>
  <c r="O1655" i="5"/>
  <c r="L1655" i="5"/>
  <c r="P1654" i="5"/>
  <c r="O1654" i="5"/>
  <c r="L1654" i="5"/>
  <c r="P1653" i="5"/>
  <c r="O1653" i="5"/>
  <c r="L1653" i="5"/>
  <c r="P1652" i="5"/>
  <c r="O1652" i="5"/>
  <c r="L1652" i="5"/>
  <c r="P1651" i="5"/>
  <c r="O1651" i="5"/>
  <c r="L1651" i="5"/>
  <c r="P1650" i="5"/>
  <c r="O1650" i="5"/>
  <c r="L1650" i="5"/>
  <c r="P1649" i="5"/>
  <c r="O1649" i="5"/>
  <c r="L1649" i="5"/>
  <c r="P1648" i="5"/>
  <c r="O1648" i="5"/>
  <c r="L1648" i="5"/>
  <c r="P1647" i="5"/>
  <c r="O1647" i="5"/>
  <c r="L1647" i="5"/>
  <c r="P1646" i="5"/>
  <c r="O1646" i="5"/>
  <c r="L1646" i="5"/>
  <c r="P1645" i="5"/>
  <c r="O1645" i="5"/>
  <c r="L1645" i="5"/>
  <c r="P1644" i="5"/>
  <c r="O1644" i="5"/>
  <c r="L1644" i="5"/>
  <c r="P1643" i="5"/>
  <c r="O1643" i="5"/>
  <c r="L1643" i="5"/>
  <c r="P1642" i="5"/>
  <c r="O1642" i="5"/>
  <c r="L1642" i="5"/>
  <c r="P1641" i="5"/>
  <c r="O1641" i="5"/>
  <c r="L1641" i="5"/>
  <c r="P1640" i="5"/>
  <c r="O1640" i="5"/>
  <c r="L1640" i="5"/>
  <c r="P1639" i="5"/>
  <c r="O1639" i="5"/>
  <c r="L1639" i="5"/>
  <c r="P1638" i="5"/>
  <c r="O1638" i="5"/>
  <c r="L1638" i="5"/>
  <c r="P1637" i="5"/>
  <c r="O1637" i="5"/>
  <c r="L1637" i="5"/>
  <c r="P1636" i="5"/>
  <c r="O1636" i="5"/>
  <c r="L1636" i="5"/>
  <c r="P1635" i="5"/>
  <c r="O1635" i="5"/>
  <c r="L1635" i="5"/>
  <c r="P1634" i="5"/>
  <c r="O1634" i="5"/>
  <c r="L1634" i="5"/>
  <c r="P1633" i="5"/>
  <c r="O1633" i="5"/>
  <c r="L1633" i="5"/>
  <c r="P1632" i="5"/>
  <c r="O1632" i="5"/>
  <c r="L1632" i="5"/>
  <c r="P1631" i="5"/>
  <c r="O1631" i="5"/>
  <c r="L1631" i="5"/>
  <c r="P1630" i="5"/>
  <c r="O1630" i="5"/>
  <c r="L1630" i="5"/>
  <c r="P1629" i="5"/>
  <c r="O1629" i="5"/>
  <c r="L1629" i="5"/>
  <c r="P1628" i="5"/>
  <c r="O1628" i="5"/>
  <c r="L1628" i="5"/>
  <c r="P1627" i="5"/>
  <c r="O1627" i="5"/>
  <c r="L1627" i="5"/>
  <c r="P1626" i="5"/>
  <c r="O1626" i="5"/>
  <c r="L1626" i="5"/>
  <c r="P1625" i="5"/>
  <c r="O1625" i="5"/>
  <c r="L1625" i="5"/>
  <c r="P1624" i="5"/>
  <c r="O1624" i="5"/>
  <c r="L1624" i="5"/>
  <c r="P1623" i="5"/>
  <c r="O1623" i="5"/>
  <c r="L1623" i="5"/>
  <c r="P1622" i="5"/>
  <c r="O1622" i="5"/>
  <c r="L1622" i="5"/>
  <c r="P1621" i="5"/>
  <c r="O1621" i="5"/>
  <c r="L1621" i="5"/>
  <c r="P1620" i="5"/>
  <c r="O1620" i="5"/>
  <c r="L1620" i="5"/>
  <c r="P1619" i="5"/>
  <c r="O1619" i="5"/>
  <c r="L1619" i="5"/>
  <c r="P1618" i="5"/>
  <c r="O1618" i="5"/>
  <c r="L1618" i="5"/>
  <c r="P1617" i="5"/>
  <c r="O1617" i="5"/>
  <c r="L1617" i="5"/>
  <c r="P1616" i="5"/>
  <c r="O1616" i="5"/>
  <c r="L1616" i="5"/>
  <c r="P1615" i="5"/>
  <c r="O1615" i="5"/>
  <c r="L1615" i="5"/>
  <c r="P1614" i="5"/>
  <c r="O1614" i="5"/>
  <c r="L1614" i="5"/>
  <c r="P1613" i="5"/>
  <c r="O1613" i="5"/>
  <c r="L1613" i="5"/>
  <c r="P1612" i="5"/>
  <c r="O1612" i="5"/>
  <c r="L1612" i="5"/>
  <c r="P1611" i="5"/>
  <c r="O1611" i="5"/>
  <c r="L1611" i="5"/>
  <c r="P1610" i="5"/>
  <c r="O1610" i="5"/>
  <c r="L1610" i="5"/>
  <c r="P1609" i="5"/>
  <c r="O1609" i="5"/>
  <c r="L1609" i="5"/>
  <c r="P1608" i="5"/>
  <c r="O1608" i="5"/>
  <c r="L1608" i="5"/>
  <c r="P1607" i="5"/>
  <c r="O1607" i="5"/>
  <c r="L1607" i="5"/>
  <c r="P1606" i="5"/>
  <c r="O1606" i="5"/>
  <c r="L1606" i="5"/>
  <c r="P1605" i="5"/>
  <c r="O1605" i="5"/>
  <c r="L1605" i="5"/>
  <c r="P1604" i="5"/>
  <c r="O1604" i="5"/>
  <c r="L1604" i="5"/>
  <c r="P1603" i="5"/>
  <c r="O1603" i="5"/>
  <c r="L1603" i="5"/>
  <c r="P1602" i="5"/>
  <c r="O1602" i="5"/>
  <c r="L1602" i="5"/>
  <c r="P1601" i="5"/>
  <c r="O1601" i="5"/>
  <c r="L1601" i="5"/>
  <c r="P1600" i="5"/>
  <c r="O1600" i="5"/>
  <c r="L1600" i="5"/>
  <c r="P1599" i="5"/>
  <c r="O1599" i="5"/>
  <c r="L1599" i="5"/>
  <c r="P1598" i="5"/>
  <c r="O1598" i="5"/>
  <c r="L1598" i="5"/>
  <c r="P1597" i="5"/>
  <c r="O1597" i="5"/>
  <c r="L1597" i="5"/>
  <c r="P1596" i="5"/>
  <c r="O1596" i="5"/>
  <c r="L1596" i="5"/>
  <c r="P1595" i="5"/>
  <c r="O1595" i="5"/>
  <c r="L1595" i="5"/>
  <c r="P1594" i="5"/>
  <c r="O1594" i="5"/>
  <c r="L1594" i="5"/>
  <c r="P1593" i="5"/>
  <c r="O1593" i="5"/>
  <c r="L1593" i="5"/>
  <c r="P1592" i="5"/>
  <c r="O1592" i="5"/>
  <c r="L1592" i="5"/>
  <c r="P1591" i="5"/>
  <c r="O1591" i="5"/>
  <c r="L1591" i="5"/>
  <c r="P1590" i="5"/>
  <c r="O1590" i="5"/>
  <c r="L1590" i="5"/>
  <c r="P1589" i="5"/>
  <c r="O1589" i="5"/>
  <c r="L1589" i="5"/>
  <c r="P1588" i="5"/>
  <c r="O1588" i="5"/>
  <c r="L1588" i="5"/>
  <c r="P1587" i="5"/>
  <c r="O1587" i="5"/>
  <c r="L1587" i="5"/>
  <c r="P1586" i="5"/>
  <c r="O1586" i="5"/>
  <c r="L1586" i="5"/>
  <c r="P1585" i="5"/>
  <c r="O1585" i="5"/>
  <c r="L1585" i="5"/>
  <c r="P1584" i="5"/>
  <c r="O1584" i="5"/>
  <c r="L1584" i="5"/>
  <c r="P1583" i="5"/>
  <c r="O1583" i="5"/>
  <c r="L1583" i="5"/>
  <c r="P1582" i="5"/>
  <c r="O1582" i="5"/>
  <c r="L1582" i="5"/>
  <c r="P1581" i="5"/>
  <c r="O1581" i="5"/>
  <c r="L1581" i="5"/>
  <c r="P1580" i="5"/>
  <c r="O1580" i="5"/>
  <c r="L1580" i="5"/>
  <c r="P1579" i="5"/>
  <c r="O1579" i="5"/>
  <c r="L1579" i="5"/>
  <c r="P1578" i="5"/>
  <c r="O1578" i="5"/>
  <c r="L1578" i="5"/>
  <c r="P1577" i="5"/>
  <c r="O1577" i="5"/>
  <c r="L1577" i="5"/>
  <c r="P1576" i="5"/>
  <c r="O1576" i="5"/>
  <c r="L1576" i="5"/>
  <c r="P1575" i="5"/>
  <c r="O1575" i="5"/>
  <c r="L1575" i="5"/>
  <c r="P1574" i="5"/>
  <c r="O1574" i="5"/>
  <c r="L1574" i="5"/>
  <c r="P1573" i="5"/>
  <c r="O1573" i="5"/>
  <c r="L1573" i="5"/>
  <c r="P1572" i="5"/>
  <c r="O1572" i="5"/>
  <c r="L1572" i="5"/>
  <c r="P1571" i="5"/>
  <c r="O1571" i="5"/>
  <c r="L1571" i="5"/>
  <c r="P1570" i="5"/>
  <c r="O1570" i="5"/>
  <c r="L1570" i="5"/>
  <c r="P1569" i="5"/>
  <c r="O1569" i="5"/>
  <c r="L1569" i="5"/>
  <c r="P1568" i="5"/>
  <c r="O1568" i="5"/>
  <c r="L1568" i="5"/>
  <c r="P1567" i="5"/>
  <c r="O1567" i="5"/>
  <c r="L1567" i="5"/>
  <c r="P1566" i="5"/>
  <c r="O1566" i="5"/>
  <c r="L1566" i="5"/>
  <c r="P1565" i="5"/>
  <c r="O1565" i="5"/>
  <c r="L1565" i="5"/>
  <c r="P1564" i="5"/>
  <c r="O1564" i="5"/>
  <c r="L1564" i="5"/>
  <c r="P1563" i="5"/>
  <c r="O1563" i="5"/>
  <c r="L1563" i="5"/>
  <c r="P1562" i="5"/>
  <c r="O1562" i="5"/>
  <c r="L1562" i="5"/>
  <c r="P1561" i="5"/>
  <c r="O1561" i="5"/>
  <c r="L1561" i="5"/>
  <c r="P1560" i="5"/>
  <c r="O1560" i="5"/>
  <c r="L1560" i="5"/>
  <c r="P1559" i="5"/>
  <c r="O1559" i="5"/>
  <c r="L1559" i="5"/>
  <c r="P1558" i="5"/>
  <c r="O1558" i="5"/>
  <c r="L1558" i="5"/>
  <c r="P1557" i="5"/>
  <c r="O1557" i="5"/>
  <c r="L1557" i="5"/>
  <c r="P1556" i="5"/>
  <c r="O1556" i="5"/>
  <c r="L1556" i="5"/>
  <c r="P1555" i="5"/>
  <c r="O1555" i="5"/>
  <c r="L1555" i="5"/>
  <c r="P1554" i="5"/>
  <c r="O1554" i="5"/>
  <c r="L1554" i="5"/>
  <c r="P1553" i="5"/>
  <c r="O1553" i="5"/>
  <c r="L1553" i="5"/>
  <c r="P1552" i="5"/>
  <c r="O1552" i="5"/>
  <c r="L1552" i="5"/>
  <c r="P1551" i="5"/>
  <c r="O1551" i="5"/>
  <c r="L1551" i="5"/>
  <c r="P1550" i="5"/>
  <c r="O1550" i="5"/>
  <c r="L1550" i="5"/>
  <c r="P1549" i="5"/>
  <c r="O1549" i="5"/>
  <c r="L1549" i="5"/>
  <c r="P1548" i="5"/>
  <c r="O1548" i="5"/>
  <c r="L1548" i="5"/>
  <c r="P1547" i="5"/>
  <c r="O1547" i="5"/>
  <c r="L1547" i="5"/>
  <c r="P1546" i="5"/>
  <c r="O1546" i="5"/>
  <c r="L1546" i="5"/>
  <c r="P1545" i="5"/>
  <c r="O1545" i="5"/>
  <c r="L1545" i="5"/>
  <c r="P1544" i="5"/>
  <c r="O1544" i="5"/>
  <c r="L1544" i="5"/>
  <c r="P1543" i="5"/>
  <c r="O1543" i="5"/>
  <c r="L1543" i="5"/>
  <c r="P1542" i="5"/>
  <c r="O1542" i="5"/>
  <c r="L1542" i="5"/>
  <c r="P1541" i="5"/>
  <c r="O1541" i="5"/>
  <c r="L1541" i="5"/>
  <c r="P1540" i="5"/>
  <c r="O1540" i="5"/>
  <c r="L1540" i="5"/>
  <c r="P1539" i="5"/>
  <c r="O1539" i="5"/>
  <c r="L1539" i="5"/>
  <c r="P1538" i="5"/>
  <c r="O1538" i="5"/>
  <c r="L1538" i="5"/>
  <c r="P1537" i="5"/>
  <c r="O1537" i="5"/>
  <c r="L1537" i="5"/>
  <c r="P1536" i="5"/>
  <c r="O1536" i="5"/>
  <c r="L1536" i="5"/>
  <c r="P1535" i="5"/>
  <c r="O1535" i="5"/>
  <c r="L1535" i="5"/>
  <c r="P1534" i="5"/>
  <c r="O1534" i="5"/>
  <c r="L1534" i="5"/>
  <c r="P1533" i="5"/>
  <c r="O1533" i="5"/>
  <c r="L1533" i="5"/>
  <c r="P1532" i="5"/>
  <c r="O1532" i="5"/>
  <c r="L1532" i="5"/>
  <c r="P1531" i="5"/>
  <c r="O1531" i="5"/>
  <c r="L1531" i="5"/>
  <c r="P1530" i="5"/>
  <c r="O1530" i="5"/>
  <c r="L1530" i="5"/>
  <c r="P1529" i="5"/>
  <c r="O1529" i="5"/>
  <c r="L1529" i="5"/>
  <c r="P1528" i="5"/>
  <c r="O1528" i="5"/>
  <c r="L1528" i="5"/>
  <c r="P1527" i="5"/>
  <c r="O1527" i="5"/>
  <c r="L1527" i="5"/>
  <c r="P1526" i="5"/>
  <c r="O1526" i="5"/>
  <c r="L1526" i="5"/>
  <c r="P1525" i="5"/>
  <c r="O1525" i="5"/>
  <c r="L1525" i="5"/>
  <c r="P1524" i="5"/>
  <c r="O1524" i="5"/>
  <c r="L1524" i="5"/>
  <c r="P1523" i="5"/>
  <c r="O1523" i="5"/>
  <c r="L1523" i="5"/>
  <c r="P1522" i="5"/>
  <c r="O1522" i="5"/>
  <c r="L1522" i="5"/>
  <c r="P1521" i="5"/>
  <c r="O1521" i="5"/>
  <c r="L1521" i="5"/>
  <c r="P1520" i="5"/>
  <c r="O1520" i="5"/>
  <c r="L1520" i="5"/>
  <c r="P1519" i="5"/>
  <c r="O1519" i="5"/>
  <c r="L1519" i="5"/>
  <c r="P1518" i="5"/>
  <c r="O1518" i="5"/>
  <c r="L1518" i="5"/>
  <c r="P1517" i="5"/>
  <c r="O1517" i="5"/>
  <c r="L1517" i="5"/>
  <c r="P1516" i="5"/>
  <c r="O1516" i="5"/>
  <c r="L1516" i="5"/>
  <c r="P1515" i="5"/>
  <c r="O1515" i="5"/>
  <c r="L1515" i="5"/>
  <c r="P1514" i="5"/>
  <c r="O1514" i="5"/>
  <c r="L1514" i="5"/>
  <c r="P1513" i="5"/>
  <c r="O1513" i="5"/>
  <c r="L1513" i="5"/>
  <c r="P1512" i="5"/>
  <c r="O1512" i="5"/>
  <c r="L1512" i="5"/>
  <c r="P1511" i="5"/>
  <c r="O1511" i="5"/>
  <c r="L1511" i="5"/>
  <c r="P1510" i="5"/>
  <c r="O1510" i="5"/>
  <c r="L1510" i="5"/>
  <c r="P1509" i="5"/>
  <c r="O1509" i="5"/>
  <c r="L1509" i="5"/>
  <c r="P1508" i="5"/>
  <c r="O1508" i="5"/>
  <c r="L1508" i="5"/>
  <c r="P1507" i="5"/>
  <c r="O1507" i="5"/>
  <c r="L1507" i="5"/>
  <c r="P1506" i="5"/>
  <c r="O1506" i="5"/>
  <c r="L1506" i="5"/>
  <c r="P1505" i="5"/>
  <c r="O1505" i="5"/>
  <c r="L1505" i="5"/>
  <c r="P1504" i="5"/>
  <c r="O1504" i="5"/>
  <c r="L1504" i="5"/>
  <c r="P1503" i="5"/>
  <c r="O1503" i="5"/>
  <c r="L1503" i="5"/>
  <c r="P1502" i="5"/>
  <c r="O1502" i="5"/>
  <c r="L1502" i="5"/>
  <c r="P1501" i="5"/>
  <c r="O1501" i="5"/>
  <c r="L1501" i="5"/>
  <c r="P1500" i="5"/>
  <c r="O1500" i="5"/>
  <c r="L1500" i="5"/>
  <c r="P1499" i="5"/>
  <c r="O1499" i="5"/>
  <c r="L1499" i="5"/>
  <c r="P1498" i="5"/>
  <c r="O1498" i="5"/>
  <c r="L1498" i="5"/>
  <c r="P1497" i="5"/>
  <c r="O1497" i="5"/>
  <c r="L1497" i="5"/>
  <c r="P1496" i="5"/>
  <c r="O1496" i="5"/>
  <c r="L1496" i="5"/>
  <c r="P1495" i="5"/>
  <c r="O1495" i="5"/>
  <c r="L1495" i="5"/>
  <c r="P1494" i="5"/>
  <c r="O1494" i="5"/>
  <c r="L1494" i="5"/>
  <c r="P1493" i="5"/>
  <c r="O1493" i="5"/>
  <c r="L1493" i="5"/>
  <c r="P1492" i="5"/>
  <c r="O1492" i="5"/>
  <c r="L1492" i="5"/>
  <c r="P1491" i="5"/>
  <c r="O1491" i="5"/>
  <c r="L1491" i="5"/>
  <c r="P1490" i="5"/>
  <c r="O1490" i="5"/>
  <c r="L1490" i="5"/>
  <c r="P1489" i="5"/>
  <c r="O1489" i="5"/>
  <c r="L1489" i="5"/>
  <c r="P1488" i="5"/>
  <c r="O1488" i="5"/>
  <c r="L1488" i="5"/>
  <c r="P1487" i="5"/>
  <c r="O1487" i="5"/>
  <c r="L1487" i="5"/>
  <c r="P1486" i="5"/>
  <c r="O1486" i="5"/>
  <c r="L1486" i="5"/>
  <c r="P1485" i="5"/>
  <c r="O1485" i="5"/>
  <c r="L1485" i="5"/>
  <c r="P1484" i="5"/>
  <c r="O1484" i="5"/>
  <c r="L1484" i="5"/>
  <c r="P1483" i="5"/>
  <c r="O1483" i="5"/>
  <c r="L1483" i="5"/>
  <c r="P1482" i="5"/>
  <c r="O1482" i="5"/>
  <c r="L1482" i="5"/>
  <c r="P1481" i="5"/>
  <c r="O1481" i="5"/>
  <c r="L1481" i="5"/>
  <c r="P1480" i="5"/>
  <c r="O1480" i="5"/>
  <c r="L1480" i="5"/>
  <c r="P1479" i="5"/>
  <c r="O1479" i="5"/>
  <c r="L1479" i="5"/>
  <c r="P1478" i="5"/>
  <c r="O1478" i="5"/>
  <c r="L1478" i="5"/>
  <c r="P1477" i="5"/>
  <c r="O1477" i="5"/>
  <c r="L1477" i="5"/>
  <c r="P1476" i="5"/>
  <c r="O1476" i="5"/>
  <c r="L1476" i="5"/>
  <c r="P1475" i="5"/>
  <c r="O1475" i="5"/>
  <c r="L1475" i="5"/>
  <c r="P1474" i="5"/>
  <c r="O1474" i="5"/>
  <c r="L1474" i="5"/>
  <c r="P1473" i="5"/>
  <c r="O1473" i="5"/>
  <c r="L1473" i="5"/>
  <c r="P1472" i="5"/>
  <c r="O1472" i="5"/>
  <c r="L1472" i="5"/>
  <c r="P1471" i="5"/>
  <c r="O1471" i="5"/>
  <c r="L1471" i="5"/>
  <c r="P1470" i="5"/>
  <c r="O1470" i="5"/>
  <c r="L1470" i="5"/>
  <c r="P1469" i="5"/>
  <c r="O1469" i="5"/>
  <c r="L1469" i="5"/>
  <c r="P1468" i="5"/>
  <c r="O1468" i="5"/>
  <c r="L1468" i="5"/>
  <c r="P1467" i="5"/>
  <c r="O1467" i="5"/>
  <c r="L1467" i="5"/>
  <c r="P1466" i="5"/>
  <c r="O1466" i="5"/>
  <c r="L1466" i="5"/>
  <c r="P1465" i="5"/>
  <c r="O1465" i="5"/>
  <c r="L1465" i="5"/>
  <c r="P1464" i="5"/>
  <c r="O1464" i="5"/>
  <c r="L1464" i="5"/>
  <c r="P1463" i="5"/>
  <c r="O1463" i="5"/>
  <c r="L1463" i="5"/>
  <c r="P1462" i="5"/>
  <c r="O1462" i="5"/>
  <c r="L1462" i="5"/>
  <c r="P1461" i="5"/>
  <c r="O1461" i="5"/>
  <c r="L1461" i="5"/>
  <c r="P1460" i="5"/>
  <c r="O1460" i="5"/>
  <c r="L1460" i="5"/>
  <c r="P1459" i="5"/>
  <c r="O1459" i="5"/>
  <c r="L1459" i="5"/>
  <c r="P1458" i="5"/>
  <c r="O1458" i="5"/>
  <c r="L1458" i="5"/>
  <c r="P1457" i="5"/>
  <c r="O1457" i="5"/>
  <c r="L1457" i="5"/>
  <c r="P1456" i="5"/>
  <c r="O1456" i="5"/>
  <c r="L1456" i="5"/>
  <c r="P1455" i="5"/>
  <c r="O1455" i="5"/>
  <c r="L1455" i="5"/>
  <c r="P1454" i="5"/>
  <c r="O1454" i="5"/>
  <c r="L1454" i="5"/>
  <c r="P1453" i="5"/>
  <c r="O1453" i="5"/>
  <c r="L1453" i="5"/>
  <c r="P1452" i="5"/>
  <c r="O1452" i="5"/>
  <c r="L1452" i="5"/>
  <c r="P1451" i="5"/>
  <c r="O1451" i="5"/>
  <c r="L1451" i="5"/>
  <c r="P1450" i="5"/>
  <c r="O1450" i="5"/>
  <c r="L1450" i="5"/>
  <c r="P1449" i="5"/>
  <c r="O1449" i="5"/>
  <c r="L1449" i="5"/>
  <c r="P1448" i="5"/>
  <c r="O1448" i="5"/>
  <c r="L1448" i="5"/>
  <c r="P1447" i="5"/>
  <c r="O1447" i="5"/>
  <c r="L1447" i="5"/>
  <c r="P1446" i="5"/>
  <c r="O1446" i="5"/>
  <c r="L1446" i="5"/>
  <c r="P1445" i="5"/>
  <c r="O1445" i="5"/>
  <c r="L1445" i="5"/>
  <c r="P1444" i="5"/>
  <c r="O1444" i="5"/>
  <c r="L1444" i="5"/>
  <c r="P1443" i="5"/>
  <c r="O1443" i="5"/>
  <c r="L1443" i="5"/>
  <c r="P1442" i="5"/>
  <c r="O1442" i="5"/>
  <c r="L1442" i="5"/>
  <c r="P1441" i="5"/>
  <c r="O1441" i="5"/>
  <c r="L1441" i="5"/>
  <c r="P1440" i="5"/>
  <c r="O1440" i="5"/>
  <c r="L1440" i="5"/>
  <c r="P1439" i="5"/>
  <c r="O1439" i="5"/>
  <c r="L1439" i="5"/>
  <c r="P1438" i="5"/>
  <c r="O1438" i="5"/>
  <c r="L1438" i="5"/>
  <c r="P1437" i="5"/>
  <c r="O1437" i="5"/>
  <c r="L1437" i="5"/>
  <c r="P1436" i="5"/>
  <c r="O1436" i="5"/>
  <c r="L1436" i="5"/>
  <c r="P1435" i="5"/>
  <c r="O1435" i="5"/>
  <c r="L1435" i="5"/>
  <c r="P1434" i="5"/>
  <c r="O1434" i="5"/>
  <c r="L1434" i="5"/>
  <c r="P1433" i="5"/>
  <c r="O1433" i="5"/>
  <c r="L1433" i="5"/>
  <c r="P1432" i="5"/>
  <c r="O1432" i="5"/>
  <c r="L1432" i="5"/>
  <c r="P1431" i="5"/>
  <c r="O1431" i="5"/>
  <c r="L1431" i="5"/>
  <c r="P1430" i="5"/>
  <c r="O1430" i="5"/>
  <c r="L1430" i="5"/>
  <c r="P1429" i="5"/>
  <c r="O1429" i="5"/>
  <c r="L1429" i="5"/>
  <c r="P1428" i="5"/>
  <c r="O1428" i="5"/>
  <c r="L1428" i="5"/>
  <c r="P1427" i="5"/>
  <c r="O1427" i="5"/>
  <c r="L1427" i="5"/>
  <c r="P1426" i="5"/>
  <c r="O1426" i="5"/>
  <c r="L1426" i="5"/>
  <c r="P1425" i="5"/>
  <c r="O1425" i="5"/>
  <c r="L1425" i="5"/>
  <c r="P1424" i="5"/>
  <c r="O1424" i="5"/>
  <c r="L1424" i="5"/>
  <c r="P1423" i="5"/>
  <c r="O1423" i="5"/>
  <c r="L1423" i="5"/>
  <c r="P1422" i="5"/>
  <c r="O1422" i="5"/>
  <c r="L1422" i="5"/>
  <c r="P1421" i="5"/>
  <c r="O1421" i="5"/>
  <c r="L1421" i="5"/>
  <c r="P1420" i="5"/>
  <c r="O1420" i="5"/>
  <c r="L1420" i="5"/>
  <c r="P1419" i="5"/>
  <c r="O1419" i="5"/>
  <c r="L1419" i="5"/>
  <c r="P1418" i="5"/>
  <c r="O1418" i="5"/>
  <c r="L1418" i="5"/>
  <c r="P1417" i="5"/>
  <c r="O1417" i="5"/>
  <c r="L1417" i="5"/>
  <c r="P1416" i="5"/>
  <c r="O1416" i="5"/>
  <c r="L1416" i="5"/>
  <c r="P1415" i="5"/>
  <c r="O1415" i="5"/>
  <c r="L1415" i="5"/>
  <c r="P1414" i="5"/>
  <c r="O1414" i="5"/>
  <c r="L1414" i="5"/>
  <c r="P1413" i="5"/>
  <c r="O1413" i="5"/>
  <c r="L1413" i="5"/>
  <c r="P1412" i="5"/>
  <c r="O1412" i="5"/>
  <c r="L1412" i="5"/>
  <c r="P1411" i="5"/>
  <c r="O1411" i="5"/>
  <c r="L1411" i="5"/>
  <c r="P1410" i="5"/>
  <c r="O1410" i="5"/>
  <c r="L1410" i="5"/>
  <c r="P1409" i="5"/>
  <c r="O1409" i="5"/>
  <c r="L1409" i="5"/>
  <c r="P1408" i="5"/>
  <c r="O1408" i="5"/>
  <c r="L1408" i="5"/>
  <c r="P1407" i="5"/>
  <c r="O1407" i="5"/>
  <c r="L1407" i="5"/>
  <c r="P1406" i="5"/>
  <c r="O1406" i="5"/>
  <c r="L1406" i="5"/>
  <c r="P1405" i="5"/>
  <c r="O1405" i="5"/>
  <c r="L1405" i="5"/>
  <c r="P1404" i="5"/>
  <c r="O1404" i="5"/>
  <c r="L1404" i="5"/>
  <c r="P1403" i="5"/>
  <c r="O1403" i="5"/>
  <c r="L1403" i="5"/>
  <c r="P1402" i="5"/>
  <c r="O1402" i="5"/>
  <c r="L1402" i="5"/>
  <c r="P1401" i="5"/>
  <c r="O1401" i="5"/>
  <c r="L1401" i="5"/>
  <c r="P1400" i="5"/>
  <c r="O1400" i="5"/>
  <c r="L1400" i="5"/>
  <c r="P1399" i="5"/>
  <c r="O1399" i="5"/>
  <c r="L1399" i="5"/>
  <c r="P1398" i="5"/>
  <c r="O1398" i="5"/>
  <c r="L1398" i="5"/>
  <c r="P1397" i="5"/>
  <c r="O1397" i="5"/>
  <c r="L1397" i="5"/>
  <c r="P1396" i="5"/>
  <c r="O1396" i="5"/>
  <c r="L1396" i="5"/>
  <c r="P1395" i="5"/>
  <c r="O1395" i="5"/>
  <c r="L1395" i="5"/>
  <c r="P1394" i="5"/>
  <c r="O1394" i="5"/>
  <c r="L1394" i="5"/>
  <c r="P1393" i="5"/>
  <c r="O1393" i="5"/>
  <c r="L1393" i="5"/>
  <c r="P1392" i="5"/>
  <c r="O1392" i="5"/>
  <c r="L1392" i="5"/>
  <c r="P1391" i="5"/>
  <c r="O1391" i="5"/>
  <c r="L1391" i="5"/>
  <c r="P1390" i="5"/>
  <c r="O1390" i="5"/>
  <c r="L1390" i="5"/>
  <c r="P1389" i="5"/>
  <c r="O1389" i="5"/>
  <c r="L1389" i="5"/>
  <c r="P1388" i="5"/>
  <c r="O1388" i="5"/>
  <c r="L1388" i="5"/>
  <c r="P1387" i="5"/>
  <c r="O1387" i="5"/>
  <c r="L1387" i="5"/>
  <c r="P1386" i="5"/>
  <c r="O1386" i="5"/>
  <c r="L1386" i="5"/>
  <c r="P1385" i="5"/>
  <c r="O1385" i="5"/>
  <c r="L1385" i="5"/>
  <c r="P1384" i="5"/>
  <c r="O1384" i="5"/>
  <c r="L1384" i="5"/>
  <c r="P1383" i="5"/>
  <c r="O1383" i="5"/>
  <c r="L1383" i="5"/>
  <c r="P1382" i="5"/>
  <c r="O1382" i="5"/>
  <c r="L1382" i="5"/>
  <c r="P1381" i="5"/>
  <c r="O1381" i="5"/>
  <c r="L1381" i="5"/>
  <c r="P1380" i="5"/>
  <c r="O1380" i="5"/>
  <c r="L1380" i="5"/>
  <c r="P1379" i="5"/>
  <c r="O1379" i="5"/>
  <c r="L1379" i="5"/>
  <c r="P1378" i="5"/>
  <c r="O1378" i="5"/>
  <c r="L1378" i="5"/>
  <c r="P1377" i="5"/>
  <c r="O1377" i="5"/>
  <c r="L1377" i="5"/>
  <c r="P1376" i="5"/>
  <c r="O1376" i="5"/>
  <c r="L1376" i="5"/>
  <c r="P1375" i="5"/>
  <c r="O1375" i="5"/>
  <c r="L1375" i="5"/>
  <c r="P1374" i="5"/>
  <c r="O1374" i="5"/>
  <c r="L1374" i="5"/>
  <c r="P1373" i="5"/>
  <c r="O1373" i="5"/>
  <c r="L1373" i="5"/>
  <c r="P1372" i="5"/>
  <c r="O1372" i="5"/>
  <c r="L1372" i="5"/>
  <c r="P1371" i="5"/>
  <c r="O1371" i="5"/>
  <c r="L1371" i="5"/>
  <c r="P1370" i="5"/>
  <c r="O1370" i="5"/>
  <c r="L1370" i="5"/>
  <c r="P1369" i="5"/>
  <c r="O1369" i="5"/>
  <c r="L1369" i="5"/>
  <c r="P1368" i="5"/>
  <c r="O1368" i="5"/>
  <c r="L1368" i="5"/>
  <c r="P1367" i="5"/>
  <c r="O1367" i="5"/>
  <c r="L1367" i="5"/>
  <c r="P1366" i="5"/>
  <c r="O1366" i="5"/>
  <c r="L1366" i="5"/>
  <c r="P1365" i="5"/>
  <c r="O1365" i="5"/>
  <c r="L1365" i="5"/>
  <c r="P1364" i="5"/>
  <c r="O1364" i="5"/>
  <c r="L1364" i="5"/>
  <c r="P1363" i="5"/>
  <c r="O1363" i="5"/>
  <c r="L1363" i="5"/>
  <c r="P1362" i="5"/>
  <c r="O1362" i="5"/>
  <c r="L1362" i="5"/>
  <c r="P1361" i="5"/>
  <c r="O1361" i="5"/>
  <c r="L1361" i="5"/>
  <c r="P1360" i="5"/>
  <c r="O1360" i="5"/>
  <c r="L1360" i="5"/>
  <c r="P1359" i="5"/>
  <c r="O1359" i="5"/>
  <c r="L1359" i="5"/>
  <c r="P1358" i="5"/>
  <c r="O1358" i="5"/>
  <c r="L1358" i="5"/>
  <c r="P1357" i="5"/>
  <c r="O1357" i="5"/>
  <c r="L1357" i="5"/>
  <c r="P1356" i="5"/>
  <c r="O1356" i="5"/>
  <c r="L1356" i="5"/>
  <c r="P1355" i="5"/>
  <c r="O1355" i="5"/>
  <c r="L1355" i="5"/>
  <c r="P1354" i="5"/>
  <c r="O1354" i="5"/>
  <c r="L1354" i="5"/>
  <c r="P1353" i="5"/>
  <c r="O1353" i="5"/>
  <c r="L1353" i="5"/>
  <c r="P1352" i="5"/>
  <c r="O1352" i="5"/>
  <c r="L1352" i="5"/>
  <c r="P1351" i="5"/>
  <c r="O1351" i="5"/>
  <c r="L1351" i="5"/>
  <c r="P1350" i="5"/>
  <c r="O1350" i="5"/>
  <c r="L1350" i="5"/>
  <c r="P1349" i="5"/>
  <c r="O1349" i="5"/>
  <c r="L1349" i="5"/>
  <c r="P1348" i="5"/>
  <c r="O1348" i="5"/>
  <c r="L1348" i="5"/>
  <c r="P1347" i="5"/>
  <c r="O1347" i="5"/>
  <c r="L1347" i="5"/>
  <c r="P1346" i="5"/>
  <c r="O1346" i="5"/>
  <c r="L1346" i="5"/>
  <c r="P1345" i="5"/>
  <c r="O1345" i="5"/>
  <c r="L1345" i="5"/>
  <c r="P1344" i="5"/>
  <c r="O1344" i="5"/>
  <c r="L1344" i="5"/>
  <c r="P1343" i="5"/>
  <c r="O1343" i="5"/>
  <c r="L1343" i="5"/>
  <c r="P1342" i="5"/>
  <c r="O1342" i="5"/>
  <c r="L1342" i="5"/>
  <c r="P1341" i="5"/>
  <c r="O1341" i="5"/>
  <c r="L1341" i="5"/>
  <c r="P1340" i="5"/>
  <c r="O1340" i="5"/>
  <c r="L1340" i="5"/>
  <c r="P1339" i="5"/>
  <c r="O1339" i="5"/>
  <c r="L1339" i="5"/>
  <c r="P1338" i="5"/>
  <c r="O1338" i="5"/>
  <c r="L1338" i="5"/>
  <c r="P1337" i="5"/>
  <c r="O1337" i="5"/>
  <c r="L1337" i="5"/>
  <c r="P1336" i="5"/>
  <c r="O1336" i="5"/>
  <c r="L1336" i="5"/>
  <c r="P1335" i="5"/>
  <c r="O1335" i="5"/>
  <c r="L1335" i="5"/>
  <c r="P1334" i="5"/>
  <c r="O1334" i="5"/>
  <c r="L1334" i="5"/>
  <c r="P1333" i="5"/>
  <c r="O1333" i="5"/>
  <c r="L1333" i="5"/>
  <c r="P1332" i="5"/>
  <c r="O1332" i="5"/>
  <c r="L1332" i="5"/>
  <c r="P1331" i="5"/>
  <c r="O1331" i="5"/>
  <c r="L1331" i="5"/>
  <c r="P1330" i="5"/>
  <c r="O1330" i="5"/>
  <c r="L1330" i="5"/>
  <c r="P1329" i="5"/>
  <c r="O1329" i="5"/>
  <c r="L1329" i="5"/>
  <c r="P1328" i="5"/>
  <c r="O1328" i="5"/>
  <c r="L1328" i="5"/>
  <c r="P1327" i="5"/>
  <c r="O1327" i="5"/>
  <c r="L1327" i="5"/>
  <c r="P1326" i="5"/>
  <c r="O1326" i="5"/>
  <c r="L1326" i="5"/>
  <c r="P1325" i="5"/>
  <c r="O1325" i="5"/>
  <c r="L1325" i="5"/>
  <c r="P1324" i="5"/>
  <c r="O1324" i="5"/>
  <c r="L1324" i="5"/>
  <c r="P1323" i="5"/>
  <c r="O1323" i="5"/>
  <c r="L1323" i="5"/>
  <c r="P1322" i="5"/>
  <c r="O1322" i="5"/>
  <c r="L1322" i="5"/>
  <c r="P1321" i="5"/>
  <c r="O1321" i="5"/>
  <c r="L1321" i="5"/>
  <c r="P1320" i="5"/>
  <c r="O1320" i="5"/>
  <c r="L1320" i="5"/>
  <c r="P1319" i="5"/>
  <c r="O1319" i="5"/>
  <c r="L1319" i="5"/>
  <c r="P1318" i="5"/>
  <c r="O1318" i="5"/>
  <c r="L1318" i="5"/>
  <c r="P1317" i="5"/>
  <c r="O1317" i="5"/>
  <c r="L1317" i="5"/>
  <c r="P1316" i="5"/>
  <c r="O1316" i="5"/>
  <c r="L1316" i="5"/>
  <c r="P1315" i="5"/>
  <c r="O1315" i="5"/>
  <c r="L1315" i="5"/>
  <c r="P1314" i="5"/>
  <c r="O1314" i="5"/>
  <c r="L1314" i="5"/>
  <c r="P1313" i="5"/>
  <c r="O1313" i="5"/>
  <c r="L1313" i="5"/>
  <c r="P1312" i="5"/>
  <c r="O1312" i="5"/>
  <c r="L1312" i="5"/>
  <c r="P1311" i="5"/>
  <c r="O1311" i="5"/>
  <c r="L1311" i="5"/>
  <c r="P1310" i="5"/>
  <c r="O1310" i="5"/>
  <c r="L1310" i="5"/>
  <c r="P1309" i="5"/>
  <c r="O1309" i="5"/>
  <c r="L1309" i="5"/>
  <c r="P1308" i="5"/>
  <c r="O1308" i="5"/>
  <c r="L1308" i="5"/>
  <c r="P1307" i="5"/>
  <c r="O1307" i="5"/>
  <c r="L1307" i="5"/>
  <c r="P1306" i="5"/>
  <c r="O1306" i="5"/>
  <c r="L1306" i="5"/>
  <c r="P1305" i="5"/>
  <c r="O1305" i="5"/>
  <c r="L1305" i="5"/>
  <c r="P1304" i="5"/>
  <c r="O1304" i="5"/>
  <c r="L1304" i="5"/>
  <c r="P1303" i="5"/>
  <c r="O1303" i="5"/>
  <c r="L1303" i="5"/>
  <c r="P1302" i="5"/>
  <c r="O1302" i="5"/>
  <c r="L1302" i="5"/>
  <c r="P1301" i="5"/>
  <c r="O1301" i="5"/>
  <c r="L1301" i="5"/>
  <c r="P1300" i="5"/>
  <c r="O1300" i="5"/>
  <c r="L1300" i="5"/>
  <c r="P1299" i="5"/>
  <c r="O1299" i="5"/>
  <c r="L1299" i="5"/>
  <c r="P1298" i="5"/>
  <c r="O1298" i="5"/>
  <c r="L1298" i="5"/>
  <c r="P1297" i="5"/>
  <c r="O1297" i="5"/>
  <c r="L1297" i="5"/>
  <c r="P1296" i="5"/>
  <c r="O1296" i="5"/>
  <c r="L1296" i="5"/>
  <c r="P1295" i="5"/>
  <c r="O1295" i="5"/>
  <c r="L1295" i="5"/>
  <c r="P1294" i="5"/>
  <c r="O1294" i="5"/>
  <c r="L1294" i="5"/>
  <c r="P1293" i="5"/>
  <c r="O1293" i="5"/>
  <c r="L1293" i="5"/>
  <c r="P1292" i="5"/>
  <c r="O1292" i="5"/>
  <c r="L1292" i="5"/>
  <c r="P1291" i="5"/>
  <c r="O1291" i="5"/>
  <c r="L1291" i="5"/>
  <c r="P1290" i="5"/>
  <c r="O1290" i="5"/>
  <c r="L1290" i="5"/>
  <c r="P1289" i="5"/>
  <c r="O1289" i="5"/>
  <c r="L1289" i="5"/>
  <c r="P1288" i="5"/>
  <c r="O1288" i="5"/>
  <c r="L1288" i="5"/>
  <c r="P1287" i="5"/>
  <c r="O1287" i="5"/>
  <c r="L1287" i="5"/>
  <c r="P1286" i="5"/>
  <c r="O1286" i="5"/>
  <c r="L1286" i="5"/>
  <c r="P1285" i="5"/>
  <c r="O1285" i="5"/>
  <c r="L1285" i="5"/>
  <c r="P1284" i="5"/>
  <c r="O1284" i="5"/>
  <c r="L1284" i="5"/>
  <c r="P1283" i="5"/>
  <c r="O1283" i="5"/>
  <c r="L1283" i="5"/>
  <c r="P1282" i="5"/>
  <c r="O1282" i="5"/>
  <c r="L1282" i="5"/>
  <c r="P1281" i="5"/>
  <c r="O1281" i="5"/>
  <c r="L1281" i="5"/>
  <c r="P1280" i="5"/>
  <c r="O1280" i="5"/>
  <c r="L1280" i="5"/>
  <c r="P1279" i="5"/>
  <c r="O1279" i="5"/>
  <c r="L1279" i="5"/>
  <c r="P1278" i="5"/>
  <c r="O1278" i="5"/>
  <c r="L1278" i="5"/>
  <c r="P1277" i="5"/>
  <c r="O1277" i="5"/>
  <c r="L1277" i="5"/>
  <c r="P1276" i="5"/>
  <c r="O1276" i="5"/>
  <c r="L1276" i="5"/>
  <c r="P1275" i="5"/>
  <c r="O1275" i="5"/>
  <c r="L1275" i="5"/>
  <c r="P1274" i="5"/>
  <c r="O1274" i="5"/>
  <c r="L1274" i="5"/>
  <c r="P1273" i="5"/>
  <c r="O1273" i="5"/>
  <c r="L1273" i="5"/>
  <c r="P1272" i="5"/>
  <c r="O1272" i="5"/>
  <c r="L1272" i="5"/>
  <c r="P1271" i="5"/>
  <c r="O1271" i="5"/>
  <c r="L1271" i="5"/>
  <c r="P1270" i="5"/>
  <c r="O1270" i="5"/>
  <c r="L1270" i="5"/>
  <c r="P1269" i="5"/>
  <c r="O1269" i="5"/>
  <c r="L1269" i="5"/>
  <c r="P1268" i="5"/>
  <c r="O1268" i="5"/>
  <c r="L1268" i="5"/>
  <c r="P1267" i="5"/>
  <c r="O1267" i="5"/>
  <c r="L1267" i="5"/>
  <c r="P1266" i="5"/>
  <c r="O1266" i="5"/>
  <c r="L1266" i="5"/>
  <c r="P1265" i="5"/>
  <c r="O1265" i="5"/>
  <c r="L1265" i="5"/>
  <c r="P1264" i="5"/>
  <c r="O1264" i="5"/>
  <c r="L1264" i="5"/>
  <c r="P1263" i="5"/>
  <c r="O1263" i="5"/>
  <c r="L1263" i="5"/>
  <c r="P1262" i="5"/>
  <c r="O1262" i="5"/>
  <c r="L1262" i="5"/>
  <c r="P1261" i="5"/>
  <c r="O1261" i="5"/>
  <c r="L1261" i="5"/>
  <c r="P1260" i="5"/>
  <c r="O1260" i="5"/>
  <c r="L1260" i="5"/>
  <c r="P1259" i="5"/>
  <c r="O1259" i="5"/>
  <c r="L1259" i="5"/>
  <c r="P1258" i="5"/>
  <c r="O1258" i="5"/>
  <c r="L1258" i="5"/>
  <c r="P1257" i="5"/>
  <c r="O1257" i="5"/>
  <c r="L1257" i="5"/>
  <c r="P1256" i="5"/>
  <c r="O1256" i="5"/>
  <c r="L1256" i="5"/>
  <c r="P1255" i="5"/>
  <c r="O1255" i="5"/>
  <c r="L1255" i="5"/>
  <c r="P1254" i="5"/>
  <c r="O1254" i="5"/>
  <c r="L1254" i="5"/>
  <c r="P1253" i="5"/>
  <c r="O1253" i="5"/>
  <c r="L1253" i="5"/>
  <c r="P1252" i="5"/>
  <c r="O1252" i="5"/>
  <c r="L1252" i="5"/>
  <c r="P1251" i="5"/>
  <c r="O1251" i="5"/>
  <c r="L1251" i="5"/>
  <c r="P1250" i="5"/>
  <c r="O1250" i="5"/>
  <c r="L1250" i="5"/>
  <c r="P1249" i="5"/>
  <c r="O1249" i="5"/>
  <c r="L1249" i="5"/>
  <c r="P1248" i="5"/>
  <c r="O1248" i="5"/>
  <c r="L1248" i="5"/>
  <c r="P1247" i="5"/>
  <c r="O1247" i="5"/>
  <c r="L1247" i="5"/>
  <c r="P1246" i="5"/>
  <c r="O1246" i="5"/>
  <c r="L1246" i="5"/>
  <c r="P1245" i="5"/>
  <c r="O1245" i="5"/>
  <c r="L1245" i="5"/>
  <c r="P1244" i="5"/>
  <c r="O1244" i="5"/>
  <c r="L1244" i="5"/>
  <c r="P1243" i="5"/>
  <c r="O1243" i="5"/>
  <c r="L1243" i="5"/>
  <c r="P1242" i="5"/>
  <c r="O1242" i="5"/>
  <c r="L1242" i="5"/>
  <c r="P1241" i="5"/>
  <c r="O1241" i="5"/>
  <c r="L1241" i="5"/>
  <c r="P1240" i="5"/>
  <c r="O1240" i="5"/>
  <c r="L1240" i="5"/>
  <c r="P1239" i="5"/>
  <c r="O1239" i="5"/>
  <c r="L1239" i="5"/>
  <c r="P1238" i="5"/>
  <c r="O1238" i="5"/>
  <c r="L1238" i="5"/>
  <c r="P1237" i="5"/>
  <c r="O1237" i="5"/>
  <c r="L1237" i="5"/>
  <c r="P1236" i="5"/>
  <c r="O1236" i="5"/>
  <c r="L1236" i="5"/>
  <c r="P1235" i="5"/>
  <c r="O1235" i="5"/>
  <c r="L1235" i="5"/>
  <c r="P1234" i="5"/>
  <c r="O1234" i="5"/>
  <c r="L1234" i="5"/>
  <c r="P1233" i="5"/>
  <c r="O1233" i="5"/>
  <c r="L1233" i="5"/>
  <c r="P1232" i="5"/>
  <c r="O1232" i="5"/>
  <c r="L1232" i="5"/>
  <c r="P1231" i="5"/>
  <c r="O1231" i="5"/>
  <c r="L1231" i="5"/>
  <c r="P1230" i="5"/>
  <c r="O1230" i="5"/>
  <c r="L1230" i="5"/>
  <c r="P1229" i="5"/>
  <c r="O1229" i="5"/>
  <c r="L1229" i="5"/>
  <c r="P1228" i="5"/>
  <c r="O1228" i="5"/>
  <c r="L1228" i="5"/>
  <c r="P1227" i="5"/>
  <c r="O1227" i="5"/>
  <c r="L1227" i="5"/>
  <c r="P1226" i="5"/>
  <c r="O1226" i="5"/>
  <c r="L1226" i="5"/>
  <c r="P1225" i="5"/>
  <c r="O1225" i="5"/>
  <c r="L1225" i="5"/>
  <c r="P1224" i="5"/>
  <c r="O1224" i="5"/>
  <c r="L1224" i="5"/>
  <c r="P1223" i="5"/>
  <c r="O1223" i="5"/>
  <c r="L1223" i="5"/>
  <c r="P1222" i="5"/>
  <c r="O1222" i="5"/>
  <c r="L1222" i="5"/>
  <c r="P1221" i="5"/>
  <c r="O1221" i="5"/>
  <c r="L1221" i="5"/>
  <c r="P1220" i="5"/>
  <c r="O1220" i="5"/>
  <c r="L1220" i="5"/>
  <c r="P1219" i="5"/>
  <c r="O1219" i="5"/>
  <c r="L1219" i="5"/>
  <c r="P1218" i="5"/>
  <c r="O1218" i="5"/>
  <c r="L1218" i="5"/>
  <c r="P1217" i="5"/>
  <c r="O1217" i="5"/>
  <c r="L1217" i="5"/>
  <c r="P1216" i="5"/>
  <c r="O1216" i="5"/>
  <c r="L1216" i="5"/>
  <c r="P1215" i="5"/>
  <c r="O1215" i="5"/>
  <c r="L1215" i="5"/>
  <c r="P1214" i="5"/>
  <c r="O1214" i="5"/>
  <c r="L1214" i="5"/>
  <c r="P1213" i="5"/>
  <c r="O1213" i="5"/>
  <c r="L1213" i="5"/>
  <c r="P1212" i="5"/>
  <c r="O1212" i="5"/>
  <c r="L1212" i="5"/>
  <c r="P1211" i="5"/>
  <c r="O1211" i="5"/>
  <c r="L1211" i="5"/>
  <c r="P1210" i="5"/>
  <c r="O1210" i="5"/>
  <c r="L1210" i="5"/>
  <c r="P1209" i="5"/>
  <c r="O1209" i="5"/>
  <c r="L1209" i="5"/>
  <c r="P1208" i="5"/>
  <c r="O1208" i="5"/>
  <c r="L1208" i="5"/>
  <c r="P1207" i="5"/>
  <c r="O1207" i="5"/>
  <c r="L1207" i="5"/>
  <c r="P1206" i="5"/>
  <c r="O1206" i="5"/>
  <c r="L1206" i="5"/>
  <c r="P1205" i="5"/>
  <c r="O1205" i="5"/>
  <c r="L1205" i="5"/>
  <c r="P1204" i="5"/>
  <c r="O1204" i="5"/>
  <c r="L1204" i="5"/>
  <c r="P1203" i="5"/>
  <c r="O1203" i="5"/>
  <c r="L1203" i="5"/>
  <c r="P1202" i="5"/>
  <c r="O1202" i="5"/>
  <c r="L1202" i="5"/>
  <c r="P1201" i="5"/>
  <c r="O1201" i="5"/>
  <c r="L1201" i="5"/>
  <c r="P1200" i="5"/>
  <c r="O1200" i="5"/>
  <c r="L1200" i="5"/>
  <c r="P1199" i="5"/>
  <c r="O1199" i="5"/>
  <c r="L1199" i="5"/>
  <c r="P1198" i="5"/>
  <c r="O1198" i="5"/>
  <c r="L1198" i="5"/>
  <c r="P1197" i="5"/>
  <c r="O1197" i="5"/>
  <c r="L1197" i="5"/>
  <c r="P1196" i="5"/>
  <c r="O1196" i="5"/>
  <c r="L1196" i="5"/>
  <c r="P1195" i="5"/>
  <c r="O1195" i="5"/>
  <c r="L1195" i="5"/>
  <c r="P1194" i="5"/>
  <c r="O1194" i="5"/>
  <c r="L1194" i="5"/>
  <c r="P1193" i="5"/>
  <c r="O1193" i="5"/>
  <c r="L1193" i="5"/>
  <c r="P1192" i="5"/>
  <c r="O1192" i="5"/>
  <c r="L1192" i="5"/>
  <c r="P1191" i="5"/>
  <c r="O1191" i="5"/>
  <c r="L1191" i="5"/>
  <c r="P1190" i="5"/>
  <c r="O1190" i="5"/>
  <c r="L1190" i="5"/>
  <c r="P1189" i="5"/>
  <c r="O1189" i="5"/>
  <c r="L1189" i="5"/>
  <c r="P1188" i="5"/>
  <c r="O1188" i="5"/>
  <c r="L1188" i="5"/>
  <c r="P1187" i="5"/>
  <c r="O1187" i="5"/>
  <c r="L1187" i="5"/>
  <c r="P1186" i="5"/>
  <c r="O1186" i="5"/>
  <c r="L1186" i="5"/>
  <c r="P1185" i="5"/>
  <c r="O1185" i="5"/>
  <c r="L1185" i="5"/>
  <c r="P1184" i="5"/>
  <c r="O1184" i="5"/>
  <c r="L1184" i="5"/>
  <c r="P1183" i="5"/>
  <c r="O1183" i="5"/>
  <c r="L1183" i="5"/>
  <c r="P1182" i="5"/>
  <c r="O1182" i="5"/>
  <c r="L1182" i="5"/>
  <c r="P1181" i="5"/>
  <c r="O1181" i="5"/>
  <c r="L1181" i="5"/>
  <c r="P1180" i="5"/>
  <c r="O1180" i="5"/>
  <c r="L1180" i="5"/>
  <c r="P1179" i="5"/>
  <c r="O1179" i="5"/>
  <c r="L1179" i="5"/>
  <c r="P1178" i="5"/>
  <c r="O1178" i="5"/>
  <c r="L1178" i="5"/>
  <c r="P1177" i="5"/>
  <c r="O1177" i="5"/>
  <c r="L1177" i="5"/>
  <c r="P1176" i="5"/>
  <c r="O1176" i="5"/>
  <c r="L1176" i="5"/>
  <c r="P1175" i="5"/>
  <c r="O1175" i="5"/>
  <c r="L1175" i="5"/>
  <c r="P1174" i="5"/>
  <c r="O1174" i="5"/>
  <c r="L1174" i="5"/>
  <c r="P1173" i="5"/>
  <c r="O1173" i="5"/>
  <c r="L1173" i="5"/>
  <c r="P1172" i="5"/>
  <c r="O1172" i="5"/>
  <c r="L1172" i="5"/>
  <c r="P1171" i="5"/>
  <c r="O1171" i="5"/>
  <c r="L1171" i="5"/>
  <c r="P1170" i="5"/>
  <c r="O1170" i="5"/>
  <c r="L1170" i="5"/>
  <c r="P1169" i="5"/>
  <c r="O1169" i="5"/>
  <c r="L1169" i="5"/>
  <c r="P1168" i="5"/>
  <c r="O1168" i="5"/>
  <c r="L1168" i="5"/>
  <c r="P1167" i="5"/>
  <c r="O1167" i="5"/>
  <c r="L1167" i="5"/>
  <c r="P1166" i="5"/>
  <c r="O1166" i="5"/>
  <c r="L1166" i="5"/>
  <c r="P1165" i="5"/>
  <c r="O1165" i="5"/>
  <c r="L1165" i="5"/>
  <c r="P1164" i="5"/>
  <c r="O1164" i="5"/>
  <c r="L1164" i="5"/>
  <c r="P1163" i="5"/>
  <c r="O1163" i="5"/>
  <c r="L1163" i="5"/>
  <c r="P1162" i="5"/>
  <c r="O1162" i="5"/>
  <c r="L1162" i="5"/>
  <c r="P1161" i="5"/>
  <c r="O1161" i="5"/>
  <c r="L1161" i="5"/>
  <c r="P1160" i="5"/>
  <c r="O1160" i="5"/>
  <c r="L1160" i="5"/>
  <c r="P1159" i="5"/>
  <c r="O1159" i="5"/>
  <c r="L1159" i="5"/>
  <c r="P1158" i="5"/>
  <c r="O1158" i="5"/>
  <c r="L1158" i="5"/>
  <c r="P1157" i="5"/>
  <c r="O1157" i="5"/>
  <c r="L1157" i="5"/>
  <c r="P1156" i="5"/>
  <c r="O1156" i="5"/>
  <c r="L1156" i="5"/>
  <c r="P1155" i="5"/>
  <c r="O1155" i="5"/>
  <c r="L1155" i="5"/>
  <c r="P1154" i="5"/>
  <c r="O1154" i="5"/>
  <c r="L1154" i="5"/>
  <c r="P1153" i="5"/>
  <c r="O1153" i="5"/>
  <c r="L1153" i="5"/>
  <c r="P1152" i="5"/>
  <c r="O1152" i="5"/>
  <c r="L1152" i="5"/>
  <c r="P1151" i="5"/>
  <c r="O1151" i="5"/>
  <c r="L1151" i="5"/>
  <c r="P1150" i="5"/>
  <c r="O1150" i="5"/>
  <c r="L1150" i="5"/>
  <c r="P1149" i="5"/>
  <c r="O1149" i="5"/>
  <c r="L1149" i="5"/>
  <c r="P1148" i="5"/>
  <c r="O1148" i="5"/>
  <c r="L1148" i="5"/>
  <c r="P1147" i="5"/>
  <c r="O1147" i="5"/>
  <c r="L1147" i="5"/>
  <c r="P1146" i="5"/>
  <c r="O1146" i="5"/>
  <c r="L1146" i="5"/>
  <c r="P1145" i="5"/>
  <c r="O1145" i="5"/>
  <c r="L1145" i="5"/>
  <c r="P1144" i="5"/>
  <c r="O1144" i="5"/>
  <c r="L1144" i="5"/>
  <c r="P1143" i="5"/>
  <c r="O1143" i="5"/>
  <c r="L1143" i="5"/>
  <c r="P1142" i="5"/>
  <c r="O1142" i="5"/>
  <c r="L1142" i="5"/>
  <c r="P1141" i="5"/>
  <c r="O1141" i="5"/>
  <c r="L1141" i="5"/>
  <c r="P1140" i="5"/>
  <c r="O1140" i="5"/>
  <c r="L1140" i="5"/>
  <c r="P1139" i="5"/>
  <c r="O1139" i="5"/>
  <c r="L1139" i="5"/>
  <c r="P1138" i="5"/>
  <c r="O1138" i="5"/>
  <c r="L1138" i="5"/>
  <c r="P1137" i="5"/>
  <c r="O1137" i="5"/>
  <c r="L1137" i="5"/>
  <c r="P1136" i="5"/>
  <c r="O1136" i="5"/>
  <c r="L1136" i="5"/>
  <c r="P1135" i="5"/>
  <c r="O1135" i="5"/>
  <c r="L1135" i="5"/>
  <c r="P1134" i="5"/>
  <c r="O1134" i="5"/>
  <c r="L1134" i="5"/>
  <c r="P1133" i="5"/>
  <c r="O1133" i="5"/>
  <c r="L1133" i="5"/>
  <c r="P1132" i="5"/>
  <c r="O1132" i="5"/>
  <c r="L1132" i="5"/>
  <c r="P1131" i="5"/>
  <c r="O1131" i="5"/>
  <c r="L1131" i="5"/>
  <c r="P1130" i="5"/>
  <c r="O1130" i="5"/>
  <c r="L1130" i="5"/>
  <c r="P1129" i="5"/>
  <c r="O1129" i="5"/>
  <c r="L1129" i="5"/>
  <c r="P1128" i="5"/>
  <c r="O1128" i="5"/>
  <c r="L1128" i="5"/>
  <c r="P1127" i="5"/>
  <c r="O1127" i="5"/>
  <c r="L1127" i="5"/>
  <c r="P1126" i="5"/>
  <c r="O1126" i="5"/>
  <c r="L1126" i="5"/>
  <c r="P1125" i="5"/>
  <c r="O1125" i="5"/>
  <c r="L1125" i="5"/>
  <c r="P1124" i="5"/>
  <c r="O1124" i="5"/>
  <c r="L1124" i="5"/>
  <c r="P1123" i="5"/>
  <c r="O1123" i="5"/>
  <c r="L1123" i="5"/>
  <c r="P1122" i="5"/>
  <c r="O1122" i="5"/>
  <c r="L1122" i="5"/>
  <c r="P1121" i="5"/>
  <c r="O1121" i="5"/>
  <c r="L1121" i="5"/>
  <c r="P1120" i="5"/>
  <c r="O1120" i="5"/>
  <c r="L1120" i="5"/>
  <c r="P1119" i="5"/>
  <c r="O1119" i="5"/>
  <c r="L1119" i="5"/>
  <c r="P1118" i="5"/>
  <c r="O1118" i="5"/>
  <c r="L1118" i="5"/>
  <c r="P1117" i="5"/>
  <c r="O1117" i="5"/>
  <c r="L1117" i="5"/>
  <c r="P1116" i="5"/>
  <c r="O1116" i="5"/>
  <c r="L1116" i="5"/>
  <c r="P1115" i="5"/>
  <c r="O1115" i="5"/>
  <c r="L1115" i="5"/>
  <c r="P1114" i="5"/>
  <c r="O1114" i="5"/>
  <c r="L1114" i="5"/>
  <c r="P1113" i="5"/>
  <c r="O1113" i="5"/>
  <c r="L1113" i="5"/>
  <c r="P1112" i="5"/>
  <c r="O1112" i="5"/>
  <c r="L1112" i="5"/>
  <c r="P1111" i="5"/>
  <c r="O1111" i="5"/>
  <c r="L1111" i="5"/>
  <c r="P1110" i="5"/>
  <c r="O1110" i="5"/>
  <c r="L1110" i="5"/>
  <c r="P1109" i="5"/>
  <c r="O1109" i="5"/>
  <c r="L1109" i="5"/>
  <c r="P1108" i="5"/>
  <c r="O1108" i="5"/>
  <c r="L1108" i="5"/>
  <c r="P1107" i="5"/>
  <c r="O1107" i="5"/>
  <c r="L1107" i="5"/>
  <c r="P1106" i="5"/>
  <c r="O1106" i="5"/>
  <c r="L1106" i="5"/>
  <c r="P1105" i="5"/>
  <c r="O1105" i="5"/>
  <c r="L1105" i="5"/>
  <c r="P1104" i="5"/>
  <c r="O1104" i="5"/>
  <c r="L1104" i="5"/>
  <c r="P1103" i="5"/>
  <c r="O1103" i="5"/>
  <c r="L1103" i="5"/>
  <c r="P1102" i="5"/>
  <c r="O1102" i="5"/>
  <c r="L1102" i="5"/>
  <c r="P1101" i="5"/>
  <c r="O1101" i="5"/>
  <c r="L1101" i="5"/>
  <c r="P1100" i="5"/>
  <c r="O1100" i="5"/>
  <c r="L1100" i="5"/>
  <c r="P1099" i="5"/>
  <c r="O1099" i="5"/>
  <c r="L1099" i="5"/>
  <c r="P1098" i="5"/>
  <c r="O1098" i="5"/>
  <c r="L1098" i="5"/>
  <c r="P1097" i="5"/>
  <c r="O1097" i="5"/>
  <c r="L1097" i="5"/>
  <c r="P1096" i="5"/>
  <c r="O1096" i="5"/>
  <c r="L1096" i="5"/>
  <c r="P1095" i="5"/>
  <c r="O1095" i="5"/>
  <c r="L1095" i="5"/>
  <c r="P1094" i="5"/>
  <c r="O1094" i="5"/>
  <c r="L1094" i="5"/>
  <c r="P1093" i="5"/>
  <c r="O1093" i="5"/>
  <c r="L1093" i="5"/>
  <c r="P1092" i="5"/>
  <c r="O1092" i="5"/>
  <c r="L1092" i="5"/>
  <c r="P1091" i="5"/>
  <c r="O1091" i="5"/>
  <c r="L1091" i="5"/>
  <c r="P1090" i="5"/>
  <c r="O1090" i="5"/>
  <c r="L1090" i="5"/>
  <c r="P1089" i="5"/>
  <c r="O1089" i="5"/>
  <c r="L1089" i="5"/>
  <c r="P1088" i="5"/>
  <c r="O1088" i="5"/>
  <c r="L1088" i="5"/>
  <c r="P1087" i="5"/>
  <c r="O1087" i="5"/>
  <c r="L1087" i="5"/>
  <c r="P1086" i="5"/>
  <c r="O1086" i="5"/>
  <c r="L1086" i="5"/>
  <c r="P1085" i="5"/>
  <c r="O1085" i="5"/>
  <c r="L1085" i="5"/>
  <c r="P1084" i="5"/>
  <c r="O1084" i="5"/>
  <c r="L1084" i="5"/>
  <c r="P1083" i="5"/>
  <c r="O1083" i="5"/>
  <c r="L1083" i="5"/>
  <c r="P1082" i="5"/>
  <c r="O1082" i="5"/>
  <c r="L1082" i="5"/>
  <c r="P1081" i="5"/>
  <c r="O1081" i="5"/>
  <c r="L1081" i="5"/>
  <c r="P1080" i="5"/>
  <c r="O1080" i="5"/>
  <c r="L1080" i="5"/>
  <c r="P1079" i="5"/>
  <c r="O1079" i="5"/>
  <c r="L1079" i="5"/>
  <c r="P1078" i="5"/>
  <c r="O1078" i="5"/>
  <c r="L1078" i="5"/>
  <c r="P1077" i="5"/>
  <c r="O1077" i="5"/>
  <c r="L1077" i="5"/>
  <c r="P1076" i="5"/>
  <c r="O1076" i="5"/>
  <c r="L1076" i="5"/>
  <c r="P1075" i="5"/>
  <c r="O1075" i="5"/>
  <c r="L1075" i="5"/>
  <c r="P1074" i="5"/>
  <c r="O1074" i="5"/>
  <c r="L1074" i="5"/>
  <c r="P1073" i="5"/>
  <c r="O1073" i="5"/>
  <c r="L1073" i="5"/>
  <c r="P1072" i="5"/>
  <c r="O1072" i="5"/>
  <c r="L1072" i="5"/>
  <c r="P1071" i="5"/>
  <c r="O1071" i="5"/>
  <c r="L1071" i="5"/>
  <c r="P1070" i="5"/>
  <c r="O1070" i="5"/>
  <c r="L1070" i="5"/>
  <c r="P1069" i="5"/>
  <c r="O1069" i="5"/>
  <c r="L1069" i="5"/>
  <c r="P1068" i="5"/>
  <c r="O1068" i="5"/>
  <c r="L1068" i="5"/>
  <c r="P1067" i="5"/>
  <c r="O1067" i="5"/>
  <c r="L1067" i="5"/>
  <c r="P1066" i="5"/>
  <c r="O1066" i="5"/>
  <c r="L1066" i="5"/>
  <c r="P1065" i="5"/>
  <c r="O1065" i="5"/>
  <c r="L1065" i="5"/>
  <c r="P1064" i="5"/>
  <c r="O1064" i="5"/>
  <c r="L1064" i="5"/>
  <c r="P1063" i="5"/>
  <c r="O1063" i="5"/>
  <c r="L1063" i="5"/>
  <c r="P1062" i="5"/>
  <c r="O1062" i="5"/>
  <c r="L1062" i="5"/>
  <c r="P1061" i="5"/>
  <c r="O1061" i="5"/>
  <c r="L1061" i="5"/>
  <c r="P1060" i="5"/>
  <c r="O1060" i="5"/>
  <c r="L1060" i="5"/>
  <c r="P1059" i="5"/>
  <c r="O1059" i="5"/>
  <c r="L1059" i="5"/>
  <c r="P1058" i="5"/>
  <c r="O1058" i="5"/>
  <c r="L1058" i="5"/>
  <c r="P1057" i="5"/>
  <c r="O1057" i="5"/>
  <c r="L1057" i="5"/>
  <c r="P1056" i="5"/>
  <c r="O1056" i="5"/>
  <c r="L1056" i="5"/>
  <c r="P1055" i="5"/>
  <c r="O1055" i="5"/>
  <c r="L1055" i="5"/>
  <c r="P1054" i="5"/>
  <c r="O1054" i="5"/>
  <c r="L1054" i="5"/>
  <c r="P1053" i="5"/>
  <c r="O1053" i="5"/>
  <c r="L1053" i="5"/>
  <c r="P1052" i="5"/>
  <c r="O1052" i="5"/>
  <c r="L1052" i="5"/>
  <c r="P1051" i="5"/>
  <c r="O1051" i="5"/>
  <c r="L1051" i="5"/>
  <c r="P1050" i="5"/>
  <c r="O1050" i="5"/>
  <c r="L1050" i="5"/>
  <c r="P1049" i="5"/>
  <c r="O1049" i="5"/>
  <c r="L1049" i="5"/>
  <c r="P1048" i="5"/>
  <c r="O1048" i="5"/>
  <c r="L1048" i="5"/>
  <c r="P1047" i="5"/>
  <c r="O1047" i="5"/>
  <c r="L1047" i="5"/>
  <c r="P1046" i="5"/>
  <c r="O1046" i="5"/>
  <c r="L1046" i="5"/>
  <c r="P1045" i="5"/>
  <c r="O1045" i="5"/>
  <c r="L1045" i="5"/>
  <c r="P1044" i="5"/>
  <c r="O1044" i="5"/>
  <c r="L1044" i="5"/>
  <c r="P1043" i="5"/>
  <c r="O1043" i="5"/>
  <c r="L1043" i="5"/>
  <c r="P1042" i="5"/>
  <c r="O1042" i="5"/>
  <c r="L1042" i="5"/>
  <c r="P1041" i="5"/>
  <c r="O1041" i="5"/>
  <c r="L1041" i="5"/>
  <c r="P1040" i="5"/>
  <c r="O1040" i="5"/>
  <c r="L1040" i="5"/>
  <c r="P1039" i="5"/>
  <c r="O1039" i="5"/>
  <c r="L1039" i="5"/>
  <c r="P1038" i="5"/>
  <c r="O1038" i="5"/>
  <c r="L1038" i="5"/>
  <c r="P1037" i="5"/>
  <c r="O1037" i="5"/>
  <c r="L1037" i="5"/>
  <c r="P1036" i="5"/>
  <c r="O1036" i="5"/>
  <c r="L1036" i="5"/>
  <c r="P1035" i="5"/>
  <c r="O1035" i="5"/>
  <c r="L1035" i="5"/>
  <c r="P1034" i="5"/>
  <c r="O1034" i="5"/>
  <c r="L1034" i="5"/>
  <c r="P1033" i="5"/>
  <c r="O1033" i="5"/>
  <c r="L1033" i="5"/>
  <c r="P1032" i="5"/>
  <c r="O1032" i="5"/>
  <c r="L1032" i="5"/>
  <c r="P1031" i="5"/>
  <c r="O1031" i="5"/>
  <c r="L1031" i="5"/>
  <c r="P1030" i="5"/>
  <c r="O1030" i="5"/>
  <c r="L1030" i="5"/>
  <c r="P1029" i="5"/>
  <c r="O1029" i="5"/>
  <c r="L1029" i="5"/>
  <c r="P1028" i="5"/>
  <c r="O1028" i="5"/>
  <c r="L1028" i="5"/>
  <c r="P1027" i="5"/>
  <c r="O1027" i="5"/>
  <c r="L1027" i="5"/>
  <c r="P1026" i="5"/>
  <c r="O1026" i="5"/>
  <c r="L1026" i="5"/>
  <c r="P1025" i="5"/>
  <c r="O1025" i="5"/>
  <c r="L1025" i="5"/>
  <c r="P1024" i="5"/>
  <c r="O1024" i="5"/>
  <c r="L1024" i="5"/>
  <c r="P1023" i="5"/>
  <c r="O1023" i="5"/>
  <c r="L1023" i="5"/>
  <c r="P1022" i="5"/>
  <c r="O1022" i="5"/>
  <c r="L1022" i="5"/>
  <c r="P1021" i="5"/>
  <c r="O1021" i="5"/>
  <c r="L1021" i="5"/>
  <c r="P1020" i="5"/>
  <c r="O1020" i="5"/>
  <c r="L1020" i="5"/>
  <c r="P1019" i="5"/>
  <c r="O1019" i="5"/>
  <c r="L1019" i="5"/>
  <c r="P1018" i="5"/>
  <c r="O1018" i="5"/>
  <c r="L1018" i="5"/>
  <c r="P1017" i="5"/>
  <c r="O1017" i="5"/>
  <c r="L1017" i="5"/>
  <c r="P1016" i="5"/>
  <c r="O1016" i="5"/>
  <c r="L1016" i="5"/>
  <c r="P1015" i="5"/>
  <c r="O1015" i="5"/>
  <c r="L1015" i="5"/>
  <c r="P1014" i="5"/>
  <c r="O1014" i="5"/>
  <c r="L1014" i="5"/>
  <c r="P968" i="5"/>
  <c r="O968" i="5"/>
  <c r="L968" i="5"/>
  <c r="P967" i="5"/>
  <c r="O967" i="5"/>
  <c r="L967" i="5"/>
  <c r="P966" i="5"/>
  <c r="O966" i="5"/>
  <c r="L966" i="5"/>
  <c r="P965" i="5"/>
  <c r="O965" i="5"/>
  <c r="L965" i="5"/>
  <c r="P964" i="5"/>
  <c r="O964" i="5"/>
  <c r="L964" i="5"/>
  <c r="P963" i="5"/>
  <c r="O963" i="5"/>
  <c r="L963" i="5"/>
  <c r="P962" i="5"/>
  <c r="O962" i="5"/>
  <c r="L962" i="5"/>
  <c r="P961" i="5"/>
  <c r="O961" i="5"/>
  <c r="L961" i="5"/>
  <c r="P960" i="5"/>
  <c r="O960" i="5"/>
  <c r="L960" i="5"/>
  <c r="P959" i="5"/>
  <c r="O959" i="5"/>
  <c r="L959" i="5"/>
  <c r="P958" i="5"/>
  <c r="O958" i="5"/>
  <c r="L958" i="5"/>
  <c r="P942" i="5"/>
  <c r="O942" i="5"/>
  <c r="L942" i="5"/>
  <c r="P941" i="5"/>
  <c r="O941" i="5"/>
  <c r="L941" i="5"/>
  <c r="P910" i="5"/>
  <c r="O910" i="5"/>
  <c r="L910" i="5"/>
  <c r="P909" i="5"/>
  <c r="O909" i="5"/>
  <c r="L909" i="5"/>
  <c r="P908" i="5"/>
  <c r="O908" i="5"/>
  <c r="L908" i="5"/>
  <c r="P907" i="5"/>
  <c r="O907" i="5"/>
  <c r="L907" i="5"/>
  <c r="P906" i="5"/>
  <c r="O906" i="5"/>
  <c r="L906" i="5"/>
  <c r="P905" i="5"/>
  <c r="O905" i="5"/>
  <c r="L905" i="5"/>
  <c r="P904" i="5"/>
  <c r="O904" i="5"/>
  <c r="L904" i="5"/>
  <c r="P903" i="5"/>
  <c r="O903" i="5"/>
  <c r="L903" i="5"/>
  <c r="P902" i="5"/>
  <c r="O902" i="5"/>
  <c r="L902" i="5"/>
  <c r="P886" i="5"/>
  <c r="O886" i="5"/>
  <c r="L886" i="5"/>
  <c r="P885" i="5"/>
  <c r="O885" i="5"/>
  <c r="L885" i="5"/>
  <c r="P884" i="5"/>
  <c r="O884" i="5"/>
  <c r="L884" i="5"/>
  <c r="P883" i="5"/>
  <c r="O883" i="5"/>
  <c r="L883" i="5"/>
  <c r="P852" i="5"/>
  <c r="O852" i="5"/>
  <c r="L852" i="5"/>
  <c r="P851" i="5"/>
  <c r="O851" i="5"/>
  <c r="L851" i="5"/>
  <c r="P850" i="5"/>
  <c r="O850" i="5"/>
  <c r="L850" i="5"/>
  <c r="P849" i="5"/>
  <c r="O849" i="5"/>
  <c r="L849" i="5"/>
  <c r="P848" i="5"/>
  <c r="O848" i="5"/>
  <c r="L848" i="5"/>
  <c r="P847" i="5"/>
  <c r="O847" i="5"/>
  <c r="L847" i="5"/>
  <c r="P846" i="5"/>
  <c r="O846" i="5"/>
  <c r="L846" i="5"/>
  <c r="P822" i="5"/>
  <c r="O822" i="5"/>
  <c r="L822" i="5"/>
  <c r="P821" i="5"/>
  <c r="O821" i="5"/>
  <c r="L821" i="5"/>
  <c r="P820" i="5"/>
  <c r="O820" i="5"/>
  <c r="L820" i="5"/>
  <c r="P819" i="5"/>
  <c r="O819" i="5"/>
  <c r="L819" i="5"/>
  <c r="P818" i="5"/>
  <c r="O818" i="5"/>
  <c r="L818" i="5"/>
  <c r="P817" i="5"/>
  <c r="O817" i="5"/>
  <c r="L817" i="5"/>
  <c r="P786" i="5"/>
  <c r="O786" i="5"/>
  <c r="L786" i="5"/>
  <c r="P785" i="5"/>
  <c r="O785" i="5"/>
  <c r="L785" i="5"/>
  <c r="P784" i="5"/>
  <c r="O784" i="5"/>
  <c r="L784" i="5"/>
  <c r="P783" i="5"/>
  <c r="O783" i="5"/>
  <c r="L783" i="5"/>
  <c r="P782" i="5"/>
  <c r="O782" i="5"/>
  <c r="L782" i="5"/>
  <c r="P766" i="5"/>
  <c r="O766" i="5"/>
  <c r="L766" i="5"/>
  <c r="P765" i="5"/>
  <c r="O765" i="5"/>
  <c r="L765" i="5"/>
  <c r="P764" i="5"/>
  <c r="O764" i="5"/>
  <c r="L764" i="5"/>
  <c r="P763" i="5"/>
  <c r="O763" i="5"/>
  <c r="L763" i="5"/>
  <c r="P762" i="5"/>
  <c r="O762" i="5"/>
  <c r="L762" i="5"/>
  <c r="P761" i="5"/>
  <c r="O761" i="5"/>
  <c r="L761" i="5"/>
  <c r="P760" i="5"/>
  <c r="O760" i="5"/>
  <c r="L760" i="5"/>
  <c r="P759" i="5"/>
  <c r="O759" i="5"/>
  <c r="L759" i="5"/>
  <c r="P719" i="5"/>
  <c r="O719" i="5"/>
  <c r="L719" i="5"/>
  <c r="P718" i="5"/>
  <c r="O718" i="5"/>
  <c r="L718" i="5"/>
  <c r="P717" i="5"/>
  <c r="O717" i="5"/>
  <c r="L717" i="5"/>
  <c r="P701" i="5"/>
  <c r="O701" i="5"/>
  <c r="L701" i="5"/>
  <c r="P700" i="5"/>
  <c r="O700" i="5"/>
  <c r="L700" i="5"/>
  <c r="P699" i="5"/>
  <c r="O699" i="5"/>
  <c r="L699" i="5"/>
  <c r="P698" i="5"/>
  <c r="O698" i="5"/>
  <c r="L698" i="5"/>
  <c r="P697" i="5"/>
  <c r="O697" i="5"/>
  <c r="L697" i="5"/>
  <c r="P696" i="5"/>
  <c r="O696" i="5"/>
  <c r="L696" i="5"/>
  <c r="P695" i="5"/>
  <c r="O695" i="5"/>
  <c r="L695" i="5"/>
  <c r="P694" i="5"/>
  <c r="O694" i="5"/>
  <c r="L694" i="5"/>
  <c r="P693" i="5"/>
  <c r="O693" i="5"/>
  <c r="L693" i="5"/>
  <c r="P692" i="5"/>
  <c r="O692" i="5"/>
  <c r="L692" i="5"/>
  <c r="P661" i="5"/>
  <c r="O661" i="5"/>
  <c r="L661" i="5"/>
  <c r="P645" i="5"/>
  <c r="O645" i="5"/>
  <c r="L645" i="5"/>
  <c r="P644" i="5"/>
  <c r="O644" i="5"/>
  <c r="L644" i="5"/>
  <c r="P643" i="5"/>
  <c r="O643" i="5"/>
  <c r="L643" i="5"/>
  <c r="P642" i="5"/>
  <c r="O642" i="5"/>
  <c r="L642" i="5"/>
  <c r="P641" i="5"/>
  <c r="O641" i="5"/>
  <c r="L641" i="5"/>
  <c r="P640" i="5"/>
  <c r="O640" i="5"/>
  <c r="L640" i="5"/>
  <c r="P639" i="5"/>
  <c r="O639" i="5"/>
  <c r="L639" i="5"/>
  <c r="P638" i="5"/>
  <c r="O638" i="5"/>
  <c r="L638" i="5"/>
  <c r="P637" i="5"/>
  <c r="O637" i="5"/>
  <c r="L637" i="5"/>
  <c r="P636" i="5"/>
  <c r="O636" i="5"/>
  <c r="L636" i="5"/>
  <c r="P635" i="5"/>
  <c r="O635" i="5"/>
  <c r="L635" i="5"/>
  <c r="P634" i="5"/>
  <c r="O634" i="5"/>
  <c r="L634" i="5"/>
  <c r="P580" i="5"/>
  <c r="O580" i="5"/>
  <c r="L580" i="5"/>
  <c r="P579" i="5"/>
  <c r="O579" i="5"/>
  <c r="L579" i="5"/>
  <c r="P578" i="5"/>
  <c r="O578" i="5"/>
  <c r="L578" i="5"/>
  <c r="P577" i="5"/>
  <c r="O577" i="5"/>
  <c r="L577" i="5"/>
  <c r="P561" i="5"/>
  <c r="O561" i="5"/>
  <c r="L561" i="5"/>
  <c r="P560" i="5"/>
  <c r="O560" i="5"/>
  <c r="L560" i="5"/>
  <c r="P559" i="5"/>
  <c r="O559" i="5"/>
  <c r="L559" i="5"/>
  <c r="P558" i="5"/>
  <c r="O558" i="5"/>
  <c r="L558" i="5"/>
  <c r="P557" i="5"/>
  <c r="O557" i="5"/>
  <c r="L557" i="5"/>
  <c r="P556" i="5"/>
  <c r="O556" i="5"/>
  <c r="L556" i="5"/>
  <c r="P555" i="5"/>
  <c r="O555" i="5"/>
  <c r="L555" i="5"/>
  <c r="P554" i="5"/>
  <c r="O554" i="5"/>
  <c r="L554" i="5"/>
  <c r="P553" i="5"/>
  <c r="O553" i="5"/>
  <c r="L553" i="5"/>
  <c r="P522" i="5"/>
  <c r="O522" i="5"/>
  <c r="L522" i="5"/>
  <c r="P521" i="5"/>
  <c r="O521" i="5"/>
  <c r="L521" i="5"/>
  <c r="P505" i="5"/>
  <c r="O505" i="5"/>
  <c r="L505" i="5"/>
  <c r="P504" i="5"/>
  <c r="O504" i="5"/>
  <c r="L504" i="5"/>
  <c r="P503" i="5"/>
  <c r="O503" i="5"/>
  <c r="L503" i="5"/>
  <c r="P502" i="5"/>
  <c r="O502" i="5"/>
  <c r="L502" i="5"/>
  <c r="P501" i="5"/>
  <c r="O501" i="5"/>
  <c r="L501" i="5"/>
  <c r="P500" i="5"/>
  <c r="O500" i="5"/>
  <c r="L500" i="5"/>
  <c r="P499" i="5"/>
  <c r="O499" i="5"/>
  <c r="L499" i="5"/>
  <c r="P498" i="5"/>
  <c r="O498" i="5"/>
  <c r="L498" i="5"/>
  <c r="P497" i="5"/>
  <c r="O497" i="5"/>
  <c r="L497" i="5"/>
  <c r="P496" i="5"/>
  <c r="O496" i="5"/>
  <c r="L496" i="5"/>
  <c r="P495" i="5"/>
  <c r="O495" i="5"/>
  <c r="L495" i="5"/>
  <c r="P449" i="5"/>
  <c r="O449" i="5"/>
  <c r="L449" i="5"/>
  <c r="P448" i="5"/>
  <c r="O448" i="5"/>
  <c r="L448" i="5"/>
  <c r="P447" i="5"/>
  <c r="O447" i="5"/>
  <c r="L447" i="5"/>
  <c r="P446" i="5"/>
  <c r="O446" i="5"/>
  <c r="L446" i="5"/>
  <c r="P445" i="5"/>
  <c r="O445" i="5"/>
  <c r="L445" i="5"/>
  <c r="P444" i="5"/>
  <c r="O444" i="5"/>
  <c r="L444" i="5"/>
  <c r="P443" i="5"/>
  <c r="O443" i="5"/>
  <c r="L443" i="5"/>
  <c r="P442" i="5"/>
  <c r="O442" i="5"/>
  <c r="L442" i="5"/>
  <c r="P441" i="5"/>
  <c r="O441" i="5"/>
  <c r="L441" i="5"/>
  <c r="P440" i="5"/>
  <c r="O440" i="5"/>
  <c r="L440" i="5"/>
  <c r="P439" i="5"/>
  <c r="O439" i="5"/>
  <c r="L439" i="5"/>
  <c r="P438" i="5"/>
  <c r="O438" i="5"/>
  <c r="L438" i="5"/>
  <c r="P437" i="5"/>
  <c r="O437" i="5"/>
  <c r="L437" i="5"/>
  <c r="P382" i="5"/>
  <c r="O382" i="5"/>
  <c r="L382" i="5"/>
  <c r="P381" i="5"/>
  <c r="O381" i="5"/>
  <c r="L381" i="5"/>
  <c r="P365" i="5"/>
  <c r="O365" i="5"/>
  <c r="L365" i="5"/>
  <c r="P364" i="5"/>
  <c r="O364" i="5"/>
  <c r="L364" i="5"/>
  <c r="P363" i="5"/>
  <c r="O363" i="5"/>
  <c r="L363" i="5"/>
  <c r="P362" i="5"/>
  <c r="O362" i="5"/>
  <c r="L362" i="5"/>
  <c r="P361" i="5"/>
  <c r="O361" i="5"/>
  <c r="L361" i="5"/>
  <c r="P360" i="5"/>
  <c r="O360" i="5"/>
  <c r="L360" i="5"/>
  <c r="P359" i="5"/>
  <c r="O359" i="5"/>
  <c r="L359" i="5"/>
  <c r="P358" i="5"/>
  <c r="O358" i="5"/>
  <c r="L358" i="5"/>
  <c r="P357" i="5"/>
  <c r="O357" i="5"/>
  <c r="L357" i="5"/>
  <c r="P356" i="5"/>
  <c r="O356" i="5"/>
  <c r="L356" i="5"/>
  <c r="P355" i="5"/>
  <c r="O355" i="5"/>
  <c r="L355" i="5"/>
  <c r="P309" i="5"/>
  <c r="O309" i="5"/>
  <c r="L309" i="5"/>
  <c r="P308" i="5"/>
  <c r="O308" i="5"/>
  <c r="L308" i="5"/>
  <c r="P307" i="5"/>
  <c r="O307" i="5"/>
  <c r="L307" i="5"/>
  <c r="P306" i="5"/>
  <c r="O306" i="5"/>
  <c r="L306" i="5"/>
  <c r="P305" i="5"/>
  <c r="O305" i="5"/>
  <c r="L305" i="5"/>
  <c r="P304" i="5"/>
  <c r="O304" i="5"/>
  <c r="L304" i="5"/>
  <c r="P303" i="5"/>
  <c r="O303" i="5"/>
  <c r="L303" i="5"/>
  <c r="P302" i="5"/>
  <c r="O302" i="5"/>
  <c r="L302" i="5"/>
  <c r="P301" i="5"/>
  <c r="O301" i="5"/>
  <c r="L301" i="5"/>
  <c r="P300" i="5"/>
  <c r="O300" i="5"/>
  <c r="L300" i="5"/>
  <c r="P299" i="5"/>
  <c r="O299" i="5"/>
  <c r="L299" i="5"/>
  <c r="P298" i="5"/>
  <c r="O298" i="5"/>
  <c r="L298" i="5"/>
  <c r="P297" i="5"/>
  <c r="O297" i="5"/>
  <c r="L297" i="5"/>
  <c r="P251" i="5"/>
  <c r="O251" i="5"/>
  <c r="L251" i="5"/>
  <c r="P250" i="5"/>
  <c r="O250" i="5"/>
  <c r="L250" i="5"/>
  <c r="P249" i="5"/>
  <c r="O249" i="5"/>
  <c r="L249" i="5"/>
  <c r="P248" i="5"/>
  <c r="O248" i="5"/>
  <c r="L248" i="5"/>
  <c r="P247" i="5"/>
  <c r="O247" i="5"/>
  <c r="L247" i="5"/>
  <c r="P246" i="5"/>
  <c r="O246" i="5"/>
  <c r="L246" i="5"/>
  <c r="P245" i="5"/>
  <c r="O245" i="5"/>
  <c r="L245" i="5"/>
  <c r="P244" i="5"/>
  <c r="O244" i="5"/>
  <c r="L244" i="5"/>
  <c r="P243" i="5"/>
  <c r="O243" i="5"/>
  <c r="L243" i="5"/>
  <c r="P242" i="5"/>
  <c r="O242" i="5"/>
  <c r="L242" i="5"/>
  <c r="P241" i="5"/>
  <c r="O241" i="5"/>
  <c r="L241" i="5"/>
  <c r="P225" i="5"/>
  <c r="O225" i="5"/>
  <c r="L225" i="5"/>
  <c r="P224" i="5"/>
  <c r="O224" i="5"/>
  <c r="L224" i="5"/>
  <c r="P193" i="5"/>
  <c r="O193" i="5"/>
  <c r="L193" i="5"/>
  <c r="P192" i="5"/>
  <c r="O192" i="5"/>
  <c r="L192" i="5"/>
  <c r="P191" i="5"/>
  <c r="O191" i="5"/>
  <c r="L191" i="5"/>
  <c r="P190" i="5"/>
  <c r="O190" i="5"/>
  <c r="L190" i="5"/>
  <c r="P189" i="5"/>
  <c r="O189" i="5"/>
  <c r="L189" i="5"/>
  <c r="P188" i="5"/>
  <c r="O188" i="5"/>
  <c r="L188" i="5"/>
  <c r="P187" i="5"/>
  <c r="O187" i="5"/>
  <c r="L187" i="5"/>
  <c r="P186" i="5"/>
  <c r="O186" i="5"/>
  <c r="L186" i="5"/>
  <c r="P185" i="5"/>
  <c r="O185" i="5"/>
  <c r="L185" i="5"/>
  <c r="P169" i="5"/>
  <c r="O169" i="5"/>
  <c r="L169" i="5"/>
  <c r="P168" i="5"/>
  <c r="O168" i="5"/>
  <c r="L168" i="5"/>
  <c r="P167" i="5"/>
  <c r="O167" i="5"/>
  <c r="L167" i="5"/>
  <c r="P166" i="5"/>
  <c r="O166" i="5"/>
  <c r="L166" i="5"/>
  <c r="P135" i="5"/>
  <c r="O135" i="5"/>
  <c r="L135" i="5"/>
  <c r="P134" i="5"/>
  <c r="O134" i="5"/>
  <c r="L134" i="5"/>
  <c r="P133" i="5"/>
  <c r="O133" i="5"/>
  <c r="L133" i="5"/>
  <c r="P132" i="5"/>
  <c r="O132" i="5"/>
  <c r="L132" i="5"/>
  <c r="P131" i="5"/>
  <c r="O131" i="5"/>
  <c r="L131" i="5"/>
  <c r="P130" i="5"/>
  <c r="O130" i="5"/>
  <c r="L130" i="5"/>
  <c r="P129" i="5"/>
  <c r="O129" i="5"/>
  <c r="L129" i="5"/>
  <c r="P113" i="5"/>
  <c r="O113" i="5"/>
  <c r="L113" i="5"/>
  <c r="P112" i="5"/>
  <c r="O112" i="5"/>
  <c r="L112" i="5"/>
  <c r="P111" i="5"/>
  <c r="O111" i="5"/>
  <c r="L111" i="5"/>
  <c r="P110" i="5"/>
  <c r="O110" i="5"/>
  <c r="L110" i="5"/>
  <c r="P109" i="5"/>
  <c r="O109" i="5"/>
  <c r="L109" i="5"/>
  <c r="P108" i="5"/>
  <c r="O108" i="5"/>
  <c r="L108" i="5"/>
  <c r="P77" i="5"/>
  <c r="O77" i="5"/>
  <c r="L77" i="5"/>
  <c r="P76" i="5"/>
  <c r="O76" i="5"/>
  <c r="L76" i="5"/>
  <c r="P75" i="5"/>
  <c r="O75" i="5"/>
  <c r="L75" i="5"/>
  <c r="P74" i="5"/>
  <c r="O74" i="5"/>
  <c r="L74" i="5"/>
  <c r="P73" i="5"/>
  <c r="O73" i="5"/>
  <c r="L73" i="5"/>
  <c r="P57" i="5"/>
  <c r="O57" i="5"/>
  <c r="L57" i="5"/>
  <c r="P56" i="5"/>
  <c r="O56" i="5"/>
  <c r="L56" i="5"/>
  <c r="P55" i="5"/>
  <c r="O55" i="5"/>
  <c r="L55" i="5"/>
  <c r="P54" i="5"/>
  <c r="O54" i="5"/>
  <c r="L54" i="5"/>
  <c r="P53" i="5"/>
  <c r="O53" i="5"/>
  <c r="L53" i="5"/>
  <c r="P52" i="5"/>
  <c r="O52" i="5"/>
  <c r="L52" i="5"/>
  <c r="P51" i="5"/>
  <c r="O51" i="5"/>
  <c r="L51" i="5"/>
  <c r="P50" i="5"/>
  <c r="O50" i="5"/>
  <c r="L50" i="5"/>
  <c r="P19" i="5"/>
  <c r="O19" i="5"/>
  <c r="L19" i="5"/>
  <c r="P18" i="5"/>
  <c r="O18" i="5"/>
  <c r="L18" i="5"/>
  <c r="P17" i="5"/>
  <c r="O17" i="5"/>
  <c r="L17" i="5"/>
  <c r="P1013" i="5"/>
  <c r="O1013" i="5"/>
  <c r="L1013" i="5"/>
  <c r="P1012" i="5"/>
  <c r="O1012" i="5"/>
  <c r="L1012" i="5"/>
  <c r="P1011" i="5"/>
  <c r="O1011" i="5"/>
  <c r="L1011" i="5"/>
  <c r="P1010" i="5"/>
  <c r="O1010" i="5"/>
  <c r="L1010" i="5"/>
  <c r="P1009" i="5"/>
  <c r="O1009" i="5"/>
  <c r="L1009" i="5"/>
  <c r="P1008" i="5"/>
  <c r="O1008" i="5"/>
  <c r="L1008" i="5"/>
  <c r="P1007" i="5"/>
  <c r="O1007" i="5"/>
  <c r="L1007" i="5"/>
  <c r="P1006" i="5"/>
  <c r="O1006" i="5"/>
  <c r="L1006" i="5"/>
  <c r="P1005" i="5"/>
  <c r="O1005" i="5"/>
  <c r="L1005" i="5"/>
  <c r="P1004" i="5"/>
  <c r="O1004" i="5"/>
  <c r="L1004" i="5"/>
  <c r="P975" i="5"/>
  <c r="O975" i="5"/>
  <c r="L975" i="5"/>
  <c r="P974" i="5"/>
  <c r="O974" i="5"/>
  <c r="L974" i="5"/>
  <c r="P973" i="5"/>
  <c r="O973" i="5"/>
  <c r="L973" i="5"/>
  <c r="P972" i="5"/>
  <c r="O972" i="5"/>
  <c r="L972" i="5"/>
  <c r="P971" i="5"/>
  <c r="O971" i="5"/>
  <c r="L971" i="5"/>
  <c r="P957" i="5"/>
  <c r="O957" i="5"/>
  <c r="L957" i="5"/>
  <c r="P956" i="5"/>
  <c r="O956" i="5"/>
  <c r="L956" i="5"/>
  <c r="P955" i="5"/>
  <c r="O955" i="5"/>
  <c r="L955" i="5"/>
  <c r="P954" i="5"/>
  <c r="O954" i="5"/>
  <c r="L954" i="5"/>
  <c r="P953" i="5"/>
  <c r="O953" i="5"/>
  <c r="L953" i="5"/>
  <c r="P952" i="5"/>
  <c r="O952" i="5"/>
  <c r="L952" i="5"/>
  <c r="P951" i="5"/>
  <c r="O951" i="5"/>
  <c r="L951" i="5"/>
  <c r="P950" i="5"/>
  <c r="O950" i="5"/>
  <c r="L950" i="5"/>
  <c r="P921" i="5"/>
  <c r="O921" i="5"/>
  <c r="L921" i="5"/>
  <c r="P920" i="5"/>
  <c r="O920" i="5"/>
  <c r="L920" i="5"/>
  <c r="P919" i="5"/>
  <c r="O919" i="5"/>
  <c r="L919" i="5"/>
  <c r="P918" i="5"/>
  <c r="O918" i="5"/>
  <c r="L918" i="5"/>
  <c r="P917" i="5"/>
  <c r="O917" i="5"/>
  <c r="L917" i="5"/>
  <c r="P916" i="5"/>
  <c r="O916" i="5"/>
  <c r="L916" i="5"/>
  <c r="P915" i="5"/>
  <c r="O915" i="5"/>
  <c r="L915" i="5"/>
  <c r="P901" i="5"/>
  <c r="O901" i="5"/>
  <c r="L901" i="5"/>
  <c r="P900" i="5"/>
  <c r="O900" i="5"/>
  <c r="L900" i="5"/>
  <c r="P899" i="5"/>
  <c r="O899" i="5"/>
  <c r="L899" i="5"/>
  <c r="P898" i="5"/>
  <c r="O898" i="5"/>
  <c r="L898" i="5"/>
  <c r="P897" i="5"/>
  <c r="O897" i="5"/>
  <c r="L897" i="5"/>
  <c r="P896" i="5"/>
  <c r="O896" i="5"/>
  <c r="L896" i="5"/>
  <c r="P867" i="5"/>
  <c r="O867" i="5"/>
  <c r="L867" i="5"/>
  <c r="P866" i="5"/>
  <c r="O866" i="5"/>
  <c r="L866" i="5"/>
  <c r="P865" i="5"/>
  <c r="O865" i="5"/>
  <c r="L865" i="5"/>
  <c r="P864" i="5"/>
  <c r="O864" i="5"/>
  <c r="L864" i="5"/>
  <c r="P863" i="5"/>
  <c r="O863" i="5"/>
  <c r="L863" i="5"/>
  <c r="P862" i="5"/>
  <c r="O862" i="5"/>
  <c r="L862" i="5"/>
  <c r="P861" i="5"/>
  <c r="O861" i="5"/>
  <c r="L861" i="5"/>
  <c r="P860" i="5"/>
  <c r="O860" i="5"/>
  <c r="L860" i="5"/>
  <c r="P859" i="5"/>
  <c r="O859" i="5"/>
  <c r="L859" i="5"/>
  <c r="P845" i="5"/>
  <c r="O845" i="5"/>
  <c r="L845" i="5"/>
  <c r="P844" i="5"/>
  <c r="O844" i="5"/>
  <c r="L844" i="5"/>
  <c r="P843" i="5"/>
  <c r="O843" i="5"/>
  <c r="L843" i="5"/>
  <c r="P842" i="5"/>
  <c r="O842" i="5"/>
  <c r="L842" i="5"/>
  <c r="P826" i="5"/>
  <c r="O826" i="5"/>
  <c r="L826" i="5"/>
  <c r="P825" i="5"/>
  <c r="O825" i="5"/>
  <c r="L825" i="5"/>
  <c r="P824" i="5"/>
  <c r="O824" i="5"/>
  <c r="L824" i="5"/>
  <c r="P823" i="5"/>
  <c r="O823" i="5"/>
  <c r="L823" i="5"/>
  <c r="P809" i="5"/>
  <c r="O809" i="5"/>
  <c r="L809" i="5"/>
  <c r="P808" i="5"/>
  <c r="O808" i="5"/>
  <c r="L808" i="5"/>
  <c r="P807" i="5"/>
  <c r="O807" i="5"/>
  <c r="L807" i="5"/>
  <c r="P806" i="5"/>
  <c r="O806" i="5"/>
  <c r="L806" i="5"/>
  <c r="P805" i="5"/>
  <c r="O805" i="5"/>
  <c r="L805" i="5"/>
  <c r="P804" i="5"/>
  <c r="O804" i="5"/>
  <c r="L804" i="5"/>
  <c r="P803" i="5"/>
  <c r="O803" i="5"/>
  <c r="L803" i="5"/>
  <c r="P802" i="5"/>
  <c r="O802" i="5"/>
  <c r="L802" i="5"/>
  <c r="P801" i="5"/>
  <c r="O801" i="5"/>
  <c r="L801" i="5"/>
  <c r="P772" i="5"/>
  <c r="O772" i="5"/>
  <c r="L772" i="5"/>
  <c r="P771" i="5"/>
  <c r="O771" i="5"/>
  <c r="L771" i="5"/>
  <c r="P770" i="5"/>
  <c r="O770" i="5"/>
  <c r="L770" i="5"/>
  <c r="P769" i="5"/>
  <c r="O769" i="5"/>
  <c r="L769" i="5"/>
  <c r="P768" i="5"/>
  <c r="O768" i="5"/>
  <c r="L768" i="5"/>
  <c r="P767" i="5"/>
  <c r="O767" i="5"/>
  <c r="L767" i="5"/>
  <c r="P753" i="5"/>
  <c r="O753" i="5"/>
  <c r="L753" i="5"/>
  <c r="P752" i="5"/>
  <c r="O752" i="5"/>
  <c r="L752" i="5"/>
  <c r="P751" i="5"/>
  <c r="O751" i="5"/>
  <c r="L751" i="5"/>
  <c r="P750" i="5"/>
  <c r="O750" i="5"/>
  <c r="L750" i="5"/>
  <c r="P749" i="5"/>
  <c r="O749" i="5"/>
  <c r="L749" i="5"/>
  <c r="P748" i="5"/>
  <c r="O748" i="5"/>
  <c r="L748" i="5"/>
  <c r="P747" i="5"/>
  <c r="O747" i="5"/>
  <c r="L747" i="5"/>
  <c r="P731" i="5"/>
  <c r="O731" i="5"/>
  <c r="L731" i="5"/>
  <c r="P730" i="5"/>
  <c r="O730" i="5"/>
  <c r="L730" i="5"/>
  <c r="P716" i="5"/>
  <c r="O716" i="5"/>
  <c r="L716" i="5"/>
  <c r="P715" i="5"/>
  <c r="O715" i="5"/>
  <c r="L715" i="5"/>
  <c r="P714" i="5"/>
  <c r="O714" i="5"/>
  <c r="L714" i="5"/>
  <c r="P713" i="5"/>
  <c r="O713" i="5"/>
  <c r="L713" i="5"/>
  <c r="P712" i="5"/>
  <c r="O712" i="5"/>
  <c r="L712" i="5"/>
  <c r="P711" i="5"/>
  <c r="O711" i="5"/>
  <c r="L711" i="5"/>
  <c r="P710" i="5"/>
  <c r="O710" i="5"/>
  <c r="L710" i="5"/>
  <c r="P709" i="5"/>
  <c r="O709" i="5"/>
  <c r="L709" i="5"/>
  <c r="P708" i="5"/>
  <c r="O708" i="5"/>
  <c r="L708" i="5"/>
  <c r="P707" i="5"/>
  <c r="O707" i="5"/>
  <c r="L707" i="5"/>
  <c r="P706" i="5"/>
  <c r="O706" i="5"/>
  <c r="L706" i="5"/>
  <c r="P677" i="5"/>
  <c r="O677" i="5"/>
  <c r="L677" i="5"/>
  <c r="P676" i="5"/>
  <c r="O676" i="5"/>
  <c r="L676" i="5"/>
  <c r="P675" i="5"/>
  <c r="O675" i="5"/>
  <c r="L675" i="5"/>
  <c r="P674" i="5"/>
  <c r="O674" i="5"/>
  <c r="L674" i="5"/>
  <c r="P660" i="5"/>
  <c r="O660" i="5"/>
  <c r="L660" i="5"/>
  <c r="P659" i="5"/>
  <c r="O659" i="5"/>
  <c r="L659" i="5"/>
  <c r="P658" i="5"/>
  <c r="O658" i="5"/>
  <c r="L658" i="5"/>
  <c r="P657" i="5"/>
  <c r="O657" i="5"/>
  <c r="L657" i="5"/>
  <c r="P656" i="5"/>
  <c r="O656" i="5"/>
  <c r="L656" i="5"/>
  <c r="P655" i="5"/>
  <c r="O655" i="5"/>
  <c r="L655" i="5"/>
  <c r="P654" i="5"/>
  <c r="O654" i="5"/>
  <c r="L654" i="5"/>
  <c r="P653" i="5"/>
  <c r="O653" i="5"/>
  <c r="L653" i="5"/>
  <c r="P652" i="5"/>
  <c r="O652" i="5"/>
  <c r="L652" i="5"/>
  <c r="P623" i="5"/>
  <c r="O623" i="5"/>
  <c r="L623" i="5"/>
  <c r="P622" i="5"/>
  <c r="O622" i="5"/>
  <c r="L622" i="5"/>
  <c r="P621" i="5"/>
  <c r="O621" i="5"/>
  <c r="L621" i="5"/>
  <c r="P620" i="5"/>
  <c r="O620" i="5"/>
  <c r="L620" i="5"/>
  <c r="P619" i="5"/>
  <c r="O619" i="5"/>
  <c r="L619" i="5"/>
  <c r="P618" i="5"/>
  <c r="O618" i="5"/>
  <c r="L618" i="5"/>
  <c r="P604" i="5"/>
  <c r="O604" i="5"/>
  <c r="L604" i="5"/>
  <c r="P603" i="5"/>
  <c r="O603" i="5"/>
  <c r="L603" i="5"/>
  <c r="P602" i="5"/>
  <c r="O602" i="5"/>
  <c r="L602" i="5"/>
  <c r="P601" i="5"/>
  <c r="O601" i="5"/>
  <c r="L601" i="5"/>
  <c r="P600" i="5"/>
  <c r="O600" i="5"/>
  <c r="L600" i="5"/>
  <c r="P599" i="5"/>
  <c r="O599" i="5"/>
  <c r="L599" i="5"/>
  <c r="P598" i="5"/>
  <c r="O598" i="5"/>
  <c r="L598" i="5"/>
  <c r="P569" i="5"/>
  <c r="O569" i="5"/>
  <c r="L569" i="5"/>
  <c r="P568" i="5"/>
  <c r="O568" i="5"/>
  <c r="L568" i="5"/>
  <c r="P567" i="5"/>
  <c r="O567" i="5"/>
  <c r="L567" i="5"/>
  <c r="P566" i="5"/>
  <c r="O566" i="5"/>
  <c r="L566" i="5"/>
  <c r="P565" i="5"/>
  <c r="O565" i="5"/>
  <c r="L565" i="5"/>
  <c r="P564" i="5"/>
  <c r="O564" i="5"/>
  <c r="L564" i="5"/>
  <c r="P563" i="5"/>
  <c r="O563" i="5"/>
  <c r="L563" i="5"/>
  <c r="P562" i="5"/>
  <c r="O562" i="5"/>
  <c r="L562" i="5"/>
  <c r="P548" i="5"/>
  <c r="O548" i="5"/>
  <c r="L548" i="5"/>
  <c r="P547" i="5"/>
  <c r="O547" i="5"/>
  <c r="L547" i="5"/>
  <c r="P546" i="5"/>
  <c r="O546" i="5"/>
  <c r="L546" i="5"/>
  <c r="P545" i="5"/>
  <c r="O545" i="5"/>
  <c r="L545" i="5"/>
  <c r="P544" i="5"/>
  <c r="O544" i="5"/>
  <c r="L544" i="5"/>
  <c r="P515" i="5"/>
  <c r="O515" i="5"/>
  <c r="L515" i="5"/>
  <c r="P514" i="5"/>
  <c r="O514" i="5"/>
  <c r="L514" i="5"/>
  <c r="P513" i="5"/>
  <c r="O513" i="5"/>
  <c r="L513" i="5"/>
  <c r="P512" i="5"/>
  <c r="O512" i="5"/>
  <c r="L512" i="5"/>
  <c r="P511" i="5"/>
  <c r="O511" i="5"/>
  <c r="L511" i="5"/>
  <c r="P510" i="5"/>
  <c r="O510" i="5"/>
  <c r="L510" i="5"/>
  <c r="P509" i="5"/>
  <c r="O509" i="5"/>
  <c r="L509" i="5"/>
  <c r="P508" i="5"/>
  <c r="O508" i="5"/>
  <c r="L508" i="5"/>
  <c r="P507" i="5"/>
  <c r="O507" i="5"/>
  <c r="L507" i="5"/>
  <c r="P506" i="5"/>
  <c r="O506" i="5"/>
  <c r="L506" i="5"/>
  <c r="P492" i="5"/>
  <c r="O492" i="5"/>
  <c r="L492" i="5"/>
  <c r="P491" i="5"/>
  <c r="O491" i="5"/>
  <c r="L491" i="5"/>
  <c r="P490" i="5"/>
  <c r="O490" i="5"/>
  <c r="L490" i="5"/>
  <c r="P461" i="5"/>
  <c r="O461" i="5"/>
  <c r="L461" i="5"/>
  <c r="P460" i="5"/>
  <c r="O460" i="5"/>
  <c r="L460" i="5"/>
  <c r="P459" i="5"/>
  <c r="O459" i="5"/>
  <c r="L459" i="5"/>
  <c r="P458" i="5"/>
  <c r="O458" i="5"/>
  <c r="L458" i="5"/>
  <c r="P457" i="5"/>
  <c r="O457" i="5"/>
  <c r="L457" i="5"/>
  <c r="P456" i="5"/>
  <c r="O456" i="5"/>
  <c r="L456" i="5"/>
  <c r="P455" i="5"/>
  <c r="O455" i="5"/>
  <c r="L455" i="5"/>
  <c r="P454" i="5"/>
  <c r="O454" i="5"/>
  <c r="L454" i="5"/>
  <c r="P453" i="5"/>
  <c r="O453" i="5"/>
  <c r="L453" i="5"/>
  <c r="P452" i="5"/>
  <c r="O452" i="5"/>
  <c r="L452" i="5"/>
  <c r="P451" i="5"/>
  <c r="O451" i="5"/>
  <c r="L451" i="5"/>
  <c r="P450" i="5"/>
  <c r="O450" i="5"/>
  <c r="L450" i="5"/>
  <c r="P436" i="5"/>
  <c r="O436" i="5"/>
  <c r="L436" i="5"/>
  <c r="P407" i="5"/>
  <c r="O407" i="5"/>
  <c r="L407" i="5"/>
  <c r="P406" i="5"/>
  <c r="O406" i="5"/>
  <c r="L406" i="5"/>
  <c r="P405" i="5"/>
  <c r="O405" i="5"/>
  <c r="L405" i="5"/>
  <c r="P404" i="5"/>
  <c r="O404" i="5"/>
  <c r="L404" i="5"/>
  <c r="P403" i="5"/>
  <c r="O403" i="5"/>
  <c r="L403" i="5"/>
  <c r="P402" i="5"/>
  <c r="O402" i="5"/>
  <c r="L402" i="5"/>
  <c r="P401" i="5"/>
  <c r="O401" i="5"/>
  <c r="L401" i="5"/>
  <c r="P400" i="5"/>
  <c r="O400" i="5"/>
  <c r="L400" i="5"/>
  <c r="P399" i="5"/>
  <c r="O399" i="5"/>
  <c r="L399" i="5"/>
  <c r="P398" i="5"/>
  <c r="O398" i="5"/>
  <c r="L398" i="5"/>
  <c r="P397" i="5"/>
  <c r="O397" i="5"/>
  <c r="L397" i="5"/>
  <c r="P396" i="5"/>
  <c r="O396" i="5"/>
  <c r="L396" i="5"/>
  <c r="P395" i="5"/>
  <c r="O395" i="5"/>
  <c r="L395" i="5"/>
  <c r="P366" i="5"/>
  <c r="O366" i="5"/>
  <c r="L366" i="5"/>
  <c r="P352" i="5"/>
  <c r="O352" i="5"/>
  <c r="L352" i="5"/>
  <c r="P351" i="5"/>
  <c r="O351" i="5"/>
  <c r="L351" i="5"/>
  <c r="P350" i="5"/>
  <c r="O350" i="5"/>
  <c r="L350" i="5"/>
  <c r="P349" i="5"/>
  <c r="O349" i="5"/>
  <c r="L349" i="5"/>
  <c r="P348" i="5"/>
  <c r="O348" i="5"/>
  <c r="L348" i="5"/>
  <c r="P347" i="5"/>
  <c r="O347" i="5"/>
  <c r="L347" i="5"/>
  <c r="P346" i="5"/>
  <c r="O346" i="5"/>
  <c r="L346" i="5"/>
  <c r="P345" i="5"/>
  <c r="O345" i="5"/>
  <c r="L345" i="5"/>
  <c r="P344" i="5"/>
  <c r="O344" i="5"/>
  <c r="L344" i="5"/>
  <c r="P343" i="5"/>
  <c r="O343" i="5"/>
  <c r="L343" i="5"/>
  <c r="P342" i="5"/>
  <c r="O342" i="5"/>
  <c r="L342" i="5"/>
  <c r="P341" i="5"/>
  <c r="O341" i="5"/>
  <c r="L341" i="5"/>
  <c r="P312" i="5"/>
  <c r="O312" i="5"/>
  <c r="L312" i="5"/>
  <c r="P311" i="5"/>
  <c r="O311" i="5"/>
  <c r="L311" i="5"/>
  <c r="P310" i="5"/>
  <c r="O310" i="5"/>
  <c r="L310" i="5"/>
  <c r="P296" i="5"/>
  <c r="O296" i="5"/>
  <c r="L296" i="5"/>
  <c r="P295" i="5"/>
  <c r="O295" i="5"/>
  <c r="L295" i="5"/>
  <c r="P294" i="5"/>
  <c r="O294" i="5"/>
  <c r="L294" i="5"/>
  <c r="P293" i="5"/>
  <c r="O293" i="5"/>
  <c r="L293" i="5"/>
  <c r="P292" i="5"/>
  <c r="O292" i="5"/>
  <c r="L292" i="5"/>
  <c r="P291" i="5"/>
  <c r="O291" i="5"/>
  <c r="L291" i="5"/>
  <c r="P290" i="5"/>
  <c r="O290" i="5"/>
  <c r="L290" i="5"/>
  <c r="P289" i="5"/>
  <c r="O289" i="5"/>
  <c r="L289" i="5"/>
  <c r="P288" i="5"/>
  <c r="O288" i="5"/>
  <c r="L288" i="5"/>
  <c r="P287" i="5"/>
  <c r="O287" i="5"/>
  <c r="L287" i="5"/>
  <c r="P258" i="5"/>
  <c r="O258" i="5"/>
  <c r="L258" i="5"/>
  <c r="P257" i="5"/>
  <c r="O257" i="5"/>
  <c r="L257" i="5"/>
  <c r="P256" i="5"/>
  <c r="O256" i="5"/>
  <c r="L256" i="5"/>
  <c r="P255" i="5"/>
  <c r="O255" i="5"/>
  <c r="L255" i="5"/>
  <c r="P254" i="5"/>
  <c r="O254" i="5"/>
  <c r="L254" i="5"/>
  <c r="P240" i="5"/>
  <c r="O240" i="5"/>
  <c r="L240" i="5"/>
  <c r="P239" i="5"/>
  <c r="O239" i="5"/>
  <c r="L239" i="5"/>
  <c r="P238" i="5"/>
  <c r="O238" i="5"/>
  <c r="L238" i="5"/>
  <c r="P237" i="5"/>
  <c r="O237" i="5"/>
  <c r="L237" i="5"/>
  <c r="P236" i="5"/>
  <c r="O236" i="5"/>
  <c r="L236" i="5"/>
  <c r="P235" i="5"/>
  <c r="O235" i="5"/>
  <c r="L235" i="5"/>
  <c r="P234" i="5"/>
  <c r="O234" i="5"/>
  <c r="L234" i="5"/>
  <c r="P233" i="5"/>
  <c r="O233" i="5"/>
  <c r="L233" i="5"/>
  <c r="P204" i="5"/>
  <c r="O204" i="5"/>
  <c r="L204" i="5"/>
  <c r="P203" i="5"/>
  <c r="O203" i="5"/>
  <c r="L203" i="5"/>
  <c r="P202" i="5"/>
  <c r="O202" i="5"/>
  <c r="L202" i="5"/>
  <c r="P201" i="5"/>
  <c r="O201" i="5"/>
  <c r="L201" i="5"/>
  <c r="P200" i="5"/>
  <c r="O200" i="5"/>
  <c r="L200" i="5"/>
  <c r="P199" i="5"/>
  <c r="O199" i="5"/>
  <c r="L199" i="5"/>
  <c r="P198" i="5"/>
  <c r="O198" i="5"/>
  <c r="L198" i="5"/>
  <c r="P184" i="5"/>
  <c r="O184" i="5"/>
  <c r="L184" i="5"/>
  <c r="P183" i="5"/>
  <c r="O183" i="5"/>
  <c r="L183" i="5"/>
  <c r="P182" i="5"/>
  <c r="O182" i="5"/>
  <c r="L182" i="5"/>
  <c r="P181" i="5"/>
  <c r="O181" i="5"/>
  <c r="L181" i="5"/>
  <c r="P180" i="5"/>
  <c r="O180" i="5"/>
  <c r="L180" i="5"/>
  <c r="P179" i="5"/>
  <c r="O179" i="5"/>
  <c r="L179" i="5"/>
  <c r="P150" i="5"/>
  <c r="O150" i="5"/>
  <c r="L150" i="5"/>
  <c r="P149" i="5"/>
  <c r="O149" i="5"/>
  <c r="L149" i="5"/>
  <c r="P148" i="5"/>
  <c r="O148" i="5"/>
  <c r="L148" i="5"/>
  <c r="P147" i="5"/>
  <c r="O147" i="5"/>
  <c r="L147" i="5"/>
  <c r="P146" i="5"/>
  <c r="O146" i="5"/>
  <c r="L146" i="5"/>
  <c r="P145" i="5"/>
  <c r="O145" i="5"/>
  <c r="L145" i="5"/>
  <c r="P144" i="5"/>
  <c r="O144" i="5"/>
  <c r="L144" i="5"/>
  <c r="P143" i="5"/>
  <c r="O143" i="5"/>
  <c r="L143" i="5"/>
  <c r="P142" i="5"/>
  <c r="O142" i="5"/>
  <c r="L142" i="5"/>
  <c r="P128" i="5"/>
  <c r="O128" i="5"/>
  <c r="L128" i="5"/>
  <c r="P127" i="5"/>
  <c r="O127" i="5"/>
  <c r="L127" i="5"/>
  <c r="P126" i="5"/>
  <c r="O126" i="5"/>
  <c r="L126" i="5"/>
  <c r="P125" i="5"/>
  <c r="O125" i="5"/>
  <c r="L125" i="5"/>
  <c r="P96" i="5"/>
  <c r="O96" i="5"/>
  <c r="L96" i="5"/>
  <c r="P95" i="5"/>
  <c r="O95" i="5"/>
  <c r="L95" i="5"/>
  <c r="P94" i="5"/>
  <c r="O94" i="5"/>
  <c r="L94" i="5"/>
  <c r="P93" i="5"/>
  <c r="O93" i="5"/>
  <c r="L93" i="5"/>
  <c r="P92" i="5"/>
  <c r="O92" i="5"/>
  <c r="L92" i="5"/>
  <c r="P91" i="5"/>
  <c r="O91" i="5"/>
  <c r="L91" i="5"/>
  <c r="P90" i="5"/>
  <c r="O90" i="5"/>
  <c r="L90" i="5"/>
  <c r="P89" i="5"/>
  <c r="O89" i="5"/>
  <c r="L89" i="5"/>
  <c r="P88" i="5"/>
  <c r="O88" i="5"/>
  <c r="L88" i="5"/>
  <c r="P87" i="5"/>
  <c r="O87" i="5"/>
  <c r="L87" i="5"/>
  <c r="P86" i="5"/>
  <c r="O86" i="5"/>
  <c r="L86" i="5"/>
  <c r="P72" i="5"/>
  <c r="O72" i="5"/>
  <c r="L72" i="5"/>
  <c r="P71" i="5"/>
  <c r="O71" i="5"/>
  <c r="L71" i="5"/>
  <c r="P42" i="5"/>
  <c r="O42" i="5"/>
  <c r="L42" i="5"/>
  <c r="P41" i="5"/>
  <c r="O41" i="5"/>
  <c r="L41" i="5"/>
  <c r="P40" i="5"/>
  <c r="O40" i="5"/>
  <c r="L40" i="5"/>
  <c r="P39" i="5"/>
  <c r="O39" i="5"/>
  <c r="L39" i="5"/>
  <c r="P38" i="5"/>
  <c r="O38" i="5"/>
  <c r="L38" i="5"/>
  <c r="P37" i="5"/>
  <c r="O37" i="5"/>
  <c r="L37" i="5"/>
  <c r="P36" i="5"/>
  <c r="O36" i="5"/>
  <c r="L36" i="5"/>
  <c r="P35" i="5"/>
  <c r="O35" i="5"/>
  <c r="L35" i="5"/>
  <c r="P34" i="5"/>
  <c r="O34" i="5"/>
  <c r="L34" i="5"/>
  <c r="P33" i="5"/>
  <c r="O33" i="5"/>
  <c r="L33" i="5"/>
  <c r="P32" i="5"/>
  <c r="O32" i="5"/>
  <c r="L32" i="5"/>
  <c r="P31" i="5"/>
  <c r="O31" i="5"/>
  <c r="L31" i="5"/>
  <c r="P30" i="5"/>
  <c r="O30" i="5"/>
  <c r="L30" i="5"/>
  <c r="P998" i="5"/>
  <c r="O998" i="5"/>
  <c r="L998" i="5"/>
  <c r="P997" i="5"/>
  <c r="O997" i="5"/>
  <c r="L997" i="5"/>
  <c r="P996" i="5"/>
  <c r="O996" i="5"/>
  <c r="L996" i="5"/>
  <c r="P995" i="5"/>
  <c r="O995" i="5"/>
  <c r="L995" i="5"/>
  <c r="P994" i="5"/>
  <c r="O994" i="5"/>
  <c r="L994" i="5"/>
  <c r="P993" i="5"/>
  <c r="O993" i="5"/>
  <c r="L993" i="5"/>
  <c r="P992" i="5"/>
  <c r="O992" i="5"/>
  <c r="L992" i="5"/>
  <c r="P991" i="5"/>
  <c r="O991" i="5"/>
  <c r="L991" i="5"/>
  <c r="P990" i="5"/>
  <c r="O990" i="5"/>
  <c r="L990" i="5"/>
  <c r="P989" i="5"/>
  <c r="O989" i="5"/>
  <c r="L989" i="5"/>
  <c r="P988" i="5"/>
  <c r="O988" i="5"/>
  <c r="L988" i="5"/>
  <c r="P987" i="5"/>
  <c r="O987" i="5"/>
  <c r="L987" i="5"/>
  <c r="P986" i="5"/>
  <c r="O986" i="5"/>
  <c r="L986" i="5"/>
  <c r="P970" i="5"/>
  <c r="O970" i="5"/>
  <c r="L970" i="5"/>
  <c r="P969" i="5"/>
  <c r="O969" i="5"/>
  <c r="L969" i="5"/>
  <c r="P940" i="5"/>
  <c r="O940" i="5"/>
  <c r="L940" i="5"/>
  <c r="P939" i="5"/>
  <c r="O939" i="5"/>
  <c r="L939" i="5"/>
  <c r="P938" i="5"/>
  <c r="O938" i="5"/>
  <c r="L938" i="5"/>
  <c r="P937" i="5"/>
  <c r="O937" i="5"/>
  <c r="L937" i="5"/>
  <c r="P936" i="5"/>
  <c r="O936" i="5"/>
  <c r="L936" i="5"/>
  <c r="P935" i="5"/>
  <c r="O935" i="5"/>
  <c r="L935" i="5"/>
  <c r="P934" i="5"/>
  <c r="O934" i="5"/>
  <c r="L934" i="5"/>
  <c r="P933" i="5"/>
  <c r="O933" i="5"/>
  <c r="L933" i="5"/>
  <c r="P932" i="5"/>
  <c r="O932" i="5"/>
  <c r="L932" i="5"/>
  <c r="P931" i="5"/>
  <c r="O931" i="5"/>
  <c r="L931" i="5"/>
  <c r="P930" i="5"/>
  <c r="O930" i="5"/>
  <c r="L930" i="5"/>
  <c r="P914" i="5"/>
  <c r="O914" i="5"/>
  <c r="L914" i="5"/>
  <c r="P913" i="5"/>
  <c r="O913" i="5"/>
  <c r="L913" i="5"/>
  <c r="P912" i="5"/>
  <c r="O912" i="5"/>
  <c r="L912" i="5"/>
  <c r="P911" i="5"/>
  <c r="O911" i="5"/>
  <c r="L911" i="5"/>
  <c r="P882" i="5"/>
  <c r="O882" i="5"/>
  <c r="L882" i="5"/>
  <c r="P881" i="5"/>
  <c r="O881" i="5"/>
  <c r="L881" i="5"/>
  <c r="P880" i="5"/>
  <c r="O880" i="5"/>
  <c r="L880" i="5"/>
  <c r="P879" i="5"/>
  <c r="O879" i="5"/>
  <c r="L879" i="5"/>
  <c r="P878" i="5"/>
  <c r="O878" i="5"/>
  <c r="L878" i="5"/>
  <c r="P877" i="5"/>
  <c r="O877" i="5"/>
  <c r="L877" i="5"/>
  <c r="P876" i="5"/>
  <c r="O876" i="5"/>
  <c r="L876" i="5"/>
  <c r="P875" i="5"/>
  <c r="O875" i="5"/>
  <c r="L875" i="5"/>
  <c r="P874" i="5"/>
  <c r="O874" i="5"/>
  <c r="L874" i="5"/>
  <c r="P858" i="5"/>
  <c r="O858" i="5"/>
  <c r="L858" i="5"/>
  <c r="P857" i="5"/>
  <c r="O857" i="5"/>
  <c r="L857" i="5"/>
  <c r="P856" i="5"/>
  <c r="O856" i="5"/>
  <c r="L856" i="5"/>
  <c r="P855" i="5"/>
  <c r="O855" i="5"/>
  <c r="L855" i="5"/>
  <c r="P854" i="5"/>
  <c r="O854" i="5"/>
  <c r="L854" i="5"/>
  <c r="P853" i="5"/>
  <c r="O853" i="5"/>
  <c r="L853" i="5"/>
  <c r="P816" i="5"/>
  <c r="O816" i="5"/>
  <c r="L816" i="5"/>
  <c r="P815" i="5"/>
  <c r="O815" i="5"/>
  <c r="L815" i="5"/>
  <c r="P814" i="5"/>
  <c r="O814" i="5"/>
  <c r="L814" i="5"/>
  <c r="P813" i="5"/>
  <c r="O813" i="5"/>
  <c r="L813" i="5"/>
  <c r="P812" i="5"/>
  <c r="O812" i="5"/>
  <c r="L812" i="5"/>
  <c r="P811" i="5"/>
  <c r="O811" i="5"/>
  <c r="L811" i="5"/>
  <c r="P810" i="5"/>
  <c r="O810" i="5"/>
  <c r="L810" i="5"/>
  <c r="P794" i="5"/>
  <c r="O794" i="5"/>
  <c r="L794" i="5"/>
  <c r="P793" i="5"/>
  <c r="O793" i="5"/>
  <c r="L793" i="5"/>
  <c r="P792" i="5"/>
  <c r="O792" i="5"/>
  <c r="L792" i="5"/>
  <c r="P791" i="5"/>
  <c r="O791" i="5"/>
  <c r="L791" i="5"/>
  <c r="P790" i="5"/>
  <c r="O790" i="5"/>
  <c r="L790" i="5"/>
  <c r="P789" i="5"/>
  <c r="O789" i="5"/>
  <c r="L789" i="5"/>
  <c r="P788" i="5"/>
  <c r="O788" i="5"/>
  <c r="L788" i="5"/>
  <c r="P787" i="5"/>
  <c r="O787" i="5"/>
  <c r="L787" i="5"/>
  <c r="P758" i="5"/>
  <c r="O758" i="5"/>
  <c r="L758" i="5"/>
  <c r="P757" i="5"/>
  <c r="O757" i="5"/>
  <c r="L757" i="5"/>
  <c r="P756" i="5"/>
  <c r="O756" i="5"/>
  <c r="L756" i="5"/>
  <c r="P755" i="5"/>
  <c r="O755" i="5"/>
  <c r="L755" i="5"/>
  <c r="P754" i="5"/>
  <c r="O754" i="5"/>
  <c r="L754" i="5"/>
  <c r="P729" i="5"/>
  <c r="O729" i="5"/>
  <c r="L729" i="5"/>
  <c r="P728" i="5"/>
  <c r="O728" i="5"/>
  <c r="L728" i="5"/>
  <c r="P727" i="5"/>
  <c r="O727" i="5"/>
  <c r="L727" i="5"/>
  <c r="P726" i="5"/>
  <c r="O726" i="5"/>
  <c r="L726" i="5"/>
  <c r="P725" i="5"/>
  <c r="O725" i="5"/>
  <c r="L725" i="5"/>
  <c r="P724" i="5"/>
  <c r="O724" i="5"/>
  <c r="L724" i="5"/>
  <c r="P723" i="5"/>
  <c r="O723" i="5"/>
  <c r="L723" i="5"/>
  <c r="P722" i="5"/>
  <c r="O722" i="5"/>
  <c r="L722" i="5"/>
  <c r="P721" i="5"/>
  <c r="O721" i="5"/>
  <c r="L721" i="5"/>
  <c r="P720" i="5"/>
  <c r="O720" i="5"/>
  <c r="L720" i="5"/>
  <c r="P691" i="5"/>
  <c r="O691" i="5"/>
  <c r="L691" i="5"/>
  <c r="P690" i="5"/>
  <c r="O690" i="5"/>
  <c r="L690" i="5"/>
  <c r="P689" i="5"/>
  <c r="O689" i="5"/>
  <c r="L689" i="5"/>
  <c r="P673" i="5"/>
  <c r="O673" i="5"/>
  <c r="L673" i="5"/>
  <c r="P672" i="5"/>
  <c r="O672" i="5"/>
  <c r="L672" i="5"/>
  <c r="P671" i="5"/>
  <c r="O671" i="5"/>
  <c r="L671" i="5"/>
  <c r="P670" i="5"/>
  <c r="O670" i="5"/>
  <c r="L670" i="5"/>
  <c r="P669" i="5"/>
  <c r="O669" i="5"/>
  <c r="L669" i="5"/>
  <c r="P668" i="5"/>
  <c r="O668" i="5"/>
  <c r="L668" i="5"/>
  <c r="P667" i="5"/>
  <c r="O667" i="5"/>
  <c r="L667" i="5"/>
  <c r="P666" i="5"/>
  <c r="O666" i="5"/>
  <c r="L666" i="5"/>
  <c r="P665" i="5"/>
  <c r="O665" i="5"/>
  <c r="L665" i="5"/>
  <c r="P664" i="5"/>
  <c r="O664" i="5"/>
  <c r="L664" i="5"/>
  <c r="P663" i="5"/>
  <c r="O663" i="5"/>
  <c r="L663" i="5"/>
  <c r="P662" i="5"/>
  <c r="O662" i="5"/>
  <c r="L662" i="5"/>
  <c r="P633" i="5"/>
  <c r="O633" i="5"/>
  <c r="L633" i="5"/>
  <c r="P617" i="5"/>
  <c r="O617" i="5"/>
  <c r="L617" i="5"/>
  <c r="P616" i="5"/>
  <c r="O616" i="5"/>
  <c r="L616" i="5"/>
  <c r="P615" i="5"/>
  <c r="O615" i="5"/>
  <c r="L615" i="5"/>
  <c r="P614" i="5"/>
  <c r="O614" i="5"/>
  <c r="L614" i="5"/>
  <c r="P613" i="5"/>
  <c r="O613" i="5"/>
  <c r="L613" i="5"/>
  <c r="P612" i="5"/>
  <c r="O612" i="5"/>
  <c r="L612" i="5"/>
  <c r="P611" i="5"/>
  <c r="O611" i="5"/>
  <c r="L611" i="5"/>
  <c r="P610" i="5"/>
  <c r="O610" i="5"/>
  <c r="L610" i="5"/>
  <c r="P609" i="5"/>
  <c r="O609" i="5"/>
  <c r="L609" i="5"/>
  <c r="P608" i="5"/>
  <c r="O608" i="5"/>
  <c r="L608" i="5"/>
  <c r="P607" i="5"/>
  <c r="O607" i="5"/>
  <c r="L607" i="5"/>
  <c r="P606" i="5"/>
  <c r="O606" i="5"/>
  <c r="L606" i="5"/>
  <c r="P605" i="5"/>
  <c r="O605" i="5"/>
  <c r="L605" i="5"/>
  <c r="P589" i="5"/>
  <c r="O589" i="5"/>
  <c r="L589" i="5"/>
  <c r="P588" i="5"/>
  <c r="O588" i="5"/>
  <c r="L588" i="5"/>
  <c r="P587" i="5"/>
  <c r="O587" i="5"/>
  <c r="L587" i="5"/>
  <c r="P586" i="5"/>
  <c r="O586" i="5"/>
  <c r="L586" i="5"/>
  <c r="P585" i="5"/>
  <c r="O585" i="5"/>
  <c r="L585" i="5"/>
  <c r="P584" i="5"/>
  <c r="O584" i="5"/>
  <c r="L584" i="5"/>
  <c r="P583" i="5"/>
  <c r="O583" i="5"/>
  <c r="L583" i="5"/>
  <c r="P582" i="5"/>
  <c r="O582" i="5"/>
  <c r="L582" i="5"/>
  <c r="P581" i="5"/>
  <c r="O581" i="5"/>
  <c r="L581" i="5"/>
  <c r="P552" i="5"/>
  <c r="O552" i="5"/>
  <c r="L552" i="5"/>
  <c r="P551" i="5"/>
  <c r="O551" i="5"/>
  <c r="L551" i="5"/>
  <c r="P550" i="5"/>
  <c r="O550" i="5"/>
  <c r="L550" i="5"/>
  <c r="P549" i="5"/>
  <c r="O549" i="5"/>
  <c r="L549" i="5"/>
  <c r="P533" i="5"/>
  <c r="O533" i="5"/>
  <c r="L533" i="5"/>
  <c r="P532" i="5"/>
  <c r="O532" i="5"/>
  <c r="L532" i="5"/>
  <c r="P531" i="5"/>
  <c r="O531" i="5"/>
  <c r="L531" i="5"/>
  <c r="P530" i="5"/>
  <c r="O530" i="5"/>
  <c r="L530" i="5"/>
  <c r="P529" i="5"/>
  <c r="O529" i="5"/>
  <c r="L529" i="5"/>
  <c r="P528" i="5"/>
  <c r="O528" i="5"/>
  <c r="L528" i="5"/>
  <c r="P527" i="5"/>
  <c r="O527" i="5"/>
  <c r="L527" i="5"/>
  <c r="P526" i="5"/>
  <c r="O526" i="5"/>
  <c r="L526" i="5"/>
  <c r="P525" i="5"/>
  <c r="O525" i="5"/>
  <c r="L525" i="5"/>
  <c r="P524" i="5"/>
  <c r="O524" i="5"/>
  <c r="L524" i="5"/>
  <c r="P523" i="5"/>
  <c r="O523" i="5"/>
  <c r="L523" i="5"/>
  <c r="P494" i="5"/>
  <c r="O494" i="5"/>
  <c r="L494" i="5"/>
  <c r="P493" i="5"/>
  <c r="O493" i="5"/>
  <c r="L493" i="5"/>
  <c r="P477" i="5"/>
  <c r="O477" i="5"/>
  <c r="L477" i="5"/>
  <c r="P476" i="5"/>
  <c r="O476" i="5"/>
  <c r="L476" i="5"/>
  <c r="P475" i="5"/>
  <c r="O475" i="5"/>
  <c r="L475" i="5"/>
  <c r="P474" i="5"/>
  <c r="O474" i="5"/>
  <c r="L474" i="5"/>
  <c r="P473" i="5"/>
  <c r="O473" i="5"/>
  <c r="L473" i="5"/>
  <c r="P472" i="5"/>
  <c r="O472" i="5"/>
  <c r="L472" i="5"/>
  <c r="P471" i="5"/>
  <c r="O471" i="5"/>
  <c r="L471" i="5"/>
  <c r="P470" i="5"/>
  <c r="O470" i="5"/>
  <c r="L470" i="5"/>
  <c r="P469" i="5"/>
  <c r="O469" i="5"/>
  <c r="L469" i="5"/>
  <c r="P468" i="5"/>
  <c r="O468" i="5"/>
  <c r="L468" i="5"/>
  <c r="P467" i="5"/>
  <c r="O467" i="5"/>
  <c r="L467" i="5"/>
  <c r="P466" i="5"/>
  <c r="O466" i="5"/>
  <c r="L466" i="5"/>
  <c r="P465" i="5"/>
  <c r="O465" i="5"/>
  <c r="L465" i="5"/>
  <c r="P421" i="5"/>
  <c r="O421" i="5"/>
  <c r="L421" i="5"/>
  <c r="P420" i="5"/>
  <c r="O420" i="5"/>
  <c r="L420" i="5"/>
  <c r="P419" i="5"/>
  <c r="O419" i="5"/>
  <c r="L419" i="5"/>
  <c r="P418" i="5"/>
  <c r="O418" i="5"/>
  <c r="L418" i="5"/>
  <c r="P417" i="5"/>
  <c r="O417" i="5"/>
  <c r="L417" i="5"/>
  <c r="P416" i="5"/>
  <c r="O416" i="5"/>
  <c r="L416" i="5"/>
  <c r="P415" i="5"/>
  <c r="O415" i="5"/>
  <c r="L415" i="5"/>
  <c r="P414" i="5"/>
  <c r="O414" i="5"/>
  <c r="L414" i="5"/>
  <c r="P413" i="5"/>
  <c r="O413" i="5"/>
  <c r="L413" i="5"/>
  <c r="P412" i="5"/>
  <c r="O412" i="5"/>
  <c r="L412" i="5"/>
  <c r="P411" i="5"/>
  <c r="O411" i="5"/>
  <c r="L411" i="5"/>
  <c r="P410" i="5"/>
  <c r="O410" i="5"/>
  <c r="L410" i="5"/>
  <c r="P409" i="5"/>
  <c r="O409" i="5"/>
  <c r="L409" i="5"/>
  <c r="P393" i="5"/>
  <c r="O393" i="5"/>
  <c r="L393" i="5"/>
  <c r="P392" i="5"/>
  <c r="O392" i="5"/>
  <c r="L392" i="5"/>
  <c r="P391" i="5"/>
  <c r="O391" i="5"/>
  <c r="L391" i="5"/>
  <c r="P390" i="5"/>
  <c r="O390" i="5"/>
  <c r="L390" i="5"/>
  <c r="P389" i="5"/>
  <c r="O389" i="5"/>
  <c r="L389" i="5"/>
  <c r="P388" i="5"/>
  <c r="O388" i="5"/>
  <c r="L388" i="5"/>
  <c r="P387" i="5"/>
  <c r="O387" i="5"/>
  <c r="L387" i="5"/>
  <c r="P386" i="5"/>
  <c r="O386" i="5"/>
  <c r="L386" i="5"/>
  <c r="P385" i="5"/>
  <c r="O385" i="5"/>
  <c r="L385" i="5"/>
  <c r="P384" i="5"/>
  <c r="O384" i="5"/>
  <c r="L384" i="5"/>
  <c r="P383" i="5"/>
  <c r="O383" i="5"/>
  <c r="L383" i="5"/>
  <c r="P354" i="5"/>
  <c r="O354" i="5"/>
  <c r="L354" i="5"/>
  <c r="P353" i="5"/>
  <c r="O353" i="5"/>
  <c r="L353" i="5"/>
  <c r="P337" i="5"/>
  <c r="O337" i="5"/>
  <c r="L337" i="5"/>
  <c r="P336" i="5"/>
  <c r="O336" i="5"/>
  <c r="L336" i="5"/>
  <c r="P335" i="5"/>
  <c r="O335" i="5"/>
  <c r="L335" i="5"/>
  <c r="P334" i="5"/>
  <c r="O334" i="5"/>
  <c r="L334" i="5"/>
  <c r="P333" i="5"/>
  <c r="O333" i="5"/>
  <c r="L333" i="5"/>
  <c r="P332" i="5"/>
  <c r="O332" i="5"/>
  <c r="L332" i="5"/>
  <c r="P331" i="5"/>
  <c r="O331" i="5"/>
  <c r="L331" i="5"/>
  <c r="P330" i="5"/>
  <c r="O330" i="5"/>
  <c r="L330" i="5"/>
  <c r="P329" i="5"/>
  <c r="O329" i="5"/>
  <c r="L329" i="5"/>
  <c r="P328" i="5"/>
  <c r="O328" i="5"/>
  <c r="L328" i="5"/>
  <c r="P327" i="5"/>
  <c r="O327" i="5"/>
  <c r="L327" i="5"/>
  <c r="P326" i="5"/>
  <c r="O326" i="5"/>
  <c r="L326" i="5"/>
  <c r="P325" i="5"/>
  <c r="O325" i="5"/>
  <c r="L325" i="5"/>
  <c r="P281" i="5"/>
  <c r="O281" i="5"/>
  <c r="L281" i="5"/>
  <c r="P280" i="5"/>
  <c r="O280" i="5"/>
  <c r="L280" i="5"/>
  <c r="P279" i="5"/>
  <c r="O279" i="5"/>
  <c r="L279" i="5"/>
  <c r="P278" i="5"/>
  <c r="O278" i="5"/>
  <c r="L278" i="5"/>
  <c r="P277" i="5"/>
  <c r="O277" i="5"/>
  <c r="L277" i="5"/>
  <c r="P276" i="5"/>
  <c r="O276" i="5"/>
  <c r="L276" i="5"/>
  <c r="P275" i="5"/>
  <c r="O275" i="5"/>
  <c r="L275" i="5"/>
  <c r="P274" i="5"/>
  <c r="O274" i="5"/>
  <c r="L274" i="5"/>
  <c r="P273" i="5"/>
  <c r="O273" i="5"/>
  <c r="L273" i="5"/>
  <c r="P272" i="5"/>
  <c r="O272" i="5"/>
  <c r="L272" i="5"/>
  <c r="P271" i="5"/>
  <c r="O271" i="5"/>
  <c r="L271" i="5"/>
  <c r="P270" i="5"/>
  <c r="O270" i="5"/>
  <c r="L270" i="5"/>
  <c r="P269" i="5"/>
  <c r="O269" i="5"/>
  <c r="L269" i="5"/>
  <c r="P253" i="5"/>
  <c r="O253" i="5"/>
  <c r="L253" i="5"/>
  <c r="P252" i="5"/>
  <c r="O252" i="5"/>
  <c r="L252" i="5"/>
  <c r="P223" i="5"/>
  <c r="O223" i="5"/>
  <c r="L223" i="5"/>
  <c r="P222" i="5"/>
  <c r="O222" i="5"/>
  <c r="L222" i="5"/>
  <c r="P221" i="5"/>
  <c r="O221" i="5"/>
  <c r="L221" i="5"/>
  <c r="P220" i="5"/>
  <c r="O220" i="5"/>
  <c r="L220" i="5"/>
  <c r="P219" i="5"/>
  <c r="O219" i="5"/>
  <c r="L219" i="5"/>
  <c r="P218" i="5"/>
  <c r="O218" i="5"/>
  <c r="L218" i="5"/>
  <c r="P217" i="5"/>
  <c r="O217" i="5"/>
  <c r="L217" i="5"/>
  <c r="P216" i="5"/>
  <c r="O216" i="5"/>
  <c r="L216" i="5"/>
  <c r="P215" i="5"/>
  <c r="O215" i="5"/>
  <c r="L215" i="5"/>
  <c r="P214" i="5"/>
  <c r="O214" i="5"/>
  <c r="L214" i="5"/>
  <c r="P213" i="5"/>
  <c r="O213" i="5"/>
  <c r="L213" i="5"/>
  <c r="P197" i="5"/>
  <c r="O197" i="5"/>
  <c r="L197" i="5"/>
  <c r="P196" i="5"/>
  <c r="O196" i="5"/>
  <c r="L196" i="5"/>
  <c r="P195" i="5"/>
  <c r="O195" i="5"/>
  <c r="L195" i="5"/>
  <c r="P194" i="5"/>
  <c r="O194" i="5"/>
  <c r="L194" i="5"/>
  <c r="P165" i="5"/>
  <c r="O165" i="5"/>
  <c r="L165" i="5"/>
  <c r="P164" i="5"/>
  <c r="O164" i="5"/>
  <c r="L164" i="5"/>
  <c r="P163" i="5"/>
  <c r="O163" i="5"/>
  <c r="L163" i="5"/>
  <c r="P162" i="5"/>
  <c r="O162" i="5"/>
  <c r="L162" i="5"/>
  <c r="P161" i="5"/>
  <c r="O161" i="5"/>
  <c r="L161" i="5"/>
  <c r="P160" i="5"/>
  <c r="O160" i="5"/>
  <c r="L160" i="5"/>
  <c r="P159" i="5"/>
  <c r="O159" i="5"/>
  <c r="L159" i="5"/>
  <c r="P158" i="5"/>
  <c r="O158" i="5"/>
  <c r="L158" i="5"/>
  <c r="P157" i="5"/>
  <c r="O157" i="5"/>
  <c r="L157" i="5"/>
  <c r="P141" i="5"/>
  <c r="O141" i="5"/>
  <c r="L141" i="5"/>
  <c r="P140" i="5"/>
  <c r="O140" i="5"/>
  <c r="L140" i="5"/>
  <c r="P139" i="5"/>
  <c r="O139" i="5"/>
  <c r="L139" i="5"/>
  <c r="P138" i="5"/>
  <c r="O138" i="5"/>
  <c r="L138" i="5"/>
  <c r="P137" i="5"/>
  <c r="O137" i="5"/>
  <c r="L137" i="5"/>
  <c r="P136" i="5"/>
  <c r="O136" i="5"/>
  <c r="L136" i="5"/>
  <c r="P107" i="5"/>
  <c r="O107" i="5"/>
  <c r="L107" i="5"/>
  <c r="P106" i="5"/>
  <c r="O106" i="5"/>
  <c r="L106" i="5"/>
  <c r="P105" i="5"/>
  <c r="O105" i="5"/>
  <c r="L105" i="5"/>
  <c r="P104" i="5"/>
  <c r="O104" i="5"/>
  <c r="L104" i="5"/>
  <c r="P103" i="5"/>
  <c r="O103" i="5"/>
  <c r="L103" i="5"/>
  <c r="P102" i="5"/>
  <c r="O102" i="5"/>
  <c r="L102" i="5"/>
  <c r="P101" i="5"/>
  <c r="O101" i="5"/>
  <c r="L101" i="5"/>
  <c r="P85" i="5"/>
  <c r="O85" i="5"/>
  <c r="L85" i="5"/>
  <c r="P84" i="5"/>
  <c r="O84" i="5"/>
  <c r="L84" i="5"/>
  <c r="P83" i="5"/>
  <c r="O83" i="5"/>
  <c r="L83" i="5"/>
  <c r="P82" i="5"/>
  <c r="O82" i="5"/>
  <c r="L82" i="5"/>
  <c r="P81" i="5"/>
  <c r="O81" i="5"/>
  <c r="L81" i="5"/>
  <c r="P80" i="5"/>
  <c r="O80" i="5"/>
  <c r="L80" i="5"/>
  <c r="P79" i="5"/>
  <c r="O79" i="5"/>
  <c r="L79" i="5"/>
  <c r="P78" i="5"/>
  <c r="O78" i="5"/>
  <c r="L78" i="5"/>
  <c r="P49" i="5"/>
  <c r="O49" i="5"/>
  <c r="L49" i="5"/>
  <c r="P48" i="5"/>
  <c r="O48" i="5"/>
  <c r="L48" i="5"/>
  <c r="P47" i="5"/>
  <c r="O47" i="5"/>
  <c r="L47" i="5"/>
  <c r="P46" i="5"/>
  <c r="O46" i="5"/>
  <c r="L46" i="5"/>
  <c r="P45" i="5"/>
  <c r="O45" i="5"/>
  <c r="L45" i="5"/>
  <c r="P29" i="5"/>
  <c r="O29" i="5"/>
  <c r="L29" i="5"/>
  <c r="P28" i="5"/>
  <c r="O28" i="5"/>
  <c r="L28" i="5"/>
  <c r="P27" i="5"/>
  <c r="O27" i="5"/>
  <c r="L27" i="5"/>
  <c r="P26" i="5"/>
  <c r="O26" i="5"/>
  <c r="L26" i="5"/>
  <c r="P25" i="5"/>
  <c r="O25" i="5"/>
  <c r="L25" i="5"/>
  <c r="P24" i="5"/>
  <c r="O24" i="5"/>
  <c r="L24" i="5"/>
  <c r="P23" i="5"/>
  <c r="O23" i="5"/>
  <c r="L23" i="5"/>
  <c r="P22" i="5"/>
  <c r="O22" i="5"/>
  <c r="L22" i="5"/>
  <c r="P21" i="5"/>
  <c r="O21" i="5"/>
  <c r="L21" i="5"/>
  <c r="P20" i="5"/>
  <c r="O20" i="5"/>
  <c r="L20" i="5"/>
  <c r="P1003" i="5"/>
  <c r="O1003" i="5"/>
  <c r="L1003" i="5"/>
  <c r="P1002" i="5"/>
  <c r="O1002" i="5"/>
  <c r="L1002" i="5"/>
  <c r="P1001" i="5"/>
  <c r="O1001" i="5"/>
  <c r="L1001" i="5"/>
  <c r="P1000" i="5"/>
  <c r="O1000" i="5"/>
  <c r="L1000" i="5"/>
  <c r="P999" i="5"/>
  <c r="O999" i="5"/>
  <c r="L999" i="5"/>
  <c r="P985" i="5"/>
  <c r="O985" i="5"/>
  <c r="L985" i="5"/>
  <c r="P984" i="5"/>
  <c r="O984" i="5"/>
  <c r="L984" i="5"/>
  <c r="P983" i="5"/>
  <c r="O983" i="5"/>
  <c r="L983" i="5"/>
  <c r="P982" i="5"/>
  <c r="O982" i="5"/>
  <c r="L982" i="5"/>
  <c r="P981" i="5"/>
  <c r="O981" i="5"/>
  <c r="L981" i="5"/>
  <c r="P980" i="5"/>
  <c r="O980" i="5"/>
  <c r="L980" i="5"/>
  <c r="P979" i="5"/>
  <c r="O979" i="5"/>
  <c r="L979" i="5"/>
  <c r="P978" i="5"/>
  <c r="O978" i="5"/>
  <c r="L978" i="5"/>
  <c r="P977" i="5"/>
  <c r="O977" i="5"/>
  <c r="L977" i="5"/>
  <c r="P976" i="5"/>
  <c r="O976" i="5"/>
  <c r="L976" i="5"/>
  <c r="P949" i="5"/>
  <c r="O949" i="5"/>
  <c r="L949" i="5"/>
  <c r="P948" i="5"/>
  <c r="O948" i="5"/>
  <c r="L948" i="5"/>
  <c r="P947" i="5"/>
  <c r="O947" i="5"/>
  <c r="L947" i="5"/>
  <c r="P946" i="5"/>
  <c r="O946" i="5"/>
  <c r="L946" i="5"/>
  <c r="P945" i="5"/>
  <c r="O945" i="5"/>
  <c r="L945" i="5"/>
  <c r="P944" i="5"/>
  <c r="O944" i="5"/>
  <c r="L944" i="5"/>
  <c r="P943" i="5"/>
  <c r="O943" i="5"/>
  <c r="L943" i="5"/>
  <c r="P929" i="5"/>
  <c r="O929" i="5"/>
  <c r="L929" i="5"/>
  <c r="P928" i="5"/>
  <c r="O928" i="5"/>
  <c r="L928" i="5"/>
  <c r="P927" i="5"/>
  <c r="O927" i="5"/>
  <c r="L927" i="5"/>
  <c r="P926" i="5"/>
  <c r="O926" i="5"/>
  <c r="L926" i="5"/>
  <c r="P925" i="5"/>
  <c r="O925" i="5"/>
  <c r="L925" i="5"/>
  <c r="P924" i="5"/>
  <c r="O924" i="5"/>
  <c r="L924" i="5"/>
  <c r="P923" i="5"/>
  <c r="O923" i="5"/>
  <c r="L923" i="5"/>
  <c r="P922" i="5"/>
  <c r="O922" i="5"/>
  <c r="L922" i="5"/>
  <c r="P895" i="5"/>
  <c r="O895" i="5"/>
  <c r="L895" i="5"/>
  <c r="P894" i="5"/>
  <c r="O894" i="5"/>
  <c r="L894" i="5"/>
  <c r="P893" i="5"/>
  <c r="O893" i="5"/>
  <c r="L893" i="5"/>
  <c r="P892" i="5"/>
  <c r="O892" i="5"/>
  <c r="L892" i="5"/>
  <c r="P891" i="5"/>
  <c r="O891" i="5"/>
  <c r="L891" i="5"/>
  <c r="P890" i="5"/>
  <c r="O890" i="5"/>
  <c r="L890" i="5"/>
  <c r="P889" i="5"/>
  <c r="O889" i="5"/>
  <c r="L889" i="5"/>
  <c r="P888" i="5"/>
  <c r="O888" i="5"/>
  <c r="L888" i="5"/>
  <c r="P887" i="5"/>
  <c r="O887" i="5"/>
  <c r="L887" i="5"/>
  <c r="P873" i="5"/>
  <c r="O873" i="5"/>
  <c r="L873" i="5"/>
  <c r="P872" i="5"/>
  <c r="O872" i="5"/>
  <c r="L872" i="5"/>
  <c r="P871" i="5"/>
  <c r="O871" i="5"/>
  <c r="L871" i="5"/>
  <c r="P870" i="5"/>
  <c r="O870" i="5"/>
  <c r="L870" i="5"/>
  <c r="P869" i="5"/>
  <c r="O869" i="5"/>
  <c r="L869" i="5"/>
  <c r="P868" i="5"/>
  <c r="O868" i="5"/>
  <c r="L868" i="5"/>
  <c r="P841" i="5"/>
  <c r="O841" i="5"/>
  <c r="L841" i="5"/>
  <c r="P840" i="5"/>
  <c r="O840" i="5"/>
  <c r="L840" i="5"/>
  <c r="P839" i="5"/>
  <c r="O839" i="5"/>
  <c r="L839" i="5"/>
  <c r="P838" i="5"/>
  <c r="O838" i="5"/>
  <c r="L838" i="5"/>
  <c r="P837" i="5"/>
  <c r="O837" i="5"/>
  <c r="L837" i="5"/>
  <c r="P836" i="5"/>
  <c r="O836" i="5"/>
  <c r="L836" i="5"/>
  <c r="P835" i="5"/>
  <c r="O835" i="5"/>
  <c r="L835" i="5"/>
  <c r="P834" i="5"/>
  <c r="O834" i="5"/>
  <c r="L834" i="5"/>
  <c r="P833" i="5"/>
  <c r="O833" i="5"/>
  <c r="L833" i="5"/>
  <c r="P832" i="5"/>
  <c r="O832" i="5"/>
  <c r="L832" i="5"/>
  <c r="P831" i="5"/>
  <c r="O831" i="5"/>
  <c r="L831" i="5"/>
  <c r="P830" i="5"/>
  <c r="O830" i="5"/>
  <c r="L830" i="5"/>
  <c r="P829" i="5"/>
  <c r="O829" i="5"/>
  <c r="L829" i="5"/>
  <c r="P828" i="5"/>
  <c r="O828" i="5"/>
  <c r="L828" i="5"/>
  <c r="P827" i="5"/>
  <c r="O827" i="5"/>
  <c r="L827" i="5"/>
  <c r="P800" i="5"/>
  <c r="O800" i="5"/>
  <c r="L800" i="5"/>
  <c r="P799" i="5"/>
  <c r="O799" i="5"/>
  <c r="L799" i="5"/>
  <c r="P798" i="5"/>
  <c r="O798" i="5"/>
  <c r="L798" i="5"/>
  <c r="P797" i="5"/>
  <c r="O797" i="5"/>
  <c r="L797" i="5"/>
  <c r="P796" i="5"/>
  <c r="O796" i="5"/>
  <c r="L796" i="5"/>
  <c r="P795" i="5"/>
  <c r="O795" i="5"/>
  <c r="L795" i="5"/>
  <c r="P781" i="5"/>
  <c r="O781" i="5"/>
  <c r="L781" i="5"/>
  <c r="P780" i="5"/>
  <c r="O780" i="5"/>
  <c r="L780" i="5"/>
  <c r="P779" i="5"/>
  <c r="O779" i="5"/>
  <c r="L779" i="5"/>
  <c r="P778" i="5"/>
  <c r="O778" i="5"/>
  <c r="L778" i="5"/>
  <c r="P777" i="5"/>
  <c r="O777" i="5"/>
  <c r="L777" i="5"/>
  <c r="P776" i="5"/>
  <c r="O776" i="5"/>
  <c r="L776" i="5"/>
  <c r="P775" i="5"/>
  <c r="O775" i="5"/>
  <c r="L775" i="5"/>
  <c r="P774" i="5"/>
  <c r="O774" i="5"/>
  <c r="L774" i="5"/>
  <c r="P773" i="5"/>
  <c r="O773" i="5"/>
  <c r="L773" i="5"/>
  <c r="P746" i="5"/>
  <c r="O746" i="5"/>
  <c r="L746" i="5"/>
  <c r="P745" i="5"/>
  <c r="O745" i="5"/>
  <c r="L745" i="5"/>
  <c r="P744" i="5"/>
  <c r="O744" i="5"/>
  <c r="L744" i="5"/>
  <c r="P743" i="5"/>
  <c r="O743" i="5"/>
  <c r="L743" i="5"/>
  <c r="P742" i="5"/>
  <c r="O742" i="5"/>
  <c r="L742" i="5"/>
  <c r="P741" i="5"/>
  <c r="O741" i="5"/>
  <c r="L741" i="5"/>
  <c r="P740" i="5"/>
  <c r="O740" i="5"/>
  <c r="L740" i="5"/>
  <c r="P739" i="5"/>
  <c r="O739" i="5"/>
  <c r="L739" i="5"/>
  <c r="P738" i="5"/>
  <c r="O738" i="5"/>
  <c r="L738" i="5"/>
  <c r="P737" i="5"/>
  <c r="O737" i="5"/>
  <c r="L737" i="5"/>
  <c r="P736" i="5"/>
  <c r="O736" i="5"/>
  <c r="L736" i="5"/>
  <c r="P735" i="5"/>
  <c r="O735" i="5"/>
  <c r="L735" i="5"/>
  <c r="P734" i="5"/>
  <c r="O734" i="5"/>
  <c r="L734" i="5"/>
  <c r="P733" i="5"/>
  <c r="O733" i="5"/>
  <c r="L733" i="5"/>
  <c r="P732" i="5"/>
  <c r="O732" i="5"/>
  <c r="L732" i="5"/>
  <c r="P705" i="5"/>
  <c r="O705" i="5"/>
  <c r="L705" i="5"/>
  <c r="P704" i="5"/>
  <c r="O704" i="5"/>
  <c r="L704" i="5"/>
  <c r="P703" i="5"/>
  <c r="O703" i="5"/>
  <c r="L703" i="5"/>
  <c r="P702" i="5"/>
  <c r="O702" i="5"/>
  <c r="L702" i="5"/>
  <c r="P688" i="5"/>
  <c r="O688" i="5"/>
  <c r="L688" i="5"/>
  <c r="P687" i="5"/>
  <c r="O687" i="5"/>
  <c r="L687" i="5"/>
  <c r="P686" i="5"/>
  <c r="O686" i="5"/>
  <c r="L686" i="5"/>
  <c r="P685" i="5"/>
  <c r="O685" i="5"/>
  <c r="L685" i="5"/>
  <c r="P684" i="5"/>
  <c r="O684" i="5"/>
  <c r="L684" i="5"/>
  <c r="P683" i="5"/>
  <c r="O683" i="5"/>
  <c r="L683" i="5"/>
  <c r="P682" i="5"/>
  <c r="O682" i="5"/>
  <c r="L682" i="5"/>
  <c r="P681" i="5"/>
  <c r="O681" i="5"/>
  <c r="L681" i="5"/>
  <c r="P680" i="5"/>
  <c r="O680" i="5"/>
  <c r="L680" i="5"/>
  <c r="P679" i="5"/>
  <c r="O679" i="5"/>
  <c r="L679" i="5"/>
  <c r="P678" i="5"/>
  <c r="O678" i="5"/>
  <c r="L678" i="5"/>
  <c r="P651" i="5"/>
  <c r="O651" i="5"/>
  <c r="L651" i="5"/>
  <c r="P650" i="5"/>
  <c r="O650" i="5"/>
  <c r="L650" i="5"/>
  <c r="P649" i="5"/>
  <c r="O649" i="5"/>
  <c r="L649" i="5"/>
  <c r="P648" i="5"/>
  <c r="O648" i="5"/>
  <c r="L648" i="5"/>
  <c r="P647" i="5"/>
  <c r="O647" i="5"/>
  <c r="L647" i="5"/>
  <c r="P646" i="5"/>
  <c r="O646" i="5"/>
  <c r="L646" i="5"/>
  <c r="P632" i="5"/>
  <c r="O632" i="5"/>
  <c r="L632" i="5"/>
  <c r="P631" i="5"/>
  <c r="O631" i="5"/>
  <c r="L631" i="5"/>
  <c r="P630" i="5"/>
  <c r="O630" i="5"/>
  <c r="L630" i="5"/>
  <c r="P629" i="5"/>
  <c r="O629" i="5"/>
  <c r="L629" i="5"/>
  <c r="P628" i="5"/>
  <c r="O628" i="5"/>
  <c r="L628" i="5"/>
  <c r="P627" i="5"/>
  <c r="O627" i="5"/>
  <c r="L627" i="5"/>
  <c r="P626" i="5"/>
  <c r="O626" i="5"/>
  <c r="L626" i="5"/>
  <c r="P625" i="5"/>
  <c r="O625" i="5"/>
  <c r="L625" i="5"/>
  <c r="P624" i="5"/>
  <c r="O624" i="5"/>
  <c r="L624" i="5"/>
  <c r="P597" i="5"/>
  <c r="O597" i="5"/>
  <c r="L597" i="5"/>
  <c r="P596" i="5"/>
  <c r="O596" i="5"/>
  <c r="L596" i="5"/>
  <c r="P595" i="5"/>
  <c r="O595" i="5"/>
  <c r="L595" i="5"/>
  <c r="P594" i="5"/>
  <c r="O594" i="5"/>
  <c r="L594" i="5"/>
  <c r="P593" i="5"/>
  <c r="O593" i="5"/>
  <c r="L593" i="5"/>
  <c r="P592" i="5"/>
  <c r="O592" i="5"/>
  <c r="L592" i="5"/>
  <c r="P591" i="5"/>
  <c r="O591" i="5"/>
  <c r="L591" i="5"/>
  <c r="P590" i="5"/>
  <c r="O590" i="5"/>
  <c r="L590" i="5"/>
  <c r="P576" i="5"/>
  <c r="O576" i="5"/>
  <c r="L576" i="5"/>
  <c r="P575" i="5"/>
  <c r="O575" i="5"/>
  <c r="L575" i="5"/>
  <c r="P574" i="5"/>
  <c r="O574" i="5"/>
  <c r="L574" i="5"/>
  <c r="P573" i="5"/>
  <c r="O573" i="5"/>
  <c r="L573" i="5"/>
  <c r="P572" i="5"/>
  <c r="O572" i="5"/>
  <c r="L572" i="5"/>
  <c r="P571" i="5"/>
  <c r="O571" i="5"/>
  <c r="L571" i="5"/>
  <c r="P570" i="5"/>
  <c r="O570" i="5"/>
  <c r="L570" i="5"/>
  <c r="P543" i="5"/>
  <c r="O543" i="5"/>
  <c r="L543" i="5"/>
  <c r="P542" i="5"/>
  <c r="O542" i="5"/>
  <c r="L542" i="5"/>
  <c r="P541" i="5"/>
  <c r="O541" i="5"/>
  <c r="L541" i="5"/>
  <c r="P540" i="5"/>
  <c r="O540" i="5"/>
  <c r="L540" i="5"/>
  <c r="P539" i="5"/>
  <c r="O539" i="5"/>
  <c r="L539" i="5"/>
  <c r="P538" i="5"/>
  <c r="O538" i="5"/>
  <c r="L538" i="5"/>
  <c r="P537" i="5"/>
  <c r="O537" i="5"/>
  <c r="L537" i="5"/>
  <c r="P536" i="5"/>
  <c r="O536" i="5"/>
  <c r="L536" i="5"/>
  <c r="P535" i="5"/>
  <c r="O535" i="5"/>
  <c r="L535" i="5"/>
  <c r="P534" i="5"/>
  <c r="O534" i="5"/>
  <c r="L534" i="5"/>
  <c r="P520" i="5"/>
  <c r="O520" i="5"/>
  <c r="L520" i="5"/>
  <c r="P519" i="5"/>
  <c r="O519" i="5"/>
  <c r="L519" i="5"/>
  <c r="P518" i="5"/>
  <c r="O518" i="5"/>
  <c r="L518" i="5"/>
  <c r="P517" i="5"/>
  <c r="O517" i="5"/>
  <c r="L517" i="5"/>
  <c r="P516" i="5"/>
  <c r="O516" i="5"/>
  <c r="L516" i="5"/>
  <c r="P489" i="5"/>
  <c r="O489" i="5"/>
  <c r="L489" i="5"/>
  <c r="P488" i="5"/>
  <c r="O488" i="5"/>
  <c r="L488" i="5"/>
  <c r="P487" i="5"/>
  <c r="O487" i="5"/>
  <c r="L487" i="5"/>
  <c r="P486" i="5"/>
  <c r="O486" i="5"/>
  <c r="L486" i="5"/>
  <c r="P485" i="5"/>
  <c r="O485" i="5"/>
  <c r="L485" i="5"/>
  <c r="P484" i="5"/>
  <c r="O484" i="5"/>
  <c r="L484" i="5"/>
  <c r="P483" i="5"/>
  <c r="O483" i="5"/>
  <c r="L483" i="5"/>
  <c r="P482" i="5"/>
  <c r="O482" i="5"/>
  <c r="L482" i="5"/>
  <c r="P481" i="5"/>
  <c r="O481" i="5"/>
  <c r="L481" i="5"/>
  <c r="P480" i="5"/>
  <c r="O480" i="5"/>
  <c r="P479" i="5"/>
  <c r="O479" i="5"/>
  <c r="P478" i="5"/>
  <c r="O478" i="5"/>
  <c r="P464" i="5"/>
  <c r="O464" i="5"/>
  <c r="P463" i="5"/>
  <c r="O463" i="5"/>
  <c r="P462" i="5"/>
  <c r="O462" i="5"/>
  <c r="P435" i="5"/>
  <c r="O435" i="5"/>
  <c r="P434" i="5"/>
  <c r="O434" i="5"/>
  <c r="P433" i="5"/>
  <c r="O433" i="5"/>
  <c r="P432" i="5"/>
  <c r="O432" i="5"/>
  <c r="P431" i="5"/>
  <c r="O431" i="5"/>
  <c r="P430" i="5"/>
  <c r="O430" i="5"/>
  <c r="P429" i="5"/>
  <c r="O429" i="5"/>
  <c r="P428" i="5"/>
  <c r="O428" i="5"/>
  <c r="P427" i="5"/>
  <c r="O427" i="5"/>
  <c r="P426" i="5"/>
  <c r="O426" i="5"/>
  <c r="P425" i="5"/>
  <c r="O425" i="5"/>
  <c r="P424" i="5"/>
  <c r="O424" i="5"/>
  <c r="P423" i="5"/>
  <c r="O423" i="5"/>
  <c r="P422" i="5"/>
  <c r="O422" i="5"/>
  <c r="P408" i="5"/>
  <c r="O408" i="5"/>
  <c r="P394" i="5"/>
  <c r="O394" i="5"/>
  <c r="P380" i="5"/>
  <c r="O380" i="5"/>
  <c r="P379" i="5"/>
  <c r="O379" i="5"/>
  <c r="P378" i="5"/>
  <c r="O378" i="5"/>
  <c r="P377" i="5"/>
  <c r="O377" i="5"/>
  <c r="P376" i="5"/>
  <c r="O376" i="5"/>
  <c r="P375" i="5"/>
  <c r="O375" i="5"/>
  <c r="P374" i="5"/>
  <c r="O374" i="5"/>
  <c r="L374" i="5"/>
  <c r="P373" i="5"/>
  <c r="O373" i="5"/>
  <c r="L373" i="5"/>
  <c r="P372" i="5"/>
  <c r="O372" i="5"/>
  <c r="L372" i="5"/>
  <c r="P371" i="5"/>
  <c r="O371" i="5"/>
  <c r="L371" i="5"/>
  <c r="P370" i="5"/>
  <c r="O370" i="5"/>
  <c r="L370" i="5"/>
  <c r="P369" i="5"/>
  <c r="O369" i="5"/>
  <c r="L369" i="5"/>
  <c r="P368" i="5"/>
  <c r="O368" i="5"/>
  <c r="L368" i="5"/>
  <c r="P367" i="5"/>
  <c r="O367" i="5"/>
  <c r="L367" i="5"/>
  <c r="P340" i="5"/>
  <c r="O340" i="5"/>
  <c r="L340" i="5"/>
  <c r="P339" i="5"/>
  <c r="O339" i="5"/>
  <c r="L339" i="5"/>
  <c r="P338" i="5"/>
  <c r="O338" i="5"/>
  <c r="L338" i="5"/>
  <c r="P324" i="5"/>
  <c r="O324" i="5"/>
  <c r="L324" i="5"/>
  <c r="P323" i="5"/>
  <c r="O323" i="5"/>
  <c r="L323" i="5"/>
  <c r="P322" i="5"/>
  <c r="O322" i="5"/>
  <c r="L322" i="5"/>
  <c r="P321" i="5"/>
  <c r="O321" i="5"/>
  <c r="L321" i="5"/>
  <c r="P320" i="5"/>
  <c r="O320" i="5"/>
  <c r="L320" i="5"/>
  <c r="P319" i="5"/>
  <c r="O319" i="5"/>
  <c r="L319" i="5"/>
  <c r="P318" i="5"/>
  <c r="O318" i="5"/>
  <c r="L318" i="5"/>
  <c r="P317" i="5"/>
  <c r="O317" i="5"/>
  <c r="L317" i="5"/>
  <c r="P316" i="5"/>
  <c r="O316" i="5"/>
  <c r="L316" i="5"/>
  <c r="P315" i="5"/>
  <c r="O315" i="5"/>
  <c r="L315" i="5"/>
  <c r="P314" i="5"/>
  <c r="O314" i="5"/>
  <c r="L314" i="5"/>
  <c r="P313" i="5"/>
  <c r="O313" i="5"/>
  <c r="L313" i="5"/>
  <c r="P286" i="5"/>
  <c r="O286" i="5"/>
  <c r="L286" i="5"/>
  <c r="P285" i="5"/>
  <c r="O285" i="5"/>
  <c r="L285" i="5"/>
  <c r="P284" i="5"/>
  <c r="O284" i="5"/>
  <c r="L284" i="5"/>
  <c r="P283" i="5"/>
  <c r="O283" i="5"/>
  <c r="L283" i="5"/>
  <c r="P282" i="5"/>
  <c r="O282" i="5"/>
  <c r="L282" i="5"/>
  <c r="P268" i="5"/>
  <c r="O268" i="5"/>
  <c r="L268" i="5"/>
  <c r="P267" i="5"/>
  <c r="O267" i="5"/>
  <c r="L267" i="5"/>
  <c r="P266" i="5"/>
  <c r="O266" i="5"/>
  <c r="L266" i="5"/>
  <c r="P265" i="5"/>
  <c r="O265" i="5"/>
  <c r="L265" i="5"/>
  <c r="P264" i="5"/>
  <c r="O264" i="5"/>
  <c r="L264" i="5"/>
  <c r="P263" i="5"/>
  <c r="O263" i="5"/>
  <c r="L263" i="5"/>
  <c r="P262" i="5"/>
  <c r="O262" i="5"/>
  <c r="L262" i="5"/>
  <c r="P261" i="5"/>
  <c r="O261" i="5"/>
  <c r="L261" i="5"/>
  <c r="P260" i="5"/>
  <c r="O260" i="5"/>
  <c r="L260" i="5"/>
  <c r="P259" i="5"/>
  <c r="O259" i="5"/>
  <c r="L259" i="5"/>
  <c r="P232" i="5"/>
  <c r="O232" i="5"/>
  <c r="L232" i="5"/>
  <c r="P231" i="5"/>
  <c r="O231" i="5"/>
  <c r="L231" i="5"/>
  <c r="P230" i="5"/>
  <c r="O230" i="5"/>
  <c r="L230" i="5"/>
  <c r="P229" i="5"/>
  <c r="O229" i="5"/>
  <c r="L229" i="5"/>
  <c r="P228" i="5"/>
  <c r="O228" i="5"/>
  <c r="L228" i="5"/>
  <c r="P227" i="5"/>
  <c r="O227" i="5"/>
  <c r="L227" i="5"/>
  <c r="P226" i="5"/>
  <c r="O226" i="5"/>
  <c r="L226" i="5"/>
  <c r="P212" i="5"/>
  <c r="O212" i="5"/>
  <c r="L212" i="5"/>
  <c r="P211" i="5"/>
  <c r="O211" i="5"/>
  <c r="L211" i="5"/>
  <c r="P210" i="5"/>
  <c r="O210" i="5"/>
  <c r="L210" i="5"/>
  <c r="P209" i="5"/>
  <c r="O209" i="5"/>
  <c r="L209" i="5"/>
  <c r="P208" i="5"/>
  <c r="O208" i="5"/>
  <c r="L208" i="5"/>
  <c r="P207" i="5"/>
  <c r="O207" i="5"/>
  <c r="L207" i="5"/>
  <c r="P206" i="5"/>
  <c r="O206" i="5"/>
  <c r="L206" i="5"/>
  <c r="P205" i="5"/>
  <c r="O205" i="5"/>
  <c r="L205" i="5"/>
  <c r="P178" i="5"/>
  <c r="O178" i="5"/>
  <c r="L178" i="5"/>
  <c r="P177" i="5"/>
  <c r="O177" i="5"/>
  <c r="L177" i="5"/>
  <c r="P176" i="5"/>
  <c r="O176" i="5"/>
  <c r="L176" i="5"/>
  <c r="P175" i="5"/>
  <c r="O175" i="5"/>
  <c r="L175" i="5"/>
  <c r="P174" i="5"/>
  <c r="O174" i="5"/>
  <c r="L174" i="5"/>
  <c r="P173" i="5"/>
  <c r="O173" i="5"/>
  <c r="L173" i="5"/>
  <c r="P172" i="5"/>
  <c r="O172" i="5"/>
  <c r="L172" i="5"/>
  <c r="P171" i="5"/>
  <c r="O171" i="5"/>
  <c r="L171" i="5"/>
  <c r="P170" i="5"/>
  <c r="O170" i="5"/>
  <c r="L170" i="5"/>
  <c r="P156" i="5"/>
  <c r="O156" i="5"/>
  <c r="L156" i="5"/>
  <c r="P155" i="5"/>
  <c r="O155" i="5"/>
  <c r="L155" i="5"/>
  <c r="P154" i="5"/>
  <c r="O154" i="5"/>
  <c r="L154" i="5"/>
  <c r="P153" i="5"/>
  <c r="O153" i="5"/>
  <c r="L153" i="5"/>
  <c r="P152" i="5"/>
  <c r="O152" i="5"/>
  <c r="L152" i="5"/>
  <c r="P151" i="5"/>
  <c r="O151" i="5"/>
  <c r="L151" i="5"/>
  <c r="P124" i="5"/>
  <c r="O124" i="5"/>
  <c r="L124" i="5"/>
  <c r="P123" i="5"/>
  <c r="O123" i="5"/>
  <c r="L123" i="5"/>
  <c r="P122" i="5"/>
  <c r="O122" i="5"/>
  <c r="L122" i="5"/>
  <c r="P121" i="5"/>
  <c r="O121" i="5"/>
  <c r="L121" i="5"/>
  <c r="P120" i="5"/>
  <c r="O120" i="5"/>
  <c r="L120" i="5"/>
  <c r="P119" i="5"/>
  <c r="O119" i="5"/>
  <c r="L119" i="5"/>
  <c r="P118" i="5"/>
  <c r="O118" i="5"/>
  <c r="L118" i="5"/>
  <c r="P117" i="5"/>
  <c r="O117" i="5"/>
  <c r="L117" i="5"/>
  <c r="P116" i="5"/>
  <c r="O116" i="5"/>
  <c r="L116" i="5"/>
  <c r="P115" i="5"/>
  <c r="O115" i="5"/>
  <c r="L115" i="5"/>
  <c r="P114" i="5"/>
  <c r="O114" i="5"/>
  <c r="L114" i="5"/>
  <c r="P100" i="5"/>
  <c r="O100" i="5"/>
  <c r="L100" i="5"/>
  <c r="P99" i="5"/>
  <c r="O99" i="5"/>
  <c r="L99" i="5"/>
  <c r="P98" i="5"/>
  <c r="O98" i="5"/>
  <c r="L98" i="5"/>
  <c r="P97" i="5"/>
  <c r="O97" i="5"/>
  <c r="L97" i="5"/>
  <c r="P70" i="5"/>
  <c r="O70" i="5"/>
  <c r="L70" i="5"/>
  <c r="P69" i="5"/>
  <c r="O69" i="5"/>
  <c r="L69" i="5"/>
  <c r="P68" i="5"/>
  <c r="O68" i="5"/>
  <c r="L68" i="5"/>
  <c r="P67" i="5"/>
  <c r="O67" i="5"/>
  <c r="L67" i="5"/>
  <c r="P66" i="5"/>
  <c r="O66" i="5"/>
  <c r="L66" i="5"/>
  <c r="P65" i="5"/>
  <c r="O65" i="5"/>
  <c r="L65" i="5"/>
  <c r="P64" i="5"/>
  <c r="O64" i="5"/>
  <c r="L64" i="5"/>
  <c r="P63" i="5"/>
  <c r="O63" i="5"/>
  <c r="L63" i="5"/>
  <c r="P62" i="5"/>
  <c r="O62" i="5"/>
  <c r="L62" i="5"/>
  <c r="P61" i="5"/>
  <c r="O61" i="5"/>
  <c r="L61" i="5"/>
  <c r="P60" i="5"/>
  <c r="O60" i="5"/>
  <c r="L60" i="5"/>
  <c r="P59" i="5"/>
  <c r="O59" i="5"/>
  <c r="L59" i="5"/>
  <c r="P58" i="5"/>
  <c r="O58" i="5"/>
  <c r="L58" i="5"/>
  <c r="P44" i="5"/>
  <c r="O44" i="5"/>
  <c r="L44" i="5"/>
  <c r="P43" i="5"/>
  <c r="O43" i="5"/>
  <c r="L43" i="5"/>
  <c r="P16" i="5"/>
  <c r="O16" i="5"/>
  <c r="L16" i="5"/>
  <c r="P15" i="5"/>
  <c r="O15" i="5"/>
  <c r="L15" i="5"/>
  <c r="P14" i="5"/>
  <c r="O14" i="5"/>
  <c r="L14" i="5"/>
  <c r="P13" i="5"/>
  <c r="O13" i="5"/>
  <c r="L13" i="5"/>
  <c r="P12" i="5"/>
  <c r="O12" i="5"/>
  <c r="L12" i="5"/>
  <c r="P11" i="5"/>
  <c r="O11" i="5"/>
  <c r="L11" i="5"/>
  <c r="P10" i="5"/>
  <c r="O10" i="5"/>
  <c r="L10" i="5"/>
  <c r="P9" i="5"/>
  <c r="O9" i="5"/>
  <c r="L9" i="5"/>
  <c r="P8" i="5"/>
  <c r="O8" i="5"/>
  <c r="L8" i="5"/>
  <c r="P7" i="5"/>
  <c r="O7" i="5"/>
  <c r="L7" i="5"/>
  <c r="P6" i="5"/>
  <c r="O6" i="5"/>
  <c r="L6" i="5"/>
  <c r="P5" i="5"/>
  <c r="O5" i="5"/>
  <c r="L5" i="5"/>
  <c r="P4" i="5"/>
  <c r="O4" i="5"/>
  <c r="L4" i="5"/>
  <c r="P3" i="5"/>
  <c r="L3" i="5"/>
  <c r="P2" i="5"/>
  <c r="O2" i="5"/>
  <c r="L2" i="5"/>
  <c r="T423" i="5" l="1"/>
  <c r="S423" i="5"/>
  <c r="T2" i="5"/>
  <c r="S2" i="5"/>
  <c r="T377" i="5"/>
  <c r="S377" i="5"/>
  <c r="T394" i="5"/>
  <c r="S394" i="5"/>
  <c r="T424" i="5"/>
  <c r="S424" i="5"/>
  <c r="T428" i="5"/>
  <c r="S428" i="5"/>
  <c r="T432" i="5"/>
  <c r="S432" i="5"/>
  <c r="T462" i="5"/>
  <c r="S462" i="5"/>
  <c r="T479" i="5"/>
  <c r="S479" i="5"/>
  <c r="T431" i="5"/>
  <c r="S431" i="5"/>
  <c r="T435" i="5"/>
  <c r="S435" i="5"/>
  <c r="T375" i="5"/>
  <c r="S375" i="5"/>
  <c r="T379" i="5"/>
  <c r="S379" i="5"/>
  <c r="T422" i="5"/>
  <c r="S422" i="5"/>
  <c r="T426" i="5"/>
  <c r="S426" i="5"/>
  <c r="T430" i="5"/>
  <c r="S430" i="5"/>
  <c r="T434" i="5"/>
  <c r="S434" i="5"/>
  <c r="T464" i="5"/>
  <c r="S464" i="5"/>
  <c r="T376" i="5"/>
  <c r="S376" i="5"/>
  <c r="T380" i="5"/>
  <c r="S380" i="5"/>
  <c r="T427" i="5"/>
  <c r="S427" i="5"/>
  <c r="T478" i="5"/>
  <c r="S478" i="5"/>
  <c r="T4" i="5"/>
  <c r="S4" i="5"/>
  <c r="T5" i="5"/>
  <c r="S5" i="5"/>
  <c r="T6" i="5"/>
  <c r="S6" i="5"/>
  <c r="T7" i="5"/>
  <c r="S7" i="5"/>
  <c r="T8" i="5"/>
  <c r="S8" i="5"/>
  <c r="T9" i="5"/>
  <c r="S9" i="5"/>
  <c r="T10" i="5"/>
  <c r="S10" i="5"/>
  <c r="T11" i="5"/>
  <c r="S11" i="5"/>
  <c r="T12" i="5"/>
  <c r="S12" i="5"/>
  <c r="T13" i="5"/>
  <c r="S13" i="5"/>
  <c r="T14" i="5"/>
  <c r="S14" i="5"/>
  <c r="T15" i="5"/>
  <c r="S15" i="5"/>
  <c r="T16" i="5"/>
  <c r="S16" i="5"/>
  <c r="T43" i="5"/>
  <c r="S43" i="5"/>
  <c r="T44" i="5"/>
  <c r="S44" i="5"/>
  <c r="T58" i="5"/>
  <c r="S58" i="5"/>
  <c r="T59" i="5"/>
  <c r="S59" i="5"/>
  <c r="T60" i="5"/>
  <c r="S60" i="5"/>
  <c r="T61" i="5"/>
  <c r="S61" i="5"/>
  <c r="T62" i="5"/>
  <c r="S62" i="5"/>
  <c r="T63" i="5"/>
  <c r="S63" i="5"/>
  <c r="T64" i="5"/>
  <c r="S64" i="5"/>
  <c r="T65" i="5"/>
  <c r="S65" i="5"/>
  <c r="T66" i="5"/>
  <c r="S66" i="5"/>
  <c r="T67" i="5"/>
  <c r="S67" i="5"/>
  <c r="T68" i="5"/>
  <c r="S68" i="5"/>
  <c r="T69" i="5"/>
  <c r="S69" i="5"/>
  <c r="T70" i="5"/>
  <c r="S70" i="5"/>
  <c r="T97" i="5"/>
  <c r="S97" i="5"/>
  <c r="T98" i="5"/>
  <c r="S98" i="5"/>
  <c r="T99" i="5"/>
  <c r="S99" i="5"/>
  <c r="T100" i="5"/>
  <c r="S100" i="5"/>
  <c r="T114" i="5"/>
  <c r="S114" i="5"/>
  <c r="T115" i="5"/>
  <c r="S115" i="5"/>
  <c r="T116" i="5"/>
  <c r="S116" i="5"/>
  <c r="T117" i="5"/>
  <c r="S117" i="5"/>
  <c r="T118" i="5"/>
  <c r="S118" i="5"/>
  <c r="T119" i="5"/>
  <c r="S119" i="5"/>
  <c r="T120" i="5"/>
  <c r="S120" i="5"/>
  <c r="T121" i="5"/>
  <c r="S121" i="5"/>
  <c r="T122" i="5"/>
  <c r="S122" i="5"/>
  <c r="T123" i="5"/>
  <c r="S123" i="5"/>
  <c r="T124" i="5"/>
  <c r="S124" i="5"/>
  <c r="T151" i="5"/>
  <c r="S151" i="5"/>
  <c r="T152" i="5"/>
  <c r="S152" i="5"/>
  <c r="T153" i="5"/>
  <c r="S153" i="5"/>
  <c r="T154" i="5"/>
  <c r="S154" i="5"/>
  <c r="T155" i="5"/>
  <c r="S155" i="5"/>
  <c r="T156" i="5"/>
  <c r="S156" i="5"/>
  <c r="T170" i="5"/>
  <c r="S170" i="5"/>
  <c r="T171" i="5"/>
  <c r="S171" i="5"/>
  <c r="T172" i="5"/>
  <c r="S172" i="5"/>
  <c r="T173" i="5"/>
  <c r="S173" i="5"/>
  <c r="T174" i="5"/>
  <c r="S174" i="5"/>
  <c r="T175" i="5"/>
  <c r="S175" i="5"/>
  <c r="T176" i="5"/>
  <c r="S176" i="5"/>
  <c r="T177" i="5"/>
  <c r="S177" i="5"/>
  <c r="T178" i="5"/>
  <c r="S178" i="5"/>
  <c r="T205" i="5"/>
  <c r="S205" i="5"/>
  <c r="T206" i="5"/>
  <c r="S206" i="5"/>
  <c r="T207" i="5"/>
  <c r="S207" i="5"/>
  <c r="T208" i="5"/>
  <c r="S208" i="5"/>
  <c r="T209" i="5"/>
  <c r="S209" i="5"/>
  <c r="T210" i="5"/>
  <c r="S210" i="5"/>
  <c r="T211" i="5"/>
  <c r="S211" i="5"/>
  <c r="T212" i="5"/>
  <c r="S212" i="5"/>
  <c r="T226" i="5"/>
  <c r="S226" i="5"/>
  <c r="T227" i="5"/>
  <c r="S227" i="5"/>
  <c r="T228" i="5"/>
  <c r="S228" i="5"/>
  <c r="T229" i="5"/>
  <c r="S229" i="5"/>
  <c r="T230" i="5"/>
  <c r="S230" i="5"/>
  <c r="T231" i="5"/>
  <c r="S231" i="5"/>
  <c r="T232" i="5"/>
  <c r="S232" i="5"/>
  <c r="T259" i="5"/>
  <c r="S259" i="5"/>
  <c r="T260" i="5"/>
  <c r="S260" i="5"/>
  <c r="T261" i="5"/>
  <c r="S261" i="5"/>
  <c r="T262" i="5"/>
  <c r="S262" i="5"/>
  <c r="T263" i="5"/>
  <c r="S263" i="5"/>
  <c r="T264" i="5"/>
  <c r="S264" i="5"/>
  <c r="T265" i="5"/>
  <c r="S265" i="5"/>
  <c r="T266" i="5"/>
  <c r="S266" i="5"/>
  <c r="T267" i="5"/>
  <c r="S267" i="5"/>
  <c r="T268" i="5"/>
  <c r="S268" i="5"/>
  <c r="T282" i="5"/>
  <c r="S282" i="5"/>
  <c r="T283" i="5"/>
  <c r="S283" i="5"/>
  <c r="T284" i="5"/>
  <c r="S284" i="5"/>
  <c r="T285" i="5"/>
  <c r="S285" i="5"/>
  <c r="T286" i="5"/>
  <c r="S286" i="5"/>
  <c r="T313" i="5"/>
  <c r="S313" i="5"/>
  <c r="T314" i="5"/>
  <c r="S314" i="5"/>
  <c r="T315" i="5"/>
  <c r="S315" i="5"/>
  <c r="T316" i="5"/>
  <c r="S316" i="5"/>
  <c r="T317" i="5"/>
  <c r="S317" i="5"/>
  <c r="T318" i="5"/>
  <c r="S318" i="5"/>
  <c r="T319" i="5"/>
  <c r="S319" i="5"/>
  <c r="T320" i="5"/>
  <c r="S320" i="5"/>
  <c r="T321" i="5"/>
  <c r="S321" i="5"/>
  <c r="T322" i="5"/>
  <c r="S322" i="5"/>
  <c r="T323" i="5"/>
  <c r="S323" i="5"/>
  <c r="T324" i="5"/>
  <c r="S324" i="5"/>
  <c r="T338" i="5"/>
  <c r="S338" i="5"/>
  <c r="T339" i="5"/>
  <c r="S339" i="5"/>
  <c r="T340" i="5"/>
  <c r="S340" i="5"/>
  <c r="T367" i="5"/>
  <c r="S367" i="5"/>
  <c r="T368" i="5"/>
  <c r="S368" i="5"/>
  <c r="T369" i="5"/>
  <c r="S369" i="5"/>
  <c r="T370" i="5"/>
  <c r="S370" i="5"/>
  <c r="T371" i="5"/>
  <c r="S371" i="5"/>
  <c r="T372" i="5"/>
  <c r="S372" i="5"/>
  <c r="T373" i="5"/>
  <c r="S373" i="5"/>
  <c r="T374" i="5"/>
  <c r="S374" i="5"/>
  <c r="T378" i="5"/>
  <c r="S378" i="5"/>
  <c r="T408" i="5"/>
  <c r="S408" i="5"/>
  <c r="T425" i="5"/>
  <c r="S425" i="5"/>
  <c r="T429" i="5"/>
  <c r="S429" i="5"/>
  <c r="T433" i="5"/>
  <c r="S433" i="5"/>
  <c r="T463" i="5"/>
  <c r="S463" i="5"/>
  <c r="T480" i="5"/>
  <c r="S480" i="5"/>
  <c r="T481" i="5"/>
  <c r="S481" i="5"/>
  <c r="T482" i="5"/>
  <c r="S482" i="5"/>
  <c r="T483" i="5"/>
  <c r="S483" i="5"/>
  <c r="T484" i="5"/>
  <c r="S484" i="5"/>
  <c r="T485" i="5"/>
  <c r="S485" i="5"/>
  <c r="T486" i="5"/>
  <c r="S486" i="5"/>
  <c r="T487" i="5"/>
  <c r="S487" i="5"/>
  <c r="T488" i="5"/>
  <c r="S488" i="5"/>
  <c r="T489" i="5"/>
  <c r="S489" i="5"/>
  <c r="T516" i="5"/>
  <c r="S516" i="5"/>
  <c r="T517" i="5"/>
  <c r="S517" i="5"/>
  <c r="T518" i="5"/>
  <c r="S518" i="5"/>
  <c r="T519" i="5"/>
  <c r="S519" i="5"/>
  <c r="T520" i="5"/>
  <c r="S520" i="5"/>
  <c r="T534" i="5"/>
  <c r="S534" i="5"/>
  <c r="T535" i="5"/>
  <c r="S535" i="5"/>
  <c r="T536" i="5"/>
  <c r="S536" i="5"/>
  <c r="T537" i="5"/>
  <c r="S537" i="5"/>
  <c r="T538" i="5"/>
  <c r="S538" i="5"/>
  <c r="T539" i="5"/>
  <c r="S539" i="5"/>
  <c r="T540" i="5"/>
  <c r="S540" i="5"/>
  <c r="T541" i="5"/>
  <c r="S541" i="5"/>
  <c r="T542" i="5"/>
  <c r="S542" i="5"/>
  <c r="T543" i="5"/>
  <c r="S543" i="5"/>
  <c r="T570" i="5"/>
  <c r="S570" i="5"/>
  <c r="T571" i="5"/>
  <c r="S571" i="5"/>
  <c r="T572" i="5"/>
  <c r="S572" i="5"/>
  <c r="T573" i="5"/>
  <c r="S573" i="5"/>
  <c r="T574" i="5"/>
  <c r="S574" i="5"/>
  <c r="T575" i="5"/>
  <c r="S575" i="5"/>
  <c r="T576" i="5"/>
  <c r="S576" i="5"/>
  <c r="T590" i="5"/>
  <c r="S590" i="5"/>
  <c r="T591" i="5"/>
  <c r="S591" i="5"/>
  <c r="T592" i="5"/>
  <c r="S592" i="5"/>
  <c r="T593" i="5"/>
  <c r="S593" i="5"/>
  <c r="T594" i="5"/>
  <c r="S594" i="5"/>
  <c r="T595" i="5"/>
  <c r="S595" i="5"/>
  <c r="T596" i="5"/>
  <c r="S596" i="5"/>
  <c r="T597" i="5"/>
  <c r="S597" i="5"/>
  <c r="T624" i="5"/>
  <c r="S624" i="5"/>
  <c r="T625" i="5"/>
  <c r="S625" i="5"/>
  <c r="T626" i="5"/>
  <c r="S626" i="5"/>
  <c r="T627" i="5"/>
  <c r="S627" i="5"/>
  <c r="T628" i="5"/>
  <c r="S628" i="5"/>
  <c r="T629" i="5"/>
  <c r="S629" i="5"/>
  <c r="T630" i="5"/>
  <c r="S630" i="5"/>
  <c r="T631" i="5"/>
  <c r="S631" i="5"/>
  <c r="T632" i="5"/>
  <c r="S632" i="5"/>
  <c r="T646" i="5"/>
  <c r="S646" i="5"/>
  <c r="T647" i="5"/>
  <c r="S647" i="5"/>
  <c r="T648" i="5"/>
  <c r="S648" i="5"/>
  <c r="T649" i="5"/>
  <c r="S649" i="5"/>
  <c r="T650" i="5"/>
  <c r="S650" i="5"/>
  <c r="T651" i="5"/>
  <c r="S651" i="5"/>
  <c r="T678" i="5"/>
  <c r="S678" i="5"/>
  <c r="T679" i="5"/>
  <c r="S679" i="5"/>
  <c r="T680" i="5"/>
  <c r="S680" i="5"/>
  <c r="T681" i="5"/>
  <c r="S681" i="5"/>
  <c r="T682" i="5"/>
  <c r="S682" i="5"/>
  <c r="T683" i="5"/>
  <c r="S683" i="5"/>
  <c r="T684" i="5"/>
  <c r="S684" i="5"/>
  <c r="T685" i="5"/>
  <c r="S685" i="5"/>
  <c r="T686" i="5"/>
  <c r="S686" i="5"/>
  <c r="T687" i="5"/>
  <c r="S687" i="5"/>
  <c r="T688" i="5"/>
  <c r="S688" i="5"/>
  <c r="T702" i="5"/>
  <c r="S702" i="5"/>
  <c r="T703" i="5"/>
  <c r="S703" i="5"/>
  <c r="T704" i="5"/>
  <c r="S704" i="5"/>
  <c r="T705" i="5"/>
  <c r="S705" i="5"/>
  <c r="T732" i="5"/>
  <c r="S732" i="5"/>
  <c r="T733" i="5"/>
  <c r="S733" i="5"/>
  <c r="T734" i="5"/>
  <c r="S734" i="5"/>
  <c r="T735" i="5"/>
  <c r="S735" i="5"/>
  <c r="T736" i="5"/>
  <c r="S736" i="5"/>
  <c r="T737" i="5"/>
  <c r="S737" i="5"/>
  <c r="T738" i="5"/>
  <c r="S738" i="5"/>
  <c r="T739" i="5"/>
  <c r="S739" i="5"/>
  <c r="T740" i="5"/>
  <c r="S740" i="5"/>
  <c r="T741" i="5"/>
  <c r="S741" i="5"/>
  <c r="T742" i="5"/>
  <c r="S742" i="5"/>
  <c r="T743" i="5"/>
  <c r="S743" i="5"/>
  <c r="T744" i="5"/>
  <c r="S744" i="5"/>
  <c r="T745" i="5"/>
  <c r="S745" i="5"/>
  <c r="T746" i="5"/>
  <c r="S746" i="5"/>
  <c r="T773" i="5"/>
  <c r="S773" i="5"/>
  <c r="T774" i="5"/>
  <c r="S774" i="5"/>
  <c r="T775" i="5"/>
  <c r="S775" i="5"/>
  <c r="T776" i="5"/>
  <c r="S776" i="5"/>
  <c r="T777" i="5"/>
  <c r="S777" i="5"/>
  <c r="T778" i="5"/>
  <c r="S778" i="5"/>
  <c r="T779" i="5"/>
  <c r="S779" i="5"/>
  <c r="T780" i="5"/>
  <c r="S780" i="5"/>
  <c r="T781" i="5"/>
  <c r="S781" i="5"/>
  <c r="T795" i="5"/>
  <c r="S795" i="5"/>
  <c r="T796" i="5"/>
  <c r="S796" i="5"/>
  <c r="T797" i="5"/>
  <c r="S797" i="5"/>
  <c r="T798" i="5"/>
  <c r="S798" i="5"/>
  <c r="T799" i="5"/>
  <c r="S799" i="5"/>
  <c r="T800" i="5"/>
  <c r="S800" i="5"/>
  <c r="T827" i="5"/>
  <c r="S827" i="5"/>
  <c r="T828" i="5"/>
  <c r="S828" i="5"/>
  <c r="T829" i="5"/>
  <c r="S829" i="5"/>
  <c r="T830" i="5"/>
  <c r="S830" i="5"/>
  <c r="T831" i="5"/>
  <c r="S831" i="5"/>
  <c r="T832" i="5"/>
  <c r="S832" i="5"/>
  <c r="T833" i="5"/>
  <c r="S833" i="5"/>
  <c r="T834" i="5"/>
  <c r="S834" i="5"/>
  <c r="T835" i="5"/>
  <c r="S835" i="5"/>
  <c r="T836" i="5"/>
  <c r="S836" i="5"/>
  <c r="T837" i="5"/>
  <c r="S837" i="5"/>
  <c r="T838" i="5"/>
  <c r="S838" i="5"/>
  <c r="T839" i="5"/>
  <c r="S839" i="5"/>
  <c r="T840" i="5"/>
  <c r="S840" i="5"/>
  <c r="T841" i="5"/>
  <c r="S841" i="5"/>
  <c r="T868" i="5"/>
  <c r="S868" i="5"/>
  <c r="T869" i="5"/>
  <c r="S869" i="5"/>
  <c r="T870" i="5"/>
  <c r="S870" i="5"/>
  <c r="T871" i="5"/>
  <c r="S871" i="5"/>
  <c r="T872" i="5"/>
  <c r="S872" i="5"/>
  <c r="T873" i="5"/>
  <c r="S873" i="5"/>
  <c r="T887" i="5"/>
  <c r="S887" i="5"/>
  <c r="T888" i="5"/>
  <c r="S888" i="5"/>
  <c r="T889" i="5"/>
  <c r="S889" i="5"/>
  <c r="T890" i="5"/>
  <c r="S890" i="5"/>
  <c r="T891" i="5"/>
  <c r="S891" i="5"/>
  <c r="T892" i="5"/>
  <c r="S892" i="5"/>
  <c r="T893" i="5"/>
  <c r="S893" i="5"/>
  <c r="T894" i="5"/>
  <c r="S894" i="5"/>
  <c r="T895" i="5"/>
  <c r="S895" i="5"/>
  <c r="T922" i="5"/>
  <c r="S922" i="5"/>
  <c r="T923" i="5"/>
  <c r="S923" i="5"/>
  <c r="T924" i="5"/>
  <c r="S924" i="5"/>
  <c r="T925" i="5"/>
  <c r="S925" i="5"/>
  <c r="T926" i="5"/>
  <c r="S926" i="5"/>
  <c r="T927" i="5"/>
  <c r="S927" i="5"/>
  <c r="T928" i="5"/>
  <c r="S928" i="5"/>
  <c r="T929" i="5"/>
  <c r="S929" i="5"/>
  <c r="T943" i="5"/>
  <c r="S943" i="5"/>
  <c r="T944" i="5"/>
  <c r="S944" i="5"/>
  <c r="T945" i="5"/>
  <c r="S945" i="5"/>
  <c r="T946" i="5"/>
  <c r="S946" i="5"/>
  <c r="T947" i="5"/>
  <c r="S947" i="5"/>
  <c r="T948" i="5"/>
  <c r="S948" i="5"/>
  <c r="T949" i="5"/>
  <c r="S949" i="5"/>
  <c r="T976" i="5"/>
  <c r="S976" i="5"/>
  <c r="T977" i="5"/>
  <c r="S977" i="5"/>
  <c r="T978" i="5"/>
  <c r="S978" i="5"/>
  <c r="T979" i="5"/>
  <c r="S979" i="5"/>
  <c r="T980" i="5"/>
  <c r="S980" i="5"/>
  <c r="T981" i="5"/>
  <c r="S981" i="5"/>
  <c r="T982" i="5"/>
  <c r="S982" i="5"/>
  <c r="T983" i="5"/>
  <c r="S983" i="5"/>
  <c r="T984" i="5"/>
  <c r="S984" i="5"/>
  <c r="T985" i="5"/>
  <c r="S985" i="5"/>
  <c r="T999" i="5"/>
  <c r="S999" i="5"/>
  <c r="T1000" i="5"/>
  <c r="S1000" i="5"/>
  <c r="T1001" i="5"/>
  <c r="S1001" i="5"/>
  <c r="T1002" i="5"/>
  <c r="S1002" i="5"/>
  <c r="T1003" i="5"/>
  <c r="S1003" i="5"/>
  <c r="T20" i="5"/>
  <c r="S20" i="5"/>
  <c r="T21" i="5"/>
  <c r="S21" i="5"/>
  <c r="T22" i="5"/>
  <c r="S22" i="5"/>
  <c r="T23" i="5"/>
  <c r="S23" i="5"/>
  <c r="T24" i="5"/>
  <c r="S24" i="5"/>
  <c r="T25" i="5"/>
  <c r="S25" i="5"/>
  <c r="T26" i="5"/>
  <c r="S26" i="5"/>
  <c r="T27" i="5"/>
  <c r="S27" i="5"/>
  <c r="T28" i="5"/>
  <c r="S28" i="5"/>
  <c r="T29" i="5"/>
  <c r="S29" i="5"/>
  <c r="T45" i="5"/>
  <c r="S45" i="5"/>
  <c r="T46" i="5"/>
  <c r="S46" i="5"/>
  <c r="T47" i="5"/>
  <c r="S47" i="5"/>
  <c r="T48" i="5"/>
  <c r="S48" i="5"/>
  <c r="T49" i="5"/>
  <c r="S49" i="5"/>
  <c r="T78" i="5"/>
  <c r="S78" i="5"/>
  <c r="T79" i="5"/>
  <c r="S79" i="5"/>
  <c r="T80" i="5"/>
  <c r="S80" i="5"/>
  <c r="T81" i="5"/>
  <c r="S81" i="5"/>
  <c r="T82" i="5"/>
  <c r="S82" i="5"/>
  <c r="T83" i="5"/>
  <c r="S83" i="5"/>
  <c r="T84" i="5"/>
  <c r="S84" i="5"/>
  <c r="T85" i="5"/>
  <c r="S85" i="5"/>
  <c r="T101" i="5"/>
  <c r="S101" i="5"/>
  <c r="T102" i="5"/>
  <c r="S102" i="5"/>
  <c r="T103" i="5"/>
  <c r="S103" i="5"/>
  <c r="T104" i="5"/>
  <c r="S104" i="5"/>
  <c r="T105" i="5"/>
  <c r="S105" i="5"/>
  <c r="T106" i="5"/>
  <c r="S106" i="5"/>
  <c r="T107" i="5"/>
  <c r="S107" i="5"/>
  <c r="T136" i="5"/>
  <c r="S136" i="5"/>
  <c r="T137" i="5"/>
  <c r="S137" i="5"/>
  <c r="T138" i="5"/>
  <c r="S138" i="5"/>
  <c r="T139" i="5"/>
  <c r="S139" i="5"/>
  <c r="T140" i="5"/>
  <c r="S140" i="5"/>
  <c r="T141" i="5"/>
  <c r="S141" i="5"/>
  <c r="T157" i="5"/>
  <c r="S157" i="5"/>
  <c r="T158" i="5"/>
  <c r="S158" i="5"/>
  <c r="T159" i="5"/>
  <c r="S159" i="5"/>
  <c r="T160" i="5"/>
  <c r="S160" i="5"/>
  <c r="T161" i="5"/>
  <c r="S161" i="5"/>
  <c r="T162" i="5"/>
  <c r="S162" i="5"/>
  <c r="T163" i="5"/>
  <c r="S163" i="5"/>
  <c r="T164" i="5"/>
  <c r="S164" i="5"/>
  <c r="T165" i="5"/>
  <c r="S165" i="5"/>
  <c r="T194" i="5"/>
  <c r="S194" i="5"/>
  <c r="T195" i="5"/>
  <c r="S195" i="5"/>
  <c r="T196" i="5"/>
  <c r="S196" i="5"/>
  <c r="T197" i="5"/>
  <c r="S197" i="5"/>
  <c r="T213" i="5"/>
  <c r="S213" i="5"/>
  <c r="T214" i="5"/>
  <c r="S214" i="5"/>
  <c r="T215" i="5"/>
  <c r="S215" i="5"/>
  <c r="T216" i="5"/>
  <c r="S216" i="5"/>
  <c r="T217" i="5"/>
  <c r="S217" i="5"/>
  <c r="T218" i="5"/>
  <c r="S218" i="5"/>
  <c r="T219" i="5"/>
  <c r="S219" i="5"/>
  <c r="T220" i="5"/>
  <c r="S220" i="5"/>
  <c r="T221" i="5"/>
  <c r="S221" i="5"/>
  <c r="T222" i="5"/>
  <c r="S222" i="5"/>
  <c r="T223" i="5"/>
  <c r="S223" i="5"/>
  <c r="T252" i="5"/>
  <c r="S252" i="5"/>
  <c r="T253" i="5"/>
  <c r="S253" i="5"/>
  <c r="T269" i="5"/>
  <c r="S269" i="5"/>
  <c r="T270" i="5"/>
  <c r="S270" i="5"/>
  <c r="T271" i="5"/>
  <c r="S271" i="5"/>
  <c r="T272" i="5"/>
  <c r="S272" i="5"/>
  <c r="T273" i="5"/>
  <c r="S273" i="5"/>
  <c r="T274" i="5"/>
  <c r="S274" i="5"/>
  <c r="T275" i="5"/>
  <c r="S275" i="5"/>
  <c r="T276" i="5"/>
  <c r="S276" i="5"/>
  <c r="T277" i="5"/>
  <c r="S277" i="5"/>
  <c r="T278" i="5"/>
  <c r="S278" i="5"/>
  <c r="T279" i="5"/>
  <c r="S279" i="5"/>
  <c r="T280" i="5"/>
  <c r="S280" i="5"/>
  <c r="T281" i="5"/>
  <c r="S281" i="5"/>
  <c r="T325" i="5"/>
  <c r="S325" i="5"/>
  <c r="T326" i="5"/>
  <c r="S326" i="5"/>
  <c r="T327" i="5"/>
  <c r="S327" i="5"/>
  <c r="T328" i="5"/>
  <c r="S328" i="5"/>
  <c r="T329" i="5"/>
  <c r="S329" i="5"/>
  <c r="T330" i="5"/>
  <c r="S330" i="5"/>
  <c r="T331" i="5"/>
  <c r="S331" i="5"/>
  <c r="T332" i="5"/>
  <c r="S332" i="5"/>
  <c r="T333" i="5"/>
  <c r="S333" i="5"/>
  <c r="T334" i="5"/>
  <c r="S334" i="5"/>
  <c r="T335" i="5"/>
  <c r="S335" i="5"/>
  <c r="T336" i="5"/>
  <c r="S336" i="5"/>
  <c r="T337" i="5"/>
  <c r="S337" i="5"/>
  <c r="T353" i="5"/>
  <c r="S353" i="5"/>
  <c r="T354" i="5"/>
  <c r="S354" i="5"/>
  <c r="T383" i="5"/>
  <c r="S383" i="5"/>
  <c r="T384" i="5"/>
  <c r="S384" i="5"/>
  <c r="T385" i="5"/>
  <c r="S385" i="5"/>
  <c r="T386" i="5"/>
  <c r="S386" i="5"/>
  <c r="T387" i="5"/>
  <c r="S387" i="5"/>
  <c r="T388" i="5"/>
  <c r="S388" i="5"/>
  <c r="T389" i="5"/>
  <c r="S389" i="5"/>
  <c r="T390" i="5"/>
  <c r="S390" i="5"/>
  <c r="T391" i="5"/>
  <c r="S391" i="5"/>
  <c r="T392" i="5"/>
  <c r="S392" i="5"/>
  <c r="T393" i="5"/>
  <c r="S393" i="5"/>
  <c r="T409" i="5"/>
  <c r="S409" i="5"/>
  <c r="T410" i="5"/>
  <c r="S410" i="5"/>
  <c r="T411" i="5"/>
  <c r="S411" i="5"/>
  <c r="T412" i="5"/>
  <c r="S412" i="5"/>
  <c r="T413" i="5"/>
  <c r="S413" i="5"/>
  <c r="T414" i="5"/>
  <c r="S414" i="5"/>
  <c r="T415" i="5"/>
  <c r="S415" i="5"/>
  <c r="T416" i="5"/>
  <c r="S416" i="5"/>
  <c r="T417" i="5"/>
  <c r="S417" i="5"/>
  <c r="T418" i="5"/>
  <c r="S418" i="5"/>
  <c r="T419" i="5"/>
  <c r="S419" i="5"/>
  <c r="T420" i="5"/>
  <c r="S420" i="5"/>
  <c r="T421" i="5"/>
  <c r="S421" i="5"/>
  <c r="T465" i="5"/>
  <c r="S465" i="5"/>
  <c r="T466" i="5"/>
  <c r="S466" i="5"/>
  <c r="T467" i="5"/>
  <c r="S467" i="5"/>
  <c r="T468" i="5"/>
  <c r="S468" i="5"/>
  <c r="T469" i="5"/>
  <c r="S469" i="5"/>
  <c r="T470" i="5"/>
  <c r="S470" i="5"/>
  <c r="T471" i="5"/>
  <c r="S471" i="5"/>
  <c r="T472" i="5"/>
  <c r="S472" i="5"/>
  <c r="T473" i="5"/>
  <c r="S473" i="5"/>
  <c r="T474" i="5"/>
  <c r="S474" i="5"/>
  <c r="T475" i="5"/>
  <c r="S475" i="5"/>
  <c r="T476" i="5"/>
  <c r="S476" i="5"/>
  <c r="T477" i="5"/>
  <c r="S477" i="5"/>
  <c r="T493" i="5"/>
  <c r="S493" i="5"/>
  <c r="T494" i="5"/>
  <c r="S494" i="5"/>
  <c r="T523" i="5"/>
  <c r="S523" i="5"/>
  <c r="T524" i="5"/>
  <c r="S524" i="5"/>
  <c r="T525" i="5"/>
  <c r="S525" i="5"/>
  <c r="T526" i="5"/>
  <c r="S526" i="5"/>
  <c r="T527" i="5"/>
  <c r="S527" i="5"/>
  <c r="T528" i="5"/>
  <c r="S528" i="5"/>
  <c r="T529" i="5"/>
  <c r="S529" i="5"/>
  <c r="T530" i="5"/>
  <c r="S530" i="5"/>
  <c r="T531" i="5"/>
  <c r="S531" i="5"/>
  <c r="T532" i="5"/>
  <c r="S532" i="5"/>
  <c r="T533" i="5"/>
  <c r="S533" i="5"/>
  <c r="T549" i="5"/>
  <c r="S549" i="5"/>
  <c r="T550" i="5"/>
  <c r="S550" i="5"/>
  <c r="T551" i="5"/>
  <c r="S551" i="5"/>
  <c r="T552" i="5"/>
  <c r="S552" i="5"/>
  <c r="T581" i="5"/>
  <c r="S581" i="5"/>
  <c r="T582" i="5"/>
  <c r="S582" i="5"/>
  <c r="T583" i="5"/>
  <c r="S583" i="5"/>
  <c r="T584" i="5"/>
  <c r="S584" i="5"/>
  <c r="T585" i="5"/>
  <c r="S585" i="5"/>
  <c r="T586" i="5"/>
  <c r="S586" i="5"/>
  <c r="T587" i="5"/>
  <c r="S587" i="5"/>
  <c r="T588" i="5"/>
  <c r="S588" i="5"/>
  <c r="T589" i="5"/>
  <c r="S589" i="5"/>
  <c r="T605" i="5"/>
  <c r="S605" i="5"/>
  <c r="T606" i="5"/>
  <c r="S606" i="5"/>
  <c r="T607" i="5"/>
  <c r="S607" i="5"/>
  <c r="T608" i="5"/>
  <c r="S608" i="5"/>
  <c r="T609" i="5"/>
  <c r="S609" i="5"/>
  <c r="T610" i="5"/>
  <c r="S610" i="5"/>
  <c r="T611" i="5"/>
  <c r="S611" i="5"/>
  <c r="T612" i="5"/>
  <c r="S612" i="5"/>
  <c r="T613" i="5"/>
  <c r="S613" i="5"/>
  <c r="T614" i="5"/>
  <c r="S614" i="5"/>
  <c r="T615" i="5"/>
  <c r="S615" i="5"/>
  <c r="T616" i="5"/>
  <c r="S616" i="5"/>
  <c r="T617" i="5"/>
  <c r="S617" i="5"/>
  <c r="T633" i="5"/>
  <c r="S633" i="5"/>
  <c r="T662" i="5"/>
  <c r="S662" i="5"/>
  <c r="T663" i="5"/>
  <c r="S663" i="5"/>
  <c r="T664" i="5"/>
  <c r="S664" i="5"/>
  <c r="T665" i="5"/>
  <c r="S665" i="5"/>
  <c r="T666" i="5"/>
  <c r="S666" i="5"/>
  <c r="T667" i="5"/>
  <c r="S667" i="5"/>
  <c r="T668" i="5"/>
  <c r="S668" i="5"/>
  <c r="T669" i="5"/>
  <c r="S669" i="5"/>
  <c r="T670" i="5"/>
  <c r="S670" i="5"/>
  <c r="T671" i="5"/>
  <c r="S671" i="5"/>
  <c r="T672" i="5"/>
  <c r="S672" i="5"/>
  <c r="T673" i="5"/>
  <c r="S673" i="5"/>
  <c r="T689" i="5"/>
  <c r="S689" i="5"/>
  <c r="T690" i="5"/>
  <c r="S690" i="5"/>
  <c r="T691" i="5"/>
  <c r="S691" i="5"/>
  <c r="T720" i="5"/>
  <c r="S720" i="5"/>
  <c r="T721" i="5"/>
  <c r="S721" i="5"/>
  <c r="T722" i="5"/>
  <c r="S722" i="5"/>
  <c r="T723" i="5"/>
  <c r="S723" i="5"/>
  <c r="T724" i="5"/>
  <c r="S724" i="5"/>
  <c r="T725" i="5"/>
  <c r="S725" i="5"/>
  <c r="T726" i="5"/>
  <c r="S726" i="5"/>
  <c r="T727" i="5"/>
  <c r="S727" i="5"/>
  <c r="T728" i="5"/>
  <c r="S728" i="5"/>
  <c r="T729" i="5"/>
  <c r="S729" i="5"/>
  <c r="T754" i="5"/>
  <c r="S754" i="5"/>
  <c r="T755" i="5"/>
  <c r="S755" i="5"/>
  <c r="T756" i="5"/>
  <c r="S756" i="5"/>
  <c r="T757" i="5"/>
  <c r="S757" i="5"/>
  <c r="T758" i="5"/>
  <c r="S758" i="5"/>
  <c r="T787" i="5"/>
  <c r="S787" i="5"/>
  <c r="T788" i="5"/>
  <c r="S788" i="5"/>
  <c r="T789" i="5"/>
  <c r="S789" i="5"/>
  <c r="T790" i="5"/>
  <c r="S790" i="5"/>
  <c r="T791" i="5"/>
  <c r="S791" i="5"/>
  <c r="T792" i="5"/>
  <c r="S792" i="5"/>
  <c r="T793" i="5"/>
  <c r="S793" i="5"/>
  <c r="T794" i="5"/>
  <c r="S794" i="5"/>
  <c r="T810" i="5"/>
  <c r="S810" i="5"/>
  <c r="T811" i="5"/>
  <c r="S811" i="5"/>
  <c r="T812" i="5"/>
  <c r="S812" i="5"/>
  <c r="T813" i="5"/>
  <c r="S813" i="5"/>
  <c r="T814" i="5"/>
  <c r="S814" i="5"/>
  <c r="T815" i="5"/>
  <c r="S815" i="5"/>
  <c r="T816" i="5"/>
  <c r="S816" i="5"/>
  <c r="T853" i="5"/>
  <c r="S853" i="5"/>
  <c r="T854" i="5"/>
  <c r="S854" i="5"/>
  <c r="T855" i="5"/>
  <c r="S855" i="5"/>
  <c r="T856" i="5"/>
  <c r="S856" i="5"/>
  <c r="T857" i="5"/>
  <c r="S857" i="5"/>
  <c r="T858" i="5"/>
  <c r="S858" i="5"/>
  <c r="T874" i="5"/>
  <c r="S874" i="5"/>
  <c r="T875" i="5"/>
  <c r="S875" i="5"/>
  <c r="T876" i="5"/>
  <c r="S876" i="5"/>
  <c r="T877" i="5"/>
  <c r="S877" i="5"/>
  <c r="T878" i="5"/>
  <c r="S878" i="5"/>
  <c r="T879" i="5"/>
  <c r="S879" i="5"/>
  <c r="T880" i="5"/>
  <c r="S880" i="5"/>
  <c r="T881" i="5"/>
  <c r="S881" i="5"/>
  <c r="T882" i="5"/>
  <c r="S882" i="5"/>
  <c r="T911" i="5"/>
  <c r="S911" i="5"/>
  <c r="T912" i="5"/>
  <c r="S912" i="5"/>
  <c r="T913" i="5"/>
  <c r="S913" i="5"/>
  <c r="T914" i="5"/>
  <c r="S914" i="5"/>
  <c r="T930" i="5"/>
  <c r="S930" i="5"/>
  <c r="T931" i="5"/>
  <c r="S931" i="5"/>
  <c r="T932" i="5"/>
  <c r="S932" i="5"/>
  <c r="T933" i="5"/>
  <c r="S933" i="5"/>
  <c r="T934" i="5"/>
  <c r="S934" i="5"/>
  <c r="T935" i="5"/>
  <c r="S935" i="5"/>
  <c r="T936" i="5"/>
  <c r="S936" i="5"/>
  <c r="T937" i="5"/>
  <c r="S937" i="5"/>
  <c r="T938" i="5"/>
  <c r="S938" i="5"/>
  <c r="T939" i="5"/>
  <c r="S939" i="5"/>
  <c r="T940" i="5"/>
  <c r="S940" i="5"/>
  <c r="T969" i="5"/>
  <c r="S969" i="5"/>
  <c r="T970" i="5"/>
  <c r="S970" i="5"/>
  <c r="T986" i="5"/>
  <c r="S986" i="5"/>
  <c r="T987" i="5"/>
  <c r="S987" i="5"/>
  <c r="T988" i="5"/>
  <c r="S988" i="5"/>
  <c r="T989" i="5"/>
  <c r="S989" i="5"/>
  <c r="T990" i="5"/>
  <c r="S990" i="5"/>
  <c r="T991" i="5"/>
  <c r="S991" i="5"/>
  <c r="T992" i="5"/>
  <c r="S992" i="5"/>
  <c r="T993" i="5"/>
  <c r="S993" i="5"/>
  <c r="T994" i="5"/>
  <c r="S994" i="5"/>
  <c r="T995" i="5"/>
  <c r="S995" i="5"/>
  <c r="T996" i="5"/>
  <c r="S996" i="5"/>
  <c r="T997" i="5"/>
  <c r="S997" i="5"/>
  <c r="T998" i="5"/>
  <c r="S998" i="5"/>
  <c r="T30" i="5"/>
  <c r="S30" i="5"/>
  <c r="T31" i="5"/>
  <c r="S31" i="5"/>
  <c r="T32" i="5"/>
  <c r="S32" i="5"/>
  <c r="T33" i="5"/>
  <c r="S33" i="5"/>
  <c r="T34" i="5"/>
  <c r="S34" i="5"/>
  <c r="T35" i="5"/>
  <c r="S35" i="5"/>
  <c r="T36" i="5"/>
  <c r="S36" i="5"/>
  <c r="T37" i="5"/>
  <c r="S37" i="5"/>
  <c r="T38" i="5"/>
  <c r="S38" i="5"/>
  <c r="T39" i="5"/>
  <c r="S39" i="5"/>
  <c r="T40" i="5"/>
  <c r="S40" i="5"/>
  <c r="T41" i="5"/>
  <c r="S41" i="5"/>
  <c r="T42" i="5"/>
  <c r="S42" i="5"/>
  <c r="T71" i="5"/>
  <c r="S71" i="5"/>
  <c r="T72" i="5"/>
  <c r="S72" i="5"/>
  <c r="T86" i="5"/>
  <c r="S86" i="5"/>
  <c r="T87" i="5"/>
  <c r="S87" i="5"/>
  <c r="T88" i="5"/>
  <c r="S88" i="5"/>
  <c r="T89" i="5"/>
  <c r="S89" i="5"/>
  <c r="T90" i="5"/>
  <c r="S90" i="5"/>
  <c r="T91" i="5"/>
  <c r="S91" i="5"/>
  <c r="T92" i="5"/>
  <c r="S92" i="5"/>
  <c r="T93" i="5"/>
  <c r="S93" i="5"/>
  <c r="T94" i="5"/>
  <c r="S94" i="5"/>
  <c r="T95" i="5"/>
  <c r="S95" i="5"/>
  <c r="T96" i="5"/>
  <c r="S96" i="5"/>
  <c r="T125" i="5"/>
  <c r="S125" i="5"/>
  <c r="T126" i="5"/>
  <c r="S126" i="5"/>
  <c r="T127" i="5"/>
  <c r="S127" i="5"/>
  <c r="T128" i="5"/>
  <c r="S128" i="5"/>
  <c r="T142" i="5"/>
  <c r="S142" i="5"/>
  <c r="T143" i="5"/>
  <c r="S143" i="5"/>
  <c r="T144" i="5"/>
  <c r="S144" i="5"/>
  <c r="T145" i="5"/>
  <c r="S145" i="5"/>
  <c r="T146" i="5"/>
  <c r="S146" i="5"/>
  <c r="T147" i="5"/>
  <c r="S147" i="5"/>
  <c r="T148" i="5"/>
  <c r="S148" i="5"/>
  <c r="T149" i="5"/>
  <c r="S149" i="5"/>
  <c r="T150" i="5"/>
  <c r="S150" i="5"/>
  <c r="T179" i="5"/>
  <c r="S179" i="5"/>
  <c r="T180" i="5"/>
  <c r="S180" i="5"/>
  <c r="T181" i="5"/>
  <c r="S181" i="5"/>
  <c r="T182" i="5"/>
  <c r="S182" i="5"/>
  <c r="T183" i="5"/>
  <c r="S183" i="5"/>
  <c r="T184" i="5"/>
  <c r="S184" i="5"/>
  <c r="T198" i="5"/>
  <c r="S198" i="5"/>
  <c r="T199" i="5"/>
  <c r="S199" i="5"/>
  <c r="T200" i="5"/>
  <c r="S200" i="5"/>
  <c r="T201" i="5"/>
  <c r="S201" i="5"/>
  <c r="T202" i="5"/>
  <c r="S202" i="5"/>
  <c r="T203" i="5"/>
  <c r="S203" i="5"/>
  <c r="T204" i="5"/>
  <c r="S204" i="5"/>
  <c r="T233" i="5"/>
  <c r="S233" i="5"/>
  <c r="T234" i="5"/>
  <c r="S234" i="5"/>
  <c r="T235" i="5"/>
  <c r="S235" i="5"/>
  <c r="T236" i="5"/>
  <c r="S236" i="5"/>
  <c r="T237" i="5"/>
  <c r="S237" i="5"/>
  <c r="T238" i="5"/>
  <c r="S238" i="5"/>
  <c r="T239" i="5"/>
  <c r="S239" i="5"/>
  <c r="T240" i="5"/>
  <c r="S240" i="5"/>
  <c r="T254" i="5"/>
  <c r="S254" i="5"/>
  <c r="T255" i="5"/>
  <c r="S255" i="5"/>
  <c r="T256" i="5"/>
  <c r="S256" i="5"/>
  <c r="T257" i="5"/>
  <c r="S257" i="5"/>
  <c r="T258" i="5"/>
  <c r="S258" i="5"/>
  <c r="T287" i="5"/>
  <c r="S287" i="5"/>
  <c r="T288" i="5"/>
  <c r="S288" i="5"/>
  <c r="T289" i="5"/>
  <c r="S289" i="5"/>
  <c r="T290" i="5"/>
  <c r="S290" i="5"/>
  <c r="T291" i="5"/>
  <c r="S291" i="5"/>
  <c r="T292" i="5"/>
  <c r="S292" i="5"/>
  <c r="T293" i="5"/>
  <c r="S293" i="5"/>
  <c r="T294" i="5"/>
  <c r="S294" i="5"/>
  <c r="T295" i="5"/>
  <c r="S295" i="5"/>
  <c r="T296" i="5"/>
  <c r="S296" i="5"/>
  <c r="T310" i="5"/>
  <c r="S310" i="5"/>
  <c r="T311" i="5"/>
  <c r="S311" i="5"/>
  <c r="T312" i="5"/>
  <c r="S312" i="5"/>
  <c r="T341" i="5"/>
  <c r="S341" i="5"/>
  <c r="T342" i="5"/>
  <c r="S342" i="5"/>
  <c r="T343" i="5"/>
  <c r="S343" i="5"/>
  <c r="T344" i="5"/>
  <c r="S344" i="5"/>
  <c r="T345" i="5"/>
  <c r="S345" i="5"/>
  <c r="T346" i="5"/>
  <c r="S346" i="5"/>
  <c r="T347" i="5"/>
  <c r="S347" i="5"/>
  <c r="T348" i="5"/>
  <c r="S348" i="5"/>
  <c r="T349" i="5"/>
  <c r="S349" i="5"/>
  <c r="T350" i="5"/>
  <c r="S350" i="5"/>
  <c r="T351" i="5"/>
  <c r="S351" i="5"/>
  <c r="T352" i="5"/>
  <c r="S352" i="5"/>
  <c r="T366" i="5"/>
  <c r="S366" i="5"/>
  <c r="T395" i="5"/>
  <c r="S395" i="5"/>
  <c r="T396" i="5"/>
  <c r="S396" i="5"/>
  <c r="T397" i="5"/>
  <c r="S397" i="5"/>
  <c r="T398" i="5"/>
  <c r="S398" i="5"/>
  <c r="T399" i="5"/>
  <c r="S399" i="5"/>
  <c r="T400" i="5"/>
  <c r="S400" i="5"/>
  <c r="T401" i="5"/>
  <c r="S401" i="5"/>
  <c r="T402" i="5"/>
  <c r="S402" i="5"/>
  <c r="T403" i="5"/>
  <c r="S403" i="5"/>
  <c r="T404" i="5"/>
  <c r="S404" i="5"/>
  <c r="T405" i="5"/>
  <c r="S405" i="5"/>
  <c r="T406" i="5"/>
  <c r="S406" i="5"/>
  <c r="T407" i="5"/>
  <c r="S407" i="5"/>
  <c r="T436" i="5"/>
  <c r="S436" i="5"/>
  <c r="T450" i="5"/>
  <c r="S450" i="5"/>
  <c r="T451" i="5"/>
  <c r="S451" i="5"/>
  <c r="T452" i="5"/>
  <c r="S452" i="5"/>
  <c r="T453" i="5"/>
  <c r="S453" i="5"/>
  <c r="T454" i="5"/>
  <c r="S454" i="5"/>
  <c r="T455" i="5"/>
  <c r="S455" i="5"/>
  <c r="T456" i="5"/>
  <c r="S456" i="5"/>
  <c r="T457" i="5"/>
  <c r="S457" i="5"/>
  <c r="T458" i="5"/>
  <c r="S458" i="5"/>
  <c r="T459" i="5"/>
  <c r="S459" i="5"/>
  <c r="T460" i="5"/>
  <c r="S460" i="5"/>
  <c r="T461" i="5"/>
  <c r="S461" i="5"/>
  <c r="T490" i="5"/>
  <c r="S490" i="5"/>
  <c r="T491" i="5"/>
  <c r="S491" i="5"/>
  <c r="T492" i="5"/>
  <c r="S492" i="5"/>
  <c r="T506" i="5"/>
  <c r="S506" i="5"/>
  <c r="T507" i="5"/>
  <c r="S507" i="5"/>
  <c r="T508" i="5"/>
  <c r="S508" i="5"/>
  <c r="T509" i="5"/>
  <c r="S509" i="5"/>
  <c r="T510" i="5"/>
  <c r="S510" i="5"/>
  <c r="T511" i="5"/>
  <c r="S511" i="5"/>
  <c r="T512" i="5"/>
  <c r="S512" i="5"/>
  <c r="T513" i="5"/>
  <c r="S513" i="5"/>
  <c r="T514" i="5"/>
  <c r="S514" i="5"/>
  <c r="T515" i="5"/>
  <c r="S515" i="5"/>
  <c r="T544" i="5"/>
  <c r="S544" i="5"/>
  <c r="T545" i="5"/>
  <c r="S545" i="5"/>
  <c r="T546" i="5"/>
  <c r="S546" i="5"/>
  <c r="T547" i="5"/>
  <c r="S547" i="5"/>
  <c r="T548" i="5"/>
  <c r="S548" i="5"/>
  <c r="T562" i="5"/>
  <c r="S562" i="5"/>
  <c r="T563" i="5"/>
  <c r="S563" i="5"/>
  <c r="T564" i="5"/>
  <c r="S564" i="5"/>
  <c r="T565" i="5"/>
  <c r="S565" i="5"/>
  <c r="T566" i="5"/>
  <c r="S566" i="5"/>
  <c r="T567" i="5"/>
  <c r="S567" i="5"/>
  <c r="T568" i="5"/>
  <c r="S568" i="5"/>
  <c r="T569" i="5"/>
  <c r="S569" i="5"/>
  <c r="T598" i="5"/>
  <c r="S598" i="5"/>
  <c r="T599" i="5"/>
  <c r="S599" i="5"/>
  <c r="T600" i="5"/>
  <c r="S600" i="5"/>
  <c r="T601" i="5"/>
  <c r="S601" i="5"/>
  <c r="T602" i="5"/>
  <c r="S602" i="5"/>
  <c r="T603" i="5"/>
  <c r="S603" i="5"/>
  <c r="T604" i="5"/>
  <c r="S604" i="5"/>
  <c r="T618" i="5"/>
  <c r="S618" i="5"/>
  <c r="T619" i="5"/>
  <c r="S619" i="5"/>
  <c r="T620" i="5"/>
  <c r="S620" i="5"/>
  <c r="T621" i="5"/>
  <c r="S621" i="5"/>
  <c r="T622" i="5"/>
  <c r="S622" i="5"/>
  <c r="T623" i="5"/>
  <c r="S623" i="5"/>
  <c r="T652" i="5"/>
  <c r="S652" i="5"/>
  <c r="T653" i="5"/>
  <c r="S653" i="5"/>
  <c r="T654" i="5"/>
  <c r="S654" i="5"/>
  <c r="T655" i="5"/>
  <c r="S655" i="5"/>
  <c r="T656" i="5"/>
  <c r="S656" i="5"/>
  <c r="T657" i="5"/>
  <c r="S657" i="5"/>
  <c r="T658" i="5"/>
  <c r="S658" i="5"/>
  <c r="T659" i="5"/>
  <c r="S659" i="5"/>
  <c r="T660" i="5"/>
  <c r="S660" i="5"/>
  <c r="T674" i="5"/>
  <c r="S674" i="5"/>
  <c r="T675" i="5"/>
  <c r="S675" i="5"/>
  <c r="T676" i="5"/>
  <c r="S676" i="5"/>
  <c r="T677" i="5"/>
  <c r="S677" i="5"/>
  <c r="T706" i="5"/>
  <c r="S706" i="5"/>
  <c r="T707" i="5"/>
  <c r="S707" i="5"/>
  <c r="T708" i="5"/>
  <c r="S708" i="5"/>
  <c r="T709" i="5"/>
  <c r="S709" i="5"/>
  <c r="T710" i="5"/>
  <c r="S710" i="5"/>
  <c r="T711" i="5"/>
  <c r="S711" i="5"/>
  <c r="T712" i="5"/>
  <c r="S712" i="5"/>
  <c r="T713" i="5"/>
  <c r="S713" i="5"/>
  <c r="T714" i="5"/>
  <c r="S714" i="5"/>
  <c r="T715" i="5"/>
  <c r="S715" i="5"/>
  <c r="T716" i="5"/>
  <c r="S716" i="5"/>
  <c r="T730" i="5"/>
  <c r="S730" i="5"/>
  <c r="T731" i="5"/>
  <c r="S731" i="5"/>
  <c r="T747" i="5"/>
  <c r="S747" i="5"/>
  <c r="T748" i="5"/>
  <c r="S748" i="5"/>
  <c r="T749" i="5"/>
  <c r="S749" i="5"/>
  <c r="T750" i="5"/>
  <c r="S750" i="5"/>
  <c r="T751" i="5"/>
  <c r="S751" i="5"/>
  <c r="T752" i="5"/>
  <c r="S752" i="5"/>
  <c r="T753" i="5"/>
  <c r="S753" i="5"/>
  <c r="T767" i="5"/>
  <c r="S767" i="5"/>
  <c r="T768" i="5"/>
  <c r="S768" i="5"/>
  <c r="T769" i="5"/>
  <c r="S769" i="5"/>
  <c r="T770" i="5"/>
  <c r="S770" i="5"/>
  <c r="T771" i="5"/>
  <c r="S771" i="5"/>
  <c r="T772" i="5"/>
  <c r="S772" i="5"/>
  <c r="T801" i="5"/>
  <c r="S801" i="5"/>
  <c r="T802" i="5"/>
  <c r="S802" i="5"/>
  <c r="T803" i="5"/>
  <c r="S803" i="5"/>
  <c r="T804" i="5"/>
  <c r="S804" i="5"/>
  <c r="T805" i="5"/>
  <c r="S805" i="5"/>
  <c r="T806" i="5"/>
  <c r="S806" i="5"/>
  <c r="T807" i="5"/>
  <c r="S807" i="5"/>
  <c r="T808" i="5"/>
  <c r="S808" i="5"/>
  <c r="T809" i="5"/>
  <c r="S809" i="5"/>
  <c r="T823" i="5"/>
  <c r="S823" i="5"/>
  <c r="T824" i="5"/>
  <c r="S824" i="5"/>
  <c r="T825" i="5"/>
  <c r="S825" i="5"/>
  <c r="T826" i="5"/>
  <c r="S826" i="5"/>
  <c r="T842" i="5"/>
  <c r="S842" i="5"/>
  <c r="T843" i="5"/>
  <c r="S843" i="5"/>
  <c r="T844" i="5"/>
  <c r="S844" i="5"/>
  <c r="T845" i="5"/>
  <c r="S845" i="5"/>
  <c r="T859" i="5"/>
  <c r="S859" i="5"/>
  <c r="T860" i="5"/>
  <c r="S860" i="5"/>
  <c r="T861" i="5"/>
  <c r="S861" i="5"/>
  <c r="T862" i="5"/>
  <c r="S862" i="5"/>
  <c r="T863" i="5"/>
  <c r="S863" i="5"/>
  <c r="T864" i="5"/>
  <c r="S864" i="5"/>
  <c r="T865" i="5"/>
  <c r="S865" i="5"/>
  <c r="T866" i="5"/>
  <c r="S866" i="5"/>
  <c r="T867" i="5"/>
  <c r="S867" i="5"/>
  <c r="T896" i="5"/>
  <c r="S896" i="5"/>
  <c r="T897" i="5"/>
  <c r="S897" i="5"/>
  <c r="T898" i="5"/>
  <c r="S898" i="5"/>
  <c r="T899" i="5"/>
  <c r="S899" i="5"/>
  <c r="T900" i="5"/>
  <c r="S900" i="5"/>
  <c r="T901" i="5"/>
  <c r="S901" i="5"/>
  <c r="T915" i="5"/>
  <c r="S915" i="5"/>
  <c r="T916" i="5"/>
  <c r="S916" i="5"/>
  <c r="T917" i="5"/>
  <c r="S917" i="5"/>
  <c r="T918" i="5"/>
  <c r="S918" i="5"/>
  <c r="T919" i="5"/>
  <c r="S919" i="5"/>
  <c r="T920" i="5"/>
  <c r="S920" i="5"/>
  <c r="T921" i="5"/>
  <c r="S921" i="5"/>
  <c r="T950" i="5"/>
  <c r="S950" i="5"/>
  <c r="T951" i="5"/>
  <c r="S951" i="5"/>
  <c r="T952" i="5"/>
  <c r="S952" i="5"/>
  <c r="T953" i="5"/>
  <c r="S953" i="5"/>
  <c r="T954" i="5"/>
  <c r="S954" i="5"/>
  <c r="T955" i="5"/>
  <c r="S955" i="5"/>
  <c r="T956" i="5"/>
  <c r="S956" i="5"/>
  <c r="T957" i="5"/>
  <c r="S957" i="5"/>
  <c r="T971" i="5"/>
  <c r="S971" i="5"/>
  <c r="T972" i="5"/>
  <c r="S972" i="5"/>
  <c r="T973" i="5"/>
  <c r="S973" i="5"/>
  <c r="T974" i="5"/>
  <c r="S974" i="5"/>
  <c r="T975" i="5"/>
  <c r="S975" i="5"/>
  <c r="T1004" i="5"/>
  <c r="S1004" i="5"/>
  <c r="T1005" i="5"/>
  <c r="S1005" i="5"/>
  <c r="T1006" i="5"/>
  <c r="S1006" i="5"/>
  <c r="T1007" i="5"/>
  <c r="S1007" i="5"/>
  <c r="T1008" i="5"/>
  <c r="S1008" i="5"/>
  <c r="T1009" i="5"/>
  <c r="S1009" i="5"/>
  <c r="T1010" i="5"/>
  <c r="S1010" i="5"/>
  <c r="T1011" i="5"/>
  <c r="S1011" i="5"/>
  <c r="T1012" i="5"/>
  <c r="S1012" i="5"/>
  <c r="T1013" i="5"/>
  <c r="S1013" i="5"/>
  <c r="T17" i="5"/>
  <c r="S17" i="5"/>
  <c r="T18" i="5"/>
  <c r="S18" i="5"/>
  <c r="T19" i="5"/>
  <c r="S19" i="5"/>
  <c r="T50" i="5"/>
  <c r="S50" i="5"/>
  <c r="T51" i="5"/>
  <c r="S51" i="5"/>
  <c r="T52" i="5"/>
  <c r="S52" i="5"/>
  <c r="T53" i="5"/>
  <c r="S53" i="5"/>
  <c r="T54" i="5"/>
  <c r="S54" i="5"/>
  <c r="T55" i="5"/>
  <c r="S55" i="5"/>
  <c r="T56" i="5"/>
  <c r="S56" i="5"/>
  <c r="T57" i="5"/>
  <c r="S57" i="5"/>
  <c r="T73" i="5"/>
  <c r="S73" i="5"/>
  <c r="T74" i="5"/>
  <c r="S74" i="5"/>
  <c r="T75" i="5"/>
  <c r="S75" i="5"/>
  <c r="T76" i="5"/>
  <c r="S76" i="5"/>
  <c r="T77" i="5"/>
  <c r="S77" i="5"/>
  <c r="T108" i="5"/>
  <c r="S108" i="5"/>
  <c r="T109" i="5"/>
  <c r="S109" i="5"/>
  <c r="T110" i="5"/>
  <c r="S110" i="5"/>
  <c r="T111" i="5"/>
  <c r="S111" i="5"/>
  <c r="T112" i="5"/>
  <c r="S112" i="5"/>
  <c r="T113" i="5"/>
  <c r="S113" i="5"/>
  <c r="T129" i="5"/>
  <c r="S129" i="5"/>
  <c r="T130" i="5"/>
  <c r="S130" i="5"/>
  <c r="T131" i="5"/>
  <c r="S131" i="5"/>
  <c r="T132" i="5"/>
  <c r="S132" i="5"/>
  <c r="T133" i="5"/>
  <c r="S133" i="5"/>
  <c r="T134" i="5"/>
  <c r="S134" i="5"/>
  <c r="T135" i="5"/>
  <c r="S135" i="5"/>
  <c r="T166" i="5"/>
  <c r="S166" i="5"/>
  <c r="T167" i="5"/>
  <c r="S167" i="5"/>
  <c r="T168" i="5"/>
  <c r="S168" i="5"/>
  <c r="T169" i="5"/>
  <c r="S169" i="5"/>
  <c r="T185" i="5"/>
  <c r="S185" i="5"/>
  <c r="T186" i="5"/>
  <c r="S186" i="5"/>
  <c r="T187" i="5"/>
  <c r="S187" i="5"/>
  <c r="T188" i="5"/>
  <c r="S188" i="5"/>
  <c r="T189" i="5"/>
  <c r="S189" i="5"/>
  <c r="T190" i="5"/>
  <c r="S190" i="5"/>
  <c r="T191" i="5"/>
  <c r="S191" i="5"/>
  <c r="T192" i="5"/>
  <c r="S192" i="5"/>
  <c r="T193" i="5"/>
  <c r="S193" i="5"/>
  <c r="T224" i="5"/>
  <c r="S224" i="5"/>
  <c r="T225" i="5"/>
  <c r="S225" i="5"/>
  <c r="T241" i="5"/>
  <c r="S241" i="5"/>
  <c r="T242" i="5"/>
  <c r="S242" i="5"/>
  <c r="T243" i="5"/>
  <c r="S243" i="5"/>
  <c r="T244" i="5"/>
  <c r="S244" i="5"/>
  <c r="T245" i="5"/>
  <c r="S245" i="5"/>
  <c r="T246" i="5"/>
  <c r="S246" i="5"/>
  <c r="T247" i="5"/>
  <c r="S247" i="5"/>
  <c r="T248" i="5"/>
  <c r="S248" i="5"/>
  <c r="T249" i="5"/>
  <c r="S249" i="5"/>
  <c r="T250" i="5"/>
  <c r="S250" i="5"/>
  <c r="T251" i="5"/>
  <c r="S251" i="5"/>
  <c r="T297" i="5"/>
  <c r="S297" i="5"/>
  <c r="T298" i="5"/>
  <c r="S298" i="5"/>
  <c r="T299" i="5"/>
  <c r="S299" i="5"/>
  <c r="T300" i="5"/>
  <c r="S300" i="5"/>
  <c r="T301" i="5"/>
  <c r="S301" i="5"/>
  <c r="T302" i="5"/>
  <c r="S302" i="5"/>
  <c r="T303" i="5"/>
  <c r="S303" i="5"/>
  <c r="T304" i="5"/>
  <c r="S304" i="5"/>
  <c r="T305" i="5"/>
  <c r="S305" i="5"/>
  <c r="T306" i="5"/>
  <c r="S306" i="5"/>
  <c r="T307" i="5"/>
  <c r="S307" i="5"/>
  <c r="T308" i="5"/>
  <c r="S308" i="5"/>
  <c r="T309" i="5"/>
  <c r="S309" i="5"/>
  <c r="T355" i="5"/>
  <c r="S355" i="5"/>
  <c r="T356" i="5"/>
  <c r="S356" i="5"/>
  <c r="T357" i="5"/>
  <c r="S357" i="5"/>
  <c r="T358" i="5"/>
  <c r="S358" i="5"/>
  <c r="T359" i="5"/>
  <c r="S359" i="5"/>
  <c r="T360" i="5"/>
  <c r="S360" i="5"/>
  <c r="T361" i="5"/>
  <c r="S361" i="5"/>
  <c r="T362" i="5"/>
  <c r="S362" i="5"/>
  <c r="T363" i="5"/>
  <c r="S363" i="5"/>
  <c r="T364" i="5"/>
  <c r="S364" i="5"/>
  <c r="T365" i="5"/>
  <c r="S365" i="5"/>
  <c r="T381" i="5"/>
  <c r="S381" i="5"/>
  <c r="T382" i="5"/>
  <c r="S382" i="5"/>
  <c r="T437" i="5"/>
  <c r="S437" i="5"/>
  <c r="T438" i="5"/>
  <c r="S438" i="5"/>
  <c r="T439" i="5"/>
  <c r="S439" i="5"/>
  <c r="T440" i="5"/>
  <c r="S440" i="5"/>
  <c r="T441" i="5"/>
  <c r="S441" i="5"/>
  <c r="T442" i="5"/>
  <c r="S442" i="5"/>
  <c r="T443" i="5"/>
  <c r="S443" i="5"/>
  <c r="T444" i="5"/>
  <c r="S444" i="5"/>
  <c r="T445" i="5"/>
  <c r="S445" i="5"/>
  <c r="T446" i="5"/>
  <c r="S446" i="5"/>
  <c r="T447" i="5"/>
  <c r="S447" i="5"/>
  <c r="T448" i="5"/>
  <c r="S448" i="5"/>
  <c r="T449" i="5"/>
  <c r="S449" i="5"/>
  <c r="T495" i="5"/>
  <c r="S495" i="5"/>
  <c r="T496" i="5"/>
  <c r="S496" i="5"/>
  <c r="T497" i="5"/>
  <c r="S497" i="5"/>
  <c r="T498" i="5"/>
  <c r="S498" i="5"/>
  <c r="T499" i="5"/>
  <c r="S499" i="5"/>
  <c r="T500" i="5"/>
  <c r="S500" i="5"/>
  <c r="T501" i="5"/>
  <c r="S501" i="5"/>
  <c r="T502" i="5"/>
  <c r="S502" i="5"/>
  <c r="T503" i="5"/>
  <c r="S503" i="5"/>
  <c r="T504" i="5"/>
  <c r="S504" i="5"/>
  <c r="T505" i="5"/>
  <c r="S505" i="5"/>
  <c r="T521" i="5"/>
  <c r="S521" i="5"/>
  <c r="T522" i="5"/>
  <c r="S522" i="5"/>
  <c r="T553" i="5"/>
  <c r="S553" i="5"/>
  <c r="T554" i="5"/>
  <c r="S554" i="5"/>
  <c r="T555" i="5"/>
  <c r="S555" i="5"/>
  <c r="T556" i="5"/>
  <c r="S556" i="5"/>
  <c r="T557" i="5"/>
  <c r="S557" i="5"/>
  <c r="T558" i="5"/>
  <c r="S558" i="5"/>
  <c r="T559" i="5"/>
  <c r="S559" i="5"/>
  <c r="T560" i="5"/>
  <c r="S560" i="5"/>
  <c r="T561" i="5"/>
  <c r="S561" i="5"/>
  <c r="T577" i="5"/>
  <c r="S577" i="5"/>
  <c r="T578" i="5"/>
  <c r="S578" i="5"/>
  <c r="T579" i="5"/>
  <c r="S579" i="5"/>
  <c r="T580" i="5"/>
  <c r="S580" i="5"/>
  <c r="T634" i="5"/>
  <c r="S634" i="5"/>
  <c r="T635" i="5"/>
  <c r="S635" i="5"/>
  <c r="T636" i="5"/>
  <c r="S636" i="5"/>
  <c r="T637" i="5"/>
  <c r="S637" i="5"/>
  <c r="T638" i="5"/>
  <c r="S638" i="5"/>
  <c r="T639" i="5"/>
  <c r="S639" i="5"/>
  <c r="T640" i="5"/>
  <c r="S640" i="5"/>
  <c r="T641" i="5"/>
  <c r="S641" i="5"/>
  <c r="T642" i="5"/>
  <c r="S642" i="5"/>
  <c r="T643" i="5"/>
  <c r="S643" i="5"/>
  <c r="T644" i="5"/>
  <c r="S644" i="5"/>
  <c r="T645" i="5"/>
  <c r="S645" i="5"/>
  <c r="T661" i="5"/>
  <c r="S661" i="5"/>
  <c r="T692" i="5"/>
  <c r="S692" i="5"/>
  <c r="T693" i="5"/>
  <c r="S693" i="5"/>
  <c r="T694" i="5"/>
  <c r="S694" i="5"/>
  <c r="T695" i="5"/>
  <c r="S695" i="5"/>
  <c r="T696" i="5"/>
  <c r="S696" i="5"/>
  <c r="T697" i="5"/>
  <c r="S697" i="5"/>
  <c r="T698" i="5"/>
  <c r="S698" i="5"/>
  <c r="T699" i="5"/>
  <c r="S699" i="5"/>
  <c r="T700" i="5"/>
  <c r="S700" i="5"/>
  <c r="T701" i="5"/>
  <c r="S701" i="5"/>
  <c r="T717" i="5"/>
  <c r="S717" i="5"/>
  <c r="T718" i="5"/>
  <c r="S718" i="5"/>
  <c r="T719" i="5"/>
  <c r="S719" i="5"/>
  <c r="T759" i="5"/>
  <c r="S759" i="5"/>
  <c r="T760" i="5"/>
  <c r="S760" i="5"/>
  <c r="T761" i="5"/>
  <c r="S761" i="5"/>
  <c r="T762" i="5"/>
  <c r="S762" i="5"/>
  <c r="T763" i="5"/>
  <c r="S763" i="5"/>
  <c r="T764" i="5"/>
  <c r="S764" i="5"/>
  <c r="T765" i="5"/>
  <c r="S765" i="5"/>
  <c r="T766" i="5"/>
  <c r="S766" i="5"/>
  <c r="T782" i="5"/>
  <c r="S782" i="5"/>
  <c r="T783" i="5"/>
  <c r="S783" i="5"/>
  <c r="T784" i="5"/>
  <c r="S784" i="5"/>
  <c r="T785" i="5"/>
  <c r="S785" i="5"/>
  <c r="T786" i="5"/>
  <c r="S786" i="5"/>
  <c r="T817" i="5"/>
  <c r="S817" i="5"/>
  <c r="T818" i="5"/>
  <c r="S818" i="5"/>
  <c r="T819" i="5"/>
  <c r="S819" i="5"/>
  <c r="T820" i="5"/>
  <c r="S820" i="5"/>
  <c r="T821" i="5"/>
  <c r="S821" i="5"/>
  <c r="T822" i="5"/>
  <c r="S822" i="5"/>
  <c r="T846" i="5"/>
  <c r="S846" i="5"/>
  <c r="T847" i="5"/>
  <c r="S847" i="5"/>
  <c r="T848" i="5"/>
  <c r="S848" i="5"/>
  <c r="T849" i="5"/>
  <c r="S849" i="5"/>
  <c r="T850" i="5"/>
  <c r="S850" i="5"/>
  <c r="T851" i="5"/>
  <c r="S851" i="5"/>
  <c r="T852" i="5"/>
  <c r="S852" i="5"/>
  <c r="T883" i="5"/>
  <c r="S883" i="5"/>
  <c r="T884" i="5"/>
  <c r="S884" i="5"/>
  <c r="T885" i="5"/>
  <c r="S885" i="5"/>
  <c r="T886" i="5"/>
  <c r="S886" i="5"/>
  <c r="T902" i="5"/>
  <c r="S902" i="5"/>
  <c r="T903" i="5"/>
  <c r="S903" i="5"/>
  <c r="T904" i="5"/>
  <c r="S904" i="5"/>
  <c r="T905" i="5"/>
  <c r="S905" i="5"/>
  <c r="T906" i="5"/>
  <c r="S906" i="5"/>
  <c r="T907" i="5"/>
  <c r="S907" i="5"/>
  <c r="T908" i="5"/>
  <c r="S908" i="5"/>
  <c r="T909" i="5"/>
  <c r="S909" i="5"/>
  <c r="T910" i="5"/>
  <c r="S910" i="5"/>
  <c r="T941" i="5"/>
  <c r="S941" i="5"/>
  <c r="T942" i="5"/>
  <c r="S942" i="5"/>
  <c r="T958" i="5"/>
  <c r="S958" i="5"/>
  <c r="T959" i="5"/>
  <c r="S959" i="5"/>
  <c r="T960" i="5"/>
  <c r="S960" i="5"/>
  <c r="T961" i="5"/>
  <c r="S961" i="5"/>
  <c r="T962" i="5"/>
  <c r="S962" i="5"/>
  <c r="T963" i="5"/>
  <c r="S963" i="5"/>
  <c r="T964" i="5"/>
  <c r="S964" i="5"/>
  <c r="T965" i="5"/>
  <c r="S965" i="5"/>
  <c r="T966" i="5"/>
  <c r="S966" i="5"/>
  <c r="T967" i="5"/>
  <c r="S967" i="5"/>
  <c r="T968" i="5"/>
  <c r="S968" i="5"/>
  <c r="T1014" i="5"/>
  <c r="S1014" i="5"/>
  <c r="T1015" i="5"/>
  <c r="S1015" i="5"/>
  <c r="T1016" i="5"/>
  <c r="S1016" i="5"/>
  <c r="T1017" i="5"/>
  <c r="S1017" i="5"/>
  <c r="T1018" i="5"/>
  <c r="S1018" i="5"/>
  <c r="T1019" i="5"/>
  <c r="S1019" i="5"/>
  <c r="T1020" i="5"/>
  <c r="S1020" i="5"/>
  <c r="T1021" i="5"/>
  <c r="S1021" i="5"/>
  <c r="T1022" i="5"/>
  <c r="S1022" i="5"/>
  <c r="T1023" i="5"/>
  <c r="S1023" i="5"/>
  <c r="T1024" i="5"/>
  <c r="S1024" i="5"/>
  <c r="T1025" i="5"/>
  <c r="S1025" i="5"/>
  <c r="T1026" i="5"/>
  <c r="S1026" i="5"/>
  <c r="T1027" i="5"/>
  <c r="S1027" i="5"/>
  <c r="T1028" i="5"/>
  <c r="S1028" i="5"/>
  <c r="T1029" i="5"/>
  <c r="S1029" i="5"/>
  <c r="T1030" i="5"/>
  <c r="S1030" i="5"/>
  <c r="T1031" i="5"/>
  <c r="S1031" i="5"/>
  <c r="T1032" i="5"/>
  <c r="S1032" i="5"/>
  <c r="T1033" i="5"/>
  <c r="S1033" i="5"/>
  <c r="T1034" i="5"/>
  <c r="S1034" i="5"/>
  <c r="T1035" i="5"/>
  <c r="S1035" i="5"/>
  <c r="T1036" i="5"/>
  <c r="S1036" i="5"/>
  <c r="T1037" i="5"/>
  <c r="S1037" i="5"/>
  <c r="T1038" i="5"/>
  <c r="S1038" i="5"/>
  <c r="T1039" i="5"/>
  <c r="S1039" i="5"/>
  <c r="T1040" i="5"/>
  <c r="S1040" i="5"/>
  <c r="T1041" i="5"/>
  <c r="S1041" i="5"/>
  <c r="T1042" i="5"/>
  <c r="S1042" i="5"/>
  <c r="T1043" i="5"/>
  <c r="S1043" i="5"/>
  <c r="T1044" i="5"/>
  <c r="S1044" i="5"/>
  <c r="T1045" i="5"/>
  <c r="S1045" i="5"/>
  <c r="T1046" i="5"/>
  <c r="S1046" i="5"/>
  <c r="T1047" i="5"/>
  <c r="S1047" i="5"/>
  <c r="T1048" i="5"/>
  <c r="S1048" i="5"/>
  <c r="T1049" i="5"/>
  <c r="S1049" i="5"/>
  <c r="T1050" i="5"/>
  <c r="S1050" i="5"/>
  <c r="T1051" i="5"/>
  <c r="S1051" i="5"/>
  <c r="T1052" i="5"/>
  <c r="S1052" i="5"/>
  <c r="T1053" i="5"/>
  <c r="S1053" i="5"/>
  <c r="T1054" i="5"/>
  <c r="S1054" i="5"/>
  <c r="T1055" i="5"/>
  <c r="S1055" i="5"/>
  <c r="T1056" i="5"/>
  <c r="S1056" i="5"/>
  <c r="T1057" i="5"/>
  <c r="S1057" i="5"/>
  <c r="T1058" i="5"/>
  <c r="S1058" i="5"/>
  <c r="T1059" i="5"/>
  <c r="S1059" i="5"/>
  <c r="T1060" i="5"/>
  <c r="S1060" i="5"/>
  <c r="T1061" i="5"/>
  <c r="S1061" i="5"/>
  <c r="T1062" i="5"/>
  <c r="S1062" i="5"/>
  <c r="T1063" i="5"/>
  <c r="S1063" i="5"/>
  <c r="T1064" i="5"/>
  <c r="S1064" i="5"/>
  <c r="T1065" i="5"/>
  <c r="S1065" i="5"/>
  <c r="T1066" i="5"/>
  <c r="S1066" i="5"/>
  <c r="T1067" i="5"/>
  <c r="S1067" i="5"/>
  <c r="T1068" i="5"/>
  <c r="S1068" i="5"/>
  <c r="T1069" i="5"/>
  <c r="S1069" i="5"/>
  <c r="T1070" i="5"/>
  <c r="S1070" i="5"/>
  <c r="T1071" i="5"/>
  <c r="S1071" i="5"/>
  <c r="T1072" i="5"/>
  <c r="S1072" i="5"/>
  <c r="T1073" i="5"/>
  <c r="S1073" i="5"/>
  <c r="T1074" i="5"/>
  <c r="S1074" i="5"/>
  <c r="T1075" i="5"/>
  <c r="S1075" i="5"/>
  <c r="T1076" i="5"/>
  <c r="S1076" i="5"/>
  <c r="T1077" i="5"/>
  <c r="S1077" i="5"/>
  <c r="T1078" i="5"/>
  <c r="S1078" i="5"/>
  <c r="T1079" i="5"/>
  <c r="S1079" i="5"/>
  <c r="T1080" i="5"/>
  <c r="S1080" i="5"/>
  <c r="T1081" i="5"/>
  <c r="S1081" i="5"/>
  <c r="T1082" i="5"/>
  <c r="S1082" i="5"/>
  <c r="T1083" i="5"/>
  <c r="S1083" i="5"/>
  <c r="T1084" i="5"/>
  <c r="S1084" i="5"/>
  <c r="T1085" i="5"/>
  <c r="S1085" i="5"/>
  <c r="T1086" i="5"/>
  <c r="S1086" i="5"/>
  <c r="T1087" i="5"/>
  <c r="S1087" i="5"/>
  <c r="T1088" i="5"/>
  <c r="S1088" i="5"/>
  <c r="T1089" i="5"/>
  <c r="S1089" i="5"/>
  <c r="T1090" i="5"/>
  <c r="S1090" i="5"/>
  <c r="T1091" i="5"/>
  <c r="S1091" i="5"/>
  <c r="T1092" i="5"/>
  <c r="S1092" i="5"/>
  <c r="T1093" i="5"/>
  <c r="S1093" i="5"/>
  <c r="T1094" i="5"/>
  <c r="S1094" i="5"/>
  <c r="T1095" i="5"/>
  <c r="S1095" i="5"/>
  <c r="T1096" i="5"/>
  <c r="S1096" i="5"/>
  <c r="T1097" i="5"/>
  <c r="S1097" i="5"/>
  <c r="T1098" i="5"/>
  <c r="S1098" i="5"/>
  <c r="T1099" i="5"/>
  <c r="S1099" i="5"/>
  <c r="T1100" i="5"/>
  <c r="S1100" i="5"/>
  <c r="T1101" i="5"/>
  <c r="S1101" i="5"/>
  <c r="T1102" i="5"/>
  <c r="S1102" i="5"/>
  <c r="T1103" i="5"/>
  <c r="S1103" i="5"/>
  <c r="T1104" i="5"/>
  <c r="S1104" i="5"/>
  <c r="T1105" i="5"/>
  <c r="S1105" i="5"/>
  <c r="T1106" i="5"/>
  <c r="S1106" i="5"/>
  <c r="T1107" i="5"/>
  <c r="S1107" i="5"/>
  <c r="T1108" i="5"/>
  <c r="S1108" i="5"/>
  <c r="T1109" i="5"/>
  <c r="S1109" i="5"/>
  <c r="T1110" i="5"/>
  <c r="S1110" i="5"/>
  <c r="T1111" i="5"/>
  <c r="S1111" i="5"/>
  <c r="T1112" i="5"/>
  <c r="S1112" i="5"/>
  <c r="T1113" i="5"/>
  <c r="S1113" i="5"/>
  <c r="T1114" i="5"/>
  <c r="S1114" i="5"/>
  <c r="T1115" i="5"/>
  <c r="S1115" i="5"/>
  <c r="T1116" i="5"/>
  <c r="S1116" i="5"/>
  <c r="T1117" i="5"/>
  <c r="S1117" i="5"/>
  <c r="T1118" i="5"/>
  <c r="S1118" i="5"/>
  <c r="T1119" i="5"/>
  <c r="S1119" i="5"/>
  <c r="T1120" i="5"/>
  <c r="S1120" i="5"/>
  <c r="T1121" i="5"/>
  <c r="S1121" i="5"/>
  <c r="T1122" i="5"/>
  <c r="S1122" i="5"/>
  <c r="T1123" i="5"/>
  <c r="S1123" i="5"/>
  <c r="T1124" i="5"/>
  <c r="S1124" i="5"/>
  <c r="T1125" i="5"/>
  <c r="S1125" i="5"/>
  <c r="T1126" i="5"/>
  <c r="S1126" i="5"/>
  <c r="T1127" i="5"/>
  <c r="S1127" i="5"/>
  <c r="T1128" i="5"/>
  <c r="S1128" i="5"/>
  <c r="T1129" i="5"/>
  <c r="S1129" i="5"/>
  <c r="T1130" i="5"/>
  <c r="S1130" i="5"/>
  <c r="T1131" i="5"/>
  <c r="S1131" i="5"/>
  <c r="T1132" i="5"/>
  <c r="S1132" i="5"/>
  <c r="T1133" i="5"/>
  <c r="S1133" i="5"/>
  <c r="T1134" i="5"/>
  <c r="S1134" i="5"/>
  <c r="T1135" i="5"/>
  <c r="S1135" i="5"/>
  <c r="T1136" i="5"/>
  <c r="S1136" i="5"/>
  <c r="T1137" i="5"/>
  <c r="S1137" i="5"/>
  <c r="T1138" i="5"/>
  <c r="S1138" i="5"/>
  <c r="T1139" i="5"/>
  <c r="S1139" i="5"/>
  <c r="T1140" i="5"/>
  <c r="S1140" i="5"/>
  <c r="T1141" i="5"/>
  <c r="S1141" i="5"/>
  <c r="T1142" i="5"/>
  <c r="S1142" i="5"/>
  <c r="T1143" i="5"/>
  <c r="S1143" i="5"/>
  <c r="T1144" i="5"/>
  <c r="S1144" i="5"/>
  <c r="T1145" i="5"/>
  <c r="S1145" i="5"/>
  <c r="T1146" i="5"/>
  <c r="S1146" i="5"/>
  <c r="T1147" i="5"/>
  <c r="S1147" i="5"/>
  <c r="T1148" i="5"/>
  <c r="S1148" i="5"/>
  <c r="T1149" i="5"/>
  <c r="S1149" i="5"/>
  <c r="T1150" i="5"/>
  <c r="S1150" i="5"/>
  <c r="T1151" i="5"/>
  <c r="S1151" i="5"/>
  <c r="T1152" i="5"/>
  <c r="S1152" i="5"/>
  <c r="T1153" i="5"/>
  <c r="S1153" i="5"/>
  <c r="T1154" i="5"/>
  <c r="S1154" i="5"/>
  <c r="T1155" i="5"/>
  <c r="S1155" i="5"/>
  <c r="T1156" i="5"/>
  <c r="S1156" i="5"/>
  <c r="T1157" i="5"/>
  <c r="S1157" i="5"/>
  <c r="T1158" i="5"/>
  <c r="S1158" i="5"/>
  <c r="T1159" i="5"/>
  <c r="S1159" i="5"/>
  <c r="T1160" i="5"/>
  <c r="S1160" i="5"/>
  <c r="T1161" i="5"/>
  <c r="S1161" i="5"/>
  <c r="T1162" i="5"/>
  <c r="S1162" i="5"/>
  <c r="T1163" i="5"/>
  <c r="S1163" i="5"/>
  <c r="T1164" i="5"/>
  <c r="S1164" i="5"/>
  <c r="T1165" i="5"/>
  <c r="S1165" i="5"/>
  <c r="T1166" i="5"/>
  <c r="S1166" i="5"/>
  <c r="T1167" i="5"/>
  <c r="S1167" i="5"/>
  <c r="T1168" i="5"/>
  <c r="S1168" i="5"/>
  <c r="T1169" i="5"/>
  <c r="S1169" i="5"/>
  <c r="T1170" i="5"/>
  <c r="S1170" i="5"/>
  <c r="T1171" i="5"/>
  <c r="S1171" i="5"/>
  <c r="T1172" i="5"/>
  <c r="S1172" i="5"/>
  <c r="T1173" i="5"/>
  <c r="S1173" i="5"/>
  <c r="T1174" i="5"/>
  <c r="S1174" i="5"/>
  <c r="T1175" i="5"/>
  <c r="S1175" i="5"/>
  <c r="T1176" i="5"/>
  <c r="S1176" i="5"/>
  <c r="T1177" i="5"/>
  <c r="S1177" i="5"/>
  <c r="T1178" i="5"/>
  <c r="S1178" i="5"/>
  <c r="T1179" i="5"/>
  <c r="S1179" i="5"/>
  <c r="T1180" i="5"/>
  <c r="S1180" i="5"/>
  <c r="T1181" i="5"/>
  <c r="S1181" i="5"/>
  <c r="T1182" i="5"/>
  <c r="S1182" i="5"/>
  <c r="T1183" i="5"/>
  <c r="S1183" i="5"/>
  <c r="T1184" i="5"/>
  <c r="S1184" i="5"/>
  <c r="T1185" i="5"/>
  <c r="S1185" i="5"/>
  <c r="T1186" i="5"/>
  <c r="S1186" i="5"/>
  <c r="T1187" i="5"/>
  <c r="S1187" i="5"/>
  <c r="T1188" i="5"/>
  <c r="S1188" i="5"/>
  <c r="T1189" i="5"/>
  <c r="S1189" i="5"/>
  <c r="T1190" i="5"/>
  <c r="S1190" i="5"/>
  <c r="T1191" i="5"/>
  <c r="S1191" i="5"/>
  <c r="T1192" i="5"/>
  <c r="S1192" i="5"/>
  <c r="T1193" i="5"/>
  <c r="S1193" i="5"/>
  <c r="T1194" i="5"/>
  <c r="S1194" i="5"/>
  <c r="T1195" i="5"/>
  <c r="S1195" i="5"/>
  <c r="T1196" i="5"/>
  <c r="S1196" i="5"/>
  <c r="T1197" i="5"/>
  <c r="S1197" i="5"/>
  <c r="T1198" i="5"/>
  <c r="S1198" i="5"/>
  <c r="T1199" i="5"/>
  <c r="S1199" i="5"/>
  <c r="T1200" i="5"/>
  <c r="S1200" i="5"/>
  <c r="T1201" i="5"/>
  <c r="S1201" i="5"/>
  <c r="T1202" i="5"/>
  <c r="S1202" i="5"/>
  <c r="T1203" i="5"/>
  <c r="S1203" i="5"/>
  <c r="T1204" i="5"/>
  <c r="S1204" i="5"/>
  <c r="T1205" i="5"/>
  <c r="S1205" i="5"/>
  <c r="T1206" i="5"/>
  <c r="S1206" i="5"/>
  <c r="T1207" i="5"/>
  <c r="S1207" i="5"/>
  <c r="T1208" i="5"/>
  <c r="S1208" i="5"/>
  <c r="T1209" i="5"/>
  <c r="S1209" i="5"/>
  <c r="T1210" i="5"/>
  <c r="S1210" i="5"/>
  <c r="T1211" i="5"/>
  <c r="S1211" i="5"/>
  <c r="T1212" i="5"/>
  <c r="S1212" i="5"/>
  <c r="T1213" i="5"/>
  <c r="S1213" i="5"/>
  <c r="T1214" i="5"/>
  <c r="S1214" i="5"/>
  <c r="T1215" i="5"/>
  <c r="S1215" i="5"/>
  <c r="T1216" i="5"/>
  <c r="S1216" i="5"/>
  <c r="T1217" i="5"/>
  <c r="S1217" i="5"/>
  <c r="T1218" i="5"/>
  <c r="S1218" i="5"/>
  <c r="T1219" i="5"/>
  <c r="S1219" i="5"/>
  <c r="T1220" i="5"/>
  <c r="S1220" i="5"/>
  <c r="T1221" i="5"/>
  <c r="S1221" i="5"/>
  <c r="T1222" i="5"/>
  <c r="S1222" i="5"/>
  <c r="T1223" i="5"/>
  <c r="S1223" i="5"/>
  <c r="T1224" i="5"/>
  <c r="S1224" i="5"/>
  <c r="T1225" i="5"/>
  <c r="S1225" i="5"/>
  <c r="T1226" i="5"/>
  <c r="S1226" i="5"/>
  <c r="T1227" i="5"/>
  <c r="S1227" i="5"/>
  <c r="T1228" i="5"/>
  <c r="S1228" i="5"/>
  <c r="T1229" i="5"/>
  <c r="S1229" i="5"/>
  <c r="T1230" i="5"/>
  <c r="S1230" i="5"/>
  <c r="T1231" i="5"/>
  <c r="S1231" i="5"/>
  <c r="T1232" i="5"/>
  <c r="S1232" i="5"/>
  <c r="T1233" i="5"/>
  <c r="S1233" i="5"/>
  <c r="T1234" i="5"/>
  <c r="S1234" i="5"/>
  <c r="T1235" i="5"/>
  <c r="S1235" i="5"/>
  <c r="T1236" i="5"/>
  <c r="S1236" i="5"/>
  <c r="T1237" i="5"/>
  <c r="S1237" i="5"/>
  <c r="T1238" i="5"/>
  <c r="S1238" i="5"/>
  <c r="T1239" i="5"/>
  <c r="S1239" i="5"/>
  <c r="T1240" i="5"/>
  <c r="S1240" i="5"/>
  <c r="T1241" i="5"/>
  <c r="S1241" i="5"/>
  <c r="T1242" i="5"/>
  <c r="S1242" i="5"/>
  <c r="T1243" i="5"/>
  <c r="S1243" i="5"/>
  <c r="T1244" i="5"/>
  <c r="S1244" i="5"/>
  <c r="T1245" i="5"/>
  <c r="S1245" i="5"/>
  <c r="T1246" i="5"/>
  <c r="S1246" i="5"/>
  <c r="T1247" i="5"/>
  <c r="S1247" i="5"/>
  <c r="T1248" i="5"/>
  <c r="S1248" i="5"/>
  <c r="T1249" i="5"/>
  <c r="S1249" i="5"/>
  <c r="T1250" i="5"/>
  <c r="S1250" i="5"/>
  <c r="T1251" i="5"/>
  <c r="S1251" i="5"/>
  <c r="T1252" i="5"/>
  <c r="S1252" i="5"/>
  <c r="T1253" i="5"/>
  <c r="S1253" i="5"/>
  <c r="T1254" i="5"/>
  <c r="S1254" i="5"/>
  <c r="T1255" i="5"/>
  <c r="S1255" i="5"/>
  <c r="T1256" i="5"/>
  <c r="S1256" i="5"/>
  <c r="T1257" i="5"/>
  <c r="S1257" i="5"/>
  <c r="T1258" i="5"/>
  <c r="S1258" i="5"/>
  <c r="T1259" i="5"/>
  <c r="S1259" i="5"/>
  <c r="T1260" i="5"/>
  <c r="S1260" i="5"/>
  <c r="T1261" i="5"/>
  <c r="S1261" i="5"/>
  <c r="T1262" i="5"/>
  <c r="S1262" i="5"/>
  <c r="T1263" i="5"/>
  <c r="S1263" i="5"/>
  <c r="T1264" i="5"/>
  <c r="S1264" i="5"/>
  <c r="T1265" i="5"/>
  <c r="S1265" i="5"/>
  <c r="T1266" i="5"/>
  <c r="S1266" i="5"/>
  <c r="T1267" i="5"/>
  <c r="S1267" i="5"/>
  <c r="T1268" i="5"/>
  <c r="S1268" i="5"/>
  <c r="T1269" i="5"/>
  <c r="S1269" i="5"/>
  <c r="T1270" i="5"/>
  <c r="S1270" i="5"/>
  <c r="T1271" i="5"/>
  <c r="S1271" i="5"/>
  <c r="T1272" i="5"/>
  <c r="S1272" i="5"/>
  <c r="T1273" i="5"/>
  <c r="S1273" i="5"/>
  <c r="T1274" i="5"/>
  <c r="S1274" i="5"/>
  <c r="T1275" i="5"/>
  <c r="S1275" i="5"/>
  <c r="T1276" i="5"/>
  <c r="S1276" i="5"/>
  <c r="T1277" i="5"/>
  <c r="S1277" i="5"/>
  <c r="T1278" i="5"/>
  <c r="S1278" i="5"/>
  <c r="T1279" i="5"/>
  <c r="S1279" i="5"/>
  <c r="T1280" i="5"/>
  <c r="S1280" i="5"/>
  <c r="T1281" i="5"/>
  <c r="S1281" i="5"/>
  <c r="T1282" i="5"/>
  <c r="S1282" i="5"/>
  <c r="T1283" i="5"/>
  <c r="S1283" i="5"/>
  <c r="T1284" i="5"/>
  <c r="S1284" i="5"/>
  <c r="T1285" i="5"/>
  <c r="S1285" i="5"/>
  <c r="T1286" i="5"/>
  <c r="S1286" i="5"/>
  <c r="T1287" i="5"/>
  <c r="S1287" i="5"/>
  <c r="T1288" i="5"/>
  <c r="S1288" i="5"/>
  <c r="T1289" i="5"/>
  <c r="S1289" i="5"/>
  <c r="T1290" i="5"/>
  <c r="S1290" i="5"/>
  <c r="T1291" i="5"/>
  <c r="S1291" i="5"/>
  <c r="T1292" i="5"/>
  <c r="S1292" i="5"/>
  <c r="T1293" i="5"/>
  <c r="S1293" i="5"/>
  <c r="T1294" i="5"/>
  <c r="S1294" i="5"/>
  <c r="T1295" i="5"/>
  <c r="S1295" i="5"/>
  <c r="T1296" i="5"/>
  <c r="S1296" i="5"/>
  <c r="T1297" i="5"/>
  <c r="S1297" i="5"/>
  <c r="T1298" i="5"/>
  <c r="S1298" i="5"/>
  <c r="T1299" i="5"/>
  <c r="S1299" i="5"/>
  <c r="T1300" i="5"/>
  <c r="S1300" i="5"/>
  <c r="T1301" i="5"/>
  <c r="S1301" i="5"/>
  <c r="T1302" i="5"/>
  <c r="S1302" i="5"/>
  <c r="T1303" i="5"/>
  <c r="S1303" i="5"/>
  <c r="T1304" i="5"/>
  <c r="S1304" i="5"/>
  <c r="T1305" i="5"/>
  <c r="S1305" i="5"/>
  <c r="T1306" i="5"/>
  <c r="S1306" i="5"/>
  <c r="T1307" i="5"/>
  <c r="S1307" i="5"/>
  <c r="T1308" i="5"/>
  <c r="S1308" i="5"/>
  <c r="T1309" i="5"/>
  <c r="S1309" i="5"/>
  <c r="T1310" i="5"/>
  <c r="S1310" i="5"/>
  <c r="T1311" i="5"/>
  <c r="S1311" i="5"/>
  <c r="T1312" i="5"/>
  <c r="S1312" i="5"/>
  <c r="T1313" i="5"/>
  <c r="S1313" i="5"/>
  <c r="T1314" i="5"/>
  <c r="S1314" i="5"/>
  <c r="T1315" i="5"/>
  <c r="S1315" i="5"/>
  <c r="T1316" i="5"/>
  <c r="S1316" i="5"/>
  <c r="T1317" i="5"/>
  <c r="S1317" i="5"/>
  <c r="T1318" i="5"/>
  <c r="S1318" i="5"/>
  <c r="T1319" i="5"/>
  <c r="S1319" i="5"/>
  <c r="T1320" i="5"/>
  <c r="S1320" i="5"/>
  <c r="T1321" i="5"/>
  <c r="S1321" i="5"/>
  <c r="T1322" i="5"/>
  <c r="S1322" i="5"/>
  <c r="T1323" i="5"/>
  <c r="S1323" i="5"/>
  <c r="T1324" i="5"/>
  <c r="S1324" i="5"/>
  <c r="T1325" i="5"/>
  <c r="S1325" i="5"/>
  <c r="T1326" i="5"/>
  <c r="S1326" i="5"/>
  <c r="T1327" i="5"/>
  <c r="S1327" i="5"/>
  <c r="T1328" i="5"/>
  <c r="S1328" i="5"/>
  <c r="T1329" i="5"/>
  <c r="S1329" i="5"/>
  <c r="T1330" i="5"/>
  <c r="S1330" i="5"/>
  <c r="T1331" i="5"/>
  <c r="S1331" i="5"/>
  <c r="T1332" i="5"/>
  <c r="S1332" i="5"/>
  <c r="T1333" i="5"/>
  <c r="S1333" i="5"/>
  <c r="T1334" i="5"/>
  <c r="S1334" i="5"/>
  <c r="T1335" i="5"/>
  <c r="S1335" i="5"/>
  <c r="T1336" i="5"/>
  <c r="S1336" i="5"/>
  <c r="T1337" i="5"/>
  <c r="S1337" i="5"/>
  <c r="T1338" i="5"/>
  <c r="S1338" i="5"/>
  <c r="T1339" i="5"/>
  <c r="S1339" i="5"/>
  <c r="T1340" i="5"/>
  <c r="S1340" i="5"/>
  <c r="T1341" i="5"/>
  <c r="S1341" i="5"/>
  <c r="T1342" i="5"/>
  <c r="S1342" i="5"/>
  <c r="T1343" i="5"/>
  <c r="S1343" i="5"/>
  <c r="T1344" i="5"/>
  <c r="S1344" i="5"/>
  <c r="T1345" i="5"/>
  <c r="S1345" i="5"/>
  <c r="T1346" i="5"/>
  <c r="S1346" i="5"/>
  <c r="T1347" i="5"/>
  <c r="S1347" i="5"/>
  <c r="T1348" i="5"/>
  <c r="S1348" i="5"/>
  <c r="T1349" i="5"/>
  <c r="S1349" i="5"/>
  <c r="T1350" i="5"/>
  <c r="S1350" i="5"/>
  <c r="T1351" i="5"/>
  <c r="S1351" i="5"/>
  <c r="T1352" i="5"/>
  <c r="S1352" i="5"/>
  <c r="T1353" i="5"/>
  <c r="S1353" i="5"/>
  <c r="T1354" i="5"/>
  <c r="S1354" i="5"/>
  <c r="T1355" i="5"/>
  <c r="S1355" i="5"/>
  <c r="T1356" i="5"/>
  <c r="S1356" i="5"/>
  <c r="T1357" i="5"/>
  <c r="S1357" i="5"/>
  <c r="T1358" i="5"/>
  <c r="S1358" i="5"/>
  <c r="T1359" i="5"/>
  <c r="S1359" i="5"/>
  <c r="T1360" i="5"/>
  <c r="S1360" i="5"/>
  <c r="T1361" i="5"/>
  <c r="S1361" i="5"/>
  <c r="T1362" i="5"/>
  <c r="S1362" i="5"/>
  <c r="T1363" i="5"/>
  <c r="S1363" i="5"/>
  <c r="T1364" i="5"/>
  <c r="S1364" i="5"/>
  <c r="T1365" i="5"/>
  <c r="S1365" i="5"/>
  <c r="T1366" i="5"/>
  <c r="S1366" i="5"/>
  <c r="T1367" i="5"/>
  <c r="S1367" i="5"/>
  <c r="T1368" i="5"/>
  <c r="S1368" i="5"/>
  <c r="T1369" i="5"/>
  <c r="S1369" i="5"/>
  <c r="T1370" i="5"/>
  <c r="S1370" i="5"/>
  <c r="T1371" i="5"/>
  <c r="S1371" i="5"/>
  <c r="T1372" i="5"/>
  <c r="S1372" i="5"/>
  <c r="T1373" i="5"/>
  <c r="S1373" i="5"/>
  <c r="T1374" i="5"/>
  <c r="S1374" i="5"/>
  <c r="T1375" i="5"/>
  <c r="S1375" i="5"/>
  <c r="T1376" i="5"/>
  <c r="S1376" i="5"/>
  <c r="T1377" i="5"/>
  <c r="S1377" i="5"/>
  <c r="T1378" i="5"/>
  <c r="S1378" i="5"/>
  <c r="T1379" i="5"/>
  <c r="S1379" i="5"/>
  <c r="T1380" i="5"/>
  <c r="S1380" i="5"/>
  <c r="T1381" i="5"/>
  <c r="S1381" i="5"/>
  <c r="T1382" i="5"/>
  <c r="S1382" i="5"/>
  <c r="T1383" i="5"/>
  <c r="S1383" i="5"/>
  <c r="T1384" i="5"/>
  <c r="S1384" i="5"/>
  <c r="T1385" i="5"/>
  <c r="S1385" i="5"/>
  <c r="T1386" i="5"/>
  <c r="S1386" i="5"/>
  <c r="T1387" i="5"/>
  <c r="S1387" i="5"/>
  <c r="T1388" i="5"/>
  <c r="S1388" i="5"/>
  <c r="T1389" i="5"/>
  <c r="S1389" i="5"/>
  <c r="T1390" i="5"/>
  <c r="S1390" i="5"/>
  <c r="T1391" i="5"/>
  <c r="S1391" i="5"/>
  <c r="T1392" i="5"/>
  <c r="S1392" i="5"/>
  <c r="T1393" i="5"/>
  <c r="S1393" i="5"/>
  <c r="T1394" i="5"/>
  <c r="S1394" i="5"/>
  <c r="T1395" i="5"/>
  <c r="S1395" i="5"/>
  <c r="T1396" i="5"/>
  <c r="S1396" i="5"/>
  <c r="T1397" i="5"/>
  <c r="S1397" i="5"/>
  <c r="T1398" i="5"/>
  <c r="S1398" i="5"/>
  <c r="T1399" i="5"/>
  <c r="S1399" i="5"/>
  <c r="T1400" i="5"/>
  <c r="S1400" i="5"/>
  <c r="T1401" i="5"/>
  <c r="S1401" i="5"/>
  <c r="T1402" i="5"/>
  <c r="S1402" i="5"/>
  <c r="T1403" i="5"/>
  <c r="S1403" i="5"/>
  <c r="T1404" i="5"/>
  <c r="S1404" i="5"/>
  <c r="T1405" i="5"/>
  <c r="S1405" i="5"/>
  <c r="T1406" i="5"/>
  <c r="S1406" i="5"/>
  <c r="T1407" i="5"/>
  <c r="S1407" i="5"/>
  <c r="T1408" i="5"/>
  <c r="S1408" i="5"/>
  <c r="T1409" i="5"/>
  <c r="S1409" i="5"/>
  <c r="T1410" i="5"/>
  <c r="S1410" i="5"/>
  <c r="T1411" i="5"/>
  <c r="S1411" i="5"/>
  <c r="T1412" i="5"/>
  <c r="S1412" i="5"/>
  <c r="T1413" i="5"/>
  <c r="S1413" i="5"/>
  <c r="T1414" i="5"/>
  <c r="S1414" i="5"/>
  <c r="T1415" i="5"/>
  <c r="S1415" i="5"/>
  <c r="T1416" i="5"/>
  <c r="S1416" i="5"/>
  <c r="T1417" i="5"/>
  <c r="S1417" i="5"/>
  <c r="T1418" i="5"/>
  <c r="S1418" i="5"/>
  <c r="T1419" i="5"/>
  <c r="S1419" i="5"/>
  <c r="T1420" i="5"/>
  <c r="S1420" i="5"/>
  <c r="T1421" i="5"/>
  <c r="S1421" i="5"/>
  <c r="T1422" i="5"/>
  <c r="S1422" i="5"/>
  <c r="T1423" i="5"/>
  <c r="S1423" i="5"/>
  <c r="T1424" i="5"/>
  <c r="S1424" i="5"/>
  <c r="T1425" i="5"/>
  <c r="S1425" i="5"/>
  <c r="T1426" i="5"/>
  <c r="S1426" i="5"/>
  <c r="T1427" i="5"/>
  <c r="S1427" i="5"/>
  <c r="T1428" i="5"/>
  <c r="S1428" i="5"/>
  <c r="T1429" i="5"/>
  <c r="S1429" i="5"/>
  <c r="T1430" i="5"/>
  <c r="S1430" i="5"/>
  <c r="T1431" i="5"/>
  <c r="S1431" i="5"/>
  <c r="T1432" i="5"/>
  <c r="S1432" i="5"/>
  <c r="T1433" i="5"/>
  <c r="S1433" i="5"/>
  <c r="T1434" i="5"/>
  <c r="S1434" i="5"/>
  <c r="T1435" i="5"/>
  <c r="S1435" i="5"/>
  <c r="T1436" i="5"/>
  <c r="S1436" i="5"/>
  <c r="T1437" i="5"/>
  <c r="S1437" i="5"/>
  <c r="T1438" i="5"/>
  <c r="S1438" i="5"/>
  <c r="T1439" i="5"/>
  <c r="S1439" i="5"/>
  <c r="T1440" i="5"/>
  <c r="S1440" i="5"/>
  <c r="T1441" i="5"/>
  <c r="S1441" i="5"/>
  <c r="T1442" i="5"/>
  <c r="S1442" i="5"/>
  <c r="T1443" i="5"/>
  <c r="S1443" i="5"/>
  <c r="T1444" i="5"/>
  <c r="S1444" i="5"/>
  <c r="T1445" i="5"/>
  <c r="S1445" i="5"/>
  <c r="T1446" i="5"/>
  <c r="S1446" i="5"/>
  <c r="T1447" i="5"/>
  <c r="S1447" i="5"/>
  <c r="T1448" i="5"/>
  <c r="S1448" i="5"/>
  <c r="T1449" i="5"/>
  <c r="S1449" i="5"/>
  <c r="T1450" i="5"/>
  <c r="S1450" i="5"/>
  <c r="T1451" i="5"/>
  <c r="S1451" i="5"/>
  <c r="T1452" i="5"/>
  <c r="S1452" i="5"/>
  <c r="T1453" i="5"/>
  <c r="S1453" i="5"/>
  <c r="T1454" i="5"/>
  <c r="S1454" i="5"/>
  <c r="T1455" i="5"/>
  <c r="S1455" i="5"/>
  <c r="T1456" i="5"/>
  <c r="S1456" i="5"/>
  <c r="T1457" i="5"/>
  <c r="S1457" i="5"/>
  <c r="T1458" i="5"/>
  <c r="S1458" i="5"/>
  <c r="T1459" i="5"/>
  <c r="S1459" i="5"/>
  <c r="T1460" i="5"/>
  <c r="S1460" i="5"/>
  <c r="T1461" i="5"/>
  <c r="S1461" i="5"/>
  <c r="T1462" i="5"/>
  <c r="S1462" i="5"/>
  <c r="T1463" i="5"/>
  <c r="S1463" i="5"/>
  <c r="T1464" i="5"/>
  <c r="S1464" i="5"/>
  <c r="T1465" i="5"/>
  <c r="S1465" i="5"/>
  <c r="T1466" i="5"/>
  <c r="S1466" i="5"/>
  <c r="T1467" i="5"/>
  <c r="S1467" i="5"/>
  <c r="T1468" i="5"/>
  <c r="S1468" i="5"/>
  <c r="T1469" i="5"/>
  <c r="S1469" i="5"/>
  <c r="T1470" i="5"/>
  <c r="S1470" i="5"/>
  <c r="T1471" i="5"/>
  <c r="S1471" i="5"/>
  <c r="T1472" i="5"/>
  <c r="S1472" i="5"/>
  <c r="T1473" i="5"/>
  <c r="S1473" i="5"/>
  <c r="T1474" i="5"/>
  <c r="S1474" i="5"/>
  <c r="T1475" i="5"/>
  <c r="S1475" i="5"/>
  <c r="T1476" i="5"/>
  <c r="S1476" i="5"/>
  <c r="T1477" i="5"/>
  <c r="S1477" i="5"/>
  <c r="T1478" i="5"/>
  <c r="S1478" i="5"/>
  <c r="T1479" i="5"/>
  <c r="S1479" i="5"/>
  <c r="T1480" i="5"/>
  <c r="S1480" i="5"/>
  <c r="T1481" i="5"/>
  <c r="S1481" i="5"/>
  <c r="T1482" i="5"/>
  <c r="S1482" i="5"/>
  <c r="T1483" i="5"/>
  <c r="S1483" i="5"/>
  <c r="T1484" i="5"/>
  <c r="S1484" i="5"/>
  <c r="T1485" i="5"/>
  <c r="S1485" i="5"/>
  <c r="T1486" i="5"/>
  <c r="S1486" i="5"/>
  <c r="T1487" i="5"/>
  <c r="S1487" i="5"/>
  <c r="T1488" i="5"/>
  <c r="S1488" i="5"/>
  <c r="T1489" i="5"/>
  <c r="S1489" i="5"/>
  <c r="T1490" i="5"/>
  <c r="S1490" i="5"/>
  <c r="T1491" i="5"/>
  <c r="S1491" i="5"/>
  <c r="T1492" i="5"/>
  <c r="S1492" i="5"/>
  <c r="T1493" i="5"/>
  <c r="S1493" i="5"/>
  <c r="T1494" i="5"/>
  <c r="S1494" i="5"/>
  <c r="T1495" i="5"/>
  <c r="S1495" i="5"/>
  <c r="T1496" i="5"/>
  <c r="S1496" i="5"/>
  <c r="T1497" i="5"/>
  <c r="S1497" i="5"/>
  <c r="T1498" i="5"/>
  <c r="S1498" i="5"/>
  <c r="T1499" i="5"/>
  <c r="S1499" i="5"/>
  <c r="T1500" i="5"/>
  <c r="S1500" i="5"/>
  <c r="T1501" i="5"/>
  <c r="S1501" i="5"/>
  <c r="T1502" i="5"/>
  <c r="S1502" i="5"/>
  <c r="T1503" i="5"/>
  <c r="S1503" i="5"/>
  <c r="T1504" i="5"/>
  <c r="S1504" i="5"/>
  <c r="T1505" i="5"/>
  <c r="S1505" i="5"/>
  <c r="T1506" i="5"/>
  <c r="S1506" i="5"/>
  <c r="T1507" i="5"/>
  <c r="S1507" i="5"/>
  <c r="T1508" i="5"/>
  <c r="S1508" i="5"/>
  <c r="T1509" i="5"/>
  <c r="S1509" i="5"/>
  <c r="T1510" i="5"/>
  <c r="S1510" i="5"/>
  <c r="T1511" i="5"/>
  <c r="S1511" i="5"/>
  <c r="T1512" i="5"/>
  <c r="S1512" i="5"/>
  <c r="T1513" i="5"/>
  <c r="S1513" i="5"/>
  <c r="T1514" i="5"/>
  <c r="S1514" i="5"/>
  <c r="T1515" i="5"/>
  <c r="S1515" i="5"/>
  <c r="T1516" i="5"/>
  <c r="S1516" i="5"/>
  <c r="T1517" i="5"/>
  <c r="S1517" i="5"/>
  <c r="T1518" i="5"/>
  <c r="S1518" i="5"/>
  <c r="T1519" i="5"/>
  <c r="S1519" i="5"/>
  <c r="T1520" i="5"/>
  <c r="S1520" i="5"/>
  <c r="T1521" i="5"/>
  <c r="S1521" i="5"/>
  <c r="T1522" i="5"/>
  <c r="S1522" i="5"/>
  <c r="T1523" i="5"/>
  <c r="S1523" i="5"/>
  <c r="T1524" i="5"/>
  <c r="S1524" i="5"/>
  <c r="T1525" i="5"/>
  <c r="S1525" i="5"/>
  <c r="T1526" i="5"/>
  <c r="S1526" i="5"/>
  <c r="T1527" i="5"/>
  <c r="S1527" i="5"/>
  <c r="T1528" i="5"/>
  <c r="S1528" i="5"/>
  <c r="T1529" i="5"/>
  <c r="S1529" i="5"/>
  <c r="T1530" i="5"/>
  <c r="S1530" i="5"/>
  <c r="T1531" i="5"/>
  <c r="S1531" i="5"/>
  <c r="T1532" i="5"/>
  <c r="S1532" i="5"/>
  <c r="T1533" i="5"/>
  <c r="S1533" i="5"/>
  <c r="T1534" i="5"/>
  <c r="S1534" i="5"/>
  <c r="T1535" i="5"/>
  <c r="S1535" i="5"/>
  <c r="T1536" i="5"/>
  <c r="S1536" i="5"/>
  <c r="T1537" i="5"/>
  <c r="S1537" i="5"/>
  <c r="T1538" i="5"/>
  <c r="S1538" i="5"/>
  <c r="T1539" i="5"/>
  <c r="S1539" i="5"/>
  <c r="T1540" i="5"/>
  <c r="S1540" i="5"/>
  <c r="T1541" i="5"/>
  <c r="S1541" i="5"/>
  <c r="T1542" i="5"/>
  <c r="S1542" i="5"/>
  <c r="T1543" i="5"/>
  <c r="S1543" i="5"/>
  <c r="T1544" i="5"/>
  <c r="S1544" i="5"/>
  <c r="T1545" i="5"/>
  <c r="S1545" i="5"/>
  <c r="T1546" i="5"/>
  <c r="S1546" i="5"/>
  <c r="T1547" i="5"/>
  <c r="S1547" i="5"/>
  <c r="T1548" i="5"/>
  <c r="S1548" i="5"/>
  <c r="T1549" i="5"/>
  <c r="S1549" i="5"/>
  <c r="T1550" i="5"/>
  <c r="S1550" i="5"/>
  <c r="T1551" i="5"/>
  <c r="S1551" i="5"/>
  <c r="T1552" i="5"/>
  <c r="S1552" i="5"/>
  <c r="T1553" i="5"/>
  <c r="S1553" i="5"/>
  <c r="T1554" i="5"/>
  <c r="S1554" i="5"/>
  <c r="T1555" i="5"/>
  <c r="S1555" i="5"/>
  <c r="T1556" i="5"/>
  <c r="S1556" i="5"/>
  <c r="T1557" i="5"/>
  <c r="S1557" i="5"/>
  <c r="T1558" i="5"/>
  <c r="S1558" i="5"/>
  <c r="T1559" i="5"/>
  <c r="S1559" i="5"/>
  <c r="T1560" i="5"/>
  <c r="S1560" i="5"/>
  <c r="T1561" i="5"/>
  <c r="S1561" i="5"/>
  <c r="T1562" i="5"/>
  <c r="S1562" i="5"/>
  <c r="T1563" i="5"/>
  <c r="S1563" i="5"/>
  <c r="T1564" i="5"/>
  <c r="S1564" i="5"/>
  <c r="T1565" i="5"/>
  <c r="S1565" i="5"/>
  <c r="T1566" i="5"/>
  <c r="S1566" i="5"/>
  <c r="T1567" i="5"/>
  <c r="S1567" i="5"/>
  <c r="T1568" i="5"/>
  <c r="S1568" i="5"/>
  <c r="T1569" i="5"/>
  <c r="S1569" i="5"/>
  <c r="T1570" i="5"/>
  <c r="S1570" i="5"/>
  <c r="T1571" i="5"/>
  <c r="S1571" i="5"/>
  <c r="T1572" i="5"/>
  <c r="S1572" i="5"/>
  <c r="T1573" i="5"/>
  <c r="S1573" i="5"/>
  <c r="T1574" i="5"/>
  <c r="S1574" i="5"/>
  <c r="T1575" i="5"/>
  <c r="S1575" i="5"/>
  <c r="T1576" i="5"/>
  <c r="S1576" i="5"/>
  <c r="T1577" i="5"/>
  <c r="S1577" i="5"/>
  <c r="T1578" i="5"/>
  <c r="S1578" i="5"/>
  <c r="T1579" i="5"/>
  <c r="S1579" i="5"/>
  <c r="T1580" i="5"/>
  <c r="S1580" i="5"/>
  <c r="T1581" i="5"/>
  <c r="S1581" i="5"/>
  <c r="T1582" i="5"/>
  <c r="S1582" i="5"/>
  <c r="T1583" i="5"/>
  <c r="S1583" i="5"/>
  <c r="T1584" i="5"/>
  <c r="S1584" i="5"/>
  <c r="T1585" i="5"/>
  <c r="S1585" i="5"/>
  <c r="T1586" i="5"/>
  <c r="S1586" i="5"/>
  <c r="T1587" i="5"/>
  <c r="S1587" i="5"/>
  <c r="T1588" i="5"/>
  <c r="S1588" i="5"/>
  <c r="T1589" i="5"/>
  <c r="S1589" i="5"/>
  <c r="T1590" i="5"/>
  <c r="S1590" i="5"/>
  <c r="T1591" i="5"/>
  <c r="S1591" i="5"/>
  <c r="T1592" i="5"/>
  <c r="S1592" i="5"/>
  <c r="T1593" i="5"/>
  <c r="S1593" i="5"/>
  <c r="T1594" i="5"/>
  <c r="S1594" i="5"/>
  <c r="T1595" i="5"/>
  <c r="S1595" i="5"/>
  <c r="T1596" i="5"/>
  <c r="S1596" i="5"/>
  <c r="T1597" i="5"/>
  <c r="S1597" i="5"/>
  <c r="T1598" i="5"/>
  <c r="S1598" i="5"/>
  <c r="T1599" i="5"/>
  <c r="S1599" i="5"/>
  <c r="T1600" i="5"/>
  <c r="S1600" i="5"/>
  <c r="T1601" i="5"/>
  <c r="S1601" i="5"/>
  <c r="T1602" i="5"/>
  <c r="S1602" i="5"/>
  <c r="T1603" i="5"/>
  <c r="S1603" i="5"/>
  <c r="T1604" i="5"/>
  <c r="S1604" i="5"/>
  <c r="T1605" i="5"/>
  <c r="S1605" i="5"/>
  <c r="T1606" i="5"/>
  <c r="S1606" i="5"/>
  <c r="T1607" i="5"/>
  <c r="S1607" i="5"/>
  <c r="T1608" i="5"/>
  <c r="S1608" i="5"/>
  <c r="T1609" i="5"/>
  <c r="S1609" i="5"/>
  <c r="T1610" i="5"/>
  <c r="S1610" i="5"/>
  <c r="T1611" i="5"/>
  <c r="S1611" i="5"/>
  <c r="T1612" i="5"/>
  <c r="S1612" i="5"/>
  <c r="T1613" i="5"/>
  <c r="S1613" i="5"/>
  <c r="T1614" i="5"/>
  <c r="S1614" i="5"/>
  <c r="T1615" i="5"/>
  <c r="S1615" i="5"/>
  <c r="T1616" i="5"/>
  <c r="S1616" i="5"/>
  <c r="T1617" i="5"/>
  <c r="S1617" i="5"/>
  <c r="T1618" i="5"/>
  <c r="S1618" i="5"/>
  <c r="T1619" i="5"/>
  <c r="S1619" i="5"/>
  <c r="T1620" i="5"/>
  <c r="S1620" i="5"/>
  <c r="T1621" i="5"/>
  <c r="S1621" i="5"/>
  <c r="T1622" i="5"/>
  <c r="S1622" i="5"/>
  <c r="T1623" i="5"/>
  <c r="S1623" i="5"/>
  <c r="T1624" i="5"/>
  <c r="S1624" i="5"/>
  <c r="T1625" i="5"/>
  <c r="S1625" i="5"/>
  <c r="T1626" i="5"/>
  <c r="S1626" i="5"/>
  <c r="T1627" i="5"/>
  <c r="S1627" i="5"/>
  <c r="T1628" i="5"/>
  <c r="S1628" i="5"/>
  <c r="T1629" i="5"/>
  <c r="S1629" i="5"/>
  <c r="T1630" i="5"/>
  <c r="S1630" i="5"/>
  <c r="T1631" i="5"/>
  <c r="S1631" i="5"/>
  <c r="T1632" i="5"/>
  <c r="S1632" i="5"/>
  <c r="T1633" i="5"/>
  <c r="S1633" i="5"/>
  <c r="T1634" i="5"/>
  <c r="S1634" i="5"/>
  <c r="T1635" i="5"/>
  <c r="S1635" i="5"/>
  <c r="T1636" i="5"/>
  <c r="S1636" i="5"/>
  <c r="T1637" i="5"/>
  <c r="S1637" i="5"/>
  <c r="T1638" i="5"/>
  <c r="S1638" i="5"/>
  <c r="T1639" i="5"/>
  <c r="S1639" i="5"/>
  <c r="T1640" i="5"/>
  <c r="S1640" i="5"/>
  <c r="T1641" i="5"/>
  <c r="S1641" i="5"/>
  <c r="T1642" i="5"/>
  <c r="S1642" i="5"/>
  <c r="T1643" i="5"/>
  <c r="S1643" i="5"/>
  <c r="T1644" i="5"/>
  <c r="S1644" i="5"/>
  <c r="T1645" i="5"/>
  <c r="S1645" i="5"/>
  <c r="T1646" i="5"/>
  <c r="S1646" i="5"/>
  <c r="T1647" i="5"/>
  <c r="S1647" i="5"/>
  <c r="T1648" i="5"/>
  <c r="S1648" i="5"/>
  <c r="T1649" i="5"/>
  <c r="S1649" i="5"/>
  <c r="T1650" i="5"/>
  <c r="S1650" i="5"/>
  <c r="T1651" i="5"/>
  <c r="S1651" i="5"/>
  <c r="T1652" i="5"/>
  <c r="S1652" i="5"/>
  <c r="T1653" i="5"/>
  <c r="S1653" i="5"/>
  <c r="T1654" i="5"/>
  <c r="S1654" i="5"/>
  <c r="T1655" i="5"/>
  <c r="S1655" i="5"/>
  <c r="T1656" i="5"/>
  <c r="S1656" i="5"/>
  <c r="T1657" i="5"/>
  <c r="S1657" i="5"/>
  <c r="T1658" i="5"/>
  <c r="S1658" i="5"/>
  <c r="T1659" i="5"/>
  <c r="S1659" i="5"/>
  <c r="T1660" i="5"/>
  <c r="S1660" i="5"/>
  <c r="T1661" i="5"/>
  <c r="S1661" i="5"/>
  <c r="T1662" i="5"/>
  <c r="S1662" i="5"/>
  <c r="T1663" i="5"/>
  <c r="S1663" i="5"/>
  <c r="T1664" i="5"/>
  <c r="S1664" i="5"/>
  <c r="T1665" i="5"/>
  <c r="S1665" i="5"/>
  <c r="T1666" i="5"/>
  <c r="S1666" i="5"/>
  <c r="T1667" i="5"/>
  <c r="S1667" i="5"/>
  <c r="T1668" i="5"/>
  <c r="S1668" i="5"/>
  <c r="T1669" i="5"/>
  <c r="S1669" i="5"/>
  <c r="T1670" i="5"/>
  <c r="S1670" i="5"/>
  <c r="T1671" i="5"/>
  <c r="S1671" i="5"/>
  <c r="T1672" i="5"/>
  <c r="S1672" i="5"/>
  <c r="T1673" i="5"/>
  <c r="S1673" i="5"/>
  <c r="T1674" i="5"/>
  <c r="S1674" i="5"/>
  <c r="T1675" i="5"/>
  <c r="S1675" i="5"/>
  <c r="T1676" i="5"/>
  <c r="S1676" i="5"/>
  <c r="T1677" i="5"/>
  <c r="S1677" i="5"/>
  <c r="T1678" i="5"/>
  <c r="S1678" i="5"/>
  <c r="T1679" i="5"/>
  <c r="S1679" i="5"/>
  <c r="T1680" i="5"/>
  <c r="S1680" i="5"/>
  <c r="T1681" i="5"/>
  <c r="S1681" i="5"/>
  <c r="T1682" i="5"/>
  <c r="S1682" i="5"/>
  <c r="T1683" i="5"/>
  <c r="S1683" i="5"/>
  <c r="T1684" i="5"/>
  <c r="S1684" i="5"/>
  <c r="T1685" i="5"/>
  <c r="S1685" i="5"/>
  <c r="T1686" i="5"/>
  <c r="S1686" i="5"/>
  <c r="T1687" i="5"/>
  <c r="S1687" i="5"/>
  <c r="T1688" i="5"/>
  <c r="S1688" i="5"/>
  <c r="T1689" i="5"/>
  <c r="S1689" i="5"/>
  <c r="T1690" i="5"/>
  <c r="S1690" i="5"/>
  <c r="T1691" i="5"/>
  <c r="S1691" i="5"/>
  <c r="T1692" i="5"/>
  <c r="S1692" i="5"/>
  <c r="T1693" i="5"/>
  <c r="S1693" i="5"/>
  <c r="T1694" i="5"/>
  <c r="S1694" i="5"/>
  <c r="T1695" i="5"/>
  <c r="S1695" i="5"/>
  <c r="T1696" i="5"/>
  <c r="S1696" i="5"/>
  <c r="T1697" i="5"/>
  <c r="S1697" i="5"/>
  <c r="T1698" i="5"/>
  <c r="S1698" i="5"/>
  <c r="T1699" i="5"/>
  <c r="S1699" i="5"/>
  <c r="T1700" i="5"/>
  <c r="S1700" i="5"/>
  <c r="T1701" i="5"/>
  <c r="S1701" i="5"/>
  <c r="T1702" i="5"/>
  <c r="S1702" i="5"/>
  <c r="T1703" i="5"/>
  <c r="S1703" i="5"/>
  <c r="T1704" i="5"/>
  <c r="S1704" i="5"/>
  <c r="T1705" i="5"/>
  <c r="S1705" i="5"/>
  <c r="T1706" i="5"/>
  <c r="S1706" i="5"/>
  <c r="T1707" i="5"/>
  <c r="S1707" i="5"/>
  <c r="T1708" i="5"/>
  <c r="S1708" i="5"/>
  <c r="T1709" i="5"/>
  <c r="S1709" i="5"/>
  <c r="T1710" i="5"/>
  <c r="S1710" i="5"/>
  <c r="T1711" i="5"/>
  <c r="S1711" i="5"/>
  <c r="T1712" i="5"/>
  <c r="S1712" i="5"/>
  <c r="T1713" i="5"/>
  <c r="S1713" i="5"/>
  <c r="T1714" i="5"/>
  <c r="S1714" i="5"/>
  <c r="T1715" i="5"/>
  <c r="S1715" i="5"/>
  <c r="T1716" i="5"/>
  <c r="S1716" i="5"/>
  <c r="T1717" i="5"/>
  <c r="S1717" i="5"/>
  <c r="T1718" i="5"/>
  <c r="S1718" i="5"/>
  <c r="T1719" i="5"/>
  <c r="S1719" i="5"/>
  <c r="T1720" i="5"/>
  <c r="S1720" i="5"/>
  <c r="T1721" i="5"/>
  <c r="S1721" i="5"/>
  <c r="T1722" i="5"/>
  <c r="S1722" i="5"/>
  <c r="T1723" i="5"/>
  <c r="S1723" i="5"/>
  <c r="T1724" i="5"/>
  <c r="S1724" i="5"/>
  <c r="T1725" i="5"/>
  <c r="S1725" i="5"/>
  <c r="T1726" i="5"/>
  <c r="S1726" i="5"/>
  <c r="T1727" i="5"/>
  <c r="S1727" i="5"/>
  <c r="T1728" i="5"/>
  <c r="S1728" i="5"/>
  <c r="T1729" i="5"/>
  <c r="S1729" i="5"/>
  <c r="T1730" i="5"/>
  <c r="S1730" i="5"/>
  <c r="T1731" i="5"/>
  <c r="S1731" i="5"/>
  <c r="T1732" i="5"/>
  <c r="S1732" i="5"/>
  <c r="T1733" i="5"/>
  <c r="S1733" i="5"/>
  <c r="T1734" i="5"/>
  <c r="S1734" i="5"/>
  <c r="T1735" i="5"/>
  <c r="S1735" i="5"/>
  <c r="T1736" i="5"/>
  <c r="S1736" i="5"/>
  <c r="T1737" i="5"/>
  <c r="S1737" i="5"/>
  <c r="T1738" i="5"/>
  <c r="S1738" i="5"/>
  <c r="T1739" i="5"/>
  <c r="S1739" i="5"/>
  <c r="T1740" i="5"/>
  <c r="S1740" i="5"/>
  <c r="T1741" i="5"/>
  <c r="S1741" i="5"/>
  <c r="T1742" i="5"/>
  <c r="S1742" i="5"/>
  <c r="T1743" i="5"/>
  <c r="S1743" i="5"/>
  <c r="T1744" i="5"/>
  <c r="S1744" i="5"/>
  <c r="T1745" i="5"/>
  <c r="S1745" i="5"/>
  <c r="T1746" i="5"/>
  <c r="S1746" i="5"/>
  <c r="T1747" i="5"/>
  <c r="S1747" i="5"/>
  <c r="T1748" i="5"/>
  <c r="S1748" i="5"/>
  <c r="T1749" i="5"/>
  <c r="S1749" i="5"/>
  <c r="T1750" i="5"/>
  <c r="S1750" i="5"/>
  <c r="T1751" i="5"/>
  <c r="S1751" i="5"/>
  <c r="T1752" i="5"/>
  <c r="S1752" i="5"/>
  <c r="T1753" i="5"/>
  <c r="S1753" i="5"/>
  <c r="T1754" i="5"/>
  <c r="S1754" i="5"/>
  <c r="T1755" i="5"/>
  <c r="S1755" i="5"/>
  <c r="T1756" i="5"/>
  <c r="S1756" i="5"/>
  <c r="T1757" i="5"/>
  <c r="S1757" i="5"/>
  <c r="T1758" i="5"/>
  <c r="S1758" i="5"/>
  <c r="T1759" i="5"/>
  <c r="S1759" i="5"/>
  <c r="T1760" i="5"/>
  <c r="S1760" i="5"/>
  <c r="T1761" i="5"/>
  <c r="S1761" i="5"/>
  <c r="T1762" i="5"/>
  <c r="S1762" i="5"/>
  <c r="T1763" i="5"/>
  <c r="S1763" i="5"/>
  <c r="T1764" i="5"/>
  <c r="S1764" i="5"/>
  <c r="T1765" i="5"/>
  <c r="S1765" i="5"/>
  <c r="T1766" i="5"/>
  <c r="S1766" i="5"/>
  <c r="T1767" i="5"/>
  <c r="S1767" i="5"/>
  <c r="T1768" i="5"/>
  <c r="S1768" i="5"/>
  <c r="T1769" i="5"/>
  <c r="S1769" i="5"/>
  <c r="T1770" i="5"/>
  <c r="S1770" i="5"/>
  <c r="T1771" i="5"/>
  <c r="S1771" i="5"/>
  <c r="T1772" i="5"/>
  <c r="S1772" i="5"/>
  <c r="T1773" i="5"/>
  <c r="S1773" i="5"/>
  <c r="T1774" i="5"/>
  <c r="S1774" i="5"/>
  <c r="T1775" i="5"/>
  <c r="S1775" i="5"/>
  <c r="T1776" i="5"/>
  <c r="S1776" i="5"/>
  <c r="T1777" i="5"/>
  <c r="S1777" i="5"/>
  <c r="T1778" i="5"/>
  <c r="S1778" i="5"/>
  <c r="T1779" i="5"/>
  <c r="S1779" i="5"/>
  <c r="T1780" i="5"/>
  <c r="S1780" i="5"/>
  <c r="T1781" i="5"/>
  <c r="S1781" i="5"/>
  <c r="T1782" i="5"/>
  <c r="S1782" i="5"/>
  <c r="T1783" i="5"/>
  <c r="S1783" i="5"/>
  <c r="T1784" i="5"/>
  <c r="S1784" i="5"/>
  <c r="T1785" i="5"/>
  <c r="S1785" i="5"/>
  <c r="T1786" i="5"/>
  <c r="S1786" i="5"/>
  <c r="T1787" i="5"/>
  <c r="S1787" i="5"/>
  <c r="T1788" i="5"/>
  <c r="S1788" i="5"/>
  <c r="T1789" i="5"/>
  <c r="S1789" i="5"/>
  <c r="T1790" i="5"/>
  <c r="S1790" i="5"/>
  <c r="T1791" i="5"/>
  <c r="S1791" i="5"/>
  <c r="T1792" i="5"/>
  <c r="S1792" i="5"/>
  <c r="T1793" i="5"/>
  <c r="S1793" i="5"/>
  <c r="T1794" i="5"/>
  <c r="S1794" i="5"/>
  <c r="T1795" i="5"/>
  <c r="S1795" i="5"/>
  <c r="T1796" i="5"/>
  <c r="S1796" i="5"/>
  <c r="T1797" i="5"/>
  <c r="S1797" i="5"/>
  <c r="T1798" i="5"/>
  <c r="S1798" i="5"/>
  <c r="T1799" i="5"/>
  <c r="S1799" i="5"/>
  <c r="T1800" i="5"/>
  <c r="S1800" i="5"/>
  <c r="T1801" i="5"/>
  <c r="S1801" i="5"/>
  <c r="T1802" i="5"/>
  <c r="S1802" i="5"/>
  <c r="T1803" i="5"/>
  <c r="S1803" i="5"/>
  <c r="T1804" i="5"/>
  <c r="S1804" i="5"/>
  <c r="T1805" i="5"/>
  <c r="S1805" i="5"/>
  <c r="T1806" i="5"/>
  <c r="S1806" i="5"/>
  <c r="T1807" i="5"/>
  <c r="S1807" i="5"/>
  <c r="T1808" i="5"/>
  <c r="S1808" i="5"/>
  <c r="T1809" i="5"/>
  <c r="S1809" i="5"/>
  <c r="T1810" i="5"/>
  <c r="S1810" i="5"/>
  <c r="T1811" i="5"/>
  <c r="S1811" i="5"/>
  <c r="T1812" i="5"/>
  <c r="S1812" i="5"/>
  <c r="T1813" i="5"/>
  <c r="S1813" i="5"/>
  <c r="T1814" i="5"/>
  <c r="S1814" i="5"/>
  <c r="T1815" i="5"/>
  <c r="S1815" i="5"/>
  <c r="T1816" i="5"/>
  <c r="S1816" i="5"/>
  <c r="T1817" i="5"/>
  <c r="S1817" i="5"/>
  <c r="T1818" i="5"/>
  <c r="S1818" i="5"/>
  <c r="T1819" i="5"/>
  <c r="S1819" i="5"/>
  <c r="T1820" i="5"/>
  <c r="S1820" i="5"/>
  <c r="T1821" i="5"/>
  <c r="S1821" i="5"/>
  <c r="T1822" i="5"/>
  <c r="S1822" i="5"/>
  <c r="T1823" i="5"/>
  <c r="S1823" i="5"/>
  <c r="T1824" i="5"/>
  <c r="S1824" i="5"/>
  <c r="T1825" i="5"/>
  <c r="S1825" i="5"/>
  <c r="T1826" i="5"/>
  <c r="S1826" i="5"/>
  <c r="T1827" i="5"/>
  <c r="S1827" i="5"/>
  <c r="T1828" i="5"/>
  <c r="S1828" i="5"/>
  <c r="T1829" i="5"/>
  <c r="S1829" i="5"/>
  <c r="T1830" i="5"/>
  <c r="S1830" i="5"/>
  <c r="T1831" i="5"/>
  <c r="S1831" i="5"/>
  <c r="T1832" i="5"/>
  <c r="S1832" i="5"/>
  <c r="T1833" i="5"/>
  <c r="S1833" i="5"/>
  <c r="T1834" i="5"/>
  <c r="S1834" i="5"/>
  <c r="T1835" i="5"/>
  <c r="S1835" i="5"/>
  <c r="T1836" i="5"/>
  <c r="S1836" i="5"/>
  <c r="T1837" i="5"/>
  <c r="S1837" i="5"/>
  <c r="T1838" i="5"/>
  <c r="S1838" i="5"/>
  <c r="T1839" i="5"/>
  <c r="S1839" i="5"/>
  <c r="T1840" i="5"/>
  <c r="S1840" i="5"/>
  <c r="T1841" i="5"/>
  <c r="S1841" i="5"/>
  <c r="T1842" i="5"/>
  <c r="S1842" i="5"/>
  <c r="T1843" i="5"/>
  <c r="S1843" i="5"/>
  <c r="T1844" i="5"/>
  <c r="S1844" i="5"/>
  <c r="T1845" i="5"/>
  <c r="S1845" i="5"/>
  <c r="T1846" i="5"/>
  <c r="S1846" i="5"/>
  <c r="T1847" i="5"/>
  <c r="S1847" i="5"/>
  <c r="T1848" i="5"/>
  <c r="S1848" i="5"/>
  <c r="T1849" i="5"/>
  <c r="S1849" i="5"/>
  <c r="T1850" i="5"/>
  <c r="S1850" i="5"/>
  <c r="T1851" i="5"/>
  <c r="S1851" i="5"/>
  <c r="T1852" i="5"/>
  <c r="S1852" i="5"/>
  <c r="T1853" i="5"/>
  <c r="S1853" i="5"/>
  <c r="T1854" i="5"/>
  <c r="S1854" i="5"/>
  <c r="T1855" i="5"/>
  <c r="S1855" i="5"/>
  <c r="T1856" i="5"/>
  <c r="S1856" i="5"/>
  <c r="T1857" i="5"/>
  <c r="S1857" i="5"/>
  <c r="T1858" i="5"/>
  <c r="S1858" i="5"/>
  <c r="T1859" i="5"/>
  <c r="S1859" i="5"/>
  <c r="T1860" i="5"/>
  <c r="S1860" i="5"/>
  <c r="T1861" i="5"/>
  <c r="S1861" i="5"/>
  <c r="T1862" i="5"/>
  <c r="S1862" i="5"/>
  <c r="T1863" i="5"/>
  <c r="S1863" i="5"/>
  <c r="T1864" i="5"/>
  <c r="S1864" i="5"/>
  <c r="T1865" i="5"/>
  <c r="S1865" i="5"/>
  <c r="T1866" i="5"/>
  <c r="S1866" i="5"/>
  <c r="T1867" i="5"/>
  <c r="S1867" i="5"/>
  <c r="T1868" i="5"/>
  <c r="S1868" i="5"/>
  <c r="T1869" i="5"/>
  <c r="S1869" i="5"/>
  <c r="T1870" i="5"/>
  <c r="S1870" i="5"/>
  <c r="T1871" i="5"/>
  <c r="S1871" i="5"/>
  <c r="T1872" i="5"/>
  <c r="S1872" i="5"/>
  <c r="T1873" i="5"/>
  <c r="S1873" i="5"/>
  <c r="T1874" i="5"/>
  <c r="S1874" i="5"/>
  <c r="T1875" i="5"/>
  <c r="S1875" i="5"/>
  <c r="T1876" i="5"/>
  <c r="S1876" i="5"/>
  <c r="T1877" i="5"/>
  <c r="S1877" i="5"/>
  <c r="T1878" i="5"/>
  <c r="S1878" i="5"/>
  <c r="T1879" i="5"/>
  <c r="S1879" i="5"/>
  <c r="T1880" i="5"/>
  <c r="S1880" i="5"/>
  <c r="T1881" i="5"/>
  <c r="S1881" i="5"/>
  <c r="T1882" i="5"/>
  <c r="S1882" i="5"/>
  <c r="T1883" i="5"/>
  <c r="S1883" i="5"/>
  <c r="T1884" i="5"/>
  <c r="S1884" i="5"/>
  <c r="T1885" i="5"/>
  <c r="S1885" i="5"/>
  <c r="T1886" i="5"/>
  <c r="S1886" i="5"/>
  <c r="T1887" i="5"/>
  <c r="S1887" i="5"/>
  <c r="T1888" i="5"/>
  <c r="S1888" i="5"/>
  <c r="T1889" i="5"/>
  <c r="S1889" i="5"/>
  <c r="T1890" i="5"/>
  <c r="S1890" i="5"/>
  <c r="T1891" i="5"/>
  <c r="S1891" i="5"/>
  <c r="T1892" i="5"/>
  <c r="S1892" i="5"/>
  <c r="T1893" i="5"/>
  <c r="S1893" i="5"/>
  <c r="T1894" i="5"/>
  <c r="S1894" i="5"/>
  <c r="T1895" i="5"/>
  <c r="S1895" i="5"/>
  <c r="T1896" i="5"/>
  <c r="S1896" i="5"/>
  <c r="T1897" i="5"/>
  <c r="S1897" i="5"/>
  <c r="T1898" i="5"/>
  <c r="S1898" i="5"/>
  <c r="T1899" i="5"/>
  <c r="S1899" i="5"/>
  <c r="T1900" i="5"/>
  <c r="S1900" i="5"/>
  <c r="T1901" i="5"/>
  <c r="S1901" i="5"/>
  <c r="T1902" i="5"/>
  <c r="S1902" i="5"/>
  <c r="T1903" i="5"/>
  <c r="S1903" i="5"/>
  <c r="T1904" i="5"/>
  <c r="S1904" i="5"/>
  <c r="T1905" i="5"/>
  <c r="S1905" i="5"/>
  <c r="T1906" i="5"/>
  <c r="S1906" i="5"/>
  <c r="T1907" i="5"/>
  <c r="S1907" i="5"/>
  <c r="T1908" i="5"/>
  <c r="S1908" i="5"/>
  <c r="T1909" i="5"/>
  <c r="S1909" i="5"/>
  <c r="T1910" i="5"/>
  <c r="S1910" i="5"/>
  <c r="T1911" i="5"/>
  <c r="S1911" i="5"/>
  <c r="T1912" i="5"/>
  <c r="S1912" i="5"/>
  <c r="T1913" i="5"/>
  <c r="S1913" i="5"/>
  <c r="T1914" i="5"/>
  <c r="S1914" i="5"/>
  <c r="T1915" i="5"/>
  <c r="S1915" i="5"/>
  <c r="T1916" i="5"/>
  <c r="S1916" i="5"/>
  <c r="T1917" i="5"/>
  <c r="S1917" i="5"/>
  <c r="T1918" i="5"/>
  <c r="S1918" i="5"/>
  <c r="T1919" i="5"/>
  <c r="S1919" i="5"/>
  <c r="T1920" i="5"/>
  <c r="S1920" i="5"/>
  <c r="T1921" i="5"/>
  <c r="S1921" i="5"/>
  <c r="T1922" i="5"/>
  <c r="S1922" i="5"/>
  <c r="T1923" i="5"/>
  <c r="S1923" i="5"/>
  <c r="T1924" i="5"/>
  <c r="S1924" i="5"/>
  <c r="T1925" i="5"/>
  <c r="S1925" i="5"/>
  <c r="T1926" i="5"/>
  <c r="S1926" i="5"/>
  <c r="T1927" i="5"/>
  <c r="S1927" i="5"/>
  <c r="T1928" i="5"/>
  <c r="S1928" i="5"/>
  <c r="T1929" i="5"/>
  <c r="S1929" i="5"/>
  <c r="T1930" i="5"/>
  <c r="S1930" i="5"/>
  <c r="T1931" i="5"/>
  <c r="S1931" i="5"/>
  <c r="T1932" i="5"/>
  <c r="S1932" i="5"/>
  <c r="T1933" i="5"/>
  <c r="S1933" i="5"/>
  <c r="T1934" i="5"/>
  <c r="S1934" i="5"/>
  <c r="T1935" i="5"/>
  <c r="S1935" i="5"/>
  <c r="T1936" i="5"/>
  <c r="S1936" i="5"/>
  <c r="T1937" i="5"/>
  <c r="S1937" i="5"/>
  <c r="T1938" i="5"/>
  <c r="S1938" i="5"/>
  <c r="T1939" i="5"/>
  <c r="S1939" i="5"/>
  <c r="T1940" i="5"/>
  <c r="S1940" i="5"/>
  <c r="T1941" i="5"/>
  <c r="S1941" i="5"/>
  <c r="T1942" i="5"/>
  <c r="S1942" i="5"/>
  <c r="T1943" i="5"/>
  <c r="S1943" i="5"/>
  <c r="T1944" i="5"/>
  <c r="S1944" i="5"/>
  <c r="T1945" i="5"/>
  <c r="S1945" i="5"/>
  <c r="T1946" i="5"/>
  <c r="S1946" i="5"/>
  <c r="T1947" i="5"/>
  <c r="S1947" i="5"/>
  <c r="T1948" i="5"/>
  <c r="S1948" i="5"/>
  <c r="T1949" i="5"/>
  <c r="S1949" i="5"/>
  <c r="T1950" i="5"/>
  <c r="S1950" i="5"/>
  <c r="T1951" i="5"/>
  <c r="S1951" i="5"/>
  <c r="T1952" i="5"/>
  <c r="S1952" i="5"/>
  <c r="T1953" i="5"/>
  <c r="S1953" i="5"/>
  <c r="T1954" i="5"/>
  <c r="S1954" i="5"/>
  <c r="T1955" i="5"/>
  <c r="S1955" i="5"/>
  <c r="T1956" i="5"/>
  <c r="S1956" i="5"/>
  <c r="T1957" i="5"/>
  <c r="S1957" i="5"/>
  <c r="T1958" i="5"/>
  <c r="S1958" i="5"/>
  <c r="T1959" i="5"/>
  <c r="S1959" i="5"/>
  <c r="T1960" i="5"/>
  <c r="S1960" i="5"/>
  <c r="T1961" i="5"/>
  <c r="S1961" i="5"/>
  <c r="T1962" i="5"/>
  <c r="S1962" i="5"/>
  <c r="T1963" i="5"/>
  <c r="S1963" i="5"/>
  <c r="T1964" i="5"/>
  <c r="S1964" i="5"/>
  <c r="T1965" i="5"/>
  <c r="S1965" i="5"/>
  <c r="T1966" i="5"/>
  <c r="S1966" i="5"/>
  <c r="T1967" i="5"/>
  <c r="S1967" i="5"/>
  <c r="T1968" i="5"/>
  <c r="S1968" i="5"/>
  <c r="T1969" i="5"/>
  <c r="S1969" i="5"/>
  <c r="T1970" i="5"/>
  <c r="S1970" i="5"/>
  <c r="T1971" i="5"/>
  <c r="S1971" i="5"/>
  <c r="T1972" i="5"/>
  <c r="S1972" i="5"/>
  <c r="T1973" i="5"/>
  <c r="S1973" i="5"/>
  <c r="T1974" i="5"/>
  <c r="S1974" i="5"/>
  <c r="T1975" i="5"/>
  <c r="S1975" i="5"/>
  <c r="T1976" i="5"/>
  <c r="S1976" i="5"/>
  <c r="T1977" i="5"/>
  <c r="S1977" i="5"/>
  <c r="T1978" i="5"/>
  <c r="S1978" i="5"/>
  <c r="T1979" i="5"/>
  <c r="S1979" i="5"/>
  <c r="T1980" i="5"/>
  <c r="S1980" i="5"/>
  <c r="T1981" i="5"/>
  <c r="S1981" i="5"/>
  <c r="T1982" i="5"/>
  <c r="S1982" i="5"/>
  <c r="T1983" i="5"/>
  <c r="S1983" i="5"/>
  <c r="T1984" i="5"/>
  <c r="S1984" i="5"/>
  <c r="T1985" i="5"/>
  <c r="S1985" i="5"/>
  <c r="T1986" i="5"/>
  <c r="S1986" i="5"/>
  <c r="T1987" i="5"/>
  <c r="S1987" i="5"/>
  <c r="T1988" i="5"/>
  <c r="S1988" i="5"/>
  <c r="T1989" i="5"/>
  <c r="S1989" i="5"/>
  <c r="T1990" i="5"/>
  <c r="S1990" i="5"/>
  <c r="T1991" i="5"/>
  <c r="S1991" i="5"/>
  <c r="T1992" i="5"/>
  <c r="S1992" i="5"/>
  <c r="T1993" i="5"/>
  <c r="S1993" i="5"/>
  <c r="T1994" i="5"/>
  <c r="S1994" i="5"/>
  <c r="T1995" i="5"/>
  <c r="S1995" i="5"/>
  <c r="T1996" i="5"/>
  <c r="S1996" i="5"/>
  <c r="T1997" i="5"/>
  <c r="S1997" i="5"/>
  <c r="T1998" i="5"/>
  <c r="S1998" i="5"/>
  <c r="T1999" i="5"/>
  <c r="S1999" i="5"/>
  <c r="T2000" i="5"/>
  <c r="S2000" i="5"/>
  <c r="T2001" i="5"/>
  <c r="S2001" i="5"/>
  <c r="T2002" i="5"/>
  <c r="S2002" i="5"/>
  <c r="T2003" i="5"/>
  <c r="S2003" i="5"/>
  <c r="T2004" i="5"/>
  <c r="S2004" i="5"/>
  <c r="T2005" i="5"/>
  <c r="S2005" i="5"/>
  <c r="T2006" i="5"/>
  <c r="S2006" i="5"/>
  <c r="T2007" i="5"/>
  <c r="S2007" i="5"/>
  <c r="T2008" i="5"/>
  <c r="S2008" i="5"/>
  <c r="T2009" i="5"/>
  <c r="S2009" i="5"/>
  <c r="T2010" i="5"/>
  <c r="S2010" i="5"/>
  <c r="T2011" i="5"/>
  <c r="S2011" i="5"/>
  <c r="T2012" i="5"/>
  <c r="S2012" i="5"/>
  <c r="T2013" i="5"/>
  <c r="S2013" i="5"/>
  <c r="T2014" i="5"/>
  <c r="S2014" i="5"/>
  <c r="T2015" i="5"/>
  <c r="S2015" i="5"/>
  <c r="T2016" i="5"/>
  <c r="S2016" i="5"/>
  <c r="T2017" i="5"/>
  <c r="S2017" i="5"/>
  <c r="T2018" i="5"/>
  <c r="S2018" i="5"/>
  <c r="T2019" i="5"/>
  <c r="S2019" i="5"/>
  <c r="T2020" i="5"/>
  <c r="S2020" i="5"/>
  <c r="T2021" i="5"/>
  <c r="S2021" i="5"/>
  <c r="T2022" i="5"/>
  <c r="S2022" i="5"/>
  <c r="T2023" i="5"/>
  <c r="S2023" i="5"/>
  <c r="T2024" i="5"/>
  <c r="S2024" i="5"/>
  <c r="T2025" i="5"/>
  <c r="S2025" i="5"/>
  <c r="T2026" i="5"/>
  <c r="S2026" i="5"/>
  <c r="T2027" i="5"/>
  <c r="S2027" i="5"/>
  <c r="T2028" i="5"/>
  <c r="S2028" i="5"/>
  <c r="T2029" i="5"/>
  <c r="S2029" i="5"/>
  <c r="T2030" i="5"/>
  <c r="S2030" i="5"/>
  <c r="T2031" i="5"/>
  <c r="S2031" i="5"/>
  <c r="T2032" i="5"/>
  <c r="S2032" i="5"/>
  <c r="T2033" i="5"/>
  <c r="S2033" i="5"/>
  <c r="T2034" i="5"/>
  <c r="S2034" i="5"/>
  <c r="T2035" i="5"/>
  <c r="S2035" i="5"/>
  <c r="T2036" i="5"/>
  <c r="S2036" i="5"/>
  <c r="T2037" i="5"/>
  <c r="S2037" i="5"/>
  <c r="T2038" i="5"/>
  <c r="S2038" i="5"/>
  <c r="T2039" i="5"/>
  <c r="S2039" i="5"/>
  <c r="T2040" i="5"/>
  <c r="S2040" i="5"/>
  <c r="T2041" i="5"/>
  <c r="S2041" i="5"/>
  <c r="T2042" i="5"/>
  <c r="S2042" i="5"/>
  <c r="T2043" i="5"/>
  <c r="S2043" i="5"/>
  <c r="T2044" i="5"/>
  <c r="S2044" i="5"/>
  <c r="T2045" i="5"/>
  <c r="S2045" i="5"/>
  <c r="T2046" i="5"/>
  <c r="S2046" i="5"/>
  <c r="T2047" i="5"/>
  <c r="S2047" i="5"/>
  <c r="T2048" i="5"/>
  <c r="S2048" i="5"/>
  <c r="T2049" i="5"/>
  <c r="S2049" i="5"/>
  <c r="T2050" i="5"/>
  <c r="S2050" i="5"/>
  <c r="T2051" i="5"/>
  <c r="S2051" i="5"/>
  <c r="T2052" i="5"/>
  <c r="S2052" i="5"/>
  <c r="T2053" i="5"/>
  <c r="S2053" i="5"/>
  <c r="T2054" i="5"/>
  <c r="S2054" i="5"/>
  <c r="T2055" i="5"/>
  <c r="S2055" i="5"/>
  <c r="T2056" i="5"/>
  <c r="S2056" i="5"/>
  <c r="T2057" i="5"/>
  <c r="S2057" i="5"/>
  <c r="T2058" i="5"/>
  <c r="S2058" i="5"/>
  <c r="T2059" i="5"/>
  <c r="S2059" i="5"/>
  <c r="T2060" i="5"/>
  <c r="S2060" i="5"/>
  <c r="T2061" i="5"/>
  <c r="S2061" i="5"/>
  <c r="T2062" i="5"/>
  <c r="S2062" i="5"/>
  <c r="T2063" i="5"/>
  <c r="S2063" i="5"/>
  <c r="T2064" i="5"/>
  <c r="S2064" i="5"/>
  <c r="T2065" i="5"/>
  <c r="S2065" i="5"/>
  <c r="T2066" i="5"/>
  <c r="S2066" i="5"/>
  <c r="T2067" i="5"/>
  <c r="S2067" i="5"/>
  <c r="T2068" i="5"/>
  <c r="S2068" i="5"/>
  <c r="T2069" i="5"/>
  <c r="S2069" i="5"/>
  <c r="T2070" i="5"/>
  <c r="S2070" i="5"/>
  <c r="T2071" i="5"/>
  <c r="S2071" i="5"/>
  <c r="T2072" i="5"/>
  <c r="S2072" i="5"/>
  <c r="T2073" i="5"/>
  <c r="S2073" i="5"/>
  <c r="T2074" i="5"/>
  <c r="S2074" i="5"/>
  <c r="T2075" i="5"/>
  <c r="S2075" i="5"/>
  <c r="T2076" i="5"/>
  <c r="S2076" i="5"/>
  <c r="T2077" i="5"/>
  <c r="S2077" i="5"/>
  <c r="T2078" i="5"/>
  <c r="S2078" i="5"/>
  <c r="T2079" i="5"/>
  <c r="S2079" i="5"/>
  <c r="T2080" i="5"/>
  <c r="S2080" i="5"/>
  <c r="T2081" i="5"/>
  <c r="S2081" i="5"/>
  <c r="T2082" i="5"/>
  <c r="S2082" i="5"/>
  <c r="T2083" i="5"/>
  <c r="S2083" i="5"/>
  <c r="T2084" i="5"/>
  <c r="S2084" i="5"/>
  <c r="T2085" i="5"/>
  <c r="S2085" i="5"/>
  <c r="T2086" i="5"/>
  <c r="S2086" i="5"/>
  <c r="T2087" i="5"/>
  <c r="S2087" i="5"/>
  <c r="T2088" i="5"/>
  <c r="S2088" i="5"/>
  <c r="T2089" i="5"/>
  <c r="S2089" i="5"/>
  <c r="T2090" i="5"/>
  <c r="S2090" i="5"/>
  <c r="T2091" i="5"/>
  <c r="S2091" i="5"/>
  <c r="T2092" i="5"/>
  <c r="S2092" i="5"/>
  <c r="T2093" i="5"/>
  <c r="S2093" i="5"/>
  <c r="T2094" i="5"/>
  <c r="S2094" i="5"/>
  <c r="T2095" i="5"/>
  <c r="S2095" i="5"/>
  <c r="T2096" i="5"/>
  <c r="S2096" i="5"/>
  <c r="T2097" i="5"/>
  <c r="S2097" i="5"/>
  <c r="T2098" i="5"/>
  <c r="S2098" i="5"/>
  <c r="T2099" i="5"/>
  <c r="S2099" i="5"/>
  <c r="T2100" i="5"/>
  <c r="S2100" i="5"/>
  <c r="T2101" i="5"/>
  <c r="S2101" i="5"/>
  <c r="T2102" i="5"/>
  <c r="S2102" i="5"/>
  <c r="T2103" i="5"/>
  <c r="S2103" i="5"/>
  <c r="T2104" i="5"/>
  <c r="S2104" i="5"/>
  <c r="T2105" i="5"/>
  <c r="S2105" i="5"/>
  <c r="T2106" i="5"/>
  <c r="S2106" i="5"/>
  <c r="T2107" i="5"/>
  <c r="S2107" i="5"/>
  <c r="T2108" i="5"/>
  <c r="S2108" i="5"/>
  <c r="T2109" i="5"/>
  <c r="S2109" i="5"/>
  <c r="T2110" i="5"/>
  <c r="S2110" i="5"/>
  <c r="T2111" i="5"/>
  <c r="S2111" i="5"/>
  <c r="T2112" i="5"/>
  <c r="S2112" i="5"/>
  <c r="T2113" i="5"/>
  <c r="S2113" i="5"/>
  <c r="T2114" i="5"/>
  <c r="S2114" i="5"/>
  <c r="T2115" i="5"/>
  <c r="S2115" i="5"/>
  <c r="T2116" i="5"/>
  <c r="S2116" i="5"/>
  <c r="T2117" i="5"/>
  <c r="S2117" i="5"/>
  <c r="T2118" i="5"/>
  <c r="S2118" i="5"/>
  <c r="T2119" i="5"/>
  <c r="S2119" i="5"/>
  <c r="T2120" i="5"/>
  <c r="S2120" i="5"/>
  <c r="T2121" i="5"/>
  <c r="S2121" i="5"/>
  <c r="T2122" i="5"/>
  <c r="S2122" i="5"/>
  <c r="T2123" i="5"/>
  <c r="S2123" i="5"/>
  <c r="T2124" i="5"/>
  <c r="S2124" i="5"/>
  <c r="T2125" i="5"/>
  <c r="S2125" i="5"/>
  <c r="T2126" i="5"/>
  <c r="S2126" i="5"/>
  <c r="T2127" i="5"/>
  <c r="S2127" i="5"/>
  <c r="T2128" i="5"/>
  <c r="S2128" i="5"/>
  <c r="T2129" i="5"/>
  <c r="S2129" i="5"/>
  <c r="T2130" i="5"/>
  <c r="S2130" i="5"/>
  <c r="T2131" i="5"/>
  <c r="S2131" i="5"/>
  <c r="T2132" i="5"/>
  <c r="S2132" i="5"/>
  <c r="T2133" i="5"/>
  <c r="S2133" i="5"/>
  <c r="T2134" i="5"/>
  <c r="S2134" i="5"/>
  <c r="T2135" i="5"/>
  <c r="S2135" i="5"/>
  <c r="T2136" i="5"/>
  <c r="S2136" i="5"/>
  <c r="T2137" i="5"/>
  <c r="S2137" i="5"/>
  <c r="T2138" i="5"/>
  <c r="S2138" i="5"/>
  <c r="T2139" i="5"/>
  <c r="S2139" i="5"/>
  <c r="T2140" i="5"/>
  <c r="S2140" i="5"/>
  <c r="T2141" i="5"/>
  <c r="S2141" i="5"/>
  <c r="T2142" i="5"/>
  <c r="S2142" i="5"/>
  <c r="T2143" i="5"/>
  <c r="S2143" i="5"/>
  <c r="T2144" i="5"/>
  <c r="S2144" i="5"/>
  <c r="T2145" i="5"/>
  <c r="S2145" i="5"/>
  <c r="T2146" i="5"/>
  <c r="S2146" i="5"/>
  <c r="T2147" i="5"/>
  <c r="S2147" i="5"/>
  <c r="T2148" i="5"/>
  <c r="S2148" i="5"/>
  <c r="T2149" i="5"/>
  <c r="S2149" i="5"/>
  <c r="T2150" i="5"/>
  <c r="S2150" i="5"/>
  <c r="T2151" i="5"/>
  <c r="S2151" i="5"/>
  <c r="T2152" i="5"/>
  <c r="S2152" i="5"/>
  <c r="T2153" i="5"/>
  <c r="S2153" i="5"/>
  <c r="T2154" i="5"/>
  <c r="S2154" i="5"/>
  <c r="T2155" i="5"/>
  <c r="S2155" i="5"/>
  <c r="T2156" i="5"/>
  <c r="S2156" i="5"/>
  <c r="T2157" i="5"/>
  <c r="S2157" i="5"/>
  <c r="T2158" i="5"/>
  <c r="S2158" i="5"/>
  <c r="T2159" i="5"/>
  <c r="S2159" i="5"/>
  <c r="T2160" i="5"/>
  <c r="S2160" i="5"/>
  <c r="T2161" i="5"/>
  <c r="S2161" i="5"/>
  <c r="T2162" i="5"/>
  <c r="S2162" i="5"/>
  <c r="T2163" i="5"/>
  <c r="S2163" i="5"/>
  <c r="T2164" i="5"/>
  <c r="S2164" i="5"/>
  <c r="T2165" i="5"/>
  <c r="S2165" i="5"/>
  <c r="T2166" i="5"/>
  <c r="S2166" i="5"/>
  <c r="T2167" i="5"/>
  <c r="S2167" i="5"/>
  <c r="T2168" i="5"/>
  <c r="S2168" i="5"/>
  <c r="T2169" i="5"/>
  <c r="S2169" i="5"/>
  <c r="T2170" i="5"/>
  <c r="S2170" i="5"/>
  <c r="T2171" i="5"/>
  <c r="S2171" i="5"/>
  <c r="T2172" i="5"/>
  <c r="S2172" i="5"/>
  <c r="T2173" i="5"/>
  <c r="S2173" i="5"/>
  <c r="T2174" i="5"/>
  <c r="S2174" i="5"/>
  <c r="T2175" i="5"/>
  <c r="S2175" i="5"/>
  <c r="T2176" i="5"/>
  <c r="S2176" i="5"/>
  <c r="T2177" i="5"/>
  <c r="S2177" i="5"/>
  <c r="T2178" i="5"/>
  <c r="S2178" i="5"/>
  <c r="T2179" i="5"/>
  <c r="S2179" i="5"/>
  <c r="T2180" i="5"/>
  <c r="S2180" i="5"/>
  <c r="T2181" i="5"/>
  <c r="S2181" i="5"/>
  <c r="T2182" i="5"/>
  <c r="S2182" i="5"/>
  <c r="T2183" i="5"/>
  <c r="S2183" i="5"/>
  <c r="T2184" i="5"/>
  <c r="S2184" i="5"/>
  <c r="T2185" i="5"/>
  <c r="S2185" i="5"/>
  <c r="T2186" i="5"/>
  <c r="S2186" i="5"/>
  <c r="T2187" i="5"/>
  <c r="S2187" i="5"/>
  <c r="T2188" i="5"/>
  <c r="S2188" i="5"/>
  <c r="T2189" i="5"/>
  <c r="S2189" i="5"/>
  <c r="T2190" i="5"/>
  <c r="S2190" i="5"/>
  <c r="T2191" i="5"/>
  <c r="S2191" i="5"/>
  <c r="T2192" i="5"/>
  <c r="S2192" i="5"/>
  <c r="T2193" i="5"/>
  <c r="S2193" i="5"/>
  <c r="T2194" i="5"/>
  <c r="S2194" i="5"/>
  <c r="T2195" i="5"/>
  <c r="S2195" i="5"/>
  <c r="T2196" i="5"/>
  <c r="S2196" i="5"/>
  <c r="T2197" i="5"/>
  <c r="S2197" i="5"/>
  <c r="T2198" i="5"/>
  <c r="S2198" i="5"/>
  <c r="T2199" i="5"/>
  <c r="S2199" i="5"/>
  <c r="T2200" i="5"/>
  <c r="S2200" i="5"/>
  <c r="T2201" i="5"/>
  <c r="S2201" i="5"/>
  <c r="T2202" i="5"/>
  <c r="S2202" i="5"/>
  <c r="T2203" i="5"/>
  <c r="S2203" i="5"/>
  <c r="T2204" i="5"/>
  <c r="S2204" i="5"/>
  <c r="T2205" i="5"/>
  <c r="S2205" i="5"/>
  <c r="T2206" i="5"/>
  <c r="S2206" i="5"/>
  <c r="T2207" i="5"/>
  <c r="S2207" i="5"/>
  <c r="T2208" i="5"/>
  <c r="S2208" i="5"/>
  <c r="T2209" i="5"/>
  <c r="S2209" i="5"/>
  <c r="T2210" i="5"/>
  <c r="S2210" i="5"/>
  <c r="T2211" i="5"/>
  <c r="S2211" i="5"/>
  <c r="T2212" i="5"/>
  <c r="S2212" i="5"/>
  <c r="T2213" i="5"/>
  <c r="S2213" i="5"/>
  <c r="T2214" i="5"/>
  <c r="S2214" i="5"/>
  <c r="T2215" i="5"/>
  <c r="S2215" i="5"/>
  <c r="T2216" i="5"/>
  <c r="S2216" i="5"/>
  <c r="T2217" i="5"/>
  <c r="S2217" i="5"/>
  <c r="T2218" i="5"/>
  <c r="S2218" i="5"/>
  <c r="T2219" i="5"/>
  <c r="S2219" i="5"/>
  <c r="T2220" i="5"/>
  <c r="S2220" i="5"/>
  <c r="T2221" i="5"/>
  <c r="S2221" i="5"/>
  <c r="T2222" i="5"/>
  <c r="S2222" i="5"/>
  <c r="T2223" i="5"/>
  <c r="S2223" i="5"/>
  <c r="T2224" i="5"/>
  <c r="S2224" i="5"/>
  <c r="T2225" i="5"/>
  <c r="S2225" i="5"/>
  <c r="T2226" i="5"/>
  <c r="S2226" i="5"/>
  <c r="T2227" i="5"/>
  <c r="S2227" i="5"/>
  <c r="T2228" i="5"/>
  <c r="S2228" i="5"/>
  <c r="T2229" i="5"/>
  <c r="S2229" i="5"/>
  <c r="T2230" i="5"/>
  <c r="S2230" i="5"/>
  <c r="T2231" i="5"/>
  <c r="S2231" i="5"/>
  <c r="T2232" i="5"/>
  <c r="S2232" i="5"/>
  <c r="T2233" i="5"/>
  <c r="S2233" i="5"/>
  <c r="T2234" i="5"/>
  <c r="S2234" i="5"/>
  <c r="T2235" i="5"/>
  <c r="S2235" i="5"/>
  <c r="T2236" i="5"/>
  <c r="S2236" i="5"/>
  <c r="T2237" i="5"/>
  <c r="S2237" i="5"/>
  <c r="T2238" i="5"/>
  <c r="S2238" i="5"/>
  <c r="T2239" i="5"/>
  <c r="S2239" i="5"/>
  <c r="T2240" i="5"/>
  <c r="S2240" i="5"/>
  <c r="T2241" i="5"/>
  <c r="S2241" i="5"/>
  <c r="T2242" i="5"/>
  <c r="S2242" i="5"/>
  <c r="T2243" i="5"/>
  <c r="S2243" i="5"/>
  <c r="T2244" i="5"/>
  <c r="S2244" i="5"/>
  <c r="T2245" i="5"/>
  <c r="S2245" i="5"/>
  <c r="T2246" i="5"/>
  <c r="S2246" i="5"/>
  <c r="T2247" i="5"/>
  <c r="S2247" i="5"/>
  <c r="T2248" i="5"/>
  <c r="S2248" i="5"/>
  <c r="T2249" i="5"/>
  <c r="S2249" i="5"/>
  <c r="T2250" i="5"/>
  <c r="S2250" i="5"/>
  <c r="T2251" i="5"/>
  <c r="S2251" i="5"/>
  <c r="T2252" i="5"/>
  <c r="S2252" i="5"/>
  <c r="T2253" i="5"/>
  <c r="S2253" i="5"/>
  <c r="T2254" i="5"/>
  <c r="S2254" i="5"/>
  <c r="T2255" i="5"/>
  <c r="S2255" i="5"/>
  <c r="T2256" i="5"/>
  <c r="S2256" i="5"/>
  <c r="T2257" i="5"/>
  <c r="S2257" i="5"/>
  <c r="T2258" i="5"/>
  <c r="S2258" i="5"/>
  <c r="T2259" i="5"/>
  <c r="S2259" i="5"/>
  <c r="T2260" i="5"/>
  <c r="S2260" i="5"/>
  <c r="T2261" i="5"/>
  <c r="S2261" i="5"/>
  <c r="T2262" i="5"/>
  <c r="S2262" i="5"/>
  <c r="T2263" i="5"/>
  <c r="S2263" i="5"/>
  <c r="T2264" i="5"/>
  <c r="S2264" i="5"/>
  <c r="T2265" i="5"/>
  <c r="S2265" i="5"/>
  <c r="T2266" i="5"/>
  <c r="S2266" i="5"/>
  <c r="T2267" i="5"/>
  <c r="S2267" i="5"/>
  <c r="T2268" i="5"/>
  <c r="S2268" i="5"/>
  <c r="T2269" i="5"/>
  <c r="S2269" i="5"/>
  <c r="T2270" i="5"/>
  <c r="S2270" i="5"/>
  <c r="T2271" i="5"/>
  <c r="S2271" i="5"/>
  <c r="T2272" i="5"/>
  <c r="S2272" i="5"/>
  <c r="T2273" i="5"/>
  <c r="S2273" i="5"/>
  <c r="T2274" i="5"/>
  <c r="S2274" i="5"/>
  <c r="T2275" i="5"/>
  <c r="S2275" i="5"/>
  <c r="T2276" i="5"/>
  <c r="S2276" i="5"/>
  <c r="T2277" i="5"/>
  <c r="S2277" i="5"/>
  <c r="T2278" i="5"/>
  <c r="S2278" i="5"/>
  <c r="T2279" i="5"/>
  <c r="S2279" i="5"/>
  <c r="T2280" i="5"/>
  <c r="S2280" i="5"/>
  <c r="T2281" i="5"/>
  <c r="S2281" i="5"/>
  <c r="T2282" i="5"/>
  <c r="S2282" i="5"/>
  <c r="T2283" i="5"/>
  <c r="S2283" i="5"/>
  <c r="T2284" i="5"/>
  <c r="S2284" i="5"/>
  <c r="T2285" i="5"/>
  <c r="S2285" i="5"/>
  <c r="T2286" i="5"/>
  <c r="S2286" i="5"/>
  <c r="T2287" i="5"/>
  <c r="S2287" i="5"/>
  <c r="T2288" i="5"/>
  <c r="S2288" i="5"/>
  <c r="T2289" i="5"/>
  <c r="S2289" i="5"/>
  <c r="T2290" i="5"/>
  <c r="S2290" i="5"/>
  <c r="T2291" i="5"/>
  <c r="S2291" i="5"/>
  <c r="T2292" i="5"/>
  <c r="S2292" i="5"/>
  <c r="T2293" i="5"/>
  <c r="S2293" i="5"/>
  <c r="T2294" i="5"/>
  <c r="S2294" i="5"/>
  <c r="T2295" i="5"/>
  <c r="S2295" i="5"/>
  <c r="T2296" i="5"/>
  <c r="S2296" i="5"/>
  <c r="T2297" i="5"/>
  <c r="S2297" i="5"/>
  <c r="T2298" i="5"/>
  <c r="S2298" i="5"/>
  <c r="T2299" i="5"/>
  <c r="S2299" i="5"/>
  <c r="T2300" i="5"/>
  <c r="S2300" i="5"/>
  <c r="T2301" i="5"/>
  <c r="S2301" i="5"/>
  <c r="T2302" i="5"/>
  <c r="S2302" i="5"/>
  <c r="T2303" i="5"/>
  <c r="S2303" i="5"/>
  <c r="T2304" i="5"/>
  <c r="S2304" i="5"/>
  <c r="T2305" i="5"/>
  <c r="S2305" i="5"/>
  <c r="T2306" i="5"/>
  <c r="S2306" i="5"/>
  <c r="T2307" i="5"/>
  <c r="S2307" i="5"/>
  <c r="T2308" i="5"/>
  <c r="S2308" i="5"/>
  <c r="T2309" i="5"/>
  <c r="S2309" i="5"/>
  <c r="T2310" i="5"/>
  <c r="S2310" i="5"/>
  <c r="T2311" i="5"/>
  <c r="S2311" i="5"/>
  <c r="T2312" i="5"/>
  <c r="S2312" i="5"/>
  <c r="T2313" i="5"/>
  <c r="S2313" i="5"/>
  <c r="T2314" i="5"/>
  <c r="S2314" i="5"/>
  <c r="T2315" i="5"/>
  <c r="S2315" i="5"/>
  <c r="T2316" i="5"/>
  <c r="S2316" i="5"/>
  <c r="T2317" i="5"/>
  <c r="S2317" i="5"/>
  <c r="T2318" i="5"/>
  <c r="S2318" i="5"/>
  <c r="T2319" i="5"/>
  <c r="S2319" i="5"/>
  <c r="T2320" i="5"/>
  <c r="S2320" i="5"/>
  <c r="T2321" i="5"/>
  <c r="S2321" i="5"/>
  <c r="T2322" i="5"/>
  <c r="S2322" i="5"/>
  <c r="T2323" i="5"/>
  <c r="S2323" i="5"/>
  <c r="T2324" i="5"/>
  <c r="S2324" i="5"/>
  <c r="T2325" i="5"/>
  <c r="S2325" i="5"/>
  <c r="T2326" i="5"/>
  <c r="S2326" i="5"/>
  <c r="T2327" i="5"/>
  <c r="S2327" i="5"/>
  <c r="T2328" i="5"/>
  <c r="S2328" i="5"/>
  <c r="T2329" i="5"/>
  <c r="S2329" i="5"/>
  <c r="T2330" i="5"/>
  <c r="S2330" i="5"/>
  <c r="T2331" i="5"/>
  <c r="S2331" i="5"/>
  <c r="T2332" i="5"/>
  <c r="S2332" i="5"/>
  <c r="T2333" i="5"/>
  <c r="S2333" i="5"/>
  <c r="T2334" i="5"/>
  <c r="S2334" i="5"/>
  <c r="T2335" i="5"/>
  <c r="S2335" i="5"/>
  <c r="T2336" i="5"/>
  <c r="S2336" i="5"/>
  <c r="T2337" i="5"/>
  <c r="S2337" i="5"/>
  <c r="T2338" i="5"/>
  <c r="S2338" i="5"/>
  <c r="T2339" i="5"/>
  <c r="S2339" i="5"/>
  <c r="T2340" i="5"/>
  <c r="S2340" i="5"/>
  <c r="T2341" i="5"/>
  <c r="S2341" i="5"/>
  <c r="T2342" i="5"/>
  <c r="S2342" i="5"/>
  <c r="T2343" i="5"/>
  <c r="S2343" i="5"/>
  <c r="T2344" i="5"/>
  <c r="S2344" i="5"/>
  <c r="T2345" i="5"/>
  <c r="S2345" i="5"/>
  <c r="T2346" i="5"/>
  <c r="S2346" i="5"/>
  <c r="T2347" i="5"/>
  <c r="S2347" i="5"/>
  <c r="T2348" i="5"/>
  <c r="S2348" i="5"/>
  <c r="T2349" i="5"/>
  <c r="S2349" i="5"/>
  <c r="T2350" i="5"/>
  <c r="S2350" i="5"/>
  <c r="T2351" i="5"/>
  <c r="S2351" i="5"/>
  <c r="T2352" i="5"/>
  <c r="S2352" i="5"/>
  <c r="T2353" i="5"/>
  <c r="S2353" i="5"/>
  <c r="T2354" i="5"/>
  <c r="S2354" i="5"/>
  <c r="T2355" i="5"/>
  <c r="S2355" i="5"/>
  <c r="T2356" i="5"/>
  <c r="S2356" i="5"/>
  <c r="T2357" i="5"/>
  <c r="S2357" i="5"/>
  <c r="T2358" i="5"/>
  <c r="S2358" i="5"/>
  <c r="T2359" i="5"/>
  <c r="S2359" i="5"/>
  <c r="T2360" i="5"/>
  <c r="S2360" i="5"/>
  <c r="T2361" i="5"/>
  <c r="S2361" i="5"/>
  <c r="T2362" i="5"/>
  <c r="S2362" i="5"/>
  <c r="T2363" i="5"/>
  <c r="S2363" i="5"/>
  <c r="T2364" i="5"/>
  <c r="S2364" i="5"/>
  <c r="T2365" i="5"/>
  <c r="S2365" i="5"/>
  <c r="T2366" i="5"/>
  <c r="S2366" i="5"/>
  <c r="T2367" i="5"/>
  <c r="S2367" i="5"/>
  <c r="T2368" i="5"/>
  <c r="S2368" i="5"/>
  <c r="T2369" i="5"/>
  <c r="S2369" i="5"/>
  <c r="T2370" i="5"/>
  <c r="S2370" i="5"/>
  <c r="T2371" i="5"/>
  <c r="S2371" i="5"/>
  <c r="T2372" i="5"/>
  <c r="S2372" i="5"/>
  <c r="T2373" i="5"/>
  <c r="S2373" i="5"/>
  <c r="T2374" i="5"/>
  <c r="S2374" i="5"/>
  <c r="T2375" i="5"/>
  <c r="S2375" i="5"/>
  <c r="T2376" i="5"/>
  <c r="S2376" i="5"/>
  <c r="T2377" i="5"/>
  <c r="S2377" i="5"/>
  <c r="T2378" i="5"/>
  <c r="S2378" i="5"/>
  <c r="T2379" i="5"/>
  <c r="S2379" i="5"/>
  <c r="T2380" i="5"/>
  <c r="S2380" i="5"/>
  <c r="T2381" i="5"/>
  <c r="S2381" i="5"/>
  <c r="T2382" i="5"/>
  <c r="S2382" i="5"/>
  <c r="T2383" i="5"/>
  <c r="S2383" i="5"/>
  <c r="T2384" i="5"/>
  <c r="S2384" i="5"/>
  <c r="T2385" i="5"/>
  <c r="S2385" i="5"/>
  <c r="T2386" i="5"/>
  <c r="S2386" i="5"/>
  <c r="T2387" i="5"/>
  <c r="S2387" i="5"/>
  <c r="T2388" i="5"/>
  <c r="S2388" i="5"/>
  <c r="T2389" i="5"/>
  <c r="S2389" i="5"/>
  <c r="T2390" i="5"/>
  <c r="S2390" i="5"/>
  <c r="T2391" i="5"/>
  <c r="S2391" i="5"/>
  <c r="T2392" i="5"/>
  <c r="S2392" i="5"/>
  <c r="T2393" i="5"/>
  <c r="S2393" i="5"/>
  <c r="T2394" i="5"/>
  <c r="S2394" i="5"/>
  <c r="T2395" i="5"/>
  <c r="S2395" i="5"/>
  <c r="T2396" i="5"/>
  <c r="S2396" i="5"/>
  <c r="T2397" i="5"/>
  <c r="S2397" i="5"/>
  <c r="T2398" i="5"/>
  <c r="S2398" i="5"/>
  <c r="T2399" i="5"/>
  <c r="S2399" i="5"/>
  <c r="T2400" i="5"/>
  <c r="S2400" i="5"/>
  <c r="T2401" i="5"/>
  <c r="S2401" i="5"/>
  <c r="T2402" i="5"/>
  <c r="S2402" i="5"/>
  <c r="T2403" i="5"/>
  <c r="S2403" i="5"/>
  <c r="T2404" i="5"/>
  <c r="S2404" i="5"/>
  <c r="T2405" i="5"/>
  <c r="S2405" i="5"/>
  <c r="T2406" i="5"/>
  <c r="S2406" i="5"/>
  <c r="T2407" i="5"/>
  <c r="S2407" i="5"/>
  <c r="T2408" i="5"/>
  <c r="S2408" i="5"/>
  <c r="T2409" i="5"/>
  <c r="S2409" i="5"/>
  <c r="T2410" i="5"/>
  <c r="S2410" i="5"/>
  <c r="T2411" i="5"/>
  <c r="S2411" i="5"/>
  <c r="T2412" i="5"/>
  <c r="S2412" i="5"/>
  <c r="T2413" i="5"/>
  <c r="S2413" i="5"/>
  <c r="T2414" i="5"/>
  <c r="S2414" i="5"/>
  <c r="T2415" i="5"/>
  <c r="S2415" i="5"/>
  <c r="T2416" i="5"/>
  <c r="S2416" i="5"/>
  <c r="T2417" i="5"/>
  <c r="S2417" i="5"/>
  <c r="T2418" i="5"/>
  <c r="S2418" i="5"/>
  <c r="T2419" i="5"/>
  <c r="S2419" i="5"/>
  <c r="T2420" i="5"/>
  <c r="S2420" i="5"/>
  <c r="T2421" i="5"/>
  <c r="S2421" i="5"/>
  <c r="T2422" i="5"/>
  <c r="S2422" i="5"/>
  <c r="T2423" i="5"/>
  <c r="S2423" i="5"/>
  <c r="T2424" i="5"/>
  <c r="S2424" i="5"/>
  <c r="T2425" i="5"/>
  <c r="S2425" i="5"/>
  <c r="T2426" i="5"/>
  <c r="S2426" i="5"/>
  <c r="T2427" i="5"/>
  <c r="S2427" i="5"/>
  <c r="T2428" i="5"/>
  <c r="S2428" i="5"/>
  <c r="T2429" i="5"/>
  <c r="S2429" i="5"/>
  <c r="T2430" i="5"/>
  <c r="S2430" i="5"/>
  <c r="T2431" i="5"/>
  <c r="S2431" i="5"/>
  <c r="T2432" i="5"/>
  <c r="S2432" i="5"/>
  <c r="T2433" i="5"/>
  <c r="S2433" i="5"/>
  <c r="T2434" i="5"/>
  <c r="S2434" i="5"/>
  <c r="T2435" i="5"/>
  <c r="S2435" i="5"/>
  <c r="T2436" i="5"/>
  <c r="S2436" i="5"/>
  <c r="T2437" i="5"/>
  <c r="S2437" i="5"/>
  <c r="T2438" i="5"/>
  <c r="S2438" i="5"/>
  <c r="T2439" i="5"/>
  <c r="S2439" i="5"/>
  <c r="T2440" i="5"/>
  <c r="S2440" i="5"/>
  <c r="T2441" i="5"/>
  <c r="S2441" i="5"/>
  <c r="T2442" i="5"/>
  <c r="S2442" i="5"/>
  <c r="T2443" i="5"/>
  <c r="S2443" i="5"/>
  <c r="T2444" i="5"/>
  <c r="S2444" i="5"/>
  <c r="T2445" i="5"/>
  <c r="S2445" i="5"/>
  <c r="T2446" i="5"/>
  <c r="S2446" i="5"/>
  <c r="T2447" i="5"/>
  <c r="S2447" i="5"/>
  <c r="T2448" i="5"/>
  <c r="S2448" i="5"/>
  <c r="T2449" i="5"/>
  <c r="S2449" i="5"/>
  <c r="T2450" i="5"/>
  <c r="S2450" i="5"/>
  <c r="T2451" i="5"/>
  <c r="S2451" i="5"/>
  <c r="T2452" i="5"/>
  <c r="S2452" i="5"/>
  <c r="T2453" i="5"/>
  <c r="S2453" i="5"/>
  <c r="T2454" i="5"/>
  <c r="S2454" i="5"/>
  <c r="T2455" i="5"/>
  <c r="S2455" i="5"/>
  <c r="T2456" i="5"/>
  <c r="S2456" i="5"/>
  <c r="T2457" i="5"/>
  <c r="S2457" i="5"/>
  <c r="T2458" i="5"/>
  <c r="S2458" i="5"/>
  <c r="T2459" i="5"/>
  <c r="S2459" i="5"/>
  <c r="T2460" i="5"/>
  <c r="S2460" i="5"/>
  <c r="T2461" i="5"/>
  <c r="S2461" i="5"/>
  <c r="T2462" i="5"/>
  <c r="S2462" i="5"/>
  <c r="T2463" i="5"/>
  <c r="S2463" i="5"/>
  <c r="T2464" i="5"/>
  <c r="S2464" i="5"/>
  <c r="T2465" i="5"/>
  <c r="S2465" i="5"/>
  <c r="T2466" i="5"/>
  <c r="S2466" i="5"/>
  <c r="T2467" i="5"/>
  <c r="S2467" i="5"/>
  <c r="T2468" i="5"/>
  <c r="S2468" i="5"/>
  <c r="T2469" i="5"/>
  <c r="S2469" i="5"/>
  <c r="T2470" i="5"/>
  <c r="S2470" i="5"/>
  <c r="T2471" i="5"/>
  <c r="S2471" i="5"/>
  <c r="T2472" i="5"/>
  <c r="S2472" i="5"/>
  <c r="T2473" i="5"/>
  <c r="S2473" i="5"/>
  <c r="T2474" i="5"/>
  <c r="S2474" i="5"/>
  <c r="T2475" i="5"/>
  <c r="S2475" i="5"/>
  <c r="T2476" i="5"/>
  <c r="S2476" i="5"/>
  <c r="T2477" i="5"/>
  <c r="S2477" i="5"/>
  <c r="T2478" i="5"/>
  <c r="S2478" i="5"/>
  <c r="T2479" i="5"/>
  <c r="S2479" i="5"/>
  <c r="T2480" i="5"/>
  <c r="S2480" i="5"/>
  <c r="T2481" i="5"/>
  <c r="S2481" i="5"/>
  <c r="T2482" i="5"/>
  <c r="S2482" i="5"/>
  <c r="T2483" i="5"/>
  <c r="S2483" i="5"/>
  <c r="T2484" i="5"/>
  <c r="S2484" i="5"/>
  <c r="T2485" i="5"/>
  <c r="S2485" i="5"/>
  <c r="T2486" i="5"/>
  <c r="S2486" i="5"/>
  <c r="T2487" i="5"/>
  <c r="S2487" i="5"/>
  <c r="T2488" i="5"/>
  <c r="S2488" i="5"/>
  <c r="T2489" i="5"/>
  <c r="S2489" i="5"/>
  <c r="T2490" i="5"/>
  <c r="S2490" i="5"/>
  <c r="T2491" i="5"/>
  <c r="S2491" i="5"/>
  <c r="T2492" i="5"/>
  <c r="S2492" i="5"/>
  <c r="T2493" i="5"/>
  <c r="S2493" i="5"/>
  <c r="T2494" i="5"/>
  <c r="S2494" i="5"/>
  <c r="T2495" i="5"/>
  <c r="S2495" i="5"/>
  <c r="T2496" i="5"/>
  <c r="S2496" i="5"/>
  <c r="T2497" i="5"/>
  <c r="S2497" i="5"/>
  <c r="T2498" i="5"/>
  <c r="S2498" i="5"/>
  <c r="T2499" i="5"/>
  <c r="S2499" i="5"/>
  <c r="T2500" i="5"/>
  <c r="S2500" i="5"/>
  <c r="T2501" i="5"/>
  <c r="S2501" i="5"/>
  <c r="T2502" i="5"/>
  <c r="S2502" i="5"/>
  <c r="T2503" i="5"/>
  <c r="S2503" i="5"/>
  <c r="T2504" i="5"/>
  <c r="S2504" i="5"/>
  <c r="T2505" i="5"/>
  <c r="S2505" i="5"/>
  <c r="T2506" i="5"/>
  <c r="S2506" i="5"/>
  <c r="T2507" i="5"/>
  <c r="S2507" i="5"/>
  <c r="T2508" i="5"/>
  <c r="S2508" i="5"/>
  <c r="T2509" i="5"/>
  <c r="S2509" i="5"/>
  <c r="T2510" i="5"/>
  <c r="S2510" i="5"/>
  <c r="T2511" i="5"/>
  <c r="S2511" i="5"/>
  <c r="T2512" i="5"/>
  <c r="S2512" i="5"/>
  <c r="T2513" i="5"/>
  <c r="S2513" i="5"/>
  <c r="T2514" i="5"/>
  <c r="S2514" i="5"/>
  <c r="T2515" i="5"/>
  <c r="S2515" i="5"/>
  <c r="T2516" i="5"/>
  <c r="S2516" i="5"/>
  <c r="T2517" i="5"/>
  <c r="S2517" i="5"/>
  <c r="T2518" i="5"/>
  <c r="S2518" i="5"/>
  <c r="T2519" i="5"/>
  <c r="S2519" i="5"/>
  <c r="T2520" i="5"/>
  <c r="S2520" i="5"/>
  <c r="T2521" i="5"/>
  <c r="S2521" i="5"/>
  <c r="T2522" i="5"/>
  <c r="S2522" i="5"/>
  <c r="T2523" i="5"/>
  <c r="S2523" i="5"/>
  <c r="T2524" i="5"/>
  <c r="S2524" i="5"/>
  <c r="T2525" i="5"/>
  <c r="S2525" i="5"/>
  <c r="T2526" i="5"/>
  <c r="S2526" i="5"/>
  <c r="T2527" i="5"/>
  <c r="S2527" i="5"/>
  <c r="T2528" i="5"/>
  <c r="S2528" i="5"/>
  <c r="T2529" i="5"/>
  <c r="S2529" i="5"/>
  <c r="T2530" i="5"/>
  <c r="S2530" i="5"/>
  <c r="T2531" i="5"/>
  <c r="S2531" i="5"/>
  <c r="T2532" i="5"/>
  <c r="S2532" i="5"/>
  <c r="T2533" i="5"/>
  <c r="S2533" i="5"/>
  <c r="T2534" i="5"/>
  <c r="S2534" i="5"/>
  <c r="T2535" i="5"/>
  <c r="S2535" i="5"/>
  <c r="T2536" i="5"/>
  <c r="S2536" i="5"/>
  <c r="T2537" i="5"/>
  <c r="S2537" i="5"/>
  <c r="T2538" i="5"/>
  <c r="S2538" i="5"/>
  <c r="T2539" i="5"/>
  <c r="S2539" i="5"/>
  <c r="T2540" i="5"/>
  <c r="S2540" i="5"/>
  <c r="T2541" i="5"/>
  <c r="S2541" i="5"/>
  <c r="T2542" i="5"/>
  <c r="S2542" i="5"/>
  <c r="T2543" i="5"/>
  <c r="S2543" i="5"/>
  <c r="T2544" i="5"/>
  <c r="S2544" i="5"/>
  <c r="T2545" i="5"/>
  <c r="S2545" i="5"/>
  <c r="T2546" i="5"/>
  <c r="S2546" i="5"/>
  <c r="T2547" i="5"/>
  <c r="S2547" i="5"/>
  <c r="T2548" i="5"/>
  <c r="S2548" i="5"/>
  <c r="T2549" i="5"/>
  <c r="S2549" i="5"/>
  <c r="T2550" i="5"/>
  <c r="S2550" i="5"/>
  <c r="T2551" i="5"/>
  <c r="S2551" i="5"/>
  <c r="T2552" i="5"/>
  <c r="S2552" i="5"/>
  <c r="T2553" i="5"/>
  <c r="S2553" i="5"/>
  <c r="T2554" i="5"/>
  <c r="S2554" i="5"/>
  <c r="T2555" i="5"/>
  <c r="S2555" i="5"/>
  <c r="T2556" i="5"/>
  <c r="S2556" i="5"/>
  <c r="T2557" i="5"/>
  <c r="S2557" i="5"/>
  <c r="T2558" i="5"/>
  <c r="S2558" i="5"/>
  <c r="T2559" i="5"/>
  <c r="S2559" i="5"/>
  <c r="T2560" i="5"/>
  <c r="S2560" i="5"/>
  <c r="T2561" i="5"/>
  <c r="S2561" i="5"/>
  <c r="T2562" i="5"/>
  <c r="S2562" i="5"/>
  <c r="T2563" i="5"/>
  <c r="S2563" i="5"/>
  <c r="T2564" i="5"/>
  <c r="S2564" i="5"/>
  <c r="T2565" i="5"/>
  <c r="S2565" i="5"/>
  <c r="T2566" i="5"/>
  <c r="S2566" i="5"/>
  <c r="T2567" i="5"/>
  <c r="S2567" i="5"/>
  <c r="T2568" i="5"/>
  <c r="S2568" i="5"/>
  <c r="T2569" i="5"/>
  <c r="S2569" i="5"/>
  <c r="T2570" i="5"/>
  <c r="S2570" i="5"/>
  <c r="T2571" i="5"/>
  <c r="S2571" i="5"/>
  <c r="T2572" i="5"/>
  <c r="S2572" i="5"/>
  <c r="T2573" i="5"/>
  <c r="S2573" i="5"/>
  <c r="T2574" i="5"/>
  <c r="S2574" i="5"/>
  <c r="T2575" i="5"/>
  <c r="S2575" i="5"/>
  <c r="T2576" i="5"/>
  <c r="S2576" i="5"/>
  <c r="T2577" i="5"/>
  <c r="S2577" i="5"/>
  <c r="T2578" i="5"/>
  <c r="S2578" i="5"/>
  <c r="T2579" i="5"/>
  <c r="S2579" i="5"/>
  <c r="T2580" i="5"/>
  <c r="S2580" i="5"/>
  <c r="T2581" i="5"/>
  <c r="S2581" i="5"/>
  <c r="T2582" i="5"/>
  <c r="S2582" i="5"/>
  <c r="T2583" i="5"/>
  <c r="S2583" i="5"/>
  <c r="T2584" i="5"/>
  <c r="S2584" i="5"/>
  <c r="T2585" i="5"/>
  <c r="S2585" i="5"/>
  <c r="T2586" i="5"/>
  <c r="S2586" i="5"/>
  <c r="T2587" i="5"/>
  <c r="S2587" i="5"/>
  <c r="T2588" i="5"/>
  <c r="S2588" i="5"/>
  <c r="T2589" i="5"/>
  <c r="S2589" i="5"/>
  <c r="T2590" i="5"/>
  <c r="S2590" i="5"/>
  <c r="T2591" i="5"/>
  <c r="S2591" i="5"/>
  <c r="T2592" i="5"/>
  <c r="S2592" i="5"/>
  <c r="T2593" i="5"/>
  <c r="S2593" i="5"/>
  <c r="T2594" i="5"/>
  <c r="S2594" i="5"/>
  <c r="T2595" i="5"/>
  <c r="S2595" i="5"/>
  <c r="T2596" i="5"/>
  <c r="S2596" i="5"/>
  <c r="T2597" i="5"/>
  <c r="S2597" i="5"/>
  <c r="T2598" i="5"/>
  <c r="S2598" i="5"/>
  <c r="T2599" i="5"/>
  <c r="S2599" i="5"/>
  <c r="T2600" i="5"/>
  <c r="S2600" i="5"/>
  <c r="T2601" i="5"/>
  <c r="S2601" i="5"/>
  <c r="T2602" i="5"/>
  <c r="S2602" i="5"/>
  <c r="T2603" i="5"/>
  <c r="S2603" i="5"/>
  <c r="T2604" i="5"/>
  <c r="S2604" i="5"/>
  <c r="T2605" i="5"/>
  <c r="S2605" i="5"/>
  <c r="T2606" i="5"/>
  <c r="S2606" i="5"/>
  <c r="T2607" i="5"/>
  <c r="S2607" i="5"/>
  <c r="T2608" i="5"/>
  <c r="S2608" i="5"/>
  <c r="T2609" i="5"/>
  <c r="S2609" i="5"/>
  <c r="T2610" i="5"/>
  <c r="S2610" i="5"/>
  <c r="T2611" i="5"/>
  <c r="S2611" i="5"/>
  <c r="T2612" i="5"/>
  <c r="S2612" i="5"/>
  <c r="T2613" i="5"/>
  <c r="S2613" i="5"/>
  <c r="T2614" i="5"/>
  <c r="S2614" i="5"/>
  <c r="T2615" i="5"/>
  <c r="S2615" i="5"/>
  <c r="T2616" i="5"/>
  <c r="S2616" i="5"/>
  <c r="T2617" i="5"/>
  <c r="S2617" i="5"/>
  <c r="T2618" i="5"/>
  <c r="S2618" i="5"/>
  <c r="T2619" i="5"/>
  <c r="S2619" i="5"/>
  <c r="T2620" i="5"/>
  <c r="S2620" i="5"/>
  <c r="T2621" i="5"/>
  <c r="S2621" i="5"/>
  <c r="T2622" i="5"/>
  <c r="S2622" i="5"/>
  <c r="T2623" i="5"/>
  <c r="S2623" i="5"/>
  <c r="T2624" i="5"/>
  <c r="S2624" i="5"/>
  <c r="T2625" i="5"/>
  <c r="S2625" i="5"/>
  <c r="T2626" i="5"/>
  <c r="S2626" i="5"/>
  <c r="T2627" i="5"/>
  <c r="S2627" i="5"/>
  <c r="T2628" i="5"/>
  <c r="S2628" i="5"/>
  <c r="T2629" i="5"/>
  <c r="S2629" i="5"/>
  <c r="T2630" i="5"/>
  <c r="S2630" i="5"/>
  <c r="T2631" i="5"/>
  <c r="S2631" i="5"/>
  <c r="T2632" i="5"/>
  <c r="S2632" i="5"/>
  <c r="T2633" i="5"/>
  <c r="S2633" i="5"/>
  <c r="T2634" i="5"/>
  <c r="S2634" i="5"/>
  <c r="T2635" i="5"/>
  <c r="S2635" i="5"/>
  <c r="T2636" i="5"/>
  <c r="S2636" i="5"/>
  <c r="T2637" i="5"/>
  <c r="S2637" i="5"/>
  <c r="T2638" i="5"/>
  <c r="S2638" i="5"/>
  <c r="T2639" i="5"/>
  <c r="S2639" i="5"/>
  <c r="T2640" i="5"/>
  <c r="S2640" i="5"/>
  <c r="T2641" i="5"/>
  <c r="S2641" i="5"/>
  <c r="T2642" i="5"/>
  <c r="S2642" i="5"/>
  <c r="T2643" i="5"/>
  <c r="S2643" i="5"/>
  <c r="T2644" i="5"/>
  <c r="S2644" i="5"/>
  <c r="T2645" i="5"/>
  <c r="S2645" i="5"/>
  <c r="T2646" i="5"/>
  <c r="S2646" i="5"/>
  <c r="T2647" i="5"/>
  <c r="S2647" i="5"/>
  <c r="T2648" i="5"/>
  <c r="S2648" i="5"/>
  <c r="T2649" i="5"/>
  <c r="S2649" i="5"/>
  <c r="T2650" i="5"/>
  <c r="S2650" i="5"/>
  <c r="T2651" i="5"/>
  <c r="S2651" i="5"/>
  <c r="T2652" i="5"/>
  <c r="S2652" i="5"/>
  <c r="T2653" i="5"/>
  <c r="S2653" i="5"/>
  <c r="T2654" i="5"/>
  <c r="S2654" i="5"/>
  <c r="T2655" i="5"/>
  <c r="S2655" i="5"/>
  <c r="T2656" i="5"/>
  <c r="S2656" i="5"/>
  <c r="T2657" i="5"/>
  <c r="S2657" i="5"/>
  <c r="T2658" i="5"/>
  <c r="S2658" i="5"/>
  <c r="T2659" i="5"/>
  <c r="S2659" i="5"/>
  <c r="T2660" i="5"/>
  <c r="S2660" i="5"/>
  <c r="T2661" i="5"/>
  <c r="S2661" i="5"/>
  <c r="T2662" i="5"/>
  <c r="S2662" i="5"/>
  <c r="T2663" i="5"/>
  <c r="S2663" i="5"/>
  <c r="T2664" i="5"/>
  <c r="S2664" i="5"/>
  <c r="T2665" i="5"/>
  <c r="S2665" i="5"/>
  <c r="T2666" i="5"/>
  <c r="S2666" i="5"/>
  <c r="T2667" i="5"/>
  <c r="S2667" i="5"/>
  <c r="T2668" i="5"/>
  <c r="S2668" i="5"/>
  <c r="T2669" i="5"/>
  <c r="S2669" i="5"/>
  <c r="T2670" i="5"/>
  <c r="S2670" i="5"/>
  <c r="T2671" i="5"/>
  <c r="S2671" i="5"/>
  <c r="T2672" i="5"/>
  <c r="S2672" i="5"/>
  <c r="T2673" i="5"/>
  <c r="S2673" i="5"/>
  <c r="T2674" i="5"/>
  <c r="S2674" i="5"/>
  <c r="T2675" i="5"/>
  <c r="S2675" i="5"/>
  <c r="T2676" i="5"/>
  <c r="S2676" i="5"/>
  <c r="T2677" i="5"/>
  <c r="S2677" i="5"/>
  <c r="T2678" i="5"/>
  <c r="S2678" i="5"/>
  <c r="T2679" i="5"/>
  <c r="S2679" i="5"/>
  <c r="T2680" i="5"/>
  <c r="S2680" i="5"/>
  <c r="T2681" i="5"/>
  <c r="S2681" i="5"/>
  <c r="T2682" i="5"/>
  <c r="S2682" i="5"/>
  <c r="T2683" i="5"/>
  <c r="S2683" i="5"/>
  <c r="T2684" i="5"/>
  <c r="S2684" i="5"/>
  <c r="T2685" i="5"/>
  <c r="S2685" i="5"/>
  <c r="T2686" i="5"/>
  <c r="S2686" i="5"/>
  <c r="T2687" i="5"/>
  <c r="S2687" i="5"/>
  <c r="T2688" i="5"/>
  <c r="S2688" i="5"/>
  <c r="T2689" i="5"/>
  <c r="S2689" i="5"/>
  <c r="T2690" i="5"/>
  <c r="S2690" i="5"/>
  <c r="T2691" i="5"/>
  <c r="S2691" i="5"/>
  <c r="T2692" i="5"/>
  <c r="S2692" i="5"/>
  <c r="T2693" i="5"/>
  <c r="S2693" i="5"/>
  <c r="T2694" i="5"/>
  <c r="S2694" i="5"/>
  <c r="T2695" i="5"/>
  <c r="S2695" i="5"/>
  <c r="T2696" i="5"/>
  <c r="S2696" i="5"/>
  <c r="T2697" i="5"/>
  <c r="S2697" i="5"/>
  <c r="T2698" i="5"/>
  <c r="S2698" i="5"/>
  <c r="T2699" i="5"/>
  <c r="S2699" i="5"/>
  <c r="T2700" i="5"/>
  <c r="S2700" i="5"/>
  <c r="T2701" i="5"/>
  <c r="S2701" i="5"/>
  <c r="T2702" i="5"/>
  <c r="S2702" i="5"/>
  <c r="T2703" i="5"/>
  <c r="S2703" i="5"/>
  <c r="T2704" i="5"/>
  <c r="S2704" i="5"/>
  <c r="T2705" i="5"/>
  <c r="S2705" i="5"/>
  <c r="T2706" i="5"/>
  <c r="S2706" i="5"/>
  <c r="T2707" i="5"/>
  <c r="S2707" i="5"/>
  <c r="T2708" i="5"/>
  <c r="S2708" i="5"/>
  <c r="T2709" i="5"/>
  <c r="S2709" i="5"/>
  <c r="T2710" i="5"/>
  <c r="S2710" i="5"/>
  <c r="T2711" i="5"/>
  <c r="S2711" i="5"/>
  <c r="T2712" i="5"/>
  <c r="S2712" i="5"/>
  <c r="T2713" i="5"/>
  <c r="S2713" i="5"/>
  <c r="T2714" i="5"/>
  <c r="S2714" i="5"/>
  <c r="T2715" i="5"/>
  <c r="S2715" i="5"/>
  <c r="T2716" i="5"/>
  <c r="S2716" i="5"/>
  <c r="T2717" i="5"/>
  <c r="S2717" i="5"/>
  <c r="T2718" i="5"/>
  <c r="S2718" i="5"/>
  <c r="T2719" i="5"/>
  <c r="S2719" i="5"/>
  <c r="T2720" i="5"/>
  <c r="S2720" i="5"/>
  <c r="T2721" i="5"/>
  <c r="S2721" i="5"/>
  <c r="T2722" i="5"/>
  <c r="S2722" i="5"/>
  <c r="T2723" i="5"/>
  <c r="S2723" i="5"/>
  <c r="T2724" i="5"/>
  <c r="S2724" i="5"/>
  <c r="T2725" i="5"/>
  <c r="S2725" i="5"/>
  <c r="T2726" i="5"/>
  <c r="S2726" i="5"/>
  <c r="T2727" i="5"/>
  <c r="S2727" i="5"/>
  <c r="T2728" i="5"/>
  <c r="S2728" i="5"/>
  <c r="T2729" i="5"/>
  <c r="S2729" i="5"/>
  <c r="T2730" i="5"/>
  <c r="S2730" i="5"/>
  <c r="T2731" i="5"/>
  <c r="S2731" i="5"/>
  <c r="T2732" i="5"/>
  <c r="S2732" i="5"/>
  <c r="T2733" i="5"/>
  <c r="S2733" i="5"/>
  <c r="T2734" i="5"/>
  <c r="S2734" i="5"/>
  <c r="T2735" i="5"/>
  <c r="S2735" i="5"/>
  <c r="T2736" i="5"/>
  <c r="S2736" i="5"/>
  <c r="T2737" i="5"/>
  <c r="S2737" i="5"/>
  <c r="T2738" i="5"/>
  <c r="S2738" i="5"/>
  <c r="T2739" i="5"/>
  <c r="S2739" i="5"/>
  <c r="T2740" i="5"/>
  <c r="S2740" i="5"/>
  <c r="T2741" i="5"/>
  <c r="S2741" i="5"/>
  <c r="T2742" i="5"/>
  <c r="S2742" i="5"/>
  <c r="T2743" i="5"/>
  <c r="S2743" i="5"/>
  <c r="T2744" i="5"/>
  <c r="S2744" i="5"/>
  <c r="T2745" i="5"/>
  <c r="S2745" i="5"/>
  <c r="T2746" i="5"/>
  <c r="S2746" i="5"/>
  <c r="T2747" i="5"/>
  <c r="S2747" i="5"/>
  <c r="T2748" i="5"/>
  <c r="S2748" i="5"/>
  <c r="T2749" i="5"/>
  <c r="S2749" i="5"/>
  <c r="T2750" i="5"/>
  <c r="S2750" i="5"/>
  <c r="T2751" i="5"/>
  <c r="S2751" i="5"/>
  <c r="T2752" i="5"/>
  <c r="S2752" i="5"/>
  <c r="T2753" i="5"/>
  <c r="S2753" i="5"/>
  <c r="T2754" i="5"/>
  <c r="S2754" i="5"/>
  <c r="T2755" i="5"/>
  <c r="S2755" i="5"/>
  <c r="T2756" i="5"/>
  <c r="S2756" i="5"/>
  <c r="T2757" i="5"/>
  <c r="S2757" i="5"/>
  <c r="T2758" i="5"/>
  <c r="S2758" i="5"/>
  <c r="T2759" i="5"/>
  <c r="S2759" i="5"/>
  <c r="T2760" i="5"/>
  <c r="S2760" i="5"/>
  <c r="T2761" i="5"/>
  <c r="S2761" i="5"/>
  <c r="T2762" i="5"/>
  <c r="S2762" i="5"/>
  <c r="T2763" i="5"/>
  <c r="S2763" i="5"/>
  <c r="T2764" i="5"/>
  <c r="S2764" i="5"/>
  <c r="T2765" i="5"/>
  <c r="S2765" i="5"/>
  <c r="T2766" i="5"/>
  <c r="S2766" i="5"/>
  <c r="T2767" i="5"/>
  <c r="S2767" i="5"/>
  <c r="T2768" i="5"/>
  <c r="S2768" i="5"/>
  <c r="T2769" i="5"/>
  <c r="S2769" i="5"/>
  <c r="T2770" i="5"/>
  <c r="S2770" i="5"/>
  <c r="T2771" i="5"/>
  <c r="S2771" i="5"/>
  <c r="T2772" i="5"/>
  <c r="S2772" i="5"/>
  <c r="T2773" i="5"/>
  <c r="S2773" i="5"/>
  <c r="T2774" i="5"/>
  <c r="S2774" i="5"/>
  <c r="T2775" i="5"/>
  <c r="S2775" i="5"/>
  <c r="T2776" i="5"/>
  <c r="S2776" i="5"/>
  <c r="T2777" i="5"/>
  <c r="S2777" i="5"/>
  <c r="T2778" i="5"/>
  <c r="S2778" i="5"/>
  <c r="T2779" i="5"/>
  <c r="S2779" i="5"/>
  <c r="T2780" i="5"/>
  <c r="S2780" i="5"/>
  <c r="T2781" i="5"/>
  <c r="S2781" i="5"/>
  <c r="T2782" i="5"/>
  <c r="S2782" i="5"/>
  <c r="T2783" i="5"/>
  <c r="S2783" i="5"/>
  <c r="T2784" i="5"/>
  <c r="S2784" i="5"/>
  <c r="T2785" i="5"/>
  <c r="S2785" i="5"/>
  <c r="T2786" i="5"/>
  <c r="S2786" i="5"/>
  <c r="T2787" i="5"/>
  <c r="S2787" i="5"/>
  <c r="T2788" i="5"/>
  <c r="S2788" i="5"/>
  <c r="T2789" i="5"/>
  <c r="S2789" i="5"/>
  <c r="T2790" i="5"/>
  <c r="S2790" i="5"/>
  <c r="T2791" i="5"/>
  <c r="S2791" i="5"/>
  <c r="T2792" i="5"/>
  <c r="S2792" i="5"/>
  <c r="T2793" i="5"/>
  <c r="S2793" i="5"/>
  <c r="T2794" i="5"/>
  <c r="S2794" i="5"/>
  <c r="T2795" i="5"/>
  <c r="S2795" i="5"/>
  <c r="T2796" i="5"/>
  <c r="S2796" i="5"/>
  <c r="T2797" i="5"/>
  <c r="S2797" i="5"/>
  <c r="T2798" i="5"/>
  <c r="S2798" i="5"/>
  <c r="T2799" i="5"/>
  <c r="S2799" i="5"/>
  <c r="T2800" i="5"/>
  <c r="S2800" i="5"/>
  <c r="T2801" i="5"/>
  <c r="S2801" i="5"/>
  <c r="T2802" i="5"/>
  <c r="S2802" i="5"/>
  <c r="T2803" i="5"/>
  <c r="S2803" i="5"/>
  <c r="T2804" i="5"/>
  <c r="S2804" i="5"/>
  <c r="T2805" i="5"/>
  <c r="S2805" i="5"/>
  <c r="T2806" i="5"/>
  <c r="S2806" i="5"/>
  <c r="T2807" i="5"/>
  <c r="S2807" i="5"/>
  <c r="T2808" i="5"/>
  <c r="S2808" i="5"/>
  <c r="T2809" i="5"/>
  <c r="S2809" i="5"/>
  <c r="T2810" i="5"/>
  <c r="S2810" i="5"/>
  <c r="T2811" i="5"/>
  <c r="S2811" i="5"/>
  <c r="T2812" i="5"/>
  <c r="S2812" i="5"/>
  <c r="T2813" i="5"/>
  <c r="S2813" i="5"/>
  <c r="T2814" i="5"/>
  <c r="S2814" i="5"/>
  <c r="T2815" i="5"/>
  <c r="S2815" i="5"/>
  <c r="T2816" i="5"/>
  <c r="S2816" i="5"/>
  <c r="T2817" i="5"/>
  <c r="S2817" i="5"/>
  <c r="T2818" i="5"/>
  <c r="S2818" i="5"/>
  <c r="T2819" i="5"/>
  <c r="S2819" i="5"/>
  <c r="T2820" i="5"/>
  <c r="S2820" i="5"/>
  <c r="T2821" i="5"/>
  <c r="S2821" i="5"/>
  <c r="T2822" i="5"/>
  <c r="S2822" i="5"/>
  <c r="T2823" i="5"/>
  <c r="S2823" i="5"/>
  <c r="T2824" i="5"/>
  <c r="S2824" i="5"/>
  <c r="T2825" i="5"/>
  <c r="S2825" i="5"/>
  <c r="T2826" i="5"/>
  <c r="S2826" i="5"/>
  <c r="T2827" i="5"/>
  <c r="S2827" i="5"/>
  <c r="T2828" i="5"/>
  <c r="S2828" i="5"/>
  <c r="T2829" i="5"/>
  <c r="S2829" i="5"/>
  <c r="T2830" i="5"/>
  <c r="S2830" i="5"/>
  <c r="T2831" i="5"/>
  <c r="S2831" i="5"/>
  <c r="T2832" i="5"/>
  <c r="S2832" i="5"/>
  <c r="T2833" i="5"/>
  <c r="S2833" i="5"/>
  <c r="T2834" i="5"/>
  <c r="S2834" i="5"/>
  <c r="T2835" i="5"/>
  <c r="S2835" i="5"/>
  <c r="T2836" i="5"/>
  <c r="S2836" i="5"/>
  <c r="T2837" i="5"/>
  <c r="S2837" i="5"/>
  <c r="T2838" i="5"/>
  <c r="S2838" i="5"/>
  <c r="T2839" i="5"/>
  <c r="S2839" i="5"/>
  <c r="T2840" i="5"/>
  <c r="S2840" i="5"/>
  <c r="T2841" i="5"/>
  <c r="S2841" i="5"/>
  <c r="T2842" i="5"/>
  <c r="S2842" i="5"/>
  <c r="T2843" i="5"/>
  <c r="S2843" i="5"/>
  <c r="T2844" i="5"/>
  <c r="S2844" i="5"/>
  <c r="T2845" i="5"/>
  <c r="S2845" i="5"/>
  <c r="T2846" i="5"/>
  <c r="S2846" i="5"/>
  <c r="T2847" i="5"/>
  <c r="S2847" i="5"/>
  <c r="T2848" i="5"/>
  <c r="S2848" i="5"/>
  <c r="T2849" i="5"/>
  <c r="S2849" i="5"/>
  <c r="T2850" i="5"/>
  <c r="S2850" i="5"/>
  <c r="T2851" i="5"/>
  <c r="S2851" i="5"/>
  <c r="T2852" i="5"/>
  <c r="S2852" i="5"/>
  <c r="T2853" i="5"/>
  <c r="S2853" i="5"/>
  <c r="T2854" i="5"/>
  <c r="S2854" i="5"/>
  <c r="T2855" i="5"/>
  <c r="S2855" i="5"/>
  <c r="T2856" i="5"/>
  <c r="S2856" i="5"/>
  <c r="T2857" i="5"/>
  <c r="S2857" i="5"/>
  <c r="T2858" i="5"/>
  <c r="S2858" i="5"/>
  <c r="T2859" i="5"/>
  <c r="S2859" i="5"/>
  <c r="T2860" i="5"/>
  <c r="S2860" i="5"/>
  <c r="T2861" i="5"/>
  <c r="S2861" i="5"/>
  <c r="T2862" i="5"/>
  <c r="S2862" i="5"/>
  <c r="T2863" i="5"/>
  <c r="S2863" i="5"/>
  <c r="T2864" i="5"/>
  <c r="S2864" i="5"/>
  <c r="T2865" i="5"/>
  <c r="S2865" i="5"/>
  <c r="T2866" i="5"/>
  <c r="S2866" i="5"/>
  <c r="T2867" i="5"/>
  <c r="S2867" i="5"/>
  <c r="T2868" i="5"/>
  <c r="S2868" i="5"/>
  <c r="T2869" i="5"/>
  <c r="S2869" i="5"/>
  <c r="T2870" i="5"/>
  <c r="S2870" i="5"/>
  <c r="T2871" i="5"/>
  <c r="S2871" i="5"/>
  <c r="T2872" i="5"/>
  <c r="S2872" i="5"/>
  <c r="T2873" i="5"/>
  <c r="S2873" i="5"/>
  <c r="T2874" i="5"/>
  <c r="S2874" i="5"/>
  <c r="T2875" i="5"/>
  <c r="S2875" i="5"/>
  <c r="T2876" i="5"/>
  <c r="S2876" i="5"/>
  <c r="T2877" i="5"/>
  <c r="S2877" i="5"/>
  <c r="T2878" i="5"/>
  <c r="S2878" i="5"/>
  <c r="T2879" i="5"/>
  <c r="S2879" i="5"/>
  <c r="T2880" i="5"/>
  <c r="S2880" i="5"/>
  <c r="T2881" i="5"/>
  <c r="S2881" i="5"/>
  <c r="T2882" i="5"/>
  <c r="S2882" i="5"/>
  <c r="T2883" i="5"/>
  <c r="S2883" i="5"/>
  <c r="T2884" i="5"/>
  <c r="S2884" i="5"/>
  <c r="T2885" i="5"/>
  <c r="S2885" i="5"/>
  <c r="T2886" i="5"/>
  <c r="S2886" i="5"/>
  <c r="T2887" i="5"/>
  <c r="S2887" i="5"/>
  <c r="T2888" i="5"/>
  <c r="S2888" i="5"/>
  <c r="T2889" i="5"/>
  <c r="S2889" i="5"/>
  <c r="T2890" i="5"/>
  <c r="S2890" i="5"/>
  <c r="T2891" i="5"/>
  <c r="S2891" i="5"/>
  <c r="T2892" i="5"/>
  <c r="S2892" i="5"/>
  <c r="T2893" i="5"/>
  <c r="S2893" i="5"/>
  <c r="T2894" i="5"/>
  <c r="S2894" i="5"/>
  <c r="T2895" i="5"/>
  <c r="S2895" i="5"/>
  <c r="T2896" i="5"/>
  <c r="S2896" i="5"/>
  <c r="T2897" i="5"/>
  <c r="S2897" i="5"/>
  <c r="T2898" i="5"/>
  <c r="S2898" i="5"/>
  <c r="T2899" i="5"/>
  <c r="S2899" i="5"/>
  <c r="T2900" i="5"/>
  <c r="S2900" i="5"/>
  <c r="T2901" i="5"/>
  <c r="S2901" i="5"/>
  <c r="T2902" i="5"/>
  <c r="S2902" i="5"/>
  <c r="T2903" i="5"/>
  <c r="S2903" i="5"/>
  <c r="T2904" i="5"/>
  <c r="S2904" i="5"/>
  <c r="T2905" i="5"/>
  <c r="S2905" i="5"/>
  <c r="T2906" i="5"/>
  <c r="S2906" i="5"/>
  <c r="T2907" i="5"/>
  <c r="S2907" i="5"/>
  <c r="T2908" i="5"/>
  <c r="S2908" i="5"/>
  <c r="T2909" i="5"/>
  <c r="S2909" i="5"/>
  <c r="T2910" i="5"/>
  <c r="S2910" i="5"/>
  <c r="T2911" i="5"/>
  <c r="S2911" i="5"/>
  <c r="T2912" i="5"/>
  <c r="S2912" i="5"/>
  <c r="T2913" i="5"/>
  <c r="S2913" i="5"/>
  <c r="T2914" i="5"/>
  <c r="S2914" i="5"/>
  <c r="T2915" i="5"/>
  <c r="S2915" i="5"/>
  <c r="T2916" i="5"/>
  <c r="S2916" i="5"/>
  <c r="T2917" i="5"/>
  <c r="S2917" i="5"/>
  <c r="T2918" i="5"/>
  <c r="S2918" i="5"/>
  <c r="T2919" i="5"/>
  <c r="S2919" i="5"/>
  <c r="T2920" i="5"/>
  <c r="S2920" i="5"/>
  <c r="T2921" i="5"/>
  <c r="S2921" i="5"/>
  <c r="T2922" i="5"/>
  <c r="S2922" i="5"/>
  <c r="T2923" i="5"/>
  <c r="S2923" i="5"/>
  <c r="T2924" i="5"/>
  <c r="S2924" i="5"/>
  <c r="T2925" i="5"/>
  <c r="S2925" i="5"/>
  <c r="T2926" i="5"/>
  <c r="S2926" i="5"/>
  <c r="T2927" i="5"/>
  <c r="S2927" i="5"/>
  <c r="T2928" i="5"/>
  <c r="S2928" i="5"/>
  <c r="T2929" i="5"/>
  <c r="S2929" i="5"/>
  <c r="T2930" i="5"/>
  <c r="S2930" i="5"/>
  <c r="T2931" i="5"/>
  <c r="S2931" i="5"/>
  <c r="T2932" i="5"/>
  <c r="S2932" i="5"/>
  <c r="T2933" i="5"/>
  <c r="S2933" i="5"/>
  <c r="T2934" i="5"/>
  <c r="S2934" i="5"/>
  <c r="T2935" i="5"/>
  <c r="S2935" i="5"/>
  <c r="T2936" i="5"/>
  <c r="S2936" i="5"/>
  <c r="T2937" i="5"/>
  <c r="S2937" i="5"/>
  <c r="T2938" i="5"/>
  <c r="S2938" i="5"/>
  <c r="T2939" i="5"/>
  <c r="S2939" i="5"/>
  <c r="T2940" i="5"/>
  <c r="S2940" i="5"/>
  <c r="T2941" i="5"/>
  <c r="S2941" i="5"/>
  <c r="T2942" i="5"/>
  <c r="S2942" i="5"/>
  <c r="T2943" i="5"/>
  <c r="S2943" i="5"/>
  <c r="T2944" i="5"/>
  <c r="S2944" i="5"/>
  <c r="T2945" i="5"/>
  <c r="S2945" i="5"/>
  <c r="T2946" i="5"/>
  <c r="S2946" i="5"/>
  <c r="T2947" i="5"/>
  <c r="S2947" i="5"/>
  <c r="T2948" i="5"/>
  <c r="S2948" i="5"/>
  <c r="T2949" i="5"/>
  <c r="S2949" i="5"/>
  <c r="T2950" i="5"/>
  <c r="S2950" i="5"/>
  <c r="T2951" i="5"/>
  <c r="S2951" i="5"/>
  <c r="T2952" i="5"/>
  <c r="S2952" i="5"/>
  <c r="T2953" i="5"/>
  <c r="S2953" i="5"/>
  <c r="T2954" i="5"/>
  <c r="S2954" i="5"/>
  <c r="T2955" i="5"/>
  <c r="S2955" i="5"/>
  <c r="T2956" i="5"/>
  <c r="S2956" i="5"/>
  <c r="T2957" i="5"/>
  <c r="S2957" i="5"/>
  <c r="T2958" i="5"/>
  <c r="S2958" i="5"/>
  <c r="T2959" i="5"/>
  <c r="S2959" i="5"/>
  <c r="T2960" i="5"/>
  <c r="S2960" i="5"/>
  <c r="T2961" i="5"/>
  <c r="S2961" i="5"/>
  <c r="T2962" i="5"/>
  <c r="S2962" i="5"/>
  <c r="T2963" i="5"/>
  <c r="S2963" i="5"/>
  <c r="T2964" i="5"/>
  <c r="S2964" i="5"/>
  <c r="T2965" i="5"/>
  <c r="S2965" i="5"/>
  <c r="T2966" i="5"/>
  <c r="S2966" i="5"/>
  <c r="T2967" i="5"/>
  <c r="S2967" i="5"/>
  <c r="T2968" i="5"/>
  <c r="S2968" i="5"/>
  <c r="T2969" i="5"/>
  <c r="S2969" i="5"/>
  <c r="T2970" i="5"/>
  <c r="S2970" i="5"/>
  <c r="T2971" i="5"/>
  <c r="S2971" i="5"/>
  <c r="T2972" i="5"/>
  <c r="S2972" i="5"/>
  <c r="T2973" i="5"/>
  <c r="S2973" i="5"/>
  <c r="T2974" i="5"/>
  <c r="S2974" i="5"/>
  <c r="T2975" i="5"/>
  <c r="S2975" i="5"/>
  <c r="T2976" i="5"/>
  <c r="S2976" i="5"/>
  <c r="T2977" i="5"/>
  <c r="S2977" i="5"/>
  <c r="T2978" i="5"/>
  <c r="S2978" i="5"/>
  <c r="T2979" i="5"/>
  <c r="S2979" i="5"/>
  <c r="T2980" i="5"/>
  <c r="S2980" i="5"/>
  <c r="T2981" i="5"/>
  <c r="S2981" i="5"/>
  <c r="T2982" i="5"/>
  <c r="S2982" i="5"/>
  <c r="T2983" i="5"/>
  <c r="S2983" i="5"/>
  <c r="T2984" i="5"/>
  <c r="S2984" i="5"/>
  <c r="T2985" i="5"/>
  <c r="S2985" i="5"/>
  <c r="T2986" i="5"/>
  <c r="S2986" i="5"/>
  <c r="T2987" i="5"/>
  <c r="S2987" i="5"/>
  <c r="T2988" i="5"/>
  <c r="S2988" i="5"/>
  <c r="T2989" i="5"/>
  <c r="S2989" i="5"/>
  <c r="T2990" i="5"/>
  <c r="S2990" i="5"/>
  <c r="T2991" i="5"/>
  <c r="S2991" i="5"/>
  <c r="T2992" i="5"/>
  <c r="S2992" i="5"/>
  <c r="T2993" i="5"/>
  <c r="S2993" i="5"/>
  <c r="T2994" i="5"/>
  <c r="S2994" i="5"/>
  <c r="T2995" i="5"/>
  <c r="S2995" i="5"/>
  <c r="T2996" i="5"/>
  <c r="S2996" i="5"/>
  <c r="T2997" i="5"/>
  <c r="S2997" i="5"/>
  <c r="T2998" i="5"/>
  <c r="S2998" i="5"/>
  <c r="T2999" i="5"/>
  <c r="S2999" i="5"/>
  <c r="T3000" i="5"/>
  <c r="S3000" i="5"/>
  <c r="T3001" i="5"/>
  <c r="S3001" i="5"/>
  <c r="T3002" i="5"/>
  <c r="S3002" i="5"/>
  <c r="T3003" i="5"/>
  <c r="S3003" i="5"/>
  <c r="T3004" i="5"/>
  <c r="S3004" i="5"/>
  <c r="T3005" i="5"/>
  <c r="S3005" i="5"/>
  <c r="T3006" i="5"/>
  <c r="S3006" i="5"/>
  <c r="T3007" i="5"/>
  <c r="S3007" i="5"/>
  <c r="T3008" i="5"/>
  <c r="S3008" i="5"/>
  <c r="T3009" i="5"/>
  <c r="S3009" i="5"/>
  <c r="T3010" i="5"/>
  <c r="S3010" i="5"/>
  <c r="T3011" i="5"/>
  <c r="S3011" i="5"/>
  <c r="T3012" i="5"/>
  <c r="S3012" i="5"/>
  <c r="T3013" i="5"/>
  <c r="S3013" i="5"/>
  <c r="T3014" i="5"/>
  <c r="S3014" i="5"/>
  <c r="T3015" i="5"/>
  <c r="S3015" i="5"/>
  <c r="T3016" i="5"/>
  <c r="S3016" i="5"/>
  <c r="T3017" i="5"/>
  <c r="S3017" i="5"/>
  <c r="T3018" i="5"/>
  <c r="S3018" i="5"/>
  <c r="T3019" i="5"/>
  <c r="S3019" i="5"/>
  <c r="T3020" i="5"/>
  <c r="S3020" i="5"/>
  <c r="T3021" i="5"/>
  <c r="S3021" i="5"/>
  <c r="T3022" i="5"/>
  <c r="S3022" i="5"/>
  <c r="T3023" i="5"/>
  <c r="S3023" i="5"/>
  <c r="T3024" i="5"/>
  <c r="S3024" i="5"/>
  <c r="T3025" i="5"/>
  <c r="S3025" i="5"/>
  <c r="T3026" i="5"/>
  <c r="S3026" i="5"/>
  <c r="T3027" i="5"/>
  <c r="S3027" i="5"/>
  <c r="T3028" i="5"/>
  <c r="S3028" i="5"/>
  <c r="T3029" i="5"/>
  <c r="S3029" i="5"/>
  <c r="T3030" i="5"/>
  <c r="S3030" i="5"/>
  <c r="T3031" i="5"/>
  <c r="S3031" i="5"/>
  <c r="T3032" i="5"/>
  <c r="S3032" i="5"/>
  <c r="T3033" i="5"/>
  <c r="S3033" i="5"/>
  <c r="T3034" i="5"/>
  <c r="S3034" i="5"/>
  <c r="T3035" i="5"/>
  <c r="S3035" i="5"/>
  <c r="T3036" i="5"/>
  <c r="S3036" i="5"/>
  <c r="T3037" i="5"/>
  <c r="S3037" i="5"/>
  <c r="T3038" i="5"/>
  <c r="S3038" i="5"/>
  <c r="T3039" i="5"/>
  <c r="S3039" i="5"/>
  <c r="T3040" i="5"/>
  <c r="S3040" i="5"/>
  <c r="T3041" i="5"/>
  <c r="S3041" i="5"/>
  <c r="T3042" i="5"/>
  <c r="S3042" i="5"/>
  <c r="T3043" i="5"/>
  <c r="S3043" i="5"/>
  <c r="T3044" i="5"/>
  <c r="S3044" i="5"/>
  <c r="T3045" i="5"/>
  <c r="S3045" i="5"/>
  <c r="T3046" i="5"/>
  <c r="S3046" i="5"/>
  <c r="T3047" i="5"/>
  <c r="S3047" i="5"/>
  <c r="T3048" i="5"/>
  <c r="S3048" i="5"/>
  <c r="T3049" i="5"/>
  <c r="S3049" i="5"/>
  <c r="T3050" i="5"/>
  <c r="S3050" i="5"/>
  <c r="T3051" i="5"/>
  <c r="S3051" i="5"/>
  <c r="T3052" i="5"/>
  <c r="S3052" i="5"/>
  <c r="T3053" i="5"/>
  <c r="S3053" i="5"/>
  <c r="T3054" i="5"/>
  <c r="S3054" i="5"/>
  <c r="T3055" i="5"/>
  <c r="S3055" i="5"/>
  <c r="T3056" i="5"/>
  <c r="S3056" i="5"/>
  <c r="T3057" i="5"/>
  <c r="S3057" i="5"/>
  <c r="T3058" i="5"/>
  <c r="S3058" i="5"/>
  <c r="T3059" i="5"/>
  <c r="S3059" i="5"/>
  <c r="T3060" i="5"/>
  <c r="S3060" i="5"/>
  <c r="T3061" i="5"/>
  <c r="S3061" i="5"/>
  <c r="T3062" i="5"/>
  <c r="S3062" i="5"/>
  <c r="T3063" i="5"/>
  <c r="S3063" i="5"/>
  <c r="T3064" i="5"/>
  <c r="S3064" i="5"/>
  <c r="T3065" i="5"/>
  <c r="S3065" i="5"/>
  <c r="T3066" i="5"/>
  <c r="S3066" i="5"/>
  <c r="T3067" i="5"/>
  <c r="S3067" i="5"/>
  <c r="T3068" i="5"/>
  <c r="S3068" i="5"/>
  <c r="T3069" i="5"/>
  <c r="S3069" i="5"/>
  <c r="T3070" i="5"/>
  <c r="S3070" i="5"/>
  <c r="T3071" i="5"/>
  <c r="S3071" i="5"/>
  <c r="T3072" i="5"/>
  <c r="S3072" i="5"/>
  <c r="T3073" i="5"/>
  <c r="S3073" i="5"/>
  <c r="T3074" i="5"/>
  <c r="S3074" i="5"/>
  <c r="T3075" i="5"/>
  <c r="S3075" i="5"/>
  <c r="T3076" i="5"/>
  <c r="S3076" i="5"/>
  <c r="T3077" i="5"/>
  <c r="S3077" i="5"/>
  <c r="T3078" i="5"/>
  <c r="S3078" i="5"/>
  <c r="T3079" i="5"/>
  <c r="S3079" i="5"/>
  <c r="T3080" i="5"/>
  <c r="S3080" i="5"/>
  <c r="T3081" i="5"/>
  <c r="S3081" i="5"/>
  <c r="T3082" i="5"/>
  <c r="S3082" i="5"/>
  <c r="T3083" i="5"/>
  <c r="S3083" i="5"/>
  <c r="T3084" i="5"/>
  <c r="S3084" i="5"/>
  <c r="T3085" i="5"/>
  <c r="S3085" i="5"/>
  <c r="T3086" i="5"/>
  <c r="S3086" i="5"/>
  <c r="T3087" i="5"/>
  <c r="S3087" i="5"/>
  <c r="T3088" i="5"/>
  <c r="S3088" i="5"/>
  <c r="T3089" i="5"/>
  <c r="S3089" i="5"/>
  <c r="T3090" i="5"/>
  <c r="S3090" i="5"/>
  <c r="T3091" i="5"/>
  <c r="S3091" i="5"/>
  <c r="T3092" i="5"/>
  <c r="S3092" i="5"/>
  <c r="T3093" i="5"/>
  <c r="S3093" i="5"/>
  <c r="T3094" i="5"/>
  <c r="S3094" i="5"/>
  <c r="T3095" i="5"/>
  <c r="S3095" i="5"/>
  <c r="T3096" i="5"/>
  <c r="S3096" i="5"/>
  <c r="T3097" i="5"/>
  <c r="S3097" i="5"/>
  <c r="T3098" i="5"/>
  <c r="S3098" i="5"/>
  <c r="T3099" i="5"/>
  <c r="S3099" i="5"/>
  <c r="T3100" i="5"/>
  <c r="S3100" i="5"/>
  <c r="T3101" i="5"/>
  <c r="S3101" i="5"/>
  <c r="T3102" i="5"/>
  <c r="S3102" i="5"/>
  <c r="T3103" i="5"/>
  <c r="S3103" i="5"/>
  <c r="T3104" i="5"/>
  <c r="S3104" i="5"/>
  <c r="T3105" i="5"/>
  <c r="S3105" i="5"/>
  <c r="T3106" i="5"/>
  <c r="S3106" i="5"/>
  <c r="T3107" i="5"/>
  <c r="S3107" i="5"/>
  <c r="T3108" i="5"/>
  <c r="S3108" i="5"/>
  <c r="T3109" i="5"/>
  <c r="S3109" i="5"/>
  <c r="T3110" i="5"/>
  <c r="S3110" i="5"/>
  <c r="T3111" i="5"/>
  <c r="S3111" i="5"/>
  <c r="T3112" i="5"/>
  <c r="S3112" i="5"/>
  <c r="T3113" i="5"/>
  <c r="S3113" i="5"/>
  <c r="T3114" i="5"/>
  <c r="S3114" i="5"/>
  <c r="T3115" i="5"/>
  <c r="S3115" i="5"/>
  <c r="T3116" i="5"/>
  <c r="S3116" i="5"/>
  <c r="T3117" i="5"/>
  <c r="S3117" i="5"/>
  <c r="T3118" i="5"/>
  <c r="S3118" i="5"/>
  <c r="T3119" i="5"/>
  <c r="S3119" i="5"/>
  <c r="T3120" i="5"/>
  <c r="S3120" i="5"/>
  <c r="T3121" i="5"/>
  <c r="S3121" i="5"/>
  <c r="T3122" i="5"/>
  <c r="S3122" i="5"/>
  <c r="T3123" i="5"/>
  <c r="S3123" i="5"/>
  <c r="T3124" i="5"/>
  <c r="S3124" i="5"/>
  <c r="T3125" i="5"/>
  <c r="S3125" i="5"/>
  <c r="T3126" i="5"/>
  <c r="S3126" i="5"/>
  <c r="T3127" i="5"/>
  <c r="S3127" i="5"/>
  <c r="T3128" i="5"/>
  <c r="S3128" i="5"/>
  <c r="T3129" i="5"/>
  <c r="S3129" i="5"/>
  <c r="T3130" i="5"/>
  <c r="S3130" i="5"/>
  <c r="T3131" i="5"/>
  <c r="S3131" i="5"/>
  <c r="T3132" i="5"/>
  <c r="S3132" i="5"/>
  <c r="T3133" i="5"/>
  <c r="S3133" i="5"/>
  <c r="T3134" i="5"/>
  <c r="S3134" i="5"/>
  <c r="T3135" i="5"/>
  <c r="S3135" i="5"/>
  <c r="T3136" i="5"/>
  <c r="S3136" i="5"/>
  <c r="T3137" i="5"/>
  <c r="S3137" i="5"/>
  <c r="T3138" i="5"/>
  <c r="S3138" i="5"/>
  <c r="T3139" i="5"/>
  <c r="S3139" i="5"/>
  <c r="T3140" i="5"/>
  <c r="S3140" i="5"/>
  <c r="T3141" i="5"/>
  <c r="S3141" i="5"/>
  <c r="T3142" i="5"/>
  <c r="S3142" i="5"/>
  <c r="T3143" i="5"/>
  <c r="S3143" i="5"/>
  <c r="T3144" i="5"/>
  <c r="S3144" i="5"/>
  <c r="T3145" i="5"/>
  <c r="S3145" i="5"/>
  <c r="T3146" i="5"/>
  <c r="S3146" i="5"/>
  <c r="T3147" i="5"/>
  <c r="S3147" i="5"/>
  <c r="T3148" i="5"/>
  <c r="S3148" i="5"/>
  <c r="T3149" i="5"/>
  <c r="S3149" i="5"/>
  <c r="T3150" i="5"/>
  <c r="S3150" i="5"/>
  <c r="T3151" i="5"/>
  <c r="S3151" i="5"/>
  <c r="T3152" i="5"/>
  <c r="S3152" i="5"/>
  <c r="T3153" i="5"/>
  <c r="S3153" i="5"/>
  <c r="T3154" i="5"/>
  <c r="S3154" i="5"/>
  <c r="T3155" i="5"/>
  <c r="S3155" i="5"/>
  <c r="T3156" i="5"/>
  <c r="S3156" i="5"/>
  <c r="T3157" i="5"/>
  <c r="S3157" i="5"/>
  <c r="T3158" i="5"/>
  <c r="S3158" i="5"/>
  <c r="T3159" i="5"/>
  <c r="S3159" i="5"/>
  <c r="T3160" i="5"/>
  <c r="S3160" i="5"/>
  <c r="T3161" i="5"/>
  <c r="S3161" i="5"/>
  <c r="T3162" i="5"/>
  <c r="S3162" i="5"/>
  <c r="T3163" i="5"/>
  <c r="S3163" i="5"/>
  <c r="T3164" i="5"/>
  <c r="S3164" i="5"/>
  <c r="T3165" i="5"/>
  <c r="S3165" i="5"/>
  <c r="T3166" i="5"/>
  <c r="S3166" i="5"/>
  <c r="T3167" i="5"/>
  <c r="S3167" i="5"/>
  <c r="T3168" i="5"/>
  <c r="S3168" i="5"/>
  <c r="T3169" i="5"/>
  <c r="S3169" i="5"/>
  <c r="T3170" i="5"/>
  <c r="S3170" i="5"/>
  <c r="T3171" i="5"/>
  <c r="S3171" i="5"/>
  <c r="T3172" i="5"/>
  <c r="S3172" i="5"/>
  <c r="T3173" i="5"/>
  <c r="S3173" i="5"/>
  <c r="T3174" i="5"/>
  <c r="S3174" i="5"/>
  <c r="T3175" i="5"/>
  <c r="S3175" i="5"/>
  <c r="T3176" i="5"/>
  <c r="S3176" i="5"/>
  <c r="T3177" i="5"/>
  <c r="S3177" i="5"/>
  <c r="T3178" i="5"/>
  <c r="S3178" i="5"/>
  <c r="T3179" i="5"/>
  <c r="S3179" i="5"/>
  <c r="T3180" i="5"/>
  <c r="S3180" i="5"/>
  <c r="T3181" i="5"/>
  <c r="S3181" i="5"/>
  <c r="T3182" i="5"/>
  <c r="S3182" i="5"/>
  <c r="T3183" i="5"/>
  <c r="S3183" i="5"/>
  <c r="T3184" i="5"/>
  <c r="S3184" i="5"/>
  <c r="T3185" i="5"/>
  <c r="S3185" i="5"/>
  <c r="T3186" i="5"/>
  <c r="S3186" i="5"/>
  <c r="T3187" i="5"/>
  <c r="S3187" i="5"/>
  <c r="T3188" i="5"/>
  <c r="S3188" i="5"/>
  <c r="T3189" i="5"/>
  <c r="S3189" i="5"/>
  <c r="T3190" i="5"/>
  <c r="S3190" i="5"/>
  <c r="T3191" i="5"/>
  <c r="S3191" i="5"/>
  <c r="T3192" i="5"/>
  <c r="S3192" i="5"/>
  <c r="T3193" i="5"/>
  <c r="S3193" i="5"/>
  <c r="T3194" i="5"/>
  <c r="S3194" i="5"/>
  <c r="T3195" i="5"/>
  <c r="S3195" i="5"/>
  <c r="T3196" i="5"/>
  <c r="S3196" i="5"/>
  <c r="T3197" i="5"/>
  <c r="S3197" i="5"/>
  <c r="T3198" i="5"/>
  <c r="S3198" i="5"/>
  <c r="T3199" i="5"/>
  <c r="S3199" i="5"/>
  <c r="T3200" i="5"/>
  <c r="S3200" i="5"/>
  <c r="T3201" i="5"/>
  <c r="S3201" i="5"/>
  <c r="T3202" i="5"/>
  <c r="S3202" i="5"/>
  <c r="T3203" i="5"/>
  <c r="S3203" i="5"/>
  <c r="T3204" i="5"/>
  <c r="S3204" i="5"/>
  <c r="T3205" i="5"/>
  <c r="S3205" i="5"/>
  <c r="T3206" i="5"/>
  <c r="S3206" i="5"/>
  <c r="T3207" i="5"/>
  <c r="S3207" i="5"/>
  <c r="T3208" i="5"/>
  <c r="S3208" i="5"/>
  <c r="T3209" i="5"/>
  <c r="S3209" i="5"/>
  <c r="T3210" i="5"/>
  <c r="S3210" i="5"/>
  <c r="T3211" i="5"/>
  <c r="S3211" i="5"/>
  <c r="T3212" i="5"/>
  <c r="S3212" i="5"/>
  <c r="T3213" i="5"/>
  <c r="S3213" i="5"/>
  <c r="T3214" i="5"/>
  <c r="S3214" i="5"/>
  <c r="T3215" i="5"/>
  <c r="S3215" i="5"/>
  <c r="T3216" i="5"/>
  <c r="S3216" i="5"/>
  <c r="T3217" i="5"/>
  <c r="S3217" i="5"/>
  <c r="T3218" i="5"/>
  <c r="S3218" i="5"/>
  <c r="T3219" i="5"/>
  <c r="S3219" i="5"/>
  <c r="T3220" i="5"/>
  <c r="S3220" i="5"/>
  <c r="T3221" i="5"/>
  <c r="S3221" i="5"/>
  <c r="T3222" i="5"/>
  <c r="S3222" i="5"/>
  <c r="T3223" i="5"/>
  <c r="S3223" i="5"/>
  <c r="T3224" i="5"/>
  <c r="S3224" i="5"/>
  <c r="T3225" i="5"/>
  <c r="S3225" i="5"/>
  <c r="T3226" i="5"/>
  <c r="S3226" i="5"/>
  <c r="T3227" i="5"/>
  <c r="S3227" i="5"/>
  <c r="T3228" i="5"/>
  <c r="S3228" i="5"/>
  <c r="T3229" i="5"/>
  <c r="S3229" i="5"/>
  <c r="T3230" i="5"/>
  <c r="S3230" i="5"/>
  <c r="T3231" i="5"/>
  <c r="S3231" i="5"/>
  <c r="T3232" i="5"/>
  <c r="S3232" i="5"/>
  <c r="T3233" i="5"/>
  <c r="S3233" i="5"/>
  <c r="T3234" i="5"/>
  <c r="S3234" i="5"/>
  <c r="T3235" i="5"/>
  <c r="S3235" i="5"/>
  <c r="T3236" i="5"/>
  <c r="S3236" i="5"/>
  <c r="T3237" i="5"/>
  <c r="S3237" i="5"/>
  <c r="T3238" i="5"/>
  <c r="S3238" i="5"/>
  <c r="T3239" i="5"/>
  <c r="S3239" i="5"/>
  <c r="T3240" i="5"/>
  <c r="S3240" i="5"/>
  <c r="T3241" i="5"/>
  <c r="S3241" i="5"/>
  <c r="T3242" i="5"/>
  <c r="S3242" i="5"/>
  <c r="T3243" i="5"/>
  <c r="S3243" i="5"/>
  <c r="T3244" i="5"/>
  <c r="S3244" i="5"/>
  <c r="T3245" i="5"/>
  <c r="S3245" i="5"/>
  <c r="T3246" i="5"/>
  <c r="S3246" i="5"/>
  <c r="T3247" i="5"/>
  <c r="S3247" i="5"/>
  <c r="T3248" i="5"/>
  <c r="S3248" i="5"/>
  <c r="T3249" i="5"/>
  <c r="S3249" i="5"/>
  <c r="T3250" i="5"/>
  <c r="S3250" i="5"/>
  <c r="T3251" i="5"/>
  <c r="S3251" i="5"/>
  <c r="T3252" i="5"/>
  <c r="S3252" i="5"/>
  <c r="T3253" i="5"/>
  <c r="S3253" i="5"/>
  <c r="T3254" i="5"/>
  <c r="S3254" i="5"/>
  <c r="T3255" i="5"/>
  <c r="S3255" i="5"/>
  <c r="T3256" i="5"/>
  <c r="S3256" i="5"/>
  <c r="T3257" i="5"/>
  <c r="S3257" i="5"/>
  <c r="T3258" i="5"/>
  <c r="S3258" i="5"/>
  <c r="T3259" i="5"/>
  <c r="S3259" i="5"/>
  <c r="T3260" i="5"/>
  <c r="S3260" i="5"/>
  <c r="T3261" i="5"/>
  <c r="S3261" i="5"/>
  <c r="T3262" i="5"/>
  <c r="S3262" i="5"/>
  <c r="T3263" i="5"/>
  <c r="S3263" i="5"/>
  <c r="T3264" i="5"/>
  <c r="S3264" i="5"/>
  <c r="T3265" i="5"/>
  <c r="S3265" i="5"/>
  <c r="T3266" i="5"/>
  <c r="S3266" i="5"/>
  <c r="T3267" i="5"/>
  <c r="S3267" i="5"/>
  <c r="T3268" i="5"/>
  <c r="S3268" i="5"/>
  <c r="T3269" i="5"/>
  <c r="S3269" i="5"/>
  <c r="T3270" i="5"/>
  <c r="S3270" i="5"/>
  <c r="T3271" i="5"/>
  <c r="S3271" i="5"/>
  <c r="T3272" i="5"/>
  <c r="S3272" i="5"/>
  <c r="T3273" i="5"/>
  <c r="S3273" i="5"/>
  <c r="T3274" i="5"/>
  <c r="S3274" i="5"/>
  <c r="T3275" i="5"/>
  <c r="S3275" i="5"/>
  <c r="T3276" i="5"/>
  <c r="S3276" i="5"/>
  <c r="T3277" i="5"/>
  <c r="S3277" i="5"/>
  <c r="T3278" i="5"/>
  <c r="S3278" i="5"/>
  <c r="T3279" i="5"/>
  <c r="S3279" i="5"/>
  <c r="T3280" i="5"/>
  <c r="S3280" i="5"/>
  <c r="T3281" i="5"/>
  <c r="S3281" i="5"/>
  <c r="T3282" i="5"/>
  <c r="S3282" i="5"/>
  <c r="T3283" i="5"/>
  <c r="S3283" i="5"/>
  <c r="T3284" i="5"/>
  <c r="S3284" i="5"/>
  <c r="T3285" i="5"/>
  <c r="S3285" i="5"/>
  <c r="T3286" i="5"/>
  <c r="S3286" i="5"/>
  <c r="T3287" i="5"/>
  <c r="S3287" i="5"/>
  <c r="T3288" i="5"/>
  <c r="S3288" i="5"/>
  <c r="T3289" i="5"/>
  <c r="S3289" i="5"/>
  <c r="T3290" i="5"/>
  <c r="S3290" i="5"/>
  <c r="T3291" i="5"/>
  <c r="S3291" i="5"/>
  <c r="T3292" i="5"/>
  <c r="S3292" i="5"/>
  <c r="T3293" i="5"/>
  <c r="S3293" i="5"/>
  <c r="T3294" i="5"/>
  <c r="S3294" i="5"/>
  <c r="T3295" i="5"/>
  <c r="S3295" i="5"/>
  <c r="T3296" i="5"/>
  <c r="S3296" i="5"/>
  <c r="T3297" i="5"/>
  <c r="S3297" i="5"/>
  <c r="T3298" i="5"/>
  <c r="S3298" i="5"/>
  <c r="T3299" i="5"/>
  <c r="S3299" i="5"/>
  <c r="T3300" i="5"/>
  <c r="S3300" i="5"/>
  <c r="T3301" i="5"/>
  <c r="S3301" i="5"/>
  <c r="T3302" i="5"/>
  <c r="S3302" i="5"/>
  <c r="T3303" i="5"/>
  <c r="S3303" i="5"/>
  <c r="T3304" i="5"/>
  <c r="S3304" i="5"/>
  <c r="T3305" i="5"/>
  <c r="S3305" i="5"/>
  <c r="T3306" i="5"/>
  <c r="S3306" i="5"/>
  <c r="T3307" i="5"/>
  <c r="S3307" i="5"/>
  <c r="T3308" i="5"/>
  <c r="S3308" i="5"/>
  <c r="T3309" i="5"/>
  <c r="S3309" i="5"/>
  <c r="T3310" i="5"/>
  <c r="S3310" i="5"/>
  <c r="T3311" i="5"/>
  <c r="S3311" i="5"/>
  <c r="T3312" i="5"/>
  <c r="S3312" i="5"/>
  <c r="T3313" i="5"/>
  <c r="S3313" i="5"/>
  <c r="T3314" i="5"/>
  <c r="S3314" i="5"/>
  <c r="T3315" i="5"/>
  <c r="S3315" i="5"/>
  <c r="T3316" i="5"/>
  <c r="S3316" i="5"/>
  <c r="T3317" i="5"/>
  <c r="S3317" i="5"/>
  <c r="T3318" i="5"/>
  <c r="S3318" i="5"/>
  <c r="T3319" i="5"/>
  <c r="S3319" i="5"/>
  <c r="T3320" i="5"/>
  <c r="S3320" i="5"/>
  <c r="T3321" i="5"/>
  <c r="S3321" i="5"/>
  <c r="T3322" i="5"/>
  <c r="S3322" i="5"/>
  <c r="T3323" i="5"/>
  <c r="S3323" i="5"/>
  <c r="T3324" i="5"/>
  <c r="S3324" i="5"/>
  <c r="T3325" i="5"/>
  <c r="S3325" i="5"/>
  <c r="T3326" i="5"/>
  <c r="S3326" i="5"/>
  <c r="T3327" i="5"/>
  <c r="S3327" i="5"/>
  <c r="T3328" i="5"/>
  <c r="S3328" i="5"/>
  <c r="T3329" i="5"/>
  <c r="S3329" i="5"/>
  <c r="T3330" i="5"/>
  <c r="S3330" i="5"/>
  <c r="T3331" i="5"/>
  <c r="S3331" i="5"/>
  <c r="T3332" i="5"/>
  <c r="S3332" i="5"/>
  <c r="T3333" i="5"/>
  <c r="S3333" i="5"/>
  <c r="T3334" i="5"/>
  <c r="S3334" i="5"/>
  <c r="T3335" i="5"/>
  <c r="S3335" i="5"/>
  <c r="T3336" i="5"/>
  <c r="S3336" i="5"/>
  <c r="T3337" i="5"/>
  <c r="S3337" i="5"/>
  <c r="T3338" i="5"/>
  <c r="S3338" i="5"/>
  <c r="T3339" i="5"/>
  <c r="S3339" i="5"/>
  <c r="T3340" i="5"/>
  <c r="S3340" i="5"/>
  <c r="T3341" i="5"/>
  <c r="S3341" i="5"/>
  <c r="T3342" i="5"/>
  <c r="S3342" i="5"/>
  <c r="T3343" i="5"/>
  <c r="S3343" i="5"/>
  <c r="T3344" i="5"/>
  <c r="S3344" i="5"/>
  <c r="T3345" i="5"/>
  <c r="S3345" i="5"/>
  <c r="T3346" i="5"/>
  <c r="S3346" i="5"/>
  <c r="T3347" i="5"/>
  <c r="S3347" i="5"/>
  <c r="T3348" i="5"/>
  <c r="S3348" i="5"/>
  <c r="T3349" i="5"/>
  <c r="S3349" i="5"/>
  <c r="T3350" i="5"/>
  <c r="S3350" i="5"/>
  <c r="T3351" i="5"/>
  <c r="S3351" i="5"/>
  <c r="T3352" i="5"/>
  <c r="S3352" i="5"/>
  <c r="T3353" i="5"/>
  <c r="S3353" i="5"/>
  <c r="T3354" i="5"/>
  <c r="S3354" i="5"/>
  <c r="T3355" i="5"/>
  <c r="S3355" i="5"/>
  <c r="T3356" i="5"/>
  <c r="S3356" i="5"/>
  <c r="T3357" i="5"/>
  <c r="S3357" i="5"/>
  <c r="T3358" i="5"/>
  <c r="S3358" i="5"/>
  <c r="T3359" i="5"/>
  <c r="S3359" i="5"/>
  <c r="T3360" i="5"/>
  <c r="S3360" i="5"/>
  <c r="T3361" i="5"/>
  <c r="S3361" i="5"/>
  <c r="T3362" i="5"/>
  <c r="S3362" i="5"/>
  <c r="T3363" i="5"/>
  <c r="S3363" i="5"/>
  <c r="T3364" i="5"/>
  <c r="S3364" i="5"/>
  <c r="T3365" i="5"/>
  <c r="S3365" i="5"/>
  <c r="T3366" i="5"/>
  <c r="S3366" i="5"/>
  <c r="T3367" i="5"/>
  <c r="S3367" i="5"/>
  <c r="T3368" i="5"/>
  <c r="S3368" i="5"/>
  <c r="T3369" i="5"/>
  <c r="S3369" i="5"/>
  <c r="T3370" i="5"/>
  <c r="S3370" i="5"/>
  <c r="T3371" i="5"/>
  <c r="S3371" i="5"/>
  <c r="T3372" i="5"/>
  <c r="S3372" i="5"/>
  <c r="T3373" i="5"/>
  <c r="S3373" i="5"/>
  <c r="T3374" i="5"/>
  <c r="S3374" i="5"/>
  <c r="T3375" i="5"/>
  <c r="S3375" i="5"/>
  <c r="T3376" i="5"/>
  <c r="S3376" i="5"/>
  <c r="T3377" i="5"/>
  <c r="S3377" i="5"/>
  <c r="T3378" i="5"/>
  <c r="S3378" i="5"/>
  <c r="T3379" i="5"/>
  <c r="S3379" i="5"/>
  <c r="T3380" i="5"/>
  <c r="S3380" i="5"/>
  <c r="T3381" i="5"/>
  <c r="S3381" i="5"/>
  <c r="T3382" i="5"/>
  <c r="S3382" i="5"/>
  <c r="T3383" i="5"/>
  <c r="S3383" i="5"/>
  <c r="T3384" i="5"/>
  <c r="S3384" i="5"/>
  <c r="T3385" i="5"/>
  <c r="S3385" i="5"/>
  <c r="T3386" i="5"/>
  <c r="S3386" i="5"/>
  <c r="T3387" i="5"/>
  <c r="S3387" i="5"/>
  <c r="T3388" i="5"/>
  <c r="S3388" i="5"/>
  <c r="T3389" i="5"/>
  <c r="S3389" i="5"/>
  <c r="T3390" i="5"/>
  <c r="S3390" i="5"/>
  <c r="T3391" i="5"/>
  <c r="S3391" i="5"/>
  <c r="T3392" i="5"/>
  <c r="S3392" i="5"/>
  <c r="T3393" i="5"/>
  <c r="S3393" i="5"/>
  <c r="T3394" i="5"/>
  <c r="S3394" i="5"/>
  <c r="T3395" i="5"/>
  <c r="S3395" i="5"/>
  <c r="T3396" i="5"/>
  <c r="S3396" i="5"/>
  <c r="T3397" i="5"/>
  <c r="S3397" i="5"/>
  <c r="T3398" i="5"/>
  <c r="S3398" i="5"/>
  <c r="T3399" i="5"/>
  <c r="S3399" i="5"/>
  <c r="T3400" i="5"/>
  <c r="S3400" i="5"/>
  <c r="T3401" i="5"/>
  <c r="S3401" i="5"/>
  <c r="T3402" i="5"/>
  <c r="S3402" i="5"/>
  <c r="T3403" i="5"/>
  <c r="S3403" i="5"/>
  <c r="T3404" i="5"/>
  <c r="S3404" i="5"/>
  <c r="T3405" i="5"/>
  <c r="S3405" i="5"/>
  <c r="T3406" i="5"/>
  <c r="S3406" i="5"/>
  <c r="T3407" i="5"/>
  <c r="S3407" i="5"/>
  <c r="T3408" i="5"/>
  <c r="S3408" i="5"/>
  <c r="T3409" i="5"/>
  <c r="S3409" i="5"/>
  <c r="T3410" i="5"/>
  <c r="S3410" i="5"/>
  <c r="T3411" i="5"/>
  <c r="S3411" i="5"/>
  <c r="T3412" i="5"/>
  <c r="S3412" i="5"/>
  <c r="T3413" i="5"/>
  <c r="S3413" i="5"/>
  <c r="T3414" i="5"/>
  <c r="S3414" i="5"/>
  <c r="T3415" i="5"/>
  <c r="S3415" i="5"/>
  <c r="T3416" i="5"/>
  <c r="S3416" i="5"/>
  <c r="T3417" i="5"/>
  <c r="S3417" i="5"/>
  <c r="T3418" i="5"/>
  <c r="S3418" i="5"/>
  <c r="T3419" i="5"/>
  <c r="S3419" i="5"/>
  <c r="T3420" i="5"/>
  <c r="S3420" i="5"/>
  <c r="T3421" i="5"/>
  <c r="S3421" i="5"/>
  <c r="T3422" i="5"/>
  <c r="S3422" i="5"/>
  <c r="T3423" i="5"/>
  <c r="S3423" i="5"/>
  <c r="T3424" i="5"/>
  <c r="S3424" i="5"/>
  <c r="T3425" i="5"/>
  <c r="S3425" i="5"/>
  <c r="T3426" i="5"/>
  <c r="S3426" i="5"/>
  <c r="T3427" i="5"/>
  <c r="S3427" i="5"/>
  <c r="T3428" i="5"/>
  <c r="S3428" i="5"/>
  <c r="T3429" i="5"/>
  <c r="S3429" i="5"/>
  <c r="T3430" i="5"/>
  <c r="S3430" i="5"/>
  <c r="T3431" i="5"/>
  <c r="S3431" i="5"/>
  <c r="T3432" i="5"/>
  <c r="S3432" i="5"/>
  <c r="T3433" i="5"/>
  <c r="S3433" i="5"/>
  <c r="T3434" i="5"/>
  <c r="S3434" i="5"/>
  <c r="T3435" i="5"/>
  <c r="S3435" i="5"/>
  <c r="T3436" i="5"/>
  <c r="S3436" i="5"/>
  <c r="T3437" i="5"/>
  <c r="S3437" i="5"/>
  <c r="T3438" i="5"/>
  <c r="S3438" i="5"/>
  <c r="T3439" i="5"/>
  <c r="S3439" i="5"/>
  <c r="T3440" i="5"/>
  <c r="S3440" i="5"/>
  <c r="T3441" i="5"/>
  <c r="S3441" i="5"/>
  <c r="T3442" i="5"/>
  <c r="S3442" i="5"/>
  <c r="T3443" i="5"/>
  <c r="S3443" i="5"/>
  <c r="T3444" i="5"/>
  <c r="S3444" i="5"/>
  <c r="T3445" i="5"/>
  <c r="S3445" i="5"/>
  <c r="T3446" i="5"/>
  <c r="S3446" i="5"/>
  <c r="T3447" i="5"/>
  <c r="S3447" i="5"/>
  <c r="T3448" i="5"/>
  <c r="S3448" i="5"/>
  <c r="T3449" i="5"/>
  <c r="S3449" i="5"/>
  <c r="T3450" i="5"/>
  <c r="S3450" i="5"/>
  <c r="T3451" i="5"/>
  <c r="S3451" i="5"/>
  <c r="T3452" i="5"/>
  <c r="S3452" i="5"/>
  <c r="T3453" i="5"/>
  <c r="S3453" i="5"/>
  <c r="T3454" i="5"/>
  <c r="S3454" i="5"/>
  <c r="T3455" i="5"/>
  <c r="S3455" i="5"/>
  <c r="T3456" i="5"/>
  <c r="S3456" i="5"/>
  <c r="T3457" i="5"/>
  <c r="S3457" i="5"/>
  <c r="T3458" i="5"/>
  <c r="S3458" i="5"/>
  <c r="T3459" i="5"/>
  <c r="S3459" i="5"/>
  <c r="T3460" i="5"/>
  <c r="S3460" i="5"/>
  <c r="T3461" i="5"/>
  <c r="S3461" i="5"/>
  <c r="T3462" i="5"/>
  <c r="S3462" i="5"/>
  <c r="T3463" i="5"/>
  <c r="S3463" i="5"/>
  <c r="T3464" i="5"/>
  <c r="S3464" i="5"/>
  <c r="T3465" i="5"/>
  <c r="S3465" i="5"/>
  <c r="T3466" i="5"/>
  <c r="S3466" i="5"/>
  <c r="T3467" i="5"/>
  <c r="S3467" i="5"/>
  <c r="T3468" i="5"/>
  <c r="S3468" i="5"/>
  <c r="T3469" i="5"/>
  <c r="S3469" i="5"/>
  <c r="T3470" i="5"/>
  <c r="S3470" i="5"/>
  <c r="T3471" i="5"/>
  <c r="S3471" i="5"/>
  <c r="T3472" i="5"/>
  <c r="S3472" i="5"/>
  <c r="T3473" i="5"/>
  <c r="S3473" i="5"/>
  <c r="T3474" i="5"/>
  <c r="S3474" i="5"/>
  <c r="T3475" i="5"/>
  <c r="S3475" i="5"/>
  <c r="T3476" i="5"/>
  <c r="S3476" i="5"/>
  <c r="T3477" i="5"/>
  <c r="S3477" i="5"/>
  <c r="T3478" i="5"/>
  <c r="S3478" i="5"/>
  <c r="T3479" i="5"/>
  <c r="S3479" i="5"/>
  <c r="T3480" i="5"/>
  <c r="S3480" i="5"/>
  <c r="T3481" i="5"/>
  <c r="S3481" i="5"/>
  <c r="T3482" i="5"/>
  <c r="S3482" i="5"/>
  <c r="T3483" i="5"/>
  <c r="S3483" i="5"/>
  <c r="T3484" i="5"/>
  <c r="S3484" i="5"/>
  <c r="T3485" i="5"/>
  <c r="S3485" i="5"/>
  <c r="T3486" i="5"/>
  <c r="S3486" i="5"/>
  <c r="T3487" i="5"/>
  <c r="S3487" i="5"/>
  <c r="T3488" i="5"/>
  <c r="S3488" i="5"/>
  <c r="T3489" i="5"/>
  <c r="S3489" i="5"/>
  <c r="T3490" i="5"/>
  <c r="S3490" i="5"/>
  <c r="T3491" i="5"/>
  <c r="S3491" i="5"/>
  <c r="T3492" i="5"/>
  <c r="S3492" i="5"/>
  <c r="T3493" i="5"/>
  <c r="S3493" i="5"/>
  <c r="T3494" i="5"/>
  <c r="S3494" i="5"/>
  <c r="T3495" i="5"/>
  <c r="S3495" i="5"/>
  <c r="T3496" i="5"/>
  <c r="S3496" i="5"/>
  <c r="T3497" i="5"/>
  <c r="S3497" i="5"/>
  <c r="T3498" i="5"/>
  <c r="S3498" i="5"/>
  <c r="T3499" i="5"/>
  <c r="S3499" i="5"/>
  <c r="T3500" i="5"/>
  <c r="S3500" i="5"/>
  <c r="T3501" i="5"/>
  <c r="S3501" i="5"/>
  <c r="T3502" i="5"/>
  <c r="S3502" i="5"/>
  <c r="T3503" i="5"/>
  <c r="S3503" i="5"/>
  <c r="T3504" i="5"/>
  <c r="S3504" i="5"/>
  <c r="T3505" i="5"/>
  <c r="S3505" i="5"/>
  <c r="T3506" i="5"/>
  <c r="S3506" i="5"/>
  <c r="T3507" i="5"/>
  <c r="S3507" i="5"/>
  <c r="T3508" i="5"/>
  <c r="S3508" i="5"/>
  <c r="T3509" i="5"/>
  <c r="S3509" i="5"/>
  <c r="T3510" i="5"/>
  <c r="S3510" i="5"/>
  <c r="T3511" i="5"/>
  <c r="S3511" i="5"/>
  <c r="T3512" i="5"/>
  <c r="S3512" i="5"/>
  <c r="T3513" i="5"/>
  <c r="S3513" i="5"/>
  <c r="T3514" i="5"/>
  <c r="S3514" i="5"/>
  <c r="T3515" i="5"/>
  <c r="S3515" i="5"/>
  <c r="T3516" i="5"/>
  <c r="S3516" i="5"/>
  <c r="T3517" i="5"/>
  <c r="S3517" i="5"/>
  <c r="T3518" i="5"/>
  <c r="S3518" i="5"/>
  <c r="T3519" i="5"/>
  <c r="S3519" i="5"/>
  <c r="T3520" i="5"/>
  <c r="S3520" i="5"/>
  <c r="T3521" i="5"/>
  <c r="S3521" i="5"/>
  <c r="T3522" i="5"/>
  <c r="S3522" i="5"/>
  <c r="T3523" i="5"/>
  <c r="S3523" i="5"/>
  <c r="T3524" i="5"/>
  <c r="S3524" i="5"/>
  <c r="T3525" i="5"/>
  <c r="S3525" i="5"/>
  <c r="T3526" i="5"/>
  <c r="S3526" i="5"/>
  <c r="T3527" i="5"/>
  <c r="S3527" i="5"/>
  <c r="T3528" i="5"/>
  <c r="S3528" i="5"/>
  <c r="T3529" i="5"/>
  <c r="S3529" i="5"/>
  <c r="T3530" i="5"/>
  <c r="S3530" i="5"/>
  <c r="T3531" i="5"/>
  <c r="S3531" i="5"/>
  <c r="T3532" i="5"/>
  <c r="S3532" i="5"/>
  <c r="T3533" i="5"/>
  <c r="S3533" i="5"/>
  <c r="T3534" i="5"/>
  <c r="S3534" i="5"/>
  <c r="T3535" i="5"/>
  <c r="S3535" i="5"/>
  <c r="T3536" i="5"/>
  <c r="S3536" i="5"/>
  <c r="T3537" i="5"/>
  <c r="S3537" i="5"/>
  <c r="T3538" i="5"/>
  <c r="S3538" i="5"/>
  <c r="T3539" i="5"/>
  <c r="S3539" i="5"/>
  <c r="T3540" i="5"/>
  <c r="S3540" i="5"/>
  <c r="T3541" i="5"/>
  <c r="S3541" i="5"/>
  <c r="T3542" i="5"/>
  <c r="S3542" i="5"/>
  <c r="T3543" i="5"/>
  <c r="S3543" i="5"/>
  <c r="T3544" i="5"/>
  <c r="S3544" i="5"/>
  <c r="T3545" i="5"/>
  <c r="S3545" i="5"/>
  <c r="T3546" i="5"/>
  <c r="S3546" i="5"/>
  <c r="T3547" i="5"/>
  <c r="S3547" i="5"/>
  <c r="T3548" i="5"/>
  <c r="S3548" i="5"/>
  <c r="T3549" i="5"/>
  <c r="S3549" i="5"/>
  <c r="T3550" i="5"/>
  <c r="S3550" i="5"/>
  <c r="T3551" i="5"/>
  <c r="S3551" i="5"/>
  <c r="T3552" i="5"/>
  <c r="S3552" i="5"/>
  <c r="T3553" i="5"/>
  <c r="S3553" i="5"/>
  <c r="T3554" i="5"/>
  <c r="S3554" i="5"/>
  <c r="T3555" i="5"/>
  <c r="S3555" i="5"/>
  <c r="T3556" i="5"/>
  <c r="S3556" i="5"/>
  <c r="T3557" i="5"/>
  <c r="S3557" i="5"/>
  <c r="T3558" i="5"/>
  <c r="S3558" i="5"/>
  <c r="T3559" i="5"/>
  <c r="S3559" i="5"/>
  <c r="T3560" i="5"/>
  <c r="S3560" i="5"/>
  <c r="T3561" i="5"/>
  <c r="S3561" i="5"/>
  <c r="T3562" i="5"/>
  <c r="S3562" i="5"/>
  <c r="T3563" i="5"/>
  <c r="S3563" i="5"/>
  <c r="T3564" i="5"/>
  <c r="S3564" i="5"/>
  <c r="T3565" i="5"/>
  <c r="S3565" i="5"/>
  <c r="T3566" i="5"/>
  <c r="S3566" i="5"/>
  <c r="T3567" i="5"/>
  <c r="S3567" i="5"/>
  <c r="T3568" i="5"/>
  <c r="S3568" i="5"/>
  <c r="T3569" i="5"/>
  <c r="S3569" i="5"/>
  <c r="T3570" i="5"/>
  <c r="S3570" i="5"/>
  <c r="T3571" i="5"/>
  <c r="S3571" i="5"/>
  <c r="T3572" i="5"/>
  <c r="S3572" i="5"/>
  <c r="T3573" i="5"/>
  <c r="S3573" i="5"/>
  <c r="T3574" i="5"/>
  <c r="S3574" i="5"/>
  <c r="T3575" i="5"/>
  <c r="S3575" i="5"/>
  <c r="T3576" i="5"/>
  <c r="S3576" i="5"/>
  <c r="T3577" i="5"/>
  <c r="S3577" i="5"/>
  <c r="T3578" i="5"/>
  <c r="S3578" i="5"/>
  <c r="T3579" i="5"/>
  <c r="S3579" i="5"/>
  <c r="T3580" i="5"/>
  <c r="S3580" i="5"/>
  <c r="T3581" i="5"/>
  <c r="S3581" i="5"/>
  <c r="T3582" i="5"/>
  <c r="S3582" i="5"/>
  <c r="T3583" i="5"/>
  <c r="S3583" i="5"/>
  <c r="T3584" i="5"/>
  <c r="S3584" i="5"/>
  <c r="T3585" i="5"/>
  <c r="S3585" i="5"/>
  <c r="T3586" i="5"/>
  <c r="S3586" i="5"/>
  <c r="T3587" i="5"/>
  <c r="S3587" i="5"/>
  <c r="T3588" i="5"/>
  <c r="S3588" i="5"/>
  <c r="T3589" i="5"/>
  <c r="S3589" i="5"/>
  <c r="T3590" i="5"/>
  <c r="S3590" i="5"/>
  <c r="T3591" i="5"/>
  <c r="S3591" i="5"/>
  <c r="T3592" i="5"/>
  <c r="S3592" i="5"/>
  <c r="T3593" i="5"/>
  <c r="S3593" i="5"/>
  <c r="T3594" i="5"/>
  <c r="S3594" i="5"/>
  <c r="T3595" i="5"/>
  <c r="S3595" i="5"/>
  <c r="T3596" i="5"/>
  <c r="S3596" i="5"/>
  <c r="T3597" i="5"/>
  <c r="S3597" i="5"/>
  <c r="T3598" i="5"/>
  <c r="S3598" i="5"/>
  <c r="T3599" i="5"/>
  <c r="S3599" i="5"/>
  <c r="T3600" i="5"/>
  <c r="S3600" i="5"/>
  <c r="T3601" i="5"/>
  <c r="S3601" i="5"/>
  <c r="T3602" i="5"/>
  <c r="S3602" i="5"/>
  <c r="T3603" i="5"/>
  <c r="S3603" i="5"/>
  <c r="T3604" i="5"/>
  <c r="S3604" i="5"/>
  <c r="T3605" i="5"/>
  <c r="S3605" i="5"/>
  <c r="T3606" i="5"/>
  <c r="S3606" i="5"/>
  <c r="T3607" i="5"/>
  <c r="S3607" i="5"/>
  <c r="T3608" i="5"/>
  <c r="S3608" i="5"/>
  <c r="T3609" i="5"/>
  <c r="S3609" i="5"/>
  <c r="T3610" i="5"/>
  <c r="S3610" i="5"/>
  <c r="T3611" i="5"/>
  <c r="S3611" i="5"/>
  <c r="T3612" i="5"/>
  <c r="S3612" i="5"/>
  <c r="T3613" i="5"/>
  <c r="S3613" i="5"/>
  <c r="T3614" i="5"/>
  <c r="S3614" i="5"/>
  <c r="T3615" i="5"/>
  <c r="S3615" i="5"/>
  <c r="T3616" i="5"/>
  <c r="S3616" i="5"/>
  <c r="T3617" i="5"/>
  <c r="S3617" i="5"/>
  <c r="T3618" i="5"/>
  <c r="S3618" i="5"/>
  <c r="T3619" i="5"/>
  <c r="S3619" i="5"/>
  <c r="T3620" i="5"/>
  <c r="S3620" i="5"/>
  <c r="T3621" i="5"/>
  <c r="S3621" i="5"/>
  <c r="T3622" i="5"/>
  <c r="S3622" i="5"/>
  <c r="T3623" i="5"/>
  <c r="S3623" i="5"/>
  <c r="T3624" i="5"/>
  <c r="S3624" i="5"/>
  <c r="T3625" i="5"/>
  <c r="S3625" i="5"/>
  <c r="T3626" i="5"/>
  <c r="S3626" i="5"/>
  <c r="T3627" i="5"/>
  <c r="S3627" i="5"/>
  <c r="T3628" i="5"/>
  <c r="S3628" i="5"/>
  <c r="T3629" i="5"/>
  <c r="S3629" i="5"/>
  <c r="T3630" i="5"/>
  <c r="S3630" i="5"/>
  <c r="T3631" i="5"/>
  <c r="S3631" i="5"/>
  <c r="T3632" i="5"/>
  <c r="S3632" i="5"/>
  <c r="T3633" i="5"/>
  <c r="S3633" i="5"/>
  <c r="T3634" i="5"/>
  <c r="S3634" i="5"/>
  <c r="T3635" i="5"/>
  <c r="S3635" i="5"/>
  <c r="T3636" i="5"/>
  <c r="S3636" i="5"/>
  <c r="T3637" i="5"/>
  <c r="S3637" i="5"/>
  <c r="T3638" i="5"/>
  <c r="S3638" i="5"/>
  <c r="T3639" i="5"/>
  <c r="S3639" i="5"/>
  <c r="T3640" i="5"/>
  <c r="S3640" i="5"/>
  <c r="T3641" i="5"/>
  <c r="S3641" i="5"/>
  <c r="T3642" i="5"/>
  <c r="S3642" i="5"/>
  <c r="T3643" i="5"/>
  <c r="S3643" i="5"/>
  <c r="T3644" i="5"/>
  <c r="S3644" i="5"/>
  <c r="T3645" i="5"/>
  <c r="S3645" i="5"/>
  <c r="T3646" i="5"/>
  <c r="S3646" i="5"/>
  <c r="T3647" i="5"/>
  <c r="S3647" i="5"/>
  <c r="T3648" i="5"/>
  <c r="S3648" i="5"/>
  <c r="T3649" i="5"/>
  <c r="S3649" i="5"/>
  <c r="T3650" i="5"/>
  <c r="S3650" i="5"/>
  <c r="T3651" i="5"/>
  <c r="S3651" i="5"/>
  <c r="T3652" i="5"/>
  <c r="S3652" i="5"/>
  <c r="T3653" i="5"/>
  <c r="S3653" i="5"/>
  <c r="T3654" i="5"/>
  <c r="S3654" i="5"/>
  <c r="T3655" i="5"/>
  <c r="S3655" i="5"/>
  <c r="T3656" i="5"/>
  <c r="S3656" i="5"/>
  <c r="T3657" i="5"/>
  <c r="S3657" i="5"/>
  <c r="T3658" i="5"/>
  <c r="S3658" i="5"/>
  <c r="T3659" i="5"/>
  <c r="S3659" i="5"/>
  <c r="T3660" i="5"/>
  <c r="S3660" i="5"/>
  <c r="T3661" i="5"/>
  <c r="S3661" i="5"/>
  <c r="T3662" i="5"/>
  <c r="S3662" i="5"/>
  <c r="T3663" i="5"/>
  <c r="S3663" i="5"/>
  <c r="T3664" i="5"/>
  <c r="S3664" i="5"/>
  <c r="T3665" i="5"/>
  <c r="S3665" i="5"/>
  <c r="T3666" i="5"/>
  <c r="S3666" i="5"/>
  <c r="T3667" i="5"/>
  <c r="S3667" i="5"/>
  <c r="T3668" i="5"/>
  <c r="S3668" i="5"/>
  <c r="T3669" i="5"/>
  <c r="S3669" i="5"/>
  <c r="T3670" i="5"/>
  <c r="S3670" i="5"/>
  <c r="T3671" i="5"/>
  <c r="S3671" i="5"/>
  <c r="T3672" i="5"/>
  <c r="S3672" i="5"/>
  <c r="T3673" i="5"/>
  <c r="S3673" i="5"/>
  <c r="T3674" i="5"/>
  <c r="S3674" i="5"/>
  <c r="T3675" i="5"/>
  <c r="S3675" i="5"/>
  <c r="T3676" i="5"/>
  <c r="S3676" i="5"/>
  <c r="T3677" i="5"/>
  <c r="S3677" i="5"/>
  <c r="T3678" i="5"/>
  <c r="S3678" i="5"/>
  <c r="T3679" i="5"/>
  <c r="S3679" i="5"/>
  <c r="T3680" i="5"/>
  <c r="S3680" i="5"/>
  <c r="T3681" i="5"/>
  <c r="S3681" i="5"/>
  <c r="T3682" i="5"/>
  <c r="S3682" i="5"/>
  <c r="T3683" i="5"/>
  <c r="S3683" i="5"/>
  <c r="T3684" i="5"/>
  <c r="S3684" i="5"/>
  <c r="T3685" i="5"/>
  <c r="S3685" i="5"/>
  <c r="T3686" i="5"/>
  <c r="S3686" i="5"/>
  <c r="T3687" i="5"/>
  <c r="S3687" i="5"/>
  <c r="T3688" i="5"/>
  <c r="S3688" i="5"/>
  <c r="T3689" i="5"/>
  <c r="S3689" i="5"/>
  <c r="T3690" i="5"/>
  <c r="S3690" i="5"/>
  <c r="T3691" i="5"/>
  <c r="S3691" i="5"/>
  <c r="T3692" i="5"/>
  <c r="S3692" i="5"/>
  <c r="T3693" i="5"/>
  <c r="S3693" i="5"/>
  <c r="T3694" i="5"/>
  <c r="S3694" i="5"/>
  <c r="T3695" i="5"/>
  <c r="S3695" i="5"/>
  <c r="T3696" i="5"/>
  <c r="S3696" i="5"/>
  <c r="T3697" i="5"/>
  <c r="S3697" i="5"/>
  <c r="T3698" i="5"/>
  <c r="S3698" i="5"/>
  <c r="T3699" i="5"/>
  <c r="S3699" i="5"/>
  <c r="T3700" i="5"/>
  <c r="S3700" i="5"/>
  <c r="T3701" i="5"/>
  <c r="S3701" i="5"/>
  <c r="T3702" i="5"/>
  <c r="S3702" i="5"/>
  <c r="T3703" i="5"/>
  <c r="S3703" i="5"/>
  <c r="T3704" i="5"/>
  <c r="S3704" i="5"/>
  <c r="T3705" i="5"/>
  <c r="S3705" i="5"/>
  <c r="T3706" i="5"/>
  <c r="S3706" i="5"/>
  <c r="T3707" i="5"/>
  <c r="S3707" i="5"/>
  <c r="T3708" i="5"/>
  <c r="S3708" i="5"/>
  <c r="T3709" i="5"/>
  <c r="S3709" i="5"/>
  <c r="T3710" i="5"/>
  <c r="S3710" i="5"/>
  <c r="T3711" i="5"/>
  <c r="S3711" i="5"/>
  <c r="T3712" i="5"/>
  <c r="S3712" i="5"/>
  <c r="T3713" i="5"/>
  <c r="S3713" i="5"/>
  <c r="T3714" i="5"/>
  <c r="S3714" i="5"/>
  <c r="T3715" i="5"/>
  <c r="S3715" i="5"/>
  <c r="T3716" i="5"/>
  <c r="S3716" i="5"/>
  <c r="T3717" i="5"/>
  <c r="S3717" i="5"/>
  <c r="T3718" i="5"/>
  <c r="S3718" i="5"/>
  <c r="T3719" i="5"/>
  <c r="S3719" i="5"/>
  <c r="T3720" i="5"/>
  <c r="S3720" i="5"/>
  <c r="T3721" i="5"/>
  <c r="S3721" i="5"/>
  <c r="T3722" i="5"/>
  <c r="S3722" i="5"/>
  <c r="T3723" i="5"/>
  <c r="S3723" i="5"/>
  <c r="T3724" i="5"/>
  <c r="S3724" i="5"/>
  <c r="T3725" i="5"/>
  <c r="S3725" i="5"/>
  <c r="T3726" i="5"/>
  <c r="S3726" i="5"/>
  <c r="T3727" i="5"/>
  <c r="S3727" i="5"/>
  <c r="T3728" i="5"/>
  <c r="S3728" i="5"/>
  <c r="T3729" i="5"/>
  <c r="S3729" i="5"/>
  <c r="T3730" i="5"/>
  <c r="S3730" i="5"/>
  <c r="T3731" i="5"/>
  <c r="S3731" i="5"/>
  <c r="T3732" i="5"/>
  <c r="S3732" i="5"/>
  <c r="T3733" i="5"/>
  <c r="S3733" i="5"/>
  <c r="T3734" i="5"/>
  <c r="S3734" i="5"/>
  <c r="T3735" i="5"/>
  <c r="S3735" i="5"/>
  <c r="T3736" i="5"/>
  <c r="S3736" i="5"/>
  <c r="T3737" i="5"/>
  <c r="S3737" i="5"/>
  <c r="T3738" i="5"/>
  <c r="S3738" i="5"/>
  <c r="T3739" i="5"/>
  <c r="S3739" i="5"/>
  <c r="T3740" i="5"/>
  <c r="S3740" i="5"/>
  <c r="T3741" i="5"/>
  <c r="S3741" i="5"/>
  <c r="T3742" i="5"/>
  <c r="S3742" i="5"/>
  <c r="T3743" i="5"/>
  <c r="S3743" i="5"/>
  <c r="T3744" i="5"/>
  <c r="S3744" i="5"/>
  <c r="T3745" i="5"/>
  <c r="S3745" i="5"/>
  <c r="T3746" i="5"/>
  <c r="S3746" i="5"/>
  <c r="T3747" i="5"/>
  <c r="S3747" i="5"/>
  <c r="T3748" i="5"/>
  <c r="S3748" i="5"/>
  <c r="T3749" i="5"/>
  <c r="S3749" i="5"/>
  <c r="T3750" i="5"/>
  <c r="S3750" i="5"/>
  <c r="T3751" i="5"/>
  <c r="S3751" i="5"/>
  <c r="T3752" i="5"/>
  <c r="S3752" i="5"/>
  <c r="T3753" i="5"/>
  <c r="S3753" i="5"/>
  <c r="T3754" i="5"/>
  <c r="S3754" i="5"/>
  <c r="T3755" i="5"/>
  <c r="S3755" i="5"/>
  <c r="T3756" i="5"/>
  <c r="S3756" i="5"/>
  <c r="T3757" i="5"/>
  <c r="S3757" i="5"/>
  <c r="T3758" i="5"/>
  <c r="S3758" i="5"/>
  <c r="T3759" i="5"/>
  <c r="S3759" i="5"/>
  <c r="T3760" i="5"/>
  <c r="S3760" i="5"/>
  <c r="T3761" i="5"/>
  <c r="S3761" i="5"/>
  <c r="T3762" i="5"/>
  <c r="S3762" i="5"/>
  <c r="T3763" i="5"/>
  <c r="S3763" i="5"/>
  <c r="T3764" i="5"/>
  <c r="S3764" i="5"/>
  <c r="T3765" i="5"/>
  <c r="S3765" i="5"/>
  <c r="T3766" i="5"/>
  <c r="S3766" i="5"/>
  <c r="T3767" i="5"/>
  <c r="S3767" i="5"/>
  <c r="T3768" i="5"/>
  <c r="S3768" i="5"/>
  <c r="T3769" i="5"/>
  <c r="S3769" i="5"/>
  <c r="T3770" i="5"/>
  <c r="S3770" i="5"/>
  <c r="T3771" i="5"/>
  <c r="S3771" i="5"/>
  <c r="T3772" i="5"/>
  <c r="S3772" i="5"/>
  <c r="T3773" i="5"/>
  <c r="S3773" i="5"/>
  <c r="T3774" i="5"/>
  <c r="S3774" i="5"/>
  <c r="T3775" i="5"/>
  <c r="S3775" i="5"/>
  <c r="T3776" i="5"/>
  <c r="S3776" i="5"/>
  <c r="T3777" i="5"/>
  <c r="S3777" i="5"/>
  <c r="T3778" i="5"/>
  <c r="S3778" i="5"/>
  <c r="T3779" i="5"/>
  <c r="S3779" i="5"/>
  <c r="T3780" i="5"/>
  <c r="S3780" i="5"/>
  <c r="T3781" i="5"/>
  <c r="S3781" i="5"/>
  <c r="T3782" i="5"/>
  <c r="S3782" i="5"/>
  <c r="T3783" i="5"/>
  <c r="S3783" i="5"/>
  <c r="T3784" i="5"/>
  <c r="S3784" i="5"/>
  <c r="T3785" i="5"/>
  <c r="S3785" i="5"/>
  <c r="T3786" i="5"/>
  <c r="S3786" i="5"/>
  <c r="T3787" i="5"/>
  <c r="S3787" i="5"/>
  <c r="T3788" i="5"/>
  <c r="S3788" i="5"/>
  <c r="T3789" i="5"/>
  <c r="S3789" i="5"/>
  <c r="T3790" i="5"/>
  <c r="S3790" i="5"/>
  <c r="T3791" i="5"/>
  <c r="S3791" i="5"/>
  <c r="T3792" i="5"/>
  <c r="S3792" i="5"/>
  <c r="T3793" i="5"/>
  <c r="S3793" i="5"/>
  <c r="T3794" i="5"/>
  <c r="S3794" i="5"/>
  <c r="T3795" i="5"/>
  <c r="S3795" i="5"/>
  <c r="T3796" i="5"/>
  <c r="S3796" i="5"/>
  <c r="T3797" i="5"/>
  <c r="S3797" i="5"/>
  <c r="T3798" i="5"/>
  <c r="S3798" i="5"/>
  <c r="T3799" i="5"/>
  <c r="S3799" i="5"/>
  <c r="T3800" i="5"/>
  <c r="S3800" i="5"/>
  <c r="T3801" i="5"/>
  <c r="S3801" i="5"/>
  <c r="T3802" i="5"/>
  <c r="S3802" i="5"/>
  <c r="T3803" i="5"/>
  <c r="S3803" i="5"/>
  <c r="T3804" i="5"/>
  <c r="S3804" i="5"/>
  <c r="T3805" i="5"/>
  <c r="S3805" i="5"/>
  <c r="T3806" i="5"/>
  <c r="S3806" i="5"/>
  <c r="T3807" i="5"/>
  <c r="S3807" i="5"/>
  <c r="T3808" i="5"/>
  <c r="S3808" i="5"/>
  <c r="T3809" i="5"/>
  <c r="S3809" i="5"/>
  <c r="T3810" i="5"/>
  <c r="S3810" i="5"/>
  <c r="T3811" i="5"/>
  <c r="S3811" i="5"/>
  <c r="T3812" i="5"/>
  <c r="S3812" i="5"/>
  <c r="T3813" i="5"/>
  <c r="S3813" i="5"/>
  <c r="T3814" i="5"/>
  <c r="S3814" i="5"/>
  <c r="T3815" i="5"/>
  <c r="S3815" i="5"/>
  <c r="T3816" i="5"/>
  <c r="S3816" i="5"/>
  <c r="T3817" i="5"/>
  <c r="S3817" i="5"/>
  <c r="T3818" i="5"/>
  <c r="S3818" i="5"/>
  <c r="T3819" i="5"/>
  <c r="S3819" i="5"/>
  <c r="T3820" i="5"/>
  <c r="S3820" i="5"/>
  <c r="T3821" i="5"/>
  <c r="S3821" i="5"/>
  <c r="T3822" i="5"/>
  <c r="S3822" i="5"/>
  <c r="T3823" i="5"/>
  <c r="S3823" i="5"/>
  <c r="T3824" i="5"/>
  <c r="S3824" i="5"/>
  <c r="T3825" i="5"/>
  <c r="S3825" i="5"/>
  <c r="T3826" i="5"/>
  <c r="S3826" i="5"/>
  <c r="T3827" i="5"/>
  <c r="S3827" i="5"/>
  <c r="T3828" i="5"/>
  <c r="S3828" i="5"/>
  <c r="T3829" i="5"/>
  <c r="S3829" i="5"/>
  <c r="T3830" i="5"/>
  <c r="S3830" i="5"/>
  <c r="T3831" i="5"/>
  <c r="S3831" i="5"/>
  <c r="T3832" i="5"/>
  <c r="S3832" i="5"/>
  <c r="T3833" i="5"/>
  <c r="S3833" i="5"/>
  <c r="T3834" i="5"/>
  <c r="S3834" i="5"/>
  <c r="T3835" i="5"/>
  <c r="S3835" i="5"/>
  <c r="T3836" i="5"/>
  <c r="S3836" i="5"/>
  <c r="T3837" i="5"/>
  <c r="S3837" i="5"/>
  <c r="T3838" i="5"/>
  <c r="S3838" i="5"/>
  <c r="T3839" i="5"/>
  <c r="S3839" i="5"/>
  <c r="T3840" i="5"/>
  <c r="S3840" i="5"/>
  <c r="T3841" i="5"/>
  <c r="S3841" i="5"/>
  <c r="T3842" i="5"/>
  <c r="S3842" i="5"/>
  <c r="T3843" i="5"/>
  <c r="S3843" i="5"/>
  <c r="T3844" i="5"/>
  <c r="S3844" i="5"/>
  <c r="T3845" i="5"/>
  <c r="S3845" i="5"/>
  <c r="T3846" i="5"/>
  <c r="S3846" i="5"/>
  <c r="T3847" i="5"/>
  <c r="S3847" i="5"/>
  <c r="T3848" i="5"/>
  <c r="S3848" i="5"/>
  <c r="T3849" i="5"/>
  <c r="S3849" i="5"/>
  <c r="T3850" i="5"/>
  <c r="S3850" i="5"/>
  <c r="T3851" i="5"/>
  <c r="S3851" i="5"/>
  <c r="T3852" i="5"/>
  <c r="S3852" i="5"/>
  <c r="T3853" i="5"/>
  <c r="S3853" i="5"/>
  <c r="T3854" i="5"/>
  <c r="S3854" i="5"/>
  <c r="T3855" i="5"/>
  <c r="S3855" i="5"/>
  <c r="T3856" i="5"/>
  <c r="S3856" i="5"/>
  <c r="T3857" i="5"/>
  <c r="S3857" i="5"/>
  <c r="T3858" i="5"/>
  <c r="S3858" i="5"/>
  <c r="T3859" i="5"/>
  <c r="S3859" i="5"/>
  <c r="T3860" i="5"/>
  <c r="S3860" i="5"/>
  <c r="T3861" i="5"/>
  <c r="S3861" i="5"/>
  <c r="T3862" i="5"/>
  <c r="S3862" i="5"/>
  <c r="T3863" i="5"/>
  <c r="S3863" i="5"/>
  <c r="T3864" i="5"/>
  <c r="S3864" i="5"/>
  <c r="T3865" i="5"/>
  <c r="S3865" i="5"/>
  <c r="T3866" i="5"/>
  <c r="S3866" i="5"/>
  <c r="T3867" i="5"/>
  <c r="S3867" i="5"/>
  <c r="T3868" i="5"/>
  <c r="S3868" i="5"/>
  <c r="T3869" i="5"/>
  <c r="S3869" i="5"/>
  <c r="T3870" i="5"/>
  <c r="S3870" i="5"/>
  <c r="T3871" i="5"/>
  <c r="S3871" i="5"/>
  <c r="T3872" i="5"/>
  <c r="S3872" i="5"/>
  <c r="T3873" i="5"/>
  <c r="S3873" i="5"/>
  <c r="T3874" i="5"/>
  <c r="S3874" i="5"/>
  <c r="T3875" i="5"/>
  <c r="S3875" i="5"/>
  <c r="T3876" i="5"/>
  <c r="S3876" i="5"/>
  <c r="T3877" i="5"/>
  <c r="S3877" i="5"/>
  <c r="T3878" i="5"/>
  <c r="S3878" i="5"/>
  <c r="T3879" i="5"/>
  <c r="S3879" i="5"/>
  <c r="T3880" i="5"/>
  <c r="S3880" i="5"/>
  <c r="T3881" i="5"/>
  <c r="S3881" i="5"/>
  <c r="T3882" i="5"/>
  <c r="S3882" i="5"/>
  <c r="T3883" i="5"/>
  <c r="S3883" i="5"/>
  <c r="T3884" i="5"/>
  <c r="S3884" i="5"/>
  <c r="T3885" i="5"/>
  <c r="S3885" i="5"/>
  <c r="T3886" i="5"/>
  <c r="S3886" i="5"/>
  <c r="T3887" i="5"/>
  <c r="S3887" i="5"/>
  <c r="T3888" i="5"/>
  <c r="S3888" i="5"/>
  <c r="T3889" i="5"/>
  <c r="S3889" i="5"/>
  <c r="T3890" i="5"/>
  <c r="S3890" i="5"/>
  <c r="T3891" i="5"/>
  <c r="S3891" i="5"/>
  <c r="T3892" i="5"/>
  <c r="S3892" i="5"/>
  <c r="T3893" i="5"/>
  <c r="S3893" i="5"/>
  <c r="T3894" i="5"/>
  <c r="S3894" i="5"/>
  <c r="T3895" i="5"/>
  <c r="S3895" i="5"/>
  <c r="T3896" i="5"/>
  <c r="S3896" i="5"/>
  <c r="T3897" i="5"/>
  <c r="S3897" i="5"/>
  <c r="T3898" i="5"/>
  <c r="S3898" i="5"/>
  <c r="T3899" i="5"/>
  <c r="S3899" i="5"/>
  <c r="T3900" i="5"/>
  <c r="S3900" i="5"/>
  <c r="T3901" i="5"/>
  <c r="S3901" i="5"/>
  <c r="T3902" i="5"/>
  <c r="S3902" i="5"/>
  <c r="T3903" i="5"/>
  <c r="S3903" i="5"/>
  <c r="T3904" i="5"/>
  <c r="S3904" i="5"/>
  <c r="T3905" i="5"/>
  <c r="S3905" i="5"/>
  <c r="T3906" i="5"/>
  <c r="S3906" i="5"/>
  <c r="T3907" i="5"/>
  <c r="S3907" i="5"/>
  <c r="T3908" i="5"/>
  <c r="S3908" i="5"/>
  <c r="T3909" i="5"/>
  <c r="S3909" i="5"/>
  <c r="T3910" i="5"/>
  <c r="S3910" i="5"/>
  <c r="T3911" i="5"/>
  <c r="S3911" i="5"/>
  <c r="T3912" i="5"/>
  <c r="S3912" i="5"/>
  <c r="T3913" i="5"/>
  <c r="S3913" i="5"/>
  <c r="T3914" i="5"/>
  <c r="S3914" i="5"/>
  <c r="T3915" i="5"/>
  <c r="S3915" i="5"/>
  <c r="T3916" i="5"/>
  <c r="S3916" i="5"/>
  <c r="T3917" i="5"/>
  <c r="S3917" i="5"/>
  <c r="T3918" i="5"/>
  <c r="S3918" i="5"/>
  <c r="T3919" i="5"/>
  <c r="S3919" i="5"/>
  <c r="T3920" i="5"/>
  <c r="S3920" i="5"/>
  <c r="T3921" i="5"/>
  <c r="S3921" i="5"/>
  <c r="T3922" i="5"/>
  <c r="S3922" i="5"/>
  <c r="T3923" i="5"/>
  <c r="S3923" i="5"/>
  <c r="T3924" i="5"/>
  <c r="S3924" i="5"/>
  <c r="T3925" i="5"/>
  <c r="S3925" i="5"/>
  <c r="T3926" i="5"/>
  <c r="S3926" i="5"/>
  <c r="T3927" i="5"/>
  <c r="S3927" i="5"/>
  <c r="T3928" i="5"/>
  <c r="S3928" i="5"/>
  <c r="T3929" i="5"/>
  <c r="S3929" i="5"/>
  <c r="T3930" i="5"/>
  <c r="S3930" i="5"/>
  <c r="T3931" i="5"/>
  <c r="S3931" i="5"/>
  <c r="T3932" i="5"/>
  <c r="S3932" i="5"/>
  <c r="T3933" i="5"/>
  <c r="S3933" i="5"/>
  <c r="T3934" i="5"/>
  <c r="S3934" i="5"/>
  <c r="T3935" i="5"/>
  <c r="S3935" i="5"/>
  <c r="T3936" i="5"/>
  <c r="S3936" i="5"/>
  <c r="T3937" i="5"/>
  <c r="S3937" i="5"/>
  <c r="T3938" i="5"/>
  <c r="S3938" i="5"/>
  <c r="T3939" i="5"/>
  <c r="S3939" i="5"/>
  <c r="T3940" i="5"/>
  <c r="S3940" i="5"/>
  <c r="T3941" i="5"/>
  <c r="S3941" i="5"/>
  <c r="T3942" i="5"/>
  <c r="S3942" i="5"/>
  <c r="T3943" i="5"/>
  <c r="S3943" i="5"/>
  <c r="T3944" i="5"/>
  <c r="S3944" i="5"/>
  <c r="T3945" i="5"/>
  <c r="S3945" i="5"/>
  <c r="T3946" i="5"/>
  <c r="S3946" i="5"/>
  <c r="T3947" i="5"/>
  <c r="S3947" i="5"/>
  <c r="T3948" i="5"/>
  <c r="S3948" i="5"/>
  <c r="T3949" i="5"/>
  <c r="S3949" i="5"/>
  <c r="T3950" i="5"/>
  <c r="S3950" i="5"/>
  <c r="T3951" i="5"/>
  <c r="S3951" i="5"/>
  <c r="T3952" i="5"/>
  <c r="S3952" i="5"/>
  <c r="T3953" i="5"/>
  <c r="S3953" i="5"/>
  <c r="T3954" i="5"/>
  <c r="S3954" i="5"/>
  <c r="T3955" i="5"/>
  <c r="S3955" i="5"/>
  <c r="T3956" i="5"/>
  <c r="S3956" i="5"/>
  <c r="T3957" i="5"/>
  <c r="S3957" i="5"/>
  <c r="T3958" i="5"/>
  <c r="S3958" i="5"/>
  <c r="T3959" i="5"/>
  <c r="S3959" i="5"/>
  <c r="T3960" i="5"/>
  <c r="S3960" i="5"/>
  <c r="T3961" i="5"/>
  <c r="S3961" i="5"/>
  <c r="T3962" i="5"/>
  <c r="S3962" i="5"/>
  <c r="T3963" i="5"/>
  <c r="S3963" i="5"/>
  <c r="T3964" i="5"/>
  <c r="S3964" i="5"/>
  <c r="T3965" i="5"/>
  <c r="S3965" i="5"/>
  <c r="T3966" i="5"/>
  <c r="S3966" i="5"/>
  <c r="T3967" i="5"/>
  <c r="S3967" i="5"/>
  <c r="T3968" i="5"/>
  <c r="S3968" i="5"/>
  <c r="T3969" i="5"/>
  <c r="S3969" i="5"/>
  <c r="T3970" i="5"/>
  <c r="S3970" i="5"/>
  <c r="T3971" i="5"/>
  <c r="S3971" i="5"/>
  <c r="T3972" i="5"/>
  <c r="S3972" i="5"/>
  <c r="T3973" i="5"/>
  <c r="S3973" i="5"/>
  <c r="T3974" i="5"/>
  <c r="S3974" i="5"/>
  <c r="T3975" i="5"/>
  <c r="S3975" i="5"/>
  <c r="T3976" i="5"/>
  <c r="S3976" i="5"/>
  <c r="T3977" i="5"/>
  <c r="S3977" i="5"/>
  <c r="T3978" i="5"/>
  <c r="S3978" i="5"/>
  <c r="T3979" i="5"/>
  <c r="S3979" i="5"/>
  <c r="T3980" i="5"/>
  <c r="S3980" i="5"/>
  <c r="T3981" i="5"/>
  <c r="S3981" i="5"/>
  <c r="T3982" i="5"/>
  <c r="S3982" i="5"/>
  <c r="T3983" i="5"/>
  <c r="S3983" i="5"/>
  <c r="T3984" i="5"/>
  <c r="S3984" i="5"/>
  <c r="T3985" i="5"/>
  <c r="S3985" i="5"/>
  <c r="T3986" i="5"/>
  <c r="S3986" i="5"/>
  <c r="T3987" i="5"/>
  <c r="S3987" i="5"/>
  <c r="T3988" i="5"/>
  <c r="S3988" i="5"/>
  <c r="T3989" i="5"/>
  <c r="S3989" i="5"/>
  <c r="T3990" i="5"/>
  <c r="S3990" i="5"/>
  <c r="T3991" i="5"/>
  <c r="S3991" i="5"/>
  <c r="T3992" i="5"/>
  <c r="S3992" i="5"/>
  <c r="T3993" i="5"/>
  <c r="S3993" i="5"/>
  <c r="T3994" i="5"/>
  <c r="S3994" i="5"/>
  <c r="T3995" i="5"/>
  <c r="S3995" i="5"/>
  <c r="T3996" i="5"/>
  <c r="S3996" i="5"/>
  <c r="T3997" i="5"/>
  <c r="S3997" i="5"/>
  <c r="T3998" i="5"/>
  <c r="S3998" i="5"/>
  <c r="T3999" i="5"/>
  <c r="S3999" i="5"/>
  <c r="T4000" i="5"/>
  <c r="S4000" i="5"/>
  <c r="T4001" i="5"/>
  <c r="S4001" i="5"/>
  <c r="T4002" i="5"/>
  <c r="S4002" i="5"/>
  <c r="T4003" i="5"/>
  <c r="S4003" i="5"/>
  <c r="T4004" i="5"/>
  <c r="S4004" i="5"/>
  <c r="T4005" i="5"/>
  <c r="S4005" i="5"/>
  <c r="T4006" i="5"/>
  <c r="S4006" i="5"/>
  <c r="T4007" i="5"/>
  <c r="S4007" i="5"/>
  <c r="T4008" i="5"/>
  <c r="S4008" i="5"/>
  <c r="T4009" i="5"/>
  <c r="S4009" i="5"/>
  <c r="T4010" i="5"/>
  <c r="S4010" i="5"/>
  <c r="T4011" i="5"/>
  <c r="S4011" i="5"/>
  <c r="T4012" i="5"/>
  <c r="S4012" i="5"/>
  <c r="T4013" i="5"/>
  <c r="S4013" i="5"/>
  <c r="T4014" i="5"/>
  <c r="S4014" i="5"/>
  <c r="T4015" i="5"/>
  <c r="S4015" i="5"/>
  <c r="T4016" i="5"/>
  <c r="S4016" i="5"/>
  <c r="T4017" i="5"/>
  <c r="S4017" i="5"/>
  <c r="T4018" i="5"/>
  <c r="S4018" i="5"/>
  <c r="T4019" i="5"/>
  <c r="S4019" i="5"/>
  <c r="T4020" i="5"/>
  <c r="S4020" i="5"/>
  <c r="T4021" i="5"/>
  <c r="S4021" i="5"/>
  <c r="T4022" i="5"/>
  <c r="S4022" i="5"/>
  <c r="T4023" i="5"/>
  <c r="S4023" i="5"/>
  <c r="T4024" i="5"/>
  <c r="S4024" i="5"/>
  <c r="T4025" i="5"/>
  <c r="S4025" i="5"/>
  <c r="T4026" i="5"/>
  <c r="S4026" i="5"/>
  <c r="T4027" i="5"/>
  <c r="S4027" i="5"/>
  <c r="T4028" i="5"/>
  <c r="S4028" i="5"/>
  <c r="T4029" i="5"/>
  <c r="S4029" i="5"/>
  <c r="T4030" i="5"/>
  <c r="S4030" i="5"/>
  <c r="T4031" i="5"/>
  <c r="S4031" i="5"/>
  <c r="T4032" i="5"/>
  <c r="S4032" i="5"/>
  <c r="T4033" i="5"/>
  <c r="S4033" i="5"/>
  <c r="T4034" i="5"/>
  <c r="S4034" i="5"/>
  <c r="T4035" i="5"/>
  <c r="S4035" i="5"/>
  <c r="T4036" i="5"/>
  <c r="S4036" i="5"/>
  <c r="T4037" i="5"/>
  <c r="S4037" i="5"/>
  <c r="T4038" i="5"/>
  <c r="S4038" i="5"/>
  <c r="T4039" i="5"/>
  <c r="S4039" i="5"/>
  <c r="T4040" i="5"/>
  <c r="S4040" i="5"/>
  <c r="T4041" i="5"/>
  <c r="S4041" i="5"/>
  <c r="T4042" i="5"/>
  <c r="S4042" i="5"/>
  <c r="T4043" i="5"/>
  <c r="S4043" i="5"/>
  <c r="T4044" i="5"/>
  <c r="S4044" i="5"/>
  <c r="T4045" i="5"/>
  <c r="S4045" i="5"/>
  <c r="T4046" i="5"/>
  <c r="S4046" i="5"/>
  <c r="T4047" i="5"/>
  <c r="S4047" i="5"/>
  <c r="T4048" i="5"/>
  <c r="S4048" i="5"/>
  <c r="T4049" i="5"/>
  <c r="S4049" i="5"/>
  <c r="T4050" i="5"/>
  <c r="S4050" i="5"/>
  <c r="T4051" i="5"/>
  <c r="S4051" i="5"/>
  <c r="T4052" i="5"/>
  <c r="S4052" i="5"/>
  <c r="T4053" i="5"/>
  <c r="S4053" i="5"/>
  <c r="T4054" i="5"/>
  <c r="S4054" i="5"/>
  <c r="T4055" i="5"/>
  <c r="S4055" i="5"/>
  <c r="T4056" i="5"/>
  <c r="S4056" i="5"/>
  <c r="T4057" i="5"/>
  <c r="S4057" i="5"/>
  <c r="T4058" i="5"/>
  <c r="S4058" i="5"/>
  <c r="T4059" i="5"/>
  <c r="S4059" i="5"/>
  <c r="T4060" i="5"/>
  <c r="S4060" i="5"/>
  <c r="T4061" i="5"/>
  <c r="S4061" i="5"/>
  <c r="T4062" i="5"/>
  <c r="S4062" i="5"/>
  <c r="T4063" i="5"/>
  <c r="S4063" i="5"/>
  <c r="T4064" i="5"/>
  <c r="S4064" i="5"/>
  <c r="T4065" i="5"/>
  <c r="S4065" i="5"/>
  <c r="T4066" i="5"/>
  <c r="S4066" i="5"/>
  <c r="T4067" i="5"/>
  <c r="S4067" i="5"/>
  <c r="T4068" i="5"/>
  <c r="S4068" i="5"/>
  <c r="T4069" i="5"/>
  <c r="S4069" i="5"/>
  <c r="T4070" i="5"/>
  <c r="S4070" i="5"/>
  <c r="T4071" i="5"/>
  <c r="S4071" i="5"/>
  <c r="T4072" i="5"/>
  <c r="S4072" i="5"/>
  <c r="T4073" i="5"/>
  <c r="S4073" i="5"/>
  <c r="T4074" i="5"/>
  <c r="S4074" i="5"/>
  <c r="T4075" i="5"/>
  <c r="S4075" i="5"/>
  <c r="T4076" i="5"/>
  <c r="S4076" i="5"/>
  <c r="T4077" i="5"/>
  <c r="S4077" i="5"/>
  <c r="T4078" i="5"/>
  <c r="S4078" i="5"/>
  <c r="T4079" i="5"/>
  <c r="S4079" i="5"/>
  <c r="T4080" i="5"/>
  <c r="S4080" i="5"/>
  <c r="T4081" i="5"/>
  <c r="S4081" i="5"/>
  <c r="T4082" i="5"/>
  <c r="S4082" i="5"/>
  <c r="T4083" i="5"/>
  <c r="S4083" i="5"/>
  <c r="T4084" i="5"/>
  <c r="S4084" i="5"/>
  <c r="T4085" i="5"/>
  <c r="S4085" i="5"/>
  <c r="T4086" i="5"/>
  <c r="S4086" i="5"/>
  <c r="T4087" i="5"/>
  <c r="S4087" i="5"/>
  <c r="T4088" i="5"/>
  <c r="S4088" i="5"/>
  <c r="T4089" i="5"/>
  <c r="S4089" i="5"/>
  <c r="T4090" i="5"/>
  <c r="S4090" i="5"/>
  <c r="T4091" i="5"/>
  <c r="S4091" i="5"/>
  <c r="T4092" i="5"/>
  <c r="S4092" i="5"/>
  <c r="T4093" i="5"/>
  <c r="S4093" i="5"/>
  <c r="T4094" i="5"/>
  <c r="S4094" i="5"/>
  <c r="T4095" i="5"/>
  <c r="S4095" i="5"/>
  <c r="T4096" i="5"/>
  <c r="S4096" i="5"/>
  <c r="T4097" i="5"/>
  <c r="S4097" i="5"/>
  <c r="T4098" i="5"/>
  <c r="S4098" i="5"/>
  <c r="T4099" i="5"/>
  <c r="S4099" i="5"/>
  <c r="T4100" i="5"/>
  <c r="S4100" i="5"/>
  <c r="T4101" i="5"/>
  <c r="S4101" i="5"/>
  <c r="T4102" i="5"/>
  <c r="S4102" i="5"/>
  <c r="T4103" i="5"/>
  <c r="S4103" i="5"/>
  <c r="T4104" i="5"/>
  <c r="S4104" i="5"/>
  <c r="T4105" i="5"/>
  <c r="S4105" i="5"/>
  <c r="T4106" i="5"/>
  <c r="S4106" i="5"/>
  <c r="T4107" i="5"/>
  <c r="S4107" i="5"/>
  <c r="T4108" i="5"/>
  <c r="S4108" i="5"/>
  <c r="T4109" i="5"/>
  <c r="S4109" i="5"/>
  <c r="T4110" i="5"/>
  <c r="S4110" i="5"/>
  <c r="T4111" i="5"/>
  <c r="S4111" i="5"/>
  <c r="T4112" i="5"/>
  <c r="S4112" i="5"/>
  <c r="T4113" i="5"/>
  <c r="S4113" i="5"/>
  <c r="T4114" i="5"/>
  <c r="S4114" i="5"/>
  <c r="T4115" i="5"/>
  <c r="S4115" i="5"/>
  <c r="T4116" i="5"/>
  <c r="S4116" i="5"/>
  <c r="T4117" i="5"/>
  <c r="S4117" i="5"/>
  <c r="T4118" i="5"/>
  <c r="S4118" i="5"/>
  <c r="T4119" i="5"/>
  <c r="S4119" i="5"/>
  <c r="T4120" i="5"/>
  <c r="S4120" i="5"/>
  <c r="T4121" i="5"/>
  <c r="S4121" i="5"/>
  <c r="T4122" i="5"/>
  <c r="S4122" i="5"/>
  <c r="T4123" i="5"/>
  <c r="S4123" i="5"/>
  <c r="T4124" i="5"/>
  <c r="S4124" i="5"/>
  <c r="T4125" i="5"/>
  <c r="S4125" i="5"/>
  <c r="T4126" i="5"/>
  <c r="S4126" i="5"/>
  <c r="T4127" i="5"/>
  <c r="S4127" i="5"/>
  <c r="T4128" i="5"/>
  <c r="S4128" i="5"/>
  <c r="T4129" i="5"/>
  <c r="S4129" i="5"/>
  <c r="T4130" i="5"/>
  <c r="S4130" i="5"/>
  <c r="T4131" i="5"/>
  <c r="S4131" i="5"/>
  <c r="T4132" i="5"/>
  <c r="S4132" i="5"/>
  <c r="T4133" i="5"/>
  <c r="S4133" i="5"/>
  <c r="T4134" i="5"/>
  <c r="S4134" i="5"/>
  <c r="T4135" i="5"/>
  <c r="S4135" i="5"/>
  <c r="T4136" i="5"/>
  <c r="S4136" i="5"/>
  <c r="T4137" i="5"/>
  <c r="S4137" i="5"/>
  <c r="T4138" i="5"/>
  <c r="S4138" i="5"/>
  <c r="T4139" i="5"/>
  <c r="S4139" i="5"/>
  <c r="T4140" i="5"/>
  <c r="S4140" i="5"/>
  <c r="T4141" i="5"/>
  <c r="S4141" i="5"/>
  <c r="T4142" i="5"/>
  <c r="S4142" i="5"/>
  <c r="T4143" i="5"/>
  <c r="S4143" i="5"/>
  <c r="T4144" i="5"/>
  <c r="S4144" i="5"/>
  <c r="T4145" i="5"/>
  <c r="S4145" i="5"/>
  <c r="T4146" i="5"/>
  <c r="S4146" i="5"/>
  <c r="T4147" i="5"/>
  <c r="S4147" i="5"/>
  <c r="T4148" i="5"/>
  <c r="S4148" i="5"/>
  <c r="T4149" i="5"/>
  <c r="S4149" i="5"/>
  <c r="T4150" i="5"/>
  <c r="S4150" i="5"/>
  <c r="T4151" i="5"/>
  <c r="S4151" i="5"/>
  <c r="T4152" i="5"/>
  <c r="S4152" i="5"/>
  <c r="T4153" i="5"/>
  <c r="S4153" i="5"/>
  <c r="T4154" i="5"/>
  <c r="S4154" i="5"/>
  <c r="T4155" i="5"/>
  <c r="S4155" i="5"/>
  <c r="T4156" i="5"/>
  <c r="S4156" i="5"/>
  <c r="T4157" i="5"/>
  <c r="S4157" i="5"/>
  <c r="T4158" i="5"/>
  <c r="S4158" i="5"/>
  <c r="T4159" i="5"/>
  <c r="S4159" i="5"/>
  <c r="T4160" i="5"/>
  <c r="S4160" i="5"/>
  <c r="T4161" i="5"/>
  <c r="S4161" i="5"/>
  <c r="T4162" i="5"/>
  <c r="S4162" i="5"/>
  <c r="T4163" i="5"/>
  <c r="S4163" i="5"/>
  <c r="T4164" i="5"/>
  <c r="S4164" i="5"/>
  <c r="T4165" i="5"/>
  <c r="S4165" i="5"/>
  <c r="T4166" i="5"/>
  <c r="S4166" i="5"/>
  <c r="T4167" i="5"/>
  <c r="S4167" i="5"/>
  <c r="T4168" i="5"/>
  <c r="S4168" i="5"/>
  <c r="T4169" i="5"/>
  <c r="S4169" i="5"/>
  <c r="T4170" i="5"/>
  <c r="S4170" i="5"/>
  <c r="T4171" i="5"/>
  <c r="S4171" i="5"/>
  <c r="T4172" i="5"/>
  <c r="S4172" i="5"/>
  <c r="T4173" i="5"/>
  <c r="S4173" i="5"/>
  <c r="T4174" i="5"/>
  <c r="S4174" i="5"/>
  <c r="T4175" i="5"/>
  <c r="S4175" i="5"/>
  <c r="T4176" i="5"/>
  <c r="S4176" i="5"/>
  <c r="T4177" i="5"/>
  <c r="S4177" i="5"/>
  <c r="T4178" i="5"/>
  <c r="S4178" i="5"/>
  <c r="T4179" i="5"/>
  <c r="S4179" i="5"/>
  <c r="T4180" i="5"/>
  <c r="S4180" i="5"/>
  <c r="T4181" i="5"/>
  <c r="S4181" i="5"/>
  <c r="T4182" i="5"/>
  <c r="S4182" i="5"/>
  <c r="T4183" i="5"/>
  <c r="S4183" i="5"/>
  <c r="T4184" i="5"/>
  <c r="S4184" i="5"/>
  <c r="T4185" i="5"/>
  <c r="S4185" i="5"/>
  <c r="T4186" i="5"/>
  <c r="S4186" i="5"/>
  <c r="T4187" i="5"/>
  <c r="S4187" i="5"/>
  <c r="T4188" i="5"/>
  <c r="S4188" i="5"/>
  <c r="T4189" i="5"/>
  <c r="S4189" i="5"/>
  <c r="T4190" i="5"/>
  <c r="S4190" i="5"/>
  <c r="T4191" i="5"/>
  <c r="S4191" i="5"/>
  <c r="T4192" i="5"/>
  <c r="S4192" i="5"/>
  <c r="T4193" i="5"/>
  <c r="S4193" i="5"/>
  <c r="T4194" i="5"/>
  <c r="S4194" i="5"/>
  <c r="T4195" i="5"/>
  <c r="S4195" i="5"/>
  <c r="T4196" i="5"/>
  <c r="S4196" i="5"/>
  <c r="T4197" i="5"/>
  <c r="S4197" i="5"/>
  <c r="T4198" i="5"/>
  <c r="S4198" i="5"/>
  <c r="T4199" i="5"/>
  <c r="S4199" i="5"/>
  <c r="T4200" i="5"/>
  <c r="S4200" i="5"/>
  <c r="T4201" i="5"/>
  <c r="S4201" i="5"/>
  <c r="T4202" i="5"/>
  <c r="S4202" i="5"/>
  <c r="T4203" i="5"/>
  <c r="S4203" i="5"/>
  <c r="T4204" i="5"/>
  <c r="S4204" i="5"/>
  <c r="T4205" i="5"/>
  <c r="S4205" i="5"/>
  <c r="T4206" i="5"/>
  <c r="S4206" i="5"/>
  <c r="T4207" i="5"/>
  <c r="S4207" i="5"/>
  <c r="T4208" i="5"/>
  <c r="S4208" i="5"/>
  <c r="T4209" i="5"/>
  <c r="S4209" i="5"/>
  <c r="T4210" i="5"/>
  <c r="S4210" i="5"/>
  <c r="T4211" i="5"/>
  <c r="S4211" i="5"/>
  <c r="T4212" i="5"/>
  <c r="S4212" i="5"/>
  <c r="T4213" i="5"/>
  <c r="S4213" i="5"/>
  <c r="T4214" i="5"/>
  <c r="S4214" i="5"/>
  <c r="T4215" i="5"/>
  <c r="S4215" i="5"/>
  <c r="T4216" i="5"/>
  <c r="S4216" i="5"/>
  <c r="T4217" i="5"/>
  <c r="S4217" i="5"/>
  <c r="T4218" i="5"/>
  <c r="S4218" i="5"/>
  <c r="T4219" i="5"/>
  <c r="S4219" i="5"/>
  <c r="T4220" i="5"/>
  <c r="S4220" i="5"/>
  <c r="T4221" i="5"/>
  <c r="S4221" i="5"/>
  <c r="T4222" i="5"/>
  <c r="S4222" i="5"/>
  <c r="T4223" i="5"/>
  <c r="S4223" i="5"/>
  <c r="T4224" i="5"/>
  <c r="S4224" i="5"/>
  <c r="T4225" i="5"/>
  <c r="S4225" i="5"/>
  <c r="T4226" i="5"/>
  <c r="S4226" i="5"/>
  <c r="T4227" i="5"/>
  <c r="S4227" i="5"/>
  <c r="T4228" i="5"/>
  <c r="S4228" i="5"/>
  <c r="T4229" i="5"/>
  <c r="S4229" i="5"/>
  <c r="T4230" i="5"/>
  <c r="S4230" i="5"/>
  <c r="T4231" i="5"/>
  <c r="S4231" i="5"/>
  <c r="T4232" i="5"/>
  <c r="S4232" i="5"/>
  <c r="T4233" i="5"/>
  <c r="S4233" i="5"/>
  <c r="T4234" i="5"/>
  <c r="S4234" i="5"/>
  <c r="T4235" i="5"/>
  <c r="S4235" i="5"/>
  <c r="T4236" i="5"/>
  <c r="S4236" i="5"/>
  <c r="T4237" i="5"/>
  <c r="S4237" i="5"/>
  <c r="T4238" i="5"/>
  <c r="S4238" i="5"/>
  <c r="T4239" i="5"/>
  <c r="S4239" i="5"/>
  <c r="T4240" i="5"/>
  <c r="S4240" i="5"/>
  <c r="T4241" i="5"/>
  <c r="S4241" i="5"/>
  <c r="T4242" i="5"/>
  <c r="S4242" i="5"/>
  <c r="T4243" i="5"/>
  <c r="S4243" i="5"/>
  <c r="T4244" i="5"/>
  <c r="S4244" i="5"/>
  <c r="T4245" i="5"/>
  <c r="S4245" i="5"/>
  <c r="T4246" i="5"/>
  <c r="S4246" i="5"/>
  <c r="T4247" i="5"/>
  <c r="S4247" i="5"/>
  <c r="T4248" i="5"/>
  <c r="S4248" i="5"/>
  <c r="T4249" i="5"/>
  <c r="S4249" i="5"/>
  <c r="T4250" i="5"/>
  <c r="S4250" i="5"/>
  <c r="T4251" i="5"/>
  <c r="S4251" i="5"/>
  <c r="T4252" i="5"/>
  <c r="S4252" i="5"/>
  <c r="T4253" i="5"/>
  <c r="S4253" i="5"/>
  <c r="T4254" i="5"/>
  <c r="S4254" i="5"/>
  <c r="T4255" i="5"/>
  <c r="S4255" i="5"/>
  <c r="T4256" i="5"/>
  <c r="S4256" i="5"/>
  <c r="T4257" i="5"/>
  <c r="S4257" i="5"/>
  <c r="T4258" i="5"/>
  <c r="S4258" i="5"/>
  <c r="T4259" i="5"/>
  <c r="S4259" i="5"/>
  <c r="T4260" i="5"/>
  <c r="S4260" i="5"/>
  <c r="T4261" i="5"/>
  <c r="S4261" i="5"/>
  <c r="T4262" i="5"/>
  <c r="S4262" i="5"/>
  <c r="T4263" i="5"/>
  <c r="S4263" i="5"/>
  <c r="T4264" i="5"/>
  <c r="S4264" i="5"/>
  <c r="T4265" i="5"/>
  <c r="S4265" i="5"/>
  <c r="T4266" i="5"/>
  <c r="S4266" i="5"/>
  <c r="T4267" i="5"/>
  <c r="S4267" i="5"/>
  <c r="T4268" i="5"/>
  <c r="S4268" i="5"/>
  <c r="T4269" i="5"/>
  <c r="S4269" i="5"/>
  <c r="T4270" i="5"/>
  <c r="S4270" i="5"/>
  <c r="T4271" i="5"/>
  <c r="S4271" i="5"/>
  <c r="T4272" i="5"/>
  <c r="S4272" i="5"/>
  <c r="T4273" i="5"/>
  <c r="S4273" i="5"/>
  <c r="T4274" i="5"/>
  <c r="S4274" i="5"/>
  <c r="T4275" i="5"/>
  <c r="S4275" i="5"/>
  <c r="T4276" i="5"/>
  <c r="S4276" i="5"/>
  <c r="T4277" i="5"/>
  <c r="S4277" i="5"/>
  <c r="T4278" i="5"/>
  <c r="S4278" i="5"/>
  <c r="T4279" i="5"/>
  <c r="S4279" i="5"/>
  <c r="T4280" i="5"/>
  <c r="S4280" i="5"/>
  <c r="T4281" i="5"/>
  <c r="S4281" i="5"/>
  <c r="T4282" i="5"/>
  <c r="S4282" i="5"/>
  <c r="T4283" i="5"/>
  <c r="S4283" i="5"/>
  <c r="T4284" i="5"/>
  <c r="S4284" i="5"/>
  <c r="T4285" i="5"/>
  <c r="S4285" i="5"/>
  <c r="T4286" i="5"/>
  <c r="S4286" i="5"/>
  <c r="T4287" i="5"/>
  <c r="S4287" i="5"/>
  <c r="T4288" i="5"/>
  <c r="S4288" i="5"/>
  <c r="T4289" i="5"/>
  <c r="S4289" i="5"/>
  <c r="T4290" i="5"/>
  <c r="S4290" i="5"/>
  <c r="T4291" i="5"/>
  <c r="S4291" i="5"/>
  <c r="T4292" i="5"/>
  <c r="S4292" i="5"/>
  <c r="T4293" i="5"/>
  <c r="S4293" i="5"/>
  <c r="T4294" i="5"/>
  <c r="S4294" i="5"/>
  <c r="T4295" i="5"/>
  <c r="S4295" i="5"/>
  <c r="T4296" i="5"/>
  <c r="S4296" i="5"/>
  <c r="T4297" i="5"/>
  <c r="S4297" i="5"/>
  <c r="T4298" i="5"/>
  <c r="S4298" i="5"/>
  <c r="T4299" i="5"/>
  <c r="S4299" i="5"/>
  <c r="T4300" i="5"/>
  <c r="S4300" i="5"/>
  <c r="T4301" i="5"/>
  <c r="S4301" i="5"/>
  <c r="T4302" i="5"/>
  <c r="S4302" i="5"/>
  <c r="T4303" i="5"/>
  <c r="S4303" i="5"/>
  <c r="T4304" i="5"/>
  <c r="S4304" i="5"/>
  <c r="T4305" i="5"/>
  <c r="S4305" i="5"/>
  <c r="T4306" i="5"/>
  <c r="S4306" i="5"/>
  <c r="T4307" i="5"/>
  <c r="S4307" i="5"/>
  <c r="T4308" i="5"/>
  <c r="S4308" i="5"/>
  <c r="T4309" i="5"/>
  <c r="S4309" i="5"/>
  <c r="T4310" i="5"/>
  <c r="S4310" i="5"/>
  <c r="T4311" i="5"/>
  <c r="S4311" i="5"/>
  <c r="T4312" i="5"/>
  <c r="S4312" i="5"/>
  <c r="T4313" i="5"/>
  <c r="S4313" i="5"/>
  <c r="T4314" i="5"/>
  <c r="S4314" i="5"/>
  <c r="T4315" i="5"/>
  <c r="S4315" i="5"/>
  <c r="T4316" i="5"/>
  <c r="S4316" i="5"/>
  <c r="T4317" i="5"/>
  <c r="S4317" i="5"/>
  <c r="T4318" i="5"/>
  <c r="S4318" i="5"/>
  <c r="T4319" i="5"/>
  <c r="S4319" i="5"/>
  <c r="T4320" i="5"/>
  <c r="S4320" i="5"/>
  <c r="T4321" i="5"/>
  <c r="S4321" i="5"/>
  <c r="T4322" i="5"/>
  <c r="S4322" i="5"/>
  <c r="T4323" i="5"/>
  <c r="S4323" i="5"/>
  <c r="T4324" i="5"/>
  <c r="S4324" i="5"/>
  <c r="T4325" i="5"/>
  <c r="S4325" i="5"/>
  <c r="T4326" i="5"/>
  <c r="S4326" i="5"/>
  <c r="T4327" i="5"/>
  <c r="S4327" i="5"/>
  <c r="T4328" i="5"/>
  <c r="S4328" i="5"/>
  <c r="T4329" i="5"/>
  <c r="S4329" i="5"/>
  <c r="T4330" i="5"/>
  <c r="S4330" i="5"/>
  <c r="T4331" i="5"/>
  <c r="S4331" i="5"/>
  <c r="T4332" i="5"/>
  <c r="S4332" i="5"/>
  <c r="T4333" i="5"/>
  <c r="S4333" i="5"/>
  <c r="T4334" i="5"/>
  <c r="S4334" i="5"/>
  <c r="T4335" i="5"/>
  <c r="S4335" i="5"/>
  <c r="T4336" i="5"/>
  <c r="S4336" i="5"/>
  <c r="T4337" i="5"/>
  <c r="S4337" i="5"/>
  <c r="T4338" i="5"/>
  <c r="S4338" i="5"/>
  <c r="T4339" i="5"/>
  <c r="S4339" i="5"/>
  <c r="T4340" i="5"/>
  <c r="S4340" i="5"/>
  <c r="T4341" i="5"/>
  <c r="S4341" i="5"/>
  <c r="T4342" i="5"/>
  <c r="S4342" i="5"/>
  <c r="T4343" i="5"/>
  <c r="S4343" i="5"/>
  <c r="T4344" i="5"/>
  <c r="S4344" i="5"/>
  <c r="T4345" i="5"/>
  <c r="S4345" i="5"/>
  <c r="T4346" i="5"/>
  <c r="S4346" i="5"/>
  <c r="T4347" i="5"/>
  <c r="S4347" i="5"/>
  <c r="T4348" i="5"/>
  <c r="S4348" i="5"/>
  <c r="T4349" i="5"/>
  <c r="S4349" i="5"/>
  <c r="T4350" i="5"/>
  <c r="S4350" i="5"/>
  <c r="T4351" i="5"/>
  <c r="S4351" i="5"/>
  <c r="T4352" i="5"/>
  <c r="S4352" i="5"/>
  <c r="T4353" i="5"/>
  <c r="S4353" i="5"/>
  <c r="T4354" i="5"/>
  <c r="S4354" i="5"/>
  <c r="T4355" i="5"/>
  <c r="S4355" i="5"/>
  <c r="T4356" i="5"/>
  <c r="S4356" i="5"/>
  <c r="T4357" i="5"/>
  <c r="S4357" i="5"/>
  <c r="T4358" i="5"/>
  <c r="S4358" i="5"/>
  <c r="T4359" i="5"/>
  <c r="S4359" i="5"/>
  <c r="T4360" i="5"/>
  <c r="S4360" i="5"/>
  <c r="T4361" i="5"/>
  <c r="S4361" i="5"/>
  <c r="T4362" i="5"/>
  <c r="S4362" i="5"/>
  <c r="T4363" i="5"/>
  <c r="S4363" i="5"/>
  <c r="T4364" i="5"/>
  <c r="S4364" i="5"/>
  <c r="T4365" i="5"/>
  <c r="S4365" i="5"/>
  <c r="T4366" i="5"/>
  <c r="S4366" i="5"/>
  <c r="T4367" i="5"/>
  <c r="S4367" i="5"/>
  <c r="T4368" i="5"/>
  <c r="S4368" i="5"/>
  <c r="T4369" i="5"/>
  <c r="S4369" i="5"/>
  <c r="T4370" i="5"/>
  <c r="S4370" i="5"/>
  <c r="T4371" i="5"/>
  <c r="S4371" i="5"/>
  <c r="T4372" i="5"/>
  <c r="S4372" i="5"/>
  <c r="T4373" i="5"/>
  <c r="S4373" i="5"/>
  <c r="T4374" i="5"/>
  <c r="S4374" i="5"/>
  <c r="T4375" i="5"/>
  <c r="S4375" i="5"/>
  <c r="T4376" i="5"/>
  <c r="S4376" i="5"/>
  <c r="T4377" i="5"/>
  <c r="S4377" i="5"/>
  <c r="T4378" i="5"/>
  <c r="S4378" i="5"/>
  <c r="T4379" i="5"/>
  <c r="S4379" i="5"/>
  <c r="T4380" i="5"/>
  <c r="S4380" i="5"/>
  <c r="T4381" i="5"/>
  <c r="S4381" i="5"/>
  <c r="T4382" i="5"/>
  <c r="S4382" i="5"/>
  <c r="T4383" i="5"/>
  <c r="S4383" i="5"/>
  <c r="T4384" i="5"/>
  <c r="S4384" i="5"/>
  <c r="T4385" i="5"/>
  <c r="S4385" i="5"/>
  <c r="T4386" i="5"/>
  <c r="S4386" i="5"/>
  <c r="T4387" i="5"/>
  <c r="S4387" i="5"/>
  <c r="T4388" i="5"/>
  <c r="S4388" i="5"/>
  <c r="T4389" i="5"/>
  <c r="S4389" i="5"/>
  <c r="T4390" i="5"/>
  <c r="S4390" i="5"/>
  <c r="T4391" i="5"/>
  <c r="S4391" i="5"/>
  <c r="T4392" i="5"/>
  <c r="S4392" i="5"/>
  <c r="T4393" i="5"/>
  <c r="S4393" i="5"/>
  <c r="T4394" i="5"/>
  <c r="S4394" i="5"/>
  <c r="T4395" i="5"/>
  <c r="S4395" i="5"/>
  <c r="T4396" i="5"/>
  <c r="S4396" i="5"/>
  <c r="T4397" i="5"/>
  <c r="S4397" i="5"/>
  <c r="T4398" i="5"/>
  <c r="S4398" i="5"/>
  <c r="T4399" i="5"/>
  <c r="S4399" i="5"/>
  <c r="T4400" i="5"/>
  <c r="S4400" i="5"/>
  <c r="T4401" i="5"/>
  <c r="S4401" i="5"/>
  <c r="T4402" i="5"/>
  <c r="S4402" i="5"/>
  <c r="T4403" i="5"/>
  <c r="S4403" i="5"/>
  <c r="T4404" i="5"/>
  <c r="S4404" i="5"/>
  <c r="T4405" i="5"/>
  <c r="S4405" i="5"/>
  <c r="T4406" i="5"/>
  <c r="S4406" i="5"/>
  <c r="T4407" i="5"/>
  <c r="S4407" i="5"/>
  <c r="T4408" i="5"/>
  <c r="S4408" i="5"/>
  <c r="T4409" i="5"/>
  <c r="S4409" i="5"/>
  <c r="T4410" i="5"/>
  <c r="S4410" i="5"/>
  <c r="T4411" i="5"/>
  <c r="S4411" i="5"/>
  <c r="T4412" i="5"/>
  <c r="S4412" i="5"/>
  <c r="T4413" i="5"/>
  <c r="S4413" i="5"/>
  <c r="T4414" i="5"/>
  <c r="S4414" i="5"/>
  <c r="T4415" i="5"/>
  <c r="S4415" i="5"/>
  <c r="T4416" i="5"/>
  <c r="S4416" i="5"/>
  <c r="T4417" i="5"/>
  <c r="S4417" i="5"/>
  <c r="T4418" i="5"/>
  <c r="S4418" i="5"/>
  <c r="T4419" i="5"/>
  <c r="S4419" i="5"/>
  <c r="T4420" i="5"/>
  <c r="S4420" i="5"/>
  <c r="T4421" i="5"/>
  <c r="S4421" i="5"/>
  <c r="T4422" i="5"/>
  <c r="S4422" i="5"/>
  <c r="T4423" i="5"/>
  <c r="S4423" i="5"/>
  <c r="T4424" i="5"/>
  <c r="S4424" i="5"/>
  <c r="T4425" i="5"/>
  <c r="S4425" i="5"/>
  <c r="T4426" i="5"/>
  <c r="S4426" i="5"/>
  <c r="T4427" i="5"/>
  <c r="S4427" i="5"/>
  <c r="T4428" i="5"/>
  <c r="S4428" i="5"/>
  <c r="T4429" i="5"/>
  <c r="S4429" i="5"/>
  <c r="T4430" i="5"/>
  <c r="S4430" i="5"/>
  <c r="T4431" i="5"/>
  <c r="S4431" i="5"/>
  <c r="T4432" i="5"/>
  <c r="S4432" i="5"/>
  <c r="T4433" i="5"/>
  <c r="S4433" i="5"/>
  <c r="T4434" i="5"/>
  <c r="S4434" i="5"/>
  <c r="T4435" i="5"/>
  <c r="S4435" i="5"/>
  <c r="T4436" i="5"/>
  <c r="S4436" i="5"/>
  <c r="T4437" i="5"/>
  <c r="S4437" i="5"/>
  <c r="T4438" i="5"/>
  <c r="S4438" i="5"/>
  <c r="T4439" i="5"/>
  <c r="S4439" i="5"/>
  <c r="T4440" i="5"/>
  <c r="S4440" i="5"/>
  <c r="T4441" i="5"/>
  <c r="S4441" i="5"/>
  <c r="T4442" i="5"/>
  <c r="S4442" i="5"/>
  <c r="T4443" i="5"/>
  <c r="S4443" i="5"/>
  <c r="T4444" i="5"/>
  <c r="S4444" i="5"/>
  <c r="T4445" i="5"/>
  <c r="S4445" i="5"/>
  <c r="T4446" i="5"/>
  <c r="S4446" i="5"/>
  <c r="T4447" i="5"/>
  <c r="S4447" i="5"/>
  <c r="T4448" i="5"/>
  <c r="S4448" i="5"/>
  <c r="T4449" i="5"/>
  <c r="S4449" i="5"/>
  <c r="T4450" i="5"/>
  <c r="S4450" i="5"/>
  <c r="T4451" i="5"/>
  <c r="S4451" i="5"/>
  <c r="T4452" i="5"/>
  <c r="S4452" i="5"/>
  <c r="T4453" i="5"/>
  <c r="S4453" i="5"/>
  <c r="T4454" i="5"/>
  <c r="S4454" i="5"/>
  <c r="T4455" i="5"/>
  <c r="S4455" i="5"/>
  <c r="T4456" i="5"/>
  <c r="S4456" i="5"/>
  <c r="T4457" i="5"/>
  <c r="S4457" i="5"/>
  <c r="T4458" i="5"/>
  <c r="S4458" i="5"/>
  <c r="T4459" i="5"/>
  <c r="S4459" i="5"/>
  <c r="T4460" i="5"/>
  <c r="S4460" i="5"/>
  <c r="T4461" i="5"/>
  <c r="S4461" i="5"/>
  <c r="T4462" i="5"/>
  <c r="S4462" i="5"/>
  <c r="T4463" i="5"/>
  <c r="S4463" i="5"/>
  <c r="T4464" i="5"/>
  <c r="S4464" i="5"/>
  <c r="T4465" i="5"/>
  <c r="S4465" i="5"/>
  <c r="T4466" i="5"/>
  <c r="S4466" i="5"/>
  <c r="T4467" i="5"/>
  <c r="S4467" i="5"/>
  <c r="T4468" i="5"/>
  <c r="S4468" i="5"/>
  <c r="T4469" i="5"/>
  <c r="S4469" i="5"/>
  <c r="T4470" i="5"/>
  <c r="S4470" i="5"/>
  <c r="T4471" i="5"/>
  <c r="S4471" i="5"/>
  <c r="T4472" i="5"/>
  <c r="S4472" i="5"/>
  <c r="T4473" i="5"/>
  <c r="S4473" i="5"/>
  <c r="T4474" i="5"/>
  <c r="S4474" i="5"/>
  <c r="T4475" i="5"/>
  <c r="S4475" i="5"/>
  <c r="T4476" i="5"/>
  <c r="S4476" i="5"/>
  <c r="T4477" i="5"/>
  <c r="S4477" i="5"/>
  <c r="T4478" i="5"/>
  <c r="S4478" i="5"/>
  <c r="T4479" i="5"/>
  <c r="S4479" i="5"/>
  <c r="T4480" i="5"/>
  <c r="S4480" i="5"/>
  <c r="T4481" i="5"/>
  <c r="S4481" i="5"/>
  <c r="T4482" i="5"/>
  <c r="S4482" i="5"/>
  <c r="T4483" i="5"/>
  <c r="S4483" i="5"/>
  <c r="T4484" i="5"/>
  <c r="S4484" i="5"/>
  <c r="T4485" i="5"/>
  <c r="S4485" i="5"/>
  <c r="T4486" i="5"/>
  <c r="S4486" i="5"/>
  <c r="T4487" i="5"/>
  <c r="S4487" i="5"/>
  <c r="T4488" i="5"/>
  <c r="S4488" i="5"/>
  <c r="T4489" i="5"/>
  <c r="S4489" i="5"/>
  <c r="T4490" i="5"/>
  <c r="S4490" i="5"/>
  <c r="T4491" i="5"/>
  <c r="S4491" i="5"/>
  <c r="T4492" i="5"/>
  <c r="S4492" i="5"/>
  <c r="T4493" i="5"/>
  <c r="S4493" i="5"/>
  <c r="T4494" i="5"/>
  <c r="S4494" i="5"/>
  <c r="T4495" i="5"/>
  <c r="S4495" i="5"/>
  <c r="T4496" i="5"/>
  <c r="S4496" i="5"/>
  <c r="T4497" i="5"/>
  <c r="S4497" i="5"/>
  <c r="T4498" i="5"/>
  <c r="S4498" i="5"/>
  <c r="T4499" i="5"/>
  <c r="S4499" i="5"/>
  <c r="T4500" i="5"/>
  <c r="S4500" i="5"/>
  <c r="T4501" i="5"/>
  <c r="S4501" i="5"/>
  <c r="T4502" i="5"/>
  <c r="S4502" i="5"/>
  <c r="T4503" i="5"/>
  <c r="S4503" i="5"/>
  <c r="T4504" i="5"/>
  <c r="S4504" i="5"/>
  <c r="T4505" i="5"/>
  <c r="S4505" i="5"/>
  <c r="T4506" i="5"/>
  <c r="S4506" i="5"/>
  <c r="T4507" i="5"/>
  <c r="S4507" i="5"/>
  <c r="T4508" i="5"/>
  <c r="S4508" i="5"/>
  <c r="T4509" i="5"/>
  <c r="S4509" i="5"/>
  <c r="T4510" i="5"/>
  <c r="S4510" i="5"/>
  <c r="T4511" i="5"/>
  <c r="S4511" i="5"/>
  <c r="T4512" i="5"/>
  <c r="S4512" i="5"/>
  <c r="T4513" i="5"/>
  <c r="S4513" i="5"/>
  <c r="T4514" i="5"/>
  <c r="S4514" i="5"/>
  <c r="T4515" i="5"/>
  <c r="S4515" i="5"/>
  <c r="T4516" i="5"/>
  <c r="S4516" i="5"/>
  <c r="T4517" i="5"/>
  <c r="S4517" i="5"/>
  <c r="T4518" i="5"/>
  <c r="S4518" i="5"/>
  <c r="T4519" i="5"/>
  <c r="S4519" i="5"/>
  <c r="T4520" i="5"/>
  <c r="S4520" i="5"/>
  <c r="T4521" i="5"/>
  <c r="S4521" i="5"/>
  <c r="T4522" i="5"/>
  <c r="S4522" i="5"/>
  <c r="T4523" i="5"/>
  <c r="S4523" i="5"/>
  <c r="T4524" i="5"/>
  <c r="S4524" i="5"/>
  <c r="T4525" i="5"/>
  <c r="S4525" i="5"/>
  <c r="T4526" i="5"/>
  <c r="S4526" i="5"/>
  <c r="T4527" i="5"/>
  <c r="S4527" i="5"/>
  <c r="T4528" i="5"/>
  <c r="S4528" i="5"/>
  <c r="T4529" i="5"/>
  <c r="S4529" i="5"/>
  <c r="T4530" i="5"/>
  <c r="S4530" i="5"/>
  <c r="T4531" i="5"/>
  <c r="S4531" i="5"/>
  <c r="T4532" i="5"/>
  <c r="S4532" i="5"/>
  <c r="T4533" i="5"/>
  <c r="S4533" i="5"/>
  <c r="T4534" i="5"/>
  <c r="S4534" i="5"/>
  <c r="T4535" i="5"/>
  <c r="S4535" i="5"/>
  <c r="T4536" i="5"/>
  <c r="S4536" i="5"/>
  <c r="T4537" i="5"/>
  <c r="S4537" i="5"/>
  <c r="T4538" i="5"/>
  <c r="S4538" i="5"/>
  <c r="T4539" i="5"/>
  <c r="S4539" i="5"/>
  <c r="T4540" i="5"/>
  <c r="S4540" i="5"/>
  <c r="T4541" i="5"/>
  <c r="S4541" i="5"/>
  <c r="T4542" i="5"/>
  <c r="S4542" i="5"/>
  <c r="T4543" i="5"/>
  <c r="S4543" i="5"/>
  <c r="T4544" i="5"/>
  <c r="S4544" i="5"/>
  <c r="T4545" i="5"/>
  <c r="S4545" i="5"/>
  <c r="T4546" i="5"/>
  <c r="S4546" i="5"/>
  <c r="T4547" i="5"/>
  <c r="S4547" i="5"/>
  <c r="T4548" i="5"/>
  <c r="S4548" i="5"/>
  <c r="T4549" i="5"/>
  <c r="S4549" i="5"/>
  <c r="T4550" i="5"/>
  <c r="S4550" i="5"/>
  <c r="T4551" i="5"/>
  <c r="S4551" i="5"/>
  <c r="T4552" i="5"/>
  <c r="S4552" i="5"/>
  <c r="T4553" i="5"/>
  <c r="S4553" i="5"/>
  <c r="T4554" i="5"/>
  <c r="S4554" i="5"/>
  <c r="T4555" i="5"/>
  <c r="S4555" i="5"/>
  <c r="T4556" i="5"/>
  <c r="S4556" i="5"/>
  <c r="T4557" i="5"/>
  <c r="S4557" i="5"/>
  <c r="T4558" i="5"/>
  <c r="S4558" i="5"/>
  <c r="T4559" i="5"/>
  <c r="S4559" i="5"/>
  <c r="T4560" i="5"/>
  <c r="S4560" i="5"/>
  <c r="T4561" i="5"/>
  <c r="S4561" i="5"/>
  <c r="T4562" i="5"/>
  <c r="S4562" i="5"/>
  <c r="T4563" i="5"/>
  <c r="S4563" i="5"/>
  <c r="T4564" i="5"/>
  <c r="S4564" i="5"/>
  <c r="T4565" i="5"/>
  <c r="S4565" i="5"/>
  <c r="T4566" i="5"/>
  <c r="S4566" i="5"/>
  <c r="T4567" i="5"/>
  <c r="S4567" i="5"/>
  <c r="T4568" i="5"/>
  <c r="S4568" i="5"/>
  <c r="T4569" i="5"/>
  <c r="S4569" i="5"/>
  <c r="T4570" i="5"/>
  <c r="S4570" i="5"/>
  <c r="T4571" i="5"/>
  <c r="S4571" i="5"/>
  <c r="T4572" i="5"/>
  <c r="S4572" i="5"/>
  <c r="T4573" i="5"/>
  <c r="S4573" i="5"/>
  <c r="T4574" i="5"/>
  <c r="S4574" i="5"/>
  <c r="T4575" i="5"/>
  <c r="S4575" i="5"/>
  <c r="T4576" i="5"/>
  <c r="S4576" i="5"/>
  <c r="T4577" i="5"/>
  <c r="S4577" i="5"/>
  <c r="T4578" i="5"/>
  <c r="S4578" i="5"/>
  <c r="T4579" i="5"/>
  <c r="S4579" i="5"/>
  <c r="T4580" i="5"/>
  <c r="S4580" i="5"/>
  <c r="T4581" i="5"/>
  <c r="S4581" i="5"/>
  <c r="T4582" i="5"/>
  <c r="S4582" i="5"/>
  <c r="T4583" i="5"/>
  <c r="S4583" i="5"/>
  <c r="T4584" i="5"/>
  <c r="S4584" i="5"/>
  <c r="T4585" i="5"/>
  <c r="S4585" i="5"/>
  <c r="T4586" i="5"/>
  <c r="S4586" i="5"/>
  <c r="T4587" i="5"/>
  <c r="S4587" i="5"/>
  <c r="T4588" i="5"/>
  <c r="S4588" i="5"/>
  <c r="T4589" i="5"/>
  <c r="S4589" i="5"/>
  <c r="T4590" i="5"/>
  <c r="S4590" i="5"/>
  <c r="T4591" i="5"/>
  <c r="S4591" i="5"/>
  <c r="T4592" i="5"/>
  <c r="S4592" i="5"/>
  <c r="T4593" i="5"/>
  <c r="S4593" i="5"/>
  <c r="T4594" i="5"/>
  <c r="S4594" i="5"/>
  <c r="T4595" i="5"/>
  <c r="S4595" i="5"/>
  <c r="T4596" i="5"/>
  <c r="S4596" i="5"/>
  <c r="T4597" i="5"/>
  <c r="S4597" i="5"/>
  <c r="T4598" i="5"/>
  <c r="S4598" i="5"/>
  <c r="T4599" i="5"/>
  <c r="S4599" i="5"/>
  <c r="T4600" i="5"/>
  <c r="S4600" i="5"/>
  <c r="T4601" i="5"/>
  <c r="S4601" i="5"/>
  <c r="T4602" i="5"/>
  <c r="S4602" i="5"/>
  <c r="T4603" i="5"/>
  <c r="S4603" i="5"/>
  <c r="T4604" i="5"/>
  <c r="S4604" i="5"/>
  <c r="T4605" i="5"/>
  <c r="S4605" i="5"/>
  <c r="T4606" i="5"/>
  <c r="S4606" i="5"/>
  <c r="T4607" i="5"/>
  <c r="S4607" i="5"/>
  <c r="T4608" i="5"/>
  <c r="S4608" i="5"/>
  <c r="T4609" i="5"/>
  <c r="S4609" i="5"/>
  <c r="T4610" i="5"/>
  <c r="S4610" i="5"/>
  <c r="T4611" i="5"/>
  <c r="S4611" i="5"/>
  <c r="T4612" i="5"/>
  <c r="S4612" i="5"/>
  <c r="T4613" i="5"/>
  <c r="S4613" i="5"/>
  <c r="T4614" i="5"/>
  <c r="S4614" i="5"/>
  <c r="T4615" i="5"/>
  <c r="S4615" i="5"/>
  <c r="T4616" i="5"/>
  <c r="S4616" i="5"/>
  <c r="T4617" i="5"/>
  <c r="S4617" i="5"/>
  <c r="T4618" i="5"/>
  <c r="S4618" i="5"/>
  <c r="T4619" i="5"/>
  <c r="S4619" i="5"/>
  <c r="T4620" i="5"/>
  <c r="S4620" i="5"/>
  <c r="T4621" i="5"/>
  <c r="S4621" i="5"/>
  <c r="T4622" i="5"/>
  <c r="S4622" i="5"/>
  <c r="T4623" i="5"/>
  <c r="S4623" i="5"/>
  <c r="T4624" i="5"/>
  <c r="S4624" i="5"/>
  <c r="T4625" i="5"/>
  <c r="S4625" i="5"/>
  <c r="T4626" i="5"/>
  <c r="S4626" i="5"/>
  <c r="T4627" i="5"/>
  <c r="S4627" i="5"/>
  <c r="T4628" i="5"/>
  <c r="S4628" i="5"/>
  <c r="T4629" i="5"/>
  <c r="S4629" i="5"/>
  <c r="T4630" i="5"/>
  <c r="S4630" i="5"/>
  <c r="T4631" i="5"/>
  <c r="S4631" i="5"/>
  <c r="T4632" i="5"/>
  <c r="S4632" i="5"/>
  <c r="T4633" i="5"/>
  <c r="S4633" i="5"/>
  <c r="T4634" i="5"/>
  <c r="S4634" i="5"/>
  <c r="T4635" i="5"/>
  <c r="S4635" i="5"/>
  <c r="T4636" i="5"/>
  <c r="S4636" i="5"/>
  <c r="T4637" i="5"/>
  <c r="S4637" i="5"/>
  <c r="T4638" i="5"/>
  <c r="S4638" i="5"/>
  <c r="T4639" i="5"/>
  <c r="S4639" i="5"/>
  <c r="T4640" i="5"/>
  <c r="S4640" i="5"/>
  <c r="T4641" i="5"/>
  <c r="S4641" i="5"/>
  <c r="T4642" i="5"/>
  <c r="S4642" i="5"/>
  <c r="T4643" i="5"/>
  <c r="S4643" i="5"/>
  <c r="T4644" i="5"/>
  <c r="S4644" i="5"/>
  <c r="T4645" i="5"/>
  <c r="S4645" i="5"/>
  <c r="T4646" i="5"/>
  <c r="S4646" i="5"/>
  <c r="T4647" i="5"/>
  <c r="S4647" i="5"/>
  <c r="T4648" i="5"/>
  <c r="S4648" i="5"/>
  <c r="T4649" i="5"/>
  <c r="S4649" i="5"/>
  <c r="T4650" i="5"/>
  <c r="S4650" i="5"/>
  <c r="T4651" i="5"/>
  <c r="S4651" i="5"/>
  <c r="T4652" i="5"/>
  <c r="S4652" i="5"/>
  <c r="T4653" i="5"/>
  <c r="S4653" i="5"/>
  <c r="T4654" i="5"/>
  <c r="S4654" i="5"/>
  <c r="T4655" i="5"/>
  <c r="S4655" i="5"/>
  <c r="T4656" i="5"/>
  <c r="S4656" i="5"/>
  <c r="T4657" i="5"/>
  <c r="S4657" i="5"/>
  <c r="T4658" i="5"/>
  <c r="S4658" i="5"/>
  <c r="T4659" i="5"/>
  <c r="S4659" i="5"/>
  <c r="T4660" i="5"/>
  <c r="S4660" i="5"/>
  <c r="T4661" i="5"/>
  <c r="S4661" i="5"/>
  <c r="T4662" i="5"/>
  <c r="S4662" i="5"/>
  <c r="T4663" i="5"/>
  <c r="S4663" i="5"/>
  <c r="T4664" i="5"/>
  <c r="S4664" i="5"/>
  <c r="T4665" i="5"/>
  <c r="S4665" i="5"/>
  <c r="T4666" i="5"/>
  <c r="S4666" i="5"/>
  <c r="T4667" i="5"/>
  <c r="S4667" i="5"/>
  <c r="T4668" i="5"/>
  <c r="S4668" i="5"/>
  <c r="T4669" i="5"/>
  <c r="S4669" i="5"/>
  <c r="T4670" i="5"/>
  <c r="S4670" i="5"/>
  <c r="T4671" i="5"/>
  <c r="S4671" i="5"/>
  <c r="T4672" i="5"/>
  <c r="S4672" i="5"/>
  <c r="T4673" i="5"/>
  <c r="S4673" i="5"/>
  <c r="T4674" i="5"/>
  <c r="S4674" i="5"/>
  <c r="T4675" i="5"/>
  <c r="S4675" i="5"/>
  <c r="T4676" i="5"/>
  <c r="S4676" i="5"/>
  <c r="T4677" i="5"/>
  <c r="S4677" i="5"/>
  <c r="T4678" i="5"/>
  <c r="S4678" i="5"/>
  <c r="T4679" i="5"/>
  <c r="S4679" i="5"/>
  <c r="T4680" i="5"/>
  <c r="S4680" i="5"/>
  <c r="T4681" i="5"/>
  <c r="S4681" i="5"/>
  <c r="T4682" i="5"/>
  <c r="S4682" i="5"/>
  <c r="T4683" i="5"/>
  <c r="S4683" i="5"/>
  <c r="T4684" i="5"/>
  <c r="S4684" i="5"/>
  <c r="T4685" i="5"/>
  <c r="S4685" i="5"/>
  <c r="T4686" i="5"/>
  <c r="S4686" i="5"/>
  <c r="T4687" i="5"/>
  <c r="S4687" i="5"/>
  <c r="T4688" i="5"/>
  <c r="S4688" i="5"/>
  <c r="T4689" i="5"/>
  <c r="S4689" i="5"/>
  <c r="T4690" i="5"/>
  <c r="S4690" i="5"/>
  <c r="T4691" i="5"/>
  <c r="S4691" i="5"/>
  <c r="T4692" i="5"/>
  <c r="S4692" i="5"/>
  <c r="T4693" i="5"/>
  <c r="S4693" i="5"/>
  <c r="T4694" i="5"/>
  <c r="S4694" i="5"/>
  <c r="T4695" i="5"/>
  <c r="S4695" i="5"/>
  <c r="T4696" i="5"/>
  <c r="S4696" i="5"/>
  <c r="T4697" i="5"/>
  <c r="S4697" i="5"/>
  <c r="T4698" i="5"/>
  <c r="S4698" i="5"/>
  <c r="T4699" i="5"/>
  <c r="S4699" i="5"/>
  <c r="T4700" i="5"/>
  <c r="S4700" i="5"/>
  <c r="T4701" i="5"/>
  <c r="S4701" i="5"/>
  <c r="T4702" i="5"/>
  <c r="S4702" i="5"/>
  <c r="T4703" i="5"/>
  <c r="S4703" i="5"/>
  <c r="T4704" i="5"/>
  <c r="S4704" i="5"/>
  <c r="T4705" i="5"/>
  <c r="S4705" i="5"/>
  <c r="T4706" i="5"/>
  <c r="S4706" i="5"/>
  <c r="T4707" i="5"/>
  <c r="S4707" i="5"/>
  <c r="T4708" i="5"/>
  <c r="S4708" i="5"/>
  <c r="T4709" i="5"/>
  <c r="S4709" i="5"/>
  <c r="T4710" i="5"/>
  <c r="S4710" i="5"/>
  <c r="T4711" i="5"/>
  <c r="S4711" i="5"/>
  <c r="T4712" i="5"/>
  <c r="S4712" i="5"/>
  <c r="T4713" i="5"/>
  <c r="S4713" i="5"/>
  <c r="T4714" i="5"/>
  <c r="S4714" i="5"/>
  <c r="T4715" i="5"/>
  <c r="S4715" i="5"/>
  <c r="T4716" i="5"/>
  <c r="S4716" i="5"/>
  <c r="T4717" i="5"/>
  <c r="S4717" i="5"/>
  <c r="T4718" i="5"/>
  <c r="S4718" i="5"/>
  <c r="T4719" i="5"/>
  <c r="S4719" i="5"/>
  <c r="T4720" i="5"/>
  <c r="S4720" i="5"/>
  <c r="T4721" i="5"/>
  <c r="S4721" i="5"/>
  <c r="T4722" i="5"/>
  <c r="S4722" i="5"/>
  <c r="T4723" i="5"/>
  <c r="S4723" i="5"/>
  <c r="T4724" i="5"/>
  <c r="S4724" i="5"/>
  <c r="T4725" i="5"/>
  <c r="S4725" i="5"/>
  <c r="T4726" i="5"/>
  <c r="S4726" i="5"/>
  <c r="T4727" i="5"/>
  <c r="S4727" i="5"/>
  <c r="T4728" i="5"/>
  <c r="S4728" i="5"/>
  <c r="T4729" i="5"/>
  <c r="S4729" i="5"/>
  <c r="T4730" i="5"/>
  <c r="S4730" i="5"/>
  <c r="T4731" i="5"/>
  <c r="S4731" i="5"/>
  <c r="T4732" i="5"/>
  <c r="S4732" i="5"/>
  <c r="T4733" i="5"/>
  <c r="S4733" i="5"/>
  <c r="T4734" i="5"/>
  <c r="S4734" i="5"/>
  <c r="T4735" i="5"/>
  <c r="S4735" i="5"/>
  <c r="T4736" i="5"/>
  <c r="S4736" i="5"/>
  <c r="T4737" i="5"/>
  <c r="S4737" i="5"/>
  <c r="T4738" i="5"/>
  <c r="S4738" i="5"/>
  <c r="T4739" i="5"/>
  <c r="S4739" i="5"/>
  <c r="T4740" i="5"/>
  <c r="S4740" i="5"/>
  <c r="T4741" i="5"/>
  <c r="S4741" i="5"/>
  <c r="T4742" i="5"/>
  <c r="S4742" i="5"/>
  <c r="T4743" i="5"/>
  <c r="S4743" i="5"/>
  <c r="T4744" i="5"/>
  <c r="S4744" i="5"/>
  <c r="T4745" i="5"/>
  <c r="S4745" i="5"/>
  <c r="T4746" i="5"/>
  <c r="S4746" i="5"/>
  <c r="T4747" i="5"/>
  <c r="S4747" i="5"/>
  <c r="T4748" i="5"/>
  <c r="S4748" i="5"/>
  <c r="T4749" i="5"/>
  <c r="S4749" i="5"/>
  <c r="T4750" i="5"/>
  <c r="S4750" i="5"/>
  <c r="T4751" i="5"/>
  <c r="S4751" i="5"/>
  <c r="T4752" i="5"/>
  <c r="S4752" i="5"/>
  <c r="T4753" i="5"/>
  <c r="S4753" i="5"/>
  <c r="T4754" i="5"/>
  <c r="S4754" i="5"/>
  <c r="T4755" i="5"/>
  <c r="S4755" i="5"/>
  <c r="T4756" i="5"/>
  <c r="S4756" i="5"/>
  <c r="T4757" i="5"/>
  <c r="S4757" i="5"/>
  <c r="T4758" i="5"/>
  <c r="S4758" i="5"/>
  <c r="T4759" i="5"/>
  <c r="S4759" i="5"/>
  <c r="T4760" i="5"/>
  <c r="S4760" i="5"/>
  <c r="T4761" i="5"/>
  <c r="S4761" i="5"/>
  <c r="T4762" i="5"/>
  <c r="S4762" i="5"/>
  <c r="T4763" i="5"/>
  <c r="S4763" i="5"/>
  <c r="T4764" i="5"/>
  <c r="S4764" i="5"/>
  <c r="T4765" i="5"/>
  <c r="S4765" i="5"/>
  <c r="T4766" i="5"/>
  <c r="S4766" i="5"/>
  <c r="T4767" i="5"/>
  <c r="S4767" i="5"/>
  <c r="T4768" i="5"/>
  <c r="S4768" i="5"/>
  <c r="T4769" i="5"/>
  <c r="S4769" i="5"/>
  <c r="T4770" i="5"/>
  <c r="S4770" i="5"/>
  <c r="T4771" i="5"/>
  <c r="S4771" i="5"/>
  <c r="T4772" i="5"/>
  <c r="S4772" i="5"/>
  <c r="T4773" i="5"/>
  <c r="S4773" i="5"/>
  <c r="T4774" i="5"/>
  <c r="S4774" i="5"/>
  <c r="T4775" i="5"/>
  <c r="S4775" i="5"/>
  <c r="T4776" i="5"/>
  <c r="S4776" i="5"/>
  <c r="T4777" i="5"/>
  <c r="S4777" i="5"/>
  <c r="T4778" i="5"/>
  <c r="S4778" i="5"/>
  <c r="T4779" i="5"/>
  <c r="S4779" i="5"/>
  <c r="T4780" i="5"/>
  <c r="S4780" i="5"/>
  <c r="T4781" i="5"/>
  <c r="S4781" i="5"/>
  <c r="T4782" i="5"/>
  <c r="S4782" i="5"/>
  <c r="T4783" i="5"/>
  <c r="S4783" i="5"/>
  <c r="T4784" i="5"/>
  <c r="S4784" i="5"/>
  <c r="T4785" i="5"/>
  <c r="S4785" i="5"/>
  <c r="T4786" i="5"/>
  <c r="S4786" i="5"/>
  <c r="T4787" i="5"/>
  <c r="S4787" i="5"/>
  <c r="T4788" i="5"/>
  <c r="S4788" i="5"/>
  <c r="T4789" i="5"/>
  <c r="S4789" i="5"/>
  <c r="T4790" i="5"/>
  <c r="S4790" i="5"/>
  <c r="T4791" i="5"/>
  <c r="S4791" i="5"/>
  <c r="T4792" i="5"/>
  <c r="S4792" i="5"/>
  <c r="T4793" i="5"/>
  <c r="S4793" i="5"/>
  <c r="T4794" i="5"/>
  <c r="S4794" i="5"/>
  <c r="T4795" i="5"/>
  <c r="S4795" i="5"/>
  <c r="T4796" i="5"/>
  <c r="S4796" i="5"/>
  <c r="T4797" i="5"/>
  <c r="S4797" i="5"/>
  <c r="T4798" i="5"/>
  <c r="S4798" i="5"/>
  <c r="T4799" i="5"/>
  <c r="S4799" i="5"/>
  <c r="T4800" i="5"/>
  <c r="S4800" i="5"/>
  <c r="T4801" i="5"/>
  <c r="S4801" i="5"/>
  <c r="T4802" i="5"/>
  <c r="S4802" i="5"/>
  <c r="T4803" i="5"/>
  <c r="S4803" i="5"/>
  <c r="T4804" i="5"/>
  <c r="S4804" i="5"/>
  <c r="T4805" i="5"/>
  <c r="S4805" i="5"/>
  <c r="T4806" i="5"/>
  <c r="S4806" i="5"/>
  <c r="T4807" i="5"/>
  <c r="S4807" i="5"/>
  <c r="T4808" i="5"/>
  <c r="S4808" i="5"/>
  <c r="T4809" i="5"/>
  <c r="S4809" i="5"/>
  <c r="T4810" i="5"/>
  <c r="S4810" i="5"/>
  <c r="T4811" i="5"/>
  <c r="S4811" i="5"/>
  <c r="T4812" i="5"/>
  <c r="S4812" i="5"/>
  <c r="T4813" i="5"/>
  <c r="S4813" i="5"/>
  <c r="T4814" i="5"/>
  <c r="S4814" i="5"/>
  <c r="T4815" i="5"/>
  <c r="S4815" i="5"/>
  <c r="T4816" i="5"/>
  <c r="S4816" i="5"/>
  <c r="T4817" i="5"/>
  <c r="S4817" i="5"/>
  <c r="T4818" i="5"/>
  <c r="S4818" i="5"/>
  <c r="T4819" i="5"/>
  <c r="S4819" i="5"/>
  <c r="T4820" i="5"/>
  <c r="S4820" i="5"/>
  <c r="T4821" i="5"/>
  <c r="S4821" i="5"/>
  <c r="T4822" i="5"/>
  <c r="S4822" i="5"/>
  <c r="T4823" i="5"/>
  <c r="S4823" i="5"/>
  <c r="T4824" i="5"/>
  <c r="S4824" i="5"/>
  <c r="T4825" i="5"/>
  <c r="S4825" i="5"/>
  <c r="T4826" i="5"/>
  <c r="S4826" i="5"/>
  <c r="T4827" i="5"/>
  <c r="S4827" i="5"/>
  <c r="T4828" i="5"/>
  <c r="S4828" i="5"/>
  <c r="T4829" i="5"/>
  <c r="S4829" i="5"/>
  <c r="T4830" i="5"/>
  <c r="S4830" i="5"/>
  <c r="T4831" i="5"/>
  <c r="S4831" i="5"/>
  <c r="T4832" i="5"/>
  <c r="S4832" i="5"/>
  <c r="T4833" i="5"/>
  <c r="S4833" i="5"/>
  <c r="T4834" i="5"/>
  <c r="S4834" i="5"/>
  <c r="T4835" i="5"/>
  <c r="S4835" i="5"/>
  <c r="T4836" i="5"/>
  <c r="S4836" i="5"/>
  <c r="T4837" i="5"/>
  <c r="S4837" i="5"/>
  <c r="T4838" i="5"/>
  <c r="S4838" i="5"/>
  <c r="T4839" i="5"/>
  <c r="S4839" i="5"/>
  <c r="T4840" i="5"/>
  <c r="S4840" i="5"/>
  <c r="T4841" i="5"/>
  <c r="S4841" i="5"/>
  <c r="T4842" i="5"/>
  <c r="S4842" i="5"/>
  <c r="T4843" i="5"/>
  <c r="S4843" i="5"/>
  <c r="T4844" i="5"/>
  <c r="S4844" i="5"/>
  <c r="T4845" i="5"/>
  <c r="S4845" i="5"/>
  <c r="T4846" i="5"/>
  <c r="S4846" i="5"/>
  <c r="T4847" i="5"/>
  <c r="S4847" i="5"/>
  <c r="T4848" i="5"/>
  <c r="S4848" i="5"/>
  <c r="T4849" i="5"/>
  <c r="S4849" i="5"/>
  <c r="T4850" i="5"/>
  <c r="S4850" i="5"/>
  <c r="T4851" i="5"/>
  <c r="S4851" i="5"/>
  <c r="T4852" i="5"/>
  <c r="S4852" i="5"/>
  <c r="T4853" i="5"/>
  <c r="S4853" i="5"/>
  <c r="T4854" i="5"/>
  <c r="S4854" i="5"/>
  <c r="T4855" i="5"/>
  <c r="S4855" i="5"/>
  <c r="T4856" i="5"/>
  <c r="S4856" i="5"/>
  <c r="T4857" i="5"/>
  <c r="S4857" i="5"/>
  <c r="T4858" i="5"/>
  <c r="S4858" i="5"/>
  <c r="T4859" i="5"/>
  <c r="S4859" i="5"/>
  <c r="T4860" i="5"/>
  <c r="S4860" i="5"/>
  <c r="T4861" i="5"/>
  <c r="S4861" i="5"/>
  <c r="T4862" i="5"/>
  <c r="S4862" i="5"/>
  <c r="T4863" i="5"/>
  <c r="S4863" i="5"/>
  <c r="T4864" i="5"/>
  <c r="S4864" i="5"/>
  <c r="T4865" i="5"/>
  <c r="S4865" i="5"/>
  <c r="T4866" i="5"/>
  <c r="S4866" i="5"/>
  <c r="T4867" i="5"/>
  <c r="S4867" i="5"/>
  <c r="T4868" i="5"/>
  <c r="S4868" i="5"/>
  <c r="T4869" i="5"/>
  <c r="S4869" i="5"/>
  <c r="T4870" i="5"/>
  <c r="S4870" i="5"/>
  <c r="T4871" i="5"/>
  <c r="S4871" i="5"/>
  <c r="T4872" i="5"/>
  <c r="S4872" i="5"/>
  <c r="T4873" i="5"/>
  <c r="S4873" i="5"/>
  <c r="T4874" i="5"/>
  <c r="S4874" i="5"/>
  <c r="T4875" i="5"/>
  <c r="S4875" i="5"/>
  <c r="T4876" i="5"/>
  <c r="S4876" i="5"/>
  <c r="T4877" i="5"/>
  <c r="S4877" i="5"/>
  <c r="T4878" i="5"/>
  <c r="S4878" i="5"/>
  <c r="T4879" i="5"/>
  <c r="S4879" i="5"/>
  <c r="T4880" i="5"/>
  <c r="S4880" i="5"/>
  <c r="T4881" i="5"/>
  <c r="S4881" i="5"/>
  <c r="T4882" i="5"/>
  <c r="S4882" i="5"/>
  <c r="T4883" i="5"/>
  <c r="S4883" i="5"/>
  <c r="T4884" i="5"/>
  <c r="S4884" i="5"/>
  <c r="T4885" i="5"/>
  <c r="S4885" i="5"/>
  <c r="T4886" i="5"/>
  <c r="S4886" i="5"/>
  <c r="T4887" i="5"/>
  <c r="S4887" i="5"/>
  <c r="T4888" i="5"/>
  <c r="S4888" i="5"/>
  <c r="T4889" i="5"/>
  <c r="S4889" i="5"/>
  <c r="T4890" i="5"/>
  <c r="S4890" i="5"/>
  <c r="T4891" i="5"/>
  <c r="S4891" i="5"/>
  <c r="T4892" i="5"/>
  <c r="S4892" i="5"/>
  <c r="T4893" i="5"/>
  <c r="S4893" i="5"/>
  <c r="T4894" i="5"/>
  <c r="S4894" i="5"/>
  <c r="T4895" i="5"/>
  <c r="S4895" i="5"/>
  <c r="T4896" i="5"/>
  <c r="S4896" i="5"/>
  <c r="T4897" i="5"/>
  <c r="S4897" i="5"/>
  <c r="T4898" i="5"/>
  <c r="S4898" i="5"/>
  <c r="T4899" i="5"/>
  <c r="S4899" i="5"/>
  <c r="T4900" i="5"/>
  <c r="S4900" i="5"/>
  <c r="T4901" i="5"/>
  <c r="S4901" i="5"/>
  <c r="T4902" i="5"/>
  <c r="S4902" i="5"/>
  <c r="T4903" i="5"/>
  <c r="S4903" i="5"/>
  <c r="T4904" i="5"/>
  <c r="S4904" i="5"/>
  <c r="T4905" i="5"/>
  <c r="S4905" i="5"/>
  <c r="T4906" i="5"/>
  <c r="S4906" i="5"/>
  <c r="T4907" i="5"/>
  <c r="S4907" i="5"/>
  <c r="T4908" i="5"/>
  <c r="S4908" i="5"/>
  <c r="T4909" i="5"/>
  <c r="S4909" i="5"/>
  <c r="T4910" i="5"/>
  <c r="S4910" i="5"/>
  <c r="T4911" i="5"/>
  <c r="S4911" i="5"/>
  <c r="T4912" i="5"/>
  <c r="S4912" i="5"/>
  <c r="T4913" i="5"/>
  <c r="S4913" i="5"/>
  <c r="T4914" i="5"/>
  <c r="S4914" i="5"/>
  <c r="T4915" i="5"/>
  <c r="S4915" i="5"/>
  <c r="T4916" i="5"/>
  <c r="S4916" i="5"/>
  <c r="T4917" i="5"/>
  <c r="S4917" i="5"/>
  <c r="T4918" i="5"/>
  <c r="S4918" i="5"/>
  <c r="T4919" i="5"/>
  <c r="S4919" i="5"/>
  <c r="T4920" i="5"/>
  <c r="S4920" i="5"/>
  <c r="T4921" i="5"/>
  <c r="S4921" i="5"/>
  <c r="T4922" i="5"/>
  <c r="S4922" i="5"/>
  <c r="T4923" i="5"/>
  <c r="S4923" i="5"/>
  <c r="T4924" i="5"/>
  <c r="S4924" i="5"/>
  <c r="T4925" i="5"/>
  <c r="S4925" i="5"/>
  <c r="T4926" i="5"/>
  <c r="S4926" i="5"/>
  <c r="T4927" i="5"/>
  <c r="S4927" i="5"/>
  <c r="T4928" i="5"/>
  <c r="S4928" i="5"/>
  <c r="T4929" i="5"/>
  <c r="S4929" i="5"/>
  <c r="T4930" i="5"/>
  <c r="S4930" i="5"/>
  <c r="T4931" i="5"/>
  <c r="S4931" i="5"/>
  <c r="T4932" i="5"/>
  <c r="S4932" i="5"/>
  <c r="T4933" i="5"/>
  <c r="S4933" i="5"/>
  <c r="T4934" i="5"/>
  <c r="S4934" i="5"/>
  <c r="T4935" i="5"/>
  <c r="S4935" i="5"/>
  <c r="T4936" i="5"/>
  <c r="S4936" i="5"/>
  <c r="T4937" i="5"/>
  <c r="S4937" i="5"/>
  <c r="T4938" i="5"/>
  <c r="S4938" i="5"/>
  <c r="T4939" i="5"/>
  <c r="S4939" i="5"/>
  <c r="T4940" i="5"/>
  <c r="S4940" i="5"/>
  <c r="T4941" i="5"/>
  <c r="S4941" i="5"/>
  <c r="T4942" i="5"/>
  <c r="S4942" i="5"/>
  <c r="T4943" i="5"/>
  <c r="S4943" i="5"/>
  <c r="T4944" i="5"/>
  <c r="S4944" i="5"/>
  <c r="T4945" i="5"/>
  <c r="S4945" i="5"/>
  <c r="T4946" i="5"/>
  <c r="S4946" i="5"/>
  <c r="T4947" i="5"/>
  <c r="S4947" i="5"/>
  <c r="T4948" i="5"/>
  <c r="S4948" i="5"/>
  <c r="T4949" i="5"/>
  <c r="S4949" i="5"/>
  <c r="T4950" i="5"/>
  <c r="S4950" i="5"/>
  <c r="T4951" i="5"/>
  <c r="S4951" i="5"/>
  <c r="T4952" i="5"/>
  <c r="S4952" i="5"/>
  <c r="T4953" i="5"/>
  <c r="S4953" i="5"/>
  <c r="T4954" i="5"/>
  <c r="S4954" i="5"/>
  <c r="T4955" i="5"/>
  <c r="S4955" i="5"/>
  <c r="T4956" i="5"/>
  <c r="S4956" i="5"/>
  <c r="T4957" i="5"/>
  <c r="S4957" i="5"/>
  <c r="T4958" i="5"/>
  <c r="S4958" i="5"/>
  <c r="T4959" i="5"/>
  <c r="S4959" i="5"/>
  <c r="T4960" i="5"/>
  <c r="S4960" i="5"/>
  <c r="T4961" i="5"/>
  <c r="S4961" i="5"/>
  <c r="T4962" i="5"/>
  <c r="S4962" i="5"/>
  <c r="T4963" i="5"/>
  <c r="S4963" i="5"/>
  <c r="T4964" i="5"/>
  <c r="S4964" i="5"/>
  <c r="T4965" i="5"/>
  <c r="S4965" i="5"/>
  <c r="T4966" i="5"/>
  <c r="S4966" i="5"/>
  <c r="T4967" i="5"/>
  <c r="S4967" i="5"/>
  <c r="T4968" i="5"/>
  <c r="S4968" i="5"/>
  <c r="T4969" i="5"/>
  <c r="S4969" i="5"/>
  <c r="T4970" i="5"/>
  <c r="S4970" i="5"/>
  <c r="T4971" i="5"/>
  <c r="S4971" i="5"/>
  <c r="T4972" i="5"/>
  <c r="S4972" i="5"/>
  <c r="T4973" i="5"/>
  <c r="S4973" i="5"/>
  <c r="T4974" i="5"/>
  <c r="S4974" i="5"/>
  <c r="T4975" i="5"/>
  <c r="S4975" i="5"/>
  <c r="T4976" i="5"/>
  <c r="S4976" i="5"/>
  <c r="T4977" i="5"/>
  <c r="S4977" i="5"/>
  <c r="T4978" i="5"/>
  <c r="S4978" i="5"/>
  <c r="T4979" i="5"/>
  <c r="S4979" i="5"/>
  <c r="T4980" i="5"/>
  <c r="S4980" i="5"/>
  <c r="T4981" i="5"/>
  <c r="S4981" i="5"/>
  <c r="T4982" i="5"/>
  <c r="S4982" i="5"/>
  <c r="T4983" i="5"/>
  <c r="S4983" i="5"/>
  <c r="T4984" i="5"/>
  <c r="S4984" i="5"/>
  <c r="T4985" i="5"/>
  <c r="S4985" i="5"/>
  <c r="T4986" i="5"/>
  <c r="S4986" i="5"/>
  <c r="T4987" i="5"/>
  <c r="S4987" i="5"/>
  <c r="T4988" i="5"/>
  <c r="S4988" i="5"/>
  <c r="T4989" i="5"/>
  <c r="S4989" i="5"/>
  <c r="T4990" i="5"/>
  <c r="S4990" i="5"/>
  <c r="T4991" i="5"/>
  <c r="S4991" i="5"/>
  <c r="T4992" i="5"/>
  <c r="S4992" i="5"/>
  <c r="T4993" i="5"/>
  <c r="S4993" i="5"/>
  <c r="T4994" i="5"/>
  <c r="S4994" i="5"/>
  <c r="T4995" i="5"/>
  <c r="S4995" i="5"/>
  <c r="T4996" i="5"/>
  <c r="S4996" i="5"/>
  <c r="T4997" i="5"/>
  <c r="S4997" i="5"/>
  <c r="T4998" i="5"/>
  <c r="S4998" i="5"/>
  <c r="T4999" i="5"/>
  <c r="S4999" i="5"/>
  <c r="T5000" i="5"/>
  <c r="S5000" i="5"/>
  <c r="T5001" i="5"/>
  <c r="S5001" i="5"/>
  <c r="T5002" i="5"/>
  <c r="S5002" i="5"/>
  <c r="T5003" i="5"/>
  <c r="S5003" i="5"/>
  <c r="T5004" i="5"/>
  <c r="S5004" i="5"/>
  <c r="T5005" i="5"/>
  <c r="S5005" i="5"/>
  <c r="T5006" i="5"/>
  <c r="S5006" i="5"/>
  <c r="T5007" i="5"/>
  <c r="S5007" i="5"/>
  <c r="T5008" i="5"/>
  <c r="S5008" i="5"/>
  <c r="T5009" i="5"/>
  <c r="S5009" i="5"/>
  <c r="T5010" i="5"/>
  <c r="S5010" i="5"/>
  <c r="T5011" i="5"/>
  <c r="S5011" i="5"/>
  <c r="T5012" i="5"/>
  <c r="S5012" i="5"/>
  <c r="T5013" i="5"/>
  <c r="S5013" i="5"/>
  <c r="T5014" i="5"/>
  <c r="S5014" i="5"/>
  <c r="T5015" i="5"/>
  <c r="S5015" i="5"/>
  <c r="T5016" i="5"/>
  <c r="S5016" i="5"/>
  <c r="T5017" i="5"/>
  <c r="S5017" i="5"/>
  <c r="T5018" i="5"/>
  <c r="S5018" i="5"/>
  <c r="T5019" i="5"/>
  <c r="S5019" i="5"/>
  <c r="T5020" i="5"/>
  <c r="S5020" i="5"/>
  <c r="T5021" i="5"/>
  <c r="S5021" i="5"/>
  <c r="T5022" i="5"/>
  <c r="S5022" i="5"/>
  <c r="T5023" i="5"/>
  <c r="S5023" i="5"/>
  <c r="T5024" i="5"/>
  <c r="S5024" i="5"/>
  <c r="T5025" i="5"/>
  <c r="S5025" i="5"/>
  <c r="T5026" i="5"/>
  <c r="S5026" i="5"/>
  <c r="T5027" i="5"/>
  <c r="S5027" i="5"/>
  <c r="T5028" i="5"/>
  <c r="S5028" i="5"/>
  <c r="T5029" i="5"/>
  <c r="S5029" i="5"/>
  <c r="T5030" i="5"/>
  <c r="S5030" i="5"/>
  <c r="T5031" i="5"/>
  <c r="S5031" i="5"/>
  <c r="T5032" i="5"/>
  <c r="S5032" i="5"/>
  <c r="T5033" i="5"/>
  <c r="S5033" i="5"/>
  <c r="T5034" i="5"/>
  <c r="S5034" i="5"/>
  <c r="T5035" i="5"/>
  <c r="S5035" i="5"/>
  <c r="T5036" i="5"/>
  <c r="S5036" i="5"/>
  <c r="T5037" i="5"/>
  <c r="S5037" i="5"/>
  <c r="T5038" i="5"/>
  <c r="S5038" i="5"/>
  <c r="T5039" i="5"/>
  <c r="S5039" i="5"/>
  <c r="T5040" i="5"/>
  <c r="S5040" i="5"/>
  <c r="T5041" i="5"/>
  <c r="S5041" i="5"/>
  <c r="T5042" i="5"/>
  <c r="S5042" i="5"/>
  <c r="T5043" i="5"/>
  <c r="S5043" i="5"/>
  <c r="T5044" i="5"/>
  <c r="S5044" i="5"/>
  <c r="T5045" i="5"/>
  <c r="S5045" i="5"/>
  <c r="T5046" i="5"/>
  <c r="S5046" i="5"/>
  <c r="T5047" i="5"/>
  <c r="S5047" i="5"/>
  <c r="T5048" i="5"/>
  <c r="S5048" i="5"/>
  <c r="T5049" i="5"/>
  <c r="S5049" i="5"/>
  <c r="T5050" i="5"/>
  <c r="S5050" i="5"/>
  <c r="T5051" i="5"/>
  <c r="S5051" i="5"/>
  <c r="T5052" i="5"/>
  <c r="S5052" i="5"/>
  <c r="T5053" i="5"/>
  <c r="S5053" i="5"/>
  <c r="T5054" i="5"/>
  <c r="S5054" i="5"/>
  <c r="T5055" i="5"/>
  <c r="S5055" i="5"/>
  <c r="T5056" i="5"/>
  <c r="S5056" i="5"/>
  <c r="T5057" i="5"/>
  <c r="S5057" i="5"/>
  <c r="T5058" i="5"/>
  <c r="S5058" i="5"/>
  <c r="T5059" i="5"/>
  <c r="S5059" i="5"/>
  <c r="T5060" i="5"/>
  <c r="S5060" i="5"/>
  <c r="T5061" i="5"/>
  <c r="S5061" i="5"/>
  <c r="T5062" i="5"/>
  <c r="S5062" i="5"/>
  <c r="T5063" i="5"/>
  <c r="S5063" i="5"/>
  <c r="T5064" i="5"/>
  <c r="S5064" i="5"/>
  <c r="T5065" i="5"/>
  <c r="S5065" i="5"/>
  <c r="T5066" i="5"/>
  <c r="S5066" i="5"/>
  <c r="T5067" i="5"/>
  <c r="S5067" i="5"/>
  <c r="T5068" i="5"/>
  <c r="S5068" i="5"/>
  <c r="T5069" i="5"/>
  <c r="S5069" i="5"/>
  <c r="T5070" i="5"/>
  <c r="S5070" i="5"/>
  <c r="T5071" i="5"/>
  <c r="S5071" i="5"/>
  <c r="T5072" i="5"/>
  <c r="S5072" i="5"/>
  <c r="T5073" i="5"/>
  <c r="S5073" i="5"/>
  <c r="T5074" i="5"/>
  <c r="S5074" i="5"/>
  <c r="T5075" i="5"/>
  <c r="S5075" i="5"/>
  <c r="T5076" i="5"/>
  <c r="S5076" i="5"/>
  <c r="T5077" i="5"/>
  <c r="S5077" i="5"/>
  <c r="T5078" i="5"/>
  <c r="S5078" i="5"/>
  <c r="T5079" i="5"/>
  <c r="S5079" i="5"/>
  <c r="T5080" i="5"/>
  <c r="S5080" i="5"/>
  <c r="T5081" i="5"/>
  <c r="S5081" i="5"/>
  <c r="T5082" i="5"/>
  <c r="S5082" i="5"/>
  <c r="T5083" i="5"/>
  <c r="S5083" i="5"/>
  <c r="T5084" i="5"/>
  <c r="S5084" i="5"/>
  <c r="T5085" i="5"/>
  <c r="S5085" i="5"/>
  <c r="T5086" i="5"/>
  <c r="S5086" i="5"/>
  <c r="T5087" i="5"/>
  <c r="S5087" i="5"/>
  <c r="T5088" i="5"/>
  <c r="S5088" i="5"/>
  <c r="T5089" i="5"/>
  <c r="S5089" i="5"/>
  <c r="T5090" i="5"/>
  <c r="S5090" i="5"/>
  <c r="T5091" i="5"/>
  <c r="S5091" i="5"/>
  <c r="T5092" i="5"/>
  <c r="S5092" i="5"/>
  <c r="T5093" i="5"/>
  <c r="S5093" i="5"/>
  <c r="T5094" i="5"/>
  <c r="S5094" i="5"/>
  <c r="T5095" i="5"/>
  <c r="S5095" i="5"/>
  <c r="T5096" i="5"/>
  <c r="S5096" i="5"/>
  <c r="T5097" i="5"/>
  <c r="S5097" i="5"/>
  <c r="T5098" i="5"/>
  <c r="S5098" i="5"/>
  <c r="T5099" i="5"/>
  <c r="S5099" i="5"/>
  <c r="T5100" i="5"/>
  <c r="S5100" i="5"/>
  <c r="T5101" i="5"/>
  <c r="S5101" i="5"/>
  <c r="T5102" i="5"/>
  <c r="S5102" i="5"/>
  <c r="T5103" i="5"/>
  <c r="S5103" i="5"/>
  <c r="T5104" i="5"/>
  <c r="S5104" i="5"/>
  <c r="T5105" i="5"/>
  <c r="S5105" i="5"/>
  <c r="T5106" i="5"/>
  <c r="S5106" i="5"/>
  <c r="T5107" i="5"/>
  <c r="S5107" i="5"/>
  <c r="T5108" i="5"/>
  <c r="S5108" i="5"/>
  <c r="T5109" i="5"/>
  <c r="S5109" i="5"/>
  <c r="T5110" i="5"/>
  <c r="S5110" i="5"/>
  <c r="T5111" i="5"/>
  <c r="S5111" i="5"/>
  <c r="T5112" i="5"/>
  <c r="S5112" i="5"/>
  <c r="T5113" i="5"/>
  <c r="S5113" i="5"/>
  <c r="T5114" i="5"/>
  <c r="S5114" i="5"/>
  <c r="T5115" i="5"/>
  <c r="S5115" i="5"/>
  <c r="T5116" i="5"/>
  <c r="S5116" i="5"/>
  <c r="T5117" i="5"/>
  <c r="S5117" i="5"/>
  <c r="T5118" i="5"/>
  <c r="S5118" i="5"/>
  <c r="T5119" i="5"/>
  <c r="S5119" i="5"/>
  <c r="T5120" i="5"/>
  <c r="S5120" i="5"/>
  <c r="T5121" i="5"/>
  <c r="S5121" i="5"/>
  <c r="T5122" i="5"/>
  <c r="S5122" i="5"/>
  <c r="T5123" i="5"/>
  <c r="S5123" i="5"/>
  <c r="T5124" i="5"/>
  <c r="S5124" i="5"/>
  <c r="T5125" i="5"/>
  <c r="S5125" i="5"/>
  <c r="T5126" i="5"/>
  <c r="S5126" i="5"/>
  <c r="T5127" i="5"/>
  <c r="S5127" i="5"/>
  <c r="T5128" i="5"/>
  <c r="S5128" i="5"/>
  <c r="T5129" i="5"/>
  <c r="S5129" i="5"/>
  <c r="T5130" i="5"/>
  <c r="S5130" i="5"/>
  <c r="T5131" i="5"/>
  <c r="S5131" i="5"/>
  <c r="T5132" i="5"/>
  <c r="S5132" i="5"/>
  <c r="T5133" i="5"/>
  <c r="S5133" i="5"/>
  <c r="T5134" i="5"/>
  <c r="S5134" i="5"/>
  <c r="T5135" i="5"/>
  <c r="S5135" i="5"/>
  <c r="T5136" i="5"/>
  <c r="S5136" i="5"/>
  <c r="T5137" i="5"/>
  <c r="S5137" i="5"/>
  <c r="T5138" i="5"/>
  <c r="S5138" i="5"/>
  <c r="T5139" i="5"/>
  <c r="S5139" i="5"/>
  <c r="T5140" i="5"/>
  <c r="S5140" i="5"/>
  <c r="T5141" i="5"/>
  <c r="S5141" i="5"/>
  <c r="T5142" i="5"/>
  <c r="S5142" i="5"/>
  <c r="T5143" i="5"/>
  <c r="S5143" i="5"/>
  <c r="T5144" i="5"/>
  <c r="S5144" i="5"/>
  <c r="T5145" i="5"/>
  <c r="S5145" i="5"/>
  <c r="T5146" i="5"/>
  <c r="S5146" i="5"/>
  <c r="T5147" i="5"/>
  <c r="S5147" i="5"/>
  <c r="T5148" i="5"/>
  <c r="S5148" i="5"/>
  <c r="T5149" i="5"/>
  <c r="S5149" i="5"/>
  <c r="T5150" i="5"/>
  <c r="S5150" i="5"/>
  <c r="T5151" i="5"/>
  <c r="S5151" i="5"/>
  <c r="T5152" i="5"/>
  <c r="S5152" i="5"/>
  <c r="T5153" i="5"/>
  <c r="S5153" i="5"/>
  <c r="T5154" i="5"/>
  <c r="S5154" i="5"/>
  <c r="T5155" i="5"/>
  <c r="S5155" i="5"/>
  <c r="T5156" i="5"/>
  <c r="S5156" i="5"/>
  <c r="T5157" i="5"/>
  <c r="S5157" i="5"/>
  <c r="T5158" i="5"/>
  <c r="S5158" i="5"/>
  <c r="T5159" i="5"/>
  <c r="S5159" i="5"/>
  <c r="T5160" i="5"/>
  <c r="S5160" i="5"/>
  <c r="T5161" i="5"/>
  <c r="S5161" i="5"/>
  <c r="T5162" i="5"/>
  <c r="S5162" i="5"/>
  <c r="T5163" i="5"/>
  <c r="S5163" i="5"/>
  <c r="T5164" i="5"/>
  <c r="S5164" i="5"/>
  <c r="T5165" i="5"/>
  <c r="S5165" i="5"/>
  <c r="T5166" i="5"/>
  <c r="S5166" i="5"/>
  <c r="T5167" i="5"/>
  <c r="S5167" i="5"/>
  <c r="T5168" i="5"/>
  <c r="S5168" i="5"/>
  <c r="T5169" i="5"/>
  <c r="S5169" i="5"/>
  <c r="T5170" i="5"/>
  <c r="S5170" i="5"/>
  <c r="T5171" i="5"/>
  <c r="S5171" i="5"/>
  <c r="T5172" i="5"/>
  <c r="S5172" i="5"/>
  <c r="T5173" i="5"/>
  <c r="S5173" i="5"/>
  <c r="T5174" i="5"/>
  <c r="S5174" i="5"/>
  <c r="T5175" i="5"/>
  <c r="S5175" i="5"/>
  <c r="T5176" i="5"/>
  <c r="S5176" i="5"/>
  <c r="T5177" i="5"/>
  <c r="S5177" i="5"/>
  <c r="T5178" i="5"/>
  <c r="S5178" i="5"/>
  <c r="T5179" i="5"/>
  <c r="S5179" i="5"/>
  <c r="T5180" i="5"/>
  <c r="S5180" i="5"/>
  <c r="T5181" i="5"/>
  <c r="S5181" i="5"/>
  <c r="T5182" i="5"/>
  <c r="S5182" i="5"/>
  <c r="T5183" i="5"/>
  <c r="S5183" i="5"/>
  <c r="T5184" i="5"/>
  <c r="S5184" i="5"/>
  <c r="T5185" i="5"/>
  <c r="S5185" i="5"/>
  <c r="T5186" i="5"/>
  <c r="S5186" i="5"/>
  <c r="T5187" i="5"/>
  <c r="S5187" i="5"/>
  <c r="T5188" i="5"/>
  <c r="S5188" i="5"/>
  <c r="T5189" i="5"/>
  <c r="S5189" i="5"/>
  <c r="T5190" i="5"/>
  <c r="S5190" i="5"/>
  <c r="T5191" i="5"/>
  <c r="S5191" i="5"/>
  <c r="T5192" i="5"/>
  <c r="S5192" i="5"/>
  <c r="T5193" i="5"/>
  <c r="S5193" i="5"/>
  <c r="T5194" i="5"/>
  <c r="S5194" i="5"/>
  <c r="T5195" i="5"/>
  <c r="S5195" i="5"/>
  <c r="T5196" i="5"/>
  <c r="S5196" i="5"/>
  <c r="T5197" i="5"/>
  <c r="S5197" i="5"/>
  <c r="T5198" i="5"/>
  <c r="S5198" i="5"/>
  <c r="T5199" i="5"/>
  <c r="S5199" i="5"/>
  <c r="T5200" i="5"/>
  <c r="S5200" i="5"/>
  <c r="T5201" i="5"/>
  <c r="S5201" i="5"/>
  <c r="T5202" i="5"/>
  <c r="S5202" i="5"/>
  <c r="T5203" i="5"/>
  <c r="S5203" i="5"/>
  <c r="T5204" i="5"/>
  <c r="S5204" i="5"/>
  <c r="T5205" i="5"/>
  <c r="S5205" i="5"/>
  <c r="T5206" i="5"/>
  <c r="S5206" i="5"/>
  <c r="T5207" i="5"/>
  <c r="S5207" i="5"/>
  <c r="T5208" i="5"/>
  <c r="S5208" i="5"/>
  <c r="T5209" i="5"/>
  <c r="S5209" i="5"/>
  <c r="T5210" i="5"/>
  <c r="S5210" i="5"/>
  <c r="T5211" i="5"/>
  <c r="S5211" i="5"/>
  <c r="T5212" i="5"/>
  <c r="S5212" i="5"/>
  <c r="T5213" i="5"/>
  <c r="S5213" i="5"/>
  <c r="T5214" i="5"/>
  <c r="S5214" i="5"/>
  <c r="T5215" i="5"/>
  <c r="S5215" i="5"/>
  <c r="T5216" i="5"/>
  <c r="S5216" i="5"/>
  <c r="T5217" i="5"/>
  <c r="S5217" i="5"/>
  <c r="T5218" i="5"/>
  <c r="S5218" i="5"/>
  <c r="T5219" i="5"/>
  <c r="S5219" i="5"/>
  <c r="T5220" i="5"/>
  <c r="S5220" i="5"/>
  <c r="T5221" i="5"/>
  <c r="S5221" i="5"/>
  <c r="T5222" i="5"/>
  <c r="S5222" i="5"/>
  <c r="T5223" i="5"/>
  <c r="S5223" i="5"/>
  <c r="T5224" i="5"/>
  <c r="S5224" i="5"/>
  <c r="T5225" i="5"/>
  <c r="S5225" i="5"/>
  <c r="T5226" i="5"/>
  <c r="S5226" i="5"/>
  <c r="T5227" i="5"/>
  <c r="S5227" i="5"/>
  <c r="T5228" i="5"/>
  <c r="S5228" i="5"/>
  <c r="T5229" i="5"/>
  <c r="S5229" i="5"/>
  <c r="T5230" i="5"/>
  <c r="S5230" i="5"/>
  <c r="T5231" i="5"/>
  <c r="S5231" i="5"/>
  <c r="T5232" i="5"/>
  <c r="S5232" i="5"/>
  <c r="T5233" i="5"/>
  <c r="S5233" i="5"/>
  <c r="T5234" i="5"/>
  <c r="S5234" i="5"/>
  <c r="T5235" i="5"/>
  <c r="S5235" i="5"/>
  <c r="T5236" i="5"/>
  <c r="S5236" i="5"/>
  <c r="T5237" i="5"/>
  <c r="S5237" i="5"/>
  <c r="T5238" i="5"/>
  <c r="S5238" i="5"/>
  <c r="T5239" i="5"/>
  <c r="S5239" i="5"/>
  <c r="T5240" i="5"/>
  <c r="S5240" i="5"/>
  <c r="T5241" i="5"/>
  <c r="S5241" i="5"/>
  <c r="T5242" i="5"/>
  <c r="S5242" i="5"/>
  <c r="T5243" i="5"/>
  <c r="S5243" i="5"/>
  <c r="T5244" i="5"/>
  <c r="S5244" i="5"/>
  <c r="T5245" i="5"/>
  <c r="S5245" i="5"/>
  <c r="T5246" i="5"/>
  <c r="S5246" i="5"/>
  <c r="T5247" i="5"/>
  <c r="S5247" i="5"/>
  <c r="T5248" i="5"/>
  <c r="S5248" i="5"/>
  <c r="T5249" i="5"/>
  <c r="S5249" i="5"/>
  <c r="T5250" i="5"/>
  <c r="S5250" i="5"/>
  <c r="T5251" i="5"/>
  <c r="S5251" i="5"/>
  <c r="T5252" i="5"/>
  <c r="S5252" i="5"/>
  <c r="T5253" i="5"/>
  <c r="S5253" i="5"/>
  <c r="T5254" i="5"/>
  <c r="S5254" i="5"/>
  <c r="T5255" i="5"/>
  <c r="S5255" i="5"/>
  <c r="T5256" i="5"/>
  <c r="S5256" i="5"/>
  <c r="T5257" i="5"/>
  <c r="S5257" i="5"/>
  <c r="T5258" i="5"/>
  <c r="S5258" i="5"/>
  <c r="T5259" i="5"/>
  <c r="S5259" i="5"/>
  <c r="T5260" i="5"/>
  <c r="S5260" i="5"/>
  <c r="T5261" i="5"/>
  <c r="S5261" i="5"/>
  <c r="T5262" i="5"/>
  <c r="S5262" i="5"/>
  <c r="T5263" i="5"/>
  <c r="S5263" i="5"/>
  <c r="T5264" i="5"/>
  <c r="S5264" i="5"/>
  <c r="T5265" i="5"/>
  <c r="S5265" i="5"/>
  <c r="T5266" i="5"/>
  <c r="S5266" i="5"/>
  <c r="T5267" i="5"/>
  <c r="S5267" i="5"/>
  <c r="T5268" i="5"/>
  <c r="S5268" i="5"/>
  <c r="T5269" i="5"/>
  <c r="S5269" i="5"/>
  <c r="T5270" i="5"/>
  <c r="S5270" i="5"/>
  <c r="T5271" i="5"/>
  <c r="S5271" i="5"/>
  <c r="T5272" i="5"/>
  <c r="S5272" i="5"/>
  <c r="T5273" i="5"/>
  <c r="S5273" i="5"/>
  <c r="T5274" i="5"/>
  <c r="S5274" i="5"/>
  <c r="T5275" i="5"/>
  <c r="S5275" i="5"/>
  <c r="T5276" i="5"/>
  <c r="S5276" i="5"/>
  <c r="T5277" i="5"/>
  <c r="S5277" i="5"/>
  <c r="T5278" i="5"/>
  <c r="S5278" i="5"/>
  <c r="T5279" i="5"/>
  <c r="S5279" i="5"/>
  <c r="T5280" i="5"/>
  <c r="S5280" i="5"/>
  <c r="T5281" i="5"/>
  <c r="S5281" i="5"/>
  <c r="T5282" i="5"/>
  <c r="S5282" i="5"/>
  <c r="T5283" i="5"/>
  <c r="S5283" i="5"/>
  <c r="T5284" i="5"/>
  <c r="S5284" i="5"/>
  <c r="T5285" i="5"/>
  <c r="S5285" i="5"/>
  <c r="T5286" i="5"/>
  <c r="S5286" i="5"/>
  <c r="T5287" i="5"/>
  <c r="S5287" i="5"/>
  <c r="T5288" i="5"/>
  <c r="S5288" i="5"/>
  <c r="T5289" i="5"/>
  <c r="S5289" i="5"/>
  <c r="T5290" i="5"/>
  <c r="S5290" i="5"/>
  <c r="T5291" i="5"/>
  <c r="S5291" i="5"/>
  <c r="T5292" i="5"/>
  <c r="S5292" i="5"/>
  <c r="T5293" i="5"/>
  <c r="S5293" i="5"/>
  <c r="T5294" i="5"/>
  <c r="S5294" i="5"/>
  <c r="T5295" i="5"/>
  <c r="S5295" i="5"/>
  <c r="T5296" i="5"/>
  <c r="S5296" i="5"/>
  <c r="T5297" i="5"/>
  <c r="S5297" i="5"/>
  <c r="T5298" i="5"/>
  <c r="S5298" i="5"/>
  <c r="T5299" i="5"/>
  <c r="S5299" i="5"/>
  <c r="T5300" i="5"/>
  <c r="S5300" i="5"/>
  <c r="T5301" i="5"/>
  <c r="S5301" i="5"/>
  <c r="T5302" i="5"/>
  <c r="S5302" i="5"/>
  <c r="T5303" i="5"/>
  <c r="S5303" i="5"/>
  <c r="T5304" i="5"/>
  <c r="S5304" i="5"/>
  <c r="T5305" i="5"/>
  <c r="S5305" i="5"/>
  <c r="T5306" i="5"/>
  <c r="S5306" i="5"/>
  <c r="T5307" i="5"/>
  <c r="S5307" i="5"/>
  <c r="T5308" i="5"/>
  <c r="S5308" i="5"/>
  <c r="T5309" i="5"/>
  <c r="S5309" i="5"/>
  <c r="T5310" i="5"/>
  <c r="S5310" i="5"/>
  <c r="T5311" i="5"/>
  <c r="S5311" i="5"/>
  <c r="T5312" i="5"/>
  <c r="S5312" i="5"/>
  <c r="T5313" i="5"/>
  <c r="S5313" i="5"/>
  <c r="T5314" i="5"/>
  <c r="S5314" i="5"/>
  <c r="T5315" i="5"/>
  <c r="S5315" i="5"/>
  <c r="T5316" i="5"/>
  <c r="S5316" i="5"/>
  <c r="T5317" i="5"/>
  <c r="S5317" i="5"/>
  <c r="T5318" i="5"/>
  <c r="S5318" i="5"/>
  <c r="T5319" i="5"/>
  <c r="S5319" i="5"/>
  <c r="T5320" i="5"/>
  <c r="S5320" i="5"/>
  <c r="T5321" i="5"/>
  <c r="S5321" i="5"/>
  <c r="T5322" i="5"/>
  <c r="S5322" i="5"/>
  <c r="T5323" i="5"/>
  <c r="S5323" i="5"/>
  <c r="T5324" i="5"/>
  <c r="S5324" i="5"/>
  <c r="T5325" i="5"/>
  <c r="S5325" i="5"/>
  <c r="T5326" i="5"/>
  <c r="S5326" i="5"/>
  <c r="T5327" i="5"/>
  <c r="S5327" i="5"/>
  <c r="T5328" i="5"/>
  <c r="S5328" i="5"/>
  <c r="T5329" i="5"/>
  <c r="S5329" i="5"/>
  <c r="T5330" i="5"/>
  <c r="S5330" i="5"/>
  <c r="T5331" i="5"/>
  <c r="S5331" i="5"/>
  <c r="T5332" i="5"/>
  <c r="S5332" i="5"/>
  <c r="T5333" i="5"/>
  <c r="S5333" i="5"/>
  <c r="T5334" i="5"/>
  <c r="S5334" i="5"/>
  <c r="T5335" i="5"/>
  <c r="S5335" i="5"/>
  <c r="T5336" i="5"/>
  <c r="S5336" i="5"/>
  <c r="T5337" i="5"/>
  <c r="S5337" i="5"/>
  <c r="T5338" i="5"/>
  <c r="S5338" i="5"/>
  <c r="T5339" i="5"/>
  <c r="S5339" i="5"/>
  <c r="T5340" i="5"/>
  <c r="S5340" i="5"/>
  <c r="T5341" i="5"/>
  <c r="S5341" i="5"/>
  <c r="T5342" i="5"/>
  <c r="S5342" i="5"/>
  <c r="T5343" i="5"/>
  <c r="S5343" i="5"/>
  <c r="T5344" i="5"/>
  <c r="S5344" i="5"/>
  <c r="T5345" i="5"/>
  <c r="S5345" i="5"/>
  <c r="T5346" i="5"/>
  <c r="S5346" i="5"/>
  <c r="T5347" i="5"/>
  <c r="S5347" i="5"/>
  <c r="T5348" i="5"/>
  <c r="S5348" i="5"/>
  <c r="T5349" i="5"/>
  <c r="S5349" i="5"/>
  <c r="T5350" i="5"/>
  <c r="S5350" i="5"/>
  <c r="T5351" i="5"/>
  <c r="S5351" i="5"/>
  <c r="T5352" i="5"/>
  <c r="S5352" i="5"/>
  <c r="T5353" i="5"/>
  <c r="S5353" i="5"/>
  <c r="T5354" i="5"/>
  <c r="S5354" i="5"/>
  <c r="T5355" i="5"/>
  <c r="S5355" i="5"/>
  <c r="T5356" i="5"/>
  <c r="S5356" i="5"/>
  <c r="T5357" i="5"/>
  <c r="S5357" i="5"/>
  <c r="T5358" i="5"/>
  <c r="S5358" i="5"/>
  <c r="T5359" i="5"/>
  <c r="S5359" i="5"/>
  <c r="T5360" i="5"/>
  <c r="S5360" i="5"/>
  <c r="T5361" i="5"/>
  <c r="S5361" i="5"/>
  <c r="T5362" i="5"/>
  <c r="S5362" i="5"/>
  <c r="T5363" i="5"/>
  <c r="S5363" i="5"/>
  <c r="T5364" i="5"/>
  <c r="S5364" i="5"/>
  <c r="T5365" i="5"/>
  <c r="S5365" i="5"/>
  <c r="T5366" i="5"/>
  <c r="S5366" i="5"/>
  <c r="T5367" i="5"/>
  <c r="S5367" i="5"/>
  <c r="T5368" i="5"/>
  <c r="S5368" i="5"/>
  <c r="T5369" i="5"/>
  <c r="S5369" i="5"/>
  <c r="T5370" i="5"/>
  <c r="S5370" i="5"/>
  <c r="T5371" i="5"/>
  <c r="S5371" i="5"/>
  <c r="T5372" i="5"/>
  <c r="S5372" i="5"/>
  <c r="T5373" i="5"/>
  <c r="S5373" i="5"/>
  <c r="T5374" i="5"/>
  <c r="S5374" i="5"/>
  <c r="T5375" i="5"/>
  <c r="S5375" i="5"/>
  <c r="T5376" i="5"/>
  <c r="S5376" i="5"/>
  <c r="T5377" i="5"/>
  <c r="S5377" i="5"/>
  <c r="T5378" i="5"/>
  <c r="S5378" i="5"/>
  <c r="T5379" i="5"/>
  <c r="S5379" i="5"/>
  <c r="T5380" i="5"/>
  <c r="S5380" i="5"/>
  <c r="T5381" i="5"/>
  <c r="S5381" i="5"/>
  <c r="T5382" i="5"/>
  <c r="S5382" i="5"/>
  <c r="T5383" i="5"/>
  <c r="S5383" i="5"/>
  <c r="T5384" i="5"/>
  <c r="S5384" i="5"/>
  <c r="T5385" i="5"/>
  <c r="S5385" i="5"/>
  <c r="T5386" i="5"/>
  <c r="S5386" i="5"/>
  <c r="T5387" i="5"/>
  <c r="S5387" i="5"/>
  <c r="T5388" i="5"/>
  <c r="S5388" i="5"/>
  <c r="T5389" i="5"/>
  <c r="S5389" i="5"/>
  <c r="T5390" i="5"/>
  <c r="S5390" i="5"/>
  <c r="T5391" i="5"/>
  <c r="S5391" i="5"/>
  <c r="T5392" i="5"/>
  <c r="S5392" i="5"/>
  <c r="T5393" i="5"/>
  <c r="S5393" i="5"/>
  <c r="T5394" i="5"/>
  <c r="S5394" i="5"/>
  <c r="T5395" i="5"/>
  <c r="S5395" i="5"/>
  <c r="T5396" i="5"/>
  <c r="S5396" i="5"/>
  <c r="T5397" i="5"/>
  <c r="S5397" i="5"/>
  <c r="T5398" i="5"/>
  <c r="S5398" i="5"/>
  <c r="T5399" i="5"/>
  <c r="S5399" i="5"/>
  <c r="T5400" i="5"/>
  <c r="S5400" i="5"/>
  <c r="T5401" i="5"/>
  <c r="S5401" i="5"/>
  <c r="T5402" i="5"/>
  <c r="S5402" i="5"/>
  <c r="T5403" i="5"/>
  <c r="S5403" i="5"/>
  <c r="T5404" i="5"/>
  <c r="S5404" i="5"/>
  <c r="T5405" i="5"/>
  <c r="S5405" i="5"/>
  <c r="T5406" i="5"/>
  <c r="S5406" i="5"/>
  <c r="T5407" i="5"/>
  <c r="S5407" i="5"/>
  <c r="T5408" i="5"/>
  <c r="S5408" i="5"/>
  <c r="T5409" i="5"/>
  <c r="S5409" i="5"/>
  <c r="T5410" i="5"/>
  <c r="S5410" i="5"/>
  <c r="T5411" i="5"/>
  <c r="S5411" i="5"/>
  <c r="T5412" i="5"/>
  <c r="S5412" i="5"/>
  <c r="T5413" i="5"/>
  <c r="S5413" i="5"/>
  <c r="T5414" i="5"/>
  <c r="S5414" i="5"/>
  <c r="T5415" i="5"/>
  <c r="S5415" i="5"/>
  <c r="T5416" i="5"/>
  <c r="S5416" i="5"/>
  <c r="T5417" i="5"/>
  <c r="S5417" i="5"/>
  <c r="T5418" i="5"/>
  <c r="S5418" i="5"/>
  <c r="T5419" i="5"/>
  <c r="S5419" i="5"/>
  <c r="T5420" i="5"/>
  <c r="S5420" i="5"/>
  <c r="T5421" i="5"/>
  <c r="S5421" i="5"/>
  <c r="T5422" i="5"/>
  <c r="S5422" i="5"/>
  <c r="T5423" i="5"/>
  <c r="S5423" i="5"/>
  <c r="T5424" i="5"/>
  <c r="S5424" i="5"/>
  <c r="T5425" i="5"/>
  <c r="S5425" i="5"/>
  <c r="T5426" i="5"/>
  <c r="S5426" i="5"/>
  <c r="T5427" i="5"/>
  <c r="S5427" i="5"/>
  <c r="T5428" i="5"/>
  <c r="S5428" i="5"/>
  <c r="T5429" i="5"/>
  <c r="S5429" i="5"/>
  <c r="T5430" i="5"/>
  <c r="S5430" i="5"/>
  <c r="T5431" i="5"/>
  <c r="S5431" i="5"/>
  <c r="T5432" i="5"/>
  <c r="S5432" i="5"/>
  <c r="T5433" i="5"/>
  <c r="S5433" i="5"/>
  <c r="T5434" i="5"/>
  <c r="S5434" i="5"/>
  <c r="T5435" i="5"/>
  <c r="S5435" i="5"/>
  <c r="T5436" i="5"/>
  <c r="S5436" i="5"/>
  <c r="T5437" i="5"/>
  <c r="S5437" i="5"/>
  <c r="T5438" i="5"/>
  <c r="S5438" i="5"/>
  <c r="T5439" i="5"/>
  <c r="S5439" i="5"/>
  <c r="T5440" i="5"/>
  <c r="S5440" i="5"/>
  <c r="T5441" i="5"/>
  <c r="S5441" i="5"/>
  <c r="T5442" i="5"/>
  <c r="S5442" i="5"/>
  <c r="T5443" i="5"/>
  <c r="S5443" i="5"/>
  <c r="T5444" i="5"/>
  <c r="S5444" i="5"/>
  <c r="T5445" i="5"/>
  <c r="S5445" i="5"/>
  <c r="T5446" i="5"/>
  <c r="S5446" i="5"/>
  <c r="T5447" i="5"/>
  <c r="S5447" i="5"/>
  <c r="T5448" i="5"/>
  <c r="S5448" i="5"/>
  <c r="T5449" i="5"/>
  <c r="S5449" i="5"/>
  <c r="T5450" i="5"/>
  <c r="S5450" i="5"/>
  <c r="T5451" i="5"/>
  <c r="S5451" i="5"/>
  <c r="T5452" i="5"/>
  <c r="S5452" i="5"/>
  <c r="T5453" i="5"/>
  <c r="S5453" i="5"/>
  <c r="T5454" i="5"/>
  <c r="S5454" i="5"/>
  <c r="T5455" i="5"/>
  <c r="S5455" i="5"/>
  <c r="T5456" i="5"/>
  <c r="S5456" i="5"/>
  <c r="T5457" i="5"/>
  <c r="S5457" i="5"/>
  <c r="T5458" i="5"/>
  <c r="S5458" i="5"/>
  <c r="T5459" i="5"/>
  <c r="S5459" i="5"/>
  <c r="T5460" i="5"/>
  <c r="S5460" i="5"/>
  <c r="T5461" i="5"/>
  <c r="S5461" i="5"/>
  <c r="T5462" i="5"/>
  <c r="S5462" i="5"/>
  <c r="T5463" i="5"/>
  <c r="S5463" i="5"/>
  <c r="T5464" i="5"/>
  <c r="S5464" i="5"/>
  <c r="T5465" i="5"/>
  <c r="S5465" i="5"/>
  <c r="T5466" i="5"/>
  <c r="S5466" i="5"/>
  <c r="T5467" i="5"/>
  <c r="S5467" i="5"/>
  <c r="T5468" i="5"/>
  <c r="S5468" i="5"/>
  <c r="T5469" i="5"/>
  <c r="S5469" i="5"/>
  <c r="T5470" i="5"/>
  <c r="S5470" i="5"/>
  <c r="T5471" i="5"/>
  <c r="S5471" i="5"/>
  <c r="T5472" i="5"/>
  <c r="S5472" i="5"/>
  <c r="T5473" i="5"/>
  <c r="S5473" i="5"/>
  <c r="T5474" i="5"/>
  <c r="S5474" i="5"/>
  <c r="T5475" i="5"/>
  <c r="S5475" i="5"/>
  <c r="T5476" i="5"/>
  <c r="S5476" i="5"/>
  <c r="T5477" i="5"/>
  <c r="S5477" i="5"/>
  <c r="T5478" i="5"/>
  <c r="S5478" i="5"/>
  <c r="T5479" i="5"/>
  <c r="S5479" i="5"/>
  <c r="T5480" i="5"/>
  <c r="S5480" i="5"/>
  <c r="T5481" i="5"/>
  <c r="S5481" i="5"/>
  <c r="T5482" i="5"/>
  <c r="S5482" i="5"/>
  <c r="T5483" i="5"/>
  <c r="S5483" i="5"/>
  <c r="T5484" i="5"/>
  <c r="S5484" i="5"/>
  <c r="T5485" i="5"/>
  <c r="S5485" i="5"/>
  <c r="T5486" i="5"/>
  <c r="S5486" i="5"/>
  <c r="T5487" i="5"/>
  <c r="S5487" i="5"/>
  <c r="T5488" i="5"/>
  <c r="S5488" i="5"/>
  <c r="T5489" i="5"/>
  <c r="S5489" i="5"/>
  <c r="T5490" i="5"/>
  <c r="S5490" i="5"/>
  <c r="T5491" i="5"/>
  <c r="S5491" i="5"/>
  <c r="T5492" i="5"/>
  <c r="S5492" i="5"/>
  <c r="T5493" i="5"/>
  <c r="S5493" i="5"/>
  <c r="T5494" i="5"/>
  <c r="S5494" i="5"/>
  <c r="T5495" i="5"/>
  <c r="S5495" i="5"/>
  <c r="T5496" i="5"/>
  <c r="S5496" i="5"/>
  <c r="T5497" i="5"/>
  <c r="S5497" i="5"/>
  <c r="T5498" i="5"/>
  <c r="S5498" i="5"/>
  <c r="T5499" i="5"/>
  <c r="S5499" i="5"/>
  <c r="T5500" i="5"/>
  <c r="S5500" i="5"/>
  <c r="T5501" i="5"/>
  <c r="S5501" i="5"/>
  <c r="T5502" i="5"/>
  <c r="S5502" i="5"/>
  <c r="T5503" i="5"/>
  <c r="S5503" i="5"/>
  <c r="T5504" i="5"/>
  <c r="S5504" i="5"/>
  <c r="T5505" i="5"/>
  <c r="S5505" i="5"/>
  <c r="T5506" i="5"/>
  <c r="S5506" i="5"/>
  <c r="T5507" i="5"/>
  <c r="S5507" i="5"/>
  <c r="T5508" i="5"/>
  <c r="S5508" i="5"/>
  <c r="T5509" i="5"/>
  <c r="S5509" i="5"/>
  <c r="T5510" i="5"/>
  <c r="S5510" i="5"/>
  <c r="T5511" i="5"/>
  <c r="S5511" i="5"/>
  <c r="T5512" i="5"/>
  <c r="S5512" i="5"/>
  <c r="T5513" i="5"/>
  <c r="S5513" i="5"/>
  <c r="T5514" i="5"/>
  <c r="S5514" i="5"/>
  <c r="T5515" i="5"/>
  <c r="S5515" i="5"/>
  <c r="T5516" i="5"/>
  <c r="S5516" i="5"/>
  <c r="T5517" i="5"/>
  <c r="S5517" i="5"/>
  <c r="T5518" i="5"/>
  <c r="S5518" i="5"/>
  <c r="T5519" i="5"/>
  <c r="S5519" i="5"/>
  <c r="T5520" i="5"/>
  <c r="S5520" i="5"/>
  <c r="T5521" i="5"/>
  <c r="S5521" i="5"/>
  <c r="T5522" i="5"/>
  <c r="S5522" i="5"/>
  <c r="T5523" i="5"/>
  <c r="S5523" i="5"/>
  <c r="T5524" i="5"/>
  <c r="S5524" i="5"/>
  <c r="T5525" i="5"/>
  <c r="S5525" i="5"/>
  <c r="T5526" i="5"/>
  <c r="S5526" i="5"/>
  <c r="T5527" i="5"/>
  <c r="S5527" i="5"/>
  <c r="T5528" i="5"/>
  <c r="S5528" i="5"/>
  <c r="T5529" i="5"/>
  <c r="S5529" i="5"/>
  <c r="T5530" i="5"/>
  <c r="S5530" i="5"/>
  <c r="T5531" i="5"/>
  <c r="S5531" i="5"/>
  <c r="T5532" i="5"/>
  <c r="S5532" i="5"/>
  <c r="T5533" i="5"/>
  <c r="S5533" i="5"/>
  <c r="T5534" i="5"/>
  <c r="S5534" i="5"/>
  <c r="T5535" i="5"/>
  <c r="S5535" i="5"/>
  <c r="T5536" i="5"/>
  <c r="S5536" i="5"/>
  <c r="T5537" i="5"/>
  <c r="S5537" i="5"/>
  <c r="T5538" i="5"/>
  <c r="S5538" i="5"/>
  <c r="T5539" i="5"/>
  <c r="S5539" i="5"/>
  <c r="T5540" i="5"/>
  <c r="S5540" i="5"/>
  <c r="T5541" i="5"/>
  <c r="S5541" i="5"/>
  <c r="T5542" i="5"/>
  <c r="S5542" i="5"/>
  <c r="T5543" i="5"/>
  <c r="S5543" i="5"/>
  <c r="T5544" i="5"/>
  <c r="S5544" i="5"/>
  <c r="T5545" i="5"/>
  <c r="S5545" i="5"/>
  <c r="T5546" i="5"/>
  <c r="S5546" i="5"/>
  <c r="T5547" i="5"/>
  <c r="S5547" i="5"/>
  <c r="T5548" i="5"/>
  <c r="S5548" i="5"/>
  <c r="T5549" i="5"/>
  <c r="S5549" i="5"/>
  <c r="T5550" i="5"/>
  <c r="S5550" i="5"/>
  <c r="T5551" i="5"/>
  <c r="S5551" i="5"/>
  <c r="T5552" i="5"/>
  <c r="S5552" i="5"/>
  <c r="T5553" i="5"/>
  <c r="S5553" i="5"/>
  <c r="T5554" i="5"/>
  <c r="S5554" i="5"/>
  <c r="T5555" i="5"/>
  <c r="S5555" i="5"/>
  <c r="T5556" i="5"/>
  <c r="S5556" i="5"/>
  <c r="T5557" i="5"/>
  <c r="S5557" i="5"/>
  <c r="T5558" i="5"/>
  <c r="S5558" i="5"/>
  <c r="T5559" i="5"/>
  <c r="S5559" i="5"/>
  <c r="T5560" i="5"/>
  <c r="S5560" i="5"/>
  <c r="T5561" i="5"/>
  <c r="S5561" i="5"/>
  <c r="T5562" i="5"/>
  <c r="S5562" i="5"/>
  <c r="T5563" i="5"/>
  <c r="S5563" i="5"/>
  <c r="T5564" i="5"/>
  <c r="S5564" i="5"/>
  <c r="T5565" i="5"/>
  <c r="S5565" i="5"/>
  <c r="T5566" i="5"/>
  <c r="S5566" i="5"/>
  <c r="T5567" i="5"/>
  <c r="S5567" i="5"/>
  <c r="T5568" i="5"/>
  <c r="S5568" i="5"/>
  <c r="T5569" i="5"/>
  <c r="S5569" i="5"/>
  <c r="T5570" i="5"/>
  <c r="S5570" i="5"/>
  <c r="T5571" i="5"/>
  <c r="S5571" i="5"/>
  <c r="T5572" i="5"/>
  <c r="S5572" i="5"/>
  <c r="T5573" i="5"/>
  <c r="S5573" i="5"/>
  <c r="T5574" i="5"/>
  <c r="S5574" i="5"/>
  <c r="T5575" i="5"/>
  <c r="S5575" i="5"/>
  <c r="T5576" i="5"/>
  <c r="S5576" i="5"/>
  <c r="T5577" i="5"/>
  <c r="S5577" i="5"/>
  <c r="T5578" i="5"/>
  <c r="S5578" i="5"/>
  <c r="T5579" i="5"/>
  <c r="S5579" i="5"/>
  <c r="T5580" i="5"/>
  <c r="S5580" i="5"/>
  <c r="T5581" i="5"/>
  <c r="S5581" i="5"/>
  <c r="T5582" i="5"/>
  <c r="S5582" i="5"/>
  <c r="T5583" i="5"/>
  <c r="S5583" i="5"/>
  <c r="T5584" i="5"/>
  <c r="S5584" i="5"/>
  <c r="T5585" i="5"/>
  <c r="S5585" i="5"/>
  <c r="T5586" i="5"/>
  <c r="S5586" i="5"/>
  <c r="T5587" i="5"/>
  <c r="S5587" i="5"/>
  <c r="T5588" i="5"/>
  <c r="S5588" i="5"/>
  <c r="T5589" i="5"/>
  <c r="S5589" i="5"/>
  <c r="T5590" i="5"/>
  <c r="S5590" i="5"/>
  <c r="T5591" i="5"/>
  <c r="S5591" i="5"/>
  <c r="T5592" i="5"/>
  <c r="S5592" i="5"/>
  <c r="T5593" i="5"/>
  <c r="S5593" i="5"/>
  <c r="T5594" i="5"/>
  <c r="S5594" i="5"/>
  <c r="T5595" i="5"/>
  <c r="S5595" i="5"/>
  <c r="T5596" i="5"/>
  <c r="S5596" i="5"/>
  <c r="T5597" i="5"/>
  <c r="S5597" i="5"/>
  <c r="T5598" i="5"/>
  <c r="S5598" i="5"/>
  <c r="T5599" i="5"/>
  <c r="S5599" i="5"/>
  <c r="T5600" i="5"/>
  <c r="S5600" i="5"/>
  <c r="T5601" i="5"/>
  <c r="S5601" i="5"/>
  <c r="T5602" i="5"/>
  <c r="S5602" i="5"/>
  <c r="T5603" i="5"/>
  <c r="S5603" i="5"/>
  <c r="T5604" i="5"/>
  <c r="S5604" i="5"/>
  <c r="T5605" i="5"/>
  <c r="S5605" i="5"/>
  <c r="T5606" i="5"/>
  <c r="S5606" i="5"/>
  <c r="T5607" i="5"/>
  <c r="S5607" i="5"/>
  <c r="T5608" i="5"/>
  <c r="S5608" i="5"/>
  <c r="T5609" i="5"/>
  <c r="S5609" i="5"/>
  <c r="T5610" i="5"/>
  <c r="S5610" i="5"/>
  <c r="T5611" i="5"/>
  <c r="S5611" i="5"/>
  <c r="T5612" i="5"/>
  <c r="S5612" i="5"/>
  <c r="T5613" i="5"/>
  <c r="S5613" i="5"/>
  <c r="T5614" i="5"/>
  <c r="S5614" i="5"/>
  <c r="T5615" i="5"/>
  <c r="S5615" i="5"/>
  <c r="T5616" i="5"/>
  <c r="S5616" i="5"/>
  <c r="T5617" i="5"/>
  <c r="S5617" i="5"/>
  <c r="T5618" i="5"/>
  <c r="S5618" i="5"/>
  <c r="T5619" i="5"/>
  <c r="S5619" i="5"/>
  <c r="T5620" i="5"/>
  <c r="S5620" i="5"/>
  <c r="T5621" i="5"/>
  <c r="S5621" i="5"/>
  <c r="T5622" i="5"/>
  <c r="S5622" i="5"/>
  <c r="T5623" i="5"/>
  <c r="S5623" i="5"/>
  <c r="T5624" i="5"/>
  <c r="S5624" i="5"/>
  <c r="T5625" i="5"/>
  <c r="S5625" i="5"/>
  <c r="T5626" i="5"/>
  <c r="S5626" i="5"/>
  <c r="T5627" i="5"/>
  <c r="S5627" i="5"/>
  <c r="T5628" i="5"/>
  <c r="S5628" i="5"/>
  <c r="T5629" i="5"/>
  <c r="S5629" i="5"/>
  <c r="T5630" i="5"/>
  <c r="S5630" i="5"/>
  <c r="T5631" i="5"/>
  <c r="S5631" i="5"/>
  <c r="T5632" i="5"/>
  <c r="S5632" i="5"/>
  <c r="T5633" i="5"/>
  <c r="S5633" i="5"/>
  <c r="T5634" i="5"/>
  <c r="S5634" i="5"/>
  <c r="T5635" i="5"/>
  <c r="S5635" i="5"/>
  <c r="T5636" i="5"/>
  <c r="S5636" i="5"/>
  <c r="T5637" i="5"/>
  <c r="S5637" i="5"/>
  <c r="T5638" i="5"/>
  <c r="S5638" i="5"/>
  <c r="T5639" i="5"/>
  <c r="S5639" i="5"/>
  <c r="T5640" i="5"/>
  <c r="S5640" i="5"/>
  <c r="T5641" i="5"/>
  <c r="S5641" i="5"/>
  <c r="T5642" i="5"/>
  <c r="S5642" i="5"/>
  <c r="T5643" i="5"/>
  <c r="S5643" i="5"/>
  <c r="T5644" i="5"/>
  <c r="S5644" i="5"/>
  <c r="T5645" i="5"/>
  <c r="S5645" i="5"/>
  <c r="T5646" i="5"/>
  <c r="S5646" i="5"/>
  <c r="T5647" i="5"/>
  <c r="S5647" i="5"/>
  <c r="T5648" i="5"/>
  <c r="S5648" i="5"/>
  <c r="T5649" i="5"/>
  <c r="S5649" i="5"/>
  <c r="T5650" i="5"/>
  <c r="S5650" i="5"/>
  <c r="T5651" i="5"/>
  <c r="S5651" i="5"/>
  <c r="T5652" i="5"/>
  <c r="S5652" i="5"/>
  <c r="T5653" i="5"/>
  <c r="S5653" i="5"/>
  <c r="T5654" i="5"/>
  <c r="S5654" i="5"/>
  <c r="T5655" i="5"/>
  <c r="S5655" i="5"/>
  <c r="T5656" i="5"/>
  <c r="S5656" i="5"/>
  <c r="T5657" i="5"/>
  <c r="S5657" i="5"/>
  <c r="T5658" i="5"/>
  <c r="S5658" i="5"/>
  <c r="T5659" i="5"/>
  <c r="S5659" i="5"/>
  <c r="T5660" i="5"/>
  <c r="S5660" i="5"/>
  <c r="T5661" i="5"/>
  <c r="S5661" i="5"/>
  <c r="T5662" i="5"/>
  <c r="S5662" i="5"/>
  <c r="T5663" i="5"/>
  <c r="S5663" i="5"/>
  <c r="T5664" i="5"/>
  <c r="S5664" i="5"/>
  <c r="T5665" i="5"/>
  <c r="S5665" i="5"/>
  <c r="T5666" i="5"/>
  <c r="S5666" i="5"/>
  <c r="T5667" i="5"/>
  <c r="S5667" i="5"/>
  <c r="T5668" i="5"/>
  <c r="S5668" i="5"/>
  <c r="T5669" i="5"/>
  <c r="S5669" i="5"/>
  <c r="T5670" i="5"/>
  <c r="S5670" i="5"/>
  <c r="T5671" i="5"/>
  <c r="S5671" i="5"/>
  <c r="T5672" i="5"/>
  <c r="S5672" i="5"/>
  <c r="T5673" i="5"/>
  <c r="S5673" i="5"/>
  <c r="T5674" i="5"/>
  <c r="S5674" i="5"/>
  <c r="T5675" i="5"/>
  <c r="S5675" i="5"/>
  <c r="T5676" i="5"/>
  <c r="S5676" i="5"/>
  <c r="T5677" i="5"/>
  <c r="S5677" i="5"/>
  <c r="T5678" i="5"/>
  <c r="S5678" i="5"/>
  <c r="T5679" i="5"/>
  <c r="S5679" i="5"/>
  <c r="T5680" i="5"/>
  <c r="S5680" i="5"/>
  <c r="T5681" i="5"/>
  <c r="S5681" i="5"/>
  <c r="T5682" i="5"/>
  <c r="S5682" i="5"/>
  <c r="T5683" i="5"/>
  <c r="S5683" i="5"/>
  <c r="T5684" i="5"/>
  <c r="S5684" i="5"/>
  <c r="T5685" i="5"/>
  <c r="S5685" i="5"/>
  <c r="T5686" i="5"/>
  <c r="S5686" i="5"/>
  <c r="T5687" i="5"/>
  <c r="S5687" i="5"/>
  <c r="T5688" i="5"/>
  <c r="S5688" i="5"/>
  <c r="T5689" i="5"/>
  <c r="S5689" i="5"/>
  <c r="T5690" i="5"/>
  <c r="S5690" i="5"/>
  <c r="T5691" i="5"/>
  <c r="S5691" i="5"/>
  <c r="T5692" i="5"/>
  <c r="S5692" i="5"/>
  <c r="T5693" i="5"/>
  <c r="S5693" i="5"/>
  <c r="T5694" i="5"/>
  <c r="S5694" i="5"/>
  <c r="T5695" i="5"/>
  <c r="S5695" i="5"/>
  <c r="T5696" i="5"/>
  <c r="S5696" i="5"/>
  <c r="T5697" i="5"/>
  <c r="S5697" i="5"/>
  <c r="T5698" i="5"/>
  <c r="S5698" i="5"/>
  <c r="T5699" i="5"/>
  <c r="S5699" i="5"/>
  <c r="T5700" i="5"/>
  <c r="S5700" i="5"/>
  <c r="T5701" i="5"/>
  <c r="S5701" i="5"/>
  <c r="T5702" i="5"/>
  <c r="S5702" i="5"/>
  <c r="T5703" i="5"/>
  <c r="S5703" i="5"/>
  <c r="T5704" i="5"/>
  <c r="S5704" i="5"/>
  <c r="T5705" i="5"/>
  <c r="S5705" i="5"/>
  <c r="T5706" i="5"/>
  <c r="S5706" i="5"/>
  <c r="T5707" i="5"/>
  <c r="S5707" i="5"/>
  <c r="T5708" i="5"/>
  <c r="S5708" i="5"/>
  <c r="T5709" i="5"/>
  <c r="S5709" i="5"/>
  <c r="T5710" i="5"/>
  <c r="S5710" i="5"/>
  <c r="T5711" i="5"/>
  <c r="S5711" i="5"/>
  <c r="T5712" i="5"/>
  <c r="S5712" i="5"/>
  <c r="T5713" i="5"/>
  <c r="S5713" i="5"/>
  <c r="T5714" i="5"/>
  <c r="S5714" i="5"/>
  <c r="T5715" i="5"/>
  <c r="S5715" i="5"/>
  <c r="T5716" i="5"/>
  <c r="S5716" i="5"/>
  <c r="T5717" i="5"/>
  <c r="S5717" i="5"/>
  <c r="T5718" i="5"/>
  <c r="S5718" i="5"/>
  <c r="T5719" i="5"/>
  <c r="S5719" i="5"/>
  <c r="T5720" i="5"/>
  <c r="S5720" i="5"/>
  <c r="T5721" i="5"/>
  <c r="S5721" i="5"/>
  <c r="T5722" i="5"/>
  <c r="S5722" i="5"/>
  <c r="T5723" i="5"/>
  <c r="S5723" i="5"/>
  <c r="T5724" i="5"/>
  <c r="S5724" i="5"/>
  <c r="T5725" i="5"/>
  <c r="S5725" i="5"/>
  <c r="T5726" i="5"/>
  <c r="S5726" i="5"/>
  <c r="T5727" i="5"/>
  <c r="S5727" i="5"/>
  <c r="T5728" i="5"/>
  <c r="S5728" i="5"/>
  <c r="T5729" i="5"/>
  <c r="S5729" i="5"/>
  <c r="T5730" i="5"/>
  <c r="S5730" i="5"/>
  <c r="T5731" i="5"/>
  <c r="S5731" i="5"/>
  <c r="T5732" i="5"/>
  <c r="S5732" i="5"/>
  <c r="T5733" i="5"/>
  <c r="S5733" i="5"/>
  <c r="T5734" i="5"/>
  <c r="S5734" i="5"/>
  <c r="T5735" i="5"/>
  <c r="S5735" i="5"/>
  <c r="T5736" i="5"/>
  <c r="S5736" i="5"/>
  <c r="T5737" i="5"/>
  <c r="S5737" i="5"/>
  <c r="T5738" i="5"/>
  <c r="S5738" i="5"/>
  <c r="T5739" i="5"/>
  <c r="S5739" i="5"/>
  <c r="T5740" i="5"/>
  <c r="S5740" i="5"/>
  <c r="T5741" i="5"/>
  <c r="S5741" i="5"/>
  <c r="T5742" i="5"/>
  <c r="S5742" i="5"/>
  <c r="T5743" i="5"/>
  <c r="S5743" i="5"/>
  <c r="T5744" i="5"/>
  <c r="S5744" i="5"/>
  <c r="T5745" i="5"/>
  <c r="S5745" i="5"/>
  <c r="T5746" i="5"/>
  <c r="S5746" i="5"/>
  <c r="T5747" i="5"/>
  <c r="S5747" i="5"/>
  <c r="T5748" i="5"/>
  <c r="S5748" i="5"/>
  <c r="T5749" i="5"/>
  <c r="S5749" i="5"/>
  <c r="T5750" i="5"/>
  <c r="S5750" i="5"/>
  <c r="T5751" i="5"/>
  <c r="S5751" i="5"/>
  <c r="T5752" i="5"/>
  <c r="S5752" i="5"/>
  <c r="T5753" i="5"/>
  <c r="S5753" i="5"/>
  <c r="T5754" i="5"/>
  <c r="S5754" i="5"/>
  <c r="T5755" i="5"/>
  <c r="S5755" i="5"/>
  <c r="T5756" i="5"/>
  <c r="S5756" i="5"/>
  <c r="T5757" i="5"/>
  <c r="S5757" i="5"/>
  <c r="T5758" i="5"/>
  <c r="S5758" i="5"/>
  <c r="T5759" i="5"/>
  <c r="S5759" i="5"/>
  <c r="T5760" i="5"/>
  <c r="S5760" i="5"/>
  <c r="T5761" i="5"/>
  <c r="S5761" i="5"/>
  <c r="T5762" i="5"/>
  <c r="S5762" i="5"/>
  <c r="T5763" i="5"/>
  <c r="S5763" i="5"/>
  <c r="T5764" i="5"/>
  <c r="S5764" i="5"/>
  <c r="T5765" i="5"/>
  <c r="S5765" i="5"/>
  <c r="T5766" i="5"/>
  <c r="S5766" i="5"/>
  <c r="T5767" i="5"/>
  <c r="S5767" i="5"/>
  <c r="T5768" i="5"/>
  <c r="S5768" i="5"/>
  <c r="T5769" i="5"/>
  <c r="S5769" i="5"/>
  <c r="T5770" i="5"/>
  <c r="S5770" i="5"/>
  <c r="T5771" i="5"/>
  <c r="S5771" i="5"/>
  <c r="T5772" i="5"/>
  <c r="S5772" i="5"/>
  <c r="T5773" i="5"/>
  <c r="S5773" i="5"/>
  <c r="T5774" i="5"/>
  <c r="S5774" i="5"/>
  <c r="T5775" i="5"/>
  <c r="S5775" i="5"/>
  <c r="T5776" i="5"/>
  <c r="S5776" i="5"/>
  <c r="T5777" i="5"/>
  <c r="S5777" i="5"/>
  <c r="T5778" i="5"/>
  <c r="S5778" i="5"/>
  <c r="T5779" i="5"/>
  <c r="S5779" i="5"/>
  <c r="T5780" i="5"/>
  <c r="S5780" i="5"/>
  <c r="T5781" i="5"/>
  <c r="S5781" i="5"/>
  <c r="T5782" i="5"/>
  <c r="S5782" i="5"/>
  <c r="T5783" i="5"/>
  <c r="S5783" i="5"/>
  <c r="T5784" i="5"/>
  <c r="S5784" i="5"/>
  <c r="T5785" i="5"/>
  <c r="S5785" i="5"/>
  <c r="T5786" i="5"/>
  <c r="S5786" i="5"/>
  <c r="T5787" i="5"/>
  <c r="S5787" i="5"/>
  <c r="T5788" i="5"/>
  <c r="S5788" i="5"/>
  <c r="T5789" i="5"/>
  <c r="S5789" i="5"/>
  <c r="T5790" i="5"/>
  <c r="S5790" i="5"/>
  <c r="T5791" i="5"/>
  <c r="S5791" i="5"/>
  <c r="T5792" i="5"/>
  <c r="S5792" i="5"/>
  <c r="T5793" i="5"/>
  <c r="S5793" i="5"/>
  <c r="T5794" i="5"/>
  <c r="S5794" i="5"/>
  <c r="T5795" i="5"/>
  <c r="S5795" i="5"/>
  <c r="T5796" i="5"/>
  <c r="S5796" i="5"/>
  <c r="T5797" i="5"/>
  <c r="S5797" i="5"/>
  <c r="T5798" i="5"/>
  <c r="S5798" i="5"/>
  <c r="T5799" i="5"/>
  <c r="S5799" i="5"/>
  <c r="T5800" i="5"/>
  <c r="S5800" i="5"/>
  <c r="T5801" i="5"/>
  <c r="S5801" i="5"/>
  <c r="T5802" i="5"/>
  <c r="S5802" i="5"/>
  <c r="T5803" i="5"/>
  <c r="S5803" i="5"/>
  <c r="T5804" i="5"/>
  <c r="S5804" i="5"/>
  <c r="T5805" i="5"/>
  <c r="S5805" i="5"/>
  <c r="T5806" i="5"/>
  <c r="S5806" i="5"/>
  <c r="T5807" i="5"/>
  <c r="S5807" i="5"/>
  <c r="T5808" i="5"/>
  <c r="S5808" i="5"/>
  <c r="T5809" i="5"/>
  <c r="S5809" i="5"/>
  <c r="T5810" i="5"/>
  <c r="S5810" i="5"/>
  <c r="T5811" i="5"/>
  <c r="S5811" i="5"/>
  <c r="T5812" i="5"/>
  <c r="S5812" i="5"/>
  <c r="T5813" i="5"/>
  <c r="S5813" i="5"/>
  <c r="T5814" i="5"/>
  <c r="S5814" i="5"/>
  <c r="T5815" i="5"/>
  <c r="S5815" i="5"/>
  <c r="T5816" i="5"/>
  <c r="S5816" i="5"/>
  <c r="T5817" i="5"/>
  <c r="S5817" i="5"/>
  <c r="T5818" i="5"/>
  <c r="S5818" i="5"/>
  <c r="T5819" i="5"/>
  <c r="S5819" i="5"/>
  <c r="T5820" i="5"/>
  <c r="S5820" i="5"/>
  <c r="T5821" i="5"/>
  <c r="S5821" i="5"/>
  <c r="T5822" i="5"/>
  <c r="S5822" i="5"/>
  <c r="T5823" i="5"/>
  <c r="S5823" i="5"/>
  <c r="T5824" i="5"/>
  <c r="S5824" i="5"/>
  <c r="T5825" i="5"/>
  <c r="S5825" i="5"/>
  <c r="T5826" i="5"/>
  <c r="S5826" i="5"/>
  <c r="T5827" i="5"/>
  <c r="S5827" i="5"/>
  <c r="T5828" i="5"/>
  <c r="S5828" i="5"/>
  <c r="T5829" i="5"/>
  <c r="S5829" i="5"/>
  <c r="T5830" i="5"/>
  <c r="S5830" i="5"/>
  <c r="T5831" i="5"/>
  <c r="S5831" i="5"/>
  <c r="T5832" i="5"/>
  <c r="S5832" i="5"/>
  <c r="T5833" i="5"/>
  <c r="S5833" i="5"/>
  <c r="T5834" i="5"/>
  <c r="S5834" i="5"/>
  <c r="T5835" i="5"/>
  <c r="S5835" i="5"/>
  <c r="T5836" i="5"/>
  <c r="S5836" i="5"/>
  <c r="T5837" i="5"/>
  <c r="S5837" i="5"/>
  <c r="T5838" i="5"/>
  <c r="S5838" i="5"/>
  <c r="T5839" i="5"/>
  <c r="S5839" i="5"/>
  <c r="T5840" i="5"/>
  <c r="S5840" i="5"/>
  <c r="T5841" i="5"/>
  <c r="S5841" i="5"/>
  <c r="T5842" i="5"/>
  <c r="S5842" i="5"/>
  <c r="T5843" i="5"/>
  <c r="S5843" i="5"/>
  <c r="T5844" i="5"/>
  <c r="S5844" i="5"/>
  <c r="T5845" i="5"/>
  <c r="S5845" i="5"/>
  <c r="T5846" i="5"/>
  <c r="S5846" i="5"/>
  <c r="T5847" i="5"/>
  <c r="S5847" i="5"/>
  <c r="T5848" i="5"/>
  <c r="S5848" i="5"/>
  <c r="T5849" i="5"/>
  <c r="S5849" i="5"/>
  <c r="T5850" i="5"/>
  <c r="S5850" i="5"/>
  <c r="T5851" i="5"/>
  <c r="S5851" i="5"/>
  <c r="T5852" i="5"/>
  <c r="S5852" i="5"/>
  <c r="T5853" i="5"/>
  <c r="S5853" i="5"/>
  <c r="T5854" i="5"/>
  <c r="S5854" i="5"/>
  <c r="T5855" i="5"/>
  <c r="S5855" i="5"/>
  <c r="T5856" i="5"/>
  <c r="S5856" i="5"/>
  <c r="T5857" i="5"/>
  <c r="S5857" i="5"/>
  <c r="T5858" i="5"/>
  <c r="S5858" i="5"/>
  <c r="T5859" i="5"/>
  <c r="S5859" i="5"/>
  <c r="T5860" i="5"/>
  <c r="S5860" i="5"/>
  <c r="T5861" i="5"/>
  <c r="S5861" i="5"/>
  <c r="T5862" i="5"/>
  <c r="S5862" i="5"/>
  <c r="T5863" i="5"/>
  <c r="S5863" i="5"/>
  <c r="T5864" i="5"/>
  <c r="S5864" i="5"/>
  <c r="T5865" i="5"/>
  <c r="S5865" i="5"/>
  <c r="T5866" i="5"/>
  <c r="S5866" i="5"/>
  <c r="T5867" i="5"/>
  <c r="S5867" i="5"/>
  <c r="T5868" i="5"/>
  <c r="S5868" i="5"/>
  <c r="T5869" i="5"/>
  <c r="S5869" i="5"/>
  <c r="T5870" i="5"/>
  <c r="S5870" i="5"/>
  <c r="T5871" i="5"/>
  <c r="S5871" i="5"/>
  <c r="T5872" i="5"/>
  <c r="S5872" i="5"/>
  <c r="T5873" i="5"/>
  <c r="S5873" i="5"/>
  <c r="T5874" i="5"/>
  <c r="S5874" i="5"/>
  <c r="T5875" i="5"/>
  <c r="S5875" i="5"/>
  <c r="T5876" i="5"/>
  <c r="S5876" i="5"/>
  <c r="T5877" i="5"/>
  <c r="S5877" i="5"/>
  <c r="T5878" i="5"/>
  <c r="S5878" i="5"/>
  <c r="T5879" i="5"/>
  <c r="S5879" i="5"/>
  <c r="T5880" i="5"/>
  <c r="S5880" i="5"/>
  <c r="T5881" i="5"/>
  <c r="S5881" i="5"/>
  <c r="T5882" i="5"/>
  <c r="S5882" i="5"/>
  <c r="T5883" i="5"/>
  <c r="S5883" i="5"/>
  <c r="T5884" i="5"/>
  <c r="S5884" i="5"/>
  <c r="T5885" i="5"/>
  <c r="S5885" i="5"/>
  <c r="T5886" i="5"/>
  <c r="S5886" i="5"/>
  <c r="T5887" i="5"/>
  <c r="S5887" i="5"/>
  <c r="T5888" i="5"/>
  <c r="S5888" i="5"/>
  <c r="T5889" i="5"/>
  <c r="S5889" i="5"/>
  <c r="T5890" i="5"/>
  <c r="S5890" i="5"/>
  <c r="T5891" i="5"/>
  <c r="S5891" i="5"/>
  <c r="T5892" i="5"/>
  <c r="S5892" i="5"/>
  <c r="T5893" i="5"/>
  <c r="S5893" i="5"/>
  <c r="T5894" i="5"/>
  <c r="S5894" i="5"/>
  <c r="T5895" i="5"/>
  <c r="S5895" i="5"/>
  <c r="T5896" i="5"/>
  <c r="S5896" i="5"/>
  <c r="T5897" i="5"/>
  <c r="S5897" i="5"/>
  <c r="T5898" i="5"/>
  <c r="S5898" i="5"/>
  <c r="T5899" i="5"/>
  <c r="S5899" i="5"/>
  <c r="T5900" i="5"/>
  <c r="S5900" i="5"/>
  <c r="T5901" i="5"/>
  <c r="S5901" i="5"/>
  <c r="T5902" i="5"/>
  <c r="S5902" i="5"/>
  <c r="T5903" i="5"/>
  <c r="S5903" i="5"/>
  <c r="T5904" i="5"/>
  <c r="S5904" i="5"/>
  <c r="T5905" i="5"/>
  <c r="S5905" i="5"/>
  <c r="T5906" i="5"/>
  <c r="S5906" i="5"/>
  <c r="T5907" i="5"/>
  <c r="S5907" i="5"/>
  <c r="T5908" i="5"/>
  <c r="S5908" i="5"/>
  <c r="T5909" i="5"/>
  <c r="S5909" i="5"/>
  <c r="T5910" i="5"/>
  <c r="S5910" i="5"/>
  <c r="T5911" i="5"/>
  <c r="S5911" i="5"/>
  <c r="T5912" i="5"/>
  <c r="S5912" i="5"/>
  <c r="T5913" i="5"/>
  <c r="S5913" i="5"/>
  <c r="T5914" i="5"/>
  <c r="S5914" i="5"/>
  <c r="T5915" i="5"/>
  <c r="S5915" i="5"/>
  <c r="T5916" i="5"/>
  <c r="S5916" i="5"/>
  <c r="T5917" i="5"/>
  <c r="S5917" i="5"/>
  <c r="T5918" i="5"/>
  <c r="S5918" i="5"/>
  <c r="T5919" i="5"/>
  <c r="S5919" i="5"/>
  <c r="T5920" i="5"/>
  <c r="S5920" i="5"/>
  <c r="T5921" i="5"/>
  <c r="S5921" i="5"/>
  <c r="T5922" i="5"/>
  <c r="S5922" i="5"/>
  <c r="T5923" i="5"/>
  <c r="S5923" i="5"/>
  <c r="T5924" i="5"/>
  <c r="S5924" i="5"/>
  <c r="T5925" i="5"/>
  <c r="S5925" i="5"/>
  <c r="T5926" i="5"/>
  <c r="S5926" i="5"/>
  <c r="T5927" i="5"/>
  <c r="S5927" i="5"/>
  <c r="T5928" i="5"/>
  <c r="S5928" i="5"/>
  <c r="T5929" i="5"/>
  <c r="S5929" i="5"/>
  <c r="T5930" i="5"/>
  <c r="S5930" i="5"/>
  <c r="T5931" i="5"/>
  <c r="S5931" i="5"/>
  <c r="T5932" i="5"/>
  <c r="S5932" i="5"/>
  <c r="T5933" i="5"/>
  <c r="S5933" i="5"/>
  <c r="T5934" i="5"/>
  <c r="S5934" i="5"/>
  <c r="T5935" i="5"/>
  <c r="S5935" i="5"/>
  <c r="T5936" i="5"/>
  <c r="S5936" i="5"/>
  <c r="T5937" i="5"/>
  <c r="S5937" i="5"/>
  <c r="T5938" i="5"/>
  <c r="S5938" i="5"/>
  <c r="T5939" i="5"/>
  <c r="S5939" i="5"/>
  <c r="T5940" i="5"/>
  <c r="S5940" i="5"/>
  <c r="T5941" i="5"/>
  <c r="S5941" i="5"/>
  <c r="T5942" i="5"/>
  <c r="S5942" i="5"/>
  <c r="T5943" i="5"/>
  <c r="S5943" i="5"/>
  <c r="T5944" i="5"/>
  <c r="S5944" i="5"/>
  <c r="T5945" i="5"/>
  <c r="S5945" i="5"/>
  <c r="T5946" i="5"/>
  <c r="S5946" i="5"/>
  <c r="T5947" i="5"/>
  <c r="S5947" i="5"/>
  <c r="T5948" i="5"/>
  <c r="S5948" i="5"/>
  <c r="T5949" i="5"/>
  <c r="S5949" i="5"/>
  <c r="T5950" i="5"/>
  <c r="S5950" i="5"/>
  <c r="T5951" i="5"/>
  <c r="S5951" i="5"/>
  <c r="T5952" i="5"/>
  <c r="S5952" i="5"/>
  <c r="T5953" i="5"/>
  <c r="S5953" i="5"/>
  <c r="T5954" i="5"/>
  <c r="S5954" i="5"/>
  <c r="T5955" i="5"/>
  <c r="S5955" i="5"/>
  <c r="T5956" i="5"/>
  <c r="S5956" i="5"/>
  <c r="T5957" i="5"/>
  <c r="S5957" i="5"/>
  <c r="T5958" i="5"/>
  <c r="S5958" i="5"/>
  <c r="T5959" i="5"/>
  <c r="S5959" i="5"/>
  <c r="T5960" i="5"/>
  <c r="S5960" i="5"/>
  <c r="T5961" i="5"/>
  <c r="S5961" i="5"/>
  <c r="T5962" i="5"/>
  <c r="S5962" i="5"/>
  <c r="T5963" i="5"/>
  <c r="S5963" i="5"/>
  <c r="T5964" i="5"/>
  <c r="S5964" i="5"/>
  <c r="T5965" i="5"/>
  <c r="S5965" i="5"/>
  <c r="T5966" i="5"/>
  <c r="S5966" i="5"/>
  <c r="T5967" i="5"/>
  <c r="S5967" i="5"/>
  <c r="T5968" i="5"/>
  <c r="S5968" i="5"/>
  <c r="T5969" i="5"/>
  <c r="S5969" i="5"/>
  <c r="T5970" i="5"/>
  <c r="S5970" i="5"/>
  <c r="T5971" i="5"/>
  <c r="S5971" i="5"/>
  <c r="T5972" i="5"/>
  <c r="S5972" i="5"/>
  <c r="T5973" i="5"/>
  <c r="S5973" i="5"/>
  <c r="T5974" i="5"/>
  <c r="S5974" i="5"/>
  <c r="T5975" i="5"/>
  <c r="S5975" i="5"/>
  <c r="T5976" i="5"/>
  <c r="S5976" i="5"/>
  <c r="T5977" i="5"/>
  <c r="S5977" i="5"/>
  <c r="T5978" i="5"/>
  <c r="S5978" i="5"/>
  <c r="T5979" i="5"/>
  <c r="S5979" i="5"/>
  <c r="T5980" i="5"/>
  <c r="S5980" i="5"/>
  <c r="T5981" i="5"/>
  <c r="S5981" i="5"/>
  <c r="T5982" i="5"/>
  <c r="S5982" i="5"/>
  <c r="T5983" i="5"/>
  <c r="S5983" i="5"/>
  <c r="T5984" i="5"/>
  <c r="S5984" i="5"/>
  <c r="T5985" i="5"/>
  <c r="S5985" i="5"/>
  <c r="T5986" i="5"/>
  <c r="S5986" i="5"/>
  <c r="T5987" i="5"/>
  <c r="S5987" i="5"/>
  <c r="T5988" i="5"/>
  <c r="S5988" i="5"/>
  <c r="T5989" i="5"/>
  <c r="S5989" i="5"/>
  <c r="T5990" i="5"/>
  <c r="S5990" i="5"/>
  <c r="T5991" i="5"/>
  <c r="S5991" i="5"/>
  <c r="T5992" i="5"/>
  <c r="S5992" i="5"/>
  <c r="T5993" i="5"/>
  <c r="S5993" i="5"/>
  <c r="T5994" i="5"/>
  <c r="S5994" i="5"/>
  <c r="T5995" i="5"/>
  <c r="S5995" i="5"/>
  <c r="T5996" i="5"/>
  <c r="S5996" i="5"/>
  <c r="T5997" i="5"/>
  <c r="S5997" i="5"/>
  <c r="T5998" i="5"/>
  <c r="S5998" i="5"/>
  <c r="T5999" i="5"/>
  <c r="S5999" i="5"/>
  <c r="T6000" i="5"/>
  <c r="S6000" i="5"/>
  <c r="T6001" i="5"/>
  <c r="S6001" i="5"/>
  <c r="T6002" i="5"/>
  <c r="S6002" i="5"/>
  <c r="T6003" i="5"/>
  <c r="S6003" i="5"/>
  <c r="T6004" i="5"/>
  <c r="S6004" i="5"/>
  <c r="T6005" i="5"/>
  <c r="S6005" i="5"/>
  <c r="T6006" i="5"/>
  <c r="S6006" i="5"/>
  <c r="T6007" i="5"/>
  <c r="S6007" i="5"/>
  <c r="T6008" i="5"/>
  <c r="S6008" i="5"/>
  <c r="T6009" i="5"/>
  <c r="S6009" i="5"/>
  <c r="T6010" i="5"/>
  <c r="S6010" i="5"/>
  <c r="T6011" i="5"/>
  <c r="S6011" i="5"/>
  <c r="T6012" i="5"/>
  <c r="S6012" i="5"/>
  <c r="T6013" i="5"/>
  <c r="S6013" i="5"/>
  <c r="T6014" i="5"/>
  <c r="S6014" i="5"/>
  <c r="T6015" i="5"/>
  <c r="S6015" i="5"/>
  <c r="T6016" i="5"/>
  <c r="S6016" i="5"/>
  <c r="T6017" i="5"/>
  <c r="S6017" i="5"/>
  <c r="T6018" i="5"/>
  <c r="S6018" i="5"/>
  <c r="T6019" i="5"/>
  <c r="S6019" i="5"/>
  <c r="T6020" i="5"/>
  <c r="S6020" i="5"/>
  <c r="T6021" i="5"/>
  <c r="S6021" i="5"/>
  <c r="T6022" i="5"/>
  <c r="S6022" i="5"/>
  <c r="T6023" i="5"/>
  <c r="S6023" i="5"/>
  <c r="T6024" i="5"/>
  <c r="S6024" i="5"/>
  <c r="T6025" i="5"/>
  <c r="S6025" i="5"/>
  <c r="T6026" i="5"/>
  <c r="S6026" i="5"/>
  <c r="T6027" i="5"/>
  <c r="S6027" i="5"/>
  <c r="T6028" i="5"/>
  <c r="S6028" i="5"/>
  <c r="T6029" i="5"/>
  <c r="S6029" i="5"/>
  <c r="T6030" i="5"/>
  <c r="S6030" i="5"/>
  <c r="T6031" i="5"/>
  <c r="S6031" i="5"/>
  <c r="T6032" i="5"/>
  <c r="S6032" i="5"/>
  <c r="T6033" i="5"/>
  <c r="S6033" i="5"/>
  <c r="T6034" i="5"/>
  <c r="S6034" i="5"/>
  <c r="T6035" i="5"/>
  <c r="S6035" i="5"/>
  <c r="T6036" i="5"/>
  <c r="S6036" i="5"/>
  <c r="T6037" i="5"/>
  <c r="S6037" i="5"/>
  <c r="T6038" i="5"/>
  <c r="S6038" i="5"/>
  <c r="T6039" i="5"/>
  <c r="S6039" i="5"/>
  <c r="T6040" i="5"/>
  <c r="S6040" i="5"/>
  <c r="T6041" i="5"/>
  <c r="S6041" i="5"/>
  <c r="T6042" i="5"/>
  <c r="S6042" i="5"/>
  <c r="T6043" i="5"/>
  <c r="S6043" i="5"/>
  <c r="T6044" i="5"/>
  <c r="S6044" i="5"/>
  <c r="T6045" i="5"/>
  <c r="S6045" i="5"/>
  <c r="T6046" i="5"/>
  <c r="S6046" i="5"/>
  <c r="T6047" i="5"/>
  <c r="S6047" i="5"/>
  <c r="T6048" i="5"/>
  <c r="S6048" i="5"/>
  <c r="T6049" i="5"/>
  <c r="S6049" i="5"/>
  <c r="T6050" i="5"/>
  <c r="S6050" i="5"/>
  <c r="T6051" i="5"/>
  <c r="S6051" i="5"/>
  <c r="T6052" i="5"/>
  <c r="S6052" i="5"/>
  <c r="T6053" i="5"/>
  <c r="S6053" i="5"/>
  <c r="T6054" i="5"/>
  <c r="S6054" i="5"/>
  <c r="T6055" i="5"/>
  <c r="S6055" i="5"/>
  <c r="T6056" i="5"/>
  <c r="S6056" i="5"/>
  <c r="T6057" i="5"/>
  <c r="S6057" i="5"/>
  <c r="T6058" i="5"/>
  <c r="S6058" i="5"/>
  <c r="T6059" i="5"/>
  <c r="S6059" i="5"/>
  <c r="T6060" i="5"/>
  <c r="S6060" i="5"/>
  <c r="T6061" i="5"/>
  <c r="S6061" i="5"/>
  <c r="T6062" i="5"/>
  <c r="S6062" i="5"/>
  <c r="T6063" i="5"/>
  <c r="S6063" i="5"/>
  <c r="T6064" i="5"/>
  <c r="S6064" i="5"/>
  <c r="T6065" i="5"/>
  <c r="S6065" i="5"/>
  <c r="T6066" i="5"/>
  <c r="S6066" i="5"/>
  <c r="T6067" i="5"/>
  <c r="S6067" i="5"/>
  <c r="T6068" i="5"/>
  <c r="S6068" i="5"/>
  <c r="T6069" i="5"/>
  <c r="S6069" i="5"/>
  <c r="T6070" i="5"/>
  <c r="S6070" i="5"/>
  <c r="T6071" i="5"/>
  <c r="S6071" i="5"/>
  <c r="T6072" i="5"/>
  <c r="S6072" i="5"/>
  <c r="T6073" i="5"/>
  <c r="S6073" i="5"/>
  <c r="T6074" i="5"/>
  <c r="S6074" i="5"/>
  <c r="T6075" i="5"/>
  <c r="S6075" i="5"/>
  <c r="T6076" i="5"/>
  <c r="S6076" i="5"/>
  <c r="T6077" i="5"/>
  <c r="S6077" i="5"/>
  <c r="T6078" i="5"/>
  <c r="S6078" i="5"/>
  <c r="T6079" i="5"/>
  <c r="S6079" i="5"/>
  <c r="T6080" i="5"/>
  <c r="S6080" i="5"/>
  <c r="T6081" i="5"/>
  <c r="S6081" i="5"/>
  <c r="T6082" i="5"/>
  <c r="S6082" i="5"/>
  <c r="T6083" i="5"/>
  <c r="S6083" i="5"/>
  <c r="T6084" i="5"/>
  <c r="S6084" i="5"/>
  <c r="T6085" i="5"/>
  <c r="S6085" i="5"/>
  <c r="T6086" i="5"/>
  <c r="S6086" i="5"/>
  <c r="T6087" i="5"/>
  <c r="S6087" i="5"/>
  <c r="T6088" i="5"/>
  <c r="S6088" i="5"/>
  <c r="T6089" i="5"/>
  <c r="S6089" i="5"/>
  <c r="T6090" i="5"/>
  <c r="S6090" i="5"/>
  <c r="T6091" i="5"/>
  <c r="S6091" i="5"/>
  <c r="T6092" i="5"/>
  <c r="S6092" i="5"/>
  <c r="T6093" i="5"/>
  <c r="S6093" i="5"/>
  <c r="T6094" i="5"/>
  <c r="S6094" i="5"/>
  <c r="T6095" i="5"/>
  <c r="S6095" i="5"/>
  <c r="T6096" i="5"/>
  <c r="S6096" i="5"/>
  <c r="T6097" i="5"/>
  <c r="S6097" i="5"/>
  <c r="T6098" i="5"/>
  <c r="S6098" i="5"/>
  <c r="T6099" i="5"/>
  <c r="S6099" i="5"/>
  <c r="T6100" i="5"/>
  <c r="S6100" i="5"/>
  <c r="T6101" i="5"/>
  <c r="S6101" i="5"/>
  <c r="T6102" i="5"/>
  <c r="S6102" i="5"/>
  <c r="T6103" i="5"/>
  <c r="S6103" i="5"/>
  <c r="T6104" i="5"/>
  <c r="S6104" i="5"/>
  <c r="T6105" i="5"/>
  <c r="S6105" i="5"/>
  <c r="T6106" i="5"/>
  <c r="S6106" i="5"/>
  <c r="T6107" i="5"/>
  <c r="S6107" i="5"/>
  <c r="T6108" i="5"/>
  <c r="S6108" i="5"/>
  <c r="T6109" i="5"/>
  <c r="S6109" i="5"/>
  <c r="T6110" i="5"/>
  <c r="S6110" i="5"/>
  <c r="T6111" i="5"/>
  <c r="S6111" i="5"/>
  <c r="T6112" i="5"/>
  <c r="S6112" i="5"/>
  <c r="T6113" i="5"/>
  <c r="S6113" i="5"/>
  <c r="T6114" i="5"/>
  <c r="S6114" i="5"/>
  <c r="T6115" i="5"/>
  <c r="S6115" i="5"/>
  <c r="T6116" i="5"/>
  <c r="S6116" i="5"/>
  <c r="T6117" i="5"/>
  <c r="S6117" i="5"/>
  <c r="T6118" i="5"/>
  <c r="S6118" i="5"/>
  <c r="T6119" i="5"/>
  <c r="S6119" i="5"/>
  <c r="T6120" i="5"/>
  <c r="S6120" i="5"/>
  <c r="T6121" i="5"/>
  <c r="S6121" i="5"/>
  <c r="T6122" i="5"/>
  <c r="S6122" i="5"/>
  <c r="T6123" i="5"/>
  <c r="S6123" i="5"/>
  <c r="T6124" i="5"/>
  <c r="S6124" i="5"/>
  <c r="T6125" i="5"/>
  <c r="S6125" i="5"/>
  <c r="T6126" i="5"/>
  <c r="S6126" i="5"/>
  <c r="T6127" i="5"/>
  <c r="S6127" i="5"/>
  <c r="T6128" i="5"/>
  <c r="S6128" i="5"/>
  <c r="T6129" i="5"/>
  <c r="S6129" i="5"/>
  <c r="T6130" i="5"/>
  <c r="S6130" i="5"/>
  <c r="T6131" i="5"/>
  <c r="S6131" i="5"/>
  <c r="T6132" i="5"/>
  <c r="S6132" i="5"/>
  <c r="T6133" i="5"/>
  <c r="S6133" i="5"/>
  <c r="T6134" i="5"/>
  <c r="S6134" i="5"/>
  <c r="T6135" i="5"/>
  <c r="S6135" i="5"/>
  <c r="T6136" i="5"/>
  <c r="S6136" i="5"/>
  <c r="T6137" i="5"/>
  <c r="S6137" i="5"/>
  <c r="T6138" i="5"/>
  <c r="S6138" i="5"/>
  <c r="T6139" i="5"/>
  <c r="S6139" i="5"/>
  <c r="T6140" i="5"/>
  <c r="S6140" i="5"/>
  <c r="T6141" i="5"/>
  <c r="S6141" i="5"/>
  <c r="T6142" i="5"/>
  <c r="S6142" i="5"/>
  <c r="T6143" i="5"/>
  <c r="S6143" i="5"/>
  <c r="T6144" i="5"/>
  <c r="S6144" i="5"/>
  <c r="T6145" i="5"/>
  <c r="S6145" i="5"/>
  <c r="T6146" i="5"/>
  <c r="S6146" i="5"/>
  <c r="T6147" i="5"/>
  <c r="S6147" i="5"/>
  <c r="T6148" i="5"/>
  <c r="S6148" i="5"/>
  <c r="T6149" i="5"/>
  <c r="S6149" i="5"/>
  <c r="T6150" i="5"/>
  <c r="S6150" i="5"/>
  <c r="T6151" i="5"/>
  <c r="S6151" i="5"/>
  <c r="T6152" i="5"/>
  <c r="S6152" i="5"/>
  <c r="T6153" i="5"/>
  <c r="S6153" i="5"/>
  <c r="T6154" i="5"/>
  <c r="S6154" i="5"/>
  <c r="T6155" i="5"/>
  <c r="S6155" i="5"/>
  <c r="T6156" i="5"/>
  <c r="S6156" i="5"/>
  <c r="T6157" i="5"/>
  <c r="S6157" i="5"/>
  <c r="T6158" i="5"/>
  <c r="S6158" i="5"/>
  <c r="T6159" i="5"/>
  <c r="S6159" i="5"/>
  <c r="T6160" i="5"/>
  <c r="S6160" i="5"/>
  <c r="T6161" i="5"/>
  <c r="S6161" i="5"/>
  <c r="T6162" i="5"/>
  <c r="S6162" i="5"/>
  <c r="T6163" i="5"/>
  <c r="S6163" i="5"/>
  <c r="T6164" i="5"/>
  <c r="S6164" i="5"/>
  <c r="T6165" i="5"/>
  <c r="S6165" i="5"/>
  <c r="T6166" i="5"/>
  <c r="S6166" i="5"/>
  <c r="T6167" i="5"/>
  <c r="S6167" i="5"/>
  <c r="T6168" i="5"/>
  <c r="S6168" i="5"/>
  <c r="T6169" i="5"/>
  <c r="S6169" i="5"/>
  <c r="T6170" i="5"/>
  <c r="S6170" i="5"/>
  <c r="T6171" i="5"/>
  <c r="S6171" i="5"/>
  <c r="T6172" i="5"/>
  <c r="S6172" i="5"/>
  <c r="T6173" i="5"/>
  <c r="S6173" i="5"/>
  <c r="T6174" i="5"/>
  <c r="S6174" i="5"/>
  <c r="T6175" i="5"/>
  <c r="S6175" i="5"/>
  <c r="T6176" i="5"/>
  <c r="S6176" i="5"/>
  <c r="T6177" i="5"/>
  <c r="S6177" i="5"/>
  <c r="T6178" i="5"/>
  <c r="S6178" i="5"/>
  <c r="T6179" i="5"/>
  <c r="S6179" i="5"/>
  <c r="T6180" i="5"/>
  <c r="S6180" i="5"/>
  <c r="T6181" i="5"/>
  <c r="S6181" i="5"/>
  <c r="T6182" i="5"/>
  <c r="S6182" i="5"/>
  <c r="T6183" i="5"/>
  <c r="S6183" i="5"/>
  <c r="T6184" i="5"/>
  <c r="S6184" i="5"/>
  <c r="T6185" i="5"/>
  <c r="S6185" i="5"/>
  <c r="T6186" i="5"/>
  <c r="S6186" i="5"/>
  <c r="T6187" i="5"/>
  <c r="S6187" i="5"/>
  <c r="T6188" i="5"/>
  <c r="S6188" i="5"/>
  <c r="T6189" i="5"/>
  <c r="S6189" i="5"/>
  <c r="T6190" i="5"/>
  <c r="S6190" i="5"/>
  <c r="T6191" i="5"/>
  <c r="S6191" i="5"/>
  <c r="T6192" i="5"/>
  <c r="S6192" i="5"/>
  <c r="T6193" i="5"/>
  <c r="S6193" i="5"/>
  <c r="T6194" i="5"/>
  <c r="S6194" i="5"/>
  <c r="T6195" i="5"/>
  <c r="S6195" i="5"/>
  <c r="T6196" i="5"/>
  <c r="S6196" i="5"/>
  <c r="T6197" i="5"/>
  <c r="S6197" i="5"/>
  <c r="T6198" i="5"/>
  <c r="S6198" i="5"/>
  <c r="T6199" i="5"/>
  <c r="S6199" i="5"/>
  <c r="T6200" i="5"/>
  <c r="S6200" i="5"/>
  <c r="T6201" i="5"/>
  <c r="S6201" i="5"/>
  <c r="T6202" i="5"/>
  <c r="S6202" i="5"/>
  <c r="T6203" i="5"/>
  <c r="S6203" i="5"/>
  <c r="T6204" i="5"/>
  <c r="S6204" i="5"/>
  <c r="T6205" i="5"/>
  <c r="S6205" i="5"/>
  <c r="T6206" i="5"/>
  <c r="S6206" i="5"/>
  <c r="T6207" i="5"/>
  <c r="S6207" i="5"/>
  <c r="T6208" i="5"/>
  <c r="S6208" i="5"/>
  <c r="T6209" i="5"/>
  <c r="S6209" i="5"/>
  <c r="T6210" i="5"/>
  <c r="S6210" i="5"/>
  <c r="T6211" i="5"/>
  <c r="S6211" i="5"/>
  <c r="T6212" i="5"/>
  <c r="S6212" i="5"/>
  <c r="T6213" i="5"/>
  <c r="S6213" i="5"/>
  <c r="T6214" i="5"/>
  <c r="S6214" i="5"/>
  <c r="T6215" i="5"/>
  <c r="S6215" i="5"/>
  <c r="T6216" i="5"/>
  <c r="S6216" i="5"/>
  <c r="T6217" i="5"/>
  <c r="S6217" i="5"/>
  <c r="T6218" i="5"/>
  <c r="S6218" i="5"/>
  <c r="T6219" i="5"/>
  <c r="S6219" i="5"/>
  <c r="T6220" i="5"/>
  <c r="S6220" i="5"/>
  <c r="T6221" i="5"/>
  <c r="S6221" i="5"/>
  <c r="T6222" i="5"/>
  <c r="S6222" i="5"/>
  <c r="T6223" i="5"/>
  <c r="S6223" i="5"/>
  <c r="T6224" i="5"/>
  <c r="S6224" i="5"/>
  <c r="T6225" i="5"/>
  <c r="S6225" i="5"/>
  <c r="T6226" i="5"/>
  <c r="S6226" i="5"/>
  <c r="T6227" i="5"/>
  <c r="S6227" i="5"/>
  <c r="T6228" i="5"/>
  <c r="S6228" i="5"/>
  <c r="T6229" i="5"/>
  <c r="S6229" i="5"/>
  <c r="T6230" i="5"/>
  <c r="S6230" i="5"/>
  <c r="T6231" i="5"/>
  <c r="S6231" i="5"/>
  <c r="T6232" i="5"/>
  <c r="S6232" i="5"/>
  <c r="T6233" i="5"/>
  <c r="S6233" i="5"/>
  <c r="T6234" i="5"/>
  <c r="S6234" i="5"/>
  <c r="T6235" i="5"/>
  <c r="S6235" i="5"/>
  <c r="T6236" i="5"/>
  <c r="S6236" i="5"/>
  <c r="T6237" i="5"/>
  <c r="S6237" i="5"/>
  <c r="T6238" i="5"/>
  <c r="S6238" i="5"/>
  <c r="T6239" i="5"/>
  <c r="S6239" i="5"/>
  <c r="T6240" i="5"/>
  <c r="S6240" i="5"/>
  <c r="T6241" i="5"/>
  <c r="S6241" i="5"/>
  <c r="T6242" i="5"/>
  <c r="S6242" i="5"/>
  <c r="T6243" i="5"/>
  <c r="S6243" i="5"/>
  <c r="T6244" i="5"/>
  <c r="S6244" i="5"/>
  <c r="T6245" i="5"/>
  <c r="S6245" i="5"/>
  <c r="T6246" i="5"/>
  <c r="S6246" i="5"/>
  <c r="T6247" i="5"/>
  <c r="S6247" i="5"/>
  <c r="T6248" i="5"/>
  <c r="S6248" i="5"/>
  <c r="T6249" i="5"/>
  <c r="S6249" i="5"/>
  <c r="T6250" i="5"/>
  <c r="S6250" i="5"/>
  <c r="T6251" i="5"/>
  <c r="S6251" i="5"/>
  <c r="T6252" i="5"/>
  <c r="S6252" i="5"/>
  <c r="T6253" i="5"/>
  <c r="S6253" i="5"/>
  <c r="T6254" i="5"/>
  <c r="S6254" i="5"/>
  <c r="T6255" i="5"/>
  <c r="S6255" i="5"/>
  <c r="T6256" i="5"/>
  <c r="S6256" i="5"/>
  <c r="T6257" i="5"/>
  <c r="S6257" i="5"/>
  <c r="T6258" i="5"/>
  <c r="S6258" i="5"/>
  <c r="T6259" i="5"/>
  <c r="S6259" i="5"/>
  <c r="T6260" i="5"/>
  <c r="S6260" i="5"/>
  <c r="T6261" i="5"/>
  <c r="S6261" i="5"/>
  <c r="T6262" i="5"/>
  <c r="S6262" i="5"/>
  <c r="T6263" i="5"/>
  <c r="S6263" i="5"/>
  <c r="T6264" i="5"/>
  <c r="S6264" i="5"/>
  <c r="T6265" i="5"/>
  <c r="S6265" i="5"/>
  <c r="T6266" i="5"/>
  <c r="S6266" i="5"/>
  <c r="T6267" i="5"/>
  <c r="S6267" i="5"/>
  <c r="T6268" i="5"/>
  <c r="S6268" i="5"/>
  <c r="T6269" i="5"/>
  <c r="S6269" i="5"/>
  <c r="T6270" i="5"/>
  <c r="S6270" i="5"/>
  <c r="T6271" i="5"/>
  <c r="S6271" i="5"/>
  <c r="T6272" i="5"/>
  <c r="S6272" i="5"/>
  <c r="T6273" i="5"/>
  <c r="S6273" i="5"/>
  <c r="T6274" i="5"/>
  <c r="S6274" i="5"/>
  <c r="T6275" i="5"/>
  <c r="S6275" i="5"/>
  <c r="T6276" i="5"/>
  <c r="S6276" i="5"/>
  <c r="T6277" i="5"/>
  <c r="S6277" i="5"/>
  <c r="T6278" i="5"/>
  <c r="S6278" i="5"/>
  <c r="T6279" i="5"/>
  <c r="S6279" i="5"/>
  <c r="T6280" i="5"/>
  <c r="S6280" i="5"/>
  <c r="T6281" i="5"/>
  <c r="S6281" i="5"/>
  <c r="T6282" i="5"/>
  <c r="S6282" i="5"/>
  <c r="T6283" i="5"/>
  <c r="S6283" i="5"/>
  <c r="T6284" i="5"/>
  <c r="S6284" i="5"/>
  <c r="T6285" i="5"/>
  <c r="S6285" i="5"/>
  <c r="T6286" i="5"/>
  <c r="S6286" i="5"/>
  <c r="T6287" i="5"/>
  <c r="S6287" i="5"/>
  <c r="T6288" i="5"/>
  <c r="S6288" i="5"/>
  <c r="T6289" i="5"/>
  <c r="S6289" i="5"/>
  <c r="T6290" i="5"/>
  <c r="S6290" i="5"/>
  <c r="T6291" i="5"/>
  <c r="S6291" i="5"/>
  <c r="T6292" i="5"/>
  <c r="S6292" i="5"/>
  <c r="T6293" i="5"/>
  <c r="S6293" i="5"/>
  <c r="T6294" i="5"/>
  <c r="S6294" i="5"/>
  <c r="T6295" i="5"/>
  <c r="S6295" i="5"/>
  <c r="T6296" i="5"/>
  <c r="S6296" i="5"/>
  <c r="T6297" i="5"/>
  <c r="S6297" i="5"/>
  <c r="T6298" i="5"/>
  <c r="S6298" i="5"/>
  <c r="T6299" i="5"/>
  <c r="S6299" i="5"/>
  <c r="T6300" i="5"/>
  <c r="S6300" i="5"/>
  <c r="T6301" i="5"/>
  <c r="S6301" i="5"/>
  <c r="T6302" i="5"/>
  <c r="S6302" i="5"/>
  <c r="T6303" i="5"/>
  <c r="S6303" i="5"/>
  <c r="T6304" i="5"/>
  <c r="S6304" i="5"/>
  <c r="T6305" i="5"/>
  <c r="S6305" i="5"/>
  <c r="T6306" i="5"/>
  <c r="S6306" i="5"/>
  <c r="T6307" i="5"/>
  <c r="S6307" i="5"/>
  <c r="T6308" i="5"/>
  <c r="S6308" i="5"/>
  <c r="T6309" i="5"/>
  <c r="S6309" i="5"/>
  <c r="T6310" i="5"/>
  <c r="S6310" i="5"/>
  <c r="T6311" i="5"/>
  <c r="S6311" i="5"/>
  <c r="T6312" i="5"/>
  <c r="S6312" i="5"/>
  <c r="T6313" i="5"/>
  <c r="S6313" i="5"/>
  <c r="T6314" i="5"/>
  <c r="S6314" i="5"/>
  <c r="T6315" i="5"/>
  <c r="S6315" i="5"/>
  <c r="T6316" i="5"/>
  <c r="S6316" i="5"/>
  <c r="T6317" i="5"/>
  <c r="S6317" i="5"/>
  <c r="T6318" i="5"/>
  <c r="S6318" i="5"/>
  <c r="T6319" i="5"/>
  <c r="S6319" i="5"/>
  <c r="T6320" i="5"/>
  <c r="S6320" i="5"/>
  <c r="T6321" i="5"/>
  <c r="S6321" i="5"/>
  <c r="T6322" i="5"/>
  <c r="S6322" i="5"/>
  <c r="T6323" i="5"/>
  <c r="S6323" i="5"/>
  <c r="T6324" i="5"/>
  <c r="S6324" i="5"/>
  <c r="T6325" i="5"/>
  <c r="S6325" i="5"/>
  <c r="T6326" i="5"/>
  <c r="S6326" i="5"/>
  <c r="T6327" i="5"/>
  <c r="S6327" i="5"/>
  <c r="T6328" i="5"/>
  <c r="S6328" i="5"/>
  <c r="T6329" i="5"/>
  <c r="S6329" i="5"/>
  <c r="T6330" i="5"/>
  <c r="S6330" i="5"/>
  <c r="T6331" i="5"/>
  <c r="S6331" i="5"/>
  <c r="T6332" i="5"/>
  <c r="S6332" i="5"/>
  <c r="T6333" i="5"/>
  <c r="S6333" i="5"/>
  <c r="T6334" i="5"/>
  <c r="S6334" i="5"/>
  <c r="T6335" i="5"/>
  <c r="S6335" i="5"/>
  <c r="T6336" i="5"/>
  <c r="S6336" i="5"/>
  <c r="T6337" i="5"/>
  <c r="S6337" i="5"/>
  <c r="T6338" i="5"/>
  <c r="S6338" i="5"/>
  <c r="T6339" i="5"/>
  <c r="S6339" i="5"/>
  <c r="T6340" i="5"/>
  <c r="S6340" i="5"/>
  <c r="T6341" i="5"/>
  <c r="S6341" i="5"/>
  <c r="T6342" i="5"/>
  <c r="S6342" i="5"/>
  <c r="T6343" i="5"/>
  <c r="S6343" i="5"/>
  <c r="T6344" i="5"/>
  <c r="S6344" i="5"/>
  <c r="T6345" i="5"/>
  <c r="S6345" i="5"/>
  <c r="T6346" i="5"/>
  <c r="S6346" i="5"/>
  <c r="T6347" i="5"/>
  <c r="S6347" i="5"/>
  <c r="T6348" i="5"/>
  <c r="S6348" i="5"/>
  <c r="T6349" i="5"/>
  <c r="S6349" i="5"/>
  <c r="T6350" i="5"/>
  <c r="S6350" i="5"/>
  <c r="T6351" i="5"/>
  <c r="S6351" i="5"/>
  <c r="T6352" i="5"/>
  <c r="S6352" i="5"/>
  <c r="T6353" i="5"/>
  <c r="S6353" i="5"/>
  <c r="T6354" i="5"/>
  <c r="S6354" i="5"/>
  <c r="T6355" i="5"/>
  <c r="S6355" i="5"/>
  <c r="T6356" i="5"/>
  <c r="S6356" i="5"/>
  <c r="T6357" i="5"/>
  <c r="S6357" i="5"/>
  <c r="T6358" i="5"/>
  <c r="S6358" i="5"/>
  <c r="T6359" i="5"/>
  <c r="S6359" i="5"/>
  <c r="T6360" i="5"/>
  <c r="S6360" i="5"/>
  <c r="T6361" i="5"/>
  <c r="S6361" i="5"/>
  <c r="T6362" i="5"/>
  <c r="S6362" i="5"/>
  <c r="T6363" i="5"/>
  <c r="S6363" i="5"/>
  <c r="T6364" i="5"/>
  <c r="S6364" i="5"/>
  <c r="T6365" i="5"/>
  <c r="S6365" i="5"/>
  <c r="T6366" i="5"/>
  <c r="S6366" i="5"/>
  <c r="T6367" i="5"/>
  <c r="S6367" i="5"/>
  <c r="T6368" i="5"/>
  <c r="S6368" i="5"/>
  <c r="T6369" i="5"/>
  <c r="S6369" i="5"/>
  <c r="T6370" i="5"/>
  <c r="S6370" i="5"/>
  <c r="T6371" i="5"/>
  <c r="S6371" i="5"/>
  <c r="T6372" i="5"/>
  <c r="S6372" i="5"/>
  <c r="T6373" i="5"/>
  <c r="S6373" i="5"/>
  <c r="T6374" i="5"/>
  <c r="S6374" i="5"/>
  <c r="T6375" i="5"/>
  <c r="S6375" i="5"/>
  <c r="T6376" i="5"/>
  <c r="S6376" i="5"/>
  <c r="T6377" i="5"/>
  <c r="S6377" i="5"/>
  <c r="T6378" i="5"/>
  <c r="S6378" i="5"/>
  <c r="T6379" i="5"/>
  <c r="S6379" i="5"/>
  <c r="T6380" i="5"/>
  <c r="S6380" i="5"/>
  <c r="T6381" i="5"/>
  <c r="S6381" i="5"/>
  <c r="T6382" i="5"/>
  <c r="S6382" i="5"/>
  <c r="T6383" i="5"/>
  <c r="S6383" i="5"/>
  <c r="T6384" i="5"/>
  <c r="S6384" i="5"/>
  <c r="T6385" i="5"/>
  <c r="S6385" i="5"/>
  <c r="T6386" i="5"/>
  <c r="S6386" i="5"/>
  <c r="T6387" i="5"/>
  <c r="S6387" i="5"/>
  <c r="T6388" i="5"/>
  <c r="S6388" i="5"/>
  <c r="T6389" i="5"/>
  <c r="S6389" i="5"/>
  <c r="T6390" i="5"/>
  <c r="S6390" i="5"/>
  <c r="T6391" i="5"/>
  <c r="S6391" i="5"/>
  <c r="T6392" i="5"/>
  <c r="S6392" i="5"/>
  <c r="T6393" i="5"/>
  <c r="S6393" i="5"/>
  <c r="T6394" i="5"/>
  <c r="S6394" i="5"/>
  <c r="T6395" i="5"/>
  <c r="S6395" i="5"/>
  <c r="T6396" i="5"/>
  <c r="S6396" i="5"/>
  <c r="T6397" i="5"/>
  <c r="S6397" i="5"/>
  <c r="T6398" i="5"/>
  <c r="S6398" i="5"/>
  <c r="T6399" i="5"/>
  <c r="S6399" i="5"/>
  <c r="T6400" i="5"/>
  <c r="S6400" i="5"/>
  <c r="T6401" i="5"/>
  <c r="S6401" i="5"/>
  <c r="T6402" i="5"/>
  <c r="S6402" i="5"/>
  <c r="T6403" i="5"/>
  <c r="S6403" i="5"/>
  <c r="T6404" i="5"/>
  <c r="S6404" i="5"/>
  <c r="T6405" i="5"/>
  <c r="S6405" i="5"/>
  <c r="T6406" i="5"/>
  <c r="S6406" i="5"/>
  <c r="T6407" i="5"/>
  <c r="S6407" i="5"/>
  <c r="T6408" i="5"/>
  <c r="S6408" i="5"/>
  <c r="T6409" i="5"/>
  <c r="S6409" i="5"/>
  <c r="T6410" i="5"/>
  <c r="S6410" i="5"/>
  <c r="T6411" i="5"/>
  <c r="S6411" i="5"/>
  <c r="T6412" i="5"/>
  <c r="S6412" i="5"/>
  <c r="T6413" i="5"/>
  <c r="S6413" i="5"/>
  <c r="T6414" i="5"/>
  <c r="S6414" i="5"/>
  <c r="T6415" i="5"/>
  <c r="S6415" i="5"/>
  <c r="T6416" i="5"/>
  <c r="S6416" i="5"/>
  <c r="T6417" i="5"/>
  <c r="S6417" i="5"/>
  <c r="T6418" i="5"/>
  <c r="S6418" i="5"/>
  <c r="T6419" i="5"/>
  <c r="S6419" i="5"/>
  <c r="T6420" i="5"/>
  <c r="S6420" i="5"/>
  <c r="T6421" i="5"/>
  <c r="S6421" i="5"/>
  <c r="T6422" i="5"/>
  <c r="S6422" i="5"/>
  <c r="T6423" i="5"/>
  <c r="S6423" i="5"/>
  <c r="T6424" i="5"/>
  <c r="S6424" i="5"/>
  <c r="T6425" i="5"/>
  <c r="S6425" i="5"/>
  <c r="T6426" i="5"/>
  <c r="S6426" i="5"/>
  <c r="T6427" i="5"/>
  <c r="S6427" i="5"/>
  <c r="T6428" i="5"/>
  <c r="S6428" i="5"/>
  <c r="T6429" i="5"/>
  <c r="S6429" i="5"/>
  <c r="T6430" i="5"/>
  <c r="S6430" i="5"/>
  <c r="T6431" i="5"/>
  <c r="S6431" i="5"/>
  <c r="T6432" i="5"/>
  <c r="S6432" i="5"/>
  <c r="T6433" i="5"/>
  <c r="S6433" i="5"/>
  <c r="T6434" i="5"/>
  <c r="S6434" i="5"/>
  <c r="T6435" i="5"/>
  <c r="S6435" i="5"/>
  <c r="T6436" i="5"/>
  <c r="S6436" i="5"/>
  <c r="T6437" i="5"/>
  <c r="S6437" i="5"/>
  <c r="T6438" i="5"/>
  <c r="S6438" i="5"/>
  <c r="T6439" i="5"/>
  <c r="S6439" i="5"/>
  <c r="T6440" i="5"/>
  <c r="S6440" i="5"/>
  <c r="T6441" i="5"/>
  <c r="S6441" i="5"/>
  <c r="T6442" i="5"/>
  <c r="S6442" i="5"/>
  <c r="T6443" i="5"/>
  <c r="S6443" i="5"/>
  <c r="T6444" i="5"/>
  <c r="S6444" i="5"/>
  <c r="T6445" i="5"/>
  <c r="S6445" i="5"/>
  <c r="T6446" i="5"/>
  <c r="S6446" i="5"/>
  <c r="T6447" i="5"/>
  <c r="S6447" i="5"/>
  <c r="T6448" i="5"/>
  <c r="S6448" i="5"/>
  <c r="T6449" i="5"/>
  <c r="S6449" i="5"/>
  <c r="T6450" i="5"/>
  <c r="S6450" i="5"/>
  <c r="T6451" i="5"/>
  <c r="S6451" i="5"/>
  <c r="T6452" i="5"/>
  <c r="S6452" i="5"/>
  <c r="T6453" i="5"/>
  <c r="S6453" i="5"/>
  <c r="T6454" i="5"/>
  <c r="S6454" i="5"/>
  <c r="T6455" i="5"/>
  <c r="S6455" i="5"/>
  <c r="T6456" i="5"/>
  <c r="S6456" i="5"/>
  <c r="T6457" i="5"/>
  <c r="S6457" i="5"/>
  <c r="T6458" i="5"/>
  <c r="S6458" i="5"/>
  <c r="T6459" i="5"/>
  <c r="S6459" i="5"/>
  <c r="T6460" i="5"/>
  <c r="S6460" i="5"/>
  <c r="T6461" i="5"/>
  <c r="S6461" i="5"/>
  <c r="T6462" i="5"/>
  <c r="S6462" i="5"/>
  <c r="T6463" i="5"/>
  <c r="S6463" i="5"/>
  <c r="T6464" i="5"/>
  <c r="S6464" i="5"/>
  <c r="T6465" i="5"/>
  <c r="S6465" i="5"/>
  <c r="T6466" i="5"/>
  <c r="S6466" i="5"/>
  <c r="T6467" i="5"/>
  <c r="S6467" i="5"/>
  <c r="T6468" i="5"/>
  <c r="S6468" i="5"/>
  <c r="T6469" i="5"/>
  <c r="S6469" i="5"/>
  <c r="T6470" i="5"/>
  <c r="S6470" i="5"/>
  <c r="T6471" i="5"/>
  <c r="S6471" i="5"/>
  <c r="T6472" i="5"/>
  <c r="S6472" i="5"/>
  <c r="T6473" i="5"/>
  <c r="S6473" i="5"/>
  <c r="T6474" i="5"/>
  <c r="S6474" i="5"/>
  <c r="T6475" i="5"/>
  <c r="S6475" i="5"/>
  <c r="T6476" i="5"/>
  <c r="S6476" i="5"/>
  <c r="T6477" i="5"/>
  <c r="S6477" i="5"/>
  <c r="T6478" i="5"/>
  <c r="S6478" i="5"/>
  <c r="T6479" i="5"/>
  <c r="S6479" i="5"/>
  <c r="T6480" i="5"/>
  <c r="S6480" i="5"/>
  <c r="T6481" i="5"/>
  <c r="S6481" i="5"/>
  <c r="T6482" i="5"/>
  <c r="S6482" i="5"/>
  <c r="T6483" i="5"/>
  <c r="S6483" i="5"/>
  <c r="T6484" i="5"/>
  <c r="S6484" i="5"/>
  <c r="T6485" i="5"/>
  <c r="S6485" i="5"/>
  <c r="T6486" i="5"/>
  <c r="S6486" i="5"/>
  <c r="T6487" i="5"/>
  <c r="S6487" i="5"/>
  <c r="T6488" i="5"/>
  <c r="S6488" i="5"/>
  <c r="T6489" i="5"/>
  <c r="S6489" i="5"/>
  <c r="T6490" i="5"/>
  <c r="S6490" i="5"/>
  <c r="T6491" i="5"/>
  <c r="S6491" i="5"/>
  <c r="T6492" i="5"/>
  <c r="S6492" i="5"/>
  <c r="T6493" i="5"/>
  <c r="S6493" i="5"/>
  <c r="T6494" i="5"/>
  <c r="S6494" i="5"/>
  <c r="T6495" i="5"/>
  <c r="S6495" i="5"/>
  <c r="T6496" i="5"/>
  <c r="S6496" i="5"/>
  <c r="T6497" i="5"/>
  <c r="S6497" i="5"/>
  <c r="T6498" i="5"/>
  <c r="S6498" i="5"/>
  <c r="T6499" i="5"/>
  <c r="S6499" i="5"/>
  <c r="T6500" i="5"/>
  <c r="S6500" i="5"/>
  <c r="T6501" i="5"/>
  <c r="S6501" i="5"/>
  <c r="T6502" i="5"/>
  <c r="S6502" i="5"/>
  <c r="T6503" i="5"/>
  <c r="S6503" i="5"/>
  <c r="T6504" i="5"/>
  <c r="S6504" i="5"/>
  <c r="T6505" i="5"/>
  <c r="S6505" i="5"/>
  <c r="T6506" i="5"/>
  <c r="S6506" i="5"/>
  <c r="T6507" i="5"/>
  <c r="S6507" i="5"/>
  <c r="T6508" i="5"/>
  <c r="S6508" i="5"/>
  <c r="T6509" i="5"/>
  <c r="S6509" i="5"/>
  <c r="T6510" i="5"/>
  <c r="S6510" i="5"/>
  <c r="T6511" i="5"/>
  <c r="S6511" i="5"/>
  <c r="T6512" i="5"/>
  <c r="S6512" i="5"/>
  <c r="T6513" i="5"/>
  <c r="S6513" i="5"/>
  <c r="T6514" i="5"/>
  <c r="S6514" i="5"/>
  <c r="T6515" i="5"/>
  <c r="S6515" i="5"/>
  <c r="T6516" i="5"/>
  <c r="S6516" i="5"/>
  <c r="T6517" i="5"/>
  <c r="S6517" i="5"/>
  <c r="T6518" i="5"/>
  <c r="S6518" i="5"/>
  <c r="T6519" i="5"/>
  <c r="S6519" i="5"/>
  <c r="T6520" i="5"/>
  <c r="S6520" i="5"/>
  <c r="T6521" i="5"/>
  <c r="S6521" i="5"/>
  <c r="T6522" i="5"/>
  <c r="S6522" i="5"/>
  <c r="T6523" i="5"/>
  <c r="S6523" i="5"/>
  <c r="T6524" i="5"/>
  <c r="S6524" i="5"/>
  <c r="T6525" i="5"/>
  <c r="S6525" i="5"/>
  <c r="T6526" i="5"/>
  <c r="S6526" i="5"/>
  <c r="T6527" i="5"/>
  <c r="S6527" i="5"/>
  <c r="T6528" i="5"/>
  <c r="S6528" i="5"/>
  <c r="T6529" i="5"/>
  <c r="S6529" i="5"/>
  <c r="T6530" i="5"/>
  <c r="S6530" i="5"/>
  <c r="T6531" i="5"/>
  <c r="S6531" i="5"/>
  <c r="T6532" i="5"/>
  <c r="S6532" i="5"/>
  <c r="T6533" i="5"/>
  <c r="S6533" i="5"/>
  <c r="T6534" i="5"/>
  <c r="S6534" i="5"/>
  <c r="T6535" i="5"/>
  <c r="S6535" i="5"/>
  <c r="T6536" i="5"/>
  <c r="S6536" i="5"/>
  <c r="T6537" i="5"/>
  <c r="S6537" i="5"/>
  <c r="T6538" i="5"/>
  <c r="S6538" i="5"/>
  <c r="T6539" i="5"/>
  <c r="S6539" i="5"/>
  <c r="T6540" i="5"/>
  <c r="S6540" i="5"/>
  <c r="T6541" i="5"/>
  <c r="S6541" i="5"/>
  <c r="T6542" i="5"/>
  <c r="S6542" i="5"/>
  <c r="T6543" i="5"/>
  <c r="S6543" i="5"/>
  <c r="T6544" i="5"/>
  <c r="S6544" i="5"/>
  <c r="T6545" i="5"/>
  <c r="S6545" i="5"/>
  <c r="T6546" i="5"/>
  <c r="S6546" i="5"/>
  <c r="T6547" i="5"/>
  <c r="S6547" i="5"/>
  <c r="T6548" i="5"/>
  <c r="S6548" i="5"/>
  <c r="T6549" i="5"/>
  <c r="S6549" i="5"/>
  <c r="T6550" i="5"/>
  <c r="S6550" i="5"/>
  <c r="T6551" i="5"/>
  <c r="S6551" i="5"/>
  <c r="T6552" i="5"/>
  <c r="S6552" i="5"/>
  <c r="T6553" i="5"/>
  <c r="S6553" i="5"/>
  <c r="T6554" i="5"/>
  <c r="S6554" i="5"/>
  <c r="T6555" i="5"/>
  <c r="S6555" i="5"/>
  <c r="T6556" i="5"/>
  <c r="S6556" i="5"/>
  <c r="T6557" i="5"/>
  <c r="S6557" i="5"/>
  <c r="T6558" i="5"/>
  <c r="S6558" i="5"/>
  <c r="T6559" i="5"/>
  <c r="S6559" i="5"/>
  <c r="T6560" i="5"/>
  <c r="S6560" i="5"/>
  <c r="T6561" i="5"/>
  <c r="S6561" i="5"/>
  <c r="T6562" i="5"/>
  <c r="S6562" i="5"/>
  <c r="T6563" i="5"/>
  <c r="S6563" i="5"/>
  <c r="T6564" i="5"/>
  <c r="S6564" i="5"/>
  <c r="T6565" i="5"/>
  <c r="S6565" i="5"/>
  <c r="T6566" i="5"/>
  <c r="S6566" i="5"/>
  <c r="T6567" i="5"/>
  <c r="S6567" i="5"/>
  <c r="T6568" i="5"/>
  <c r="S6568" i="5"/>
  <c r="T6569" i="5"/>
  <c r="S6569" i="5"/>
  <c r="T6570" i="5"/>
  <c r="S6570" i="5"/>
  <c r="T6571" i="5"/>
  <c r="S6571" i="5"/>
  <c r="T6572" i="5"/>
  <c r="S6572" i="5"/>
  <c r="T6573" i="5"/>
  <c r="S6573" i="5"/>
  <c r="T6574" i="5"/>
  <c r="S6574" i="5"/>
  <c r="T6575" i="5"/>
  <c r="S6575" i="5"/>
  <c r="T6576" i="5"/>
  <c r="S6576" i="5"/>
  <c r="T6577" i="5"/>
  <c r="S6577" i="5"/>
  <c r="T6578" i="5"/>
  <c r="S6578" i="5"/>
  <c r="T6579" i="5"/>
  <c r="S6579" i="5"/>
  <c r="T6580" i="5"/>
  <c r="S6580" i="5"/>
  <c r="T6581" i="5"/>
  <c r="S6581" i="5"/>
  <c r="T6582" i="5"/>
  <c r="S6582" i="5"/>
  <c r="T6583" i="5"/>
  <c r="S6583" i="5"/>
  <c r="T6584" i="5"/>
  <c r="S6584" i="5"/>
  <c r="T6585" i="5"/>
  <c r="S6585" i="5"/>
  <c r="T6586" i="5"/>
  <c r="S6586" i="5"/>
  <c r="T6587" i="5"/>
  <c r="S6587" i="5"/>
  <c r="T6588" i="5"/>
  <c r="S6588" i="5"/>
  <c r="T6589" i="5"/>
  <c r="S6589" i="5"/>
  <c r="T6590" i="5"/>
  <c r="S6590" i="5"/>
  <c r="T6591" i="5"/>
  <c r="S6591" i="5"/>
  <c r="T6592" i="5"/>
  <c r="S6592" i="5"/>
  <c r="T6593" i="5"/>
  <c r="S6593" i="5"/>
  <c r="T6594" i="5"/>
  <c r="S6594" i="5"/>
  <c r="T6595" i="5"/>
  <c r="S6595" i="5"/>
  <c r="T6596" i="5"/>
  <c r="S6596" i="5"/>
  <c r="T6597" i="5"/>
  <c r="S6597" i="5"/>
  <c r="T6598" i="5"/>
  <c r="S6598" i="5"/>
  <c r="T6599" i="5"/>
  <c r="S6599" i="5"/>
  <c r="T6600" i="5"/>
  <c r="S6600" i="5"/>
  <c r="T6601" i="5"/>
  <c r="S6601" i="5"/>
  <c r="T6602" i="5"/>
  <c r="S6602" i="5"/>
  <c r="T6603" i="5"/>
  <c r="S6603" i="5"/>
  <c r="T6604" i="5"/>
  <c r="S6604" i="5"/>
  <c r="T6605" i="5"/>
  <c r="S6605" i="5"/>
  <c r="T6606" i="5"/>
  <c r="S6606" i="5"/>
  <c r="T6607" i="5"/>
  <c r="S6607" i="5"/>
  <c r="T6608" i="5"/>
  <c r="S6608" i="5"/>
  <c r="T6609" i="5"/>
  <c r="S6609" i="5"/>
  <c r="T6610" i="5"/>
  <c r="S6610" i="5"/>
  <c r="T6611" i="5"/>
  <c r="S6611" i="5"/>
  <c r="T6612" i="5"/>
  <c r="S6612" i="5"/>
  <c r="T6613" i="5"/>
  <c r="S6613" i="5"/>
  <c r="T6614" i="5"/>
  <c r="S6614" i="5"/>
  <c r="T6615" i="5"/>
  <c r="S6615" i="5"/>
  <c r="T6616" i="5"/>
  <c r="S6616" i="5"/>
  <c r="T6617" i="5"/>
  <c r="S6617" i="5"/>
  <c r="T6618" i="5"/>
  <c r="S6618" i="5"/>
  <c r="T6619" i="5"/>
  <c r="S6619" i="5"/>
  <c r="T6620" i="5"/>
  <c r="S6620" i="5"/>
  <c r="T6621" i="5"/>
  <c r="S6621" i="5"/>
  <c r="T6622" i="5"/>
  <c r="S6622" i="5"/>
  <c r="T6623" i="5"/>
  <c r="S6623" i="5"/>
  <c r="T6624" i="5"/>
  <c r="S6624" i="5"/>
  <c r="T6625" i="5"/>
  <c r="S6625" i="5"/>
  <c r="T6626" i="5"/>
  <c r="S6626" i="5"/>
  <c r="T6627" i="5"/>
  <c r="S6627" i="5"/>
  <c r="T6628" i="5"/>
  <c r="S6628" i="5"/>
  <c r="T6629" i="5"/>
  <c r="S6629" i="5"/>
  <c r="T6630" i="5"/>
  <c r="S6630" i="5"/>
  <c r="T6631" i="5"/>
  <c r="S6631" i="5"/>
  <c r="T6632" i="5"/>
  <c r="S6632" i="5"/>
  <c r="T6633" i="5"/>
  <c r="S6633" i="5"/>
  <c r="T6634" i="5"/>
  <c r="S6634" i="5"/>
  <c r="T6635" i="5"/>
  <c r="S6635" i="5"/>
  <c r="T6636" i="5"/>
  <c r="S6636" i="5"/>
  <c r="T6637" i="5"/>
  <c r="S6637" i="5"/>
  <c r="T6638" i="5"/>
  <c r="S6638" i="5"/>
  <c r="T6639" i="5"/>
  <c r="S6639" i="5"/>
  <c r="T6640" i="5"/>
  <c r="S6640" i="5"/>
  <c r="T6641" i="5"/>
  <c r="S6641" i="5"/>
  <c r="T6642" i="5"/>
  <c r="S6642" i="5"/>
  <c r="T6643" i="5"/>
  <c r="S6643" i="5"/>
  <c r="T6644" i="5"/>
  <c r="S6644" i="5"/>
  <c r="T6645" i="5"/>
  <c r="S6645" i="5"/>
  <c r="T6646" i="5"/>
  <c r="S6646" i="5"/>
  <c r="T6647" i="5"/>
  <c r="S6647" i="5"/>
  <c r="T6648" i="5"/>
  <c r="S6648" i="5"/>
  <c r="T6649" i="5"/>
  <c r="S6649" i="5"/>
  <c r="T6650" i="5"/>
  <c r="S6650" i="5"/>
  <c r="T6651" i="5"/>
  <c r="S6651" i="5"/>
  <c r="T6652" i="5"/>
  <c r="S6652" i="5"/>
  <c r="T6653" i="5"/>
  <c r="S6653" i="5"/>
  <c r="T6654" i="5"/>
  <c r="S6654" i="5"/>
  <c r="T6655" i="5"/>
  <c r="S6655" i="5"/>
  <c r="T6656" i="5"/>
  <c r="S6656" i="5"/>
  <c r="T6657" i="5"/>
  <c r="S6657" i="5"/>
  <c r="T6658" i="5"/>
  <c r="S6658" i="5"/>
  <c r="T6659" i="5"/>
  <c r="S6659" i="5"/>
  <c r="T6660" i="5"/>
  <c r="S6660" i="5"/>
  <c r="T6661" i="5"/>
  <c r="S6661" i="5"/>
  <c r="T6662" i="5"/>
  <c r="S6662" i="5"/>
  <c r="T6663" i="5"/>
  <c r="S6663" i="5"/>
  <c r="T6664" i="5"/>
  <c r="S6664" i="5"/>
  <c r="T6665" i="5"/>
  <c r="S6665" i="5"/>
  <c r="T6666" i="5"/>
  <c r="S6666" i="5"/>
  <c r="T6667" i="5"/>
  <c r="S6667" i="5"/>
  <c r="T6668" i="5"/>
  <c r="S6668" i="5"/>
  <c r="T6669" i="5"/>
  <c r="S6669" i="5"/>
  <c r="T6670" i="5"/>
  <c r="S6670" i="5"/>
  <c r="T6671" i="5"/>
  <c r="S6671" i="5"/>
  <c r="T6672" i="5"/>
  <c r="S6672" i="5"/>
  <c r="T6673" i="5"/>
  <c r="S6673" i="5"/>
  <c r="T6674" i="5"/>
  <c r="S6674" i="5"/>
  <c r="T6675" i="5"/>
  <c r="S6675" i="5"/>
  <c r="T6676" i="5"/>
  <c r="S6676" i="5"/>
  <c r="T6677" i="5"/>
  <c r="S6677" i="5"/>
  <c r="T6678" i="5"/>
  <c r="S6678" i="5"/>
  <c r="T6679" i="5"/>
  <c r="S6679" i="5"/>
  <c r="T6680" i="5"/>
  <c r="S6680" i="5"/>
  <c r="T6681" i="5"/>
  <c r="S6681" i="5"/>
  <c r="T6682" i="5"/>
  <c r="S6682" i="5"/>
  <c r="T6683" i="5"/>
  <c r="S6683" i="5"/>
  <c r="T6684" i="5"/>
  <c r="S6684" i="5"/>
  <c r="T6685" i="5"/>
  <c r="S6685" i="5"/>
  <c r="T6686" i="5"/>
  <c r="S6686" i="5"/>
  <c r="T6687" i="5"/>
  <c r="S6687" i="5"/>
  <c r="T6688" i="5"/>
  <c r="S6688" i="5"/>
  <c r="T6689" i="5"/>
  <c r="S6689" i="5"/>
  <c r="T6690" i="5"/>
  <c r="S6690" i="5"/>
  <c r="T6691" i="5"/>
  <c r="S6691" i="5"/>
  <c r="T6692" i="5"/>
  <c r="S6692" i="5"/>
  <c r="T6693" i="5"/>
  <c r="S6693" i="5"/>
  <c r="T6694" i="5"/>
  <c r="S6694" i="5"/>
  <c r="T6695" i="5"/>
  <c r="S6695" i="5"/>
  <c r="T6696" i="5"/>
  <c r="S6696" i="5"/>
  <c r="T6697" i="5"/>
  <c r="S6697" i="5"/>
  <c r="T6698" i="5"/>
  <c r="S6698" i="5"/>
  <c r="T6699" i="5"/>
  <c r="S6699" i="5"/>
  <c r="T6700" i="5"/>
  <c r="S6700" i="5"/>
  <c r="T6701" i="5"/>
  <c r="S6701" i="5"/>
  <c r="T6702" i="5"/>
  <c r="S6702" i="5"/>
  <c r="T6703" i="5"/>
  <c r="S6703" i="5"/>
  <c r="T6704" i="5"/>
  <c r="S6704" i="5"/>
  <c r="T6705" i="5"/>
  <c r="S6705" i="5"/>
  <c r="T6706" i="5"/>
  <c r="S6706" i="5"/>
  <c r="T6707" i="5"/>
  <c r="S6707" i="5"/>
  <c r="T6708" i="5"/>
  <c r="S6708" i="5"/>
  <c r="T6709" i="5"/>
  <c r="S6709" i="5"/>
  <c r="T6710" i="5"/>
  <c r="S6710" i="5"/>
  <c r="T6711" i="5"/>
  <c r="S6711" i="5"/>
  <c r="T6712" i="5"/>
  <c r="S6712" i="5"/>
  <c r="T6713" i="5"/>
  <c r="S6713" i="5"/>
  <c r="T6714" i="5"/>
  <c r="S6714" i="5"/>
  <c r="T6715" i="5"/>
  <c r="S6715" i="5"/>
  <c r="T6716" i="5"/>
  <c r="S6716" i="5"/>
  <c r="T6717" i="5"/>
  <c r="S6717" i="5"/>
  <c r="T6718" i="5"/>
  <c r="S6718" i="5"/>
  <c r="T6719" i="5"/>
  <c r="S6719" i="5"/>
  <c r="T6720" i="5"/>
  <c r="S6720" i="5"/>
  <c r="T6721" i="5"/>
  <c r="S6721" i="5"/>
  <c r="T6722" i="5"/>
  <c r="S6722" i="5"/>
  <c r="T6723" i="5"/>
  <c r="S6723" i="5"/>
  <c r="T6724" i="5"/>
  <c r="S6724" i="5"/>
  <c r="T6725" i="5"/>
  <c r="S6725" i="5"/>
  <c r="T6726" i="5"/>
  <c r="S6726" i="5"/>
  <c r="T6727" i="5"/>
  <c r="S6727" i="5"/>
  <c r="T6728" i="5"/>
  <c r="S6728" i="5"/>
  <c r="T6729" i="5"/>
  <c r="S6729" i="5"/>
  <c r="T6730" i="5"/>
  <c r="S6730" i="5"/>
  <c r="T6731" i="5"/>
  <c r="S6731" i="5"/>
  <c r="T6732" i="5"/>
  <c r="S6732" i="5"/>
  <c r="T6733" i="5"/>
  <c r="S6733" i="5"/>
  <c r="T6734" i="5"/>
  <c r="S6734" i="5"/>
  <c r="T6735" i="5"/>
  <c r="S6735" i="5"/>
  <c r="T6736" i="5"/>
  <c r="S6736" i="5"/>
  <c r="T6737" i="5"/>
  <c r="S6737" i="5"/>
  <c r="T6738" i="5"/>
  <c r="S6738" i="5"/>
  <c r="T6739" i="5"/>
  <c r="S6739" i="5"/>
  <c r="T6740" i="5"/>
  <c r="S6740" i="5"/>
  <c r="T6741" i="5"/>
  <c r="S6741" i="5"/>
  <c r="T6742" i="5"/>
  <c r="S6742" i="5"/>
  <c r="T6743" i="5"/>
  <c r="S6743" i="5"/>
  <c r="T6744" i="5"/>
  <c r="S6744" i="5"/>
  <c r="T6745" i="5"/>
  <c r="S6745" i="5"/>
  <c r="T6746" i="5"/>
  <c r="S6746" i="5"/>
  <c r="T6747" i="5"/>
  <c r="S6747" i="5"/>
  <c r="T6748" i="5"/>
  <c r="S6748" i="5"/>
  <c r="T6749" i="5"/>
  <c r="S6749" i="5"/>
  <c r="T6750" i="5"/>
  <c r="S6750" i="5"/>
  <c r="T6751" i="5"/>
  <c r="S6751" i="5"/>
  <c r="T6752" i="5"/>
  <c r="S6752" i="5"/>
  <c r="T6753" i="5"/>
  <c r="S6753" i="5"/>
  <c r="T6754" i="5"/>
  <c r="S6754" i="5"/>
  <c r="T6755" i="5"/>
  <c r="S6755" i="5"/>
  <c r="T6756" i="5"/>
  <c r="S6756" i="5"/>
  <c r="T6757" i="5"/>
  <c r="S6757" i="5"/>
  <c r="T6758" i="5"/>
  <c r="S6758" i="5"/>
  <c r="T6759" i="5"/>
  <c r="S6759" i="5"/>
  <c r="T6760" i="5"/>
  <c r="S6760" i="5"/>
  <c r="T6761" i="5"/>
  <c r="S6761" i="5"/>
  <c r="T6762" i="5"/>
  <c r="S6762" i="5"/>
  <c r="T6763" i="5"/>
  <c r="S6763" i="5"/>
  <c r="T6764" i="5"/>
  <c r="S6764" i="5"/>
  <c r="T6765" i="5"/>
  <c r="S6765" i="5"/>
  <c r="T6766" i="5"/>
  <c r="S6766" i="5"/>
  <c r="T6767" i="5"/>
  <c r="S6767" i="5"/>
  <c r="T6768" i="5"/>
  <c r="S6768" i="5"/>
  <c r="T6769" i="5"/>
  <c r="S6769" i="5"/>
  <c r="T6770" i="5"/>
  <c r="S6770" i="5"/>
  <c r="T6771" i="5"/>
  <c r="S6771" i="5"/>
  <c r="T6772" i="5"/>
  <c r="S6772" i="5"/>
  <c r="T6773" i="5"/>
  <c r="S6773" i="5"/>
  <c r="T6774" i="5"/>
  <c r="S6774" i="5"/>
  <c r="T6775" i="5"/>
  <c r="S6775" i="5"/>
  <c r="T6776" i="5"/>
  <c r="S6776" i="5"/>
  <c r="T6777" i="5"/>
  <c r="S6777" i="5"/>
  <c r="T6778" i="5"/>
  <c r="S6778" i="5"/>
  <c r="T6779" i="5"/>
  <c r="S6779" i="5"/>
  <c r="T6780" i="5"/>
  <c r="S6780" i="5"/>
  <c r="T6781" i="5"/>
  <c r="S6781" i="5"/>
  <c r="T6782" i="5"/>
  <c r="S6782" i="5"/>
  <c r="T6783" i="5"/>
  <c r="S6783" i="5"/>
  <c r="T6784" i="5"/>
  <c r="S6784" i="5"/>
  <c r="T6785" i="5"/>
  <c r="S6785" i="5"/>
  <c r="T6786" i="5"/>
  <c r="S6786" i="5"/>
  <c r="T6787" i="5"/>
  <c r="S6787" i="5"/>
  <c r="T6788" i="5"/>
  <c r="S6788" i="5"/>
  <c r="T6789" i="5"/>
  <c r="S6789" i="5"/>
  <c r="T6790" i="5"/>
  <c r="S6790" i="5"/>
  <c r="T6791" i="5"/>
  <c r="S6791" i="5"/>
  <c r="T6792" i="5"/>
  <c r="S6792" i="5"/>
  <c r="T6793" i="5"/>
  <c r="S6793" i="5"/>
  <c r="T6794" i="5"/>
  <c r="S6794" i="5"/>
  <c r="T6795" i="5"/>
  <c r="S6795" i="5"/>
  <c r="T6796" i="5"/>
  <c r="S6796" i="5"/>
  <c r="T6797" i="5"/>
  <c r="S6797" i="5"/>
  <c r="T6798" i="5"/>
  <c r="S6798" i="5"/>
  <c r="T6799" i="5"/>
  <c r="S6799" i="5"/>
  <c r="T6800" i="5"/>
  <c r="S6800" i="5"/>
  <c r="T6801" i="5"/>
  <c r="S6801" i="5"/>
  <c r="T6802" i="5"/>
  <c r="S6802" i="5"/>
  <c r="T6803" i="5"/>
  <c r="S6803" i="5"/>
  <c r="T6804" i="5"/>
  <c r="S6804" i="5"/>
  <c r="T6805" i="5"/>
  <c r="S6805" i="5"/>
  <c r="T6806" i="5"/>
  <c r="S6806" i="5"/>
  <c r="T6807" i="5"/>
  <c r="S6807" i="5"/>
  <c r="T6808" i="5"/>
  <c r="S6808" i="5"/>
  <c r="T6809" i="5"/>
  <c r="S6809" i="5"/>
  <c r="T6810" i="5"/>
  <c r="S6810" i="5"/>
  <c r="T6811" i="5"/>
  <c r="S6811" i="5"/>
  <c r="T6812" i="5"/>
  <c r="S6812" i="5"/>
  <c r="T6813" i="5"/>
  <c r="S6813" i="5"/>
  <c r="T6814" i="5"/>
  <c r="S6814" i="5"/>
  <c r="T6815" i="5"/>
  <c r="S6815" i="5"/>
  <c r="T6816" i="5"/>
  <c r="S6816" i="5"/>
  <c r="T6817" i="5"/>
  <c r="S6817" i="5"/>
  <c r="T6818" i="5"/>
  <c r="S6818" i="5"/>
  <c r="T6819" i="5"/>
  <c r="S6819" i="5"/>
  <c r="T6820" i="5"/>
  <c r="S6820" i="5"/>
  <c r="T6821" i="5"/>
  <c r="S6821" i="5"/>
  <c r="T6822" i="5"/>
  <c r="S6822" i="5"/>
  <c r="T6823" i="5"/>
  <c r="S6823" i="5"/>
  <c r="T6824" i="5"/>
  <c r="S6824" i="5"/>
  <c r="T6825" i="5"/>
  <c r="S6825" i="5"/>
  <c r="T6826" i="5"/>
  <c r="S6826" i="5"/>
  <c r="T6827" i="5"/>
  <c r="S6827" i="5"/>
  <c r="T6828" i="5"/>
  <c r="S6828" i="5"/>
  <c r="T6829" i="5"/>
  <c r="S6829" i="5"/>
  <c r="T6830" i="5"/>
  <c r="S6830" i="5"/>
  <c r="T6831" i="5"/>
  <c r="S6831" i="5"/>
  <c r="T6832" i="5"/>
  <c r="S6832" i="5"/>
  <c r="T6833" i="5"/>
  <c r="S6833" i="5"/>
  <c r="T6834" i="5"/>
  <c r="S6834" i="5"/>
  <c r="T6835" i="5"/>
  <c r="S6835" i="5"/>
  <c r="T6836" i="5"/>
  <c r="S6836" i="5"/>
  <c r="T6837" i="5"/>
  <c r="S6837" i="5"/>
  <c r="T6838" i="5"/>
  <c r="S6838" i="5"/>
  <c r="T6839" i="5"/>
  <c r="S6839" i="5"/>
  <c r="T6840" i="5"/>
  <c r="S6840" i="5"/>
  <c r="T6841" i="5"/>
  <c r="S6841" i="5"/>
  <c r="T6842" i="5"/>
  <c r="S6842" i="5"/>
  <c r="T6843" i="5"/>
  <c r="S6843" i="5"/>
  <c r="T6844" i="5"/>
  <c r="S6844" i="5"/>
  <c r="T6845" i="5"/>
  <c r="S6845" i="5"/>
  <c r="T6846" i="5"/>
  <c r="S6846" i="5"/>
  <c r="T6847" i="5"/>
  <c r="S6847" i="5"/>
  <c r="T6848" i="5"/>
  <c r="S6848" i="5"/>
  <c r="T6849" i="5"/>
  <c r="S6849" i="5"/>
  <c r="T6850" i="5"/>
  <c r="S6850" i="5"/>
  <c r="T6851" i="5"/>
  <c r="S6851" i="5"/>
  <c r="T6852" i="5"/>
  <c r="S6852" i="5"/>
  <c r="T6853" i="5"/>
  <c r="S6853" i="5"/>
  <c r="T6854" i="5"/>
  <c r="S6854" i="5"/>
  <c r="T6855" i="5"/>
  <c r="S6855" i="5"/>
  <c r="T6856" i="5"/>
  <c r="S6856" i="5"/>
  <c r="T6857" i="5"/>
  <c r="S6857" i="5"/>
  <c r="T6858" i="5"/>
  <c r="S6858" i="5"/>
  <c r="T6859" i="5"/>
  <c r="S6859" i="5"/>
  <c r="T6860" i="5"/>
  <c r="S6860" i="5"/>
  <c r="T6861" i="5"/>
  <c r="S6861" i="5"/>
  <c r="T6862" i="5"/>
  <c r="S6862" i="5"/>
  <c r="T6863" i="5"/>
  <c r="S6863" i="5"/>
  <c r="T6864" i="5"/>
  <c r="S6864" i="5"/>
  <c r="T6865" i="5"/>
  <c r="S6865" i="5"/>
  <c r="T6866" i="5"/>
  <c r="S6866" i="5"/>
  <c r="T6867" i="5"/>
  <c r="S6867" i="5"/>
  <c r="T6868" i="5"/>
  <c r="S6868" i="5"/>
  <c r="T6869" i="5"/>
  <c r="S6869" i="5"/>
  <c r="T6870" i="5"/>
  <c r="S6870" i="5"/>
  <c r="T6871" i="5"/>
  <c r="S6871" i="5"/>
  <c r="T6872" i="5"/>
  <c r="S6872" i="5"/>
  <c r="T6873" i="5"/>
  <c r="S6873" i="5"/>
  <c r="T6874" i="5"/>
  <c r="S6874" i="5"/>
  <c r="T6875" i="5"/>
  <c r="S6875" i="5"/>
  <c r="T6876" i="5"/>
  <c r="S6876" i="5"/>
  <c r="T6877" i="5"/>
  <c r="S6877" i="5"/>
  <c r="T6878" i="5"/>
  <c r="S6878" i="5"/>
  <c r="T6879" i="5"/>
  <c r="S6879" i="5"/>
  <c r="T6880" i="5"/>
  <c r="S6880" i="5"/>
  <c r="T6881" i="5"/>
  <c r="S6881" i="5"/>
  <c r="T6882" i="5"/>
  <c r="S6882" i="5"/>
  <c r="T6883" i="5"/>
  <c r="S6883" i="5"/>
  <c r="T6884" i="5"/>
  <c r="S6884" i="5"/>
  <c r="T6885" i="5"/>
  <c r="S6885" i="5"/>
  <c r="T6886" i="5"/>
  <c r="S6886" i="5"/>
  <c r="T6887" i="5"/>
  <c r="S6887" i="5"/>
  <c r="T6888" i="5"/>
  <c r="S6888" i="5"/>
  <c r="T6889" i="5"/>
  <c r="S6889" i="5"/>
  <c r="T6890" i="5"/>
  <c r="S6890" i="5"/>
  <c r="T6891" i="5"/>
  <c r="S6891" i="5"/>
  <c r="T6892" i="5"/>
  <c r="S6892" i="5"/>
  <c r="T6893" i="5"/>
  <c r="S6893" i="5"/>
  <c r="T6894" i="5"/>
  <c r="S6894" i="5"/>
  <c r="T6895" i="5"/>
  <c r="S6895" i="5"/>
  <c r="T6896" i="5"/>
  <c r="S6896" i="5"/>
  <c r="T6897" i="5"/>
  <c r="S6897" i="5"/>
  <c r="T6898" i="5"/>
  <c r="S6898" i="5"/>
  <c r="T6899" i="5"/>
  <c r="S6899" i="5"/>
  <c r="T6900" i="5"/>
  <c r="S6900" i="5"/>
  <c r="T6901" i="5"/>
  <c r="S6901" i="5"/>
  <c r="T6902" i="5"/>
  <c r="S6902" i="5"/>
  <c r="T6903" i="5"/>
  <c r="S6903" i="5"/>
  <c r="T6904" i="5"/>
  <c r="S6904" i="5"/>
  <c r="T6905" i="5"/>
  <c r="S6905" i="5"/>
  <c r="T6906" i="5"/>
  <c r="S6906" i="5"/>
  <c r="T6907" i="5"/>
  <c r="S6907" i="5"/>
  <c r="T6908" i="5"/>
  <c r="S6908" i="5"/>
  <c r="T6909" i="5"/>
  <c r="S6909" i="5"/>
  <c r="T6910" i="5"/>
  <c r="S6910" i="5"/>
  <c r="T6911" i="5"/>
  <c r="S6911" i="5"/>
  <c r="T6912" i="5"/>
  <c r="S6912" i="5"/>
  <c r="T6913" i="5"/>
  <c r="S6913" i="5"/>
  <c r="T6914" i="5"/>
  <c r="S6914" i="5"/>
  <c r="T6915" i="5"/>
  <c r="S6915" i="5"/>
  <c r="T6916" i="5"/>
  <c r="S6916" i="5"/>
  <c r="T6917" i="5"/>
  <c r="S6917" i="5"/>
  <c r="T6918" i="5"/>
  <c r="S6918" i="5"/>
  <c r="T6919" i="5"/>
  <c r="S6919" i="5"/>
  <c r="T6920" i="5"/>
  <c r="S6920" i="5"/>
  <c r="T6921" i="5"/>
  <c r="S6921" i="5"/>
  <c r="T6922" i="5"/>
  <c r="S6922" i="5"/>
  <c r="T6923" i="5"/>
  <c r="S6923" i="5"/>
  <c r="T6924" i="5"/>
  <c r="S6924" i="5"/>
  <c r="T6925" i="5"/>
  <c r="S6925" i="5"/>
  <c r="T6926" i="5"/>
  <c r="S6926" i="5"/>
  <c r="T6927" i="5"/>
  <c r="S6927" i="5"/>
  <c r="T6928" i="5"/>
  <c r="S6928" i="5"/>
  <c r="T6929" i="5"/>
  <c r="S6929" i="5"/>
  <c r="T6930" i="5"/>
  <c r="S6930" i="5"/>
  <c r="T6931" i="5"/>
  <c r="S6931" i="5"/>
  <c r="T6932" i="5"/>
  <c r="S6932" i="5"/>
  <c r="T6933" i="5"/>
  <c r="S6933" i="5"/>
  <c r="T6934" i="5"/>
  <c r="S6934" i="5"/>
  <c r="T6935" i="5"/>
  <c r="S6935" i="5"/>
  <c r="T6936" i="5"/>
  <c r="S6936" i="5"/>
  <c r="T6937" i="5"/>
  <c r="S6937" i="5"/>
  <c r="T6938" i="5"/>
  <c r="S6938" i="5"/>
  <c r="T6939" i="5"/>
  <c r="S6939" i="5"/>
  <c r="T6940" i="5"/>
  <c r="S6940" i="5"/>
  <c r="T6941" i="5"/>
  <c r="S6941" i="5"/>
  <c r="T6942" i="5"/>
  <c r="S6942" i="5"/>
  <c r="T6943" i="5"/>
  <c r="S6943" i="5"/>
  <c r="T6944" i="5"/>
  <c r="S6944" i="5"/>
  <c r="T6945" i="5"/>
  <c r="S6945" i="5"/>
  <c r="T6946" i="5"/>
  <c r="S6946" i="5"/>
  <c r="T6947" i="5"/>
  <c r="S6947" i="5"/>
  <c r="T6948" i="5"/>
  <c r="S6948" i="5"/>
  <c r="T6949" i="5"/>
  <c r="S6949" i="5"/>
  <c r="T6950" i="5"/>
  <c r="S6950" i="5"/>
  <c r="T6951" i="5"/>
  <c r="S6951" i="5"/>
  <c r="T6952" i="5"/>
  <c r="S6952" i="5"/>
  <c r="T6953" i="5"/>
  <c r="S6953" i="5"/>
  <c r="T6954" i="5"/>
  <c r="S6954" i="5"/>
  <c r="T6955" i="5"/>
  <c r="S6955" i="5"/>
  <c r="T6956" i="5"/>
  <c r="S6956" i="5"/>
  <c r="T6957" i="5"/>
  <c r="S6957" i="5"/>
  <c r="T6958" i="5"/>
  <c r="S6958" i="5"/>
  <c r="T6959" i="5"/>
  <c r="S6959" i="5"/>
  <c r="T6960" i="5"/>
  <c r="S6960" i="5"/>
  <c r="T6961" i="5"/>
  <c r="S6961" i="5"/>
  <c r="T6962" i="5"/>
  <c r="S6962" i="5"/>
  <c r="T6963" i="5"/>
  <c r="S6963" i="5"/>
  <c r="T6964" i="5"/>
  <c r="S6964" i="5"/>
  <c r="T6965" i="5"/>
  <c r="S6965" i="5"/>
  <c r="T6966" i="5"/>
  <c r="S6966" i="5"/>
  <c r="T6967" i="5"/>
  <c r="S6967" i="5"/>
  <c r="T6968" i="5"/>
  <c r="S6968" i="5"/>
  <c r="T6969" i="5"/>
  <c r="S6969" i="5"/>
  <c r="T6970" i="5"/>
  <c r="S6970" i="5"/>
  <c r="T6971" i="5"/>
  <c r="S6971" i="5"/>
  <c r="T6972" i="5"/>
  <c r="S6972" i="5"/>
  <c r="T6973" i="5"/>
  <c r="S6973" i="5"/>
  <c r="T6974" i="5"/>
  <c r="S6974" i="5"/>
  <c r="T6975" i="5"/>
  <c r="S6975" i="5"/>
  <c r="T6976" i="5"/>
  <c r="S6976" i="5"/>
  <c r="T6977" i="5"/>
  <c r="S6977" i="5"/>
  <c r="T6978" i="5"/>
  <c r="S6978" i="5"/>
  <c r="T6979" i="5"/>
  <c r="S6979" i="5"/>
  <c r="T6980" i="5"/>
  <c r="S6980" i="5"/>
  <c r="T6981" i="5"/>
  <c r="S6981" i="5"/>
  <c r="T6982" i="5"/>
  <c r="S6982" i="5"/>
  <c r="T6983" i="5"/>
  <c r="S6983" i="5"/>
  <c r="T6984" i="5"/>
  <c r="S6984" i="5"/>
  <c r="T6985" i="5"/>
  <c r="S6985" i="5"/>
  <c r="T6986" i="5"/>
  <c r="S6986" i="5"/>
  <c r="T6987" i="5"/>
  <c r="S6987" i="5"/>
  <c r="T6988" i="5"/>
  <c r="S6988" i="5"/>
  <c r="T6989" i="5"/>
  <c r="S6989" i="5"/>
  <c r="T6990" i="5"/>
  <c r="S6990" i="5"/>
  <c r="T6991" i="5"/>
  <c r="S6991" i="5"/>
  <c r="T6992" i="5"/>
  <c r="S6992" i="5"/>
  <c r="T6993" i="5"/>
  <c r="S6993" i="5"/>
  <c r="T6994" i="5"/>
  <c r="S6994" i="5"/>
  <c r="T6995" i="5"/>
  <c r="S6995" i="5"/>
  <c r="T6996" i="5"/>
  <c r="S6996" i="5"/>
  <c r="T6997" i="5"/>
  <c r="S6997" i="5"/>
  <c r="T6998" i="5"/>
  <c r="S6998" i="5"/>
  <c r="T6999" i="5"/>
  <c r="S6999" i="5"/>
  <c r="T7000" i="5"/>
  <c r="S7000" i="5"/>
  <c r="T7001" i="5"/>
  <c r="S7001" i="5"/>
  <c r="T7002" i="5"/>
  <c r="S7002" i="5"/>
  <c r="T7003" i="5"/>
  <c r="S7003" i="5"/>
  <c r="T7004" i="5"/>
  <c r="S7004" i="5"/>
  <c r="T7005" i="5"/>
  <c r="S7005" i="5"/>
  <c r="T7006" i="5"/>
  <c r="S7006" i="5"/>
  <c r="T7007" i="5"/>
  <c r="S7007" i="5"/>
  <c r="T7008" i="5"/>
  <c r="S7008" i="5"/>
  <c r="T7009" i="5"/>
  <c r="S7009" i="5"/>
  <c r="T7010" i="5"/>
  <c r="S7010" i="5"/>
  <c r="T7011" i="5"/>
  <c r="S7011" i="5"/>
  <c r="T7012" i="5"/>
  <c r="S7012" i="5"/>
  <c r="T7013" i="5"/>
  <c r="S7013" i="5"/>
  <c r="T7014" i="5"/>
  <c r="S7014" i="5"/>
  <c r="T7015" i="5"/>
  <c r="S7015" i="5"/>
  <c r="T7016" i="5"/>
  <c r="S7016" i="5"/>
  <c r="T7017" i="5"/>
  <c r="S7017" i="5"/>
  <c r="T7018" i="5"/>
  <c r="S7018" i="5"/>
  <c r="T7019" i="5"/>
  <c r="S7019" i="5"/>
  <c r="T7020" i="5"/>
  <c r="S7020" i="5"/>
  <c r="T7021" i="5"/>
  <c r="S7021" i="5"/>
  <c r="T7022" i="5"/>
  <c r="S7022" i="5"/>
  <c r="T7023" i="5"/>
  <c r="S7023" i="5"/>
  <c r="T7024" i="5"/>
  <c r="S7024" i="5"/>
  <c r="T7025" i="5"/>
  <c r="S7025" i="5"/>
  <c r="T7026" i="5"/>
  <c r="S7026" i="5"/>
  <c r="T7027" i="5"/>
  <c r="S7027" i="5"/>
  <c r="T7028" i="5"/>
  <c r="S7028" i="5"/>
  <c r="T7029" i="5"/>
  <c r="S7029" i="5"/>
  <c r="T7030" i="5"/>
  <c r="S7030" i="5"/>
  <c r="T7031" i="5"/>
  <c r="S7031" i="5"/>
  <c r="T7032" i="5"/>
  <c r="S7032" i="5"/>
  <c r="T7033" i="5"/>
  <c r="S7033" i="5"/>
  <c r="T7034" i="5"/>
  <c r="S7034" i="5"/>
  <c r="T7035" i="5"/>
  <c r="S7035" i="5"/>
  <c r="T7036" i="5"/>
  <c r="S7036" i="5"/>
  <c r="T7037" i="5"/>
  <c r="S7037" i="5"/>
  <c r="T7038" i="5"/>
  <c r="S7038" i="5"/>
  <c r="T7039" i="5"/>
  <c r="S7039" i="5"/>
  <c r="T7040" i="5"/>
  <c r="S7040" i="5"/>
  <c r="T7041" i="5"/>
  <c r="S7041" i="5"/>
  <c r="T7042" i="5"/>
  <c r="S7042" i="5"/>
  <c r="T7043" i="5"/>
  <c r="S7043" i="5"/>
  <c r="T7044" i="5"/>
  <c r="S7044" i="5"/>
  <c r="T7045" i="5"/>
  <c r="S7045" i="5"/>
  <c r="T7046" i="5"/>
  <c r="S7046" i="5"/>
  <c r="T7047" i="5"/>
  <c r="S7047" i="5"/>
  <c r="T7048" i="5"/>
  <c r="S7048" i="5"/>
  <c r="T7049" i="5"/>
  <c r="S7049" i="5"/>
  <c r="T7050" i="5"/>
  <c r="S7050" i="5"/>
  <c r="T7051" i="5"/>
  <c r="S7051" i="5"/>
  <c r="T7052" i="5"/>
  <c r="S7052" i="5"/>
  <c r="T7053" i="5"/>
  <c r="S7053" i="5"/>
  <c r="T7054" i="5"/>
  <c r="S7054" i="5"/>
  <c r="T7055" i="5"/>
  <c r="S7055" i="5"/>
  <c r="T7056" i="5"/>
  <c r="S7056" i="5"/>
  <c r="T7057" i="5"/>
  <c r="S7057" i="5"/>
  <c r="T7058" i="5"/>
  <c r="S7058" i="5"/>
  <c r="T7059" i="5"/>
  <c r="S7059" i="5"/>
  <c r="T7060" i="5"/>
  <c r="S7060" i="5"/>
  <c r="T7061" i="5"/>
  <c r="S7061" i="5"/>
  <c r="T7062" i="5"/>
  <c r="S7062" i="5"/>
  <c r="T7063" i="5"/>
  <c r="S7063" i="5"/>
  <c r="T7064" i="5"/>
  <c r="S7064" i="5"/>
  <c r="T7065" i="5"/>
  <c r="S7065" i="5"/>
  <c r="T7066" i="5"/>
  <c r="S7066" i="5"/>
  <c r="T7067" i="5"/>
  <c r="S7067" i="5"/>
  <c r="T7068" i="5"/>
  <c r="S7068" i="5"/>
  <c r="T7069" i="5"/>
  <c r="S7069" i="5"/>
  <c r="T7070" i="5"/>
  <c r="S7070" i="5"/>
  <c r="T7071" i="5"/>
  <c r="S7071" i="5"/>
  <c r="T7072" i="5"/>
  <c r="S7072" i="5"/>
  <c r="T7073" i="5"/>
  <c r="S7073" i="5"/>
  <c r="T7074" i="5"/>
  <c r="S7074" i="5"/>
  <c r="T7075" i="5"/>
  <c r="S7075" i="5"/>
  <c r="T7076" i="5"/>
  <c r="S7076" i="5"/>
  <c r="T7077" i="5"/>
  <c r="S7077" i="5"/>
  <c r="T7078" i="5"/>
  <c r="S7078" i="5"/>
  <c r="T7079" i="5"/>
  <c r="S7079" i="5"/>
  <c r="T7080" i="5"/>
  <c r="S7080" i="5"/>
  <c r="T7081" i="5"/>
  <c r="S7081" i="5"/>
  <c r="T7082" i="5"/>
  <c r="S7082" i="5"/>
  <c r="T7083" i="5"/>
  <c r="S7083" i="5"/>
  <c r="T7084" i="5"/>
  <c r="S7084" i="5"/>
  <c r="T7085" i="5"/>
  <c r="S7085" i="5"/>
  <c r="T7086" i="5"/>
  <c r="S7086" i="5"/>
  <c r="T7087" i="5"/>
  <c r="S7087" i="5"/>
  <c r="T7088" i="5"/>
  <c r="S7088" i="5"/>
  <c r="T7089" i="5"/>
  <c r="S7089" i="5"/>
  <c r="T7090" i="5"/>
  <c r="S7090" i="5"/>
  <c r="T7091" i="5"/>
  <c r="S7091" i="5"/>
  <c r="T7092" i="5"/>
  <c r="S7092" i="5"/>
  <c r="T7093" i="5"/>
  <c r="S7093" i="5"/>
  <c r="T7094" i="5"/>
  <c r="S7094" i="5"/>
  <c r="T7095" i="5"/>
  <c r="S7095" i="5"/>
  <c r="T7096" i="5"/>
  <c r="S7096" i="5"/>
  <c r="T7097" i="5"/>
  <c r="S7097" i="5"/>
  <c r="T7098" i="5"/>
  <c r="S7098" i="5"/>
  <c r="T7099" i="5"/>
  <c r="S7099" i="5"/>
  <c r="T7100" i="5"/>
  <c r="S7100" i="5"/>
  <c r="T7101" i="5"/>
  <c r="S7101" i="5"/>
  <c r="T7102" i="5"/>
  <c r="S7102" i="5"/>
  <c r="T7103" i="5"/>
  <c r="S7103" i="5"/>
  <c r="T7104" i="5"/>
  <c r="S7104" i="5"/>
  <c r="T7105" i="5"/>
  <c r="S7105" i="5"/>
  <c r="T7106" i="5"/>
  <c r="S7106" i="5"/>
  <c r="T7107" i="5"/>
  <c r="S7107" i="5"/>
  <c r="T7108" i="5"/>
  <c r="S7108" i="5"/>
  <c r="T7109" i="5"/>
  <c r="S7109" i="5"/>
  <c r="T7110" i="5"/>
  <c r="S7110" i="5"/>
  <c r="T7111" i="5"/>
  <c r="S7111" i="5"/>
  <c r="T7112" i="5"/>
  <c r="S7112" i="5"/>
  <c r="T7113" i="5"/>
  <c r="S7113" i="5"/>
  <c r="T7114" i="5"/>
  <c r="S7114" i="5"/>
  <c r="T7115" i="5"/>
  <c r="S7115" i="5"/>
  <c r="T7116" i="5"/>
  <c r="S7116" i="5"/>
  <c r="T7117" i="5"/>
  <c r="S7117" i="5"/>
  <c r="T7118" i="5"/>
  <c r="S7118" i="5"/>
  <c r="T7119" i="5"/>
  <c r="S7119" i="5"/>
  <c r="T7120" i="5"/>
  <c r="S7120" i="5"/>
  <c r="T7121" i="5"/>
  <c r="S7121" i="5"/>
  <c r="T7122" i="5"/>
  <c r="S7122" i="5"/>
  <c r="T7123" i="5"/>
  <c r="S7123" i="5"/>
  <c r="T7124" i="5"/>
  <c r="S7124" i="5"/>
  <c r="T7125" i="5"/>
  <c r="S7125" i="5"/>
  <c r="T7126" i="5"/>
  <c r="S7126" i="5"/>
  <c r="T7127" i="5"/>
  <c r="S7127" i="5"/>
  <c r="T7128" i="5"/>
  <c r="S7128" i="5"/>
  <c r="T7129" i="5"/>
  <c r="S7129" i="5"/>
  <c r="T7130" i="5"/>
  <c r="S7130" i="5"/>
  <c r="T7131" i="5"/>
  <c r="S7131" i="5"/>
  <c r="T7132" i="5"/>
  <c r="S7132" i="5"/>
  <c r="T7133" i="5"/>
  <c r="S7133" i="5"/>
  <c r="T7134" i="5"/>
  <c r="S7134" i="5"/>
  <c r="T7135" i="5"/>
  <c r="S7135" i="5"/>
  <c r="T7136" i="5"/>
  <c r="S7136" i="5"/>
  <c r="T7137" i="5"/>
  <c r="S7137" i="5"/>
  <c r="T7138" i="5"/>
  <c r="S7138" i="5"/>
  <c r="T7139" i="5"/>
  <c r="S7139" i="5"/>
  <c r="T7140" i="5"/>
  <c r="S7140" i="5"/>
  <c r="T7141" i="5"/>
  <c r="S7141" i="5"/>
  <c r="T7142" i="5"/>
  <c r="S7142" i="5"/>
  <c r="T7143" i="5"/>
  <c r="S7143" i="5"/>
  <c r="T7144" i="5"/>
  <c r="S7144" i="5"/>
  <c r="T7145" i="5"/>
  <c r="S7145" i="5"/>
  <c r="T7146" i="5"/>
  <c r="S7146" i="5"/>
  <c r="T7147" i="5"/>
  <c r="S7147" i="5"/>
  <c r="T7148" i="5"/>
  <c r="S7148" i="5"/>
  <c r="T7149" i="5"/>
  <c r="S7149" i="5"/>
  <c r="T7150" i="5"/>
  <c r="S7150" i="5"/>
  <c r="T7151" i="5"/>
  <c r="S7151" i="5"/>
  <c r="T7152" i="5"/>
  <c r="S7152" i="5"/>
  <c r="T7153" i="5"/>
  <c r="S7153" i="5"/>
  <c r="T7154" i="5"/>
  <c r="S7154" i="5"/>
  <c r="T7155" i="5"/>
  <c r="S7155" i="5"/>
  <c r="T7156" i="5"/>
  <c r="S7156" i="5"/>
  <c r="T7157" i="5"/>
  <c r="S7157" i="5"/>
  <c r="T7158" i="5"/>
  <c r="S7158" i="5"/>
  <c r="T7159" i="5"/>
  <c r="S7159" i="5"/>
  <c r="T7160" i="5"/>
  <c r="S7160" i="5"/>
  <c r="T7161" i="5"/>
  <c r="S7161" i="5"/>
  <c r="T7162" i="5"/>
  <c r="S7162" i="5"/>
  <c r="T7163" i="5"/>
  <c r="S7163" i="5"/>
  <c r="T7164" i="5"/>
  <c r="S7164" i="5"/>
  <c r="T7165" i="5"/>
  <c r="S7165" i="5"/>
  <c r="T7166" i="5"/>
  <c r="S7166" i="5"/>
  <c r="T7167" i="5"/>
  <c r="S7167" i="5"/>
  <c r="T7168" i="5"/>
  <c r="S7168" i="5"/>
  <c r="T7169" i="5"/>
  <c r="S7169" i="5"/>
  <c r="T7170" i="5"/>
  <c r="S7170" i="5"/>
  <c r="T7171" i="5"/>
  <c r="S7171" i="5"/>
  <c r="T7172" i="5"/>
  <c r="S7172" i="5"/>
  <c r="T7173" i="5"/>
  <c r="S7173" i="5"/>
  <c r="T7174" i="5"/>
  <c r="S7174" i="5"/>
  <c r="T7175" i="5"/>
  <c r="S7175" i="5"/>
  <c r="T7176" i="5"/>
  <c r="S7176" i="5"/>
  <c r="T7177" i="5"/>
  <c r="S7177" i="5"/>
  <c r="T7178" i="5"/>
  <c r="S7178" i="5"/>
  <c r="T7179" i="5"/>
  <c r="S7179" i="5"/>
  <c r="T7180" i="5"/>
  <c r="S7180" i="5"/>
  <c r="T7181" i="5"/>
  <c r="S7181" i="5"/>
  <c r="T7182" i="5"/>
  <c r="S7182" i="5"/>
  <c r="T7183" i="5"/>
  <c r="S7183" i="5"/>
  <c r="T7184" i="5"/>
  <c r="S7184" i="5"/>
  <c r="T7185" i="5"/>
  <c r="S7185" i="5"/>
  <c r="T7186" i="5"/>
  <c r="S7186" i="5"/>
  <c r="T7187" i="5"/>
  <c r="S7187" i="5"/>
  <c r="T7188" i="5"/>
  <c r="S7188" i="5"/>
  <c r="T7189" i="5"/>
  <c r="S7189" i="5"/>
  <c r="T7190" i="5"/>
  <c r="S7190" i="5"/>
  <c r="T7191" i="5"/>
  <c r="S7191" i="5"/>
  <c r="T7192" i="5"/>
  <c r="S7192" i="5"/>
  <c r="T7193" i="5"/>
  <c r="S7193" i="5"/>
  <c r="T7194" i="5"/>
  <c r="S7194" i="5"/>
  <c r="T7195" i="5"/>
  <c r="S7195" i="5"/>
  <c r="T7196" i="5"/>
  <c r="S7196" i="5"/>
  <c r="T7197" i="5"/>
  <c r="S7197" i="5"/>
  <c r="T7198" i="5"/>
  <c r="S7198" i="5"/>
  <c r="T7199" i="5"/>
  <c r="S7199" i="5"/>
  <c r="T7200" i="5"/>
  <c r="S7200" i="5"/>
  <c r="T7201" i="5"/>
  <c r="S7201" i="5"/>
  <c r="T7202" i="5"/>
  <c r="S7202" i="5"/>
  <c r="T7203" i="5"/>
  <c r="S7203" i="5"/>
  <c r="T7204" i="5"/>
  <c r="S7204" i="5"/>
  <c r="T7205" i="5"/>
  <c r="S7205" i="5"/>
  <c r="T7206" i="5"/>
  <c r="S7206" i="5"/>
  <c r="T7207" i="5"/>
  <c r="S7207" i="5"/>
  <c r="T7208" i="5"/>
  <c r="S7208" i="5"/>
  <c r="T7209" i="5"/>
  <c r="S7209" i="5"/>
  <c r="T7210" i="5"/>
  <c r="S7210" i="5"/>
  <c r="T7211" i="5"/>
  <c r="S7211" i="5"/>
  <c r="T7212" i="5"/>
  <c r="S7212" i="5"/>
  <c r="T7213" i="5"/>
  <c r="S7213" i="5"/>
  <c r="T7214" i="5"/>
  <c r="S7214" i="5"/>
  <c r="T7215" i="5"/>
  <c r="S7215" i="5"/>
  <c r="T7216" i="5"/>
  <c r="S7216" i="5"/>
  <c r="T7217" i="5"/>
  <c r="S7217" i="5"/>
  <c r="T7218" i="5"/>
  <c r="S7218" i="5"/>
  <c r="T7219" i="5"/>
  <c r="S7219" i="5"/>
  <c r="T7220" i="5"/>
  <c r="S7220" i="5"/>
  <c r="T7221" i="5"/>
  <c r="S7221" i="5"/>
  <c r="T7222" i="5"/>
  <c r="S7222" i="5"/>
  <c r="T7223" i="5"/>
  <c r="S7223" i="5"/>
  <c r="T7224" i="5"/>
  <c r="S7224" i="5"/>
  <c r="T7225" i="5"/>
  <c r="S7225" i="5"/>
  <c r="T7226" i="5"/>
  <c r="S7226" i="5"/>
  <c r="T7227" i="5"/>
  <c r="S7227" i="5"/>
  <c r="T7228" i="5"/>
  <c r="S7228" i="5"/>
  <c r="T7229" i="5"/>
  <c r="S7229" i="5"/>
  <c r="T7230" i="5"/>
  <c r="S7230" i="5"/>
  <c r="T7231" i="5"/>
  <c r="S7231" i="5"/>
  <c r="T7232" i="5"/>
  <c r="S7232" i="5"/>
  <c r="T7233" i="5"/>
  <c r="S7233" i="5"/>
  <c r="T7234" i="5"/>
  <c r="S7234" i="5"/>
  <c r="T7235" i="5"/>
  <c r="S7235" i="5"/>
  <c r="T7236" i="5"/>
  <c r="S7236" i="5"/>
  <c r="T7237" i="5"/>
  <c r="S7237" i="5"/>
  <c r="T7238" i="5"/>
  <c r="S7238" i="5"/>
  <c r="T7239" i="5"/>
  <c r="S7239" i="5"/>
  <c r="T7240" i="5"/>
  <c r="S7240" i="5"/>
  <c r="T7241" i="5"/>
  <c r="S7241" i="5"/>
  <c r="T7242" i="5"/>
  <c r="S7242" i="5"/>
  <c r="T7243" i="5"/>
  <c r="S7243" i="5"/>
  <c r="T7244" i="5"/>
  <c r="S7244" i="5"/>
  <c r="T7245" i="5"/>
  <c r="S7245" i="5"/>
  <c r="T7246" i="5"/>
  <c r="S7246" i="5"/>
  <c r="T7247" i="5"/>
  <c r="S7247" i="5"/>
  <c r="T7248" i="5"/>
  <c r="S7248" i="5"/>
  <c r="T7249" i="5"/>
  <c r="S7249" i="5"/>
  <c r="T7250" i="5"/>
  <c r="S7250" i="5"/>
  <c r="T7251" i="5"/>
  <c r="S7251" i="5"/>
  <c r="T7252" i="5"/>
  <c r="S7252" i="5"/>
  <c r="T7253" i="5"/>
  <c r="S7253" i="5"/>
  <c r="T7254" i="5"/>
  <c r="S7254" i="5"/>
  <c r="T7255" i="5"/>
  <c r="S7255" i="5"/>
  <c r="T7256" i="5"/>
  <c r="S7256" i="5"/>
  <c r="T7257" i="5"/>
  <c r="S7257" i="5"/>
  <c r="T7258" i="5"/>
  <c r="S7258" i="5"/>
  <c r="T7259" i="5"/>
  <c r="S7259" i="5"/>
  <c r="T7260" i="5"/>
  <c r="S7260" i="5"/>
  <c r="T7261" i="5"/>
  <c r="S7261" i="5"/>
  <c r="T7262" i="5"/>
  <c r="S7262" i="5"/>
  <c r="T7263" i="5"/>
  <c r="S7263" i="5"/>
  <c r="T7264" i="5"/>
  <c r="S7264" i="5"/>
  <c r="T7265" i="5"/>
  <c r="S7265" i="5"/>
  <c r="T7266" i="5"/>
  <c r="S7266" i="5"/>
  <c r="T7267" i="5"/>
  <c r="S7267" i="5"/>
  <c r="T7268" i="5"/>
  <c r="S7268" i="5"/>
  <c r="T7269" i="5"/>
  <c r="S7269" i="5"/>
  <c r="T7270" i="5"/>
  <c r="S7270" i="5"/>
  <c r="T7271" i="5"/>
  <c r="S7271" i="5"/>
  <c r="T7272" i="5"/>
  <c r="S7272" i="5"/>
  <c r="T7273" i="5"/>
  <c r="S7273" i="5"/>
  <c r="T7274" i="5"/>
  <c r="S7274" i="5"/>
  <c r="T7275" i="5"/>
  <c r="S7275" i="5"/>
  <c r="T7276" i="5"/>
  <c r="S7276" i="5"/>
  <c r="T7277" i="5"/>
  <c r="S7277" i="5"/>
  <c r="T7278" i="5"/>
  <c r="S7278" i="5"/>
  <c r="T7279" i="5"/>
  <c r="S7279" i="5"/>
  <c r="T7280" i="5"/>
  <c r="S7280" i="5"/>
  <c r="T7281" i="5"/>
  <c r="S7281" i="5"/>
  <c r="T7282" i="5"/>
  <c r="S7282" i="5"/>
  <c r="T7283" i="5"/>
  <c r="S7283" i="5"/>
  <c r="T7284" i="5"/>
  <c r="S7284" i="5"/>
  <c r="T7285" i="5"/>
  <c r="S7285" i="5"/>
  <c r="T7286" i="5"/>
  <c r="S7286" i="5"/>
  <c r="T7287" i="5"/>
  <c r="S7287" i="5"/>
  <c r="T7288" i="5"/>
  <c r="S7288" i="5"/>
  <c r="T7289" i="5"/>
  <c r="S7289" i="5"/>
  <c r="T7290" i="5"/>
  <c r="S7290" i="5"/>
  <c r="T7291" i="5"/>
  <c r="S7291" i="5"/>
  <c r="T7292" i="5"/>
  <c r="S7292" i="5"/>
  <c r="T7293" i="5"/>
  <c r="S7293" i="5"/>
  <c r="T7294" i="5"/>
  <c r="S7294" i="5"/>
  <c r="T7295" i="5"/>
  <c r="S7295" i="5"/>
  <c r="T7296" i="5"/>
  <c r="S7296" i="5"/>
  <c r="T7297" i="5"/>
  <c r="S7297" i="5"/>
  <c r="T7298" i="5"/>
  <c r="S7298" i="5"/>
  <c r="T7299" i="5"/>
  <c r="S7299" i="5"/>
  <c r="T7300" i="5"/>
  <c r="S7300" i="5"/>
  <c r="T7301" i="5"/>
  <c r="S7301" i="5"/>
  <c r="T7302" i="5"/>
  <c r="S7302" i="5"/>
  <c r="T7303" i="5"/>
  <c r="S7303" i="5"/>
  <c r="T7304" i="5"/>
  <c r="S7304" i="5"/>
  <c r="T7305" i="5"/>
  <c r="S7305" i="5"/>
  <c r="T7306" i="5"/>
  <c r="S7306" i="5"/>
  <c r="T7307" i="5"/>
  <c r="S7307" i="5"/>
  <c r="T7308" i="5"/>
  <c r="S7308" i="5"/>
  <c r="T7309" i="5"/>
  <c r="S7309" i="5"/>
  <c r="T7310" i="5"/>
  <c r="S7310" i="5"/>
  <c r="T7311" i="5"/>
  <c r="S7311" i="5"/>
  <c r="T7312" i="5"/>
  <c r="S7312" i="5"/>
  <c r="T7313" i="5"/>
  <c r="S7313" i="5"/>
  <c r="T7314" i="5"/>
  <c r="S7314" i="5"/>
  <c r="T7315" i="5"/>
  <c r="S7315" i="5"/>
  <c r="T7316" i="5"/>
  <c r="S7316" i="5"/>
  <c r="T7317" i="5"/>
  <c r="S7317" i="5"/>
  <c r="T7318" i="5"/>
  <c r="S7318" i="5"/>
  <c r="T7319" i="5"/>
  <c r="S7319" i="5"/>
  <c r="T7320" i="5"/>
  <c r="S7320" i="5"/>
  <c r="T7321" i="5"/>
  <c r="S7321" i="5"/>
  <c r="T7322" i="5"/>
  <c r="S7322" i="5"/>
  <c r="T7323" i="5"/>
  <c r="S7323" i="5"/>
  <c r="T7324" i="5"/>
  <c r="S7324" i="5"/>
  <c r="T7325" i="5"/>
  <c r="S7325" i="5"/>
  <c r="T7326" i="5"/>
  <c r="S7326" i="5"/>
  <c r="T7327" i="5"/>
  <c r="S7327" i="5"/>
  <c r="T7328" i="5"/>
  <c r="S7328" i="5"/>
  <c r="T7329" i="5"/>
  <c r="S7329" i="5"/>
  <c r="T7330" i="5"/>
  <c r="S7330" i="5"/>
  <c r="T7331" i="5"/>
  <c r="S7331" i="5"/>
  <c r="T7332" i="5"/>
  <c r="S7332" i="5"/>
  <c r="T7333" i="5"/>
  <c r="S7333" i="5"/>
  <c r="T7334" i="5"/>
  <c r="S7334" i="5"/>
  <c r="T7335" i="5"/>
  <c r="S7335" i="5"/>
  <c r="T7336" i="5"/>
  <c r="S7336" i="5"/>
  <c r="T7337" i="5"/>
  <c r="S7337" i="5"/>
  <c r="T7338" i="5"/>
  <c r="S7338" i="5"/>
  <c r="T7339" i="5"/>
  <c r="S7339" i="5"/>
  <c r="T7340" i="5"/>
  <c r="S7340" i="5"/>
  <c r="T7341" i="5"/>
  <c r="S7341" i="5"/>
  <c r="T7342" i="5"/>
  <c r="S7342" i="5"/>
  <c r="T7343" i="5"/>
  <c r="S7343" i="5"/>
  <c r="T7344" i="5"/>
  <c r="S7344" i="5"/>
  <c r="T7345" i="5"/>
  <c r="S7345" i="5"/>
  <c r="T7346" i="5"/>
  <c r="S7346" i="5"/>
  <c r="T7347" i="5"/>
  <c r="S7347" i="5"/>
  <c r="T7348" i="5"/>
  <c r="S7348" i="5"/>
  <c r="T7349" i="5"/>
  <c r="S7349" i="5"/>
  <c r="T7350" i="5"/>
  <c r="S7350" i="5"/>
  <c r="T7351" i="5"/>
  <c r="S7351" i="5"/>
  <c r="T7352" i="5"/>
  <c r="S7352" i="5"/>
  <c r="T7353" i="5"/>
  <c r="S7353" i="5"/>
  <c r="T7354" i="5"/>
  <c r="S7354" i="5"/>
  <c r="T7355" i="5"/>
  <c r="S7355" i="5"/>
  <c r="T7356" i="5"/>
  <c r="S7356" i="5"/>
  <c r="T7357" i="5"/>
  <c r="S7357" i="5"/>
  <c r="T7358" i="5"/>
  <c r="S7358" i="5"/>
  <c r="T7359" i="5"/>
  <c r="S7359" i="5"/>
  <c r="T7360" i="5"/>
  <c r="S7360" i="5"/>
  <c r="T7361" i="5"/>
  <c r="S7361" i="5"/>
  <c r="T7362" i="5"/>
  <c r="S7362" i="5"/>
  <c r="T7363" i="5"/>
  <c r="S7363" i="5"/>
  <c r="T7364" i="5"/>
  <c r="S7364" i="5"/>
  <c r="T7365" i="5"/>
  <c r="S7365" i="5"/>
  <c r="T7366" i="5"/>
  <c r="S7366" i="5"/>
  <c r="T7367" i="5"/>
  <c r="S7367" i="5"/>
  <c r="T7368" i="5"/>
  <c r="S7368" i="5"/>
  <c r="T7369" i="5"/>
  <c r="S7369" i="5"/>
  <c r="T7370" i="5"/>
  <c r="S7370" i="5"/>
  <c r="T7371" i="5"/>
  <c r="S7371" i="5"/>
  <c r="T7372" i="5"/>
  <c r="S7372" i="5"/>
  <c r="T7373" i="5"/>
  <c r="S7373" i="5"/>
  <c r="T7374" i="5"/>
  <c r="S7374" i="5"/>
  <c r="T7375" i="5"/>
  <c r="S7375" i="5"/>
  <c r="T7376" i="5"/>
  <c r="S7376" i="5"/>
  <c r="T7377" i="5"/>
  <c r="S7377" i="5"/>
  <c r="T7378" i="5"/>
  <c r="S7378" i="5"/>
  <c r="T7379" i="5"/>
  <c r="S7379" i="5"/>
  <c r="T7380" i="5"/>
  <c r="S7380" i="5"/>
  <c r="T7381" i="5"/>
  <c r="S7381" i="5"/>
  <c r="T7382" i="5"/>
  <c r="S7382" i="5"/>
  <c r="T7383" i="5"/>
  <c r="S7383" i="5"/>
  <c r="T7384" i="5"/>
  <c r="S7384" i="5"/>
  <c r="T7385" i="5"/>
  <c r="S7385" i="5"/>
  <c r="T7386" i="5"/>
  <c r="S7386" i="5"/>
  <c r="T7387" i="5"/>
  <c r="S7387" i="5"/>
  <c r="T7388" i="5"/>
  <c r="S7388" i="5"/>
  <c r="T7389" i="5"/>
  <c r="S7389" i="5"/>
  <c r="T7390" i="5"/>
  <c r="S7390" i="5"/>
  <c r="T7391" i="5"/>
  <c r="S7391" i="5"/>
  <c r="T7392" i="5"/>
  <c r="S7392" i="5"/>
  <c r="T7393" i="5"/>
  <c r="S7393" i="5"/>
  <c r="T7394" i="5"/>
  <c r="S7394" i="5"/>
  <c r="T7395" i="5"/>
  <c r="S7395" i="5"/>
  <c r="T7396" i="5"/>
  <c r="S7396" i="5"/>
  <c r="T7397" i="5"/>
  <c r="S7397" i="5"/>
  <c r="T7398" i="5"/>
  <c r="S7398" i="5"/>
  <c r="T7399" i="5"/>
  <c r="S7399" i="5"/>
  <c r="T7400" i="5"/>
  <c r="S7400" i="5"/>
  <c r="T7401" i="5"/>
  <c r="S7401" i="5"/>
  <c r="T7402" i="5"/>
  <c r="S7402" i="5"/>
  <c r="T7403" i="5"/>
  <c r="S7403" i="5"/>
  <c r="T7404" i="5"/>
  <c r="S7404" i="5"/>
  <c r="T7405" i="5"/>
  <c r="S7405" i="5"/>
  <c r="T7406" i="5"/>
  <c r="S7406" i="5"/>
  <c r="T7407" i="5"/>
  <c r="S7407" i="5"/>
  <c r="T7408" i="5"/>
  <c r="S7408" i="5"/>
  <c r="T7409" i="5"/>
  <c r="S7409" i="5"/>
  <c r="T7410" i="5"/>
  <c r="S7410" i="5"/>
  <c r="T7411" i="5"/>
  <c r="S7411" i="5"/>
  <c r="T7412" i="5"/>
  <c r="S7412" i="5"/>
  <c r="T7413" i="5"/>
  <c r="S7413" i="5"/>
  <c r="T7414" i="5"/>
  <c r="S7414" i="5"/>
  <c r="T7415" i="5"/>
  <c r="S7415" i="5"/>
  <c r="T7416" i="5"/>
  <c r="S7416" i="5"/>
  <c r="T7417" i="5"/>
  <c r="S7417" i="5"/>
  <c r="T7418" i="5"/>
  <c r="S7418" i="5"/>
  <c r="T7419" i="5"/>
  <c r="S7419" i="5"/>
  <c r="T7420" i="5"/>
  <c r="S7420" i="5"/>
  <c r="T7421" i="5"/>
  <c r="S7421" i="5"/>
  <c r="T7422" i="5"/>
  <c r="S7422" i="5"/>
  <c r="T7423" i="5"/>
  <c r="S7423" i="5"/>
  <c r="T7424" i="5"/>
  <c r="S7424" i="5"/>
  <c r="T7425" i="5"/>
  <c r="S7425" i="5"/>
  <c r="T7426" i="5"/>
  <c r="S7426" i="5"/>
  <c r="T7427" i="5"/>
  <c r="S7427" i="5"/>
  <c r="T7428" i="5"/>
  <c r="S7428" i="5"/>
  <c r="T7429" i="5"/>
  <c r="S7429" i="5"/>
  <c r="T7430" i="5"/>
  <c r="S7430" i="5"/>
  <c r="T7431" i="5"/>
  <c r="S7431" i="5"/>
  <c r="T7432" i="5"/>
  <c r="S7432" i="5"/>
  <c r="T7433" i="5"/>
  <c r="S7433" i="5"/>
  <c r="T7434" i="5"/>
  <c r="S7434" i="5"/>
  <c r="T7435" i="5"/>
  <c r="S7435" i="5"/>
  <c r="T7436" i="5"/>
  <c r="S7436" i="5"/>
  <c r="T7437" i="5"/>
  <c r="S7437" i="5"/>
  <c r="T7438" i="5"/>
  <c r="S7438" i="5"/>
  <c r="T7439" i="5"/>
  <c r="S7439" i="5"/>
  <c r="T7440" i="5"/>
  <c r="S7440" i="5"/>
  <c r="T7441" i="5"/>
  <c r="S7441" i="5"/>
  <c r="T7442" i="5"/>
  <c r="S7442" i="5"/>
  <c r="T7443" i="5"/>
  <c r="S7443" i="5"/>
  <c r="T7444" i="5"/>
  <c r="S7444" i="5"/>
  <c r="T7445" i="5"/>
  <c r="S7445" i="5"/>
  <c r="T7446" i="5"/>
  <c r="S7446" i="5"/>
  <c r="T7447" i="5"/>
  <c r="S7447" i="5"/>
  <c r="T7448" i="5"/>
  <c r="S7448" i="5"/>
  <c r="T7449" i="5"/>
  <c r="S7449" i="5"/>
  <c r="T7450" i="5"/>
  <c r="S7450" i="5"/>
  <c r="T7451" i="5"/>
  <c r="S7451" i="5"/>
  <c r="T7452" i="5"/>
  <c r="S7452" i="5"/>
  <c r="T7453" i="5"/>
  <c r="S7453" i="5"/>
  <c r="T7454" i="5"/>
  <c r="S7454" i="5"/>
  <c r="T7455" i="5"/>
  <c r="S7455" i="5"/>
  <c r="T7456" i="5"/>
  <c r="S7456" i="5"/>
  <c r="T7457" i="5"/>
  <c r="S7457" i="5"/>
  <c r="T7458" i="5"/>
  <c r="S7458" i="5"/>
  <c r="T7459" i="5"/>
  <c r="S7459" i="5"/>
  <c r="T7460" i="5"/>
  <c r="S7460" i="5"/>
  <c r="T7461" i="5"/>
  <c r="S7461" i="5"/>
  <c r="T7462" i="5"/>
  <c r="S7462" i="5"/>
  <c r="T7463" i="5"/>
  <c r="S7463" i="5"/>
  <c r="T7464" i="5"/>
  <c r="S7464" i="5"/>
  <c r="T7465" i="5"/>
  <c r="S7465" i="5"/>
  <c r="T7466" i="5"/>
  <c r="S7466" i="5"/>
  <c r="T7467" i="5"/>
  <c r="S7467" i="5"/>
  <c r="T7468" i="5"/>
  <c r="S7468" i="5"/>
  <c r="T7469" i="5"/>
  <c r="S7469" i="5"/>
  <c r="T7470" i="5"/>
  <c r="S7470" i="5"/>
  <c r="T7471" i="5"/>
  <c r="S7471" i="5"/>
  <c r="T7472" i="5"/>
  <c r="S7472" i="5"/>
  <c r="T7473" i="5"/>
  <c r="S7473" i="5"/>
  <c r="T7474" i="5"/>
  <c r="S7474" i="5"/>
  <c r="T7475" i="5"/>
  <c r="S7475" i="5"/>
  <c r="T7476" i="5"/>
  <c r="S7476" i="5"/>
  <c r="T7477" i="5"/>
  <c r="S7477" i="5"/>
  <c r="T7478" i="5"/>
  <c r="S7478" i="5"/>
  <c r="T7479" i="5"/>
  <c r="S7479" i="5"/>
  <c r="T7480" i="5"/>
  <c r="S7480" i="5"/>
  <c r="T7481" i="5"/>
  <c r="S7481" i="5"/>
  <c r="T7482" i="5"/>
  <c r="S7482" i="5"/>
  <c r="T7483" i="5"/>
  <c r="S7483" i="5"/>
  <c r="T7484" i="5"/>
  <c r="S7484" i="5"/>
  <c r="T7485" i="5"/>
  <c r="S7485" i="5"/>
  <c r="T7486" i="5"/>
  <c r="S7486" i="5"/>
  <c r="T7487" i="5"/>
  <c r="S7487" i="5"/>
  <c r="T7488" i="5"/>
  <c r="S7488" i="5"/>
  <c r="T7489" i="5"/>
  <c r="S7489" i="5"/>
  <c r="T7490" i="5"/>
  <c r="S7490" i="5"/>
  <c r="T7491" i="5"/>
  <c r="S7491" i="5"/>
  <c r="T7492" i="5"/>
  <c r="S7492" i="5"/>
  <c r="T7493" i="5"/>
  <c r="S7493" i="5"/>
  <c r="T7494" i="5"/>
  <c r="S7494" i="5"/>
  <c r="T7495" i="5"/>
  <c r="S7495" i="5"/>
  <c r="T7496" i="5"/>
  <c r="S7496" i="5"/>
  <c r="T7497" i="5"/>
  <c r="S7497" i="5"/>
  <c r="T7498" i="5"/>
  <c r="S7498" i="5"/>
  <c r="T7499" i="5"/>
  <c r="S7499" i="5"/>
  <c r="T7500" i="5"/>
  <c r="S7500" i="5"/>
  <c r="T7501" i="5"/>
  <c r="S7501" i="5"/>
  <c r="T7502" i="5"/>
  <c r="S7502" i="5"/>
  <c r="T7503" i="5"/>
  <c r="S7503" i="5"/>
  <c r="T7504" i="5"/>
  <c r="S7504" i="5"/>
  <c r="T7505" i="5"/>
  <c r="S7505" i="5"/>
  <c r="T7506" i="5"/>
  <c r="S7506" i="5"/>
  <c r="T7507" i="5"/>
  <c r="S7507" i="5"/>
  <c r="T7508" i="5"/>
  <c r="S7508" i="5"/>
  <c r="T7509" i="5"/>
  <c r="S7509" i="5"/>
  <c r="T7510" i="5"/>
  <c r="S7510" i="5"/>
  <c r="T7511" i="5"/>
  <c r="S7511" i="5"/>
  <c r="T7512" i="5"/>
  <c r="S7512" i="5"/>
  <c r="T7513" i="5"/>
  <c r="S7513" i="5"/>
  <c r="T7514" i="5"/>
  <c r="S7514" i="5"/>
  <c r="T7515" i="5"/>
  <c r="S7515" i="5"/>
  <c r="T7516" i="5"/>
  <c r="S7516" i="5"/>
  <c r="T7517" i="5"/>
  <c r="S7517" i="5"/>
  <c r="T7518" i="5"/>
  <c r="S7518" i="5"/>
  <c r="T7519" i="5"/>
  <c r="S7519" i="5"/>
  <c r="T7520" i="5"/>
  <c r="S7520" i="5"/>
  <c r="T7521" i="5"/>
  <c r="S7521" i="5"/>
  <c r="T7522" i="5"/>
  <c r="S7522" i="5"/>
  <c r="T7523" i="5"/>
  <c r="S7523" i="5"/>
  <c r="T7524" i="5"/>
  <c r="S7524" i="5"/>
  <c r="T7525" i="5"/>
  <c r="S7525" i="5"/>
  <c r="T7526" i="5"/>
  <c r="S7526" i="5"/>
  <c r="T7527" i="5"/>
  <c r="S7527" i="5"/>
  <c r="T7528" i="5"/>
  <c r="S7528" i="5"/>
  <c r="T7529" i="5"/>
  <c r="S7529" i="5"/>
  <c r="T7530" i="5"/>
  <c r="S7530" i="5"/>
  <c r="T7531" i="5"/>
  <c r="S7531" i="5"/>
  <c r="T7532" i="5"/>
  <c r="S7532" i="5"/>
  <c r="T7533" i="5"/>
  <c r="S7533" i="5"/>
  <c r="T7534" i="5"/>
  <c r="S7534" i="5"/>
  <c r="T7535" i="5"/>
  <c r="S7535" i="5"/>
  <c r="T7536" i="5"/>
  <c r="S7536" i="5"/>
  <c r="T7537" i="5"/>
  <c r="S7537" i="5"/>
  <c r="T7538" i="5"/>
  <c r="S7538" i="5"/>
  <c r="T7539" i="5"/>
  <c r="S7539" i="5"/>
  <c r="T7540" i="5"/>
  <c r="S7540" i="5"/>
  <c r="T7541" i="5"/>
  <c r="S7541" i="5"/>
  <c r="T7542" i="5"/>
  <c r="S7542" i="5"/>
  <c r="T7543" i="5"/>
  <c r="S7543" i="5"/>
  <c r="T7544" i="5"/>
  <c r="S7544" i="5"/>
  <c r="T7545" i="5"/>
  <c r="S7545" i="5"/>
  <c r="T7546" i="5"/>
  <c r="S7546" i="5"/>
  <c r="T7547" i="5"/>
  <c r="S7547" i="5"/>
  <c r="T7548" i="5"/>
  <c r="S7548" i="5"/>
  <c r="T7549" i="5"/>
  <c r="S7549" i="5"/>
  <c r="T7550" i="5"/>
  <c r="S7550" i="5"/>
  <c r="T7551" i="5"/>
  <c r="S7551" i="5"/>
  <c r="T7552" i="5"/>
  <c r="S7552" i="5"/>
  <c r="T7553" i="5"/>
  <c r="S7553" i="5"/>
  <c r="T7554" i="5"/>
  <c r="S7554" i="5"/>
  <c r="T7555" i="5"/>
  <c r="S7555" i="5"/>
  <c r="T7556" i="5"/>
  <c r="S7556" i="5"/>
  <c r="T7557" i="5"/>
  <c r="S7557" i="5"/>
  <c r="T7558" i="5"/>
  <c r="S7558" i="5"/>
  <c r="T7559" i="5"/>
  <c r="S7559" i="5"/>
  <c r="T7560" i="5"/>
  <c r="S7560" i="5"/>
  <c r="T7561" i="5"/>
  <c r="S7561" i="5"/>
  <c r="T7562" i="5"/>
  <c r="S7562" i="5"/>
  <c r="T7563" i="5"/>
  <c r="S7563" i="5"/>
  <c r="T7564" i="5"/>
  <c r="S7564" i="5"/>
  <c r="T7565" i="5"/>
  <c r="S7565" i="5"/>
  <c r="T7566" i="5"/>
  <c r="S7566" i="5"/>
  <c r="T7567" i="5"/>
  <c r="S7567" i="5"/>
  <c r="T7568" i="5"/>
  <c r="S7568" i="5"/>
  <c r="T7569" i="5"/>
  <c r="S7569" i="5"/>
  <c r="T7570" i="5"/>
  <c r="S7570" i="5"/>
  <c r="T7571" i="5"/>
  <c r="S7571" i="5"/>
  <c r="T7572" i="5"/>
  <c r="S7572" i="5"/>
  <c r="T7573" i="5"/>
  <c r="S7573" i="5"/>
  <c r="T7574" i="5"/>
  <c r="S7574" i="5"/>
  <c r="T7575" i="5"/>
  <c r="S7575" i="5"/>
  <c r="T7576" i="5"/>
  <c r="S7576" i="5"/>
  <c r="T7577" i="5"/>
  <c r="S7577" i="5"/>
  <c r="T7578" i="5"/>
  <c r="S7578" i="5"/>
  <c r="T7579" i="5"/>
  <c r="S7579" i="5"/>
  <c r="T7580" i="5"/>
  <c r="S7580" i="5"/>
  <c r="T7581" i="5"/>
  <c r="S7581" i="5"/>
  <c r="T7582" i="5"/>
  <c r="S7582" i="5"/>
  <c r="T7583" i="5"/>
  <c r="S7583" i="5"/>
  <c r="T7584" i="5"/>
  <c r="S7584" i="5"/>
  <c r="T7585" i="5"/>
  <c r="S7585" i="5"/>
  <c r="T7586" i="5"/>
  <c r="S7586" i="5"/>
  <c r="T7587" i="5"/>
  <c r="S7587" i="5"/>
  <c r="T7588" i="5"/>
  <c r="S7588" i="5"/>
  <c r="T7589" i="5"/>
  <c r="S7589" i="5"/>
  <c r="T7590" i="5"/>
  <c r="S7590" i="5"/>
  <c r="T7591" i="5"/>
  <c r="S7591" i="5"/>
  <c r="T7592" i="5"/>
  <c r="S7592" i="5"/>
  <c r="T7593" i="5"/>
  <c r="S7593" i="5"/>
  <c r="T7594" i="5"/>
  <c r="S7594" i="5"/>
  <c r="T7595" i="5"/>
  <c r="S7595" i="5"/>
  <c r="T7596" i="5"/>
  <c r="S7596" i="5"/>
  <c r="T7597" i="5"/>
  <c r="S7597" i="5"/>
  <c r="T7598" i="5"/>
  <c r="S7598" i="5"/>
  <c r="T7599" i="5"/>
  <c r="S7599" i="5"/>
  <c r="T7600" i="5"/>
  <c r="S7600" i="5"/>
  <c r="T7601" i="5"/>
  <c r="S7601" i="5"/>
  <c r="T7602" i="5"/>
  <c r="S7602" i="5"/>
  <c r="T7603" i="5"/>
  <c r="S7603" i="5"/>
  <c r="T7604" i="5"/>
  <c r="S7604" i="5"/>
  <c r="T7605" i="5"/>
  <c r="S7605" i="5"/>
  <c r="T7606" i="5"/>
  <c r="S7606" i="5"/>
  <c r="T7607" i="5"/>
  <c r="S7607" i="5"/>
  <c r="T7608" i="5"/>
  <c r="S7608" i="5"/>
  <c r="T7609" i="5"/>
  <c r="S7609" i="5"/>
  <c r="T7610" i="5"/>
  <c r="S7610" i="5"/>
  <c r="T7611" i="5"/>
  <c r="S7611" i="5"/>
  <c r="T7612" i="5"/>
  <c r="S7612" i="5"/>
  <c r="T7613" i="5"/>
  <c r="S7613" i="5"/>
  <c r="T7614" i="5"/>
  <c r="S7614" i="5"/>
  <c r="T7615" i="5"/>
  <c r="S7615" i="5"/>
  <c r="T7616" i="5"/>
  <c r="S7616" i="5"/>
  <c r="T7617" i="5"/>
  <c r="S7617" i="5"/>
  <c r="T7618" i="5"/>
  <c r="S7618" i="5"/>
  <c r="T7619" i="5"/>
  <c r="S7619" i="5"/>
  <c r="T7620" i="5"/>
  <c r="S7620" i="5"/>
  <c r="T7621" i="5"/>
  <c r="S7621" i="5"/>
  <c r="T7622" i="5"/>
  <c r="S7622" i="5"/>
  <c r="T7623" i="5"/>
  <c r="S7623" i="5"/>
  <c r="T7624" i="5"/>
  <c r="S7624" i="5"/>
  <c r="T7625" i="5"/>
  <c r="S7625" i="5"/>
  <c r="T7626" i="5"/>
  <c r="S7626" i="5"/>
  <c r="T7627" i="5"/>
  <c r="S7627" i="5"/>
  <c r="T7628" i="5"/>
  <c r="S7628" i="5"/>
  <c r="T7629" i="5"/>
  <c r="S7629" i="5"/>
  <c r="T7630" i="5"/>
  <c r="S7630" i="5"/>
  <c r="T7631" i="5"/>
  <c r="S7631" i="5"/>
  <c r="T7632" i="5"/>
  <c r="S7632" i="5"/>
  <c r="T7633" i="5"/>
  <c r="S7633" i="5"/>
  <c r="T7634" i="5"/>
  <c r="S7634" i="5"/>
  <c r="T7635" i="5"/>
  <c r="S7635" i="5"/>
  <c r="T7636" i="5"/>
  <c r="S7636" i="5"/>
  <c r="T7637" i="5"/>
  <c r="S7637" i="5"/>
  <c r="T7638" i="5"/>
  <c r="S7638" i="5"/>
  <c r="T7639" i="5"/>
  <c r="S7639" i="5"/>
  <c r="T7640" i="5"/>
  <c r="S7640" i="5"/>
  <c r="T7641" i="5"/>
  <c r="S7641" i="5"/>
  <c r="T7642" i="5"/>
  <c r="S7642" i="5"/>
  <c r="T7643" i="5"/>
  <c r="S7643" i="5"/>
  <c r="T7644" i="5"/>
  <c r="S7644" i="5"/>
  <c r="T7645" i="5"/>
  <c r="S7645" i="5"/>
  <c r="T7646" i="5"/>
  <c r="S7646" i="5"/>
  <c r="T7647" i="5"/>
  <c r="S7647" i="5"/>
  <c r="T7648" i="5"/>
  <c r="S7648" i="5"/>
  <c r="T7649" i="5"/>
  <c r="S7649" i="5"/>
  <c r="T7650" i="5"/>
  <c r="S7650" i="5"/>
  <c r="T7651" i="5"/>
  <c r="S7651" i="5"/>
  <c r="T7652" i="5"/>
  <c r="S7652" i="5"/>
  <c r="T7653" i="5"/>
  <c r="S7653" i="5"/>
  <c r="T7654" i="5"/>
  <c r="S7654" i="5"/>
  <c r="T7655" i="5"/>
  <c r="S7655" i="5"/>
  <c r="T7656" i="5"/>
  <c r="S7656" i="5"/>
  <c r="T7657" i="5"/>
  <c r="S7657" i="5"/>
  <c r="T7658" i="5"/>
  <c r="S7658" i="5"/>
  <c r="T7659" i="5"/>
  <c r="S7659" i="5"/>
  <c r="T7660" i="5"/>
  <c r="S7660" i="5"/>
  <c r="T7661" i="5"/>
  <c r="S7661" i="5"/>
  <c r="T7662" i="5"/>
  <c r="S7662" i="5"/>
  <c r="T7663" i="5"/>
  <c r="S7663" i="5"/>
  <c r="T7664" i="5"/>
  <c r="S7664" i="5"/>
  <c r="T7665" i="5"/>
  <c r="S7665" i="5"/>
  <c r="T7666" i="5"/>
  <c r="S7666" i="5"/>
  <c r="T7667" i="5"/>
  <c r="S7667" i="5"/>
  <c r="T7668" i="5"/>
  <c r="S7668" i="5"/>
  <c r="T7669" i="5"/>
  <c r="S7669" i="5"/>
  <c r="T7670" i="5"/>
  <c r="S7670" i="5"/>
  <c r="T7671" i="5"/>
  <c r="S7671" i="5"/>
  <c r="T7672" i="5"/>
  <c r="S7672" i="5"/>
  <c r="T7673" i="5"/>
  <c r="S7673" i="5"/>
  <c r="T7674" i="5"/>
  <c r="S7674" i="5"/>
  <c r="T7675" i="5"/>
  <c r="S7675" i="5"/>
  <c r="T7676" i="5"/>
  <c r="S7676" i="5"/>
  <c r="T7677" i="5"/>
  <c r="S7677" i="5"/>
  <c r="T7678" i="5"/>
  <c r="S7678" i="5"/>
  <c r="T7679" i="5"/>
  <c r="S7679" i="5"/>
  <c r="T7680" i="5"/>
  <c r="S7680" i="5"/>
  <c r="T7681" i="5"/>
  <c r="S7681" i="5"/>
  <c r="T7682" i="5"/>
  <c r="S7682" i="5"/>
  <c r="T7683" i="5"/>
  <c r="S7683" i="5"/>
  <c r="T7684" i="5"/>
  <c r="S7684" i="5"/>
  <c r="T7685" i="5"/>
  <c r="S7685" i="5"/>
  <c r="T7686" i="5"/>
  <c r="S7686" i="5"/>
  <c r="T7687" i="5"/>
  <c r="S7687" i="5"/>
  <c r="T7688" i="5"/>
  <c r="S7688" i="5"/>
  <c r="T7689" i="5"/>
  <c r="S7689" i="5"/>
  <c r="T7690" i="5"/>
  <c r="S7690" i="5"/>
  <c r="T7691" i="5"/>
  <c r="S7691" i="5"/>
  <c r="T7692" i="5"/>
  <c r="S7692" i="5"/>
  <c r="T7693" i="5"/>
  <c r="S7693" i="5"/>
  <c r="T7694" i="5"/>
  <c r="S7694" i="5"/>
  <c r="T7695" i="5"/>
  <c r="S7695" i="5"/>
  <c r="T7696" i="5"/>
  <c r="S7696" i="5"/>
  <c r="T7697" i="5"/>
  <c r="S7697" i="5"/>
  <c r="T7698" i="5"/>
  <c r="S7698" i="5"/>
  <c r="T7699" i="5"/>
  <c r="S7699" i="5"/>
  <c r="T7700" i="5"/>
  <c r="S7700" i="5"/>
  <c r="T7701" i="5"/>
  <c r="S7701" i="5"/>
  <c r="T7702" i="5"/>
  <c r="S7702" i="5"/>
  <c r="T7703" i="5"/>
  <c r="S7703" i="5"/>
  <c r="T7704" i="5"/>
  <c r="S7704" i="5"/>
  <c r="T7705" i="5"/>
  <c r="S7705" i="5"/>
  <c r="T7706" i="5"/>
  <c r="S7706" i="5"/>
  <c r="T7707" i="5"/>
  <c r="S7707" i="5"/>
  <c r="T7708" i="5"/>
  <c r="S7708" i="5"/>
  <c r="T7709" i="5"/>
  <c r="S7709" i="5"/>
  <c r="T7710" i="5"/>
  <c r="S7710" i="5"/>
  <c r="T7711" i="5"/>
  <c r="S7711" i="5"/>
  <c r="T7712" i="5"/>
  <c r="S7712" i="5"/>
  <c r="T7713" i="5"/>
  <c r="S7713" i="5"/>
  <c r="T7714" i="5"/>
  <c r="S7714" i="5"/>
  <c r="T7715" i="5"/>
  <c r="S7715" i="5"/>
  <c r="T7716" i="5"/>
  <c r="S7716" i="5"/>
  <c r="T7717" i="5"/>
  <c r="S7717" i="5"/>
  <c r="T7718" i="5"/>
  <c r="S7718" i="5"/>
  <c r="T7719" i="5"/>
  <c r="S7719" i="5"/>
  <c r="T7720" i="5"/>
  <c r="S7720" i="5"/>
  <c r="T7721" i="5"/>
  <c r="S7721" i="5"/>
  <c r="T7722" i="5"/>
  <c r="S7722" i="5"/>
  <c r="T7723" i="5"/>
  <c r="S7723" i="5"/>
  <c r="T7724" i="5"/>
  <c r="S7724" i="5"/>
  <c r="T7725" i="5"/>
  <c r="S7725" i="5"/>
  <c r="T7726" i="5"/>
  <c r="S7726" i="5"/>
  <c r="T7727" i="5"/>
  <c r="S7727" i="5"/>
  <c r="T7728" i="5"/>
  <c r="S7728" i="5"/>
  <c r="T7729" i="5"/>
  <c r="S7729" i="5"/>
  <c r="T7730" i="5"/>
  <c r="S7730" i="5"/>
  <c r="T7731" i="5"/>
  <c r="S7731" i="5"/>
  <c r="T7732" i="5"/>
  <c r="S7732" i="5"/>
  <c r="T7733" i="5"/>
  <c r="S7733" i="5"/>
  <c r="T7734" i="5"/>
  <c r="S7734" i="5"/>
  <c r="T7735" i="5"/>
  <c r="S7735" i="5"/>
  <c r="T7736" i="5"/>
  <c r="S7736" i="5"/>
  <c r="T7737" i="5"/>
  <c r="S7737" i="5"/>
  <c r="T7738" i="5"/>
  <c r="S7738" i="5"/>
  <c r="T7739" i="5"/>
  <c r="S7739" i="5"/>
  <c r="T7740" i="5"/>
  <c r="S7740" i="5"/>
  <c r="T7741" i="5"/>
  <c r="S7741" i="5"/>
  <c r="T7742" i="5"/>
  <c r="S7742" i="5"/>
  <c r="T7743" i="5"/>
  <c r="S7743" i="5"/>
  <c r="T7744" i="5"/>
  <c r="S7744" i="5"/>
  <c r="T7745" i="5"/>
  <c r="S7745" i="5"/>
  <c r="T7746" i="5"/>
  <c r="S7746" i="5"/>
  <c r="T7747" i="5"/>
  <c r="S7747" i="5"/>
  <c r="T7748" i="5"/>
  <c r="S7748" i="5"/>
  <c r="T7749" i="5"/>
  <c r="S7749" i="5"/>
  <c r="T7750" i="5"/>
  <c r="S7750" i="5"/>
  <c r="T7751" i="5"/>
  <c r="S7751" i="5"/>
  <c r="T7752" i="5"/>
  <c r="S7752" i="5"/>
  <c r="T7753" i="5"/>
  <c r="S7753" i="5"/>
  <c r="T7754" i="5"/>
  <c r="S7754" i="5"/>
  <c r="T7755" i="5"/>
  <c r="S7755" i="5"/>
  <c r="T7756" i="5"/>
  <c r="S7756" i="5"/>
  <c r="T7757" i="5"/>
  <c r="S7757" i="5"/>
  <c r="T7758" i="5"/>
  <c r="S7758" i="5"/>
  <c r="T7759" i="5"/>
  <c r="S7759" i="5"/>
  <c r="T7760" i="5"/>
  <c r="S7760" i="5"/>
  <c r="T7761" i="5"/>
  <c r="S7761" i="5"/>
  <c r="T7762" i="5"/>
  <c r="S7762" i="5"/>
  <c r="T7763" i="5"/>
  <c r="S7763" i="5"/>
  <c r="T7764" i="5"/>
  <c r="S7764" i="5"/>
  <c r="T7765" i="5"/>
  <c r="S7765" i="5"/>
  <c r="T7766" i="5"/>
  <c r="S7766" i="5"/>
  <c r="T7767" i="5"/>
  <c r="S7767" i="5"/>
  <c r="T7768" i="5"/>
  <c r="S7768" i="5"/>
  <c r="T7769" i="5"/>
  <c r="S7769" i="5"/>
  <c r="T7770" i="5"/>
  <c r="S7770" i="5"/>
  <c r="T7771" i="5"/>
  <c r="S7771" i="5"/>
  <c r="T7772" i="5"/>
  <c r="S7772" i="5"/>
  <c r="T7773" i="5"/>
  <c r="S7773" i="5"/>
  <c r="T7774" i="5"/>
  <c r="S7774" i="5"/>
  <c r="T7775" i="5"/>
  <c r="S7775" i="5"/>
  <c r="T7776" i="5"/>
  <c r="S7776" i="5"/>
  <c r="T7777" i="5"/>
  <c r="S7777" i="5"/>
  <c r="T7778" i="5"/>
  <c r="S7778" i="5"/>
  <c r="T7779" i="5"/>
  <c r="S7779" i="5"/>
  <c r="T7780" i="5"/>
  <c r="S7780" i="5"/>
  <c r="T7781" i="5"/>
  <c r="S7781" i="5"/>
  <c r="T7782" i="5"/>
  <c r="S7782" i="5"/>
  <c r="T7783" i="5"/>
  <c r="S7783" i="5"/>
  <c r="T7784" i="5"/>
  <c r="S7784" i="5"/>
  <c r="T7785" i="5"/>
  <c r="S7785" i="5"/>
  <c r="T7786" i="5"/>
  <c r="S7786" i="5"/>
  <c r="T7787" i="5"/>
  <c r="S7787" i="5"/>
  <c r="T7788" i="5"/>
  <c r="S7788" i="5"/>
  <c r="T7789" i="5"/>
  <c r="S7789" i="5"/>
  <c r="T7790" i="5"/>
  <c r="S7790" i="5"/>
  <c r="T7791" i="5"/>
  <c r="S7791" i="5"/>
  <c r="T7792" i="5"/>
  <c r="S7792" i="5"/>
  <c r="T7793" i="5"/>
  <c r="S7793" i="5"/>
  <c r="T7794" i="5"/>
  <c r="S7794" i="5"/>
  <c r="T7795" i="5"/>
  <c r="S7795" i="5"/>
  <c r="T7796" i="5"/>
  <c r="S7796" i="5"/>
  <c r="T7797" i="5"/>
  <c r="S7797" i="5"/>
  <c r="T7798" i="5"/>
  <c r="S7798" i="5"/>
  <c r="T7799" i="5"/>
  <c r="S7799" i="5"/>
  <c r="T7800" i="5"/>
  <c r="S7800" i="5"/>
  <c r="T7801" i="5"/>
  <c r="S7801" i="5"/>
  <c r="T7802" i="5"/>
  <c r="S7802" i="5"/>
  <c r="T7803" i="5"/>
  <c r="S7803" i="5"/>
  <c r="T7804" i="5"/>
  <c r="S7804" i="5"/>
  <c r="T7805" i="5"/>
  <c r="S7805" i="5"/>
  <c r="T7806" i="5"/>
  <c r="S7806" i="5"/>
  <c r="T7807" i="5"/>
  <c r="S7807" i="5"/>
  <c r="T7808" i="5"/>
  <c r="S7808" i="5"/>
  <c r="T7809" i="5"/>
  <c r="S7809" i="5"/>
  <c r="T7810" i="5"/>
  <c r="S7810" i="5"/>
  <c r="T7811" i="5"/>
  <c r="S7811" i="5"/>
  <c r="T7812" i="5"/>
  <c r="S7812" i="5"/>
  <c r="T7813" i="5"/>
  <c r="S7813" i="5"/>
  <c r="T7814" i="5"/>
  <c r="S7814" i="5"/>
  <c r="T7815" i="5"/>
  <c r="S7815" i="5"/>
  <c r="T7816" i="5"/>
  <c r="S7816" i="5"/>
  <c r="T7817" i="5"/>
  <c r="S7817" i="5"/>
  <c r="T7818" i="5"/>
  <c r="S7818" i="5"/>
  <c r="T7819" i="5"/>
  <c r="S7819" i="5"/>
  <c r="T7820" i="5"/>
  <c r="S7820" i="5"/>
  <c r="T7821" i="5"/>
  <c r="S7821" i="5"/>
  <c r="T7822" i="5"/>
  <c r="S7822" i="5"/>
  <c r="T7823" i="5"/>
  <c r="S7823" i="5"/>
  <c r="T7824" i="5"/>
  <c r="S7824" i="5"/>
  <c r="T7825" i="5"/>
  <c r="S7825" i="5"/>
  <c r="T7826" i="5"/>
  <c r="S7826" i="5"/>
  <c r="T7827" i="5"/>
  <c r="S7827" i="5"/>
  <c r="T7828" i="5"/>
  <c r="S7828" i="5"/>
  <c r="T7829" i="5"/>
  <c r="S7829" i="5"/>
  <c r="T7830" i="5"/>
  <c r="S7830" i="5"/>
  <c r="T7831" i="5"/>
  <c r="S7831" i="5"/>
  <c r="T7832" i="5"/>
  <c r="S7832" i="5"/>
  <c r="T7833" i="5"/>
  <c r="S7833" i="5"/>
  <c r="T7834" i="5"/>
  <c r="S7834" i="5"/>
  <c r="T7835" i="5"/>
  <c r="S7835" i="5"/>
  <c r="T7836" i="5"/>
  <c r="S7836" i="5"/>
  <c r="T7837" i="5"/>
  <c r="S7837" i="5"/>
  <c r="T7838" i="5"/>
  <c r="S7838" i="5"/>
  <c r="T7839" i="5"/>
  <c r="S7839" i="5"/>
  <c r="T7840" i="5"/>
  <c r="S7840" i="5"/>
  <c r="T7841" i="5"/>
  <c r="S7841" i="5"/>
  <c r="T7842" i="5"/>
  <c r="S7842" i="5"/>
  <c r="T7843" i="5"/>
  <c r="S7843" i="5"/>
  <c r="T7844" i="5"/>
  <c r="S7844" i="5"/>
  <c r="T7845" i="5"/>
  <c r="S7845" i="5"/>
  <c r="T7846" i="5"/>
  <c r="S7846" i="5"/>
  <c r="T7847" i="5"/>
  <c r="S7847" i="5"/>
  <c r="T7848" i="5"/>
  <c r="S7848" i="5"/>
  <c r="T7849" i="5"/>
  <c r="S7849" i="5"/>
  <c r="T7850" i="5"/>
  <c r="S7850" i="5"/>
  <c r="T7851" i="5"/>
  <c r="S7851" i="5"/>
  <c r="T7852" i="5"/>
  <c r="S7852" i="5"/>
  <c r="T7853" i="5"/>
  <c r="S7853" i="5"/>
  <c r="T7854" i="5"/>
  <c r="S7854" i="5"/>
  <c r="T7855" i="5"/>
  <c r="S7855" i="5"/>
  <c r="T7856" i="5"/>
  <c r="S7856" i="5"/>
  <c r="T7857" i="5"/>
  <c r="S7857" i="5"/>
  <c r="T7858" i="5"/>
  <c r="S7858" i="5"/>
  <c r="T7859" i="5"/>
  <c r="S7859" i="5"/>
  <c r="T7860" i="5"/>
  <c r="S7860" i="5"/>
  <c r="T7861" i="5"/>
  <c r="S7861" i="5"/>
  <c r="T7862" i="5"/>
  <c r="S7862" i="5"/>
  <c r="T7863" i="5"/>
  <c r="S7863" i="5"/>
  <c r="T7864" i="5"/>
  <c r="S7864" i="5"/>
  <c r="T7865" i="5"/>
  <c r="S7865" i="5"/>
  <c r="T7866" i="5"/>
  <c r="S7866" i="5"/>
  <c r="T7867" i="5"/>
  <c r="S7867" i="5"/>
  <c r="T7868" i="5"/>
  <c r="S7868" i="5"/>
  <c r="T7869" i="5"/>
  <c r="S7869" i="5"/>
  <c r="T7870" i="5"/>
  <c r="S7870" i="5"/>
  <c r="T7871" i="5"/>
  <c r="S7871" i="5"/>
  <c r="T7872" i="5"/>
  <c r="S7872" i="5"/>
  <c r="T7873" i="5"/>
  <c r="S7873" i="5"/>
  <c r="T7874" i="5"/>
  <c r="S7874" i="5"/>
  <c r="T7875" i="5"/>
  <c r="S7875" i="5"/>
  <c r="T7876" i="5"/>
  <c r="S7876" i="5"/>
  <c r="T7877" i="5"/>
  <c r="S7877" i="5"/>
  <c r="T7878" i="5"/>
  <c r="S7878" i="5"/>
  <c r="T7879" i="5"/>
  <c r="S7879" i="5"/>
  <c r="T7880" i="5"/>
  <c r="S7880" i="5"/>
  <c r="T7881" i="5"/>
  <c r="S7881" i="5"/>
  <c r="T7882" i="5"/>
  <c r="S7882" i="5"/>
  <c r="T7883" i="5"/>
  <c r="S7883" i="5"/>
  <c r="T7884" i="5"/>
  <c r="S7884" i="5"/>
  <c r="T7885" i="5"/>
  <c r="S7885" i="5"/>
  <c r="T7886" i="5"/>
  <c r="S7886" i="5"/>
  <c r="T7887" i="5"/>
  <c r="S7887" i="5"/>
  <c r="T7888" i="5"/>
  <c r="S7888" i="5"/>
  <c r="T7889" i="5"/>
  <c r="S7889" i="5"/>
  <c r="T7890" i="5"/>
  <c r="S7890" i="5"/>
  <c r="T7891" i="5"/>
  <c r="S7891" i="5"/>
  <c r="T7892" i="5"/>
  <c r="S7892" i="5"/>
  <c r="T7893" i="5"/>
  <c r="S7893" i="5"/>
  <c r="T7894" i="5"/>
  <c r="S7894" i="5"/>
  <c r="T7895" i="5"/>
  <c r="S7895" i="5"/>
  <c r="T7896" i="5"/>
  <c r="S7896" i="5"/>
  <c r="T7897" i="5"/>
  <c r="S7897" i="5"/>
  <c r="T7898" i="5"/>
  <c r="S7898" i="5"/>
  <c r="T7899" i="5"/>
  <c r="S7899" i="5"/>
  <c r="T7900" i="5"/>
  <c r="S7900" i="5"/>
  <c r="T7901" i="5"/>
  <c r="S7901" i="5"/>
  <c r="T7902" i="5"/>
  <c r="S7902" i="5"/>
  <c r="T7903" i="5"/>
  <c r="S7903" i="5"/>
  <c r="T7904" i="5"/>
  <c r="S7904" i="5"/>
  <c r="T7905" i="5"/>
  <c r="S7905" i="5"/>
  <c r="T7906" i="5"/>
  <c r="S7906" i="5"/>
  <c r="T7907" i="5"/>
  <c r="S7907" i="5"/>
  <c r="T7908" i="5"/>
  <c r="S7908" i="5"/>
  <c r="T7909" i="5"/>
  <c r="S7909" i="5"/>
  <c r="T7910" i="5"/>
  <c r="S7910" i="5"/>
  <c r="T7911" i="5"/>
  <c r="S7911" i="5"/>
  <c r="T7912" i="5"/>
  <c r="S7912" i="5"/>
  <c r="T7913" i="5"/>
  <c r="S7913" i="5"/>
  <c r="T7914" i="5"/>
  <c r="S7914" i="5"/>
  <c r="T7915" i="5"/>
  <c r="S7915" i="5"/>
  <c r="T7916" i="5"/>
  <c r="S7916" i="5"/>
  <c r="T7917" i="5"/>
  <c r="S7917" i="5"/>
  <c r="T7918" i="5"/>
  <c r="S7918" i="5"/>
  <c r="T7919" i="5"/>
  <c r="S7919" i="5"/>
  <c r="T7920" i="5"/>
  <c r="S7920" i="5"/>
  <c r="T7921" i="5"/>
  <c r="S7921" i="5"/>
  <c r="T7922" i="5"/>
  <c r="S7922" i="5"/>
  <c r="T7923" i="5"/>
  <c r="S7923" i="5"/>
  <c r="T7924" i="5"/>
  <c r="S7924" i="5"/>
  <c r="T7925" i="5"/>
  <c r="S7925" i="5"/>
  <c r="T7926" i="5"/>
  <c r="S7926" i="5"/>
  <c r="T7927" i="5"/>
  <c r="S7927" i="5"/>
  <c r="T7928" i="5"/>
  <c r="S7928" i="5"/>
  <c r="T7929" i="5"/>
  <c r="S7929" i="5"/>
  <c r="T7930" i="5"/>
  <c r="S7930" i="5"/>
  <c r="T7931" i="5"/>
  <c r="S7931" i="5"/>
  <c r="T7932" i="5"/>
  <c r="S7932" i="5"/>
  <c r="T7933" i="5"/>
  <c r="S7933" i="5"/>
  <c r="T7934" i="5"/>
  <c r="S7934" i="5"/>
  <c r="T7935" i="5"/>
  <c r="S7935" i="5"/>
  <c r="T7936" i="5"/>
  <c r="S7936" i="5"/>
  <c r="T7937" i="5"/>
  <c r="S7937" i="5"/>
  <c r="T7938" i="5"/>
  <c r="S7938" i="5"/>
  <c r="T7939" i="5"/>
  <c r="S7939" i="5"/>
  <c r="T7940" i="5"/>
  <c r="S7940" i="5"/>
  <c r="T7941" i="5"/>
  <c r="S7941" i="5"/>
  <c r="T7942" i="5"/>
  <c r="S7942" i="5"/>
  <c r="T7943" i="5"/>
  <c r="S7943" i="5"/>
  <c r="T7944" i="5"/>
  <c r="S7944" i="5"/>
  <c r="T7945" i="5"/>
  <c r="S7945" i="5"/>
  <c r="T7946" i="5"/>
  <c r="S7946" i="5"/>
  <c r="T7947" i="5"/>
  <c r="S7947" i="5"/>
  <c r="T7948" i="5"/>
  <c r="S7948" i="5"/>
  <c r="T7949" i="5"/>
  <c r="S7949" i="5"/>
  <c r="T7950" i="5"/>
  <c r="S7950" i="5"/>
  <c r="T7951" i="5"/>
  <c r="S7951" i="5"/>
  <c r="T7952" i="5"/>
  <c r="S7952" i="5"/>
  <c r="T7953" i="5"/>
  <c r="S7953" i="5"/>
  <c r="T7954" i="5"/>
  <c r="S7954" i="5"/>
  <c r="T7955" i="5"/>
  <c r="S7955" i="5"/>
  <c r="T7956" i="5"/>
  <c r="S7956" i="5"/>
  <c r="T7957" i="5"/>
  <c r="S7957" i="5"/>
  <c r="T7958" i="5"/>
  <c r="S7958" i="5"/>
  <c r="T7959" i="5"/>
  <c r="S7959" i="5"/>
  <c r="T7960" i="5"/>
  <c r="S7960" i="5"/>
  <c r="T7961" i="5"/>
  <c r="S7961" i="5"/>
  <c r="T7962" i="5"/>
  <c r="S7962" i="5"/>
  <c r="T7963" i="5"/>
  <c r="S7963" i="5"/>
  <c r="T7964" i="5"/>
  <c r="S7964" i="5"/>
  <c r="T7965" i="5"/>
  <c r="S7965" i="5"/>
  <c r="T7966" i="5"/>
  <c r="S7966" i="5"/>
  <c r="T7967" i="5"/>
  <c r="S7967" i="5"/>
  <c r="T7968" i="5"/>
  <c r="S7968" i="5"/>
  <c r="T7969" i="5"/>
  <c r="S7969" i="5"/>
  <c r="T7970" i="5"/>
  <c r="S7970" i="5"/>
  <c r="T7971" i="5"/>
  <c r="S7971" i="5"/>
  <c r="T7972" i="5"/>
  <c r="S7972" i="5"/>
  <c r="T7973" i="5"/>
  <c r="S7973" i="5"/>
  <c r="T7974" i="5"/>
  <c r="S7974" i="5"/>
  <c r="T7975" i="5"/>
  <c r="S7975" i="5"/>
  <c r="T7976" i="5"/>
  <c r="S7976" i="5"/>
  <c r="T7977" i="5"/>
  <c r="S7977" i="5"/>
  <c r="T7978" i="5"/>
  <c r="S7978" i="5"/>
  <c r="T7979" i="5"/>
  <c r="S7979" i="5"/>
  <c r="T7980" i="5"/>
  <c r="S7980" i="5"/>
  <c r="T7981" i="5"/>
  <c r="S7981" i="5"/>
  <c r="T7982" i="5"/>
  <c r="S7982" i="5"/>
  <c r="T7983" i="5"/>
  <c r="S7983" i="5"/>
  <c r="T7984" i="5"/>
  <c r="S7984" i="5"/>
  <c r="T7985" i="5"/>
  <c r="S7985" i="5"/>
  <c r="T7986" i="5"/>
  <c r="S7986" i="5"/>
  <c r="T7987" i="5"/>
  <c r="S7987" i="5"/>
  <c r="T7988" i="5"/>
  <c r="S7988" i="5"/>
  <c r="T7989" i="5"/>
  <c r="S7989" i="5"/>
  <c r="T7990" i="5"/>
  <c r="S7990" i="5"/>
  <c r="T7991" i="5"/>
  <c r="S7991" i="5"/>
  <c r="T7992" i="5"/>
  <c r="S7992" i="5"/>
  <c r="T7993" i="5"/>
  <c r="S7993" i="5"/>
  <c r="T7994" i="5"/>
  <c r="S7994" i="5"/>
  <c r="T7995" i="5"/>
  <c r="S7995" i="5"/>
  <c r="T7996" i="5"/>
  <c r="S7996" i="5"/>
  <c r="T7997" i="5"/>
  <c r="S7997" i="5"/>
  <c r="T7998" i="5"/>
  <c r="S7998" i="5"/>
  <c r="T7999" i="5"/>
  <c r="S7999" i="5"/>
  <c r="T8000" i="5"/>
  <c r="S8000" i="5"/>
  <c r="T8001" i="5"/>
  <c r="S8001" i="5"/>
  <c r="T8002" i="5"/>
  <c r="S8002" i="5"/>
  <c r="T8003" i="5"/>
  <c r="S8003" i="5"/>
  <c r="T8004" i="5"/>
  <c r="S8004" i="5"/>
  <c r="T8005" i="5"/>
  <c r="S8005" i="5"/>
  <c r="T8006" i="5"/>
  <c r="S8006" i="5"/>
  <c r="T8007" i="5"/>
  <c r="S8007" i="5"/>
  <c r="T8008" i="5"/>
  <c r="S8008" i="5"/>
  <c r="T8009" i="5"/>
  <c r="S8009" i="5"/>
  <c r="T8010" i="5"/>
  <c r="S8010" i="5"/>
  <c r="T8011" i="5"/>
  <c r="S8011" i="5"/>
  <c r="T8012" i="5"/>
  <c r="S8012" i="5"/>
  <c r="T8013" i="5"/>
  <c r="S8013" i="5"/>
  <c r="T8014" i="5"/>
  <c r="S8014" i="5"/>
  <c r="T8015" i="5"/>
  <c r="S8015" i="5"/>
  <c r="T8016" i="5"/>
  <c r="S8016" i="5"/>
  <c r="T8017" i="5"/>
  <c r="S8017" i="5"/>
  <c r="T8018" i="5"/>
  <c r="S8018" i="5"/>
  <c r="T8019" i="5"/>
  <c r="S8019" i="5"/>
  <c r="T8020" i="5"/>
  <c r="S8020" i="5"/>
  <c r="T8021" i="5"/>
  <c r="S8021" i="5"/>
  <c r="T8022" i="5"/>
  <c r="S8022" i="5"/>
  <c r="T8023" i="5"/>
  <c r="S8023" i="5"/>
  <c r="T8024" i="5"/>
  <c r="S8024" i="5"/>
  <c r="T8025" i="5"/>
  <c r="S8025" i="5"/>
  <c r="T8026" i="5"/>
  <c r="S8026" i="5"/>
  <c r="T8027" i="5"/>
  <c r="S8027" i="5"/>
  <c r="T8028" i="5"/>
  <c r="S8028" i="5"/>
  <c r="T8029" i="5"/>
  <c r="S8029" i="5"/>
  <c r="T8030" i="5"/>
  <c r="S8030" i="5"/>
  <c r="T8031" i="5"/>
  <c r="S8031" i="5"/>
  <c r="T8032" i="5"/>
  <c r="S8032" i="5"/>
  <c r="T8033" i="5"/>
  <c r="S8033" i="5"/>
  <c r="T8034" i="5"/>
  <c r="S8034" i="5"/>
  <c r="T8035" i="5"/>
  <c r="S8035" i="5"/>
  <c r="T8036" i="5"/>
  <c r="S8036" i="5"/>
  <c r="T8037" i="5"/>
  <c r="S8037" i="5"/>
  <c r="T8038" i="5"/>
  <c r="S8038" i="5"/>
  <c r="T8039" i="5"/>
  <c r="S8039" i="5"/>
  <c r="T8040" i="5"/>
  <c r="S8040" i="5"/>
  <c r="T8041" i="5"/>
  <c r="S8041" i="5"/>
  <c r="T8042" i="5"/>
  <c r="S8042" i="5"/>
  <c r="T8043" i="5"/>
  <c r="S8043" i="5"/>
  <c r="T8044" i="5"/>
  <c r="S8044" i="5"/>
  <c r="T8045" i="5"/>
  <c r="S8045" i="5"/>
  <c r="T8046" i="5"/>
  <c r="S8046" i="5"/>
  <c r="T8047" i="5"/>
  <c r="S8047" i="5"/>
  <c r="T8048" i="5"/>
  <c r="S8048" i="5"/>
  <c r="T8049" i="5"/>
  <c r="S8049" i="5"/>
  <c r="T8050" i="5"/>
  <c r="S8050" i="5"/>
  <c r="T8051" i="5"/>
  <c r="S8051" i="5"/>
  <c r="T8052" i="5"/>
  <c r="S8052" i="5"/>
  <c r="T8053" i="5"/>
  <c r="S8053" i="5"/>
  <c r="T8054" i="5"/>
  <c r="S8054" i="5"/>
  <c r="T8055" i="5"/>
  <c r="S8055" i="5"/>
  <c r="T8056" i="5"/>
  <c r="S8056" i="5"/>
  <c r="T8057" i="5"/>
  <c r="S8057" i="5"/>
  <c r="T8058" i="5"/>
  <c r="S8058" i="5"/>
  <c r="T8059" i="5"/>
  <c r="S8059" i="5"/>
  <c r="T8060" i="5"/>
  <c r="S8060" i="5"/>
  <c r="T8061" i="5"/>
  <c r="S8061" i="5"/>
  <c r="T8062" i="5"/>
  <c r="S8062" i="5"/>
  <c r="T8063" i="5"/>
  <c r="S8063" i="5"/>
  <c r="T8064" i="5"/>
  <c r="S8064" i="5"/>
  <c r="T8065" i="5"/>
  <c r="S8065" i="5"/>
  <c r="T8066" i="5"/>
  <c r="S8066" i="5"/>
  <c r="T8067" i="5"/>
  <c r="S8067" i="5"/>
  <c r="T8068" i="5"/>
  <c r="S8068" i="5"/>
  <c r="T8069" i="5"/>
  <c r="S8069" i="5"/>
  <c r="T8070" i="5"/>
  <c r="S8070" i="5"/>
  <c r="T8071" i="5"/>
  <c r="S8071" i="5"/>
  <c r="T8072" i="5"/>
  <c r="S8072" i="5"/>
  <c r="T8073" i="5"/>
  <c r="S8073" i="5"/>
  <c r="T8074" i="5"/>
  <c r="S8074" i="5"/>
  <c r="T8075" i="5"/>
  <c r="S8075" i="5"/>
  <c r="T8076" i="5"/>
  <c r="S8076" i="5"/>
  <c r="T8077" i="5"/>
  <c r="S8077" i="5"/>
  <c r="T8078" i="5"/>
  <c r="S8078" i="5"/>
  <c r="T8079" i="5"/>
  <c r="S8079" i="5"/>
  <c r="T8080" i="5"/>
  <c r="S8080" i="5"/>
  <c r="T8081" i="5"/>
  <c r="S8081" i="5"/>
  <c r="T8082" i="5"/>
  <c r="S8082" i="5"/>
  <c r="T8083" i="5"/>
  <c r="S8083" i="5"/>
  <c r="T8084" i="5"/>
  <c r="S8084" i="5"/>
  <c r="T8085" i="5"/>
  <c r="S8085" i="5"/>
  <c r="T8086" i="5"/>
  <c r="S8086" i="5"/>
  <c r="T8087" i="5"/>
  <c r="S8087" i="5"/>
  <c r="T8088" i="5"/>
  <c r="S8088" i="5"/>
  <c r="T8089" i="5"/>
  <c r="S8089" i="5"/>
  <c r="T8090" i="5"/>
  <c r="S8090" i="5"/>
  <c r="T8091" i="5"/>
  <c r="S8091" i="5"/>
  <c r="T8092" i="5"/>
  <c r="S8092" i="5"/>
  <c r="T8093" i="5"/>
  <c r="S8093" i="5"/>
  <c r="T8094" i="5"/>
  <c r="S8094" i="5"/>
  <c r="T8095" i="5"/>
  <c r="S8095" i="5"/>
  <c r="T8096" i="5"/>
  <c r="S8096" i="5"/>
  <c r="T8097" i="5"/>
  <c r="S8097" i="5"/>
  <c r="T8098" i="5"/>
  <c r="S8098" i="5"/>
  <c r="T8099" i="5"/>
  <c r="S8099" i="5"/>
  <c r="T8100" i="5"/>
  <c r="S8100" i="5"/>
  <c r="T8101" i="5"/>
  <c r="S8101" i="5"/>
  <c r="T8102" i="5"/>
  <c r="S8102" i="5"/>
  <c r="T8103" i="5"/>
  <c r="S8103" i="5"/>
  <c r="T8104" i="5"/>
  <c r="S8104" i="5"/>
  <c r="T8105" i="5"/>
  <c r="S8105" i="5"/>
  <c r="T8106" i="5"/>
  <c r="S8106" i="5"/>
  <c r="T8107" i="5"/>
  <c r="S8107" i="5"/>
  <c r="T8108" i="5"/>
  <c r="S8108" i="5"/>
  <c r="T8109" i="5"/>
  <c r="S8109" i="5"/>
  <c r="T8110" i="5"/>
  <c r="S8110" i="5"/>
  <c r="T8111" i="5"/>
  <c r="S8111" i="5"/>
  <c r="T8112" i="5"/>
  <c r="S8112" i="5"/>
  <c r="T8113" i="5"/>
  <c r="S8113" i="5"/>
  <c r="T8114" i="5"/>
  <c r="S8114" i="5"/>
  <c r="T8115" i="5"/>
  <c r="S8115" i="5"/>
  <c r="T8116" i="5"/>
  <c r="S8116" i="5"/>
  <c r="T8117" i="5"/>
  <c r="S8117" i="5"/>
  <c r="T8118" i="5"/>
  <c r="S8118" i="5"/>
  <c r="T8119" i="5"/>
  <c r="S8119" i="5"/>
  <c r="T8120" i="5"/>
  <c r="S8120" i="5"/>
  <c r="T8121" i="5"/>
  <c r="S8121" i="5"/>
  <c r="T8122" i="5"/>
  <c r="S8122" i="5"/>
  <c r="T8123" i="5"/>
  <c r="S8123" i="5"/>
  <c r="T8124" i="5"/>
  <c r="S8124" i="5"/>
  <c r="T8125" i="5"/>
  <c r="S8125" i="5"/>
  <c r="T8126" i="5"/>
  <c r="S8126" i="5"/>
  <c r="T8127" i="5"/>
  <c r="S8127" i="5"/>
  <c r="T8128" i="5"/>
  <c r="S8128" i="5"/>
  <c r="T8129" i="5"/>
  <c r="S8129" i="5"/>
  <c r="T8130" i="5"/>
  <c r="S8130" i="5"/>
  <c r="T8131" i="5"/>
  <c r="S8131" i="5"/>
  <c r="T8132" i="5"/>
  <c r="S8132" i="5"/>
  <c r="T8133" i="5"/>
  <c r="S8133" i="5"/>
  <c r="T8134" i="5"/>
  <c r="S8134" i="5"/>
  <c r="T8135" i="5"/>
  <c r="S8135" i="5"/>
  <c r="T8136" i="5"/>
  <c r="S8136" i="5"/>
  <c r="T8137" i="5"/>
  <c r="S8137" i="5"/>
  <c r="T8138" i="5"/>
  <c r="S8138" i="5"/>
  <c r="T8139" i="5"/>
  <c r="S8139" i="5"/>
  <c r="T8140" i="5"/>
  <c r="S8140" i="5"/>
  <c r="T8141" i="5"/>
  <c r="S8141" i="5"/>
  <c r="T8142" i="5"/>
  <c r="S8142" i="5"/>
  <c r="T8143" i="5"/>
  <c r="S8143" i="5"/>
  <c r="T8144" i="5"/>
  <c r="S8144" i="5"/>
  <c r="T8145" i="5"/>
  <c r="S8145" i="5"/>
  <c r="T8146" i="5"/>
  <c r="S8146" i="5"/>
  <c r="T8147" i="5"/>
  <c r="S8147" i="5"/>
  <c r="T8148" i="5"/>
  <c r="S8148" i="5"/>
  <c r="T8149" i="5"/>
  <c r="S8149" i="5"/>
  <c r="T8150" i="5"/>
  <c r="S8150" i="5"/>
  <c r="T8151" i="5"/>
  <c r="S8151" i="5"/>
  <c r="T8152" i="5"/>
  <c r="S8152" i="5"/>
  <c r="T8153" i="5"/>
  <c r="S8153" i="5"/>
  <c r="T8154" i="5"/>
  <c r="S8154" i="5"/>
  <c r="T8155" i="5"/>
  <c r="S8155" i="5"/>
  <c r="T8156" i="5"/>
  <c r="S8156" i="5"/>
  <c r="T8157" i="5"/>
  <c r="S8157" i="5"/>
  <c r="T8158" i="5"/>
  <c r="S8158" i="5"/>
  <c r="T8159" i="5"/>
  <c r="S8159" i="5"/>
  <c r="T8160" i="5"/>
  <c r="S8160" i="5"/>
  <c r="T8161" i="5"/>
  <c r="S8161" i="5"/>
  <c r="T8162" i="5"/>
  <c r="S8162" i="5"/>
  <c r="T8163" i="5"/>
  <c r="S8163" i="5"/>
  <c r="T8164" i="5"/>
  <c r="S8164" i="5"/>
  <c r="T8165" i="5"/>
  <c r="S8165" i="5"/>
  <c r="T8166" i="5"/>
  <c r="S8166" i="5"/>
  <c r="T8167" i="5"/>
  <c r="S8167" i="5"/>
  <c r="T8168" i="5"/>
  <c r="S8168" i="5"/>
  <c r="T8169" i="5"/>
  <c r="S8169" i="5"/>
  <c r="T8170" i="5"/>
  <c r="S8170" i="5"/>
  <c r="T8171" i="5"/>
  <c r="S8171" i="5"/>
  <c r="T8172" i="5"/>
  <c r="S8172" i="5"/>
  <c r="T8173" i="5"/>
  <c r="S8173" i="5"/>
  <c r="T8174" i="5"/>
  <c r="S8174" i="5"/>
  <c r="T8175" i="5"/>
  <c r="S8175" i="5"/>
  <c r="T8176" i="5"/>
  <c r="S8176" i="5"/>
  <c r="T8177" i="5"/>
  <c r="S8177" i="5"/>
  <c r="T8178" i="5"/>
  <c r="S8178" i="5"/>
  <c r="T8179" i="5"/>
  <c r="S8179" i="5"/>
  <c r="T8180" i="5"/>
  <c r="S8180" i="5"/>
  <c r="T8181" i="5"/>
  <c r="S8181" i="5"/>
  <c r="T8182" i="5"/>
  <c r="S8182" i="5"/>
  <c r="T8183" i="5"/>
  <c r="S8183" i="5"/>
  <c r="T8184" i="5"/>
  <c r="S8184" i="5"/>
  <c r="T8185" i="5"/>
  <c r="S8185" i="5"/>
  <c r="T8186" i="5"/>
  <c r="S8186" i="5"/>
  <c r="T8187" i="5"/>
  <c r="S8187" i="5"/>
  <c r="T8188" i="5"/>
  <c r="S8188" i="5"/>
  <c r="T8189" i="5"/>
  <c r="S8189" i="5"/>
  <c r="T8190" i="5"/>
  <c r="S8190" i="5"/>
  <c r="T8191" i="5"/>
  <c r="S8191" i="5"/>
  <c r="T8192" i="5"/>
  <c r="S8192" i="5"/>
  <c r="T8193" i="5"/>
  <c r="S8193" i="5"/>
  <c r="T8194" i="5"/>
  <c r="S8194" i="5"/>
  <c r="T8195" i="5"/>
  <c r="S8195" i="5"/>
  <c r="T8196" i="5"/>
  <c r="S8196" i="5"/>
  <c r="T8197" i="5"/>
  <c r="S8197" i="5"/>
  <c r="T8198" i="5"/>
  <c r="S8198" i="5"/>
  <c r="T8199" i="5"/>
  <c r="S8199" i="5"/>
  <c r="T8200" i="5"/>
  <c r="S8200" i="5"/>
  <c r="T8201" i="5"/>
  <c r="S8201" i="5"/>
  <c r="T8202" i="5"/>
  <c r="S8202" i="5"/>
  <c r="T8203" i="5"/>
  <c r="S8203" i="5"/>
  <c r="T8204" i="5"/>
  <c r="S8204" i="5"/>
  <c r="T8205" i="5"/>
  <c r="S8205" i="5"/>
  <c r="T8206" i="5"/>
  <c r="S8206" i="5"/>
  <c r="T8207" i="5"/>
  <c r="S8207" i="5"/>
  <c r="T8208" i="5"/>
  <c r="S8208" i="5"/>
  <c r="T8209" i="5"/>
  <c r="S8209" i="5"/>
  <c r="T8210" i="5"/>
  <c r="S8210" i="5"/>
  <c r="T8211" i="5"/>
  <c r="S8211" i="5"/>
  <c r="T8212" i="5"/>
  <c r="S8212" i="5"/>
  <c r="T8213" i="5"/>
  <c r="S8213" i="5"/>
  <c r="T8214" i="5"/>
  <c r="S8214" i="5"/>
  <c r="T8215" i="5"/>
  <c r="S8215" i="5"/>
  <c r="T8216" i="5"/>
  <c r="S8216" i="5"/>
  <c r="T8217" i="5"/>
  <c r="S8217" i="5"/>
  <c r="T8218" i="5"/>
  <c r="S8218" i="5"/>
  <c r="T8219" i="5"/>
  <c r="S8219" i="5"/>
  <c r="T8220" i="5"/>
  <c r="S8220" i="5"/>
  <c r="T8221" i="5"/>
  <c r="S8221" i="5"/>
  <c r="T8222" i="5"/>
  <c r="S8222" i="5"/>
  <c r="T8223" i="5"/>
  <c r="S8223" i="5"/>
  <c r="T8224" i="5"/>
  <c r="S8224" i="5"/>
  <c r="T8225" i="5"/>
  <c r="S8225" i="5"/>
  <c r="T8226" i="5"/>
  <c r="S8226" i="5"/>
  <c r="T8227" i="5"/>
  <c r="S8227" i="5"/>
  <c r="T8228" i="5"/>
  <c r="S8228" i="5"/>
  <c r="T8229" i="5"/>
  <c r="S8229" i="5"/>
  <c r="T8230" i="5"/>
  <c r="S8230" i="5"/>
  <c r="T8231" i="5"/>
  <c r="S8231" i="5"/>
  <c r="T8232" i="5"/>
  <c r="S8232" i="5"/>
  <c r="T8233" i="5"/>
  <c r="S8233" i="5"/>
  <c r="T8234" i="5"/>
  <c r="S8234" i="5"/>
  <c r="T8235" i="5"/>
  <c r="S8235" i="5"/>
  <c r="T8236" i="5"/>
  <c r="S8236" i="5"/>
  <c r="T8237" i="5"/>
  <c r="S8237" i="5"/>
  <c r="T8238" i="5"/>
  <c r="S8238" i="5"/>
  <c r="T8239" i="5"/>
  <c r="S8239" i="5"/>
  <c r="T8240" i="5"/>
  <c r="S8240" i="5"/>
  <c r="T8241" i="5"/>
  <c r="S8241" i="5"/>
  <c r="T8242" i="5"/>
  <c r="S8242" i="5"/>
  <c r="T8243" i="5"/>
  <c r="S8243" i="5"/>
  <c r="T8244" i="5"/>
  <c r="S8244" i="5"/>
  <c r="T8245" i="5"/>
  <c r="S8245" i="5"/>
  <c r="T8246" i="5"/>
  <c r="S8246" i="5"/>
  <c r="T8247" i="5"/>
  <c r="S8247" i="5"/>
  <c r="T8248" i="5"/>
  <c r="S8248" i="5"/>
  <c r="T8249" i="5"/>
  <c r="S8249" i="5"/>
  <c r="T8250" i="5"/>
  <c r="S8250" i="5"/>
  <c r="T8251" i="5"/>
  <c r="S8251" i="5"/>
  <c r="T8252" i="5"/>
  <c r="S8252" i="5"/>
  <c r="T8253" i="5"/>
  <c r="S8253" i="5"/>
  <c r="T8254" i="5"/>
  <c r="S8254" i="5"/>
  <c r="T8255" i="5"/>
  <c r="S8255" i="5"/>
  <c r="T8256" i="5"/>
  <c r="S8256" i="5"/>
  <c r="T8257" i="5"/>
  <c r="S8257" i="5"/>
  <c r="T8258" i="5"/>
  <c r="S8258" i="5"/>
  <c r="T8259" i="5"/>
  <c r="S8259" i="5"/>
  <c r="T8260" i="5"/>
  <c r="S8260" i="5"/>
  <c r="T8261" i="5"/>
  <c r="S8261" i="5"/>
  <c r="T8262" i="5"/>
  <c r="S8262" i="5"/>
  <c r="T8263" i="5"/>
  <c r="S8263" i="5"/>
  <c r="T8264" i="5"/>
  <c r="S8264" i="5"/>
  <c r="T8265" i="5"/>
  <c r="S8265" i="5"/>
  <c r="T8266" i="5"/>
  <c r="S8266" i="5"/>
  <c r="T8267" i="5"/>
  <c r="S8267" i="5"/>
  <c r="T8268" i="5"/>
  <c r="S8268" i="5"/>
  <c r="T8269" i="5"/>
  <c r="S8269" i="5"/>
  <c r="T8270" i="5"/>
  <c r="S8270" i="5"/>
  <c r="T8271" i="5"/>
  <c r="S8271" i="5"/>
  <c r="T8272" i="5"/>
  <c r="S8272" i="5"/>
  <c r="T8273" i="5"/>
  <c r="S8273" i="5"/>
  <c r="T8274" i="5"/>
  <c r="S8274" i="5"/>
  <c r="T8275" i="5"/>
  <c r="S8275" i="5"/>
  <c r="T8276" i="5"/>
  <c r="S8276" i="5"/>
  <c r="T8277" i="5"/>
  <c r="S8277" i="5"/>
  <c r="T8278" i="5"/>
  <c r="S8278" i="5"/>
  <c r="T8279" i="5"/>
  <c r="S8279" i="5"/>
  <c r="T8280" i="5"/>
  <c r="S8280" i="5"/>
  <c r="T8281" i="5"/>
  <c r="S8281" i="5"/>
  <c r="T8282" i="5"/>
  <c r="S8282" i="5"/>
  <c r="T8283" i="5"/>
  <c r="S8283" i="5"/>
  <c r="T8284" i="5"/>
  <c r="S8284" i="5"/>
  <c r="T8285" i="5"/>
  <c r="S8285" i="5"/>
  <c r="T8286" i="5"/>
  <c r="S8286" i="5"/>
  <c r="T8287" i="5"/>
  <c r="S8287" i="5"/>
  <c r="T8288" i="5"/>
  <c r="S8288" i="5"/>
  <c r="T8289" i="5"/>
  <c r="S8289" i="5"/>
  <c r="T8290" i="5"/>
  <c r="S8290" i="5"/>
  <c r="T8291" i="5"/>
  <c r="S8291" i="5"/>
  <c r="T8292" i="5"/>
  <c r="S8292" i="5"/>
  <c r="T8293" i="5"/>
  <c r="S8293" i="5"/>
  <c r="T8294" i="5"/>
  <c r="S8294" i="5"/>
  <c r="T8295" i="5"/>
  <c r="S8295" i="5"/>
  <c r="T8296" i="5"/>
  <c r="S8296" i="5"/>
  <c r="T8297" i="5"/>
  <c r="S8297" i="5"/>
  <c r="T8298" i="5"/>
  <c r="S8298" i="5"/>
  <c r="T8299" i="5"/>
  <c r="S8299" i="5"/>
  <c r="T8300" i="5"/>
  <c r="S8300" i="5"/>
  <c r="T8301" i="5"/>
  <c r="S8301" i="5"/>
  <c r="T8302" i="5"/>
  <c r="S8302" i="5"/>
  <c r="T8303" i="5"/>
  <c r="S8303" i="5"/>
  <c r="T8304" i="5"/>
  <c r="S8304" i="5"/>
  <c r="T8305" i="5"/>
  <c r="S8305" i="5"/>
  <c r="T8306" i="5"/>
  <c r="S8306" i="5"/>
  <c r="T8307" i="5"/>
  <c r="S8307" i="5"/>
  <c r="T8308" i="5"/>
  <c r="S8308" i="5"/>
  <c r="T8309" i="5"/>
  <c r="S8309" i="5"/>
  <c r="T8310" i="5"/>
  <c r="S8310" i="5"/>
  <c r="T8311" i="5"/>
  <c r="S8311" i="5"/>
  <c r="T8312" i="5"/>
  <c r="S8312" i="5"/>
  <c r="T8313" i="5"/>
  <c r="S8313" i="5"/>
  <c r="T8314" i="5"/>
  <c r="S8314" i="5"/>
  <c r="T8315" i="5"/>
  <c r="S8315" i="5"/>
  <c r="T8316" i="5"/>
  <c r="S8316" i="5"/>
  <c r="T8317" i="5"/>
  <c r="S8317" i="5"/>
  <c r="T8318" i="5"/>
  <c r="S8318" i="5"/>
  <c r="T8319" i="5"/>
  <c r="S8319" i="5"/>
  <c r="T8320" i="5"/>
  <c r="S8320" i="5"/>
  <c r="T8321" i="5"/>
  <c r="S8321" i="5"/>
  <c r="T8322" i="5"/>
  <c r="S8322" i="5"/>
  <c r="T8323" i="5"/>
  <c r="S8323" i="5"/>
  <c r="T8324" i="5"/>
  <c r="S8324" i="5"/>
  <c r="T8325" i="5"/>
  <c r="S8325" i="5"/>
  <c r="T8326" i="5"/>
  <c r="S8326" i="5"/>
  <c r="T8327" i="5"/>
  <c r="S8327" i="5"/>
  <c r="T8328" i="5"/>
  <c r="S8328" i="5"/>
  <c r="T8329" i="5"/>
  <c r="S8329" i="5"/>
  <c r="T8330" i="5"/>
  <c r="S8330" i="5"/>
  <c r="T8331" i="5"/>
  <c r="S8331" i="5"/>
  <c r="T8332" i="5"/>
  <c r="S8332" i="5"/>
  <c r="T8333" i="5"/>
  <c r="S8333" i="5"/>
  <c r="T8334" i="5"/>
  <c r="S8334" i="5"/>
  <c r="T8335" i="5"/>
  <c r="S8335" i="5"/>
  <c r="T8336" i="5"/>
  <c r="S8336" i="5"/>
  <c r="T8337" i="5"/>
  <c r="S8337" i="5"/>
  <c r="T8338" i="5"/>
  <c r="S8338" i="5"/>
  <c r="T8339" i="5"/>
  <c r="S8339" i="5"/>
  <c r="T8340" i="5"/>
  <c r="S8340" i="5"/>
  <c r="T8341" i="5"/>
  <c r="S8341" i="5"/>
  <c r="T8342" i="5"/>
  <c r="S8342" i="5"/>
  <c r="T8343" i="5"/>
  <c r="S8343" i="5"/>
  <c r="T8344" i="5"/>
  <c r="S8344" i="5"/>
  <c r="T8345" i="5"/>
  <c r="S8345" i="5"/>
  <c r="T8346" i="5"/>
  <c r="S8346" i="5"/>
  <c r="T8347" i="5"/>
  <c r="S8347" i="5"/>
  <c r="T8348" i="5"/>
  <c r="S8348" i="5"/>
  <c r="T8349" i="5"/>
  <c r="S8349" i="5"/>
  <c r="T8350" i="5"/>
  <c r="S8350" i="5"/>
  <c r="T8351" i="5"/>
  <c r="S8351" i="5"/>
  <c r="T8352" i="5"/>
  <c r="S8352" i="5"/>
  <c r="T8353" i="5"/>
  <c r="S8353" i="5"/>
  <c r="T8354" i="5"/>
  <c r="S8354" i="5"/>
  <c r="T8355" i="5"/>
  <c r="S8355" i="5"/>
  <c r="T8356" i="5"/>
  <c r="S8356" i="5"/>
  <c r="T8357" i="5"/>
  <c r="S8357" i="5"/>
  <c r="T8358" i="5"/>
  <c r="S8358" i="5"/>
  <c r="T8359" i="5"/>
  <c r="S8359" i="5"/>
  <c r="T8360" i="5"/>
  <c r="S8360" i="5"/>
  <c r="T8361" i="5"/>
  <c r="S8361" i="5"/>
  <c r="T8362" i="5"/>
  <c r="S8362" i="5"/>
  <c r="T8363" i="5"/>
  <c r="S8363" i="5"/>
  <c r="T8364" i="5"/>
  <c r="S8364" i="5"/>
  <c r="T8365" i="5"/>
  <c r="S8365" i="5"/>
  <c r="T8366" i="5"/>
  <c r="S8366" i="5"/>
  <c r="T8367" i="5"/>
  <c r="S8367" i="5"/>
  <c r="T8368" i="5"/>
  <c r="S8368" i="5"/>
  <c r="T8369" i="5"/>
  <c r="S8369" i="5"/>
  <c r="T8370" i="5"/>
  <c r="S8370" i="5"/>
  <c r="T8371" i="5"/>
  <c r="S8371" i="5"/>
  <c r="T8372" i="5"/>
  <c r="S8372" i="5"/>
  <c r="T8373" i="5"/>
  <c r="S8373" i="5"/>
  <c r="T8374" i="5"/>
  <c r="S8374" i="5"/>
  <c r="T8375" i="5"/>
  <c r="S8375" i="5"/>
  <c r="T8376" i="5"/>
  <c r="S8376" i="5"/>
  <c r="T8377" i="5"/>
  <c r="S8377" i="5"/>
  <c r="T8378" i="5"/>
  <c r="S8378" i="5"/>
  <c r="T8379" i="5"/>
  <c r="S8379" i="5"/>
  <c r="T8380" i="5"/>
  <c r="S8380" i="5"/>
  <c r="T8381" i="5"/>
  <c r="S8381" i="5"/>
  <c r="T8382" i="5"/>
  <c r="S8382" i="5"/>
  <c r="T8383" i="5"/>
  <c r="S8383" i="5"/>
  <c r="T8384" i="5"/>
  <c r="S8384" i="5"/>
  <c r="T8385" i="5"/>
  <c r="S8385" i="5"/>
  <c r="T8386" i="5"/>
  <c r="S8386" i="5"/>
  <c r="T8387" i="5"/>
  <c r="S8387" i="5"/>
  <c r="T8388" i="5"/>
  <c r="S8388" i="5"/>
  <c r="T8389" i="5"/>
  <c r="S8389" i="5"/>
  <c r="T8390" i="5"/>
  <c r="S8390" i="5"/>
  <c r="T8391" i="5"/>
  <c r="S8391" i="5"/>
  <c r="T8392" i="5"/>
  <c r="S8392" i="5"/>
  <c r="T8393" i="5"/>
  <c r="S8393" i="5"/>
  <c r="T8394" i="5"/>
  <c r="S8394" i="5"/>
  <c r="T8395" i="5"/>
  <c r="S8395" i="5"/>
  <c r="T8396" i="5"/>
  <c r="S8396" i="5"/>
  <c r="T8397" i="5"/>
  <c r="S8397" i="5"/>
  <c r="T8398" i="5"/>
  <c r="S8398" i="5"/>
  <c r="T8399" i="5"/>
  <c r="S8399" i="5"/>
  <c r="T8400" i="5"/>
  <c r="S8400" i="5"/>
  <c r="T8401" i="5"/>
  <c r="S8401" i="5"/>
  <c r="T8402" i="5"/>
  <c r="S8402" i="5"/>
  <c r="T8403" i="5"/>
  <c r="S8403" i="5"/>
  <c r="T8404" i="5"/>
  <c r="S8404" i="5"/>
  <c r="T8405" i="5"/>
  <c r="S8405" i="5"/>
  <c r="T8406" i="5"/>
  <c r="S8406" i="5"/>
  <c r="T8407" i="5"/>
  <c r="S8407" i="5"/>
  <c r="T8408" i="5"/>
  <c r="S8408" i="5"/>
  <c r="T8409" i="5"/>
  <c r="S8409" i="5"/>
  <c r="T8410" i="5"/>
  <c r="S8410" i="5"/>
  <c r="T8411" i="5"/>
  <c r="S8411" i="5"/>
  <c r="T8412" i="5"/>
  <c r="S8412" i="5"/>
  <c r="T8413" i="5"/>
  <c r="S8413" i="5"/>
  <c r="T8414" i="5"/>
  <c r="S8414" i="5"/>
  <c r="T8415" i="5"/>
  <c r="S8415" i="5"/>
  <c r="T8416" i="5"/>
  <c r="S8416" i="5"/>
  <c r="T8417" i="5"/>
  <c r="S8417" i="5"/>
  <c r="T8418" i="5"/>
  <c r="S8418" i="5"/>
  <c r="T8419" i="5"/>
  <c r="S8419" i="5"/>
  <c r="T8420" i="5"/>
  <c r="S8420" i="5"/>
  <c r="T8421" i="5"/>
  <c r="S8421" i="5"/>
  <c r="T8422" i="5"/>
  <c r="S8422" i="5"/>
  <c r="T8423" i="5"/>
  <c r="S8423" i="5"/>
  <c r="T8424" i="5"/>
  <c r="S8424" i="5"/>
  <c r="T8425" i="5"/>
  <c r="S8425" i="5"/>
  <c r="T8426" i="5"/>
  <c r="S8426" i="5"/>
  <c r="T8427" i="5"/>
  <c r="S8427" i="5"/>
  <c r="T8428" i="5"/>
  <c r="S8428" i="5"/>
  <c r="T8429" i="5"/>
  <c r="S8429" i="5"/>
  <c r="T8430" i="5"/>
  <c r="S8430" i="5"/>
  <c r="T8431" i="5"/>
  <c r="S8431" i="5"/>
  <c r="T8432" i="5"/>
  <c r="S8432" i="5"/>
  <c r="T8433" i="5"/>
  <c r="S8433" i="5"/>
  <c r="T8434" i="5"/>
  <c r="S8434" i="5"/>
  <c r="T8435" i="5"/>
  <c r="S8435" i="5"/>
  <c r="T8436" i="5"/>
  <c r="S8436" i="5"/>
  <c r="T8437" i="5"/>
  <c r="S8437" i="5"/>
  <c r="T8438" i="5"/>
  <c r="S8438" i="5"/>
  <c r="T8439" i="5"/>
  <c r="S8439" i="5"/>
  <c r="T8440" i="5"/>
  <c r="S8440" i="5"/>
  <c r="T8441" i="5"/>
  <c r="S8441" i="5"/>
  <c r="T8442" i="5"/>
  <c r="S8442" i="5"/>
  <c r="T8443" i="5"/>
  <c r="S8443" i="5"/>
  <c r="T8444" i="5"/>
  <c r="S8444" i="5"/>
  <c r="T8445" i="5"/>
  <c r="S8445" i="5"/>
  <c r="T8446" i="5"/>
  <c r="S8446" i="5"/>
  <c r="T8447" i="5"/>
  <c r="S8447" i="5"/>
  <c r="T8448" i="5"/>
  <c r="S8448" i="5"/>
  <c r="T8449" i="5"/>
  <c r="S8449" i="5"/>
  <c r="T8450" i="5"/>
  <c r="S8450" i="5"/>
  <c r="T8451" i="5"/>
  <c r="S8451" i="5"/>
  <c r="T8452" i="5"/>
  <c r="S8452" i="5"/>
  <c r="T8453" i="5"/>
  <c r="S8453" i="5"/>
  <c r="T8454" i="5"/>
  <c r="S8454" i="5"/>
  <c r="T8455" i="5"/>
  <c r="S8455" i="5"/>
  <c r="T8456" i="5"/>
  <c r="S8456" i="5"/>
  <c r="T8457" i="5"/>
  <c r="S8457" i="5"/>
  <c r="T8458" i="5"/>
  <c r="S8458" i="5"/>
  <c r="T8459" i="5"/>
  <c r="S8459" i="5"/>
  <c r="T8460" i="5"/>
  <c r="S8460" i="5"/>
  <c r="T8461" i="5"/>
  <c r="S8461" i="5"/>
  <c r="T8462" i="5"/>
  <c r="S8462" i="5"/>
  <c r="T8463" i="5"/>
  <c r="S8463" i="5"/>
  <c r="T8464" i="5"/>
  <c r="S8464" i="5"/>
  <c r="T8465" i="5"/>
  <c r="S8465" i="5"/>
  <c r="T8466" i="5"/>
  <c r="S8466" i="5"/>
  <c r="T8467" i="5"/>
  <c r="S8467" i="5"/>
  <c r="T8468" i="5"/>
  <c r="S8468" i="5"/>
  <c r="T8469" i="5"/>
  <c r="S8469" i="5"/>
  <c r="T8470" i="5"/>
  <c r="S8470" i="5"/>
  <c r="T8471" i="5"/>
  <c r="S8471" i="5"/>
  <c r="T8472" i="5"/>
  <c r="S8472" i="5"/>
  <c r="T8473" i="5"/>
  <c r="S8473" i="5"/>
  <c r="T8474" i="5"/>
  <c r="S8474" i="5"/>
  <c r="T8475" i="5"/>
  <c r="S8475" i="5"/>
  <c r="T8476" i="5"/>
  <c r="S8476" i="5"/>
  <c r="T8477" i="5"/>
  <c r="S8477" i="5"/>
  <c r="T8478" i="5"/>
  <c r="S8478" i="5"/>
  <c r="T8479" i="5"/>
  <c r="S8479" i="5"/>
  <c r="T8480" i="5"/>
  <c r="S8480" i="5"/>
  <c r="T8481" i="5"/>
  <c r="S8481" i="5"/>
  <c r="T8482" i="5"/>
  <c r="S8482" i="5"/>
  <c r="T8483" i="5"/>
  <c r="S8483" i="5"/>
  <c r="T8484" i="5"/>
  <c r="S8484" i="5"/>
  <c r="T8485" i="5"/>
  <c r="S8485" i="5"/>
  <c r="T8486" i="5"/>
  <c r="S8486" i="5"/>
  <c r="T8487" i="5"/>
  <c r="S8487" i="5"/>
  <c r="T8488" i="5"/>
  <c r="S8488" i="5"/>
  <c r="T8489" i="5"/>
  <c r="S8489" i="5"/>
  <c r="T8490" i="5"/>
  <c r="S8490" i="5"/>
  <c r="T8491" i="5"/>
  <c r="S8491" i="5"/>
  <c r="T8492" i="5"/>
  <c r="S8492" i="5"/>
  <c r="T8493" i="5"/>
  <c r="S8493" i="5"/>
  <c r="T8494" i="5"/>
  <c r="S8494" i="5"/>
  <c r="T8495" i="5"/>
  <c r="S8495" i="5"/>
  <c r="T8496" i="5"/>
  <c r="S8496" i="5"/>
  <c r="T8497" i="5"/>
  <c r="S8497" i="5"/>
  <c r="T8498" i="5"/>
  <c r="S8498" i="5"/>
  <c r="T8499" i="5"/>
  <c r="S8499" i="5"/>
  <c r="T8500" i="5"/>
  <c r="S8500" i="5"/>
  <c r="T8501" i="5"/>
  <c r="S8501" i="5"/>
  <c r="T8502" i="5"/>
  <c r="S8502" i="5"/>
  <c r="T8503" i="5"/>
  <c r="S8503" i="5"/>
  <c r="T8504" i="5"/>
  <c r="S8504" i="5"/>
  <c r="T8505" i="5"/>
  <c r="S8505" i="5"/>
  <c r="T8506" i="5"/>
  <c r="S8506" i="5"/>
  <c r="T8507" i="5"/>
  <c r="S8507" i="5"/>
  <c r="T8508" i="5"/>
  <c r="S8508" i="5"/>
  <c r="T8509" i="5"/>
  <c r="S8509" i="5"/>
  <c r="T8510" i="5"/>
  <c r="S8510" i="5"/>
  <c r="T8511" i="5"/>
  <c r="S8511" i="5"/>
  <c r="T8512" i="5"/>
  <c r="S8512" i="5"/>
  <c r="T8513" i="5"/>
  <c r="S8513" i="5"/>
  <c r="T8514" i="5"/>
  <c r="S8514" i="5"/>
  <c r="T8515" i="5"/>
  <c r="S8515" i="5"/>
  <c r="T8516" i="5"/>
  <c r="S8516" i="5"/>
  <c r="T8517" i="5"/>
  <c r="S8517" i="5"/>
  <c r="T8518" i="5"/>
  <c r="S8518" i="5"/>
  <c r="T8519" i="5"/>
  <c r="S8519" i="5"/>
  <c r="T8520" i="5"/>
  <c r="S8520" i="5"/>
  <c r="T8521" i="5"/>
  <c r="S8521" i="5"/>
  <c r="T8522" i="5"/>
  <c r="S8522" i="5"/>
  <c r="T8523" i="5"/>
  <c r="S8523" i="5"/>
  <c r="T8524" i="5"/>
  <c r="S8524" i="5"/>
  <c r="T8525" i="5"/>
  <c r="S8525" i="5"/>
  <c r="T8526" i="5"/>
  <c r="S8526" i="5"/>
  <c r="T8527" i="5"/>
  <c r="S8527" i="5"/>
  <c r="T8528" i="5"/>
  <c r="S8528" i="5"/>
  <c r="T8529" i="5"/>
  <c r="S8529" i="5"/>
  <c r="T8530" i="5"/>
  <c r="S8530" i="5"/>
  <c r="T8531" i="5"/>
  <c r="S8531" i="5"/>
  <c r="T8532" i="5"/>
  <c r="S8532" i="5"/>
  <c r="T8533" i="5"/>
  <c r="S8533" i="5"/>
  <c r="T8534" i="5"/>
  <c r="S8534" i="5"/>
  <c r="T8535" i="5"/>
  <c r="S8535" i="5"/>
  <c r="T8536" i="5"/>
  <c r="S8536" i="5"/>
  <c r="T8537" i="5"/>
  <c r="S8537" i="5"/>
  <c r="T8538" i="5"/>
  <c r="S8538" i="5"/>
  <c r="T8539" i="5"/>
  <c r="S8539" i="5"/>
  <c r="T8540" i="5"/>
  <c r="S8540" i="5"/>
  <c r="T8541" i="5"/>
  <c r="S8541" i="5"/>
  <c r="T8542" i="5"/>
  <c r="S8542" i="5"/>
  <c r="T8543" i="5"/>
  <c r="S8543" i="5"/>
  <c r="T8544" i="5"/>
  <c r="S8544" i="5"/>
  <c r="T8545" i="5"/>
  <c r="S8545" i="5"/>
  <c r="T8546" i="5"/>
  <c r="S8546" i="5"/>
  <c r="T8547" i="5"/>
  <c r="S8547" i="5"/>
  <c r="T8548" i="5"/>
  <c r="S8548" i="5"/>
  <c r="T8549" i="5"/>
  <c r="S8549" i="5"/>
  <c r="T8550" i="5"/>
  <c r="S8550" i="5"/>
  <c r="T8551" i="5"/>
  <c r="S8551" i="5"/>
  <c r="T8552" i="5"/>
  <c r="S8552" i="5"/>
  <c r="T8553" i="5"/>
  <c r="S8553" i="5"/>
  <c r="T8554" i="5"/>
  <c r="S8554" i="5"/>
  <c r="T8555" i="5"/>
  <c r="S8555" i="5"/>
  <c r="T8556" i="5"/>
  <c r="S8556" i="5"/>
  <c r="T8557" i="5"/>
  <c r="S8557" i="5"/>
  <c r="T8558" i="5"/>
  <c r="S8558" i="5"/>
  <c r="T8559" i="5"/>
  <c r="S8559" i="5"/>
  <c r="T8560" i="5"/>
  <c r="S8560" i="5"/>
  <c r="T8561" i="5"/>
  <c r="S8561" i="5"/>
  <c r="T8562" i="5"/>
  <c r="S8562" i="5"/>
  <c r="T8563" i="5"/>
  <c r="S8563" i="5"/>
  <c r="T8564" i="5"/>
  <c r="S8564" i="5"/>
  <c r="T8565" i="5"/>
  <c r="S8565" i="5"/>
  <c r="T8566" i="5"/>
  <c r="S8566" i="5"/>
  <c r="T8567" i="5"/>
  <c r="S8567" i="5"/>
  <c r="T8568" i="5"/>
  <c r="S8568" i="5"/>
  <c r="T8569" i="5"/>
  <c r="S8569" i="5"/>
  <c r="T8570" i="5"/>
  <c r="S8570" i="5"/>
  <c r="T8571" i="5"/>
  <c r="S8571" i="5"/>
  <c r="T8572" i="5"/>
  <c r="S8572" i="5"/>
  <c r="T8573" i="5"/>
  <c r="S8573" i="5"/>
  <c r="T8574" i="5"/>
  <c r="S8574" i="5"/>
  <c r="T8575" i="5"/>
  <c r="S8575" i="5"/>
  <c r="T8576" i="5"/>
  <c r="S8576" i="5"/>
  <c r="T8577" i="5"/>
  <c r="S8577" i="5"/>
  <c r="T8578" i="5"/>
  <c r="S8578" i="5"/>
  <c r="T8579" i="5"/>
  <c r="S8579" i="5"/>
  <c r="T8580" i="5"/>
  <c r="S8580" i="5"/>
  <c r="T8581" i="5"/>
  <c r="S8581" i="5"/>
  <c r="T8582" i="5"/>
  <c r="S8582" i="5"/>
  <c r="T8583" i="5"/>
  <c r="S8583" i="5"/>
  <c r="T8584" i="5"/>
  <c r="S8584" i="5"/>
  <c r="T8585" i="5"/>
  <c r="S8585" i="5"/>
  <c r="T8586" i="5"/>
  <c r="S8586" i="5"/>
  <c r="T8587" i="5"/>
  <c r="S8587" i="5"/>
  <c r="T8588" i="5"/>
  <c r="S8588" i="5"/>
  <c r="T8589" i="5"/>
  <c r="S8589" i="5"/>
  <c r="T8590" i="5"/>
  <c r="S8590" i="5"/>
  <c r="T8591" i="5"/>
  <c r="S8591" i="5"/>
  <c r="T8592" i="5"/>
  <c r="S8592" i="5"/>
  <c r="T8593" i="5"/>
  <c r="S8593" i="5"/>
  <c r="T8594" i="5"/>
  <c r="S8594" i="5"/>
  <c r="T8595" i="5"/>
  <c r="S8595" i="5"/>
  <c r="T8596" i="5"/>
  <c r="S8596" i="5"/>
  <c r="T8597" i="5"/>
  <c r="S8597" i="5"/>
  <c r="T8598" i="5"/>
  <c r="S8598" i="5"/>
  <c r="T8599" i="5"/>
  <c r="S8599" i="5"/>
  <c r="T8600" i="5"/>
  <c r="S8600" i="5"/>
  <c r="T8601" i="5"/>
  <c r="S8601" i="5"/>
  <c r="T8602" i="5"/>
  <c r="S8602" i="5"/>
  <c r="T8603" i="5"/>
  <c r="S8603" i="5"/>
  <c r="T8604" i="5"/>
  <c r="S8604" i="5"/>
  <c r="T8605" i="5"/>
  <c r="S8605" i="5"/>
  <c r="T8606" i="5"/>
  <c r="S8606" i="5"/>
  <c r="T8607" i="5"/>
  <c r="S8607" i="5"/>
  <c r="T8608" i="5"/>
  <c r="S8608" i="5"/>
  <c r="T8609" i="5"/>
  <c r="S8609" i="5"/>
  <c r="T8610" i="5"/>
  <c r="S8610" i="5"/>
  <c r="T8611" i="5"/>
  <c r="S8611" i="5"/>
  <c r="T8612" i="5"/>
  <c r="S8612" i="5"/>
  <c r="T8613" i="5"/>
  <c r="S8613" i="5"/>
  <c r="T8614" i="5"/>
  <c r="S8614" i="5"/>
  <c r="T8615" i="5"/>
  <c r="S8615" i="5"/>
  <c r="T8616" i="5"/>
  <c r="S8616" i="5"/>
  <c r="T8617" i="5"/>
  <c r="S8617" i="5"/>
  <c r="T8618" i="5"/>
  <c r="S8618" i="5"/>
  <c r="T8619" i="5"/>
  <c r="S8619" i="5"/>
  <c r="T8620" i="5"/>
  <c r="S8620" i="5"/>
  <c r="T8621" i="5"/>
  <c r="S8621" i="5"/>
  <c r="T8622" i="5"/>
  <c r="S8622" i="5"/>
  <c r="T8623" i="5"/>
  <c r="S8623" i="5"/>
  <c r="T8624" i="5"/>
  <c r="S8624" i="5"/>
  <c r="T8625" i="5"/>
  <c r="S8625" i="5"/>
  <c r="T8626" i="5"/>
  <c r="S8626" i="5"/>
  <c r="T8627" i="5"/>
  <c r="S8627" i="5"/>
  <c r="T8628" i="5"/>
  <c r="S8628" i="5"/>
  <c r="T8629" i="5"/>
  <c r="S8629" i="5"/>
  <c r="T8630" i="5"/>
  <c r="S8630" i="5"/>
  <c r="T8631" i="5"/>
  <c r="S8631" i="5"/>
  <c r="T8632" i="5"/>
  <c r="S8632" i="5"/>
  <c r="T8633" i="5"/>
  <c r="S8633" i="5"/>
  <c r="T8634" i="5"/>
  <c r="S8634" i="5"/>
  <c r="T8635" i="5"/>
  <c r="S8635" i="5"/>
  <c r="T8636" i="5"/>
  <c r="S8636" i="5"/>
  <c r="T8637" i="5"/>
  <c r="S8637" i="5"/>
  <c r="T8638" i="5"/>
  <c r="S8638" i="5"/>
  <c r="T8639" i="5"/>
  <c r="S8639" i="5"/>
  <c r="T8640" i="5"/>
  <c r="S8640" i="5"/>
  <c r="T8641" i="5"/>
  <c r="S8641" i="5"/>
  <c r="T8642" i="5"/>
  <c r="S8642" i="5"/>
  <c r="T8643" i="5"/>
  <c r="S8643" i="5"/>
  <c r="T8644" i="5"/>
  <c r="S8644" i="5"/>
  <c r="T8645" i="5"/>
  <c r="S8645" i="5"/>
  <c r="T8646" i="5"/>
  <c r="S8646" i="5"/>
  <c r="T8647" i="5"/>
  <c r="S8647" i="5"/>
  <c r="T8648" i="5"/>
  <c r="S8648" i="5"/>
  <c r="T8649" i="5"/>
  <c r="S8649" i="5"/>
  <c r="T8650" i="5"/>
  <c r="S8650" i="5"/>
  <c r="T8651" i="5"/>
  <c r="S8651" i="5"/>
  <c r="T8652" i="5"/>
  <c r="S8652" i="5"/>
  <c r="T8653" i="5"/>
  <c r="S8653" i="5"/>
  <c r="T8654" i="5"/>
  <c r="S8654" i="5"/>
  <c r="T8655" i="5"/>
  <c r="S8655" i="5"/>
  <c r="T8656" i="5"/>
  <c r="S8656" i="5"/>
  <c r="T8657" i="5"/>
  <c r="S8657" i="5"/>
  <c r="T8658" i="5"/>
  <c r="S8658" i="5"/>
  <c r="T8659" i="5"/>
  <c r="S8659" i="5"/>
  <c r="T8660" i="5"/>
  <c r="S8660" i="5"/>
  <c r="T8661" i="5"/>
  <c r="S8661" i="5"/>
  <c r="T8662" i="5"/>
  <c r="S8662" i="5"/>
  <c r="T8663" i="5"/>
  <c r="S8663" i="5"/>
  <c r="T8664" i="5"/>
  <c r="S8664" i="5"/>
  <c r="T8665" i="5"/>
  <c r="S8665" i="5"/>
  <c r="T8666" i="5"/>
  <c r="S8666" i="5"/>
  <c r="T8667" i="5"/>
  <c r="S8667" i="5"/>
  <c r="T8668" i="5"/>
  <c r="S8668" i="5"/>
  <c r="T8669" i="5"/>
  <c r="S8669" i="5"/>
  <c r="T8670" i="5"/>
  <c r="S8670" i="5"/>
  <c r="T8671" i="5"/>
  <c r="S8671" i="5"/>
  <c r="T8672" i="5"/>
  <c r="S8672" i="5"/>
  <c r="T8673" i="5"/>
  <c r="S8673" i="5"/>
  <c r="T8674" i="5"/>
  <c r="S8674" i="5"/>
  <c r="T8675" i="5"/>
  <c r="S8675" i="5"/>
  <c r="T8676" i="5"/>
  <c r="S8676" i="5"/>
  <c r="T8677" i="5"/>
  <c r="S8677" i="5"/>
  <c r="T8678" i="5"/>
  <c r="S8678" i="5"/>
  <c r="T8679" i="5"/>
  <c r="S8679" i="5"/>
  <c r="T8680" i="5"/>
  <c r="S8680" i="5"/>
  <c r="T8681" i="5"/>
  <c r="S8681" i="5"/>
  <c r="T8682" i="5"/>
  <c r="S8682" i="5"/>
  <c r="T8683" i="5"/>
  <c r="S8683" i="5"/>
  <c r="T8684" i="5"/>
  <c r="S8684" i="5"/>
  <c r="T8685" i="5"/>
  <c r="S8685" i="5"/>
  <c r="T8686" i="5"/>
  <c r="S8686" i="5"/>
  <c r="T8687" i="5"/>
  <c r="S8687" i="5"/>
  <c r="T8688" i="5"/>
  <c r="S8688" i="5"/>
  <c r="T8689" i="5"/>
  <c r="S8689" i="5"/>
  <c r="T8690" i="5"/>
  <c r="S8690" i="5"/>
  <c r="T8691" i="5"/>
  <c r="S8691" i="5"/>
  <c r="T8692" i="5"/>
  <c r="S8692" i="5"/>
  <c r="T8693" i="5"/>
  <c r="S8693" i="5"/>
  <c r="T8694" i="5"/>
  <c r="S8694" i="5"/>
  <c r="T8695" i="5"/>
  <c r="S8695" i="5"/>
  <c r="T8696" i="5"/>
  <c r="S8696" i="5"/>
  <c r="T8697" i="5"/>
  <c r="S8697" i="5"/>
  <c r="T8698" i="5"/>
  <c r="S8698" i="5"/>
  <c r="T8699" i="5"/>
  <c r="S8699" i="5"/>
  <c r="T8700" i="5"/>
  <c r="S8700" i="5"/>
  <c r="T8701" i="5"/>
  <c r="S8701" i="5"/>
  <c r="T8702" i="5"/>
  <c r="S8702" i="5"/>
  <c r="T8703" i="5"/>
  <c r="S8703" i="5"/>
  <c r="T8704" i="5"/>
  <c r="S8704" i="5"/>
  <c r="T8705" i="5"/>
  <c r="S8705" i="5"/>
  <c r="T8706" i="5"/>
  <c r="S8706" i="5"/>
  <c r="T8707" i="5"/>
  <c r="S8707" i="5"/>
  <c r="T8708" i="5"/>
  <c r="S8708" i="5"/>
  <c r="T8709" i="5"/>
  <c r="S8709" i="5"/>
  <c r="T8710" i="5"/>
  <c r="S8710" i="5"/>
  <c r="T8711" i="5"/>
  <c r="S8711" i="5"/>
  <c r="T8712" i="5"/>
  <c r="S8712" i="5"/>
  <c r="T8713" i="5"/>
  <c r="S8713" i="5"/>
  <c r="T8714" i="5"/>
  <c r="S8714" i="5"/>
  <c r="T8715" i="5"/>
  <c r="S8715" i="5"/>
  <c r="T8716" i="5"/>
  <c r="S8716" i="5"/>
  <c r="T8717" i="5"/>
  <c r="S8717" i="5"/>
  <c r="T8718" i="5"/>
  <c r="S8718" i="5"/>
  <c r="T8719" i="5"/>
  <c r="S8719" i="5"/>
  <c r="T8720" i="5"/>
  <c r="S8720" i="5"/>
  <c r="T8721" i="5"/>
  <c r="S8721" i="5"/>
  <c r="T8722" i="5"/>
  <c r="S8722" i="5"/>
  <c r="T8723" i="5"/>
  <c r="S8723" i="5"/>
  <c r="T8724" i="5"/>
  <c r="S8724" i="5"/>
  <c r="T8725" i="5"/>
  <c r="S8725" i="5"/>
  <c r="T8726" i="5"/>
  <c r="S8726" i="5"/>
  <c r="T8727" i="5"/>
  <c r="S8727" i="5"/>
  <c r="T8728" i="5"/>
  <c r="S8728" i="5"/>
  <c r="T8729" i="5"/>
  <c r="S8729" i="5"/>
  <c r="T8730" i="5"/>
  <c r="S8730" i="5"/>
  <c r="T8731" i="5"/>
  <c r="S8731" i="5"/>
  <c r="T8732" i="5"/>
  <c r="S8732" i="5"/>
  <c r="T8733" i="5"/>
  <c r="S8733" i="5"/>
  <c r="T8734" i="5"/>
  <c r="S8734" i="5"/>
  <c r="T8735" i="5"/>
  <c r="S8735" i="5"/>
  <c r="T8736" i="5"/>
  <c r="S8736" i="5"/>
  <c r="T8737" i="5"/>
  <c r="S8737" i="5"/>
  <c r="T8738" i="5"/>
  <c r="S8738" i="5"/>
  <c r="T8739" i="5"/>
  <c r="S8739" i="5"/>
  <c r="T8740" i="5"/>
  <c r="S8740" i="5"/>
  <c r="T8741" i="5"/>
  <c r="S8741" i="5"/>
  <c r="T8742" i="5"/>
  <c r="S8742" i="5"/>
  <c r="T8743" i="5"/>
  <c r="S8743" i="5"/>
  <c r="T8744" i="5"/>
  <c r="S8744" i="5"/>
  <c r="T8745" i="5"/>
  <c r="S8745" i="5"/>
  <c r="T8746" i="5"/>
  <c r="S8746" i="5"/>
  <c r="T8747" i="5"/>
  <c r="S8747" i="5"/>
  <c r="T8748" i="5"/>
  <c r="S8748" i="5"/>
  <c r="T8749" i="5"/>
  <c r="S8749" i="5"/>
  <c r="T8750" i="5"/>
  <c r="S8750" i="5"/>
  <c r="T8751" i="5"/>
  <c r="S8751" i="5"/>
  <c r="T8752" i="5"/>
  <c r="S8752" i="5"/>
  <c r="T8753" i="5"/>
  <c r="S8753" i="5"/>
  <c r="T8754" i="5"/>
  <c r="S8754" i="5"/>
  <c r="T8755" i="5"/>
  <c r="S8755" i="5"/>
  <c r="T8756" i="5"/>
  <c r="S8756" i="5"/>
  <c r="T8757" i="5"/>
  <c r="S8757" i="5"/>
  <c r="T8758" i="5"/>
  <c r="S8758" i="5"/>
  <c r="T8759" i="5"/>
  <c r="S8759" i="5"/>
  <c r="T8760" i="5"/>
  <c r="S8760" i="5"/>
  <c r="T8761" i="5"/>
  <c r="S8761" i="5"/>
  <c r="T8762" i="5"/>
  <c r="S8762" i="5"/>
  <c r="T8763" i="5"/>
  <c r="S8763" i="5"/>
  <c r="T8764" i="5"/>
  <c r="S8764" i="5"/>
  <c r="T8765" i="5"/>
  <c r="S8765" i="5"/>
  <c r="T8766" i="5"/>
  <c r="S8766" i="5"/>
  <c r="T8767" i="5"/>
  <c r="S8767" i="5"/>
  <c r="T8768" i="5"/>
  <c r="S8768" i="5"/>
  <c r="T8769" i="5"/>
  <c r="S8769" i="5"/>
  <c r="T8770" i="5"/>
  <c r="S8770" i="5"/>
  <c r="T8771" i="5"/>
  <c r="S8771" i="5"/>
  <c r="T8772" i="5"/>
  <c r="S8772" i="5"/>
  <c r="T8773" i="5"/>
  <c r="S8773" i="5"/>
  <c r="T8774" i="5"/>
  <c r="S8774" i="5"/>
  <c r="T8775" i="5"/>
  <c r="S8775" i="5"/>
  <c r="T8776" i="5"/>
  <c r="S8776" i="5"/>
  <c r="T8777" i="5"/>
  <c r="S8777" i="5"/>
  <c r="T8778" i="5"/>
  <c r="S8778" i="5"/>
  <c r="T8779" i="5"/>
  <c r="S8779" i="5"/>
  <c r="T8780" i="5"/>
  <c r="S8780" i="5"/>
  <c r="T8781" i="5"/>
  <c r="S8781" i="5"/>
  <c r="T8782" i="5"/>
  <c r="S8782" i="5"/>
  <c r="T8783" i="5"/>
  <c r="S8783" i="5"/>
  <c r="T8784" i="5"/>
  <c r="S8784" i="5"/>
  <c r="T8785" i="5"/>
  <c r="S8785" i="5"/>
  <c r="T8786" i="5"/>
  <c r="S8786" i="5"/>
  <c r="T8787" i="5"/>
  <c r="S8787" i="5"/>
  <c r="T8788" i="5"/>
  <c r="S8788" i="5"/>
  <c r="T8789" i="5"/>
  <c r="S8789" i="5"/>
  <c r="T8790" i="5"/>
  <c r="S8790" i="5"/>
  <c r="T8791" i="5"/>
  <c r="S8791" i="5"/>
  <c r="T8792" i="5"/>
  <c r="S8792" i="5"/>
  <c r="T8793" i="5"/>
  <c r="S8793" i="5"/>
  <c r="T8794" i="5"/>
  <c r="S8794" i="5"/>
  <c r="T8795" i="5"/>
  <c r="S8795" i="5"/>
  <c r="T8796" i="5"/>
  <c r="S8796" i="5"/>
  <c r="T8797" i="5"/>
  <c r="S8797" i="5"/>
  <c r="T8798" i="5"/>
  <c r="S8798" i="5"/>
  <c r="T8799" i="5"/>
  <c r="S8799" i="5"/>
  <c r="T8800" i="5"/>
  <c r="S8800" i="5"/>
  <c r="T8801" i="5"/>
  <c r="S8801" i="5"/>
  <c r="T8802" i="5"/>
  <c r="S8802" i="5"/>
  <c r="T8803" i="5"/>
  <c r="S8803" i="5"/>
  <c r="T8804" i="5"/>
  <c r="S8804" i="5"/>
  <c r="T8805" i="5"/>
  <c r="S8805" i="5"/>
  <c r="T8806" i="5"/>
  <c r="S8806" i="5"/>
  <c r="T8807" i="5"/>
  <c r="S8807" i="5"/>
  <c r="T8808" i="5"/>
  <c r="S8808" i="5"/>
  <c r="T8809" i="5"/>
  <c r="S8809" i="5"/>
  <c r="T8810" i="5"/>
  <c r="S8810" i="5"/>
  <c r="T8811" i="5"/>
  <c r="S8811" i="5"/>
  <c r="T8812" i="5"/>
  <c r="S8812" i="5"/>
  <c r="T8813" i="5"/>
  <c r="S8813" i="5"/>
  <c r="T8814" i="5"/>
  <c r="S8814" i="5"/>
  <c r="T8815" i="5"/>
  <c r="S8815" i="5"/>
  <c r="T8816" i="5"/>
  <c r="S8816" i="5"/>
  <c r="T8817" i="5"/>
  <c r="S8817" i="5"/>
  <c r="T8818" i="5"/>
  <c r="S8818" i="5"/>
  <c r="T8819" i="5"/>
  <c r="S8819" i="5"/>
  <c r="T8820" i="5"/>
  <c r="S8820" i="5"/>
  <c r="T8821" i="5"/>
  <c r="S8821" i="5"/>
  <c r="T8822" i="5"/>
  <c r="S8822" i="5"/>
  <c r="T8823" i="5"/>
  <c r="S8823" i="5"/>
  <c r="T8824" i="5"/>
  <c r="S8824" i="5"/>
  <c r="T8825" i="5"/>
  <c r="S8825" i="5"/>
  <c r="T8826" i="5"/>
  <c r="S8826" i="5"/>
  <c r="T8827" i="5"/>
  <c r="S8827" i="5"/>
  <c r="T8828" i="5"/>
  <c r="S8828" i="5"/>
  <c r="T8829" i="5"/>
  <c r="S8829" i="5"/>
  <c r="T8830" i="5"/>
  <c r="S8830" i="5"/>
  <c r="T8831" i="5"/>
  <c r="S8831" i="5"/>
  <c r="T8832" i="5"/>
  <c r="S8832" i="5"/>
  <c r="T8833" i="5"/>
  <c r="S8833" i="5"/>
  <c r="T8834" i="5"/>
  <c r="S8834" i="5"/>
  <c r="T8835" i="5"/>
  <c r="S8835" i="5"/>
  <c r="T8836" i="5"/>
  <c r="S8836" i="5"/>
  <c r="T8837" i="5"/>
  <c r="S8837" i="5"/>
  <c r="T8838" i="5"/>
  <c r="S8838" i="5"/>
  <c r="T8839" i="5"/>
  <c r="S8839" i="5"/>
  <c r="T8840" i="5"/>
  <c r="S8840" i="5"/>
  <c r="T8841" i="5"/>
  <c r="S8841" i="5"/>
  <c r="T8842" i="5"/>
  <c r="S8842" i="5"/>
  <c r="T8843" i="5"/>
  <c r="S8843" i="5"/>
  <c r="T8844" i="5"/>
  <c r="S8844" i="5"/>
  <c r="T8845" i="5"/>
  <c r="S8845" i="5"/>
  <c r="T8846" i="5"/>
  <c r="S8846" i="5"/>
  <c r="T8847" i="5"/>
  <c r="S8847" i="5"/>
  <c r="T8848" i="5"/>
  <c r="S8848" i="5"/>
  <c r="T8849" i="5"/>
  <c r="S8849" i="5"/>
  <c r="T8850" i="5"/>
  <c r="S8850" i="5"/>
  <c r="T8851" i="5"/>
  <c r="S8851" i="5"/>
  <c r="T8852" i="5"/>
  <c r="S8852" i="5"/>
  <c r="T8853" i="5"/>
  <c r="S8853" i="5"/>
  <c r="T8854" i="5"/>
  <c r="S8854" i="5"/>
  <c r="T8855" i="5"/>
  <c r="S8855" i="5"/>
  <c r="T8856" i="5"/>
  <c r="S8856" i="5"/>
  <c r="T8857" i="5"/>
  <c r="S8857" i="5"/>
  <c r="T8858" i="5"/>
  <c r="S8858" i="5"/>
  <c r="T8859" i="5"/>
  <c r="S8859" i="5"/>
  <c r="T8860" i="5"/>
  <c r="S8860" i="5"/>
  <c r="T8861" i="5"/>
  <c r="S8861" i="5"/>
  <c r="T8862" i="5"/>
  <c r="S8862" i="5"/>
  <c r="T8863" i="5"/>
  <c r="S8863" i="5"/>
  <c r="T8864" i="5"/>
  <c r="S8864" i="5"/>
  <c r="T8865" i="5"/>
  <c r="S8865" i="5"/>
  <c r="T8866" i="5"/>
  <c r="S8866" i="5"/>
  <c r="T8867" i="5"/>
  <c r="S8867" i="5"/>
  <c r="T8868" i="5"/>
  <c r="S8868" i="5"/>
  <c r="T8869" i="5"/>
  <c r="S8869" i="5"/>
  <c r="T8870" i="5"/>
  <c r="S8870" i="5"/>
  <c r="T8871" i="5"/>
  <c r="S8871" i="5"/>
  <c r="T8872" i="5"/>
  <c r="S8872" i="5"/>
  <c r="T8873" i="5"/>
  <c r="S8873" i="5"/>
  <c r="T8874" i="5"/>
  <c r="S8874" i="5"/>
  <c r="T8875" i="5"/>
  <c r="S8875" i="5"/>
  <c r="T8876" i="5"/>
  <c r="S8876" i="5"/>
  <c r="T8877" i="5"/>
  <c r="S8877" i="5"/>
  <c r="T8878" i="5"/>
  <c r="S8878" i="5"/>
  <c r="T8879" i="5"/>
  <c r="S8879" i="5"/>
  <c r="T8880" i="5"/>
  <c r="S8880" i="5"/>
  <c r="T8881" i="5"/>
  <c r="S8881" i="5"/>
  <c r="T8882" i="5"/>
  <c r="S8882" i="5"/>
  <c r="T8883" i="5"/>
  <c r="S8883" i="5"/>
  <c r="T8884" i="5"/>
  <c r="S8884" i="5"/>
  <c r="T8885" i="5"/>
  <c r="S8885" i="5"/>
  <c r="T8886" i="5"/>
  <c r="S8886" i="5"/>
  <c r="T8887" i="5"/>
  <c r="S8887" i="5"/>
  <c r="T8888" i="5"/>
  <c r="S8888" i="5"/>
  <c r="T8889" i="5"/>
  <c r="S8889" i="5"/>
  <c r="T8890" i="5"/>
  <c r="S8890" i="5"/>
  <c r="T8891" i="5"/>
  <c r="S8891" i="5"/>
  <c r="T8892" i="5"/>
  <c r="S8892" i="5"/>
  <c r="T8893" i="5"/>
  <c r="S8893" i="5"/>
  <c r="T8894" i="5"/>
  <c r="S8894" i="5"/>
  <c r="T8895" i="5"/>
  <c r="S8895" i="5"/>
  <c r="T8896" i="5"/>
  <c r="S8896" i="5"/>
  <c r="T8897" i="5"/>
  <c r="S8897" i="5"/>
  <c r="T8898" i="5"/>
  <c r="S8898" i="5"/>
  <c r="T8899" i="5"/>
  <c r="S8899" i="5"/>
  <c r="T8900" i="5"/>
  <c r="S8900" i="5"/>
  <c r="T8901" i="5"/>
  <c r="S8901" i="5"/>
  <c r="T8902" i="5"/>
  <c r="S8902" i="5"/>
  <c r="T8903" i="5"/>
  <c r="S8903" i="5"/>
  <c r="T8904" i="5"/>
  <c r="S8904" i="5"/>
  <c r="T8905" i="5"/>
  <c r="S8905" i="5"/>
  <c r="T8906" i="5"/>
  <c r="S8906" i="5"/>
  <c r="T8907" i="5"/>
  <c r="S8907" i="5"/>
  <c r="T8908" i="5"/>
  <c r="S8908" i="5"/>
  <c r="T8909" i="5"/>
  <c r="S8909" i="5"/>
  <c r="T8910" i="5"/>
  <c r="S8910" i="5"/>
  <c r="T8911" i="5"/>
  <c r="S8911" i="5"/>
  <c r="T8912" i="5"/>
  <c r="S8912" i="5"/>
  <c r="T8913" i="5"/>
  <c r="S8913" i="5"/>
  <c r="T8914" i="5"/>
  <c r="S8914" i="5"/>
  <c r="T8915" i="5"/>
  <c r="S8915" i="5"/>
  <c r="T8916" i="5"/>
  <c r="S8916" i="5"/>
  <c r="T8917" i="5"/>
  <c r="S8917" i="5"/>
  <c r="T8918" i="5"/>
  <c r="S8918" i="5"/>
  <c r="T8919" i="5"/>
  <c r="S8919" i="5"/>
  <c r="T8920" i="5"/>
  <c r="S8920" i="5"/>
  <c r="T8921" i="5"/>
  <c r="S8921" i="5"/>
  <c r="T8922" i="5"/>
  <c r="S8922" i="5"/>
  <c r="T8923" i="5"/>
  <c r="S8923" i="5"/>
  <c r="T8924" i="5"/>
  <c r="S8924" i="5"/>
  <c r="T8925" i="5"/>
  <c r="S8925" i="5"/>
  <c r="T8926" i="5"/>
  <c r="S8926" i="5"/>
  <c r="T8927" i="5"/>
  <c r="S8927" i="5"/>
  <c r="T8928" i="5"/>
  <c r="S8928" i="5"/>
  <c r="T8929" i="5"/>
  <c r="S8929" i="5"/>
  <c r="T8930" i="5"/>
  <c r="S8930" i="5"/>
  <c r="T8931" i="5"/>
  <c r="S8931" i="5"/>
  <c r="T8932" i="5"/>
  <c r="S8932" i="5"/>
  <c r="T8933" i="5"/>
  <c r="S8933" i="5"/>
  <c r="T8934" i="5"/>
  <c r="S8934" i="5"/>
  <c r="T8935" i="5"/>
  <c r="S8935" i="5"/>
  <c r="T8936" i="5"/>
  <c r="S8936" i="5"/>
  <c r="T8937" i="5"/>
  <c r="S8937" i="5"/>
  <c r="T8938" i="5"/>
  <c r="S8938" i="5"/>
  <c r="T8939" i="5"/>
  <c r="S8939" i="5"/>
  <c r="T8940" i="5"/>
  <c r="S8940" i="5"/>
  <c r="T8941" i="5"/>
  <c r="S8941" i="5"/>
  <c r="T8942" i="5"/>
  <c r="S8942" i="5"/>
  <c r="T8943" i="5"/>
  <c r="S8943" i="5"/>
  <c r="T8944" i="5"/>
  <c r="S8944" i="5"/>
  <c r="T8945" i="5"/>
  <c r="S8945" i="5"/>
  <c r="T8946" i="5"/>
  <c r="S8946" i="5"/>
  <c r="T8947" i="5"/>
  <c r="S8947" i="5"/>
  <c r="T8948" i="5"/>
  <c r="S8948" i="5"/>
  <c r="T8949" i="5"/>
  <c r="S8949" i="5"/>
  <c r="T8950" i="5"/>
  <c r="S8950" i="5"/>
  <c r="T8951" i="5"/>
  <c r="S8951" i="5"/>
  <c r="T8952" i="5"/>
  <c r="S8952" i="5"/>
  <c r="T8953" i="5"/>
  <c r="S8953" i="5"/>
  <c r="T8954" i="5"/>
  <c r="S8954" i="5"/>
  <c r="T8955" i="5"/>
  <c r="S8955" i="5"/>
  <c r="T8956" i="5"/>
  <c r="S8956" i="5"/>
  <c r="T8957" i="5"/>
  <c r="S8957" i="5"/>
  <c r="T8958" i="5"/>
  <c r="S8958" i="5"/>
  <c r="T8959" i="5"/>
  <c r="S8959" i="5"/>
  <c r="T8960" i="5"/>
  <c r="S8960" i="5"/>
  <c r="T8961" i="5"/>
  <c r="S8961" i="5"/>
  <c r="T8962" i="5"/>
  <c r="S8962" i="5"/>
  <c r="T8963" i="5"/>
  <c r="S8963" i="5"/>
  <c r="T8964" i="5"/>
  <c r="S8964" i="5"/>
  <c r="T8965" i="5"/>
  <c r="S8965" i="5"/>
  <c r="T8966" i="5"/>
  <c r="S8966" i="5"/>
  <c r="T8967" i="5"/>
  <c r="S8967" i="5"/>
  <c r="T8968" i="5"/>
  <c r="S8968" i="5"/>
  <c r="T8969" i="5"/>
  <c r="S8969" i="5"/>
  <c r="T8970" i="5"/>
  <c r="S8970" i="5"/>
  <c r="T8971" i="5"/>
  <c r="S8971" i="5"/>
  <c r="T8972" i="5"/>
  <c r="S8972" i="5"/>
  <c r="T8973" i="5"/>
  <c r="S8973" i="5"/>
  <c r="T8974" i="5"/>
  <c r="S8974" i="5"/>
  <c r="T8975" i="5"/>
  <c r="S8975" i="5"/>
  <c r="T8976" i="5"/>
  <c r="S8976" i="5"/>
  <c r="T8977" i="5"/>
  <c r="S8977" i="5"/>
  <c r="T8978" i="5"/>
  <c r="S8978" i="5"/>
  <c r="T8979" i="5"/>
  <c r="S8979" i="5"/>
  <c r="T8980" i="5"/>
  <c r="S8980" i="5"/>
  <c r="T8981" i="5"/>
  <c r="S8981" i="5"/>
  <c r="T8982" i="5"/>
  <c r="S8982" i="5"/>
  <c r="T8983" i="5"/>
  <c r="S8983" i="5"/>
  <c r="T8984" i="5"/>
  <c r="S8984" i="5"/>
  <c r="T8985" i="5"/>
  <c r="S8985" i="5"/>
  <c r="T8986" i="5"/>
  <c r="S8986" i="5"/>
  <c r="T8987" i="5"/>
  <c r="S8987" i="5"/>
  <c r="T8988" i="5"/>
  <c r="S8988" i="5"/>
  <c r="T8989" i="5"/>
  <c r="S8989" i="5"/>
  <c r="T8990" i="5"/>
  <c r="S8990" i="5"/>
  <c r="T8991" i="5"/>
  <c r="S8991" i="5"/>
  <c r="T8992" i="5"/>
  <c r="S8992" i="5"/>
  <c r="T8993" i="5"/>
  <c r="S8993" i="5"/>
  <c r="T8994" i="5"/>
  <c r="S8994" i="5"/>
  <c r="T8995" i="5"/>
  <c r="S8995" i="5"/>
  <c r="T8996" i="5"/>
  <c r="S8996" i="5"/>
  <c r="T8997" i="5"/>
  <c r="S8997" i="5"/>
  <c r="T8998" i="5"/>
  <c r="S8998" i="5"/>
  <c r="T8999" i="5"/>
  <c r="S8999" i="5"/>
  <c r="T9000" i="5"/>
  <c r="S9000" i="5"/>
  <c r="T9001" i="5"/>
  <c r="S9001" i="5"/>
  <c r="T9002" i="5"/>
  <c r="S9002" i="5"/>
  <c r="T9003" i="5"/>
  <c r="S9003" i="5"/>
  <c r="T9004" i="5"/>
  <c r="S9004" i="5"/>
  <c r="T9005" i="5"/>
  <c r="S9005" i="5"/>
  <c r="T9006" i="5"/>
  <c r="S9006" i="5"/>
  <c r="T9007" i="5"/>
  <c r="S9007" i="5"/>
  <c r="T9008" i="5"/>
  <c r="S9008" i="5"/>
  <c r="T9009" i="5"/>
  <c r="S9009" i="5"/>
  <c r="T9010" i="5"/>
  <c r="S9010" i="5"/>
  <c r="T9011" i="5"/>
  <c r="S9011" i="5"/>
  <c r="T9012" i="5"/>
  <c r="S9012" i="5"/>
  <c r="T9013" i="5"/>
  <c r="S9013" i="5"/>
  <c r="T9014" i="5"/>
  <c r="S9014" i="5"/>
  <c r="T9015" i="5"/>
  <c r="S9015" i="5"/>
  <c r="T9016" i="5"/>
  <c r="S9016" i="5"/>
  <c r="T9017" i="5"/>
  <c r="S9017" i="5"/>
  <c r="T9018" i="5"/>
  <c r="S9018" i="5"/>
  <c r="T9019" i="5"/>
  <c r="S9019" i="5"/>
  <c r="T9020" i="5"/>
  <c r="S9020" i="5"/>
  <c r="T9021" i="5"/>
  <c r="S9021" i="5"/>
  <c r="T9022" i="5"/>
  <c r="S9022" i="5"/>
  <c r="T9023" i="5"/>
  <c r="S9023" i="5"/>
  <c r="T9024" i="5"/>
  <c r="S9024" i="5"/>
  <c r="T9025" i="5"/>
  <c r="S9025" i="5"/>
  <c r="T9026" i="5"/>
  <c r="S9026" i="5"/>
  <c r="T9027" i="5"/>
  <c r="S9027" i="5"/>
  <c r="T9028" i="5"/>
  <c r="S9028" i="5"/>
  <c r="T9029" i="5"/>
  <c r="S9029" i="5"/>
  <c r="T9030" i="5"/>
  <c r="S9030" i="5"/>
  <c r="T9031" i="5"/>
  <c r="S9031" i="5"/>
  <c r="T9032" i="5"/>
  <c r="S9032" i="5"/>
  <c r="T9033" i="5"/>
  <c r="S9033" i="5"/>
  <c r="T9034" i="5"/>
  <c r="S9034" i="5"/>
  <c r="T9035" i="5"/>
  <c r="S9035" i="5"/>
  <c r="T9036" i="5"/>
  <c r="S9036" i="5"/>
  <c r="T9037" i="5"/>
  <c r="S9037" i="5"/>
  <c r="T9038" i="5"/>
  <c r="S9038" i="5"/>
  <c r="T9039" i="5"/>
  <c r="S9039" i="5"/>
  <c r="T9040" i="5"/>
  <c r="S9040" i="5"/>
  <c r="T9041" i="5"/>
  <c r="S9041" i="5"/>
  <c r="T9042" i="5"/>
  <c r="S9042" i="5"/>
  <c r="T9043" i="5"/>
  <c r="S9043" i="5"/>
  <c r="T9044" i="5"/>
  <c r="S9044" i="5"/>
  <c r="T9045" i="5"/>
  <c r="S9045" i="5"/>
  <c r="T9046" i="5"/>
  <c r="S9046" i="5"/>
  <c r="T9047" i="5"/>
  <c r="S9047" i="5"/>
  <c r="T9048" i="5"/>
  <c r="S9048" i="5"/>
  <c r="T9049" i="5"/>
  <c r="S9049" i="5"/>
  <c r="T9050" i="5"/>
  <c r="S9050" i="5"/>
  <c r="T9051" i="5"/>
  <c r="S9051" i="5"/>
  <c r="T9052" i="5"/>
  <c r="S9052" i="5"/>
  <c r="T9053" i="5"/>
  <c r="S9053" i="5"/>
  <c r="T9054" i="5"/>
  <c r="S9054" i="5"/>
  <c r="T9055" i="5"/>
  <c r="S9055" i="5"/>
  <c r="T9056" i="5"/>
  <c r="S9056" i="5"/>
  <c r="T9057" i="5"/>
  <c r="S9057" i="5"/>
  <c r="T9058" i="5"/>
  <c r="S9058" i="5"/>
  <c r="T9059" i="5"/>
  <c r="S9059" i="5"/>
  <c r="T9060" i="5"/>
  <c r="S9060" i="5"/>
  <c r="T9061" i="5"/>
  <c r="S9061" i="5"/>
  <c r="T9062" i="5"/>
  <c r="S9062" i="5"/>
  <c r="T9063" i="5"/>
  <c r="S9063" i="5"/>
  <c r="T9064" i="5"/>
  <c r="S9064" i="5"/>
  <c r="T9065" i="5"/>
  <c r="S9065" i="5"/>
  <c r="T9066" i="5"/>
  <c r="S9066" i="5"/>
  <c r="T9067" i="5"/>
  <c r="S9067" i="5"/>
  <c r="T9068" i="5"/>
  <c r="S9068" i="5"/>
  <c r="T9069" i="5"/>
  <c r="S9069" i="5"/>
  <c r="T9070" i="5"/>
  <c r="S9070" i="5"/>
  <c r="T9071" i="5"/>
  <c r="S9071" i="5"/>
  <c r="T9072" i="5"/>
  <c r="S9072" i="5"/>
  <c r="T9073" i="5"/>
  <c r="S9073" i="5"/>
  <c r="T9074" i="5"/>
  <c r="S9074" i="5"/>
  <c r="T9075" i="5"/>
  <c r="S9075" i="5"/>
  <c r="T9076" i="5"/>
  <c r="S9076" i="5"/>
  <c r="T9077" i="5"/>
  <c r="S9077" i="5"/>
  <c r="T9078" i="5"/>
  <c r="S9078" i="5"/>
  <c r="T9079" i="5"/>
  <c r="S9079" i="5"/>
  <c r="T9080" i="5"/>
  <c r="S9080" i="5"/>
  <c r="T9081" i="5"/>
  <c r="S9081" i="5"/>
  <c r="T9082" i="5"/>
  <c r="S9082" i="5"/>
  <c r="T9083" i="5"/>
  <c r="S9083" i="5"/>
  <c r="T9084" i="5"/>
  <c r="S9084" i="5"/>
  <c r="T9085" i="5"/>
  <c r="S9085" i="5"/>
  <c r="T9086" i="5"/>
  <c r="S9086" i="5"/>
  <c r="T9087" i="5"/>
  <c r="S9087" i="5"/>
  <c r="T9088" i="5"/>
  <c r="S9088" i="5"/>
  <c r="T9089" i="5"/>
  <c r="S9089" i="5"/>
  <c r="T9090" i="5"/>
  <c r="S9090" i="5"/>
  <c r="T9091" i="5"/>
  <c r="S9091" i="5"/>
  <c r="T9092" i="5"/>
  <c r="S9092" i="5"/>
  <c r="T9093" i="5"/>
  <c r="S9093" i="5"/>
  <c r="T9094" i="5"/>
  <c r="S9094" i="5"/>
  <c r="T9095" i="5"/>
  <c r="S9095" i="5"/>
  <c r="T9096" i="5"/>
  <c r="S9096" i="5"/>
  <c r="T9097" i="5"/>
  <c r="S9097" i="5"/>
  <c r="T9098" i="5"/>
  <c r="S9098" i="5"/>
  <c r="T9099" i="5"/>
  <c r="S9099" i="5"/>
  <c r="T9100" i="5"/>
  <c r="S9100" i="5"/>
  <c r="T9101" i="5"/>
  <c r="S9101" i="5"/>
  <c r="T9102" i="5"/>
  <c r="S9102" i="5"/>
  <c r="T9103" i="5"/>
  <c r="S9103" i="5"/>
  <c r="T9104" i="5"/>
  <c r="S9104" i="5"/>
  <c r="T9105" i="5"/>
  <c r="S9105" i="5"/>
  <c r="T9106" i="5"/>
  <c r="S9106" i="5"/>
  <c r="T9107" i="5"/>
  <c r="S9107" i="5"/>
  <c r="T9108" i="5"/>
  <c r="S9108" i="5"/>
  <c r="T9109" i="5"/>
  <c r="S9109" i="5"/>
  <c r="T9110" i="5"/>
  <c r="S9110" i="5"/>
  <c r="T9111" i="5"/>
  <c r="S9111" i="5"/>
  <c r="T9112" i="5"/>
  <c r="S9112" i="5"/>
  <c r="T9113" i="5"/>
  <c r="S9113" i="5"/>
  <c r="T9114" i="5"/>
  <c r="S9114" i="5"/>
  <c r="T9115" i="5"/>
  <c r="S9115" i="5"/>
  <c r="T9116" i="5"/>
  <c r="S9116" i="5"/>
  <c r="T9117" i="5"/>
  <c r="S9117" i="5"/>
  <c r="T9118" i="5"/>
  <c r="S9118" i="5"/>
  <c r="T9119" i="5"/>
  <c r="S9119" i="5"/>
  <c r="T9120" i="5"/>
  <c r="S9120" i="5"/>
  <c r="T9121" i="5"/>
  <c r="S9121" i="5"/>
  <c r="T9122" i="5"/>
  <c r="S9122" i="5"/>
  <c r="T9123" i="5"/>
  <c r="S9123" i="5"/>
  <c r="T9124" i="5"/>
  <c r="S9124" i="5"/>
  <c r="T9125" i="5"/>
  <c r="S9125" i="5"/>
  <c r="T9126" i="5"/>
  <c r="S9126" i="5"/>
  <c r="T9127" i="5"/>
  <c r="S9127" i="5"/>
  <c r="T9128" i="5"/>
  <c r="S9128" i="5"/>
  <c r="T9129" i="5"/>
  <c r="S9129" i="5"/>
  <c r="T9130" i="5"/>
  <c r="S9130" i="5"/>
  <c r="T9131" i="5"/>
  <c r="S9131" i="5"/>
  <c r="T9132" i="5"/>
  <c r="S9132" i="5"/>
  <c r="T9133" i="5"/>
  <c r="S9133" i="5"/>
  <c r="T9134" i="5"/>
  <c r="S9134" i="5"/>
  <c r="T9135" i="5"/>
  <c r="S9135" i="5"/>
  <c r="T9136" i="5"/>
  <c r="S9136" i="5"/>
  <c r="T9137" i="5"/>
  <c r="S9137" i="5"/>
  <c r="T9138" i="5"/>
  <c r="S9138" i="5"/>
  <c r="T9139" i="5"/>
  <c r="S9139" i="5"/>
  <c r="T9140" i="5"/>
  <c r="S9140" i="5"/>
  <c r="T9141" i="5"/>
  <c r="S9141" i="5"/>
  <c r="T9142" i="5"/>
  <c r="S9142" i="5"/>
  <c r="T9143" i="5"/>
  <c r="S9143" i="5"/>
  <c r="T9144" i="5"/>
  <c r="S9144" i="5"/>
  <c r="T9145" i="5"/>
  <c r="S9145" i="5"/>
  <c r="T9146" i="5"/>
  <c r="S9146" i="5"/>
  <c r="T9147" i="5"/>
  <c r="S9147" i="5"/>
  <c r="T9148" i="5"/>
  <c r="S9148" i="5"/>
  <c r="T9149" i="5"/>
  <c r="S9149" i="5"/>
  <c r="T9150" i="5"/>
  <c r="S9150" i="5"/>
  <c r="T9151" i="5"/>
  <c r="S9151" i="5"/>
  <c r="T9152" i="5"/>
  <c r="S9152" i="5"/>
  <c r="T9153" i="5"/>
  <c r="S9153" i="5"/>
  <c r="T9154" i="5"/>
  <c r="S9154" i="5"/>
  <c r="T9155" i="5"/>
  <c r="S9155" i="5"/>
  <c r="T9156" i="5"/>
  <c r="S9156" i="5"/>
  <c r="T9157" i="5"/>
  <c r="S9157" i="5"/>
  <c r="T9158" i="5"/>
  <c r="S9158" i="5"/>
  <c r="T9159" i="5"/>
  <c r="S9159" i="5"/>
  <c r="T9160" i="5"/>
  <c r="S9160" i="5"/>
  <c r="T9161" i="5"/>
  <c r="S9161" i="5"/>
  <c r="T9162" i="5"/>
  <c r="S9162" i="5"/>
  <c r="T9163" i="5"/>
  <c r="S9163" i="5"/>
  <c r="T9164" i="5"/>
  <c r="S9164" i="5"/>
  <c r="T9165" i="5"/>
  <c r="S9165" i="5"/>
  <c r="T9166" i="5"/>
  <c r="S9166" i="5"/>
  <c r="T9167" i="5"/>
  <c r="S9167" i="5"/>
  <c r="T9168" i="5"/>
  <c r="S9168" i="5"/>
  <c r="T9169" i="5"/>
  <c r="S9169" i="5"/>
  <c r="T9170" i="5"/>
  <c r="S9170" i="5"/>
  <c r="T9171" i="5"/>
  <c r="S9171" i="5"/>
  <c r="T9172" i="5"/>
  <c r="S9172" i="5"/>
  <c r="T9173" i="5"/>
  <c r="S9173" i="5"/>
  <c r="T9174" i="5"/>
  <c r="S9174" i="5"/>
  <c r="T9175" i="5"/>
  <c r="S9175" i="5"/>
  <c r="T9176" i="5"/>
  <c r="S9176" i="5"/>
  <c r="T9177" i="5"/>
  <c r="S9177" i="5"/>
  <c r="T9178" i="5"/>
  <c r="S9178" i="5"/>
  <c r="T9179" i="5"/>
  <c r="S9179" i="5"/>
  <c r="T9180" i="5"/>
  <c r="S9180" i="5"/>
  <c r="T9181" i="5"/>
  <c r="S9181" i="5"/>
  <c r="T9182" i="5"/>
  <c r="S9182" i="5"/>
  <c r="T9183" i="5"/>
  <c r="S9183" i="5"/>
  <c r="T9184" i="5"/>
  <c r="S9184" i="5"/>
  <c r="T9185" i="5"/>
  <c r="S9185" i="5"/>
  <c r="T9186" i="5"/>
  <c r="S9186" i="5"/>
  <c r="T9187" i="5"/>
  <c r="S9187" i="5"/>
  <c r="T9188" i="5"/>
  <c r="S9188" i="5"/>
  <c r="T9189" i="5"/>
  <c r="S9189" i="5"/>
  <c r="T9190" i="5"/>
  <c r="S9190" i="5"/>
  <c r="T9191" i="5"/>
  <c r="S9191" i="5"/>
  <c r="T9192" i="5"/>
  <c r="S9192" i="5"/>
  <c r="T9193" i="5"/>
  <c r="S9193" i="5"/>
  <c r="T9194" i="5"/>
  <c r="S9194" i="5"/>
  <c r="T9195" i="5"/>
  <c r="S9195" i="5"/>
  <c r="T9196" i="5"/>
  <c r="S9196" i="5"/>
  <c r="T9197" i="5"/>
  <c r="S9197" i="5"/>
  <c r="T9198" i="5"/>
  <c r="S9198" i="5"/>
  <c r="T9199" i="5"/>
  <c r="S9199" i="5"/>
  <c r="T9200" i="5"/>
  <c r="S9200" i="5"/>
  <c r="T9201" i="5"/>
  <c r="S9201" i="5"/>
  <c r="T9202" i="5"/>
  <c r="S9202" i="5"/>
  <c r="T9203" i="5"/>
  <c r="S9203" i="5"/>
  <c r="T9204" i="5"/>
  <c r="S9204" i="5"/>
  <c r="T9205" i="5"/>
  <c r="S9205" i="5"/>
  <c r="T9206" i="5"/>
  <c r="S9206" i="5"/>
  <c r="T9207" i="5"/>
  <c r="S9207" i="5"/>
  <c r="T9208" i="5"/>
  <c r="S9208" i="5"/>
  <c r="T9209" i="5"/>
  <c r="S9209" i="5"/>
  <c r="T9210" i="5"/>
  <c r="S9210" i="5"/>
  <c r="T9211" i="5"/>
  <c r="S9211" i="5"/>
  <c r="T9212" i="5"/>
  <c r="S9212" i="5"/>
  <c r="T9213" i="5"/>
  <c r="S9213" i="5"/>
  <c r="T9214" i="5"/>
  <c r="S9214" i="5"/>
  <c r="T9215" i="5"/>
  <c r="S9215" i="5"/>
  <c r="T9216" i="5"/>
  <c r="S9216" i="5"/>
  <c r="T9217" i="5"/>
  <c r="S9217" i="5"/>
  <c r="T9218" i="5"/>
  <c r="S9218" i="5"/>
  <c r="T9219" i="5"/>
  <c r="S9219" i="5"/>
  <c r="T9220" i="5"/>
  <c r="S9220" i="5"/>
  <c r="T9221" i="5"/>
  <c r="S9221" i="5"/>
  <c r="T9222" i="5"/>
  <c r="S9222" i="5"/>
  <c r="T9223" i="5"/>
  <c r="S9223" i="5"/>
  <c r="T9224" i="5"/>
  <c r="S9224" i="5"/>
  <c r="T9225" i="5"/>
  <c r="S9225" i="5"/>
  <c r="T9226" i="5"/>
  <c r="S9226" i="5"/>
  <c r="T9227" i="5"/>
  <c r="S9227" i="5"/>
  <c r="T9228" i="5"/>
  <c r="S9228" i="5"/>
  <c r="T9229" i="5"/>
  <c r="S9229" i="5"/>
  <c r="T9230" i="5"/>
  <c r="S9230" i="5"/>
  <c r="T9231" i="5"/>
  <c r="S9231" i="5"/>
  <c r="T9232" i="5"/>
  <c r="S9232" i="5"/>
  <c r="T9233" i="5"/>
  <c r="S9233" i="5"/>
  <c r="T9234" i="5"/>
  <c r="S9234" i="5"/>
  <c r="T9235" i="5"/>
  <c r="S9235" i="5"/>
  <c r="T9236" i="5"/>
  <c r="S9236" i="5"/>
  <c r="T9237" i="5"/>
  <c r="S9237" i="5"/>
  <c r="T9238" i="5"/>
  <c r="S9238" i="5"/>
  <c r="T9239" i="5"/>
  <c r="S9239" i="5"/>
  <c r="T9240" i="5"/>
  <c r="S9240" i="5"/>
  <c r="T9241" i="5"/>
  <c r="S9241" i="5"/>
  <c r="T9242" i="5"/>
  <c r="S9242" i="5"/>
  <c r="T9243" i="5"/>
  <c r="S9243" i="5"/>
  <c r="T9244" i="5"/>
  <c r="S9244" i="5"/>
  <c r="T9245" i="5"/>
  <c r="S9245" i="5"/>
  <c r="T9246" i="5"/>
  <c r="S9246" i="5"/>
  <c r="T9247" i="5"/>
  <c r="S9247" i="5"/>
  <c r="T9248" i="5"/>
  <c r="S9248" i="5"/>
  <c r="T9249" i="5"/>
  <c r="S9249" i="5"/>
  <c r="T9250" i="5"/>
  <c r="S9250" i="5"/>
  <c r="T9251" i="5"/>
  <c r="S9251" i="5"/>
  <c r="T9252" i="5"/>
  <c r="S9252" i="5"/>
  <c r="T9253" i="5"/>
  <c r="S9253" i="5"/>
  <c r="T9254" i="5"/>
  <c r="S9254" i="5"/>
  <c r="T9255" i="5"/>
  <c r="S9255" i="5"/>
  <c r="T9256" i="5"/>
  <c r="S9256" i="5"/>
  <c r="T9257" i="5"/>
  <c r="S9257" i="5"/>
  <c r="T9258" i="5"/>
  <c r="S9258" i="5"/>
  <c r="T9259" i="5"/>
  <c r="S9259" i="5"/>
  <c r="T9260" i="5"/>
  <c r="S9260" i="5"/>
  <c r="T9261" i="5"/>
  <c r="S9261" i="5"/>
  <c r="T9262" i="5"/>
  <c r="S9262" i="5"/>
  <c r="T9263" i="5"/>
  <c r="S9263" i="5"/>
  <c r="T9264" i="5"/>
  <c r="S9264" i="5"/>
  <c r="T9265" i="5"/>
  <c r="S9265" i="5"/>
  <c r="T9266" i="5"/>
  <c r="S9266" i="5"/>
  <c r="T9267" i="5"/>
  <c r="S9267" i="5"/>
  <c r="T9268" i="5"/>
  <c r="S9268" i="5"/>
  <c r="T9269" i="5"/>
  <c r="S9269" i="5"/>
  <c r="T9270" i="5"/>
  <c r="S9270" i="5"/>
  <c r="T9271" i="5"/>
  <c r="S9271" i="5"/>
  <c r="T9272" i="5"/>
  <c r="S9272" i="5"/>
  <c r="T9273" i="5"/>
  <c r="S9273" i="5"/>
  <c r="T9274" i="5"/>
  <c r="S9274" i="5"/>
  <c r="T9275" i="5"/>
  <c r="S9275" i="5"/>
  <c r="T9276" i="5"/>
  <c r="S9276" i="5"/>
  <c r="T9277" i="5"/>
  <c r="S9277" i="5"/>
  <c r="T9278" i="5"/>
  <c r="S9278" i="5"/>
  <c r="T9279" i="5"/>
  <c r="S9279" i="5"/>
  <c r="T9280" i="5"/>
  <c r="S9280" i="5"/>
  <c r="T9281" i="5"/>
  <c r="S9281" i="5"/>
  <c r="T9282" i="5"/>
  <c r="S9282" i="5"/>
  <c r="T9283" i="5"/>
  <c r="S9283" i="5"/>
  <c r="T9284" i="5"/>
  <c r="S9284" i="5"/>
  <c r="T9285" i="5"/>
  <c r="S9285" i="5"/>
  <c r="T9286" i="5"/>
  <c r="S9286" i="5"/>
  <c r="T9287" i="5"/>
  <c r="S9287" i="5"/>
  <c r="T9288" i="5"/>
  <c r="S9288" i="5"/>
  <c r="T9289" i="5"/>
  <c r="S9289" i="5"/>
  <c r="T9290" i="5"/>
  <c r="S9290" i="5"/>
  <c r="T9291" i="5"/>
  <c r="S9291" i="5"/>
  <c r="T9292" i="5"/>
  <c r="S9292" i="5"/>
  <c r="T9293" i="5"/>
  <c r="S9293" i="5"/>
  <c r="T9294" i="5"/>
  <c r="S9294" i="5"/>
  <c r="T9295" i="5"/>
  <c r="S9295" i="5"/>
  <c r="T9296" i="5"/>
  <c r="S9296" i="5"/>
  <c r="T9297" i="5"/>
  <c r="S9297" i="5"/>
  <c r="T9298" i="5"/>
  <c r="S9298" i="5"/>
  <c r="T9299" i="5"/>
  <c r="S9299" i="5"/>
  <c r="T9300" i="5"/>
  <c r="S9300" i="5"/>
  <c r="T9301" i="5"/>
  <c r="S9301" i="5"/>
  <c r="T9302" i="5"/>
  <c r="S9302" i="5"/>
  <c r="T9303" i="5"/>
  <c r="S9303" i="5"/>
  <c r="T9304" i="5"/>
  <c r="S9304" i="5"/>
  <c r="T9305" i="5"/>
  <c r="S9305" i="5"/>
  <c r="T9306" i="5"/>
  <c r="S9306" i="5"/>
  <c r="T9307" i="5"/>
  <c r="S9307" i="5"/>
  <c r="T9308" i="5"/>
  <c r="S9308" i="5"/>
  <c r="T9309" i="5"/>
  <c r="S9309" i="5"/>
  <c r="T9310" i="5"/>
  <c r="S9310" i="5"/>
  <c r="T9311" i="5"/>
  <c r="S9311" i="5"/>
  <c r="T9312" i="5"/>
  <c r="S9312" i="5"/>
  <c r="T9313" i="5"/>
  <c r="S9313" i="5"/>
  <c r="T9314" i="5"/>
  <c r="S9314" i="5"/>
  <c r="T9315" i="5"/>
  <c r="S9315" i="5"/>
  <c r="T9316" i="5"/>
  <c r="S9316" i="5"/>
  <c r="T9317" i="5"/>
  <c r="S9317" i="5"/>
  <c r="T9318" i="5"/>
  <c r="S9318" i="5"/>
  <c r="T9319" i="5"/>
  <c r="S9319" i="5"/>
  <c r="T9320" i="5"/>
  <c r="S9320" i="5"/>
  <c r="T9321" i="5"/>
  <c r="S9321" i="5"/>
  <c r="T9322" i="5"/>
  <c r="S9322" i="5"/>
  <c r="T9323" i="5"/>
  <c r="S9323" i="5"/>
  <c r="T9324" i="5"/>
  <c r="S9324" i="5"/>
  <c r="T9325" i="5"/>
  <c r="S9325" i="5"/>
  <c r="T9326" i="5"/>
  <c r="S9326" i="5"/>
  <c r="T9327" i="5"/>
  <c r="S9327" i="5"/>
  <c r="T9328" i="5"/>
  <c r="S9328" i="5"/>
  <c r="T9329" i="5"/>
  <c r="S9329" i="5"/>
  <c r="T9330" i="5"/>
  <c r="S9330" i="5"/>
  <c r="T9331" i="5"/>
  <c r="S9331" i="5"/>
  <c r="T9332" i="5"/>
  <c r="S9332" i="5"/>
  <c r="T9333" i="5"/>
  <c r="S9333" i="5"/>
  <c r="T9334" i="5"/>
  <c r="S9334" i="5"/>
  <c r="T9335" i="5"/>
  <c r="S9335" i="5"/>
  <c r="T9336" i="5"/>
  <c r="S9336" i="5"/>
  <c r="T9337" i="5"/>
  <c r="S9337" i="5"/>
  <c r="T9338" i="5"/>
  <c r="S9338" i="5"/>
  <c r="T9339" i="5"/>
  <c r="S9339" i="5"/>
  <c r="T9340" i="5"/>
  <c r="S9340" i="5"/>
  <c r="T9341" i="5"/>
  <c r="S9341" i="5"/>
  <c r="T9342" i="5"/>
  <c r="S9342" i="5"/>
  <c r="T9343" i="5"/>
  <c r="S9343" i="5"/>
  <c r="T9344" i="5"/>
  <c r="S9344" i="5"/>
  <c r="T9345" i="5"/>
  <c r="S9345" i="5"/>
  <c r="T9346" i="5"/>
  <c r="S9346" i="5"/>
  <c r="T9347" i="5"/>
  <c r="S9347" i="5"/>
  <c r="T9348" i="5"/>
  <c r="S9348" i="5"/>
  <c r="T9349" i="5"/>
  <c r="S9349" i="5"/>
  <c r="T9350" i="5"/>
  <c r="S9350" i="5"/>
  <c r="T9351" i="5"/>
  <c r="S9351" i="5"/>
  <c r="T9352" i="5"/>
  <c r="S9352" i="5"/>
  <c r="T9353" i="5"/>
  <c r="S9353" i="5"/>
  <c r="T9354" i="5"/>
  <c r="S9354" i="5"/>
  <c r="T9355" i="5"/>
  <c r="S9355" i="5"/>
  <c r="T9356" i="5"/>
  <c r="S9356" i="5"/>
  <c r="T9357" i="5"/>
  <c r="S9357" i="5"/>
  <c r="T9358" i="5"/>
  <c r="S9358" i="5"/>
  <c r="T9359" i="5"/>
  <c r="S9359" i="5"/>
  <c r="T9360" i="5"/>
  <c r="S9360" i="5"/>
  <c r="T9361" i="5"/>
  <c r="S9361" i="5"/>
  <c r="T9362" i="5"/>
  <c r="S9362" i="5"/>
  <c r="T9363" i="5"/>
  <c r="S9363" i="5"/>
  <c r="T9364" i="5"/>
  <c r="S9364" i="5"/>
  <c r="T9365" i="5"/>
  <c r="S9365" i="5"/>
  <c r="T9366" i="5"/>
  <c r="S9366" i="5"/>
  <c r="T9367" i="5"/>
  <c r="S9367" i="5"/>
  <c r="T9368" i="5"/>
  <c r="S9368" i="5"/>
  <c r="T9369" i="5"/>
  <c r="S9369" i="5"/>
  <c r="T9370" i="5"/>
  <c r="S9370" i="5"/>
  <c r="T9371" i="5"/>
  <c r="S9371" i="5"/>
  <c r="T9372" i="5"/>
  <c r="S9372" i="5"/>
  <c r="T9373" i="5"/>
  <c r="S9373" i="5"/>
  <c r="T9374" i="5"/>
  <c r="S9374" i="5"/>
  <c r="T9375" i="5"/>
  <c r="S9375" i="5"/>
  <c r="T9376" i="5"/>
  <c r="S9376" i="5"/>
  <c r="T9377" i="5"/>
  <c r="S9377" i="5"/>
  <c r="T9378" i="5"/>
  <c r="S9378" i="5"/>
  <c r="T9379" i="5"/>
  <c r="S9379" i="5"/>
  <c r="T9380" i="5"/>
  <c r="S9380" i="5"/>
  <c r="T9381" i="5"/>
  <c r="S9381" i="5"/>
  <c r="T9382" i="5"/>
  <c r="S9382" i="5"/>
  <c r="T9383" i="5"/>
  <c r="S9383" i="5"/>
  <c r="T9384" i="5"/>
  <c r="S9384" i="5"/>
  <c r="T9385" i="5"/>
  <c r="S9385" i="5"/>
  <c r="T9386" i="5"/>
  <c r="S9386" i="5"/>
  <c r="T9387" i="5"/>
  <c r="S9387" i="5"/>
  <c r="T9388" i="5"/>
  <c r="S9388" i="5"/>
  <c r="T9389" i="5"/>
  <c r="S9389" i="5"/>
  <c r="T9390" i="5"/>
  <c r="S9390" i="5"/>
  <c r="T9391" i="5"/>
  <c r="S9391" i="5"/>
  <c r="T9392" i="5"/>
  <c r="S9392" i="5"/>
  <c r="T9393" i="5"/>
  <c r="S9393" i="5"/>
  <c r="T9394" i="5"/>
  <c r="S9394" i="5"/>
  <c r="T9395" i="5"/>
  <c r="S9395" i="5"/>
  <c r="T9396" i="5"/>
  <c r="S9396" i="5"/>
  <c r="T9397" i="5"/>
  <c r="S9397" i="5"/>
  <c r="T9398" i="5"/>
  <c r="S9398" i="5"/>
  <c r="T9399" i="5"/>
  <c r="S9399" i="5"/>
  <c r="T9400" i="5"/>
  <c r="S9400" i="5"/>
  <c r="T9401" i="5"/>
  <c r="S9401" i="5"/>
  <c r="T9402" i="5"/>
  <c r="S9402" i="5"/>
  <c r="T9403" i="5"/>
  <c r="S9403" i="5"/>
  <c r="T9404" i="5"/>
  <c r="S9404" i="5"/>
  <c r="T9405" i="5"/>
  <c r="S9405" i="5"/>
  <c r="T9406" i="5"/>
  <c r="S9406" i="5"/>
  <c r="T9407" i="5"/>
  <c r="S9407" i="5"/>
  <c r="T9408" i="5"/>
  <c r="S9408" i="5"/>
  <c r="T9409" i="5"/>
  <c r="S9409" i="5"/>
  <c r="T9410" i="5"/>
  <c r="S9410" i="5"/>
  <c r="T9411" i="5"/>
  <c r="S9411" i="5"/>
  <c r="T9412" i="5"/>
  <c r="S9412" i="5"/>
  <c r="T9413" i="5"/>
  <c r="S9413" i="5"/>
  <c r="T9414" i="5"/>
  <c r="S9414" i="5"/>
  <c r="T9415" i="5"/>
  <c r="S9415" i="5"/>
  <c r="T9416" i="5"/>
  <c r="S9416" i="5"/>
  <c r="T9417" i="5"/>
  <c r="S9417" i="5"/>
  <c r="T9418" i="5"/>
  <c r="S9418" i="5"/>
  <c r="T9419" i="5"/>
  <c r="S9419" i="5"/>
  <c r="T9420" i="5"/>
  <c r="S9420" i="5"/>
  <c r="T9421" i="5"/>
  <c r="S9421" i="5"/>
  <c r="T9422" i="5"/>
  <c r="S9422" i="5"/>
  <c r="T9423" i="5"/>
  <c r="S9423" i="5"/>
  <c r="T9424" i="5"/>
  <c r="S9424" i="5"/>
  <c r="T9425" i="5"/>
  <c r="S9425" i="5"/>
  <c r="T9426" i="5"/>
  <c r="S9426" i="5"/>
  <c r="T9427" i="5"/>
  <c r="S9427" i="5"/>
  <c r="T9428" i="5"/>
  <c r="S9428" i="5"/>
  <c r="T9429" i="5"/>
  <c r="S9429" i="5"/>
  <c r="T9430" i="5"/>
  <c r="S9430" i="5"/>
  <c r="T9431" i="5"/>
  <c r="S9431" i="5"/>
  <c r="T9432" i="5"/>
  <c r="S9432" i="5"/>
  <c r="T9433" i="5"/>
  <c r="S9433" i="5"/>
  <c r="T9434" i="5"/>
  <c r="S9434" i="5"/>
  <c r="T9435" i="5"/>
  <c r="S9435" i="5"/>
  <c r="T9436" i="5"/>
  <c r="S9436" i="5"/>
  <c r="T9437" i="5"/>
  <c r="S9437" i="5"/>
  <c r="T9438" i="5"/>
  <c r="S9438" i="5"/>
  <c r="T9439" i="5"/>
  <c r="S9439" i="5"/>
  <c r="T9440" i="5"/>
  <c r="S9440" i="5"/>
  <c r="T9441" i="5"/>
  <c r="S9441" i="5"/>
  <c r="T9442" i="5"/>
  <c r="S9442" i="5"/>
  <c r="T9443" i="5"/>
  <c r="S9443" i="5"/>
  <c r="T9444" i="5"/>
  <c r="S9444" i="5"/>
  <c r="T9445" i="5"/>
  <c r="S9445" i="5"/>
  <c r="T9446" i="5"/>
  <c r="S9446" i="5"/>
  <c r="T9447" i="5"/>
  <c r="S9447" i="5"/>
  <c r="T9448" i="5"/>
  <c r="S9448" i="5"/>
  <c r="T9449" i="5"/>
  <c r="S9449" i="5"/>
  <c r="T9450" i="5"/>
  <c r="S9450" i="5"/>
  <c r="T9451" i="5"/>
  <c r="S9451" i="5"/>
  <c r="T9452" i="5"/>
  <c r="S9452" i="5"/>
  <c r="T9453" i="5"/>
  <c r="S9453" i="5"/>
  <c r="T9454" i="5"/>
  <c r="S9454" i="5"/>
  <c r="T9455" i="5"/>
  <c r="S9455" i="5"/>
  <c r="T9456" i="5"/>
  <c r="S9456" i="5"/>
  <c r="T9457" i="5"/>
  <c r="S9457" i="5"/>
  <c r="T9458" i="5"/>
  <c r="S9458" i="5"/>
  <c r="T9459" i="5"/>
  <c r="S9459" i="5"/>
  <c r="T9460" i="5"/>
  <c r="S9460" i="5"/>
  <c r="T9461" i="5"/>
  <c r="S9461" i="5"/>
  <c r="T9462" i="5"/>
  <c r="S9462" i="5"/>
  <c r="T9463" i="5"/>
  <c r="S9463" i="5"/>
  <c r="T9464" i="5"/>
  <c r="S9464" i="5"/>
  <c r="T9465" i="5"/>
  <c r="S9465" i="5"/>
  <c r="T9466" i="5"/>
  <c r="S9466" i="5"/>
  <c r="T9467" i="5"/>
  <c r="S9467" i="5"/>
  <c r="T9468" i="5"/>
  <c r="S9468" i="5"/>
  <c r="T9469" i="5"/>
  <c r="S9469" i="5"/>
  <c r="T9470" i="5"/>
  <c r="S9470" i="5"/>
  <c r="T9471" i="5"/>
  <c r="S9471" i="5"/>
  <c r="T9472" i="5"/>
  <c r="S9472" i="5"/>
  <c r="T9473" i="5"/>
  <c r="S9473" i="5"/>
  <c r="T9474" i="5"/>
  <c r="S9474" i="5"/>
  <c r="T9475" i="5"/>
  <c r="S9475" i="5"/>
  <c r="T9476" i="5"/>
  <c r="S9476" i="5"/>
  <c r="T9477" i="5"/>
  <c r="S9477" i="5"/>
  <c r="T9478" i="5"/>
  <c r="S9478" i="5"/>
  <c r="T9479" i="5"/>
  <c r="S9479" i="5"/>
  <c r="T9480" i="5"/>
  <c r="S9480" i="5"/>
  <c r="T9481" i="5"/>
  <c r="S9481" i="5"/>
  <c r="T9482" i="5"/>
  <c r="S9482" i="5"/>
  <c r="T9483" i="5"/>
  <c r="S9483" i="5"/>
  <c r="T9484" i="5"/>
  <c r="S9484" i="5"/>
  <c r="T9485" i="5"/>
  <c r="S9485" i="5"/>
  <c r="T9486" i="5"/>
  <c r="S9486" i="5"/>
  <c r="T9487" i="5"/>
  <c r="S9487" i="5"/>
  <c r="T9488" i="5"/>
  <c r="S9488" i="5"/>
  <c r="T9489" i="5"/>
  <c r="S9489" i="5"/>
  <c r="T9490" i="5"/>
  <c r="S9490" i="5"/>
  <c r="T9491" i="5"/>
  <c r="S9491" i="5"/>
  <c r="T9492" i="5"/>
  <c r="S9492" i="5"/>
  <c r="T9493" i="5"/>
  <c r="S9493" i="5"/>
  <c r="T9494" i="5"/>
  <c r="S9494" i="5"/>
  <c r="T9495" i="5"/>
  <c r="S9495" i="5"/>
  <c r="T9496" i="5"/>
  <c r="S9496" i="5"/>
  <c r="T9497" i="5"/>
  <c r="S9497" i="5"/>
  <c r="T9498" i="5"/>
  <c r="S9498" i="5"/>
  <c r="T9499" i="5"/>
  <c r="S9499" i="5"/>
  <c r="T9500" i="5"/>
  <c r="S9500" i="5"/>
  <c r="T9501" i="5"/>
  <c r="S9501" i="5"/>
  <c r="T9502" i="5"/>
  <c r="S9502" i="5"/>
  <c r="T9503" i="5"/>
  <c r="S9503" i="5"/>
  <c r="T9504" i="5"/>
  <c r="S9504" i="5"/>
  <c r="T9505" i="5"/>
  <c r="S9505" i="5"/>
  <c r="T9506" i="5"/>
  <c r="S9506" i="5"/>
  <c r="T9507" i="5"/>
  <c r="S9507" i="5"/>
  <c r="T9508" i="5"/>
  <c r="S9508" i="5"/>
  <c r="T9509" i="5"/>
  <c r="S9509" i="5"/>
  <c r="T9510" i="5"/>
  <c r="S9510" i="5"/>
  <c r="T9511" i="5"/>
  <c r="S9511" i="5"/>
  <c r="T9512" i="5"/>
  <c r="S9512" i="5"/>
  <c r="T9513" i="5"/>
  <c r="S9513" i="5"/>
  <c r="T9514" i="5"/>
  <c r="S9514" i="5"/>
  <c r="T9515" i="5"/>
  <c r="S9515" i="5"/>
  <c r="T9516" i="5"/>
  <c r="S9516" i="5"/>
  <c r="T9517" i="5"/>
  <c r="S9517" i="5"/>
  <c r="T9518" i="5"/>
  <c r="S9518" i="5"/>
  <c r="T9519" i="5"/>
  <c r="S9519" i="5"/>
  <c r="T9520" i="5"/>
  <c r="S9520" i="5"/>
  <c r="T9521" i="5"/>
  <c r="S9521" i="5"/>
  <c r="T9522" i="5"/>
  <c r="S9522" i="5"/>
  <c r="T9523" i="5"/>
  <c r="S9523" i="5"/>
  <c r="T9524" i="5"/>
  <c r="S9524" i="5"/>
  <c r="T9525" i="5"/>
  <c r="S9525" i="5"/>
  <c r="T9526" i="5"/>
  <c r="S9526" i="5"/>
  <c r="T9527" i="5"/>
  <c r="S9527" i="5"/>
  <c r="T9528" i="5"/>
  <c r="S9528" i="5"/>
  <c r="T9529" i="5"/>
  <c r="S9529" i="5"/>
  <c r="T9530" i="5"/>
  <c r="S9530" i="5"/>
  <c r="T9531" i="5"/>
  <c r="S9531" i="5"/>
  <c r="T9532" i="5"/>
  <c r="S9532" i="5"/>
  <c r="T9533" i="5"/>
  <c r="S9533" i="5"/>
  <c r="T9534" i="5"/>
  <c r="S9534" i="5"/>
  <c r="T9535" i="5"/>
  <c r="S9535" i="5"/>
  <c r="T9536" i="5"/>
  <c r="S9536" i="5"/>
  <c r="T9537" i="5"/>
  <c r="S9537" i="5"/>
  <c r="T9538" i="5"/>
  <c r="S9538" i="5"/>
  <c r="T9539" i="5"/>
  <c r="S9539" i="5"/>
  <c r="T9540" i="5"/>
  <c r="S9540" i="5"/>
  <c r="T9541" i="5"/>
  <c r="S9541" i="5"/>
  <c r="T9542" i="5"/>
  <c r="S9542" i="5"/>
  <c r="T9543" i="5"/>
  <c r="S9543" i="5"/>
  <c r="T9544" i="5"/>
  <c r="S9544" i="5"/>
  <c r="T9545" i="5"/>
  <c r="S9545" i="5"/>
  <c r="T9546" i="5"/>
  <c r="S9546" i="5"/>
  <c r="T9547" i="5"/>
  <c r="S9547" i="5"/>
  <c r="T9548" i="5"/>
  <c r="S9548" i="5"/>
  <c r="T9549" i="5"/>
  <c r="S9549" i="5"/>
  <c r="T9550" i="5"/>
  <c r="S9550" i="5"/>
  <c r="T9551" i="5"/>
  <c r="S9551" i="5"/>
  <c r="T9552" i="5"/>
  <c r="S9552" i="5"/>
  <c r="T9553" i="5"/>
  <c r="S9553" i="5"/>
  <c r="T9554" i="5"/>
  <c r="S9554" i="5"/>
  <c r="T9555" i="5"/>
  <c r="S9555" i="5"/>
  <c r="T9556" i="5"/>
  <c r="S9556" i="5"/>
  <c r="T9557" i="5"/>
  <c r="S9557" i="5"/>
  <c r="T9558" i="5"/>
  <c r="S9558" i="5"/>
  <c r="T9559" i="5"/>
  <c r="S9559" i="5"/>
  <c r="T9560" i="5"/>
  <c r="S9560" i="5"/>
  <c r="T9561" i="5"/>
  <c r="S9561" i="5"/>
  <c r="T9562" i="5"/>
  <c r="S9562" i="5"/>
  <c r="T9563" i="5"/>
  <c r="S9563" i="5"/>
  <c r="T9564" i="5"/>
  <c r="S9564" i="5"/>
  <c r="T9565" i="5"/>
  <c r="S9565" i="5"/>
  <c r="T9566" i="5"/>
  <c r="S9566" i="5"/>
  <c r="T9567" i="5"/>
  <c r="S9567" i="5"/>
  <c r="T9568" i="5"/>
  <c r="S9568" i="5"/>
  <c r="T9569" i="5"/>
  <c r="S9569" i="5"/>
  <c r="T9570" i="5"/>
  <c r="S9570" i="5"/>
  <c r="T9571" i="5"/>
  <c r="S9571" i="5"/>
  <c r="T9572" i="5"/>
  <c r="S9572" i="5"/>
  <c r="T9573" i="5"/>
  <c r="S9573" i="5"/>
  <c r="T9574" i="5"/>
  <c r="S9574" i="5"/>
  <c r="T9575" i="5"/>
  <c r="S9575" i="5"/>
  <c r="T9576" i="5"/>
  <c r="S9576" i="5"/>
  <c r="T9577" i="5"/>
  <c r="S9577" i="5"/>
  <c r="T9578" i="5"/>
  <c r="S9578" i="5"/>
  <c r="T9579" i="5"/>
  <c r="S9579" i="5"/>
  <c r="T9580" i="5"/>
  <c r="S9580" i="5"/>
  <c r="T9581" i="5"/>
  <c r="S9581" i="5"/>
  <c r="T9582" i="5"/>
  <c r="S9582" i="5"/>
  <c r="T9583" i="5"/>
  <c r="S9583" i="5"/>
  <c r="T9584" i="5"/>
  <c r="S9584" i="5"/>
  <c r="T9585" i="5"/>
  <c r="S9585" i="5"/>
  <c r="T9586" i="5"/>
  <c r="S9586" i="5"/>
  <c r="T9587" i="5"/>
  <c r="S9587" i="5"/>
  <c r="T9588" i="5"/>
  <c r="S9588" i="5"/>
  <c r="T9589" i="5"/>
  <c r="S9589" i="5"/>
  <c r="T9590" i="5"/>
  <c r="S9590" i="5"/>
  <c r="T9591" i="5"/>
  <c r="S9591" i="5"/>
  <c r="T9592" i="5"/>
  <c r="S9592" i="5"/>
  <c r="T9593" i="5"/>
  <c r="S9593" i="5"/>
  <c r="T9594" i="5"/>
  <c r="S9594" i="5"/>
  <c r="T9595" i="5"/>
  <c r="S9595" i="5"/>
  <c r="T9596" i="5"/>
  <c r="S9596" i="5"/>
  <c r="T9597" i="5"/>
  <c r="S9597" i="5"/>
  <c r="T9598" i="5"/>
  <c r="S9598" i="5"/>
  <c r="T9599" i="5"/>
  <c r="S9599" i="5"/>
  <c r="T9600" i="5"/>
  <c r="S9600" i="5"/>
  <c r="T9601" i="5"/>
  <c r="S9601" i="5"/>
  <c r="T9602" i="5"/>
  <c r="S9602" i="5"/>
  <c r="T9603" i="5"/>
  <c r="S9603" i="5"/>
  <c r="T9604" i="5"/>
  <c r="S9604" i="5"/>
  <c r="T9605" i="5"/>
  <c r="S9605" i="5"/>
  <c r="T9606" i="5"/>
  <c r="S9606" i="5"/>
  <c r="T9607" i="5"/>
  <c r="S9607" i="5"/>
  <c r="T9608" i="5"/>
  <c r="S9608" i="5"/>
  <c r="T9609" i="5"/>
  <c r="S9609" i="5"/>
  <c r="T9610" i="5"/>
  <c r="S9610" i="5"/>
  <c r="T9611" i="5"/>
  <c r="S9611" i="5"/>
  <c r="T9612" i="5"/>
  <c r="S9612" i="5"/>
  <c r="T9613" i="5"/>
  <c r="S9613" i="5"/>
  <c r="T9614" i="5"/>
  <c r="S9614" i="5"/>
  <c r="T9615" i="5"/>
  <c r="S9615" i="5"/>
  <c r="T9616" i="5"/>
  <c r="S9616" i="5"/>
  <c r="T9617" i="5"/>
  <c r="S9617" i="5"/>
  <c r="T9618" i="5"/>
  <c r="S9618" i="5"/>
  <c r="T9619" i="5"/>
  <c r="S9619" i="5"/>
  <c r="T9620" i="5"/>
  <c r="S9620" i="5"/>
  <c r="T9621" i="5"/>
  <c r="S9621" i="5"/>
  <c r="T9622" i="5"/>
  <c r="S9622" i="5"/>
  <c r="T9623" i="5"/>
  <c r="S9623" i="5"/>
  <c r="T9624" i="5"/>
  <c r="S9624" i="5"/>
  <c r="T9625" i="5"/>
  <c r="S9625" i="5"/>
  <c r="T9626" i="5"/>
  <c r="S9626" i="5"/>
  <c r="T9627" i="5"/>
  <c r="S9627" i="5"/>
  <c r="T9628" i="5"/>
  <c r="S9628" i="5"/>
  <c r="T9629" i="5"/>
  <c r="S9629" i="5"/>
  <c r="T9630" i="5"/>
  <c r="S9630" i="5"/>
  <c r="T9631" i="5"/>
  <c r="S9631" i="5"/>
  <c r="T9632" i="5"/>
  <c r="S9632" i="5"/>
  <c r="T9633" i="5"/>
  <c r="S9633" i="5"/>
  <c r="T9634" i="5"/>
  <c r="S9634" i="5"/>
  <c r="T9635" i="5"/>
  <c r="S9635" i="5"/>
  <c r="T9636" i="5"/>
  <c r="S9636" i="5"/>
  <c r="T9637" i="5"/>
  <c r="S9637" i="5"/>
  <c r="T9638" i="5"/>
  <c r="S9638" i="5"/>
  <c r="T9639" i="5"/>
  <c r="S9639" i="5"/>
  <c r="T9640" i="5"/>
  <c r="S9640" i="5"/>
  <c r="T9641" i="5"/>
  <c r="S9641" i="5"/>
  <c r="T9642" i="5"/>
  <c r="S9642" i="5"/>
  <c r="T9643" i="5"/>
  <c r="S9643" i="5"/>
  <c r="T9644" i="5"/>
  <c r="S9644" i="5"/>
  <c r="T9645" i="5"/>
  <c r="S9645" i="5"/>
  <c r="T9646" i="5"/>
  <c r="S9646" i="5"/>
  <c r="T9647" i="5"/>
  <c r="S9647" i="5"/>
  <c r="T9648" i="5"/>
  <c r="S9648" i="5"/>
  <c r="T9649" i="5"/>
  <c r="S9649" i="5"/>
  <c r="T9650" i="5"/>
  <c r="S9650" i="5"/>
  <c r="T9651" i="5"/>
  <c r="S9651" i="5"/>
  <c r="T9652" i="5"/>
  <c r="S9652" i="5"/>
  <c r="T9653" i="5"/>
  <c r="S9653" i="5"/>
  <c r="T9654" i="5"/>
  <c r="S9654" i="5"/>
  <c r="T9655" i="5"/>
  <c r="S9655" i="5"/>
  <c r="T9656" i="5"/>
  <c r="S9656" i="5"/>
  <c r="T9657" i="5"/>
  <c r="S9657" i="5"/>
  <c r="T9658" i="5"/>
  <c r="S9658" i="5"/>
  <c r="T9659" i="5"/>
  <c r="S9659" i="5"/>
  <c r="T9660" i="5"/>
  <c r="S9660" i="5"/>
  <c r="T9661" i="5"/>
  <c r="S9661" i="5"/>
  <c r="T9662" i="5"/>
  <c r="S9662" i="5"/>
  <c r="T9663" i="5"/>
  <c r="S9663" i="5"/>
  <c r="T9664" i="5"/>
  <c r="S9664" i="5"/>
  <c r="T9665" i="5"/>
  <c r="S9665" i="5"/>
  <c r="T9666" i="5"/>
  <c r="S9666" i="5"/>
  <c r="T9667" i="5"/>
  <c r="S9667" i="5"/>
  <c r="T9668" i="5"/>
  <c r="S9668" i="5"/>
  <c r="T9669" i="5"/>
  <c r="S9669" i="5"/>
  <c r="T9670" i="5"/>
  <c r="S9670" i="5"/>
  <c r="T9671" i="5"/>
  <c r="S9671" i="5"/>
  <c r="T9672" i="5"/>
  <c r="S9672" i="5"/>
  <c r="T9673" i="5"/>
  <c r="S9673" i="5"/>
  <c r="T9674" i="5"/>
  <c r="S9674" i="5"/>
  <c r="T9675" i="5"/>
  <c r="S9675" i="5"/>
  <c r="T9676" i="5"/>
  <c r="S9676" i="5"/>
  <c r="T9677" i="5"/>
  <c r="S9677" i="5"/>
  <c r="T9678" i="5"/>
  <c r="S9678" i="5"/>
  <c r="T9679" i="5"/>
  <c r="S9679" i="5"/>
  <c r="T9680" i="5"/>
  <c r="S9680" i="5"/>
  <c r="T9681" i="5"/>
  <c r="S9681" i="5"/>
  <c r="T9682" i="5"/>
  <c r="S9682" i="5"/>
  <c r="T9683" i="5"/>
  <c r="S9683" i="5"/>
  <c r="T9684" i="5"/>
  <c r="S9684" i="5"/>
  <c r="T9685" i="5"/>
  <c r="S9685" i="5"/>
  <c r="T9686" i="5"/>
  <c r="S9686" i="5"/>
  <c r="T9687" i="5"/>
  <c r="S9687" i="5"/>
  <c r="T9688" i="5"/>
  <c r="S9688" i="5"/>
  <c r="T9689" i="5"/>
  <c r="S9689" i="5"/>
  <c r="T9690" i="5"/>
  <c r="S9690" i="5"/>
  <c r="T9691" i="5"/>
  <c r="S9691" i="5"/>
  <c r="T9692" i="5"/>
  <c r="S9692" i="5"/>
  <c r="T9693" i="5"/>
  <c r="S9693" i="5"/>
  <c r="T9694" i="5"/>
  <c r="S9694" i="5"/>
  <c r="T9695" i="5"/>
  <c r="S9695" i="5"/>
  <c r="T9696" i="5"/>
  <c r="S9696" i="5"/>
  <c r="T9697" i="5"/>
  <c r="S9697" i="5"/>
  <c r="T9698" i="5"/>
  <c r="S9698" i="5"/>
  <c r="T9699" i="5"/>
  <c r="S9699" i="5"/>
  <c r="T9700" i="5"/>
  <c r="S9700" i="5"/>
  <c r="T9701" i="5"/>
  <c r="S9701" i="5"/>
  <c r="T9702" i="5"/>
  <c r="S9702" i="5"/>
  <c r="T9703" i="5"/>
  <c r="S9703" i="5"/>
  <c r="T9704" i="5"/>
  <c r="S9704" i="5"/>
  <c r="T9705" i="5"/>
  <c r="S9705" i="5"/>
  <c r="T9706" i="5"/>
  <c r="S9706" i="5"/>
  <c r="T9707" i="5"/>
  <c r="S9707" i="5"/>
  <c r="T9708" i="5"/>
  <c r="S9708" i="5"/>
  <c r="T9709" i="5"/>
  <c r="S9709" i="5"/>
  <c r="T9710" i="5"/>
  <c r="S9710" i="5"/>
  <c r="T9711" i="5"/>
  <c r="S9711" i="5"/>
  <c r="T9712" i="5"/>
  <c r="S9712" i="5"/>
  <c r="T9713" i="5"/>
  <c r="S9713" i="5"/>
  <c r="T9714" i="5"/>
  <c r="S9714" i="5"/>
  <c r="T9715" i="5"/>
  <c r="S9715" i="5"/>
  <c r="T9716" i="5"/>
  <c r="S9716" i="5"/>
  <c r="T9717" i="5"/>
  <c r="S9717" i="5"/>
  <c r="T9718" i="5"/>
  <c r="S9718" i="5"/>
  <c r="T9719" i="5"/>
  <c r="S9719" i="5"/>
  <c r="T9720" i="5"/>
  <c r="S9720" i="5"/>
  <c r="T9721" i="5"/>
  <c r="S9721" i="5"/>
  <c r="T9722" i="5"/>
  <c r="S9722" i="5"/>
  <c r="T9723" i="5"/>
  <c r="S9723" i="5"/>
  <c r="T9724" i="5"/>
  <c r="S9724" i="5"/>
  <c r="T9725" i="5"/>
  <c r="S9725" i="5"/>
  <c r="T9726" i="5"/>
  <c r="S9726" i="5"/>
  <c r="T9727" i="5"/>
  <c r="S9727" i="5"/>
  <c r="T9728" i="5"/>
  <c r="S9728" i="5"/>
  <c r="T9729" i="5"/>
  <c r="S9729" i="5"/>
  <c r="T9730" i="5"/>
  <c r="S9730" i="5"/>
  <c r="T9731" i="5"/>
  <c r="S9731" i="5"/>
  <c r="T9732" i="5"/>
  <c r="S9732" i="5"/>
  <c r="T9733" i="5"/>
  <c r="S9733" i="5"/>
  <c r="T9734" i="5"/>
  <c r="S9734" i="5"/>
  <c r="T9735" i="5"/>
  <c r="S9735" i="5"/>
  <c r="T9736" i="5"/>
  <c r="S9736" i="5"/>
  <c r="T9737" i="5"/>
  <c r="S9737" i="5"/>
  <c r="T9738" i="5"/>
  <c r="S9738" i="5"/>
  <c r="T9739" i="5"/>
  <c r="S9739" i="5"/>
  <c r="T9740" i="5"/>
  <c r="S9740" i="5"/>
  <c r="T9741" i="5"/>
  <c r="S9741" i="5"/>
  <c r="T9742" i="5"/>
  <c r="S9742" i="5"/>
  <c r="T9743" i="5"/>
  <c r="S9743" i="5"/>
  <c r="T9744" i="5"/>
  <c r="S9744" i="5"/>
  <c r="T9745" i="5"/>
  <c r="S9745" i="5"/>
  <c r="T9746" i="5"/>
  <c r="S9746" i="5"/>
  <c r="T9747" i="5"/>
  <c r="S9747" i="5"/>
  <c r="T9748" i="5"/>
  <c r="S9748" i="5"/>
  <c r="T9749" i="5"/>
  <c r="S9749" i="5"/>
  <c r="T9750" i="5"/>
  <c r="S9750" i="5"/>
  <c r="T9751" i="5"/>
  <c r="S9751" i="5"/>
  <c r="T9752" i="5"/>
  <c r="S9752" i="5"/>
  <c r="T9753" i="5"/>
  <c r="S9753" i="5"/>
  <c r="T9754" i="5"/>
  <c r="S9754" i="5"/>
  <c r="T9755" i="5"/>
  <c r="S9755" i="5"/>
  <c r="T9756" i="5"/>
  <c r="S9756" i="5"/>
  <c r="T9757" i="5"/>
  <c r="S9757" i="5"/>
  <c r="T9758" i="5"/>
  <c r="S9758" i="5"/>
  <c r="T9759" i="5"/>
  <c r="S9759" i="5"/>
  <c r="T9760" i="5"/>
  <c r="S9760" i="5"/>
  <c r="T9761" i="5"/>
  <c r="S9761" i="5"/>
  <c r="T9762" i="5"/>
  <c r="S9762" i="5"/>
  <c r="T9763" i="5"/>
  <c r="S9763" i="5"/>
  <c r="T9764" i="5"/>
  <c r="S9764" i="5"/>
  <c r="T9765" i="5"/>
  <c r="S9765" i="5"/>
  <c r="T9766" i="5"/>
  <c r="S9766" i="5"/>
  <c r="T9767" i="5"/>
  <c r="S9767" i="5"/>
  <c r="T9768" i="5"/>
  <c r="S9768" i="5"/>
  <c r="T9769" i="5"/>
  <c r="S9769" i="5"/>
  <c r="T9770" i="5"/>
  <c r="S9770" i="5"/>
  <c r="T9771" i="5"/>
  <c r="S9771" i="5"/>
  <c r="T9772" i="5"/>
  <c r="S9772" i="5"/>
  <c r="T9773" i="5"/>
  <c r="S9773" i="5"/>
  <c r="T9774" i="5"/>
  <c r="S9774" i="5"/>
  <c r="T9775" i="5"/>
  <c r="S9775" i="5"/>
  <c r="T9776" i="5"/>
  <c r="S9776" i="5"/>
  <c r="T9777" i="5"/>
  <c r="S9777" i="5"/>
  <c r="T9778" i="5"/>
  <c r="S9778" i="5"/>
  <c r="T9779" i="5"/>
  <c r="S9779" i="5"/>
  <c r="T9780" i="5"/>
  <c r="S9780" i="5"/>
  <c r="T9781" i="5"/>
  <c r="S9781" i="5"/>
  <c r="T9782" i="5"/>
  <c r="S9782" i="5"/>
  <c r="T9783" i="5"/>
  <c r="S9783" i="5"/>
  <c r="T9784" i="5"/>
  <c r="S9784" i="5"/>
  <c r="T9785" i="5"/>
  <c r="S9785" i="5"/>
  <c r="T9786" i="5"/>
  <c r="S9786" i="5"/>
  <c r="T9787" i="5"/>
  <c r="S9787" i="5"/>
  <c r="T9788" i="5"/>
  <c r="S9788" i="5"/>
  <c r="T9789" i="5"/>
  <c r="S9789" i="5"/>
  <c r="T9790" i="5"/>
  <c r="S9790" i="5"/>
  <c r="T9791" i="5"/>
  <c r="S9791" i="5"/>
  <c r="T9792" i="5"/>
  <c r="S9792" i="5"/>
  <c r="T9793" i="5"/>
  <c r="S9793" i="5"/>
  <c r="T9794" i="5"/>
  <c r="S9794" i="5"/>
  <c r="T9795" i="5"/>
  <c r="S9795" i="5"/>
  <c r="T9796" i="5"/>
  <c r="S9796" i="5"/>
  <c r="T9797" i="5"/>
  <c r="S9797" i="5"/>
  <c r="T9798" i="5"/>
  <c r="S9798" i="5"/>
  <c r="T9799" i="5"/>
  <c r="S9799" i="5"/>
  <c r="T9800" i="5"/>
  <c r="S9800" i="5"/>
  <c r="T9801" i="5"/>
  <c r="S9801" i="5"/>
  <c r="T9802" i="5"/>
  <c r="S9802" i="5"/>
  <c r="T9803" i="5"/>
  <c r="S9803" i="5"/>
  <c r="T9804" i="5"/>
  <c r="S9804" i="5"/>
  <c r="T9805" i="5"/>
  <c r="S9805" i="5"/>
  <c r="T9806" i="5"/>
  <c r="S9806" i="5"/>
  <c r="T9807" i="5"/>
  <c r="S9807" i="5"/>
  <c r="T9808" i="5"/>
  <c r="S9808" i="5"/>
  <c r="T9809" i="5"/>
  <c r="S9809" i="5"/>
  <c r="T9810" i="5"/>
  <c r="S9810" i="5"/>
  <c r="T9811" i="5"/>
  <c r="S9811" i="5"/>
  <c r="T9812" i="5"/>
  <c r="S9812" i="5"/>
  <c r="T9813" i="5"/>
  <c r="S9813" i="5"/>
  <c r="T9814" i="5"/>
  <c r="S9814" i="5"/>
  <c r="T9815" i="5"/>
  <c r="S9815" i="5"/>
  <c r="T9816" i="5"/>
  <c r="S9816" i="5"/>
  <c r="T9817" i="5"/>
  <c r="S9817" i="5"/>
  <c r="T9818" i="5"/>
  <c r="S9818" i="5"/>
  <c r="T9819" i="5"/>
  <c r="S9819" i="5"/>
  <c r="T9820" i="5"/>
  <c r="S9820" i="5"/>
  <c r="T9821" i="5"/>
  <c r="S9821" i="5"/>
  <c r="T9822" i="5"/>
  <c r="S9822" i="5"/>
  <c r="T9823" i="5"/>
  <c r="S9823" i="5"/>
  <c r="T9824" i="5"/>
  <c r="S9824" i="5"/>
  <c r="T9825" i="5"/>
  <c r="S9825" i="5"/>
  <c r="T9826" i="5"/>
  <c r="S9826" i="5"/>
  <c r="T9827" i="5"/>
  <c r="S9827" i="5"/>
  <c r="T9828" i="5"/>
  <c r="S9828" i="5"/>
  <c r="T9829" i="5"/>
  <c r="S9829" i="5"/>
  <c r="T9830" i="5"/>
  <c r="S9830" i="5"/>
  <c r="T9831" i="5"/>
  <c r="S9831" i="5"/>
  <c r="T9832" i="5"/>
  <c r="S9832" i="5"/>
  <c r="T9833" i="5"/>
  <c r="S9833" i="5"/>
  <c r="T9834" i="5"/>
  <c r="S9834" i="5"/>
  <c r="T9835" i="5"/>
  <c r="S9835" i="5"/>
  <c r="T9836" i="5"/>
  <c r="S9836" i="5"/>
  <c r="T9837" i="5"/>
  <c r="S9837" i="5"/>
  <c r="T9838" i="5"/>
  <c r="S9838" i="5"/>
  <c r="T9839" i="5"/>
  <c r="S9839" i="5"/>
  <c r="T9840" i="5"/>
  <c r="S9840" i="5"/>
  <c r="T9841" i="5"/>
  <c r="S9841" i="5"/>
  <c r="T9842" i="5"/>
  <c r="S9842" i="5"/>
  <c r="T9843" i="5"/>
  <c r="S9843" i="5"/>
  <c r="T9844" i="5"/>
  <c r="S9844" i="5"/>
  <c r="T9845" i="5"/>
  <c r="S9845" i="5"/>
  <c r="T9846" i="5"/>
  <c r="S9846" i="5"/>
  <c r="T9847" i="5"/>
  <c r="S9847" i="5"/>
  <c r="T9848" i="5"/>
  <c r="S9848" i="5"/>
  <c r="T9849" i="5"/>
  <c r="S9849" i="5"/>
  <c r="T9850" i="5"/>
  <c r="S9850" i="5"/>
  <c r="T9851" i="5"/>
  <c r="S9851" i="5"/>
  <c r="T9852" i="5"/>
  <c r="S9852" i="5"/>
  <c r="T9853" i="5"/>
  <c r="S9853" i="5"/>
  <c r="T9854" i="5"/>
  <c r="S9854" i="5"/>
  <c r="T9855" i="5"/>
  <c r="S9855" i="5"/>
  <c r="T9856" i="5"/>
  <c r="S9856" i="5"/>
  <c r="T9857" i="5"/>
  <c r="S9857" i="5"/>
  <c r="T9858" i="5"/>
  <c r="S9858" i="5"/>
  <c r="T9859" i="5"/>
  <c r="S9859" i="5"/>
  <c r="T9860" i="5"/>
  <c r="S9860" i="5"/>
  <c r="T9861" i="5"/>
  <c r="S9861" i="5"/>
  <c r="T9862" i="5"/>
  <c r="S9862" i="5"/>
  <c r="T9863" i="5"/>
  <c r="S9863" i="5"/>
  <c r="T9864" i="5"/>
  <c r="S9864" i="5"/>
  <c r="T9865" i="5"/>
  <c r="S9865" i="5"/>
  <c r="T9866" i="5"/>
  <c r="S9866" i="5"/>
  <c r="T9867" i="5"/>
  <c r="S9867" i="5"/>
  <c r="T9868" i="5"/>
  <c r="S9868" i="5"/>
  <c r="T9869" i="5"/>
  <c r="S9869" i="5"/>
  <c r="T9870" i="5"/>
  <c r="S9870" i="5"/>
  <c r="T9871" i="5"/>
  <c r="S9871" i="5"/>
  <c r="T9872" i="5"/>
  <c r="S9872" i="5"/>
  <c r="T9873" i="5"/>
  <c r="S9873" i="5"/>
  <c r="T9874" i="5"/>
  <c r="S9874" i="5"/>
  <c r="T9875" i="5"/>
  <c r="S9875" i="5"/>
  <c r="T9876" i="5"/>
  <c r="S9876" i="5"/>
  <c r="T9877" i="5"/>
  <c r="S9877" i="5"/>
  <c r="T9878" i="5"/>
  <c r="S9878" i="5"/>
  <c r="T9879" i="5"/>
  <c r="S9879" i="5"/>
  <c r="T9880" i="5"/>
  <c r="S9880" i="5"/>
  <c r="T9881" i="5"/>
  <c r="S9881" i="5"/>
  <c r="T9882" i="5"/>
  <c r="S9882" i="5"/>
  <c r="T9883" i="5"/>
  <c r="S9883" i="5"/>
  <c r="T9884" i="5"/>
  <c r="S9884" i="5"/>
  <c r="T9885" i="5"/>
  <c r="S9885" i="5"/>
  <c r="T9886" i="5"/>
  <c r="S9886" i="5"/>
  <c r="T9887" i="5"/>
  <c r="S9887" i="5"/>
  <c r="T9888" i="5"/>
  <c r="S9888" i="5"/>
  <c r="T9889" i="5"/>
  <c r="S9889" i="5"/>
  <c r="T9890" i="5"/>
  <c r="S9890" i="5"/>
  <c r="T9891" i="5"/>
  <c r="S9891" i="5"/>
  <c r="T9892" i="5"/>
  <c r="S9892" i="5"/>
  <c r="T9893" i="5"/>
  <c r="S9893" i="5"/>
  <c r="T9894" i="5"/>
  <c r="S9894" i="5"/>
  <c r="T9895" i="5"/>
  <c r="S9895" i="5"/>
  <c r="T9896" i="5"/>
  <c r="S9896" i="5"/>
  <c r="T9897" i="5"/>
  <c r="S9897" i="5"/>
  <c r="T9898" i="5"/>
  <c r="S9898" i="5"/>
  <c r="T9899" i="5"/>
  <c r="S9899" i="5"/>
  <c r="T9900" i="5"/>
  <c r="S9900" i="5"/>
  <c r="T9901" i="5"/>
  <c r="S9901" i="5"/>
  <c r="T9902" i="5"/>
  <c r="S9902" i="5"/>
  <c r="T9903" i="5"/>
  <c r="S9903" i="5"/>
  <c r="T9904" i="5"/>
  <c r="S9904" i="5"/>
  <c r="T9905" i="5"/>
  <c r="S9905" i="5"/>
  <c r="T9906" i="5"/>
  <c r="S9906" i="5"/>
  <c r="T9907" i="5"/>
  <c r="S9907" i="5"/>
  <c r="T9908" i="5"/>
  <c r="S9908" i="5"/>
  <c r="T9909" i="5"/>
  <c r="S9909" i="5"/>
  <c r="T9910" i="5"/>
  <c r="S9910" i="5"/>
  <c r="T9911" i="5"/>
  <c r="S9911" i="5"/>
  <c r="T9912" i="5"/>
  <c r="S9912" i="5"/>
  <c r="T9913" i="5"/>
  <c r="S9913" i="5"/>
  <c r="T9914" i="5"/>
  <c r="S9914" i="5"/>
  <c r="T9915" i="5"/>
  <c r="S9915" i="5"/>
  <c r="T9916" i="5"/>
  <c r="S9916" i="5"/>
  <c r="T9917" i="5"/>
  <c r="S9917" i="5"/>
  <c r="T9918" i="5"/>
  <c r="S9918" i="5"/>
  <c r="T9919" i="5"/>
  <c r="S9919" i="5"/>
  <c r="T9920" i="5"/>
  <c r="S9920" i="5"/>
  <c r="T9921" i="5"/>
  <c r="S9921" i="5"/>
  <c r="T9922" i="5"/>
  <c r="S9922" i="5"/>
  <c r="T9923" i="5"/>
  <c r="S9923" i="5"/>
  <c r="T9924" i="5"/>
  <c r="S9924" i="5"/>
  <c r="T9925" i="5"/>
  <c r="S9925" i="5"/>
  <c r="T9926" i="5"/>
  <c r="S9926" i="5"/>
  <c r="T9927" i="5"/>
  <c r="S9927" i="5"/>
  <c r="T9928" i="5"/>
  <c r="S9928" i="5"/>
  <c r="T9929" i="5"/>
  <c r="S9929" i="5"/>
  <c r="T9930" i="5"/>
  <c r="S9930" i="5"/>
  <c r="T9931" i="5"/>
  <c r="S9931" i="5"/>
  <c r="T9932" i="5"/>
  <c r="S9932" i="5"/>
  <c r="T9933" i="5"/>
  <c r="S9933" i="5"/>
  <c r="T9934" i="5"/>
  <c r="S9934" i="5"/>
  <c r="T9935" i="5"/>
  <c r="S9935" i="5"/>
  <c r="T9936" i="5"/>
  <c r="S9936" i="5"/>
  <c r="T9937" i="5"/>
  <c r="S9937" i="5"/>
  <c r="T9938" i="5"/>
  <c r="S9938" i="5"/>
  <c r="T9939" i="5"/>
  <c r="S9939" i="5"/>
  <c r="T9940" i="5"/>
  <c r="S9940" i="5"/>
  <c r="T9941" i="5"/>
  <c r="S9941" i="5"/>
  <c r="T9942" i="5"/>
  <c r="S9942" i="5"/>
  <c r="T9943" i="5"/>
  <c r="S9943" i="5"/>
  <c r="T9944" i="5"/>
  <c r="S9944" i="5"/>
  <c r="T9945" i="5"/>
  <c r="S9945" i="5"/>
  <c r="T9946" i="5"/>
  <c r="S9946" i="5"/>
  <c r="T9947" i="5"/>
  <c r="S9947" i="5"/>
  <c r="T9948" i="5"/>
  <c r="S9948" i="5"/>
  <c r="T9949" i="5"/>
  <c r="S9949" i="5"/>
  <c r="T9950" i="5"/>
  <c r="S9950" i="5"/>
  <c r="T9951" i="5"/>
  <c r="S9951" i="5"/>
  <c r="T9952" i="5"/>
  <c r="S9952" i="5"/>
  <c r="T9953" i="5"/>
  <c r="S9953" i="5"/>
  <c r="T9954" i="5"/>
  <c r="S9954" i="5"/>
  <c r="T9955" i="5"/>
  <c r="S9955" i="5"/>
  <c r="T9956" i="5"/>
  <c r="S9956" i="5"/>
  <c r="T9957" i="5"/>
  <c r="S9957" i="5"/>
  <c r="T9958" i="5"/>
  <c r="S9958" i="5"/>
  <c r="T9959" i="5"/>
  <c r="S9959" i="5"/>
  <c r="T9960" i="5"/>
  <c r="S9960" i="5"/>
  <c r="T9961" i="5"/>
  <c r="S9961" i="5"/>
  <c r="T9962" i="5"/>
  <c r="S9962" i="5"/>
  <c r="T9963" i="5"/>
  <c r="S9963" i="5"/>
  <c r="T9964" i="5"/>
  <c r="S9964" i="5"/>
  <c r="T9965" i="5"/>
  <c r="S9965" i="5"/>
  <c r="T9966" i="5"/>
  <c r="S9966" i="5"/>
  <c r="T9967" i="5"/>
  <c r="S9967" i="5"/>
  <c r="T9968" i="5"/>
  <c r="S9968" i="5"/>
  <c r="T9969" i="5"/>
  <c r="S9969" i="5"/>
  <c r="T9970" i="5"/>
  <c r="S9970" i="5"/>
  <c r="T9971" i="5"/>
  <c r="S9971" i="5"/>
  <c r="T9972" i="5"/>
  <c r="S9972" i="5"/>
  <c r="T9973" i="5"/>
  <c r="S9973" i="5"/>
  <c r="T9974" i="5"/>
  <c r="S9974" i="5"/>
  <c r="T9975" i="5"/>
  <c r="S9975" i="5"/>
  <c r="T9976" i="5"/>
  <c r="S9976" i="5"/>
  <c r="T9977" i="5"/>
  <c r="S9977" i="5"/>
  <c r="T9978" i="5"/>
  <c r="S9978" i="5"/>
  <c r="T9979" i="5"/>
  <c r="S9979" i="5"/>
  <c r="T9980" i="5"/>
  <c r="S9980" i="5"/>
  <c r="T9981" i="5"/>
  <c r="S9981" i="5"/>
  <c r="T9982" i="5"/>
  <c r="S9982" i="5"/>
  <c r="T9983" i="5"/>
  <c r="S9983" i="5"/>
  <c r="T9984" i="5"/>
  <c r="S9984" i="5"/>
  <c r="T9985" i="5"/>
  <c r="S9985" i="5"/>
  <c r="T9986" i="5"/>
  <c r="S9986" i="5"/>
  <c r="T9987" i="5"/>
  <c r="S9987" i="5"/>
  <c r="T9988" i="5"/>
  <c r="S9988" i="5"/>
  <c r="T9989" i="5"/>
  <c r="S9989" i="5"/>
  <c r="T9990" i="5"/>
  <c r="S9990" i="5"/>
  <c r="T9991" i="5"/>
  <c r="S9991" i="5"/>
  <c r="T9992" i="5"/>
  <c r="S9992" i="5"/>
  <c r="T9993" i="5"/>
  <c r="S9993" i="5"/>
  <c r="T9994" i="5"/>
  <c r="S9994" i="5"/>
  <c r="T9995" i="5"/>
  <c r="S9995" i="5"/>
  <c r="T9996" i="5"/>
  <c r="S9996" i="5"/>
  <c r="T9997" i="5"/>
  <c r="S9997" i="5"/>
  <c r="T9998" i="5"/>
  <c r="S9998" i="5"/>
  <c r="T9999" i="5"/>
  <c r="S9999" i="5"/>
  <c r="T10000" i="5"/>
  <c r="S10000" i="5"/>
  <c r="T10001" i="5"/>
  <c r="S10001" i="5"/>
  <c r="Q1636" i="5"/>
  <c r="R1636" i="5" s="1"/>
  <c r="Q1684" i="5"/>
  <c r="R1684" i="5" s="1"/>
  <c r="Q5779" i="5"/>
  <c r="R5779" i="5" s="1"/>
  <c r="Q5780" i="5"/>
  <c r="R5780" i="5" s="1"/>
  <c r="Q5787" i="5"/>
  <c r="R5787" i="5" s="1"/>
  <c r="Q5795" i="5"/>
  <c r="R5795" i="5" s="1"/>
  <c r="Q5796" i="5"/>
  <c r="R5796" i="5" s="1"/>
  <c r="Q5803" i="5"/>
  <c r="R5803" i="5" s="1"/>
  <c r="Q5804" i="5"/>
  <c r="R5804" i="5" s="1"/>
  <c r="Q5843" i="5"/>
  <c r="R5843" i="5" s="1"/>
  <c r="Q5852" i="5"/>
  <c r="R5852" i="5" s="1"/>
  <c r="Q5867" i="5"/>
  <c r="R5867" i="5" s="1"/>
  <c r="Q5903" i="5"/>
  <c r="R5903" i="5" s="1"/>
  <c r="Q5907" i="5"/>
  <c r="R5907" i="5" s="1"/>
  <c r="Q5947" i="5"/>
  <c r="R5947" i="5" s="1"/>
  <c r="Q5988" i="5"/>
  <c r="R5988" i="5" s="1"/>
  <c r="Q6011" i="5"/>
  <c r="R6011" i="5" s="1"/>
  <c r="Q6031" i="5"/>
  <c r="R6031" i="5" s="1"/>
  <c r="Q6140" i="5"/>
  <c r="R6140" i="5" s="1"/>
  <c r="Q6203" i="5"/>
  <c r="R6203" i="5" s="1"/>
  <c r="Q6204" i="5"/>
  <c r="R6204" i="5" s="1"/>
  <c r="Q6244" i="5"/>
  <c r="R6244" i="5" s="1"/>
  <c r="Q6291" i="5"/>
  <c r="R6291" i="5" s="1"/>
  <c r="Q6332" i="5"/>
  <c r="R6332" i="5" s="1"/>
  <c r="Q6375" i="5"/>
  <c r="R6375" i="5" s="1"/>
  <c r="Q6423" i="5"/>
  <c r="R6423" i="5" s="1"/>
  <c r="Q6427" i="5"/>
  <c r="R6427" i="5" s="1"/>
  <c r="Q6441" i="5"/>
  <c r="R6441" i="5" s="1"/>
  <c r="Q6443" i="5"/>
  <c r="R6443" i="5" s="1"/>
  <c r="Q6449" i="5"/>
  <c r="R6449" i="5" s="1"/>
  <c r="Q6451" i="5"/>
  <c r="R6451" i="5" s="1"/>
  <c r="Q6457" i="5"/>
  <c r="R6457" i="5" s="1"/>
  <c r="Q6459" i="5"/>
  <c r="R6459" i="5" s="1"/>
  <c r="Q6755" i="5"/>
  <c r="R6755" i="5" s="1"/>
  <c r="Q6757" i="5"/>
  <c r="R6757" i="5" s="1"/>
  <c r="Q6869" i="5"/>
  <c r="R6869" i="5" s="1"/>
  <c r="Q6877" i="5"/>
  <c r="R6877" i="5" s="1"/>
  <c r="Q6915" i="5"/>
  <c r="R6915" i="5" s="1"/>
  <c r="Q6917" i="5"/>
  <c r="R6917" i="5" s="1"/>
  <c r="Q6918" i="5"/>
  <c r="R6918" i="5" s="1"/>
  <c r="Q6923" i="5"/>
  <c r="R6923" i="5" s="1"/>
  <c r="Q6926" i="5"/>
  <c r="R6926" i="5" s="1"/>
  <c r="Q6954" i="5"/>
  <c r="R6954" i="5" s="1"/>
  <c r="Q6957" i="5"/>
  <c r="R6957" i="5" s="1"/>
  <c r="Q7021" i="5"/>
  <c r="R7021" i="5" s="1"/>
  <c r="Q8138" i="5"/>
  <c r="R8138" i="5" s="1"/>
  <c r="Q8139" i="5"/>
  <c r="R8139" i="5" s="1"/>
  <c r="Q8140" i="5"/>
  <c r="R8140" i="5" s="1"/>
  <c r="Q8144" i="5"/>
  <c r="R8144" i="5" s="1"/>
  <c r="Q8149" i="5"/>
  <c r="R8149" i="5" s="1"/>
  <c r="Q8159" i="5"/>
  <c r="R8159" i="5" s="1"/>
  <c r="Q8161" i="5"/>
  <c r="R8161" i="5" s="1"/>
  <c r="Q8182" i="5"/>
  <c r="R8182" i="5" s="1"/>
  <c r="Q8183" i="5"/>
  <c r="R8183" i="5" s="1"/>
  <c r="Q8184" i="5"/>
  <c r="R8184" i="5" s="1"/>
  <c r="Q8185" i="5"/>
  <c r="R8185" i="5" s="1"/>
  <c r="Q8221" i="5"/>
  <c r="R8221" i="5" s="1"/>
  <c r="Q8241" i="5"/>
  <c r="R8241" i="5" s="1"/>
  <c r="Q8242" i="5"/>
  <c r="R8242" i="5" s="1"/>
  <c r="Q8261" i="5"/>
  <c r="R8261" i="5" s="1"/>
  <c r="Q8290" i="5"/>
  <c r="R8290" i="5" s="1"/>
  <c r="Q8293" i="5"/>
  <c r="R8293" i="5" s="1"/>
  <c r="Q8309" i="5"/>
  <c r="R8309" i="5" s="1"/>
  <c r="Q8325" i="5"/>
  <c r="R8325" i="5" s="1"/>
  <c r="Q8361" i="5"/>
  <c r="R8361" i="5" s="1"/>
  <c r="Q8365" i="5"/>
  <c r="R8365" i="5" s="1"/>
  <c r="Q8373" i="5"/>
  <c r="R8373" i="5" s="1"/>
  <c r="Q9207" i="5"/>
  <c r="R9207" i="5" s="1"/>
  <c r="Q9210" i="5"/>
  <c r="R9210" i="5" s="1"/>
  <c r="Q9215" i="5"/>
  <c r="R9215" i="5" s="1"/>
  <c r="Q9218" i="5"/>
  <c r="R9218" i="5" s="1"/>
  <c r="Q9239" i="5"/>
  <c r="R9239" i="5" s="1"/>
  <c r="Q9276" i="5"/>
  <c r="R9276" i="5" s="1"/>
  <c r="Q9587" i="5"/>
  <c r="R9587" i="5" s="1"/>
  <c r="Q964" i="5"/>
  <c r="R964" i="5" s="1"/>
  <c r="Q1040" i="5"/>
  <c r="R1040" i="5" s="1"/>
  <c r="Q1081" i="5"/>
  <c r="R1081" i="5" s="1"/>
  <c r="Q1085" i="5"/>
  <c r="R1085" i="5" s="1"/>
  <c r="Q1095" i="5"/>
  <c r="R1095" i="5" s="1"/>
  <c r="Q1125" i="5"/>
  <c r="R1125" i="5" s="1"/>
  <c r="Q1133" i="5"/>
  <c r="R1133" i="5" s="1"/>
  <c r="Q1135" i="5"/>
  <c r="R1135" i="5" s="1"/>
  <c r="Q1136" i="5"/>
  <c r="R1136" i="5" s="1"/>
  <c r="Q1686" i="5"/>
  <c r="R1686" i="5" s="1"/>
  <c r="Q1690" i="5"/>
  <c r="R1690" i="5" s="1"/>
  <c r="Q1700" i="5"/>
  <c r="R1700" i="5" s="1"/>
  <c r="Q1707" i="5"/>
  <c r="R1707" i="5" s="1"/>
  <c r="Q1709" i="5"/>
  <c r="R1709" i="5" s="1"/>
  <c r="Q1724" i="5"/>
  <c r="R1724" i="5" s="1"/>
  <c r="Q1725" i="5"/>
  <c r="R1725" i="5" s="1"/>
  <c r="Q1726" i="5"/>
  <c r="R1726" i="5" s="1"/>
  <c r="Q1729" i="5"/>
  <c r="R1729" i="5" s="1"/>
  <c r="Q2188" i="5"/>
  <c r="R2188" i="5" s="1"/>
  <c r="Q2190" i="5"/>
  <c r="R2190" i="5" s="1"/>
  <c r="Q2204" i="5"/>
  <c r="R2204" i="5" s="1"/>
  <c r="Q2206" i="5"/>
  <c r="R2206" i="5" s="1"/>
  <c r="Q2212" i="5"/>
  <c r="R2212" i="5" s="1"/>
  <c r="Q2214" i="5"/>
  <c r="R2214" i="5" s="1"/>
  <c r="Q2218" i="5"/>
  <c r="R2218" i="5" s="1"/>
  <c r="Q2220" i="5"/>
  <c r="R2220" i="5" s="1"/>
  <c r="Q2222" i="5"/>
  <c r="R2222" i="5" s="1"/>
  <c r="Q2224" i="5"/>
  <c r="R2224" i="5" s="1"/>
  <c r="Q2230" i="5"/>
  <c r="R2230" i="5" s="1"/>
  <c r="Q2232" i="5"/>
  <c r="R2232" i="5" s="1"/>
  <c r="Q2266" i="5"/>
  <c r="R2266" i="5" s="1"/>
  <c r="Q2268" i="5"/>
  <c r="R2268" i="5" s="1"/>
  <c r="Q2270" i="5"/>
  <c r="R2270" i="5" s="1"/>
  <c r="Q2272" i="5"/>
  <c r="R2272" i="5" s="1"/>
  <c r="Q2274" i="5"/>
  <c r="R2274" i="5" s="1"/>
  <c r="Q2276" i="5"/>
  <c r="R2276" i="5" s="1"/>
  <c r="Q2278" i="5"/>
  <c r="R2278" i="5" s="1"/>
  <c r="Q2280" i="5"/>
  <c r="R2280" i="5" s="1"/>
  <c r="Q2282" i="5"/>
  <c r="R2282" i="5" s="1"/>
  <c r="Q2284" i="5"/>
  <c r="R2284" i="5" s="1"/>
  <c r="Q2286" i="5"/>
  <c r="R2286" i="5" s="1"/>
  <c r="Q2288" i="5"/>
  <c r="R2288" i="5" s="1"/>
  <c r="Q2290" i="5"/>
  <c r="R2290" i="5" s="1"/>
  <c r="Q2292" i="5"/>
  <c r="R2292" i="5" s="1"/>
  <c r="Q2294" i="5"/>
  <c r="R2294" i="5" s="1"/>
  <c r="Q2296" i="5"/>
  <c r="R2296" i="5" s="1"/>
  <c r="Q2298" i="5"/>
  <c r="R2298" i="5" s="1"/>
  <c r="Q2300" i="5"/>
  <c r="R2300" i="5" s="1"/>
  <c r="Q2302" i="5"/>
  <c r="R2302" i="5" s="1"/>
  <c r="Q2304" i="5"/>
  <c r="R2304" i="5" s="1"/>
  <c r="Q2306" i="5"/>
  <c r="R2306" i="5" s="1"/>
  <c r="Q2308" i="5"/>
  <c r="R2308" i="5" s="1"/>
  <c r="Q2310" i="5"/>
  <c r="R2310" i="5" s="1"/>
  <c r="Q2312" i="5"/>
  <c r="R2312" i="5" s="1"/>
  <c r="Q2314" i="5"/>
  <c r="R2314" i="5" s="1"/>
  <c r="Q2316" i="5"/>
  <c r="R2316" i="5" s="1"/>
  <c r="Q2318" i="5"/>
  <c r="R2318" i="5" s="1"/>
  <c r="Q2320" i="5"/>
  <c r="R2320" i="5" s="1"/>
  <c r="Q2322" i="5"/>
  <c r="R2322" i="5" s="1"/>
  <c r="Q2324" i="5"/>
  <c r="R2324" i="5" s="1"/>
  <c r="Q2326" i="5"/>
  <c r="R2326" i="5" s="1"/>
  <c r="Q2328" i="5"/>
  <c r="R2328" i="5" s="1"/>
  <c r="Q7027" i="5"/>
  <c r="R7027" i="5" s="1"/>
  <c r="Q7031" i="5"/>
  <c r="R7031" i="5" s="1"/>
  <c r="Q7033" i="5"/>
  <c r="R7033" i="5" s="1"/>
  <c r="Q7035" i="5"/>
  <c r="R7035" i="5" s="1"/>
  <c r="Q7048" i="5"/>
  <c r="R7048" i="5" s="1"/>
  <c r="Q7049" i="5"/>
  <c r="R7049" i="5" s="1"/>
  <c r="Q7055" i="5"/>
  <c r="R7055" i="5" s="1"/>
  <c r="Q7056" i="5"/>
  <c r="R7056" i="5" s="1"/>
  <c r="Q7057" i="5"/>
  <c r="R7057" i="5" s="1"/>
  <c r="Q7063" i="5"/>
  <c r="R7063" i="5" s="1"/>
  <c r="Q7067" i="5"/>
  <c r="R7067" i="5" s="1"/>
  <c r="Q7071" i="5"/>
  <c r="R7071" i="5" s="1"/>
  <c r="Q7077" i="5"/>
  <c r="R7077" i="5" s="1"/>
  <c r="Q7084" i="5"/>
  <c r="R7084" i="5" s="1"/>
  <c r="Q7274" i="5"/>
  <c r="R7274" i="5" s="1"/>
  <c r="Q7322" i="5"/>
  <c r="R7322" i="5" s="1"/>
  <c r="Q7340" i="5"/>
  <c r="R7340" i="5" s="1"/>
  <c r="Q7342" i="5"/>
  <c r="R7342" i="5" s="1"/>
  <c r="Q7350" i="5"/>
  <c r="R7350" i="5" s="1"/>
  <c r="Q7354" i="5"/>
  <c r="R7354" i="5" s="1"/>
  <c r="Q7468" i="5"/>
  <c r="R7468" i="5" s="1"/>
  <c r="Q8413" i="5"/>
  <c r="R8413" i="5" s="1"/>
  <c r="Q8969" i="5"/>
  <c r="R8969" i="5" s="1"/>
  <c r="Q9589" i="5"/>
  <c r="R9589" i="5" s="1"/>
  <c r="Q9595" i="5"/>
  <c r="R9595" i="5" s="1"/>
  <c r="Q9613" i="5"/>
  <c r="R9613" i="5" s="1"/>
  <c r="Q9619" i="5"/>
  <c r="R9619" i="5" s="1"/>
  <c r="Q9656" i="5"/>
  <c r="R9656" i="5" s="1"/>
  <c r="Q9751" i="5"/>
  <c r="R9751" i="5" s="1"/>
  <c r="Q9752" i="5"/>
  <c r="R9752" i="5" s="1"/>
  <c r="Q9754" i="5"/>
  <c r="R9754" i="5" s="1"/>
  <c r="Q9756" i="5"/>
  <c r="R9756" i="5" s="1"/>
  <c r="Q9760" i="5"/>
  <c r="R9760" i="5" s="1"/>
  <c r="Q9761" i="5"/>
  <c r="R9761" i="5" s="1"/>
  <c r="Q9762" i="5"/>
  <c r="R9762" i="5" s="1"/>
  <c r="Q9786" i="5"/>
  <c r="R9786" i="5" s="1"/>
  <c r="Q9798" i="5"/>
  <c r="R9798" i="5" s="1"/>
  <c r="Q9856" i="5"/>
  <c r="R9856" i="5" s="1"/>
  <c r="Q9857" i="5"/>
  <c r="R9857" i="5" s="1"/>
  <c r="Q9858" i="5"/>
  <c r="R9858" i="5" s="1"/>
  <c r="Q9862" i="5"/>
  <c r="R9862" i="5" s="1"/>
  <c r="Q9865" i="5"/>
  <c r="R9865" i="5" s="1"/>
  <c r="Q9866" i="5"/>
  <c r="R9866" i="5" s="1"/>
  <c r="Q9868" i="5"/>
  <c r="R9868" i="5" s="1"/>
  <c r="Q9870" i="5"/>
  <c r="R9870" i="5" s="1"/>
  <c r="Q9884" i="5"/>
  <c r="R9884" i="5" s="1"/>
  <c r="Q9886" i="5"/>
  <c r="R9886" i="5" s="1"/>
  <c r="Q9894" i="5"/>
  <c r="R9894" i="5" s="1"/>
  <c r="Q1142" i="5"/>
  <c r="R1142" i="5" s="1"/>
  <c r="Q1143" i="5"/>
  <c r="R1143" i="5" s="1"/>
  <c r="Q1147" i="5"/>
  <c r="R1147" i="5" s="1"/>
  <c r="Q1152" i="5"/>
  <c r="R1152" i="5" s="1"/>
  <c r="Q1160" i="5"/>
  <c r="R1160" i="5" s="1"/>
  <c r="Q1167" i="5"/>
  <c r="R1167" i="5" s="1"/>
  <c r="Q1176" i="5"/>
  <c r="R1176" i="5" s="1"/>
  <c r="Q1256" i="5"/>
  <c r="R1256" i="5" s="1"/>
  <c r="Q1258" i="5"/>
  <c r="R1258" i="5" s="1"/>
  <c r="Q1259" i="5"/>
  <c r="R1259" i="5" s="1"/>
  <c r="Q1260" i="5"/>
  <c r="R1260" i="5" s="1"/>
  <c r="Q1262" i="5"/>
  <c r="R1262" i="5" s="1"/>
  <c r="Q1263" i="5"/>
  <c r="R1263" i="5" s="1"/>
  <c r="Q1266" i="5"/>
  <c r="R1266" i="5" s="1"/>
  <c r="Q1267" i="5"/>
  <c r="R1267" i="5" s="1"/>
  <c r="Q1272" i="5"/>
  <c r="R1272" i="5" s="1"/>
  <c r="Q1276" i="5"/>
  <c r="R1276" i="5" s="1"/>
  <c r="Q1281" i="5"/>
  <c r="R1281" i="5" s="1"/>
  <c r="Q1292" i="5"/>
  <c r="R1292" i="5" s="1"/>
  <c r="Q1294" i="5"/>
  <c r="R1294" i="5" s="1"/>
  <c r="Q1295" i="5"/>
  <c r="R1295" i="5" s="1"/>
  <c r="Q1299" i="5"/>
  <c r="R1299" i="5" s="1"/>
  <c r="Q1308" i="5"/>
  <c r="R1308" i="5" s="1"/>
  <c r="Q1314" i="5"/>
  <c r="R1314" i="5" s="1"/>
  <c r="Q1318" i="5"/>
  <c r="R1318" i="5" s="1"/>
  <c r="Q1319" i="5"/>
  <c r="R1319" i="5" s="1"/>
  <c r="Q1321" i="5"/>
  <c r="R1321" i="5" s="1"/>
  <c r="Q1353" i="5"/>
  <c r="R1353" i="5" s="1"/>
  <c r="Q1760" i="5"/>
  <c r="R1760" i="5" s="1"/>
  <c r="Q2330" i="5"/>
  <c r="R2330" i="5" s="1"/>
  <c r="Q2332" i="5"/>
  <c r="R2332" i="5" s="1"/>
  <c r="Q2334" i="5"/>
  <c r="R2334" i="5" s="1"/>
  <c r="Q2336" i="5"/>
  <c r="R2336" i="5" s="1"/>
  <c r="Q2338" i="5"/>
  <c r="R2338" i="5" s="1"/>
  <c r="Q3188" i="5"/>
  <c r="R3188" i="5" s="1"/>
  <c r="Q6032" i="5"/>
  <c r="R6032" i="5" s="1"/>
  <c r="Q6033" i="5"/>
  <c r="R6033" i="5" s="1"/>
  <c r="Q6034" i="5"/>
  <c r="R6034" i="5" s="1"/>
  <c r="Q6035" i="5"/>
  <c r="R6035" i="5" s="1"/>
  <c r="Q6043" i="5"/>
  <c r="R6043" i="5" s="1"/>
  <c r="Q6053" i="5"/>
  <c r="R6053" i="5" s="1"/>
  <c r="Q6054" i="5"/>
  <c r="R6054" i="5" s="1"/>
  <c r="Q6055" i="5"/>
  <c r="R6055" i="5" s="1"/>
  <c r="Q6077" i="5"/>
  <c r="R6077" i="5" s="1"/>
  <c r="Q6078" i="5"/>
  <c r="R6078" i="5" s="1"/>
  <c r="Q6079" i="5"/>
  <c r="R6079" i="5" s="1"/>
  <c r="Q6083" i="5"/>
  <c r="R6083" i="5" s="1"/>
  <c r="Q6084" i="5"/>
  <c r="R6084" i="5" s="1"/>
  <c r="Q6107" i="5"/>
  <c r="R6107" i="5" s="1"/>
  <c r="Q6887" i="5"/>
  <c r="R6887" i="5" s="1"/>
  <c r="Q6958" i="5"/>
  <c r="R6958" i="5" s="1"/>
  <c r="Q6959" i="5"/>
  <c r="R6959" i="5" s="1"/>
  <c r="Q7469" i="5"/>
  <c r="R7469" i="5" s="1"/>
  <c r="Q7470" i="5"/>
  <c r="R7470" i="5" s="1"/>
  <c r="Q7471" i="5"/>
  <c r="R7471" i="5" s="1"/>
  <c r="Q7475" i="5"/>
  <c r="R7475" i="5" s="1"/>
  <c r="Q7476" i="5"/>
  <c r="R7476" i="5" s="1"/>
  <c r="Q7477" i="5"/>
  <c r="R7477" i="5" s="1"/>
  <c r="Q7483" i="5"/>
  <c r="R7483" i="5" s="1"/>
  <c r="Q7646" i="5"/>
  <c r="R7646" i="5" s="1"/>
  <c r="Q7649" i="5"/>
  <c r="R7649" i="5" s="1"/>
  <c r="Q7650" i="5"/>
  <c r="R7650" i="5" s="1"/>
  <c r="Q7655" i="5"/>
  <c r="R7655" i="5" s="1"/>
  <c r="Q7662" i="5"/>
  <c r="R7662" i="5" s="1"/>
  <c r="Q7663" i="5"/>
  <c r="R7663" i="5" s="1"/>
  <c r="Q7664" i="5"/>
  <c r="R7664" i="5" s="1"/>
  <c r="Q7667" i="5"/>
  <c r="R7667" i="5" s="1"/>
  <c r="Q7669" i="5"/>
  <c r="R7669" i="5" s="1"/>
  <c r="Q7670" i="5"/>
  <c r="R7670" i="5" s="1"/>
  <c r="Q7673" i="5"/>
  <c r="R7673" i="5" s="1"/>
  <c r="Q7676" i="5"/>
  <c r="R7676" i="5" s="1"/>
  <c r="Q7677" i="5"/>
  <c r="R7677" i="5" s="1"/>
  <c r="Q7679" i="5"/>
  <c r="R7679" i="5" s="1"/>
  <c r="Q7680" i="5"/>
  <c r="R7680" i="5" s="1"/>
  <c r="Q7683" i="5"/>
  <c r="R7683" i="5" s="1"/>
  <c r="Q7685" i="5"/>
  <c r="R7685" i="5" s="1"/>
  <c r="Q7686" i="5"/>
  <c r="R7686" i="5" s="1"/>
  <c r="Q7688" i="5"/>
  <c r="R7688" i="5" s="1"/>
  <c r="Q7690" i="5"/>
  <c r="R7690" i="5" s="1"/>
  <c r="Q7691" i="5"/>
  <c r="R7691" i="5" s="1"/>
  <c r="Q7692" i="5"/>
  <c r="R7692" i="5" s="1"/>
  <c r="Q7696" i="5"/>
  <c r="R7696" i="5" s="1"/>
  <c r="Q7698" i="5"/>
  <c r="R7698" i="5" s="1"/>
  <c r="Q7699" i="5"/>
  <c r="R7699" i="5" s="1"/>
  <c r="Q7709" i="5"/>
  <c r="R7709" i="5" s="1"/>
  <c r="Q7716" i="5"/>
  <c r="R7716" i="5" s="1"/>
  <c r="Q7718" i="5"/>
  <c r="R7718" i="5" s="1"/>
  <c r="Q7720" i="5"/>
  <c r="R7720" i="5" s="1"/>
  <c r="Q7725" i="5"/>
  <c r="R7725" i="5" s="1"/>
  <c r="Q7769" i="5"/>
  <c r="R7769" i="5" s="1"/>
  <c r="Q7961" i="5"/>
  <c r="R7961" i="5" s="1"/>
  <c r="Q7963" i="5"/>
  <c r="R7963" i="5" s="1"/>
  <c r="Q7979" i="5"/>
  <c r="R7979" i="5" s="1"/>
  <c r="Q7985" i="5"/>
  <c r="R7985" i="5" s="1"/>
  <c r="Q7995" i="5"/>
  <c r="R7995" i="5" s="1"/>
  <c r="Q8003" i="5"/>
  <c r="R8003" i="5" s="1"/>
  <c r="Q8057" i="5"/>
  <c r="R8057" i="5" s="1"/>
  <c r="Q8065" i="5"/>
  <c r="R8065" i="5" s="1"/>
  <c r="Q8077" i="5"/>
  <c r="R8077" i="5" s="1"/>
  <c r="Q8273" i="5"/>
  <c r="R8273" i="5" s="1"/>
  <c r="Q8414" i="5"/>
  <c r="R8414" i="5" s="1"/>
  <c r="Q8415" i="5"/>
  <c r="R8415" i="5" s="1"/>
  <c r="Q8416" i="5"/>
  <c r="R8416" i="5" s="1"/>
  <c r="Q8417" i="5"/>
  <c r="R8417" i="5" s="1"/>
  <c r="Q8446" i="5"/>
  <c r="R8446" i="5" s="1"/>
  <c r="Q8447" i="5"/>
  <c r="R8447" i="5" s="1"/>
  <c r="Q8448" i="5"/>
  <c r="R8448" i="5" s="1"/>
  <c r="Q8449" i="5"/>
  <c r="R8449" i="5" s="1"/>
  <c r="Q8495" i="5"/>
  <c r="R8495" i="5" s="1"/>
  <c r="Q8496" i="5"/>
  <c r="R8496" i="5" s="1"/>
  <c r="Q8497" i="5"/>
  <c r="R8497" i="5" s="1"/>
  <c r="Q8498" i="5"/>
  <c r="R8498" i="5" s="1"/>
  <c r="Q8500" i="5"/>
  <c r="R8500" i="5" s="1"/>
  <c r="Q8502" i="5"/>
  <c r="R8502" i="5" s="1"/>
  <c r="Q8505" i="5"/>
  <c r="R8505" i="5" s="1"/>
  <c r="Q8509" i="5"/>
  <c r="R8509" i="5" s="1"/>
  <c r="Q8510" i="5"/>
  <c r="R8510" i="5" s="1"/>
  <c r="Q8516" i="5"/>
  <c r="R8516" i="5" s="1"/>
  <c r="Q8518" i="5"/>
  <c r="R8518" i="5" s="1"/>
  <c r="Q8526" i="5"/>
  <c r="R8526" i="5" s="1"/>
  <c r="Q8527" i="5"/>
  <c r="R8527" i="5" s="1"/>
  <c r="Q8528" i="5"/>
  <c r="R8528" i="5" s="1"/>
  <c r="Q8529" i="5"/>
  <c r="R8529" i="5" s="1"/>
  <c r="Q8530" i="5"/>
  <c r="R8530" i="5" s="1"/>
  <c r="Q8531" i="5"/>
  <c r="R8531" i="5" s="1"/>
  <c r="Q8533" i="5"/>
  <c r="R8533" i="5" s="1"/>
  <c r="Q8542" i="5"/>
  <c r="R8542" i="5" s="1"/>
  <c r="Q8543" i="5"/>
  <c r="R8543" i="5" s="1"/>
  <c r="Q8544" i="5"/>
  <c r="R8544" i="5" s="1"/>
  <c r="Q8545" i="5"/>
  <c r="R8545" i="5" s="1"/>
  <c r="Q8546" i="5"/>
  <c r="R8546" i="5" s="1"/>
  <c r="Q8547" i="5"/>
  <c r="R8547" i="5" s="1"/>
  <c r="Q8549" i="5"/>
  <c r="R8549" i="5" s="1"/>
  <c r="Q8558" i="5"/>
  <c r="R8558" i="5" s="1"/>
  <c r="Q8559" i="5"/>
  <c r="R8559" i="5" s="1"/>
  <c r="Q8560" i="5"/>
  <c r="R8560" i="5" s="1"/>
  <c r="Q8561" i="5"/>
  <c r="R8561" i="5" s="1"/>
  <c r="Q8562" i="5"/>
  <c r="R8562" i="5" s="1"/>
  <c r="Q8563" i="5"/>
  <c r="R8563" i="5" s="1"/>
  <c r="Q8565" i="5"/>
  <c r="R8565" i="5" s="1"/>
  <c r="Q8582" i="5"/>
  <c r="R8582" i="5" s="1"/>
  <c r="Q8583" i="5"/>
  <c r="R8583" i="5" s="1"/>
  <c r="Q8584" i="5"/>
  <c r="R8584" i="5" s="1"/>
  <c r="Q8585" i="5"/>
  <c r="R8585" i="5" s="1"/>
  <c r="Q8586" i="5"/>
  <c r="R8586" i="5" s="1"/>
  <c r="Q8587" i="5"/>
  <c r="R8587" i="5" s="1"/>
  <c r="Q8589" i="5"/>
  <c r="R8589" i="5" s="1"/>
  <c r="Q8612" i="5"/>
  <c r="R8612" i="5" s="1"/>
  <c r="Q8614" i="5"/>
  <c r="R8614" i="5" s="1"/>
  <c r="Q8646" i="5"/>
  <c r="R8646" i="5" s="1"/>
  <c r="Q8647" i="5"/>
  <c r="R8647" i="5" s="1"/>
  <c r="Q8685" i="5"/>
  <c r="R8685" i="5" s="1"/>
  <c r="Q8688" i="5"/>
  <c r="R8688" i="5" s="1"/>
  <c r="Q8690" i="5"/>
  <c r="R8690" i="5" s="1"/>
  <c r="Q8692" i="5"/>
  <c r="R8692" i="5" s="1"/>
  <c r="Q8693" i="5"/>
  <c r="R8693" i="5" s="1"/>
  <c r="Q8709" i="5"/>
  <c r="R8709" i="5" s="1"/>
  <c r="Q8726" i="5"/>
  <c r="R8726" i="5" s="1"/>
  <c r="Q8727" i="5"/>
  <c r="R8727" i="5" s="1"/>
  <c r="Q8736" i="5"/>
  <c r="R8736" i="5" s="1"/>
  <c r="Q8738" i="5"/>
  <c r="R8738" i="5" s="1"/>
  <c r="Q8740" i="5"/>
  <c r="R8740" i="5" s="1"/>
  <c r="Q8741" i="5"/>
  <c r="R8741" i="5" s="1"/>
  <c r="Q8801" i="5"/>
  <c r="R8801" i="5" s="1"/>
  <c r="Q8908" i="5"/>
  <c r="R8908" i="5" s="1"/>
  <c r="Q8910" i="5"/>
  <c r="R8910" i="5" s="1"/>
  <c r="Q8912" i="5"/>
  <c r="R8912" i="5" s="1"/>
  <c r="Q8913" i="5"/>
  <c r="R8913" i="5" s="1"/>
  <c r="Q8915" i="5"/>
  <c r="R8915" i="5" s="1"/>
  <c r="Q8922" i="5"/>
  <c r="R8922" i="5" s="1"/>
  <c r="Q8923" i="5"/>
  <c r="R8923" i="5" s="1"/>
  <c r="Q8924" i="5"/>
  <c r="R8924" i="5" s="1"/>
  <c r="Q8926" i="5"/>
  <c r="R8926" i="5" s="1"/>
  <c r="Q8928" i="5"/>
  <c r="R8928" i="5" s="1"/>
  <c r="Q8936" i="5"/>
  <c r="R8936" i="5" s="1"/>
  <c r="Q8938" i="5"/>
  <c r="R8938" i="5" s="1"/>
  <c r="Q8939" i="5"/>
  <c r="R8939" i="5" s="1"/>
  <c r="Q8947" i="5"/>
  <c r="R8947" i="5" s="1"/>
  <c r="Q8948" i="5"/>
  <c r="R8948" i="5" s="1"/>
  <c r="Q8950" i="5"/>
  <c r="R8950" i="5" s="1"/>
  <c r="Q8956" i="5"/>
  <c r="R8956" i="5" s="1"/>
  <c r="Q8958" i="5"/>
  <c r="R8958" i="5" s="1"/>
  <c r="Q8962" i="5"/>
  <c r="R8962" i="5" s="1"/>
  <c r="Q6964" i="5"/>
  <c r="R6964" i="5" s="1"/>
  <c r="Q6965" i="5"/>
  <c r="R6965" i="5" s="1"/>
  <c r="Q6967" i="5"/>
  <c r="R6967" i="5" s="1"/>
  <c r="Q6990" i="5"/>
  <c r="R6990" i="5" s="1"/>
  <c r="Q6991" i="5"/>
  <c r="R6991" i="5" s="1"/>
  <c r="Q6992" i="5"/>
  <c r="R6992" i="5" s="1"/>
  <c r="Q6993" i="5"/>
  <c r="R6993" i="5" s="1"/>
  <c r="Q6994" i="5"/>
  <c r="R6994" i="5" s="1"/>
  <c r="Q7018" i="5"/>
  <c r="R7018" i="5" s="1"/>
  <c r="Q7097" i="5"/>
  <c r="R7097" i="5" s="1"/>
  <c r="Q7099" i="5"/>
  <c r="R7099" i="5" s="1"/>
  <c r="Q7103" i="5"/>
  <c r="R7103" i="5" s="1"/>
  <c r="Q7107" i="5"/>
  <c r="R7107" i="5" s="1"/>
  <c r="Q7110" i="5"/>
  <c r="R7110" i="5" s="1"/>
  <c r="Q7114" i="5"/>
  <c r="R7114" i="5" s="1"/>
  <c r="Q7122" i="5"/>
  <c r="R7122" i="5" s="1"/>
  <c r="Q7123" i="5"/>
  <c r="R7123" i="5" s="1"/>
  <c r="Q7127" i="5"/>
  <c r="R7127" i="5" s="1"/>
  <c r="Q7139" i="5"/>
  <c r="R7139" i="5" s="1"/>
  <c r="Q7140" i="5"/>
  <c r="R7140" i="5" s="1"/>
  <c r="Q7160" i="5"/>
  <c r="R7160" i="5" s="1"/>
  <c r="Q7162" i="5"/>
  <c r="R7162" i="5" s="1"/>
  <c r="Q7176" i="5"/>
  <c r="R7176" i="5" s="1"/>
  <c r="Q7178" i="5"/>
  <c r="R7178" i="5" s="1"/>
  <c r="Q7182" i="5"/>
  <c r="R7182" i="5" s="1"/>
  <c r="Q7189" i="5"/>
  <c r="R7189" i="5" s="1"/>
  <c r="Q7190" i="5"/>
  <c r="R7190" i="5" s="1"/>
  <c r="Q7191" i="5"/>
  <c r="R7191" i="5" s="1"/>
  <c r="Q7199" i="5"/>
  <c r="R7199" i="5" s="1"/>
  <c r="Q7227" i="5"/>
  <c r="R7227" i="5" s="1"/>
  <c r="Q7228" i="5"/>
  <c r="R7228" i="5" s="1"/>
  <c r="Q7229" i="5"/>
  <c r="R7229" i="5" s="1"/>
  <c r="Q7230" i="5"/>
  <c r="R7230" i="5" s="1"/>
  <c r="Q7238" i="5"/>
  <c r="R7238" i="5" s="1"/>
  <c r="Q7256" i="5"/>
  <c r="R7256" i="5" s="1"/>
  <c r="Q7257" i="5"/>
  <c r="R7257" i="5" s="1"/>
  <c r="Q7260" i="5"/>
  <c r="R7260" i="5" s="1"/>
  <c r="Q7272" i="5"/>
  <c r="R7272" i="5" s="1"/>
  <c r="Q7318" i="5"/>
  <c r="R7318" i="5" s="1"/>
  <c r="Q8970" i="5"/>
  <c r="R8970" i="5" s="1"/>
  <c r="Q8971" i="5"/>
  <c r="R8971" i="5" s="1"/>
  <c r="Q8972" i="5"/>
  <c r="R8972" i="5" s="1"/>
  <c r="Q8974" i="5"/>
  <c r="R8974" i="5" s="1"/>
  <c r="Q8978" i="5"/>
  <c r="R8978" i="5" s="1"/>
  <c r="Q8997" i="5"/>
  <c r="R8997" i="5" s="1"/>
  <c r="Q8999" i="5"/>
  <c r="R8999" i="5" s="1"/>
  <c r="Q9005" i="5"/>
  <c r="R9005" i="5" s="1"/>
  <c r="Q9009" i="5"/>
  <c r="R9009" i="5" s="1"/>
  <c r="Q9013" i="5"/>
  <c r="R9013" i="5" s="1"/>
  <c r="Q9015" i="5"/>
  <c r="R9015" i="5" s="1"/>
  <c r="Q9027" i="5"/>
  <c r="R9027" i="5" s="1"/>
  <c r="Q9029" i="5"/>
  <c r="R9029" i="5" s="1"/>
  <c r="Q9033" i="5"/>
  <c r="R9033" i="5" s="1"/>
  <c r="Q9035" i="5"/>
  <c r="R9035" i="5" s="1"/>
  <c r="Q9059" i="5"/>
  <c r="R9059" i="5" s="1"/>
  <c r="Q9105" i="5"/>
  <c r="R9105" i="5" s="1"/>
  <c r="Q9107" i="5"/>
  <c r="R9107" i="5" s="1"/>
  <c r="Q9109" i="5"/>
  <c r="R9109" i="5" s="1"/>
  <c r="Q9110" i="5"/>
  <c r="R9110" i="5" s="1"/>
  <c r="Q9114" i="5"/>
  <c r="R9114" i="5" s="1"/>
  <c r="Q9116" i="5"/>
  <c r="R9116" i="5" s="1"/>
  <c r="Q9118" i="5"/>
  <c r="R9118" i="5" s="1"/>
  <c r="Q9120" i="5"/>
  <c r="R9120" i="5" s="1"/>
  <c r="Q9122" i="5"/>
  <c r="R9122" i="5" s="1"/>
  <c r="Q9123" i="5"/>
  <c r="R9123" i="5" s="1"/>
  <c r="Q9125" i="5"/>
  <c r="R9125" i="5" s="1"/>
  <c r="Q9126" i="5"/>
  <c r="R9126" i="5" s="1"/>
  <c r="Q9130" i="5"/>
  <c r="R9130" i="5" s="1"/>
  <c r="Q9131" i="5"/>
  <c r="R9131" i="5" s="1"/>
  <c r="Q9133" i="5"/>
  <c r="R9133" i="5" s="1"/>
  <c r="Q9138" i="5"/>
  <c r="R9138" i="5" s="1"/>
  <c r="Q9278" i="5"/>
  <c r="R9278" i="5" s="1"/>
  <c r="Q9280" i="5"/>
  <c r="R9280" i="5" s="1"/>
  <c r="Q9281" i="5"/>
  <c r="R9281" i="5" s="1"/>
  <c r="Q9284" i="5"/>
  <c r="R9284" i="5" s="1"/>
  <c r="Q9285" i="5"/>
  <c r="R9285" i="5" s="1"/>
  <c r="Q9296" i="5"/>
  <c r="R9296" i="5" s="1"/>
  <c r="Q9300" i="5"/>
  <c r="R9300" i="5" s="1"/>
  <c r="Q9302" i="5"/>
  <c r="R9302" i="5" s="1"/>
  <c r="Q9310" i="5"/>
  <c r="R9310" i="5" s="1"/>
  <c r="Q9312" i="5"/>
  <c r="R9312" i="5" s="1"/>
  <c r="Q9316" i="5"/>
  <c r="R9316" i="5" s="1"/>
  <c r="Q9318" i="5"/>
  <c r="R9318" i="5" s="1"/>
  <c r="Q9368" i="5"/>
  <c r="R9368" i="5" s="1"/>
  <c r="Q1058" i="5"/>
  <c r="R1058" i="5" s="1"/>
  <c r="Q1060" i="5"/>
  <c r="R1060" i="5" s="1"/>
  <c r="Q1062" i="5"/>
  <c r="R1062" i="5" s="1"/>
  <c r="Q1064" i="5"/>
  <c r="R1064" i="5" s="1"/>
  <c r="Q1068" i="5"/>
  <c r="R1068" i="5" s="1"/>
  <c r="Q1096" i="5"/>
  <c r="R1096" i="5" s="1"/>
  <c r="Q1100" i="5"/>
  <c r="R1100" i="5" s="1"/>
  <c r="Q1104" i="5"/>
  <c r="R1104" i="5" s="1"/>
  <c r="Q1761" i="5"/>
  <c r="R1761" i="5" s="1"/>
  <c r="Q1763" i="5"/>
  <c r="R1763" i="5" s="1"/>
  <c r="Q1765" i="5"/>
  <c r="R1765" i="5" s="1"/>
  <c r="Q1773" i="5"/>
  <c r="R1773" i="5" s="1"/>
  <c r="Q1885" i="5"/>
  <c r="R1885" i="5" s="1"/>
  <c r="Q1893" i="5"/>
  <c r="R1893" i="5" s="1"/>
  <c r="Q1901" i="5"/>
  <c r="R1901" i="5" s="1"/>
  <c r="Q1917" i="5"/>
  <c r="R1917" i="5" s="1"/>
  <c r="Q1933" i="5"/>
  <c r="R1933" i="5" s="1"/>
  <c r="Q6334" i="5"/>
  <c r="R6334" i="5" s="1"/>
  <c r="Q6340" i="5"/>
  <c r="R6340" i="5" s="1"/>
  <c r="Q6376" i="5"/>
  <c r="R6376" i="5" s="1"/>
  <c r="Q6378" i="5"/>
  <c r="R6378" i="5" s="1"/>
  <c r="Q6380" i="5"/>
  <c r="R6380" i="5" s="1"/>
  <c r="Q6388" i="5"/>
  <c r="R6388" i="5" s="1"/>
  <c r="Q6396" i="5"/>
  <c r="R6396" i="5" s="1"/>
  <c r="Q6400" i="5"/>
  <c r="R6400" i="5" s="1"/>
  <c r="Q6762" i="5"/>
  <c r="R6762" i="5" s="1"/>
  <c r="Q6768" i="5"/>
  <c r="R6768" i="5" s="1"/>
  <c r="Q6770" i="5"/>
  <c r="R6770" i="5" s="1"/>
  <c r="Q6776" i="5"/>
  <c r="R6776" i="5" s="1"/>
  <c r="Q6778" i="5"/>
  <c r="R6778" i="5" s="1"/>
  <c r="Q6788" i="5"/>
  <c r="R6788" i="5" s="1"/>
  <c r="Q6796" i="5"/>
  <c r="R6796" i="5" s="1"/>
  <c r="Q6816" i="5"/>
  <c r="R6816" i="5" s="1"/>
  <c r="Q6856" i="5"/>
  <c r="R6856" i="5" s="1"/>
  <c r="Q6874" i="5"/>
  <c r="R6874" i="5" s="1"/>
  <c r="Q7089" i="5"/>
  <c r="R7089" i="5" s="1"/>
  <c r="Q7093" i="5"/>
  <c r="R7093" i="5" s="1"/>
  <c r="Q7201" i="5"/>
  <c r="R7201" i="5" s="1"/>
  <c r="Q8096" i="5"/>
  <c r="R8096" i="5" s="1"/>
  <c r="Q8100" i="5"/>
  <c r="R8100" i="5" s="1"/>
  <c r="Q8128" i="5"/>
  <c r="R8128" i="5" s="1"/>
  <c r="Q8164" i="5"/>
  <c r="R8164" i="5" s="1"/>
  <c r="Q9139" i="5"/>
  <c r="R9139" i="5" s="1"/>
  <c r="Q9141" i="5"/>
  <c r="R9141" i="5" s="1"/>
  <c r="Q9147" i="5"/>
  <c r="R9147" i="5" s="1"/>
  <c r="Q9149" i="5"/>
  <c r="R9149" i="5" s="1"/>
  <c r="Q9169" i="5"/>
  <c r="R9169" i="5" s="1"/>
  <c r="Q9253" i="5"/>
  <c r="R9253" i="5" s="1"/>
  <c r="Q9255" i="5"/>
  <c r="R9255" i="5" s="1"/>
  <c r="Q6890" i="5"/>
  <c r="R6890" i="5" s="1"/>
  <c r="Q6898" i="5"/>
  <c r="R6898" i="5" s="1"/>
  <c r="Q6930" i="5"/>
  <c r="R6930" i="5" s="1"/>
  <c r="Q7275" i="5"/>
  <c r="R7275" i="5" s="1"/>
  <c r="Q7277" i="5"/>
  <c r="R7277" i="5" s="1"/>
  <c r="Q7283" i="5"/>
  <c r="R7283" i="5" s="1"/>
  <c r="Q7285" i="5"/>
  <c r="R7285" i="5" s="1"/>
  <c r="Q7291" i="5"/>
  <c r="R7291" i="5" s="1"/>
  <c r="Q7293" i="5"/>
  <c r="R7293" i="5" s="1"/>
  <c r="Q7299" i="5"/>
  <c r="R7299" i="5" s="1"/>
  <c r="Q7301" i="5"/>
  <c r="R7301" i="5" s="1"/>
  <c r="Q7303" i="5"/>
  <c r="R7303" i="5" s="1"/>
  <c r="Q7305" i="5"/>
  <c r="R7305" i="5" s="1"/>
  <c r="Q7393" i="5"/>
  <c r="R7393" i="5" s="1"/>
  <c r="Q7413" i="5"/>
  <c r="R7413" i="5" s="1"/>
  <c r="Q7429" i="5"/>
  <c r="R7429" i="5" s="1"/>
  <c r="Q8280" i="5"/>
  <c r="R8280" i="5" s="1"/>
  <c r="Q8284" i="5"/>
  <c r="R8284" i="5" s="1"/>
  <c r="Q9309" i="5"/>
  <c r="R9309" i="5" s="1"/>
  <c r="Q9313" i="5"/>
  <c r="R9313" i="5" s="1"/>
  <c r="Q9317" i="5"/>
  <c r="R9317" i="5" s="1"/>
  <c r="Q9327" i="5"/>
  <c r="R9327" i="5" s="1"/>
  <c r="Q9329" i="5"/>
  <c r="R9329" i="5" s="1"/>
  <c r="Q9367" i="5"/>
  <c r="R9367" i="5" s="1"/>
  <c r="Q9373" i="5"/>
  <c r="R9373" i="5" s="1"/>
  <c r="Q9377" i="5"/>
  <c r="R9377" i="5" s="1"/>
  <c r="Q9579" i="5"/>
  <c r="R9579" i="5" s="1"/>
  <c r="Q9673" i="5"/>
  <c r="R9673" i="5" s="1"/>
  <c r="Q9743" i="5"/>
  <c r="R9743" i="5" s="1"/>
  <c r="Q1354" i="5"/>
  <c r="R1354" i="5" s="1"/>
  <c r="Q1470" i="5"/>
  <c r="R1470" i="5" s="1"/>
  <c r="Q1480" i="5"/>
  <c r="R1480" i="5" s="1"/>
  <c r="Q1484" i="5"/>
  <c r="R1484" i="5" s="1"/>
  <c r="Q1638" i="5"/>
  <c r="R1638" i="5" s="1"/>
  <c r="Q1644" i="5"/>
  <c r="R1644" i="5" s="1"/>
  <c r="Q1646" i="5"/>
  <c r="R1646" i="5" s="1"/>
  <c r="Q1650" i="5"/>
  <c r="R1650" i="5" s="1"/>
  <c r="Q1652" i="5"/>
  <c r="R1652" i="5" s="1"/>
  <c r="Q1660" i="5"/>
  <c r="R1660" i="5" s="1"/>
  <c r="Q1664" i="5"/>
  <c r="R1664" i="5" s="1"/>
  <c r="Q1668" i="5"/>
  <c r="R1668" i="5" s="1"/>
  <c r="Q1678" i="5"/>
  <c r="R1678" i="5" s="1"/>
  <c r="Q1682" i="5"/>
  <c r="R1682" i="5" s="1"/>
  <c r="Q3189" i="5"/>
  <c r="R3189" i="5" s="1"/>
  <c r="Q3191" i="5"/>
  <c r="R3191" i="5" s="1"/>
  <c r="Q3229" i="5"/>
  <c r="R3229" i="5" s="1"/>
  <c r="Q3231" i="5"/>
  <c r="R3231" i="5" s="1"/>
  <c r="Q3237" i="5"/>
  <c r="R3237" i="5" s="1"/>
  <c r="Q3239" i="5"/>
  <c r="R3239" i="5" s="1"/>
  <c r="Q4405" i="5"/>
  <c r="R4405" i="5" s="1"/>
  <c r="Q4407" i="5"/>
  <c r="R4407" i="5" s="1"/>
  <c r="Q4409" i="5"/>
  <c r="R4409" i="5" s="1"/>
  <c r="Q4413" i="5"/>
  <c r="R4413" i="5" s="1"/>
  <c r="Q4415" i="5"/>
  <c r="R4415" i="5" s="1"/>
  <c r="Q4417" i="5"/>
  <c r="R4417" i="5" s="1"/>
  <c r="Q4451" i="5"/>
  <c r="R4451" i="5" s="1"/>
  <c r="Q4459" i="5"/>
  <c r="R4459" i="5" s="1"/>
  <c r="Q5263" i="5"/>
  <c r="R5263" i="5" s="1"/>
  <c r="Q5323" i="5"/>
  <c r="R5323" i="5" s="1"/>
  <c r="Q5333" i="5"/>
  <c r="R5333" i="5" s="1"/>
  <c r="Q5339" i="5"/>
  <c r="R5339" i="5" s="1"/>
  <c r="Q5469" i="5"/>
  <c r="R5469" i="5" s="1"/>
  <c r="Q5471" i="5"/>
  <c r="R5471" i="5" s="1"/>
  <c r="Q5473" i="5"/>
  <c r="R5473" i="5" s="1"/>
  <c r="Q5475" i="5"/>
  <c r="R5475" i="5" s="1"/>
  <c r="Q5477" i="5"/>
  <c r="R5477" i="5" s="1"/>
  <c r="Q5479" i="5"/>
  <c r="R5479" i="5" s="1"/>
  <c r="Q5481" i="5"/>
  <c r="R5481" i="5" s="1"/>
  <c r="Q5483" i="5"/>
  <c r="R5483" i="5" s="1"/>
  <c r="Q5573" i="5"/>
  <c r="R5573" i="5" s="1"/>
  <c r="Q5575" i="5"/>
  <c r="R5575" i="5" s="1"/>
  <c r="Q5577" i="5"/>
  <c r="R5577" i="5" s="1"/>
  <c r="Q5589" i="5"/>
  <c r="R5589" i="5" s="1"/>
  <c r="Q5591" i="5"/>
  <c r="R5591" i="5" s="1"/>
  <c r="Q5593" i="5"/>
  <c r="R5593" i="5" s="1"/>
  <c r="Q7813" i="5"/>
  <c r="R7813" i="5" s="1"/>
  <c r="Q7875" i="5"/>
  <c r="R7875" i="5" s="1"/>
  <c r="Q7877" i="5"/>
  <c r="R7877" i="5" s="1"/>
  <c r="Q7899" i="5"/>
  <c r="R7899" i="5" s="1"/>
  <c r="Q7911" i="5"/>
  <c r="R7911" i="5" s="1"/>
  <c r="Q7913" i="5"/>
  <c r="R7913" i="5" s="1"/>
  <c r="Q7951" i="5"/>
  <c r="R7951" i="5" s="1"/>
  <c r="Q7953" i="5"/>
  <c r="R7953" i="5" s="1"/>
  <c r="Q7955" i="5"/>
  <c r="R7955" i="5" s="1"/>
  <c r="Q9869" i="5"/>
  <c r="R9869" i="5" s="1"/>
  <c r="Q1730" i="5"/>
  <c r="R1730" i="5" s="1"/>
  <c r="Q1732" i="5"/>
  <c r="R1732" i="5" s="1"/>
  <c r="Q1734" i="5"/>
  <c r="R1734" i="5" s="1"/>
  <c r="Q1746" i="5"/>
  <c r="R1746" i="5" s="1"/>
  <c r="Q1748" i="5"/>
  <c r="R1748" i="5" s="1"/>
  <c r="Q1750" i="5"/>
  <c r="R1750" i="5" s="1"/>
  <c r="Q1756" i="5"/>
  <c r="R1756" i="5" s="1"/>
  <c r="Q1758" i="5"/>
  <c r="R1758" i="5" s="1"/>
  <c r="Q1762" i="5"/>
  <c r="R1762" i="5" s="1"/>
  <c r="Q1766" i="5"/>
  <c r="R1766" i="5" s="1"/>
  <c r="Q1770" i="5"/>
  <c r="R1770" i="5" s="1"/>
  <c r="Q1772" i="5"/>
  <c r="R1772" i="5" s="1"/>
  <c r="Q1774" i="5"/>
  <c r="R1774" i="5" s="1"/>
  <c r="Q1776" i="5"/>
  <c r="R1776" i="5" s="1"/>
  <c r="Q1880" i="5"/>
  <c r="R1880" i="5" s="1"/>
  <c r="Q1882" i="5"/>
  <c r="R1882" i="5" s="1"/>
  <c r="Q1884" i="5"/>
  <c r="R1884" i="5" s="1"/>
  <c r="Q1888" i="5"/>
  <c r="R1888" i="5" s="1"/>
  <c r="Q1890" i="5"/>
  <c r="R1890" i="5" s="1"/>
  <c r="Q1892" i="5"/>
  <c r="R1892" i="5" s="1"/>
  <c r="Q1896" i="5"/>
  <c r="R1896" i="5" s="1"/>
  <c r="Q1898" i="5"/>
  <c r="R1898" i="5" s="1"/>
  <c r="Q1900" i="5"/>
  <c r="R1900" i="5" s="1"/>
  <c r="Q1910" i="5"/>
  <c r="R1910" i="5" s="1"/>
  <c r="Q1912" i="5"/>
  <c r="R1912" i="5" s="1"/>
  <c r="Q1914" i="5"/>
  <c r="R1914" i="5" s="1"/>
  <c r="Q1916" i="5"/>
  <c r="R1916" i="5" s="1"/>
  <c r="Q1920" i="5"/>
  <c r="R1920" i="5" s="1"/>
  <c r="Q1922" i="5"/>
  <c r="R1922" i="5" s="1"/>
  <c r="Q1924" i="5"/>
  <c r="R1924" i="5" s="1"/>
  <c r="Q1926" i="5"/>
  <c r="R1926" i="5" s="1"/>
  <c r="Q1928" i="5"/>
  <c r="R1928" i="5" s="1"/>
  <c r="Q1930" i="5"/>
  <c r="R1930" i="5" s="1"/>
  <c r="Q1932" i="5"/>
  <c r="R1932" i="5" s="1"/>
  <c r="Q1966" i="5"/>
  <c r="R1966" i="5" s="1"/>
  <c r="Q1974" i="5"/>
  <c r="R1974" i="5" s="1"/>
  <c r="Q2138" i="5"/>
  <c r="R2138" i="5" s="1"/>
  <c r="Q2148" i="5"/>
  <c r="R2148" i="5" s="1"/>
  <c r="Q2150" i="5"/>
  <c r="R2150" i="5" s="1"/>
  <c r="Q2176" i="5"/>
  <c r="R2176" i="5" s="1"/>
  <c r="Q2178" i="5"/>
  <c r="R2178" i="5" s="1"/>
  <c r="Q2186" i="5"/>
  <c r="R2186" i="5" s="1"/>
  <c r="Q2992" i="5"/>
  <c r="R2992" i="5" s="1"/>
  <c r="Q2996" i="5"/>
  <c r="R2996" i="5" s="1"/>
  <c r="Q3050" i="5"/>
  <c r="R3050" i="5" s="1"/>
  <c r="Q3052" i="5"/>
  <c r="R3052" i="5" s="1"/>
  <c r="Q3084" i="5"/>
  <c r="R3084" i="5" s="1"/>
  <c r="Q3088" i="5"/>
  <c r="R3088" i="5" s="1"/>
  <c r="Q3128" i="5"/>
  <c r="R3128" i="5" s="1"/>
  <c r="Q3170" i="5"/>
  <c r="R3170" i="5" s="1"/>
  <c r="Q3172" i="5"/>
  <c r="R3172" i="5" s="1"/>
  <c r="Q3176" i="5"/>
  <c r="R3176" i="5" s="1"/>
  <c r="Q6117" i="5"/>
  <c r="R6117" i="5" s="1"/>
  <c r="Q6119" i="5"/>
  <c r="R6119" i="5" s="1"/>
  <c r="Q6141" i="5"/>
  <c r="R6141" i="5" s="1"/>
  <c r="Q6143" i="5"/>
  <c r="R6143" i="5" s="1"/>
  <c r="Q6147" i="5"/>
  <c r="R6147" i="5" s="1"/>
  <c r="Q6163" i="5"/>
  <c r="R6163" i="5" s="1"/>
  <c r="Q6247" i="5"/>
  <c r="R6247" i="5" s="1"/>
  <c r="Q6879" i="5"/>
  <c r="R6879" i="5" s="1"/>
  <c r="Q7086" i="5"/>
  <c r="R7086" i="5" s="1"/>
  <c r="Q8081" i="5"/>
  <c r="R8081" i="5" s="1"/>
  <c r="Q8229" i="5"/>
  <c r="R8229" i="5" s="1"/>
  <c r="Q9140" i="5"/>
  <c r="R9140" i="5" s="1"/>
  <c r="Q9146" i="5"/>
  <c r="R9146" i="5" s="1"/>
  <c r="Q9150" i="5"/>
  <c r="R9150" i="5" s="1"/>
  <c r="Q9154" i="5"/>
  <c r="R9154" i="5" s="1"/>
  <c r="Q9166" i="5"/>
  <c r="R9166" i="5" s="1"/>
  <c r="Q9170" i="5"/>
  <c r="R9170" i="5" s="1"/>
  <c r="Q9186" i="5"/>
  <c r="R9186" i="5" s="1"/>
  <c r="Q9240" i="5"/>
  <c r="R9240" i="5" s="1"/>
  <c r="Q6889" i="5"/>
  <c r="R6889" i="5" s="1"/>
  <c r="Q6893" i="5"/>
  <c r="R6893" i="5" s="1"/>
  <c r="Q6897" i="5"/>
  <c r="R6897" i="5" s="1"/>
  <c r="Q6909" i="5"/>
  <c r="R6909" i="5" s="1"/>
  <c r="Q6933" i="5"/>
  <c r="R6933" i="5" s="1"/>
  <c r="Q6941" i="5"/>
  <c r="R6941" i="5" s="1"/>
  <c r="Q7019" i="5"/>
  <c r="R7019" i="5" s="1"/>
  <c r="Q7276" i="5"/>
  <c r="R7276" i="5" s="1"/>
  <c r="Q7278" i="5"/>
  <c r="R7278" i="5" s="1"/>
  <c r="Q7286" i="5"/>
  <c r="R7286" i="5" s="1"/>
  <c r="Q7292" i="5"/>
  <c r="R7292" i="5" s="1"/>
  <c r="Q7294" i="5"/>
  <c r="R7294" i="5" s="1"/>
  <c r="Q7300" i="5"/>
  <c r="R7300" i="5" s="1"/>
  <c r="Q7302" i="5"/>
  <c r="R7302" i="5" s="1"/>
  <c r="Q7306" i="5"/>
  <c r="R7306" i="5" s="1"/>
  <c r="Q7376" i="5"/>
  <c r="R7376" i="5" s="1"/>
  <c r="Q7378" i="5"/>
  <c r="R7378" i="5" s="1"/>
  <c r="Q7382" i="5"/>
  <c r="R7382" i="5" s="1"/>
  <c r="Q7392" i="5"/>
  <c r="R7392" i="5" s="1"/>
  <c r="Q7452" i="5"/>
  <c r="R7452" i="5" s="1"/>
  <c r="Q8277" i="5"/>
  <c r="R8277" i="5" s="1"/>
  <c r="Q8333" i="5"/>
  <c r="R8333" i="5" s="1"/>
  <c r="Q8375" i="5"/>
  <c r="R8375" i="5" s="1"/>
  <c r="Q8379" i="5"/>
  <c r="R8379" i="5" s="1"/>
  <c r="Q8381" i="5"/>
  <c r="R8381" i="5" s="1"/>
  <c r="Q8387" i="5"/>
  <c r="R8387" i="5" s="1"/>
  <c r="Q8389" i="5"/>
  <c r="R8389" i="5" s="1"/>
  <c r="Q8391" i="5"/>
  <c r="R8391" i="5" s="1"/>
  <c r="Q8393" i="5"/>
  <c r="R8393" i="5" s="1"/>
  <c r="Q8813" i="5"/>
  <c r="R8813" i="5" s="1"/>
  <c r="Q8817" i="5"/>
  <c r="R8817" i="5" s="1"/>
  <c r="Q8819" i="5"/>
  <c r="R8819" i="5" s="1"/>
  <c r="Q8825" i="5"/>
  <c r="R8825" i="5" s="1"/>
  <c r="Q8827" i="5"/>
  <c r="R8827" i="5" s="1"/>
  <c r="Q8843" i="5"/>
  <c r="R8843" i="5" s="1"/>
  <c r="Q8885" i="5"/>
  <c r="R8885" i="5" s="1"/>
  <c r="Q8887" i="5"/>
  <c r="R8887" i="5" s="1"/>
  <c r="Q8889" i="5"/>
  <c r="R8889" i="5" s="1"/>
  <c r="Q8891" i="5"/>
  <c r="R8891" i="5" s="1"/>
  <c r="Q8907" i="5"/>
  <c r="R8907" i="5" s="1"/>
  <c r="Q9370" i="5"/>
  <c r="R9370" i="5" s="1"/>
  <c r="Q9372" i="5"/>
  <c r="R9372" i="5" s="1"/>
  <c r="Q9546" i="5"/>
  <c r="R9546" i="5" s="1"/>
  <c r="Q9632" i="5"/>
  <c r="R9632" i="5" s="1"/>
  <c r="Q9638" i="5"/>
  <c r="R9638" i="5" s="1"/>
  <c r="Q9648" i="5"/>
  <c r="R9648" i="5" s="1"/>
  <c r="Q9700" i="5"/>
  <c r="R9700" i="5" s="1"/>
  <c r="Q9708" i="5"/>
  <c r="R9708" i="5" s="1"/>
  <c r="Q9716" i="5"/>
  <c r="R9716" i="5" s="1"/>
  <c r="Q9724" i="5"/>
  <c r="R9724" i="5" s="1"/>
  <c r="Q9736" i="5"/>
  <c r="R9736" i="5" s="1"/>
  <c r="Q9738" i="5"/>
  <c r="R9738" i="5" s="1"/>
  <c r="Q9748" i="5"/>
  <c r="R9748" i="5" s="1"/>
  <c r="Q9750" i="5"/>
  <c r="R9750" i="5" s="1"/>
  <c r="Q1377" i="5"/>
  <c r="R1377" i="5" s="1"/>
  <c r="Q1385" i="5"/>
  <c r="R1385" i="5" s="1"/>
  <c r="Q1463" i="5"/>
  <c r="R1463" i="5" s="1"/>
  <c r="Q1471" i="5"/>
  <c r="R1471" i="5" s="1"/>
  <c r="Q1477" i="5"/>
  <c r="R1477" i="5" s="1"/>
  <c r="Q1481" i="5"/>
  <c r="R1481" i="5" s="1"/>
  <c r="Q3190" i="5"/>
  <c r="R3190" i="5" s="1"/>
  <c r="Q3192" i="5"/>
  <c r="R3192" i="5" s="1"/>
  <c r="Q3230" i="5"/>
  <c r="R3230" i="5" s="1"/>
  <c r="Q3232" i="5"/>
  <c r="R3232" i="5" s="1"/>
  <c r="Q3238" i="5"/>
  <c r="R3238" i="5" s="1"/>
  <c r="Q3240" i="5"/>
  <c r="R3240" i="5" s="1"/>
  <c r="Q3244" i="5"/>
  <c r="R3244" i="5" s="1"/>
  <c r="Q5258" i="5"/>
  <c r="R5258" i="5" s="1"/>
  <c r="Q5260" i="5"/>
  <c r="R5260" i="5" s="1"/>
  <c r="Q5262" i="5"/>
  <c r="R5262" i="5" s="1"/>
  <c r="Q5272" i="5"/>
  <c r="R5272" i="5" s="1"/>
  <c r="Q5322" i="5"/>
  <c r="R5322" i="5" s="1"/>
  <c r="Q5328" i="5"/>
  <c r="R5328" i="5" s="1"/>
  <c r="Q5332" i="5"/>
  <c r="R5332" i="5" s="1"/>
  <c r="Q5338" i="5"/>
  <c r="R5338" i="5" s="1"/>
  <c r="Q5472" i="5"/>
  <c r="R5472" i="5" s="1"/>
  <c r="Q5474" i="5"/>
  <c r="R5474" i="5" s="1"/>
  <c r="Q5480" i="5"/>
  <c r="R5480" i="5" s="1"/>
  <c r="Q5482" i="5"/>
  <c r="R5482" i="5" s="1"/>
  <c r="Q5484" i="5"/>
  <c r="R5484" i="5" s="1"/>
  <c r="Q5576" i="5"/>
  <c r="R5576" i="5" s="1"/>
  <c r="Q5578" i="5"/>
  <c r="R5578" i="5" s="1"/>
  <c r="Q5580" i="5"/>
  <c r="R5580" i="5" s="1"/>
  <c r="Q5592" i="5"/>
  <c r="R5592" i="5" s="1"/>
  <c r="Q5594" i="5"/>
  <c r="R5594" i="5" s="1"/>
  <c r="Q5596" i="5"/>
  <c r="R5596" i="5" s="1"/>
  <c r="Q5604" i="5"/>
  <c r="R5604" i="5" s="1"/>
  <c r="Q5636" i="5"/>
  <c r="R5636" i="5" s="1"/>
  <c r="Q5668" i="5"/>
  <c r="R5668" i="5" s="1"/>
  <c r="Q5692" i="5"/>
  <c r="R5692" i="5" s="1"/>
  <c r="Q7906" i="5"/>
  <c r="R7906" i="5" s="1"/>
  <c r="Q7968" i="5"/>
  <c r="R7968" i="5" s="1"/>
  <c r="Q8012" i="5"/>
  <c r="R8012" i="5" s="1"/>
  <c r="Q8014" i="5"/>
  <c r="R8014" i="5" s="1"/>
  <c r="Q8016" i="5"/>
  <c r="R8016" i="5" s="1"/>
  <c r="Q8034" i="5"/>
  <c r="R8034" i="5" s="1"/>
  <c r="Q8042" i="5"/>
  <c r="R8042" i="5" s="1"/>
  <c r="Q8044" i="5"/>
  <c r="R8044" i="5" s="1"/>
  <c r="Q8046" i="5"/>
  <c r="R8046" i="5" s="1"/>
  <c r="Q17" i="5"/>
  <c r="R17" i="5" s="1"/>
  <c r="Q382" i="5"/>
  <c r="R382" i="5" s="1"/>
  <c r="Q134" i="5"/>
  <c r="R134" i="5" s="1"/>
  <c r="Q301" i="5"/>
  <c r="R301" i="5" s="1"/>
  <c r="Q657" i="5"/>
  <c r="R657" i="5" s="1"/>
  <c r="Q676" i="5"/>
  <c r="R676" i="5" s="1"/>
  <c r="Q712" i="5"/>
  <c r="R712" i="5" s="1"/>
  <c r="Q748" i="5"/>
  <c r="R748" i="5" s="1"/>
  <c r="Q921" i="5"/>
  <c r="R921" i="5" s="1"/>
  <c r="Q953" i="5"/>
  <c r="R953" i="5" s="1"/>
  <c r="Q1010" i="5"/>
  <c r="R1010" i="5" s="1"/>
  <c r="Q861" i="5"/>
  <c r="R861" i="5" s="1"/>
  <c r="Q920" i="5"/>
  <c r="R920" i="5" s="1"/>
  <c r="Q952" i="5"/>
  <c r="R952" i="5" s="1"/>
  <c r="Q442" i="5"/>
  <c r="R442" i="5" s="1"/>
  <c r="Q444" i="5"/>
  <c r="R444" i="5" s="1"/>
  <c r="Q448" i="5"/>
  <c r="R448" i="5" s="1"/>
  <c r="Q497" i="5"/>
  <c r="R497" i="5" s="1"/>
  <c r="Q1046" i="5"/>
  <c r="R1046" i="5" s="1"/>
  <c r="Q1048" i="5"/>
  <c r="R1048" i="5" s="1"/>
  <c r="Q443" i="5"/>
  <c r="R443" i="5" s="1"/>
  <c r="Q447" i="5"/>
  <c r="R447" i="5" s="1"/>
  <c r="Q504" i="5"/>
  <c r="R504" i="5" s="1"/>
  <c r="Q580" i="5"/>
  <c r="R580" i="5" s="1"/>
  <c r="Q637" i="5"/>
  <c r="R637" i="5" s="1"/>
  <c r="Q375" i="5"/>
  <c r="R375" i="5" s="1"/>
  <c r="Q422" i="5"/>
  <c r="R422" i="5" s="1"/>
  <c r="Q430" i="5"/>
  <c r="R430" i="5" s="1"/>
  <c r="Q464" i="5"/>
  <c r="R464" i="5" s="1"/>
  <c r="Q698" i="5"/>
  <c r="R698" i="5" s="1"/>
  <c r="Q783" i="5"/>
  <c r="R783" i="5" s="1"/>
  <c r="Q958" i="5"/>
  <c r="R958" i="5" s="1"/>
  <c r="Q1486" i="5"/>
  <c r="R1486" i="5" s="1"/>
  <c r="Q1496" i="5"/>
  <c r="R1496" i="5" s="1"/>
  <c r="Q1500" i="5"/>
  <c r="R1500" i="5" s="1"/>
  <c r="Q1518" i="5"/>
  <c r="R1518" i="5" s="1"/>
  <c r="Q1528" i="5"/>
  <c r="R1528" i="5" s="1"/>
  <c r="Q1532" i="5"/>
  <c r="R1532" i="5" s="1"/>
  <c r="Q1566" i="5"/>
  <c r="R1566" i="5" s="1"/>
  <c r="Q1576" i="5"/>
  <c r="R1576" i="5" s="1"/>
  <c r="Q1580" i="5"/>
  <c r="R1580" i="5" s="1"/>
  <c r="Q1602" i="5"/>
  <c r="R1602" i="5" s="1"/>
  <c r="Q231" i="5"/>
  <c r="R231" i="5" s="1"/>
  <c r="Q259" i="5"/>
  <c r="R259" i="5" s="1"/>
  <c r="Q261" i="5"/>
  <c r="R261" i="5" s="1"/>
  <c r="Q263" i="5"/>
  <c r="R263" i="5" s="1"/>
  <c r="Q265" i="5"/>
  <c r="R265" i="5" s="1"/>
  <c r="Q267" i="5"/>
  <c r="R267" i="5" s="1"/>
  <c r="Q282" i="5"/>
  <c r="R282" i="5" s="1"/>
  <c r="Q284" i="5"/>
  <c r="R284" i="5" s="1"/>
  <c r="Q286" i="5"/>
  <c r="R286" i="5" s="1"/>
  <c r="Q314" i="5"/>
  <c r="R314" i="5" s="1"/>
  <c r="Q316" i="5"/>
  <c r="R316" i="5" s="1"/>
  <c r="Q318" i="5"/>
  <c r="R318" i="5" s="1"/>
  <c r="Q320" i="5"/>
  <c r="R320" i="5" s="1"/>
  <c r="Q322" i="5"/>
  <c r="R322" i="5" s="1"/>
  <c r="Q324" i="5"/>
  <c r="R324" i="5" s="1"/>
  <c r="Q339" i="5"/>
  <c r="R339" i="5" s="1"/>
  <c r="Q367" i="5"/>
  <c r="R367" i="5" s="1"/>
  <c r="Q369" i="5"/>
  <c r="R369" i="5" s="1"/>
  <c r="Q371" i="5"/>
  <c r="R371" i="5" s="1"/>
  <c r="Q373" i="5"/>
  <c r="R373" i="5" s="1"/>
  <c r="Q378" i="5"/>
  <c r="R378" i="5" s="1"/>
  <c r="Q425" i="5"/>
  <c r="R425" i="5" s="1"/>
  <c r="Q433" i="5"/>
  <c r="R433" i="5" s="1"/>
  <c r="Q480" i="5"/>
  <c r="R480" i="5" s="1"/>
  <c r="Q482" i="5"/>
  <c r="R482" i="5" s="1"/>
  <c r="Q484" i="5"/>
  <c r="R484" i="5" s="1"/>
  <c r="Q486" i="5"/>
  <c r="R486" i="5" s="1"/>
  <c r="Q488" i="5"/>
  <c r="R488" i="5" s="1"/>
  <c r="Q516" i="5"/>
  <c r="R516" i="5" s="1"/>
  <c r="Q518" i="5"/>
  <c r="R518" i="5" s="1"/>
  <c r="Q520" i="5"/>
  <c r="R520" i="5" s="1"/>
  <c r="Q535" i="5"/>
  <c r="R535" i="5" s="1"/>
  <c r="Q537" i="5"/>
  <c r="R537" i="5" s="1"/>
  <c r="Q539" i="5"/>
  <c r="R539" i="5" s="1"/>
  <c r="Q541" i="5"/>
  <c r="R541" i="5" s="1"/>
  <c r="Q543" i="5"/>
  <c r="R543" i="5" s="1"/>
  <c r="Q571" i="5"/>
  <c r="R571" i="5" s="1"/>
  <c r="Q573" i="5"/>
  <c r="R573" i="5" s="1"/>
  <c r="Q575" i="5"/>
  <c r="R575" i="5" s="1"/>
  <c r="Q590" i="5"/>
  <c r="R590" i="5" s="1"/>
  <c r="Q592" i="5"/>
  <c r="R592" i="5" s="1"/>
  <c r="Q594" i="5"/>
  <c r="R594" i="5" s="1"/>
  <c r="Q596" i="5"/>
  <c r="R596" i="5" s="1"/>
  <c r="Q624" i="5"/>
  <c r="R624" i="5" s="1"/>
  <c r="Q626" i="5"/>
  <c r="R626" i="5" s="1"/>
  <c r="Q628" i="5"/>
  <c r="R628" i="5" s="1"/>
  <c r="Q630" i="5"/>
  <c r="R630" i="5" s="1"/>
  <c r="Q632" i="5"/>
  <c r="R632" i="5" s="1"/>
  <c r="Q647" i="5"/>
  <c r="R647" i="5" s="1"/>
  <c r="Q649" i="5"/>
  <c r="R649" i="5" s="1"/>
  <c r="Q651" i="5"/>
  <c r="R651" i="5" s="1"/>
  <c r="Q679" i="5"/>
  <c r="R679" i="5" s="1"/>
  <c r="Q681" i="5"/>
  <c r="R681" i="5" s="1"/>
  <c r="Q683" i="5"/>
  <c r="R683" i="5" s="1"/>
  <c r="Q685" i="5"/>
  <c r="R685" i="5" s="1"/>
  <c r="Q687" i="5"/>
  <c r="R687" i="5" s="1"/>
  <c r="Q702" i="5"/>
  <c r="R702" i="5" s="1"/>
  <c r="Q704" i="5"/>
  <c r="R704" i="5" s="1"/>
  <c r="Q732" i="5"/>
  <c r="R732" i="5" s="1"/>
  <c r="Q734" i="5"/>
  <c r="R734" i="5" s="1"/>
  <c r="Q736" i="5"/>
  <c r="R736" i="5" s="1"/>
  <c r="Q738" i="5"/>
  <c r="R738" i="5" s="1"/>
  <c r="Q740" i="5"/>
  <c r="R740" i="5" s="1"/>
  <c r="Q742" i="5"/>
  <c r="R742" i="5" s="1"/>
  <c r="Q744" i="5"/>
  <c r="R744" i="5" s="1"/>
  <c r="Q746" i="5"/>
  <c r="R746" i="5" s="1"/>
  <c r="Q774" i="5"/>
  <c r="R774" i="5" s="1"/>
  <c r="Q776" i="5"/>
  <c r="R776" i="5" s="1"/>
  <c r="Q778" i="5"/>
  <c r="R778" i="5" s="1"/>
  <c r="Q1389" i="5"/>
  <c r="R1389" i="5" s="1"/>
  <c r="Q1395" i="5"/>
  <c r="R1395" i="5" s="1"/>
  <c r="Q1401" i="5"/>
  <c r="R1401" i="5" s="1"/>
  <c r="Q1405" i="5"/>
  <c r="R1405" i="5" s="1"/>
  <c r="Q1421" i="5"/>
  <c r="R1421" i="5" s="1"/>
  <c r="Q1427" i="5"/>
  <c r="R1427" i="5" s="1"/>
  <c r="Q1433" i="5"/>
  <c r="R1433" i="5" s="1"/>
  <c r="Q1449" i="5"/>
  <c r="R1449" i="5" s="1"/>
  <c r="Q379" i="5"/>
  <c r="R379" i="5" s="1"/>
  <c r="Q426" i="5"/>
  <c r="R426" i="5" s="1"/>
  <c r="Q434" i="5"/>
  <c r="R434" i="5" s="1"/>
  <c r="Q638" i="5"/>
  <c r="R638" i="5" s="1"/>
  <c r="Q642" i="5"/>
  <c r="R642" i="5" s="1"/>
  <c r="Q818" i="5"/>
  <c r="R818" i="5" s="1"/>
  <c r="Q1088" i="5"/>
  <c r="R1088" i="5" s="1"/>
  <c r="Q1120" i="5"/>
  <c r="R1120" i="5" s="1"/>
  <c r="Q1128" i="5"/>
  <c r="R1128" i="5" s="1"/>
  <c r="Q1511" i="5"/>
  <c r="R1511" i="5" s="1"/>
  <c r="Q1519" i="5"/>
  <c r="R1519" i="5" s="1"/>
  <c r="Q1525" i="5"/>
  <c r="R1525" i="5" s="1"/>
  <c r="Q1529" i="5"/>
  <c r="R1529" i="5" s="1"/>
  <c r="Q1535" i="5"/>
  <c r="R1535" i="5" s="1"/>
  <c r="Q1541" i="5"/>
  <c r="R1541" i="5" s="1"/>
  <c r="Q1543" i="5"/>
  <c r="R1543" i="5" s="1"/>
  <c r="Q1567" i="5"/>
  <c r="R1567" i="5" s="1"/>
  <c r="Q1573" i="5"/>
  <c r="R1573" i="5" s="1"/>
  <c r="Q1575" i="5"/>
  <c r="R1575" i="5" s="1"/>
  <c r="Q1589" i="5"/>
  <c r="R1589" i="5" s="1"/>
  <c r="Q232" i="5"/>
  <c r="R232" i="5" s="1"/>
  <c r="Q260" i="5"/>
  <c r="R260" i="5" s="1"/>
  <c r="Q262" i="5"/>
  <c r="R262" i="5" s="1"/>
  <c r="Q264" i="5"/>
  <c r="R264" i="5" s="1"/>
  <c r="Q266" i="5"/>
  <c r="R266" i="5" s="1"/>
  <c r="Q268" i="5"/>
  <c r="R268" i="5" s="1"/>
  <c r="Q283" i="5"/>
  <c r="R283" i="5" s="1"/>
  <c r="Q285" i="5"/>
  <c r="R285" i="5" s="1"/>
  <c r="Q313" i="5"/>
  <c r="R313" i="5" s="1"/>
  <c r="Q315" i="5"/>
  <c r="R315" i="5" s="1"/>
  <c r="Q317" i="5"/>
  <c r="R317" i="5" s="1"/>
  <c r="Q319" i="5"/>
  <c r="R319" i="5" s="1"/>
  <c r="Q321" i="5"/>
  <c r="R321" i="5" s="1"/>
  <c r="Q323" i="5"/>
  <c r="R323" i="5" s="1"/>
  <c r="Q338" i="5"/>
  <c r="R338" i="5" s="1"/>
  <c r="Q340" i="5"/>
  <c r="R340" i="5" s="1"/>
  <c r="Q368" i="5"/>
  <c r="R368" i="5" s="1"/>
  <c r="Q370" i="5"/>
  <c r="R370" i="5" s="1"/>
  <c r="Q372" i="5"/>
  <c r="R372" i="5" s="1"/>
  <c r="Q374" i="5"/>
  <c r="R374" i="5" s="1"/>
  <c r="Q408" i="5"/>
  <c r="R408" i="5" s="1"/>
  <c r="Q429" i="5"/>
  <c r="R429" i="5" s="1"/>
  <c r="Q463" i="5"/>
  <c r="R463" i="5" s="1"/>
  <c r="Q481" i="5"/>
  <c r="R481" i="5" s="1"/>
  <c r="Q483" i="5"/>
  <c r="R483" i="5" s="1"/>
  <c r="Q485" i="5"/>
  <c r="R485" i="5" s="1"/>
  <c r="Q487" i="5"/>
  <c r="R487" i="5" s="1"/>
  <c r="Q489" i="5"/>
  <c r="R489" i="5" s="1"/>
  <c r="Q517" i="5"/>
  <c r="R517" i="5" s="1"/>
  <c r="Q519" i="5"/>
  <c r="R519" i="5" s="1"/>
  <c r="Q534" i="5"/>
  <c r="R534" i="5" s="1"/>
  <c r="Q536" i="5"/>
  <c r="R536" i="5" s="1"/>
  <c r="Q538" i="5"/>
  <c r="R538" i="5" s="1"/>
  <c r="Q540" i="5"/>
  <c r="R540" i="5" s="1"/>
  <c r="Q542" i="5"/>
  <c r="R542" i="5" s="1"/>
  <c r="Q570" i="5"/>
  <c r="R570" i="5" s="1"/>
  <c r="Q572" i="5"/>
  <c r="R572" i="5" s="1"/>
  <c r="Q574" i="5"/>
  <c r="R574" i="5" s="1"/>
  <c r="Q576" i="5"/>
  <c r="R576" i="5" s="1"/>
  <c r="Q591" i="5"/>
  <c r="R591" i="5" s="1"/>
  <c r="Q593" i="5"/>
  <c r="R593" i="5" s="1"/>
  <c r="Q595" i="5"/>
  <c r="R595" i="5" s="1"/>
  <c r="Q597" i="5"/>
  <c r="R597" i="5" s="1"/>
  <c r="Q625" i="5"/>
  <c r="R625" i="5" s="1"/>
  <c r="Q627" i="5"/>
  <c r="R627" i="5" s="1"/>
  <c r="Q629" i="5"/>
  <c r="R629" i="5" s="1"/>
  <c r="Q631" i="5"/>
  <c r="R631" i="5" s="1"/>
  <c r="Q646" i="5"/>
  <c r="R646" i="5" s="1"/>
  <c r="Q648" i="5"/>
  <c r="R648" i="5" s="1"/>
  <c r="Q650" i="5"/>
  <c r="R650" i="5" s="1"/>
  <c r="Q678" i="5"/>
  <c r="R678" i="5" s="1"/>
  <c r="Q680" i="5"/>
  <c r="R680" i="5" s="1"/>
  <c r="Q682" i="5"/>
  <c r="R682" i="5" s="1"/>
  <c r="Q684" i="5"/>
  <c r="R684" i="5" s="1"/>
  <c r="Q686" i="5"/>
  <c r="R686" i="5" s="1"/>
  <c r="Q688" i="5"/>
  <c r="R688" i="5" s="1"/>
  <c r="Q703" i="5"/>
  <c r="R703" i="5" s="1"/>
  <c r="Q705" i="5"/>
  <c r="R705" i="5" s="1"/>
  <c r="Q733" i="5"/>
  <c r="R733" i="5" s="1"/>
  <c r="Q735" i="5"/>
  <c r="R735" i="5" s="1"/>
  <c r="Q737" i="5"/>
  <c r="R737" i="5" s="1"/>
  <c r="Q739" i="5"/>
  <c r="R739" i="5" s="1"/>
  <c r="Q741" i="5"/>
  <c r="R741" i="5" s="1"/>
  <c r="Q743" i="5"/>
  <c r="R743" i="5" s="1"/>
  <c r="Q745" i="5"/>
  <c r="R745" i="5" s="1"/>
  <c r="Q773" i="5"/>
  <c r="R773" i="5" s="1"/>
  <c r="Q775" i="5"/>
  <c r="R775" i="5" s="1"/>
  <c r="Q777" i="5"/>
  <c r="R777" i="5" s="1"/>
  <c r="Q779" i="5"/>
  <c r="R779" i="5" s="1"/>
  <c r="Q781" i="5"/>
  <c r="R781" i="5" s="1"/>
  <c r="Q796" i="5"/>
  <c r="R796" i="5" s="1"/>
  <c r="Q798" i="5"/>
  <c r="R798" i="5" s="1"/>
  <c r="Q800" i="5"/>
  <c r="R800" i="5" s="1"/>
  <c r="Q828" i="5"/>
  <c r="R828" i="5" s="1"/>
  <c r="Q830" i="5"/>
  <c r="R830" i="5" s="1"/>
  <c r="Q832" i="5"/>
  <c r="R832" i="5" s="1"/>
  <c r="Q834" i="5"/>
  <c r="R834" i="5" s="1"/>
  <c r="Q836" i="5"/>
  <c r="R836" i="5" s="1"/>
  <c r="Q838" i="5"/>
  <c r="R838" i="5" s="1"/>
  <c r="Q840" i="5"/>
  <c r="R840" i="5" s="1"/>
  <c r="Q868" i="5"/>
  <c r="R868" i="5" s="1"/>
  <c r="Q870" i="5"/>
  <c r="R870" i="5" s="1"/>
  <c r="Q872" i="5"/>
  <c r="R872" i="5" s="1"/>
  <c r="Q887" i="5"/>
  <c r="R887" i="5" s="1"/>
  <c r="Q889" i="5"/>
  <c r="R889" i="5" s="1"/>
  <c r="Q891" i="5"/>
  <c r="R891" i="5" s="1"/>
  <c r="Q893" i="5"/>
  <c r="R893" i="5" s="1"/>
  <c r="Q895" i="5"/>
  <c r="R895" i="5" s="1"/>
  <c r="Q923" i="5"/>
  <c r="R923" i="5" s="1"/>
  <c r="Q925" i="5"/>
  <c r="R925" i="5" s="1"/>
  <c r="Q927" i="5"/>
  <c r="R927" i="5" s="1"/>
  <c r="Q929" i="5"/>
  <c r="R929" i="5" s="1"/>
  <c r="Q944" i="5"/>
  <c r="R944" i="5" s="1"/>
  <c r="Q946" i="5"/>
  <c r="R946" i="5" s="1"/>
  <c r="Q948" i="5"/>
  <c r="R948" i="5" s="1"/>
  <c r="Q976" i="5"/>
  <c r="R976" i="5" s="1"/>
  <c r="Q978" i="5"/>
  <c r="R978" i="5" s="1"/>
  <c r="Q980" i="5"/>
  <c r="R980" i="5" s="1"/>
  <c r="Q982" i="5"/>
  <c r="R982" i="5" s="1"/>
  <c r="Q984" i="5"/>
  <c r="R984" i="5" s="1"/>
  <c r="Q999" i="5"/>
  <c r="R999" i="5" s="1"/>
  <c r="Q1001" i="5"/>
  <c r="R1001" i="5" s="1"/>
  <c r="Q1003" i="5"/>
  <c r="R1003" i="5" s="1"/>
  <c r="Q21" i="5"/>
  <c r="R21" i="5" s="1"/>
  <c r="Q23" i="5"/>
  <c r="R23" i="5" s="1"/>
  <c r="Q25" i="5"/>
  <c r="R25" i="5" s="1"/>
  <c r="Q27" i="5"/>
  <c r="R27" i="5" s="1"/>
  <c r="Q29" i="5"/>
  <c r="R29" i="5" s="1"/>
  <c r="Q46" i="5"/>
  <c r="R46" i="5" s="1"/>
  <c r="Q1192" i="5"/>
  <c r="R1192" i="5" s="1"/>
  <c r="Q1212" i="5"/>
  <c r="R1212" i="5" s="1"/>
  <c r="Q1228" i="5"/>
  <c r="R1228" i="5" s="1"/>
  <c r="Q1244" i="5"/>
  <c r="R1244" i="5" s="1"/>
  <c r="Q1715" i="5"/>
  <c r="R1715" i="5" s="1"/>
  <c r="Q1717" i="5"/>
  <c r="R1717" i="5" s="1"/>
  <c r="Q1723" i="5"/>
  <c r="R1723" i="5" s="1"/>
  <c r="Q1745" i="5"/>
  <c r="R1745" i="5" s="1"/>
  <c r="Q3021" i="5"/>
  <c r="R3021" i="5" s="1"/>
  <c r="Q3101" i="5"/>
  <c r="R3101" i="5" s="1"/>
  <c r="Q6108" i="5"/>
  <c r="R6108" i="5" s="1"/>
  <c r="Q6118" i="5"/>
  <c r="R6118" i="5" s="1"/>
  <c r="Q6142" i="5"/>
  <c r="R6142" i="5" s="1"/>
  <c r="Q6148" i="5"/>
  <c r="R6148" i="5" s="1"/>
  <c r="Q5693" i="5"/>
  <c r="R5693" i="5" s="1"/>
  <c r="Q5695" i="5"/>
  <c r="R5695" i="5" s="1"/>
  <c r="Q5701" i="5"/>
  <c r="R5701" i="5" s="1"/>
  <c r="Q5703" i="5"/>
  <c r="R5703" i="5" s="1"/>
  <c r="Q5741" i="5"/>
  <c r="R5741" i="5" s="1"/>
  <c r="Q5743" i="5"/>
  <c r="R5743" i="5" s="1"/>
  <c r="Q5749" i="5"/>
  <c r="R5749" i="5" s="1"/>
  <c r="Q5751" i="5"/>
  <c r="R5751" i="5" s="1"/>
  <c r="Q5805" i="5"/>
  <c r="R5805" i="5" s="1"/>
  <c r="Q5807" i="5"/>
  <c r="R5807" i="5" s="1"/>
  <c r="Q5813" i="5"/>
  <c r="R5813" i="5" s="1"/>
  <c r="Q5815" i="5"/>
  <c r="R5815" i="5" s="1"/>
  <c r="Q5875" i="5"/>
  <c r="R5875" i="5" s="1"/>
  <c r="Q6139" i="5"/>
  <c r="R6139" i="5" s="1"/>
  <c r="Q6159" i="5"/>
  <c r="R6159" i="5" s="1"/>
  <c r="Q2340" i="5"/>
  <c r="R2340" i="5" s="1"/>
  <c r="Q2342" i="5"/>
  <c r="R2342" i="5" s="1"/>
  <c r="Q2344" i="5"/>
  <c r="R2344" i="5" s="1"/>
  <c r="Q2346" i="5"/>
  <c r="R2346" i="5" s="1"/>
  <c r="Q2348" i="5"/>
  <c r="R2348" i="5" s="1"/>
  <c r="Q2350" i="5"/>
  <c r="R2350" i="5" s="1"/>
  <c r="Q2352" i="5"/>
  <c r="R2352" i="5" s="1"/>
  <c r="Q2354" i="5"/>
  <c r="R2354" i="5" s="1"/>
  <c r="Q2356" i="5"/>
  <c r="R2356" i="5" s="1"/>
  <c r="Q2358" i="5"/>
  <c r="R2358" i="5" s="1"/>
  <c r="Q2360" i="5"/>
  <c r="R2360" i="5" s="1"/>
  <c r="Q2362" i="5"/>
  <c r="R2362" i="5" s="1"/>
  <c r="Q2364" i="5"/>
  <c r="R2364" i="5" s="1"/>
  <c r="Q2366" i="5"/>
  <c r="R2366" i="5" s="1"/>
  <c r="Q2368" i="5"/>
  <c r="R2368" i="5" s="1"/>
  <c r="Q2370" i="5"/>
  <c r="R2370" i="5" s="1"/>
  <c r="Q2372" i="5"/>
  <c r="R2372" i="5" s="1"/>
  <c r="Q2374" i="5"/>
  <c r="R2374" i="5" s="1"/>
  <c r="Q2376" i="5"/>
  <c r="R2376" i="5" s="1"/>
  <c r="Q2378" i="5"/>
  <c r="R2378" i="5" s="1"/>
  <c r="Q2380" i="5"/>
  <c r="R2380" i="5" s="1"/>
  <c r="Q2382" i="5"/>
  <c r="R2382" i="5" s="1"/>
  <c r="Q2384" i="5"/>
  <c r="R2384" i="5" s="1"/>
  <c r="Q2386" i="5"/>
  <c r="R2386" i="5" s="1"/>
  <c r="Q2388" i="5"/>
  <c r="R2388" i="5" s="1"/>
  <c r="Q2390" i="5"/>
  <c r="R2390" i="5" s="1"/>
  <c r="Q2392" i="5"/>
  <c r="R2392" i="5" s="1"/>
  <c r="Q2394" i="5"/>
  <c r="R2394" i="5" s="1"/>
  <c r="Q2396" i="5"/>
  <c r="R2396" i="5" s="1"/>
  <c r="Q2398" i="5"/>
  <c r="R2398" i="5" s="1"/>
  <c r="Q2400" i="5"/>
  <c r="R2400" i="5" s="1"/>
  <c r="Q2402" i="5"/>
  <c r="R2402" i="5" s="1"/>
  <c r="Q2404" i="5"/>
  <c r="R2404" i="5" s="1"/>
  <c r="Q2406" i="5"/>
  <c r="R2406" i="5" s="1"/>
  <c r="Q2408" i="5"/>
  <c r="R2408" i="5" s="1"/>
  <c r="Q2410" i="5"/>
  <c r="R2410" i="5" s="1"/>
  <c r="Q2412" i="5"/>
  <c r="R2412" i="5" s="1"/>
  <c r="Q2414" i="5"/>
  <c r="R2414" i="5" s="1"/>
  <c r="Q2416" i="5"/>
  <c r="R2416" i="5" s="1"/>
  <c r="Q2418" i="5"/>
  <c r="R2418" i="5" s="1"/>
  <c r="Q2420" i="5"/>
  <c r="R2420" i="5" s="1"/>
  <c r="Q2422" i="5"/>
  <c r="R2422" i="5" s="1"/>
  <c r="Q2424" i="5"/>
  <c r="R2424" i="5" s="1"/>
  <c r="Q2426" i="5"/>
  <c r="R2426" i="5" s="1"/>
  <c r="Q2428" i="5"/>
  <c r="R2428" i="5" s="1"/>
  <c r="Q2430" i="5"/>
  <c r="R2430" i="5" s="1"/>
  <c r="Q2432" i="5"/>
  <c r="R2432" i="5" s="1"/>
  <c r="Q2434" i="5"/>
  <c r="R2434" i="5" s="1"/>
  <c r="Q2436" i="5"/>
  <c r="R2436" i="5" s="1"/>
  <c r="Q2438" i="5"/>
  <c r="R2438" i="5" s="1"/>
  <c r="Q2440" i="5"/>
  <c r="R2440" i="5" s="1"/>
  <c r="Q2442" i="5"/>
  <c r="R2442" i="5" s="1"/>
  <c r="Q2444" i="5"/>
  <c r="R2444" i="5" s="1"/>
  <c r="Q2446" i="5"/>
  <c r="R2446" i="5" s="1"/>
  <c r="Q2448" i="5"/>
  <c r="R2448" i="5" s="1"/>
  <c r="Q2450" i="5"/>
  <c r="R2450" i="5" s="1"/>
  <c r="Q2452" i="5"/>
  <c r="R2452" i="5" s="1"/>
  <c r="Q2454" i="5"/>
  <c r="R2454" i="5" s="1"/>
  <c r="Q2456" i="5"/>
  <c r="R2456" i="5" s="1"/>
  <c r="Q2458" i="5"/>
  <c r="R2458" i="5" s="1"/>
  <c r="Q2460" i="5"/>
  <c r="R2460" i="5" s="1"/>
  <c r="Q2462" i="5"/>
  <c r="R2462" i="5" s="1"/>
  <c r="Q2464" i="5"/>
  <c r="R2464" i="5" s="1"/>
  <c r="Q2466" i="5"/>
  <c r="R2466" i="5" s="1"/>
  <c r="Q2468" i="5"/>
  <c r="R2468" i="5" s="1"/>
  <c r="Q2470" i="5"/>
  <c r="R2470" i="5" s="1"/>
  <c r="Q2472" i="5"/>
  <c r="R2472" i="5" s="1"/>
  <c r="Q2474" i="5"/>
  <c r="R2474" i="5" s="1"/>
  <c r="Q2476" i="5"/>
  <c r="R2476" i="5" s="1"/>
  <c r="Q2478" i="5"/>
  <c r="R2478" i="5" s="1"/>
  <c r="Q2480" i="5"/>
  <c r="R2480" i="5" s="1"/>
  <c r="Q2482" i="5"/>
  <c r="R2482" i="5" s="1"/>
  <c r="Q2484" i="5"/>
  <c r="R2484" i="5" s="1"/>
  <c r="Q2486" i="5"/>
  <c r="R2486" i="5" s="1"/>
  <c r="Q2488" i="5"/>
  <c r="R2488" i="5" s="1"/>
  <c r="Q2490" i="5"/>
  <c r="R2490" i="5" s="1"/>
  <c r="Q2492" i="5"/>
  <c r="R2492" i="5" s="1"/>
  <c r="Q2494" i="5"/>
  <c r="R2494" i="5" s="1"/>
  <c r="Q2496" i="5"/>
  <c r="R2496" i="5" s="1"/>
  <c r="Q2498" i="5"/>
  <c r="R2498" i="5" s="1"/>
  <c r="Q2500" i="5"/>
  <c r="R2500" i="5" s="1"/>
  <c r="Q2502" i="5"/>
  <c r="R2502" i="5" s="1"/>
  <c r="Q2504" i="5"/>
  <c r="R2504" i="5" s="1"/>
  <c r="Q2506" i="5"/>
  <c r="R2506" i="5" s="1"/>
  <c r="Q2508" i="5"/>
  <c r="R2508" i="5" s="1"/>
  <c r="Q5708" i="5"/>
  <c r="R5708" i="5" s="1"/>
  <c r="Q5724" i="5"/>
  <c r="R5724" i="5" s="1"/>
  <c r="Q5756" i="5"/>
  <c r="R5756" i="5" s="1"/>
  <c r="Q5820" i="5"/>
  <c r="R5820" i="5" s="1"/>
  <c r="Q5924" i="5"/>
  <c r="R5924" i="5" s="1"/>
  <c r="Q6904" i="5"/>
  <c r="R6904" i="5" s="1"/>
  <c r="Q6906" i="5"/>
  <c r="R6906" i="5" s="1"/>
  <c r="Q7091" i="5"/>
  <c r="R7091" i="5" s="1"/>
  <c r="Q7920" i="5"/>
  <c r="R7920" i="5" s="1"/>
  <c r="Q5876" i="5"/>
  <c r="R5876" i="5" s="1"/>
  <c r="Q5884" i="5"/>
  <c r="R5884" i="5" s="1"/>
  <c r="Q5908" i="5"/>
  <c r="R5908" i="5" s="1"/>
  <c r="Q6167" i="5"/>
  <c r="R6167" i="5" s="1"/>
  <c r="Q6171" i="5"/>
  <c r="R6171" i="5" s="1"/>
  <c r="Q6181" i="5"/>
  <c r="R6181" i="5" s="1"/>
  <c r="Q6183" i="5"/>
  <c r="R6183" i="5" s="1"/>
  <c r="Q6205" i="5"/>
  <c r="R6205" i="5" s="1"/>
  <c r="Q6207" i="5"/>
  <c r="R6207" i="5" s="1"/>
  <c r="Q6211" i="5"/>
  <c r="R6211" i="5" s="1"/>
  <c r="Q6215" i="5"/>
  <c r="R6215" i="5" s="1"/>
  <c r="Q6225" i="5"/>
  <c r="R6225" i="5" s="1"/>
  <c r="Q6227" i="5"/>
  <c r="R6227" i="5" s="1"/>
  <c r="Q1605" i="5"/>
  <c r="R1605" i="5" s="1"/>
  <c r="Q1613" i="5"/>
  <c r="R1613" i="5" s="1"/>
  <c r="Q1619" i="5"/>
  <c r="R1619" i="5" s="1"/>
  <c r="Q5539" i="5"/>
  <c r="R5539" i="5" s="1"/>
  <c r="Q5926" i="5"/>
  <c r="R5926" i="5" s="1"/>
  <c r="Q5948" i="5"/>
  <c r="R5948" i="5" s="1"/>
  <c r="Q5956" i="5"/>
  <c r="R5956" i="5" s="1"/>
  <c r="Q5968" i="5"/>
  <c r="R5968" i="5" s="1"/>
  <c r="Q5970" i="5"/>
  <c r="R5970" i="5" s="1"/>
  <c r="Q5992" i="5"/>
  <c r="R5992" i="5" s="1"/>
  <c r="Q5994" i="5"/>
  <c r="R5994" i="5" s="1"/>
  <c r="Q5996" i="5"/>
  <c r="R5996" i="5" s="1"/>
  <c r="Q6012" i="5"/>
  <c r="R6012" i="5" s="1"/>
  <c r="Q6020" i="5"/>
  <c r="R6020" i="5" s="1"/>
  <c r="Q6076" i="5"/>
  <c r="R6076" i="5" s="1"/>
  <c r="Q6249" i="5"/>
  <c r="R6249" i="5" s="1"/>
  <c r="Q6251" i="5"/>
  <c r="R6251" i="5" s="1"/>
  <c r="Q6255" i="5"/>
  <c r="R6255" i="5" s="1"/>
  <c r="Q6259" i="5"/>
  <c r="R6259" i="5" s="1"/>
  <c r="Q6295" i="5"/>
  <c r="R6295" i="5" s="1"/>
  <c r="Q6299" i="5"/>
  <c r="R6299" i="5" s="1"/>
  <c r="Q6311" i="5"/>
  <c r="R6311" i="5" s="1"/>
  <c r="Q6996" i="5"/>
  <c r="R6996" i="5" s="1"/>
  <c r="Q7339" i="5"/>
  <c r="R7339" i="5" s="1"/>
  <c r="Q7341" i="5"/>
  <c r="R7341" i="5" s="1"/>
  <c r="Q7347" i="5"/>
  <c r="R7347" i="5" s="1"/>
  <c r="Q7349" i="5"/>
  <c r="R7349" i="5" s="1"/>
  <c r="Q7441" i="5"/>
  <c r="R7441" i="5" s="1"/>
  <c r="Q7090" i="5"/>
  <c r="R7090" i="5" s="1"/>
  <c r="Q3024" i="5"/>
  <c r="R3024" i="5" s="1"/>
  <c r="Q5887" i="5"/>
  <c r="R5887" i="5" s="1"/>
  <c r="Q5911" i="5"/>
  <c r="R5911" i="5" s="1"/>
  <c r="Q5915" i="5"/>
  <c r="R5915" i="5" s="1"/>
  <c r="Q6164" i="5"/>
  <c r="R6164" i="5" s="1"/>
  <c r="Q6172" i="5"/>
  <c r="R6172" i="5" s="1"/>
  <c r="Q6182" i="5"/>
  <c r="R6182" i="5" s="1"/>
  <c r="Q6206" i="5"/>
  <c r="R6206" i="5" s="1"/>
  <c r="Q6212" i="5"/>
  <c r="R6212" i="5" s="1"/>
  <c r="Q6224" i="5"/>
  <c r="R6224" i="5" s="1"/>
  <c r="Q6226" i="5"/>
  <c r="R6226" i="5" s="1"/>
  <c r="Q7328" i="5"/>
  <c r="R7328" i="5" s="1"/>
  <c r="Q7330" i="5"/>
  <c r="R7330" i="5" s="1"/>
  <c r="Q7336" i="5"/>
  <c r="R7336" i="5" s="1"/>
  <c r="Q7338" i="5"/>
  <c r="R7338" i="5" s="1"/>
  <c r="Q780" i="5"/>
  <c r="R780" i="5" s="1"/>
  <c r="Q795" i="5"/>
  <c r="R795" i="5" s="1"/>
  <c r="Q797" i="5"/>
  <c r="R797" i="5" s="1"/>
  <c r="Q799" i="5"/>
  <c r="R799" i="5" s="1"/>
  <c r="Q827" i="5"/>
  <c r="R827" i="5" s="1"/>
  <c r="Q829" i="5"/>
  <c r="R829" i="5" s="1"/>
  <c r="Q831" i="5"/>
  <c r="R831" i="5" s="1"/>
  <c r="Q833" i="5"/>
  <c r="R833" i="5" s="1"/>
  <c r="Q835" i="5"/>
  <c r="R835" i="5" s="1"/>
  <c r="Q837" i="5"/>
  <c r="R837" i="5" s="1"/>
  <c r="Q839" i="5"/>
  <c r="R839" i="5" s="1"/>
  <c r="Q841" i="5"/>
  <c r="R841" i="5" s="1"/>
  <c r="Q869" i="5"/>
  <c r="R869" i="5" s="1"/>
  <c r="Q871" i="5"/>
  <c r="R871" i="5" s="1"/>
  <c r="Q873" i="5"/>
  <c r="R873" i="5" s="1"/>
  <c r="Q888" i="5"/>
  <c r="R888" i="5" s="1"/>
  <c r="Q890" i="5"/>
  <c r="R890" i="5" s="1"/>
  <c r="Q892" i="5"/>
  <c r="R892" i="5" s="1"/>
  <c r="Q894" i="5"/>
  <c r="R894" i="5" s="1"/>
  <c r="Q922" i="5"/>
  <c r="R922" i="5" s="1"/>
  <c r="Q924" i="5"/>
  <c r="R924" i="5" s="1"/>
  <c r="Q926" i="5"/>
  <c r="R926" i="5" s="1"/>
  <c r="Q928" i="5"/>
  <c r="R928" i="5" s="1"/>
  <c r="Q943" i="5"/>
  <c r="R943" i="5" s="1"/>
  <c r="Q945" i="5"/>
  <c r="R945" i="5" s="1"/>
  <c r="Q947" i="5"/>
  <c r="R947" i="5" s="1"/>
  <c r="Q949" i="5"/>
  <c r="R949" i="5" s="1"/>
  <c r="Q977" i="5"/>
  <c r="R977" i="5" s="1"/>
  <c r="Q979" i="5"/>
  <c r="R979" i="5" s="1"/>
  <c r="Q981" i="5"/>
  <c r="R981" i="5" s="1"/>
  <c r="Q983" i="5"/>
  <c r="R983" i="5" s="1"/>
  <c r="Q985" i="5"/>
  <c r="R985" i="5" s="1"/>
  <c r="Q1000" i="5"/>
  <c r="R1000" i="5" s="1"/>
  <c r="Q1002" i="5"/>
  <c r="R1002" i="5" s="1"/>
  <c r="Q20" i="5"/>
  <c r="R20" i="5" s="1"/>
  <c r="Q22" i="5"/>
  <c r="R22" i="5" s="1"/>
  <c r="Q24" i="5"/>
  <c r="R24" i="5" s="1"/>
  <c r="Q26" i="5"/>
  <c r="R26" i="5" s="1"/>
  <c r="Q28" i="5"/>
  <c r="R28" i="5" s="1"/>
  <c r="Q45" i="5"/>
  <c r="R45" i="5" s="1"/>
  <c r="Q47" i="5"/>
  <c r="R47" i="5" s="1"/>
  <c r="Q1047" i="5"/>
  <c r="R1047" i="5" s="1"/>
  <c r="Q1051" i="5"/>
  <c r="R1051" i="5" s="1"/>
  <c r="Q1059" i="5"/>
  <c r="R1059" i="5" s="1"/>
  <c r="Q1063" i="5"/>
  <c r="R1063" i="5" s="1"/>
  <c r="Q1067" i="5"/>
  <c r="R1067" i="5" s="1"/>
  <c r="Q1099" i="5"/>
  <c r="R1099" i="5" s="1"/>
  <c r="Q1169" i="5"/>
  <c r="R1169" i="5" s="1"/>
  <c r="Q1171" i="5"/>
  <c r="R1171" i="5" s="1"/>
  <c r="Q1185" i="5"/>
  <c r="R1185" i="5" s="1"/>
  <c r="Q1187" i="5"/>
  <c r="R1187" i="5" s="1"/>
  <c r="Q1189" i="5"/>
  <c r="R1189" i="5" s="1"/>
  <c r="Q1193" i="5"/>
  <c r="R1193" i="5" s="1"/>
  <c r="Q1213" i="5"/>
  <c r="R1213" i="5" s="1"/>
  <c r="Q1215" i="5"/>
  <c r="R1215" i="5" s="1"/>
  <c r="Q1225" i="5"/>
  <c r="R1225" i="5" s="1"/>
  <c r="Q1237" i="5"/>
  <c r="R1237" i="5" s="1"/>
  <c r="Q1239" i="5"/>
  <c r="R1239" i="5" s="1"/>
  <c r="Q1255" i="5"/>
  <c r="R1255" i="5" s="1"/>
  <c r="Q1614" i="5"/>
  <c r="R1614" i="5" s="1"/>
  <c r="Q1620" i="5"/>
  <c r="R1620" i="5" s="1"/>
  <c r="Q1628" i="5"/>
  <c r="R1628" i="5" s="1"/>
  <c r="Q1658" i="5"/>
  <c r="R1658" i="5" s="1"/>
  <c r="Q3108" i="5"/>
  <c r="R3108" i="5" s="1"/>
  <c r="Q3202" i="5"/>
  <c r="R3202" i="5" s="1"/>
  <c r="Q3204" i="5"/>
  <c r="R3204" i="5" s="1"/>
  <c r="Q3210" i="5"/>
  <c r="R3210" i="5" s="1"/>
  <c r="Q3212" i="5"/>
  <c r="R3212" i="5" s="1"/>
  <c r="Q3228" i="5"/>
  <c r="R3228" i="5" s="1"/>
  <c r="Q5444" i="5"/>
  <c r="R5444" i="5" s="1"/>
  <c r="Q5460" i="5"/>
  <c r="R5460" i="5" s="1"/>
  <c r="Q5468" i="5"/>
  <c r="R5468" i="5" s="1"/>
  <c r="Q5508" i="5"/>
  <c r="R5508" i="5" s="1"/>
  <c r="Q5524" i="5"/>
  <c r="R5524" i="5" s="1"/>
  <c r="Q5540" i="5"/>
  <c r="R5540" i="5" s="1"/>
  <c r="Q5572" i="5"/>
  <c r="R5572" i="5" s="1"/>
  <c r="Q5925" i="5"/>
  <c r="R5925" i="5" s="1"/>
  <c r="Q5927" i="5"/>
  <c r="R5927" i="5" s="1"/>
  <c r="Q5935" i="5"/>
  <c r="R5935" i="5" s="1"/>
  <c r="Q5969" i="5"/>
  <c r="R5969" i="5" s="1"/>
  <c r="Q5971" i="5"/>
  <c r="R5971" i="5" s="1"/>
  <c r="Q5991" i="5"/>
  <c r="R5991" i="5" s="1"/>
  <c r="Q6997" i="5"/>
  <c r="R6997" i="5" s="1"/>
  <c r="Q7015" i="5"/>
  <c r="R7015" i="5" s="1"/>
  <c r="Q8129" i="5"/>
  <c r="R8129" i="5" s="1"/>
  <c r="Q8153" i="5"/>
  <c r="R8153" i="5" s="1"/>
  <c r="Q8288" i="5"/>
  <c r="R8288" i="5" s="1"/>
  <c r="Q8803" i="5"/>
  <c r="R8803" i="5" s="1"/>
  <c r="Q8849" i="5"/>
  <c r="R8849" i="5" s="1"/>
  <c r="Q8859" i="5"/>
  <c r="R8859" i="5" s="1"/>
  <c r="Q9188" i="5"/>
  <c r="R9188" i="5" s="1"/>
  <c r="Q9194" i="5"/>
  <c r="R9194" i="5" s="1"/>
  <c r="Q9220" i="5"/>
  <c r="R9220" i="5" s="1"/>
  <c r="Q9228" i="5"/>
  <c r="R9228" i="5" s="1"/>
  <c r="Q9234" i="5"/>
  <c r="R9234" i="5" s="1"/>
  <c r="Q9248" i="5"/>
  <c r="R9248" i="5" s="1"/>
  <c r="Q9252" i="5"/>
  <c r="R9252" i="5" s="1"/>
  <c r="Q9663" i="5"/>
  <c r="R9663" i="5" s="1"/>
  <c r="Q9667" i="5"/>
  <c r="R9667" i="5" s="1"/>
  <c r="Q9677" i="5"/>
  <c r="R9677" i="5" s="1"/>
  <c r="Q9683" i="5"/>
  <c r="R9683" i="5" s="1"/>
  <c r="Q9689" i="5"/>
  <c r="R9689" i="5" s="1"/>
  <c r="Q9807" i="5"/>
  <c r="R9807" i="5" s="1"/>
  <c r="Q9809" i="5"/>
  <c r="R9809" i="5" s="1"/>
  <c r="Q9839" i="5"/>
  <c r="R9839" i="5" s="1"/>
  <c r="Q6922" i="5"/>
  <c r="R6922" i="5" s="1"/>
  <c r="Q7003" i="5"/>
  <c r="R7003" i="5" s="1"/>
  <c r="Q7005" i="5"/>
  <c r="R7005" i="5" s="1"/>
  <c r="Q7007" i="5"/>
  <c r="R7007" i="5" s="1"/>
  <c r="Q7009" i="5"/>
  <c r="R7009" i="5" s="1"/>
  <c r="Q7094" i="5"/>
  <c r="R7094" i="5" s="1"/>
  <c r="Q7116" i="5"/>
  <c r="R7116" i="5" s="1"/>
  <c r="Q7150" i="5"/>
  <c r="R7150" i="5" s="1"/>
  <c r="Q7355" i="5"/>
  <c r="R7355" i="5" s="1"/>
  <c r="Q7357" i="5"/>
  <c r="R7357" i="5" s="1"/>
  <c r="Q7363" i="5"/>
  <c r="R7363" i="5" s="1"/>
  <c r="Q7365" i="5"/>
  <c r="R7365" i="5" s="1"/>
  <c r="Q7367" i="5"/>
  <c r="R7367" i="5" s="1"/>
  <c r="Q7369" i="5"/>
  <c r="R7369" i="5" s="1"/>
  <c r="Q7397" i="5"/>
  <c r="R7397" i="5" s="1"/>
  <c r="Q7399" i="5"/>
  <c r="R7399" i="5" s="1"/>
  <c r="Q7401" i="5"/>
  <c r="R7401" i="5" s="1"/>
  <c r="Q7415" i="5"/>
  <c r="R7415" i="5" s="1"/>
  <c r="Q7421" i="5"/>
  <c r="R7421" i="5" s="1"/>
  <c r="Q7425" i="5"/>
  <c r="R7425" i="5" s="1"/>
  <c r="Q7926" i="5"/>
  <c r="R7926" i="5" s="1"/>
  <c r="Q7928" i="5"/>
  <c r="R7928" i="5" s="1"/>
  <c r="Q7934" i="5"/>
  <c r="R7934" i="5" s="1"/>
  <c r="Q7936" i="5"/>
  <c r="R7936" i="5" s="1"/>
  <c r="Q7944" i="5"/>
  <c r="R7944" i="5" s="1"/>
  <c r="Q8165" i="5"/>
  <c r="R8165" i="5" s="1"/>
  <c r="Q8205" i="5"/>
  <c r="R8205" i="5" s="1"/>
  <c r="Q8217" i="5"/>
  <c r="R8217" i="5" s="1"/>
  <c r="Q8336" i="5"/>
  <c r="R8336" i="5" s="1"/>
  <c r="Q8340" i="5"/>
  <c r="R8340" i="5" s="1"/>
  <c r="Q8368" i="5"/>
  <c r="R8368" i="5" s="1"/>
  <c r="Q8372" i="5"/>
  <c r="R8372" i="5" s="1"/>
  <c r="Q9093" i="5"/>
  <c r="R9093" i="5" s="1"/>
  <c r="Q9095" i="5"/>
  <c r="R9095" i="5" s="1"/>
  <c r="Q9101" i="5"/>
  <c r="R9101" i="5" s="1"/>
  <c r="Q9342" i="5"/>
  <c r="R9342" i="5" s="1"/>
  <c r="Q9358" i="5"/>
  <c r="R9358" i="5" s="1"/>
  <c r="Q9382" i="5"/>
  <c r="R9382" i="5" s="1"/>
  <c r="Q9392" i="5"/>
  <c r="R9392" i="5" s="1"/>
  <c r="Q9472" i="5"/>
  <c r="R9472" i="5" s="1"/>
  <c r="Q9480" i="5"/>
  <c r="R9480" i="5" s="1"/>
  <c r="Q9488" i="5"/>
  <c r="R9488" i="5" s="1"/>
  <c r="Q9512" i="5"/>
  <c r="R9512" i="5" s="1"/>
  <c r="Q9520" i="5"/>
  <c r="R9520" i="5" s="1"/>
  <c r="Q9544" i="5"/>
  <c r="R9544" i="5" s="1"/>
  <c r="Q9560" i="5"/>
  <c r="R9560" i="5" s="1"/>
  <c r="Q9566" i="5"/>
  <c r="R9566" i="5" s="1"/>
  <c r="Q9576" i="5"/>
  <c r="R9576" i="5" s="1"/>
  <c r="Q6333" i="5"/>
  <c r="R6333" i="5" s="1"/>
  <c r="Q6335" i="5"/>
  <c r="R6335" i="5" s="1"/>
  <c r="Q6339" i="5"/>
  <c r="R6339" i="5" s="1"/>
  <c r="Q6343" i="5"/>
  <c r="R6343" i="5" s="1"/>
  <c r="Q6351" i="5"/>
  <c r="R6351" i="5" s="1"/>
  <c r="Q6355" i="5"/>
  <c r="R6355" i="5" s="1"/>
  <c r="Q6377" i="5"/>
  <c r="R6377" i="5" s="1"/>
  <c r="Q6379" i="5"/>
  <c r="R6379" i="5" s="1"/>
  <c r="Q6383" i="5"/>
  <c r="R6383" i="5" s="1"/>
  <c r="Q6709" i="5"/>
  <c r="R6709" i="5" s="1"/>
  <c r="Q6759" i="5"/>
  <c r="R6759" i="5" s="1"/>
  <c r="Q6761" i="5"/>
  <c r="R6761" i="5" s="1"/>
  <c r="Q6767" i="5"/>
  <c r="R6767" i="5" s="1"/>
  <c r="Q6769" i="5"/>
  <c r="R6769" i="5" s="1"/>
  <c r="Q6775" i="5"/>
  <c r="R6775" i="5" s="1"/>
  <c r="Q6777" i="5"/>
  <c r="R6777" i="5" s="1"/>
  <c r="Q6781" i="5"/>
  <c r="R6781" i="5" s="1"/>
  <c r="Q6799" i="5"/>
  <c r="R6799" i="5" s="1"/>
  <c r="Q6801" i="5"/>
  <c r="R6801" i="5" s="1"/>
  <c r="Q6813" i="5"/>
  <c r="R6813" i="5" s="1"/>
  <c r="Q6815" i="5"/>
  <c r="R6815" i="5" s="1"/>
  <c r="Q6817" i="5"/>
  <c r="R6817" i="5" s="1"/>
  <c r="Q6821" i="5"/>
  <c r="R6821" i="5" s="1"/>
  <c r="Q6829" i="5"/>
  <c r="R6829" i="5" s="1"/>
  <c r="Q6831" i="5"/>
  <c r="R6831" i="5" s="1"/>
  <c r="Q6833" i="5"/>
  <c r="R6833" i="5" s="1"/>
  <c r="Q6837" i="5"/>
  <c r="R6837" i="5" s="1"/>
  <c r="Q6871" i="5"/>
  <c r="R6871" i="5" s="1"/>
  <c r="Q6932" i="5"/>
  <c r="R6932" i="5" s="1"/>
  <c r="Q6938" i="5"/>
  <c r="R6938" i="5" s="1"/>
  <c r="Q6956" i="5"/>
  <c r="R6956" i="5" s="1"/>
  <c r="Q6982" i="5"/>
  <c r="R6982" i="5" s="1"/>
  <c r="Q7017" i="5"/>
  <c r="R7017" i="5" s="1"/>
  <c r="Q7061" i="5"/>
  <c r="R7061" i="5" s="1"/>
  <c r="Q7075" i="5"/>
  <c r="R7075" i="5" s="1"/>
  <c r="Q7081" i="5"/>
  <c r="R7081" i="5" s="1"/>
  <c r="Q7202" i="5"/>
  <c r="R7202" i="5" s="1"/>
  <c r="Q7218" i="5"/>
  <c r="R7218" i="5" s="1"/>
  <c r="Q7222" i="5"/>
  <c r="R7222" i="5" s="1"/>
  <c r="Q7244" i="5"/>
  <c r="R7244" i="5" s="1"/>
  <c r="Q7290" i="5"/>
  <c r="R7290" i="5" s="1"/>
  <c r="Q7312" i="5"/>
  <c r="R7312" i="5" s="1"/>
  <c r="Q7314" i="5"/>
  <c r="R7314" i="5" s="1"/>
  <c r="Q7443" i="5"/>
  <c r="R7443" i="5" s="1"/>
  <c r="Q7449" i="5"/>
  <c r="R7449" i="5" s="1"/>
  <c r="Q7453" i="5"/>
  <c r="R7453" i="5" s="1"/>
  <c r="Q7457" i="5"/>
  <c r="R7457" i="5" s="1"/>
  <c r="Q7461" i="5"/>
  <c r="R7461" i="5" s="1"/>
  <c r="Q7485" i="5"/>
  <c r="R7485" i="5" s="1"/>
  <c r="Q7489" i="5"/>
  <c r="R7489" i="5" s="1"/>
  <c r="Q7623" i="5"/>
  <c r="R7623" i="5" s="1"/>
  <c r="Q7629" i="5"/>
  <c r="R7629" i="5" s="1"/>
  <c r="Q7645" i="5"/>
  <c r="R7645" i="5" s="1"/>
  <c r="Q7747" i="5"/>
  <c r="R7747" i="5" s="1"/>
  <c r="Q7749" i="5"/>
  <c r="R7749" i="5" s="1"/>
  <c r="Q7982" i="5"/>
  <c r="R7982" i="5" s="1"/>
  <c r="Q7984" i="5"/>
  <c r="R7984" i="5" s="1"/>
  <c r="Q7990" i="5"/>
  <c r="R7990" i="5" s="1"/>
  <c r="Q7992" i="5"/>
  <c r="R7992" i="5" s="1"/>
  <c r="Q8006" i="5"/>
  <c r="R8006" i="5" s="1"/>
  <c r="Q8056" i="5"/>
  <c r="R8056" i="5" s="1"/>
  <c r="Q8064" i="5"/>
  <c r="R8064" i="5" s="1"/>
  <c r="Q8086" i="5"/>
  <c r="R8086" i="5" s="1"/>
  <c r="Q8106" i="5"/>
  <c r="R8106" i="5" s="1"/>
  <c r="Q8108" i="5"/>
  <c r="R8108" i="5" s="1"/>
  <c r="Q8118" i="5"/>
  <c r="R8118" i="5" s="1"/>
  <c r="Q8231" i="5"/>
  <c r="R8231" i="5" s="1"/>
  <c r="Q8247" i="5"/>
  <c r="R8247" i="5" s="1"/>
  <c r="Q8251" i="5"/>
  <c r="R8251" i="5" s="1"/>
  <c r="Q8257" i="5"/>
  <c r="R8257" i="5" s="1"/>
  <c r="Q8269" i="5"/>
  <c r="R8269" i="5" s="1"/>
  <c r="Q8376" i="5"/>
  <c r="R8376" i="5" s="1"/>
  <c r="Q8380" i="5"/>
  <c r="R8380" i="5" s="1"/>
  <c r="Q8434" i="5"/>
  <c r="R8434" i="5" s="1"/>
  <c r="Q8482" i="5"/>
  <c r="R8482" i="5" s="1"/>
  <c r="Q9165" i="5"/>
  <c r="R9165" i="5" s="1"/>
  <c r="Q9901" i="5"/>
  <c r="R9901" i="5" s="1"/>
  <c r="Q9915" i="5"/>
  <c r="R9915" i="5" s="1"/>
  <c r="Q9588" i="5"/>
  <c r="R9588" i="5" s="1"/>
  <c r="Q9590" i="5"/>
  <c r="R9590" i="5" s="1"/>
  <c r="Q9592" i="5"/>
  <c r="R9592" i="5" s="1"/>
  <c r="Q9614" i="5"/>
  <c r="R9614" i="5" s="1"/>
  <c r="Q9618" i="5"/>
  <c r="R9618" i="5" s="1"/>
  <c r="Q9622" i="5"/>
  <c r="R9622" i="5" s="1"/>
  <c r="Q9640" i="5"/>
  <c r="R9640" i="5" s="1"/>
  <c r="Q7773" i="5"/>
  <c r="R7773" i="5" s="1"/>
  <c r="Q7781" i="5"/>
  <c r="R7781" i="5" s="1"/>
  <c r="Q7805" i="5"/>
  <c r="R7805" i="5" s="1"/>
  <c r="Q7817" i="5"/>
  <c r="R7817" i="5" s="1"/>
  <c r="Q7821" i="5"/>
  <c r="R7821" i="5" s="1"/>
  <c r="Q7825" i="5"/>
  <c r="R7825" i="5" s="1"/>
  <c r="Q7829" i="5"/>
  <c r="R7829" i="5" s="1"/>
  <c r="Q7833" i="5"/>
  <c r="R7833" i="5" s="1"/>
  <c r="Q7841" i="5"/>
  <c r="R7841" i="5" s="1"/>
  <c r="Q7845" i="5"/>
  <c r="R7845" i="5" s="1"/>
  <c r="Q7905" i="5"/>
  <c r="R7905" i="5" s="1"/>
  <c r="Q8136" i="5"/>
  <c r="R8136" i="5" s="1"/>
  <c r="Q8152" i="5"/>
  <c r="R8152" i="5" s="1"/>
  <c r="Q8285" i="5"/>
  <c r="R8285" i="5" s="1"/>
  <c r="Q8806" i="5"/>
  <c r="R8806" i="5" s="1"/>
  <c r="Q8808" i="5"/>
  <c r="R8808" i="5" s="1"/>
  <c r="Q8810" i="5"/>
  <c r="R8810" i="5" s="1"/>
  <c r="Q8844" i="5"/>
  <c r="R8844" i="5" s="1"/>
  <c r="Q8846" i="5"/>
  <c r="R8846" i="5" s="1"/>
  <c r="Q8848" i="5"/>
  <c r="R8848" i="5" s="1"/>
  <c r="Q8858" i="5"/>
  <c r="R8858" i="5" s="1"/>
  <c r="Q9187" i="5"/>
  <c r="R9187" i="5" s="1"/>
  <c r="Q9189" i="5"/>
  <c r="R9189" i="5" s="1"/>
  <c r="Q9219" i="5"/>
  <c r="R9219" i="5" s="1"/>
  <c r="Q9221" i="5"/>
  <c r="R9221" i="5" s="1"/>
  <c r="Q9227" i="5"/>
  <c r="R9227" i="5" s="1"/>
  <c r="Q9229" i="5"/>
  <c r="R9229" i="5" s="1"/>
  <c r="Q9662" i="5"/>
  <c r="R9662" i="5" s="1"/>
  <c r="Q9676" i="5"/>
  <c r="R9676" i="5" s="1"/>
  <c r="Q9678" i="5"/>
  <c r="R9678" i="5" s="1"/>
  <c r="Q9680" i="5"/>
  <c r="R9680" i="5" s="1"/>
  <c r="Q9690" i="5"/>
  <c r="R9690" i="5" s="1"/>
  <c r="Q9692" i="5"/>
  <c r="R9692" i="5" s="1"/>
  <c r="Q9814" i="5"/>
  <c r="R9814" i="5" s="1"/>
  <c r="Q9822" i="5"/>
  <c r="R9822" i="5" s="1"/>
  <c r="Q9854" i="5"/>
  <c r="R9854" i="5" s="1"/>
  <c r="Q5993" i="5"/>
  <c r="R5993" i="5" s="1"/>
  <c r="Q5995" i="5"/>
  <c r="R5995" i="5" s="1"/>
  <c r="Q5999" i="5"/>
  <c r="R5999" i="5" s="1"/>
  <c r="Q6075" i="5"/>
  <c r="R6075" i="5" s="1"/>
  <c r="Q6095" i="5"/>
  <c r="R6095" i="5" s="1"/>
  <c r="Q6248" i="5"/>
  <c r="R6248" i="5" s="1"/>
  <c r="Q6250" i="5"/>
  <c r="R6250" i="5" s="1"/>
  <c r="Q6252" i="5"/>
  <c r="R6252" i="5" s="1"/>
  <c r="Q6268" i="5"/>
  <c r="R6268" i="5" s="1"/>
  <c r="Q6292" i="5"/>
  <c r="R6292" i="5" s="1"/>
  <c r="Q6308" i="5"/>
  <c r="R6308" i="5" s="1"/>
  <c r="Q6364" i="5"/>
  <c r="R6364" i="5" s="1"/>
  <c r="Q6422" i="5"/>
  <c r="R6422" i="5" s="1"/>
  <c r="Q6426" i="5"/>
  <c r="R6426" i="5" s="1"/>
  <c r="Q6428" i="5"/>
  <c r="R6428" i="5" s="1"/>
  <c r="Q6432" i="5"/>
  <c r="R6432" i="5" s="1"/>
  <c r="Q6442" i="5"/>
  <c r="R6442" i="5" s="1"/>
  <c r="Q6444" i="5"/>
  <c r="R6444" i="5" s="1"/>
  <c r="Q6450" i="5"/>
  <c r="R6450" i="5" s="1"/>
  <c r="Q6452" i="5"/>
  <c r="R6452" i="5" s="1"/>
  <c r="Q6458" i="5"/>
  <c r="R6458" i="5" s="1"/>
  <c r="Q6734" i="5"/>
  <c r="R6734" i="5" s="1"/>
  <c r="Q6738" i="5"/>
  <c r="R6738" i="5" s="1"/>
  <c r="Q6742" i="5"/>
  <c r="R6742" i="5" s="1"/>
  <c r="Q6862" i="5"/>
  <c r="R6862" i="5" s="1"/>
  <c r="Q6911" i="5"/>
  <c r="R6911" i="5" s="1"/>
  <c r="Q6919" i="5"/>
  <c r="R6919" i="5" s="1"/>
  <c r="Q6947" i="5"/>
  <c r="R6947" i="5" s="1"/>
  <c r="Q6949" i="5"/>
  <c r="R6949" i="5" s="1"/>
  <c r="Q7008" i="5"/>
  <c r="R7008" i="5" s="1"/>
  <c r="Q7133" i="5"/>
  <c r="R7133" i="5" s="1"/>
  <c r="Q7167" i="5"/>
  <c r="R7167" i="5" s="1"/>
  <c r="Q7171" i="5"/>
  <c r="R7171" i="5" s="1"/>
  <c r="Q7181" i="5"/>
  <c r="R7181" i="5" s="1"/>
  <c r="Q7183" i="5"/>
  <c r="R7183" i="5" s="1"/>
  <c r="Q7356" i="5"/>
  <c r="R7356" i="5" s="1"/>
  <c r="Q7358" i="5"/>
  <c r="R7358" i="5" s="1"/>
  <c r="Q7364" i="5"/>
  <c r="R7364" i="5" s="1"/>
  <c r="Q7366" i="5"/>
  <c r="R7366" i="5" s="1"/>
  <c r="Q7370" i="5"/>
  <c r="R7370" i="5" s="1"/>
  <c r="Q7386" i="5"/>
  <c r="R7386" i="5" s="1"/>
  <c r="Q7400" i="5"/>
  <c r="R7400" i="5" s="1"/>
  <c r="Q7402" i="5"/>
  <c r="R7402" i="5" s="1"/>
  <c r="Q7404" i="5"/>
  <c r="R7404" i="5" s="1"/>
  <c r="Q7408" i="5"/>
  <c r="R7408" i="5" s="1"/>
  <c r="Q7410" i="5"/>
  <c r="R7410" i="5" s="1"/>
  <c r="Q7414" i="5"/>
  <c r="R7414" i="5" s="1"/>
  <c r="Q7416" i="5"/>
  <c r="R7416" i="5" s="1"/>
  <c r="Q7422" i="5"/>
  <c r="R7422" i="5" s="1"/>
  <c r="Q7921" i="5"/>
  <c r="R7921" i="5" s="1"/>
  <c r="Q7929" i="5"/>
  <c r="R7929" i="5" s="1"/>
  <c r="Q7945" i="5"/>
  <c r="R7945" i="5" s="1"/>
  <c r="Q8013" i="5"/>
  <c r="R8013" i="5" s="1"/>
  <c r="Q8015" i="5"/>
  <c r="R8015" i="5" s="1"/>
  <c r="Q8031" i="5"/>
  <c r="R8031" i="5" s="1"/>
  <c r="Q8035" i="5"/>
  <c r="R8035" i="5" s="1"/>
  <c r="Q8043" i="5"/>
  <c r="R8043" i="5" s="1"/>
  <c r="Q8045" i="5"/>
  <c r="R8045" i="5" s="1"/>
  <c r="Q8047" i="5"/>
  <c r="R8047" i="5" s="1"/>
  <c r="Q8051" i="5"/>
  <c r="R8051" i="5" s="1"/>
  <c r="Q8053" i="5"/>
  <c r="R8053" i="5" s="1"/>
  <c r="Q8168" i="5"/>
  <c r="R8168" i="5" s="1"/>
  <c r="Q8192" i="5"/>
  <c r="R8192" i="5" s="1"/>
  <c r="Q8208" i="5"/>
  <c r="R8208" i="5" s="1"/>
  <c r="Q8212" i="5"/>
  <c r="R8212" i="5" s="1"/>
  <c r="Q8335" i="5"/>
  <c r="R8335" i="5" s="1"/>
  <c r="Q8337" i="5"/>
  <c r="R8337" i="5" s="1"/>
  <c r="Q8339" i="5"/>
  <c r="R8339" i="5" s="1"/>
  <c r="Q8341" i="5"/>
  <c r="R8341" i="5" s="1"/>
  <c r="Q8367" i="5"/>
  <c r="R8367" i="5" s="1"/>
  <c r="Q8371" i="5"/>
  <c r="R8371" i="5" s="1"/>
  <c r="Q9026" i="5"/>
  <c r="R9026" i="5" s="1"/>
  <c r="Q9335" i="5"/>
  <c r="R9335" i="5" s="1"/>
  <c r="Q9341" i="5"/>
  <c r="R9341" i="5" s="1"/>
  <c r="Q9365" i="5"/>
  <c r="R9365" i="5" s="1"/>
  <c r="Q9543" i="5"/>
  <c r="R9543" i="5" s="1"/>
  <c r="Q9571" i="5"/>
  <c r="R9571" i="5" s="1"/>
  <c r="Q6973" i="5"/>
  <c r="R6973" i="5" s="1"/>
  <c r="Q6983" i="5"/>
  <c r="R6983" i="5" s="1"/>
  <c r="Q6989" i="5"/>
  <c r="R6989" i="5" s="1"/>
  <c r="Q7034" i="5"/>
  <c r="R7034" i="5" s="1"/>
  <c r="Q7058" i="5"/>
  <c r="R7058" i="5" s="1"/>
  <c r="Q7074" i="5"/>
  <c r="R7074" i="5" s="1"/>
  <c r="Q7078" i="5"/>
  <c r="R7078" i="5" s="1"/>
  <c r="Q7080" i="5"/>
  <c r="R7080" i="5" s="1"/>
  <c r="Q7203" i="5"/>
  <c r="R7203" i="5" s="1"/>
  <c r="Q7205" i="5"/>
  <c r="R7205" i="5" s="1"/>
  <c r="Q7442" i="5"/>
  <c r="R7442" i="5" s="1"/>
  <c r="Q7446" i="5"/>
  <c r="R7446" i="5" s="1"/>
  <c r="Q7448" i="5"/>
  <c r="R7448" i="5" s="1"/>
  <c r="Q7454" i="5"/>
  <c r="R7454" i="5" s="1"/>
  <c r="Q7464" i="5"/>
  <c r="R7464" i="5" s="1"/>
  <c r="Q7480" i="5"/>
  <c r="R7480" i="5" s="1"/>
  <c r="Q7482" i="5"/>
  <c r="R7482" i="5" s="1"/>
  <c r="Q7620" i="5"/>
  <c r="R7620" i="5" s="1"/>
  <c r="Q7626" i="5"/>
  <c r="R7626" i="5" s="1"/>
  <c r="Q8089" i="5"/>
  <c r="R8089" i="5" s="1"/>
  <c r="Q8093" i="5"/>
  <c r="R8093" i="5" s="1"/>
  <c r="Q8105" i="5"/>
  <c r="R8105" i="5" s="1"/>
  <c r="Q8107" i="5"/>
  <c r="R8107" i="5" s="1"/>
  <c r="Q8121" i="5"/>
  <c r="R8121" i="5" s="1"/>
  <c r="Q8230" i="5"/>
  <c r="R8230" i="5" s="1"/>
  <c r="Q8232" i="5"/>
  <c r="R8232" i="5" s="1"/>
  <c r="Q8236" i="5"/>
  <c r="R8236" i="5" s="1"/>
  <c r="Q8246" i="5"/>
  <c r="R8246" i="5" s="1"/>
  <c r="Q8248" i="5"/>
  <c r="R8248" i="5" s="1"/>
  <c r="Q8252" i="5"/>
  <c r="R8252" i="5" s="1"/>
  <c r="Q8268" i="5"/>
  <c r="R8268" i="5" s="1"/>
  <c r="Q8272" i="5"/>
  <c r="R8272" i="5" s="1"/>
  <c r="Q8433" i="5"/>
  <c r="R8433" i="5" s="1"/>
  <c r="Q8445" i="5"/>
  <c r="R8445" i="5" s="1"/>
  <c r="Q8493" i="5"/>
  <c r="R8493" i="5" s="1"/>
  <c r="Q8617" i="5"/>
  <c r="R8617" i="5" s="1"/>
  <c r="Q8619" i="5"/>
  <c r="R8619" i="5" s="1"/>
  <c r="Q8625" i="5"/>
  <c r="R8625" i="5" s="1"/>
  <c r="Q8627" i="5"/>
  <c r="R8627" i="5" s="1"/>
  <c r="Q8629" i="5"/>
  <c r="R8629" i="5" s="1"/>
  <c r="Q8645" i="5"/>
  <c r="R8645" i="5" s="1"/>
  <c r="Q8665" i="5"/>
  <c r="R8665" i="5" s="1"/>
  <c r="Q8667" i="5"/>
  <c r="R8667" i="5" s="1"/>
  <c r="Q8671" i="5"/>
  <c r="R8671" i="5" s="1"/>
  <c r="Q8677" i="5"/>
  <c r="R8677" i="5" s="1"/>
  <c r="Q8679" i="5"/>
  <c r="R8679" i="5" s="1"/>
  <c r="Q8761" i="5"/>
  <c r="R8761" i="5" s="1"/>
  <c r="Q8763" i="5"/>
  <c r="R8763" i="5" s="1"/>
  <c r="Q8767" i="5"/>
  <c r="R8767" i="5" s="1"/>
  <c r="Q8783" i="5"/>
  <c r="R8783" i="5" s="1"/>
  <c r="Q8785" i="5"/>
  <c r="R8785" i="5" s="1"/>
  <c r="Q8787" i="5"/>
  <c r="R8787" i="5" s="1"/>
  <c r="Q9162" i="5"/>
  <c r="R9162" i="5" s="1"/>
  <c r="Q9900" i="5"/>
  <c r="R9900" i="5" s="1"/>
  <c r="Q9902" i="5"/>
  <c r="R9902" i="5" s="1"/>
  <c r="Q9910" i="5"/>
  <c r="R9910" i="5" s="1"/>
  <c r="Q9916" i="5"/>
  <c r="R9916" i="5" s="1"/>
  <c r="Q9918" i="5"/>
  <c r="R9918" i="5" s="1"/>
  <c r="Q9924" i="5"/>
  <c r="R9924" i="5" s="1"/>
  <c r="Q9932" i="5"/>
  <c r="R9932" i="5" s="1"/>
  <c r="Q9940" i="5"/>
  <c r="R9940" i="5" s="1"/>
  <c r="Q9948" i="5"/>
  <c r="R9948" i="5" s="1"/>
  <c r="Q9956" i="5"/>
  <c r="R9956" i="5" s="1"/>
  <c r="Q9964" i="5"/>
  <c r="R9964" i="5" s="1"/>
  <c r="Q9972" i="5"/>
  <c r="R9972" i="5" s="1"/>
  <c r="Q1708" i="5"/>
  <c r="R1708" i="5" s="1"/>
  <c r="Q1735" i="5"/>
  <c r="R1735" i="5" s="1"/>
  <c r="Q1739" i="5"/>
  <c r="R1739" i="5" s="1"/>
  <c r="Q1741" i="5"/>
  <c r="R1741" i="5" s="1"/>
  <c r="Q555" i="5"/>
  <c r="R555" i="5" s="1"/>
  <c r="Q559" i="5"/>
  <c r="R559" i="5" s="1"/>
  <c r="Q1072" i="5"/>
  <c r="R1072" i="5" s="1"/>
  <c r="Q1084" i="5"/>
  <c r="R1084" i="5" s="1"/>
  <c r="Q1179" i="5"/>
  <c r="R1179" i="5" s="1"/>
  <c r="Q1195" i="5"/>
  <c r="R1195" i="5" s="1"/>
  <c r="Q1199" i="5"/>
  <c r="R1199" i="5" s="1"/>
  <c r="Q1203" i="5"/>
  <c r="R1203" i="5" s="1"/>
  <c r="Q1207" i="5"/>
  <c r="R1207" i="5" s="1"/>
  <c r="Q1231" i="5"/>
  <c r="R1231" i="5" s="1"/>
  <c r="Q1588" i="5"/>
  <c r="R1588" i="5" s="1"/>
  <c r="Q1592" i="5"/>
  <c r="R1592" i="5" s="1"/>
  <c r="Q1594" i="5"/>
  <c r="R1594" i="5" s="1"/>
  <c r="Q1598" i="5"/>
  <c r="R1598" i="5" s="1"/>
  <c r="Q1671" i="5"/>
  <c r="R1671" i="5" s="1"/>
  <c r="Q1673" i="5"/>
  <c r="R1673" i="5" s="1"/>
  <c r="Q1677" i="5"/>
  <c r="R1677" i="5" s="1"/>
  <c r="Q1681" i="5"/>
  <c r="R1681" i="5" s="1"/>
  <c r="Q1710" i="5"/>
  <c r="R1710" i="5" s="1"/>
  <c r="Q1718" i="5"/>
  <c r="R1718" i="5" s="1"/>
  <c r="Q1984" i="5"/>
  <c r="R1984" i="5" s="1"/>
  <c r="Q1986" i="5"/>
  <c r="R1986" i="5" s="1"/>
  <c r="Q1988" i="5"/>
  <c r="R1988" i="5" s="1"/>
  <c r="Q1992" i="5"/>
  <c r="R1992" i="5" s="1"/>
  <c r="Q1994" i="5"/>
  <c r="R1994" i="5" s="1"/>
  <c r="Q1996" i="5"/>
  <c r="R1996" i="5" s="1"/>
  <c r="Q2030" i="5"/>
  <c r="R2030" i="5" s="1"/>
  <c r="Q2040" i="5"/>
  <c r="R2040" i="5" s="1"/>
  <c r="Q1386" i="5"/>
  <c r="R1386" i="5" s="1"/>
  <c r="Q380" i="5"/>
  <c r="R380" i="5" s="1"/>
  <c r="Q427" i="5"/>
  <c r="R427" i="5" s="1"/>
  <c r="Q435" i="5"/>
  <c r="R435" i="5" s="1"/>
  <c r="Q766" i="5"/>
  <c r="R766" i="5" s="1"/>
  <c r="Q850" i="5"/>
  <c r="R850" i="5" s="1"/>
  <c r="Q852" i="5"/>
  <c r="R852" i="5" s="1"/>
  <c r="Q884" i="5"/>
  <c r="R884" i="5" s="1"/>
  <c r="Q903" i="5"/>
  <c r="R903" i="5" s="1"/>
  <c r="Q905" i="5"/>
  <c r="R905" i="5" s="1"/>
  <c r="Q1357" i="5"/>
  <c r="R1357" i="5" s="1"/>
  <c r="Q1361" i="5"/>
  <c r="R1361" i="5" s="1"/>
  <c r="Q1363" i="5"/>
  <c r="R1363" i="5" s="1"/>
  <c r="Q1369" i="5"/>
  <c r="R1369" i="5" s="1"/>
  <c r="Q1373" i="5"/>
  <c r="R1373" i="5" s="1"/>
  <c r="Q1379" i="5"/>
  <c r="R1379" i="5" s="1"/>
  <c r="Q1618" i="5"/>
  <c r="R1618" i="5" s="1"/>
  <c r="Q1626" i="5"/>
  <c r="R1626" i="5" s="1"/>
  <c r="Q1168" i="5"/>
  <c r="R1168" i="5" s="1"/>
  <c r="Q1172" i="5"/>
  <c r="R1172" i="5" s="1"/>
  <c r="Q1738" i="5"/>
  <c r="R1738" i="5" s="1"/>
  <c r="Q1742" i="5"/>
  <c r="R1742" i="5" s="1"/>
  <c r="Q1393" i="5"/>
  <c r="R1393" i="5" s="1"/>
  <c r="Q1409" i="5"/>
  <c r="R1409" i="5" s="1"/>
  <c r="Q1071" i="5"/>
  <c r="R1071" i="5" s="1"/>
  <c r="Q1097" i="5"/>
  <c r="R1097" i="5" s="1"/>
  <c r="Q1180" i="5"/>
  <c r="R1180" i="5" s="1"/>
  <c r="Q1188" i="5"/>
  <c r="R1188" i="5" s="1"/>
  <c r="Q1198" i="5"/>
  <c r="R1198" i="5" s="1"/>
  <c r="Q1200" i="5"/>
  <c r="R1200" i="5" s="1"/>
  <c r="Q1202" i="5"/>
  <c r="R1202" i="5" s="1"/>
  <c r="Q1220" i="5"/>
  <c r="R1220" i="5" s="1"/>
  <c r="Q1489" i="5"/>
  <c r="R1489" i="5" s="1"/>
  <c r="Q1491" i="5"/>
  <c r="R1491" i="5" s="1"/>
  <c r="Q1495" i="5"/>
  <c r="R1495" i="5" s="1"/>
  <c r="Q1505" i="5"/>
  <c r="R1505" i="5" s="1"/>
  <c r="Q1507" i="5"/>
  <c r="R1507" i="5" s="1"/>
  <c r="Q1553" i="5"/>
  <c r="R1553" i="5" s="1"/>
  <c r="Q1555" i="5"/>
  <c r="R1555" i="5" s="1"/>
  <c r="Q1559" i="5"/>
  <c r="R1559" i="5" s="1"/>
  <c r="Q1585" i="5"/>
  <c r="R1585" i="5" s="1"/>
  <c r="Q1587" i="5"/>
  <c r="R1587" i="5" s="1"/>
  <c r="Q1591" i="5"/>
  <c r="R1591" i="5" s="1"/>
  <c r="Q1593" i="5"/>
  <c r="R1593" i="5" s="1"/>
  <c r="Q1654" i="5"/>
  <c r="R1654" i="5" s="1"/>
  <c r="Q1674" i="5"/>
  <c r="R1674" i="5" s="1"/>
  <c r="Q1713" i="5"/>
  <c r="R1713" i="5" s="1"/>
  <c r="Q1989" i="5"/>
  <c r="R1989" i="5" s="1"/>
  <c r="Q1997" i="5"/>
  <c r="R1997" i="5" s="1"/>
  <c r="Q2039" i="5"/>
  <c r="R2039" i="5" s="1"/>
  <c r="M162" i="5"/>
  <c r="Q376" i="5"/>
  <c r="R376" i="5" s="1"/>
  <c r="Q423" i="5"/>
  <c r="R423" i="5" s="1"/>
  <c r="Q431" i="5"/>
  <c r="R431" i="5" s="1"/>
  <c r="Q478" i="5"/>
  <c r="R478" i="5" s="1"/>
  <c r="Q902" i="5"/>
  <c r="R902" i="5" s="1"/>
  <c r="Q1625" i="5"/>
  <c r="R1625" i="5" s="1"/>
  <c r="Q1627" i="5"/>
  <c r="R1627" i="5" s="1"/>
  <c r="Q2510" i="5"/>
  <c r="R2510" i="5" s="1"/>
  <c r="Q2512" i="5"/>
  <c r="R2512" i="5" s="1"/>
  <c r="Q2514" i="5"/>
  <c r="R2514" i="5" s="1"/>
  <c r="Q2516" i="5"/>
  <c r="R2516" i="5" s="1"/>
  <c r="Q2518" i="5"/>
  <c r="R2518" i="5" s="1"/>
  <c r="Q2520" i="5"/>
  <c r="R2520" i="5" s="1"/>
  <c r="Q2522" i="5"/>
  <c r="R2522" i="5" s="1"/>
  <c r="Q2524" i="5"/>
  <c r="R2524" i="5" s="1"/>
  <c r="Q2526" i="5"/>
  <c r="R2526" i="5" s="1"/>
  <c r="Q2528" i="5"/>
  <c r="R2528" i="5" s="1"/>
  <c r="Q2530" i="5"/>
  <c r="R2530" i="5" s="1"/>
  <c r="Q2532" i="5"/>
  <c r="R2532" i="5" s="1"/>
  <c r="Q2534" i="5"/>
  <c r="R2534" i="5" s="1"/>
  <c r="Q2536" i="5"/>
  <c r="R2536" i="5" s="1"/>
  <c r="Q2538" i="5"/>
  <c r="R2538" i="5" s="1"/>
  <c r="Q2540" i="5"/>
  <c r="R2540" i="5" s="1"/>
  <c r="Q2542" i="5"/>
  <c r="R2542" i="5" s="1"/>
  <c r="Q2544" i="5"/>
  <c r="R2544" i="5" s="1"/>
  <c r="Q2546" i="5"/>
  <c r="R2546" i="5" s="1"/>
  <c r="Q2548" i="5"/>
  <c r="R2548" i="5" s="1"/>
  <c r="Q2550" i="5"/>
  <c r="R2550" i="5" s="1"/>
  <c r="Q2552" i="5"/>
  <c r="R2552" i="5" s="1"/>
  <c r="Q2554" i="5"/>
  <c r="R2554" i="5" s="1"/>
  <c r="Q2556" i="5"/>
  <c r="R2556" i="5" s="1"/>
  <c r="Q2558" i="5"/>
  <c r="R2558" i="5" s="1"/>
  <c r="Q2560" i="5"/>
  <c r="R2560" i="5" s="1"/>
  <c r="Q2562" i="5"/>
  <c r="R2562" i="5" s="1"/>
  <c r="Q2564" i="5"/>
  <c r="R2564" i="5" s="1"/>
  <c r="Q2566" i="5"/>
  <c r="R2566" i="5" s="1"/>
  <c r="Q2568" i="5"/>
  <c r="R2568" i="5" s="1"/>
  <c r="Q2570" i="5"/>
  <c r="R2570" i="5" s="1"/>
  <c r="Q2572" i="5"/>
  <c r="R2572" i="5" s="1"/>
  <c r="Q2574" i="5"/>
  <c r="R2574" i="5" s="1"/>
  <c r="Q2576" i="5"/>
  <c r="R2576" i="5" s="1"/>
  <c r="Q2578" i="5"/>
  <c r="R2578" i="5" s="1"/>
  <c r="Q2580" i="5"/>
  <c r="R2580" i="5" s="1"/>
  <c r="Q2582" i="5"/>
  <c r="R2582" i="5" s="1"/>
  <c r="Q2584" i="5"/>
  <c r="R2584" i="5" s="1"/>
  <c r="Q2586" i="5"/>
  <c r="R2586" i="5" s="1"/>
  <c r="Q2588" i="5"/>
  <c r="R2588" i="5" s="1"/>
  <c r="Q2590" i="5"/>
  <c r="R2590" i="5" s="1"/>
  <c r="Q2592" i="5"/>
  <c r="R2592" i="5" s="1"/>
  <c r="Q2594" i="5"/>
  <c r="R2594" i="5" s="1"/>
  <c r="Q2596" i="5"/>
  <c r="R2596" i="5" s="1"/>
  <c r="Q2598" i="5"/>
  <c r="R2598" i="5" s="1"/>
  <c r="Q2600" i="5"/>
  <c r="R2600" i="5" s="1"/>
  <c r="Q2602" i="5"/>
  <c r="R2602" i="5" s="1"/>
  <c r="Q2604" i="5"/>
  <c r="R2604" i="5" s="1"/>
  <c r="Q2606" i="5"/>
  <c r="R2606" i="5" s="1"/>
  <c r="Q2608" i="5"/>
  <c r="R2608" i="5" s="1"/>
  <c r="Q2610" i="5"/>
  <c r="R2610" i="5" s="1"/>
  <c r="Q2612" i="5"/>
  <c r="R2612" i="5" s="1"/>
  <c r="Q2614" i="5"/>
  <c r="R2614" i="5" s="1"/>
  <c r="Q2616" i="5"/>
  <c r="R2616" i="5" s="1"/>
  <c r="Q2618" i="5"/>
  <c r="R2618" i="5" s="1"/>
  <c r="Q2620" i="5"/>
  <c r="R2620" i="5" s="1"/>
  <c r="Q2622" i="5"/>
  <c r="R2622" i="5" s="1"/>
  <c r="Q2624" i="5"/>
  <c r="R2624" i="5" s="1"/>
  <c r="Q2626" i="5"/>
  <c r="R2626" i="5" s="1"/>
  <c r="Q2628" i="5"/>
  <c r="R2628" i="5" s="1"/>
  <c r="Q2630" i="5"/>
  <c r="R2630" i="5" s="1"/>
  <c r="Q2632" i="5"/>
  <c r="R2632" i="5" s="1"/>
  <c r="Q2634" i="5"/>
  <c r="R2634" i="5" s="1"/>
  <c r="Q2636" i="5"/>
  <c r="R2636" i="5" s="1"/>
  <c r="Q2638" i="5"/>
  <c r="R2638" i="5" s="1"/>
  <c r="Q2640" i="5"/>
  <c r="R2640" i="5" s="1"/>
  <c r="Q2642" i="5"/>
  <c r="R2642" i="5" s="1"/>
  <c r="Q2644" i="5"/>
  <c r="R2644" i="5" s="1"/>
  <c r="Q2646" i="5"/>
  <c r="R2646" i="5" s="1"/>
  <c r="Q2648" i="5"/>
  <c r="R2648" i="5" s="1"/>
  <c r="Q2650" i="5"/>
  <c r="R2650" i="5" s="1"/>
  <c r="Q2652" i="5"/>
  <c r="R2652" i="5" s="1"/>
  <c r="Q2654" i="5"/>
  <c r="R2654" i="5" s="1"/>
  <c r="Q2656" i="5"/>
  <c r="R2656" i="5" s="1"/>
  <c r="Q2658" i="5"/>
  <c r="R2658" i="5" s="1"/>
  <c r="Q3000" i="5"/>
  <c r="R3000" i="5" s="1"/>
  <c r="Q3109" i="5"/>
  <c r="R3109" i="5" s="1"/>
  <c r="Q3111" i="5"/>
  <c r="R3111" i="5" s="1"/>
  <c r="Q3115" i="5"/>
  <c r="R3115" i="5" s="1"/>
  <c r="Q3119" i="5"/>
  <c r="R3119" i="5" s="1"/>
  <c r="Q3129" i="5"/>
  <c r="R3129" i="5" s="1"/>
  <c r="Q3131" i="5"/>
  <c r="R3131" i="5" s="1"/>
  <c r="Q3135" i="5"/>
  <c r="R3135" i="5" s="1"/>
  <c r="Q3141" i="5"/>
  <c r="R3141" i="5" s="1"/>
  <c r="Q3143" i="5"/>
  <c r="R3143" i="5" s="1"/>
  <c r="Q2043" i="5"/>
  <c r="R2043" i="5" s="1"/>
  <c r="Q3028" i="5"/>
  <c r="R3028" i="5" s="1"/>
  <c r="Q3032" i="5"/>
  <c r="R3032" i="5" s="1"/>
  <c r="Q3036" i="5"/>
  <c r="R3036" i="5" s="1"/>
  <c r="Q3038" i="5"/>
  <c r="R3038" i="5" s="1"/>
  <c r="Q3040" i="5"/>
  <c r="R3040" i="5" s="1"/>
  <c r="Q3048" i="5"/>
  <c r="R3048" i="5" s="1"/>
  <c r="Q3056" i="5"/>
  <c r="R3056" i="5" s="1"/>
  <c r="Q3064" i="5"/>
  <c r="R3064" i="5" s="1"/>
  <c r="Q2695" i="5"/>
  <c r="R2695" i="5" s="1"/>
  <c r="Q2701" i="5"/>
  <c r="R2701" i="5" s="1"/>
  <c r="Q2705" i="5"/>
  <c r="R2705" i="5" s="1"/>
  <c r="Q2997" i="5"/>
  <c r="R2997" i="5" s="1"/>
  <c r="Q2999" i="5"/>
  <c r="R2999" i="5" s="1"/>
  <c r="Q3005" i="5"/>
  <c r="R3005" i="5" s="1"/>
  <c r="Q3112" i="5"/>
  <c r="R3112" i="5" s="1"/>
  <c r="Q3116" i="5"/>
  <c r="R3116" i="5" s="1"/>
  <c r="Q3118" i="5"/>
  <c r="R3118" i="5" s="1"/>
  <c r="Q3120" i="5"/>
  <c r="R3120" i="5" s="1"/>
  <c r="Q3124" i="5"/>
  <c r="R3124" i="5" s="1"/>
  <c r="Q3132" i="5"/>
  <c r="R3132" i="5" s="1"/>
  <c r="Q3134" i="5"/>
  <c r="R3134" i="5" s="1"/>
  <c r="Q3136" i="5"/>
  <c r="R3136" i="5" s="1"/>
  <c r="Q3142" i="5"/>
  <c r="R3142" i="5" s="1"/>
  <c r="Q3144" i="5"/>
  <c r="R3144" i="5" s="1"/>
  <c r="Q3156" i="5"/>
  <c r="R3156" i="5" s="1"/>
  <c r="Q2042" i="5"/>
  <c r="R2042" i="5" s="1"/>
  <c r="Q2048" i="5"/>
  <c r="R2048" i="5" s="1"/>
  <c r="Q2056" i="5"/>
  <c r="R2056" i="5" s="1"/>
  <c r="Q2066" i="5"/>
  <c r="R2066" i="5" s="1"/>
  <c r="Q2072" i="5"/>
  <c r="R2072" i="5" s="1"/>
  <c r="Q3025" i="5"/>
  <c r="R3025" i="5" s="1"/>
  <c r="Q3027" i="5"/>
  <c r="R3027" i="5" s="1"/>
  <c r="Q3031" i="5"/>
  <c r="R3031" i="5" s="1"/>
  <c r="Q3035" i="5"/>
  <c r="R3035" i="5" s="1"/>
  <c r="Q3039" i="5"/>
  <c r="R3039" i="5" s="1"/>
  <c r="Q3053" i="5"/>
  <c r="R3053" i="5" s="1"/>
  <c r="Q3001" i="5"/>
  <c r="R3001" i="5" s="1"/>
  <c r="Q3062" i="5"/>
  <c r="R3062" i="5" s="1"/>
  <c r="Q3145" i="5"/>
  <c r="R3145" i="5" s="1"/>
  <c r="Q3147" i="5"/>
  <c r="R3147" i="5" s="1"/>
  <c r="Q3151" i="5"/>
  <c r="R3151" i="5" s="1"/>
  <c r="Q49" i="5"/>
  <c r="R49" i="5" s="1"/>
  <c r="Q79" i="5"/>
  <c r="R79" i="5" s="1"/>
  <c r="Q81" i="5"/>
  <c r="R81" i="5" s="1"/>
  <c r="Q83" i="5"/>
  <c r="R83" i="5" s="1"/>
  <c r="Q85" i="5"/>
  <c r="R85" i="5" s="1"/>
  <c r="Q102" i="5"/>
  <c r="R102" i="5" s="1"/>
  <c r="Q104" i="5"/>
  <c r="R104" i="5" s="1"/>
  <c r="Q106" i="5"/>
  <c r="R106" i="5" s="1"/>
  <c r="Q136" i="5"/>
  <c r="R136" i="5" s="1"/>
  <c r="Q245" i="5"/>
  <c r="R245" i="5" s="1"/>
  <c r="Q1065" i="5"/>
  <c r="R1065" i="5" s="1"/>
  <c r="Q1108" i="5"/>
  <c r="R1108" i="5" s="1"/>
  <c r="Q1110" i="5"/>
  <c r="R1110" i="5" s="1"/>
  <c r="Q1116" i="5"/>
  <c r="R1116" i="5" s="1"/>
  <c r="Q1235" i="5"/>
  <c r="R1235" i="5" s="1"/>
  <c r="Q1251" i="5"/>
  <c r="R1251" i="5" s="1"/>
  <c r="Q1287" i="5"/>
  <c r="R1287" i="5" s="1"/>
  <c r="Q1305" i="5"/>
  <c r="R1305" i="5" s="1"/>
  <c r="Q1325" i="5"/>
  <c r="R1325" i="5" s="1"/>
  <c r="Q1329" i="5"/>
  <c r="R1329" i="5" s="1"/>
  <c r="Q1331" i="5"/>
  <c r="R1331" i="5" s="1"/>
  <c r="Q1337" i="5"/>
  <c r="R1337" i="5" s="1"/>
  <c r="Q1341" i="5"/>
  <c r="R1341" i="5" s="1"/>
  <c r="Q1345" i="5"/>
  <c r="R1345" i="5" s="1"/>
  <c r="Q1347" i="5"/>
  <c r="R1347" i="5" s="1"/>
  <c r="Q1410" i="5"/>
  <c r="R1410" i="5" s="1"/>
  <c r="Q1414" i="5"/>
  <c r="R1414" i="5" s="1"/>
  <c r="Q1418" i="5"/>
  <c r="R1418" i="5" s="1"/>
  <c r="Q1436" i="5"/>
  <c r="R1436" i="5" s="1"/>
  <c r="Q1442" i="5"/>
  <c r="R1442" i="5" s="1"/>
  <c r="Q1446" i="5"/>
  <c r="R1446" i="5" s="1"/>
  <c r="Q1649" i="5"/>
  <c r="R1649" i="5" s="1"/>
  <c r="Q1694" i="5"/>
  <c r="R1694" i="5" s="1"/>
  <c r="Q1698" i="5"/>
  <c r="R1698" i="5" s="1"/>
  <c r="Q1719" i="5"/>
  <c r="R1719" i="5" s="1"/>
  <c r="Q1781" i="5"/>
  <c r="R1781" i="5" s="1"/>
  <c r="Q1797" i="5"/>
  <c r="R1797" i="5" s="1"/>
  <c r="Q1805" i="5"/>
  <c r="R1805" i="5" s="1"/>
  <c r="Q2074" i="5"/>
  <c r="R2074" i="5" s="1"/>
  <c r="Q2082" i="5"/>
  <c r="R2082" i="5" s="1"/>
  <c r="Q2084" i="5"/>
  <c r="R2084" i="5" s="1"/>
  <c r="Q2104" i="5"/>
  <c r="R2104" i="5" s="1"/>
  <c r="Q2108" i="5"/>
  <c r="R2108" i="5" s="1"/>
  <c r="Q2110" i="5"/>
  <c r="R2110" i="5" s="1"/>
  <c r="Q2116" i="5"/>
  <c r="R2116" i="5" s="1"/>
  <c r="Q2118" i="5"/>
  <c r="R2118" i="5" s="1"/>
  <c r="Q2122" i="5"/>
  <c r="R2122" i="5" s="1"/>
  <c r="Q2136" i="5"/>
  <c r="R2136" i="5" s="1"/>
  <c r="Q3009" i="5"/>
  <c r="R3009" i="5" s="1"/>
  <c r="Q3011" i="5"/>
  <c r="R3011" i="5" s="1"/>
  <c r="Q3013" i="5"/>
  <c r="R3013" i="5" s="1"/>
  <c r="Q3015" i="5"/>
  <c r="R3015" i="5" s="1"/>
  <c r="Q3019" i="5"/>
  <c r="R3019" i="5" s="1"/>
  <c r="Q3070" i="5"/>
  <c r="R3070" i="5" s="1"/>
  <c r="Q3072" i="5"/>
  <c r="R3072" i="5" s="1"/>
  <c r="Q3092" i="5"/>
  <c r="R3092" i="5" s="1"/>
  <c r="Q3096" i="5"/>
  <c r="R3096" i="5" s="1"/>
  <c r="Q3157" i="5"/>
  <c r="R3157" i="5" s="1"/>
  <c r="Q3159" i="5"/>
  <c r="R3159" i="5" s="1"/>
  <c r="Q3177" i="5"/>
  <c r="R3177" i="5" s="1"/>
  <c r="Q3179" i="5"/>
  <c r="R3179" i="5" s="1"/>
  <c r="Q3183" i="5"/>
  <c r="R3183" i="5" s="1"/>
  <c r="Q3246" i="5"/>
  <c r="R3246" i="5" s="1"/>
  <c r="Q3248" i="5"/>
  <c r="R3248" i="5" s="1"/>
  <c r="Q3262" i="5"/>
  <c r="R3262" i="5" s="1"/>
  <c r="Q3334" i="5"/>
  <c r="R3334" i="5" s="1"/>
  <c r="Q3342" i="5"/>
  <c r="R3342" i="5" s="1"/>
  <c r="Q3350" i="5"/>
  <c r="R3350" i="5" s="1"/>
  <c r="Q3358" i="5"/>
  <c r="R3358" i="5" s="1"/>
  <c r="Q3534" i="5"/>
  <c r="R3534" i="5" s="1"/>
  <c r="Q3566" i="5"/>
  <c r="R3566" i="5" s="1"/>
  <c r="Q4000" i="5"/>
  <c r="R4000" i="5" s="1"/>
  <c r="Q4282" i="5"/>
  <c r="R4282" i="5" s="1"/>
  <c r="Q4290" i="5"/>
  <c r="R4290" i="5" s="1"/>
  <c r="Q4378" i="5"/>
  <c r="R4378" i="5" s="1"/>
  <c r="Q4386" i="5"/>
  <c r="R4386" i="5" s="1"/>
  <c r="Q3057" i="5"/>
  <c r="R3057" i="5" s="1"/>
  <c r="Q3061" i="5"/>
  <c r="R3061" i="5" s="1"/>
  <c r="Q3063" i="5"/>
  <c r="R3063" i="5" s="1"/>
  <c r="Q3148" i="5"/>
  <c r="R3148" i="5" s="1"/>
  <c r="Q3150" i="5"/>
  <c r="R3150" i="5" s="1"/>
  <c r="Q3152" i="5"/>
  <c r="R3152" i="5" s="1"/>
  <c r="Q48" i="5"/>
  <c r="R48" i="5" s="1"/>
  <c r="Q78" i="5"/>
  <c r="R78" i="5" s="1"/>
  <c r="Q80" i="5"/>
  <c r="R80" i="5" s="1"/>
  <c r="Q82" i="5"/>
  <c r="R82" i="5" s="1"/>
  <c r="Q84" i="5"/>
  <c r="R84" i="5" s="1"/>
  <c r="Q101" i="5"/>
  <c r="R101" i="5" s="1"/>
  <c r="Q103" i="5"/>
  <c r="R103" i="5" s="1"/>
  <c r="Q105" i="5"/>
  <c r="R105" i="5" s="1"/>
  <c r="Q107" i="5"/>
  <c r="R107" i="5" s="1"/>
  <c r="Q109" i="5"/>
  <c r="R109" i="5" s="1"/>
  <c r="Q193" i="5"/>
  <c r="R193" i="5" s="1"/>
  <c r="Q225" i="5"/>
  <c r="R225" i="5" s="1"/>
  <c r="Q242" i="5"/>
  <c r="R242" i="5" s="1"/>
  <c r="Q248" i="5"/>
  <c r="R248" i="5" s="1"/>
  <c r="Q360" i="5"/>
  <c r="R360" i="5" s="1"/>
  <c r="Q362" i="5"/>
  <c r="R362" i="5" s="1"/>
  <c r="Q959" i="5"/>
  <c r="R959" i="5" s="1"/>
  <c r="Q963" i="5"/>
  <c r="R963" i="5" s="1"/>
  <c r="Q1024" i="5"/>
  <c r="R1024" i="5" s="1"/>
  <c r="Q1036" i="5"/>
  <c r="R1036" i="5" s="1"/>
  <c r="Q1107" i="5"/>
  <c r="R1107" i="5" s="1"/>
  <c r="Q1111" i="5"/>
  <c r="R1111" i="5" s="1"/>
  <c r="Q1115" i="5"/>
  <c r="R1115" i="5" s="1"/>
  <c r="Q1123" i="5"/>
  <c r="R1123" i="5" s="1"/>
  <c r="Q1161" i="5"/>
  <c r="R1161" i="5" s="1"/>
  <c r="Q1232" i="5"/>
  <c r="R1232" i="5" s="1"/>
  <c r="Q1234" i="5"/>
  <c r="R1234" i="5" s="1"/>
  <c r="Q1240" i="5"/>
  <c r="R1240" i="5" s="1"/>
  <c r="Q1278" i="5"/>
  <c r="R1278" i="5" s="1"/>
  <c r="Q1415" i="5"/>
  <c r="R1415" i="5" s="1"/>
  <c r="Q1417" i="5"/>
  <c r="R1417" i="5" s="1"/>
  <c r="Q1425" i="5"/>
  <c r="R1425" i="5" s="1"/>
  <c r="Q1447" i="5"/>
  <c r="R1447" i="5" s="1"/>
  <c r="Q1453" i="5"/>
  <c r="R1453" i="5" s="1"/>
  <c r="Q1457" i="5"/>
  <c r="R1457" i="5" s="1"/>
  <c r="Q1461" i="5"/>
  <c r="R1461" i="5" s="1"/>
  <c r="Q1630" i="5"/>
  <c r="R1630" i="5" s="1"/>
  <c r="Q1632" i="5"/>
  <c r="R1632" i="5" s="1"/>
  <c r="Q1693" i="5"/>
  <c r="R1693" i="5" s="1"/>
  <c r="Q1697" i="5"/>
  <c r="R1697" i="5" s="1"/>
  <c r="Q1703" i="5"/>
  <c r="R1703" i="5" s="1"/>
  <c r="Q1705" i="5"/>
  <c r="R1705" i="5" s="1"/>
  <c r="Q1722" i="5"/>
  <c r="R1722" i="5" s="1"/>
  <c r="Q1743" i="5"/>
  <c r="R1743" i="5" s="1"/>
  <c r="Q1753" i="5"/>
  <c r="R1753" i="5" s="1"/>
  <c r="Q1782" i="5"/>
  <c r="R1782" i="5" s="1"/>
  <c r="Q1784" i="5"/>
  <c r="R1784" i="5" s="1"/>
  <c r="Q1790" i="5"/>
  <c r="R1790" i="5" s="1"/>
  <c r="Q1800" i="5"/>
  <c r="R1800" i="5" s="1"/>
  <c r="Q1802" i="5"/>
  <c r="R1802" i="5" s="1"/>
  <c r="Q1870" i="5"/>
  <c r="R1870" i="5" s="1"/>
  <c r="Q1878" i="5"/>
  <c r="R1878" i="5" s="1"/>
  <c r="Q2075" i="5"/>
  <c r="R2075" i="5" s="1"/>
  <c r="Q2083" i="5"/>
  <c r="R2083" i="5" s="1"/>
  <c r="Q3012" i="5"/>
  <c r="R3012" i="5" s="1"/>
  <c r="Q3016" i="5"/>
  <c r="R3016" i="5" s="1"/>
  <c r="Q3020" i="5"/>
  <c r="R3020" i="5" s="1"/>
  <c r="Q3065" i="5"/>
  <c r="R3065" i="5" s="1"/>
  <c r="Q3069" i="5"/>
  <c r="R3069" i="5" s="1"/>
  <c r="Q3071" i="5"/>
  <c r="R3071" i="5" s="1"/>
  <c r="Q3077" i="5"/>
  <c r="R3077" i="5" s="1"/>
  <c r="Q3089" i="5"/>
  <c r="R3089" i="5" s="1"/>
  <c r="Q3091" i="5"/>
  <c r="R3091" i="5" s="1"/>
  <c r="Q3095" i="5"/>
  <c r="R3095" i="5" s="1"/>
  <c r="Q3158" i="5"/>
  <c r="R3158" i="5" s="1"/>
  <c r="Q3160" i="5"/>
  <c r="R3160" i="5" s="1"/>
  <c r="Q3180" i="5"/>
  <c r="R3180" i="5" s="1"/>
  <c r="Q3182" i="5"/>
  <c r="R3182" i="5" s="1"/>
  <c r="Q3184" i="5"/>
  <c r="R3184" i="5" s="1"/>
  <c r="Q3245" i="5"/>
  <c r="R3245" i="5" s="1"/>
  <c r="Q3247" i="5"/>
  <c r="R3247" i="5" s="1"/>
  <c r="Q3259" i="5"/>
  <c r="R3259" i="5" s="1"/>
  <c r="Q3261" i="5"/>
  <c r="R3261" i="5" s="1"/>
  <c r="Q3265" i="5"/>
  <c r="R3265" i="5" s="1"/>
  <c r="Q3267" i="5"/>
  <c r="R3267" i="5" s="1"/>
  <c r="Q3269" i="5"/>
  <c r="R3269" i="5" s="1"/>
  <c r="Q3275" i="5"/>
  <c r="R3275" i="5" s="1"/>
  <c r="Q3287" i="5"/>
  <c r="R3287" i="5" s="1"/>
  <c r="Q3289" i="5"/>
  <c r="R3289" i="5" s="1"/>
  <c r="Q3295" i="5"/>
  <c r="R3295" i="5" s="1"/>
  <c r="Q3299" i="5"/>
  <c r="R3299" i="5" s="1"/>
  <c r="Q3303" i="5"/>
  <c r="R3303" i="5" s="1"/>
  <c r="Q3307" i="5"/>
  <c r="R3307" i="5" s="1"/>
  <c r="Q3311" i="5"/>
  <c r="R3311" i="5" s="1"/>
  <c r="Q3315" i="5"/>
  <c r="R3315" i="5" s="1"/>
  <c r="Q3319" i="5"/>
  <c r="R3319" i="5" s="1"/>
  <c r="Q3323" i="5"/>
  <c r="R3323" i="5" s="1"/>
  <c r="Q3329" i="5"/>
  <c r="R3329" i="5" s="1"/>
  <c r="Q3331" i="5"/>
  <c r="R3331" i="5" s="1"/>
  <c r="Q3333" i="5"/>
  <c r="R3333" i="5" s="1"/>
  <c r="Q3341" i="5"/>
  <c r="R3341" i="5" s="1"/>
  <c r="Q3349" i="5"/>
  <c r="R3349" i="5" s="1"/>
  <c r="Q3357" i="5"/>
  <c r="R3357" i="5" s="1"/>
  <c r="Q3367" i="5"/>
  <c r="R3367" i="5" s="1"/>
  <c r="Q3385" i="5"/>
  <c r="R3385" i="5" s="1"/>
  <c r="Q3387" i="5"/>
  <c r="R3387" i="5" s="1"/>
  <c r="Q3391" i="5"/>
  <c r="R3391" i="5" s="1"/>
  <c r="Q3433" i="5"/>
  <c r="R3433" i="5" s="1"/>
  <c r="Q3435" i="5"/>
  <c r="R3435" i="5" s="1"/>
  <c r="Q3437" i="5"/>
  <c r="R3437" i="5" s="1"/>
  <c r="Q3447" i="5"/>
  <c r="R3447" i="5" s="1"/>
  <c r="Q3449" i="5"/>
  <c r="R3449" i="5" s="1"/>
  <c r="Q3451" i="5"/>
  <c r="R3451" i="5" s="1"/>
  <c r="Q3453" i="5"/>
  <c r="R3453" i="5" s="1"/>
  <c r="Q3463" i="5"/>
  <c r="R3463" i="5" s="1"/>
  <c r="Q3529" i="5"/>
  <c r="R3529" i="5" s="1"/>
  <c r="Q3531" i="5"/>
  <c r="R3531" i="5" s="1"/>
  <c r="Q3533" i="5"/>
  <c r="R3533" i="5" s="1"/>
  <c r="Q3543" i="5"/>
  <c r="R3543" i="5" s="1"/>
  <c r="Q3545" i="5"/>
  <c r="R3545" i="5" s="1"/>
  <c r="Q3547" i="5"/>
  <c r="R3547" i="5" s="1"/>
  <c r="Q3549" i="5"/>
  <c r="R3549" i="5" s="1"/>
  <c r="Q3551" i="5"/>
  <c r="R3551" i="5" s="1"/>
  <c r="Q3559" i="5"/>
  <c r="R3559" i="5" s="1"/>
  <c r="Q3561" i="5"/>
  <c r="R3561" i="5" s="1"/>
  <c r="Q3563" i="5"/>
  <c r="R3563" i="5" s="1"/>
  <c r="Q3565" i="5"/>
  <c r="R3565" i="5" s="1"/>
  <c r="Q3577" i="5"/>
  <c r="R3577" i="5" s="1"/>
  <c r="Q3579" i="5"/>
  <c r="R3579" i="5" s="1"/>
  <c r="Q3581" i="5"/>
  <c r="R3581" i="5" s="1"/>
  <c r="Q3583" i="5"/>
  <c r="R3583" i="5" s="1"/>
  <c r="Q3593" i="5"/>
  <c r="R3593" i="5" s="1"/>
  <c r="Q3595" i="5"/>
  <c r="R3595" i="5" s="1"/>
  <c r="Q3597" i="5"/>
  <c r="R3597" i="5" s="1"/>
  <c r="Q3599" i="5"/>
  <c r="R3599" i="5" s="1"/>
  <c r="Q3601" i="5"/>
  <c r="R3601" i="5" s="1"/>
  <c r="Q3603" i="5"/>
  <c r="R3603" i="5" s="1"/>
  <c r="Q3605" i="5"/>
  <c r="R3605" i="5" s="1"/>
  <c r="Q3607" i="5"/>
  <c r="R3607" i="5" s="1"/>
  <c r="Q3993" i="5"/>
  <c r="R3993" i="5" s="1"/>
  <c r="Q3995" i="5"/>
  <c r="R3995" i="5" s="1"/>
  <c r="Q3997" i="5"/>
  <c r="R3997" i="5" s="1"/>
  <c r="Q3999" i="5"/>
  <c r="R3999" i="5" s="1"/>
  <c r="Q4001" i="5"/>
  <c r="R4001" i="5" s="1"/>
  <c r="Q4009" i="5"/>
  <c r="R4009" i="5" s="1"/>
  <c r="Q4049" i="5"/>
  <c r="R4049" i="5" s="1"/>
  <c r="Q4101" i="5"/>
  <c r="R4101" i="5" s="1"/>
  <c r="Q4107" i="5"/>
  <c r="R4107" i="5" s="1"/>
  <c r="Q4227" i="5"/>
  <c r="R4227" i="5" s="1"/>
  <c r="Q4277" i="5"/>
  <c r="R4277" i="5" s="1"/>
  <c r="Q4279" i="5"/>
  <c r="R4279" i="5" s="1"/>
  <c r="Q4281" i="5"/>
  <c r="R4281" i="5" s="1"/>
  <c r="Q4285" i="5"/>
  <c r="R4285" i="5" s="1"/>
  <c r="Q4287" i="5"/>
  <c r="R4287" i="5" s="1"/>
  <c r="Q4289" i="5"/>
  <c r="R4289" i="5" s="1"/>
  <c r="Q4323" i="5"/>
  <c r="R4323" i="5" s="1"/>
  <c r="Q4331" i="5"/>
  <c r="R4331" i="5" s="1"/>
  <c r="Q4355" i="5"/>
  <c r="R4355" i="5" s="1"/>
  <c r="Q4373" i="5"/>
  <c r="R4373" i="5" s="1"/>
  <c r="Q4375" i="5"/>
  <c r="R4375" i="5" s="1"/>
  <c r="Q4377" i="5"/>
  <c r="R4377" i="5" s="1"/>
  <c r="Q4381" i="5"/>
  <c r="R4381" i="5" s="1"/>
  <c r="Q4383" i="5"/>
  <c r="R4383" i="5" s="1"/>
  <c r="Q4385" i="5"/>
  <c r="R4385" i="5" s="1"/>
  <c r="Q5341" i="5"/>
  <c r="R5341" i="5" s="1"/>
  <c r="Q5345" i="5"/>
  <c r="R5345" i="5" s="1"/>
  <c r="Q5347" i="5"/>
  <c r="R5347" i="5" s="1"/>
  <c r="Q5355" i="5"/>
  <c r="R5355" i="5" s="1"/>
  <c r="Q5365" i="5"/>
  <c r="R5365" i="5" s="1"/>
  <c r="Q5373" i="5"/>
  <c r="R5373" i="5" s="1"/>
  <c r="Q5377" i="5"/>
  <c r="R5377" i="5" s="1"/>
  <c r="Q5383" i="5"/>
  <c r="R5383" i="5" s="1"/>
  <c r="Q5389" i="5"/>
  <c r="R5389" i="5" s="1"/>
  <c r="Q5397" i="5"/>
  <c r="R5397" i="5" s="1"/>
  <c r="Q5401" i="5"/>
  <c r="R5401" i="5" s="1"/>
  <c r="Q5407" i="5"/>
  <c r="R5407" i="5" s="1"/>
  <c r="Q5415" i="5"/>
  <c r="R5415" i="5" s="1"/>
  <c r="Q5419" i="5"/>
  <c r="R5419" i="5" s="1"/>
  <c r="Q5421" i="5"/>
  <c r="R5421" i="5" s="1"/>
  <c r="Q5425" i="5"/>
  <c r="R5425" i="5" s="1"/>
  <c r="Q5427" i="5"/>
  <c r="R5427" i="5" s="1"/>
  <c r="Q5429" i="5"/>
  <c r="R5429" i="5" s="1"/>
  <c r="Q5433" i="5"/>
  <c r="R5433" i="5" s="1"/>
  <c r="Q5435" i="5"/>
  <c r="R5435" i="5" s="1"/>
  <c r="Q5672" i="5"/>
  <c r="R5672" i="5" s="1"/>
  <c r="Q5674" i="5"/>
  <c r="R5674" i="5" s="1"/>
  <c r="Q5676" i="5"/>
  <c r="R5676" i="5" s="1"/>
  <c r="Q5716" i="5"/>
  <c r="R5716" i="5" s="1"/>
  <c r="Q5732" i="5"/>
  <c r="R5732" i="5" s="1"/>
  <c r="Q5740" i="5"/>
  <c r="R5740" i="5" s="1"/>
  <c r="Q5821" i="5"/>
  <c r="R5821" i="5" s="1"/>
  <c r="Q5823" i="5"/>
  <c r="R5823" i="5" s="1"/>
  <c r="Q5829" i="5"/>
  <c r="R5829" i="5" s="1"/>
  <c r="Q5831" i="5"/>
  <c r="R5831" i="5" s="1"/>
  <c r="Q5847" i="5"/>
  <c r="R5847" i="5" s="1"/>
  <c r="Q5916" i="5"/>
  <c r="R5916" i="5" s="1"/>
  <c r="Q5975" i="5"/>
  <c r="R5975" i="5" s="1"/>
  <c r="Q5979" i="5"/>
  <c r="R5979" i="5" s="1"/>
  <c r="Q5989" i="5"/>
  <c r="R5989" i="5" s="1"/>
  <c r="Q6022" i="5"/>
  <c r="R6022" i="5" s="1"/>
  <c r="Q6052" i="5"/>
  <c r="R6052" i="5" s="1"/>
  <c r="Q6085" i="5"/>
  <c r="R6085" i="5" s="1"/>
  <c r="Q6087" i="5"/>
  <c r="R6087" i="5" s="1"/>
  <c r="Q6097" i="5"/>
  <c r="R6097" i="5" s="1"/>
  <c r="Q6099" i="5"/>
  <c r="R6099" i="5" s="1"/>
  <c r="Q6150" i="5"/>
  <c r="R6150" i="5" s="1"/>
  <c r="Q6160" i="5"/>
  <c r="R6160" i="5" s="1"/>
  <c r="Q6162" i="5"/>
  <c r="R6162" i="5" s="1"/>
  <c r="Q6180" i="5"/>
  <c r="R6180" i="5" s="1"/>
  <c r="Q6231" i="5"/>
  <c r="R6231" i="5" s="1"/>
  <c r="Q6235" i="5"/>
  <c r="R6235" i="5" s="1"/>
  <c r="Q6267" i="5"/>
  <c r="R6267" i="5" s="1"/>
  <c r="Q6312" i="5"/>
  <c r="R6312" i="5" s="1"/>
  <c r="Q6314" i="5"/>
  <c r="R6314" i="5" s="1"/>
  <c r="Q6316" i="5"/>
  <c r="R6316" i="5" s="1"/>
  <c r="Q6401" i="5"/>
  <c r="R6401" i="5" s="1"/>
  <c r="Q6413" i="5"/>
  <c r="R6413" i="5" s="1"/>
  <c r="Q6860" i="5"/>
  <c r="R6860" i="5" s="1"/>
  <c r="Q6866" i="5"/>
  <c r="R6866" i="5" s="1"/>
  <c r="Q6969" i="5"/>
  <c r="R6969" i="5" s="1"/>
  <c r="Q6975" i="5"/>
  <c r="R6975" i="5" s="1"/>
  <c r="Q6981" i="5"/>
  <c r="R6981" i="5" s="1"/>
  <c r="Q6985" i="5"/>
  <c r="R6985" i="5" s="1"/>
  <c r="Q6711" i="5"/>
  <c r="R6711" i="5" s="1"/>
  <c r="Q6913" i="5"/>
  <c r="R6913" i="5" s="1"/>
  <c r="Q6946" i="5"/>
  <c r="R6946" i="5" s="1"/>
  <c r="Q3197" i="5"/>
  <c r="R3197" i="5" s="1"/>
  <c r="Q3213" i="5"/>
  <c r="R3213" i="5" s="1"/>
  <c r="Q3215" i="5"/>
  <c r="R3215" i="5" s="1"/>
  <c r="Q3221" i="5"/>
  <c r="R3221" i="5" s="1"/>
  <c r="Q3223" i="5"/>
  <c r="R3223" i="5" s="1"/>
  <c r="Q5242" i="5"/>
  <c r="R5242" i="5" s="1"/>
  <c r="Q5244" i="5"/>
  <c r="R5244" i="5" s="1"/>
  <c r="Q5246" i="5"/>
  <c r="R5246" i="5" s="1"/>
  <c r="Q5256" i="5"/>
  <c r="R5256" i="5" s="1"/>
  <c r="Q5485" i="5"/>
  <c r="R5485" i="5" s="1"/>
  <c r="Q5487" i="5"/>
  <c r="R5487" i="5" s="1"/>
  <c r="Q5489" i="5"/>
  <c r="R5489" i="5" s="1"/>
  <c r="Q5491" i="5"/>
  <c r="R5491" i="5" s="1"/>
  <c r="Q5493" i="5"/>
  <c r="R5493" i="5" s="1"/>
  <c r="Q5495" i="5"/>
  <c r="R5495" i="5" s="1"/>
  <c r="Q5497" i="5"/>
  <c r="R5497" i="5" s="1"/>
  <c r="Q5499" i="5"/>
  <c r="R5499" i="5" s="1"/>
  <c r="Q5541" i="5"/>
  <c r="R5541" i="5" s="1"/>
  <c r="Q5543" i="5"/>
  <c r="R5543" i="5" s="1"/>
  <c r="Q5545" i="5"/>
  <c r="R5545" i="5" s="1"/>
  <c r="Q5557" i="5"/>
  <c r="R5557" i="5" s="1"/>
  <c r="Q5559" i="5"/>
  <c r="R5559" i="5" s="1"/>
  <c r="Q5561" i="5"/>
  <c r="R5561" i="5" s="1"/>
  <c r="Q5619" i="5"/>
  <c r="R5619" i="5" s="1"/>
  <c r="Q5635" i="5"/>
  <c r="R5635" i="5" s="1"/>
  <c r="Q5651" i="5"/>
  <c r="R5651" i="5" s="1"/>
  <c r="Q5667" i="5"/>
  <c r="R5667" i="5" s="1"/>
  <c r="Q5772" i="5"/>
  <c r="R5772" i="5" s="1"/>
  <c r="Q5788" i="5"/>
  <c r="R5788" i="5" s="1"/>
  <c r="Q5889" i="5"/>
  <c r="R5889" i="5" s="1"/>
  <c r="Q5891" i="5"/>
  <c r="R5891" i="5" s="1"/>
  <c r="Q5905" i="5"/>
  <c r="R5905" i="5" s="1"/>
  <c r="Q5936" i="5"/>
  <c r="R5936" i="5" s="1"/>
  <c r="Q5938" i="5"/>
  <c r="R5938" i="5" s="1"/>
  <c r="Q6001" i="5"/>
  <c r="R6001" i="5" s="1"/>
  <c r="Q6003" i="5"/>
  <c r="R6003" i="5" s="1"/>
  <c r="Q6056" i="5"/>
  <c r="R6056" i="5" s="1"/>
  <c r="Q6058" i="5"/>
  <c r="R6058" i="5" s="1"/>
  <c r="Q6060" i="5"/>
  <c r="R6060" i="5" s="1"/>
  <c r="Q6121" i="5"/>
  <c r="R6121" i="5" s="1"/>
  <c r="Q6123" i="5"/>
  <c r="R6123" i="5" s="1"/>
  <c r="Q6127" i="5"/>
  <c r="R6127" i="5" s="1"/>
  <c r="Q6184" i="5"/>
  <c r="R6184" i="5" s="1"/>
  <c r="Q6186" i="5"/>
  <c r="R6186" i="5" s="1"/>
  <c r="Q6188" i="5"/>
  <c r="R6188" i="5" s="1"/>
  <c r="Q6269" i="5"/>
  <c r="R6269" i="5" s="1"/>
  <c r="Q6271" i="5"/>
  <c r="R6271" i="5" s="1"/>
  <c r="Q6275" i="5"/>
  <c r="R6275" i="5" s="1"/>
  <c r="Q6287" i="5"/>
  <c r="R6287" i="5" s="1"/>
  <c r="Q6356" i="5"/>
  <c r="R6356" i="5" s="1"/>
  <c r="Q6366" i="5"/>
  <c r="R6366" i="5" s="1"/>
  <c r="Q6372" i="5"/>
  <c r="R6372" i="5" s="1"/>
  <c r="Q6825" i="5"/>
  <c r="R6825" i="5" s="1"/>
  <c r="Q6841" i="5"/>
  <c r="R6841" i="5" s="1"/>
  <c r="Q6845" i="5"/>
  <c r="R6845" i="5" s="1"/>
  <c r="Q6851" i="5"/>
  <c r="R6851" i="5" s="1"/>
  <c r="Q6855" i="5"/>
  <c r="R6855" i="5" s="1"/>
  <c r="Q6882" i="5"/>
  <c r="R6882" i="5" s="1"/>
  <c r="Q6894" i="5"/>
  <c r="R6894" i="5" s="1"/>
  <c r="Q6921" i="5"/>
  <c r="R6921" i="5" s="1"/>
  <c r="Q6960" i="5"/>
  <c r="R6960" i="5" s="1"/>
  <c r="Q6962" i="5"/>
  <c r="R6962" i="5" s="1"/>
  <c r="Q6966" i="5"/>
  <c r="R6966" i="5" s="1"/>
  <c r="Q6995" i="5"/>
  <c r="R6995" i="5" s="1"/>
  <c r="Q7001" i="5"/>
  <c r="R7001" i="5" s="1"/>
  <c r="Q7022" i="5"/>
  <c r="R7022" i="5" s="1"/>
  <c r="Q7024" i="5"/>
  <c r="R7024" i="5" s="1"/>
  <c r="Q7028" i="5"/>
  <c r="R7028" i="5" s="1"/>
  <c r="Q7036" i="5"/>
  <c r="R7036" i="5" s="1"/>
  <c r="Q7038" i="5"/>
  <c r="R7038" i="5" s="1"/>
  <c r="Q5344" i="5"/>
  <c r="R5344" i="5" s="1"/>
  <c r="Q5356" i="5"/>
  <c r="R5356" i="5" s="1"/>
  <c r="Q5364" i="5"/>
  <c r="R5364" i="5" s="1"/>
  <c r="Q5370" i="5"/>
  <c r="R5370" i="5" s="1"/>
  <c r="Q5378" i="5"/>
  <c r="R5378" i="5" s="1"/>
  <c r="Q5386" i="5"/>
  <c r="R5386" i="5" s="1"/>
  <c r="Q5396" i="5"/>
  <c r="R5396" i="5" s="1"/>
  <c r="Q5402" i="5"/>
  <c r="R5402" i="5" s="1"/>
  <c r="Q5406" i="5"/>
  <c r="R5406" i="5" s="1"/>
  <c r="Q5408" i="5"/>
  <c r="R5408" i="5" s="1"/>
  <c r="Q5410" i="5"/>
  <c r="R5410" i="5" s="1"/>
  <c r="Q5414" i="5"/>
  <c r="R5414" i="5" s="1"/>
  <c r="Q5416" i="5"/>
  <c r="R5416" i="5" s="1"/>
  <c r="Q5420" i="5"/>
  <c r="R5420" i="5" s="1"/>
  <c r="Q5428" i="5"/>
  <c r="R5428" i="5" s="1"/>
  <c r="Q5434" i="5"/>
  <c r="R5434" i="5" s="1"/>
  <c r="Q5436" i="5"/>
  <c r="R5436" i="5" s="1"/>
  <c r="Q5669" i="5"/>
  <c r="R5669" i="5" s="1"/>
  <c r="Q5671" i="5"/>
  <c r="R5671" i="5" s="1"/>
  <c r="Q5673" i="5"/>
  <c r="R5673" i="5" s="1"/>
  <c r="Q5685" i="5"/>
  <c r="R5685" i="5" s="1"/>
  <c r="Q5687" i="5"/>
  <c r="R5687" i="5" s="1"/>
  <c r="Q5715" i="5"/>
  <c r="R5715" i="5" s="1"/>
  <c r="Q5723" i="5"/>
  <c r="R5723" i="5" s="1"/>
  <c r="Q5731" i="5"/>
  <c r="R5731" i="5" s="1"/>
  <c r="Q5739" i="5"/>
  <c r="R5739" i="5" s="1"/>
  <c r="Q5836" i="5"/>
  <c r="R5836" i="5" s="1"/>
  <c r="Q5972" i="5"/>
  <c r="R5972" i="5" s="1"/>
  <c r="Q5990" i="5"/>
  <c r="R5990" i="5" s="1"/>
  <c r="Q6021" i="5"/>
  <c r="R6021" i="5" s="1"/>
  <c r="Q6023" i="5"/>
  <c r="R6023" i="5" s="1"/>
  <c r="Q6086" i="5"/>
  <c r="R6086" i="5" s="1"/>
  <c r="Q6096" i="5"/>
  <c r="R6096" i="5" s="1"/>
  <c r="Q6098" i="5"/>
  <c r="R6098" i="5" s="1"/>
  <c r="Q6116" i="5"/>
  <c r="R6116" i="5" s="1"/>
  <c r="Q6149" i="5"/>
  <c r="R6149" i="5" s="1"/>
  <c r="Q6151" i="5"/>
  <c r="R6151" i="5" s="1"/>
  <c r="Q6161" i="5"/>
  <c r="R6161" i="5" s="1"/>
  <c r="Q6228" i="5"/>
  <c r="R6228" i="5" s="1"/>
  <c r="Q6246" i="5"/>
  <c r="R6246" i="5" s="1"/>
  <c r="Q6313" i="5"/>
  <c r="R6313" i="5" s="1"/>
  <c r="Q6315" i="5"/>
  <c r="R6315" i="5" s="1"/>
  <c r="Q6319" i="5"/>
  <c r="R6319" i="5" s="1"/>
  <c r="Q6331" i="5"/>
  <c r="R6331" i="5" s="1"/>
  <c r="Q6404" i="5"/>
  <c r="R6404" i="5" s="1"/>
  <c r="Q6408" i="5"/>
  <c r="R6408" i="5" s="1"/>
  <c r="Q6416" i="5"/>
  <c r="R6416" i="5" s="1"/>
  <c r="Q6436" i="5"/>
  <c r="R6436" i="5" s="1"/>
  <c r="Q6706" i="5"/>
  <c r="R6706" i="5" s="1"/>
  <c r="Q6857" i="5"/>
  <c r="R6857" i="5" s="1"/>
  <c r="Q6859" i="5"/>
  <c r="R6859" i="5" s="1"/>
  <c r="Q6863" i="5"/>
  <c r="R6863" i="5" s="1"/>
  <c r="Q6935" i="5"/>
  <c r="R6935" i="5" s="1"/>
  <c r="Q6968" i="5"/>
  <c r="R6968" i="5" s="1"/>
  <c r="Q6970" i="5"/>
  <c r="R6970" i="5" s="1"/>
  <c r="Q6974" i="5"/>
  <c r="R6974" i="5" s="1"/>
  <c r="Q6978" i="5"/>
  <c r="R6978" i="5" s="1"/>
  <c r="Q6984" i="5"/>
  <c r="R6984" i="5" s="1"/>
  <c r="Q6710" i="5"/>
  <c r="R6710" i="5" s="1"/>
  <c r="Q6714" i="5"/>
  <c r="R6714" i="5" s="1"/>
  <c r="Q6730" i="5"/>
  <c r="R6730" i="5" s="1"/>
  <c r="Q6746" i="5"/>
  <c r="R6746" i="5" s="1"/>
  <c r="Q6754" i="5"/>
  <c r="R6754" i="5" s="1"/>
  <c r="Q6814" i="5"/>
  <c r="R6814" i="5" s="1"/>
  <c r="Q6883" i="5"/>
  <c r="R6883" i="5" s="1"/>
  <c r="Q6885" i="5"/>
  <c r="R6885" i="5" s="1"/>
  <c r="Q6914" i="5"/>
  <c r="R6914" i="5" s="1"/>
  <c r="Q6943" i="5"/>
  <c r="R6943" i="5" s="1"/>
  <c r="Q6951" i="5"/>
  <c r="R6951" i="5" s="1"/>
  <c r="Q7023" i="5"/>
  <c r="R7023" i="5" s="1"/>
  <c r="Q3196" i="5"/>
  <c r="R3196" i="5" s="1"/>
  <c r="Q3214" i="5"/>
  <c r="R3214" i="5" s="1"/>
  <c r="Q3216" i="5"/>
  <c r="R3216" i="5" s="1"/>
  <c r="Q3222" i="5"/>
  <c r="R3222" i="5" s="1"/>
  <c r="Q3224" i="5"/>
  <c r="R3224" i="5" s="1"/>
  <c r="Q4469" i="5"/>
  <c r="R4469" i="5" s="1"/>
  <c r="Q4471" i="5"/>
  <c r="R4471" i="5" s="1"/>
  <c r="Q4473" i="5"/>
  <c r="R4473" i="5" s="1"/>
  <c r="Q4477" i="5"/>
  <c r="R4477" i="5" s="1"/>
  <c r="Q4479" i="5"/>
  <c r="R4479" i="5" s="1"/>
  <c r="Q4481" i="5"/>
  <c r="R4481" i="5" s="1"/>
  <c r="Q4483" i="5"/>
  <c r="R4483" i="5" s="1"/>
  <c r="Q4485" i="5"/>
  <c r="R4485" i="5" s="1"/>
  <c r="Q4487" i="5"/>
  <c r="R4487" i="5" s="1"/>
  <c r="Q4489" i="5"/>
  <c r="R4489" i="5" s="1"/>
  <c r="Q4491" i="5"/>
  <c r="R4491" i="5" s="1"/>
  <c r="Q4493" i="5"/>
  <c r="R4493" i="5" s="1"/>
  <c r="Q4495" i="5"/>
  <c r="R4495" i="5" s="1"/>
  <c r="Q4497" i="5"/>
  <c r="R4497" i="5" s="1"/>
  <c r="Q4499" i="5"/>
  <c r="R4499" i="5" s="1"/>
  <c r="Q4501" i="5"/>
  <c r="R4501" i="5" s="1"/>
  <c r="Q4503" i="5"/>
  <c r="R4503" i="5" s="1"/>
  <c r="Q4505" i="5"/>
  <c r="R4505" i="5" s="1"/>
  <c r="Q4507" i="5"/>
  <c r="R4507" i="5" s="1"/>
  <c r="Q4509" i="5"/>
  <c r="R4509" i="5" s="1"/>
  <c r="Q4511" i="5"/>
  <c r="R4511" i="5" s="1"/>
  <c r="Q4513" i="5"/>
  <c r="R4513" i="5" s="1"/>
  <c r="Q4515" i="5"/>
  <c r="R4515" i="5" s="1"/>
  <c r="Q4517" i="5"/>
  <c r="R4517" i="5" s="1"/>
  <c r="Q4519" i="5"/>
  <c r="R4519" i="5" s="1"/>
  <c r="Q4521" i="5"/>
  <c r="R4521" i="5" s="1"/>
  <c r="Q4523" i="5"/>
  <c r="R4523" i="5" s="1"/>
  <c r="Q4525" i="5"/>
  <c r="R4525" i="5" s="1"/>
  <c r="Q4527" i="5"/>
  <c r="R4527" i="5" s="1"/>
  <c r="Q4529" i="5"/>
  <c r="R4529" i="5" s="1"/>
  <c r="Q4531" i="5"/>
  <c r="R4531" i="5" s="1"/>
  <c r="Q4533" i="5"/>
  <c r="R4533" i="5" s="1"/>
  <c r="Q4535" i="5"/>
  <c r="R4535" i="5" s="1"/>
  <c r="Q4537" i="5"/>
  <c r="R4537" i="5" s="1"/>
  <c r="Q4539" i="5"/>
  <c r="R4539" i="5" s="1"/>
  <c r="Q4541" i="5"/>
  <c r="R4541" i="5" s="1"/>
  <c r="Q4543" i="5"/>
  <c r="R4543" i="5" s="1"/>
  <c r="Q4545" i="5"/>
  <c r="R4545" i="5" s="1"/>
  <c r="Q4547" i="5"/>
  <c r="R4547" i="5" s="1"/>
  <c r="Q4549" i="5"/>
  <c r="R4549" i="5" s="1"/>
  <c r="Q4551" i="5"/>
  <c r="R4551" i="5" s="1"/>
  <c r="Q4553" i="5"/>
  <c r="R4553" i="5" s="1"/>
  <c r="Q4555" i="5"/>
  <c r="R4555" i="5" s="1"/>
  <c r="Q4557" i="5"/>
  <c r="R4557" i="5" s="1"/>
  <c r="Q4559" i="5"/>
  <c r="R4559" i="5" s="1"/>
  <c r="Q4561" i="5"/>
  <c r="R4561" i="5" s="1"/>
  <c r="Q4563" i="5"/>
  <c r="R4563" i="5" s="1"/>
  <c r="Q4565" i="5"/>
  <c r="R4565" i="5" s="1"/>
  <c r="Q4567" i="5"/>
  <c r="R4567" i="5" s="1"/>
  <c r="Q4569" i="5"/>
  <c r="R4569" i="5" s="1"/>
  <c r="Q4571" i="5"/>
  <c r="R4571" i="5" s="1"/>
  <c r="Q4573" i="5"/>
  <c r="R4573" i="5" s="1"/>
  <c r="Q4575" i="5"/>
  <c r="R4575" i="5" s="1"/>
  <c r="Q4577" i="5"/>
  <c r="R4577" i="5" s="1"/>
  <c r="Q4579" i="5"/>
  <c r="R4579" i="5" s="1"/>
  <c r="Q4581" i="5"/>
  <c r="R4581" i="5" s="1"/>
  <c r="Q4583" i="5"/>
  <c r="R4583" i="5" s="1"/>
  <c r="Q4585" i="5"/>
  <c r="R4585" i="5" s="1"/>
  <c r="Q4587" i="5"/>
  <c r="R4587" i="5" s="1"/>
  <c r="Q4589" i="5"/>
  <c r="R4589" i="5" s="1"/>
  <c r="Q4591" i="5"/>
  <c r="R4591" i="5" s="1"/>
  <c r="Q4593" i="5"/>
  <c r="R4593" i="5" s="1"/>
  <c r="Q4595" i="5"/>
  <c r="R4595" i="5" s="1"/>
  <c r="Q4597" i="5"/>
  <c r="R4597" i="5" s="1"/>
  <c r="Q4599" i="5"/>
  <c r="R4599" i="5" s="1"/>
  <c r="Q4601" i="5"/>
  <c r="R4601" i="5" s="1"/>
  <c r="Q4603" i="5"/>
  <c r="R4603" i="5" s="1"/>
  <c r="Q4605" i="5"/>
  <c r="R4605" i="5" s="1"/>
  <c r="Q4607" i="5"/>
  <c r="R4607" i="5" s="1"/>
  <c r="Q4609" i="5"/>
  <c r="R4609" i="5" s="1"/>
  <c r="Q4611" i="5"/>
  <c r="R4611" i="5" s="1"/>
  <c r="Q4613" i="5"/>
  <c r="R4613" i="5" s="1"/>
  <c r="Q4615" i="5"/>
  <c r="R4615" i="5" s="1"/>
  <c r="Q4617" i="5"/>
  <c r="R4617" i="5" s="1"/>
  <c r="Q4619" i="5"/>
  <c r="R4619" i="5" s="1"/>
  <c r="Q4621" i="5"/>
  <c r="R4621" i="5" s="1"/>
  <c r="Q4623" i="5"/>
  <c r="R4623" i="5" s="1"/>
  <c r="Q4625" i="5"/>
  <c r="R4625" i="5" s="1"/>
  <c r="Q4627" i="5"/>
  <c r="R4627" i="5" s="1"/>
  <c r="Q4629" i="5"/>
  <c r="R4629" i="5" s="1"/>
  <c r="Q4631" i="5"/>
  <c r="R4631" i="5" s="1"/>
  <c r="Q4633" i="5"/>
  <c r="R4633" i="5" s="1"/>
  <c r="Q4635" i="5"/>
  <c r="R4635" i="5" s="1"/>
  <c r="Q4637" i="5"/>
  <c r="R4637" i="5" s="1"/>
  <c r="Q4639" i="5"/>
  <c r="R4639" i="5" s="1"/>
  <c r="Q4641" i="5"/>
  <c r="R4641" i="5" s="1"/>
  <c r="Q4643" i="5"/>
  <c r="R4643" i="5" s="1"/>
  <c r="Q4645" i="5"/>
  <c r="R4645" i="5" s="1"/>
  <c r="Q4647" i="5"/>
  <c r="R4647" i="5" s="1"/>
  <c r="Q4649" i="5"/>
  <c r="R4649" i="5" s="1"/>
  <c r="Q4651" i="5"/>
  <c r="R4651" i="5" s="1"/>
  <c r="Q4653" i="5"/>
  <c r="R4653" i="5" s="1"/>
  <c r="Q4655" i="5"/>
  <c r="R4655" i="5" s="1"/>
  <c r="Q4657" i="5"/>
  <c r="R4657" i="5" s="1"/>
  <c r="Q4659" i="5"/>
  <c r="R4659" i="5" s="1"/>
  <c r="Q4661" i="5"/>
  <c r="R4661" i="5" s="1"/>
  <c r="Q4663" i="5"/>
  <c r="R4663" i="5" s="1"/>
  <c r="Q4665" i="5"/>
  <c r="R4665" i="5" s="1"/>
  <c r="Q4667" i="5"/>
  <c r="R4667" i="5" s="1"/>
  <c r="Q4669" i="5"/>
  <c r="R4669" i="5" s="1"/>
  <c r="Q4671" i="5"/>
  <c r="R4671" i="5" s="1"/>
  <c r="Q4673" i="5"/>
  <c r="R4673" i="5" s="1"/>
  <c r="Q4675" i="5"/>
  <c r="R4675" i="5" s="1"/>
  <c r="Q4677" i="5"/>
  <c r="R4677" i="5" s="1"/>
  <c r="Q4679" i="5"/>
  <c r="R4679" i="5" s="1"/>
  <c r="Q4681" i="5"/>
  <c r="R4681" i="5" s="1"/>
  <c r="Q4683" i="5"/>
  <c r="R4683" i="5" s="1"/>
  <c r="Q4685" i="5"/>
  <c r="R4685" i="5" s="1"/>
  <c r="Q4687" i="5"/>
  <c r="R4687" i="5" s="1"/>
  <c r="Q4689" i="5"/>
  <c r="R4689" i="5" s="1"/>
  <c r="Q4691" i="5"/>
  <c r="R4691" i="5" s="1"/>
  <c r="Q5247" i="5"/>
  <c r="R5247" i="5" s="1"/>
  <c r="Q5488" i="5"/>
  <c r="R5488" i="5" s="1"/>
  <c r="Q5490" i="5"/>
  <c r="R5490" i="5" s="1"/>
  <c r="Q5496" i="5"/>
  <c r="R5496" i="5" s="1"/>
  <c r="Q5498" i="5"/>
  <c r="R5498" i="5" s="1"/>
  <c r="Q5500" i="5"/>
  <c r="R5500" i="5" s="1"/>
  <c r="Q5544" i="5"/>
  <c r="R5544" i="5" s="1"/>
  <c r="Q5546" i="5"/>
  <c r="R5546" i="5" s="1"/>
  <c r="Q5548" i="5"/>
  <c r="R5548" i="5" s="1"/>
  <c r="Q5560" i="5"/>
  <c r="R5560" i="5" s="1"/>
  <c r="Q5562" i="5"/>
  <c r="R5562" i="5" s="1"/>
  <c r="Q5564" i="5"/>
  <c r="R5564" i="5" s="1"/>
  <c r="Q5620" i="5"/>
  <c r="R5620" i="5" s="1"/>
  <c r="Q5652" i="5"/>
  <c r="R5652" i="5" s="1"/>
  <c r="Q5757" i="5"/>
  <c r="R5757" i="5" s="1"/>
  <c r="Q5759" i="5"/>
  <c r="R5759" i="5" s="1"/>
  <c r="Q5765" i="5"/>
  <c r="R5765" i="5" s="1"/>
  <c r="Q5767" i="5"/>
  <c r="R5767" i="5" s="1"/>
  <c r="Q5892" i="5"/>
  <c r="R5892" i="5" s="1"/>
  <c r="Q5904" i="5"/>
  <c r="R5904" i="5" s="1"/>
  <c r="Q5906" i="5"/>
  <c r="R5906" i="5" s="1"/>
  <c r="Q5937" i="5"/>
  <c r="R5937" i="5" s="1"/>
  <c r="Q5939" i="5"/>
  <c r="R5939" i="5" s="1"/>
  <c r="Q5967" i="5"/>
  <c r="R5967" i="5" s="1"/>
  <c r="Q6000" i="5"/>
  <c r="R6000" i="5" s="1"/>
  <c r="Q6002" i="5"/>
  <c r="R6002" i="5" s="1"/>
  <c r="Q6057" i="5"/>
  <c r="R6057" i="5" s="1"/>
  <c r="Q6059" i="5"/>
  <c r="R6059" i="5" s="1"/>
  <c r="Q6063" i="5"/>
  <c r="R6063" i="5" s="1"/>
  <c r="Q6120" i="5"/>
  <c r="R6120" i="5" s="1"/>
  <c r="Q6122" i="5"/>
  <c r="R6122" i="5" s="1"/>
  <c r="Q6124" i="5"/>
  <c r="R6124" i="5" s="1"/>
  <c r="Q6185" i="5"/>
  <c r="R6185" i="5" s="1"/>
  <c r="Q6187" i="5"/>
  <c r="R6187" i="5" s="1"/>
  <c r="Q6191" i="5"/>
  <c r="R6191" i="5" s="1"/>
  <c r="Q6223" i="5"/>
  <c r="R6223" i="5" s="1"/>
  <c r="Q6270" i="5"/>
  <c r="R6270" i="5" s="1"/>
  <c r="Q6276" i="5"/>
  <c r="R6276" i="5" s="1"/>
  <c r="Q6359" i="5"/>
  <c r="R6359" i="5" s="1"/>
  <c r="Q6363" i="5"/>
  <c r="R6363" i="5" s="1"/>
  <c r="Q6365" i="5"/>
  <c r="R6365" i="5" s="1"/>
  <c r="Q6367" i="5"/>
  <c r="R6367" i="5" s="1"/>
  <c r="Q6387" i="5"/>
  <c r="R6387" i="5" s="1"/>
  <c r="Q6830" i="5"/>
  <c r="R6830" i="5" s="1"/>
  <c r="Q6854" i="5"/>
  <c r="R6854" i="5" s="1"/>
  <c r="Q6895" i="5"/>
  <c r="R6895" i="5" s="1"/>
  <c r="Q7002" i="5"/>
  <c r="R7002" i="5" s="1"/>
  <c r="Q6934" i="5"/>
  <c r="R6934" i="5" s="1"/>
  <c r="Q6936" i="5"/>
  <c r="R6936" i="5" s="1"/>
  <c r="Q7083" i="5"/>
  <c r="R7083" i="5" s="1"/>
  <c r="Q7098" i="5"/>
  <c r="R7098" i="5" s="1"/>
  <c r="Q7100" i="5"/>
  <c r="R7100" i="5" s="1"/>
  <c r="Q7135" i="5"/>
  <c r="R7135" i="5" s="1"/>
  <c r="Q7137" i="5"/>
  <c r="R7137" i="5" s="1"/>
  <c r="Q7141" i="5"/>
  <c r="R7141" i="5" s="1"/>
  <c r="Q7149" i="5"/>
  <c r="R7149" i="5" s="1"/>
  <c r="Q7151" i="5"/>
  <c r="R7151" i="5" s="1"/>
  <c r="Q7159" i="5"/>
  <c r="R7159" i="5" s="1"/>
  <c r="Q7161" i="5"/>
  <c r="R7161" i="5" s="1"/>
  <c r="Q7226" i="5"/>
  <c r="R7226" i="5" s="1"/>
  <c r="Q7234" i="5"/>
  <c r="R7234" i="5" s="1"/>
  <c r="Q7324" i="5"/>
  <c r="R7324" i="5" s="1"/>
  <c r="Q7326" i="5"/>
  <c r="R7326" i="5" s="1"/>
  <c r="Q7332" i="5"/>
  <c r="R7332" i="5" s="1"/>
  <c r="Q7334" i="5"/>
  <c r="R7334" i="5" s="1"/>
  <c r="Q7344" i="5"/>
  <c r="R7344" i="5" s="1"/>
  <c r="Q7346" i="5"/>
  <c r="R7346" i="5" s="1"/>
  <c r="Q7371" i="5"/>
  <c r="R7371" i="5" s="1"/>
  <c r="Q7373" i="5"/>
  <c r="R7373" i="5" s="1"/>
  <c r="Q7379" i="5"/>
  <c r="R7379" i="5" s="1"/>
  <c r="Q7381" i="5"/>
  <c r="R7381" i="5" s="1"/>
  <c r="Q7412" i="5"/>
  <c r="R7412" i="5" s="1"/>
  <c r="Q7478" i="5"/>
  <c r="R7478" i="5" s="1"/>
  <c r="Q7729" i="5"/>
  <c r="R7729" i="5" s="1"/>
  <c r="Q7737" i="5"/>
  <c r="R7737" i="5" s="1"/>
  <c r="Q7741" i="5"/>
  <c r="R7741" i="5" s="1"/>
  <c r="Q7753" i="5"/>
  <c r="R7753" i="5" s="1"/>
  <c r="Q7757" i="5"/>
  <c r="R7757" i="5" s="1"/>
  <c r="Q7761" i="5"/>
  <c r="R7761" i="5" s="1"/>
  <c r="Q7765" i="5"/>
  <c r="R7765" i="5" s="1"/>
  <c r="Q7779" i="5"/>
  <c r="R7779" i="5" s="1"/>
  <c r="Q7787" i="5"/>
  <c r="R7787" i="5" s="1"/>
  <c r="Q7791" i="5"/>
  <c r="R7791" i="5" s="1"/>
  <c r="Q7795" i="5"/>
  <c r="R7795" i="5" s="1"/>
  <c r="Q7799" i="5"/>
  <c r="R7799" i="5" s="1"/>
  <c r="Q7801" i="5"/>
  <c r="R7801" i="5" s="1"/>
  <c r="Q7850" i="5"/>
  <c r="R7850" i="5" s="1"/>
  <c r="Q7852" i="5"/>
  <c r="R7852" i="5" s="1"/>
  <c r="Q7854" i="5"/>
  <c r="R7854" i="5" s="1"/>
  <c r="Q7856" i="5"/>
  <c r="R7856" i="5" s="1"/>
  <c r="Q7862" i="5"/>
  <c r="R7862" i="5" s="1"/>
  <c r="Q7864" i="5"/>
  <c r="R7864" i="5" s="1"/>
  <c r="Q7882" i="5"/>
  <c r="R7882" i="5" s="1"/>
  <c r="Q7884" i="5"/>
  <c r="R7884" i="5" s="1"/>
  <c r="Q7886" i="5"/>
  <c r="R7886" i="5" s="1"/>
  <c r="Q7888" i="5"/>
  <c r="R7888" i="5" s="1"/>
  <c r="Q7892" i="5"/>
  <c r="R7892" i="5" s="1"/>
  <c r="Q7894" i="5"/>
  <c r="R7894" i="5" s="1"/>
  <c r="Q7896" i="5"/>
  <c r="R7896" i="5" s="1"/>
  <c r="Q7947" i="5"/>
  <c r="R7947" i="5" s="1"/>
  <c r="Q8022" i="5"/>
  <c r="R8022" i="5" s="1"/>
  <c r="Q8024" i="5"/>
  <c r="R8024" i="5" s="1"/>
  <c r="Q8030" i="5"/>
  <c r="R8030" i="5" s="1"/>
  <c r="Q8085" i="5"/>
  <c r="R8085" i="5" s="1"/>
  <c r="Q8169" i="5"/>
  <c r="R8169" i="5" s="1"/>
  <c r="Q8177" i="5"/>
  <c r="R8177" i="5" s="1"/>
  <c r="Q8189" i="5"/>
  <c r="R8189" i="5" s="1"/>
  <c r="Q8294" i="5"/>
  <c r="R8294" i="5" s="1"/>
  <c r="Q8296" i="5"/>
  <c r="R8296" i="5" s="1"/>
  <c r="Q8300" i="5"/>
  <c r="R8300" i="5" s="1"/>
  <c r="Q8385" i="5"/>
  <c r="R8385" i="5" s="1"/>
  <c r="Q8422" i="5"/>
  <c r="R8422" i="5" s="1"/>
  <c r="Q8424" i="5"/>
  <c r="R8424" i="5" s="1"/>
  <c r="Q8428" i="5"/>
  <c r="R8428" i="5" s="1"/>
  <c r="Q6900" i="5"/>
  <c r="R6900" i="5" s="1"/>
  <c r="Q6908" i="5"/>
  <c r="R6908" i="5" s="1"/>
  <c r="Q6925" i="5"/>
  <c r="R6925" i="5" s="1"/>
  <c r="Q6927" i="5"/>
  <c r="R6927" i="5" s="1"/>
  <c r="Q6952" i="5"/>
  <c r="R6952" i="5" s="1"/>
  <c r="Q6987" i="5"/>
  <c r="R6987" i="5" s="1"/>
  <c r="Q7012" i="5"/>
  <c r="R7012" i="5" s="1"/>
  <c r="Q7014" i="5"/>
  <c r="R7014" i="5" s="1"/>
  <c r="Q7041" i="5"/>
  <c r="R7041" i="5" s="1"/>
  <c r="Q7043" i="5"/>
  <c r="R7043" i="5" s="1"/>
  <c r="Q7045" i="5"/>
  <c r="R7045" i="5" s="1"/>
  <c r="Q7053" i="5"/>
  <c r="R7053" i="5" s="1"/>
  <c r="Q7072" i="5"/>
  <c r="R7072" i="5" s="1"/>
  <c r="Q7118" i="5"/>
  <c r="R7118" i="5" s="1"/>
  <c r="Q7126" i="5"/>
  <c r="R7126" i="5" s="1"/>
  <c r="Q7185" i="5"/>
  <c r="R7185" i="5" s="1"/>
  <c r="Q7187" i="5"/>
  <c r="R7187" i="5" s="1"/>
  <c r="Q7197" i="5"/>
  <c r="R7197" i="5" s="1"/>
  <c r="Q7248" i="5"/>
  <c r="R7248" i="5" s="1"/>
  <c r="Q7252" i="5"/>
  <c r="R7252" i="5" s="1"/>
  <c r="Q7264" i="5"/>
  <c r="R7264" i="5" s="1"/>
  <c r="Q7268" i="5"/>
  <c r="R7268" i="5" s="1"/>
  <c r="Q7280" i="5"/>
  <c r="R7280" i="5" s="1"/>
  <c r="Q7282" i="5"/>
  <c r="R7282" i="5" s="1"/>
  <c r="Q7307" i="5"/>
  <c r="R7307" i="5" s="1"/>
  <c r="Q7309" i="5"/>
  <c r="R7309" i="5" s="1"/>
  <c r="Q7315" i="5"/>
  <c r="R7315" i="5" s="1"/>
  <c r="Q7317" i="5"/>
  <c r="R7317" i="5" s="1"/>
  <c r="Q7360" i="5"/>
  <c r="R7360" i="5" s="1"/>
  <c r="Q7362" i="5"/>
  <c r="R7362" i="5" s="1"/>
  <c r="Q7368" i="5"/>
  <c r="R7368" i="5" s="1"/>
  <c r="Q7387" i="5"/>
  <c r="R7387" i="5" s="1"/>
  <c r="Q7389" i="5"/>
  <c r="R7389" i="5" s="1"/>
  <c r="Q7395" i="5"/>
  <c r="R7395" i="5" s="1"/>
  <c r="Q7407" i="5"/>
  <c r="R7407" i="5" s="1"/>
  <c r="Q7434" i="5"/>
  <c r="R7434" i="5" s="1"/>
  <c r="Q7438" i="5"/>
  <c r="R7438" i="5" s="1"/>
  <c r="Q7440" i="5"/>
  <c r="R7440" i="5" s="1"/>
  <c r="Q7486" i="5"/>
  <c r="R7486" i="5" s="1"/>
  <c r="Q7488" i="5"/>
  <c r="R7488" i="5" s="1"/>
  <c r="Q7490" i="5"/>
  <c r="R7490" i="5" s="1"/>
  <c r="Q7500" i="5"/>
  <c r="R7500" i="5" s="1"/>
  <c r="Q7510" i="5"/>
  <c r="R7510" i="5" s="1"/>
  <c r="Q7512" i="5"/>
  <c r="R7512" i="5" s="1"/>
  <c r="Q7640" i="5"/>
  <c r="R7640" i="5" s="1"/>
  <c r="Q7809" i="5"/>
  <c r="R7809" i="5" s="1"/>
  <c r="Q7837" i="5"/>
  <c r="R7837" i="5" s="1"/>
  <c r="Q7910" i="5"/>
  <c r="R7910" i="5" s="1"/>
  <c r="Q7918" i="5"/>
  <c r="R7918" i="5" s="1"/>
  <c r="Q7938" i="5"/>
  <c r="R7938" i="5" s="1"/>
  <c r="Q7942" i="5"/>
  <c r="R7942" i="5" s="1"/>
  <c r="Q7973" i="5"/>
  <c r="R7973" i="5" s="1"/>
  <c r="Q7977" i="5"/>
  <c r="R7977" i="5" s="1"/>
  <c r="Q8068" i="5"/>
  <c r="R8068" i="5" s="1"/>
  <c r="Q8070" i="5"/>
  <c r="R8070" i="5" s="1"/>
  <c r="Q8072" i="5"/>
  <c r="R8072" i="5" s="1"/>
  <c r="Q8101" i="5"/>
  <c r="R8101" i="5" s="1"/>
  <c r="Q8109" i="5"/>
  <c r="R8109" i="5" s="1"/>
  <c r="Q8113" i="5"/>
  <c r="R8113" i="5" s="1"/>
  <c r="Q8117" i="5"/>
  <c r="R8117" i="5" s="1"/>
  <c r="Q8125" i="5"/>
  <c r="R8125" i="5" s="1"/>
  <c r="Q8213" i="5"/>
  <c r="R8213" i="5" s="1"/>
  <c r="Q8240" i="5"/>
  <c r="R8240" i="5" s="1"/>
  <c r="Q8310" i="5"/>
  <c r="R8310" i="5" s="1"/>
  <c r="Q8312" i="5"/>
  <c r="R8312" i="5" s="1"/>
  <c r="Q8316" i="5"/>
  <c r="R8316" i="5" s="1"/>
  <c r="Q8395" i="5"/>
  <c r="R8395" i="5" s="1"/>
  <c r="Q8397" i="5"/>
  <c r="R8397" i="5" s="1"/>
  <c r="Q7059" i="5"/>
  <c r="R7059" i="5" s="1"/>
  <c r="Q7065" i="5"/>
  <c r="R7065" i="5" s="1"/>
  <c r="Q7069" i="5"/>
  <c r="R7069" i="5" s="1"/>
  <c r="Q7082" i="5"/>
  <c r="R7082" i="5" s="1"/>
  <c r="Q7113" i="5"/>
  <c r="R7113" i="5" s="1"/>
  <c r="Q7134" i="5"/>
  <c r="R7134" i="5" s="1"/>
  <c r="Q7142" i="5"/>
  <c r="R7142" i="5" s="1"/>
  <c r="Q7146" i="5"/>
  <c r="R7146" i="5" s="1"/>
  <c r="Q7223" i="5"/>
  <c r="R7223" i="5" s="1"/>
  <c r="Q7231" i="5"/>
  <c r="R7231" i="5" s="1"/>
  <c r="Q7235" i="5"/>
  <c r="R7235" i="5" s="1"/>
  <c r="Q7237" i="5"/>
  <c r="R7237" i="5" s="1"/>
  <c r="Q7239" i="5"/>
  <c r="R7239" i="5" s="1"/>
  <c r="Q7241" i="5"/>
  <c r="R7241" i="5" s="1"/>
  <c r="Q7243" i="5"/>
  <c r="R7243" i="5" s="1"/>
  <c r="Q7296" i="5"/>
  <c r="R7296" i="5" s="1"/>
  <c r="Q7298" i="5"/>
  <c r="R7298" i="5" s="1"/>
  <c r="Q7304" i="5"/>
  <c r="R7304" i="5" s="1"/>
  <c r="Q7323" i="5"/>
  <c r="R7323" i="5" s="1"/>
  <c r="Q7325" i="5"/>
  <c r="R7325" i="5" s="1"/>
  <c r="Q7331" i="5"/>
  <c r="R7331" i="5" s="1"/>
  <c r="Q7333" i="5"/>
  <c r="R7333" i="5" s="1"/>
  <c r="Q7335" i="5"/>
  <c r="R7335" i="5" s="1"/>
  <c r="Q7337" i="5"/>
  <c r="R7337" i="5" s="1"/>
  <c r="Q7372" i="5"/>
  <c r="R7372" i="5" s="1"/>
  <c r="Q7374" i="5"/>
  <c r="R7374" i="5" s="1"/>
  <c r="Q7419" i="5"/>
  <c r="R7419" i="5" s="1"/>
  <c r="Q7460" i="5"/>
  <c r="R7460" i="5" s="1"/>
  <c r="Q7479" i="5"/>
  <c r="R7479" i="5" s="1"/>
  <c r="Q7481" i="5"/>
  <c r="R7481" i="5" s="1"/>
  <c r="Q7726" i="5"/>
  <c r="R7726" i="5" s="1"/>
  <c r="Q7728" i="5"/>
  <c r="R7728" i="5" s="1"/>
  <c r="Q7732" i="5"/>
  <c r="R7732" i="5" s="1"/>
  <c r="Q7734" i="5"/>
  <c r="R7734" i="5" s="1"/>
  <c r="Q7736" i="5"/>
  <c r="R7736" i="5" s="1"/>
  <c r="Q7754" i="5"/>
  <c r="R7754" i="5" s="1"/>
  <c r="Q7756" i="5"/>
  <c r="R7756" i="5" s="1"/>
  <c r="Q7758" i="5"/>
  <c r="R7758" i="5" s="1"/>
  <c r="Q7760" i="5"/>
  <c r="R7760" i="5" s="1"/>
  <c r="Q7766" i="5"/>
  <c r="R7766" i="5" s="1"/>
  <c r="Q7768" i="5"/>
  <c r="R7768" i="5" s="1"/>
  <c r="Q7849" i="5"/>
  <c r="R7849" i="5" s="1"/>
  <c r="Q7853" i="5"/>
  <c r="R7853" i="5" s="1"/>
  <c r="Q7857" i="5"/>
  <c r="R7857" i="5" s="1"/>
  <c r="Q7861" i="5"/>
  <c r="R7861" i="5" s="1"/>
  <c r="Q7865" i="5"/>
  <c r="R7865" i="5" s="1"/>
  <c r="Q7869" i="5"/>
  <c r="R7869" i="5" s="1"/>
  <c r="Q7881" i="5"/>
  <c r="R7881" i="5" s="1"/>
  <c r="Q7885" i="5"/>
  <c r="R7885" i="5" s="1"/>
  <c r="Q7889" i="5"/>
  <c r="R7889" i="5" s="1"/>
  <c r="Q7897" i="5"/>
  <c r="R7897" i="5" s="1"/>
  <c r="Q7950" i="5"/>
  <c r="R7950" i="5" s="1"/>
  <c r="Q7956" i="5"/>
  <c r="R7956" i="5" s="1"/>
  <c r="Q7960" i="5"/>
  <c r="R7960" i="5" s="1"/>
  <c r="Q8009" i="5"/>
  <c r="R8009" i="5" s="1"/>
  <c r="Q8025" i="5"/>
  <c r="R8025" i="5" s="1"/>
  <c r="Q8137" i="5"/>
  <c r="R8137" i="5" s="1"/>
  <c r="Q8176" i="5"/>
  <c r="R8176" i="5" s="1"/>
  <c r="Q8180" i="5"/>
  <c r="R8180" i="5" s="1"/>
  <c r="Q8289" i="5"/>
  <c r="R8289" i="5" s="1"/>
  <c r="Q8295" i="5"/>
  <c r="R8295" i="5" s="1"/>
  <c r="Q8297" i="5"/>
  <c r="R8297" i="5" s="1"/>
  <c r="Q8299" i="5"/>
  <c r="R8299" i="5" s="1"/>
  <c r="Q8419" i="5"/>
  <c r="R8419" i="5" s="1"/>
  <c r="Q8421" i="5"/>
  <c r="R8421" i="5" s="1"/>
  <c r="Q8423" i="5"/>
  <c r="R8423" i="5" s="1"/>
  <c r="Q8425" i="5"/>
  <c r="R8425" i="5" s="1"/>
  <c r="Q8429" i="5"/>
  <c r="R8429" i="5" s="1"/>
  <c r="Q8435" i="5"/>
  <c r="R8435" i="5" s="1"/>
  <c r="Q8437" i="5"/>
  <c r="R8437" i="5" s="1"/>
  <c r="Q8439" i="5"/>
  <c r="R8439" i="5" s="1"/>
  <c r="Q8441" i="5"/>
  <c r="R8441" i="5" s="1"/>
  <c r="Q7154" i="5"/>
  <c r="R7154" i="5" s="1"/>
  <c r="Q7166" i="5"/>
  <c r="R7166" i="5" s="1"/>
  <c r="Q7174" i="5"/>
  <c r="R7174" i="5" s="1"/>
  <c r="Q6713" i="5"/>
  <c r="R6713" i="5" s="1"/>
  <c r="Q6727" i="5"/>
  <c r="R6727" i="5" s="1"/>
  <c r="Q6729" i="5"/>
  <c r="R6729" i="5" s="1"/>
  <c r="Q6749" i="5"/>
  <c r="R6749" i="5" s="1"/>
  <c r="Q6779" i="5"/>
  <c r="R6779" i="5" s="1"/>
  <c r="Q6868" i="5"/>
  <c r="R6868" i="5" s="1"/>
  <c r="Q6870" i="5"/>
  <c r="R6870" i="5" s="1"/>
  <c r="Q6872" i="5"/>
  <c r="R6872" i="5" s="1"/>
  <c r="Q6901" i="5"/>
  <c r="R6901" i="5" s="1"/>
  <c r="Q6903" i="5"/>
  <c r="R6903" i="5" s="1"/>
  <c r="Q6924" i="5"/>
  <c r="R6924" i="5" s="1"/>
  <c r="Q6953" i="5"/>
  <c r="R6953" i="5" s="1"/>
  <c r="Q6986" i="5"/>
  <c r="R6986" i="5" s="1"/>
  <c r="Q7011" i="5"/>
  <c r="R7011" i="5" s="1"/>
  <c r="Q7042" i="5"/>
  <c r="R7042" i="5" s="1"/>
  <c r="Q7044" i="5"/>
  <c r="R7044" i="5" s="1"/>
  <c r="Q7073" i="5"/>
  <c r="R7073" i="5" s="1"/>
  <c r="Q7117" i="5"/>
  <c r="R7117" i="5" s="1"/>
  <c r="Q7119" i="5"/>
  <c r="R7119" i="5" s="1"/>
  <c r="Q7186" i="5"/>
  <c r="R7186" i="5" s="1"/>
  <c r="Q7194" i="5"/>
  <c r="R7194" i="5" s="1"/>
  <c r="Q7198" i="5"/>
  <c r="R7198" i="5" s="1"/>
  <c r="Q7212" i="5"/>
  <c r="R7212" i="5" s="1"/>
  <c r="Q7214" i="5"/>
  <c r="R7214" i="5" s="1"/>
  <c r="Q7220" i="5"/>
  <c r="R7220" i="5" s="1"/>
  <c r="Q7247" i="5"/>
  <c r="R7247" i="5" s="1"/>
  <c r="Q7251" i="5"/>
  <c r="R7251" i="5" s="1"/>
  <c r="Q7263" i="5"/>
  <c r="R7263" i="5" s="1"/>
  <c r="Q7267" i="5"/>
  <c r="R7267" i="5" s="1"/>
  <c r="Q7271" i="5"/>
  <c r="R7271" i="5" s="1"/>
  <c r="Q7273" i="5"/>
  <c r="R7273" i="5" s="1"/>
  <c r="Q7308" i="5"/>
  <c r="R7308" i="5" s="1"/>
  <c r="Q7310" i="5"/>
  <c r="R7310" i="5" s="1"/>
  <c r="Q7390" i="5"/>
  <c r="R7390" i="5" s="1"/>
  <c r="Q7394" i="5"/>
  <c r="R7394" i="5" s="1"/>
  <c r="Q7427" i="5"/>
  <c r="R7427" i="5" s="1"/>
  <c r="Q7431" i="5"/>
  <c r="R7431" i="5" s="1"/>
  <c r="Q7437" i="5"/>
  <c r="R7437" i="5" s="1"/>
  <c r="Q7445" i="5"/>
  <c r="R7445" i="5" s="1"/>
  <c r="Q7466" i="5"/>
  <c r="R7466" i="5" s="1"/>
  <c r="Q7474" i="5"/>
  <c r="R7474" i="5" s="1"/>
  <c r="Q7487" i="5"/>
  <c r="R7487" i="5" s="1"/>
  <c r="Q7635" i="5"/>
  <c r="R7635" i="5" s="1"/>
  <c r="Q7639" i="5"/>
  <c r="R7639" i="5" s="1"/>
  <c r="Q7643" i="5"/>
  <c r="R7643" i="5" s="1"/>
  <c r="Q7659" i="5"/>
  <c r="R7659" i="5" s="1"/>
  <c r="Q7661" i="5"/>
  <c r="R7661" i="5" s="1"/>
  <c r="Q7701" i="5"/>
  <c r="R7701" i="5" s="1"/>
  <c r="Q7713" i="5"/>
  <c r="R7713" i="5" s="1"/>
  <c r="Q7907" i="5"/>
  <c r="R7907" i="5" s="1"/>
  <c r="Q7915" i="5"/>
  <c r="R7915" i="5" s="1"/>
  <c r="Q7939" i="5"/>
  <c r="R7939" i="5" s="1"/>
  <c r="Q7966" i="5"/>
  <c r="R7966" i="5" s="1"/>
  <c r="Q7970" i="5"/>
  <c r="R7970" i="5" s="1"/>
  <c r="Q8004" i="5"/>
  <c r="R8004" i="5" s="1"/>
  <c r="Q8073" i="5"/>
  <c r="R8073" i="5" s="1"/>
  <c r="Q8112" i="5"/>
  <c r="R8112" i="5" s="1"/>
  <c r="Q8157" i="5"/>
  <c r="R8157" i="5" s="1"/>
  <c r="Q8214" i="5"/>
  <c r="R8214" i="5" s="1"/>
  <c r="Q8237" i="5"/>
  <c r="R8237" i="5" s="1"/>
  <c r="Q8245" i="5"/>
  <c r="R8245" i="5" s="1"/>
  <c r="Q8311" i="5"/>
  <c r="R8311" i="5" s="1"/>
  <c r="Q8313" i="5"/>
  <c r="R8313" i="5" s="1"/>
  <c r="Q8315" i="5"/>
  <c r="R8315" i="5" s="1"/>
  <c r="Q8317" i="5"/>
  <c r="R8317" i="5" s="1"/>
  <c r="Q8327" i="5"/>
  <c r="R8327" i="5" s="1"/>
  <c r="Q8331" i="5"/>
  <c r="R8331" i="5" s="1"/>
  <c r="Q8396" i="5"/>
  <c r="R8396" i="5" s="1"/>
  <c r="Q8630" i="5"/>
  <c r="R8630" i="5" s="1"/>
  <c r="Q8743" i="5"/>
  <c r="R8743" i="5" s="1"/>
  <c r="Q8749" i="5"/>
  <c r="R8749" i="5" s="1"/>
  <c r="Q8757" i="5"/>
  <c r="R8757" i="5" s="1"/>
  <c r="Q8789" i="5"/>
  <c r="R8789" i="5" s="1"/>
  <c r="Q8791" i="5"/>
  <c r="R8791" i="5" s="1"/>
  <c r="Q8795" i="5"/>
  <c r="R8795" i="5" s="1"/>
  <c r="Q8797" i="5"/>
  <c r="R8797" i="5" s="1"/>
  <c r="Q8892" i="5"/>
  <c r="R8892" i="5" s="1"/>
  <c r="Q8894" i="5"/>
  <c r="R8894" i="5" s="1"/>
  <c r="Q8896" i="5"/>
  <c r="R8896" i="5" s="1"/>
  <c r="Q8906" i="5"/>
  <c r="R8906" i="5" s="1"/>
  <c r="Q9017" i="5"/>
  <c r="R9017" i="5" s="1"/>
  <c r="Q9019" i="5"/>
  <c r="R9019" i="5" s="1"/>
  <c r="Q9021" i="5"/>
  <c r="R9021" i="5" s="1"/>
  <c r="Q9025" i="5"/>
  <c r="R9025" i="5" s="1"/>
  <c r="Q9039" i="5"/>
  <c r="R9039" i="5" s="1"/>
  <c r="Q9041" i="5"/>
  <c r="R9041" i="5" s="1"/>
  <c r="Q9055" i="5"/>
  <c r="R9055" i="5" s="1"/>
  <c r="Q9171" i="5"/>
  <c r="R9171" i="5" s="1"/>
  <c r="Q9173" i="5"/>
  <c r="R9173" i="5" s="1"/>
  <c r="Q9179" i="5"/>
  <c r="R9179" i="5" s="1"/>
  <c r="Q9181" i="5"/>
  <c r="R9181" i="5" s="1"/>
  <c r="Q9265" i="5"/>
  <c r="R9265" i="5" s="1"/>
  <c r="Q9269" i="5"/>
  <c r="R9269" i="5" s="1"/>
  <c r="Q9273" i="5"/>
  <c r="R9273" i="5" s="1"/>
  <c r="Q9275" i="5"/>
  <c r="R9275" i="5" s="1"/>
  <c r="Q9378" i="5"/>
  <c r="R9378" i="5" s="1"/>
  <c r="Q9380" i="5"/>
  <c r="R9380" i="5" s="1"/>
  <c r="Q9394" i="5"/>
  <c r="R9394" i="5" s="1"/>
  <c r="Q9396" i="5"/>
  <c r="R9396" i="5" s="1"/>
  <c r="Q9398" i="5"/>
  <c r="R9398" i="5" s="1"/>
  <c r="Q9400" i="5"/>
  <c r="R9400" i="5" s="1"/>
  <c r="Q9402" i="5"/>
  <c r="R9402" i="5" s="1"/>
  <c r="Q9404" i="5"/>
  <c r="R9404" i="5" s="1"/>
  <c r="Q9410" i="5"/>
  <c r="R9410" i="5" s="1"/>
  <c r="Q9412" i="5"/>
  <c r="R9412" i="5" s="1"/>
  <c r="Q9414" i="5"/>
  <c r="R9414" i="5" s="1"/>
  <c r="Q9416" i="5"/>
  <c r="R9416" i="5" s="1"/>
  <c r="Q9418" i="5"/>
  <c r="R9418" i="5" s="1"/>
  <c r="Q9420" i="5"/>
  <c r="R9420" i="5" s="1"/>
  <c r="Q9424" i="5"/>
  <c r="R9424" i="5" s="1"/>
  <c r="Q9426" i="5"/>
  <c r="R9426" i="5" s="1"/>
  <c r="Q9428" i="5"/>
  <c r="R9428" i="5" s="1"/>
  <c r="Q9442" i="5"/>
  <c r="R9442" i="5" s="1"/>
  <c r="Q9444" i="5"/>
  <c r="R9444" i="5" s="1"/>
  <c r="Q9450" i="5"/>
  <c r="R9450" i="5" s="1"/>
  <c r="Q9452" i="5"/>
  <c r="R9452" i="5" s="1"/>
  <c r="Q9458" i="5"/>
  <c r="R9458" i="5" s="1"/>
  <c r="Q9460" i="5"/>
  <c r="R9460" i="5" s="1"/>
  <c r="Q9464" i="5"/>
  <c r="R9464" i="5" s="1"/>
  <c r="Q9490" i="5"/>
  <c r="R9490" i="5" s="1"/>
  <c r="Q9492" i="5"/>
  <c r="R9492" i="5" s="1"/>
  <c r="Q9498" i="5"/>
  <c r="R9498" i="5" s="1"/>
  <c r="Q9500" i="5"/>
  <c r="R9500" i="5" s="1"/>
  <c r="Q9522" i="5"/>
  <c r="R9522" i="5" s="1"/>
  <c r="Q9524" i="5"/>
  <c r="R9524" i="5" s="1"/>
  <c r="Q9530" i="5"/>
  <c r="R9530" i="5" s="1"/>
  <c r="Q9532" i="5"/>
  <c r="R9532" i="5" s="1"/>
  <c r="Q9623" i="5"/>
  <c r="R9623" i="5" s="1"/>
  <c r="Q9627" i="5"/>
  <c r="R9627" i="5" s="1"/>
  <c r="Q9635" i="5"/>
  <c r="R9635" i="5" s="1"/>
  <c r="Q9639" i="5"/>
  <c r="R9639" i="5" s="1"/>
  <c r="Q9668" i="5"/>
  <c r="R9668" i="5" s="1"/>
  <c r="Q9670" i="5"/>
  <c r="R9670" i="5" s="1"/>
  <c r="Q9672" i="5"/>
  <c r="R9672" i="5" s="1"/>
  <c r="Q9688" i="5"/>
  <c r="R9688" i="5" s="1"/>
  <c r="Q9827" i="5"/>
  <c r="R9827" i="5" s="1"/>
  <c r="Q9829" i="5"/>
  <c r="R9829" i="5" s="1"/>
  <c r="Q9833" i="5"/>
  <c r="R9833" i="5" s="1"/>
  <c r="Q9837" i="5"/>
  <c r="R9837" i="5" s="1"/>
  <c r="Q9871" i="5"/>
  <c r="R9871" i="5" s="1"/>
  <c r="Q9879" i="5"/>
  <c r="R9879" i="5" s="1"/>
  <c r="Q9887" i="5"/>
  <c r="R9887" i="5" s="1"/>
  <c r="Q9552" i="5"/>
  <c r="R9552" i="5" s="1"/>
  <c r="Q9554" i="5"/>
  <c r="R9554" i="5" s="1"/>
  <c r="Q8200" i="5"/>
  <c r="R8200" i="5" s="1"/>
  <c r="Q8256" i="5"/>
  <c r="R8256" i="5" s="1"/>
  <c r="Q8304" i="5"/>
  <c r="R8304" i="5" s="1"/>
  <c r="Q8308" i="5"/>
  <c r="R8308" i="5" s="1"/>
  <c r="Q8343" i="5"/>
  <c r="R8343" i="5" s="1"/>
  <c r="Q8347" i="5"/>
  <c r="R8347" i="5" s="1"/>
  <c r="Q8349" i="5"/>
  <c r="R8349" i="5" s="1"/>
  <c r="Q8398" i="5"/>
  <c r="R8398" i="5" s="1"/>
  <c r="Q8400" i="5"/>
  <c r="R8400" i="5" s="1"/>
  <c r="Q8412" i="5"/>
  <c r="R8412" i="5" s="1"/>
  <c r="Q8451" i="5"/>
  <c r="R8451" i="5" s="1"/>
  <c r="Q8453" i="5"/>
  <c r="R8453" i="5" s="1"/>
  <c r="Q8455" i="5"/>
  <c r="R8455" i="5" s="1"/>
  <c r="Q8457" i="5"/>
  <c r="R8457" i="5" s="1"/>
  <c r="Q8463" i="5"/>
  <c r="R8463" i="5" s="1"/>
  <c r="Q8465" i="5"/>
  <c r="R8465" i="5" s="1"/>
  <c r="Q8469" i="5"/>
  <c r="R8469" i="5" s="1"/>
  <c r="Q8471" i="5"/>
  <c r="R8471" i="5" s="1"/>
  <c r="Q8473" i="5"/>
  <c r="R8473" i="5" s="1"/>
  <c r="Q8477" i="5"/>
  <c r="R8477" i="5" s="1"/>
  <c r="Q8487" i="5"/>
  <c r="R8487" i="5" s="1"/>
  <c r="Q8489" i="5"/>
  <c r="R8489" i="5" s="1"/>
  <c r="Q8491" i="5"/>
  <c r="R8491" i="5" s="1"/>
  <c r="Q8611" i="5"/>
  <c r="R8611" i="5" s="1"/>
  <c r="Q8648" i="5"/>
  <c r="R8648" i="5" s="1"/>
  <c r="Q8650" i="5"/>
  <c r="R8650" i="5" s="1"/>
  <c r="Q8652" i="5"/>
  <c r="R8652" i="5" s="1"/>
  <c r="Q8678" i="5"/>
  <c r="R8678" i="5" s="1"/>
  <c r="Q8833" i="5"/>
  <c r="R8833" i="5" s="1"/>
  <c r="Q8835" i="5"/>
  <c r="R8835" i="5" s="1"/>
  <c r="Q9069" i="5"/>
  <c r="R9069" i="5" s="1"/>
  <c r="Q9075" i="5"/>
  <c r="R9075" i="5" s="1"/>
  <c r="Q9115" i="5"/>
  <c r="R9115" i="5" s="1"/>
  <c r="Q9117" i="5"/>
  <c r="R9117" i="5" s="1"/>
  <c r="Q9156" i="5"/>
  <c r="R9156" i="5" s="1"/>
  <c r="Q9195" i="5"/>
  <c r="R9195" i="5" s="1"/>
  <c r="Q9197" i="5"/>
  <c r="R9197" i="5" s="1"/>
  <c r="Q9343" i="5"/>
  <c r="R9343" i="5" s="1"/>
  <c r="Q9345" i="5"/>
  <c r="R9345" i="5" s="1"/>
  <c r="Q9349" i="5"/>
  <c r="R9349" i="5" s="1"/>
  <c r="Q9357" i="5"/>
  <c r="R9357" i="5" s="1"/>
  <c r="Q9361" i="5"/>
  <c r="R9361" i="5" s="1"/>
  <c r="Q9600" i="5"/>
  <c r="R9600" i="5" s="1"/>
  <c r="Q9606" i="5"/>
  <c r="R9606" i="5" s="1"/>
  <c r="Q9641" i="5"/>
  <c r="R9641" i="5" s="1"/>
  <c r="Q9643" i="5"/>
  <c r="R9643" i="5" s="1"/>
  <c r="Q9649" i="5"/>
  <c r="R9649" i="5" s="1"/>
  <c r="Q9651" i="5"/>
  <c r="R9651" i="5" s="1"/>
  <c r="Q9655" i="5"/>
  <c r="R9655" i="5" s="1"/>
  <c r="Q9696" i="5"/>
  <c r="R9696" i="5" s="1"/>
  <c r="Q9698" i="5"/>
  <c r="R9698" i="5" s="1"/>
  <c r="Q9704" i="5"/>
  <c r="R9704" i="5" s="1"/>
  <c r="Q9766" i="5"/>
  <c r="R9766" i="5" s="1"/>
  <c r="Q9778" i="5"/>
  <c r="R9778" i="5" s="1"/>
  <c r="Q9794" i="5"/>
  <c r="R9794" i="5" s="1"/>
  <c r="Q8615" i="5"/>
  <c r="R8615" i="5" s="1"/>
  <c r="Q8621" i="5"/>
  <c r="R8621" i="5" s="1"/>
  <c r="Q8631" i="5"/>
  <c r="R8631" i="5" s="1"/>
  <c r="Q8742" i="5"/>
  <c r="R8742" i="5" s="1"/>
  <c r="Q8752" i="5"/>
  <c r="R8752" i="5" s="1"/>
  <c r="Q8754" i="5"/>
  <c r="R8754" i="5" s="1"/>
  <c r="Q8756" i="5"/>
  <c r="R8756" i="5" s="1"/>
  <c r="Q8772" i="5"/>
  <c r="R8772" i="5" s="1"/>
  <c r="Q8790" i="5"/>
  <c r="R8790" i="5" s="1"/>
  <c r="Q8794" i="5"/>
  <c r="R8794" i="5" s="1"/>
  <c r="Q8796" i="5"/>
  <c r="R8796" i="5" s="1"/>
  <c r="Q8798" i="5"/>
  <c r="R8798" i="5" s="1"/>
  <c r="Q8800" i="5"/>
  <c r="R8800" i="5" s="1"/>
  <c r="Q8865" i="5"/>
  <c r="R8865" i="5" s="1"/>
  <c r="Q8875" i="5"/>
  <c r="R8875" i="5" s="1"/>
  <c r="Q8897" i="5"/>
  <c r="R8897" i="5" s="1"/>
  <c r="Q8933" i="5"/>
  <c r="R8933" i="5" s="1"/>
  <c r="Q8937" i="5"/>
  <c r="R8937" i="5" s="1"/>
  <c r="Q8945" i="5"/>
  <c r="R8945" i="5" s="1"/>
  <c r="Q9018" i="5"/>
  <c r="R9018" i="5" s="1"/>
  <c r="Q9020" i="5"/>
  <c r="R9020" i="5" s="1"/>
  <c r="Q9022" i="5"/>
  <c r="R9022" i="5" s="1"/>
  <c r="Q9050" i="5"/>
  <c r="R9050" i="5" s="1"/>
  <c r="Q9137" i="5"/>
  <c r="R9137" i="5" s="1"/>
  <c r="Q9172" i="5"/>
  <c r="R9172" i="5" s="1"/>
  <c r="Q9178" i="5"/>
  <c r="R9178" i="5" s="1"/>
  <c r="Q9235" i="5"/>
  <c r="R9235" i="5" s="1"/>
  <c r="Q9256" i="5"/>
  <c r="R9256" i="5" s="1"/>
  <c r="Q9262" i="5"/>
  <c r="R9262" i="5" s="1"/>
  <c r="Q9270" i="5"/>
  <c r="R9270" i="5" s="1"/>
  <c r="Q9286" i="5"/>
  <c r="R9286" i="5" s="1"/>
  <c r="Q9290" i="5"/>
  <c r="R9290" i="5" s="1"/>
  <c r="Q9294" i="5"/>
  <c r="R9294" i="5" s="1"/>
  <c r="Q9381" i="5"/>
  <c r="R9381" i="5" s="1"/>
  <c r="Q9429" i="5"/>
  <c r="R9429" i="5" s="1"/>
  <c r="Q9445" i="5"/>
  <c r="R9445" i="5" s="1"/>
  <c r="Q9449" i="5"/>
  <c r="R9449" i="5" s="1"/>
  <c r="Q9453" i="5"/>
  <c r="R9453" i="5" s="1"/>
  <c r="Q9457" i="5"/>
  <c r="R9457" i="5" s="1"/>
  <c r="Q9461" i="5"/>
  <c r="R9461" i="5" s="1"/>
  <c r="Q9469" i="5"/>
  <c r="R9469" i="5" s="1"/>
  <c r="Q9473" i="5"/>
  <c r="R9473" i="5" s="1"/>
  <c r="Q9493" i="5"/>
  <c r="R9493" i="5" s="1"/>
  <c r="Q9497" i="5"/>
  <c r="R9497" i="5" s="1"/>
  <c r="Q9501" i="5"/>
  <c r="R9501" i="5" s="1"/>
  <c r="Q9505" i="5"/>
  <c r="R9505" i="5" s="1"/>
  <c r="Q9669" i="5"/>
  <c r="R9669" i="5" s="1"/>
  <c r="Q9826" i="5"/>
  <c r="R9826" i="5" s="1"/>
  <c r="Q9838" i="5"/>
  <c r="R9838" i="5" s="1"/>
  <c r="Q9846" i="5"/>
  <c r="R9846" i="5" s="1"/>
  <c r="Q9852" i="5"/>
  <c r="R9852" i="5" s="1"/>
  <c r="Q9874" i="5"/>
  <c r="R9874" i="5" s="1"/>
  <c r="Q9878" i="5"/>
  <c r="R9878" i="5" s="1"/>
  <c r="Q9890" i="5"/>
  <c r="R9890" i="5" s="1"/>
  <c r="Q9547" i="5"/>
  <c r="R9547" i="5" s="1"/>
  <c r="Q9549" i="5"/>
  <c r="R9549" i="5" s="1"/>
  <c r="Q9555" i="5"/>
  <c r="R9555" i="5" s="1"/>
  <c r="Q9573" i="5"/>
  <c r="R9573" i="5" s="1"/>
  <c r="Q9906" i="5"/>
  <c r="R9906" i="5" s="1"/>
  <c r="Q8158" i="5"/>
  <c r="R8158" i="5" s="1"/>
  <c r="Q8203" i="5"/>
  <c r="R8203" i="5" s="1"/>
  <c r="Q8226" i="5"/>
  <c r="R8226" i="5" s="1"/>
  <c r="Q8228" i="5"/>
  <c r="R8228" i="5" s="1"/>
  <c r="Q8301" i="5"/>
  <c r="R8301" i="5" s="1"/>
  <c r="Q8305" i="5"/>
  <c r="R8305" i="5" s="1"/>
  <c r="Q8344" i="5"/>
  <c r="R8344" i="5" s="1"/>
  <c r="Q8348" i="5"/>
  <c r="R8348" i="5" s="1"/>
  <c r="Q8360" i="5"/>
  <c r="R8360" i="5" s="1"/>
  <c r="Q8364" i="5"/>
  <c r="R8364" i="5" s="1"/>
  <c r="Q8399" i="5"/>
  <c r="R8399" i="5" s="1"/>
  <c r="Q8401" i="5"/>
  <c r="R8401" i="5" s="1"/>
  <c r="Q8409" i="5"/>
  <c r="R8409" i="5" s="1"/>
  <c r="Q8454" i="5"/>
  <c r="R8454" i="5" s="1"/>
  <c r="Q8456" i="5"/>
  <c r="R8456" i="5" s="1"/>
  <c r="Q8460" i="5"/>
  <c r="R8460" i="5" s="1"/>
  <c r="Q8462" i="5"/>
  <c r="R8462" i="5" s="1"/>
  <c r="Q8464" i="5"/>
  <c r="R8464" i="5" s="1"/>
  <c r="Q8470" i="5"/>
  <c r="R8470" i="5" s="1"/>
  <c r="Q8472" i="5"/>
  <c r="R8472" i="5" s="1"/>
  <c r="Q8474" i="5"/>
  <c r="R8474" i="5" s="1"/>
  <c r="Q8486" i="5"/>
  <c r="R8486" i="5" s="1"/>
  <c r="Q8488" i="5"/>
  <c r="R8488" i="5" s="1"/>
  <c r="Q8653" i="5"/>
  <c r="R8653" i="5" s="1"/>
  <c r="Q8655" i="5"/>
  <c r="R8655" i="5" s="1"/>
  <c r="Q8661" i="5"/>
  <c r="R8661" i="5" s="1"/>
  <c r="Q8697" i="5"/>
  <c r="R8697" i="5" s="1"/>
  <c r="Q8699" i="5"/>
  <c r="R8699" i="5" s="1"/>
  <c r="Q8703" i="5"/>
  <c r="R8703" i="5" s="1"/>
  <c r="Q8713" i="5"/>
  <c r="R8713" i="5" s="1"/>
  <c r="Q8715" i="5"/>
  <c r="R8715" i="5" s="1"/>
  <c r="Q8719" i="5"/>
  <c r="R8719" i="5" s="1"/>
  <c r="Q8725" i="5"/>
  <c r="R8725" i="5" s="1"/>
  <c r="Q8820" i="5"/>
  <c r="R8820" i="5" s="1"/>
  <c r="Q8830" i="5"/>
  <c r="R8830" i="5" s="1"/>
  <c r="Q8832" i="5"/>
  <c r="R8832" i="5" s="1"/>
  <c r="Q8842" i="5"/>
  <c r="R8842" i="5" s="1"/>
  <c r="Q8963" i="5"/>
  <c r="R8963" i="5" s="1"/>
  <c r="Q8967" i="5"/>
  <c r="R8967" i="5" s="1"/>
  <c r="Q8985" i="5"/>
  <c r="R8985" i="5" s="1"/>
  <c r="Q9066" i="5"/>
  <c r="R9066" i="5" s="1"/>
  <c r="Q9068" i="5"/>
  <c r="R9068" i="5" s="1"/>
  <c r="Q9070" i="5"/>
  <c r="R9070" i="5" s="1"/>
  <c r="Q9074" i="5"/>
  <c r="R9074" i="5" s="1"/>
  <c r="Q9076" i="5"/>
  <c r="R9076" i="5" s="1"/>
  <c r="Q9078" i="5"/>
  <c r="R9078" i="5" s="1"/>
  <c r="Q9082" i="5"/>
  <c r="R9082" i="5" s="1"/>
  <c r="Q9155" i="5"/>
  <c r="R9155" i="5" s="1"/>
  <c r="Q9157" i="5"/>
  <c r="R9157" i="5" s="1"/>
  <c r="Q9196" i="5"/>
  <c r="R9196" i="5" s="1"/>
  <c r="Q9202" i="5"/>
  <c r="R9202" i="5" s="1"/>
  <c r="Q9212" i="5"/>
  <c r="R9212" i="5" s="1"/>
  <c r="Q9241" i="5"/>
  <c r="R9241" i="5" s="1"/>
  <c r="Q9243" i="5"/>
  <c r="R9243" i="5" s="1"/>
  <c r="Q9245" i="5"/>
  <c r="R9245" i="5" s="1"/>
  <c r="Q9247" i="5"/>
  <c r="R9247" i="5" s="1"/>
  <c r="Q9581" i="5"/>
  <c r="R9581" i="5" s="1"/>
  <c r="Q9609" i="5"/>
  <c r="R9609" i="5" s="1"/>
  <c r="Q9611" i="5"/>
  <c r="R9611" i="5" s="1"/>
  <c r="Q9642" i="5"/>
  <c r="R9642" i="5" s="1"/>
  <c r="Q9646" i="5"/>
  <c r="R9646" i="5" s="1"/>
  <c r="Q9650" i="5"/>
  <c r="R9650" i="5" s="1"/>
  <c r="Q9693" i="5"/>
  <c r="R9693" i="5" s="1"/>
  <c r="Q9697" i="5"/>
  <c r="R9697" i="5" s="1"/>
  <c r="Q9705" i="5"/>
  <c r="R9705" i="5" s="1"/>
  <c r="Q9709" i="5"/>
  <c r="R9709" i="5" s="1"/>
  <c r="Q9711" i="5"/>
  <c r="R9711" i="5" s="1"/>
  <c r="Q9713" i="5"/>
  <c r="R9713" i="5" s="1"/>
  <c r="Q9717" i="5"/>
  <c r="R9717" i="5" s="1"/>
  <c r="Q9719" i="5"/>
  <c r="R9719" i="5" s="1"/>
  <c r="Q9721" i="5"/>
  <c r="R9721" i="5" s="1"/>
  <c r="Q9725" i="5"/>
  <c r="R9725" i="5" s="1"/>
  <c r="Q9727" i="5"/>
  <c r="R9727" i="5" s="1"/>
  <c r="Q9729" i="5"/>
  <c r="R9729" i="5" s="1"/>
  <c r="Q9773" i="5"/>
  <c r="R9773" i="5" s="1"/>
  <c r="Q9783" i="5"/>
  <c r="R9783" i="5" s="1"/>
  <c r="Q53" i="5"/>
  <c r="R53" i="5" s="1"/>
  <c r="Q131" i="5"/>
  <c r="R131" i="5" s="1"/>
  <c r="Q1236" i="5"/>
  <c r="R1236" i="5" s="1"/>
  <c r="Q1238" i="5"/>
  <c r="R1238" i="5" s="1"/>
  <c r="Q1275" i="5"/>
  <c r="R1275" i="5" s="1"/>
  <c r="Q169" i="5"/>
  <c r="R169" i="5" s="1"/>
  <c r="Q553" i="5"/>
  <c r="R553" i="5" s="1"/>
  <c r="Q784" i="5"/>
  <c r="R784" i="5" s="1"/>
  <c r="Q1219" i="5"/>
  <c r="R1219" i="5" s="1"/>
  <c r="Q1246" i="5"/>
  <c r="R1246" i="5" s="1"/>
  <c r="Q1248" i="5"/>
  <c r="R1248" i="5" s="1"/>
  <c r="Q1279" i="5"/>
  <c r="R1279" i="5" s="1"/>
  <c r="Q1335" i="5"/>
  <c r="R1335" i="5" s="1"/>
  <c r="Q1372" i="5"/>
  <c r="R1372" i="5" s="1"/>
  <c r="Q1502" i="5"/>
  <c r="R1502" i="5" s="1"/>
  <c r="Q1545" i="5"/>
  <c r="R1545" i="5" s="1"/>
  <c r="Q1582" i="5"/>
  <c r="R1582" i="5" s="1"/>
  <c r="Q1648" i="5"/>
  <c r="R1648" i="5" s="1"/>
  <c r="Q1692" i="5"/>
  <c r="R1692" i="5" s="1"/>
  <c r="Q1696" i="5"/>
  <c r="R1696" i="5" s="1"/>
  <c r="Q1711" i="5"/>
  <c r="R1711" i="5" s="1"/>
  <c r="Q1754" i="5"/>
  <c r="R1754" i="5" s="1"/>
  <c r="Q1806" i="5"/>
  <c r="R1806" i="5" s="1"/>
  <c r="Q1814" i="5"/>
  <c r="R1814" i="5" s="1"/>
  <c r="Q1816" i="5"/>
  <c r="R1816" i="5" s="1"/>
  <c r="Q1818" i="5"/>
  <c r="R1818" i="5" s="1"/>
  <c r="Q1820" i="5"/>
  <c r="R1820" i="5" s="1"/>
  <c r="Q1824" i="5"/>
  <c r="R1824" i="5" s="1"/>
  <c r="Q1826" i="5"/>
  <c r="R1826" i="5" s="1"/>
  <c r="Q1828" i="5"/>
  <c r="R1828" i="5" s="1"/>
  <c r="Q1832" i="5"/>
  <c r="R1832" i="5" s="1"/>
  <c r="Q1834" i="5"/>
  <c r="R1834" i="5" s="1"/>
  <c r="Q1836" i="5"/>
  <c r="R1836" i="5" s="1"/>
  <c r="Q1846" i="5"/>
  <c r="R1846" i="5" s="1"/>
  <c r="Q1998" i="5"/>
  <c r="R1998" i="5" s="1"/>
  <c r="Q2006" i="5"/>
  <c r="R2006" i="5" s="1"/>
  <c r="Q2090" i="5"/>
  <c r="R2090" i="5" s="1"/>
  <c r="Q2092" i="5"/>
  <c r="R2092" i="5" s="1"/>
  <c r="Q2096" i="5"/>
  <c r="R2096" i="5" s="1"/>
  <c r="Q2098" i="5"/>
  <c r="R2098" i="5" s="1"/>
  <c r="Q2192" i="5"/>
  <c r="R2192" i="5" s="1"/>
  <c r="Q2194" i="5"/>
  <c r="R2194" i="5" s="1"/>
  <c r="Q2200" i="5"/>
  <c r="R2200" i="5" s="1"/>
  <c r="Q3106" i="5"/>
  <c r="R3106" i="5" s="1"/>
  <c r="Q3438" i="5"/>
  <c r="R3438" i="5" s="1"/>
  <c r="Q3454" i="5"/>
  <c r="R3454" i="5" s="1"/>
  <c r="Q55" i="5"/>
  <c r="R55" i="5" s="1"/>
  <c r="Q112" i="5"/>
  <c r="R112" i="5" s="1"/>
  <c r="Q1075" i="5"/>
  <c r="R1075" i="5" s="1"/>
  <c r="Q1079" i="5"/>
  <c r="R1079" i="5" s="1"/>
  <c r="Q1083" i="5"/>
  <c r="R1083" i="5" s="1"/>
  <c r="Q1148" i="5"/>
  <c r="R1148" i="5" s="1"/>
  <c r="Q1182" i="5"/>
  <c r="R1182" i="5" s="1"/>
  <c r="Q1184" i="5"/>
  <c r="R1184" i="5" s="1"/>
  <c r="Q1356" i="5"/>
  <c r="R1356" i="5" s="1"/>
  <c r="Q1362" i="5"/>
  <c r="R1362" i="5" s="1"/>
  <c r="Q1366" i="5"/>
  <c r="R1366" i="5" s="1"/>
  <c r="Q1370" i="5"/>
  <c r="R1370" i="5" s="1"/>
  <c r="Q135" i="5"/>
  <c r="R135" i="5" s="1"/>
  <c r="Q241" i="5"/>
  <c r="R241" i="5" s="1"/>
  <c r="Q249" i="5"/>
  <c r="R249" i="5" s="1"/>
  <c r="Q251" i="5"/>
  <c r="R251" i="5" s="1"/>
  <c r="Q1027" i="5"/>
  <c r="R1027" i="5" s="1"/>
  <c r="Q1031" i="5"/>
  <c r="R1031" i="5" s="1"/>
  <c r="Q1035" i="5"/>
  <c r="R1035" i="5" s="1"/>
  <c r="Q1119" i="5"/>
  <c r="R1119" i="5" s="1"/>
  <c r="Q1156" i="5"/>
  <c r="R1156" i="5" s="1"/>
  <c r="Q1399" i="5"/>
  <c r="R1399" i="5" s="1"/>
  <c r="Q1420" i="5"/>
  <c r="R1420" i="5" s="1"/>
  <c r="Q865" i="5"/>
  <c r="R865" i="5" s="1"/>
  <c r="Q897" i="5"/>
  <c r="R897" i="5" s="1"/>
  <c r="Q901" i="5"/>
  <c r="R901" i="5" s="1"/>
  <c r="Q971" i="5"/>
  <c r="R971" i="5" s="1"/>
  <c r="Q1007" i="5"/>
  <c r="R1007" i="5" s="1"/>
  <c r="Q1009" i="5"/>
  <c r="R1009" i="5" s="1"/>
  <c r="Q302" i="5"/>
  <c r="R302" i="5" s="1"/>
  <c r="Q306" i="5"/>
  <c r="R306" i="5" s="1"/>
  <c r="Q363" i="5"/>
  <c r="R363" i="5" s="1"/>
  <c r="Q365" i="5"/>
  <c r="R365" i="5" s="1"/>
  <c r="Q639" i="5"/>
  <c r="R639" i="5" s="1"/>
  <c r="Q643" i="5"/>
  <c r="R643" i="5" s="1"/>
  <c r="Q694" i="5"/>
  <c r="R694" i="5" s="1"/>
  <c r="Q883" i="5"/>
  <c r="R883" i="5" s="1"/>
  <c r="Q906" i="5"/>
  <c r="R906" i="5" s="1"/>
  <c r="Q908" i="5"/>
  <c r="R908" i="5" s="1"/>
  <c r="Q910" i="5"/>
  <c r="R910" i="5" s="1"/>
  <c r="Q1039" i="5"/>
  <c r="R1039" i="5" s="1"/>
  <c r="Q1049" i="5"/>
  <c r="R1049" i="5" s="1"/>
  <c r="Q1053" i="5"/>
  <c r="R1053" i="5" s="1"/>
  <c r="Q1087" i="5"/>
  <c r="R1087" i="5" s="1"/>
  <c r="Q1091" i="5"/>
  <c r="R1091" i="5" s="1"/>
  <c r="Q1112" i="5"/>
  <c r="R1112" i="5" s="1"/>
  <c r="Q1131" i="5"/>
  <c r="R1131" i="5" s="1"/>
  <c r="Q1137" i="5"/>
  <c r="R1137" i="5" s="1"/>
  <c r="Q1139" i="5"/>
  <c r="R1139" i="5" s="1"/>
  <c r="Q1166" i="5"/>
  <c r="R1166" i="5" s="1"/>
  <c r="Q1175" i="5"/>
  <c r="R1175" i="5" s="1"/>
  <c r="Q1177" i="5"/>
  <c r="R1177" i="5" s="1"/>
  <c r="Q1196" i="5"/>
  <c r="R1196" i="5" s="1"/>
  <c r="Q1204" i="5"/>
  <c r="R1204" i="5" s="1"/>
  <c r="Q1223" i="5"/>
  <c r="R1223" i="5" s="1"/>
  <c r="Q1233" i="5"/>
  <c r="R1233" i="5" s="1"/>
  <c r="Q1252" i="5"/>
  <c r="R1252" i="5" s="1"/>
  <c r="Q1268" i="5"/>
  <c r="R1268" i="5" s="1"/>
  <c r="Q1283" i="5"/>
  <c r="R1283" i="5" s="1"/>
  <c r="Q1289" i="5"/>
  <c r="R1289" i="5" s="1"/>
  <c r="Q1293" i="5"/>
  <c r="R1293" i="5" s="1"/>
  <c r="Q1300" i="5"/>
  <c r="R1300" i="5" s="1"/>
  <c r="Q1306" i="5"/>
  <c r="R1306" i="5" s="1"/>
  <c r="Q1351" i="5"/>
  <c r="R1351" i="5" s="1"/>
  <c r="Q1378" i="5"/>
  <c r="R1378" i="5" s="1"/>
  <c r="Q1382" i="5"/>
  <c r="R1382" i="5" s="1"/>
  <c r="Q1411" i="5"/>
  <c r="R1411" i="5" s="1"/>
  <c r="Q1426" i="5"/>
  <c r="R1426" i="5" s="1"/>
  <c r="Q1430" i="5"/>
  <c r="R1430" i="5" s="1"/>
  <c r="Q1434" i="5"/>
  <c r="R1434" i="5" s="1"/>
  <c r="Q1465" i="5"/>
  <c r="R1465" i="5" s="1"/>
  <c r="Q1473" i="5"/>
  <c r="R1473" i="5" s="1"/>
  <c r="Q1475" i="5"/>
  <c r="R1475" i="5" s="1"/>
  <c r="Q1479" i="5"/>
  <c r="R1479" i="5" s="1"/>
  <c r="Q1512" i="5"/>
  <c r="R1512" i="5" s="1"/>
  <c r="Q1516" i="5"/>
  <c r="R1516" i="5" s="1"/>
  <c r="Q1551" i="5"/>
  <c r="R1551" i="5" s="1"/>
  <c r="Q1557" i="5"/>
  <c r="R1557" i="5" s="1"/>
  <c r="Q1561" i="5"/>
  <c r="R1561" i="5" s="1"/>
  <c r="Q1569" i="5"/>
  <c r="R1569" i="5" s="1"/>
  <c r="Q1571" i="5"/>
  <c r="R1571" i="5" s="1"/>
  <c r="Q1590" i="5"/>
  <c r="R1590" i="5" s="1"/>
  <c r="Q1608" i="5"/>
  <c r="R1608" i="5" s="1"/>
  <c r="Q1610" i="5"/>
  <c r="R1610" i="5" s="1"/>
  <c r="Q1623" i="5"/>
  <c r="R1623" i="5" s="1"/>
  <c r="Q1631" i="5"/>
  <c r="R1631" i="5" s="1"/>
  <c r="Q1633" i="5"/>
  <c r="R1633" i="5" s="1"/>
  <c r="Q1702" i="5"/>
  <c r="R1702" i="5" s="1"/>
  <c r="Q1706" i="5"/>
  <c r="R1706" i="5" s="1"/>
  <c r="Q1721" i="5"/>
  <c r="R1721" i="5" s="1"/>
  <c r="Q1862" i="5"/>
  <c r="R1862" i="5" s="1"/>
  <c r="Q1864" i="5"/>
  <c r="R1864" i="5" s="1"/>
  <c r="Q1866" i="5"/>
  <c r="R1866" i="5" s="1"/>
  <c r="Q1868" i="5"/>
  <c r="R1868" i="5" s="1"/>
  <c r="Q1957" i="5"/>
  <c r="R1957" i="5" s="1"/>
  <c r="Q1965" i="5"/>
  <c r="R1965" i="5" s="1"/>
  <c r="Q2016" i="5"/>
  <c r="R2016" i="5" s="1"/>
  <c r="Q2018" i="5"/>
  <c r="R2018" i="5" s="1"/>
  <c r="Q2020" i="5"/>
  <c r="R2020" i="5" s="1"/>
  <c r="Q2024" i="5"/>
  <c r="R2024" i="5" s="1"/>
  <c r="Q2026" i="5"/>
  <c r="R2026" i="5" s="1"/>
  <c r="Q2028" i="5"/>
  <c r="R2028" i="5" s="1"/>
  <c r="Q2051" i="5"/>
  <c r="R2051" i="5" s="1"/>
  <c r="Q2100" i="5"/>
  <c r="R2100" i="5" s="1"/>
  <c r="Q2102" i="5"/>
  <c r="R2102" i="5" s="1"/>
  <c r="Q2202" i="5"/>
  <c r="R2202" i="5" s="1"/>
  <c r="Q3042" i="5"/>
  <c r="R3042" i="5" s="1"/>
  <c r="Q3122" i="5"/>
  <c r="R3122" i="5" s="1"/>
  <c r="Q1639" i="5"/>
  <c r="R1639" i="5" s="1"/>
  <c r="Q1641" i="5"/>
  <c r="R1641" i="5" s="1"/>
  <c r="Q1645" i="5"/>
  <c r="R1645" i="5" s="1"/>
  <c r="Q1662" i="5"/>
  <c r="R1662" i="5" s="1"/>
  <c r="Q1666" i="5"/>
  <c r="R1666" i="5" s="1"/>
  <c r="Q1687" i="5"/>
  <c r="R1687" i="5" s="1"/>
  <c r="Q1689" i="5"/>
  <c r="R1689" i="5" s="1"/>
  <c r="Q1747" i="5"/>
  <c r="R1747" i="5" s="1"/>
  <c r="Q1749" i="5"/>
  <c r="R1749" i="5" s="1"/>
  <c r="Q1764" i="5"/>
  <c r="R1764" i="5" s="1"/>
  <c r="Q1768" i="5"/>
  <c r="R1768" i="5" s="1"/>
  <c r="Q50" i="5"/>
  <c r="R50" i="5" s="1"/>
  <c r="Q760" i="5"/>
  <c r="R760" i="5" s="1"/>
  <c r="Q764" i="5"/>
  <c r="R764" i="5" s="1"/>
  <c r="Q1274" i="5"/>
  <c r="R1274" i="5" s="1"/>
  <c r="Q1534" i="5"/>
  <c r="R1534" i="5" s="1"/>
  <c r="Q3085" i="5"/>
  <c r="R3085" i="5" s="1"/>
  <c r="Q3087" i="5"/>
  <c r="R3087" i="5" s="1"/>
  <c r="Q3126" i="5"/>
  <c r="R3126" i="5" s="1"/>
  <c r="Q3138" i="5"/>
  <c r="R3138" i="5" s="1"/>
  <c r="Q3140" i="5"/>
  <c r="R3140" i="5" s="1"/>
  <c r="Q3234" i="5"/>
  <c r="R3234" i="5" s="1"/>
  <c r="Q3236" i="5"/>
  <c r="R3236" i="5" s="1"/>
  <c r="Q3242" i="5"/>
  <c r="R3242" i="5" s="1"/>
  <c r="Q3393" i="5"/>
  <c r="R3393" i="5" s="1"/>
  <c r="Q3395" i="5"/>
  <c r="R3395" i="5" s="1"/>
  <c r="Q3397" i="5"/>
  <c r="R3397" i="5" s="1"/>
  <c r="Q3405" i="5"/>
  <c r="R3405" i="5" s="1"/>
  <c r="Q3415" i="5"/>
  <c r="R3415" i="5" s="1"/>
  <c r="Q3417" i="5"/>
  <c r="R3417" i="5" s="1"/>
  <c r="Q3419" i="5"/>
  <c r="R3419" i="5" s="1"/>
  <c r="Q3421" i="5"/>
  <c r="R3421" i="5" s="1"/>
  <c r="Q3431" i="5"/>
  <c r="R3431" i="5" s="1"/>
  <c r="Q1183" i="5"/>
  <c r="R1183" i="5" s="1"/>
  <c r="Q1208" i="5"/>
  <c r="R1208" i="5" s="1"/>
  <c r="Q1210" i="5"/>
  <c r="R1210" i="5" s="1"/>
  <c r="Q1216" i="5"/>
  <c r="R1216" i="5" s="1"/>
  <c r="Q1367" i="5"/>
  <c r="R1367" i="5" s="1"/>
  <c r="Q1388" i="5"/>
  <c r="R1388" i="5" s="1"/>
  <c r="Q1450" i="5"/>
  <c r="R1450" i="5" s="1"/>
  <c r="Q1577" i="5"/>
  <c r="R1577" i="5" s="1"/>
  <c r="Q1616" i="5"/>
  <c r="R1616" i="5" s="1"/>
  <c r="Q297" i="5"/>
  <c r="R297" i="5" s="1"/>
  <c r="Q1028" i="5"/>
  <c r="R1028" i="5" s="1"/>
  <c r="Q1118" i="5"/>
  <c r="R1118" i="5" s="1"/>
  <c r="Q1243" i="5"/>
  <c r="R1243" i="5" s="1"/>
  <c r="Q1247" i="5"/>
  <c r="R1247" i="5" s="1"/>
  <c r="Q1324" i="5"/>
  <c r="R1324" i="5" s="1"/>
  <c r="Q1330" i="5"/>
  <c r="R1330" i="5" s="1"/>
  <c r="Q1334" i="5"/>
  <c r="R1334" i="5" s="1"/>
  <c r="Q1338" i="5"/>
  <c r="R1338" i="5" s="1"/>
  <c r="Q1394" i="5"/>
  <c r="R1394" i="5" s="1"/>
  <c r="Q1398" i="5"/>
  <c r="R1398" i="5" s="1"/>
  <c r="Q1402" i="5"/>
  <c r="R1402" i="5" s="1"/>
  <c r="Q1503" i="5"/>
  <c r="R1503" i="5" s="1"/>
  <c r="Q1509" i="5"/>
  <c r="R1509" i="5" s="1"/>
  <c r="Q1544" i="5"/>
  <c r="R1544" i="5" s="1"/>
  <c r="Q1548" i="5"/>
  <c r="R1548" i="5" s="1"/>
  <c r="Q1583" i="5"/>
  <c r="R1583" i="5" s="1"/>
  <c r="Q1670" i="5"/>
  <c r="R1670" i="5" s="1"/>
  <c r="Q1676" i="5"/>
  <c r="R1676" i="5" s="1"/>
  <c r="Q1740" i="5"/>
  <c r="R1740" i="5" s="1"/>
  <c r="Q1751" i="5"/>
  <c r="R1751" i="5" s="1"/>
  <c r="Q1755" i="5"/>
  <c r="R1755" i="5" s="1"/>
  <c r="Q1821" i="5"/>
  <c r="R1821" i="5" s="1"/>
  <c r="Q1829" i="5"/>
  <c r="R1829" i="5" s="1"/>
  <c r="Q1837" i="5"/>
  <c r="R1837" i="5" s="1"/>
  <c r="Q1934" i="5"/>
  <c r="R1934" i="5" s="1"/>
  <c r="Q1942" i="5"/>
  <c r="R1942" i="5" s="1"/>
  <c r="Q2091" i="5"/>
  <c r="R2091" i="5" s="1"/>
  <c r="Q2152" i="5"/>
  <c r="R2152" i="5" s="1"/>
  <c r="Q3002" i="5"/>
  <c r="R3002" i="5" s="1"/>
  <c r="Q3058" i="5"/>
  <c r="R3058" i="5" s="1"/>
  <c r="Q3060" i="5"/>
  <c r="R3060" i="5" s="1"/>
  <c r="Q3154" i="5"/>
  <c r="R3154" i="5" s="1"/>
  <c r="Q54" i="5"/>
  <c r="R54" i="5" s="1"/>
  <c r="Q503" i="5"/>
  <c r="R503" i="5" s="1"/>
  <c r="Q1014" i="5"/>
  <c r="R1014" i="5" s="1"/>
  <c r="Q1020" i="5"/>
  <c r="R1020" i="5" s="1"/>
  <c r="Q1022" i="5"/>
  <c r="R1022" i="5" s="1"/>
  <c r="Q1076" i="5"/>
  <c r="R1076" i="5" s="1"/>
  <c r="Q1078" i="5"/>
  <c r="R1078" i="5" s="1"/>
  <c r="Q1080" i="5"/>
  <c r="R1080" i="5" s="1"/>
  <c r="Q1151" i="5"/>
  <c r="R1151" i="5" s="1"/>
  <c r="Q1322" i="5"/>
  <c r="R1322" i="5" s="1"/>
  <c r="Q1487" i="5"/>
  <c r="R1487" i="5" s="1"/>
  <c r="Q1493" i="5"/>
  <c r="R1493" i="5" s="1"/>
  <c r="Q1497" i="5"/>
  <c r="R1497" i="5" s="1"/>
  <c r="Q505" i="5"/>
  <c r="R505" i="5" s="1"/>
  <c r="Q558" i="5"/>
  <c r="R558" i="5" s="1"/>
  <c r="Q1155" i="5"/>
  <c r="R1155" i="5" s="1"/>
  <c r="Q1159" i="5"/>
  <c r="R1159" i="5" s="1"/>
  <c r="Q1218" i="5"/>
  <c r="R1218" i="5" s="1"/>
  <c r="Q1452" i="5"/>
  <c r="R1452" i="5" s="1"/>
  <c r="Q1460" i="5"/>
  <c r="R1460" i="5" s="1"/>
  <c r="Q564" i="5"/>
  <c r="R564" i="5" s="1"/>
  <c r="Q598" i="5"/>
  <c r="R598" i="5" s="1"/>
  <c r="Q602" i="5"/>
  <c r="R602" i="5" s="1"/>
  <c r="Q619" i="5"/>
  <c r="R619" i="5" s="1"/>
  <c r="Q655" i="5"/>
  <c r="R655" i="5" s="1"/>
  <c r="Q917" i="5"/>
  <c r="R917" i="5" s="1"/>
  <c r="Q974" i="5"/>
  <c r="R974" i="5" s="1"/>
  <c r="Q381" i="5"/>
  <c r="R381" i="5" s="1"/>
  <c r="Q634" i="5"/>
  <c r="R634" i="5" s="1"/>
  <c r="Q909" i="5"/>
  <c r="R909" i="5" s="1"/>
  <c r="Q1056" i="5"/>
  <c r="R1056" i="5" s="1"/>
  <c r="Q1086" i="5"/>
  <c r="R1086" i="5" s="1"/>
  <c r="Q1090" i="5"/>
  <c r="R1090" i="5" s="1"/>
  <c r="Q1092" i="5"/>
  <c r="R1092" i="5" s="1"/>
  <c r="Q1094" i="5"/>
  <c r="R1094" i="5" s="1"/>
  <c r="Q1103" i="5"/>
  <c r="R1103" i="5" s="1"/>
  <c r="Q1113" i="5"/>
  <c r="R1113" i="5" s="1"/>
  <c r="Q1124" i="5"/>
  <c r="R1124" i="5" s="1"/>
  <c r="Q1130" i="5"/>
  <c r="R1130" i="5" s="1"/>
  <c r="Q1134" i="5"/>
  <c r="R1134" i="5" s="1"/>
  <c r="Q1140" i="5"/>
  <c r="R1140" i="5" s="1"/>
  <c r="Q1144" i="5"/>
  <c r="R1144" i="5" s="1"/>
  <c r="Q1163" i="5"/>
  <c r="R1163" i="5" s="1"/>
  <c r="Q1174" i="5"/>
  <c r="R1174" i="5" s="1"/>
  <c r="Q1205" i="5"/>
  <c r="R1205" i="5" s="1"/>
  <c r="Q1224" i="5"/>
  <c r="R1224" i="5" s="1"/>
  <c r="Q1271" i="5"/>
  <c r="R1271" i="5" s="1"/>
  <c r="Q1282" i="5"/>
  <c r="R1282" i="5" s="1"/>
  <c r="Q1290" i="5"/>
  <c r="R1290" i="5" s="1"/>
  <c r="Q1301" i="5"/>
  <c r="R1301" i="5" s="1"/>
  <c r="Q1303" i="5"/>
  <c r="R1303" i="5" s="1"/>
  <c r="Q1309" i="5"/>
  <c r="R1309" i="5" s="1"/>
  <c r="Q1313" i="5"/>
  <c r="R1313" i="5" s="1"/>
  <c r="Q1315" i="5"/>
  <c r="R1315" i="5" s="1"/>
  <c r="Q1340" i="5"/>
  <c r="R1340" i="5" s="1"/>
  <c r="Q1346" i="5"/>
  <c r="R1346" i="5" s="1"/>
  <c r="Q1350" i="5"/>
  <c r="R1350" i="5" s="1"/>
  <c r="Q1383" i="5"/>
  <c r="R1383" i="5" s="1"/>
  <c r="Q1404" i="5"/>
  <c r="R1404" i="5" s="1"/>
  <c r="Q1431" i="5"/>
  <c r="R1431" i="5" s="1"/>
  <c r="Q1437" i="5"/>
  <c r="R1437" i="5" s="1"/>
  <c r="Q1441" i="5"/>
  <c r="R1441" i="5" s="1"/>
  <c r="Q1443" i="5"/>
  <c r="R1443" i="5" s="1"/>
  <c r="Q1464" i="5"/>
  <c r="R1464" i="5" s="1"/>
  <c r="Q1468" i="5"/>
  <c r="R1468" i="5" s="1"/>
  <c r="Q1513" i="5"/>
  <c r="R1513" i="5" s="1"/>
  <c r="Q1521" i="5"/>
  <c r="R1521" i="5" s="1"/>
  <c r="Q1523" i="5"/>
  <c r="R1523" i="5" s="1"/>
  <c r="Q1527" i="5"/>
  <c r="R1527" i="5" s="1"/>
  <c r="Q1550" i="5"/>
  <c r="R1550" i="5" s="1"/>
  <c r="Q1560" i="5"/>
  <c r="R1560" i="5" s="1"/>
  <c r="Q1564" i="5"/>
  <c r="R1564" i="5" s="1"/>
  <c r="Q1597" i="5"/>
  <c r="R1597" i="5" s="1"/>
  <c r="Q1607" i="5"/>
  <c r="R1607" i="5" s="1"/>
  <c r="Q1609" i="5"/>
  <c r="R1609" i="5" s="1"/>
  <c r="Q1634" i="5"/>
  <c r="R1634" i="5" s="1"/>
  <c r="Q1655" i="5"/>
  <c r="R1655" i="5" s="1"/>
  <c r="Q1657" i="5"/>
  <c r="R1657" i="5" s="1"/>
  <c r="Q1680" i="5"/>
  <c r="R1680" i="5" s="1"/>
  <c r="Q1714" i="5"/>
  <c r="R1714" i="5" s="1"/>
  <c r="Q1716" i="5"/>
  <c r="R1716" i="5" s="1"/>
  <c r="Q1727" i="5"/>
  <c r="R1727" i="5" s="1"/>
  <c r="Q1731" i="5"/>
  <c r="R1731" i="5" s="1"/>
  <c r="Q1733" i="5"/>
  <c r="R1733" i="5" s="1"/>
  <c r="Q1757" i="5"/>
  <c r="R1757" i="5" s="1"/>
  <c r="Q1869" i="5"/>
  <c r="R1869" i="5" s="1"/>
  <c r="Q1952" i="5"/>
  <c r="R1952" i="5" s="1"/>
  <c r="Q1954" i="5"/>
  <c r="R1954" i="5" s="1"/>
  <c r="Q1956" i="5"/>
  <c r="R1956" i="5" s="1"/>
  <c r="Q1960" i="5"/>
  <c r="R1960" i="5" s="1"/>
  <c r="Q1962" i="5"/>
  <c r="R1962" i="5" s="1"/>
  <c r="Q1964" i="5"/>
  <c r="R1964" i="5" s="1"/>
  <c r="Q2021" i="5"/>
  <c r="R2021" i="5" s="1"/>
  <c r="Q2029" i="5"/>
  <c r="R2029" i="5" s="1"/>
  <c r="Q2050" i="5"/>
  <c r="R2050" i="5" s="1"/>
  <c r="Q2052" i="5"/>
  <c r="R2052" i="5" s="1"/>
  <c r="Q2154" i="5"/>
  <c r="R2154" i="5" s="1"/>
  <c r="Q2160" i="5"/>
  <c r="R2160" i="5" s="1"/>
  <c r="Q2162" i="5"/>
  <c r="R2162" i="5" s="1"/>
  <c r="Q2168" i="5"/>
  <c r="R2168" i="5" s="1"/>
  <c r="Q2172" i="5"/>
  <c r="R2172" i="5" s="1"/>
  <c r="Q2174" i="5"/>
  <c r="R2174" i="5" s="1"/>
  <c r="Q3008" i="5"/>
  <c r="R3008" i="5" s="1"/>
  <c r="Q3037" i="5"/>
  <c r="R3037" i="5" s="1"/>
  <c r="Q3045" i="5"/>
  <c r="R3045" i="5" s="1"/>
  <c r="Q3066" i="5"/>
  <c r="R3066" i="5" s="1"/>
  <c r="Q3068" i="5"/>
  <c r="R3068" i="5" s="1"/>
  <c r="Q3074" i="5"/>
  <c r="R3074" i="5" s="1"/>
  <c r="Q3076" i="5"/>
  <c r="R3076" i="5" s="1"/>
  <c r="Q1537" i="5"/>
  <c r="R1537" i="5" s="1"/>
  <c r="Q1539" i="5"/>
  <c r="R1539" i="5" s="1"/>
  <c r="Q1617" i="5"/>
  <c r="R1617" i="5" s="1"/>
  <c r="Q1642" i="5"/>
  <c r="R1642" i="5" s="1"/>
  <c r="Q1661" i="5"/>
  <c r="R1661" i="5" s="1"/>
  <c r="Q1665" i="5"/>
  <c r="R1665" i="5" s="1"/>
  <c r="Q1737" i="5"/>
  <c r="R1737" i="5" s="1"/>
  <c r="Q1778" i="5"/>
  <c r="R1778" i="5" s="1"/>
  <c r="Q1780" i="5"/>
  <c r="R1780" i="5" s="1"/>
  <c r="Q129" i="5"/>
  <c r="R129" i="5" s="1"/>
  <c r="Q699" i="5"/>
  <c r="R699" i="5" s="1"/>
  <c r="Q759" i="5"/>
  <c r="R759" i="5" s="1"/>
  <c r="Q763" i="5"/>
  <c r="R763" i="5" s="1"/>
  <c r="Q765" i="5"/>
  <c r="R765" i="5" s="1"/>
  <c r="Q1015" i="5"/>
  <c r="R1015" i="5" s="1"/>
  <c r="Q1023" i="5"/>
  <c r="R1023" i="5" s="1"/>
  <c r="Q1211" i="5"/>
  <c r="R1211" i="5" s="1"/>
  <c r="Q2707" i="5"/>
  <c r="R2707" i="5" s="1"/>
  <c r="Q2993" i="5"/>
  <c r="R2993" i="5" s="1"/>
  <c r="Q3018" i="5"/>
  <c r="R3018" i="5" s="1"/>
  <c r="Q3049" i="5"/>
  <c r="R3049" i="5" s="1"/>
  <c r="Q3051" i="5"/>
  <c r="R3051" i="5" s="1"/>
  <c r="Q3086" i="5"/>
  <c r="R3086" i="5" s="1"/>
  <c r="Q3100" i="5"/>
  <c r="R3100" i="5" s="1"/>
  <c r="Q3125" i="5"/>
  <c r="R3125" i="5" s="1"/>
  <c r="Q3127" i="5"/>
  <c r="R3127" i="5" s="1"/>
  <c r="Q3164" i="5"/>
  <c r="R3164" i="5" s="1"/>
  <c r="Q3166" i="5"/>
  <c r="R3166" i="5" s="1"/>
  <c r="Q3168" i="5"/>
  <c r="R3168" i="5" s="1"/>
  <c r="Q3174" i="5"/>
  <c r="R3174" i="5" s="1"/>
  <c r="Q3398" i="5"/>
  <c r="R3398" i="5" s="1"/>
  <c r="Q3406" i="5"/>
  <c r="R3406" i="5" s="1"/>
  <c r="Q3422" i="5"/>
  <c r="R3422" i="5" s="1"/>
  <c r="Q4064" i="5"/>
  <c r="R4064" i="5" s="1"/>
  <c r="Q4074" i="5"/>
  <c r="R4074" i="5" s="1"/>
  <c r="Q4245" i="5"/>
  <c r="R4245" i="5" s="1"/>
  <c r="Q4247" i="5"/>
  <c r="R4247" i="5" s="1"/>
  <c r="Q4249" i="5"/>
  <c r="R4249" i="5" s="1"/>
  <c r="Q4253" i="5"/>
  <c r="R4253" i="5" s="1"/>
  <c r="Q4255" i="5"/>
  <c r="R4255" i="5" s="1"/>
  <c r="Q4257" i="5"/>
  <c r="R4257" i="5" s="1"/>
  <c r="Q5516" i="5"/>
  <c r="R5516" i="5" s="1"/>
  <c r="Q3161" i="5"/>
  <c r="R3161" i="5" s="1"/>
  <c r="Q3163" i="5"/>
  <c r="R3163" i="5" s="1"/>
  <c r="Q3167" i="5"/>
  <c r="R3167" i="5" s="1"/>
  <c r="Q3173" i="5"/>
  <c r="R3173" i="5" s="1"/>
  <c r="Q3175" i="5"/>
  <c r="R3175" i="5" s="1"/>
  <c r="Q3198" i="5"/>
  <c r="R3198" i="5" s="1"/>
  <c r="Q3200" i="5"/>
  <c r="R3200" i="5" s="1"/>
  <c r="Q3206" i="5"/>
  <c r="R3206" i="5" s="1"/>
  <c r="Q3208" i="5"/>
  <c r="R3208" i="5" s="1"/>
  <c r="Q3218" i="5"/>
  <c r="R3218" i="5" s="1"/>
  <c r="Q3220" i="5"/>
  <c r="R3220" i="5" s="1"/>
  <c r="Q3226" i="5"/>
  <c r="R3226" i="5" s="1"/>
  <c r="Q3369" i="5"/>
  <c r="R3369" i="5" s="1"/>
  <c r="Q3371" i="5"/>
  <c r="R3371" i="5" s="1"/>
  <c r="Q3375" i="5"/>
  <c r="R3375" i="5" s="1"/>
  <c r="Q3377" i="5"/>
  <c r="R3377" i="5" s="1"/>
  <c r="Q3379" i="5"/>
  <c r="R3379" i="5" s="1"/>
  <c r="Q3383" i="5"/>
  <c r="R3383" i="5" s="1"/>
  <c r="Q3470" i="5"/>
  <c r="R3470" i="5" s="1"/>
  <c r="Q3486" i="5"/>
  <c r="R3486" i="5" s="1"/>
  <c r="Q3502" i="5"/>
  <c r="R3502" i="5" s="1"/>
  <c r="Q3518" i="5"/>
  <c r="R3518" i="5" s="1"/>
  <c r="Q4011" i="5"/>
  <c r="R4011" i="5" s="1"/>
  <c r="Q4013" i="5"/>
  <c r="R4013" i="5" s="1"/>
  <c r="Q4015" i="5"/>
  <c r="R4015" i="5" s="1"/>
  <c r="Q4019" i="5"/>
  <c r="R4019" i="5" s="1"/>
  <c r="Q4021" i="5"/>
  <c r="R4021" i="5" s="1"/>
  <c r="Q4023" i="5"/>
  <c r="R4023" i="5" s="1"/>
  <c r="Q4025" i="5"/>
  <c r="R4025" i="5" s="1"/>
  <c r="Q4035" i="5"/>
  <c r="R4035" i="5" s="1"/>
  <c r="Q4037" i="5"/>
  <c r="R4037" i="5" s="1"/>
  <c r="Q4039" i="5"/>
  <c r="R4039" i="5" s="1"/>
  <c r="Q4043" i="5"/>
  <c r="R4043" i="5" s="1"/>
  <c r="Q4045" i="5"/>
  <c r="R4045" i="5" s="1"/>
  <c r="Q4047" i="5"/>
  <c r="R4047" i="5" s="1"/>
  <c r="Q4226" i="5"/>
  <c r="R4226" i="5" s="1"/>
  <c r="Q4291" i="5"/>
  <c r="R4291" i="5" s="1"/>
  <c r="Q4309" i="5"/>
  <c r="R4309" i="5" s="1"/>
  <c r="Q4311" i="5"/>
  <c r="R4311" i="5" s="1"/>
  <c r="Q4313" i="5"/>
  <c r="R4313" i="5" s="1"/>
  <c r="Q4317" i="5"/>
  <c r="R4317" i="5" s="1"/>
  <c r="Q4319" i="5"/>
  <c r="R4319" i="5" s="1"/>
  <c r="Q4321" i="5"/>
  <c r="R4321" i="5" s="1"/>
  <c r="Q4410" i="5"/>
  <c r="R4410" i="5" s="1"/>
  <c r="Q4418" i="5"/>
  <c r="R4418" i="5" s="1"/>
  <c r="Q4057" i="5"/>
  <c r="R4057" i="5" s="1"/>
  <c r="Q4059" i="5"/>
  <c r="R4059" i="5" s="1"/>
  <c r="Q4061" i="5"/>
  <c r="R4061" i="5" s="1"/>
  <c r="Q4065" i="5"/>
  <c r="R4065" i="5" s="1"/>
  <c r="Q4075" i="5"/>
  <c r="R4075" i="5" s="1"/>
  <c r="Q4077" i="5"/>
  <c r="R4077" i="5" s="1"/>
  <c r="Q4079" i="5"/>
  <c r="R4079" i="5" s="1"/>
  <c r="Q4083" i="5"/>
  <c r="R4083" i="5" s="1"/>
  <c r="Q4099" i="5"/>
  <c r="R4099" i="5" s="1"/>
  <c r="Q4250" i="5"/>
  <c r="R4250" i="5" s="1"/>
  <c r="Q4258" i="5"/>
  <c r="R4258" i="5" s="1"/>
  <c r="Q3186" i="5"/>
  <c r="R3186" i="5" s="1"/>
  <c r="Q3199" i="5"/>
  <c r="R3199" i="5" s="1"/>
  <c r="Q3201" i="5"/>
  <c r="R3201" i="5" s="1"/>
  <c r="Q3203" i="5"/>
  <c r="R3203" i="5" s="1"/>
  <c r="Q3207" i="5"/>
  <c r="R3207" i="5" s="1"/>
  <c r="Q3465" i="5"/>
  <c r="R3465" i="5" s="1"/>
  <c r="Q3467" i="5"/>
  <c r="R3467" i="5" s="1"/>
  <c r="Q3469" i="5"/>
  <c r="R3469" i="5" s="1"/>
  <c r="Q3479" i="5"/>
  <c r="R3479" i="5" s="1"/>
  <c r="Q3481" i="5"/>
  <c r="R3481" i="5" s="1"/>
  <c r="Q3483" i="5"/>
  <c r="R3483" i="5" s="1"/>
  <c r="Q3485" i="5"/>
  <c r="R3485" i="5" s="1"/>
  <c r="Q3495" i="5"/>
  <c r="R3495" i="5" s="1"/>
  <c r="Q3497" i="5"/>
  <c r="R3497" i="5" s="1"/>
  <c r="Q3499" i="5"/>
  <c r="R3499" i="5" s="1"/>
  <c r="Q3501" i="5"/>
  <c r="R3501" i="5" s="1"/>
  <c r="Q3511" i="5"/>
  <c r="R3511" i="5" s="1"/>
  <c r="Q3513" i="5"/>
  <c r="R3513" i="5" s="1"/>
  <c r="Q3515" i="5"/>
  <c r="R3515" i="5" s="1"/>
  <c r="Q3517" i="5"/>
  <c r="R3517" i="5" s="1"/>
  <c r="Q3527" i="5"/>
  <c r="R3527" i="5" s="1"/>
  <c r="Q4016" i="5"/>
  <c r="R4016" i="5" s="1"/>
  <c r="Q4040" i="5"/>
  <c r="R4040" i="5" s="1"/>
  <c r="Q4048" i="5"/>
  <c r="R4048" i="5" s="1"/>
  <c r="Q4109" i="5"/>
  <c r="R4109" i="5" s="1"/>
  <c r="Q4111" i="5"/>
  <c r="R4111" i="5" s="1"/>
  <c r="Q4125" i="5"/>
  <c r="R4125" i="5" s="1"/>
  <c r="Q4127" i="5"/>
  <c r="R4127" i="5" s="1"/>
  <c r="Q4129" i="5"/>
  <c r="R4129" i="5" s="1"/>
  <c r="Q4131" i="5"/>
  <c r="R4131" i="5" s="1"/>
  <c r="Q4133" i="5"/>
  <c r="R4133" i="5" s="1"/>
  <c r="Q4135" i="5"/>
  <c r="R4135" i="5" s="1"/>
  <c r="Q4137" i="5"/>
  <c r="R4137" i="5" s="1"/>
  <c r="Q4139" i="5"/>
  <c r="R4139" i="5" s="1"/>
  <c r="Q4141" i="5"/>
  <c r="R4141" i="5" s="1"/>
  <c r="Q4143" i="5"/>
  <c r="R4143" i="5" s="1"/>
  <c r="Q4145" i="5"/>
  <c r="R4145" i="5" s="1"/>
  <c r="Q4147" i="5"/>
  <c r="R4147" i="5" s="1"/>
  <c r="Q4149" i="5"/>
  <c r="R4149" i="5" s="1"/>
  <c r="Q4151" i="5"/>
  <c r="R4151" i="5" s="1"/>
  <c r="Q4153" i="5"/>
  <c r="R4153" i="5" s="1"/>
  <c r="Q4155" i="5"/>
  <c r="R4155" i="5" s="1"/>
  <c r="Q4157" i="5"/>
  <c r="R4157" i="5" s="1"/>
  <c r="Q4159" i="5"/>
  <c r="R4159" i="5" s="1"/>
  <c r="Q4161" i="5"/>
  <c r="R4161" i="5" s="1"/>
  <c r="Q4163" i="5"/>
  <c r="R4163" i="5" s="1"/>
  <c r="Q4165" i="5"/>
  <c r="R4165" i="5" s="1"/>
  <c r="Q4167" i="5"/>
  <c r="R4167" i="5" s="1"/>
  <c r="Q4169" i="5"/>
  <c r="R4169" i="5" s="1"/>
  <c r="Q4171" i="5"/>
  <c r="R4171" i="5" s="1"/>
  <c r="Q4173" i="5"/>
  <c r="R4173" i="5" s="1"/>
  <c r="Q4175" i="5"/>
  <c r="R4175" i="5" s="1"/>
  <c r="Q4177" i="5"/>
  <c r="R4177" i="5" s="1"/>
  <c r="Q4179" i="5"/>
  <c r="R4179" i="5" s="1"/>
  <c r="Q4181" i="5"/>
  <c r="R4181" i="5" s="1"/>
  <c r="Q4183" i="5"/>
  <c r="R4183" i="5" s="1"/>
  <c r="Q4185" i="5"/>
  <c r="R4185" i="5" s="1"/>
  <c r="Q4187" i="5"/>
  <c r="R4187" i="5" s="1"/>
  <c r="Q4189" i="5"/>
  <c r="R4189" i="5" s="1"/>
  <c r="Q4191" i="5"/>
  <c r="R4191" i="5" s="1"/>
  <c r="Q4193" i="5"/>
  <c r="R4193" i="5" s="1"/>
  <c r="Q4195" i="5"/>
  <c r="R4195" i="5" s="1"/>
  <c r="Q4197" i="5"/>
  <c r="R4197" i="5" s="1"/>
  <c r="Q4199" i="5"/>
  <c r="R4199" i="5" s="1"/>
  <c r="Q4201" i="5"/>
  <c r="R4201" i="5" s="1"/>
  <c r="Q4203" i="5"/>
  <c r="R4203" i="5" s="1"/>
  <c r="Q4205" i="5"/>
  <c r="R4205" i="5" s="1"/>
  <c r="Q4207" i="5"/>
  <c r="R4207" i="5" s="1"/>
  <c r="Q4209" i="5"/>
  <c r="R4209" i="5" s="1"/>
  <c r="Q4211" i="5"/>
  <c r="R4211" i="5" s="1"/>
  <c r="Q4213" i="5"/>
  <c r="R4213" i="5" s="1"/>
  <c r="Q4215" i="5"/>
  <c r="R4215" i="5" s="1"/>
  <c r="Q4217" i="5"/>
  <c r="R4217" i="5" s="1"/>
  <c r="Q4219" i="5"/>
  <c r="R4219" i="5" s="1"/>
  <c r="Q4221" i="5"/>
  <c r="R4221" i="5" s="1"/>
  <c r="Q4223" i="5"/>
  <c r="R4223" i="5" s="1"/>
  <c r="Q4225" i="5"/>
  <c r="R4225" i="5" s="1"/>
  <c r="Q4314" i="5"/>
  <c r="R4314" i="5" s="1"/>
  <c r="Q4322" i="5"/>
  <c r="R4322" i="5" s="1"/>
  <c r="Q5452" i="5"/>
  <c r="R5452" i="5" s="1"/>
  <c r="Q4387" i="5"/>
  <c r="R4387" i="5" s="1"/>
  <c r="Q4395" i="5"/>
  <c r="R4395" i="5" s="1"/>
  <c r="Q4474" i="5"/>
  <c r="R4474" i="5" s="1"/>
  <c r="Q4702" i="5"/>
  <c r="R4702" i="5" s="1"/>
  <c r="Q4704" i="5"/>
  <c r="R4704" i="5" s="1"/>
  <c r="Q4706" i="5"/>
  <c r="R4706" i="5" s="1"/>
  <c r="Q4708" i="5"/>
  <c r="R4708" i="5" s="1"/>
  <c r="Q4712" i="5"/>
  <c r="R4712" i="5" s="1"/>
  <c r="Q4738" i="5"/>
  <c r="R4738" i="5" s="1"/>
  <c r="Q4740" i="5"/>
  <c r="R4740" i="5" s="1"/>
  <c r="Q4742" i="5"/>
  <c r="R4742" i="5" s="1"/>
  <c r="Q4744" i="5"/>
  <c r="R4744" i="5" s="1"/>
  <c r="Q4754" i="5"/>
  <c r="R4754" i="5" s="1"/>
  <c r="Q4756" i="5"/>
  <c r="R4756" i="5" s="1"/>
  <c r="Q4766" i="5"/>
  <c r="R4766" i="5" s="1"/>
  <c r="Q4768" i="5"/>
  <c r="R4768" i="5" s="1"/>
  <c r="Q4770" i="5"/>
  <c r="R4770" i="5" s="1"/>
  <c r="Q4772" i="5"/>
  <c r="R4772" i="5" s="1"/>
  <c r="Q4774" i="5"/>
  <c r="R4774" i="5" s="1"/>
  <c r="Q4784" i="5"/>
  <c r="R4784" i="5" s="1"/>
  <c r="Q4786" i="5"/>
  <c r="R4786" i="5" s="1"/>
  <c r="Q4788" i="5"/>
  <c r="R4788" i="5" s="1"/>
  <c r="Q4790" i="5"/>
  <c r="R4790" i="5" s="1"/>
  <c r="Q4800" i="5"/>
  <c r="R4800" i="5" s="1"/>
  <c r="Q4802" i="5"/>
  <c r="R4802" i="5" s="1"/>
  <c r="Q4804" i="5"/>
  <c r="R4804" i="5" s="1"/>
  <c r="Q4806" i="5"/>
  <c r="R4806" i="5" s="1"/>
  <c r="Q4818" i="5"/>
  <c r="R4818" i="5" s="1"/>
  <c r="Q4820" i="5"/>
  <c r="R4820" i="5" s="1"/>
  <c r="Q4824" i="5"/>
  <c r="R4824" i="5" s="1"/>
  <c r="Q4826" i="5"/>
  <c r="R4826" i="5" s="1"/>
  <c r="Q4828" i="5"/>
  <c r="R4828" i="5" s="1"/>
  <c r="Q4830" i="5"/>
  <c r="R4830" i="5" s="1"/>
  <c r="Q4840" i="5"/>
  <c r="R4840" i="5" s="1"/>
  <c r="Q4842" i="5"/>
  <c r="R4842" i="5" s="1"/>
  <c r="Q4844" i="5"/>
  <c r="R4844" i="5" s="1"/>
  <c r="Q4848" i="5"/>
  <c r="R4848" i="5" s="1"/>
  <c r="Q4850" i="5"/>
  <c r="R4850" i="5" s="1"/>
  <c r="Q4852" i="5"/>
  <c r="R4852" i="5" s="1"/>
  <c r="Q4854" i="5"/>
  <c r="R4854" i="5" s="1"/>
  <c r="Q4864" i="5"/>
  <c r="R4864" i="5" s="1"/>
  <c r="Q4866" i="5"/>
  <c r="R4866" i="5" s="1"/>
  <c r="Q4868" i="5"/>
  <c r="R4868" i="5" s="1"/>
  <c r="Q4870" i="5"/>
  <c r="R4870" i="5" s="1"/>
  <c r="Q4880" i="5"/>
  <c r="R4880" i="5" s="1"/>
  <c r="Q4882" i="5"/>
  <c r="R4882" i="5" s="1"/>
  <c r="Q4884" i="5"/>
  <c r="R4884" i="5" s="1"/>
  <c r="Q4886" i="5"/>
  <c r="R4886" i="5" s="1"/>
  <c r="Q4896" i="5"/>
  <c r="R4896" i="5" s="1"/>
  <c r="Q4898" i="5"/>
  <c r="R4898" i="5" s="1"/>
  <c r="Q4900" i="5"/>
  <c r="R4900" i="5" s="1"/>
  <c r="Q4902" i="5"/>
  <c r="R4902" i="5" s="1"/>
  <c r="Q4912" i="5"/>
  <c r="R4912" i="5" s="1"/>
  <c r="Q4914" i="5"/>
  <c r="R4914" i="5" s="1"/>
  <c r="Q4916" i="5"/>
  <c r="R4916" i="5" s="1"/>
  <c r="Q4918" i="5"/>
  <c r="R4918" i="5" s="1"/>
  <c r="Q4928" i="5"/>
  <c r="R4928" i="5" s="1"/>
  <c r="Q4930" i="5"/>
  <c r="R4930" i="5" s="1"/>
  <c r="Q4932" i="5"/>
  <c r="R4932" i="5" s="1"/>
  <c r="Q4934" i="5"/>
  <c r="R4934" i="5" s="1"/>
  <c r="Q4944" i="5"/>
  <c r="R4944" i="5" s="1"/>
  <c r="Q4946" i="5"/>
  <c r="R4946" i="5" s="1"/>
  <c r="Q4948" i="5"/>
  <c r="R4948" i="5" s="1"/>
  <c r="Q4950" i="5"/>
  <c r="R4950" i="5" s="1"/>
  <c r="Q4960" i="5"/>
  <c r="R4960" i="5" s="1"/>
  <c r="Q4962" i="5"/>
  <c r="R4962" i="5" s="1"/>
  <c r="Q4964" i="5"/>
  <c r="R4964" i="5" s="1"/>
  <c r="Q4966" i="5"/>
  <c r="R4966" i="5" s="1"/>
  <c r="Q4976" i="5"/>
  <c r="R4976" i="5" s="1"/>
  <c r="Q4978" i="5"/>
  <c r="R4978" i="5" s="1"/>
  <c r="Q4980" i="5"/>
  <c r="R4980" i="5" s="1"/>
  <c r="Q4982" i="5"/>
  <c r="R4982" i="5" s="1"/>
  <c r="Q4992" i="5"/>
  <c r="R4992" i="5" s="1"/>
  <c r="Q4994" i="5"/>
  <c r="R4994" i="5" s="1"/>
  <c r="Q4996" i="5"/>
  <c r="R4996" i="5" s="1"/>
  <c r="Q4998" i="5"/>
  <c r="R4998" i="5" s="1"/>
  <c r="Q5008" i="5"/>
  <c r="R5008" i="5" s="1"/>
  <c r="Q5010" i="5"/>
  <c r="R5010" i="5" s="1"/>
  <c r="Q5012" i="5"/>
  <c r="R5012" i="5" s="1"/>
  <c r="Q5014" i="5"/>
  <c r="R5014" i="5" s="1"/>
  <c r="Q5024" i="5"/>
  <c r="R5024" i="5" s="1"/>
  <c r="Q5026" i="5"/>
  <c r="R5026" i="5" s="1"/>
  <c r="Q5028" i="5"/>
  <c r="R5028" i="5" s="1"/>
  <c r="Q5030" i="5"/>
  <c r="R5030" i="5" s="1"/>
  <c r="Q5040" i="5"/>
  <c r="R5040" i="5" s="1"/>
  <c r="Q5042" i="5"/>
  <c r="R5042" i="5" s="1"/>
  <c r="Q5044" i="5"/>
  <c r="R5044" i="5" s="1"/>
  <c r="Q5046" i="5"/>
  <c r="R5046" i="5" s="1"/>
  <c r="Q5056" i="5"/>
  <c r="R5056" i="5" s="1"/>
  <c r="Q5058" i="5"/>
  <c r="R5058" i="5" s="1"/>
  <c r="Q5060" i="5"/>
  <c r="R5060" i="5" s="1"/>
  <c r="Q5062" i="5"/>
  <c r="R5062" i="5" s="1"/>
  <c r="Q5072" i="5"/>
  <c r="R5072" i="5" s="1"/>
  <c r="Q5074" i="5"/>
  <c r="R5074" i="5" s="1"/>
  <c r="Q5076" i="5"/>
  <c r="R5076" i="5" s="1"/>
  <c r="Q5078" i="5"/>
  <c r="R5078" i="5" s="1"/>
  <c r="Q5088" i="5"/>
  <c r="R5088" i="5" s="1"/>
  <c r="Q5090" i="5"/>
  <c r="R5090" i="5" s="1"/>
  <c r="Q5092" i="5"/>
  <c r="R5092" i="5" s="1"/>
  <c r="Q5094" i="5"/>
  <c r="R5094" i="5" s="1"/>
  <c r="Q5104" i="5"/>
  <c r="R5104" i="5" s="1"/>
  <c r="Q5106" i="5"/>
  <c r="R5106" i="5" s="1"/>
  <c r="Q5108" i="5"/>
  <c r="R5108" i="5" s="1"/>
  <c r="Q5110" i="5"/>
  <c r="R5110" i="5" s="1"/>
  <c r="Q5120" i="5"/>
  <c r="R5120" i="5" s="1"/>
  <c r="Q5122" i="5"/>
  <c r="R5122" i="5" s="1"/>
  <c r="Q5124" i="5"/>
  <c r="R5124" i="5" s="1"/>
  <c r="Q5126" i="5"/>
  <c r="R5126" i="5" s="1"/>
  <c r="Q5136" i="5"/>
  <c r="R5136" i="5" s="1"/>
  <c r="Q5138" i="5"/>
  <c r="R5138" i="5" s="1"/>
  <c r="Q5140" i="5"/>
  <c r="R5140" i="5" s="1"/>
  <c r="Q5142" i="5"/>
  <c r="R5142" i="5" s="1"/>
  <c r="Q5152" i="5"/>
  <c r="R5152" i="5" s="1"/>
  <c r="Q5154" i="5"/>
  <c r="R5154" i="5" s="1"/>
  <c r="Q5156" i="5"/>
  <c r="R5156" i="5" s="1"/>
  <c r="Q5158" i="5"/>
  <c r="R5158" i="5" s="1"/>
  <c r="Q5176" i="5"/>
  <c r="R5176" i="5" s="1"/>
  <c r="Q5178" i="5"/>
  <c r="R5178" i="5" s="1"/>
  <c r="Q5180" i="5"/>
  <c r="R5180" i="5" s="1"/>
  <c r="Q5182" i="5"/>
  <c r="R5182" i="5" s="1"/>
  <c r="Q5192" i="5"/>
  <c r="R5192" i="5" s="1"/>
  <c r="Q5194" i="5"/>
  <c r="R5194" i="5" s="1"/>
  <c r="Q5196" i="5"/>
  <c r="R5196" i="5" s="1"/>
  <c r="Q5198" i="5"/>
  <c r="R5198" i="5" s="1"/>
  <c r="Q5208" i="5"/>
  <c r="R5208" i="5" s="1"/>
  <c r="Q5279" i="5"/>
  <c r="R5279" i="5" s="1"/>
  <c r="Q5295" i="5"/>
  <c r="R5295" i="5" s="1"/>
  <c r="Q5440" i="5"/>
  <c r="R5440" i="5" s="1"/>
  <c r="Q5442" i="5"/>
  <c r="R5442" i="5" s="1"/>
  <c r="Q5448" i="5"/>
  <c r="R5448" i="5" s="1"/>
  <c r="Q5450" i="5"/>
  <c r="R5450" i="5" s="1"/>
  <c r="Q5501" i="5"/>
  <c r="R5501" i="5" s="1"/>
  <c r="Q5503" i="5"/>
  <c r="R5503" i="5" s="1"/>
  <c r="Q5505" i="5"/>
  <c r="R5505" i="5" s="1"/>
  <c r="Q5507" i="5"/>
  <c r="R5507" i="5" s="1"/>
  <c r="Q5509" i="5"/>
  <c r="R5509" i="5" s="1"/>
  <c r="Q5511" i="5"/>
  <c r="R5511" i="5" s="1"/>
  <c r="Q5513" i="5"/>
  <c r="R5513" i="5" s="1"/>
  <c r="Q5515" i="5"/>
  <c r="R5515" i="5" s="1"/>
  <c r="Q5608" i="5"/>
  <c r="R5608" i="5" s="1"/>
  <c r="Q5610" i="5"/>
  <c r="R5610" i="5" s="1"/>
  <c r="Q5612" i="5"/>
  <c r="R5612" i="5" s="1"/>
  <c r="Q5624" i="5"/>
  <c r="R5624" i="5" s="1"/>
  <c r="Q5626" i="5"/>
  <c r="R5626" i="5" s="1"/>
  <c r="Q5628" i="5"/>
  <c r="R5628" i="5" s="1"/>
  <c r="Q5709" i="5"/>
  <c r="R5709" i="5" s="1"/>
  <c r="Q5711" i="5"/>
  <c r="R5711" i="5" s="1"/>
  <c r="Q5717" i="5"/>
  <c r="R5717" i="5" s="1"/>
  <c r="Q5719" i="5"/>
  <c r="R5719" i="5" s="1"/>
  <c r="Q5837" i="5"/>
  <c r="R5837" i="5" s="1"/>
  <c r="Q5839" i="5"/>
  <c r="R5839" i="5" s="1"/>
  <c r="Q5894" i="5"/>
  <c r="R5894" i="5" s="1"/>
  <c r="Q5950" i="5"/>
  <c r="R5950" i="5" s="1"/>
  <c r="Q6039" i="5"/>
  <c r="R6039" i="5" s="1"/>
  <c r="Q6064" i="5"/>
  <c r="R6064" i="5" s="1"/>
  <c r="Q6066" i="5"/>
  <c r="R6066" i="5" s="1"/>
  <c r="Q6128" i="5"/>
  <c r="R6128" i="5" s="1"/>
  <c r="Q6130" i="5"/>
  <c r="R6130" i="5" s="1"/>
  <c r="Q6195" i="5"/>
  <c r="R6195" i="5" s="1"/>
  <c r="Q5210" i="5"/>
  <c r="R5210" i="5" s="1"/>
  <c r="Q5212" i="5"/>
  <c r="R5212" i="5" s="1"/>
  <c r="Q5214" i="5"/>
  <c r="R5214" i="5" s="1"/>
  <c r="Q5224" i="5"/>
  <c r="R5224" i="5" s="1"/>
  <c r="Q5226" i="5"/>
  <c r="R5226" i="5" s="1"/>
  <c r="Q5228" i="5"/>
  <c r="R5228" i="5" s="1"/>
  <c r="Q5230" i="5"/>
  <c r="R5230" i="5" s="1"/>
  <c r="Q5240" i="5"/>
  <c r="R5240" i="5" s="1"/>
  <c r="Q5311" i="5"/>
  <c r="R5311" i="5" s="1"/>
  <c r="Q5456" i="5"/>
  <c r="R5456" i="5" s="1"/>
  <c r="Q5458" i="5"/>
  <c r="R5458" i="5" s="1"/>
  <c r="Q5464" i="5"/>
  <c r="R5464" i="5" s="1"/>
  <c r="Q5466" i="5"/>
  <c r="R5466" i="5" s="1"/>
  <c r="Q5476" i="5"/>
  <c r="R5476" i="5" s="1"/>
  <c r="Q5517" i="5"/>
  <c r="R5517" i="5" s="1"/>
  <c r="Q5519" i="5"/>
  <c r="R5519" i="5" s="1"/>
  <c r="Q5521" i="5"/>
  <c r="R5521" i="5" s="1"/>
  <c r="Q5523" i="5"/>
  <c r="R5523" i="5" s="1"/>
  <c r="Q5525" i="5"/>
  <c r="R5525" i="5" s="1"/>
  <c r="Q5527" i="5"/>
  <c r="R5527" i="5" s="1"/>
  <c r="Q5529" i="5"/>
  <c r="R5529" i="5" s="1"/>
  <c r="Q5555" i="5"/>
  <c r="R5555" i="5" s="1"/>
  <c r="Q5571" i="5"/>
  <c r="R5571" i="5" s="1"/>
  <c r="Q5640" i="5"/>
  <c r="R5640" i="5" s="1"/>
  <c r="Q5642" i="5"/>
  <c r="R5642" i="5" s="1"/>
  <c r="Q5644" i="5"/>
  <c r="R5644" i="5" s="1"/>
  <c r="Q5656" i="5"/>
  <c r="R5656" i="5" s="1"/>
  <c r="Q5658" i="5"/>
  <c r="R5658" i="5" s="1"/>
  <c r="Q5660" i="5"/>
  <c r="R5660" i="5" s="1"/>
  <c r="Q5684" i="5"/>
  <c r="R5684" i="5" s="1"/>
  <c r="Q5725" i="5"/>
  <c r="R5725" i="5" s="1"/>
  <c r="Q5727" i="5"/>
  <c r="R5727" i="5" s="1"/>
  <c r="Q5733" i="5"/>
  <c r="R5733" i="5" s="1"/>
  <c r="Q5735" i="5"/>
  <c r="R5735" i="5" s="1"/>
  <c r="Q5747" i="5"/>
  <c r="R5747" i="5" s="1"/>
  <c r="Q5755" i="5"/>
  <c r="R5755" i="5" s="1"/>
  <c r="Q5812" i="5"/>
  <c r="R5812" i="5" s="1"/>
  <c r="Q5849" i="5"/>
  <c r="R5849" i="5" s="1"/>
  <c r="Q5851" i="5"/>
  <c r="R5851" i="5" s="1"/>
  <c r="Q5853" i="5"/>
  <c r="R5853" i="5" s="1"/>
  <c r="Q5855" i="5"/>
  <c r="R5855" i="5" s="1"/>
  <c r="Q5929" i="5"/>
  <c r="R5929" i="5" s="1"/>
  <c r="Q5931" i="5"/>
  <c r="R5931" i="5" s="1"/>
  <c r="Q5958" i="5"/>
  <c r="R5958" i="5" s="1"/>
  <c r="Q6014" i="5"/>
  <c r="R6014" i="5" s="1"/>
  <c r="Q6103" i="5"/>
  <c r="R6103" i="5" s="1"/>
  <c r="Q6300" i="5"/>
  <c r="R6300" i="5" s="1"/>
  <c r="Q4259" i="5"/>
  <c r="R4259" i="5" s="1"/>
  <c r="Q4267" i="5"/>
  <c r="R4267" i="5" s="1"/>
  <c r="Q4346" i="5"/>
  <c r="R4346" i="5" s="1"/>
  <c r="Q4354" i="5"/>
  <c r="R4354" i="5" s="1"/>
  <c r="Q4419" i="5"/>
  <c r="R4419" i="5" s="1"/>
  <c r="Q4437" i="5"/>
  <c r="R4437" i="5" s="1"/>
  <c r="Q4439" i="5"/>
  <c r="R4439" i="5" s="1"/>
  <c r="Q4441" i="5"/>
  <c r="R4441" i="5" s="1"/>
  <c r="Q4445" i="5"/>
  <c r="R4445" i="5" s="1"/>
  <c r="Q4447" i="5"/>
  <c r="R4447" i="5" s="1"/>
  <c r="Q4449" i="5"/>
  <c r="R4449" i="5" s="1"/>
  <c r="Q5492" i="5"/>
  <c r="R5492" i="5" s="1"/>
  <c r="Q5587" i="5"/>
  <c r="R5587" i="5" s="1"/>
  <c r="Q5603" i="5"/>
  <c r="R5603" i="5" s="1"/>
  <c r="Q5700" i="5"/>
  <c r="R5700" i="5" s="1"/>
  <c r="Q5763" i="5"/>
  <c r="R5763" i="5" s="1"/>
  <c r="Q5771" i="5"/>
  <c r="R5771" i="5" s="1"/>
  <c r="Q4693" i="5"/>
  <c r="R4693" i="5" s="1"/>
  <c r="Q4695" i="5"/>
  <c r="R4695" i="5" s="1"/>
  <c r="Q4697" i="5"/>
  <c r="R4697" i="5" s="1"/>
  <c r="Q4699" i="5"/>
  <c r="R4699" i="5" s="1"/>
  <c r="Q4701" i="5"/>
  <c r="R4701" i="5" s="1"/>
  <c r="Q4707" i="5"/>
  <c r="R4707" i="5" s="1"/>
  <c r="Q4711" i="5"/>
  <c r="R4711" i="5" s="1"/>
  <c r="Q4743" i="5"/>
  <c r="R4743" i="5" s="1"/>
  <c r="Q4759" i="5"/>
  <c r="R4759" i="5" s="1"/>
  <c r="Q4775" i="5"/>
  <c r="R4775" i="5" s="1"/>
  <c r="Q4783" i="5"/>
  <c r="R4783" i="5" s="1"/>
  <c r="Q4791" i="5"/>
  <c r="R4791" i="5" s="1"/>
  <c r="Q4807" i="5"/>
  <c r="R4807" i="5" s="1"/>
  <c r="Q4831" i="5"/>
  <c r="R4831" i="5" s="1"/>
  <c r="Q4855" i="5"/>
  <c r="R4855" i="5" s="1"/>
  <c r="Q4871" i="5"/>
  <c r="R4871" i="5" s="1"/>
  <c r="Q4887" i="5"/>
  <c r="R4887" i="5" s="1"/>
  <c r="Q4903" i="5"/>
  <c r="R4903" i="5" s="1"/>
  <c r="Q4919" i="5"/>
  <c r="R4919" i="5" s="1"/>
  <c r="Q4935" i="5"/>
  <c r="R4935" i="5" s="1"/>
  <c r="Q4951" i="5"/>
  <c r="R4951" i="5" s="1"/>
  <c r="Q4967" i="5"/>
  <c r="R4967" i="5" s="1"/>
  <c r="Q4983" i="5"/>
  <c r="R4983" i="5" s="1"/>
  <c r="Q4999" i="5"/>
  <c r="R4999" i="5" s="1"/>
  <c r="Q5015" i="5"/>
  <c r="R5015" i="5" s="1"/>
  <c r="Q5031" i="5"/>
  <c r="R5031" i="5" s="1"/>
  <c r="Q5047" i="5"/>
  <c r="R5047" i="5" s="1"/>
  <c r="Q5063" i="5"/>
  <c r="R5063" i="5" s="1"/>
  <c r="Q5079" i="5"/>
  <c r="R5079" i="5" s="1"/>
  <c r="Q5095" i="5"/>
  <c r="R5095" i="5" s="1"/>
  <c r="Q5111" i="5"/>
  <c r="R5111" i="5" s="1"/>
  <c r="Q5127" i="5"/>
  <c r="R5127" i="5" s="1"/>
  <c r="Q5143" i="5"/>
  <c r="R5143" i="5" s="1"/>
  <c r="Q5159" i="5"/>
  <c r="R5159" i="5" s="1"/>
  <c r="Q5199" i="5"/>
  <c r="R5199" i="5" s="1"/>
  <c r="Q5274" i="5"/>
  <c r="R5274" i="5" s="1"/>
  <c r="Q5276" i="5"/>
  <c r="R5276" i="5" s="1"/>
  <c r="Q5278" i="5"/>
  <c r="R5278" i="5" s="1"/>
  <c r="Q5288" i="5"/>
  <c r="R5288" i="5" s="1"/>
  <c r="Q5290" i="5"/>
  <c r="R5290" i="5" s="1"/>
  <c r="Q5292" i="5"/>
  <c r="R5292" i="5" s="1"/>
  <c r="Q5294" i="5"/>
  <c r="R5294" i="5" s="1"/>
  <c r="Q5304" i="5"/>
  <c r="R5304" i="5" s="1"/>
  <c r="Q5437" i="5"/>
  <c r="R5437" i="5" s="1"/>
  <c r="Q5439" i="5"/>
  <c r="R5439" i="5" s="1"/>
  <c r="Q5441" i="5"/>
  <c r="R5441" i="5" s="1"/>
  <c r="Q5443" i="5"/>
  <c r="R5443" i="5" s="1"/>
  <c r="Q5445" i="5"/>
  <c r="R5445" i="5" s="1"/>
  <c r="Q5447" i="5"/>
  <c r="R5447" i="5" s="1"/>
  <c r="Q5449" i="5"/>
  <c r="R5449" i="5" s="1"/>
  <c r="Q5451" i="5"/>
  <c r="R5451" i="5" s="1"/>
  <c r="Q5504" i="5"/>
  <c r="R5504" i="5" s="1"/>
  <c r="Q5506" i="5"/>
  <c r="R5506" i="5" s="1"/>
  <c r="Q5512" i="5"/>
  <c r="R5512" i="5" s="1"/>
  <c r="Q5514" i="5"/>
  <c r="R5514" i="5" s="1"/>
  <c r="Q5605" i="5"/>
  <c r="R5605" i="5" s="1"/>
  <c r="Q5607" i="5"/>
  <c r="R5607" i="5" s="1"/>
  <c r="Q5609" i="5"/>
  <c r="R5609" i="5" s="1"/>
  <c r="Q5621" i="5"/>
  <c r="R5621" i="5" s="1"/>
  <c r="Q5623" i="5"/>
  <c r="R5623" i="5" s="1"/>
  <c r="Q5625" i="5"/>
  <c r="R5625" i="5" s="1"/>
  <c r="Q5773" i="5"/>
  <c r="R5773" i="5" s="1"/>
  <c r="Q5775" i="5"/>
  <c r="R5775" i="5" s="1"/>
  <c r="Q5781" i="5"/>
  <c r="R5781" i="5" s="1"/>
  <c r="Q5783" i="5"/>
  <c r="R5783" i="5" s="1"/>
  <c r="Q5838" i="5"/>
  <c r="R5838" i="5" s="1"/>
  <c r="Q5844" i="5"/>
  <c r="R5844" i="5" s="1"/>
  <c r="Q5893" i="5"/>
  <c r="R5893" i="5" s="1"/>
  <c r="Q5895" i="5"/>
  <c r="R5895" i="5" s="1"/>
  <c r="Q5949" i="5"/>
  <c r="R5949" i="5" s="1"/>
  <c r="Q5951" i="5"/>
  <c r="R5951" i="5" s="1"/>
  <c r="Q5955" i="5"/>
  <c r="R5955" i="5" s="1"/>
  <c r="Q5980" i="5"/>
  <c r="R5980" i="5" s="1"/>
  <c r="Q6036" i="5"/>
  <c r="R6036" i="5" s="1"/>
  <c r="Q6065" i="5"/>
  <c r="R6065" i="5" s="1"/>
  <c r="Q6067" i="5"/>
  <c r="R6067" i="5" s="1"/>
  <c r="Q6129" i="5"/>
  <c r="R6129" i="5" s="1"/>
  <c r="Q6131" i="5"/>
  <c r="R6131" i="5" s="1"/>
  <c r="Q6279" i="5"/>
  <c r="R6279" i="5" s="1"/>
  <c r="Q5215" i="5"/>
  <c r="R5215" i="5" s="1"/>
  <c r="Q5231" i="5"/>
  <c r="R5231" i="5" s="1"/>
  <c r="Q5306" i="5"/>
  <c r="R5306" i="5" s="1"/>
  <c r="Q5308" i="5"/>
  <c r="R5308" i="5" s="1"/>
  <c r="Q5310" i="5"/>
  <c r="R5310" i="5" s="1"/>
  <c r="Q5320" i="5"/>
  <c r="R5320" i="5" s="1"/>
  <c r="Q5453" i="5"/>
  <c r="R5453" i="5" s="1"/>
  <c r="Q5455" i="5"/>
  <c r="R5455" i="5" s="1"/>
  <c r="Q5457" i="5"/>
  <c r="R5457" i="5" s="1"/>
  <c r="Q5459" i="5"/>
  <c r="R5459" i="5" s="1"/>
  <c r="Q5461" i="5"/>
  <c r="R5461" i="5" s="1"/>
  <c r="Q5463" i="5"/>
  <c r="R5463" i="5" s="1"/>
  <c r="Q5465" i="5"/>
  <c r="R5465" i="5" s="1"/>
  <c r="Q5467" i="5"/>
  <c r="R5467" i="5" s="1"/>
  <c r="Q5520" i="5"/>
  <c r="R5520" i="5" s="1"/>
  <c r="Q5522" i="5"/>
  <c r="R5522" i="5" s="1"/>
  <c r="Q5528" i="5"/>
  <c r="R5528" i="5" s="1"/>
  <c r="Q5530" i="5"/>
  <c r="R5530" i="5" s="1"/>
  <c r="Q5532" i="5"/>
  <c r="R5532" i="5" s="1"/>
  <c r="Q5556" i="5"/>
  <c r="R5556" i="5" s="1"/>
  <c r="Q5637" i="5"/>
  <c r="R5637" i="5" s="1"/>
  <c r="Q5639" i="5"/>
  <c r="R5639" i="5" s="1"/>
  <c r="Q5641" i="5"/>
  <c r="R5641" i="5" s="1"/>
  <c r="Q5653" i="5"/>
  <c r="R5653" i="5" s="1"/>
  <c r="Q5655" i="5"/>
  <c r="R5655" i="5" s="1"/>
  <c r="Q5657" i="5"/>
  <c r="R5657" i="5" s="1"/>
  <c r="Q5683" i="5"/>
  <c r="R5683" i="5" s="1"/>
  <c r="Q5691" i="5"/>
  <c r="R5691" i="5" s="1"/>
  <c r="Q5748" i="5"/>
  <c r="R5748" i="5" s="1"/>
  <c r="Q5789" i="5"/>
  <c r="R5789" i="5" s="1"/>
  <c r="Q5791" i="5"/>
  <c r="R5791" i="5" s="1"/>
  <c r="Q5797" i="5"/>
  <c r="R5797" i="5" s="1"/>
  <c r="Q5799" i="5"/>
  <c r="R5799" i="5" s="1"/>
  <c r="Q5811" i="5"/>
  <c r="R5811" i="5" s="1"/>
  <c r="Q5819" i="5"/>
  <c r="R5819" i="5" s="1"/>
  <c r="Q5848" i="5"/>
  <c r="R5848" i="5" s="1"/>
  <c r="Q5850" i="5"/>
  <c r="R5850" i="5" s="1"/>
  <c r="Q5854" i="5"/>
  <c r="R5854" i="5" s="1"/>
  <c r="Q5860" i="5"/>
  <c r="R5860" i="5" s="1"/>
  <c r="Q5928" i="5"/>
  <c r="R5928" i="5" s="1"/>
  <c r="Q5930" i="5"/>
  <c r="R5930" i="5" s="1"/>
  <c r="Q5932" i="5"/>
  <c r="R5932" i="5" s="1"/>
  <c r="Q5957" i="5"/>
  <c r="R5957" i="5" s="1"/>
  <c r="Q5959" i="5"/>
  <c r="R5959" i="5" s="1"/>
  <c r="Q6013" i="5"/>
  <c r="R6013" i="5" s="1"/>
  <c r="Q6015" i="5"/>
  <c r="R6015" i="5" s="1"/>
  <c r="Q6019" i="5"/>
  <c r="R6019" i="5" s="1"/>
  <c r="Q6044" i="5"/>
  <c r="R6044" i="5" s="1"/>
  <c r="Q6100" i="5"/>
  <c r="R6100" i="5" s="1"/>
  <c r="Q4341" i="5"/>
  <c r="R4341" i="5" s="1"/>
  <c r="Q4343" i="5"/>
  <c r="R4343" i="5" s="1"/>
  <c r="Q4345" i="5"/>
  <c r="R4345" i="5" s="1"/>
  <c r="Q4349" i="5"/>
  <c r="R4349" i="5" s="1"/>
  <c r="Q4351" i="5"/>
  <c r="R4351" i="5" s="1"/>
  <c r="Q4353" i="5"/>
  <c r="R4353" i="5" s="1"/>
  <c r="Q4442" i="5"/>
  <c r="R4442" i="5" s="1"/>
  <c r="Q4450" i="5"/>
  <c r="R4450" i="5" s="1"/>
  <c r="Q5588" i="5"/>
  <c r="R5588" i="5" s="1"/>
  <c r="Q5699" i="5"/>
  <c r="R5699" i="5" s="1"/>
  <c r="Q5707" i="5"/>
  <c r="R5707" i="5" s="1"/>
  <c r="Q5764" i="5"/>
  <c r="R5764" i="5" s="1"/>
  <c r="Q5827" i="5"/>
  <c r="R5827" i="5" s="1"/>
  <c r="Q5835" i="5"/>
  <c r="R5835" i="5" s="1"/>
  <c r="Q6236" i="5"/>
  <c r="R6236" i="5" s="1"/>
  <c r="Q6323" i="5"/>
  <c r="R6323" i="5" s="1"/>
  <c r="Q5862" i="5"/>
  <c r="R5862" i="5" s="1"/>
  <c r="Q5868" i="5"/>
  <c r="R5868" i="5" s="1"/>
  <c r="Q5872" i="5"/>
  <c r="R5872" i="5" s="1"/>
  <c r="Q5874" i="5"/>
  <c r="R5874" i="5" s="1"/>
  <c r="Q5897" i="5"/>
  <c r="R5897" i="5" s="1"/>
  <c r="Q5899" i="5"/>
  <c r="R5899" i="5" s="1"/>
  <c r="Q5918" i="5"/>
  <c r="R5918" i="5" s="1"/>
  <c r="Q5943" i="5"/>
  <c r="R5943" i="5" s="1"/>
  <c r="Q5960" i="5"/>
  <c r="R5960" i="5" s="1"/>
  <c r="Q5962" i="5"/>
  <c r="R5962" i="5" s="1"/>
  <c r="Q5964" i="5"/>
  <c r="R5964" i="5" s="1"/>
  <c r="Q5981" i="5"/>
  <c r="R5981" i="5" s="1"/>
  <c r="Q5983" i="5"/>
  <c r="R5983" i="5" s="1"/>
  <c r="Q5987" i="5"/>
  <c r="R5987" i="5" s="1"/>
  <c r="Q6004" i="5"/>
  <c r="R6004" i="5" s="1"/>
  <c r="Q6025" i="5"/>
  <c r="R6025" i="5" s="1"/>
  <c r="Q6027" i="5"/>
  <c r="R6027" i="5" s="1"/>
  <c r="Q6046" i="5"/>
  <c r="R6046" i="5" s="1"/>
  <c r="Q6071" i="5"/>
  <c r="R6071" i="5" s="1"/>
  <c r="Q6088" i="5"/>
  <c r="R6088" i="5" s="1"/>
  <c r="Q6090" i="5"/>
  <c r="R6090" i="5" s="1"/>
  <c r="Q6092" i="5"/>
  <c r="R6092" i="5" s="1"/>
  <c r="Q6109" i="5"/>
  <c r="R6109" i="5" s="1"/>
  <c r="Q6111" i="5"/>
  <c r="R6111" i="5" s="1"/>
  <c r="Q6115" i="5"/>
  <c r="R6115" i="5" s="1"/>
  <c r="Q6132" i="5"/>
  <c r="R6132" i="5" s="1"/>
  <c r="Q6153" i="5"/>
  <c r="R6153" i="5" s="1"/>
  <c r="Q6155" i="5"/>
  <c r="R6155" i="5" s="1"/>
  <c r="Q6174" i="5"/>
  <c r="R6174" i="5" s="1"/>
  <c r="Q6199" i="5"/>
  <c r="R6199" i="5" s="1"/>
  <c r="Q6216" i="5"/>
  <c r="R6216" i="5" s="1"/>
  <c r="Q6218" i="5"/>
  <c r="R6218" i="5" s="1"/>
  <c r="Q6220" i="5"/>
  <c r="R6220" i="5" s="1"/>
  <c r="Q6237" i="5"/>
  <c r="R6237" i="5" s="1"/>
  <c r="Q6239" i="5"/>
  <c r="R6239" i="5" s="1"/>
  <c r="Q6243" i="5"/>
  <c r="R6243" i="5" s="1"/>
  <c r="Q6260" i="5"/>
  <c r="R6260" i="5" s="1"/>
  <c r="Q6281" i="5"/>
  <c r="R6281" i="5" s="1"/>
  <c r="Q6283" i="5"/>
  <c r="R6283" i="5" s="1"/>
  <c r="Q6302" i="5"/>
  <c r="R6302" i="5" s="1"/>
  <c r="Q6327" i="5"/>
  <c r="R6327" i="5" s="1"/>
  <c r="Q6344" i="5"/>
  <c r="R6344" i="5" s="1"/>
  <c r="Q6346" i="5"/>
  <c r="R6346" i="5" s="1"/>
  <c r="Q6348" i="5"/>
  <c r="R6348" i="5" s="1"/>
  <c r="Q6732" i="5"/>
  <c r="R6732" i="5" s="1"/>
  <c r="Q6740" i="5"/>
  <c r="R6740" i="5" s="1"/>
  <c r="Q6912" i="5"/>
  <c r="R6912" i="5" s="1"/>
  <c r="Q6245" i="5"/>
  <c r="R6245" i="5" s="1"/>
  <c r="Q6289" i="5"/>
  <c r="R6289" i="5" s="1"/>
  <c r="Q6310" i="5"/>
  <c r="R6310" i="5" s="1"/>
  <c r="Q6352" i="5"/>
  <c r="R6352" i="5" s="1"/>
  <c r="Q6354" i="5"/>
  <c r="R6354" i="5" s="1"/>
  <c r="Q6373" i="5"/>
  <c r="R6373" i="5" s="1"/>
  <c r="Q6412" i="5"/>
  <c r="R6412" i="5" s="1"/>
  <c r="Q6789" i="5"/>
  <c r="R6789" i="5" s="1"/>
  <c r="Q6797" i="5"/>
  <c r="R6797" i="5" s="1"/>
  <c r="Q6803" i="5"/>
  <c r="R6803" i="5" s="1"/>
  <c r="Q6805" i="5"/>
  <c r="R6805" i="5" s="1"/>
  <c r="Q6809" i="5"/>
  <c r="R6809" i="5" s="1"/>
  <c r="Q6826" i="5"/>
  <c r="R6826" i="5" s="1"/>
  <c r="Q6828" i="5"/>
  <c r="R6828" i="5" s="1"/>
  <c r="Q6832" i="5"/>
  <c r="R6832" i="5" s="1"/>
  <c r="Q6881" i="5"/>
  <c r="R6881" i="5" s="1"/>
  <c r="Q6892" i="5"/>
  <c r="R6892" i="5" s="1"/>
  <c r="Q6945" i="5"/>
  <c r="R6945" i="5" s="1"/>
  <c r="Q6980" i="5"/>
  <c r="R6980" i="5" s="1"/>
  <c r="Q7095" i="5"/>
  <c r="R7095" i="5" s="1"/>
  <c r="Q6715" i="5"/>
  <c r="R6715" i="5" s="1"/>
  <c r="Q6717" i="5"/>
  <c r="R6717" i="5" s="1"/>
  <c r="Q6725" i="5"/>
  <c r="R6725" i="5" s="1"/>
  <c r="Q6819" i="5"/>
  <c r="R6819" i="5" s="1"/>
  <c r="Q6842" i="5"/>
  <c r="R6842" i="5" s="1"/>
  <c r="Q6846" i="5"/>
  <c r="R6846" i="5" s="1"/>
  <c r="Q6848" i="5"/>
  <c r="R6848" i="5" s="1"/>
  <c r="Q6852" i="5"/>
  <c r="R6852" i="5" s="1"/>
  <c r="Q6861" i="5"/>
  <c r="R6861" i="5" s="1"/>
  <c r="Q6896" i="5"/>
  <c r="R6896" i="5" s="1"/>
  <c r="Q6905" i="5"/>
  <c r="R6905" i="5" s="1"/>
  <c r="Q6907" i="5"/>
  <c r="R6907" i="5" s="1"/>
  <c r="Q6916" i="5"/>
  <c r="R6916" i="5" s="1"/>
  <c r="Q6971" i="5"/>
  <c r="R6971" i="5" s="1"/>
  <c r="Q6998" i="5"/>
  <c r="R6998" i="5" s="1"/>
  <c r="Q6192" i="5"/>
  <c r="R6192" i="5" s="1"/>
  <c r="Q6194" i="5"/>
  <c r="R6194" i="5" s="1"/>
  <c r="Q6213" i="5"/>
  <c r="R6213" i="5" s="1"/>
  <c r="Q6257" i="5"/>
  <c r="R6257" i="5" s="1"/>
  <c r="Q6278" i="5"/>
  <c r="R6278" i="5" s="1"/>
  <c r="Q6320" i="5"/>
  <c r="R6320" i="5" s="1"/>
  <c r="Q6322" i="5"/>
  <c r="R6322" i="5" s="1"/>
  <c r="Q6341" i="5"/>
  <c r="R6341" i="5" s="1"/>
  <c r="Q6385" i="5"/>
  <c r="R6385" i="5" s="1"/>
  <c r="Q6395" i="5"/>
  <c r="R6395" i="5" s="1"/>
  <c r="Q6420" i="5"/>
  <c r="R6420" i="5" s="1"/>
  <c r="Q6858" i="5"/>
  <c r="R6858" i="5" s="1"/>
  <c r="Q6865" i="5"/>
  <c r="R6865" i="5" s="1"/>
  <c r="Q6867" i="5"/>
  <c r="R6867" i="5" s="1"/>
  <c r="Q6876" i="5"/>
  <c r="R6876" i="5" s="1"/>
  <c r="Q6878" i="5"/>
  <c r="R6878" i="5" s="1"/>
  <c r="Q6920" i="5"/>
  <c r="R6920" i="5" s="1"/>
  <c r="Q6929" i="5"/>
  <c r="R6929" i="5" s="1"/>
  <c r="Q6931" i="5"/>
  <c r="R6931" i="5" s="1"/>
  <c r="Q6940" i="5"/>
  <c r="R6940" i="5" s="1"/>
  <c r="Q6942" i="5"/>
  <c r="R6942" i="5" s="1"/>
  <c r="Q7158" i="5"/>
  <c r="R7158" i="5" s="1"/>
  <c r="Q5828" i="5"/>
  <c r="R5828" i="5" s="1"/>
  <c r="Q5861" i="5"/>
  <c r="R5861" i="5" s="1"/>
  <c r="Q5863" i="5"/>
  <c r="R5863" i="5" s="1"/>
  <c r="Q5869" i="5"/>
  <c r="R5869" i="5" s="1"/>
  <c r="Q5871" i="5"/>
  <c r="R5871" i="5" s="1"/>
  <c r="Q5883" i="5"/>
  <c r="R5883" i="5" s="1"/>
  <c r="Q5896" i="5"/>
  <c r="R5896" i="5" s="1"/>
  <c r="Q5898" i="5"/>
  <c r="R5898" i="5" s="1"/>
  <c r="Q5900" i="5"/>
  <c r="R5900" i="5" s="1"/>
  <c r="Q5917" i="5"/>
  <c r="R5917" i="5" s="1"/>
  <c r="Q5919" i="5"/>
  <c r="R5919" i="5" s="1"/>
  <c r="Q5923" i="5"/>
  <c r="R5923" i="5" s="1"/>
  <c r="Q5940" i="5"/>
  <c r="R5940" i="5" s="1"/>
  <c r="Q5961" i="5"/>
  <c r="R5961" i="5" s="1"/>
  <c r="Q5963" i="5"/>
  <c r="R5963" i="5" s="1"/>
  <c r="Q5982" i="5"/>
  <c r="R5982" i="5" s="1"/>
  <c r="Q6007" i="5"/>
  <c r="R6007" i="5" s="1"/>
  <c r="Q6024" i="5"/>
  <c r="R6024" i="5" s="1"/>
  <c r="Q6026" i="5"/>
  <c r="R6026" i="5" s="1"/>
  <c r="Q6028" i="5"/>
  <c r="R6028" i="5" s="1"/>
  <c r="Q6045" i="5"/>
  <c r="R6045" i="5" s="1"/>
  <c r="Q6047" i="5"/>
  <c r="R6047" i="5" s="1"/>
  <c r="Q6051" i="5"/>
  <c r="R6051" i="5" s="1"/>
  <c r="Q6068" i="5"/>
  <c r="R6068" i="5" s="1"/>
  <c r="Q6089" i="5"/>
  <c r="R6089" i="5" s="1"/>
  <c r="Q6091" i="5"/>
  <c r="R6091" i="5" s="1"/>
  <c r="Q6110" i="5"/>
  <c r="R6110" i="5" s="1"/>
  <c r="Q6135" i="5"/>
  <c r="R6135" i="5" s="1"/>
  <c r="Q6152" i="5"/>
  <c r="R6152" i="5" s="1"/>
  <c r="Q6154" i="5"/>
  <c r="R6154" i="5" s="1"/>
  <c r="Q6156" i="5"/>
  <c r="R6156" i="5" s="1"/>
  <c r="Q6173" i="5"/>
  <c r="R6173" i="5" s="1"/>
  <c r="Q6175" i="5"/>
  <c r="R6175" i="5" s="1"/>
  <c r="Q6179" i="5"/>
  <c r="R6179" i="5" s="1"/>
  <c r="Q6196" i="5"/>
  <c r="R6196" i="5" s="1"/>
  <c r="Q6217" i="5"/>
  <c r="R6217" i="5" s="1"/>
  <c r="Q6219" i="5"/>
  <c r="R6219" i="5" s="1"/>
  <c r="Q6238" i="5"/>
  <c r="R6238" i="5" s="1"/>
  <c r="Q6263" i="5"/>
  <c r="R6263" i="5" s="1"/>
  <c r="Q6280" i="5"/>
  <c r="R6280" i="5" s="1"/>
  <c r="Q6282" i="5"/>
  <c r="R6282" i="5" s="1"/>
  <c r="Q6284" i="5"/>
  <c r="R6284" i="5" s="1"/>
  <c r="Q6301" i="5"/>
  <c r="R6301" i="5" s="1"/>
  <c r="Q6303" i="5"/>
  <c r="R6303" i="5" s="1"/>
  <c r="Q6307" i="5"/>
  <c r="R6307" i="5" s="1"/>
  <c r="Q6324" i="5"/>
  <c r="R6324" i="5" s="1"/>
  <c r="Q6345" i="5"/>
  <c r="R6345" i="5" s="1"/>
  <c r="Q6347" i="5"/>
  <c r="R6347" i="5" s="1"/>
  <c r="Q6733" i="5"/>
  <c r="R6733" i="5" s="1"/>
  <c r="Q6741" i="5"/>
  <c r="R6741" i="5" s="1"/>
  <c r="Q6780" i="5"/>
  <c r="R6780" i="5" s="1"/>
  <c r="Q6782" i="5"/>
  <c r="R6782" i="5" s="1"/>
  <c r="Q6786" i="5"/>
  <c r="R6786" i="5" s="1"/>
  <c r="Q6790" i="5"/>
  <c r="R6790" i="5" s="1"/>
  <c r="Q6794" i="5"/>
  <c r="R6794" i="5" s="1"/>
  <c r="Q6798" i="5"/>
  <c r="R6798" i="5" s="1"/>
  <c r="Q6835" i="5"/>
  <c r="R6835" i="5" s="1"/>
  <c r="Q6880" i="5"/>
  <c r="R6880" i="5" s="1"/>
  <c r="Q6891" i="5"/>
  <c r="R6891" i="5" s="1"/>
  <c r="Q6902" i="5"/>
  <c r="R6902" i="5" s="1"/>
  <c r="Q6944" i="5"/>
  <c r="R6944" i="5" s="1"/>
  <c r="Q6955" i="5"/>
  <c r="R6955" i="5" s="1"/>
  <c r="Q6977" i="5"/>
  <c r="R6977" i="5" s="1"/>
  <c r="Q6979" i="5"/>
  <c r="R6979" i="5" s="1"/>
  <c r="Q6988" i="5"/>
  <c r="R6988" i="5" s="1"/>
  <c r="Q6288" i="5"/>
  <c r="R6288" i="5" s="1"/>
  <c r="Q6290" i="5"/>
  <c r="R6290" i="5" s="1"/>
  <c r="Q6309" i="5"/>
  <c r="R6309" i="5" s="1"/>
  <c r="Q6353" i="5"/>
  <c r="R6353" i="5" s="1"/>
  <c r="Q6374" i="5"/>
  <c r="R6374" i="5" s="1"/>
  <c r="Q6397" i="5"/>
  <c r="R6397" i="5" s="1"/>
  <c r="Q6407" i="5"/>
  <c r="R6407" i="5" s="1"/>
  <c r="Q6411" i="5"/>
  <c r="R6411" i="5" s="1"/>
  <c r="Q6440" i="5"/>
  <c r="R6440" i="5" s="1"/>
  <c r="Q6448" i="5"/>
  <c r="R6448" i="5" s="1"/>
  <c r="Q6456" i="5"/>
  <c r="R6456" i="5" s="1"/>
  <c r="Q6708" i="5"/>
  <c r="R6708" i="5" s="1"/>
  <c r="Q6722" i="5"/>
  <c r="R6722" i="5" s="1"/>
  <c r="Q6751" i="5"/>
  <c r="R6751" i="5" s="1"/>
  <c r="Q6753" i="5"/>
  <c r="R6753" i="5" s="1"/>
  <c r="Q6763" i="5"/>
  <c r="R6763" i="5" s="1"/>
  <c r="Q6765" i="5"/>
  <c r="R6765" i="5" s="1"/>
  <c r="Q6771" i="5"/>
  <c r="R6771" i="5" s="1"/>
  <c r="Q6773" i="5"/>
  <c r="R6773" i="5" s="1"/>
  <c r="Q6800" i="5"/>
  <c r="R6800" i="5" s="1"/>
  <c r="Q6810" i="5"/>
  <c r="R6810" i="5" s="1"/>
  <c r="Q6812" i="5"/>
  <c r="R6812" i="5" s="1"/>
  <c r="Q6843" i="5"/>
  <c r="R6843" i="5" s="1"/>
  <c r="Q6847" i="5"/>
  <c r="R6847" i="5" s="1"/>
  <c r="Q6849" i="5"/>
  <c r="R6849" i="5" s="1"/>
  <c r="Q6853" i="5"/>
  <c r="R6853" i="5" s="1"/>
  <c r="Q6864" i="5"/>
  <c r="R6864" i="5" s="1"/>
  <c r="Q6873" i="5"/>
  <c r="R6873" i="5" s="1"/>
  <c r="Q6875" i="5"/>
  <c r="R6875" i="5" s="1"/>
  <c r="Q6884" i="5"/>
  <c r="R6884" i="5" s="1"/>
  <c r="Q6886" i="5"/>
  <c r="R6886" i="5" s="1"/>
  <c r="Q6928" i="5"/>
  <c r="R6928" i="5" s="1"/>
  <c r="Q6961" i="5"/>
  <c r="R6961" i="5" s="1"/>
  <c r="Q6963" i="5"/>
  <c r="R6963" i="5" s="1"/>
  <c r="Q6972" i="5"/>
  <c r="R6972" i="5" s="1"/>
  <c r="Q6999" i="5"/>
  <c r="R6999" i="5" s="1"/>
  <c r="Q7016" i="5"/>
  <c r="R7016" i="5" s="1"/>
  <c r="Q7051" i="5"/>
  <c r="R7051" i="5" s="1"/>
  <c r="Q6193" i="5"/>
  <c r="R6193" i="5" s="1"/>
  <c r="Q6214" i="5"/>
  <c r="R6214" i="5" s="1"/>
  <c r="Q6256" i="5"/>
  <c r="R6256" i="5" s="1"/>
  <c r="Q6258" i="5"/>
  <c r="R6258" i="5" s="1"/>
  <c r="Q6277" i="5"/>
  <c r="R6277" i="5" s="1"/>
  <c r="Q6321" i="5"/>
  <c r="R6321" i="5" s="1"/>
  <c r="Q6342" i="5"/>
  <c r="R6342" i="5" s="1"/>
  <c r="Q6384" i="5"/>
  <c r="R6384" i="5" s="1"/>
  <c r="Q6386" i="5"/>
  <c r="R6386" i="5" s="1"/>
  <c r="Q6417" i="5"/>
  <c r="R6417" i="5" s="1"/>
  <c r="Q6888" i="5"/>
  <c r="R6888" i="5" s="1"/>
  <c r="Q6899" i="5"/>
  <c r="R6899" i="5" s="1"/>
  <c r="Q6910" i="5"/>
  <c r="R6910" i="5" s="1"/>
  <c r="Q6976" i="5"/>
  <c r="R6976" i="5" s="1"/>
  <c r="Q7644" i="5"/>
  <c r="R7644" i="5" s="1"/>
  <c r="Q7671" i="5"/>
  <c r="R7671" i="5" s="1"/>
  <c r="Q7745" i="5"/>
  <c r="R7745" i="5" s="1"/>
  <c r="Q7755" i="5"/>
  <c r="R7755" i="5" s="1"/>
  <c r="Q7759" i="5"/>
  <c r="R7759" i="5" s="1"/>
  <c r="Q7763" i="5"/>
  <c r="R7763" i="5" s="1"/>
  <c r="Q7767" i="5"/>
  <c r="R7767" i="5" s="1"/>
  <c r="Q7786" i="5"/>
  <c r="R7786" i="5" s="1"/>
  <c r="Q7788" i="5"/>
  <c r="R7788" i="5" s="1"/>
  <c r="Q7790" i="5"/>
  <c r="R7790" i="5" s="1"/>
  <c r="Q7792" i="5"/>
  <c r="R7792" i="5" s="1"/>
  <c r="Q7798" i="5"/>
  <c r="R7798" i="5" s="1"/>
  <c r="Q7800" i="5"/>
  <c r="R7800" i="5" s="1"/>
  <c r="Q7843" i="5"/>
  <c r="R7843" i="5" s="1"/>
  <c r="Q7917" i="5"/>
  <c r="R7917" i="5" s="1"/>
  <c r="Q7974" i="5"/>
  <c r="R7974" i="5" s="1"/>
  <c r="Q8033" i="5"/>
  <c r="R8033" i="5" s="1"/>
  <c r="Q8084" i="5"/>
  <c r="R8084" i="5" s="1"/>
  <c r="Q8088" i="5"/>
  <c r="R8088" i="5" s="1"/>
  <c r="Q6937" i="5"/>
  <c r="R6937" i="5" s="1"/>
  <c r="Q6939" i="5"/>
  <c r="R6939" i="5" s="1"/>
  <c r="Q6948" i="5"/>
  <c r="R6948" i="5" s="1"/>
  <c r="Q6950" i="5"/>
  <c r="R6950" i="5" s="1"/>
  <c r="Q7026" i="5"/>
  <c r="R7026" i="5" s="1"/>
  <c r="Q7032" i="5"/>
  <c r="R7032" i="5" s="1"/>
  <c r="Q7039" i="5"/>
  <c r="R7039" i="5" s="1"/>
  <c r="Q7046" i="5"/>
  <c r="R7046" i="5" s="1"/>
  <c r="Q7060" i="5"/>
  <c r="R7060" i="5" s="1"/>
  <c r="Q7062" i="5"/>
  <c r="R7062" i="5" s="1"/>
  <c r="Q7092" i="5"/>
  <c r="R7092" i="5" s="1"/>
  <c r="Q7101" i="5"/>
  <c r="R7101" i="5" s="1"/>
  <c r="Q7143" i="5"/>
  <c r="R7143" i="5" s="1"/>
  <c r="Q7147" i="5"/>
  <c r="R7147" i="5" s="1"/>
  <c r="Q7164" i="5"/>
  <c r="R7164" i="5" s="1"/>
  <c r="Q7168" i="5"/>
  <c r="R7168" i="5" s="1"/>
  <c r="Q7170" i="5"/>
  <c r="R7170" i="5" s="1"/>
  <c r="Q7172" i="5"/>
  <c r="R7172" i="5" s="1"/>
  <c r="Q7193" i="5"/>
  <c r="R7193" i="5" s="1"/>
  <c r="Q7195" i="5"/>
  <c r="R7195" i="5" s="1"/>
  <c r="Q7210" i="5"/>
  <c r="R7210" i="5" s="1"/>
  <c r="Q7266" i="5"/>
  <c r="R7266" i="5" s="1"/>
  <c r="Q7279" i="5"/>
  <c r="R7279" i="5" s="1"/>
  <c r="Q7281" i="5"/>
  <c r="R7281" i="5" s="1"/>
  <c r="Q7311" i="5"/>
  <c r="R7311" i="5" s="1"/>
  <c r="Q7313" i="5"/>
  <c r="R7313" i="5" s="1"/>
  <c r="Q7343" i="5"/>
  <c r="R7343" i="5" s="1"/>
  <c r="Q7345" i="5"/>
  <c r="R7345" i="5" s="1"/>
  <c r="Q7375" i="5"/>
  <c r="R7375" i="5" s="1"/>
  <c r="Q7377" i="5"/>
  <c r="R7377" i="5" s="1"/>
  <c r="Q7405" i="5"/>
  <c r="R7405" i="5" s="1"/>
  <c r="Q7418" i="5"/>
  <c r="R7418" i="5" s="1"/>
  <c r="Q7420" i="5"/>
  <c r="R7420" i="5" s="1"/>
  <c r="Q7433" i="5"/>
  <c r="R7433" i="5" s="1"/>
  <c r="Q7435" i="5"/>
  <c r="R7435" i="5" s="1"/>
  <c r="Q7444" i="5"/>
  <c r="R7444" i="5" s="1"/>
  <c r="Q7459" i="5"/>
  <c r="R7459" i="5" s="1"/>
  <c r="Q7463" i="5"/>
  <c r="R7463" i="5" s="1"/>
  <c r="Q7472" i="5"/>
  <c r="R7472" i="5" s="1"/>
  <c r="Q7484" i="5"/>
  <c r="R7484" i="5" s="1"/>
  <c r="Q7675" i="5"/>
  <c r="R7675" i="5" s="1"/>
  <c r="Q7687" i="5"/>
  <c r="R7687" i="5" s="1"/>
  <c r="Q7693" i="5"/>
  <c r="R7693" i="5" s="1"/>
  <c r="Q7851" i="5"/>
  <c r="R7851" i="5" s="1"/>
  <c r="Q7855" i="5"/>
  <c r="R7855" i="5" s="1"/>
  <c r="Q7859" i="5"/>
  <c r="R7859" i="5" s="1"/>
  <c r="Q7863" i="5"/>
  <c r="R7863" i="5" s="1"/>
  <c r="Q7923" i="5"/>
  <c r="R7923" i="5" s="1"/>
  <c r="Q7927" i="5"/>
  <c r="R7927" i="5" s="1"/>
  <c r="Q7931" i="5"/>
  <c r="R7931" i="5" s="1"/>
  <c r="Q7933" i="5"/>
  <c r="R7933" i="5" s="1"/>
  <c r="Q7935" i="5"/>
  <c r="R7935" i="5" s="1"/>
  <c r="Q7998" i="5"/>
  <c r="R7998" i="5" s="1"/>
  <c r="Q8000" i="5"/>
  <c r="R8000" i="5" s="1"/>
  <c r="Q8008" i="5"/>
  <c r="R8008" i="5" s="1"/>
  <c r="Q8067" i="5"/>
  <c r="R8067" i="5" s="1"/>
  <c r="Q8069" i="5"/>
  <c r="R8069" i="5" s="1"/>
  <c r="Q7130" i="5"/>
  <c r="R7130" i="5" s="1"/>
  <c r="Q7132" i="5"/>
  <c r="R7132" i="5" s="1"/>
  <c r="Q7050" i="5"/>
  <c r="R7050" i="5" s="1"/>
  <c r="Q7064" i="5"/>
  <c r="R7064" i="5" s="1"/>
  <c r="Q7066" i="5"/>
  <c r="R7066" i="5" s="1"/>
  <c r="Q7076" i="5"/>
  <c r="R7076" i="5" s="1"/>
  <c r="Q7087" i="5"/>
  <c r="R7087" i="5" s="1"/>
  <c r="Q7153" i="5"/>
  <c r="R7153" i="5" s="1"/>
  <c r="Q7157" i="5"/>
  <c r="R7157" i="5" s="1"/>
  <c r="Q7287" i="5"/>
  <c r="R7287" i="5" s="1"/>
  <c r="Q7289" i="5"/>
  <c r="R7289" i="5" s="1"/>
  <c r="Q7319" i="5"/>
  <c r="R7319" i="5" s="1"/>
  <c r="Q7321" i="5"/>
  <c r="R7321" i="5" s="1"/>
  <c r="Q7351" i="5"/>
  <c r="R7351" i="5" s="1"/>
  <c r="Q7353" i="5"/>
  <c r="R7353" i="5" s="1"/>
  <c r="Q7383" i="5"/>
  <c r="R7383" i="5" s="1"/>
  <c r="Q7385" i="5"/>
  <c r="R7385" i="5" s="1"/>
  <c r="Q7396" i="5"/>
  <c r="R7396" i="5" s="1"/>
  <c r="Q7398" i="5"/>
  <c r="R7398" i="5" s="1"/>
  <c r="Q7411" i="5"/>
  <c r="R7411" i="5" s="1"/>
  <c r="Q7424" i="5"/>
  <c r="R7424" i="5" s="1"/>
  <c r="Q7426" i="5"/>
  <c r="R7426" i="5" s="1"/>
  <c r="Q7439" i="5"/>
  <c r="R7439" i="5" s="1"/>
  <c r="Q7465" i="5"/>
  <c r="R7465" i="5" s="1"/>
  <c r="Q7467" i="5"/>
  <c r="R7467" i="5" s="1"/>
  <c r="Q7611" i="5"/>
  <c r="R7611" i="5" s="1"/>
  <c r="Q7652" i="5"/>
  <c r="R7652" i="5" s="1"/>
  <c r="Q7707" i="5"/>
  <c r="R7707" i="5" s="1"/>
  <c r="Q7777" i="5"/>
  <c r="R7777" i="5" s="1"/>
  <c r="Q7818" i="5"/>
  <c r="R7818" i="5" s="1"/>
  <c r="Q7820" i="5"/>
  <c r="R7820" i="5" s="1"/>
  <c r="Q7822" i="5"/>
  <c r="R7822" i="5" s="1"/>
  <c r="Q7824" i="5"/>
  <c r="R7824" i="5" s="1"/>
  <c r="Q7830" i="5"/>
  <c r="R7830" i="5" s="1"/>
  <c r="Q7832" i="5"/>
  <c r="R7832" i="5" s="1"/>
  <c r="Q8120" i="5"/>
  <c r="R8120" i="5" s="1"/>
  <c r="Q8357" i="5"/>
  <c r="R8357" i="5" s="1"/>
  <c r="Q7615" i="5"/>
  <c r="R7615" i="5" s="1"/>
  <c r="Q7633" i="5"/>
  <c r="R7633" i="5" s="1"/>
  <c r="Q7656" i="5"/>
  <c r="R7656" i="5" s="1"/>
  <c r="Q7658" i="5"/>
  <c r="R7658" i="5" s="1"/>
  <c r="Q7660" i="5"/>
  <c r="R7660" i="5" s="1"/>
  <c r="Q7717" i="5"/>
  <c r="R7717" i="5" s="1"/>
  <c r="Q7719" i="5"/>
  <c r="R7719" i="5" s="1"/>
  <c r="Q7721" i="5"/>
  <c r="R7721" i="5" s="1"/>
  <c r="Q7785" i="5"/>
  <c r="R7785" i="5" s="1"/>
  <c r="Q7789" i="5"/>
  <c r="R7789" i="5" s="1"/>
  <c r="Q7793" i="5"/>
  <c r="R7793" i="5" s="1"/>
  <c r="Q7797" i="5"/>
  <c r="R7797" i="5" s="1"/>
  <c r="Q7873" i="5"/>
  <c r="R7873" i="5" s="1"/>
  <c r="Q7883" i="5"/>
  <c r="R7883" i="5" s="1"/>
  <c r="Q7887" i="5"/>
  <c r="R7887" i="5" s="1"/>
  <c r="Q7891" i="5"/>
  <c r="R7891" i="5" s="1"/>
  <c r="Q7912" i="5"/>
  <c r="R7912" i="5" s="1"/>
  <c r="Q7943" i="5"/>
  <c r="R7943" i="5" s="1"/>
  <c r="Q7958" i="5"/>
  <c r="R7958" i="5" s="1"/>
  <c r="Q7969" i="5"/>
  <c r="R7969" i="5" s="1"/>
  <c r="Q7971" i="5"/>
  <c r="R7971" i="5" s="1"/>
  <c r="Q8032" i="5"/>
  <c r="R8032" i="5" s="1"/>
  <c r="Q7000" i="5"/>
  <c r="R7000" i="5" s="1"/>
  <c r="Q7004" i="5"/>
  <c r="R7004" i="5" s="1"/>
  <c r="Q7013" i="5"/>
  <c r="R7013" i="5" s="1"/>
  <c r="Q7025" i="5"/>
  <c r="R7025" i="5" s="1"/>
  <c r="Q7029" i="5"/>
  <c r="R7029" i="5" s="1"/>
  <c r="Q7047" i="5"/>
  <c r="R7047" i="5" s="1"/>
  <c r="Q7052" i="5"/>
  <c r="R7052" i="5" s="1"/>
  <c r="Q7054" i="5"/>
  <c r="R7054" i="5" s="1"/>
  <c r="Q7068" i="5"/>
  <c r="R7068" i="5" s="1"/>
  <c r="Q7102" i="5"/>
  <c r="R7102" i="5" s="1"/>
  <c r="Q7106" i="5"/>
  <c r="R7106" i="5" s="1"/>
  <c r="Q7108" i="5"/>
  <c r="R7108" i="5" s="1"/>
  <c r="Q7112" i="5"/>
  <c r="R7112" i="5" s="1"/>
  <c r="Q7121" i="5"/>
  <c r="R7121" i="5" s="1"/>
  <c r="Q7125" i="5"/>
  <c r="R7125" i="5" s="1"/>
  <c r="Q7138" i="5"/>
  <c r="R7138" i="5" s="1"/>
  <c r="Q7163" i="5"/>
  <c r="R7163" i="5" s="1"/>
  <c r="Q7169" i="5"/>
  <c r="R7169" i="5" s="1"/>
  <c r="Q7173" i="5"/>
  <c r="R7173" i="5" s="1"/>
  <c r="Q7213" i="5"/>
  <c r="R7213" i="5" s="1"/>
  <c r="Q7217" i="5"/>
  <c r="R7217" i="5" s="1"/>
  <c r="Q7232" i="5"/>
  <c r="R7232" i="5" s="1"/>
  <c r="Q7236" i="5"/>
  <c r="R7236" i="5" s="1"/>
  <c r="Q7255" i="5"/>
  <c r="R7255" i="5" s="1"/>
  <c r="Q7259" i="5"/>
  <c r="R7259" i="5" s="1"/>
  <c r="Q7295" i="5"/>
  <c r="R7295" i="5" s="1"/>
  <c r="Q7297" i="5"/>
  <c r="R7297" i="5" s="1"/>
  <c r="Q7327" i="5"/>
  <c r="R7327" i="5" s="1"/>
  <c r="Q7329" i="5"/>
  <c r="R7329" i="5" s="1"/>
  <c r="Q7359" i="5"/>
  <c r="R7359" i="5" s="1"/>
  <c r="Q7361" i="5"/>
  <c r="R7361" i="5" s="1"/>
  <c r="Q7391" i="5"/>
  <c r="R7391" i="5" s="1"/>
  <c r="Q7417" i="5"/>
  <c r="R7417" i="5" s="1"/>
  <c r="Q7428" i="5"/>
  <c r="R7428" i="5" s="1"/>
  <c r="Q7430" i="5"/>
  <c r="R7430" i="5" s="1"/>
  <c r="Q7432" i="5"/>
  <c r="R7432" i="5" s="1"/>
  <c r="Q7436" i="5"/>
  <c r="R7436" i="5" s="1"/>
  <c r="Q7473" i="5"/>
  <c r="R7473" i="5" s="1"/>
  <c r="Q7733" i="5"/>
  <c r="R7733" i="5" s="1"/>
  <c r="Q7735" i="5"/>
  <c r="R7735" i="5" s="1"/>
  <c r="Q7811" i="5"/>
  <c r="R7811" i="5" s="1"/>
  <c r="Q7901" i="5"/>
  <c r="R7901" i="5" s="1"/>
  <c r="Q7903" i="5"/>
  <c r="R7903" i="5" s="1"/>
  <c r="Q8007" i="5"/>
  <c r="R8007" i="5" s="1"/>
  <c r="Q8173" i="5"/>
  <c r="R8173" i="5" s="1"/>
  <c r="Q7070" i="5"/>
  <c r="R7070" i="5" s="1"/>
  <c r="Q7088" i="5"/>
  <c r="R7088" i="5" s="1"/>
  <c r="Q7129" i="5"/>
  <c r="R7129" i="5" s="1"/>
  <c r="Q7152" i="5"/>
  <c r="R7152" i="5" s="1"/>
  <c r="Q7175" i="5"/>
  <c r="R7175" i="5" s="1"/>
  <c r="Q7200" i="5"/>
  <c r="R7200" i="5" s="1"/>
  <c r="Q7219" i="5"/>
  <c r="R7219" i="5" s="1"/>
  <c r="Q7221" i="5"/>
  <c r="R7221" i="5" s="1"/>
  <c r="Q7240" i="5"/>
  <c r="R7240" i="5" s="1"/>
  <c r="Q7288" i="5"/>
  <c r="R7288" i="5" s="1"/>
  <c r="Q7320" i="5"/>
  <c r="R7320" i="5" s="1"/>
  <c r="Q7352" i="5"/>
  <c r="R7352" i="5" s="1"/>
  <c r="Q7384" i="5"/>
  <c r="R7384" i="5" s="1"/>
  <c r="Q7423" i="5"/>
  <c r="R7423" i="5" s="1"/>
  <c r="Q7451" i="5"/>
  <c r="R7451" i="5" s="1"/>
  <c r="Q7819" i="5"/>
  <c r="R7819" i="5" s="1"/>
  <c r="Q7823" i="5"/>
  <c r="R7823" i="5" s="1"/>
  <c r="Q7827" i="5"/>
  <c r="R7827" i="5" s="1"/>
  <c r="Q7831" i="5"/>
  <c r="R7831" i="5" s="1"/>
  <c r="Q7909" i="5"/>
  <c r="R7909" i="5" s="1"/>
  <c r="Q7206" i="5"/>
  <c r="R7206" i="5" s="1"/>
  <c r="Q7208" i="5"/>
  <c r="R7208" i="5" s="1"/>
  <c r="Q7250" i="5"/>
  <c r="R7250" i="5" s="1"/>
  <c r="Q7455" i="5"/>
  <c r="R7455" i="5" s="1"/>
  <c r="Q7702" i="5"/>
  <c r="R7702" i="5" s="1"/>
  <c r="Q7704" i="5"/>
  <c r="R7704" i="5" s="1"/>
  <c r="Q7706" i="5"/>
  <c r="R7706" i="5" s="1"/>
  <c r="Q7708" i="5"/>
  <c r="R7708" i="5" s="1"/>
  <c r="Q7914" i="5"/>
  <c r="R7914" i="5" s="1"/>
  <c r="Q7916" i="5"/>
  <c r="R7916" i="5" s="1"/>
  <c r="Q7946" i="5"/>
  <c r="R7946" i="5" s="1"/>
  <c r="Q7948" i="5"/>
  <c r="R7948" i="5" s="1"/>
  <c r="Q7957" i="5"/>
  <c r="R7957" i="5" s="1"/>
  <c r="Q7993" i="5"/>
  <c r="R7993" i="5" s="1"/>
  <c r="Q7997" i="5"/>
  <c r="R7997" i="5" s="1"/>
  <c r="Q8001" i="5"/>
  <c r="R8001" i="5" s="1"/>
  <c r="Q8005" i="5"/>
  <c r="R8005" i="5" s="1"/>
  <c r="Q8028" i="5"/>
  <c r="R8028" i="5" s="1"/>
  <c r="Q8059" i="5"/>
  <c r="R8059" i="5" s="1"/>
  <c r="Q8061" i="5"/>
  <c r="R8061" i="5" s="1"/>
  <c r="Q8063" i="5"/>
  <c r="R8063" i="5" s="1"/>
  <c r="Q8080" i="5"/>
  <c r="R8080" i="5" s="1"/>
  <c r="Q8095" i="5"/>
  <c r="R8095" i="5" s="1"/>
  <c r="Q8097" i="5"/>
  <c r="R8097" i="5" s="1"/>
  <c r="Q8114" i="5"/>
  <c r="R8114" i="5" s="1"/>
  <c r="Q8131" i="5"/>
  <c r="R8131" i="5" s="1"/>
  <c r="Q8150" i="5"/>
  <c r="R8150" i="5" s="1"/>
  <c r="Q8167" i="5"/>
  <c r="R8167" i="5" s="1"/>
  <c r="Q8178" i="5"/>
  <c r="R8178" i="5" s="1"/>
  <c r="Q8258" i="5"/>
  <c r="R8258" i="5" s="1"/>
  <c r="Q8506" i="5"/>
  <c r="R8506" i="5" s="1"/>
  <c r="Q8508" i="5"/>
  <c r="R8508" i="5" s="1"/>
  <c r="Q8512" i="5"/>
  <c r="R8512" i="5" s="1"/>
  <c r="Q8687" i="5"/>
  <c r="R8687" i="5" s="1"/>
  <c r="Q8917" i="5"/>
  <c r="R8917" i="5" s="1"/>
  <c r="Q8919" i="5"/>
  <c r="R8919" i="5" s="1"/>
  <c r="Q8921" i="5"/>
  <c r="R8921" i="5" s="1"/>
  <c r="Q8210" i="5"/>
  <c r="R8210" i="5" s="1"/>
  <c r="Q8345" i="5"/>
  <c r="R8345" i="5" s="1"/>
  <c r="Q8418" i="5"/>
  <c r="R8418" i="5" s="1"/>
  <c r="Q8461" i="5"/>
  <c r="R8461" i="5" s="1"/>
  <c r="Q9084" i="5"/>
  <c r="R9084" i="5" s="1"/>
  <c r="Q9090" i="5"/>
  <c r="R9090" i="5" s="1"/>
  <c r="Q8695" i="5"/>
  <c r="R8695" i="5" s="1"/>
  <c r="Q8701" i="5"/>
  <c r="R8701" i="5" s="1"/>
  <c r="Q8758" i="5"/>
  <c r="R8758" i="5" s="1"/>
  <c r="Q8768" i="5"/>
  <c r="R8768" i="5" s="1"/>
  <c r="Q8770" i="5"/>
  <c r="R8770" i="5" s="1"/>
  <c r="Q8811" i="5"/>
  <c r="R8811" i="5" s="1"/>
  <c r="Q8815" i="5"/>
  <c r="R8815" i="5" s="1"/>
  <c r="Q8860" i="5"/>
  <c r="R8860" i="5" s="1"/>
  <c r="Q8862" i="5"/>
  <c r="R8862" i="5" s="1"/>
  <c r="Q8864" i="5"/>
  <c r="R8864" i="5" s="1"/>
  <c r="Q8874" i="5"/>
  <c r="R8874" i="5" s="1"/>
  <c r="Q8929" i="5"/>
  <c r="R8929" i="5" s="1"/>
  <c r="Q8935" i="5"/>
  <c r="R8935" i="5" s="1"/>
  <c r="Q7952" i="5"/>
  <c r="R7952" i="5" s="1"/>
  <c r="Q7954" i="5"/>
  <c r="R7954" i="5" s="1"/>
  <c r="Q7976" i="5"/>
  <c r="R7976" i="5" s="1"/>
  <c r="Q7978" i="5"/>
  <c r="R7978" i="5" s="1"/>
  <c r="Q7986" i="5"/>
  <c r="R7986" i="5" s="1"/>
  <c r="Q8011" i="5"/>
  <c r="R8011" i="5" s="1"/>
  <c r="Q8017" i="5"/>
  <c r="R8017" i="5" s="1"/>
  <c r="Q8036" i="5"/>
  <c r="R8036" i="5" s="1"/>
  <c r="Q8048" i="5"/>
  <c r="R8048" i="5" s="1"/>
  <c r="Q8075" i="5"/>
  <c r="R8075" i="5" s="1"/>
  <c r="Q8090" i="5"/>
  <c r="R8090" i="5" s="1"/>
  <c r="Q8092" i="5"/>
  <c r="R8092" i="5" s="1"/>
  <c r="Q8160" i="5"/>
  <c r="R8160" i="5" s="1"/>
  <c r="Q8225" i="5"/>
  <c r="R8225" i="5" s="1"/>
  <c r="Q8253" i="5"/>
  <c r="R8253" i="5" s="1"/>
  <c r="Q8262" i="5"/>
  <c r="R8262" i="5" s="1"/>
  <c r="Q8264" i="5"/>
  <c r="R8264" i="5" s="1"/>
  <c r="Q8320" i="5"/>
  <c r="R8320" i="5" s="1"/>
  <c r="Q8324" i="5"/>
  <c r="R8324" i="5" s="1"/>
  <c r="Q8351" i="5"/>
  <c r="R8351" i="5" s="1"/>
  <c r="Q8353" i="5"/>
  <c r="R8353" i="5" s="1"/>
  <c r="Q8355" i="5"/>
  <c r="R8355" i="5" s="1"/>
  <c r="Q8382" i="5"/>
  <c r="R8382" i="5" s="1"/>
  <c r="Q8384" i="5"/>
  <c r="R8384" i="5" s="1"/>
  <c r="Q8403" i="5"/>
  <c r="R8403" i="5" s="1"/>
  <c r="Q8405" i="5"/>
  <c r="R8405" i="5" s="1"/>
  <c r="Q8407" i="5"/>
  <c r="R8407" i="5" s="1"/>
  <c r="Q8430" i="5"/>
  <c r="R8430" i="5" s="1"/>
  <c r="Q8432" i="5"/>
  <c r="R8432" i="5" s="1"/>
  <c r="Q8481" i="5"/>
  <c r="R8481" i="5" s="1"/>
  <c r="Q8485" i="5"/>
  <c r="R8485" i="5" s="1"/>
  <c r="Q8610" i="5"/>
  <c r="R8610" i="5" s="1"/>
  <c r="Q8623" i="5"/>
  <c r="R8623" i="5" s="1"/>
  <c r="Q8633" i="5"/>
  <c r="R8633" i="5" s="1"/>
  <c r="Q8635" i="5"/>
  <c r="R8635" i="5" s="1"/>
  <c r="Q8641" i="5"/>
  <c r="R8641" i="5" s="1"/>
  <c r="Q8643" i="5"/>
  <c r="R8643" i="5" s="1"/>
  <c r="Q8662" i="5"/>
  <c r="R8662" i="5" s="1"/>
  <c r="Q8672" i="5"/>
  <c r="R8672" i="5" s="1"/>
  <c r="Q8674" i="5"/>
  <c r="R8674" i="5" s="1"/>
  <c r="Q8676" i="5"/>
  <c r="R8676" i="5" s="1"/>
  <c r="Q8711" i="5"/>
  <c r="R8711" i="5" s="1"/>
  <c r="Q8729" i="5"/>
  <c r="R8729" i="5" s="1"/>
  <c r="Q8731" i="5"/>
  <c r="R8731" i="5" s="1"/>
  <c r="Q8735" i="5"/>
  <c r="R8735" i="5" s="1"/>
  <c r="Q8774" i="5"/>
  <c r="R8774" i="5" s="1"/>
  <c r="Q8776" i="5"/>
  <c r="R8776" i="5" s="1"/>
  <c r="Q8778" i="5"/>
  <c r="R8778" i="5" s="1"/>
  <c r="Q8782" i="5"/>
  <c r="R8782" i="5" s="1"/>
  <c r="Q8786" i="5"/>
  <c r="R8786" i="5" s="1"/>
  <c r="Q8837" i="5"/>
  <c r="R8837" i="5" s="1"/>
  <c r="Q8839" i="5"/>
  <c r="R8839" i="5" s="1"/>
  <c r="Q8841" i="5"/>
  <c r="R8841" i="5" s="1"/>
  <c r="Q8876" i="5"/>
  <c r="R8876" i="5" s="1"/>
  <c r="Q8878" i="5"/>
  <c r="R8878" i="5" s="1"/>
  <c r="Q8880" i="5"/>
  <c r="R8880" i="5" s="1"/>
  <c r="Q8890" i="5"/>
  <c r="R8890" i="5" s="1"/>
  <c r="Q8941" i="5"/>
  <c r="R8941" i="5" s="1"/>
  <c r="Q8943" i="5"/>
  <c r="R8943" i="5" s="1"/>
  <c r="Q8980" i="5"/>
  <c r="R8980" i="5" s="1"/>
  <c r="Q8982" i="5"/>
  <c r="R8982" i="5" s="1"/>
  <c r="Q9153" i="5"/>
  <c r="R9153" i="5" s="1"/>
  <c r="Q8052" i="5"/>
  <c r="R8052" i="5" s="1"/>
  <c r="Q8054" i="5"/>
  <c r="R8054" i="5" s="1"/>
  <c r="Q8058" i="5"/>
  <c r="R8058" i="5" s="1"/>
  <c r="Q8060" i="5"/>
  <c r="R8060" i="5" s="1"/>
  <c r="Q8062" i="5"/>
  <c r="R8062" i="5" s="1"/>
  <c r="Q8079" i="5"/>
  <c r="R8079" i="5" s="1"/>
  <c r="Q8134" i="5"/>
  <c r="R8134" i="5" s="1"/>
  <c r="Q8151" i="5"/>
  <c r="R8151" i="5" s="1"/>
  <c r="Q8166" i="5"/>
  <c r="R8166" i="5" s="1"/>
  <c r="Q8201" i="5"/>
  <c r="R8201" i="5" s="1"/>
  <c r="Q8216" i="5"/>
  <c r="R8216" i="5" s="1"/>
  <c r="Q8279" i="5"/>
  <c r="R8279" i="5" s="1"/>
  <c r="Q8281" i="5"/>
  <c r="R8281" i="5" s="1"/>
  <c r="Q8283" i="5"/>
  <c r="R8283" i="5" s="1"/>
  <c r="Q8328" i="5"/>
  <c r="R8328" i="5" s="1"/>
  <c r="Q8332" i="5"/>
  <c r="R8332" i="5" s="1"/>
  <c r="Q8359" i="5"/>
  <c r="R8359" i="5" s="1"/>
  <c r="Q8363" i="5"/>
  <c r="R8363" i="5" s="1"/>
  <c r="Q8369" i="5"/>
  <c r="R8369" i="5" s="1"/>
  <c r="Q8388" i="5"/>
  <c r="R8388" i="5" s="1"/>
  <c r="Q8390" i="5"/>
  <c r="R8390" i="5" s="1"/>
  <c r="Q8392" i="5"/>
  <c r="R8392" i="5" s="1"/>
  <c r="Q8411" i="5"/>
  <c r="R8411" i="5" s="1"/>
  <c r="Q8438" i="5"/>
  <c r="R8438" i="5" s="1"/>
  <c r="Q8440" i="5"/>
  <c r="R8440" i="5" s="1"/>
  <c r="Q8444" i="5"/>
  <c r="R8444" i="5" s="1"/>
  <c r="Q8501" i="5"/>
  <c r="R8501" i="5" s="1"/>
  <c r="Q8503" i="5"/>
  <c r="R8503" i="5" s="1"/>
  <c r="Q8507" i="5"/>
  <c r="R8507" i="5" s="1"/>
  <c r="Q8511" i="5"/>
  <c r="R8511" i="5" s="1"/>
  <c r="Q8513" i="5"/>
  <c r="R8513" i="5" s="1"/>
  <c r="Q8517" i="5"/>
  <c r="R8517" i="5" s="1"/>
  <c r="Q8745" i="5"/>
  <c r="R8745" i="5" s="1"/>
  <c r="Q8747" i="5"/>
  <c r="R8747" i="5" s="1"/>
  <c r="Q8751" i="5"/>
  <c r="R8751" i="5" s="1"/>
  <c r="Q8853" i="5"/>
  <c r="R8853" i="5" s="1"/>
  <c r="Q8855" i="5"/>
  <c r="R8855" i="5" s="1"/>
  <c r="Q8857" i="5"/>
  <c r="R8857" i="5" s="1"/>
  <c r="Q8119" i="5"/>
  <c r="R8119" i="5" s="1"/>
  <c r="Q8194" i="5"/>
  <c r="R8194" i="5" s="1"/>
  <c r="Q8211" i="5"/>
  <c r="R8211" i="5" s="1"/>
  <c r="Q8274" i="5"/>
  <c r="R8274" i="5" s="1"/>
  <c r="Q8377" i="5"/>
  <c r="R8377" i="5" s="1"/>
  <c r="Q8450" i="5"/>
  <c r="R8450" i="5" s="1"/>
  <c r="Q8466" i="5"/>
  <c r="R8466" i="5" s="1"/>
  <c r="Q8657" i="5"/>
  <c r="R8657" i="5" s="1"/>
  <c r="Q8659" i="5"/>
  <c r="R8659" i="5" s="1"/>
  <c r="Q8869" i="5"/>
  <c r="R8869" i="5" s="1"/>
  <c r="Q8871" i="5"/>
  <c r="R8871" i="5" s="1"/>
  <c r="Q8873" i="5"/>
  <c r="R8873" i="5" s="1"/>
  <c r="Q8975" i="5"/>
  <c r="R8975" i="5" s="1"/>
  <c r="Q8977" i="5"/>
  <c r="R8977" i="5" s="1"/>
  <c r="Q9034" i="5"/>
  <c r="R9034" i="5" s="1"/>
  <c r="Q9083" i="5"/>
  <c r="R9083" i="5" s="1"/>
  <c r="Q9134" i="5"/>
  <c r="R9134" i="5" s="1"/>
  <c r="Q9136" i="5"/>
  <c r="R9136" i="5" s="1"/>
  <c r="Q8591" i="5"/>
  <c r="R8591" i="5" s="1"/>
  <c r="Q8593" i="5"/>
  <c r="R8593" i="5" s="1"/>
  <c r="Q8595" i="5"/>
  <c r="R8595" i="5" s="1"/>
  <c r="Q8597" i="5"/>
  <c r="R8597" i="5" s="1"/>
  <c r="Q8694" i="5"/>
  <c r="R8694" i="5" s="1"/>
  <c r="Q8704" i="5"/>
  <c r="R8704" i="5" s="1"/>
  <c r="Q8706" i="5"/>
  <c r="R8706" i="5" s="1"/>
  <c r="Q8708" i="5"/>
  <c r="R8708" i="5" s="1"/>
  <c r="Q8759" i="5"/>
  <c r="R8759" i="5" s="1"/>
  <c r="Q9332" i="5"/>
  <c r="R9332" i="5" s="1"/>
  <c r="Q9334" i="5"/>
  <c r="R9334" i="5" s="1"/>
  <c r="Q7937" i="5"/>
  <c r="R7937" i="5" s="1"/>
  <c r="Q7964" i="5"/>
  <c r="R7964" i="5" s="1"/>
  <c r="Q7981" i="5"/>
  <c r="R7981" i="5" s="1"/>
  <c r="Q7987" i="5"/>
  <c r="R7987" i="5" s="1"/>
  <c r="Q7991" i="5"/>
  <c r="R7991" i="5" s="1"/>
  <c r="Q8026" i="5"/>
  <c r="R8026" i="5" s="1"/>
  <c r="Q8039" i="5"/>
  <c r="R8039" i="5" s="1"/>
  <c r="Q8041" i="5"/>
  <c r="R8041" i="5" s="1"/>
  <c r="Q8049" i="5"/>
  <c r="R8049" i="5" s="1"/>
  <c r="Q8074" i="5"/>
  <c r="R8074" i="5" s="1"/>
  <c r="Q8091" i="5"/>
  <c r="R8091" i="5" s="1"/>
  <c r="Q8104" i="5"/>
  <c r="R8104" i="5" s="1"/>
  <c r="Q8127" i="5"/>
  <c r="R8127" i="5" s="1"/>
  <c r="Q8146" i="5"/>
  <c r="R8146" i="5" s="1"/>
  <c r="Q8172" i="5"/>
  <c r="R8172" i="5" s="1"/>
  <c r="Q8181" i="5"/>
  <c r="R8181" i="5" s="1"/>
  <c r="Q8187" i="5"/>
  <c r="R8187" i="5" s="1"/>
  <c r="Q8196" i="5"/>
  <c r="R8196" i="5" s="1"/>
  <c r="Q8202" i="5"/>
  <c r="R8202" i="5" s="1"/>
  <c r="Q8215" i="5"/>
  <c r="R8215" i="5" s="1"/>
  <c r="Q8224" i="5"/>
  <c r="R8224" i="5" s="1"/>
  <c r="Q8263" i="5"/>
  <c r="R8263" i="5" s="1"/>
  <c r="Q8265" i="5"/>
  <c r="R8265" i="5" s="1"/>
  <c r="Q8267" i="5"/>
  <c r="R8267" i="5" s="1"/>
  <c r="Q8306" i="5"/>
  <c r="R8306" i="5" s="1"/>
  <c r="Q8319" i="5"/>
  <c r="R8319" i="5" s="1"/>
  <c r="Q8323" i="5"/>
  <c r="R8323" i="5" s="1"/>
  <c r="Q8329" i="5"/>
  <c r="R8329" i="5" s="1"/>
  <c r="Q8352" i="5"/>
  <c r="R8352" i="5" s="1"/>
  <c r="Q8356" i="5"/>
  <c r="R8356" i="5" s="1"/>
  <c r="Q8383" i="5"/>
  <c r="R8383" i="5" s="1"/>
  <c r="Q8404" i="5"/>
  <c r="R8404" i="5" s="1"/>
  <c r="Q8406" i="5"/>
  <c r="R8406" i="5" s="1"/>
  <c r="Q8408" i="5"/>
  <c r="R8408" i="5" s="1"/>
  <c r="Q8431" i="5"/>
  <c r="R8431" i="5" s="1"/>
  <c r="Q8478" i="5"/>
  <c r="R8478" i="5" s="1"/>
  <c r="Q8480" i="5"/>
  <c r="R8480" i="5" s="1"/>
  <c r="Q8490" i="5"/>
  <c r="R8490" i="5" s="1"/>
  <c r="Q8599" i="5"/>
  <c r="R8599" i="5" s="1"/>
  <c r="Q8601" i="5"/>
  <c r="R8601" i="5" s="1"/>
  <c r="Q8603" i="5"/>
  <c r="R8603" i="5" s="1"/>
  <c r="Q8605" i="5"/>
  <c r="R8605" i="5" s="1"/>
  <c r="Q8622" i="5"/>
  <c r="R8622" i="5" s="1"/>
  <c r="Q8663" i="5"/>
  <c r="R8663" i="5" s="1"/>
  <c r="Q8710" i="5"/>
  <c r="R8710" i="5" s="1"/>
  <c r="Q8720" i="5"/>
  <c r="R8720" i="5" s="1"/>
  <c r="Q8722" i="5"/>
  <c r="R8722" i="5" s="1"/>
  <c r="Q8724" i="5"/>
  <c r="R8724" i="5" s="1"/>
  <c r="Q8773" i="5"/>
  <c r="R8773" i="5" s="1"/>
  <c r="Q8779" i="5"/>
  <c r="R8779" i="5" s="1"/>
  <c r="Q8781" i="5"/>
  <c r="R8781" i="5" s="1"/>
  <c r="Q8793" i="5"/>
  <c r="R8793" i="5" s="1"/>
  <c r="Q8822" i="5"/>
  <c r="R8822" i="5" s="1"/>
  <c r="Q8824" i="5"/>
  <c r="R8824" i="5" s="1"/>
  <c r="Q8828" i="5"/>
  <c r="R8828" i="5" s="1"/>
  <c r="Q8881" i="5"/>
  <c r="R8881" i="5" s="1"/>
  <c r="Q8883" i="5"/>
  <c r="R8883" i="5" s="1"/>
  <c r="Q8901" i="5"/>
  <c r="R8901" i="5" s="1"/>
  <c r="Q8903" i="5"/>
  <c r="R8903" i="5" s="1"/>
  <c r="Q8905" i="5"/>
  <c r="R8905" i="5" s="1"/>
  <c r="Q9127" i="5"/>
  <c r="R9127" i="5" s="1"/>
  <c r="Q9199" i="5"/>
  <c r="R9199" i="5" s="1"/>
  <c r="Q9277" i="5"/>
  <c r="R9277" i="5" s="1"/>
  <c r="Q8942" i="5"/>
  <c r="R8942" i="5" s="1"/>
  <c r="Q8954" i="5"/>
  <c r="R8954" i="5" s="1"/>
  <c r="Q8979" i="5"/>
  <c r="R8979" i="5" s="1"/>
  <c r="Q8983" i="5"/>
  <c r="R8983" i="5" s="1"/>
  <c r="Q8987" i="5"/>
  <c r="R8987" i="5" s="1"/>
  <c r="Q8991" i="5"/>
  <c r="R8991" i="5" s="1"/>
  <c r="Q8993" i="5"/>
  <c r="R8993" i="5" s="1"/>
  <c r="Q8995" i="5"/>
  <c r="R8995" i="5" s="1"/>
  <c r="Q9003" i="5"/>
  <c r="R9003" i="5" s="1"/>
  <c r="Q9011" i="5"/>
  <c r="R9011" i="5" s="1"/>
  <c r="Q9036" i="5"/>
  <c r="R9036" i="5" s="1"/>
  <c r="Q9044" i="5"/>
  <c r="R9044" i="5" s="1"/>
  <c r="Q9046" i="5"/>
  <c r="R9046" i="5" s="1"/>
  <c r="Q9058" i="5"/>
  <c r="R9058" i="5" s="1"/>
  <c r="Q9091" i="5"/>
  <c r="R9091" i="5" s="1"/>
  <c r="Q9099" i="5"/>
  <c r="R9099" i="5" s="1"/>
  <c r="Q9145" i="5"/>
  <c r="R9145" i="5" s="1"/>
  <c r="Q9158" i="5"/>
  <c r="R9158" i="5" s="1"/>
  <c r="Q9177" i="5"/>
  <c r="R9177" i="5" s="1"/>
  <c r="Q9183" i="5"/>
  <c r="R9183" i="5" s="1"/>
  <c r="Q9204" i="5"/>
  <c r="R9204" i="5" s="1"/>
  <c r="Q9237" i="5"/>
  <c r="R9237" i="5" s="1"/>
  <c r="Q9257" i="5"/>
  <c r="R9257" i="5" s="1"/>
  <c r="Q9259" i="5"/>
  <c r="R9259" i="5" s="1"/>
  <c r="Q9263" i="5"/>
  <c r="R9263" i="5" s="1"/>
  <c r="Q9337" i="5"/>
  <c r="R9337" i="5" s="1"/>
  <c r="Q9347" i="5"/>
  <c r="R9347" i="5" s="1"/>
  <c r="Q9384" i="5"/>
  <c r="R9384" i="5" s="1"/>
  <c r="Q9386" i="5"/>
  <c r="R9386" i="5" s="1"/>
  <c r="Q9388" i="5"/>
  <c r="R9388" i="5" s="1"/>
  <c r="Q9408" i="5"/>
  <c r="R9408" i="5" s="1"/>
  <c r="Q9465" i="5"/>
  <c r="R9465" i="5" s="1"/>
  <c r="Q9506" i="5"/>
  <c r="R9506" i="5" s="1"/>
  <c r="Q9508" i="5"/>
  <c r="R9508" i="5" s="1"/>
  <c r="Q9514" i="5"/>
  <c r="R9514" i="5" s="1"/>
  <c r="Q9516" i="5"/>
  <c r="R9516" i="5" s="1"/>
  <c r="Q9528" i="5"/>
  <c r="R9528" i="5" s="1"/>
  <c r="Q9536" i="5"/>
  <c r="R9536" i="5" s="1"/>
  <c r="Q9557" i="5"/>
  <c r="R9557" i="5" s="1"/>
  <c r="Q9559" i="5"/>
  <c r="R9559" i="5" s="1"/>
  <c r="Q9563" i="5"/>
  <c r="R9563" i="5" s="1"/>
  <c r="Q9567" i="5"/>
  <c r="R9567" i="5" s="1"/>
  <c r="Q9596" i="5"/>
  <c r="R9596" i="5" s="1"/>
  <c r="Q9598" i="5"/>
  <c r="R9598" i="5" s="1"/>
  <c r="Q9602" i="5"/>
  <c r="R9602" i="5" s="1"/>
  <c r="Q9608" i="5"/>
  <c r="R9608" i="5" s="1"/>
  <c r="Q9629" i="5"/>
  <c r="R9629" i="5" s="1"/>
  <c r="Q9633" i="5"/>
  <c r="R9633" i="5" s="1"/>
  <c r="Q9657" i="5"/>
  <c r="R9657" i="5" s="1"/>
  <c r="Q9659" i="5"/>
  <c r="R9659" i="5" s="1"/>
  <c r="Q9665" i="5"/>
  <c r="R9665" i="5" s="1"/>
  <c r="Q9684" i="5"/>
  <c r="R9684" i="5" s="1"/>
  <c r="Q9686" i="5"/>
  <c r="R9686" i="5" s="1"/>
  <c r="Q9701" i="5"/>
  <c r="R9701" i="5" s="1"/>
  <c r="Q9703" i="5"/>
  <c r="R9703" i="5" s="1"/>
  <c r="Q9764" i="5"/>
  <c r="R9764" i="5" s="1"/>
  <c r="Q9770" i="5"/>
  <c r="R9770" i="5" s="1"/>
  <c r="Q9774" i="5"/>
  <c r="R9774" i="5" s="1"/>
  <c r="Q9782" i="5"/>
  <c r="R9782" i="5" s="1"/>
  <c r="Q9805" i="5"/>
  <c r="R9805" i="5" s="1"/>
  <c r="Q9811" i="5"/>
  <c r="R9811" i="5" s="1"/>
  <c r="Q9813" i="5"/>
  <c r="R9813" i="5" s="1"/>
  <c r="Q9817" i="5"/>
  <c r="R9817" i="5" s="1"/>
  <c r="Q9819" i="5"/>
  <c r="R9819" i="5" s="1"/>
  <c r="Q9825" i="5"/>
  <c r="R9825" i="5" s="1"/>
  <c r="Q9831" i="5"/>
  <c r="R9831" i="5" s="1"/>
  <c r="Q9876" i="5"/>
  <c r="R9876" i="5" s="1"/>
  <c r="Q9882" i="5"/>
  <c r="R9882" i="5" s="1"/>
  <c r="Q9907" i="5"/>
  <c r="R9907" i="5" s="1"/>
  <c r="Q9909" i="5"/>
  <c r="R9909" i="5" s="1"/>
  <c r="Q9191" i="5"/>
  <c r="R9191" i="5" s="1"/>
  <c r="Q9226" i="5"/>
  <c r="R9226" i="5" s="1"/>
  <c r="Q9306" i="5"/>
  <c r="R9306" i="5" s="1"/>
  <c r="Q9322" i="5"/>
  <c r="R9322" i="5" s="1"/>
  <c r="Q9616" i="5"/>
  <c r="R9616" i="5" s="1"/>
  <c r="Q9654" i="5"/>
  <c r="R9654" i="5" s="1"/>
  <c r="Q9432" i="5"/>
  <c r="R9432" i="5" s="1"/>
  <c r="Q9434" i="5"/>
  <c r="R9434" i="5" s="1"/>
  <c r="Q9436" i="5"/>
  <c r="R9436" i="5" s="1"/>
  <c r="Q9440" i="5"/>
  <c r="R9440" i="5" s="1"/>
  <c r="Q9448" i="5"/>
  <c r="R9448" i="5" s="1"/>
  <c r="Q9456" i="5"/>
  <c r="R9456" i="5" s="1"/>
  <c r="Q9477" i="5"/>
  <c r="R9477" i="5" s="1"/>
  <c r="Q9481" i="5"/>
  <c r="R9481" i="5" s="1"/>
  <c r="Q9485" i="5"/>
  <c r="R9485" i="5" s="1"/>
  <c r="Q9489" i="5"/>
  <c r="R9489" i="5" s="1"/>
  <c r="Q9538" i="5"/>
  <c r="R9538" i="5" s="1"/>
  <c r="Q9540" i="5"/>
  <c r="R9540" i="5" s="1"/>
  <c r="Q9550" i="5"/>
  <c r="R9550" i="5" s="1"/>
  <c r="Q9624" i="5"/>
  <c r="R9624" i="5" s="1"/>
  <c r="Q9675" i="5"/>
  <c r="R9675" i="5" s="1"/>
  <c r="Q9681" i="5"/>
  <c r="R9681" i="5" s="1"/>
  <c r="Q9733" i="5"/>
  <c r="R9733" i="5" s="1"/>
  <c r="Q9735" i="5"/>
  <c r="R9735" i="5" s="1"/>
  <c r="Q9737" i="5"/>
  <c r="R9737" i="5" s="1"/>
  <c r="Q9745" i="5"/>
  <c r="R9745" i="5" s="1"/>
  <c r="Q9759" i="5"/>
  <c r="R9759" i="5" s="1"/>
  <c r="Q9763" i="5"/>
  <c r="R9763" i="5" s="1"/>
  <c r="Q9790" i="5"/>
  <c r="R9790" i="5" s="1"/>
  <c r="Q9802" i="5"/>
  <c r="R9802" i="5" s="1"/>
  <c r="Q9845" i="5"/>
  <c r="R9845" i="5" s="1"/>
  <c r="Q9851" i="5"/>
  <c r="R9851" i="5" s="1"/>
  <c r="Q9853" i="5"/>
  <c r="R9853" i="5" s="1"/>
  <c r="Q9861" i="5"/>
  <c r="R9861" i="5" s="1"/>
  <c r="Q9892" i="5"/>
  <c r="R9892" i="5" s="1"/>
  <c r="Q9898" i="5"/>
  <c r="R9898" i="5" s="1"/>
  <c r="Q9917" i="5"/>
  <c r="R9917" i="5" s="1"/>
  <c r="Q9919" i="5"/>
  <c r="R9919" i="5" s="1"/>
  <c r="Q9923" i="5"/>
  <c r="R9923" i="5" s="1"/>
  <c r="Q9925" i="5"/>
  <c r="R9925" i="5" s="1"/>
  <c r="Q9927" i="5"/>
  <c r="R9927" i="5" s="1"/>
  <c r="Q9929" i="5"/>
  <c r="R9929" i="5" s="1"/>
  <c r="Q9931" i="5"/>
  <c r="R9931" i="5" s="1"/>
  <c r="Q9933" i="5"/>
  <c r="R9933" i="5" s="1"/>
  <c r="Q9935" i="5"/>
  <c r="R9935" i="5" s="1"/>
  <c r="Q9937" i="5"/>
  <c r="R9937" i="5" s="1"/>
  <c r="Q9939" i="5"/>
  <c r="R9939" i="5" s="1"/>
  <c r="Q9941" i="5"/>
  <c r="R9941" i="5" s="1"/>
  <c r="Q9943" i="5"/>
  <c r="R9943" i="5" s="1"/>
  <c r="Q9945" i="5"/>
  <c r="R9945" i="5" s="1"/>
  <c r="Q9947" i="5"/>
  <c r="R9947" i="5" s="1"/>
  <c r="Q9949" i="5"/>
  <c r="R9949" i="5" s="1"/>
  <c r="Q9951" i="5"/>
  <c r="R9951" i="5" s="1"/>
  <c r="Q9953" i="5"/>
  <c r="R9953" i="5" s="1"/>
  <c r="Q9955" i="5"/>
  <c r="R9955" i="5" s="1"/>
  <c r="Q9957" i="5"/>
  <c r="R9957" i="5" s="1"/>
  <c r="Q9959" i="5"/>
  <c r="R9959" i="5" s="1"/>
  <c r="Q9961" i="5"/>
  <c r="R9961" i="5" s="1"/>
  <c r="Q9963" i="5"/>
  <c r="R9963" i="5" s="1"/>
  <c r="Q9965" i="5"/>
  <c r="R9965" i="5" s="1"/>
  <c r="Q9969" i="5"/>
  <c r="R9969" i="5" s="1"/>
  <c r="Q9971" i="5"/>
  <c r="R9971" i="5" s="1"/>
  <c r="Q9973" i="5"/>
  <c r="R9973" i="5" s="1"/>
  <c r="Q9977" i="5"/>
  <c r="R9977" i="5" s="1"/>
  <c r="Q9979" i="5"/>
  <c r="R9979" i="5" s="1"/>
  <c r="Q9981" i="5"/>
  <c r="R9981" i="5" s="1"/>
  <c r="Q9983" i="5"/>
  <c r="R9983" i="5" s="1"/>
  <c r="Q9985" i="5"/>
  <c r="R9985" i="5" s="1"/>
  <c r="Q9987" i="5"/>
  <c r="R9987" i="5" s="1"/>
  <c r="Q9989" i="5"/>
  <c r="R9989" i="5" s="1"/>
  <c r="Q9991" i="5"/>
  <c r="R9991" i="5" s="1"/>
  <c r="Q9993" i="5"/>
  <c r="R9993" i="5" s="1"/>
  <c r="Q9995" i="5"/>
  <c r="R9995" i="5" s="1"/>
  <c r="Q9997" i="5"/>
  <c r="R9997" i="5" s="1"/>
  <c r="Q9999" i="5"/>
  <c r="R9999" i="5" s="1"/>
  <c r="Q10001" i="5"/>
  <c r="R10001" i="5" s="1"/>
  <c r="Q9043" i="5"/>
  <c r="R9043" i="5" s="1"/>
  <c r="Q9045" i="5"/>
  <c r="R9045" i="5" s="1"/>
  <c r="Q9100" i="5"/>
  <c r="R9100" i="5" s="1"/>
  <c r="Q9142" i="5"/>
  <c r="R9142" i="5" s="1"/>
  <c r="Q9144" i="5"/>
  <c r="R9144" i="5" s="1"/>
  <c r="Q9161" i="5"/>
  <c r="R9161" i="5" s="1"/>
  <c r="Q9203" i="5"/>
  <c r="R9203" i="5" s="1"/>
  <c r="Q9205" i="5"/>
  <c r="R9205" i="5" s="1"/>
  <c r="Q9258" i="5"/>
  <c r="R9258" i="5" s="1"/>
  <c r="Q9260" i="5"/>
  <c r="R9260" i="5" s="1"/>
  <c r="Q9289" i="5"/>
  <c r="R9289" i="5" s="1"/>
  <c r="Q9291" i="5"/>
  <c r="R9291" i="5" s="1"/>
  <c r="Q9293" i="5"/>
  <c r="R9293" i="5" s="1"/>
  <c r="Q9336" i="5"/>
  <c r="R9336" i="5" s="1"/>
  <c r="Q9338" i="5"/>
  <c r="R9338" i="5" s="1"/>
  <c r="Q9383" i="5"/>
  <c r="R9383" i="5" s="1"/>
  <c r="Q9389" i="5"/>
  <c r="R9389" i="5" s="1"/>
  <c r="Q9509" i="5"/>
  <c r="R9509" i="5" s="1"/>
  <c r="Q9513" i="5"/>
  <c r="R9513" i="5" s="1"/>
  <c r="Q9517" i="5"/>
  <c r="R9517" i="5" s="1"/>
  <c r="Q9521" i="5"/>
  <c r="R9521" i="5" s="1"/>
  <c r="Q9556" i="5"/>
  <c r="R9556" i="5" s="1"/>
  <c r="Q9568" i="5"/>
  <c r="R9568" i="5" s="1"/>
  <c r="Q9597" i="5"/>
  <c r="R9597" i="5" s="1"/>
  <c r="Q9601" i="5"/>
  <c r="R9601" i="5" s="1"/>
  <c r="Q9603" i="5"/>
  <c r="R9603" i="5" s="1"/>
  <c r="Q9628" i="5"/>
  <c r="R9628" i="5" s="1"/>
  <c r="Q9630" i="5"/>
  <c r="R9630" i="5" s="1"/>
  <c r="Q9647" i="5"/>
  <c r="R9647" i="5" s="1"/>
  <c r="Q9658" i="5"/>
  <c r="R9658" i="5" s="1"/>
  <c r="Q9685" i="5"/>
  <c r="R9685" i="5" s="1"/>
  <c r="Q9702" i="5"/>
  <c r="R9702" i="5" s="1"/>
  <c r="Q9765" i="5"/>
  <c r="R9765" i="5" s="1"/>
  <c r="Q9769" i="5"/>
  <c r="R9769" i="5" s="1"/>
  <c r="Q9777" i="5"/>
  <c r="R9777" i="5" s="1"/>
  <c r="Q9806" i="5"/>
  <c r="R9806" i="5" s="1"/>
  <c r="Q9810" i="5"/>
  <c r="R9810" i="5" s="1"/>
  <c r="Q9812" i="5"/>
  <c r="R9812" i="5" s="1"/>
  <c r="Q9816" i="5"/>
  <c r="R9816" i="5" s="1"/>
  <c r="Q9818" i="5"/>
  <c r="R9818" i="5" s="1"/>
  <c r="Q9877" i="5"/>
  <c r="R9877" i="5" s="1"/>
  <c r="Q9908" i="5"/>
  <c r="R9908" i="5" s="1"/>
  <c r="Q8951" i="5"/>
  <c r="R8951" i="5" s="1"/>
  <c r="Q8953" i="5"/>
  <c r="R8953" i="5" s="1"/>
  <c r="Q8957" i="5"/>
  <c r="R8957" i="5" s="1"/>
  <c r="Q8986" i="5"/>
  <c r="R8986" i="5" s="1"/>
  <c r="Q8994" i="5"/>
  <c r="R8994" i="5" s="1"/>
  <c r="Q8996" i="5"/>
  <c r="R8996" i="5" s="1"/>
  <c r="Q8998" i="5"/>
  <c r="R8998" i="5" s="1"/>
  <c r="Q9002" i="5"/>
  <c r="R9002" i="5" s="1"/>
  <c r="Q9004" i="5"/>
  <c r="R9004" i="5" s="1"/>
  <c r="Q9006" i="5"/>
  <c r="R9006" i="5" s="1"/>
  <c r="Q9010" i="5"/>
  <c r="R9010" i="5" s="1"/>
  <c r="Q9012" i="5"/>
  <c r="R9012" i="5" s="1"/>
  <c r="Q9014" i="5"/>
  <c r="R9014" i="5" s="1"/>
  <c r="Q9051" i="5"/>
  <c r="R9051" i="5" s="1"/>
  <c r="Q9063" i="5"/>
  <c r="R9063" i="5" s="1"/>
  <c r="Q9067" i="5"/>
  <c r="R9067" i="5" s="1"/>
  <c r="Q9077" i="5"/>
  <c r="R9077" i="5" s="1"/>
  <c r="Q9079" i="5"/>
  <c r="R9079" i="5" s="1"/>
  <c r="Q9102" i="5"/>
  <c r="R9102" i="5" s="1"/>
  <c r="Q9104" i="5"/>
  <c r="R9104" i="5" s="1"/>
  <c r="Q9106" i="5"/>
  <c r="R9106" i="5" s="1"/>
  <c r="Q9163" i="5"/>
  <c r="R9163" i="5" s="1"/>
  <c r="Q9180" i="5"/>
  <c r="R9180" i="5" s="1"/>
  <c r="Q9182" i="5"/>
  <c r="R9182" i="5" s="1"/>
  <c r="Q9184" i="5"/>
  <c r="R9184" i="5" s="1"/>
  <c r="Q9211" i="5"/>
  <c r="R9211" i="5" s="1"/>
  <c r="Q9213" i="5"/>
  <c r="R9213" i="5" s="1"/>
  <c r="Q9223" i="5"/>
  <c r="R9223" i="5" s="1"/>
  <c r="Q9231" i="5"/>
  <c r="R9231" i="5" s="1"/>
  <c r="Q9236" i="5"/>
  <c r="R9236" i="5" s="1"/>
  <c r="Q9249" i="5"/>
  <c r="R9249" i="5" s="1"/>
  <c r="Q9251" i="5"/>
  <c r="R9251" i="5" s="1"/>
  <c r="Q9266" i="5"/>
  <c r="R9266" i="5" s="1"/>
  <c r="Q9274" i="5"/>
  <c r="R9274" i="5" s="1"/>
  <c r="Q9295" i="5"/>
  <c r="R9295" i="5" s="1"/>
  <c r="Q9303" i="5"/>
  <c r="R9303" i="5" s="1"/>
  <c r="Q9319" i="5"/>
  <c r="R9319" i="5" s="1"/>
  <c r="Q9325" i="5"/>
  <c r="R9325" i="5" s="1"/>
  <c r="Q9348" i="5"/>
  <c r="R9348" i="5" s="1"/>
  <c r="Q9352" i="5"/>
  <c r="R9352" i="5" s="1"/>
  <c r="Q9354" i="5"/>
  <c r="R9354" i="5" s="1"/>
  <c r="Q9356" i="5"/>
  <c r="R9356" i="5" s="1"/>
  <c r="Q9360" i="5"/>
  <c r="R9360" i="5" s="1"/>
  <c r="Q9362" i="5"/>
  <c r="R9362" i="5" s="1"/>
  <c r="Q9364" i="5"/>
  <c r="R9364" i="5" s="1"/>
  <c r="Q9374" i="5"/>
  <c r="R9374" i="5" s="1"/>
  <c r="Q9376" i="5"/>
  <c r="R9376" i="5" s="1"/>
  <c r="Q9397" i="5"/>
  <c r="R9397" i="5" s="1"/>
  <c r="Q9405" i="5"/>
  <c r="R9405" i="5" s="1"/>
  <c r="Q9409" i="5"/>
  <c r="R9409" i="5" s="1"/>
  <c r="Q9413" i="5"/>
  <c r="R9413" i="5" s="1"/>
  <c r="Q9421" i="5"/>
  <c r="R9421" i="5" s="1"/>
  <c r="Q9425" i="5"/>
  <c r="R9425" i="5" s="1"/>
  <c r="Q9466" i="5"/>
  <c r="R9466" i="5" s="1"/>
  <c r="Q9468" i="5"/>
  <c r="R9468" i="5" s="1"/>
  <c r="Q9525" i="5"/>
  <c r="R9525" i="5" s="1"/>
  <c r="Q9529" i="5"/>
  <c r="R9529" i="5" s="1"/>
  <c r="Q9533" i="5"/>
  <c r="R9533" i="5" s="1"/>
  <c r="Q9537" i="5"/>
  <c r="R9537" i="5" s="1"/>
  <c r="Q9572" i="5"/>
  <c r="R9572" i="5" s="1"/>
  <c r="Q9574" i="5"/>
  <c r="R9574" i="5" s="1"/>
  <c r="Q9607" i="5"/>
  <c r="R9607" i="5" s="1"/>
  <c r="Q9634" i="5"/>
  <c r="R9634" i="5" s="1"/>
  <c r="Q9664" i="5"/>
  <c r="R9664" i="5" s="1"/>
  <c r="Q9666" i="5"/>
  <c r="R9666" i="5" s="1"/>
  <c r="Q9710" i="5"/>
  <c r="R9710" i="5" s="1"/>
  <c r="Q9718" i="5"/>
  <c r="R9718" i="5" s="1"/>
  <c r="Q9726" i="5"/>
  <c r="R9726" i="5" s="1"/>
  <c r="Q9828" i="5"/>
  <c r="R9828" i="5" s="1"/>
  <c r="Q9830" i="5"/>
  <c r="R9830" i="5" s="1"/>
  <c r="Q9834" i="5"/>
  <c r="R9834" i="5" s="1"/>
  <c r="Q9842" i="5"/>
  <c r="R9842" i="5" s="1"/>
  <c r="Q9850" i="5"/>
  <c r="R9850" i="5" s="1"/>
  <c r="Q9885" i="5"/>
  <c r="R9885" i="5" s="1"/>
  <c r="Q9914" i="5"/>
  <c r="R9914" i="5" s="1"/>
  <c r="Q9244" i="5"/>
  <c r="R9244" i="5" s="1"/>
  <c r="Q9331" i="5"/>
  <c r="R9331" i="5" s="1"/>
  <c r="Q9431" i="5"/>
  <c r="R9431" i="5" s="1"/>
  <c r="Q9437" i="5"/>
  <c r="R9437" i="5" s="1"/>
  <c r="Q9441" i="5"/>
  <c r="R9441" i="5" s="1"/>
  <c r="Q9474" i="5"/>
  <c r="R9474" i="5" s="1"/>
  <c r="Q9476" i="5"/>
  <c r="R9476" i="5" s="1"/>
  <c r="Q9482" i="5"/>
  <c r="R9482" i="5" s="1"/>
  <c r="Q9484" i="5"/>
  <c r="R9484" i="5" s="1"/>
  <c r="Q9496" i="5"/>
  <c r="R9496" i="5" s="1"/>
  <c r="Q9504" i="5"/>
  <c r="R9504" i="5" s="1"/>
  <c r="Q9541" i="5"/>
  <c r="R9541" i="5" s="1"/>
  <c r="Q9582" i="5"/>
  <c r="R9582" i="5" s="1"/>
  <c r="Q9584" i="5"/>
  <c r="R9584" i="5" s="1"/>
  <c r="Q9625" i="5"/>
  <c r="R9625" i="5" s="1"/>
  <c r="Q9695" i="5"/>
  <c r="R9695" i="5" s="1"/>
  <c r="Q9732" i="5"/>
  <c r="R9732" i="5" s="1"/>
  <c r="Q9734" i="5"/>
  <c r="R9734" i="5" s="1"/>
  <c r="Q9740" i="5"/>
  <c r="R9740" i="5" s="1"/>
  <c r="Q9746" i="5"/>
  <c r="R9746" i="5" s="1"/>
  <c r="Q9789" i="5"/>
  <c r="R9789" i="5" s="1"/>
  <c r="Q9793" i="5"/>
  <c r="R9793" i="5" s="1"/>
  <c r="Q9799" i="5"/>
  <c r="R9799" i="5" s="1"/>
  <c r="Q9803" i="5"/>
  <c r="R9803" i="5" s="1"/>
  <c r="Q9893" i="5"/>
  <c r="R9893" i="5" s="1"/>
  <c r="Q9895" i="5"/>
  <c r="R9895" i="5" s="1"/>
  <c r="Q309" i="5"/>
  <c r="R309" i="5" s="1"/>
  <c r="Q358" i="5"/>
  <c r="R358" i="5" s="1"/>
  <c r="Q820" i="5"/>
  <c r="R820" i="5" s="1"/>
  <c r="Q822" i="5"/>
  <c r="R822" i="5" s="1"/>
  <c r="Q847" i="5"/>
  <c r="R847" i="5" s="1"/>
  <c r="Q1030" i="5"/>
  <c r="R1030" i="5" s="1"/>
  <c r="Q1032" i="5"/>
  <c r="R1032" i="5" s="1"/>
  <c r="Q1070" i="5"/>
  <c r="R1070" i="5" s="1"/>
  <c r="Q1102" i="5"/>
  <c r="R1102" i="5" s="1"/>
  <c r="Q1138" i="5"/>
  <c r="R1138" i="5" s="1"/>
  <c r="Q1162" i="5"/>
  <c r="R1162" i="5" s="1"/>
  <c r="Q1190" i="5"/>
  <c r="R1190" i="5" s="1"/>
  <c r="Q957" i="5"/>
  <c r="R957" i="5" s="1"/>
  <c r="Q73" i="5"/>
  <c r="R73" i="5" s="1"/>
  <c r="Q186" i="5"/>
  <c r="R186" i="5" s="1"/>
  <c r="Q188" i="5"/>
  <c r="R188" i="5" s="1"/>
  <c r="Q190" i="5"/>
  <c r="R190" i="5" s="1"/>
  <c r="Q3" i="5"/>
  <c r="R3" i="5" s="1"/>
  <c r="Q5" i="5"/>
  <c r="R5" i="5" s="1"/>
  <c r="Q7" i="5"/>
  <c r="R7" i="5" s="1"/>
  <c r="Q9" i="5"/>
  <c r="R9" i="5" s="1"/>
  <c r="Q11" i="5"/>
  <c r="R11" i="5" s="1"/>
  <c r="Q13" i="5"/>
  <c r="R13" i="5" s="1"/>
  <c r="Q15" i="5"/>
  <c r="R15" i="5" s="1"/>
  <c r="Q43" i="5"/>
  <c r="R43" i="5" s="1"/>
  <c r="Q58" i="5"/>
  <c r="R58" i="5" s="1"/>
  <c r="Q60" i="5"/>
  <c r="R60" i="5" s="1"/>
  <c r="Q62" i="5"/>
  <c r="R62" i="5" s="1"/>
  <c r="Q64" i="5"/>
  <c r="R64" i="5" s="1"/>
  <c r="Q66" i="5"/>
  <c r="R66" i="5" s="1"/>
  <c r="Q68" i="5"/>
  <c r="R68" i="5" s="1"/>
  <c r="Q70" i="5"/>
  <c r="R70" i="5" s="1"/>
  <c r="Q98" i="5"/>
  <c r="R98" i="5" s="1"/>
  <c r="Q100" i="5"/>
  <c r="R100" i="5" s="1"/>
  <c r="Q115" i="5"/>
  <c r="R115" i="5" s="1"/>
  <c r="Q117" i="5"/>
  <c r="R117" i="5" s="1"/>
  <c r="Q119" i="5"/>
  <c r="R119" i="5" s="1"/>
  <c r="Q121" i="5"/>
  <c r="R121" i="5" s="1"/>
  <c r="Q123" i="5"/>
  <c r="R123" i="5" s="1"/>
  <c r="Q151" i="5"/>
  <c r="R151" i="5" s="1"/>
  <c r="Q153" i="5"/>
  <c r="R153" i="5" s="1"/>
  <c r="Q155" i="5"/>
  <c r="R155" i="5" s="1"/>
  <c r="Q170" i="5"/>
  <c r="R170" i="5" s="1"/>
  <c r="Q172" i="5"/>
  <c r="R172" i="5" s="1"/>
  <c r="Q174" i="5"/>
  <c r="R174" i="5" s="1"/>
  <c r="Q176" i="5"/>
  <c r="R176" i="5" s="1"/>
  <c r="Q178" i="5"/>
  <c r="R178" i="5" s="1"/>
  <c r="Q206" i="5"/>
  <c r="R206" i="5" s="1"/>
  <c r="Q208" i="5"/>
  <c r="R208" i="5" s="1"/>
  <c r="Q210" i="5"/>
  <c r="R210" i="5" s="1"/>
  <c r="Q212" i="5"/>
  <c r="R212" i="5" s="1"/>
  <c r="Q227" i="5"/>
  <c r="R227" i="5" s="1"/>
  <c r="Q229" i="5"/>
  <c r="R229" i="5" s="1"/>
  <c r="Q138" i="5"/>
  <c r="R138" i="5" s="1"/>
  <c r="Q140" i="5"/>
  <c r="R140" i="5" s="1"/>
  <c r="Q157" i="5"/>
  <c r="R157" i="5" s="1"/>
  <c r="Q159" i="5"/>
  <c r="R159" i="5" s="1"/>
  <c r="Q161" i="5"/>
  <c r="R161" i="5" s="1"/>
  <c r="Q562" i="5"/>
  <c r="R562" i="5" s="1"/>
  <c r="Q863" i="5"/>
  <c r="R863" i="5" s="1"/>
  <c r="Q899" i="5"/>
  <c r="R899" i="5" s="1"/>
  <c r="Q918" i="5"/>
  <c r="R918" i="5" s="1"/>
  <c r="Q132" i="5"/>
  <c r="R132" i="5" s="1"/>
  <c r="Q298" i="5"/>
  <c r="R298" i="5" s="1"/>
  <c r="Q364" i="5"/>
  <c r="R364" i="5" s="1"/>
  <c r="Q561" i="5"/>
  <c r="R561" i="5" s="1"/>
  <c r="Q635" i="5"/>
  <c r="R635" i="5" s="1"/>
  <c r="Q693" i="5"/>
  <c r="R693" i="5" s="1"/>
  <c r="Q785" i="5"/>
  <c r="R785" i="5" s="1"/>
  <c r="Q904" i="5"/>
  <c r="R904" i="5" s="1"/>
  <c r="Q1017" i="5"/>
  <c r="R1017" i="5" s="1"/>
  <c r="Q1019" i="5"/>
  <c r="R1019" i="5" s="1"/>
  <c r="Q1021" i="5"/>
  <c r="R1021" i="5" s="1"/>
  <c r="Q1077" i="5"/>
  <c r="R1077" i="5" s="1"/>
  <c r="Q1082" i="5"/>
  <c r="R1082" i="5" s="1"/>
  <c r="Q1109" i="5"/>
  <c r="R1109" i="5" s="1"/>
  <c r="Q1114" i="5"/>
  <c r="R1114" i="5" s="1"/>
  <c r="Q1121" i="5"/>
  <c r="R1121" i="5" s="1"/>
  <c r="Q1126" i="5"/>
  <c r="R1126" i="5" s="1"/>
  <c r="Q1145" i="5"/>
  <c r="R1145" i="5" s="1"/>
  <c r="Q1150" i="5"/>
  <c r="R1150" i="5" s="1"/>
  <c r="Q1157" i="5"/>
  <c r="R1157" i="5" s="1"/>
  <c r="Q1164" i="5"/>
  <c r="R1164" i="5" s="1"/>
  <c r="Q1178" i="5"/>
  <c r="R1178" i="5" s="1"/>
  <c r="Q1229" i="5"/>
  <c r="R1229" i="5" s="1"/>
  <c r="Q950" i="5"/>
  <c r="R950" i="5" s="1"/>
  <c r="Q166" i="5"/>
  <c r="R166" i="5" s="1"/>
  <c r="Q168" i="5"/>
  <c r="R168" i="5" s="1"/>
  <c r="Q437" i="5"/>
  <c r="R437" i="5" s="1"/>
  <c r="Q439" i="5"/>
  <c r="R439" i="5" s="1"/>
  <c r="Q445" i="5"/>
  <c r="R445" i="5" s="1"/>
  <c r="Q718" i="5"/>
  <c r="R718" i="5" s="1"/>
  <c r="Q1025" i="5"/>
  <c r="R1025" i="5" s="1"/>
  <c r="Q1057" i="5"/>
  <c r="R1057" i="5" s="1"/>
  <c r="Q1089" i="5"/>
  <c r="R1089" i="5" s="1"/>
  <c r="Q1173" i="5"/>
  <c r="R1173" i="5" s="1"/>
  <c r="Q1253" i="5"/>
  <c r="R1253" i="5" s="1"/>
  <c r="Q1033" i="5"/>
  <c r="R1033" i="5" s="1"/>
  <c r="Q1069" i="5"/>
  <c r="R1069" i="5" s="1"/>
  <c r="Q1074" i="5"/>
  <c r="R1074" i="5" s="1"/>
  <c r="Q1101" i="5"/>
  <c r="R1101" i="5" s="1"/>
  <c r="Q1106" i="5"/>
  <c r="R1106" i="5" s="1"/>
  <c r="Q769" i="5"/>
  <c r="R769" i="5" s="1"/>
  <c r="Q805" i="5"/>
  <c r="R805" i="5" s="1"/>
  <c r="Q826" i="5"/>
  <c r="R826" i="5" s="1"/>
  <c r="Q187" i="5"/>
  <c r="R187" i="5" s="1"/>
  <c r="Q554" i="5"/>
  <c r="R554" i="5" s="1"/>
  <c r="Q556" i="5"/>
  <c r="R556" i="5" s="1"/>
  <c r="Q821" i="5"/>
  <c r="R821" i="5" s="1"/>
  <c r="Q848" i="5"/>
  <c r="R848" i="5" s="1"/>
  <c r="Q1132" i="5"/>
  <c r="R1132" i="5" s="1"/>
  <c r="Q1191" i="5"/>
  <c r="R1191" i="5" s="1"/>
  <c r="Q750" i="5"/>
  <c r="R750" i="5" s="1"/>
  <c r="Q74" i="5"/>
  <c r="R74" i="5" s="1"/>
  <c r="Q191" i="5"/>
  <c r="R191" i="5" s="1"/>
  <c r="Q357" i="5"/>
  <c r="R357" i="5" s="1"/>
  <c r="Q862" i="5"/>
  <c r="R862" i="5" s="1"/>
  <c r="Q900" i="5"/>
  <c r="R900" i="5" s="1"/>
  <c r="Q1011" i="5"/>
  <c r="R1011" i="5" s="1"/>
  <c r="Q299" i="5"/>
  <c r="R299" i="5" s="1"/>
  <c r="Q496" i="5"/>
  <c r="R496" i="5" s="1"/>
  <c r="Q498" i="5"/>
  <c r="R498" i="5" s="1"/>
  <c r="Q579" i="5"/>
  <c r="R579" i="5" s="1"/>
  <c r="Q696" i="5"/>
  <c r="R696" i="5" s="1"/>
  <c r="Q941" i="5"/>
  <c r="R941" i="5" s="1"/>
  <c r="Q965" i="5"/>
  <c r="R965" i="5" s="1"/>
  <c r="Q967" i="5"/>
  <c r="R967" i="5" s="1"/>
  <c r="Q1052" i="5"/>
  <c r="R1052" i="5" s="1"/>
  <c r="Q1061" i="5"/>
  <c r="R1061" i="5" s="1"/>
  <c r="Q1066" i="5"/>
  <c r="R1066" i="5" s="1"/>
  <c r="Q1093" i="5"/>
  <c r="R1093" i="5" s="1"/>
  <c r="Q1098" i="5"/>
  <c r="R1098" i="5" s="1"/>
  <c r="Q1127" i="5"/>
  <c r="R1127" i="5" s="1"/>
  <c r="Q52" i="5"/>
  <c r="R52" i="5" s="1"/>
  <c r="Q303" i="5"/>
  <c r="R303" i="5" s="1"/>
  <c r="Q521" i="5"/>
  <c r="R521" i="5" s="1"/>
  <c r="Q700" i="5"/>
  <c r="R700" i="5" s="1"/>
  <c r="Q960" i="5"/>
  <c r="R960" i="5" s="1"/>
  <c r="Q1041" i="5"/>
  <c r="R1041" i="5" s="1"/>
  <c r="Q1073" i="5"/>
  <c r="R1073" i="5" s="1"/>
  <c r="Q1105" i="5"/>
  <c r="R1105" i="5" s="1"/>
  <c r="Q1129" i="5"/>
  <c r="R1129" i="5" s="1"/>
  <c r="Q1141" i="5"/>
  <c r="R1141" i="5" s="1"/>
  <c r="Q1146" i="5"/>
  <c r="R1146" i="5" s="1"/>
  <c r="Q1153" i="5"/>
  <c r="R1153" i="5" s="1"/>
  <c r="Q1158" i="5"/>
  <c r="R1158" i="5" s="1"/>
  <c r="Q1241" i="5"/>
  <c r="R1241" i="5" s="1"/>
  <c r="Q1194" i="5"/>
  <c r="R1194" i="5" s="1"/>
  <c r="Q1201" i="5"/>
  <c r="R1201" i="5" s="1"/>
  <c r="Q1206" i="5"/>
  <c r="R1206" i="5" s="1"/>
  <c r="Q1230" i="5"/>
  <c r="R1230" i="5" s="1"/>
  <c r="Q1242" i="5"/>
  <c r="R1242" i="5" s="1"/>
  <c r="Q1261" i="5"/>
  <c r="R1261" i="5" s="1"/>
  <c r="Q1273" i="5"/>
  <c r="R1273" i="5" s="1"/>
  <c r="Q1285" i="5"/>
  <c r="R1285" i="5" s="1"/>
  <c r="Q1310" i="5"/>
  <c r="R1310" i="5" s="1"/>
  <c r="Q1323" i="5"/>
  <c r="R1323" i="5" s="1"/>
  <c r="Q1332" i="5"/>
  <c r="R1332" i="5" s="1"/>
  <c r="Q1343" i="5"/>
  <c r="R1343" i="5" s="1"/>
  <c r="Q1365" i="5"/>
  <c r="R1365" i="5" s="1"/>
  <c r="Q1374" i="5"/>
  <c r="R1374" i="5" s="1"/>
  <c r="Q1387" i="5"/>
  <c r="R1387" i="5" s="1"/>
  <c r="Q1396" i="5"/>
  <c r="R1396" i="5" s="1"/>
  <c r="Q1407" i="5"/>
  <c r="R1407" i="5" s="1"/>
  <c r="Q1429" i="5"/>
  <c r="R1429" i="5" s="1"/>
  <c r="Q1438" i="5"/>
  <c r="R1438" i="5" s="1"/>
  <c r="Q1451" i="5"/>
  <c r="R1451" i="5" s="1"/>
  <c r="Q1462" i="5"/>
  <c r="R1462" i="5" s="1"/>
  <c r="Q1504" i="5"/>
  <c r="R1504" i="5" s="1"/>
  <c r="Q1506" i="5"/>
  <c r="R1506" i="5" s="1"/>
  <c r="Q1517" i="5"/>
  <c r="R1517" i="5" s="1"/>
  <c r="Q1526" i="5"/>
  <c r="R1526" i="5" s="1"/>
  <c r="Q1568" i="5"/>
  <c r="R1568" i="5" s="1"/>
  <c r="Q1570" i="5"/>
  <c r="R1570" i="5" s="1"/>
  <c r="Q1581" i="5"/>
  <c r="R1581" i="5" s="1"/>
  <c r="Q1596" i="5"/>
  <c r="R1596" i="5" s="1"/>
  <c r="Q1622" i="5"/>
  <c r="R1622" i="5" s="1"/>
  <c r="Q1640" i="5"/>
  <c r="R1640" i="5" s="1"/>
  <c r="Q1653" i="5"/>
  <c r="R1653" i="5" s="1"/>
  <c r="Q1695" i="5"/>
  <c r="R1695" i="5" s="1"/>
  <c r="Q1704" i="5"/>
  <c r="R1704" i="5" s="1"/>
  <c r="Q1736" i="5"/>
  <c r="R1736" i="5" s="1"/>
  <c r="Q1830" i="5"/>
  <c r="R1830" i="5" s="1"/>
  <c r="Q1856" i="5"/>
  <c r="R1856" i="5" s="1"/>
  <c r="Q1858" i="5"/>
  <c r="R1858" i="5" s="1"/>
  <c r="Q1860" i="5"/>
  <c r="R1860" i="5" s="1"/>
  <c r="Q1958" i="5"/>
  <c r="R1958" i="5" s="1"/>
  <c r="Q1981" i="5"/>
  <c r="R1981" i="5" s="1"/>
  <c r="Q1117" i="5"/>
  <c r="R1117" i="5" s="1"/>
  <c r="Q1122" i="5"/>
  <c r="R1122" i="5" s="1"/>
  <c r="Q1149" i="5"/>
  <c r="R1149" i="5" s="1"/>
  <c r="Q1154" i="5"/>
  <c r="R1154" i="5" s="1"/>
  <c r="Q1181" i="5"/>
  <c r="R1181" i="5" s="1"/>
  <c r="Q1186" i="5"/>
  <c r="R1186" i="5" s="1"/>
  <c r="Q1227" i="5"/>
  <c r="R1227" i="5" s="1"/>
  <c r="Q1265" i="5"/>
  <c r="R1265" i="5" s="1"/>
  <c r="Q1270" i="5"/>
  <c r="R1270" i="5" s="1"/>
  <c r="Q1280" i="5"/>
  <c r="R1280" i="5" s="1"/>
  <c r="Q1291" i="5"/>
  <c r="R1291" i="5" s="1"/>
  <c r="Q1296" i="5"/>
  <c r="R1296" i="5" s="1"/>
  <c r="Q1307" i="5"/>
  <c r="R1307" i="5" s="1"/>
  <c r="Q1316" i="5"/>
  <c r="R1316" i="5" s="1"/>
  <c r="Q1327" i="5"/>
  <c r="R1327" i="5" s="1"/>
  <c r="Q1349" i="5"/>
  <c r="R1349" i="5" s="1"/>
  <c r="Q1358" i="5"/>
  <c r="R1358" i="5" s="1"/>
  <c r="Q1371" i="5"/>
  <c r="R1371" i="5" s="1"/>
  <c r="Q1380" i="5"/>
  <c r="R1380" i="5" s="1"/>
  <c r="Q1391" i="5"/>
  <c r="R1391" i="5" s="1"/>
  <c r="Q1413" i="5"/>
  <c r="R1413" i="5" s="1"/>
  <c r="Q1422" i="5"/>
  <c r="R1422" i="5" s="1"/>
  <c r="Q1435" i="5"/>
  <c r="R1435" i="5" s="1"/>
  <c r="Q1444" i="5"/>
  <c r="R1444" i="5" s="1"/>
  <c r="Q1455" i="5"/>
  <c r="R1455" i="5" s="1"/>
  <c r="Q1488" i="5"/>
  <c r="R1488" i="5" s="1"/>
  <c r="Q1490" i="5"/>
  <c r="R1490" i="5" s="1"/>
  <c r="Q1501" i="5"/>
  <c r="R1501" i="5" s="1"/>
  <c r="Q1510" i="5"/>
  <c r="R1510" i="5" s="1"/>
  <c r="Q1552" i="5"/>
  <c r="R1552" i="5" s="1"/>
  <c r="Q1554" i="5"/>
  <c r="R1554" i="5" s="1"/>
  <c r="Q1565" i="5"/>
  <c r="R1565" i="5" s="1"/>
  <c r="Q1574" i="5"/>
  <c r="R1574" i="5" s="1"/>
  <c r="Q1604" i="5"/>
  <c r="R1604" i="5" s="1"/>
  <c r="Q1615" i="5"/>
  <c r="R1615" i="5" s="1"/>
  <c r="Q1624" i="5"/>
  <c r="R1624" i="5" s="1"/>
  <c r="Q1637" i="5"/>
  <c r="R1637" i="5" s="1"/>
  <c r="Q1679" i="5"/>
  <c r="R1679" i="5" s="1"/>
  <c r="Q1688" i="5"/>
  <c r="R1688" i="5" s="1"/>
  <c r="Q1701" i="5"/>
  <c r="R1701" i="5" s="1"/>
  <c r="Q1728" i="5"/>
  <c r="R1728" i="5" s="1"/>
  <c r="Q1838" i="5"/>
  <c r="R1838" i="5" s="1"/>
  <c r="Q1853" i="5"/>
  <c r="R1853" i="5" s="1"/>
  <c r="Q1894" i="5"/>
  <c r="R1894" i="5" s="1"/>
  <c r="Q1949" i="5"/>
  <c r="R1949" i="5" s="1"/>
  <c r="Q2008" i="5"/>
  <c r="R2008" i="5" s="1"/>
  <c r="Q2010" i="5"/>
  <c r="R2010" i="5" s="1"/>
  <c r="Q2012" i="5"/>
  <c r="R2012" i="5" s="1"/>
  <c r="Q2234" i="5"/>
  <c r="R2234" i="5" s="1"/>
  <c r="Q2236" i="5"/>
  <c r="R2236" i="5" s="1"/>
  <c r="Q2238" i="5"/>
  <c r="R2238" i="5" s="1"/>
  <c r="Q2240" i="5"/>
  <c r="R2240" i="5" s="1"/>
  <c r="Q1277" i="5"/>
  <c r="R1277" i="5" s="1"/>
  <c r="Q1302" i="5"/>
  <c r="R1302" i="5" s="1"/>
  <c r="Q1311" i="5"/>
  <c r="R1311" i="5" s="1"/>
  <c r="Q1333" i="5"/>
  <c r="R1333" i="5" s="1"/>
  <c r="Q1342" i="5"/>
  <c r="R1342" i="5" s="1"/>
  <c r="Q1355" i="5"/>
  <c r="R1355" i="5" s="1"/>
  <c r="Q1364" i="5"/>
  <c r="R1364" i="5" s="1"/>
  <c r="Q1375" i="5"/>
  <c r="R1375" i="5" s="1"/>
  <c r="Q1397" i="5"/>
  <c r="R1397" i="5" s="1"/>
  <c r="Q1406" i="5"/>
  <c r="R1406" i="5" s="1"/>
  <c r="Q1419" i="5"/>
  <c r="R1419" i="5" s="1"/>
  <c r="Q1428" i="5"/>
  <c r="R1428" i="5" s="1"/>
  <c r="Q1439" i="5"/>
  <c r="R1439" i="5" s="1"/>
  <c r="Q1472" i="5"/>
  <c r="R1472" i="5" s="1"/>
  <c r="Q1474" i="5"/>
  <c r="R1474" i="5" s="1"/>
  <c r="Q1485" i="5"/>
  <c r="R1485" i="5" s="1"/>
  <c r="Q1494" i="5"/>
  <c r="R1494" i="5" s="1"/>
  <c r="Q1536" i="5"/>
  <c r="R1536" i="5" s="1"/>
  <c r="Q1538" i="5"/>
  <c r="R1538" i="5" s="1"/>
  <c r="Q1549" i="5"/>
  <c r="R1549" i="5" s="1"/>
  <c r="Q1558" i="5"/>
  <c r="R1558" i="5" s="1"/>
  <c r="Q1595" i="5"/>
  <c r="R1595" i="5" s="1"/>
  <c r="Q1606" i="5"/>
  <c r="R1606" i="5" s="1"/>
  <c r="Q1621" i="5"/>
  <c r="R1621" i="5" s="1"/>
  <c r="Q1663" i="5"/>
  <c r="R1663" i="5" s="1"/>
  <c r="Q1672" i="5"/>
  <c r="R1672" i="5" s="1"/>
  <c r="Q1685" i="5"/>
  <c r="R1685" i="5" s="1"/>
  <c r="Q1720" i="5"/>
  <c r="R1720" i="5" s="1"/>
  <c r="Q1752" i="5"/>
  <c r="R1752" i="5" s="1"/>
  <c r="Q1777" i="5"/>
  <c r="R1777" i="5" s="1"/>
  <c r="Q1786" i="5"/>
  <c r="R1786" i="5" s="1"/>
  <c r="Q1861" i="5"/>
  <c r="R1861" i="5" s="1"/>
  <c r="Q1902" i="5"/>
  <c r="R1902" i="5" s="1"/>
  <c r="Q1925" i="5"/>
  <c r="R1925" i="5" s="1"/>
  <c r="Q1976" i="5"/>
  <c r="R1976" i="5" s="1"/>
  <c r="Q1978" i="5"/>
  <c r="R1978" i="5" s="1"/>
  <c r="Q1980" i="5"/>
  <c r="R1980" i="5" s="1"/>
  <c r="Q2022" i="5"/>
  <c r="R2022" i="5" s="1"/>
  <c r="Q2047" i="5"/>
  <c r="R2047" i="5" s="1"/>
  <c r="Q2124" i="5"/>
  <c r="R2124" i="5" s="1"/>
  <c r="Q2126" i="5"/>
  <c r="R2126" i="5" s="1"/>
  <c r="Q1165" i="5"/>
  <c r="R1165" i="5" s="1"/>
  <c r="Q1170" i="5"/>
  <c r="R1170" i="5" s="1"/>
  <c r="Q1197" i="5"/>
  <c r="R1197" i="5" s="1"/>
  <c r="Q1209" i="5"/>
  <c r="R1209" i="5" s="1"/>
  <c r="Q1214" i="5"/>
  <c r="R1214" i="5" s="1"/>
  <c r="Q1221" i="5"/>
  <c r="R1221" i="5" s="1"/>
  <c r="Q1226" i="5"/>
  <c r="R1226" i="5" s="1"/>
  <c r="Q1245" i="5"/>
  <c r="R1245" i="5" s="1"/>
  <c r="Q1250" i="5"/>
  <c r="R1250" i="5" s="1"/>
  <c r="Q1257" i="5"/>
  <c r="R1257" i="5" s="1"/>
  <c r="Q1264" i="5"/>
  <c r="R1264" i="5" s="1"/>
  <c r="Q1297" i="5"/>
  <c r="R1297" i="5" s="1"/>
  <c r="Q1317" i="5"/>
  <c r="R1317" i="5" s="1"/>
  <c r="Q1326" i="5"/>
  <c r="R1326" i="5" s="1"/>
  <c r="Q1339" i="5"/>
  <c r="R1339" i="5" s="1"/>
  <c r="Q1348" i="5"/>
  <c r="R1348" i="5" s="1"/>
  <c r="Q1359" i="5"/>
  <c r="R1359" i="5" s="1"/>
  <c r="Q1381" i="5"/>
  <c r="R1381" i="5" s="1"/>
  <c r="Q1390" i="5"/>
  <c r="R1390" i="5" s="1"/>
  <c r="Q1403" i="5"/>
  <c r="R1403" i="5" s="1"/>
  <c r="Q1412" i="5"/>
  <c r="R1412" i="5" s="1"/>
  <c r="Q1423" i="5"/>
  <c r="R1423" i="5" s="1"/>
  <c r="Q1445" i="5"/>
  <c r="R1445" i="5" s="1"/>
  <c r="Q1454" i="5"/>
  <c r="R1454" i="5" s="1"/>
  <c r="Q1469" i="5"/>
  <c r="R1469" i="5" s="1"/>
  <c r="Q1478" i="5"/>
  <c r="R1478" i="5" s="1"/>
  <c r="Q1520" i="5"/>
  <c r="R1520" i="5" s="1"/>
  <c r="Q1522" i="5"/>
  <c r="R1522" i="5" s="1"/>
  <c r="Q1533" i="5"/>
  <c r="R1533" i="5" s="1"/>
  <c r="Q1542" i="5"/>
  <c r="R1542" i="5" s="1"/>
  <c r="Q1584" i="5"/>
  <c r="R1584" i="5" s="1"/>
  <c r="Q1586" i="5"/>
  <c r="R1586" i="5" s="1"/>
  <c r="Q1603" i="5"/>
  <c r="R1603" i="5" s="1"/>
  <c r="Q1647" i="5"/>
  <c r="R1647" i="5" s="1"/>
  <c r="Q1656" i="5"/>
  <c r="R1656" i="5" s="1"/>
  <c r="Q1669" i="5"/>
  <c r="R1669" i="5" s="1"/>
  <c r="Q1712" i="5"/>
  <c r="R1712" i="5" s="1"/>
  <c r="Q1744" i="5"/>
  <c r="R1744" i="5" s="1"/>
  <c r="Q1759" i="5"/>
  <c r="R1759" i="5" s="1"/>
  <c r="Q1769" i="5"/>
  <c r="R1769" i="5" s="1"/>
  <c r="Q1792" i="5"/>
  <c r="R1792" i="5" s="1"/>
  <c r="Q1794" i="5"/>
  <c r="R1794" i="5" s="1"/>
  <c r="Q1848" i="5"/>
  <c r="R1848" i="5" s="1"/>
  <c r="Q1850" i="5"/>
  <c r="R1850" i="5" s="1"/>
  <c r="Q1852" i="5"/>
  <c r="R1852" i="5" s="1"/>
  <c r="Q1944" i="5"/>
  <c r="R1944" i="5" s="1"/>
  <c r="Q1946" i="5"/>
  <c r="R1946" i="5" s="1"/>
  <c r="Q1948" i="5"/>
  <c r="R1948" i="5" s="1"/>
  <c r="Q1990" i="5"/>
  <c r="R1990" i="5" s="1"/>
  <c r="Q2013" i="5"/>
  <c r="R2013" i="5" s="1"/>
  <c r="Q2140" i="5"/>
  <c r="R2140" i="5" s="1"/>
  <c r="Q2142" i="5"/>
  <c r="R2142" i="5" s="1"/>
  <c r="Q2699" i="5"/>
  <c r="R2699" i="5" s="1"/>
  <c r="Q3006" i="5"/>
  <c r="R3006" i="5" s="1"/>
  <c r="Q3010" i="5"/>
  <c r="R3010" i="5" s="1"/>
  <c r="Q3017" i="5"/>
  <c r="R3017" i="5" s="1"/>
  <c r="Q3033" i="5"/>
  <c r="R3033" i="5" s="1"/>
  <c r="Q3044" i="5"/>
  <c r="R3044" i="5" s="1"/>
  <c r="Q3083" i="5"/>
  <c r="R3083" i="5" s="1"/>
  <c r="Q3117" i="5"/>
  <c r="R3117" i="5" s="1"/>
  <c r="Q3130" i="5"/>
  <c r="R3130" i="5" s="1"/>
  <c r="Q3137" i="5"/>
  <c r="R3137" i="5" s="1"/>
  <c r="Q3139" i="5"/>
  <c r="R3139" i="5" s="1"/>
  <c r="Q3181" i="5"/>
  <c r="R3181" i="5" s="1"/>
  <c r="Q3194" i="5"/>
  <c r="R3194" i="5" s="1"/>
  <c r="Q3205" i="5"/>
  <c r="R3205" i="5" s="1"/>
  <c r="Q1304" i="5"/>
  <c r="R1304" i="5" s="1"/>
  <c r="Q1320" i="5"/>
  <c r="R1320" i="5" s="1"/>
  <c r="Q1336" i="5"/>
  <c r="R1336" i="5" s="1"/>
  <c r="Q1352" i="5"/>
  <c r="R1352" i="5" s="1"/>
  <c r="Q1368" i="5"/>
  <c r="R1368" i="5" s="1"/>
  <c r="Q1384" i="5"/>
  <c r="R1384" i="5" s="1"/>
  <c r="Q1400" i="5"/>
  <c r="R1400" i="5" s="1"/>
  <c r="Q1416" i="5"/>
  <c r="R1416" i="5" s="1"/>
  <c r="Q1432" i="5"/>
  <c r="R1432" i="5" s="1"/>
  <c r="Q1448" i="5"/>
  <c r="R1448" i="5" s="1"/>
  <c r="Q1459" i="5"/>
  <c r="R1459" i="5" s="1"/>
  <c r="Q1466" i="5"/>
  <c r="R1466" i="5" s="1"/>
  <c r="Q1482" i="5"/>
  <c r="R1482" i="5" s="1"/>
  <c r="Q1498" i="5"/>
  <c r="R1498" i="5" s="1"/>
  <c r="Q1514" i="5"/>
  <c r="R1514" i="5" s="1"/>
  <c r="Q1530" i="5"/>
  <c r="R1530" i="5" s="1"/>
  <c r="Q1546" i="5"/>
  <c r="R1546" i="5" s="1"/>
  <c r="Q1562" i="5"/>
  <c r="R1562" i="5" s="1"/>
  <c r="Q1578" i="5"/>
  <c r="R1578" i="5" s="1"/>
  <c r="Q1600" i="5"/>
  <c r="R1600" i="5" s="1"/>
  <c r="Q1611" i="5"/>
  <c r="R1611" i="5" s="1"/>
  <c r="Q1629" i="5"/>
  <c r="R1629" i="5" s="1"/>
  <c r="Q1643" i="5"/>
  <c r="R1643" i="5" s="1"/>
  <c r="Q1659" i="5"/>
  <c r="R1659" i="5" s="1"/>
  <c r="Q1675" i="5"/>
  <c r="R1675" i="5" s="1"/>
  <c r="Q1691" i="5"/>
  <c r="R1691" i="5" s="1"/>
  <c r="Q1767" i="5"/>
  <c r="R1767" i="5" s="1"/>
  <c r="Q1775" i="5"/>
  <c r="R1775" i="5" s="1"/>
  <c r="Q1789" i="5"/>
  <c r="R1789" i="5" s="1"/>
  <c r="Q1798" i="5"/>
  <c r="R1798" i="5" s="1"/>
  <c r="Q1813" i="5"/>
  <c r="R1813" i="5" s="1"/>
  <c r="Q1822" i="5"/>
  <c r="R1822" i="5" s="1"/>
  <c r="Q1840" i="5"/>
  <c r="R1840" i="5" s="1"/>
  <c r="Q1842" i="5"/>
  <c r="R1842" i="5" s="1"/>
  <c r="Q1844" i="5"/>
  <c r="R1844" i="5" s="1"/>
  <c r="Q1877" i="5"/>
  <c r="R1877" i="5" s="1"/>
  <c r="Q1886" i="5"/>
  <c r="R1886" i="5" s="1"/>
  <c r="Q1904" i="5"/>
  <c r="R1904" i="5" s="1"/>
  <c r="Q1906" i="5"/>
  <c r="R1906" i="5" s="1"/>
  <c r="Q1908" i="5"/>
  <c r="R1908" i="5" s="1"/>
  <c r="Q1941" i="5"/>
  <c r="R1941" i="5" s="1"/>
  <c r="Q1950" i="5"/>
  <c r="R1950" i="5" s="1"/>
  <c r="Q1968" i="5"/>
  <c r="R1968" i="5" s="1"/>
  <c r="Q1970" i="5"/>
  <c r="R1970" i="5" s="1"/>
  <c r="Q1972" i="5"/>
  <c r="R1972" i="5" s="1"/>
  <c r="Q2005" i="5"/>
  <c r="R2005" i="5" s="1"/>
  <c r="Q2014" i="5"/>
  <c r="R2014" i="5" s="1"/>
  <c r="Q2032" i="5"/>
  <c r="R2032" i="5" s="1"/>
  <c r="Q2034" i="5"/>
  <c r="R2034" i="5" s="1"/>
  <c r="Q2036" i="5"/>
  <c r="R2036" i="5" s="1"/>
  <c r="Q2058" i="5"/>
  <c r="R2058" i="5" s="1"/>
  <c r="Q2060" i="5"/>
  <c r="R2060" i="5" s="1"/>
  <c r="Q2064" i="5"/>
  <c r="R2064" i="5" s="1"/>
  <c r="Q2079" i="5"/>
  <c r="R2079" i="5" s="1"/>
  <c r="Q2128" i="5"/>
  <c r="R2128" i="5" s="1"/>
  <c r="Q2130" i="5"/>
  <c r="R2130" i="5" s="1"/>
  <c r="Q2164" i="5"/>
  <c r="R2164" i="5" s="1"/>
  <c r="Q2166" i="5"/>
  <c r="R2166" i="5" s="1"/>
  <c r="Q2242" i="5"/>
  <c r="R2242" i="5" s="1"/>
  <c r="Q2244" i="5"/>
  <c r="R2244" i="5" s="1"/>
  <c r="Q2246" i="5"/>
  <c r="R2246" i="5" s="1"/>
  <c r="Q2248" i="5"/>
  <c r="R2248" i="5" s="1"/>
  <c r="Q3003" i="5"/>
  <c r="R3003" i="5" s="1"/>
  <c r="Q3080" i="5"/>
  <c r="R3080" i="5" s="1"/>
  <c r="Q3098" i="5"/>
  <c r="R3098" i="5" s="1"/>
  <c r="Q3103" i="5"/>
  <c r="R3103" i="5" s="1"/>
  <c r="Q3121" i="5"/>
  <c r="R3121" i="5" s="1"/>
  <c r="Q3123" i="5"/>
  <c r="R3123" i="5" s="1"/>
  <c r="Q3165" i="5"/>
  <c r="R3165" i="5" s="1"/>
  <c r="Q3178" i="5"/>
  <c r="R3178" i="5" s="1"/>
  <c r="Q3185" i="5"/>
  <c r="R3185" i="5" s="1"/>
  <c r="Q3187" i="5"/>
  <c r="R3187" i="5" s="1"/>
  <c r="Q2709" i="5"/>
  <c r="R2709" i="5" s="1"/>
  <c r="Q3007" i="5"/>
  <c r="R3007" i="5" s="1"/>
  <c r="Q3034" i="5"/>
  <c r="R3034" i="5" s="1"/>
  <c r="Q3041" i="5"/>
  <c r="R3041" i="5" s="1"/>
  <c r="Q3043" i="5"/>
  <c r="R3043" i="5" s="1"/>
  <c r="Q3059" i="5"/>
  <c r="R3059" i="5" s="1"/>
  <c r="Q3093" i="5"/>
  <c r="R3093" i="5" s="1"/>
  <c r="Q3149" i="5"/>
  <c r="R3149" i="5" s="1"/>
  <c r="Q3162" i="5"/>
  <c r="R3162" i="5" s="1"/>
  <c r="Q3169" i="5"/>
  <c r="R3169" i="5" s="1"/>
  <c r="Q3171" i="5"/>
  <c r="R3171" i="5" s="1"/>
  <c r="Q1217" i="5"/>
  <c r="R1217" i="5" s="1"/>
  <c r="Q1222" i="5"/>
  <c r="R1222" i="5" s="1"/>
  <c r="Q1249" i="5"/>
  <c r="R1249" i="5" s="1"/>
  <c r="Q1254" i="5"/>
  <c r="R1254" i="5" s="1"/>
  <c r="Q1269" i="5"/>
  <c r="R1269" i="5" s="1"/>
  <c r="Q1286" i="5"/>
  <c r="R1286" i="5" s="1"/>
  <c r="Q1288" i="5"/>
  <c r="R1288" i="5" s="1"/>
  <c r="Q1298" i="5"/>
  <c r="R1298" i="5" s="1"/>
  <c r="Q1312" i="5"/>
  <c r="R1312" i="5" s="1"/>
  <c r="Q1328" i="5"/>
  <c r="R1328" i="5" s="1"/>
  <c r="Q1344" i="5"/>
  <c r="R1344" i="5" s="1"/>
  <c r="Q1360" i="5"/>
  <c r="R1360" i="5" s="1"/>
  <c r="Q1376" i="5"/>
  <c r="R1376" i="5" s="1"/>
  <c r="Q1392" i="5"/>
  <c r="R1392" i="5" s="1"/>
  <c r="Q1408" i="5"/>
  <c r="R1408" i="5" s="1"/>
  <c r="Q1424" i="5"/>
  <c r="R1424" i="5" s="1"/>
  <c r="Q1440" i="5"/>
  <c r="R1440" i="5" s="1"/>
  <c r="Q1456" i="5"/>
  <c r="R1456" i="5" s="1"/>
  <c r="Q1458" i="5"/>
  <c r="R1458" i="5" s="1"/>
  <c r="Q1467" i="5"/>
  <c r="R1467" i="5" s="1"/>
  <c r="Q1476" i="5"/>
  <c r="R1476" i="5" s="1"/>
  <c r="Q1483" i="5"/>
  <c r="R1483" i="5" s="1"/>
  <c r="Q1492" i="5"/>
  <c r="R1492" i="5" s="1"/>
  <c r="Q1499" i="5"/>
  <c r="R1499" i="5" s="1"/>
  <c r="Q1508" i="5"/>
  <c r="R1508" i="5" s="1"/>
  <c r="Q1515" i="5"/>
  <c r="R1515" i="5" s="1"/>
  <c r="Q1524" i="5"/>
  <c r="R1524" i="5" s="1"/>
  <c r="Q1531" i="5"/>
  <c r="R1531" i="5" s="1"/>
  <c r="Q1540" i="5"/>
  <c r="R1540" i="5" s="1"/>
  <c r="Q1547" i="5"/>
  <c r="R1547" i="5" s="1"/>
  <c r="Q1556" i="5"/>
  <c r="R1556" i="5" s="1"/>
  <c r="Q1563" i="5"/>
  <c r="R1563" i="5" s="1"/>
  <c r="Q1572" i="5"/>
  <c r="R1572" i="5" s="1"/>
  <c r="Q1579" i="5"/>
  <c r="R1579" i="5" s="1"/>
  <c r="Q1599" i="5"/>
  <c r="R1599" i="5" s="1"/>
  <c r="Q1601" i="5"/>
  <c r="R1601" i="5" s="1"/>
  <c r="Q1612" i="5"/>
  <c r="R1612" i="5" s="1"/>
  <c r="Q1635" i="5"/>
  <c r="R1635" i="5" s="1"/>
  <c r="Q1651" i="5"/>
  <c r="R1651" i="5" s="1"/>
  <c r="Q1667" i="5"/>
  <c r="R1667" i="5" s="1"/>
  <c r="Q1683" i="5"/>
  <c r="R1683" i="5" s="1"/>
  <c r="Q1699" i="5"/>
  <c r="R1699" i="5" s="1"/>
  <c r="Q1771" i="5"/>
  <c r="R1771" i="5" s="1"/>
  <c r="Q1779" i="5"/>
  <c r="R1779" i="5" s="1"/>
  <c r="Q1808" i="5"/>
  <c r="R1808" i="5" s="1"/>
  <c r="Q1810" i="5"/>
  <c r="R1810" i="5" s="1"/>
  <c r="Q1812" i="5"/>
  <c r="R1812" i="5" s="1"/>
  <c r="Q1845" i="5"/>
  <c r="R1845" i="5" s="1"/>
  <c r="Q1854" i="5"/>
  <c r="R1854" i="5" s="1"/>
  <c r="Q1872" i="5"/>
  <c r="R1872" i="5" s="1"/>
  <c r="Q1874" i="5"/>
  <c r="R1874" i="5" s="1"/>
  <c r="Q1876" i="5"/>
  <c r="R1876" i="5" s="1"/>
  <c r="Q1909" i="5"/>
  <c r="R1909" i="5" s="1"/>
  <c r="Q1918" i="5"/>
  <c r="R1918" i="5" s="1"/>
  <c r="Q1936" i="5"/>
  <c r="R1936" i="5" s="1"/>
  <c r="Q1938" i="5"/>
  <c r="R1938" i="5" s="1"/>
  <c r="Q1940" i="5"/>
  <c r="R1940" i="5" s="1"/>
  <c r="Q1973" i="5"/>
  <c r="R1973" i="5" s="1"/>
  <c r="Q1982" i="5"/>
  <c r="R1982" i="5" s="1"/>
  <c r="Q2000" i="5"/>
  <c r="R2000" i="5" s="1"/>
  <c r="Q2002" i="5"/>
  <c r="R2002" i="5" s="1"/>
  <c r="Q2004" i="5"/>
  <c r="R2004" i="5" s="1"/>
  <c r="Q2037" i="5"/>
  <c r="R2037" i="5" s="1"/>
  <c r="Q2059" i="5"/>
  <c r="R2059" i="5" s="1"/>
  <c r="Q2076" i="5"/>
  <c r="R2076" i="5" s="1"/>
  <c r="Q2112" i="5"/>
  <c r="R2112" i="5" s="1"/>
  <c r="Q2114" i="5"/>
  <c r="R2114" i="5" s="1"/>
  <c r="Q2180" i="5"/>
  <c r="R2180" i="5" s="1"/>
  <c r="Q2182" i="5"/>
  <c r="R2182" i="5" s="1"/>
  <c r="Q2216" i="5"/>
  <c r="R2216" i="5" s="1"/>
  <c r="Q2995" i="5"/>
  <c r="R2995" i="5" s="1"/>
  <c r="Q3004" i="5"/>
  <c r="R3004" i="5" s="1"/>
  <c r="Q3029" i="5"/>
  <c r="R3029" i="5" s="1"/>
  <c r="Q3047" i="5"/>
  <c r="R3047" i="5" s="1"/>
  <c r="Q3079" i="5"/>
  <c r="R3079" i="5" s="1"/>
  <c r="Q3090" i="5"/>
  <c r="R3090" i="5" s="1"/>
  <c r="Q3097" i="5"/>
  <c r="R3097" i="5" s="1"/>
  <c r="Q3102" i="5"/>
  <c r="R3102" i="5" s="1"/>
  <c r="Q3104" i="5"/>
  <c r="R3104" i="5" s="1"/>
  <c r="Q3133" i="5"/>
  <c r="R3133" i="5" s="1"/>
  <c r="Q3146" i="5"/>
  <c r="R3146" i="5" s="1"/>
  <c r="Q3153" i="5"/>
  <c r="R3153" i="5" s="1"/>
  <c r="Q3155" i="5"/>
  <c r="R3155" i="5" s="1"/>
  <c r="Q2044" i="5"/>
  <c r="R2044" i="5" s="1"/>
  <c r="Q2068" i="5"/>
  <c r="R2068" i="5" s="1"/>
  <c r="Q2070" i="5"/>
  <c r="R2070" i="5" s="1"/>
  <c r="Q2088" i="5"/>
  <c r="R2088" i="5" s="1"/>
  <c r="Q2120" i="5"/>
  <c r="R2120" i="5" s="1"/>
  <c r="Q2144" i="5"/>
  <c r="R2144" i="5" s="1"/>
  <c r="Q2146" i="5"/>
  <c r="R2146" i="5" s="1"/>
  <c r="Q2170" i="5"/>
  <c r="R2170" i="5" s="1"/>
  <c r="Q2196" i="5"/>
  <c r="R2196" i="5" s="1"/>
  <c r="Q2198" i="5"/>
  <c r="R2198" i="5" s="1"/>
  <c r="Q2226" i="5"/>
  <c r="R2226" i="5" s="1"/>
  <c r="Q2228" i="5"/>
  <c r="R2228" i="5" s="1"/>
  <c r="Q2711" i="5"/>
  <c r="R2711" i="5" s="1"/>
  <c r="Q2713" i="5"/>
  <c r="R2713" i="5" s="1"/>
  <c r="Q2715" i="5"/>
  <c r="R2715" i="5" s="1"/>
  <c r="Q2717" i="5"/>
  <c r="R2717" i="5" s="1"/>
  <c r="Q2719" i="5"/>
  <c r="R2719" i="5" s="1"/>
  <c r="Q2721" i="5"/>
  <c r="R2721" i="5" s="1"/>
  <c r="Q2723" i="5"/>
  <c r="R2723" i="5" s="1"/>
  <c r="Q2725" i="5"/>
  <c r="R2725" i="5" s="1"/>
  <c r="Q2727" i="5"/>
  <c r="R2727" i="5" s="1"/>
  <c r="Q2729" i="5"/>
  <c r="R2729" i="5" s="1"/>
  <c r="Q2731" i="5"/>
  <c r="R2731" i="5" s="1"/>
  <c r="Q2991" i="5"/>
  <c r="R2991" i="5" s="1"/>
  <c r="Q3022" i="5"/>
  <c r="R3022" i="5" s="1"/>
  <c r="Q3026" i="5"/>
  <c r="R3026" i="5" s="1"/>
  <c r="Q3055" i="5"/>
  <c r="R3055" i="5" s="1"/>
  <c r="Q3067" i="5"/>
  <c r="R3067" i="5" s="1"/>
  <c r="Q3081" i="5"/>
  <c r="R3081" i="5" s="1"/>
  <c r="Q3105" i="5"/>
  <c r="R3105" i="5" s="1"/>
  <c r="Q3107" i="5"/>
  <c r="R3107" i="5" s="1"/>
  <c r="Q3114" i="5"/>
  <c r="R3114" i="5" s="1"/>
  <c r="Q3273" i="5"/>
  <c r="R3273" i="5" s="1"/>
  <c r="Q3286" i="5"/>
  <c r="R3286" i="5" s="1"/>
  <c r="Q3297" i="5"/>
  <c r="R3297" i="5" s="1"/>
  <c r="Q3313" i="5"/>
  <c r="R3313" i="5" s="1"/>
  <c r="Q3335" i="5"/>
  <c r="R3335" i="5" s="1"/>
  <c r="Q3351" i="5"/>
  <c r="R3351" i="5" s="1"/>
  <c r="Q3401" i="5"/>
  <c r="R3401" i="5" s="1"/>
  <c r="Q3403" i="5"/>
  <c r="R3403" i="5" s="1"/>
  <c r="Q3414" i="5"/>
  <c r="R3414" i="5" s="1"/>
  <c r="Q3423" i="5"/>
  <c r="R3423" i="5" s="1"/>
  <c r="Q3441" i="5"/>
  <c r="R3441" i="5" s="1"/>
  <c r="Q3443" i="5"/>
  <c r="R3443" i="5" s="1"/>
  <c r="Q3445" i="5"/>
  <c r="R3445" i="5" s="1"/>
  <c r="Q3478" i="5"/>
  <c r="R3478" i="5" s="1"/>
  <c r="Q3487" i="5"/>
  <c r="R3487" i="5" s="1"/>
  <c r="Q3505" i="5"/>
  <c r="R3505" i="5" s="1"/>
  <c r="Q3507" i="5"/>
  <c r="R3507" i="5" s="1"/>
  <c r="Q3509" i="5"/>
  <c r="R3509" i="5" s="1"/>
  <c r="Q3542" i="5"/>
  <c r="R3542" i="5" s="1"/>
  <c r="Q3553" i="5"/>
  <c r="R3553" i="5" s="1"/>
  <c r="Q3555" i="5"/>
  <c r="R3555" i="5" s="1"/>
  <c r="Q3557" i="5"/>
  <c r="R3557" i="5" s="1"/>
  <c r="Q3609" i="5"/>
  <c r="R3609" i="5" s="1"/>
  <c r="Q3611" i="5"/>
  <c r="R3611" i="5" s="1"/>
  <c r="Q3613" i="5"/>
  <c r="R3613" i="5" s="1"/>
  <c r="Q3615" i="5"/>
  <c r="R3615" i="5" s="1"/>
  <c r="Q3617" i="5"/>
  <c r="R3617" i="5" s="1"/>
  <c r="Q3619" i="5"/>
  <c r="R3619" i="5" s="1"/>
  <c r="Q3621" i="5"/>
  <c r="R3621" i="5" s="1"/>
  <c r="Q3623" i="5"/>
  <c r="R3623" i="5" s="1"/>
  <c r="Q3625" i="5"/>
  <c r="R3625" i="5" s="1"/>
  <c r="Q3627" i="5"/>
  <c r="R3627" i="5" s="1"/>
  <c r="Q3629" i="5"/>
  <c r="R3629" i="5" s="1"/>
  <c r="Q3631" i="5"/>
  <c r="R3631" i="5" s="1"/>
  <c r="Q3633" i="5"/>
  <c r="R3633" i="5" s="1"/>
  <c r="Q3635" i="5"/>
  <c r="R3635" i="5" s="1"/>
  <c r="Q3637" i="5"/>
  <c r="R3637" i="5" s="1"/>
  <c r="Q3639" i="5"/>
  <c r="R3639" i="5" s="1"/>
  <c r="Q3641" i="5"/>
  <c r="R3641" i="5" s="1"/>
  <c r="Q3643" i="5"/>
  <c r="R3643" i="5" s="1"/>
  <c r="Q3645" i="5"/>
  <c r="R3645" i="5" s="1"/>
  <c r="Q3647" i="5"/>
  <c r="R3647" i="5" s="1"/>
  <c r="Q3649" i="5"/>
  <c r="R3649" i="5" s="1"/>
  <c r="Q3651" i="5"/>
  <c r="R3651" i="5" s="1"/>
  <c r="Q3653" i="5"/>
  <c r="R3653" i="5" s="1"/>
  <c r="Q3655" i="5"/>
  <c r="R3655" i="5" s="1"/>
  <c r="Q3657" i="5"/>
  <c r="R3657" i="5" s="1"/>
  <c r="Q3659" i="5"/>
  <c r="R3659" i="5" s="1"/>
  <c r="Q3661" i="5"/>
  <c r="R3661" i="5" s="1"/>
  <c r="Q3663" i="5"/>
  <c r="R3663" i="5" s="1"/>
  <c r="Q3665" i="5"/>
  <c r="R3665" i="5" s="1"/>
  <c r="Q3667" i="5"/>
  <c r="R3667" i="5" s="1"/>
  <c r="Q3669" i="5"/>
  <c r="R3669" i="5" s="1"/>
  <c r="Q3671" i="5"/>
  <c r="R3671" i="5" s="1"/>
  <c r="Q3673" i="5"/>
  <c r="R3673" i="5" s="1"/>
  <c r="Q3675" i="5"/>
  <c r="R3675" i="5" s="1"/>
  <c r="Q3677" i="5"/>
  <c r="R3677" i="5" s="1"/>
  <c r="Q3679" i="5"/>
  <c r="R3679" i="5" s="1"/>
  <c r="Q3681" i="5"/>
  <c r="R3681" i="5" s="1"/>
  <c r="Q3683" i="5"/>
  <c r="R3683" i="5" s="1"/>
  <c r="Q3685" i="5"/>
  <c r="R3685" i="5" s="1"/>
  <c r="Q3687" i="5"/>
  <c r="R3687" i="5" s="1"/>
  <c r="Q3689" i="5"/>
  <c r="R3689" i="5" s="1"/>
  <c r="Q3691" i="5"/>
  <c r="R3691" i="5" s="1"/>
  <c r="Q3693" i="5"/>
  <c r="R3693" i="5" s="1"/>
  <c r="Q3695" i="5"/>
  <c r="R3695" i="5" s="1"/>
  <c r="Q3697" i="5"/>
  <c r="R3697" i="5" s="1"/>
  <c r="Q3699" i="5"/>
  <c r="R3699" i="5" s="1"/>
  <c r="Q3701" i="5"/>
  <c r="R3701" i="5" s="1"/>
  <c r="Q3703" i="5"/>
  <c r="R3703" i="5" s="1"/>
  <c r="Q3705" i="5"/>
  <c r="R3705" i="5" s="1"/>
  <c r="Q3707" i="5"/>
  <c r="R3707" i="5" s="1"/>
  <c r="Q3709" i="5"/>
  <c r="R3709" i="5" s="1"/>
  <c r="Q3711" i="5"/>
  <c r="R3711" i="5" s="1"/>
  <c r="Q3713" i="5"/>
  <c r="R3713" i="5" s="1"/>
  <c r="Q3715" i="5"/>
  <c r="R3715" i="5" s="1"/>
  <c r="Q3717" i="5"/>
  <c r="R3717" i="5" s="1"/>
  <c r="Q3719" i="5"/>
  <c r="R3719" i="5" s="1"/>
  <c r="Q3721" i="5"/>
  <c r="R3721" i="5" s="1"/>
  <c r="Q3723" i="5"/>
  <c r="R3723" i="5" s="1"/>
  <c r="Q3725" i="5"/>
  <c r="R3725" i="5" s="1"/>
  <c r="Q3727" i="5"/>
  <c r="R3727" i="5" s="1"/>
  <c r="Q3729" i="5"/>
  <c r="R3729" i="5" s="1"/>
  <c r="Q3731" i="5"/>
  <c r="R3731" i="5" s="1"/>
  <c r="Q3733" i="5"/>
  <c r="R3733" i="5" s="1"/>
  <c r="Q3735" i="5"/>
  <c r="R3735" i="5" s="1"/>
  <c r="Q3737" i="5"/>
  <c r="R3737" i="5" s="1"/>
  <c r="Q3739" i="5"/>
  <c r="R3739" i="5" s="1"/>
  <c r="Q3741" i="5"/>
  <c r="R3741" i="5" s="1"/>
  <c r="Q3743" i="5"/>
  <c r="R3743" i="5" s="1"/>
  <c r="Q3745" i="5"/>
  <c r="R3745" i="5" s="1"/>
  <c r="Q3747" i="5"/>
  <c r="R3747" i="5" s="1"/>
  <c r="Q3749" i="5"/>
  <c r="R3749" i="5" s="1"/>
  <c r="Q3751" i="5"/>
  <c r="R3751" i="5" s="1"/>
  <c r="Q3753" i="5"/>
  <c r="R3753" i="5" s="1"/>
  <c r="Q3755" i="5"/>
  <c r="R3755" i="5" s="1"/>
  <c r="Q3757" i="5"/>
  <c r="R3757" i="5" s="1"/>
  <c r="Q3759" i="5"/>
  <c r="R3759" i="5" s="1"/>
  <c r="Q3761" i="5"/>
  <c r="R3761" i="5" s="1"/>
  <c r="Q3763" i="5"/>
  <c r="R3763" i="5" s="1"/>
  <c r="Q3765" i="5"/>
  <c r="R3765" i="5" s="1"/>
  <c r="Q3767" i="5"/>
  <c r="R3767" i="5" s="1"/>
  <c r="Q3769" i="5"/>
  <c r="R3769" i="5" s="1"/>
  <c r="Q3771" i="5"/>
  <c r="R3771" i="5" s="1"/>
  <c r="Q3773" i="5"/>
  <c r="R3773" i="5" s="1"/>
  <c r="Q3775" i="5"/>
  <c r="R3775" i="5" s="1"/>
  <c r="Q3777" i="5"/>
  <c r="R3777" i="5" s="1"/>
  <c r="Q3779" i="5"/>
  <c r="R3779" i="5" s="1"/>
  <c r="Q3781" i="5"/>
  <c r="R3781" i="5" s="1"/>
  <c r="Q3783" i="5"/>
  <c r="R3783" i="5" s="1"/>
  <c r="Q3785" i="5"/>
  <c r="R3785" i="5" s="1"/>
  <c r="Q3787" i="5"/>
  <c r="R3787" i="5" s="1"/>
  <c r="Q3789" i="5"/>
  <c r="R3789" i="5" s="1"/>
  <c r="Q3791" i="5"/>
  <c r="R3791" i="5" s="1"/>
  <c r="Q3793" i="5"/>
  <c r="R3793" i="5" s="1"/>
  <c r="Q3795" i="5"/>
  <c r="R3795" i="5" s="1"/>
  <c r="Q3797" i="5"/>
  <c r="R3797" i="5" s="1"/>
  <c r="Q3799" i="5"/>
  <c r="R3799" i="5" s="1"/>
  <c r="Q3801" i="5"/>
  <c r="R3801" i="5" s="1"/>
  <c r="Q3803" i="5"/>
  <c r="R3803" i="5" s="1"/>
  <c r="Q3805" i="5"/>
  <c r="R3805" i="5" s="1"/>
  <c r="Q3807" i="5"/>
  <c r="R3807" i="5" s="1"/>
  <c r="Q3809" i="5"/>
  <c r="R3809" i="5" s="1"/>
  <c r="Q3811" i="5"/>
  <c r="R3811" i="5" s="1"/>
  <c r="Q3813" i="5"/>
  <c r="R3813" i="5" s="1"/>
  <c r="Q3815" i="5"/>
  <c r="R3815" i="5" s="1"/>
  <c r="Q3817" i="5"/>
  <c r="R3817" i="5" s="1"/>
  <c r="Q3819" i="5"/>
  <c r="R3819" i="5" s="1"/>
  <c r="Q3821" i="5"/>
  <c r="R3821" i="5" s="1"/>
  <c r="Q3823" i="5"/>
  <c r="R3823" i="5" s="1"/>
  <c r="Q3825" i="5"/>
  <c r="R3825" i="5" s="1"/>
  <c r="Q3827" i="5"/>
  <c r="R3827" i="5" s="1"/>
  <c r="Q3829" i="5"/>
  <c r="R3829" i="5" s="1"/>
  <c r="Q3831" i="5"/>
  <c r="R3831" i="5" s="1"/>
  <c r="Q3833" i="5"/>
  <c r="R3833" i="5" s="1"/>
  <c r="Q3835" i="5"/>
  <c r="R3835" i="5" s="1"/>
  <c r="Q3837" i="5"/>
  <c r="R3837" i="5" s="1"/>
  <c r="Q3839" i="5"/>
  <c r="R3839" i="5" s="1"/>
  <c r="Q3841" i="5"/>
  <c r="R3841" i="5" s="1"/>
  <c r="Q3843" i="5"/>
  <c r="R3843" i="5" s="1"/>
  <c r="Q3845" i="5"/>
  <c r="R3845" i="5" s="1"/>
  <c r="Q3847" i="5"/>
  <c r="R3847" i="5" s="1"/>
  <c r="Q3849" i="5"/>
  <c r="R3849" i="5" s="1"/>
  <c r="Q3851" i="5"/>
  <c r="R3851" i="5" s="1"/>
  <c r="Q3853" i="5"/>
  <c r="R3853" i="5" s="1"/>
  <c r="Q3855" i="5"/>
  <c r="R3855" i="5" s="1"/>
  <c r="Q3857" i="5"/>
  <c r="R3857" i="5" s="1"/>
  <c r="Q3859" i="5"/>
  <c r="R3859" i="5" s="1"/>
  <c r="Q3861" i="5"/>
  <c r="R3861" i="5" s="1"/>
  <c r="Q3863" i="5"/>
  <c r="R3863" i="5" s="1"/>
  <c r="Q3865" i="5"/>
  <c r="R3865" i="5" s="1"/>
  <c r="Q3867" i="5"/>
  <c r="R3867" i="5" s="1"/>
  <c r="Q3869" i="5"/>
  <c r="R3869" i="5" s="1"/>
  <c r="Q3871" i="5"/>
  <c r="R3871" i="5" s="1"/>
  <c r="Q3873" i="5"/>
  <c r="R3873" i="5" s="1"/>
  <c r="Q3875" i="5"/>
  <c r="R3875" i="5" s="1"/>
  <c r="Q3877" i="5"/>
  <c r="R3877" i="5" s="1"/>
  <c r="Q3879" i="5"/>
  <c r="R3879" i="5" s="1"/>
  <c r="Q3881" i="5"/>
  <c r="R3881" i="5" s="1"/>
  <c r="Q3883" i="5"/>
  <c r="R3883" i="5" s="1"/>
  <c r="Q3885" i="5"/>
  <c r="R3885" i="5" s="1"/>
  <c r="Q3887" i="5"/>
  <c r="R3887" i="5" s="1"/>
  <c r="Q3889" i="5"/>
  <c r="R3889" i="5" s="1"/>
  <c r="Q3891" i="5"/>
  <c r="R3891" i="5" s="1"/>
  <c r="Q3893" i="5"/>
  <c r="R3893" i="5" s="1"/>
  <c r="Q4017" i="5"/>
  <c r="R4017" i="5" s="1"/>
  <c r="Q4041" i="5"/>
  <c r="R4041" i="5" s="1"/>
  <c r="Q4008" i="5"/>
  <c r="R4008" i="5" s="1"/>
  <c r="Q4032" i="5"/>
  <c r="R4032" i="5" s="1"/>
  <c r="Q3217" i="5"/>
  <c r="R3217" i="5" s="1"/>
  <c r="Q3219" i="5"/>
  <c r="R3219" i="5" s="1"/>
  <c r="Q3233" i="5"/>
  <c r="R3233" i="5" s="1"/>
  <c r="Q3235" i="5"/>
  <c r="R3235" i="5" s="1"/>
  <c r="Q3249" i="5"/>
  <c r="R3249" i="5" s="1"/>
  <c r="Q3251" i="5"/>
  <c r="R3251" i="5" s="1"/>
  <c r="Q3255" i="5"/>
  <c r="R3255" i="5" s="1"/>
  <c r="Q3257" i="5"/>
  <c r="R3257" i="5" s="1"/>
  <c r="Q3277" i="5"/>
  <c r="R3277" i="5" s="1"/>
  <c r="Q3279" i="5"/>
  <c r="R3279" i="5" s="1"/>
  <c r="Q3294" i="5"/>
  <c r="R3294" i="5" s="1"/>
  <c r="Q3310" i="5"/>
  <c r="R3310" i="5" s="1"/>
  <c r="Q3337" i="5"/>
  <c r="R3337" i="5" s="1"/>
  <c r="Q3339" i="5"/>
  <c r="R3339" i="5" s="1"/>
  <c r="Q3353" i="5"/>
  <c r="R3353" i="5" s="1"/>
  <c r="Q3355" i="5"/>
  <c r="R3355" i="5" s="1"/>
  <c r="Q3366" i="5"/>
  <c r="R3366" i="5" s="1"/>
  <c r="Q3373" i="5"/>
  <c r="R3373" i="5" s="1"/>
  <c r="Q3382" i="5"/>
  <c r="R3382" i="5" s="1"/>
  <c r="Q3389" i="5"/>
  <c r="R3389" i="5" s="1"/>
  <c r="Q3407" i="5"/>
  <c r="R3407" i="5" s="1"/>
  <c r="Q3425" i="5"/>
  <c r="R3425" i="5" s="1"/>
  <c r="Q3427" i="5"/>
  <c r="R3427" i="5" s="1"/>
  <c r="Q3429" i="5"/>
  <c r="R3429" i="5" s="1"/>
  <c r="Q3462" i="5"/>
  <c r="R3462" i="5" s="1"/>
  <c r="Q3471" i="5"/>
  <c r="R3471" i="5" s="1"/>
  <c r="Q3489" i="5"/>
  <c r="R3489" i="5" s="1"/>
  <c r="Q3491" i="5"/>
  <c r="R3491" i="5" s="1"/>
  <c r="Q3493" i="5"/>
  <c r="R3493" i="5" s="1"/>
  <c r="Q3526" i="5"/>
  <c r="R3526" i="5" s="1"/>
  <c r="Q3535" i="5"/>
  <c r="R3535" i="5" s="1"/>
  <c r="Q2067" i="5"/>
  <c r="R2067" i="5" s="1"/>
  <c r="Q2080" i="5"/>
  <c r="R2080" i="5" s="1"/>
  <c r="Q2106" i="5"/>
  <c r="R2106" i="5" s="1"/>
  <c r="Q2132" i="5"/>
  <c r="R2132" i="5" s="1"/>
  <c r="Q2134" i="5"/>
  <c r="R2134" i="5" s="1"/>
  <c r="Q2156" i="5"/>
  <c r="R2156" i="5" s="1"/>
  <c r="Q2158" i="5"/>
  <c r="R2158" i="5" s="1"/>
  <c r="Q2184" i="5"/>
  <c r="R2184" i="5" s="1"/>
  <c r="Q2208" i="5"/>
  <c r="R2208" i="5" s="1"/>
  <c r="Q2210" i="5"/>
  <c r="R2210" i="5" s="1"/>
  <c r="Q2250" i="5"/>
  <c r="R2250" i="5" s="1"/>
  <c r="Q2252" i="5"/>
  <c r="R2252" i="5" s="1"/>
  <c r="Q2254" i="5"/>
  <c r="R2254" i="5" s="1"/>
  <c r="Q2256" i="5"/>
  <c r="R2256" i="5" s="1"/>
  <c r="Q2258" i="5"/>
  <c r="R2258" i="5" s="1"/>
  <c r="Q2260" i="5"/>
  <c r="R2260" i="5" s="1"/>
  <c r="Q2262" i="5"/>
  <c r="R2262" i="5" s="1"/>
  <c r="Q2264" i="5"/>
  <c r="R2264" i="5" s="1"/>
  <c r="Q2703" i="5"/>
  <c r="R2703" i="5" s="1"/>
  <c r="Q2734" i="5"/>
  <c r="R2734" i="5" s="1"/>
  <c r="Q2738" i="5"/>
  <c r="R2738" i="5" s="1"/>
  <c r="Q2742" i="5"/>
  <c r="R2742" i="5" s="1"/>
  <c r="Q2746" i="5"/>
  <c r="R2746" i="5" s="1"/>
  <c r="Q2750" i="5"/>
  <c r="R2750" i="5" s="1"/>
  <c r="Q2754" i="5"/>
  <c r="R2754" i="5" s="1"/>
  <c r="Q2758" i="5"/>
  <c r="R2758" i="5" s="1"/>
  <c r="Q2762" i="5"/>
  <c r="R2762" i="5" s="1"/>
  <c r="Q2766" i="5"/>
  <c r="R2766" i="5" s="1"/>
  <c r="Q2770" i="5"/>
  <c r="R2770" i="5" s="1"/>
  <c r="Q2774" i="5"/>
  <c r="R2774" i="5" s="1"/>
  <c r="Q2778" i="5"/>
  <c r="R2778" i="5" s="1"/>
  <c r="Q2782" i="5"/>
  <c r="R2782" i="5" s="1"/>
  <c r="Q2786" i="5"/>
  <c r="R2786" i="5" s="1"/>
  <c r="Q2790" i="5"/>
  <c r="R2790" i="5" s="1"/>
  <c r="Q2794" i="5"/>
  <c r="R2794" i="5" s="1"/>
  <c r="Q2798" i="5"/>
  <c r="R2798" i="5" s="1"/>
  <c r="Q2802" i="5"/>
  <c r="R2802" i="5" s="1"/>
  <c r="Q2806" i="5"/>
  <c r="R2806" i="5" s="1"/>
  <c r="Q2810" i="5"/>
  <c r="R2810" i="5" s="1"/>
  <c r="Q2814" i="5"/>
  <c r="R2814" i="5" s="1"/>
  <c r="Q2818" i="5"/>
  <c r="R2818" i="5" s="1"/>
  <c r="Q2822" i="5"/>
  <c r="R2822" i="5" s="1"/>
  <c r="Q2826" i="5"/>
  <c r="R2826" i="5" s="1"/>
  <c r="Q2830" i="5"/>
  <c r="R2830" i="5" s="1"/>
  <c r="Q2834" i="5"/>
  <c r="R2834" i="5" s="1"/>
  <c r="Q2838" i="5"/>
  <c r="R2838" i="5" s="1"/>
  <c r="Q2842" i="5"/>
  <c r="R2842" i="5" s="1"/>
  <c r="Q2846" i="5"/>
  <c r="R2846" i="5" s="1"/>
  <c r="Q2850" i="5"/>
  <c r="R2850" i="5" s="1"/>
  <c r="Q2854" i="5"/>
  <c r="R2854" i="5" s="1"/>
  <c r="Q2858" i="5"/>
  <c r="R2858" i="5" s="1"/>
  <c r="Q2862" i="5"/>
  <c r="R2862" i="5" s="1"/>
  <c r="Q2866" i="5"/>
  <c r="R2866" i="5" s="1"/>
  <c r="Q2870" i="5"/>
  <c r="R2870" i="5" s="1"/>
  <c r="Q2874" i="5"/>
  <c r="R2874" i="5" s="1"/>
  <c r="Q2878" i="5"/>
  <c r="R2878" i="5" s="1"/>
  <c r="Q2882" i="5"/>
  <c r="R2882" i="5" s="1"/>
  <c r="Q2886" i="5"/>
  <c r="R2886" i="5" s="1"/>
  <c r="Q2890" i="5"/>
  <c r="R2890" i="5" s="1"/>
  <c r="Q2894" i="5"/>
  <c r="R2894" i="5" s="1"/>
  <c r="Q2898" i="5"/>
  <c r="R2898" i="5" s="1"/>
  <c r="Q2902" i="5"/>
  <c r="R2902" i="5" s="1"/>
  <c r="Q2906" i="5"/>
  <c r="R2906" i="5" s="1"/>
  <c r="Q2910" i="5"/>
  <c r="R2910" i="5" s="1"/>
  <c r="Q2914" i="5"/>
  <c r="R2914" i="5" s="1"/>
  <c r="Q2918" i="5"/>
  <c r="R2918" i="5" s="1"/>
  <c r="Q2922" i="5"/>
  <c r="R2922" i="5" s="1"/>
  <c r="Q2926" i="5"/>
  <c r="R2926" i="5" s="1"/>
  <c r="Q2930" i="5"/>
  <c r="R2930" i="5" s="1"/>
  <c r="Q2934" i="5"/>
  <c r="R2934" i="5" s="1"/>
  <c r="Q2938" i="5"/>
  <c r="R2938" i="5" s="1"/>
  <c r="Q2942" i="5"/>
  <c r="R2942" i="5" s="1"/>
  <c r="Q2946" i="5"/>
  <c r="R2946" i="5" s="1"/>
  <c r="Q2950" i="5"/>
  <c r="R2950" i="5" s="1"/>
  <c r="Q2954" i="5"/>
  <c r="R2954" i="5" s="1"/>
  <c r="Q2958" i="5"/>
  <c r="R2958" i="5" s="1"/>
  <c r="Q2962" i="5"/>
  <c r="R2962" i="5" s="1"/>
  <c r="Q2966" i="5"/>
  <c r="R2966" i="5" s="1"/>
  <c r="Q2970" i="5"/>
  <c r="R2970" i="5" s="1"/>
  <c r="Q2974" i="5"/>
  <c r="R2974" i="5" s="1"/>
  <c r="Q2978" i="5"/>
  <c r="R2978" i="5" s="1"/>
  <c r="Q2982" i="5"/>
  <c r="R2982" i="5" s="1"/>
  <c r="Q2986" i="5"/>
  <c r="R2986" i="5" s="1"/>
  <c r="Q2988" i="5"/>
  <c r="R2988" i="5" s="1"/>
  <c r="Q2990" i="5"/>
  <c r="R2990" i="5" s="1"/>
  <c r="Q2994" i="5"/>
  <c r="R2994" i="5" s="1"/>
  <c r="Q3023" i="5"/>
  <c r="R3023" i="5" s="1"/>
  <c r="Q3054" i="5"/>
  <c r="R3054" i="5" s="1"/>
  <c r="Q3073" i="5"/>
  <c r="R3073" i="5" s="1"/>
  <c r="Q3075" i="5"/>
  <c r="R3075" i="5" s="1"/>
  <c r="Q3082" i="5"/>
  <c r="R3082" i="5" s="1"/>
  <c r="Q3099" i="5"/>
  <c r="R3099" i="5" s="1"/>
  <c r="Q3113" i="5"/>
  <c r="R3113" i="5" s="1"/>
  <c r="Q3263" i="5"/>
  <c r="R3263" i="5" s="1"/>
  <c r="Q3281" i="5"/>
  <c r="R3281" i="5" s="1"/>
  <c r="Q3283" i="5"/>
  <c r="R3283" i="5" s="1"/>
  <c r="Q3305" i="5"/>
  <c r="R3305" i="5" s="1"/>
  <c r="Q3321" i="5"/>
  <c r="R3321" i="5" s="1"/>
  <c r="Q3343" i="5"/>
  <c r="R3343" i="5" s="1"/>
  <c r="Q3359" i="5"/>
  <c r="R3359" i="5" s="1"/>
  <c r="Q3409" i="5"/>
  <c r="R3409" i="5" s="1"/>
  <c r="Q3411" i="5"/>
  <c r="R3411" i="5" s="1"/>
  <c r="Q3413" i="5"/>
  <c r="R3413" i="5" s="1"/>
  <c r="Q3446" i="5"/>
  <c r="R3446" i="5" s="1"/>
  <c r="Q3455" i="5"/>
  <c r="R3455" i="5" s="1"/>
  <c r="Q3473" i="5"/>
  <c r="R3473" i="5" s="1"/>
  <c r="Q3475" i="5"/>
  <c r="R3475" i="5" s="1"/>
  <c r="Q3477" i="5"/>
  <c r="R3477" i="5" s="1"/>
  <c r="Q3510" i="5"/>
  <c r="R3510" i="5" s="1"/>
  <c r="Q3519" i="5"/>
  <c r="R3519" i="5" s="1"/>
  <c r="Q3537" i="5"/>
  <c r="R3537" i="5" s="1"/>
  <c r="Q3539" i="5"/>
  <c r="R3539" i="5" s="1"/>
  <c r="Q3541" i="5"/>
  <c r="R3541" i="5" s="1"/>
  <c r="Q3558" i="5"/>
  <c r="R3558" i="5" s="1"/>
  <c r="Q3567" i="5"/>
  <c r="R3567" i="5" s="1"/>
  <c r="Q3569" i="5"/>
  <c r="R3569" i="5" s="1"/>
  <c r="Q3571" i="5"/>
  <c r="R3571" i="5" s="1"/>
  <c r="Q3573" i="5"/>
  <c r="R3573" i="5" s="1"/>
  <c r="Q3575" i="5"/>
  <c r="R3575" i="5" s="1"/>
  <c r="Q3992" i="5"/>
  <c r="R3992" i="5" s="1"/>
  <c r="Q4082" i="5"/>
  <c r="R4082" i="5" s="1"/>
  <c r="Q4103" i="5"/>
  <c r="R4103" i="5" s="1"/>
  <c r="Q4242" i="5"/>
  <c r="R4242" i="5" s="1"/>
  <c r="Q4003" i="5"/>
  <c r="R4003" i="5" s="1"/>
  <c r="Q4005" i="5"/>
  <c r="R4005" i="5" s="1"/>
  <c r="Q4007" i="5"/>
  <c r="R4007" i="5" s="1"/>
  <c r="Q4027" i="5"/>
  <c r="R4027" i="5" s="1"/>
  <c r="Q4029" i="5"/>
  <c r="R4029" i="5" s="1"/>
  <c r="Q4031" i="5"/>
  <c r="R4031" i="5" s="1"/>
  <c r="Q3193" i="5"/>
  <c r="R3193" i="5" s="1"/>
  <c r="Q3195" i="5"/>
  <c r="R3195" i="5" s="1"/>
  <c r="Q3209" i="5"/>
  <c r="R3209" i="5" s="1"/>
  <c r="Q3211" i="5"/>
  <c r="R3211" i="5" s="1"/>
  <c r="Q3225" i="5"/>
  <c r="R3225" i="5" s="1"/>
  <c r="Q3227" i="5"/>
  <c r="R3227" i="5" s="1"/>
  <c r="Q3241" i="5"/>
  <c r="R3241" i="5" s="1"/>
  <c r="Q3243" i="5"/>
  <c r="R3243" i="5" s="1"/>
  <c r="Q3271" i="5"/>
  <c r="R3271" i="5" s="1"/>
  <c r="Q3278" i="5"/>
  <c r="R3278" i="5" s="1"/>
  <c r="Q3291" i="5"/>
  <c r="R3291" i="5" s="1"/>
  <c r="Q3293" i="5"/>
  <c r="R3293" i="5" s="1"/>
  <c r="Q3302" i="5"/>
  <c r="R3302" i="5" s="1"/>
  <c r="Q3318" i="5"/>
  <c r="R3318" i="5" s="1"/>
  <c r="Q3325" i="5"/>
  <c r="R3325" i="5" s="1"/>
  <c r="Q3327" i="5"/>
  <c r="R3327" i="5" s="1"/>
  <c r="Q3345" i="5"/>
  <c r="R3345" i="5" s="1"/>
  <c r="Q3347" i="5"/>
  <c r="R3347" i="5" s="1"/>
  <c r="Q3361" i="5"/>
  <c r="R3361" i="5" s="1"/>
  <c r="Q3363" i="5"/>
  <c r="R3363" i="5" s="1"/>
  <c r="Q3365" i="5"/>
  <c r="R3365" i="5" s="1"/>
  <c r="Q3374" i="5"/>
  <c r="R3374" i="5" s="1"/>
  <c r="Q3381" i="5"/>
  <c r="R3381" i="5" s="1"/>
  <c r="Q3390" i="5"/>
  <c r="R3390" i="5" s="1"/>
  <c r="Q3399" i="5"/>
  <c r="R3399" i="5" s="1"/>
  <c r="Q3430" i="5"/>
  <c r="R3430" i="5" s="1"/>
  <c r="Q3439" i="5"/>
  <c r="R3439" i="5" s="1"/>
  <c r="Q3457" i="5"/>
  <c r="R3457" i="5" s="1"/>
  <c r="Q3459" i="5"/>
  <c r="R3459" i="5" s="1"/>
  <c r="Q3461" i="5"/>
  <c r="R3461" i="5" s="1"/>
  <c r="Q3494" i="5"/>
  <c r="R3494" i="5" s="1"/>
  <c r="Q3503" i="5"/>
  <c r="R3503" i="5" s="1"/>
  <c r="Q3521" i="5"/>
  <c r="R3521" i="5" s="1"/>
  <c r="Q3523" i="5"/>
  <c r="R3523" i="5" s="1"/>
  <c r="Q3525" i="5"/>
  <c r="R3525" i="5" s="1"/>
  <c r="Q3585" i="5"/>
  <c r="R3585" i="5" s="1"/>
  <c r="Q3587" i="5"/>
  <c r="R3587" i="5" s="1"/>
  <c r="Q3589" i="5"/>
  <c r="R3589" i="5" s="1"/>
  <c r="Q3591" i="5"/>
  <c r="R3591" i="5" s="1"/>
  <c r="Q4717" i="5"/>
  <c r="R4717" i="5" s="1"/>
  <c r="Q4723" i="5"/>
  <c r="R4723" i="5" s="1"/>
  <c r="Q4727" i="5"/>
  <c r="R4727" i="5" s="1"/>
  <c r="Q4746" i="5"/>
  <c r="R4746" i="5" s="1"/>
  <c r="Q4748" i="5"/>
  <c r="R4748" i="5" s="1"/>
  <c r="Q4750" i="5"/>
  <c r="R4750" i="5" s="1"/>
  <c r="Q4752" i="5"/>
  <c r="R4752" i="5" s="1"/>
  <c r="Q4799" i="5"/>
  <c r="R4799" i="5" s="1"/>
  <c r="Q4808" i="5"/>
  <c r="R4808" i="5" s="1"/>
  <c r="Q4839" i="5"/>
  <c r="R4839" i="5" s="1"/>
  <c r="Q4846" i="5"/>
  <c r="R4846" i="5" s="1"/>
  <c r="Q4879" i="5"/>
  <c r="R4879" i="5" s="1"/>
  <c r="Q4888" i="5"/>
  <c r="R4888" i="5" s="1"/>
  <c r="Q4906" i="5"/>
  <c r="R4906" i="5" s="1"/>
  <c r="Q4908" i="5"/>
  <c r="R4908" i="5" s="1"/>
  <c r="Q4910" i="5"/>
  <c r="R4910" i="5" s="1"/>
  <c r="Q4943" i="5"/>
  <c r="R4943" i="5" s="1"/>
  <c r="Q4952" i="5"/>
  <c r="R4952" i="5" s="1"/>
  <c r="Q4970" i="5"/>
  <c r="R4970" i="5" s="1"/>
  <c r="Q4972" i="5"/>
  <c r="R4972" i="5" s="1"/>
  <c r="Q4974" i="5"/>
  <c r="R4974" i="5" s="1"/>
  <c r="Q5007" i="5"/>
  <c r="R5007" i="5" s="1"/>
  <c r="Q5016" i="5"/>
  <c r="R5016" i="5" s="1"/>
  <c r="Q5034" i="5"/>
  <c r="R5034" i="5" s="1"/>
  <c r="Q5036" i="5"/>
  <c r="R5036" i="5" s="1"/>
  <c r="Q5038" i="5"/>
  <c r="R5038" i="5" s="1"/>
  <c r="Q5071" i="5"/>
  <c r="R5071" i="5" s="1"/>
  <c r="Q5080" i="5"/>
  <c r="R5080" i="5" s="1"/>
  <c r="Q5098" i="5"/>
  <c r="R5098" i="5" s="1"/>
  <c r="Q5100" i="5"/>
  <c r="R5100" i="5" s="1"/>
  <c r="Q5102" i="5"/>
  <c r="R5102" i="5" s="1"/>
  <c r="Q5135" i="5"/>
  <c r="R5135" i="5" s="1"/>
  <c r="Q5144" i="5"/>
  <c r="R5144" i="5" s="1"/>
  <c r="Q5162" i="5"/>
  <c r="R5162" i="5" s="1"/>
  <c r="Q5164" i="5"/>
  <c r="R5164" i="5" s="1"/>
  <c r="Q5166" i="5"/>
  <c r="R5166" i="5" s="1"/>
  <c r="Q5168" i="5"/>
  <c r="R5168" i="5" s="1"/>
  <c r="Q5183" i="5"/>
  <c r="R5183" i="5" s="1"/>
  <c r="Q4251" i="5"/>
  <c r="R4251" i="5" s="1"/>
  <c r="Q4269" i="5"/>
  <c r="R4269" i="5" s="1"/>
  <c r="Q4271" i="5"/>
  <c r="R4271" i="5" s="1"/>
  <c r="Q4273" i="5"/>
  <c r="R4273" i="5" s="1"/>
  <c r="Q4306" i="5"/>
  <c r="R4306" i="5" s="1"/>
  <c r="Q4315" i="5"/>
  <c r="R4315" i="5" s="1"/>
  <c r="Q4333" i="5"/>
  <c r="R4333" i="5" s="1"/>
  <c r="Q4335" i="5"/>
  <c r="R4335" i="5" s="1"/>
  <c r="Q4337" i="5"/>
  <c r="R4337" i="5" s="1"/>
  <c r="Q4370" i="5"/>
  <c r="R4370" i="5" s="1"/>
  <c r="Q4379" i="5"/>
  <c r="R4379" i="5" s="1"/>
  <c r="Q4397" i="5"/>
  <c r="R4397" i="5" s="1"/>
  <c r="Q4399" i="5"/>
  <c r="R4399" i="5" s="1"/>
  <c r="Q4401" i="5"/>
  <c r="R4401" i="5" s="1"/>
  <c r="Q4434" i="5"/>
  <c r="R4434" i="5" s="1"/>
  <c r="Q4443" i="5"/>
  <c r="R4443" i="5" s="1"/>
  <c r="Q4461" i="5"/>
  <c r="R4461" i="5" s="1"/>
  <c r="Q4463" i="5"/>
  <c r="R4463" i="5" s="1"/>
  <c r="Q4465" i="5"/>
  <c r="R4465" i="5" s="1"/>
  <c r="Q4056" i="5"/>
  <c r="R4056" i="5" s="1"/>
  <c r="Q4067" i="5"/>
  <c r="R4067" i="5" s="1"/>
  <c r="Q4069" i="5"/>
  <c r="R4069" i="5" s="1"/>
  <c r="Q4073" i="5"/>
  <c r="R4073" i="5" s="1"/>
  <c r="Q4105" i="5"/>
  <c r="R4105" i="5" s="1"/>
  <c r="Q4229" i="5"/>
  <c r="R4229" i="5" s="1"/>
  <c r="Q4231" i="5"/>
  <c r="R4231" i="5" s="1"/>
  <c r="Q4233" i="5"/>
  <c r="R4233" i="5" s="1"/>
  <c r="Q4266" i="5"/>
  <c r="R4266" i="5" s="1"/>
  <c r="Q4275" i="5"/>
  <c r="R4275" i="5" s="1"/>
  <c r="Q4293" i="5"/>
  <c r="R4293" i="5" s="1"/>
  <c r="Q4295" i="5"/>
  <c r="R4295" i="5" s="1"/>
  <c r="Q4297" i="5"/>
  <c r="R4297" i="5" s="1"/>
  <c r="Q4330" i="5"/>
  <c r="R4330" i="5" s="1"/>
  <c r="Q4339" i="5"/>
  <c r="R4339" i="5" s="1"/>
  <c r="Q4357" i="5"/>
  <c r="R4357" i="5" s="1"/>
  <c r="Q4359" i="5"/>
  <c r="R4359" i="5" s="1"/>
  <c r="Q4361" i="5"/>
  <c r="R4361" i="5" s="1"/>
  <c r="Q4394" i="5"/>
  <c r="R4394" i="5" s="1"/>
  <c r="Q4403" i="5"/>
  <c r="R4403" i="5" s="1"/>
  <c r="Q4421" i="5"/>
  <c r="R4421" i="5" s="1"/>
  <c r="Q4423" i="5"/>
  <c r="R4423" i="5" s="1"/>
  <c r="Q4425" i="5"/>
  <c r="R4425" i="5" s="1"/>
  <c r="Q4458" i="5"/>
  <c r="R4458" i="5" s="1"/>
  <c r="Q4467" i="5"/>
  <c r="R4467" i="5" s="1"/>
  <c r="Q4735" i="5"/>
  <c r="R4735" i="5" s="1"/>
  <c r="Q4758" i="5"/>
  <c r="R4758" i="5" s="1"/>
  <c r="Q4792" i="5"/>
  <c r="R4792" i="5" s="1"/>
  <c r="Q4810" i="5"/>
  <c r="R4810" i="5" s="1"/>
  <c r="Q4812" i="5"/>
  <c r="R4812" i="5" s="1"/>
  <c r="Q4814" i="5"/>
  <c r="R4814" i="5" s="1"/>
  <c r="Q4823" i="5"/>
  <c r="R4823" i="5" s="1"/>
  <c r="Q4832" i="5"/>
  <c r="R4832" i="5" s="1"/>
  <c r="Q4863" i="5"/>
  <c r="R4863" i="5" s="1"/>
  <c r="Q4872" i="5"/>
  <c r="R4872" i="5" s="1"/>
  <c r="Q4890" i="5"/>
  <c r="R4890" i="5" s="1"/>
  <c r="Q4892" i="5"/>
  <c r="R4892" i="5" s="1"/>
  <c r="Q4894" i="5"/>
  <c r="R4894" i="5" s="1"/>
  <c r="Q4927" i="5"/>
  <c r="R4927" i="5" s="1"/>
  <c r="Q4936" i="5"/>
  <c r="R4936" i="5" s="1"/>
  <c r="Q4954" i="5"/>
  <c r="R4954" i="5" s="1"/>
  <c r="Q4956" i="5"/>
  <c r="R4956" i="5" s="1"/>
  <c r="Q4958" i="5"/>
  <c r="R4958" i="5" s="1"/>
  <c r="Q4991" i="5"/>
  <c r="R4991" i="5" s="1"/>
  <c r="Q5000" i="5"/>
  <c r="R5000" i="5" s="1"/>
  <c r="Q5018" i="5"/>
  <c r="R5018" i="5" s="1"/>
  <c r="Q5020" i="5"/>
  <c r="R5020" i="5" s="1"/>
  <c r="Q5022" i="5"/>
  <c r="R5022" i="5" s="1"/>
  <c r="Q5055" i="5"/>
  <c r="R5055" i="5" s="1"/>
  <c r="Q5064" i="5"/>
  <c r="R5064" i="5" s="1"/>
  <c r="Q5082" i="5"/>
  <c r="R5082" i="5" s="1"/>
  <c r="Q5084" i="5"/>
  <c r="R5084" i="5" s="1"/>
  <c r="Q5086" i="5"/>
  <c r="R5086" i="5" s="1"/>
  <c r="Q5119" i="5"/>
  <c r="R5119" i="5" s="1"/>
  <c r="Q5128" i="5"/>
  <c r="R5128" i="5" s="1"/>
  <c r="Q5146" i="5"/>
  <c r="R5146" i="5" s="1"/>
  <c r="Q5148" i="5"/>
  <c r="R5148" i="5" s="1"/>
  <c r="Q5150" i="5"/>
  <c r="R5150" i="5" s="1"/>
  <c r="Q5170" i="5"/>
  <c r="R5170" i="5" s="1"/>
  <c r="Q4235" i="5"/>
  <c r="R4235" i="5" s="1"/>
  <c r="Q4299" i="5"/>
  <c r="R4299" i="5" s="1"/>
  <c r="Q4363" i="5"/>
  <c r="R4363" i="5" s="1"/>
  <c r="Q4427" i="5"/>
  <c r="R4427" i="5" s="1"/>
  <c r="Q4816" i="5"/>
  <c r="R4816" i="5" s="1"/>
  <c r="Q4718" i="5"/>
  <c r="R4718" i="5" s="1"/>
  <c r="Q4720" i="5"/>
  <c r="R4720" i="5" s="1"/>
  <c r="Q4722" i="5"/>
  <c r="R4722" i="5" s="1"/>
  <c r="Q4724" i="5"/>
  <c r="R4724" i="5" s="1"/>
  <c r="Q4728" i="5"/>
  <c r="R4728" i="5" s="1"/>
  <c r="Q4730" i="5"/>
  <c r="R4730" i="5" s="1"/>
  <c r="Q4751" i="5"/>
  <c r="R4751" i="5" s="1"/>
  <c r="Q4760" i="5"/>
  <c r="R4760" i="5" s="1"/>
  <c r="Q4767" i="5"/>
  <c r="R4767" i="5" s="1"/>
  <c r="Q4776" i="5"/>
  <c r="R4776" i="5" s="1"/>
  <c r="Q4794" i="5"/>
  <c r="R4794" i="5" s="1"/>
  <c r="Q4796" i="5"/>
  <c r="R4796" i="5" s="1"/>
  <c r="Q4798" i="5"/>
  <c r="R4798" i="5" s="1"/>
  <c r="Q4834" i="5"/>
  <c r="R4834" i="5" s="1"/>
  <c r="Q4836" i="5"/>
  <c r="R4836" i="5" s="1"/>
  <c r="Q4838" i="5"/>
  <c r="R4838" i="5" s="1"/>
  <c r="Q4847" i="5"/>
  <c r="R4847" i="5" s="1"/>
  <c r="Q4856" i="5"/>
  <c r="R4856" i="5" s="1"/>
  <c r="Q4874" i="5"/>
  <c r="R4874" i="5" s="1"/>
  <c r="Q4876" i="5"/>
  <c r="R4876" i="5" s="1"/>
  <c r="Q4878" i="5"/>
  <c r="R4878" i="5" s="1"/>
  <c r="Q4911" i="5"/>
  <c r="R4911" i="5" s="1"/>
  <c r="Q4920" i="5"/>
  <c r="R4920" i="5" s="1"/>
  <c r="Q4938" i="5"/>
  <c r="R4938" i="5" s="1"/>
  <c r="Q4940" i="5"/>
  <c r="R4940" i="5" s="1"/>
  <c r="Q4942" i="5"/>
  <c r="R4942" i="5" s="1"/>
  <c r="Q4975" i="5"/>
  <c r="R4975" i="5" s="1"/>
  <c r="Q4984" i="5"/>
  <c r="R4984" i="5" s="1"/>
  <c r="Q5002" i="5"/>
  <c r="R5002" i="5" s="1"/>
  <c r="Q5004" i="5"/>
  <c r="R5004" i="5" s="1"/>
  <c r="Q5006" i="5"/>
  <c r="R5006" i="5" s="1"/>
  <c r="Q5039" i="5"/>
  <c r="R5039" i="5" s="1"/>
  <c r="Q5048" i="5"/>
  <c r="R5048" i="5" s="1"/>
  <c r="Q5066" i="5"/>
  <c r="R5066" i="5" s="1"/>
  <c r="Q5068" i="5"/>
  <c r="R5068" i="5" s="1"/>
  <c r="Q5070" i="5"/>
  <c r="R5070" i="5" s="1"/>
  <c r="Q5103" i="5"/>
  <c r="R5103" i="5" s="1"/>
  <c r="Q5112" i="5"/>
  <c r="R5112" i="5" s="1"/>
  <c r="Q5130" i="5"/>
  <c r="R5130" i="5" s="1"/>
  <c r="Q5132" i="5"/>
  <c r="R5132" i="5" s="1"/>
  <c r="Q5134" i="5"/>
  <c r="R5134" i="5" s="1"/>
  <c r="Q5167" i="5"/>
  <c r="R5167" i="5" s="1"/>
  <c r="Q4113" i="5"/>
  <c r="R4113" i="5" s="1"/>
  <c r="Q4115" i="5"/>
  <c r="R4115" i="5" s="1"/>
  <c r="Q4237" i="5"/>
  <c r="R4237" i="5" s="1"/>
  <c r="Q4239" i="5"/>
  <c r="R4239" i="5" s="1"/>
  <c r="Q4241" i="5"/>
  <c r="R4241" i="5" s="1"/>
  <c r="Q4274" i="5"/>
  <c r="R4274" i="5" s="1"/>
  <c r="Q4283" i="5"/>
  <c r="R4283" i="5" s="1"/>
  <c r="Q4301" i="5"/>
  <c r="R4301" i="5" s="1"/>
  <c r="Q4303" i="5"/>
  <c r="R4303" i="5" s="1"/>
  <c r="Q4305" i="5"/>
  <c r="R4305" i="5" s="1"/>
  <c r="Q4338" i="5"/>
  <c r="R4338" i="5" s="1"/>
  <c r="Q4347" i="5"/>
  <c r="R4347" i="5" s="1"/>
  <c r="Q4365" i="5"/>
  <c r="R4365" i="5" s="1"/>
  <c r="Q4367" i="5"/>
  <c r="R4367" i="5" s="1"/>
  <c r="Q4369" i="5"/>
  <c r="R4369" i="5" s="1"/>
  <c r="Q4402" i="5"/>
  <c r="R4402" i="5" s="1"/>
  <c r="Q4411" i="5"/>
  <c r="R4411" i="5" s="1"/>
  <c r="Q4429" i="5"/>
  <c r="R4429" i="5" s="1"/>
  <c r="Q4431" i="5"/>
  <c r="R4431" i="5" s="1"/>
  <c r="Q4433" i="5"/>
  <c r="R4433" i="5" s="1"/>
  <c r="Q4466" i="5"/>
  <c r="R4466" i="5" s="1"/>
  <c r="Q4475" i="5"/>
  <c r="R4475" i="5" s="1"/>
  <c r="Q4732" i="5"/>
  <c r="R4732" i="5" s="1"/>
  <c r="Q3895" i="5"/>
  <c r="R3895" i="5" s="1"/>
  <c r="Q3897" i="5"/>
  <c r="R3897" i="5" s="1"/>
  <c r="Q3899" i="5"/>
  <c r="R3899" i="5" s="1"/>
  <c r="Q3901" i="5"/>
  <c r="R3901" i="5" s="1"/>
  <c r="Q3903" i="5"/>
  <c r="R3903" i="5" s="1"/>
  <c r="Q3905" i="5"/>
  <c r="R3905" i="5" s="1"/>
  <c r="Q3907" i="5"/>
  <c r="R3907" i="5" s="1"/>
  <c r="Q3909" i="5"/>
  <c r="R3909" i="5" s="1"/>
  <c r="Q3911" i="5"/>
  <c r="R3911" i="5" s="1"/>
  <c r="Q3913" i="5"/>
  <c r="R3913" i="5" s="1"/>
  <c r="Q3915" i="5"/>
  <c r="R3915" i="5" s="1"/>
  <c r="Q3917" i="5"/>
  <c r="R3917" i="5" s="1"/>
  <c r="Q3919" i="5"/>
  <c r="R3919" i="5" s="1"/>
  <c r="Q3921" i="5"/>
  <c r="R3921" i="5" s="1"/>
  <c r="Q3923" i="5"/>
  <c r="R3923" i="5" s="1"/>
  <c r="Q3925" i="5"/>
  <c r="R3925" i="5" s="1"/>
  <c r="Q3927" i="5"/>
  <c r="R3927" i="5" s="1"/>
  <c r="Q3929" i="5"/>
  <c r="R3929" i="5" s="1"/>
  <c r="Q3931" i="5"/>
  <c r="R3931" i="5" s="1"/>
  <c r="Q3933" i="5"/>
  <c r="R3933" i="5" s="1"/>
  <c r="Q3935" i="5"/>
  <c r="R3935" i="5" s="1"/>
  <c r="Q3937" i="5"/>
  <c r="R3937" i="5" s="1"/>
  <c r="Q3939" i="5"/>
  <c r="R3939" i="5" s="1"/>
  <c r="Q3941" i="5"/>
  <c r="R3941" i="5" s="1"/>
  <c r="Q3943" i="5"/>
  <c r="R3943" i="5" s="1"/>
  <c r="Q3945" i="5"/>
  <c r="R3945" i="5" s="1"/>
  <c r="Q3947" i="5"/>
  <c r="R3947" i="5" s="1"/>
  <c r="Q3949" i="5"/>
  <c r="R3949" i="5" s="1"/>
  <c r="Q3951" i="5"/>
  <c r="R3951" i="5" s="1"/>
  <c r="Q3953" i="5"/>
  <c r="R3953" i="5" s="1"/>
  <c r="Q3955" i="5"/>
  <c r="R3955" i="5" s="1"/>
  <c r="Q3957" i="5"/>
  <c r="R3957" i="5" s="1"/>
  <c r="Q3959" i="5"/>
  <c r="R3959" i="5" s="1"/>
  <c r="Q3961" i="5"/>
  <c r="R3961" i="5" s="1"/>
  <c r="Q3963" i="5"/>
  <c r="R3963" i="5" s="1"/>
  <c r="Q3965" i="5"/>
  <c r="R3965" i="5" s="1"/>
  <c r="Q3967" i="5"/>
  <c r="R3967" i="5" s="1"/>
  <c r="Q3969" i="5"/>
  <c r="R3969" i="5" s="1"/>
  <c r="Q3971" i="5"/>
  <c r="R3971" i="5" s="1"/>
  <c r="Q3973" i="5"/>
  <c r="R3973" i="5" s="1"/>
  <c r="Q3975" i="5"/>
  <c r="R3975" i="5" s="1"/>
  <c r="Q3977" i="5"/>
  <c r="R3977" i="5" s="1"/>
  <c r="Q3979" i="5"/>
  <c r="R3979" i="5" s="1"/>
  <c r="Q3981" i="5"/>
  <c r="R3981" i="5" s="1"/>
  <c r="Q3983" i="5"/>
  <c r="R3983" i="5" s="1"/>
  <c r="Q3985" i="5"/>
  <c r="R3985" i="5" s="1"/>
  <c r="Q3987" i="5"/>
  <c r="R3987" i="5" s="1"/>
  <c r="Q3989" i="5"/>
  <c r="R3989" i="5" s="1"/>
  <c r="Q3991" i="5"/>
  <c r="R3991" i="5" s="1"/>
  <c r="Q4024" i="5"/>
  <c r="R4024" i="5" s="1"/>
  <c r="Q4033" i="5"/>
  <c r="R4033" i="5" s="1"/>
  <c r="Q4051" i="5"/>
  <c r="R4051" i="5" s="1"/>
  <c r="Q4053" i="5"/>
  <c r="R4053" i="5" s="1"/>
  <c r="Q4055" i="5"/>
  <c r="R4055" i="5" s="1"/>
  <c r="Q4085" i="5"/>
  <c r="R4085" i="5" s="1"/>
  <c r="Q4087" i="5"/>
  <c r="R4087" i="5" s="1"/>
  <c r="Q4089" i="5"/>
  <c r="R4089" i="5" s="1"/>
  <c r="Q4091" i="5"/>
  <c r="R4091" i="5" s="1"/>
  <c r="Q4093" i="5"/>
  <c r="R4093" i="5" s="1"/>
  <c r="Q4095" i="5"/>
  <c r="R4095" i="5" s="1"/>
  <c r="Q4097" i="5"/>
  <c r="R4097" i="5" s="1"/>
  <c r="Q4117" i="5"/>
  <c r="R4117" i="5" s="1"/>
  <c r="Q4119" i="5"/>
  <c r="R4119" i="5" s="1"/>
  <c r="Q4121" i="5"/>
  <c r="R4121" i="5" s="1"/>
  <c r="Q4123" i="5"/>
  <c r="R4123" i="5" s="1"/>
  <c r="Q4234" i="5"/>
  <c r="R4234" i="5" s="1"/>
  <c r="Q4243" i="5"/>
  <c r="R4243" i="5" s="1"/>
  <c r="Q4261" i="5"/>
  <c r="R4261" i="5" s="1"/>
  <c r="Q4263" i="5"/>
  <c r="R4263" i="5" s="1"/>
  <c r="Q4265" i="5"/>
  <c r="R4265" i="5" s="1"/>
  <c r="Q4298" i="5"/>
  <c r="R4298" i="5" s="1"/>
  <c r="Q4307" i="5"/>
  <c r="R4307" i="5" s="1"/>
  <c r="Q4325" i="5"/>
  <c r="R4325" i="5" s="1"/>
  <c r="Q4327" i="5"/>
  <c r="R4327" i="5" s="1"/>
  <c r="Q4329" i="5"/>
  <c r="R4329" i="5" s="1"/>
  <c r="Q4362" i="5"/>
  <c r="R4362" i="5" s="1"/>
  <c r="Q4371" i="5"/>
  <c r="R4371" i="5" s="1"/>
  <c r="Q4389" i="5"/>
  <c r="R4389" i="5" s="1"/>
  <c r="Q4391" i="5"/>
  <c r="R4391" i="5" s="1"/>
  <c r="Q4393" i="5"/>
  <c r="R4393" i="5" s="1"/>
  <c r="Q4426" i="5"/>
  <c r="R4426" i="5" s="1"/>
  <c r="Q4435" i="5"/>
  <c r="R4435" i="5" s="1"/>
  <c r="Q4453" i="5"/>
  <c r="R4453" i="5" s="1"/>
  <c r="Q4455" i="5"/>
  <c r="R4455" i="5" s="1"/>
  <c r="Q4457" i="5"/>
  <c r="R4457" i="5" s="1"/>
  <c r="Q4734" i="5"/>
  <c r="R4734" i="5" s="1"/>
  <c r="Q4736" i="5"/>
  <c r="R4736" i="5" s="1"/>
  <c r="Q4762" i="5"/>
  <c r="R4762" i="5" s="1"/>
  <c r="Q4764" i="5"/>
  <c r="R4764" i="5" s="1"/>
  <c r="Q4778" i="5"/>
  <c r="R4778" i="5" s="1"/>
  <c r="Q4780" i="5"/>
  <c r="R4780" i="5" s="1"/>
  <c r="Q4782" i="5"/>
  <c r="R4782" i="5" s="1"/>
  <c r="Q4815" i="5"/>
  <c r="R4815" i="5" s="1"/>
  <c r="Q4822" i="5"/>
  <c r="R4822" i="5" s="1"/>
  <c r="Q4858" i="5"/>
  <c r="R4858" i="5" s="1"/>
  <c r="Q4860" i="5"/>
  <c r="R4860" i="5" s="1"/>
  <c r="Q4862" i="5"/>
  <c r="R4862" i="5" s="1"/>
  <c r="Q4895" i="5"/>
  <c r="R4895" i="5" s="1"/>
  <c r="Q4904" i="5"/>
  <c r="R4904" i="5" s="1"/>
  <c r="Q4922" i="5"/>
  <c r="R4922" i="5" s="1"/>
  <c r="Q4924" i="5"/>
  <c r="R4924" i="5" s="1"/>
  <c r="Q4926" i="5"/>
  <c r="R4926" i="5" s="1"/>
  <c r="Q4959" i="5"/>
  <c r="R4959" i="5" s="1"/>
  <c r="Q4968" i="5"/>
  <c r="R4968" i="5" s="1"/>
  <c r="Q4986" i="5"/>
  <c r="R4986" i="5" s="1"/>
  <c r="Q4988" i="5"/>
  <c r="R4988" i="5" s="1"/>
  <c r="Q4990" i="5"/>
  <c r="R4990" i="5" s="1"/>
  <c r="Q5023" i="5"/>
  <c r="R5023" i="5" s="1"/>
  <c r="Q5032" i="5"/>
  <c r="R5032" i="5" s="1"/>
  <c r="Q5050" i="5"/>
  <c r="R5050" i="5" s="1"/>
  <c r="Q5052" i="5"/>
  <c r="R5052" i="5" s="1"/>
  <c r="Q5054" i="5"/>
  <c r="R5054" i="5" s="1"/>
  <c r="Q5087" i="5"/>
  <c r="R5087" i="5" s="1"/>
  <c r="Q5096" i="5"/>
  <c r="R5096" i="5" s="1"/>
  <c r="Q5114" i="5"/>
  <c r="R5114" i="5" s="1"/>
  <c r="Q5116" i="5"/>
  <c r="R5116" i="5" s="1"/>
  <c r="Q5118" i="5"/>
  <c r="R5118" i="5" s="1"/>
  <c r="Q5151" i="5"/>
  <c r="R5151" i="5" s="1"/>
  <c r="Q5160" i="5"/>
  <c r="R5160" i="5" s="1"/>
  <c r="Q5175" i="5"/>
  <c r="R5175" i="5" s="1"/>
  <c r="Q5186" i="5"/>
  <c r="R5186" i="5" s="1"/>
  <c r="Q5188" i="5"/>
  <c r="R5188" i="5" s="1"/>
  <c r="Q5190" i="5"/>
  <c r="R5190" i="5" s="1"/>
  <c r="Q6371" i="5"/>
  <c r="R6371" i="5" s="1"/>
  <c r="Q5184" i="5"/>
  <c r="R5184" i="5" s="1"/>
  <c r="Q5202" i="5"/>
  <c r="R5202" i="5" s="1"/>
  <c r="Q5204" i="5"/>
  <c r="R5204" i="5" s="1"/>
  <c r="Q5206" i="5"/>
  <c r="R5206" i="5" s="1"/>
  <c r="Q5239" i="5"/>
  <c r="R5239" i="5" s="1"/>
  <c r="Q5248" i="5"/>
  <c r="R5248" i="5" s="1"/>
  <c r="Q5266" i="5"/>
  <c r="R5266" i="5" s="1"/>
  <c r="Q5268" i="5"/>
  <c r="R5268" i="5" s="1"/>
  <c r="Q5270" i="5"/>
  <c r="R5270" i="5" s="1"/>
  <c r="Q5303" i="5"/>
  <c r="R5303" i="5" s="1"/>
  <c r="Q5312" i="5"/>
  <c r="R5312" i="5" s="1"/>
  <c r="Q5330" i="5"/>
  <c r="R5330" i="5" s="1"/>
  <c r="Q5359" i="5"/>
  <c r="R5359" i="5" s="1"/>
  <c r="Q5361" i="5"/>
  <c r="R5361" i="5" s="1"/>
  <c r="Q5400" i="5"/>
  <c r="R5400" i="5" s="1"/>
  <c r="Q5405" i="5"/>
  <c r="R5405" i="5" s="1"/>
  <c r="Q5413" i="5"/>
  <c r="R5413" i="5" s="1"/>
  <c r="Q5418" i="5"/>
  <c r="R5418" i="5" s="1"/>
  <c r="Q5426" i="5"/>
  <c r="R5426" i="5" s="1"/>
  <c r="Q5536" i="5"/>
  <c r="R5536" i="5" s="1"/>
  <c r="Q5538" i="5"/>
  <c r="R5538" i="5" s="1"/>
  <c r="Q5565" i="5"/>
  <c r="R5565" i="5" s="1"/>
  <c r="Q5567" i="5"/>
  <c r="R5567" i="5" s="1"/>
  <c r="Q5569" i="5"/>
  <c r="R5569" i="5" s="1"/>
  <c r="Q5579" i="5"/>
  <c r="R5579" i="5" s="1"/>
  <c r="Q5600" i="5"/>
  <c r="R5600" i="5" s="1"/>
  <c r="Q5602" i="5"/>
  <c r="R5602" i="5" s="1"/>
  <c r="Q5629" i="5"/>
  <c r="R5629" i="5" s="1"/>
  <c r="Q5631" i="5"/>
  <c r="R5631" i="5" s="1"/>
  <c r="Q5633" i="5"/>
  <c r="R5633" i="5" s="1"/>
  <c r="Q5643" i="5"/>
  <c r="R5643" i="5" s="1"/>
  <c r="Q5664" i="5"/>
  <c r="R5664" i="5" s="1"/>
  <c r="Q5666" i="5"/>
  <c r="R5666" i="5" s="1"/>
  <c r="Q5689" i="5"/>
  <c r="R5689" i="5" s="1"/>
  <c r="Q5704" i="5"/>
  <c r="R5704" i="5" s="1"/>
  <c r="Q5706" i="5"/>
  <c r="R5706" i="5" s="1"/>
  <c r="Q5721" i="5"/>
  <c r="R5721" i="5" s="1"/>
  <c r="Q5736" i="5"/>
  <c r="R5736" i="5" s="1"/>
  <c r="Q5738" i="5"/>
  <c r="R5738" i="5" s="1"/>
  <c r="Q5753" i="5"/>
  <c r="R5753" i="5" s="1"/>
  <c r="Q5768" i="5"/>
  <c r="R5768" i="5" s="1"/>
  <c r="Q5770" i="5"/>
  <c r="R5770" i="5" s="1"/>
  <c r="Q5785" i="5"/>
  <c r="R5785" i="5" s="1"/>
  <c r="Q5800" i="5"/>
  <c r="R5800" i="5" s="1"/>
  <c r="Q5802" i="5"/>
  <c r="R5802" i="5" s="1"/>
  <c r="Q5817" i="5"/>
  <c r="R5817" i="5" s="1"/>
  <c r="Q5832" i="5"/>
  <c r="R5832" i="5" s="1"/>
  <c r="Q5834" i="5"/>
  <c r="R5834" i="5" s="1"/>
  <c r="Q5845" i="5"/>
  <c r="R5845" i="5" s="1"/>
  <c r="Q5856" i="5"/>
  <c r="R5856" i="5" s="1"/>
  <c r="Q5858" i="5"/>
  <c r="R5858" i="5" s="1"/>
  <c r="Q5873" i="5"/>
  <c r="R5873" i="5" s="1"/>
  <c r="Q5886" i="5"/>
  <c r="R5886" i="5" s="1"/>
  <c r="Q5223" i="5"/>
  <c r="R5223" i="5" s="1"/>
  <c r="Q5232" i="5"/>
  <c r="R5232" i="5" s="1"/>
  <c r="Q5250" i="5"/>
  <c r="R5250" i="5" s="1"/>
  <c r="Q5252" i="5"/>
  <c r="R5252" i="5" s="1"/>
  <c r="Q5254" i="5"/>
  <c r="R5254" i="5" s="1"/>
  <c r="Q5287" i="5"/>
  <c r="R5287" i="5" s="1"/>
  <c r="Q5296" i="5"/>
  <c r="R5296" i="5" s="1"/>
  <c r="Q5314" i="5"/>
  <c r="R5314" i="5" s="1"/>
  <c r="Q5316" i="5"/>
  <c r="R5316" i="5" s="1"/>
  <c r="Q5318" i="5"/>
  <c r="R5318" i="5" s="1"/>
  <c r="Q5327" i="5"/>
  <c r="R5327" i="5" s="1"/>
  <c r="Q5336" i="5"/>
  <c r="R5336" i="5" s="1"/>
  <c r="Q5391" i="5"/>
  <c r="R5391" i="5" s="1"/>
  <c r="Q5393" i="5"/>
  <c r="R5393" i="5" s="1"/>
  <c r="Q5423" i="5"/>
  <c r="R5423" i="5" s="1"/>
  <c r="Q5431" i="5"/>
  <c r="R5431" i="5" s="1"/>
  <c r="Q5531" i="5"/>
  <c r="R5531" i="5" s="1"/>
  <c r="Q5552" i="5"/>
  <c r="R5552" i="5" s="1"/>
  <c r="Q5554" i="5"/>
  <c r="R5554" i="5" s="1"/>
  <c r="Q5581" i="5"/>
  <c r="R5581" i="5" s="1"/>
  <c r="Q5583" i="5"/>
  <c r="R5583" i="5" s="1"/>
  <c r="Q5585" i="5"/>
  <c r="R5585" i="5" s="1"/>
  <c r="Q5595" i="5"/>
  <c r="R5595" i="5" s="1"/>
  <c r="Q5616" i="5"/>
  <c r="R5616" i="5" s="1"/>
  <c r="Q5618" i="5"/>
  <c r="R5618" i="5" s="1"/>
  <c r="Q5645" i="5"/>
  <c r="R5645" i="5" s="1"/>
  <c r="Q5647" i="5"/>
  <c r="R5647" i="5" s="1"/>
  <c r="Q5649" i="5"/>
  <c r="R5649" i="5" s="1"/>
  <c r="Q5659" i="5"/>
  <c r="R5659" i="5" s="1"/>
  <c r="Q5680" i="5"/>
  <c r="R5680" i="5" s="1"/>
  <c r="Q5682" i="5"/>
  <c r="R5682" i="5" s="1"/>
  <c r="Q5697" i="5"/>
  <c r="R5697" i="5" s="1"/>
  <c r="Q5712" i="5"/>
  <c r="R5712" i="5" s="1"/>
  <c r="Q5714" i="5"/>
  <c r="R5714" i="5" s="1"/>
  <c r="Q5729" i="5"/>
  <c r="R5729" i="5" s="1"/>
  <c r="Q5744" i="5"/>
  <c r="R5744" i="5" s="1"/>
  <c r="Q5746" i="5"/>
  <c r="R5746" i="5" s="1"/>
  <c r="Q5761" i="5"/>
  <c r="R5761" i="5" s="1"/>
  <c r="Q5776" i="5"/>
  <c r="R5776" i="5" s="1"/>
  <c r="Q5778" i="5"/>
  <c r="R5778" i="5" s="1"/>
  <c r="Q5793" i="5"/>
  <c r="R5793" i="5" s="1"/>
  <c r="Q5808" i="5"/>
  <c r="R5808" i="5" s="1"/>
  <c r="Q5810" i="5"/>
  <c r="R5810" i="5" s="1"/>
  <c r="Q5825" i="5"/>
  <c r="R5825" i="5" s="1"/>
  <c r="Q5840" i="5"/>
  <c r="R5840" i="5" s="1"/>
  <c r="Q5842" i="5"/>
  <c r="R5842" i="5" s="1"/>
  <c r="Q5864" i="5"/>
  <c r="R5864" i="5" s="1"/>
  <c r="Q5866" i="5"/>
  <c r="R5866" i="5" s="1"/>
  <c r="Q5877" i="5"/>
  <c r="R5877" i="5" s="1"/>
  <c r="Q5879" i="5"/>
  <c r="R5879" i="5" s="1"/>
  <c r="Q6391" i="5"/>
  <c r="R6391" i="5" s="1"/>
  <c r="Q5172" i="5"/>
  <c r="R5172" i="5" s="1"/>
  <c r="Q5174" i="5"/>
  <c r="R5174" i="5" s="1"/>
  <c r="Q5207" i="5"/>
  <c r="R5207" i="5" s="1"/>
  <c r="Q5216" i="5"/>
  <c r="R5216" i="5" s="1"/>
  <c r="Q5234" i="5"/>
  <c r="R5234" i="5" s="1"/>
  <c r="Q5236" i="5"/>
  <c r="R5236" i="5" s="1"/>
  <c r="Q5238" i="5"/>
  <c r="R5238" i="5" s="1"/>
  <c r="Q5271" i="5"/>
  <c r="R5271" i="5" s="1"/>
  <c r="Q5280" i="5"/>
  <c r="R5280" i="5" s="1"/>
  <c r="Q5298" i="5"/>
  <c r="R5298" i="5" s="1"/>
  <c r="Q5300" i="5"/>
  <c r="R5300" i="5" s="1"/>
  <c r="Q5302" i="5"/>
  <c r="R5302" i="5" s="1"/>
  <c r="Q5329" i="5"/>
  <c r="R5329" i="5" s="1"/>
  <c r="Q5349" i="5"/>
  <c r="R5349" i="5" s="1"/>
  <c r="Q5351" i="5"/>
  <c r="R5351" i="5" s="1"/>
  <c r="Q5362" i="5"/>
  <c r="R5362" i="5" s="1"/>
  <c r="Q5375" i="5"/>
  <c r="R5375" i="5" s="1"/>
  <c r="Q5388" i="5"/>
  <c r="R5388" i="5" s="1"/>
  <c r="Q5399" i="5"/>
  <c r="R5399" i="5" s="1"/>
  <c r="Q5404" i="5"/>
  <c r="R5404" i="5" s="1"/>
  <c r="Q5409" i="5"/>
  <c r="R5409" i="5" s="1"/>
  <c r="Q5412" i="5"/>
  <c r="R5412" i="5" s="1"/>
  <c r="Q5417" i="5"/>
  <c r="R5417" i="5" s="1"/>
  <c r="Q5422" i="5"/>
  <c r="R5422" i="5" s="1"/>
  <c r="Q5430" i="5"/>
  <c r="R5430" i="5" s="1"/>
  <c r="Q5533" i="5"/>
  <c r="R5533" i="5" s="1"/>
  <c r="Q5535" i="5"/>
  <c r="R5535" i="5" s="1"/>
  <c r="Q5537" i="5"/>
  <c r="R5537" i="5" s="1"/>
  <c r="Q5547" i="5"/>
  <c r="R5547" i="5" s="1"/>
  <c r="Q5568" i="5"/>
  <c r="R5568" i="5" s="1"/>
  <c r="Q5570" i="5"/>
  <c r="R5570" i="5" s="1"/>
  <c r="Q5597" i="5"/>
  <c r="R5597" i="5" s="1"/>
  <c r="Q5599" i="5"/>
  <c r="R5599" i="5" s="1"/>
  <c r="Q5601" i="5"/>
  <c r="R5601" i="5" s="1"/>
  <c r="Q5611" i="5"/>
  <c r="R5611" i="5" s="1"/>
  <c r="Q5632" i="5"/>
  <c r="R5632" i="5" s="1"/>
  <c r="Q5634" i="5"/>
  <c r="R5634" i="5" s="1"/>
  <c r="Q5661" i="5"/>
  <c r="R5661" i="5" s="1"/>
  <c r="Q5663" i="5"/>
  <c r="R5663" i="5" s="1"/>
  <c r="Q5665" i="5"/>
  <c r="R5665" i="5" s="1"/>
  <c r="Q5675" i="5"/>
  <c r="R5675" i="5" s="1"/>
  <c r="Q5688" i="5"/>
  <c r="R5688" i="5" s="1"/>
  <c r="Q5690" i="5"/>
  <c r="R5690" i="5" s="1"/>
  <c r="Q5705" i="5"/>
  <c r="R5705" i="5" s="1"/>
  <c r="Q5720" i="5"/>
  <c r="R5720" i="5" s="1"/>
  <c r="Q5722" i="5"/>
  <c r="R5722" i="5" s="1"/>
  <c r="Q5737" i="5"/>
  <c r="R5737" i="5" s="1"/>
  <c r="Q5752" i="5"/>
  <c r="R5752" i="5" s="1"/>
  <c r="Q5754" i="5"/>
  <c r="R5754" i="5" s="1"/>
  <c r="Q5769" i="5"/>
  <c r="R5769" i="5" s="1"/>
  <c r="Q5784" i="5"/>
  <c r="R5784" i="5" s="1"/>
  <c r="Q5786" i="5"/>
  <c r="R5786" i="5" s="1"/>
  <c r="Q5801" i="5"/>
  <c r="R5801" i="5" s="1"/>
  <c r="Q5816" i="5"/>
  <c r="R5816" i="5" s="1"/>
  <c r="Q5818" i="5"/>
  <c r="R5818" i="5" s="1"/>
  <c r="Q5833" i="5"/>
  <c r="R5833" i="5" s="1"/>
  <c r="Q5846" i="5"/>
  <c r="R5846" i="5" s="1"/>
  <c r="Q5857" i="5"/>
  <c r="R5857" i="5" s="1"/>
  <c r="Q5859" i="5"/>
  <c r="R5859" i="5" s="1"/>
  <c r="Q5885" i="5"/>
  <c r="R5885" i="5" s="1"/>
  <c r="Q5191" i="5"/>
  <c r="R5191" i="5" s="1"/>
  <c r="Q5200" i="5"/>
  <c r="R5200" i="5" s="1"/>
  <c r="Q5218" i="5"/>
  <c r="R5218" i="5" s="1"/>
  <c r="Q5220" i="5"/>
  <c r="R5220" i="5" s="1"/>
  <c r="Q5222" i="5"/>
  <c r="R5222" i="5" s="1"/>
  <c r="Q5255" i="5"/>
  <c r="R5255" i="5" s="1"/>
  <c r="Q5264" i="5"/>
  <c r="R5264" i="5" s="1"/>
  <c r="Q5282" i="5"/>
  <c r="R5282" i="5" s="1"/>
  <c r="Q5284" i="5"/>
  <c r="R5284" i="5" s="1"/>
  <c r="Q5286" i="5"/>
  <c r="R5286" i="5" s="1"/>
  <c r="Q5319" i="5"/>
  <c r="R5319" i="5" s="1"/>
  <c r="Q5326" i="5"/>
  <c r="R5326" i="5" s="1"/>
  <c r="Q5357" i="5"/>
  <c r="R5357" i="5" s="1"/>
  <c r="Q5368" i="5"/>
  <c r="R5368" i="5" s="1"/>
  <c r="Q5381" i="5"/>
  <c r="R5381" i="5" s="1"/>
  <c r="Q5394" i="5"/>
  <c r="R5394" i="5" s="1"/>
  <c r="Q5403" i="5"/>
  <c r="R5403" i="5" s="1"/>
  <c r="Q5411" i="5"/>
  <c r="R5411" i="5" s="1"/>
  <c r="Q5424" i="5"/>
  <c r="R5424" i="5" s="1"/>
  <c r="Q5432" i="5"/>
  <c r="R5432" i="5" s="1"/>
  <c r="Q5549" i="5"/>
  <c r="R5549" i="5" s="1"/>
  <c r="Q5551" i="5"/>
  <c r="R5551" i="5" s="1"/>
  <c r="Q5553" i="5"/>
  <c r="R5553" i="5" s="1"/>
  <c r="Q5563" i="5"/>
  <c r="R5563" i="5" s="1"/>
  <c r="Q5584" i="5"/>
  <c r="R5584" i="5" s="1"/>
  <c r="Q5586" i="5"/>
  <c r="R5586" i="5" s="1"/>
  <c r="Q5613" i="5"/>
  <c r="R5613" i="5" s="1"/>
  <c r="Q5615" i="5"/>
  <c r="R5615" i="5" s="1"/>
  <c r="Q5617" i="5"/>
  <c r="R5617" i="5" s="1"/>
  <c r="Q5627" i="5"/>
  <c r="R5627" i="5" s="1"/>
  <c r="Q5648" i="5"/>
  <c r="R5648" i="5" s="1"/>
  <c r="Q5650" i="5"/>
  <c r="R5650" i="5" s="1"/>
  <c r="Q5677" i="5"/>
  <c r="R5677" i="5" s="1"/>
  <c r="Q5679" i="5"/>
  <c r="R5679" i="5" s="1"/>
  <c r="Q5681" i="5"/>
  <c r="R5681" i="5" s="1"/>
  <c r="Q5696" i="5"/>
  <c r="R5696" i="5" s="1"/>
  <c r="Q5698" i="5"/>
  <c r="R5698" i="5" s="1"/>
  <c r="Q5713" i="5"/>
  <c r="R5713" i="5" s="1"/>
  <c r="Q5728" i="5"/>
  <c r="R5728" i="5" s="1"/>
  <c r="Q5730" i="5"/>
  <c r="R5730" i="5" s="1"/>
  <c r="Q5745" i="5"/>
  <c r="R5745" i="5" s="1"/>
  <c r="Q5760" i="5"/>
  <c r="R5760" i="5" s="1"/>
  <c r="Q5762" i="5"/>
  <c r="R5762" i="5" s="1"/>
  <c r="Q5777" i="5"/>
  <c r="R5777" i="5" s="1"/>
  <c r="Q5792" i="5"/>
  <c r="R5792" i="5" s="1"/>
  <c r="Q5794" i="5"/>
  <c r="R5794" i="5" s="1"/>
  <c r="Q5809" i="5"/>
  <c r="R5809" i="5" s="1"/>
  <c r="Q5824" i="5"/>
  <c r="R5824" i="5" s="1"/>
  <c r="Q5826" i="5"/>
  <c r="R5826" i="5" s="1"/>
  <c r="Q5841" i="5"/>
  <c r="R5841" i="5" s="1"/>
  <c r="Q5865" i="5"/>
  <c r="R5865" i="5" s="1"/>
  <c r="Q5878" i="5"/>
  <c r="R5878" i="5" s="1"/>
  <c r="Q5888" i="5"/>
  <c r="R5888" i="5" s="1"/>
  <c r="Q5890" i="5"/>
  <c r="R5890" i="5" s="1"/>
  <c r="Q5910" i="5"/>
  <c r="R5910" i="5" s="1"/>
  <c r="Q5921" i="5"/>
  <c r="R5921" i="5" s="1"/>
  <c r="Q5941" i="5"/>
  <c r="R5941" i="5" s="1"/>
  <c r="Q5952" i="5"/>
  <c r="R5952" i="5" s="1"/>
  <c r="Q5954" i="5"/>
  <c r="R5954" i="5" s="1"/>
  <c r="Q5974" i="5"/>
  <c r="R5974" i="5" s="1"/>
  <c r="Q5985" i="5"/>
  <c r="R5985" i="5" s="1"/>
  <c r="Q6005" i="5"/>
  <c r="R6005" i="5" s="1"/>
  <c r="Q6016" i="5"/>
  <c r="R6016" i="5" s="1"/>
  <c r="Q6018" i="5"/>
  <c r="R6018" i="5" s="1"/>
  <c r="Q6038" i="5"/>
  <c r="R6038" i="5" s="1"/>
  <c r="Q6049" i="5"/>
  <c r="R6049" i="5" s="1"/>
  <c r="Q6069" i="5"/>
  <c r="R6069" i="5" s="1"/>
  <c r="Q6080" i="5"/>
  <c r="R6080" i="5" s="1"/>
  <c r="Q6082" i="5"/>
  <c r="R6082" i="5" s="1"/>
  <c r="Q6102" i="5"/>
  <c r="R6102" i="5" s="1"/>
  <c r="Q6113" i="5"/>
  <c r="R6113" i="5" s="1"/>
  <c r="Q6133" i="5"/>
  <c r="R6133" i="5" s="1"/>
  <c r="Q6144" i="5"/>
  <c r="R6144" i="5" s="1"/>
  <c r="Q6146" i="5"/>
  <c r="R6146" i="5" s="1"/>
  <c r="Q6166" i="5"/>
  <c r="R6166" i="5" s="1"/>
  <c r="Q6177" i="5"/>
  <c r="R6177" i="5" s="1"/>
  <c r="Q6197" i="5"/>
  <c r="R6197" i="5" s="1"/>
  <c r="Q6208" i="5"/>
  <c r="R6208" i="5" s="1"/>
  <c r="Q6210" i="5"/>
  <c r="R6210" i="5" s="1"/>
  <c r="Q6230" i="5"/>
  <c r="R6230" i="5" s="1"/>
  <c r="Q6241" i="5"/>
  <c r="R6241" i="5" s="1"/>
  <c r="Q6261" i="5"/>
  <c r="R6261" i="5" s="1"/>
  <c r="Q6272" i="5"/>
  <c r="R6272" i="5" s="1"/>
  <c r="Q6274" i="5"/>
  <c r="R6274" i="5" s="1"/>
  <c r="Q6294" i="5"/>
  <c r="R6294" i="5" s="1"/>
  <c r="Q6305" i="5"/>
  <c r="R6305" i="5" s="1"/>
  <c r="Q6325" i="5"/>
  <c r="R6325" i="5" s="1"/>
  <c r="Q6336" i="5"/>
  <c r="R6336" i="5" s="1"/>
  <c r="Q6338" i="5"/>
  <c r="R6338" i="5" s="1"/>
  <c r="Q6358" i="5"/>
  <c r="R6358" i="5" s="1"/>
  <c r="Q6369" i="5"/>
  <c r="R6369" i="5" s="1"/>
  <c r="Q6389" i="5"/>
  <c r="R6389" i="5" s="1"/>
  <c r="Q6421" i="5"/>
  <c r="R6421" i="5" s="1"/>
  <c r="Q6425" i="5"/>
  <c r="R6425" i="5" s="1"/>
  <c r="Q5870" i="5"/>
  <c r="R5870" i="5" s="1"/>
  <c r="Q5881" i="5"/>
  <c r="R5881" i="5" s="1"/>
  <c r="Q5901" i="5"/>
  <c r="R5901" i="5" s="1"/>
  <c r="Q5912" i="5"/>
  <c r="R5912" i="5" s="1"/>
  <c r="Q5914" i="5"/>
  <c r="R5914" i="5" s="1"/>
  <c r="Q5934" i="5"/>
  <c r="R5934" i="5" s="1"/>
  <c r="Q5945" i="5"/>
  <c r="R5945" i="5" s="1"/>
  <c r="Q5965" i="5"/>
  <c r="R5965" i="5" s="1"/>
  <c r="Q5976" i="5"/>
  <c r="R5976" i="5" s="1"/>
  <c r="Q5978" i="5"/>
  <c r="R5978" i="5" s="1"/>
  <c r="Q5998" i="5"/>
  <c r="R5998" i="5" s="1"/>
  <c r="Q6009" i="5"/>
  <c r="R6009" i="5" s="1"/>
  <c r="Q6029" i="5"/>
  <c r="R6029" i="5" s="1"/>
  <c r="Q6040" i="5"/>
  <c r="R6040" i="5" s="1"/>
  <c r="Q6042" i="5"/>
  <c r="R6042" i="5" s="1"/>
  <c r="Q6062" i="5"/>
  <c r="R6062" i="5" s="1"/>
  <c r="Q6073" i="5"/>
  <c r="R6073" i="5" s="1"/>
  <c r="Q6093" i="5"/>
  <c r="R6093" i="5" s="1"/>
  <c r="Q6104" i="5"/>
  <c r="R6104" i="5" s="1"/>
  <c r="Q6106" i="5"/>
  <c r="R6106" i="5" s="1"/>
  <c r="Q6126" i="5"/>
  <c r="R6126" i="5" s="1"/>
  <c r="Q6137" i="5"/>
  <c r="R6137" i="5" s="1"/>
  <c r="Q6157" i="5"/>
  <c r="R6157" i="5" s="1"/>
  <c r="Q6168" i="5"/>
  <c r="R6168" i="5" s="1"/>
  <c r="Q6170" i="5"/>
  <c r="R6170" i="5" s="1"/>
  <c r="Q6190" i="5"/>
  <c r="R6190" i="5" s="1"/>
  <c r="Q6201" i="5"/>
  <c r="R6201" i="5" s="1"/>
  <c r="Q6221" i="5"/>
  <c r="R6221" i="5" s="1"/>
  <c r="Q6232" i="5"/>
  <c r="R6232" i="5" s="1"/>
  <c r="Q6234" i="5"/>
  <c r="R6234" i="5" s="1"/>
  <c r="Q6254" i="5"/>
  <c r="R6254" i="5" s="1"/>
  <c r="Q6265" i="5"/>
  <c r="R6265" i="5" s="1"/>
  <c r="Q6285" i="5"/>
  <c r="R6285" i="5" s="1"/>
  <c r="Q6296" i="5"/>
  <c r="R6296" i="5" s="1"/>
  <c r="Q6298" i="5"/>
  <c r="R6298" i="5" s="1"/>
  <c r="Q6318" i="5"/>
  <c r="R6318" i="5" s="1"/>
  <c r="Q6329" i="5"/>
  <c r="R6329" i="5" s="1"/>
  <c r="Q6349" i="5"/>
  <c r="R6349" i="5" s="1"/>
  <c r="Q6360" i="5"/>
  <c r="R6360" i="5" s="1"/>
  <c r="Q6362" i="5"/>
  <c r="R6362" i="5" s="1"/>
  <c r="Q6382" i="5"/>
  <c r="R6382" i="5" s="1"/>
  <c r="Q6393" i="5"/>
  <c r="R6393" i="5" s="1"/>
  <c r="Q6399" i="5"/>
  <c r="R6399" i="5" s="1"/>
  <c r="Q6414" i="5"/>
  <c r="R6414" i="5" s="1"/>
  <c r="Q6429" i="5"/>
  <c r="R6429" i="5" s="1"/>
  <c r="Q6433" i="5"/>
  <c r="R6433" i="5" s="1"/>
  <c r="Q6435" i="5"/>
  <c r="R6435" i="5" s="1"/>
  <c r="Q6454" i="5"/>
  <c r="R6454" i="5" s="1"/>
  <c r="Q6743" i="5"/>
  <c r="R6743" i="5" s="1"/>
  <c r="Q6745" i="5"/>
  <c r="R6745" i="5" s="1"/>
  <c r="Q6747" i="5"/>
  <c r="R6747" i="5" s="1"/>
  <c r="Q6403" i="5"/>
  <c r="R6403" i="5" s="1"/>
  <c r="Q6418" i="5"/>
  <c r="R6418" i="5" s="1"/>
  <c r="Q6437" i="5"/>
  <c r="R6437" i="5" s="1"/>
  <c r="Q6439" i="5"/>
  <c r="R6439" i="5" s="1"/>
  <c r="Q6719" i="5"/>
  <c r="R6719" i="5" s="1"/>
  <c r="Q6721" i="5"/>
  <c r="R6721" i="5" s="1"/>
  <c r="Q6723" i="5"/>
  <c r="R6723" i="5" s="1"/>
  <c r="Q6764" i="5"/>
  <c r="R6764" i="5" s="1"/>
  <c r="Q6766" i="5"/>
  <c r="R6766" i="5" s="1"/>
  <c r="Q5909" i="5"/>
  <c r="R5909" i="5" s="1"/>
  <c r="Q5920" i="5"/>
  <c r="R5920" i="5" s="1"/>
  <c r="Q5922" i="5"/>
  <c r="R5922" i="5" s="1"/>
  <c r="Q5942" i="5"/>
  <c r="R5942" i="5" s="1"/>
  <c r="Q5953" i="5"/>
  <c r="R5953" i="5" s="1"/>
  <c r="Q5973" i="5"/>
  <c r="R5973" i="5" s="1"/>
  <c r="Q5984" i="5"/>
  <c r="R5984" i="5" s="1"/>
  <c r="Q5986" i="5"/>
  <c r="R5986" i="5" s="1"/>
  <c r="Q6006" i="5"/>
  <c r="R6006" i="5" s="1"/>
  <c r="Q6017" i="5"/>
  <c r="R6017" i="5" s="1"/>
  <c r="Q6037" i="5"/>
  <c r="R6037" i="5" s="1"/>
  <c r="Q6048" i="5"/>
  <c r="R6048" i="5" s="1"/>
  <c r="Q6050" i="5"/>
  <c r="R6050" i="5" s="1"/>
  <c r="Q6070" i="5"/>
  <c r="R6070" i="5" s="1"/>
  <c r="Q6081" i="5"/>
  <c r="R6081" i="5" s="1"/>
  <c r="Q6101" i="5"/>
  <c r="R6101" i="5" s="1"/>
  <c r="Q6112" i="5"/>
  <c r="R6112" i="5" s="1"/>
  <c r="Q6114" i="5"/>
  <c r="R6114" i="5" s="1"/>
  <c r="Q6134" i="5"/>
  <c r="R6134" i="5" s="1"/>
  <c r="Q6145" i="5"/>
  <c r="R6145" i="5" s="1"/>
  <c r="Q6165" i="5"/>
  <c r="R6165" i="5" s="1"/>
  <c r="Q6176" i="5"/>
  <c r="R6176" i="5" s="1"/>
  <c r="Q6178" i="5"/>
  <c r="R6178" i="5" s="1"/>
  <c r="Q6198" i="5"/>
  <c r="R6198" i="5" s="1"/>
  <c r="Q6209" i="5"/>
  <c r="R6209" i="5" s="1"/>
  <c r="Q6229" i="5"/>
  <c r="R6229" i="5" s="1"/>
  <c r="Q6240" i="5"/>
  <c r="R6240" i="5" s="1"/>
  <c r="Q6242" i="5"/>
  <c r="R6242" i="5" s="1"/>
  <c r="Q6262" i="5"/>
  <c r="R6262" i="5" s="1"/>
  <c r="Q6273" i="5"/>
  <c r="R6273" i="5" s="1"/>
  <c r="Q6293" i="5"/>
  <c r="R6293" i="5" s="1"/>
  <c r="Q6304" i="5"/>
  <c r="R6304" i="5" s="1"/>
  <c r="Q6306" i="5"/>
  <c r="R6306" i="5" s="1"/>
  <c r="Q6326" i="5"/>
  <c r="R6326" i="5" s="1"/>
  <c r="Q6337" i="5"/>
  <c r="R6337" i="5" s="1"/>
  <c r="Q6357" i="5"/>
  <c r="R6357" i="5" s="1"/>
  <c r="Q6368" i="5"/>
  <c r="R6368" i="5" s="1"/>
  <c r="Q6370" i="5"/>
  <c r="R6370" i="5" s="1"/>
  <c r="Q6405" i="5"/>
  <c r="R6405" i="5" s="1"/>
  <c r="Q6424" i="5"/>
  <c r="R6424" i="5" s="1"/>
  <c r="Q5880" i="5"/>
  <c r="R5880" i="5" s="1"/>
  <c r="Q5882" i="5"/>
  <c r="R5882" i="5" s="1"/>
  <c r="Q5902" i="5"/>
  <c r="R5902" i="5" s="1"/>
  <c r="Q5913" i="5"/>
  <c r="R5913" i="5" s="1"/>
  <c r="Q5933" i="5"/>
  <c r="R5933" i="5" s="1"/>
  <c r="Q5944" i="5"/>
  <c r="R5944" i="5" s="1"/>
  <c r="Q5946" i="5"/>
  <c r="R5946" i="5" s="1"/>
  <c r="Q5966" i="5"/>
  <c r="R5966" i="5" s="1"/>
  <c r="Q5977" i="5"/>
  <c r="R5977" i="5" s="1"/>
  <c r="Q5997" i="5"/>
  <c r="R5997" i="5" s="1"/>
  <c r="Q6008" i="5"/>
  <c r="R6008" i="5" s="1"/>
  <c r="Q6010" i="5"/>
  <c r="R6010" i="5" s="1"/>
  <c r="Q6030" i="5"/>
  <c r="R6030" i="5" s="1"/>
  <c r="Q6041" i="5"/>
  <c r="R6041" i="5" s="1"/>
  <c r="Q6061" i="5"/>
  <c r="R6061" i="5" s="1"/>
  <c r="Q6072" i="5"/>
  <c r="R6072" i="5" s="1"/>
  <c r="Q6074" i="5"/>
  <c r="R6074" i="5" s="1"/>
  <c r="Q6094" i="5"/>
  <c r="R6094" i="5" s="1"/>
  <c r="Q6105" i="5"/>
  <c r="R6105" i="5" s="1"/>
  <c r="Q6125" i="5"/>
  <c r="R6125" i="5" s="1"/>
  <c r="Q6136" i="5"/>
  <c r="R6136" i="5" s="1"/>
  <c r="Q6138" i="5"/>
  <c r="R6138" i="5" s="1"/>
  <c r="Q6158" i="5"/>
  <c r="R6158" i="5" s="1"/>
  <c r="Q6169" i="5"/>
  <c r="R6169" i="5" s="1"/>
  <c r="Q6189" i="5"/>
  <c r="R6189" i="5" s="1"/>
  <c r="Q6200" i="5"/>
  <c r="R6200" i="5" s="1"/>
  <c r="Q6202" i="5"/>
  <c r="R6202" i="5" s="1"/>
  <c r="Q6222" i="5"/>
  <c r="R6222" i="5" s="1"/>
  <c r="Q6233" i="5"/>
  <c r="R6233" i="5" s="1"/>
  <c r="Q6253" i="5"/>
  <c r="R6253" i="5" s="1"/>
  <c r="Q6264" i="5"/>
  <c r="R6264" i="5" s="1"/>
  <c r="Q6266" i="5"/>
  <c r="R6266" i="5" s="1"/>
  <c r="Q6286" i="5"/>
  <c r="R6286" i="5" s="1"/>
  <c r="Q6297" i="5"/>
  <c r="R6297" i="5" s="1"/>
  <c r="Q6317" i="5"/>
  <c r="R6317" i="5" s="1"/>
  <c r="Q6328" i="5"/>
  <c r="R6328" i="5" s="1"/>
  <c r="Q6330" i="5"/>
  <c r="R6330" i="5" s="1"/>
  <c r="Q6350" i="5"/>
  <c r="R6350" i="5" s="1"/>
  <c r="Q6361" i="5"/>
  <c r="R6361" i="5" s="1"/>
  <c r="Q6381" i="5"/>
  <c r="R6381" i="5" s="1"/>
  <c r="Q6392" i="5"/>
  <c r="R6392" i="5" s="1"/>
  <c r="Q6434" i="5"/>
  <c r="R6434" i="5" s="1"/>
  <c r="Q6453" i="5"/>
  <c r="R6453" i="5" s="1"/>
  <c r="Q6455" i="5"/>
  <c r="R6455" i="5" s="1"/>
  <c r="Q6731" i="5"/>
  <c r="R6731" i="5" s="1"/>
  <c r="Q6791" i="5"/>
  <c r="R6791" i="5" s="1"/>
  <c r="Q6793" i="5"/>
  <c r="R6793" i="5" s="1"/>
  <c r="Q6795" i="5"/>
  <c r="R6795" i="5" s="1"/>
  <c r="Q6419" i="5"/>
  <c r="R6419" i="5" s="1"/>
  <c r="Q6438" i="5"/>
  <c r="R6438" i="5" s="1"/>
  <c r="Q6431" i="5"/>
  <c r="R6431" i="5" s="1"/>
  <c r="Q6446" i="5"/>
  <c r="R6446" i="5" s="1"/>
  <c r="Q6461" i="5"/>
  <c r="R6461" i="5" s="1"/>
  <c r="Q6463" i="5"/>
  <c r="R6463" i="5" s="1"/>
  <c r="Q6465" i="5"/>
  <c r="R6465" i="5" s="1"/>
  <c r="Q6467" i="5"/>
  <c r="R6467" i="5" s="1"/>
  <c r="Q6469" i="5"/>
  <c r="R6469" i="5" s="1"/>
  <c r="Q6471" i="5"/>
  <c r="R6471" i="5" s="1"/>
  <c r="Q6473" i="5"/>
  <c r="R6473" i="5" s="1"/>
  <c r="Q6475" i="5"/>
  <c r="R6475" i="5" s="1"/>
  <c r="Q6477" i="5"/>
  <c r="R6477" i="5" s="1"/>
  <c r="Q6479" i="5"/>
  <c r="R6479" i="5" s="1"/>
  <c r="Q6481" i="5"/>
  <c r="R6481" i="5" s="1"/>
  <c r="Q6483" i="5"/>
  <c r="R6483" i="5" s="1"/>
  <c r="Q6485" i="5"/>
  <c r="R6485" i="5" s="1"/>
  <c r="Q6487" i="5"/>
  <c r="R6487" i="5" s="1"/>
  <c r="Q6489" i="5"/>
  <c r="R6489" i="5" s="1"/>
  <c r="Q6491" i="5"/>
  <c r="R6491" i="5" s="1"/>
  <c r="Q6493" i="5"/>
  <c r="R6493" i="5" s="1"/>
  <c r="Q6495" i="5"/>
  <c r="R6495" i="5" s="1"/>
  <c r="Q6497" i="5"/>
  <c r="R6497" i="5" s="1"/>
  <c r="Q6499" i="5"/>
  <c r="R6499" i="5" s="1"/>
  <c r="Q6501" i="5"/>
  <c r="R6501" i="5" s="1"/>
  <c r="Q6503" i="5"/>
  <c r="R6503" i="5" s="1"/>
  <c r="Q6505" i="5"/>
  <c r="R6505" i="5" s="1"/>
  <c r="Q6507" i="5"/>
  <c r="R6507" i="5" s="1"/>
  <c r="Q6509" i="5"/>
  <c r="R6509" i="5" s="1"/>
  <c r="Q6511" i="5"/>
  <c r="R6511" i="5" s="1"/>
  <c r="Q6513" i="5"/>
  <c r="R6513" i="5" s="1"/>
  <c r="Q6515" i="5"/>
  <c r="R6515" i="5" s="1"/>
  <c r="Q6517" i="5"/>
  <c r="R6517" i="5" s="1"/>
  <c r="Q6519" i="5"/>
  <c r="R6519" i="5" s="1"/>
  <c r="Q6521" i="5"/>
  <c r="R6521" i="5" s="1"/>
  <c r="Q6523" i="5"/>
  <c r="R6523" i="5" s="1"/>
  <c r="Q6525" i="5"/>
  <c r="R6525" i="5" s="1"/>
  <c r="Q6527" i="5"/>
  <c r="R6527" i="5" s="1"/>
  <c r="Q6529" i="5"/>
  <c r="R6529" i="5" s="1"/>
  <c r="Q6531" i="5"/>
  <c r="R6531" i="5" s="1"/>
  <c r="Q6533" i="5"/>
  <c r="R6533" i="5" s="1"/>
  <c r="Q6535" i="5"/>
  <c r="R6535" i="5" s="1"/>
  <c r="Q6537" i="5"/>
  <c r="R6537" i="5" s="1"/>
  <c r="Q6539" i="5"/>
  <c r="R6539" i="5" s="1"/>
  <c r="Q6541" i="5"/>
  <c r="R6541" i="5" s="1"/>
  <c r="Q6543" i="5"/>
  <c r="R6543" i="5" s="1"/>
  <c r="Q6545" i="5"/>
  <c r="R6545" i="5" s="1"/>
  <c r="Q6547" i="5"/>
  <c r="R6547" i="5" s="1"/>
  <c r="Q6549" i="5"/>
  <c r="R6549" i="5" s="1"/>
  <c r="Q6551" i="5"/>
  <c r="R6551" i="5" s="1"/>
  <c r="Q6553" i="5"/>
  <c r="R6553" i="5" s="1"/>
  <c r="Q6555" i="5"/>
  <c r="R6555" i="5" s="1"/>
  <c r="Q6557" i="5"/>
  <c r="R6557" i="5" s="1"/>
  <c r="Q6559" i="5"/>
  <c r="R6559" i="5" s="1"/>
  <c r="Q6561" i="5"/>
  <c r="R6561" i="5" s="1"/>
  <c r="Q6563" i="5"/>
  <c r="R6563" i="5" s="1"/>
  <c r="Q6565" i="5"/>
  <c r="R6565" i="5" s="1"/>
  <c r="Q6567" i="5"/>
  <c r="R6567" i="5" s="1"/>
  <c r="Q6569" i="5"/>
  <c r="R6569" i="5" s="1"/>
  <c r="Q6571" i="5"/>
  <c r="R6571" i="5" s="1"/>
  <c r="Q6573" i="5"/>
  <c r="R6573" i="5" s="1"/>
  <c r="Q6575" i="5"/>
  <c r="R6575" i="5" s="1"/>
  <c r="Q6577" i="5"/>
  <c r="R6577" i="5" s="1"/>
  <c r="Q6579" i="5"/>
  <c r="R6579" i="5" s="1"/>
  <c r="Q6581" i="5"/>
  <c r="R6581" i="5" s="1"/>
  <c r="Q6583" i="5"/>
  <c r="R6583" i="5" s="1"/>
  <c r="Q6585" i="5"/>
  <c r="R6585" i="5" s="1"/>
  <c r="Q6587" i="5"/>
  <c r="R6587" i="5" s="1"/>
  <c r="Q6589" i="5"/>
  <c r="R6589" i="5" s="1"/>
  <c r="Q6591" i="5"/>
  <c r="R6591" i="5" s="1"/>
  <c r="Q6593" i="5"/>
  <c r="R6593" i="5" s="1"/>
  <c r="Q6595" i="5"/>
  <c r="R6595" i="5" s="1"/>
  <c r="Q6597" i="5"/>
  <c r="R6597" i="5" s="1"/>
  <c r="Q6599" i="5"/>
  <c r="R6599" i="5" s="1"/>
  <c r="Q6601" i="5"/>
  <c r="R6601" i="5" s="1"/>
  <c r="Q6603" i="5"/>
  <c r="R6603" i="5" s="1"/>
  <c r="Q6605" i="5"/>
  <c r="R6605" i="5" s="1"/>
  <c r="Q6607" i="5"/>
  <c r="R6607" i="5" s="1"/>
  <c r="Q6609" i="5"/>
  <c r="R6609" i="5" s="1"/>
  <c r="Q6611" i="5"/>
  <c r="R6611" i="5" s="1"/>
  <c r="Q6613" i="5"/>
  <c r="R6613" i="5" s="1"/>
  <c r="Q6615" i="5"/>
  <c r="R6615" i="5" s="1"/>
  <c r="Q6617" i="5"/>
  <c r="R6617" i="5" s="1"/>
  <c r="Q6619" i="5"/>
  <c r="R6619" i="5" s="1"/>
  <c r="Q6621" i="5"/>
  <c r="R6621" i="5" s="1"/>
  <c r="Q6623" i="5"/>
  <c r="R6623" i="5" s="1"/>
  <c r="Q6625" i="5"/>
  <c r="R6625" i="5" s="1"/>
  <c r="Q6627" i="5"/>
  <c r="R6627" i="5" s="1"/>
  <c r="Q6629" i="5"/>
  <c r="R6629" i="5" s="1"/>
  <c r="Q6631" i="5"/>
  <c r="R6631" i="5" s="1"/>
  <c r="Q6633" i="5"/>
  <c r="R6633" i="5" s="1"/>
  <c r="Q6635" i="5"/>
  <c r="R6635" i="5" s="1"/>
  <c r="Q6637" i="5"/>
  <c r="R6637" i="5" s="1"/>
  <c r="Q6639" i="5"/>
  <c r="R6639" i="5" s="1"/>
  <c r="Q6641" i="5"/>
  <c r="R6641" i="5" s="1"/>
  <c r="Q6643" i="5"/>
  <c r="R6643" i="5" s="1"/>
  <c r="Q6645" i="5"/>
  <c r="R6645" i="5" s="1"/>
  <c r="Q6647" i="5"/>
  <c r="R6647" i="5" s="1"/>
  <c r="Q6649" i="5"/>
  <c r="R6649" i="5" s="1"/>
  <c r="Q6651" i="5"/>
  <c r="R6651" i="5" s="1"/>
  <c r="Q6653" i="5"/>
  <c r="R6653" i="5" s="1"/>
  <c r="Q6655" i="5"/>
  <c r="R6655" i="5" s="1"/>
  <c r="Q6657" i="5"/>
  <c r="R6657" i="5" s="1"/>
  <c r="Q6659" i="5"/>
  <c r="R6659" i="5" s="1"/>
  <c r="Q6661" i="5"/>
  <c r="R6661" i="5" s="1"/>
  <c r="Q6663" i="5"/>
  <c r="R6663" i="5" s="1"/>
  <c r="Q6665" i="5"/>
  <c r="R6665" i="5" s="1"/>
  <c r="Q6667" i="5"/>
  <c r="R6667" i="5" s="1"/>
  <c r="Q6669" i="5"/>
  <c r="R6669" i="5" s="1"/>
  <c r="Q6671" i="5"/>
  <c r="R6671" i="5" s="1"/>
  <c r="Q6673" i="5"/>
  <c r="R6673" i="5" s="1"/>
  <c r="Q6675" i="5"/>
  <c r="R6675" i="5" s="1"/>
  <c r="Q6677" i="5"/>
  <c r="R6677" i="5" s="1"/>
  <c r="Q6679" i="5"/>
  <c r="R6679" i="5" s="1"/>
  <c r="Q6681" i="5"/>
  <c r="R6681" i="5" s="1"/>
  <c r="Q6683" i="5"/>
  <c r="R6683" i="5" s="1"/>
  <c r="Q6685" i="5"/>
  <c r="R6685" i="5" s="1"/>
  <c r="Q6687" i="5"/>
  <c r="R6687" i="5" s="1"/>
  <c r="Q6689" i="5"/>
  <c r="R6689" i="5" s="1"/>
  <c r="Q6691" i="5"/>
  <c r="R6691" i="5" s="1"/>
  <c r="Q6693" i="5"/>
  <c r="R6693" i="5" s="1"/>
  <c r="Q6695" i="5"/>
  <c r="R6695" i="5" s="1"/>
  <c r="Q6697" i="5"/>
  <c r="R6697" i="5" s="1"/>
  <c r="Q6699" i="5"/>
  <c r="R6699" i="5" s="1"/>
  <c r="Q6701" i="5"/>
  <c r="R6701" i="5" s="1"/>
  <c r="Q6703" i="5"/>
  <c r="R6703" i="5" s="1"/>
  <c r="Q6705" i="5"/>
  <c r="R6705" i="5" s="1"/>
  <c r="Q6707" i="5"/>
  <c r="R6707" i="5" s="1"/>
  <c r="Q6716" i="5"/>
  <c r="R6716" i="5" s="1"/>
  <c r="Q6718" i="5"/>
  <c r="R6718" i="5" s="1"/>
  <c r="Q6756" i="5"/>
  <c r="R6756" i="5" s="1"/>
  <c r="Q6758" i="5"/>
  <c r="R6758" i="5" s="1"/>
  <c r="Q6784" i="5"/>
  <c r="R6784" i="5" s="1"/>
  <c r="Q6808" i="5"/>
  <c r="R6808" i="5" s="1"/>
  <c r="Q6839" i="5"/>
  <c r="R6839" i="5" s="1"/>
  <c r="Q7115" i="5"/>
  <c r="R7115" i="5" s="1"/>
  <c r="Q7215" i="5"/>
  <c r="R7215" i="5" s="1"/>
  <c r="Q7006" i="5"/>
  <c r="R7006" i="5" s="1"/>
  <c r="Q7020" i="5"/>
  <c r="R7020" i="5" s="1"/>
  <c r="Q7040" i="5"/>
  <c r="R7040" i="5" s="1"/>
  <c r="Q7085" i="5"/>
  <c r="R7085" i="5" s="1"/>
  <c r="Q7284" i="5"/>
  <c r="R7284" i="5" s="1"/>
  <c r="Q7316" i="5"/>
  <c r="R7316" i="5" s="1"/>
  <c r="Q7348" i="5"/>
  <c r="R7348" i="5" s="1"/>
  <c r="Q7380" i="5"/>
  <c r="R7380" i="5" s="1"/>
  <c r="Q7406" i="5"/>
  <c r="R7406" i="5" s="1"/>
  <c r="Q6792" i="5"/>
  <c r="R6792" i="5" s="1"/>
  <c r="Q6823" i="5"/>
  <c r="R6823" i="5" s="1"/>
  <c r="Q6827" i="5"/>
  <c r="R6827" i="5" s="1"/>
  <c r="Q6834" i="5"/>
  <c r="R6834" i="5" s="1"/>
  <c r="Q6836" i="5"/>
  <c r="R6836" i="5" s="1"/>
  <c r="Q6838" i="5"/>
  <c r="R6838" i="5" s="1"/>
  <c r="Q6850" i="5"/>
  <c r="R6850" i="5" s="1"/>
  <c r="Q7037" i="5"/>
  <c r="R7037" i="5" s="1"/>
  <c r="Q7155" i="5"/>
  <c r="R7155" i="5" s="1"/>
  <c r="Q7458" i="5"/>
  <c r="R7458" i="5" s="1"/>
  <c r="Q7388" i="5"/>
  <c r="R7388" i="5" s="1"/>
  <c r="Q6409" i="5"/>
  <c r="R6409" i="5" s="1"/>
  <c r="Q6415" i="5"/>
  <c r="R6415" i="5" s="1"/>
  <c r="Q6430" i="5"/>
  <c r="R6430" i="5" s="1"/>
  <c r="Q6445" i="5"/>
  <c r="R6445" i="5" s="1"/>
  <c r="Q6447" i="5"/>
  <c r="R6447" i="5" s="1"/>
  <c r="Q6522" i="5"/>
  <c r="R6522" i="5" s="1"/>
  <c r="Q6524" i="5"/>
  <c r="R6524" i="5" s="1"/>
  <c r="Q6526" i="5"/>
  <c r="R6526" i="5" s="1"/>
  <c r="Q6528" i="5"/>
  <c r="R6528" i="5" s="1"/>
  <c r="Q6530" i="5"/>
  <c r="R6530" i="5" s="1"/>
  <c r="Q6532" i="5"/>
  <c r="R6532" i="5" s="1"/>
  <c r="Q6534" i="5"/>
  <c r="R6534" i="5" s="1"/>
  <c r="Q6536" i="5"/>
  <c r="R6536" i="5" s="1"/>
  <c r="Q6538" i="5"/>
  <c r="R6538" i="5" s="1"/>
  <c r="Q6540" i="5"/>
  <c r="R6540" i="5" s="1"/>
  <c r="Q6542" i="5"/>
  <c r="R6542" i="5" s="1"/>
  <c r="Q6544" i="5"/>
  <c r="R6544" i="5" s="1"/>
  <c r="Q6546" i="5"/>
  <c r="R6546" i="5" s="1"/>
  <c r="Q6548" i="5"/>
  <c r="R6548" i="5" s="1"/>
  <c r="Q6550" i="5"/>
  <c r="R6550" i="5" s="1"/>
  <c r="Q6552" i="5"/>
  <c r="R6552" i="5" s="1"/>
  <c r="Q6554" i="5"/>
  <c r="R6554" i="5" s="1"/>
  <c r="Q6556" i="5"/>
  <c r="R6556" i="5" s="1"/>
  <c r="Q6558" i="5"/>
  <c r="R6558" i="5" s="1"/>
  <c r="Q6560" i="5"/>
  <c r="R6560" i="5" s="1"/>
  <c r="Q6562" i="5"/>
  <c r="R6562" i="5" s="1"/>
  <c r="Q6564" i="5"/>
  <c r="R6564" i="5" s="1"/>
  <c r="Q6566" i="5"/>
  <c r="R6566" i="5" s="1"/>
  <c r="Q6568" i="5"/>
  <c r="R6568" i="5" s="1"/>
  <c r="Q6570" i="5"/>
  <c r="R6570" i="5" s="1"/>
  <c r="Q6572" i="5"/>
  <c r="R6572" i="5" s="1"/>
  <c r="Q6574" i="5"/>
  <c r="R6574" i="5" s="1"/>
  <c r="Q6576" i="5"/>
  <c r="R6576" i="5" s="1"/>
  <c r="Q6578" i="5"/>
  <c r="R6578" i="5" s="1"/>
  <c r="Q6580" i="5"/>
  <c r="R6580" i="5" s="1"/>
  <c r="Q6582" i="5"/>
  <c r="R6582" i="5" s="1"/>
  <c r="Q6584" i="5"/>
  <c r="R6584" i="5" s="1"/>
  <c r="Q6586" i="5"/>
  <c r="R6586" i="5" s="1"/>
  <c r="Q6588" i="5"/>
  <c r="R6588" i="5" s="1"/>
  <c r="Q6590" i="5"/>
  <c r="R6590" i="5" s="1"/>
  <c r="Q6592" i="5"/>
  <c r="R6592" i="5" s="1"/>
  <c r="Q6594" i="5"/>
  <c r="R6594" i="5" s="1"/>
  <c r="Q6596" i="5"/>
  <c r="R6596" i="5" s="1"/>
  <c r="Q6598" i="5"/>
  <c r="R6598" i="5" s="1"/>
  <c r="Q6600" i="5"/>
  <c r="R6600" i="5" s="1"/>
  <c r="Q6602" i="5"/>
  <c r="R6602" i="5" s="1"/>
  <c r="Q6604" i="5"/>
  <c r="R6604" i="5" s="1"/>
  <c r="Q6606" i="5"/>
  <c r="R6606" i="5" s="1"/>
  <c r="Q6608" i="5"/>
  <c r="R6608" i="5" s="1"/>
  <c r="Q6610" i="5"/>
  <c r="R6610" i="5" s="1"/>
  <c r="Q6612" i="5"/>
  <c r="R6612" i="5" s="1"/>
  <c r="Q6614" i="5"/>
  <c r="R6614" i="5" s="1"/>
  <c r="Q6616" i="5"/>
  <c r="R6616" i="5" s="1"/>
  <c r="Q6618" i="5"/>
  <c r="R6618" i="5" s="1"/>
  <c r="Q6620" i="5"/>
  <c r="R6620" i="5" s="1"/>
  <c r="Q6622" i="5"/>
  <c r="R6622" i="5" s="1"/>
  <c r="Q6624" i="5"/>
  <c r="R6624" i="5" s="1"/>
  <c r="Q6626" i="5"/>
  <c r="R6626" i="5" s="1"/>
  <c r="Q6628" i="5"/>
  <c r="R6628" i="5" s="1"/>
  <c r="Q6630" i="5"/>
  <c r="R6630" i="5" s="1"/>
  <c r="Q6632" i="5"/>
  <c r="R6632" i="5" s="1"/>
  <c r="Q6634" i="5"/>
  <c r="R6634" i="5" s="1"/>
  <c r="Q6636" i="5"/>
  <c r="R6636" i="5" s="1"/>
  <c r="Q6638" i="5"/>
  <c r="R6638" i="5" s="1"/>
  <c r="Q6640" i="5"/>
  <c r="R6640" i="5" s="1"/>
  <c r="Q6642" i="5"/>
  <c r="R6642" i="5" s="1"/>
  <c r="Q6644" i="5"/>
  <c r="R6644" i="5" s="1"/>
  <c r="Q6646" i="5"/>
  <c r="R6646" i="5" s="1"/>
  <c r="Q6648" i="5"/>
  <c r="R6648" i="5" s="1"/>
  <c r="Q6650" i="5"/>
  <c r="R6650" i="5" s="1"/>
  <c r="Q6652" i="5"/>
  <c r="R6652" i="5" s="1"/>
  <c r="Q6654" i="5"/>
  <c r="R6654" i="5" s="1"/>
  <c r="Q6656" i="5"/>
  <c r="R6656" i="5" s="1"/>
  <c r="Q6658" i="5"/>
  <c r="R6658" i="5" s="1"/>
  <c r="Q6660" i="5"/>
  <c r="R6660" i="5" s="1"/>
  <c r="Q6662" i="5"/>
  <c r="R6662" i="5" s="1"/>
  <c r="Q6664" i="5"/>
  <c r="R6664" i="5" s="1"/>
  <c r="Q6666" i="5"/>
  <c r="R6666" i="5" s="1"/>
  <c r="Q6668" i="5"/>
  <c r="R6668" i="5" s="1"/>
  <c r="Q6670" i="5"/>
  <c r="R6670" i="5" s="1"/>
  <c r="Q6672" i="5"/>
  <c r="R6672" i="5" s="1"/>
  <c r="Q6674" i="5"/>
  <c r="R6674" i="5" s="1"/>
  <c r="Q6676" i="5"/>
  <c r="R6676" i="5" s="1"/>
  <c r="Q6678" i="5"/>
  <c r="R6678" i="5" s="1"/>
  <c r="Q6680" i="5"/>
  <c r="R6680" i="5" s="1"/>
  <c r="Q6682" i="5"/>
  <c r="R6682" i="5" s="1"/>
  <c r="Q6684" i="5"/>
  <c r="R6684" i="5" s="1"/>
  <c r="Q6686" i="5"/>
  <c r="R6686" i="5" s="1"/>
  <c r="Q6688" i="5"/>
  <c r="R6688" i="5" s="1"/>
  <c r="Q6690" i="5"/>
  <c r="R6690" i="5" s="1"/>
  <c r="Q6692" i="5"/>
  <c r="R6692" i="5" s="1"/>
  <c r="Q6694" i="5"/>
  <c r="R6694" i="5" s="1"/>
  <c r="Q6696" i="5"/>
  <c r="R6696" i="5" s="1"/>
  <c r="Q6698" i="5"/>
  <c r="R6698" i="5" s="1"/>
  <c r="Q6700" i="5"/>
  <c r="R6700" i="5" s="1"/>
  <c r="Q6702" i="5"/>
  <c r="R6702" i="5" s="1"/>
  <c r="Q6704" i="5"/>
  <c r="R6704" i="5" s="1"/>
  <c r="Q6724" i="5"/>
  <c r="R6724" i="5" s="1"/>
  <c r="Q6726" i="5"/>
  <c r="R6726" i="5" s="1"/>
  <c r="Q6735" i="5"/>
  <c r="R6735" i="5" s="1"/>
  <c r="Q6737" i="5"/>
  <c r="R6737" i="5" s="1"/>
  <c r="Q6739" i="5"/>
  <c r="R6739" i="5" s="1"/>
  <c r="Q6748" i="5"/>
  <c r="R6748" i="5" s="1"/>
  <c r="Q6750" i="5"/>
  <c r="R6750" i="5" s="1"/>
  <c r="Q6772" i="5"/>
  <c r="R6772" i="5" s="1"/>
  <c r="Q6774" i="5"/>
  <c r="R6774" i="5" s="1"/>
  <c r="Q6783" i="5"/>
  <c r="R6783" i="5" s="1"/>
  <c r="Q6785" i="5"/>
  <c r="R6785" i="5" s="1"/>
  <c r="Q6787" i="5"/>
  <c r="R6787" i="5" s="1"/>
  <c r="Q6807" i="5"/>
  <c r="R6807" i="5" s="1"/>
  <c r="Q6811" i="5"/>
  <c r="R6811" i="5" s="1"/>
  <c r="Q6818" i="5"/>
  <c r="R6818" i="5" s="1"/>
  <c r="Q6820" i="5"/>
  <c r="R6820" i="5" s="1"/>
  <c r="Q6822" i="5"/>
  <c r="R6822" i="5" s="1"/>
  <c r="Q6840" i="5"/>
  <c r="R6840" i="5" s="1"/>
  <c r="Q7010" i="5"/>
  <c r="R7010" i="5" s="1"/>
  <c r="Q7165" i="5"/>
  <c r="R7165" i="5" s="1"/>
  <c r="Q7233" i="5"/>
  <c r="R7233" i="5" s="1"/>
  <c r="Q7403" i="5"/>
  <c r="R7403" i="5" s="1"/>
  <c r="Q6802" i="5"/>
  <c r="R6802" i="5" s="1"/>
  <c r="Q6804" i="5"/>
  <c r="R6804" i="5" s="1"/>
  <c r="Q6806" i="5"/>
  <c r="R6806" i="5" s="1"/>
  <c r="Q6824" i="5"/>
  <c r="R6824" i="5" s="1"/>
  <c r="Q6844" i="5"/>
  <c r="R6844" i="5" s="1"/>
  <c r="Q7030" i="5"/>
  <c r="R7030" i="5" s="1"/>
  <c r="Q7409" i="5"/>
  <c r="R7409" i="5" s="1"/>
  <c r="Q7450" i="5"/>
  <c r="R7450" i="5" s="1"/>
  <c r="Q7079" i="5"/>
  <c r="R7079" i="5" s="1"/>
  <c r="Q7096" i="5"/>
  <c r="R7096" i="5" s="1"/>
  <c r="Q7104" i="5"/>
  <c r="R7104" i="5" s="1"/>
  <c r="Q7131" i="5"/>
  <c r="R7131" i="5" s="1"/>
  <c r="Q7136" i="5"/>
  <c r="R7136" i="5" s="1"/>
  <c r="Q7144" i="5"/>
  <c r="R7144" i="5" s="1"/>
  <c r="Q7196" i="5"/>
  <c r="R7196" i="5" s="1"/>
  <c r="Q7204" i="5"/>
  <c r="R7204" i="5" s="1"/>
  <c r="Q7207" i="5"/>
  <c r="R7207" i="5" s="1"/>
  <c r="Q7225" i="5"/>
  <c r="R7225" i="5" s="1"/>
  <c r="Q7447" i="5"/>
  <c r="R7447" i="5" s="1"/>
  <c r="Q7109" i="5"/>
  <c r="R7109" i="5" s="1"/>
  <c r="Q7120" i="5"/>
  <c r="R7120" i="5" s="1"/>
  <c r="Q7128" i="5"/>
  <c r="R7128" i="5" s="1"/>
  <c r="Q7180" i="5"/>
  <c r="R7180" i="5" s="1"/>
  <c r="Q7188" i="5"/>
  <c r="R7188" i="5" s="1"/>
  <c r="Q7209" i="5"/>
  <c r="R7209" i="5" s="1"/>
  <c r="Q7245" i="5"/>
  <c r="R7245" i="5" s="1"/>
  <c r="Q7254" i="5"/>
  <c r="R7254" i="5" s="1"/>
  <c r="Q7261" i="5"/>
  <c r="R7261" i="5" s="1"/>
  <c r="Q7270" i="5"/>
  <c r="R7270" i="5" s="1"/>
  <c r="Q7492" i="5"/>
  <c r="R7492" i="5" s="1"/>
  <c r="Q7494" i="5"/>
  <c r="R7494" i="5" s="1"/>
  <c r="Q7496" i="5"/>
  <c r="R7496" i="5" s="1"/>
  <c r="Q7111" i="5"/>
  <c r="R7111" i="5" s="1"/>
  <c r="Q7148" i="5"/>
  <c r="R7148" i="5" s="1"/>
  <c r="Q7156" i="5"/>
  <c r="R7156" i="5" s="1"/>
  <c r="Q7177" i="5"/>
  <c r="R7177" i="5" s="1"/>
  <c r="Q7211" i="5"/>
  <c r="R7211" i="5" s="1"/>
  <c r="Q7216" i="5"/>
  <c r="R7216" i="5" s="1"/>
  <c r="Q7224" i="5"/>
  <c r="R7224" i="5" s="1"/>
  <c r="Q7242" i="5"/>
  <c r="R7242" i="5" s="1"/>
  <c r="Q7249" i="5"/>
  <c r="R7249" i="5" s="1"/>
  <c r="Q7258" i="5"/>
  <c r="R7258" i="5" s="1"/>
  <c r="Q7265" i="5"/>
  <c r="R7265" i="5" s="1"/>
  <c r="Q7462" i="5"/>
  <c r="R7462" i="5" s="1"/>
  <c r="Q7502" i="5"/>
  <c r="R7502" i="5" s="1"/>
  <c r="Q7504" i="5"/>
  <c r="R7504" i="5" s="1"/>
  <c r="Q7627" i="5"/>
  <c r="R7627" i="5" s="1"/>
  <c r="Q7105" i="5"/>
  <c r="R7105" i="5" s="1"/>
  <c r="Q7124" i="5"/>
  <c r="R7124" i="5" s="1"/>
  <c r="Q7145" i="5"/>
  <c r="R7145" i="5" s="1"/>
  <c r="Q7179" i="5"/>
  <c r="R7179" i="5" s="1"/>
  <c r="Q7184" i="5"/>
  <c r="R7184" i="5" s="1"/>
  <c r="Q7192" i="5"/>
  <c r="R7192" i="5" s="1"/>
  <c r="Q7246" i="5"/>
  <c r="R7246" i="5" s="1"/>
  <c r="Q7253" i="5"/>
  <c r="R7253" i="5" s="1"/>
  <c r="Q7262" i="5"/>
  <c r="R7262" i="5" s="1"/>
  <c r="Q7269" i="5"/>
  <c r="R7269" i="5" s="1"/>
  <c r="Q7456" i="5"/>
  <c r="R7456" i="5" s="1"/>
  <c r="Q7514" i="5"/>
  <c r="R7514" i="5" s="1"/>
  <c r="Q7516" i="5"/>
  <c r="R7516" i="5" s="1"/>
  <c r="Q7518" i="5"/>
  <c r="R7518" i="5" s="1"/>
  <c r="Q7520" i="5"/>
  <c r="R7520" i="5" s="1"/>
  <c r="Q7522" i="5"/>
  <c r="R7522" i="5" s="1"/>
  <c r="Q7524" i="5"/>
  <c r="R7524" i="5" s="1"/>
  <c r="Q7526" i="5"/>
  <c r="R7526" i="5" s="1"/>
  <c r="Q7641" i="5"/>
  <c r="R7641" i="5" s="1"/>
  <c r="Q7684" i="5"/>
  <c r="R7684" i="5" s="1"/>
  <c r="Q7714" i="5"/>
  <c r="R7714" i="5" s="1"/>
  <c r="Q7730" i="5"/>
  <c r="R7730" i="5" s="1"/>
  <c r="Q7746" i="5"/>
  <c r="R7746" i="5" s="1"/>
  <c r="Q7748" i="5"/>
  <c r="R7748" i="5" s="1"/>
  <c r="Q7778" i="5"/>
  <c r="R7778" i="5" s="1"/>
  <c r="Q7780" i="5"/>
  <c r="R7780" i="5" s="1"/>
  <c r="Q7810" i="5"/>
  <c r="R7810" i="5" s="1"/>
  <c r="Q7812" i="5"/>
  <c r="R7812" i="5" s="1"/>
  <c r="Q7842" i="5"/>
  <c r="R7842" i="5" s="1"/>
  <c r="Q7844" i="5"/>
  <c r="R7844" i="5" s="1"/>
  <c r="Q7874" i="5"/>
  <c r="R7874" i="5" s="1"/>
  <c r="Q7876" i="5"/>
  <c r="R7876" i="5" s="1"/>
  <c r="Q7893" i="5"/>
  <c r="R7893" i="5" s="1"/>
  <c r="Q7895" i="5"/>
  <c r="R7895" i="5" s="1"/>
  <c r="Q7900" i="5"/>
  <c r="R7900" i="5" s="1"/>
  <c r="Q7902" i="5"/>
  <c r="R7902" i="5" s="1"/>
  <c r="Q7904" i="5"/>
  <c r="R7904" i="5" s="1"/>
  <c r="Q7983" i="5"/>
  <c r="R7983" i="5" s="1"/>
  <c r="Q7988" i="5"/>
  <c r="R7988" i="5" s="1"/>
  <c r="Q8078" i="5"/>
  <c r="R8078" i="5" s="1"/>
  <c r="Q8111" i="5"/>
  <c r="R8111" i="5" s="1"/>
  <c r="Q8122" i="5"/>
  <c r="R8122" i="5" s="1"/>
  <c r="Q8124" i="5"/>
  <c r="R8124" i="5" s="1"/>
  <c r="Q8133" i="5"/>
  <c r="R8133" i="5" s="1"/>
  <c r="Q8276" i="5"/>
  <c r="R8276" i="5" s="1"/>
  <c r="Q7498" i="5"/>
  <c r="R7498" i="5" s="1"/>
  <c r="Q7622" i="5"/>
  <c r="R7622" i="5" s="1"/>
  <c r="Q7636" i="5"/>
  <c r="R7636" i="5" s="1"/>
  <c r="Q7648" i="5"/>
  <c r="R7648" i="5" s="1"/>
  <c r="Q7653" i="5"/>
  <c r="R7653" i="5" s="1"/>
  <c r="Q7665" i="5"/>
  <c r="R7665" i="5" s="1"/>
  <c r="Q7672" i="5"/>
  <c r="R7672" i="5" s="1"/>
  <c r="Q7681" i="5"/>
  <c r="R7681" i="5" s="1"/>
  <c r="Q7695" i="5"/>
  <c r="R7695" i="5" s="1"/>
  <c r="Q7700" i="5"/>
  <c r="R7700" i="5" s="1"/>
  <c r="Q7711" i="5"/>
  <c r="R7711" i="5" s="1"/>
  <c r="Q7723" i="5"/>
  <c r="R7723" i="5" s="1"/>
  <c r="Q7739" i="5"/>
  <c r="R7739" i="5" s="1"/>
  <c r="Q7750" i="5"/>
  <c r="R7750" i="5" s="1"/>
  <c r="Q7752" i="5"/>
  <c r="R7752" i="5" s="1"/>
  <c r="Q7771" i="5"/>
  <c r="R7771" i="5" s="1"/>
  <c r="Q7782" i="5"/>
  <c r="R7782" i="5" s="1"/>
  <c r="Q7784" i="5"/>
  <c r="R7784" i="5" s="1"/>
  <c r="Q7803" i="5"/>
  <c r="R7803" i="5" s="1"/>
  <c r="Q7814" i="5"/>
  <c r="R7814" i="5" s="1"/>
  <c r="Q7816" i="5"/>
  <c r="R7816" i="5" s="1"/>
  <c r="Q7835" i="5"/>
  <c r="R7835" i="5" s="1"/>
  <c r="Q7846" i="5"/>
  <c r="R7846" i="5" s="1"/>
  <c r="Q7848" i="5"/>
  <c r="R7848" i="5" s="1"/>
  <c r="Q7867" i="5"/>
  <c r="R7867" i="5" s="1"/>
  <c r="Q7878" i="5"/>
  <c r="R7878" i="5" s="1"/>
  <c r="Q7880" i="5"/>
  <c r="R7880" i="5" s="1"/>
  <c r="Q7908" i="5"/>
  <c r="R7908" i="5" s="1"/>
  <c r="Q7925" i="5"/>
  <c r="R7925" i="5" s="1"/>
  <c r="Q7940" i="5"/>
  <c r="R7940" i="5" s="1"/>
  <c r="Q8204" i="5"/>
  <c r="R8204" i="5" s="1"/>
  <c r="Q8321" i="5"/>
  <c r="R8321" i="5" s="1"/>
  <c r="Q7624" i="5"/>
  <c r="R7624" i="5" s="1"/>
  <c r="Q7697" i="5"/>
  <c r="R7697" i="5" s="1"/>
  <c r="Q7727" i="5"/>
  <c r="R7727" i="5" s="1"/>
  <c r="Q7743" i="5"/>
  <c r="R7743" i="5" s="1"/>
  <c r="Q7775" i="5"/>
  <c r="R7775" i="5" s="1"/>
  <c r="Q7807" i="5"/>
  <c r="R7807" i="5" s="1"/>
  <c r="Q7839" i="5"/>
  <c r="R7839" i="5" s="1"/>
  <c r="Q7871" i="5"/>
  <c r="R7871" i="5" s="1"/>
  <c r="Q7930" i="5"/>
  <c r="R7930" i="5" s="1"/>
  <c r="Q7932" i="5"/>
  <c r="R7932" i="5" s="1"/>
  <c r="Q7965" i="5"/>
  <c r="R7965" i="5" s="1"/>
  <c r="Q7975" i="5"/>
  <c r="R7975" i="5" s="1"/>
  <c r="Q7980" i="5"/>
  <c r="R7980" i="5" s="1"/>
  <c r="Q7999" i="5"/>
  <c r="R7999" i="5" s="1"/>
  <c r="Q8023" i="5"/>
  <c r="R8023" i="5" s="1"/>
  <c r="Q8038" i="5"/>
  <c r="R8038" i="5" s="1"/>
  <c r="Q8087" i="5"/>
  <c r="R8087" i="5" s="1"/>
  <c r="Q8099" i="5"/>
  <c r="R8099" i="5" s="1"/>
  <c r="Q8141" i="5"/>
  <c r="R8141" i="5" s="1"/>
  <c r="Q8193" i="5"/>
  <c r="R8193" i="5" s="1"/>
  <c r="Q8082" i="5"/>
  <c r="R8082" i="5" s="1"/>
  <c r="Q8260" i="5"/>
  <c r="R8260" i="5" s="1"/>
  <c r="Q7506" i="5"/>
  <c r="R7506" i="5" s="1"/>
  <c r="Q7508" i="5"/>
  <c r="R7508" i="5" s="1"/>
  <c r="Q7619" i="5"/>
  <c r="R7619" i="5" s="1"/>
  <c r="Q7621" i="5"/>
  <c r="R7621" i="5" s="1"/>
  <c r="Q7628" i="5"/>
  <c r="R7628" i="5" s="1"/>
  <c r="Q7647" i="5"/>
  <c r="R7647" i="5" s="1"/>
  <c r="Q7657" i="5"/>
  <c r="R7657" i="5" s="1"/>
  <c r="Q7678" i="5"/>
  <c r="R7678" i="5" s="1"/>
  <c r="Q7715" i="5"/>
  <c r="R7715" i="5" s="1"/>
  <c r="Q7731" i="5"/>
  <c r="R7731" i="5" s="1"/>
  <c r="Q7751" i="5"/>
  <c r="R7751" i="5" s="1"/>
  <c r="Q7762" i="5"/>
  <c r="R7762" i="5" s="1"/>
  <c r="Q7764" i="5"/>
  <c r="R7764" i="5" s="1"/>
  <c r="Q7783" i="5"/>
  <c r="R7783" i="5" s="1"/>
  <c r="Q7794" i="5"/>
  <c r="R7794" i="5" s="1"/>
  <c r="Q7796" i="5"/>
  <c r="R7796" i="5" s="1"/>
  <c r="Q7815" i="5"/>
  <c r="R7815" i="5" s="1"/>
  <c r="Q7826" i="5"/>
  <c r="R7826" i="5" s="1"/>
  <c r="Q7828" i="5"/>
  <c r="R7828" i="5" s="1"/>
  <c r="Q7847" i="5"/>
  <c r="R7847" i="5" s="1"/>
  <c r="Q7858" i="5"/>
  <c r="R7858" i="5" s="1"/>
  <c r="Q7860" i="5"/>
  <c r="R7860" i="5" s="1"/>
  <c r="Q7879" i="5"/>
  <c r="R7879" i="5" s="1"/>
  <c r="Q7890" i="5"/>
  <c r="R7890" i="5" s="1"/>
  <c r="Q7922" i="5"/>
  <c r="R7922" i="5" s="1"/>
  <c r="Q7949" i="5"/>
  <c r="R7949" i="5" s="1"/>
  <c r="Q7962" i="5"/>
  <c r="R7962" i="5" s="1"/>
  <c r="Q7967" i="5"/>
  <c r="R7967" i="5" s="1"/>
  <c r="Q7972" i="5"/>
  <c r="R7972" i="5" s="1"/>
  <c r="Q7989" i="5"/>
  <c r="R7989" i="5" s="1"/>
  <c r="Q7994" i="5"/>
  <c r="R7994" i="5" s="1"/>
  <c r="Q7996" i="5"/>
  <c r="R7996" i="5" s="1"/>
  <c r="Q8018" i="5"/>
  <c r="R8018" i="5" s="1"/>
  <c r="Q8020" i="5"/>
  <c r="R8020" i="5" s="1"/>
  <c r="Q8040" i="5"/>
  <c r="R8040" i="5" s="1"/>
  <c r="Q8094" i="5"/>
  <c r="R8094" i="5" s="1"/>
  <c r="Q8110" i="5"/>
  <c r="R8110" i="5" s="1"/>
  <c r="Q8123" i="5"/>
  <c r="R8123" i="5" s="1"/>
  <c r="Q8145" i="5"/>
  <c r="R8145" i="5" s="1"/>
  <c r="Q8188" i="5"/>
  <c r="R8188" i="5" s="1"/>
  <c r="Q8197" i="5"/>
  <c r="R8197" i="5" s="1"/>
  <c r="Q8249" i="5"/>
  <c r="R8249" i="5" s="1"/>
  <c r="Q7919" i="5"/>
  <c r="R7919" i="5" s="1"/>
  <c r="Q7924" i="5"/>
  <c r="R7924" i="5" s="1"/>
  <c r="Q7941" i="5"/>
  <c r="R7941" i="5" s="1"/>
  <c r="Q7959" i="5"/>
  <c r="R7959" i="5" s="1"/>
  <c r="Q8292" i="5"/>
  <c r="R8292" i="5" s="1"/>
  <c r="Q7528" i="5"/>
  <c r="R7528" i="5" s="1"/>
  <c r="Q7530" i="5"/>
  <c r="R7530" i="5" s="1"/>
  <c r="Q7532" i="5"/>
  <c r="R7532" i="5" s="1"/>
  <c r="Q7534" i="5"/>
  <c r="R7534" i="5" s="1"/>
  <c r="Q7536" i="5"/>
  <c r="R7536" i="5" s="1"/>
  <c r="Q7538" i="5"/>
  <c r="R7538" i="5" s="1"/>
  <c r="Q7540" i="5"/>
  <c r="R7540" i="5" s="1"/>
  <c r="Q7542" i="5"/>
  <c r="R7542" i="5" s="1"/>
  <c r="Q7544" i="5"/>
  <c r="R7544" i="5" s="1"/>
  <c r="Q7546" i="5"/>
  <c r="R7546" i="5" s="1"/>
  <c r="Q7548" i="5"/>
  <c r="R7548" i="5" s="1"/>
  <c r="Q7550" i="5"/>
  <c r="R7550" i="5" s="1"/>
  <c r="Q7552" i="5"/>
  <c r="R7552" i="5" s="1"/>
  <c r="Q7554" i="5"/>
  <c r="R7554" i="5" s="1"/>
  <c r="Q7556" i="5"/>
  <c r="R7556" i="5" s="1"/>
  <c r="Q7558" i="5"/>
  <c r="R7558" i="5" s="1"/>
  <c r="Q7560" i="5"/>
  <c r="R7560" i="5" s="1"/>
  <c r="Q7562" i="5"/>
  <c r="R7562" i="5" s="1"/>
  <c r="Q7564" i="5"/>
  <c r="R7564" i="5" s="1"/>
  <c r="Q7566" i="5"/>
  <c r="R7566" i="5" s="1"/>
  <c r="Q7568" i="5"/>
  <c r="R7568" i="5" s="1"/>
  <c r="Q7570" i="5"/>
  <c r="R7570" i="5" s="1"/>
  <c r="Q7572" i="5"/>
  <c r="R7572" i="5" s="1"/>
  <c r="Q7574" i="5"/>
  <c r="R7574" i="5" s="1"/>
  <c r="Q7576" i="5"/>
  <c r="R7576" i="5" s="1"/>
  <c r="Q7578" i="5"/>
  <c r="R7578" i="5" s="1"/>
  <c r="Q7580" i="5"/>
  <c r="R7580" i="5" s="1"/>
  <c r="Q7582" i="5"/>
  <c r="R7582" i="5" s="1"/>
  <c r="Q7584" i="5"/>
  <c r="R7584" i="5" s="1"/>
  <c r="Q7586" i="5"/>
  <c r="R7586" i="5" s="1"/>
  <c r="Q7625" i="5"/>
  <c r="R7625" i="5" s="1"/>
  <c r="Q7632" i="5"/>
  <c r="R7632" i="5" s="1"/>
  <c r="Q7637" i="5"/>
  <c r="R7637" i="5" s="1"/>
  <c r="Q7654" i="5"/>
  <c r="R7654" i="5" s="1"/>
  <c r="Q7666" i="5"/>
  <c r="R7666" i="5" s="1"/>
  <c r="Q7668" i="5"/>
  <c r="R7668" i="5" s="1"/>
  <c r="Q7682" i="5"/>
  <c r="R7682" i="5" s="1"/>
  <c r="Q7689" i="5"/>
  <c r="R7689" i="5" s="1"/>
  <c r="Q7694" i="5"/>
  <c r="R7694" i="5" s="1"/>
  <c r="Q7703" i="5"/>
  <c r="R7703" i="5" s="1"/>
  <c r="Q7705" i="5"/>
  <c r="R7705" i="5" s="1"/>
  <c r="Q7710" i="5"/>
  <c r="R7710" i="5" s="1"/>
  <c r="Q7712" i="5"/>
  <c r="R7712" i="5" s="1"/>
  <c r="Q7722" i="5"/>
  <c r="R7722" i="5" s="1"/>
  <c r="Q7724" i="5"/>
  <c r="R7724" i="5" s="1"/>
  <c r="Q7738" i="5"/>
  <c r="R7738" i="5" s="1"/>
  <c r="Q7740" i="5"/>
  <c r="R7740" i="5" s="1"/>
  <c r="Q7770" i="5"/>
  <c r="R7770" i="5" s="1"/>
  <c r="Q7772" i="5"/>
  <c r="R7772" i="5" s="1"/>
  <c r="Q7802" i="5"/>
  <c r="R7802" i="5" s="1"/>
  <c r="Q7804" i="5"/>
  <c r="R7804" i="5" s="1"/>
  <c r="Q7834" i="5"/>
  <c r="R7834" i="5" s="1"/>
  <c r="Q7836" i="5"/>
  <c r="R7836" i="5" s="1"/>
  <c r="Q7866" i="5"/>
  <c r="R7866" i="5" s="1"/>
  <c r="Q7868" i="5"/>
  <c r="R7868" i="5" s="1"/>
  <c r="Q7898" i="5"/>
  <c r="R7898" i="5" s="1"/>
  <c r="Q8010" i="5"/>
  <c r="R8010" i="5" s="1"/>
  <c r="Q8055" i="5"/>
  <c r="R8055" i="5" s="1"/>
  <c r="Q8116" i="5"/>
  <c r="R8116" i="5" s="1"/>
  <c r="Q8244" i="5"/>
  <c r="R8244" i="5" s="1"/>
  <c r="Q7742" i="5"/>
  <c r="R7742" i="5" s="1"/>
  <c r="Q7744" i="5"/>
  <c r="R7744" i="5" s="1"/>
  <c r="Q7774" i="5"/>
  <c r="R7774" i="5" s="1"/>
  <c r="Q7776" i="5"/>
  <c r="R7776" i="5" s="1"/>
  <c r="Q7806" i="5"/>
  <c r="R7806" i="5" s="1"/>
  <c r="Q7808" i="5"/>
  <c r="R7808" i="5" s="1"/>
  <c r="Q7838" i="5"/>
  <c r="R7838" i="5" s="1"/>
  <c r="Q7840" i="5"/>
  <c r="R7840" i="5" s="1"/>
  <c r="Q7870" i="5"/>
  <c r="R7870" i="5" s="1"/>
  <c r="Q7872" i="5"/>
  <c r="R7872" i="5" s="1"/>
  <c r="Q8050" i="5"/>
  <c r="R8050" i="5" s="1"/>
  <c r="Q8066" i="5"/>
  <c r="R8066" i="5" s="1"/>
  <c r="Q8071" i="5"/>
  <c r="R8071" i="5" s="1"/>
  <c r="Q8076" i="5"/>
  <c r="R8076" i="5" s="1"/>
  <c r="Q8209" i="5"/>
  <c r="R8209" i="5" s="1"/>
  <c r="Q8220" i="5"/>
  <c r="R8220" i="5" s="1"/>
  <c r="Q8233" i="5"/>
  <c r="R8233" i="5" s="1"/>
  <c r="Q8002" i="5"/>
  <c r="R8002" i="5" s="1"/>
  <c r="Q8019" i="5"/>
  <c r="R8019" i="5" s="1"/>
  <c r="Q8021" i="5"/>
  <c r="R8021" i="5" s="1"/>
  <c r="Q8027" i="5"/>
  <c r="R8027" i="5" s="1"/>
  <c r="Q8029" i="5"/>
  <c r="R8029" i="5" s="1"/>
  <c r="Q8037" i="5"/>
  <c r="R8037" i="5" s="1"/>
  <c r="Q8083" i="5"/>
  <c r="R8083" i="5" s="1"/>
  <c r="Q8098" i="5"/>
  <c r="R8098" i="5" s="1"/>
  <c r="Q8103" i="5"/>
  <c r="R8103" i="5" s="1"/>
  <c r="Q8115" i="5"/>
  <c r="R8115" i="5" s="1"/>
  <c r="Q8143" i="5"/>
  <c r="R8143" i="5" s="1"/>
  <c r="Q8148" i="5"/>
  <c r="R8148" i="5" s="1"/>
  <c r="Q8155" i="5"/>
  <c r="R8155" i="5" s="1"/>
  <c r="Q8162" i="5"/>
  <c r="R8162" i="5" s="1"/>
  <c r="Q8179" i="5"/>
  <c r="R8179" i="5" s="1"/>
  <c r="Q8199" i="5"/>
  <c r="R8199" i="5" s="1"/>
  <c r="Q8218" i="5"/>
  <c r="R8218" i="5" s="1"/>
  <c r="Q8250" i="5"/>
  <c r="R8250" i="5" s="1"/>
  <c r="Q8255" i="5"/>
  <c r="R8255" i="5" s="1"/>
  <c r="Q8270" i="5"/>
  <c r="R8270" i="5" s="1"/>
  <c r="Q8282" i="5"/>
  <c r="R8282" i="5" s="1"/>
  <c r="Q8287" i="5"/>
  <c r="R8287" i="5" s="1"/>
  <c r="Q8314" i="5"/>
  <c r="R8314" i="5" s="1"/>
  <c r="Q8330" i="5"/>
  <c r="R8330" i="5" s="1"/>
  <c r="Q8346" i="5"/>
  <c r="R8346" i="5" s="1"/>
  <c r="Q8362" i="5"/>
  <c r="R8362" i="5" s="1"/>
  <c r="Q8378" i="5"/>
  <c r="R8378" i="5" s="1"/>
  <c r="Q8394" i="5"/>
  <c r="R8394" i="5" s="1"/>
  <c r="Q8410" i="5"/>
  <c r="R8410" i="5" s="1"/>
  <c r="Q8426" i="5"/>
  <c r="R8426" i="5" s="1"/>
  <c r="Q8442" i="5"/>
  <c r="R8442" i="5" s="1"/>
  <c r="Q8458" i="5"/>
  <c r="R8458" i="5" s="1"/>
  <c r="Q8696" i="5"/>
  <c r="R8696" i="5" s="1"/>
  <c r="Q8698" i="5"/>
  <c r="R8698" i="5" s="1"/>
  <c r="Q8700" i="5"/>
  <c r="R8700" i="5" s="1"/>
  <c r="Q8765" i="5"/>
  <c r="R8765" i="5" s="1"/>
  <c r="Q8867" i="5"/>
  <c r="R8867" i="5" s="1"/>
  <c r="Q8171" i="5"/>
  <c r="R8171" i="5" s="1"/>
  <c r="Q8174" i="5"/>
  <c r="R8174" i="5" s="1"/>
  <c r="Q8186" i="5"/>
  <c r="R8186" i="5" s="1"/>
  <c r="Q8191" i="5"/>
  <c r="R8191" i="5" s="1"/>
  <c r="Q8206" i="5"/>
  <c r="R8206" i="5" s="1"/>
  <c r="Q8223" i="5"/>
  <c r="R8223" i="5" s="1"/>
  <c r="Q8318" i="5"/>
  <c r="R8318" i="5" s="1"/>
  <c r="Q8334" i="5"/>
  <c r="R8334" i="5" s="1"/>
  <c r="Q8350" i="5"/>
  <c r="R8350" i="5" s="1"/>
  <c r="Q8366" i="5"/>
  <c r="R8366" i="5" s="1"/>
  <c r="Q8467" i="5"/>
  <c r="R8467" i="5" s="1"/>
  <c r="Q8484" i="5"/>
  <c r="R8484" i="5" s="1"/>
  <c r="Q8534" i="5"/>
  <c r="R8534" i="5" s="1"/>
  <c r="Q8536" i="5"/>
  <c r="R8536" i="5" s="1"/>
  <c r="Q8538" i="5"/>
  <c r="R8538" i="5" s="1"/>
  <c r="Q8567" i="5"/>
  <c r="R8567" i="5" s="1"/>
  <c r="Q8569" i="5"/>
  <c r="R8569" i="5" s="1"/>
  <c r="Q8571" i="5"/>
  <c r="R8571" i="5" s="1"/>
  <c r="Q8573" i="5"/>
  <c r="R8573" i="5" s="1"/>
  <c r="Q8632" i="5"/>
  <c r="R8632" i="5" s="1"/>
  <c r="Q8634" i="5"/>
  <c r="R8634" i="5" s="1"/>
  <c r="Q8636" i="5"/>
  <c r="R8636" i="5" s="1"/>
  <c r="Q8669" i="5"/>
  <c r="R8669" i="5" s="1"/>
  <c r="Q8479" i="5"/>
  <c r="R8479" i="5" s="1"/>
  <c r="Q8681" i="5"/>
  <c r="R8681" i="5" s="1"/>
  <c r="Q8683" i="5"/>
  <c r="R8683" i="5" s="1"/>
  <c r="Q8899" i="5"/>
  <c r="R8899" i="5" s="1"/>
  <c r="Q8126" i="5"/>
  <c r="R8126" i="5" s="1"/>
  <c r="Q8135" i="5"/>
  <c r="R8135" i="5" s="1"/>
  <c r="Q8147" i="5"/>
  <c r="R8147" i="5" s="1"/>
  <c r="Q8259" i="5"/>
  <c r="R8259" i="5" s="1"/>
  <c r="Q8291" i="5"/>
  <c r="R8291" i="5" s="1"/>
  <c r="Q8476" i="5"/>
  <c r="R8476" i="5" s="1"/>
  <c r="Q8514" i="5"/>
  <c r="R8514" i="5" s="1"/>
  <c r="Q8519" i="5"/>
  <c r="R8519" i="5" s="1"/>
  <c r="Q8521" i="5"/>
  <c r="R8521" i="5" s="1"/>
  <c r="Q8523" i="5"/>
  <c r="R8523" i="5" s="1"/>
  <c r="Q8525" i="5"/>
  <c r="R8525" i="5" s="1"/>
  <c r="Q8550" i="5"/>
  <c r="R8550" i="5" s="1"/>
  <c r="Q8552" i="5"/>
  <c r="R8552" i="5" s="1"/>
  <c r="Q8554" i="5"/>
  <c r="R8554" i="5" s="1"/>
  <c r="Q8102" i="5"/>
  <c r="R8102" i="5" s="1"/>
  <c r="Q8142" i="5"/>
  <c r="R8142" i="5" s="1"/>
  <c r="Q8154" i="5"/>
  <c r="R8154" i="5" s="1"/>
  <c r="Q8156" i="5"/>
  <c r="R8156" i="5" s="1"/>
  <c r="Q8163" i="5"/>
  <c r="R8163" i="5" s="1"/>
  <c r="Q8195" i="5"/>
  <c r="R8195" i="5" s="1"/>
  <c r="Q8198" i="5"/>
  <c r="R8198" i="5" s="1"/>
  <c r="Q8234" i="5"/>
  <c r="R8234" i="5" s="1"/>
  <c r="Q8239" i="5"/>
  <c r="R8239" i="5" s="1"/>
  <c r="Q8254" i="5"/>
  <c r="R8254" i="5" s="1"/>
  <c r="Q8266" i="5"/>
  <c r="R8266" i="5" s="1"/>
  <c r="Q8271" i="5"/>
  <c r="R8271" i="5" s="1"/>
  <c r="Q8298" i="5"/>
  <c r="R8298" i="5" s="1"/>
  <c r="Q8303" i="5"/>
  <c r="R8303" i="5" s="1"/>
  <c r="Q8322" i="5"/>
  <c r="R8322" i="5" s="1"/>
  <c r="Q8338" i="5"/>
  <c r="R8338" i="5" s="1"/>
  <c r="Q8354" i="5"/>
  <c r="R8354" i="5" s="1"/>
  <c r="Q8370" i="5"/>
  <c r="R8370" i="5" s="1"/>
  <c r="Q8386" i="5"/>
  <c r="R8386" i="5" s="1"/>
  <c r="Q8402" i="5"/>
  <c r="R8402" i="5" s="1"/>
  <c r="Q8931" i="5"/>
  <c r="R8931" i="5" s="1"/>
  <c r="Q8130" i="5"/>
  <c r="R8130" i="5" s="1"/>
  <c r="Q8132" i="5"/>
  <c r="R8132" i="5" s="1"/>
  <c r="Q8170" i="5"/>
  <c r="R8170" i="5" s="1"/>
  <c r="Q8175" i="5"/>
  <c r="R8175" i="5" s="1"/>
  <c r="Q8190" i="5"/>
  <c r="R8190" i="5" s="1"/>
  <c r="Q8207" i="5"/>
  <c r="R8207" i="5" s="1"/>
  <c r="Q8219" i="5"/>
  <c r="R8219" i="5" s="1"/>
  <c r="Q8222" i="5"/>
  <c r="R8222" i="5" s="1"/>
  <c r="Q8326" i="5"/>
  <c r="R8326" i="5" s="1"/>
  <c r="Q8342" i="5"/>
  <c r="R8342" i="5" s="1"/>
  <c r="Q8358" i="5"/>
  <c r="R8358" i="5" s="1"/>
  <c r="Q8374" i="5"/>
  <c r="R8374" i="5" s="1"/>
  <c r="Q8420" i="5"/>
  <c r="R8420" i="5" s="1"/>
  <c r="Q8427" i="5"/>
  <c r="R8427" i="5" s="1"/>
  <c r="Q8436" i="5"/>
  <c r="R8436" i="5" s="1"/>
  <c r="Q8443" i="5"/>
  <c r="R8443" i="5" s="1"/>
  <c r="Q8452" i="5"/>
  <c r="R8452" i="5" s="1"/>
  <c r="Q8459" i="5"/>
  <c r="R8459" i="5" s="1"/>
  <c r="Q8468" i="5"/>
  <c r="R8468" i="5" s="1"/>
  <c r="Q8483" i="5"/>
  <c r="R8483" i="5" s="1"/>
  <c r="Q8504" i="5"/>
  <c r="R8504" i="5" s="1"/>
  <c r="Q8535" i="5"/>
  <c r="R8535" i="5" s="1"/>
  <c r="Q8537" i="5"/>
  <c r="R8537" i="5" s="1"/>
  <c r="Q8539" i="5"/>
  <c r="R8539" i="5" s="1"/>
  <c r="Q8541" i="5"/>
  <c r="R8541" i="5" s="1"/>
  <c r="Q8566" i="5"/>
  <c r="R8566" i="5" s="1"/>
  <c r="Q8568" i="5"/>
  <c r="R8568" i="5" s="1"/>
  <c r="Q8570" i="5"/>
  <c r="R8570" i="5" s="1"/>
  <c r="Q8574" i="5"/>
  <c r="R8574" i="5" s="1"/>
  <c r="Q8576" i="5"/>
  <c r="R8576" i="5" s="1"/>
  <c r="Q8578" i="5"/>
  <c r="R8578" i="5" s="1"/>
  <c r="Q8613" i="5"/>
  <c r="R8613" i="5" s="1"/>
  <c r="Q8616" i="5"/>
  <c r="R8616" i="5" s="1"/>
  <c r="Q8618" i="5"/>
  <c r="R8618" i="5" s="1"/>
  <c r="Q8637" i="5"/>
  <c r="R8637" i="5" s="1"/>
  <c r="Q8639" i="5"/>
  <c r="R8639" i="5" s="1"/>
  <c r="Q8664" i="5"/>
  <c r="R8664" i="5" s="1"/>
  <c r="Q8666" i="5"/>
  <c r="R8666" i="5" s="1"/>
  <c r="Q8668" i="5"/>
  <c r="R8668" i="5" s="1"/>
  <c r="Q8717" i="5"/>
  <c r="R8717" i="5" s="1"/>
  <c r="Q8649" i="5"/>
  <c r="R8649" i="5" s="1"/>
  <c r="Q8651" i="5"/>
  <c r="R8651" i="5" s="1"/>
  <c r="Q8733" i="5"/>
  <c r="R8733" i="5" s="1"/>
  <c r="Q8243" i="5"/>
  <c r="R8243" i="5" s="1"/>
  <c r="Q8275" i="5"/>
  <c r="R8275" i="5" s="1"/>
  <c r="Q8307" i="5"/>
  <c r="R8307" i="5" s="1"/>
  <c r="Q8475" i="5"/>
  <c r="R8475" i="5" s="1"/>
  <c r="Q8492" i="5"/>
  <c r="R8492" i="5" s="1"/>
  <c r="Q8494" i="5"/>
  <c r="R8494" i="5" s="1"/>
  <c r="Q8499" i="5"/>
  <c r="R8499" i="5" s="1"/>
  <c r="Q8515" i="5"/>
  <c r="R8515" i="5" s="1"/>
  <c r="Q8520" i="5"/>
  <c r="R8520" i="5" s="1"/>
  <c r="Q8522" i="5"/>
  <c r="R8522" i="5" s="1"/>
  <c r="Q8551" i="5"/>
  <c r="R8551" i="5" s="1"/>
  <c r="Q8553" i="5"/>
  <c r="R8553" i="5" s="1"/>
  <c r="Q8555" i="5"/>
  <c r="R8555" i="5" s="1"/>
  <c r="Q8557" i="5"/>
  <c r="R8557" i="5" s="1"/>
  <c r="Q8590" i="5"/>
  <c r="R8590" i="5" s="1"/>
  <c r="Q8592" i="5"/>
  <c r="R8592" i="5" s="1"/>
  <c r="Q8594" i="5"/>
  <c r="R8594" i="5" s="1"/>
  <c r="Q8624" i="5"/>
  <c r="R8624" i="5" s="1"/>
  <c r="Q8804" i="5"/>
  <c r="R8804" i="5" s="1"/>
  <c r="Q8851" i="5"/>
  <c r="R8851" i="5" s="1"/>
  <c r="Q8626" i="5"/>
  <c r="R8626" i="5" s="1"/>
  <c r="Q8628" i="5"/>
  <c r="R8628" i="5" s="1"/>
  <c r="Q8654" i="5"/>
  <c r="R8654" i="5" s="1"/>
  <c r="Q8673" i="5"/>
  <c r="R8673" i="5" s="1"/>
  <c r="Q8675" i="5"/>
  <c r="R8675" i="5" s="1"/>
  <c r="Q8686" i="5"/>
  <c r="R8686" i="5" s="1"/>
  <c r="Q8705" i="5"/>
  <c r="R8705" i="5" s="1"/>
  <c r="Q8707" i="5"/>
  <c r="R8707" i="5" s="1"/>
  <c r="Q8718" i="5"/>
  <c r="R8718" i="5" s="1"/>
  <c r="Q8737" i="5"/>
  <c r="R8737" i="5" s="1"/>
  <c r="Q8739" i="5"/>
  <c r="R8739" i="5" s="1"/>
  <c r="Q8750" i="5"/>
  <c r="R8750" i="5" s="1"/>
  <c r="Q8769" i="5"/>
  <c r="R8769" i="5" s="1"/>
  <c r="Q8771" i="5"/>
  <c r="R8771" i="5" s="1"/>
  <c r="Q8784" i="5"/>
  <c r="R8784" i="5" s="1"/>
  <c r="Q8799" i="5"/>
  <c r="R8799" i="5" s="1"/>
  <c r="Q8852" i="5"/>
  <c r="R8852" i="5" s="1"/>
  <c r="Q8854" i="5"/>
  <c r="R8854" i="5" s="1"/>
  <c r="Q8856" i="5"/>
  <c r="R8856" i="5" s="1"/>
  <c r="Q8884" i="5"/>
  <c r="R8884" i="5" s="1"/>
  <c r="Q8886" i="5"/>
  <c r="R8886" i="5" s="1"/>
  <c r="Q8888" i="5"/>
  <c r="R8888" i="5" s="1"/>
  <c r="Q8916" i="5"/>
  <c r="R8916" i="5" s="1"/>
  <c r="Q8918" i="5"/>
  <c r="R8918" i="5" s="1"/>
  <c r="Q8920" i="5"/>
  <c r="R8920" i="5" s="1"/>
  <c r="Q8955" i="5"/>
  <c r="R8955" i="5" s="1"/>
  <c r="Q8959" i="5"/>
  <c r="R8959" i="5" s="1"/>
  <c r="Q8961" i="5"/>
  <c r="R8961" i="5" s="1"/>
  <c r="Q8964" i="5"/>
  <c r="R8964" i="5" s="1"/>
  <c r="Q8966" i="5"/>
  <c r="R8966" i="5" s="1"/>
  <c r="Q9053" i="5"/>
  <c r="R9053" i="5" s="1"/>
  <c r="Q9108" i="5"/>
  <c r="R9108" i="5" s="1"/>
  <c r="Q9135" i="5"/>
  <c r="R9135" i="5" s="1"/>
  <c r="Q9151" i="5"/>
  <c r="R9151" i="5" s="1"/>
  <c r="Q9167" i="5"/>
  <c r="R9167" i="5" s="1"/>
  <c r="Q8607" i="5"/>
  <c r="R8607" i="5" s="1"/>
  <c r="Q8609" i="5"/>
  <c r="R8609" i="5" s="1"/>
  <c r="Q8656" i="5"/>
  <c r="R8656" i="5" s="1"/>
  <c r="Q8658" i="5"/>
  <c r="R8658" i="5" s="1"/>
  <c r="Q8660" i="5"/>
  <c r="R8660" i="5" s="1"/>
  <c r="Q8775" i="5"/>
  <c r="R8775" i="5" s="1"/>
  <c r="Q8777" i="5"/>
  <c r="R8777" i="5" s="1"/>
  <c r="Q8788" i="5"/>
  <c r="R8788" i="5" s="1"/>
  <c r="Q8821" i="5"/>
  <c r="R8821" i="5" s="1"/>
  <c r="Q8823" i="5"/>
  <c r="R8823" i="5" s="1"/>
  <c r="Q8845" i="5"/>
  <c r="R8845" i="5" s="1"/>
  <c r="Q8847" i="5"/>
  <c r="R8847" i="5" s="1"/>
  <c r="Q8877" i="5"/>
  <c r="R8877" i="5" s="1"/>
  <c r="Q8879" i="5"/>
  <c r="R8879" i="5" s="1"/>
  <c r="Q8909" i="5"/>
  <c r="R8909" i="5" s="1"/>
  <c r="Q8911" i="5"/>
  <c r="R8911" i="5" s="1"/>
  <c r="Q8946" i="5"/>
  <c r="R8946" i="5" s="1"/>
  <c r="Q8973" i="5"/>
  <c r="R8973" i="5" s="1"/>
  <c r="Q9081" i="5"/>
  <c r="R9081" i="5" s="1"/>
  <c r="Q9086" i="5"/>
  <c r="R9086" i="5" s="1"/>
  <c r="Q9103" i="5"/>
  <c r="R9103" i="5" s="1"/>
  <c r="Q9119" i="5"/>
  <c r="R9119" i="5" s="1"/>
  <c r="Q9174" i="5"/>
  <c r="R9174" i="5" s="1"/>
  <c r="Q9176" i="5"/>
  <c r="R9176" i="5" s="1"/>
  <c r="Q9185" i="5"/>
  <c r="R9185" i="5" s="1"/>
  <c r="Q9190" i="5"/>
  <c r="R9190" i="5" s="1"/>
  <c r="Q9192" i="5"/>
  <c r="R9192" i="5" s="1"/>
  <c r="Q9201" i="5"/>
  <c r="R9201" i="5" s="1"/>
  <c r="Q9206" i="5"/>
  <c r="R9206" i="5" s="1"/>
  <c r="Q9208" i="5"/>
  <c r="R9208" i="5" s="1"/>
  <c r="Q9217" i="5"/>
  <c r="R9217" i="5" s="1"/>
  <c r="Q9222" i="5"/>
  <c r="R9222" i="5" s="1"/>
  <c r="Q9233" i="5"/>
  <c r="R9233" i="5" s="1"/>
  <c r="Q9238" i="5"/>
  <c r="R9238" i="5" s="1"/>
  <c r="Q9246" i="5"/>
  <c r="R9246" i="5" s="1"/>
  <c r="Q9254" i="5"/>
  <c r="R9254" i="5" s="1"/>
  <c r="Q9261" i="5"/>
  <c r="R9261" i="5" s="1"/>
  <c r="Q9305" i="5"/>
  <c r="R9305" i="5" s="1"/>
  <c r="Q9307" i="5"/>
  <c r="R9307" i="5" s="1"/>
  <c r="Q9340" i="5"/>
  <c r="R9340" i="5" s="1"/>
  <c r="Q9369" i="5"/>
  <c r="R9369" i="5" s="1"/>
  <c r="Q9391" i="5"/>
  <c r="R9391" i="5" s="1"/>
  <c r="Q9422" i="5"/>
  <c r="R9422" i="5" s="1"/>
  <c r="Q9433" i="5"/>
  <c r="R9433" i="5" s="1"/>
  <c r="Q9272" i="5"/>
  <c r="R9272" i="5" s="1"/>
  <c r="Q9298" i="5"/>
  <c r="R9298" i="5" s="1"/>
  <c r="Q9311" i="5"/>
  <c r="R9311" i="5" s="1"/>
  <c r="Q9320" i="5"/>
  <c r="R9320" i="5" s="1"/>
  <c r="Q9324" i="5"/>
  <c r="R9324" i="5" s="1"/>
  <c r="Q9344" i="5"/>
  <c r="R9344" i="5" s="1"/>
  <c r="Q9351" i="5"/>
  <c r="R9351" i="5" s="1"/>
  <c r="Q9393" i="5"/>
  <c r="R9393" i="5" s="1"/>
  <c r="Q9415" i="5"/>
  <c r="R9415" i="5" s="1"/>
  <c r="Q8728" i="5"/>
  <c r="R8728" i="5" s="1"/>
  <c r="Q8730" i="5"/>
  <c r="R8730" i="5" s="1"/>
  <c r="Q8732" i="5"/>
  <c r="R8732" i="5" s="1"/>
  <c r="Q8760" i="5"/>
  <c r="R8760" i="5" s="1"/>
  <c r="Q8762" i="5"/>
  <c r="R8762" i="5" s="1"/>
  <c r="Q8764" i="5"/>
  <c r="R8764" i="5" s="1"/>
  <c r="Q8792" i="5"/>
  <c r="R8792" i="5" s="1"/>
  <c r="Q8812" i="5"/>
  <c r="R8812" i="5" s="1"/>
  <c r="Q8814" i="5"/>
  <c r="R8814" i="5" s="1"/>
  <c r="Q8834" i="5"/>
  <c r="R8834" i="5" s="1"/>
  <c r="Q8866" i="5"/>
  <c r="R8866" i="5" s="1"/>
  <c r="Q8898" i="5"/>
  <c r="R8898" i="5" s="1"/>
  <c r="Q8930" i="5"/>
  <c r="R8930" i="5" s="1"/>
  <c r="Q8988" i="5"/>
  <c r="R8988" i="5" s="1"/>
  <c r="Q8990" i="5"/>
  <c r="R8990" i="5" s="1"/>
  <c r="Q9001" i="5"/>
  <c r="R9001" i="5" s="1"/>
  <c r="Q9037" i="5"/>
  <c r="R9037" i="5" s="1"/>
  <c r="Q9061" i="5"/>
  <c r="R9061" i="5" s="1"/>
  <c r="Q9092" i="5"/>
  <c r="R9092" i="5" s="1"/>
  <c r="Q9094" i="5"/>
  <c r="R9094" i="5" s="1"/>
  <c r="Q9096" i="5"/>
  <c r="R9096" i="5" s="1"/>
  <c r="Q9098" i="5"/>
  <c r="R9098" i="5" s="1"/>
  <c r="Q9132" i="5"/>
  <c r="R9132" i="5" s="1"/>
  <c r="Q9287" i="5"/>
  <c r="R9287" i="5" s="1"/>
  <c r="Q9326" i="5"/>
  <c r="R9326" i="5" s="1"/>
  <c r="Q9328" i="5"/>
  <c r="R9328" i="5" s="1"/>
  <c r="Q9353" i="5"/>
  <c r="R9353" i="5" s="1"/>
  <c r="Q9366" i="5"/>
  <c r="R9366" i="5" s="1"/>
  <c r="Q9375" i="5"/>
  <c r="R9375" i="5" s="1"/>
  <c r="Q9417" i="5"/>
  <c r="R9417" i="5" s="1"/>
  <c r="Q8598" i="5"/>
  <c r="R8598" i="5" s="1"/>
  <c r="Q8600" i="5"/>
  <c r="R8600" i="5" s="1"/>
  <c r="Q8602" i="5"/>
  <c r="R8602" i="5" s="1"/>
  <c r="Q8604" i="5"/>
  <c r="R8604" i="5" s="1"/>
  <c r="Q8620" i="5"/>
  <c r="R8620" i="5" s="1"/>
  <c r="Q8638" i="5"/>
  <c r="R8638" i="5" s="1"/>
  <c r="Q8670" i="5"/>
  <c r="R8670" i="5" s="1"/>
  <c r="Q8689" i="5"/>
  <c r="R8689" i="5" s="1"/>
  <c r="Q8691" i="5"/>
  <c r="R8691" i="5" s="1"/>
  <c r="Q8702" i="5"/>
  <c r="R8702" i="5" s="1"/>
  <c r="Q8721" i="5"/>
  <c r="R8721" i="5" s="1"/>
  <c r="Q8723" i="5"/>
  <c r="R8723" i="5" s="1"/>
  <c r="Q8734" i="5"/>
  <c r="R8734" i="5" s="1"/>
  <c r="Q8753" i="5"/>
  <c r="R8753" i="5" s="1"/>
  <c r="Q8755" i="5"/>
  <c r="R8755" i="5" s="1"/>
  <c r="Q8766" i="5"/>
  <c r="R8766" i="5" s="1"/>
  <c r="Q8805" i="5"/>
  <c r="R8805" i="5" s="1"/>
  <c r="Q8807" i="5"/>
  <c r="R8807" i="5" s="1"/>
  <c r="Q8809" i="5"/>
  <c r="R8809" i="5" s="1"/>
  <c r="Q8816" i="5"/>
  <c r="R8816" i="5" s="1"/>
  <c r="Q8818" i="5"/>
  <c r="R8818" i="5" s="1"/>
  <c r="Q8836" i="5"/>
  <c r="R8836" i="5" s="1"/>
  <c r="Q8838" i="5"/>
  <c r="R8838" i="5" s="1"/>
  <c r="Q8840" i="5"/>
  <c r="R8840" i="5" s="1"/>
  <c r="Q8868" i="5"/>
  <c r="R8868" i="5" s="1"/>
  <c r="Q8870" i="5"/>
  <c r="R8870" i="5" s="1"/>
  <c r="Q8872" i="5"/>
  <c r="R8872" i="5" s="1"/>
  <c r="Q8900" i="5"/>
  <c r="R8900" i="5" s="1"/>
  <c r="Q8902" i="5"/>
  <c r="R8902" i="5" s="1"/>
  <c r="Q8904" i="5"/>
  <c r="R8904" i="5" s="1"/>
  <c r="Q8932" i="5"/>
  <c r="R8932" i="5" s="1"/>
  <c r="Q8934" i="5"/>
  <c r="R8934" i="5" s="1"/>
  <c r="Q8965" i="5"/>
  <c r="R8965" i="5" s="1"/>
  <c r="Q8981" i="5"/>
  <c r="R8981" i="5" s="1"/>
  <c r="Q9023" i="5"/>
  <c r="R9023" i="5" s="1"/>
  <c r="Q9028" i="5"/>
  <c r="R9028" i="5" s="1"/>
  <c r="Q9030" i="5"/>
  <c r="R9030" i="5" s="1"/>
  <c r="Q9032" i="5"/>
  <c r="R9032" i="5" s="1"/>
  <c r="Q9047" i="5"/>
  <c r="R9047" i="5" s="1"/>
  <c r="Q9052" i="5"/>
  <c r="R9052" i="5" s="1"/>
  <c r="Q9054" i="5"/>
  <c r="R9054" i="5" s="1"/>
  <c r="Q9085" i="5"/>
  <c r="R9085" i="5" s="1"/>
  <c r="Q9087" i="5"/>
  <c r="R9087" i="5" s="1"/>
  <c r="Q9129" i="5"/>
  <c r="R9129" i="5" s="1"/>
  <c r="Q9143" i="5"/>
  <c r="R9143" i="5" s="1"/>
  <c r="Q9148" i="5"/>
  <c r="R9148" i="5" s="1"/>
  <c r="Q9159" i="5"/>
  <c r="R9159" i="5" s="1"/>
  <c r="Q9164" i="5"/>
  <c r="R9164" i="5" s="1"/>
  <c r="Q9175" i="5"/>
  <c r="R9175" i="5" s="1"/>
  <c r="Q9330" i="5"/>
  <c r="R9330" i="5" s="1"/>
  <c r="Q9399" i="5"/>
  <c r="R9399" i="5" s="1"/>
  <c r="Q8575" i="5"/>
  <c r="R8575" i="5" s="1"/>
  <c r="Q8577" i="5"/>
  <c r="R8577" i="5" s="1"/>
  <c r="Q8579" i="5"/>
  <c r="R8579" i="5" s="1"/>
  <c r="Q8581" i="5"/>
  <c r="R8581" i="5" s="1"/>
  <c r="Q8606" i="5"/>
  <c r="R8606" i="5" s="1"/>
  <c r="Q8608" i="5"/>
  <c r="R8608" i="5" s="1"/>
  <c r="Q8640" i="5"/>
  <c r="R8640" i="5" s="1"/>
  <c r="Q8642" i="5"/>
  <c r="R8642" i="5" s="1"/>
  <c r="Q8644" i="5"/>
  <c r="R8644" i="5" s="1"/>
  <c r="Q8780" i="5"/>
  <c r="R8780" i="5" s="1"/>
  <c r="Q8829" i="5"/>
  <c r="R8829" i="5" s="1"/>
  <c r="Q8831" i="5"/>
  <c r="R8831" i="5" s="1"/>
  <c r="Q8861" i="5"/>
  <c r="R8861" i="5" s="1"/>
  <c r="Q8863" i="5"/>
  <c r="R8863" i="5" s="1"/>
  <c r="Q8893" i="5"/>
  <c r="R8893" i="5" s="1"/>
  <c r="Q8895" i="5"/>
  <c r="R8895" i="5" s="1"/>
  <c r="Q8925" i="5"/>
  <c r="R8925" i="5" s="1"/>
  <c r="Q8927" i="5"/>
  <c r="R8927" i="5" s="1"/>
  <c r="Q8940" i="5"/>
  <c r="R8940" i="5" s="1"/>
  <c r="Q8949" i="5"/>
  <c r="R8949" i="5" s="1"/>
  <c r="Q9007" i="5"/>
  <c r="R9007" i="5" s="1"/>
  <c r="Q9071" i="5"/>
  <c r="R9071" i="5" s="1"/>
  <c r="Q9111" i="5"/>
  <c r="R9111" i="5" s="1"/>
  <c r="Q9193" i="5"/>
  <c r="R9193" i="5" s="1"/>
  <c r="Q9198" i="5"/>
  <c r="R9198" i="5" s="1"/>
  <c r="Q9209" i="5"/>
  <c r="R9209" i="5" s="1"/>
  <c r="Q9214" i="5"/>
  <c r="R9214" i="5" s="1"/>
  <c r="Q9225" i="5"/>
  <c r="R9225" i="5" s="1"/>
  <c r="Q9230" i="5"/>
  <c r="R9230" i="5" s="1"/>
  <c r="Q9242" i="5"/>
  <c r="R9242" i="5" s="1"/>
  <c r="Q9250" i="5"/>
  <c r="R9250" i="5" s="1"/>
  <c r="Q9271" i="5"/>
  <c r="R9271" i="5" s="1"/>
  <c r="Q9282" i="5"/>
  <c r="R9282" i="5" s="1"/>
  <c r="Q9304" i="5"/>
  <c r="R9304" i="5" s="1"/>
  <c r="Q9308" i="5"/>
  <c r="R9308" i="5" s="1"/>
  <c r="Q9350" i="5"/>
  <c r="R9350" i="5" s="1"/>
  <c r="Q9359" i="5"/>
  <c r="R9359" i="5" s="1"/>
  <c r="Q9390" i="5"/>
  <c r="R9390" i="5" s="1"/>
  <c r="Q9401" i="5"/>
  <c r="R9401" i="5" s="1"/>
  <c r="Q9423" i="5"/>
  <c r="R9423" i="5" s="1"/>
  <c r="Q9447" i="5"/>
  <c r="R9447" i="5" s="1"/>
  <c r="Q8680" i="5"/>
  <c r="R8680" i="5" s="1"/>
  <c r="Q8682" i="5"/>
  <c r="R8682" i="5" s="1"/>
  <c r="Q8684" i="5"/>
  <c r="R8684" i="5" s="1"/>
  <c r="Q8712" i="5"/>
  <c r="R8712" i="5" s="1"/>
  <c r="Q8714" i="5"/>
  <c r="R8714" i="5" s="1"/>
  <c r="Q8716" i="5"/>
  <c r="R8716" i="5" s="1"/>
  <c r="Q8744" i="5"/>
  <c r="R8744" i="5" s="1"/>
  <c r="Q8746" i="5"/>
  <c r="R8746" i="5" s="1"/>
  <c r="Q8748" i="5"/>
  <c r="R8748" i="5" s="1"/>
  <c r="Q8826" i="5"/>
  <c r="R8826" i="5" s="1"/>
  <c r="Q8850" i="5"/>
  <c r="R8850" i="5" s="1"/>
  <c r="Q8882" i="5"/>
  <c r="R8882" i="5" s="1"/>
  <c r="Q8914" i="5"/>
  <c r="R8914" i="5" s="1"/>
  <c r="Q8989" i="5"/>
  <c r="R8989" i="5" s="1"/>
  <c r="Q9031" i="5"/>
  <c r="R9031" i="5" s="1"/>
  <c r="Q9038" i="5"/>
  <c r="R9038" i="5" s="1"/>
  <c r="Q9042" i="5"/>
  <c r="R9042" i="5" s="1"/>
  <c r="Q9060" i="5"/>
  <c r="R9060" i="5" s="1"/>
  <c r="Q9062" i="5"/>
  <c r="R9062" i="5" s="1"/>
  <c r="Q9124" i="5"/>
  <c r="R9124" i="5" s="1"/>
  <c r="Q9264" i="5"/>
  <c r="R9264" i="5" s="1"/>
  <c r="Q9268" i="5"/>
  <c r="R9268" i="5" s="1"/>
  <c r="Q9297" i="5"/>
  <c r="R9297" i="5" s="1"/>
  <c r="Q9301" i="5"/>
  <c r="R9301" i="5" s="1"/>
  <c r="Q9385" i="5"/>
  <c r="R9385" i="5" s="1"/>
  <c r="Q9407" i="5"/>
  <c r="R9407" i="5" s="1"/>
  <c r="Q9439" i="5"/>
  <c r="R9439" i="5" s="1"/>
  <c r="Q9446" i="5"/>
  <c r="R9446" i="5" s="1"/>
  <c r="Q9455" i="5"/>
  <c r="R9455" i="5" s="1"/>
  <c r="Q9462" i="5"/>
  <c r="R9462" i="5" s="1"/>
  <c r="Q9471" i="5"/>
  <c r="R9471" i="5" s="1"/>
  <c r="Q9478" i="5"/>
  <c r="R9478" i="5" s="1"/>
  <c r="Q9487" i="5"/>
  <c r="R9487" i="5" s="1"/>
  <c r="Q9494" i="5"/>
  <c r="R9494" i="5" s="1"/>
  <c r="Q9503" i="5"/>
  <c r="R9503" i="5" s="1"/>
  <c r="Q9510" i="5"/>
  <c r="R9510" i="5" s="1"/>
  <c r="Q9519" i="5"/>
  <c r="R9519" i="5" s="1"/>
  <c r="Q9526" i="5"/>
  <c r="R9526" i="5" s="1"/>
  <c r="Q9535" i="5"/>
  <c r="R9535" i="5" s="1"/>
  <c r="Q9542" i="5"/>
  <c r="R9542" i="5" s="1"/>
  <c r="Q9564" i="5"/>
  <c r="R9564" i="5" s="1"/>
  <c r="Q9575" i="5"/>
  <c r="R9575" i="5" s="1"/>
  <c r="Q9591" i="5"/>
  <c r="R9591" i="5" s="1"/>
  <c r="Q9637" i="5"/>
  <c r="R9637" i="5" s="1"/>
  <c r="Q9652" i="5"/>
  <c r="R9652" i="5" s="1"/>
  <c r="Q9671" i="5"/>
  <c r="R9671" i="5" s="1"/>
  <c r="Q9674" i="5"/>
  <c r="R9674" i="5" s="1"/>
  <c r="Q9694" i="5"/>
  <c r="R9694" i="5" s="1"/>
  <c r="Q9699" i="5"/>
  <c r="R9699" i="5" s="1"/>
  <c r="Q9706" i="5"/>
  <c r="R9706" i="5" s="1"/>
  <c r="Q9715" i="5"/>
  <c r="R9715" i="5" s="1"/>
  <c r="Q9722" i="5"/>
  <c r="R9722" i="5" s="1"/>
  <c r="Q9731" i="5"/>
  <c r="R9731" i="5" s="1"/>
  <c r="Q9741" i="5"/>
  <c r="R9741" i="5" s="1"/>
  <c r="Q9757" i="5"/>
  <c r="R9757" i="5" s="1"/>
  <c r="Q9775" i="5"/>
  <c r="R9775" i="5" s="1"/>
  <c r="Q9780" i="5"/>
  <c r="R9780" i="5" s="1"/>
  <c r="Q9787" i="5"/>
  <c r="R9787" i="5" s="1"/>
  <c r="Q9801" i="5"/>
  <c r="R9801" i="5" s="1"/>
  <c r="Q9815" i="5"/>
  <c r="R9815" i="5" s="1"/>
  <c r="Q9840" i="5"/>
  <c r="R9840" i="5" s="1"/>
  <c r="Q9849" i="5"/>
  <c r="R9849" i="5" s="1"/>
  <c r="Q9860" i="5"/>
  <c r="R9860" i="5" s="1"/>
  <c r="Q9867" i="5"/>
  <c r="R9867" i="5" s="1"/>
  <c r="Q9872" i="5"/>
  <c r="R9872" i="5" s="1"/>
  <c r="Q9881" i="5"/>
  <c r="R9881" i="5" s="1"/>
  <c r="Q9883" i="5"/>
  <c r="R9883" i="5" s="1"/>
  <c r="Q9897" i="5"/>
  <c r="R9897" i="5" s="1"/>
  <c r="Q9911" i="5"/>
  <c r="R9911" i="5" s="1"/>
  <c r="Q9913" i="5"/>
  <c r="R9913" i="5" s="1"/>
  <c r="Q9363" i="5"/>
  <c r="R9363" i="5" s="1"/>
  <c r="Q9379" i="5"/>
  <c r="R9379" i="5" s="1"/>
  <c r="Q9395" i="5"/>
  <c r="R9395" i="5" s="1"/>
  <c r="Q9411" i="5"/>
  <c r="R9411" i="5" s="1"/>
  <c r="Q9427" i="5"/>
  <c r="R9427" i="5" s="1"/>
  <c r="Q9443" i="5"/>
  <c r="R9443" i="5" s="1"/>
  <c r="Q9459" i="5"/>
  <c r="R9459" i="5" s="1"/>
  <c r="Q9475" i="5"/>
  <c r="R9475" i="5" s="1"/>
  <c r="Q9491" i="5"/>
  <c r="R9491" i="5" s="1"/>
  <c r="Q9507" i="5"/>
  <c r="R9507" i="5" s="1"/>
  <c r="Q9523" i="5"/>
  <c r="R9523" i="5" s="1"/>
  <c r="Q9539" i="5"/>
  <c r="R9539" i="5" s="1"/>
  <c r="Q9551" i="5"/>
  <c r="R9551" i="5" s="1"/>
  <c r="Q9558" i="5"/>
  <c r="R9558" i="5" s="1"/>
  <c r="Q9561" i="5"/>
  <c r="R9561" i="5" s="1"/>
  <c r="Q9570" i="5"/>
  <c r="R9570" i="5" s="1"/>
  <c r="Q9577" i="5"/>
  <c r="R9577" i="5" s="1"/>
  <c r="Q9586" i="5"/>
  <c r="R9586" i="5" s="1"/>
  <c r="Q9593" i="5"/>
  <c r="R9593" i="5" s="1"/>
  <c r="Q9604" i="5"/>
  <c r="R9604" i="5" s="1"/>
  <c r="Q9644" i="5"/>
  <c r="R9644" i="5" s="1"/>
  <c r="Q9661" i="5"/>
  <c r="R9661" i="5" s="1"/>
  <c r="Q9691" i="5"/>
  <c r="R9691" i="5" s="1"/>
  <c r="Q9712" i="5"/>
  <c r="R9712" i="5" s="1"/>
  <c r="Q9728" i="5"/>
  <c r="R9728" i="5" s="1"/>
  <c r="Q9747" i="5"/>
  <c r="R9747" i="5" s="1"/>
  <c r="Q9791" i="5"/>
  <c r="R9791" i="5" s="1"/>
  <c r="Q9796" i="5"/>
  <c r="R9796" i="5" s="1"/>
  <c r="Q9855" i="5"/>
  <c r="R9855" i="5" s="1"/>
  <c r="Q9454" i="5"/>
  <c r="R9454" i="5" s="1"/>
  <c r="Q9463" i="5"/>
  <c r="R9463" i="5" s="1"/>
  <c r="Q9479" i="5"/>
  <c r="R9479" i="5" s="1"/>
  <c r="Q9486" i="5"/>
  <c r="R9486" i="5" s="1"/>
  <c r="Q9495" i="5"/>
  <c r="R9495" i="5" s="1"/>
  <c r="Q9511" i="5"/>
  <c r="R9511" i="5" s="1"/>
  <c r="Q9518" i="5"/>
  <c r="R9518" i="5" s="1"/>
  <c r="Q9527" i="5"/>
  <c r="R9527" i="5" s="1"/>
  <c r="Q9565" i="5"/>
  <c r="R9565" i="5" s="1"/>
  <c r="Q9583" i="5"/>
  <c r="R9583" i="5" s="1"/>
  <c r="Q9599" i="5"/>
  <c r="R9599" i="5" s="1"/>
  <c r="Q9615" i="5"/>
  <c r="R9615" i="5" s="1"/>
  <c r="Q9617" i="5"/>
  <c r="R9617" i="5" s="1"/>
  <c r="Q9631" i="5"/>
  <c r="R9631" i="5" s="1"/>
  <c r="Q9636" i="5"/>
  <c r="R9636" i="5" s="1"/>
  <c r="Q9653" i="5"/>
  <c r="R9653" i="5" s="1"/>
  <c r="Q9687" i="5"/>
  <c r="R9687" i="5" s="1"/>
  <c r="Q9707" i="5"/>
  <c r="R9707" i="5" s="1"/>
  <c r="Q9714" i="5"/>
  <c r="R9714" i="5" s="1"/>
  <c r="Q9723" i="5"/>
  <c r="R9723" i="5" s="1"/>
  <c r="Q9730" i="5"/>
  <c r="R9730" i="5" s="1"/>
  <c r="Q9742" i="5"/>
  <c r="R9742" i="5" s="1"/>
  <c r="Q9744" i="5"/>
  <c r="R9744" i="5" s="1"/>
  <c r="Q9753" i="5"/>
  <c r="R9753" i="5" s="1"/>
  <c r="Q9758" i="5"/>
  <c r="R9758" i="5" s="1"/>
  <c r="Q9767" i="5"/>
  <c r="R9767" i="5" s="1"/>
  <c r="Q9779" i="5"/>
  <c r="R9779" i="5" s="1"/>
  <c r="Q9781" i="5"/>
  <c r="R9781" i="5" s="1"/>
  <c r="Q9821" i="5"/>
  <c r="R9821" i="5" s="1"/>
  <c r="Q9823" i="5"/>
  <c r="R9823" i="5" s="1"/>
  <c r="Q9841" i="5"/>
  <c r="R9841" i="5" s="1"/>
  <c r="Q9843" i="5"/>
  <c r="R9843" i="5" s="1"/>
  <c r="Q9859" i="5"/>
  <c r="R9859" i="5" s="1"/>
  <c r="Q9873" i="5"/>
  <c r="R9873" i="5" s="1"/>
  <c r="Q9880" i="5"/>
  <c r="R9880" i="5" s="1"/>
  <c r="Q9889" i="5"/>
  <c r="R9889" i="5" s="1"/>
  <c r="Q9896" i="5"/>
  <c r="R9896" i="5" s="1"/>
  <c r="Q9903" i="5"/>
  <c r="R9903" i="5" s="1"/>
  <c r="Q9905" i="5"/>
  <c r="R9905" i="5" s="1"/>
  <c r="Q9279" i="5"/>
  <c r="R9279" i="5" s="1"/>
  <c r="Q9288" i="5"/>
  <c r="R9288" i="5" s="1"/>
  <c r="Q9292" i="5"/>
  <c r="R9292" i="5" s="1"/>
  <c r="Q9314" i="5"/>
  <c r="R9314" i="5" s="1"/>
  <c r="Q9321" i="5"/>
  <c r="R9321" i="5" s="1"/>
  <c r="Q9339" i="5"/>
  <c r="R9339" i="5" s="1"/>
  <c r="Q9346" i="5"/>
  <c r="R9346" i="5" s="1"/>
  <c r="Q9355" i="5"/>
  <c r="R9355" i="5" s="1"/>
  <c r="Q9371" i="5"/>
  <c r="R9371" i="5" s="1"/>
  <c r="Q9387" i="5"/>
  <c r="R9387" i="5" s="1"/>
  <c r="Q9403" i="5"/>
  <c r="R9403" i="5" s="1"/>
  <c r="Q9419" i="5"/>
  <c r="R9419" i="5" s="1"/>
  <c r="Q9435" i="5"/>
  <c r="R9435" i="5" s="1"/>
  <c r="Q9451" i="5"/>
  <c r="R9451" i="5" s="1"/>
  <c r="Q9467" i="5"/>
  <c r="R9467" i="5" s="1"/>
  <c r="Q9483" i="5"/>
  <c r="R9483" i="5" s="1"/>
  <c r="Q9499" i="5"/>
  <c r="R9499" i="5" s="1"/>
  <c r="Q9515" i="5"/>
  <c r="R9515" i="5" s="1"/>
  <c r="Q9531" i="5"/>
  <c r="R9531" i="5" s="1"/>
  <c r="Q9562" i="5"/>
  <c r="R9562" i="5" s="1"/>
  <c r="Q9569" i="5"/>
  <c r="R9569" i="5" s="1"/>
  <c r="Q9578" i="5"/>
  <c r="R9578" i="5" s="1"/>
  <c r="Q9585" i="5"/>
  <c r="R9585" i="5" s="1"/>
  <c r="Q9594" i="5"/>
  <c r="R9594" i="5" s="1"/>
  <c r="Q9605" i="5"/>
  <c r="R9605" i="5" s="1"/>
  <c r="Q9610" i="5"/>
  <c r="R9610" i="5" s="1"/>
  <c r="Q9621" i="5"/>
  <c r="R9621" i="5" s="1"/>
  <c r="Q9626" i="5"/>
  <c r="R9626" i="5" s="1"/>
  <c r="Q9645" i="5"/>
  <c r="R9645" i="5" s="1"/>
  <c r="Q9660" i="5"/>
  <c r="R9660" i="5" s="1"/>
  <c r="Q9679" i="5"/>
  <c r="R9679" i="5" s="1"/>
  <c r="Q9682" i="5"/>
  <c r="R9682" i="5" s="1"/>
  <c r="Q9720" i="5"/>
  <c r="R9720" i="5" s="1"/>
  <c r="Q9739" i="5"/>
  <c r="R9739" i="5" s="1"/>
  <c r="Q9755" i="5"/>
  <c r="R9755" i="5" s="1"/>
  <c r="Q9771" i="5"/>
  <c r="R9771" i="5" s="1"/>
  <c r="Q9785" i="5"/>
  <c r="R9785" i="5" s="1"/>
  <c r="Q9795" i="5"/>
  <c r="R9795" i="5" s="1"/>
  <c r="Q9797" i="5"/>
  <c r="R9797" i="5" s="1"/>
  <c r="Q9847" i="5"/>
  <c r="R9847" i="5" s="1"/>
  <c r="Q9863" i="5"/>
  <c r="R9863" i="5" s="1"/>
  <c r="Q659" i="5"/>
  <c r="R659" i="5" s="1"/>
  <c r="Q761" i="5"/>
  <c r="R761" i="5" s="1"/>
  <c r="Q962" i="5"/>
  <c r="R962" i="5" s="1"/>
  <c r="Q771" i="5"/>
  <c r="R771" i="5" s="1"/>
  <c r="Q77" i="5"/>
  <c r="R77" i="5" s="1"/>
  <c r="Q111" i="5"/>
  <c r="R111" i="5" s="1"/>
  <c r="Q438" i="5"/>
  <c r="R438" i="5" s="1"/>
  <c r="Q499" i="5"/>
  <c r="R499" i="5" s="1"/>
  <c r="Q501" i="5"/>
  <c r="R501" i="5" s="1"/>
  <c r="Q717" i="5"/>
  <c r="R717" i="5" s="1"/>
  <c r="Q1043" i="5"/>
  <c r="R1043" i="5" s="1"/>
  <c r="Q864" i="5"/>
  <c r="R864" i="5" s="1"/>
  <c r="Q560" i="5"/>
  <c r="R560" i="5" s="1"/>
  <c r="Q644" i="5"/>
  <c r="R644" i="5" s="1"/>
  <c r="Q661" i="5"/>
  <c r="R661" i="5" s="1"/>
  <c r="Q886" i="5"/>
  <c r="R886" i="5" s="1"/>
  <c r="Q51" i="5"/>
  <c r="R51" i="5" s="1"/>
  <c r="Q577" i="5"/>
  <c r="R577" i="5" s="1"/>
  <c r="Q817" i="5"/>
  <c r="R817" i="5" s="1"/>
  <c r="Q849" i="5"/>
  <c r="R849" i="5" s="1"/>
  <c r="Q600" i="5"/>
  <c r="R600" i="5" s="1"/>
  <c r="Q706" i="5"/>
  <c r="R706" i="5" s="1"/>
  <c r="Q801" i="5"/>
  <c r="R801" i="5" s="1"/>
  <c r="Q842" i="5"/>
  <c r="R842" i="5" s="1"/>
  <c r="Q844" i="5"/>
  <c r="R844" i="5" s="1"/>
  <c r="Q859" i="5"/>
  <c r="R859" i="5" s="1"/>
  <c r="Q113" i="5"/>
  <c r="R113" i="5" s="1"/>
  <c r="Q247" i="5"/>
  <c r="R247" i="5" s="1"/>
  <c r="Q308" i="5"/>
  <c r="R308" i="5" s="1"/>
  <c r="Q355" i="5"/>
  <c r="R355" i="5" s="1"/>
  <c r="Q440" i="5"/>
  <c r="R440" i="5" s="1"/>
  <c r="Q449" i="5"/>
  <c r="R449" i="5" s="1"/>
  <c r="Q557" i="5"/>
  <c r="R557" i="5" s="1"/>
  <c r="Q641" i="5"/>
  <c r="R641" i="5" s="1"/>
  <c r="Q695" i="5"/>
  <c r="R695" i="5" s="1"/>
  <c r="Q719" i="5"/>
  <c r="R719" i="5" s="1"/>
  <c r="Q819" i="5"/>
  <c r="R819" i="5" s="1"/>
  <c r="Q966" i="5"/>
  <c r="R966" i="5" s="1"/>
  <c r="Q1054" i="5"/>
  <c r="R1054" i="5" s="1"/>
  <c r="Q956" i="5"/>
  <c r="R956" i="5" s="1"/>
  <c r="Q1006" i="5"/>
  <c r="R1006" i="5" s="1"/>
  <c r="Q645" i="5"/>
  <c r="R645" i="5" s="1"/>
  <c r="Q885" i="5"/>
  <c r="R885" i="5" s="1"/>
  <c r="Q513" i="5"/>
  <c r="R513" i="5" s="1"/>
  <c r="Q714" i="5"/>
  <c r="R714" i="5" s="1"/>
  <c r="Q807" i="5"/>
  <c r="R807" i="5" s="1"/>
  <c r="Q244" i="5"/>
  <c r="R244" i="5" s="1"/>
  <c r="Q359" i="5"/>
  <c r="R359" i="5" s="1"/>
  <c r="Q621" i="5"/>
  <c r="R621" i="5" s="1"/>
  <c r="Q716" i="5"/>
  <c r="R716" i="5" s="1"/>
  <c r="Q973" i="5"/>
  <c r="R973" i="5" s="1"/>
  <c r="Q76" i="5"/>
  <c r="R76" i="5" s="1"/>
  <c r="Q108" i="5"/>
  <c r="R108" i="5" s="1"/>
  <c r="Q192" i="5"/>
  <c r="R192" i="5" s="1"/>
  <c r="Q246" i="5"/>
  <c r="R246" i="5" s="1"/>
  <c r="Q307" i="5"/>
  <c r="R307" i="5" s="1"/>
  <c r="Q500" i="5"/>
  <c r="R500" i="5" s="1"/>
  <c r="Q701" i="5"/>
  <c r="R701" i="5" s="1"/>
  <c r="Q1026" i="5"/>
  <c r="R1026" i="5" s="1"/>
  <c r="Q1042" i="5"/>
  <c r="R1042" i="5" s="1"/>
  <c r="Q1044" i="5"/>
  <c r="R1044" i="5" s="1"/>
  <c r="Q305" i="5"/>
  <c r="R305" i="5" s="1"/>
  <c r="Q545" i="5"/>
  <c r="R545" i="5" s="1"/>
  <c r="Q843" i="5"/>
  <c r="R843" i="5" s="1"/>
  <c r="Q845" i="5"/>
  <c r="R845" i="5" s="1"/>
  <c r="Q916" i="5"/>
  <c r="R916" i="5" s="1"/>
  <c r="Q975" i="5"/>
  <c r="R975" i="5" s="1"/>
  <c r="Q56" i="5"/>
  <c r="R56" i="5" s="1"/>
  <c r="Q185" i="5"/>
  <c r="R185" i="5" s="1"/>
  <c r="Q1037" i="5"/>
  <c r="R1037" i="5" s="1"/>
  <c r="Q1055" i="5"/>
  <c r="R1055" i="5" s="1"/>
  <c r="Q955" i="5"/>
  <c r="R955" i="5" s="1"/>
  <c r="Q1005" i="5"/>
  <c r="R1005" i="5" s="1"/>
  <c r="Q243" i="5"/>
  <c r="R243" i="5" s="1"/>
  <c r="Q1016" i="5"/>
  <c r="R1016" i="5" s="1"/>
  <c r="Q547" i="5"/>
  <c r="R547" i="5" s="1"/>
  <c r="Q604" i="5"/>
  <c r="R604" i="5" s="1"/>
  <c r="Q674" i="5"/>
  <c r="R674" i="5" s="1"/>
  <c r="Q731" i="5"/>
  <c r="R731" i="5" s="1"/>
  <c r="Q803" i="5"/>
  <c r="R803" i="5" s="1"/>
  <c r="Q860" i="5"/>
  <c r="R860" i="5" s="1"/>
  <c r="Q867" i="5"/>
  <c r="R867" i="5" s="1"/>
  <c r="Q954" i="5"/>
  <c r="R954" i="5" s="1"/>
  <c r="Q1012" i="5"/>
  <c r="R1012" i="5" s="1"/>
  <c r="Q250" i="5"/>
  <c r="R250" i="5" s="1"/>
  <c r="Q300" i="5"/>
  <c r="R300" i="5" s="1"/>
  <c r="Q441" i="5"/>
  <c r="R441" i="5" s="1"/>
  <c r="Q446" i="5"/>
  <c r="R446" i="5" s="1"/>
  <c r="Q578" i="5"/>
  <c r="R578" i="5" s="1"/>
  <c r="Q636" i="5"/>
  <c r="R636" i="5" s="1"/>
  <c r="Q762" i="5"/>
  <c r="R762" i="5" s="1"/>
  <c r="Q782" i="5"/>
  <c r="R782" i="5" s="1"/>
  <c r="Q907" i="5"/>
  <c r="R907" i="5" s="1"/>
  <c r="Q942" i="5"/>
  <c r="R942" i="5" s="1"/>
  <c r="Q1029" i="5"/>
  <c r="R1029" i="5" s="1"/>
  <c r="Q1034" i="5"/>
  <c r="R1034" i="5" s="1"/>
  <c r="Q566" i="5"/>
  <c r="R566" i="5" s="1"/>
  <c r="Q623" i="5"/>
  <c r="R623" i="5" s="1"/>
  <c r="Q708" i="5"/>
  <c r="R708" i="5" s="1"/>
  <c r="Q752" i="5"/>
  <c r="R752" i="5" s="1"/>
  <c r="Q809" i="5"/>
  <c r="R809" i="5" s="1"/>
  <c r="Q1004" i="5"/>
  <c r="R1004" i="5" s="1"/>
  <c r="Q130" i="5"/>
  <c r="R130" i="5" s="1"/>
  <c r="Q304" i="5"/>
  <c r="R304" i="5" s="1"/>
  <c r="Q495" i="5"/>
  <c r="R495" i="5" s="1"/>
  <c r="Q640" i="5"/>
  <c r="R640" i="5" s="1"/>
  <c r="Q786" i="5"/>
  <c r="R786" i="5" s="1"/>
  <c r="Q961" i="5"/>
  <c r="R961" i="5" s="1"/>
  <c r="Q1038" i="5"/>
  <c r="R1038" i="5" s="1"/>
  <c r="Q568" i="5"/>
  <c r="R568" i="5" s="1"/>
  <c r="Q653" i="5"/>
  <c r="R653" i="5" s="1"/>
  <c r="Q710" i="5"/>
  <c r="R710" i="5" s="1"/>
  <c r="Q767" i="5"/>
  <c r="R767" i="5" s="1"/>
  <c r="Q824" i="5"/>
  <c r="R824" i="5" s="1"/>
  <c r="Q866" i="5"/>
  <c r="R866" i="5" s="1"/>
  <c r="Q896" i="5"/>
  <c r="R896" i="5" s="1"/>
  <c r="Q898" i="5"/>
  <c r="R898" i="5" s="1"/>
  <c r="Q1013" i="5"/>
  <c r="R1013" i="5" s="1"/>
  <c r="Q18" i="5"/>
  <c r="R18" i="5" s="1"/>
  <c r="Q75" i="5"/>
  <c r="R75" i="5" s="1"/>
  <c r="Q167" i="5"/>
  <c r="R167" i="5" s="1"/>
  <c r="Q189" i="5"/>
  <c r="R189" i="5" s="1"/>
  <c r="Q224" i="5"/>
  <c r="R224" i="5" s="1"/>
  <c r="Q356" i="5"/>
  <c r="R356" i="5" s="1"/>
  <c r="Q361" i="5"/>
  <c r="R361" i="5" s="1"/>
  <c r="Q502" i="5"/>
  <c r="R502" i="5" s="1"/>
  <c r="Q522" i="5"/>
  <c r="R522" i="5" s="1"/>
  <c r="Q692" i="5"/>
  <c r="R692" i="5" s="1"/>
  <c r="Q697" i="5"/>
  <c r="R697" i="5" s="1"/>
  <c r="Q846" i="5"/>
  <c r="R846" i="5" s="1"/>
  <c r="Q851" i="5"/>
  <c r="R851" i="5" s="1"/>
  <c r="Q968" i="5"/>
  <c r="R968" i="5" s="1"/>
  <c r="Q1018" i="5"/>
  <c r="R1018" i="5" s="1"/>
  <c r="Q1045" i="5"/>
  <c r="R1045" i="5" s="1"/>
  <c r="Q1050" i="5"/>
  <c r="R1050" i="5" s="1"/>
  <c r="M139" i="5"/>
  <c r="Q163" i="5"/>
  <c r="R163" i="5" s="1"/>
  <c r="Q195" i="5"/>
  <c r="R195" i="5" s="1"/>
  <c r="Q214" i="5"/>
  <c r="R214" i="5" s="1"/>
  <c r="Q218" i="5"/>
  <c r="R218" i="5" s="1"/>
  <c r="Q222" i="5"/>
  <c r="R222" i="5" s="1"/>
  <c r="Q269" i="5"/>
  <c r="R269" i="5" s="1"/>
  <c r="Q273" i="5"/>
  <c r="R273" i="5" s="1"/>
  <c r="Q277" i="5"/>
  <c r="R277" i="5" s="1"/>
  <c r="Q281" i="5"/>
  <c r="R281" i="5" s="1"/>
  <c r="Q328" i="5"/>
  <c r="R328" i="5" s="1"/>
  <c r="Q332" i="5"/>
  <c r="R332" i="5" s="1"/>
  <c r="Q336" i="5"/>
  <c r="R336" i="5" s="1"/>
  <c r="Q383" i="5"/>
  <c r="R383" i="5" s="1"/>
  <c r="Q387" i="5"/>
  <c r="R387" i="5" s="1"/>
  <c r="Q391" i="5"/>
  <c r="R391" i="5" s="1"/>
  <c r="Q410" i="5"/>
  <c r="R410" i="5" s="1"/>
  <c r="Q414" i="5"/>
  <c r="R414" i="5" s="1"/>
  <c r="Q418" i="5"/>
  <c r="R418" i="5" s="1"/>
  <c r="Q465" i="5"/>
  <c r="R465" i="5" s="1"/>
  <c r="Q469" i="5"/>
  <c r="R469" i="5" s="1"/>
  <c r="Q473" i="5"/>
  <c r="R473" i="5" s="1"/>
  <c r="Q475" i="5"/>
  <c r="R475" i="5" s="1"/>
  <c r="Q524" i="5"/>
  <c r="R524" i="5" s="1"/>
  <c r="Q528" i="5"/>
  <c r="R528" i="5" s="1"/>
  <c r="Q532" i="5"/>
  <c r="R532" i="5" s="1"/>
  <c r="Q551" i="5"/>
  <c r="R551" i="5" s="1"/>
  <c r="Q165" i="5"/>
  <c r="R165" i="5" s="1"/>
  <c r="Q197" i="5"/>
  <c r="R197" i="5" s="1"/>
  <c r="Q216" i="5"/>
  <c r="R216" i="5" s="1"/>
  <c r="Q220" i="5"/>
  <c r="R220" i="5" s="1"/>
  <c r="Q252" i="5"/>
  <c r="R252" i="5" s="1"/>
  <c r="Q271" i="5"/>
  <c r="R271" i="5" s="1"/>
  <c r="Q275" i="5"/>
  <c r="R275" i="5" s="1"/>
  <c r="Q279" i="5"/>
  <c r="R279" i="5" s="1"/>
  <c r="Q326" i="5"/>
  <c r="R326" i="5" s="1"/>
  <c r="Q330" i="5"/>
  <c r="R330" i="5" s="1"/>
  <c r="Q334" i="5"/>
  <c r="R334" i="5" s="1"/>
  <c r="Q353" i="5"/>
  <c r="R353" i="5" s="1"/>
  <c r="Q385" i="5"/>
  <c r="R385" i="5" s="1"/>
  <c r="Q389" i="5"/>
  <c r="R389" i="5" s="1"/>
  <c r="Q393" i="5"/>
  <c r="R393" i="5" s="1"/>
  <c r="Q412" i="5"/>
  <c r="R412" i="5" s="1"/>
  <c r="Q416" i="5"/>
  <c r="R416" i="5" s="1"/>
  <c r="Q420" i="5"/>
  <c r="R420" i="5" s="1"/>
  <c r="Q467" i="5"/>
  <c r="R467" i="5" s="1"/>
  <c r="Q471" i="5"/>
  <c r="R471" i="5" s="1"/>
  <c r="Q477" i="5"/>
  <c r="R477" i="5" s="1"/>
  <c r="Q494" i="5"/>
  <c r="R494" i="5" s="1"/>
  <c r="Q526" i="5"/>
  <c r="R526" i="5" s="1"/>
  <c r="Q530" i="5"/>
  <c r="R530" i="5" s="1"/>
  <c r="Q549" i="5"/>
  <c r="R549" i="5" s="1"/>
  <c r="Q2" i="5"/>
  <c r="R2" i="5" s="1"/>
  <c r="Q4" i="5"/>
  <c r="R4" i="5" s="1"/>
  <c r="Q6" i="5"/>
  <c r="R6" i="5" s="1"/>
  <c r="Q8" i="5"/>
  <c r="R8" i="5" s="1"/>
  <c r="Q10" i="5"/>
  <c r="R10" i="5" s="1"/>
  <c r="Q12" i="5"/>
  <c r="R12" i="5" s="1"/>
  <c r="Q14" i="5"/>
  <c r="R14" i="5" s="1"/>
  <c r="Q16" i="5"/>
  <c r="R16" i="5" s="1"/>
  <c r="Q44" i="5"/>
  <c r="R44" i="5" s="1"/>
  <c r="Q59" i="5"/>
  <c r="R59" i="5" s="1"/>
  <c r="Q61" i="5"/>
  <c r="R61" i="5" s="1"/>
  <c r="Q63" i="5"/>
  <c r="R63" i="5" s="1"/>
  <c r="Q65" i="5"/>
  <c r="R65" i="5" s="1"/>
  <c r="Q67" i="5"/>
  <c r="R67" i="5" s="1"/>
  <c r="Q69" i="5"/>
  <c r="R69" i="5" s="1"/>
  <c r="Q97" i="5"/>
  <c r="R97" i="5" s="1"/>
  <c r="Q99" i="5"/>
  <c r="R99" i="5" s="1"/>
  <c r="Q114" i="5"/>
  <c r="R114" i="5" s="1"/>
  <c r="Q116" i="5"/>
  <c r="R116" i="5" s="1"/>
  <c r="Q118" i="5"/>
  <c r="R118" i="5" s="1"/>
  <c r="Q120" i="5"/>
  <c r="R120" i="5" s="1"/>
  <c r="Q122" i="5"/>
  <c r="R122" i="5" s="1"/>
  <c r="Q124" i="5"/>
  <c r="R124" i="5" s="1"/>
  <c r="Q152" i="5"/>
  <c r="R152" i="5" s="1"/>
  <c r="Q154" i="5"/>
  <c r="R154" i="5" s="1"/>
  <c r="Q156" i="5"/>
  <c r="R156" i="5" s="1"/>
  <c r="Q171" i="5"/>
  <c r="R171" i="5" s="1"/>
  <c r="Q173" i="5"/>
  <c r="R173" i="5" s="1"/>
  <c r="Q175" i="5"/>
  <c r="R175" i="5" s="1"/>
  <c r="Q177" i="5"/>
  <c r="R177" i="5" s="1"/>
  <c r="Q205" i="5"/>
  <c r="R205" i="5" s="1"/>
  <c r="Q207" i="5"/>
  <c r="R207" i="5" s="1"/>
  <c r="Q209" i="5"/>
  <c r="R209" i="5" s="1"/>
  <c r="Q211" i="5"/>
  <c r="R211" i="5" s="1"/>
  <c r="Q226" i="5"/>
  <c r="R226" i="5" s="1"/>
  <c r="Q228" i="5"/>
  <c r="R228" i="5" s="1"/>
  <c r="Q230" i="5"/>
  <c r="R230" i="5" s="1"/>
  <c r="Q377" i="5"/>
  <c r="R377" i="5" s="1"/>
  <c r="Q424" i="5"/>
  <c r="R424" i="5" s="1"/>
  <c r="Q432" i="5"/>
  <c r="R432" i="5" s="1"/>
  <c r="Q479" i="5"/>
  <c r="R479" i="5" s="1"/>
  <c r="M760" i="5"/>
  <c r="M331" i="5"/>
  <c r="M221" i="5"/>
  <c r="Q394" i="5"/>
  <c r="R394" i="5" s="1"/>
  <c r="Q428" i="5"/>
  <c r="R428" i="5" s="1"/>
  <c r="Q462" i="5"/>
  <c r="R462" i="5" s="1"/>
  <c r="M213" i="5"/>
  <c r="M272" i="5"/>
  <c r="M280" i="5"/>
  <c r="M354" i="5"/>
  <c r="M390" i="5"/>
  <c r="M413" i="5"/>
  <c r="M421" i="5"/>
  <c r="M472" i="5"/>
  <c r="M523" i="5"/>
  <c r="M531" i="5"/>
  <c r="Q919" i="5"/>
  <c r="R919" i="5" s="1"/>
  <c r="M921" i="5"/>
  <c r="M952" i="5"/>
  <c r="M1006" i="5"/>
  <c r="M1009" i="5"/>
  <c r="M55" i="5"/>
  <c r="M73" i="5"/>
  <c r="M131" i="5"/>
  <c r="M134" i="5"/>
  <c r="M821" i="5"/>
  <c r="M138" i="5"/>
  <c r="Q141" i="5"/>
  <c r="R141" i="5" s="1"/>
  <c r="M161" i="5"/>
  <c r="Q164" i="5"/>
  <c r="R164" i="5" s="1"/>
  <c r="M197" i="5"/>
  <c r="Q215" i="5"/>
  <c r="R215" i="5" s="1"/>
  <c r="M220" i="5"/>
  <c r="Q223" i="5"/>
  <c r="R223" i="5" s="1"/>
  <c r="M271" i="5"/>
  <c r="Q274" i="5"/>
  <c r="R274" i="5" s="1"/>
  <c r="M279" i="5"/>
  <c r="Q325" i="5"/>
  <c r="R325" i="5" s="1"/>
  <c r="M330" i="5"/>
  <c r="Q333" i="5"/>
  <c r="R333" i="5" s="1"/>
  <c r="M353" i="5"/>
  <c r="Q384" i="5"/>
  <c r="R384" i="5" s="1"/>
  <c r="M389" i="5"/>
  <c r="Q392" i="5"/>
  <c r="R392" i="5" s="1"/>
  <c r="M412" i="5"/>
  <c r="Q415" i="5"/>
  <c r="R415" i="5" s="1"/>
  <c r="M420" i="5"/>
  <c r="Q466" i="5"/>
  <c r="R466" i="5" s="1"/>
  <c r="M471" i="5"/>
  <c r="Q474" i="5"/>
  <c r="R474" i="5" s="1"/>
  <c r="M494" i="5"/>
  <c r="Q525" i="5"/>
  <c r="R525" i="5" s="1"/>
  <c r="M530" i="5"/>
  <c r="Q533" i="5"/>
  <c r="R533" i="5" s="1"/>
  <c r="Q582" i="5"/>
  <c r="R582" i="5" s="1"/>
  <c r="Q586" i="5"/>
  <c r="R586" i="5" s="1"/>
  <c r="Q605" i="5"/>
  <c r="R605" i="5" s="1"/>
  <c r="Q609" i="5"/>
  <c r="R609" i="5" s="1"/>
  <c r="Q613" i="5"/>
  <c r="R613" i="5" s="1"/>
  <c r="Q617" i="5"/>
  <c r="R617" i="5" s="1"/>
  <c r="Q664" i="5"/>
  <c r="R664" i="5" s="1"/>
  <c r="Q668" i="5"/>
  <c r="R668" i="5" s="1"/>
  <c r="Q672" i="5"/>
  <c r="R672" i="5" s="1"/>
  <c r="Q691" i="5"/>
  <c r="R691" i="5" s="1"/>
  <c r="Q723" i="5"/>
  <c r="R723" i="5" s="1"/>
  <c r="Q727" i="5"/>
  <c r="R727" i="5" s="1"/>
  <c r="Q755" i="5"/>
  <c r="R755" i="5" s="1"/>
  <c r="Q787" i="5"/>
  <c r="R787" i="5" s="1"/>
  <c r="Q791" i="5"/>
  <c r="R791" i="5" s="1"/>
  <c r="Q810" i="5"/>
  <c r="R810" i="5" s="1"/>
  <c r="Q814" i="5"/>
  <c r="R814" i="5" s="1"/>
  <c r="Q854" i="5"/>
  <c r="R854" i="5" s="1"/>
  <c r="Q858" i="5"/>
  <c r="R858" i="5" s="1"/>
  <c r="Q877" i="5"/>
  <c r="R877" i="5" s="1"/>
  <c r="Q881" i="5"/>
  <c r="R881" i="5" s="1"/>
  <c r="Q913" i="5"/>
  <c r="R913" i="5" s="1"/>
  <c r="Q932" i="5"/>
  <c r="R932" i="5" s="1"/>
  <c r="Q936" i="5"/>
  <c r="R936" i="5" s="1"/>
  <c r="Q940" i="5"/>
  <c r="R940" i="5" s="1"/>
  <c r="Q987" i="5"/>
  <c r="R987" i="5" s="1"/>
  <c r="Q991" i="5"/>
  <c r="R991" i="5" s="1"/>
  <c r="Q995" i="5"/>
  <c r="R995" i="5" s="1"/>
  <c r="Q30" i="5"/>
  <c r="R30" i="5" s="1"/>
  <c r="Q34" i="5"/>
  <c r="R34" i="5" s="1"/>
  <c r="Q38" i="5"/>
  <c r="R38" i="5" s="1"/>
  <c r="Q42" i="5"/>
  <c r="R42" i="5" s="1"/>
  <c r="Q87" i="5"/>
  <c r="R87" i="5" s="1"/>
  <c r="Q91" i="5"/>
  <c r="R91" i="5" s="1"/>
  <c r="Q95" i="5"/>
  <c r="R95" i="5" s="1"/>
  <c r="Q127" i="5"/>
  <c r="R127" i="5" s="1"/>
  <c r="Q144" i="5"/>
  <c r="R144" i="5" s="1"/>
  <c r="Q148" i="5"/>
  <c r="R148" i="5" s="1"/>
  <c r="Q180" i="5"/>
  <c r="R180" i="5" s="1"/>
  <c r="Q184" i="5"/>
  <c r="R184" i="5" s="1"/>
  <c r="Q201" i="5"/>
  <c r="R201" i="5" s="1"/>
  <c r="Q233" i="5"/>
  <c r="R233" i="5" s="1"/>
  <c r="Q237" i="5"/>
  <c r="R237" i="5" s="1"/>
  <c r="Q254" i="5"/>
  <c r="R254" i="5" s="1"/>
  <c r="Q258" i="5"/>
  <c r="R258" i="5" s="1"/>
  <c r="Q290" i="5"/>
  <c r="R290" i="5" s="1"/>
  <c r="Q294" i="5"/>
  <c r="R294" i="5" s="1"/>
  <c r="Q311" i="5"/>
  <c r="R311" i="5" s="1"/>
  <c r="Q343" i="5"/>
  <c r="R343" i="5" s="1"/>
  <c r="Q347" i="5"/>
  <c r="R347" i="5" s="1"/>
  <c r="Q351" i="5"/>
  <c r="R351" i="5" s="1"/>
  <c r="Q396" i="5"/>
  <c r="R396" i="5" s="1"/>
  <c r="Q400" i="5"/>
  <c r="R400" i="5" s="1"/>
  <c r="Q404" i="5"/>
  <c r="R404" i="5" s="1"/>
  <c r="Q436" i="5"/>
  <c r="R436" i="5" s="1"/>
  <c r="Q453" i="5"/>
  <c r="R453" i="5" s="1"/>
  <c r="Q457" i="5"/>
  <c r="R457" i="5" s="1"/>
  <c r="Q461" i="5"/>
  <c r="R461" i="5" s="1"/>
  <c r="Q506" i="5"/>
  <c r="R506" i="5" s="1"/>
  <c r="Q510" i="5"/>
  <c r="R510" i="5" s="1"/>
  <c r="Q514" i="5"/>
  <c r="R514" i="5" s="1"/>
  <c r="Q546" i="5"/>
  <c r="R546" i="5" s="1"/>
  <c r="Q563" i="5"/>
  <c r="R563" i="5" s="1"/>
  <c r="Q567" i="5"/>
  <c r="R567" i="5" s="1"/>
  <c r="Q599" i="5"/>
  <c r="R599" i="5" s="1"/>
  <c r="Q603" i="5"/>
  <c r="R603" i="5" s="1"/>
  <c r="Q620" i="5"/>
  <c r="R620" i="5" s="1"/>
  <c r="Q652" i="5"/>
  <c r="R652" i="5" s="1"/>
  <c r="Q656" i="5"/>
  <c r="R656" i="5" s="1"/>
  <c r="Q660" i="5"/>
  <c r="R660" i="5" s="1"/>
  <c r="Q677" i="5"/>
  <c r="R677" i="5" s="1"/>
  <c r="Q709" i="5"/>
  <c r="R709" i="5" s="1"/>
  <c r="Q713" i="5"/>
  <c r="R713" i="5" s="1"/>
  <c r="Q730" i="5"/>
  <c r="R730" i="5" s="1"/>
  <c r="Q749" i="5"/>
  <c r="R749" i="5" s="1"/>
  <c r="Q753" i="5"/>
  <c r="R753" i="5" s="1"/>
  <c r="Q770" i="5"/>
  <c r="R770" i="5" s="1"/>
  <c r="Q802" i="5"/>
  <c r="R802" i="5" s="1"/>
  <c r="Q806" i="5"/>
  <c r="R806" i="5" s="1"/>
  <c r="Q823" i="5"/>
  <c r="R823" i="5" s="1"/>
  <c r="M191" i="5"/>
  <c r="M244" i="5"/>
  <c r="M297" i="5"/>
  <c r="M305" i="5"/>
  <c r="M358" i="5"/>
  <c r="M381" i="5"/>
  <c r="M443" i="5"/>
  <c r="M496" i="5"/>
  <c r="M504" i="5"/>
  <c r="M557" i="5"/>
  <c r="M580" i="5"/>
  <c r="M783" i="5"/>
  <c r="M5" i="5"/>
  <c r="M11" i="5"/>
  <c r="M15" i="5"/>
  <c r="M61" i="5"/>
  <c r="M70" i="5"/>
  <c r="M116" i="5"/>
  <c r="M123" i="5"/>
  <c r="M171" i="5"/>
  <c r="M178" i="5"/>
  <c r="M206" i="5"/>
  <c r="M212" i="5"/>
  <c r="M227" i="5"/>
  <c r="M229" i="5"/>
  <c r="M231" i="5"/>
  <c r="M259" i="5"/>
  <c r="M263" i="5"/>
  <c r="M266" i="5"/>
  <c r="M268" i="5"/>
  <c r="M283" i="5"/>
  <c r="M285" i="5"/>
  <c r="M286" i="5"/>
  <c r="M314" i="5"/>
  <c r="M316" i="5"/>
  <c r="M318" i="5"/>
  <c r="M320" i="5"/>
  <c r="M322" i="5"/>
  <c r="M324" i="5"/>
  <c r="M339" i="5"/>
  <c r="M367" i="5"/>
  <c r="M368" i="5"/>
  <c r="M370" i="5"/>
  <c r="M373" i="5"/>
  <c r="M375" i="5"/>
  <c r="M376" i="5"/>
  <c r="M379" i="5"/>
  <c r="M394" i="5"/>
  <c r="M422" i="5"/>
  <c r="M423" i="5"/>
  <c r="M425" i="5"/>
  <c r="M427" i="5"/>
  <c r="M429" i="5"/>
  <c r="M431" i="5"/>
  <c r="M432" i="5"/>
  <c r="M434" i="5"/>
  <c r="M462" i="5"/>
  <c r="M464" i="5"/>
  <c r="M479" i="5"/>
  <c r="M481" i="5"/>
  <c r="M483" i="5"/>
  <c r="M485" i="5"/>
  <c r="M487" i="5"/>
  <c r="M489" i="5"/>
  <c r="M516" i="5"/>
  <c r="M518" i="5"/>
  <c r="M520" i="5"/>
  <c r="M535" i="5"/>
  <c r="M537" i="5"/>
  <c r="M539" i="5"/>
  <c r="M541" i="5"/>
  <c r="M543" i="5"/>
  <c r="M571" i="5"/>
  <c r="M573" i="5"/>
  <c r="M575" i="5"/>
  <c r="M590" i="5"/>
  <c r="M593" i="5"/>
  <c r="M595" i="5"/>
  <c r="M597" i="5"/>
  <c r="M625" i="5"/>
  <c r="M627" i="5"/>
  <c r="M628" i="5"/>
  <c r="M630" i="5"/>
  <c r="M632" i="5"/>
  <c r="M647" i="5"/>
  <c r="M648" i="5"/>
  <c r="M650" i="5"/>
  <c r="M678" i="5"/>
  <c r="M680" i="5"/>
  <c r="M682" i="5"/>
  <c r="M684" i="5"/>
  <c r="M686" i="5"/>
  <c r="M688" i="5"/>
  <c r="M703" i="5"/>
  <c r="M705" i="5"/>
  <c r="M733" i="5"/>
  <c r="M735" i="5"/>
  <c r="M736" i="5"/>
  <c r="M738" i="5"/>
  <c r="M740" i="5"/>
  <c r="M742" i="5"/>
  <c r="M744" i="5"/>
  <c r="M746" i="5"/>
  <c r="M774" i="5"/>
  <c r="M776" i="5"/>
  <c r="M778" i="5"/>
  <c r="M780" i="5"/>
  <c r="M795" i="5"/>
  <c r="M797" i="5"/>
  <c r="M799" i="5"/>
  <c r="M827" i="5"/>
  <c r="M829" i="5"/>
  <c r="M831" i="5"/>
  <c r="M833" i="5"/>
  <c r="M835" i="5"/>
  <c r="M837" i="5"/>
  <c r="M839" i="5"/>
  <c r="M841" i="5"/>
  <c r="M869" i="5"/>
  <c r="M871" i="5"/>
  <c r="M873" i="5"/>
  <c r="M888" i="5"/>
  <c r="M890" i="5"/>
  <c r="M892" i="5"/>
  <c r="M894" i="5"/>
  <c r="M922" i="5"/>
  <c r="M924" i="5"/>
  <c r="M925" i="5"/>
  <c r="M927" i="5"/>
  <c r="M929" i="5"/>
  <c r="M944" i="5"/>
  <c r="M946" i="5"/>
  <c r="M948" i="5"/>
  <c r="M976" i="5"/>
  <c r="M978" i="5"/>
  <c r="M980" i="5"/>
  <c r="M982" i="5"/>
  <c r="M984" i="5"/>
  <c r="M999" i="5"/>
  <c r="M1001" i="5"/>
  <c r="M1003" i="5"/>
  <c r="M21" i="5"/>
  <c r="M22" i="5"/>
  <c r="M24" i="5"/>
  <c r="M26" i="5"/>
  <c r="M29" i="5"/>
  <c r="M46" i="5"/>
  <c r="M48" i="5"/>
  <c r="M49" i="5"/>
  <c r="M79" i="5"/>
  <c r="M81" i="5"/>
  <c r="M83" i="5"/>
  <c r="M85" i="5"/>
  <c r="M102" i="5"/>
  <c r="M104" i="5"/>
  <c r="M106" i="5"/>
  <c r="M160" i="5"/>
  <c r="M196" i="5"/>
  <c r="M219" i="5"/>
  <c r="M270" i="5"/>
  <c r="M278" i="5"/>
  <c r="M329" i="5"/>
  <c r="M337" i="5"/>
  <c r="M388" i="5"/>
  <c r="M411" i="5"/>
  <c r="M419" i="5"/>
  <c r="M470" i="5"/>
  <c r="M493" i="5"/>
  <c r="M529" i="5"/>
  <c r="M552" i="5"/>
  <c r="Q915" i="5"/>
  <c r="R915" i="5" s="1"/>
  <c r="M917" i="5"/>
  <c r="M920" i="5"/>
  <c r="Q972" i="5"/>
  <c r="R972" i="5" s="1"/>
  <c r="M974" i="5"/>
  <c r="M1005" i="5"/>
  <c r="Q19" i="5"/>
  <c r="R19" i="5" s="1"/>
  <c r="M51" i="5"/>
  <c r="M54" i="5"/>
  <c r="Q110" i="5"/>
  <c r="R110" i="5" s="1"/>
  <c r="M112" i="5"/>
  <c r="M130" i="5"/>
  <c r="M188" i="5"/>
  <c r="M10001" i="5"/>
  <c r="M10000" i="5"/>
  <c r="M9999" i="5"/>
  <c r="M9998" i="5"/>
  <c r="M9997" i="5"/>
  <c r="M9996" i="5"/>
  <c r="M9995" i="5"/>
  <c r="M9994" i="5"/>
  <c r="M9993" i="5"/>
  <c r="M9992" i="5"/>
  <c r="M9991" i="5"/>
  <c r="M9990" i="5"/>
  <c r="M9989" i="5"/>
  <c r="M9988" i="5"/>
  <c r="M9987" i="5"/>
  <c r="M9986" i="5"/>
  <c r="M9985" i="5"/>
  <c r="M9984" i="5"/>
  <c r="M9983" i="5"/>
  <c r="M9982" i="5"/>
  <c r="M9981" i="5"/>
  <c r="M9980" i="5"/>
  <c r="M9979" i="5"/>
  <c r="M9978" i="5"/>
  <c r="M9977" i="5"/>
  <c r="M9971" i="5"/>
  <c r="M9963" i="5"/>
  <c r="M9955" i="5"/>
  <c r="M9947" i="5"/>
  <c r="M9939" i="5"/>
  <c r="M9931" i="5"/>
  <c r="M9974" i="5"/>
  <c r="M9966" i="5"/>
  <c r="M9958" i="5"/>
  <c r="M9950" i="5"/>
  <c r="M9942" i="5"/>
  <c r="M9934" i="5"/>
  <c r="M9926" i="5"/>
  <c r="M9918" i="5"/>
  <c r="M9969" i="5"/>
  <c r="M9961" i="5"/>
  <c r="M9953" i="5"/>
  <c r="M9945" i="5"/>
  <c r="M9937" i="5"/>
  <c r="M9929" i="5"/>
  <c r="M9921" i="5"/>
  <c r="M9975" i="5"/>
  <c r="M9967" i="5"/>
  <c r="M9959" i="5"/>
  <c r="M9951" i="5"/>
  <c r="M9943" i="5"/>
  <c r="M9935" i="5"/>
  <c r="M9927" i="5"/>
  <c r="M9973" i="5"/>
  <c r="M9965" i="5"/>
  <c r="M9957" i="5"/>
  <c r="M9949" i="5"/>
  <c r="M9941" i="5"/>
  <c r="M9933" i="5"/>
  <c r="M9925" i="5"/>
  <c r="M9972" i="5"/>
  <c r="M9952" i="5"/>
  <c r="M9930" i="5"/>
  <c r="M9914" i="5"/>
  <c r="M9906" i="5"/>
  <c r="M9898" i="5"/>
  <c r="M9890" i="5"/>
  <c r="M9882" i="5"/>
  <c r="M9874" i="5"/>
  <c r="M9866" i="5"/>
  <c r="M9858" i="5"/>
  <c r="M9970" i="5"/>
  <c r="M9948" i="5"/>
  <c r="M9928" i="5"/>
  <c r="M9915" i="5"/>
  <c r="M9907" i="5"/>
  <c r="M9899" i="5"/>
  <c r="M9891" i="5"/>
  <c r="M9883" i="5"/>
  <c r="M9875" i="5"/>
  <c r="M9867" i="5"/>
  <c r="M9859" i="5"/>
  <c r="M9851" i="5"/>
  <c r="M9843" i="5"/>
  <c r="M9835" i="5"/>
  <c r="M9827" i="5"/>
  <c r="M9819" i="5"/>
  <c r="M9811" i="5"/>
  <c r="M9803" i="5"/>
  <c r="M9795" i="5"/>
  <c r="M9787" i="5"/>
  <c r="M9779" i="5"/>
  <c r="M9968" i="5"/>
  <c r="M9946" i="5"/>
  <c r="M9924" i="5"/>
  <c r="M9919" i="5"/>
  <c r="M9916" i="5"/>
  <c r="M9908" i="5"/>
  <c r="M9900" i="5"/>
  <c r="M9892" i="5"/>
  <c r="M9884" i="5"/>
  <c r="M9876" i="5"/>
  <c r="M9868" i="5"/>
  <c r="M9860" i="5"/>
  <c r="M9852" i="5"/>
  <c r="M9844" i="5"/>
  <c r="M9836" i="5"/>
  <c r="M9828" i="5"/>
  <c r="M9820" i="5"/>
  <c r="M9812" i="5"/>
  <c r="M9804" i="5"/>
  <c r="M9796" i="5"/>
  <c r="M9788" i="5"/>
  <c r="M9780" i="5"/>
  <c r="M9772" i="5"/>
  <c r="M9764" i="5"/>
  <c r="M9964" i="5"/>
  <c r="M9944" i="5"/>
  <c r="M9917" i="5"/>
  <c r="M9909" i="5"/>
  <c r="M9901" i="5"/>
  <c r="M9893" i="5"/>
  <c r="M9885" i="5"/>
  <c r="M9877" i="5"/>
  <c r="M9869" i="5"/>
  <c r="M9861" i="5"/>
  <c r="M9853" i="5"/>
  <c r="M9845" i="5"/>
  <c r="M9837" i="5"/>
  <c r="M9829" i="5"/>
  <c r="M9960" i="5"/>
  <c r="M9938" i="5"/>
  <c r="M9920" i="5"/>
  <c r="M9911" i="5"/>
  <c r="M9903" i="5"/>
  <c r="M9895" i="5"/>
  <c r="M9887" i="5"/>
  <c r="M9879" i="5"/>
  <c r="M9871" i="5"/>
  <c r="M9863" i="5"/>
  <c r="M9855" i="5"/>
  <c r="M9847" i="5"/>
  <c r="M9839" i="5"/>
  <c r="M9831" i="5"/>
  <c r="M9823" i="5"/>
  <c r="M9815" i="5"/>
  <c r="M9807" i="5"/>
  <c r="M9799" i="5"/>
  <c r="M9791" i="5"/>
  <c r="M9783" i="5"/>
  <c r="M9775" i="5"/>
  <c r="M9767" i="5"/>
  <c r="M9759" i="5"/>
  <c r="M9956" i="5"/>
  <c r="M9936" i="5"/>
  <c r="M9912" i="5"/>
  <c r="M9904" i="5"/>
  <c r="M9896" i="5"/>
  <c r="M9888" i="5"/>
  <c r="M9880" i="5"/>
  <c r="M9872" i="5"/>
  <c r="M9864" i="5"/>
  <c r="M9856" i="5"/>
  <c r="M9848" i="5"/>
  <c r="M9840" i="5"/>
  <c r="M9832" i="5"/>
  <c r="M9824" i="5"/>
  <c r="M9816" i="5"/>
  <c r="M9808" i="5"/>
  <c r="M9800" i="5"/>
  <c r="M9792" i="5"/>
  <c r="M9784" i="5"/>
  <c r="M9776" i="5"/>
  <c r="M9768" i="5"/>
  <c r="M9760" i="5"/>
  <c r="M9962" i="5"/>
  <c r="M9923" i="5"/>
  <c r="M9886" i="5"/>
  <c r="M9881" i="5"/>
  <c r="M9833" i="5"/>
  <c r="M9830" i="5"/>
  <c r="M9954" i="5"/>
  <c r="M9894" i="5"/>
  <c r="M9889" i="5"/>
  <c r="M9850" i="5"/>
  <c r="M9821" i="5"/>
  <c r="M9818" i="5"/>
  <c r="M9805" i="5"/>
  <c r="M9802" i="5"/>
  <c r="M9789" i="5"/>
  <c r="M9786" i="5"/>
  <c r="M9761" i="5"/>
  <c r="M9757" i="5"/>
  <c r="M9749" i="5"/>
  <c r="M9741" i="5"/>
  <c r="M9940" i="5"/>
  <c r="M9902" i="5"/>
  <c r="M9897" i="5"/>
  <c r="M9842" i="5"/>
  <c r="M9769" i="5"/>
  <c r="M9765" i="5"/>
  <c r="M9932" i="5"/>
  <c r="M9910" i="5"/>
  <c r="M9905" i="5"/>
  <c r="M9834" i="5"/>
  <c r="M9825" i="5"/>
  <c r="M9822" i="5"/>
  <c r="M9809" i="5"/>
  <c r="M9806" i="5"/>
  <c r="M9793" i="5"/>
  <c r="M9790" i="5"/>
  <c r="M9777" i="5"/>
  <c r="M9773" i="5"/>
  <c r="M9762" i="5"/>
  <c r="M9758" i="5"/>
  <c r="M9751" i="5"/>
  <c r="M9743" i="5"/>
  <c r="M9735" i="5"/>
  <c r="M9734" i="5"/>
  <c r="M9733" i="5"/>
  <c r="M9732" i="5"/>
  <c r="M9731" i="5"/>
  <c r="M9730" i="5"/>
  <c r="M9729" i="5"/>
  <c r="M9728" i="5"/>
  <c r="M9727" i="5"/>
  <c r="M9913" i="5"/>
  <c r="M9922" i="5"/>
  <c r="M9862" i="5"/>
  <c r="M9857" i="5"/>
  <c r="M9854" i="5"/>
  <c r="M9826" i="5"/>
  <c r="M9813" i="5"/>
  <c r="M9810" i="5"/>
  <c r="M9797" i="5"/>
  <c r="M9794" i="5"/>
  <c r="M9781" i="5"/>
  <c r="M9778" i="5"/>
  <c r="M9774" i="5"/>
  <c r="M9771" i="5"/>
  <c r="M9753" i="5"/>
  <c r="M9745" i="5"/>
  <c r="M9737" i="5"/>
  <c r="M9870" i="5"/>
  <c r="M9865" i="5"/>
  <c r="M9849" i="5"/>
  <c r="M9846" i="5"/>
  <c r="M9785" i="5"/>
  <c r="M9770" i="5"/>
  <c r="M9724" i="5"/>
  <c r="M9716" i="5"/>
  <c r="M9708" i="5"/>
  <c r="M9817" i="5"/>
  <c r="M9738" i="5"/>
  <c r="M9725" i="5"/>
  <c r="M9717" i="5"/>
  <c r="M9709" i="5"/>
  <c r="M9838" i="5"/>
  <c r="M9746" i="5"/>
  <c r="M9742" i="5"/>
  <c r="M9726" i="5"/>
  <c r="M9718" i="5"/>
  <c r="M9710" i="5"/>
  <c r="M9702" i="5"/>
  <c r="M9873" i="5"/>
  <c r="M9798" i="5"/>
  <c r="M9754" i="5"/>
  <c r="M9750" i="5"/>
  <c r="M9739" i="5"/>
  <c r="M9719" i="5"/>
  <c r="M9711" i="5"/>
  <c r="M9703" i="5"/>
  <c r="M9878" i="5"/>
  <c r="M9841" i="5"/>
  <c r="M9801" i="5"/>
  <c r="M9763" i="5"/>
  <c r="M9747" i="5"/>
  <c r="M9720" i="5"/>
  <c r="M9712" i="5"/>
  <c r="M9704" i="5"/>
  <c r="M9766" i="5"/>
  <c r="M9755" i="5"/>
  <c r="M9740" i="5"/>
  <c r="M9736" i="5"/>
  <c r="M9721" i="5"/>
  <c r="M9713" i="5"/>
  <c r="M9705" i="5"/>
  <c r="M9697" i="5"/>
  <c r="M9689" i="5"/>
  <c r="M9688" i="5"/>
  <c r="M9687" i="5"/>
  <c r="M9686" i="5"/>
  <c r="M9685" i="5"/>
  <c r="M9684" i="5"/>
  <c r="M9683" i="5"/>
  <c r="M9682" i="5"/>
  <c r="M9681" i="5"/>
  <c r="M9680" i="5"/>
  <c r="M9679" i="5"/>
  <c r="M9678" i="5"/>
  <c r="M9677" i="5"/>
  <c r="M9676" i="5"/>
  <c r="M9675" i="5"/>
  <c r="M9674" i="5"/>
  <c r="M9673" i="5"/>
  <c r="M9672" i="5"/>
  <c r="M9671" i="5"/>
  <c r="M9670" i="5"/>
  <c r="M9669" i="5"/>
  <c r="M9668" i="5"/>
  <c r="M9667" i="5"/>
  <c r="M9666" i="5"/>
  <c r="M9665" i="5"/>
  <c r="M9664" i="5"/>
  <c r="M9663" i="5"/>
  <c r="M9662" i="5"/>
  <c r="M9661" i="5"/>
  <c r="M9660" i="5"/>
  <c r="M9659" i="5"/>
  <c r="M9658" i="5"/>
  <c r="M9657" i="5"/>
  <c r="M9656" i="5"/>
  <c r="M9655" i="5"/>
  <c r="M9654" i="5"/>
  <c r="M9653" i="5"/>
  <c r="M9652" i="5"/>
  <c r="M9651" i="5"/>
  <c r="M9650" i="5"/>
  <c r="M9649" i="5"/>
  <c r="M9648" i="5"/>
  <c r="M9647" i="5"/>
  <c r="M9646" i="5"/>
  <c r="M9645" i="5"/>
  <c r="M9644" i="5"/>
  <c r="M9643" i="5"/>
  <c r="M9642" i="5"/>
  <c r="M9641" i="5"/>
  <c r="M9640" i="5"/>
  <c r="M9639" i="5"/>
  <c r="M9638" i="5"/>
  <c r="M9637" i="5"/>
  <c r="M9636" i="5"/>
  <c r="M9635" i="5"/>
  <c r="M9634" i="5"/>
  <c r="M9633" i="5"/>
  <c r="M9632" i="5"/>
  <c r="M9631" i="5"/>
  <c r="M9630" i="5"/>
  <c r="M9629" i="5"/>
  <c r="M9628" i="5"/>
  <c r="M9627" i="5"/>
  <c r="M9626" i="5"/>
  <c r="M9625" i="5"/>
  <c r="M9624" i="5"/>
  <c r="M9623" i="5"/>
  <c r="M9622" i="5"/>
  <c r="M9621" i="5"/>
  <c r="M9620" i="5"/>
  <c r="M9619" i="5"/>
  <c r="M9618" i="5"/>
  <c r="M9617" i="5"/>
  <c r="M9616" i="5"/>
  <c r="M9615" i="5"/>
  <c r="M9614" i="5"/>
  <c r="M9613" i="5"/>
  <c r="M9612" i="5"/>
  <c r="M9611" i="5"/>
  <c r="M9610" i="5"/>
  <c r="M9609" i="5"/>
  <c r="M9608" i="5"/>
  <c r="M9607" i="5"/>
  <c r="M9606" i="5"/>
  <c r="M9605" i="5"/>
  <c r="M9604" i="5"/>
  <c r="M9603" i="5"/>
  <c r="M9602" i="5"/>
  <c r="M9601" i="5"/>
  <c r="M9600" i="5"/>
  <c r="M9599" i="5"/>
  <c r="M9598" i="5"/>
  <c r="M9597" i="5"/>
  <c r="M9596" i="5"/>
  <c r="M9595" i="5"/>
  <c r="M9594" i="5"/>
  <c r="M9593" i="5"/>
  <c r="M9592" i="5"/>
  <c r="M9591" i="5"/>
  <c r="M9590" i="5"/>
  <c r="M9589" i="5"/>
  <c r="M9588" i="5"/>
  <c r="M9587" i="5"/>
  <c r="M9586" i="5"/>
  <c r="M9585" i="5"/>
  <c r="M9584" i="5"/>
  <c r="M9583" i="5"/>
  <c r="M9582" i="5"/>
  <c r="M9581" i="5"/>
  <c r="M9580" i="5"/>
  <c r="M9579" i="5"/>
  <c r="M9578" i="5"/>
  <c r="M9577" i="5"/>
  <c r="M9576" i="5"/>
  <c r="M9575" i="5"/>
  <c r="M9574" i="5"/>
  <c r="M9573" i="5"/>
  <c r="M9572" i="5"/>
  <c r="M9571" i="5"/>
  <c r="M9570" i="5"/>
  <c r="M9569" i="5"/>
  <c r="M9568" i="5"/>
  <c r="M9567" i="5"/>
  <c r="M9566" i="5"/>
  <c r="M9565" i="5"/>
  <c r="M9564" i="5"/>
  <c r="M9563" i="5"/>
  <c r="M9562" i="5"/>
  <c r="M9561" i="5"/>
  <c r="M9560" i="5"/>
  <c r="M9559" i="5"/>
  <c r="M9558" i="5"/>
  <c r="M9557" i="5"/>
  <c r="M9556" i="5"/>
  <c r="M9555" i="5"/>
  <c r="M9554" i="5"/>
  <c r="M9553" i="5"/>
  <c r="M9552" i="5"/>
  <c r="M9551" i="5"/>
  <c r="M9550" i="5"/>
  <c r="M9549" i="5"/>
  <c r="M9548" i="5"/>
  <c r="M9547" i="5"/>
  <c r="M9546" i="5"/>
  <c r="M9545" i="5"/>
  <c r="M9544" i="5"/>
  <c r="M9543" i="5"/>
  <c r="M9542" i="5"/>
  <c r="M9748" i="5"/>
  <c r="M9744" i="5"/>
  <c r="M9722" i="5"/>
  <c r="M9714" i="5"/>
  <c r="M9706" i="5"/>
  <c r="M9698" i="5"/>
  <c r="M9690" i="5"/>
  <c r="M9700" i="5"/>
  <c r="M9695" i="5"/>
  <c r="M9707" i="5"/>
  <c r="M9701" i="5"/>
  <c r="M9691" i="5"/>
  <c r="M9814" i="5"/>
  <c r="M9696" i="5"/>
  <c r="M9692" i="5"/>
  <c r="M9752" i="5"/>
  <c r="M9693" i="5"/>
  <c r="M9715" i="5"/>
  <c r="M9694" i="5"/>
  <c r="M9756" i="5"/>
  <c r="M9699" i="5"/>
  <c r="M9541" i="5"/>
  <c r="M9533" i="5"/>
  <c r="M9525" i="5"/>
  <c r="M9517" i="5"/>
  <c r="M9509" i="5"/>
  <c r="M9501" i="5"/>
  <c r="M9493" i="5"/>
  <c r="M9485" i="5"/>
  <c r="M9477" i="5"/>
  <c r="M9469" i="5"/>
  <c r="M9461" i="5"/>
  <c r="M9453" i="5"/>
  <c r="M9445" i="5"/>
  <c r="M9437" i="5"/>
  <c r="M9429" i="5"/>
  <c r="M9421" i="5"/>
  <c r="M9413" i="5"/>
  <c r="M9405" i="5"/>
  <c r="M9397" i="5"/>
  <c r="M9389" i="5"/>
  <c r="M9381" i="5"/>
  <c r="M9373" i="5"/>
  <c r="M9365" i="5"/>
  <c r="M9357" i="5"/>
  <c r="M9349" i="5"/>
  <c r="M9534" i="5"/>
  <c r="M9526" i="5"/>
  <c r="M9518" i="5"/>
  <c r="M9510" i="5"/>
  <c r="M9502" i="5"/>
  <c r="M9494" i="5"/>
  <c r="M9486" i="5"/>
  <c r="M9478" i="5"/>
  <c r="M9470" i="5"/>
  <c r="M9462" i="5"/>
  <c r="M9454" i="5"/>
  <c r="M9446" i="5"/>
  <c r="M9438" i="5"/>
  <c r="M9430" i="5"/>
  <c r="M9422" i="5"/>
  <c r="M9414" i="5"/>
  <c r="M9406" i="5"/>
  <c r="M9398" i="5"/>
  <c r="M9390" i="5"/>
  <c r="M9382" i="5"/>
  <c r="M9374" i="5"/>
  <c r="M9366" i="5"/>
  <c r="M9358" i="5"/>
  <c r="M9350" i="5"/>
  <c r="M9342" i="5"/>
  <c r="M9334" i="5"/>
  <c r="M9326" i="5"/>
  <c r="M9535" i="5"/>
  <c r="M9527" i="5"/>
  <c r="M9519" i="5"/>
  <c r="M9511" i="5"/>
  <c r="M9503" i="5"/>
  <c r="M9495" i="5"/>
  <c r="M9487" i="5"/>
  <c r="M9479" i="5"/>
  <c r="M9471" i="5"/>
  <c r="M9463" i="5"/>
  <c r="M9455" i="5"/>
  <c r="M9447" i="5"/>
  <c r="M9439" i="5"/>
  <c r="M9431" i="5"/>
  <c r="M9423" i="5"/>
  <c r="M9415" i="5"/>
  <c r="M9407" i="5"/>
  <c r="M9399" i="5"/>
  <c r="M9391" i="5"/>
  <c r="M9383" i="5"/>
  <c r="M9375" i="5"/>
  <c r="M9367" i="5"/>
  <c r="M9359" i="5"/>
  <c r="M9351" i="5"/>
  <c r="M9343" i="5"/>
  <c r="M9335" i="5"/>
  <c r="M9723" i="5"/>
  <c r="M9536" i="5"/>
  <c r="M9528" i="5"/>
  <c r="M9520" i="5"/>
  <c r="M9512" i="5"/>
  <c r="M9504" i="5"/>
  <c r="M9496" i="5"/>
  <c r="M9488" i="5"/>
  <c r="M9480" i="5"/>
  <c r="M9472" i="5"/>
  <c r="M9464" i="5"/>
  <c r="M9456" i="5"/>
  <c r="M9448" i="5"/>
  <c r="M9440" i="5"/>
  <c r="M9432" i="5"/>
  <c r="M9424" i="5"/>
  <c r="M9416" i="5"/>
  <c r="M9408" i="5"/>
  <c r="M9400" i="5"/>
  <c r="M9392" i="5"/>
  <c r="M9384" i="5"/>
  <c r="M9376" i="5"/>
  <c r="M9368" i="5"/>
  <c r="M9360" i="5"/>
  <c r="M9352" i="5"/>
  <c r="M9344" i="5"/>
  <c r="M9336" i="5"/>
  <c r="M9328" i="5"/>
  <c r="M9537" i="5"/>
  <c r="M9529" i="5"/>
  <c r="M9521" i="5"/>
  <c r="M9513" i="5"/>
  <c r="M9505" i="5"/>
  <c r="M9497" i="5"/>
  <c r="M9489" i="5"/>
  <c r="M9481" i="5"/>
  <c r="M9473" i="5"/>
  <c r="M9465" i="5"/>
  <c r="M9457" i="5"/>
  <c r="M9449" i="5"/>
  <c r="M9441" i="5"/>
  <c r="M9433" i="5"/>
  <c r="M9425" i="5"/>
  <c r="M9417" i="5"/>
  <c r="M9409" i="5"/>
  <c r="M9401" i="5"/>
  <c r="M9393" i="5"/>
  <c r="M9385" i="5"/>
  <c r="M9377" i="5"/>
  <c r="M9369" i="5"/>
  <c r="M9361" i="5"/>
  <c r="M9353" i="5"/>
  <c r="M9345" i="5"/>
  <c r="M9538" i="5"/>
  <c r="M9530" i="5"/>
  <c r="M9522" i="5"/>
  <c r="M9514" i="5"/>
  <c r="M9506" i="5"/>
  <c r="M9498" i="5"/>
  <c r="M9490" i="5"/>
  <c r="M9482" i="5"/>
  <c r="M9474" i="5"/>
  <c r="M9466" i="5"/>
  <c r="M9458" i="5"/>
  <c r="M9450" i="5"/>
  <c r="M9442" i="5"/>
  <c r="M9434" i="5"/>
  <c r="M9426" i="5"/>
  <c r="M9418" i="5"/>
  <c r="M9410" i="5"/>
  <c r="M9402" i="5"/>
  <c r="M9394" i="5"/>
  <c r="M9386" i="5"/>
  <c r="M9378" i="5"/>
  <c r="M9370" i="5"/>
  <c r="M9362" i="5"/>
  <c r="M9354" i="5"/>
  <c r="M9346" i="5"/>
  <c r="M9338" i="5"/>
  <c r="M9782" i="5"/>
  <c r="M9539" i="5"/>
  <c r="M9531" i="5"/>
  <c r="M9523" i="5"/>
  <c r="M9515" i="5"/>
  <c r="M9507" i="5"/>
  <c r="M9499" i="5"/>
  <c r="M9491" i="5"/>
  <c r="M9483" i="5"/>
  <c r="M9475" i="5"/>
  <c r="M9467" i="5"/>
  <c r="M9459" i="5"/>
  <c r="M9451" i="5"/>
  <c r="M9443" i="5"/>
  <c r="M9435" i="5"/>
  <c r="M9427" i="5"/>
  <c r="M9419" i="5"/>
  <c r="M9411" i="5"/>
  <c r="M9403" i="5"/>
  <c r="M9395" i="5"/>
  <c r="M9387" i="5"/>
  <c r="M9379" i="5"/>
  <c r="M9371" i="5"/>
  <c r="M9363" i="5"/>
  <c r="M9355" i="5"/>
  <c r="M9347" i="5"/>
  <c r="M9339" i="5"/>
  <c r="M9516" i="5"/>
  <c r="M9452" i="5"/>
  <c r="M9388" i="5"/>
  <c r="M9322" i="5"/>
  <c r="M9314" i="5"/>
  <c r="M9306" i="5"/>
  <c r="M9298" i="5"/>
  <c r="M9290" i="5"/>
  <c r="M9282" i="5"/>
  <c r="M9274" i="5"/>
  <c r="M9266" i="5"/>
  <c r="M9540" i="5"/>
  <c r="M9476" i="5"/>
  <c r="M9412" i="5"/>
  <c r="M9348" i="5"/>
  <c r="M9340" i="5"/>
  <c r="M9337" i="5"/>
  <c r="M9333" i="5"/>
  <c r="M9323" i="5"/>
  <c r="M9315" i="5"/>
  <c r="M9307" i="5"/>
  <c r="M9299" i="5"/>
  <c r="M9291" i="5"/>
  <c r="M9283" i="5"/>
  <c r="M9275" i="5"/>
  <c r="M9267" i="5"/>
  <c r="M9500" i="5"/>
  <c r="M9436" i="5"/>
  <c r="M9372" i="5"/>
  <c r="M9329" i="5"/>
  <c r="M9324" i="5"/>
  <c r="M9316" i="5"/>
  <c r="M9308" i="5"/>
  <c r="M9300" i="5"/>
  <c r="M9292" i="5"/>
  <c r="M9284" i="5"/>
  <c r="M9276" i="5"/>
  <c r="M9268" i="5"/>
  <c r="M9524" i="5"/>
  <c r="M9460" i="5"/>
  <c r="M9396" i="5"/>
  <c r="M9330" i="5"/>
  <c r="M9325" i="5"/>
  <c r="M9317" i="5"/>
  <c r="M9309" i="5"/>
  <c r="M9301" i="5"/>
  <c r="M9293" i="5"/>
  <c r="M9285" i="5"/>
  <c r="M9277" i="5"/>
  <c r="M9269" i="5"/>
  <c r="M9261" i="5"/>
  <c r="M9260" i="5"/>
  <c r="M9259" i="5"/>
  <c r="M9258" i="5"/>
  <c r="M9257" i="5"/>
  <c r="M9256" i="5"/>
  <c r="M9255" i="5"/>
  <c r="M9254" i="5"/>
  <c r="M9253" i="5"/>
  <c r="M9252" i="5"/>
  <c r="M9251" i="5"/>
  <c r="M9250" i="5"/>
  <c r="M9249" i="5"/>
  <c r="M9248" i="5"/>
  <c r="M9247" i="5"/>
  <c r="M9246" i="5"/>
  <c r="M9245" i="5"/>
  <c r="M9244" i="5"/>
  <c r="M9243" i="5"/>
  <c r="M9242" i="5"/>
  <c r="M9241" i="5"/>
  <c r="M9240" i="5"/>
  <c r="M9239" i="5"/>
  <c r="M9238" i="5"/>
  <c r="M9237" i="5"/>
  <c r="M9236" i="5"/>
  <c r="M9484" i="5"/>
  <c r="M9420" i="5"/>
  <c r="M9356" i="5"/>
  <c r="M9341" i="5"/>
  <c r="M9318" i="5"/>
  <c r="M9310" i="5"/>
  <c r="M9302" i="5"/>
  <c r="M9294" i="5"/>
  <c r="M9286" i="5"/>
  <c r="M9278" i="5"/>
  <c r="M9270" i="5"/>
  <c r="M9508" i="5"/>
  <c r="M9444" i="5"/>
  <c r="M9380" i="5"/>
  <c r="M9331" i="5"/>
  <c r="M9319" i="5"/>
  <c r="M9311" i="5"/>
  <c r="M9303" i="5"/>
  <c r="M9295" i="5"/>
  <c r="M9287" i="5"/>
  <c r="M9279" i="5"/>
  <c r="M9271" i="5"/>
  <c r="M9263" i="5"/>
  <c r="M9532" i="5"/>
  <c r="M9468" i="5"/>
  <c r="M9404" i="5"/>
  <c r="M9320" i="5"/>
  <c r="M9312" i="5"/>
  <c r="M9304" i="5"/>
  <c r="M9296" i="5"/>
  <c r="M9288" i="5"/>
  <c r="M9280" i="5"/>
  <c r="M9428" i="5"/>
  <c r="M9265" i="5"/>
  <c r="M9231" i="5"/>
  <c r="M9223" i="5"/>
  <c r="M9215" i="5"/>
  <c r="M9207" i="5"/>
  <c r="M9199" i="5"/>
  <c r="M9191" i="5"/>
  <c r="M9183" i="5"/>
  <c r="M9175" i="5"/>
  <c r="M9167" i="5"/>
  <c r="M9159" i="5"/>
  <c r="M9151" i="5"/>
  <c r="M9143" i="5"/>
  <c r="M9135" i="5"/>
  <c r="M9364" i="5"/>
  <c r="M9313" i="5"/>
  <c r="M9297" i="5"/>
  <c r="M9281" i="5"/>
  <c r="M9262" i="5"/>
  <c r="M9232" i="5"/>
  <c r="M9224" i="5"/>
  <c r="M9216" i="5"/>
  <c r="M9208" i="5"/>
  <c r="M9200" i="5"/>
  <c r="M9192" i="5"/>
  <c r="M9184" i="5"/>
  <c r="M9176" i="5"/>
  <c r="M9168" i="5"/>
  <c r="M9160" i="5"/>
  <c r="M9152" i="5"/>
  <c r="M9144" i="5"/>
  <c r="M9136" i="5"/>
  <c r="M9128" i="5"/>
  <c r="M9120" i="5"/>
  <c r="M9112" i="5"/>
  <c r="M9104" i="5"/>
  <c r="M9096" i="5"/>
  <c r="M9088" i="5"/>
  <c r="M9080" i="5"/>
  <c r="M9072" i="5"/>
  <c r="M9064" i="5"/>
  <c r="M9056" i="5"/>
  <c r="M9048" i="5"/>
  <c r="M9040" i="5"/>
  <c r="M9032" i="5"/>
  <c r="M9024" i="5"/>
  <c r="M9016" i="5"/>
  <c r="M9008" i="5"/>
  <c r="M9000" i="5"/>
  <c r="M8992" i="5"/>
  <c r="M8984" i="5"/>
  <c r="M8976" i="5"/>
  <c r="M8968" i="5"/>
  <c r="M8960" i="5"/>
  <c r="M8952" i="5"/>
  <c r="M9233" i="5"/>
  <c r="M9225" i="5"/>
  <c r="M9217" i="5"/>
  <c r="M9209" i="5"/>
  <c r="M9201" i="5"/>
  <c r="M9193" i="5"/>
  <c r="M9185" i="5"/>
  <c r="M9177" i="5"/>
  <c r="M9169" i="5"/>
  <c r="M9161" i="5"/>
  <c r="M9153" i="5"/>
  <c r="M9145" i="5"/>
  <c r="M9137" i="5"/>
  <c r="M9129" i="5"/>
  <c r="M9121" i="5"/>
  <c r="M9113" i="5"/>
  <c r="M9105" i="5"/>
  <c r="M9097" i="5"/>
  <c r="M9089" i="5"/>
  <c r="M9081" i="5"/>
  <c r="M9073" i="5"/>
  <c r="M9065" i="5"/>
  <c r="M9057" i="5"/>
  <c r="M9049" i="5"/>
  <c r="M9041" i="5"/>
  <c r="M9033" i="5"/>
  <c r="M9025" i="5"/>
  <c r="M9017" i="5"/>
  <c r="M9009" i="5"/>
  <c r="M9001" i="5"/>
  <c r="M9327" i="5"/>
  <c r="M9234" i="5"/>
  <c r="M9226" i="5"/>
  <c r="M9218" i="5"/>
  <c r="M9210" i="5"/>
  <c r="M9202" i="5"/>
  <c r="M9194" i="5"/>
  <c r="M9186" i="5"/>
  <c r="M9178" i="5"/>
  <c r="M9170" i="5"/>
  <c r="M9162" i="5"/>
  <c r="M9154" i="5"/>
  <c r="M9146" i="5"/>
  <c r="M9138" i="5"/>
  <c r="M9130" i="5"/>
  <c r="M9122" i="5"/>
  <c r="M9114" i="5"/>
  <c r="M9106" i="5"/>
  <c r="M9098" i="5"/>
  <c r="M9090" i="5"/>
  <c r="M9082" i="5"/>
  <c r="M9074" i="5"/>
  <c r="M9066" i="5"/>
  <c r="M9058" i="5"/>
  <c r="M9050" i="5"/>
  <c r="M9042" i="5"/>
  <c r="M9034" i="5"/>
  <c r="M9026" i="5"/>
  <c r="M9018" i="5"/>
  <c r="M9010" i="5"/>
  <c r="M9002" i="5"/>
  <c r="M9332" i="5"/>
  <c r="M9272" i="5"/>
  <c r="M9235" i="5"/>
  <c r="M9227" i="5"/>
  <c r="M9219" i="5"/>
  <c r="M9211" i="5"/>
  <c r="M9203" i="5"/>
  <c r="M9195" i="5"/>
  <c r="M9187" i="5"/>
  <c r="M9179" i="5"/>
  <c r="M9171" i="5"/>
  <c r="M9163" i="5"/>
  <c r="M9155" i="5"/>
  <c r="M9147" i="5"/>
  <c r="M9139" i="5"/>
  <c r="M9131" i="5"/>
  <c r="M9123" i="5"/>
  <c r="M9115" i="5"/>
  <c r="M9107" i="5"/>
  <c r="M9099" i="5"/>
  <c r="M9091" i="5"/>
  <c r="M9083" i="5"/>
  <c r="M9075" i="5"/>
  <c r="M9067" i="5"/>
  <c r="M9059" i="5"/>
  <c r="M9051" i="5"/>
  <c r="M9043" i="5"/>
  <c r="M9035" i="5"/>
  <c r="M9321" i="5"/>
  <c r="M9305" i="5"/>
  <c r="M9289" i="5"/>
  <c r="M9264" i="5"/>
  <c r="M9228" i="5"/>
  <c r="M9220" i="5"/>
  <c r="M9212" i="5"/>
  <c r="M9204" i="5"/>
  <c r="M9196" i="5"/>
  <c r="M9188" i="5"/>
  <c r="M9180" i="5"/>
  <c r="M9172" i="5"/>
  <c r="M9164" i="5"/>
  <c r="M9156" i="5"/>
  <c r="M9148" i="5"/>
  <c r="M9140" i="5"/>
  <c r="M9132" i="5"/>
  <c r="M9124" i="5"/>
  <c r="M9116" i="5"/>
  <c r="M9108" i="5"/>
  <c r="M9100" i="5"/>
  <c r="M9092" i="5"/>
  <c r="M9084" i="5"/>
  <c r="M9076" i="5"/>
  <c r="M9068" i="5"/>
  <c r="M9060" i="5"/>
  <c r="M9052" i="5"/>
  <c r="M9044" i="5"/>
  <c r="M9036" i="5"/>
  <c r="M9028" i="5"/>
  <c r="M9020" i="5"/>
  <c r="M9012" i="5"/>
  <c r="M9004" i="5"/>
  <c r="M8996" i="5"/>
  <c r="M8988" i="5"/>
  <c r="M8980" i="5"/>
  <c r="M8972" i="5"/>
  <c r="M8964" i="5"/>
  <c r="M8956" i="5"/>
  <c r="M8948" i="5"/>
  <c r="M8940" i="5"/>
  <c r="M9229" i="5"/>
  <c r="M9221" i="5"/>
  <c r="M9213" i="5"/>
  <c r="M9205" i="5"/>
  <c r="M9197" i="5"/>
  <c r="M9189" i="5"/>
  <c r="M9181" i="5"/>
  <c r="M9173" i="5"/>
  <c r="M9165" i="5"/>
  <c r="M9157" i="5"/>
  <c r="M9149" i="5"/>
  <c r="M9141" i="5"/>
  <c r="M9133" i="5"/>
  <c r="M9125" i="5"/>
  <c r="M9117" i="5"/>
  <c r="M9109" i="5"/>
  <c r="M9101" i="5"/>
  <c r="M9093" i="5"/>
  <c r="M9085" i="5"/>
  <c r="M9077" i="5"/>
  <c r="M9069" i="5"/>
  <c r="M9061" i="5"/>
  <c r="M9053" i="5"/>
  <c r="M9045" i="5"/>
  <c r="M9976" i="5"/>
  <c r="M9214" i="5"/>
  <c r="M9150" i="5"/>
  <c r="M9118" i="5"/>
  <c r="M9095" i="5"/>
  <c r="M9063" i="5"/>
  <c r="M8991" i="5"/>
  <c r="M8986" i="5"/>
  <c r="M8977" i="5"/>
  <c r="M8959" i="5"/>
  <c r="M8954" i="5"/>
  <c r="M8949" i="5"/>
  <c r="M8944" i="5"/>
  <c r="M8937" i="5"/>
  <c r="M8929" i="5"/>
  <c r="M8921" i="5"/>
  <c r="M8913" i="5"/>
  <c r="M8905" i="5"/>
  <c r="M8897" i="5"/>
  <c r="M8889" i="5"/>
  <c r="M8881" i="5"/>
  <c r="M8873" i="5"/>
  <c r="M8865" i="5"/>
  <c r="M8857" i="5"/>
  <c r="M8849" i="5"/>
  <c r="M8841" i="5"/>
  <c r="M8833" i="5"/>
  <c r="M8825" i="5"/>
  <c r="M8817" i="5"/>
  <c r="M8809" i="5"/>
  <c r="M9174" i="5"/>
  <c r="M9126" i="5"/>
  <c r="M9103" i="5"/>
  <c r="M9078" i="5"/>
  <c r="M9046" i="5"/>
  <c r="M9038" i="5"/>
  <c r="M9023" i="5"/>
  <c r="M9007" i="5"/>
  <c r="M8987" i="5"/>
  <c r="M8982" i="5"/>
  <c r="M8973" i="5"/>
  <c r="M8955" i="5"/>
  <c r="M8950" i="5"/>
  <c r="M8938" i="5"/>
  <c r="M8930" i="5"/>
  <c r="M8922" i="5"/>
  <c r="M8914" i="5"/>
  <c r="M8906" i="5"/>
  <c r="M8898" i="5"/>
  <c r="M8890" i="5"/>
  <c r="M8882" i="5"/>
  <c r="M8874" i="5"/>
  <c r="M8866" i="5"/>
  <c r="M8858" i="5"/>
  <c r="M8850" i="5"/>
  <c r="M8842" i="5"/>
  <c r="M8834" i="5"/>
  <c r="M8826" i="5"/>
  <c r="M8818" i="5"/>
  <c r="M8810" i="5"/>
  <c r="M8802" i="5"/>
  <c r="M9198" i="5"/>
  <c r="M9134" i="5"/>
  <c r="M9111" i="5"/>
  <c r="M9071" i="5"/>
  <c r="M9030" i="5"/>
  <c r="M9014" i="5"/>
  <c r="M8983" i="5"/>
  <c r="M8978" i="5"/>
  <c r="M8969" i="5"/>
  <c r="M8951" i="5"/>
  <c r="M8945" i="5"/>
  <c r="M8939" i="5"/>
  <c r="M8931" i="5"/>
  <c r="M8923" i="5"/>
  <c r="M8915" i="5"/>
  <c r="M8907" i="5"/>
  <c r="M8899" i="5"/>
  <c r="M8891" i="5"/>
  <c r="M8883" i="5"/>
  <c r="M8875" i="5"/>
  <c r="M8867" i="5"/>
  <c r="M8859" i="5"/>
  <c r="M8851" i="5"/>
  <c r="M8843" i="5"/>
  <c r="M8835" i="5"/>
  <c r="M8827" i="5"/>
  <c r="M9273" i="5"/>
  <c r="M9222" i="5"/>
  <c r="M9158" i="5"/>
  <c r="M9119" i="5"/>
  <c r="M9086" i="5"/>
  <c r="M9054" i="5"/>
  <c r="M9027" i="5"/>
  <c r="M9021" i="5"/>
  <c r="M9011" i="5"/>
  <c r="M9005" i="5"/>
  <c r="M8997" i="5"/>
  <c r="M8979" i="5"/>
  <c r="M8974" i="5"/>
  <c r="M8965" i="5"/>
  <c r="M8932" i="5"/>
  <c r="M8924" i="5"/>
  <c r="M8916" i="5"/>
  <c r="M8908" i="5"/>
  <c r="M8900" i="5"/>
  <c r="M8892" i="5"/>
  <c r="M8884" i="5"/>
  <c r="M8876" i="5"/>
  <c r="M8868" i="5"/>
  <c r="M8860" i="5"/>
  <c r="M8852" i="5"/>
  <c r="M8844" i="5"/>
  <c r="M8836" i="5"/>
  <c r="M8828" i="5"/>
  <c r="M8820" i="5"/>
  <c r="M8812" i="5"/>
  <c r="M8804" i="5"/>
  <c r="M8796" i="5"/>
  <c r="M8788" i="5"/>
  <c r="M8780" i="5"/>
  <c r="M8772" i="5"/>
  <c r="M9182" i="5"/>
  <c r="M9127" i="5"/>
  <c r="M9079" i="5"/>
  <c r="M9047" i="5"/>
  <c r="M9039" i="5"/>
  <c r="M8993" i="5"/>
  <c r="M8975" i="5"/>
  <c r="M8970" i="5"/>
  <c r="M8961" i="5"/>
  <c r="M8946" i="5"/>
  <c r="M8933" i="5"/>
  <c r="M8925" i="5"/>
  <c r="M8917" i="5"/>
  <c r="M8909" i="5"/>
  <c r="M8901" i="5"/>
  <c r="M8893" i="5"/>
  <c r="M8885" i="5"/>
  <c r="M8877" i="5"/>
  <c r="M8869" i="5"/>
  <c r="M8861" i="5"/>
  <c r="M8853" i="5"/>
  <c r="M8845" i="5"/>
  <c r="M8837" i="5"/>
  <c r="M9206" i="5"/>
  <c r="M9142" i="5"/>
  <c r="M9094" i="5"/>
  <c r="M9062" i="5"/>
  <c r="M9031" i="5"/>
  <c r="M9015" i="5"/>
  <c r="M8998" i="5"/>
  <c r="M8989" i="5"/>
  <c r="M8971" i="5"/>
  <c r="M8966" i="5"/>
  <c r="M8957" i="5"/>
  <c r="M8947" i="5"/>
  <c r="M8941" i="5"/>
  <c r="M8934" i="5"/>
  <c r="M8926" i="5"/>
  <c r="M8918" i="5"/>
  <c r="M8910" i="5"/>
  <c r="M8902" i="5"/>
  <c r="M8894" i="5"/>
  <c r="M8886" i="5"/>
  <c r="M8878" i="5"/>
  <c r="M8870" i="5"/>
  <c r="M8862" i="5"/>
  <c r="M8854" i="5"/>
  <c r="M8846" i="5"/>
  <c r="M8838" i="5"/>
  <c r="M8830" i="5"/>
  <c r="M8822" i="5"/>
  <c r="M8814" i="5"/>
  <c r="M8806" i="5"/>
  <c r="M8798" i="5"/>
  <c r="M8790" i="5"/>
  <c r="M8782" i="5"/>
  <c r="M8774" i="5"/>
  <c r="M9492" i="5"/>
  <c r="M9230" i="5"/>
  <c r="M9166" i="5"/>
  <c r="M9102" i="5"/>
  <c r="M9087" i="5"/>
  <c r="M9055" i="5"/>
  <c r="M9037" i="5"/>
  <c r="M9022" i="5"/>
  <c r="M9006" i="5"/>
  <c r="M8999" i="5"/>
  <c r="M8994" i="5"/>
  <c r="M8985" i="5"/>
  <c r="M8967" i="5"/>
  <c r="M8962" i="5"/>
  <c r="M8953" i="5"/>
  <c r="M8942" i="5"/>
  <c r="M8935" i="5"/>
  <c r="M8927" i="5"/>
  <c r="M8919" i="5"/>
  <c r="M8911" i="5"/>
  <c r="M8903" i="5"/>
  <c r="M8895" i="5"/>
  <c r="M8887" i="5"/>
  <c r="M8879" i="5"/>
  <c r="M8871" i="5"/>
  <c r="M8863" i="5"/>
  <c r="M8855" i="5"/>
  <c r="M8847" i="5"/>
  <c r="M8839" i="5"/>
  <c r="M8831" i="5"/>
  <c r="M9190" i="5"/>
  <c r="M9110" i="5"/>
  <c r="M9070" i="5"/>
  <c r="M9029" i="5"/>
  <c r="M9019" i="5"/>
  <c r="M9013" i="5"/>
  <c r="M9003" i="5"/>
  <c r="M8995" i="5"/>
  <c r="M8990" i="5"/>
  <c r="M8981" i="5"/>
  <c r="M8963" i="5"/>
  <c r="M8958" i="5"/>
  <c r="M8943" i="5"/>
  <c r="M8936" i="5"/>
  <c r="M8928" i="5"/>
  <c r="M8920" i="5"/>
  <c r="M8912" i="5"/>
  <c r="M8904" i="5"/>
  <c r="M8896" i="5"/>
  <c r="M8888" i="5"/>
  <c r="M8880" i="5"/>
  <c r="M8872" i="5"/>
  <c r="M8864" i="5"/>
  <c r="M8856" i="5"/>
  <c r="M8848" i="5"/>
  <c r="M8840" i="5"/>
  <c r="M8832" i="5"/>
  <c r="M8824" i="5"/>
  <c r="M8816" i="5"/>
  <c r="M8808" i="5"/>
  <c r="M8797" i="5"/>
  <c r="M8793" i="5"/>
  <c r="M8784" i="5"/>
  <c r="M8779" i="5"/>
  <c r="M8768" i="5"/>
  <c r="M8760" i="5"/>
  <c r="M8752" i="5"/>
  <c r="M8744" i="5"/>
  <c r="M8736" i="5"/>
  <c r="M8728" i="5"/>
  <c r="M8720" i="5"/>
  <c r="M8712" i="5"/>
  <c r="M8704" i="5"/>
  <c r="M8696" i="5"/>
  <c r="M8688" i="5"/>
  <c r="M8680" i="5"/>
  <c r="M8672" i="5"/>
  <c r="M8664" i="5"/>
  <c r="M8656" i="5"/>
  <c r="M8648" i="5"/>
  <c r="M8640" i="5"/>
  <c r="M8632" i="5"/>
  <c r="M8624" i="5"/>
  <c r="M8616" i="5"/>
  <c r="M8775" i="5"/>
  <c r="M8769" i="5"/>
  <c r="M8761" i="5"/>
  <c r="M8753" i="5"/>
  <c r="M8745" i="5"/>
  <c r="M8737" i="5"/>
  <c r="M8729" i="5"/>
  <c r="M8721" i="5"/>
  <c r="M8713" i="5"/>
  <c r="M8705" i="5"/>
  <c r="M8697" i="5"/>
  <c r="M8689" i="5"/>
  <c r="M8681" i="5"/>
  <c r="M8673" i="5"/>
  <c r="M8665" i="5"/>
  <c r="M8657" i="5"/>
  <c r="M8649" i="5"/>
  <c r="M8641" i="5"/>
  <c r="M8633" i="5"/>
  <c r="M8823" i="5"/>
  <c r="M8794" i="5"/>
  <c r="M8789" i="5"/>
  <c r="M8785" i="5"/>
  <c r="M8776" i="5"/>
  <c r="M8770" i="5"/>
  <c r="M8762" i="5"/>
  <c r="M8754" i="5"/>
  <c r="M8746" i="5"/>
  <c r="M8738" i="5"/>
  <c r="M8730" i="5"/>
  <c r="M8722" i="5"/>
  <c r="M8714" i="5"/>
  <c r="M8706" i="5"/>
  <c r="M8698" i="5"/>
  <c r="M8690" i="5"/>
  <c r="M8682" i="5"/>
  <c r="M8674" i="5"/>
  <c r="M8666" i="5"/>
  <c r="M8658" i="5"/>
  <c r="M8650" i="5"/>
  <c r="M8642" i="5"/>
  <c r="M8634" i="5"/>
  <c r="M8626" i="5"/>
  <c r="M8618" i="5"/>
  <c r="M8829" i="5"/>
  <c r="M8821" i="5"/>
  <c r="M8815" i="5"/>
  <c r="M8803" i="5"/>
  <c r="M8799" i="5"/>
  <c r="M8771" i="5"/>
  <c r="M8763" i="5"/>
  <c r="M8755" i="5"/>
  <c r="M8747" i="5"/>
  <c r="M8739" i="5"/>
  <c r="M8731" i="5"/>
  <c r="M8723" i="5"/>
  <c r="M8715" i="5"/>
  <c r="M8707" i="5"/>
  <c r="M8699" i="5"/>
  <c r="M8691" i="5"/>
  <c r="M8683" i="5"/>
  <c r="M8675" i="5"/>
  <c r="M8667" i="5"/>
  <c r="M8659" i="5"/>
  <c r="M8651" i="5"/>
  <c r="M8643" i="5"/>
  <c r="M8635" i="5"/>
  <c r="M8627" i="5"/>
  <c r="M8813" i="5"/>
  <c r="M8807" i="5"/>
  <c r="M8800" i="5"/>
  <c r="M8795" i="5"/>
  <c r="M8786" i="5"/>
  <c r="M8781" i="5"/>
  <c r="M8777" i="5"/>
  <c r="M8764" i="5"/>
  <c r="M8756" i="5"/>
  <c r="M8748" i="5"/>
  <c r="M8740" i="5"/>
  <c r="M8732" i="5"/>
  <c r="M8724" i="5"/>
  <c r="M8716" i="5"/>
  <c r="M8708" i="5"/>
  <c r="M8700" i="5"/>
  <c r="M8692" i="5"/>
  <c r="M8684" i="5"/>
  <c r="M8676" i="5"/>
  <c r="M8668" i="5"/>
  <c r="M8660" i="5"/>
  <c r="M8652" i="5"/>
  <c r="M8644" i="5"/>
  <c r="M8636" i="5"/>
  <c r="M8628" i="5"/>
  <c r="M8620" i="5"/>
  <c r="M8612" i="5"/>
  <c r="M8791" i="5"/>
  <c r="M8765" i="5"/>
  <c r="M8757" i="5"/>
  <c r="M8749" i="5"/>
  <c r="M8741" i="5"/>
  <c r="M8733" i="5"/>
  <c r="M8725" i="5"/>
  <c r="M8717" i="5"/>
  <c r="M8709" i="5"/>
  <c r="M8701" i="5"/>
  <c r="M8693" i="5"/>
  <c r="M8685" i="5"/>
  <c r="M8677" i="5"/>
  <c r="M8669" i="5"/>
  <c r="M8661" i="5"/>
  <c r="M8653" i="5"/>
  <c r="M8645" i="5"/>
  <c r="M8637" i="5"/>
  <c r="M8629" i="5"/>
  <c r="M8621" i="5"/>
  <c r="M8819" i="5"/>
  <c r="M8801" i="5"/>
  <c r="M8792" i="5"/>
  <c r="M8787" i="5"/>
  <c r="M8778" i="5"/>
  <c r="M8773" i="5"/>
  <c r="M8766" i="5"/>
  <c r="M8758" i="5"/>
  <c r="M8750" i="5"/>
  <c r="M8742" i="5"/>
  <c r="M8734" i="5"/>
  <c r="M8726" i="5"/>
  <c r="M8718" i="5"/>
  <c r="M8710" i="5"/>
  <c r="M8702" i="5"/>
  <c r="M8694" i="5"/>
  <c r="M8686" i="5"/>
  <c r="M8678" i="5"/>
  <c r="M8670" i="5"/>
  <c r="M8662" i="5"/>
  <c r="M8654" i="5"/>
  <c r="M8646" i="5"/>
  <c r="M8638" i="5"/>
  <c r="M8630" i="5"/>
  <c r="M8622" i="5"/>
  <c r="M8614" i="5"/>
  <c r="M8811" i="5"/>
  <c r="M8805" i="5"/>
  <c r="M8783" i="5"/>
  <c r="M8767" i="5"/>
  <c r="M8759" i="5"/>
  <c r="M8751" i="5"/>
  <c r="M8743" i="5"/>
  <c r="M8735" i="5"/>
  <c r="M8727" i="5"/>
  <c r="M8719" i="5"/>
  <c r="M8711" i="5"/>
  <c r="M8703" i="5"/>
  <c r="M8695" i="5"/>
  <c r="M8687" i="5"/>
  <c r="M8679" i="5"/>
  <c r="M8671" i="5"/>
  <c r="M8663" i="5"/>
  <c r="M8655" i="5"/>
  <c r="M8647" i="5"/>
  <c r="M8639" i="5"/>
  <c r="M8631" i="5"/>
  <c r="M8609" i="5"/>
  <c r="M8605" i="5"/>
  <c r="M8601" i="5"/>
  <c r="M8597" i="5"/>
  <c r="M8593" i="5"/>
  <c r="M8589" i="5"/>
  <c r="M8585" i="5"/>
  <c r="M8581" i="5"/>
  <c r="M8577" i="5"/>
  <c r="M8573" i="5"/>
  <c r="M8569" i="5"/>
  <c r="M8565" i="5"/>
  <c r="M8561" i="5"/>
  <c r="M8557" i="5"/>
  <c r="M8553" i="5"/>
  <c r="M8549" i="5"/>
  <c r="M8545" i="5"/>
  <c r="M8541" i="5"/>
  <c r="M8537" i="5"/>
  <c r="M8533" i="5"/>
  <c r="M8529" i="5"/>
  <c r="M8525" i="5"/>
  <c r="M8521" i="5"/>
  <c r="M8623" i="5"/>
  <c r="M8617" i="5"/>
  <c r="M8613" i="5"/>
  <c r="M8610" i="5"/>
  <c r="M8606" i="5"/>
  <c r="M8602" i="5"/>
  <c r="M8598" i="5"/>
  <c r="M8594" i="5"/>
  <c r="M8590" i="5"/>
  <c r="M8586" i="5"/>
  <c r="M8582" i="5"/>
  <c r="M8578" i="5"/>
  <c r="M8574" i="5"/>
  <c r="M8570" i="5"/>
  <c r="M8566" i="5"/>
  <c r="M8562" i="5"/>
  <c r="M8558" i="5"/>
  <c r="M8554" i="5"/>
  <c r="M8550" i="5"/>
  <c r="M8546" i="5"/>
  <c r="M8542" i="5"/>
  <c r="M8538" i="5"/>
  <c r="M8534" i="5"/>
  <c r="M8530" i="5"/>
  <c r="M8526" i="5"/>
  <c r="M8522" i="5"/>
  <c r="M8615" i="5"/>
  <c r="M8625" i="5"/>
  <c r="M8619" i="5"/>
  <c r="M8608" i="5"/>
  <c r="M8604" i="5"/>
  <c r="M8600" i="5"/>
  <c r="M8596" i="5"/>
  <c r="M8592" i="5"/>
  <c r="M8588" i="5"/>
  <c r="M8584" i="5"/>
  <c r="M8580" i="5"/>
  <c r="M8576" i="5"/>
  <c r="M8572" i="5"/>
  <c r="M8568" i="5"/>
  <c r="M8564" i="5"/>
  <c r="M8560" i="5"/>
  <c r="M8556" i="5"/>
  <c r="M8552" i="5"/>
  <c r="M8548" i="5"/>
  <c r="M8544" i="5"/>
  <c r="M8540" i="5"/>
  <c r="M8536" i="5"/>
  <c r="M8532" i="5"/>
  <c r="M8528" i="5"/>
  <c r="M8524" i="5"/>
  <c r="M8520" i="5"/>
  <c r="M8607" i="5"/>
  <c r="M8591" i="5"/>
  <c r="M8575" i="5"/>
  <c r="M8559" i="5"/>
  <c r="M8543" i="5"/>
  <c r="M8527" i="5"/>
  <c r="M8516" i="5"/>
  <c r="M8508" i="5"/>
  <c r="M8500" i="5"/>
  <c r="M8492" i="5"/>
  <c r="M8484" i="5"/>
  <c r="M8476" i="5"/>
  <c r="M8468" i="5"/>
  <c r="M8460" i="5"/>
  <c r="M8452" i="5"/>
  <c r="M8444" i="5"/>
  <c r="M8436" i="5"/>
  <c r="M8428" i="5"/>
  <c r="M8420" i="5"/>
  <c r="M8412" i="5"/>
  <c r="M8404" i="5"/>
  <c r="M8396" i="5"/>
  <c r="M8388" i="5"/>
  <c r="M8380" i="5"/>
  <c r="M8517" i="5"/>
  <c r="M8509" i="5"/>
  <c r="M8501" i="5"/>
  <c r="M8493" i="5"/>
  <c r="M8485" i="5"/>
  <c r="M8477" i="5"/>
  <c r="M8469" i="5"/>
  <c r="M8461" i="5"/>
  <c r="M8453" i="5"/>
  <c r="M8445" i="5"/>
  <c r="M8437" i="5"/>
  <c r="M8429" i="5"/>
  <c r="M8421" i="5"/>
  <c r="M8413" i="5"/>
  <c r="M8405" i="5"/>
  <c r="M8397" i="5"/>
  <c r="M8389" i="5"/>
  <c r="M8381" i="5"/>
  <c r="M8373" i="5"/>
  <c r="M8365" i="5"/>
  <c r="M8357" i="5"/>
  <c r="M8349" i="5"/>
  <c r="M8341" i="5"/>
  <c r="M8333" i="5"/>
  <c r="M8325" i="5"/>
  <c r="M8317" i="5"/>
  <c r="M8309" i="5"/>
  <c r="M8301" i="5"/>
  <c r="M8293" i="5"/>
  <c r="M8285" i="5"/>
  <c r="M8277" i="5"/>
  <c r="M8269" i="5"/>
  <c r="M8261" i="5"/>
  <c r="M8253" i="5"/>
  <c r="M8245" i="5"/>
  <c r="M8237" i="5"/>
  <c r="M8229" i="5"/>
  <c r="M8603" i="5"/>
  <c r="M8587" i="5"/>
  <c r="M8571" i="5"/>
  <c r="M8555" i="5"/>
  <c r="M8539" i="5"/>
  <c r="M8523" i="5"/>
  <c r="M8518" i="5"/>
  <c r="M8510" i="5"/>
  <c r="M8502" i="5"/>
  <c r="M8494" i="5"/>
  <c r="M8486" i="5"/>
  <c r="M8478" i="5"/>
  <c r="M8470" i="5"/>
  <c r="M8462" i="5"/>
  <c r="M8454" i="5"/>
  <c r="M8446" i="5"/>
  <c r="M8438" i="5"/>
  <c r="M8430" i="5"/>
  <c r="M8422" i="5"/>
  <c r="M8414" i="5"/>
  <c r="M8406" i="5"/>
  <c r="M8398" i="5"/>
  <c r="M8390" i="5"/>
  <c r="M8382" i="5"/>
  <c r="M8374" i="5"/>
  <c r="M8366" i="5"/>
  <c r="M8358" i="5"/>
  <c r="M8350" i="5"/>
  <c r="M8342" i="5"/>
  <c r="M8334" i="5"/>
  <c r="M8326" i="5"/>
  <c r="M8318" i="5"/>
  <c r="M8310" i="5"/>
  <c r="M8302" i="5"/>
  <c r="M8294" i="5"/>
  <c r="M8286" i="5"/>
  <c r="M8278" i="5"/>
  <c r="M8270" i="5"/>
  <c r="M8262" i="5"/>
  <c r="M8254" i="5"/>
  <c r="M8246" i="5"/>
  <c r="M8238" i="5"/>
  <c r="M8230" i="5"/>
  <c r="M8511" i="5"/>
  <c r="M8503" i="5"/>
  <c r="M8495" i="5"/>
  <c r="M8487" i="5"/>
  <c r="M8479" i="5"/>
  <c r="M8471" i="5"/>
  <c r="M8463" i="5"/>
  <c r="M8455" i="5"/>
  <c r="M8447" i="5"/>
  <c r="M8439" i="5"/>
  <c r="M8431" i="5"/>
  <c r="M8423" i="5"/>
  <c r="M8415" i="5"/>
  <c r="M8407" i="5"/>
  <c r="M8399" i="5"/>
  <c r="M8391" i="5"/>
  <c r="M8383" i="5"/>
  <c r="M8375" i="5"/>
  <c r="M8367" i="5"/>
  <c r="M8359" i="5"/>
  <c r="M8351" i="5"/>
  <c r="M8343" i="5"/>
  <c r="M8335" i="5"/>
  <c r="M8327" i="5"/>
  <c r="M8319" i="5"/>
  <c r="M8311" i="5"/>
  <c r="M8303" i="5"/>
  <c r="M8295" i="5"/>
  <c r="M8287" i="5"/>
  <c r="M8279" i="5"/>
  <c r="M8271" i="5"/>
  <c r="M8263" i="5"/>
  <c r="M8255" i="5"/>
  <c r="M8247" i="5"/>
  <c r="M8239" i="5"/>
  <c r="M8231" i="5"/>
  <c r="M8599" i="5"/>
  <c r="M8583" i="5"/>
  <c r="M8567" i="5"/>
  <c r="M8551" i="5"/>
  <c r="M8535" i="5"/>
  <c r="M8519" i="5"/>
  <c r="M8512" i="5"/>
  <c r="M8504" i="5"/>
  <c r="M8496" i="5"/>
  <c r="M8488" i="5"/>
  <c r="M8480" i="5"/>
  <c r="M8472" i="5"/>
  <c r="M8464" i="5"/>
  <c r="M8456" i="5"/>
  <c r="M8448" i="5"/>
  <c r="M8440" i="5"/>
  <c r="M8432" i="5"/>
  <c r="M8424" i="5"/>
  <c r="M8416" i="5"/>
  <c r="M8408" i="5"/>
  <c r="M8400" i="5"/>
  <c r="M8392" i="5"/>
  <c r="M8384" i="5"/>
  <c r="M8376" i="5"/>
  <c r="M8368" i="5"/>
  <c r="M8360" i="5"/>
  <c r="M8352" i="5"/>
  <c r="M8344" i="5"/>
  <c r="M8336" i="5"/>
  <c r="M8328" i="5"/>
  <c r="M8320" i="5"/>
  <c r="M8312" i="5"/>
  <c r="M8304" i="5"/>
  <c r="M8296" i="5"/>
  <c r="M8288" i="5"/>
  <c r="M8280" i="5"/>
  <c r="M8272" i="5"/>
  <c r="M8513" i="5"/>
  <c r="M8505" i="5"/>
  <c r="M8497" i="5"/>
  <c r="M8489" i="5"/>
  <c r="M8481" i="5"/>
  <c r="M8473" i="5"/>
  <c r="M8465" i="5"/>
  <c r="M8457" i="5"/>
  <c r="M8449" i="5"/>
  <c r="M8441" i="5"/>
  <c r="M8433" i="5"/>
  <c r="M8425" i="5"/>
  <c r="M8417" i="5"/>
  <c r="M8409" i="5"/>
  <c r="M8401" i="5"/>
  <c r="M8393" i="5"/>
  <c r="M8385" i="5"/>
  <c r="M8377" i="5"/>
  <c r="M8369" i="5"/>
  <c r="M8361" i="5"/>
  <c r="M8353" i="5"/>
  <c r="M8345" i="5"/>
  <c r="M8337" i="5"/>
  <c r="M8329" i="5"/>
  <c r="M8321" i="5"/>
  <c r="M8313" i="5"/>
  <c r="M8305" i="5"/>
  <c r="M8297" i="5"/>
  <c r="M8289" i="5"/>
  <c r="M8281" i="5"/>
  <c r="M8273" i="5"/>
  <c r="M8265" i="5"/>
  <c r="M8257" i="5"/>
  <c r="M8249" i="5"/>
  <c r="M8241" i="5"/>
  <c r="M8611" i="5"/>
  <c r="M8595" i="5"/>
  <c r="M8579" i="5"/>
  <c r="M8563" i="5"/>
  <c r="M8547" i="5"/>
  <c r="M8531" i="5"/>
  <c r="M8514" i="5"/>
  <c r="M8506" i="5"/>
  <c r="M8498" i="5"/>
  <c r="M8490" i="5"/>
  <c r="M8482" i="5"/>
  <c r="M8474" i="5"/>
  <c r="M8466" i="5"/>
  <c r="M8458" i="5"/>
  <c r="M8450" i="5"/>
  <c r="M8442" i="5"/>
  <c r="M8434" i="5"/>
  <c r="M8426" i="5"/>
  <c r="M8418" i="5"/>
  <c r="M8410" i="5"/>
  <c r="M8402" i="5"/>
  <c r="M8394" i="5"/>
  <c r="M8386" i="5"/>
  <c r="M8378" i="5"/>
  <c r="M8370" i="5"/>
  <c r="M8362" i="5"/>
  <c r="M8354" i="5"/>
  <c r="M8346" i="5"/>
  <c r="M8338" i="5"/>
  <c r="M8330" i="5"/>
  <c r="M8322" i="5"/>
  <c r="M8314" i="5"/>
  <c r="M8306" i="5"/>
  <c r="M8298" i="5"/>
  <c r="M8290" i="5"/>
  <c r="M8282" i="5"/>
  <c r="M8274" i="5"/>
  <c r="M8266" i="5"/>
  <c r="M8258" i="5"/>
  <c r="M8250" i="5"/>
  <c r="M8242" i="5"/>
  <c r="M8234" i="5"/>
  <c r="M8226" i="5"/>
  <c r="M8225" i="5"/>
  <c r="M8224" i="5"/>
  <c r="M8223" i="5"/>
  <c r="M8222" i="5"/>
  <c r="M8221" i="5"/>
  <c r="M8220" i="5"/>
  <c r="M8219" i="5"/>
  <c r="M8218" i="5"/>
  <c r="M8217" i="5"/>
  <c r="M8216" i="5"/>
  <c r="M8215" i="5"/>
  <c r="M8214" i="5"/>
  <c r="M8213" i="5"/>
  <c r="M8212" i="5"/>
  <c r="M8211" i="5"/>
  <c r="M8210" i="5"/>
  <c r="M8209" i="5"/>
  <c r="M8208" i="5"/>
  <c r="M8207" i="5"/>
  <c r="M8206" i="5"/>
  <c r="M8205" i="5"/>
  <c r="M8204" i="5"/>
  <c r="M8203" i="5"/>
  <c r="M8202" i="5"/>
  <c r="M8201" i="5"/>
  <c r="M8200" i="5"/>
  <c r="M8199" i="5"/>
  <c r="M8198" i="5"/>
  <c r="M8197" i="5"/>
  <c r="M8196" i="5"/>
  <c r="M8195" i="5"/>
  <c r="M8194" i="5"/>
  <c r="M8193" i="5"/>
  <c r="M8192" i="5"/>
  <c r="M8191" i="5"/>
  <c r="M8190" i="5"/>
  <c r="M8189" i="5"/>
  <c r="M8188" i="5"/>
  <c r="M8187" i="5"/>
  <c r="M8186" i="5"/>
  <c r="M8185" i="5"/>
  <c r="M8184" i="5"/>
  <c r="M8183" i="5"/>
  <c r="M8182" i="5"/>
  <c r="M8181" i="5"/>
  <c r="M8180" i="5"/>
  <c r="M8179" i="5"/>
  <c r="M8178" i="5"/>
  <c r="M8177" i="5"/>
  <c r="M8176" i="5"/>
  <c r="M8175" i="5"/>
  <c r="M8174" i="5"/>
  <c r="M8173" i="5"/>
  <c r="M8172" i="5"/>
  <c r="M8171" i="5"/>
  <c r="M8170" i="5"/>
  <c r="M8169" i="5"/>
  <c r="M8168" i="5"/>
  <c r="M8167" i="5"/>
  <c r="M8166" i="5"/>
  <c r="M8165" i="5"/>
  <c r="M8164" i="5"/>
  <c r="M8163" i="5"/>
  <c r="M8162" i="5"/>
  <c r="M8161" i="5"/>
  <c r="M8160" i="5"/>
  <c r="M8159" i="5"/>
  <c r="M8158" i="5"/>
  <c r="M8157" i="5"/>
  <c r="M8156" i="5"/>
  <c r="M8155" i="5"/>
  <c r="M8154" i="5"/>
  <c r="M8153" i="5"/>
  <c r="M8152" i="5"/>
  <c r="M8151" i="5"/>
  <c r="M8150" i="5"/>
  <c r="M8149" i="5"/>
  <c r="M8148" i="5"/>
  <c r="M8147" i="5"/>
  <c r="M8146" i="5"/>
  <c r="M8145" i="5"/>
  <c r="M8144" i="5"/>
  <c r="M8143" i="5"/>
  <c r="M8142" i="5"/>
  <c r="M8141" i="5"/>
  <c r="M8140" i="5"/>
  <c r="M8139" i="5"/>
  <c r="M8138" i="5"/>
  <c r="M8137" i="5"/>
  <c r="M8136" i="5"/>
  <c r="M8135" i="5"/>
  <c r="M8134" i="5"/>
  <c r="M8133" i="5"/>
  <c r="M8132" i="5"/>
  <c r="M8131" i="5"/>
  <c r="M8130" i="5"/>
  <c r="M8129" i="5"/>
  <c r="M8128" i="5"/>
  <c r="M8127" i="5"/>
  <c r="M8126" i="5"/>
  <c r="M8125" i="5"/>
  <c r="M8124" i="5"/>
  <c r="M8123" i="5"/>
  <c r="M8122" i="5"/>
  <c r="M8121" i="5"/>
  <c r="M8120" i="5"/>
  <c r="M8119" i="5"/>
  <c r="M8118" i="5"/>
  <c r="M8117" i="5"/>
  <c r="M8116" i="5"/>
  <c r="M8115" i="5"/>
  <c r="M8114" i="5"/>
  <c r="M8113" i="5"/>
  <c r="M8112" i="5"/>
  <c r="M8111" i="5"/>
  <c r="M8110" i="5"/>
  <c r="M8109" i="5"/>
  <c r="M8108" i="5"/>
  <c r="M8107" i="5"/>
  <c r="M8106" i="5"/>
  <c r="M8105" i="5"/>
  <c r="M8104" i="5"/>
  <c r="M8103" i="5"/>
  <c r="M8102" i="5"/>
  <c r="M8101" i="5"/>
  <c r="M8100" i="5"/>
  <c r="M8099" i="5"/>
  <c r="M8098" i="5"/>
  <c r="M8097" i="5"/>
  <c r="M8096" i="5"/>
  <c r="M8095" i="5"/>
  <c r="M8094" i="5"/>
  <c r="M8093" i="5"/>
  <c r="M8092" i="5"/>
  <c r="M8091" i="5"/>
  <c r="M8090" i="5"/>
  <c r="M8089" i="5"/>
  <c r="M8088" i="5"/>
  <c r="M8087" i="5"/>
  <c r="M8086" i="5"/>
  <c r="M8085" i="5"/>
  <c r="M8084" i="5"/>
  <c r="M8083" i="5"/>
  <c r="M8082" i="5"/>
  <c r="M8081" i="5"/>
  <c r="M8080" i="5"/>
  <c r="M8079" i="5"/>
  <c r="M8078" i="5"/>
  <c r="M8077" i="5"/>
  <c r="M8076" i="5"/>
  <c r="M8075" i="5"/>
  <c r="M8074" i="5"/>
  <c r="M8073" i="5"/>
  <c r="M8072" i="5"/>
  <c r="M8071" i="5"/>
  <c r="M8070" i="5"/>
  <c r="M8069" i="5"/>
  <c r="M8068" i="5"/>
  <c r="M8067" i="5"/>
  <c r="M8066" i="5"/>
  <c r="M8065" i="5"/>
  <c r="M8064" i="5"/>
  <c r="M8063" i="5"/>
  <c r="M8062" i="5"/>
  <c r="M8061" i="5"/>
  <c r="M8060" i="5"/>
  <c r="M8059" i="5"/>
  <c r="M8058" i="5"/>
  <c r="M8057" i="5"/>
  <c r="M8056" i="5"/>
  <c r="M8055" i="5"/>
  <c r="M8054" i="5"/>
  <c r="M8053" i="5"/>
  <c r="M8052" i="5"/>
  <c r="M8051" i="5"/>
  <c r="M8050" i="5"/>
  <c r="M8049" i="5"/>
  <c r="M8048" i="5"/>
  <c r="M8047" i="5"/>
  <c r="M8046" i="5"/>
  <c r="M8045" i="5"/>
  <c r="M8044" i="5"/>
  <c r="M8043" i="5"/>
  <c r="M8042" i="5"/>
  <c r="M8041" i="5"/>
  <c r="M8040" i="5"/>
  <c r="M8039" i="5"/>
  <c r="M8038" i="5"/>
  <c r="M8037" i="5"/>
  <c r="M8036" i="5"/>
  <c r="M8035" i="5"/>
  <c r="M8034" i="5"/>
  <c r="M8033" i="5"/>
  <c r="M8032" i="5"/>
  <c r="M8031" i="5"/>
  <c r="M8030" i="5"/>
  <c r="M8029" i="5"/>
  <c r="M8028" i="5"/>
  <c r="M8027" i="5"/>
  <c r="M8026" i="5"/>
  <c r="M8025" i="5"/>
  <c r="M8024" i="5"/>
  <c r="M8023" i="5"/>
  <c r="M8022" i="5"/>
  <c r="M8021" i="5"/>
  <c r="M8020" i="5"/>
  <c r="M8019" i="5"/>
  <c r="M8018" i="5"/>
  <c r="M8017" i="5"/>
  <c r="M8016" i="5"/>
  <c r="M8015" i="5"/>
  <c r="M8014" i="5"/>
  <c r="M8013" i="5"/>
  <c r="M8012" i="5"/>
  <c r="M8011" i="5"/>
  <c r="M8010" i="5"/>
  <c r="M8009" i="5"/>
  <c r="M8008" i="5"/>
  <c r="M8007" i="5"/>
  <c r="M8006" i="5"/>
  <c r="M8005" i="5"/>
  <c r="M8004" i="5"/>
  <c r="M8003" i="5"/>
  <c r="M8002" i="5"/>
  <c r="M8001" i="5"/>
  <c r="M8000" i="5"/>
  <c r="M7999" i="5"/>
  <c r="M7998" i="5"/>
  <c r="M7997" i="5"/>
  <c r="M7996" i="5"/>
  <c r="M7995" i="5"/>
  <c r="M7994" i="5"/>
  <c r="M7993" i="5"/>
  <c r="M7992" i="5"/>
  <c r="M7991" i="5"/>
  <c r="M7990" i="5"/>
  <c r="M7989" i="5"/>
  <c r="M7988" i="5"/>
  <c r="M7987" i="5"/>
  <c r="M7986" i="5"/>
  <c r="M7985" i="5"/>
  <c r="M7984" i="5"/>
  <c r="M7983" i="5"/>
  <c r="M7982" i="5"/>
  <c r="M7981" i="5"/>
  <c r="M7980" i="5"/>
  <c r="M7979" i="5"/>
  <c r="M7978" i="5"/>
  <c r="M7977" i="5"/>
  <c r="M7976" i="5"/>
  <c r="M7975" i="5"/>
  <c r="M7974" i="5"/>
  <c r="M7973" i="5"/>
  <c r="M7972" i="5"/>
  <c r="M7971" i="5"/>
  <c r="M7970" i="5"/>
  <c r="M7969" i="5"/>
  <c r="M7968" i="5"/>
  <c r="M7967" i="5"/>
  <c r="M7966" i="5"/>
  <c r="M7965" i="5"/>
  <c r="M7964" i="5"/>
  <c r="M7963" i="5"/>
  <c r="M7962" i="5"/>
  <c r="M7961" i="5"/>
  <c r="M7960" i="5"/>
  <c r="M7959" i="5"/>
  <c r="M7958" i="5"/>
  <c r="M7957" i="5"/>
  <c r="M7956" i="5"/>
  <c r="M7955" i="5"/>
  <c r="M7954" i="5"/>
  <c r="M7953" i="5"/>
  <c r="M7952" i="5"/>
  <c r="M7951" i="5"/>
  <c r="M7950" i="5"/>
  <c r="M7949" i="5"/>
  <c r="M7948" i="5"/>
  <c r="M7947" i="5"/>
  <c r="M7946" i="5"/>
  <c r="M7945" i="5"/>
  <c r="M7944" i="5"/>
  <c r="M7943" i="5"/>
  <c r="M7942" i="5"/>
  <c r="M7941" i="5"/>
  <c r="M7940" i="5"/>
  <c r="M7939" i="5"/>
  <c r="M7938" i="5"/>
  <c r="M7937" i="5"/>
  <c r="M7936" i="5"/>
  <c r="M7935" i="5"/>
  <c r="M7934" i="5"/>
  <c r="M7933" i="5"/>
  <c r="M7932" i="5"/>
  <c r="M7931" i="5"/>
  <c r="M7930" i="5"/>
  <c r="M7929" i="5"/>
  <c r="M7928" i="5"/>
  <c r="M7927" i="5"/>
  <c r="M7926" i="5"/>
  <c r="M7925" i="5"/>
  <c r="M7924" i="5"/>
  <c r="M7923" i="5"/>
  <c r="M7922" i="5"/>
  <c r="M7921" i="5"/>
  <c r="M7920" i="5"/>
  <c r="M7919" i="5"/>
  <c r="M7918" i="5"/>
  <c r="M7917" i="5"/>
  <c r="M7916" i="5"/>
  <c r="M7915" i="5"/>
  <c r="M7914" i="5"/>
  <c r="M7913" i="5"/>
  <c r="M7912" i="5"/>
  <c r="M7911" i="5"/>
  <c r="M7910" i="5"/>
  <c r="M7909" i="5"/>
  <c r="M7908" i="5"/>
  <c r="M7907" i="5"/>
  <c r="M7906" i="5"/>
  <c r="M7905" i="5"/>
  <c r="M7904" i="5"/>
  <c r="M7903" i="5"/>
  <c r="M7902" i="5"/>
  <c r="M7901" i="5"/>
  <c r="M7900" i="5"/>
  <c r="M7899" i="5"/>
  <c r="M7898" i="5"/>
  <c r="M7897" i="5"/>
  <c r="M7896" i="5"/>
  <c r="M7895" i="5"/>
  <c r="M7894" i="5"/>
  <c r="M7893" i="5"/>
  <c r="M7892" i="5"/>
  <c r="M7891" i="5"/>
  <c r="M7890" i="5"/>
  <c r="M7889" i="5"/>
  <c r="M7888" i="5"/>
  <c r="M7887" i="5"/>
  <c r="M7886" i="5"/>
  <c r="M7885" i="5"/>
  <c r="M7884" i="5"/>
  <c r="M7883" i="5"/>
  <c r="M7882" i="5"/>
  <c r="M7881" i="5"/>
  <c r="M7880" i="5"/>
  <c r="M7879" i="5"/>
  <c r="M7878" i="5"/>
  <c r="M7877" i="5"/>
  <c r="M7876" i="5"/>
  <c r="M7875" i="5"/>
  <c r="M7874" i="5"/>
  <c r="M7873" i="5"/>
  <c r="M7872" i="5"/>
  <c r="M7871" i="5"/>
  <c r="M7870" i="5"/>
  <c r="M7869" i="5"/>
  <c r="M7868" i="5"/>
  <c r="M7867" i="5"/>
  <c r="M7866" i="5"/>
  <c r="M7865" i="5"/>
  <c r="M7864" i="5"/>
  <c r="M7863" i="5"/>
  <c r="M7862" i="5"/>
  <c r="M7861" i="5"/>
  <c r="M7860" i="5"/>
  <c r="M7859" i="5"/>
  <c r="M7858" i="5"/>
  <c r="M7857" i="5"/>
  <c r="M7856" i="5"/>
  <c r="M7855" i="5"/>
  <c r="M7854" i="5"/>
  <c r="M7853" i="5"/>
  <c r="M7852" i="5"/>
  <c r="M7851" i="5"/>
  <c r="M7850" i="5"/>
  <c r="M7849" i="5"/>
  <c r="M7848" i="5"/>
  <c r="M7847" i="5"/>
  <c r="M7846" i="5"/>
  <c r="M7845" i="5"/>
  <c r="M7844" i="5"/>
  <c r="M7843" i="5"/>
  <c r="M7842" i="5"/>
  <c r="M7841" i="5"/>
  <c r="M7840" i="5"/>
  <c r="M7839" i="5"/>
  <c r="M7838" i="5"/>
  <c r="M7837" i="5"/>
  <c r="M7836" i="5"/>
  <c r="M7835" i="5"/>
  <c r="M7834" i="5"/>
  <c r="M7833" i="5"/>
  <c r="M7832" i="5"/>
  <c r="M7831" i="5"/>
  <c r="M7830" i="5"/>
  <c r="M7829" i="5"/>
  <c r="M7828" i="5"/>
  <c r="M7827" i="5"/>
  <c r="M7826" i="5"/>
  <c r="M7825" i="5"/>
  <c r="M7824" i="5"/>
  <c r="M7823" i="5"/>
  <c r="M7822" i="5"/>
  <c r="M7821" i="5"/>
  <c r="M7820" i="5"/>
  <c r="M7819" i="5"/>
  <c r="M7818" i="5"/>
  <c r="M7817" i="5"/>
  <c r="M7816" i="5"/>
  <c r="M7815" i="5"/>
  <c r="M7814" i="5"/>
  <c r="M7813" i="5"/>
  <c r="M7812" i="5"/>
  <c r="M7811" i="5"/>
  <c r="M7810" i="5"/>
  <c r="M7809" i="5"/>
  <c r="M7808" i="5"/>
  <c r="M7807" i="5"/>
  <c r="M7806" i="5"/>
  <c r="M7805" i="5"/>
  <c r="M7804" i="5"/>
  <c r="M7803" i="5"/>
  <c r="M7802" i="5"/>
  <c r="M7801" i="5"/>
  <c r="M7800" i="5"/>
  <c r="M7799" i="5"/>
  <c r="M7798" i="5"/>
  <c r="M7797" i="5"/>
  <c r="M7796" i="5"/>
  <c r="M7795" i="5"/>
  <c r="M7794" i="5"/>
  <c r="M7793" i="5"/>
  <c r="M7792" i="5"/>
  <c r="M7791" i="5"/>
  <c r="M7790" i="5"/>
  <c r="M7789" i="5"/>
  <c r="M7788" i="5"/>
  <c r="M7787" i="5"/>
  <c r="M7786" i="5"/>
  <c r="M7785" i="5"/>
  <c r="M7784" i="5"/>
  <c r="M7783" i="5"/>
  <c r="M7782" i="5"/>
  <c r="M7781" i="5"/>
  <c r="M7780" i="5"/>
  <c r="M7779" i="5"/>
  <c r="M7778" i="5"/>
  <c r="M7777" i="5"/>
  <c r="M7776" i="5"/>
  <c r="M7775" i="5"/>
  <c r="M7774" i="5"/>
  <c r="M7773" i="5"/>
  <c r="M7772" i="5"/>
  <c r="M7771" i="5"/>
  <c r="M7770" i="5"/>
  <c r="M7769" i="5"/>
  <c r="M7768" i="5"/>
  <c r="M7767" i="5"/>
  <c r="M7766" i="5"/>
  <c r="M7765" i="5"/>
  <c r="M7764" i="5"/>
  <c r="M7763" i="5"/>
  <c r="M7762" i="5"/>
  <c r="M7761" i="5"/>
  <c r="M7760" i="5"/>
  <c r="M7759" i="5"/>
  <c r="M7758" i="5"/>
  <c r="M7757" i="5"/>
  <c r="M7756" i="5"/>
  <c r="M7755" i="5"/>
  <c r="M7754" i="5"/>
  <c r="M7753" i="5"/>
  <c r="M7752" i="5"/>
  <c r="M7751" i="5"/>
  <c r="M7750" i="5"/>
  <c r="M7749" i="5"/>
  <c r="M7748" i="5"/>
  <c r="M7747" i="5"/>
  <c r="M7746" i="5"/>
  <c r="M7745" i="5"/>
  <c r="M7744" i="5"/>
  <c r="M7743" i="5"/>
  <c r="M7742" i="5"/>
  <c r="M7741" i="5"/>
  <c r="M7740" i="5"/>
  <c r="M7739" i="5"/>
  <c r="M7738" i="5"/>
  <c r="M7737" i="5"/>
  <c r="M7736" i="5"/>
  <c r="M7735" i="5"/>
  <c r="M7734" i="5"/>
  <c r="M7733" i="5"/>
  <c r="M7732" i="5"/>
  <c r="M7731" i="5"/>
  <c r="M7730" i="5"/>
  <c r="M7729" i="5"/>
  <c r="M7728" i="5"/>
  <c r="M7727" i="5"/>
  <c r="M7726" i="5"/>
  <c r="M7725" i="5"/>
  <c r="M7724" i="5"/>
  <c r="M7723" i="5"/>
  <c r="M7722" i="5"/>
  <c r="M7721" i="5"/>
  <c r="M7720" i="5"/>
  <c r="M7719" i="5"/>
  <c r="M7718" i="5"/>
  <c r="M7717" i="5"/>
  <c r="M7716" i="5"/>
  <c r="M7715" i="5"/>
  <c r="M7714" i="5"/>
  <c r="M7713" i="5"/>
  <c r="M7712" i="5"/>
  <c r="M7711" i="5"/>
  <c r="M7710" i="5"/>
  <c r="M7709" i="5"/>
  <c r="M7708" i="5"/>
  <c r="M7707" i="5"/>
  <c r="M7706" i="5"/>
  <c r="M7705" i="5"/>
  <c r="M7704" i="5"/>
  <c r="M7703" i="5"/>
  <c r="M7702" i="5"/>
  <c r="M7701" i="5"/>
  <c r="M7700" i="5"/>
  <c r="M7699" i="5"/>
  <c r="M7698" i="5"/>
  <c r="M7697" i="5"/>
  <c r="M7696" i="5"/>
  <c r="M7695" i="5"/>
  <c r="M7694" i="5"/>
  <c r="M7693" i="5"/>
  <c r="M7692" i="5"/>
  <c r="M7691" i="5"/>
  <c r="M7690" i="5"/>
  <c r="M7689" i="5"/>
  <c r="M7688" i="5"/>
  <c r="M7687" i="5"/>
  <c r="M7686" i="5"/>
  <c r="M7685" i="5"/>
  <c r="M7684" i="5"/>
  <c r="M7683" i="5"/>
  <c r="M7682" i="5"/>
  <c r="M7681" i="5"/>
  <c r="M7680" i="5"/>
  <c r="M7679" i="5"/>
  <c r="M7678" i="5"/>
  <c r="M7677" i="5"/>
  <c r="M7676" i="5"/>
  <c r="M7675" i="5"/>
  <c r="M7674" i="5"/>
  <c r="M7673" i="5"/>
  <c r="M7672" i="5"/>
  <c r="M7671" i="5"/>
  <c r="M7670" i="5"/>
  <c r="M7669" i="5"/>
  <c r="M7668" i="5"/>
  <c r="M7667" i="5"/>
  <c r="M7666" i="5"/>
  <c r="M7665" i="5"/>
  <c r="M7664" i="5"/>
  <c r="M7663" i="5"/>
  <c r="M7662" i="5"/>
  <c r="M7661" i="5"/>
  <c r="M7660" i="5"/>
  <c r="M7659" i="5"/>
  <c r="M7658" i="5"/>
  <c r="M7657" i="5"/>
  <c r="M7656" i="5"/>
  <c r="M7655" i="5"/>
  <c r="M7654" i="5"/>
  <c r="M7653" i="5"/>
  <c r="M7652" i="5"/>
  <c r="M7651" i="5"/>
  <c r="M7650" i="5"/>
  <c r="M7649" i="5"/>
  <c r="M7648" i="5"/>
  <c r="M7647" i="5"/>
  <c r="M7646" i="5"/>
  <c r="M7645" i="5"/>
  <c r="M7644" i="5"/>
  <c r="M7643" i="5"/>
  <c r="M8515" i="5"/>
  <c r="M8507" i="5"/>
  <c r="M8499" i="5"/>
  <c r="M8491" i="5"/>
  <c r="M8483" i="5"/>
  <c r="M8475" i="5"/>
  <c r="M8467" i="5"/>
  <c r="M8459" i="5"/>
  <c r="M8451" i="5"/>
  <c r="M8443" i="5"/>
  <c r="M8435" i="5"/>
  <c r="M8427" i="5"/>
  <c r="M8419" i="5"/>
  <c r="M8411" i="5"/>
  <c r="M8403" i="5"/>
  <c r="M8395" i="5"/>
  <c r="M8387" i="5"/>
  <c r="M8379" i="5"/>
  <c r="M8371" i="5"/>
  <c r="M8363" i="5"/>
  <c r="M8355" i="5"/>
  <c r="M8347" i="5"/>
  <c r="M8339" i="5"/>
  <c r="M8331" i="5"/>
  <c r="M8323" i="5"/>
  <c r="M8315" i="5"/>
  <c r="M8307" i="5"/>
  <c r="M8299" i="5"/>
  <c r="M8291" i="5"/>
  <c r="M8283" i="5"/>
  <c r="M8275" i="5"/>
  <c r="M8267" i="5"/>
  <c r="M8259" i="5"/>
  <c r="M8251" i="5"/>
  <c r="M8243" i="5"/>
  <c r="M8235" i="5"/>
  <c r="M8227" i="5"/>
  <c r="M8372" i="5"/>
  <c r="M8292" i="5"/>
  <c r="M8228" i="5"/>
  <c r="M8332" i="5"/>
  <c r="M8300" i="5"/>
  <c r="M8264" i="5"/>
  <c r="M8256" i="5"/>
  <c r="M8248" i="5"/>
  <c r="M8240" i="5"/>
  <c r="M8356" i="5"/>
  <c r="M8308" i="5"/>
  <c r="M8316" i="5"/>
  <c r="M8232" i="5"/>
  <c r="M8340" i="5"/>
  <c r="M8364" i="5"/>
  <c r="M8268" i="5"/>
  <c r="M8260" i="5"/>
  <c r="M8252" i="5"/>
  <c r="M8244" i="5"/>
  <c r="M8233" i="5"/>
  <c r="M8324" i="5"/>
  <c r="M8276" i="5"/>
  <c r="M8236" i="5"/>
  <c r="M8348" i="5"/>
  <c r="M8284" i="5"/>
  <c r="M7642" i="5"/>
  <c r="M7634" i="5"/>
  <c r="M7635" i="5"/>
  <c r="M7638" i="5"/>
  <c r="M7630" i="5"/>
  <c r="M7629" i="5"/>
  <c r="M7628" i="5"/>
  <c r="M7627" i="5"/>
  <c r="M7626" i="5"/>
  <c r="M7625" i="5"/>
  <c r="M7624" i="5"/>
  <c r="M7623" i="5"/>
  <c r="M7622" i="5"/>
  <c r="M7621" i="5"/>
  <c r="M7620" i="5"/>
  <c r="M7619" i="5"/>
  <c r="M7618" i="5"/>
  <c r="M7617" i="5"/>
  <c r="M7616" i="5"/>
  <c r="M7615" i="5"/>
  <c r="M7614" i="5"/>
  <c r="M7613" i="5"/>
  <c r="M7612" i="5"/>
  <c r="M7611" i="5"/>
  <c r="M7610" i="5"/>
  <c r="M7609" i="5"/>
  <c r="M7608" i="5"/>
  <c r="M7607" i="5"/>
  <c r="M7606" i="5"/>
  <c r="M7605" i="5"/>
  <c r="M7604" i="5"/>
  <c r="M7603" i="5"/>
  <c r="M7602" i="5"/>
  <c r="M7601" i="5"/>
  <c r="M7600" i="5"/>
  <c r="M7599" i="5"/>
  <c r="M7598" i="5"/>
  <c r="M7597" i="5"/>
  <c r="M7596" i="5"/>
  <c r="M7595" i="5"/>
  <c r="M7594" i="5"/>
  <c r="M7593" i="5"/>
  <c r="M7592" i="5"/>
  <c r="M7591" i="5"/>
  <c r="M7590" i="5"/>
  <c r="M7589" i="5"/>
  <c r="M7588" i="5"/>
  <c r="M7639" i="5"/>
  <c r="M7631" i="5"/>
  <c r="M7632" i="5"/>
  <c r="M7583" i="5"/>
  <c r="M7575" i="5"/>
  <c r="M7567" i="5"/>
  <c r="M7559" i="5"/>
  <c r="M7551" i="5"/>
  <c r="M7543" i="5"/>
  <c r="M7535" i="5"/>
  <c r="M7527" i="5"/>
  <c r="M7519" i="5"/>
  <c r="M7511" i="5"/>
  <c r="M7584" i="5"/>
  <c r="M7576" i="5"/>
  <c r="M7568" i="5"/>
  <c r="M7560" i="5"/>
  <c r="M7552" i="5"/>
  <c r="M7544" i="5"/>
  <c r="M7536" i="5"/>
  <c r="M7528" i="5"/>
  <c r="M7520" i="5"/>
  <c r="M7512" i="5"/>
  <c r="M7504" i="5"/>
  <c r="M7496" i="5"/>
  <c r="M7636" i="5"/>
  <c r="M7633" i="5"/>
  <c r="M7585" i="5"/>
  <c r="M7577" i="5"/>
  <c r="M7569" i="5"/>
  <c r="M7561" i="5"/>
  <c r="M7553" i="5"/>
  <c r="M7545" i="5"/>
  <c r="M7537" i="5"/>
  <c r="M7529" i="5"/>
  <c r="M7521" i="5"/>
  <c r="M7513" i="5"/>
  <c r="M7505" i="5"/>
  <c r="M7497" i="5"/>
  <c r="M7586" i="5"/>
  <c r="M7578" i="5"/>
  <c r="M7570" i="5"/>
  <c r="M7562" i="5"/>
  <c r="M7554" i="5"/>
  <c r="M7546" i="5"/>
  <c r="M7538" i="5"/>
  <c r="M7530" i="5"/>
  <c r="M7522" i="5"/>
  <c r="M7514" i="5"/>
  <c r="M7506" i="5"/>
  <c r="M7498" i="5"/>
  <c r="M7640" i="5"/>
  <c r="M7637" i="5"/>
  <c r="M7587" i="5"/>
  <c r="M7579" i="5"/>
  <c r="M7571" i="5"/>
  <c r="M7563" i="5"/>
  <c r="M7555" i="5"/>
  <c r="M7547" i="5"/>
  <c r="M7539" i="5"/>
  <c r="M7531" i="5"/>
  <c r="M7523" i="5"/>
  <c r="M7515" i="5"/>
  <c r="M7580" i="5"/>
  <c r="M7572" i="5"/>
  <c r="M7564" i="5"/>
  <c r="M7556" i="5"/>
  <c r="M7548" i="5"/>
  <c r="M7540" i="5"/>
  <c r="M7532" i="5"/>
  <c r="M7524" i="5"/>
  <c r="M7516" i="5"/>
  <c r="M7508" i="5"/>
  <c r="M7500" i="5"/>
  <c r="M7492" i="5"/>
  <c r="M7641" i="5"/>
  <c r="M7581" i="5"/>
  <c r="M7573" i="5"/>
  <c r="M7565" i="5"/>
  <c r="M7557" i="5"/>
  <c r="M7549" i="5"/>
  <c r="M7541" i="5"/>
  <c r="M7533" i="5"/>
  <c r="M7525" i="5"/>
  <c r="M7517" i="5"/>
  <c r="M7509" i="5"/>
  <c r="M7501" i="5"/>
  <c r="M7582" i="5"/>
  <c r="M7574" i="5"/>
  <c r="M7566" i="5"/>
  <c r="M7558" i="5"/>
  <c r="M7550" i="5"/>
  <c r="M7542" i="5"/>
  <c r="M7534" i="5"/>
  <c r="M7526" i="5"/>
  <c r="M7518" i="5"/>
  <c r="M7510" i="5"/>
  <c r="M7502" i="5"/>
  <c r="M7494" i="5"/>
  <c r="M7499" i="5"/>
  <c r="M7490" i="5"/>
  <c r="M7482" i="5"/>
  <c r="M7474" i="5"/>
  <c r="M7466" i="5"/>
  <c r="M7458" i="5"/>
  <c r="M7450" i="5"/>
  <c r="M7442" i="5"/>
  <c r="M7434" i="5"/>
  <c r="M7426" i="5"/>
  <c r="M7418" i="5"/>
  <c r="M7410" i="5"/>
  <c r="M7402" i="5"/>
  <c r="M7394" i="5"/>
  <c r="M7491" i="5"/>
  <c r="M7483" i="5"/>
  <c r="M7475" i="5"/>
  <c r="M7467" i="5"/>
  <c r="M7459" i="5"/>
  <c r="M7451" i="5"/>
  <c r="M7443" i="5"/>
  <c r="M7435" i="5"/>
  <c r="M7427" i="5"/>
  <c r="M7419" i="5"/>
  <c r="M7411" i="5"/>
  <c r="M7403" i="5"/>
  <c r="M7395" i="5"/>
  <c r="M7507" i="5"/>
  <c r="M7484" i="5"/>
  <c r="M7476" i="5"/>
  <c r="M7468" i="5"/>
  <c r="M7460" i="5"/>
  <c r="M7452" i="5"/>
  <c r="M7444" i="5"/>
  <c r="M7436" i="5"/>
  <c r="M7428" i="5"/>
  <c r="M7420" i="5"/>
  <c r="M7412" i="5"/>
  <c r="M7404" i="5"/>
  <c r="M7485" i="5"/>
  <c r="M7477" i="5"/>
  <c r="M7469" i="5"/>
  <c r="M7461" i="5"/>
  <c r="M7453" i="5"/>
  <c r="M7445" i="5"/>
  <c r="M7437" i="5"/>
  <c r="M7429" i="5"/>
  <c r="M7421" i="5"/>
  <c r="M7413" i="5"/>
  <c r="M7405" i="5"/>
  <c r="M7397" i="5"/>
  <c r="M7486" i="5"/>
  <c r="M7478" i="5"/>
  <c r="M7470" i="5"/>
  <c r="M7462" i="5"/>
  <c r="M7454" i="5"/>
  <c r="M7446" i="5"/>
  <c r="M7438" i="5"/>
  <c r="M7430" i="5"/>
  <c r="M7422" i="5"/>
  <c r="M7414" i="5"/>
  <c r="M7406" i="5"/>
  <c r="M7398" i="5"/>
  <c r="M7503" i="5"/>
  <c r="M7495" i="5"/>
  <c r="M7487" i="5"/>
  <c r="M7479" i="5"/>
  <c r="M7471" i="5"/>
  <c r="M7463" i="5"/>
  <c r="M7455" i="5"/>
  <c r="M7447" i="5"/>
  <c r="M7439" i="5"/>
  <c r="M7431" i="5"/>
  <c r="M7423" i="5"/>
  <c r="M7415" i="5"/>
  <c r="M7407" i="5"/>
  <c r="M7399" i="5"/>
  <c r="M7493" i="5"/>
  <c r="M7488" i="5"/>
  <c r="M7480" i="5"/>
  <c r="M7472" i="5"/>
  <c r="M7464" i="5"/>
  <c r="M7456" i="5"/>
  <c r="M7448" i="5"/>
  <c r="M7440" i="5"/>
  <c r="M7432" i="5"/>
  <c r="M7424" i="5"/>
  <c r="M7416" i="5"/>
  <c r="M7408" i="5"/>
  <c r="M7400" i="5"/>
  <c r="M7392" i="5"/>
  <c r="M7391" i="5"/>
  <c r="M7390" i="5"/>
  <c r="M7389" i="5"/>
  <c r="M7388" i="5"/>
  <c r="M7387" i="5"/>
  <c r="M7386" i="5"/>
  <c r="M7385" i="5"/>
  <c r="M7384" i="5"/>
  <c r="M7383" i="5"/>
  <c r="M7382" i="5"/>
  <c r="M7381" i="5"/>
  <c r="M7380" i="5"/>
  <c r="M7379" i="5"/>
  <c r="M7378" i="5"/>
  <c r="M7377" i="5"/>
  <c r="M7376" i="5"/>
  <c r="M7375" i="5"/>
  <c r="M7374" i="5"/>
  <c r="M7373" i="5"/>
  <c r="M7372" i="5"/>
  <c r="M7371" i="5"/>
  <c r="M7370" i="5"/>
  <c r="M7369" i="5"/>
  <c r="M7368" i="5"/>
  <c r="M7367" i="5"/>
  <c r="M7366" i="5"/>
  <c r="M7365" i="5"/>
  <c r="M7364" i="5"/>
  <c r="M7363" i="5"/>
  <c r="M7362" i="5"/>
  <c r="M7361" i="5"/>
  <c r="M7360" i="5"/>
  <c r="M7359" i="5"/>
  <c r="M7358" i="5"/>
  <c r="M7357" i="5"/>
  <c r="M7356" i="5"/>
  <c r="M7355" i="5"/>
  <c r="M7354" i="5"/>
  <c r="M7353" i="5"/>
  <c r="M7352" i="5"/>
  <c r="M7351" i="5"/>
  <c r="M7350" i="5"/>
  <c r="M7349" i="5"/>
  <c r="M7348" i="5"/>
  <c r="M7347" i="5"/>
  <c r="M7346" i="5"/>
  <c r="M7345" i="5"/>
  <c r="M7344" i="5"/>
  <c r="M7343" i="5"/>
  <c r="M7342" i="5"/>
  <c r="M7341" i="5"/>
  <c r="M7340" i="5"/>
  <c r="M7339" i="5"/>
  <c r="M7338" i="5"/>
  <c r="M7337" i="5"/>
  <c r="M7336" i="5"/>
  <c r="M7335" i="5"/>
  <c r="M7334" i="5"/>
  <c r="M7333" i="5"/>
  <c r="M7332" i="5"/>
  <c r="M7331" i="5"/>
  <c r="M7330" i="5"/>
  <c r="M7329" i="5"/>
  <c r="M7328" i="5"/>
  <c r="M7327" i="5"/>
  <c r="M7326" i="5"/>
  <c r="M7325" i="5"/>
  <c r="M7324" i="5"/>
  <c r="M7323" i="5"/>
  <c r="M7322" i="5"/>
  <c r="M7321" i="5"/>
  <c r="M7320" i="5"/>
  <c r="M7319" i="5"/>
  <c r="M7318" i="5"/>
  <c r="M7317" i="5"/>
  <c r="M7316" i="5"/>
  <c r="M7315" i="5"/>
  <c r="M7314" i="5"/>
  <c r="M7313" i="5"/>
  <c r="M7312" i="5"/>
  <c r="M7311" i="5"/>
  <c r="M7310" i="5"/>
  <c r="M7309" i="5"/>
  <c r="M7308" i="5"/>
  <c r="M7307" i="5"/>
  <c r="M7306" i="5"/>
  <c r="M7305" i="5"/>
  <c r="M7304" i="5"/>
  <c r="M7303" i="5"/>
  <c r="M7302" i="5"/>
  <c r="M7301" i="5"/>
  <c r="M7300" i="5"/>
  <c r="M7299" i="5"/>
  <c r="M7298" i="5"/>
  <c r="M7297" i="5"/>
  <c r="M7296" i="5"/>
  <c r="M7295" i="5"/>
  <c r="M7294" i="5"/>
  <c r="M7293" i="5"/>
  <c r="M7292" i="5"/>
  <c r="M7291" i="5"/>
  <c r="M7290" i="5"/>
  <c r="M7289" i="5"/>
  <c r="M7288" i="5"/>
  <c r="M7287" i="5"/>
  <c r="M7286" i="5"/>
  <c r="M7285" i="5"/>
  <c r="M7284" i="5"/>
  <c r="M7283" i="5"/>
  <c r="M7282" i="5"/>
  <c r="M7281" i="5"/>
  <c r="M7280" i="5"/>
  <c r="M7279" i="5"/>
  <c r="M7278" i="5"/>
  <c r="M7277" i="5"/>
  <c r="M7276" i="5"/>
  <c r="M7275" i="5"/>
  <c r="M7274" i="5"/>
  <c r="M7273" i="5"/>
  <c r="M7272" i="5"/>
  <c r="M7271" i="5"/>
  <c r="M7270" i="5"/>
  <c r="M7269" i="5"/>
  <c r="M7268" i="5"/>
  <c r="M7267" i="5"/>
  <c r="M7266" i="5"/>
  <c r="M7265" i="5"/>
  <c r="M7264" i="5"/>
  <c r="M7263" i="5"/>
  <c r="M7262" i="5"/>
  <c r="M7261" i="5"/>
  <c r="M7260" i="5"/>
  <c r="M7259" i="5"/>
  <c r="M7258" i="5"/>
  <c r="M7257" i="5"/>
  <c r="M7256" i="5"/>
  <c r="M7255" i="5"/>
  <c r="M7254" i="5"/>
  <c r="M7253" i="5"/>
  <c r="M7252" i="5"/>
  <c r="M7251" i="5"/>
  <c r="M7250" i="5"/>
  <c r="M7249" i="5"/>
  <c r="M7248" i="5"/>
  <c r="M7247" i="5"/>
  <c r="M7246" i="5"/>
  <c r="M7245" i="5"/>
  <c r="M7244" i="5"/>
  <c r="M7243" i="5"/>
  <c r="M7242" i="5"/>
  <c r="M7489" i="5"/>
  <c r="M7481" i="5"/>
  <c r="M7473" i="5"/>
  <c r="M7465" i="5"/>
  <c r="M7457" i="5"/>
  <c r="M7449" i="5"/>
  <c r="M7441" i="5"/>
  <c r="M7433" i="5"/>
  <c r="M7425" i="5"/>
  <c r="M7417" i="5"/>
  <c r="M7409" i="5"/>
  <c r="M7401" i="5"/>
  <c r="M7236" i="5"/>
  <c r="M7228" i="5"/>
  <c r="M7220" i="5"/>
  <c r="M7212" i="5"/>
  <c r="M7204" i="5"/>
  <c r="M7196" i="5"/>
  <c r="M7188" i="5"/>
  <c r="M7180" i="5"/>
  <c r="M7172" i="5"/>
  <c r="M7164" i="5"/>
  <c r="M7156" i="5"/>
  <c r="M7148" i="5"/>
  <c r="M7140" i="5"/>
  <c r="M7132" i="5"/>
  <c r="M7124" i="5"/>
  <c r="M7116" i="5"/>
  <c r="M7108" i="5"/>
  <c r="M7100" i="5"/>
  <c r="M7092" i="5"/>
  <c r="M7084" i="5"/>
  <c r="M7396" i="5"/>
  <c r="M7238" i="5"/>
  <c r="M7230" i="5"/>
  <c r="M7222" i="5"/>
  <c r="M7214" i="5"/>
  <c r="M7206" i="5"/>
  <c r="M7198" i="5"/>
  <c r="M7190" i="5"/>
  <c r="M7182" i="5"/>
  <c r="M7174" i="5"/>
  <c r="M7166" i="5"/>
  <c r="M7158" i="5"/>
  <c r="M7150" i="5"/>
  <c r="M7142" i="5"/>
  <c r="M7134" i="5"/>
  <c r="M7126" i="5"/>
  <c r="M7118" i="5"/>
  <c r="M7110" i="5"/>
  <c r="M7102" i="5"/>
  <c r="M7094" i="5"/>
  <c r="M7086" i="5"/>
  <c r="M7078" i="5"/>
  <c r="M7077" i="5"/>
  <c r="M7076" i="5"/>
  <c r="M7075" i="5"/>
  <c r="M7074" i="5"/>
  <c r="M7073" i="5"/>
  <c r="M7072" i="5"/>
  <c r="M7071" i="5"/>
  <c r="M7070" i="5"/>
  <c r="M7069" i="5"/>
  <c r="M7068" i="5"/>
  <c r="M7067" i="5"/>
  <c r="M7066" i="5"/>
  <c r="M7065" i="5"/>
  <c r="M7064" i="5"/>
  <c r="M7393" i="5"/>
  <c r="M7240" i="5"/>
  <c r="M7232" i="5"/>
  <c r="M7224" i="5"/>
  <c r="M7216" i="5"/>
  <c r="M7208" i="5"/>
  <c r="M7200" i="5"/>
  <c r="M7192" i="5"/>
  <c r="M7184" i="5"/>
  <c r="M7176" i="5"/>
  <c r="M7168" i="5"/>
  <c r="M7160" i="5"/>
  <c r="M7152" i="5"/>
  <c r="M7144" i="5"/>
  <c r="M7136" i="5"/>
  <c r="M7128" i="5"/>
  <c r="M7120" i="5"/>
  <c r="M7112" i="5"/>
  <c r="M7104" i="5"/>
  <c r="M7096" i="5"/>
  <c r="M7088" i="5"/>
  <c r="M7080" i="5"/>
  <c r="M7234" i="5"/>
  <c r="M7226" i="5"/>
  <c r="M7218" i="5"/>
  <c r="M7210" i="5"/>
  <c r="M7202" i="5"/>
  <c r="M7194" i="5"/>
  <c r="M7186" i="5"/>
  <c r="M7178" i="5"/>
  <c r="M7170" i="5"/>
  <c r="M7162" i="5"/>
  <c r="M7154" i="5"/>
  <c r="M7146" i="5"/>
  <c r="M7138" i="5"/>
  <c r="M7130" i="5"/>
  <c r="M7122" i="5"/>
  <c r="M7114" i="5"/>
  <c r="M7106" i="5"/>
  <c r="M7098" i="5"/>
  <c r="M7090" i="5"/>
  <c r="M7082" i="5"/>
  <c r="M7225" i="5"/>
  <c r="M7211" i="5"/>
  <c r="M7193" i="5"/>
  <c r="M7179" i="5"/>
  <c r="M7161" i="5"/>
  <c r="M7147" i="5"/>
  <c r="M7129" i="5"/>
  <c r="M7111" i="5"/>
  <c r="M7107" i="5"/>
  <c r="M7058" i="5"/>
  <c r="M7050" i="5"/>
  <c r="M7042" i="5"/>
  <c r="M7034" i="5"/>
  <c r="M7026" i="5"/>
  <c r="M7018" i="5"/>
  <c r="M7010" i="5"/>
  <c r="M7229" i="5"/>
  <c r="M7215" i="5"/>
  <c r="M7197" i="5"/>
  <c r="M7183" i="5"/>
  <c r="M7165" i="5"/>
  <c r="M7151" i="5"/>
  <c r="M7133" i="5"/>
  <c r="M7119" i="5"/>
  <c r="M7115" i="5"/>
  <c r="M7085" i="5"/>
  <c r="M7081" i="5"/>
  <c r="M7059" i="5"/>
  <c r="M7051" i="5"/>
  <c r="M7043" i="5"/>
  <c r="M7035" i="5"/>
  <c r="M7027" i="5"/>
  <c r="M7233" i="5"/>
  <c r="M7219" i="5"/>
  <c r="M7201" i="5"/>
  <c r="M7187" i="5"/>
  <c r="M7169" i="5"/>
  <c r="M7155" i="5"/>
  <c r="M7137" i="5"/>
  <c r="M7123" i="5"/>
  <c r="M7093" i="5"/>
  <c r="M7089" i="5"/>
  <c r="M7060" i="5"/>
  <c r="M7052" i="5"/>
  <c r="M7044" i="5"/>
  <c r="M7036" i="5"/>
  <c r="M7028" i="5"/>
  <c r="M7020" i="5"/>
  <c r="M7012" i="5"/>
  <c r="M7237" i="5"/>
  <c r="M7223" i="5"/>
  <c r="M7205" i="5"/>
  <c r="M7191" i="5"/>
  <c r="M7173" i="5"/>
  <c r="M7159" i="5"/>
  <c r="M7141" i="5"/>
  <c r="M7127" i="5"/>
  <c r="M7101" i="5"/>
  <c r="M7097" i="5"/>
  <c r="M7061" i="5"/>
  <c r="M7053" i="5"/>
  <c r="M7045" i="5"/>
  <c r="M7037" i="5"/>
  <c r="M7029" i="5"/>
  <c r="M7021" i="5"/>
  <c r="M7013" i="5"/>
  <c r="M7241" i="5"/>
  <c r="M7227" i="5"/>
  <c r="M7209" i="5"/>
  <c r="M7195" i="5"/>
  <c r="M7177" i="5"/>
  <c r="M7163" i="5"/>
  <c r="M7145" i="5"/>
  <c r="M7131" i="5"/>
  <c r="M7109" i="5"/>
  <c r="M7105" i="5"/>
  <c r="M7079" i="5"/>
  <c r="M7062" i="5"/>
  <c r="M7054" i="5"/>
  <c r="M7046" i="5"/>
  <c r="M7038" i="5"/>
  <c r="M7030" i="5"/>
  <c r="M7022" i="5"/>
  <c r="M7014" i="5"/>
  <c r="M7006" i="5"/>
  <c r="M7231" i="5"/>
  <c r="M7213" i="5"/>
  <c r="M7199" i="5"/>
  <c r="M7181" i="5"/>
  <c r="M7167" i="5"/>
  <c r="M7149" i="5"/>
  <c r="M7135" i="5"/>
  <c r="M7117" i="5"/>
  <c r="M7113" i="5"/>
  <c r="M7087" i="5"/>
  <c r="M7083" i="5"/>
  <c r="M7063" i="5"/>
  <c r="M7055" i="5"/>
  <c r="M7047" i="5"/>
  <c r="M7039" i="5"/>
  <c r="M7031" i="5"/>
  <c r="M7235" i="5"/>
  <c r="M7217" i="5"/>
  <c r="M7203" i="5"/>
  <c r="M7185" i="5"/>
  <c r="M7171" i="5"/>
  <c r="M7153" i="5"/>
  <c r="M7139" i="5"/>
  <c r="M7121" i="5"/>
  <c r="M7095" i="5"/>
  <c r="M7091" i="5"/>
  <c r="M7056" i="5"/>
  <c r="M7048" i="5"/>
  <c r="M7040" i="5"/>
  <c r="M7032" i="5"/>
  <c r="M7024" i="5"/>
  <c r="M7016" i="5"/>
  <c r="M7008" i="5"/>
  <c r="M7239" i="5"/>
  <c r="M7221" i="5"/>
  <c r="M7207" i="5"/>
  <c r="M7189" i="5"/>
  <c r="M7175" i="5"/>
  <c r="M7157" i="5"/>
  <c r="M7143" i="5"/>
  <c r="M7125" i="5"/>
  <c r="M7103" i="5"/>
  <c r="M7099" i="5"/>
  <c r="M7057" i="5"/>
  <c r="M7049" i="5"/>
  <c r="M7041" i="5"/>
  <c r="M7033" i="5"/>
  <c r="M7025" i="5"/>
  <c r="M7005" i="5"/>
  <c r="M6998" i="5"/>
  <c r="M6990" i="5"/>
  <c r="M6982" i="5"/>
  <c r="M6974" i="5"/>
  <c r="M6966" i="5"/>
  <c r="M6958" i="5"/>
  <c r="M6950" i="5"/>
  <c r="M6942" i="5"/>
  <c r="M6934" i="5"/>
  <c r="M6926" i="5"/>
  <c r="M6918" i="5"/>
  <c r="M6910" i="5"/>
  <c r="M6902" i="5"/>
  <c r="M6894" i="5"/>
  <c r="M6886" i="5"/>
  <c r="M6878" i="5"/>
  <c r="M6870" i="5"/>
  <c r="M6862" i="5"/>
  <c r="M6854" i="5"/>
  <c r="M6846" i="5"/>
  <c r="M6838" i="5"/>
  <c r="M6830" i="5"/>
  <c r="M6822" i="5"/>
  <c r="M6814" i="5"/>
  <c r="M6806" i="5"/>
  <c r="M6798" i="5"/>
  <c r="M6790" i="5"/>
  <c r="M6782" i="5"/>
  <c r="M6774" i="5"/>
  <c r="M6766" i="5"/>
  <c r="M6999" i="5"/>
  <c r="M6991" i="5"/>
  <c r="M6983" i="5"/>
  <c r="M6975" i="5"/>
  <c r="M6967" i="5"/>
  <c r="M6959" i="5"/>
  <c r="M6951" i="5"/>
  <c r="M6943" i="5"/>
  <c r="M6935" i="5"/>
  <c r="M6927" i="5"/>
  <c r="M6919" i="5"/>
  <c r="M6911" i="5"/>
  <c r="M6903" i="5"/>
  <c r="M6895" i="5"/>
  <c r="M6887" i="5"/>
  <c r="M6879" i="5"/>
  <c r="M6871" i="5"/>
  <c r="M6863" i="5"/>
  <c r="M6855" i="5"/>
  <c r="M6847" i="5"/>
  <c r="M6839" i="5"/>
  <c r="M6831" i="5"/>
  <c r="M6823" i="5"/>
  <c r="M6815" i="5"/>
  <c r="M6807" i="5"/>
  <c r="M6799" i="5"/>
  <c r="M6791" i="5"/>
  <c r="M6783" i="5"/>
  <c r="M6775" i="5"/>
  <c r="M6767" i="5"/>
  <c r="M6759" i="5"/>
  <c r="M6751" i="5"/>
  <c r="M6743" i="5"/>
  <c r="M6735" i="5"/>
  <c r="M6727" i="5"/>
  <c r="M6719" i="5"/>
  <c r="M6711" i="5"/>
  <c r="M7019" i="5"/>
  <c r="M7011" i="5"/>
  <c r="M7000" i="5"/>
  <c r="M6992" i="5"/>
  <c r="M6984" i="5"/>
  <c r="M6976" i="5"/>
  <c r="M6968" i="5"/>
  <c r="M6960" i="5"/>
  <c r="M6952" i="5"/>
  <c r="M6944" i="5"/>
  <c r="M6936" i="5"/>
  <c r="M6928" i="5"/>
  <c r="M6920" i="5"/>
  <c r="M6912" i="5"/>
  <c r="M6904" i="5"/>
  <c r="M6896" i="5"/>
  <c r="M6888" i="5"/>
  <c r="M6880" i="5"/>
  <c r="M6872" i="5"/>
  <c r="M6864" i="5"/>
  <c r="M6856" i="5"/>
  <c r="M6848" i="5"/>
  <c r="M6840" i="5"/>
  <c r="M6832" i="5"/>
  <c r="M6824" i="5"/>
  <c r="M6816" i="5"/>
  <c r="M6808" i="5"/>
  <c r="M6800" i="5"/>
  <c r="M6792" i="5"/>
  <c r="M6784" i="5"/>
  <c r="M6776" i="5"/>
  <c r="M6768" i="5"/>
  <c r="M6760" i="5"/>
  <c r="M6752" i="5"/>
  <c r="M6744" i="5"/>
  <c r="M6736" i="5"/>
  <c r="M6728" i="5"/>
  <c r="M6720" i="5"/>
  <c r="M6712" i="5"/>
  <c r="M7023" i="5"/>
  <c r="M7015" i="5"/>
  <c r="M7007" i="5"/>
  <c r="M7001" i="5"/>
  <c r="M6993" i="5"/>
  <c r="M6985" i="5"/>
  <c r="M6977" i="5"/>
  <c r="M6969" i="5"/>
  <c r="M6961" i="5"/>
  <c r="M6953" i="5"/>
  <c r="M6945" i="5"/>
  <c r="M6937" i="5"/>
  <c r="M6929" i="5"/>
  <c r="M6921" i="5"/>
  <c r="M6913" i="5"/>
  <c r="M6905" i="5"/>
  <c r="M6897" i="5"/>
  <c r="M6889" i="5"/>
  <c r="M6881" i="5"/>
  <c r="M6873" i="5"/>
  <c r="M6865" i="5"/>
  <c r="M7002" i="5"/>
  <c r="M6994" i="5"/>
  <c r="M6986" i="5"/>
  <c r="M6978" i="5"/>
  <c r="M6970" i="5"/>
  <c r="M6962" i="5"/>
  <c r="M6954" i="5"/>
  <c r="M6946" i="5"/>
  <c r="M6938" i="5"/>
  <c r="M6930" i="5"/>
  <c r="M6922" i="5"/>
  <c r="M6914" i="5"/>
  <c r="M6906" i="5"/>
  <c r="M6898" i="5"/>
  <c r="M6890" i="5"/>
  <c r="M6882" i="5"/>
  <c r="M6874" i="5"/>
  <c r="M6866" i="5"/>
  <c r="M6858" i="5"/>
  <c r="M6850" i="5"/>
  <c r="M6842" i="5"/>
  <c r="M6834" i="5"/>
  <c r="M6826" i="5"/>
  <c r="M6818" i="5"/>
  <c r="M6810" i="5"/>
  <c r="M6802" i="5"/>
  <c r="M6794" i="5"/>
  <c r="M6786" i="5"/>
  <c r="M6778" i="5"/>
  <c r="M6770" i="5"/>
  <c r="M6762" i="5"/>
  <c r="M6754" i="5"/>
  <c r="M6746" i="5"/>
  <c r="M6738" i="5"/>
  <c r="M6730" i="5"/>
  <c r="M6722" i="5"/>
  <c r="M6714" i="5"/>
  <c r="M6706" i="5"/>
  <c r="M7003" i="5"/>
  <c r="M6995" i="5"/>
  <c r="M6987" i="5"/>
  <c r="M6979" i="5"/>
  <c r="M6971" i="5"/>
  <c r="M6963" i="5"/>
  <c r="M6955" i="5"/>
  <c r="M6947" i="5"/>
  <c r="M6939" i="5"/>
  <c r="M6931" i="5"/>
  <c r="M6923" i="5"/>
  <c r="M6915" i="5"/>
  <c r="M6907" i="5"/>
  <c r="M6899" i="5"/>
  <c r="M6891" i="5"/>
  <c r="M6883" i="5"/>
  <c r="M6875" i="5"/>
  <c r="M6867" i="5"/>
  <c r="M6859" i="5"/>
  <c r="M6851" i="5"/>
  <c r="M6843" i="5"/>
  <c r="M6835" i="5"/>
  <c r="M6827" i="5"/>
  <c r="M6819" i="5"/>
  <c r="M6811" i="5"/>
  <c r="M6803" i="5"/>
  <c r="M6795" i="5"/>
  <c r="M6787" i="5"/>
  <c r="M6779" i="5"/>
  <c r="M6771" i="5"/>
  <c r="M6763" i="5"/>
  <c r="M6755" i="5"/>
  <c r="M6747" i="5"/>
  <c r="M6739" i="5"/>
  <c r="M6731" i="5"/>
  <c r="M6723" i="5"/>
  <c r="M6715" i="5"/>
  <c r="M6707" i="5"/>
  <c r="M6996" i="5"/>
  <c r="M6988" i="5"/>
  <c r="M6980" i="5"/>
  <c r="M6972" i="5"/>
  <c r="M6964" i="5"/>
  <c r="M6956" i="5"/>
  <c r="M6948" i="5"/>
  <c r="M6940" i="5"/>
  <c r="M6932" i="5"/>
  <c r="M6924" i="5"/>
  <c r="M6916" i="5"/>
  <c r="M6908" i="5"/>
  <c r="M6900" i="5"/>
  <c r="M6892" i="5"/>
  <c r="M6884" i="5"/>
  <c r="M6876" i="5"/>
  <c r="M6868" i="5"/>
  <c r="M6860" i="5"/>
  <c r="M6852" i="5"/>
  <c r="M6844" i="5"/>
  <c r="M6836" i="5"/>
  <c r="M6828" i="5"/>
  <c r="M6820" i="5"/>
  <c r="M6812" i="5"/>
  <c r="M6804" i="5"/>
  <c r="M6796" i="5"/>
  <c r="M6788" i="5"/>
  <c r="M6780" i="5"/>
  <c r="M6772" i="5"/>
  <c r="M6764" i="5"/>
  <c r="M6756" i="5"/>
  <c r="M6748" i="5"/>
  <c r="M6740" i="5"/>
  <c r="M6732" i="5"/>
  <c r="M6724" i="5"/>
  <c r="M6716" i="5"/>
  <c r="M6708" i="5"/>
  <c r="M7017" i="5"/>
  <c r="M7009" i="5"/>
  <c r="M7004" i="5"/>
  <c r="M6997" i="5"/>
  <c r="M6989" i="5"/>
  <c r="M6981" i="5"/>
  <c r="M6973" i="5"/>
  <c r="M6965" i="5"/>
  <c r="M6957" i="5"/>
  <c r="M6949" i="5"/>
  <c r="M6941" i="5"/>
  <c r="M6933" i="5"/>
  <c r="M6925" i="5"/>
  <c r="M6917" i="5"/>
  <c r="M6909" i="5"/>
  <c r="M6901" i="5"/>
  <c r="M6893" i="5"/>
  <c r="M6885" i="5"/>
  <c r="M6877" i="5"/>
  <c r="M6869" i="5"/>
  <c r="M6861" i="5"/>
  <c r="M6853" i="5"/>
  <c r="M6845" i="5"/>
  <c r="M6837" i="5"/>
  <c r="M6829" i="5"/>
  <c r="M6821" i="5"/>
  <c r="M6813" i="5"/>
  <c r="M6805" i="5"/>
  <c r="M6797" i="5"/>
  <c r="M6789" i="5"/>
  <c r="M6781" i="5"/>
  <c r="M6773" i="5"/>
  <c r="M6765" i="5"/>
  <c r="M6757" i="5"/>
  <c r="M6749" i="5"/>
  <c r="M6741" i="5"/>
  <c r="M6733" i="5"/>
  <c r="M6725" i="5"/>
  <c r="M6717" i="5"/>
  <c r="M6709" i="5"/>
  <c r="M6700" i="5"/>
  <c r="M6692" i="5"/>
  <c r="M6684" i="5"/>
  <c r="M6676" i="5"/>
  <c r="M6668" i="5"/>
  <c r="M6660" i="5"/>
  <c r="M6652" i="5"/>
  <c r="M6644" i="5"/>
  <c r="M6636" i="5"/>
  <c r="M6628" i="5"/>
  <c r="M6620" i="5"/>
  <c r="M6612" i="5"/>
  <c r="M6604" i="5"/>
  <c r="M6596" i="5"/>
  <c r="M6588" i="5"/>
  <c r="M6580" i="5"/>
  <c r="M6572" i="5"/>
  <c r="M6564" i="5"/>
  <c r="M6556" i="5"/>
  <c r="M6548" i="5"/>
  <c r="M6540" i="5"/>
  <c r="M6532" i="5"/>
  <c r="M6524" i="5"/>
  <c r="M6516" i="5"/>
  <c r="M6508" i="5"/>
  <c r="M6500" i="5"/>
  <c r="M6492" i="5"/>
  <c r="M6484" i="5"/>
  <c r="M6476" i="5"/>
  <c r="M6468" i="5"/>
  <c r="M6460" i="5"/>
  <c r="M6456" i="5"/>
  <c r="M6452" i="5"/>
  <c r="M6448" i="5"/>
  <c r="M6444" i="5"/>
  <c r="M6440" i="5"/>
  <c r="M6436" i="5"/>
  <c r="M6432" i="5"/>
  <c r="M6428" i="5"/>
  <c r="M6424" i="5"/>
  <c r="M6420" i="5"/>
  <c r="M6416" i="5"/>
  <c r="M6412" i="5"/>
  <c r="M6408" i="5"/>
  <c r="M6404" i="5"/>
  <c r="M6400" i="5"/>
  <c r="M6396" i="5"/>
  <c r="M6392" i="5"/>
  <c r="M6388" i="5"/>
  <c r="M6384" i="5"/>
  <c r="M6380" i="5"/>
  <c r="M6376" i="5"/>
  <c r="M6372" i="5"/>
  <c r="M6368" i="5"/>
  <c r="M6364" i="5"/>
  <c r="M6360" i="5"/>
  <c r="M6356" i="5"/>
  <c r="M6352" i="5"/>
  <c r="M6348" i="5"/>
  <c r="M6344" i="5"/>
  <c r="M6340" i="5"/>
  <c r="M6336" i="5"/>
  <c r="M6332" i="5"/>
  <c r="M6328" i="5"/>
  <c r="M6324" i="5"/>
  <c r="M6320" i="5"/>
  <c r="M6316" i="5"/>
  <c r="M6312" i="5"/>
  <c r="M6308" i="5"/>
  <c r="M6304" i="5"/>
  <c r="M6300" i="5"/>
  <c r="M6296" i="5"/>
  <c r="M6292" i="5"/>
  <c r="M6288" i="5"/>
  <c r="M6284" i="5"/>
  <c r="M6280" i="5"/>
  <c r="M6276" i="5"/>
  <c r="M6272" i="5"/>
  <c r="M6268" i="5"/>
  <c r="M6264" i="5"/>
  <c r="M6260" i="5"/>
  <c r="M6256" i="5"/>
  <c r="M6252" i="5"/>
  <c r="M6248" i="5"/>
  <c r="M6244" i="5"/>
  <c r="M6240" i="5"/>
  <c r="M6236" i="5"/>
  <c r="M6232" i="5"/>
  <c r="M6228" i="5"/>
  <c r="M6224" i="5"/>
  <c r="M6220" i="5"/>
  <c r="M6216" i="5"/>
  <c r="M6212" i="5"/>
  <c r="M6208" i="5"/>
  <c r="M6204" i="5"/>
  <c r="M6200" i="5"/>
  <c r="M6196" i="5"/>
  <c r="M6192" i="5"/>
  <c r="M6188" i="5"/>
  <c r="M6184" i="5"/>
  <c r="M6180" i="5"/>
  <c r="M6176" i="5"/>
  <c r="M6172" i="5"/>
  <c r="M6168" i="5"/>
  <c r="M6164" i="5"/>
  <c r="M6160" i="5"/>
  <c r="M6156" i="5"/>
  <c r="M6152" i="5"/>
  <c r="M6148" i="5"/>
  <c r="M6144" i="5"/>
  <c r="M6140" i="5"/>
  <c r="M6136" i="5"/>
  <c r="M6132" i="5"/>
  <c r="M6128" i="5"/>
  <c r="M6124" i="5"/>
  <c r="M6120" i="5"/>
  <c r="M6116" i="5"/>
  <c r="M6112" i="5"/>
  <c r="M6108" i="5"/>
  <c r="M6104" i="5"/>
  <c r="M6100" i="5"/>
  <c r="M6096" i="5"/>
  <c r="M6092" i="5"/>
  <c r="M6088" i="5"/>
  <c r="M6084" i="5"/>
  <c r="M6080" i="5"/>
  <c r="M6076" i="5"/>
  <c r="M6072" i="5"/>
  <c r="M6068" i="5"/>
  <c r="M6064" i="5"/>
  <c r="M6060" i="5"/>
  <c r="M6056" i="5"/>
  <c r="M6052" i="5"/>
  <c r="M6048" i="5"/>
  <c r="M6044" i="5"/>
  <c r="M6040" i="5"/>
  <c r="M6036" i="5"/>
  <c r="M6032" i="5"/>
  <c r="M6028" i="5"/>
  <c r="M6024" i="5"/>
  <c r="M6020" i="5"/>
  <c r="M6016" i="5"/>
  <c r="M6012" i="5"/>
  <c r="M6008" i="5"/>
  <c r="M6004" i="5"/>
  <c r="M6000" i="5"/>
  <c r="M5996" i="5"/>
  <c r="M5992" i="5"/>
  <c r="M5988" i="5"/>
  <c r="M5984" i="5"/>
  <c r="M5980" i="5"/>
  <c r="M5976" i="5"/>
  <c r="M5972" i="5"/>
  <c r="M5968" i="5"/>
  <c r="M5964" i="5"/>
  <c r="M5960" i="5"/>
  <c r="M5956" i="5"/>
  <c r="M5952" i="5"/>
  <c r="M5948" i="5"/>
  <c r="M5944" i="5"/>
  <c r="M5940" i="5"/>
  <c r="M5936" i="5"/>
  <c r="M5932" i="5"/>
  <c r="M5928" i="5"/>
  <c r="M5924" i="5"/>
  <c r="M5920" i="5"/>
  <c r="M5916" i="5"/>
  <c r="M5912" i="5"/>
  <c r="M5908" i="5"/>
  <c r="M5904" i="5"/>
  <c r="M5900" i="5"/>
  <c r="M5896" i="5"/>
  <c r="M5892" i="5"/>
  <c r="M5888" i="5"/>
  <c r="M5884" i="5"/>
  <c r="M5880" i="5"/>
  <c r="M5876" i="5"/>
  <c r="M5872" i="5"/>
  <c r="M5868" i="5"/>
  <c r="M5864" i="5"/>
  <c r="M5860" i="5"/>
  <c r="M5856" i="5"/>
  <c r="M5852" i="5"/>
  <c r="M5848" i="5"/>
  <c r="M5844" i="5"/>
  <c r="M5840" i="5"/>
  <c r="M5836" i="5"/>
  <c r="M5832" i="5"/>
  <c r="M5828" i="5"/>
  <c r="M5824" i="5"/>
  <c r="M5820" i="5"/>
  <c r="M5816" i="5"/>
  <c r="M5812" i="5"/>
  <c r="M5808" i="5"/>
  <c r="M5804" i="5"/>
  <c r="M5800" i="5"/>
  <c r="M5796" i="5"/>
  <c r="M5792" i="5"/>
  <c r="M5788" i="5"/>
  <c r="M5784" i="5"/>
  <c r="M5780" i="5"/>
  <c r="M5776" i="5"/>
  <c r="M5772" i="5"/>
  <c r="M5768" i="5"/>
  <c r="M5764" i="5"/>
  <c r="M5760" i="5"/>
  <c r="M5756" i="5"/>
  <c r="M5752" i="5"/>
  <c r="M5748" i="5"/>
  <c r="M5744" i="5"/>
  <c r="M5740" i="5"/>
  <c r="M5736" i="5"/>
  <c r="M5732" i="5"/>
  <c r="M5728" i="5"/>
  <c r="M5724" i="5"/>
  <c r="M5720" i="5"/>
  <c r="M5716" i="5"/>
  <c r="M5712" i="5"/>
  <c r="M5708" i="5"/>
  <c r="M5704" i="5"/>
  <c r="M5700" i="5"/>
  <c r="M5696" i="5"/>
  <c r="M5692" i="5"/>
  <c r="M5688" i="5"/>
  <c r="M5684" i="5"/>
  <c r="M5680" i="5"/>
  <c r="M5676" i="5"/>
  <c r="M5672" i="5"/>
  <c r="M5668" i="5"/>
  <c r="M5664" i="5"/>
  <c r="M5660" i="5"/>
  <c r="M5656" i="5"/>
  <c r="M5652" i="5"/>
  <c r="M5648" i="5"/>
  <c r="M5644" i="5"/>
  <c r="M5640" i="5"/>
  <c r="M5636" i="5"/>
  <c r="M5632" i="5"/>
  <c r="M5628" i="5"/>
  <c r="M5624" i="5"/>
  <c r="M5620" i="5"/>
  <c r="M5616" i="5"/>
  <c r="M5612" i="5"/>
  <c r="M5608" i="5"/>
  <c r="M5604" i="5"/>
  <c r="M5600" i="5"/>
  <c r="M5596" i="5"/>
  <c r="M5592" i="5"/>
  <c r="M5588" i="5"/>
  <c r="M5584" i="5"/>
  <c r="M5580" i="5"/>
  <c r="M5576" i="5"/>
  <c r="M5572" i="5"/>
  <c r="M5568" i="5"/>
  <c r="M5564" i="5"/>
  <c r="M5560" i="5"/>
  <c r="M5556" i="5"/>
  <c r="M5552" i="5"/>
  <c r="M5548" i="5"/>
  <c r="M5544" i="5"/>
  <c r="M5540" i="5"/>
  <c r="M5536" i="5"/>
  <c r="M5532" i="5"/>
  <c r="M5528" i="5"/>
  <c r="M5524" i="5"/>
  <c r="M5520" i="5"/>
  <c r="M5516" i="5"/>
  <c r="M5512" i="5"/>
  <c r="M5508" i="5"/>
  <c r="M5504" i="5"/>
  <c r="M5500" i="5"/>
  <c r="M5496" i="5"/>
  <c r="M5492" i="5"/>
  <c r="M5488" i="5"/>
  <c r="M5484" i="5"/>
  <c r="M5480" i="5"/>
  <c r="M5476" i="5"/>
  <c r="M5472" i="5"/>
  <c r="M5468" i="5"/>
  <c r="M5464" i="5"/>
  <c r="M5460" i="5"/>
  <c r="M5456" i="5"/>
  <c r="M5452" i="5"/>
  <c r="M5448" i="5"/>
  <c r="M5444" i="5"/>
  <c r="M5440" i="5"/>
  <c r="M5436" i="5"/>
  <c r="M6833" i="5"/>
  <c r="M6817" i="5"/>
  <c r="M6801" i="5"/>
  <c r="M6785" i="5"/>
  <c r="M6769" i="5"/>
  <c r="M6750" i="5"/>
  <c r="M6745" i="5"/>
  <c r="M6718" i="5"/>
  <c r="M6713" i="5"/>
  <c r="M6703" i="5"/>
  <c r="M6695" i="5"/>
  <c r="M6687" i="5"/>
  <c r="M6679" i="5"/>
  <c r="M6671" i="5"/>
  <c r="M6663" i="5"/>
  <c r="M6655" i="5"/>
  <c r="M6647" i="5"/>
  <c r="M6639" i="5"/>
  <c r="M6631" i="5"/>
  <c r="M6623" i="5"/>
  <c r="M6615" i="5"/>
  <c r="M6607" i="5"/>
  <c r="M6599" i="5"/>
  <c r="M6591" i="5"/>
  <c r="M6583" i="5"/>
  <c r="M6575" i="5"/>
  <c r="M6567" i="5"/>
  <c r="M6559" i="5"/>
  <c r="M6551" i="5"/>
  <c r="M6543" i="5"/>
  <c r="M6535" i="5"/>
  <c r="M6527" i="5"/>
  <c r="M6519" i="5"/>
  <c r="M6511" i="5"/>
  <c r="M6503" i="5"/>
  <c r="M6495" i="5"/>
  <c r="M6487" i="5"/>
  <c r="M6479" i="5"/>
  <c r="M6471" i="5"/>
  <c r="M6463" i="5"/>
  <c r="M6698" i="5"/>
  <c r="M6690" i="5"/>
  <c r="M6682" i="5"/>
  <c r="M6674" i="5"/>
  <c r="M6666" i="5"/>
  <c r="M6658" i="5"/>
  <c r="M6650" i="5"/>
  <c r="M6642" i="5"/>
  <c r="M6634" i="5"/>
  <c r="M6626" i="5"/>
  <c r="M6618" i="5"/>
  <c r="M6610" i="5"/>
  <c r="M6602" i="5"/>
  <c r="M6594" i="5"/>
  <c r="M6586" i="5"/>
  <c r="M6578" i="5"/>
  <c r="M6570" i="5"/>
  <c r="M6562" i="5"/>
  <c r="M6554" i="5"/>
  <c r="M6546" i="5"/>
  <c r="M6538" i="5"/>
  <c r="M6530" i="5"/>
  <c r="M6522" i="5"/>
  <c r="M6514" i="5"/>
  <c r="M6506" i="5"/>
  <c r="M6498" i="5"/>
  <c r="M6490" i="5"/>
  <c r="M6482" i="5"/>
  <c r="M6474" i="5"/>
  <c r="M6466" i="5"/>
  <c r="M6758" i="5"/>
  <c r="M6753" i="5"/>
  <c r="M6726" i="5"/>
  <c r="M6721" i="5"/>
  <c r="M6701" i="5"/>
  <c r="M6693" i="5"/>
  <c r="M6685" i="5"/>
  <c r="M6677" i="5"/>
  <c r="M6669" i="5"/>
  <c r="M6661" i="5"/>
  <c r="M6653" i="5"/>
  <c r="M6645" i="5"/>
  <c r="M6637" i="5"/>
  <c r="M6629" i="5"/>
  <c r="M6621" i="5"/>
  <c r="M6613" i="5"/>
  <c r="M6605" i="5"/>
  <c r="M6597" i="5"/>
  <c r="M6589" i="5"/>
  <c r="M6581" i="5"/>
  <c r="M6573" i="5"/>
  <c r="M6565" i="5"/>
  <c r="M6557" i="5"/>
  <c r="M6549" i="5"/>
  <c r="M6541" i="5"/>
  <c r="M6533" i="5"/>
  <c r="M6525" i="5"/>
  <c r="M6517" i="5"/>
  <c r="M6509" i="5"/>
  <c r="M6501" i="5"/>
  <c r="M6493" i="5"/>
  <c r="M6485" i="5"/>
  <c r="M6477" i="5"/>
  <c r="M6469" i="5"/>
  <c r="M6461" i="5"/>
  <c r="M6704" i="5"/>
  <c r="M6696" i="5"/>
  <c r="M6688" i="5"/>
  <c r="M6680" i="5"/>
  <c r="M6672" i="5"/>
  <c r="M6664" i="5"/>
  <c r="M6656" i="5"/>
  <c r="M6648" i="5"/>
  <c r="M6640" i="5"/>
  <c r="M6632" i="5"/>
  <c r="M6624" i="5"/>
  <c r="M6616" i="5"/>
  <c r="M6608" i="5"/>
  <c r="M6600" i="5"/>
  <c r="M6592" i="5"/>
  <c r="M6584" i="5"/>
  <c r="M6576" i="5"/>
  <c r="M6568" i="5"/>
  <c r="M6560" i="5"/>
  <c r="M6841" i="5"/>
  <c r="M6825" i="5"/>
  <c r="M6809" i="5"/>
  <c r="M6793" i="5"/>
  <c r="M6777" i="5"/>
  <c r="M6761" i="5"/>
  <c r="M6734" i="5"/>
  <c r="M6729" i="5"/>
  <c r="M6699" i="5"/>
  <c r="M6691" i="5"/>
  <c r="M6683" i="5"/>
  <c r="M6675" i="5"/>
  <c r="M6667" i="5"/>
  <c r="M6659" i="5"/>
  <c r="M6651" i="5"/>
  <c r="M6643" i="5"/>
  <c r="M6635" i="5"/>
  <c r="M6627" i="5"/>
  <c r="M6619" i="5"/>
  <c r="M6611" i="5"/>
  <c r="M6603" i="5"/>
  <c r="M6595" i="5"/>
  <c r="M6587" i="5"/>
  <c r="M6579" i="5"/>
  <c r="M6571" i="5"/>
  <c r="M6563" i="5"/>
  <c r="M6555" i="5"/>
  <c r="M6547" i="5"/>
  <c r="M6539" i="5"/>
  <c r="M6531" i="5"/>
  <c r="M6523" i="5"/>
  <c r="M6515" i="5"/>
  <c r="M6507" i="5"/>
  <c r="M6499" i="5"/>
  <c r="M6491" i="5"/>
  <c r="M6483" i="5"/>
  <c r="M6475" i="5"/>
  <c r="M6467" i="5"/>
  <c r="M6857" i="5"/>
  <c r="M6702" i="5"/>
  <c r="M6694" i="5"/>
  <c r="M6686" i="5"/>
  <c r="M6678" i="5"/>
  <c r="M6670" i="5"/>
  <c r="M6662" i="5"/>
  <c r="M6654" i="5"/>
  <c r="M6646" i="5"/>
  <c r="M6638" i="5"/>
  <c r="M6630" i="5"/>
  <c r="M6622" i="5"/>
  <c r="M6614" i="5"/>
  <c r="M6606" i="5"/>
  <c r="M6598" i="5"/>
  <c r="M6590" i="5"/>
  <c r="M6582" i="5"/>
  <c r="M6574" i="5"/>
  <c r="M6566" i="5"/>
  <c r="M6558" i="5"/>
  <c r="M6550" i="5"/>
  <c r="M6542" i="5"/>
  <c r="M6534" i="5"/>
  <c r="M6526" i="5"/>
  <c r="M6518" i="5"/>
  <c r="M6510" i="5"/>
  <c r="M6502" i="5"/>
  <c r="M6494" i="5"/>
  <c r="M6486" i="5"/>
  <c r="M6478" i="5"/>
  <c r="M6470" i="5"/>
  <c r="M6462" i="5"/>
  <c r="M6459" i="5"/>
  <c r="M6455" i="5"/>
  <c r="M6451" i="5"/>
  <c r="M6447" i="5"/>
  <c r="M6443" i="5"/>
  <c r="M6439" i="5"/>
  <c r="M6435" i="5"/>
  <c r="M6431" i="5"/>
  <c r="M6427" i="5"/>
  <c r="M6423" i="5"/>
  <c r="M6419" i="5"/>
  <c r="M6415" i="5"/>
  <c r="M6411" i="5"/>
  <c r="M6407" i="5"/>
  <c r="M6403" i="5"/>
  <c r="M6399" i="5"/>
  <c r="M6395" i="5"/>
  <c r="M6391" i="5"/>
  <c r="M6387" i="5"/>
  <c r="M6383" i="5"/>
  <c r="M6379" i="5"/>
  <c r="M6375" i="5"/>
  <c r="M6371" i="5"/>
  <c r="M6367" i="5"/>
  <c r="M6363" i="5"/>
  <c r="M6359" i="5"/>
  <c r="M6355" i="5"/>
  <c r="M6351" i="5"/>
  <c r="M6347" i="5"/>
  <c r="M6343" i="5"/>
  <c r="M6339" i="5"/>
  <c r="M6335" i="5"/>
  <c r="M6331" i="5"/>
  <c r="M6327" i="5"/>
  <c r="M6323" i="5"/>
  <c r="M6319" i="5"/>
  <c r="M6315" i="5"/>
  <c r="M6311" i="5"/>
  <c r="M6307" i="5"/>
  <c r="M6303" i="5"/>
  <c r="M6299" i="5"/>
  <c r="M6295" i="5"/>
  <c r="M6291" i="5"/>
  <c r="M6287" i="5"/>
  <c r="M6283" i="5"/>
  <c r="M6279" i="5"/>
  <c r="M6275" i="5"/>
  <c r="M6271" i="5"/>
  <c r="M6267" i="5"/>
  <c r="M6263" i="5"/>
  <c r="M6259" i="5"/>
  <c r="M6255" i="5"/>
  <c r="M6251" i="5"/>
  <c r="M6247" i="5"/>
  <c r="M6243" i="5"/>
  <c r="M6239" i="5"/>
  <c r="M6235" i="5"/>
  <c r="M6231" i="5"/>
  <c r="M6227" i="5"/>
  <c r="M6223" i="5"/>
  <c r="M6219" i="5"/>
  <c r="M6215" i="5"/>
  <c r="M6211" i="5"/>
  <c r="M6207" i="5"/>
  <c r="M6203" i="5"/>
  <c r="M6199" i="5"/>
  <c r="M6195" i="5"/>
  <c r="M6191" i="5"/>
  <c r="M6187" i="5"/>
  <c r="M6183" i="5"/>
  <c r="M6179" i="5"/>
  <c r="M6175" i="5"/>
  <c r="M6171" i="5"/>
  <c r="M6167" i="5"/>
  <c r="M6163" i="5"/>
  <c r="M6159" i="5"/>
  <c r="M6155" i="5"/>
  <c r="M6151" i="5"/>
  <c r="M6147" i="5"/>
  <c r="M6143" i="5"/>
  <c r="M6139" i="5"/>
  <c r="M6135" i="5"/>
  <c r="M6131" i="5"/>
  <c r="M6127" i="5"/>
  <c r="M6123" i="5"/>
  <c r="M6119" i="5"/>
  <c r="M6115" i="5"/>
  <c r="M6111" i="5"/>
  <c r="M6107" i="5"/>
  <c r="M6103" i="5"/>
  <c r="M6099" i="5"/>
  <c r="M6095" i="5"/>
  <c r="M6091" i="5"/>
  <c r="M6087" i="5"/>
  <c r="M6083" i="5"/>
  <c r="M6079" i="5"/>
  <c r="M6075" i="5"/>
  <c r="M6071" i="5"/>
  <c r="M6067" i="5"/>
  <c r="M6063" i="5"/>
  <c r="M6059" i="5"/>
  <c r="M6055" i="5"/>
  <c r="M6051" i="5"/>
  <c r="M6047" i="5"/>
  <c r="M6043" i="5"/>
  <c r="M6039" i="5"/>
  <c r="M6035" i="5"/>
  <c r="M6031" i="5"/>
  <c r="M6027" i="5"/>
  <c r="M6023" i="5"/>
  <c r="M6019" i="5"/>
  <c r="M6015" i="5"/>
  <c r="M6011" i="5"/>
  <c r="M6007" i="5"/>
  <c r="M6003" i="5"/>
  <c r="M5999" i="5"/>
  <c r="M5995" i="5"/>
  <c r="M5991" i="5"/>
  <c r="M5987" i="5"/>
  <c r="M5983" i="5"/>
  <c r="M5979" i="5"/>
  <c r="M5975" i="5"/>
  <c r="M5971" i="5"/>
  <c r="M5967" i="5"/>
  <c r="M5963" i="5"/>
  <c r="M5959" i="5"/>
  <c r="M5955" i="5"/>
  <c r="M5951" i="5"/>
  <c r="M5947" i="5"/>
  <c r="M5943" i="5"/>
  <c r="M5939" i="5"/>
  <c r="M5935" i="5"/>
  <c r="M5931" i="5"/>
  <c r="M5927" i="5"/>
  <c r="M5923" i="5"/>
  <c r="M5919" i="5"/>
  <c r="M5915" i="5"/>
  <c r="M5911" i="5"/>
  <c r="M5907" i="5"/>
  <c r="M5903" i="5"/>
  <c r="M5899" i="5"/>
  <c r="M5895" i="5"/>
  <c r="M5891" i="5"/>
  <c r="M5887" i="5"/>
  <c r="M5883" i="5"/>
  <c r="M5879" i="5"/>
  <c r="M5875" i="5"/>
  <c r="M5871" i="5"/>
  <c r="M5867" i="5"/>
  <c r="M5863" i="5"/>
  <c r="M5859" i="5"/>
  <c r="M5855" i="5"/>
  <c r="M5851" i="5"/>
  <c r="M5847" i="5"/>
  <c r="M5843" i="5"/>
  <c r="M5839" i="5"/>
  <c r="M5835" i="5"/>
  <c r="M5831" i="5"/>
  <c r="M5827" i="5"/>
  <c r="M5823" i="5"/>
  <c r="M5819" i="5"/>
  <c r="M5815" i="5"/>
  <c r="M5811" i="5"/>
  <c r="M5807" i="5"/>
  <c r="M5803" i="5"/>
  <c r="M5799" i="5"/>
  <c r="M5795" i="5"/>
  <c r="M5791" i="5"/>
  <c r="M5787" i="5"/>
  <c r="M5783" i="5"/>
  <c r="M5779" i="5"/>
  <c r="M5775" i="5"/>
  <c r="M5771" i="5"/>
  <c r="M5767" i="5"/>
  <c r="M5763" i="5"/>
  <c r="M5759" i="5"/>
  <c r="M5755" i="5"/>
  <c r="M5751" i="5"/>
  <c r="M5747" i="5"/>
  <c r="M5743" i="5"/>
  <c r="M5739" i="5"/>
  <c r="M5735" i="5"/>
  <c r="M5731" i="5"/>
  <c r="M5727" i="5"/>
  <c r="M5723" i="5"/>
  <c r="M5719" i="5"/>
  <c r="M5715" i="5"/>
  <c r="M5711" i="5"/>
  <c r="M5707" i="5"/>
  <c r="M5703" i="5"/>
  <c r="M5699" i="5"/>
  <c r="M5695" i="5"/>
  <c r="M5691" i="5"/>
  <c r="M5687" i="5"/>
  <c r="M5683" i="5"/>
  <c r="M5679" i="5"/>
  <c r="M5675" i="5"/>
  <c r="M5671" i="5"/>
  <c r="M5667" i="5"/>
  <c r="M5663" i="5"/>
  <c r="M5659" i="5"/>
  <c r="M5655" i="5"/>
  <c r="M5651" i="5"/>
  <c r="M5647" i="5"/>
  <c r="M5643" i="5"/>
  <c r="M5639" i="5"/>
  <c r="M5635" i="5"/>
  <c r="M5631" i="5"/>
  <c r="M5627" i="5"/>
  <c r="M5623" i="5"/>
  <c r="M5619" i="5"/>
  <c r="M5615" i="5"/>
  <c r="M5611" i="5"/>
  <c r="M5607" i="5"/>
  <c r="M5603" i="5"/>
  <c r="M5599" i="5"/>
  <c r="M5595" i="5"/>
  <c r="M5591" i="5"/>
  <c r="M5587" i="5"/>
  <c r="M5583" i="5"/>
  <c r="M5579" i="5"/>
  <c r="M5575" i="5"/>
  <c r="M5571" i="5"/>
  <c r="M5567" i="5"/>
  <c r="M5563" i="5"/>
  <c r="M5559" i="5"/>
  <c r="M5555" i="5"/>
  <c r="M5551" i="5"/>
  <c r="M5547" i="5"/>
  <c r="M5543" i="5"/>
  <c r="M5539" i="5"/>
  <c r="M5535" i="5"/>
  <c r="M5531" i="5"/>
  <c r="M5527" i="5"/>
  <c r="M5523" i="5"/>
  <c r="M5519" i="5"/>
  <c r="M5515" i="5"/>
  <c r="M5511" i="5"/>
  <c r="M5507" i="5"/>
  <c r="M5503" i="5"/>
  <c r="M5499" i="5"/>
  <c r="M5495" i="5"/>
  <c r="M5491" i="5"/>
  <c r="M5487" i="5"/>
  <c r="M5483" i="5"/>
  <c r="M5479" i="5"/>
  <c r="M5475" i="5"/>
  <c r="M5471" i="5"/>
  <c r="M5467" i="5"/>
  <c r="M5463" i="5"/>
  <c r="M5459" i="5"/>
  <c r="M5455" i="5"/>
  <c r="M5451" i="5"/>
  <c r="M5447" i="5"/>
  <c r="M5443" i="5"/>
  <c r="M5439" i="5"/>
  <c r="M5435" i="5"/>
  <c r="M6849" i="5"/>
  <c r="M6742" i="5"/>
  <c r="M6737" i="5"/>
  <c r="M6710" i="5"/>
  <c r="M6705" i="5"/>
  <c r="M6697" i="5"/>
  <c r="M6689" i="5"/>
  <c r="M6681" i="5"/>
  <c r="M6673" i="5"/>
  <c r="M6665" i="5"/>
  <c r="M6657" i="5"/>
  <c r="M6649" i="5"/>
  <c r="M6641" i="5"/>
  <c r="M6633" i="5"/>
  <c r="M6625" i="5"/>
  <c r="M6617" i="5"/>
  <c r="M6609" i="5"/>
  <c r="M6601" i="5"/>
  <c r="M6593" i="5"/>
  <c r="M6585" i="5"/>
  <c r="M6577" i="5"/>
  <c r="M6569" i="5"/>
  <c r="M6561" i="5"/>
  <c r="M6553" i="5"/>
  <c r="M6545" i="5"/>
  <c r="M6537" i="5"/>
  <c r="M6529" i="5"/>
  <c r="M6521" i="5"/>
  <c r="M6513" i="5"/>
  <c r="M6505" i="5"/>
  <c r="M6497" i="5"/>
  <c r="M6489" i="5"/>
  <c r="M6481" i="5"/>
  <c r="M6473" i="5"/>
  <c r="M6465" i="5"/>
  <c r="M6544" i="5"/>
  <c r="M6480" i="5"/>
  <c r="M6454" i="5"/>
  <c r="M6446" i="5"/>
  <c r="M6438" i="5"/>
  <c r="M6430" i="5"/>
  <c r="M6422" i="5"/>
  <c r="M6414" i="5"/>
  <c r="M6406" i="5"/>
  <c r="M6398" i="5"/>
  <c r="M6390" i="5"/>
  <c r="M6382" i="5"/>
  <c r="M6374" i="5"/>
  <c r="M6366" i="5"/>
  <c r="M6358" i="5"/>
  <c r="M6350" i="5"/>
  <c r="M6342" i="5"/>
  <c r="M6334" i="5"/>
  <c r="M6326" i="5"/>
  <c r="M6318" i="5"/>
  <c r="M6310" i="5"/>
  <c r="M6302" i="5"/>
  <c r="M6294" i="5"/>
  <c r="M6286" i="5"/>
  <c r="M6278" i="5"/>
  <c r="M6270" i="5"/>
  <c r="M6262" i="5"/>
  <c r="M6254" i="5"/>
  <c r="M6246" i="5"/>
  <c r="M6238" i="5"/>
  <c r="M6230" i="5"/>
  <c r="M6222" i="5"/>
  <c r="M6214" i="5"/>
  <c r="M6206" i="5"/>
  <c r="M6198" i="5"/>
  <c r="M6190" i="5"/>
  <c r="M6182" i="5"/>
  <c r="M6174" i="5"/>
  <c r="M6166" i="5"/>
  <c r="M6158" i="5"/>
  <c r="M6150" i="5"/>
  <c r="M6142" i="5"/>
  <c r="M6134" i="5"/>
  <c r="M6126" i="5"/>
  <c r="M6118" i="5"/>
  <c r="M6110" i="5"/>
  <c r="M6102" i="5"/>
  <c r="M6094" i="5"/>
  <c r="M6086" i="5"/>
  <c r="M6078" i="5"/>
  <c r="M6070" i="5"/>
  <c r="M6062" i="5"/>
  <c r="M6054" i="5"/>
  <c r="M6046" i="5"/>
  <c r="M6038" i="5"/>
  <c r="M6030" i="5"/>
  <c r="M6022" i="5"/>
  <c r="M6014" i="5"/>
  <c r="M6006" i="5"/>
  <c r="M5998" i="5"/>
  <c r="M5990" i="5"/>
  <c r="M5982" i="5"/>
  <c r="M5974" i="5"/>
  <c r="M5966" i="5"/>
  <c r="M5958" i="5"/>
  <c r="M5950" i="5"/>
  <c r="M5942" i="5"/>
  <c r="M5934" i="5"/>
  <c r="M5926" i="5"/>
  <c r="M5918" i="5"/>
  <c r="M5910" i="5"/>
  <c r="M5902" i="5"/>
  <c r="M5894" i="5"/>
  <c r="M5886" i="5"/>
  <c r="M5878" i="5"/>
  <c r="M5870" i="5"/>
  <c r="M5862" i="5"/>
  <c r="M5854" i="5"/>
  <c r="M5846" i="5"/>
  <c r="M5838" i="5"/>
  <c r="M5830" i="5"/>
  <c r="M5822" i="5"/>
  <c r="M5814" i="5"/>
  <c r="M5806" i="5"/>
  <c r="M5798" i="5"/>
  <c r="M5790" i="5"/>
  <c r="M5782" i="5"/>
  <c r="M5774" i="5"/>
  <c r="M5766" i="5"/>
  <c r="M5758" i="5"/>
  <c r="M5750" i="5"/>
  <c r="M5742" i="5"/>
  <c r="M5734" i="5"/>
  <c r="M5726" i="5"/>
  <c r="M5718" i="5"/>
  <c r="M5710" i="5"/>
  <c r="M5702" i="5"/>
  <c r="M5694" i="5"/>
  <c r="M5686" i="5"/>
  <c r="M5678" i="5"/>
  <c r="M5670" i="5"/>
  <c r="M5662" i="5"/>
  <c r="M5654" i="5"/>
  <c r="M5646" i="5"/>
  <c r="M5638" i="5"/>
  <c r="M5630" i="5"/>
  <c r="M5622" i="5"/>
  <c r="M5614" i="5"/>
  <c r="M5606" i="5"/>
  <c r="M5598" i="5"/>
  <c r="M5590" i="5"/>
  <c r="M5582" i="5"/>
  <c r="M5574" i="5"/>
  <c r="M5566" i="5"/>
  <c r="M5558" i="5"/>
  <c r="M5550" i="5"/>
  <c r="M5542" i="5"/>
  <c r="M5534" i="5"/>
  <c r="M5526" i="5"/>
  <c r="M5518" i="5"/>
  <c r="M5510" i="5"/>
  <c r="M5502" i="5"/>
  <c r="M5494" i="5"/>
  <c r="M5486" i="5"/>
  <c r="M5478" i="5"/>
  <c r="M5470" i="5"/>
  <c r="M5462" i="5"/>
  <c r="M5454" i="5"/>
  <c r="M5446" i="5"/>
  <c r="M5438" i="5"/>
  <c r="M5432" i="5"/>
  <c r="M5424" i="5"/>
  <c r="M5416" i="5"/>
  <c r="M5408" i="5"/>
  <c r="M5400" i="5"/>
  <c r="M5392" i="5"/>
  <c r="M5384" i="5"/>
  <c r="M5376" i="5"/>
  <c r="M6536" i="5"/>
  <c r="M6472" i="5"/>
  <c r="M6457" i="5"/>
  <c r="M6449" i="5"/>
  <c r="M6441" i="5"/>
  <c r="M6433" i="5"/>
  <c r="M6425" i="5"/>
  <c r="M6417" i="5"/>
  <c r="M6409" i="5"/>
  <c r="M6401" i="5"/>
  <c r="M6393" i="5"/>
  <c r="M6385" i="5"/>
  <c r="M6377" i="5"/>
  <c r="M6369" i="5"/>
  <c r="M6361" i="5"/>
  <c r="M6353" i="5"/>
  <c r="M6345" i="5"/>
  <c r="M6337" i="5"/>
  <c r="M6329" i="5"/>
  <c r="M6321" i="5"/>
  <c r="M6313" i="5"/>
  <c r="M6305" i="5"/>
  <c r="M6297" i="5"/>
  <c r="M6289" i="5"/>
  <c r="M6281" i="5"/>
  <c r="M6273" i="5"/>
  <c r="M6265" i="5"/>
  <c r="M6257" i="5"/>
  <c r="M6249" i="5"/>
  <c r="M6241" i="5"/>
  <c r="M6233" i="5"/>
  <c r="M6225" i="5"/>
  <c r="M6217" i="5"/>
  <c r="M6209" i="5"/>
  <c r="M6201" i="5"/>
  <c r="M6193" i="5"/>
  <c r="M6185" i="5"/>
  <c r="M6177" i="5"/>
  <c r="M6169" i="5"/>
  <c r="M6161" i="5"/>
  <c r="M6153" i="5"/>
  <c r="M6145" i="5"/>
  <c r="M6137" i="5"/>
  <c r="M6129" i="5"/>
  <c r="M6121" i="5"/>
  <c r="M6113" i="5"/>
  <c r="M6105" i="5"/>
  <c r="M6097" i="5"/>
  <c r="M6089" i="5"/>
  <c r="M6081" i="5"/>
  <c r="M6073" i="5"/>
  <c r="M6065" i="5"/>
  <c r="M6057" i="5"/>
  <c r="M6049" i="5"/>
  <c r="M6041" i="5"/>
  <c r="M6033" i="5"/>
  <c r="M6025" i="5"/>
  <c r="M6017" i="5"/>
  <c r="M6009" i="5"/>
  <c r="M6001" i="5"/>
  <c r="M5993" i="5"/>
  <c r="M5985" i="5"/>
  <c r="M5977" i="5"/>
  <c r="M5969" i="5"/>
  <c r="M5961" i="5"/>
  <c r="M5953" i="5"/>
  <c r="M5945" i="5"/>
  <c r="M5937" i="5"/>
  <c r="M5929" i="5"/>
  <c r="M5921" i="5"/>
  <c r="M5913" i="5"/>
  <c r="M5905" i="5"/>
  <c r="M5897" i="5"/>
  <c r="M5889" i="5"/>
  <c r="M5881" i="5"/>
  <c r="M5873" i="5"/>
  <c r="M5865" i="5"/>
  <c r="M5857" i="5"/>
  <c r="M5849" i="5"/>
  <c r="M5841" i="5"/>
  <c r="M5833" i="5"/>
  <c r="M5825" i="5"/>
  <c r="M5817" i="5"/>
  <c r="M5809" i="5"/>
  <c r="M5801" i="5"/>
  <c r="M5793" i="5"/>
  <c r="M5785" i="5"/>
  <c r="M5777" i="5"/>
  <c r="M5769" i="5"/>
  <c r="M5761" i="5"/>
  <c r="M5753" i="5"/>
  <c r="M5745" i="5"/>
  <c r="M5737" i="5"/>
  <c r="M5729" i="5"/>
  <c r="M5721" i="5"/>
  <c r="M5713" i="5"/>
  <c r="M5705" i="5"/>
  <c r="M5697" i="5"/>
  <c r="M5689" i="5"/>
  <c r="M5681" i="5"/>
  <c r="M5673" i="5"/>
  <c r="M5665" i="5"/>
  <c r="M5657" i="5"/>
  <c r="M5649" i="5"/>
  <c r="M5641" i="5"/>
  <c r="M5633" i="5"/>
  <c r="M5625" i="5"/>
  <c r="M5617" i="5"/>
  <c r="M5609" i="5"/>
  <c r="M5601" i="5"/>
  <c r="M5593" i="5"/>
  <c r="M5585" i="5"/>
  <c r="M5577" i="5"/>
  <c r="M5569" i="5"/>
  <c r="M5561" i="5"/>
  <c r="M5553" i="5"/>
  <c r="M5545" i="5"/>
  <c r="M5537" i="5"/>
  <c r="M5529" i="5"/>
  <c r="M5521" i="5"/>
  <c r="M5513" i="5"/>
  <c r="M5505" i="5"/>
  <c r="M5497" i="5"/>
  <c r="M5489" i="5"/>
  <c r="M5481" i="5"/>
  <c r="M5473" i="5"/>
  <c r="M5465" i="5"/>
  <c r="M5457" i="5"/>
  <c r="M5449" i="5"/>
  <c r="M5441" i="5"/>
  <c r="M5433" i="5"/>
  <c r="M5425" i="5"/>
  <c r="M5417" i="5"/>
  <c r="M5409" i="5"/>
  <c r="M6528" i="5"/>
  <c r="M6464" i="5"/>
  <c r="M5426" i="5"/>
  <c r="M5418" i="5"/>
  <c r="M5410" i="5"/>
  <c r="M5402" i="5"/>
  <c r="M5394" i="5"/>
  <c r="M5386" i="5"/>
  <c r="M6520" i="5"/>
  <c r="M5427" i="5"/>
  <c r="M5419" i="5"/>
  <c r="M5411" i="5"/>
  <c r="M5403" i="5"/>
  <c r="M5395" i="5"/>
  <c r="M5387" i="5"/>
  <c r="M5379" i="5"/>
  <c r="M5371" i="5"/>
  <c r="M5363" i="5"/>
  <c r="M5355" i="5"/>
  <c r="M5347" i="5"/>
  <c r="M5339" i="5"/>
  <c r="M5331" i="5"/>
  <c r="M6512" i="5"/>
  <c r="M6458" i="5"/>
  <c r="M6450" i="5"/>
  <c r="M6442" i="5"/>
  <c r="M6434" i="5"/>
  <c r="M6426" i="5"/>
  <c r="M6418" i="5"/>
  <c r="M6410" i="5"/>
  <c r="M6402" i="5"/>
  <c r="M6394" i="5"/>
  <c r="M6386" i="5"/>
  <c r="M6378" i="5"/>
  <c r="M6370" i="5"/>
  <c r="M6362" i="5"/>
  <c r="M6354" i="5"/>
  <c r="M6346" i="5"/>
  <c r="M6338" i="5"/>
  <c r="M6330" i="5"/>
  <c r="M6322" i="5"/>
  <c r="M6314" i="5"/>
  <c r="M6306" i="5"/>
  <c r="M6298" i="5"/>
  <c r="M6290" i="5"/>
  <c r="M6282" i="5"/>
  <c r="M6274" i="5"/>
  <c r="M6266" i="5"/>
  <c r="M6258" i="5"/>
  <c r="M6250" i="5"/>
  <c r="M6242" i="5"/>
  <c r="M6234" i="5"/>
  <c r="M6226" i="5"/>
  <c r="M6218" i="5"/>
  <c r="M6210" i="5"/>
  <c r="M6202" i="5"/>
  <c r="M6194" i="5"/>
  <c r="M6186" i="5"/>
  <c r="M6178" i="5"/>
  <c r="M6170" i="5"/>
  <c r="M6162" i="5"/>
  <c r="M6154" i="5"/>
  <c r="M6146" i="5"/>
  <c r="M6138" i="5"/>
  <c r="M6130" i="5"/>
  <c r="M6122" i="5"/>
  <c r="M6114" i="5"/>
  <c r="M6106" i="5"/>
  <c r="M6098" i="5"/>
  <c r="M6090" i="5"/>
  <c r="M6082" i="5"/>
  <c r="M6074" i="5"/>
  <c r="M6066" i="5"/>
  <c r="M6058" i="5"/>
  <c r="M6050" i="5"/>
  <c r="M6042" i="5"/>
  <c r="M6034" i="5"/>
  <c r="M6026" i="5"/>
  <c r="M6018" i="5"/>
  <c r="M6010" i="5"/>
  <c r="M6002" i="5"/>
  <c r="M5994" i="5"/>
  <c r="M5986" i="5"/>
  <c r="M5978" i="5"/>
  <c r="M5970" i="5"/>
  <c r="M5962" i="5"/>
  <c r="M5954" i="5"/>
  <c r="M5946" i="5"/>
  <c r="M5938" i="5"/>
  <c r="M5930" i="5"/>
  <c r="M5922" i="5"/>
  <c r="M5914" i="5"/>
  <c r="M5906" i="5"/>
  <c r="M5898" i="5"/>
  <c r="M5890" i="5"/>
  <c r="M5882" i="5"/>
  <c r="M5874" i="5"/>
  <c r="M5866" i="5"/>
  <c r="M5858" i="5"/>
  <c r="M5850" i="5"/>
  <c r="M5842" i="5"/>
  <c r="M5834" i="5"/>
  <c r="M5826" i="5"/>
  <c r="M5818" i="5"/>
  <c r="M5810" i="5"/>
  <c r="M5802" i="5"/>
  <c r="M5794" i="5"/>
  <c r="M5786" i="5"/>
  <c r="M5778" i="5"/>
  <c r="M5770" i="5"/>
  <c r="M5762" i="5"/>
  <c r="M5754" i="5"/>
  <c r="M5746" i="5"/>
  <c r="M5738" i="5"/>
  <c r="M5730" i="5"/>
  <c r="M5722" i="5"/>
  <c r="M5714" i="5"/>
  <c r="M5706" i="5"/>
  <c r="M5698" i="5"/>
  <c r="M5690" i="5"/>
  <c r="M5682" i="5"/>
  <c r="M5674" i="5"/>
  <c r="M5666" i="5"/>
  <c r="M5658" i="5"/>
  <c r="M5650" i="5"/>
  <c r="M5642" i="5"/>
  <c r="M5634" i="5"/>
  <c r="M5626" i="5"/>
  <c r="M5618" i="5"/>
  <c r="M5610" i="5"/>
  <c r="M5602" i="5"/>
  <c r="M5594" i="5"/>
  <c r="M5586" i="5"/>
  <c r="M5578" i="5"/>
  <c r="M5570" i="5"/>
  <c r="M5562" i="5"/>
  <c r="M5554" i="5"/>
  <c r="M5546" i="5"/>
  <c r="M5538" i="5"/>
  <c r="M5530" i="5"/>
  <c r="M6504" i="5"/>
  <c r="M6453" i="5"/>
  <c r="M6445" i="5"/>
  <c r="M6437" i="5"/>
  <c r="M6429" i="5"/>
  <c r="M6421" i="5"/>
  <c r="M6413" i="5"/>
  <c r="M6405" i="5"/>
  <c r="M6397" i="5"/>
  <c r="M6389" i="5"/>
  <c r="M6381" i="5"/>
  <c r="M6373" i="5"/>
  <c r="M6365" i="5"/>
  <c r="M6357" i="5"/>
  <c r="M6349" i="5"/>
  <c r="M6341" i="5"/>
  <c r="M6333" i="5"/>
  <c r="M6325" i="5"/>
  <c r="M6317" i="5"/>
  <c r="M6309" i="5"/>
  <c r="M6301" i="5"/>
  <c r="M6293" i="5"/>
  <c r="M6285" i="5"/>
  <c r="M6277" i="5"/>
  <c r="M6269" i="5"/>
  <c r="M6261" i="5"/>
  <c r="M6253" i="5"/>
  <c r="M6245" i="5"/>
  <c r="M6237" i="5"/>
  <c r="M6229" i="5"/>
  <c r="M6221" i="5"/>
  <c r="M6213" i="5"/>
  <c r="M6205" i="5"/>
  <c r="M6197" i="5"/>
  <c r="M6189" i="5"/>
  <c r="M6181" i="5"/>
  <c r="M6173" i="5"/>
  <c r="M6165" i="5"/>
  <c r="M6157" i="5"/>
  <c r="M6149" i="5"/>
  <c r="M6141" i="5"/>
  <c r="M6133" i="5"/>
  <c r="M6125" i="5"/>
  <c r="M6117" i="5"/>
  <c r="M6109" i="5"/>
  <c r="M6101" i="5"/>
  <c r="M6093" i="5"/>
  <c r="M6085" i="5"/>
  <c r="M6077" i="5"/>
  <c r="M6069" i="5"/>
  <c r="M6061" i="5"/>
  <c r="M6053" i="5"/>
  <c r="M6045" i="5"/>
  <c r="M6037" i="5"/>
  <c r="M6029" i="5"/>
  <c r="M6021" i="5"/>
  <c r="M6013" i="5"/>
  <c r="M6005" i="5"/>
  <c r="M5997" i="5"/>
  <c r="M5989" i="5"/>
  <c r="M5981" i="5"/>
  <c r="M5973" i="5"/>
  <c r="M5965" i="5"/>
  <c r="M5957" i="5"/>
  <c r="M5949" i="5"/>
  <c r="M5941" i="5"/>
  <c r="M5933" i="5"/>
  <c r="M5925" i="5"/>
  <c r="M5917" i="5"/>
  <c r="M5909" i="5"/>
  <c r="M5901" i="5"/>
  <c r="M5893" i="5"/>
  <c r="M5885" i="5"/>
  <c r="M5877" i="5"/>
  <c r="M5869" i="5"/>
  <c r="M5861" i="5"/>
  <c r="M5853" i="5"/>
  <c r="M5845" i="5"/>
  <c r="M5837" i="5"/>
  <c r="M5829" i="5"/>
  <c r="M5821" i="5"/>
  <c r="M5813" i="5"/>
  <c r="M5805" i="5"/>
  <c r="M5797" i="5"/>
  <c r="M5789" i="5"/>
  <c r="M5781" i="5"/>
  <c r="M5773" i="5"/>
  <c r="M5765" i="5"/>
  <c r="M5757" i="5"/>
  <c r="M5749" i="5"/>
  <c r="M5741" i="5"/>
  <c r="M5733" i="5"/>
  <c r="M5725" i="5"/>
  <c r="M5717" i="5"/>
  <c r="M5709" i="5"/>
  <c r="M5701" i="5"/>
  <c r="M5693" i="5"/>
  <c r="M5685" i="5"/>
  <c r="M5677" i="5"/>
  <c r="M5669" i="5"/>
  <c r="M5661" i="5"/>
  <c r="M5653" i="5"/>
  <c r="M5645" i="5"/>
  <c r="M5637" i="5"/>
  <c r="M5629" i="5"/>
  <c r="M5621" i="5"/>
  <c r="M5613" i="5"/>
  <c r="M5605" i="5"/>
  <c r="M5597" i="5"/>
  <c r="M5589" i="5"/>
  <c r="M5581" i="5"/>
  <c r="M5573" i="5"/>
  <c r="M5565" i="5"/>
  <c r="M5557" i="5"/>
  <c r="M5549" i="5"/>
  <c r="M5541" i="5"/>
  <c r="M5533" i="5"/>
  <c r="M5525" i="5"/>
  <c r="M5517" i="5"/>
  <c r="M5509" i="5"/>
  <c r="M5501" i="5"/>
  <c r="M5493" i="5"/>
  <c r="M5485" i="5"/>
  <c r="M5477" i="5"/>
  <c r="M5469" i="5"/>
  <c r="M5461" i="5"/>
  <c r="M5453" i="5"/>
  <c r="M5445" i="5"/>
  <c r="M5437" i="5"/>
  <c r="M5429" i="5"/>
  <c r="M5421" i="5"/>
  <c r="M5413" i="5"/>
  <c r="M5405" i="5"/>
  <c r="M5397" i="5"/>
  <c r="M5389" i="5"/>
  <c r="M5381" i="5"/>
  <c r="M5373" i="5"/>
  <c r="M6496" i="5"/>
  <c r="M5430" i="5"/>
  <c r="M5422" i="5"/>
  <c r="M5414" i="5"/>
  <c r="M6552" i="5"/>
  <c r="M6488" i="5"/>
  <c r="M5431" i="5"/>
  <c r="M5423" i="5"/>
  <c r="M5415" i="5"/>
  <c r="M5407" i="5"/>
  <c r="M5399" i="5"/>
  <c r="M5391" i="5"/>
  <c r="M5466" i="5"/>
  <c r="M5368" i="5"/>
  <c r="M5362" i="5"/>
  <c r="M5356" i="5"/>
  <c r="M5351" i="5"/>
  <c r="M5333" i="5"/>
  <c r="M5327" i="5"/>
  <c r="M5319" i="5"/>
  <c r="M5311" i="5"/>
  <c r="M5303" i="5"/>
  <c r="M5295" i="5"/>
  <c r="M5287" i="5"/>
  <c r="M5279" i="5"/>
  <c r="M5271" i="5"/>
  <c r="M5263" i="5"/>
  <c r="M5255" i="5"/>
  <c r="M5247" i="5"/>
  <c r="M5239" i="5"/>
  <c r="M5231" i="5"/>
  <c r="M5223" i="5"/>
  <c r="M5215" i="5"/>
  <c r="M5207" i="5"/>
  <c r="M5199" i="5"/>
  <c r="M5191" i="5"/>
  <c r="M5183" i="5"/>
  <c r="M5175" i="5"/>
  <c r="M5167" i="5"/>
  <c r="M5159" i="5"/>
  <c r="M5151" i="5"/>
  <c r="M5143" i="5"/>
  <c r="M5135" i="5"/>
  <c r="M5127" i="5"/>
  <c r="M5119" i="5"/>
  <c r="M5111" i="5"/>
  <c r="M5103" i="5"/>
  <c r="M5095" i="5"/>
  <c r="M5087" i="5"/>
  <c r="M5079" i="5"/>
  <c r="M5071" i="5"/>
  <c r="M5063" i="5"/>
  <c r="M5055" i="5"/>
  <c r="M5047" i="5"/>
  <c r="M5039" i="5"/>
  <c r="M5031" i="5"/>
  <c r="M5023" i="5"/>
  <c r="M5015" i="5"/>
  <c r="M5007" i="5"/>
  <c r="M4999" i="5"/>
  <c r="M4991" i="5"/>
  <c r="M4983" i="5"/>
  <c r="M4975" i="5"/>
  <c r="M4967" i="5"/>
  <c r="M4959" i="5"/>
  <c r="M4951" i="5"/>
  <c r="M4943" i="5"/>
  <c r="M4935" i="5"/>
  <c r="M4927" i="5"/>
  <c r="M4919" i="5"/>
  <c r="M4911" i="5"/>
  <c r="M4903" i="5"/>
  <c r="M4895" i="5"/>
  <c r="M4887" i="5"/>
  <c r="M4879" i="5"/>
  <c r="M4871" i="5"/>
  <c r="M4863" i="5"/>
  <c r="M4855" i="5"/>
  <c r="M4847" i="5"/>
  <c r="M5506" i="5"/>
  <c r="M5442" i="5"/>
  <c r="M5428" i="5"/>
  <c r="M5388" i="5"/>
  <c r="M5378" i="5"/>
  <c r="M5374" i="5"/>
  <c r="M5357" i="5"/>
  <c r="M5345" i="5"/>
  <c r="M5334" i="5"/>
  <c r="M5328" i="5"/>
  <c r="M5320" i="5"/>
  <c r="M5312" i="5"/>
  <c r="M5304" i="5"/>
  <c r="M5296" i="5"/>
  <c r="M5288" i="5"/>
  <c r="M5280" i="5"/>
  <c r="M5272" i="5"/>
  <c r="M5264" i="5"/>
  <c r="M5256" i="5"/>
  <c r="M5248" i="5"/>
  <c r="M5240" i="5"/>
  <c r="M5232" i="5"/>
  <c r="M5224" i="5"/>
  <c r="M5216" i="5"/>
  <c r="M5208" i="5"/>
  <c r="M5200" i="5"/>
  <c r="M5192" i="5"/>
  <c r="M5184" i="5"/>
  <c r="M5176" i="5"/>
  <c r="M5168" i="5"/>
  <c r="M5160" i="5"/>
  <c r="M5152" i="5"/>
  <c r="M5144" i="5"/>
  <c r="M5136" i="5"/>
  <c r="M5128" i="5"/>
  <c r="M5120" i="5"/>
  <c r="M5112" i="5"/>
  <c r="M5104" i="5"/>
  <c r="M5096" i="5"/>
  <c r="M5088" i="5"/>
  <c r="M5080" i="5"/>
  <c r="M5072" i="5"/>
  <c r="M5064" i="5"/>
  <c r="M5056" i="5"/>
  <c r="M5048" i="5"/>
  <c r="M5040" i="5"/>
  <c r="M5032" i="5"/>
  <c r="M5024" i="5"/>
  <c r="M5016" i="5"/>
  <c r="M5008" i="5"/>
  <c r="M5000" i="5"/>
  <c r="M4992" i="5"/>
  <c r="M4984" i="5"/>
  <c r="M4976" i="5"/>
  <c r="M4968" i="5"/>
  <c r="M4960" i="5"/>
  <c r="M4952" i="5"/>
  <c r="M4944" i="5"/>
  <c r="M4936" i="5"/>
  <c r="M4928" i="5"/>
  <c r="M4920" i="5"/>
  <c r="M4912" i="5"/>
  <c r="M4904" i="5"/>
  <c r="M4896" i="5"/>
  <c r="M4888" i="5"/>
  <c r="M4880" i="5"/>
  <c r="M4872" i="5"/>
  <c r="M4864" i="5"/>
  <c r="M4856" i="5"/>
  <c r="M4848" i="5"/>
  <c r="M4840" i="5"/>
  <c r="M4832" i="5"/>
  <c r="M4824" i="5"/>
  <c r="M4816" i="5"/>
  <c r="M4808" i="5"/>
  <c r="M4800" i="5"/>
  <c r="M4792" i="5"/>
  <c r="M4784" i="5"/>
  <c r="M4776" i="5"/>
  <c r="M4768" i="5"/>
  <c r="M4760" i="5"/>
  <c r="M4752" i="5"/>
  <c r="M4744" i="5"/>
  <c r="M4736" i="5"/>
  <c r="M4728" i="5"/>
  <c r="M5482" i="5"/>
  <c r="M5420" i="5"/>
  <c r="M5385" i="5"/>
  <c r="M5382" i="5"/>
  <c r="M5375" i="5"/>
  <c r="M5369" i="5"/>
  <c r="M5358" i="5"/>
  <c r="M5352" i="5"/>
  <c r="M5346" i="5"/>
  <c r="M5340" i="5"/>
  <c r="M5335" i="5"/>
  <c r="M5321" i="5"/>
  <c r="M5313" i="5"/>
  <c r="M5305" i="5"/>
  <c r="M5297" i="5"/>
  <c r="M5289" i="5"/>
  <c r="M5281" i="5"/>
  <c r="M5273" i="5"/>
  <c r="M5265" i="5"/>
  <c r="M5257" i="5"/>
  <c r="M5249" i="5"/>
  <c r="M5241" i="5"/>
  <c r="M5233" i="5"/>
  <c r="M5225" i="5"/>
  <c r="M5217" i="5"/>
  <c r="M5209" i="5"/>
  <c r="M5201" i="5"/>
  <c r="M5193" i="5"/>
  <c r="M5185" i="5"/>
  <c r="M5177" i="5"/>
  <c r="M5169" i="5"/>
  <c r="M5161" i="5"/>
  <c r="M5153" i="5"/>
  <c r="M5145" i="5"/>
  <c r="M5137" i="5"/>
  <c r="M5129" i="5"/>
  <c r="M5121" i="5"/>
  <c r="M5113" i="5"/>
  <c r="M5105" i="5"/>
  <c r="M5097" i="5"/>
  <c r="M5089" i="5"/>
  <c r="M5081" i="5"/>
  <c r="M5073" i="5"/>
  <c r="M5065" i="5"/>
  <c r="M5057" i="5"/>
  <c r="M5049" i="5"/>
  <c r="M5041" i="5"/>
  <c r="M5033" i="5"/>
  <c r="M5025" i="5"/>
  <c r="M5017" i="5"/>
  <c r="M5009" i="5"/>
  <c r="M5001" i="5"/>
  <c r="M4993" i="5"/>
  <c r="M4985" i="5"/>
  <c r="M4977" i="5"/>
  <c r="M4969" i="5"/>
  <c r="M4961" i="5"/>
  <c r="M4953" i="5"/>
  <c r="M4945" i="5"/>
  <c r="M4937" i="5"/>
  <c r="M4929" i="5"/>
  <c r="M4921" i="5"/>
  <c r="M4913" i="5"/>
  <c r="M4905" i="5"/>
  <c r="M4897" i="5"/>
  <c r="M4889" i="5"/>
  <c r="M4881" i="5"/>
  <c r="M4873" i="5"/>
  <c r="M4865" i="5"/>
  <c r="M4857" i="5"/>
  <c r="M4849" i="5"/>
  <c r="M4841" i="5"/>
  <c r="M4833" i="5"/>
  <c r="M4825" i="5"/>
  <c r="M4817" i="5"/>
  <c r="M4809" i="5"/>
  <c r="M4801" i="5"/>
  <c r="M4793" i="5"/>
  <c r="M4785" i="5"/>
  <c r="M4777" i="5"/>
  <c r="M4769" i="5"/>
  <c r="M5522" i="5"/>
  <c r="M5458" i="5"/>
  <c r="M5412" i="5"/>
  <c r="M5406" i="5"/>
  <c r="M5370" i="5"/>
  <c r="M5364" i="5"/>
  <c r="M5359" i="5"/>
  <c r="M5341" i="5"/>
  <c r="M5329" i="5"/>
  <c r="M5322" i="5"/>
  <c r="M5314" i="5"/>
  <c r="M5306" i="5"/>
  <c r="M5298" i="5"/>
  <c r="M5290" i="5"/>
  <c r="M5282" i="5"/>
  <c r="M5274" i="5"/>
  <c r="M5266" i="5"/>
  <c r="M5258" i="5"/>
  <c r="M5250" i="5"/>
  <c r="M5242" i="5"/>
  <c r="M5234" i="5"/>
  <c r="M5226" i="5"/>
  <c r="M5218" i="5"/>
  <c r="M5210" i="5"/>
  <c r="M5202" i="5"/>
  <c r="M5194" i="5"/>
  <c r="M5186" i="5"/>
  <c r="M5178" i="5"/>
  <c r="M5170" i="5"/>
  <c r="M5162" i="5"/>
  <c r="M5154" i="5"/>
  <c r="M5146" i="5"/>
  <c r="M5138" i="5"/>
  <c r="M5130" i="5"/>
  <c r="M5122" i="5"/>
  <c r="M5114" i="5"/>
  <c r="M5106" i="5"/>
  <c r="M5098" i="5"/>
  <c r="M5090" i="5"/>
  <c r="M5082" i="5"/>
  <c r="M5074" i="5"/>
  <c r="M5066" i="5"/>
  <c r="M5058" i="5"/>
  <c r="M5050" i="5"/>
  <c r="M5042" i="5"/>
  <c r="M5034" i="5"/>
  <c r="M5026" i="5"/>
  <c r="M5018" i="5"/>
  <c r="M5010" i="5"/>
  <c r="M5002" i="5"/>
  <c r="M4994" i="5"/>
  <c r="M4986" i="5"/>
  <c r="M4978" i="5"/>
  <c r="M4970" i="5"/>
  <c r="M4962" i="5"/>
  <c r="M4954" i="5"/>
  <c r="M4946" i="5"/>
  <c r="M4938" i="5"/>
  <c r="M4930" i="5"/>
  <c r="M4922" i="5"/>
  <c r="M4914" i="5"/>
  <c r="M4906" i="5"/>
  <c r="M4898" i="5"/>
  <c r="M4890" i="5"/>
  <c r="M4882" i="5"/>
  <c r="M4874" i="5"/>
  <c r="M4866" i="5"/>
  <c r="M4858" i="5"/>
  <c r="M4850" i="5"/>
  <c r="M4842" i="5"/>
  <c r="M4834" i="5"/>
  <c r="M4826" i="5"/>
  <c r="M4818" i="5"/>
  <c r="M4810" i="5"/>
  <c r="M4802" i="5"/>
  <c r="M4794" i="5"/>
  <c r="M4786" i="5"/>
  <c r="M4778" i="5"/>
  <c r="M4770" i="5"/>
  <c r="M4762" i="5"/>
  <c r="M4754" i="5"/>
  <c r="M4746" i="5"/>
  <c r="M4738" i="5"/>
  <c r="M4730" i="5"/>
  <c r="M5498" i="5"/>
  <c r="M5434" i="5"/>
  <c r="M5383" i="5"/>
  <c r="M5365" i="5"/>
  <c r="M5353" i="5"/>
  <c r="M5342" i="5"/>
  <c r="M5336" i="5"/>
  <c r="M5330" i="5"/>
  <c r="M5323" i="5"/>
  <c r="M5315" i="5"/>
  <c r="M5307" i="5"/>
  <c r="M5299" i="5"/>
  <c r="M5291" i="5"/>
  <c r="M5283" i="5"/>
  <c r="M5275" i="5"/>
  <c r="M5267" i="5"/>
  <c r="M5259" i="5"/>
  <c r="M5251" i="5"/>
  <c r="M5243" i="5"/>
  <c r="M5235" i="5"/>
  <c r="M5227" i="5"/>
  <c r="M5219" i="5"/>
  <c r="M5211" i="5"/>
  <c r="M5203" i="5"/>
  <c r="M5195" i="5"/>
  <c r="M5187" i="5"/>
  <c r="M5179" i="5"/>
  <c r="M5171" i="5"/>
  <c r="M5163" i="5"/>
  <c r="M5155" i="5"/>
  <c r="M5147" i="5"/>
  <c r="M5139" i="5"/>
  <c r="M5131" i="5"/>
  <c r="M5123" i="5"/>
  <c r="M5115" i="5"/>
  <c r="M5107" i="5"/>
  <c r="M5099" i="5"/>
  <c r="M5091" i="5"/>
  <c r="M5083" i="5"/>
  <c r="M5075" i="5"/>
  <c r="M5067" i="5"/>
  <c r="M5059" i="5"/>
  <c r="M5051" i="5"/>
  <c r="M5043" i="5"/>
  <c r="M5035" i="5"/>
  <c r="M5027" i="5"/>
  <c r="M5019" i="5"/>
  <c r="M5011" i="5"/>
  <c r="M5003" i="5"/>
  <c r="M4995" i="5"/>
  <c r="M4987" i="5"/>
  <c r="M4979" i="5"/>
  <c r="M4971" i="5"/>
  <c r="M4963" i="5"/>
  <c r="M4955" i="5"/>
  <c r="M4947" i="5"/>
  <c r="M4939" i="5"/>
  <c r="M4931" i="5"/>
  <c r="M4923" i="5"/>
  <c r="M4915" i="5"/>
  <c r="M4907" i="5"/>
  <c r="M4899" i="5"/>
  <c r="M4891" i="5"/>
  <c r="M4883" i="5"/>
  <c r="M4875" i="5"/>
  <c r="M4867" i="5"/>
  <c r="M4859" i="5"/>
  <c r="M4851" i="5"/>
  <c r="M4843" i="5"/>
  <c r="M4835" i="5"/>
  <c r="M4827" i="5"/>
  <c r="M4819" i="5"/>
  <c r="M4811" i="5"/>
  <c r="M4803" i="5"/>
  <c r="M4795" i="5"/>
  <c r="M4787" i="5"/>
  <c r="M4779" i="5"/>
  <c r="M5474" i="5"/>
  <c r="M5404" i="5"/>
  <c r="M5398" i="5"/>
  <c r="M5380" i="5"/>
  <c r="M5366" i="5"/>
  <c r="M5360" i="5"/>
  <c r="M5354" i="5"/>
  <c r="M5348" i="5"/>
  <c r="M5343" i="5"/>
  <c r="M5324" i="5"/>
  <c r="M5316" i="5"/>
  <c r="M5308" i="5"/>
  <c r="M5300" i="5"/>
  <c r="M5292" i="5"/>
  <c r="M5284" i="5"/>
  <c r="M5276" i="5"/>
  <c r="M5268" i="5"/>
  <c r="M5260" i="5"/>
  <c r="M5252" i="5"/>
  <c r="M5244" i="5"/>
  <c r="M5236" i="5"/>
  <c r="M5228" i="5"/>
  <c r="M5220" i="5"/>
  <c r="M5212" i="5"/>
  <c r="M5204" i="5"/>
  <c r="M5196" i="5"/>
  <c r="M5188" i="5"/>
  <c r="M5180" i="5"/>
  <c r="M5172" i="5"/>
  <c r="M5164" i="5"/>
  <c r="M5156" i="5"/>
  <c r="M5148" i="5"/>
  <c r="M5140" i="5"/>
  <c r="M5132" i="5"/>
  <c r="M5124" i="5"/>
  <c r="M5116" i="5"/>
  <c r="M5108" i="5"/>
  <c r="M5100" i="5"/>
  <c r="M5092" i="5"/>
  <c r="M5084" i="5"/>
  <c r="M5076" i="5"/>
  <c r="M5068" i="5"/>
  <c r="M5060" i="5"/>
  <c r="M5052" i="5"/>
  <c r="M5044" i="5"/>
  <c r="M5036" i="5"/>
  <c r="M5028" i="5"/>
  <c r="M5020" i="5"/>
  <c r="M5012" i="5"/>
  <c r="M5004" i="5"/>
  <c r="M4996" i="5"/>
  <c r="M4988" i="5"/>
  <c r="M4980" i="5"/>
  <c r="M4972" i="5"/>
  <c r="M4964" i="5"/>
  <c r="M4956" i="5"/>
  <c r="M4948" i="5"/>
  <c r="M4940" i="5"/>
  <c r="M4932" i="5"/>
  <c r="M4924" i="5"/>
  <c r="M4916" i="5"/>
  <c r="M4908" i="5"/>
  <c r="M4900" i="5"/>
  <c r="M4892" i="5"/>
  <c r="M4884" i="5"/>
  <c r="M4876" i="5"/>
  <c r="M4868" i="5"/>
  <c r="M4860" i="5"/>
  <c r="M4852" i="5"/>
  <c r="M4844" i="5"/>
  <c r="M4836" i="5"/>
  <c r="M4828" i="5"/>
  <c r="M4820" i="5"/>
  <c r="M4812" i="5"/>
  <c r="M4804" i="5"/>
  <c r="M4796" i="5"/>
  <c r="M4788" i="5"/>
  <c r="M4780" i="5"/>
  <c r="M4772" i="5"/>
  <c r="M4764" i="5"/>
  <c r="M4756" i="5"/>
  <c r="M5514" i="5"/>
  <c r="M5450" i="5"/>
  <c r="M5401" i="5"/>
  <c r="M5390" i="5"/>
  <c r="M5372" i="5"/>
  <c r="M5367" i="5"/>
  <c r="M5349" i="5"/>
  <c r="M5337" i="5"/>
  <c r="M5325" i="5"/>
  <c r="M5317" i="5"/>
  <c r="M5309" i="5"/>
  <c r="M5301" i="5"/>
  <c r="M5293" i="5"/>
  <c r="M5285" i="5"/>
  <c r="M5277" i="5"/>
  <c r="M5269" i="5"/>
  <c r="M5261" i="5"/>
  <c r="M5253" i="5"/>
  <c r="M5245" i="5"/>
  <c r="M5237" i="5"/>
  <c r="M5229" i="5"/>
  <c r="M5221" i="5"/>
  <c r="M5213" i="5"/>
  <c r="M5205" i="5"/>
  <c r="M5197" i="5"/>
  <c r="M5189" i="5"/>
  <c r="M5181" i="5"/>
  <c r="M5173" i="5"/>
  <c r="M5165" i="5"/>
  <c r="M5157" i="5"/>
  <c r="M5149" i="5"/>
  <c r="M5141" i="5"/>
  <c r="M5133" i="5"/>
  <c r="M5125" i="5"/>
  <c r="M5117" i="5"/>
  <c r="M5109" i="5"/>
  <c r="M5101" i="5"/>
  <c r="M5093" i="5"/>
  <c r="M5085" i="5"/>
  <c r="M5077" i="5"/>
  <c r="M5069" i="5"/>
  <c r="M5061" i="5"/>
  <c r="M5053" i="5"/>
  <c r="M5045" i="5"/>
  <c r="M5037" i="5"/>
  <c r="M5029" i="5"/>
  <c r="M5021" i="5"/>
  <c r="M5013" i="5"/>
  <c r="M5005" i="5"/>
  <c r="M4997" i="5"/>
  <c r="M4989" i="5"/>
  <c r="M4981" i="5"/>
  <c r="M4973" i="5"/>
  <c r="M4965" i="5"/>
  <c r="M4957" i="5"/>
  <c r="M4949" i="5"/>
  <c r="M4941" i="5"/>
  <c r="M4933" i="5"/>
  <c r="M4925" i="5"/>
  <c r="M4917" i="5"/>
  <c r="M4909" i="5"/>
  <c r="M4901" i="5"/>
  <c r="M4893" i="5"/>
  <c r="M4885" i="5"/>
  <c r="M4877" i="5"/>
  <c r="M4869" i="5"/>
  <c r="M4861" i="5"/>
  <c r="M4853" i="5"/>
  <c r="M4845" i="5"/>
  <c r="M4837" i="5"/>
  <c r="M4829" i="5"/>
  <c r="M4821" i="5"/>
  <c r="M4813" i="5"/>
  <c r="M4805" i="5"/>
  <c r="M4797" i="5"/>
  <c r="M4789" i="5"/>
  <c r="M4781" i="5"/>
  <c r="M4773" i="5"/>
  <c r="M4765" i="5"/>
  <c r="M4757" i="5"/>
  <c r="M4749" i="5"/>
  <c r="M4741" i="5"/>
  <c r="M5490" i="5"/>
  <c r="M5396" i="5"/>
  <c r="M5393" i="5"/>
  <c r="M5377" i="5"/>
  <c r="M5361" i="5"/>
  <c r="M5350" i="5"/>
  <c r="M5344" i="5"/>
  <c r="M5338" i="5"/>
  <c r="M5332" i="5"/>
  <c r="M5326" i="5"/>
  <c r="M5318" i="5"/>
  <c r="M5310" i="5"/>
  <c r="M5302" i="5"/>
  <c r="M5294" i="5"/>
  <c r="M5286" i="5"/>
  <c r="M5278" i="5"/>
  <c r="M5270" i="5"/>
  <c r="M5262" i="5"/>
  <c r="M5254" i="5"/>
  <c r="M5246" i="5"/>
  <c r="M5238" i="5"/>
  <c r="M5230" i="5"/>
  <c r="M5222" i="5"/>
  <c r="M5214" i="5"/>
  <c r="M5206" i="5"/>
  <c r="M5198" i="5"/>
  <c r="M5190" i="5"/>
  <c r="M5182" i="5"/>
  <c r="M5174" i="5"/>
  <c r="M5166" i="5"/>
  <c r="M5158" i="5"/>
  <c r="M5150" i="5"/>
  <c r="M5142" i="5"/>
  <c r="M5134" i="5"/>
  <c r="M5126" i="5"/>
  <c r="M5118" i="5"/>
  <c r="M5110" i="5"/>
  <c r="M5102" i="5"/>
  <c r="M5094" i="5"/>
  <c r="M5086" i="5"/>
  <c r="M5078" i="5"/>
  <c r="M5070" i="5"/>
  <c r="M5062" i="5"/>
  <c r="M5054" i="5"/>
  <c r="M5046" i="5"/>
  <c r="M5038" i="5"/>
  <c r="M5030" i="5"/>
  <c r="M5022" i="5"/>
  <c r="M5014" i="5"/>
  <c r="M5006" i="5"/>
  <c r="M4998" i="5"/>
  <c r="M4990" i="5"/>
  <c r="M4982" i="5"/>
  <c r="M4974" i="5"/>
  <c r="M4966" i="5"/>
  <c r="M4958" i="5"/>
  <c r="M4950" i="5"/>
  <c r="M4942" i="5"/>
  <c r="M4934" i="5"/>
  <c r="M4926" i="5"/>
  <c r="M4918" i="5"/>
  <c r="M4910" i="5"/>
  <c r="M4902" i="5"/>
  <c r="M4894" i="5"/>
  <c r="M4886" i="5"/>
  <c r="M4878" i="5"/>
  <c r="M4870" i="5"/>
  <c r="M4862" i="5"/>
  <c r="M4854" i="5"/>
  <c r="M4846" i="5"/>
  <c r="M4838" i="5"/>
  <c r="M4830" i="5"/>
  <c r="M4822" i="5"/>
  <c r="M4814" i="5"/>
  <c r="M4806" i="5"/>
  <c r="M4798" i="5"/>
  <c r="M4790" i="5"/>
  <c r="M4782" i="5"/>
  <c r="M4774" i="5"/>
  <c r="M4766" i="5"/>
  <c r="M4758" i="5"/>
  <c r="M4750" i="5"/>
  <c r="M4742" i="5"/>
  <c r="M4734" i="5"/>
  <c r="M4726" i="5"/>
  <c r="M4718" i="5"/>
  <c r="M4710" i="5"/>
  <c r="M4702" i="5"/>
  <c r="M4839" i="5"/>
  <c r="M4807" i="5"/>
  <c r="M4775" i="5"/>
  <c r="M4753" i="5"/>
  <c r="M4743" i="5"/>
  <c r="M4740" i="5"/>
  <c r="M4723" i="5"/>
  <c r="M4717" i="5"/>
  <c r="M4711" i="5"/>
  <c r="M4706" i="5"/>
  <c r="M4699" i="5"/>
  <c r="M4691" i="5"/>
  <c r="M4683" i="5"/>
  <c r="M4675" i="5"/>
  <c r="M4667" i="5"/>
  <c r="M4659" i="5"/>
  <c r="M4651" i="5"/>
  <c r="M4643" i="5"/>
  <c r="M4635" i="5"/>
  <c r="M4627" i="5"/>
  <c r="M4619" i="5"/>
  <c r="M4611" i="5"/>
  <c r="M4603" i="5"/>
  <c r="M4595" i="5"/>
  <c r="M4587" i="5"/>
  <c r="M4579" i="5"/>
  <c r="M4571" i="5"/>
  <c r="M4563" i="5"/>
  <c r="M4555" i="5"/>
  <c r="M4547" i="5"/>
  <c r="M4539" i="5"/>
  <c r="M4531" i="5"/>
  <c r="M4523" i="5"/>
  <c r="M4515" i="5"/>
  <c r="M4507" i="5"/>
  <c r="M4499" i="5"/>
  <c r="M4491" i="5"/>
  <c r="M4483" i="5"/>
  <c r="M4475" i="5"/>
  <c r="M4467" i="5"/>
  <c r="M4459" i="5"/>
  <c r="M4451" i="5"/>
  <c r="M4443" i="5"/>
  <c r="M4435" i="5"/>
  <c r="M4427" i="5"/>
  <c r="M4419" i="5"/>
  <c r="M4411" i="5"/>
  <c r="M4403" i="5"/>
  <c r="M4395" i="5"/>
  <c r="M4387" i="5"/>
  <c r="M4379" i="5"/>
  <c r="M4371" i="5"/>
  <c r="M4363" i="5"/>
  <c r="M4355" i="5"/>
  <c r="M4347" i="5"/>
  <c r="M4339" i="5"/>
  <c r="M4331" i="5"/>
  <c r="M4323" i="5"/>
  <c r="M4315" i="5"/>
  <c r="M4307" i="5"/>
  <c r="M4299" i="5"/>
  <c r="M4291" i="5"/>
  <c r="M4283" i="5"/>
  <c r="M4275" i="5"/>
  <c r="M4267" i="5"/>
  <c r="M4259" i="5"/>
  <c r="M4251" i="5"/>
  <c r="M4243" i="5"/>
  <c r="M4235" i="5"/>
  <c r="M4227" i="5"/>
  <c r="M4219" i="5"/>
  <c r="M4211" i="5"/>
  <c r="M4203" i="5"/>
  <c r="M4195" i="5"/>
  <c r="M4187" i="5"/>
  <c r="M4179" i="5"/>
  <c r="M4171" i="5"/>
  <c r="M4163" i="5"/>
  <c r="M4155" i="5"/>
  <c r="M4147" i="5"/>
  <c r="M4139" i="5"/>
  <c r="M4131" i="5"/>
  <c r="M4123" i="5"/>
  <c r="M4115" i="5"/>
  <c r="M4107" i="5"/>
  <c r="M4099" i="5"/>
  <c r="M4091" i="5"/>
  <c r="M4083" i="5"/>
  <c r="M4759" i="5"/>
  <c r="M4733" i="5"/>
  <c r="M4729" i="5"/>
  <c r="M4712" i="5"/>
  <c r="M4700" i="5"/>
  <c r="M4692" i="5"/>
  <c r="M4684" i="5"/>
  <c r="M4676" i="5"/>
  <c r="M4668" i="5"/>
  <c r="M4660" i="5"/>
  <c r="M4652" i="5"/>
  <c r="M4644" i="5"/>
  <c r="M4636" i="5"/>
  <c r="M4628" i="5"/>
  <c r="M4620" i="5"/>
  <c r="M4612" i="5"/>
  <c r="M4604" i="5"/>
  <c r="M4596" i="5"/>
  <c r="M4588" i="5"/>
  <c r="M4580" i="5"/>
  <c r="M4572" i="5"/>
  <c r="M4564" i="5"/>
  <c r="M4556" i="5"/>
  <c r="M4548" i="5"/>
  <c r="M4540" i="5"/>
  <c r="M4532" i="5"/>
  <c r="M4524" i="5"/>
  <c r="M4516" i="5"/>
  <c r="M4508" i="5"/>
  <c r="M4500" i="5"/>
  <c r="M4492" i="5"/>
  <c r="M4484" i="5"/>
  <c r="M4476" i="5"/>
  <c r="M4468" i="5"/>
  <c r="M4460" i="5"/>
  <c r="M4452" i="5"/>
  <c r="M4444" i="5"/>
  <c r="M4436" i="5"/>
  <c r="M4428" i="5"/>
  <c r="M4420" i="5"/>
  <c r="M4412" i="5"/>
  <c r="M4404" i="5"/>
  <c r="M4396" i="5"/>
  <c r="M4388" i="5"/>
  <c r="M4380" i="5"/>
  <c r="M4372" i="5"/>
  <c r="M4364" i="5"/>
  <c r="M4356" i="5"/>
  <c r="M4348" i="5"/>
  <c r="M4340" i="5"/>
  <c r="M4332" i="5"/>
  <c r="M4324" i="5"/>
  <c r="M4316" i="5"/>
  <c r="M4308" i="5"/>
  <c r="M4300" i="5"/>
  <c r="M4292" i="5"/>
  <c r="M4284" i="5"/>
  <c r="M4276" i="5"/>
  <c r="M4268" i="5"/>
  <c r="M4260" i="5"/>
  <c r="M4252" i="5"/>
  <c r="M4244" i="5"/>
  <c r="M4236" i="5"/>
  <c r="M4228" i="5"/>
  <c r="M4220" i="5"/>
  <c r="M4212" i="5"/>
  <c r="M4204" i="5"/>
  <c r="M4196" i="5"/>
  <c r="M4188" i="5"/>
  <c r="M4180" i="5"/>
  <c r="M4172" i="5"/>
  <c r="M4164" i="5"/>
  <c r="M4156" i="5"/>
  <c r="M4148" i="5"/>
  <c r="M4140" i="5"/>
  <c r="M4132" i="5"/>
  <c r="M4124" i="5"/>
  <c r="M4116" i="5"/>
  <c r="M4108" i="5"/>
  <c r="M4815" i="5"/>
  <c r="M4783" i="5"/>
  <c r="M4747" i="5"/>
  <c r="M4737" i="5"/>
  <c r="M4724" i="5"/>
  <c r="M4713" i="5"/>
  <c r="M4707" i="5"/>
  <c r="M4701" i="5"/>
  <c r="M4693" i="5"/>
  <c r="M4685" i="5"/>
  <c r="M4677" i="5"/>
  <c r="M4669" i="5"/>
  <c r="M4661" i="5"/>
  <c r="M4653" i="5"/>
  <c r="M4645" i="5"/>
  <c r="M4637" i="5"/>
  <c r="M4629" i="5"/>
  <c r="M4621" i="5"/>
  <c r="M4613" i="5"/>
  <c r="M4605" i="5"/>
  <c r="M4597" i="5"/>
  <c r="M4589" i="5"/>
  <c r="M4581" i="5"/>
  <c r="M4573" i="5"/>
  <c r="M4565" i="5"/>
  <c r="M4557" i="5"/>
  <c r="M4549" i="5"/>
  <c r="M4541" i="5"/>
  <c r="M4533" i="5"/>
  <c r="M4525" i="5"/>
  <c r="M4517" i="5"/>
  <c r="M4509" i="5"/>
  <c r="M4501" i="5"/>
  <c r="M4493" i="5"/>
  <c r="M4485" i="5"/>
  <c r="M4477" i="5"/>
  <c r="M4469" i="5"/>
  <c r="M4461" i="5"/>
  <c r="M4453" i="5"/>
  <c r="M4445" i="5"/>
  <c r="M4437" i="5"/>
  <c r="M4429" i="5"/>
  <c r="M4421" i="5"/>
  <c r="M4413" i="5"/>
  <c r="M4405" i="5"/>
  <c r="M4397" i="5"/>
  <c r="M4389" i="5"/>
  <c r="M4381" i="5"/>
  <c r="M4373" i="5"/>
  <c r="M4365" i="5"/>
  <c r="M4357" i="5"/>
  <c r="M4349" i="5"/>
  <c r="M4341" i="5"/>
  <c r="M4333" i="5"/>
  <c r="M4325" i="5"/>
  <c r="M4317" i="5"/>
  <c r="M4309" i="5"/>
  <c r="M4301" i="5"/>
  <c r="M4293" i="5"/>
  <c r="M4285" i="5"/>
  <c r="M4277" i="5"/>
  <c r="M4269" i="5"/>
  <c r="M4261" i="5"/>
  <c r="M4253" i="5"/>
  <c r="M4245" i="5"/>
  <c r="M4237" i="5"/>
  <c r="M4229" i="5"/>
  <c r="M4221" i="5"/>
  <c r="M4213" i="5"/>
  <c r="M4205" i="5"/>
  <c r="M4197" i="5"/>
  <c r="M4189" i="5"/>
  <c r="M4181" i="5"/>
  <c r="M4173" i="5"/>
  <c r="M4165" i="5"/>
  <c r="M4157" i="5"/>
  <c r="M4149" i="5"/>
  <c r="M4141" i="5"/>
  <c r="M4133" i="5"/>
  <c r="M4125" i="5"/>
  <c r="M4117" i="5"/>
  <c r="M4109" i="5"/>
  <c r="M4101" i="5"/>
  <c r="M4093" i="5"/>
  <c r="M4085" i="5"/>
  <c r="M4077" i="5"/>
  <c r="M4771" i="5"/>
  <c r="M4725" i="5"/>
  <c r="M4719" i="5"/>
  <c r="M4714" i="5"/>
  <c r="M4694" i="5"/>
  <c r="M4686" i="5"/>
  <c r="M4678" i="5"/>
  <c r="M4670" i="5"/>
  <c r="M4662" i="5"/>
  <c r="M4654" i="5"/>
  <c r="M4646" i="5"/>
  <c r="M4638" i="5"/>
  <c r="M4630" i="5"/>
  <c r="M4622" i="5"/>
  <c r="M4614" i="5"/>
  <c r="M4606" i="5"/>
  <c r="M4598" i="5"/>
  <c r="M4590" i="5"/>
  <c r="M4582" i="5"/>
  <c r="M4574" i="5"/>
  <c r="M4566" i="5"/>
  <c r="M4558" i="5"/>
  <c r="M4550" i="5"/>
  <c r="M4542" i="5"/>
  <c r="M4534" i="5"/>
  <c r="M4526" i="5"/>
  <c r="M4518" i="5"/>
  <c r="M4510" i="5"/>
  <c r="M4502" i="5"/>
  <c r="M4494" i="5"/>
  <c r="M4486" i="5"/>
  <c r="M4478" i="5"/>
  <c r="M4470" i="5"/>
  <c r="M4462" i="5"/>
  <c r="M4454" i="5"/>
  <c r="M4446" i="5"/>
  <c r="M4438" i="5"/>
  <c r="M4430" i="5"/>
  <c r="M4422" i="5"/>
  <c r="M4414" i="5"/>
  <c r="M4406" i="5"/>
  <c r="M4398" i="5"/>
  <c r="M4390" i="5"/>
  <c r="M4382" i="5"/>
  <c r="M4374" i="5"/>
  <c r="M4366" i="5"/>
  <c r="M4358" i="5"/>
  <c r="M4350" i="5"/>
  <c r="M4342" i="5"/>
  <c r="M4334" i="5"/>
  <c r="M4326" i="5"/>
  <c r="M4318" i="5"/>
  <c r="M4310" i="5"/>
  <c r="M4302" i="5"/>
  <c r="M4294" i="5"/>
  <c r="M4286" i="5"/>
  <c r="M4278" i="5"/>
  <c r="M4270" i="5"/>
  <c r="M4262" i="5"/>
  <c r="M4254" i="5"/>
  <c r="M4246" i="5"/>
  <c r="M4238" i="5"/>
  <c r="M4230" i="5"/>
  <c r="M4222" i="5"/>
  <c r="M4214" i="5"/>
  <c r="M4206" i="5"/>
  <c r="M4198" i="5"/>
  <c r="M4190" i="5"/>
  <c r="M4182" i="5"/>
  <c r="M4174" i="5"/>
  <c r="M4166" i="5"/>
  <c r="M4158" i="5"/>
  <c r="M4150" i="5"/>
  <c r="M4142" i="5"/>
  <c r="M4134" i="5"/>
  <c r="M4126" i="5"/>
  <c r="M4823" i="5"/>
  <c r="M4791" i="5"/>
  <c r="M4763" i="5"/>
  <c r="M4751" i="5"/>
  <c r="M4748" i="5"/>
  <c r="M4745" i="5"/>
  <c r="M4720" i="5"/>
  <c r="M4708" i="5"/>
  <c r="M4695" i="5"/>
  <c r="M4687" i="5"/>
  <c r="M4679" i="5"/>
  <c r="M4671" i="5"/>
  <c r="M4663" i="5"/>
  <c r="M4655" i="5"/>
  <c r="M4647" i="5"/>
  <c r="M4639" i="5"/>
  <c r="M4631" i="5"/>
  <c r="M4623" i="5"/>
  <c r="M4615" i="5"/>
  <c r="M4607" i="5"/>
  <c r="M4599" i="5"/>
  <c r="M4591" i="5"/>
  <c r="M4583" i="5"/>
  <c r="M4575" i="5"/>
  <c r="M4567" i="5"/>
  <c r="M4559" i="5"/>
  <c r="M4551" i="5"/>
  <c r="M4543" i="5"/>
  <c r="M4535" i="5"/>
  <c r="M4527" i="5"/>
  <c r="M4519" i="5"/>
  <c r="M4511" i="5"/>
  <c r="M4503" i="5"/>
  <c r="M4495" i="5"/>
  <c r="M4487" i="5"/>
  <c r="M4479" i="5"/>
  <c r="M4471" i="5"/>
  <c r="M4463" i="5"/>
  <c r="M4455" i="5"/>
  <c r="M4447" i="5"/>
  <c r="M4439" i="5"/>
  <c r="M4431" i="5"/>
  <c r="M4423" i="5"/>
  <c r="M4415" i="5"/>
  <c r="M4407" i="5"/>
  <c r="M4399" i="5"/>
  <c r="M4391" i="5"/>
  <c r="M4383" i="5"/>
  <c r="M4375" i="5"/>
  <c r="M4367" i="5"/>
  <c r="M4359" i="5"/>
  <c r="M4351" i="5"/>
  <c r="M4343" i="5"/>
  <c r="M4335" i="5"/>
  <c r="M4327" i="5"/>
  <c r="M4319" i="5"/>
  <c r="M4311" i="5"/>
  <c r="M4303" i="5"/>
  <c r="M4295" i="5"/>
  <c r="M4287" i="5"/>
  <c r="M4279" i="5"/>
  <c r="M4271" i="5"/>
  <c r="M4263" i="5"/>
  <c r="M4255" i="5"/>
  <c r="M4247" i="5"/>
  <c r="M4239" i="5"/>
  <c r="M4231" i="5"/>
  <c r="M4223" i="5"/>
  <c r="M4215" i="5"/>
  <c r="M4207" i="5"/>
  <c r="M4199" i="5"/>
  <c r="M4191" i="5"/>
  <c r="M4183" i="5"/>
  <c r="M4175" i="5"/>
  <c r="M4167" i="5"/>
  <c r="M4159" i="5"/>
  <c r="M4151" i="5"/>
  <c r="M4143" i="5"/>
  <c r="M4135" i="5"/>
  <c r="M4127" i="5"/>
  <c r="M4119" i="5"/>
  <c r="M4111" i="5"/>
  <c r="M4103" i="5"/>
  <c r="M4761" i="5"/>
  <c r="M4731" i="5"/>
  <c r="M4721" i="5"/>
  <c r="M4715" i="5"/>
  <c r="M4709" i="5"/>
  <c r="M4703" i="5"/>
  <c r="M4696" i="5"/>
  <c r="M4688" i="5"/>
  <c r="M4680" i="5"/>
  <c r="M4672" i="5"/>
  <c r="M4664" i="5"/>
  <c r="M4656" i="5"/>
  <c r="M4648" i="5"/>
  <c r="M4640" i="5"/>
  <c r="M4632" i="5"/>
  <c r="M4624" i="5"/>
  <c r="M4616" i="5"/>
  <c r="M4608" i="5"/>
  <c r="M4600" i="5"/>
  <c r="M4592" i="5"/>
  <c r="M4584" i="5"/>
  <c r="M4576" i="5"/>
  <c r="M4568" i="5"/>
  <c r="M4560" i="5"/>
  <c r="M4552" i="5"/>
  <c r="M4544" i="5"/>
  <c r="M4536" i="5"/>
  <c r="M4528" i="5"/>
  <c r="M4520" i="5"/>
  <c r="M4512" i="5"/>
  <c r="M4504" i="5"/>
  <c r="M4496" i="5"/>
  <c r="M4488" i="5"/>
  <c r="M4480" i="5"/>
  <c r="M4472" i="5"/>
  <c r="M4464" i="5"/>
  <c r="M4456" i="5"/>
  <c r="M4448" i="5"/>
  <c r="M4440" i="5"/>
  <c r="M4432" i="5"/>
  <c r="M4424" i="5"/>
  <c r="M4416" i="5"/>
  <c r="M4408" i="5"/>
  <c r="M4400" i="5"/>
  <c r="M4392" i="5"/>
  <c r="M4384" i="5"/>
  <c r="M4376" i="5"/>
  <c r="M4368" i="5"/>
  <c r="M4360" i="5"/>
  <c r="M4352" i="5"/>
  <c r="M4344" i="5"/>
  <c r="M4336" i="5"/>
  <c r="M4328" i="5"/>
  <c r="M4320" i="5"/>
  <c r="M4312" i="5"/>
  <c r="M4304" i="5"/>
  <c r="M4296" i="5"/>
  <c r="M4288" i="5"/>
  <c r="M4280" i="5"/>
  <c r="M4272" i="5"/>
  <c r="M4264" i="5"/>
  <c r="M4256" i="5"/>
  <c r="M4248" i="5"/>
  <c r="M4240" i="5"/>
  <c r="M4232" i="5"/>
  <c r="M4224" i="5"/>
  <c r="M4216" i="5"/>
  <c r="M4208" i="5"/>
  <c r="M4200" i="5"/>
  <c r="M4192" i="5"/>
  <c r="M4184" i="5"/>
  <c r="M4176" i="5"/>
  <c r="M4168" i="5"/>
  <c r="M4160" i="5"/>
  <c r="M4152" i="5"/>
  <c r="M4144" i="5"/>
  <c r="M4136" i="5"/>
  <c r="M4128" i="5"/>
  <c r="M4120" i="5"/>
  <c r="M4112" i="5"/>
  <c r="M4104" i="5"/>
  <c r="M4831" i="5"/>
  <c r="M4799" i="5"/>
  <c r="M4755" i="5"/>
  <c r="M4739" i="5"/>
  <c r="M4735" i="5"/>
  <c r="M4727" i="5"/>
  <c r="M4722" i="5"/>
  <c r="M4704" i="5"/>
  <c r="M4697" i="5"/>
  <c r="M4689" i="5"/>
  <c r="M4681" i="5"/>
  <c r="M4673" i="5"/>
  <c r="M4665" i="5"/>
  <c r="M4657" i="5"/>
  <c r="M4649" i="5"/>
  <c r="M4641" i="5"/>
  <c r="M4633" i="5"/>
  <c r="M4625" i="5"/>
  <c r="M4617" i="5"/>
  <c r="M4609" i="5"/>
  <c r="M4601" i="5"/>
  <c r="M4593" i="5"/>
  <c r="M4585" i="5"/>
  <c r="M4577" i="5"/>
  <c r="M4569" i="5"/>
  <c r="M4561" i="5"/>
  <c r="M4553" i="5"/>
  <c r="M4545" i="5"/>
  <c r="M4537" i="5"/>
  <c r="M4529" i="5"/>
  <c r="M4521" i="5"/>
  <c r="M4513" i="5"/>
  <c r="M4505" i="5"/>
  <c r="M4497" i="5"/>
  <c r="M4489" i="5"/>
  <c r="M4481" i="5"/>
  <c r="M4473" i="5"/>
  <c r="M4465" i="5"/>
  <c r="M4457" i="5"/>
  <c r="M4449" i="5"/>
  <c r="M4441" i="5"/>
  <c r="M4433" i="5"/>
  <c r="M4425" i="5"/>
  <c r="M4417" i="5"/>
  <c r="M4409" i="5"/>
  <c r="M4401" i="5"/>
  <c r="M4393" i="5"/>
  <c r="M4385" i="5"/>
  <c r="M4377" i="5"/>
  <c r="M4369" i="5"/>
  <c r="M4361" i="5"/>
  <c r="M4353" i="5"/>
  <c r="M4345" i="5"/>
  <c r="M4337" i="5"/>
  <c r="M4329" i="5"/>
  <c r="M4321" i="5"/>
  <c r="M4313" i="5"/>
  <c r="M4305" i="5"/>
  <c r="M4297" i="5"/>
  <c r="M4289" i="5"/>
  <c r="M4281" i="5"/>
  <c r="M4273" i="5"/>
  <c r="M4265" i="5"/>
  <c r="M4257" i="5"/>
  <c r="M4249" i="5"/>
  <c r="M4241" i="5"/>
  <c r="M4233" i="5"/>
  <c r="M4225" i="5"/>
  <c r="M4217" i="5"/>
  <c r="M4209" i="5"/>
  <c r="M4201" i="5"/>
  <c r="M4193" i="5"/>
  <c r="M4185" i="5"/>
  <c r="M4177" i="5"/>
  <c r="M4169" i="5"/>
  <c r="M4161" i="5"/>
  <c r="M4153" i="5"/>
  <c r="M4145" i="5"/>
  <c r="M4137" i="5"/>
  <c r="M4129" i="5"/>
  <c r="M4121" i="5"/>
  <c r="M4113" i="5"/>
  <c r="M4105" i="5"/>
  <c r="M4097" i="5"/>
  <c r="M4089" i="5"/>
  <c r="M4081" i="5"/>
  <c r="M4767" i="5"/>
  <c r="M4732" i="5"/>
  <c r="M4716" i="5"/>
  <c r="M4705" i="5"/>
  <c r="M4698" i="5"/>
  <c r="M4690" i="5"/>
  <c r="M4682" i="5"/>
  <c r="M4674" i="5"/>
  <c r="M4666" i="5"/>
  <c r="M4658" i="5"/>
  <c r="M4650" i="5"/>
  <c r="M4642" i="5"/>
  <c r="M4634" i="5"/>
  <c r="M4626" i="5"/>
  <c r="M4618" i="5"/>
  <c r="M4610" i="5"/>
  <c r="M4602" i="5"/>
  <c r="M4594" i="5"/>
  <c r="M4586" i="5"/>
  <c r="M4578" i="5"/>
  <c r="M4570" i="5"/>
  <c r="M4562" i="5"/>
  <c r="M4554" i="5"/>
  <c r="M4546" i="5"/>
  <c r="M4538" i="5"/>
  <c r="M4530" i="5"/>
  <c r="M4522" i="5"/>
  <c r="M4514" i="5"/>
  <c r="M4506" i="5"/>
  <c r="M4498" i="5"/>
  <c r="M4490" i="5"/>
  <c r="M4482" i="5"/>
  <c r="M4474" i="5"/>
  <c r="M4466" i="5"/>
  <c r="M4458" i="5"/>
  <c r="M4450" i="5"/>
  <c r="M4442" i="5"/>
  <c r="M4434" i="5"/>
  <c r="M4426" i="5"/>
  <c r="M4418" i="5"/>
  <c r="M4410" i="5"/>
  <c r="M4402" i="5"/>
  <c r="M4394" i="5"/>
  <c r="M4386" i="5"/>
  <c r="M4378" i="5"/>
  <c r="M4370" i="5"/>
  <c r="M4362" i="5"/>
  <c r="M4354" i="5"/>
  <c r="M4346" i="5"/>
  <c r="M4338" i="5"/>
  <c r="M4330" i="5"/>
  <c r="M4322" i="5"/>
  <c r="M4314" i="5"/>
  <c r="M4306" i="5"/>
  <c r="M4298" i="5"/>
  <c r="M4290" i="5"/>
  <c r="M4282" i="5"/>
  <c r="M4274" i="5"/>
  <c r="M4266" i="5"/>
  <c r="M4258" i="5"/>
  <c r="M4250" i="5"/>
  <c r="M4242" i="5"/>
  <c r="M4234" i="5"/>
  <c r="M4226" i="5"/>
  <c r="M4218" i="5"/>
  <c r="M4210" i="5"/>
  <c r="M4202" i="5"/>
  <c r="M4194" i="5"/>
  <c r="M4186" i="5"/>
  <c r="M4178" i="5"/>
  <c r="M4170" i="5"/>
  <c r="M4162" i="5"/>
  <c r="M4154" i="5"/>
  <c r="M4146" i="5"/>
  <c r="M4138" i="5"/>
  <c r="M4130" i="5"/>
  <c r="M4122" i="5"/>
  <c r="M4118" i="5"/>
  <c r="M4088" i="5"/>
  <c r="M4084" i="5"/>
  <c r="M4080" i="5"/>
  <c r="M4075" i="5"/>
  <c r="M4069" i="5"/>
  <c r="M4061" i="5"/>
  <c r="M4053" i="5"/>
  <c r="M4045" i="5"/>
  <c r="M4037" i="5"/>
  <c r="M4029" i="5"/>
  <c r="M4021" i="5"/>
  <c r="M4013" i="5"/>
  <c r="M4005" i="5"/>
  <c r="M3997" i="5"/>
  <c r="M3989" i="5"/>
  <c r="M3981" i="5"/>
  <c r="M3973" i="5"/>
  <c r="M3965" i="5"/>
  <c r="M3957" i="5"/>
  <c r="M3949" i="5"/>
  <c r="M3941" i="5"/>
  <c r="M3933" i="5"/>
  <c r="M3925" i="5"/>
  <c r="M3917" i="5"/>
  <c r="M3909" i="5"/>
  <c r="M3901" i="5"/>
  <c r="M3893" i="5"/>
  <c r="M3885" i="5"/>
  <c r="M3877" i="5"/>
  <c r="M3869" i="5"/>
  <c r="M3861" i="5"/>
  <c r="M3853" i="5"/>
  <c r="M3845" i="5"/>
  <c r="M3837" i="5"/>
  <c r="M3829" i="5"/>
  <c r="M3821" i="5"/>
  <c r="M3813" i="5"/>
  <c r="M3805" i="5"/>
  <c r="M3797" i="5"/>
  <c r="M3789" i="5"/>
  <c r="M3781" i="5"/>
  <c r="M3773" i="5"/>
  <c r="M3765" i="5"/>
  <c r="M3757" i="5"/>
  <c r="M3749" i="5"/>
  <c r="M3741" i="5"/>
  <c r="M3733" i="5"/>
  <c r="M3725" i="5"/>
  <c r="M3717" i="5"/>
  <c r="M3709" i="5"/>
  <c r="M3701" i="5"/>
  <c r="M3693" i="5"/>
  <c r="M3685" i="5"/>
  <c r="M3677" i="5"/>
  <c r="M3669" i="5"/>
  <c r="M3661" i="5"/>
  <c r="M3653" i="5"/>
  <c r="M3645" i="5"/>
  <c r="M3637" i="5"/>
  <c r="M3629" i="5"/>
  <c r="M3621" i="5"/>
  <c r="M3613" i="5"/>
  <c r="M3605" i="5"/>
  <c r="M3597" i="5"/>
  <c r="M3589" i="5"/>
  <c r="M3581" i="5"/>
  <c r="M3573" i="5"/>
  <c r="M3565" i="5"/>
  <c r="M3557" i="5"/>
  <c r="M3549" i="5"/>
  <c r="M3541" i="5"/>
  <c r="M3533" i="5"/>
  <c r="M3525" i="5"/>
  <c r="M3517" i="5"/>
  <c r="M3509" i="5"/>
  <c r="M3501" i="5"/>
  <c r="M3493" i="5"/>
  <c r="M3485" i="5"/>
  <c r="M3477" i="5"/>
  <c r="M3469" i="5"/>
  <c r="M3461" i="5"/>
  <c r="M3453" i="5"/>
  <c r="M3445" i="5"/>
  <c r="M3437" i="5"/>
  <c r="M3429" i="5"/>
  <c r="M3421" i="5"/>
  <c r="M3413" i="5"/>
  <c r="M3405" i="5"/>
  <c r="M3397" i="5"/>
  <c r="M3389" i="5"/>
  <c r="M3381" i="5"/>
  <c r="M3373" i="5"/>
  <c r="M3365" i="5"/>
  <c r="M3357" i="5"/>
  <c r="M3349" i="5"/>
  <c r="M3341" i="5"/>
  <c r="M3333" i="5"/>
  <c r="M3325" i="5"/>
  <c r="M3317" i="5"/>
  <c r="M3309" i="5"/>
  <c r="M3301" i="5"/>
  <c r="M3293" i="5"/>
  <c r="M3285" i="5"/>
  <c r="M3277" i="5"/>
  <c r="M3269" i="5"/>
  <c r="M3261" i="5"/>
  <c r="M3253" i="5"/>
  <c r="M4106" i="5"/>
  <c r="M4096" i="5"/>
  <c r="M4092" i="5"/>
  <c r="M4076" i="5"/>
  <c r="M4070" i="5"/>
  <c r="M4062" i="5"/>
  <c r="M4054" i="5"/>
  <c r="M4046" i="5"/>
  <c r="M4038" i="5"/>
  <c r="M4030" i="5"/>
  <c r="M4022" i="5"/>
  <c r="M4014" i="5"/>
  <c r="M4006" i="5"/>
  <c r="M3998" i="5"/>
  <c r="M3990" i="5"/>
  <c r="M3982" i="5"/>
  <c r="M3974" i="5"/>
  <c r="M3966" i="5"/>
  <c r="M3958" i="5"/>
  <c r="M3950" i="5"/>
  <c r="M3942" i="5"/>
  <c r="M3934" i="5"/>
  <c r="M3926" i="5"/>
  <c r="M3918" i="5"/>
  <c r="M3910" i="5"/>
  <c r="M3902" i="5"/>
  <c r="M3894" i="5"/>
  <c r="M3886" i="5"/>
  <c r="M3878" i="5"/>
  <c r="M3870" i="5"/>
  <c r="M3862" i="5"/>
  <c r="M3854" i="5"/>
  <c r="M3846" i="5"/>
  <c r="M3838" i="5"/>
  <c r="M3830" i="5"/>
  <c r="M3822" i="5"/>
  <c r="M3814" i="5"/>
  <c r="M3806" i="5"/>
  <c r="M3798" i="5"/>
  <c r="M3790" i="5"/>
  <c r="M3782" i="5"/>
  <c r="M3774" i="5"/>
  <c r="M3766" i="5"/>
  <c r="M3758" i="5"/>
  <c r="M3750" i="5"/>
  <c r="M3742" i="5"/>
  <c r="M3734" i="5"/>
  <c r="M3726" i="5"/>
  <c r="M3718" i="5"/>
  <c r="M3710" i="5"/>
  <c r="M3702" i="5"/>
  <c r="M3694" i="5"/>
  <c r="M3686" i="5"/>
  <c r="M3678" i="5"/>
  <c r="M3670" i="5"/>
  <c r="M3662" i="5"/>
  <c r="M3654" i="5"/>
  <c r="M3646" i="5"/>
  <c r="M3638" i="5"/>
  <c r="M3630" i="5"/>
  <c r="M3622" i="5"/>
  <c r="M3614" i="5"/>
  <c r="M3606" i="5"/>
  <c r="M3598" i="5"/>
  <c r="M3590" i="5"/>
  <c r="M3582" i="5"/>
  <c r="M3574" i="5"/>
  <c r="M3566" i="5"/>
  <c r="M3558" i="5"/>
  <c r="M3550" i="5"/>
  <c r="M3542" i="5"/>
  <c r="M3534" i="5"/>
  <c r="M3526" i="5"/>
  <c r="M3518" i="5"/>
  <c r="M3510" i="5"/>
  <c r="M3502" i="5"/>
  <c r="M3494" i="5"/>
  <c r="M3486" i="5"/>
  <c r="M3478" i="5"/>
  <c r="M3470" i="5"/>
  <c r="M3462" i="5"/>
  <c r="M3454" i="5"/>
  <c r="M3446" i="5"/>
  <c r="M3438" i="5"/>
  <c r="M3430" i="5"/>
  <c r="M3422" i="5"/>
  <c r="M3414" i="5"/>
  <c r="M3406" i="5"/>
  <c r="M4100" i="5"/>
  <c r="M4071" i="5"/>
  <c r="M4063" i="5"/>
  <c r="M4055" i="5"/>
  <c r="M4047" i="5"/>
  <c r="M4039" i="5"/>
  <c r="M4031" i="5"/>
  <c r="M4023" i="5"/>
  <c r="M4015" i="5"/>
  <c r="M4007" i="5"/>
  <c r="M3999" i="5"/>
  <c r="M3991" i="5"/>
  <c r="M3983" i="5"/>
  <c r="M3975" i="5"/>
  <c r="M3967" i="5"/>
  <c r="M3959" i="5"/>
  <c r="M3951" i="5"/>
  <c r="M3943" i="5"/>
  <c r="M3935" i="5"/>
  <c r="M3927" i="5"/>
  <c r="M3919" i="5"/>
  <c r="M3911" i="5"/>
  <c r="M3903" i="5"/>
  <c r="M3895" i="5"/>
  <c r="M3887" i="5"/>
  <c r="M3879" i="5"/>
  <c r="M3871" i="5"/>
  <c r="M3863" i="5"/>
  <c r="M3855" i="5"/>
  <c r="M3847" i="5"/>
  <c r="M3839" i="5"/>
  <c r="M3831" i="5"/>
  <c r="M3823" i="5"/>
  <c r="M3815" i="5"/>
  <c r="M3807" i="5"/>
  <c r="M3799" i="5"/>
  <c r="M3791" i="5"/>
  <c r="M3783" i="5"/>
  <c r="M3775" i="5"/>
  <c r="M3767" i="5"/>
  <c r="M3759" i="5"/>
  <c r="M3751" i="5"/>
  <c r="M3743" i="5"/>
  <c r="M3735" i="5"/>
  <c r="M3727" i="5"/>
  <c r="M3719" i="5"/>
  <c r="M3711" i="5"/>
  <c r="M3703" i="5"/>
  <c r="M3695" i="5"/>
  <c r="M3687" i="5"/>
  <c r="M3679" i="5"/>
  <c r="M3671" i="5"/>
  <c r="M3663" i="5"/>
  <c r="M3655" i="5"/>
  <c r="M3647" i="5"/>
  <c r="M3639" i="5"/>
  <c r="M3631" i="5"/>
  <c r="M3623" i="5"/>
  <c r="M3615" i="5"/>
  <c r="M3607" i="5"/>
  <c r="M3599" i="5"/>
  <c r="M3591" i="5"/>
  <c r="M3583" i="5"/>
  <c r="M3575" i="5"/>
  <c r="M3567" i="5"/>
  <c r="M3559" i="5"/>
  <c r="M3551" i="5"/>
  <c r="M3543" i="5"/>
  <c r="M3535" i="5"/>
  <c r="M3527" i="5"/>
  <c r="M3519" i="5"/>
  <c r="M3511" i="5"/>
  <c r="M3503" i="5"/>
  <c r="M3495" i="5"/>
  <c r="M3487" i="5"/>
  <c r="M3479" i="5"/>
  <c r="M3471" i="5"/>
  <c r="M3463" i="5"/>
  <c r="M3455" i="5"/>
  <c r="M3447" i="5"/>
  <c r="M3439" i="5"/>
  <c r="M3431" i="5"/>
  <c r="M3423" i="5"/>
  <c r="M3415" i="5"/>
  <c r="M3407" i="5"/>
  <c r="M3399" i="5"/>
  <c r="M3391" i="5"/>
  <c r="M3383" i="5"/>
  <c r="M3375" i="5"/>
  <c r="M3367" i="5"/>
  <c r="M3359" i="5"/>
  <c r="M3351" i="5"/>
  <c r="M3343" i="5"/>
  <c r="M3335" i="5"/>
  <c r="M3327" i="5"/>
  <c r="M3319" i="5"/>
  <c r="M3311" i="5"/>
  <c r="M3303" i="5"/>
  <c r="M3295" i="5"/>
  <c r="M3287" i="5"/>
  <c r="M3279" i="5"/>
  <c r="M3271" i="5"/>
  <c r="M3263" i="5"/>
  <c r="M3255" i="5"/>
  <c r="M4114" i="5"/>
  <c r="M4072" i="5"/>
  <c r="M4064" i="5"/>
  <c r="M4056" i="5"/>
  <c r="M4048" i="5"/>
  <c r="M4040" i="5"/>
  <c r="M4032" i="5"/>
  <c r="M4024" i="5"/>
  <c r="M4016" i="5"/>
  <c r="M4008" i="5"/>
  <c r="M4000" i="5"/>
  <c r="M3992" i="5"/>
  <c r="M3984" i="5"/>
  <c r="M3976" i="5"/>
  <c r="M3968" i="5"/>
  <c r="M3960" i="5"/>
  <c r="M3952" i="5"/>
  <c r="M3944" i="5"/>
  <c r="M3936" i="5"/>
  <c r="M3928" i="5"/>
  <c r="M3920" i="5"/>
  <c r="M3912" i="5"/>
  <c r="M3904" i="5"/>
  <c r="M3896" i="5"/>
  <c r="M3888" i="5"/>
  <c r="M3880" i="5"/>
  <c r="M3872" i="5"/>
  <c r="M3864" i="5"/>
  <c r="M3856" i="5"/>
  <c r="M3848" i="5"/>
  <c r="M3840" i="5"/>
  <c r="M3832" i="5"/>
  <c r="M3824" i="5"/>
  <c r="M3816" i="5"/>
  <c r="M3808" i="5"/>
  <c r="M3800" i="5"/>
  <c r="M3792" i="5"/>
  <c r="M3784" i="5"/>
  <c r="M3776" i="5"/>
  <c r="M3768" i="5"/>
  <c r="M3760" i="5"/>
  <c r="M3752" i="5"/>
  <c r="M3744" i="5"/>
  <c r="M3736" i="5"/>
  <c r="M3728" i="5"/>
  <c r="M3720" i="5"/>
  <c r="M3712" i="5"/>
  <c r="M3704" i="5"/>
  <c r="M3696" i="5"/>
  <c r="M3688" i="5"/>
  <c r="M3680" i="5"/>
  <c r="M3672" i="5"/>
  <c r="M3664" i="5"/>
  <c r="M3656" i="5"/>
  <c r="M3648" i="5"/>
  <c r="M3640" i="5"/>
  <c r="M3632" i="5"/>
  <c r="M3624" i="5"/>
  <c r="M3616" i="5"/>
  <c r="M3608" i="5"/>
  <c r="M3600" i="5"/>
  <c r="M3592" i="5"/>
  <c r="M3584" i="5"/>
  <c r="M3576" i="5"/>
  <c r="M3568" i="5"/>
  <c r="M3560" i="5"/>
  <c r="M3552" i="5"/>
  <c r="M3544" i="5"/>
  <c r="M3536" i="5"/>
  <c r="M3528" i="5"/>
  <c r="M3520" i="5"/>
  <c r="M3512" i="5"/>
  <c r="M3504" i="5"/>
  <c r="M3496" i="5"/>
  <c r="M3488" i="5"/>
  <c r="M3480" i="5"/>
  <c r="M3472" i="5"/>
  <c r="M3464" i="5"/>
  <c r="M3456" i="5"/>
  <c r="M3448" i="5"/>
  <c r="M3440" i="5"/>
  <c r="M3432" i="5"/>
  <c r="M3424" i="5"/>
  <c r="M3416" i="5"/>
  <c r="M3408" i="5"/>
  <c r="M3400" i="5"/>
  <c r="M3392" i="5"/>
  <c r="M3384" i="5"/>
  <c r="M3376" i="5"/>
  <c r="M3368" i="5"/>
  <c r="M3360" i="5"/>
  <c r="M3352" i="5"/>
  <c r="M3344" i="5"/>
  <c r="M3336" i="5"/>
  <c r="M3328" i="5"/>
  <c r="M3320" i="5"/>
  <c r="M3312" i="5"/>
  <c r="M3304" i="5"/>
  <c r="M3296" i="5"/>
  <c r="M4086" i="5"/>
  <c r="M4082" i="5"/>
  <c r="M4073" i="5"/>
  <c r="M4065" i="5"/>
  <c r="M4057" i="5"/>
  <c r="M4049" i="5"/>
  <c r="M4041" i="5"/>
  <c r="M4033" i="5"/>
  <c r="M4025" i="5"/>
  <c r="M4017" i="5"/>
  <c r="M4009" i="5"/>
  <c r="M4001" i="5"/>
  <c r="M3993" i="5"/>
  <c r="M3985" i="5"/>
  <c r="M3977" i="5"/>
  <c r="M3969" i="5"/>
  <c r="M3961" i="5"/>
  <c r="M3953" i="5"/>
  <c r="M3945" i="5"/>
  <c r="M3937" i="5"/>
  <c r="M3929" i="5"/>
  <c r="M3921" i="5"/>
  <c r="M3913" i="5"/>
  <c r="M3905" i="5"/>
  <c r="M3897" i="5"/>
  <c r="M3889" i="5"/>
  <c r="M3881" i="5"/>
  <c r="M3873" i="5"/>
  <c r="M3865" i="5"/>
  <c r="M3857" i="5"/>
  <c r="M3849" i="5"/>
  <c r="M3841" i="5"/>
  <c r="M3833" i="5"/>
  <c r="M3825" i="5"/>
  <c r="M3817" i="5"/>
  <c r="M3809" i="5"/>
  <c r="M3801" i="5"/>
  <c r="M3793" i="5"/>
  <c r="M3785" i="5"/>
  <c r="M3777" i="5"/>
  <c r="M3769" i="5"/>
  <c r="M3761" i="5"/>
  <c r="M3753" i="5"/>
  <c r="M3745" i="5"/>
  <c r="M3737" i="5"/>
  <c r="M3729" i="5"/>
  <c r="M3721" i="5"/>
  <c r="M3713" i="5"/>
  <c r="M3705" i="5"/>
  <c r="M3697" i="5"/>
  <c r="M3689" i="5"/>
  <c r="M3681" i="5"/>
  <c r="M3673" i="5"/>
  <c r="M3665" i="5"/>
  <c r="M3657" i="5"/>
  <c r="M3649" i="5"/>
  <c r="M3641" i="5"/>
  <c r="M3633" i="5"/>
  <c r="M3625" i="5"/>
  <c r="M3617" i="5"/>
  <c r="M3609" i="5"/>
  <c r="M3601" i="5"/>
  <c r="M3593" i="5"/>
  <c r="M3585" i="5"/>
  <c r="M3577" i="5"/>
  <c r="M3569" i="5"/>
  <c r="M3561" i="5"/>
  <c r="M3553" i="5"/>
  <c r="M3545" i="5"/>
  <c r="M3537" i="5"/>
  <c r="M3529" i="5"/>
  <c r="M3521" i="5"/>
  <c r="M3513" i="5"/>
  <c r="M3505" i="5"/>
  <c r="M3497" i="5"/>
  <c r="M3489" i="5"/>
  <c r="M3481" i="5"/>
  <c r="M3473" i="5"/>
  <c r="M3465" i="5"/>
  <c r="M3457" i="5"/>
  <c r="M3449" i="5"/>
  <c r="M3441" i="5"/>
  <c r="M3433" i="5"/>
  <c r="M3425" i="5"/>
  <c r="M3417" i="5"/>
  <c r="M3409" i="5"/>
  <c r="M3401" i="5"/>
  <c r="M3393" i="5"/>
  <c r="M3385" i="5"/>
  <c r="M3377" i="5"/>
  <c r="M3369" i="5"/>
  <c r="M3361" i="5"/>
  <c r="M3353" i="5"/>
  <c r="M3345" i="5"/>
  <c r="M3337" i="5"/>
  <c r="M3329" i="5"/>
  <c r="M3321" i="5"/>
  <c r="M3313" i="5"/>
  <c r="M3305" i="5"/>
  <c r="M3297" i="5"/>
  <c r="M3289" i="5"/>
  <c r="M3281" i="5"/>
  <c r="M3273" i="5"/>
  <c r="M3265" i="5"/>
  <c r="M3257" i="5"/>
  <c r="M3249" i="5"/>
  <c r="M3248" i="5"/>
  <c r="M3247" i="5"/>
  <c r="M3246" i="5"/>
  <c r="M3245" i="5"/>
  <c r="M3244" i="5"/>
  <c r="M3243" i="5"/>
  <c r="M3242" i="5"/>
  <c r="M3241" i="5"/>
  <c r="M3240" i="5"/>
  <c r="M3239" i="5"/>
  <c r="M3238" i="5"/>
  <c r="M3237" i="5"/>
  <c r="M3236" i="5"/>
  <c r="M3235" i="5"/>
  <c r="M3234" i="5"/>
  <c r="M3233" i="5"/>
  <c r="M3232" i="5"/>
  <c r="M3231" i="5"/>
  <c r="M3230" i="5"/>
  <c r="M3229" i="5"/>
  <c r="M3228" i="5"/>
  <c r="M3227" i="5"/>
  <c r="M3226" i="5"/>
  <c r="M3225" i="5"/>
  <c r="M3224" i="5"/>
  <c r="M3223" i="5"/>
  <c r="M3222" i="5"/>
  <c r="M3221" i="5"/>
  <c r="M3220" i="5"/>
  <c r="M3219" i="5"/>
  <c r="M3218" i="5"/>
  <c r="M3217" i="5"/>
  <c r="M3216" i="5"/>
  <c r="M3215" i="5"/>
  <c r="M3214" i="5"/>
  <c r="M3213" i="5"/>
  <c r="M3212" i="5"/>
  <c r="M3211" i="5"/>
  <c r="M3210" i="5"/>
  <c r="M3209" i="5"/>
  <c r="M3208" i="5"/>
  <c r="M3207" i="5"/>
  <c r="M3206" i="5"/>
  <c r="M3205" i="5"/>
  <c r="M3204" i="5"/>
  <c r="M3203" i="5"/>
  <c r="M3202" i="5"/>
  <c r="M3201" i="5"/>
  <c r="M3200" i="5"/>
  <c r="M3199" i="5"/>
  <c r="M3198" i="5"/>
  <c r="M3197" i="5"/>
  <c r="M3196" i="5"/>
  <c r="M3195" i="5"/>
  <c r="M3194" i="5"/>
  <c r="M3193" i="5"/>
  <c r="M3192" i="5"/>
  <c r="M3191" i="5"/>
  <c r="M3190" i="5"/>
  <c r="M3189" i="5"/>
  <c r="M3188" i="5"/>
  <c r="M3187" i="5"/>
  <c r="M3186" i="5"/>
  <c r="M3185" i="5"/>
  <c r="M3184" i="5"/>
  <c r="M3183" i="5"/>
  <c r="M3182" i="5"/>
  <c r="M3181" i="5"/>
  <c r="M3180" i="5"/>
  <c r="M3179" i="5"/>
  <c r="M3178" i="5"/>
  <c r="M3177" i="5"/>
  <c r="M3176" i="5"/>
  <c r="M3175" i="5"/>
  <c r="M3174" i="5"/>
  <c r="M3173" i="5"/>
  <c r="M3172" i="5"/>
  <c r="M3171" i="5"/>
  <c r="M3170" i="5"/>
  <c r="M3169" i="5"/>
  <c r="M3168" i="5"/>
  <c r="M3167" i="5"/>
  <c r="M3166" i="5"/>
  <c r="M3165" i="5"/>
  <c r="M3164" i="5"/>
  <c r="M3163" i="5"/>
  <c r="M3162" i="5"/>
  <c r="M3161" i="5"/>
  <c r="M3160" i="5"/>
  <c r="M3159" i="5"/>
  <c r="M3158" i="5"/>
  <c r="M3157" i="5"/>
  <c r="M3156" i="5"/>
  <c r="M3155" i="5"/>
  <c r="M3154" i="5"/>
  <c r="M3153" i="5"/>
  <c r="M3152" i="5"/>
  <c r="M3151" i="5"/>
  <c r="M3150" i="5"/>
  <c r="M3149" i="5"/>
  <c r="M3148" i="5"/>
  <c r="M3147" i="5"/>
  <c r="M3146" i="5"/>
  <c r="M3145" i="5"/>
  <c r="M3144" i="5"/>
  <c r="M3143" i="5"/>
  <c r="M3142" i="5"/>
  <c r="M3141" i="5"/>
  <c r="M3140" i="5"/>
  <c r="M3139" i="5"/>
  <c r="M3138" i="5"/>
  <c r="M3137" i="5"/>
  <c r="M3136" i="5"/>
  <c r="M3135" i="5"/>
  <c r="M3134" i="5"/>
  <c r="M3133" i="5"/>
  <c r="M3132" i="5"/>
  <c r="M3131" i="5"/>
  <c r="M3130" i="5"/>
  <c r="M3129" i="5"/>
  <c r="M3128" i="5"/>
  <c r="M3127" i="5"/>
  <c r="M3126" i="5"/>
  <c r="M3125" i="5"/>
  <c r="M3124" i="5"/>
  <c r="M3123" i="5"/>
  <c r="M3122" i="5"/>
  <c r="M3121" i="5"/>
  <c r="M3120" i="5"/>
  <c r="M3119" i="5"/>
  <c r="M3118" i="5"/>
  <c r="M3117" i="5"/>
  <c r="M3116" i="5"/>
  <c r="M3115" i="5"/>
  <c r="M3114" i="5"/>
  <c r="M3113" i="5"/>
  <c r="M3112" i="5"/>
  <c r="M3111" i="5"/>
  <c r="M3110" i="5"/>
  <c r="M3109" i="5"/>
  <c r="M3108" i="5"/>
  <c r="M3107" i="5"/>
  <c r="M3106" i="5"/>
  <c r="M3105" i="5"/>
  <c r="M3104" i="5"/>
  <c r="M3103" i="5"/>
  <c r="M3102" i="5"/>
  <c r="M3101" i="5"/>
  <c r="M3100" i="5"/>
  <c r="M3099" i="5"/>
  <c r="M3098" i="5"/>
  <c r="M3097" i="5"/>
  <c r="M3096" i="5"/>
  <c r="M3095" i="5"/>
  <c r="M3094" i="5"/>
  <c r="M3093" i="5"/>
  <c r="M3092" i="5"/>
  <c r="M3091" i="5"/>
  <c r="M3090" i="5"/>
  <c r="M3089" i="5"/>
  <c r="M3088" i="5"/>
  <c r="M3087" i="5"/>
  <c r="M3086" i="5"/>
  <c r="M3085" i="5"/>
  <c r="M3084" i="5"/>
  <c r="M3083" i="5"/>
  <c r="M3082" i="5"/>
  <c r="M3081" i="5"/>
  <c r="M3080" i="5"/>
  <c r="M3079" i="5"/>
  <c r="M3078" i="5"/>
  <c r="M3077" i="5"/>
  <c r="M3076" i="5"/>
  <c r="M3075" i="5"/>
  <c r="M3074" i="5"/>
  <c r="M3073" i="5"/>
  <c r="M3072" i="5"/>
  <c r="M3071" i="5"/>
  <c r="M3070" i="5"/>
  <c r="M3069" i="5"/>
  <c r="M3068" i="5"/>
  <c r="M3067" i="5"/>
  <c r="M3066" i="5"/>
  <c r="M3065" i="5"/>
  <c r="M3064" i="5"/>
  <c r="M3063" i="5"/>
  <c r="M3062" i="5"/>
  <c r="M3061" i="5"/>
  <c r="M3060" i="5"/>
  <c r="M3059" i="5"/>
  <c r="M3058" i="5"/>
  <c r="M3057" i="5"/>
  <c r="M3056" i="5"/>
  <c r="M3055" i="5"/>
  <c r="M3054" i="5"/>
  <c r="M3053" i="5"/>
  <c r="M3052" i="5"/>
  <c r="M3051" i="5"/>
  <c r="M3050" i="5"/>
  <c r="M3049" i="5"/>
  <c r="M3048" i="5"/>
  <c r="M3047" i="5"/>
  <c r="M3046" i="5"/>
  <c r="M3045" i="5"/>
  <c r="M3044" i="5"/>
  <c r="M3043" i="5"/>
  <c r="M3042" i="5"/>
  <c r="M3041" i="5"/>
  <c r="M3040" i="5"/>
  <c r="M3039" i="5"/>
  <c r="M3038" i="5"/>
  <c r="M3037" i="5"/>
  <c r="M3036" i="5"/>
  <c r="M3035" i="5"/>
  <c r="M3034" i="5"/>
  <c r="M3033" i="5"/>
  <c r="M3032" i="5"/>
  <c r="M3031" i="5"/>
  <c r="M3030" i="5"/>
  <c r="M3029" i="5"/>
  <c r="M3028" i="5"/>
  <c r="M3027" i="5"/>
  <c r="M3026" i="5"/>
  <c r="M3025" i="5"/>
  <c r="M3024" i="5"/>
  <c r="M3023" i="5"/>
  <c r="M3022" i="5"/>
  <c r="M3021" i="5"/>
  <c r="M3020" i="5"/>
  <c r="M3019" i="5"/>
  <c r="M3018" i="5"/>
  <c r="M3017" i="5"/>
  <c r="M3016" i="5"/>
  <c r="M3015" i="5"/>
  <c r="M3014" i="5"/>
  <c r="M3013" i="5"/>
  <c r="M3012" i="5"/>
  <c r="M3011" i="5"/>
  <c r="M3010" i="5"/>
  <c r="M3009" i="5"/>
  <c r="M3008" i="5"/>
  <c r="M3007" i="5"/>
  <c r="M3006" i="5"/>
  <c r="M3005" i="5"/>
  <c r="M3004" i="5"/>
  <c r="M3003" i="5"/>
  <c r="M3002" i="5"/>
  <c r="M3001" i="5"/>
  <c r="M3000" i="5"/>
  <c r="M2999" i="5"/>
  <c r="M2998" i="5"/>
  <c r="M2997" i="5"/>
  <c r="M2996" i="5"/>
  <c r="M2995" i="5"/>
  <c r="M2994" i="5"/>
  <c r="M2993" i="5"/>
  <c r="M2992" i="5"/>
  <c r="M2991" i="5"/>
  <c r="M4094" i="5"/>
  <c r="M4090" i="5"/>
  <c r="M4078" i="5"/>
  <c r="M4066" i="5"/>
  <c r="M4058" i="5"/>
  <c r="M4050" i="5"/>
  <c r="M4042" i="5"/>
  <c r="M4034" i="5"/>
  <c r="M4026" i="5"/>
  <c r="M4018" i="5"/>
  <c r="M4010" i="5"/>
  <c r="M4002" i="5"/>
  <c r="M3994" i="5"/>
  <c r="M3986" i="5"/>
  <c r="M3978" i="5"/>
  <c r="M3970" i="5"/>
  <c r="M3962" i="5"/>
  <c r="M3954" i="5"/>
  <c r="M3946" i="5"/>
  <c r="M3938" i="5"/>
  <c r="M3930" i="5"/>
  <c r="M3922" i="5"/>
  <c r="M3914" i="5"/>
  <c r="M3906" i="5"/>
  <c r="M3898" i="5"/>
  <c r="M3890" i="5"/>
  <c r="M3882" i="5"/>
  <c r="M3874" i="5"/>
  <c r="M3866" i="5"/>
  <c r="M3858" i="5"/>
  <c r="M3850" i="5"/>
  <c r="M3842" i="5"/>
  <c r="M3834" i="5"/>
  <c r="M3826" i="5"/>
  <c r="M3818" i="5"/>
  <c r="M3810" i="5"/>
  <c r="M3802" i="5"/>
  <c r="M3794" i="5"/>
  <c r="M3786" i="5"/>
  <c r="M3778" i="5"/>
  <c r="M3770" i="5"/>
  <c r="M3762" i="5"/>
  <c r="M3754" i="5"/>
  <c r="M3746" i="5"/>
  <c r="M3738" i="5"/>
  <c r="M3730" i="5"/>
  <c r="M3722" i="5"/>
  <c r="M3714" i="5"/>
  <c r="M3706" i="5"/>
  <c r="M3698" i="5"/>
  <c r="M3690" i="5"/>
  <c r="M3682" i="5"/>
  <c r="M3674" i="5"/>
  <c r="M3666" i="5"/>
  <c r="M3658" i="5"/>
  <c r="M3650" i="5"/>
  <c r="M3642" i="5"/>
  <c r="M3634" i="5"/>
  <c r="M3626" i="5"/>
  <c r="M3618" i="5"/>
  <c r="M3610" i="5"/>
  <c r="M4110" i="5"/>
  <c r="M4102" i="5"/>
  <c r="M4098" i="5"/>
  <c r="M4087" i="5"/>
  <c r="M4074" i="5"/>
  <c r="M4067" i="5"/>
  <c r="M4059" i="5"/>
  <c r="M4051" i="5"/>
  <c r="M4043" i="5"/>
  <c r="M4035" i="5"/>
  <c r="M4027" i="5"/>
  <c r="M4019" i="5"/>
  <c r="M4011" i="5"/>
  <c r="M4003" i="5"/>
  <c r="M3995" i="5"/>
  <c r="M3987" i="5"/>
  <c r="M3979" i="5"/>
  <c r="M3971" i="5"/>
  <c r="M3963" i="5"/>
  <c r="M3955" i="5"/>
  <c r="M3947" i="5"/>
  <c r="M3939" i="5"/>
  <c r="M3931" i="5"/>
  <c r="M3923" i="5"/>
  <c r="M3915" i="5"/>
  <c r="M3907" i="5"/>
  <c r="M3899" i="5"/>
  <c r="M3891" i="5"/>
  <c r="M3883" i="5"/>
  <c r="M3875" i="5"/>
  <c r="M3867" i="5"/>
  <c r="M3859" i="5"/>
  <c r="M3851" i="5"/>
  <c r="M3843" i="5"/>
  <c r="M3835" i="5"/>
  <c r="M3827" i="5"/>
  <c r="M3819" i="5"/>
  <c r="M3811" i="5"/>
  <c r="M3803" i="5"/>
  <c r="M3795" i="5"/>
  <c r="M3787" i="5"/>
  <c r="M3779" i="5"/>
  <c r="M3771" i="5"/>
  <c r="M3763" i="5"/>
  <c r="M3755" i="5"/>
  <c r="M3747" i="5"/>
  <c r="M3739" i="5"/>
  <c r="M3731" i="5"/>
  <c r="M3723" i="5"/>
  <c r="M3715" i="5"/>
  <c r="M3707" i="5"/>
  <c r="M3699" i="5"/>
  <c r="M3691" i="5"/>
  <c r="M3683" i="5"/>
  <c r="M3675" i="5"/>
  <c r="M3667" i="5"/>
  <c r="M3659" i="5"/>
  <c r="M3651" i="5"/>
  <c r="M3643" i="5"/>
  <c r="M3635" i="5"/>
  <c r="M3627" i="5"/>
  <c r="M3619" i="5"/>
  <c r="M3611" i="5"/>
  <c r="M3603" i="5"/>
  <c r="M3595" i="5"/>
  <c r="M3587" i="5"/>
  <c r="M3579" i="5"/>
  <c r="M3571" i="5"/>
  <c r="M3563" i="5"/>
  <c r="M3555" i="5"/>
  <c r="M3547" i="5"/>
  <c r="M3539" i="5"/>
  <c r="M3531" i="5"/>
  <c r="M3523" i="5"/>
  <c r="M3515" i="5"/>
  <c r="M3507" i="5"/>
  <c r="M3499" i="5"/>
  <c r="M3491" i="5"/>
  <c r="M3483" i="5"/>
  <c r="M3475" i="5"/>
  <c r="M3467" i="5"/>
  <c r="M3459" i="5"/>
  <c r="M3451" i="5"/>
  <c r="M3443" i="5"/>
  <c r="M3435" i="5"/>
  <c r="M3427" i="5"/>
  <c r="M3419" i="5"/>
  <c r="M3411" i="5"/>
  <c r="M3403" i="5"/>
  <c r="M3395" i="5"/>
  <c r="M3387" i="5"/>
  <c r="M3379" i="5"/>
  <c r="M3371" i="5"/>
  <c r="M3363" i="5"/>
  <c r="M3355" i="5"/>
  <c r="M3347" i="5"/>
  <c r="M3339" i="5"/>
  <c r="M3331" i="5"/>
  <c r="M3323" i="5"/>
  <c r="M4095" i="5"/>
  <c r="M4079" i="5"/>
  <c r="M4068" i="5"/>
  <c r="M4060" i="5"/>
  <c r="M4052" i="5"/>
  <c r="M4044" i="5"/>
  <c r="M4036" i="5"/>
  <c r="M4028" i="5"/>
  <c r="M4020" i="5"/>
  <c r="M4012" i="5"/>
  <c r="M4004" i="5"/>
  <c r="M3996" i="5"/>
  <c r="M3988" i="5"/>
  <c r="M3980" i="5"/>
  <c r="M3972" i="5"/>
  <c r="M3964" i="5"/>
  <c r="M3956" i="5"/>
  <c r="M3948" i="5"/>
  <c r="M3940" i="5"/>
  <c r="M3932" i="5"/>
  <c r="M3924" i="5"/>
  <c r="M3916" i="5"/>
  <c r="M3908" i="5"/>
  <c r="M3900" i="5"/>
  <c r="M3892" i="5"/>
  <c r="M3884" i="5"/>
  <c r="M3876" i="5"/>
  <c r="M3868" i="5"/>
  <c r="M3860" i="5"/>
  <c r="M3852" i="5"/>
  <c r="M3844" i="5"/>
  <c r="M3836" i="5"/>
  <c r="M3828" i="5"/>
  <c r="M3820" i="5"/>
  <c r="M3812" i="5"/>
  <c r="M3804" i="5"/>
  <c r="M3796" i="5"/>
  <c r="M3788" i="5"/>
  <c r="M3780" i="5"/>
  <c r="M3772" i="5"/>
  <c r="M3764" i="5"/>
  <c r="M3756" i="5"/>
  <c r="M3748" i="5"/>
  <c r="M3740" i="5"/>
  <c r="M3732" i="5"/>
  <c r="M3724" i="5"/>
  <c r="M3716" i="5"/>
  <c r="M3708" i="5"/>
  <c r="M3700" i="5"/>
  <c r="M3692" i="5"/>
  <c r="M3684" i="5"/>
  <c r="M3676" i="5"/>
  <c r="M3668" i="5"/>
  <c r="M3660" i="5"/>
  <c r="M3652" i="5"/>
  <c r="M3644" i="5"/>
  <c r="M3636" i="5"/>
  <c r="M3628" i="5"/>
  <c r="M3620" i="5"/>
  <c r="M3612" i="5"/>
  <c r="M3604" i="5"/>
  <c r="M3596" i="5"/>
  <c r="M3588" i="5"/>
  <c r="M3580" i="5"/>
  <c r="M3572" i="5"/>
  <c r="M3564" i="5"/>
  <c r="M3556" i="5"/>
  <c r="M3548" i="5"/>
  <c r="M3540" i="5"/>
  <c r="M3532" i="5"/>
  <c r="M3524" i="5"/>
  <c r="M3516" i="5"/>
  <c r="M3508" i="5"/>
  <c r="M3500" i="5"/>
  <c r="M3492" i="5"/>
  <c r="M3484" i="5"/>
  <c r="M3476" i="5"/>
  <c r="M3468" i="5"/>
  <c r="M3460" i="5"/>
  <c r="M3452" i="5"/>
  <c r="M3444" i="5"/>
  <c r="M3436" i="5"/>
  <c r="M3428" i="5"/>
  <c r="M3420" i="5"/>
  <c r="M3412" i="5"/>
  <c r="M3404" i="5"/>
  <c r="M3396" i="5"/>
  <c r="M3388" i="5"/>
  <c r="M3380" i="5"/>
  <c r="M3372" i="5"/>
  <c r="M3364" i="5"/>
  <c r="M3356" i="5"/>
  <c r="M3348" i="5"/>
  <c r="M3340" i="5"/>
  <c r="M3332" i="5"/>
  <c r="M3324" i="5"/>
  <c r="M3578" i="5"/>
  <c r="M3374" i="5"/>
  <c r="M3346" i="5"/>
  <c r="M3314" i="5"/>
  <c r="M3308" i="5"/>
  <c r="M3298" i="5"/>
  <c r="M3291" i="5"/>
  <c r="M3276" i="5"/>
  <c r="M3272" i="5"/>
  <c r="M2990" i="5"/>
  <c r="M2989" i="5"/>
  <c r="M2988" i="5"/>
  <c r="M2987" i="5"/>
  <c r="M2986" i="5"/>
  <c r="M2985" i="5"/>
  <c r="M2984" i="5"/>
  <c r="M2983" i="5"/>
  <c r="M2982" i="5"/>
  <c r="M2981" i="5"/>
  <c r="M2980" i="5"/>
  <c r="M2979" i="5"/>
  <c r="M2978" i="5"/>
  <c r="M2977" i="5"/>
  <c r="M2976" i="5"/>
  <c r="M2975" i="5"/>
  <c r="M2974" i="5"/>
  <c r="M2973" i="5"/>
  <c r="M2972" i="5"/>
  <c r="M2971" i="5"/>
  <c r="M2970" i="5"/>
  <c r="M2969" i="5"/>
  <c r="M2968" i="5"/>
  <c r="M2967" i="5"/>
  <c r="M2966" i="5"/>
  <c r="M2965" i="5"/>
  <c r="M2964" i="5"/>
  <c r="M2963" i="5"/>
  <c r="M2962" i="5"/>
  <c r="M2961" i="5"/>
  <c r="M2960" i="5"/>
  <c r="M2959" i="5"/>
  <c r="M2958" i="5"/>
  <c r="M2957" i="5"/>
  <c r="M2956" i="5"/>
  <c r="M2955" i="5"/>
  <c r="M2954" i="5"/>
  <c r="M2953" i="5"/>
  <c r="M2952" i="5"/>
  <c r="M2951" i="5"/>
  <c r="M2950" i="5"/>
  <c r="M2949" i="5"/>
  <c r="M2948" i="5"/>
  <c r="M2947" i="5"/>
  <c r="M2946" i="5"/>
  <c r="M2945" i="5"/>
  <c r="M2944" i="5"/>
  <c r="M2943" i="5"/>
  <c r="M2942" i="5"/>
  <c r="M2941" i="5"/>
  <c r="M2940" i="5"/>
  <c r="M2939" i="5"/>
  <c r="M2938" i="5"/>
  <c r="M2937" i="5"/>
  <c r="M2936" i="5"/>
  <c r="M2935" i="5"/>
  <c r="M2934" i="5"/>
  <c r="M2933" i="5"/>
  <c r="M2932" i="5"/>
  <c r="M2931" i="5"/>
  <c r="M2930" i="5"/>
  <c r="M2929" i="5"/>
  <c r="M2928" i="5"/>
  <c r="M2927" i="5"/>
  <c r="M2926" i="5"/>
  <c r="M2925" i="5"/>
  <c r="M2924" i="5"/>
  <c r="M2923" i="5"/>
  <c r="M2922" i="5"/>
  <c r="M2921" i="5"/>
  <c r="M2920" i="5"/>
  <c r="M2919" i="5"/>
  <c r="M2918" i="5"/>
  <c r="M2917" i="5"/>
  <c r="M2916" i="5"/>
  <c r="M2915" i="5"/>
  <c r="M2914" i="5"/>
  <c r="M2913" i="5"/>
  <c r="M2912" i="5"/>
  <c r="M2911" i="5"/>
  <c r="M2910" i="5"/>
  <c r="M2909" i="5"/>
  <c r="M2908" i="5"/>
  <c r="M2907" i="5"/>
  <c r="M2906" i="5"/>
  <c r="M2905" i="5"/>
  <c r="M2904" i="5"/>
  <c r="M2903" i="5"/>
  <c r="M2902" i="5"/>
  <c r="M2901" i="5"/>
  <c r="M2900" i="5"/>
  <c r="M2899" i="5"/>
  <c r="M2898" i="5"/>
  <c r="M2897" i="5"/>
  <c r="M2896" i="5"/>
  <c r="M2895" i="5"/>
  <c r="M2894" i="5"/>
  <c r="M2893" i="5"/>
  <c r="M2892" i="5"/>
  <c r="M2891" i="5"/>
  <c r="M2890" i="5"/>
  <c r="M2889" i="5"/>
  <c r="M2888" i="5"/>
  <c r="M2887" i="5"/>
  <c r="M2886" i="5"/>
  <c r="M2885" i="5"/>
  <c r="M2884" i="5"/>
  <c r="M2883" i="5"/>
  <c r="M2882" i="5"/>
  <c r="M2881" i="5"/>
  <c r="M2880" i="5"/>
  <c r="M2879" i="5"/>
  <c r="M2878" i="5"/>
  <c r="M2877" i="5"/>
  <c r="M2876" i="5"/>
  <c r="M2875" i="5"/>
  <c r="M2874" i="5"/>
  <c r="M2873" i="5"/>
  <c r="M2872" i="5"/>
  <c r="M2871" i="5"/>
  <c r="M2870" i="5"/>
  <c r="M2869" i="5"/>
  <c r="M2868" i="5"/>
  <c r="M2867" i="5"/>
  <c r="M2866" i="5"/>
  <c r="M2865" i="5"/>
  <c r="M2864" i="5"/>
  <c r="M2863" i="5"/>
  <c r="M2862" i="5"/>
  <c r="M2861" i="5"/>
  <c r="M2860" i="5"/>
  <c r="M2859" i="5"/>
  <c r="M2858" i="5"/>
  <c r="M2857" i="5"/>
  <c r="M2856" i="5"/>
  <c r="M2855" i="5"/>
  <c r="M2854" i="5"/>
  <c r="M2853" i="5"/>
  <c r="M2852" i="5"/>
  <c r="M2851" i="5"/>
  <c r="M2850" i="5"/>
  <c r="M2849" i="5"/>
  <c r="M2848" i="5"/>
  <c r="M2847" i="5"/>
  <c r="M2846" i="5"/>
  <c r="M2845" i="5"/>
  <c r="M2844" i="5"/>
  <c r="M2843" i="5"/>
  <c r="M2842" i="5"/>
  <c r="M2841" i="5"/>
  <c r="M2840" i="5"/>
  <c r="M2839" i="5"/>
  <c r="M2838" i="5"/>
  <c r="M2837" i="5"/>
  <c r="M2836" i="5"/>
  <c r="M2835" i="5"/>
  <c r="M2834" i="5"/>
  <c r="M2833" i="5"/>
  <c r="M2832" i="5"/>
  <c r="M2831" i="5"/>
  <c r="M2830" i="5"/>
  <c r="M2829" i="5"/>
  <c r="M2828" i="5"/>
  <c r="M2827" i="5"/>
  <c r="M2826" i="5"/>
  <c r="M2825" i="5"/>
  <c r="M2824" i="5"/>
  <c r="M2823" i="5"/>
  <c r="M2822" i="5"/>
  <c r="M2821" i="5"/>
  <c r="M2820" i="5"/>
  <c r="M2819" i="5"/>
  <c r="M2818" i="5"/>
  <c r="M2817" i="5"/>
  <c r="M2816" i="5"/>
  <c r="M2815" i="5"/>
  <c r="M2814" i="5"/>
  <c r="M2813" i="5"/>
  <c r="M2812" i="5"/>
  <c r="M2811" i="5"/>
  <c r="M2810" i="5"/>
  <c r="M2809" i="5"/>
  <c r="M2808" i="5"/>
  <c r="M2807" i="5"/>
  <c r="M2806" i="5"/>
  <c r="M2805" i="5"/>
  <c r="M2804" i="5"/>
  <c r="M2803" i="5"/>
  <c r="M2802" i="5"/>
  <c r="M2801" i="5"/>
  <c r="M2800" i="5"/>
  <c r="M2799" i="5"/>
  <c r="M2798" i="5"/>
  <c r="M2797" i="5"/>
  <c r="M2796" i="5"/>
  <c r="M2795" i="5"/>
  <c r="M2794" i="5"/>
  <c r="M2793" i="5"/>
  <c r="M2792" i="5"/>
  <c r="M2791" i="5"/>
  <c r="M2790" i="5"/>
  <c r="M2789" i="5"/>
  <c r="M2788" i="5"/>
  <c r="M2787" i="5"/>
  <c r="M2786" i="5"/>
  <c r="M2785" i="5"/>
  <c r="M2784" i="5"/>
  <c r="M2783" i="5"/>
  <c r="M2782" i="5"/>
  <c r="M2781" i="5"/>
  <c r="M2780" i="5"/>
  <c r="M2779" i="5"/>
  <c r="M2778" i="5"/>
  <c r="M2777" i="5"/>
  <c r="M2776" i="5"/>
  <c r="M2775" i="5"/>
  <c r="M2774" i="5"/>
  <c r="M2773" i="5"/>
  <c r="M2772" i="5"/>
  <c r="M2771" i="5"/>
  <c r="M2770" i="5"/>
  <c r="M2769" i="5"/>
  <c r="M2768" i="5"/>
  <c r="M2767" i="5"/>
  <c r="M2766" i="5"/>
  <c r="M2765" i="5"/>
  <c r="M2764" i="5"/>
  <c r="M2763" i="5"/>
  <c r="M2762" i="5"/>
  <c r="M2761" i="5"/>
  <c r="M2760" i="5"/>
  <c r="M2759" i="5"/>
  <c r="M2758" i="5"/>
  <c r="M2757" i="5"/>
  <c r="M2756" i="5"/>
  <c r="M2755" i="5"/>
  <c r="M2754" i="5"/>
  <c r="M2753" i="5"/>
  <c r="M2752" i="5"/>
  <c r="M2751" i="5"/>
  <c r="M2750" i="5"/>
  <c r="M2749" i="5"/>
  <c r="M2748" i="5"/>
  <c r="M2747" i="5"/>
  <c r="M2746" i="5"/>
  <c r="M2745" i="5"/>
  <c r="M2744" i="5"/>
  <c r="M2743" i="5"/>
  <c r="M2742" i="5"/>
  <c r="M2741" i="5"/>
  <c r="M2740" i="5"/>
  <c r="M2739" i="5"/>
  <c r="M2738" i="5"/>
  <c r="M2737" i="5"/>
  <c r="M2736" i="5"/>
  <c r="M2735" i="5"/>
  <c r="M2734" i="5"/>
  <c r="M2733" i="5"/>
  <c r="M2732" i="5"/>
  <c r="M2731" i="5"/>
  <c r="M2730" i="5"/>
  <c r="M2729" i="5"/>
  <c r="M2728" i="5"/>
  <c r="M2727" i="5"/>
  <c r="M2726" i="5"/>
  <c r="M2725" i="5"/>
  <c r="M2724" i="5"/>
  <c r="M2723" i="5"/>
  <c r="M2722" i="5"/>
  <c r="M2721" i="5"/>
  <c r="M2720" i="5"/>
  <c r="M2719" i="5"/>
  <c r="M2718" i="5"/>
  <c r="M2717" i="5"/>
  <c r="M2716" i="5"/>
  <c r="M2715" i="5"/>
  <c r="M2714" i="5"/>
  <c r="M2713" i="5"/>
  <c r="M2712" i="5"/>
  <c r="M2711" i="5"/>
  <c r="M2710" i="5"/>
  <c r="M2709" i="5"/>
  <c r="M2708" i="5"/>
  <c r="M2707" i="5"/>
  <c r="M2706" i="5"/>
  <c r="M2705" i="5"/>
  <c r="M2704" i="5"/>
  <c r="M2703" i="5"/>
  <c r="M2702" i="5"/>
  <c r="M2701" i="5"/>
  <c r="M2700" i="5"/>
  <c r="M2699" i="5"/>
  <c r="M2698" i="5"/>
  <c r="M2697" i="5"/>
  <c r="M2696" i="5"/>
  <c r="M2695" i="5"/>
  <c r="M2694" i="5"/>
  <c r="M2693" i="5"/>
  <c r="M2692" i="5"/>
  <c r="M2691" i="5"/>
  <c r="M2690" i="5"/>
  <c r="M2689" i="5"/>
  <c r="M2688" i="5"/>
  <c r="M2687" i="5"/>
  <c r="M2686" i="5"/>
  <c r="M2685" i="5"/>
  <c r="M2684" i="5"/>
  <c r="M2683" i="5"/>
  <c r="M2682" i="5"/>
  <c r="M2681" i="5"/>
  <c r="M2680" i="5"/>
  <c r="M2679" i="5"/>
  <c r="M2678" i="5"/>
  <c r="M2677" i="5"/>
  <c r="M2676" i="5"/>
  <c r="M2675" i="5"/>
  <c r="M2674" i="5"/>
  <c r="M2673" i="5"/>
  <c r="M2672" i="5"/>
  <c r="M2671" i="5"/>
  <c r="M2670" i="5"/>
  <c r="M2669" i="5"/>
  <c r="M2668" i="5"/>
  <c r="M2667" i="5"/>
  <c r="M2666" i="5"/>
  <c r="M2665" i="5"/>
  <c r="M2664" i="5"/>
  <c r="M2663" i="5"/>
  <c r="M2662" i="5"/>
  <c r="M2661" i="5"/>
  <c r="M2660" i="5"/>
  <c r="M3538" i="5"/>
  <c r="M3522" i="5"/>
  <c r="M3506" i="5"/>
  <c r="M3490" i="5"/>
  <c r="M3474" i="5"/>
  <c r="M3458" i="5"/>
  <c r="M3442" i="5"/>
  <c r="M3426" i="5"/>
  <c r="M3410" i="5"/>
  <c r="M3382" i="5"/>
  <c r="M3354" i="5"/>
  <c r="M3326" i="5"/>
  <c r="M3284" i="5"/>
  <c r="M3280" i="5"/>
  <c r="M3594" i="5"/>
  <c r="M3554" i="5"/>
  <c r="M3390" i="5"/>
  <c r="M3362" i="5"/>
  <c r="M3315" i="5"/>
  <c r="M3299" i="5"/>
  <c r="M3292" i="5"/>
  <c r="M3288" i="5"/>
  <c r="M3258" i="5"/>
  <c r="M3254" i="5"/>
  <c r="M3570" i="5"/>
  <c r="M3398" i="5"/>
  <c r="M3370" i="5"/>
  <c r="M3334" i="5"/>
  <c r="M3318" i="5"/>
  <c r="M3302" i="5"/>
  <c r="M3266" i="5"/>
  <c r="M3262" i="5"/>
  <c r="M3378" i="5"/>
  <c r="M3342" i="5"/>
  <c r="M3322" i="5"/>
  <c r="M3316" i="5"/>
  <c r="M3306" i="5"/>
  <c r="M3300" i="5"/>
  <c r="M3274" i="5"/>
  <c r="M3270" i="5"/>
  <c r="M3259" i="5"/>
  <c r="M3250" i="5"/>
  <c r="M3586" i="5"/>
  <c r="M3546" i="5"/>
  <c r="M3530" i="5"/>
  <c r="M3514" i="5"/>
  <c r="M3498" i="5"/>
  <c r="M3482" i="5"/>
  <c r="M3466" i="5"/>
  <c r="M3450" i="5"/>
  <c r="M3434" i="5"/>
  <c r="M3418" i="5"/>
  <c r="M3386" i="5"/>
  <c r="M3350" i="5"/>
  <c r="M3282" i="5"/>
  <c r="M3278" i="5"/>
  <c r="M3267" i="5"/>
  <c r="M3251" i="5"/>
  <c r="M3562" i="5"/>
  <c r="M3394" i="5"/>
  <c r="M3358" i="5"/>
  <c r="M3330" i="5"/>
  <c r="M3307" i="5"/>
  <c r="M3290" i="5"/>
  <c r="M3286" i="5"/>
  <c r="M3275" i="5"/>
  <c r="M3260" i="5"/>
  <c r="M3256" i="5"/>
  <c r="M3252" i="5"/>
  <c r="M3602" i="5"/>
  <c r="M3402" i="5"/>
  <c r="M3366" i="5"/>
  <c r="M3338" i="5"/>
  <c r="M3310" i="5"/>
  <c r="M3294" i="5"/>
  <c r="M3283" i="5"/>
  <c r="M3268" i="5"/>
  <c r="M3264" i="5"/>
  <c r="M2655" i="5"/>
  <c r="M2647" i="5"/>
  <c r="M2639" i="5"/>
  <c r="M2631" i="5"/>
  <c r="M2623" i="5"/>
  <c r="M2615" i="5"/>
  <c r="M2607" i="5"/>
  <c r="M2599" i="5"/>
  <c r="M2591" i="5"/>
  <c r="M2583" i="5"/>
  <c r="M2575" i="5"/>
  <c r="M2567" i="5"/>
  <c r="M2559" i="5"/>
  <c r="M2551" i="5"/>
  <c r="M2543" i="5"/>
  <c r="M2535" i="5"/>
  <c r="M2527" i="5"/>
  <c r="M2519" i="5"/>
  <c r="M2511" i="5"/>
  <c r="M2503" i="5"/>
  <c r="M2495" i="5"/>
  <c r="M2487" i="5"/>
  <c r="M2479" i="5"/>
  <c r="M2471" i="5"/>
  <c r="M2463" i="5"/>
  <c r="M2455" i="5"/>
  <c r="M2447" i="5"/>
  <c r="M2439" i="5"/>
  <c r="M2431" i="5"/>
  <c r="M2423" i="5"/>
  <c r="M2415" i="5"/>
  <c r="M2407" i="5"/>
  <c r="M2399" i="5"/>
  <c r="M2391" i="5"/>
  <c r="M2383" i="5"/>
  <c r="M2375" i="5"/>
  <c r="M2367" i="5"/>
  <c r="M2359" i="5"/>
  <c r="M2351" i="5"/>
  <c r="M2343" i="5"/>
  <c r="M2335" i="5"/>
  <c r="M2327" i="5"/>
  <c r="M2319" i="5"/>
  <c r="M2311" i="5"/>
  <c r="M2303" i="5"/>
  <c r="M2295" i="5"/>
  <c r="M2287" i="5"/>
  <c r="M2279" i="5"/>
  <c r="M2271" i="5"/>
  <c r="M2263" i="5"/>
  <c r="M2255" i="5"/>
  <c r="M2247" i="5"/>
  <c r="M2239" i="5"/>
  <c r="M2656" i="5"/>
  <c r="M2648" i="5"/>
  <c r="M2640" i="5"/>
  <c r="M2632" i="5"/>
  <c r="M2624" i="5"/>
  <c r="M2616" i="5"/>
  <c r="M2608" i="5"/>
  <c r="M2600" i="5"/>
  <c r="M2592" i="5"/>
  <c r="M2584" i="5"/>
  <c r="M2576" i="5"/>
  <c r="M2568" i="5"/>
  <c r="M2560" i="5"/>
  <c r="M2552" i="5"/>
  <c r="M2544" i="5"/>
  <c r="M2536" i="5"/>
  <c r="M2528" i="5"/>
  <c r="M2520" i="5"/>
  <c r="M2512" i="5"/>
  <c r="M2504" i="5"/>
  <c r="M2496" i="5"/>
  <c r="M2488" i="5"/>
  <c r="M2480" i="5"/>
  <c r="M2472" i="5"/>
  <c r="M2464" i="5"/>
  <c r="M2456" i="5"/>
  <c r="M2448" i="5"/>
  <c r="M2440" i="5"/>
  <c r="M2432" i="5"/>
  <c r="M2424" i="5"/>
  <c r="M2416" i="5"/>
  <c r="M2408" i="5"/>
  <c r="M2400" i="5"/>
  <c r="M2392" i="5"/>
  <c r="M2384" i="5"/>
  <c r="M2376" i="5"/>
  <c r="M2368" i="5"/>
  <c r="M2360" i="5"/>
  <c r="M2352" i="5"/>
  <c r="M2344" i="5"/>
  <c r="M2336" i="5"/>
  <c r="M2328" i="5"/>
  <c r="M2320" i="5"/>
  <c r="M2312" i="5"/>
  <c r="M2304" i="5"/>
  <c r="M2296" i="5"/>
  <c r="M2288" i="5"/>
  <c r="M2280" i="5"/>
  <c r="M2272" i="5"/>
  <c r="M2264" i="5"/>
  <c r="M2256" i="5"/>
  <c r="M2248" i="5"/>
  <c r="M2240" i="5"/>
  <c r="M2232" i="5"/>
  <c r="M2224" i="5"/>
  <c r="M2216" i="5"/>
  <c r="M2208" i="5"/>
  <c r="M2200" i="5"/>
  <c r="M2192" i="5"/>
  <c r="M2184" i="5"/>
  <c r="M2176" i="5"/>
  <c r="M2168" i="5"/>
  <c r="M2160" i="5"/>
  <c r="M2152" i="5"/>
  <c r="M2144" i="5"/>
  <c r="M2136" i="5"/>
  <c r="M2128" i="5"/>
  <c r="M2120" i="5"/>
  <c r="M2112" i="5"/>
  <c r="M2104" i="5"/>
  <c r="M2096" i="5"/>
  <c r="M2657" i="5"/>
  <c r="M2649" i="5"/>
  <c r="M2641" i="5"/>
  <c r="M2633" i="5"/>
  <c r="M2625" i="5"/>
  <c r="M2617" i="5"/>
  <c r="M2609" i="5"/>
  <c r="M2601" i="5"/>
  <c r="M2593" i="5"/>
  <c r="M2585" i="5"/>
  <c r="M2577" i="5"/>
  <c r="M2569" i="5"/>
  <c r="M2561" i="5"/>
  <c r="M2553" i="5"/>
  <c r="M2545" i="5"/>
  <c r="M2537" i="5"/>
  <c r="M2529" i="5"/>
  <c r="M2521" i="5"/>
  <c r="M2513" i="5"/>
  <c r="M2505" i="5"/>
  <c r="M2497" i="5"/>
  <c r="M2489" i="5"/>
  <c r="M2481" i="5"/>
  <c r="M2473" i="5"/>
  <c r="M2465" i="5"/>
  <c r="M2457" i="5"/>
  <c r="M2449" i="5"/>
  <c r="M2441" i="5"/>
  <c r="M2433" i="5"/>
  <c r="M2425" i="5"/>
  <c r="M2417" i="5"/>
  <c r="M2409" i="5"/>
  <c r="M2401" i="5"/>
  <c r="M2393" i="5"/>
  <c r="M2385" i="5"/>
  <c r="M2377" i="5"/>
  <c r="M2369" i="5"/>
  <c r="M2361" i="5"/>
  <c r="M2353" i="5"/>
  <c r="M2345" i="5"/>
  <c r="M2337" i="5"/>
  <c r="M2329" i="5"/>
  <c r="M2321" i="5"/>
  <c r="M2313" i="5"/>
  <c r="M2305" i="5"/>
  <c r="M2297" i="5"/>
  <c r="M2289" i="5"/>
  <c r="M2281" i="5"/>
  <c r="M2273" i="5"/>
  <c r="M2265" i="5"/>
  <c r="M2257" i="5"/>
  <c r="M2249" i="5"/>
  <c r="M2241" i="5"/>
  <c r="M2233" i="5"/>
  <c r="M2225" i="5"/>
  <c r="M2217" i="5"/>
  <c r="M2658" i="5"/>
  <c r="M2650" i="5"/>
  <c r="M2642" i="5"/>
  <c r="M2634" i="5"/>
  <c r="M2626" i="5"/>
  <c r="M2618" i="5"/>
  <c r="M2610" i="5"/>
  <c r="M2602" i="5"/>
  <c r="M2594" i="5"/>
  <c r="M2586" i="5"/>
  <c r="M2578" i="5"/>
  <c r="M2570" i="5"/>
  <c r="M2562" i="5"/>
  <c r="M2554" i="5"/>
  <c r="M2546" i="5"/>
  <c r="M2538" i="5"/>
  <c r="M2530" i="5"/>
  <c r="M2522" i="5"/>
  <c r="M2514" i="5"/>
  <c r="M2506" i="5"/>
  <c r="M2498" i="5"/>
  <c r="M2490" i="5"/>
  <c r="M2482" i="5"/>
  <c r="M2474" i="5"/>
  <c r="M2466" i="5"/>
  <c r="M2458" i="5"/>
  <c r="M2450" i="5"/>
  <c r="M2442" i="5"/>
  <c r="M2434" i="5"/>
  <c r="M2426" i="5"/>
  <c r="M2418" i="5"/>
  <c r="M2410" i="5"/>
  <c r="M2402" i="5"/>
  <c r="M2394" i="5"/>
  <c r="M2386" i="5"/>
  <c r="M2378" i="5"/>
  <c r="M2370" i="5"/>
  <c r="M2362" i="5"/>
  <c r="M2354" i="5"/>
  <c r="M2346" i="5"/>
  <c r="M2338" i="5"/>
  <c r="M2330" i="5"/>
  <c r="M2322" i="5"/>
  <c r="M2314" i="5"/>
  <c r="M2306" i="5"/>
  <c r="M2298" i="5"/>
  <c r="M2290" i="5"/>
  <c r="M2282" i="5"/>
  <c r="M2274" i="5"/>
  <c r="M2266" i="5"/>
  <c r="M2258" i="5"/>
  <c r="M2250" i="5"/>
  <c r="M2242" i="5"/>
  <c r="M2234" i="5"/>
  <c r="M2226" i="5"/>
  <c r="M2218" i="5"/>
  <c r="M2210" i="5"/>
  <c r="M2202" i="5"/>
  <c r="M2194" i="5"/>
  <c r="M2186" i="5"/>
  <c r="M2178" i="5"/>
  <c r="M2170" i="5"/>
  <c r="M2162" i="5"/>
  <c r="M2154" i="5"/>
  <c r="M2146" i="5"/>
  <c r="M2138" i="5"/>
  <c r="M2130" i="5"/>
  <c r="M2122" i="5"/>
  <c r="M2114" i="5"/>
  <c r="M2106" i="5"/>
  <c r="M2098" i="5"/>
  <c r="M2090" i="5"/>
  <c r="M2082" i="5"/>
  <c r="M2074" i="5"/>
  <c r="M2066" i="5"/>
  <c r="M2058" i="5"/>
  <c r="M2050" i="5"/>
  <c r="M2042" i="5"/>
  <c r="M2659" i="5"/>
  <c r="M2651" i="5"/>
  <c r="M2643" i="5"/>
  <c r="M2635" i="5"/>
  <c r="M2627" i="5"/>
  <c r="M2619" i="5"/>
  <c r="M2611" i="5"/>
  <c r="M2603" i="5"/>
  <c r="M2595" i="5"/>
  <c r="M2587" i="5"/>
  <c r="M2579" i="5"/>
  <c r="M2571" i="5"/>
  <c r="M2563" i="5"/>
  <c r="M2555" i="5"/>
  <c r="M2547" i="5"/>
  <c r="M2539" i="5"/>
  <c r="M2531" i="5"/>
  <c r="M2523" i="5"/>
  <c r="M2515" i="5"/>
  <c r="M2507" i="5"/>
  <c r="M2499" i="5"/>
  <c r="M2491" i="5"/>
  <c r="M2483" i="5"/>
  <c r="M2475" i="5"/>
  <c r="M2467" i="5"/>
  <c r="M2459" i="5"/>
  <c r="M2451" i="5"/>
  <c r="M2443" i="5"/>
  <c r="M2435" i="5"/>
  <c r="M2427" i="5"/>
  <c r="M2419" i="5"/>
  <c r="M2411" i="5"/>
  <c r="M2403" i="5"/>
  <c r="M2395" i="5"/>
  <c r="M2387" i="5"/>
  <c r="M2379" i="5"/>
  <c r="M2371" i="5"/>
  <c r="M2363" i="5"/>
  <c r="M2355" i="5"/>
  <c r="M2347" i="5"/>
  <c r="M2339" i="5"/>
  <c r="M2331" i="5"/>
  <c r="M2323" i="5"/>
  <c r="M2315" i="5"/>
  <c r="M2307" i="5"/>
  <c r="M2299" i="5"/>
  <c r="M2291" i="5"/>
  <c r="M2283" i="5"/>
  <c r="M2275" i="5"/>
  <c r="M2267" i="5"/>
  <c r="M2652" i="5"/>
  <c r="M2644" i="5"/>
  <c r="M2636" i="5"/>
  <c r="M2628" i="5"/>
  <c r="M2620" i="5"/>
  <c r="M2612" i="5"/>
  <c r="M2604" i="5"/>
  <c r="M2596" i="5"/>
  <c r="M2588" i="5"/>
  <c r="M2580" i="5"/>
  <c r="M2572" i="5"/>
  <c r="M2564" i="5"/>
  <c r="M2556" i="5"/>
  <c r="M2548" i="5"/>
  <c r="M2540" i="5"/>
  <c r="M2532" i="5"/>
  <c r="M2524" i="5"/>
  <c r="M2516" i="5"/>
  <c r="M2508" i="5"/>
  <c r="M2500" i="5"/>
  <c r="M2492" i="5"/>
  <c r="M2484" i="5"/>
  <c r="M2476" i="5"/>
  <c r="M2468" i="5"/>
  <c r="M2460" i="5"/>
  <c r="M2452" i="5"/>
  <c r="M2444" i="5"/>
  <c r="M2436" i="5"/>
  <c r="M2428" i="5"/>
  <c r="M2420" i="5"/>
  <c r="M2412" i="5"/>
  <c r="M2404" i="5"/>
  <c r="M2396" i="5"/>
  <c r="M2388" i="5"/>
  <c r="M2380" i="5"/>
  <c r="M2372" i="5"/>
  <c r="M2364" i="5"/>
  <c r="M2356" i="5"/>
  <c r="M2348" i="5"/>
  <c r="M2340" i="5"/>
  <c r="M2332" i="5"/>
  <c r="M2324" i="5"/>
  <c r="M2316" i="5"/>
  <c r="M2308" i="5"/>
  <c r="M2300" i="5"/>
  <c r="M2292" i="5"/>
  <c r="M2284" i="5"/>
  <c r="M2276" i="5"/>
  <c r="M2268" i="5"/>
  <c r="M2260" i="5"/>
  <c r="M2252" i="5"/>
  <c r="M2244" i="5"/>
  <c r="M2236" i="5"/>
  <c r="M2228" i="5"/>
  <c r="M2220" i="5"/>
  <c r="M2212" i="5"/>
  <c r="M2204" i="5"/>
  <c r="M2196" i="5"/>
  <c r="M2188" i="5"/>
  <c r="M2180" i="5"/>
  <c r="M2172" i="5"/>
  <c r="M2164" i="5"/>
  <c r="M2156" i="5"/>
  <c r="M2148" i="5"/>
  <c r="M2140" i="5"/>
  <c r="M2132" i="5"/>
  <c r="M2124" i="5"/>
  <c r="M2116" i="5"/>
  <c r="M2108" i="5"/>
  <c r="M2100" i="5"/>
  <c r="M2653" i="5"/>
  <c r="M2645" i="5"/>
  <c r="M2637" i="5"/>
  <c r="M2629" i="5"/>
  <c r="M2621" i="5"/>
  <c r="M2613" i="5"/>
  <c r="M2605" i="5"/>
  <c r="M2597" i="5"/>
  <c r="M2589" i="5"/>
  <c r="M2581" i="5"/>
  <c r="M2573" i="5"/>
  <c r="M2565" i="5"/>
  <c r="M2557" i="5"/>
  <c r="M2549" i="5"/>
  <c r="M2541" i="5"/>
  <c r="M2533" i="5"/>
  <c r="M2525" i="5"/>
  <c r="M2517" i="5"/>
  <c r="M2509" i="5"/>
  <c r="M2501" i="5"/>
  <c r="M2493" i="5"/>
  <c r="M2485" i="5"/>
  <c r="M2477" i="5"/>
  <c r="M2469" i="5"/>
  <c r="M2461" i="5"/>
  <c r="M2453" i="5"/>
  <c r="M2445" i="5"/>
  <c r="M2437" i="5"/>
  <c r="M2429" i="5"/>
  <c r="M2421" i="5"/>
  <c r="M2413" i="5"/>
  <c r="M2405" i="5"/>
  <c r="M2397" i="5"/>
  <c r="M2389" i="5"/>
  <c r="M2381" i="5"/>
  <c r="M2373" i="5"/>
  <c r="M2365" i="5"/>
  <c r="M2357" i="5"/>
  <c r="M2349" i="5"/>
  <c r="M2341" i="5"/>
  <c r="M2333" i="5"/>
  <c r="M2325" i="5"/>
  <c r="M2317" i="5"/>
  <c r="M2309" i="5"/>
  <c r="M2301" i="5"/>
  <c r="M2293" i="5"/>
  <c r="M2285" i="5"/>
  <c r="M2277" i="5"/>
  <c r="M2269" i="5"/>
  <c r="M2261" i="5"/>
  <c r="M2253" i="5"/>
  <c r="M2245" i="5"/>
  <c r="M2237" i="5"/>
  <c r="M2229" i="5"/>
  <c r="M2221" i="5"/>
  <c r="M2213" i="5"/>
  <c r="M2654" i="5"/>
  <c r="M2646" i="5"/>
  <c r="M2638" i="5"/>
  <c r="M2630" i="5"/>
  <c r="M2622" i="5"/>
  <c r="M2614" i="5"/>
  <c r="M2606" i="5"/>
  <c r="M2598" i="5"/>
  <c r="M2590" i="5"/>
  <c r="M2582" i="5"/>
  <c r="M2574" i="5"/>
  <c r="M2566" i="5"/>
  <c r="M2558" i="5"/>
  <c r="M2550" i="5"/>
  <c r="M2542" i="5"/>
  <c r="M2534" i="5"/>
  <c r="M2526" i="5"/>
  <c r="M2518" i="5"/>
  <c r="M2510" i="5"/>
  <c r="M2502" i="5"/>
  <c r="M2494" i="5"/>
  <c r="M2486" i="5"/>
  <c r="M2478" i="5"/>
  <c r="M2470" i="5"/>
  <c r="M2462" i="5"/>
  <c r="M2454" i="5"/>
  <c r="M2446" i="5"/>
  <c r="M2438" i="5"/>
  <c r="M2430" i="5"/>
  <c r="M2422" i="5"/>
  <c r="M2414" i="5"/>
  <c r="M2406" i="5"/>
  <c r="M2398" i="5"/>
  <c r="M2390" i="5"/>
  <c r="M2382" i="5"/>
  <c r="M2374" i="5"/>
  <c r="M2366" i="5"/>
  <c r="M2358" i="5"/>
  <c r="M2350" i="5"/>
  <c r="M2342" i="5"/>
  <c r="M2334" i="5"/>
  <c r="M2326" i="5"/>
  <c r="M2318" i="5"/>
  <c r="M2310" i="5"/>
  <c r="M2302" i="5"/>
  <c r="M2294" i="5"/>
  <c r="M2286" i="5"/>
  <c r="M2278" i="5"/>
  <c r="M2270" i="5"/>
  <c r="M2262" i="5"/>
  <c r="M2254" i="5"/>
  <c r="M2246" i="5"/>
  <c r="M2238" i="5"/>
  <c r="M2230" i="5"/>
  <c r="M2222" i="5"/>
  <c r="M2214" i="5"/>
  <c r="M2206" i="5"/>
  <c r="M2198" i="5"/>
  <c r="M2190" i="5"/>
  <c r="M2182" i="5"/>
  <c r="M2174" i="5"/>
  <c r="M2166" i="5"/>
  <c r="M2158" i="5"/>
  <c r="M2150" i="5"/>
  <c r="M2142" i="5"/>
  <c r="M2134" i="5"/>
  <c r="M2126" i="5"/>
  <c r="M2118" i="5"/>
  <c r="M2110" i="5"/>
  <c r="M2102" i="5"/>
  <c r="M2094" i="5"/>
  <c r="M2086" i="5"/>
  <c r="M2078" i="5"/>
  <c r="M2070" i="5"/>
  <c r="M2062" i="5"/>
  <c r="M2054" i="5"/>
  <c r="M2046" i="5"/>
  <c r="M2038" i="5"/>
  <c r="M2243" i="5"/>
  <c r="M2231" i="5"/>
  <c r="M2201" i="5"/>
  <c r="M2185" i="5"/>
  <c r="M2169" i="5"/>
  <c r="M2153" i="5"/>
  <c r="M2137" i="5"/>
  <c r="M2121" i="5"/>
  <c r="M2105" i="5"/>
  <c r="M2081" i="5"/>
  <c r="M2076" i="5"/>
  <c r="M2067" i="5"/>
  <c r="M2049" i="5"/>
  <c r="M2044" i="5"/>
  <c r="M2039" i="5"/>
  <c r="M2032" i="5"/>
  <c r="M2024" i="5"/>
  <c r="M2016" i="5"/>
  <c r="M2008" i="5"/>
  <c r="M2000" i="5"/>
  <c r="M1992" i="5"/>
  <c r="M1984" i="5"/>
  <c r="M1976" i="5"/>
  <c r="M1968" i="5"/>
  <c r="M1960" i="5"/>
  <c r="M1952" i="5"/>
  <c r="M1944" i="5"/>
  <c r="M1936" i="5"/>
  <c r="M1928" i="5"/>
  <c r="M1920" i="5"/>
  <c r="M1912" i="5"/>
  <c r="M1904" i="5"/>
  <c r="M1896" i="5"/>
  <c r="M1888" i="5"/>
  <c r="M1880" i="5"/>
  <c r="M1872" i="5"/>
  <c r="M1864" i="5"/>
  <c r="M1856" i="5"/>
  <c r="M1848" i="5"/>
  <c r="M1840" i="5"/>
  <c r="M1832" i="5"/>
  <c r="M1824" i="5"/>
  <c r="M1816" i="5"/>
  <c r="M1808" i="5"/>
  <c r="M1800" i="5"/>
  <c r="M1792" i="5"/>
  <c r="M1784" i="5"/>
  <c r="M2219" i="5"/>
  <c r="M2211" i="5"/>
  <c r="M2195" i="5"/>
  <c r="M2179" i="5"/>
  <c r="M2163" i="5"/>
  <c r="M2147" i="5"/>
  <c r="M2131" i="5"/>
  <c r="M2115" i="5"/>
  <c r="M2099" i="5"/>
  <c r="M2095" i="5"/>
  <c r="M2077" i="5"/>
  <c r="M2072" i="5"/>
  <c r="M2063" i="5"/>
  <c r="M2045" i="5"/>
  <c r="M2040" i="5"/>
  <c r="M2033" i="5"/>
  <c r="M2025" i="5"/>
  <c r="M2017" i="5"/>
  <c r="M2009" i="5"/>
  <c r="M2001" i="5"/>
  <c r="M1993" i="5"/>
  <c r="M1985" i="5"/>
  <c r="M1977" i="5"/>
  <c r="M1969" i="5"/>
  <c r="M1961" i="5"/>
  <c r="M1953" i="5"/>
  <c r="M1945" i="5"/>
  <c r="M1937" i="5"/>
  <c r="M1929" i="5"/>
  <c r="M1921" i="5"/>
  <c r="M1913" i="5"/>
  <c r="M1905" i="5"/>
  <c r="M1897" i="5"/>
  <c r="M1889" i="5"/>
  <c r="M1881" i="5"/>
  <c r="M1873" i="5"/>
  <c r="M1865" i="5"/>
  <c r="M2259" i="5"/>
  <c r="M2205" i="5"/>
  <c r="M2189" i="5"/>
  <c r="M2173" i="5"/>
  <c r="M2157" i="5"/>
  <c r="M2141" i="5"/>
  <c r="M2125" i="5"/>
  <c r="M2109" i="5"/>
  <c r="M2091" i="5"/>
  <c r="M2073" i="5"/>
  <c r="M2068" i="5"/>
  <c r="M2059" i="5"/>
  <c r="M2041" i="5"/>
  <c r="M2034" i="5"/>
  <c r="M2026" i="5"/>
  <c r="M2018" i="5"/>
  <c r="M2010" i="5"/>
  <c r="M2002" i="5"/>
  <c r="M1994" i="5"/>
  <c r="M1986" i="5"/>
  <c r="M1978" i="5"/>
  <c r="M1970" i="5"/>
  <c r="M1962" i="5"/>
  <c r="M1954" i="5"/>
  <c r="M1946" i="5"/>
  <c r="M1938" i="5"/>
  <c r="M1930" i="5"/>
  <c r="M1922" i="5"/>
  <c r="M1914" i="5"/>
  <c r="M1906" i="5"/>
  <c r="M1898" i="5"/>
  <c r="M1890" i="5"/>
  <c r="M1882" i="5"/>
  <c r="M1874" i="5"/>
  <c r="M1866" i="5"/>
  <c r="M1858" i="5"/>
  <c r="M1850" i="5"/>
  <c r="M1842" i="5"/>
  <c r="M1834" i="5"/>
  <c r="M1826" i="5"/>
  <c r="M1818" i="5"/>
  <c r="M1810" i="5"/>
  <c r="M2227" i="5"/>
  <c r="M2199" i="5"/>
  <c r="M2183" i="5"/>
  <c r="M2167" i="5"/>
  <c r="M2151" i="5"/>
  <c r="M2135" i="5"/>
  <c r="M2119" i="5"/>
  <c r="M2103" i="5"/>
  <c r="M2087" i="5"/>
  <c r="M2069" i="5"/>
  <c r="M2064" i="5"/>
  <c r="M2055" i="5"/>
  <c r="M2035" i="5"/>
  <c r="M2027" i="5"/>
  <c r="M2019" i="5"/>
  <c r="M2011" i="5"/>
  <c r="M2003" i="5"/>
  <c r="M1995" i="5"/>
  <c r="M1987" i="5"/>
  <c r="M1979" i="5"/>
  <c r="M1971" i="5"/>
  <c r="M1963" i="5"/>
  <c r="M1955" i="5"/>
  <c r="M1947" i="5"/>
  <c r="M1939" i="5"/>
  <c r="M1931" i="5"/>
  <c r="M1923" i="5"/>
  <c r="M1915" i="5"/>
  <c r="M1907" i="5"/>
  <c r="M1899" i="5"/>
  <c r="M1891" i="5"/>
  <c r="M1883" i="5"/>
  <c r="M1875" i="5"/>
  <c r="M1867" i="5"/>
  <c r="M1859" i="5"/>
  <c r="M1851" i="5"/>
  <c r="M1843" i="5"/>
  <c r="M1835" i="5"/>
  <c r="M1827" i="5"/>
  <c r="M1819" i="5"/>
  <c r="M1811" i="5"/>
  <c r="M1803" i="5"/>
  <c r="M1795" i="5"/>
  <c r="M1787" i="5"/>
  <c r="M2215" i="5"/>
  <c r="M2209" i="5"/>
  <c r="M2193" i="5"/>
  <c r="M2177" i="5"/>
  <c r="M2161" i="5"/>
  <c r="M2145" i="5"/>
  <c r="M2129" i="5"/>
  <c r="M2113" i="5"/>
  <c r="M2092" i="5"/>
  <c r="M2083" i="5"/>
  <c r="M2065" i="5"/>
  <c r="M2060" i="5"/>
  <c r="M2051" i="5"/>
  <c r="M2036" i="5"/>
  <c r="M2028" i="5"/>
  <c r="M2020" i="5"/>
  <c r="M2012" i="5"/>
  <c r="M2004" i="5"/>
  <c r="M1996" i="5"/>
  <c r="M1988" i="5"/>
  <c r="M1980" i="5"/>
  <c r="M1972" i="5"/>
  <c r="M1964" i="5"/>
  <c r="M1956" i="5"/>
  <c r="M1948" i="5"/>
  <c r="M1940" i="5"/>
  <c r="M1932" i="5"/>
  <c r="M1924" i="5"/>
  <c r="M1916" i="5"/>
  <c r="M1908" i="5"/>
  <c r="M1900" i="5"/>
  <c r="M1892" i="5"/>
  <c r="M1884" i="5"/>
  <c r="M1876" i="5"/>
  <c r="M1868" i="5"/>
  <c r="M1860" i="5"/>
  <c r="M1852" i="5"/>
  <c r="M1844" i="5"/>
  <c r="M1836" i="5"/>
  <c r="M1828" i="5"/>
  <c r="M1820" i="5"/>
  <c r="M1812" i="5"/>
  <c r="M1804" i="5"/>
  <c r="M1796" i="5"/>
  <c r="M1788" i="5"/>
  <c r="M2251" i="5"/>
  <c r="M2235" i="5"/>
  <c r="M2203" i="5"/>
  <c r="M2187" i="5"/>
  <c r="M2171" i="5"/>
  <c r="M2155" i="5"/>
  <c r="M2139" i="5"/>
  <c r="M2123" i="5"/>
  <c r="M2107" i="5"/>
  <c r="M2097" i="5"/>
  <c r="M2093" i="5"/>
  <c r="M2088" i="5"/>
  <c r="M2079" i="5"/>
  <c r="M2061" i="5"/>
  <c r="M2056" i="5"/>
  <c r="M2047" i="5"/>
  <c r="M2037" i="5"/>
  <c r="M2029" i="5"/>
  <c r="M2021" i="5"/>
  <c r="M2013" i="5"/>
  <c r="M2005" i="5"/>
  <c r="M1997" i="5"/>
  <c r="M1989" i="5"/>
  <c r="M1981" i="5"/>
  <c r="M1973" i="5"/>
  <c r="M1965" i="5"/>
  <c r="M1957" i="5"/>
  <c r="M1949" i="5"/>
  <c r="M1941" i="5"/>
  <c r="M1933" i="5"/>
  <c r="M1925" i="5"/>
  <c r="M1917" i="5"/>
  <c r="M1909" i="5"/>
  <c r="M1901" i="5"/>
  <c r="M1893" i="5"/>
  <c r="M1885" i="5"/>
  <c r="M1877" i="5"/>
  <c r="M1869" i="5"/>
  <c r="M1861" i="5"/>
  <c r="M1853" i="5"/>
  <c r="M1845" i="5"/>
  <c r="M1837" i="5"/>
  <c r="M1829" i="5"/>
  <c r="M1821" i="5"/>
  <c r="M1813" i="5"/>
  <c r="M1805" i="5"/>
  <c r="M1797" i="5"/>
  <c r="M2223" i="5"/>
  <c r="M2197" i="5"/>
  <c r="M2181" i="5"/>
  <c r="M2165" i="5"/>
  <c r="M2149" i="5"/>
  <c r="M2133" i="5"/>
  <c r="M2117" i="5"/>
  <c r="M2101" i="5"/>
  <c r="M2089" i="5"/>
  <c r="M2084" i="5"/>
  <c r="M2075" i="5"/>
  <c r="M2057" i="5"/>
  <c r="M2052" i="5"/>
  <c r="M2043" i="5"/>
  <c r="M2030" i="5"/>
  <c r="M2022" i="5"/>
  <c r="M2014" i="5"/>
  <c r="M2006" i="5"/>
  <c r="M1998" i="5"/>
  <c r="M1990" i="5"/>
  <c r="M1982" i="5"/>
  <c r="M1974" i="5"/>
  <c r="M1966" i="5"/>
  <c r="M1958" i="5"/>
  <c r="M1950" i="5"/>
  <c r="M1942" i="5"/>
  <c r="M1934" i="5"/>
  <c r="M1926" i="5"/>
  <c r="M1918" i="5"/>
  <c r="M1910" i="5"/>
  <c r="M1902" i="5"/>
  <c r="M1894" i="5"/>
  <c r="M1886" i="5"/>
  <c r="M1878" i="5"/>
  <c r="M1870" i="5"/>
  <c r="M1862" i="5"/>
  <c r="M1854" i="5"/>
  <c r="M1846" i="5"/>
  <c r="M1838" i="5"/>
  <c r="M1830" i="5"/>
  <c r="M1822" i="5"/>
  <c r="M1814" i="5"/>
  <c r="M1806" i="5"/>
  <c r="M1798" i="5"/>
  <c r="M1790" i="5"/>
  <c r="M1782" i="5"/>
  <c r="M1781" i="5"/>
  <c r="M1780" i="5"/>
  <c r="M1779" i="5"/>
  <c r="M1778" i="5"/>
  <c r="M1777" i="5"/>
  <c r="M1776" i="5"/>
  <c r="M1775" i="5"/>
  <c r="M1774" i="5"/>
  <c r="M1773" i="5"/>
  <c r="M1772" i="5"/>
  <c r="M1771" i="5"/>
  <c r="M1770" i="5"/>
  <c r="M1769" i="5"/>
  <c r="M1768" i="5"/>
  <c r="M1767" i="5"/>
  <c r="M1766" i="5"/>
  <c r="M1765" i="5"/>
  <c r="M1764" i="5"/>
  <c r="M1763" i="5"/>
  <c r="M1762" i="5"/>
  <c r="M1761" i="5"/>
  <c r="M1760" i="5"/>
  <c r="M1759" i="5"/>
  <c r="M1758" i="5"/>
  <c r="M1757" i="5"/>
  <c r="M1756" i="5"/>
  <c r="M1755" i="5"/>
  <c r="M1754" i="5"/>
  <c r="M1753" i="5"/>
  <c r="M1752" i="5"/>
  <c r="M1751" i="5"/>
  <c r="M1750" i="5"/>
  <c r="M1749" i="5"/>
  <c r="M1748" i="5"/>
  <c r="M1747" i="5"/>
  <c r="M1746" i="5"/>
  <c r="M1745" i="5"/>
  <c r="M1744" i="5"/>
  <c r="M1743" i="5"/>
  <c r="M1742" i="5"/>
  <c r="M1741" i="5"/>
  <c r="M1740" i="5"/>
  <c r="M1739" i="5"/>
  <c r="M1738" i="5"/>
  <c r="M1737" i="5"/>
  <c r="M1736" i="5"/>
  <c r="M1735" i="5"/>
  <c r="M1734" i="5"/>
  <c r="M1733" i="5"/>
  <c r="M1732" i="5"/>
  <c r="M1731" i="5"/>
  <c r="M1730" i="5"/>
  <c r="M1729" i="5"/>
  <c r="M1728" i="5"/>
  <c r="M1727" i="5"/>
  <c r="M1726" i="5"/>
  <c r="M1725" i="5"/>
  <c r="M1724" i="5"/>
  <c r="M1723" i="5"/>
  <c r="M1722" i="5"/>
  <c r="M1721" i="5"/>
  <c r="M1720" i="5"/>
  <c r="M1719" i="5"/>
  <c r="M1718" i="5"/>
  <c r="M1717" i="5"/>
  <c r="M1716" i="5"/>
  <c r="M1715" i="5"/>
  <c r="M1714" i="5"/>
  <c r="M1713" i="5"/>
  <c r="M1712" i="5"/>
  <c r="M1711" i="5"/>
  <c r="M1710" i="5"/>
  <c r="M1709" i="5"/>
  <c r="M1708" i="5"/>
  <c r="M1707" i="5"/>
  <c r="M1706" i="5"/>
  <c r="M1705" i="5"/>
  <c r="M1704" i="5"/>
  <c r="M1703" i="5"/>
  <c r="M1702" i="5"/>
  <c r="M1701" i="5"/>
  <c r="M1700" i="5"/>
  <c r="M1699" i="5"/>
  <c r="M1698" i="5"/>
  <c r="M1697" i="5"/>
  <c r="M1696" i="5"/>
  <c r="M1695" i="5"/>
  <c r="M1694" i="5"/>
  <c r="M1693" i="5"/>
  <c r="M1692" i="5"/>
  <c r="M1691" i="5"/>
  <c r="M1690" i="5"/>
  <c r="M1689" i="5"/>
  <c r="M1688" i="5"/>
  <c r="M1687" i="5"/>
  <c r="M1686" i="5"/>
  <c r="M1685" i="5"/>
  <c r="M1684" i="5"/>
  <c r="M1683" i="5"/>
  <c r="M1682" i="5"/>
  <c r="M1681" i="5"/>
  <c r="M1680" i="5"/>
  <c r="M1679" i="5"/>
  <c r="M1678" i="5"/>
  <c r="M1677" i="5"/>
  <c r="M1676" i="5"/>
  <c r="M1675" i="5"/>
  <c r="M1674" i="5"/>
  <c r="M1673" i="5"/>
  <c r="M1672" i="5"/>
  <c r="M1671" i="5"/>
  <c r="M1670" i="5"/>
  <c r="M1669" i="5"/>
  <c r="M1668" i="5"/>
  <c r="M1667" i="5"/>
  <c r="M1666" i="5"/>
  <c r="M1665" i="5"/>
  <c r="M1664" i="5"/>
  <c r="M1663" i="5"/>
  <c r="M1662" i="5"/>
  <c r="M1661" i="5"/>
  <c r="M1660" i="5"/>
  <c r="M1659" i="5"/>
  <c r="M1658" i="5"/>
  <c r="M1657" i="5"/>
  <c r="M1656" i="5"/>
  <c r="M1655" i="5"/>
  <c r="M1654" i="5"/>
  <c r="M1653" i="5"/>
  <c r="M1652" i="5"/>
  <c r="M1651" i="5"/>
  <c r="M1650" i="5"/>
  <c r="M1649" i="5"/>
  <c r="M1648" i="5"/>
  <c r="M1647" i="5"/>
  <c r="M1646" i="5"/>
  <c r="M1645" i="5"/>
  <c r="M1644" i="5"/>
  <c r="M1643" i="5"/>
  <c r="M1642" i="5"/>
  <c r="M1641" i="5"/>
  <c r="M1640" i="5"/>
  <c r="M1639" i="5"/>
  <c r="M1638" i="5"/>
  <c r="M1637" i="5"/>
  <c r="M1636" i="5"/>
  <c r="M1635" i="5"/>
  <c r="M1634" i="5"/>
  <c r="M1633" i="5"/>
  <c r="M1632" i="5"/>
  <c r="M1631" i="5"/>
  <c r="M1630" i="5"/>
  <c r="M1629" i="5"/>
  <c r="M1628" i="5"/>
  <c r="M1627" i="5"/>
  <c r="M1626" i="5"/>
  <c r="M1625" i="5"/>
  <c r="M1624" i="5"/>
  <c r="M1623" i="5"/>
  <c r="M1622" i="5"/>
  <c r="M1621" i="5"/>
  <c r="M1620" i="5"/>
  <c r="M1619" i="5"/>
  <c r="M1618" i="5"/>
  <c r="M1617" i="5"/>
  <c r="M1616" i="5"/>
  <c r="M1615" i="5"/>
  <c r="M1614" i="5"/>
  <c r="M1613" i="5"/>
  <c r="M1612" i="5"/>
  <c r="M1611" i="5"/>
  <c r="M1610" i="5"/>
  <c r="M1609" i="5"/>
  <c r="M1608" i="5"/>
  <c r="M1607" i="5"/>
  <c r="M1606" i="5"/>
  <c r="M1605" i="5"/>
  <c r="M1604" i="5"/>
  <c r="M1603" i="5"/>
  <c r="M1602" i="5"/>
  <c r="M1601" i="5"/>
  <c r="M1600" i="5"/>
  <c r="M1599" i="5"/>
  <c r="M1598" i="5"/>
  <c r="M1597" i="5"/>
  <c r="M1596" i="5"/>
  <c r="M1595" i="5"/>
  <c r="M1594" i="5"/>
  <c r="M1593" i="5"/>
  <c r="M1592" i="5"/>
  <c r="M1591" i="5"/>
  <c r="M1590" i="5"/>
  <c r="M1589" i="5"/>
  <c r="M1588" i="5"/>
  <c r="M1587" i="5"/>
  <c r="M1586" i="5"/>
  <c r="M2207" i="5"/>
  <c r="M2191" i="5"/>
  <c r="M2175" i="5"/>
  <c r="M2159" i="5"/>
  <c r="M2143" i="5"/>
  <c r="M2127" i="5"/>
  <c r="M2111" i="5"/>
  <c r="M2085" i="5"/>
  <c r="M2080" i="5"/>
  <c r="M2071" i="5"/>
  <c r="M2053" i="5"/>
  <c r="M2048" i="5"/>
  <c r="M2031" i="5"/>
  <c r="M2023" i="5"/>
  <c r="M2015" i="5"/>
  <c r="M2007" i="5"/>
  <c r="M1999" i="5"/>
  <c r="M1991" i="5"/>
  <c r="M1983" i="5"/>
  <c r="M1975" i="5"/>
  <c r="M1967" i="5"/>
  <c r="M1959" i="5"/>
  <c r="M1951" i="5"/>
  <c r="M1943" i="5"/>
  <c r="M1935" i="5"/>
  <c r="M1927" i="5"/>
  <c r="M1919" i="5"/>
  <c r="M1911" i="5"/>
  <c r="M1903" i="5"/>
  <c r="M1895" i="5"/>
  <c r="M1887" i="5"/>
  <c r="M1879" i="5"/>
  <c r="M1871" i="5"/>
  <c r="M1863" i="5"/>
  <c r="M1855" i="5"/>
  <c r="M1847" i="5"/>
  <c r="M1839" i="5"/>
  <c r="M1831" i="5"/>
  <c r="M1823" i="5"/>
  <c r="M1815" i="5"/>
  <c r="M1807" i="5"/>
  <c r="M1785" i="5"/>
  <c r="M1584" i="5"/>
  <c r="M1576" i="5"/>
  <c r="M1568" i="5"/>
  <c r="M1560" i="5"/>
  <c r="M1552" i="5"/>
  <c r="M1544" i="5"/>
  <c r="M1536" i="5"/>
  <c r="M1528" i="5"/>
  <c r="M1520" i="5"/>
  <c r="M1512" i="5"/>
  <c r="M1504" i="5"/>
  <c r="M1496" i="5"/>
  <c r="M1488" i="5"/>
  <c r="M1480" i="5"/>
  <c r="M1472" i="5"/>
  <c r="M1464" i="5"/>
  <c r="M1456" i="5"/>
  <c r="M1448" i="5"/>
  <c r="M1440" i="5"/>
  <c r="M1432" i="5"/>
  <c r="M1424" i="5"/>
  <c r="M1416" i="5"/>
  <c r="M1408" i="5"/>
  <c r="M1400" i="5"/>
  <c r="M1392" i="5"/>
  <c r="M1384" i="5"/>
  <c r="M1376" i="5"/>
  <c r="M1368" i="5"/>
  <c r="M1360" i="5"/>
  <c r="M1352" i="5"/>
  <c r="M1344" i="5"/>
  <c r="M1336" i="5"/>
  <c r="M1328" i="5"/>
  <c r="M1320" i="5"/>
  <c r="M1312" i="5"/>
  <c r="M1304" i="5"/>
  <c r="M1296" i="5"/>
  <c r="M1288" i="5"/>
  <c r="M1280" i="5"/>
  <c r="M1857" i="5"/>
  <c r="M1841" i="5"/>
  <c r="M1825" i="5"/>
  <c r="M1809" i="5"/>
  <c r="M1801" i="5"/>
  <c r="M1789" i="5"/>
  <c r="M1786" i="5"/>
  <c r="M1578" i="5"/>
  <c r="M1570" i="5"/>
  <c r="M1562" i="5"/>
  <c r="M1554" i="5"/>
  <c r="M1546" i="5"/>
  <c r="M1538" i="5"/>
  <c r="M1530" i="5"/>
  <c r="M1522" i="5"/>
  <c r="M1514" i="5"/>
  <c r="M1506" i="5"/>
  <c r="M1498" i="5"/>
  <c r="M1490" i="5"/>
  <c r="M1482" i="5"/>
  <c r="M1474" i="5"/>
  <c r="M1466" i="5"/>
  <c r="M1458" i="5"/>
  <c r="M1450" i="5"/>
  <c r="M1442" i="5"/>
  <c r="M1434" i="5"/>
  <c r="M1426" i="5"/>
  <c r="M1418" i="5"/>
  <c r="M1410" i="5"/>
  <c r="M1402" i="5"/>
  <c r="M1394" i="5"/>
  <c r="M1386" i="5"/>
  <c r="M1378" i="5"/>
  <c r="M1370" i="5"/>
  <c r="M1362" i="5"/>
  <c r="M1354" i="5"/>
  <c r="M1346" i="5"/>
  <c r="M1338" i="5"/>
  <c r="M1330" i="5"/>
  <c r="M1322" i="5"/>
  <c r="M1314" i="5"/>
  <c r="M1306" i="5"/>
  <c r="M1799" i="5"/>
  <c r="M1802" i="5"/>
  <c r="M1793" i="5"/>
  <c r="M1783" i="5"/>
  <c r="M1580" i="5"/>
  <c r="M1572" i="5"/>
  <c r="M1564" i="5"/>
  <c r="M1556" i="5"/>
  <c r="M1548" i="5"/>
  <c r="M1540" i="5"/>
  <c r="M1532" i="5"/>
  <c r="M1524" i="5"/>
  <c r="M1516" i="5"/>
  <c r="M1508" i="5"/>
  <c r="M1500" i="5"/>
  <c r="M1492" i="5"/>
  <c r="M1484" i="5"/>
  <c r="M1476" i="5"/>
  <c r="M1468" i="5"/>
  <c r="M1460" i="5"/>
  <c r="M1452" i="5"/>
  <c r="M1444" i="5"/>
  <c r="M1436" i="5"/>
  <c r="M1428" i="5"/>
  <c r="M1420" i="5"/>
  <c r="M1412" i="5"/>
  <c r="M1404" i="5"/>
  <c r="M1396" i="5"/>
  <c r="M1388" i="5"/>
  <c r="M1380" i="5"/>
  <c r="M1372" i="5"/>
  <c r="M1364" i="5"/>
  <c r="M1356" i="5"/>
  <c r="M1348" i="5"/>
  <c r="M1340" i="5"/>
  <c r="M1332" i="5"/>
  <c r="M1324" i="5"/>
  <c r="M1316" i="5"/>
  <c r="M1308" i="5"/>
  <c r="M1300" i="5"/>
  <c r="M1292" i="5"/>
  <c r="M1284" i="5"/>
  <c r="M1849" i="5"/>
  <c r="M1833" i="5"/>
  <c r="M1817" i="5"/>
  <c r="M1794" i="5"/>
  <c r="M1791" i="5"/>
  <c r="M1582" i="5"/>
  <c r="M1574" i="5"/>
  <c r="M1566" i="5"/>
  <c r="M1558" i="5"/>
  <c r="M1550" i="5"/>
  <c r="M1542" i="5"/>
  <c r="M1534" i="5"/>
  <c r="M1526" i="5"/>
  <c r="M1518" i="5"/>
  <c r="M1510" i="5"/>
  <c r="M1502" i="5"/>
  <c r="M1494" i="5"/>
  <c r="M1486" i="5"/>
  <c r="M1478" i="5"/>
  <c r="M1470" i="5"/>
  <c r="M1462" i="5"/>
  <c r="M1454" i="5"/>
  <c r="M1446" i="5"/>
  <c r="M1438" i="5"/>
  <c r="M1430" i="5"/>
  <c r="M1422" i="5"/>
  <c r="M1414" i="5"/>
  <c r="M1406" i="5"/>
  <c r="M1398" i="5"/>
  <c r="M1390" i="5"/>
  <c r="M1382" i="5"/>
  <c r="M1374" i="5"/>
  <c r="M1366" i="5"/>
  <c r="M1358" i="5"/>
  <c r="M1350" i="5"/>
  <c r="M1342" i="5"/>
  <c r="M1334" i="5"/>
  <c r="M1326" i="5"/>
  <c r="M1318" i="5"/>
  <c r="M1310" i="5"/>
  <c r="M1577" i="5"/>
  <c r="M1561" i="5"/>
  <c r="M1545" i="5"/>
  <c r="M1529" i="5"/>
  <c r="M1513" i="5"/>
  <c r="M1497" i="5"/>
  <c r="M1481" i="5"/>
  <c r="M1465" i="5"/>
  <c r="M1449" i="5"/>
  <c r="M1433" i="5"/>
  <c r="M1417" i="5"/>
  <c r="M1401" i="5"/>
  <c r="M1385" i="5"/>
  <c r="M1369" i="5"/>
  <c r="M1353" i="5"/>
  <c r="M1337" i="5"/>
  <c r="M1321" i="5"/>
  <c r="M1305" i="5"/>
  <c r="M1297" i="5"/>
  <c r="M1279" i="5"/>
  <c r="M1272" i="5"/>
  <c r="M1264" i="5"/>
  <c r="M1256" i="5"/>
  <c r="M1248" i="5"/>
  <c r="M1240" i="5"/>
  <c r="M1232" i="5"/>
  <c r="M1224" i="5"/>
  <c r="M1216" i="5"/>
  <c r="M1208" i="5"/>
  <c r="M1200" i="5"/>
  <c r="M1192" i="5"/>
  <c r="M1184" i="5"/>
  <c r="M1176" i="5"/>
  <c r="M1168" i="5"/>
  <c r="M1160" i="5"/>
  <c r="M1152" i="5"/>
  <c r="M1144" i="5"/>
  <c r="M1136" i="5"/>
  <c r="M1128" i="5"/>
  <c r="M1120" i="5"/>
  <c r="M1112" i="5"/>
  <c r="M1104" i="5"/>
  <c r="M1096" i="5"/>
  <c r="M1088" i="5"/>
  <c r="M1080" i="5"/>
  <c r="M1072" i="5"/>
  <c r="M1064" i="5"/>
  <c r="M1056" i="5"/>
  <c r="M1048" i="5"/>
  <c r="M1040" i="5"/>
  <c r="M1032" i="5"/>
  <c r="M1024" i="5"/>
  <c r="M1016" i="5"/>
  <c r="M963" i="5"/>
  <c r="M910" i="5"/>
  <c r="M902" i="5"/>
  <c r="M849" i="5"/>
  <c r="M818" i="5"/>
  <c r="M765" i="5"/>
  <c r="M718" i="5"/>
  <c r="M695" i="5"/>
  <c r="M642" i="5"/>
  <c r="M634" i="5"/>
  <c r="M558" i="5"/>
  <c r="M505" i="5"/>
  <c r="M497" i="5"/>
  <c r="M444" i="5"/>
  <c r="M382" i="5"/>
  <c r="M359" i="5"/>
  <c r="M306" i="5"/>
  <c r="M298" i="5"/>
  <c r="M245" i="5"/>
  <c r="M192" i="5"/>
  <c r="M1571" i="5"/>
  <c r="M1555" i="5"/>
  <c r="M1539" i="5"/>
  <c r="M1523" i="5"/>
  <c r="M1507" i="5"/>
  <c r="M1491" i="5"/>
  <c r="M1475" i="5"/>
  <c r="M1459" i="5"/>
  <c r="M1443" i="5"/>
  <c r="M1427" i="5"/>
  <c r="M1411" i="5"/>
  <c r="M1395" i="5"/>
  <c r="M1379" i="5"/>
  <c r="M1363" i="5"/>
  <c r="M1347" i="5"/>
  <c r="M1331" i="5"/>
  <c r="M1315" i="5"/>
  <c r="M1302" i="5"/>
  <c r="M1293" i="5"/>
  <c r="M1273" i="5"/>
  <c r="M1265" i="5"/>
  <c r="M1257" i="5"/>
  <c r="M1249" i="5"/>
  <c r="M1241" i="5"/>
  <c r="M1233" i="5"/>
  <c r="M1225" i="5"/>
  <c r="M1217" i="5"/>
  <c r="M1209" i="5"/>
  <c r="M1201" i="5"/>
  <c r="M1193" i="5"/>
  <c r="M1185" i="5"/>
  <c r="M1177" i="5"/>
  <c r="M1169" i="5"/>
  <c r="M1161" i="5"/>
  <c r="M1153" i="5"/>
  <c r="M1145" i="5"/>
  <c r="M1137" i="5"/>
  <c r="M1129" i="5"/>
  <c r="M1121" i="5"/>
  <c r="M1113" i="5"/>
  <c r="M1105" i="5"/>
  <c r="M1097" i="5"/>
  <c r="M1089" i="5"/>
  <c r="M1081" i="5"/>
  <c r="M1073" i="5"/>
  <c r="M1065" i="5"/>
  <c r="M1057" i="5"/>
  <c r="M1049" i="5"/>
  <c r="M1041" i="5"/>
  <c r="M1033" i="5"/>
  <c r="M1025" i="5"/>
  <c r="M1017" i="5"/>
  <c r="M964" i="5"/>
  <c r="M941" i="5"/>
  <c r="M903" i="5"/>
  <c r="M850" i="5"/>
  <c r="M819" i="5"/>
  <c r="M766" i="5"/>
  <c r="M719" i="5"/>
  <c r="M696" i="5"/>
  <c r="M643" i="5"/>
  <c r="M635" i="5"/>
  <c r="M559" i="5"/>
  <c r="M521" i="5"/>
  <c r="M498" i="5"/>
  <c r="M445" i="5"/>
  <c r="M437" i="5"/>
  <c r="M360" i="5"/>
  <c r="M307" i="5"/>
  <c r="M299" i="5"/>
  <c r="M246" i="5"/>
  <c r="M193" i="5"/>
  <c r="M185" i="5"/>
  <c r="M132" i="5"/>
  <c r="M109" i="5"/>
  <c r="M56" i="5"/>
  <c r="M18" i="5"/>
  <c r="M1007" i="5"/>
  <c r="M971" i="5"/>
  <c r="M950" i="5"/>
  <c r="M901" i="5"/>
  <c r="M1581" i="5"/>
  <c r="M1565" i="5"/>
  <c r="M1549" i="5"/>
  <c r="M1533" i="5"/>
  <c r="M1517" i="5"/>
  <c r="M1501" i="5"/>
  <c r="M1485" i="5"/>
  <c r="M1469" i="5"/>
  <c r="M1453" i="5"/>
  <c r="M1437" i="5"/>
  <c r="M1421" i="5"/>
  <c r="M1405" i="5"/>
  <c r="M1389" i="5"/>
  <c r="M1373" i="5"/>
  <c r="M1357" i="5"/>
  <c r="M1341" i="5"/>
  <c r="M1325" i="5"/>
  <c r="M1309" i="5"/>
  <c r="M1298" i="5"/>
  <c r="M1289" i="5"/>
  <c r="M1274" i="5"/>
  <c r="M1266" i="5"/>
  <c r="M1258" i="5"/>
  <c r="M1250" i="5"/>
  <c r="M1242" i="5"/>
  <c r="M1234" i="5"/>
  <c r="M1226" i="5"/>
  <c r="M1218" i="5"/>
  <c r="M1210" i="5"/>
  <c r="M1202" i="5"/>
  <c r="M1194" i="5"/>
  <c r="M1186" i="5"/>
  <c r="M1178" i="5"/>
  <c r="M1170" i="5"/>
  <c r="M1162" i="5"/>
  <c r="M1154" i="5"/>
  <c r="M1146" i="5"/>
  <c r="M1138" i="5"/>
  <c r="M1130" i="5"/>
  <c r="M1122" i="5"/>
  <c r="M1114" i="5"/>
  <c r="M1106" i="5"/>
  <c r="M1098" i="5"/>
  <c r="M1090" i="5"/>
  <c r="M1082" i="5"/>
  <c r="M1074" i="5"/>
  <c r="M1066" i="5"/>
  <c r="M1058" i="5"/>
  <c r="M1050" i="5"/>
  <c r="M1042" i="5"/>
  <c r="M1034" i="5"/>
  <c r="M1026" i="5"/>
  <c r="M1018" i="5"/>
  <c r="M965" i="5"/>
  <c r="M942" i="5"/>
  <c r="M904" i="5"/>
  <c r="M851" i="5"/>
  <c r="M820" i="5"/>
  <c r="M782" i="5"/>
  <c r="M759" i="5"/>
  <c r="M697" i="5"/>
  <c r="M644" i="5"/>
  <c r="M636" i="5"/>
  <c r="M560" i="5"/>
  <c r="M522" i="5"/>
  <c r="M499" i="5"/>
  <c r="M446" i="5"/>
  <c r="M438" i="5"/>
  <c r="M361" i="5"/>
  <c r="M308" i="5"/>
  <c r="M300" i="5"/>
  <c r="M247" i="5"/>
  <c r="M224" i="5"/>
  <c r="M186" i="5"/>
  <c r="M133" i="5"/>
  <c r="M110" i="5"/>
  <c r="M57" i="5"/>
  <c r="M19" i="5"/>
  <c r="M1008" i="5"/>
  <c r="M972" i="5"/>
  <c r="M951" i="5"/>
  <c r="M915" i="5"/>
  <c r="M866" i="5"/>
  <c r="M845" i="5"/>
  <c r="M1575" i="5"/>
  <c r="M1559" i="5"/>
  <c r="M1543" i="5"/>
  <c r="M1527" i="5"/>
  <c r="M1511" i="5"/>
  <c r="M1495" i="5"/>
  <c r="M1479" i="5"/>
  <c r="M1463" i="5"/>
  <c r="M1447" i="5"/>
  <c r="M1431" i="5"/>
  <c r="M1415" i="5"/>
  <c r="M1399" i="5"/>
  <c r="M1383" i="5"/>
  <c r="M1367" i="5"/>
  <c r="M1351" i="5"/>
  <c r="M1335" i="5"/>
  <c r="M1319" i="5"/>
  <c r="M1303" i="5"/>
  <c r="M1299" i="5"/>
  <c r="M1294" i="5"/>
  <c r="M1285" i="5"/>
  <c r="M1275" i="5"/>
  <c r="M1267" i="5"/>
  <c r="M1259" i="5"/>
  <c r="M1251" i="5"/>
  <c r="M1243" i="5"/>
  <c r="M1235" i="5"/>
  <c r="M1227" i="5"/>
  <c r="M1219" i="5"/>
  <c r="M1211" i="5"/>
  <c r="M1203" i="5"/>
  <c r="M1195" i="5"/>
  <c r="M1187" i="5"/>
  <c r="M1179" i="5"/>
  <c r="M1171" i="5"/>
  <c r="M1163" i="5"/>
  <c r="M1155" i="5"/>
  <c r="M1147" i="5"/>
  <c r="M1139" i="5"/>
  <c r="M1131" i="5"/>
  <c r="M1123" i="5"/>
  <c r="M1115" i="5"/>
  <c r="M1107" i="5"/>
  <c r="M1099" i="5"/>
  <c r="M1091" i="5"/>
  <c r="M1083" i="5"/>
  <c r="M1075" i="5"/>
  <c r="M1067" i="5"/>
  <c r="M1059" i="5"/>
  <c r="M1051" i="5"/>
  <c r="M1043" i="5"/>
  <c r="M1035" i="5"/>
  <c r="M1027" i="5"/>
  <c r="M1019" i="5"/>
  <c r="M1585" i="5"/>
  <c r="M1569" i="5"/>
  <c r="M1553" i="5"/>
  <c r="M1537" i="5"/>
  <c r="M1521" i="5"/>
  <c r="M1505" i="5"/>
  <c r="M1489" i="5"/>
  <c r="M1473" i="5"/>
  <c r="M1457" i="5"/>
  <c r="M1441" i="5"/>
  <c r="M1425" i="5"/>
  <c r="M1409" i="5"/>
  <c r="M1393" i="5"/>
  <c r="M1377" i="5"/>
  <c r="M1361" i="5"/>
  <c r="M1345" i="5"/>
  <c r="M1329" i="5"/>
  <c r="M1313" i="5"/>
  <c r="M1295" i="5"/>
  <c r="M1290" i="5"/>
  <c r="M1281" i="5"/>
  <c r="M1276" i="5"/>
  <c r="M1268" i="5"/>
  <c r="M1260" i="5"/>
  <c r="M1252" i="5"/>
  <c r="M1244" i="5"/>
  <c r="M1236" i="5"/>
  <c r="M1228" i="5"/>
  <c r="M1220" i="5"/>
  <c r="M1212" i="5"/>
  <c r="M1204" i="5"/>
  <c r="M1196" i="5"/>
  <c r="M1188" i="5"/>
  <c r="M1180" i="5"/>
  <c r="M1172" i="5"/>
  <c r="M1164" i="5"/>
  <c r="M1156" i="5"/>
  <c r="M1148" i="5"/>
  <c r="M1140" i="5"/>
  <c r="M1132" i="5"/>
  <c r="M1124" i="5"/>
  <c r="M1116" i="5"/>
  <c r="M1108" i="5"/>
  <c r="M1100" i="5"/>
  <c r="M1092" i="5"/>
  <c r="M1084" i="5"/>
  <c r="M1076" i="5"/>
  <c r="M1068" i="5"/>
  <c r="M1060" i="5"/>
  <c r="M1052" i="5"/>
  <c r="M1044" i="5"/>
  <c r="M1036" i="5"/>
  <c r="M1028" i="5"/>
  <c r="M1020" i="5"/>
  <c r="M967" i="5"/>
  <c r="M959" i="5"/>
  <c r="M906" i="5"/>
  <c r="M883" i="5"/>
  <c r="M822" i="5"/>
  <c r="M784" i="5"/>
  <c r="M761" i="5"/>
  <c r="M699" i="5"/>
  <c r="M661" i="5"/>
  <c r="M638" i="5"/>
  <c r="M577" i="5"/>
  <c r="M554" i="5"/>
  <c r="M501" i="5"/>
  <c r="M448" i="5"/>
  <c r="M440" i="5"/>
  <c r="M363" i="5"/>
  <c r="M355" i="5"/>
  <c r="M302" i="5"/>
  <c r="M249" i="5"/>
  <c r="M241" i="5"/>
  <c r="M1579" i="5"/>
  <c r="M1563" i="5"/>
  <c r="M1547" i="5"/>
  <c r="M1531" i="5"/>
  <c r="M1515" i="5"/>
  <c r="M1499" i="5"/>
  <c r="M1483" i="5"/>
  <c r="M1467" i="5"/>
  <c r="M1451" i="5"/>
  <c r="M1435" i="5"/>
  <c r="M1419" i="5"/>
  <c r="M1403" i="5"/>
  <c r="M1387" i="5"/>
  <c r="M1371" i="5"/>
  <c r="M1355" i="5"/>
  <c r="M1339" i="5"/>
  <c r="M1323" i="5"/>
  <c r="M1307" i="5"/>
  <c r="M1291" i="5"/>
  <c r="M1286" i="5"/>
  <c r="M1277" i="5"/>
  <c r="M1269" i="5"/>
  <c r="M1261" i="5"/>
  <c r="M1253" i="5"/>
  <c r="M1245" i="5"/>
  <c r="M1237" i="5"/>
  <c r="M1229" i="5"/>
  <c r="M1221" i="5"/>
  <c r="M1213" i="5"/>
  <c r="M1205" i="5"/>
  <c r="M1197" i="5"/>
  <c r="M1189" i="5"/>
  <c r="M1181" i="5"/>
  <c r="M1173" i="5"/>
  <c r="M1165" i="5"/>
  <c r="M1157" i="5"/>
  <c r="M1149" i="5"/>
  <c r="M1141" i="5"/>
  <c r="M1133" i="5"/>
  <c r="M1125" i="5"/>
  <c r="M1117" i="5"/>
  <c r="M1109" i="5"/>
  <c r="M1101" i="5"/>
  <c r="M1093" i="5"/>
  <c r="M1085" i="5"/>
  <c r="M1077" i="5"/>
  <c r="M1069" i="5"/>
  <c r="M1061" i="5"/>
  <c r="M1053" i="5"/>
  <c r="M1045" i="5"/>
  <c r="M1037" i="5"/>
  <c r="M1029" i="5"/>
  <c r="M1021" i="5"/>
  <c r="M968" i="5"/>
  <c r="M960" i="5"/>
  <c r="M907" i="5"/>
  <c r="M884" i="5"/>
  <c r="M846" i="5"/>
  <c r="M785" i="5"/>
  <c r="M762" i="5"/>
  <c r="M700" i="5"/>
  <c r="M692" i="5"/>
  <c r="M639" i="5"/>
  <c r="M578" i="5"/>
  <c r="M555" i="5"/>
  <c r="M502" i="5"/>
  <c r="M449" i="5"/>
  <c r="M441" i="5"/>
  <c r="M364" i="5"/>
  <c r="M356" i="5"/>
  <c r="M303" i="5"/>
  <c r="M250" i="5"/>
  <c r="M242" i="5"/>
  <c r="M189" i="5"/>
  <c r="M166" i="5"/>
  <c r="M113" i="5"/>
  <c r="M75" i="5"/>
  <c r="M52" i="5"/>
  <c r="M1011" i="5"/>
  <c r="M975" i="5"/>
  <c r="M954" i="5"/>
  <c r="M918" i="5"/>
  <c r="M897" i="5"/>
  <c r="M861" i="5"/>
  <c r="M1573" i="5"/>
  <c r="M1557" i="5"/>
  <c r="M1541" i="5"/>
  <c r="M1525" i="5"/>
  <c r="M1509" i="5"/>
  <c r="M1493" i="5"/>
  <c r="M1477" i="5"/>
  <c r="M1461" i="5"/>
  <c r="M1445" i="5"/>
  <c r="M1429" i="5"/>
  <c r="M1413" i="5"/>
  <c r="M1397" i="5"/>
  <c r="M1381" i="5"/>
  <c r="M1365" i="5"/>
  <c r="M1349" i="5"/>
  <c r="M1333" i="5"/>
  <c r="M1317" i="5"/>
  <c r="M1287" i="5"/>
  <c r="M1282" i="5"/>
  <c r="M1270" i="5"/>
  <c r="M1262" i="5"/>
  <c r="M1254" i="5"/>
  <c r="M1246" i="5"/>
  <c r="M1238" i="5"/>
  <c r="M1230" i="5"/>
  <c r="M1222" i="5"/>
  <c r="M1214" i="5"/>
  <c r="M1206" i="5"/>
  <c r="M1198" i="5"/>
  <c r="M1190" i="5"/>
  <c r="M1182" i="5"/>
  <c r="M1174" i="5"/>
  <c r="M1166" i="5"/>
  <c r="M1158" i="5"/>
  <c r="M1150" i="5"/>
  <c r="M1142" i="5"/>
  <c r="M1134" i="5"/>
  <c r="M1126" i="5"/>
  <c r="M1118" i="5"/>
  <c r="M1110" i="5"/>
  <c r="M1102" i="5"/>
  <c r="M1094" i="5"/>
  <c r="M1086" i="5"/>
  <c r="M1078" i="5"/>
  <c r="M1070" i="5"/>
  <c r="M1062" i="5"/>
  <c r="M1054" i="5"/>
  <c r="M1046" i="5"/>
  <c r="M1038" i="5"/>
  <c r="M1030" i="5"/>
  <c r="M1022" i="5"/>
  <c r="M1014" i="5"/>
  <c r="M961" i="5"/>
  <c r="M908" i="5"/>
  <c r="M885" i="5"/>
  <c r="M847" i="5"/>
  <c r="M786" i="5"/>
  <c r="M763" i="5"/>
  <c r="M701" i="5"/>
  <c r="M693" i="5"/>
  <c r="M640" i="5"/>
  <c r="M579" i="5"/>
  <c r="M556" i="5"/>
  <c r="M503" i="5"/>
  <c r="M495" i="5"/>
  <c r="M442" i="5"/>
  <c r="M365" i="5"/>
  <c r="M357" i="5"/>
  <c r="M304" i="5"/>
  <c r="M251" i="5"/>
  <c r="M243" i="5"/>
  <c r="M190" i="5"/>
  <c r="M167" i="5"/>
  <c r="M129" i="5"/>
  <c r="M76" i="5"/>
  <c r="M53" i="5"/>
  <c r="M1012" i="5"/>
  <c r="M1004" i="5"/>
  <c r="M955" i="5"/>
  <c r="M919" i="5"/>
  <c r="M898" i="5"/>
  <c r="M862" i="5"/>
  <c r="M826" i="5"/>
  <c r="M825" i="5"/>
  <c r="M824" i="5"/>
  <c r="M823" i="5"/>
  <c r="M809" i="5"/>
  <c r="M808" i="5"/>
  <c r="M807" i="5"/>
  <c r="M806" i="5"/>
  <c r="M805" i="5"/>
  <c r="M804" i="5"/>
  <c r="M803" i="5"/>
  <c r="M802" i="5"/>
  <c r="M801" i="5"/>
  <c r="M772" i="5"/>
  <c r="M771" i="5"/>
  <c r="M770" i="5"/>
  <c r="M769" i="5"/>
  <c r="M768" i="5"/>
  <c r="M767" i="5"/>
  <c r="M753" i="5"/>
  <c r="M752" i="5"/>
  <c r="M751" i="5"/>
  <c r="M750" i="5"/>
  <c r="M749" i="5"/>
  <c r="M748" i="5"/>
  <c r="M747" i="5"/>
  <c r="M731" i="5"/>
  <c r="M730" i="5"/>
  <c r="M716" i="5"/>
  <c r="M715" i="5"/>
  <c r="M714" i="5"/>
  <c r="M713" i="5"/>
  <c r="M712" i="5"/>
  <c r="M711" i="5"/>
  <c r="M710" i="5"/>
  <c r="M709" i="5"/>
  <c r="M708" i="5"/>
  <c r="M707" i="5"/>
  <c r="M706" i="5"/>
  <c r="M677" i="5"/>
  <c r="M676" i="5"/>
  <c r="M675" i="5"/>
  <c r="M674" i="5"/>
  <c r="M660" i="5"/>
  <c r="M659" i="5"/>
  <c r="M658" i="5"/>
  <c r="M657" i="5"/>
  <c r="M656" i="5"/>
  <c r="M655" i="5"/>
  <c r="M654" i="5"/>
  <c r="M653" i="5"/>
  <c r="M652" i="5"/>
  <c r="M623" i="5"/>
  <c r="M622" i="5"/>
  <c r="M621" i="5"/>
  <c r="M620" i="5"/>
  <c r="M619" i="5"/>
  <c r="M618" i="5"/>
  <c r="M604" i="5"/>
  <c r="M603" i="5"/>
  <c r="M602" i="5"/>
  <c r="M601" i="5"/>
  <c r="M600" i="5"/>
  <c r="M599" i="5"/>
  <c r="M598" i="5"/>
  <c r="M569" i="5"/>
  <c r="M568" i="5"/>
  <c r="M567" i="5"/>
  <c r="M566" i="5"/>
  <c r="M565" i="5"/>
  <c r="M564" i="5"/>
  <c r="M563" i="5"/>
  <c r="M562" i="5"/>
  <c r="M548" i="5"/>
  <c r="M547" i="5"/>
  <c r="M546" i="5"/>
  <c r="M545" i="5"/>
  <c r="M544" i="5"/>
  <c r="M515" i="5"/>
  <c r="M514" i="5"/>
  <c r="M513" i="5"/>
  <c r="M512" i="5"/>
  <c r="M511" i="5"/>
  <c r="M510" i="5"/>
  <c r="M509" i="5"/>
  <c r="M508" i="5"/>
  <c r="M507" i="5"/>
  <c r="M506" i="5"/>
  <c r="M492" i="5"/>
  <c r="M491" i="5"/>
  <c r="M490" i="5"/>
  <c r="M461" i="5"/>
  <c r="M460" i="5"/>
  <c r="M459" i="5"/>
  <c r="M458" i="5"/>
  <c r="M457" i="5"/>
  <c r="M456" i="5"/>
  <c r="M455" i="5"/>
  <c r="M454" i="5"/>
  <c r="M453" i="5"/>
  <c r="M452" i="5"/>
  <c r="M451" i="5"/>
  <c r="M450" i="5"/>
  <c r="M436" i="5"/>
  <c r="M407" i="5"/>
  <c r="M406" i="5"/>
  <c r="M405" i="5"/>
  <c r="M404" i="5"/>
  <c r="M403" i="5"/>
  <c r="M402" i="5"/>
  <c r="M401" i="5"/>
  <c r="M400" i="5"/>
  <c r="M399" i="5"/>
  <c r="M398" i="5"/>
  <c r="M397" i="5"/>
  <c r="M396" i="5"/>
  <c r="M395" i="5"/>
  <c r="M366" i="5"/>
  <c r="M352" i="5"/>
  <c r="M351" i="5"/>
  <c r="M350" i="5"/>
  <c r="M349" i="5"/>
  <c r="M348" i="5"/>
  <c r="M347" i="5"/>
  <c r="M346" i="5"/>
  <c r="M345" i="5"/>
  <c r="M344" i="5"/>
  <c r="M343" i="5"/>
  <c r="M342" i="5"/>
  <c r="M341" i="5"/>
  <c r="M312" i="5"/>
  <c r="M311" i="5"/>
  <c r="M310" i="5"/>
  <c r="M296" i="5"/>
  <c r="M295" i="5"/>
  <c r="M294" i="5"/>
  <c r="M293" i="5"/>
  <c r="M292" i="5"/>
  <c r="M291" i="5"/>
  <c r="M290" i="5"/>
  <c r="M289" i="5"/>
  <c r="M288" i="5"/>
  <c r="M287" i="5"/>
  <c r="M258" i="5"/>
  <c r="M257" i="5"/>
  <c r="M256" i="5"/>
  <c r="M255" i="5"/>
  <c r="M254" i="5"/>
  <c r="M240" i="5"/>
  <c r="M239" i="5"/>
  <c r="M238" i="5"/>
  <c r="M237" i="5"/>
  <c r="M236" i="5"/>
  <c r="M235" i="5"/>
  <c r="M234" i="5"/>
  <c r="M233" i="5"/>
  <c r="M204" i="5"/>
  <c r="M203" i="5"/>
  <c r="M202" i="5"/>
  <c r="M201" i="5"/>
  <c r="M200" i="5"/>
  <c r="M199" i="5"/>
  <c r="M198" i="5"/>
  <c r="M184" i="5"/>
  <c r="M183" i="5"/>
  <c r="M182" i="5"/>
  <c r="M181" i="5"/>
  <c r="M180" i="5"/>
  <c r="M179" i="5"/>
  <c r="M150" i="5"/>
  <c r="M149" i="5"/>
  <c r="M148" i="5"/>
  <c r="M147" i="5"/>
  <c r="M146" i="5"/>
  <c r="M145" i="5"/>
  <c r="M144" i="5"/>
  <c r="M143" i="5"/>
  <c r="M142" i="5"/>
  <c r="M128" i="5"/>
  <c r="M127" i="5"/>
  <c r="M126" i="5"/>
  <c r="M125" i="5"/>
  <c r="M96" i="5"/>
  <c r="M95" i="5"/>
  <c r="M94" i="5"/>
  <c r="M93" i="5"/>
  <c r="M92" i="5"/>
  <c r="M91" i="5"/>
  <c r="M90" i="5"/>
  <c r="M89" i="5"/>
  <c r="M88" i="5"/>
  <c r="M87" i="5"/>
  <c r="M86" i="5"/>
  <c r="M72" i="5"/>
  <c r="M71" i="5"/>
  <c r="M42" i="5"/>
  <c r="M41" i="5"/>
  <c r="M40" i="5"/>
  <c r="M39" i="5"/>
  <c r="M38" i="5"/>
  <c r="M37" i="5"/>
  <c r="M36" i="5"/>
  <c r="M35" i="5"/>
  <c r="M34" i="5"/>
  <c r="M33" i="5"/>
  <c r="M32" i="5"/>
  <c r="M31" i="5"/>
  <c r="M30" i="5"/>
  <c r="M998" i="5"/>
  <c r="M997" i="5"/>
  <c r="M996" i="5"/>
  <c r="M995" i="5"/>
  <c r="M994" i="5"/>
  <c r="M993" i="5"/>
  <c r="M992" i="5"/>
  <c r="M991" i="5"/>
  <c r="M990" i="5"/>
  <c r="M989" i="5"/>
  <c r="M988" i="5"/>
  <c r="M987" i="5"/>
  <c r="M986" i="5"/>
  <c r="M970" i="5"/>
  <c r="M969" i="5"/>
  <c r="M940" i="5"/>
  <c r="M939" i="5"/>
  <c r="M938" i="5"/>
  <c r="M937" i="5"/>
  <c r="M936" i="5"/>
  <c r="M935" i="5"/>
  <c r="M934" i="5"/>
  <c r="M933" i="5"/>
  <c r="M932" i="5"/>
  <c r="M931" i="5"/>
  <c r="M930" i="5"/>
  <c r="M914" i="5"/>
  <c r="M913" i="5"/>
  <c r="M912" i="5"/>
  <c r="M911" i="5"/>
  <c r="M882" i="5"/>
  <c r="M881" i="5"/>
  <c r="M880" i="5"/>
  <c r="M879" i="5"/>
  <c r="M878" i="5"/>
  <c r="M877" i="5"/>
  <c r="M876" i="5"/>
  <c r="M875" i="5"/>
  <c r="M874" i="5"/>
  <c r="M858" i="5"/>
  <c r="M857" i="5"/>
  <c r="M856" i="5"/>
  <c r="M855" i="5"/>
  <c r="M854" i="5"/>
  <c r="M853" i="5"/>
  <c r="M816" i="5"/>
  <c r="M815" i="5"/>
  <c r="M814" i="5"/>
  <c r="M813" i="5"/>
  <c r="M812" i="5"/>
  <c r="M811" i="5"/>
  <c r="M810" i="5"/>
  <c r="M794" i="5"/>
  <c r="M793" i="5"/>
  <c r="M792" i="5"/>
  <c r="M791" i="5"/>
  <c r="M790" i="5"/>
  <c r="M789" i="5"/>
  <c r="M788" i="5"/>
  <c r="M787" i="5"/>
  <c r="M758" i="5"/>
  <c r="M757" i="5"/>
  <c r="M756" i="5"/>
  <c r="M755" i="5"/>
  <c r="M754" i="5"/>
  <c r="M729" i="5"/>
  <c r="M728" i="5"/>
  <c r="M727" i="5"/>
  <c r="M726" i="5"/>
  <c r="M725" i="5"/>
  <c r="M724" i="5"/>
  <c r="M723" i="5"/>
  <c r="M722" i="5"/>
  <c r="M721" i="5"/>
  <c r="M720" i="5"/>
  <c r="M691" i="5"/>
  <c r="M690" i="5"/>
  <c r="M689" i="5"/>
  <c r="M673" i="5"/>
  <c r="M672" i="5"/>
  <c r="M671" i="5"/>
  <c r="M670" i="5"/>
  <c r="M669" i="5"/>
  <c r="M668" i="5"/>
  <c r="M667" i="5"/>
  <c r="M666" i="5"/>
  <c r="M665" i="5"/>
  <c r="M664" i="5"/>
  <c r="M663" i="5"/>
  <c r="M662" i="5"/>
  <c r="M633" i="5"/>
  <c r="M617" i="5"/>
  <c r="M616" i="5"/>
  <c r="M615" i="5"/>
  <c r="M614" i="5"/>
  <c r="M613" i="5"/>
  <c r="M612" i="5"/>
  <c r="M611" i="5"/>
  <c r="M610" i="5"/>
  <c r="M609" i="5"/>
  <c r="M608" i="5"/>
  <c r="M607" i="5"/>
  <c r="M606" i="5"/>
  <c r="M605" i="5"/>
  <c r="M589" i="5"/>
  <c r="M588" i="5"/>
  <c r="M587" i="5"/>
  <c r="M586" i="5"/>
  <c r="M585" i="5"/>
  <c r="M584" i="5"/>
  <c r="M583" i="5"/>
  <c r="M582" i="5"/>
  <c r="M581" i="5"/>
  <c r="M1583" i="5"/>
  <c r="M1567" i="5"/>
  <c r="M1551" i="5"/>
  <c r="M1535" i="5"/>
  <c r="M1519" i="5"/>
  <c r="M1503" i="5"/>
  <c r="M1487" i="5"/>
  <c r="M1471" i="5"/>
  <c r="M1455" i="5"/>
  <c r="M1439" i="5"/>
  <c r="M1423" i="5"/>
  <c r="M1407" i="5"/>
  <c r="M1391" i="5"/>
  <c r="M1375" i="5"/>
  <c r="M1359" i="5"/>
  <c r="M1343" i="5"/>
  <c r="M1327" i="5"/>
  <c r="M1311" i="5"/>
  <c r="M1301" i="5"/>
  <c r="M1283" i="5"/>
  <c r="M1278" i="5"/>
  <c r="M1271" i="5"/>
  <c r="M1263" i="5"/>
  <c r="M1255" i="5"/>
  <c r="M1247" i="5"/>
  <c r="M1239" i="5"/>
  <c r="M1231" i="5"/>
  <c r="M1223" i="5"/>
  <c r="M1215" i="5"/>
  <c r="M1207" i="5"/>
  <c r="M1199" i="5"/>
  <c r="M1191" i="5"/>
  <c r="M1183" i="5"/>
  <c r="M1175" i="5"/>
  <c r="M1167" i="5"/>
  <c r="M1159" i="5"/>
  <c r="M1151" i="5"/>
  <c r="M1143" i="5"/>
  <c r="M1135" i="5"/>
  <c r="M1127" i="5"/>
  <c r="M1119" i="5"/>
  <c r="M1111" i="5"/>
  <c r="M1103" i="5"/>
  <c r="M1095" i="5"/>
  <c r="M1087" i="5"/>
  <c r="M1079" i="5"/>
  <c r="M1071" i="5"/>
  <c r="M1063" i="5"/>
  <c r="M1055" i="5"/>
  <c r="M1047" i="5"/>
  <c r="M1039" i="5"/>
  <c r="M1031" i="5"/>
  <c r="M1023" i="5"/>
  <c r="M1015" i="5"/>
  <c r="M962" i="5"/>
  <c r="M909" i="5"/>
  <c r="M886" i="5"/>
  <c r="M848" i="5"/>
  <c r="M817" i="5"/>
  <c r="M764" i="5"/>
  <c r="M717" i="5"/>
  <c r="M694" i="5"/>
  <c r="M641" i="5"/>
  <c r="M9" i="5"/>
  <c r="M44" i="5"/>
  <c r="M62" i="5"/>
  <c r="M69" i="5"/>
  <c r="M114" i="5"/>
  <c r="M120" i="5"/>
  <c r="M152" i="5"/>
  <c r="M156" i="5"/>
  <c r="M174" i="5"/>
  <c r="M205" i="5"/>
  <c r="M211" i="5"/>
  <c r="M226" i="5"/>
  <c r="M228" i="5"/>
  <c r="M230" i="5"/>
  <c r="M260" i="5"/>
  <c r="M265" i="5"/>
  <c r="M267" i="5"/>
  <c r="M282" i="5"/>
  <c r="M284" i="5"/>
  <c r="M313" i="5"/>
  <c r="M315" i="5"/>
  <c r="M317" i="5"/>
  <c r="M319" i="5"/>
  <c r="M321" i="5"/>
  <c r="M323" i="5"/>
  <c r="M338" i="5"/>
  <c r="M340" i="5"/>
  <c r="M369" i="5"/>
  <c r="M371" i="5"/>
  <c r="M372" i="5"/>
  <c r="M374" i="5"/>
  <c r="M377" i="5"/>
  <c r="M378" i="5"/>
  <c r="M380" i="5"/>
  <c r="M408" i="5"/>
  <c r="M424" i="5"/>
  <c r="M426" i="5"/>
  <c r="M428" i="5"/>
  <c r="M430" i="5"/>
  <c r="M433" i="5"/>
  <c r="M435" i="5"/>
  <c r="M463" i="5"/>
  <c r="M478" i="5"/>
  <c r="M480" i="5"/>
  <c r="M482" i="5"/>
  <c r="M484" i="5"/>
  <c r="M486" i="5"/>
  <c r="M488" i="5"/>
  <c r="M517" i="5"/>
  <c r="M519" i="5"/>
  <c r="M534" i="5"/>
  <c r="M536" i="5"/>
  <c r="M538" i="5"/>
  <c r="M540" i="5"/>
  <c r="M542" i="5"/>
  <c r="M570" i="5"/>
  <c r="M572" i="5"/>
  <c r="M574" i="5"/>
  <c r="M576" i="5"/>
  <c r="M591" i="5"/>
  <c r="M592" i="5"/>
  <c r="M594" i="5"/>
  <c r="M596" i="5"/>
  <c r="M624" i="5"/>
  <c r="M626" i="5"/>
  <c r="M629" i="5"/>
  <c r="M631" i="5"/>
  <c r="M646" i="5"/>
  <c r="M649" i="5"/>
  <c r="M651" i="5"/>
  <c r="M679" i="5"/>
  <c r="M681" i="5"/>
  <c r="M683" i="5"/>
  <c r="M685" i="5"/>
  <c r="M687" i="5"/>
  <c r="M702" i="5"/>
  <c r="M704" i="5"/>
  <c r="M732" i="5"/>
  <c r="M734" i="5"/>
  <c r="M737" i="5"/>
  <c r="M739" i="5"/>
  <c r="M741" i="5"/>
  <c r="M743" i="5"/>
  <c r="M745" i="5"/>
  <c r="M773" i="5"/>
  <c r="M775" i="5"/>
  <c r="M777" i="5"/>
  <c r="M779" i="5"/>
  <c r="M781" i="5"/>
  <c r="M796" i="5"/>
  <c r="M798" i="5"/>
  <c r="M800" i="5"/>
  <c r="M828" i="5"/>
  <c r="M830" i="5"/>
  <c r="M832" i="5"/>
  <c r="M834" i="5"/>
  <c r="M836" i="5"/>
  <c r="M838" i="5"/>
  <c r="M840" i="5"/>
  <c r="M868" i="5"/>
  <c r="M870" i="5"/>
  <c r="M872" i="5"/>
  <c r="M887" i="5"/>
  <c r="M889" i="5"/>
  <c r="M891" i="5"/>
  <c r="M893" i="5"/>
  <c r="M895" i="5"/>
  <c r="M923" i="5"/>
  <c r="M926" i="5"/>
  <c r="M928" i="5"/>
  <c r="M943" i="5"/>
  <c r="M945" i="5"/>
  <c r="M947" i="5"/>
  <c r="M949" i="5"/>
  <c r="M977" i="5"/>
  <c r="M979" i="5"/>
  <c r="M981" i="5"/>
  <c r="M983" i="5"/>
  <c r="M985" i="5"/>
  <c r="M1000" i="5"/>
  <c r="M1002" i="5"/>
  <c r="M20" i="5"/>
  <c r="M23" i="5"/>
  <c r="M25" i="5"/>
  <c r="M27" i="5"/>
  <c r="M28" i="5"/>
  <c r="M45" i="5"/>
  <c r="M47" i="5"/>
  <c r="M78" i="5"/>
  <c r="M80" i="5"/>
  <c r="M82" i="5"/>
  <c r="M84" i="5"/>
  <c r="M101" i="5"/>
  <c r="M103" i="5"/>
  <c r="M105" i="5"/>
  <c r="M107" i="5"/>
  <c r="M136" i="5"/>
  <c r="M137" i="5"/>
  <c r="M2" i="5"/>
  <c r="Q139" i="5"/>
  <c r="R139" i="5" s="1"/>
  <c r="M159" i="5"/>
  <c r="Q162" i="5"/>
  <c r="R162" i="5" s="1"/>
  <c r="M195" i="5"/>
  <c r="Q213" i="5"/>
  <c r="R213" i="5" s="1"/>
  <c r="M218" i="5"/>
  <c r="Q221" i="5"/>
  <c r="R221" i="5" s="1"/>
  <c r="M269" i="5"/>
  <c r="Q272" i="5"/>
  <c r="R272" i="5" s="1"/>
  <c r="M277" i="5"/>
  <c r="Q280" i="5"/>
  <c r="R280" i="5" s="1"/>
  <c r="M328" i="5"/>
  <c r="Q331" i="5"/>
  <c r="R331" i="5" s="1"/>
  <c r="M336" i="5"/>
  <c r="Q354" i="5"/>
  <c r="R354" i="5" s="1"/>
  <c r="M387" i="5"/>
  <c r="Q390" i="5"/>
  <c r="R390" i="5" s="1"/>
  <c r="M410" i="5"/>
  <c r="Q413" i="5"/>
  <c r="R413" i="5" s="1"/>
  <c r="M418" i="5"/>
  <c r="Q421" i="5"/>
  <c r="R421" i="5" s="1"/>
  <c r="M469" i="5"/>
  <c r="Q472" i="5"/>
  <c r="R472" i="5" s="1"/>
  <c r="M477" i="5"/>
  <c r="Q523" i="5"/>
  <c r="R523" i="5" s="1"/>
  <c r="M528" i="5"/>
  <c r="Q531" i="5"/>
  <c r="R531" i="5" s="1"/>
  <c r="M551" i="5"/>
  <c r="Q581" i="5"/>
  <c r="R581" i="5" s="1"/>
  <c r="Q585" i="5"/>
  <c r="R585" i="5" s="1"/>
  <c r="Q589" i="5"/>
  <c r="R589" i="5" s="1"/>
  <c r="Q608" i="5"/>
  <c r="R608" i="5" s="1"/>
  <c r="Q612" i="5"/>
  <c r="R612" i="5" s="1"/>
  <c r="Q616" i="5"/>
  <c r="R616" i="5" s="1"/>
  <c r="Q663" i="5"/>
  <c r="R663" i="5" s="1"/>
  <c r="Q667" i="5"/>
  <c r="R667" i="5" s="1"/>
  <c r="Q671" i="5"/>
  <c r="R671" i="5" s="1"/>
  <c r="Q690" i="5"/>
  <c r="R690" i="5" s="1"/>
  <c r="Q722" i="5"/>
  <c r="R722" i="5" s="1"/>
  <c r="Q726" i="5"/>
  <c r="R726" i="5" s="1"/>
  <c r="Q754" i="5"/>
  <c r="R754" i="5" s="1"/>
  <c r="Q758" i="5"/>
  <c r="R758" i="5" s="1"/>
  <c r="Q790" i="5"/>
  <c r="R790" i="5" s="1"/>
  <c r="Q794" i="5"/>
  <c r="R794" i="5" s="1"/>
  <c r="Q813" i="5"/>
  <c r="R813" i="5" s="1"/>
  <c r="Q853" i="5"/>
  <c r="R853" i="5" s="1"/>
  <c r="Q857" i="5"/>
  <c r="R857" i="5" s="1"/>
  <c r="Q876" i="5"/>
  <c r="R876" i="5" s="1"/>
  <c r="Q880" i="5"/>
  <c r="R880" i="5" s="1"/>
  <c r="Q912" i="5"/>
  <c r="R912" i="5" s="1"/>
  <c r="Q931" i="5"/>
  <c r="R931" i="5" s="1"/>
  <c r="Q935" i="5"/>
  <c r="R935" i="5" s="1"/>
  <c r="Q939" i="5"/>
  <c r="R939" i="5" s="1"/>
  <c r="Q986" i="5"/>
  <c r="R986" i="5" s="1"/>
  <c r="Q990" i="5"/>
  <c r="R990" i="5" s="1"/>
  <c r="Q994" i="5"/>
  <c r="R994" i="5" s="1"/>
  <c r="Q998" i="5"/>
  <c r="R998" i="5" s="1"/>
  <c r="Q33" i="5"/>
  <c r="R33" i="5" s="1"/>
  <c r="Q37" i="5"/>
  <c r="R37" i="5" s="1"/>
  <c r="Q41" i="5"/>
  <c r="R41" i="5" s="1"/>
  <c r="Q86" i="5"/>
  <c r="R86" i="5" s="1"/>
  <c r="Q90" i="5"/>
  <c r="R90" i="5" s="1"/>
  <c r="Q94" i="5"/>
  <c r="R94" i="5" s="1"/>
  <c r="Q126" i="5"/>
  <c r="R126" i="5" s="1"/>
  <c r="Q143" i="5"/>
  <c r="R143" i="5" s="1"/>
  <c r="Q147" i="5"/>
  <c r="R147" i="5" s="1"/>
  <c r="Q179" i="5"/>
  <c r="R179" i="5" s="1"/>
  <c r="Q183" i="5"/>
  <c r="R183" i="5" s="1"/>
  <c r="Q200" i="5"/>
  <c r="R200" i="5" s="1"/>
  <c r="Q204" i="5"/>
  <c r="R204" i="5" s="1"/>
  <c r="Q236" i="5"/>
  <c r="R236" i="5" s="1"/>
  <c r="Q240" i="5"/>
  <c r="R240" i="5" s="1"/>
  <c r="Q257" i="5"/>
  <c r="R257" i="5" s="1"/>
  <c r="Q289" i="5"/>
  <c r="R289" i="5" s="1"/>
  <c r="Q293" i="5"/>
  <c r="R293" i="5" s="1"/>
  <c r="Q310" i="5"/>
  <c r="R310" i="5" s="1"/>
  <c r="Q342" i="5"/>
  <c r="R342" i="5" s="1"/>
  <c r="Q346" i="5"/>
  <c r="R346" i="5" s="1"/>
  <c r="Q350" i="5"/>
  <c r="R350" i="5" s="1"/>
  <c r="Q395" i="5"/>
  <c r="R395" i="5" s="1"/>
  <c r="Q399" i="5"/>
  <c r="R399" i="5" s="1"/>
  <c r="Q403" i="5"/>
  <c r="R403" i="5" s="1"/>
  <c r="Q407" i="5"/>
  <c r="R407" i="5" s="1"/>
  <c r="Q452" i="5"/>
  <c r="R452" i="5" s="1"/>
  <c r="Q456" i="5"/>
  <c r="R456" i="5" s="1"/>
  <c r="Q460" i="5"/>
  <c r="R460" i="5" s="1"/>
  <c r="Q492" i="5"/>
  <c r="R492" i="5" s="1"/>
  <c r="Q509" i="5"/>
  <c r="R509" i="5" s="1"/>
  <c r="M844" i="5"/>
  <c r="M698" i="5"/>
  <c r="M7" i="5"/>
  <c r="M13" i="5"/>
  <c r="M58" i="5"/>
  <c r="M64" i="5"/>
  <c r="M67" i="5"/>
  <c r="M100" i="5"/>
  <c r="M119" i="5"/>
  <c r="M151" i="5"/>
  <c r="M170" i="5"/>
  <c r="M177" i="5"/>
  <c r="M210" i="5"/>
  <c r="M264" i="5"/>
  <c r="M409" i="5"/>
  <c r="M843" i="5"/>
  <c r="M865" i="5"/>
  <c r="M896" i="5"/>
  <c r="M900" i="5"/>
  <c r="M916" i="5"/>
  <c r="M957" i="5"/>
  <c r="M973" i="5"/>
  <c r="M17" i="5"/>
  <c r="M50" i="5"/>
  <c r="M108" i="5"/>
  <c r="M111" i="5"/>
  <c r="M169" i="5"/>
  <c r="M187" i="5"/>
  <c r="M645" i="5"/>
  <c r="M966" i="5"/>
  <c r="M4" i="5"/>
  <c r="M10" i="5"/>
  <c r="M43" i="5"/>
  <c r="M63" i="5"/>
  <c r="M97" i="5"/>
  <c r="M117" i="5"/>
  <c r="M122" i="5"/>
  <c r="M155" i="5"/>
  <c r="M175" i="5"/>
  <c r="M209" i="5"/>
  <c r="M261" i="5"/>
  <c r="M158" i="5"/>
  <c r="M217" i="5"/>
  <c r="M276" i="5"/>
  <c r="M335" i="5"/>
  <c r="M417" i="5"/>
  <c r="Q137" i="5"/>
  <c r="R137" i="5" s="1"/>
  <c r="M157" i="5"/>
  <c r="Q160" i="5"/>
  <c r="R160" i="5" s="1"/>
  <c r="M165" i="5"/>
  <c r="Q196" i="5"/>
  <c r="R196" i="5" s="1"/>
  <c r="M216" i="5"/>
  <c r="Q219" i="5"/>
  <c r="R219" i="5" s="1"/>
  <c r="M252" i="5"/>
  <c r="Q270" i="5"/>
  <c r="R270" i="5" s="1"/>
  <c r="M275" i="5"/>
  <c r="Q278" i="5"/>
  <c r="R278" i="5" s="1"/>
  <c r="M326" i="5"/>
  <c r="Q329" i="5"/>
  <c r="R329" i="5" s="1"/>
  <c r="M334" i="5"/>
  <c r="Q337" i="5"/>
  <c r="R337" i="5" s="1"/>
  <c r="M385" i="5"/>
  <c r="Q388" i="5"/>
  <c r="R388" i="5" s="1"/>
  <c r="M393" i="5"/>
  <c r="Q411" i="5"/>
  <c r="R411" i="5" s="1"/>
  <c r="M416" i="5"/>
  <c r="Q419" i="5"/>
  <c r="R419" i="5" s="1"/>
  <c r="M467" i="5"/>
  <c r="Q470" i="5"/>
  <c r="R470" i="5" s="1"/>
  <c r="M475" i="5"/>
  <c r="Q493" i="5"/>
  <c r="R493" i="5" s="1"/>
  <c r="M526" i="5"/>
  <c r="Q529" i="5"/>
  <c r="R529" i="5" s="1"/>
  <c r="M549" i="5"/>
  <c r="Q552" i="5"/>
  <c r="R552" i="5" s="1"/>
  <c r="Q584" i="5"/>
  <c r="R584" i="5" s="1"/>
  <c r="Q588" i="5"/>
  <c r="R588" i="5" s="1"/>
  <c r="Q607" i="5"/>
  <c r="R607" i="5" s="1"/>
  <c r="Q611" i="5"/>
  <c r="R611" i="5" s="1"/>
  <c r="Q615" i="5"/>
  <c r="R615" i="5" s="1"/>
  <c r="Q662" i="5"/>
  <c r="R662" i="5" s="1"/>
  <c r="Q666" i="5"/>
  <c r="R666" i="5" s="1"/>
  <c r="Q670" i="5"/>
  <c r="R670" i="5" s="1"/>
  <c r="Q689" i="5"/>
  <c r="R689" i="5" s="1"/>
  <c r="Q721" i="5"/>
  <c r="R721" i="5" s="1"/>
  <c r="Q725" i="5"/>
  <c r="R725" i="5" s="1"/>
  <c r="Q729" i="5"/>
  <c r="R729" i="5" s="1"/>
  <c r="Q757" i="5"/>
  <c r="R757" i="5" s="1"/>
  <c r="Q789" i="5"/>
  <c r="R789" i="5" s="1"/>
  <c r="Q793" i="5"/>
  <c r="R793" i="5" s="1"/>
  <c r="Q812" i="5"/>
  <c r="R812" i="5" s="1"/>
  <c r="Q816" i="5"/>
  <c r="R816" i="5" s="1"/>
  <c r="Q856" i="5"/>
  <c r="R856" i="5" s="1"/>
  <c r="Q875" i="5"/>
  <c r="R875" i="5" s="1"/>
  <c r="Q879" i="5"/>
  <c r="R879" i="5" s="1"/>
  <c r="Q911" i="5"/>
  <c r="R911" i="5" s="1"/>
  <c r="Q930" i="5"/>
  <c r="R930" i="5" s="1"/>
  <c r="Q934" i="5"/>
  <c r="R934" i="5" s="1"/>
  <c r="Q938" i="5"/>
  <c r="R938" i="5" s="1"/>
  <c r="Q970" i="5"/>
  <c r="R970" i="5" s="1"/>
  <c r="Q989" i="5"/>
  <c r="R989" i="5" s="1"/>
  <c r="Q993" i="5"/>
  <c r="R993" i="5" s="1"/>
  <c r="Q997" i="5"/>
  <c r="R997" i="5" s="1"/>
  <c r="Q32" i="5"/>
  <c r="R32" i="5" s="1"/>
  <c r="Q36" i="5"/>
  <c r="R36" i="5" s="1"/>
  <c r="Q40" i="5"/>
  <c r="R40" i="5" s="1"/>
  <c r="Q72" i="5"/>
  <c r="R72" i="5" s="1"/>
  <c r="Q89" i="5"/>
  <c r="R89" i="5" s="1"/>
  <c r="Q93" i="5"/>
  <c r="R93" i="5" s="1"/>
  <c r="Q125" i="5"/>
  <c r="R125" i="5" s="1"/>
  <c r="Q142" i="5"/>
  <c r="R142" i="5" s="1"/>
  <c r="Q146" i="5"/>
  <c r="R146" i="5" s="1"/>
  <c r="Q150" i="5"/>
  <c r="R150" i="5" s="1"/>
  <c r="Q182" i="5"/>
  <c r="R182" i="5" s="1"/>
  <c r="Q199" i="5"/>
  <c r="R199" i="5" s="1"/>
  <c r="Q203" i="5"/>
  <c r="R203" i="5" s="1"/>
  <c r="Q235" i="5"/>
  <c r="R235" i="5" s="1"/>
  <c r="Q239" i="5"/>
  <c r="R239" i="5" s="1"/>
  <c r="Q256" i="5"/>
  <c r="R256" i="5" s="1"/>
  <c r="Q288" i="5"/>
  <c r="R288" i="5" s="1"/>
  <c r="Q292" i="5"/>
  <c r="R292" i="5" s="1"/>
  <c r="Q296" i="5"/>
  <c r="R296" i="5" s="1"/>
  <c r="Q341" i="5"/>
  <c r="R341" i="5" s="1"/>
  <c r="Q345" i="5"/>
  <c r="R345" i="5" s="1"/>
  <c r="Q349" i="5"/>
  <c r="R349" i="5" s="1"/>
  <c r="Q366" i="5"/>
  <c r="R366" i="5" s="1"/>
  <c r="Q398" i="5"/>
  <c r="R398" i="5" s="1"/>
  <c r="Q402" i="5"/>
  <c r="R402" i="5" s="1"/>
  <c r="Q406" i="5"/>
  <c r="R406" i="5" s="1"/>
  <c r="Q451" i="5"/>
  <c r="R451" i="5" s="1"/>
  <c r="Q455" i="5"/>
  <c r="R455" i="5" s="1"/>
  <c r="Q459" i="5"/>
  <c r="R459" i="5" s="1"/>
  <c r="Q491" i="5"/>
  <c r="R491" i="5" s="1"/>
  <c r="Q508" i="5"/>
  <c r="R508" i="5" s="1"/>
  <c r="Q512" i="5"/>
  <c r="R512" i="5" s="1"/>
  <c r="Q544" i="5"/>
  <c r="R544" i="5" s="1"/>
  <c r="Q548" i="5"/>
  <c r="R548" i="5" s="1"/>
  <c r="Q565" i="5"/>
  <c r="R565" i="5" s="1"/>
  <c r="Q569" i="5"/>
  <c r="R569" i="5" s="1"/>
  <c r="Q601" i="5"/>
  <c r="R601" i="5" s="1"/>
  <c r="Q618" i="5"/>
  <c r="R618" i="5" s="1"/>
  <c r="Q622" i="5"/>
  <c r="R622" i="5" s="1"/>
  <c r="Q654" i="5"/>
  <c r="R654" i="5" s="1"/>
  <c r="Q658" i="5"/>
  <c r="R658" i="5" s="1"/>
  <c r="Q675" i="5"/>
  <c r="R675" i="5" s="1"/>
  <c r="Q707" i="5"/>
  <c r="R707" i="5" s="1"/>
  <c r="Q711" i="5"/>
  <c r="R711" i="5" s="1"/>
  <c r="Q715" i="5"/>
  <c r="R715" i="5" s="1"/>
  <c r="Q747" i="5"/>
  <c r="R747" i="5" s="1"/>
  <c r="Q751" i="5"/>
  <c r="R751" i="5" s="1"/>
  <c r="Q768" i="5"/>
  <c r="R768" i="5" s="1"/>
  <c r="Q772" i="5"/>
  <c r="R772" i="5" s="1"/>
  <c r="Q804" i="5"/>
  <c r="R804" i="5" s="1"/>
  <c r="Q808" i="5"/>
  <c r="R808" i="5" s="1"/>
  <c r="Q825" i="5"/>
  <c r="R825" i="5" s="1"/>
  <c r="M860" i="5"/>
  <c r="M864" i="5"/>
  <c r="M225" i="5"/>
  <c r="M248" i="5"/>
  <c r="M301" i="5"/>
  <c r="M309" i="5"/>
  <c r="M362" i="5"/>
  <c r="M439" i="5"/>
  <c r="M447" i="5"/>
  <c r="M500" i="5"/>
  <c r="M553" i="5"/>
  <c r="M561" i="5"/>
  <c r="M637" i="5"/>
  <c r="M958" i="5"/>
  <c r="M3" i="5"/>
  <c r="M8" i="5"/>
  <c r="M14" i="5"/>
  <c r="M59" i="5"/>
  <c r="M65" i="5"/>
  <c r="M68" i="5"/>
  <c r="M99" i="5"/>
  <c r="M118" i="5"/>
  <c r="M124" i="5"/>
  <c r="M154" i="5"/>
  <c r="M173" i="5"/>
  <c r="M208" i="5"/>
  <c r="M262" i="5"/>
  <c r="M253" i="5"/>
  <c r="M386" i="5"/>
  <c r="M476" i="5"/>
  <c r="M550" i="5"/>
  <c r="M141" i="5"/>
  <c r="M215" i="5"/>
  <c r="M325" i="5"/>
  <c r="M384" i="5"/>
  <c r="M392" i="5"/>
  <c r="M415" i="5"/>
  <c r="M533" i="5"/>
  <c r="M842" i="5"/>
  <c r="M867" i="5"/>
  <c r="M899" i="5"/>
  <c r="Q951" i="5"/>
  <c r="R951" i="5" s="1"/>
  <c r="M953" i="5"/>
  <c r="M956" i="5"/>
  <c r="Q1008" i="5"/>
  <c r="R1008" i="5" s="1"/>
  <c r="M1010" i="5"/>
  <c r="M1013" i="5"/>
  <c r="Q57" i="5"/>
  <c r="R57" i="5" s="1"/>
  <c r="M74" i="5"/>
  <c r="M77" i="5"/>
  <c r="Q133" i="5"/>
  <c r="R133" i="5" s="1"/>
  <c r="M135" i="5"/>
  <c r="M168" i="5"/>
  <c r="M905" i="5"/>
  <c r="M6" i="5"/>
  <c r="M12" i="5"/>
  <c r="M16" i="5"/>
  <c r="M60" i="5"/>
  <c r="M66" i="5"/>
  <c r="M98" i="5"/>
  <c r="M115" i="5"/>
  <c r="M121" i="5"/>
  <c r="M153" i="5"/>
  <c r="M172" i="5"/>
  <c r="M176" i="5"/>
  <c r="M207" i="5"/>
  <c r="M232" i="5"/>
  <c r="M194" i="5"/>
  <c r="M327" i="5"/>
  <c r="M468" i="5"/>
  <c r="M527" i="5"/>
  <c r="M164" i="5"/>
  <c r="M223" i="5"/>
  <c r="M274" i="5"/>
  <c r="M333" i="5"/>
  <c r="M466" i="5"/>
  <c r="M474" i="5"/>
  <c r="M525" i="5"/>
  <c r="M140" i="5"/>
  <c r="Q158" i="5"/>
  <c r="R158" i="5" s="1"/>
  <c r="M163" i="5"/>
  <c r="Q194" i="5"/>
  <c r="R194" i="5" s="1"/>
  <c r="M214" i="5"/>
  <c r="Q217" i="5"/>
  <c r="R217" i="5" s="1"/>
  <c r="M222" i="5"/>
  <c r="Q253" i="5"/>
  <c r="R253" i="5" s="1"/>
  <c r="M273" i="5"/>
  <c r="Q276" i="5"/>
  <c r="R276" i="5" s="1"/>
  <c r="M281" i="5"/>
  <c r="Q327" i="5"/>
  <c r="R327" i="5" s="1"/>
  <c r="M332" i="5"/>
  <c r="Q335" i="5"/>
  <c r="R335" i="5" s="1"/>
  <c r="M383" i="5"/>
  <c r="Q386" i="5"/>
  <c r="R386" i="5" s="1"/>
  <c r="M391" i="5"/>
  <c r="Q409" i="5"/>
  <c r="R409" i="5" s="1"/>
  <c r="M414" i="5"/>
  <c r="Q417" i="5"/>
  <c r="R417" i="5" s="1"/>
  <c r="M465" i="5"/>
  <c r="Q468" i="5"/>
  <c r="R468" i="5" s="1"/>
  <c r="M473" i="5"/>
  <c r="Q476" i="5"/>
  <c r="R476" i="5" s="1"/>
  <c r="M524" i="5"/>
  <c r="Q527" i="5"/>
  <c r="R527" i="5" s="1"/>
  <c r="M532" i="5"/>
  <c r="Q550" i="5"/>
  <c r="R550" i="5" s="1"/>
  <c r="Q583" i="5"/>
  <c r="R583" i="5" s="1"/>
  <c r="Q587" i="5"/>
  <c r="R587" i="5" s="1"/>
  <c r="Q606" i="5"/>
  <c r="R606" i="5" s="1"/>
  <c r="Q610" i="5"/>
  <c r="R610" i="5" s="1"/>
  <c r="Q614" i="5"/>
  <c r="R614" i="5" s="1"/>
  <c r="Q633" i="5"/>
  <c r="R633" i="5" s="1"/>
  <c r="Q665" i="5"/>
  <c r="R665" i="5" s="1"/>
  <c r="Q669" i="5"/>
  <c r="R669" i="5" s="1"/>
  <c r="Q673" i="5"/>
  <c r="R673" i="5" s="1"/>
  <c r="Q720" i="5"/>
  <c r="R720" i="5" s="1"/>
  <c r="Q724" i="5"/>
  <c r="R724" i="5" s="1"/>
  <c r="Q728" i="5"/>
  <c r="R728" i="5" s="1"/>
  <c r="Q756" i="5"/>
  <c r="R756" i="5" s="1"/>
  <c r="Q788" i="5"/>
  <c r="R788" i="5" s="1"/>
  <c r="Q792" i="5"/>
  <c r="R792" i="5" s="1"/>
  <c r="Q811" i="5"/>
  <c r="R811" i="5" s="1"/>
  <c r="Q815" i="5"/>
  <c r="R815" i="5" s="1"/>
  <c r="Q855" i="5"/>
  <c r="R855" i="5" s="1"/>
  <c r="Q874" i="5"/>
  <c r="R874" i="5" s="1"/>
  <c r="Q878" i="5"/>
  <c r="R878" i="5" s="1"/>
  <c r="Q882" i="5"/>
  <c r="R882" i="5" s="1"/>
  <c r="Q914" i="5"/>
  <c r="R914" i="5" s="1"/>
  <c r="Q933" i="5"/>
  <c r="R933" i="5" s="1"/>
  <c r="Q937" i="5"/>
  <c r="R937" i="5" s="1"/>
  <c r="Q969" i="5"/>
  <c r="R969" i="5" s="1"/>
  <c r="Q988" i="5"/>
  <c r="R988" i="5" s="1"/>
  <c r="Q992" i="5"/>
  <c r="R992" i="5" s="1"/>
  <c r="Q996" i="5"/>
  <c r="R996" i="5" s="1"/>
  <c r="Q31" i="5"/>
  <c r="R31" i="5" s="1"/>
  <c r="Q35" i="5"/>
  <c r="R35" i="5" s="1"/>
  <c r="Q39" i="5"/>
  <c r="R39" i="5" s="1"/>
  <c r="Q71" i="5"/>
  <c r="R71" i="5" s="1"/>
  <c r="Q88" i="5"/>
  <c r="R88" i="5" s="1"/>
  <c r="Q92" i="5"/>
  <c r="R92" i="5" s="1"/>
  <c r="Q96" i="5"/>
  <c r="R96" i="5" s="1"/>
  <c r="Q128" i="5"/>
  <c r="R128" i="5" s="1"/>
  <c r="Q145" i="5"/>
  <c r="R145" i="5" s="1"/>
  <c r="Q149" i="5"/>
  <c r="R149" i="5" s="1"/>
  <c r="Q181" i="5"/>
  <c r="R181" i="5" s="1"/>
  <c r="Q198" i="5"/>
  <c r="R198" i="5" s="1"/>
  <c r="Q202" i="5"/>
  <c r="R202" i="5" s="1"/>
  <c r="Q234" i="5"/>
  <c r="R234" i="5" s="1"/>
  <c r="Q238" i="5"/>
  <c r="R238" i="5" s="1"/>
  <c r="Q255" i="5"/>
  <c r="R255" i="5" s="1"/>
  <c r="Q287" i="5"/>
  <c r="R287" i="5" s="1"/>
  <c r="Q291" i="5"/>
  <c r="R291" i="5" s="1"/>
  <c r="Q295" i="5"/>
  <c r="R295" i="5" s="1"/>
  <c r="Q312" i="5"/>
  <c r="R312" i="5" s="1"/>
  <c r="Q344" i="5"/>
  <c r="R344" i="5" s="1"/>
  <c r="Q348" i="5"/>
  <c r="R348" i="5" s="1"/>
  <c r="Q352" i="5"/>
  <c r="R352" i="5" s="1"/>
  <c r="Q397" i="5"/>
  <c r="R397" i="5" s="1"/>
  <c r="Q401" i="5"/>
  <c r="R401" i="5" s="1"/>
  <c r="Q405" i="5"/>
  <c r="R405" i="5" s="1"/>
  <c r="Q450" i="5"/>
  <c r="R450" i="5" s="1"/>
  <c r="Q454" i="5"/>
  <c r="R454" i="5" s="1"/>
  <c r="Q458" i="5"/>
  <c r="R458" i="5" s="1"/>
  <c r="Q490" i="5"/>
  <c r="R490" i="5" s="1"/>
  <c r="Q507" i="5"/>
  <c r="R507" i="5" s="1"/>
  <c r="Q511" i="5"/>
  <c r="R511" i="5" s="1"/>
  <c r="Q515" i="5"/>
  <c r="R515" i="5" s="1"/>
  <c r="M859" i="5"/>
  <c r="M863" i="5"/>
  <c r="M852" i="5"/>
  <c r="Q1284" i="5"/>
  <c r="R1284" i="5" s="1"/>
  <c r="Q1788" i="5"/>
  <c r="R1788" i="5" s="1"/>
  <c r="Q1796" i="5"/>
  <c r="R1796" i="5" s="1"/>
  <c r="Q1804" i="5"/>
  <c r="R1804" i="5" s="1"/>
  <c r="Q1785" i="5"/>
  <c r="R1785" i="5" s="1"/>
  <c r="Q1793" i="5"/>
  <c r="R1793" i="5" s="1"/>
  <c r="Q1801" i="5"/>
  <c r="R1801" i="5" s="1"/>
  <c r="Q1809" i="5"/>
  <c r="R1809" i="5" s="1"/>
  <c r="Q1817" i="5"/>
  <c r="R1817" i="5" s="1"/>
  <c r="Q1825" i="5"/>
  <c r="R1825" i="5" s="1"/>
  <c r="Q1833" i="5"/>
  <c r="R1833" i="5" s="1"/>
  <c r="Q1841" i="5"/>
  <c r="R1841" i="5" s="1"/>
  <c r="Q1849" i="5"/>
  <c r="R1849" i="5" s="1"/>
  <c r="Q1857" i="5"/>
  <c r="R1857" i="5" s="1"/>
  <c r="Q1865" i="5"/>
  <c r="R1865" i="5" s="1"/>
  <c r="Q1873" i="5"/>
  <c r="R1873" i="5" s="1"/>
  <c r="Q1881" i="5"/>
  <c r="R1881" i="5" s="1"/>
  <c r="Q1889" i="5"/>
  <c r="R1889" i="5" s="1"/>
  <c r="Q1897" i="5"/>
  <c r="R1897" i="5" s="1"/>
  <c r="Q1905" i="5"/>
  <c r="R1905" i="5" s="1"/>
  <c r="Q1913" i="5"/>
  <c r="R1913" i="5" s="1"/>
  <c r="Q1921" i="5"/>
  <c r="R1921" i="5" s="1"/>
  <c r="Q1929" i="5"/>
  <c r="R1929" i="5" s="1"/>
  <c r="Q1937" i="5"/>
  <c r="R1937" i="5" s="1"/>
  <c r="Q1945" i="5"/>
  <c r="R1945" i="5" s="1"/>
  <c r="Q1953" i="5"/>
  <c r="R1953" i="5" s="1"/>
  <c r="Q1961" i="5"/>
  <c r="R1961" i="5" s="1"/>
  <c r="Q1969" i="5"/>
  <c r="R1969" i="5" s="1"/>
  <c r="Q1977" i="5"/>
  <c r="R1977" i="5" s="1"/>
  <c r="Q1985" i="5"/>
  <c r="R1985" i="5" s="1"/>
  <c r="Q1993" i="5"/>
  <c r="R1993" i="5" s="1"/>
  <c r="Q2001" i="5"/>
  <c r="R2001" i="5" s="1"/>
  <c r="Q2009" i="5"/>
  <c r="R2009" i="5" s="1"/>
  <c r="Q2017" i="5"/>
  <c r="R2017" i="5" s="1"/>
  <c r="Q2025" i="5"/>
  <c r="R2025" i="5" s="1"/>
  <c r="Q2033" i="5"/>
  <c r="R2033" i="5" s="1"/>
  <c r="Q2054" i="5"/>
  <c r="R2054" i="5" s="1"/>
  <c r="Q2063" i="5"/>
  <c r="R2063" i="5" s="1"/>
  <c r="Q2086" i="5"/>
  <c r="R2086" i="5" s="1"/>
  <c r="Q2095" i="5"/>
  <c r="R2095" i="5" s="1"/>
  <c r="Q1783" i="5"/>
  <c r="R1783" i="5" s="1"/>
  <c r="Q1791" i="5"/>
  <c r="R1791" i="5" s="1"/>
  <c r="Q1799" i="5"/>
  <c r="R1799" i="5" s="1"/>
  <c r="Q1807" i="5"/>
  <c r="R1807" i="5" s="1"/>
  <c r="Q1815" i="5"/>
  <c r="R1815" i="5" s="1"/>
  <c r="Q1823" i="5"/>
  <c r="R1823" i="5" s="1"/>
  <c r="Q1831" i="5"/>
  <c r="R1831" i="5" s="1"/>
  <c r="Q1839" i="5"/>
  <c r="R1839" i="5" s="1"/>
  <c r="Q1847" i="5"/>
  <c r="R1847" i="5" s="1"/>
  <c r="Q1855" i="5"/>
  <c r="R1855" i="5" s="1"/>
  <c r="Q1863" i="5"/>
  <c r="R1863" i="5" s="1"/>
  <c r="Q1871" i="5"/>
  <c r="R1871" i="5" s="1"/>
  <c r="Q1879" i="5"/>
  <c r="R1879" i="5" s="1"/>
  <c r="Q1887" i="5"/>
  <c r="R1887" i="5" s="1"/>
  <c r="Q1895" i="5"/>
  <c r="R1895" i="5" s="1"/>
  <c r="Q1903" i="5"/>
  <c r="R1903" i="5" s="1"/>
  <c r="Q1911" i="5"/>
  <c r="R1911" i="5" s="1"/>
  <c r="Q1919" i="5"/>
  <c r="R1919" i="5" s="1"/>
  <c r="Q1927" i="5"/>
  <c r="R1927" i="5" s="1"/>
  <c r="Q1935" i="5"/>
  <c r="R1935" i="5" s="1"/>
  <c r="Q1943" i="5"/>
  <c r="R1943" i="5" s="1"/>
  <c r="Q1951" i="5"/>
  <c r="R1951" i="5" s="1"/>
  <c r="Q1959" i="5"/>
  <c r="R1959" i="5" s="1"/>
  <c r="Q1967" i="5"/>
  <c r="R1967" i="5" s="1"/>
  <c r="Q1975" i="5"/>
  <c r="R1975" i="5" s="1"/>
  <c r="Q1983" i="5"/>
  <c r="R1983" i="5" s="1"/>
  <c r="Q1991" i="5"/>
  <c r="R1991" i="5" s="1"/>
  <c r="Q1999" i="5"/>
  <c r="R1999" i="5" s="1"/>
  <c r="Q2007" i="5"/>
  <c r="R2007" i="5" s="1"/>
  <c r="Q2015" i="5"/>
  <c r="R2015" i="5" s="1"/>
  <c r="Q2023" i="5"/>
  <c r="R2023" i="5" s="1"/>
  <c r="Q2031" i="5"/>
  <c r="R2031" i="5" s="1"/>
  <c r="Q2038" i="5"/>
  <c r="R2038" i="5" s="1"/>
  <c r="Q2062" i="5"/>
  <c r="R2062" i="5" s="1"/>
  <c r="Q2071" i="5"/>
  <c r="R2071" i="5" s="1"/>
  <c r="Q2094" i="5"/>
  <c r="R2094" i="5" s="1"/>
  <c r="Q1787" i="5"/>
  <c r="R1787" i="5" s="1"/>
  <c r="Q1795" i="5"/>
  <c r="R1795" i="5" s="1"/>
  <c r="Q1803" i="5"/>
  <c r="R1803" i="5" s="1"/>
  <c r="Q1811" i="5"/>
  <c r="R1811" i="5" s="1"/>
  <c r="Q1819" i="5"/>
  <c r="R1819" i="5" s="1"/>
  <c r="Q1827" i="5"/>
  <c r="R1827" i="5" s="1"/>
  <c r="Q1835" i="5"/>
  <c r="R1835" i="5" s="1"/>
  <c r="Q1843" i="5"/>
  <c r="R1843" i="5" s="1"/>
  <c r="Q1851" i="5"/>
  <c r="R1851" i="5" s="1"/>
  <c r="Q1859" i="5"/>
  <c r="R1859" i="5" s="1"/>
  <c r="Q1867" i="5"/>
  <c r="R1867" i="5" s="1"/>
  <c r="Q1875" i="5"/>
  <c r="R1875" i="5" s="1"/>
  <c r="Q1883" i="5"/>
  <c r="R1883" i="5" s="1"/>
  <c r="Q1891" i="5"/>
  <c r="R1891" i="5" s="1"/>
  <c r="Q1899" i="5"/>
  <c r="R1899" i="5" s="1"/>
  <c r="Q1907" i="5"/>
  <c r="R1907" i="5" s="1"/>
  <c r="Q1915" i="5"/>
  <c r="R1915" i="5" s="1"/>
  <c r="Q1923" i="5"/>
  <c r="R1923" i="5" s="1"/>
  <c r="Q1931" i="5"/>
  <c r="R1931" i="5" s="1"/>
  <c r="Q1939" i="5"/>
  <c r="R1939" i="5" s="1"/>
  <c r="Q1947" i="5"/>
  <c r="R1947" i="5" s="1"/>
  <c r="Q1955" i="5"/>
  <c r="R1955" i="5" s="1"/>
  <c r="Q1963" i="5"/>
  <c r="R1963" i="5" s="1"/>
  <c r="Q1971" i="5"/>
  <c r="R1971" i="5" s="1"/>
  <c r="Q1979" i="5"/>
  <c r="R1979" i="5" s="1"/>
  <c r="Q1987" i="5"/>
  <c r="R1987" i="5" s="1"/>
  <c r="Q1995" i="5"/>
  <c r="R1995" i="5" s="1"/>
  <c r="Q2003" i="5"/>
  <c r="R2003" i="5" s="1"/>
  <c r="Q2011" i="5"/>
  <c r="R2011" i="5" s="1"/>
  <c r="Q2019" i="5"/>
  <c r="R2019" i="5" s="1"/>
  <c r="Q2027" i="5"/>
  <c r="R2027" i="5" s="1"/>
  <c r="Q2035" i="5"/>
  <c r="R2035" i="5" s="1"/>
  <c r="Q2046" i="5"/>
  <c r="R2046" i="5" s="1"/>
  <c r="Q2055" i="5"/>
  <c r="R2055" i="5" s="1"/>
  <c r="Q2078" i="5"/>
  <c r="R2078" i="5" s="1"/>
  <c r="Q2087" i="5"/>
  <c r="R2087" i="5" s="1"/>
  <c r="Q2041" i="5"/>
  <c r="R2041" i="5" s="1"/>
  <c r="Q2049" i="5"/>
  <c r="R2049" i="5" s="1"/>
  <c r="Q2057" i="5"/>
  <c r="R2057" i="5" s="1"/>
  <c r="Q2065" i="5"/>
  <c r="R2065" i="5" s="1"/>
  <c r="Q2073" i="5"/>
  <c r="R2073" i="5" s="1"/>
  <c r="Q2081" i="5"/>
  <c r="R2081" i="5" s="1"/>
  <c r="Q2089" i="5"/>
  <c r="R2089" i="5" s="1"/>
  <c r="Q2097" i="5"/>
  <c r="R2097" i="5" s="1"/>
  <c r="Q2105" i="5"/>
  <c r="R2105" i="5" s="1"/>
  <c r="Q2113" i="5"/>
  <c r="R2113" i="5" s="1"/>
  <c r="Q2121" i="5"/>
  <c r="R2121" i="5" s="1"/>
  <c r="Q2129" i="5"/>
  <c r="R2129" i="5" s="1"/>
  <c r="Q2137" i="5"/>
  <c r="R2137" i="5" s="1"/>
  <c r="Q2145" i="5"/>
  <c r="R2145" i="5" s="1"/>
  <c r="Q2153" i="5"/>
  <c r="R2153" i="5" s="1"/>
  <c r="Q2161" i="5"/>
  <c r="R2161" i="5" s="1"/>
  <c r="Q2169" i="5"/>
  <c r="R2169" i="5" s="1"/>
  <c r="Q2177" i="5"/>
  <c r="R2177" i="5" s="1"/>
  <c r="Q2185" i="5"/>
  <c r="R2185" i="5" s="1"/>
  <c r="Q2193" i="5"/>
  <c r="R2193" i="5" s="1"/>
  <c r="Q2201" i="5"/>
  <c r="R2201" i="5" s="1"/>
  <c r="Q2209" i="5"/>
  <c r="R2209" i="5" s="1"/>
  <c r="Q2217" i="5"/>
  <c r="R2217" i="5" s="1"/>
  <c r="Q2225" i="5"/>
  <c r="R2225" i="5" s="1"/>
  <c r="Q2233" i="5"/>
  <c r="R2233" i="5" s="1"/>
  <c r="Q2241" i="5"/>
  <c r="R2241" i="5" s="1"/>
  <c r="Q2249" i="5"/>
  <c r="R2249" i="5" s="1"/>
  <c r="Q2257" i="5"/>
  <c r="R2257" i="5" s="1"/>
  <c r="Q2265" i="5"/>
  <c r="R2265" i="5" s="1"/>
  <c r="Q2273" i="5"/>
  <c r="R2273" i="5" s="1"/>
  <c r="Q2281" i="5"/>
  <c r="R2281" i="5" s="1"/>
  <c r="Q2289" i="5"/>
  <c r="R2289" i="5" s="1"/>
  <c r="Q2297" i="5"/>
  <c r="R2297" i="5" s="1"/>
  <c r="Q2305" i="5"/>
  <c r="R2305" i="5" s="1"/>
  <c r="Q2313" i="5"/>
  <c r="R2313" i="5" s="1"/>
  <c r="Q2321" i="5"/>
  <c r="R2321" i="5" s="1"/>
  <c r="Q2329" i="5"/>
  <c r="R2329" i="5" s="1"/>
  <c r="Q2337" i="5"/>
  <c r="R2337" i="5" s="1"/>
  <c r="Q2345" i="5"/>
  <c r="R2345" i="5" s="1"/>
  <c r="Q2353" i="5"/>
  <c r="R2353" i="5" s="1"/>
  <c r="Q2361" i="5"/>
  <c r="R2361" i="5" s="1"/>
  <c r="Q2369" i="5"/>
  <c r="R2369" i="5" s="1"/>
  <c r="Q2377" i="5"/>
  <c r="R2377" i="5" s="1"/>
  <c r="Q2385" i="5"/>
  <c r="R2385" i="5" s="1"/>
  <c r="Q2393" i="5"/>
  <c r="R2393" i="5" s="1"/>
  <c r="Q2401" i="5"/>
  <c r="R2401" i="5" s="1"/>
  <c r="Q2409" i="5"/>
  <c r="R2409" i="5" s="1"/>
  <c r="Q2417" i="5"/>
  <c r="R2417" i="5" s="1"/>
  <c r="Q2425" i="5"/>
  <c r="R2425" i="5" s="1"/>
  <c r="Q2433" i="5"/>
  <c r="R2433" i="5" s="1"/>
  <c r="Q2441" i="5"/>
  <c r="R2441" i="5" s="1"/>
  <c r="Q2449" i="5"/>
  <c r="R2449" i="5" s="1"/>
  <c r="Q2457" i="5"/>
  <c r="R2457" i="5" s="1"/>
  <c r="Q2465" i="5"/>
  <c r="R2465" i="5" s="1"/>
  <c r="Q2473" i="5"/>
  <c r="R2473" i="5" s="1"/>
  <c r="Q2481" i="5"/>
  <c r="R2481" i="5" s="1"/>
  <c r="Q2489" i="5"/>
  <c r="R2489" i="5" s="1"/>
  <c r="Q2497" i="5"/>
  <c r="R2497" i="5" s="1"/>
  <c r="Q2505" i="5"/>
  <c r="R2505" i="5" s="1"/>
  <c r="Q2513" i="5"/>
  <c r="R2513" i="5" s="1"/>
  <c r="Q2521" i="5"/>
  <c r="R2521" i="5" s="1"/>
  <c r="Q2529" i="5"/>
  <c r="R2529" i="5" s="1"/>
  <c r="Q2537" i="5"/>
  <c r="R2537" i="5" s="1"/>
  <c r="Q2545" i="5"/>
  <c r="R2545" i="5" s="1"/>
  <c r="Q2553" i="5"/>
  <c r="R2553" i="5" s="1"/>
  <c r="Q2561" i="5"/>
  <c r="R2561" i="5" s="1"/>
  <c r="Q2569" i="5"/>
  <c r="R2569" i="5" s="1"/>
  <c r="Q2577" i="5"/>
  <c r="R2577" i="5" s="1"/>
  <c r="Q2585" i="5"/>
  <c r="R2585" i="5" s="1"/>
  <c r="Q2593" i="5"/>
  <c r="R2593" i="5" s="1"/>
  <c r="Q2601" i="5"/>
  <c r="R2601" i="5" s="1"/>
  <c r="Q2609" i="5"/>
  <c r="R2609" i="5" s="1"/>
  <c r="Q2617" i="5"/>
  <c r="R2617" i="5" s="1"/>
  <c r="Q2625" i="5"/>
  <c r="R2625" i="5" s="1"/>
  <c r="Q2633" i="5"/>
  <c r="R2633" i="5" s="1"/>
  <c r="Q2641" i="5"/>
  <c r="R2641" i="5" s="1"/>
  <c r="Q2649" i="5"/>
  <c r="R2649" i="5" s="1"/>
  <c r="Q2657" i="5"/>
  <c r="R2657" i="5" s="1"/>
  <c r="Q2662" i="5"/>
  <c r="R2662" i="5" s="1"/>
  <c r="Q2666" i="5"/>
  <c r="R2666" i="5" s="1"/>
  <c r="Q2670" i="5"/>
  <c r="R2670" i="5" s="1"/>
  <c r="Q2674" i="5"/>
  <c r="R2674" i="5" s="1"/>
  <c r="Q2678" i="5"/>
  <c r="R2678" i="5" s="1"/>
  <c r="Q2682" i="5"/>
  <c r="R2682" i="5" s="1"/>
  <c r="Q2686" i="5"/>
  <c r="R2686" i="5" s="1"/>
  <c r="Q2690" i="5"/>
  <c r="R2690" i="5" s="1"/>
  <c r="Q2694" i="5"/>
  <c r="R2694" i="5" s="1"/>
  <c r="Q2698" i="5"/>
  <c r="R2698" i="5" s="1"/>
  <c r="Q2702" i="5"/>
  <c r="R2702" i="5" s="1"/>
  <c r="Q2706" i="5"/>
  <c r="R2706" i="5" s="1"/>
  <c r="Q2710" i="5"/>
  <c r="R2710" i="5" s="1"/>
  <c r="Q2714" i="5"/>
  <c r="R2714" i="5" s="1"/>
  <c r="Q2718" i="5"/>
  <c r="R2718" i="5" s="1"/>
  <c r="Q2722" i="5"/>
  <c r="R2722" i="5" s="1"/>
  <c r="Q2726" i="5"/>
  <c r="R2726" i="5" s="1"/>
  <c r="Q2730" i="5"/>
  <c r="R2730" i="5" s="1"/>
  <c r="Q2736" i="5"/>
  <c r="R2736" i="5" s="1"/>
  <c r="Q2744" i="5"/>
  <c r="R2744" i="5" s="1"/>
  <c r="Q2752" i="5"/>
  <c r="R2752" i="5" s="1"/>
  <c r="Q2760" i="5"/>
  <c r="R2760" i="5" s="1"/>
  <c r="Q2768" i="5"/>
  <c r="R2768" i="5" s="1"/>
  <c r="Q2776" i="5"/>
  <c r="R2776" i="5" s="1"/>
  <c r="Q2784" i="5"/>
  <c r="R2784" i="5" s="1"/>
  <c r="Q2792" i="5"/>
  <c r="R2792" i="5" s="1"/>
  <c r="Q2800" i="5"/>
  <c r="R2800" i="5" s="1"/>
  <c r="Q2808" i="5"/>
  <c r="R2808" i="5" s="1"/>
  <c r="Q2816" i="5"/>
  <c r="R2816" i="5" s="1"/>
  <c r="Q2824" i="5"/>
  <c r="R2824" i="5" s="1"/>
  <c r="Q2832" i="5"/>
  <c r="R2832" i="5" s="1"/>
  <c r="Q2840" i="5"/>
  <c r="R2840" i="5" s="1"/>
  <c r="Q2848" i="5"/>
  <c r="R2848" i="5" s="1"/>
  <c r="Q2856" i="5"/>
  <c r="R2856" i="5" s="1"/>
  <c r="Q2864" i="5"/>
  <c r="R2864" i="5" s="1"/>
  <c r="Q2872" i="5"/>
  <c r="R2872" i="5" s="1"/>
  <c r="Q2880" i="5"/>
  <c r="R2880" i="5" s="1"/>
  <c r="Q2888" i="5"/>
  <c r="R2888" i="5" s="1"/>
  <c r="Q2896" i="5"/>
  <c r="R2896" i="5" s="1"/>
  <c r="Q2904" i="5"/>
  <c r="R2904" i="5" s="1"/>
  <c r="Q2912" i="5"/>
  <c r="R2912" i="5" s="1"/>
  <c r="Q2920" i="5"/>
  <c r="R2920" i="5" s="1"/>
  <c r="Q2928" i="5"/>
  <c r="R2928" i="5" s="1"/>
  <c r="Q2936" i="5"/>
  <c r="R2936" i="5" s="1"/>
  <c r="Q2944" i="5"/>
  <c r="R2944" i="5" s="1"/>
  <c r="Q2952" i="5"/>
  <c r="R2952" i="5" s="1"/>
  <c r="Q2960" i="5"/>
  <c r="R2960" i="5" s="1"/>
  <c r="Q2968" i="5"/>
  <c r="R2968" i="5" s="1"/>
  <c r="Q2976" i="5"/>
  <c r="R2976" i="5" s="1"/>
  <c r="Q2984" i="5"/>
  <c r="R2984" i="5" s="1"/>
  <c r="Q3078" i="5"/>
  <c r="R3078" i="5" s="1"/>
  <c r="Q3110" i="5"/>
  <c r="R3110" i="5" s="1"/>
  <c r="Q2733" i="5"/>
  <c r="R2733" i="5" s="1"/>
  <c r="Q2741" i="5"/>
  <c r="R2741" i="5" s="1"/>
  <c r="Q2749" i="5"/>
  <c r="R2749" i="5" s="1"/>
  <c r="Q2757" i="5"/>
  <c r="R2757" i="5" s="1"/>
  <c r="Q2765" i="5"/>
  <c r="R2765" i="5" s="1"/>
  <c r="Q2773" i="5"/>
  <c r="R2773" i="5" s="1"/>
  <c r="Q2781" i="5"/>
  <c r="R2781" i="5" s="1"/>
  <c r="Q2789" i="5"/>
  <c r="R2789" i="5" s="1"/>
  <c r="Q2797" i="5"/>
  <c r="R2797" i="5" s="1"/>
  <c r="Q2805" i="5"/>
  <c r="R2805" i="5" s="1"/>
  <c r="Q2813" i="5"/>
  <c r="R2813" i="5" s="1"/>
  <c r="Q2821" i="5"/>
  <c r="R2821" i="5" s="1"/>
  <c r="Q2829" i="5"/>
  <c r="R2829" i="5" s="1"/>
  <c r="Q2837" i="5"/>
  <c r="R2837" i="5" s="1"/>
  <c r="Q2845" i="5"/>
  <c r="R2845" i="5" s="1"/>
  <c r="Q2853" i="5"/>
  <c r="R2853" i="5" s="1"/>
  <c r="Q2861" i="5"/>
  <c r="R2861" i="5" s="1"/>
  <c r="Q2869" i="5"/>
  <c r="R2869" i="5" s="1"/>
  <c r="Q2877" i="5"/>
  <c r="R2877" i="5" s="1"/>
  <c r="Q2885" i="5"/>
  <c r="R2885" i="5" s="1"/>
  <c r="Q2893" i="5"/>
  <c r="R2893" i="5" s="1"/>
  <c r="Q2901" i="5"/>
  <c r="R2901" i="5" s="1"/>
  <c r="Q2909" i="5"/>
  <c r="R2909" i="5" s="1"/>
  <c r="Q2917" i="5"/>
  <c r="R2917" i="5" s="1"/>
  <c r="Q2925" i="5"/>
  <c r="R2925" i="5" s="1"/>
  <c r="Q2933" i="5"/>
  <c r="R2933" i="5" s="1"/>
  <c r="Q2941" i="5"/>
  <c r="R2941" i="5" s="1"/>
  <c r="Q2949" i="5"/>
  <c r="R2949" i="5" s="1"/>
  <c r="Q2957" i="5"/>
  <c r="R2957" i="5" s="1"/>
  <c r="Q2965" i="5"/>
  <c r="R2965" i="5" s="1"/>
  <c r="Q2973" i="5"/>
  <c r="R2973" i="5" s="1"/>
  <c r="Q2981" i="5"/>
  <c r="R2981" i="5" s="1"/>
  <c r="Q2989" i="5"/>
  <c r="R2989" i="5" s="1"/>
  <c r="Q3030" i="5"/>
  <c r="R3030" i="5" s="1"/>
  <c r="Q2103" i="5"/>
  <c r="R2103" i="5" s="1"/>
  <c r="Q2111" i="5"/>
  <c r="R2111" i="5" s="1"/>
  <c r="Q2119" i="5"/>
  <c r="R2119" i="5" s="1"/>
  <c r="Q2127" i="5"/>
  <c r="R2127" i="5" s="1"/>
  <c r="Q2135" i="5"/>
  <c r="R2135" i="5" s="1"/>
  <c r="Q2143" i="5"/>
  <c r="R2143" i="5" s="1"/>
  <c r="Q2151" i="5"/>
  <c r="R2151" i="5" s="1"/>
  <c r="Q2159" i="5"/>
  <c r="R2159" i="5" s="1"/>
  <c r="Q2167" i="5"/>
  <c r="R2167" i="5" s="1"/>
  <c r="Q2175" i="5"/>
  <c r="R2175" i="5" s="1"/>
  <c r="Q2183" i="5"/>
  <c r="R2183" i="5" s="1"/>
  <c r="Q2191" i="5"/>
  <c r="R2191" i="5" s="1"/>
  <c r="Q2199" i="5"/>
  <c r="R2199" i="5" s="1"/>
  <c r="Q2207" i="5"/>
  <c r="R2207" i="5" s="1"/>
  <c r="Q2215" i="5"/>
  <c r="R2215" i="5" s="1"/>
  <c r="Q2223" i="5"/>
  <c r="R2223" i="5" s="1"/>
  <c r="Q2231" i="5"/>
  <c r="R2231" i="5" s="1"/>
  <c r="Q2239" i="5"/>
  <c r="R2239" i="5" s="1"/>
  <c r="Q2247" i="5"/>
  <c r="R2247" i="5" s="1"/>
  <c r="Q2255" i="5"/>
  <c r="R2255" i="5" s="1"/>
  <c r="Q2263" i="5"/>
  <c r="R2263" i="5" s="1"/>
  <c r="Q2271" i="5"/>
  <c r="R2271" i="5" s="1"/>
  <c r="Q2279" i="5"/>
  <c r="R2279" i="5" s="1"/>
  <c r="Q2287" i="5"/>
  <c r="R2287" i="5" s="1"/>
  <c r="Q2295" i="5"/>
  <c r="R2295" i="5" s="1"/>
  <c r="Q2303" i="5"/>
  <c r="R2303" i="5" s="1"/>
  <c r="Q2311" i="5"/>
  <c r="R2311" i="5" s="1"/>
  <c r="Q2319" i="5"/>
  <c r="R2319" i="5" s="1"/>
  <c r="Q2327" i="5"/>
  <c r="R2327" i="5" s="1"/>
  <c r="Q2335" i="5"/>
  <c r="R2335" i="5" s="1"/>
  <c r="Q2343" i="5"/>
  <c r="R2343" i="5" s="1"/>
  <c r="Q2351" i="5"/>
  <c r="R2351" i="5" s="1"/>
  <c r="Q2359" i="5"/>
  <c r="R2359" i="5" s="1"/>
  <c r="Q2367" i="5"/>
  <c r="R2367" i="5" s="1"/>
  <c r="Q2375" i="5"/>
  <c r="R2375" i="5" s="1"/>
  <c r="Q2383" i="5"/>
  <c r="R2383" i="5" s="1"/>
  <c r="Q2391" i="5"/>
  <c r="R2391" i="5" s="1"/>
  <c r="Q2399" i="5"/>
  <c r="R2399" i="5" s="1"/>
  <c r="Q2407" i="5"/>
  <c r="R2407" i="5" s="1"/>
  <c r="Q2415" i="5"/>
  <c r="R2415" i="5" s="1"/>
  <c r="Q2423" i="5"/>
  <c r="R2423" i="5" s="1"/>
  <c r="Q2431" i="5"/>
  <c r="R2431" i="5" s="1"/>
  <c r="Q2439" i="5"/>
  <c r="R2439" i="5" s="1"/>
  <c r="Q2447" i="5"/>
  <c r="R2447" i="5" s="1"/>
  <c r="Q2455" i="5"/>
  <c r="R2455" i="5" s="1"/>
  <c r="Q2463" i="5"/>
  <c r="R2463" i="5" s="1"/>
  <c r="Q2471" i="5"/>
  <c r="R2471" i="5" s="1"/>
  <c r="Q2479" i="5"/>
  <c r="R2479" i="5" s="1"/>
  <c r="Q2487" i="5"/>
  <c r="R2487" i="5" s="1"/>
  <c r="Q2495" i="5"/>
  <c r="R2495" i="5" s="1"/>
  <c r="Q2503" i="5"/>
  <c r="R2503" i="5" s="1"/>
  <c r="Q2511" i="5"/>
  <c r="R2511" i="5" s="1"/>
  <c r="Q2519" i="5"/>
  <c r="R2519" i="5" s="1"/>
  <c r="Q2527" i="5"/>
  <c r="R2527" i="5" s="1"/>
  <c r="Q2535" i="5"/>
  <c r="R2535" i="5" s="1"/>
  <c r="Q2543" i="5"/>
  <c r="R2543" i="5" s="1"/>
  <c r="Q2551" i="5"/>
  <c r="R2551" i="5" s="1"/>
  <c r="Q2559" i="5"/>
  <c r="R2559" i="5" s="1"/>
  <c r="Q2567" i="5"/>
  <c r="R2567" i="5" s="1"/>
  <c r="Q2575" i="5"/>
  <c r="R2575" i="5" s="1"/>
  <c r="Q2583" i="5"/>
  <c r="R2583" i="5" s="1"/>
  <c r="Q2591" i="5"/>
  <c r="R2591" i="5" s="1"/>
  <c r="Q2599" i="5"/>
  <c r="R2599" i="5" s="1"/>
  <c r="Q2607" i="5"/>
  <c r="R2607" i="5" s="1"/>
  <c r="Q2615" i="5"/>
  <c r="R2615" i="5" s="1"/>
  <c r="Q2623" i="5"/>
  <c r="R2623" i="5" s="1"/>
  <c r="Q2631" i="5"/>
  <c r="R2631" i="5" s="1"/>
  <c r="Q2639" i="5"/>
  <c r="R2639" i="5" s="1"/>
  <c r="Q2647" i="5"/>
  <c r="R2647" i="5" s="1"/>
  <c r="Q2655" i="5"/>
  <c r="R2655" i="5" s="1"/>
  <c r="Q2661" i="5"/>
  <c r="R2661" i="5" s="1"/>
  <c r="Q2665" i="5"/>
  <c r="R2665" i="5" s="1"/>
  <c r="Q2669" i="5"/>
  <c r="R2669" i="5" s="1"/>
  <c r="Q2673" i="5"/>
  <c r="R2673" i="5" s="1"/>
  <c r="Q2677" i="5"/>
  <c r="R2677" i="5" s="1"/>
  <c r="Q2681" i="5"/>
  <c r="R2681" i="5" s="1"/>
  <c r="Q2685" i="5"/>
  <c r="R2685" i="5" s="1"/>
  <c r="Q2689" i="5"/>
  <c r="R2689" i="5" s="1"/>
  <c r="Q2693" i="5"/>
  <c r="R2693" i="5" s="1"/>
  <c r="Q2697" i="5"/>
  <c r="R2697" i="5" s="1"/>
  <c r="Q2735" i="5"/>
  <c r="R2735" i="5" s="1"/>
  <c r="Q2743" i="5"/>
  <c r="R2743" i="5" s="1"/>
  <c r="Q2751" i="5"/>
  <c r="R2751" i="5" s="1"/>
  <c r="Q2759" i="5"/>
  <c r="R2759" i="5" s="1"/>
  <c r="Q2767" i="5"/>
  <c r="R2767" i="5" s="1"/>
  <c r="Q2775" i="5"/>
  <c r="R2775" i="5" s="1"/>
  <c r="Q2783" i="5"/>
  <c r="R2783" i="5" s="1"/>
  <c r="Q2791" i="5"/>
  <c r="R2791" i="5" s="1"/>
  <c r="Q2799" i="5"/>
  <c r="R2799" i="5" s="1"/>
  <c r="Q2807" i="5"/>
  <c r="R2807" i="5" s="1"/>
  <c r="Q2815" i="5"/>
  <c r="R2815" i="5" s="1"/>
  <c r="Q2823" i="5"/>
  <c r="R2823" i="5" s="1"/>
  <c r="Q2831" i="5"/>
  <c r="R2831" i="5" s="1"/>
  <c r="Q2839" i="5"/>
  <c r="R2839" i="5" s="1"/>
  <c r="Q2847" i="5"/>
  <c r="R2847" i="5" s="1"/>
  <c r="Q2855" i="5"/>
  <c r="R2855" i="5" s="1"/>
  <c r="Q2863" i="5"/>
  <c r="R2863" i="5" s="1"/>
  <c r="Q2871" i="5"/>
  <c r="R2871" i="5" s="1"/>
  <c r="Q2879" i="5"/>
  <c r="R2879" i="5" s="1"/>
  <c r="Q2887" i="5"/>
  <c r="R2887" i="5" s="1"/>
  <c r="Q2895" i="5"/>
  <c r="R2895" i="5" s="1"/>
  <c r="Q2903" i="5"/>
  <c r="R2903" i="5" s="1"/>
  <c r="Q2911" i="5"/>
  <c r="R2911" i="5" s="1"/>
  <c r="Q2919" i="5"/>
  <c r="R2919" i="5" s="1"/>
  <c r="Q2927" i="5"/>
  <c r="R2927" i="5" s="1"/>
  <c r="Q2935" i="5"/>
  <c r="R2935" i="5" s="1"/>
  <c r="Q2943" i="5"/>
  <c r="R2943" i="5" s="1"/>
  <c r="Q2951" i="5"/>
  <c r="R2951" i="5" s="1"/>
  <c r="Q2959" i="5"/>
  <c r="R2959" i="5" s="1"/>
  <c r="Q2967" i="5"/>
  <c r="R2967" i="5" s="1"/>
  <c r="Q2975" i="5"/>
  <c r="R2975" i="5" s="1"/>
  <c r="Q2983" i="5"/>
  <c r="R2983" i="5" s="1"/>
  <c r="Q3014" i="5"/>
  <c r="R3014" i="5" s="1"/>
  <c r="Q2045" i="5"/>
  <c r="R2045" i="5" s="1"/>
  <c r="Q2053" i="5"/>
  <c r="R2053" i="5" s="1"/>
  <c r="Q2061" i="5"/>
  <c r="R2061" i="5" s="1"/>
  <c r="Q2069" i="5"/>
  <c r="R2069" i="5" s="1"/>
  <c r="Q2077" i="5"/>
  <c r="R2077" i="5" s="1"/>
  <c r="Q2085" i="5"/>
  <c r="R2085" i="5" s="1"/>
  <c r="Q2093" i="5"/>
  <c r="R2093" i="5" s="1"/>
  <c r="Q2101" i="5"/>
  <c r="R2101" i="5" s="1"/>
  <c r="Q2109" i="5"/>
  <c r="R2109" i="5" s="1"/>
  <c r="Q2117" i="5"/>
  <c r="R2117" i="5" s="1"/>
  <c r="Q2125" i="5"/>
  <c r="R2125" i="5" s="1"/>
  <c r="Q2133" i="5"/>
  <c r="R2133" i="5" s="1"/>
  <c r="Q2141" i="5"/>
  <c r="R2141" i="5" s="1"/>
  <c r="Q2149" i="5"/>
  <c r="R2149" i="5" s="1"/>
  <c r="Q2157" i="5"/>
  <c r="R2157" i="5" s="1"/>
  <c r="Q2165" i="5"/>
  <c r="R2165" i="5" s="1"/>
  <c r="Q2173" i="5"/>
  <c r="R2173" i="5" s="1"/>
  <c r="Q2181" i="5"/>
  <c r="R2181" i="5" s="1"/>
  <c r="Q2189" i="5"/>
  <c r="R2189" i="5" s="1"/>
  <c r="Q2197" i="5"/>
  <c r="R2197" i="5" s="1"/>
  <c r="Q2205" i="5"/>
  <c r="R2205" i="5" s="1"/>
  <c r="Q2213" i="5"/>
  <c r="R2213" i="5" s="1"/>
  <c r="Q2221" i="5"/>
  <c r="R2221" i="5" s="1"/>
  <c r="Q2229" i="5"/>
  <c r="R2229" i="5" s="1"/>
  <c r="Q2237" i="5"/>
  <c r="R2237" i="5" s="1"/>
  <c r="Q2245" i="5"/>
  <c r="R2245" i="5" s="1"/>
  <c r="Q2253" i="5"/>
  <c r="R2253" i="5" s="1"/>
  <c r="Q2261" i="5"/>
  <c r="R2261" i="5" s="1"/>
  <c r="Q2269" i="5"/>
  <c r="R2269" i="5" s="1"/>
  <c r="Q2277" i="5"/>
  <c r="R2277" i="5" s="1"/>
  <c r="Q2285" i="5"/>
  <c r="R2285" i="5" s="1"/>
  <c r="Q2293" i="5"/>
  <c r="R2293" i="5" s="1"/>
  <c r="Q2301" i="5"/>
  <c r="R2301" i="5" s="1"/>
  <c r="Q2309" i="5"/>
  <c r="R2309" i="5" s="1"/>
  <c r="Q2317" i="5"/>
  <c r="R2317" i="5" s="1"/>
  <c r="Q2325" i="5"/>
  <c r="R2325" i="5" s="1"/>
  <c r="Q2333" i="5"/>
  <c r="R2333" i="5" s="1"/>
  <c r="Q2341" i="5"/>
  <c r="R2341" i="5" s="1"/>
  <c r="Q2349" i="5"/>
  <c r="R2349" i="5" s="1"/>
  <c r="Q2357" i="5"/>
  <c r="R2357" i="5" s="1"/>
  <c r="Q2365" i="5"/>
  <c r="R2365" i="5" s="1"/>
  <c r="Q2373" i="5"/>
  <c r="R2373" i="5" s="1"/>
  <c r="Q2381" i="5"/>
  <c r="R2381" i="5" s="1"/>
  <c r="Q2389" i="5"/>
  <c r="R2389" i="5" s="1"/>
  <c r="Q2397" i="5"/>
  <c r="R2397" i="5" s="1"/>
  <c r="Q2405" i="5"/>
  <c r="R2405" i="5" s="1"/>
  <c r="Q2413" i="5"/>
  <c r="R2413" i="5" s="1"/>
  <c r="Q2421" i="5"/>
  <c r="R2421" i="5" s="1"/>
  <c r="Q2429" i="5"/>
  <c r="R2429" i="5" s="1"/>
  <c r="Q2437" i="5"/>
  <c r="R2437" i="5" s="1"/>
  <c r="Q2445" i="5"/>
  <c r="R2445" i="5" s="1"/>
  <c r="Q2453" i="5"/>
  <c r="R2453" i="5" s="1"/>
  <c r="Q2461" i="5"/>
  <c r="R2461" i="5" s="1"/>
  <c r="Q2469" i="5"/>
  <c r="R2469" i="5" s="1"/>
  <c r="Q2477" i="5"/>
  <c r="R2477" i="5" s="1"/>
  <c r="Q2485" i="5"/>
  <c r="R2485" i="5" s="1"/>
  <c r="Q2493" i="5"/>
  <c r="R2493" i="5" s="1"/>
  <c r="Q2501" i="5"/>
  <c r="R2501" i="5" s="1"/>
  <c r="Q2509" i="5"/>
  <c r="R2509" i="5" s="1"/>
  <c r="Q2517" i="5"/>
  <c r="R2517" i="5" s="1"/>
  <c r="Q2525" i="5"/>
  <c r="R2525" i="5" s="1"/>
  <c r="Q2533" i="5"/>
  <c r="R2533" i="5" s="1"/>
  <c r="Q2541" i="5"/>
  <c r="R2541" i="5" s="1"/>
  <c r="Q2549" i="5"/>
  <c r="R2549" i="5" s="1"/>
  <c r="Q2557" i="5"/>
  <c r="R2557" i="5" s="1"/>
  <c r="Q2565" i="5"/>
  <c r="R2565" i="5" s="1"/>
  <c r="Q2573" i="5"/>
  <c r="R2573" i="5" s="1"/>
  <c r="Q2581" i="5"/>
  <c r="R2581" i="5" s="1"/>
  <c r="Q2589" i="5"/>
  <c r="R2589" i="5" s="1"/>
  <c r="Q2597" i="5"/>
  <c r="R2597" i="5" s="1"/>
  <c r="Q2605" i="5"/>
  <c r="R2605" i="5" s="1"/>
  <c r="Q2613" i="5"/>
  <c r="R2613" i="5" s="1"/>
  <c r="Q2621" i="5"/>
  <c r="R2621" i="5" s="1"/>
  <c r="Q2629" i="5"/>
  <c r="R2629" i="5" s="1"/>
  <c r="Q2637" i="5"/>
  <c r="R2637" i="5" s="1"/>
  <c r="Q2645" i="5"/>
  <c r="R2645" i="5" s="1"/>
  <c r="Q2653" i="5"/>
  <c r="R2653" i="5" s="1"/>
  <c r="Q2660" i="5"/>
  <c r="R2660" i="5" s="1"/>
  <c r="Q2664" i="5"/>
  <c r="R2664" i="5" s="1"/>
  <c r="Q2668" i="5"/>
  <c r="R2668" i="5" s="1"/>
  <c r="Q2672" i="5"/>
  <c r="R2672" i="5" s="1"/>
  <c r="Q2676" i="5"/>
  <c r="R2676" i="5" s="1"/>
  <c r="Q2680" i="5"/>
  <c r="R2680" i="5" s="1"/>
  <c r="Q2684" i="5"/>
  <c r="R2684" i="5" s="1"/>
  <c r="Q2688" i="5"/>
  <c r="R2688" i="5" s="1"/>
  <c r="Q2692" i="5"/>
  <c r="R2692" i="5" s="1"/>
  <c r="Q2696" i="5"/>
  <c r="R2696" i="5" s="1"/>
  <c r="Q2700" i="5"/>
  <c r="R2700" i="5" s="1"/>
  <c r="Q2704" i="5"/>
  <c r="R2704" i="5" s="1"/>
  <c r="Q2708" i="5"/>
  <c r="R2708" i="5" s="1"/>
  <c r="Q2712" i="5"/>
  <c r="R2712" i="5" s="1"/>
  <c r="Q2716" i="5"/>
  <c r="R2716" i="5" s="1"/>
  <c r="Q2720" i="5"/>
  <c r="R2720" i="5" s="1"/>
  <c r="Q2724" i="5"/>
  <c r="R2724" i="5" s="1"/>
  <c r="Q2728" i="5"/>
  <c r="R2728" i="5" s="1"/>
  <c r="Q2732" i="5"/>
  <c r="R2732" i="5" s="1"/>
  <c r="Q2740" i="5"/>
  <c r="R2740" i="5" s="1"/>
  <c r="Q2748" i="5"/>
  <c r="R2748" i="5" s="1"/>
  <c r="Q2756" i="5"/>
  <c r="R2756" i="5" s="1"/>
  <c r="Q2764" i="5"/>
  <c r="R2764" i="5" s="1"/>
  <c r="Q2772" i="5"/>
  <c r="R2772" i="5" s="1"/>
  <c r="Q2780" i="5"/>
  <c r="R2780" i="5" s="1"/>
  <c r="Q2788" i="5"/>
  <c r="R2788" i="5" s="1"/>
  <c r="Q2796" i="5"/>
  <c r="R2796" i="5" s="1"/>
  <c r="Q2804" i="5"/>
  <c r="R2804" i="5" s="1"/>
  <c r="Q2812" i="5"/>
  <c r="R2812" i="5" s="1"/>
  <c r="Q2820" i="5"/>
  <c r="R2820" i="5" s="1"/>
  <c r="Q2828" i="5"/>
  <c r="R2828" i="5" s="1"/>
  <c r="Q2836" i="5"/>
  <c r="R2836" i="5" s="1"/>
  <c r="Q2844" i="5"/>
  <c r="R2844" i="5" s="1"/>
  <c r="Q2852" i="5"/>
  <c r="R2852" i="5" s="1"/>
  <c r="Q2860" i="5"/>
  <c r="R2860" i="5" s="1"/>
  <c r="Q2868" i="5"/>
  <c r="R2868" i="5" s="1"/>
  <c r="Q2876" i="5"/>
  <c r="R2876" i="5" s="1"/>
  <c r="Q2884" i="5"/>
  <c r="R2884" i="5" s="1"/>
  <c r="Q2892" i="5"/>
  <c r="R2892" i="5" s="1"/>
  <c r="Q2900" i="5"/>
  <c r="R2900" i="5" s="1"/>
  <c r="Q2908" i="5"/>
  <c r="R2908" i="5" s="1"/>
  <c r="Q2916" i="5"/>
  <c r="R2916" i="5" s="1"/>
  <c r="Q2924" i="5"/>
  <c r="R2924" i="5" s="1"/>
  <c r="Q2932" i="5"/>
  <c r="R2932" i="5" s="1"/>
  <c r="Q2940" i="5"/>
  <c r="R2940" i="5" s="1"/>
  <c r="Q2948" i="5"/>
  <c r="R2948" i="5" s="1"/>
  <c r="Q2956" i="5"/>
  <c r="R2956" i="5" s="1"/>
  <c r="Q2964" i="5"/>
  <c r="R2964" i="5" s="1"/>
  <c r="Q2972" i="5"/>
  <c r="R2972" i="5" s="1"/>
  <c r="Q2980" i="5"/>
  <c r="R2980" i="5" s="1"/>
  <c r="Q3094" i="5"/>
  <c r="R3094" i="5" s="1"/>
  <c r="Q2737" i="5"/>
  <c r="R2737" i="5" s="1"/>
  <c r="Q2745" i="5"/>
  <c r="R2745" i="5" s="1"/>
  <c r="Q2753" i="5"/>
  <c r="R2753" i="5" s="1"/>
  <c r="Q2761" i="5"/>
  <c r="R2761" i="5" s="1"/>
  <c r="Q2769" i="5"/>
  <c r="R2769" i="5" s="1"/>
  <c r="Q2777" i="5"/>
  <c r="R2777" i="5" s="1"/>
  <c r="Q2785" i="5"/>
  <c r="R2785" i="5" s="1"/>
  <c r="Q2793" i="5"/>
  <c r="R2793" i="5" s="1"/>
  <c r="Q2801" i="5"/>
  <c r="R2801" i="5" s="1"/>
  <c r="Q2809" i="5"/>
  <c r="R2809" i="5" s="1"/>
  <c r="Q2817" i="5"/>
  <c r="R2817" i="5" s="1"/>
  <c r="Q2825" i="5"/>
  <c r="R2825" i="5" s="1"/>
  <c r="Q2833" i="5"/>
  <c r="R2833" i="5" s="1"/>
  <c r="Q2841" i="5"/>
  <c r="R2841" i="5" s="1"/>
  <c r="Q2849" i="5"/>
  <c r="R2849" i="5" s="1"/>
  <c r="Q2857" i="5"/>
  <c r="R2857" i="5" s="1"/>
  <c r="Q2865" i="5"/>
  <c r="R2865" i="5" s="1"/>
  <c r="Q2873" i="5"/>
  <c r="R2873" i="5" s="1"/>
  <c r="Q2881" i="5"/>
  <c r="R2881" i="5" s="1"/>
  <c r="Q2889" i="5"/>
  <c r="R2889" i="5" s="1"/>
  <c r="Q2897" i="5"/>
  <c r="R2897" i="5" s="1"/>
  <c r="Q2905" i="5"/>
  <c r="R2905" i="5" s="1"/>
  <c r="Q2913" i="5"/>
  <c r="R2913" i="5" s="1"/>
  <c r="Q2921" i="5"/>
  <c r="R2921" i="5" s="1"/>
  <c r="Q2929" i="5"/>
  <c r="R2929" i="5" s="1"/>
  <c r="Q2937" i="5"/>
  <c r="R2937" i="5" s="1"/>
  <c r="Q2945" i="5"/>
  <c r="R2945" i="5" s="1"/>
  <c r="Q2953" i="5"/>
  <c r="R2953" i="5" s="1"/>
  <c r="Q2961" i="5"/>
  <c r="R2961" i="5" s="1"/>
  <c r="Q2969" i="5"/>
  <c r="R2969" i="5" s="1"/>
  <c r="Q2977" i="5"/>
  <c r="R2977" i="5" s="1"/>
  <c r="Q2985" i="5"/>
  <c r="R2985" i="5" s="1"/>
  <c r="Q2998" i="5"/>
  <c r="R2998" i="5" s="1"/>
  <c r="Q2099" i="5"/>
  <c r="R2099" i="5" s="1"/>
  <c r="Q2107" i="5"/>
  <c r="R2107" i="5" s="1"/>
  <c r="Q2115" i="5"/>
  <c r="R2115" i="5" s="1"/>
  <c r="Q2123" i="5"/>
  <c r="R2123" i="5" s="1"/>
  <c r="Q2131" i="5"/>
  <c r="R2131" i="5" s="1"/>
  <c r="Q2139" i="5"/>
  <c r="R2139" i="5" s="1"/>
  <c r="Q2147" i="5"/>
  <c r="R2147" i="5" s="1"/>
  <c r="Q2155" i="5"/>
  <c r="R2155" i="5" s="1"/>
  <c r="Q2163" i="5"/>
  <c r="R2163" i="5" s="1"/>
  <c r="Q2171" i="5"/>
  <c r="R2171" i="5" s="1"/>
  <c r="Q2179" i="5"/>
  <c r="R2179" i="5" s="1"/>
  <c r="Q2187" i="5"/>
  <c r="R2187" i="5" s="1"/>
  <c r="Q2195" i="5"/>
  <c r="R2195" i="5" s="1"/>
  <c r="Q2203" i="5"/>
  <c r="R2203" i="5" s="1"/>
  <c r="Q2211" i="5"/>
  <c r="R2211" i="5" s="1"/>
  <c r="Q2219" i="5"/>
  <c r="R2219" i="5" s="1"/>
  <c r="Q2227" i="5"/>
  <c r="R2227" i="5" s="1"/>
  <c r="Q2235" i="5"/>
  <c r="R2235" i="5" s="1"/>
  <c r="Q2243" i="5"/>
  <c r="R2243" i="5" s="1"/>
  <c r="Q2251" i="5"/>
  <c r="R2251" i="5" s="1"/>
  <c r="Q2259" i="5"/>
  <c r="R2259" i="5" s="1"/>
  <c r="Q2267" i="5"/>
  <c r="R2267" i="5" s="1"/>
  <c r="Q2275" i="5"/>
  <c r="R2275" i="5" s="1"/>
  <c r="Q2283" i="5"/>
  <c r="R2283" i="5" s="1"/>
  <c r="Q2291" i="5"/>
  <c r="R2291" i="5" s="1"/>
  <c r="Q2299" i="5"/>
  <c r="R2299" i="5" s="1"/>
  <c r="Q2307" i="5"/>
  <c r="R2307" i="5" s="1"/>
  <c r="Q2315" i="5"/>
  <c r="R2315" i="5" s="1"/>
  <c r="Q2323" i="5"/>
  <c r="R2323" i="5" s="1"/>
  <c r="Q2331" i="5"/>
  <c r="R2331" i="5" s="1"/>
  <c r="Q2339" i="5"/>
  <c r="R2339" i="5" s="1"/>
  <c r="Q2347" i="5"/>
  <c r="R2347" i="5" s="1"/>
  <c r="Q2355" i="5"/>
  <c r="R2355" i="5" s="1"/>
  <c r="Q2363" i="5"/>
  <c r="R2363" i="5" s="1"/>
  <c r="Q2371" i="5"/>
  <c r="R2371" i="5" s="1"/>
  <c r="Q2379" i="5"/>
  <c r="R2379" i="5" s="1"/>
  <c r="Q2387" i="5"/>
  <c r="R2387" i="5" s="1"/>
  <c r="Q2395" i="5"/>
  <c r="R2395" i="5" s="1"/>
  <c r="Q2403" i="5"/>
  <c r="R2403" i="5" s="1"/>
  <c r="Q2411" i="5"/>
  <c r="R2411" i="5" s="1"/>
  <c r="Q2419" i="5"/>
  <c r="R2419" i="5" s="1"/>
  <c r="Q2427" i="5"/>
  <c r="R2427" i="5" s="1"/>
  <c r="Q2435" i="5"/>
  <c r="R2435" i="5" s="1"/>
  <c r="Q2443" i="5"/>
  <c r="R2443" i="5" s="1"/>
  <c r="Q2451" i="5"/>
  <c r="R2451" i="5" s="1"/>
  <c r="Q2459" i="5"/>
  <c r="R2459" i="5" s="1"/>
  <c r="Q2467" i="5"/>
  <c r="R2467" i="5" s="1"/>
  <c r="Q2475" i="5"/>
  <c r="R2475" i="5" s="1"/>
  <c r="Q2483" i="5"/>
  <c r="R2483" i="5" s="1"/>
  <c r="Q2491" i="5"/>
  <c r="R2491" i="5" s="1"/>
  <c r="Q2499" i="5"/>
  <c r="R2499" i="5" s="1"/>
  <c r="Q2507" i="5"/>
  <c r="R2507" i="5" s="1"/>
  <c r="Q2515" i="5"/>
  <c r="R2515" i="5" s="1"/>
  <c r="Q2523" i="5"/>
  <c r="R2523" i="5" s="1"/>
  <c r="Q2531" i="5"/>
  <c r="R2531" i="5" s="1"/>
  <c r="Q2539" i="5"/>
  <c r="R2539" i="5" s="1"/>
  <c r="Q2547" i="5"/>
  <c r="R2547" i="5" s="1"/>
  <c r="Q2555" i="5"/>
  <c r="R2555" i="5" s="1"/>
  <c r="Q2563" i="5"/>
  <c r="R2563" i="5" s="1"/>
  <c r="Q2571" i="5"/>
  <c r="R2571" i="5" s="1"/>
  <c r="Q2579" i="5"/>
  <c r="R2579" i="5" s="1"/>
  <c r="Q2587" i="5"/>
  <c r="R2587" i="5" s="1"/>
  <c r="Q2595" i="5"/>
  <c r="R2595" i="5" s="1"/>
  <c r="Q2603" i="5"/>
  <c r="R2603" i="5" s="1"/>
  <c r="Q2611" i="5"/>
  <c r="R2611" i="5" s="1"/>
  <c r="Q2619" i="5"/>
  <c r="R2619" i="5" s="1"/>
  <c r="Q2627" i="5"/>
  <c r="R2627" i="5" s="1"/>
  <c r="Q2635" i="5"/>
  <c r="R2635" i="5" s="1"/>
  <c r="Q2643" i="5"/>
  <c r="R2643" i="5" s="1"/>
  <c r="Q2651" i="5"/>
  <c r="R2651" i="5" s="1"/>
  <c r="Q2659" i="5"/>
  <c r="R2659" i="5" s="1"/>
  <c r="Q2663" i="5"/>
  <c r="R2663" i="5" s="1"/>
  <c r="Q2667" i="5"/>
  <c r="R2667" i="5" s="1"/>
  <c r="Q2671" i="5"/>
  <c r="R2671" i="5" s="1"/>
  <c r="Q2675" i="5"/>
  <c r="R2675" i="5" s="1"/>
  <c r="Q2679" i="5"/>
  <c r="R2679" i="5" s="1"/>
  <c r="Q2683" i="5"/>
  <c r="R2683" i="5" s="1"/>
  <c r="Q2687" i="5"/>
  <c r="R2687" i="5" s="1"/>
  <c r="Q2691" i="5"/>
  <c r="R2691" i="5" s="1"/>
  <c r="Q2739" i="5"/>
  <c r="R2739" i="5" s="1"/>
  <c r="Q2747" i="5"/>
  <c r="R2747" i="5" s="1"/>
  <c r="Q2755" i="5"/>
  <c r="R2755" i="5" s="1"/>
  <c r="Q2763" i="5"/>
  <c r="R2763" i="5" s="1"/>
  <c r="Q2771" i="5"/>
  <c r="R2771" i="5" s="1"/>
  <c r="Q2779" i="5"/>
  <c r="R2779" i="5" s="1"/>
  <c r="Q2787" i="5"/>
  <c r="R2787" i="5" s="1"/>
  <c r="Q2795" i="5"/>
  <c r="R2795" i="5" s="1"/>
  <c r="Q2803" i="5"/>
  <c r="R2803" i="5" s="1"/>
  <c r="Q2811" i="5"/>
  <c r="R2811" i="5" s="1"/>
  <c r="Q2819" i="5"/>
  <c r="R2819" i="5" s="1"/>
  <c r="Q2827" i="5"/>
  <c r="R2827" i="5" s="1"/>
  <c r="Q2835" i="5"/>
  <c r="R2835" i="5" s="1"/>
  <c r="Q2843" i="5"/>
  <c r="R2843" i="5" s="1"/>
  <c r="Q2851" i="5"/>
  <c r="R2851" i="5" s="1"/>
  <c r="Q2859" i="5"/>
  <c r="R2859" i="5" s="1"/>
  <c r="Q2867" i="5"/>
  <c r="R2867" i="5" s="1"/>
  <c r="Q2875" i="5"/>
  <c r="R2875" i="5" s="1"/>
  <c r="Q2883" i="5"/>
  <c r="R2883" i="5" s="1"/>
  <c r="Q2891" i="5"/>
  <c r="R2891" i="5" s="1"/>
  <c r="Q2899" i="5"/>
  <c r="R2899" i="5" s="1"/>
  <c r="Q2907" i="5"/>
  <c r="R2907" i="5" s="1"/>
  <c r="Q2915" i="5"/>
  <c r="R2915" i="5" s="1"/>
  <c r="Q2923" i="5"/>
  <c r="R2923" i="5" s="1"/>
  <c r="Q2931" i="5"/>
  <c r="R2931" i="5" s="1"/>
  <c r="Q2939" i="5"/>
  <c r="R2939" i="5" s="1"/>
  <c r="Q2947" i="5"/>
  <c r="R2947" i="5" s="1"/>
  <c r="Q2955" i="5"/>
  <c r="R2955" i="5" s="1"/>
  <c r="Q2963" i="5"/>
  <c r="R2963" i="5" s="1"/>
  <c r="Q2971" i="5"/>
  <c r="R2971" i="5" s="1"/>
  <c r="Q2979" i="5"/>
  <c r="R2979" i="5" s="1"/>
  <c r="Q2987" i="5"/>
  <c r="R2987" i="5" s="1"/>
  <c r="Q3046" i="5"/>
  <c r="R3046" i="5" s="1"/>
  <c r="Q3254" i="5"/>
  <c r="R3254" i="5" s="1"/>
  <c r="Q3253" i="5"/>
  <c r="R3253" i="5" s="1"/>
  <c r="Q3301" i="5"/>
  <c r="R3301" i="5" s="1"/>
  <c r="Q3317" i="5"/>
  <c r="R3317" i="5" s="1"/>
  <c r="Q3250" i="5"/>
  <c r="R3250" i="5" s="1"/>
  <c r="Q3270" i="5"/>
  <c r="R3270" i="5" s="1"/>
  <c r="Q3285" i="5"/>
  <c r="R3285" i="5" s="1"/>
  <c r="Q3309" i="5"/>
  <c r="R3309" i="5" s="1"/>
  <c r="Q4063" i="5"/>
  <c r="R4063" i="5" s="1"/>
  <c r="Q4071" i="5"/>
  <c r="R4071" i="5" s="1"/>
  <c r="Q4081" i="5"/>
  <c r="R4081" i="5" s="1"/>
  <c r="Q3326" i="5"/>
  <c r="R3326" i="5" s="1"/>
  <c r="Q3550" i="5"/>
  <c r="R3550" i="5" s="1"/>
  <c r="Q3574" i="5"/>
  <c r="R3574" i="5" s="1"/>
  <c r="Q3582" i="5"/>
  <c r="R3582" i="5" s="1"/>
  <c r="Q3590" i="5"/>
  <c r="R3590" i="5" s="1"/>
  <c r="Q3598" i="5"/>
  <c r="R3598" i="5" s="1"/>
  <c r="Q3606" i="5"/>
  <c r="R3606" i="5" s="1"/>
  <c r="Q3614" i="5"/>
  <c r="R3614" i="5" s="1"/>
  <c r="Q3622" i="5"/>
  <c r="R3622" i="5" s="1"/>
  <c r="Q3630" i="5"/>
  <c r="R3630" i="5" s="1"/>
  <c r="Q3638" i="5"/>
  <c r="R3638" i="5" s="1"/>
  <c r="Q3646" i="5"/>
  <c r="R3646" i="5" s="1"/>
  <c r="Q3654" i="5"/>
  <c r="R3654" i="5" s="1"/>
  <c r="Q3662" i="5"/>
  <c r="R3662" i="5" s="1"/>
  <c r="Q3670" i="5"/>
  <c r="R3670" i="5" s="1"/>
  <c r="Q3678" i="5"/>
  <c r="R3678" i="5" s="1"/>
  <c r="Q3686" i="5"/>
  <c r="R3686" i="5" s="1"/>
  <c r="Q3694" i="5"/>
  <c r="R3694" i="5" s="1"/>
  <c r="Q3702" i="5"/>
  <c r="R3702" i="5" s="1"/>
  <c r="Q3710" i="5"/>
  <c r="R3710" i="5" s="1"/>
  <c r="Q3718" i="5"/>
  <c r="R3718" i="5" s="1"/>
  <c r="Q3726" i="5"/>
  <c r="R3726" i="5" s="1"/>
  <c r="Q3734" i="5"/>
  <c r="R3734" i="5" s="1"/>
  <c r="Q3742" i="5"/>
  <c r="R3742" i="5" s="1"/>
  <c r="Q3750" i="5"/>
  <c r="R3750" i="5" s="1"/>
  <c r="Q3758" i="5"/>
  <c r="R3758" i="5" s="1"/>
  <c r="Q3766" i="5"/>
  <c r="R3766" i="5" s="1"/>
  <c r="Q3774" i="5"/>
  <c r="R3774" i="5" s="1"/>
  <c r="Q3782" i="5"/>
  <c r="R3782" i="5" s="1"/>
  <c r="Q3790" i="5"/>
  <c r="R3790" i="5" s="1"/>
  <c r="Q3798" i="5"/>
  <c r="R3798" i="5" s="1"/>
  <c r="Q3806" i="5"/>
  <c r="R3806" i="5" s="1"/>
  <c r="Q3814" i="5"/>
  <c r="R3814" i="5" s="1"/>
  <c r="Q3822" i="5"/>
  <c r="R3822" i="5" s="1"/>
  <c r="Q3830" i="5"/>
  <c r="R3830" i="5" s="1"/>
  <c r="Q3838" i="5"/>
  <c r="R3838" i="5" s="1"/>
  <c r="Q3846" i="5"/>
  <c r="R3846" i="5" s="1"/>
  <c r="Q3854" i="5"/>
  <c r="R3854" i="5" s="1"/>
  <c r="Q3862" i="5"/>
  <c r="R3862" i="5" s="1"/>
  <c r="Q3870" i="5"/>
  <c r="R3870" i="5" s="1"/>
  <c r="Q3878" i="5"/>
  <c r="R3878" i="5" s="1"/>
  <c r="Q3886" i="5"/>
  <c r="R3886" i="5" s="1"/>
  <c r="Q3894" i="5"/>
  <c r="R3894" i="5" s="1"/>
  <c r="Q3902" i="5"/>
  <c r="R3902" i="5" s="1"/>
  <c r="Q3910" i="5"/>
  <c r="R3910" i="5" s="1"/>
  <c r="Q3918" i="5"/>
  <c r="R3918" i="5" s="1"/>
  <c r="Q3926" i="5"/>
  <c r="R3926" i="5" s="1"/>
  <c r="Q3934" i="5"/>
  <c r="R3934" i="5" s="1"/>
  <c r="Q3942" i="5"/>
  <c r="R3942" i="5" s="1"/>
  <c r="Q3950" i="5"/>
  <c r="R3950" i="5" s="1"/>
  <c r="Q3958" i="5"/>
  <c r="R3958" i="5" s="1"/>
  <c r="Q3966" i="5"/>
  <c r="R3966" i="5" s="1"/>
  <c r="Q3974" i="5"/>
  <c r="R3974" i="5" s="1"/>
  <c r="Q3982" i="5"/>
  <c r="R3982" i="5" s="1"/>
  <c r="Q3990" i="5"/>
  <c r="R3990" i="5" s="1"/>
  <c r="Q3998" i="5"/>
  <c r="R3998" i="5" s="1"/>
  <c r="Q4006" i="5"/>
  <c r="R4006" i="5" s="1"/>
  <c r="Q4014" i="5"/>
  <c r="R4014" i="5" s="1"/>
  <c r="Q4022" i="5"/>
  <c r="R4022" i="5" s="1"/>
  <c r="Q4030" i="5"/>
  <c r="R4030" i="5" s="1"/>
  <c r="Q4038" i="5"/>
  <c r="R4038" i="5" s="1"/>
  <c r="Q4046" i="5"/>
  <c r="R4046" i="5" s="1"/>
  <c r="Q4054" i="5"/>
  <c r="R4054" i="5" s="1"/>
  <c r="Q4062" i="5"/>
  <c r="R4062" i="5" s="1"/>
  <c r="Q4070" i="5"/>
  <c r="R4070" i="5" s="1"/>
  <c r="Q3252" i="5"/>
  <c r="R3252" i="5" s="1"/>
  <c r="Q3260" i="5"/>
  <c r="R3260" i="5" s="1"/>
  <c r="Q3268" i="5"/>
  <c r="R3268" i="5" s="1"/>
  <c r="Q3276" i="5"/>
  <c r="R3276" i="5" s="1"/>
  <c r="Q3284" i="5"/>
  <c r="R3284" i="5" s="1"/>
  <c r="Q3292" i="5"/>
  <c r="R3292" i="5" s="1"/>
  <c r="Q3300" i="5"/>
  <c r="R3300" i="5" s="1"/>
  <c r="Q3308" i="5"/>
  <c r="R3308" i="5" s="1"/>
  <c r="Q3316" i="5"/>
  <c r="R3316" i="5" s="1"/>
  <c r="Q3324" i="5"/>
  <c r="R3324" i="5" s="1"/>
  <c r="Q3332" i="5"/>
  <c r="R3332" i="5" s="1"/>
  <c r="Q3340" i="5"/>
  <c r="R3340" i="5" s="1"/>
  <c r="Q3348" i="5"/>
  <c r="R3348" i="5" s="1"/>
  <c r="Q3356" i="5"/>
  <c r="R3356" i="5" s="1"/>
  <c r="Q3364" i="5"/>
  <c r="R3364" i="5" s="1"/>
  <c r="Q3372" i="5"/>
  <c r="R3372" i="5" s="1"/>
  <c r="Q3380" i="5"/>
  <c r="R3380" i="5" s="1"/>
  <c r="Q3388" i="5"/>
  <c r="R3388" i="5" s="1"/>
  <c r="Q3396" i="5"/>
  <c r="R3396" i="5" s="1"/>
  <c r="Q3404" i="5"/>
  <c r="R3404" i="5" s="1"/>
  <c r="Q3412" i="5"/>
  <c r="R3412" i="5" s="1"/>
  <c r="Q3420" i="5"/>
  <c r="R3420" i="5" s="1"/>
  <c r="Q3428" i="5"/>
  <c r="R3428" i="5" s="1"/>
  <c r="Q3436" i="5"/>
  <c r="R3436" i="5" s="1"/>
  <c r="Q3444" i="5"/>
  <c r="R3444" i="5" s="1"/>
  <c r="Q3452" i="5"/>
  <c r="R3452" i="5" s="1"/>
  <c r="Q3460" i="5"/>
  <c r="R3460" i="5" s="1"/>
  <c r="Q3468" i="5"/>
  <c r="R3468" i="5" s="1"/>
  <c r="Q3476" i="5"/>
  <c r="R3476" i="5" s="1"/>
  <c r="Q3484" i="5"/>
  <c r="R3484" i="5" s="1"/>
  <c r="Q3492" i="5"/>
  <c r="R3492" i="5" s="1"/>
  <c r="Q3500" i="5"/>
  <c r="R3500" i="5" s="1"/>
  <c r="Q3508" i="5"/>
  <c r="R3508" i="5" s="1"/>
  <c r="Q3516" i="5"/>
  <c r="R3516" i="5" s="1"/>
  <c r="Q3524" i="5"/>
  <c r="R3524" i="5" s="1"/>
  <c r="Q3532" i="5"/>
  <c r="R3532" i="5" s="1"/>
  <c r="Q3540" i="5"/>
  <c r="R3540" i="5" s="1"/>
  <c r="Q3548" i="5"/>
  <c r="R3548" i="5" s="1"/>
  <c r="Q3556" i="5"/>
  <c r="R3556" i="5" s="1"/>
  <c r="Q3564" i="5"/>
  <c r="R3564" i="5" s="1"/>
  <c r="Q3572" i="5"/>
  <c r="R3572" i="5" s="1"/>
  <c r="Q3580" i="5"/>
  <c r="R3580" i="5" s="1"/>
  <c r="Q3588" i="5"/>
  <c r="R3588" i="5" s="1"/>
  <c r="Q3596" i="5"/>
  <c r="R3596" i="5" s="1"/>
  <c r="Q3604" i="5"/>
  <c r="R3604" i="5" s="1"/>
  <c r="Q3612" i="5"/>
  <c r="R3612" i="5" s="1"/>
  <c r="Q3620" i="5"/>
  <c r="R3620" i="5" s="1"/>
  <c r="Q3628" i="5"/>
  <c r="R3628" i="5" s="1"/>
  <c r="Q3636" i="5"/>
  <c r="R3636" i="5" s="1"/>
  <c r="Q3644" i="5"/>
  <c r="R3644" i="5" s="1"/>
  <c r="Q3652" i="5"/>
  <c r="R3652" i="5" s="1"/>
  <c r="Q3660" i="5"/>
  <c r="R3660" i="5" s="1"/>
  <c r="Q3668" i="5"/>
  <c r="R3668" i="5" s="1"/>
  <c r="Q3676" i="5"/>
  <c r="R3676" i="5" s="1"/>
  <c r="Q3684" i="5"/>
  <c r="R3684" i="5" s="1"/>
  <c r="Q3692" i="5"/>
  <c r="R3692" i="5" s="1"/>
  <c r="Q3700" i="5"/>
  <c r="R3700" i="5" s="1"/>
  <c r="Q3708" i="5"/>
  <c r="R3708" i="5" s="1"/>
  <c r="Q3716" i="5"/>
  <c r="R3716" i="5" s="1"/>
  <c r="Q3724" i="5"/>
  <c r="R3724" i="5" s="1"/>
  <c r="Q3732" i="5"/>
  <c r="R3732" i="5" s="1"/>
  <c r="Q3740" i="5"/>
  <c r="R3740" i="5" s="1"/>
  <c r="Q3748" i="5"/>
  <c r="R3748" i="5" s="1"/>
  <c r="Q3756" i="5"/>
  <c r="R3756" i="5" s="1"/>
  <c r="Q3764" i="5"/>
  <c r="R3764" i="5" s="1"/>
  <c r="Q3772" i="5"/>
  <c r="R3772" i="5" s="1"/>
  <c r="Q3780" i="5"/>
  <c r="R3780" i="5" s="1"/>
  <c r="Q3788" i="5"/>
  <c r="R3788" i="5" s="1"/>
  <c r="Q3796" i="5"/>
  <c r="R3796" i="5" s="1"/>
  <c r="Q3804" i="5"/>
  <c r="R3804" i="5" s="1"/>
  <c r="Q3812" i="5"/>
  <c r="R3812" i="5" s="1"/>
  <c r="Q3820" i="5"/>
  <c r="R3820" i="5" s="1"/>
  <c r="Q3828" i="5"/>
  <c r="R3828" i="5" s="1"/>
  <c r="Q3836" i="5"/>
  <c r="R3836" i="5" s="1"/>
  <c r="Q3844" i="5"/>
  <c r="R3844" i="5" s="1"/>
  <c r="Q3852" i="5"/>
  <c r="R3852" i="5" s="1"/>
  <c r="Q3860" i="5"/>
  <c r="R3860" i="5" s="1"/>
  <c r="Q3868" i="5"/>
  <c r="R3868" i="5" s="1"/>
  <c r="Q3876" i="5"/>
  <c r="R3876" i="5" s="1"/>
  <c r="Q3884" i="5"/>
  <c r="R3884" i="5" s="1"/>
  <c r="Q3892" i="5"/>
  <c r="R3892" i="5" s="1"/>
  <c r="Q3900" i="5"/>
  <c r="R3900" i="5" s="1"/>
  <c r="Q3908" i="5"/>
  <c r="R3908" i="5" s="1"/>
  <c r="Q3916" i="5"/>
  <c r="R3916" i="5" s="1"/>
  <c r="Q3924" i="5"/>
  <c r="R3924" i="5" s="1"/>
  <c r="Q3932" i="5"/>
  <c r="R3932" i="5" s="1"/>
  <c r="Q3940" i="5"/>
  <c r="R3940" i="5" s="1"/>
  <c r="Q3948" i="5"/>
  <c r="R3948" i="5" s="1"/>
  <c r="Q3956" i="5"/>
  <c r="R3956" i="5" s="1"/>
  <c r="Q3964" i="5"/>
  <c r="R3964" i="5" s="1"/>
  <c r="Q3972" i="5"/>
  <c r="R3972" i="5" s="1"/>
  <c r="Q3980" i="5"/>
  <c r="R3980" i="5" s="1"/>
  <c r="Q3988" i="5"/>
  <c r="R3988" i="5" s="1"/>
  <c r="Q3996" i="5"/>
  <c r="R3996" i="5" s="1"/>
  <c r="Q4004" i="5"/>
  <c r="R4004" i="5" s="1"/>
  <c r="Q4012" i="5"/>
  <c r="R4012" i="5" s="1"/>
  <c r="Q4020" i="5"/>
  <c r="R4020" i="5" s="1"/>
  <c r="Q4028" i="5"/>
  <c r="R4028" i="5" s="1"/>
  <c r="Q4036" i="5"/>
  <c r="R4036" i="5" s="1"/>
  <c r="Q4044" i="5"/>
  <c r="R4044" i="5" s="1"/>
  <c r="Q4052" i="5"/>
  <c r="R4052" i="5" s="1"/>
  <c r="Q4060" i="5"/>
  <c r="R4060" i="5" s="1"/>
  <c r="Q4068" i="5"/>
  <c r="R4068" i="5" s="1"/>
  <c r="Q4098" i="5"/>
  <c r="R4098" i="5" s="1"/>
  <c r="Q3258" i="5"/>
  <c r="R3258" i="5" s="1"/>
  <c r="Q3266" i="5"/>
  <c r="R3266" i="5" s="1"/>
  <c r="Q3274" i="5"/>
  <c r="R3274" i="5" s="1"/>
  <c r="Q3282" i="5"/>
  <c r="R3282" i="5" s="1"/>
  <c r="Q3290" i="5"/>
  <c r="R3290" i="5" s="1"/>
  <c r="Q3298" i="5"/>
  <c r="R3298" i="5" s="1"/>
  <c r="Q3306" i="5"/>
  <c r="R3306" i="5" s="1"/>
  <c r="Q3314" i="5"/>
  <c r="R3314" i="5" s="1"/>
  <c r="Q3322" i="5"/>
  <c r="R3322" i="5" s="1"/>
  <c r="Q3330" i="5"/>
  <c r="R3330" i="5" s="1"/>
  <c r="Q3338" i="5"/>
  <c r="R3338" i="5" s="1"/>
  <c r="Q3346" i="5"/>
  <c r="R3346" i="5" s="1"/>
  <c r="Q3354" i="5"/>
  <c r="R3354" i="5" s="1"/>
  <c r="Q3362" i="5"/>
  <c r="R3362" i="5" s="1"/>
  <c r="Q3370" i="5"/>
  <c r="R3370" i="5" s="1"/>
  <c r="Q3378" i="5"/>
  <c r="R3378" i="5" s="1"/>
  <c r="Q3386" i="5"/>
  <c r="R3386" i="5" s="1"/>
  <c r="Q3394" i="5"/>
  <c r="R3394" i="5" s="1"/>
  <c r="Q3402" i="5"/>
  <c r="R3402" i="5" s="1"/>
  <c r="Q3410" i="5"/>
  <c r="R3410" i="5" s="1"/>
  <c r="Q3418" i="5"/>
  <c r="R3418" i="5" s="1"/>
  <c r="Q3426" i="5"/>
  <c r="R3426" i="5" s="1"/>
  <c r="Q3434" i="5"/>
  <c r="R3434" i="5" s="1"/>
  <c r="Q3442" i="5"/>
  <c r="R3442" i="5" s="1"/>
  <c r="Q3450" i="5"/>
  <c r="R3450" i="5" s="1"/>
  <c r="Q3458" i="5"/>
  <c r="R3458" i="5" s="1"/>
  <c r="Q3466" i="5"/>
  <c r="R3466" i="5" s="1"/>
  <c r="Q3474" i="5"/>
  <c r="R3474" i="5" s="1"/>
  <c r="Q3482" i="5"/>
  <c r="R3482" i="5" s="1"/>
  <c r="Q3490" i="5"/>
  <c r="R3490" i="5" s="1"/>
  <c r="Q3498" i="5"/>
  <c r="R3498" i="5" s="1"/>
  <c r="Q3506" i="5"/>
  <c r="R3506" i="5" s="1"/>
  <c r="Q3514" i="5"/>
  <c r="R3514" i="5" s="1"/>
  <c r="Q3522" i="5"/>
  <c r="R3522" i="5" s="1"/>
  <c r="Q3530" i="5"/>
  <c r="R3530" i="5" s="1"/>
  <c r="Q3538" i="5"/>
  <c r="R3538" i="5" s="1"/>
  <c r="Q3546" i="5"/>
  <c r="R3546" i="5" s="1"/>
  <c r="Q3554" i="5"/>
  <c r="R3554" i="5" s="1"/>
  <c r="Q3562" i="5"/>
  <c r="R3562" i="5" s="1"/>
  <c r="Q3570" i="5"/>
  <c r="R3570" i="5" s="1"/>
  <c r="Q3578" i="5"/>
  <c r="R3578" i="5" s="1"/>
  <c r="Q3586" i="5"/>
  <c r="R3586" i="5" s="1"/>
  <c r="Q3594" i="5"/>
  <c r="R3594" i="5" s="1"/>
  <c r="Q3602" i="5"/>
  <c r="R3602" i="5" s="1"/>
  <c r="Q3610" i="5"/>
  <c r="R3610" i="5" s="1"/>
  <c r="Q3618" i="5"/>
  <c r="R3618" i="5" s="1"/>
  <c r="Q3626" i="5"/>
  <c r="R3626" i="5" s="1"/>
  <c r="Q3634" i="5"/>
  <c r="R3634" i="5" s="1"/>
  <c r="Q3642" i="5"/>
  <c r="R3642" i="5" s="1"/>
  <c r="Q3650" i="5"/>
  <c r="R3650" i="5" s="1"/>
  <c r="Q3658" i="5"/>
  <c r="R3658" i="5" s="1"/>
  <c r="Q3666" i="5"/>
  <c r="R3666" i="5" s="1"/>
  <c r="Q3674" i="5"/>
  <c r="R3674" i="5" s="1"/>
  <c r="Q3682" i="5"/>
  <c r="R3682" i="5" s="1"/>
  <c r="Q3690" i="5"/>
  <c r="R3690" i="5" s="1"/>
  <c r="Q3698" i="5"/>
  <c r="R3698" i="5" s="1"/>
  <c r="Q3706" i="5"/>
  <c r="R3706" i="5" s="1"/>
  <c r="Q3714" i="5"/>
  <c r="R3714" i="5" s="1"/>
  <c r="Q3722" i="5"/>
  <c r="R3722" i="5" s="1"/>
  <c r="Q3730" i="5"/>
  <c r="R3730" i="5" s="1"/>
  <c r="Q3738" i="5"/>
  <c r="R3738" i="5" s="1"/>
  <c r="Q3746" i="5"/>
  <c r="R3746" i="5" s="1"/>
  <c r="Q3754" i="5"/>
  <c r="R3754" i="5" s="1"/>
  <c r="Q3762" i="5"/>
  <c r="R3762" i="5" s="1"/>
  <c r="Q3770" i="5"/>
  <c r="R3770" i="5" s="1"/>
  <c r="Q3778" i="5"/>
  <c r="R3778" i="5" s="1"/>
  <c r="Q3786" i="5"/>
  <c r="R3786" i="5" s="1"/>
  <c r="Q3794" i="5"/>
  <c r="R3794" i="5" s="1"/>
  <c r="Q3802" i="5"/>
  <c r="R3802" i="5" s="1"/>
  <c r="Q3810" i="5"/>
  <c r="R3810" i="5" s="1"/>
  <c r="Q3818" i="5"/>
  <c r="R3818" i="5" s="1"/>
  <c r="Q3826" i="5"/>
  <c r="R3826" i="5" s="1"/>
  <c r="Q3834" i="5"/>
  <c r="R3834" i="5" s="1"/>
  <c r="Q3842" i="5"/>
  <c r="R3842" i="5" s="1"/>
  <c r="Q3850" i="5"/>
  <c r="R3850" i="5" s="1"/>
  <c r="Q3858" i="5"/>
  <c r="R3858" i="5" s="1"/>
  <c r="Q3866" i="5"/>
  <c r="R3866" i="5" s="1"/>
  <c r="Q3874" i="5"/>
  <c r="R3874" i="5" s="1"/>
  <c r="Q3882" i="5"/>
  <c r="R3882" i="5" s="1"/>
  <c r="Q3890" i="5"/>
  <c r="R3890" i="5" s="1"/>
  <c r="Q3898" i="5"/>
  <c r="R3898" i="5" s="1"/>
  <c r="Q3906" i="5"/>
  <c r="R3906" i="5" s="1"/>
  <c r="Q3914" i="5"/>
  <c r="R3914" i="5" s="1"/>
  <c r="Q3922" i="5"/>
  <c r="R3922" i="5" s="1"/>
  <c r="Q3930" i="5"/>
  <c r="R3930" i="5" s="1"/>
  <c r="Q3938" i="5"/>
  <c r="R3938" i="5" s="1"/>
  <c r="Q3946" i="5"/>
  <c r="R3946" i="5" s="1"/>
  <c r="Q3954" i="5"/>
  <c r="R3954" i="5" s="1"/>
  <c r="Q3962" i="5"/>
  <c r="R3962" i="5" s="1"/>
  <c r="Q3970" i="5"/>
  <c r="R3970" i="5" s="1"/>
  <c r="Q3978" i="5"/>
  <c r="R3978" i="5" s="1"/>
  <c r="Q3986" i="5"/>
  <c r="R3986" i="5" s="1"/>
  <c r="Q3994" i="5"/>
  <c r="R3994" i="5" s="1"/>
  <c r="Q4002" i="5"/>
  <c r="R4002" i="5" s="1"/>
  <c r="Q4010" i="5"/>
  <c r="R4010" i="5" s="1"/>
  <c r="Q4018" i="5"/>
  <c r="R4018" i="5" s="1"/>
  <c r="Q4026" i="5"/>
  <c r="R4026" i="5" s="1"/>
  <c r="Q4034" i="5"/>
  <c r="R4034" i="5" s="1"/>
  <c r="Q4042" i="5"/>
  <c r="R4042" i="5" s="1"/>
  <c r="Q4050" i="5"/>
  <c r="R4050" i="5" s="1"/>
  <c r="Q4058" i="5"/>
  <c r="R4058" i="5" s="1"/>
  <c r="Q4066" i="5"/>
  <c r="R4066" i="5" s="1"/>
  <c r="Q4078" i="5"/>
  <c r="R4078" i="5" s="1"/>
  <c r="Q4090" i="5"/>
  <c r="R4090" i="5" s="1"/>
  <c r="Q3256" i="5"/>
  <c r="R3256" i="5" s="1"/>
  <c r="Q3264" i="5"/>
  <c r="R3264" i="5" s="1"/>
  <c r="Q3272" i="5"/>
  <c r="R3272" i="5" s="1"/>
  <c r="Q3280" i="5"/>
  <c r="R3280" i="5" s="1"/>
  <c r="Q3288" i="5"/>
  <c r="R3288" i="5" s="1"/>
  <c r="Q3296" i="5"/>
  <c r="R3296" i="5" s="1"/>
  <c r="Q3304" i="5"/>
  <c r="R3304" i="5" s="1"/>
  <c r="Q3312" i="5"/>
  <c r="R3312" i="5" s="1"/>
  <c r="Q3320" i="5"/>
  <c r="R3320" i="5" s="1"/>
  <c r="Q3328" i="5"/>
  <c r="R3328" i="5" s="1"/>
  <c r="Q3336" i="5"/>
  <c r="R3336" i="5" s="1"/>
  <c r="Q3344" i="5"/>
  <c r="R3344" i="5" s="1"/>
  <c r="Q3352" i="5"/>
  <c r="R3352" i="5" s="1"/>
  <c r="Q3360" i="5"/>
  <c r="R3360" i="5" s="1"/>
  <c r="Q3368" i="5"/>
  <c r="R3368" i="5" s="1"/>
  <c r="Q3376" i="5"/>
  <c r="R3376" i="5" s="1"/>
  <c r="Q3384" i="5"/>
  <c r="R3384" i="5" s="1"/>
  <c r="Q3392" i="5"/>
  <c r="R3392" i="5" s="1"/>
  <c r="Q3400" i="5"/>
  <c r="R3400" i="5" s="1"/>
  <c r="Q3408" i="5"/>
  <c r="R3408" i="5" s="1"/>
  <c r="Q3416" i="5"/>
  <c r="R3416" i="5" s="1"/>
  <c r="Q3424" i="5"/>
  <c r="R3424" i="5" s="1"/>
  <c r="Q3432" i="5"/>
  <c r="R3432" i="5" s="1"/>
  <c r="Q3440" i="5"/>
  <c r="R3440" i="5" s="1"/>
  <c r="Q3448" i="5"/>
  <c r="R3448" i="5" s="1"/>
  <c r="Q3456" i="5"/>
  <c r="R3456" i="5" s="1"/>
  <c r="Q3464" i="5"/>
  <c r="R3464" i="5" s="1"/>
  <c r="Q3472" i="5"/>
  <c r="R3472" i="5" s="1"/>
  <c r="Q3480" i="5"/>
  <c r="R3480" i="5" s="1"/>
  <c r="Q3488" i="5"/>
  <c r="R3488" i="5" s="1"/>
  <c r="Q3496" i="5"/>
  <c r="R3496" i="5" s="1"/>
  <c r="Q3504" i="5"/>
  <c r="R3504" i="5" s="1"/>
  <c r="Q3512" i="5"/>
  <c r="R3512" i="5" s="1"/>
  <c r="Q3520" i="5"/>
  <c r="R3520" i="5" s="1"/>
  <c r="Q3528" i="5"/>
  <c r="R3528" i="5" s="1"/>
  <c r="Q3536" i="5"/>
  <c r="R3536" i="5" s="1"/>
  <c r="Q3544" i="5"/>
  <c r="R3544" i="5" s="1"/>
  <c r="Q3552" i="5"/>
  <c r="R3552" i="5" s="1"/>
  <c r="Q3560" i="5"/>
  <c r="R3560" i="5" s="1"/>
  <c r="Q3568" i="5"/>
  <c r="R3568" i="5" s="1"/>
  <c r="Q3576" i="5"/>
  <c r="R3576" i="5" s="1"/>
  <c r="Q3584" i="5"/>
  <c r="R3584" i="5" s="1"/>
  <c r="Q3592" i="5"/>
  <c r="R3592" i="5" s="1"/>
  <c r="Q3600" i="5"/>
  <c r="R3600" i="5" s="1"/>
  <c r="Q3608" i="5"/>
  <c r="R3608" i="5" s="1"/>
  <c r="Q3616" i="5"/>
  <c r="R3616" i="5" s="1"/>
  <c r="Q3624" i="5"/>
  <c r="R3624" i="5" s="1"/>
  <c r="Q3632" i="5"/>
  <c r="R3632" i="5" s="1"/>
  <c r="Q3640" i="5"/>
  <c r="R3640" i="5" s="1"/>
  <c r="Q3648" i="5"/>
  <c r="R3648" i="5" s="1"/>
  <c r="Q3656" i="5"/>
  <c r="R3656" i="5" s="1"/>
  <c r="Q3664" i="5"/>
  <c r="R3664" i="5" s="1"/>
  <c r="Q3672" i="5"/>
  <c r="R3672" i="5" s="1"/>
  <c r="Q3680" i="5"/>
  <c r="R3680" i="5" s="1"/>
  <c r="Q3688" i="5"/>
  <c r="R3688" i="5" s="1"/>
  <c r="Q3696" i="5"/>
  <c r="R3696" i="5" s="1"/>
  <c r="Q3704" i="5"/>
  <c r="R3704" i="5" s="1"/>
  <c r="Q3712" i="5"/>
  <c r="R3712" i="5" s="1"/>
  <c r="Q3720" i="5"/>
  <c r="R3720" i="5" s="1"/>
  <c r="Q3728" i="5"/>
  <c r="R3728" i="5" s="1"/>
  <c r="Q3736" i="5"/>
  <c r="R3736" i="5" s="1"/>
  <c r="Q3744" i="5"/>
  <c r="R3744" i="5" s="1"/>
  <c r="Q3752" i="5"/>
  <c r="R3752" i="5" s="1"/>
  <c r="Q3760" i="5"/>
  <c r="R3760" i="5" s="1"/>
  <c r="Q3768" i="5"/>
  <c r="R3768" i="5" s="1"/>
  <c r="Q3776" i="5"/>
  <c r="R3776" i="5" s="1"/>
  <c r="Q3784" i="5"/>
  <c r="R3784" i="5" s="1"/>
  <c r="Q3792" i="5"/>
  <c r="R3792" i="5" s="1"/>
  <c r="Q3800" i="5"/>
  <c r="R3800" i="5" s="1"/>
  <c r="Q3808" i="5"/>
  <c r="R3808" i="5" s="1"/>
  <c r="Q3816" i="5"/>
  <c r="R3816" i="5" s="1"/>
  <c r="Q3824" i="5"/>
  <c r="R3824" i="5" s="1"/>
  <c r="Q3832" i="5"/>
  <c r="R3832" i="5" s="1"/>
  <c r="Q3840" i="5"/>
  <c r="R3840" i="5" s="1"/>
  <c r="Q3848" i="5"/>
  <c r="R3848" i="5" s="1"/>
  <c r="Q3856" i="5"/>
  <c r="R3856" i="5" s="1"/>
  <c r="Q3864" i="5"/>
  <c r="R3864" i="5" s="1"/>
  <c r="Q3872" i="5"/>
  <c r="R3872" i="5" s="1"/>
  <c r="Q3880" i="5"/>
  <c r="R3880" i="5" s="1"/>
  <c r="Q3888" i="5"/>
  <c r="R3888" i="5" s="1"/>
  <c r="Q3896" i="5"/>
  <c r="R3896" i="5" s="1"/>
  <c r="Q3904" i="5"/>
  <c r="R3904" i="5" s="1"/>
  <c r="Q3912" i="5"/>
  <c r="R3912" i="5" s="1"/>
  <c r="Q3920" i="5"/>
  <c r="R3920" i="5" s="1"/>
  <c r="Q3928" i="5"/>
  <c r="R3928" i="5" s="1"/>
  <c r="Q3936" i="5"/>
  <c r="R3936" i="5" s="1"/>
  <c r="Q3944" i="5"/>
  <c r="R3944" i="5" s="1"/>
  <c r="Q3952" i="5"/>
  <c r="R3952" i="5" s="1"/>
  <c r="Q3960" i="5"/>
  <c r="R3960" i="5" s="1"/>
  <c r="Q3968" i="5"/>
  <c r="R3968" i="5" s="1"/>
  <c r="Q3976" i="5"/>
  <c r="R3976" i="5" s="1"/>
  <c r="Q3984" i="5"/>
  <c r="R3984" i="5" s="1"/>
  <c r="Q4076" i="5"/>
  <c r="R4076" i="5" s="1"/>
  <c r="Q4084" i="5"/>
  <c r="R4084" i="5" s="1"/>
  <c r="Q4092" i="5"/>
  <c r="R4092" i="5" s="1"/>
  <c r="Q4100" i="5"/>
  <c r="R4100" i="5" s="1"/>
  <c r="Q4108" i="5"/>
  <c r="R4108" i="5" s="1"/>
  <c r="Q4116" i="5"/>
  <c r="R4116" i="5" s="1"/>
  <c r="Q4124" i="5"/>
  <c r="R4124" i="5" s="1"/>
  <c r="Q4132" i="5"/>
  <c r="R4132" i="5" s="1"/>
  <c r="Q4140" i="5"/>
  <c r="R4140" i="5" s="1"/>
  <c r="Q4148" i="5"/>
  <c r="R4148" i="5" s="1"/>
  <c r="Q4156" i="5"/>
  <c r="R4156" i="5" s="1"/>
  <c r="Q4164" i="5"/>
  <c r="R4164" i="5" s="1"/>
  <c r="Q4172" i="5"/>
  <c r="R4172" i="5" s="1"/>
  <c r="Q4180" i="5"/>
  <c r="R4180" i="5" s="1"/>
  <c r="Q4188" i="5"/>
  <c r="R4188" i="5" s="1"/>
  <c r="Q4196" i="5"/>
  <c r="R4196" i="5" s="1"/>
  <c r="Q4204" i="5"/>
  <c r="R4204" i="5" s="1"/>
  <c r="Q4212" i="5"/>
  <c r="R4212" i="5" s="1"/>
  <c r="Q4220" i="5"/>
  <c r="R4220" i="5" s="1"/>
  <c r="Q4228" i="5"/>
  <c r="R4228" i="5" s="1"/>
  <c r="Q4236" i="5"/>
  <c r="R4236" i="5" s="1"/>
  <c r="Q4244" i="5"/>
  <c r="R4244" i="5" s="1"/>
  <c r="Q4252" i="5"/>
  <c r="R4252" i="5" s="1"/>
  <c r="Q4260" i="5"/>
  <c r="R4260" i="5" s="1"/>
  <c r="Q4268" i="5"/>
  <c r="R4268" i="5" s="1"/>
  <c r="Q4276" i="5"/>
  <c r="R4276" i="5" s="1"/>
  <c r="Q4284" i="5"/>
  <c r="R4284" i="5" s="1"/>
  <c r="Q4292" i="5"/>
  <c r="R4292" i="5" s="1"/>
  <c r="Q4300" i="5"/>
  <c r="R4300" i="5" s="1"/>
  <c r="Q4308" i="5"/>
  <c r="R4308" i="5" s="1"/>
  <c r="Q4316" i="5"/>
  <c r="R4316" i="5" s="1"/>
  <c r="Q4324" i="5"/>
  <c r="R4324" i="5" s="1"/>
  <c r="Q4332" i="5"/>
  <c r="R4332" i="5" s="1"/>
  <c r="Q4340" i="5"/>
  <c r="R4340" i="5" s="1"/>
  <c r="Q4348" i="5"/>
  <c r="R4348" i="5" s="1"/>
  <c r="Q4356" i="5"/>
  <c r="R4356" i="5" s="1"/>
  <c r="Q4364" i="5"/>
  <c r="R4364" i="5" s="1"/>
  <c r="Q4372" i="5"/>
  <c r="R4372" i="5" s="1"/>
  <c r="Q4380" i="5"/>
  <c r="R4380" i="5" s="1"/>
  <c r="Q4388" i="5"/>
  <c r="R4388" i="5" s="1"/>
  <c r="Q4396" i="5"/>
  <c r="R4396" i="5" s="1"/>
  <c r="Q4404" i="5"/>
  <c r="R4404" i="5" s="1"/>
  <c r="Q4412" i="5"/>
  <c r="R4412" i="5" s="1"/>
  <c r="Q4420" i="5"/>
  <c r="R4420" i="5" s="1"/>
  <c r="Q4428" i="5"/>
  <c r="R4428" i="5" s="1"/>
  <c r="Q4436" i="5"/>
  <c r="R4436" i="5" s="1"/>
  <c r="Q4444" i="5"/>
  <c r="R4444" i="5" s="1"/>
  <c r="Q4452" i="5"/>
  <c r="R4452" i="5" s="1"/>
  <c r="Q4460" i="5"/>
  <c r="R4460" i="5" s="1"/>
  <c r="Q4468" i="5"/>
  <c r="R4468" i="5" s="1"/>
  <c r="Q4476" i="5"/>
  <c r="R4476" i="5" s="1"/>
  <c r="Q4484" i="5"/>
  <c r="R4484" i="5" s="1"/>
  <c r="Q4492" i="5"/>
  <c r="R4492" i="5" s="1"/>
  <c r="Q4500" i="5"/>
  <c r="R4500" i="5" s="1"/>
  <c r="Q4508" i="5"/>
  <c r="R4508" i="5" s="1"/>
  <c r="Q4516" i="5"/>
  <c r="R4516" i="5" s="1"/>
  <c r="Q4524" i="5"/>
  <c r="R4524" i="5" s="1"/>
  <c r="Q4532" i="5"/>
  <c r="R4532" i="5" s="1"/>
  <c r="Q4540" i="5"/>
  <c r="R4540" i="5" s="1"/>
  <c r="Q4548" i="5"/>
  <c r="R4548" i="5" s="1"/>
  <c r="Q4556" i="5"/>
  <c r="R4556" i="5" s="1"/>
  <c r="Q4564" i="5"/>
  <c r="R4564" i="5" s="1"/>
  <c r="Q4572" i="5"/>
  <c r="R4572" i="5" s="1"/>
  <c r="Q4580" i="5"/>
  <c r="R4580" i="5" s="1"/>
  <c r="Q4588" i="5"/>
  <c r="R4588" i="5" s="1"/>
  <c r="Q4596" i="5"/>
  <c r="R4596" i="5" s="1"/>
  <c r="Q4604" i="5"/>
  <c r="R4604" i="5" s="1"/>
  <c r="Q4612" i="5"/>
  <c r="R4612" i="5" s="1"/>
  <c r="Q4620" i="5"/>
  <c r="R4620" i="5" s="1"/>
  <c r="Q4628" i="5"/>
  <c r="R4628" i="5" s="1"/>
  <c r="Q4636" i="5"/>
  <c r="R4636" i="5" s="1"/>
  <c r="Q4644" i="5"/>
  <c r="R4644" i="5" s="1"/>
  <c r="Q4652" i="5"/>
  <c r="R4652" i="5" s="1"/>
  <c r="Q4660" i="5"/>
  <c r="R4660" i="5" s="1"/>
  <c r="Q4668" i="5"/>
  <c r="R4668" i="5" s="1"/>
  <c r="Q4676" i="5"/>
  <c r="R4676" i="5" s="1"/>
  <c r="Q4684" i="5"/>
  <c r="R4684" i="5" s="1"/>
  <c r="Q4692" i="5"/>
  <c r="R4692" i="5" s="1"/>
  <c r="Q4700" i="5"/>
  <c r="R4700" i="5" s="1"/>
  <c r="Q4106" i="5"/>
  <c r="R4106" i="5" s="1"/>
  <c r="Q4114" i="5"/>
  <c r="R4114" i="5" s="1"/>
  <c r="Q4122" i="5"/>
  <c r="R4122" i="5" s="1"/>
  <c r="Q4130" i="5"/>
  <c r="R4130" i="5" s="1"/>
  <c r="Q4138" i="5"/>
  <c r="R4138" i="5" s="1"/>
  <c r="Q4146" i="5"/>
  <c r="R4146" i="5" s="1"/>
  <c r="Q4154" i="5"/>
  <c r="R4154" i="5" s="1"/>
  <c r="Q4162" i="5"/>
  <c r="R4162" i="5" s="1"/>
  <c r="Q4170" i="5"/>
  <c r="R4170" i="5" s="1"/>
  <c r="Q4178" i="5"/>
  <c r="R4178" i="5" s="1"/>
  <c r="Q4186" i="5"/>
  <c r="R4186" i="5" s="1"/>
  <c r="Q4194" i="5"/>
  <c r="R4194" i="5" s="1"/>
  <c r="Q4202" i="5"/>
  <c r="R4202" i="5" s="1"/>
  <c r="Q4210" i="5"/>
  <c r="R4210" i="5" s="1"/>
  <c r="Q4218" i="5"/>
  <c r="R4218" i="5" s="1"/>
  <c r="Q4482" i="5"/>
  <c r="R4482" i="5" s="1"/>
  <c r="Q4490" i="5"/>
  <c r="R4490" i="5" s="1"/>
  <c r="Q4498" i="5"/>
  <c r="R4498" i="5" s="1"/>
  <c r="Q4506" i="5"/>
  <c r="R4506" i="5" s="1"/>
  <c r="Q4514" i="5"/>
  <c r="R4514" i="5" s="1"/>
  <c r="Q4522" i="5"/>
  <c r="R4522" i="5" s="1"/>
  <c r="Q4530" i="5"/>
  <c r="R4530" i="5" s="1"/>
  <c r="Q4538" i="5"/>
  <c r="R4538" i="5" s="1"/>
  <c r="Q4546" i="5"/>
  <c r="R4546" i="5" s="1"/>
  <c r="Q4554" i="5"/>
  <c r="R4554" i="5" s="1"/>
  <c r="Q4562" i="5"/>
  <c r="R4562" i="5" s="1"/>
  <c r="Q4570" i="5"/>
  <c r="R4570" i="5" s="1"/>
  <c r="Q4578" i="5"/>
  <c r="R4578" i="5" s="1"/>
  <c r="Q4586" i="5"/>
  <c r="R4586" i="5" s="1"/>
  <c r="Q4594" i="5"/>
  <c r="R4594" i="5" s="1"/>
  <c r="Q4602" i="5"/>
  <c r="R4602" i="5" s="1"/>
  <c r="Q4610" i="5"/>
  <c r="R4610" i="5" s="1"/>
  <c r="Q4618" i="5"/>
  <c r="R4618" i="5" s="1"/>
  <c r="Q4626" i="5"/>
  <c r="R4626" i="5" s="1"/>
  <c r="Q4634" i="5"/>
  <c r="R4634" i="5" s="1"/>
  <c r="Q4642" i="5"/>
  <c r="R4642" i="5" s="1"/>
  <c r="Q4650" i="5"/>
  <c r="R4650" i="5" s="1"/>
  <c r="Q4658" i="5"/>
  <c r="R4658" i="5" s="1"/>
  <c r="Q4666" i="5"/>
  <c r="R4666" i="5" s="1"/>
  <c r="Q4674" i="5"/>
  <c r="R4674" i="5" s="1"/>
  <c r="Q4682" i="5"/>
  <c r="R4682" i="5" s="1"/>
  <c r="Q4690" i="5"/>
  <c r="R4690" i="5" s="1"/>
  <c r="Q4698" i="5"/>
  <c r="R4698" i="5" s="1"/>
  <c r="Q4710" i="5"/>
  <c r="R4710" i="5" s="1"/>
  <c r="Q4716" i="5"/>
  <c r="R4716" i="5" s="1"/>
  <c r="Q4072" i="5"/>
  <c r="R4072" i="5" s="1"/>
  <c r="Q4080" i="5"/>
  <c r="R4080" i="5" s="1"/>
  <c r="Q4088" i="5"/>
  <c r="R4088" i="5" s="1"/>
  <c r="Q4096" i="5"/>
  <c r="R4096" i="5" s="1"/>
  <c r="Q4104" i="5"/>
  <c r="R4104" i="5" s="1"/>
  <c r="Q4112" i="5"/>
  <c r="R4112" i="5" s="1"/>
  <c r="Q4120" i="5"/>
  <c r="R4120" i="5" s="1"/>
  <c r="Q4128" i="5"/>
  <c r="R4128" i="5" s="1"/>
  <c r="Q4136" i="5"/>
  <c r="R4136" i="5" s="1"/>
  <c r="Q4144" i="5"/>
  <c r="R4144" i="5" s="1"/>
  <c r="Q4152" i="5"/>
  <c r="R4152" i="5" s="1"/>
  <c r="Q4160" i="5"/>
  <c r="R4160" i="5" s="1"/>
  <c r="Q4168" i="5"/>
  <c r="R4168" i="5" s="1"/>
  <c r="Q4176" i="5"/>
  <c r="R4176" i="5" s="1"/>
  <c r="Q4184" i="5"/>
  <c r="R4184" i="5" s="1"/>
  <c r="Q4192" i="5"/>
  <c r="R4192" i="5" s="1"/>
  <c r="Q4200" i="5"/>
  <c r="R4200" i="5" s="1"/>
  <c r="Q4208" i="5"/>
  <c r="R4208" i="5" s="1"/>
  <c r="Q4216" i="5"/>
  <c r="R4216" i="5" s="1"/>
  <c r="Q4224" i="5"/>
  <c r="R4224" i="5" s="1"/>
  <c r="Q4232" i="5"/>
  <c r="R4232" i="5" s="1"/>
  <c r="Q4240" i="5"/>
  <c r="R4240" i="5" s="1"/>
  <c r="Q4248" i="5"/>
  <c r="R4248" i="5" s="1"/>
  <c r="Q4256" i="5"/>
  <c r="R4256" i="5" s="1"/>
  <c r="Q4264" i="5"/>
  <c r="R4264" i="5" s="1"/>
  <c r="Q4272" i="5"/>
  <c r="R4272" i="5" s="1"/>
  <c r="Q4280" i="5"/>
  <c r="R4280" i="5" s="1"/>
  <c r="Q4288" i="5"/>
  <c r="R4288" i="5" s="1"/>
  <c r="Q4296" i="5"/>
  <c r="R4296" i="5" s="1"/>
  <c r="Q4304" i="5"/>
  <c r="R4304" i="5" s="1"/>
  <c r="Q4312" i="5"/>
  <c r="R4312" i="5" s="1"/>
  <c r="Q4320" i="5"/>
  <c r="R4320" i="5" s="1"/>
  <c r="Q4328" i="5"/>
  <c r="R4328" i="5" s="1"/>
  <c r="Q4336" i="5"/>
  <c r="R4336" i="5" s="1"/>
  <c r="Q4344" i="5"/>
  <c r="R4344" i="5" s="1"/>
  <c r="Q4352" i="5"/>
  <c r="R4352" i="5" s="1"/>
  <c r="Q4360" i="5"/>
  <c r="R4360" i="5" s="1"/>
  <c r="Q4368" i="5"/>
  <c r="R4368" i="5" s="1"/>
  <c r="Q4376" i="5"/>
  <c r="R4376" i="5" s="1"/>
  <c r="Q4384" i="5"/>
  <c r="R4384" i="5" s="1"/>
  <c r="Q4392" i="5"/>
  <c r="R4392" i="5" s="1"/>
  <c r="Q4400" i="5"/>
  <c r="R4400" i="5" s="1"/>
  <c r="Q4408" i="5"/>
  <c r="R4408" i="5" s="1"/>
  <c r="Q4416" i="5"/>
  <c r="R4416" i="5" s="1"/>
  <c r="Q4424" i="5"/>
  <c r="R4424" i="5" s="1"/>
  <c r="Q4432" i="5"/>
  <c r="R4432" i="5" s="1"/>
  <c r="Q4440" i="5"/>
  <c r="R4440" i="5" s="1"/>
  <c r="Q4448" i="5"/>
  <c r="R4448" i="5" s="1"/>
  <c r="Q4456" i="5"/>
  <c r="R4456" i="5" s="1"/>
  <c r="Q4464" i="5"/>
  <c r="R4464" i="5" s="1"/>
  <c r="Q4472" i="5"/>
  <c r="R4472" i="5" s="1"/>
  <c r="Q4480" i="5"/>
  <c r="R4480" i="5" s="1"/>
  <c r="Q4488" i="5"/>
  <c r="R4488" i="5" s="1"/>
  <c r="Q4496" i="5"/>
  <c r="R4496" i="5" s="1"/>
  <c r="Q4504" i="5"/>
  <c r="R4504" i="5" s="1"/>
  <c r="Q4512" i="5"/>
  <c r="R4512" i="5" s="1"/>
  <c r="Q4520" i="5"/>
  <c r="R4520" i="5" s="1"/>
  <c r="Q4528" i="5"/>
  <c r="R4528" i="5" s="1"/>
  <c r="Q4536" i="5"/>
  <c r="R4536" i="5" s="1"/>
  <c r="Q4544" i="5"/>
  <c r="R4544" i="5" s="1"/>
  <c r="Q4552" i="5"/>
  <c r="R4552" i="5" s="1"/>
  <c r="Q4560" i="5"/>
  <c r="R4560" i="5" s="1"/>
  <c r="Q4568" i="5"/>
  <c r="R4568" i="5" s="1"/>
  <c r="Q4576" i="5"/>
  <c r="R4576" i="5" s="1"/>
  <c r="Q4584" i="5"/>
  <c r="R4584" i="5" s="1"/>
  <c r="Q4592" i="5"/>
  <c r="R4592" i="5" s="1"/>
  <c r="Q4600" i="5"/>
  <c r="R4600" i="5" s="1"/>
  <c r="Q4608" i="5"/>
  <c r="R4608" i="5" s="1"/>
  <c r="Q4616" i="5"/>
  <c r="R4616" i="5" s="1"/>
  <c r="Q4624" i="5"/>
  <c r="R4624" i="5" s="1"/>
  <c r="Q4632" i="5"/>
  <c r="R4632" i="5" s="1"/>
  <c r="Q4640" i="5"/>
  <c r="R4640" i="5" s="1"/>
  <c r="Q4648" i="5"/>
  <c r="R4648" i="5" s="1"/>
  <c r="Q4656" i="5"/>
  <c r="R4656" i="5" s="1"/>
  <c r="Q4664" i="5"/>
  <c r="R4664" i="5" s="1"/>
  <c r="Q4672" i="5"/>
  <c r="R4672" i="5" s="1"/>
  <c r="Q4680" i="5"/>
  <c r="R4680" i="5" s="1"/>
  <c r="Q4688" i="5"/>
  <c r="R4688" i="5" s="1"/>
  <c r="Q4696" i="5"/>
  <c r="R4696" i="5" s="1"/>
  <c r="Q4703" i="5"/>
  <c r="R4703" i="5" s="1"/>
  <c r="Q4709" i="5"/>
  <c r="R4709" i="5" s="1"/>
  <c r="Q4715" i="5"/>
  <c r="R4715" i="5" s="1"/>
  <c r="Q4726" i="5"/>
  <c r="R4726" i="5" s="1"/>
  <c r="Q4086" i="5"/>
  <c r="R4086" i="5" s="1"/>
  <c r="Q4094" i="5"/>
  <c r="R4094" i="5" s="1"/>
  <c r="Q4102" i="5"/>
  <c r="R4102" i="5" s="1"/>
  <c r="Q4110" i="5"/>
  <c r="R4110" i="5" s="1"/>
  <c r="Q4118" i="5"/>
  <c r="R4118" i="5" s="1"/>
  <c r="Q4126" i="5"/>
  <c r="R4126" i="5" s="1"/>
  <c r="Q4134" i="5"/>
  <c r="R4134" i="5" s="1"/>
  <c r="Q4142" i="5"/>
  <c r="R4142" i="5" s="1"/>
  <c r="Q4150" i="5"/>
  <c r="R4150" i="5" s="1"/>
  <c r="Q4158" i="5"/>
  <c r="R4158" i="5" s="1"/>
  <c r="Q4166" i="5"/>
  <c r="R4166" i="5" s="1"/>
  <c r="Q4174" i="5"/>
  <c r="R4174" i="5" s="1"/>
  <c r="Q4182" i="5"/>
  <c r="R4182" i="5" s="1"/>
  <c r="Q4190" i="5"/>
  <c r="R4190" i="5" s="1"/>
  <c r="Q4198" i="5"/>
  <c r="R4198" i="5" s="1"/>
  <c r="Q4206" i="5"/>
  <c r="R4206" i="5" s="1"/>
  <c r="Q4214" i="5"/>
  <c r="R4214" i="5" s="1"/>
  <c r="Q4222" i="5"/>
  <c r="R4222" i="5" s="1"/>
  <c r="Q4230" i="5"/>
  <c r="R4230" i="5" s="1"/>
  <c r="Q4238" i="5"/>
  <c r="R4238" i="5" s="1"/>
  <c r="Q4246" i="5"/>
  <c r="R4246" i="5" s="1"/>
  <c r="Q4254" i="5"/>
  <c r="R4254" i="5" s="1"/>
  <c r="Q4262" i="5"/>
  <c r="R4262" i="5" s="1"/>
  <c r="Q4270" i="5"/>
  <c r="R4270" i="5" s="1"/>
  <c r="Q4278" i="5"/>
  <c r="R4278" i="5" s="1"/>
  <c r="Q4286" i="5"/>
  <c r="R4286" i="5" s="1"/>
  <c r="Q4294" i="5"/>
  <c r="R4294" i="5" s="1"/>
  <c r="Q4302" i="5"/>
  <c r="R4302" i="5" s="1"/>
  <c r="Q4310" i="5"/>
  <c r="R4310" i="5" s="1"/>
  <c r="Q4318" i="5"/>
  <c r="R4318" i="5" s="1"/>
  <c r="Q4326" i="5"/>
  <c r="R4326" i="5" s="1"/>
  <c r="Q4334" i="5"/>
  <c r="R4334" i="5" s="1"/>
  <c r="Q4342" i="5"/>
  <c r="R4342" i="5" s="1"/>
  <c r="Q4350" i="5"/>
  <c r="R4350" i="5" s="1"/>
  <c r="Q4358" i="5"/>
  <c r="R4358" i="5" s="1"/>
  <c r="Q4366" i="5"/>
  <c r="R4366" i="5" s="1"/>
  <c r="Q4374" i="5"/>
  <c r="R4374" i="5" s="1"/>
  <c r="Q4382" i="5"/>
  <c r="R4382" i="5" s="1"/>
  <c r="Q4390" i="5"/>
  <c r="R4390" i="5" s="1"/>
  <c r="Q4398" i="5"/>
  <c r="R4398" i="5" s="1"/>
  <c r="Q4406" i="5"/>
  <c r="R4406" i="5" s="1"/>
  <c r="Q4414" i="5"/>
  <c r="R4414" i="5" s="1"/>
  <c r="Q4422" i="5"/>
  <c r="R4422" i="5" s="1"/>
  <c r="Q4430" i="5"/>
  <c r="R4430" i="5" s="1"/>
  <c r="Q4438" i="5"/>
  <c r="R4438" i="5" s="1"/>
  <c r="Q4446" i="5"/>
  <c r="R4446" i="5" s="1"/>
  <c r="Q4454" i="5"/>
  <c r="R4454" i="5" s="1"/>
  <c r="Q4462" i="5"/>
  <c r="R4462" i="5" s="1"/>
  <c r="Q4470" i="5"/>
  <c r="R4470" i="5" s="1"/>
  <c r="Q4478" i="5"/>
  <c r="R4478" i="5" s="1"/>
  <c r="Q4486" i="5"/>
  <c r="R4486" i="5" s="1"/>
  <c r="Q4494" i="5"/>
  <c r="R4494" i="5" s="1"/>
  <c r="Q4502" i="5"/>
  <c r="R4502" i="5" s="1"/>
  <c r="Q4510" i="5"/>
  <c r="R4510" i="5" s="1"/>
  <c r="Q4518" i="5"/>
  <c r="R4518" i="5" s="1"/>
  <c r="Q4526" i="5"/>
  <c r="R4526" i="5" s="1"/>
  <c r="Q4534" i="5"/>
  <c r="R4534" i="5" s="1"/>
  <c r="Q4542" i="5"/>
  <c r="R4542" i="5" s="1"/>
  <c r="Q4550" i="5"/>
  <c r="R4550" i="5" s="1"/>
  <c r="Q4558" i="5"/>
  <c r="R4558" i="5" s="1"/>
  <c r="Q4566" i="5"/>
  <c r="R4566" i="5" s="1"/>
  <c r="Q4574" i="5"/>
  <c r="R4574" i="5" s="1"/>
  <c r="Q4582" i="5"/>
  <c r="R4582" i="5" s="1"/>
  <c r="Q4590" i="5"/>
  <c r="R4590" i="5" s="1"/>
  <c r="Q4598" i="5"/>
  <c r="R4598" i="5" s="1"/>
  <c r="Q4606" i="5"/>
  <c r="R4606" i="5" s="1"/>
  <c r="Q4614" i="5"/>
  <c r="R4614" i="5" s="1"/>
  <c r="Q4622" i="5"/>
  <c r="R4622" i="5" s="1"/>
  <c r="Q4630" i="5"/>
  <c r="R4630" i="5" s="1"/>
  <c r="Q4638" i="5"/>
  <c r="R4638" i="5" s="1"/>
  <c r="Q4646" i="5"/>
  <c r="R4646" i="5" s="1"/>
  <c r="Q4654" i="5"/>
  <c r="R4654" i="5" s="1"/>
  <c r="Q4662" i="5"/>
  <c r="R4662" i="5" s="1"/>
  <c r="Q4670" i="5"/>
  <c r="R4670" i="5" s="1"/>
  <c r="Q4678" i="5"/>
  <c r="R4678" i="5" s="1"/>
  <c r="Q4686" i="5"/>
  <c r="R4686" i="5" s="1"/>
  <c r="Q4694" i="5"/>
  <c r="R4694" i="5" s="1"/>
  <c r="Q4714" i="5"/>
  <c r="R4714" i="5" s="1"/>
  <c r="Q4719" i="5"/>
  <c r="R4719" i="5" s="1"/>
  <c r="Q4725" i="5"/>
  <c r="R4725" i="5" s="1"/>
  <c r="Q4705" i="5"/>
  <c r="R4705" i="5" s="1"/>
  <c r="Q4713" i="5"/>
  <c r="R4713" i="5" s="1"/>
  <c r="Q4721" i="5"/>
  <c r="R4721" i="5" s="1"/>
  <c r="Q4729" i="5"/>
  <c r="R4729" i="5" s="1"/>
  <c r="Q4737" i="5"/>
  <c r="R4737" i="5" s="1"/>
  <c r="Q4745" i="5"/>
  <c r="R4745" i="5" s="1"/>
  <c r="Q4753" i="5"/>
  <c r="R4753" i="5" s="1"/>
  <c r="Q4761" i="5"/>
  <c r="R4761" i="5" s="1"/>
  <c r="Q4769" i="5"/>
  <c r="R4769" i="5" s="1"/>
  <c r="Q4777" i="5"/>
  <c r="R4777" i="5" s="1"/>
  <c r="Q4785" i="5"/>
  <c r="R4785" i="5" s="1"/>
  <c r="Q4793" i="5"/>
  <c r="R4793" i="5" s="1"/>
  <c r="Q4801" i="5"/>
  <c r="R4801" i="5" s="1"/>
  <c r="Q4809" i="5"/>
  <c r="R4809" i="5" s="1"/>
  <c r="Q4817" i="5"/>
  <c r="R4817" i="5" s="1"/>
  <c r="Q4825" i="5"/>
  <c r="R4825" i="5" s="1"/>
  <c r="Q4833" i="5"/>
  <c r="R4833" i="5" s="1"/>
  <c r="Q4841" i="5"/>
  <c r="R4841" i="5" s="1"/>
  <c r="Q4849" i="5"/>
  <c r="R4849" i="5" s="1"/>
  <c r="Q4857" i="5"/>
  <c r="R4857" i="5" s="1"/>
  <c r="Q4865" i="5"/>
  <c r="R4865" i="5" s="1"/>
  <c r="Q4873" i="5"/>
  <c r="R4873" i="5" s="1"/>
  <c r="Q4881" i="5"/>
  <c r="R4881" i="5" s="1"/>
  <c r="Q4889" i="5"/>
  <c r="R4889" i="5" s="1"/>
  <c r="Q4897" i="5"/>
  <c r="R4897" i="5" s="1"/>
  <c r="Q4905" i="5"/>
  <c r="R4905" i="5" s="1"/>
  <c r="Q4913" i="5"/>
  <c r="R4913" i="5" s="1"/>
  <c r="Q4921" i="5"/>
  <c r="R4921" i="5" s="1"/>
  <c r="Q4929" i="5"/>
  <c r="R4929" i="5" s="1"/>
  <c r="Q4937" i="5"/>
  <c r="R4937" i="5" s="1"/>
  <c r="Q4945" i="5"/>
  <c r="R4945" i="5" s="1"/>
  <c r="Q4953" i="5"/>
  <c r="R4953" i="5" s="1"/>
  <c r="Q4961" i="5"/>
  <c r="R4961" i="5" s="1"/>
  <c r="Q4969" i="5"/>
  <c r="R4969" i="5" s="1"/>
  <c r="Q4977" i="5"/>
  <c r="R4977" i="5" s="1"/>
  <c r="Q4985" i="5"/>
  <c r="R4985" i="5" s="1"/>
  <c r="Q4993" i="5"/>
  <c r="R4993" i="5" s="1"/>
  <c r="Q5001" i="5"/>
  <c r="R5001" i="5" s="1"/>
  <c r="Q5009" i="5"/>
  <c r="R5009" i="5" s="1"/>
  <c r="Q5017" i="5"/>
  <c r="R5017" i="5" s="1"/>
  <c r="Q5025" i="5"/>
  <c r="R5025" i="5" s="1"/>
  <c r="Q5033" i="5"/>
  <c r="R5033" i="5" s="1"/>
  <c r="Q5041" i="5"/>
  <c r="R5041" i="5" s="1"/>
  <c r="Q5049" i="5"/>
  <c r="R5049" i="5" s="1"/>
  <c r="Q5057" i="5"/>
  <c r="R5057" i="5" s="1"/>
  <c r="Q5065" i="5"/>
  <c r="R5065" i="5" s="1"/>
  <c r="Q5073" i="5"/>
  <c r="R5073" i="5" s="1"/>
  <c r="Q5081" i="5"/>
  <c r="R5081" i="5" s="1"/>
  <c r="Q5089" i="5"/>
  <c r="R5089" i="5" s="1"/>
  <c r="Q5097" i="5"/>
  <c r="R5097" i="5" s="1"/>
  <c r="Q5105" i="5"/>
  <c r="R5105" i="5" s="1"/>
  <c r="Q5113" i="5"/>
  <c r="R5113" i="5" s="1"/>
  <c r="Q5121" i="5"/>
  <c r="R5121" i="5" s="1"/>
  <c r="Q5129" i="5"/>
  <c r="R5129" i="5" s="1"/>
  <c r="Q5137" i="5"/>
  <c r="R5137" i="5" s="1"/>
  <c r="Q5145" i="5"/>
  <c r="R5145" i="5" s="1"/>
  <c r="Q5153" i="5"/>
  <c r="R5153" i="5" s="1"/>
  <c r="Q5161" i="5"/>
  <c r="R5161" i="5" s="1"/>
  <c r="Q5169" i="5"/>
  <c r="R5169" i="5" s="1"/>
  <c r="Q5177" i="5"/>
  <c r="R5177" i="5" s="1"/>
  <c r="Q5185" i="5"/>
  <c r="R5185" i="5" s="1"/>
  <c r="Q5193" i="5"/>
  <c r="R5193" i="5" s="1"/>
  <c r="Q5201" i="5"/>
  <c r="R5201" i="5" s="1"/>
  <c r="Q5209" i="5"/>
  <c r="R5209" i="5" s="1"/>
  <c r="Q5217" i="5"/>
  <c r="R5217" i="5" s="1"/>
  <c r="Q5225" i="5"/>
  <c r="R5225" i="5" s="1"/>
  <c r="Q5233" i="5"/>
  <c r="R5233" i="5" s="1"/>
  <c r="Q5241" i="5"/>
  <c r="R5241" i="5" s="1"/>
  <c r="Q5249" i="5"/>
  <c r="R5249" i="5" s="1"/>
  <c r="Q5257" i="5"/>
  <c r="R5257" i="5" s="1"/>
  <c r="Q5265" i="5"/>
  <c r="R5265" i="5" s="1"/>
  <c r="Q5273" i="5"/>
  <c r="R5273" i="5" s="1"/>
  <c r="Q5281" i="5"/>
  <c r="R5281" i="5" s="1"/>
  <c r="Q5289" i="5"/>
  <c r="R5289" i="5" s="1"/>
  <c r="Q5297" i="5"/>
  <c r="R5297" i="5" s="1"/>
  <c r="Q5305" i="5"/>
  <c r="R5305" i="5" s="1"/>
  <c r="Q5313" i="5"/>
  <c r="R5313" i="5" s="1"/>
  <c r="Q5321" i="5"/>
  <c r="R5321" i="5" s="1"/>
  <c r="Q5335" i="5"/>
  <c r="R5335" i="5" s="1"/>
  <c r="Q5340" i="5"/>
  <c r="R5340" i="5" s="1"/>
  <c r="Q5346" i="5"/>
  <c r="R5346" i="5" s="1"/>
  <c r="Q5352" i="5"/>
  <c r="R5352" i="5" s="1"/>
  <c r="Q5363" i="5"/>
  <c r="R5363" i="5" s="1"/>
  <c r="Q5369" i="5"/>
  <c r="R5369" i="5" s="1"/>
  <c r="Q5385" i="5"/>
  <c r="R5385" i="5" s="1"/>
  <c r="Q4733" i="5"/>
  <c r="R4733" i="5" s="1"/>
  <c r="Q4741" i="5"/>
  <c r="R4741" i="5" s="1"/>
  <c r="Q4749" i="5"/>
  <c r="R4749" i="5" s="1"/>
  <c r="Q4757" i="5"/>
  <c r="R4757" i="5" s="1"/>
  <c r="Q4765" i="5"/>
  <c r="R4765" i="5" s="1"/>
  <c r="Q4773" i="5"/>
  <c r="R4773" i="5" s="1"/>
  <c r="Q4781" i="5"/>
  <c r="R4781" i="5" s="1"/>
  <c r="Q4789" i="5"/>
  <c r="R4789" i="5" s="1"/>
  <c r="Q4797" i="5"/>
  <c r="R4797" i="5" s="1"/>
  <c r="Q4805" i="5"/>
  <c r="R4805" i="5" s="1"/>
  <c r="Q4813" i="5"/>
  <c r="R4813" i="5" s="1"/>
  <c r="Q4821" i="5"/>
  <c r="R4821" i="5" s="1"/>
  <c r="Q4829" i="5"/>
  <c r="R4829" i="5" s="1"/>
  <c r="Q4837" i="5"/>
  <c r="R4837" i="5" s="1"/>
  <c r="Q4845" i="5"/>
  <c r="R4845" i="5" s="1"/>
  <c r="Q4853" i="5"/>
  <c r="R4853" i="5" s="1"/>
  <c r="Q4861" i="5"/>
  <c r="R4861" i="5" s="1"/>
  <c r="Q4869" i="5"/>
  <c r="R4869" i="5" s="1"/>
  <c r="Q4877" i="5"/>
  <c r="R4877" i="5" s="1"/>
  <c r="Q4885" i="5"/>
  <c r="R4885" i="5" s="1"/>
  <c r="Q4893" i="5"/>
  <c r="R4893" i="5" s="1"/>
  <c r="Q4901" i="5"/>
  <c r="R4901" i="5" s="1"/>
  <c r="Q4909" i="5"/>
  <c r="R4909" i="5" s="1"/>
  <c r="Q4917" i="5"/>
  <c r="R4917" i="5" s="1"/>
  <c r="Q4925" i="5"/>
  <c r="R4925" i="5" s="1"/>
  <c r="Q4933" i="5"/>
  <c r="R4933" i="5" s="1"/>
  <c r="Q4941" i="5"/>
  <c r="R4941" i="5" s="1"/>
  <c r="Q4949" i="5"/>
  <c r="R4949" i="5" s="1"/>
  <c r="Q4957" i="5"/>
  <c r="R4957" i="5" s="1"/>
  <c r="Q4965" i="5"/>
  <c r="R4965" i="5" s="1"/>
  <c r="Q4973" i="5"/>
  <c r="R4973" i="5" s="1"/>
  <c r="Q4981" i="5"/>
  <c r="R4981" i="5" s="1"/>
  <c r="Q4989" i="5"/>
  <c r="R4989" i="5" s="1"/>
  <c r="Q4997" i="5"/>
  <c r="R4997" i="5" s="1"/>
  <c r="Q5005" i="5"/>
  <c r="R5005" i="5" s="1"/>
  <c r="Q5013" i="5"/>
  <c r="R5013" i="5" s="1"/>
  <c r="Q5021" i="5"/>
  <c r="R5021" i="5" s="1"/>
  <c r="Q5029" i="5"/>
  <c r="R5029" i="5" s="1"/>
  <c r="Q5037" i="5"/>
  <c r="R5037" i="5" s="1"/>
  <c r="Q5045" i="5"/>
  <c r="R5045" i="5" s="1"/>
  <c r="Q5053" i="5"/>
  <c r="R5053" i="5" s="1"/>
  <c r="Q5061" i="5"/>
  <c r="R5061" i="5" s="1"/>
  <c r="Q5069" i="5"/>
  <c r="R5069" i="5" s="1"/>
  <c r="Q5077" i="5"/>
  <c r="R5077" i="5" s="1"/>
  <c r="Q5085" i="5"/>
  <c r="R5085" i="5" s="1"/>
  <c r="Q5093" i="5"/>
  <c r="R5093" i="5" s="1"/>
  <c r="Q5101" i="5"/>
  <c r="R5101" i="5" s="1"/>
  <c r="Q5109" i="5"/>
  <c r="R5109" i="5" s="1"/>
  <c r="Q5117" i="5"/>
  <c r="R5117" i="5" s="1"/>
  <c r="Q5125" i="5"/>
  <c r="R5125" i="5" s="1"/>
  <c r="Q5133" i="5"/>
  <c r="R5133" i="5" s="1"/>
  <c r="Q5141" i="5"/>
  <c r="R5141" i="5" s="1"/>
  <c r="Q5149" i="5"/>
  <c r="R5149" i="5" s="1"/>
  <c r="Q5157" i="5"/>
  <c r="R5157" i="5" s="1"/>
  <c r="Q5165" i="5"/>
  <c r="R5165" i="5" s="1"/>
  <c r="Q5173" i="5"/>
  <c r="R5173" i="5" s="1"/>
  <c r="Q5181" i="5"/>
  <c r="R5181" i="5" s="1"/>
  <c r="Q5189" i="5"/>
  <c r="R5189" i="5" s="1"/>
  <c r="Q5197" i="5"/>
  <c r="R5197" i="5" s="1"/>
  <c r="Q5205" i="5"/>
  <c r="R5205" i="5" s="1"/>
  <c r="Q5213" i="5"/>
  <c r="R5213" i="5" s="1"/>
  <c r="Q5221" i="5"/>
  <c r="R5221" i="5" s="1"/>
  <c r="Q5229" i="5"/>
  <c r="R5229" i="5" s="1"/>
  <c r="Q5237" i="5"/>
  <c r="R5237" i="5" s="1"/>
  <c r="Q5245" i="5"/>
  <c r="R5245" i="5" s="1"/>
  <c r="Q5253" i="5"/>
  <c r="R5253" i="5" s="1"/>
  <c r="Q5261" i="5"/>
  <c r="R5261" i="5" s="1"/>
  <c r="Q5269" i="5"/>
  <c r="R5269" i="5" s="1"/>
  <c r="Q5277" i="5"/>
  <c r="R5277" i="5" s="1"/>
  <c r="Q5285" i="5"/>
  <c r="R5285" i="5" s="1"/>
  <c r="Q5293" i="5"/>
  <c r="R5293" i="5" s="1"/>
  <c r="Q5301" i="5"/>
  <c r="R5301" i="5" s="1"/>
  <c r="Q5309" i="5"/>
  <c r="R5309" i="5" s="1"/>
  <c r="Q5317" i="5"/>
  <c r="R5317" i="5" s="1"/>
  <c r="Q5325" i="5"/>
  <c r="R5325" i="5" s="1"/>
  <c r="Q5331" i="5"/>
  <c r="R5331" i="5" s="1"/>
  <c r="Q5337" i="5"/>
  <c r="R5337" i="5" s="1"/>
  <c r="Q5367" i="5"/>
  <c r="R5367" i="5" s="1"/>
  <c r="Q5372" i="5"/>
  <c r="R5372" i="5" s="1"/>
  <c r="Q5324" i="5"/>
  <c r="R5324" i="5" s="1"/>
  <c r="Q5343" i="5"/>
  <c r="R5343" i="5" s="1"/>
  <c r="Q5348" i="5"/>
  <c r="R5348" i="5" s="1"/>
  <c r="Q5354" i="5"/>
  <c r="R5354" i="5" s="1"/>
  <c r="Q5360" i="5"/>
  <c r="R5360" i="5" s="1"/>
  <c r="Q5371" i="5"/>
  <c r="R5371" i="5" s="1"/>
  <c r="Q5380" i="5"/>
  <c r="R5380" i="5" s="1"/>
  <c r="Q4731" i="5"/>
  <c r="R4731" i="5" s="1"/>
  <c r="Q4739" i="5"/>
  <c r="R4739" i="5" s="1"/>
  <c r="Q4747" i="5"/>
  <c r="R4747" i="5" s="1"/>
  <c r="Q4755" i="5"/>
  <c r="R4755" i="5" s="1"/>
  <c r="Q4763" i="5"/>
  <c r="R4763" i="5" s="1"/>
  <c r="Q4771" i="5"/>
  <c r="R4771" i="5" s="1"/>
  <c r="Q4779" i="5"/>
  <c r="R4779" i="5" s="1"/>
  <c r="Q4787" i="5"/>
  <c r="R4787" i="5" s="1"/>
  <c r="Q4795" i="5"/>
  <c r="R4795" i="5" s="1"/>
  <c r="Q4803" i="5"/>
  <c r="R4803" i="5" s="1"/>
  <c r="Q4811" i="5"/>
  <c r="R4811" i="5" s="1"/>
  <c r="Q4819" i="5"/>
  <c r="R4819" i="5" s="1"/>
  <c r="Q4827" i="5"/>
  <c r="R4827" i="5" s="1"/>
  <c r="Q4835" i="5"/>
  <c r="R4835" i="5" s="1"/>
  <c r="Q4843" i="5"/>
  <c r="R4843" i="5" s="1"/>
  <c r="Q4851" i="5"/>
  <c r="R4851" i="5" s="1"/>
  <c r="Q4859" i="5"/>
  <c r="R4859" i="5" s="1"/>
  <c r="Q4867" i="5"/>
  <c r="R4867" i="5" s="1"/>
  <c r="Q4875" i="5"/>
  <c r="R4875" i="5" s="1"/>
  <c r="Q4883" i="5"/>
  <c r="R4883" i="5" s="1"/>
  <c r="Q4891" i="5"/>
  <c r="R4891" i="5" s="1"/>
  <c r="Q4899" i="5"/>
  <c r="R4899" i="5" s="1"/>
  <c r="Q4907" i="5"/>
  <c r="R4907" i="5" s="1"/>
  <c r="Q4915" i="5"/>
  <c r="R4915" i="5" s="1"/>
  <c r="Q4923" i="5"/>
  <c r="R4923" i="5" s="1"/>
  <c r="Q4931" i="5"/>
  <c r="R4931" i="5" s="1"/>
  <c r="Q4939" i="5"/>
  <c r="R4939" i="5" s="1"/>
  <c r="Q4947" i="5"/>
  <c r="R4947" i="5" s="1"/>
  <c r="Q4955" i="5"/>
  <c r="R4955" i="5" s="1"/>
  <c r="Q4963" i="5"/>
  <c r="R4963" i="5" s="1"/>
  <c r="Q4971" i="5"/>
  <c r="R4971" i="5" s="1"/>
  <c r="Q4979" i="5"/>
  <c r="R4979" i="5" s="1"/>
  <c r="Q4987" i="5"/>
  <c r="R4987" i="5" s="1"/>
  <c r="Q4995" i="5"/>
  <c r="R4995" i="5" s="1"/>
  <c r="Q5003" i="5"/>
  <c r="R5003" i="5" s="1"/>
  <c r="Q5011" i="5"/>
  <c r="R5011" i="5" s="1"/>
  <c r="Q5019" i="5"/>
  <c r="R5019" i="5" s="1"/>
  <c r="Q5027" i="5"/>
  <c r="R5027" i="5" s="1"/>
  <c r="Q5035" i="5"/>
  <c r="R5035" i="5" s="1"/>
  <c r="Q5043" i="5"/>
  <c r="R5043" i="5" s="1"/>
  <c r="Q5051" i="5"/>
  <c r="R5051" i="5" s="1"/>
  <c r="Q5059" i="5"/>
  <c r="R5059" i="5" s="1"/>
  <c r="Q5067" i="5"/>
  <c r="R5067" i="5" s="1"/>
  <c r="Q5075" i="5"/>
  <c r="R5075" i="5" s="1"/>
  <c r="Q5083" i="5"/>
  <c r="R5083" i="5" s="1"/>
  <c r="Q5091" i="5"/>
  <c r="R5091" i="5" s="1"/>
  <c r="Q5099" i="5"/>
  <c r="R5099" i="5" s="1"/>
  <c r="Q5107" i="5"/>
  <c r="R5107" i="5" s="1"/>
  <c r="Q5115" i="5"/>
  <c r="R5115" i="5" s="1"/>
  <c r="Q5123" i="5"/>
  <c r="R5123" i="5" s="1"/>
  <c r="Q5131" i="5"/>
  <c r="R5131" i="5" s="1"/>
  <c r="Q5139" i="5"/>
  <c r="R5139" i="5" s="1"/>
  <c r="Q5147" i="5"/>
  <c r="R5147" i="5" s="1"/>
  <c r="Q5155" i="5"/>
  <c r="R5155" i="5" s="1"/>
  <c r="Q5163" i="5"/>
  <c r="R5163" i="5" s="1"/>
  <c r="Q5171" i="5"/>
  <c r="R5171" i="5" s="1"/>
  <c r="Q5179" i="5"/>
  <c r="R5179" i="5" s="1"/>
  <c r="Q5187" i="5"/>
  <c r="R5187" i="5" s="1"/>
  <c r="Q5195" i="5"/>
  <c r="R5195" i="5" s="1"/>
  <c r="Q5203" i="5"/>
  <c r="R5203" i="5" s="1"/>
  <c r="Q5211" i="5"/>
  <c r="R5211" i="5" s="1"/>
  <c r="Q5219" i="5"/>
  <c r="R5219" i="5" s="1"/>
  <c r="Q5227" i="5"/>
  <c r="R5227" i="5" s="1"/>
  <c r="Q5235" i="5"/>
  <c r="R5235" i="5" s="1"/>
  <c r="Q5243" i="5"/>
  <c r="R5243" i="5" s="1"/>
  <c r="Q5251" i="5"/>
  <c r="R5251" i="5" s="1"/>
  <c r="Q5259" i="5"/>
  <c r="R5259" i="5" s="1"/>
  <c r="Q5267" i="5"/>
  <c r="R5267" i="5" s="1"/>
  <c r="Q5275" i="5"/>
  <c r="R5275" i="5" s="1"/>
  <c r="Q5283" i="5"/>
  <c r="R5283" i="5" s="1"/>
  <c r="Q5291" i="5"/>
  <c r="R5291" i="5" s="1"/>
  <c r="Q5299" i="5"/>
  <c r="R5299" i="5" s="1"/>
  <c r="Q5307" i="5"/>
  <c r="R5307" i="5" s="1"/>
  <c r="Q5315" i="5"/>
  <c r="R5315" i="5" s="1"/>
  <c r="Q5353" i="5"/>
  <c r="R5353" i="5" s="1"/>
  <c r="Q5376" i="5"/>
  <c r="R5376" i="5" s="1"/>
  <c r="Q5384" i="5"/>
  <c r="R5384" i="5" s="1"/>
  <c r="Q5392" i="5"/>
  <c r="R5392" i="5" s="1"/>
  <c r="Q5438" i="5"/>
  <c r="R5438" i="5" s="1"/>
  <c r="Q5446" i="5"/>
  <c r="R5446" i="5" s="1"/>
  <c r="Q5454" i="5"/>
  <c r="R5454" i="5" s="1"/>
  <c r="Q5462" i="5"/>
  <c r="R5462" i="5" s="1"/>
  <c r="Q5470" i="5"/>
  <c r="R5470" i="5" s="1"/>
  <c r="Q5478" i="5"/>
  <c r="R5478" i="5" s="1"/>
  <c r="Q5486" i="5"/>
  <c r="R5486" i="5" s="1"/>
  <c r="Q5494" i="5"/>
  <c r="R5494" i="5" s="1"/>
  <c r="Q5502" i="5"/>
  <c r="R5502" i="5" s="1"/>
  <c r="Q5510" i="5"/>
  <c r="R5510" i="5" s="1"/>
  <c r="Q5518" i="5"/>
  <c r="R5518" i="5" s="1"/>
  <c r="Q5526" i="5"/>
  <c r="R5526" i="5" s="1"/>
  <c r="Q5534" i="5"/>
  <c r="R5534" i="5" s="1"/>
  <c r="Q5542" i="5"/>
  <c r="R5542" i="5" s="1"/>
  <c r="Q5550" i="5"/>
  <c r="R5550" i="5" s="1"/>
  <c r="Q5558" i="5"/>
  <c r="R5558" i="5" s="1"/>
  <c r="Q5566" i="5"/>
  <c r="R5566" i="5" s="1"/>
  <c r="Q5574" i="5"/>
  <c r="R5574" i="5" s="1"/>
  <c r="Q5582" i="5"/>
  <c r="R5582" i="5" s="1"/>
  <c r="Q5590" i="5"/>
  <c r="R5590" i="5" s="1"/>
  <c r="Q5598" i="5"/>
  <c r="R5598" i="5" s="1"/>
  <c r="Q5606" i="5"/>
  <c r="R5606" i="5" s="1"/>
  <c r="Q5614" i="5"/>
  <c r="R5614" i="5" s="1"/>
  <c r="Q5622" i="5"/>
  <c r="R5622" i="5" s="1"/>
  <c r="Q5630" i="5"/>
  <c r="R5630" i="5" s="1"/>
  <c r="Q5638" i="5"/>
  <c r="R5638" i="5" s="1"/>
  <c r="Q5646" i="5"/>
  <c r="R5646" i="5" s="1"/>
  <c r="Q5654" i="5"/>
  <c r="R5654" i="5" s="1"/>
  <c r="Q5662" i="5"/>
  <c r="R5662" i="5" s="1"/>
  <c r="Q5670" i="5"/>
  <c r="R5670" i="5" s="1"/>
  <c r="Q5678" i="5"/>
  <c r="R5678" i="5" s="1"/>
  <c r="Q5686" i="5"/>
  <c r="R5686" i="5" s="1"/>
  <c r="Q5694" i="5"/>
  <c r="R5694" i="5" s="1"/>
  <c r="Q5702" i="5"/>
  <c r="R5702" i="5" s="1"/>
  <c r="Q5710" i="5"/>
  <c r="R5710" i="5" s="1"/>
  <c r="Q5718" i="5"/>
  <c r="R5718" i="5" s="1"/>
  <c r="Q5726" i="5"/>
  <c r="R5726" i="5" s="1"/>
  <c r="Q5734" i="5"/>
  <c r="R5734" i="5" s="1"/>
  <c r="Q5742" i="5"/>
  <c r="R5742" i="5" s="1"/>
  <c r="Q5750" i="5"/>
  <c r="R5750" i="5" s="1"/>
  <c r="Q5758" i="5"/>
  <c r="R5758" i="5" s="1"/>
  <c r="Q5766" i="5"/>
  <c r="R5766" i="5" s="1"/>
  <c r="Q5774" i="5"/>
  <c r="R5774" i="5" s="1"/>
  <c r="Q5782" i="5"/>
  <c r="R5782" i="5" s="1"/>
  <c r="Q5790" i="5"/>
  <c r="R5790" i="5" s="1"/>
  <c r="Q5798" i="5"/>
  <c r="R5798" i="5" s="1"/>
  <c r="Q5806" i="5"/>
  <c r="R5806" i="5" s="1"/>
  <c r="Q5814" i="5"/>
  <c r="R5814" i="5" s="1"/>
  <c r="Q5822" i="5"/>
  <c r="R5822" i="5" s="1"/>
  <c r="Q5830" i="5"/>
  <c r="R5830" i="5" s="1"/>
  <c r="Q6390" i="5"/>
  <c r="R6390" i="5" s="1"/>
  <c r="Q6398" i="5"/>
  <c r="R6398" i="5" s="1"/>
  <c r="Q6406" i="5"/>
  <c r="R6406" i="5" s="1"/>
  <c r="Q5334" i="5"/>
  <c r="R5334" i="5" s="1"/>
  <c r="Q5342" i="5"/>
  <c r="R5342" i="5" s="1"/>
  <c r="Q5350" i="5"/>
  <c r="R5350" i="5" s="1"/>
  <c r="Q5358" i="5"/>
  <c r="R5358" i="5" s="1"/>
  <c r="Q5366" i="5"/>
  <c r="R5366" i="5" s="1"/>
  <c r="Q5374" i="5"/>
  <c r="R5374" i="5" s="1"/>
  <c r="Q5382" i="5"/>
  <c r="R5382" i="5" s="1"/>
  <c r="Q5390" i="5"/>
  <c r="R5390" i="5" s="1"/>
  <c r="Q5398" i="5"/>
  <c r="R5398" i="5" s="1"/>
  <c r="Q6394" i="5"/>
  <c r="R6394" i="5" s="1"/>
  <c r="Q6402" i="5"/>
  <c r="R6402" i="5" s="1"/>
  <c r="Q6410" i="5"/>
  <c r="R6410" i="5" s="1"/>
  <c r="Q5379" i="5"/>
  <c r="R5379" i="5" s="1"/>
  <c r="Q5387" i="5"/>
  <c r="R5387" i="5" s="1"/>
  <c r="Q5395" i="5"/>
  <c r="R5395" i="5" s="1"/>
  <c r="Q6466" i="5"/>
  <c r="R6466" i="5" s="1"/>
  <c r="Q6474" i="5"/>
  <c r="R6474" i="5" s="1"/>
  <c r="Q6482" i="5"/>
  <c r="R6482" i="5" s="1"/>
  <c r="Q6490" i="5"/>
  <c r="R6490" i="5" s="1"/>
  <c r="Q6498" i="5"/>
  <c r="R6498" i="5" s="1"/>
  <c r="Q6506" i="5"/>
  <c r="R6506" i="5" s="1"/>
  <c r="Q6514" i="5"/>
  <c r="R6514" i="5" s="1"/>
  <c r="Q6728" i="5"/>
  <c r="R6728" i="5" s="1"/>
  <c r="Q6760" i="5"/>
  <c r="R6760" i="5" s="1"/>
  <c r="Q6460" i="5"/>
  <c r="R6460" i="5" s="1"/>
  <c r="Q6468" i="5"/>
  <c r="R6468" i="5" s="1"/>
  <c r="Q6476" i="5"/>
  <c r="R6476" i="5" s="1"/>
  <c r="Q6484" i="5"/>
  <c r="R6484" i="5" s="1"/>
  <c r="Q6492" i="5"/>
  <c r="R6492" i="5" s="1"/>
  <c r="Q6500" i="5"/>
  <c r="R6500" i="5" s="1"/>
  <c r="Q6508" i="5"/>
  <c r="R6508" i="5" s="1"/>
  <c r="Q6516" i="5"/>
  <c r="R6516" i="5" s="1"/>
  <c r="Q6720" i="5"/>
  <c r="R6720" i="5" s="1"/>
  <c r="Q6752" i="5"/>
  <c r="R6752" i="5" s="1"/>
  <c r="Q6462" i="5"/>
  <c r="R6462" i="5" s="1"/>
  <c r="Q6470" i="5"/>
  <c r="R6470" i="5" s="1"/>
  <c r="Q6478" i="5"/>
  <c r="R6478" i="5" s="1"/>
  <c r="Q6486" i="5"/>
  <c r="R6486" i="5" s="1"/>
  <c r="Q6494" i="5"/>
  <c r="R6494" i="5" s="1"/>
  <c r="Q6502" i="5"/>
  <c r="R6502" i="5" s="1"/>
  <c r="Q6510" i="5"/>
  <c r="R6510" i="5" s="1"/>
  <c r="Q6518" i="5"/>
  <c r="R6518" i="5" s="1"/>
  <c r="Q6712" i="5"/>
  <c r="R6712" i="5" s="1"/>
  <c r="Q6744" i="5"/>
  <c r="R6744" i="5" s="1"/>
  <c r="Q6464" i="5"/>
  <c r="R6464" i="5" s="1"/>
  <c r="Q6472" i="5"/>
  <c r="R6472" i="5" s="1"/>
  <c r="Q6480" i="5"/>
  <c r="R6480" i="5" s="1"/>
  <c r="Q6488" i="5"/>
  <c r="R6488" i="5" s="1"/>
  <c r="Q6496" i="5"/>
  <c r="R6496" i="5" s="1"/>
  <c r="Q6504" i="5"/>
  <c r="R6504" i="5" s="1"/>
  <c r="Q6512" i="5"/>
  <c r="R6512" i="5" s="1"/>
  <c r="Q6520" i="5"/>
  <c r="R6520" i="5" s="1"/>
  <c r="Q6736" i="5"/>
  <c r="R6736" i="5" s="1"/>
  <c r="Q7497" i="5"/>
  <c r="R7497" i="5" s="1"/>
  <c r="Q7505" i="5"/>
  <c r="R7505" i="5" s="1"/>
  <c r="Q7513" i="5"/>
  <c r="R7513" i="5" s="1"/>
  <c r="Q7521" i="5"/>
  <c r="R7521" i="5" s="1"/>
  <c r="Q7529" i="5"/>
  <c r="R7529" i="5" s="1"/>
  <c r="Q7537" i="5"/>
  <c r="R7537" i="5" s="1"/>
  <c r="Q7545" i="5"/>
  <c r="R7545" i="5" s="1"/>
  <c r="Q7553" i="5"/>
  <c r="R7553" i="5" s="1"/>
  <c r="Q7561" i="5"/>
  <c r="R7561" i="5" s="1"/>
  <c r="Q7569" i="5"/>
  <c r="R7569" i="5" s="1"/>
  <c r="Q7577" i="5"/>
  <c r="R7577" i="5" s="1"/>
  <c r="Q7585" i="5"/>
  <c r="R7585" i="5" s="1"/>
  <c r="Q7590" i="5"/>
  <c r="R7590" i="5" s="1"/>
  <c r="Q7594" i="5"/>
  <c r="R7594" i="5" s="1"/>
  <c r="Q7598" i="5"/>
  <c r="R7598" i="5" s="1"/>
  <c r="Q7602" i="5"/>
  <c r="R7602" i="5" s="1"/>
  <c r="Q7606" i="5"/>
  <c r="R7606" i="5" s="1"/>
  <c r="Q7610" i="5"/>
  <c r="R7610" i="5" s="1"/>
  <c r="Q7614" i="5"/>
  <c r="R7614" i="5" s="1"/>
  <c r="Q7618" i="5"/>
  <c r="R7618" i="5" s="1"/>
  <c r="Q7651" i="5"/>
  <c r="R7651" i="5" s="1"/>
  <c r="Q7495" i="5"/>
  <c r="R7495" i="5" s="1"/>
  <c r="Q7503" i="5"/>
  <c r="R7503" i="5" s="1"/>
  <c r="Q7511" i="5"/>
  <c r="R7511" i="5" s="1"/>
  <c r="Q7519" i="5"/>
  <c r="R7519" i="5" s="1"/>
  <c r="Q7527" i="5"/>
  <c r="R7527" i="5" s="1"/>
  <c r="Q7535" i="5"/>
  <c r="R7535" i="5" s="1"/>
  <c r="Q7543" i="5"/>
  <c r="R7543" i="5" s="1"/>
  <c r="Q7551" i="5"/>
  <c r="R7551" i="5" s="1"/>
  <c r="Q7559" i="5"/>
  <c r="R7559" i="5" s="1"/>
  <c r="Q7567" i="5"/>
  <c r="R7567" i="5" s="1"/>
  <c r="Q7575" i="5"/>
  <c r="R7575" i="5" s="1"/>
  <c r="Q7583" i="5"/>
  <c r="R7583" i="5" s="1"/>
  <c r="Q7589" i="5"/>
  <c r="R7589" i="5" s="1"/>
  <c r="Q7593" i="5"/>
  <c r="R7593" i="5" s="1"/>
  <c r="Q7597" i="5"/>
  <c r="R7597" i="5" s="1"/>
  <c r="Q7601" i="5"/>
  <c r="R7601" i="5" s="1"/>
  <c r="Q7605" i="5"/>
  <c r="R7605" i="5" s="1"/>
  <c r="Q7609" i="5"/>
  <c r="R7609" i="5" s="1"/>
  <c r="Q7613" i="5"/>
  <c r="R7613" i="5" s="1"/>
  <c r="Q7617" i="5"/>
  <c r="R7617" i="5" s="1"/>
  <c r="Q7493" i="5"/>
  <c r="R7493" i="5" s="1"/>
  <c r="Q7501" i="5"/>
  <c r="R7501" i="5" s="1"/>
  <c r="Q7509" i="5"/>
  <c r="R7509" i="5" s="1"/>
  <c r="Q7517" i="5"/>
  <c r="R7517" i="5" s="1"/>
  <c r="Q7525" i="5"/>
  <c r="R7525" i="5" s="1"/>
  <c r="Q7533" i="5"/>
  <c r="R7533" i="5" s="1"/>
  <c r="Q7541" i="5"/>
  <c r="R7541" i="5" s="1"/>
  <c r="Q7549" i="5"/>
  <c r="R7549" i="5" s="1"/>
  <c r="Q7557" i="5"/>
  <c r="R7557" i="5" s="1"/>
  <c r="Q7565" i="5"/>
  <c r="R7565" i="5" s="1"/>
  <c r="Q7573" i="5"/>
  <c r="R7573" i="5" s="1"/>
  <c r="Q7581" i="5"/>
  <c r="R7581" i="5" s="1"/>
  <c r="Q7588" i="5"/>
  <c r="R7588" i="5" s="1"/>
  <c r="Q7592" i="5"/>
  <c r="R7592" i="5" s="1"/>
  <c r="Q7596" i="5"/>
  <c r="R7596" i="5" s="1"/>
  <c r="Q7600" i="5"/>
  <c r="R7600" i="5" s="1"/>
  <c r="Q7604" i="5"/>
  <c r="R7604" i="5" s="1"/>
  <c r="Q7608" i="5"/>
  <c r="R7608" i="5" s="1"/>
  <c r="Q7612" i="5"/>
  <c r="R7612" i="5" s="1"/>
  <c r="Q7616" i="5"/>
  <c r="R7616" i="5" s="1"/>
  <c r="Q7631" i="5"/>
  <c r="R7631" i="5" s="1"/>
  <c r="Q7491" i="5"/>
  <c r="R7491" i="5" s="1"/>
  <c r="Q7499" i="5"/>
  <c r="R7499" i="5" s="1"/>
  <c r="Q7507" i="5"/>
  <c r="R7507" i="5" s="1"/>
  <c r="Q7515" i="5"/>
  <c r="R7515" i="5" s="1"/>
  <c r="Q7523" i="5"/>
  <c r="R7523" i="5" s="1"/>
  <c r="Q7531" i="5"/>
  <c r="R7531" i="5" s="1"/>
  <c r="Q7539" i="5"/>
  <c r="R7539" i="5" s="1"/>
  <c r="Q7547" i="5"/>
  <c r="R7547" i="5" s="1"/>
  <c r="Q7555" i="5"/>
  <c r="R7555" i="5" s="1"/>
  <c r="Q7563" i="5"/>
  <c r="R7563" i="5" s="1"/>
  <c r="Q7571" i="5"/>
  <c r="R7571" i="5" s="1"/>
  <c r="Q7579" i="5"/>
  <c r="R7579" i="5" s="1"/>
  <c r="Q7587" i="5"/>
  <c r="R7587" i="5" s="1"/>
  <c r="Q7591" i="5"/>
  <c r="R7591" i="5" s="1"/>
  <c r="Q7595" i="5"/>
  <c r="R7595" i="5" s="1"/>
  <c r="Q7599" i="5"/>
  <c r="R7599" i="5" s="1"/>
  <c r="Q7603" i="5"/>
  <c r="R7603" i="5" s="1"/>
  <c r="Q7607" i="5"/>
  <c r="R7607" i="5" s="1"/>
  <c r="Q7634" i="5"/>
  <c r="R7634" i="5" s="1"/>
  <c r="Q7642" i="5"/>
  <c r="R7642" i="5" s="1"/>
  <c r="Q7630" i="5"/>
  <c r="R7630" i="5" s="1"/>
  <c r="Q7638" i="5"/>
  <c r="R7638" i="5" s="1"/>
  <c r="Q7674" i="5"/>
  <c r="R7674" i="5" s="1"/>
  <c r="Q8227" i="5"/>
  <c r="R8227" i="5" s="1"/>
  <c r="Q8302" i="5"/>
  <c r="R8302" i="5" s="1"/>
  <c r="Q8286" i="5"/>
  <c r="R8286" i="5" s="1"/>
  <c r="Q8235" i="5"/>
  <c r="R8235" i="5" s="1"/>
  <c r="Q8238" i="5"/>
  <c r="R8238" i="5" s="1"/>
  <c r="Q8278" i="5"/>
  <c r="R8278" i="5" s="1"/>
  <c r="Q8532" i="5"/>
  <c r="R8532" i="5" s="1"/>
  <c r="Q8548" i="5"/>
  <c r="R8548" i="5" s="1"/>
  <c r="Q8564" i="5"/>
  <c r="R8564" i="5" s="1"/>
  <c r="Q8580" i="5"/>
  <c r="R8580" i="5" s="1"/>
  <c r="Q8596" i="5"/>
  <c r="R8596" i="5" s="1"/>
  <c r="Q8524" i="5"/>
  <c r="R8524" i="5" s="1"/>
  <c r="Q8540" i="5"/>
  <c r="R8540" i="5" s="1"/>
  <c r="Q8556" i="5"/>
  <c r="R8556" i="5" s="1"/>
  <c r="Q8572" i="5"/>
  <c r="R8572" i="5" s="1"/>
  <c r="Q8588" i="5"/>
  <c r="R8588" i="5" s="1"/>
  <c r="Q8802" i="5"/>
  <c r="R8802" i="5" s="1"/>
  <c r="Q8960" i="5"/>
  <c r="R8960" i="5" s="1"/>
  <c r="Q8992" i="5"/>
  <c r="R8992" i="5" s="1"/>
  <c r="Q9056" i="5"/>
  <c r="R9056" i="5" s="1"/>
  <c r="Q9073" i="5"/>
  <c r="R9073" i="5" s="1"/>
  <c r="Q9088" i="5"/>
  <c r="R9088" i="5" s="1"/>
  <c r="Q9113" i="5"/>
  <c r="R9113" i="5" s="1"/>
  <c r="Q9200" i="5"/>
  <c r="R9200" i="5" s="1"/>
  <c r="Q8944" i="5"/>
  <c r="R8944" i="5" s="1"/>
  <c r="Q8968" i="5"/>
  <c r="R8968" i="5" s="1"/>
  <c r="Q9000" i="5"/>
  <c r="R9000" i="5" s="1"/>
  <c r="Q9016" i="5"/>
  <c r="R9016" i="5" s="1"/>
  <c r="Q9040" i="5"/>
  <c r="R9040" i="5" s="1"/>
  <c r="Q9048" i="5"/>
  <c r="R9048" i="5" s="1"/>
  <c r="Q9065" i="5"/>
  <c r="R9065" i="5" s="1"/>
  <c r="Q9080" i="5"/>
  <c r="R9080" i="5" s="1"/>
  <c r="Q9097" i="5"/>
  <c r="R9097" i="5" s="1"/>
  <c r="Q9128" i="5"/>
  <c r="R9128" i="5" s="1"/>
  <c r="Q9152" i="5"/>
  <c r="R9152" i="5" s="1"/>
  <c r="Q9216" i="5"/>
  <c r="R9216" i="5" s="1"/>
  <c r="Q8976" i="5"/>
  <c r="R8976" i="5" s="1"/>
  <c r="Q9057" i="5"/>
  <c r="R9057" i="5" s="1"/>
  <c r="Q9072" i="5"/>
  <c r="R9072" i="5" s="1"/>
  <c r="Q9089" i="5"/>
  <c r="R9089" i="5" s="1"/>
  <c r="Q9112" i="5"/>
  <c r="R9112" i="5" s="1"/>
  <c r="Q9168" i="5"/>
  <c r="R9168" i="5" s="1"/>
  <c r="Q9232" i="5"/>
  <c r="R9232" i="5" s="1"/>
  <c r="Q8952" i="5"/>
  <c r="R8952" i="5" s="1"/>
  <c r="Q8984" i="5"/>
  <c r="R8984" i="5" s="1"/>
  <c r="Q9008" i="5"/>
  <c r="R9008" i="5" s="1"/>
  <c r="Q9024" i="5"/>
  <c r="R9024" i="5" s="1"/>
  <c r="Q9049" i="5"/>
  <c r="R9049" i="5" s="1"/>
  <c r="Q9064" i="5"/>
  <c r="R9064" i="5" s="1"/>
  <c r="Q9121" i="5"/>
  <c r="R9121" i="5" s="1"/>
  <c r="Q9160" i="5"/>
  <c r="R9160" i="5" s="1"/>
  <c r="Q9224" i="5"/>
  <c r="R9224" i="5" s="1"/>
  <c r="Q9283" i="5"/>
  <c r="R9283" i="5" s="1"/>
  <c r="Q9299" i="5"/>
  <c r="R9299" i="5" s="1"/>
  <c r="Q9315" i="5"/>
  <c r="R9315" i="5" s="1"/>
  <c r="Q9333" i="5"/>
  <c r="R9333" i="5" s="1"/>
  <c r="Q9267" i="5"/>
  <c r="R9267" i="5" s="1"/>
  <c r="Q9323" i="5"/>
  <c r="R9323" i="5" s="1"/>
  <c r="Q9438" i="5"/>
  <c r="R9438" i="5" s="1"/>
  <c r="Q9502" i="5"/>
  <c r="R9502" i="5" s="1"/>
  <c r="Q9430" i="5"/>
  <c r="R9430" i="5" s="1"/>
  <c r="Q9406" i="5"/>
  <c r="R9406" i="5" s="1"/>
  <c r="Q9470" i="5"/>
  <c r="R9470" i="5" s="1"/>
  <c r="Q9534" i="5"/>
  <c r="R9534" i="5" s="1"/>
  <c r="Q9553" i="5"/>
  <c r="R9553" i="5" s="1"/>
  <c r="Q9580" i="5"/>
  <c r="R9580" i="5" s="1"/>
  <c r="Q9620" i="5"/>
  <c r="R9620" i="5" s="1"/>
  <c r="Q9545" i="5"/>
  <c r="R9545" i="5" s="1"/>
  <c r="Q9612" i="5"/>
  <c r="R9612" i="5" s="1"/>
  <c r="Q9548" i="5"/>
  <c r="R9548" i="5" s="1"/>
  <c r="Q9749" i="5"/>
  <c r="R9749" i="5" s="1"/>
  <c r="Q9776" i="5"/>
  <c r="R9776" i="5" s="1"/>
  <c r="Q9836" i="5"/>
  <c r="R9836" i="5" s="1"/>
  <c r="Q9899" i="5"/>
  <c r="R9899" i="5" s="1"/>
  <c r="Q9912" i="5"/>
  <c r="R9912" i="5" s="1"/>
  <c r="Q9768" i="5"/>
  <c r="R9768" i="5" s="1"/>
  <c r="Q9772" i="5"/>
  <c r="R9772" i="5" s="1"/>
  <c r="Q9792" i="5"/>
  <c r="R9792" i="5" s="1"/>
  <c r="Q9808" i="5"/>
  <c r="R9808" i="5" s="1"/>
  <c r="Q9824" i="5"/>
  <c r="R9824" i="5" s="1"/>
  <c r="Q9844" i="5"/>
  <c r="R9844" i="5" s="1"/>
  <c r="Q9891" i="5"/>
  <c r="R9891" i="5" s="1"/>
  <c r="Q9904" i="5"/>
  <c r="R9904" i="5" s="1"/>
  <c r="Q9788" i="5"/>
  <c r="R9788" i="5" s="1"/>
  <c r="Q9804" i="5"/>
  <c r="R9804" i="5" s="1"/>
  <c r="Q9820" i="5"/>
  <c r="R9820" i="5" s="1"/>
  <c r="Q9835" i="5"/>
  <c r="R9835" i="5" s="1"/>
  <c r="Q9875" i="5"/>
  <c r="R9875" i="5" s="1"/>
  <c r="Q9888" i="5"/>
  <c r="R9888" i="5" s="1"/>
  <c r="Q9832" i="5"/>
  <c r="R9832" i="5" s="1"/>
  <c r="Q9784" i="5"/>
  <c r="R9784" i="5" s="1"/>
  <c r="Q9800" i="5"/>
  <c r="R9800" i="5" s="1"/>
  <c r="Q9848" i="5"/>
  <c r="R9848" i="5" s="1"/>
  <c r="Q9864" i="5"/>
  <c r="R9864" i="5" s="1"/>
  <c r="Q9921" i="5"/>
  <c r="R9921" i="5" s="1"/>
  <c r="Q9920" i="5"/>
  <c r="R9920" i="5" s="1"/>
  <c r="Q9926" i="5"/>
  <c r="R9926" i="5" s="1"/>
  <c r="Q9934" i="5"/>
  <c r="R9934" i="5" s="1"/>
  <c r="Q9942" i="5"/>
  <c r="R9942" i="5" s="1"/>
  <c r="Q9950" i="5"/>
  <c r="R9950" i="5" s="1"/>
  <c r="Q9958" i="5"/>
  <c r="R9958" i="5" s="1"/>
  <c r="Q9966" i="5"/>
  <c r="R9966" i="5" s="1"/>
  <c r="Q9974" i="5"/>
  <c r="R9974" i="5" s="1"/>
  <c r="Q9928" i="5"/>
  <c r="R9928" i="5" s="1"/>
  <c r="Q9936" i="5"/>
  <c r="R9936" i="5" s="1"/>
  <c r="Q9944" i="5"/>
  <c r="R9944" i="5" s="1"/>
  <c r="Q9952" i="5"/>
  <c r="R9952" i="5" s="1"/>
  <c r="Q9960" i="5"/>
  <c r="R9960" i="5" s="1"/>
  <c r="Q9968" i="5"/>
  <c r="R9968" i="5" s="1"/>
  <c r="Q9976" i="5"/>
  <c r="R9976" i="5" s="1"/>
  <c r="Q9978" i="5"/>
  <c r="R9978" i="5" s="1"/>
  <c r="Q9980" i="5"/>
  <c r="R9980" i="5" s="1"/>
  <c r="Q9982" i="5"/>
  <c r="R9982" i="5" s="1"/>
  <c r="Q9984" i="5"/>
  <c r="R9984" i="5" s="1"/>
  <c r="Q9986" i="5"/>
  <c r="R9986" i="5" s="1"/>
  <c r="Q9988" i="5"/>
  <c r="R9988" i="5" s="1"/>
  <c r="Q9990" i="5"/>
  <c r="R9990" i="5" s="1"/>
  <c r="Q9992" i="5"/>
  <c r="R9992" i="5" s="1"/>
  <c r="Q9994" i="5"/>
  <c r="R9994" i="5" s="1"/>
  <c r="Q9996" i="5"/>
  <c r="R9996" i="5" s="1"/>
  <c r="Q9998" i="5"/>
  <c r="R9998" i="5" s="1"/>
  <c r="Q10000" i="5"/>
  <c r="R10000" i="5" s="1"/>
  <c r="Q9922" i="5"/>
  <c r="R9922" i="5" s="1"/>
  <c r="Q9930" i="5"/>
  <c r="R9930" i="5" s="1"/>
  <c r="Q9938" i="5"/>
  <c r="R9938" i="5" s="1"/>
  <c r="Q9946" i="5"/>
  <c r="R9946" i="5" s="1"/>
  <c r="Q9954" i="5"/>
  <c r="R9954" i="5" s="1"/>
  <c r="Q9962" i="5"/>
  <c r="R9962" i="5" s="1"/>
  <c r="Q9970" i="5"/>
  <c r="R9970" i="5" s="1"/>
  <c r="Q9967" i="5"/>
  <c r="R9967" i="5" s="1"/>
  <c r="Q9975" i="5"/>
  <c r="R9975" i="5" s="1"/>
  <c r="B14" i="1" l="1"/>
  <c r="B26" i="1"/>
  <c r="B44" i="1"/>
  <c r="B50" i="1"/>
  <c r="B56" i="1"/>
  <c r="B62" i="1"/>
  <c r="B86" i="1"/>
  <c r="B110" i="1"/>
  <c r="B134" i="1"/>
  <c r="B158" i="1"/>
  <c r="B182" i="1"/>
  <c r="B206" i="1"/>
  <c r="B230" i="1"/>
  <c r="B254" i="1"/>
  <c r="B278" i="1"/>
  <c r="B302" i="1"/>
  <c r="B320" i="1"/>
  <c r="B326" i="1"/>
  <c r="B350" i="1"/>
  <c r="B380" i="1"/>
  <c r="B398" i="1"/>
  <c r="B428" i="1"/>
  <c r="B446" i="1"/>
  <c r="B476" i="1"/>
  <c r="B38" i="1"/>
  <c r="B68" i="1"/>
  <c r="B80" i="1"/>
  <c r="B116" i="1"/>
  <c r="B128" i="1"/>
  <c r="B164" i="1"/>
  <c r="B176" i="1"/>
  <c r="B212" i="1"/>
  <c r="B224" i="1"/>
  <c r="B260" i="1"/>
  <c r="B272" i="1"/>
  <c r="AG274" i="1" s="1"/>
  <c r="B314" i="1"/>
  <c r="B332" i="1"/>
  <c r="B368" i="1"/>
  <c r="B386" i="1"/>
  <c r="B416" i="1"/>
  <c r="B434" i="1"/>
  <c r="B464" i="1"/>
  <c r="B482" i="1"/>
  <c r="B32" i="1"/>
  <c r="B308" i="1"/>
  <c r="B362" i="1"/>
  <c r="B374" i="1"/>
  <c r="B392" i="1"/>
  <c r="B404" i="1"/>
  <c r="B422" i="1"/>
  <c r="B452" i="1"/>
  <c r="B470" i="1"/>
  <c r="B500" i="1"/>
  <c r="B518" i="1"/>
  <c r="B548" i="1"/>
  <c r="B566" i="1"/>
  <c r="B596" i="1"/>
  <c r="B20" i="1"/>
  <c r="B146" i="1"/>
  <c r="B242" i="1"/>
  <c r="B338" i="1"/>
  <c r="B512" i="1"/>
  <c r="B602" i="1"/>
  <c r="B140" i="1"/>
  <c r="B236" i="1"/>
  <c r="B356" i="1"/>
  <c r="B584" i="1"/>
  <c r="B92" i="1"/>
  <c r="B122" i="1"/>
  <c r="B152" i="1"/>
  <c r="B188" i="1"/>
  <c r="B218" i="1"/>
  <c r="B248" i="1"/>
  <c r="B284" i="1"/>
  <c r="B344" i="1"/>
  <c r="B458" i="1"/>
  <c r="B494" i="1"/>
  <c r="B524" i="1"/>
  <c r="B530" i="1"/>
  <c r="B560" i="1"/>
  <c r="B8" i="1"/>
  <c r="B170" i="1"/>
  <c r="B296" i="1"/>
  <c r="B554" i="1"/>
  <c r="B98" i="1"/>
  <c r="B194" i="1"/>
  <c r="B290" i="1"/>
  <c r="B410" i="1"/>
  <c r="B440" i="1"/>
  <c r="B488" i="1"/>
  <c r="B506" i="1"/>
  <c r="B536" i="1"/>
  <c r="B542" i="1"/>
  <c r="B572" i="1"/>
  <c r="B578" i="1"/>
  <c r="B74" i="1"/>
  <c r="B104" i="1"/>
  <c r="B200" i="1"/>
  <c r="B266" i="1"/>
  <c r="B590" i="1"/>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6" i="4"/>
  <c r="AU566" i="1" l="1"/>
  <c r="Z568" i="1"/>
  <c r="L568" i="1"/>
  <c r="S568" i="1"/>
  <c r="AG568" i="1"/>
  <c r="AU470" i="1"/>
  <c r="AG472" i="1"/>
  <c r="Z472" i="1"/>
  <c r="L472" i="1"/>
  <c r="S472" i="1"/>
  <c r="AU392" i="1"/>
  <c r="Z394" i="1"/>
  <c r="S394" i="1"/>
  <c r="AG394" i="1"/>
  <c r="L394" i="1"/>
  <c r="AU416" i="1"/>
  <c r="S418" i="1"/>
  <c r="Z418" i="1"/>
  <c r="AG418" i="1"/>
  <c r="L418" i="1"/>
  <c r="AU314" i="1"/>
  <c r="Z316" i="1"/>
  <c r="S316" i="1"/>
  <c r="L316" i="1"/>
  <c r="AG316" i="1"/>
  <c r="AU476" i="1"/>
  <c r="S478" i="1"/>
  <c r="AG478" i="1"/>
  <c r="Z478" i="1"/>
  <c r="L478" i="1"/>
  <c r="AU380" i="1"/>
  <c r="AG382" i="1"/>
  <c r="Z382" i="1"/>
  <c r="L382" i="1"/>
  <c r="S382" i="1"/>
  <c r="AU302" i="1"/>
  <c r="Z304" i="1"/>
  <c r="S304" i="1"/>
  <c r="L304" i="1"/>
  <c r="AG304" i="1"/>
  <c r="AU602" i="1"/>
  <c r="S604" i="1"/>
  <c r="AG604" i="1"/>
  <c r="Z604" i="1"/>
  <c r="L604" i="1"/>
  <c r="AU548" i="1"/>
  <c r="S550" i="1"/>
  <c r="AG550" i="1"/>
  <c r="L550" i="1"/>
  <c r="Z550" i="1"/>
  <c r="AU452" i="1"/>
  <c r="AG454" i="1"/>
  <c r="Z454" i="1"/>
  <c r="L454" i="1"/>
  <c r="S454" i="1"/>
  <c r="AU374" i="1"/>
  <c r="S376" i="1"/>
  <c r="AG376" i="1"/>
  <c r="L376" i="1"/>
  <c r="Z376" i="1"/>
  <c r="AU482" i="1"/>
  <c r="S484" i="1"/>
  <c r="Z484" i="1"/>
  <c r="AG484" i="1"/>
  <c r="L484" i="1"/>
  <c r="AU386" i="1"/>
  <c r="S388" i="1"/>
  <c r="Z388" i="1"/>
  <c r="L388" i="1"/>
  <c r="AG388" i="1"/>
  <c r="AU446" i="1"/>
  <c r="Z448" i="1"/>
  <c r="AG448" i="1"/>
  <c r="L448" i="1"/>
  <c r="S448" i="1"/>
  <c r="AU350" i="1"/>
  <c r="AG352" i="1"/>
  <c r="S352" i="1"/>
  <c r="Z352" i="1"/>
  <c r="L352" i="1"/>
  <c r="AU278" i="1"/>
  <c r="AG280" i="1"/>
  <c r="Z280" i="1"/>
  <c r="S280" i="1"/>
  <c r="L280" i="1"/>
  <c r="AU410" i="1"/>
  <c r="Z412" i="1"/>
  <c r="AG412" i="1"/>
  <c r="S412" i="1"/>
  <c r="L412" i="1"/>
  <c r="AU560" i="1"/>
  <c r="AG562" i="1"/>
  <c r="L562" i="1"/>
  <c r="S562" i="1"/>
  <c r="Z562" i="1"/>
  <c r="Z268" i="1"/>
  <c r="S268" i="1"/>
  <c r="AG268" i="1"/>
  <c r="AU578" i="1"/>
  <c r="AG580" i="1"/>
  <c r="S580" i="1"/>
  <c r="Z580" i="1"/>
  <c r="L580" i="1"/>
  <c r="AU506" i="1"/>
  <c r="AG508" i="1"/>
  <c r="L508" i="1"/>
  <c r="S508" i="1"/>
  <c r="Z508" i="1"/>
  <c r="AU290" i="1"/>
  <c r="S292" i="1"/>
  <c r="AG292" i="1"/>
  <c r="Z292" i="1"/>
  <c r="L292" i="1"/>
  <c r="AU296" i="1"/>
  <c r="L298" i="1"/>
  <c r="S298" i="1"/>
  <c r="AG298" i="1"/>
  <c r="Z298" i="1"/>
  <c r="AU530" i="1"/>
  <c r="S532" i="1"/>
  <c r="L532" i="1"/>
  <c r="AG532" i="1"/>
  <c r="Z532" i="1"/>
  <c r="AU344" i="1"/>
  <c r="S346" i="1"/>
  <c r="AG346" i="1"/>
  <c r="L346" i="1"/>
  <c r="Z346" i="1"/>
  <c r="AU584" i="1"/>
  <c r="S586" i="1"/>
  <c r="AG586" i="1"/>
  <c r="L586" i="1"/>
  <c r="Z586" i="1"/>
  <c r="AU572" i="1"/>
  <c r="Z574" i="1"/>
  <c r="S574" i="1"/>
  <c r="L574" i="1"/>
  <c r="AG574" i="1"/>
  <c r="AU488" i="1"/>
  <c r="AG490" i="1"/>
  <c r="L490" i="1"/>
  <c r="S490" i="1"/>
  <c r="Z490" i="1"/>
  <c r="AU524" i="1"/>
  <c r="S526" i="1"/>
  <c r="AG526" i="1"/>
  <c r="L526" i="1"/>
  <c r="Z526" i="1"/>
  <c r="AU284" i="1"/>
  <c r="S286" i="1"/>
  <c r="Z286" i="1"/>
  <c r="AG286" i="1"/>
  <c r="L286" i="1"/>
  <c r="AU356" i="1"/>
  <c r="AG358" i="1"/>
  <c r="L358" i="1"/>
  <c r="S358" i="1"/>
  <c r="Z358" i="1"/>
  <c r="AU512" i="1"/>
  <c r="L514" i="1"/>
  <c r="AG514" i="1"/>
  <c r="Z514" i="1"/>
  <c r="S514" i="1"/>
  <c r="AU518" i="1"/>
  <c r="AG520" i="1"/>
  <c r="S520" i="1"/>
  <c r="L520" i="1"/>
  <c r="Z520" i="1"/>
  <c r="AU422" i="1"/>
  <c r="Z424" i="1"/>
  <c r="L424" i="1"/>
  <c r="S424" i="1"/>
  <c r="AG424" i="1"/>
  <c r="AU362" i="1"/>
  <c r="L364" i="1"/>
  <c r="Z364" i="1"/>
  <c r="S364" i="1"/>
  <c r="AG364" i="1"/>
  <c r="AU464" i="1"/>
  <c r="S466" i="1"/>
  <c r="L466" i="1"/>
  <c r="Z466" i="1"/>
  <c r="AG466" i="1"/>
  <c r="AU368" i="1"/>
  <c r="L370" i="1"/>
  <c r="AG370" i="1"/>
  <c r="Z370" i="1"/>
  <c r="S370" i="1"/>
  <c r="AU428" i="1"/>
  <c r="AG430" i="1"/>
  <c r="S430" i="1"/>
  <c r="Z430" i="1"/>
  <c r="L430" i="1"/>
  <c r="AU326" i="1"/>
  <c r="Z328" i="1"/>
  <c r="L328" i="1"/>
  <c r="S328" i="1"/>
  <c r="AG328" i="1"/>
  <c r="AU590" i="1"/>
  <c r="L592" i="1"/>
  <c r="S592" i="1"/>
  <c r="AG592" i="1"/>
  <c r="Z592" i="1"/>
  <c r="AU536" i="1"/>
  <c r="S538" i="1"/>
  <c r="AG538" i="1"/>
  <c r="Z538" i="1"/>
  <c r="L538" i="1"/>
  <c r="AU554" i="1"/>
  <c r="Z556" i="1"/>
  <c r="L556" i="1"/>
  <c r="S556" i="1"/>
  <c r="AG556" i="1"/>
  <c r="AU458" i="1"/>
  <c r="S460" i="1"/>
  <c r="Z460" i="1"/>
  <c r="AG460" i="1"/>
  <c r="L460" i="1"/>
  <c r="AU542" i="1"/>
  <c r="S544" i="1"/>
  <c r="AG544" i="1"/>
  <c r="Z544" i="1"/>
  <c r="L544" i="1"/>
  <c r="AU440" i="1"/>
  <c r="AG442" i="1"/>
  <c r="Z442" i="1"/>
  <c r="L442" i="1"/>
  <c r="S442" i="1"/>
  <c r="AU494" i="1"/>
  <c r="AG496" i="1"/>
  <c r="L496" i="1"/>
  <c r="S496" i="1"/>
  <c r="Z496" i="1"/>
  <c r="AU338" i="1"/>
  <c r="S340" i="1"/>
  <c r="AG340" i="1"/>
  <c r="Z340" i="1"/>
  <c r="L340" i="1"/>
  <c r="AU596" i="1"/>
  <c r="AG598" i="1"/>
  <c r="S598" i="1"/>
  <c r="Z598" i="1"/>
  <c r="L598" i="1"/>
  <c r="AU500" i="1"/>
  <c r="Z502" i="1"/>
  <c r="L502" i="1"/>
  <c r="S502" i="1"/>
  <c r="AG502" i="1"/>
  <c r="AU404" i="1"/>
  <c r="Z406" i="1"/>
  <c r="S406" i="1"/>
  <c r="AG406" i="1"/>
  <c r="L406" i="1"/>
  <c r="AU308" i="1"/>
  <c r="L310" i="1"/>
  <c r="S310" i="1"/>
  <c r="AG310" i="1"/>
  <c r="Z310" i="1"/>
  <c r="AU434" i="1"/>
  <c r="AG436" i="1"/>
  <c r="S436" i="1"/>
  <c r="Z436" i="1"/>
  <c r="L436" i="1"/>
  <c r="AU332" i="1"/>
  <c r="Z334" i="1"/>
  <c r="L334" i="1"/>
  <c r="S334" i="1"/>
  <c r="AG334" i="1"/>
  <c r="AU398" i="1"/>
  <c r="S400" i="1"/>
  <c r="Z400" i="1"/>
  <c r="L400" i="1"/>
  <c r="AG400" i="1"/>
  <c r="AU320" i="1"/>
  <c r="S322" i="1"/>
  <c r="AG322" i="1"/>
  <c r="Z322" i="1"/>
  <c r="L322" i="1"/>
  <c r="C267" i="1"/>
  <c r="C269" i="1"/>
  <c r="D270" i="1"/>
  <c r="C266" i="1"/>
  <c r="C270" i="1"/>
  <c r="C268" i="1"/>
  <c r="C579" i="1"/>
  <c r="C581" i="1"/>
  <c r="C578" i="1"/>
  <c r="D582" i="1"/>
  <c r="C580" i="1"/>
  <c r="C582" i="1"/>
  <c r="C507" i="1"/>
  <c r="C509" i="1"/>
  <c r="D510" i="1"/>
  <c r="C506" i="1"/>
  <c r="C508" i="1"/>
  <c r="C510" i="1"/>
  <c r="C291" i="1"/>
  <c r="C292" i="1"/>
  <c r="C293" i="1"/>
  <c r="D294" i="1"/>
  <c r="C294" i="1"/>
  <c r="C290" i="1"/>
  <c r="C298" i="1"/>
  <c r="C296" i="1"/>
  <c r="C297" i="1"/>
  <c r="C299" i="1"/>
  <c r="C300" i="1"/>
  <c r="D300" i="1"/>
  <c r="C531" i="1"/>
  <c r="C533" i="1"/>
  <c r="C530" i="1"/>
  <c r="D534" i="1"/>
  <c r="C534" i="1"/>
  <c r="C532" i="1"/>
  <c r="C346" i="1"/>
  <c r="C344" i="1"/>
  <c r="C345" i="1"/>
  <c r="C347" i="1"/>
  <c r="D348" i="1"/>
  <c r="C348" i="1"/>
  <c r="C190" i="1"/>
  <c r="C189" i="1"/>
  <c r="C191" i="1"/>
  <c r="C192" i="1"/>
  <c r="D192" i="1"/>
  <c r="C188" i="1"/>
  <c r="C586" i="1"/>
  <c r="C587" i="1"/>
  <c r="C584" i="1"/>
  <c r="D588" i="1"/>
  <c r="C585" i="1"/>
  <c r="C588" i="1"/>
  <c r="C202" i="1"/>
  <c r="C200" i="1"/>
  <c r="C201" i="1"/>
  <c r="C203" i="1"/>
  <c r="C204" i="1"/>
  <c r="D204" i="1"/>
  <c r="C574" i="1"/>
  <c r="C573" i="1"/>
  <c r="C575" i="1"/>
  <c r="C572" i="1"/>
  <c r="C576" i="1"/>
  <c r="D576" i="1"/>
  <c r="C490" i="1"/>
  <c r="C489" i="1"/>
  <c r="C491" i="1"/>
  <c r="C492" i="1"/>
  <c r="D492" i="1"/>
  <c r="C488" i="1"/>
  <c r="C195" i="1"/>
  <c r="C196" i="1"/>
  <c r="C197" i="1"/>
  <c r="D198" i="1"/>
  <c r="C194" i="1"/>
  <c r="C198" i="1"/>
  <c r="C171" i="1"/>
  <c r="C173" i="1"/>
  <c r="D174" i="1"/>
  <c r="C172" i="1"/>
  <c r="C170" i="1"/>
  <c r="C174" i="1"/>
  <c r="C526" i="1"/>
  <c r="C525" i="1"/>
  <c r="C528" i="1"/>
  <c r="C527" i="1"/>
  <c r="D528" i="1"/>
  <c r="C524" i="1"/>
  <c r="C286" i="1"/>
  <c r="C285" i="1"/>
  <c r="C287" i="1"/>
  <c r="C288" i="1"/>
  <c r="D288" i="1"/>
  <c r="C284" i="1"/>
  <c r="C154" i="1"/>
  <c r="C152" i="1"/>
  <c r="C153" i="1"/>
  <c r="C155" i="1"/>
  <c r="D156" i="1"/>
  <c r="C156" i="1"/>
  <c r="C357" i="1"/>
  <c r="C356" i="1"/>
  <c r="C360" i="1"/>
  <c r="D360" i="1"/>
  <c r="C358" i="1"/>
  <c r="C359" i="1"/>
  <c r="C106" i="1"/>
  <c r="C104" i="1"/>
  <c r="C105" i="1"/>
  <c r="C107" i="1"/>
  <c r="C108" i="1"/>
  <c r="D108" i="1"/>
  <c r="C543" i="1"/>
  <c r="C545" i="1"/>
  <c r="C546" i="1"/>
  <c r="D546" i="1"/>
  <c r="C542" i="1"/>
  <c r="C544" i="1"/>
  <c r="C442" i="1"/>
  <c r="C440" i="1"/>
  <c r="C441" i="1"/>
  <c r="C443" i="1"/>
  <c r="D444" i="1"/>
  <c r="C444" i="1"/>
  <c r="C99" i="1"/>
  <c r="C100" i="1"/>
  <c r="C101" i="1"/>
  <c r="D102" i="1"/>
  <c r="C102" i="1"/>
  <c r="C98" i="1"/>
  <c r="C8" i="1"/>
  <c r="C11" i="1"/>
  <c r="C9" i="1"/>
  <c r="C10" i="1"/>
  <c r="C12" i="1"/>
  <c r="D12" i="1"/>
  <c r="C495" i="1"/>
  <c r="C497" i="1"/>
  <c r="C498" i="1"/>
  <c r="D498" i="1"/>
  <c r="C494" i="1"/>
  <c r="C496" i="1"/>
  <c r="C250" i="1"/>
  <c r="C248" i="1"/>
  <c r="C249" i="1"/>
  <c r="C251" i="1"/>
  <c r="D252" i="1"/>
  <c r="C252" i="1"/>
  <c r="C123" i="1"/>
  <c r="C125" i="1"/>
  <c r="D126" i="1"/>
  <c r="C124" i="1"/>
  <c r="C122" i="1"/>
  <c r="C126" i="1"/>
  <c r="C238" i="1"/>
  <c r="C237" i="1"/>
  <c r="C239" i="1"/>
  <c r="C240" i="1"/>
  <c r="D240" i="1"/>
  <c r="C236" i="1"/>
  <c r="C591" i="1"/>
  <c r="C593" i="1"/>
  <c r="D594" i="1"/>
  <c r="C594" i="1"/>
  <c r="C590" i="1"/>
  <c r="C592" i="1"/>
  <c r="C75" i="1"/>
  <c r="C77" i="1"/>
  <c r="D78" i="1"/>
  <c r="C74" i="1"/>
  <c r="C76" i="1"/>
  <c r="C78" i="1"/>
  <c r="C538" i="1"/>
  <c r="C539" i="1"/>
  <c r="C537" i="1"/>
  <c r="D540" i="1"/>
  <c r="C540" i="1"/>
  <c r="C536" i="1"/>
  <c r="C411" i="1"/>
  <c r="C413" i="1"/>
  <c r="D414" i="1"/>
  <c r="C410" i="1"/>
  <c r="C412" i="1"/>
  <c r="C414" i="1"/>
  <c r="C555" i="1"/>
  <c r="C557" i="1"/>
  <c r="C554" i="1"/>
  <c r="C556" i="1"/>
  <c r="C558" i="1"/>
  <c r="D558" i="1"/>
  <c r="C562" i="1"/>
  <c r="C560" i="1"/>
  <c r="C564" i="1"/>
  <c r="C561" i="1"/>
  <c r="D564" i="1"/>
  <c r="C563" i="1"/>
  <c r="C459" i="1"/>
  <c r="C461" i="1"/>
  <c r="C458" i="1"/>
  <c r="C460" i="1"/>
  <c r="D462" i="1"/>
  <c r="C462" i="1"/>
  <c r="C219" i="1"/>
  <c r="C221" i="1"/>
  <c r="D222" i="1"/>
  <c r="C218" i="1"/>
  <c r="C220" i="1"/>
  <c r="C222" i="1"/>
  <c r="C94" i="1"/>
  <c r="C93" i="1"/>
  <c r="C95" i="1"/>
  <c r="C96" i="1"/>
  <c r="D96" i="1"/>
  <c r="C92" i="1"/>
  <c r="C142" i="1"/>
  <c r="C141" i="1"/>
  <c r="C143" i="1"/>
  <c r="C144" i="1"/>
  <c r="D144" i="1"/>
  <c r="C140" i="1"/>
  <c r="C243" i="1"/>
  <c r="C244" i="1"/>
  <c r="C245" i="1"/>
  <c r="D246" i="1"/>
  <c r="C246" i="1"/>
  <c r="C242" i="1"/>
  <c r="C567" i="1"/>
  <c r="C569" i="1"/>
  <c r="D570" i="1"/>
  <c r="C568" i="1"/>
  <c r="C570" i="1"/>
  <c r="C566" i="1"/>
  <c r="C471" i="1"/>
  <c r="C473" i="1"/>
  <c r="D474" i="1"/>
  <c r="C472" i="1"/>
  <c r="C474" i="1"/>
  <c r="C470" i="1"/>
  <c r="C395" i="1"/>
  <c r="C393" i="1"/>
  <c r="C392" i="1"/>
  <c r="C396" i="1"/>
  <c r="D396" i="1"/>
  <c r="C394" i="1"/>
  <c r="C34" i="1"/>
  <c r="C36" i="1"/>
  <c r="D36" i="1"/>
  <c r="C35" i="1"/>
  <c r="C32" i="1"/>
  <c r="C33" i="1"/>
  <c r="C418" i="1"/>
  <c r="C419" i="1"/>
  <c r="C420" i="1"/>
  <c r="C416" i="1"/>
  <c r="C417" i="1"/>
  <c r="D420" i="1"/>
  <c r="C316" i="1"/>
  <c r="C315" i="1"/>
  <c r="C317" i="1"/>
  <c r="D318" i="1"/>
  <c r="C314" i="1"/>
  <c r="C318" i="1"/>
  <c r="C214" i="1"/>
  <c r="C216" i="1"/>
  <c r="D216" i="1"/>
  <c r="C213" i="1"/>
  <c r="C212" i="1"/>
  <c r="C215" i="1"/>
  <c r="C118" i="1"/>
  <c r="C120" i="1"/>
  <c r="D120" i="1"/>
  <c r="C119" i="1"/>
  <c r="C117" i="1"/>
  <c r="C116" i="1"/>
  <c r="C478" i="1"/>
  <c r="C476" i="1"/>
  <c r="C477" i="1"/>
  <c r="C479" i="1"/>
  <c r="D480" i="1"/>
  <c r="C480" i="1"/>
  <c r="C382" i="1"/>
  <c r="C384" i="1"/>
  <c r="C380" i="1"/>
  <c r="C381" i="1"/>
  <c r="D384" i="1"/>
  <c r="C383" i="1"/>
  <c r="C304" i="1"/>
  <c r="D306" i="1"/>
  <c r="C302" i="1"/>
  <c r="C303" i="1"/>
  <c r="C306" i="1"/>
  <c r="C305" i="1"/>
  <c r="D210" i="1"/>
  <c r="C206" i="1"/>
  <c r="C209" i="1"/>
  <c r="C207" i="1"/>
  <c r="C210" i="1"/>
  <c r="C208" i="1"/>
  <c r="D114" i="1"/>
  <c r="C110" i="1"/>
  <c r="C111" i="1"/>
  <c r="C114" i="1"/>
  <c r="C113" i="1"/>
  <c r="C112" i="1"/>
  <c r="C51" i="1"/>
  <c r="C52" i="1"/>
  <c r="C53" i="1"/>
  <c r="D54" i="1"/>
  <c r="C50" i="1"/>
  <c r="C54" i="1"/>
  <c r="C603" i="1"/>
  <c r="C605" i="1"/>
  <c r="D606" i="1"/>
  <c r="C602" i="1"/>
  <c r="C604" i="1"/>
  <c r="C606" i="1"/>
  <c r="C147" i="1"/>
  <c r="C148" i="1"/>
  <c r="C149" i="1"/>
  <c r="D150" i="1"/>
  <c r="C146" i="1"/>
  <c r="C150" i="1"/>
  <c r="C550" i="1"/>
  <c r="C552" i="1"/>
  <c r="C548" i="1"/>
  <c r="C549" i="1"/>
  <c r="D552" i="1"/>
  <c r="C551" i="1"/>
  <c r="C454" i="1"/>
  <c r="C453" i="1"/>
  <c r="C455" i="1"/>
  <c r="C456" i="1"/>
  <c r="C452" i="1"/>
  <c r="D456" i="1"/>
  <c r="C376" i="1"/>
  <c r="C377" i="1"/>
  <c r="D378" i="1"/>
  <c r="C375" i="1"/>
  <c r="C378" i="1"/>
  <c r="C374" i="1"/>
  <c r="C483" i="1"/>
  <c r="C485" i="1"/>
  <c r="C482" i="1"/>
  <c r="D486" i="1"/>
  <c r="C486" i="1"/>
  <c r="C484" i="1"/>
  <c r="C389" i="1"/>
  <c r="C387" i="1"/>
  <c r="C390" i="1"/>
  <c r="D390" i="1"/>
  <c r="C386" i="1"/>
  <c r="C388" i="1"/>
  <c r="C274" i="1"/>
  <c r="C275" i="1"/>
  <c r="C276" i="1"/>
  <c r="D276" i="1"/>
  <c r="C273" i="1"/>
  <c r="C272" i="1"/>
  <c r="C178" i="1"/>
  <c r="C179" i="1"/>
  <c r="C180" i="1"/>
  <c r="D180" i="1"/>
  <c r="C177" i="1"/>
  <c r="C176" i="1"/>
  <c r="C82" i="1"/>
  <c r="C83" i="1"/>
  <c r="C84" i="1"/>
  <c r="D84" i="1"/>
  <c r="C81" i="1"/>
  <c r="C80" i="1"/>
  <c r="C447" i="1"/>
  <c r="C449" i="1"/>
  <c r="C450" i="1"/>
  <c r="D450" i="1"/>
  <c r="C446" i="1"/>
  <c r="C448" i="1"/>
  <c r="C350" i="1"/>
  <c r="C352" i="1"/>
  <c r="C354" i="1"/>
  <c r="D354" i="1"/>
  <c r="C353" i="1"/>
  <c r="C351" i="1"/>
  <c r="C279" i="1"/>
  <c r="C280" i="1"/>
  <c r="C281" i="1"/>
  <c r="D282" i="1"/>
  <c r="C278" i="1"/>
  <c r="C282" i="1"/>
  <c r="C183" i="1"/>
  <c r="C184" i="1"/>
  <c r="C185" i="1"/>
  <c r="D186" i="1"/>
  <c r="C182" i="1"/>
  <c r="C186" i="1"/>
  <c r="C87" i="1"/>
  <c r="C88" i="1"/>
  <c r="C89" i="1"/>
  <c r="D90" i="1"/>
  <c r="C86" i="1"/>
  <c r="C90" i="1"/>
  <c r="C46" i="1"/>
  <c r="C45" i="1"/>
  <c r="C47" i="1"/>
  <c r="C48" i="1"/>
  <c r="D48" i="1"/>
  <c r="C44" i="1"/>
  <c r="C514" i="1"/>
  <c r="C512" i="1"/>
  <c r="C516" i="1"/>
  <c r="C513" i="1"/>
  <c r="C515" i="1"/>
  <c r="D516" i="1"/>
  <c r="C22" i="1"/>
  <c r="C20" i="1"/>
  <c r="C21" i="1"/>
  <c r="C23" i="1"/>
  <c r="C24" i="1"/>
  <c r="D24" i="1"/>
  <c r="C519" i="1"/>
  <c r="C521" i="1"/>
  <c r="C520" i="1"/>
  <c r="C522" i="1"/>
  <c r="C518" i="1"/>
  <c r="D522" i="1"/>
  <c r="C423" i="1"/>
  <c r="C425" i="1"/>
  <c r="C424" i="1"/>
  <c r="C426" i="1"/>
  <c r="C422" i="1"/>
  <c r="D426" i="1"/>
  <c r="C362" i="1"/>
  <c r="C365" i="1"/>
  <c r="C364" i="1"/>
  <c r="C366" i="1"/>
  <c r="C363" i="1"/>
  <c r="D366" i="1"/>
  <c r="C466" i="1"/>
  <c r="C467" i="1"/>
  <c r="C468" i="1"/>
  <c r="C464" i="1"/>
  <c r="C465" i="1"/>
  <c r="D468" i="1"/>
  <c r="C370" i="1"/>
  <c r="C371" i="1"/>
  <c r="C372" i="1"/>
  <c r="C368" i="1"/>
  <c r="D372" i="1"/>
  <c r="C369" i="1"/>
  <c r="C262" i="1"/>
  <c r="C264" i="1"/>
  <c r="D264" i="1"/>
  <c r="C263" i="1"/>
  <c r="C261" i="1"/>
  <c r="C260" i="1"/>
  <c r="C166" i="1"/>
  <c r="C168" i="1"/>
  <c r="D168" i="1"/>
  <c r="C165" i="1"/>
  <c r="C164" i="1"/>
  <c r="C167" i="1"/>
  <c r="C70" i="1"/>
  <c r="C72" i="1"/>
  <c r="D72" i="1"/>
  <c r="C71" i="1"/>
  <c r="C69" i="1"/>
  <c r="C68" i="1"/>
  <c r="C430" i="1"/>
  <c r="C432" i="1"/>
  <c r="C428" i="1"/>
  <c r="C429" i="1"/>
  <c r="C431" i="1"/>
  <c r="D432" i="1"/>
  <c r="C327" i="1"/>
  <c r="D330" i="1"/>
  <c r="C329" i="1"/>
  <c r="C328" i="1"/>
  <c r="C326" i="1"/>
  <c r="C330" i="1"/>
  <c r="D258" i="1"/>
  <c r="C256" i="1"/>
  <c r="C255" i="1"/>
  <c r="C257" i="1"/>
  <c r="C258" i="1"/>
  <c r="C254" i="1"/>
  <c r="D162" i="1"/>
  <c r="C159" i="1"/>
  <c r="C158" i="1"/>
  <c r="C160" i="1"/>
  <c r="C162" i="1"/>
  <c r="C161" i="1"/>
  <c r="D66" i="1"/>
  <c r="C64" i="1"/>
  <c r="C63" i="1"/>
  <c r="C65" i="1"/>
  <c r="C66" i="1"/>
  <c r="C62" i="1"/>
  <c r="C27" i="1"/>
  <c r="C29" i="1"/>
  <c r="D30" i="1"/>
  <c r="C26" i="1"/>
  <c r="C28" i="1"/>
  <c r="C30" i="1"/>
  <c r="C339" i="1"/>
  <c r="C340" i="1"/>
  <c r="C341" i="1"/>
  <c r="D342" i="1"/>
  <c r="C338" i="1"/>
  <c r="C342" i="1"/>
  <c r="C598" i="1"/>
  <c r="C600" i="1"/>
  <c r="D600" i="1"/>
  <c r="C596" i="1"/>
  <c r="C599" i="1"/>
  <c r="C597" i="1"/>
  <c r="C502" i="1"/>
  <c r="C504" i="1"/>
  <c r="C501" i="1"/>
  <c r="D504" i="1"/>
  <c r="C500" i="1"/>
  <c r="C503" i="1"/>
  <c r="C406" i="1"/>
  <c r="C405" i="1"/>
  <c r="C407" i="1"/>
  <c r="C408" i="1"/>
  <c r="C404" i="1"/>
  <c r="D408" i="1"/>
  <c r="C310" i="1"/>
  <c r="C312" i="1"/>
  <c r="C309" i="1"/>
  <c r="D312" i="1"/>
  <c r="C311" i="1"/>
  <c r="C308" i="1"/>
  <c r="C435" i="1"/>
  <c r="C437" i="1"/>
  <c r="C434" i="1"/>
  <c r="D438" i="1"/>
  <c r="C438" i="1"/>
  <c r="C436" i="1"/>
  <c r="C334" i="1"/>
  <c r="C336" i="1"/>
  <c r="D336" i="1"/>
  <c r="C333" i="1"/>
  <c r="C332" i="1"/>
  <c r="C335" i="1"/>
  <c r="C226" i="1"/>
  <c r="C227" i="1"/>
  <c r="D228" i="1"/>
  <c r="C228" i="1"/>
  <c r="C224" i="1"/>
  <c r="C225" i="1"/>
  <c r="C130" i="1"/>
  <c r="C131" i="1"/>
  <c r="D132" i="1"/>
  <c r="C132" i="1"/>
  <c r="C128" i="1"/>
  <c r="C129" i="1"/>
  <c r="C39" i="1"/>
  <c r="C40" i="1"/>
  <c r="D42" i="1"/>
  <c r="C41" i="1"/>
  <c r="C42" i="1"/>
  <c r="C38" i="1"/>
  <c r="C399" i="1"/>
  <c r="C401" i="1"/>
  <c r="C402" i="1"/>
  <c r="C398" i="1"/>
  <c r="C400" i="1"/>
  <c r="D402" i="1"/>
  <c r="C322" i="1"/>
  <c r="C320" i="1"/>
  <c r="C323" i="1"/>
  <c r="D324" i="1"/>
  <c r="C324" i="1"/>
  <c r="C321" i="1"/>
  <c r="C231" i="1"/>
  <c r="C232" i="1"/>
  <c r="C233" i="1"/>
  <c r="D234" i="1"/>
  <c r="C230" i="1"/>
  <c r="C234" i="1"/>
  <c r="C135" i="1"/>
  <c r="C136" i="1"/>
  <c r="C137" i="1"/>
  <c r="D138" i="1"/>
  <c r="C138" i="1"/>
  <c r="C134" i="1"/>
  <c r="C58" i="1"/>
  <c r="C56" i="1"/>
  <c r="C57" i="1"/>
  <c r="D60" i="1"/>
  <c r="C60" i="1"/>
  <c r="C59" i="1"/>
  <c r="C14" i="1"/>
  <c r="C16" i="1"/>
  <c r="C17" i="1"/>
  <c r="D18" i="1"/>
  <c r="C18" i="1"/>
  <c r="C15" i="1"/>
  <c r="A572" i="1"/>
  <c r="A566" i="1"/>
  <c r="A560" i="1"/>
  <c r="A554" i="1"/>
  <c r="A548" i="1"/>
  <c r="F559" i="1" l="1"/>
  <c r="J559" i="1"/>
  <c r="N559" i="1"/>
  <c r="R559" i="1"/>
  <c r="V559" i="1"/>
  <c r="Z559" i="1"/>
  <c r="AD559" i="1"/>
  <c r="AH559" i="1"/>
  <c r="G559" i="1"/>
  <c r="K559" i="1"/>
  <c r="O559" i="1"/>
  <c r="S559" i="1"/>
  <c r="W559" i="1"/>
  <c r="AA559" i="1"/>
  <c r="AE559" i="1"/>
  <c r="AI559" i="1"/>
  <c r="H559" i="1"/>
  <c r="L559" i="1"/>
  <c r="P559" i="1"/>
  <c r="T559" i="1"/>
  <c r="X559" i="1"/>
  <c r="AB559" i="1"/>
  <c r="AF559" i="1"/>
  <c r="AJ559" i="1"/>
  <c r="U559" i="1"/>
  <c r="I559" i="1"/>
  <c r="Y559" i="1"/>
  <c r="M559" i="1"/>
  <c r="AC559" i="1"/>
  <c r="Q559" i="1"/>
  <c r="AG559" i="1"/>
  <c r="S555" i="1"/>
  <c r="S554" i="1" s="1" a="1"/>
  <c r="S554" i="1" s="1"/>
  <c r="S558" i="1" s="1"/>
  <c r="U556" i="1"/>
  <c r="F556" i="1"/>
  <c r="J556" i="1"/>
  <c r="N556" i="1"/>
  <c r="Z555" i="1"/>
  <c r="Z554" i="1" s="1" a="1"/>
  <c r="Z554" i="1" s="1"/>
  <c r="Z558" i="1" s="1"/>
  <c r="G555" i="1"/>
  <c r="G554" i="1" s="1" a="1"/>
  <c r="G554" i="1" s="1"/>
  <c r="G558" i="1" s="1"/>
  <c r="I555" i="1"/>
  <c r="I554" i="1" s="1" a="1"/>
  <c r="I554" i="1" s="1"/>
  <c r="I558" i="1" s="1"/>
  <c r="M556" i="1"/>
  <c r="Q555" i="1"/>
  <c r="Q554" i="1" s="1" a="1"/>
  <c r="Q554" i="1" s="1"/>
  <c r="Q558" i="1" s="1"/>
  <c r="K556" i="1"/>
  <c r="K555" i="1"/>
  <c r="K554" i="1" s="1" a="1"/>
  <c r="K554" i="1" s="1"/>
  <c r="K558" i="1" s="1"/>
  <c r="W555" i="1"/>
  <c r="W554" i="1" s="1" a="1"/>
  <c r="W554" i="1" s="1"/>
  <c r="W558" i="1" s="1"/>
  <c r="R555" i="1"/>
  <c r="R554" i="1" s="1" a="1"/>
  <c r="R554" i="1" s="1"/>
  <c r="R558" i="1" s="1"/>
  <c r="AD556" i="1"/>
  <c r="O555" i="1"/>
  <c r="O554" i="1" s="1" a="1"/>
  <c r="O554" i="1" s="1"/>
  <c r="O558" i="1" s="1"/>
  <c r="AA555" i="1"/>
  <c r="AA554" i="1" s="1" a="1"/>
  <c r="AA554" i="1" s="1"/>
  <c r="AA558" i="1" s="1"/>
  <c r="P555" i="1"/>
  <c r="P554" i="1" s="1" a="1"/>
  <c r="P554" i="1" s="1"/>
  <c r="P558" i="1" s="1"/>
  <c r="G556" i="1"/>
  <c r="I556" i="1"/>
  <c r="Q556" i="1"/>
  <c r="AC556" i="1"/>
  <c r="AC555" i="1"/>
  <c r="AC554" i="1" s="1" a="1"/>
  <c r="AC554" i="1" s="1"/>
  <c r="AC558" i="1" s="1"/>
  <c r="AG555" i="1"/>
  <c r="AG554" i="1" s="1" a="1"/>
  <c r="AG554" i="1" s="1"/>
  <c r="AG558" i="1" s="1"/>
  <c r="W556" i="1"/>
  <c r="F555" i="1"/>
  <c r="F554" i="1" s="1" a="1"/>
  <c r="F554" i="1" s="1"/>
  <c r="F558" i="1" s="1"/>
  <c r="M555" i="1"/>
  <c r="M554" i="1" s="1" a="1"/>
  <c r="M554" i="1" s="1"/>
  <c r="M558" i="1" s="1"/>
  <c r="U555" i="1"/>
  <c r="U554" i="1" s="1" a="1"/>
  <c r="U554" i="1" s="1"/>
  <c r="U558" i="1" s="1"/>
  <c r="N555" i="1"/>
  <c r="N554" i="1" s="1" a="1"/>
  <c r="N554" i="1" s="1"/>
  <c r="N558" i="1" s="1"/>
  <c r="R556" i="1"/>
  <c r="V556" i="1"/>
  <c r="AD555" i="1"/>
  <c r="AD554" i="1" s="1" a="1"/>
  <c r="AD554" i="1" s="1"/>
  <c r="AD558" i="1" s="1"/>
  <c r="P556" i="1"/>
  <c r="T555" i="1"/>
  <c r="T554" i="1" s="1" a="1"/>
  <c r="T554" i="1" s="1"/>
  <c r="T558" i="1" s="1"/>
  <c r="AF555" i="1"/>
  <c r="AF554" i="1" s="1" a="1"/>
  <c r="AF554" i="1" s="1"/>
  <c r="AF558" i="1" s="1"/>
  <c r="AF556" i="1"/>
  <c r="O556" i="1"/>
  <c r="Y556" i="1"/>
  <c r="Y555" i="1"/>
  <c r="Y554" i="1" s="1" a="1"/>
  <c r="Y554" i="1" s="1"/>
  <c r="Y558" i="1" s="1"/>
  <c r="J555" i="1"/>
  <c r="J554" i="1" s="1" a="1"/>
  <c r="J554" i="1" s="1"/>
  <c r="J558" i="1" s="1"/>
  <c r="V555" i="1"/>
  <c r="V554" i="1" s="1" a="1"/>
  <c r="V554" i="1" s="1"/>
  <c r="V558" i="1" s="1"/>
  <c r="AA556" i="1"/>
  <c r="L555" i="1"/>
  <c r="L554" i="1" s="1" a="1"/>
  <c r="L554" i="1" s="1"/>
  <c r="L558" i="1" s="1"/>
  <c r="X556" i="1"/>
  <c r="X555" i="1"/>
  <c r="X554" i="1" s="1" a="1"/>
  <c r="X554" i="1" s="1"/>
  <c r="X558" i="1" s="1"/>
  <c r="AE556" i="1"/>
  <c r="AE555" i="1"/>
  <c r="AE554" i="1" s="1" a="1"/>
  <c r="AE554" i="1" s="1"/>
  <c r="AE558" i="1" s="1"/>
  <c r="T556" i="1"/>
  <c r="AB556" i="1"/>
  <c r="H555" i="1"/>
  <c r="H554" i="1" s="1" a="1"/>
  <c r="H554" i="1" s="1"/>
  <c r="H558" i="1" s="1"/>
  <c r="H556" i="1"/>
  <c r="AB555" i="1"/>
  <c r="AB554" i="1" s="1" a="1"/>
  <c r="AB554" i="1" s="1"/>
  <c r="AB558" i="1" s="1"/>
  <c r="AJ555" i="1"/>
  <c r="AJ554" i="1" s="1" a="1"/>
  <c r="AJ554" i="1" s="1"/>
  <c r="AJ558" i="1" s="1"/>
  <c r="AJ556" i="1"/>
  <c r="AI555" i="1"/>
  <c r="AI554" i="1" s="1" a="1"/>
  <c r="AI554" i="1" s="1"/>
  <c r="AI558" i="1" s="1"/>
  <c r="AI556" i="1"/>
  <c r="AH556" i="1"/>
  <c r="AH555" i="1"/>
  <c r="AH554" i="1" s="1" a="1"/>
  <c r="AH554" i="1" s="1"/>
  <c r="AH558" i="1" s="1"/>
  <c r="F565" i="1"/>
  <c r="J565" i="1"/>
  <c r="N565" i="1"/>
  <c r="R565" i="1"/>
  <c r="V565" i="1"/>
  <c r="Z565" i="1"/>
  <c r="AD565" i="1"/>
  <c r="AH565" i="1"/>
  <c r="G565" i="1"/>
  <c r="K565" i="1"/>
  <c r="O565" i="1"/>
  <c r="S565" i="1"/>
  <c r="W565" i="1"/>
  <c r="AA565" i="1"/>
  <c r="AE565" i="1"/>
  <c r="AI565" i="1"/>
  <c r="H565" i="1"/>
  <c r="L565" i="1"/>
  <c r="P565" i="1"/>
  <c r="T565" i="1"/>
  <c r="X565" i="1"/>
  <c r="AB565" i="1"/>
  <c r="AF565" i="1"/>
  <c r="AJ565" i="1"/>
  <c r="Q565" i="1"/>
  <c r="AG565" i="1"/>
  <c r="M565" i="1"/>
  <c r="U565" i="1"/>
  <c r="I565" i="1"/>
  <c r="Y565" i="1"/>
  <c r="AC565" i="1"/>
  <c r="AQ560" i="1"/>
  <c r="AQ565" i="1" s="1"/>
  <c r="I561" i="1"/>
  <c r="I560" i="1" s="1" a="1"/>
  <c r="I560" i="1" s="1"/>
  <c r="I564" i="1" s="1"/>
  <c r="Y561" i="1"/>
  <c r="Y560" i="1" s="1" a="1"/>
  <c r="Y560" i="1" s="1"/>
  <c r="Y564" i="1" s="1"/>
  <c r="AC561" i="1"/>
  <c r="AC560" i="1" s="1" a="1"/>
  <c r="AC560" i="1" s="1"/>
  <c r="AC564" i="1" s="1"/>
  <c r="F562" i="1"/>
  <c r="Z561" i="1"/>
  <c r="Z560" i="1" s="1" a="1"/>
  <c r="Z560" i="1" s="1"/>
  <c r="Z564" i="1" s="1"/>
  <c r="S561" i="1"/>
  <c r="S560" i="1" s="1" a="1"/>
  <c r="S560" i="1" s="1"/>
  <c r="S564" i="1" s="1"/>
  <c r="Q562" i="1"/>
  <c r="U561" i="1"/>
  <c r="U560" i="1" s="1" a="1"/>
  <c r="U560" i="1" s="1"/>
  <c r="U564" i="1" s="1"/>
  <c r="AG561" i="1"/>
  <c r="AG560" i="1" s="1" a="1"/>
  <c r="AG560" i="1" s="1"/>
  <c r="AG564" i="1" s="1"/>
  <c r="F561" i="1"/>
  <c r="F560" i="1" s="1" a="1"/>
  <c r="F560" i="1" s="1"/>
  <c r="F564" i="1" s="1"/>
  <c r="J561" i="1"/>
  <c r="J560" i="1" s="1" a="1"/>
  <c r="J560" i="1" s="1"/>
  <c r="J564" i="1" s="1"/>
  <c r="N562" i="1"/>
  <c r="N561" i="1"/>
  <c r="N560" i="1" s="1" a="1"/>
  <c r="N560" i="1" s="1"/>
  <c r="N564" i="1" s="1"/>
  <c r="R562" i="1"/>
  <c r="V562" i="1"/>
  <c r="AD562" i="1"/>
  <c r="AE562" i="1"/>
  <c r="G562" i="1"/>
  <c r="I562" i="1"/>
  <c r="M561" i="1"/>
  <c r="M560" i="1" s="1" a="1"/>
  <c r="M560" i="1" s="1"/>
  <c r="M564" i="1" s="1"/>
  <c r="U562" i="1"/>
  <c r="Y562" i="1"/>
  <c r="AC562" i="1"/>
  <c r="K562" i="1"/>
  <c r="K561" i="1"/>
  <c r="K560" i="1" s="1" a="1"/>
  <c r="K560" i="1" s="1"/>
  <c r="K564" i="1" s="1"/>
  <c r="G561" i="1"/>
  <c r="G560" i="1" s="1" a="1"/>
  <c r="G560" i="1" s="1"/>
  <c r="G564" i="1" s="1"/>
  <c r="W562" i="1"/>
  <c r="W561" i="1"/>
  <c r="W560" i="1" s="1" a="1"/>
  <c r="W560" i="1" s="1"/>
  <c r="W564" i="1" s="1"/>
  <c r="O561" i="1"/>
  <c r="O560" i="1" s="1" a="1"/>
  <c r="O560" i="1" s="1"/>
  <c r="O564" i="1" s="1"/>
  <c r="H562" i="1"/>
  <c r="H561" i="1"/>
  <c r="H560" i="1" s="1" a="1"/>
  <c r="H560" i="1" s="1"/>
  <c r="H564" i="1" s="1"/>
  <c r="X562" i="1"/>
  <c r="X561" i="1"/>
  <c r="X560" i="1" s="1" a="1"/>
  <c r="X560" i="1" s="1"/>
  <c r="X564" i="1" s="1"/>
  <c r="AF561" i="1"/>
  <c r="AF560" i="1" s="1" a="1"/>
  <c r="AF560" i="1" s="1"/>
  <c r="AF564" i="1" s="1"/>
  <c r="AF562" i="1"/>
  <c r="O562" i="1"/>
  <c r="T561" i="1"/>
  <c r="T560" i="1" s="1" a="1"/>
  <c r="T560" i="1" s="1"/>
  <c r="T564" i="1" s="1"/>
  <c r="Q561" i="1"/>
  <c r="Q560" i="1" s="1" a="1"/>
  <c r="Q560" i="1" s="1"/>
  <c r="Q564" i="1" s="1"/>
  <c r="J562" i="1"/>
  <c r="R561" i="1"/>
  <c r="R560" i="1" s="1" a="1"/>
  <c r="R560" i="1" s="1"/>
  <c r="R564" i="1" s="1"/>
  <c r="V561" i="1"/>
  <c r="V560" i="1" s="1" a="1"/>
  <c r="V560" i="1" s="1"/>
  <c r="V564" i="1" s="1"/>
  <c r="AD561" i="1"/>
  <c r="AD560" i="1" s="1" a="1"/>
  <c r="AD560" i="1" s="1"/>
  <c r="AD564" i="1" s="1"/>
  <c r="L561" i="1"/>
  <c r="L560" i="1" s="1" a="1"/>
  <c r="L560" i="1" s="1"/>
  <c r="L564" i="1" s="1"/>
  <c r="P562" i="1"/>
  <c r="AB562" i="1"/>
  <c r="AB561" i="1"/>
  <c r="AB560" i="1" s="1" a="1"/>
  <c r="AB560" i="1" s="1"/>
  <c r="AB564" i="1" s="1"/>
  <c r="M562" i="1"/>
  <c r="AE561" i="1"/>
  <c r="AE560" i="1" s="1" a="1"/>
  <c r="AE560" i="1" s="1"/>
  <c r="AE564" i="1" s="1"/>
  <c r="AA562" i="1"/>
  <c r="AA561" i="1"/>
  <c r="AA560" i="1" s="1" a="1"/>
  <c r="AA560" i="1" s="1"/>
  <c r="AA564" i="1" s="1"/>
  <c r="P561" i="1"/>
  <c r="P560" i="1" s="1" a="1"/>
  <c r="P560" i="1" s="1"/>
  <c r="P564" i="1" s="1"/>
  <c r="T562" i="1"/>
  <c r="AI561" i="1"/>
  <c r="AI560" i="1" s="1" a="1"/>
  <c r="AI560" i="1" s="1"/>
  <c r="AI564" i="1" s="1"/>
  <c r="AJ562" i="1"/>
  <c r="AI562" i="1"/>
  <c r="AJ561" i="1"/>
  <c r="AJ560" i="1" s="1" a="1"/>
  <c r="AJ560" i="1" s="1"/>
  <c r="AJ564" i="1" s="1"/>
  <c r="AH562" i="1"/>
  <c r="AH561" i="1"/>
  <c r="AH560" i="1" s="1" a="1"/>
  <c r="AH560" i="1" s="1"/>
  <c r="AH564" i="1" s="1"/>
  <c r="G571" i="1"/>
  <c r="K571" i="1"/>
  <c r="O571" i="1"/>
  <c r="S571" i="1"/>
  <c r="W571" i="1"/>
  <c r="AA571" i="1"/>
  <c r="AE571" i="1"/>
  <c r="AI571" i="1"/>
  <c r="H571" i="1"/>
  <c r="L571" i="1"/>
  <c r="P571" i="1"/>
  <c r="T571" i="1"/>
  <c r="X571" i="1"/>
  <c r="AB571" i="1"/>
  <c r="AF571" i="1"/>
  <c r="AJ571" i="1"/>
  <c r="I571" i="1"/>
  <c r="M571" i="1"/>
  <c r="Q571" i="1"/>
  <c r="U571" i="1"/>
  <c r="Y571" i="1"/>
  <c r="AC571" i="1"/>
  <c r="AG571" i="1"/>
  <c r="R571" i="1"/>
  <c r="AH571" i="1"/>
  <c r="F571" i="1"/>
  <c r="V571" i="1"/>
  <c r="AD571" i="1"/>
  <c r="J571" i="1"/>
  <c r="Z571" i="1"/>
  <c r="N571" i="1"/>
  <c r="G568" i="1"/>
  <c r="G567" i="1"/>
  <c r="G566" i="1" s="1" a="1"/>
  <c r="G566" i="1" s="1"/>
  <c r="G570" i="1" s="1"/>
  <c r="M567" i="1"/>
  <c r="M566" i="1" s="1" a="1"/>
  <c r="M566" i="1" s="1"/>
  <c r="M570" i="1" s="1"/>
  <c r="Q568" i="1"/>
  <c r="U567" i="1"/>
  <c r="U566" i="1" s="1" a="1"/>
  <c r="U566" i="1" s="1"/>
  <c r="U570" i="1" s="1"/>
  <c r="Y567" i="1"/>
  <c r="Y566" i="1" s="1" a="1"/>
  <c r="Y566" i="1" s="1"/>
  <c r="Y570" i="1" s="1"/>
  <c r="W568" i="1"/>
  <c r="N567" i="1"/>
  <c r="N566" i="1" s="1" a="1"/>
  <c r="N566" i="1" s="1"/>
  <c r="N570" i="1" s="1"/>
  <c r="R568" i="1"/>
  <c r="V568" i="1"/>
  <c r="AD567" i="1"/>
  <c r="AD566" i="1" s="1" a="1"/>
  <c r="AD566" i="1" s="1"/>
  <c r="AD570" i="1" s="1"/>
  <c r="S567" i="1"/>
  <c r="S566" i="1" s="1" a="1"/>
  <c r="S566" i="1" s="1"/>
  <c r="S570" i="1" s="1"/>
  <c r="I568" i="1"/>
  <c r="Y568" i="1"/>
  <c r="AC568" i="1"/>
  <c r="J567" i="1"/>
  <c r="J566" i="1" s="1" a="1"/>
  <c r="J566" i="1" s="1"/>
  <c r="J570" i="1" s="1"/>
  <c r="V567" i="1"/>
  <c r="V566" i="1" s="1" a="1"/>
  <c r="V566" i="1" s="1"/>
  <c r="V570" i="1" s="1"/>
  <c r="AE568" i="1"/>
  <c r="O568" i="1"/>
  <c r="AA568" i="1"/>
  <c r="I567" i="1"/>
  <c r="I566" i="1" s="1" a="1"/>
  <c r="I566" i="1" s="1"/>
  <c r="I570" i="1" s="1"/>
  <c r="Q567" i="1"/>
  <c r="Q566" i="1" s="1" a="1"/>
  <c r="Q566" i="1" s="1"/>
  <c r="Q570" i="1" s="1"/>
  <c r="U568" i="1"/>
  <c r="K567" i="1"/>
  <c r="K566" i="1" s="1" a="1"/>
  <c r="K566" i="1" s="1"/>
  <c r="K570" i="1" s="1"/>
  <c r="W567" i="1"/>
  <c r="W566" i="1" s="1" a="1"/>
  <c r="W566" i="1" s="1"/>
  <c r="W570" i="1" s="1"/>
  <c r="F568" i="1"/>
  <c r="J568" i="1"/>
  <c r="N568" i="1"/>
  <c r="M568" i="1"/>
  <c r="AC567" i="1"/>
  <c r="AC566" i="1" s="1" a="1"/>
  <c r="AC566" i="1" s="1"/>
  <c r="AC570" i="1" s="1"/>
  <c r="F567" i="1"/>
  <c r="F566" i="1" s="1" a="1"/>
  <c r="F566" i="1" s="1"/>
  <c r="F570" i="1" s="1"/>
  <c r="R567" i="1"/>
  <c r="R566" i="1" s="1" a="1"/>
  <c r="R566" i="1" s="1"/>
  <c r="R570" i="1" s="1"/>
  <c r="H567" i="1"/>
  <c r="H566" i="1" s="1" a="1"/>
  <c r="H566" i="1" s="1"/>
  <c r="H570" i="1" s="1"/>
  <c r="H568" i="1"/>
  <c r="X567" i="1"/>
  <c r="X566" i="1" s="1" a="1"/>
  <c r="X566" i="1" s="1"/>
  <c r="X570" i="1" s="1"/>
  <c r="AB567" i="1"/>
  <c r="AB566" i="1" s="1" a="1"/>
  <c r="AB566" i="1" s="1"/>
  <c r="AB570" i="1" s="1"/>
  <c r="AF567" i="1"/>
  <c r="AF566" i="1" s="1" a="1"/>
  <c r="AF566" i="1" s="1"/>
  <c r="AF570" i="1" s="1"/>
  <c r="O567" i="1"/>
  <c r="O566" i="1" s="1" a="1"/>
  <c r="O566" i="1" s="1"/>
  <c r="O570" i="1" s="1"/>
  <c r="P567" i="1"/>
  <c r="P566" i="1" s="1" a="1"/>
  <c r="P566" i="1" s="1"/>
  <c r="P570" i="1" s="1"/>
  <c r="P568" i="1"/>
  <c r="T567" i="1"/>
  <c r="T566" i="1" s="1" a="1"/>
  <c r="T566" i="1" s="1"/>
  <c r="T570" i="1" s="1"/>
  <c r="AF568" i="1"/>
  <c r="K568" i="1"/>
  <c r="AE567" i="1"/>
  <c r="AE566" i="1" s="1" a="1"/>
  <c r="AE566" i="1" s="1"/>
  <c r="AE570" i="1" s="1"/>
  <c r="T568" i="1"/>
  <c r="AB568" i="1"/>
  <c r="AG567" i="1"/>
  <c r="AG566" i="1" s="1" a="1"/>
  <c r="AG566" i="1" s="1"/>
  <c r="AG570" i="1" s="1"/>
  <c r="Z567" i="1"/>
  <c r="Z566" i="1" s="1" a="1"/>
  <c r="Z566" i="1" s="1"/>
  <c r="Z570" i="1" s="1"/>
  <c r="AD568" i="1"/>
  <c r="AA567" i="1"/>
  <c r="AA566" i="1" s="1" a="1"/>
  <c r="AA566" i="1" s="1"/>
  <c r="AA570" i="1" s="1"/>
  <c r="L567" i="1"/>
  <c r="L566" i="1" s="1" a="1"/>
  <c r="L566" i="1" s="1"/>
  <c r="L570" i="1" s="1"/>
  <c r="X568" i="1"/>
  <c r="AI568" i="1"/>
  <c r="AJ567" i="1"/>
  <c r="AJ566" i="1" s="1" a="1"/>
  <c r="AJ566" i="1" s="1"/>
  <c r="AJ570" i="1" s="1"/>
  <c r="AJ568" i="1"/>
  <c r="AI567" i="1"/>
  <c r="AI566" i="1" s="1" a="1"/>
  <c r="AI566" i="1" s="1"/>
  <c r="AI570" i="1" s="1"/>
  <c r="AH568" i="1"/>
  <c r="AH567" i="1"/>
  <c r="AH566" i="1" s="1" a="1"/>
  <c r="AH566" i="1" s="1"/>
  <c r="AH570" i="1" s="1"/>
  <c r="G553" i="1"/>
  <c r="K553" i="1"/>
  <c r="O553" i="1"/>
  <c r="S553" i="1"/>
  <c r="W553" i="1"/>
  <c r="AA553" i="1"/>
  <c r="AE553" i="1"/>
  <c r="AI553" i="1"/>
  <c r="H553" i="1"/>
  <c r="L553" i="1"/>
  <c r="P553" i="1"/>
  <c r="T553" i="1"/>
  <c r="X553" i="1"/>
  <c r="AB553" i="1"/>
  <c r="AF553" i="1"/>
  <c r="AJ553" i="1"/>
  <c r="I553" i="1"/>
  <c r="M553" i="1"/>
  <c r="Q553" i="1"/>
  <c r="U553" i="1"/>
  <c r="Y553" i="1"/>
  <c r="AC553" i="1"/>
  <c r="AG553" i="1"/>
  <c r="J553" i="1"/>
  <c r="Z553" i="1"/>
  <c r="F553" i="1"/>
  <c r="N553" i="1"/>
  <c r="AD553" i="1"/>
  <c r="R553" i="1"/>
  <c r="AH553" i="1"/>
  <c r="V553" i="1"/>
  <c r="AQ548" i="1"/>
  <c r="AQ553" i="1" s="1"/>
  <c r="I549" i="1"/>
  <c r="I548" i="1" s="1" a="1"/>
  <c r="I548" i="1" s="1"/>
  <c r="I552" i="1" s="1"/>
  <c r="M550" i="1"/>
  <c r="Q549" i="1"/>
  <c r="Q548" i="1" s="1" a="1"/>
  <c r="Q548" i="1" s="1"/>
  <c r="Q552" i="1" s="1"/>
  <c r="K550" i="1"/>
  <c r="K549" i="1"/>
  <c r="K548" i="1" s="1" a="1"/>
  <c r="K548" i="1" s="1"/>
  <c r="K552" i="1" s="1"/>
  <c r="F549" i="1"/>
  <c r="F548" i="1" s="1" a="1"/>
  <c r="F548" i="1" s="1"/>
  <c r="F552" i="1" s="1"/>
  <c r="R549" i="1"/>
  <c r="R548" i="1" s="1" a="1"/>
  <c r="R548" i="1" s="1"/>
  <c r="R552" i="1" s="1"/>
  <c r="AD550" i="1"/>
  <c r="G550" i="1"/>
  <c r="I550" i="1"/>
  <c r="Q550" i="1"/>
  <c r="AC550" i="1"/>
  <c r="AC549" i="1"/>
  <c r="AC548" i="1" s="1" a="1"/>
  <c r="AC548" i="1" s="1"/>
  <c r="AC552" i="1" s="1"/>
  <c r="AG549" i="1"/>
  <c r="AG548" i="1" s="1" a="1"/>
  <c r="AG548" i="1" s="1"/>
  <c r="AG552" i="1" s="1"/>
  <c r="W550" i="1"/>
  <c r="J549" i="1"/>
  <c r="J548" i="1" s="1" a="1"/>
  <c r="J548" i="1" s="1"/>
  <c r="J552" i="1" s="1"/>
  <c r="N549" i="1"/>
  <c r="N548" i="1" s="1" a="1"/>
  <c r="N548" i="1" s="1"/>
  <c r="N552" i="1" s="1"/>
  <c r="R550" i="1"/>
  <c r="V550" i="1"/>
  <c r="V549" i="1"/>
  <c r="V548" i="1" s="1" a="1"/>
  <c r="V548" i="1" s="1"/>
  <c r="V552" i="1" s="1"/>
  <c r="AD549" i="1"/>
  <c r="AD548" i="1" s="1" a="1"/>
  <c r="AD548" i="1" s="1"/>
  <c r="AD552" i="1" s="1"/>
  <c r="AE550" i="1"/>
  <c r="O550" i="1"/>
  <c r="O549" i="1"/>
  <c r="O548" i="1" s="1" a="1"/>
  <c r="O548" i="1" s="1"/>
  <c r="O552" i="1" s="1"/>
  <c r="AA549" i="1"/>
  <c r="AA548" i="1" s="1" a="1"/>
  <c r="AA548" i="1" s="1"/>
  <c r="AA552" i="1" s="1"/>
  <c r="P550" i="1"/>
  <c r="S549" i="1"/>
  <c r="S548" i="1" s="1" a="1"/>
  <c r="S548" i="1" s="1"/>
  <c r="S552" i="1" s="1"/>
  <c r="M549" i="1"/>
  <c r="M548" i="1" s="1" a="1"/>
  <c r="M548" i="1" s="1"/>
  <c r="M552" i="1" s="1"/>
  <c r="U549" i="1"/>
  <c r="U548" i="1" s="1" a="1"/>
  <c r="U548" i="1" s="1"/>
  <c r="U552" i="1" s="1"/>
  <c r="Y550" i="1"/>
  <c r="Y549" i="1"/>
  <c r="Y548" i="1" s="1" a="1"/>
  <c r="Y548" i="1" s="1"/>
  <c r="Y552" i="1" s="1"/>
  <c r="G549" i="1"/>
  <c r="G548" i="1" s="1" a="1"/>
  <c r="G548" i="1" s="1"/>
  <c r="G552" i="1" s="1"/>
  <c r="U550" i="1"/>
  <c r="J550" i="1"/>
  <c r="Z549" i="1"/>
  <c r="Z548" i="1" s="1" a="1"/>
  <c r="Z548" i="1" s="1"/>
  <c r="Z552" i="1" s="1"/>
  <c r="AA550" i="1"/>
  <c r="L549" i="1"/>
  <c r="L548" i="1" s="1" a="1"/>
  <c r="L548" i="1" s="1"/>
  <c r="L552" i="1" s="1"/>
  <c r="P549" i="1"/>
  <c r="P548" i="1" s="1" a="1"/>
  <c r="P548" i="1" s="1"/>
  <c r="P552" i="1" s="1"/>
  <c r="AB550" i="1"/>
  <c r="AF550" i="1"/>
  <c r="T549" i="1"/>
  <c r="T548" i="1" s="1" a="1"/>
  <c r="T548" i="1" s="1"/>
  <c r="T552" i="1" s="1"/>
  <c r="AF549" i="1"/>
  <c r="AF548" i="1" s="1" a="1"/>
  <c r="AF548" i="1" s="1"/>
  <c r="AF552" i="1" s="1"/>
  <c r="AE549" i="1"/>
  <c r="AE548" i="1" s="1" a="1"/>
  <c r="AE548" i="1" s="1"/>
  <c r="AE552" i="1" s="1"/>
  <c r="N550" i="1"/>
  <c r="W549" i="1"/>
  <c r="W548" i="1" s="1" a="1"/>
  <c r="W548" i="1" s="1"/>
  <c r="W552" i="1" s="1"/>
  <c r="H549" i="1"/>
  <c r="H548" i="1" s="1" a="1"/>
  <c r="H548" i="1" s="1"/>
  <c r="H552" i="1" s="1"/>
  <c r="H550" i="1"/>
  <c r="X549" i="1"/>
  <c r="X548" i="1" s="1" a="1"/>
  <c r="X548" i="1" s="1"/>
  <c r="X552" i="1" s="1"/>
  <c r="X550" i="1"/>
  <c r="AB549" i="1"/>
  <c r="AB548" i="1" s="1" a="1"/>
  <c r="AB548" i="1" s="1"/>
  <c r="AB552" i="1" s="1"/>
  <c r="F550" i="1"/>
  <c r="T550" i="1"/>
  <c r="AJ549" i="1"/>
  <c r="AJ548" i="1" s="1" a="1"/>
  <c r="AJ548" i="1" s="1"/>
  <c r="AJ552" i="1" s="1"/>
  <c r="AI549" i="1"/>
  <c r="AI548" i="1" s="1" a="1"/>
  <c r="AI548" i="1" s="1"/>
  <c r="AI552" i="1" s="1"/>
  <c r="AI550" i="1"/>
  <c r="AJ550" i="1"/>
  <c r="AH549" i="1"/>
  <c r="AH548" i="1" s="1" a="1"/>
  <c r="AH548" i="1" s="1"/>
  <c r="AH552" i="1" s="1"/>
  <c r="AH550" i="1"/>
  <c r="H577" i="1"/>
  <c r="L577" i="1"/>
  <c r="P577" i="1"/>
  <c r="T577" i="1"/>
  <c r="X577" i="1"/>
  <c r="AB577" i="1"/>
  <c r="AF577" i="1"/>
  <c r="AJ577" i="1"/>
  <c r="I577" i="1"/>
  <c r="M577" i="1"/>
  <c r="Q577" i="1"/>
  <c r="U577" i="1"/>
  <c r="Y577" i="1"/>
  <c r="AC577" i="1"/>
  <c r="AG577" i="1"/>
  <c r="F577" i="1"/>
  <c r="J577" i="1"/>
  <c r="N577" i="1"/>
  <c r="R577" i="1"/>
  <c r="V577" i="1"/>
  <c r="Z577" i="1"/>
  <c r="AD577" i="1"/>
  <c r="AH577" i="1"/>
  <c r="K577" i="1"/>
  <c r="AA577" i="1"/>
  <c r="O577" i="1"/>
  <c r="AE577" i="1"/>
  <c r="G577" i="1"/>
  <c r="W577" i="1"/>
  <c r="S577" i="1"/>
  <c r="AI577" i="1"/>
  <c r="AQ572" i="1"/>
  <c r="AQ577" i="1" s="1"/>
  <c r="G574" i="1"/>
  <c r="G573" i="1"/>
  <c r="G572" i="1" s="1" a="1"/>
  <c r="G572" i="1" s="1"/>
  <c r="G576" i="1" s="1"/>
  <c r="M574" i="1"/>
  <c r="M573" i="1"/>
  <c r="M572" i="1" s="1" a="1"/>
  <c r="M572" i="1" s="1"/>
  <c r="M576" i="1" s="1"/>
  <c r="W573" i="1"/>
  <c r="W572" i="1" s="1" a="1"/>
  <c r="W572" i="1" s="1"/>
  <c r="W576" i="1" s="1"/>
  <c r="J573" i="1"/>
  <c r="J572" i="1" s="1" a="1"/>
  <c r="J572" i="1" s="1"/>
  <c r="J576" i="1" s="1"/>
  <c r="R574" i="1"/>
  <c r="U574" i="1"/>
  <c r="F573" i="1"/>
  <c r="F572" i="1" s="1" a="1"/>
  <c r="F572" i="1" s="1"/>
  <c r="F576" i="1" s="1"/>
  <c r="J574" i="1"/>
  <c r="N574" i="1"/>
  <c r="AE574" i="1"/>
  <c r="AA573" i="1"/>
  <c r="AA572" i="1" s="1" a="1"/>
  <c r="AA572" i="1" s="1"/>
  <c r="AA576" i="1" s="1"/>
  <c r="H574" i="1"/>
  <c r="P573" i="1"/>
  <c r="P572" i="1" s="1" a="1"/>
  <c r="P572" i="1" s="1"/>
  <c r="P576" i="1" s="1"/>
  <c r="I574" i="1"/>
  <c r="Q574" i="1"/>
  <c r="AC574" i="1"/>
  <c r="AG573" i="1"/>
  <c r="AG572" i="1" s="1" a="1"/>
  <c r="AG572" i="1" s="1"/>
  <c r="AG576" i="1" s="1"/>
  <c r="W574" i="1"/>
  <c r="F574" i="1"/>
  <c r="S573" i="1"/>
  <c r="S572" i="1" s="1" a="1"/>
  <c r="S572" i="1" s="1"/>
  <c r="S576" i="1" s="1"/>
  <c r="Y573" i="1"/>
  <c r="Y572" i="1" s="1" a="1"/>
  <c r="Y572" i="1" s="1"/>
  <c r="Y576" i="1" s="1"/>
  <c r="K574" i="1"/>
  <c r="N573" i="1"/>
  <c r="N572" i="1" s="1" a="1"/>
  <c r="N572" i="1" s="1"/>
  <c r="N576" i="1" s="1"/>
  <c r="R573" i="1"/>
  <c r="R572" i="1" s="1" a="1"/>
  <c r="R572" i="1" s="1"/>
  <c r="R576" i="1" s="1"/>
  <c r="AD573" i="1"/>
  <c r="AD572" i="1" s="1" a="1"/>
  <c r="AD572" i="1" s="1"/>
  <c r="AD576" i="1" s="1"/>
  <c r="O573" i="1"/>
  <c r="O572" i="1" s="1" a="1"/>
  <c r="O572" i="1" s="1"/>
  <c r="O576" i="1" s="1"/>
  <c r="Z573" i="1"/>
  <c r="Z572" i="1" s="1" a="1"/>
  <c r="Z572" i="1" s="1"/>
  <c r="Z576" i="1" s="1"/>
  <c r="O574" i="1"/>
  <c r="AA574" i="1"/>
  <c r="X574" i="1"/>
  <c r="I573" i="1"/>
  <c r="I572" i="1" s="1" a="1"/>
  <c r="I572" i="1" s="1"/>
  <c r="I576" i="1" s="1"/>
  <c r="V574" i="1"/>
  <c r="H573" i="1"/>
  <c r="H572" i="1" s="1" a="1"/>
  <c r="H572" i="1" s="1"/>
  <c r="H576" i="1" s="1"/>
  <c r="X573" i="1"/>
  <c r="X572" i="1" s="1" a="1"/>
  <c r="X572" i="1" s="1"/>
  <c r="X576" i="1" s="1"/>
  <c r="AB574" i="1"/>
  <c r="K573" i="1"/>
  <c r="K572" i="1" s="1" a="1"/>
  <c r="K572" i="1" s="1"/>
  <c r="K576" i="1" s="1"/>
  <c r="T574" i="1"/>
  <c r="T573" i="1"/>
  <c r="T572" i="1" s="1" a="1"/>
  <c r="T572" i="1" s="1"/>
  <c r="T576" i="1" s="1"/>
  <c r="Q573" i="1"/>
  <c r="Q572" i="1" s="1" a="1"/>
  <c r="Q572" i="1" s="1"/>
  <c r="Q576" i="1" s="1"/>
  <c r="U573" i="1"/>
  <c r="U572" i="1" s="1" a="1"/>
  <c r="U572" i="1" s="1"/>
  <c r="U576" i="1" s="1"/>
  <c r="Y574" i="1"/>
  <c r="V573" i="1"/>
  <c r="V572" i="1" s="1" a="1"/>
  <c r="V572" i="1" s="1"/>
  <c r="V576" i="1" s="1"/>
  <c r="AD574" i="1"/>
  <c r="AE573" i="1"/>
  <c r="AE572" i="1" s="1" a="1"/>
  <c r="AE572" i="1" s="1"/>
  <c r="AE576" i="1" s="1"/>
  <c r="L573" i="1"/>
  <c r="L572" i="1" s="1" a="1"/>
  <c r="L572" i="1" s="1"/>
  <c r="L576" i="1" s="1"/>
  <c r="P574" i="1"/>
  <c r="AB573" i="1"/>
  <c r="AB572" i="1" s="1" a="1"/>
  <c r="AB572" i="1" s="1"/>
  <c r="AB576" i="1" s="1"/>
  <c r="AF574" i="1"/>
  <c r="AC573" i="1"/>
  <c r="AC572" i="1" s="1" a="1"/>
  <c r="AC572" i="1" s="1"/>
  <c r="AC576" i="1" s="1"/>
  <c r="AF573" i="1"/>
  <c r="AF572" i="1" s="1" a="1"/>
  <c r="AF572" i="1" s="1"/>
  <c r="AF576" i="1" s="1"/>
  <c r="AI574" i="1"/>
  <c r="AJ573" i="1"/>
  <c r="AJ572" i="1" s="1" a="1"/>
  <c r="AJ572" i="1" s="1"/>
  <c r="AJ576" i="1" s="1"/>
  <c r="AI573" i="1"/>
  <c r="AI572" i="1" s="1" a="1"/>
  <c r="AI572" i="1" s="1"/>
  <c r="AI576" i="1" s="1"/>
  <c r="AJ574" i="1"/>
  <c r="AH574" i="1"/>
  <c r="AH573" i="1"/>
  <c r="AH572" i="1" s="1" a="1"/>
  <c r="AH572" i="1" s="1"/>
  <c r="AH576" i="1" s="1"/>
  <c r="AQ566" i="1"/>
  <c r="AQ571" i="1" s="1"/>
  <c r="AQ554" i="1"/>
  <c r="AQ559" i="1" s="1"/>
  <c r="A602" i="1"/>
  <c r="A596" i="1"/>
  <c r="A590" i="1"/>
  <c r="A584" i="1"/>
  <c r="A578" i="1"/>
  <c r="A542" i="1"/>
  <c r="A536" i="1"/>
  <c r="A530" i="1"/>
  <c r="A524" i="1"/>
  <c r="A518" i="1"/>
  <c r="A512" i="1"/>
  <c r="A506" i="1"/>
  <c r="A500" i="1"/>
  <c r="A494" i="1"/>
  <c r="A488" i="1"/>
  <c r="A482" i="1"/>
  <c r="A476" i="1"/>
  <c r="A470" i="1"/>
  <c r="A464" i="1"/>
  <c r="A458" i="1"/>
  <c r="A452" i="1"/>
  <c r="A446" i="1"/>
  <c r="A440" i="1"/>
  <c r="A434" i="1"/>
  <c r="A428" i="1"/>
  <c r="A422" i="1"/>
  <c r="A416" i="1"/>
  <c r="A410" i="1"/>
  <c r="A404" i="1"/>
  <c r="A398" i="1"/>
  <c r="A392" i="1"/>
  <c r="A386" i="1"/>
  <c r="A380" i="1"/>
  <c r="A374" i="1"/>
  <c r="A368" i="1"/>
  <c r="A362" i="1"/>
  <c r="A356" i="1"/>
  <c r="A350" i="1"/>
  <c r="A344" i="1"/>
  <c r="A338" i="1"/>
  <c r="A332" i="1"/>
  <c r="A326" i="1"/>
  <c r="A320" i="1"/>
  <c r="A314" i="1"/>
  <c r="A308" i="1"/>
  <c r="A302" i="1"/>
  <c r="A296" i="1"/>
  <c r="A290" i="1"/>
  <c r="A284" i="1"/>
  <c r="A278" i="1"/>
  <c r="A272" i="1"/>
  <c r="A266" i="1"/>
  <c r="A260" i="1"/>
  <c r="A254" i="1"/>
  <c r="A248" i="1"/>
  <c r="A242" i="1"/>
  <c r="A236" i="1"/>
  <c r="A230" i="1"/>
  <c r="A224" i="1"/>
  <c r="A218" i="1"/>
  <c r="A212" i="1"/>
  <c r="A206" i="1"/>
  <c r="A200" i="1"/>
  <c r="A194" i="1"/>
  <c r="A188" i="1"/>
  <c r="A182" i="1"/>
  <c r="A176" i="1"/>
  <c r="A170" i="1"/>
  <c r="A164" i="1"/>
  <c r="A158" i="1"/>
  <c r="A152" i="1"/>
  <c r="A146" i="1"/>
  <c r="A140" i="1"/>
  <c r="A134" i="1"/>
  <c r="A128" i="1"/>
  <c r="A122" i="1"/>
  <c r="A116" i="1"/>
  <c r="A110" i="1"/>
  <c r="A104" i="1"/>
  <c r="A98" i="1"/>
  <c r="A92" i="1"/>
  <c r="A86" i="1"/>
  <c r="A80" i="1"/>
  <c r="A74" i="1"/>
  <c r="A68" i="1"/>
  <c r="A62" i="1"/>
  <c r="A56" i="1"/>
  <c r="A50" i="1"/>
  <c r="A44" i="1"/>
  <c r="A38" i="1"/>
  <c r="A32" i="1"/>
  <c r="A26" i="1"/>
  <c r="A20" i="1"/>
  <c r="A14" i="1"/>
  <c r="A8" i="1"/>
  <c r="Q237" i="1" l="1"/>
  <c r="Q236" i="1" s="1" a="1"/>
  <c r="Q236" i="1" s="1"/>
  <c r="Q240" i="1" s="1"/>
  <c r="U237" i="1"/>
  <c r="U236" i="1" s="1" a="1"/>
  <c r="U236" i="1" s="1"/>
  <c r="U240" i="1" s="1"/>
  <c r="Y237" i="1"/>
  <c r="Y236" i="1" s="1" a="1"/>
  <c r="Y236" i="1" s="1"/>
  <c r="Y240" i="1" s="1"/>
  <c r="K237" i="1"/>
  <c r="K236" i="1" s="1" a="1"/>
  <c r="K236" i="1" s="1"/>
  <c r="K240" i="1" s="1"/>
  <c r="J237" i="1"/>
  <c r="J236" i="1" s="1" a="1"/>
  <c r="J236" i="1" s="1"/>
  <c r="J240" i="1" s="1"/>
  <c r="V237" i="1"/>
  <c r="AE237" i="1"/>
  <c r="AE236" i="1" s="1" a="1"/>
  <c r="AE236" i="1" s="1"/>
  <c r="AE240" i="1" s="1"/>
  <c r="I237" i="1"/>
  <c r="I236" i="1" s="1" a="1"/>
  <c r="I236" i="1" s="1"/>
  <c r="I240" i="1" s="1"/>
  <c r="I238" i="1"/>
  <c r="AG237" i="1"/>
  <c r="R237" i="1"/>
  <c r="R236" i="1" s="1" a="1"/>
  <c r="R236" i="1" s="1"/>
  <c r="R240" i="1" s="1"/>
  <c r="AD237" i="1"/>
  <c r="Q238" i="1"/>
  <c r="U238" i="1"/>
  <c r="AC237" i="1"/>
  <c r="AC236" i="1" s="1" a="1"/>
  <c r="AC236" i="1" s="1"/>
  <c r="AC240" i="1" s="1"/>
  <c r="F237" i="1"/>
  <c r="F236" i="1" s="1" a="1"/>
  <c r="F236" i="1" s="1"/>
  <c r="F240" i="1" s="1"/>
  <c r="N237" i="1"/>
  <c r="N236" i="1" s="1" a="1"/>
  <c r="N236" i="1" s="1"/>
  <c r="N240" i="1" s="1"/>
  <c r="G237" i="1"/>
  <c r="G236" i="1" s="1" a="1"/>
  <c r="G236" i="1" s="1"/>
  <c r="G240" i="1" s="1"/>
  <c r="S237" i="1"/>
  <c r="W237" i="1"/>
  <c r="W236" i="1" s="1" a="1"/>
  <c r="W236" i="1" s="1"/>
  <c r="W240" i="1" s="1"/>
  <c r="R238" i="1"/>
  <c r="AA237" i="1"/>
  <c r="AA236" i="1" s="1" a="1"/>
  <c r="AA236" i="1" s="1"/>
  <c r="AA240" i="1" s="1"/>
  <c r="H237" i="1"/>
  <c r="H236" i="1" s="1" a="1"/>
  <c r="H236" i="1" s="1"/>
  <c r="H240" i="1" s="1"/>
  <c r="AF237" i="1"/>
  <c r="AF236" i="1" s="1" a="1"/>
  <c r="AF236" i="1" s="1"/>
  <c r="AF240" i="1" s="1"/>
  <c r="K238" i="1"/>
  <c r="O237" i="1"/>
  <c r="O236" i="1" s="1" a="1"/>
  <c r="O236" i="1" s="1"/>
  <c r="O240" i="1" s="1"/>
  <c r="L237" i="1"/>
  <c r="T237" i="1"/>
  <c r="T236" i="1" s="1" a="1"/>
  <c r="T236" i="1" s="1"/>
  <c r="T240" i="1" s="1"/>
  <c r="AB237" i="1"/>
  <c r="AB236" i="1" s="1" a="1"/>
  <c r="AB236" i="1" s="1"/>
  <c r="AB240" i="1" s="1"/>
  <c r="X237" i="1"/>
  <c r="X236" i="1" s="1" a="1"/>
  <c r="X236" i="1" s="1"/>
  <c r="X240" i="1" s="1"/>
  <c r="M237" i="1"/>
  <c r="M236" i="1" s="1" a="1"/>
  <c r="M236" i="1" s="1"/>
  <c r="M240" i="1" s="1"/>
  <c r="Z237" i="1"/>
  <c r="Z238" i="1" s="1"/>
  <c r="H238" i="1"/>
  <c r="P237" i="1"/>
  <c r="P236" i="1" s="1" a="1"/>
  <c r="P236" i="1" s="1"/>
  <c r="P240" i="1" s="1"/>
  <c r="T238" i="1"/>
  <c r="AB238" i="1"/>
  <c r="AI237" i="1"/>
  <c r="AI236" i="1" s="1" a="1"/>
  <c r="AI236" i="1" s="1"/>
  <c r="AI240" i="1" s="1"/>
  <c r="AJ238" i="1"/>
  <c r="AI238" i="1"/>
  <c r="AJ237" i="1"/>
  <c r="AJ236" i="1" s="1" a="1"/>
  <c r="AJ236" i="1" s="1"/>
  <c r="AJ240" i="1" s="1"/>
  <c r="AH237" i="1"/>
  <c r="AH236" i="1" s="1" a="1"/>
  <c r="AH236" i="1" s="1"/>
  <c r="AH240" i="1" s="1"/>
  <c r="M261" i="1"/>
  <c r="M260" i="1" s="1" a="1"/>
  <c r="M260" i="1" s="1"/>
  <c r="M264" i="1" s="1"/>
  <c r="K261" i="1"/>
  <c r="K260" i="1" s="1" a="1"/>
  <c r="K260" i="1" s="1"/>
  <c r="K264" i="1" s="1"/>
  <c r="G261" i="1"/>
  <c r="G260" i="1" s="1" a="1"/>
  <c r="G260" i="1" s="1"/>
  <c r="G264" i="1" s="1"/>
  <c r="W261" i="1"/>
  <c r="W260" i="1" s="1" a="1"/>
  <c r="W260" i="1" s="1"/>
  <c r="W264" i="1" s="1"/>
  <c r="J261" i="1"/>
  <c r="J260" i="1" s="1" a="1"/>
  <c r="J260" i="1" s="1"/>
  <c r="J264" i="1" s="1"/>
  <c r="AD261" i="1"/>
  <c r="AD260" i="1" s="1" a="1"/>
  <c r="AD260" i="1" s="1"/>
  <c r="AD264" i="1" s="1"/>
  <c r="AA261" i="1"/>
  <c r="AA260" i="1" s="1" a="1"/>
  <c r="AA260" i="1" s="1"/>
  <c r="AA264" i="1" s="1"/>
  <c r="P261" i="1"/>
  <c r="P260" i="1" s="1" a="1"/>
  <c r="P260" i="1" s="1"/>
  <c r="P264" i="1" s="1"/>
  <c r="M262" i="1"/>
  <c r="Y261" i="1"/>
  <c r="Y260" i="1" s="1" a="1"/>
  <c r="Y260" i="1" s="1"/>
  <c r="Y264" i="1" s="1"/>
  <c r="AG261" i="1"/>
  <c r="F261" i="1"/>
  <c r="F260" i="1" s="1" a="1"/>
  <c r="F260" i="1" s="1"/>
  <c r="F264" i="1" s="1"/>
  <c r="S261" i="1"/>
  <c r="Q261" i="1"/>
  <c r="Q260" i="1" s="1" a="1"/>
  <c r="Q260" i="1" s="1"/>
  <c r="Q264" i="1" s="1"/>
  <c r="Z261" i="1"/>
  <c r="T261" i="1"/>
  <c r="T260" i="1" s="1" a="1"/>
  <c r="T260" i="1" s="1"/>
  <c r="T264" i="1" s="1"/>
  <c r="AB261" i="1"/>
  <c r="AB260" i="1" s="1" a="1"/>
  <c r="AB260" i="1" s="1"/>
  <c r="AB264" i="1" s="1"/>
  <c r="H261" i="1"/>
  <c r="H260" i="1" s="1" a="1"/>
  <c r="H260" i="1" s="1"/>
  <c r="H264" i="1" s="1"/>
  <c r="AE261" i="1"/>
  <c r="AE260" i="1" s="1" a="1"/>
  <c r="AE260" i="1" s="1"/>
  <c r="AE264" i="1" s="1"/>
  <c r="O261" i="1"/>
  <c r="O260" i="1" s="1" a="1"/>
  <c r="O260" i="1" s="1"/>
  <c r="O264" i="1" s="1"/>
  <c r="L261" i="1"/>
  <c r="AC261" i="1"/>
  <c r="AC260" i="1" s="1" a="1"/>
  <c r="AC260" i="1" s="1"/>
  <c r="AC264" i="1" s="1"/>
  <c r="N261" i="1"/>
  <c r="N260" i="1" s="1" a="1"/>
  <c r="N260" i="1" s="1"/>
  <c r="N264" i="1" s="1"/>
  <c r="AF261" i="1"/>
  <c r="AF260" i="1" s="1" a="1"/>
  <c r="AF260" i="1" s="1"/>
  <c r="AF264" i="1" s="1"/>
  <c r="U261" i="1"/>
  <c r="U260" i="1" s="1" a="1"/>
  <c r="U260" i="1" s="1"/>
  <c r="U264" i="1" s="1"/>
  <c r="J262" i="1"/>
  <c r="R261" i="1"/>
  <c r="R260" i="1" s="1" a="1"/>
  <c r="R260" i="1" s="1"/>
  <c r="R264" i="1" s="1"/>
  <c r="V261" i="1"/>
  <c r="V260" i="1" s="1" a="1"/>
  <c r="V260" i="1" s="1"/>
  <c r="V264" i="1" s="1"/>
  <c r="I261" i="1"/>
  <c r="I260" i="1" s="1" a="1"/>
  <c r="I260" i="1" s="1"/>
  <c r="I264" i="1" s="1"/>
  <c r="T262" i="1"/>
  <c r="X261" i="1"/>
  <c r="X260" i="1" s="1" a="1"/>
  <c r="X260" i="1" s="1"/>
  <c r="X264" i="1" s="1"/>
  <c r="AJ261" i="1"/>
  <c r="AJ260" i="1" s="1" a="1"/>
  <c r="AJ260" i="1" s="1"/>
  <c r="AJ264" i="1" s="1"/>
  <c r="AI262" i="1"/>
  <c r="AI261" i="1"/>
  <c r="AI260" i="1" s="1" a="1"/>
  <c r="AI260" i="1" s="1"/>
  <c r="AI264" i="1" s="1"/>
  <c r="AJ262" i="1"/>
  <c r="AH261" i="1"/>
  <c r="AH260" i="1" s="1" a="1"/>
  <c r="AH260" i="1" s="1"/>
  <c r="AH264" i="1" s="1"/>
  <c r="I289" i="1"/>
  <c r="M289" i="1"/>
  <c r="Q289" i="1"/>
  <c r="U289" i="1"/>
  <c r="Y289" i="1"/>
  <c r="AC289" i="1"/>
  <c r="AG289" i="1"/>
  <c r="G289" i="1"/>
  <c r="K289" i="1"/>
  <c r="O289" i="1"/>
  <c r="S289" i="1"/>
  <c r="W289" i="1"/>
  <c r="AA289" i="1"/>
  <c r="AE289" i="1"/>
  <c r="AI289" i="1"/>
  <c r="F289" i="1"/>
  <c r="N289" i="1"/>
  <c r="V289" i="1"/>
  <c r="AD289" i="1"/>
  <c r="J289" i="1"/>
  <c r="R289" i="1"/>
  <c r="Z289" i="1"/>
  <c r="AH289" i="1"/>
  <c r="L289" i="1"/>
  <c r="T289" i="1"/>
  <c r="AB289" i="1"/>
  <c r="AJ289" i="1"/>
  <c r="X289" i="1"/>
  <c r="AF289" i="1"/>
  <c r="H289" i="1"/>
  <c r="P289" i="1"/>
  <c r="G285" i="1"/>
  <c r="G284" i="1" s="1" a="1"/>
  <c r="G284" i="1" s="1"/>
  <c r="G288" i="1" s="1"/>
  <c r="I286" i="1"/>
  <c r="M285" i="1"/>
  <c r="M284" i="1" s="1" a="1"/>
  <c r="M284" i="1" s="1"/>
  <c r="M288" i="1" s="1"/>
  <c r="M286" i="1"/>
  <c r="Q285" i="1"/>
  <c r="Q284" i="1" s="1" a="1"/>
  <c r="Q284" i="1" s="1"/>
  <c r="Q288" i="1" s="1"/>
  <c r="Q286" i="1"/>
  <c r="U285" i="1"/>
  <c r="U284" i="1" s="1" a="1"/>
  <c r="U284" i="1" s="1"/>
  <c r="U288" i="1" s="1"/>
  <c r="AG285" i="1"/>
  <c r="AG284" i="1" s="1" a="1"/>
  <c r="AG284" i="1" s="1"/>
  <c r="AG288" i="1" s="1"/>
  <c r="K286" i="1"/>
  <c r="J286" i="1"/>
  <c r="AD285" i="1"/>
  <c r="AD284" i="1" s="1" a="1"/>
  <c r="AD284" i="1" s="1"/>
  <c r="AD288" i="1" s="1"/>
  <c r="U286" i="1"/>
  <c r="F285" i="1"/>
  <c r="F284" i="1" s="1" a="1"/>
  <c r="F284" i="1" s="1"/>
  <c r="F288" i="1" s="1"/>
  <c r="N285" i="1"/>
  <c r="N284" i="1" s="1" a="1"/>
  <c r="N284" i="1" s="1"/>
  <c r="N288" i="1" s="1"/>
  <c r="R285" i="1"/>
  <c r="R284" i="1" s="1" a="1"/>
  <c r="R284" i="1" s="1"/>
  <c r="R288" i="1" s="1"/>
  <c r="AE285" i="1"/>
  <c r="AE284" i="1" s="1" a="1"/>
  <c r="AE284" i="1" s="1"/>
  <c r="AE288" i="1" s="1"/>
  <c r="O285" i="1"/>
  <c r="O284" i="1" s="1" a="1"/>
  <c r="O284" i="1" s="1"/>
  <c r="O288" i="1" s="1"/>
  <c r="AA286" i="1"/>
  <c r="H285" i="1"/>
  <c r="H284" i="1" s="1" a="1"/>
  <c r="H284" i="1" s="1"/>
  <c r="H288" i="1" s="1"/>
  <c r="P286" i="1"/>
  <c r="G286" i="1"/>
  <c r="S285" i="1"/>
  <c r="S284" i="1" s="1" a="1"/>
  <c r="S284" i="1" s="1"/>
  <c r="S288" i="1" s="1"/>
  <c r="Y285" i="1"/>
  <c r="Y284" i="1" s="1" a="1"/>
  <c r="Y284" i="1" s="1"/>
  <c r="Y288" i="1" s="1"/>
  <c r="K285" i="1"/>
  <c r="K284" i="1" s="1" a="1"/>
  <c r="K284" i="1" s="1"/>
  <c r="K288" i="1" s="1"/>
  <c r="W285" i="1"/>
  <c r="W284" i="1" s="1" a="1"/>
  <c r="W284" i="1" s="1"/>
  <c r="W288" i="1" s="1"/>
  <c r="W286" i="1"/>
  <c r="J285" i="1"/>
  <c r="J284" i="1" s="1" a="1"/>
  <c r="J284" i="1" s="1"/>
  <c r="J288" i="1" s="1"/>
  <c r="N286" i="1"/>
  <c r="I285" i="1"/>
  <c r="I284" i="1" s="1" a="1"/>
  <c r="I284" i="1" s="1"/>
  <c r="I288" i="1" s="1"/>
  <c r="AC285" i="1"/>
  <c r="AC284" i="1" s="1" a="1"/>
  <c r="AC284" i="1" s="1"/>
  <c r="AC288" i="1" s="1"/>
  <c r="AC286" i="1"/>
  <c r="V286" i="1"/>
  <c r="L285" i="1"/>
  <c r="L284" i="1" s="1" a="1"/>
  <c r="L284" i="1" s="1"/>
  <c r="L288" i="1" s="1"/>
  <c r="F286" i="1"/>
  <c r="H286" i="1"/>
  <c r="AF285" i="1"/>
  <c r="AF284" i="1" s="1" a="1"/>
  <c r="AF284" i="1" s="1"/>
  <c r="AF288" i="1" s="1"/>
  <c r="Z285" i="1"/>
  <c r="Z284" i="1" s="1" a="1"/>
  <c r="Z284" i="1" s="1"/>
  <c r="Z288" i="1" s="1"/>
  <c r="AD286" i="1"/>
  <c r="O286" i="1"/>
  <c r="T286" i="1"/>
  <c r="T285" i="1"/>
  <c r="T284" i="1" s="1" a="1"/>
  <c r="T284" i="1" s="1"/>
  <c r="T288" i="1" s="1"/>
  <c r="X285" i="1"/>
  <c r="X284" i="1" s="1" a="1"/>
  <c r="X284" i="1" s="1"/>
  <c r="X288" i="1" s="1"/>
  <c r="AA285" i="1"/>
  <c r="AA284" i="1" s="1" a="1"/>
  <c r="AA284" i="1" s="1"/>
  <c r="AA288" i="1" s="1"/>
  <c r="AB285" i="1"/>
  <c r="AB284" i="1" s="1" a="1"/>
  <c r="AB284" i="1" s="1"/>
  <c r="AB288" i="1" s="1"/>
  <c r="AF286" i="1"/>
  <c r="Y286" i="1"/>
  <c r="R286" i="1"/>
  <c r="V285" i="1"/>
  <c r="V284" i="1" s="1" a="1"/>
  <c r="V284" i="1" s="1"/>
  <c r="V288" i="1" s="1"/>
  <c r="AE286" i="1"/>
  <c r="X286" i="1"/>
  <c r="P285" i="1"/>
  <c r="P284" i="1" s="1" a="1"/>
  <c r="P284" i="1" s="1"/>
  <c r="P288" i="1" s="1"/>
  <c r="AB286" i="1"/>
  <c r="AJ286" i="1"/>
  <c r="AJ285" i="1"/>
  <c r="AJ284" i="1" s="1" a="1"/>
  <c r="AJ284" i="1" s="1"/>
  <c r="AJ288" i="1" s="1"/>
  <c r="AI286" i="1"/>
  <c r="AI285" i="1"/>
  <c r="AI284" i="1" s="1" a="1"/>
  <c r="AI284" i="1" s="1"/>
  <c r="AI288" i="1" s="1"/>
  <c r="AH285" i="1"/>
  <c r="AH284" i="1" s="1" a="1"/>
  <c r="AH284" i="1" s="1"/>
  <c r="AH288" i="1" s="1"/>
  <c r="AH286" i="1"/>
  <c r="I313" i="1"/>
  <c r="M313" i="1"/>
  <c r="Q313" i="1"/>
  <c r="U313" i="1"/>
  <c r="Y313" i="1"/>
  <c r="AC313" i="1"/>
  <c r="AG313" i="1"/>
  <c r="G313" i="1"/>
  <c r="K313" i="1"/>
  <c r="O313" i="1"/>
  <c r="S313" i="1"/>
  <c r="W313" i="1"/>
  <c r="AA313" i="1"/>
  <c r="AE313" i="1"/>
  <c r="AI313" i="1"/>
  <c r="H313" i="1"/>
  <c r="P313" i="1"/>
  <c r="X313" i="1"/>
  <c r="AF313" i="1"/>
  <c r="J313" i="1"/>
  <c r="R313" i="1"/>
  <c r="Z313" i="1"/>
  <c r="AH313" i="1"/>
  <c r="L313" i="1"/>
  <c r="T313" i="1"/>
  <c r="AB313" i="1"/>
  <c r="AJ313" i="1"/>
  <c r="AD313" i="1"/>
  <c r="F313" i="1"/>
  <c r="N313" i="1"/>
  <c r="V313" i="1"/>
  <c r="I309" i="1"/>
  <c r="I308" i="1" s="1" a="1"/>
  <c r="I308" i="1" s="1"/>
  <c r="I312" i="1" s="1"/>
  <c r="M310" i="1"/>
  <c r="Y309" i="1"/>
  <c r="Y308" i="1" s="1" a="1"/>
  <c r="Y308" i="1" s="1"/>
  <c r="Y312" i="1" s="1"/>
  <c r="Y310" i="1"/>
  <c r="J309" i="1"/>
  <c r="J308" i="1" s="1" a="1"/>
  <c r="J308" i="1" s="1"/>
  <c r="J312" i="1" s="1"/>
  <c r="AD310" i="1"/>
  <c r="I310" i="1"/>
  <c r="U309" i="1"/>
  <c r="U308" i="1" s="1" a="1"/>
  <c r="U308" i="1" s="1"/>
  <c r="U312" i="1" s="1"/>
  <c r="AC309" i="1"/>
  <c r="AC308" i="1" s="1" a="1"/>
  <c r="AC308" i="1" s="1"/>
  <c r="AC312" i="1" s="1"/>
  <c r="K309" i="1"/>
  <c r="K308" i="1" s="1" a="1"/>
  <c r="K308" i="1" s="1"/>
  <c r="K312" i="1" s="1"/>
  <c r="W310" i="1"/>
  <c r="N309" i="1"/>
  <c r="N308" i="1" s="1" a="1"/>
  <c r="N308" i="1" s="1"/>
  <c r="N312" i="1" s="1"/>
  <c r="AE309" i="1"/>
  <c r="AE308" i="1" s="1" a="1"/>
  <c r="AE308" i="1" s="1"/>
  <c r="AE312" i="1" s="1"/>
  <c r="P310" i="1"/>
  <c r="U310" i="1"/>
  <c r="K310" i="1"/>
  <c r="W309" i="1"/>
  <c r="W308" i="1" s="1" a="1"/>
  <c r="W308" i="1" s="1"/>
  <c r="W312" i="1" s="1"/>
  <c r="F309" i="1"/>
  <c r="F308" i="1" s="1" a="1"/>
  <c r="F308" i="1" s="1"/>
  <c r="F312" i="1" s="1"/>
  <c r="J310" i="1"/>
  <c r="G309" i="1"/>
  <c r="G308" i="1" s="1" a="1"/>
  <c r="G308" i="1" s="1"/>
  <c r="G312" i="1" s="1"/>
  <c r="G310" i="1"/>
  <c r="S309" i="1"/>
  <c r="S308" i="1" s="1" a="1"/>
  <c r="S308" i="1" s="1"/>
  <c r="S312" i="1" s="1"/>
  <c r="M309" i="1"/>
  <c r="M308" i="1" s="1" a="1"/>
  <c r="M308" i="1" s="1"/>
  <c r="M312" i="1" s="1"/>
  <c r="F310" i="1"/>
  <c r="V309" i="1"/>
  <c r="V308" i="1" s="1" a="1"/>
  <c r="V308" i="1" s="1"/>
  <c r="V312" i="1" s="1"/>
  <c r="X309" i="1"/>
  <c r="X308" i="1" s="1" a="1"/>
  <c r="X308" i="1" s="1"/>
  <c r="X312" i="1" s="1"/>
  <c r="O309" i="1"/>
  <c r="O308" i="1" s="1" a="1"/>
  <c r="O308" i="1" s="1"/>
  <c r="O312" i="1" s="1"/>
  <c r="AA309" i="1"/>
  <c r="AA308" i="1" s="1" a="1"/>
  <c r="AA308" i="1" s="1"/>
  <c r="AA312" i="1" s="1"/>
  <c r="AA310" i="1"/>
  <c r="L309" i="1"/>
  <c r="L308" i="1" s="1" a="1"/>
  <c r="L308" i="1" s="1"/>
  <c r="L312" i="1" s="1"/>
  <c r="N310" i="1"/>
  <c r="R309" i="1"/>
  <c r="R308" i="1" s="1" a="1"/>
  <c r="R308" i="1" s="1"/>
  <c r="R312" i="1" s="1"/>
  <c r="V310" i="1"/>
  <c r="H310" i="1"/>
  <c r="T310" i="1"/>
  <c r="T309" i="1"/>
  <c r="T308" i="1" s="1" a="1"/>
  <c r="T308" i="1" s="1"/>
  <c r="T312" i="1" s="1"/>
  <c r="X310" i="1"/>
  <c r="AF309" i="1"/>
  <c r="AF308" i="1" s="1" a="1"/>
  <c r="AF308" i="1" s="1"/>
  <c r="AF312" i="1" s="1"/>
  <c r="Q310" i="1"/>
  <c r="AC310" i="1"/>
  <c r="R310" i="1"/>
  <c r="Z309" i="1"/>
  <c r="Z308" i="1" s="1" a="1"/>
  <c r="Z308" i="1" s="1"/>
  <c r="Z312" i="1" s="1"/>
  <c r="AD309" i="1"/>
  <c r="AD308" i="1" s="1" a="1"/>
  <c r="AD308" i="1" s="1"/>
  <c r="AD312" i="1" s="1"/>
  <c r="AE310" i="1"/>
  <c r="O310" i="1"/>
  <c r="H309" i="1"/>
  <c r="H308" i="1" s="1" a="1"/>
  <c r="H308" i="1" s="1"/>
  <c r="H312" i="1" s="1"/>
  <c r="AB309" i="1"/>
  <c r="AB308" i="1" s="1" a="1"/>
  <c r="AB308" i="1" s="1"/>
  <c r="AB312" i="1" s="1"/>
  <c r="AF310" i="1"/>
  <c r="Q309" i="1"/>
  <c r="Q308" i="1" s="1" a="1"/>
  <c r="Q308" i="1" s="1"/>
  <c r="Q312" i="1" s="1"/>
  <c r="AG309" i="1"/>
  <c r="AG308" i="1" s="1" a="1"/>
  <c r="AG308" i="1" s="1"/>
  <c r="AG312" i="1" s="1"/>
  <c r="P309" i="1"/>
  <c r="P308" i="1" s="1" a="1"/>
  <c r="P308" i="1" s="1"/>
  <c r="P312" i="1" s="1"/>
  <c r="AB310" i="1"/>
  <c r="AJ310" i="1"/>
  <c r="AI310" i="1"/>
  <c r="AJ309" i="1"/>
  <c r="AJ308" i="1" s="1" a="1"/>
  <c r="AJ308" i="1" s="1"/>
  <c r="AJ312" i="1" s="1"/>
  <c r="AI309" i="1"/>
  <c r="AI308" i="1" s="1" a="1"/>
  <c r="AI308" i="1" s="1"/>
  <c r="AI312" i="1" s="1"/>
  <c r="AH310" i="1"/>
  <c r="AH309" i="1"/>
  <c r="AH308" i="1" s="1" a="1"/>
  <c r="AH308" i="1" s="1"/>
  <c r="AH312" i="1" s="1"/>
  <c r="H337" i="1"/>
  <c r="L337" i="1"/>
  <c r="P337" i="1"/>
  <c r="T337" i="1"/>
  <c r="X337" i="1"/>
  <c r="AB337" i="1"/>
  <c r="AF337" i="1"/>
  <c r="AJ337" i="1"/>
  <c r="J337" i="1"/>
  <c r="O337" i="1"/>
  <c r="U337" i="1"/>
  <c r="Z337" i="1"/>
  <c r="AE337" i="1"/>
  <c r="F337" i="1"/>
  <c r="K337" i="1"/>
  <c r="Q337" i="1"/>
  <c r="V337" i="1"/>
  <c r="AA337" i="1"/>
  <c r="AG337" i="1"/>
  <c r="G337" i="1"/>
  <c r="M337" i="1"/>
  <c r="R337" i="1"/>
  <c r="W337" i="1"/>
  <c r="AC337" i="1"/>
  <c r="AH337" i="1"/>
  <c r="N337" i="1"/>
  <c r="AI337" i="1"/>
  <c r="S337" i="1"/>
  <c r="Y337" i="1"/>
  <c r="AD337" i="1"/>
  <c r="I337" i="1"/>
  <c r="I333" i="1"/>
  <c r="I332" i="1" s="1" a="1"/>
  <c r="I332" i="1" s="1"/>
  <c r="I336" i="1" s="1"/>
  <c r="Q334" i="1"/>
  <c r="Q333" i="1"/>
  <c r="Q332" i="1" s="1" a="1"/>
  <c r="Q332" i="1" s="1"/>
  <c r="Q336" i="1" s="1"/>
  <c r="U334" i="1"/>
  <c r="Y333" i="1"/>
  <c r="Y332" i="1" s="1" a="1"/>
  <c r="Y332" i="1" s="1"/>
  <c r="Y336" i="1" s="1"/>
  <c r="K334" i="1"/>
  <c r="K333" i="1"/>
  <c r="K332" i="1" s="1" a="1"/>
  <c r="K332" i="1" s="1"/>
  <c r="K336" i="1" s="1"/>
  <c r="W334" i="1"/>
  <c r="F334" i="1"/>
  <c r="R333" i="1"/>
  <c r="R332" i="1" s="1" a="1"/>
  <c r="R332" i="1" s="1"/>
  <c r="R336" i="1" s="1"/>
  <c r="AD334" i="1"/>
  <c r="G334" i="1"/>
  <c r="Y334" i="1"/>
  <c r="W333" i="1"/>
  <c r="W332" i="1" s="1" a="1"/>
  <c r="W332" i="1" s="1"/>
  <c r="W336" i="1" s="1"/>
  <c r="J334" i="1"/>
  <c r="N334" i="1"/>
  <c r="R334" i="1"/>
  <c r="V333" i="1"/>
  <c r="V332" i="1" s="1" a="1"/>
  <c r="V332" i="1" s="1"/>
  <c r="V336" i="1" s="1"/>
  <c r="Z333" i="1"/>
  <c r="Z332" i="1" s="1" a="1"/>
  <c r="Z332" i="1" s="1"/>
  <c r="Z336" i="1" s="1"/>
  <c r="L333" i="1"/>
  <c r="L332" i="1" s="1" a="1"/>
  <c r="L332" i="1" s="1"/>
  <c r="L336" i="1" s="1"/>
  <c r="G333" i="1"/>
  <c r="G332" i="1" s="1" a="1"/>
  <c r="G332" i="1" s="1"/>
  <c r="G336" i="1" s="1"/>
  <c r="S333" i="1"/>
  <c r="S332" i="1" s="1" a="1"/>
  <c r="S332" i="1" s="1"/>
  <c r="S336" i="1" s="1"/>
  <c r="I334" i="1"/>
  <c r="M333" i="1"/>
  <c r="M332" i="1" s="1" a="1"/>
  <c r="M332" i="1" s="1"/>
  <c r="M336" i="1" s="1"/>
  <c r="M334" i="1"/>
  <c r="AC334" i="1"/>
  <c r="AG333" i="1"/>
  <c r="AG332" i="1" s="1" a="1"/>
  <c r="AG332" i="1" s="1"/>
  <c r="AG336" i="1" s="1"/>
  <c r="F333" i="1"/>
  <c r="F332" i="1" s="1" a="1"/>
  <c r="F332" i="1" s="1"/>
  <c r="F336" i="1" s="1"/>
  <c r="J333" i="1"/>
  <c r="J332" i="1" s="1" a="1"/>
  <c r="J332" i="1" s="1"/>
  <c r="J336" i="1" s="1"/>
  <c r="N333" i="1"/>
  <c r="N332" i="1" s="1" a="1"/>
  <c r="N332" i="1" s="1"/>
  <c r="N336" i="1" s="1"/>
  <c r="AE333" i="1"/>
  <c r="AE332" i="1" s="1" a="1"/>
  <c r="AE332" i="1" s="1"/>
  <c r="AE336" i="1" s="1"/>
  <c r="O334" i="1"/>
  <c r="P334" i="1"/>
  <c r="T334" i="1"/>
  <c r="AF334" i="1"/>
  <c r="V334" i="1"/>
  <c r="AE334" i="1"/>
  <c r="H333" i="1"/>
  <c r="H332" i="1" s="1" a="1"/>
  <c r="H332" i="1" s="1"/>
  <c r="H336" i="1" s="1"/>
  <c r="AB334" i="1"/>
  <c r="AD333" i="1"/>
  <c r="AD332" i="1" s="1" a="1"/>
  <c r="AD332" i="1" s="1"/>
  <c r="AD336" i="1" s="1"/>
  <c r="AA334" i="1"/>
  <c r="AA333" i="1"/>
  <c r="AA332" i="1" s="1" a="1"/>
  <c r="AA332" i="1" s="1"/>
  <c r="AA336" i="1" s="1"/>
  <c r="H334" i="1"/>
  <c r="P333" i="1"/>
  <c r="P332" i="1" s="1" a="1"/>
  <c r="P332" i="1" s="1"/>
  <c r="P336" i="1" s="1"/>
  <c r="T333" i="1"/>
  <c r="T332" i="1" s="1" a="1"/>
  <c r="T332" i="1" s="1"/>
  <c r="T336" i="1" s="1"/>
  <c r="X333" i="1"/>
  <c r="X332" i="1" s="1" a="1"/>
  <c r="X332" i="1" s="1"/>
  <c r="X336" i="1" s="1"/>
  <c r="U333" i="1"/>
  <c r="U332" i="1" s="1" a="1"/>
  <c r="U332" i="1" s="1"/>
  <c r="U336" i="1" s="1"/>
  <c r="AF333" i="1"/>
  <c r="AF332" i="1" s="1" a="1"/>
  <c r="AF332" i="1" s="1"/>
  <c r="AF336" i="1" s="1"/>
  <c r="AC333" i="1"/>
  <c r="AC332" i="1" s="1" a="1"/>
  <c r="AC332" i="1" s="1"/>
  <c r="AC336" i="1" s="1"/>
  <c r="O333" i="1"/>
  <c r="O332" i="1" s="1" a="1"/>
  <c r="O332" i="1" s="1"/>
  <c r="O336" i="1" s="1"/>
  <c r="X334" i="1"/>
  <c r="AB333" i="1"/>
  <c r="AB332" i="1" s="1" a="1"/>
  <c r="AB332" i="1" s="1"/>
  <c r="AB336" i="1" s="1"/>
  <c r="AJ334" i="1"/>
  <c r="AJ333" i="1"/>
  <c r="AJ332" i="1" s="1" a="1"/>
  <c r="AJ332" i="1" s="1"/>
  <c r="AJ336" i="1" s="1"/>
  <c r="AI334" i="1"/>
  <c r="AI333" i="1"/>
  <c r="AI332" i="1" s="1" a="1"/>
  <c r="AI332" i="1" s="1"/>
  <c r="AI336" i="1" s="1"/>
  <c r="AH333" i="1"/>
  <c r="AH332" i="1" s="1" a="1"/>
  <c r="AH332" i="1" s="1"/>
  <c r="AH336" i="1" s="1"/>
  <c r="AH334" i="1"/>
  <c r="F361" i="1"/>
  <c r="J361" i="1"/>
  <c r="N361" i="1"/>
  <c r="R361" i="1"/>
  <c r="V361" i="1"/>
  <c r="Z361" i="1"/>
  <c r="AD361" i="1"/>
  <c r="AH361" i="1"/>
  <c r="H361" i="1"/>
  <c r="M361" i="1"/>
  <c r="S361" i="1"/>
  <c r="X361" i="1"/>
  <c r="AC361" i="1"/>
  <c r="AI361" i="1"/>
  <c r="I361" i="1"/>
  <c r="O361" i="1"/>
  <c r="T361" i="1"/>
  <c r="Y361" i="1"/>
  <c r="AE361" i="1"/>
  <c r="AJ361" i="1"/>
  <c r="K361" i="1"/>
  <c r="P361" i="1"/>
  <c r="U361" i="1"/>
  <c r="AA361" i="1"/>
  <c r="AF361" i="1"/>
  <c r="G361" i="1"/>
  <c r="AB361" i="1"/>
  <c r="L361" i="1"/>
  <c r="AG361" i="1"/>
  <c r="Q361" i="1"/>
  <c r="W361" i="1"/>
  <c r="S357" i="1"/>
  <c r="S356" i="1" s="1" a="1"/>
  <c r="S356" i="1" s="1"/>
  <c r="S360" i="1" s="1"/>
  <c r="M357" i="1"/>
  <c r="M356" i="1" s="1" a="1"/>
  <c r="M356" i="1" s="1"/>
  <c r="M360" i="1" s="1"/>
  <c r="Y358" i="1"/>
  <c r="K358" i="1"/>
  <c r="W358" i="1"/>
  <c r="R357" i="1"/>
  <c r="R356" i="1" s="1" a="1"/>
  <c r="R356" i="1" s="1"/>
  <c r="R360" i="1" s="1"/>
  <c r="V358" i="1"/>
  <c r="G358" i="1"/>
  <c r="I358" i="1"/>
  <c r="U357" i="1"/>
  <c r="U356" i="1" s="1" a="1"/>
  <c r="U356" i="1" s="1"/>
  <c r="U360" i="1" s="1"/>
  <c r="AC357" i="1"/>
  <c r="AC356" i="1" s="1" a="1"/>
  <c r="AC356" i="1" s="1"/>
  <c r="AC360" i="1" s="1"/>
  <c r="AG357" i="1"/>
  <c r="AG356" i="1" s="1" a="1"/>
  <c r="AG356" i="1" s="1"/>
  <c r="AG360" i="1" s="1"/>
  <c r="F358" i="1"/>
  <c r="R358" i="1"/>
  <c r="V357" i="1"/>
  <c r="V356" i="1" s="1" a="1"/>
  <c r="V356" i="1" s="1"/>
  <c r="V360" i="1" s="1"/>
  <c r="Z357" i="1"/>
  <c r="Z356" i="1" s="1" a="1"/>
  <c r="Z356" i="1" s="1"/>
  <c r="Z360" i="1" s="1"/>
  <c r="AD358" i="1"/>
  <c r="AA357" i="1"/>
  <c r="AA356" i="1" s="1" a="1"/>
  <c r="AA356" i="1" s="1"/>
  <c r="AA360" i="1" s="1"/>
  <c r="H358" i="1"/>
  <c r="P358" i="1"/>
  <c r="M358" i="1"/>
  <c r="Q358" i="1"/>
  <c r="Q357" i="1"/>
  <c r="Q356" i="1" s="1" a="1"/>
  <c r="Q356" i="1" s="1"/>
  <c r="Q360" i="1" s="1"/>
  <c r="U358" i="1"/>
  <c r="AC358" i="1"/>
  <c r="K357" i="1"/>
  <c r="K356" i="1" s="1" a="1"/>
  <c r="K356" i="1" s="1"/>
  <c r="K360" i="1" s="1"/>
  <c r="F357" i="1"/>
  <c r="F356" i="1" s="1" a="1"/>
  <c r="F356" i="1" s="1"/>
  <c r="F360" i="1" s="1"/>
  <c r="J357" i="1"/>
  <c r="J356" i="1" s="1" a="1"/>
  <c r="J356" i="1" s="1"/>
  <c r="J360" i="1" s="1"/>
  <c r="J358" i="1"/>
  <c r="N357" i="1"/>
  <c r="N356" i="1" s="1" a="1"/>
  <c r="N356" i="1" s="1"/>
  <c r="N360" i="1" s="1"/>
  <c r="N358" i="1"/>
  <c r="G357" i="1"/>
  <c r="G356" i="1" s="1" a="1"/>
  <c r="G356" i="1" s="1"/>
  <c r="G360" i="1" s="1"/>
  <c r="I357" i="1"/>
  <c r="I356" i="1" s="1" a="1"/>
  <c r="I356" i="1" s="1"/>
  <c r="I360" i="1" s="1"/>
  <c r="O357" i="1"/>
  <c r="O356" i="1" s="1" a="1"/>
  <c r="O356" i="1" s="1"/>
  <c r="O360" i="1" s="1"/>
  <c r="AA358" i="1"/>
  <c r="H357" i="1"/>
  <c r="H356" i="1" s="1" a="1"/>
  <c r="H356" i="1" s="1"/>
  <c r="H360" i="1" s="1"/>
  <c r="L357" i="1"/>
  <c r="L356" i="1" s="1" a="1"/>
  <c r="L356" i="1" s="1"/>
  <c r="L360" i="1" s="1"/>
  <c r="AB357" i="1"/>
  <c r="AB356" i="1" s="1" a="1"/>
  <c r="AB356" i="1" s="1"/>
  <c r="AB360" i="1" s="1"/>
  <c r="AF357" i="1"/>
  <c r="AF356" i="1" s="1" a="1"/>
  <c r="AF356" i="1" s="1"/>
  <c r="AF360" i="1" s="1"/>
  <c r="AD357" i="1"/>
  <c r="AD356" i="1" s="1" a="1"/>
  <c r="AD356" i="1" s="1"/>
  <c r="AD360" i="1" s="1"/>
  <c r="O358" i="1"/>
  <c r="T357" i="1"/>
  <c r="T356" i="1" s="1" a="1"/>
  <c r="T356" i="1" s="1"/>
  <c r="T360" i="1" s="1"/>
  <c r="AF358" i="1"/>
  <c r="AB358" i="1"/>
  <c r="X357" i="1"/>
  <c r="X356" i="1" s="1" a="1"/>
  <c r="X356" i="1" s="1"/>
  <c r="X360" i="1" s="1"/>
  <c r="X358" i="1"/>
  <c r="W357" i="1"/>
  <c r="W356" i="1" s="1" a="1"/>
  <c r="W356" i="1" s="1"/>
  <c r="W360" i="1" s="1"/>
  <c r="AE358" i="1"/>
  <c r="AE357" i="1"/>
  <c r="AE356" i="1" s="1" a="1"/>
  <c r="AE356" i="1" s="1"/>
  <c r="AE360" i="1" s="1"/>
  <c r="T358" i="1"/>
  <c r="Y357" i="1"/>
  <c r="Y356" i="1" s="1" a="1"/>
  <c r="Y356" i="1" s="1"/>
  <c r="Y360" i="1" s="1"/>
  <c r="P357" i="1"/>
  <c r="P356" i="1" s="1" a="1"/>
  <c r="P356" i="1" s="1"/>
  <c r="P360" i="1" s="1"/>
  <c r="AI357" i="1"/>
  <c r="AI356" i="1" s="1" a="1"/>
  <c r="AI356" i="1" s="1"/>
  <c r="AI360" i="1" s="1"/>
  <c r="AI358" i="1"/>
  <c r="AJ358" i="1"/>
  <c r="AJ357" i="1"/>
  <c r="AJ356" i="1" s="1" a="1"/>
  <c r="AJ356" i="1" s="1"/>
  <c r="AJ360" i="1" s="1"/>
  <c r="AH357" i="1"/>
  <c r="AH356" i="1" s="1" a="1"/>
  <c r="AH356" i="1" s="1"/>
  <c r="AH360" i="1" s="1"/>
  <c r="AH358" i="1"/>
  <c r="F385" i="1"/>
  <c r="J385" i="1"/>
  <c r="N385" i="1"/>
  <c r="R385" i="1"/>
  <c r="V385" i="1"/>
  <c r="Z385" i="1"/>
  <c r="AD385" i="1"/>
  <c r="AH385" i="1"/>
  <c r="G385" i="1"/>
  <c r="K385" i="1"/>
  <c r="O385" i="1"/>
  <c r="S385" i="1"/>
  <c r="W385" i="1"/>
  <c r="AA385" i="1"/>
  <c r="AE385" i="1"/>
  <c r="AI385" i="1"/>
  <c r="H385" i="1"/>
  <c r="L385" i="1"/>
  <c r="P385" i="1"/>
  <c r="T385" i="1"/>
  <c r="X385" i="1"/>
  <c r="AB385" i="1"/>
  <c r="AF385" i="1"/>
  <c r="AJ385" i="1"/>
  <c r="M385" i="1"/>
  <c r="AC385" i="1"/>
  <c r="Q385" i="1"/>
  <c r="AG385" i="1"/>
  <c r="U385" i="1"/>
  <c r="I385" i="1"/>
  <c r="Y385" i="1"/>
  <c r="G382" i="1"/>
  <c r="I381" i="1"/>
  <c r="I380" i="1" s="1" a="1"/>
  <c r="I380" i="1" s="1"/>
  <c r="I384" i="1" s="1"/>
  <c r="I382" i="1"/>
  <c r="M381" i="1"/>
  <c r="M380" i="1" s="1" a="1"/>
  <c r="M380" i="1" s="1"/>
  <c r="M384" i="1" s="1"/>
  <c r="M382" i="1"/>
  <c r="U382" i="1"/>
  <c r="AC381" i="1"/>
  <c r="AC380" i="1" s="1" a="1"/>
  <c r="AC380" i="1" s="1"/>
  <c r="AC384" i="1" s="1"/>
  <c r="K381" i="1"/>
  <c r="K380" i="1" s="1" a="1"/>
  <c r="K380" i="1" s="1"/>
  <c r="K384" i="1" s="1"/>
  <c r="W381" i="1"/>
  <c r="W380" i="1" s="1" a="1"/>
  <c r="W380" i="1" s="1"/>
  <c r="W384" i="1" s="1"/>
  <c r="F382" i="1"/>
  <c r="J381" i="1"/>
  <c r="J380" i="1" s="1" a="1"/>
  <c r="J380" i="1" s="1"/>
  <c r="J384" i="1" s="1"/>
  <c r="N382" i="1"/>
  <c r="V382" i="1"/>
  <c r="V381" i="1"/>
  <c r="V380" i="1" s="1" a="1"/>
  <c r="V380" i="1" s="1"/>
  <c r="V384" i="1" s="1"/>
  <c r="G381" i="1"/>
  <c r="G380" i="1" s="1" a="1"/>
  <c r="G380" i="1" s="1"/>
  <c r="G384" i="1" s="1"/>
  <c r="Q382" i="1"/>
  <c r="U381" i="1"/>
  <c r="U380" i="1" s="1" a="1"/>
  <c r="U380" i="1" s="1"/>
  <c r="U384" i="1" s="1"/>
  <c r="AC382" i="1"/>
  <c r="AG381" i="1"/>
  <c r="AG380" i="1" s="1" a="1"/>
  <c r="AG380" i="1" s="1"/>
  <c r="AG384" i="1" s="1"/>
  <c r="K382" i="1"/>
  <c r="AD381" i="1"/>
  <c r="AD380" i="1" s="1" a="1"/>
  <c r="AD380" i="1" s="1"/>
  <c r="AD384" i="1" s="1"/>
  <c r="AA382" i="1"/>
  <c r="S381" i="1"/>
  <c r="S380" i="1" s="1" a="1"/>
  <c r="S380" i="1" s="1"/>
  <c r="S384" i="1" s="1"/>
  <c r="Y382" i="1"/>
  <c r="R382" i="1"/>
  <c r="AD382" i="1"/>
  <c r="AE382" i="1"/>
  <c r="AA381" i="1"/>
  <c r="AA380" i="1" s="1" a="1"/>
  <c r="AA380" i="1" s="1"/>
  <c r="AA384" i="1" s="1"/>
  <c r="L381" i="1"/>
  <c r="L380" i="1" s="1" a="1"/>
  <c r="L380" i="1" s="1"/>
  <c r="L384" i="1" s="1"/>
  <c r="P382" i="1"/>
  <c r="X382" i="1"/>
  <c r="X381" i="1"/>
  <c r="X380" i="1" s="1" a="1"/>
  <c r="X380" i="1" s="1"/>
  <c r="X384" i="1" s="1"/>
  <c r="AF381" i="1"/>
  <c r="AF380" i="1" s="1" a="1"/>
  <c r="AF380" i="1" s="1"/>
  <c r="AF384" i="1" s="1"/>
  <c r="AF382" i="1"/>
  <c r="Y381" i="1"/>
  <c r="Y380" i="1" s="1" a="1"/>
  <c r="Y380" i="1" s="1"/>
  <c r="Y384" i="1" s="1"/>
  <c r="N381" i="1"/>
  <c r="N380" i="1" s="1" a="1"/>
  <c r="N380" i="1" s="1"/>
  <c r="N384" i="1" s="1"/>
  <c r="AE381" i="1"/>
  <c r="AE380" i="1" s="1" a="1"/>
  <c r="AE380" i="1" s="1"/>
  <c r="AE384" i="1" s="1"/>
  <c r="H382" i="1"/>
  <c r="H381" i="1"/>
  <c r="H380" i="1" s="1" a="1"/>
  <c r="H380" i="1" s="1"/>
  <c r="H384" i="1" s="1"/>
  <c r="T382" i="1"/>
  <c r="T381" i="1"/>
  <c r="T380" i="1" s="1" a="1"/>
  <c r="T380" i="1" s="1"/>
  <c r="T384" i="1" s="1"/>
  <c r="AB381" i="1"/>
  <c r="AB380" i="1" s="1" a="1"/>
  <c r="AB380" i="1" s="1"/>
  <c r="AB384" i="1" s="1"/>
  <c r="Q381" i="1"/>
  <c r="Q380" i="1" s="1" a="1"/>
  <c r="Q380" i="1" s="1"/>
  <c r="Q384" i="1" s="1"/>
  <c r="O382" i="1"/>
  <c r="W382" i="1"/>
  <c r="F381" i="1"/>
  <c r="F380" i="1" s="1" a="1"/>
  <c r="F380" i="1" s="1"/>
  <c r="F384" i="1" s="1"/>
  <c r="J382" i="1"/>
  <c r="Z381" i="1"/>
  <c r="Z380" i="1" s="1" a="1"/>
  <c r="Z380" i="1" s="1"/>
  <c r="Z384" i="1" s="1"/>
  <c r="O381" i="1"/>
  <c r="O380" i="1" s="1" a="1"/>
  <c r="O380" i="1" s="1"/>
  <c r="O384" i="1" s="1"/>
  <c r="P381" i="1"/>
  <c r="P380" i="1" s="1" a="1"/>
  <c r="P380" i="1" s="1"/>
  <c r="P384" i="1" s="1"/>
  <c r="R381" i="1"/>
  <c r="R380" i="1" s="1" a="1"/>
  <c r="R380" i="1" s="1"/>
  <c r="R384" i="1" s="1"/>
  <c r="AB382" i="1"/>
  <c r="AI382" i="1"/>
  <c r="AJ381" i="1"/>
  <c r="AJ380" i="1" s="1" a="1"/>
  <c r="AJ380" i="1" s="1"/>
  <c r="AJ384" i="1" s="1"/>
  <c r="AI381" i="1"/>
  <c r="AI380" i="1" s="1" a="1"/>
  <c r="AI380" i="1" s="1"/>
  <c r="AI384" i="1" s="1"/>
  <c r="AJ382" i="1"/>
  <c r="AH382" i="1"/>
  <c r="AH381" i="1"/>
  <c r="AH380" i="1" s="1" a="1"/>
  <c r="AH380" i="1" s="1"/>
  <c r="AH384" i="1" s="1"/>
  <c r="H409" i="1"/>
  <c r="L409" i="1"/>
  <c r="P409" i="1"/>
  <c r="T409" i="1"/>
  <c r="X409" i="1"/>
  <c r="AB409" i="1"/>
  <c r="AF409" i="1"/>
  <c r="AJ409" i="1"/>
  <c r="I409" i="1"/>
  <c r="M409" i="1"/>
  <c r="Q409" i="1"/>
  <c r="U409" i="1"/>
  <c r="Y409" i="1"/>
  <c r="AC409" i="1"/>
  <c r="AG409" i="1"/>
  <c r="F409" i="1"/>
  <c r="J409" i="1"/>
  <c r="N409" i="1"/>
  <c r="R409" i="1"/>
  <c r="V409" i="1"/>
  <c r="Z409" i="1"/>
  <c r="AD409" i="1"/>
  <c r="AH409" i="1"/>
  <c r="K409" i="1"/>
  <c r="AA409" i="1"/>
  <c r="O409" i="1"/>
  <c r="AE409" i="1"/>
  <c r="S409" i="1"/>
  <c r="AI409" i="1"/>
  <c r="G409" i="1"/>
  <c r="W409" i="1"/>
  <c r="G406" i="1"/>
  <c r="G405" i="1"/>
  <c r="G404" i="1" s="1" a="1"/>
  <c r="G404" i="1" s="1"/>
  <c r="G408" i="1" s="1"/>
  <c r="S405" i="1"/>
  <c r="S404" i="1" s="1" a="1"/>
  <c r="S404" i="1" s="1"/>
  <c r="S408" i="1" s="1"/>
  <c r="I406" i="1"/>
  <c r="M405" i="1"/>
  <c r="M404" i="1" s="1" a="1"/>
  <c r="M404" i="1" s="1"/>
  <c r="M408" i="1" s="1"/>
  <c r="Q406" i="1"/>
  <c r="Q405" i="1"/>
  <c r="Q404" i="1" s="1" a="1"/>
  <c r="Q404" i="1" s="1"/>
  <c r="Q408" i="1" s="1"/>
  <c r="K406" i="1"/>
  <c r="W406" i="1"/>
  <c r="N405" i="1"/>
  <c r="N404" i="1" s="1" a="1"/>
  <c r="N404" i="1" s="1"/>
  <c r="N408" i="1" s="1"/>
  <c r="R405" i="1"/>
  <c r="R404" i="1" s="1" a="1"/>
  <c r="R404" i="1" s="1"/>
  <c r="R408" i="1" s="1"/>
  <c r="I405" i="1"/>
  <c r="I404" i="1" s="1" a="1"/>
  <c r="I404" i="1" s="1"/>
  <c r="I408" i="1" s="1"/>
  <c r="Y405" i="1"/>
  <c r="Y404" i="1" s="1" a="1"/>
  <c r="Y404" i="1" s="1"/>
  <c r="Y408" i="1" s="1"/>
  <c r="AG405" i="1"/>
  <c r="AG404" i="1" s="1" a="1"/>
  <c r="AG404" i="1" s="1"/>
  <c r="AG408" i="1" s="1"/>
  <c r="F405" i="1"/>
  <c r="F404" i="1" s="1" a="1"/>
  <c r="F404" i="1" s="1"/>
  <c r="F408" i="1" s="1"/>
  <c r="J405" i="1"/>
  <c r="J404" i="1" s="1" a="1"/>
  <c r="J404" i="1" s="1"/>
  <c r="J408" i="1" s="1"/>
  <c r="J406" i="1"/>
  <c r="R406" i="1"/>
  <c r="O405" i="1"/>
  <c r="O404" i="1" s="1" a="1"/>
  <c r="O404" i="1" s="1"/>
  <c r="O408" i="1" s="1"/>
  <c r="AA406" i="1"/>
  <c r="H406" i="1"/>
  <c r="AC405" i="1"/>
  <c r="AC404" i="1" s="1" a="1"/>
  <c r="AC404" i="1" s="1"/>
  <c r="AC408" i="1" s="1"/>
  <c r="K405" i="1"/>
  <c r="K404" i="1" s="1" a="1"/>
  <c r="K404" i="1" s="1"/>
  <c r="K408" i="1" s="1"/>
  <c r="W405" i="1"/>
  <c r="W404" i="1" s="1" a="1"/>
  <c r="W404" i="1" s="1"/>
  <c r="W408" i="1" s="1"/>
  <c r="N406" i="1"/>
  <c r="M406" i="1"/>
  <c r="U406" i="1"/>
  <c r="AC406" i="1"/>
  <c r="AE406" i="1"/>
  <c r="AE405" i="1"/>
  <c r="AE404" i="1" s="1" a="1"/>
  <c r="AE404" i="1" s="1"/>
  <c r="AE408" i="1" s="1"/>
  <c r="O406" i="1"/>
  <c r="L405" i="1"/>
  <c r="L404" i="1" s="1" a="1"/>
  <c r="L404" i="1" s="1"/>
  <c r="L408" i="1" s="1"/>
  <c r="T406" i="1"/>
  <c r="T405" i="1"/>
  <c r="T404" i="1" s="1" a="1"/>
  <c r="T404" i="1" s="1"/>
  <c r="T408" i="1" s="1"/>
  <c r="X405" i="1"/>
  <c r="X404" i="1" s="1" a="1"/>
  <c r="X404" i="1" s="1"/>
  <c r="X408" i="1" s="1"/>
  <c r="P405" i="1"/>
  <c r="P404" i="1" s="1" a="1"/>
  <c r="P404" i="1" s="1"/>
  <c r="P408" i="1" s="1"/>
  <c r="Y406" i="1"/>
  <c r="V406" i="1"/>
  <c r="X406" i="1"/>
  <c r="AB406" i="1"/>
  <c r="AF406" i="1"/>
  <c r="AF405" i="1"/>
  <c r="AF404" i="1" s="1" a="1"/>
  <c r="AF404" i="1" s="1"/>
  <c r="AF408" i="1" s="1"/>
  <c r="P406" i="1"/>
  <c r="U405" i="1"/>
  <c r="U404" i="1" s="1" a="1"/>
  <c r="U404" i="1" s="1"/>
  <c r="U408" i="1" s="1"/>
  <c r="F406" i="1"/>
  <c r="V405" i="1"/>
  <c r="V404" i="1" s="1" a="1"/>
  <c r="V404" i="1" s="1"/>
  <c r="V408" i="1" s="1"/>
  <c r="Z405" i="1"/>
  <c r="Z404" i="1" s="1" a="1"/>
  <c r="Z404" i="1" s="1"/>
  <c r="Z408" i="1" s="1"/>
  <c r="AD406" i="1"/>
  <c r="AA405" i="1"/>
  <c r="AA404" i="1" s="1" a="1"/>
  <c r="AA404" i="1" s="1"/>
  <c r="AA408" i="1" s="1"/>
  <c r="AB405" i="1"/>
  <c r="AB404" i="1" s="1" a="1"/>
  <c r="AB404" i="1" s="1"/>
  <c r="AB408" i="1" s="1"/>
  <c r="AD405" i="1"/>
  <c r="AD404" i="1" s="1" a="1"/>
  <c r="AD404" i="1" s="1"/>
  <c r="AD408" i="1" s="1"/>
  <c r="H405" i="1"/>
  <c r="H404" i="1" s="1" a="1"/>
  <c r="H404" i="1" s="1"/>
  <c r="H408" i="1" s="1"/>
  <c r="AJ406" i="1"/>
  <c r="AJ405" i="1"/>
  <c r="AJ404" i="1" s="1" a="1"/>
  <c r="AJ404" i="1" s="1"/>
  <c r="AJ408" i="1" s="1"/>
  <c r="AI406" i="1"/>
  <c r="AI405" i="1"/>
  <c r="AI404" i="1" s="1" a="1"/>
  <c r="AI404" i="1" s="1"/>
  <c r="AI408" i="1" s="1"/>
  <c r="AH406" i="1"/>
  <c r="AH405" i="1"/>
  <c r="AH404" i="1" s="1" a="1"/>
  <c r="AH404" i="1" s="1"/>
  <c r="AH408" i="1" s="1"/>
  <c r="F433" i="1"/>
  <c r="J433" i="1"/>
  <c r="N433" i="1"/>
  <c r="R433" i="1"/>
  <c r="V433" i="1"/>
  <c r="Z433" i="1"/>
  <c r="AD433" i="1"/>
  <c r="AH433" i="1"/>
  <c r="G433" i="1"/>
  <c r="K433" i="1"/>
  <c r="O433" i="1"/>
  <c r="S433" i="1"/>
  <c r="W433" i="1"/>
  <c r="AA433" i="1"/>
  <c r="AE433" i="1"/>
  <c r="AI433" i="1"/>
  <c r="H433" i="1"/>
  <c r="L433" i="1"/>
  <c r="P433" i="1"/>
  <c r="T433" i="1"/>
  <c r="X433" i="1"/>
  <c r="AB433" i="1"/>
  <c r="AF433" i="1"/>
  <c r="AJ433" i="1"/>
  <c r="M433" i="1"/>
  <c r="AC433" i="1"/>
  <c r="I433" i="1"/>
  <c r="Q433" i="1"/>
  <c r="AG433" i="1"/>
  <c r="Y433" i="1"/>
  <c r="U433" i="1"/>
  <c r="G429" i="1"/>
  <c r="G428" i="1" s="1" a="1"/>
  <c r="G428" i="1" s="1"/>
  <c r="G432" i="1" s="1"/>
  <c r="I430" i="1"/>
  <c r="Q430" i="1"/>
  <c r="Q429" i="1"/>
  <c r="Q428" i="1" s="1" a="1"/>
  <c r="Q428" i="1" s="1"/>
  <c r="Q432" i="1" s="1"/>
  <c r="U430" i="1"/>
  <c r="AC429" i="1"/>
  <c r="AC428" i="1" s="1" a="1"/>
  <c r="AC428" i="1" s="1"/>
  <c r="AC432" i="1" s="1"/>
  <c r="F430" i="1"/>
  <c r="J430" i="1"/>
  <c r="J429" i="1"/>
  <c r="J428" i="1" s="1" a="1"/>
  <c r="J428" i="1" s="1"/>
  <c r="J432" i="1" s="1"/>
  <c r="N430" i="1"/>
  <c r="AD430" i="1"/>
  <c r="I429" i="1"/>
  <c r="I428" i="1" s="1" a="1"/>
  <c r="I428" i="1" s="1"/>
  <c r="I432" i="1" s="1"/>
  <c r="M430" i="1"/>
  <c r="M429" i="1"/>
  <c r="M428" i="1" s="1" a="1"/>
  <c r="M428" i="1" s="1"/>
  <c r="M432" i="1" s="1"/>
  <c r="AG429" i="1"/>
  <c r="AG428" i="1" s="1" a="1"/>
  <c r="AG428" i="1" s="1"/>
  <c r="AG432" i="1" s="1"/>
  <c r="K430" i="1"/>
  <c r="R430" i="1"/>
  <c r="R429" i="1"/>
  <c r="R428" i="1" s="1" a="1"/>
  <c r="R428" i="1" s="1"/>
  <c r="R432" i="1" s="1"/>
  <c r="V429" i="1"/>
  <c r="V428" i="1" s="1" a="1"/>
  <c r="V428" i="1" s="1"/>
  <c r="V432" i="1" s="1"/>
  <c r="AE430" i="1"/>
  <c r="AE429" i="1"/>
  <c r="AE428" i="1" s="1" a="1"/>
  <c r="AE428" i="1" s="1"/>
  <c r="AE432" i="1" s="1"/>
  <c r="H429" i="1"/>
  <c r="H428" i="1" s="1" a="1"/>
  <c r="H428" i="1" s="1"/>
  <c r="H432" i="1" s="1"/>
  <c r="P429" i="1"/>
  <c r="P428" i="1" s="1" a="1"/>
  <c r="P428" i="1" s="1"/>
  <c r="P432" i="1" s="1"/>
  <c r="P430" i="1"/>
  <c r="S429" i="1"/>
  <c r="S428" i="1" s="1" a="1"/>
  <c r="S428" i="1" s="1"/>
  <c r="S432" i="1" s="1"/>
  <c r="U429" i="1"/>
  <c r="U428" i="1" s="1" a="1"/>
  <c r="U428" i="1" s="1"/>
  <c r="U432" i="1" s="1"/>
  <c r="AC430" i="1"/>
  <c r="W429" i="1"/>
  <c r="W428" i="1" s="1" a="1"/>
  <c r="W428" i="1" s="1"/>
  <c r="W432" i="1" s="1"/>
  <c r="N429" i="1"/>
  <c r="N428" i="1" s="1" a="1"/>
  <c r="N428" i="1" s="1"/>
  <c r="N432" i="1" s="1"/>
  <c r="G430" i="1"/>
  <c r="W430" i="1"/>
  <c r="F429" i="1"/>
  <c r="F428" i="1" s="1" a="1"/>
  <c r="F428" i="1" s="1"/>
  <c r="F432" i="1" s="1"/>
  <c r="H430" i="1"/>
  <c r="L429" i="1"/>
  <c r="L428" i="1" s="1" a="1"/>
  <c r="L428" i="1" s="1"/>
  <c r="L432" i="1" s="1"/>
  <c r="AF429" i="1"/>
  <c r="AF428" i="1" s="1" a="1"/>
  <c r="AF428" i="1" s="1"/>
  <c r="AF432" i="1" s="1"/>
  <c r="O430" i="1"/>
  <c r="K429" i="1"/>
  <c r="K428" i="1" s="1" a="1"/>
  <c r="K428" i="1" s="1"/>
  <c r="K432" i="1" s="1"/>
  <c r="V430" i="1"/>
  <c r="Z429" i="1"/>
  <c r="Z428" i="1" s="1" a="1"/>
  <c r="Z428" i="1" s="1"/>
  <c r="Z432" i="1" s="1"/>
  <c r="O429" i="1"/>
  <c r="O428" i="1" s="1" a="1"/>
  <c r="O428" i="1" s="1"/>
  <c r="O432" i="1" s="1"/>
  <c r="T430" i="1"/>
  <c r="AB429" i="1"/>
  <c r="AB428" i="1" s="1" a="1"/>
  <c r="AB428" i="1" s="1"/>
  <c r="AB432" i="1" s="1"/>
  <c r="X430" i="1"/>
  <c r="AF430" i="1"/>
  <c r="Y429" i="1"/>
  <c r="Y428" i="1" s="1" a="1"/>
  <c r="Y428" i="1" s="1"/>
  <c r="Y432" i="1" s="1"/>
  <c r="AA430" i="1"/>
  <c r="AA429" i="1"/>
  <c r="AA428" i="1" s="1" a="1"/>
  <c r="AA428" i="1" s="1"/>
  <c r="AA432" i="1" s="1"/>
  <c r="T429" i="1"/>
  <c r="T428" i="1" s="1" a="1"/>
  <c r="T428" i="1" s="1"/>
  <c r="T432" i="1" s="1"/>
  <c r="Y430" i="1"/>
  <c r="AD429" i="1"/>
  <c r="AD428" i="1" s="1" a="1"/>
  <c r="AD428" i="1" s="1"/>
  <c r="AD432" i="1" s="1"/>
  <c r="X429" i="1"/>
  <c r="X428" i="1" s="1" a="1"/>
  <c r="X428" i="1" s="1"/>
  <c r="X432" i="1" s="1"/>
  <c r="AB430" i="1"/>
  <c r="AI430" i="1"/>
  <c r="AJ430" i="1"/>
  <c r="AJ429" i="1"/>
  <c r="AJ428" i="1" s="1" a="1"/>
  <c r="AJ428" i="1" s="1"/>
  <c r="AJ432" i="1" s="1"/>
  <c r="AI429" i="1"/>
  <c r="AI428" i="1" s="1" a="1"/>
  <c r="AI428" i="1" s="1"/>
  <c r="AI432" i="1" s="1"/>
  <c r="AH430" i="1"/>
  <c r="AH429" i="1"/>
  <c r="AH428" i="1" s="1" a="1"/>
  <c r="AH428" i="1" s="1"/>
  <c r="AH432" i="1" s="1"/>
  <c r="G457" i="1"/>
  <c r="K457" i="1"/>
  <c r="O457" i="1"/>
  <c r="S457" i="1"/>
  <c r="W457" i="1"/>
  <c r="AA457" i="1"/>
  <c r="AE457" i="1"/>
  <c r="AI457" i="1"/>
  <c r="H457" i="1"/>
  <c r="L457" i="1"/>
  <c r="P457" i="1"/>
  <c r="T457" i="1"/>
  <c r="X457" i="1"/>
  <c r="AB457" i="1"/>
  <c r="AF457" i="1"/>
  <c r="AJ457" i="1"/>
  <c r="I457" i="1"/>
  <c r="M457" i="1"/>
  <c r="Q457" i="1"/>
  <c r="U457" i="1"/>
  <c r="Y457" i="1"/>
  <c r="AC457" i="1"/>
  <c r="AG457" i="1"/>
  <c r="N457" i="1"/>
  <c r="AD457" i="1"/>
  <c r="R457" i="1"/>
  <c r="AH457" i="1"/>
  <c r="Z457" i="1"/>
  <c r="F457" i="1"/>
  <c r="V457" i="1"/>
  <c r="J457" i="1"/>
  <c r="M453" i="1"/>
  <c r="M452" i="1" s="1" a="1"/>
  <c r="M452" i="1" s="1"/>
  <c r="M456" i="1" s="1"/>
  <c r="M454" i="1"/>
  <c r="Q454" i="1"/>
  <c r="K453" i="1"/>
  <c r="K452" i="1" s="1" a="1"/>
  <c r="K452" i="1" s="1"/>
  <c r="K456" i="1" s="1"/>
  <c r="F453" i="1"/>
  <c r="F452" i="1" s="1" a="1"/>
  <c r="F452" i="1" s="1"/>
  <c r="F456" i="1" s="1"/>
  <c r="J454" i="1"/>
  <c r="N454" i="1"/>
  <c r="N453" i="1"/>
  <c r="N452" i="1" s="1" a="1"/>
  <c r="N452" i="1" s="1"/>
  <c r="N456" i="1" s="1"/>
  <c r="R453" i="1"/>
  <c r="R452" i="1" s="1" a="1"/>
  <c r="R452" i="1" s="1"/>
  <c r="R456" i="1" s="1"/>
  <c r="AD453" i="1"/>
  <c r="AD452" i="1" s="1" a="1"/>
  <c r="AD452" i="1" s="1"/>
  <c r="AD456" i="1" s="1"/>
  <c r="I454" i="1"/>
  <c r="AC453" i="1"/>
  <c r="AC452" i="1" s="1" a="1"/>
  <c r="AC452" i="1" s="1"/>
  <c r="AC456" i="1" s="1"/>
  <c r="AC454" i="1"/>
  <c r="AG453" i="1"/>
  <c r="AG452" i="1" s="1" a="1"/>
  <c r="AG452" i="1" s="1"/>
  <c r="AG456" i="1" s="1"/>
  <c r="K454" i="1"/>
  <c r="W454" i="1"/>
  <c r="F454" i="1"/>
  <c r="V454" i="1"/>
  <c r="Z453" i="1"/>
  <c r="Z452" i="1" s="1" a="1"/>
  <c r="Z452" i="1" s="1"/>
  <c r="Z456" i="1" s="1"/>
  <c r="G453" i="1"/>
  <c r="G452" i="1" s="1" a="1"/>
  <c r="G452" i="1" s="1"/>
  <c r="G456" i="1" s="1"/>
  <c r="U454" i="1"/>
  <c r="Y453" i="1"/>
  <c r="Y452" i="1" s="1" a="1"/>
  <c r="Y452" i="1" s="1"/>
  <c r="Y456" i="1" s="1"/>
  <c r="W453" i="1"/>
  <c r="W452" i="1" s="1" a="1"/>
  <c r="W452" i="1" s="1"/>
  <c r="W456" i="1" s="1"/>
  <c r="G454" i="1"/>
  <c r="S453" i="1"/>
  <c r="S452" i="1" s="1" a="1"/>
  <c r="S452" i="1" s="1"/>
  <c r="S456" i="1" s="1"/>
  <c r="Q453" i="1"/>
  <c r="Q452" i="1" s="1" a="1"/>
  <c r="Q452" i="1" s="1"/>
  <c r="Q456" i="1" s="1"/>
  <c r="O454" i="1"/>
  <c r="AA454" i="1"/>
  <c r="AA453" i="1"/>
  <c r="AA452" i="1" s="1" a="1"/>
  <c r="AA452" i="1" s="1"/>
  <c r="AA456" i="1" s="1"/>
  <c r="X453" i="1"/>
  <c r="X452" i="1" s="1" a="1"/>
  <c r="X452" i="1" s="1"/>
  <c r="X456" i="1" s="1"/>
  <c r="AF454" i="1"/>
  <c r="AE453" i="1"/>
  <c r="AE452" i="1" s="1" a="1"/>
  <c r="AE452" i="1" s="1"/>
  <c r="AE456" i="1" s="1"/>
  <c r="T454" i="1"/>
  <c r="AF453" i="1"/>
  <c r="AF452" i="1" s="1" a="1"/>
  <c r="AF452" i="1" s="1"/>
  <c r="AF456" i="1" s="1"/>
  <c r="I453" i="1"/>
  <c r="I452" i="1" s="1" a="1"/>
  <c r="I452" i="1" s="1"/>
  <c r="I456" i="1" s="1"/>
  <c r="J453" i="1"/>
  <c r="J452" i="1" s="1" a="1"/>
  <c r="J452" i="1" s="1"/>
  <c r="J456" i="1" s="1"/>
  <c r="AD454" i="1"/>
  <c r="O453" i="1"/>
  <c r="O452" i="1" s="1" a="1"/>
  <c r="O452" i="1" s="1"/>
  <c r="O456" i="1" s="1"/>
  <c r="H454" i="1"/>
  <c r="L453" i="1"/>
  <c r="L452" i="1" s="1" a="1"/>
  <c r="L452" i="1" s="1"/>
  <c r="L456" i="1" s="1"/>
  <c r="P454" i="1"/>
  <c r="P453" i="1"/>
  <c r="P452" i="1" s="1" a="1"/>
  <c r="P452" i="1" s="1"/>
  <c r="P456" i="1" s="1"/>
  <c r="T453" i="1"/>
  <c r="T452" i="1" s="1" a="1"/>
  <c r="T452" i="1" s="1"/>
  <c r="T456" i="1" s="1"/>
  <c r="AB454" i="1"/>
  <c r="R454" i="1"/>
  <c r="X454" i="1"/>
  <c r="AB453" i="1"/>
  <c r="AB452" i="1" s="1" a="1"/>
  <c r="AB452" i="1" s="1"/>
  <c r="AB456" i="1" s="1"/>
  <c r="V453" i="1"/>
  <c r="V452" i="1" s="1" a="1"/>
  <c r="V452" i="1" s="1"/>
  <c r="V456" i="1" s="1"/>
  <c r="AE454" i="1"/>
  <c r="H453" i="1"/>
  <c r="H452" i="1" s="1" a="1"/>
  <c r="H452" i="1" s="1"/>
  <c r="H456" i="1" s="1"/>
  <c r="U453" i="1"/>
  <c r="U452" i="1" s="1" a="1"/>
  <c r="U452" i="1" s="1"/>
  <c r="U456" i="1" s="1"/>
  <c r="Y454" i="1"/>
  <c r="AJ453" i="1"/>
  <c r="AJ452" i="1" s="1" a="1"/>
  <c r="AJ452" i="1" s="1"/>
  <c r="AJ456" i="1" s="1"/>
  <c r="AI454" i="1"/>
  <c r="AJ454" i="1"/>
  <c r="AI453" i="1"/>
  <c r="AI452" i="1" s="1" a="1"/>
  <c r="AI452" i="1" s="1"/>
  <c r="AI456" i="1" s="1"/>
  <c r="AH454" i="1"/>
  <c r="AH453" i="1"/>
  <c r="AH452" i="1" s="1" a="1"/>
  <c r="AH452" i="1" s="1"/>
  <c r="AH456" i="1" s="1"/>
  <c r="G481" i="1"/>
  <c r="K481" i="1"/>
  <c r="O481" i="1"/>
  <c r="S481" i="1"/>
  <c r="W481" i="1"/>
  <c r="AA481" i="1"/>
  <c r="AE481" i="1"/>
  <c r="AI481" i="1"/>
  <c r="H481" i="1"/>
  <c r="L481" i="1"/>
  <c r="P481" i="1"/>
  <c r="T481" i="1"/>
  <c r="X481" i="1"/>
  <c r="AB481" i="1"/>
  <c r="AF481" i="1"/>
  <c r="AJ481" i="1"/>
  <c r="I481" i="1"/>
  <c r="M481" i="1"/>
  <c r="Q481" i="1"/>
  <c r="U481" i="1"/>
  <c r="Y481" i="1"/>
  <c r="AC481" i="1"/>
  <c r="AG481" i="1"/>
  <c r="N481" i="1"/>
  <c r="AD481" i="1"/>
  <c r="Z481" i="1"/>
  <c r="R481" i="1"/>
  <c r="AH481" i="1"/>
  <c r="J481" i="1"/>
  <c r="F481" i="1"/>
  <c r="V481" i="1"/>
  <c r="G477" i="1"/>
  <c r="G476" i="1" s="1" a="1"/>
  <c r="G476" i="1" s="1"/>
  <c r="G480" i="1" s="1"/>
  <c r="Y477" i="1"/>
  <c r="Y476" i="1" s="1" a="1"/>
  <c r="Y476" i="1" s="1"/>
  <c r="Y480" i="1" s="1"/>
  <c r="W477" i="1"/>
  <c r="W476" i="1" s="1" a="1"/>
  <c r="W476" i="1" s="1"/>
  <c r="W480" i="1" s="1"/>
  <c r="F478" i="1"/>
  <c r="V478" i="1"/>
  <c r="V477" i="1"/>
  <c r="V476" i="1" s="1" a="1"/>
  <c r="V476" i="1" s="1"/>
  <c r="V480" i="1" s="1"/>
  <c r="G478" i="1"/>
  <c r="S477" i="1"/>
  <c r="S476" i="1" s="1" a="1"/>
  <c r="S476" i="1" s="1"/>
  <c r="S480" i="1" s="1"/>
  <c r="I477" i="1"/>
  <c r="I476" i="1" s="1" a="1"/>
  <c r="I476" i="1" s="1"/>
  <c r="I480" i="1" s="1"/>
  <c r="M478" i="1"/>
  <c r="Q477" i="1"/>
  <c r="Q476" i="1" s="1" a="1"/>
  <c r="Q476" i="1" s="1"/>
  <c r="Q480" i="1" s="1"/>
  <c r="Q478" i="1"/>
  <c r="U477" i="1"/>
  <c r="U476" i="1" s="1" a="1"/>
  <c r="U476" i="1" s="1"/>
  <c r="U480" i="1" s="1"/>
  <c r="J477" i="1"/>
  <c r="J476" i="1" s="1" a="1"/>
  <c r="J476" i="1" s="1"/>
  <c r="J480" i="1" s="1"/>
  <c r="R478" i="1"/>
  <c r="AD478" i="1"/>
  <c r="AE478" i="1"/>
  <c r="AA478" i="1"/>
  <c r="AA477" i="1"/>
  <c r="AA476" i="1" s="1" a="1"/>
  <c r="AA476" i="1" s="1"/>
  <c r="AA480" i="1" s="1"/>
  <c r="I478" i="1"/>
  <c r="M477" i="1"/>
  <c r="M476" i="1" s="1" a="1"/>
  <c r="M476" i="1" s="1"/>
  <c r="M480" i="1" s="1"/>
  <c r="Y478" i="1"/>
  <c r="AC478" i="1"/>
  <c r="K477" i="1"/>
  <c r="K476" i="1" s="1" a="1"/>
  <c r="K476" i="1" s="1"/>
  <c r="K480" i="1" s="1"/>
  <c r="F477" i="1"/>
  <c r="F476" i="1" s="1" a="1"/>
  <c r="F476" i="1" s="1"/>
  <c r="F480" i="1" s="1"/>
  <c r="J478" i="1"/>
  <c r="N477" i="1"/>
  <c r="N476" i="1" s="1" a="1"/>
  <c r="N476" i="1" s="1"/>
  <c r="N480" i="1" s="1"/>
  <c r="R477" i="1"/>
  <c r="R476" i="1" s="1" a="1"/>
  <c r="R476" i="1" s="1"/>
  <c r="R480" i="1" s="1"/>
  <c r="AE477" i="1"/>
  <c r="AE476" i="1" s="1" a="1"/>
  <c r="AE476" i="1" s="1"/>
  <c r="AE480" i="1" s="1"/>
  <c r="AB477" i="1"/>
  <c r="AB476" i="1" s="1" a="1"/>
  <c r="AB476" i="1" s="1"/>
  <c r="AB480" i="1" s="1"/>
  <c r="AF477" i="1"/>
  <c r="AF476" i="1" s="1" a="1"/>
  <c r="AF476" i="1" s="1"/>
  <c r="AF480" i="1" s="1"/>
  <c r="H478" i="1"/>
  <c r="K478" i="1"/>
  <c r="W478" i="1"/>
  <c r="N478" i="1"/>
  <c r="Z477" i="1"/>
  <c r="Z476" i="1" s="1" a="1"/>
  <c r="Z476" i="1" s="1"/>
  <c r="Z480" i="1" s="1"/>
  <c r="AD477" i="1"/>
  <c r="AD476" i="1" s="1" a="1"/>
  <c r="AD476" i="1" s="1"/>
  <c r="AD480" i="1" s="1"/>
  <c r="O478" i="1"/>
  <c r="T478" i="1"/>
  <c r="X478" i="1"/>
  <c r="X477" i="1"/>
  <c r="X476" i="1" s="1" a="1"/>
  <c r="X476" i="1" s="1"/>
  <c r="X480" i="1" s="1"/>
  <c r="U478" i="1"/>
  <c r="O477" i="1"/>
  <c r="O476" i="1" s="1" a="1"/>
  <c r="O476" i="1" s="1"/>
  <c r="O480" i="1" s="1"/>
  <c r="P478" i="1"/>
  <c r="AG477" i="1"/>
  <c r="AG476" i="1" s="1" a="1"/>
  <c r="AG476" i="1" s="1"/>
  <c r="AG480" i="1" s="1"/>
  <c r="L477" i="1"/>
  <c r="L476" i="1" s="1" a="1"/>
  <c r="L476" i="1" s="1"/>
  <c r="L480" i="1" s="1"/>
  <c r="P477" i="1"/>
  <c r="P476" i="1" s="1" a="1"/>
  <c r="P476" i="1" s="1"/>
  <c r="P480" i="1" s="1"/>
  <c r="T477" i="1"/>
  <c r="T476" i="1" s="1" a="1"/>
  <c r="T476" i="1" s="1"/>
  <c r="T480" i="1" s="1"/>
  <c r="AF478" i="1"/>
  <c r="AC477" i="1"/>
  <c r="AC476" i="1" s="1" a="1"/>
  <c r="AC476" i="1" s="1"/>
  <c r="AC480" i="1" s="1"/>
  <c r="H477" i="1"/>
  <c r="H476" i="1" s="1" a="1"/>
  <c r="H476" i="1" s="1"/>
  <c r="H480" i="1" s="1"/>
  <c r="AB478" i="1"/>
  <c r="AJ478" i="1"/>
  <c r="AI477" i="1"/>
  <c r="AI476" i="1" s="1" a="1"/>
  <c r="AI476" i="1" s="1"/>
  <c r="AI480" i="1" s="1"/>
  <c r="AJ477" i="1"/>
  <c r="AJ476" i="1" s="1" a="1"/>
  <c r="AJ476" i="1" s="1"/>
  <c r="AJ480" i="1" s="1"/>
  <c r="AI478" i="1"/>
  <c r="AH478" i="1"/>
  <c r="AH477" i="1"/>
  <c r="AH476" i="1" s="1" a="1"/>
  <c r="AH476" i="1" s="1"/>
  <c r="AH480" i="1" s="1"/>
  <c r="H505" i="1"/>
  <c r="L505" i="1"/>
  <c r="P505" i="1"/>
  <c r="T505" i="1"/>
  <c r="X505" i="1"/>
  <c r="AB505" i="1"/>
  <c r="AF505" i="1"/>
  <c r="AJ505" i="1"/>
  <c r="I505" i="1"/>
  <c r="M505" i="1"/>
  <c r="Q505" i="1"/>
  <c r="U505" i="1"/>
  <c r="Y505" i="1"/>
  <c r="AC505" i="1"/>
  <c r="AG505" i="1"/>
  <c r="G505" i="1"/>
  <c r="O505" i="1"/>
  <c r="W505" i="1"/>
  <c r="AE505" i="1"/>
  <c r="J505" i="1"/>
  <c r="R505" i="1"/>
  <c r="Z505" i="1"/>
  <c r="AH505" i="1"/>
  <c r="K505" i="1"/>
  <c r="S505" i="1"/>
  <c r="AA505" i="1"/>
  <c r="AI505" i="1"/>
  <c r="AD505" i="1"/>
  <c r="V505" i="1"/>
  <c r="F505" i="1"/>
  <c r="N505" i="1"/>
  <c r="M502" i="1"/>
  <c r="U502" i="1"/>
  <c r="K501" i="1"/>
  <c r="K500" i="1" s="1" a="1"/>
  <c r="K500" i="1" s="1"/>
  <c r="K504" i="1" s="1"/>
  <c r="F501" i="1"/>
  <c r="F500" i="1" s="1" a="1"/>
  <c r="F500" i="1" s="1"/>
  <c r="F504" i="1" s="1"/>
  <c r="F502" i="1"/>
  <c r="N501" i="1"/>
  <c r="N500" i="1" s="1" a="1"/>
  <c r="N500" i="1" s="1"/>
  <c r="N504" i="1" s="1"/>
  <c r="R501" i="1"/>
  <c r="R500" i="1" s="1" a="1"/>
  <c r="R500" i="1" s="1"/>
  <c r="R504" i="1" s="1"/>
  <c r="R502" i="1"/>
  <c r="AD501" i="1"/>
  <c r="AD500" i="1" s="1" a="1"/>
  <c r="AD500" i="1" s="1"/>
  <c r="AD504" i="1" s="1"/>
  <c r="Q501" i="1"/>
  <c r="Q500" i="1" s="1" a="1"/>
  <c r="Q500" i="1" s="1"/>
  <c r="Q504" i="1" s="1"/>
  <c r="Y502" i="1"/>
  <c r="K502" i="1"/>
  <c r="W502" i="1"/>
  <c r="Z501" i="1"/>
  <c r="Z500" i="1" s="1" a="1"/>
  <c r="Z500" i="1" s="1"/>
  <c r="Z504" i="1" s="1"/>
  <c r="P501" i="1"/>
  <c r="P500" i="1" s="1" a="1"/>
  <c r="P500" i="1" s="1"/>
  <c r="P504" i="1" s="1"/>
  <c r="G501" i="1"/>
  <c r="G500" i="1" s="1" a="1"/>
  <c r="G500" i="1" s="1"/>
  <c r="G504" i="1" s="1"/>
  <c r="M501" i="1"/>
  <c r="M500" i="1" s="1" a="1"/>
  <c r="M500" i="1" s="1"/>
  <c r="M504" i="1" s="1"/>
  <c r="Q502" i="1"/>
  <c r="W501" i="1"/>
  <c r="W500" i="1" s="1" a="1"/>
  <c r="W500" i="1" s="1"/>
  <c r="W504" i="1" s="1"/>
  <c r="N502" i="1"/>
  <c r="G502" i="1"/>
  <c r="S501" i="1"/>
  <c r="S500" i="1" s="1" a="1"/>
  <c r="S500" i="1" s="1"/>
  <c r="S504" i="1" s="1"/>
  <c r="I502" i="1"/>
  <c r="Y501" i="1"/>
  <c r="Y500" i="1" s="1" a="1"/>
  <c r="Y500" i="1" s="1"/>
  <c r="Y504" i="1" s="1"/>
  <c r="V501" i="1"/>
  <c r="V500" i="1" s="1" a="1"/>
  <c r="V500" i="1" s="1"/>
  <c r="V504" i="1" s="1"/>
  <c r="O501" i="1"/>
  <c r="O500" i="1" s="1" a="1"/>
  <c r="O500" i="1" s="1"/>
  <c r="O504" i="1" s="1"/>
  <c r="H502" i="1"/>
  <c r="P502" i="1"/>
  <c r="X501" i="1"/>
  <c r="X500" i="1" s="1" a="1"/>
  <c r="X500" i="1" s="1"/>
  <c r="X504" i="1" s="1"/>
  <c r="AF502" i="1"/>
  <c r="AF501" i="1"/>
  <c r="AF500" i="1" s="1" a="1"/>
  <c r="AF500" i="1" s="1"/>
  <c r="AF504" i="1" s="1"/>
  <c r="V502" i="1"/>
  <c r="I501" i="1"/>
  <c r="I500" i="1" s="1" a="1"/>
  <c r="I500" i="1" s="1"/>
  <c r="I504" i="1" s="1"/>
  <c r="AC502" i="1"/>
  <c r="AD502" i="1"/>
  <c r="AE502" i="1"/>
  <c r="H501" i="1"/>
  <c r="H500" i="1" s="1" a="1"/>
  <c r="H500" i="1" s="1"/>
  <c r="H504" i="1" s="1"/>
  <c r="AB502" i="1"/>
  <c r="J502" i="1"/>
  <c r="O502" i="1"/>
  <c r="AG501" i="1"/>
  <c r="AG500" i="1" s="1" a="1"/>
  <c r="AG500" i="1" s="1"/>
  <c r="AG504" i="1" s="1"/>
  <c r="J501" i="1"/>
  <c r="J500" i="1" s="1" a="1"/>
  <c r="J500" i="1" s="1"/>
  <c r="J504" i="1" s="1"/>
  <c r="AE501" i="1"/>
  <c r="AE500" i="1" s="1" a="1"/>
  <c r="AE500" i="1" s="1"/>
  <c r="AE504" i="1" s="1"/>
  <c r="L501" i="1"/>
  <c r="L500" i="1" s="1" a="1"/>
  <c r="L500" i="1" s="1"/>
  <c r="L504" i="1" s="1"/>
  <c r="T501" i="1"/>
  <c r="T500" i="1" s="1" a="1"/>
  <c r="T500" i="1" s="1"/>
  <c r="T504" i="1" s="1"/>
  <c r="U501" i="1"/>
  <c r="U500" i="1" s="1" a="1"/>
  <c r="U500" i="1" s="1"/>
  <c r="U504" i="1" s="1"/>
  <c r="AC501" i="1"/>
  <c r="AC500" i="1" s="1" a="1"/>
  <c r="AC500" i="1" s="1"/>
  <c r="AC504" i="1" s="1"/>
  <c r="AA502" i="1"/>
  <c r="AA501" i="1"/>
  <c r="AA500" i="1" s="1" a="1"/>
  <c r="AA500" i="1" s="1"/>
  <c r="AA504" i="1" s="1"/>
  <c r="T502" i="1"/>
  <c r="X502" i="1"/>
  <c r="AB501" i="1"/>
  <c r="AB500" i="1" s="1" a="1"/>
  <c r="AB500" i="1" s="1"/>
  <c r="AB504" i="1" s="1"/>
  <c r="AJ501" i="1"/>
  <c r="AJ500" i="1" s="1" a="1"/>
  <c r="AJ500" i="1" s="1"/>
  <c r="AJ504" i="1" s="1"/>
  <c r="AI502" i="1"/>
  <c r="AJ502" i="1"/>
  <c r="AI501" i="1"/>
  <c r="AI500" i="1" s="1" a="1"/>
  <c r="AI500" i="1" s="1"/>
  <c r="AI504" i="1" s="1"/>
  <c r="AH501" i="1"/>
  <c r="AH500" i="1" s="1" a="1"/>
  <c r="AH500" i="1" s="1"/>
  <c r="AH504" i="1" s="1"/>
  <c r="AH502" i="1"/>
  <c r="G529" i="1"/>
  <c r="K529" i="1"/>
  <c r="O529" i="1"/>
  <c r="S529" i="1"/>
  <c r="W529" i="1"/>
  <c r="AA529" i="1"/>
  <c r="AE529" i="1"/>
  <c r="AI529" i="1"/>
  <c r="H529" i="1"/>
  <c r="L529" i="1"/>
  <c r="P529" i="1"/>
  <c r="T529" i="1"/>
  <c r="X529" i="1"/>
  <c r="AB529" i="1"/>
  <c r="AF529" i="1"/>
  <c r="AJ529" i="1"/>
  <c r="I529" i="1"/>
  <c r="M529" i="1"/>
  <c r="Q529" i="1"/>
  <c r="U529" i="1"/>
  <c r="Y529" i="1"/>
  <c r="AC529" i="1"/>
  <c r="AG529" i="1"/>
  <c r="F529" i="1"/>
  <c r="V529" i="1"/>
  <c r="R529" i="1"/>
  <c r="J529" i="1"/>
  <c r="Z529" i="1"/>
  <c r="N529" i="1"/>
  <c r="AD529" i="1"/>
  <c r="AH529" i="1"/>
  <c r="G526" i="1"/>
  <c r="I525" i="1"/>
  <c r="I524" i="1" s="1" a="1"/>
  <c r="I524" i="1" s="1"/>
  <c r="I528" i="1" s="1"/>
  <c r="Q526" i="1"/>
  <c r="Y526" i="1"/>
  <c r="AC526" i="1"/>
  <c r="W525" i="1"/>
  <c r="W524" i="1" s="1" a="1"/>
  <c r="W524" i="1" s="1"/>
  <c r="W528" i="1" s="1"/>
  <c r="F525" i="1"/>
  <c r="F524" i="1" s="1" a="1"/>
  <c r="F524" i="1" s="1"/>
  <c r="F528" i="1" s="1"/>
  <c r="R526" i="1"/>
  <c r="V526" i="1"/>
  <c r="S525" i="1"/>
  <c r="S524" i="1" s="1" a="1"/>
  <c r="S524" i="1" s="1"/>
  <c r="S528" i="1" s="1"/>
  <c r="Q525" i="1"/>
  <c r="Q524" i="1" s="1" a="1"/>
  <c r="Q524" i="1" s="1"/>
  <c r="Q528" i="1" s="1"/>
  <c r="AG525" i="1"/>
  <c r="AG524" i="1" s="1" a="1"/>
  <c r="AG524" i="1" s="1"/>
  <c r="AG528" i="1" s="1"/>
  <c r="J525" i="1"/>
  <c r="J524" i="1" s="1" a="1"/>
  <c r="J524" i="1" s="1"/>
  <c r="J528" i="1" s="1"/>
  <c r="N526" i="1"/>
  <c r="N525" i="1"/>
  <c r="N524" i="1" s="1" a="1"/>
  <c r="N524" i="1" s="1"/>
  <c r="N528" i="1" s="1"/>
  <c r="R525" i="1"/>
  <c r="R524" i="1" s="1" a="1"/>
  <c r="R524" i="1" s="1"/>
  <c r="R528" i="1" s="1"/>
  <c r="AD525" i="1"/>
  <c r="AD524" i="1" s="1" a="1"/>
  <c r="AD524" i="1" s="1"/>
  <c r="AD528" i="1" s="1"/>
  <c r="AA526" i="1"/>
  <c r="H526" i="1"/>
  <c r="P525" i="1"/>
  <c r="P524" i="1" s="1" a="1"/>
  <c r="P524" i="1" s="1"/>
  <c r="P528" i="1" s="1"/>
  <c r="P526" i="1"/>
  <c r="U526" i="1"/>
  <c r="Y525" i="1"/>
  <c r="Y524" i="1" s="1" a="1"/>
  <c r="Y524" i="1" s="1"/>
  <c r="Y528" i="1" s="1"/>
  <c r="AC525" i="1"/>
  <c r="AC524" i="1" s="1" a="1"/>
  <c r="AC524" i="1" s="1"/>
  <c r="AC528" i="1" s="1"/>
  <c r="F526" i="1"/>
  <c r="J526" i="1"/>
  <c r="G525" i="1"/>
  <c r="G524" i="1" s="1" a="1"/>
  <c r="G524" i="1" s="1"/>
  <c r="G528" i="1" s="1"/>
  <c r="K525" i="1"/>
  <c r="K524" i="1" s="1" a="1"/>
  <c r="K524" i="1" s="1"/>
  <c r="K528" i="1" s="1"/>
  <c r="AA525" i="1"/>
  <c r="AA524" i="1" s="1" a="1"/>
  <c r="AA524" i="1" s="1"/>
  <c r="AA528" i="1" s="1"/>
  <c r="H525" i="1"/>
  <c r="H524" i="1" s="1" a="1"/>
  <c r="H524" i="1" s="1"/>
  <c r="H528" i="1" s="1"/>
  <c r="T525" i="1"/>
  <c r="T524" i="1" s="1" a="1"/>
  <c r="T524" i="1" s="1"/>
  <c r="T528" i="1" s="1"/>
  <c r="AF525" i="1"/>
  <c r="AF524" i="1" s="1" a="1"/>
  <c r="AF524" i="1" s="1"/>
  <c r="AF528" i="1" s="1"/>
  <c r="W526" i="1"/>
  <c r="AD526" i="1"/>
  <c r="X525" i="1"/>
  <c r="X524" i="1" s="1" a="1"/>
  <c r="X524" i="1" s="1"/>
  <c r="X528" i="1" s="1"/>
  <c r="AB525" i="1"/>
  <c r="AB524" i="1" s="1" a="1"/>
  <c r="AB524" i="1" s="1"/>
  <c r="AB528" i="1" s="1"/>
  <c r="I526" i="1"/>
  <c r="Z525" i="1"/>
  <c r="Z524" i="1" s="1" a="1"/>
  <c r="Z524" i="1" s="1"/>
  <c r="Z528" i="1" s="1"/>
  <c r="AE526" i="1"/>
  <c r="AE525" i="1"/>
  <c r="AE524" i="1" s="1" a="1"/>
  <c r="AE524" i="1" s="1"/>
  <c r="AE528" i="1" s="1"/>
  <c r="O525" i="1"/>
  <c r="O524" i="1" s="1" a="1"/>
  <c r="O524" i="1" s="1"/>
  <c r="O528" i="1" s="1"/>
  <c r="L525" i="1"/>
  <c r="L524" i="1" s="1" a="1"/>
  <c r="L524" i="1" s="1"/>
  <c r="L528" i="1" s="1"/>
  <c r="T526" i="1"/>
  <c r="AB526" i="1"/>
  <c r="M526" i="1"/>
  <c r="M525" i="1"/>
  <c r="M524" i="1" s="1" a="1"/>
  <c r="M524" i="1" s="1"/>
  <c r="M528" i="1" s="1"/>
  <c r="U525" i="1"/>
  <c r="U524" i="1" s="1" a="1"/>
  <c r="U524" i="1" s="1"/>
  <c r="U528" i="1" s="1"/>
  <c r="AF526" i="1"/>
  <c r="K526" i="1"/>
  <c r="V525" i="1"/>
  <c r="V524" i="1" s="1" a="1"/>
  <c r="V524" i="1" s="1"/>
  <c r="V528" i="1" s="1"/>
  <c r="O526" i="1"/>
  <c r="X526" i="1"/>
  <c r="AJ526" i="1"/>
  <c r="AJ525" i="1"/>
  <c r="AJ524" i="1" s="1" a="1"/>
  <c r="AJ524" i="1" s="1"/>
  <c r="AJ528" i="1" s="1"/>
  <c r="AI526" i="1"/>
  <c r="AI525" i="1"/>
  <c r="AI524" i="1" s="1" a="1"/>
  <c r="AI524" i="1" s="1"/>
  <c r="AI528" i="1" s="1"/>
  <c r="AH525" i="1"/>
  <c r="AH524" i="1" s="1" a="1"/>
  <c r="AH524" i="1" s="1"/>
  <c r="AH528" i="1" s="1"/>
  <c r="AH526" i="1"/>
  <c r="F583" i="1"/>
  <c r="J583" i="1"/>
  <c r="N583" i="1"/>
  <c r="R583" i="1"/>
  <c r="V583" i="1"/>
  <c r="Z583" i="1"/>
  <c r="AD583" i="1"/>
  <c r="AH583" i="1"/>
  <c r="G583" i="1"/>
  <c r="K583" i="1"/>
  <c r="O583" i="1"/>
  <c r="S583" i="1"/>
  <c r="W583" i="1"/>
  <c r="AA583" i="1"/>
  <c r="AE583" i="1"/>
  <c r="AI583" i="1"/>
  <c r="H583" i="1"/>
  <c r="L583" i="1"/>
  <c r="P583" i="1"/>
  <c r="T583" i="1"/>
  <c r="X583" i="1"/>
  <c r="AB583" i="1"/>
  <c r="AF583" i="1"/>
  <c r="AJ583" i="1"/>
  <c r="I583" i="1"/>
  <c r="Y583" i="1"/>
  <c r="U583" i="1"/>
  <c r="M583" i="1"/>
  <c r="AC583" i="1"/>
  <c r="Q583" i="1"/>
  <c r="AG583" i="1"/>
  <c r="S579" i="1"/>
  <c r="S578" i="1" s="1" a="1"/>
  <c r="S578" i="1" s="1"/>
  <c r="S582" i="1" s="1"/>
  <c r="I580" i="1"/>
  <c r="AC579" i="1"/>
  <c r="AC578" i="1" s="1" a="1"/>
  <c r="AC578" i="1" s="1"/>
  <c r="AC582" i="1" s="1"/>
  <c r="AG579" i="1"/>
  <c r="AG578" i="1" s="1" a="1"/>
  <c r="AG578" i="1" s="1"/>
  <c r="AG582" i="1" s="1"/>
  <c r="K580" i="1"/>
  <c r="K579" i="1"/>
  <c r="K578" i="1" s="1" a="1"/>
  <c r="K578" i="1" s="1"/>
  <c r="K582" i="1" s="1"/>
  <c r="N579" i="1"/>
  <c r="N578" i="1" s="1" a="1"/>
  <c r="N578" i="1" s="1"/>
  <c r="N582" i="1" s="1"/>
  <c r="Z579" i="1"/>
  <c r="Z578" i="1" s="1" a="1"/>
  <c r="Z578" i="1" s="1"/>
  <c r="Z582" i="1" s="1"/>
  <c r="AD579" i="1"/>
  <c r="AD578" i="1" s="1" a="1"/>
  <c r="AD578" i="1" s="1"/>
  <c r="AD582" i="1" s="1"/>
  <c r="G580" i="1"/>
  <c r="I579" i="1"/>
  <c r="I578" i="1" s="1" a="1"/>
  <c r="I578" i="1" s="1"/>
  <c r="I582" i="1" s="1"/>
  <c r="M580" i="1"/>
  <c r="M579" i="1"/>
  <c r="M578" i="1" s="1" a="1"/>
  <c r="M578" i="1" s="1"/>
  <c r="M582" i="1" s="1"/>
  <c r="Y580" i="1"/>
  <c r="Y579" i="1"/>
  <c r="Y578" i="1" s="1" a="1"/>
  <c r="Y578" i="1" s="1"/>
  <c r="Y582" i="1" s="1"/>
  <c r="J579" i="1"/>
  <c r="J578" i="1" s="1" a="1"/>
  <c r="J578" i="1" s="1"/>
  <c r="J582" i="1" s="1"/>
  <c r="J580" i="1"/>
  <c r="R580" i="1"/>
  <c r="AD580" i="1"/>
  <c r="O579" i="1"/>
  <c r="O578" i="1" s="1" a="1"/>
  <c r="O578" i="1" s="1"/>
  <c r="O582" i="1" s="1"/>
  <c r="H579" i="1"/>
  <c r="H578" i="1" s="1" a="1"/>
  <c r="H578" i="1" s="1"/>
  <c r="H582" i="1" s="1"/>
  <c r="G579" i="1"/>
  <c r="G578" i="1" s="1" a="1"/>
  <c r="G578" i="1" s="1"/>
  <c r="G582" i="1" s="1"/>
  <c r="Q579" i="1"/>
  <c r="Q578" i="1" s="1" a="1"/>
  <c r="Q578" i="1" s="1"/>
  <c r="Q582" i="1" s="1"/>
  <c r="U580" i="1"/>
  <c r="U579" i="1"/>
  <c r="U578" i="1" s="1" a="1"/>
  <c r="U578" i="1" s="1"/>
  <c r="U582" i="1" s="1"/>
  <c r="W579" i="1"/>
  <c r="W578" i="1" s="1" a="1"/>
  <c r="W578" i="1" s="1"/>
  <c r="W582" i="1" s="1"/>
  <c r="F579" i="1"/>
  <c r="F578" i="1" s="1" a="1"/>
  <c r="F578" i="1" s="1"/>
  <c r="F582" i="1" s="1"/>
  <c r="Q580" i="1"/>
  <c r="AC580" i="1"/>
  <c r="AE579" i="1"/>
  <c r="AE578" i="1" s="1" a="1"/>
  <c r="AE578" i="1" s="1"/>
  <c r="AE582" i="1" s="1"/>
  <c r="O580" i="1"/>
  <c r="AA580" i="1"/>
  <c r="T580" i="1"/>
  <c r="T579" i="1"/>
  <c r="T578" i="1" s="1" a="1"/>
  <c r="T578" i="1" s="1"/>
  <c r="T582" i="1" s="1"/>
  <c r="X580" i="1"/>
  <c r="AF579" i="1"/>
  <c r="AF578" i="1" s="1" a="1"/>
  <c r="AF578" i="1" s="1"/>
  <c r="AF582" i="1" s="1"/>
  <c r="AA579" i="1"/>
  <c r="AA578" i="1" s="1" a="1"/>
  <c r="AA578" i="1" s="1"/>
  <c r="AA582" i="1" s="1"/>
  <c r="L579" i="1"/>
  <c r="L578" i="1" s="1" a="1"/>
  <c r="L578" i="1" s="1"/>
  <c r="L582" i="1" s="1"/>
  <c r="P580" i="1"/>
  <c r="AB579" i="1"/>
  <c r="AB578" i="1" s="1" a="1"/>
  <c r="AB578" i="1" s="1"/>
  <c r="AB582" i="1" s="1"/>
  <c r="W580" i="1"/>
  <c r="N580" i="1"/>
  <c r="R579" i="1"/>
  <c r="R578" i="1" s="1" a="1"/>
  <c r="R578" i="1" s="1"/>
  <c r="R582" i="1" s="1"/>
  <c r="AE580" i="1"/>
  <c r="AF580" i="1"/>
  <c r="V580" i="1"/>
  <c r="H580" i="1"/>
  <c r="P579" i="1"/>
  <c r="P578" i="1" s="1" a="1"/>
  <c r="P578" i="1" s="1"/>
  <c r="P582" i="1" s="1"/>
  <c r="X579" i="1"/>
  <c r="X578" i="1" s="1" a="1"/>
  <c r="X578" i="1" s="1"/>
  <c r="X582" i="1" s="1"/>
  <c r="AB580" i="1"/>
  <c r="F580" i="1"/>
  <c r="V579" i="1"/>
  <c r="V578" i="1" s="1" a="1"/>
  <c r="V578" i="1" s="1"/>
  <c r="V582" i="1" s="1"/>
  <c r="AJ580" i="1"/>
  <c r="AI580" i="1"/>
  <c r="AJ579" i="1"/>
  <c r="AJ578" i="1" s="1" a="1"/>
  <c r="AJ578" i="1" s="1"/>
  <c r="AJ582" i="1" s="1"/>
  <c r="AI579" i="1"/>
  <c r="AI578" i="1" s="1" a="1"/>
  <c r="AI578" i="1" s="1"/>
  <c r="AI582" i="1" s="1"/>
  <c r="AH580" i="1"/>
  <c r="AH579" i="1"/>
  <c r="AH578" i="1" s="1" a="1"/>
  <c r="AH578" i="1" s="1"/>
  <c r="AH582" i="1" s="1"/>
  <c r="G607" i="1"/>
  <c r="K607" i="1"/>
  <c r="O607" i="1"/>
  <c r="S607" i="1"/>
  <c r="W607" i="1"/>
  <c r="AA607" i="1"/>
  <c r="AE607" i="1"/>
  <c r="AI607" i="1"/>
  <c r="H607" i="1"/>
  <c r="L607" i="1"/>
  <c r="P607" i="1"/>
  <c r="T607" i="1"/>
  <c r="X607" i="1"/>
  <c r="AB607" i="1"/>
  <c r="AF607" i="1"/>
  <c r="AJ607" i="1"/>
  <c r="I607" i="1"/>
  <c r="U607" i="1"/>
  <c r="AC607" i="1"/>
  <c r="AG607" i="1"/>
  <c r="M607" i="1"/>
  <c r="Q607" i="1"/>
  <c r="Y607" i="1"/>
  <c r="J607" i="1"/>
  <c r="Z607" i="1"/>
  <c r="N607" i="1"/>
  <c r="AD607" i="1"/>
  <c r="R607" i="1"/>
  <c r="AH607" i="1"/>
  <c r="F607" i="1"/>
  <c r="V607" i="1"/>
  <c r="S603" i="1"/>
  <c r="S602" i="1" s="1" a="1"/>
  <c r="S602" i="1" s="1"/>
  <c r="S606" i="1" s="1"/>
  <c r="M604" i="1"/>
  <c r="U603" i="1"/>
  <c r="U602" i="1" s="1" a="1"/>
  <c r="U602" i="1" s="1"/>
  <c r="U606" i="1" s="1"/>
  <c r="Y604" i="1"/>
  <c r="J603" i="1"/>
  <c r="J602" i="1" s="1" a="1"/>
  <c r="J602" i="1" s="1"/>
  <c r="J606" i="1" s="1"/>
  <c r="R604" i="1"/>
  <c r="V603" i="1"/>
  <c r="V602" i="1" s="1" a="1"/>
  <c r="V602" i="1" s="1"/>
  <c r="V606" i="1" s="1"/>
  <c r="G603" i="1"/>
  <c r="G602" i="1" s="1" a="1"/>
  <c r="G602" i="1" s="1"/>
  <c r="G606" i="1" s="1"/>
  <c r="Q604" i="1"/>
  <c r="Q603" i="1"/>
  <c r="Q602" i="1" s="1" a="1"/>
  <c r="Q602" i="1" s="1"/>
  <c r="Q606" i="1" s="1"/>
  <c r="U604" i="1"/>
  <c r="AC603" i="1"/>
  <c r="AC602" i="1" s="1" a="1"/>
  <c r="AC602" i="1" s="1"/>
  <c r="AC606" i="1" s="1"/>
  <c r="AG603" i="1"/>
  <c r="AG602" i="1" s="1" a="1"/>
  <c r="AG602" i="1" s="1"/>
  <c r="AG606" i="1" s="1"/>
  <c r="F604" i="1"/>
  <c r="F603" i="1"/>
  <c r="F602" i="1" s="1" a="1"/>
  <c r="F602" i="1" s="1"/>
  <c r="F606" i="1" s="1"/>
  <c r="N604" i="1"/>
  <c r="N603" i="1"/>
  <c r="N602" i="1" s="1" a="1"/>
  <c r="N602" i="1" s="1"/>
  <c r="N606" i="1" s="1"/>
  <c r="O603" i="1"/>
  <c r="O602" i="1" s="1" a="1"/>
  <c r="O602" i="1" s="1"/>
  <c r="O606" i="1" s="1"/>
  <c r="AA603" i="1"/>
  <c r="AA602" i="1" s="1" a="1"/>
  <c r="AA602" i="1" s="1"/>
  <c r="AA606" i="1" s="1"/>
  <c r="H603" i="1"/>
  <c r="H602" i="1" s="1" a="1"/>
  <c r="H602" i="1" s="1"/>
  <c r="H606" i="1" s="1"/>
  <c r="P604" i="1"/>
  <c r="G604" i="1"/>
  <c r="I604" i="1"/>
  <c r="I603" i="1"/>
  <c r="I602" i="1" s="1" a="1"/>
  <c r="I602" i="1" s="1"/>
  <c r="I606" i="1" s="1"/>
  <c r="AC604" i="1"/>
  <c r="K603" i="1"/>
  <c r="K602" i="1" s="1" a="1"/>
  <c r="K602" i="1" s="1"/>
  <c r="K606" i="1" s="1"/>
  <c r="K604" i="1"/>
  <c r="W604" i="1"/>
  <c r="R603" i="1"/>
  <c r="R602" i="1" s="1" a="1"/>
  <c r="R602" i="1" s="1"/>
  <c r="R606" i="1" s="1"/>
  <c r="AD603" i="1"/>
  <c r="AD602" i="1" s="1" a="1"/>
  <c r="AD602" i="1" s="1"/>
  <c r="AD606" i="1" s="1"/>
  <c r="AE603" i="1"/>
  <c r="AE602" i="1" s="1" a="1"/>
  <c r="AE602" i="1" s="1"/>
  <c r="AE606" i="1" s="1"/>
  <c r="AA604" i="1"/>
  <c r="L603" i="1"/>
  <c r="L602" i="1" s="1" a="1"/>
  <c r="L602" i="1" s="1"/>
  <c r="L606" i="1" s="1"/>
  <c r="AB603" i="1"/>
  <c r="AB602" i="1" s="1" a="1"/>
  <c r="AB602" i="1" s="1"/>
  <c r="AB606" i="1" s="1"/>
  <c r="V604" i="1"/>
  <c r="O604" i="1"/>
  <c r="X604" i="1"/>
  <c r="M603" i="1"/>
  <c r="M602" i="1" s="1" a="1"/>
  <c r="M602" i="1" s="1"/>
  <c r="M606" i="1" s="1"/>
  <c r="Z603" i="1"/>
  <c r="Z602" i="1" s="1" a="1"/>
  <c r="Z602" i="1" s="1"/>
  <c r="Z606" i="1" s="1"/>
  <c r="AD604" i="1"/>
  <c r="T604" i="1"/>
  <c r="AF604" i="1"/>
  <c r="AE604" i="1"/>
  <c r="AB604" i="1"/>
  <c r="AF603" i="1"/>
  <c r="AF602" i="1" s="1" a="1"/>
  <c r="AF602" i="1" s="1"/>
  <c r="AF606" i="1" s="1"/>
  <c r="W603" i="1"/>
  <c r="W602" i="1" s="1" a="1"/>
  <c r="W602" i="1" s="1"/>
  <c r="W606" i="1" s="1"/>
  <c r="J604" i="1"/>
  <c r="H604" i="1"/>
  <c r="P603" i="1"/>
  <c r="P602" i="1" s="1" a="1"/>
  <c r="P602" i="1" s="1"/>
  <c r="P606" i="1" s="1"/>
  <c r="T603" i="1"/>
  <c r="T602" i="1" s="1" a="1"/>
  <c r="T602" i="1" s="1"/>
  <c r="T606" i="1" s="1"/>
  <c r="Y603" i="1"/>
  <c r="Y602" i="1" s="1" a="1"/>
  <c r="Y602" i="1" s="1"/>
  <c r="Y606" i="1" s="1"/>
  <c r="X603" i="1"/>
  <c r="X602" i="1" s="1" a="1"/>
  <c r="X602" i="1" s="1"/>
  <c r="X606" i="1" s="1"/>
  <c r="AI603" i="1"/>
  <c r="AI602" i="1" s="1" a="1"/>
  <c r="AI602" i="1" s="1"/>
  <c r="AI606" i="1" s="1"/>
  <c r="AJ604" i="1"/>
  <c r="AI604" i="1"/>
  <c r="AJ603" i="1"/>
  <c r="AJ602" i="1" s="1" a="1"/>
  <c r="AJ602" i="1" s="1"/>
  <c r="AJ606" i="1" s="1"/>
  <c r="AH604" i="1"/>
  <c r="AH603" i="1"/>
  <c r="AH602" i="1" s="1" a="1"/>
  <c r="AH602" i="1" s="1"/>
  <c r="AH606" i="1" s="1"/>
  <c r="I219" i="1"/>
  <c r="I218" i="1" s="1" a="1"/>
  <c r="I218" i="1" s="1"/>
  <c r="I222" i="1" s="1"/>
  <c r="M219" i="1"/>
  <c r="M218" i="1" s="1" a="1"/>
  <c r="M218" i="1" s="1"/>
  <c r="M222" i="1" s="1"/>
  <c r="J219" i="1"/>
  <c r="J218" i="1" s="1" a="1"/>
  <c r="J218" i="1" s="1"/>
  <c r="J222" i="1" s="1"/>
  <c r="V219" i="1"/>
  <c r="V218" i="1" s="1" a="1"/>
  <c r="V218" i="1" s="1"/>
  <c r="V222" i="1" s="1"/>
  <c r="S219" i="1"/>
  <c r="Q219" i="1"/>
  <c r="Q218" i="1" s="1" a="1"/>
  <c r="Q218" i="1" s="1"/>
  <c r="Q222" i="1" s="1"/>
  <c r="U219" i="1"/>
  <c r="U218" i="1" s="1" a="1"/>
  <c r="U218" i="1" s="1"/>
  <c r="U222" i="1" s="1"/>
  <c r="K219" i="1"/>
  <c r="K218" i="1" s="1" a="1"/>
  <c r="K218" i="1" s="1"/>
  <c r="K222" i="1" s="1"/>
  <c r="F219" i="1"/>
  <c r="F218" i="1" s="1" a="1"/>
  <c r="F218" i="1" s="1"/>
  <c r="F222" i="1" s="1"/>
  <c r="R219" i="1"/>
  <c r="R218" i="1" s="1" a="1"/>
  <c r="R218" i="1" s="1"/>
  <c r="R222" i="1" s="1"/>
  <c r="Z219" i="1"/>
  <c r="P219" i="1"/>
  <c r="P218" i="1" s="1" a="1"/>
  <c r="P218" i="1" s="1"/>
  <c r="P222" i="1" s="1"/>
  <c r="G219" i="1"/>
  <c r="G218" i="1" s="1" a="1"/>
  <c r="G218" i="1" s="1"/>
  <c r="G222" i="1" s="1"/>
  <c r="Y219" i="1"/>
  <c r="Y218" i="1" s="1" a="1"/>
  <c r="Y218" i="1" s="1"/>
  <c r="Y222" i="1" s="1"/>
  <c r="W219" i="1"/>
  <c r="W218" i="1" s="1" a="1"/>
  <c r="W218" i="1" s="1"/>
  <c r="W222" i="1" s="1"/>
  <c r="N219" i="1"/>
  <c r="N218" i="1" s="1" a="1"/>
  <c r="N218" i="1" s="1"/>
  <c r="N222" i="1" s="1"/>
  <c r="O219" i="1"/>
  <c r="O218" i="1" s="1" a="1"/>
  <c r="O218" i="1" s="1"/>
  <c r="O222" i="1" s="1"/>
  <c r="H219" i="1"/>
  <c r="H218" i="1" s="1" a="1"/>
  <c r="H218" i="1" s="1"/>
  <c r="H222" i="1" s="1"/>
  <c r="X219" i="1"/>
  <c r="X218" i="1" s="1" a="1"/>
  <c r="X218" i="1" s="1"/>
  <c r="X222" i="1" s="1"/>
  <c r="AB219" i="1"/>
  <c r="AB218" i="1" s="1" a="1"/>
  <c r="AB218" i="1" s="1"/>
  <c r="AB222" i="1" s="1"/>
  <c r="AC219" i="1"/>
  <c r="AC218" i="1" s="1" a="1"/>
  <c r="AC218" i="1" s="1"/>
  <c r="AC222" i="1" s="1"/>
  <c r="AG219" i="1"/>
  <c r="AD219" i="1"/>
  <c r="AD218" i="1" s="1" a="1"/>
  <c r="AD218" i="1" s="1"/>
  <c r="AD222" i="1" s="1"/>
  <c r="AE219" i="1"/>
  <c r="AE218" i="1" s="1" a="1"/>
  <c r="AE218" i="1" s="1"/>
  <c r="AE222" i="1" s="1"/>
  <c r="L219" i="1"/>
  <c r="AA219" i="1"/>
  <c r="AA218" i="1" s="1" a="1"/>
  <c r="AA218" i="1" s="1"/>
  <c r="AA222" i="1" s="1"/>
  <c r="T219" i="1"/>
  <c r="T218" i="1" s="1" a="1"/>
  <c r="T218" i="1" s="1"/>
  <c r="T222" i="1" s="1"/>
  <c r="AF219" i="1"/>
  <c r="AF218" i="1" s="1" a="1"/>
  <c r="AF218" i="1" s="1"/>
  <c r="AF222" i="1" s="1"/>
  <c r="AJ220" i="1"/>
  <c r="AJ223" i="1" s="1"/>
  <c r="AJ219" i="1"/>
  <c r="AJ218" i="1" s="1" a="1"/>
  <c r="AJ218" i="1" s="1"/>
  <c r="AJ222" i="1" s="1"/>
  <c r="AI220" i="1"/>
  <c r="AI223" i="1" s="1"/>
  <c r="AI219" i="1"/>
  <c r="AI218" i="1" s="1" a="1"/>
  <c r="AI218" i="1" s="1"/>
  <c r="AI222" i="1" s="1"/>
  <c r="AH219" i="1"/>
  <c r="AH218" i="1" s="1" a="1"/>
  <c r="AH218" i="1" s="1"/>
  <c r="AH222" i="1" s="1"/>
  <c r="N247" i="1"/>
  <c r="AI247" i="1"/>
  <c r="X247" i="1"/>
  <c r="AH247" i="1"/>
  <c r="AJ247" i="1"/>
  <c r="M243" i="1"/>
  <c r="M242" i="1" s="1" a="1"/>
  <c r="M242" i="1" s="1"/>
  <c r="M246" i="1" s="1"/>
  <c r="AD243" i="1"/>
  <c r="I243" i="1"/>
  <c r="I242" i="1" s="1" a="1"/>
  <c r="I242" i="1" s="1"/>
  <c r="I246" i="1" s="1"/>
  <c r="Y243" i="1"/>
  <c r="Y242" i="1" s="1" a="1"/>
  <c r="Y242" i="1" s="1"/>
  <c r="Y246" i="1" s="1"/>
  <c r="AC243" i="1"/>
  <c r="AC242" i="1" s="1" a="1"/>
  <c r="AC242" i="1" s="1"/>
  <c r="AC246" i="1" s="1"/>
  <c r="K243" i="1"/>
  <c r="K242" i="1" s="1" a="1"/>
  <c r="K242" i="1" s="1"/>
  <c r="K246" i="1" s="1"/>
  <c r="V243" i="1"/>
  <c r="V242" i="1" s="1" a="1"/>
  <c r="V242" i="1" s="1"/>
  <c r="V246" i="1" s="1"/>
  <c r="AA244" i="1"/>
  <c r="AA247" i="1" s="1"/>
  <c r="AA243" i="1"/>
  <c r="AA242" i="1" s="1" a="1"/>
  <c r="AA242" i="1" s="1"/>
  <c r="AA246" i="1" s="1"/>
  <c r="Q244" i="1"/>
  <c r="Q243" i="1"/>
  <c r="Q242" i="1" s="1" a="1"/>
  <c r="Q242" i="1" s="1"/>
  <c r="Q246" i="1" s="1"/>
  <c r="AG243" i="1"/>
  <c r="W243" i="1"/>
  <c r="W242" i="1" s="1" a="1"/>
  <c r="W242" i="1" s="1"/>
  <c r="W246" i="1" s="1"/>
  <c r="F243" i="1"/>
  <c r="F242" i="1" s="1" a="1"/>
  <c r="F242" i="1" s="1"/>
  <c r="F246" i="1" s="1"/>
  <c r="J243" i="1"/>
  <c r="J242" i="1" s="1" a="1"/>
  <c r="J242" i="1" s="1"/>
  <c r="J246" i="1" s="1"/>
  <c r="G243" i="1"/>
  <c r="G242" i="1" s="1" a="1"/>
  <c r="G242" i="1" s="1"/>
  <c r="G246" i="1" s="1"/>
  <c r="S243" i="1"/>
  <c r="I244" i="1"/>
  <c r="L243" i="1"/>
  <c r="AF243" i="1"/>
  <c r="AF242" i="1" s="1" a="1"/>
  <c r="AF242" i="1" s="1"/>
  <c r="AF246" i="1" s="1"/>
  <c r="U243" i="1"/>
  <c r="U242" i="1" s="1" a="1"/>
  <c r="U242" i="1" s="1"/>
  <c r="U246" i="1" s="1"/>
  <c r="O243" i="1"/>
  <c r="O242" i="1" s="1" a="1"/>
  <c r="O242" i="1" s="1"/>
  <c r="O246" i="1" s="1"/>
  <c r="H243" i="1"/>
  <c r="H242" i="1" s="1" a="1"/>
  <c r="H242" i="1" s="1"/>
  <c r="H246" i="1" s="1"/>
  <c r="X243" i="1"/>
  <c r="X242" i="1" s="1" a="1"/>
  <c r="X242" i="1" s="1"/>
  <c r="X246" i="1" s="1"/>
  <c r="R243" i="1"/>
  <c r="R242" i="1" s="1" a="1"/>
  <c r="R242" i="1" s="1"/>
  <c r="R246" i="1" s="1"/>
  <c r="Z243" i="1"/>
  <c r="X244" i="1"/>
  <c r="N243" i="1"/>
  <c r="N242" i="1" s="1" a="1"/>
  <c r="N242" i="1" s="1"/>
  <c r="N246" i="1" s="1"/>
  <c r="V244" i="1"/>
  <c r="V247" i="1" s="1"/>
  <c r="AE243" i="1"/>
  <c r="AE242" i="1" s="1" a="1"/>
  <c r="AE242" i="1" s="1"/>
  <c r="AE246" i="1" s="1"/>
  <c r="P243" i="1"/>
  <c r="P242" i="1" s="1" a="1"/>
  <c r="P242" i="1" s="1"/>
  <c r="P246" i="1" s="1"/>
  <c r="T243" i="1"/>
  <c r="T242" i="1" s="1" a="1"/>
  <c r="T242" i="1" s="1"/>
  <c r="T246" i="1" s="1"/>
  <c r="AB243" i="1"/>
  <c r="AB242" i="1" s="1" a="1"/>
  <c r="AB242" i="1" s="1"/>
  <c r="AB246" i="1" s="1"/>
  <c r="AJ244" i="1"/>
  <c r="AI243" i="1"/>
  <c r="AI242" i="1" s="1" a="1"/>
  <c r="AI242" i="1" s="1"/>
  <c r="AI246" i="1" s="1"/>
  <c r="AI244" i="1"/>
  <c r="AJ243" i="1"/>
  <c r="AJ242" i="1" s="1" a="1"/>
  <c r="AJ242" i="1" s="1"/>
  <c r="AJ246" i="1" s="1"/>
  <c r="AH243" i="1"/>
  <c r="AH242" i="1" s="1" a="1"/>
  <c r="AH242" i="1" s="1"/>
  <c r="AH246" i="1" s="1"/>
  <c r="AH244" i="1"/>
  <c r="M271" i="1"/>
  <c r="Q271" i="1"/>
  <c r="U271" i="1"/>
  <c r="Y271" i="1"/>
  <c r="AC271" i="1"/>
  <c r="AG271" i="1"/>
  <c r="N271" i="1"/>
  <c r="R271" i="1"/>
  <c r="V271" i="1"/>
  <c r="Z271" i="1"/>
  <c r="AD271" i="1"/>
  <c r="AH271" i="1"/>
  <c r="O271" i="1"/>
  <c r="S271" i="1"/>
  <c r="W271" i="1"/>
  <c r="AA271" i="1"/>
  <c r="AE271" i="1"/>
  <c r="AI271" i="1"/>
  <c r="P271" i="1"/>
  <c r="AF271" i="1"/>
  <c r="X271" i="1"/>
  <c r="AB271" i="1"/>
  <c r="T271" i="1"/>
  <c r="AJ271" i="1"/>
  <c r="M268" i="1"/>
  <c r="Q268" i="1"/>
  <c r="AC268" i="1"/>
  <c r="AC267" i="1"/>
  <c r="AC266" i="1" s="1" a="1"/>
  <c r="AC266" i="1" s="1"/>
  <c r="AC270" i="1" s="1"/>
  <c r="F267" i="1"/>
  <c r="F266" i="1" s="1" a="1"/>
  <c r="F266" i="1" s="1"/>
  <c r="F270" i="1" s="1"/>
  <c r="J267" i="1"/>
  <c r="J266" i="1" s="1" a="1"/>
  <c r="J266" i="1" s="1"/>
  <c r="J270" i="1" s="1"/>
  <c r="V267" i="1"/>
  <c r="V266" i="1" s="1" a="1"/>
  <c r="V266" i="1" s="1"/>
  <c r="V270" i="1" s="1"/>
  <c r="M267" i="1"/>
  <c r="M266" i="1" s="1" a="1"/>
  <c r="M266" i="1" s="1"/>
  <c r="M270" i="1" s="1"/>
  <c r="Q267" i="1"/>
  <c r="Q266" i="1" s="1" a="1"/>
  <c r="Q266" i="1" s="1"/>
  <c r="Q270" i="1" s="1"/>
  <c r="U267" i="1"/>
  <c r="U266" i="1" s="1" a="1"/>
  <c r="U266" i="1" s="1"/>
  <c r="U270" i="1" s="1"/>
  <c r="AG267" i="1"/>
  <c r="AG266" i="1" s="1" a="1"/>
  <c r="AG266" i="1" s="1"/>
  <c r="AG270" i="1" s="1"/>
  <c r="W267" i="1"/>
  <c r="W266" i="1" s="1" a="1"/>
  <c r="W266" i="1" s="1"/>
  <c r="W270" i="1" s="1"/>
  <c r="Z267" i="1"/>
  <c r="Z266" i="1" s="1" a="1"/>
  <c r="Z266" i="1" s="1"/>
  <c r="Z270" i="1" s="1"/>
  <c r="H267" i="1"/>
  <c r="H266" i="1" s="1" a="1"/>
  <c r="H266" i="1" s="1"/>
  <c r="H270" i="1" s="1"/>
  <c r="Y267" i="1"/>
  <c r="Y266" i="1" s="1" a="1"/>
  <c r="Y266" i="1" s="1"/>
  <c r="Y270" i="1" s="1"/>
  <c r="K267" i="1"/>
  <c r="K266" i="1" s="1" a="1"/>
  <c r="K266" i="1" s="1"/>
  <c r="K270" i="1" s="1"/>
  <c r="W268" i="1"/>
  <c r="N268" i="1"/>
  <c r="N267" i="1"/>
  <c r="N266" i="1" s="1" a="1"/>
  <c r="N266" i="1" s="1"/>
  <c r="N270" i="1" s="1"/>
  <c r="G267" i="1"/>
  <c r="G266" i="1" s="1" a="1"/>
  <c r="G266" i="1" s="1"/>
  <c r="G270" i="1" s="1"/>
  <c r="S267" i="1"/>
  <c r="S266" i="1" s="1" a="1"/>
  <c r="S266" i="1" s="1"/>
  <c r="S270" i="1" s="1"/>
  <c r="R267" i="1"/>
  <c r="R266" i="1" s="1" a="1"/>
  <c r="R266" i="1" s="1"/>
  <c r="R270" i="1" s="1"/>
  <c r="AD267" i="1"/>
  <c r="AD266" i="1" s="1" a="1"/>
  <c r="AD266" i="1" s="1"/>
  <c r="AD270" i="1" s="1"/>
  <c r="O268" i="1"/>
  <c r="AA267" i="1"/>
  <c r="AA266" i="1" s="1" a="1"/>
  <c r="AA266" i="1" s="1"/>
  <c r="AA270" i="1" s="1"/>
  <c r="P268" i="1"/>
  <c r="X267" i="1"/>
  <c r="X266" i="1" s="1" a="1"/>
  <c r="X266" i="1" s="1"/>
  <c r="X270" i="1" s="1"/>
  <c r="AB268" i="1"/>
  <c r="AF268" i="1"/>
  <c r="AF267" i="1"/>
  <c r="AF266" i="1" s="1" a="1"/>
  <c r="AF266" i="1" s="1"/>
  <c r="AF270" i="1" s="1"/>
  <c r="I267" i="1"/>
  <c r="I266" i="1" s="1" a="1"/>
  <c r="I266" i="1" s="1"/>
  <c r="I270" i="1" s="1"/>
  <c r="V268" i="1"/>
  <c r="AE268" i="1"/>
  <c r="AA268" i="1"/>
  <c r="X268" i="1"/>
  <c r="U268" i="1"/>
  <c r="R268" i="1"/>
  <c r="AB267" i="1"/>
  <c r="AB266" i="1" s="1" a="1"/>
  <c r="AB266" i="1" s="1"/>
  <c r="AB270" i="1" s="1"/>
  <c r="AE267" i="1"/>
  <c r="AE266" i="1" s="1" a="1"/>
  <c r="AE266" i="1" s="1"/>
  <c r="AE270" i="1" s="1"/>
  <c r="Y268" i="1"/>
  <c r="O267" i="1"/>
  <c r="O266" i="1" s="1" a="1"/>
  <c r="O266" i="1" s="1"/>
  <c r="O270" i="1" s="1"/>
  <c r="L267" i="1"/>
  <c r="T268" i="1"/>
  <c r="T267" i="1"/>
  <c r="T266" i="1" s="1" a="1"/>
  <c r="T266" i="1" s="1"/>
  <c r="T270" i="1" s="1"/>
  <c r="AD268" i="1"/>
  <c r="P267" i="1"/>
  <c r="P266" i="1" s="1" a="1"/>
  <c r="P266" i="1" s="1"/>
  <c r="P270" i="1" s="1"/>
  <c r="AJ267" i="1"/>
  <c r="AJ266" i="1" s="1" a="1"/>
  <c r="AJ266" i="1" s="1"/>
  <c r="AJ270" i="1" s="1"/>
  <c r="AJ268" i="1"/>
  <c r="AI268" i="1"/>
  <c r="AI267" i="1"/>
  <c r="AI266" i="1" s="1" a="1"/>
  <c r="AI266" i="1" s="1"/>
  <c r="AI270" i="1" s="1"/>
  <c r="AH268" i="1"/>
  <c r="AH267" i="1"/>
  <c r="AH266" i="1" s="1" a="1"/>
  <c r="AH266" i="1" s="1"/>
  <c r="AH270" i="1" s="1"/>
  <c r="I295" i="1"/>
  <c r="M295" i="1"/>
  <c r="Q295" i="1"/>
  <c r="U295" i="1"/>
  <c r="Y295" i="1"/>
  <c r="AC295" i="1"/>
  <c r="AG295" i="1"/>
  <c r="G295" i="1"/>
  <c r="K295" i="1"/>
  <c r="O295" i="1"/>
  <c r="S295" i="1"/>
  <c r="W295" i="1"/>
  <c r="AA295" i="1"/>
  <c r="AE295" i="1"/>
  <c r="AI295" i="1"/>
  <c r="F295" i="1"/>
  <c r="N295" i="1"/>
  <c r="V295" i="1"/>
  <c r="AD295" i="1"/>
  <c r="L295" i="1"/>
  <c r="X295" i="1"/>
  <c r="AH295" i="1"/>
  <c r="P295" i="1"/>
  <c r="Z295" i="1"/>
  <c r="AJ295" i="1"/>
  <c r="H295" i="1"/>
  <c r="R295" i="1"/>
  <c r="AB295" i="1"/>
  <c r="T295" i="1"/>
  <c r="AF295" i="1"/>
  <c r="J295" i="1"/>
  <c r="I292" i="1"/>
  <c r="U292" i="1"/>
  <c r="Y291" i="1"/>
  <c r="Y290" i="1" s="1" a="1"/>
  <c r="Y290" i="1" s="1"/>
  <c r="Y294" i="1" s="1"/>
  <c r="AC291" i="1"/>
  <c r="AC290" i="1" s="1" a="1"/>
  <c r="AC290" i="1" s="1"/>
  <c r="AC294" i="1" s="1"/>
  <c r="K291" i="1"/>
  <c r="K290" i="1" s="1" a="1"/>
  <c r="K290" i="1" s="1"/>
  <c r="K294" i="1" s="1"/>
  <c r="F292" i="1"/>
  <c r="J291" i="1"/>
  <c r="J290" i="1" s="1" a="1"/>
  <c r="J290" i="1" s="1"/>
  <c r="J294" i="1" s="1"/>
  <c r="N292" i="1"/>
  <c r="R291" i="1"/>
  <c r="R290" i="1" s="1" a="1"/>
  <c r="R290" i="1" s="1"/>
  <c r="R294" i="1" s="1"/>
  <c r="AD292" i="1"/>
  <c r="AD291" i="1"/>
  <c r="AD290" i="1" s="1" a="1"/>
  <c r="AD290" i="1" s="1"/>
  <c r="AD294" i="1" s="1"/>
  <c r="G291" i="1"/>
  <c r="G290" i="1" s="1" a="1"/>
  <c r="G290" i="1" s="1"/>
  <c r="G294" i="1" s="1"/>
  <c r="I291" i="1"/>
  <c r="I290" i="1" s="1" a="1"/>
  <c r="I290" i="1" s="1"/>
  <c r="I294" i="1" s="1"/>
  <c r="M291" i="1"/>
  <c r="M290" i="1" s="1" a="1"/>
  <c r="M290" i="1" s="1"/>
  <c r="M294" i="1" s="1"/>
  <c r="M292" i="1"/>
  <c r="Q291" i="1"/>
  <c r="Q290" i="1" s="1" a="1"/>
  <c r="Q290" i="1" s="1"/>
  <c r="Q294" i="1" s="1"/>
  <c r="U291" i="1"/>
  <c r="U290" i="1" s="1" a="1"/>
  <c r="U290" i="1" s="1"/>
  <c r="U294" i="1" s="1"/>
  <c r="Y292" i="1"/>
  <c r="AG291" i="1"/>
  <c r="AG290" i="1" s="1" a="1"/>
  <c r="AG290" i="1" s="1"/>
  <c r="AG294" i="1" s="1"/>
  <c r="K292" i="1"/>
  <c r="J292" i="1"/>
  <c r="Z291" i="1"/>
  <c r="Z290" i="1" s="1" a="1"/>
  <c r="Z290" i="1" s="1"/>
  <c r="Z294" i="1" s="1"/>
  <c r="AE292" i="1"/>
  <c r="AA291" i="1"/>
  <c r="AA290" i="1" s="1" a="1"/>
  <c r="AA290" i="1" s="1"/>
  <c r="AA294" i="1" s="1"/>
  <c r="H291" i="1"/>
  <c r="H290" i="1" s="1" a="1"/>
  <c r="H290" i="1" s="1"/>
  <c r="H294" i="1" s="1"/>
  <c r="Q292" i="1"/>
  <c r="F291" i="1"/>
  <c r="F290" i="1" s="1" a="1"/>
  <c r="F290" i="1" s="1"/>
  <c r="F294" i="1" s="1"/>
  <c r="N291" i="1"/>
  <c r="N290" i="1" s="1" a="1"/>
  <c r="N290" i="1" s="1"/>
  <c r="N294" i="1" s="1"/>
  <c r="G292" i="1"/>
  <c r="S291" i="1"/>
  <c r="S290" i="1" s="1" a="1"/>
  <c r="S290" i="1" s="1"/>
  <c r="S294" i="1" s="1"/>
  <c r="O292" i="1"/>
  <c r="H292" i="1"/>
  <c r="L291" i="1"/>
  <c r="L290" i="1" s="1" a="1"/>
  <c r="L290" i="1" s="1"/>
  <c r="L294" i="1" s="1"/>
  <c r="AB292" i="1"/>
  <c r="AF292" i="1"/>
  <c r="R292" i="1"/>
  <c r="V291" i="1"/>
  <c r="V290" i="1" s="1" a="1"/>
  <c r="V290" i="1" s="1"/>
  <c r="V294" i="1" s="1"/>
  <c r="P292" i="1"/>
  <c r="X292" i="1"/>
  <c r="AC292" i="1"/>
  <c r="W291" i="1"/>
  <c r="W290" i="1" s="1" a="1"/>
  <c r="W290" i="1" s="1"/>
  <c r="W294" i="1" s="1"/>
  <c r="V292" i="1"/>
  <c r="X291" i="1"/>
  <c r="X290" i="1" s="1" a="1"/>
  <c r="X290" i="1" s="1"/>
  <c r="X294" i="1" s="1"/>
  <c r="AB291" i="1"/>
  <c r="AB290" i="1" s="1" a="1"/>
  <c r="AB290" i="1" s="1"/>
  <c r="AB294" i="1" s="1"/>
  <c r="AE291" i="1"/>
  <c r="AE290" i="1" s="1" a="1"/>
  <c r="AE290" i="1" s="1"/>
  <c r="AE294" i="1" s="1"/>
  <c r="P291" i="1"/>
  <c r="P290" i="1" s="1" a="1"/>
  <c r="P290" i="1" s="1"/>
  <c r="P294" i="1" s="1"/>
  <c r="W292" i="1"/>
  <c r="O291" i="1"/>
  <c r="O290" i="1" s="1" a="1"/>
  <c r="O290" i="1" s="1"/>
  <c r="O294" i="1" s="1"/>
  <c r="T292" i="1"/>
  <c r="AF291" i="1"/>
  <c r="AF290" i="1" s="1" a="1"/>
  <c r="AF290" i="1" s="1"/>
  <c r="AF294" i="1" s="1"/>
  <c r="AA292" i="1"/>
  <c r="T291" i="1"/>
  <c r="T290" i="1" s="1" a="1"/>
  <c r="T290" i="1" s="1"/>
  <c r="T294" i="1" s="1"/>
  <c r="AJ292" i="1"/>
  <c r="AJ291" i="1"/>
  <c r="AJ290" i="1" s="1" a="1"/>
  <c r="AJ290" i="1" s="1"/>
  <c r="AJ294" i="1" s="1"/>
  <c r="AI291" i="1"/>
  <c r="AI290" i="1" s="1" a="1"/>
  <c r="AI290" i="1" s="1"/>
  <c r="AI294" i="1" s="1"/>
  <c r="AI292" i="1"/>
  <c r="AH292" i="1"/>
  <c r="AH291" i="1"/>
  <c r="AH290" i="1" s="1" a="1"/>
  <c r="AH290" i="1" s="1"/>
  <c r="AH294" i="1" s="1"/>
  <c r="I319" i="1"/>
  <c r="M319" i="1"/>
  <c r="Q319" i="1"/>
  <c r="U319" i="1"/>
  <c r="Y319" i="1"/>
  <c r="AC319" i="1"/>
  <c r="AG319" i="1"/>
  <c r="G319" i="1"/>
  <c r="K319" i="1"/>
  <c r="O319" i="1"/>
  <c r="S319" i="1"/>
  <c r="W319" i="1"/>
  <c r="AA319" i="1"/>
  <c r="AE319" i="1"/>
  <c r="AI319" i="1"/>
  <c r="L319" i="1"/>
  <c r="T319" i="1"/>
  <c r="AB319" i="1"/>
  <c r="AJ319" i="1"/>
  <c r="F319" i="1"/>
  <c r="N319" i="1"/>
  <c r="V319" i="1"/>
  <c r="AD319" i="1"/>
  <c r="H319" i="1"/>
  <c r="P319" i="1"/>
  <c r="X319" i="1"/>
  <c r="AF319" i="1"/>
  <c r="AH319" i="1"/>
  <c r="J319" i="1"/>
  <c r="R319" i="1"/>
  <c r="Z319" i="1"/>
  <c r="G315" i="1"/>
  <c r="G314" i="1" s="1" a="1"/>
  <c r="G314" i="1" s="1"/>
  <c r="G318" i="1" s="1"/>
  <c r="G316" i="1"/>
  <c r="I315" i="1"/>
  <c r="I314" i="1" s="1" a="1"/>
  <c r="I314" i="1" s="1"/>
  <c r="I318" i="1" s="1"/>
  <c r="M316" i="1"/>
  <c r="AG315" i="1"/>
  <c r="AG314" i="1" s="1" a="1"/>
  <c r="AG314" i="1" s="1"/>
  <c r="AG318" i="1" s="1"/>
  <c r="K315" i="1"/>
  <c r="K314" i="1" s="1" a="1"/>
  <c r="K314" i="1" s="1"/>
  <c r="K318" i="1" s="1"/>
  <c r="W316" i="1"/>
  <c r="I316" i="1"/>
  <c r="Y316" i="1"/>
  <c r="R316" i="1"/>
  <c r="Z315" i="1"/>
  <c r="Z314" i="1" s="1" a="1"/>
  <c r="Z314" i="1" s="1"/>
  <c r="Z318" i="1" s="1"/>
  <c r="AE315" i="1"/>
  <c r="AE314" i="1" s="1" a="1"/>
  <c r="AE314" i="1" s="1"/>
  <c r="AE318" i="1" s="1"/>
  <c r="O315" i="1"/>
  <c r="O314" i="1" s="1" a="1"/>
  <c r="O314" i="1" s="1"/>
  <c r="O318" i="1" s="1"/>
  <c r="AA315" i="1"/>
  <c r="AA314" i="1" s="1" a="1"/>
  <c r="AA314" i="1" s="1"/>
  <c r="AA318" i="1" s="1"/>
  <c r="H316" i="1"/>
  <c r="P315" i="1"/>
  <c r="P314" i="1" s="1" a="1"/>
  <c r="P314" i="1" s="1"/>
  <c r="P318" i="1" s="1"/>
  <c r="U316" i="1"/>
  <c r="AC315" i="1"/>
  <c r="AC314" i="1" s="1" a="1"/>
  <c r="AC314" i="1" s="1"/>
  <c r="AC318" i="1" s="1"/>
  <c r="W315" i="1"/>
  <c r="W314" i="1" s="1" a="1"/>
  <c r="W314" i="1" s="1"/>
  <c r="W318" i="1" s="1"/>
  <c r="N315" i="1"/>
  <c r="N314" i="1" s="1" a="1"/>
  <c r="N314" i="1" s="1"/>
  <c r="N318" i="1" s="1"/>
  <c r="S315" i="1"/>
  <c r="S314" i="1" s="1" a="1"/>
  <c r="S314" i="1" s="1"/>
  <c r="S318" i="1" s="1"/>
  <c r="Q315" i="1"/>
  <c r="Q314" i="1" s="1" a="1"/>
  <c r="Q314" i="1" s="1"/>
  <c r="Q318" i="1" s="1"/>
  <c r="AC316" i="1"/>
  <c r="F316" i="1"/>
  <c r="J316" i="1"/>
  <c r="AD316" i="1"/>
  <c r="AD315" i="1"/>
  <c r="AD314" i="1" s="1" a="1"/>
  <c r="AD314" i="1" s="1"/>
  <c r="AD318" i="1" s="1"/>
  <c r="T316" i="1"/>
  <c r="T315" i="1"/>
  <c r="T314" i="1" s="1" a="1"/>
  <c r="T314" i="1" s="1"/>
  <c r="T318" i="1" s="1"/>
  <c r="K316" i="1"/>
  <c r="Q316" i="1"/>
  <c r="U315" i="1"/>
  <c r="U314" i="1" s="1" a="1"/>
  <c r="U314" i="1" s="1"/>
  <c r="U318" i="1" s="1"/>
  <c r="J315" i="1"/>
  <c r="J314" i="1" s="1" a="1"/>
  <c r="J314" i="1" s="1"/>
  <c r="J318" i="1" s="1"/>
  <c r="AE316" i="1"/>
  <c r="O316" i="1"/>
  <c r="AA316" i="1"/>
  <c r="P316" i="1"/>
  <c r="X316" i="1"/>
  <c r="X315" i="1"/>
  <c r="X314" i="1" s="1" a="1"/>
  <c r="X314" i="1" s="1"/>
  <c r="X318" i="1" s="1"/>
  <c r="AB315" i="1"/>
  <c r="AB314" i="1" s="1" a="1"/>
  <c r="AB314" i="1" s="1"/>
  <c r="AB318" i="1" s="1"/>
  <c r="Y315" i="1"/>
  <c r="Y314" i="1" s="1" a="1"/>
  <c r="Y314" i="1" s="1"/>
  <c r="Y318" i="1" s="1"/>
  <c r="R315" i="1"/>
  <c r="R314" i="1" s="1" a="1"/>
  <c r="R314" i="1" s="1"/>
  <c r="R318" i="1" s="1"/>
  <c r="M315" i="1"/>
  <c r="M314" i="1" s="1" a="1"/>
  <c r="M314" i="1" s="1"/>
  <c r="M318" i="1" s="1"/>
  <c r="N316" i="1"/>
  <c r="V316" i="1"/>
  <c r="V315" i="1"/>
  <c r="V314" i="1" s="1" a="1"/>
  <c r="V314" i="1" s="1"/>
  <c r="V318" i="1" s="1"/>
  <c r="H315" i="1"/>
  <c r="H314" i="1" s="1" a="1"/>
  <c r="H314" i="1" s="1"/>
  <c r="H318" i="1" s="1"/>
  <c r="L315" i="1"/>
  <c r="L314" i="1" s="1" a="1"/>
  <c r="L314" i="1" s="1"/>
  <c r="L318" i="1" s="1"/>
  <c r="AB316" i="1"/>
  <c r="AF316" i="1"/>
  <c r="AF315" i="1"/>
  <c r="AF314" i="1" s="1" a="1"/>
  <c r="AF314" i="1" s="1"/>
  <c r="AF318" i="1" s="1"/>
  <c r="F315" i="1"/>
  <c r="F314" i="1" s="1" a="1"/>
  <c r="F314" i="1" s="1"/>
  <c r="F318" i="1" s="1"/>
  <c r="AJ315" i="1"/>
  <c r="AJ314" i="1" s="1" a="1"/>
  <c r="AJ314" i="1" s="1"/>
  <c r="AJ318" i="1" s="1"/>
  <c r="AI315" i="1"/>
  <c r="AI314" i="1" s="1" a="1"/>
  <c r="AI314" i="1" s="1"/>
  <c r="AI318" i="1" s="1"/>
  <c r="AI316" i="1"/>
  <c r="AJ316" i="1"/>
  <c r="AH316" i="1"/>
  <c r="AH315" i="1"/>
  <c r="AH314" i="1" s="1" a="1"/>
  <c r="AH314" i="1" s="1"/>
  <c r="AH318" i="1" s="1"/>
  <c r="H343" i="1"/>
  <c r="L343" i="1"/>
  <c r="P343" i="1"/>
  <c r="T343" i="1"/>
  <c r="X343" i="1"/>
  <c r="AB343" i="1"/>
  <c r="AF343" i="1"/>
  <c r="AJ343" i="1"/>
  <c r="I343" i="1"/>
  <c r="N343" i="1"/>
  <c r="S343" i="1"/>
  <c r="Y343" i="1"/>
  <c r="AD343" i="1"/>
  <c r="AI343" i="1"/>
  <c r="J343" i="1"/>
  <c r="O343" i="1"/>
  <c r="U343" i="1"/>
  <c r="Z343" i="1"/>
  <c r="AE343" i="1"/>
  <c r="F343" i="1"/>
  <c r="K343" i="1"/>
  <c r="Q343" i="1"/>
  <c r="V343" i="1"/>
  <c r="AA343" i="1"/>
  <c r="AG343" i="1"/>
  <c r="M343" i="1"/>
  <c r="AH343" i="1"/>
  <c r="R343" i="1"/>
  <c r="W343" i="1"/>
  <c r="AC343" i="1"/>
  <c r="G343" i="1"/>
  <c r="G339" i="1"/>
  <c r="G338" i="1" s="1" a="1"/>
  <c r="G338" i="1" s="1"/>
  <c r="G342" i="1" s="1"/>
  <c r="Q339" i="1"/>
  <c r="Q338" i="1" s="1" a="1"/>
  <c r="Q338" i="1" s="1"/>
  <c r="Q342" i="1" s="1"/>
  <c r="U340" i="1"/>
  <c r="Y339" i="1"/>
  <c r="Y338" i="1" s="1" a="1"/>
  <c r="Y338" i="1" s="1"/>
  <c r="Y342" i="1" s="1"/>
  <c r="AC340" i="1"/>
  <c r="AG339" i="1"/>
  <c r="AG338" i="1" s="1" a="1"/>
  <c r="AG338" i="1" s="1"/>
  <c r="AG342" i="1" s="1"/>
  <c r="R340" i="1"/>
  <c r="Y340" i="1"/>
  <c r="AC339" i="1"/>
  <c r="AC338" i="1" s="1" a="1"/>
  <c r="AC338" i="1" s="1"/>
  <c r="AC342" i="1" s="1"/>
  <c r="K340" i="1"/>
  <c r="K339" i="1"/>
  <c r="K338" i="1" s="1" a="1"/>
  <c r="K338" i="1" s="1"/>
  <c r="K342" i="1" s="1"/>
  <c r="W340" i="1"/>
  <c r="J340" i="1"/>
  <c r="N340" i="1"/>
  <c r="R339" i="1"/>
  <c r="R338" i="1" s="1" a="1"/>
  <c r="R338" i="1" s="1"/>
  <c r="R342" i="1" s="1"/>
  <c r="H340" i="1"/>
  <c r="H339" i="1"/>
  <c r="H338" i="1" s="1" a="1"/>
  <c r="H338" i="1" s="1"/>
  <c r="H342" i="1" s="1"/>
  <c r="G340" i="1"/>
  <c r="S339" i="1"/>
  <c r="S338" i="1" s="1" a="1"/>
  <c r="S338" i="1" s="1"/>
  <c r="S342" i="1" s="1"/>
  <c r="I340" i="1"/>
  <c r="M339" i="1"/>
  <c r="M338" i="1" s="1" a="1"/>
  <c r="M338" i="1" s="1"/>
  <c r="M342" i="1" s="1"/>
  <c r="W339" i="1"/>
  <c r="W338" i="1" s="1" a="1"/>
  <c r="W338" i="1" s="1"/>
  <c r="W342" i="1" s="1"/>
  <c r="V339" i="1"/>
  <c r="V338" i="1" s="1" a="1"/>
  <c r="V338" i="1" s="1"/>
  <c r="V342" i="1" s="1"/>
  <c r="V340" i="1"/>
  <c r="AE340" i="1"/>
  <c r="AA339" i="1"/>
  <c r="AA338" i="1" s="1" a="1"/>
  <c r="AA338" i="1" s="1"/>
  <c r="AA342" i="1" s="1"/>
  <c r="AF340" i="1"/>
  <c r="AF339" i="1"/>
  <c r="AF338" i="1" s="1" a="1"/>
  <c r="AF338" i="1" s="1"/>
  <c r="AF342" i="1" s="1"/>
  <c r="M340" i="1"/>
  <c r="F340" i="1"/>
  <c r="L339" i="1"/>
  <c r="L338" i="1" s="1" a="1"/>
  <c r="L338" i="1" s="1"/>
  <c r="L342" i="1" s="1"/>
  <c r="X339" i="1"/>
  <c r="X338" i="1" s="1" a="1"/>
  <c r="X338" i="1" s="1"/>
  <c r="X342" i="1" s="1"/>
  <c r="AB340" i="1"/>
  <c r="I339" i="1"/>
  <c r="I338" i="1" s="1" a="1"/>
  <c r="I338" i="1" s="1"/>
  <c r="I342" i="1" s="1"/>
  <c r="F339" i="1"/>
  <c r="F338" i="1" s="1" a="1"/>
  <c r="F338" i="1" s="1"/>
  <c r="F342" i="1" s="1"/>
  <c r="J339" i="1"/>
  <c r="J338" i="1" s="1" a="1"/>
  <c r="J338" i="1" s="1"/>
  <c r="J342" i="1" s="1"/>
  <c r="O340" i="1"/>
  <c r="P339" i="1"/>
  <c r="P338" i="1" s="1" a="1"/>
  <c r="P338" i="1" s="1"/>
  <c r="P342" i="1" s="1"/>
  <c r="U339" i="1"/>
  <c r="U338" i="1" s="1" a="1"/>
  <c r="U338" i="1" s="1"/>
  <c r="U342" i="1" s="1"/>
  <c r="N339" i="1"/>
  <c r="N338" i="1" s="1" a="1"/>
  <c r="N338" i="1" s="1"/>
  <c r="N342" i="1" s="1"/>
  <c r="Z339" i="1"/>
  <c r="Z338" i="1" s="1" a="1"/>
  <c r="Z338" i="1" s="1"/>
  <c r="Z342" i="1" s="1"/>
  <c r="O339" i="1"/>
  <c r="O338" i="1" s="1" a="1"/>
  <c r="O338" i="1" s="1"/>
  <c r="O342" i="1" s="1"/>
  <c r="Q340" i="1"/>
  <c r="AD339" i="1"/>
  <c r="AD338" i="1" s="1" a="1"/>
  <c r="AD338" i="1" s="1"/>
  <c r="AD342" i="1" s="1"/>
  <c r="AD340" i="1"/>
  <c r="AE339" i="1"/>
  <c r="AE338" i="1" s="1" a="1"/>
  <c r="AE338" i="1" s="1"/>
  <c r="AE342" i="1" s="1"/>
  <c r="AA340" i="1"/>
  <c r="P340" i="1"/>
  <c r="T340" i="1"/>
  <c r="T339" i="1"/>
  <c r="T338" i="1" s="1" a="1"/>
  <c r="T338" i="1" s="1"/>
  <c r="T342" i="1" s="1"/>
  <c r="X340" i="1"/>
  <c r="AB339" i="1"/>
  <c r="AB338" i="1" s="1" a="1"/>
  <c r="AB338" i="1" s="1"/>
  <c r="AB342" i="1" s="1"/>
  <c r="AJ340" i="1"/>
  <c r="AI340" i="1"/>
  <c r="AI339" i="1"/>
  <c r="AI338" i="1" s="1" a="1"/>
  <c r="AI338" i="1" s="1"/>
  <c r="AI342" i="1" s="1"/>
  <c r="AJ339" i="1"/>
  <c r="AJ338" i="1" s="1" a="1"/>
  <c r="AJ338" i="1" s="1"/>
  <c r="AJ342" i="1" s="1"/>
  <c r="AH339" i="1"/>
  <c r="AH338" i="1" s="1" a="1"/>
  <c r="AH338" i="1" s="1"/>
  <c r="AH342" i="1" s="1"/>
  <c r="AH340" i="1"/>
  <c r="H367" i="1"/>
  <c r="J367" i="1"/>
  <c r="N367" i="1"/>
  <c r="R367" i="1"/>
  <c r="V367" i="1"/>
  <c r="Z367" i="1"/>
  <c r="AD367" i="1"/>
  <c r="AH367" i="1"/>
  <c r="F367" i="1"/>
  <c r="K367" i="1"/>
  <c r="O367" i="1"/>
  <c r="S367" i="1"/>
  <c r="W367" i="1"/>
  <c r="AA367" i="1"/>
  <c r="AE367" i="1"/>
  <c r="AI367" i="1"/>
  <c r="G367" i="1"/>
  <c r="L367" i="1"/>
  <c r="P367" i="1"/>
  <c r="T367" i="1"/>
  <c r="X367" i="1"/>
  <c r="AB367" i="1"/>
  <c r="AF367" i="1"/>
  <c r="AJ367" i="1"/>
  <c r="U367" i="1"/>
  <c r="I367" i="1"/>
  <c r="Y367" i="1"/>
  <c r="M367" i="1"/>
  <c r="AC367" i="1"/>
  <c r="Q367" i="1"/>
  <c r="AG367" i="1"/>
  <c r="M363" i="1"/>
  <c r="M362" i="1" s="1" a="1"/>
  <c r="M362" i="1" s="1"/>
  <c r="M366" i="1" s="1"/>
  <c r="AC363" i="1"/>
  <c r="AC362" i="1" s="1" a="1"/>
  <c r="AC362" i="1" s="1"/>
  <c r="AC366" i="1" s="1"/>
  <c r="AG363" i="1"/>
  <c r="AG362" i="1" s="1" a="1"/>
  <c r="AG362" i="1" s="1"/>
  <c r="AG366" i="1" s="1"/>
  <c r="W364" i="1"/>
  <c r="J364" i="1"/>
  <c r="N364" i="1"/>
  <c r="G364" i="1"/>
  <c r="S363" i="1"/>
  <c r="S362" i="1" s="1" a="1"/>
  <c r="S362" i="1" s="1"/>
  <c r="S366" i="1" s="1"/>
  <c r="I363" i="1"/>
  <c r="I362" i="1" s="1" a="1"/>
  <c r="I362" i="1" s="1"/>
  <c r="I366" i="1" s="1"/>
  <c r="Q364" i="1"/>
  <c r="Y363" i="1"/>
  <c r="Y362" i="1" s="1" a="1"/>
  <c r="Y362" i="1" s="1"/>
  <c r="Y366" i="1" s="1"/>
  <c r="W363" i="1"/>
  <c r="W362" i="1" s="1" a="1"/>
  <c r="W362" i="1" s="1"/>
  <c r="W366" i="1" s="1"/>
  <c r="F363" i="1"/>
  <c r="F362" i="1" s="1" a="1"/>
  <c r="F362" i="1" s="1"/>
  <c r="F366" i="1" s="1"/>
  <c r="J363" i="1"/>
  <c r="J362" i="1" s="1" a="1"/>
  <c r="J362" i="1" s="1"/>
  <c r="J366" i="1" s="1"/>
  <c r="R364" i="1"/>
  <c r="R363" i="1"/>
  <c r="R362" i="1" s="1" a="1"/>
  <c r="R362" i="1" s="1"/>
  <c r="R366" i="1" s="1"/>
  <c r="AD364" i="1"/>
  <c r="O363" i="1"/>
  <c r="O362" i="1" s="1" a="1"/>
  <c r="O362" i="1" s="1"/>
  <c r="O366" i="1" s="1"/>
  <c r="H363" i="1"/>
  <c r="H362" i="1" s="1" a="1"/>
  <c r="H362" i="1" s="1"/>
  <c r="H366" i="1" s="1"/>
  <c r="G363" i="1"/>
  <c r="G362" i="1" s="1" a="1"/>
  <c r="G362" i="1" s="1"/>
  <c r="G366" i="1" s="1"/>
  <c r="U363" i="1"/>
  <c r="U362" i="1" s="1" a="1"/>
  <c r="U362" i="1" s="1"/>
  <c r="U366" i="1" s="1"/>
  <c r="Y364" i="1"/>
  <c r="AC364" i="1"/>
  <c r="K363" i="1"/>
  <c r="K362" i="1" s="1" a="1"/>
  <c r="K362" i="1" s="1"/>
  <c r="K366" i="1" s="1"/>
  <c r="F364" i="1"/>
  <c r="N363" i="1"/>
  <c r="N362" i="1" s="1" a="1"/>
  <c r="N362" i="1" s="1"/>
  <c r="N366" i="1" s="1"/>
  <c r="M364" i="1"/>
  <c r="Q363" i="1"/>
  <c r="Q362" i="1" s="1" a="1"/>
  <c r="Q362" i="1" s="1"/>
  <c r="Q366" i="1" s="1"/>
  <c r="K364" i="1"/>
  <c r="V364" i="1"/>
  <c r="V363" i="1"/>
  <c r="V362" i="1" s="1" a="1"/>
  <c r="V362" i="1" s="1"/>
  <c r="V366" i="1" s="1"/>
  <c r="AE363" i="1"/>
  <c r="AE362" i="1" s="1" a="1"/>
  <c r="AE362" i="1" s="1"/>
  <c r="AE366" i="1" s="1"/>
  <c r="AA364" i="1"/>
  <c r="H364" i="1"/>
  <c r="L363" i="1"/>
  <c r="L362" i="1" s="1" a="1"/>
  <c r="L362" i="1" s="1"/>
  <c r="L366" i="1" s="1"/>
  <c r="AB363" i="1"/>
  <c r="AB362" i="1" s="1" a="1"/>
  <c r="AB362" i="1" s="1"/>
  <c r="AB366" i="1" s="1"/>
  <c r="AB364" i="1"/>
  <c r="AD363" i="1"/>
  <c r="AD362" i="1" s="1" a="1"/>
  <c r="AD362" i="1" s="1"/>
  <c r="AD366" i="1" s="1"/>
  <c r="P364" i="1"/>
  <c r="U364" i="1"/>
  <c r="Z363" i="1"/>
  <c r="Z362" i="1" s="1" a="1"/>
  <c r="Z362" i="1" s="1"/>
  <c r="Z366" i="1" s="1"/>
  <c r="AE364" i="1"/>
  <c r="O364" i="1"/>
  <c r="AF363" i="1"/>
  <c r="AF362" i="1" s="1" a="1"/>
  <c r="AF362" i="1" s="1"/>
  <c r="AF366" i="1" s="1"/>
  <c r="I364" i="1"/>
  <c r="AA363" i="1"/>
  <c r="AA362" i="1" s="1" a="1"/>
  <c r="AA362" i="1" s="1"/>
  <c r="AA366" i="1" s="1"/>
  <c r="P363" i="1"/>
  <c r="P362" i="1" s="1" a="1"/>
  <c r="P362" i="1" s="1"/>
  <c r="P366" i="1" s="1"/>
  <c r="T363" i="1"/>
  <c r="T362" i="1" s="1" a="1"/>
  <c r="T362" i="1" s="1"/>
  <c r="T366" i="1" s="1"/>
  <c r="T364" i="1"/>
  <c r="X363" i="1"/>
  <c r="X362" i="1" s="1" a="1"/>
  <c r="X362" i="1" s="1"/>
  <c r="X366" i="1" s="1"/>
  <c r="X364" i="1"/>
  <c r="AF364" i="1"/>
  <c r="AI363" i="1"/>
  <c r="AI362" i="1" s="1" a="1"/>
  <c r="AI362" i="1" s="1"/>
  <c r="AI366" i="1" s="1"/>
  <c r="AJ363" i="1"/>
  <c r="AJ362" i="1" s="1" a="1"/>
  <c r="AJ362" i="1" s="1"/>
  <c r="AJ366" i="1" s="1"/>
  <c r="AJ364" i="1"/>
  <c r="AI364" i="1"/>
  <c r="AH363" i="1"/>
  <c r="AH362" i="1" s="1" a="1"/>
  <c r="AH362" i="1" s="1"/>
  <c r="AH366" i="1" s="1"/>
  <c r="AH364" i="1"/>
  <c r="F391" i="1"/>
  <c r="J391" i="1"/>
  <c r="N391" i="1"/>
  <c r="R391" i="1"/>
  <c r="V391" i="1"/>
  <c r="Z391" i="1"/>
  <c r="I391" i="1"/>
  <c r="O391" i="1"/>
  <c r="T391" i="1"/>
  <c r="Y391" i="1"/>
  <c r="AD391" i="1"/>
  <c r="AH391" i="1"/>
  <c r="K391" i="1"/>
  <c r="P391" i="1"/>
  <c r="U391" i="1"/>
  <c r="AA391" i="1"/>
  <c r="AE391" i="1"/>
  <c r="AI391" i="1"/>
  <c r="G391" i="1"/>
  <c r="L391" i="1"/>
  <c r="Q391" i="1"/>
  <c r="W391" i="1"/>
  <c r="AB391" i="1"/>
  <c r="AF391" i="1"/>
  <c r="AJ391" i="1"/>
  <c r="H391" i="1"/>
  <c r="AC391" i="1"/>
  <c r="M391" i="1"/>
  <c r="AG391" i="1"/>
  <c r="X391" i="1"/>
  <c r="S391" i="1"/>
  <c r="Y388" i="1"/>
  <c r="W388" i="1"/>
  <c r="F388" i="1"/>
  <c r="J387" i="1"/>
  <c r="J386" i="1" s="1" a="1"/>
  <c r="J386" i="1" s="1"/>
  <c r="J390" i="1" s="1"/>
  <c r="N388" i="1"/>
  <c r="R388" i="1"/>
  <c r="AD387" i="1"/>
  <c r="AD386" i="1" s="1" a="1"/>
  <c r="AD386" i="1" s="1"/>
  <c r="AD390" i="1" s="1"/>
  <c r="I387" i="1"/>
  <c r="I386" i="1" s="1" a="1"/>
  <c r="I386" i="1" s="1"/>
  <c r="I390" i="1" s="1"/>
  <c r="M388" i="1"/>
  <c r="Q387" i="1"/>
  <c r="Q386" i="1" s="1" a="1"/>
  <c r="Q386" i="1" s="1"/>
  <c r="Q390" i="1" s="1"/>
  <c r="U387" i="1"/>
  <c r="U386" i="1" s="1" a="1"/>
  <c r="U386" i="1" s="1"/>
  <c r="U390" i="1" s="1"/>
  <c r="U388" i="1"/>
  <c r="Y387" i="1"/>
  <c r="Y386" i="1" s="1" a="1"/>
  <c r="Y386" i="1" s="1"/>
  <c r="Y390" i="1" s="1"/>
  <c r="AC387" i="1"/>
  <c r="AC386" i="1" s="1" a="1"/>
  <c r="AC386" i="1" s="1"/>
  <c r="AC390" i="1" s="1"/>
  <c r="K388" i="1"/>
  <c r="K387" i="1"/>
  <c r="K386" i="1" s="1" a="1"/>
  <c r="K386" i="1" s="1"/>
  <c r="K390" i="1" s="1"/>
  <c r="J388" i="1"/>
  <c r="V388" i="1"/>
  <c r="AE388" i="1"/>
  <c r="AE387" i="1"/>
  <c r="AE386" i="1" s="1" a="1"/>
  <c r="AE386" i="1" s="1"/>
  <c r="AE390" i="1" s="1"/>
  <c r="P388" i="1"/>
  <c r="G387" i="1"/>
  <c r="G386" i="1" s="1" a="1"/>
  <c r="G386" i="1" s="1"/>
  <c r="G390" i="1" s="1"/>
  <c r="G388" i="1"/>
  <c r="S387" i="1"/>
  <c r="S386" i="1" s="1" a="1"/>
  <c r="S386" i="1" s="1"/>
  <c r="S390" i="1" s="1"/>
  <c r="I388" i="1"/>
  <c r="M387" i="1"/>
  <c r="M386" i="1" s="1" a="1"/>
  <c r="M386" i="1" s="1"/>
  <c r="M390" i="1" s="1"/>
  <c r="Q388" i="1"/>
  <c r="AC388" i="1"/>
  <c r="AG387" i="1"/>
  <c r="AG386" i="1" s="1" a="1"/>
  <c r="AG386" i="1" s="1"/>
  <c r="AG390" i="1" s="1"/>
  <c r="F387" i="1"/>
  <c r="F386" i="1" s="1" a="1"/>
  <c r="F386" i="1" s="1"/>
  <c r="F390" i="1" s="1"/>
  <c r="R387" i="1"/>
  <c r="R386" i="1" s="1" a="1"/>
  <c r="R386" i="1" s="1"/>
  <c r="R390" i="1" s="1"/>
  <c r="AA387" i="1"/>
  <c r="AA386" i="1" s="1" a="1"/>
  <c r="AA386" i="1" s="1"/>
  <c r="AA390" i="1" s="1"/>
  <c r="H388" i="1"/>
  <c r="P387" i="1"/>
  <c r="P386" i="1" s="1" a="1"/>
  <c r="P386" i="1" s="1"/>
  <c r="P390" i="1" s="1"/>
  <c r="X388" i="1"/>
  <c r="X387" i="1"/>
  <c r="X386" i="1" s="1" a="1"/>
  <c r="X386" i="1" s="1"/>
  <c r="X390" i="1" s="1"/>
  <c r="AD388" i="1"/>
  <c r="W387" i="1"/>
  <c r="W386" i="1" s="1" a="1"/>
  <c r="W386" i="1" s="1"/>
  <c r="W390" i="1" s="1"/>
  <c r="V387" i="1"/>
  <c r="V386" i="1" s="1" a="1"/>
  <c r="V386" i="1" s="1"/>
  <c r="V390" i="1" s="1"/>
  <c r="L387" i="1"/>
  <c r="L386" i="1" s="1" a="1"/>
  <c r="L386" i="1" s="1"/>
  <c r="L390" i="1" s="1"/>
  <c r="AB388" i="1"/>
  <c r="AF387" i="1"/>
  <c r="AF386" i="1" s="1" a="1"/>
  <c r="AF386" i="1" s="1"/>
  <c r="AF390" i="1" s="1"/>
  <c r="O388" i="1"/>
  <c r="O387" i="1"/>
  <c r="O386" i="1" s="1" a="1"/>
  <c r="O386" i="1" s="1"/>
  <c r="O390" i="1" s="1"/>
  <c r="AA388" i="1"/>
  <c r="T388" i="1"/>
  <c r="N387" i="1"/>
  <c r="N386" i="1" s="1" a="1"/>
  <c r="N386" i="1" s="1"/>
  <c r="N390" i="1" s="1"/>
  <c r="Z387" i="1"/>
  <c r="Z386" i="1" s="1" a="1"/>
  <c r="Z386" i="1" s="1"/>
  <c r="Z390" i="1" s="1"/>
  <c r="H387" i="1"/>
  <c r="H386" i="1" s="1" a="1"/>
  <c r="H386" i="1" s="1"/>
  <c r="H390" i="1" s="1"/>
  <c r="T387" i="1"/>
  <c r="T386" i="1" s="1" a="1"/>
  <c r="T386" i="1" s="1"/>
  <c r="T390" i="1" s="1"/>
  <c r="AB387" i="1"/>
  <c r="AB386" i="1" s="1" a="1"/>
  <c r="AB386" i="1" s="1"/>
  <c r="AB390" i="1" s="1"/>
  <c r="AF388" i="1"/>
  <c r="AI387" i="1"/>
  <c r="AI386" i="1" s="1" a="1"/>
  <c r="AI386" i="1" s="1"/>
  <c r="AI390" i="1" s="1"/>
  <c r="AJ387" i="1"/>
  <c r="AJ386" i="1" s="1" a="1"/>
  <c r="AJ386" i="1" s="1"/>
  <c r="AJ390" i="1" s="1"/>
  <c r="AJ388" i="1"/>
  <c r="AI388" i="1"/>
  <c r="AH387" i="1"/>
  <c r="AH386" i="1" s="1" a="1"/>
  <c r="AH386" i="1" s="1"/>
  <c r="AH390" i="1" s="1"/>
  <c r="AH388" i="1"/>
  <c r="F415" i="1"/>
  <c r="J415" i="1"/>
  <c r="N415" i="1"/>
  <c r="R415" i="1"/>
  <c r="V415" i="1"/>
  <c r="Z415" i="1"/>
  <c r="AD415" i="1"/>
  <c r="AH415" i="1"/>
  <c r="G415" i="1"/>
  <c r="K415" i="1"/>
  <c r="O415" i="1"/>
  <c r="S415" i="1"/>
  <c r="W415" i="1"/>
  <c r="AA415" i="1"/>
  <c r="AE415" i="1"/>
  <c r="AI415" i="1"/>
  <c r="H415" i="1"/>
  <c r="L415" i="1"/>
  <c r="P415" i="1"/>
  <c r="T415" i="1"/>
  <c r="X415" i="1"/>
  <c r="AB415" i="1"/>
  <c r="AF415" i="1"/>
  <c r="AJ415" i="1"/>
  <c r="U415" i="1"/>
  <c r="I415" i="1"/>
  <c r="Y415" i="1"/>
  <c r="Q415" i="1"/>
  <c r="M415" i="1"/>
  <c r="AC415" i="1"/>
  <c r="AG415" i="1"/>
  <c r="M412" i="1"/>
  <c r="U412" i="1"/>
  <c r="Y412" i="1"/>
  <c r="Y411" i="1"/>
  <c r="Y410" i="1" s="1" a="1"/>
  <c r="Y410" i="1" s="1"/>
  <c r="Y414" i="1" s="1"/>
  <c r="AC412" i="1"/>
  <c r="R412" i="1"/>
  <c r="V412" i="1"/>
  <c r="G412" i="1"/>
  <c r="G411" i="1"/>
  <c r="G410" i="1" s="1" a="1"/>
  <c r="G410" i="1" s="1"/>
  <c r="G414" i="1" s="1"/>
  <c r="S411" i="1"/>
  <c r="S410" i="1" s="1" a="1"/>
  <c r="S410" i="1" s="1"/>
  <c r="S414" i="1" s="1"/>
  <c r="I412" i="1"/>
  <c r="Q412" i="1"/>
  <c r="AG411" i="1"/>
  <c r="AG410" i="1" s="1" a="1"/>
  <c r="AG410" i="1" s="1"/>
  <c r="AG414" i="1" s="1"/>
  <c r="K412" i="1"/>
  <c r="W412" i="1"/>
  <c r="F412" i="1"/>
  <c r="N411" i="1"/>
  <c r="N410" i="1" s="1" a="1"/>
  <c r="N410" i="1" s="1"/>
  <c r="N414" i="1" s="1"/>
  <c r="R411" i="1"/>
  <c r="R410" i="1" s="1" a="1"/>
  <c r="R410" i="1" s="1"/>
  <c r="R414" i="1" s="1"/>
  <c r="AE411" i="1"/>
  <c r="AE410" i="1" s="1" a="1"/>
  <c r="AE410" i="1" s="1"/>
  <c r="AE414" i="1" s="1"/>
  <c r="O412" i="1"/>
  <c r="AA411" i="1"/>
  <c r="AA410" i="1" s="1" a="1"/>
  <c r="AA410" i="1" s="1"/>
  <c r="AA414" i="1" s="1"/>
  <c r="P412" i="1"/>
  <c r="I411" i="1"/>
  <c r="I410" i="1" s="1" a="1"/>
  <c r="I410" i="1" s="1"/>
  <c r="I414" i="1" s="1"/>
  <c r="U411" i="1"/>
  <c r="U410" i="1" s="1" a="1"/>
  <c r="U410" i="1" s="1"/>
  <c r="U414" i="1" s="1"/>
  <c r="AC411" i="1"/>
  <c r="AC410" i="1" s="1" a="1"/>
  <c r="AC410" i="1" s="1"/>
  <c r="AC414" i="1" s="1"/>
  <c r="F411" i="1"/>
  <c r="F410" i="1" s="1" a="1"/>
  <c r="F410" i="1" s="1"/>
  <c r="F414" i="1" s="1"/>
  <c r="J411" i="1"/>
  <c r="J410" i="1" s="1" a="1"/>
  <c r="J410" i="1" s="1"/>
  <c r="J414" i="1" s="1"/>
  <c r="J412" i="1"/>
  <c r="K411" i="1"/>
  <c r="K410" i="1" s="1" a="1"/>
  <c r="K410" i="1" s="1"/>
  <c r="K414" i="1" s="1"/>
  <c r="W411" i="1"/>
  <c r="W410" i="1" s="1" a="1"/>
  <c r="W410" i="1" s="1"/>
  <c r="W414" i="1" s="1"/>
  <c r="AD411" i="1"/>
  <c r="AD410" i="1" s="1" a="1"/>
  <c r="AD410" i="1" s="1"/>
  <c r="AD414" i="1" s="1"/>
  <c r="H412" i="1"/>
  <c r="H411" i="1"/>
  <c r="H410" i="1" s="1" a="1"/>
  <c r="H410" i="1" s="1"/>
  <c r="H414" i="1" s="1"/>
  <c r="P411" i="1"/>
  <c r="P410" i="1" s="1" a="1"/>
  <c r="P410" i="1" s="1"/>
  <c r="P414" i="1" s="1"/>
  <c r="V411" i="1"/>
  <c r="V410" i="1" s="1" a="1"/>
  <c r="V410" i="1" s="1"/>
  <c r="V414" i="1" s="1"/>
  <c r="AB411" i="1"/>
  <c r="AB410" i="1" s="1" a="1"/>
  <c r="AB410" i="1" s="1"/>
  <c r="AB414" i="1" s="1"/>
  <c r="Q411" i="1"/>
  <c r="Q410" i="1" s="1" a="1"/>
  <c r="Q410" i="1" s="1"/>
  <c r="Q414" i="1" s="1"/>
  <c r="N412" i="1"/>
  <c r="AD412" i="1"/>
  <c r="AE412" i="1"/>
  <c r="L411" i="1"/>
  <c r="L410" i="1" s="1" a="1"/>
  <c r="L410" i="1" s="1"/>
  <c r="L414" i="1" s="1"/>
  <c r="T412" i="1"/>
  <c r="T411" i="1"/>
  <c r="T410" i="1" s="1" a="1"/>
  <c r="T410" i="1" s="1"/>
  <c r="T414" i="1" s="1"/>
  <c r="X411" i="1"/>
  <c r="X410" i="1" s="1" a="1"/>
  <c r="X410" i="1" s="1"/>
  <c r="X414" i="1" s="1"/>
  <c r="Z411" i="1"/>
  <c r="Z410" i="1" s="1" a="1"/>
  <c r="Z410" i="1" s="1"/>
  <c r="Z414" i="1" s="1"/>
  <c r="M411" i="1"/>
  <c r="M410" i="1" s="1" a="1"/>
  <c r="M410" i="1" s="1"/>
  <c r="M414" i="1" s="1"/>
  <c r="O411" i="1"/>
  <c r="O410" i="1" s="1" a="1"/>
  <c r="O410" i="1" s="1"/>
  <c r="O414" i="1" s="1"/>
  <c r="AA412" i="1"/>
  <c r="X412" i="1"/>
  <c r="AB412" i="1"/>
  <c r="AF412" i="1"/>
  <c r="AF411" i="1"/>
  <c r="AF410" i="1" s="1" a="1"/>
  <c r="AF410" i="1" s="1"/>
  <c r="AF414" i="1" s="1"/>
  <c r="AJ412" i="1"/>
  <c r="AJ411" i="1"/>
  <c r="AJ410" i="1" s="1" a="1"/>
  <c r="AJ410" i="1" s="1"/>
  <c r="AJ414" i="1" s="1"/>
  <c r="AI412" i="1"/>
  <c r="AI411" i="1"/>
  <c r="AI410" i="1" s="1" a="1"/>
  <c r="AI410" i="1" s="1"/>
  <c r="AI414" i="1" s="1"/>
  <c r="AH411" i="1"/>
  <c r="AH410" i="1" s="1" a="1"/>
  <c r="AH410" i="1" s="1"/>
  <c r="AH414" i="1" s="1"/>
  <c r="AH412" i="1"/>
  <c r="F439" i="1"/>
  <c r="J439" i="1"/>
  <c r="N439" i="1"/>
  <c r="R439" i="1"/>
  <c r="V439" i="1"/>
  <c r="Z439" i="1"/>
  <c r="AD439" i="1"/>
  <c r="AH439" i="1"/>
  <c r="G439" i="1"/>
  <c r="K439" i="1"/>
  <c r="O439" i="1"/>
  <c r="S439" i="1"/>
  <c r="W439" i="1"/>
  <c r="AA439" i="1"/>
  <c r="AE439" i="1"/>
  <c r="AI439" i="1"/>
  <c r="H439" i="1"/>
  <c r="L439" i="1"/>
  <c r="P439" i="1"/>
  <c r="T439" i="1"/>
  <c r="X439" i="1"/>
  <c r="AB439" i="1"/>
  <c r="AF439" i="1"/>
  <c r="AJ439" i="1"/>
  <c r="U439" i="1"/>
  <c r="I439" i="1"/>
  <c r="Y439" i="1"/>
  <c r="Q439" i="1"/>
  <c r="M439" i="1"/>
  <c r="AC439" i="1"/>
  <c r="AG439" i="1"/>
  <c r="G436" i="1"/>
  <c r="G435" i="1"/>
  <c r="G434" i="1" s="1" a="1"/>
  <c r="G434" i="1" s="1"/>
  <c r="G438" i="1" s="1"/>
  <c r="S435" i="1"/>
  <c r="S434" i="1" s="1" a="1"/>
  <c r="S434" i="1" s="1"/>
  <c r="S438" i="1" s="1"/>
  <c r="Y436" i="1"/>
  <c r="Y435" i="1"/>
  <c r="Y434" i="1" s="1" a="1"/>
  <c r="Y434" i="1" s="1"/>
  <c r="Y438" i="1" s="1"/>
  <c r="W436" i="1"/>
  <c r="F435" i="1"/>
  <c r="F434" i="1" s="1" a="1"/>
  <c r="F434" i="1" s="1"/>
  <c r="F438" i="1" s="1"/>
  <c r="V436" i="1"/>
  <c r="Z435" i="1"/>
  <c r="Z434" i="1" s="1" a="1"/>
  <c r="Z434" i="1" s="1"/>
  <c r="Z438" i="1" s="1"/>
  <c r="I436" i="1"/>
  <c r="Q436" i="1"/>
  <c r="Q435" i="1"/>
  <c r="Q434" i="1" s="1" a="1"/>
  <c r="Q434" i="1" s="1"/>
  <c r="Q438" i="1" s="1"/>
  <c r="U436" i="1"/>
  <c r="AC435" i="1"/>
  <c r="AC434" i="1" s="1" a="1"/>
  <c r="AC434" i="1" s="1"/>
  <c r="AC438" i="1" s="1"/>
  <c r="K435" i="1"/>
  <c r="K434" i="1" s="1" a="1"/>
  <c r="K434" i="1" s="1"/>
  <c r="K438" i="1" s="1"/>
  <c r="F436" i="1"/>
  <c r="J436" i="1"/>
  <c r="AA436" i="1"/>
  <c r="I435" i="1"/>
  <c r="I434" i="1" s="1" a="1"/>
  <c r="I434" i="1" s="1"/>
  <c r="I438" i="1" s="1"/>
  <c r="M436" i="1"/>
  <c r="M435" i="1"/>
  <c r="M434" i="1" s="1" a="1"/>
  <c r="M434" i="1" s="1"/>
  <c r="M438" i="1" s="1"/>
  <c r="AG435" i="1"/>
  <c r="AG434" i="1" s="1" a="1"/>
  <c r="AG434" i="1" s="1"/>
  <c r="AG438" i="1" s="1"/>
  <c r="K436" i="1"/>
  <c r="W435" i="1"/>
  <c r="W434" i="1" s="1" a="1"/>
  <c r="W434" i="1" s="1"/>
  <c r="W438" i="1" s="1"/>
  <c r="J435" i="1"/>
  <c r="J434" i="1" s="1" a="1"/>
  <c r="J434" i="1" s="1"/>
  <c r="J438" i="1" s="1"/>
  <c r="N436" i="1"/>
  <c r="N435" i="1"/>
  <c r="N434" i="1" s="1" a="1"/>
  <c r="N434" i="1" s="1"/>
  <c r="N438" i="1" s="1"/>
  <c r="V435" i="1"/>
  <c r="V434" i="1" s="1" a="1"/>
  <c r="V434" i="1" s="1"/>
  <c r="V438" i="1" s="1"/>
  <c r="AD435" i="1"/>
  <c r="AD434" i="1" s="1" a="1"/>
  <c r="AD434" i="1" s="1"/>
  <c r="AD438" i="1" s="1"/>
  <c r="O436" i="1"/>
  <c r="X435" i="1"/>
  <c r="X434" i="1" s="1" a="1"/>
  <c r="X434" i="1" s="1"/>
  <c r="X438" i="1" s="1"/>
  <c r="X436" i="1"/>
  <c r="AF436" i="1"/>
  <c r="O435" i="1"/>
  <c r="O434" i="1" s="1" a="1"/>
  <c r="O434" i="1" s="1"/>
  <c r="O438" i="1" s="1"/>
  <c r="T436" i="1"/>
  <c r="U435" i="1"/>
  <c r="U434" i="1" s="1" a="1"/>
  <c r="U434" i="1" s="1"/>
  <c r="U438" i="1" s="1"/>
  <c r="AE436" i="1"/>
  <c r="AA435" i="1"/>
  <c r="AA434" i="1" s="1" a="1"/>
  <c r="AA434" i="1" s="1"/>
  <c r="AA438" i="1" s="1"/>
  <c r="L435" i="1"/>
  <c r="L434" i="1" s="1" a="1"/>
  <c r="L434" i="1" s="1"/>
  <c r="L438" i="1" s="1"/>
  <c r="AF435" i="1"/>
  <c r="AF434" i="1" s="1" a="1"/>
  <c r="AF434" i="1" s="1"/>
  <c r="AF438" i="1" s="1"/>
  <c r="H435" i="1"/>
  <c r="H434" i="1" s="1" a="1"/>
  <c r="H434" i="1" s="1"/>
  <c r="H438" i="1" s="1"/>
  <c r="P435" i="1"/>
  <c r="P434" i="1" s="1" a="1"/>
  <c r="P434" i="1" s="1"/>
  <c r="P438" i="1" s="1"/>
  <c r="AC436" i="1"/>
  <c r="R436" i="1"/>
  <c r="R435" i="1"/>
  <c r="R434" i="1" s="1" a="1"/>
  <c r="R434" i="1" s="1"/>
  <c r="R438" i="1" s="1"/>
  <c r="AE435" i="1"/>
  <c r="AE434" i="1" s="1" a="1"/>
  <c r="AE434" i="1" s="1"/>
  <c r="AE438" i="1" s="1"/>
  <c r="H436" i="1"/>
  <c r="P436" i="1"/>
  <c r="AB435" i="1"/>
  <c r="AB434" i="1" s="1" a="1"/>
  <c r="AB434" i="1" s="1"/>
  <c r="AB438" i="1" s="1"/>
  <c r="AB436" i="1"/>
  <c r="AD436" i="1"/>
  <c r="T435" i="1"/>
  <c r="T434" i="1" s="1" a="1"/>
  <c r="T434" i="1" s="1"/>
  <c r="T438" i="1" s="1"/>
  <c r="AI436" i="1"/>
  <c r="AI435" i="1"/>
  <c r="AI434" i="1" s="1" a="1"/>
  <c r="AI434" i="1" s="1"/>
  <c r="AI438" i="1" s="1"/>
  <c r="AJ436" i="1"/>
  <c r="AJ435" i="1"/>
  <c r="AJ434" i="1" s="1" a="1"/>
  <c r="AJ434" i="1" s="1"/>
  <c r="AJ438" i="1" s="1"/>
  <c r="AH436" i="1"/>
  <c r="AH435" i="1"/>
  <c r="AH434" i="1" s="1" a="1"/>
  <c r="AH434" i="1" s="1"/>
  <c r="AH438" i="1" s="1"/>
  <c r="F463" i="1"/>
  <c r="J463" i="1"/>
  <c r="N463" i="1"/>
  <c r="R463" i="1"/>
  <c r="V463" i="1"/>
  <c r="Z463" i="1"/>
  <c r="AD463" i="1"/>
  <c r="AH463" i="1"/>
  <c r="G463" i="1"/>
  <c r="K463" i="1"/>
  <c r="O463" i="1"/>
  <c r="S463" i="1"/>
  <c r="W463" i="1"/>
  <c r="AA463" i="1"/>
  <c r="AE463" i="1"/>
  <c r="AI463" i="1"/>
  <c r="H463" i="1"/>
  <c r="L463" i="1"/>
  <c r="P463" i="1"/>
  <c r="T463" i="1"/>
  <c r="X463" i="1"/>
  <c r="AB463" i="1"/>
  <c r="AF463" i="1"/>
  <c r="AJ463" i="1"/>
  <c r="U463" i="1"/>
  <c r="I463" i="1"/>
  <c r="Y463" i="1"/>
  <c r="Q463" i="1"/>
  <c r="AG463" i="1"/>
  <c r="M463" i="1"/>
  <c r="AC463" i="1"/>
  <c r="G459" i="1"/>
  <c r="G458" i="1" s="1" a="1"/>
  <c r="G458" i="1" s="1"/>
  <c r="G462" i="1" s="1"/>
  <c r="I460" i="1"/>
  <c r="Q460" i="1"/>
  <c r="Q459" i="1"/>
  <c r="Q458" i="1" s="1" a="1"/>
  <c r="Q458" i="1" s="1"/>
  <c r="Q462" i="1" s="1"/>
  <c r="U460" i="1"/>
  <c r="Y459" i="1"/>
  <c r="Y458" i="1" s="1" a="1"/>
  <c r="Y458" i="1" s="1"/>
  <c r="Y462" i="1" s="1"/>
  <c r="AC459" i="1"/>
  <c r="AC458" i="1" s="1" a="1"/>
  <c r="AC458" i="1" s="1"/>
  <c r="AC462" i="1" s="1"/>
  <c r="K459" i="1"/>
  <c r="K458" i="1" s="1" a="1"/>
  <c r="K458" i="1" s="1"/>
  <c r="K462" i="1" s="1"/>
  <c r="J460" i="1"/>
  <c r="S459" i="1"/>
  <c r="S458" i="1" s="1" a="1"/>
  <c r="S458" i="1" s="1"/>
  <c r="S462" i="1" s="1"/>
  <c r="M460" i="1"/>
  <c r="M459" i="1"/>
  <c r="M458" i="1" s="1" a="1"/>
  <c r="M458" i="1" s="1"/>
  <c r="M462" i="1" s="1"/>
  <c r="K460" i="1"/>
  <c r="W459" i="1"/>
  <c r="W458" i="1" s="1" a="1"/>
  <c r="W458" i="1" s="1"/>
  <c r="W462" i="1" s="1"/>
  <c r="F460" i="1"/>
  <c r="N460" i="1"/>
  <c r="R460" i="1"/>
  <c r="R459" i="1"/>
  <c r="R458" i="1" s="1" a="1"/>
  <c r="R458" i="1" s="1"/>
  <c r="R462" i="1" s="1"/>
  <c r="AD460" i="1"/>
  <c r="AE460" i="1"/>
  <c r="AE459" i="1"/>
  <c r="AE458" i="1" s="1" a="1"/>
  <c r="AE458" i="1" s="1"/>
  <c r="AE462" i="1" s="1"/>
  <c r="O459" i="1"/>
  <c r="O458" i="1" s="1" a="1"/>
  <c r="O458" i="1" s="1"/>
  <c r="O462" i="1" s="1"/>
  <c r="H459" i="1"/>
  <c r="H458" i="1" s="1" a="1"/>
  <c r="H458" i="1" s="1"/>
  <c r="H462" i="1" s="1"/>
  <c r="P459" i="1"/>
  <c r="P458" i="1" s="1" a="1"/>
  <c r="P458" i="1" s="1"/>
  <c r="P462" i="1" s="1"/>
  <c r="I459" i="1"/>
  <c r="I458" i="1" s="1" a="1"/>
  <c r="I458" i="1" s="1"/>
  <c r="I462" i="1" s="1"/>
  <c r="U459" i="1"/>
  <c r="U458" i="1" s="1" a="1"/>
  <c r="U458" i="1" s="1"/>
  <c r="U462" i="1" s="1"/>
  <c r="AC460" i="1"/>
  <c r="AG459" i="1"/>
  <c r="AG458" i="1" s="1" a="1"/>
  <c r="AG458" i="1" s="1"/>
  <c r="AG462" i="1" s="1"/>
  <c r="J459" i="1"/>
  <c r="J458" i="1" s="1" a="1"/>
  <c r="J458" i="1" s="1"/>
  <c r="J462" i="1" s="1"/>
  <c r="G460" i="1"/>
  <c r="Y460" i="1"/>
  <c r="Z459" i="1"/>
  <c r="Z458" i="1" s="1" a="1"/>
  <c r="Z458" i="1" s="1"/>
  <c r="Z462" i="1" s="1"/>
  <c r="H460" i="1"/>
  <c r="L459" i="1"/>
  <c r="L458" i="1" s="1" a="1"/>
  <c r="L458" i="1" s="1"/>
  <c r="L462" i="1" s="1"/>
  <c r="AF459" i="1"/>
  <c r="AF458" i="1" s="1" a="1"/>
  <c r="AF458" i="1" s="1"/>
  <c r="AF462" i="1" s="1"/>
  <c r="V460" i="1"/>
  <c r="X459" i="1"/>
  <c r="X458" i="1" s="1" a="1"/>
  <c r="X458" i="1" s="1"/>
  <c r="X462" i="1" s="1"/>
  <c r="AF460" i="1"/>
  <c r="W460" i="1"/>
  <c r="F459" i="1"/>
  <c r="F458" i="1" s="1" a="1"/>
  <c r="F458" i="1" s="1"/>
  <c r="F462" i="1" s="1"/>
  <c r="N459" i="1"/>
  <c r="N458" i="1" s="1" a="1"/>
  <c r="N458" i="1" s="1"/>
  <c r="N462" i="1" s="1"/>
  <c r="AA460" i="1"/>
  <c r="AA459" i="1"/>
  <c r="AA458" i="1" s="1" a="1"/>
  <c r="AA458" i="1" s="1"/>
  <c r="AA462" i="1" s="1"/>
  <c r="P460" i="1"/>
  <c r="AB459" i="1"/>
  <c r="AB458" i="1" s="1" a="1"/>
  <c r="AB458" i="1" s="1"/>
  <c r="AB462" i="1" s="1"/>
  <c r="V459" i="1"/>
  <c r="V458" i="1" s="1" a="1"/>
  <c r="V458" i="1" s="1"/>
  <c r="V462" i="1" s="1"/>
  <c r="AD459" i="1"/>
  <c r="AD458" i="1" s="1" a="1"/>
  <c r="AD458" i="1" s="1"/>
  <c r="AD462" i="1" s="1"/>
  <c r="O460" i="1"/>
  <c r="T459" i="1"/>
  <c r="T458" i="1" s="1" a="1"/>
  <c r="T458" i="1" s="1"/>
  <c r="T462" i="1" s="1"/>
  <c r="T460" i="1"/>
  <c r="AB460" i="1"/>
  <c r="X460" i="1"/>
  <c r="AI460" i="1"/>
  <c r="AJ459" i="1"/>
  <c r="AJ458" i="1" s="1" a="1"/>
  <c r="AJ458" i="1" s="1"/>
  <c r="AJ462" i="1" s="1"/>
  <c r="AJ460" i="1"/>
  <c r="AI459" i="1"/>
  <c r="AI458" i="1" s="1" a="1"/>
  <c r="AI458" i="1" s="1"/>
  <c r="AI462" i="1" s="1"/>
  <c r="AH460" i="1"/>
  <c r="AH459" i="1"/>
  <c r="AH458" i="1" s="1" a="1"/>
  <c r="AH458" i="1" s="1"/>
  <c r="AH462" i="1" s="1"/>
  <c r="F487" i="1"/>
  <c r="J487" i="1"/>
  <c r="N487" i="1"/>
  <c r="R487" i="1"/>
  <c r="V487" i="1"/>
  <c r="Z487" i="1"/>
  <c r="AD487" i="1"/>
  <c r="AH487" i="1"/>
  <c r="G487" i="1"/>
  <c r="K487" i="1"/>
  <c r="O487" i="1"/>
  <c r="S487" i="1"/>
  <c r="W487" i="1"/>
  <c r="AA487" i="1"/>
  <c r="AE487" i="1"/>
  <c r="AI487" i="1"/>
  <c r="H487" i="1"/>
  <c r="L487" i="1"/>
  <c r="P487" i="1"/>
  <c r="T487" i="1"/>
  <c r="X487" i="1"/>
  <c r="AB487" i="1"/>
  <c r="AF487" i="1"/>
  <c r="AJ487" i="1"/>
  <c r="Q487" i="1"/>
  <c r="AG487" i="1"/>
  <c r="U487" i="1"/>
  <c r="M487" i="1"/>
  <c r="I487" i="1"/>
  <c r="Y487" i="1"/>
  <c r="AC487" i="1"/>
  <c r="I483" i="1"/>
  <c r="I482" i="1" s="1" a="1"/>
  <c r="I482" i="1" s="1"/>
  <c r="I486" i="1" s="1"/>
  <c r="U483" i="1"/>
  <c r="U482" i="1" s="1" a="1"/>
  <c r="U482" i="1" s="1"/>
  <c r="U486" i="1" s="1"/>
  <c r="AC484" i="1"/>
  <c r="AG483" i="1"/>
  <c r="AG482" i="1" s="1" a="1"/>
  <c r="AG482" i="1" s="1"/>
  <c r="AG486" i="1" s="1"/>
  <c r="K483" i="1"/>
  <c r="K482" i="1" s="1" a="1"/>
  <c r="K482" i="1" s="1"/>
  <c r="K486" i="1" s="1"/>
  <c r="W483" i="1"/>
  <c r="W482" i="1" s="1" a="1"/>
  <c r="W482" i="1" s="1"/>
  <c r="W486" i="1" s="1"/>
  <c r="G484" i="1"/>
  <c r="G483" i="1"/>
  <c r="G482" i="1" s="1" a="1"/>
  <c r="G482" i="1" s="1"/>
  <c r="G486" i="1" s="1"/>
  <c r="Y484" i="1"/>
  <c r="W484" i="1"/>
  <c r="J483" i="1"/>
  <c r="J482" i="1" s="1" a="1"/>
  <c r="J482" i="1" s="1"/>
  <c r="J486" i="1" s="1"/>
  <c r="V484" i="1"/>
  <c r="V483" i="1"/>
  <c r="V482" i="1" s="1" a="1"/>
  <c r="V482" i="1" s="1"/>
  <c r="V486" i="1" s="1"/>
  <c r="O484" i="1"/>
  <c r="I484" i="1"/>
  <c r="Q484" i="1"/>
  <c r="Q483" i="1"/>
  <c r="Q482" i="1" s="1" a="1"/>
  <c r="Q482" i="1" s="1"/>
  <c r="Q486" i="1" s="1"/>
  <c r="U484" i="1"/>
  <c r="Y483" i="1"/>
  <c r="Y482" i="1" s="1" a="1"/>
  <c r="Y482" i="1" s="1"/>
  <c r="Y486" i="1" s="1"/>
  <c r="AC483" i="1"/>
  <c r="AC482" i="1" s="1" a="1"/>
  <c r="AC482" i="1" s="1"/>
  <c r="AC486" i="1" s="1"/>
  <c r="F483" i="1"/>
  <c r="F482" i="1" s="1" a="1"/>
  <c r="F482" i="1" s="1"/>
  <c r="F486" i="1" s="1"/>
  <c r="J484" i="1"/>
  <c r="N483" i="1"/>
  <c r="N482" i="1" s="1" a="1"/>
  <c r="N482" i="1" s="1"/>
  <c r="N486" i="1" s="1"/>
  <c r="S483" i="1"/>
  <c r="S482" i="1" s="1" a="1"/>
  <c r="S482" i="1" s="1"/>
  <c r="S486" i="1" s="1"/>
  <c r="M484" i="1"/>
  <c r="T483" i="1"/>
  <c r="T482" i="1" s="1" a="1"/>
  <c r="T482" i="1" s="1"/>
  <c r="T486" i="1" s="1"/>
  <c r="X484" i="1"/>
  <c r="AB484" i="1"/>
  <c r="AF484" i="1"/>
  <c r="AD483" i="1"/>
  <c r="AD482" i="1" s="1" a="1"/>
  <c r="AD482" i="1" s="1"/>
  <c r="AD486" i="1" s="1"/>
  <c r="AE483" i="1"/>
  <c r="AE482" i="1" s="1" a="1"/>
  <c r="AE482" i="1" s="1"/>
  <c r="AE486" i="1" s="1"/>
  <c r="H483" i="1"/>
  <c r="H482" i="1" s="1" a="1"/>
  <c r="H482" i="1" s="1"/>
  <c r="H486" i="1" s="1"/>
  <c r="K484" i="1"/>
  <c r="N484" i="1"/>
  <c r="R484" i="1"/>
  <c r="R483" i="1"/>
  <c r="R482" i="1" s="1" a="1"/>
  <c r="R482" i="1" s="1"/>
  <c r="R486" i="1" s="1"/>
  <c r="AE484" i="1"/>
  <c r="H484" i="1"/>
  <c r="X483" i="1"/>
  <c r="X482" i="1" s="1" a="1"/>
  <c r="X482" i="1" s="1"/>
  <c r="X486" i="1" s="1"/>
  <c r="M483" i="1"/>
  <c r="M482" i="1" s="1" a="1"/>
  <c r="M482" i="1" s="1"/>
  <c r="M486" i="1" s="1"/>
  <c r="AB483" i="1"/>
  <c r="AB482" i="1" s="1" a="1"/>
  <c r="AB482" i="1" s="1"/>
  <c r="AB486" i="1" s="1"/>
  <c r="F484" i="1"/>
  <c r="Z483" i="1"/>
  <c r="Z482" i="1" s="1" a="1"/>
  <c r="Z482" i="1" s="1"/>
  <c r="Z486" i="1" s="1"/>
  <c r="AD484" i="1"/>
  <c r="O483" i="1"/>
  <c r="O482" i="1" s="1" a="1"/>
  <c r="O482" i="1" s="1"/>
  <c r="O486" i="1" s="1"/>
  <c r="AA484" i="1"/>
  <c r="L483" i="1"/>
  <c r="L482" i="1" s="1" a="1"/>
  <c r="L482" i="1" s="1"/>
  <c r="L486" i="1" s="1"/>
  <c r="T484" i="1"/>
  <c r="AF483" i="1"/>
  <c r="AF482" i="1" s="1" a="1"/>
  <c r="AF482" i="1" s="1"/>
  <c r="AF486" i="1" s="1"/>
  <c r="AA483" i="1"/>
  <c r="AA482" i="1" s="1" a="1"/>
  <c r="AA482" i="1" s="1"/>
  <c r="AA486" i="1" s="1"/>
  <c r="P483" i="1"/>
  <c r="P482" i="1" s="1" a="1"/>
  <c r="P482" i="1" s="1"/>
  <c r="P486" i="1" s="1"/>
  <c r="P484" i="1"/>
  <c r="AJ483" i="1"/>
  <c r="AJ482" i="1" s="1" a="1"/>
  <c r="AJ482" i="1" s="1"/>
  <c r="AJ486" i="1" s="1"/>
  <c r="AJ484" i="1"/>
  <c r="AI484" i="1"/>
  <c r="AI483" i="1"/>
  <c r="AI482" i="1" s="1" a="1"/>
  <c r="AI482" i="1" s="1"/>
  <c r="AI486" i="1" s="1"/>
  <c r="AH484" i="1"/>
  <c r="AH483" i="1"/>
  <c r="AH482" i="1" s="1" a="1"/>
  <c r="AH482" i="1" s="1"/>
  <c r="AH486" i="1" s="1"/>
  <c r="G511" i="1"/>
  <c r="K511" i="1"/>
  <c r="O511" i="1"/>
  <c r="S511" i="1"/>
  <c r="W511" i="1"/>
  <c r="AA511" i="1"/>
  <c r="AE511" i="1"/>
  <c r="AI511" i="1"/>
  <c r="J511" i="1"/>
  <c r="P511" i="1"/>
  <c r="U511" i="1"/>
  <c r="Z511" i="1"/>
  <c r="AF511" i="1"/>
  <c r="F511" i="1"/>
  <c r="L511" i="1"/>
  <c r="Q511" i="1"/>
  <c r="V511" i="1"/>
  <c r="AB511" i="1"/>
  <c r="AG511" i="1"/>
  <c r="H511" i="1"/>
  <c r="M511" i="1"/>
  <c r="R511" i="1"/>
  <c r="X511" i="1"/>
  <c r="AC511" i="1"/>
  <c r="AH511" i="1"/>
  <c r="I511" i="1"/>
  <c r="AD511" i="1"/>
  <c r="N511" i="1"/>
  <c r="AJ511" i="1"/>
  <c r="T511" i="1"/>
  <c r="Y511" i="1"/>
  <c r="S507" i="1"/>
  <c r="S506" i="1" s="1" a="1"/>
  <c r="S506" i="1" s="1"/>
  <c r="S510" i="1" s="1"/>
  <c r="Q507" i="1"/>
  <c r="Q506" i="1" s="1" a="1"/>
  <c r="Q506" i="1" s="1"/>
  <c r="Q510" i="1" s="1"/>
  <c r="Y507" i="1"/>
  <c r="Y506" i="1" s="1" a="1"/>
  <c r="Y506" i="1" s="1"/>
  <c r="Y510" i="1" s="1"/>
  <c r="AC507" i="1"/>
  <c r="AC506" i="1" s="1" a="1"/>
  <c r="AC506" i="1" s="1"/>
  <c r="AC510" i="1" s="1"/>
  <c r="K508" i="1"/>
  <c r="W507" i="1"/>
  <c r="W506" i="1" s="1" a="1"/>
  <c r="W506" i="1" s="1"/>
  <c r="W510" i="1" s="1"/>
  <c r="J508" i="1"/>
  <c r="Z507" i="1"/>
  <c r="Z506" i="1" s="1" a="1"/>
  <c r="Z506" i="1" s="1"/>
  <c r="Z510" i="1" s="1"/>
  <c r="I508" i="1"/>
  <c r="M507" i="1"/>
  <c r="M506" i="1" s="1" a="1"/>
  <c r="M506" i="1" s="1"/>
  <c r="M510" i="1" s="1"/>
  <c r="Y508" i="1"/>
  <c r="AC508" i="1"/>
  <c r="F508" i="1"/>
  <c r="J507" i="1"/>
  <c r="J506" i="1" s="1" a="1"/>
  <c r="J506" i="1" s="1"/>
  <c r="J510" i="1" s="1"/>
  <c r="N508" i="1"/>
  <c r="R508" i="1"/>
  <c r="R507" i="1"/>
  <c r="R506" i="1" s="1" a="1"/>
  <c r="R506" i="1" s="1"/>
  <c r="R510" i="1" s="1"/>
  <c r="V507" i="1"/>
  <c r="V506" i="1" s="1" a="1"/>
  <c r="V506" i="1" s="1"/>
  <c r="V510" i="1" s="1"/>
  <c r="AD508" i="1"/>
  <c r="O508" i="1"/>
  <c r="AA508" i="1"/>
  <c r="L507" i="1"/>
  <c r="L506" i="1" s="1" a="1"/>
  <c r="L506" i="1" s="1"/>
  <c r="L510" i="1" s="1"/>
  <c r="G507" i="1"/>
  <c r="G506" i="1" s="1" a="1"/>
  <c r="G506" i="1" s="1"/>
  <c r="G510" i="1" s="1"/>
  <c r="I507" i="1"/>
  <c r="I506" i="1" s="1" a="1"/>
  <c r="I506" i="1" s="1"/>
  <c r="I510" i="1" s="1"/>
  <c r="M508" i="1"/>
  <c r="Q508" i="1"/>
  <c r="U507" i="1"/>
  <c r="U506" i="1" s="1" a="1"/>
  <c r="U506" i="1" s="1"/>
  <c r="U510" i="1" s="1"/>
  <c r="U508" i="1"/>
  <c r="AG507" i="1"/>
  <c r="AG506" i="1" s="1" a="1"/>
  <c r="AG506" i="1" s="1"/>
  <c r="AG510" i="1" s="1"/>
  <c r="K507" i="1"/>
  <c r="K506" i="1" s="1" a="1"/>
  <c r="K506" i="1" s="1"/>
  <c r="K510" i="1" s="1"/>
  <c r="W508" i="1"/>
  <c r="G508" i="1"/>
  <c r="AE508" i="1"/>
  <c r="AE507" i="1"/>
  <c r="AE506" i="1" s="1" a="1"/>
  <c r="AE506" i="1" s="1"/>
  <c r="AE510" i="1" s="1"/>
  <c r="AB507" i="1"/>
  <c r="AB506" i="1" s="1" a="1"/>
  <c r="AB506" i="1" s="1"/>
  <c r="AB510" i="1" s="1"/>
  <c r="AF507" i="1"/>
  <c r="AF506" i="1" s="1" a="1"/>
  <c r="AF506" i="1" s="1"/>
  <c r="AF510" i="1" s="1"/>
  <c r="H507" i="1"/>
  <c r="H506" i="1" s="1" a="1"/>
  <c r="H506" i="1" s="1"/>
  <c r="H510" i="1" s="1"/>
  <c r="T507" i="1"/>
  <c r="T506" i="1" s="1" a="1"/>
  <c r="T506" i="1" s="1"/>
  <c r="T510" i="1" s="1"/>
  <c r="V508" i="1"/>
  <c r="H508" i="1"/>
  <c r="AA507" i="1"/>
  <c r="AA506" i="1" s="1" a="1"/>
  <c r="AA506" i="1" s="1"/>
  <c r="AA510" i="1" s="1"/>
  <c r="T508" i="1"/>
  <c r="X508" i="1"/>
  <c r="AB508" i="1"/>
  <c r="F507" i="1"/>
  <c r="F506" i="1" s="1" a="1"/>
  <c r="F506" i="1" s="1"/>
  <c r="F510" i="1" s="1"/>
  <c r="AD507" i="1"/>
  <c r="AD506" i="1" s="1" a="1"/>
  <c r="AD506" i="1" s="1"/>
  <c r="AD510" i="1" s="1"/>
  <c r="O507" i="1"/>
  <c r="O506" i="1" s="1" a="1"/>
  <c r="O506" i="1" s="1"/>
  <c r="O510" i="1" s="1"/>
  <c r="X507" i="1"/>
  <c r="X506" i="1" s="1" a="1"/>
  <c r="X506" i="1" s="1"/>
  <c r="X510" i="1" s="1"/>
  <c r="AF508" i="1"/>
  <c r="N507" i="1"/>
  <c r="N506" i="1" s="1" a="1"/>
  <c r="N506" i="1" s="1"/>
  <c r="N510" i="1" s="1"/>
  <c r="P508" i="1"/>
  <c r="P507" i="1"/>
  <c r="P506" i="1" s="1" a="1"/>
  <c r="P506" i="1" s="1"/>
  <c r="P510" i="1" s="1"/>
  <c r="AI507" i="1"/>
  <c r="AI506" i="1" s="1" a="1"/>
  <c r="AI506" i="1" s="1"/>
  <c r="AI510" i="1" s="1"/>
  <c r="AJ508" i="1"/>
  <c r="AJ507" i="1"/>
  <c r="AJ506" i="1" s="1" a="1"/>
  <c r="AJ506" i="1" s="1"/>
  <c r="AJ510" i="1" s="1"/>
  <c r="AI508" i="1"/>
  <c r="AH508" i="1"/>
  <c r="AH507" i="1"/>
  <c r="AH506" i="1" s="1" a="1"/>
  <c r="AH506" i="1" s="1"/>
  <c r="AH510" i="1" s="1"/>
  <c r="H535" i="1"/>
  <c r="L535" i="1"/>
  <c r="P535" i="1"/>
  <c r="T535" i="1"/>
  <c r="X535" i="1"/>
  <c r="AB535" i="1"/>
  <c r="AF535" i="1"/>
  <c r="AJ535" i="1"/>
  <c r="I535" i="1"/>
  <c r="M535" i="1"/>
  <c r="Q535" i="1"/>
  <c r="U535" i="1"/>
  <c r="Y535" i="1"/>
  <c r="AC535" i="1"/>
  <c r="AG535" i="1"/>
  <c r="F535" i="1"/>
  <c r="J535" i="1"/>
  <c r="N535" i="1"/>
  <c r="R535" i="1"/>
  <c r="V535" i="1"/>
  <c r="Z535" i="1"/>
  <c r="AD535" i="1"/>
  <c r="AH535" i="1"/>
  <c r="S535" i="1"/>
  <c r="AI535" i="1"/>
  <c r="G535" i="1"/>
  <c r="W535" i="1"/>
  <c r="K535" i="1"/>
  <c r="AA535" i="1"/>
  <c r="O535" i="1"/>
  <c r="AE535" i="1"/>
  <c r="G532" i="1"/>
  <c r="G531" i="1"/>
  <c r="G530" i="1" s="1" a="1"/>
  <c r="G530" i="1" s="1"/>
  <c r="G534" i="1" s="1"/>
  <c r="S531" i="1"/>
  <c r="S530" i="1" s="1" a="1"/>
  <c r="S530" i="1" s="1"/>
  <c r="S534" i="1" s="1"/>
  <c r="Q531" i="1"/>
  <c r="Q530" i="1" s="1" a="1"/>
  <c r="Q530" i="1" s="1"/>
  <c r="Q534" i="1" s="1"/>
  <c r="F532" i="1"/>
  <c r="N531" i="1"/>
  <c r="N530" i="1" s="1" a="1"/>
  <c r="N530" i="1" s="1"/>
  <c r="N534" i="1" s="1"/>
  <c r="R531" i="1"/>
  <c r="R530" i="1" s="1" a="1"/>
  <c r="R530" i="1" s="1"/>
  <c r="R534" i="1" s="1"/>
  <c r="V531" i="1"/>
  <c r="V530" i="1" s="1" a="1"/>
  <c r="V530" i="1" s="1"/>
  <c r="V534" i="1" s="1"/>
  <c r="AD531" i="1"/>
  <c r="AD530" i="1" s="1" a="1"/>
  <c r="AD530" i="1" s="1"/>
  <c r="AD534" i="1" s="1"/>
  <c r="AD532" i="1"/>
  <c r="I531" i="1"/>
  <c r="I530" i="1" s="1" a="1"/>
  <c r="I530" i="1" s="1"/>
  <c r="I534" i="1" s="1"/>
  <c r="U532" i="1"/>
  <c r="AC531" i="1"/>
  <c r="AC530" i="1" s="1" a="1"/>
  <c r="AC530" i="1" s="1"/>
  <c r="AC534" i="1" s="1"/>
  <c r="K531" i="1"/>
  <c r="K530" i="1" s="1" a="1"/>
  <c r="K530" i="1" s="1"/>
  <c r="K534" i="1" s="1"/>
  <c r="W532" i="1"/>
  <c r="W531" i="1"/>
  <c r="W530" i="1" s="1" a="1"/>
  <c r="W530" i="1" s="1"/>
  <c r="W534" i="1" s="1"/>
  <c r="V532" i="1"/>
  <c r="Z531" i="1"/>
  <c r="Z530" i="1" s="1" a="1"/>
  <c r="Z530" i="1" s="1"/>
  <c r="Z534" i="1" s="1"/>
  <c r="AE532" i="1"/>
  <c r="O531" i="1"/>
  <c r="O530" i="1" s="1" a="1"/>
  <c r="O530" i="1" s="1"/>
  <c r="O534" i="1" s="1"/>
  <c r="AA532" i="1"/>
  <c r="I532" i="1"/>
  <c r="M531" i="1"/>
  <c r="M530" i="1" s="1" a="1"/>
  <c r="M530" i="1" s="1"/>
  <c r="M534" i="1" s="1"/>
  <c r="Y532" i="1"/>
  <c r="Y531" i="1"/>
  <c r="Y530" i="1" s="1" a="1"/>
  <c r="Y530" i="1" s="1"/>
  <c r="Y534" i="1" s="1"/>
  <c r="AC532" i="1"/>
  <c r="AG531" i="1"/>
  <c r="AG530" i="1" s="1" a="1"/>
  <c r="AG530" i="1" s="1"/>
  <c r="AG534" i="1" s="1"/>
  <c r="K532" i="1"/>
  <c r="J531" i="1"/>
  <c r="J530" i="1" s="1" a="1"/>
  <c r="J530" i="1" s="1"/>
  <c r="J534" i="1" s="1"/>
  <c r="N532" i="1"/>
  <c r="F531" i="1"/>
  <c r="F530" i="1" s="1" a="1"/>
  <c r="F530" i="1" s="1"/>
  <c r="F534" i="1" s="1"/>
  <c r="J532" i="1"/>
  <c r="O532" i="1"/>
  <c r="L531" i="1"/>
  <c r="L530" i="1" s="1" a="1"/>
  <c r="L530" i="1" s="1"/>
  <c r="L534" i="1" s="1"/>
  <c r="P532" i="1"/>
  <c r="P531" i="1"/>
  <c r="P530" i="1" s="1" a="1"/>
  <c r="P530" i="1" s="1"/>
  <c r="P534" i="1" s="1"/>
  <c r="T532" i="1"/>
  <c r="AB531" i="1"/>
  <c r="AB530" i="1" s="1" a="1"/>
  <c r="AB530" i="1" s="1"/>
  <c r="AB534" i="1" s="1"/>
  <c r="AF531" i="1"/>
  <c r="AF530" i="1" s="1" a="1"/>
  <c r="AF530" i="1" s="1"/>
  <c r="AF534" i="1" s="1"/>
  <c r="H531" i="1"/>
  <c r="H530" i="1" s="1" a="1"/>
  <c r="H530" i="1" s="1"/>
  <c r="H534" i="1" s="1"/>
  <c r="X531" i="1"/>
  <c r="X530" i="1" s="1" a="1"/>
  <c r="X530" i="1" s="1"/>
  <c r="X534" i="1" s="1"/>
  <c r="AE531" i="1"/>
  <c r="AE530" i="1" s="1" a="1"/>
  <c r="AE530" i="1" s="1"/>
  <c r="AE534" i="1" s="1"/>
  <c r="AA531" i="1"/>
  <c r="AA530" i="1" s="1" a="1"/>
  <c r="AA530" i="1" s="1"/>
  <c r="AA534" i="1" s="1"/>
  <c r="T531" i="1"/>
  <c r="T530" i="1" s="1" a="1"/>
  <c r="T530" i="1" s="1"/>
  <c r="T534" i="1" s="1"/>
  <c r="X532" i="1"/>
  <c r="AB532" i="1"/>
  <c r="M532" i="1"/>
  <c r="Q532" i="1"/>
  <c r="U531" i="1"/>
  <c r="U530" i="1" s="1" a="1"/>
  <c r="U530" i="1" s="1"/>
  <c r="U534" i="1" s="1"/>
  <c r="R532" i="1"/>
  <c r="H532" i="1"/>
  <c r="AF532" i="1"/>
  <c r="AJ532" i="1"/>
  <c r="AJ531" i="1"/>
  <c r="AJ530" i="1" s="1" a="1"/>
  <c r="AJ530" i="1" s="1"/>
  <c r="AJ534" i="1" s="1"/>
  <c r="AI531" i="1"/>
  <c r="AI530" i="1" s="1" a="1"/>
  <c r="AI530" i="1" s="1"/>
  <c r="AI534" i="1" s="1"/>
  <c r="AI532" i="1"/>
  <c r="AH532" i="1"/>
  <c r="AH531" i="1"/>
  <c r="AH530" i="1" s="1" a="1"/>
  <c r="AH530" i="1" s="1"/>
  <c r="AH534" i="1" s="1"/>
  <c r="I589" i="1"/>
  <c r="M589" i="1"/>
  <c r="Q589" i="1"/>
  <c r="U589" i="1"/>
  <c r="Y589" i="1"/>
  <c r="AC589" i="1"/>
  <c r="AG589" i="1"/>
  <c r="F589" i="1"/>
  <c r="J589" i="1"/>
  <c r="N589" i="1"/>
  <c r="R589" i="1"/>
  <c r="V589" i="1"/>
  <c r="Z589" i="1"/>
  <c r="AD589" i="1"/>
  <c r="AH589" i="1"/>
  <c r="G589" i="1"/>
  <c r="K589" i="1"/>
  <c r="O589" i="1"/>
  <c r="S589" i="1"/>
  <c r="W589" i="1"/>
  <c r="AA589" i="1"/>
  <c r="AE589" i="1"/>
  <c r="AI589" i="1"/>
  <c r="L589" i="1"/>
  <c r="AB589" i="1"/>
  <c r="H589" i="1"/>
  <c r="P589" i="1"/>
  <c r="AF589" i="1"/>
  <c r="X589" i="1"/>
  <c r="T589" i="1"/>
  <c r="AJ589" i="1"/>
  <c r="I586" i="1"/>
  <c r="Q586" i="1"/>
  <c r="U585" i="1"/>
  <c r="U584" i="1" s="1" a="1"/>
  <c r="U584" i="1" s="1"/>
  <c r="U588" i="1" s="1"/>
  <c r="U586" i="1"/>
  <c r="Y586" i="1"/>
  <c r="AC585" i="1"/>
  <c r="AC584" i="1" s="1" a="1"/>
  <c r="AC584" i="1" s="1"/>
  <c r="AC588" i="1" s="1"/>
  <c r="AC586" i="1"/>
  <c r="K585" i="1"/>
  <c r="K584" i="1" s="1" a="1"/>
  <c r="K584" i="1" s="1"/>
  <c r="K588" i="1" s="1"/>
  <c r="R586" i="1"/>
  <c r="V586" i="1"/>
  <c r="AD585" i="1"/>
  <c r="AD584" i="1" s="1" a="1"/>
  <c r="AD584" i="1" s="1"/>
  <c r="AD588" i="1" s="1"/>
  <c r="G585" i="1"/>
  <c r="G584" i="1" s="1" a="1"/>
  <c r="G584" i="1" s="1"/>
  <c r="G588" i="1" s="1"/>
  <c r="M585" i="1"/>
  <c r="M584" i="1" s="1" a="1"/>
  <c r="M584" i="1" s="1"/>
  <c r="M588" i="1" s="1"/>
  <c r="M586" i="1"/>
  <c r="Q585" i="1"/>
  <c r="Q584" i="1" s="1" a="1"/>
  <c r="Q584" i="1" s="1"/>
  <c r="Q588" i="1" s="1"/>
  <c r="K586" i="1"/>
  <c r="W585" i="1"/>
  <c r="W584" i="1" s="1" a="1"/>
  <c r="W584" i="1" s="1"/>
  <c r="W588" i="1" s="1"/>
  <c r="N586" i="1"/>
  <c r="R585" i="1"/>
  <c r="R584" i="1" s="1" a="1"/>
  <c r="R584" i="1" s="1"/>
  <c r="R588" i="1" s="1"/>
  <c r="V585" i="1"/>
  <c r="V584" i="1" s="1" a="1"/>
  <c r="V584" i="1" s="1"/>
  <c r="V588" i="1" s="1"/>
  <c r="AD586" i="1"/>
  <c r="AE586" i="1"/>
  <c r="H585" i="1"/>
  <c r="H584" i="1" s="1" a="1"/>
  <c r="H584" i="1" s="1"/>
  <c r="H588" i="1" s="1"/>
  <c r="J586" i="1"/>
  <c r="G586" i="1"/>
  <c r="S585" i="1"/>
  <c r="S584" i="1" s="1" a="1"/>
  <c r="S584" i="1" s="1"/>
  <c r="S588" i="1" s="1"/>
  <c r="F585" i="1"/>
  <c r="F584" i="1" s="1" a="1"/>
  <c r="F584" i="1" s="1"/>
  <c r="F588" i="1" s="1"/>
  <c r="N585" i="1"/>
  <c r="N584" i="1" s="1" a="1"/>
  <c r="N584" i="1" s="1"/>
  <c r="N588" i="1" s="1"/>
  <c r="AA586" i="1"/>
  <c r="T585" i="1"/>
  <c r="T584" i="1" s="1" a="1"/>
  <c r="T584" i="1" s="1"/>
  <c r="T588" i="1" s="1"/>
  <c r="AF585" i="1"/>
  <c r="AF584" i="1" s="1" a="1"/>
  <c r="AF584" i="1" s="1"/>
  <c r="AF588" i="1" s="1"/>
  <c r="I585" i="1"/>
  <c r="I584" i="1" s="1" a="1"/>
  <c r="I584" i="1" s="1"/>
  <c r="I588" i="1" s="1"/>
  <c r="AA585" i="1"/>
  <c r="AA584" i="1" s="1" a="1"/>
  <c r="AA584" i="1" s="1"/>
  <c r="AA588" i="1" s="1"/>
  <c r="P586" i="1"/>
  <c r="AB585" i="1"/>
  <c r="AB584" i="1" s="1" a="1"/>
  <c r="AB584" i="1" s="1"/>
  <c r="AB588" i="1" s="1"/>
  <c r="AG585" i="1"/>
  <c r="AG584" i="1" s="1" a="1"/>
  <c r="AG584" i="1" s="1"/>
  <c r="AG588" i="1" s="1"/>
  <c r="W586" i="1"/>
  <c r="F586" i="1"/>
  <c r="J585" i="1"/>
  <c r="J584" i="1" s="1" a="1"/>
  <c r="J584" i="1" s="1"/>
  <c r="J588" i="1" s="1"/>
  <c r="AE585" i="1"/>
  <c r="AE584" i="1" s="1" a="1"/>
  <c r="AE584" i="1" s="1"/>
  <c r="AE588" i="1" s="1"/>
  <c r="T586" i="1"/>
  <c r="X585" i="1"/>
  <c r="X584" i="1" s="1" a="1"/>
  <c r="X584" i="1" s="1"/>
  <c r="X588" i="1" s="1"/>
  <c r="AB586" i="1"/>
  <c r="AF586" i="1"/>
  <c r="Z585" i="1"/>
  <c r="Z584" i="1" s="1" a="1"/>
  <c r="Z584" i="1" s="1"/>
  <c r="Z588" i="1" s="1"/>
  <c r="Y585" i="1"/>
  <c r="Y584" i="1" s="1" a="1"/>
  <c r="Y584" i="1" s="1"/>
  <c r="Y588" i="1" s="1"/>
  <c r="O586" i="1"/>
  <c r="O585" i="1"/>
  <c r="O584" i="1" s="1" a="1"/>
  <c r="O584" i="1" s="1"/>
  <c r="O588" i="1" s="1"/>
  <c r="H586" i="1"/>
  <c r="L585" i="1"/>
  <c r="L584" i="1" s="1" a="1"/>
  <c r="L584" i="1" s="1"/>
  <c r="L588" i="1" s="1"/>
  <c r="P585" i="1"/>
  <c r="P584" i="1" s="1" a="1"/>
  <c r="P584" i="1" s="1"/>
  <c r="P588" i="1" s="1"/>
  <c r="X586" i="1"/>
  <c r="AJ586" i="1"/>
  <c r="AJ585" i="1"/>
  <c r="AJ584" i="1" s="1" a="1"/>
  <c r="AJ584" i="1" s="1"/>
  <c r="AJ588" i="1" s="1"/>
  <c r="AI586" i="1"/>
  <c r="AI585" i="1"/>
  <c r="AI584" i="1" s="1" a="1"/>
  <c r="AI584" i="1" s="1"/>
  <c r="AI588" i="1" s="1"/>
  <c r="AH586" i="1"/>
  <c r="AH585" i="1"/>
  <c r="AH584" i="1" s="1" a="1"/>
  <c r="AH584" i="1" s="1"/>
  <c r="AH588" i="1" s="1"/>
  <c r="AJ229" i="1"/>
  <c r="AI229" i="1"/>
  <c r="AH229" i="1"/>
  <c r="G225" i="1"/>
  <c r="G224" i="1" s="1" a="1"/>
  <c r="G224" i="1" s="1"/>
  <c r="G228" i="1" s="1"/>
  <c r="M225" i="1"/>
  <c r="M224" i="1" s="1" a="1"/>
  <c r="M224" i="1" s="1"/>
  <c r="M228" i="1" s="1"/>
  <c r="AE225" i="1"/>
  <c r="AE224" i="1" s="1" a="1"/>
  <c r="AE224" i="1" s="1"/>
  <c r="AE228" i="1" s="1"/>
  <c r="U225" i="1"/>
  <c r="U224" i="1" s="1" a="1"/>
  <c r="U224" i="1" s="1"/>
  <c r="U228" i="1" s="1"/>
  <c r="W225" i="1"/>
  <c r="W224" i="1" s="1" a="1"/>
  <c r="W224" i="1" s="1"/>
  <c r="W228" i="1" s="1"/>
  <c r="J225" i="1"/>
  <c r="J224" i="1" s="1" a="1"/>
  <c r="J224" i="1" s="1"/>
  <c r="J228" i="1" s="1"/>
  <c r="L225" i="1"/>
  <c r="P225" i="1"/>
  <c r="G226" i="1"/>
  <c r="G229" i="1" s="1"/>
  <c r="S225" i="1"/>
  <c r="Y225" i="1"/>
  <c r="Y224" i="1" s="1" a="1"/>
  <c r="Y224" i="1" s="1"/>
  <c r="Y228" i="1" s="1"/>
  <c r="AC225" i="1"/>
  <c r="AC224" i="1" s="1" a="1"/>
  <c r="AC224" i="1" s="1"/>
  <c r="AC228" i="1" s="1"/>
  <c r="K225" i="1"/>
  <c r="K224" i="1" s="1" a="1"/>
  <c r="K224" i="1" s="1"/>
  <c r="K228" i="1" s="1"/>
  <c r="F225" i="1"/>
  <c r="F224" i="1" s="1" a="1"/>
  <c r="F224" i="1" s="1"/>
  <c r="F228" i="1" s="1"/>
  <c r="R225" i="1"/>
  <c r="R224" i="1" s="1" a="1"/>
  <c r="R224" i="1" s="1"/>
  <c r="R228" i="1" s="1"/>
  <c r="V225" i="1"/>
  <c r="V224" i="1" s="1" a="1"/>
  <c r="V224" i="1" s="1"/>
  <c r="V228" i="1" s="1"/>
  <c r="Z225" i="1"/>
  <c r="AA225" i="1"/>
  <c r="AA224" i="1" s="1" a="1"/>
  <c r="AA224" i="1" s="1"/>
  <c r="AA228" i="1" s="1"/>
  <c r="X225" i="1"/>
  <c r="AF225" i="1"/>
  <c r="I225" i="1"/>
  <c r="I224" i="1" s="1" a="1"/>
  <c r="I224" i="1" s="1"/>
  <c r="I228" i="1" s="1"/>
  <c r="O225" i="1"/>
  <c r="O224" i="1" s="1" a="1"/>
  <c r="O224" i="1" s="1"/>
  <c r="O228" i="1" s="1"/>
  <c r="AB225" i="1"/>
  <c r="Q225" i="1"/>
  <c r="Q224" i="1" s="1" a="1"/>
  <c r="Q224" i="1" s="1"/>
  <c r="Q228" i="1" s="1"/>
  <c r="AG225" i="1"/>
  <c r="N225" i="1"/>
  <c r="N224" i="1" s="1" a="1"/>
  <c r="N224" i="1" s="1"/>
  <c r="N228" i="1" s="1"/>
  <c r="AD225" i="1"/>
  <c r="AD224" i="1" s="1" a="1"/>
  <c r="AD224" i="1" s="1"/>
  <c r="AD228" i="1" s="1"/>
  <c r="H225" i="1"/>
  <c r="T225" i="1"/>
  <c r="AI225" i="1"/>
  <c r="AI224" i="1" s="1" a="1"/>
  <c r="AI224" i="1" s="1"/>
  <c r="AI228" i="1" s="1"/>
  <c r="AJ226" i="1"/>
  <c r="AJ225" i="1"/>
  <c r="AJ224" i="1" s="1" a="1"/>
  <c r="AJ224" i="1" s="1"/>
  <c r="AJ228" i="1" s="1"/>
  <c r="AI226" i="1"/>
  <c r="AH226" i="1"/>
  <c r="AH225" i="1"/>
  <c r="AH224" i="1" s="1" a="1"/>
  <c r="AH224" i="1" s="1"/>
  <c r="AH228" i="1" s="1"/>
  <c r="S249" i="1"/>
  <c r="I249" i="1"/>
  <c r="I248" i="1" s="1" a="1"/>
  <c r="I248" i="1" s="1"/>
  <c r="I252" i="1" s="1"/>
  <c r="AC249" i="1"/>
  <c r="AG249" i="1"/>
  <c r="N249" i="1"/>
  <c r="N248" i="1" s="1" a="1"/>
  <c r="N248" i="1" s="1"/>
  <c r="N252" i="1" s="1"/>
  <c r="R249" i="1"/>
  <c r="R248" i="1" s="1" a="1"/>
  <c r="R248" i="1" s="1"/>
  <c r="R252" i="1" s="1"/>
  <c r="G249" i="1"/>
  <c r="G248" i="1" s="1" a="1"/>
  <c r="G248" i="1" s="1"/>
  <c r="G252" i="1" s="1"/>
  <c r="U249" i="1"/>
  <c r="U248" i="1" s="1" a="1"/>
  <c r="U248" i="1" s="1"/>
  <c r="U252" i="1" s="1"/>
  <c r="F249" i="1"/>
  <c r="F248" i="1" s="1" a="1"/>
  <c r="F248" i="1" s="1"/>
  <c r="F252" i="1" s="1"/>
  <c r="AD249" i="1"/>
  <c r="AD248" i="1" s="1" a="1"/>
  <c r="AD248" i="1" s="1"/>
  <c r="AD252" i="1" s="1"/>
  <c r="AE249" i="1"/>
  <c r="AE248" i="1" s="1" a="1"/>
  <c r="AE248" i="1" s="1"/>
  <c r="AE252" i="1" s="1"/>
  <c r="Y249" i="1"/>
  <c r="Y248" i="1" s="1" a="1"/>
  <c r="Y248" i="1" s="1"/>
  <c r="Y252" i="1" s="1"/>
  <c r="K249" i="1"/>
  <c r="K248" i="1" s="1" a="1"/>
  <c r="K248" i="1" s="1"/>
  <c r="K252" i="1" s="1"/>
  <c r="V249" i="1"/>
  <c r="V248" i="1" s="1" a="1"/>
  <c r="V248" i="1" s="1"/>
  <c r="V252" i="1" s="1"/>
  <c r="O249" i="1"/>
  <c r="O248" i="1" s="1" a="1"/>
  <c r="O248" i="1" s="1"/>
  <c r="O252" i="1" s="1"/>
  <c r="H249" i="1"/>
  <c r="H248" i="1" s="1" a="1"/>
  <c r="H248" i="1" s="1"/>
  <c r="H252" i="1" s="1"/>
  <c r="P249" i="1"/>
  <c r="P248" i="1" s="1" a="1"/>
  <c r="P248" i="1" s="1"/>
  <c r="P252" i="1" s="1"/>
  <c r="T249" i="1"/>
  <c r="T248" i="1" s="1" a="1"/>
  <c r="T248" i="1" s="1"/>
  <c r="T252" i="1" s="1"/>
  <c r="X249" i="1"/>
  <c r="X248" i="1" s="1" a="1"/>
  <c r="X248" i="1" s="1"/>
  <c r="X252" i="1" s="1"/>
  <c r="AB249" i="1"/>
  <c r="AB248" i="1" s="1" a="1"/>
  <c r="AB248" i="1" s="1"/>
  <c r="AB252" i="1" s="1"/>
  <c r="Q249" i="1"/>
  <c r="Q248" i="1" s="1" a="1"/>
  <c r="Q248" i="1" s="1"/>
  <c r="Q252" i="1" s="1"/>
  <c r="W249" i="1"/>
  <c r="W248" i="1" s="1" a="1"/>
  <c r="W248" i="1" s="1"/>
  <c r="W252" i="1" s="1"/>
  <c r="J249" i="1"/>
  <c r="J248" i="1" s="1" a="1"/>
  <c r="J248" i="1" s="1"/>
  <c r="J252" i="1" s="1"/>
  <c r="Z249" i="1"/>
  <c r="AA249" i="1"/>
  <c r="AA248" i="1" s="1" a="1"/>
  <c r="AA248" i="1" s="1"/>
  <c r="AA252" i="1" s="1"/>
  <c r="L249" i="1"/>
  <c r="AF249" i="1"/>
  <c r="M249" i="1"/>
  <c r="M248" i="1" s="1" a="1"/>
  <c r="M248" i="1" s="1"/>
  <c r="M252" i="1" s="1"/>
  <c r="AJ249" i="1"/>
  <c r="AJ248" i="1" s="1" a="1"/>
  <c r="AJ248" i="1" s="1"/>
  <c r="AJ252" i="1" s="1"/>
  <c r="AJ250" i="1"/>
  <c r="AI249" i="1"/>
  <c r="AI248" i="1" s="1" a="1"/>
  <c r="AI248" i="1" s="1"/>
  <c r="AI252" i="1" s="1"/>
  <c r="AI250" i="1"/>
  <c r="AH249" i="1"/>
  <c r="AH248" i="1" s="1" a="1"/>
  <c r="AH248" i="1" s="1"/>
  <c r="AH252" i="1" s="1"/>
  <c r="AG277" i="1"/>
  <c r="AI277" i="1"/>
  <c r="S273" i="1"/>
  <c r="I273" i="1"/>
  <c r="I272" i="1" s="1" a="1"/>
  <c r="I272" i="1" s="1"/>
  <c r="I276" i="1" s="1"/>
  <c r="Z273" i="1"/>
  <c r="G273" i="1"/>
  <c r="G272" i="1" s="1" a="1"/>
  <c r="G272" i="1" s="1"/>
  <c r="G276" i="1" s="1"/>
  <c r="AC273" i="1"/>
  <c r="AC272" i="1" s="1" a="1"/>
  <c r="AC272" i="1" s="1"/>
  <c r="AC276" i="1" s="1"/>
  <c r="V273" i="1"/>
  <c r="V272" i="1" s="1" a="1"/>
  <c r="V272" i="1" s="1"/>
  <c r="V276" i="1" s="1"/>
  <c r="AD273" i="1"/>
  <c r="AD272" i="1" s="1" a="1"/>
  <c r="AD272" i="1" s="1"/>
  <c r="AD276" i="1" s="1"/>
  <c r="L273" i="1"/>
  <c r="P273" i="1"/>
  <c r="P272" i="1" s="1" a="1"/>
  <c r="P272" i="1" s="1"/>
  <c r="P276" i="1" s="1"/>
  <c r="M273" i="1"/>
  <c r="M272" i="1" s="1" a="1"/>
  <c r="M272" i="1" s="1"/>
  <c r="M276" i="1" s="1"/>
  <c r="Q273" i="1"/>
  <c r="Q272" i="1" s="1" a="1"/>
  <c r="Q272" i="1" s="1"/>
  <c r="Q276" i="1" s="1"/>
  <c r="U273" i="1"/>
  <c r="U272" i="1" s="1" a="1"/>
  <c r="U272" i="1" s="1"/>
  <c r="U276" i="1" s="1"/>
  <c r="AG273" i="1"/>
  <c r="AG272" i="1" s="1" a="1"/>
  <c r="AG272" i="1" s="1"/>
  <c r="AG276" i="1" s="1"/>
  <c r="J273" i="1"/>
  <c r="J272" i="1" s="1" a="1"/>
  <c r="J272" i="1" s="1"/>
  <c r="J276" i="1" s="1"/>
  <c r="K273" i="1"/>
  <c r="K272" i="1" s="1" a="1"/>
  <c r="K272" i="1" s="1"/>
  <c r="K276" i="1" s="1"/>
  <c r="W273" i="1"/>
  <c r="W272" i="1" s="1" a="1"/>
  <c r="W272" i="1" s="1"/>
  <c r="W276" i="1" s="1"/>
  <c r="R273" i="1"/>
  <c r="R272" i="1" s="1" a="1"/>
  <c r="R272" i="1" s="1"/>
  <c r="R276" i="1" s="1"/>
  <c r="AE273" i="1"/>
  <c r="AE272" i="1" s="1" a="1"/>
  <c r="AE272" i="1" s="1"/>
  <c r="AE276" i="1" s="1"/>
  <c r="H273" i="1"/>
  <c r="H272" i="1" s="1" a="1"/>
  <c r="H272" i="1" s="1"/>
  <c r="H276" i="1" s="1"/>
  <c r="F273" i="1"/>
  <c r="F272" i="1" s="1" a="1"/>
  <c r="F272" i="1" s="1"/>
  <c r="F276" i="1" s="1"/>
  <c r="T273" i="1"/>
  <c r="T272" i="1" s="1" a="1"/>
  <c r="T272" i="1" s="1"/>
  <c r="T276" i="1" s="1"/>
  <c r="Y273" i="1"/>
  <c r="Y272" i="1" s="1" a="1"/>
  <c r="Y272" i="1" s="1"/>
  <c r="Y276" i="1" s="1"/>
  <c r="AA273" i="1"/>
  <c r="AA272" i="1" s="1" a="1"/>
  <c r="AA272" i="1" s="1"/>
  <c r="AA276" i="1" s="1"/>
  <c r="X273" i="1"/>
  <c r="X272" i="1" s="1" a="1"/>
  <c r="X272" i="1" s="1"/>
  <c r="X276" i="1" s="1"/>
  <c r="N273" i="1"/>
  <c r="N272" i="1" s="1" a="1"/>
  <c r="N272" i="1" s="1"/>
  <c r="N276" i="1" s="1"/>
  <c r="H274" i="1"/>
  <c r="AB273" i="1"/>
  <c r="AB272" i="1" s="1" a="1"/>
  <c r="AB272" i="1" s="1"/>
  <c r="AB276" i="1" s="1"/>
  <c r="AF273" i="1"/>
  <c r="AF272" i="1" s="1" a="1"/>
  <c r="AF272" i="1" s="1"/>
  <c r="AF276" i="1" s="1"/>
  <c r="O273" i="1"/>
  <c r="O272" i="1" s="1" a="1"/>
  <c r="O272" i="1" s="1"/>
  <c r="O276" i="1" s="1"/>
  <c r="AI273" i="1"/>
  <c r="AI272" i="1" s="1" a="1"/>
  <c r="AI272" i="1" s="1"/>
  <c r="AI276" i="1" s="1"/>
  <c r="AI274" i="1"/>
  <c r="AJ273" i="1"/>
  <c r="AJ272" i="1" s="1" a="1"/>
  <c r="AJ272" i="1" s="1"/>
  <c r="AJ276" i="1" s="1"/>
  <c r="AJ274" i="1"/>
  <c r="AH273" i="1"/>
  <c r="AH272" i="1" s="1" a="1"/>
  <c r="AH272" i="1" s="1"/>
  <c r="AH276" i="1" s="1"/>
  <c r="G301" i="1"/>
  <c r="K301" i="1"/>
  <c r="O301" i="1"/>
  <c r="S301" i="1"/>
  <c r="W301" i="1"/>
  <c r="AA301" i="1"/>
  <c r="AE301" i="1"/>
  <c r="AI301" i="1"/>
  <c r="I301" i="1"/>
  <c r="M301" i="1"/>
  <c r="Q301" i="1"/>
  <c r="U301" i="1"/>
  <c r="Y301" i="1"/>
  <c r="AC301" i="1"/>
  <c r="AG301" i="1"/>
  <c r="H301" i="1"/>
  <c r="P301" i="1"/>
  <c r="X301" i="1"/>
  <c r="AF301" i="1"/>
  <c r="J301" i="1"/>
  <c r="T301" i="1"/>
  <c r="AD301" i="1"/>
  <c r="L301" i="1"/>
  <c r="V301" i="1"/>
  <c r="AH301" i="1"/>
  <c r="N301" i="1"/>
  <c r="Z301" i="1"/>
  <c r="AJ301" i="1"/>
  <c r="F301" i="1"/>
  <c r="R301" i="1"/>
  <c r="AB301" i="1"/>
  <c r="S297" i="1"/>
  <c r="S296" i="1" s="1" a="1"/>
  <c r="S296" i="1" s="1"/>
  <c r="S300" i="1" s="1"/>
  <c r="U298" i="1"/>
  <c r="R298" i="1"/>
  <c r="V298" i="1"/>
  <c r="M298" i="1"/>
  <c r="Q298" i="1"/>
  <c r="Y297" i="1"/>
  <c r="Y296" i="1" s="1" a="1"/>
  <c r="Y296" i="1" s="1"/>
  <c r="Y300" i="1" s="1"/>
  <c r="Y298" i="1"/>
  <c r="AC297" i="1"/>
  <c r="AC296" i="1" s="1" a="1"/>
  <c r="AC296" i="1" s="1"/>
  <c r="AC300" i="1" s="1"/>
  <c r="K297" i="1"/>
  <c r="K296" i="1" s="1" a="1"/>
  <c r="K296" i="1" s="1"/>
  <c r="K300" i="1" s="1"/>
  <c r="W297" i="1"/>
  <c r="W296" i="1" s="1" a="1"/>
  <c r="W296" i="1" s="1"/>
  <c r="W300" i="1" s="1"/>
  <c r="F298" i="1"/>
  <c r="J297" i="1"/>
  <c r="J296" i="1" s="1" a="1"/>
  <c r="J296" i="1" s="1"/>
  <c r="J300" i="1" s="1"/>
  <c r="N298" i="1"/>
  <c r="N297" i="1"/>
  <c r="N296" i="1" s="1" a="1"/>
  <c r="N296" i="1" s="1"/>
  <c r="N300" i="1" s="1"/>
  <c r="AD298" i="1"/>
  <c r="AE298" i="1"/>
  <c r="O298" i="1"/>
  <c r="AA298" i="1"/>
  <c r="L297" i="1"/>
  <c r="L296" i="1" s="1" a="1"/>
  <c r="L296" i="1" s="1"/>
  <c r="L300" i="1" s="1"/>
  <c r="G298" i="1"/>
  <c r="I297" i="1"/>
  <c r="I296" i="1" s="1" a="1"/>
  <c r="I296" i="1" s="1"/>
  <c r="I300" i="1" s="1"/>
  <c r="I298" i="1"/>
  <c r="M297" i="1"/>
  <c r="M296" i="1" s="1" a="1"/>
  <c r="M296" i="1" s="1"/>
  <c r="M300" i="1" s="1"/>
  <c r="Q297" i="1"/>
  <c r="Q296" i="1" s="1" a="1"/>
  <c r="Q296" i="1" s="1"/>
  <c r="Q300" i="1" s="1"/>
  <c r="U297" i="1"/>
  <c r="U296" i="1" s="1" a="1"/>
  <c r="U296" i="1" s="1"/>
  <c r="U300" i="1" s="1"/>
  <c r="AG297" i="1"/>
  <c r="AG296" i="1" s="1" a="1"/>
  <c r="AG296" i="1" s="1"/>
  <c r="AG300" i="1" s="1"/>
  <c r="K298" i="1"/>
  <c r="W298" i="1"/>
  <c r="J298" i="1"/>
  <c r="G297" i="1"/>
  <c r="G296" i="1" s="1" a="1"/>
  <c r="G296" i="1" s="1"/>
  <c r="G300" i="1" s="1"/>
  <c r="AC298" i="1"/>
  <c r="Z297" i="1"/>
  <c r="Z296" i="1" s="1" a="1"/>
  <c r="Z296" i="1" s="1"/>
  <c r="Z300" i="1" s="1"/>
  <c r="O297" i="1"/>
  <c r="O296" i="1" s="1" a="1"/>
  <c r="O296" i="1" s="1"/>
  <c r="O300" i="1" s="1"/>
  <c r="P298" i="1"/>
  <c r="P297" i="1"/>
  <c r="P296" i="1" s="1" a="1"/>
  <c r="P296" i="1" s="1"/>
  <c r="P300" i="1" s="1"/>
  <c r="X298" i="1"/>
  <c r="AF297" i="1"/>
  <c r="AF296" i="1" s="1" a="1"/>
  <c r="AF296" i="1" s="1"/>
  <c r="AF300" i="1" s="1"/>
  <c r="AF298" i="1"/>
  <c r="R297" i="1"/>
  <c r="R296" i="1" s="1" a="1"/>
  <c r="R296" i="1" s="1"/>
  <c r="R300" i="1" s="1"/>
  <c r="T298" i="1"/>
  <c r="F297" i="1"/>
  <c r="F296" i="1" s="1" a="1"/>
  <c r="F296" i="1" s="1"/>
  <c r="F300" i="1" s="1"/>
  <c r="AD297" i="1"/>
  <c r="AD296" i="1" s="1" a="1"/>
  <c r="AD296" i="1" s="1"/>
  <c r="AD300" i="1" s="1"/>
  <c r="AE297" i="1"/>
  <c r="AE296" i="1" s="1" a="1"/>
  <c r="AE296" i="1" s="1"/>
  <c r="AE300" i="1" s="1"/>
  <c r="AA297" i="1"/>
  <c r="AA296" i="1" s="1" a="1"/>
  <c r="AA296" i="1" s="1"/>
  <c r="AA300" i="1" s="1"/>
  <c r="H298" i="1"/>
  <c r="H297" i="1"/>
  <c r="H296" i="1" s="1" a="1"/>
  <c r="H296" i="1" s="1"/>
  <c r="H300" i="1" s="1"/>
  <c r="T297" i="1"/>
  <c r="T296" i="1" s="1" a="1"/>
  <c r="T296" i="1" s="1"/>
  <c r="T300" i="1" s="1"/>
  <c r="AB298" i="1"/>
  <c r="AB297" i="1"/>
  <c r="AB296" i="1" s="1" a="1"/>
  <c r="AB296" i="1" s="1"/>
  <c r="AB300" i="1" s="1"/>
  <c r="V297" i="1"/>
  <c r="V296" i="1" s="1" a="1"/>
  <c r="V296" i="1" s="1"/>
  <c r="V300" i="1" s="1"/>
  <c r="X297" i="1"/>
  <c r="X296" i="1" s="1" a="1"/>
  <c r="X296" i="1" s="1"/>
  <c r="X300" i="1" s="1"/>
  <c r="AI297" i="1"/>
  <c r="AI296" i="1" s="1" a="1"/>
  <c r="AI296" i="1" s="1"/>
  <c r="AI300" i="1" s="1"/>
  <c r="AI298" i="1"/>
  <c r="AJ297" i="1"/>
  <c r="AJ296" i="1" s="1" a="1"/>
  <c r="AJ296" i="1" s="1"/>
  <c r="AJ300" i="1" s="1"/>
  <c r="AJ298" i="1"/>
  <c r="AH298" i="1"/>
  <c r="AH297" i="1"/>
  <c r="AH296" i="1" s="1" a="1"/>
  <c r="AH296" i="1" s="1"/>
  <c r="AH300" i="1" s="1"/>
  <c r="F325" i="1"/>
  <c r="J325" i="1"/>
  <c r="N325" i="1"/>
  <c r="R325" i="1"/>
  <c r="V325" i="1"/>
  <c r="Z325" i="1"/>
  <c r="AD325" i="1"/>
  <c r="AH325" i="1"/>
  <c r="H325" i="1"/>
  <c r="L325" i="1"/>
  <c r="P325" i="1"/>
  <c r="T325" i="1"/>
  <c r="X325" i="1"/>
  <c r="AB325" i="1"/>
  <c r="AF325" i="1"/>
  <c r="AJ325" i="1"/>
  <c r="I325" i="1"/>
  <c r="Q325" i="1"/>
  <c r="Y325" i="1"/>
  <c r="AG325" i="1"/>
  <c r="K325" i="1"/>
  <c r="S325" i="1"/>
  <c r="AA325" i="1"/>
  <c r="AI325" i="1"/>
  <c r="M325" i="1"/>
  <c r="U325" i="1"/>
  <c r="AC325" i="1"/>
  <c r="O325" i="1"/>
  <c r="W325" i="1"/>
  <c r="AE325" i="1"/>
  <c r="G325" i="1"/>
  <c r="S321" i="1"/>
  <c r="S320" i="1" s="1" a="1"/>
  <c r="S320" i="1" s="1"/>
  <c r="S324" i="1" s="1"/>
  <c r="M321" i="1"/>
  <c r="M320" i="1" s="1" a="1"/>
  <c r="M320" i="1" s="1"/>
  <c r="M324" i="1" s="1"/>
  <c r="Q321" i="1"/>
  <c r="Q320" i="1" s="1" a="1"/>
  <c r="Q320" i="1" s="1"/>
  <c r="Q324" i="1" s="1"/>
  <c r="Q322" i="1"/>
  <c r="U321" i="1"/>
  <c r="U320" i="1" s="1" a="1"/>
  <c r="U320" i="1" s="1"/>
  <c r="U324" i="1" s="1"/>
  <c r="Y321" i="1"/>
  <c r="Y320" i="1" s="1" a="1"/>
  <c r="Y320" i="1" s="1"/>
  <c r="Y324" i="1" s="1"/>
  <c r="W321" i="1"/>
  <c r="W320" i="1" s="1" a="1"/>
  <c r="W320" i="1" s="1"/>
  <c r="W324" i="1" s="1"/>
  <c r="F322" i="1"/>
  <c r="F321" i="1"/>
  <c r="F320" i="1" s="1" a="1"/>
  <c r="F320" i="1" s="1"/>
  <c r="F324" i="1" s="1"/>
  <c r="J322" i="1"/>
  <c r="J321" i="1"/>
  <c r="J320" i="1" s="1" a="1"/>
  <c r="J320" i="1" s="1"/>
  <c r="J324" i="1" s="1"/>
  <c r="N322" i="1"/>
  <c r="N321" i="1"/>
  <c r="N320" i="1" s="1" a="1"/>
  <c r="N320" i="1" s="1"/>
  <c r="N324" i="1" s="1"/>
  <c r="V321" i="1"/>
  <c r="V320" i="1" s="1" a="1"/>
  <c r="V320" i="1" s="1"/>
  <c r="V324" i="1" s="1"/>
  <c r="Z321" i="1"/>
  <c r="Z320" i="1" s="1" a="1"/>
  <c r="Z320" i="1" s="1"/>
  <c r="Z324" i="1" s="1"/>
  <c r="AD322" i="1"/>
  <c r="G322" i="1"/>
  <c r="I321" i="1"/>
  <c r="I320" i="1" s="1" a="1"/>
  <c r="I320" i="1" s="1"/>
  <c r="I324" i="1" s="1"/>
  <c r="M322" i="1"/>
  <c r="AC322" i="1"/>
  <c r="AG321" i="1"/>
  <c r="AG320" i="1" s="1" a="1"/>
  <c r="AG320" i="1" s="1"/>
  <c r="AG324" i="1" s="1"/>
  <c r="K321" i="1"/>
  <c r="K320" i="1" s="1" a="1"/>
  <c r="K320" i="1" s="1"/>
  <c r="K324" i="1" s="1"/>
  <c r="W322" i="1"/>
  <c r="O322" i="1"/>
  <c r="P322" i="1"/>
  <c r="G321" i="1"/>
  <c r="G320" i="1" s="1" a="1"/>
  <c r="G320" i="1" s="1"/>
  <c r="G324" i="1" s="1"/>
  <c r="R322" i="1"/>
  <c r="AE322" i="1"/>
  <c r="AA321" i="1"/>
  <c r="AA320" i="1" s="1" a="1"/>
  <c r="AA320" i="1" s="1"/>
  <c r="AA324" i="1" s="1"/>
  <c r="AA322" i="1"/>
  <c r="L321" i="1"/>
  <c r="L320" i="1" s="1" a="1"/>
  <c r="L320" i="1" s="1"/>
  <c r="L324" i="1" s="1"/>
  <c r="AF321" i="1"/>
  <c r="AF320" i="1" s="1" a="1"/>
  <c r="AF320" i="1" s="1"/>
  <c r="AF324" i="1" s="1"/>
  <c r="I322" i="1"/>
  <c r="V322" i="1"/>
  <c r="U322" i="1"/>
  <c r="AC321" i="1"/>
  <c r="AC320" i="1" s="1" a="1"/>
  <c r="AC320" i="1" s="1"/>
  <c r="AC324" i="1" s="1"/>
  <c r="R321" i="1"/>
  <c r="R320" i="1" s="1" a="1"/>
  <c r="R320" i="1" s="1"/>
  <c r="R324" i="1" s="1"/>
  <c r="T322" i="1"/>
  <c r="K322" i="1"/>
  <c r="AE321" i="1"/>
  <c r="AE320" i="1" s="1" a="1"/>
  <c r="AE320" i="1" s="1"/>
  <c r="AE324" i="1" s="1"/>
  <c r="AF322" i="1"/>
  <c r="Y322" i="1"/>
  <c r="AD321" i="1"/>
  <c r="AD320" i="1" s="1" a="1"/>
  <c r="AD320" i="1" s="1"/>
  <c r="AD324" i="1" s="1"/>
  <c r="O321" i="1"/>
  <c r="O320" i="1" s="1" a="1"/>
  <c r="O320" i="1" s="1"/>
  <c r="O324" i="1" s="1"/>
  <c r="H322" i="1"/>
  <c r="H321" i="1"/>
  <c r="H320" i="1" s="1" a="1"/>
  <c r="H320" i="1" s="1"/>
  <c r="H324" i="1" s="1"/>
  <c r="T321" i="1"/>
  <c r="T320" i="1" s="1" a="1"/>
  <c r="T320" i="1" s="1"/>
  <c r="T324" i="1" s="1"/>
  <c r="X322" i="1"/>
  <c r="X321" i="1"/>
  <c r="X320" i="1" s="1" a="1"/>
  <c r="X320" i="1" s="1"/>
  <c r="X324" i="1" s="1"/>
  <c r="AB321" i="1"/>
  <c r="AB320" i="1" s="1" a="1"/>
  <c r="AB320" i="1" s="1"/>
  <c r="AB324" i="1" s="1"/>
  <c r="P321" i="1"/>
  <c r="P320" i="1" s="1" a="1"/>
  <c r="P320" i="1" s="1"/>
  <c r="P324" i="1" s="1"/>
  <c r="AB322" i="1"/>
  <c r="AJ322" i="1"/>
  <c r="AJ321" i="1"/>
  <c r="AJ320" i="1" s="1" a="1"/>
  <c r="AJ320" i="1" s="1"/>
  <c r="AJ324" i="1" s="1"/>
  <c r="AI322" i="1"/>
  <c r="AI321" i="1"/>
  <c r="AI320" i="1" s="1" a="1"/>
  <c r="AI320" i="1" s="1"/>
  <c r="AI324" i="1" s="1"/>
  <c r="AH322" i="1"/>
  <c r="AH321" i="1"/>
  <c r="AH320" i="1" s="1" a="1"/>
  <c r="AH320" i="1" s="1"/>
  <c r="AH324" i="1" s="1"/>
  <c r="H349" i="1"/>
  <c r="L349" i="1"/>
  <c r="P349" i="1"/>
  <c r="T349" i="1"/>
  <c r="X349" i="1"/>
  <c r="AB349" i="1"/>
  <c r="AF349" i="1"/>
  <c r="AJ349" i="1"/>
  <c r="G349" i="1"/>
  <c r="M349" i="1"/>
  <c r="R349" i="1"/>
  <c r="W349" i="1"/>
  <c r="AC349" i="1"/>
  <c r="AH349" i="1"/>
  <c r="I349" i="1"/>
  <c r="N349" i="1"/>
  <c r="S349" i="1"/>
  <c r="Y349" i="1"/>
  <c r="AD349" i="1"/>
  <c r="AI349" i="1"/>
  <c r="J349" i="1"/>
  <c r="O349" i="1"/>
  <c r="U349" i="1"/>
  <c r="Z349" i="1"/>
  <c r="AE349" i="1"/>
  <c r="K349" i="1"/>
  <c r="AG349" i="1"/>
  <c r="Q349" i="1"/>
  <c r="V349" i="1"/>
  <c r="F349" i="1"/>
  <c r="AA349" i="1"/>
  <c r="G345" i="1"/>
  <c r="G344" i="1" s="1" a="1"/>
  <c r="G344" i="1" s="1"/>
  <c r="G348" i="1" s="1"/>
  <c r="U345" i="1"/>
  <c r="U344" i="1" s="1" a="1"/>
  <c r="U344" i="1" s="1"/>
  <c r="U348" i="1" s="1"/>
  <c r="U346" i="1"/>
  <c r="Y345" i="1"/>
  <c r="Y344" i="1" s="1" a="1"/>
  <c r="Y344" i="1" s="1"/>
  <c r="Y348" i="1" s="1"/>
  <c r="F345" i="1"/>
  <c r="F344" i="1" s="1" a="1"/>
  <c r="F344" i="1" s="1"/>
  <c r="F348" i="1" s="1"/>
  <c r="J345" i="1"/>
  <c r="J344" i="1" s="1" a="1"/>
  <c r="J344" i="1" s="1"/>
  <c r="J348" i="1" s="1"/>
  <c r="N345" i="1"/>
  <c r="N344" i="1" s="1" a="1"/>
  <c r="N344" i="1" s="1"/>
  <c r="N348" i="1" s="1"/>
  <c r="R346" i="1"/>
  <c r="AD345" i="1"/>
  <c r="AD344" i="1" s="1" a="1"/>
  <c r="AD344" i="1" s="1"/>
  <c r="AD348" i="1" s="1"/>
  <c r="AD346" i="1"/>
  <c r="I346" i="1"/>
  <c r="Q346" i="1"/>
  <c r="Q345" i="1"/>
  <c r="Q344" i="1" s="1" a="1"/>
  <c r="Q344" i="1" s="1"/>
  <c r="Q348" i="1" s="1"/>
  <c r="Y346" i="1"/>
  <c r="AC345" i="1"/>
  <c r="AC344" i="1" s="1" a="1"/>
  <c r="AC344" i="1" s="1"/>
  <c r="AC348" i="1" s="1"/>
  <c r="AG345" i="1"/>
  <c r="AG344" i="1" s="1" a="1"/>
  <c r="AG344" i="1" s="1"/>
  <c r="AG348" i="1" s="1"/>
  <c r="K345" i="1"/>
  <c r="K344" i="1" s="1" a="1"/>
  <c r="K344" i="1" s="1"/>
  <c r="K348" i="1" s="1"/>
  <c r="F346" i="1"/>
  <c r="V346" i="1"/>
  <c r="AE346" i="1"/>
  <c r="AA346" i="1"/>
  <c r="AA345" i="1"/>
  <c r="AA344" i="1" s="1" a="1"/>
  <c r="AA344" i="1" s="1"/>
  <c r="AA348" i="1" s="1"/>
  <c r="P345" i="1"/>
  <c r="P344" i="1" s="1" a="1"/>
  <c r="P344" i="1" s="1"/>
  <c r="P348" i="1" s="1"/>
  <c r="P346" i="1"/>
  <c r="S345" i="1"/>
  <c r="S344" i="1" s="1" a="1"/>
  <c r="S344" i="1" s="1"/>
  <c r="S348" i="1" s="1"/>
  <c r="I345" i="1"/>
  <c r="I344" i="1" s="1" a="1"/>
  <c r="I344" i="1" s="1"/>
  <c r="I348" i="1" s="1"/>
  <c r="M345" i="1"/>
  <c r="M344" i="1" s="1" a="1"/>
  <c r="M344" i="1" s="1"/>
  <c r="M348" i="1" s="1"/>
  <c r="AC346" i="1"/>
  <c r="K346" i="1"/>
  <c r="W346" i="1"/>
  <c r="W345" i="1"/>
  <c r="W344" i="1" s="1" a="1"/>
  <c r="W344" i="1" s="1"/>
  <c r="W348" i="1" s="1"/>
  <c r="G346" i="1"/>
  <c r="Z345" i="1"/>
  <c r="Z344" i="1" s="1" a="1"/>
  <c r="Z344" i="1" s="1"/>
  <c r="Z348" i="1" s="1"/>
  <c r="T345" i="1"/>
  <c r="T344" i="1" s="1" a="1"/>
  <c r="T344" i="1" s="1"/>
  <c r="T348" i="1" s="1"/>
  <c r="X346" i="1"/>
  <c r="X345" i="1"/>
  <c r="X344" i="1" s="1" a="1"/>
  <c r="X344" i="1" s="1"/>
  <c r="X348" i="1" s="1"/>
  <c r="AF345" i="1"/>
  <c r="AF344" i="1" s="1" a="1"/>
  <c r="AF344" i="1" s="1"/>
  <c r="AF348" i="1" s="1"/>
  <c r="V345" i="1"/>
  <c r="V344" i="1" s="1" a="1"/>
  <c r="V344" i="1" s="1"/>
  <c r="V348" i="1" s="1"/>
  <c r="AF346" i="1"/>
  <c r="H346" i="1"/>
  <c r="M346" i="1"/>
  <c r="N346" i="1"/>
  <c r="R345" i="1"/>
  <c r="R344" i="1" s="1" a="1"/>
  <c r="R344" i="1" s="1"/>
  <c r="R348" i="1" s="1"/>
  <c r="O346" i="1"/>
  <c r="O345" i="1"/>
  <c r="O344" i="1" s="1" a="1"/>
  <c r="O344" i="1" s="1"/>
  <c r="O348" i="1" s="1"/>
  <c r="H345" i="1"/>
  <c r="H344" i="1" s="1" a="1"/>
  <c r="H344" i="1" s="1"/>
  <c r="H348" i="1" s="1"/>
  <c r="AB345" i="1"/>
  <c r="AB344" i="1" s="1" a="1"/>
  <c r="AB344" i="1" s="1"/>
  <c r="AB348" i="1" s="1"/>
  <c r="J346" i="1"/>
  <c r="AE345" i="1"/>
  <c r="AE344" i="1" s="1" a="1"/>
  <c r="AE344" i="1" s="1"/>
  <c r="AE348" i="1" s="1"/>
  <c r="L345" i="1"/>
  <c r="L344" i="1" s="1" a="1"/>
  <c r="L344" i="1" s="1"/>
  <c r="L348" i="1" s="1"/>
  <c r="T346" i="1"/>
  <c r="AB346" i="1"/>
  <c r="AJ346" i="1"/>
  <c r="AJ345" i="1"/>
  <c r="AJ344" i="1" s="1" a="1"/>
  <c r="AJ344" i="1" s="1"/>
  <c r="AJ348" i="1" s="1"/>
  <c r="AI345" i="1"/>
  <c r="AI344" i="1" s="1" a="1"/>
  <c r="AI344" i="1" s="1"/>
  <c r="AI348" i="1" s="1"/>
  <c r="AI346" i="1"/>
  <c r="AH345" i="1"/>
  <c r="AH344" i="1" s="1" a="1"/>
  <c r="AH344" i="1" s="1"/>
  <c r="AH348" i="1" s="1"/>
  <c r="AH346" i="1"/>
  <c r="H373" i="1"/>
  <c r="L373" i="1"/>
  <c r="P373" i="1"/>
  <c r="T373" i="1"/>
  <c r="X373" i="1"/>
  <c r="AB373" i="1"/>
  <c r="AF373" i="1"/>
  <c r="AJ373" i="1"/>
  <c r="I373" i="1"/>
  <c r="M373" i="1"/>
  <c r="Q373" i="1"/>
  <c r="U373" i="1"/>
  <c r="Y373" i="1"/>
  <c r="AC373" i="1"/>
  <c r="AG373" i="1"/>
  <c r="F373" i="1"/>
  <c r="J373" i="1"/>
  <c r="N373" i="1"/>
  <c r="R373" i="1"/>
  <c r="V373" i="1"/>
  <c r="Z373" i="1"/>
  <c r="AD373" i="1"/>
  <c r="AH373" i="1"/>
  <c r="G373" i="1"/>
  <c r="W373" i="1"/>
  <c r="K373" i="1"/>
  <c r="AA373" i="1"/>
  <c r="O373" i="1"/>
  <c r="AE373" i="1"/>
  <c r="AI373" i="1"/>
  <c r="S373" i="1"/>
  <c r="I369" i="1"/>
  <c r="I368" i="1" s="1" a="1"/>
  <c r="I368" i="1" s="1"/>
  <c r="I372" i="1" s="1"/>
  <c r="M369" i="1"/>
  <c r="M368" i="1" s="1" a="1"/>
  <c r="M368" i="1" s="1"/>
  <c r="M372" i="1" s="1"/>
  <c r="Q369" i="1"/>
  <c r="Q368" i="1" s="1" a="1"/>
  <c r="Q368" i="1" s="1"/>
  <c r="Q372" i="1" s="1"/>
  <c r="Y369" i="1"/>
  <c r="Y368" i="1" s="1" a="1"/>
  <c r="Y368" i="1" s="1"/>
  <c r="Y372" i="1" s="1"/>
  <c r="K369" i="1"/>
  <c r="K368" i="1" s="1" a="1"/>
  <c r="K368" i="1" s="1"/>
  <c r="K372" i="1" s="1"/>
  <c r="AD370" i="1"/>
  <c r="G369" i="1"/>
  <c r="G368" i="1" s="1" a="1"/>
  <c r="G368" i="1" s="1"/>
  <c r="G372" i="1" s="1"/>
  <c r="AG369" i="1"/>
  <c r="AG368" i="1" s="1" a="1"/>
  <c r="AG368" i="1" s="1"/>
  <c r="AG372" i="1" s="1"/>
  <c r="W369" i="1"/>
  <c r="W368" i="1" s="1" a="1"/>
  <c r="W368" i="1" s="1"/>
  <c r="W372" i="1" s="1"/>
  <c r="N369" i="1"/>
  <c r="N368" i="1" s="1" a="1"/>
  <c r="N368" i="1" s="1"/>
  <c r="N372" i="1" s="1"/>
  <c r="V369" i="1"/>
  <c r="V368" i="1" s="1" a="1"/>
  <c r="V368" i="1" s="1"/>
  <c r="V372" i="1" s="1"/>
  <c r="O369" i="1"/>
  <c r="O368" i="1" s="1" a="1"/>
  <c r="O368" i="1" s="1"/>
  <c r="O372" i="1" s="1"/>
  <c r="AA369" i="1"/>
  <c r="AA368" i="1" s="1" a="1"/>
  <c r="AA368" i="1" s="1"/>
  <c r="AA372" i="1" s="1"/>
  <c r="H370" i="1"/>
  <c r="S369" i="1"/>
  <c r="S368" i="1" s="1" a="1"/>
  <c r="S368" i="1" s="1"/>
  <c r="S372" i="1" s="1"/>
  <c r="M370" i="1"/>
  <c r="Q370" i="1"/>
  <c r="Y370" i="1"/>
  <c r="AC370" i="1"/>
  <c r="W370" i="1"/>
  <c r="F370" i="1"/>
  <c r="F369" i="1"/>
  <c r="F368" i="1" s="1" a="1"/>
  <c r="F368" i="1" s="1"/>
  <c r="F372" i="1" s="1"/>
  <c r="J369" i="1"/>
  <c r="J368" i="1" s="1" a="1"/>
  <c r="J368" i="1" s="1"/>
  <c r="J372" i="1" s="1"/>
  <c r="N370" i="1"/>
  <c r="G370" i="1"/>
  <c r="U370" i="1"/>
  <c r="K370" i="1"/>
  <c r="AE370" i="1"/>
  <c r="AE369" i="1"/>
  <c r="AE368" i="1" s="1" a="1"/>
  <c r="AE368" i="1" s="1"/>
  <c r="AE372" i="1" s="1"/>
  <c r="X369" i="1"/>
  <c r="X368" i="1" s="1" a="1"/>
  <c r="X368" i="1" s="1"/>
  <c r="X372" i="1" s="1"/>
  <c r="AB369" i="1"/>
  <c r="AB368" i="1" s="1" a="1"/>
  <c r="AB368" i="1" s="1"/>
  <c r="AB372" i="1" s="1"/>
  <c r="AB370" i="1"/>
  <c r="J370" i="1"/>
  <c r="X370" i="1"/>
  <c r="AC369" i="1"/>
  <c r="AC368" i="1" s="1" a="1"/>
  <c r="AC368" i="1" s="1"/>
  <c r="AC372" i="1" s="1"/>
  <c r="V370" i="1"/>
  <c r="AD369" i="1"/>
  <c r="AD368" i="1" s="1" a="1"/>
  <c r="AD368" i="1" s="1"/>
  <c r="AD372" i="1" s="1"/>
  <c r="O370" i="1"/>
  <c r="H369" i="1"/>
  <c r="H368" i="1" s="1" a="1"/>
  <c r="H368" i="1" s="1"/>
  <c r="H372" i="1" s="1"/>
  <c r="L369" i="1"/>
  <c r="L368" i="1" s="1" a="1"/>
  <c r="L368" i="1" s="1"/>
  <c r="L372" i="1" s="1"/>
  <c r="P370" i="1"/>
  <c r="Z369" i="1"/>
  <c r="Z368" i="1" s="1" a="1"/>
  <c r="Z368" i="1" s="1"/>
  <c r="Z372" i="1" s="1"/>
  <c r="T370" i="1"/>
  <c r="I370" i="1"/>
  <c r="U369" i="1"/>
  <c r="U368" i="1" s="1" a="1"/>
  <c r="U368" i="1" s="1"/>
  <c r="U372" i="1" s="1"/>
  <c r="R370" i="1"/>
  <c r="R369" i="1"/>
  <c r="R368" i="1" s="1" a="1"/>
  <c r="R368" i="1" s="1"/>
  <c r="R372" i="1" s="1"/>
  <c r="P369" i="1"/>
  <c r="P368" i="1" s="1" a="1"/>
  <c r="P368" i="1" s="1"/>
  <c r="P372" i="1" s="1"/>
  <c r="AF370" i="1"/>
  <c r="AA370" i="1"/>
  <c r="T369" i="1"/>
  <c r="T368" i="1" s="1" a="1"/>
  <c r="T368" i="1" s="1"/>
  <c r="T372" i="1" s="1"/>
  <c r="AF369" i="1"/>
  <c r="AF368" i="1" s="1" a="1"/>
  <c r="AF368" i="1" s="1"/>
  <c r="AF372" i="1" s="1"/>
  <c r="AJ370" i="1"/>
  <c r="AI370" i="1"/>
  <c r="AI369" i="1"/>
  <c r="AI368" i="1" s="1" a="1"/>
  <c r="AI368" i="1" s="1"/>
  <c r="AI372" i="1" s="1"/>
  <c r="AJ369" i="1"/>
  <c r="AJ368" i="1" s="1" a="1"/>
  <c r="AJ368" i="1" s="1"/>
  <c r="AJ372" i="1" s="1"/>
  <c r="AH370" i="1"/>
  <c r="AH369" i="1"/>
  <c r="AH368" i="1" s="1" a="1"/>
  <c r="AH368" i="1" s="1"/>
  <c r="AH372" i="1" s="1"/>
  <c r="F397" i="1"/>
  <c r="J397" i="1"/>
  <c r="N397" i="1"/>
  <c r="R397" i="1"/>
  <c r="V397" i="1"/>
  <c r="Z397" i="1"/>
  <c r="AD397" i="1"/>
  <c r="AH397" i="1"/>
  <c r="G397" i="1"/>
  <c r="K397" i="1"/>
  <c r="O397" i="1"/>
  <c r="S397" i="1"/>
  <c r="W397" i="1"/>
  <c r="AA397" i="1"/>
  <c r="AE397" i="1"/>
  <c r="AI397" i="1"/>
  <c r="H397" i="1"/>
  <c r="L397" i="1"/>
  <c r="P397" i="1"/>
  <c r="T397" i="1"/>
  <c r="X397" i="1"/>
  <c r="AB397" i="1"/>
  <c r="AF397" i="1"/>
  <c r="AJ397" i="1"/>
  <c r="Q397" i="1"/>
  <c r="AG397" i="1"/>
  <c r="U397" i="1"/>
  <c r="AC397" i="1"/>
  <c r="I397" i="1"/>
  <c r="Y397" i="1"/>
  <c r="M397" i="1"/>
  <c r="G393" i="1"/>
  <c r="G392" i="1" s="1" a="1"/>
  <c r="G392" i="1" s="1"/>
  <c r="G396" i="1" s="1"/>
  <c r="I393" i="1"/>
  <c r="I392" i="1" s="1" a="1"/>
  <c r="I392" i="1" s="1"/>
  <c r="I396" i="1" s="1"/>
  <c r="W394" i="1"/>
  <c r="W393" i="1"/>
  <c r="W392" i="1" s="1" a="1"/>
  <c r="W392" i="1" s="1"/>
  <c r="W396" i="1" s="1"/>
  <c r="F393" i="1"/>
  <c r="F392" i="1" s="1" a="1"/>
  <c r="F392" i="1" s="1"/>
  <c r="F396" i="1" s="1"/>
  <c r="J394" i="1"/>
  <c r="V394" i="1"/>
  <c r="AD394" i="1"/>
  <c r="S393" i="1"/>
  <c r="S392" i="1" s="1" a="1"/>
  <c r="S392" i="1" s="1"/>
  <c r="S396" i="1" s="1"/>
  <c r="I394" i="1"/>
  <c r="Q393" i="1"/>
  <c r="Q392" i="1" s="1" a="1"/>
  <c r="Q392" i="1" s="1"/>
  <c r="Q396" i="1" s="1"/>
  <c r="U393" i="1"/>
  <c r="U392" i="1" s="1" a="1"/>
  <c r="U392" i="1" s="1"/>
  <c r="U396" i="1" s="1"/>
  <c r="U394" i="1"/>
  <c r="AC394" i="1"/>
  <c r="K394" i="1"/>
  <c r="J393" i="1"/>
  <c r="J392" i="1" s="1" a="1"/>
  <c r="J392" i="1" s="1"/>
  <c r="J396" i="1" s="1"/>
  <c r="N393" i="1"/>
  <c r="N392" i="1" s="1" a="1"/>
  <c r="N392" i="1" s="1"/>
  <c r="N396" i="1" s="1"/>
  <c r="AD393" i="1"/>
  <c r="AD392" i="1" s="1" a="1"/>
  <c r="AD392" i="1" s="1"/>
  <c r="AD396" i="1" s="1"/>
  <c r="AA393" i="1"/>
  <c r="AA392" i="1" s="1" a="1"/>
  <c r="AA392" i="1" s="1"/>
  <c r="AA396" i="1" s="1"/>
  <c r="G394" i="1"/>
  <c r="M393" i="1"/>
  <c r="M392" i="1" s="1" a="1"/>
  <c r="M392" i="1" s="1"/>
  <c r="M396" i="1" s="1"/>
  <c r="M394" i="1"/>
  <c r="Q394" i="1"/>
  <c r="K393" i="1"/>
  <c r="K392" i="1" s="1" a="1"/>
  <c r="K392" i="1" s="1"/>
  <c r="K396" i="1" s="1"/>
  <c r="N394" i="1"/>
  <c r="AG393" i="1"/>
  <c r="AG392" i="1" s="1" a="1"/>
  <c r="AG392" i="1" s="1"/>
  <c r="AG396" i="1" s="1"/>
  <c r="F394" i="1"/>
  <c r="R393" i="1"/>
  <c r="R392" i="1" s="1" a="1"/>
  <c r="R392" i="1" s="1"/>
  <c r="R396" i="1" s="1"/>
  <c r="O394" i="1"/>
  <c r="L393" i="1"/>
  <c r="L392" i="1" s="1" a="1"/>
  <c r="L392" i="1" s="1"/>
  <c r="L396" i="1" s="1"/>
  <c r="P393" i="1"/>
  <c r="P392" i="1" s="1" a="1"/>
  <c r="P392" i="1" s="1"/>
  <c r="P396" i="1" s="1"/>
  <c r="T393" i="1"/>
  <c r="T392" i="1" s="1" a="1"/>
  <c r="T392" i="1" s="1"/>
  <c r="T396" i="1" s="1"/>
  <c r="AB393" i="1"/>
  <c r="AB392" i="1" s="1" a="1"/>
  <c r="AB392" i="1" s="1"/>
  <c r="AB396" i="1" s="1"/>
  <c r="AF394" i="1"/>
  <c r="AF393" i="1"/>
  <c r="AF392" i="1" s="1" a="1"/>
  <c r="AF392" i="1" s="1"/>
  <c r="AF396" i="1" s="1"/>
  <c r="Y394" i="1"/>
  <c r="H393" i="1"/>
  <c r="H392" i="1" s="1" a="1"/>
  <c r="H392" i="1" s="1"/>
  <c r="H396" i="1" s="1"/>
  <c r="AC393" i="1"/>
  <c r="AC392" i="1" s="1" a="1"/>
  <c r="AC392" i="1" s="1"/>
  <c r="AC396" i="1" s="1"/>
  <c r="R394" i="1"/>
  <c r="O393" i="1"/>
  <c r="O392" i="1" s="1" a="1"/>
  <c r="O392" i="1" s="1"/>
  <c r="O396" i="1" s="1"/>
  <c r="AA394" i="1"/>
  <c r="X393" i="1"/>
  <c r="X392" i="1" s="1" a="1"/>
  <c r="X392" i="1" s="1"/>
  <c r="X396" i="1" s="1"/>
  <c r="AB394" i="1"/>
  <c r="Z393" i="1"/>
  <c r="Z392" i="1" s="1" a="1"/>
  <c r="Z392" i="1" s="1"/>
  <c r="Z396" i="1" s="1"/>
  <c r="T394" i="1"/>
  <c r="X394" i="1"/>
  <c r="Y393" i="1"/>
  <c r="Y392" i="1" s="1" a="1"/>
  <c r="Y392" i="1" s="1"/>
  <c r="Y396" i="1" s="1"/>
  <c r="V393" i="1"/>
  <c r="V392" i="1" s="1" a="1"/>
  <c r="V392" i="1" s="1"/>
  <c r="V396" i="1" s="1"/>
  <c r="AE394" i="1"/>
  <c r="AE393" i="1"/>
  <c r="AE392" i="1" s="1" a="1"/>
  <c r="AE392" i="1" s="1"/>
  <c r="AE396" i="1" s="1"/>
  <c r="H394" i="1"/>
  <c r="P394" i="1"/>
  <c r="AJ393" i="1"/>
  <c r="AJ392" i="1" s="1" a="1"/>
  <c r="AJ392" i="1" s="1"/>
  <c r="AJ396" i="1" s="1"/>
  <c r="AI394" i="1"/>
  <c r="AI393" i="1"/>
  <c r="AI392" i="1" s="1" a="1"/>
  <c r="AI392" i="1" s="1"/>
  <c r="AI396" i="1" s="1"/>
  <c r="AJ394" i="1"/>
  <c r="AH393" i="1"/>
  <c r="AH392" i="1" s="1" a="1"/>
  <c r="AH392" i="1" s="1"/>
  <c r="AH396" i="1" s="1"/>
  <c r="AH394" i="1"/>
  <c r="I421" i="1"/>
  <c r="M421" i="1"/>
  <c r="Q421" i="1"/>
  <c r="U421" i="1"/>
  <c r="Y421" i="1"/>
  <c r="AC421" i="1"/>
  <c r="AG421" i="1"/>
  <c r="F421" i="1"/>
  <c r="J421" i="1"/>
  <c r="N421" i="1"/>
  <c r="R421" i="1"/>
  <c r="V421" i="1"/>
  <c r="Z421" i="1"/>
  <c r="AD421" i="1"/>
  <c r="AH421" i="1"/>
  <c r="G421" i="1"/>
  <c r="K421" i="1"/>
  <c r="O421" i="1"/>
  <c r="S421" i="1"/>
  <c r="W421" i="1"/>
  <c r="AA421" i="1"/>
  <c r="AE421" i="1"/>
  <c r="AI421" i="1"/>
  <c r="H421" i="1"/>
  <c r="X421" i="1"/>
  <c r="T421" i="1"/>
  <c r="L421" i="1"/>
  <c r="AB421" i="1"/>
  <c r="P421" i="1"/>
  <c r="AF421" i="1"/>
  <c r="AJ421" i="1"/>
  <c r="I418" i="1"/>
  <c r="M418" i="1"/>
  <c r="K418" i="1"/>
  <c r="N417" i="1"/>
  <c r="N416" i="1" s="1" a="1"/>
  <c r="N416" i="1" s="1"/>
  <c r="N420" i="1" s="1"/>
  <c r="R418" i="1"/>
  <c r="V418" i="1"/>
  <c r="M417" i="1"/>
  <c r="M416" i="1" s="1" a="1"/>
  <c r="M416" i="1" s="1"/>
  <c r="M420" i="1" s="1"/>
  <c r="U418" i="1"/>
  <c r="U417" i="1"/>
  <c r="U416" i="1" s="1" a="1"/>
  <c r="U416" i="1" s="1"/>
  <c r="U420" i="1" s="1"/>
  <c r="Y417" i="1"/>
  <c r="Y416" i="1" s="1" a="1"/>
  <c r="Y416" i="1" s="1"/>
  <c r="Y420" i="1" s="1"/>
  <c r="AC417" i="1"/>
  <c r="AC416" i="1" s="1" a="1"/>
  <c r="AC416" i="1" s="1"/>
  <c r="AC420" i="1" s="1"/>
  <c r="W418" i="1"/>
  <c r="N418" i="1"/>
  <c r="R417" i="1"/>
  <c r="R416" i="1" s="1" a="1"/>
  <c r="R416" i="1" s="1"/>
  <c r="R420" i="1" s="1"/>
  <c r="V417" i="1"/>
  <c r="V416" i="1" s="1" a="1"/>
  <c r="V416" i="1" s="1"/>
  <c r="V420" i="1" s="1"/>
  <c r="AD418" i="1"/>
  <c r="AA418" i="1"/>
  <c r="G417" i="1"/>
  <c r="G416" i="1" s="1" a="1"/>
  <c r="G416" i="1" s="1"/>
  <c r="G420" i="1" s="1"/>
  <c r="I417" i="1"/>
  <c r="I416" i="1" s="1" a="1"/>
  <c r="I416" i="1" s="1"/>
  <c r="I420" i="1" s="1"/>
  <c r="Q417" i="1"/>
  <c r="Q416" i="1" s="1" a="1"/>
  <c r="Q416" i="1" s="1"/>
  <c r="Q420" i="1" s="1"/>
  <c r="Y418" i="1"/>
  <c r="AG417" i="1"/>
  <c r="AG416" i="1" s="1" a="1"/>
  <c r="AG416" i="1" s="1"/>
  <c r="AG420" i="1" s="1"/>
  <c r="K417" i="1"/>
  <c r="K416" i="1" s="1" a="1"/>
  <c r="K416" i="1" s="1"/>
  <c r="K420" i="1" s="1"/>
  <c r="W417" i="1"/>
  <c r="W416" i="1" s="1" a="1"/>
  <c r="W416" i="1" s="1"/>
  <c r="W420" i="1" s="1"/>
  <c r="F418" i="1"/>
  <c r="F417" i="1"/>
  <c r="F416" i="1" s="1" a="1"/>
  <c r="F416" i="1" s="1"/>
  <c r="F420" i="1" s="1"/>
  <c r="G418" i="1"/>
  <c r="S417" i="1"/>
  <c r="S416" i="1" s="1" a="1"/>
  <c r="S416" i="1" s="1"/>
  <c r="S420" i="1" s="1"/>
  <c r="J418" i="1"/>
  <c r="L417" i="1"/>
  <c r="L416" i="1" s="1" a="1"/>
  <c r="L416" i="1" s="1"/>
  <c r="L420" i="1" s="1"/>
  <c r="P417" i="1"/>
  <c r="P416" i="1" s="1" a="1"/>
  <c r="P416" i="1" s="1"/>
  <c r="P420" i="1" s="1"/>
  <c r="AB418" i="1"/>
  <c r="AC418" i="1"/>
  <c r="Z417" i="1"/>
  <c r="Z416" i="1" s="1" a="1"/>
  <c r="Z416" i="1" s="1"/>
  <c r="Z420" i="1" s="1"/>
  <c r="AE418" i="1"/>
  <c r="O417" i="1"/>
  <c r="O416" i="1" s="1" a="1"/>
  <c r="O416" i="1" s="1"/>
  <c r="O420" i="1" s="1"/>
  <c r="H417" i="1"/>
  <c r="H416" i="1" s="1" a="1"/>
  <c r="H416" i="1" s="1"/>
  <c r="H420" i="1" s="1"/>
  <c r="T418" i="1"/>
  <c r="J417" i="1"/>
  <c r="J416" i="1" s="1" a="1"/>
  <c r="J416" i="1" s="1"/>
  <c r="J420" i="1" s="1"/>
  <c r="AF418" i="1"/>
  <c r="AF417" i="1"/>
  <c r="AF416" i="1" s="1" a="1"/>
  <c r="AF416" i="1" s="1"/>
  <c r="AF420" i="1" s="1"/>
  <c r="Q418" i="1"/>
  <c r="AD417" i="1"/>
  <c r="AD416" i="1" s="1" a="1"/>
  <c r="AD416" i="1" s="1"/>
  <c r="AD420" i="1" s="1"/>
  <c r="AE417" i="1"/>
  <c r="AE416" i="1" s="1" a="1"/>
  <c r="AE416" i="1" s="1"/>
  <c r="AE420" i="1" s="1"/>
  <c r="O418" i="1"/>
  <c r="H418" i="1"/>
  <c r="P418" i="1"/>
  <c r="T417" i="1"/>
  <c r="T416" i="1" s="1" a="1"/>
  <c r="T416" i="1" s="1"/>
  <c r="T420" i="1" s="1"/>
  <c r="X418" i="1"/>
  <c r="AA417" i="1"/>
  <c r="AA416" i="1" s="1" a="1"/>
  <c r="AA416" i="1" s="1"/>
  <c r="AA420" i="1" s="1"/>
  <c r="X417" i="1"/>
  <c r="X416" i="1" s="1" a="1"/>
  <c r="X416" i="1" s="1"/>
  <c r="X420" i="1" s="1"/>
  <c r="AB417" i="1"/>
  <c r="AB416" i="1" s="1" a="1"/>
  <c r="AB416" i="1" s="1"/>
  <c r="AB420" i="1" s="1"/>
  <c r="AJ418" i="1"/>
  <c r="AI418" i="1"/>
  <c r="AJ417" i="1"/>
  <c r="AJ416" i="1" s="1" a="1"/>
  <c r="AJ416" i="1" s="1"/>
  <c r="AJ420" i="1" s="1"/>
  <c r="AI417" i="1"/>
  <c r="AI416" i="1" s="1" a="1"/>
  <c r="AI416" i="1" s="1"/>
  <c r="AI420" i="1" s="1"/>
  <c r="AH417" i="1"/>
  <c r="AH416" i="1" s="1" a="1"/>
  <c r="AH416" i="1" s="1"/>
  <c r="AH420" i="1" s="1"/>
  <c r="AH418" i="1"/>
  <c r="H445" i="1"/>
  <c r="L445" i="1"/>
  <c r="P445" i="1"/>
  <c r="T445" i="1"/>
  <c r="X445" i="1"/>
  <c r="AB445" i="1"/>
  <c r="AF445" i="1"/>
  <c r="AJ445" i="1"/>
  <c r="I445" i="1"/>
  <c r="M445" i="1"/>
  <c r="Q445" i="1"/>
  <c r="U445" i="1"/>
  <c r="Y445" i="1"/>
  <c r="AC445" i="1"/>
  <c r="AG445" i="1"/>
  <c r="F445" i="1"/>
  <c r="J445" i="1"/>
  <c r="N445" i="1"/>
  <c r="R445" i="1"/>
  <c r="V445" i="1"/>
  <c r="Z445" i="1"/>
  <c r="AD445" i="1"/>
  <c r="AH445" i="1"/>
  <c r="G445" i="1"/>
  <c r="W445" i="1"/>
  <c r="K445" i="1"/>
  <c r="AA445" i="1"/>
  <c r="AI445" i="1"/>
  <c r="O445" i="1"/>
  <c r="AE445" i="1"/>
  <c r="S445" i="1"/>
  <c r="I441" i="1"/>
  <c r="I440" i="1" s="1" a="1"/>
  <c r="I440" i="1" s="1"/>
  <c r="I444" i="1" s="1"/>
  <c r="U441" i="1"/>
  <c r="U440" i="1" s="1" a="1"/>
  <c r="U440" i="1" s="1"/>
  <c r="U444" i="1" s="1"/>
  <c r="AC442" i="1"/>
  <c r="AG441" i="1"/>
  <c r="AG440" i="1" s="1" a="1"/>
  <c r="AG440" i="1" s="1"/>
  <c r="AG444" i="1" s="1"/>
  <c r="N441" i="1"/>
  <c r="N440" i="1" s="1" a="1"/>
  <c r="N440" i="1" s="1"/>
  <c r="N444" i="1" s="1"/>
  <c r="AD441" i="1"/>
  <c r="AD440" i="1" s="1" a="1"/>
  <c r="AD440" i="1" s="1"/>
  <c r="AD444" i="1" s="1"/>
  <c r="G442" i="1"/>
  <c r="S441" i="1"/>
  <c r="S440" i="1" s="1" a="1"/>
  <c r="S440" i="1" s="1"/>
  <c r="S444" i="1" s="1"/>
  <c r="Y442" i="1"/>
  <c r="W442" i="1"/>
  <c r="F441" i="1"/>
  <c r="F440" i="1" s="1" a="1"/>
  <c r="F440" i="1" s="1"/>
  <c r="F444" i="1" s="1"/>
  <c r="V442" i="1"/>
  <c r="Z441" i="1"/>
  <c r="Z440" i="1" s="1" a="1"/>
  <c r="Z440" i="1" s="1"/>
  <c r="Z444" i="1" s="1"/>
  <c r="AE441" i="1"/>
  <c r="AE440" i="1" s="1" a="1"/>
  <c r="AE440" i="1" s="1"/>
  <c r="AE444" i="1" s="1"/>
  <c r="O442" i="1"/>
  <c r="O441" i="1"/>
  <c r="O440" i="1" s="1" a="1"/>
  <c r="O440" i="1" s="1"/>
  <c r="O444" i="1" s="1"/>
  <c r="H442" i="1"/>
  <c r="P442" i="1"/>
  <c r="G441" i="1"/>
  <c r="G440" i="1" s="1" a="1"/>
  <c r="G440" i="1" s="1"/>
  <c r="G444" i="1" s="1"/>
  <c r="I442" i="1"/>
  <c r="Q442" i="1"/>
  <c r="Q441" i="1"/>
  <c r="Q440" i="1" s="1" a="1"/>
  <c r="Q440" i="1" s="1"/>
  <c r="Q444" i="1" s="1"/>
  <c r="U442" i="1"/>
  <c r="Y441" i="1"/>
  <c r="Y440" i="1" s="1" a="1"/>
  <c r="Y440" i="1" s="1"/>
  <c r="Y444" i="1" s="1"/>
  <c r="AC441" i="1"/>
  <c r="AC440" i="1" s="1" a="1"/>
  <c r="AC440" i="1" s="1"/>
  <c r="AC444" i="1" s="1"/>
  <c r="K441" i="1"/>
  <c r="K440" i="1" s="1" a="1"/>
  <c r="K440" i="1" s="1"/>
  <c r="K444" i="1" s="1"/>
  <c r="F442" i="1"/>
  <c r="J442" i="1"/>
  <c r="K442" i="1"/>
  <c r="N442" i="1"/>
  <c r="AD442" i="1"/>
  <c r="H441" i="1"/>
  <c r="H440" i="1" s="1" a="1"/>
  <c r="H440" i="1" s="1"/>
  <c r="H444" i="1" s="1"/>
  <c r="P441" i="1"/>
  <c r="P440" i="1" s="1" a="1"/>
  <c r="P440" i="1" s="1"/>
  <c r="P444" i="1" s="1"/>
  <c r="T441" i="1"/>
  <c r="T440" i="1" s="1" a="1"/>
  <c r="T440" i="1" s="1"/>
  <c r="T444" i="1" s="1"/>
  <c r="T442" i="1"/>
  <c r="W441" i="1"/>
  <c r="W440" i="1" s="1" a="1"/>
  <c r="W440" i="1" s="1"/>
  <c r="W444" i="1" s="1"/>
  <c r="AA442" i="1"/>
  <c r="AB441" i="1"/>
  <c r="AB440" i="1" s="1" a="1"/>
  <c r="AB440" i="1" s="1"/>
  <c r="AB444" i="1" s="1"/>
  <c r="AB442" i="1"/>
  <c r="AF442" i="1"/>
  <c r="J441" i="1"/>
  <c r="J440" i="1" s="1" a="1"/>
  <c r="J440" i="1" s="1"/>
  <c r="J444" i="1" s="1"/>
  <c r="V441" i="1"/>
  <c r="V440" i="1" s="1" a="1"/>
  <c r="V440" i="1" s="1"/>
  <c r="V444" i="1" s="1"/>
  <c r="X441" i="1"/>
  <c r="X440" i="1" s="1" a="1"/>
  <c r="X440" i="1" s="1"/>
  <c r="X444" i="1" s="1"/>
  <c r="X442" i="1"/>
  <c r="M442" i="1"/>
  <c r="R441" i="1"/>
  <c r="R440" i="1" s="1" a="1"/>
  <c r="R440" i="1" s="1"/>
  <c r="R444" i="1" s="1"/>
  <c r="M441" i="1"/>
  <c r="M440" i="1" s="1" a="1"/>
  <c r="M440" i="1" s="1"/>
  <c r="M444" i="1" s="1"/>
  <c r="AE442" i="1"/>
  <c r="AA441" i="1"/>
  <c r="AA440" i="1" s="1" a="1"/>
  <c r="AA440" i="1" s="1"/>
  <c r="AA444" i="1" s="1"/>
  <c r="L441" i="1"/>
  <c r="L440" i="1" s="1" a="1"/>
  <c r="L440" i="1" s="1"/>
  <c r="L444" i="1" s="1"/>
  <c r="AF441" i="1"/>
  <c r="AF440" i="1" s="1" a="1"/>
  <c r="AF440" i="1" s="1"/>
  <c r="AF444" i="1" s="1"/>
  <c r="R442" i="1"/>
  <c r="AJ441" i="1"/>
  <c r="AJ440" i="1" s="1" a="1"/>
  <c r="AJ440" i="1" s="1"/>
  <c r="AJ444" i="1" s="1"/>
  <c r="AI441" i="1"/>
  <c r="AI440" i="1" s="1" a="1"/>
  <c r="AI440" i="1" s="1"/>
  <c r="AI444" i="1" s="1"/>
  <c r="AI442" i="1"/>
  <c r="AJ442" i="1"/>
  <c r="AH442" i="1"/>
  <c r="AH441" i="1"/>
  <c r="AH440" i="1" s="1" a="1"/>
  <c r="AH440" i="1" s="1"/>
  <c r="AH444" i="1" s="1"/>
  <c r="I469" i="1"/>
  <c r="M469" i="1"/>
  <c r="Q469" i="1"/>
  <c r="U469" i="1"/>
  <c r="Y469" i="1"/>
  <c r="AC469" i="1"/>
  <c r="AG469" i="1"/>
  <c r="F469" i="1"/>
  <c r="J469" i="1"/>
  <c r="N469" i="1"/>
  <c r="R469" i="1"/>
  <c r="V469" i="1"/>
  <c r="Z469" i="1"/>
  <c r="AD469" i="1"/>
  <c r="AH469" i="1"/>
  <c r="G469" i="1"/>
  <c r="K469" i="1"/>
  <c r="O469" i="1"/>
  <c r="S469" i="1"/>
  <c r="W469" i="1"/>
  <c r="AA469" i="1"/>
  <c r="AE469" i="1"/>
  <c r="AI469" i="1"/>
  <c r="H469" i="1"/>
  <c r="X469" i="1"/>
  <c r="AJ469" i="1"/>
  <c r="L469" i="1"/>
  <c r="AB469" i="1"/>
  <c r="T469" i="1"/>
  <c r="P469" i="1"/>
  <c r="AF469" i="1"/>
  <c r="G465" i="1"/>
  <c r="G464" i="1" s="1" a="1"/>
  <c r="G464" i="1" s="1"/>
  <c r="G468" i="1" s="1"/>
  <c r="I465" i="1"/>
  <c r="I464" i="1" s="1" a="1"/>
  <c r="I464" i="1" s="1"/>
  <c r="I468" i="1" s="1"/>
  <c r="M465" i="1"/>
  <c r="M464" i="1" s="1" a="1"/>
  <c r="M464" i="1" s="1"/>
  <c r="M468" i="1" s="1"/>
  <c r="Q465" i="1"/>
  <c r="Q464" i="1" s="1" a="1"/>
  <c r="Q464" i="1" s="1"/>
  <c r="Q468" i="1" s="1"/>
  <c r="U465" i="1"/>
  <c r="U464" i="1" s="1" a="1"/>
  <c r="U464" i="1" s="1"/>
  <c r="U468" i="1" s="1"/>
  <c r="AC465" i="1"/>
  <c r="AC464" i="1" s="1" a="1"/>
  <c r="AC464" i="1" s="1"/>
  <c r="AC468" i="1" s="1"/>
  <c r="AG465" i="1"/>
  <c r="AG464" i="1" s="1" a="1"/>
  <c r="AG464" i="1" s="1"/>
  <c r="AG468" i="1" s="1"/>
  <c r="K465" i="1"/>
  <c r="K464" i="1" s="1" a="1"/>
  <c r="K464" i="1" s="1"/>
  <c r="K468" i="1" s="1"/>
  <c r="W465" i="1"/>
  <c r="W464" i="1" s="1" a="1"/>
  <c r="W464" i="1" s="1"/>
  <c r="W468" i="1" s="1"/>
  <c r="W466" i="1"/>
  <c r="F466" i="1"/>
  <c r="J465" i="1"/>
  <c r="J464" i="1" s="1" a="1"/>
  <c r="J464" i="1" s="1"/>
  <c r="J468" i="1" s="1"/>
  <c r="N466" i="1"/>
  <c r="AD466" i="1"/>
  <c r="S465" i="1"/>
  <c r="S464" i="1" s="1" a="1"/>
  <c r="S464" i="1" s="1"/>
  <c r="S468" i="1" s="1"/>
  <c r="Q466" i="1"/>
  <c r="Y466" i="1"/>
  <c r="AC466" i="1"/>
  <c r="N465" i="1"/>
  <c r="N464" i="1" s="1" a="1"/>
  <c r="N464" i="1" s="1"/>
  <c r="N468" i="1" s="1"/>
  <c r="R465" i="1"/>
  <c r="R464" i="1" s="1" a="1"/>
  <c r="R464" i="1" s="1"/>
  <c r="R468" i="1" s="1"/>
  <c r="AD465" i="1"/>
  <c r="AD464" i="1" s="1" a="1"/>
  <c r="AD464" i="1" s="1"/>
  <c r="AD468" i="1" s="1"/>
  <c r="AA465" i="1"/>
  <c r="AA464" i="1" s="1" a="1"/>
  <c r="AA464" i="1" s="1"/>
  <c r="AA468" i="1" s="1"/>
  <c r="H465" i="1"/>
  <c r="H464" i="1" s="1" a="1"/>
  <c r="H464" i="1" s="1"/>
  <c r="H468" i="1" s="1"/>
  <c r="M466" i="1"/>
  <c r="G466" i="1"/>
  <c r="R466" i="1"/>
  <c r="O466" i="1"/>
  <c r="T465" i="1"/>
  <c r="T464" i="1" s="1" a="1"/>
  <c r="T464" i="1" s="1"/>
  <c r="T468" i="1" s="1"/>
  <c r="X466" i="1"/>
  <c r="V466" i="1"/>
  <c r="T466" i="1"/>
  <c r="I466" i="1"/>
  <c r="X465" i="1"/>
  <c r="X464" i="1" s="1" a="1"/>
  <c r="X464" i="1" s="1"/>
  <c r="X468" i="1" s="1"/>
  <c r="AB465" i="1"/>
  <c r="AB464" i="1" s="1" a="1"/>
  <c r="AB464" i="1" s="1"/>
  <c r="AB468" i="1" s="1"/>
  <c r="AF466" i="1"/>
  <c r="AF465" i="1"/>
  <c r="AF464" i="1" s="1" a="1"/>
  <c r="AF464" i="1" s="1"/>
  <c r="AF468" i="1" s="1"/>
  <c r="F465" i="1"/>
  <c r="F464" i="1" s="1" a="1"/>
  <c r="F464" i="1" s="1"/>
  <c r="F468" i="1" s="1"/>
  <c r="AE465" i="1"/>
  <c r="AE464" i="1" s="1" a="1"/>
  <c r="AE464" i="1" s="1"/>
  <c r="AE468" i="1" s="1"/>
  <c r="AE466" i="1"/>
  <c r="O465" i="1"/>
  <c r="O464" i="1" s="1" a="1"/>
  <c r="O464" i="1" s="1"/>
  <c r="O468" i="1" s="1"/>
  <c r="AA466" i="1"/>
  <c r="U466" i="1"/>
  <c r="Y465" i="1"/>
  <c r="Y464" i="1" s="1" a="1"/>
  <c r="Y464" i="1" s="1"/>
  <c r="Y468" i="1" s="1"/>
  <c r="K466" i="1"/>
  <c r="J466" i="1"/>
  <c r="V465" i="1"/>
  <c r="V464" i="1" s="1" a="1"/>
  <c r="V464" i="1" s="1"/>
  <c r="V468" i="1" s="1"/>
  <c r="Z465" i="1"/>
  <c r="Z464" i="1" s="1" a="1"/>
  <c r="Z464" i="1" s="1"/>
  <c r="Z468" i="1" s="1"/>
  <c r="H466" i="1"/>
  <c r="L465" i="1"/>
  <c r="L464" i="1" s="1" a="1"/>
  <c r="L464" i="1" s="1"/>
  <c r="L468" i="1" s="1"/>
  <c r="P466" i="1"/>
  <c r="P465" i="1"/>
  <c r="P464" i="1" s="1" a="1"/>
  <c r="P464" i="1" s="1"/>
  <c r="P468" i="1" s="1"/>
  <c r="AB466" i="1"/>
  <c r="AJ465" i="1"/>
  <c r="AJ464" i="1" s="1" a="1"/>
  <c r="AJ464" i="1" s="1"/>
  <c r="AJ468" i="1" s="1"/>
  <c r="AI465" i="1"/>
  <c r="AI464" i="1" s="1" a="1"/>
  <c r="AI464" i="1" s="1"/>
  <c r="AI468" i="1" s="1"/>
  <c r="AI466" i="1"/>
  <c r="AJ466" i="1"/>
  <c r="AH466" i="1"/>
  <c r="AH465" i="1"/>
  <c r="AH464" i="1" s="1" a="1"/>
  <c r="AH464" i="1" s="1"/>
  <c r="AH468" i="1" s="1"/>
  <c r="I493" i="1"/>
  <c r="M493" i="1"/>
  <c r="Q493" i="1"/>
  <c r="U493" i="1"/>
  <c r="Y493" i="1"/>
  <c r="AC493" i="1"/>
  <c r="AG493" i="1"/>
  <c r="F493" i="1"/>
  <c r="J493" i="1"/>
  <c r="N493" i="1"/>
  <c r="R493" i="1"/>
  <c r="V493" i="1"/>
  <c r="Z493" i="1"/>
  <c r="AD493" i="1"/>
  <c r="AH493" i="1"/>
  <c r="G493" i="1"/>
  <c r="K493" i="1"/>
  <c r="O493" i="1"/>
  <c r="S493" i="1"/>
  <c r="W493" i="1"/>
  <c r="AA493" i="1"/>
  <c r="AE493" i="1"/>
  <c r="AI493" i="1"/>
  <c r="T493" i="1"/>
  <c r="AJ493" i="1"/>
  <c r="AF493" i="1"/>
  <c r="H493" i="1"/>
  <c r="X493" i="1"/>
  <c r="P493" i="1"/>
  <c r="L493" i="1"/>
  <c r="AB493" i="1"/>
  <c r="M490" i="1"/>
  <c r="F489" i="1"/>
  <c r="F488" i="1" s="1" a="1"/>
  <c r="F488" i="1" s="1"/>
  <c r="F492" i="1" s="1"/>
  <c r="R490" i="1"/>
  <c r="G490" i="1"/>
  <c r="I490" i="1"/>
  <c r="U490" i="1"/>
  <c r="Y489" i="1"/>
  <c r="Y488" i="1" s="1" a="1"/>
  <c r="Y488" i="1" s="1"/>
  <c r="Y492" i="1" s="1"/>
  <c r="K490" i="1"/>
  <c r="AD489" i="1"/>
  <c r="AD488" i="1" s="1" a="1"/>
  <c r="AD488" i="1" s="1"/>
  <c r="AD492" i="1" s="1"/>
  <c r="AE490" i="1"/>
  <c r="G489" i="1"/>
  <c r="G488" i="1" s="1" a="1"/>
  <c r="G488" i="1" s="1"/>
  <c r="G492" i="1" s="1"/>
  <c r="I489" i="1"/>
  <c r="I488" i="1" s="1" a="1"/>
  <c r="I488" i="1" s="1"/>
  <c r="I492" i="1" s="1"/>
  <c r="M489" i="1"/>
  <c r="M488" i="1" s="1" a="1"/>
  <c r="M488" i="1" s="1"/>
  <c r="M492" i="1" s="1"/>
  <c r="Q489" i="1"/>
  <c r="Q488" i="1" s="1" a="1"/>
  <c r="Q488" i="1" s="1"/>
  <c r="Q492" i="1" s="1"/>
  <c r="U489" i="1"/>
  <c r="U488" i="1" s="1" a="1"/>
  <c r="U488" i="1" s="1"/>
  <c r="U492" i="1" s="1"/>
  <c r="AC489" i="1"/>
  <c r="AC488" i="1" s="1" a="1"/>
  <c r="AC488" i="1" s="1"/>
  <c r="AC492" i="1" s="1"/>
  <c r="AG489" i="1"/>
  <c r="AG488" i="1" s="1" a="1"/>
  <c r="AG488" i="1" s="1"/>
  <c r="AG492" i="1" s="1"/>
  <c r="K489" i="1"/>
  <c r="K488" i="1" s="1" a="1"/>
  <c r="K488" i="1" s="1"/>
  <c r="K492" i="1" s="1"/>
  <c r="W489" i="1"/>
  <c r="W488" i="1" s="1" a="1"/>
  <c r="W488" i="1" s="1"/>
  <c r="W492" i="1" s="1"/>
  <c r="W490" i="1"/>
  <c r="J490" i="1"/>
  <c r="J489" i="1"/>
  <c r="J488" i="1" s="1" a="1"/>
  <c r="J488" i="1" s="1"/>
  <c r="J492" i="1" s="1"/>
  <c r="S489" i="1"/>
  <c r="S488" i="1" s="1" a="1"/>
  <c r="S488" i="1" s="1"/>
  <c r="S492" i="1" s="1"/>
  <c r="Q490" i="1"/>
  <c r="Y490" i="1"/>
  <c r="V490" i="1"/>
  <c r="AD490" i="1"/>
  <c r="O489" i="1"/>
  <c r="O488" i="1" s="1" a="1"/>
  <c r="O488" i="1" s="1"/>
  <c r="O492" i="1" s="1"/>
  <c r="H490" i="1"/>
  <c r="H489" i="1"/>
  <c r="H488" i="1" s="1" a="1"/>
  <c r="H488" i="1" s="1"/>
  <c r="H492" i="1" s="1"/>
  <c r="L489" i="1"/>
  <c r="L488" i="1" s="1" a="1"/>
  <c r="L488" i="1" s="1"/>
  <c r="L492" i="1" s="1"/>
  <c r="P490" i="1"/>
  <c r="AB490" i="1"/>
  <c r="Z489" i="1"/>
  <c r="Z488" i="1" s="1" a="1"/>
  <c r="Z488" i="1" s="1"/>
  <c r="Z492" i="1" s="1"/>
  <c r="O490" i="1"/>
  <c r="X489" i="1"/>
  <c r="X488" i="1" s="1" a="1"/>
  <c r="X488" i="1" s="1"/>
  <c r="X492" i="1" s="1"/>
  <c r="AF490" i="1"/>
  <c r="AF489" i="1"/>
  <c r="AF488" i="1" s="1" a="1"/>
  <c r="AF488" i="1" s="1"/>
  <c r="AF492" i="1" s="1"/>
  <c r="N489" i="1"/>
  <c r="N488" i="1" s="1" a="1"/>
  <c r="N488" i="1" s="1"/>
  <c r="N492" i="1" s="1"/>
  <c r="AE489" i="1"/>
  <c r="AE488" i="1" s="1" a="1"/>
  <c r="AE488" i="1" s="1"/>
  <c r="AE492" i="1" s="1"/>
  <c r="T490" i="1"/>
  <c r="AB489" i="1"/>
  <c r="AB488" i="1" s="1" a="1"/>
  <c r="AB488" i="1" s="1"/>
  <c r="AB492" i="1" s="1"/>
  <c r="F490" i="1"/>
  <c r="N490" i="1"/>
  <c r="R489" i="1"/>
  <c r="R488" i="1" s="1" a="1"/>
  <c r="R488" i="1" s="1"/>
  <c r="R492" i="1" s="1"/>
  <c r="V489" i="1"/>
  <c r="V488" i="1" s="1" a="1"/>
  <c r="V488" i="1" s="1"/>
  <c r="V492" i="1" s="1"/>
  <c r="AA489" i="1"/>
  <c r="AA488" i="1" s="1" a="1"/>
  <c r="AA488" i="1" s="1"/>
  <c r="AA492" i="1" s="1"/>
  <c r="AA490" i="1"/>
  <c r="T489" i="1"/>
  <c r="T488" i="1" s="1" a="1"/>
  <c r="T488" i="1" s="1"/>
  <c r="T492" i="1" s="1"/>
  <c r="X490" i="1"/>
  <c r="AC490" i="1"/>
  <c r="P489" i="1"/>
  <c r="P488" i="1" s="1" a="1"/>
  <c r="P488" i="1" s="1"/>
  <c r="P492" i="1" s="1"/>
  <c r="AJ490" i="1"/>
  <c r="AJ489" i="1"/>
  <c r="AJ488" i="1" s="1" a="1"/>
  <c r="AJ488" i="1" s="1"/>
  <c r="AJ492" i="1" s="1"/>
  <c r="AI489" i="1"/>
  <c r="AI488" i="1" s="1" a="1"/>
  <c r="AI488" i="1" s="1"/>
  <c r="AI492" i="1" s="1"/>
  <c r="AI490" i="1"/>
  <c r="AH489" i="1"/>
  <c r="AH488" i="1" s="1" a="1"/>
  <c r="AH488" i="1" s="1"/>
  <c r="AH492" i="1" s="1"/>
  <c r="AH490" i="1"/>
  <c r="I517" i="1"/>
  <c r="M517" i="1"/>
  <c r="Q517" i="1"/>
  <c r="U517" i="1"/>
  <c r="Y517" i="1"/>
  <c r="AC517" i="1"/>
  <c r="AG517" i="1"/>
  <c r="J517" i="1"/>
  <c r="O517" i="1"/>
  <c r="T517" i="1"/>
  <c r="Z517" i="1"/>
  <c r="AE517" i="1"/>
  <c r="AJ517" i="1"/>
  <c r="F517" i="1"/>
  <c r="K517" i="1"/>
  <c r="P517" i="1"/>
  <c r="V517" i="1"/>
  <c r="AA517" i="1"/>
  <c r="AF517" i="1"/>
  <c r="G517" i="1"/>
  <c r="L517" i="1"/>
  <c r="R517" i="1"/>
  <c r="W517" i="1"/>
  <c r="AB517" i="1"/>
  <c r="AH517" i="1"/>
  <c r="N517" i="1"/>
  <c r="AI517" i="1"/>
  <c r="S517" i="1"/>
  <c r="X517" i="1"/>
  <c r="H517" i="1"/>
  <c r="AD517" i="1"/>
  <c r="G514" i="1"/>
  <c r="I514" i="1"/>
  <c r="M513" i="1"/>
  <c r="M512" i="1" s="1" a="1"/>
  <c r="M512" i="1" s="1"/>
  <c r="M516" i="1" s="1"/>
  <c r="U513" i="1"/>
  <c r="U512" i="1" s="1" a="1"/>
  <c r="U512" i="1" s="1"/>
  <c r="U516" i="1" s="1"/>
  <c r="Y514" i="1"/>
  <c r="AC514" i="1"/>
  <c r="K513" i="1"/>
  <c r="K512" i="1" s="1" a="1"/>
  <c r="K512" i="1" s="1"/>
  <c r="K516" i="1" s="1"/>
  <c r="V513" i="1"/>
  <c r="V512" i="1" s="1" a="1"/>
  <c r="V512" i="1" s="1"/>
  <c r="V516" i="1" s="1"/>
  <c r="M514" i="1"/>
  <c r="Y513" i="1"/>
  <c r="Y512" i="1" s="1" a="1"/>
  <c r="Y512" i="1" s="1"/>
  <c r="Y516" i="1" s="1"/>
  <c r="F514" i="1"/>
  <c r="J513" i="1"/>
  <c r="J512" i="1" s="1" a="1"/>
  <c r="J512" i="1" s="1"/>
  <c r="J516" i="1" s="1"/>
  <c r="V514" i="1"/>
  <c r="O514" i="1"/>
  <c r="P514" i="1"/>
  <c r="G513" i="1"/>
  <c r="G512" i="1" s="1" a="1"/>
  <c r="G512" i="1" s="1"/>
  <c r="G516" i="1" s="1"/>
  <c r="I513" i="1"/>
  <c r="I512" i="1" s="1" a="1"/>
  <c r="I512" i="1" s="1"/>
  <c r="I516" i="1" s="1"/>
  <c r="Q514" i="1"/>
  <c r="AG513" i="1"/>
  <c r="AG512" i="1" s="1" a="1"/>
  <c r="AG512" i="1" s="1"/>
  <c r="AG516" i="1" s="1"/>
  <c r="K514" i="1"/>
  <c r="W514" i="1"/>
  <c r="F513" i="1"/>
  <c r="F512" i="1" s="1" a="1"/>
  <c r="F512" i="1" s="1"/>
  <c r="F516" i="1" s="1"/>
  <c r="N513" i="1"/>
  <c r="N512" i="1" s="1" a="1"/>
  <c r="N512" i="1" s="1"/>
  <c r="N516" i="1" s="1"/>
  <c r="S513" i="1"/>
  <c r="S512" i="1" s="1" a="1"/>
  <c r="S512" i="1" s="1"/>
  <c r="S516" i="1" s="1"/>
  <c r="U514" i="1"/>
  <c r="Z513" i="1"/>
  <c r="Z512" i="1" s="1" a="1"/>
  <c r="Z512" i="1" s="1"/>
  <c r="Z516" i="1" s="1"/>
  <c r="AD514" i="1"/>
  <c r="O513" i="1"/>
  <c r="O512" i="1" s="1" a="1"/>
  <c r="O512" i="1" s="1"/>
  <c r="O516" i="1" s="1"/>
  <c r="AA514" i="1"/>
  <c r="P513" i="1"/>
  <c r="P512" i="1" s="1" a="1"/>
  <c r="P512" i="1" s="1"/>
  <c r="P516" i="1" s="1"/>
  <c r="AB513" i="1"/>
  <c r="AB512" i="1" s="1" a="1"/>
  <c r="AB512" i="1" s="1"/>
  <c r="AB516" i="1" s="1"/>
  <c r="AF513" i="1"/>
  <c r="AF512" i="1" s="1" a="1"/>
  <c r="AF512" i="1" s="1"/>
  <c r="AF516" i="1" s="1"/>
  <c r="AF514" i="1"/>
  <c r="Q513" i="1"/>
  <c r="Q512" i="1" s="1" a="1"/>
  <c r="Q512" i="1" s="1"/>
  <c r="Q516" i="1" s="1"/>
  <c r="J514" i="1"/>
  <c r="AD513" i="1"/>
  <c r="AD512" i="1" s="1" a="1"/>
  <c r="AD512" i="1" s="1"/>
  <c r="AD516" i="1" s="1"/>
  <c r="L513" i="1"/>
  <c r="L512" i="1" s="1" a="1"/>
  <c r="L512" i="1" s="1"/>
  <c r="L516" i="1" s="1"/>
  <c r="X514" i="1"/>
  <c r="X513" i="1"/>
  <c r="X512" i="1" s="1" a="1"/>
  <c r="X512" i="1" s="1"/>
  <c r="X516" i="1" s="1"/>
  <c r="AB514" i="1"/>
  <c r="AC513" i="1"/>
  <c r="AC512" i="1" s="1" a="1"/>
  <c r="AC512" i="1" s="1"/>
  <c r="AC516" i="1" s="1"/>
  <c r="N514" i="1"/>
  <c r="R513" i="1"/>
  <c r="R512" i="1" s="1" a="1"/>
  <c r="R512" i="1" s="1"/>
  <c r="R516" i="1" s="1"/>
  <c r="R514" i="1"/>
  <c r="AE514" i="1"/>
  <c r="AE513" i="1"/>
  <c r="AE512" i="1" s="1" a="1"/>
  <c r="AE512" i="1" s="1"/>
  <c r="AE516" i="1" s="1"/>
  <c r="AA513" i="1"/>
  <c r="AA512" i="1" s="1" a="1"/>
  <c r="AA512" i="1" s="1"/>
  <c r="AA516" i="1" s="1"/>
  <c r="H514" i="1"/>
  <c r="H513" i="1"/>
  <c r="H512" i="1" s="1" a="1"/>
  <c r="H512" i="1" s="1"/>
  <c r="H516" i="1" s="1"/>
  <c r="T513" i="1"/>
  <c r="T512" i="1" s="1" a="1"/>
  <c r="T512" i="1" s="1"/>
  <c r="T516" i="1" s="1"/>
  <c r="W513" i="1"/>
  <c r="W512" i="1" s="1" a="1"/>
  <c r="W512" i="1" s="1"/>
  <c r="W516" i="1" s="1"/>
  <c r="T514" i="1"/>
  <c r="AJ513" i="1"/>
  <c r="AJ512" i="1" s="1" a="1"/>
  <c r="AJ512" i="1" s="1"/>
  <c r="AJ516" i="1" s="1"/>
  <c r="AI514" i="1"/>
  <c r="AJ514" i="1"/>
  <c r="AI513" i="1"/>
  <c r="AI512" i="1" s="1" a="1"/>
  <c r="AI512" i="1" s="1"/>
  <c r="AI516" i="1" s="1"/>
  <c r="AH513" i="1"/>
  <c r="AH512" i="1" s="1" a="1"/>
  <c r="AH512" i="1" s="1"/>
  <c r="AH516" i="1" s="1"/>
  <c r="AH514" i="1"/>
  <c r="F541" i="1"/>
  <c r="J541" i="1"/>
  <c r="N541" i="1"/>
  <c r="R541" i="1"/>
  <c r="V541" i="1"/>
  <c r="Z541" i="1"/>
  <c r="AD541" i="1"/>
  <c r="AH541" i="1"/>
  <c r="G541" i="1"/>
  <c r="K541" i="1"/>
  <c r="O541" i="1"/>
  <c r="S541" i="1"/>
  <c r="W541" i="1"/>
  <c r="AA541" i="1"/>
  <c r="AE541" i="1"/>
  <c r="AI541" i="1"/>
  <c r="H541" i="1"/>
  <c r="L541" i="1"/>
  <c r="P541" i="1"/>
  <c r="T541" i="1"/>
  <c r="X541" i="1"/>
  <c r="AB541" i="1"/>
  <c r="AF541" i="1"/>
  <c r="AJ541" i="1"/>
  <c r="Q541" i="1"/>
  <c r="AG541" i="1"/>
  <c r="U541" i="1"/>
  <c r="M541" i="1"/>
  <c r="AC541" i="1"/>
  <c r="I541" i="1"/>
  <c r="Y541" i="1"/>
  <c r="M538" i="1"/>
  <c r="M537" i="1"/>
  <c r="M536" i="1" s="1" a="1"/>
  <c r="M536" i="1" s="1"/>
  <c r="M540" i="1" s="1"/>
  <c r="Q537" i="1"/>
  <c r="Q536" i="1" s="1" a="1"/>
  <c r="Q536" i="1" s="1"/>
  <c r="Q540" i="1" s="1"/>
  <c r="U538" i="1"/>
  <c r="Y538" i="1"/>
  <c r="J537" i="1"/>
  <c r="J536" i="1" s="1" a="1"/>
  <c r="J536" i="1" s="1"/>
  <c r="J540" i="1" s="1"/>
  <c r="N537" i="1"/>
  <c r="N536" i="1" s="1" a="1"/>
  <c r="N536" i="1" s="1"/>
  <c r="N540" i="1" s="1"/>
  <c r="G537" i="1"/>
  <c r="G536" i="1" s="1" a="1"/>
  <c r="G536" i="1" s="1"/>
  <c r="G540" i="1" s="1"/>
  <c r="F537" i="1"/>
  <c r="F536" i="1" s="1" a="1"/>
  <c r="F536" i="1" s="1"/>
  <c r="F540" i="1" s="1"/>
  <c r="V537" i="1"/>
  <c r="V536" i="1" s="1" a="1"/>
  <c r="V536" i="1" s="1"/>
  <c r="V540" i="1" s="1"/>
  <c r="AE538" i="1"/>
  <c r="AA538" i="1"/>
  <c r="S537" i="1"/>
  <c r="S536" i="1" s="1" a="1"/>
  <c r="S536" i="1" s="1"/>
  <c r="S540" i="1" s="1"/>
  <c r="I538" i="1"/>
  <c r="Q538" i="1"/>
  <c r="U537" i="1"/>
  <c r="U536" i="1" s="1" a="1"/>
  <c r="U536" i="1" s="1"/>
  <c r="U540" i="1" s="1"/>
  <c r="AG537" i="1"/>
  <c r="AG536" i="1" s="1" a="1"/>
  <c r="AG536" i="1" s="1"/>
  <c r="AG540" i="1" s="1"/>
  <c r="K538" i="1"/>
  <c r="W537" i="1"/>
  <c r="W536" i="1" s="1" a="1"/>
  <c r="W536" i="1" s="1"/>
  <c r="W540" i="1" s="1"/>
  <c r="F538" i="1"/>
  <c r="J538" i="1"/>
  <c r="G538" i="1"/>
  <c r="AA537" i="1"/>
  <c r="AA536" i="1" s="1" a="1"/>
  <c r="AA536" i="1" s="1"/>
  <c r="AA540" i="1" s="1"/>
  <c r="H537" i="1"/>
  <c r="H536" i="1" s="1" a="1"/>
  <c r="H536" i="1" s="1"/>
  <c r="H540" i="1" s="1"/>
  <c r="X538" i="1"/>
  <c r="X537" i="1"/>
  <c r="X536" i="1" s="1" a="1"/>
  <c r="X536" i="1" s="1"/>
  <c r="X540" i="1" s="1"/>
  <c r="AB538" i="1"/>
  <c r="AF537" i="1"/>
  <c r="AF536" i="1" s="1" a="1"/>
  <c r="AF536" i="1" s="1"/>
  <c r="AF540" i="1" s="1"/>
  <c r="AC537" i="1"/>
  <c r="AC536" i="1" s="1" a="1"/>
  <c r="AC536" i="1" s="1"/>
  <c r="AC540" i="1" s="1"/>
  <c r="L537" i="1"/>
  <c r="L536" i="1" s="1" a="1"/>
  <c r="L536" i="1" s="1"/>
  <c r="L540" i="1" s="1"/>
  <c r="Y537" i="1"/>
  <c r="Y536" i="1" s="1" a="1"/>
  <c r="Y536" i="1" s="1"/>
  <c r="Y540" i="1" s="1"/>
  <c r="W538" i="1"/>
  <c r="R537" i="1"/>
  <c r="R536" i="1" s="1" a="1"/>
  <c r="R536" i="1" s="1"/>
  <c r="R540" i="1" s="1"/>
  <c r="AD537" i="1"/>
  <c r="AD536" i="1" s="1" a="1"/>
  <c r="AD536" i="1" s="1"/>
  <c r="AD540" i="1" s="1"/>
  <c r="O537" i="1"/>
  <c r="O536" i="1" s="1" a="1"/>
  <c r="O536" i="1" s="1"/>
  <c r="O540" i="1" s="1"/>
  <c r="O538" i="1"/>
  <c r="H538" i="1"/>
  <c r="P537" i="1"/>
  <c r="P536" i="1" s="1" a="1"/>
  <c r="P536" i="1" s="1"/>
  <c r="P540" i="1" s="1"/>
  <c r="T538" i="1"/>
  <c r="T537" i="1"/>
  <c r="T536" i="1" s="1" a="1"/>
  <c r="T536" i="1" s="1"/>
  <c r="T540" i="1" s="1"/>
  <c r="AF538" i="1"/>
  <c r="K537" i="1"/>
  <c r="K536" i="1" s="1" a="1"/>
  <c r="K536" i="1" s="1"/>
  <c r="K540" i="1" s="1"/>
  <c r="AB537" i="1"/>
  <c r="AB536" i="1" s="1" a="1"/>
  <c r="AB536" i="1" s="1"/>
  <c r="AB540" i="1" s="1"/>
  <c r="I537" i="1"/>
  <c r="I536" i="1" s="1" a="1"/>
  <c r="I536" i="1" s="1"/>
  <c r="I540" i="1" s="1"/>
  <c r="R538" i="1"/>
  <c r="Z537" i="1"/>
  <c r="Z536" i="1" s="1" a="1"/>
  <c r="Z536" i="1" s="1"/>
  <c r="Z540" i="1" s="1"/>
  <c r="AD538" i="1"/>
  <c r="AE537" i="1"/>
  <c r="AE536" i="1" s="1" a="1"/>
  <c r="AE536" i="1" s="1"/>
  <c r="AE540" i="1" s="1"/>
  <c r="P538" i="1"/>
  <c r="AC538" i="1"/>
  <c r="N538" i="1"/>
  <c r="V538" i="1"/>
  <c r="AJ537" i="1"/>
  <c r="AJ536" i="1" s="1" a="1"/>
  <c r="AJ536" i="1" s="1"/>
  <c r="AJ540" i="1" s="1"/>
  <c r="AJ538" i="1"/>
  <c r="AI538" i="1"/>
  <c r="AI537" i="1"/>
  <c r="AI536" i="1" s="1" a="1"/>
  <c r="AI536" i="1" s="1"/>
  <c r="AI540" i="1" s="1"/>
  <c r="AH538" i="1"/>
  <c r="AH537" i="1"/>
  <c r="AH536" i="1" s="1" a="1"/>
  <c r="AH536" i="1" s="1"/>
  <c r="AH540" i="1" s="1"/>
  <c r="I595" i="1"/>
  <c r="M595" i="1"/>
  <c r="Q595" i="1"/>
  <c r="U595" i="1"/>
  <c r="Y595" i="1"/>
  <c r="AC595" i="1"/>
  <c r="AG595" i="1"/>
  <c r="F595" i="1"/>
  <c r="J595" i="1"/>
  <c r="N595" i="1"/>
  <c r="R595" i="1"/>
  <c r="V595" i="1"/>
  <c r="Z595" i="1"/>
  <c r="AD595" i="1"/>
  <c r="AH595" i="1"/>
  <c r="G595" i="1"/>
  <c r="O595" i="1"/>
  <c r="W595" i="1"/>
  <c r="AE595" i="1"/>
  <c r="K595" i="1"/>
  <c r="S595" i="1"/>
  <c r="AA595" i="1"/>
  <c r="AI595" i="1"/>
  <c r="H595" i="1"/>
  <c r="X595" i="1"/>
  <c r="L595" i="1"/>
  <c r="AB595" i="1"/>
  <c r="AJ595" i="1"/>
  <c r="T595" i="1"/>
  <c r="P595" i="1"/>
  <c r="AF595" i="1"/>
  <c r="G592" i="1"/>
  <c r="I592" i="1"/>
  <c r="Q591" i="1"/>
  <c r="Q590" i="1" s="1" a="1"/>
  <c r="Q590" i="1" s="1"/>
  <c r="Q594" i="1" s="1"/>
  <c r="AC592" i="1"/>
  <c r="AC591" i="1"/>
  <c r="AC590" i="1" s="1" a="1"/>
  <c r="AC590" i="1" s="1"/>
  <c r="AC594" i="1" s="1"/>
  <c r="AG591" i="1"/>
  <c r="AG590" i="1" s="1" a="1"/>
  <c r="AG590" i="1" s="1"/>
  <c r="AG594" i="1" s="1"/>
  <c r="K592" i="1"/>
  <c r="W592" i="1"/>
  <c r="F592" i="1"/>
  <c r="F591" i="1"/>
  <c r="F590" i="1" s="1" a="1"/>
  <c r="F590" i="1" s="1"/>
  <c r="F594" i="1" s="1"/>
  <c r="N591" i="1"/>
  <c r="N590" i="1" s="1" a="1"/>
  <c r="N590" i="1" s="1"/>
  <c r="N594" i="1" s="1"/>
  <c r="R591" i="1"/>
  <c r="R590" i="1" s="1" a="1"/>
  <c r="R590" i="1" s="1"/>
  <c r="R594" i="1" s="1"/>
  <c r="I591" i="1"/>
  <c r="I590" i="1" s="1" a="1"/>
  <c r="I590" i="1" s="1"/>
  <c r="I594" i="1" s="1"/>
  <c r="M592" i="1"/>
  <c r="K591" i="1"/>
  <c r="K590" i="1" s="1" a="1"/>
  <c r="K590" i="1" s="1"/>
  <c r="K594" i="1" s="1"/>
  <c r="W591" i="1"/>
  <c r="W590" i="1" s="1" a="1"/>
  <c r="W590" i="1" s="1"/>
  <c r="W594" i="1" s="1"/>
  <c r="N592" i="1"/>
  <c r="Z591" i="1"/>
  <c r="Z590" i="1" s="1" a="1"/>
  <c r="Z590" i="1" s="1"/>
  <c r="Z594" i="1" s="1"/>
  <c r="H592" i="1"/>
  <c r="P591" i="1"/>
  <c r="P590" i="1" s="1" a="1"/>
  <c r="P590" i="1" s="1"/>
  <c r="P594" i="1" s="1"/>
  <c r="M591" i="1"/>
  <c r="M590" i="1" s="1" a="1"/>
  <c r="M590" i="1" s="1"/>
  <c r="M594" i="1" s="1"/>
  <c r="Y592" i="1"/>
  <c r="Y591" i="1"/>
  <c r="Y590" i="1" s="1" a="1"/>
  <c r="Y590" i="1" s="1"/>
  <c r="Y594" i="1" s="1"/>
  <c r="J592" i="1"/>
  <c r="J591" i="1"/>
  <c r="J590" i="1" s="1" a="1"/>
  <c r="J590" i="1" s="1"/>
  <c r="J594" i="1" s="1"/>
  <c r="G591" i="1"/>
  <c r="G590" i="1" s="1" a="1"/>
  <c r="G590" i="1" s="1"/>
  <c r="G594" i="1" s="1"/>
  <c r="S591" i="1"/>
  <c r="S590" i="1" s="1" a="1"/>
  <c r="S590" i="1" s="1"/>
  <c r="S594" i="1" s="1"/>
  <c r="AD592" i="1"/>
  <c r="AF591" i="1"/>
  <c r="AF590" i="1" s="1" a="1"/>
  <c r="AF590" i="1" s="1"/>
  <c r="AF594" i="1" s="1"/>
  <c r="V592" i="1"/>
  <c r="AE591" i="1"/>
  <c r="AE590" i="1" s="1" a="1"/>
  <c r="AE590" i="1" s="1"/>
  <c r="AE594" i="1" s="1"/>
  <c r="H591" i="1"/>
  <c r="H590" i="1" s="1" a="1"/>
  <c r="H590" i="1" s="1"/>
  <c r="H594" i="1" s="1"/>
  <c r="L591" i="1"/>
  <c r="L590" i="1" s="1" a="1"/>
  <c r="L590" i="1" s="1"/>
  <c r="L594" i="1" s="1"/>
  <c r="AB591" i="1"/>
  <c r="AB590" i="1" s="1" a="1"/>
  <c r="AB590" i="1" s="1"/>
  <c r="AB594" i="1" s="1"/>
  <c r="Q592" i="1"/>
  <c r="U592" i="1"/>
  <c r="U591" i="1"/>
  <c r="U590" i="1" s="1" a="1"/>
  <c r="U590" i="1" s="1"/>
  <c r="U594" i="1" s="1"/>
  <c r="R592" i="1"/>
  <c r="O591" i="1"/>
  <c r="O590" i="1" s="1" a="1"/>
  <c r="O590" i="1" s="1"/>
  <c r="O594" i="1" s="1"/>
  <c r="O592" i="1"/>
  <c r="AA591" i="1"/>
  <c r="AA590" i="1" s="1" a="1"/>
  <c r="AA590" i="1" s="1"/>
  <c r="AA594" i="1" s="1"/>
  <c r="T591" i="1"/>
  <c r="T590" i="1" s="1" a="1"/>
  <c r="T590" i="1" s="1"/>
  <c r="T594" i="1" s="1"/>
  <c r="X592" i="1"/>
  <c r="X591" i="1"/>
  <c r="X590" i="1" s="1" a="1"/>
  <c r="X590" i="1" s="1"/>
  <c r="X594" i="1" s="1"/>
  <c r="AB592" i="1"/>
  <c r="V591" i="1"/>
  <c r="V590" i="1" s="1" a="1"/>
  <c r="V590" i="1" s="1"/>
  <c r="V594" i="1" s="1"/>
  <c r="AD591" i="1"/>
  <c r="AD590" i="1" s="1" a="1"/>
  <c r="AD590" i="1" s="1"/>
  <c r="AD594" i="1" s="1"/>
  <c r="AA592" i="1"/>
  <c r="AF592" i="1"/>
  <c r="AE592" i="1"/>
  <c r="P592" i="1"/>
  <c r="T592" i="1"/>
  <c r="AJ591" i="1"/>
  <c r="AJ590" i="1" s="1" a="1"/>
  <c r="AJ590" i="1" s="1"/>
  <c r="AJ594" i="1" s="1"/>
  <c r="AI592" i="1"/>
  <c r="AJ592" i="1"/>
  <c r="AI591" i="1"/>
  <c r="AI590" i="1" s="1" a="1"/>
  <c r="AI590" i="1" s="1"/>
  <c r="AI594" i="1" s="1"/>
  <c r="AH592" i="1"/>
  <c r="AH591" i="1"/>
  <c r="AH590" i="1" s="1" a="1"/>
  <c r="AH590" i="1" s="1"/>
  <c r="AH594" i="1" s="1"/>
  <c r="AH25" i="1"/>
  <c r="G21" i="1"/>
  <c r="G20" i="1" s="1" a="1"/>
  <c r="G20" i="1" s="1"/>
  <c r="G24" i="1" s="1"/>
  <c r="Q21" i="1"/>
  <c r="Y21" i="1"/>
  <c r="Y20" i="1" s="1" a="1"/>
  <c r="Y20" i="1" s="1"/>
  <c r="Y24" i="1" s="1"/>
  <c r="AG21" i="1"/>
  <c r="F21" i="1"/>
  <c r="F20" i="1" s="1" a="1"/>
  <c r="F20" i="1" s="1"/>
  <c r="F24" i="1" s="1"/>
  <c r="Z21" i="1"/>
  <c r="AC21" i="1"/>
  <c r="AC20" i="1" s="1" a="1"/>
  <c r="AC20" i="1" s="1"/>
  <c r="AC24" i="1" s="1"/>
  <c r="W21" i="1"/>
  <c r="W20" i="1" s="1" a="1"/>
  <c r="W20" i="1" s="1"/>
  <c r="W24" i="1" s="1"/>
  <c r="F22" i="1"/>
  <c r="R21" i="1"/>
  <c r="R20" i="1" s="1" a="1"/>
  <c r="R20" i="1" s="1"/>
  <c r="R24" i="1" s="1"/>
  <c r="AE21" i="1"/>
  <c r="AE20" i="1" s="1" a="1"/>
  <c r="AE20" i="1" s="1"/>
  <c r="AE24" i="1" s="1"/>
  <c r="L21" i="1"/>
  <c r="T21" i="1"/>
  <c r="T20" i="1" s="1" a="1"/>
  <c r="T20" i="1" s="1"/>
  <c r="T24" i="1" s="1"/>
  <c r="S21" i="1"/>
  <c r="I21" i="1"/>
  <c r="I20" i="1" s="1" a="1"/>
  <c r="I20" i="1" s="1"/>
  <c r="I24" i="1" s="1"/>
  <c r="M21" i="1"/>
  <c r="M20" i="1" s="1" a="1"/>
  <c r="M20" i="1" s="1"/>
  <c r="M24" i="1" s="1"/>
  <c r="U21" i="1"/>
  <c r="K21" i="1"/>
  <c r="K20" i="1" s="1" a="1"/>
  <c r="K20" i="1" s="1"/>
  <c r="K24" i="1" s="1"/>
  <c r="J21" i="1"/>
  <c r="J20" i="1" s="1" a="1"/>
  <c r="J20" i="1" s="1"/>
  <c r="J24" i="1" s="1"/>
  <c r="H21" i="1"/>
  <c r="H20" i="1" s="1" a="1"/>
  <c r="H20" i="1" s="1"/>
  <c r="H24" i="1" s="1"/>
  <c r="P21" i="1"/>
  <c r="P20" i="1" s="1" a="1"/>
  <c r="P20" i="1" s="1"/>
  <c r="P24" i="1" s="1"/>
  <c r="N21" i="1"/>
  <c r="N20" i="1" s="1" a="1"/>
  <c r="N20" i="1" s="1"/>
  <c r="N24" i="1" s="1"/>
  <c r="AF21" i="1"/>
  <c r="AF20" i="1" s="1" a="1"/>
  <c r="AF20" i="1" s="1"/>
  <c r="AF24" i="1" s="1"/>
  <c r="AB21" i="1"/>
  <c r="O21" i="1"/>
  <c r="O20" i="1" s="1" a="1"/>
  <c r="O20" i="1" s="1"/>
  <c r="O24" i="1" s="1"/>
  <c r="AA21" i="1"/>
  <c r="AA20" i="1" s="1" a="1"/>
  <c r="AA20" i="1" s="1"/>
  <c r="AA24" i="1" s="1"/>
  <c r="X21" i="1"/>
  <c r="X20" i="1" s="1" a="1"/>
  <c r="X20" i="1" s="1"/>
  <c r="X24" i="1" s="1"/>
  <c r="V21" i="1"/>
  <c r="V20" i="1" s="1" a="1"/>
  <c r="V20" i="1" s="1"/>
  <c r="V24" i="1" s="1"/>
  <c r="AD21" i="1"/>
  <c r="AD20" i="1" s="1" a="1"/>
  <c r="AD20" i="1" s="1"/>
  <c r="AD24" i="1" s="1"/>
  <c r="AJ21" i="1"/>
  <c r="AJ20" i="1" s="1" a="1"/>
  <c r="AJ20" i="1" s="1"/>
  <c r="AJ24" i="1" s="1"/>
  <c r="AJ22" i="1"/>
  <c r="AJ25" i="1" s="1"/>
  <c r="AI21" i="1"/>
  <c r="AI20" i="1" s="1" a="1"/>
  <c r="AI20" i="1" s="1"/>
  <c r="AI24" i="1" s="1"/>
  <c r="AH21" i="1"/>
  <c r="AH20" i="1" s="1" a="1"/>
  <c r="AH20" i="1" s="1"/>
  <c r="AH24" i="1" s="1"/>
  <c r="AH22" i="1"/>
  <c r="K45" i="1"/>
  <c r="K44" i="1" s="1" a="1"/>
  <c r="K44" i="1" s="1"/>
  <c r="K48" i="1" s="1"/>
  <c r="J45" i="1"/>
  <c r="J44" i="1" s="1" a="1"/>
  <c r="J44" i="1" s="1"/>
  <c r="J48" i="1" s="1"/>
  <c r="N45" i="1"/>
  <c r="N44" i="1" s="1" a="1"/>
  <c r="N44" i="1" s="1"/>
  <c r="N48" i="1" s="1"/>
  <c r="Z45" i="1"/>
  <c r="AE45" i="1"/>
  <c r="AE44" i="1" s="1" a="1"/>
  <c r="AE44" i="1" s="1"/>
  <c r="AE48" i="1" s="1"/>
  <c r="M45" i="1"/>
  <c r="M44" i="1" s="1" a="1"/>
  <c r="M44" i="1" s="1"/>
  <c r="M48" i="1" s="1"/>
  <c r="Q45" i="1"/>
  <c r="Q44" i="1" s="1" a="1"/>
  <c r="Q44" i="1" s="1"/>
  <c r="Q48" i="1" s="1"/>
  <c r="Y45" i="1"/>
  <c r="Y44" i="1" s="1" a="1"/>
  <c r="Y44" i="1" s="1"/>
  <c r="Y48" i="1" s="1"/>
  <c r="AG45" i="1"/>
  <c r="G45" i="1"/>
  <c r="G44" i="1" s="1" a="1"/>
  <c r="G44" i="1" s="1"/>
  <c r="G48" i="1" s="1"/>
  <c r="I45" i="1"/>
  <c r="I44" i="1" s="1" a="1"/>
  <c r="I44" i="1" s="1"/>
  <c r="I48" i="1" s="1"/>
  <c r="U45" i="1"/>
  <c r="U44" i="1" s="1" a="1"/>
  <c r="U44" i="1" s="1"/>
  <c r="U48" i="1" s="1"/>
  <c r="W45" i="1"/>
  <c r="W44" i="1" s="1" a="1"/>
  <c r="W44" i="1" s="1"/>
  <c r="W48" i="1" s="1"/>
  <c r="S45" i="1"/>
  <c r="F45" i="1"/>
  <c r="F44" i="1" s="1" a="1"/>
  <c r="F44" i="1" s="1"/>
  <c r="F48" i="1" s="1"/>
  <c r="X45" i="1"/>
  <c r="AF45" i="1"/>
  <c r="AC45" i="1"/>
  <c r="AC44" i="1" s="1" a="1"/>
  <c r="AC44" i="1" s="1"/>
  <c r="AC48" i="1" s="1"/>
  <c r="V45" i="1"/>
  <c r="V44" i="1" s="1" a="1"/>
  <c r="V44" i="1" s="1"/>
  <c r="V48" i="1" s="1"/>
  <c r="H45" i="1"/>
  <c r="T45" i="1"/>
  <c r="J46" i="1"/>
  <c r="O45" i="1"/>
  <c r="O44" i="1" s="1" a="1"/>
  <c r="O44" i="1" s="1"/>
  <c r="O48" i="1" s="1"/>
  <c r="AA45" i="1"/>
  <c r="AA44" i="1" s="1" a="1"/>
  <c r="AA44" i="1" s="1"/>
  <c r="AA48" i="1" s="1"/>
  <c r="R45" i="1"/>
  <c r="R44" i="1" s="1" a="1"/>
  <c r="R44" i="1" s="1"/>
  <c r="R48" i="1" s="1"/>
  <c r="AD45" i="1"/>
  <c r="AD44" i="1" s="1" a="1"/>
  <c r="AD44" i="1" s="1"/>
  <c r="AD48" i="1" s="1"/>
  <c r="L45" i="1"/>
  <c r="P45" i="1"/>
  <c r="AB45" i="1"/>
  <c r="AI45" i="1"/>
  <c r="AI44" i="1" s="1" a="1"/>
  <c r="AI44" i="1" s="1"/>
  <c r="AI48" i="1" s="1"/>
  <c r="AJ45" i="1"/>
  <c r="AJ44" i="1" s="1" a="1"/>
  <c r="AJ44" i="1" s="1"/>
  <c r="AJ48" i="1" s="1"/>
  <c r="AJ46" i="1"/>
  <c r="AH45" i="1"/>
  <c r="AH44" i="1" s="1" a="1"/>
  <c r="AH44" i="1" s="1"/>
  <c r="AH48" i="1" s="1"/>
  <c r="AJ73" i="1"/>
  <c r="S69" i="1"/>
  <c r="Y69" i="1"/>
  <c r="Y68" i="1" s="1" a="1"/>
  <c r="Y68" i="1" s="1"/>
  <c r="Y72" i="1" s="1"/>
  <c r="AC69" i="1"/>
  <c r="AC68" i="1" s="1" a="1"/>
  <c r="AC68" i="1" s="1"/>
  <c r="AC72" i="1" s="1"/>
  <c r="N69" i="1"/>
  <c r="N68" i="1" s="1" a="1"/>
  <c r="N68" i="1" s="1"/>
  <c r="N72" i="1" s="1"/>
  <c r="R69" i="1"/>
  <c r="R68" i="1" s="1" a="1"/>
  <c r="R68" i="1" s="1"/>
  <c r="R72" i="1" s="1"/>
  <c r="P69" i="1"/>
  <c r="P68" i="1" s="1" a="1"/>
  <c r="P68" i="1" s="1"/>
  <c r="P72" i="1" s="1"/>
  <c r="I69" i="1"/>
  <c r="I68" i="1" s="1" a="1"/>
  <c r="I68" i="1" s="1"/>
  <c r="I72" i="1" s="1"/>
  <c r="Q69" i="1"/>
  <c r="Q68" i="1" s="1" a="1"/>
  <c r="Q68" i="1" s="1"/>
  <c r="Q72" i="1" s="1"/>
  <c r="AG69" i="1"/>
  <c r="K69" i="1"/>
  <c r="K68" i="1" s="1" a="1"/>
  <c r="K68" i="1" s="1"/>
  <c r="K72" i="1" s="1"/>
  <c r="W69" i="1"/>
  <c r="W68" i="1" s="1" a="1"/>
  <c r="W68" i="1" s="1"/>
  <c r="W72" i="1" s="1"/>
  <c r="F69" i="1"/>
  <c r="F68" i="1" s="1" a="1"/>
  <c r="F68" i="1" s="1"/>
  <c r="F72" i="1" s="1"/>
  <c r="G69" i="1"/>
  <c r="G68" i="1" s="1" a="1"/>
  <c r="G68" i="1" s="1"/>
  <c r="G72" i="1" s="1"/>
  <c r="M69" i="1"/>
  <c r="M68" i="1" s="1" a="1"/>
  <c r="M68" i="1" s="1"/>
  <c r="M72" i="1" s="1"/>
  <c r="J69" i="1"/>
  <c r="J68" i="1" s="1" a="1"/>
  <c r="J68" i="1" s="1"/>
  <c r="J72" i="1" s="1"/>
  <c r="L69" i="1"/>
  <c r="L70" i="1" s="1"/>
  <c r="U69" i="1"/>
  <c r="U68" i="1" s="1" a="1"/>
  <c r="U68" i="1" s="1"/>
  <c r="U72" i="1" s="1"/>
  <c r="AB69" i="1"/>
  <c r="AB68" i="1" s="1" a="1"/>
  <c r="AB68" i="1" s="1"/>
  <c r="AB72" i="1" s="1"/>
  <c r="AF69" i="1"/>
  <c r="AF68" i="1" s="1" a="1"/>
  <c r="AF68" i="1" s="1"/>
  <c r="AF72" i="1" s="1"/>
  <c r="V69" i="1"/>
  <c r="V68" i="1" s="1" a="1"/>
  <c r="V68" i="1" s="1"/>
  <c r="V72" i="1" s="1"/>
  <c r="AE69" i="1"/>
  <c r="AE68" i="1" s="1" a="1"/>
  <c r="AE68" i="1" s="1"/>
  <c r="AE72" i="1" s="1"/>
  <c r="O69" i="1"/>
  <c r="O68" i="1" s="1" a="1"/>
  <c r="O68" i="1" s="1"/>
  <c r="O72" i="1" s="1"/>
  <c r="T69" i="1"/>
  <c r="T68" i="1" s="1" a="1"/>
  <c r="T68" i="1" s="1"/>
  <c r="T72" i="1" s="1"/>
  <c r="X69" i="1"/>
  <c r="X68" i="1" s="1" a="1"/>
  <c r="X68" i="1" s="1"/>
  <c r="X72" i="1" s="1"/>
  <c r="Z69" i="1"/>
  <c r="Z70" i="1" s="1"/>
  <c r="AD69" i="1"/>
  <c r="AD68" i="1" s="1" a="1"/>
  <c r="AD68" i="1" s="1"/>
  <c r="AD72" i="1" s="1"/>
  <c r="AA69" i="1"/>
  <c r="AA68" i="1" s="1" a="1"/>
  <c r="AA68" i="1" s="1"/>
  <c r="AA72" i="1" s="1"/>
  <c r="H69" i="1"/>
  <c r="H68" i="1" s="1" a="1"/>
  <c r="H68" i="1" s="1"/>
  <c r="H72" i="1" s="1"/>
  <c r="AJ69" i="1"/>
  <c r="AJ68" i="1" s="1" a="1"/>
  <c r="AJ68" i="1" s="1"/>
  <c r="AJ72" i="1" s="1"/>
  <c r="AJ70" i="1"/>
  <c r="AI69" i="1"/>
  <c r="AI68" i="1" s="1" a="1"/>
  <c r="AI68" i="1" s="1"/>
  <c r="AI72" i="1" s="1"/>
  <c r="AH69" i="1"/>
  <c r="AH68" i="1" s="1" a="1"/>
  <c r="AH68" i="1" s="1"/>
  <c r="AH72" i="1" s="1"/>
  <c r="AH70" i="1"/>
  <c r="AH97" i="1"/>
  <c r="AI97" i="1"/>
  <c r="G93" i="1"/>
  <c r="G92" i="1" s="1" a="1"/>
  <c r="G92" i="1" s="1"/>
  <c r="G96" i="1" s="1"/>
  <c r="Y93" i="1"/>
  <c r="Y92" i="1" s="1" a="1"/>
  <c r="Y92" i="1" s="1"/>
  <c r="Y96" i="1" s="1"/>
  <c r="F93" i="1"/>
  <c r="N93" i="1"/>
  <c r="Z93" i="1"/>
  <c r="AD93" i="1"/>
  <c r="S93" i="1"/>
  <c r="Q93" i="1"/>
  <c r="Q92" i="1" s="1" a="1"/>
  <c r="Q92" i="1" s="1"/>
  <c r="Q96" i="1" s="1"/>
  <c r="AG93" i="1"/>
  <c r="J93" i="1"/>
  <c r="J92" i="1" s="1" a="1"/>
  <c r="J92" i="1" s="1"/>
  <c r="J96" i="1" s="1"/>
  <c r="V93" i="1"/>
  <c r="AE93" i="1"/>
  <c r="AE92" i="1" s="1" a="1"/>
  <c r="AE92" i="1" s="1"/>
  <c r="AE96" i="1" s="1"/>
  <c r="O93" i="1"/>
  <c r="O92" i="1" s="1" a="1"/>
  <c r="O92" i="1" s="1"/>
  <c r="O96" i="1" s="1"/>
  <c r="P93" i="1"/>
  <c r="I93" i="1"/>
  <c r="I92" i="1" s="1" a="1"/>
  <c r="I92" i="1" s="1"/>
  <c r="I96" i="1" s="1"/>
  <c r="M93" i="1"/>
  <c r="M92" i="1" s="1" a="1"/>
  <c r="M92" i="1" s="1"/>
  <c r="M96" i="1" s="1"/>
  <c r="AC93" i="1"/>
  <c r="K93" i="1"/>
  <c r="K92" i="1" s="1" a="1"/>
  <c r="K92" i="1" s="1"/>
  <c r="K96" i="1" s="1"/>
  <c r="W93" i="1"/>
  <c r="W94" i="1" s="1"/>
  <c r="T93" i="1"/>
  <c r="T92" i="1" s="1" a="1"/>
  <c r="T92" i="1" s="1"/>
  <c r="T96" i="1" s="1"/>
  <c r="H93" i="1"/>
  <c r="H92" i="1" s="1" a="1"/>
  <c r="H92" i="1" s="1"/>
  <c r="H96" i="1" s="1"/>
  <c r="AF93" i="1"/>
  <c r="AF92" i="1" s="1" a="1"/>
  <c r="AF92" i="1" s="1"/>
  <c r="AF96" i="1" s="1"/>
  <c r="R93" i="1"/>
  <c r="R92" i="1" s="1" a="1"/>
  <c r="R92" i="1" s="1"/>
  <c r="R96" i="1" s="1"/>
  <c r="L93" i="1"/>
  <c r="U93" i="1"/>
  <c r="U92" i="1" s="1" a="1"/>
  <c r="U92" i="1" s="1"/>
  <c r="U96" i="1" s="1"/>
  <c r="AA93" i="1"/>
  <c r="X93" i="1"/>
  <c r="X92" i="1" s="1" a="1"/>
  <c r="X92" i="1" s="1"/>
  <c r="X96" i="1" s="1"/>
  <c r="AB93" i="1"/>
  <c r="AI93" i="1"/>
  <c r="AI92" i="1" s="1" a="1"/>
  <c r="AI92" i="1" s="1"/>
  <c r="AI96" i="1" s="1"/>
  <c r="AI94" i="1"/>
  <c r="AJ94" i="1"/>
  <c r="AJ93" i="1"/>
  <c r="AJ92" i="1" s="1" a="1"/>
  <c r="AJ92" i="1" s="1"/>
  <c r="AJ96" i="1" s="1"/>
  <c r="AH94" i="1"/>
  <c r="AH93" i="1"/>
  <c r="AH92" i="1" s="1" a="1"/>
  <c r="AH92" i="1" s="1"/>
  <c r="AH96" i="1" s="1"/>
  <c r="AH121" i="1"/>
  <c r="G117" i="1"/>
  <c r="G116" i="1" s="1" a="1"/>
  <c r="G116" i="1" s="1"/>
  <c r="G120" i="1" s="1"/>
  <c r="I117" i="1"/>
  <c r="Q117" i="1"/>
  <c r="R117" i="1"/>
  <c r="V117" i="1"/>
  <c r="Z117" i="1"/>
  <c r="AD117" i="1"/>
  <c r="AE117" i="1"/>
  <c r="U117" i="1"/>
  <c r="U116" i="1" s="1" a="1"/>
  <c r="U116" i="1" s="1"/>
  <c r="U120" i="1" s="1"/>
  <c r="Y117" i="1"/>
  <c r="AG117" i="1"/>
  <c r="P117" i="1"/>
  <c r="G118" i="1"/>
  <c r="G121" i="1" s="1"/>
  <c r="S117" i="1"/>
  <c r="S118" i="1" s="1"/>
  <c r="K117" i="1"/>
  <c r="K116" i="1" s="1" a="1"/>
  <c r="K116" i="1" s="1"/>
  <c r="K120" i="1" s="1"/>
  <c r="W117" i="1"/>
  <c r="J117" i="1"/>
  <c r="O117" i="1"/>
  <c r="O116" i="1" s="1" a="1"/>
  <c r="O116" i="1" s="1"/>
  <c r="O120" i="1" s="1"/>
  <c r="T117" i="1"/>
  <c r="H117" i="1"/>
  <c r="H116" i="1" s="1" a="1"/>
  <c r="H116" i="1" s="1"/>
  <c r="H120" i="1" s="1"/>
  <c r="AF117" i="1"/>
  <c r="Y118" i="1"/>
  <c r="L117" i="1"/>
  <c r="AB117" i="1"/>
  <c r="AC117" i="1"/>
  <c r="AC116" i="1" s="1" a="1"/>
  <c r="AC116" i="1" s="1"/>
  <c r="AC120" i="1" s="1"/>
  <c r="F117" i="1"/>
  <c r="F116" i="1" s="1" a="1"/>
  <c r="F116" i="1" s="1"/>
  <c r="F120" i="1" s="1"/>
  <c r="AA117" i="1"/>
  <c r="N117" i="1"/>
  <c r="X117" i="1"/>
  <c r="M117" i="1"/>
  <c r="AJ118" i="1"/>
  <c r="AJ117" i="1"/>
  <c r="AJ116" i="1" s="1" a="1"/>
  <c r="AJ116" i="1" s="1"/>
  <c r="AJ120" i="1" s="1"/>
  <c r="AI117" i="1"/>
  <c r="AI116" i="1" s="1" a="1"/>
  <c r="AI116" i="1" s="1"/>
  <c r="AI120" i="1" s="1"/>
  <c r="AH118" i="1"/>
  <c r="AH117" i="1"/>
  <c r="AH116" i="1" s="1" a="1"/>
  <c r="AH116" i="1" s="1"/>
  <c r="AH120" i="1" s="1"/>
  <c r="O145" i="1"/>
  <c r="AH145" i="1"/>
  <c r="AI145" i="1"/>
  <c r="AJ145" i="1"/>
  <c r="S141" i="1"/>
  <c r="S142" i="1" s="1"/>
  <c r="I141" i="1"/>
  <c r="I140" i="1" s="1" a="1"/>
  <c r="I140" i="1" s="1"/>
  <c r="I144" i="1" s="1"/>
  <c r="Q141" i="1"/>
  <c r="Q140" i="1" s="1" a="1"/>
  <c r="Q140" i="1" s="1"/>
  <c r="Q144" i="1" s="1"/>
  <c r="U141" i="1"/>
  <c r="J141" i="1"/>
  <c r="Y141" i="1"/>
  <c r="Y140" i="1" s="1" a="1"/>
  <c r="Y140" i="1" s="1"/>
  <c r="Y144" i="1" s="1"/>
  <c r="AG141" i="1"/>
  <c r="AG142" i="1" s="1"/>
  <c r="Z141" i="1"/>
  <c r="AD141" i="1"/>
  <c r="AE141" i="1"/>
  <c r="AE140" i="1" s="1" a="1"/>
  <c r="AE140" i="1" s="1"/>
  <c r="AE144" i="1" s="1"/>
  <c r="AA141" i="1"/>
  <c r="L141" i="1"/>
  <c r="M141" i="1"/>
  <c r="M140" i="1" s="1" a="1"/>
  <c r="M140" i="1" s="1"/>
  <c r="M144" i="1" s="1"/>
  <c r="AC141" i="1"/>
  <c r="G141" i="1"/>
  <c r="N141" i="1"/>
  <c r="AF141" i="1"/>
  <c r="R141" i="1"/>
  <c r="H141" i="1"/>
  <c r="H140" i="1" s="1" a="1"/>
  <c r="H140" i="1" s="1"/>
  <c r="H144" i="1" s="1"/>
  <c r="X141" i="1"/>
  <c r="X140" i="1" s="1" a="1"/>
  <c r="X140" i="1" s="1"/>
  <c r="X144" i="1" s="1"/>
  <c r="K141" i="1"/>
  <c r="K140" i="1" s="1" a="1"/>
  <c r="K140" i="1" s="1"/>
  <c r="K144" i="1" s="1"/>
  <c r="W141" i="1"/>
  <c r="W140" i="1" s="1" a="1"/>
  <c r="W140" i="1" s="1"/>
  <c r="W144" i="1" s="1"/>
  <c r="AB141" i="1"/>
  <c r="AB140" i="1" s="1" a="1"/>
  <c r="AB140" i="1" s="1"/>
  <c r="AB144" i="1" s="1"/>
  <c r="P141" i="1"/>
  <c r="P140" i="1" s="1" a="1"/>
  <c r="P140" i="1" s="1"/>
  <c r="P144" i="1" s="1"/>
  <c r="F141" i="1"/>
  <c r="V141" i="1"/>
  <c r="T141" i="1"/>
  <c r="O141" i="1"/>
  <c r="AJ141" i="1"/>
  <c r="AJ140" i="1" s="1" a="1"/>
  <c r="AJ140" i="1" s="1"/>
  <c r="AJ144" i="1" s="1"/>
  <c r="AI142" i="1"/>
  <c r="AJ142" i="1"/>
  <c r="AI141" i="1"/>
  <c r="AI140" i="1" s="1" a="1"/>
  <c r="AI140" i="1" s="1"/>
  <c r="AI144" i="1" s="1"/>
  <c r="AH142" i="1"/>
  <c r="AH141" i="1"/>
  <c r="AH140" i="1" s="1" a="1"/>
  <c r="AH140" i="1" s="1"/>
  <c r="AH144" i="1" s="1"/>
  <c r="AJ169" i="1"/>
  <c r="S165" i="1"/>
  <c r="M165" i="1"/>
  <c r="F165" i="1"/>
  <c r="F164" i="1" s="1" a="1"/>
  <c r="F164" i="1" s="1"/>
  <c r="F168" i="1" s="1"/>
  <c r="N165" i="1"/>
  <c r="AE165" i="1"/>
  <c r="AE164" i="1" s="1" a="1"/>
  <c r="AE164" i="1" s="1"/>
  <c r="AE168" i="1" s="1"/>
  <c r="I165" i="1"/>
  <c r="Q165" i="1"/>
  <c r="Q164" i="1" s="1" a="1"/>
  <c r="Q164" i="1" s="1"/>
  <c r="Q168" i="1" s="1"/>
  <c r="AC165" i="1"/>
  <c r="AC164" i="1" s="1" a="1"/>
  <c r="AC164" i="1" s="1"/>
  <c r="AC168" i="1" s="1"/>
  <c r="K165" i="1"/>
  <c r="K164" i="1" s="1" a="1"/>
  <c r="K164" i="1" s="1"/>
  <c r="K168" i="1" s="1"/>
  <c r="R165" i="1"/>
  <c r="R164" i="1" s="1" a="1"/>
  <c r="R164" i="1" s="1"/>
  <c r="R168" i="1" s="1"/>
  <c r="P165" i="1"/>
  <c r="P164" i="1" s="1" a="1"/>
  <c r="P164" i="1" s="1"/>
  <c r="P168" i="1" s="1"/>
  <c r="G165" i="1"/>
  <c r="G164" i="1" s="1" a="1"/>
  <c r="G164" i="1" s="1"/>
  <c r="G168" i="1" s="1"/>
  <c r="Y165" i="1"/>
  <c r="Y164" i="1" s="1" a="1"/>
  <c r="Y164" i="1" s="1"/>
  <c r="Y168" i="1" s="1"/>
  <c r="AG165" i="1"/>
  <c r="W165" i="1"/>
  <c r="W164" i="1" s="1" a="1"/>
  <c r="W164" i="1" s="1"/>
  <c r="W168" i="1" s="1"/>
  <c r="J165" i="1"/>
  <c r="U165" i="1"/>
  <c r="U164" i="1" s="1" a="1"/>
  <c r="U164" i="1" s="1"/>
  <c r="U168" i="1" s="1"/>
  <c r="H165" i="1"/>
  <c r="L165" i="1"/>
  <c r="AB165" i="1"/>
  <c r="AB164" i="1" s="1" a="1"/>
  <c r="AB164" i="1" s="1"/>
  <c r="AB168" i="1" s="1"/>
  <c r="AD165" i="1"/>
  <c r="AD164" i="1" s="1" a="1"/>
  <c r="AD164" i="1" s="1"/>
  <c r="AD168" i="1" s="1"/>
  <c r="AD166" i="1"/>
  <c r="AD169" i="1" s="1"/>
  <c r="T165" i="1"/>
  <c r="T164" i="1" s="1" a="1"/>
  <c r="T164" i="1" s="1"/>
  <c r="T168" i="1" s="1"/>
  <c r="X165" i="1"/>
  <c r="X164" i="1" s="1" a="1"/>
  <c r="X164" i="1" s="1"/>
  <c r="X168" i="1" s="1"/>
  <c r="V165" i="1"/>
  <c r="V164" i="1" s="1" a="1"/>
  <c r="V164" i="1" s="1"/>
  <c r="V168" i="1" s="1"/>
  <c r="Z165" i="1"/>
  <c r="O165" i="1"/>
  <c r="O164" i="1" s="1" a="1"/>
  <c r="O164" i="1" s="1"/>
  <c r="O168" i="1" s="1"/>
  <c r="AA165" i="1"/>
  <c r="AA164" i="1" s="1" a="1"/>
  <c r="AA164" i="1" s="1"/>
  <c r="AA168" i="1" s="1"/>
  <c r="AF165" i="1"/>
  <c r="AF164" i="1" s="1" a="1"/>
  <c r="AF164" i="1" s="1"/>
  <c r="AF168" i="1" s="1"/>
  <c r="AJ165" i="1"/>
  <c r="AJ164" i="1" s="1" a="1"/>
  <c r="AJ164" i="1" s="1"/>
  <c r="AJ168" i="1" s="1"/>
  <c r="AI166" i="1"/>
  <c r="AI169" i="1" s="1"/>
  <c r="AJ166" i="1"/>
  <c r="AI165" i="1"/>
  <c r="AI164" i="1" s="1" a="1"/>
  <c r="AI164" i="1" s="1"/>
  <c r="AI168" i="1" s="1"/>
  <c r="AH165" i="1"/>
  <c r="AH164" i="1" s="1" a="1"/>
  <c r="AH164" i="1" s="1"/>
  <c r="AH168" i="1" s="1"/>
  <c r="AH166" i="1"/>
  <c r="Q189" i="1"/>
  <c r="Q188" i="1" s="1" a="1"/>
  <c r="Q188" i="1" s="1"/>
  <c r="Q192" i="1" s="1"/>
  <c r="AC190" i="1"/>
  <c r="AC189" i="1"/>
  <c r="AC188" i="1" s="1" a="1"/>
  <c r="AC188" i="1" s="1"/>
  <c r="AC192" i="1" s="1"/>
  <c r="K189" i="1"/>
  <c r="K188" i="1" s="1" a="1"/>
  <c r="K188" i="1" s="1"/>
  <c r="K192" i="1" s="1"/>
  <c r="F189" i="1"/>
  <c r="J189" i="1"/>
  <c r="AD189" i="1"/>
  <c r="AD188" i="1" s="1" a="1"/>
  <c r="AD188" i="1" s="1"/>
  <c r="AD192" i="1" s="1"/>
  <c r="O189" i="1"/>
  <c r="O188" i="1" s="1" a="1"/>
  <c r="O188" i="1" s="1"/>
  <c r="O192" i="1" s="1"/>
  <c r="AA189" i="1"/>
  <c r="AA188" i="1" s="1" a="1"/>
  <c r="AA188" i="1" s="1"/>
  <c r="AA192" i="1" s="1"/>
  <c r="U189" i="1"/>
  <c r="U188" i="1" s="1" a="1"/>
  <c r="U188" i="1" s="1"/>
  <c r="U192" i="1" s="1"/>
  <c r="Y189" i="1"/>
  <c r="Y188" i="1" s="1" a="1"/>
  <c r="Y188" i="1" s="1"/>
  <c r="Y192" i="1" s="1"/>
  <c r="AG189" i="1"/>
  <c r="W189" i="1"/>
  <c r="W188" i="1" s="1" a="1"/>
  <c r="W188" i="1" s="1"/>
  <c r="W192" i="1" s="1"/>
  <c r="G189" i="1"/>
  <c r="S189" i="1"/>
  <c r="M189" i="1"/>
  <c r="M188" i="1" s="1" a="1"/>
  <c r="M188" i="1" s="1"/>
  <c r="M192" i="1" s="1"/>
  <c r="N189" i="1"/>
  <c r="N188" i="1" s="1" a="1"/>
  <c r="N188" i="1" s="1"/>
  <c r="N192" i="1" s="1"/>
  <c r="Z189" i="1"/>
  <c r="AD190" i="1"/>
  <c r="AD193" i="1" s="1"/>
  <c r="AE189" i="1"/>
  <c r="AE188" i="1" s="1" a="1"/>
  <c r="AE188" i="1" s="1"/>
  <c r="AE192" i="1" s="1"/>
  <c r="P189" i="1"/>
  <c r="P188" i="1" s="1" a="1"/>
  <c r="P188" i="1" s="1"/>
  <c r="P192" i="1" s="1"/>
  <c r="H189" i="1"/>
  <c r="AF189" i="1"/>
  <c r="AF188" i="1" s="1" a="1"/>
  <c r="AF188" i="1" s="1"/>
  <c r="AF192" i="1" s="1"/>
  <c r="R189" i="1"/>
  <c r="R188" i="1" s="1" a="1"/>
  <c r="R188" i="1" s="1"/>
  <c r="R192" i="1" s="1"/>
  <c r="V189" i="1"/>
  <c r="V188" i="1" s="1" a="1"/>
  <c r="V188" i="1" s="1"/>
  <c r="V192" i="1" s="1"/>
  <c r="AA190" i="1"/>
  <c r="T189" i="1"/>
  <c r="T188" i="1" s="1" a="1"/>
  <c r="T188" i="1" s="1"/>
  <c r="T192" i="1" s="1"/>
  <c r="X189" i="1"/>
  <c r="X188" i="1" s="1" a="1"/>
  <c r="X188" i="1" s="1"/>
  <c r="X192" i="1" s="1"/>
  <c r="L189" i="1"/>
  <c r="I189" i="1"/>
  <c r="AB189" i="1"/>
  <c r="AB188" i="1" s="1" a="1"/>
  <c r="AB188" i="1" s="1"/>
  <c r="AB192" i="1" s="1"/>
  <c r="AJ190" i="1"/>
  <c r="AI189" i="1"/>
  <c r="AI188" i="1" s="1" a="1"/>
  <c r="AI188" i="1" s="1"/>
  <c r="AI192" i="1" s="1"/>
  <c r="AJ189" i="1"/>
  <c r="AJ188" i="1" s="1" a="1"/>
  <c r="AJ188" i="1" s="1"/>
  <c r="AJ192" i="1" s="1"/>
  <c r="AH189" i="1"/>
  <c r="AH188" i="1" s="1" a="1"/>
  <c r="AH188" i="1" s="1"/>
  <c r="AH192" i="1" s="1"/>
  <c r="AH190" i="1"/>
  <c r="AH193" i="1" s="1"/>
  <c r="S213" i="1"/>
  <c r="J213" i="1"/>
  <c r="G213" i="1"/>
  <c r="Q213" i="1"/>
  <c r="Q212" i="1" s="1" a="1"/>
  <c r="Q212" i="1" s="1"/>
  <c r="Q216" i="1" s="1"/>
  <c r="AG213" i="1"/>
  <c r="K213" i="1"/>
  <c r="K212" i="1" s="1" a="1"/>
  <c r="K212" i="1" s="1"/>
  <c r="K216" i="1" s="1"/>
  <c r="W213" i="1"/>
  <c r="W214" i="1" s="1"/>
  <c r="Z213" i="1"/>
  <c r="AD213" i="1"/>
  <c r="AD212" i="1" s="1" a="1"/>
  <c r="AD212" i="1" s="1"/>
  <c r="AD216" i="1" s="1"/>
  <c r="H213" i="1"/>
  <c r="M213" i="1"/>
  <c r="M212" i="1" s="1" a="1"/>
  <c r="M212" i="1" s="1"/>
  <c r="M216" i="1" s="1"/>
  <c r="U213" i="1"/>
  <c r="Y213" i="1"/>
  <c r="Y212" i="1" s="1" a="1"/>
  <c r="Y212" i="1" s="1"/>
  <c r="Y216" i="1" s="1"/>
  <c r="AC213" i="1"/>
  <c r="N213" i="1"/>
  <c r="N212" i="1" s="1" a="1"/>
  <c r="N212" i="1" s="1"/>
  <c r="N216" i="1" s="1"/>
  <c r="L213" i="1"/>
  <c r="P213" i="1"/>
  <c r="V213" i="1"/>
  <c r="V212" i="1" s="1" a="1"/>
  <c r="V212" i="1" s="1"/>
  <c r="V216" i="1" s="1"/>
  <c r="F213" i="1"/>
  <c r="R213" i="1"/>
  <c r="R212" i="1" s="1" a="1"/>
  <c r="R212" i="1" s="1"/>
  <c r="R216" i="1" s="1"/>
  <c r="T213" i="1"/>
  <c r="AB213" i="1"/>
  <c r="I213" i="1"/>
  <c r="I214" i="1" s="1"/>
  <c r="AE213" i="1"/>
  <c r="AE212" i="1" s="1" a="1"/>
  <c r="AE212" i="1" s="1"/>
  <c r="AE216" i="1" s="1"/>
  <c r="O213" i="1"/>
  <c r="X213" i="1"/>
  <c r="AF213" i="1"/>
  <c r="AA213" i="1"/>
  <c r="AA212" i="1" s="1" a="1"/>
  <c r="AA212" i="1" s="1"/>
  <c r="AA216" i="1" s="1"/>
  <c r="AJ213" i="1"/>
  <c r="AJ212" i="1" s="1" a="1"/>
  <c r="AJ212" i="1" s="1"/>
  <c r="AJ216" i="1" s="1"/>
  <c r="AJ214" i="1"/>
  <c r="AJ217" i="1" s="1"/>
  <c r="AI214" i="1"/>
  <c r="AI217" i="1" s="1"/>
  <c r="AI213" i="1"/>
  <c r="AI212" i="1" s="1" a="1"/>
  <c r="AI212" i="1" s="1"/>
  <c r="AI216" i="1" s="1"/>
  <c r="AH213" i="1"/>
  <c r="AH212" i="1" s="1" a="1"/>
  <c r="AH212" i="1" s="1"/>
  <c r="AH216" i="1" s="1"/>
  <c r="AI31" i="1"/>
  <c r="G27" i="1"/>
  <c r="G26" i="1" s="1" a="1"/>
  <c r="G26" i="1" s="1"/>
  <c r="G30" i="1" s="1"/>
  <c r="S27" i="1"/>
  <c r="M27" i="1"/>
  <c r="U27" i="1"/>
  <c r="U26" i="1" s="1" a="1"/>
  <c r="U26" i="1" s="1"/>
  <c r="U30" i="1" s="1"/>
  <c r="N27" i="1"/>
  <c r="N26" i="1" s="1" a="1"/>
  <c r="N26" i="1" s="1"/>
  <c r="N30" i="1" s="1"/>
  <c r="AE27" i="1"/>
  <c r="AE28" i="1" s="1"/>
  <c r="I27" i="1"/>
  <c r="W27" i="1"/>
  <c r="W26" i="1" s="1" a="1"/>
  <c r="W26" i="1" s="1"/>
  <c r="W30" i="1" s="1"/>
  <c r="R27" i="1"/>
  <c r="R26" i="1" s="1" a="1"/>
  <c r="R26" i="1" s="1"/>
  <c r="R30" i="1" s="1"/>
  <c r="AA27" i="1"/>
  <c r="AA26" i="1" s="1" a="1"/>
  <c r="AA26" i="1" s="1"/>
  <c r="AA30" i="1" s="1"/>
  <c r="T27" i="1"/>
  <c r="T26" i="1" s="1" a="1"/>
  <c r="T26" i="1" s="1"/>
  <c r="T30" i="1" s="1"/>
  <c r="Q27" i="1"/>
  <c r="Y27" i="1"/>
  <c r="AG27" i="1"/>
  <c r="AG28" i="1" s="1"/>
  <c r="F27" i="1"/>
  <c r="F26" i="1" s="1" a="1"/>
  <c r="F26" i="1" s="1"/>
  <c r="F30" i="1" s="1"/>
  <c r="V27" i="1"/>
  <c r="O27" i="1"/>
  <c r="AB27" i="1"/>
  <c r="AB26" i="1" s="1" a="1"/>
  <c r="AB26" i="1" s="1"/>
  <c r="AB30" i="1" s="1"/>
  <c r="X27" i="1"/>
  <c r="X26" i="1" s="1" a="1"/>
  <c r="X26" i="1" s="1"/>
  <c r="X30" i="1" s="1"/>
  <c r="L27" i="1"/>
  <c r="AC27" i="1"/>
  <c r="AC26" i="1" s="1" a="1"/>
  <c r="AC26" i="1" s="1"/>
  <c r="AC30" i="1" s="1"/>
  <c r="K27" i="1"/>
  <c r="J27" i="1"/>
  <c r="J26" i="1" s="1" a="1"/>
  <c r="J26" i="1" s="1"/>
  <c r="J30" i="1" s="1"/>
  <c r="Z27" i="1"/>
  <c r="H27" i="1"/>
  <c r="P27" i="1"/>
  <c r="P26" i="1" s="1" a="1"/>
  <c r="P26" i="1" s="1"/>
  <c r="P30" i="1" s="1"/>
  <c r="AF27" i="1"/>
  <c r="AD27" i="1"/>
  <c r="AD26" i="1" s="1" a="1"/>
  <c r="AD26" i="1" s="1"/>
  <c r="AD30" i="1" s="1"/>
  <c r="AJ28" i="1"/>
  <c r="AI27" i="1"/>
  <c r="AI26" i="1" s="1" a="1"/>
  <c r="AI26" i="1" s="1"/>
  <c r="AI30" i="1" s="1"/>
  <c r="AI28" i="1"/>
  <c r="AJ27" i="1"/>
  <c r="AJ26" i="1" s="1" a="1"/>
  <c r="AJ26" i="1" s="1"/>
  <c r="AJ30" i="1" s="1"/>
  <c r="AH28" i="1"/>
  <c r="AH27" i="1"/>
  <c r="AH26" i="1" s="1" a="1"/>
  <c r="AH26" i="1" s="1"/>
  <c r="AH30" i="1" s="1"/>
  <c r="G55" i="1"/>
  <c r="M51" i="1"/>
  <c r="M50" i="1" s="1" a="1"/>
  <c r="M50" i="1" s="1"/>
  <c r="M54" i="1" s="1"/>
  <c r="Q51" i="1"/>
  <c r="Q50" i="1" s="1" a="1"/>
  <c r="Q50" i="1" s="1"/>
  <c r="Q54" i="1" s="1"/>
  <c r="U51" i="1"/>
  <c r="U50" i="1" s="1" a="1"/>
  <c r="U50" i="1" s="1"/>
  <c r="U54" i="1" s="1"/>
  <c r="AC51" i="1"/>
  <c r="W51" i="1"/>
  <c r="W50" i="1" s="1" a="1"/>
  <c r="W50" i="1" s="1"/>
  <c r="W54" i="1" s="1"/>
  <c r="V51" i="1"/>
  <c r="V50" i="1" s="1" a="1"/>
  <c r="V50" i="1" s="1"/>
  <c r="V54" i="1" s="1"/>
  <c r="G51" i="1"/>
  <c r="G50" i="1" s="1" a="1"/>
  <c r="G50" i="1" s="1"/>
  <c r="G54" i="1" s="1"/>
  <c r="S51" i="1"/>
  <c r="M52" i="1"/>
  <c r="Q52" i="1"/>
  <c r="Y51" i="1"/>
  <c r="Y50" i="1" s="1" a="1"/>
  <c r="Y50" i="1" s="1"/>
  <c r="Y54" i="1" s="1"/>
  <c r="AG51" i="1"/>
  <c r="AG52" i="1" s="1"/>
  <c r="K51" i="1"/>
  <c r="K50" i="1" s="1" a="1"/>
  <c r="K50" i="1" s="1"/>
  <c r="K54" i="1" s="1"/>
  <c r="F51" i="1"/>
  <c r="F52" i="1" s="1"/>
  <c r="O51" i="1"/>
  <c r="AA51" i="1"/>
  <c r="AA50" i="1" s="1" a="1"/>
  <c r="AA50" i="1" s="1"/>
  <c r="AA54" i="1" s="1"/>
  <c r="H51" i="1"/>
  <c r="H50" i="1" s="1" a="1"/>
  <c r="H50" i="1" s="1"/>
  <c r="H54" i="1" s="1"/>
  <c r="G52" i="1"/>
  <c r="I51" i="1"/>
  <c r="I50" i="1" s="1" a="1"/>
  <c r="I50" i="1" s="1"/>
  <c r="I54" i="1" s="1"/>
  <c r="N51" i="1"/>
  <c r="N50" i="1" s="1" a="1"/>
  <c r="N50" i="1" s="1"/>
  <c r="N54" i="1" s="1"/>
  <c r="P51" i="1"/>
  <c r="P50" i="1" s="1" a="1"/>
  <c r="P50" i="1" s="1"/>
  <c r="P54" i="1" s="1"/>
  <c r="AB51" i="1"/>
  <c r="AB50" i="1" s="1" a="1"/>
  <c r="AB50" i="1" s="1"/>
  <c r="AB54" i="1" s="1"/>
  <c r="AE51" i="1"/>
  <c r="AE50" i="1" s="1" a="1"/>
  <c r="AE50" i="1" s="1"/>
  <c r="AE54" i="1" s="1"/>
  <c r="AF51" i="1"/>
  <c r="Z51" i="1"/>
  <c r="Z52" i="1" s="1"/>
  <c r="L51" i="1"/>
  <c r="L52" i="1" s="1"/>
  <c r="J51" i="1"/>
  <c r="J50" i="1" s="1" a="1"/>
  <c r="J50" i="1" s="1"/>
  <c r="J54" i="1" s="1"/>
  <c r="R51" i="1"/>
  <c r="X51" i="1"/>
  <c r="AD51" i="1"/>
  <c r="AD50" i="1" s="1" a="1"/>
  <c r="AD50" i="1" s="1"/>
  <c r="AD54" i="1" s="1"/>
  <c r="T51" i="1"/>
  <c r="T50" i="1" s="1" a="1"/>
  <c r="T50" i="1" s="1"/>
  <c r="T54" i="1" s="1"/>
  <c r="AJ52" i="1"/>
  <c r="AJ55" i="1" s="1"/>
  <c r="AJ51" i="1"/>
  <c r="AJ50" i="1" s="1" a="1"/>
  <c r="AJ50" i="1" s="1"/>
  <c r="AJ54" i="1" s="1"/>
  <c r="AI51" i="1"/>
  <c r="AI50" i="1" s="1" a="1"/>
  <c r="AI50" i="1" s="1"/>
  <c r="AI54" i="1" s="1"/>
  <c r="AH51" i="1"/>
  <c r="AH50" i="1" s="1" a="1"/>
  <c r="AH50" i="1" s="1"/>
  <c r="AH54" i="1" s="1"/>
  <c r="AJ79" i="1"/>
  <c r="G75" i="1"/>
  <c r="G74" i="1" s="1" a="1"/>
  <c r="G74" i="1" s="1"/>
  <c r="G78" i="1" s="1"/>
  <c r="S75" i="1"/>
  <c r="M75" i="1"/>
  <c r="M74" i="1" s="1" a="1"/>
  <c r="M74" i="1" s="1"/>
  <c r="M78" i="1" s="1"/>
  <c r="AG75" i="1"/>
  <c r="K75" i="1"/>
  <c r="K74" i="1" s="1" a="1"/>
  <c r="K74" i="1" s="1"/>
  <c r="K78" i="1" s="1"/>
  <c r="J75" i="1"/>
  <c r="J74" i="1" s="1" a="1"/>
  <c r="J74" i="1" s="1"/>
  <c r="J78" i="1" s="1"/>
  <c r="AD75" i="1"/>
  <c r="AD74" i="1" s="1" a="1"/>
  <c r="AD74" i="1" s="1"/>
  <c r="AD78" i="1" s="1"/>
  <c r="U75" i="1"/>
  <c r="U74" i="1" s="1" a="1"/>
  <c r="U74" i="1" s="1"/>
  <c r="U78" i="1" s="1"/>
  <c r="Y75" i="1"/>
  <c r="Y74" i="1" s="1" a="1"/>
  <c r="Y74" i="1" s="1"/>
  <c r="Y78" i="1" s="1"/>
  <c r="Z75" i="1"/>
  <c r="Z76" i="1" s="1"/>
  <c r="L75" i="1"/>
  <c r="L76" i="1" s="1"/>
  <c r="I75" i="1"/>
  <c r="I74" i="1" s="1" a="1"/>
  <c r="I74" i="1" s="1"/>
  <c r="I78" i="1" s="1"/>
  <c r="Q75" i="1"/>
  <c r="Q74" i="1" s="1" a="1"/>
  <c r="Q74" i="1" s="1"/>
  <c r="Q78" i="1" s="1"/>
  <c r="W75" i="1"/>
  <c r="W74" i="1" s="1" a="1"/>
  <c r="W74" i="1" s="1"/>
  <c r="W78" i="1" s="1"/>
  <c r="F75" i="1"/>
  <c r="F74" i="1" s="1" a="1"/>
  <c r="F74" i="1" s="1"/>
  <c r="F78" i="1" s="1"/>
  <c r="N75" i="1"/>
  <c r="N74" i="1" s="1" a="1"/>
  <c r="N74" i="1" s="1"/>
  <c r="N78" i="1" s="1"/>
  <c r="AE75" i="1"/>
  <c r="AE74" i="1" s="1" a="1"/>
  <c r="AE74" i="1" s="1"/>
  <c r="AE78" i="1" s="1"/>
  <c r="O75" i="1"/>
  <c r="AA75" i="1"/>
  <c r="H75" i="1"/>
  <c r="H74" i="1" s="1" a="1"/>
  <c r="H74" i="1" s="1"/>
  <c r="H78" i="1" s="1"/>
  <c r="R75" i="1"/>
  <c r="V75" i="1"/>
  <c r="V74" i="1" s="1" a="1"/>
  <c r="V74" i="1" s="1"/>
  <c r="V78" i="1" s="1"/>
  <c r="X75" i="1"/>
  <c r="X74" i="1" s="1" a="1"/>
  <c r="X74" i="1" s="1"/>
  <c r="X78" i="1" s="1"/>
  <c r="AB75" i="1"/>
  <c r="P75" i="1"/>
  <c r="AC75" i="1"/>
  <c r="T75" i="1"/>
  <c r="AF75" i="1"/>
  <c r="AF74" i="1" s="1" a="1"/>
  <c r="AF74" i="1" s="1"/>
  <c r="AF78" i="1" s="1"/>
  <c r="AJ75" i="1"/>
  <c r="AJ74" i="1" s="1" a="1"/>
  <c r="AJ74" i="1" s="1"/>
  <c r="AJ78" i="1" s="1"/>
  <c r="AJ76" i="1"/>
  <c r="AI76" i="1"/>
  <c r="AI79" i="1" s="1"/>
  <c r="AI75" i="1"/>
  <c r="AI74" i="1" s="1" a="1"/>
  <c r="AI74" i="1" s="1"/>
  <c r="AI78" i="1" s="1"/>
  <c r="AH75" i="1"/>
  <c r="AH74" i="1" s="1" a="1"/>
  <c r="AH74" i="1" s="1"/>
  <c r="AH78" i="1" s="1"/>
  <c r="S99" i="1"/>
  <c r="M99" i="1"/>
  <c r="M98" i="1" s="1" a="1"/>
  <c r="M98" i="1" s="1"/>
  <c r="M102" i="1" s="1"/>
  <c r="AC99" i="1"/>
  <c r="AC98" i="1" s="1" a="1"/>
  <c r="AC98" i="1" s="1"/>
  <c r="AC102" i="1" s="1"/>
  <c r="W99" i="1"/>
  <c r="W98" i="1" s="1" a="1"/>
  <c r="W98" i="1" s="1"/>
  <c r="W102" i="1" s="1"/>
  <c r="F99" i="1"/>
  <c r="F98" i="1" s="1" a="1"/>
  <c r="F98" i="1" s="1"/>
  <c r="F102" i="1" s="1"/>
  <c r="J99" i="1"/>
  <c r="AD99" i="1"/>
  <c r="AE99" i="1"/>
  <c r="AE98" i="1" s="1" a="1"/>
  <c r="AE98" i="1" s="1"/>
  <c r="AE102" i="1" s="1"/>
  <c r="G99" i="1"/>
  <c r="I99" i="1"/>
  <c r="I98" i="1" s="1" a="1"/>
  <c r="I98" i="1" s="1"/>
  <c r="I102" i="1" s="1"/>
  <c r="Q99" i="1"/>
  <c r="Q98" i="1" s="1" a="1"/>
  <c r="Q98" i="1" s="1"/>
  <c r="Q102" i="1" s="1"/>
  <c r="Y99" i="1"/>
  <c r="Y98" i="1" s="1" a="1"/>
  <c r="Y98" i="1" s="1"/>
  <c r="Y102" i="1" s="1"/>
  <c r="AG99" i="1"/>
  <c r="AG100" i="1" s="1"/>
  <c r="K99" i="1"/>
  <c r="K98" i="1" s="1" a="1"/>
  <c r="K98" i="1" s="1"/>
  <c r="K102" i="1" s="1"/>
  <c r="R99" i="1"/>
  <c r="O99" i="1"/>
  <c r="O98" i="1" s="1" a="1"/>
  <c r="O98" i="1" s="1"/>
  <c r="O102" i="1" s="1"/>
  <c r="L99" i="1"/>
  <c r="L100" i="1" s="1"/>
  <c r="T99" i="1"/>
  <c r="X99" i="1"/>
  <c r="X98" i="1" s="1" a="1"/>
  <c r="X98" i="1" s="1"/>
  <c r="X102" i="1" s="1"/>
  <c r="AF99" i="1"/>
  <c r="V99" i="1"/>
  <c r="AA99" i="1"/>
  <c r="AA98" i="1" s="1" a="1"/>
  <c r="AA98" i="1" s="1"/>
  <c r="AA102" i="1" s="1"/>
  <c r="H99" i="1"/>
  <c r="P99" i="1"/>
  <c r="Z99" i="1"/>
  <c r="U99" i="1"/>
  <c r="U98" i="1" s="1" a="1"/>
  <c r="U98" i="1" s="1"/>
  <c r="U102" i="1" s="1"/>
  <c r="N99" i="1"/>
  <c r="N100" i="1" s="1"/>
  <c r="AB99" i="1"/>
  <c r="AI99" i="1"/>
  <c r="AI98" i="1" s="1" a="1"/>
  <c r="AI98" i="1" s="1"/>
  <c r="AI102" i="1" s="1"/>
  <c r="AJ100" i="1"/>
  <c r="AJ99" i="1"/>
  <c r="AJ98" i="1" s="1" a="1"/>
  <c r="AJ98" i="1" s="1"/>
  <c r="AJ102" i="1" s="1"/>
  <c r="AH99" i="1"/>
  <c r="AH98" i="1" s="1" a="1"/>
  <c r="AH98" i="1" s="1"/>
  <c r="AH102" i="1" s="1"/>
  <c r="AH100" i="1"/>
  <c r="AH103" i="1" s="1"/>
  <c r="G123" i="1"/>
  <c r="G122" i="1" s="1" a="1"/>
  <c r="G122" i="1" s="1"/>
  <c r="G126" i="1" s="1"/>
  <c r="I123" i="1"/>
  <c r="I122" i="1" s="1" a="1"/>
  <c r="I122" i="1" s="1"/>
  <c r="I126" i="1" s="1"/>
  <c r="Q123" i="1"/>
  <c r="Q122" i="1" s="1" a="1"/>
  <c r="Q122" i="1" s="1"/>
  <c r="Q126" i="1" s="1"/>
  <c r="W123" i="1"/>
  <c r="W122" i="1" s="1" a="1"/>
  <c r="W122" i="1" s="1"/>
  <c r="W126" i="1" s="1"/>
  <c r="Z123" i="1"/>
  <c r="S123" i="1"/>
  <c r="AC123" i="1"/>
  <c r="AC122" i="1" s="1" a="1"/>
  <c r="AC122" i="1" s="1"/>
  <c r="AC126" i="1" s="1"/>
  <c r="N123" i="1"/>
  <c r="N122" i="1" s="1" a="1"/>
  <c r="N122" i="1" s="1"/>
  <c r="N126" i="1" s="1"/>
  <c r="R123" i="1"/>
  <c r="R122" i="1" s="1" a="1"/>
  <c r="R122" i="1" s="1"/>
  <c r="R126" i="1" s="1"/>
  <c r="H123" i="1"/>
  <c r="M123" i="1"/>
  <c r="M122" i="1" s="1" a="1"/>
  <c r="M122" i="1" s="1"/>
  <c r="M126" i="1" s="1"/>
  <c r="U123" i="1"/>
  <c r="AG123" i="1"/>
  <c r="K123" i="1"/>
  <c r="F123" i="1"/>
  <c r="F122" i="1" s="1" a="1"/>
  <c r="F122" i="1" s="1"/>
  <c r="F126" i="1" s="1"/>
  <c r="AE123" i="1"/>
  <c r="AA123" i="1"/>
  <c r="X123" i="1"/>
  <c r="AB123" i="1"/>
  <c r="AF123" i="1"/>
  <c r="R124" i="1"/>
  <c r="R127" i="1" s="1"/>
  <c r="O123" i="1"/>
  <c r="P123" i="1"/>
  <c r="T123" i="1"/>
  <c r="Y123" i="1"/>
  <c r="Y122" i="1" s="1" a="1"/>
  <c r="Y122" i="1" s="1"/>
  <c r="Y126" i="1" s="1"/>
  <c r="J123" i="1"/>
  <c r="J122" i="1" s="1" a="1"/>
  <c r="J122" i="1" s="1"/>
  <c r="J126" i="1" s="1"/>
  <c r="V123" i="1"/>
  <c r="AD123" i="1"/>
  <c r="AD122" i="1" s="1" a="1"/>
  <c r="AD122" i="1" s="1"/>
  <c r="AD126" i="1" s="1"/>
  <c r="L123" i="1"/>
  <c r="AJ124" i="1"/>
  <c r="AI123" i="1"/>
  <c r="AI122" i="1" s="1" a="1"/>
  <c r="AI122" i="1" s="1"/>
  <c r="AI126" i="1" s="1"/>
  <c r="AJ123" i="1"/>
  <c r="AJ122" i="1" s="1" a="1"/>
  <c r="AJ122" i="1" s="1"/>
  <c r="AJ126" i="1" s="1"/>
  <c r="AI124" i="1"/>
  <c r="AH124" i="1"/>
  <c r="AH127" i="1" s="1"/>
  <c r="AH123" i="1"/>
  <c r="AH122" i="1" s="1" a="1"/>
  <c r="AH122" i="1" s="1"/>
  <c r="AH126" i="1" s="1"/>
  <c r="AI151" i="1"/>
  <c r="G147" i="1"/>
  <c r="Y147" i="1"/>
  <c r="AG147" i="1"/>
  <c r="K147" i="1"/>
  <c r="W147" i="1"/>
  <c r="W146" i="1" s="1" a="1"/>
  <c r="W146" i="1" s="1"/>
  <c r="W150" i="1" s="1"/>
  <c r="N147" i="1"/>
  <c r="R147" i="1"/>
  <c r="I147" i="1"/>
  <c r="I146" i="1" s="1" a="1"/>
  <c r="I146" i="1" s="1"/>
  <c r="I150" i="1" s="1"/>
  <c r="Q147" i="1"/>
  <c r="U147" i="1"/>
  <c r="U146" i="1" s="1" a="1"/>
  <c r="U146" i="1" s="1"/>
  <c r="U150" i="1" s="1"/>
  <c r="F147" i="1"/>
  <c r="J147" i="1"/>
  <c r="H147" i="1"/>
  <c r="H148" i="1" s="1"/>
  <c r="S147" i="1"/>
  <c r="O147" i="1"/>
  <c r="O146" i="1" s="1" a="1"/>
  <c r="O146" i="1" s="1"/>
  <c r="O150" i="1" s="1"/>
  <c r="AA147" i="1"/>
  <c r="AA146" i="1" s="1" a="1"/>
  <c r="AA146" i="1" s="1"/>
  <c r="AA150" i="1" s="1"/>
  <c r="P147" i="1"/>
  <c r="P148" i="1" s="1"/>
  <c r="X147" i="1"/>
  <c r="X148" i="1" s="1"/>
  <c r="V147" i="1"/>
  <c r="AD147" i="1"/>
  <c r="M147" i="1"/>
  <c r="M146" i="1" s="1" a="1"/>
  <c r="M146" i="1" s="1"/>
  <c r="M150" i="1" s="1"/>
  <c r="Z147" i="1"/>
  <c r="AE147" i="1"/>
  <c r="AE146" i="1" s="1" a="1"/>
  <c r="AE146" i="1" s="1"/>
  <c r="AE150" i="1" s="1"/>
  <c r="AF147" i="1"/>
  <c r="AF148" i="1" s="1"/>
  <c r="AC147" i="1"/>
  <c r="AC146" i="1" s="1" a="1"/>
  <c r="AC146" i="1" s="1"/>
  <c r="AC150" i="1" s="1"/>
  <c r="T147" i="1"/>
  <c r="T148" i="1" s="1"/>
  <c r="L147" i="1"/>
  <c r="L148" i="1" s="1"/>
  <c r="AB147" i="1"/>
  <c r="AI147" i="1"/>
  <c r="AI146" i="1" s="1" a="1"/>
  <c r="AI146" i="1" s="1"/>
  <c r="AI150" i="1" s="1"/>
  <c r="AJ148" i="1"/>
  <c r="AJ147" i="1"/>
  <c r="AJ146" i="1" s="1" a="1"/>
  <c r="AJ146" i="1" s="1"/>
  <c r="AJ150" i="1" s="1"/>
  <c r="AI148" i="1"/>
  <c r="AH147" i="1"/>
  <c r="AH146" i="1" s="1" a="1"/>
  <c r="AH146" i="1" s="1"/>
  <c r="AH150" i="1" s="1"/>
  <c r="AH148" i="1"/>
  <c r="AH151" i="1" s="1"/>
  <c r="AH175" i="1"/>
  <c r="AI175" i="1"/>
  <c r="AJ175" i="1"/>
  <c r="U171" i="1"/>
  <c r="U170" i="1" s="1" a="1"/>
  <c r="U170" i="1" s="1"/>
  <c r="U174" i="1" s="1"/>
  <c r="AG171" i="1"/>
  <c r="AG172" i="1" s="1"/>
  <c r="K171" i="1"/>
  <c r="Z171" i="1"/>
  <c r="Z172" i="1" s="1"/>
  <c r="AD171" i="1"/>
  <c r="I171" i="1"/>
  <c r="M171" i="1"/>
  <c r="M170" i="1" s="1" a="1"/>
  <c r="M170" i="1" s="1"/>
  <c r="M174" i="1" s="1"/>
  <c r="Y171" i="1"/>
  <c r="Y172" i="1" s="1"/>
  <c r="F171" i="1"/>
  <c r="N171" i="1"/>
  <c r="R171" i="1"/>
  <c r="AE171" i="1"/>
  <c r="AE170" i="1" s="1" a="1"/>
  <c r="AE170" i="1" s="1"/>
  <c r="AE174" i="1" s="1"/>
  <c r="G171" i="1"/>
  <c r="G170" i="1" s="1" a="1"/>
  <c r="G170" i="1" s="1"/>
  <c r="G174" i="1" s="1"/>
  <c r="I172" i="1"/>
  <c r="Q171" i="1"/>
  <c r="AC171" i="1"/>
  <c r="AC170" i="1" s="1" a="1"/>
  <c r="AC170" i="1" s="1"/>
  <c r="AC174" i="1" s="1"/>
  <c r="W171" i="1"/>
  <c r="W170" i="1" s="1" a="1"/>
  <c r="W170" i="1" s="1"/>
  <c r="W174" i="1" s="1"/>
  <c r="S171" i="1"/>
  <c r="S172" i="1" s="1"/>
  <c r="J171" i="1"/>
  <c r="V171" i="1"/>
  <c r="AF171" i="1"/>
  <c r="AF170" i="1" s="1" a="1"/>
  <c r="AF170" i="1" s="1"/>
  <c r="AF174" i="1" s="1"/>
  <c r="H171" i="1"/>
  <c r="H170" i="1" s="1" a="1"/>
  <c r="H170" i="1" s="1"/>
  <c r="H174" i="1" s="1"/>
  <c r="X171" i="1"/>
  <c r="X170" i="1" s="1" a="1"/>
  <c r="X170" i="1" s="1"/>
  <c r="X174" i="1" s="1"/>
  <c r="L171" i="1"/>
  <c r="L172" i="1" s="1"/>
  <c r="AF172" i="1"/>
  <c r="AF175" i="1" s="1"/>
  <c r="P171" i="1"/>
  <c r="P170" i="1" s="1" a="1"/>
  <c r="P170" i="1" s="1"/>
  <c r="P174" i="1" s="1"/>
  <c r="X172" i="1"/>
  <c r="X175" i="1" s="1"/>
  <c r="AA171" i="1"/>
  <c r="AB171" i="1"/>
  <c r="AB170" i="1" s="1" a="1"/>
  <c r="AB170" i="1" s="1"/>
  <c r="AB174" i="1" s="1"/>
  <c r="O171" i="1"/>
  <c r="O170" i="1" s="1" a="1"/>
  <c r="O170" i="1" s="1"/>
  <c r="O174" i="1" s="1"/>
  <c r="T171" i="1"/>
  <c r="T170" i="1" s="1" a="1"/>
  <c r="T170" i="1" s="1"/>
  <c r="T174" i="1" s="1"/>
  <c r="AJ171" i="1"/>
  <c r="AJ170" i="1" s="1" a="1"/>
  <c r="AJ170" i="1" s="1"/>
  <c r="AJ174" i="1" s="1"/>
  <c r="AI171" i="1"/>
  <c r="AI170" i="1" s="1" a="1"/>
  <c r="AI170" i="1" s="1"/>
  <c r="AI174" i="1" s="1"/>
  <c r="AJ172" i="1"/>
  <c r="AI172" i="1"/>
  <c r="AH172" i="1"/>
  <c r="AH171" i="1"/>
  <c r="AH170" i="1" s="1" a="1"/>
  <c r="AH170" i="1" s="1"/>
  <c r="AH174" i="1" s="1"/>
  <c r="Q195" i="1"/>
  <c r="U195" i="1"/>
  <c r="U194" i="1" s="1" a="1"/>
  <c r="U194" i="1" s="1"/>
  <c r="U198" i="1" s="1"/>
  <c r="N195" i="1"/>
  <c r="Z195" i="1"/>
  <c r="Y195" i="1"/>
  <c r="AC195" i="1"/>
  <c r="AC196" i="1" s="1"/>
  <c r="K195" i="1"/>
  <c r="K196" i="1" s="1"/>
  <c r="F195" i="1"/>
  <c r="AD195" i="1"/>
  <c r="G195" i="1"/>
  <c r="G196" i="1" s="1"/>
  <c r="I195" i="1"/>
  <c r="I194" i="1" s="1" a="1"/>
  <c r="I194" i="1" s="1"/>
  <c r="I198" i="1" s="1"/>
  <c r="M195" i="1"/>
  <c r="M194" i="1" s="1" a="1"/>
  <c r="M194" i="1" s="1"/>
  <c r="M198" i="1" s="1"/>
  <c r="J195" i="1"/>
  <c r="S195" i="1"/>
  <c r="S196" i="1" s="1"/>
  <c r="V195" i="1"/>
  <c r="AF195" i="1"/>
  <c r="X195" i="1"/>
  <c r="AE195" i="1"/>
  <c r="O195" i="1"/>
  <c r="O196" i="1" s="1"/>
  <c r="AA195" i="1"/>
  <c r="AA196" i="1" s="1"/>
  <c r="AG195" i="1"/>
  <c r="AG196" i="1" s="1"/>
  <c r="W195" i="1"/>
  <c r="W196" i="1" s="1"/>
  <c r="H195" i="1"/>
  <c r="L195" i="1"/>
  <c r="P195" i="1"/>
  <c r="P194" i="1" s="1" a="1"/>
  <c r="P194" i="1" s="1"/>
  <c r="P198" i="1" s="1"/>
  <c r="AB195" i="1"/>
  <c r="R195" i="1"/>
  <c r="T195" i="1"/>
  <c r="AI195" i="1"/>
  <c r="AI194" i="1" s="1" a="1"/>
  <c r="AI194" i="1" s="1"/>
  <c r="AI198" i="1" s="1"/>
  <c r="AJ196" i="1"/>
  <c r="AJ199" i="1" s="1"/>
  <c r="AJ195" i="1"/>
  <c r="AJ194" i="1" s="1" a="1"/>
  <c r="AJ194" i="1" s="1"/>
  <c r="AJ198" i="1" s="1"/>
  <c r="AH195" i="1"/>
  <c r="AH194" i="1" s="1" a="1"/>
  <c r="AH194" i="1" s="1"/>
  <c r="AH198" i="1" s="1"/>
  <c r="AH196" i="1"/>
  <c r="AH199" i="1" s="1"/>
  <c r="K33" i="1"/>
  <c r="K32" i="1" s="1" a="1"/>
  <c r="K32" i="1" s="1"/>
  <c r="K36" i="1" s="1"/>
  <c r="J33" i="1"/>
  <c r="J32" i="1" s="1" a="1"/>
  <c r="J32" i="1" s="1"/>
  <c r="J36" i="1" s="1"/>
  <c r="R33" i="1"/>
  <c r="R32" i="1" s="1" a="1"/>
  <c r="R32" i="1" s="1"/>
  <c r="R36" i="1" s="1"/>
  <c r="S33" i="1"/>
  <c r="Q33" i="1"/>
  <c r="Q32" i="1" s="1" a="1"/>
  <c r="Q32" i="1" s="1"/>
  <c r="Q36" i="1" s="1"/>
  <c r="U33" i="1"/>
  <c r="U32" i="1" s="1" a="1"/>
  <c r="U32" i="1" s="1"/>
  <c r="U36" i="1" s="1"/>
  <c r="Y33" i="1"/>
  <c r="Y32" i="1" s="1" a="1"/>
  <c r="Y32" i="1" s="1"/>
  <c r="Y36" i="1" s="1"/>
  <c r="AG33" i="1"/>
  <c r="Z33" i="1"/>
  <c r="Z34" i="1" s="1"/>
  <c r="L33" i="1"/>
  <c r="G33" i="1"/>
  <c r="G32" i="1" s="1" a="1"/>
  <c r="G32" i="1" s="1"/>
  <c r="G36" i="1" s="1"/>
  <c r="F33" i="1"/>
  <c r="F32" i="1" s="1" a="1"/>
  <c r="F32" i="1" s="1"/>
  <c r="F36" i="1" s="1"/>
  <c r="V33" i="1"/>
  <c r="V32" i="1" s="1" a="1"/>
  <c r="V32" i="1" s="1"/>
  <c r="V36" i="1" s="1"/>
  <c r="AE33" i="1"/>
  <c r="AE32" i="1" s="1" a="1"/>
  <c r="AE32" i="1" s="1"/>
  <c r="AE36" i="1" s="1"/>
  <c r="AA33" i="1"/>
  <c r="AA32" i="1" s="1" a="1"/>
  <c r="AA32" i="1" s="1"/>
  <c r="AA36" i="1" s="1"/>
  <c r="T33" i="1"/>
  <c r="T32" i="1" s="1" a="1"/>
  <c r="T32" i="1" s="1"/>
  <c r="T36" i="1" s="1"/>
  <c r="X33" i="1"/>
  <c r="X32" i="1" s="1" a="1"/>
  <c r="X32" i="1" s="1"/>
  <c r="X36" i="1" s="1"/>
  <c r="AF33" i="1"/>
  <c r="AF32" i="1" s="1" a="1"/>
  <c r="AF32" i="1" s="1"/>
  <c r="AF36" i="1" s="1"/>
  <c r="H33" i="1"/>
  <c r="H32" i="1" s="1" a="1"/>
  <c r="H32" i="1" s="1"/>
  <c r="H36" i="1" s="1"/>
  <c r="AC33" i="1"/>
  <c r="AC32" i="1" s="1" a="1"/>
  <c r="AC32" i="1" s="1"/>
  <c r="AC36" i="1" s="1"/>
  <c r="AD33" i="1"/>
  <c r="AD32" i="1" s="1" a="1"/>
  <c r="AD32" i="1" s="1"/>
  <c r="AD36" i="1" s="1"/>
  <c r="O33" i="1"/>
  <c r="O32" i="1" s="1" a="1"/>
  <c r="O32" i="1" s="1"/>
  <c r="O36" i="1" s="1"/>
  <c r="AB33" i="1"/>
  <c r="AB32" i="1" s="1" a="1"/>
  <c r="AB32" i="1" s="1"/>
  <c r="AB36" i="1" s="1"/>
  <c r="P33" i="1"/>
  <c r="P32" i="1" s="1" a="1"/>
  <c r="P32" i="1" s="1"/>
  <c r="P36" i="1" s="1"/>
  <c r="I33" i="1"/>
  <c r="I32" i="1" s="1" a="1"/>
  <c r="I32" i="1" s="1"/>
  <c r="I36" i="1" s="1"/>
  <c r="M33" i="1"/>
  <c r="M32" i="1" s="1" a="1"/>
  <c r="M32" i="1" s="1"/>
  <c r="M36" i="1" s="1"/>
  <c r="W33" i="1"/>
  <c r="W32" i="1" s="1" a="1"/>
  <c r="W32" i="1" s="1"/>
  <c r="W36" i="1" s="1"/>
  <c r="N33" i="1"/>
  <c r="N32" i="1" s="1" a="1"/>
  <c r="N32" i="1" s="1"/>
  <c r="N36" i="1" s="1"/>
  <c r="AJ33" i="1"/>
  <c r="AJ32" i="1" s="1" a="1"/>
  <c r="AJ32" i="1" s="1"/>
  <c r="AJ36" i="1" s="1"/>
  <c r="AJ34" i="1"/>
  <c r="AI33" i="1"/>
  <c r="AI32" i="1" s="1" a="1"/>
  <c r="AI32" i="1" s="1"/>
  <c r="AI36" i="1" s="1"/>
  <c r="AI34" i="1"/>
  <c r="AH34" i="1"/>
  <c r="AH33" i="1"/>
  <c r="AH32" i="1" s="1" a="1"/>
  <c r="AH32" i="1" s="1"/>
  <c r="AH36" i="1" s="1"/>
  <c r="S57" i="1"/>
  <c r="Q57" i="1"/>
  <c r="Q56" i="1" s="1" a="1"/>
  <c r="Q56" i="1" s="1"/>
  <c r="Q60" i="1" s="1"/>
  <c r="Y57" i="1"/>
  <c r="Y56" i="1" s="1" a="1"/>
  <c r="Y56" i="1" s="1"/>
  <c r="Y60" i="1" s="1"/>
  <c r="AC57" i="1"/>
  <c r="AC56" i="1" s="1" a="1"/>
  <c r="AC56" i="1" s="1"/>
  <c r="AC60" i="1" s="1"/>
  <c r="R57" i="1"/>
  <c r="R56" i="1" s="1" a="1"/>
  <c r="R56" i="1" s="1"/>
  <c r="R60" i="1" s="1"/>
  <c r="V57" i="1"/>
  <c r="V56" i="1" s="1" a="1"/>
  <c r="V56" i="1" s="1"/>
  <c r="V60" i="1" s="1"/>
  <c r="AD57" i="1"/>
  <c r="AD56" i="1" s="1" a="1"/>
  <c r="AD56" i="1" s="1"/>
  <c r="AD60" i="1" s="1"/>
  <c r="AE57" i="1"/>
  <c r="AE56" i="1" s="1" a="1"/>
  <c r="AE56" i="1" s="1"/>
  <c r="AE60" i="1" s="1"/>
  <c r="I57" i="1"/>
  <c r="I56" i="1" s="1" a="1"/>
  <c r="I56" i="1" s="1"/>
  <c r="I60" i="1" s="1"/>
  <c r="M57" i="1"/>
  <c r="M56" i="1" s="1" a="1"/>
  <c r="M56" i="1" s="1"/>
  <c r="M60" i="1" s="1"/>
  <c r="U57" i="1"/>
  <c r="U56" i="1" s="1" a="1"/>
  <c r="U56" i="1" s="1"/>
  <c r="U60" i="1" s="1"/>
  <c r="J57" i="1"/>
  <c r="J56" i="1" s="1" a="1"/>
  <c r="J56" i="1" s="1"/>
  <c r="J60" i="1" s="1"/>
  <c r="R58" i="1"/>
  <c r="R61" i="1" s="1"/>
  <c r="P57" i="1"/>
  <c r="K57" i="1"/>
  <c r="K56" i="1" s="1" a="1"/>
  <c r="K56" i="1" s="1"/>
  <c r="K60" i="1" s="1"/>
  <c r="W57" i="1"/>
  <c r="W56" i="1" s="1" a="1"/>
  <c r="W56" i="1" s="1"/>
  <c r="W60" i="1" s="1"/>
  <c r="N57" i="1"/>
  <c r="N56" i="1" s="1" a="1"/>
  <c r="N56" i="1" s="1"/>
  <c r="N60" i="1" s="1"/>
  <c r="G57" i="1"/>
  <c r="G56" i="1" s="1" a="1"/>
  <c r="G56" i="1" s="1"/>
  <c r="G60" i="1" s="1"/>
  <c r="Z57" i="1"/>
  <c r="AG57" i="1"/>
  <c r="F57" i="1"/>
  <c r="F56" i="1" s="1" a="1"/>
  <c r="F56" i="1" s="1"/>
  <c r="F60" i="1" s="1"/>
  <c r="O57" i="1"/>
  <c r="O56" i="1" s="1" a="1"/>
  <c r="O56" i="1" s="1"/>
  <c r="O60" i="1" s="1"/>
  <c r="T57" i="1"/>
  <c r="X57" i="1"/>
  <c r="AB57" i="1"/>
  <c r="AF57" i="1"/>
  <c r="H57" i="1"/>
  <c r="L57" i="1"/>
  <c r="AA57" i="1"/>
  <c r="AA56" i="1" s="1" a="1"/>
  <c r="AA56" i="1" s="1"/>
  <c r="AA60" i="1" s="1"/>
  <c r="AJ57" i="1"/>
  <c r="AJ56" i="1" s="1" a="1"/>
  <c r="AJ56" i="1" s="1"/>
  <c r="AJ60" i="1" s="1"/>
  <c r="AJ58" i="1"/>
  <c r="AJ61" i="1" s="1"/>
  <c r="AI57" i="1"/>
  <c r="AI56" i="1" s="1" a="1"/>
  <c r="AI56" i="1" s="1"/>
  <c r="AI60" i="1" s="1"/>
  <c r="AH57" i="1"/>
  <c r="AH56" i="1" s="1" a="1"/>
  <c r="AH56" i="1" s="1"/>
  <c r="AH60" i="1" s="1"/>
  <c r="AH58" i="1"/>
  <c r="AG81" i="1"/>
  <c r="W81" i="1"/>
  <c r="W80" i="1" s="1" a="1"/>
  <c r="W80" i="1" s="1"/>
  <c r="W84" i="1" s="1"/>
  <c r="J81" i="1"/>
  <c r="J80" i="1" s="1" a="1"/>
  <c r="J80" i="1" s="1"/>
  <c r="J84" i="1" s="1"/>
  <c r="V81" i="1"/>
  <c r="V80" i="1" s="1" a="1"/>
  <c r="V80" i="1" s="1"/>
  <c r="V84" i="1" s="1"/>
  <c r="Z81" i="1"/>
  <c r="AD81" i="1"/>
  <c r="AD80" i="1" s="1" a="1"/>
  <c r="AD80" i="1" s="1"/>
  <c r="AD84" i="1" s="1"/>
  <c r="AE81" i="1"/>
  <c r="AE80" i="1" s="1" a="1"/>
  <c r="AE80" i="1" s="1"/>
  <c r="AE84" i="1" s="1"/>
  <c r="G81" i="1"/>
  <c r="G80" i="1" s="1" a="1"/>
  <c r="G80" i="1" s="1"/>
  <c r="G84" i="1" s="1"/>
  <c r="U81" i="1"/>
  <c r="U80" i="1" s="1" a="1"/>
  <c r="U80" i="1" s="1"/>
  <c r="U84" i="1" s="1"/>
  <c r="Y81" i="1"/>
  <c r="Y80" i="1" s="1" a="1"/>
  <c r="Y80" i="1" s="1"/>
  <c r="Y84" i="1" s="1"/>
  <c r="K81" i="1"/>
  <c r="K80" i="1" s="1" a="1"/>
  <c r="K80" i="1" s="1"/>
  <c r="K84" i="1" s="1"/>
  <c r="N81" i="1"/>
  <c r="N80" i="1" s="1" a="1"/>
  <c r="N80" i="1" s="1"/>
  <c r="N84" i="1" s="1"/>
  <c r="O81" i="1"/>
  <c r="O80" i="1" s="1" a="1"/>
  <c r="O80" i="1" s="1"/>
  <c r="O84" i="1" s="1"/>
  <c r="H81" i="1"/>
  <c r="L81" i="1"/>
  <c r="S81" i="1"/>
  <c r="M81" i="1"/>
  <c r="M80" i="1" s="1" a="1"/>
  <c r="M80" i="1" s="1"/>
  <c r="M84" i="1" s="1"/>
  <c r="J82" i="1"/>
  <c r="AC81" i="1"/>
  <c r="AC80" i="1" s="1" a="1"/>
  <c r="AC80" i="1" s="1"/>
  <c r="AC84" i="1" s="1"/>
  <c r="AA81" i="1"/>
  <c r="AA80" i="1" s="1" a="1"/>
  <c r="AA80" i="1" s="1"/>
  <c r="AA84" i="1" s="1"/>
  <c r="AB81" i="1"/>
  <c r="AF81" i="1"/>
  <c r="AF80" i="1" s="1" a="1"/>
  <c r="AF80" i="1" s="1"/>
  <c r="AF84" i="1" s="1"/>
  <c r="I81" i="1"/>
  <c r="I80" i="1" s="1" a="1"/>
  <c r="I80" i="1" s="1"/>
  <c r="I84" i="1" s="1"/>
  <c r="Q81" i="1"/>
  <c r="Q80" i="1" s="1" a="1"/>
  <c r="Q80" i="1" s="1"/>
  <c r="Q84" i="1" s="1"/>
  <c r="X81" i="1"/>
  <c r="F81" i="1"/>
  <c r="F80" i="1" s="1" a="1"/>
  <c r="F80" i="1" s="1"/>
  <c r="F84" i="1" s="1"/>
  <c r="R81" i="1"/>
  <c r="R80" i="1" s="1" a="1"/>
  <c r="R80" i="1" s="1"/>
  <c r="R84" i="1" s="1"/>
  <c r="P81" i="1"/>
  <c r="P80" i="1" s="1" a="1"/>
  <c r="P80" i="1" s="1"/>
  <c r="P84" i="1" s="1"/>
  <c r="T81" i="1"/>
  <c r="T80" i="1" s="1" a="1"/>
  <c r="T80" i="1" s="1"/>
  <c r="T84" i="1" s="1"/>
  <c r="AJ82" i="1"/>
  <c r="AJ85" i="1" s="1"/>
  <c r="AJ81" i="1"/>
  <c r="AJ80" i="1" s="1" a="1"/>
  <c r="AJ80" i="1" s="1"/>
  <c r="AJ84" i="1" s="1"/>
  <c r="AI81" i="1"/>
  <c r="AI80" i="1" s="1" a="1"/>
  <c r="AI80" i="1" s="1"/>
  <c r="AI84" i="1" s="1"/>
  <c r="AI82" i="1"/>
  <c r="AH81" i="1"/>
  <c r="AH80" i="1" s="1" a="1"/>
  <c r="AH80" i="1" s="1"/>
  <c r="AH84" i="1" s="1"/>
  <c r="U105" i="1"/>
  <c r="U104" i="1" s="1" a="1"/>
  <c r="U104" i="1" s="1"/>
  <c r="U108" i="1" s="1"/>
  <c r="AG105" i="1"/>
  <c r="K105" i="1"/>
  <c r="K104" i="1" s="1" a="1"/>
  <c r="K104" i="1" s="1"/>
  <c r="K108" i="1" s="1"/>
  <c r="Z105" i="1"/>
  <c r="S105" i="1"/>
  <c r="W105" i="1"/>
  <c r="W104" i="1" s="1" a="1"/>
  <c r="W104" i="1" s="1"/>
  <c r="W108" i="1" s="1"/>
  <c r="R105" i="1"/>
  <c r="R104" i="1" s="1" a="1"/>
  <c r="R104" i="1" s="1"/>
  <c r="R108" i="1" s="1"/>
  <c r="L105" i="1"/>
  <c r="T105" i="1"/>
  <c r="T104" i="1" s="1" a="1"/>
  <c r="T104" i="1" s="1"/>
  <c r="T108" i="1" s="1"/>
  <c r="M105" i="1"/>
  <c r="M104" i="1" s="1" a="1"/>
  <c r="M104" i="1" s="1"/>
  <c r="M108" i="1" s="1"/>
  <c r="Q105" i="1"/>
  <c r="F105" i="1"/>
  <c r="J105" i="1"/>
  <c r="J104" i="1" s="1" a="1"/>
  <c r="J104" i="1" s="1"/>
  <c r="J108" i="1" s="1"/>
  <c r="N105" i="1"/>
  <c r="G105" i="1"/>
  <c r="G104" i="1" s="1" a="1"/>
  <c r="G104" i="1" s="1"/>
  <c r="G108" i="1" s="1"/>
  <c r="Y105" i="1"/>
  <c r="Y104" i="1" s="1" a="1"/>
  <c r="Y104" i="1" s="1"/>
  <c r="Y108" i="1" s="1"/>
  <c r="V105" i="1"/>
  <c r="AB105" i="1"/>
  <c r="AB104" i="1" s="1" a="1"/>
  <c r="AB104" i="1" s="1"/>
  <c r="AB108" i="1" s="1"/>
  <c r="I105" i="1"/>
  <c r="I104" i="1" s="1" a="1"/>
  <c r="I104" i="1" s="1"/>
  <c r="I108" i="1" s="1"/>
  <c r="AE105" i="1"/>
  <c r="AE104" i="1" s="1" a="1"/>
  <c r="AE104" i="1" s="1"/>
  <c r="AE108" i="1" s="1"/>
  <c r="O105" i="1"/>
  <c r="O104" i="1" s="1" a="1"/>
  <c r="O104" i="1" s="1"/>
  <c r="O108" i="1" s="1"/>
  <c r="X105" i="1"/>
  <c r="X104" i="1" s="1" a="1"/>
  <c r="X104" i="1" s="1"/>
  <c r="X108" i="1" s="1"/>
  <c r="P105" i="1"/>
  <c r="P104" i="1" s="1" a="1"/>
  <c r="P104" i="1" s="1"/>
  <c r="P108" i="1" s="1"/>
  <c r="AC105" i="1"/>
  <c r="AD105" i="1"/>
  <c r="AD104" i="1" s="1" a="1"/>
  <c r="AD104" i="1" s="1"/>
  <c r="AD108" i="1" s="1"/>
  <c r="H105" i="1"/>
  <c r="H104" i="1" s="1" a="1"/>
  <c r="H104" i="1" s="1"/>
  <c r="H108" i="1" s="1"/>
  <c r="AF105" i="1"/>
  <c r="AF104" i="1" s="1" a="1"/>
  <c r="AF104" i="1" s="1"/>
  <c r="AF108" i="1" s="1"/>
  <c r="AA105" i="1"/>
  <c r="AA104" i="1" s="1" a="1"/>
  <c r="AA104" i="1" s="1"/>
  <c r="AA108" i="1" s="1"/>
  <c r="AJ106" i="1"/>
  <c r="AI105" i="1"/>
  <c r="AI104" i="1" s="1" a="1"/>
  <c r="AI104" i="1" s="1"/>
  <c r="AI108" i="1" s="1"/>
  <c r="AJ105" i="1"/>
  <c r="AJ104" i="1" s="1" a="1"/>
  <c r="AJ104" i="1" s="1"/>
  <c r="AJ108" i="1" s="1"/>
  <c r="AH105" i="1"/>
  <c r="AH104" i="1" s="1" a="1"/>
  <c r="AH104" i="1" s="1"/>
  <c r="AH108" i="1" s="1"/>
  <c r="AH106" i="1"/>
  <c r="AH109" i="1" s="1"/>
  <c r="AH133" i="1"/>
  <c r="K129" i="1"/>
  <c r="F129" i="1"/>
  <c r="Z129" i="1"/>
  <c r="Q129" i="1"/>
  <c r="Q128" i="1" s="1" a="1"/>
  <c r="Q128" i="1" s="1"/>
  <c r="Q132" i="1" s="1"/>
  <c r="U129" i="1"/>
  <c r="AC129" i="1"/>
  <c r="AC128" i="1" s="1" a="1"/>
  <c r="AC128" i="1" s="1"/>
  <c r="AC132" i="1" s="1"/>
  <c r="N129" i="1"/>
  <c r="V129" i="1"/>
  <c r="AA129" i="1"/>
  <c r="P129" i="1"/>
  <c r="P128" i="1" s="1" a="1"/>
  <c r="P128" i="1" s="1"/>
  <c r="P132" i="1" s="1"/>
  <c r="S129" i="1"/>
  <c r="I129" i="1"/>
  <c r="I128" i="1" s="1" a="1"/>
  <c r="I128" i="1" s="1"/>
  <c r="I132" i="1" s="1"/>
  <c r="M129" i="1"/>
  <c r="M128" i="1" s="1" a="1"/>
  <c r="M128" i="1" s="1"/>
  <c r="M132" i="1" s="1"/>
  <c r="Y129" i="1"/>
  <c r="Y128" i="1" s="1" a="1"/>
  <c r="Y128" i="1" s="1"/>
  <c r="Y132" i="1" s="1"/>
  <c r="AG129" i="1"/>
  <c r="AG130" i="1" s="1"/>
  <c r="W129" i="1"/>
  <c r="W128" i="1" s="1" a="1"/>
  <c r="W128" i="1" s="1"/>
  <c r="W132" i="1" s="1"/>
  <c r="G129" i="1"/>
  <c r="G128" i="1" s="1" a="1"/>
  <c r="G128" i="1" s="1"/>
  <c r="G132" i="1" s="1"/>
  <c r="AE129" i="1"/>
  <c r="L129" i="1"/>
  <c r="H129" i="1"/>
  <c r="H128" i="1" s="1" a="1"/>
  <c r="H128" i="1" s="1"/>
  <c r="H132" i="1" s="1"/>
  <c r="X129" i="1"/>
  <c r="X128" i="1" s="1" a="1"/>
  <c r="X128" i="1" s="1"/>
  <c r="X132" i="1" s="1"/>
  <c r="J129" i="1"/>
  <c r="O129" i="1"/>
  <c r="O128" i="1" s="1" a="1"/>
  <c r="O128" i="1" s="1"/>
  <c r="O132" i="1" s="1"/>
  <c r="T129" i="1"/>
  <c r="T128" i="1" s="1" a="1"/>
  <c r="T128" i="1" s="1"/>
  <c r="T132" i="1" s="1"/>
  <c r="AD129" i="1"/>
  <c r="R129" i="1"/>
  <c r="O130" i="1"/>
  <c r="AF129" i="1"/>
  <c r="AB129" i="1"/>
  <c r="AB128" i="1" s="1" a="1"/>
  <c r="AB128" i="1" s="1"/>
  <c r="AB132" i="1" s="1"/>
  <c r="AJ129" i="1"/>
  <c r="AJ128" i="1" s="1" a="1"/>
  <c r="AJ128" i="1" s="1"/>
  <c r="AJ132" i="1" s="1"/>
  <c r="AJ130" i="1"/>
  <c r="AI129" i="1"/>
  <c r="AI128" i="1" s="1" a="1"/>
  <c r="AI128" i="1" s="1"/>
  <c r="AI132" i="1" s="1"/>
  <c r="AH129" i="1"/>
  <c r="AH128" i="1" s="1" a="1"/>
  <c r="AH128" i="1" s="1"/>
  <c r="AH132" i="1" s="1"/>
  <c r="AH130" i="1"/>
  <c r="F153" i="1"/>
  <c r="F152" i="1" s="1" a="1"/>
  <c r="F152" i="1" s="1"/>
  <c r="F156" i="1" s="1"/>
  <c r="N153" i="1"/>
  <c r="N152" i="1" s="1" a="1"/>
  <c r="N152" i="1" s="1"/>
  <c r="N156" i="1" s="1"/>
  <c r="R153" i="1"/>
  <c r="R152" i="1" s="1" a="1"/>
  <c r="R152" i="1" s="1"/>
  <c r="R156" i="1" s="1"/>
  <c r="V153" i="1"/>
  <c r="V152" i="1" s="1" a="1"/>
  <c r="V152" i="1" s="1"/>
  <c r="V156" i="1" s="1"/>
  <c r="AE153" i="1"/>
  <c r="AE152" i="1" s="1" a="1"/>
  <c r="AE152" i="1" s="1"/>
  <c r="AE156" i="1" s="1"/>
  <c r="G153" i="1"/>
  <c r="G152" i="1" s="1" a="1"/>
  <c r="G152" i="1" s="1"/>
  <c r="G156" i="1" s="1"/>
  <c r="Q153" i="1"/>
  <c r="Y153" i="1"/>
  <c r="AC153" i="1"/>
  <c r="AG153" i="1"/>
  <c r="K153" i="1"/>
  <c r="K152" i="1" s="1" a="1"/>
  <c r="K152" i="1" s="1"/>
  <c r="K156" i="1" s="1"/>
  <c r="W153" i="1"/>
  <c r="W152" i="1" s="1" a="1"/>
  <c r="W152" i="1" s="1"/>
  <c r="W156" i="1" s="1"/>
  <c r="F154" i="1"/>
  <c r="F157" i="1" s="1"/>
  <c r="J153" i="1"/>
  <c r="J152" i="1" s="1" a="1"/>
  <c r="J152" i="1" s="1"/>
  <c r="J156" i="1" s="1"/>
  <c r="R154" i="1"/>
  <c r="R157" i="1" s="1"/>
  <c r="Z153" i="1"/>
  <c r="Z154" i="1" s="1"/>
  <c r="P153" i="1"/>
  <c r="S153" i="1"/>
  <c r="I153" i="1"/>
  <c r="AD153" i="1"/>
  <c r="AD152" i="1" s="1" a="1"/>
  <c r="AD152" i="1" s="1"/>
  <c r="AD156" i="1" s="1"/>
  <c r="AF153" i="1"/>
  <c r="U153" i="1"/>
  <c r="AA153" i="1"/>
  <c r="AA152" i="1" s="1" a="1"/>
  <c r="AA152" i="1" s="1"/>
  <c r="AA156" i="1" s="1"/>
  <c r="AB153" i="1"/>
  <c r="M153" i="1"/>
  <c r="O153" i="1"/>
  <c r="O152" i="1" s="1" a="1"/>
  <c r="O152" i="1" s="1"/>
  <c r="O156" i="1" s="1"/>
  <c r="H153" i="1"/>
  <c r="L153" i="1"/>
  <c r="T153" i="1"/>
  <c r="X153" i="1"/>
  <c r="AI154" i="1"/>
  <c r="AI157" i="1" s="1"/>
  <c r="AJ153" i="1"/>
  <c r="AJ152" i="1" s="1" a="1"/>
  <c r="AJ152" i="1" s="1"/>
  <c r="AJ156" i="1" s="1"/>
  <c r="AJ154" i="1"/>
  <c r="AI153" i="1"/>
  <c r="AI152" i="1" s="1" a="1"/>
  <c r="AI152" i="1" s="1"/>
  <c r="AI156" i="1" s="1"/>
  <c r="AH153" i="1"/>
  <c r="AH152" i="1" s="1" a="1"/>
  <c r="AH152" i="1" s="1"/>
  <c r="AH156" i="1" s="1"/>
  <c r="S177" i="1"/>
  <c r="F177" i="1"/>
  <c r="F176" i="1" s="1" a="1"/>
  <c r="F176" i="1" s="1"/>
  <c r="F180" i="1" s="1"/>
  <c r="AD177" i="1"/>
  <c r="AD176" i="1" s="1" a="1"/>
  <c r="AD176" i="1" s="1"/>
  <c r="AD180" i="1" s="1"/>
  <c r="AG177" i="1"/>
  <c r="V177" i="1"/>
  <c r="V176" i="1" s="1" a="1"/>
  <c r="V176" i="1" s="1"/>
  <c r="V180" i="1" s="1"/>
  <c r="AE177" i="1"/>
  <c r="O177" i="1"/>
  <c r="O176" i="1" s="1" a="1"/>
  <c r="O176" i="1" s="1"/>
  <c r="O180" i="1" s="1"/>
  <c r="H177" i="1"/>
  <c r="M177" i="1"/>
  <c r="U177" i="1"/>
  <c r="U176" i="1" s="1" a="1"/>
  <c r="U176" i="1" s="1"/>
  <c r="U180" i="1" s="1"/>
  <c r="Y177" i="1"/>
  <c r="Y176" i="1" s="1" a="1"/>
  <c r="Y176" i="1" s="1"/>
  <c r="Y180" i="1" s="1"/>
  <c r="W177" i="1"/>
  <c r="J177" i="1"/>
  <c r="J176" i="1" s="1" a="1"/>
  <c r="J176" i="1" s="1"/>
  <c r="J180" i="1" s="1"/>
  <c r="N177" i="1"/>
  <c r="N176" i="1" s="1" a="1"/>
  <c r="N176" i="1" s="1"/>
  <c r="N180" i="1" s="1"/>
  <c r="G177" i="1"/>
  <c r="G176" i="1" s="1" a="1"/>
  <c r="G176" i="1" s="1"/>
  <c r="G180" i="1" s="1"/>
  <c r="Q177" i="1"/>
  <c r="Q176" i="1" s="1" a="1"/>
  <c r="Q176" i="1" s="1"/>
  <c r="Q180" i="1" s="1"/>
  <c r="K177" i="1"/>
  <c r="K176" i="1" s="1" a="1"/>
  <c r="K176" i="1" s="1"/>
  <c r="K180" i="1" s="1"/>
  <c r="Z177" i="1"/>
  <c r="Z178" i="1" s="1"/>
  <c r="T177" i="1"/>
  <c r="R177" i="1"/>
  <c r="R176" i="1" s="1" a="1"/>
  <c r="R176" i="1" s="1"/>
  <c r="R180" i="1" s="1"/>
  <c r="I177" i="1"/>
  <c r="AC177" i="1"/>
  <c r="P177" i="1"/>
  <c r="X177" i="1"/>
  <c r="AA177" i="1"/>
  <c r="AA176" i="1" s="1" a="1"/>
  <c r="AA176" i="1" s="1"/>
  <c r="AA180" i="1" s="1"/>
  <c r="L177" i="1"/>
  <c r="AF177" i="1"/>
  <c r="AB177" i="1"/>
  <c r="AJ177" i="1"/>
  <c r="AJ176" i="1" s="1" a="1"/>
  <c r="AJ176" i="1" s="1"/>
  <c r="AJ180" i="1" s="1"/>
  <c r="AI177" i="1"/>
  <c r="AI176" i="1" s="1" a="1"/>
  <c r="AI176" i="1" s="1"/>
  <c r="AI180" i="1" s="1"/>
  <c r="AJ178" i="1"/>
  <c r="AI178" i="1"/>
  <c r="AI181" i="1" s="1"/>
  <c r="AH177" i="1"/>
  <c r="AH176" i="1" s="1" a="1"/>
  <c r="AH176" i="1" s="1"/>
  <c r="AH180" i="1" s="1"/>
  <c r="AH178" i="1"/>
  <c r="AH181" i="1" s="1"/>
  <c r="M201" i="1"/>
  <c r="M200" i="1" s="1" a="1"/>
  <c r="M200" i="1" s="1"/>
  <c r="M204" i="1" s="1"/>
  <c r="Q201" i="1"/>
  <c r="Q200" i="1" s="1" a="1"/>
  <c r="Q200" i="1" s="1"/>
  <c r="Q204" i="1" s="1"/>
  <c r="Y201" i="1"/>
  <c r="K201" i="1"/>
  <c r="K200" i="1" s="1" a="1"/>
  <c r="K200" i="1" s="1"/>
  <c r="K204" i="1" s="1"/>
  <c r="W201" i="1"/>
  <c r="W200" i="1" s="1" a="1"/>
  <c r="W200" i="1" s="1"/>
  <c r="W204" i="1" s="1"/>
  <c r="J201" i="1"/>
  <c r="J200" i="1" s="1" a="1"/>
  <c r="J200" i="1" s="1"/>
  <c r="J204" i="1" s="1"/>
  <c r="R201" i="1"/>
  <c r="R200" i="1" s="1" a="1"/>
  <c r="R200" i="1" s="1"/>
  <c r="R204" i="1" s="1"/>
  <c r="AD201" i="1"/>
  <c r="AD200" i="1" s="1" a="1"/>
  <c r="AD200" i="1" s="1"/>
  <c r="AD204" i="1" s="1"/>
  <c r="M202" i="1"/>
  <c r="M205" i="1" s="1"/>
  <c r="U201" i="1"/>
  <c r="U200" i="1" s="1" a="1"/>
  <c r="U200" i="1" s="1"/>
  <c r="U204" i="1" s="1"/>
  <c r="AC201" i="1"/>
  <c r="AC200" i="1" s="1" a="1"/>
  <c r="AC200" i="1" s="1"/>
  <c r="AC204" i="1" s="1"/>
  <c r="N201" i="1"/>
  <c r="N200" i="1" s="1" a="1"/>
  <c r="N200" i="1" s="1"/>
  <c r="N204" i="1" s="1"/>
  <c r="O201" i="1"/>
  <c r="O200" i="1" s="1" a="1"/>
  <c r="O200" i="1" s="1"/>
  <c r="O204" i="1" s="1"/>
  <c r="I201" i="1"/>
  <c r="I200" i="1" s="1" a="1"/>
  <c r="I200" i="1" s="1"/>
  <c r="I204" i="1" s="1"/>
  <c r="G201" i="1"/>
  <c r="G200" i="1" s="1" a="1"/>
  <c r="G200" i="1" s="1"/>
  <c r="G204" i="1" s="1"/>
  <c r="S201" i="1"/>
  <c r="AG201" i="1"/>
  <c r="T201" i="1"/>
  <c r="AB201" i="1"/>
  <c r="AF201" i="1"/>
  <c r="P201" i="1"/>
  <c r="F201" i="1"/>
  <c r="AE201" i="1"/>
  <c r="AE200" i="1" s="1" a="1"/>
  <c r="AE200" i="1" s="1"/>
  <c r="AE204" i="1" s="1"/>
  <c r="H201" i="1"/>
  <c r="X201" i="1"/>
  <c r="V201" i="1"/>
  <c r="V200" i="1" s="1" a="1"/>
  <c r="V200" i="1" s="1"/>
  <c r="V204" i="1" s="1"/>
  <c r="Z201" i="1"/>
  <c r="AA201" i="1"/>
  <c r="L201" i="1"/>
  <c r="AJ201" i="1"/>
  <c r="AJ200" i="1" s="1" a="1"/>
  <c r="AJ200" i="1" s="1"/>
  <c r="AJ204" i="1" s="1"/>
  <c r="AI201" i="1"/>
  <c r="AI200" i="1" s="1" a="1"/>
  <c r="AI200" i="1" s="1"/>
  <c r="AI204" i="1" s="1"/>
  <c r="AJ202" i="1"/>
  <c r="AH201" i="1"/>
  <c r="AH200" i="1" s="1" a="1"/>
  <c r="AH200" i="1" s="1"/>
  <c r="AH204" i="1" s="1"/>
  <c r="S15" i="1"/>
  <c r="S16" i="1" s="1"/>
  <c r="AC15" i="1"/>
  <c r="F15" i="1"/>
  <c r="F14" i="1" s="1" a="1"/>
  <c r="F14" i="1" s="1"/>
  <c r="F18" i="1" s="1"/>
  <c r="R15" i="1"/>
  <c r="V15" i="1"/>
  <c r="V14" i="1" s="1" a="1"/>
  <c r="V14" i="1" s="1"/>
  <c r="V18" i="1" s="1"/>
  <c r="AD15" i="1"/>
  <c r="K15" i="1"/>
  <c r="N15" i="1"/>
  <c r="Z15" i="1"/>
  <c r="AE15" i="1"/>
  <c r="AE14" i="1" s="1" a="1"/>
  <c r="AE14" i="1" s="1"/>
  <c r="AE18" i="1" s="1"/>
  <c r="I15" i="1"/>
  <c r="I14" i="1" s="1" a="1"/>
  <c r="I14" i="1" s="1"/>
  <c r="I18" i="1" s="1"/>
  <c r="AG15" i="1"/>
  <c r="W15" i="1"/>
  <c r="W14" i="1" s="1" a="1"/>
  <c r="W14" i="1" s="1"/>
  <c r="W18" i="1" s="1"/>
  <c r="J15" i="1"/>
  <c r="J14" i="1" s="1" a="1"/>
  <c r="J14" i="1" s="1"/>
  <c r="J18" i="1" s="1"/>
  <c r="G15" i="1"/>
  <c r="G14" i="1" s="1" a="1"/>
  <c r="G14" i="1" s="1"/>
  <c r="G18" i="1" s="1"/>
  <c r="U15" i="1"/>
  <c r="U14" i="1" s="1" a="1"/>
  <c r="U14" i="1" s="1"/>
  <c r="U18" i="1" s="1"/>
  <c r="O15" i="1"/>
  <c r="O14" i="1" s="1" a="1"/>
  <c r="O14" i="1" s="1"/>
  <c r="O18" i="1" s="1"/>
  <c r="P15" i="1"/>
  <c r="P14" i="1" s="1" a="1"/>
  <c r="P14" i="1" s="1"/>
  <c r="P18" i="1" s="1"/>
  <c r="AF15" i="1"/>
  <c r="AF14" i="1" s="1" a="1"/>
  <c r="AF14" i="1" s="1"/>
  <c r="AF18" i="1" s="1"/>
  <c r="AB15" i="1"/>
  <c r="M15" i="1"/>
  <c r="M14" i="1" s="1" a="1"/>
  <c r="M14" i="1" s="1"/>
  <c r="M18" i="1" s="1"/>
  <c r="H15" i="1"/>
  <c r="H14" i="1" s="1" a="1"/>
  <c r="H14" i="1" s="1"/>
  <c r="H18" i="1" s="1"/>
  <c r="X15" i="1"/>
  <c r="X14" i="1" s="1" a="1"/>
  <c r="X14" i="1" s="1"/>
  <c r="X18" i="1" s="1"/>
  <c r="Q15" i="1"/>
  <c r="Q14" i="1" s="1" a="1"/>
  <c r="Q14" i="1" s="1"/>
  <c r="Q18" i="1" s="1"/>
  <c r="AA15" i="1"/>
  <c r="AA14" i="1" s="1" a="1"/>
  <c r="AA14" i="1" s="1"/>
  <c r="AA18" i="1" s="1"/>
  <c r="Y15" i="1"/>
  <c r="L15" i="1"/>
  <c r="T15" i="1"/>
  <c r="T14" i="1" s="1" a="1"/>
  <c r="T14" i="1" s="1"/>
  <c r="T18" i="1" s="1"/>
  <c r="AJ15" i="1"/>
  <c r="AJ14" i="1" s="1" a="1"/>
  <c r="AJ14" i="1" s="1"/>
  <c r="AJ18" i="1" s="1"/>
  <c r="AI15" i="1"/>
  <c r="AI14" i="1" s="1" a="1"/>
  <c r="AI14" i="1" s="1"/>
  <c r="AI18" i="1" s="1"/>
  <c r="AJ16" i="1"/>
  <c r="AI16" i="1"/>
  <c r="AI19" i="1" s="1"/>
  <c r="AH16" i="1"/>
  <c r="AH15" i="1"/>
  <c r="AH14" i="1" s="1" a="1"/>
  <c r="AH14" i="1" s="1"/>
  <c r="AH18" i="1" s="1"/>
  <c r="P43" i="1"/>
  <c r="AB43" i="1"/>
  <c r="AH43" i="1"/>
  <c r="AI43" i="1"/>
  <c r="I39" i="1"/>
  <c r="M39" i="1"/>
  <c r="M38" i="1" s="1" a="1"/>
  <c r="M38" i="1" s="1"/>
  <c r="M42" i="1" s="1"/>
  <c r="AC39" i="1"/>
  <c r="N39" i="1"/>
  <c r="V39" i="1"/>
  <c r="V38" i="1" s="1" a="1"/>
  <c r="V38" i="1" s="1"/>
  <c r="V42" i="1" s="1"/>
  <c r="Z39" i="1"/>
  <c r="AD39" i="1"/>
  <c r="AD38" i="1" s="1" a="1"/>
  <c r="AD38" i="1" s="1"/>
  <c r="AD42" i="1" s="1"/>
  <c r="U39" i="1"/>
  <c r="U38" i="1" s="1" a="1"/>
  <c r="U38" i="1" s="1"/>
  <c r="U42" i="1" s="1"/>
  <c r="AG39" i="1"/>
  <c r="F39" i="1"/>
  <c r="J39" i="1"/>
  <c r="V40" i="1"/>
  <c r="G39" i="1"/>
  <c r="G38" i="1" s="1" a="1"/>
  <c r="G38" i="1" s="1"/>
  <c r="G42" i="1" s="1"/>
  <c r="S39" i="1"/>
  <c r="Y39" i="1"/>
  <c r="K39" i="1"/>
  <c r="K40" i="1" s="1"/>
  <c r="W39" i="1"/>
  <c r="W38" i="1" s="1" a="1"/>
  <c r="W38" i="1" s="1"/>
  <c r="W42" i="1" s="1"/>
  <c r="X39" i="1"/>
  <c r="AF39" i="1"/>
  <c r="R39" i="1"/>
  <c r="R38" i="1" s="1" a="1"/>
  <c r="R38" i="1" s="1"/>
  <c r="R42" i="1" s="1"/>
  <c r="O39" i="1"/>
  <c r="O38" i="1" s="1" a="1"/>
  <c r="O38" i="1" s="1"/>
  <c r="O42" i="1" s="1"/>
  <c r="H39" i="1"/>
  <c r="H38" i="1" s="1" a="1"/>
  <c r="H38" i="1" s="1"/>
  <c r="H42" i="1" s="1"/>
  <c r="P39" i="1"/>
  <c r="P38" i="1" s="1" a="1"/>
  <c r="P38" i="1" s="1"/>
  <c r="P42" i="1" s="1"/>
  <c r="P40" i="1"/>
  <c r="AB39" i="1"/>
  <c r="Q39" i="1"/>
  <c r="Q38" i="1" s="1" a="1"/>
  <c r="Q38" i="1" s="1"/>
  <c r="Q42" i="1" s="1"/>
  <c r="AE39" i="1"/>
  <c r="AE38" i="1" s="1" a="1"/>
  <c r="AE38" i="1" s="1"/>
  <c r="AE42" i="1" s="1"/>
  <c r="AA39" i="1"/>
  <c r="AA38" i="1" s="1" a="1"/>
  <c r="AA38" i="1" s="1"/>
  <c r="AA42" i="1" s="1"/>
  <c r="L39" i="1"/>
  <c r="T39" i="1"/>
  <c r="AI39" i="1"/>
  <c r="AI38" i="1" s="1" a="1"/>
  <c r="AI38" i="1" s="1"/>
  <c r="AI42" i="1" s="1"/>
  <c r="AJ40" i="1"/>
  <c r="AJ39" i="1"/>
  <c r="AJ38" i="1" s="1" a="1"/>
  <c r="AJ38" i="1" s="1"/>
  <c r="AJ42" i="1" s="1"/>
  <c r="AI40" i="1"/>
  <c r="AH39" i="1"/>
  <c r="AH38" i="1" s="1" a="1"/>
  <c r="AH38" i="1" s="1"/>
  <c r="AH42" i="1" s="1"/>
  <c r="G63" i="1"/>
  <c r="G62" i="1" s="1" a="1"/>
  <c r="G62" i="1" s="1"/>
  <c r="G66" i="1" s="1"/>
  <c r="Q63" i="1"/>
  <c r="Q62" i="1" s="1" a="1"/>
  <c r="Q62" i="1" s="1"/>
  <c r="Q66" i="1" s="1"/>
  <c r="U63" i="1"/>
  <c r="U62" i="1" s="1" a="1"/>
  <c r="U62" i="1" s="1"/>
  <c r="U66" i="1" s="1"/>
  <c r="AG63" i="1"/>
  <c r="W63" i="1"/>
  <c r="W62" i="1" s="1" a="1"/>
  <c r="W62" i="1" s="1"/>
  <c r="W66" i="1" s="1"/>
  <c r="F63" i="1"/>
  <c r="F62" i="1" s="1" a="1"/>
  <c r="F62" i="1" s="1"/>
  <c r="F66" i="1" s="1"/>
  <c r="Z63" i="1"/>
  <c r="V63" i="1"/>
  <c r="AA63" i="1"/>
  <c r="AA62" i="1" s="1" a="1"/>
  <c r="AA62" i="1" s="1"/>
  <c r="AA66" i="1" s="1"/>
  <c r="L63" i="1"/>
  <c r="L64" i="1" s="1"/>
  <c r="S63" i="1"/>
  <c r="M63" i="1"/>
  <c r="M62" i="1" s="1" a="1"/>
  <c r="M62" i="1" s="1"/>
  <c r="M66" i="1" s="1"/>
  <c r="Y63" i="1"/>
  <c r="Y62" i="1" s="1" a="1"/>
  <c r="Y62" i="1" s="1"/>
  <c r="Y66" i="1" s="1"/>
  <c r="AC63" i="1"/>
  <c r="AC62" i="1" s="1" a="1"/>
  <c r="AC62" i="1" s="1"/>
  <c r="AC66" i="1" s="1"/>
  <c r="J63" i="1"/>
  <c r="J62" i="1" s="1" a="1"/>
  <c r="J62" i="1" s="1"/>
  <c r="J66" i="1" s="1"/>
  <c r="N63" i="1"/>
  <c r="N62" i="1" s="1" a="1"/>
  <c r="N62" i="1" s="1"/>
  <c r="N66" i="1" s="1"/>
  <c r="R63" i="1"/>
  <c r="R62" i="1" s="1" a="1"/>
  <c r="R62" i="1" s="1"/>
  <c r="R66" i="1" s="1"/>
  <c r="H63" i="1"/>
  <c r="AD63" i="1"/>
  <c r="AD62" i="1" s="1" a="1"/>
  <c r="AD62" i="1" s="1"/>
  <c r="AD66" i="1" s="1"/>
  <c r="P63" i="1"/>
  <c r="P62" i="1" s="1" a="1"/>
  <c r="P62" i="1" s="1"/>
  <c r="P66" i="1" s="1"/>
  <c r="I63" i="1"/>
  <c r="I62" i="1" s="1" a="1"/>
  <c r="I62" i="1" s="1"/>
  <c r="I66" i="1" s="1"/>
  <c r="K63" i="1"/>
  <c r="K62" i="1" s="1" a="1"/>
  <c r="K62" i="1" s="1"/>
  <c r="K66" i="1" s="1"/>
  <c r="J64" i="1"/>
  <c r="J67" i="1" s="1"/>
  <c r="AE63" i="1"/>
  <c r="AE62" i="1" s="1" a="1"/>
  <c r="AE62" i="1" s="1"/>
  <c r="AE66" i="1" s="1"/>
  <c r="O63" i="1"/>
  <c r="O62" i="1" s="1" a="1"/>
  <c r="O62" i="1" s="1"/>
  <c r="O66" i="1" s="1"/>
  <c r="T63" i="1"/>
  <c r="T62" i="1" s="1" a="1"/>
  <c r="T62" i="1" s="1"/>
  <c r="T66" i="1" s="1"/>
  <c r="X63" i="1"/>
  <c r="X62" i="1" s="1" a="1"/>
  <c r="X62" i="1" s="1"/>
  <c r="X66" i="1" s="1"/>
  <c r="AB63" i="1"/>
  <c r="AF63" i="1"/>
  <c r="AF62" i="1" s="1" a="1"/>
  <c r="AF62" i="1" s="1"/>
  <c r="AF66" i="1" s="1"/>
  <c r="AI63" i="1"/>
  <c r="AI62" i="1" s="1" a="1"/>
  <c r="AI62" i="1" s="1"/>
  <c r="AI66" i="1" s="1"/>
  <c r="AJ63" i="1"/>
  <c r="AJ62" i="1" s="1" a="1"/>
  <c r="AJ62" i="1" s="1"/>
  <c r="AJ66" i="1" s="1"/>
  <c r="AJ64" i="1"/>
  <c r="AH63" i="1"/>
  <c r="AH62" i="1" s="1" a="1"/>
  <c r="AH62" i="1" s="1"/>
  <c r="AH66" i="1" s="1"/>
  <c r="AH91" i="1"/>
  <c r="AD91" i="1"/>
  <c r="AI91" i="1"/>
  <c r="AJ91" i="1"/>
  <c r="AQ86" i="1"/>
  <c r="AQ91" i="1" s="1"/>
  <c r="S87" i="1"/>
  <c r="U87" i="1"/>
  <c r="U86" i="1" s="1" a="1"/>
  <c r="U86" i="1" s="1"/>
  <c r="U90" i="1" s="1"/>
  <c r="Y87" i="1"/>
  <c r="Y86" i="1" s="1" a="1"/>
  <c r="Y86" i="1" s="1"/>
  <c r="Y90" i="1" s="1"/>
  <c r="J87" i="1"/>
  <c r="J86" i="1" s="1" a="1"/>
  <c r="J86" i="1" s="1"/>
  <c r="J90" i="1" s="1"/>
  <c r="R87" i="1"/>
  <c r="R86" i="1" s="1" a="1"/>
  <c r="R86" i="1" s="1"/>
  <c r="R90" i="1" s="1"/>
  <c r="AD87" i="1"/>
  <c r="AD86" i="1" s="1" a="1"/>
  <c r="AD86" i="1" s="1"/>
  <c r="AD90" i="1" s="1"/>
  <c r="AE87" i="1"/>
  <c r="AE86" i="1" s="1" a="1"/>
  <c r="AE86" i="1" s="1"/>
  <c r="AE90" i="1" s="1"/>
  <c r="AC87" i="1"/>
  <c r="AC86" i="1" s="1" a="1"/>
  <c r="AC86" i="1" s="1"/>
  <c r="AC90" i="1" s="1"/>
  <c r="W87" i="1"/>
  <c r="W86" i="1" s="1" a="1"/>
  <c r="W86" i="1" s="1"/>
  <c r="W90" i="1" s="1"/>
  <c r="F87" i="1"/>
  <c r="AA87" i="1"/>
  <c r="AA86" i="1" s="1" a="1"/>
  <c r="AA86" i="1" s="1"/>
  <c r="AA90" i="1" s="1"/>
  <c r="H87" i="1"/>
  <c r="T87" i="1"/>
  <c r="I87" i="1"/>
  <c r="I86" i="1" s="1" a="1"/>
  <c r="I86" i="1" s="1"/>
  <c r="I90" i="1" s="1"/>
  <c r="N87" i="1"/>
  <c r="N86" i="1" s="1" a="1"/>
  <c r="N86" i="1" s="1"/>
  <c r="N90" i="1" s="1"/>
  <c r="G87" i="1"/>
  <c r="G86" i="1" s="1" a="1"/>
  <c r="G86" i="1" s="1"/>
  <c r="G90" i="1" s="1"/>
  <c r="M87" i="1"/>
  <c r="M86" i="1" s="1" a="1"/>
  <c r="M86" i="1" s="1"/>
  <c r="M90" i="1" s="1"/>
  <c r="V87" i="1"/>
  <c r="V86" i="1" s="1" a="1"/>
  <c r="V86" i="1" s="1"/>
  <c r="V90" i="1" s="1"/>
  <c r="Z87" i="1"/>
  <c r="AF87" i="1"/>
  <c r="AF86" i="1" s="1" a="1"/>
  <c r="AF86" i="1" s="1"/>
  <c r="AF90" i="1" s="1"/>
  <c r="K87" i="1"/>
  <c r="K86" i="1" s="1" a="1"/>
  <c r="K86" i="1" s="1"/>
  <c r="K90" i="1" s="1"/>
  <c r="AD88" i="1"/>
  <c r="O87" i="1"/>
  <c r="O86" i="1" s="1" a="1"/>
  <c r="O86" i="1" s="1"/>
  <c r="O90" i="1" s="1"/>
  <c r="L87" i="1"/>
  <c r="P87" i="1"/>
  <c r="P86" i="1" s="1" a="1"/>
  <c r="P86" i="1" s="1"/>
  <c r="P90" i="1" s="1"/>
  <c r="AB87" i="1"/>
  <c r="Q87" i="1"/>
  <c r="Q86" i="1" s="1" a="1"/>
  <c r="Q86" i="1" s="1"/>
  <c r="Q90" i="1" s="1"/>
  <c r="AG87" i="1"/>
  <c r="X87" i="1"/>
  <c r="X86" i="1" s="1" a="1"/>
  <c r="X86" i="1" s="1"/>
  <c r="X90" i="1" s="1"/>
  <c r="AJ87" i="1"/>
  <c r="AJ86" i="1" s="1" a="1"/>
  <c r="AJ86" i="1" s="1"/>
  <c r="AJ90" i="1" s="1"/>
  <c r="AI88" i="1"/>
  <c r="AJ88" i="1"/>
  <c r="AI87" i="1"/>
  <c r="AI86" i="1" s="1" a="1"/>
  <c r="AI86" i="1" s="1"/>
  <c r="AI90" i="1" s="1"/>
  <c r="AH88" i="1"/>
  <c r="AH87" i="1"/>
  <c r="AH86" i="1" s="1" a="1"/>
  <c r="AH86" i="1" s="1"/>
  <c r="AH90" i="1" s="1"/>
  <c r="AQ110" i="1"/>
  <c r="AQ115" i="1" s="1"/>
  <c r="I111" i="1"/>
  <c r="AC111" i="1"/>
  <c r="AC110" i="1" s="1" a="1"/>
  <c r="AC110" i="1" s="1"/>
  <c r="AC114" i="1" s="1"/>
  <c r="R111" i="1"/>
  <c r="R112" i="1" s="1"/>
  <c r="V111" i="1"/>
  <c r="V110" i="1" s="1" a="1"/>
  <c r="V110" i="1" s="1"/>
  <c r="V114" i="1" s="1"/>
  <c r="AE111" i="1"/>
  <c r="AE110" i="1" s="1" a="1"/>
  <c r="AE110" i="1" s="1"/>
  <c r="AE114" i="1" s="1"/>
  <c r="U111" i="1"/>
  <c r="U110" i="1" s="1" a="1"/>
  <c r="U110" i="1" s="1"/>
  <c r="U114" i="1" s="1"/>
  <c r="K111" i="1"/>
  <c r="K110" i="1" s="1" a="1"/>
  <c r="K110" i="1" s="1"/>
  <c r="K114" i="1" s="1"/>
  <c r="N111" i="1"/>
  <c r="N112" i="1" s="1"/>
  <c r="AD111" i="1"/>
  <c r="AD112" i="1" s="1"/>
  <c r="O111" i="1"/>
  <c r="O110" i="1" s="1" a="1"/>
  <c r="O110" i="1" s="1"/>
  <c r="O114" i="1" s="1"/>
  <c r="P111" i="1"/>
  <c r="S111" i="1"/>
  <c r="W111" i="1"/>
  <c r="W110" i="1" s="1" a="1"/>
  <c r="W110" i="1" s="1"/>
  <c r="W114" i="1" s="1"/>
  <c r="F111" i="1"/>
  <c r="F110" i="1" s="1" a="1"/>
  <c r="F110" i="1" s="1"/>
  <c r="F114" i="1" s="1"/>
  <c r="G111" i="1"/>
  <c r="G110" i="1" s="1" a="1"/>
  <c r="G110" i="1" s="1"/>
  <c r="G114" i="1" s="1"/>
  <c r="Q111" i="1"/>
  <c r="Q110" i="1" s="1" a="1"/>
  <c r="Q110" i="1" s="1"/>
  <c r="Q114" i="1" s="1"/>
  <c r="X111" i="1"/>
  <c r="AB111" i="1"/>
  <c r="M111" i="1"/>
  <c r="M110" i="1" s="1" a="1"/>
  <c r="M110" i="1" s="1"/>
  <c r="M114" i="1" s="1"/>
  <c r="Z111" i="1"/>
  <c r="AA111" i="1"/>
  <c r="AA110" i="1" s="1" a="1"/>
  <c r="AA110" i="1" s="1"/>
  <c r="AA114" i="1" s="1"/>
  <c r="H111" i="1"/>
  <c r="T111" i="1"/>
  <c r="J111" i="1"/>
  <c r="Y111" i="1"/>
  <c r="Y110" i="1" s="1" a="1"/>
  <c r="Y110" i="1" s="1"/>
  <c r="Y114" i="1" s="1"/>
  <c r="AG111" i="1"/>
  <c r="L111" i="1"/>
  <c r="L112" i="1" s="1"/>
  <c r="AF111" i="1"/>
  <c r="AI111" i="1"/>
  <c r="AI110" i="1" s="1" a="1"/>
  <c r="AI110" i="1" s="1"/>
  <c r="AI114" i="1" s="1"/>
  <c r="AI112" i="1"/>
  <c r="AI115" i="1" s="1"/>
  <c r="AJ111" i="1"/>
  <c r="AJ110" i="1" s="1" a="1"/>
  <c r="AJ110" i="1" s="1"/>
  <c r="AJ114" i="1" s="1"/>
  <c r="AJ112" i="1"/>
  <c r="AH111" i="1"/>
  <c r="AH110" i="1" s="1" a="1"/>
  <c r="AH110" i="1" s="1"/>
  <c r="AH114" i="1" s="1"/>
  <c r="AH112" i="1"/>
  <c r="I135" i="1"/>
  <c r="I134" i="1" s="1" a="1"/>
  <c r="I134" i="1" s="1"/>
  <c r="I138" i="1" s="1"/>
  <c r="J135" i="1"/>
  <c r="J134" i="1" s="1" a="1"/>
  <c r="J134" i="1" s="1"/>
  <c r="J138" i="1" s="1"/>
  <c r="N135" i="1"/>
  <c r="N134" i="1" s="1" a="1"/>
  <c r="N134" i="1" s="1"/>
  <c r="N138" i="1" s="1"/>
  <c r="AE135" i="1"/>
  <c r="AE134" i="1" s="1" a="1"/>
  <c r="AE134" i="1" s="1"/>
  <c r="AE138" i="1" s="1"/>
  <c r="M135" i="1"/>
  <c r="Y135" i="1"/>
  <c r="Y134" i="1" s="1" a="1"/>
  <c r="Y134" i="1" s="1"/>
  <c r="Y138" i="1" s="1"/>
  <c r="AG135" i="1"/>
  <c r="K135" i="1"/>
  <c r="K134" i="1" s="1" a="1"/>
  <c r="K134" i="1" s="1"/>
  <c r="K138" i="1" s="1"/>
  <c r="V135" i="1"/>
  <c r="V134" i="1" s="1" a="1"/>
  <c r="V134" i="1" s="1"/>
  <c r="V138" i="1" s="1"/>
  <c r="Z135" i="1"/>
  <c r="O135" i="1"/>
  <c r="O134" i="1" s="1" a="1"/>
  <c r="O134" i="1" s="1"/>
  <c r="O138" i="1" s="1"/>
  <c r="G135" i="1"/>
  <c r="G134" i="1" s="1" a="1"/>
  <c r="G134" i="1" s="1"/>
  <c r="G138" i="1" s="1"/>
  <c r="S135" i="1"/>
  <c r="Q135" i="1"/>
  <c r="W135" i="1"/>
  <c r="R135" i="1"/>
  <c r="R134" i="1" s="1" a="1"/>
  <c r="R134" i="1" s="1"/>
  <c r="R138" i="1" s="1"/>
  <c r="AD135" i="1"/>
  <c r="H135" i="1"/>
  <c r="U135" i="1"/>
  <c r="R136" i="1"/>
  <c r="AA135" i="1"/>
  <c r="P135" i="1"/>
  <c r="X135" i="1"/>
  <c r="AB135" i="1"/>
  <c r="AC135" i="1"/>
  <c r="AF135" i="1"/>
  <c r="F135" i="1"/>
  <c r="F134" i="1" s="1" a="1"/>
  <c r="F134" i="1" s="1"/>
  <c r="F138" i="1" s="1"/>
  <c r="T135" i="1"/>
  <c r="L135" i="1"/>
  <c r="AJ136" i="1"/>
  <c r="AI135" i="1"/>
  <c r="AI134" i="1" s="1" a="1"/>
  <c r="AI134" i="1" s="1"/>
  <c r="AI138" i="1" s="1"/>
  <c r="AJ135" i="1"/>
  <c r="AJ134" i="1" s="1" a="1"/>
  <c r="AJ134" i="1" s="1"/>
  <c r="AJ138" i="1" s="1"/>
  <c r="AI136" i="1"/>
  <c r="AH135" i="1"/>
  <c r="AH134" i="1" s="1" a="1"/>
  <c r="AH134" i="1" s="1"/>
  <c r="AH138" i="1" s="1"/>
  <c r="AQ158" i="1"/>
  <c r="AQ163" i="1" s="1"/>
  <c r="U159" i="1"/>
  <c r="U158" i="1" s="1" a="1"/>
  <c r="U158" i="1" s="1"/>
  <c r="U162" i="1" s="1"/>
  <c r="AC159" i="1"/>
  <c r="AC158" i="1" s="1" a="1"/>
  <c r="AC158" i="1" s="1"/>
  <c r="AC162" i="1" s="1"/>
  <c r="F159" i="1"/>
  <c r="R159" i="1"/>
  <c r="Z159" i="1"/>
  <c r="G159" i="1"/>
  <c r="G158" i="1" s="1" a="1"/>
  <c r="G158" i="1" s="1"/>
  <c r="G162" i="1" s="1"/>
  <c r="Q159" i="1"/>
  <c r="N159" i="1"/>
  <c r="AD159" i="1"/>
  <c r="H159" i="1"/>
  <c r="P159" i="1"/>
  <c r="S159" i="1"/>
  <c r="I159" i="1"/>
  <c r="I158" i="1" s="1" a="1"/>
  <c r="I158" i="1" s="1"/>
  <c r="I162" i="1" s="1"/>
  <c r="M159" i="1"/>
  <c r="Y159" i="1"/>
  <c r="Y158" i="1" s="1" a="1"/>
  <c r="Y158" i="1" s="1"/>
  <c r="Y162" i="1" s="1"/>
  <c r="J159" i="1"/>
  <c r="L159" i="1"/>
  <c r="L160" i="1" s="1"/>
  <c r="AF159" i="1"/>
  <c r="AF158" i="1" s="1" a="1"/>
  <c r="AF158" i="1" s="1"/>
  <c r="AF162" i="1" s="1"/>
  <c r="K159" i="1"/>
  <c r="K158" i="1" s="1" a="1"/>
  <c r="K158" i="1" s="1"/>
  <c r="K162" i="1" s="1"/>
  <c r="W159" i="1"/>
  <c r="W158" i="1" s="1" a="1"/>
  <c r="W158" i="1" s="1"/>
  <c r="W162" i="1" s="1"/>
  <c r="AC160" i="1"/>
  <c r="AG159" i="1"/>
  <c r="AG160" i="1" s="1"/>
  <c r="V159" i="1"/>
  <c r="AE159" i="1"/>
  <c r="AE158" i="1" s="1" a="1"/>
  <c r="AE158" i="1" s="1"/>
  <c r="AE162" i="1" s="1"/>
  <c r="AA159" i="1"/>
  <c r="X159" i="1"/>
  <c r="X158" i="1" s="1" a="1"/>
  <c r="X158" i="1" s="1"/>
  <c r="X162" i="1" s="1"/>
  <c r="AB159" i="1"/>
  <c r="AB158" i="1" s="1" a="1"/>
  <c r="AB158" i="1" s="1"/>
  <c r="AB162" i="1" s="1"/>
  <c r="O159" i="1"/>
  <c r="O158" i="1" s="1" a="1"/>
  <c r="O158" i="1" s="1"/>
  <c r="O162" i="1" s="1"/>
  <c r="T159" i="1"/>
  <c r="T158" i="1" s="1" a="1"/>
  <c r="T158" i="1" s="1"/>
  <c r="T162" i="1" s="1"/>
  <c r="AJ159" i="1"/>
  <c r="AJ158" i="1" s="1" a="1"/>
  <c r="AJ158" i="1" s="1"/>
  <c r="AJ162" i="1" s="1"/>
  <c r="AJ160" i="1"/>
  <c r="AI159" i="1"/>
  <c r="AI158" i="1" s="1" a="1"/>
  <c r="AI158" i="1" s="1"/>
  <c r="AI162" i="1" s="1"/>
  <c r="AH159" i="1"/>
  <c r="AH158" i="1" s="1" a="1"/>
  <c r="AH158" i="1" s="1"/>
  <c r="AH162" i="1" s="1"/>
  <c r="AI187" i="1"/>
  <c r="I183" i="1"/>
  <c r="U183" i="1"/>
  <c r="U182" i="1" s="1" a="1"/>
  <c r="U182" i="1" s="1"/>
  <c r="U186" i="1" s="1"/>
  <c r="Y183" i="1"/>
  <c r="Y182" i="1" s="1" a="1"/>
  <c r="Y182" i="1" s="1"/>
  <c r="Y186" i="1" s="1"/>
  <c r="AG183" i="1"/>
  <c r="N183" i="1"/>
  <c r="V183" i="1"/>
  <c r="Z183" i="1"/>
  <c r="Z184" i="1" s="1"/>
  <c r="O183" i="1"/>
  <c r="O182" i="1" s="1" a="1"/>
  <c r="O182" i="1" s="1"/>
  <c r="O186" i="1" s="1"/>
  <c r="AA183" i="1"/>
  <c r="S183" i="1"/>
  <c r="M183" i="1"/>
  <c r="K183" i="1"/>
  <c r="K184" i="1" s="1"/>
  <c r="G183" i="1"/>
  <c r="G182" i="1" s="1" a="1"/>
  <c r="G182" i="1" s="1"/>
  <c r="G186" i="1" s="1"/>
  <c r="Q183" i="1"/>
  <c r="Q182" i="1" s="1" a="1"/>
  <c r="Q182" i="1" s="1"/>
  <c r="Q186" i="1" s="1"/>
  <c r="AC183" i="1"/>
  <c r="AC182" i="1" s="1" a="1"/>
  <c r="AC182" i="1" s="1"/>
  <c r="AC186" i="1" s="1"/>
  <c r="R183" i="1"/>
  <c r="AD183" i="1"/>
  <c r="AF183" i="1"/>
  <c r="AF182" i="1" s="1" a="1"/>
  <c r="AF182" i="1" s="1"/>
  <c r="AF186" i="1" s="1"/>
  <c r="H183" i="1"/>
  <c r="H182" i="1" s="1" a="1"/>
  <c r="H182" i="1" s="1"/>
  <c r="H186" i="1" s="1"/>
  <c r="L183" i="1"/>
  <c r="L184" i="1" s="1"/>
  <c r="P183" i="1"/>
  <c r="P182" i="1" s="1" a="1"/>
  <c r="P182" i="1" s="1"/>
  <c r="P186" i="1" s="1"/>
  <c r="AB183" i="1"/>
  <c r="AB182" i="1" s="1" a="1"/>
  <c r="AB182" i="1" s="1"/>
  <c r="AB186" i="1" s="1"/>
  <c r="J183" i="1"/>
  <c r="AE183" i="1"/>
  <c r="AE182" i="1" s="1" a="1"/>
  <c r="AE182" i="1" s="1"/>
  <c r="AE186" i="1" s="1"/>
  <c r="W183" i="1"/>
  <c r="W182" i="1" s="1" a="1"/>
  <c r="W182" i="1" s="1"/>
  <c r="W186" i="1" s="1"/>
  <c r="F183" i="1"/>
  <c r="T183" i="1"/>
  <c r="X183" i="1"/>
  <c r="AI183" i="1"/>
  <c r="AI182" i="1" s="1" a="1"/>
  <c r="AI182" i="1" s="1"/>
  <c r="AI186" i="1" s="1"/>
  <c r="AI184" i="1"/>
  <c r="AJ183" i="1"/>
  <c r="AJ182" i="1" s="1" a="1"/>
  <c r="AJ182" i="1" s="1"/>
  <c r="AJ186" i="1" s="1"/>
  <c r="AJ184" i="1"/>
  <c r="AH183" i="1"/>
  <c r="AH182" i="1" s="1" a="1"/>
  <c r="AH182" i="1" s="1"/>
  <c r="AH186" i="1" s="1"/>
  <c r="G207" i="1"/>
  <c r="G206" i="1" s="1" a="1"/>
  <c r="G206" i="1" s="1"/>
  <c r="G210" i="1" s="1"/>
  <c r="S207" i="1"/>
  <c r="M207" i="1"/>
  <c r="Y207" i="1"/>
  <c r="W207" i="1"/>
  <c r="W206" i="1" s="1" a="1"/>
  <c r="W206" i="1" s="1"/>
  <c r="W210" i="1" s="1"/>
  <c r="U207" i="1"/>
  <c r="AG207" i="1"/>
  <c r="K207" i="1"/>
  <c r="K206" i="1" s="1" a="1"/>
  <c r="K206" i="1" s="1"/>
  <c r="K210" i="1" s="1"/>
  <c r="W208" i="1"/>
  <c r="F207" i="1"/>
  <c r="F206" i="1" s="1" a="1"/>
  <c r="F206" i="1" s="1"/>
  <c r="F210" i="1" s="1"/>
  <c r="Z207" i="1"/>
  <c r="Q207" i="1"/>
  <c r="AC207" i="1"/>
  <c r="N207" i="1"/>
  <c r="N206" i="1" s="1" a="1"/>
  <c r="N206" i="1" s="1"/>
  <c r="N210" i="1" s="1"/>
  <c r="I207" i="1"/>
  <c r="R207" i="1"/>
  <c r="R206" i="1" s="1" a="1"/>
  <c r="R206" i="1" s="1"/>
  <c r="R210" i="1" s="1"/>
  <c r="T207" i="1"/>
  <c r="V207" i="1"/>
  <c r="AD207" i="1"/>
  <c r="AD206" i="1" s="1" a="1"/>
  <c r="AD206" i="1" s="1"/>
  <c r="AD210" i="1" s="1"/>
  <c r="AA207" i="1"/>
  <c r="AA206" i="1" s="1" a="1"/>
  <c r="AA206" i="1" s="1"/>
  <c r="AA210" i="1" s="1"/>
  <c r="P207" i="1"/>
  <c r="P206" i="1" s="1" a="1"/>
  <c r="P206" i="1" s="1"/>
  <c r="P210" i="1" s="1"/>
  <c r="J207" i="1"/>
  <c r="J206" i="1" s="1" a="1"/>
  <c r="J206" i="1" s="1"/>
  <c r="J210" i="1" s="1"/>
  <c r="L207" i="1"/>
  <c r="AE207" i="1"/>
  <c r="H207" i="1"/>
  <c r="AB207" i="1"/>
  <c r="AB206" i="1" s="1" a="1"/>
  <c r="AB206" i="1" s="1"/>
  <c r="AB210" i="1" s="1"/>
  <c r="AF207" i="1"/>
  <c r="AF206" i="1" s="1" a="1"/>
  <c r="AF206" i="1" s="1"/>
  <c r="AF210" i="1" s="1"/>
  <c r="O207" i="1"/>
  <c r="O206" i="1" s="1" a="1"/>
  <c r="O206" i="1" s="1"/>
  <c r="O210" i="1" s="1"/>
  <c r="X207" i="1"/>
  <c r="X206" i="1" s="1" a="1"/>
  <c r="X206" i="1" s="1"/>
  <c r="X210" i="1" s="1"/>
  <c r="AJ208" i="1"/>
  <c r="AJ211" i="1" s="1"/>
  <c r="AI208" i="1"/>
  <c r="AI211" i="1" s="1"/>
  <c r="AJ207" i="1"/>
  <c r="AJ206" i="1" s="1" a="1"/>
  <c r="AJ206" i="1" s="1"/>
  <c r="AJ210" i="1" s="1"/>
  <c r="AI207" i="1"/>
  <c r="AI206" i="1" s="1" a="1"/>
  <c r="AI206" i="1" s="1"/>
  <c r="AI210" i="1" s="1"/>
  <c r="AH207" i="1"/>
  <c r="AH206" i="1" s="1" a="1"/>
  <c r="AH206" i="1" s="1"/>
  <c r="AH210" i="1" s="1"/>
  <c r="AJ235" i="1"/>
  <c r="AH235" i="1"/>
  <c r="AC235" i="1"/>
  <c r="AI235" i="1"/>
  <c r="S231" i="1"/>
  <c r="I231" i="1"/>
  <c r="I230" i="1" s="1" a="1"/>
  <c r="I230" i="1" s="1"/>
  <c r="I234" i="1" s="1"/>
  <c r="AC231" i="1"/>
  <c r="AC230" i="1" s="1" a="1"/>
  <c r="AC230" i="1" s="1"/>
  <c r="AC234" i="1" s="1"/>
  <c r="AG231" i="1"/>
  <c r="N231" i="1"/>
  <c r="N230" i="1" s="1" a="1"/>
  <c r="N230" i="1" s="1"/>
  <c r="N234" i="1" s="1"/>
  <c r="AD231" i="1"/>
  <c r="AD230" i="1" s="1" a="1"/>
  <c r="AD230" i="1" s="1"/>
  <c r="AD234" i="1" s="1"/>
  <c r="AC232" i="1"/>
  <c r="AD232" i="1"/>
  <c r="AD235" i="1" s="1"/>
  <c r="AE231" i="1"/>
  <c r="AE230" i="1" s="1" a="1"/>
  <c r="AE230" i="1" s="1"/>
  <c r="AE234" i="1" s="1"/>
  <c r="O231" i="1"/>
  <c r="O230" i="1" s="1" a="1"/>
  <c r="O230" i="1" s="1"/>
  <c r="O234" i="1" s="1"/>
  <c r="M231" i="1"/>
  <c r="M230" i="1" s="1" a="1"/>
  <c r="M230" i="1" s="1"/>
  <c r="M234" i="1" s="1"/>
  <c r="Q231" i="1"/>
  <c r="Q230" i="1" s="1" a="1"/>
  <c r="Q230" i="1" s="1"/>
  <c r="Q234" i="1" s="1"/>
  <c r="U231" i="1"/>
  <c r="U230" i="1" s="1" a="1"/>
  <c r="U230" i="1" s="1"/>
  <c r="U234" i="1" s="1"/>
  <c r="K231" i="1"/>
  <c r="K230" i="1" s="1" a="1"/>
  <c r="K230" i="1" s="1"/>
  <c r="K234" i="1" s="1"/>
  <c r="W231" i="1"/>
  <c r="W230" i="1" s="1" a="1"/>
  <c r="W230" i="1" s="1"/>
  <c r="W234" i="1" s="1"/>
  <c r="J231" i="1"/>
  <c r="J230" i="1" s="1" a="1"/>
  <c r="J230" i="1" s="1"/>
  <c r="J234" i="1" s="1"/>
  <c r="G231" i="1"/>
  <c r="G230" i="1" s="1" a="1"/>
  <c r="G230" i="1" s="1"/>
  <c r="G234" i="1" s="1"/>
  <c r="L231" i="1"/>
  <c r="L232" i="1" s="1"/>
  <c r="AB231" i="1"/>
  <c r="Y231" i="1"/>
  <c r="Y230" i="1" s="1" a="1"/>
  <c r="Y230" i="1" s="1"/>
  <c r="Y234" i="1" s="1"/>
  <c r="T231" i="1"/>
  <c r="R231" i="1"/>
  <c r="R230" i="1" s="1" a="1"/>
  <c r="R230" i="1" s="1"/>
  <c r="R234" i="1" s="1"/>
  <c r="V231" i="1"/>
  <c r="V230" i="1" s="1" a="1"/>
  <c r="V230" i="1" s="1"/>
  <c r="V234" i="1" s="1"/>
  <c r="Z231" i="1"/>
  <c r="AE232" i="1"/>
  <c r="P231" i="1"/>
  <c r="X231" i="1"/>
  <c r="U232" i="1"/>
  <c r="U235" i="1" s="1"/>
  <c r="F231" i="1"/>
  <c r="F230" i="1" s="1" a="1"/>
  <c r="F230" i="1" s="1"/>
  <c r="F234" i="1" s="1"/>
  <c r="H231" i="1"/>
  <c r="AF231" i="1"/>
  <c r="V232" i="1"/>
  <c r="V235" i="1" s="1"/>
  <c r="AA231" i="1"/>
  <c r="AA230" i="1" s="1" a="1"/>
  <c r="AA230" i="1" s="1"/>
  <c r="AA234" i="1" s="1"/>
  <c r="AI232" i="1"/>
  <c r="AJ231" i="1"/>
  <c r="AJ230" i="1" s="1" a="1"/>
  <c r="AJ230" i="1" s="1"/>
  <c r="AJ234" i="1" s="1"/>
  <c r="AJ232" i="1"/>
  <c r="AI231" i="1"/>
  <c r="AI230" i="1" s="1" a="1"/>
  <c r="AI230" i="1" s="1"/>
  <c r="AI234" i="1" s="1"/>
  <c r="AH232" i="1"/>
  <c r="AH231" i="1"/>
  <c r="AH230" i="1" s="1" a="1"/>
  <c r="AH230" i="1" s="1"/>
  <c r="AH234" i="1" s="1"/>
  <c r="AI259" i="1"/>
  <c r="U259" i="1"/>
  <c r="M255" i="1"/>
  <c r="M254" i="1" s="1" a="1"/>
  <c r="M254" i="1" s="1"/>
  <c r="M258" i="1" s="1"/>
  <c r="Q255" i="1"/>
  <c r="Q254" i="1" s="1" a="1"/>
  <c r="Q254" i="1" s="1"/>
  <c r="Q258" i="1" s="1"/>
  <c r="Y255" i="1"/>
  <c r="Y254" i="1" s="1" a="1"/>
  <c r="Y254" i="1" s="1"/>
  <c r="Y258" i="1" s="1"/>
  <c r="W255" i="1"/>
  <c r="W254" i="1" s="1" a="1"/>
  <c r="W254" i="1" s="1"/>
  <c r="W258" i="1" s="1"/>
  <c r="S255" i="1"/>
  <c r="AC255" i="1"/>
  <c r="AC254" i="1" s="1" a="1"/>
  <c r="AC254" i="1" s="1"/>
  <c r="AC258" i="1" s="1"/>
  <c r="F255" i="1"/>
  <c r="F254" i="1" s="1" a="1"/>
  <c r="F254" i="1" s="1"/>
  <c r="F258" i="1" s="1"/>
  <c r="J255" i="1"/>
  <c r="J254" i="1" s="1" a="1"/>
  <c r="J254" i="1" s="1"/>
  <c r="J258" i="1" s="1"/>
  <c r="V255" i="1"/>
  <c r="V254" i="1" s="1" a="1"/>
  <c r="V254" i="1" s="1"/>
  <c r="V258" i="1" s="1"/>
  <c r="O255" i="1"/>
  <c r="O254" i="1" s="1" a="1"/>
  <c r="O254" i="1" s="1"/>
  <c r="O258" i="1" s="1"/>
  <c r="H255" i="1"/>
  <c r="H254" i="1" s="1" a="1"/>
  <c r="H254" i="1" s="1"/>
  <c r="H258" i="1" s="1"/>
  <c r="I255" i="1"/>
  <c r="I254" i="1" s="1" a="1"/>
  <c r="I254" i="1" s="1"/>
  <c r="I258" i="1" s="1"/>
  <c r="U255" i="1"/>
  <c r="U254" i="1" s="1" a="1"/>
  <c r="U254" i="1" s="1"/>
  <c r="U258" i="1" s="1"/>
  <c r="U256" i="1"/>
  <c r="AG255" i="1"/>
  <c r="G255" i="1"/>
  <c r="G254" i="1" s="1" a="1"/>
  <c r="G254" i="1" s="1"/>
  <c r="G258" i="1" s="1"/>
  <c r="Y256" i="1"/>
  <c r="Y259" i="1" s="1"/>
  <c r="AE255" i="1"/>
  <c r="AE254" i="1" s="1" a="1"/>
  <c r="AE254" i="1" s="1"/>
  <c r="AE258" i="1" s="1"/>
  <c r="L255" i="1"/>
  <c r="K255" i="1"/>
  <c r="K254" i="1" s="1" a="1"/>
  <c r="K254" i="1" s="1"/>
  <c r="K258" i="1" s="1"/>
  <c r="N255" i="1"/>
  <c r="N254" i="1" s="1" a="1"/>
  <c r="N254" i="1" s="1"/>
  <c r="N258" i="1" s="1"/>
  <c r="T255" i="1"/>
  <c r="T254" i="1" s="1" a="1"/>
  <c r="T254" i="1" s="1"/>
  <c r="T258" i="1" s="1"/>
  <c r="Z255" i="1"/>
  <c r="AB255" i="1"/>
  <c r="AB254" i="1" s="1" a="1"/>
  <c r="AB254" i="1" s="1"/>
  <c r="AB258" i="1" s="1"/>
  <c r="AD255" i="1"/>
  <c r="AA255" i="1"/>
  <c r="AA254" i="1" s="1" a="1"/>
  <c r="AA254" i="1" s="1"/>
  <c r="AA258" i="1" s="1"/>
  <c r="T256" i="1"/>
  <c r="X255" i="1"/>
  <c r="X254" i="1" s="1" a="1"/>
  <c r="X254" i="1" s="1"/>
  <c r="X258" i="1" s="1"/>
  <c r="AF255" i="1"/>
  <c r="AF254" i="1" s="1" a="1"/>
  <c r="AF254" i="1" s="1"/>
  <c r="AF258" i="1" s="1"/>
  <c r="R255" i="1"/>
  <c r="R254" i="1" s="1" a="1"/>
  <c r="R254" i="1" s="1"/>
  <c r="R258" i="1" s="1"/>
  <c r="P255" i="1"/>
  <c r="P254" i="1" s="1" a="1"/>
  <c r="P254" i="1" s="1"/>
  <c r="P258" i="1" s="1"/>
  <c r="AJ256" i="1"/>
  <c r="AJ259" i="1" s="1"/>
  <c r="AJ255" i="1"/>
  <c r="AJ254" i="1" s="1" a="1"/>
  <c r="AJ254" i="1" s="1"/>
  <c r="AJ258" i="1" s="1"/>
  <c r="AI255" i="1"/>
  <c r="AI254" i="1" s="1" a="1"/>
  <c r="AI254" i="1" s="1"/>
  <c r="AI258" i="1" s="1"/>
  <c r="AI256" i="1"/>
  <c r="AH256" i="1"/>
  <c r="AH259" i="1" s="1"/>
  <c r="AH255" i="1"/>
  <c r="AH254" i="1" s="1" a="1"/>
  <c r="AH254" i="1" s="1"/>
  <c r="AH258" i="1" s="1"/>
  <c r="I283" i="1"/>
  <c r="M283" i="1"/>
  <c r="Q283" i="1"/>
  <c r="U283" i="1"/>
  <c r="Y283" i="1"/>
  <c r="AC283" i="1"/>
  <c r="AG283" i="1"/>
  <c r="F283" i="1"/>
  <c r="J283" i="1"/>
  <c r="N283" i="1"/>
  <c r="R283" i="1"/>
  <c r="V283" i="1"/>
  <c r="Z283" i="1"/>
  <c r="AD283" i="1"/>
  <c r="AH283" i="1"/>
  <c r="G283" i="1"/>
  <c r="K283" i="1"/>
  <c r="O283" i="1"/>
  <c r="S283" i="1"/>
  <c r="W283" i="1"/>
  <c r="AA283" i="1"/>
  <c r="AE283" i="1"/>
  <c r="AI283" i="1"/>
  <c r="P283" i="1"/>
  <c r="AF283" i="1"/>
  <c r="H283" i="1"/>
  <c r="X283" i="1"/>
  <c r="L283" i="1"/>
  <c r="AB283" i="1"/>
  <c r="T283" i="1"/>
  <c r="AJ283" i="1"/>
  <c r="G280" i="1"/>
  <c r="W279" i="1"/>
  <c r="W278" i="1" s="1" a="1"/>
  <c r="W278" i="1" s="1"/>
  <c r="W282" i="1" s="1"/>
  <c r="AD279" i="1"/>
  <c r="AD278" i="1" s="1" a="1"/>
  <c r="AD278" i="1" s="1"/>
  <c r="AD282" i="1" s="1"/>
  <c r="S279" i="1"/>
  <c r="S278" i="1" s="1" a="1"/>
  <c r="S278" i="1" s="1"/>
  <c r="S282" i="1" s="1"/>
  <c r="U280" i="1"/>
  <c r="Y279" i="1"/>
  <c r="Y278" i="1" s="1" a="1"/>
  <c r="Y278" i="1" s="1"/>
  <c r="Y282" i="1" s="1"/>
  <c r="K279" i="1"/>
  <c r="K278" i="1" s="1" a="1"/>
  <c r="K278" i="1" s="1"/>
  <c r="K282" i="1" s="1"/>
  <c r="F279" i="1"/>
  <c r="F278" i="1" s="1" a="1"/>
  <c r="F278" i="1" s="1"/>
  <c r="F282" i="1" s="1"/>
  <c r="J279" i="1"/>
  <c r="J278" i="1" s="1" a="1"/>
  <c r="J278" i="1" s="1"/>
  <c r="J282" i="1" s="1"/>
  <c r="N280" i="1"/>
  <c r="R280" i="1"/>
  <c r="V280" i="1"/>
  <c r="V279" i="1"/>
  <c r="V278" i="1" s="1" a="1"/>
  <c r="V278" i="1" s="1"/>
  <c r="V282" i="1" s="1"/>
  <c r="AD280" i="1"/>
  <c r="AE280" i="1"/>
  <c r="H280" i="1"/>
  <c r="G279" i="1"/>
  <c r="G278" i="1" s="1" a="1"/>
  <c r="G278" i="1" s="1"/>
  <c r="G282" i="1" s="1"/>
  <c r="I279" i="1"/>
  <c r="I278" i="1" s="1" a="1"/>
  <c r="I278" i="1" s="1"/>
  <c r="I282" i="1" s="1"/>
  <c r="Q280" i="1"/>
  <c r="Y280" i="1"/>
  <c r="AC279" i="1"/>
  <c r="AC278" i="1" s="1" a="1"/>
  <c r="AC278" i="1" s="1"/>
  <c r="AC282" i="1" s="1"/>
  <c r="F280" i="1"/>
  <c r="I280" i="1"/>
  <c r="U279" i="1"/>
  <c r="U278" i="1" s="1" a="1"/>
  <c r="U278" i="1" s="1"/>
  <c r="U282" i="1" s="1"/>
  <c r="Z279" i="1"/>
  <c r="Z278" i="1" s="1" a="1"/>
  <c r="Z278" i="1" s="1"/>
  <c r="Z282" i="1" s="1"/>
  <c r="O279" i="1"/>
  <c r="O278" i="1" s="1" a="1"/>
  <c r="O278" i="1" s="1"/>
  <c r="O282" i="1" s="1"/>
  <c r="AA280" i="1"/>
  <c r="P279" i="1"/>
  <c r="P278" i="1" s="1" a="1"/>
  <c r="P278" i="1" s="1"/>
  <c r="P282" i="1" s="1"/>
  <c r="T280" i="1"/>
  <c r="T279" i="1"/>
  <c r="T278" i="1" s="1" a="1"/>
  <c r="T278" i="1" s="1"/>
  <c r="T282" i="1" s="1"/>
  <c r="Q279" i="1"/>
  <c r="Q278" i="1" s="1" a="1"/>
  <c r="Q278" i="1" s="1"/>
  <c r="Q282" i="1" s="1"/>
  <c r="AB279" i="1"/>
  <c r="AB278" i="1" s="1" a="1"/>
  <c r="AB278" i="1" s="1"/>
  <c r="AB282" i="1" s="1"/>
  <c r="M279" i="1"/>
  <c r="M278" i="1" s="1" a="1"/>
  <c r="M278" i="1" s="1"/>
  <c r="M282" i="1" s="1"/>
  <c r="W280" i="1"/>
  <c r="N279" i="1"/>
  <c r="N278" i="1" s="1" a="1"/>
  <c r="N278" i="1" s="1"/>
  <c r="N282" i="1" s="1"/>
  <c r="AE279" i="1"/>
  <c r="AE278" i="1" s="1" a="1"/>
  <c r="AE278" i="1" s="1"/>
  <c r="AE282" i="1" s="1"/>
  <c r="O280" i="1"/>
  <c r="H279" i="1"/>
  <c r="H278" i="1" s="1" a="1"/>
  <c r="H278" i="1" s="1"/>
  <c r="H282" i="1" s="1"/>
  <c r="X280" i="1"/>
  <c r="J280" i="1"/>
  <c r="L279" i="1"/>
  <c r="L278" i="1" s="1" a="1"/>
  <c r="L278" i="1" s="1"/>
  <c r="L282" i="1" s="1"/>
  <c r="AC280" i="1"/>
  <c r="K280" i="1"/>
  <c r="R279" i="1"/>
  <c r="R278" i="1" s="1" a="1"/>
  <c r="R278" i="1" s="1"/>
  <c r="R282" i="1" s="1"/>
  <c r="AA279" i="1"/>
  <c r="AA278" i="1" s="1" a="1"/>
  <c r="AA278" i="1" s="1"/>
  <c r="AA282" i="1" s="1"/>
  <c r="P280" i="1"/>
  <c r="X279" i="1"/>
  <c r="X278" i="1" s="1" a="1"/>
  <c r="X278" i="1" s="1"/>
  <c r="X282" i="1" s="1"/>
  <c r="AB280" i="1"/>
  <c r="AF280" i="1"/>
  <c r="M280" i="1"/>
  <c r="AG279" i="1"/>
  <c r="AG278" i="1" s="1" a="1"/>
  <c r="AG278" i="1" s="1"/>
  <c r="AG282" i="1" s="1"/>
  <c r="AF279" i="1"/>
  <c r="AF278" i="1" s="1" a="1"/>
  <c r="AF278" i="1" s="1"/>
  <c r="AF282" i="1" s="1"/>
  <c r="AI279" i="1"/>
  <c r="AI278" i="1" s="1" a="1"/>
  <c r="AI278" i="1" s="1"/>
  <c r="AI282" i="1" s="1"/>
  <c r="AJ279" i="1"/>
  <c r="AJ278" i="1" s="1" a="1"/>
  <c r="AJ278" i="1" s="1"/>
  <c r="AJ282" i="1" s="1"/>
  <c r="AI280" i="1"/>
  <c r="AJ280" i="1"/>
  <c r="AH280" i="1"/>
  <c r="AH279" i="1"/>
  <c r="AH278" i="1" s="1" a="1"/>
  <c r="AH278" i="1" s="1"/>
  <c r="AH282" i="1" s="1"/>
  <c r="G307" i="1"/>
  <c r="K307" i="1"/>
  <c r="O307" i="1"/>
  <c r="S307" i="1"/>
  <c r="W307" i="1"/>
  <c r="AA307" i="1"/>
  <c r="AE307" i="1"/>
  <c r="AI307" i="1"/>
  <c r="I307" i="1"/>
  <c r="M307" i="1"/>
  <c r="Q307" i="1"/>
  <c r="U307" i="1"/>
  <c r="Y307" i="1"/>
  <c r="AC307" i="1"/>
  <c r="AG307" i="1"/>
  <c r="F307" i="1"/>
  <c r="N307" i="1"/>
  <c r="V307" i="1"/>
  <c r="AD307" i="1"/>
  <c r="H307" i="1"/>
  <c r="P307" i="1"/>
  <c r="X307" i="1"/>
  <c r="AF307" i="1"/>
  <c r="J307" i="1"/>
  <c r="R307" i="1"/>
  <c r="Z307" i="1"/>
  <c r="AH307" i="1"/>
  <c r="L307" i="1"/>
  <c r="T307" i="1"/>
  <c r="AB307" i="1"/>
  <c r="AJ307" i="1"/>
  <c r="U303" i="1"/>
  <c r="U302" i="1" s="1" a="1"/>
  <c r="U302" i="1" s="1"/>
  <c r="U306" i="1" s="1"/>
  <c r="AC303" i="1"/>
  <c r="AC302" i="1" s="1" a="1"/>
  <c r="AC302" i="1" s="1"/>
  <c r="AC306" i="1" s="1"/>
  <c r="K303" i="1"/>
  <c r="K302" i="1" s="1" a="1"/>
  <c r="K302" i="1" s="1"/>
  <c r="K306" i="1" s="1"/>
  <c r="W303" i="1"/>
  <c r="W302" i="1" s="1" a="1"/>
  <c r="W302" i="1" s="1"/>
  <c r="W306" i="1" s="1"/>
  <c r="R303" i="1"/>
  <c r="R302" i="1" s="1" a="1"/>
  <c r="R302" i="1" s="1"/>
  <c r="R306" i="1" s="1"/>
  <c r="Z303" i="1"/>
  <c r="Z302" i="1" s="1" a="1"/>
  <c r="Z302" i="1" s="1"/>
  <c r="Z306" i="1" s="1"/>
  <c r="G303" i="1"/>
  <c r="G302" i="1" s="1" a="1"/>
  <c r="G302" i="1" s="1"/>
  <c r="G306" i="1" s="1"/>
  <c r="M304" i="1"/>
  <c r="U304" i="1"/>
  <c r="K304" i="1"/>
  <c r="J304" i="1"/>
  <c r="J303" i="1"/>
  <c r="J302" i="1" s="1" a="1"/>
  <c r="J302" i="1" s="1"/>
  <c r="J306" i="1" s="1"/>
  <c r="R304" i="1"/>
  <c r="AD303" i="1"/>
  <c r="AD302" i="1" s="1" a="1"/>
  <c r="AD302" i="1" s="1"/>
  <c r="AD306" i="1" s="1"/>
  <c r="AE304" i="1"/>
  <c r="O304" i="1"/>
  <c r="G304" i="1"/>
  <c r="S303" i="1"/>
  <c r="S302" i="1" s="1" a="1"/>
  <c r="S302" i="1" s="1"/>
  <c r="S306" i="1" s="1"/>
  <c r="I304" i="1"/>
  <c r="M303" i="1"/>
  <c r="M302" i="1" s="1" a="1"/>
  <c r="M302" i="1" s="1"/>
  <c r="M306" i="1" s="1"/>
  <c r="Q303" i="1"/>
  <c r="Q302" i="1" s="1" a="1"/>
  <c r="Q302" i="1" s="1"/>
  <c r="Q306" i="1" s="1"/>
  <c r="Y304" i="1"/>
  <c r="AC304" i="1"/>
  <c r="AG303" i="1"/>
  <c r="AG302" i="1" s="1" a="1"/>
  <c r="AG302" i="1" s="1"/>
  <c r="AG306" i="1" s="1"/>
  <c r="F304" i="1"/>
  <c r="F303" i="1"/>
  <c r="F302" i="1" s="1" a="1"/>
  <c r="F302" i="1" s="1"/>
  <c r="F306" i="1" s="1"/>
  <c r="N304" i="1"/>
  <c r="I303" i="1"/>
  <c r="I302" i="1" s="1" a="1"/>
  <c r="I302" i="1" s="1"/>
  <c r="I306" i="1" s="1"/>
  <c r="Y303" i="1"/>
  <c r="Y302" i="1" s="1" a="1"/>
  <c r="Y302" i="1" s="1"/>
  <c r="Y306" i="1" s="1"/>
  <c r="W304" i="1"/>
  <c r="N303" i="1"/>
  <c r="N302" i="1" s="1" a="1"/>
  <c r="N302" i="1" s="1"/>
  <c r="N306" i="1" s="1"/>
  <c r="V304" i="1"/>
  <c r="AE303" i="1"/>
  <c r="AE302" i="1" s="1" a="1"/>
  <c r="AE302" i="1" s="1"/>
  <c r="AE306" i="1" s="1"/>
  <c r="H304" i="1"/>
  <c r="P303" i="1"/>
  <c r="P302" i="1" s="1" a="1"/>
  <c r="P302" i="1" s="1"/>
  <c r="P306" i="1" s="1"/>
  <c r="T304" i="1"/>
  <c r="X304" i="1"/>
  <c r="AB303" i="1"/>
  <c r="AB302" i="1" s="1" a="1"/>
  <c r="AB302" i="1" s="1"/>
  <c r="AB306" i="1" s="1"/>
  <c r="AF304" i="1"/>
  <c r="AF303" i="1"/>
  <c r="AF302" i="1" s="1" a="1"/>
  <c r="AF302" i="1" s="1"/>
  <c r="AF306" i="1" s="1"/>
  <c r="Q304" i="1"/>
  <c r="O303" i="1"/>
  <c r="O302" i="1" s="1" a="1"/>
  <c r="O302" i="1" s="1"/>
  <c r="O306" i="1" s="1"/>
  <c r="H303" i="1"/>
  <c r="H302" i="1" s="1" a="1"/>
  <c r="H302" i="1" s="1"/>
  <c r="H306" i="1" s="1"/>
  <c r="L303" i="1"/>
  <c r="L302" i="1" s="1" a="1"/>
  <c r="L302" i="1" s="1"/>
  <c r="L306" i="1" s="1"/>
  <c r="P304" i="1"/>
  <c r="AD304" i="1"/>
  <c r="AA303" i="1"/>
  <c r="AA302" i="1" s="1" a="1"/>
  <c r="AA302" i="1" s="1"/>
  <c r="AA306" i="1" s="1"/>
  <c r="T303" i="1"/>
  <c r="T302" i="1" s="1" a="1"/>
  <c r="T302" i="1" s="1"/>
  <c r="T306" i="1" s="1"/>
  <c r="X303" i="1"/>
  <c r="X302" i="1" s="1" a="1"/>
  <c r="X302" i="1" s="1"/>
  <c r="X306" i="1" s="1"/>
  <c r="AB304" i="1"/>
  <c r="V303" i="1"/>
  <c r="V302" i="1" s="1" a="1"/>
  <c r="V302" i="1" s="1"/>
  <c r="V306" i="1" s="1"/>
  <c r="AA304" i="1"/>
  <c r="AJ304" i="1"/>
  <c r="AJ303" i="1"/>
  <c r="AJ302" i="1" s="1" a="1"/>
  <c r="AJ302" i="1" s="1"/>
  <c r="AJ306" i="1" s="1"/>
  <c r="AI303" i="1"/>
  <c r="AI302" i="1" s="1" a="1"/>
  <c r="AI302" i="1" s="1"/>
  <c r="AI306" i="1" s="1"/>
  <c r="AI304" i="1"/>
  <c r="AH304" i="1"/>
  <c r="AH303" i="1"/>
  <c r="AH302" i="1" s="1" a="1"/>
  <c r="AH302" i="1" s="1"/>
  <c r="AH306" i="1" s="1"/>
  <c r="F331" i="1"/>
  <c r="J331" i="1"/>
  <c r="N331" i="1"/>
  <c r="R331" i="1"/>
  <c r="V331" i="1"/>
  <c r="Z331" i="1"/>
  <c r="AD331" i="1"/>
  <c r="AH331" i="1"/>
  <c r="H331" i="1"/>
  <c r="L331" i="1"/>
  <c r="P331" i="1"/>
  <c r="T331" i="1"/>
  <c r="X331" i="1"/>
  <c r="AB331" i="1"/>
  <c r="AF331" i="1"/>
  <c r="AJ331" i="1"/>
  <c r="M331" i="1"/>
  <c r="U331" i="1"/>
  <c r="AC331" i="1"/>
  <c r="G331" i="1"/>
  <c r="O331" i="1"/>
  <c r="W331" i="1"/>
  <c r="AE331" i="1"/>
  <c r="I331" i="1"/>
  <c r="Q331" i="1"/>
  <c r="Y331" i="1"/>
  <c r="AG331" i="1"/>
  <c r="AI331" i="1"/>
  <c r="K331" i="1"/>
  <c r="S331" i="1"/>
  <c r="AA331" i="1"/>
  <c r="G328" i="1"/>
  <c r="S327" i="1"/>
  <c r="S326" i="1" s="1" a="1"/>
  <c r="S326" i="1" s="1"/>
  <c r="S330" i="1" s="1"/>
  <c r="M328" i="1"/>
  <c r="Q328" i="1"/>
  <c r="AC327" i="1"/>
  <c r="AC326" i="1" s="1" a="1"/>
  <c r="AC326" i="1" s="1"/>
  <c r="AC330" i="1" s="1"/>
  <c r="K327" i="1"/>
  <c r="K326" i="1" s="1" a="1"/>
  <c r="K326" i="1" s="1"/>
  <c r="K330" i="1" s="1"/>
  <c r="J328" i="1"/>
  <c r="N328" i="1"/>
  <c r="V327" i="1"/>
  <c r="V326" i="1" s="1" a="1"/>
  <c r="V326" i="1" s="1"/>
  <c r="V330" i="1" s="1"/>
  <c r="V328" i="1"/>
  <c r="Z327" i="1"/>
  <c r="Z326" i="1" s="1" a="1"/>
  <c r="Z326" i="1" s="1"/>
  <c r="Z330" i="1" s="1"/>
  <c r="M327" i="1"/>
  <c r="M326" i="1" s="1" a="1"/>
  <c r="M326" i="1" s="1"/>
  <c r="M330" i="1" s="1"/>
  <c r="Q327" i="1"/>
  <c r="Q326" i="1" s="1" a="1"/>
  <c r="Q326" i="1" s="1"/>
  <c r="Q330" i="1" s="1"/>
  <c r="AG327" i="1"/>
  <c r="AG326" i="1" s="1" a="1"/>
  <c r="AG326" i="1" s="1"/>
  <c r="AG330" i="1" s="1"/>
  <c r="F327" i="1"/>
  <c r="F326" i="1" s="1" a="1"/>
  <c r="F326" i="1" s="1"/>
  <c r="F330" i="1" s="1"/>
  <c r="J327" i="1"/>
  <c r="J326" i="1" s="1" a="1"/>
  <c r="J326" i="1" s="1"/>
  <c r="J330" i="1" s="1"/>
  <c r="N327" i="1"/>
  <c r="N326" i="1" s="1" a="1"/>
  <c r="N326" i="1" s="1"/>
  <c r="N330" i="1" s="1"/>
  <c r="R328" i="1"/>
  <c r="AD327" i="1"/>
  <c r="AD326" i="1" s="1" a="1"/>
  <c r="AD326" i="1" s="1"/>
  <c r="AD330" i="1" s="1"/>
  <c r="AE327" i="1"/>
  <c r="AE326" i="1" s="1" a="1"/>
  <c r="AE326" i="1" s="1"/>
  <c r="AE330" i="1" s="1"/>
  <c r="O328" i="1"/>
  <c r="H328" i="1"/>
  <c r="L327" i="1"/>
  <c r="L326" i="1" s="1" a="1"/>
  <c r="L326" i="1" s="1"/>
  <c r="L330" i="1" s="1"/>
  <c r="P328" i="1"/>
  <c r="G327" i="1"/>
  <c r="G326" i="1" s="1" a="1"/>
  <c r="G326" i="1" s="1"/>
  <c r="G330" i="1" s="1"/>
  <c r="I328" i="1"/>
  <c r="U328" i="1"/>
  <c r="Y328" i="1"/>
  <c r="AC328" i="1"/>
  <c r="W327" i="1"/>
  <c r="W326" i="1" s="1" a="1"/>
  <c r="W326" i="1" s="1"/>
  <c r="W330" i="1" s="1"/>
  <c r="AA328" i="1"/>
  <c r="AB327" i="1"/>
  <c r="AB326" i="1" s="1" a="1"/>
  <c r="AB326" i="1" s="1"/>
  <c r="AB330" i="1" s="1"/>
  <c r="AF327" i="1"/>
  <c r="AF326" i="1" s="1" a="1"/>
  <c r="AF326" i="1" s="1"/>
  <c r="AF330" i="1" s="1"/>
  <c r="T328" i="1"/>
  <c r="U327" i="1"/>
  <c r="U326" i="1" s="1" a="1"/>
  <c r="U326" i="1" s="1"/>
  <c r="U330" i="1" s="1"/>
  <c r="F328" i="1"/>
  <c r="R327" i="1"/>
  <c r="R326" i="1" s="1" a="1"/>
  <c r="R326" i="1" s="1"/>
  <c r="R330" i="1" s="1"/>
  <c r="AD328" i="1"/>
  <c r="AB328" i="1"/>
  <c r="H327" i="1"/>
  <c r="H326" i="1" s="1" a="1"/>
  <c r="H326" i="1" s="1"/>
  <c r="H330" i="1" s="1"/>
  <c r="I327" i="1"/>
  <c r="I326" i="1" s="1" a="1"/>
  <c r="I326" i="1" s="1"/>
  <c r="I330" i="1" s="1"/>
  <c r="K328" i="1"/>
  <c r="W328" i="1"/>
  <c r="AE328" i="1"/>
  <c r="O327" i="1"/>
  <c r="O326" i="1" s="1" a="1"/>
  <c r="O326" i="1" s="1"/>
  <c r="O330" i="1" s="1"/>
  <c r="AA327" i="1"/>
  <c r="AA326" i="1" s="1" a="1"/>
  <c r="AA326" i="1" s="1"/>
  <c r="AA330" i="1" s="1"/>
  <c r="P327" i="1"/>
  <c r="P326" i="1" s="1" a="1"/>
  <c r="P326" i="1" s="1"/>
  <c r="P330" i="1" s="1"/>
  <c r="T327" i="1"/>
  <c r="T326" i="1" s="1" a="1"/>
  <c r="T326" i="1" s="1"/>
  <c r="T330" i="1" s="1"/>
  <c r="AF328" i="1"/>
  <c r="Y327" i="1"/>
  <c r="Y326" i="1" s="1" a="1"/>
  <c r="Y326" i="1" s="1"/>
  <c r="Y330" i="1" s="1"/>
  <c r="X327" i="1"/>
  <c r="X326" i="1" s="1" a="1"/>
  <c r="X326" i="1" s="1"/>
  <c r="X330" i="1" s="1"/>
  <c r="X328" i="1"/>
  <c r="AI328" i="1"/>
  <c r="AJ327" i="1"/>
  <c r="AJ326" i="1" s="1" a="1"/>
  <c r="AJ326" i="1" s="1"/>
  <c r="AJ330" i="1" s="1"/>
  <c r="AI327" i="1"/>
  <c r="AI326" i="1" s="1" a="1"/>
  <c r="AI326" i="1" s="1"/>
  <c r="AI330" i="1" s="1"/>
  <c r="AJ328" i="1"/>
  <c r="AH328" i="1"/>
  <c r="AH327" i="1"/>
  <c r="AH326" i="1" s="1" a="1"/>
  <c r="AH326" i="1" s="1"/>
  <c r="AH330" i="1" s="1"/>
  <c r="H355" i="1"/>
  <c r="L355" i="1"/>
  <c r="P355" i="1"/>
  <c r="T355" i="1"/>
  <c r="X355" i="1"/>
  <c r="AB355" i="1"/>
  <c r="AF355" i="1"/>
  <c r="AJ355" i="1"/>
  <c r="F355" i="1"/>
  <c r="K355" i="1"/>
  <c r="Q355" i="1"/>
  <c r="V355" i="1"/>
  <c r="AA355" i="1"/>
  <c r="AG355" i="1"/>
  <c r="G355" i="1"/>
  <c r="M355" i="1"/>
  <c r="R355" i="1"/>
  <c r="W355" i="1"/>
  <c r="AC355" i="1"/>
  <c r="AH355" i="1"/>
  <c r="I355" i="1"/>
  <c r="N355" i="1"/>
  <c r="S355" i="1"/>
  <c r="Y355" i="1"/>
  <c r="AD355" i="1"/>
  <c r="AI355" i="1"/>
  <c r="J355" i="1"/>
  <c r="AE355" i="1"/>
  <c r="O355" i="1"/>
  <c r="U355" i="1"/>
  <c r="Z355" i="1"/>
  <c r="G352" i="1"/>
  <c r="G351" i="1"/>
  <c r="G350" i="1" s="1" a="1"/>
  <c r="G350" i="1" s="1"/>
  <c r="G354" i="1" s="1"/>
  <c r="M351" i="1"/>
  <c r="M350" i="1" s="1" a="1"/>
  <c r="M350" i="1" s="1"/>
  <c r="M354" i="1" s="1"/>
  <c r="AC351" i="1"/>
  <c r="AC350" i="1" s="1" a="1"/>
  <c r="AC350" i="1" s="1"/>
  <c r="AC354" i="1" s="1"/>
  <c r="K351" i="1"/>
  <c r="K350" i="1" s="1" a="1"/>
  <c r="K350" i="1" s="1"/>
  <c r="K354" i="1" s="1"/>
  <c r="W351" i="1"/>
  <c r="W350" i="1" s="1" a="1"/>
  <c r="W350" i="1" s="1"/>
  <c r="W354" i="1" s="1"/>
  <c r="F352" i="1"/>
  <c r="J352" i="1"/>
  <c r="N352" i="1"/>
  <c r="R352" i="1"/>
  <c r="V351" i="1"/>
  <c r="V350" i="1" s="1" a="1"/>
  <c r="V350" i="1" s="1"/>
  <c r="V354" i="1" s="1"/>
  <c r="Z351" i="1"/>
  <c r="Z350" i="1" s="1" a="1"/>
  <c r="Z350" i="1" s="1"/>
  <c r="Z354" i="1" s="1"/>
  <c r="Q351" i="1"/>
  <c r="Q350" i="1" s="1" a="1"/>
  <c r="Q350" i="1" s="1"/>
  <c r="Q354" i="1" s="1"/>
  <c r="U352" i="1"/>
  <c r="U351" i="1"/>
  <c r="U350" i="1" s="1" a="1"/>
  <c r="U350" i="1" s="1"/>
  <c r="U354" i="1" s="1"/>
  <c r="AG351" i="1"/>
  <c r="AG350" i="1" s="1" a="1"/>
  <c r="AG350" i="1" s="1"/>
  <c r="AG354" i="1" s="1"/>
  <c r="F351" i="1"/>
  <c r="F350" i="1" s="1" a="1"/>
  <c r="F350" i="1" s="1"/>
  <c r="F354" i="1" s="1"/>
  <c r="J351" i="1"/>
  <c r="J350" i="1" s="1" a="1"/>
  <c r="J350" i="1" s="1"/>
  <c r="J354" i="1" s="1"/>
  <c r="N351" i="1"/>
  <c r="N350" i="1" s="1" a="1"/>
  <c r="N350" i="1" s="1"/>
  <c r="N354" i="1" s="1"/>
  <c r="V352" i="1"/>
  <c r="AD351" i="1"/>
  <c r="AD350" i="1" s="1" a="1"/>
  <c r="AD350" i="1" s="1"/>
  <c r="AD354" i="1" s="1"/>
  <c r="AD352" i="1"/>
  <c r="O352" i="1"/>
  <c r="L351" i="1"/>
  <c r="L350" i="1" s="1" a="1"/>
  <c r="L350" i="1" s="1"/>
  <c r="L354" i="1" s="1"/>
  <c r="Q352" i="1"/>
  <c r="Y352" i="1"/>
  <c r="AC352" i="1"/>
  <c r="S351" i="1"/>
  <c r="S350" i="1" s="1" a="1"/>
  <c r="S350" i="1" s="1"/>
  <c r="S354" i="1" s="1"/>
  <c r="M352" i="1"/>
  <c r="Y351" i="1"/>
  <c r="Y350" i="1" s="1" a="1"/>
  <c r="Y350" i="1" s="1"/>
  <c r="Y354" i="1" s="1"/>
  <c r="P352" i="1"/>
  <c r="AB351" i="1"/>
  <c r="AB350" i="1" s="1" a="1"/>
  <c r="AB350" i="1" s="1"/>
  <c r="AB354" i="1" s="1"/>
  <c r="AF352" i="1"/>
  <c r="K352" i="1"/>
  <c r="R351" i="1"/>
  <c r="R350" i="1" s="1" a="1"/>
  <c r="R350" i="1" s="1"/>
  <c r="R354" i="1" s="1"/>
  <c r="H351" i="1"/>
  <c r="H350" i="1" s="1" a="1"/>
  <c r="H350" i="1" s="1"/>
  <c r="H354" i="1" s="1"/>
  <c r="T352" i="1"/>
  <c r="I351" i="1"/>
  <c r="I350" i="1" s="1" a="1"/>
  <c r="I350" i="1" s="1"/>
  <c r="I354" i="1" s="1"/>
  <c r="AE352" i="1"/>
  <c r="AA351" i="1"/>
  <c r="AA350" i="1" s="1" a="1"/>
  <c r="AA350" i="1" s="1"/>
  <c r="AA354" i="1" s="1"/>
  <c r="P351" i="1"/>
  <c r="P350" i="1" s="1" a="1"/>
  <c r="P350" i="1" s="1"/>
  <c r="P354" i="1" s="1"/>
  <c r="T351" i="1"/>
  <c r="T350" i="1" s="1" a="1"/>
  <c r="T350" i="1" s="1"/>
  <c r="T354" i="1" s="1"/>
  <c r="X352" i="1"/>
  <c r="X351" i="1"/>
  <c r="X350" i="1" s="1" a="1"/>
  <c r="X350" i="1" s="1"/>
  <c r="X354" i="1" s="1"/>
  <c r="W352" i="1"/>
  <c r="AA352" i="1"/>
  <c r="AB352" i="1"/>
  <c r="I352" i="1"/>
  <c r="AE351" i="1"/>
  <c r="AE350" i="1" s="1" a="1"/>
  <c r="AE350" i="1" s="1"/>
  <c r="AE354" i="1" s="1"/>
  <c r="O351" i="1"/>
  <c r="O350" i="1" s="1" a="1"/>
  <c r="O350" i="1" s="1"/>
  <c r="O354" i="1" s="1"/>
  <c r="AF351" i="1"/>
  <c r="AF350" i="1" s="1" a="1"/>
  <c r="AF350" i="1" s="1"/>
  <c r="AF354" i="1" s="1"/>
  <c r="H352" i="1"/>
  <c r="AI352" i="1"/>
  <c r="AJ351" i="1"/>
  <c r="AJ350" i="1" s="1" a="1"/>
  <c r="AJ350" i="1" s="1"/>
  <c r="AJ354" i="1" s="1"/>
  <c r="AJ352" i="1"/>
  <c r="AI351" i="1"/>
  <c r="AI350" i="1" s="1" a="1"/>
  <c r="AI350" i="1" s="1"/>
  <c r="AI354" i="1" s="1"/>
  <c r="AH352" i="1"/>
  <c r="AH351" i="1"/>
  <c r="AH350" i="1" s="1" a="1"/>
  <c r="AH350" i="1" s="1"/>
  <c r="AH354" i="1" s="1"/>
  <c r="G379" i="1"/>
  <c r="K379" i="1"/>
  <c r="O379" i="1"/>
  <c r="S379" i="1"/>
  <c r="W379" i="1"/>
  <c r="AA379" i="1"/>
  <c r="AE379" i="1"/>
  <c r="AI379" i="1"/>
  <c r="H379" i="1"/>
  <c r="L379" i="1"/>
  <c r="P379" i="1"/>
  <c r="T379" i="1"/>
  <c r="X379" i="1"/>
  <c r="AB379" i="1"/>
  <c r="AF379" i="1"/>
  <c r="AJ379" i="1"/>
  <c r="I379" i="1"/>
  <c r="M379" i="1"/>
  <c r="Q379" i="1"/>
  <c r="U379" i="1"/>
  <c r="Y379" i="1"/>
  <c r="AC379" i="1"/>
  <c r="AG379" i="1"/>
  <c r="J379" i="1"/>
  <c r="Z379" i="1"/>
  <c r="N379" i="1"/>
  <c r="AD379" i="1"/>
  <c r="R379" i="1"/>
  <c r="AH379" i="1"/>
  <c r="F379" i="1"/>
  <c r="V379" i="1"/>
  <c r="AQ374" i="1"/>
  <c r="AQ379" i="1" s="1"/>
  <c r="S375" i="1"/>
  <c r="S374" i="1" s="1" a="1"/>
  <c r="S374" i="1" s="1"/>
  <c r="S378" i="1" s="1"/>
  <c r="Y376" i="1"/>
  <c r="K376" i="1"/>
  <c r="K375" i="1"/>
  <c r="K374" i="1" s="1" a="1"/>
  <c r="K374" i="1" s="1"/>
  <c r="K378" i="1" s="1"/>
  <c r="Z375" i="1"/>
  <c r="Z374" i="1" s="1" a="1"/>
  <c r="Z374" i="1" s="1"/>
  <c r="Z378" i="1" s="1"/>
  <c r="G376" i="1"/>
  <c r="M375" i="1"/>
  <c r="M374" i="1" s="1" a="1"/>
  <c r="M374" i="1" s="1"/>
  <c r="M378" i="1" s="1"/>
  <c r="U375" i="1"/>
  <c r="U374" i="1" s="1" a="1"/>
  <c r="U374" i="1" s="1"/>
  <c r="U378" i="1" s="1"/>
  <c r="W376" i="1"/>
  <c r="R375" i="1"/>
  <c r="R374" i="1" s="1" a="1"/>
  <c r="R374" i="1" s="1"/>
  <c r="R378" i="1" s="1"/>
  <c r="AE376" i="1"/>
  <c r="H375" i="1"/>
  <c r="H374" i="1" s="1" a="1"/>
  <c r="H374" i="1" s="1"/>
  <c r="H378" i="1" s="1"/>
  <c r="P375" i="1"/>
  <c r="P374" i="1" s="1" a="1"/>
  <c r="P374" i="1" s="1"/>
  <c r="P378" i="1" s="1"/>
  <c r="M376" i="1"/>
  <c r="Y375" i="1"/>
  <c r="Y374" i="1" s="1" a="1"/>
  <c r="Y374" i="1" s="1"/>
  <c r="Y378" i="1" s="1"/>
  <c r="AC376" i="1"/>
  <c r="AG375" i="1"/>
  <c r="AG374" i="1" s="1" a="1"/>
  <c r="AG374" i="1" s="1"/>
  <c r="AG378" i="1" s="1"/>
  <c r="W375" i="1"/>
  <c r="W374" i="1" s="1" a="1"/>
  <c r="W374" i="1" s="1"/>
  <c r="W378" i="1" s="1"/>
  <c r="F376" i="1"/>
  <c r="J375" i="1"/>
  <c r="J374" i="1" s="1" a="1"/>
  <c r="J374" i="1" s="1"/>
  <c r="J378" i="1" s="1"/>
  <c r="N376" i="1"/>
  <c r="G375" i="1"/>
  <c r="G374" i="1" s="1" a="1"/>
  <c r="G374" i="1" s="1"/>
  <c r="G378" i="1" s="1"/>
  <c r="U376" i="1"/>
  <c r="AC375" i="1"/>
  <c r="AC374" i="1" s="1" a="1"/>
  <c r="AC374" i="1" s="1"/>
  <c r="AC378" i="1" s="1"/>
  <c r="F375" i="1"/>
  <c r="F374" i="1" s="1" a="1"/>
  <c r="F374" i="1" s="1"/>
  <c r="F378" i="1" s="1"/>
  <c r="R376" i="1"/>
  <c r="AD376" i="1"/>
  <c r="AA375" i="1"/>
  <c r="AA374" i="1" s="1" a="1"/>
  <c r="AA374" i="1" s="1"/>
  <c r="AA378" i="1" s="1"/>
  <c r="H376" i="1"/>
  <c r="T376" i="1"/>
  <c r="T375" i="1"/>
  <c r="T374" i="1" s="1" a="1"/>
  <c r="T374" i="1" s="1"/>
  <c r="T378" i="1" s="1"/>
  <c r="AF376" i="1"/>
  <c r="N375" i="1"/>
  <c r="N374" i="1" s="1" a="1"/>
  <c r="N374" i="1" s="1"/>
  <c r="N378" i="1" s="1"/>
  <c r="AE375" i="1"/>
  <c r="AE374" i="1" s="1" a="1"/>
  <c r="AE374" i="1" s="1"/>
  <c r="AE378" i="1" s="1"/>
  <c r="O376" i="1"/>
  <c r="Q375" i="1"/>
  <c r="Q374" i="1" s="1" a="1"/>
  <c r="Q374" i="1" s="1"/>
  <c r="Q378" i="1" s="1"/>
  <c r="J376" i="1"/>
  <c r="V375" i="1"/>
  <c r="V374" i="1" s="1" a="1"/>
  <c r="V374" i="1" s="1"/>
  <c r="V378" i="1" s="1"/>
  <c r="V376" i="1"/>
  <c r="AA376" i="1"/>
  <c r="X376" i="1"/>
  <c r="AB376" i="1"/>
  <c r="X375" i="1"/>
  <c r="X374" i="1" s="1" a="1"/>
  <c r="X374" i="1" s="1"/>
  <c r="X378" i="1" s="1"/>
  <c r="I376" i="1"/>
  <c r="Q376" i="1"/>
  <c r="O375" i="1"/>
  <c r="O374" i="1" s="1" a="1"/>
  <c r="O374" i="1" s="1"/>
  <c r="O378" i="1" s="1"/>
  <c r="L375" i="1"/>
  <c r="L374" i="1" s="1" a="1"/>
  <c r="L374" i="1" s="1"/>
  <c r="L378" i="1" s="1"/>
  <c r="P376" i="1"/>
  <c r="AB375" i="1"/>
  <c r="AB374" i="1" s="1" a="1"/>
  <c r="AB374" i="1" s="1"/>
  <c r="AB378" i="1" s="1"/>
  <c r="AF375" i="1"/>
  <c r="AF374" i="1" s="1" a="1"/>
  <c r="AF374" i="1" s="1"/>
  <c r="AF378" i="1" s="1"/>
  <c r="I375" i="1"/>
  <c r="I374" i="1" s="1" a="1"/>
  <c r="I374" i="1" s="1"/>
  <c r="I378" i="1" s="1"/>
  <c r="AD375" i="1"/>
  <c r="AD374" i="1" s="1" a="1"/>
  <c r="AD374" i="1" s="1"/>
  <c r="AD378" i="1" s="1"/>
  <c r="AJ376" i="1"/>
  <c r="AJ375" i="1"/>
  <c r="AJ374" i="1" s="1" a="1"/>
  <c r="AJ374" i="1" s="1"/>
  <c r="AJ378" i="1" s="1"/>
  <c r="AI376" i="1"/>
  <c r="AI375" i="1"/>
  <c r="AI374" i="1" s="1" a="1"/>
  <c r="AI374" i="1" s="1"/>
  <c r="AI378" i="1" s="1"/>
  <c r="AH375" i="1"/>
  <c r="AH374" i="1" s="1" a="1"/>
  <c r="AH374" i="1" s="1"/>
  <c r="AH378" i="1" s="1"/>
  <c r="AH376" i="1"/>
  <c r="I403" i="1"/>
  <c r="M403" i="1"/>
  <c r="Q403" i="1"/>
  <c r="U403" i="1"/>
  <c r="Y403" i="1"/>
  <c r="AC403" i="1"/>
  <c r="AG403" i="1"/>
  <c r="F403" i="1"/>
  <c r="J403" i="1"/>
  <c r="N403" i="1"/>
  <c r="R403" i="1"/>
  <c r="V403" i="1"/>
  <c r="Z403" i="1"/>
  <c r="AD403" i="1"/>
  <c r="AH403" i="1"/>
  <c r="G403" i="1"/>
  <c r="K403" i="1"/>
  <c r="O403" i="1"/>
  <c r="S403" i="1"/>
  <c r="W403" i="1"/>
  <c r="AA403" i="1"/>
  <c r="AE403" i="1"/>
  <c r="AI403" i="1"/>
  <c r="P403" i="1"/>
  <c r="AF403" i="1"/>
  <c r="T403" i="1"/>
  <c r="AJ403" i="1"/>
  <c r="L403" i="1"/>
  <c r="AB403" i="1"/>
  <c r="H403" i="1"/>
  <c r="X403" i="1"/>
  <c r="S399" i="1"/>
  <c r="S398" i="1" s="1" a="1"/>
  <c r="S398" i="1" s="1"/>
  <c r="S402" i="1" s="1"/>
  <c r="U399" i="1"/>
  <c r="U398" i="1" s="1" a="1"/>
  <c r="U398" i="1" s="1"/>
  <c r="U402" i="1" s="1"/>
  <c r="AC400" i="1"/>
  <c r="W399" i="1"/>
  <c r="W398" i="1" s="1" a="1"/>
  <c r="W398" i="1" s="1"/>
  <c r="W402" i="1" s="1"/>
  <c r="N399" i="1"/>
  <c r="N398" i="1" s="1" a="1"/>
  <c r="N398" i="1" s="1"/>
  <c r="N402" i="1" s="1"/>
  <c r="AD399" i="1"/>
  <c r="AD398" i="1" s="1" a="1"/>
  <c r="AD398" i="1" s="1"/>
  <c r="AD402" i="1" s="1"/>
  <c r="G400" i="1"/>
  <c r="Y400" i="1"/>
  <c r="Y399" i="1"/>
  <c r="Y398" i="1" s="1" a="1"/>
  <c r="Y398" i="1" s="1"/>
  <c r="Y402" i="1" s="1"/>
  <c r="W400" i="1"/>
  <c r="F400" i="1"/>
  <c r="F399" i="1"/>
  <c r="F398" i="1" s="1" a="1"/>
  <c r="F398" i="1" s="1"/>
  <c r="F402" i="1" s="1"/>
  <c r="J399" i="1"/>
  <c r="J398" i="1" s="1" a="1"/>
  <c r="J398" i="1" s="1"/>
  <c r="J402" i="1" s="1"/>
  <c r="O400" i="1"/>
  <c r="AA399" i="1"/>
  <c r="AA398" i="1" s="1" a="1"/>
  <c r="AA398" i="1" s="1"/>
  <c r="AA402" i="1" s="1"/>
  <c r="H400" i="1"/>
  <c r="I400" i="1"/>
  <c r="Q400" i="1"/>
  <c r="Q399" i="1"/>
  <c r="Q398" i="1" s="1" a="1"/>
  <c r="Q398" i="1" s="1"/>
  <c r="Q402" i="1" s="1"/>
  <c r="U400" i="1"/>
  <c r="AC399" i="1"/>
  <c r="AC398" i="1" s="1" a="1"/>
  <c r="AC398" i="1" s="1"/>
  <c r="AC402" i="1" s="1"/>
  <c r="K399" i="1"/>
  <c r="K398" i="1" s="1" a="1"/>
  <c r="K398" i="1" s="1"/>
  <c r="K402" i="1" s="1"/>
  <c r="J400" i="1"/>
  <c r="N400" i="1"/>
  <c r="G399" i="1"/>
  <c r="G398" i="1" s="1" a="1"/>
  <c r="G398" i="1" s="1"/>
  <c r="G402" i="1" s="1"/>
  <c r="O399" i="1"/>
  <c r="O398" i="1" s="1" a="1"/>
  <c r="O398" i="1" s="1"/>
  <c r="O402" i="1" s="1"/>
  <c r="AA400" i="1"/>
  <c r="P400" i="1"/>
  <c r="T399" i="1"/>
  <c r="T398" i="1" s="1" a="1"/>
  <c r="T398" i="1" s="1"/>
  <c r="T402" i="1" s="1"/>
  <c r="I399" i="1"/>
  <c r="I398" i="1" s="1" a="1"/>
  <c r="I398" i="1" s="1"/>
  <c r="I402" i="1" s="1"/>
  <c r="Z399" i="1"/>
  <c r="Z398" i="1" s="1" a="1"/>
  <c r="Z398" i="1" s="1"/>
  <c r="Z402" i="1" s="1"/>
  <c r="AE400" i="1"/>
  <c r="M399" i="1"/>
  <c r="M398" i="1" s="1" a="1"/>
  <c r="M398" i="1" s="1"/>
  <c r="M402" i="1" s="1"/>
  <c r="AG399" i="1"/>
  <c r="AG398" i="1" s="1" a="1"/>
  <c r="AG398" i="1" s="1"/>
  <c r="AG402" i="1" s="1"/>
  <c r="R400" i="1"/>
  <c r="R399" i="1"/>
  <c r="R398" i="1" s="1" a="1"/>
  <c r="R398" i="1" s="1"/>
  <c r="R402" i="1" s="1"/>
  <c r="AD400" i="1"/>
  <c r="H399" i="1"/>
  <c r="H398" i="1" s="1" a="1"/>
  <c r="H398" i="1" s="1"/>
  <c r="H402" i="1" s="1"/>
  <c r="P399" i="1"/>
  <c r="P398" i="1" s="1" a="1"/>
  <c r="P398" i="1" s="1"/>
  <c r="P402" i="1" s="1"/>
  <c r="T400" i="1"/>
  <c r="X399" i="1"/>
  <c r="X398" i="1" s="1" a="1"/>
  <c r="X398" i="1" s="1"/>
  <c r="X402" i="1" s="1"/>
  <c r="AB400" i="1"/>
  <c r="AF400" i="1"/>
  <c r="K400" i="1"/>
  <c r="AB399" i="1"/>
  <c r="AB398" i="1" s="1" a="1"/>
  <c r="AB398" i="1" s="1"/>
  <c r="AB402" i="1" s="1"/>
  <c r="M400" i="1"/>
  <c r="AE399" i="1"/>
  <c r="AE398" i="1" s="1" a="1"/>
  <c r="AE398" i="1" s="1"/>
  <c r="AE402" i="1" s="1"/>
  <c r="L399" i="1"/>
  <c r="L398" i="1" s="1" a="1"/>
  <c r="L398" i="1" s="1"/>
  <c r="L402" i="1" s="1"/>
  <c r="X400" i="1"/>
  <c r="AF399" i="1"/>
  <c r="AF398" i="1" s="1" a="1"/>
  <c r="AF398" i="1" s="1"/>
  <c r="AF402" i="1" s="1"/>
  <c r="V400" i="1"/>
  <c r="V399" i="1"/>
  <c r="V398" i="1" s="1" a="1"/>
  <c r="V398" i="1" s="1"/>
  <c r="V402" i="1" s="1"/>
  <c r="AJ399" i="1"/>
  <c r="AJ398" i="1" s="1" a="1"/>
  <c r="AJ398" i="1" s="1"/>
  <c r="AJ402" i="1" s="1"/>
  <c r="AJ400" i="1"/>
  <c r="AI399" i="1"/>
  <c r="AI398" i="1" s="1" a="1"/>
  <c r="AI398" i="1" s="1"/>
  <c r="AI402" i="1" s="1"/>
  <c r="AI400" i="1"/>
  <c r="AH400" i="1"/>
  <c r="AH399" i="1"/>
  <c r="AH398" i="1" s="1" a="1"/>
  <c r="AH398" i="1" s="1"/>
  <c r="AH402" i="1" s="1"/>
  <c r="G427" i="1"/>
  <c r="K427" i="1"/>
  <c r="O427" i="1"/>
  <c r="S427" i="1"/>
  <c r="W427" i="1"/>
  <c r="AA427" i="1"/>
  <c r="AE427" i="1"/>
  <c r="AI427" i="1"/>
  <c r="H427" i="1"/>
  <c r="L427" i="1"/>
  <c r="P427" i="1"/>
  <c r="T427" i="1"/>
  <c r="X427" i="1"/>
  <c r="AB427" i="1"/>
  <c r="AF427" i="1"/>
  <c r="AJ427" i="1"/>
  <c r="I427" i="1"/>
  <c r="M427" i="1"/>
  <c r="Q427" i="1"/>
  <c r="U427" i="1"/>
  <c r="Y427" i="1"/>
  <c r="AC427" i="1"/>
  <c r="AG427" i="1"/>
  <c r="N427" i="1"/>
  <c r="AD427" i="1"/>
  <c r="R427" i="1"/>
  <c r="AH427" i="1"/>
  <c r="Z427" i="1"/>
  <c r="F427" i="1"/>
  <c r="V427" i="1"/>
  <c r="J427" i="1"/>
  <c r="M423" i="1"/>
  <c r="M422" i="1" s="1" a="1"/>
  <c r="M422" i="1" s="1"/>
  <c r="M426" i="1" s="1"/>
  <c r="U424" i="1"/>
  <c r="AC424" i="1"/>
  <c r="K424" i="1"/>
  <c r="K423" i="1"/>
  <c r="K422" i="1" s="1" a="1"/>
  <c r="K422" i="1" s="1"/>
  <c r="K426" i="1" s="1"/>
  <c r="W424" i="1"/>
  <c r="F424" i="1"/>
  <c r="R423" i="1"/>
  <c r="R422" i="1" s="1" a="1"/>
  <c r="R422" i="1" s="1"/>
  <c r="R426" i="1" s="1"/>
  <c r="V424" i="1"/>
  <c r="Z423" i="1"/>
  <c r="Z422" i="1" s="1" a="1"/>
  <c r="Z422" i="1" s="1"/>
  <c r="Z426" i="1" s="1"/>
  <c r="Q424" i="1"/>
  <c r="AC423" i="1"/>
  <c r="AC422" i="1" s="1" a="1"/>
  <c r="AC422" i="1" s="1"/>
  <c r="AC426" i="1" s="1"/>
  <c r="AG423" i="1"/>
  <c r="AG422" i="1" s="1" a="1"/>
  <c r="AG422" i="1" s="1"/>
  <c r="AG426" i="1" s="1"/>
  <c r="AD424" i="1"/>
  <c r="H424" i="1"/>
  <c r="H423" i="1"/>
  <c r="H422" i="1" s="1" a="1"/>
  <c r="H422" i="1" s="1"/>
  <c r="H426" i="1" s="1"/>
  <c r="L423" i="1"/>
  <c r="L422" i="1" s="1" a="1"/>
  <c r="L422" i="1" s="1"/>
  <c r="L426" i="1" s="1"/>
  <c r="P424" i="1"/>
  <c r="G424" i="1"/>
  <c r="G423" i="1"/>
  <c r="G422" i="1" s="1" a="1"/>
  <c r="G422" i="1" s="1"/>
  <c r="G426" i="1" s="1"/>
  <c r="I424" i="1"/>
  <c r="Y423" i="1"/>
  <c r="Y422" i="1" s="1" a="1"/>
  <c r="Y422" i="1" s="1"/>
  <c r="Y426" i="1" s="1"/>
  <c r="Y424" i="1"/>
  <c r="W423" i="1"/>
  <c r="W422" i="1" s="1" a="1"/>
  <c r="W422" i="1" s="1"/>
  <c r="W426" i="1" s="1"/>
  <c r="N424" i="1"/>
  <c r="S423" i="1"/>
  <c r="S422" i="1" s="1" a="1"/>
  <c r="S422" i="1" s="1"/>
  <c r="S426" i="1" s="1"/>
  <c r="I423" i="1"/>
  <c r="I422" i="1" s="1" a="1"/>
  <c r="I422" i="1" s="1"/>
  <c r="I426" i="1" s="1"/>
  <c r="F423" i="1"/>
  <c r="F422" i="1" s="1" a="1"/>
  <c r="F422" i="1" s="1"/>
  <c r="F426" i="1" s="1"/>
  <c r="J423" i="1"/>
  <c r="J422" i="1" s="1" a="1"/>
  <c r="J422" i="1" s="1"/>
  <c r="J426" i="1" s="1"/>
  <c r="V423" i="1"/>
  <c r="V422" i="1" s="1" a="1"/>
  <c r="V422" i="1" s="1"/>
  <c r="V426" i="1" s="1"/>
  <c r="AE423" i="1"/>
  <c r="AE422" i="1" s="1" a="1"/>
  <c r="AE422" i="1" s="1"/>
  <c r="AE426" i="1" s="1"/>
  <c r="T423" i="1"/>
  <c r="T422" i="1" s="1" a="1"/>
  <c r="T422" i="1" s="1"/>
  <c r="T426" i="1" s="1"/>
  <c r="AB424" i="1"/>
  <c r="N423" i="1"/>
  <c r="N422" i="1" s="1" a="1"/>
  <c r="N422" i="1" s="1"/>
  <c r="N426" i="1" s="1"/>
  <c r="M424" i="1"/>
  <c r="AE424" i="1"/>
  <c r="AA423" i="1"/>
  <c r="AA422" i="1" s="1" a="1"/>
  <c r="AA422" i="1" s="1"/>
  <c r="AA426" i="1" s="1"/>
  <c r="O424" i="1"/>
  <c r="AF424" i="1"/>
  <c r="U423" i="1"/>
  <c r="U422" i="1" s="1" a="1"/>
  <c r="U422" i="1" s="1"/>
  <c r="U426" i="1" s="1"/>
  <c r="J424" i="1"/>
  <c r="R424" i="1"/>
  <c r="AD423" i="1"/>
  <c r="AD422" i="1" s="1" a="1"/>
  <c r="AD422" i="1" s="1"/>
  <c r="AD426" i="1" s="1"/>
  <c r="O423" i="1"/>
  <c r="O422" i="1" s="1" a="1"/>
  <c r="O422" i="1" s="1"/>
  <c r="O426" i="1" s="1"/>
  <c r="P423" i="1"/>
  <c r="P422" i="1" s="1" a="1"/>
  <c r="P422" i="1" s="1"/>
  <c r="P426" i="1" s="1"/>
  <c r="T424" i="1"/>
  <c r="X424" i="1"/>
  <c r="X423" i="1"/>
  <c r="X422" i="1" s="1" a="1"/>
  <c r="X422" i="1" s="1"/>
  <c r="X426" i="1" s="1"/>
  <c r="AB423" i="1"/>
  <c r="AB422" i="1" s="1" a="1"/>
  <c r="AB422" i="1" s="1"/>
  <c r="AB426" i="1" s="1"/>
  <c r="AF423" i="1"/>
  <c r="AF422" i="1" s="1" a="1"/>
  <c r="AF422" i="1" s="1"/>
  <c r="AF426" i="1" s="1"/>
  <c r="Q423" i="1"/>
  <c r="Q422" i="1" s="1" a="1"/>
  <c r="Q422" i="1" s="1"/>
  <c r="Q426" i="1" s="1"/>
  <c r="AA424" i="1"/>
  <c r="AJ423" i="1"/>
  <c r="AJ422" i="1" s="1" a="1"/>
  <c r="AJ422" i="1" s="1"/>
  <c r="AJ426" i="1" s="1"/>
  <c r="AI424" i="1"/>
  <c r="AJ424" i="1"/>
  <c r="AI423" i="1"/>
  <c r="AI422" i="1" s="1" a="1"/>
  <c r="AI422" i="1" s="1"/>
  <c r="AI426" i="1" s="1"/>
  <c r="AH424" i="1"/>
  <c r="AH423" i="1"/>
  <c r="AH422" i="1" s="1" a="1"/>
  <c r="AH422" i="1" s="1"/>
  <c r="AH426" i="1" s="1"/>
  <c r="H451" i="1"/>
  <c r="L451" i="1"/>
  <c r="P451" i="1"/>
  <c r="T451" i="1"/>
  <c r="X451" i="1"/>
  <c r="AB451" i="1"/>
  <c r="AF451" i="1"/>
  <c r="AJ451" i="1"/>
  <c r="I451" i="1"/>
  <c r="M451" i="1"/>
  <c r="Q451" i="1"/>
  <c r="U451" i="1"/>
  <c r="Y451" i="1"/>
  <c r="AC451" i="1"/>
  <c r="AG451" i="1"/>
  <c r="F451" i="1"/>
  <c r="J451" i="1"/>
  <c r="N451" i="1"/>
  <c r="R451" i="1"/>
  <c r="V451" i="1"/>
  <c r="Z451" i="1"/>
  <c r="AD451" i="1"/>
  <c r="AH451" i="1"/>
  <c r="K451" i="1"/>
  <c r="AA451" i="1"/>
  <c r="O451" i="1"/>
  <c r="AE451" i="1"/>
  <c r="G451" i="1"/>
  <c r="S451" i="1"/>
  <c r="AI451" i="1"/>
  <c r="W451" i="1"/>
  <c r="AQ446" i="1"/>
  <c r="AQ451" i="1" s="1"/>
  <c r="S447" i="1"/>
  <c r="S446" i="1" s="1" a="1"/>
  <c r="S446" i="1" s="1"/>
  <c r="S450" i="1" s="1"/>
  <c r="M448" i="1"/>
  <c r="R448" i="1"/>
  <c r="V448" i="1"/>
  <c r="I448" i="1"/>
  <c r="U448" i="1"/>
  <c r="J448" i="1"/>
  <c r="J447" i="1"/>
  <c r="J446" i="1" s="1" a="1"/>
  <c r="J446" i="1" s="1"/>
  <c r="J450" i="1" s="1"/>
  <c r="N448" i="1"/>
  <c r="N447" i="1"/>
  <c r="N446" i="1" s="1" a="1"/>
  <c r="N446" i="1" s="1"/>
  <c r="N450" i="1" s="1"/>
  <c r="V447" i="1"/>
  <c r="V446" i="1" s="1" a="1"/>
  <c r="V446" i="1" s="1"/>
  <c r="V450" i="1" s="1"/>
  <c r="Z447" i="1"/>
  <c r="Z446" i="1" s="1" a="1"/>
  <c r="Z446" i="1" s="1"/>
  <c r="Z450" i="1" s="1"/>
  <c r="AD448" i="1"/>
  <c r="AE447" i="1"/>
  <c r="AE446" i="1" s="1" a="1"/>
  <c r="AE446" i="1" s="1"/>
  <c r="AE450" i="1" s="1"/>
  <c r="AA448" i="1"/>
  <c r="Y447" i="1"/>
  <c r="Y446" i="1" s="1" a="1"/>
  <c r="Y446" i="1" s="1"/>
  <c r="Y450" i="1" s="1"/>
  <c r="K448" i="1"/>
  <c r="W448" i="1"/>
  <c r="F448" i="1"/>
  <c r="G447" i="1"/>
  <c r="G446" i="1" s="1" a="1"/>
  <c r="G446" i="1" s="1"/>
  <c r="G450" i="1" s="1"/>
  <c r="G448" i="1"/>
  <c r="AG447" i="1"/>
  <c r="AG446" i="1" s="1" a="1"/>
  <c r="AG446" i="1" s="1"/>
  <c r="AG450" i="1" s="1"/>
  <c r="R447" i="1"/>
  <c r="R446" i="1" s="1" a="1"/>
  <c r="R446" i="1" s="1"/>
  <c r="R450" i="1" s="1"/>
  <c r="AA447" i="1"/>
  <c r="AA446" i="1" s="1" a="1"/>
  <c r="AA446" i="1" s="1"/>
  <c r="AA450" i="1" s="1"/>
  <c r="X447" i="1"/>
  <c r="X446" i="1" s="1" a="1"/>
  <c r="X446" i="1" s="1"/>
  <c r="X450" i="1" s="1"/>
  <c r="AB448" i="1"/>
  <c r="AB447" i="1"/>
  <c r="AB446" i="1" s="1" a="1"/>
  <c r="AB446" i="1" s="1"/>
  <c r="AB450" i="1" s="1"/>
  <c r="AF447" i="1"/>
  <c r="AF446" i="1" s="1" a="1"/>
  <c r="AF446" i="1" s="1"/>
  <c r="AF450" i="1" s="1"/>
  <c r="Q448" i="1"/>
  <c r="M447" i="1"/>
  <c r="M446" i="1" s="1" a="1"/>
  <c r="M446" i="1" s="1"/>
  <c r="M450" i="1" s="1"/>
  <c r="U447" i="1"/>
  <c r="U446" i="1" s="1" a="1"/>
  <c r="U446" i="1" s="1"/>
  <c r="U450" i="1" s="1"/>
  <c r="AC447" i="1"/>
  <c r="AC446" i="1" s="1" a="1"/>
  <c r="AC446" i="1" s="1"/>
  <c r="AC450" i="1" s="1"/>
  <c r="F447" i="1"/>
  <c r="F446" i="1" s="1" a="1"/>
  <c r="F446" i="1" s="1"/>
  <c r="F450" i="1" s="1"/>
  <c r="O448" i="1"/>
  <c r="H448" i="1"/>
  <c r="L447" i="1"/>
  <c r="L446" i="1" s="1" a="1"/>
  <c r="L446" i="1" s="1"/>
  <c r="L450" i="1" s="1"/>
  <c r="P448" i="1"/>
  <c r="P447" i="1"/>
  <c r="P446" i="1" s="1" a="1"/>
  <c r="P446" i="1" s="1"/>
  <c r="P450" i="1" s="1"/>
  <c r="T448" i="1"/>
  <c r="AE448" i="1"/>
  <c r="Q447" i="1"/>
  <c r="Q446" i="1" s="1" a="1"/>
  <c r="Q446" i="1" s="1"/>
  <c r="Q450" i="1" s="1"/>
  <c r="AC448" i="1"/>
  <c r="K447" i="1"/>
  <c r="K446" i="1" s="1" a="1"/>
  <c r="K446" i="1" s="1"/>
  <c r="K450" i="1" s="1"/>
  <c r="W447" i="1"/>
  <c r="W446" i="1" s="1" a="1"/>
  <c r="W446" i="1" s="1"/>
  <c r="W450" i="1" s="1"/>
  <c r="AD447" i="1"/>
  <c r="AD446" i="1" s="1" a="1"/>
  <c r="AD446" i="1" s="1"/>
  <c r="AD450" i="1" s="1"/>
  <c r="O447" i="1"/>
  <c r="O446" i="1" s="1" a="1"/>
  <c r="O446" i="1" s="1"/>
  <c r="O450" i="1" s="1"/>
  <c r="H447" i="1"/>
  <c r="H446" i="1" s="1" a="1"/>
  <c r="H446" i="1" s="1"/>
  <c r="H450" i="1" s="1"/>
  <c r="X448" i="1"/>
  <c r="I447" i="1"/>
  <c r="I446" i="1" s="1" a="1"/>
  <c r="I446" i="1" s="1"/>
  <c r="I450" i="1" s="1"/>
  <c r="Y448" i="1"/>
  <c r="T447" i="1"/>
  <c r="T446" i="1" s="1" a="1"/>
  <c r="T446" i="1" s="1"/>
  <c r="T450" i="1" s="1"/>
  <c r="AF448" i="1"/>
  <c r="AJ448" i="1"/>
  <c r="AI448" i="1"/>
  <c r="AJ447" i="1"/>
  <c r="AJ446" i="1" s="1" a="1"/>
  <c r="AJ446" i="1" s="1"/>
  <c r="AJ450" i="1" s="1"/>
  <c r="AI447" i="1"/>
  <c r="AI446" i="1" s="1" a="1"/>
  <c r="AI446" i="1" s="1"/>
  <c r="AI450" i="1" s="1"/>
  <c r="AH447" i="1"/>
  <c r="AH446" i="1" s="1" a="1"/>
  <c r="AH446" i="1" s="1"/>
  <c r="AH450" i="1" s="1"/>
  <c r="AH448" i="1"/>
  <c r="H475" i="1"/>
  <c r="L475" i="1"/>
  <c r="P475" i="1"/>
  <c r="T475" i="1"/>
  <c r="X475" i="1"/>
  <c r="AB475" i="1"/>
  <c r="AF475" i="1"/>
  <c r="AJ475" i="1"/>
  <c r="I475" i="1"/>
  <c r="M475" i="1"/>
  <c r="Q475" i="1"/>
  <c r="U475" i="1"/>
  <c r="Y475" i="1"/>
  <c r="AC475" i="1"/>
  <c r="AG475" i="1"/>
  <c r="F475" i="1"/>
  <c r="J475" i="1"/>
  <c r="N475" i="1"/>
  <c r="R475" i="1"/>
  <c r="V475" i="1"/>
  <c r="Z475" i="1"/>
  <c r="AD475" i="1"/>
  <c r="AH475" i="1"/>
  <c r="K475" i="1"/>
  <c r="AA475" i="1"/>
  <c r="W475" i="1"/>
  <c r="O475" i="1"/>
  <c r="AE475" i="1"/>
  <c r="S475" i="1"/>
  <c r="AI475" i="1"/>
  <c r="G475" i="1"/>
  <c r="AQ470" i="1"/>
  <c r="AQ475" i="1" s="1"/>
  <c r="G471" i="1"/>
  <c r="G470" i="1" s="1" a="1"/>
  <c r="G470" i="1" s="1"/>
  <c r="G474" i="1" s="1"/>
  <c r="S471" i="1"/>
  <c r="S470" i="1" s="1" a="1"/>
  <c r="S470" i="1" s="1"/>
  <c r="S474" i="1" s="1"/>
  <c r="I471" i="1"/>
  <c r="I470" i="1" s="1" a="1"/>
  <c r="I470" i="1" s="1"/>
  <c r="I474" i="1" s="1"/>
  <c r="Q471" i="1"/>
  <c r="Q470" i="1" s="1" a="1"/>
  <c r="Q470" i="1" s="1"/>
  <c r="Q474" i="1" s="1"/>
  <c r="Y472" i="1"/>
  <c r="Y471" i="1"/>
  <c r="Y470" i="1" s="1" a="1"/>
  <c r="Y470" i="1" s="1"/>
  <c r="Y474" i="1" s="1"/>
  <c r="F472" i="1"/>
  <c r="R471" i="1"/>
  <c r="R470" i="1" s="1" a="1"/>
  <c r="R470" i="1" s="1"/>
  <c r="R474" i="1" s="1"/>
  <c r="Z471" i="1"/>
  <c r="Z470" i="1" s="1" a="1"/>
  <c r="Z470" i="1" s="1"/>
  <c r="Z474" i="1" s="1"/>
  <c r="AD471" i="1"/>
  <c r="AD470" i="1" s="1" a="1"/>
  <c r="AD470" i="1" s="1"/>
  <c r="AD474" i="1" s="1"/>
  <c r="AD472" i="1"/>
  <c r="G472" i="1"/>
  <c r="I472" i="1"/>
  <c r="M472" i="1"/>
  <c r="Q472" i="1"/>
  <c r="U472" i="1"/>
  <c r="AC472" i="1"/>
  <c r="K472" i="1"/>
  <c r="W472" i="1"/>
  <c r="J471" i="1"/>
  <c r="J470" i="1" s="1" a="1"/>
  <c r="J470" i="1" s="1"/>
  <c r="J474" i="1" s="1"/>
  <c r="O472" i="1"/>
  <c r="O471" i="1"/>
  <c r="O470" i="1" s="1" a="1"/>
  <c r="O470" i="1" s="1"/>
  <c r="O474" i="1" s="1"/>
  <c r="P472" i="1"/>
  <c r="AC471" i="1"/>
  <c r="AC470" i="1" s="1" a="1"/>
  <c r="AC470" i="1" s="1"/>
  <c r="AC474" i="1" s="1"/>
  <c r="AG471" i="1"/>
  <c r="AG470" i="1" s="1" a="1"/>
  <c r="AG470" i="1" s="1"/>
  <c r="AG474" i="1" s="1"/>
  <c r="K471" i="1"/>
  <c r="K470" i="1" s="1" a="1"/>
  <c r="K470" i="1" s="1"/>
  <c r="K474" i="1" s="1"/>
  <c r="W471" i="1"/>
  <c r="W470" i="1" s="1" a="1"/>
  <c r="W470" i="1" s="1"/>
  <c r="W474" i="1" s="1"/>
  <c r="J472" i="1"/>
  <c r="N471" i="1"/>
  <c r="N470" i="1" s="1" a="1"/>
  <c r="N470" i="1" s="1"/>
  <c r="N474" i="1" s="1"/>
  <c r="N472" i="1"/>
  <c r="V472" i="1"/>
  <c r="AE472" i="1"/>
  <c r="L471" i="1"/>
  <c r="L470" i="1" s="1" a="1"/>
  <c r="L470" i="1" s="1"/>
  <c r="L474" i="1" s="1"/>
  <c r="T471" i="1"/>
  <c r="T470" i="1" s="1" a="1"/>
  <c r="T470" i="1" s="1"/>
  <c r="T474" i="1" s="1"/>
  <c r="X471" i="1"/>
  <c r="X470" i="1" s="1" a="1"/>
  <c r="X470" i="1" s="1"/>
  <c r="X474" i="1" s="1"/>
  <c r="H472" i="1"/>
  <c r="R472" i="1"/>
  <c r="V471" i="1"/>
  <c r="V470" i="1" s="1" a="1"/>
  <c r="V470" i="1" s="1"/>
  <c r="V474" i="1" s="1"/>
  <c r="AA472" i="1"/>
  <c r="AA471" i="1"/>
  <c r="AA470" i="1" s="1" a="1"/>
  <c r="AA470" i="1" s="1"/>
  <c r="AA474" i="1" s="1"/>
  <c r="T472" i="1"/>
  <c r="AF471" i="1"/>
  <c r="AF470" i="1" s="1" a="1"/>
  <c r="AF470" i="1" s="1"/>
  <c r="AF474" i="1" s="1"/>
  <c r="AE471" i="1"/>
  <c r="AE470" i="1" s="1" a="1"/>
  <c r="AE470" i="1" s="1"/>
  <c r="AE474" i="1" s="1"/>
  <c r="M471" i="1"/>
  <c r="M470" i="1" s="1" a="1"/>
  <c r="M470" i="1" s="1"/>
  <c r="M474" i="1" s="1"/>
  <c r="U471" i="1"/>
  <c r="U470" i="1" s="1" a="1"/>
  <c r="U470" i="1" s="1"/>
  <c r="U474" i="1" s="1"/>
  <c r="F471" i="1"/>
  <c r="F470" i="1" s="1" a="1"/>
  <c r="F470" i="1" s="1"/>
  <c r="F474" i="1" s="1"/>
  <c r="H471" i="1"/>
  <c r="H470" i="1" s="1" a="1"/>
  <c r="H470" i="1" s="1"/>
  <c r="H474" i="1" s="1"/>
  <c r="P471" i="1"/>
  <c r="P470" i="1" s="1" a="1"/>
  <c r="P470" i="1" s="1"/>
  <c r="P474" i="1" s="1"/>
  <c r="X472" i="1"/>
  <c r="AB472" i="1"/>
  <c r="AB471" i="1"/>
  <c r="AB470" i="1" s="1" a="1"/>
  <c r="AB470" i="1" s="1"/>
  <c r="AB474" i="1" s="1"/>
  <c r="AF472" i="1"/>
  <c r="AJ471" i="1"/>
  <c r="AJ470" i="1" s="1" a="1"/>
  <c r="AJ470" i="1" s="1"/>
  <c r="AJ474" i="1" s="1"/>
  <c r="AJ472" i="1"/>
  <c r="AI472" i="1"/>
  <c r="AI471" i="1"/>
  <c r="AI470" i="1" s="1" a="1"/>
  <c r="AI470" i="1" s="1"/>
  <c r="AI474" i="1" s="1"/>
  <c r="AH472" i="1"/>
  <c r="AH471" i="1"/>
  <c r="AH470" i="1" s="1" a="1"/>
  <c r="AH470" i="1" s="1"/>
  <c r="AH474" i="1" s="1"/>
  <c r="I499" i="1"/>
  <c r="M499" i="1"/>
  <c r="Q499" i="1"/>
  <c r="U499" i="1"/>
  <c r="Y499" i="1"/>
  <c r="AC499" i="1"/>
  <c r="AG499" i="1"/>
  <c r="F499" i="1"/>
  <c r="J499" i="1"/>
  <c r="N499" i="1"/>
  <c r="R499" i="1"/>
  <c r="V499" i="1"/>
  <c r="Z499" i="1"/>
  <c r="AD499" i="1"/>
  <c r="AH499" i="1"/>
  <c r="L499" i="1"/>
  <c r="T499" i="1"/>
  <c r="AB499" i="1"/>
  <c r="AJ499" i="1"/>
  <c r="K499" i="1"/>
  <c r="AI499" i="1"/>
  <c r="G499" i="1"/>
  <c r="O499" i="1"/>
  <c r="W499" i="1"/>
  <c r="AE499" i="1"/>
  <c r="S499" i="1"/>
  <c r="H499" i="1"/>
  <c r="P499" i="1"/>
  <c r="X499" i="1"/>
  <c r="AF499" i="1"/>
  <c r="AA499" i="1"/>
  <c r="AQ494" i="1"/>
  <c r="AQ499" i="1" s="1"/>
  <c r="M495" i="1"/>
  <c r="M494" i="1" s="1" a="1"/>
  <c r="M494" i="1" s="1"/>
  <c r="M498" i="1" s="1"/>
  <c r="Y495" i="1"/>
  <c r="Y494" i="1" s="1" a="1"/>
  <c r="Y494" i="1" s="1"/>
  <c r="Y498" i="1" s="1"/>
  <c r="K495" i="1"/>
  <c r="K494" i="1" s="1" a="1"/>
  <c r="K494" i="1" s="1"/>
  <c r="K498" i="1" s="1"/>
  <c r="W495" i="1"/>
  <c r="W494" i="1" s="1" a="1"/>
  <c r="W494" i="1" s="1"/>
  <c r="W498" i="1" s="1"/>
  <c r="J496" i="1"/>
  <c r="V495" i="1"/>
  <c r="V494" i="1" s="1" a="1"/>
  <c r="V494" i="1" s="1"/>
  <c r="V498" i="1" s="1"/>
  <c r="U495" i="1"/>
  <c r="U494" i="1" s="1" a="1"/>
  <c r="U494" i="1" s="1"/>
  <c r="U498" i="1" s="1"/>
  <c r="W496" i="1"/>
  <c r="F496" i="1"/>
  <c r="AD496" i="1"/>
  <c r="H495" i="1"/>
  <c r="H494" i="1" s="1" a="1"/>
  <c r="H494" i="1" s="1"/>
  <c r="H498" i="1" s="1"/>
  <c r="P495" i="1"/>
  <c r="P494" i="1" s="1" a="1"/>
  <c r="P494" i="1" s="1"/>
  <c r="P498" i="1" s="1"/>
  <c r="G495" i="1"/>
  <c r="G494" i="1" s="1" a="1"/>
  <c r="G494" i="1" s="1"/>
  <c r="G498" i="1" s="1"/>
  <c r="G496" i="1"/>
  <c r="S495" i="1"/>
  <c r="S494" i="1" s="1" a="1"/>
  <c r="S494" i="1" s="1"/>
  <c r="S498" i="1" s="1"/>
  <c r="Y496" i="1"/>
  <c r="F495" i="1"/>
  <c r="F494" i="1" s="1" a="1"/>
  <c r="F494" i="1" s="1"/>
  <c r="F498" i="1" s="1"/>
  <c r="N495" i="1"/>
  <c r="N494" i="1" s="1" a="1"/>
  <c r="N494" i="1" s="1"/>
  <c r="N498" i="1" s="1"/>
  <c r="I496" i="1"/>
  <c r="I495" i="1"/>
  <c r="I494" i="1" s="1" a="1"/>
  <c r="I494" i="1" s="1"/>
  <c r="I498" i="1" s="1"/>
  <c r="J495" i="1"/>
  <c r="J494" i="1" s="1" a="1"/>
  <c r="J494" i="1" s="1"/>
  <c r="J498" i="1" s="1"/>
  <c r="AE495" i="1"/>
  <c r="AE494" i="1" s="1" a="1"/>
  <c r="AE494" i="1" s="1"/>
  <c r="AE498" i="1" s="1"/>
  <c r="AE496" i="1"/>
  <c r="P496" i="1"/>
  <c r="X496" i="1"/>
  <c r="AB496" i="1"/>
  <c r="AB495" i="1"/>
  <c r="AB494" i="1" s="1" a="1"/>
  <c r="AB494" i="1" s="1"/>
  <c r="AB498" i="1" s="1"/>
  <c r="AF496" i="1"/>
  <c r="R495" i="1"/>
  <c r="R494" i="1" s="1" a="1"/>
  <c r="R494" i="1" s="1"/>
  <c r="R498" i="1" s="1"/>
  <c r="AD495" i="1"/>
  <c r="AD494" i="1" s="1" a="1"/>
  <c r="AD494" i="1" s="1"/>
  <c r="AD498" i="1" s="1"/>
  <c r="T496" i="1"/>
  <c r="AF495" i="1"/>
  <c r="AF494" i="1" s="1" a="1"/>
  <c r="AF494" i="1" s="1"/>
  <c r="AF498" i="1" s="1"/>
  <c r="Z495" i="1"/>
  <c r="Z494" i="1" s="1" a="1"/>
  <c r="Z494" i="1" s="1"/>
  <c r="Z498" i="1" s="1"/>
  <c r="O496" i="1"/>
  <c r="AA496" i="1"/>
  <c r="H496" i="1"/>
  <c r="Q496" i="1"/>
  <c r="AG495" i="1"/>
  <c r="AG494" i="1" s="1" a="1"/>
  <c r="AG494" i="1" s="1"/>
  <c r="AG498" i="1" s="1"/>
  <c r="V496" i="1"/>
  <c r="M496" i="1"/>
  <c r="Q495" i="1"/>
  <c r="Q494" i="1" s="1" a="1"/>
  <c r="Q494" i="1" s="1"/>
  <c r="Q498" i="1" s="1"/>
  <c r="U496" i="1"/>
  <c r="AC496" i="1"/>
  <c r="AC495" i="1"/>
  <c r="AC494" i="1" s="1" a="1"/>
  <c r="AC494" i="1" s="1"/>
  <c r="AC498" i="1" s="1"/>
  <c r="K496" i="1"/>
  <c r="N496" i="1"/>
  <c r="R496" i="1"/>
  <c r="O495" i="1"/>
  <c r="O494" i="1" s="1" a="1"/>
  <c r="O494" i="1" s="1"/>
  <c r="O498" i="1" s="1"/>
  <c r="AA495" i="1"/>
  <c r="AA494" i="1" s="1" a="1"/>
  <c r="AA494" i="1" s="1"/>
  <c r="AA498" i="1" s="1"/>
  <c r="L495" i="1"/>
  <c r="L494" i="1" s="1" a="1"/>
  <c r="L494" i="1" s="1"/>
  <c r="L498" i="1" s="1"/>
  <c r="T495" i="1"/>
  <c r="T494" i="1" s="1" a="1"/>
  <c r="T494" i="1" s="1"/>
  <c r="T498" i="1" s="1"/>
  <c r="X495" i="1"/>
  <c r="X494" i="1" s="1" a="1"/>
  <c r="X494" i="1" s="1"/>
  <c r="X498" i="1" s="1"/>
  <c r="AI495" i="1"/>
  <c r="AI494" i="1" s="1" a="1"/>
  <c r="AI494" i="1" s="1"/>
  <c r="AI498" i="1" s="1"/>
  <c r="AI496" i="1"/>
  <c r="AJ495" i="1"/>
  <c r="AJ494" i="1" s="1" a="1"/>
  <c r="AJ494" i="1" s="1"/>
  <c r="AJ498" i="1" s="1"/>
  <c r="AJ496" i="1"/>
  <c r="AH495" i="1"/>
  <c r="AH494" i="1" s="1" a="1"/>
  <c r="AH494" i="1" s="1"/>
  <c r="AH498" i="1" s="1"/>
  <c r="AH496" i="1"/>
  <c r="I523" i="1"/>
  <c r="M523" i="1"/>
  <c r="Q523" i="1"/>
  <c r="U523" i="1"/>
  <c r="Y523" i="1"/>
  <c r="AC523" i="1"/>
  <c r="AG523" i="1"/>
  <c r="F523" i="1"/>
  <c r="J523" i="1"/>
  <c r="N523" i="1"/>
  <c r="R523" i="1"/>
  <c r="V523" i="1"/>
  <c r="Z523" i="1"/>
  <c r="AD523" i="1"/>
  <c r="AH523" i="1"/>
  <c r="G523" i="1"/>
  <c r="K523" i="1"/>
  <c r="O523" i="1"/>
  <c r="S523" i="1"/>
  <c r="W523" i="1"/>
  <c r="AA523" i="1"/>
  <c r="AE523" i="1"/>
  <c r="AI523" i="1"/>
  <c r="H523" i="1"/>
  <c r="X523" i="1"/>
  <c r="T523" i="1"/>
  <c r="L523" i="1"/>
  <c r="AB523" i="1"/>
  <c r="P523" i="1"/>
  <c r="AF523" i="1"/>
  <c r="AJ523" i="1"/>
  <c r="AQ518" i="1"/>
  <c r="AQ523" i="1" s="1"/>
  <c r="S519" i="1"/>
  <c r="S518" i="1" s="1" a="1"/>
  <c r="S518" i="1" s="1"/>
  <c r="S522" i="1" s="1"/>
  <c r="I519" i="1"/>
  <c r="I518" i="1" s="1" a="1"/>
  <c r="I518" i="1" s="1"/>
  <c r="I522" i="1" s="1"/>
  <c r="Q519" i="1"/>
  <c r="Q518" i="1" s="1" a="1"/>
  <c r="Q518" i="1" s="1"/>
  <c r="Q522" i="1" s="1"/>
  <c r="AC519" i="1"/>
  <c r="AC518" i="1" s="1" a="1"/>
  <c r="AC518" i="1" s="1"/>
  <c r="AC522" i="1" s="1"/>
  <c r="W519" i="1"/>
  <c r="W518" i="1" s="1" a="1"/>
  <c r="W518" i="1" s="1"/>
  <c r="W522" i="1" s="1"/>
  <c r="F519" i="1"/>
  <c r="F518" i="1" s="1" a="1"/>
  <c r="F518" i="1" s="1"/>
  <c r="F522" i="1" s="1"/>
  <c r="N519" i="1"/>
  <c r="N518" i="1" s="1" a="1"/>
  <c r="N518" i="1" s="1"/>
  <c r="N522" i="1" s="1"/>
  <c r="N520" i="1"/>
  <c r="Z519" i="1"/>
  <c r="Z518" i="1" s="1" a="1"/>
  <c r="Z518" i="1" s="1"/>
  <c r="Z522" i="1" s="1"/>
  <c r="AD519" i="1"/>
  <c r="AD518" i="1" s="1" a="1"/>
  <c r="AD518" i="1" s="1"/>
  <c r="AD522" i="1" s="1"/>
  <c r="AD520" i="1"/>
  <c r="G520" i="1"/>
  <c r="I520" i="1"/>
  <c r="M519" i="1"/>
  <c r="M518" i="1" s="1" a="1"/>
  <c r="M518" i="1" s="1"/>
  <c r="M522" i="1" s="1"/>
  <c r="U519" i="1"/>
  <c r="U518" i="1" s="1" a="1"/>
  <c r="U518" i="1" s="1"/>
  <c r="U522" i="1" s="1"/>
  <c r="U520" i="1"/>
  <c r="Y520" i="1"/>
  <c r="AC520" i="1"/>
  <c r="K519" i="1"/>
  <c r="K518" i="1" s="1" a="1"/>
  <c r="K518" i="1" s="1"/>
  <c r="K522" i="1" s="1"/>
  <c r="AA520" i="1"/>
  <c r="H520" i="1"/>
  <c r="H519" i="1"/>
  <c r="H518" i="1" s="1" a="1"/>
  <c r="H518" i="1" s="1"/>
  <c r="H522" i="1" s="1"/>
  <c r="L519" i="1"/>
  <c r="L518" i="1" s="1" a="1"/>
  <c r="L518" i="1" s="1"/>
  <c r="L522" i="1" s="1"/>
  <c r="M520" i="1"/>
  <c r="F520" i="1"/>
  <c r="J519" i="1"/>
  <c r="J518" i="1" s="1" a="1"/>
  <c r="J518" i="1" s="1"/>
  <c r="J522" i="1" s="1"/>
  <c r="J520" i="1"/>
  <c r="G519" i="1"/>
  <c r="G518" i="1" s="1" a="1"/>
  <c r="G518" i="1" s="1"/>
  <c r="G522" i="1" s="1"/>
  <c r="Q520" i="1"/>
  <c r="V520" i="1"/>
  <c r="AE519" i="1"/>
  <c r="AE518" i="1" s="1" a="1"/>
  <c r="AE518" i="1" s="1"/>
  <c r="AE522" i="1" s="1"/>
  <c r="AE520" i="1"/>
  <c r="O520" i="1"/>
  <c r="O519" i="1"/>
  <c r="O518" i="1" s="1" a="1"/>
  <c r="O518" i="1" s="1"/>
  <c r="O522" i="1" s="1"/>
  <c r="T520" i="1"/>
  <c r="T519" i="1"/>
  <c r="T518" i="1" s="1" a="1"/>
  <c r="T518" i="1" s="1"/>
  <c r="T522" i="1" s="1"/>
  <c r="R519" i="1"/>
  <c r="R518" i="1" s="1" a="1"/>
  <c r="R518" i="1" s="1"/>
  <c r="R522" i="1" s="1"/>
  <c r="P520" i="1"/>
  <c r="Y519" i="1"/>
  <c r="Y518" i="1" s="1" a="1"/>
  <c r="Y518" i="1" s="1"/>
  <c r="Y522" i="1" s="1"/>
  <c r="P519" i="1"/>
  <c r="P518" i="1" s="1" a="1"/>
  <c r="P518" i="1" s="1"/>
  <c r="P522" i="1" s="1"/>
  <c r="AB519" i="1"/>
  <c r="AB518" i="1" s="1" a="1"/>
  <c r="AB518" i="1" s="1"/>
  <c r="AB522" i="1" s="1"/>
  <c r="AA519" i="1"/>
  <c r="AA518" i="1" s="1" a="1"/>
  <c r="AA518" i="1" s="1"/>
  <c r="AA522" i="1" s="1"/>
  <c r="AG519" i="1"/>
  <c r="AG518" i="1" s="1" a="1"/>
  <c r="AG518" i="1" s="1"/>
  <c r="AG522" i="1" s="1"/>
  <c r="K520" i="1"/>
  <c r="W520" i="1"/>
  <c r="V519" i="1"/>
  <c r="V518" i="1" s="1" a="1"/>
  <c r="V518" i="1" s="1"/>
  <c r="V522" i="1" s="1"/>
  <c r="X520" i="1"/>
  <c r="X519" i="1"/>
  <c r="X518" i="1" s="1" a="1"/>
  <c r="X518" i="1" s="1"/>
  <c r="X522" i="1" s="1"/>
  <c r="AB520" i="1"/>
  <c r="AF519" i="1"/>
  <c r="AF518" i="1" s="1" a="1"/>
  <c r="AF518" i="1" s="1"/>
  <c r="AF522" i="1" s="1"/>
  <c r="R520" i="1"/>
  <c r="AF520" i="1"/>
  <c r="AJ520" i="1"/>
  <c r="AI519" i="1"/>
  <c r="AI518" i="1" s="1" a="1"/>
  <c r="AI518" i="1" s="1"/>
  <c r="AI522" i="1" s="1"/>
  <c r="AI520" i="1"/>
  <c r="AJ519" i="1"/>
  <c r="AJ518" i="1" s="1" a="1"/>
  <c r="AJ518" i="1" s="1"/>
  <c r="AJ522" i="1" s="1"/>
  <c r="AH520" i="1"/>
  <c r="AH519" i="1"/>
  <c r="AH518" i="1" s="1" a="1"/>
  <c r="AH518" i="1" s="1"/>
  <c r="AH522" i="1" s="1"/>
  <c r="I547" i="1"/>
  <c r="M547" i="1"/>
  <c r="Q547" i="1"/>
  <c r="U547" i="1"/>
  <c r="Y547" i="1"/>
  <c r="AC547" i="1"/>
  <c r="AG547" i="1"/>
  <c r="F547" i="1"/>
  <c r="J547" i="1"/>
  <c r="N547" i="1"/>
  <c r="R547" i="1"/>
  <c r="V547" i="1"/>
  <c r="Z547" i="1"/>
  <c r="AD547" i="1"/>
  <c r="AH547" i="1"/>
  <c r="G547" i="1"/>
  <c r="K547" i="1"/>
  <c r="O547" i="1"/>
  <c r="S547" i="1"/>
  <c r="W547" i="1"/>
  <c r="AA547" i="1"/>
  <c r="AE547" i="1"/>
  <c r="AI547" i="1"/>
  <c r="L547" i="1"/>
  <c r="AB547" i="1"/>
  <c r="X547" i="1"/>
  <c r="P547" i="1"/>
  <c r="AF547" i="1"/>
  <c r="T547" i="1"/>
  <c r="AJ547" i="1"/>
  <c r="H547" i="1"/>
  <c r="AQ542" i="1"/>
  <c r="AQ547" i="1" s="1"/>
  <c r="G544" i="1"/>
  <c r="I543" i="1"/>
  <c r="I542" i="1" s="1" a="1"/>
  <c r="I542" i="1" s="1"/>
  <c r="I546" i="1" s="1"/>
  <c r="Y543" i="1"/>
  <c r="Y542" i="1" s="1" a="1"/>
  <c r="Y542" i="1" s="1"/>
  <c r="Y546" i="1" s="1"/>
  <c r="AC544" i="1"/>
  <c r="AC543" i="1"/>
  <c r="AC542" i="1" s="1" a="1"/>
  <c r="AC542" i="1" s="1"/>
  <c r="AC546" i="1" s="1"/>
  <c r="K544" i="1"/>
  <c r="J544" i="1"/>
  <c r="J543" i="1"/>
  <c r="J542" i="1" s="1" a="1"/>
  <c r="J542" i="1" s="1"/>
  <c r="J546" i="1" s="1"/>
  <c r="N544" i="1"/>
  <c r="V544" i="1"/>
  <c r="V543" i="1"/>
  <c r="V542" i="1" s="1" a="1"/>
  <c r="V542" i="1" s="1"/>
  <c r="V546" i="1" s="1"/>
  <c r="AD544" i="1"/>
  <c r="M544" i="1"/>
  <c r="M543" i="1"/>
  <c r="M542" i="1" s="1" a="1"/>
  <c r="M542" i="1" s="1"/>
  <c r="M546" i="1" s="1"/>
  <c r="Q543" i="1"/>
  <c r="Q542" i="1" s="1" a="1"/>
  <c r="Q542" i="1" s="1"/>
  <c r="Q546" i="1" s="1"/>
  <c r="U544" i="1"/>
  <c r="Y544" i="1"/>
  <c r="K543" i="1"/>
  <c r="K542" i="1" s="1" a="1"/>
  <c r="K542" i="1" s="1"/>
  <c r="K546" i="1" s="1"/>
  <c r="W544" i="1"/>
  <c r="AD543" i="1"/>
  <c r="AD542" i="1" s="1" a="1"/>
  <c r="AD542" i="1" s="1"/>
  <c r="AD546" i="1" s="1"/>
  <c r="AE544" i="1"/>
  <c r="O543" i="1"/>
  <c r="O542" i="1" s="1" a="1"/>
  <c r="O542" i="1" s="1"/>
  <c r="O546" i="1" s="1"/>
  <c r="H544" i="1"/>
  <c r="P543" i="1"/>
  <c r="P542" i="1" s="1" a="1"/>
  <c r="P542" i="1" s="1"/>
  <c r="P546" i="1" s="1"/>
  <c r="G543" i="1"/>
  <c r="G542" i="1" s="1" a="1"/>
  <c r="G542" i="1" s="1"/>
  <c r="G546" i="1" s="1"/>
  <c r="S543" i="1"/>
  <c r="S542" i="1" s="1" a="1"/>
  <c r="S542" i="1" s="1"/>
  <c r="S546" i="1" s="1"/>
  <c r="Q544" i="1"/>
  <c r="U543" i="1"/>
  <c r="U542" i="1" s="1" a="1"/>
  <c r="U542" i="1" s="1"/>
  <c r="U546" i="1" s="1"/>
  <c r="W543" i="1"/>
  <c r="W542" i="1" s="1" a="1"/>
  <c r="W542" i="1" s="1"/>
  <c r="W546" i="1" s="1"/>
  <c r="L543" i="1"/>
  <c r="L542" i="1" s="1" a="1"/>
  <c r="L542" i="1" s="1"/>
  <c r="L546" i="1" s="1"/>
  <c r="AB543" i="1"/>
  <c r="AB542" i="1" s="1" a="1"/>
  <c r="AB542" i="1" s="1"/>
  <c r="AB546" i="1" s="1"/>
  <c r="R544" i="1"/>
  <c r="AE543" i="1"/>
  <c r="AE542" i="1" s="1" a="1"/>
  <c r="AE542" i="1" s="1"/>
  <c r="AE546" i="1" s="1"/>
  <c r="P544" i="1"/>
  <c r="I544" i="1"/>
  <c r="AG543" i="1"/>
  <c r="AG542" i="1" s="1" a="1"/>
  <c r="AG542" i="1" s="1"/>
  <c r="AG546" i="1" s="1"/>
  <c r="AA544" i="1"/>
  <c r="H543" i="1"/>
  <c r="H542" i="1" s="1" a="1"/>
  <c r="H542" i="1" s="1"/>
  <c r="H546" i="1" s="1"/>
  <c r="X544" i="1"/>
  <c r="X543" i="1"/>
  <c r="X542" i="1" s="1" a="1"/>
  <c r="X542" i="1" s="1"/>
  <c r="X546" i="1" s="1"/>
  <c r="AB544" i="1"/>
  <c r="AF543" i="1"/>
  <c r="AF542" i="1" s="1" a="1"/>
  <c r="AF542" i="1" s="1"/>
  <c r="AF546" i="1" s="1"/>
  <c r="F544" i="1"/>
  <c r="F543" i="1"/>
  <c r="F542" i="1" s="1" a="1"/>
  <c r="F542" i="1" s="1"/>
  <c r="F546" i="1" s="1"/>
  <c r="N543" i="1"/>
  <c r="N542" i="1" s="1" a="1"/>
  <c r="N542" i="1" s="1"/>
  <c r="N546" i="1" s="1"/>
  <c r="R543" i="1"/>
  <c r="R542" i="1" s="1" a="1"/>
  <c r="R542" i="1" s="1"/>
  <c r="R546" i="1" s="1"/>
  <c r="Z543" i="1"/>
  <c r="Z542" i="1" s="1" a="1"/>
  <c r="Z542" i="1" s="1"/>
  <c r="Z546" i="1" s="1"/>
  <c r="O544" i="1"/>
  <c r="AA543" i="1"/>
  <c r="AA542" i="1" s="1" a="1"/>
  <c r="AA542" i="1" s="1"/>
  <c r="AA546" i="1" s="1"/>
  <c r="T544" i="1"/>
  <c r="T543" i="1"/>
  <c r="T542" i="1" s="1" a="1"/>
  <c r="T542" i="1" s="1"/>
  <c r="T546" i="1" s="1"/>
  <c r="AF544" i="1"/>
  <c r="AI543" i="1"/>
  <c r="AI542" i="1" s="1" a="1"/>
  <c r="AI542" i="1" s="1"/>
  <c r="AI546" i="1" s="1"/>
  <c r="AI544" i="1"/>
  <c r="AJ543" i="1"/>
  <c r="AJ542" i="1" s="1" a="1"/>
  <c r="AJ542" i="1" s="1"/>
  <c r="AJ546" i="1" s="1"/>
  <c r="AJ544" i="1"/>
  <c r="AH543" i="1"/>
  <c r="AH542" i="1" s="1" a="1"/>
  <c r="AH542" i="1" s="1"/>
  <c r="AH546" i="1" s="1"/>
  <c r="AH544" i="1"/>
  <c r="I601" i="1"/>
  <c r="M601" i="1"/>
  <c r="Q601" i="1"/>
  <c r="U601" i="1"/>
  <c r="Y601" i="1"/>
  <c r="AC601" i="1"/>
  <c r="AG601" i="1"/>
  <c r="F601" i="1"/>
  <c r="J601" i="1"/>
  <c r="N601" i="1"/>
  <c r="R601" i="1"/>
  <c r="V601" i="1"/>
  <c r="Z601" i="1"/>
  <c r="AD601" i="1"/>
  <c r="AH601" i="1"/>
  <c r="G601" i="1"/>
  <c r="K601" i="1"/>
  <c r="S601" i="1"/>
  <c r="W601" i="1"/>
  <c r="AE601" i="1"/>
  <c r="O601" i="1"/>
  <c r="AA601" i="1"/>
  <c r="AI601" i="1"/>
  <c r="L601" i="1"/>
  <c r="AB601" i="1"/>
  <c r="P601" i="1"/>
  <c r="AF601" i="1"/>
  <c r="H601" i="1"/>
  <c r="X601" i="1"/>
  <c r="T601" i="1"/>
  <c r="AJ601" i="1"/>
  <c r="AQ596" i="1"/>
  <c r="AQ601" i="1" s="1"/>
  <c r="I598" i="1"/>
  <c r="Q597" i="1"/>
  <c r="Q596" i="1" s="1" a="1"/>
  <c r="Q596" i="1" s="1"/>
  <c r="Q600" i="1" s="1"/>
  <c r="U597" i="1"/>
  <c r="U596" i="1" s="1" a="1"/>
  <c r="U596" i="1" s="1"/>
  <c r="U600" i="1" s="1"/>
  <c r="W598" i="1"/>
  <c r="F598" i="1"/>
  <c r="J598" i="1"/>
  <c r="N598" i="1"/>
  <c r="V597" i="1"/>
  <c r="V596" i="1" s="1" a="1"/>
  <c r="V596" i="1" s="1"/>
  <c r="V600" i="1" s="1"/>
  <c r="Z597" i="1"/>
  <c r="Z596" i="1" s="1" a="1"/>
  <c r="Z596" i="1" s="1"/>
  <c r="Z600" i="1" s="1"/>
  <c r="AD597" i="1"/>
  <c r="AD596" i="1" s="1" a="1"/>
  <c r="AD596" i="1" s="1"/>
  <c r="AD600" i="1" s="1"/>
  <c r="G598" i="1"/>
  <c r="G597" i="1"/>
  <c r="G596" i="1" s="1" a="1"/>
  <c r="G596" i="1" s="1"/>
  <c r="G600" i="1" s="1"/>
  <c r="S597" i="1"/>
  <c r="S596" i="1" s="1" a="1"/>
  <c r="S596" i="1" s="1"/>
  <c r="S600" i="1" s="1"/>
  <c r="I597" i="1"/>
  <c r="I596" i="1" s="1" a="1"/>
  <c r="I596" i="1" s="1"/>
  <c r="I600" i="1" s="1"/>
  <c r="Y598" i="1"/>
  <c r="AC598" i="1"/>
  <c r="AC597" i="1"/>
  <c r="AC596" i="1" s="1" a="1"/>
  <c r="AC596" i="1" s="1"/>
  <c r="AC600" i="1" s="1"/>
  <c r="K597" i="1"/>
  <c r="K596" i="1" s="1" a="1"/>
  <c r="K596" i="1" s="1"/>
  <c r="K600" i="1" s="1"/>
  <c r="W597" i="1"/>
  <c r="W596" i="1" s="1" a="1"/>
  <c r="W596" i="1" s="1"/>
  <c r="W600" i="1" s="1"/>
  <c r="F597" i="1"/>
  <c r="F596" i="1" s="1" a="1"/>
  <c r="F596" i="1" s="1"/>
  <c r="F600" i="1" s="1"/>
  <c r="J597" i="1"/>
  <c r="J596" i="1" s="1" a="1"/>
  <c r="J596" i="1" s="1"/>
  <c r="J600" i="1" s="1"/>
  <c r="AE597" i="1"/>
  <c r="AE596" i="1" s="1" a="1"/>
  <c r="AE596" i="1" s="1"/>
  <c r="AE600" i="1" s="1"/>
  <c r="AA598" i="1"/>
  <c r="M598" i="1"/>
  <c r="Q598" i="1"/>
  <c r="U598" i="1"/>
  <c r="K598" i="1"/>
  <c r="N597" i="1"/>
  <c r="N596" i="1" s="1" a="1"/>
  <c r="N596" i="1" s="1"/>
  <c r="N600" i="1" s="1"/>
  <c r="AG597" i="1"/>
  <c r="AG596" i="1" s="1" a="1"/>
  <c r="AG596" i="1" s="1"/>
  <c r="AG600" i="1" s="1"/>
  <c r="AA597" i="1"/>
  <c r="AA596" i="1" s="1" a="1"/>
  <c r="AA596" i="1" s="1"/>
  <c r="AA600" i="1" s="1"/>
  <c r="T597" i="1"/>
  <c r="T596" i="1" s="1" a="1"/>
  <c r="T596" i="1" s="1"/>
  <c r="T600" i="1" s="1"/>
  <c r="X598" i="1"/>
  <c r="AB598" i="1"/>
  <c r="AF597" i="1"/>
  <c r="AF596" i="1" s="1" a="1"/>
  <c r="AF596" i="1" s="1"/>
  <c r="AF600" i="1" s="1"/>
  <c r="AF598" i="1"/>
  <c r="AD598" i="1"/>
  <c r="O598" i="1"/>
  <c r="H598" i="1"/>
  <c r="M597" i="1"/>
  <c r="M596" i="1" s="1" a="1"/>
  <c r="M596" i="1" s="1"/>
  <c r="M600" i="1" s="1"/>
  <c r="AE598" i="1"/>
  <c r="H597" i="1"/>
  <c r="H596" i="1" s="1" a="1"/>
  <c r="H596" i="1" s="1"/>
  <c r="H600" i="1" s="1"/>
  <c r="L597" i="1"/>
  <c r="L596" i="1" s="1" a="1"/>
  <c r="L596" i="1" s="1"/>
  <c r="L600" i="1" s="1"/>
  <c r="P598" i="1"/>
  <c r="T598" i="1"/>
  <c r="R597" i="1"/>
  <c r="R596" i="1" s="1" a="1"/>
  <c r="R596" i="1" s="1"/>
  <c r="R600" i="1" s="1"/>
  <c r="P597" i="1"/>
  <c r="P596" i="1" s="1" a="1"/>
  <c r="P596" i="1" s="1"/>
  <c r="P600" i="1" s="1"/>
  <c r="Y597" i="1"/>
  <c r="Y596" i="1" s="1" a="1"/>
  <c r="Y596" i="1" s="1"/>
  <c r="Y600" i="1" s="1"/>
  <c r="R598" i="1"/>
  <c r="V598" i="1"/>
  <c r="O597" i="1"/>
  <c r="O596" i="1" s="1" a="1"/>
  <c r="O596" i="1" s="1"/>
  <c r="O600" i="1" s="1"/>
  <c r="X597" i="1"/>
  <c r="X596" i="1" s="1" a="1"/>
  <c r="X596" i="1" s="1"/>
  <c r="X600" i="1" s="1"/>
  <c r="AB597" i="1"/>
  <c r="AB596" i="1" s="1" a="1"/>
  <c r="AB596" i="1" s="1"/>
  <c r="AB600" i="1" s="1"/>
  <c r="AJ597" i="1"/>
  <c r="AJ596" i="1" s="1" a="1"/>
  <c r="AJ596" i="1" s="1"/>
  <c r="AJ600" i="1" s="1"/>
  <c r="AJ598" i="1"/>
  <c r="AI598" i="1"/>
  <c r="AI597" i="1"/>
  <c r="AI596" i="1" s="1" a="1"/>
  <c r="AI596" i="1" s="1"/>
  <c r="AI600" i="1" s="1"/>
  <c r="AH598" i="1"/>
  <c r="AH597" i="1"/>
  <c r="AH596" i="1" s="1" a="1"/>
  <c r="AH596" i="1" s="1"/>
  <c r="AH600" i="1" s="1"/>
  <c r="AO554" i="1"/>
  <c r="AO572" i="1"/>
  <c r="AO560" i="1"/>
  <c r="AK548" i="1"/>
  <c r="AM548" i="1"/>
  <c r="AL548" i="1"/>
  <c r="AN548" i="1"/>
  <c r="AK560" i="1"/>
  <c r="AN560" i="1"/>
  <c r="AL560" i="1"/>
  <c r="AM560" i="1"/>
  <c r="AM554" i="1"/>
  <c r="AL554" i="1"/>
  <c r="AN554" i="1"/>
  <c r="AK554" i="1"/>
  <c r="AO548" i="1"/>
  <c r="AO566" i="1"/>
  <c r="N9" i="1"/>
  <c r="M9" i="1"/>
  <c r="U9" i="1"/>
  <c r="J9" i="1"/>
  <c r="V9" i="1"/>
  <c r="R9" i="1"/>
  <c r="Z9" i="1"/>
  <c r="AD9" i="1"/>
  <c r="F9" i="1"/>
  <c r="G9" i="1"/>
  <c r="K9" i="1"/>
  <c r="O9" i="1"/>
  <c r="S9" i="1"/>
  <c r="W9" i="1"/>
  <c r="Y9" i="1"/>
  <c r="L9" i="1"/>
  <c r="P9" i="1"/>
  <c r="AC9" i="1"/>
  <c r="AA9" i="1"/>
  <c r="I9" i="1"/>
  <c r="I8" i="1" s="1" a="1"/>
  <c r="I8" i="1" s="1"/>
  <c r="Q9" i="1"/>
  <c r="AG9" i="1"/>
  <c r="H9" i="1"/>
  <c r="T9" i="1"/>
  <c r="AF9" i="1"/>
  <c r="AE9" i="1"/>
  <c r="X9" i="1"/>
  <c r="AB9" i="1"/>
  <c r="AI10" i="1"/>
  <c r="AI13" i="1" s="1"/>
  <c r="AJ9" i="1"/>
  <c r="AJ8" i="1" s="1" a="1"/>
  <c r="AJ8" i="1" s="1"/>
  <c r="AI9" i="1"/>
  <c r="AI8" i="1" s="1" a="1"/>
  <c r="AI8" i="1" s="1"/>
  <c r="AJ10" i="1"/>
  <c r="AH9" i="1"/>
  <c r="AH8" i="1" s="1" a="1"/>
  <c r="AH8" i="1" s="1"/>
  <c r="AL572" i="1"/>
  <c r="AN572" i="1"/>
  <c r="AK572" i="1"/>
  <c r="AM572" i="1"/>
  <c r="AM566" i="1"/>
  <c r="AN566" i="1"/>
  <c r="AK566" i="1"/>
  <c r="AL566" i="1"/>
  <c r="AQ98" i="1"/>
  <c r="AQ103" i="1" s="1"/>
  <c r="AQ218" i="1"/>
  <c r="AQ223" i="1" s="1"/>
  <c r="AQ242" i="1"/>
  <c r="AQ247" i="1" s="1"/>
  <c r="AQ266" i="1"/>
  <c r="AQ271" i="1" s="1"/>
  <c r="AQ290" i="1"/>
  <c r="AQ295" i="1" s="1"/>
  <c r="AQ314" i="1"/>
  <c r="AQ319" i="1" s="1"/>
  <c r="AQ338" i="1"/>
  <c r="AQ343" i="1" s="1"/>
  <c r="AQ362" i="1"/>
  <c r="AQ367" i="1" s="1"/>
  <c r="AQ386" i="1"/>
  <c r="AQ391" i="1" s="1"/>
  <c r="AQ410" i="1"/>
  <c r="AQ415" i="1" s="1"/>
  <c r="AQ434" i="1"/>
  <c r="AQ439" i="1" s="1"/>
  <c r="AQ458" i="1"/>
  <c r="AQ463" i="1" s="1"/>
  <c r="AQ482" i="1"/>
  <c r="AQ487" i="1" s="1"/>
  <c r="AQ506" i="1"/>
  <c r="AQ511" i="1" s="1"/>
  <c r="AQ530" i="1"/>
  <c r="AQ535" i="1" s="1"/>
  <c r="AQ26" i="1"/>
  <c r="AQ31" i="1" s="1"/>
  <c r="AQ50" i="1"/>
  <c r="AQ55" i="1" s="1"/>
  <c r="AQ146" i="1"/>
  <c r="AQ151" i="1" s="1"/>
  <c r="AQ170" i="1"/>
  <c r="AQ175" i="1" s="1"/>
  <c r="AQ590" i="1"/>
  <c r="AQ595" i="1" s="1"/>
  <c r="AQ74" i="1"/>
  <c r="AQ79" i="1" s="1"/>
  <c r="AQ122" i="1"/>
  <c r="AQ127" i="1" s="1"/>
  <c r="AQ20" i="1"/>
  <c r="AQ25" i="1" s="1"/>
  <c r="AQ44" i="1"/>
  <c r="AQ49" i="1" s="1"/>
  <c r="AQ68" i="1"/>
  <c r="AQ73" i="1" s="1"/>
  <c r="AQ92" i="1"/>
  <c r="AQ97" i="1" s="1"/>
  <c r="AQ140" i="1"/>
  <c r="AQ145" i="1" s="1"/>
  <c r="AQ164" i="1"/>
  <c r="AQ169" i="1" s="1"/>
  <c r="AQ188" i="1"/>
  <c r="AQ193" i="1" s="1"/>
  <c r="AQ236" i="1"/>
  <c r="AQ241" i="1" s="1"/>
  <c r="AQ260" i="1"/>
  <c r="AQ265" i="1" s="1"/>
  <c r="AQ284" i="1"/>
  <c r="AQ289" i="1" s="1"/>
  <c r="AQ308" i="1"/>
  <c r="AQ313" i="1" s="1"/>
  <c r="AQ332" i="1"/>
  <c r="AQ337" i="1" s="1"/>
  <c r="AQ356" i="1"/>
  <c r="AQ361" i="1" s="1"/>
  <c r="AQ380" i="1"/>
  <c r="AQ385" i="1" s="1"/>
  <c r="AQ404" i="1"/>
  <c r="AQ409" i="1" s="1"/>
  <c r="AQ428" i="1"/>
  <c r="AQ433" i="1" s="1"/>
  <c r="AQ452" i="1"/>
  <c r="AQ457" i="1" s="1"/>
  <c r="AQ476" i="1"/>
  <c r="AQ481" i="1" s="1"/>
  <c r="AQ500" i="1"/>
  <c r="AQ505" i="1" s="1"/>
  <c r="AQ524" i="1"/>
  <c r="AQ529" i="1" s="1"/>
  <c r="AQ14" i="1"/>
  <c r="AQ19" i="1" s="1"/>
  <c r="AQ38" i="1"/>
  <c r="AQ43" i="1" s="1"/>
  <c r="AQ62" i="1"/>
  <c r="AQ67" i="1" s="1"/>
  <c r="AQ134" i="1"/>
  <c r="AQ139" i="1" s="1"/>
  <c r="AQ182" i="1"/>
  <c r="AQ187" i="1" s="1"/>
  <c r="AQ206" i="1"/>
  <c r="AQ211" i="1" s="1"/>
  <c r="AQ230" i="1"/>
  <c r="AQ235" i="1" s="1"/>
  <c r="AQ254" i="1"/>
  <c r="AQ259" i="1" s="1"/>
  <c r="AQ278" i="1"/>
  <c r="AQ283" i="1" s="1"/>
  <c r="AQ302" i="1"/>
  <c r="AQ307" i="1" s="1"/>
  <c r="AQ326" i="1"/>
  <c r="AQ331" i="1" s="1"/>
  <c r="AQ350" i="1"/>
  <c r="AQ355" i="1" s="1"/>
  <c r="AQ398" i="1"/>
  <c r="AQ403" i="1" s="1"/>
  <c r="AQ422" i="1"/>
  <c r="AQ427" i="1" s="1"/>
  <c r="AQ584" i="1"/>
  <c r="AQ589" i="1" s="1"/>
  <c r="AQ578" i="1"/>
  <c r="AQ583" i="1" s="1"/>
  <c r="AQ602" i="1"/>
  <c r="AQ607" i="1" s="1"/>
  <c r="AQ8" i="1"/>
  <c r="AQ32" i="1"/>
  <c r="AQ37" i="1" s="1"/>
  <c r="AQ56" i="1"/>
  <c r="AQ61" i="1" s="1"/>
  <c r="AQ80" i="1"/>
  <c r="AQ85" i="1" s="1"/>
  <c r="AQ104" i="1"/>
  <c r="AQ109" i="1" s="1"/>
  <c r="AQ128" i="1"/>
  <c r="AQ133" i="1" s="1"/>
  <c r="AQ152" i="1"/>
  <c r="AQ157" i="1" s="1"/>
  <c r="AQ200" i="1"/>
  <c r="AQ205" i="1" s="1"/>
  <c r="AQ224" i="1"/>
  <c r="AQ229" i="1" s="1"/>
  <c r="AQ272" i="1"/>
  <c r="AQ277" i="1" s="1"/>
  <c r="AQ296" i="1"/>
  <c r="AQ301" i="1" s="1"/>
  <c r="AQ320" i="1"/>
  <c r="AQ325" i="1" s="1"/>
  <c r="AQ344" i="1"/>
  <c r="AQ349" i="1" s="1"/>
  <c r="AQ368" i="1"/>
  <c r="AQ373" i="1" s="1"/>
  <c r="AQ392" i="1"/>
  <c r="AQ397" i="1" s="1"/>
  <c r="AQ416" i="1"/>
  <c r="AQ421" i="1" s="1"/>
  <c r="AQ440" i="1"/>
  <c r="AQ445" i="1" s="1"/>
  <c r="AQ464" i="1"/>
  <c r="AQ469" i="1" s="1"/>
  <c r="AQ488" i="1"/>
  <c r="AQ493" i="1" s="1"/>
  <c r="AQ512" i="1"/>
  <c r="AQ517" i="1" s="1"/>
  <c r="AQ536" i="1"/>
  <c r="AQ541" i="1" s="1"/>
  <c r="AQ116" i="1"/>
  <c r="AQ121" i="1" s="1"/>
  <c r="W238" i="1" l="1"/>
  <c r="AE238" i="1"/>
  <c r="I142" i="1"/>
  <c r="I145" i="1" s="1"/>
  <c r="T130" i="1"/>
  <c r="L104" i="1" a="1"/>
  <c r="L104" i="1" s="1"/>
  <c r="L108" i="1" s="1"/>
  <c r="L106" i="1"/>
  <c r="S26" i="1" a="1"/>
  <c r="S26" i="1" s="1"/>
  <c r="S30" i="1" s="1"/>
  <c r="S28" i="1"/>
  <c r="S230" i="1" a="1"/>
  <c r="S230" i="1" s="1"/>
  <c r="S234" i="1" s="1"/>
  <c r="S232" i="1"/>
  <c r="X160" i="1"/>
  <c r="X163" i="1" s="1"/>
  <c r="AG86" i="1" a="1"/>
  <c r="AG86" i="1" s="1"/>
  <c r="AG90" i="1" s="1"/>
  <c r="AG88" i="1"/>
  <c r="X106" i="1"/>
  <c r="X109" i="1" s="1"/>
  <c r="Z230" i="1" a="1"/>
  <c r="Z230" i="1" s="1"/>
  <c r="Z234" i="1" s="1"/>
  <c r="Z232" i="1"/>
  <c r="AG230" i="1" a="1"/>
  <c r="AG230" i="1" s="1"/>
  <c r="AG234" i="1" s="1"/>
  <c r="AG232" i="1"/>
  <c r="L26" i="1" a="1"/>
  <c r="L26" i="1" s="1"/>
  <c r="L30" i="1" s="1"/>
  <c r="L28" i="1"/>
  <c r="L92" i="1" a="1"/>
  <c r="L92" i="1" s="1"/>
  <c r="L96" i="1" s="1"/>
  <c r="L94" i="1"/>
  <c r="AG224" i="1" a="1"/>
  <c r="AG224" i="1" s="1"/>
  <c r="AG228" i="1" s="1"/>
  <c r="AG226" i="1"/>
  <c r="Z224" i="1" a="1"/>
  <c r="Z224" i="1" s="1"/>
  <c r="Z228" i="1" s="1"/>
  <c r="Z226" i="1"/>
  <c r="AG242" i="1" a="1"/>
  <c r="AG242" i="1" s="1"/>
  <c r="AG246" i="1" s="1"/>
  <c r="AG244" i="1"/>
  <c r="AG247" i="1" s="1"/>
  <c r="P142" i="1"/>
  <c r="L140" i="1" a="1"/>
  <c r="L140" i="1" s="1"/>
  <c r="L144" i="1" s="1"/>
  <c r="L142" i="1"/>
  <c r="Z140" i="1" a="1"/>
  <c r="Z140" i="1" s="1"/>
  <c r="Z144" i="1" s="1"/>
  <c r="Z142" i="1"/>
  <c r="L260" i="1" a="1"/>
  <c r="L260" i="1" s="1"/>
  <c r="L264" i="1" s="1"/>
  <c r="L262" i="1"/>
  <c r="S260" i="1" a="1"/>
  <c r="S260" i="1" s="1"/>
  <c r="S264" i="1" s="1"/>
  <c r="S262" i="1"/>
  <c r="L206" i="1" a="1"/>
  <c r="L206" i="1" s="1"/>
  <c r="L210" i="1" s="1"/>
  <c r="L208" i="1"/>
  <c r="Z206" i="1" a="1"/>
  <c r="Z206" i="1" s="1"/>
  <c r="Z210" i="1" s="1"/>
  <c r="Z208" i="1"/>
  <c r="AG182" i="1" a="1"/>
  <c r="AG182" i="1" s="1"/>
  <c r="AG186" i="1" s="1"/>
  <c r="AG184" i="1"/>
  <c r="AJ115" i="1"/>
  <c r="L122" i="1" a="1"/>
  <c r="L122" i="1" s="1"/>
  <c r="L126" i="1" s="1"/>
  <c r="L124" i="1"/>
  <c r="S92" i="1" a="1"/>
  <c r="S92" i="1" s="1"/>
  <c r="S96" i="1" s="1"/>
  <c r="S94" i="1"/>
  <c r="S20" i="1" a="1"/>
  <c r="S20" i="1" s="1"/>
  <c r="S24" i="1" s="1"/>
  <c r="S22" i="1"/>
  <c r="Z272" i="1" a="1"/>
  <c r="Z272" i="1" s="1"/>
  <c r="Z276" i="1" s="1"/>
  <c r="Z274" i="1"/>
  <c r="Z242" i="1" a="1"/>
  <c r="Z242" i="1" s="1"/>
  <c r="Z246" i="1" s="1"/>
  <c r="Z244" i="1"/>
  <c r="S152" i="1" a="1"/>
  <c r="S152" i="1" s="1"/>
  <c r="S156" i="1" s="1"/>
  <c r="S154" i="1"/>
  <c r="S157" i="1" s="1"/>
  <c r="AG152" i="1" a="1"/>
  <c r="AG152" i="1" s="1"/>
  <c r="AG156" i="1" s="1"/>
  <c r="AG154" i="1"/>
  <c r="Z80" i="1" a="1"/>
  <c r="Z80" i="1" s="1"/>
  <c r="Z84" i="1" s="1"/>
  <c r="Z82" i="1"/>
  <c r="Z85" i="1" s="1"/>
  <c r="AG80" i="1" a="1"/>
  <c r="AG80" i="1" s="1"/>
  <c r="AG84" i="1" s="1"/>
  <c r="AG82" i="1"/>
  <c r="Z56" i="1" a="1"/>
  <c r="Z56" i="1" s="1"/>
  <c r="Z60" i="1" s="1"/>
  <c r="Z58" i="1"/>
  <c r="AG32" i="1" a="1"/>
  <c r="AG32" i="1" s="1"/>
  <c r="AG36" i="1" s="1"/>
  <c r="AG34" i="1"/>
  <c r="S32" i="1" a="1"/>
  <c r="S32" i="1" s="1"/>
  <c r="S36" i="1" s="1"/>
  <c r="S34" i="1"/>
  <c r="S37" i="1" s="1"/>
  <c r="AJ37" i="1"/>
  <c r="AI196" i="1"/>
  <c r="AI199" i="1" s="1"/>
  <c r="Z146" i="1" a="1"/>
  <c r="Z146" i="1" s="1"/>
  <c r="Z150" i="1" s="1"/>
  <c r="Z148" i="1"/>
  <c r="Z151" i="1" s="1"/>
  <c r="S146" i="1" a="1"/>
  <c r="S146" i="1" s="1"/>
  <c r="S150" i="1" s="1"/>
  <c r="S148" i="1"/>
  <c r="AJ151" i="1"/>
  <c r="AJ127" i="1"/>
  <c r="AI100" i="1"/>
  <c r="Z98" i="1" a="1"/>
  <c r="Z98" i="1" s="1"/>
  <c r="Z102" i="1" s="1"/>
  <c r="Z100" i="1"/>
  <c r="S98" i="1" a="1"/>
  <c r="S98" i="1" s="1"/>
  <c r="S102" i="1" s="1"/>
  <c r="S100" i="1"/>
  <c r="S74" i="1" a="1"/>
  <c r="S74" i="1" s="1"/>
  <c r="S78" i="1" s="1"/>
  <c r="S76" i="1"/>
  <c r="AI52" i="1"/>
  <c r="AI55" i="1" s="1"/>
  <c r="Z26" i="1" a="1"/>
  <c r="Z26" i="1" s="1"/>
  <c r="Z30" i="1" s="1"/>
  <c r="Z28" i="1"/>
  <c r="AJ31" i="1"/>
  <c r="AH214" i="1"/>
  <c r="AG212" i="1" a="1"/>
  <c r="AG212" i="1" s="1"/>
  <c r="AG216" i="1" s="1"/>
  <c r="AG214" i="1"/>
  <c r="S212" i="1" a="1"/>
  <c r="S212" i="1" s="1"/>
  <c r="S216" i="1" s="1"/>
  <c r="S214" i="1"/>
  <c r="S217" i="1" s="1"/>
  <c r="L188" i="1" a="1"/>
  <c r="L188" i="1" s="1"/>
  <c r="L192" i="1" s="1"/>
  <c r="L190" i="1"/>
  <c r="S188" i="1" a="1"/>
  <c r="S188" i="1" s="1"/>
  <c r="S192" i="1" s="1"/>
  <c r="S190" i="1"/>
  <c r="Z164" i="1" a="1"/>
  <c r="Z164" i="1" s="1"/>
  <c r="Z168" i="1" s="1"/>
  <c r="Z166" i="1"/>
  <c r="T166" i="1"/>
  <c r="T169" i="1" s="1"/>
  <c r="Q166" i="1"/>
  <c r="R166" i="1"/>
  <c r="AH169" i="1"/>
  <c r="S44" i="1" a="1"/>
  <c r="S44" i="1" s="1"/>
  <c r="S48" i="1" s="1"/>
  <c r="S46" i="1"/>
  <c r="S49" i="1" s="1"/>
  <c r="AI49" i="1"/>
  <c r="AF274" i="1"/>
  <c r="AA250" i="1"/>
  <c r="S248" i="1" a="1"/>
  <c r="S248" i="1" s="1"/>
  <c r="S252" i="1" s="1"/>
  <c r="S250" i="1"/>
  <c r="L224" i="1" a="1"/>
  <c r="L224" i="1" s="1"/>
  <c r="L228" i="1" s="1"/>
  <c r="L226" i="1"/>
  <c r="L266" i="1" a="1"/>
  <c r="L266" i="1" s="1"/>
  <c r="L270" i="1" s="1"/>
  <c r="L268" i="1"/>
  <c r="P244" i="1"/>
  <c r="P247" i="1" s="1"/>
  <c r="S242" i="1" a="1"/>
  <c r="S242" i="1" s="1"/>
  <c r="S246" i="1" s="1"/>
  <c r="S244" i="1"/>
  <c r="S247" i="1" s="1"/>
  <c r="AH220" i="1"/>
  <c r="AG218" i="1" a="1"/>
  <c r="AG218" i="1" s="1"/>
  <c r="AG222" i="1" s="1"/>
  <c r="AG220" i="1"/>
  <c r="Z218" i="1" a="1"/>
  <c r="Z218" i="1" s="1"/>
  <c r="Z222" i="1" s="1"/>
  <c r="Z220" i="1"/>
  <c r="AH223" i="1"/>
  <c r="AH262" i="1"/>
  <c r="AH265" i="1" s="1"/>
  <c r="AH238" i="1"/>
  <c r="L236" i="1" a="1"/>
  <c r="L236" i="1" s="1"/>
  <c r="L240" i="1" s="1"/>
  <c r="L238" i="1"/>
  <c r="AJ241" i="1"/>
  <c r="AG8" i="1" a="1"/>
  <c r="AG8" i="1" s="1"/>
  <c r="AG12" i="1" s="1"/>
  <c r="AG10" i="1"/>
  <c r="AJ163" i="1"/>
  <c r="S38" i="1" a="1"/>
  <c r="S38" i="1" s="1"/>
  <c r="S42" i="1" s="1"/>
  <c r="S40" i="1"/>
  <c r="S43" i="1" s="1"/>
  <c r="Z38" i="1" a="1"/>
  <c r="Z38" i="1" s="1"/>
  <c r="Z42" i="1" s="1"/>
  <c r="Z40" i="1"/>
  <c r="Z43" i="1" s="1"/>
  <c r="Z14" i="1" a="1"/>
  <c r="Z14" i="1" s="1"/>
  <c r="Z18" i="1" s="1"/>
  <c r="Z16" i="1"/>
  <c r="Z19" i="1" s="1"/>
  <c r="L56" i="1" a="1"/>
  <c r="L56" i="1" s="1"/>
  <c r="L60" i="1" s="1"/>
  <c r="L58" i="1"/>
  <c r="AG122" i="1" a="1"/>
  <c r="AG122" i="1" s="1"/>
  <c r="AG126" i="1" s="1"/>
  <c r="AG124" i="1"/>
  <c r="Z122" i="1" a="1"/>
  <c r="Z122" i="1" s="1"/>
  <c r="Z126" i="1" s="1"/>
  <c r="Z124" i="1"/>
  <c r="AG188" i="1" a="1"/>
  <c r="AG188" i="1" s="1"/>
  <c r="AG192" i="1" s="1"/>
  <c r="AG190" i="1"/>
  <c r="Z116" i="1" a="1"/>
  <c r="Z116" i="1" s="1"/>
  <c r="Z120" i="1" s="1"/>
  <c r="Z118" i="1"/>
  <c r="L44" i="1" a="1"/>
  <c r="L44" i="1" s="1"/>
  <c r="L48" i="1" s="1"/>
  <c r="L46" i="1"/>
  <c r="Z20" i="1" a="1"/>
  <c r="Z20" i="1" s="1"/>
  <c r="Z24" i="1" s="1"/>
  <c r="Z22" i="1"/>
  <c r="S8" i="1" a="1"/>
  <c r="S8" i="1" s="1"/>
  <c r="S10" i="1"/>
  <c r="S13" i="1" s="1"/>
  <c r="L254" i="1" a="1"/>
  <c r="L254" i="1" s="1"/>
  <c r="L258" i="1" s="1"/>
  <c r="L256" i="1"/>
  <c r="AH208" i="1"/>
  <c r="AJ187" i="1"/>
  <c r="L134" i="1" a="1"/>
  <c r="L134" i="1" s="1"/>
  <c r="L138" i="1" s="1"/>
  <c r="L136" i="1"/>
  <c r="S134" i="1" a="1"/>
  <c r="S134" i="1" s="1"/>
  <c r="S138" i="1" s="1"/>
  <c r="S136" i="1"/>
  <c r="S139" i="1" s="1"/>
  <c r="W40" i="1"/>
  <c r="W43" i="1" s="1"/>
  <c r="AG14" i="1" a="1"/>
  <c r="AG14" i="1" s="1"/>
  <c r="AG18" i="1" s="1"/>
  <c r="AG16" i="1"/>
  <c r="AH202" i="1"/>
  <c r="L8" i="1" a="1"/>
  <c r="L8" i="1" s="1"/>
  <c r="L10" i="1"/>
  <c r="AG254" i="1" a="1"/>
  <c r="AG254" i="1" s="1"/>
  <c r="AG258" i="1" s="1"/>
  <c r="AG256" i="1"/>
  <c r="AG259" i="1" s="1"/>
  <c r="S182" i="1" a="1"/>
  <c r="S182" i="1" s="1"/>
  <c r="S186" i="1" s="1"/>
  <c r="S184" i="1"/>
  <c r="AC163" i="1"/>
  <c r="Z158" i="1" a="1"/>
  <c r="Z158" i="1" s="1"/>
  <c r="Z162" i="1" s="1"/>
  <c r="Z160" i="1"/>
  <c r="AJ139" i="1"/>
  <c r="AH115" i="1"/>
  <c r="L86" i="1" a="1"/>
  <c r="L86" i="1" s="1"/>
  <c r="L90" i="1" s="1"/>
  <c r="L88" i="1"/>
  <c r="AG62" i="1" a="1"/>
  <c r="AG62" i="1" s="1"/>
  <c r="AG66" i="1" s="1"/>
  <c r="AG64" i="1"/>
  <c r="AH40" i="1"/>
  <c r="V43" i="1"/>
  <c r="AJ43" i="1"/>
  <c r="L14" i="1" a="1"/>
  <c r="L14" i="1" s="1"/>
  <c r="L18" i="1" s="1"/>
  <c r="L16" i="1"/>
  <c r="L19" i="1" s="1"/>
  <c r="AI202" i="1"/>
  <c r="AI205" i="1" s="1"/>
  <c r="L200" i="1" a="1"/>
  <c r="L200" i="1" s="1"/>
  <c r="L204" i="1" s="1"/>
  <c r="L202" i="1"/>
  <c r="AG200" i="1" a="1"/>
  <c r="AG200" i="1" s="1"/>
  <c r="AG204" i="1" s="1"/>
  <c r="AG202" i="1"/>
  <c r="L176" i="1" a="1"/>
  <c r="L176" i="1" s="1"/>
  <c r="L180" i="1" s="1"/>
  <c r="L178" i="1"/>
  <c r="AJ181" i="1"/>
  <c r="AI130" i="1"/>
  <c r="AJ133" i="1"/>
  <c r="AG104" i="1" a="1"/>
  <c r="AG104" i="1" s="1"/>
  <c r="AG108" i="1" s="1"/>
  <c r="AG106" i="1"/>
  <c r="AG109" i="1" s="1"/>
  <c r="AJ109" i="1"/>
  <c r="S80" i="1" a="1"/>
  <c r="S80" i="1" s="1"/>
  <c r="S84" i="1" s="1"/>
  <c r="S82" i="1"/>
  <c r="AI85" i="1"/>
  <c r="AI58" i="1"/>
  <c r="AI61" i="1" s="1"/>
  <c r="AH61" i="1"/>
  <c r="AI37" i="1"/>
  <c r="L194" i="1" a="1"/>
  <c r="L194" i="1" s="1"/>
  <c r="L198" i="1" s="1"/>
  <c r="L196" i="1"/>
  <c r="Z194" i="1" a="1"/>
  <c r="Z194" i="1" s="1"/>
  <c r="Z198" i="1" s="1"/>
  <c r="Z196" i="1"/>
  <c r="AI127" i="1"/>
  <c r="AJ103" i="1"/>
  <c r="AH76" i="1"/>
  <c r="AH52" i="1"/>
  <c r="AH55" i="1" s="1"/>
  <c r="L212" i="1" a="1"/>
  <c r="L212" i="1" s="1"/>
  <c r="L216" i="1" s="1"/>
  <c r="L214" i="1"/>
  <c r="Z212" i="1" a="1"/>
  <c r="Z212" i="1" s="1"/>
  <c r="Z216" i="1" s="1"/>
  <c r="Z214" i="1"/>
  <c r="AH217" i="1"/>
  <c r="Q190" i="1"/>
  <c r="Q193" i="1" s="1"/>
  <c r="AB190" i="1"/>
  <c r="Z188" i="1" a="1"/>
  <c r="Z188" i="1" s="1"/>
  <c r="Z192" i="1" s="1"/>
  <c r="Z190" i="1"/>
  <c r="AA193" i="1"/>
  <c r="Y166" i="1"/>
  <c r="L164" i="1" a="1"/>
  <c r="L164" i="1" s="1"/>
  <c r="L168" i="1" s="1"/>
  <c r="L166" i="1"/>
  <c r="S164" i="1" a="1"/>
  <c r="S164" i="1" s="1"/>
  <c r="S168" i="1" s="1"/>
  <c r="S166" i="1"/>
  <c r="AI118" i="1"/>
  <c r="AJ121" i="1"/>
  <c r="AG92" i="1" a="1"/>
  <c r="AG92" i="1" s="1"/>
  <c r="AG96" i="1" s="1"/>
  <c r="AG94" i="1"/>
  <c r="Z92" i="1" a="1"/>
  <c r="Z92" i="1" s="1"/>
  <c r="Z96" i="1" s="1"/>
  <c r="Z94" i="1"/>
  <c r="Z97" i="1" s="1"/>
  <c r="AI70" i="1"/>
  <c r="AI73" i="1" s="1"/>
  <c r="AH73" i="1"/>
  <c r="AI46" i="1"/>
  <c r="AG44" i="1" a="1"/>
  <c r="AG44" i="1" s="1"/>
  <c r="AG48" i="1" s="1"/>
  <c r="AG46" i="1"/>
  <c r="AI22" i="1"/>
  <c r="L20" i="1" a="1"/>
  <c r="L20" i="1" s="1"/>
  <c r="L24" i="1" s="1"/>
  <c r="L22" i="1"/>
  <c r="L25" i="1" s="1"/>
  <c r="AG20" i="1" a="1"/>
  <c r="AG20" i="1" s="1"/>
  <c r="AG24" i="1" s="1"/>
  <c r="AG22" i="1"/>
  <c r="AH274" i="1"/>
  <c r="AH277" i="1" s="1"/>
  <c r="L272" i="1" a="1"/>
  <c r="L272" i="1" s="1"/>
  <c r="L276" i="1" s="1"/>
  <c r="L274" i="1"/>
  <c r="Y274" i="1"/>
  <c r="S272" i="1" a="1"/>
  <c r="S272" i="1" s="1"/>
  <c r="S276" i="1" s="1"/>
  <c r="S274" i="1"/>
  <c r="Z248" i="1" a="1"/>
  <c r="Z248" i="1" s="1"/>
  <c r="Z252" i="1" s="1"/>
  <c r="Z250" i="1"/>
  <c r="AG248" i="1" a="1"/>
  <c r="AG248" i="1" s="1"/>
  <c r="AG252" i="1" s="1"/>
  <c r="AG250" i="1"/>
  <c r="AJ253" i="1"/>
  <c r="S224" i="1" a="1"/>
  <c r="S224" i="1" s="1"/>
  <c r="S228" i="1" s="1"/>
  <c r="S226" i="1"/>
  <c r="F244" i="1"/>
  <c r="L218" i="1" a="1"/>
  <c r="L218" i="1" s="1"/>
  <c r="L222" i="1" s="1"/>
  <c r="L220" i="1"/>
  <c r="Z260" i="1" a="1"/>
  <c r="Z260" i="1" s="1"/>
  <c r="Z264" i="1" s="1"/>
  <c r="Z262" i="1"/>
  <c r="AG260" i="1" a="1"/>
  <c r="AG260" i="1" s="1"/>
  <c r="AG264" i="1" s="1"/>
  <c r="AG262" i="1"/>
  <c r="AJ265" i="1"/>
  <c r="S236" i="1" a="1"/>
  <c r="S236" i="1" s="1"/>
  <c r="S240" i="1" s="1"/>
  <c r="S238" i="1"/>
  <c r="S241" i="1" s="1"/>
  <c r="AI241" i="1"/>
  <c r="S254" i="1" a="1"/>
  <c r="S254" i="1" s="1"/>
  <c r="S258" i="1" s="1"/>
  <c r="S256" i="1"/>
  <c r="AG206" i="1" a="1"/>
  <c r="AG206" i="1" s="1"/>
  <c r="AG210" i="1" s="1"/>
  <c r="AG208" i="1"/>
  <c r="Z134" i="1" a="1"/>
  <c r="Z134" i="1" s="1"/>
  <c r="Z138" i="1" s="1"/>
  <c r="Z136" i="1"/>
  <c r="AH139" i="1"/>
  <c r="L38" i="1" a="1"/>
  <c r="L38" i="1" s="1"/>
  <c r="L42" i="1" s="1"/>
  <c r="L40" i="1"/>
  <c r="Z200" i="1" a="1"/>
  <c r="Z200" i="1" s="1"/>
  <c r="Z204" i="1" s="1"/>
  <c r="Z202" i="1"/>
  <c r="Z205" i="1" s="1"/>
  <c r="AG176" i="1" a="1"/>
  <c r="AG176" i="1" s="1"/>
  <c r="AG180" i="1" s="1"/>
  <c r="AG178" i="1"/>
  <c r="Z104" i="1" a="1"/>
  <c r="Z104" i="1" s="1"/>
  <c r="Z108" i="1" s="1"/>
  <c r="Z106" i="1"/>
  <c r="AG56" i="1" a="1"/>
  <c r="AG56" i="1" s="1"/>
  <c r="AG60" i="1" s="1"/>
  <c r="AG58" i="1"/>
  <c r="AG146" i="1" a="1"/>
  <c r="AG146" i="1" s="1"/>
  <c r="AG150" i="1" s="1"/>
  <c r="AG148" i="1"/>
  <c r="AH253" i="1"/>
  <c r="F247" i="1"/>
  <c r="AJ13" i="1"/>
  <c r="AH10" i="1"/>
  <c r="Z254" i="1" a="1"/>
  <c r="Z254" i="1" s="1"/>
  <c r="Z258" i="1" s="1"/>
  <c r="Z256" i="1"/>
  <c r="S206" i="1" a="1"/>
  <c r="S206" i="1" s="1"/>
  <c r="S210" i="1" s="1"/>
  <c r="S208" i="1"/>
  <c r="AG110" i="1" a="1"/>
  <c r="AG110" i="1" s="1"/>
  <c r="AG114" i="1" s="1"/>
  <c r="AG112" i="1"/>
  <c r="S86" i="1" a="1"/>
  <c r="S86" i="1" s="1"/>
  <c r="S90" i="1" s="1"/>
  <c r="S88" i="1"/>
  <c r="AG38" i="1" a="1"/>
  <c r="AG38" i="1" s="1"/>
  <c r="AG42" i="1" s="1"/>
  <c r="AG40" i="1"/>
  <c r="AJ19" i="1"/>
  <c r="AJ205" i="1"/>
  <c r="AH13" i="1"/>
  <c r="Z8" i="1" a="1"/>
  <c r="Z8" i="1" s="1"/>
  <c r="Z10" i="1"/>
  <c r="Z13" i="1" s="1"/>
  <c r="K256" i="1"/>
  <c r="AH211" i="1"/>
  <c r="AH184" i="1"/>
  <c r="AH187" i="1" s="1"/>
  <c r="AH160" i="1"/>
  <c r="AH163" i="1" s="1"/>
  <c r="AI160" i="1"/>
  <c r="AI163" i="1" s="1"/>
  <c r="S158" i="1" a="1"/>
  <c r="S158" i="1" s="1"/>
  <c r="S162" i="1" s="1"/>
  <c r="S160" i="1"/>
  <c r="AH136" i="1"/>
  <c r="AG134" i="1" a="1"/>
  <c r="AG134" i="1" s="1"/>
  <c r="AG138" i="1" s="1"/>
  <c r="AG136" i="1"/>
  <c r="AI139" i="1"/>
  <c r="Z110" i="1" a="1"/>
  <c r="Z110" i="1" s="1"/>
  <c r="Z114" i="1" s="1"/>
  <c r="Z112" i="1"/>
  <c r="S110" i="1" a="1"/>
  <c r="S110" i="1" s="1"/>
  <c r="S114" i="1" s="1"/>
  <c r="S112" i="1"/>
  <c r="Z86" i="1" a="1"/>
  <c r="Z86" i="1" s="1"/>
  <c r="Z90" i="1" s="1"/>
  <c r="Z88" i="1"/>
  <c r="AH64" i="1"/>
  <c r="AH67" i="1" s="1"/>
  <c r="AI64" i="1"/>
  <c r="AI67" i="1" s="1"/>
  <c r="S62" i="1" a="1"/>
  <c r="S62" i="1" s="1"/>
  <c r="S66" i="1" s="1"/>
  <c r="S64" i="1"/>
  <c r="Z62" i="1" a="1"/>
  <c r="Z62" i="1" s="1"/>
  <c r="Z66" i="1" s="1"/>
  <c r="Z64" i="1"/>
  <c r="AJ67" i="1"/>
  <c r="AH19" i="1"/>
  <c r="S200" i="1" a="1"/>
  <c r="S200" i="1" s="1"/>
  <c r="S204" i="1" s="1"/>
  <c r="S202" i="1"/>
  <c r="AH205" i="1"/>
  <c r="S176" i="1" a="1"/>
  <c r="S176" i="1" s="1"/>
  <c r="S180" i="1" s="1"/>
  <c r="S178" i="1"/>
  <c r="AH154" i="1"/>
  <c r="AH157" i="1" s="1"/>
  <c r="L152" i="1" a="1"/>
  <c r="L152" i="1" s="1"/>
  <c r="L156" i="1" s="1"/>
  <c r="L154" i="1"/>
  <c r="AJ157" i="1"/>
  <c r="L128" i="1" a="1"/>
  <c r="L128" i="1" s="1"/>
  <c r="L132" i="1" s="1"/>
  <c r="L130" i="1"/>
  <c r="L133" i="1" s="1"/>
  <c r="S128" i="1" a="1"/>
  <c r="S128" i="1" s="1"/>
  <c r="S132" i="1" s="1"/>
  <c r="S130" i="1"/>
  <c r="Z128" i="1" a="1"/>
  <c r="Z128" i="1" s="1"/>
  <c r="Z132" i="1" s="1"/>
  <c r="Z130" i="1"/>
  <c r="Z133" i="1" s="1"/>
  <c r="AI133" i="1"/>
  <c r="AI106" i="1"/>
  <c r="AI109" i="1" s="1"/>
  <c r="S104" i="1" a="1"/>
  <c r="S104" i="1" s="1"/>
  <c r="S108" i="1" s="1"/>
  <c r="S106" i="1"/>
  <c r="S109" i="1" s="1"/>
  <c r="AH82" i="1"/>
  <c r="AH85" i="1" s="1"/>
  <c r="L80" i="1" a="1"/>
  <c r="L80" i="1" s="1"/>
  <c r="L84" i="1" s="1"/>
  <c r="L82" i="1"/>
  <c r="S56" i="1" a="1"/>
  <c r="S56" i="1" s="1"/>
  <c r="S60" i="1" s="1"/>
  <c r="S58" i="1"/>
  <c r="L32" i="1" a="1"/>
  <c r="L32" i="1" s="1"/>
  <c r="L36" i="1" s="1"/>
  <c r="L34" i="1"/>
  <c r="AH37" i="1"/>
  <c r="S122" i="1" a="1"/>
  <c r="S122" i="1" s="1"/>
  <c r="S126" i="1" s="1"/>
  <c r="S124" i="1"/>
  <c r="AI103" i="1"/>
  <c r="AG74" i="1" a="1"/>
  <c r="AG74" i="1" s="1"/>
  <c r="AG78" i="1" s="1"/>
  <c r="AG76" i="1"/>
  <c r="AH79" i="1"/>
  <c r="S50" i="1" a="1"/>
  <c r="S50" i="1" s="1"/>
  <c r="S54" i="1" s="1"/>
  <c r="S52" i="1"/>
  <c r="AH31" i="1"/>
  <c r="AI190" i="1"/>
  <c r="AI193" i="1" s="1"/>
  <c r="AJ193" i="1"/>
  <c r="AG164" i="1" a="1"/>
  <c r="AG164" i="1" s="1"/>
  <c r="AG168" i="1" s="1"/>
  <c r="AG166" i="1"/>
  <c r="AG169" i="1" s="1"/>
  <c r="L116" i="1" a="1"/>
  <c r="L116" i="1" s="1"/>
  <c r="L120" i="1" s="1"/>
  <c r="L118" i="1"/>
  <c r="AG116" i="1" a="1"/>
  <c r="AG116" i="1" s="1"/>
  <c r="AG120" i="1" s="1"/>
  <c r="AG118" i="1"/>
  <c r="AI121" i="1"/>
  <c r="AJ97" i="1"/>
  <c r="AG68" i="1" a="1"/>
  <c r="AG68" i="1" s="1"/>
  <c r="AG72" i="1" s="1"/>
  <c r="AG70" i="1"/>
  <c r="S68" i="1" a="1"/>
  <c r="S68" i="1" s="1"/>
  <c r="S72" i="1" s="1"/>
  <c r="S70" i="1"/>
  <c r="AH46" i="1"/>
  <c r="AH49" i="1" s="1"/>
  <c r="Z44" i="1" a="1"/>
  <c r="Z44" i="1" s="1"/>
  <c r="Z48" i="1" s="1"/>
  <c r="Z46" i="1"/>
  <c r="AJ49" i="1"/>
  <c r="W22" i="1"/>
  <c r="W25" i="1" s="1"/>
  <c r="AI25" i="1"/>
  <c r="T274" i="1"/>
  <c r="AJ277" i="1"/>
  <c r="AH250" i="1"/>
  <c r="L248" i="1" a="1"/>
  <c r="L248" i="1" s="1"/>
  <c r="L252" i="1" s="1"/>
  <c r="L250" i="1"/>
  <c r="AI253" i="1"/>
  <c r="J268" i="1"/>
  <c r="L242" i="1" a="1"/>
  <c r="L242" i="1" s="1"/>
  <c r="L246" i="1" s="1"/>
  <c r="L244" i="1"/>
  <c r="L247" i="1" s="1"/>
  <c r="M220" i="1"/>
  <c r="M223" i="1" s="1"/>
  <c r="S218" i="1" a="1"/>
  <c r="S218" i="1" s="1"/>
  <c r="S222" i="1" s="1"/>
  <c r="S220" i="1"/>
  <c r="AA262" i="1"/>
  <c r="AI265" i="1"/>
  <c r="AG236" i="1" a="1"/>
  <c r="AG236" i="1" s="1"/>
  <c r="AG240" i="1" s="1"/>
  <c r="AG238" i="1"/>
  <c r="AG241" i="1" s="1"/>
  <c r="AH241" i="1"/>
  <c r="P256" i="1"/>
  <c r="I232" i="1"/>
  <c r="I235" i="1" s="1"/>
  <c r="J232" i="1"/>
  <c r="J235" i="1" s="1"/>
  <c r="G64" i="1"/>
  <c r="G67" i="1" s="1"/>
  <c r="AE16" i="1"/>
  <c r="AE19" i="1" s="1"/>
  <c r="AB106" i="1"/>
  <c r="P196" i="1"/>
  <c r="P199" i="1" s="1"/>
  <c r="U190" i="1"/>
  <c r="U193" i="1" s="1"/>
  <c r="AG193" i="1"/>
  <c r="AE166" i="1"/>
  <c r="AE169" i="1" s="1"/>
  <c r="W166" i="1"/>
  <c r="W169" i="1" s="1"/>
  <c r="Y169" i="1"/>
  <c r="AE274" i="1"/>
  <c r="N274" i="1"/>
  <c r="N277" i="1" s="1"/>
  <c r="J274" i="1"/>
  <c r="J277" i="1" s="1"/>
  <c r="Z277" i="1"/>
  <c r="U250" i="1"/>
  <c r="H268" i="1"/>
  <c r="H271" i="1" s="1"/>
  <c r="I268" i="1"/>
  <c r="I271" i="1" s="1"/>
  <c r="L271" i="1"/>
  <c r="AB244" i="1"/>
  <c r="O244" i="1"/>
  <c r="O247" i="1" s="1"/>
  <c r="AB256" i="1"/>
  <c r="H256" i="1"/>
  <c r="H259" i="1" s="1"/>
  <c r="Q64" i="1"/>
  <c r="Q67" i="1" s="1"/>
  <c r="P34" i="1"/>
  <c r="P37" i="1" s="1"/>
  <c r="AC100" i="1"/>
  <c r="AC103" i="1" s="1"/>
  <c r="P52" i="1"/>
  <c r="P55" i="1" s="1"/>
  <c r="M55" i="1"/>
  <c r="N28" i="1"/>
  <c r="R190" i="1"/>
  <c r="R193" i="1" s="1"/>
  <c r="X190" i="1"/>
  <c r="O166" i="1"/>
  <c r="AE70" i="1"/>
  <c r="W274" i="1"/>
  <c r="W277" i="1" s="1"/>
  <c r="S253" i="1"/>
  <c r="K262" i="1"/>
  <c r="K265" i="1" s="1"/>
  <c r="P262" i="1"/>
  <c r="AD262" i="1"/>
  <c r="AD265" i="1" s="1"/>
  <c r="N256" i="1"/>
  <c r="N259" i="1" s="1"/>
  <c r="R256" i="1"/>
  <c r="R259" i="1" s="1"/>
  <c r="M256" i="1"/>
  <c r="S259" i="1"/>
  <c r="U112" i="1"/>
  <c r="Z67" i="1"/>
  <c r="AB193" i="1"/>
  <c r="AD274" i="1"/>
  <c r="S277" i="1"/>
  <c r="X250" i="1"/>
  <c r="G268" i="1"/>
  <c r="G271" i="1" s="1"/>
  <c r="G244" i="1"/>
  <c r="G247" i="1" s="1"/>
  <c r="I256" i="1"/>
  <c r="I259" i="1" s="1"/>
  <c r="G256" i="1"/>
  <c r="G259" i="1" s="1"/>
  <c r="L259" i="1"/>
  <c r="P259" i="1"/>
  <c r="T259" i="1"/>
  <c r="K259" i="1"/>
  <c r="AE136" i="1"/>
  <c r="AE139" i="1" s="1"/>
  <c r="AA112" i="1"/>
  <c r="AA115" i="1" s="1"/>
  <c r="Z91" i="1"/>
  <c r="Y38" i="1" a="1"/>
  <c r="Y38" i="1" s="1"/>
  <c r="Y42" i="1" s="1"/>
  <c r="Y40" i="1"/>
  <c r="Y43" i="1" s="1"/>
  <c r="Y14" i="1" a="1"/>
  <c r="Y14" i="1" s="1"/>
  <c r="Y18" i="1" s="1"/>
  <c r="Y16" i="1"/>
  <c r="AC14" i="1" a="1"/>
  <c r="AC14" i="1" s="1"/>
  <c r="AC18" i="1" s="1"/>
  <c r="AC16" i="1"/>
  <c r="AC19" i="1" s="1"/>
  <c r="Q104" i="1" a="1"/>
  <c r="Q104" i="1" s="1"/>
  <c r="Q108" i="1" s="1"/>
  <c r="Q106" i="1"/>
  <c r="X256" i="1"/>
  <c r="X259" i="1" s="1"/>
  <c r="AA256" i="1"/>
  <c r="AA259" i="1" s="1"/>
  <c r="V256" i="1"/>
  <c r="V259" i="1" s="1"/>
  <c r="F256" i="1"/>
  <c r="F259" i="1" s="1"/>
  <c r="J256" i="1"/>
  <c r="Q256" i="1"/>
  <c r="M259" i="1"/>
  <c r="AB259" i="1"/>
  <c r="J259" i="1"/>
  <c r="U184" i="1"/>
  <c r="U187" i="1" s="1"/>
  <c r="AE184" i="1"/>
  <c r="V136" i="1"/>
  <c r="V139" i="1" s="1"/>
  <c r="F64" i="1"/>
  <c r="F67" i="1" s="1"/>
  <c r="AE40" i="1"/>
  <c r="AE43" i="1" s="1"/>
  <c r="Z259" i="1"/>
  <c r="N14" i="1" a="1"/>
  <c r="N14" i="1" s="1"/>
  <c r="N18" i="1" s="1"/>
  <c r="N16" i="1"/>
  <c r="N19" i="1" s="1"/>
  <c r="Q202" i="1"/>
  <c r="Y200" i="1" a="1"/>
  <c r="Y200" i="1" s="1"/>
  <c r="Y204" i="1" s="1"/>
  <c r="Y202" i="1"/>
  <c r="O256" i="1"/>
  <c r="O259" i="1" s="1"/>
  <c r="W256" i="1"/>
  <c r="W259" i="1" s="1"/>
  <c r="Q259" i="1"/>
  <c r="K112" i="1"/>
  <c r="K38" i="1" a="1"/>
  <c r="K38" i="1" s="1"/>
  <c r="K42" i="1" s="1"/>
  <c r="K43" i="1"/>
  <c r="N38" i="1" a="1"/>
  <c r="N38" i="1" s="1"/>
  <c r="N42" i="1" s="1"/>
  <c r="S169" i="1"/>
  <c r="P250" i="1"/>
  <c r="P253" i="1" s="1"/>
  <c r="G250" i="1"/>
  <c r="G253" i="1" s="1"/>
  <c r="I247" i="1"/>
  <c r="AE220" i="1"/>
  <c r="AF262" i="1"/>
  <c r="U262" i="1"/>
  <c r="I262" i="1"/>
  <c r="N262" i="1"/>
  <c r="N265" i="1" s="1"/>
  <c r="AF265" i="1"/>
  <c r="AA265" i="1"/>
  <c r="J265" i="1"/>
  <c r="AG265" i="1"/>
  <c r="M238" i="1"/>
  <c r="M241" i="1" s="1"/>
  <c r="G238" i="1"/>
  <c r="R241" i="1"/>
  <c r="T241" i="1"/>
  <c r="AE100" i="1"/>
  <c r="Z217" i="1"/>
  <c r="AF190" i="1"/>
  <c r="AF193" i="1" s="1"/>
  <c r="W190" i="1"/>
  <c r="W193" i="1" s="1"/>
  <c r="N190" i="1"/>
  <c r="Y190" i="1"/>
  <c r="Y193" i="1" s="1"/>
  <c r="S193" i="1"/>
  <c r="X193" i="1"/>
  <c r="AB166" i="1"/>
  <c r="AB169" i="1" s="1"/>
  <c r="AF166" i="1"/>
  <c r="AF169" i="1" s="1"/>
  <c r="AC166" i="1"/>
  <c r="X166" i="1"/>
  <c r="X169" i="1" s="1"/>
  <c r="O169" i="1"/>
  <c r="R169" i="1"/>
  <c r="O274" i="1"/>
  <c r="O277" i="1" s="1"/>
  <c r="AB274" i="1"/>
  <c r="AB277" i="1" s="1"/>
  <c r="K274" i="1"/>
  <c r="K277" i="1" s="1"/>
  <c r="X274" i="1"/>
  <c r="X277" i="1" s="1"/>
  <c r="F274" i="1"/>
  <c r="Q274" i="1"/>
  <c r="Q277" i="1" s="1"/>
  <c r="U274" i="1"/>
  <c r="U277" i="1" s="1"/>
  <c r="H277" i="1"/>
  <c r="L277" i="1"/>
  <c r="AE277" i="1"/>
  <c r="AD277" i="1"/>
  <c r="J250" i="1"/>
  <c r="H250" i="1"/>
  <c r="H253" i="1" s="1"/>
  <c r="K250" i="1"/>
  <c r="W250" i="1"/>
  <c r="W253" i="1" s="1"/>
  <c r="V250" i="1"/>
  <c r="F250" i="1"/>
  <c r="F253" i="1" s="1"/>
  <c r="Q250" i="1"/>
  <c r="Q253" i="1" s="1"/>
  <c r="AA253" i="1"/>
  <c r="Z253" i="1"/>
  <c r="J253" i="1"/>
  <c r="F268" i="1"/>
  <c r="F271" i="1" s="1"/>
  <c r="J271" i="1"/>
  <c r="N244" i="1"/>
  <c r="K244" i="1"/>
  <c r="K247" i="1" s="1"/>
  <c r="M244" i="1"/>
  <c r="M247" i="1" s="1"/>
  <c r="Q247" i="1"/>
  <c r="Z247" i="1"/>
  <c r="V262" i="1"/>
  <c r="V265" i="1" s="1"/>
  <c r="X262" i="1"/>
  <c r="W262" i="1"/>
  <c r="G262" i="1"/>
  <c r="P265" i="1"/>
  <c r="T265" i="1"/>
  <c r="M265" i="1"/>
  <c r="O238" i="1"/>
  <c r="O241" i="1" s="1"/>
  <c r="U241" i="1"/>
  <c r="AE106" i="1"/>
  <c r="M106" i="1"/>
  <c r="M109" i="1" s="1"/>
  <c r="AC34" i="1"/>
  <c r="AC37" i="1" s="1"/>
  <c r="X100" i="1"/>
  <c r="X103" i="1" s="1"/>
  <c r="AE103" i="1"/>
  <c r="S55" i="1"/>
  <c r="O190" i="1"/>
  <c r="O193" i="1" s="1"/>
  <c r="P190" i="1"/>
  <c r="P193" i="1" s="1"/>
  <c r="V190" i="1"/>
  <c r="N193" i="1"/>
  <c r="V166" i="1"/>
  <c r="V169" i="1" s="1"/>
  <c r="Q169" i="1"/>
  <c r="N70" i="1"/>
  <c r="N73" i="1" s="1"/>
  <c r="AA274" i="1"/>
  <c r="AA277" i="1" s="1"/>
  <c r="M274" i="1"/>
  <c r="M277" i="1" s="1"/>
  <c r="V274" i="1"/>
  <c r="V277" i="1" s="1"/>
  <c r="AF277" i="1"/>
  <c r="Y277" i="1"/>
  <c r="AB250" i="1"/>
  <c r="K253" i="1"/>
  <c r="L253" i="1"/>
  <c r="V253" i="1"/>
  <c r="H244" i="1"/>
  <c r="H247" i="1" s="1"/>
  <c r="R244" i="1"/>
  <c r="W244" i="1"/>
  <c r="W247" i="1" s="1"/>
  <c r="O262" i="1"/>
  <c r="O265" i="1" s="1"/>
  <c r="X265" i="1"/>
  <c r="S265" i="1"/>
  <c r="G265" i="1"/>
  <c r="N238" i="1"/>
  <c r="N241" i="1" s="1"/>
  <c r="J238" i="1"/>
  <c r="J241" i="1" s="1"/>
  <c r="Q241" i="1"/>
  <c r="I241" i="1"/>
  <c r="K241" i="1"/>
  <c r="T34" i="1"/>
  <c r="U196" i="1"/>
  <c r="M196" i="1"/>
  <c r="M199" i="1" s="1"/>
  <c r="O172" i="1"/>
  <c r="O175" i="1" s="1"/>
  <c r="N52" i="1"/>
  <c r="W28" i="1"/>
  <c r="W31" i="1" s="1"/>
  <c r="N31" i="1"/>
  <c r="T190" i="1"/>
  <c r="T193" i="1" s="1"/>
  <c r="AE190" i="1"/>
  <c r="AE193" i="1" s="1"/>
  <c r="V193" i="1"/>
  <c r="Z193" i="1"/>
  <c r="AC193" i="1"/>
  <c r="AA166" i="1"/>
  <c r="AA169" i="1" s="1"/>
  <c r="P166" i="1"/>
  <c r="P169" i="1" s="1"/>
  <c r="U166" i="1"/>
  <c r="U169" i="1" s="1"/>
  <c r="Z169" i="1"/>
  <c r="AC169" i="1"/>
  <c r="P274" i="1"/>
  <c r="P277" i="1" s="1"/>
  <c r="I274" i="1"/>
  <c r="I277" i="1" s="1"/>
  <c r="AC274" i="1"/>
  <c r="AC277" i="1" s="1"/>
  <c r="G274" i="1"/>
  <c r="R274" i="1"/>
  <c r="R277" i="1" s="1"/>
  <c r="T277" i="1"/>
  <c r="G277" i="1"/>
  <c r="F277" i="1"/>
  <c r="T250" i="1"/>
  <c r="T253" i="1" s="1"/>
  <c r="I250" i="1"/>
  <c r="I253" i="1" s="1"/>
  <c r="O250" i="1"/>
  <c r="O253" i="1" s="1"/>
  <c r="Y250" i="1"/>
  <c r="Y253" i="1" s="1"/>
  <c r="N250" i="1"/>
  <c r="N253" i="1" s="1"/>
  <c r="M250" i="1"/>
  <c r="M253" i="1" s="1"/>
  <c r="R250" i="1"/>
  <c r="U253" i="1"/>
  <c r="X253" i="1"/>
  <c r="AB253" i="1"/>
  <c r="R253" i="1"/>
  <c r="K268" i="1"/>
  <c r="K271" i="1" s="1"/>
  <c r="T244" i="1"/>
  <c r="T247" i="1" s="1"/>
  <c r="J244" i="1"/>
  <c r="J247" i="1" s="1"/>
  <c r="Y244" i="1"/>
  <c r="Y247" i="1" s="1"/>
  <c r="U244" i="1"/>
  <c r="U247" i="1" s="1"/>
  <c r="AB247" i="1"/>
  <c r="R247" i="1"/>
  <c r="AC220" i="1"/>
  <c r="AC223" i="1" s="1"/>
  <c r="AB262" i="1"/>
  <c r="AB265" i="1" s="1"/>
  <c r="H262" i="1"/>
  <c r="H265" i="1" s="1"/>
  <c r="F262" i="1"/>
  <c r="F265" i="1" s="1"/>
  <c r="AC262" i="1"/>
  <c r="AC265" i="1" s="1"/>
  <c r="AE262" i="1"/>
  <c r="Q262" i="1"/>
  <c r="Q265" i="1" s="1"/>
  <c r="R262" i="1"/>
  <c r="R265" i="1" s="1"/>
  <c r="Y262" i="1"/>
  <c r="Y265" i="1" s="1"/>
  <c r="AE265" i="1"/>
  <c r="Z265" i="1"/>
  <c r="I265" i="1"/>
  <c r="U265" i="1"/>
  <c r="L265" i="1"/>
  <c r="P238" i="1"/>
  <c r="P241" i="1" s="1"/>
  <c r="F238" i="1"/>
  <c r="F241" i="1" s="1"/>
  <c r="H241" i="1"/>
  <c r="L241" i="1"/>
  <c r="G241" i="1"/>
  <c r="AG205" i="1"/>
  <c r="N232" i="1"/>
  <c r="N235" i="1" s="1"/>
  <c r="F232" i="1"/>
  <c r="F235" i="1" s="1"/>
  <c r="K88" i="1"/>
  <c r="K91" i="1" s="1"/>
  <c r="M40" i="1"/>
  <c r="M43" i="1" s="1"/>
  <c r="O202" i="1"/>
  <c r="O205" i="1" s="1"/>
  <c r="R106" i="1"/>
  <c r="R109" i="1" s="1"/>
  <c r="K100" i="1"/>
  <c r="K103" i="1" s="1"/>
  <c r="T28" i="1"/>
  <c r="T31" i="1" s="1"/>
  <c r="L169" i="1"/>
  <c r="L121" i="1"/>
  <c r="V70" i="1"/>
  <c r="V73" i="1" s="1"/>
  <c r="AC70" i="1"/>
  <c r="AC73" i="1" s="1"/>
  <c r="Y46" i="1"/>
  <c r="Y49" i="1" s="1"/>
  <c r="AF22" i="1"/>
  <c r="AF25" i="1" s="1"/>
  <c r="H22" i="1"/>
  <c r="H25" i="1" s="1"/>
  <c r="W226" i="1"/>
  <c r="W229" i="1" s="1"/>
  <c r="W220" i="1"/>
  <c r="W223" i="1" s="1"/>
  <c r="Y238" i="1"/>
  <c r="G160" i="1"/>
  <c r="G163" i="1" s="1"/>
  <c r="M112" i="1"/>
  <c r="M115" i="1" s="1"/>
  <c r="W88" i="1"/>
  <c r="W91" i="1" s="1"/>
  <c r="W16" i="1"/>
  <c r="W19" i="1" s="1"/>
  <c r="O178" i="1"/>
  <c r="O181" i="1" s="1"/>
  <c r="O154" i="1"/>
  <c r="O157" i="1" s="1"/>
  <c r="AD76" i="1"/>
  <c r="AD79" i="1" s="1"/>
  <c r="Q76" i="1"/>
  <c r="Q79" i="1" s="1"/>
  <c r="M94" i="1"/>
  <c r="M97" i="1" s="1"/>
  <c r="G70" i="1"/>
  <c r="G73" i="1" s="1"/>
  <c r="U46" i="1"/>
  <c r="U49" i="1" s="1"/>
  <c r="AA226" i="1"/>
  <c r="AA229" i="1" s="1"/>
  <c r="Y232" i="1"/>
  <c r="J136" i="1"/>
  <c r="J139" i="1" s="1"/>
  <c r="AE88" i="1"/>
  <c r="N202" i="1"/>
  <c r="N205" i="1" s="1"/>
  <c r="G154" i="1"/>
  <c r="G157" i="1" s="1"/>
  <c r="W34" i="1"/>
  <c r="Y124" i="1"/>
  <c r="Y127" i="1" s="1"/>
  <c r="H76" i="1"/>
  <c r="H79" i="1" s="1"/>
  <c r="G76" i="1"/>
  <c r="G79" i="1" s="1"/>
  <c r="Y142" i="1"/>
  <c r="Y145" i="1" s="1"/>
  <c r="X70" i="1"/>
  <c r="X73" i="1" s="1"/>
  <c r="T22" i="1"/>
  <c r="I22" i="1"/>
  <c r="I226" i="1"/>
  <c r="I229" i="1" s="1"/>
  <c r="F220" i="1"/>
  <c r="F223" i="1" s="1"/>
  <c r="AA64" i="1"/>
  <c r="H16" i="1"/>
  <c r="H19" i="1" s="1"/>
  <c r="G16" i="1"/>
  <c r="G19" i="1" s="1"/>
  <c r="AD154" i="1"/>
  <c r="AD157" i="1" s="1"/>
  <c r="K106" i="1"/>
  <c r="U82" i="1"/>
  <c r="U85" i="1" s="1"/>
  <c r="O82" i="1"/>
  <c r="V82" i="1"/>
  <c r="V85" i="1" s="1"/>
  <c r="W82" i="1"/>
  <c r="W85" i="1" s="1"/>
  <c r="AD58" i="1"/>
  <c r="Q34" i="1"/>
  <c r="Q37" i="1" s="1"/>
  <c r="S79" i="1"/>
  <c r="AB52" i="1"/>
  <c r="AB55" i="1" s="1"/>
  <c r="U52" i="1"/>
  <c r="U55" i="1" s="1"/>
  <c r="AA52" i="1"/>
  <c r="AA55" i="1" s="1"/>
  <c r="W52" i="1"/>
  <c r="W55" i="1" s="1"/>
  <c r="F28" i="1"/>
  <c r="F31" i="1" s="1"/>
  <c r="X28" i="1"/>
  <c r="X31" i="1" s="1"/>
  <c r="U28" i="1"/>
  <c r="U31" i="1" s="1"/>
  <c r="G28" i="1"/>
  <c r="G31" i="1" s="1"/>
  <c r="AD214" i="1"/>
  <c r="AD217" i="1" s="1"/>
  <c r="F166" i="1"/>
  <c r="F169" i="1" s="1"/>
  <c r="AE142" i="1"/>
  <c r="AE145" i="1" s="1"/>
  <c r="H94" i="1"/>
  <c r="H97" i="1" s="1"/>
  <c r="X94" i="1"/>
  <c r="AC46" i="1"/>
  <c r="AC49" i="1" s="1"/>
  <c r="S25" i="1"/>
  <c r="AB220" i="1"/>
  <c r="AB223" i="1" s="1"/>
  <c r="H184" i="1"/>
  <c r="H187" i="1" s="1"/>
  <c r="L91" i="1"/>
  <c r="O16" i="1"/>
  <c r="O19" i="1" s="1"/>
  <c r="F16" i="1"/>
  <c r="F19" i="1" s="1"/>
  <c r="T106" i="1"/>
  <c r="F58" i="1"/>
  <c r="AB34" i="1"/>
  <c r="R34" i="1"/>
  <c r="R37" i="1" s="1"/>
  <c r="F124" i="1"/>
  <c r="F127" i="1" s="1"/>
  <c r="S127" i="1"/>
  <c r="X76" i="1"/>
  <c r="H52" i="1"/>
  <c r="H55" i="1" s="1"/>
  <c r="L31" i="1"/>
  <c r="L145" i="1"/>
  <c r="AQ13" i="1"/>
  <c r="G208" i="1"/>
  <c r="G211" i="1" s="1"/>
  <c r="O136" i="1"/>
  <c r="O139" i="1" s="1"/>
  <c r="Y88" i="1"/>
  <c r="Y91" i="1" s="1"/>
  <c r="W64" i="1"/>
  <c r="W67" i="1" s="1"/>
  <c r="W202" i="1"/>
  <c r="W205" i="1" s="1"/>
  <c r="U178" i="1"/>
  <c r="U181" i="1" s="1"/>
  <c r="AA178" i="1"/>
  <c r="AA181" i="1" s="1"/>
  <c r="P130" i="1"/>
  <c r="P133" i="1" s="1"/>
  <c r="I130" i="1"/>
  <c r="I133" i="1" s="1"/>
  <c r="W106" i="1"/>
  <c r="W109" i="1" s="1"/>
  <c r="AA82" i="1"/>
  <c r="AA85" i="1" s="1"/>
  <c r="L85" i="1"/>
  <c r="I58" i="1"/>
  <c r="S61" i="1"/>
  <c r="AB172" i="1"/>
  <c r="AB175" i="1" s="1"/>
  <c r="O148" i="1"/>
  <c r="O151" i="1" s="1"/>
  <c r="AC124" i="1"/>
  <c r="AC127" i="1" s="1"/>
  <c r="G124" i="1"/>
  <c r="W100" i="1"/>
  <c r="W103" i="1" s="1"/>
  <c r="F100" i="1"/>
  <c r="F103" i="1" s="1"/>
  <c r="Y100" i="1"/>
  <c r="Y103" i="1" s="1"/>
  <c r="J76" i="1"/>
  <c r="J79" i="1" s="1"/>
  <c r="V52" i="1"/>
  <c r="V55" i="1" s="1"/>
  <c r="I52" i="1"/>
  <c r="I55" i="1" s="1"/>
  <c r="AB28" i="1"/>
  <c r="AB31" i="1" s="1"/>
  <c r="X142" i="1"/>
  <c r="X145" i="1" s="1"/>
  <c r="Q142" i="1"/>
  <c r="Q145" i="1" s="1"/>
  <c r="H142" i="1"/>
  <c r="H145" i="1" s="1"/>
  <c r="O94" i="1"/>
  <c r="O97" i="1" s="1"/>
  <c r="AE94" i="1"/>
  <c r="AE97" i="1" s="1"/>
  <c r="S73" i="1"/>
  <c r="N46" i="1"/>
  <c r="N49" i="1" s="1"/>
  <c r="M46" i="1"/>
  <c r="M49" i="1" s="1"/>
  <c r="Z25" i="1"/>
  <c r="AE22" i="1"/>
  <c r="AE25" i="1" s="1"/>
  <c r="AG253" i="1"/>
  <c r="Y226" i="1"/>
  <c r="Y229" i="1" s="1"/>
  <c r="AE226" i="1"/>
  <c r="AE229" i="1" s="1"/>
  <c r="AA232" i="1"/>
  <c r="AG43" i="1"/>
  <c r="AA34" i="1"/>
  <c r="I100" i="1"/>
  <c r="I103" i="1" s="1"/>
  <c r="U100" i="1"/>
  <c r="U103" i="1" s="1"/>
  <c r="N76" i="1"/>
  <c r="N79" i="1" s="1"/>
  <c r="J52" i="1"/>
  <c r="J55" i="1" s="1"/>
  <c r="S31" i="1"/>
  <c r="L97" i="1"/>
  <c r="H206" i="1" a="1"/>
  <c r="H206" i="1" s="1"/>
  <c r="H210" i="1" s="1"/>
  <c r="H208" i="1"/>
  <c r="H211" i="1" s="1"/>
  <c r="T206" i="1" a="1"/>
  <c r="T206" i="1" s="1"/>
  <c r="T210" i="1" s="1"/>
  <c r="T208" i="1"/>
  <c r="T211" i="1" s="1"/>
  <c r="Q134" i="1" a="1"/>
  <c r="Q134" i="1" s="1"/>
  <c r="Q138" i="1" s="1"/>
  <c r="Q136" i="1"/>
  <c r="Q139" i="1" s="1"/>
  <c r="F86" i="1" a="1"/>
  <c r="F86" i="1" s="1"/>
  <c r="F90" i="1" s="1"/>
  <c r="F88" i="1"/>
  <c r="F91" i="1" s="1"/>
  <c r="Q40" i="1"/>
  <c r="J38" i="1" a="1"/>
  <c r="J38" i="1" s="1"/>
  <c r="J42" i="1" s="1"/>
  <c r="J40" i="1"/>
  <c r="AD14" i="1" a="1"/>
  <c r="AD14" i="1" s="1"/>
  <c r="AD18" i="1" s="1"/>
  <c r="AD16" i="1"/>
  <c r="AD19" i="1" s="1"/>
  <c r="AA200" i="1" a="1"/>
  <c r="AA200" i="1" s="1"/>
  <c r="AA204" i="1" s="1"/>
  <c r="AA202" i="1"/>
  <c r="AA205" i="1" s="1"/>
  <c r="F200" i="1" a="1"/>
  <c r="F200" i="1" s="1"/>
  <c r="F204" i="1" s="1"/>
  <c r="F202" i="1"/>
  <c r="F205" i="1" s="1"/>
  <c r="AG128" i="1" a="1"/>
  <c r="AG128" i="1" s="1"/>
  <c r="AG132" i="1" s="1"/>
  <c r="AG133" i="1"/>
  <c r="AC104" i="1" a="1"/>
  <c r="AC104" i="1" s="1"/>
  <c r="AC108" i="1" s="1"/>
  <c r="AC106" i="1"/>
  <c r="H106" i="1"/>
  <c r="H109" i="1" s="1"/>
  <c r="F104" i="1" a="1"/>
  <c r="F104" i="1" s="1"/>
  <c r="F108" i="1" s="1"/>
  <c r="F106" i="1"/>
  <c r="F109" i="1" s="1"/>
  <c r="AE256" i="1"/>
  <c r="AE259" i="1" s="1"/>
  <c r="R232" i="1"/>
  <c r="R235" i="1" s="1"/>
  <c r="L230" i="1" a="1"/>
  <c r="L230" i="1" s="1"/>
  <c r="L234" i="1" s="1"/>
  <c r="L235" i="1"/>
  <c r="AE206" i="1" a="1"/>
  <c r="AE206" i="1" s="1"/>
  <c r="AE210" i="1" s="1"/>
  <c r="AE208" i="1"/>
  <c r="AE211" i="1" s="1"/>
  <c r="AF184" i="1"/>
  <c r="AF187" i="1" s="1"/>
  <c r="M182" i="1" a="1"/>
  <c r="M182" i="1" s="1"/>
  <c r="M186" i="1" s="1"/>
  <c r="M184" i="1"/>
  <c r="M187" i="1" s="1"/>
  <c r="AD134" i="1" a="1"/>
  <c r="AD134" i="1" s="1"/>
  <c r="AD138" i="1" s="1"/>
  <c r="AD136" i="1"/>
  <c r="AD139" i="1" s="1"/>
  <c r="Z139" i="1"/>
  <c r="L110" i="1" a="1"/>
  <c r="L110" i="1" s="1"/>
  <c r="L114" i="1" s="1"/>
  <c r="L115" i="1"/>
  <c r="AE112" i="1"/>
  <c r="AE115" i="1" s="1"/>
  <c r="I110" i="1" a="1"/>
  <c r="I110" i="1" s="1"/>
  <c r="I114" i="1" s="1"/>
  <c r="I112" i="1"/>
  <c r="I115" i="1" s="1"/>
  <c r="AB62" i="1" a="1"/>
  <c r="AB62" i="1" s="1"/>
  <c r="AB66" i="1" s="1"/>
  <c r="AB64" i="1"/>
  <c r="AB67" i="1" s="1"/>
  <c r="I64" i="1"/>
  <c r="I67" i="1" s="1"/>
  <c r="F38" i="1" a="1"/>
  <c r="F38" i="1" s="1"/>
  <c r="F42" i="1" s="1"/>
  <c r="F40" i="1"/>
  <c r="F43" i="1" s="1"/>
  <c r="I38" i="1" a="1"/>
  <c r="I38" i="1" s="1"/>
  <c r="I42" i="1" s="1"/>
  <c r="I40" i="1"/>
  <c r="I43" i="1" s="1"/>
  <c r="AB14" i="1" a="1"/>
  <c r="AB14" i="1" s="1"/>
  <c r="AB18" i="1" s="1"/>
  <c r="AB16" i="1"/>
  <c r="AB19" i="1" s="1"/>
  <c r="K14" i="1" a="1"/>
  <c r="K14" i="1" s="1"/>
  <c r="K18" i="1" s="1"/>
  <c r="K16" i="1"/>
  <c r="K19" i="1" s="1"/>
  <c r="W176" i="1" a="1"/>
  <c r="W176" i="1" s="1"/>
  <c r="W180" i="1" s="1"/>
  <c r="W178" i="1"/>
  <c r="W181" i="1" s="1"/>
  <c r="AE176" i="1" a="1"/>
  <c r="AE176" i="1" s="1"/>
  <c r="AE180" i="1" s="1"/>
  <c r="AE178" i="1"/>
  <c r="AE181" i="1" s="1"/>
  <c r="AE128" i="1" a="1"/>
  <c r="AE128" i="1" s="1"/>
  <c r="AE132" i="1" s="1"/>
  <c r="AE130" i="1"/>
  <c r="AE133" i="1" s="1"/>
  <c r="O133" i="1"/>
  <c r="Z211" i="1"/>
  <c r="T182" i="1" a="1"/>
  <c r="T182" i="1" s="1"/>
  <c r="T186" i="1" s="1"/>
  <c r="T184" i="1"/>
  <c r="T187" i="1" s="1"/>
  <c r="AG158" i="1" a="1"/>
  <c r="AG158" i="1" s="1"/>
  <c r="AG162" i="1" s="1"/>
  <c r="AG163" i="1"/>
  <c r="M158" i="1" a="1"/>
  <c r="M158" i="1" s="1"/>
  <c r="M162" i="1" s="1"/>
  <c r="M160" i="1"/>
  <c r="M163" i="1" s="1"/>
  <c r="P158" i="1" a="1"/>
  <c r="P158" i="1" s="1"/>
  <c r="P162" i="1" s="1"/>
  <c r="P160" i="1"/>
  <c r="P163" i="1" s="1"/>
  <c r="Q158" i="1" a="1"/>
  <c r="Q158" i="1" s="1"/>
  <c r="Q162" i="1" s="1"/>
  <c r="Q160" i="1"/>
  <c r="Q163" i="1" s="1"/>
  <c r="H86" i="1" a="1"/>
  <c r="H86" i="1" s="1"/>
  <c r="H90" i="1" s="1"/>
  <c r="H88" i="1"/>
  <c r="H91" i="1" s="1"/>
  <c r="AC38" i="1" a="1"/>
  <c r="AC38" i="1" s="1"/>
  <c r="AC42" i="1" s="1"/>
  <c r="AC40" i="1"/>
  <c r="AC43" i="1" s="1"/>
  <c r="R14" i="1" a="1"/>
  <c r="R14" i="1" s="1"/>
  <c r="R18" i="1" s="1"/>
  <c r="R16" i="1"/>
  <c r="R19" i="1" s="1"/>
  <c r="S14" i="1" a="1"/>
  <c r="S14" i="1" s="1"/>
  <c r="S18" i="1" s="1"/>
  <c r="S19" i="1"/>
  <c r="N104" i="1" a="1"/>
  <c r="N104" i="1" s="1"/>
  <c r="N108" i="1" s="1"/>
  <c r="N106" i="1"/>
  <c r="N109" i="1" s="1"/>
  <c r="AF256" i="1"/>
  <c r="AF259" i="1" s="1"/>
  <c r="P208" i="1"/>
  <c r="P211" i="1" s="1"/>
  <c r="V206" i="1" a="1"/>
  <c r="V206" i="1" s="1"/>
  <c r="V210" i="1" s="1"/>
  <c r="V208" i="1"/>
  <c r="V211" i="1" s="1"/>
  <c r="I182" i="1" a="1"/>
  <c r="I182" i="1" s="1"/>
  <c r="I186" i="1" s="1"/>
  <c r="I184" i="1"/>
  <c r="I187" i="1" s="1"/>
  <c r="S187" i="1"/>
  <c r="AE160" i="1"/>
  <c r="AE163" i="1" s="1"/>
  <c r="AA158" i="1" a="1"/>
  <c r="AA158" i="1" s="1"/>
  <c r="AA162" i="1" s="1"/>
  <c r="AA160" i="1"/>
  <c r="AA163" i="1" s="1"/>
  <c r="H158" i="1" a="1"/>
  <c r="H158" i="1" s="1"/>
  <c r="H162" i="1" s="1"/>
  <c r="H160" i="1"/>
  <c r="H163" i="1" s="1"/>
  <c r="AC134" i="1" a="1"/>
  <c r="AC134" i="1" s="1"/>
  <c r="AC138" i="1" s="1"/>
  <c r="AC136" i="1"/>
  <c r="AC139" i="1" s="1"/>
  <c r="AA134" i="1" a="1"/>
  <c r="AA134" i="1" s="1"/>
  <c r="AA138" i="1" s="1"/>
  <c r="AA136" i="1"/>
  <c r="AA139" i="1" s="1"/>
  <c r="W134" i="1" a="1"/>
  <c r="W134" i="1" s="1"/>
  <c r="W138" i="1" s="1"/>
  <c r="W136" i="1"/>
  <c r="W139" i="1" s="1"/>
  <c r="N136" i="1"/>
  <c r="N139" i="1" s="1"/>
  <c r="L139" i="1"/>
  <c r="AG115" i="1"/>
  <c r="V62" i="1" a="1"/>
  <c r="V62" i="1" s="1"/>
  <c r="V66" i="1" s="1"/>
  <c r="V64" i="1"/>
  <c r="V67" i="1" s="1"/>
  <c r="U16" i="1"/>
  <c r="U19" i="1" s="1"/>
  <c r="AA128" i="1" a="1"/>
  <c r="AA128" i="1" s="1"/>
  <c r="AA132" i="1" s="1"/>
  <c r="AA130" i="1"/>
  <c r="AA133" i="1" s="1"/>
  <c r="U128" i="1" a="1"/>
  <c r="U128" i="1" s="1"/>
  <c r="U132" i="1" s="1"/>
  <c r="U130" i="1"/>
  <c r="U133" i="1" s="1"/>
  <c r="K128" i="1" a="1"/>
  <c r="K128" i="1" s="1"/>
  <c r="K132" i="1" s="1"/>
  <c r="K130" i="1"/>
  <c r="K133" i="1" s="1"/>
  <c r="V104" i="1" a="1"/>
  <c r="V104" i="1" s="1"/>
  <c r="V108" i="1" s="1"/>
  <c r="V106" i="1"/>
  <c r="V109" i="1" s="1"/>
  <c r="AD28" i="1"/>
  <c r="F118" i="1"/>
  <c r="F121" i="1" s="1"/>
  <c r="O208" i="1"/>
  <c r="O211" i="1" s="1"/>
  <c r="G184" i="1"/>
  <c r="G187" i="1" s="1"/>
  <c r="W112" i="1"/>
  <c r="W115" i="1" s="1"/>
  <c r="X64" i="1"/>
  <c r="X67" i="1" s="1"/>
  <c r="O40" i="1"/>
  <c r="O43" i="1" s="1"/>
  <c r="J154" i="1"/>
  <c r="J157" i="1" s="1"/>
  <c r="V154" i="1"/>
  <c r="V157" i="1" s="1"/>
  <c r="L157" i="1"/>
  <c r="AB130" i="1"/>
  <c r="AB133" i="1" s="1"/>
  <c r="X130" i="1"/>
  <c r="X133" i="1" s="1"/>
  <c r="AC130" i="1"/>
  <c r="AC133" i="1" s="1"/>
  <c r="Y130" i="1"/>
  <c r="Y133" i="1" s="1"/>
  <c r="J106" i="1"/>
  <c r="J109" i="1" s="1"/>
  <c r="Y106" i="1"/>
  <c r="AE109" i="1"/>
  <c r="I82" i="1"/>
  <c r="I85" i="1" s="1"/>
  <c r="O58" i="1"/>
  <c r="O61" i="1" s="1"/>
  <c r="V58" i="1"/>
  <c r="V61" i="1" s="1"/>
  <c r="J58" i="1"/>
  <c r="M58" i="1"/>
  <c r="M61" i="1" s="1"/>
  <c r="Q58" i="1"/>
  <c r="Q61" i="1" s="1"/>
  <c r="AG37" i="1"/>
  <c r="G34" i="1"/>
  <c r="G37" i="1" s="1"/>
  <c r="I196" i="1"/>
  <c r="I199" i="1" s="1"/>
  <c r="P172" i="1"/>
  <c r="P175" i="1" s="1"/>
  <c r="U172" i="1"/>
  <c r="G172" i="1"/>
  <c r="G175" i="1" s="1"/>
  <c r="AG151" i="1"/>
  <c r="AE148" i="1"/>
  <c r="AE151" i="1" s="1"/>
  <c r="J124" i="1"/>
  <c r="J127" i="1" s="1"/>
  <c r="W124" i="1"/>
  <c r="W127" i="1" s="1"/>
  <c r="L127" i="1"/>
  <c r="AA100" i="1"/>
  <c r="AA103" i="1" s="1"/>
  <c r="M100" i="1"/>
  <c r="M103" i="1" s="1"/>
  <c r="F76" i="1"/>
  <c r="U76" i="1"/>
  <c r="U79" i="1" s="1"/>
  <c r="I76" i="1"/>
  <c r="I79" i="1" s="1"/>
  <c r="AG79" i="1"/>
  <c r="K52" i="1"/>
  <c r="K55" i="1" s="1"/>
  <c r="R28" i="1"/>
  <c r="Z31" i="1"/>
  <c r="M214" i="1"/>
  <c r="M217" i="1" s="1"/>
  <c r="V214" i="1"/>
  <c r="V217" i="1" s="1"/>
  <c r="Y214" i="1"/>
  <c r="Y217" i="1" s="1"/>
  <c r="Q214" i="1"/>
  <c r="Q217" i="1" s="1"/>
  <c r="M190" i="1"/>
  <c r="M193" i="1" s="1"/>
  <c r="K190" i="1"/>
  <c r="K193" i="1" s="1"/>
  <c r="AB142" i="1"/>
  <c r="AB145" i="1" s="1"/>
  <c r="Z145" i="1"/>
  <c r="O118" i="1"/>
  <c r="O121" i="1" s="1"/>
  <c r="AA70" i="1"/>
  <c r="AA73" i="1" s="1"/>
  <c r="P70" i="1"/>
  <c r="P73" i="1" s="1"/>
  <c r="U70" i="1"/>
  <c r="U73" i="1" s="1"/>
  <c r="AG73" i="1"/>
  <c r="W46" i="1"/>
  <c r="AG25" i="1"/>
  <c r="Z229" i="1"/>
  <c r="Q220" i="1"/>
  <c r="Q223" i="1" s="1"/>
  <c r="T109" i="1"/>
  <c r="N58" i="1"/>
  <c r="N61" i="1" s="1"/>
  <c r="U148" i="1"/>
  <c r="U151" i="1" s="1"/>
  <c r="S151" i="1"/>
  <c r="Q124" i="1"/>
  <c r="Q127" i="1" s="1"/>
  <c r="O100" i="1"/>
  <c r="T52" i="1"/>
  <c r="T55" i="1" s="1"/>
  <c r="P28" i="1"/>
  <c r="P31" i="1" s="1"/>
  <c r="AA214" i="1"/>
  <c r="AA217" i="1" s="1"/>
  <c r="Z121" i="1"/>
  <c r="I70" i="1"/>
  <c r="I73" i="1" s="1"/>
  <c r="K46" i="1"/>
  <c r="AD22" i="1"/>
  <c r="K226" i="1"/>
  <c r="K229" i="1" s="1"/>
  <c r="V226" i="1"/>
  <c r="O226" i="1"/>
  <c r="O229" i="1" s="1"/>
  <c r="U226" i="1"/>
  <c r="U229" i="1" s="1"/>
  <c r="N226" i="1"/>
  <c r="N229" i="1" s="1"/>
  <c r="AG229" i="1"/>
  <c r="AE244" i="1"/>
  <c r="AE247" i="1" s="1"/>
  <c r="AF220" i="1"/>
  <c r="AF223" i="1" s="1"/>
  <c r="X220" i="1"/>
  <c r="X223" i="1" s="1"/>
  <c r="J220" i="1"/>
  <c r="J223" i="1" s="1"/>
  <c r="S223" i="1"/>
  <c r="AA208" i="1"/>
  <c r="AA211" i="1" s="1"/>
  <c r="K208" i="1"/>
  <c r="K211" i="1" s="1"/>
  <c r="O184" i="1"/>
  <c r="P184" i="1"/>
  <c r="P187" i="1" s="1"/>
  <c r="AC184" i="1"/>
  <c r="AC187" i="1" s="1"/>
  <c r="O160" i="1"/>
  <c r="O163" i="1" s="1"/>
  <c r="AC112" i="1"/>
  <c r="AC115" i="1" s="1"/>
  <c r="N40" i="1"/>
  <c r="N43" i="1" s="1"/>
  <c r="AF16" i="1"/>
  <c r="AF19" i="1" s="1"/>
  <c r="R202" i="1"/>
  <c r="R205" i="1" s="1"/>
  <c r="AC202" i="1"/>
  <c r="AC205" i="1" s="1"/>
  <c r="F178" i="1"/>
  <c r="F181" i="1" s="1"/>
  <c r="Q178" i="1"/>
  <c r="Q181" i="1" s="1"/>
  <c r="T133" i="1"/>
  <c r="R82" i="1"/>
  <c r="R85" i="1" s="1"/>
  <c r="Y58" i="1"/>
  <c r="Y61" i="1" s="1"/>
  <c r="K58" i="1"/>
  <c r="K61" i="1" s="1"/>
  <c r="U34" i="1"/>
  <c r="U37" i="1" s="1"/>
  <c r="J34" i="1"/>
  <c r="J37" i="1" s="1"/>
  <c r="AC172" i="1"/>
  <c r="AC175" i="1" s="1"/>
  <c r="H172" i="1"/>
  <c r="H175" i="1" s="1"/>
  <c r="U175" i="1"/>
  <c r="M148" i="1"/>
  <c r="M151" i="1" s="1"/>
  <c r="M124" i="1"/>
  <c r="M127" i="1" s="1"/>
  <c r="N124" i="1"/>
  <c r="N127" i="1" s="1"/>
  <c r="K76" i="1"/>
  <c r="K79" i="1" s="1"/>
  <c r="AE76" i="1"/>
  <c r="AE79" i="1" s="1"/>
  <c r="Y52" i="1"/>
  <c r="Y55" i="1" s="1"/>
  <c r="AA28" i="1"/>
  <c r="AA31" i="1" s="1"/>
  <c r="K166" i="1"/>
  <c r="K169" i="1" s="1"/>
  <c r="K118" i="1"/>
  <c r="K121" i="1" s="1"/>
  <c r="Y94" i="1"/>
  <c r="Y97" i="1" s="1"/>
  <c r="AG97" i="1"/>
  <c r="AB70" i="1"/>
  <c r="O70" i="1"/>
  <c r="Y70" i="1"/>
  <c r="Y73" i="1" s="1"/>
  <c r="I46" i="1"/>
  <c r="I49" i="1" s="1"/>
  <c r="X22" i="1"/>
  <c r="X25" i="1" s="1"/>
  <c r="AA22" i="1"/>
  <c r="AA25" i="1" s="1"/>
  <c r="AF244" i="1"/>
  <c r="AF247" i="1" s="1"/>
  <c r="V220" i="1"/>
  <c r="V223" i="1" s="1"/>
  <c r="G220" i="1"/>
  <c r="AF10" i="1"/>
  <c r="AF13" i="1" s="1"/>
  <c r="AF8" i="1" a="1"/>
  <c r="AF8" i="1" s="1"/>
  <c r="AF12" i="1" s="1"/>
  <c r="V10" i="1"/>
  <c r="V13" i="1" s="1"/>
  <c r="V8" i="1" a="1"/>
  <c r="V8" i="1" s="1"/>
  <c r="V12" i="1" s="1"/>
  <c r="AF232" i="1"/>
  <c r="AF235" i="1" s="1"/>
  <c r="AF230" i="1" a="1"/>
  <c r="AF230" i="1" s="1"/>
  <c r="AF234" i="1" s="1"/>
  <c r="AG235" i="1"/>
  <c r="Q208" i="1"/>
  <c r="Q206" i="1" a="1"/>
  <c r="Q206" i="1" s="1"/>
  <c r="Q210" i="1" s="1"/>
  <c r="X184" i="1"/>
  <c r="X187" i="1" s="1"/>
  <c r="X182" i="1" a="1"/>
  <c r="X182" i="1" s="1"/>
  <c r="X186" i="1" s="1"/>
  <c r="J184" i="1"/>
  <c r="J187" i="1" s="1"/>
  <c r="J182" i="1" a="1"/>
  <c r="J182" i="1" s="1"/>
  <c r="J186" i="1" s="1"/>
  <c r="L187" i="1"/>
  <c r="L182" i="1" a="1"/>
  <c r="L182" i="1" s="1"/>
  <c r="L186" i="1" s="1"/>
  <c r="Q184" i="1"/>
  <c r="Q187" i="1" s="1"/>
  <c r="V184" i="1"/>
  <c r="V182" i="1" a="1"/>
  <c r="V182" i="1" s="1"/>
  <c r="V186" i="1" s="1"/>
  <c r="J160" i="1"/>
  <c r="J163" i="1" s="1"/>
  <c r="J158" i="1" a="1"/>
  <c r="J158" i="1" s="1"/>
  <c r="J162" i="1" s="1"/>
  <c r="F160" i="1"/>
  <c r="F163" i="1" s="1"/>
  <c r="F158" i="1" a="1"/>
  <c r="F158" i="1" s="1"/>
  <c r="F162" i="1" s="1"/>
  <c r="S163" i="1"/>
  <c r="AB136" i="1"/>
  <c r="AB139" i="1" s="1"/>
  <c r="AB134" i="1" a="1"/>
  <c r="AB134" i="1" s="1"/>
  <c r="AB138" i="1" s="1"/>
  <c r="H136" i="1"/>
  <c r="H139" i="1" s="1"/>
  <c r="H134" i="1" a="1"/>
  <c r="H134" i="1" s="1"/>
  <c r="H138" i="1" s="1"/>
  <c r="G136" i="1"/>
  <c r="G139" i="1" s="1"/>
  <c r="M136" i="1"/>
  <c r="M139" i="1" s="1"/>
  <c r="M134" i="1" a="1"/>
  <c r="M134" i="1" s="1"/>
  <c r="M138" i="1" s="1"/>
  <c r="R139" i="1"/>
  <c r="AF112" i="1"/>
  <c r="AF115" i="1" s="1"/>
  <c r="AF110" i="1" a="1"/>
  <c r="AF110" i="1" s="1"/>
  <c r="AF114" i="1" s="1"/>
  <c r="H112" i="1"/>
  <c r="H115" i="1" s="1"/>
  <c r="H110" i="1" a="1"/>
  <c r="H110" i="1" s="1"/>
  <c r="H114" i="1" s="1"/>
  <c r="AB112" i="1"/>
  <c r="AB115" i="1" s="1"/>
  <c r="AB110" i="1" a="1"/>
  <c r="AB110" i="1" s="1"/>
  <c r="AB114" i="1" s="1"/>
  <c r="F112" i="1"/>
  <c r="F115" i="1" s="1"/>
  <c r="AD115" i="1"/>
  <c r="AD110" i="1" a="1"/>
  <c r="AD110" i="1" s="1"/>
  <c r="AD114" i="1" s="1"/>
  <c r="Z115" i="1"/>
  <c r="S115" i="1"/>
  <c r="O88" i="1"/>
  <c r="AB88" i="1"/>
  <c r="AB91" i="1" s="1"/>
  <c r="AB86" i="1" a="1"/>
  <c r="AB86" i="1" s="1"/>
  <c r="AB90" i="1" s="1"/>
  <c r="U88" i="1"/>
  <c r="U91" i="1" s="1"/>
  <c r="T88" i="1"/>
  <c r="T91" i="1" s="1"/>
  <c r="T86" i="1" a="1"/>
  <c r="T86" i="1" s="1"/>
  <c r="T90" i="1" s="1"/>
  <c r="AC88" i="1"/>
  <c r="AC91" i="1" s="1"/>
  <c r="J88" i="1"/>
  <c r="J91" i="1" s="1"/>
  <c r="AG91" i="1"/>
  <c r="AE91" i="1"/>
  <c r="AF64" i="1"/>
  <c r="H64" i="1"/>
  <c r="H67" i="1" s="1"/>
  <c r="H62" i="1" a="1"/>
  <c r="H62" i="1" s="1"/>
  <c r="H66" i="1" s="1"/>
  <c r="U64" i="1"/>
  <c r="U67" i="1" s="1"/>
  <c r="P64" i="1"/>
  <c r="P67" i="1" s="1"/>
  <c r="AE64" i="1"/>
  <c r="AE67" i="1" s="1"/>
  <c r="S67" i="1"/>
  <c r="AB40" i="1"/>
  <c r="AB38" i="1" a="1"/>
  <c r="AB38" i="1" s="1"/>
  <c r="AB42" i="1" s="1"/>
  <c r="X40" i="1"/>
  <c r="X43" i="1" s="1"/>
  <c r="X38" i="1" a="1"/>
  <c r="X38" i="1" s="1"/>
  <c r="X42" i="1" s="1"/>
  <c r="R40" i="1"/>
  <c r="R43" i="1" s="1"/>
  <c r="U40" i="1"/>
  <c r="U43" i="1" s="1"/>
  <c r="Q43" i="1"/>
  <c r="J16" i="1"/>
  <c r="J19" i="1" s="1"/>
  <c r="Q16" i="1"/>
  <c r="Q19" i="1" s="1"/>
  <c r="AG19" i="1"/>
  <c r="X202" i="1"/>
  <c r="X205" i="1" s="1"/>
  <c r="X200" i="1" a="1"/>
  <c r="X200" i="1" s="1"/>
  <c r="X204" i="1" s="1"/>
  <c r="J202" i="1"/>
  <c r="J205" i="1" s="1"/>
  <c r="AB202" i="1"/>
  <c r="AB205" i="1" s="1"/>
  <c r="AB200" i="1" a="1"/>
  <c r="AB200" i="1" s="1"/>
  <c r="AB204" i="1" s="1"/>
  <c r="V202" i="1"/>
  <c r="V205" i="1" s="1"/>
  <c r="I202" i="1"/>
  <c r="I205" i="1" s="1"/>
  <c r="AD202" i="1"/>
  <c r="AD205" i="1" s="1"/>
  <c r="G202" i="1"/>
  <c r="G205" i="1" s="1"/>
  <c r="S181" i="1"/>
  <c r="AC178" i="1"/>
  <c r="AC181" i="1" s="1"/>
  <c r="AC176" i="1" a="1"/>
  <c r="AC176" i="1" s="1"/>
  <c r="AC180" i="1" s="1"/>
  <c r="AD178" i="1"/>
  <c r="AD181" i="1" s="1"/>
  <c r="M178" i="1"/>
  <c r="M181" i="1" s="1"/>
  <c r="M176" i="1" a="1"/>
  <c r="M176" i="1" s="1"/>
  <c r="M180" i="1" s="1"/>
  <c r="V178" i="1"/>
  <c r="N178" i="1"/>
  <c r="N181" i="1" s="1"/>
  <c r="T154" i="1"/>
  <c r="T157" i="1" s="1"/>
  <c r="T152" i="1" a="1"/>
  <c r="T152" i="1" s="1"/>
  <c r="T156" i="1" s="1"/>
  <c r="N154" i="1"/>
  <c r="N157" i="1" s="1"/>
  <c r="AA154" i="1"/>
  <c r="AA157" i="1" s="1"/>
  <c r="AF154" i="1"/>
  <c r="AF157" i="1" s="1"/>
  <c r="AF152" i="1" a="1"/>
  <c r="AF152" i="1" s="1"/>
  <c r="AF156" i="1" s="1"/>
  <c r="Q154" i="1"/>
  <c r="Q157" i="1" s="1"/>
  <c r="Q152" i="1" a="1"/>
  <c r="Q152" i="1" s="1"/>
  <c r="Q156" i="1" s="1"/>
  <c r="W154" i="1"/>
  <c r="W157" i="1" s="1"/>
  <c r="Q130" i="1"/>
  <c r="Q133" i="1" s="1"/>
  <c r="F130" i="1"/>
  <c r="F133" i="1" s="1"/>
  <c r="F128" i="1" a="1"/>
  <c r="F128" i="1" s="1"/>
  <c r="F132" i="1" s="1"/>
  <c r="S133" i="1"/>
  <c r="AF106" i="1"/>
  <c r="AF109" i="1" s="1"/>
  <c r="AA106" i="1"/>
  <c r="AA109" i="1" s="1"/>
  <c r="P106" i="1"/>
  <c r="G106" i="1"/>
  <c r="G109" i="1" s="1"/>
  <c r="U106" i="1"/>
  <c r="U109" i="1" s="1"/>
  <c r="AB109" i="1"/>
  <c r="T82" i="1"/>
  <c r="T85" i="1" s="1"/>
  <c r="G82" i="1"/>
  <c r="G85" i="1" s="1"/>
  <c r="AE82" i="1"/>
  <c r="AE85" i="1" s="1"/>
  <c r="AC82" i="1"/>
  <c r="AC85" i="1" s="1"/>
  <c r="J85" i="1"/>
  <c r="O85" i="1"/>
  <c r="T58" i="1"/>
  <c r="T61" i="1" s="1"/>
  <c r="T56" i="1" a="1"/>
  <c r="T56" i="1" s="1"/>
  <c r="T60" i="1" s="1"/>
  <c r="P58" i="1"/>
  <c r="P61" i="1" s="1"/>
  <c r="P56" i="1" a="1"/>
  <c r="P56" i="1" s="1"/>
  <c r="P60" i="1" s="1"/>
  <c r="AC58" i="1"/>
  <c r="AD61" i="1"/>
  <c r="AG61" i="1"/>
  <c r="L61" i="1"/>
  <c r="AD34" i="1"/>
  <c r="AD37" i="1" s="1"/>
  <c r="AE34" i="1"/>
  <c r="AE37" i="1" s="1"/>
  <c r="T37" i="1"/>
  <c r="R196" i="1"/>
  <c r="R199" i="1" s="1"/>
  <c r="R194" i="1" a="1"/>
  <c r="R194" i="1" s="1"/>
  <c r="R198" i="1" s="1"/>
  <c r="H196" i="1"/>
  <c r="H199" i="1" s="1"/>
  <c r="H194" i="1" a="1"/>
  <c r="H194" i="1" s="1"/>
  <c r="H198" i="1" s="1"/>
  <c r="AE194" i="1" a="1"/>
  <c r="AE194" i="1" s="1"/>
  <c r="AE198" i="1" s="1"/>
  <c r="AE196" i="1"/>
  <c r="AE199" i="1" s="1"/>
  <c r="J196" i="1"/>
  <c r="J199" i="1" s="1"/>
  <c r="J194" i="1" a="1"/>
  <c r="J194" i="1" s="1"/>
  <c r="J198" i="1" s="1"/>
  <c r="Q194" i="1" a="1"/>
  <c r="Q194" i="1" s="1"/>
  <c r="Q198" i="1" s="1"/>
  <c r="Q196" i="1"/>
  <c r="Q199" i="1" s="1"/>
  <c r="W172" i="1"/>
  <c r="W175" i="1" s="1"/>
  <c r="F172" i="1"/>
  <c r="F175" i="1" s="1"/>
  <c r="F170" i="1" a="1"/>
  <c r="F170" i="1" s="1"/>
  <c r="F174" i="1" s="1"/>
  <c r="Z170" i="1" a="1"/>
  <c r="Z170" i="1" s="1"/>
  <c r="Z174" i="1" s="1"/>
  <c r="Z175" i="1"/>
  <c r="AB146" i="1" a="1"/>
  <c r="AB146" i="1" s="1"/>
  <c r="AB150" i="1" s="1"/>
  <c r="AB148" i="1"/>
  <c r="AB151" i="1" s="1"/>
  <c r="T151" i="1"/>
  <c r="T146" i="1" a="1"/>
  <c r="T146" i="1" s="1"/>
  <c r="T150" i="1" s="1"/>
  <c r="V148" i="1"/>
  <c r="V151" i="1" s="1"/>
  <c r="V146" i="1" a="1"/>
  <c r="V146" i="1" s="1"/>
  <c r="V150" i="1" s="1"/>
  <c r="K146" i="1" a="1"/>
  <c r="K146" i="1" s="1"/>
  <c r="K150" i="1" s="1"/>
  <c r="K148" i="1"/>
  <c r="K151" i="1" s="1"/>
  <c r="G148" i="1"/>
  <c r="G151" i="1" s="1"/>
  <c r="G146" i="1" a="1"/>
  <c r="G146" i="1" s="1"/>
  <c r="G150" i="1" s="1"/>
  <c r="I124" i="1"/>
  <c r="I127" i="1" s="1"/>
  <c r="AB124" i="1"/>
  <c r="AB127" i="1" s="1"/>
  <c r="AB122" i="1" a="1"/>
  <c r="AB122" i="1" s="1"/>
  <c r="AB126" i="1" s="1"/>
  <c r="U122" i="1" a="1"/>
  <c r="U122" i="1" s="1"/>
  <c r="U126" i="1" s="1"/>
  <c r="U124" i="1"/>
  <c r="U127" i="1" s="1"/>
  <c r="H100" i="1"/>
  <c r="H103" i="1" s="1"/>
  <c r="H98" i="1" a="1"/>
  <c r="H98" i="1" s="1"/>
  <c r="H102" i="1" s="1"/>
  <c r="L98" i="1" a="1"/>
  <c r="L98" i="1" s="1"/>
  <c r="L102" i="1" s="1"/>
  <c r="L103" i="1"/>
  <c r="P74" i="1" a="1"/>
  <c r="P74" i="1" s="1"/>
  <c r="P78" i="1" s="1"/>
  <c r="P76" i="1"/>
  <c r="P79" i="1" s="1"/>
  <c r="F79" i="1"/>
  <c r="Z55" i="1"/>
  <c r="Z50" i="1" a="1"/>
  <c r="Z50" i="1" s="1"/>
  <c r="Z54" i="1" s="1"/>
  <c r="AC50" i="1" a="1"/>
  <c r="AC50" i="1" s="1"/>
  <c r="AC54" i="1" s="1"/>
  <c r="AC52" i="1"/>
  <c r="AC55" i="1" s="1"/>
  <c r="AF26" i="1" a="1"/>
  <c r="AF26" i="1" s="1"/>
  <c r="AF30" i="1" s="1"/>
  <c r="AF28" i="1"/>
  <c r="AF31" i="1" s="1"/>
  <c r="V26" i="1" a="1"/>
  <c r="V26" i="1" s="1"/>
  <c r="V30" i="1" s="1"/>
  <c r="V28" i="1"/>
  <c r="V31" i="1" s="1"/>
  <c r="AG26" i="1" a="1"/>
  <c r="AG26" i="1" s="1"/>
  <c r="AG30" i="1" s="1"/>
  <c r="AG31" i="1"/>
  <c r="J28" i="1"/>
  <c r="J31" i="1" s="1"/>
  <c r="O212" i="1" a="1"/>
  <c r="O212" i="1" s="1"/>
  <c r="O216" i="1" s="1"/>
  <c r="O214" i="1"/>
  <c r="O217" i="1" s="1"/>
  <c r="F212" i="1" a="1"/>
  <c r="F212" i="1" s="1"/>
  <c r="F216" i="1" s="1"/>
  <c r="F214" i="1"/>
  <c r="F217" i="1" s="1"/>
  <c r="J212" i="1" a="1"/>
  <c r="J212" i="1" s="1"/>
  <c r="J216" i="1" s="1"/>
  <c r="J214" i="1"/>
  <c r="J217" i="1" s="1"/>
  <c r="AG217" i="1"/>
  <c r="F188" i="1" a="1"/>
  <c r="F188" i="1" s="1"/>
  <c r="F192" i="1" s="1"/>
  <c r="H166" i="1"/>
  <c r="H169" i="1" s="1"/>
  <c r="H164" i="1" a="1"/>
  <c r="H164" i="1" s="1"/>
  <c r="H168" i="1" s="1"/>
  <c r="U140" i="1" a="1"/>
  <c r="U140" i="1" s="1"/>
  <c r="U144" i="1" s="1"/>
  <c r="U142" i="1"/>
  <c r="U145" i="1" s="1"/>
  <c r="S140" i="1" a="1"/>
  <c r="S140" i="1" s="1"/>
  <c r="S144" i="1" s="1"/>
  <c r="S145" i="1"/>
  <c r="M116" i="1" a="1"/>
  <c r="M116" i="1" s="1"/>
  <c r="M120" i="1" s="1"/>
  <c r="M118" i="1"/>
  <c r="M121" i="1" s="1"/>
  <c r="AA116" i="1" a="1"/>
  <c r="AA116" i="1" s="1"/>
  <c r="AA120" i="1" s="1"/>
  <c r="AA118" i="1"/>
  <c r="AA121" i="1" s="1"/>
  <c r="Y116" i="1" a="1"/>
  <c r="Y116" i="1" s="1"/>
  <c r="Y120" i="1" s="1"/>
  <c r="Y121" i="1"/>
  <c r="Q116" i="1" a="1"/>
  <c r="Q116" i="1" s="1"/>
  <c r="Q120" i="1" s="1"/>
  <c r="Q118" i="1"/>
  <c r="Q121" i="1" s="1"/>
  <c r="P10" i="1"/>
  <c r="P13" i="1" s="1"/>
  <c r="P8" i="1" a="1"/>
  <c r="P8" i="1" s="1"/>
  <c r="P12" i="1" s="1"/>
  <c r="N10" i="1"/>
  <c r="N13" i="1" s="1"/>
  <c r="N8" i="1" a="1"/>
  <c r="N8" i="1" s="1"/>
  <c r="N12" i="1" s="1"/>
  <c r="AB10" i="1"/>
  <c r="AB13" i="1" s="1"/>
  <c r="AB8" i="1" a="1"/>
  <c r="AB8" i="1" s="1"/>
  <c r="AB12" i="1" s="1"/>
  <c r="T10" i="1"/>
  <c r="T8" i="1" a="1"/>
  <c r="T8" i="1" s="1"/>
  <c r="T12" i="1" s="1"/>
  <c r="O10" i="1"/>
  <c r="O13" i="1" s="1"/>
  <c r="O8" i="1" a="1"/>
  <c r="O8" i="1" s="1"/>
  <c r="O12" i="1" s="1"/>
  <c r="AD10" i="1"/>
  <c r="AD8" i="1" a="1"/>
  <c r="AD8" i="1" s="1"/>
  <c r="AD12" i="1" s="1"/>
  <c r="J10" i="1"/>
  <c r="J13" i="1" s="1"/>
  <c r="J8" i="1" a="1"/>
  <c r="J8" i="1" s="1"/>
  <c r="J12" i="1" s="1"/>
  <c r="O232" i="1"/>
  <c r="H232" i="1"/>
  <c r="H235" i="1" s="1"/>
  <c r="H230" i="1" a="1"/>
  <c r="H230" i="1" s="1"/>
  <c r="H234" i="1" s="1"/>
  <c r="X232" i="1"/>
  <c r="X235" i="1" s="1"/>
  <c r="X230" i="1" a="1"/>
  <c r="X230" i="1" s="1"/>
  <c r="X234" i="1" s="1"/>
  <c r="G232" i="1"/>
  <c r="G235" i="1" s="1"/>
  <c r="M232" i="1"/>
  <c r="M235" i="1" s="1"/>
  <c r="Z235" i="1"/>
  <c r="AA235" i="1"/>
  <c r="Y235" i="1"/>
  <c r="AE235" i="1"/>
  <c r="R208" i="1"/>
  <c r="R211" i="1" s="1"/>
  <c r="AD208" i="1"/>
  <c r="AD211" i="1" s="1"/>
  <c r="F208" i="1"/>
  <c r="F211" i="1" s="1"/>
  <c r="Y208" i="1"/>
  <c r="Y211" i="1" s="1"/>
  <c r="Y206" i="1" a="1"/>
  <c r="Y206" i="1" s="1"/>
  <c r="Y210" i="1" s="1"/>
  <c r="W211" i="1"/>
  <c r="AG211" i="1"/>
  <c r="Y184" i="1"/>
  <c r="Y187" i="1" s="1"/>
  <c r="AD184" i="1"/>
  <c r="AD187" i="1" s="1"/>
  <c r="AD182" i="1" a="1"/>
  <c r="AD182" i="1" s="1"/>
  <c r="AD186" i="1" s="1"/>
  <c r="AA184" i="1"/>
  <c r="AA187" i="1" s="1"/>
  <c r="AA182" i="1" a="1"/>
  <c r="AA182" i="1" s="1"/>
  <c r="AA186" i="1" s="1"/>
  <c r="N184" i="1"/>
  <c r="N187" i="1" s="1"/>
  <c r="N182" i="1" a="1"/>
  <c r="N182" i="1" s="1"/>
  <c r="N186" i="1" s="1"/>
  <c r="AG187" i="1"/>
  <c r="AF160" i="1"/>
  <c r="AF163" i="1" s="1"/>
  <c r="AB160" i="1"/>
  <c r="AB163" i="1" s="1"/>
  <c r="K160" i="1"/>
  <c r="K163" i="1" s="1"/>
  <c r="AD160" i="1"/>
  <c r="AD163" i="1" s="1"/>
  <c r="AD158" i="1" a="1"/>
  <c r="AD158" i="1" s="1"/>
  <c r="AD162" i="1" s="1"/>
  <c r="I160" i="1"/>
  <c r="I163" i="1" s="1"/>
  <c r="AF136" i="1"/>
  <c r="AF139" i="1" s="1"/>
  <c r="AF134" i="1" a="1"/>
  <c r="AF134" i="1" s="1"/>
  <c r="AF138" i="1" s="1"/>
  <c r="X136" i="1"/>
  <c r="X139" i="1" s="1"/>
  <c r="X134" i="1" a="1"/>
  <c r="X134" i="1" s="1"/>
  <c r="X138" i="1" s="1"/>
  <c r="K136" i="1"/>
  <c r="K139" i="1" s="1"/>
  <c r="I136" i="1"/>
  <c r="I139" i="1" s="1"/>
  <c r="AG139" i="1"/>
  <c r="O112" i="1"/>
  <c r="O115" i="1" s="1"/>
  <c r="X112" i="1"/>
  <c r="X115" i="1" s="1"/>
  <c r="X110" i="1" a="1"/>
  <c r="X110" i="1" s="1"/>
  <c r="X114" i="1" s="1"/>
  <c r="G112" i="1"/>
  <c r="P112" i="1"/>
  <c r="P110" i="1" a="1"/>
  <c r="P110" i="1" s="1"/>
  <c r="P114" i="1" s="1"/>
  <c r="V112" i="1"/>
  <c r="V115" i="1" s="1"/>
  <c r="Y112" i="1"/>
  <c r="Y115" i="1" s="1"/>
  <c r="P115" i="1"/>
  <c r="U115" i="1"/>
  <c r="K115" i="1"/>
  <c r="G115" i="1"/>
  <c r="N88" i="1"/>
  <c r="N91" i="1" s="1"/>
  <c r="X88" i="1"/>
  <c r="X91" i="1" s="1"/>
  <c r="AA88" i="1"/>
  <c r="AF88" i="1"/>
  <c r="AF91" i="1" s="1"/>
  <c r="M88" i="1"/>
  <c r="M91" i="1" s="1"/>
  <c r="V88" i="1"/>
  <c r="V91" i="1" s="1"/>
  <c r="AA91" i="1"/>
  <c r="S91" i="1"/>
  <c r="AC64" i="1"/>
  <c r="AC67" i="1" s="1"/>
  <c r="AD64" i="1"/>
  <c r="AD67" i="1" s="1"/>
  <c r="T64" i="1"/>
  <c r="T67" i="1" s="1"/>
  <c r="O64" i="1"/>
  <c r="O67" i="1" s="1"/>
  <c r="Y64" i="1"/>
  <c r="Y67" i="1" s="1"/>
  <c r="L67" i="1"/>
  <c r="L62" i="1" a="1"/>
  <c r="L62" i="1" s="1"/>
  <c r="L66" i="1" s="1"/>
  <c r="N64" i="1"/>
  <c r="N67" i="1" s="1"/>
  <c r="K64" i="1"/>
  <c r="K67" i="1" s="1"/>
  <c r="M64" i="1"/>
  <c r="M67" i="1" s="1"/>
  <c r="AA67" i="1"/>
  <c r="T40" i="1"/>
  <c r="T43" i="1" s="1"/>
  <c r="T38" i="1" a="1"/>
  <c r="T38" i="1" s="1"/>
  <c r="T42" i="1" s="1"/>
  <c r="AD40" i="1"/>
  <c r="AD43" i="1" s="1"/>
  <c r="AA40" i="1"/>
  <c r="AA43" i="1" s="1"/>
  <c r="H40" i="1"/>
  <c r="H43" i="1" s="1"/>
  <c r="G40" i="1"/>
  <c r="G43" i="1" s="1"/>
  <c r="L43" i="1"/>
  <c r="X16" i="1"/>
  <c r="X19" i="1" s="1"/>
  <c r="AA16" i="1"/>
  <c r="AA19" i="1" s="1"/>
  <c r="T16" i="1"/>
  <c r="T19" i="1" s="1"/>
  <c r="V16" i="1"/>
  <c r="V19" i="1" s="1"/>
  <c r="I16" i="1"/>
  <c r="I19" i="1" s="1"/>
  <c r="Y19" i="1"/>
  <c r="H202" i="1"/>
  <c r="H205" i="1" s="1"/>
  <c r="H200" i="1" a="1"/>
  <c r="H200" i="1" s="1"/>
  <c r="H204" i="1" s="1"/>
  <c r="T202" i="1"/>
  <c r="T205" i="1" s="1"/>
  <c r="T200" i="1" a="1"/>
  <c r="T200" i="1" s="1"/>
  <c r="T204" i="1" s="1"/>
  <c r="K202" i="1"/>
  <c r="K205" i="1" s="1"/>
  <c r="U202" i="1"/>
  <c r="U205" i="1" s="1"/>
  <c r="Y205" i="1"/>
  <c r="L205" i="1"/>
  <c r="AB178" i="1"/>
  <c r="AB181" i="1" s="1"/>
  <c r="AB176" i="1" a="1"/>
  <c r="AB176" i="1" s="1"/>
  <c r="AB180" i="1" s="1"/>
  <c r="I178" i="1"/>
  <c r="I181" i="1" s="1"/>
  <c r="I176" i="1" a="1"/>
  <c r="I176" i="1" s="1"/>
  <c r="I180" i="1" s="1"/>
  <c r="Z181" i="1"/>
  <c r="Z176" i="1" a="1"/>
  <c r="Z176" i="1" s="1"/>
  <c r="Z180" i="1" s="1"/>
  <c r="G178" i="1"/>
  <c r="G181" i="1" s="1"/>
  <c r="J178" i="1"/>
  <c r="J181" i="1" s="1"/>
  <c r="Y178" i="1"/>
  <c r="Y181" i="1" s="1"/>
  <c r="AG181" i="1"/>
  <c r="M154" i="1"/>
  <c r="M157" i="1" s="1"/>
  <c r="M152" i="1" a="1"/>
  <c r="M152" i="1" s="1"/>
  <c r="M156" i="1" s="1"/>
  <c r="AE154" i="1"/>
  <c r="AE157" i="1" s="1"/>
  <c r="P154" i="1"/>
  <c r="P157" i="1" s="1"/>
  <c r="P152" i="1" a="1"/>
  <c r="P152" i="1" s="1"/>
  <c r="P156" i="1" s="1"/>
  <c r="K154" i="1"/>
  <c r="K157" i="1" s="1"/>
  <c r="AG157" i="1"/>
  <c r="AF130" i="1"/>
  <c r="AF133" i="1" s="1"/>
  <c r="AF128" i="1" a="1"/>
  <c r="AF128" i="1" s="1"/>
  <c r="AF132" i="1" s="1"/>
  <c r="H130" i="1"/>
  <c r="H133" i="1" s="1"/>
  <c r="M130" i="1"/>
  <c r="M133" i="1" s="1"/>
  <c r="V130" i="1"/>
  <c r="V133" i="1" s="1"/>
  <c r="V128" i="1" a="1"/>
  <c r="V128" i="1" s="1"/>
  <c r="V132" i="1" s="1"/>
  <c r="I106" i="1"/>
  <c r="I109" i="1" s="1"/>
  <c r="AD106" i="1"/>
  <c r="AD109" i="1" s="1"/>
  <c r="K109" i="1"/>
  <c r="Z109" i="1"/>
  <c r="Y109" i="1"/>
  <c r="AC109" i="1"/>
  <c r="Y82" i="1"/>
  <c r="Y85" i="1" s="1"/>
  <c r="P82" i="1"/>
  <c r="P85" i="1" s="1"/>
  <c r="M82" i="1"/>
  <c r="M85" i="1" s="1"/>
  <c r="AF82" i="1"/>
  <c r="AF85" i="1" s="1"/>
  <c r="F82" i="1"/>
  <c r="F85" i="1" s="1"/>
  <c r="K82" i="1"/>
  <c r="K85" i="1" s="1"/>
  <c r="AD82" i="1"/>
  <c r="AD85" i="1" s="1"/>
  <c r="Q82" i="1"/>
  <c r="Q85" i="1" s="1"/>
  <c r="AG85" i="1"/>
  <c r="AF58" i="1"/>
  <c r="AF61" i="1" s="1"/>
  <c r="AF56" i="1" a="1"/>
  <c r="AF56" i="1" s="1"/>
  <c r="AF60" i="1" s="1"/>
  <c r="AA58" i="1"/>
  <c r="AA61" i="1" s="1"/>
  <c r="AE58" i="1"/>
  <c r="AE61" i="1" s="1"/>
  <c r="W58" i="1"/>
  <c r="W61" i="1" s="1"/>
  <c r="G58" i="1"/>
  <c r="G61" i="1" s="1"/>
  <c r="F61" i="1"/>
  <c r="I61" i="1"/>
  <c r="X34" i="1"/>
  <c r="X37" i="1" s="1"/>
  <c r="AF34" i="1"/>
  <c r="AF37" i="1" s="1"/>
  <c r="N34" i="1"/>
  <c r="N37" i="1" s="1"/>
  <c r="Y34" i="1"/>
  <c r="Y37" i="1" s="1"/>
  <c r="Z37" i="1"/>
  <c r="Z32" i="1" a="1"/>
  <c r="Z32" i="1" s="1"/>
  <c r="Z36" i="1" s="1"/>
  <c r="K34" i="1"/>
  <c r="K37" i="1" s="1"/>
  <c r="AA37" i="1"/>
  <c r="AB196" i="1"/>
  <c r="AB199" i="1" s="1"/>
  <c r="AB194" i="1" a="1"/>
  <c r="AB194" i="1" s="1"/>
  <c r="AB198" i="1" s="1"/>
  <c r="W199" i="1"/>
  <c r="W194" i="1" a="1"/>
  <c r="W194" i="1" s="1"/>
  <c r="W198" i="1" s="1"/>
  <c r="AA199" i="1"/>
  <c r="AA194" i="1" a="1"/>
  <c r="AA194" i="1" s="1"/>
  <c r="AA198" i="1" s="1"/>
  <c r="X196" i="1"/>
  <c r="X199" i="1" s="1"/>
  <c r="X194" i="1" a="1"/>
  <c r="X194" i="1" s="1"/>
  <c r="X198" i="1" s="1"/>
  <c r="AD196" i="1"/>
  <c r="AD199" i="1" s="1"/>
  <c r="AD194" i="1" a="1"/>
  <c r="AD194" i="1" s="1"/>
  <c r="AD198" i="1" s="1"/>
  <c r="AC194" i="1" a="1"/>
  <c r="AC194" i="1" s="1"/>
  <c r="AC198" i="1" s="1"/>
  <c r="AC199" i="1"/>
  <c r="N196" i="1"/>
  <c r="N199" i="1" s="1"/>
  <c r="N194" i="1" a="1"/>
  <c r="N194" i="1" s="1"/>
  <c r="N198" i="1" s="1"/>
  <c r="U199" i="1"/>
  <c r="J172" i="1"/>
  <c r="J175" i="1" s="1"/>
  <c r="J170" i="1" a="1"/>
  <c r="J170" i="1" s="1"/>
  <c r="J174" i="1" s="1"/>
  <c r="Q170" i="1" a="1"/>
  <c r="Q170" i="1" s="1"/>
  <c r="Q174" i="1" s="1"/>
  <c r="Q172" i="1"/>
  <c r="Q175" i="1" s="1"/>
  <c r="AE172" i="1"/>
  <c r="M172" i="1"/>
  <c r="M175" i="1" s="1"/>
  <c r="K170" i="1" a="1"/>
  <c r="K170" i="1" s="1"/>
  <c r="K174" i="1" s="1"/>
  <c r="K172" i="1"/>
  <c r="K175" i="1" s="1"/>
  <c r="AE175" i="1"/>
  <c r="L151" i="1"/>
  <c r="L146" i="1" a="1"/>
  <c r="L146" i="1" s="1"/>
  <c r="L150" i="1" s="1"/>
  <c r="AC148" i="1"/>
  <c r="AC151" i="1" s="1"/>
  <c r="H146" i="1" a="1"/>
  <c r="H146" i="1" s="1"/>
  <c r="H150" i="1" s="1"/>
  <c r="H151" i="1"/>
  <c r="N148" i="1"/>
  <c r="N151" i="1" s="1"/>
  <c r="N146" i="1" a="1"/>
  <c r="N146" i="1" s="1"/>
  <c r="N150" i="1" s="1"/>
  <c r="P124" i="1"/>
  <c r="P127" i="1" s="1"/>
  <c r="P122" i="1" a="1"/>
  <c r="P122" i="1" s="1"/>
  <c r="P126" i="1" s="1"/>
  <c r="K122" i="1" a="1"/>
  <c r="K122" i="1" s="1"/>
  <c r="K126" i="1" s="1"/>
  <c r="K124" i="1"/>
  <c r="K127" i="1" s="1"/>
  <c r="AG127" i="1"/>
  <c r="AB100" i="1"/>
  <c r="AB103" i="1" s="1"/>
  <c r="AB98" i="1" a="1"/>
  <c r="AB98" i="1" s="1"/>
  <c r="AB102" i="1" s="1"/>
  <c r="AG98" i="1" a="1"/>
  <c r="AG98" i="1" s="1"/>
  <c r="AG102" i="1" s="1"/>
  <c r="AG103" i="1"/>
  <c r="G98" i="1" a="1"/>
  <c r="G98" i="1" s="1"/>
  <c r="G102" i="1" s="1"/>
  <c r="G100" i="1"/>
  <c r="G103" i="1" s="1"/>
  <c r="AB74" i="1" a="1"/>
  <c r="AB74" i="1" s="1"/>
  <c r="AB78" i="1" s="1"/>
  <c r="AB76" i="1"/>
  <c r="AB79" i="1" s="1"/>
  <c r="Y26" i="1" a="1"/>
  <c r="Y26" i="1" s="1"/>
  <c r="Y30" i="1" s="1"/>
  <c r="Y28" i="1"/>
  <c r="Y31" i="1" s="1"/>
  <c r="AE26" i="1" a="1"/>
  <c r="AE26" i="1" s="1"/>
  <c r="AE30" i="1" s="1"/>
  <c r="AE31" i="1"/>
  <c r="T214" i="1"/>
  <c r="T217" i="1" s="1"/>
  <c r="T212" i="1" a="1"/>
  <c r="T212" i="1" s="1"/>
  <c r="T216" i="1" s="1"/>
  <c r="U212" i="1" a="1"/>
  <c r="U212" i="1" s="1"/>
  <c r="U216" i="1" s="1"/>
  <c r="U214" i="1"/>
  <c r="U217" i="1" s="1"/>
  <c r="AE214" i="1"/>
  <c r="AE217" i="1" s="1"/>
  <c r="R214" i="1"/>
  <c r="R217" i="1" s="1"/>
  <c r="F190" i="1"/>
  <c r="F193" i="1" s="1"/>
  <c r="R142" i="1"/>
  <c r="R145" i="1" s="1"/>
  <c r="R140" i="1" a="1"/>
  <c r="R140" i="1" s="1"/>
  <c r="R144" i="1" s="1"/>
  <c r="G140" i="1" a="1"/>
  <c r="G140" i="1" s="1"/>
  <c r="G144" i="1" s="1"/>
  <c r="G142" i="1"/>
  <c r="G145" i="1" s="1"/>
  <c r="AD142" i="1"/>
  <c r="AD145" i="1" s="1"/>
  <c r="AD140" i="1" a="1"/>
  <c r="AD140" i="1" s="1"/>
  <c r="AD144" i="1" s="1"/>
  <c r="P145" i="1"/>
  <c r="X116" i="1" a="1"/>
  <c r="X116" i="1" s="1"/>
  <c r="X120" i="1" s="1"/>
  <c r="X118" i="1"/>
  <c r="X121" i="1" s="1"/>
  <c r="H118" i="1"/>
  <c r="H121" i="1" s="1"/>
  <c r="T116" i="1" a="1"/>
  <c r="T116" i="1" s="1"/>
  <c r="T120" i="1" s="1"/>
  <c r="T118" i="1"/>
  <c r="T121" i="1" s="1"/>
  <c r="P116" i="1" a="1"/>
  <c r="P116" i="1" s="1"/>
  <c r="P120" i="1" s="1"/>
  <c r="P118" i="1"/>
  <c r="P121" i="1" s="1"/>
  <c r="I116" i="1" a="1"/>
  <c r="I116" i="1" s="1"/>
  <c r="I120" i="1" s="1"/>
  <c r="I118" i="1"/>
  <c r="I121" i="1" s="1"/>
  <c r="AA92" i="1" a="1"/>
  <c r="AA92" i="1" s="1"/>
  <c r="AA96" i="1" s="1"/>
  <c r="AA94" i="1"/>
  <c r="AA97" i="1" s="1"/>
  <c r="W92" i="1" a="1"/>
  <c r="W92" i="1" s="1"/>
  <c r="W96" i="1" s="1"/>
  <c r="W97" i="1"/>
  <c r="Q10" i="1"/>
  <c r="Q8" i="1" a="1"/>
  <c r="Q8" i="1" s="1"/>
  <c r="Q12" i="1" s="1"/>
  <c r="F10" i="1"/>
  <c r="F8" i="1" a="1"/>
  <c r="F8" i="1" s="1"/>
  <c r="X10" i="1"/>
  <c r="X13" i="1" s="1"/>
  <c r="X8" i="1" a="1"/>
  <c r="X8" i="1" s="1"/>
  <c r="X12" i="1" s="1"/>
  <c r="AA10" i="1"/>
  <c r="AA13" i="1" s="1"/>
  <c r="AA8" i="1" a="1"/>
  <c r="AA8" i="1" s="1"/>
  <c r="U10" i="1"/>
  <c r="U13" i="1" s="1"/>
  <c r="U8" i="1" a="1"/>
  <c r="U8" i="1" s="1"/>
  <c r="U12" i="1" s="1"/>
  <c r="AD256" i="1"/>
  <c r="AD259" i="1" s="1"/>
  <c r="AD254" i="1" a="1"/>
  <c r="AD254" i="1" s="1"/>
  <c r="AD258" i="1" s="1"/>
  <c r="P232" i="1"/>
  <c r="P235" i="1" s="1"/>
  <c r="P230" i="1" a="1"/>
  <c r="P230" i="1" s="1"/>
  <c r="P234" i="1" s="1"/>
  <c r="AB232" i="1"/>
  <c r="AB235" i="1" s="1"/>
  <c r="AB230" i="1" a="1"/>
  <c r="AB230" i="1" s="1"/>
  <c r="AB234" i="1" s="1"/>
  <c r="S235" i="1"/>
  <c r="N208" i="1"/>
  <c r="N211" i="1" s="1"/>
  <c r="J208" i="1"/>
  <c r="J211" i="1" s="1"/>
  <c r="M208" i="1"/>
  <c r="M211" i="1" s="1"/>
  <c r="M206" i="1" a="1"/>
  <c r="M206" i="1" s="1"/>
  <c r="M210" i="1" s="1"/>
  <c r="R184" i="1"/>
  <c r="R187" i="1" s="1"/>
  <c r="R182" i="1" a="1"/>
  <c r="R182" i="1" s="1"/>
  <c r="R186" i="1" s="1"/>
  <c r="K187" i="1"/>
  <c r="K182" i="1" a="1"/>
  <c r="K182" i="1" s="1"/>
  <c r="K186" i="1" s="1"/>
  <c r="W184" i="1"/>
  <c r="W187" i="1" s="1"/>
  <c r="T160" i="1"/>
  <c r="T163" i="1" s="1"/>
  <c r="V160" i="1"/>
  <c r="V163" i="1" s="1"/>
  <c r="V158" i="1" a="1"/>
  <c r="V158" i="1" s="1"/>
  <c r="V162" i="1" s="1"/>
  <c r="N160" i="1"/>
  <c r="N163" i="1" s="1"/>
  <c r="N158" i="1" a="1"/>
  <c r="N158" i="1" s="1"/>
  <c r="N162" i="1" s="1"/>
  <c r="Z163" i="1"/>
  <c r="T136" i="1"/>
  <c r="T139" i="1" s="1"/>
  <c r="T134" i="1" a="1"/>
  <c r="T134" i="1" s="1"/>
  <c r="T138" i="1" s="1"/>
  <c r="P136" i="1"/>
  <c r="P139" i="1" s="1"/>
  <c r="P134" i="1" a="1"/>
  <c r="P134" i="1" s="1"/>
  <c r="P138" i="1" s="1"/>
  <c r="J110" i="1" a="1"/>
  <c r="J110" i="1" s="1"/>
  <c r="J114" i="1" s="1"/>
  <c r="N115" i="1"/>
  <c r="N110" i="1" a="1"/>
  <c r="N110" i="1" s="1"/>
  <c r="N114" i="1" s="1"/>
  <c r="P88" i="1"/>
  <c r="P91" i="1" s="1"/>
  <c r="O91" i="1"/>
  <c r="P202" i="1"/>
  <c r="P205" i="1" s="1"/>
  <c r="P200" i="1" a="1"/>
  <c r="P200" i="1" s="1"/>
  <c r="P204" i="1" s="1"/>
  <c r="Q205" i="1"/>
  <c r="AF178" i="1"/>
  <c r="AF181" i="1" s="1"/>
  <c r="AF176" i="1" a="1"/>
  <c r="AF176" i="1" s="1"/>
  <c r="AF180" i="1" s="1"/>
  <c r="X178" i="1"/>
  <c r="X181" i="1" s="1"/>
  <c r="X176" i="1" a="1"/>
  <c r="X176" i="1" s="1"/>
  <c r="X180" i="1" s="1"/>
  <c r="H178" i="1"/>
  <c r="H181" i="1" s="1"/>
  <c r="H176" i="1" a="1"/>
  <c r="H176" i="1" s="1"/>
  <c r="H180" i="1" s="1"/>
  <c r="H154" i="1"/>
  <c r="H157" i="1" s="1"/>
  <c r="H152" i="1" a="1"/>
  <c r="H152" i="1" s="1"/>
  <c r="H156" i="1" s="1"/>
  <c r="AB154" i="1"/>
  <c r="AB157" i="1" s="1"/>
  <c r="AB152" i="1" a="1"/>
  <c r="AB152" i="1" s="1"/>
  <c r="AB156" i="1" s="1"/>
  <c r="I154" i="1"/>
  <c r="I157" i="1" s="1"/>
  <c r="I152" i="1" a="1"/>
  <c r="I152" i="1" s="1"/>
  <c r="I156" i="1" s="1"/>
  <c r="AC154" i="1"/>
  <c r="AC157" i="1" s="1"/>
  <c r="AC152" i="1" a="1"/>
  <c r="AC152" i="1" s="1"/>
  <c r="AC156" i="1" s="1"/>
  <c r="R130" i="1"/>
  <c r="R133" i="1" s="1"/>
  <c r="R128" i="1" a="1"/>
  <c r="R128" i="1" s="1"/>
  <c r="R132" i="1" s="1"/>
  <c r="J130" i="1"/>
  <c r="J133" i="1" s="1"/>
  <c r="J128" i="1" a="1"/>
  <c r="J128" i="1" s="1"/>
  <c r="J132" i="1" s="1"/>
  <c r="N130" i="1"/>
  <c r="N133" i="1" s="1"/>
  <c r="N128" i="1" a="1"/>
  <c r="N128" i="1" s="1"/>
  <c r="N132" i="1" s="1"/>
  <c r="P109" i="1"/>
  <c r="H82" i="1"/>
  <c r="H85" i="1" s="1"/>
  <c r="H80" i="1" a="1"/>
  <c r="H80" i="1" s="1"/>
  <c r="H84" i="1" s="1"/>
  <c r="H58" i="1"/>
  <c r="H61" i="1" s="1"/>
  <c r="H56" i="1" a="1"/>
  <c r="H56" i="1" s="1"/>
  <c r="H60" i="1" s="1"/>
  <c r="AB58" i="1"/>
  <c r="AB61" i="1" s="1"/>
  <c r="AB56" i="1" a="1"/>
  <c r="AB56" i="1" s="1"/>
  <c r="AB60" i="1" s="1"/>
  <c r="J61" i="1"/>
  <c r="AC61" i="1"/>
  <c r="I34" i="1"/>
  <c r="I37" i="1" s="1"/>
  <c r="O34" i="1"/>
  <c r="O37" i="1" s="1"/>
  <c r="F34" i="1"/>
  <c r="F37" i="1" s="1"/>
  <c r="V34" i="1"/>
  <c r="V37" i="1" s="1"/>
  <c r="M34" i="1"/>
  <c r="M37" i="1" s="1"/>
  <c r="L37" i="1"/>
  <c r="W37" i="1"/>
  <c r="L199" i="1"/>
  <c r="AG194" i="1" a="1"/>
  <c r="AG194" i="1" s="1"/>
  <c r="AG198" i="1" s="1"/>
  <c r="AG199" i="1"/>
  <c r="AF194" i="1" a="1"/>
  <c r="AF194" i="1" s="1"/>
  <c r="AF198" i="1" s="1"/>
  <c r="AF196" i="1"/>
  <c r="AF199" i="1" s="1"/>
  <c r="F196" i="1"/>
  <c r="F199" i="1" s="1"/>
  <c r="F194" i="1" a="1"/>
  <c r="F194" i="1" s="1"/>
  <c r="Z199" i="1"/>
  <c r="T172" i="1"/>
  <c r="T175" i="1" s="1"/>
  <c r="S170" i="1" a="1"/>
  <c r="S170" i="1" s="1"/>
  <c r="S174" i="1" s="1"/>
  <c r="S175" i="1"/>
  <c r="R172" i="1"/>
  <c r="R175" i="1" s="1"/>
  <c r="R170" i="1" a="1"/>
  <c r="R170" i="1" s="1"/>
  <c r="R174" i="1" s="1"/>
  <c r="Y170" i="1" a="1"/>
  <c r="Y170" i="1" s="1"/>
  <c r="Y174" i="1" s="1"/>
  <c r="Y175" i="1"/>
  <c r="I170" i="1" a="1"/>
  <c r="I170" i="1" s="1"/>
  <c r="I174" i="1" s="1"/>
  <c r="I175" i="1"/>
  <c r="AG170" i="1" a="1"/>
  <c r="AG170" i="1" s="1"/>
  <c r="AG174" i="1" s="1"/>
  <c r="AG175" i="1"/>
  <c r="X151" i="1"/>
  <c r="X146" i="1" a="1"/>
  <c r="X146" i="1" s="1"/>
  <c r="X150" i="1" s="1"/>
  <c r="AA148" i="1"/>
  <c r="AA151" i="1" s="1"/>
  <c r="Q146" i="1" a="1"/>
  <c r="Q146" i="1" s="1"/>
  <c r="Q150" i="1" s="1"/>
  <c r="Q148" i="1"/>
  <c r="Q151" i="1" s="1"/>
  <c r="W148" i="1"/>
  <c r="W151" i="1" s="1"/>
  <c r="Y146" i="1" a="1"/>
  <c r="Y146" i="1" s="1"/>
  <c r="Y150" i="1" s="1"/>
  <c r="Y148" i="1"/>
  <c r="Y151" i="1" s="1"/>
  <c r="O122" i="1" a="1"/>
  <c r="O122" i="1" s="1"/>
  <c r="O126" i="1" s="1"/>
  <c r="O124" i="1"/>
  <c r="O127" i="1" s="1"/>
  <c r="AA122" i="1" a="1"/>
  <c r="AA122" i="1" s="1"/>
  <c r="AA126" i="1" s="1"/>
  <c r="AA124" i="1"/>
  <c r="AA127" i="1" s="1"/>
  <c r="H124" i="1"/>
  <c r="H127" i="1" s="1"/>
  <c r="H122" i="1" a="1"/>
  <c r="H122" i="1" s="1"/>
  <c r="H126" i="1" s="1"/>
  <c r="AD124" i="1"/>
  <c r="AD127" i="1" s="1"/>
  <c r="N103" i="1"/>
  <c r="N98" i="1" a="1"/>
  <c r="N98" i="1" s="1"/>
  <c r="N102" i="1" s="1"/>
  <c r="Q100" i="1"/>
  <c r="Q103" i="1" s="1"/>
  <c r="V98" i="1" a="1"/>
  <c r="V98" i="1" s="1"/>
  <c r="V102" i="1" s="1"/>
  <c r="V100" i="1"/>
  <c r="V103" i="1" s="1"/>
  <c r="R98" i="1" a="1"/>
  <c r="R98" i="1" s="1"/>
  <c r="R102" i="1" s="1"/>
  <c r="R100" i="1"/>
  <c r="R103" i="1" s="1"/>
  <c r="AD98" i="1" a="1"/>
  <c r="AD98" i="1" s="1"/>
  <c r="AD102" i="1" s="1"/>
  <c r="AD100" i="1"/>
  <c r="AD103" i="1" s="1"/>
  <c r="S103" i="1"/>
  <c r="T74" i="1" a="1"/>
  <c r="T74" i="1" s="1"/>
  <c r="T78" i="1" s="1"/>
  <c r="T76" i="1"/>
  <c r="T79" i="1" s="1"/>
  <c r="R74" i="1" a="1"/>
  <c r="R74" i="1" s="1"/>
  <c r="R78" i="1" s="1"/>
  <c r="R76" i="1"/>
  <c r="R79" i="1" s="1"/>
  <c r="AA74" i="1" a="1"/>
  <c r="AA74" i="1" s="1"/>
  <c r="AA78" i="1" s="1"/>
  <c r="AA76" i="1"/>
  <c r="AA79" i="1" s="1"/>
  <c r="Y76" i="1"/>
  <c r="Y79" i="1" s="1"/>
  <c r="X50" i="1" a="1"/>
  <c r="X50" i="1" s="1"/>
  <c r="X54" i="1" s="1"/>
  <c r="X52" i="1"/>
  <c r="X55" i="1" s="1"/>
  <c r="O50" i="1" a="1"/>
  <c r="O50" i="1" s="1"/>
  <c r="O54" i="1" s="1"/>
  <c r="O52" i="1"/>
  <c r="O55" i="1" s="1"/>
  <c r="H26" i="1" a="1"/>
  <c r="H26" i="1" s="1"/>
  <c r="H30" i="1" s="1"/>
  <c r="H28" i="1"/>
  <c r="H31" i="1" s="1"/>
  <c r="K28" i="1"/>
  <c r="K31" i="1" s="1"/>
  <c r="K26" i="1" a="1"/>
  <c r="K26" i="1" s="1"/>
  <c r="K30" i="1" s="1"/>
  <c r="O26" i="1" a="1"/>
  <c r="O26" i="1" s="1"/>
  <c r="O30" i="1" s="1"/>
  <c r="O28" i="1"/>
  <c r="O31" i="1" s="1"/>
  <c r="M28" i="1"/>
  <c r="M31" i="1" s="1"/>
  <c r="M26" i="1" a="1"/>
  <c r="M26" i="1" s="1"/>
  <c r="M30" i="1" s="1"/>
  <c r="AF214" i="1"/>
  <c r="AF217" i="1" s="1"/>
  <c r="AF212" i="1" a="1"/>
  <c r="AF212" i="1" s="1"/>
  <c r="AF216" i="1" s="1"/>
  <c r="W212" i="1" a="1"/>
  <c r="W212" i="1" s="1"/>
  <c r="W216" i="1" s="1"/>
  <c r="W217" i="1"/>
  <c r="L217" i="1"/>
  <c r="T140" i="1" a="1"/>
  <c r="T140" i="1" s="1"/>
  <c r="T144" i="1" s="1"/>
  <c r="T142" i="1"/>
  <c r="T145" i="1" s="1"/>
  <c r="AF140" i="1" a="1"/>
  <c r="AF140" i="1" s="1"/>
  <c r="AF144" i="1" s="1"/>
  <c r="AF142" i="1"/>
  <c r="AF145" i="1" s="1"/>
  <c r="AC140" i="1" a="1"/>
  <c r="AC140" i="1" s="1"/>
  <c r="AC144" i="1" s="1"/>
  <c r="AC142" i="1"/>
  <c r="AC145" i="1" s="1"/>
  <c r="M142" i="1"/>
  <c r="M145" i="1" s="1"/>
  <c r="AE116" i="1" a="1"/>
  <c r="AE116" i="1" s="1"/>
  <c r="AE120" i="1" s="1"/>
  <c r="AE118" i="1"/>
  <c r="AE121" i="1" s="1"/>
  <c r="R118" i="1"/>
  <c r="R121" i="1" s="1"/>
  <c r="R116" i="1" a="1"/>
  <c r="R116" i="1" s="1"/>
  <c r="R120" i="1" s="1"/>
  <c r="P92" i="1" a="1"/>
  <c r="P92" i="1" s="1"/>
  <c r="P96" i="1" s="1"/>
  <c r="P94" i="1"/>
  <c r="P97" i="1" s="1"/>
  <c r="V94" i="1"/>
  <c r="V97" i="1" s="1"/>
  <c r="V92" i="1" a="1"/>
  <c r="V92" i="1" s="1"/>
  <c r="V96" i="1" s="1"/>
  <c r="H10" i="1"/>
  <c r="H13" i="1" s="1"/>
  <c r="H8" i="1" a="1"/>
  <c r="H8" i="1" s="1"/>
  <c r="H12" i="1" s="1"/>
  <c r="Y10" i="1"/>
  <c r="Y13" i="1" s="1"/>
  <c r="Y8" i="1" a="1"/>
  <c r="Y8" i="1" s="1"/>
  <c r="K10" i="1"/>
  <c r="K13" i="1" s="1"/>
  <c r="K8" i="1" a="1"/>
  <c r="K8" i="1" s="1"/>
  <c r="K12" i="1" s="1"/>
  <c r="AE10" i="1"/>
  <c r="AE13" i="1" s="1"/>
  <c r="AE8" i="1" a="1"/>
  <c r="AE8" i="1" s="1"/>
  <c r="AE12" i="1" s="1"/>
  <c r="AC10" i="1"/>
  <c r="AC13" i="1" s="1"/>
  <c r="AC8" i="1" a="1"/>
  <c r="AC8" i="1" s="1"/>
  <c r="AC12" i="1" s="1"/>
  <c r="W10" i="1"/>
  <c r="W13" i="1" s="1"/>
  <c r="W8" i="1" a="1"/>
  <c r="W8" i="1" s="1"/>
  <c r="W12" i="1" s="1"/>
  <c r="G10" i="1"/>
  <c r="G8" i="1" a="1"/>
  <c r="G8" i="1" s="1"/>
  <c r="R10" i="1"/>
  <c r="R13" i="1" s="1"/>
  <c r="R8" i="1" a="1"/>
  <c r="R8" i="1" s="1"/>
  <c r="R12" i="1" s="1"/>
  <c r="M10" i="1"/>
  <c r="M13" i="1" s="1"/>
  <c r="M8" i="1" a="1"/>
  <c r="M8" i="1" s="1"/>
  <c r="M12" i="1" s="1"/>
  <c r="AC256" i="1"/>
  <c r="AC259" i="1" s="1"/>
  <c r="Q232" i="1"/>
  <c r="Q235" i="1" s="1"/>
  <c r="T232" i="1"/>
  <c r="T235" i="1" s="1"/>
  <c r="T230" i="1" a="1"/>
  <c r="T230" i="1" s="1"/>
  <c r="T234" i="1" s="1"/>
  <c r="K232" i="1"/>
  <c r="K235" i="1" s="1"/>
  <c r="W232" i="1"/>
  <c r="W235" i="1" s="1"/>
  <c r="O235" i="1"/>
  <c r="L211" i="1"/>
  <c r="AB208" i="1"/>
  <c r="AB211" i="1" s="1"/>
  <c r="X208" i="1"/>
  <c r="X211" i="1" s="1"/>
  <c r="AF208" i="1"/>
  <c r="AF211" i="1" s="1"/>
  <c r="I208" i="1"/>
  <c r="I211" i="1" s="1"/>
  <c r="I206" i="1" a="1"/>
  <c r="I206" i="1" s="1"/>
  <c r="I210" i="1" s="1"/>
  <c r="AC208" i="1"/>
  <c r="AC211" i="1" s="1"/>
  <c r="AC206" i="1" a="1"/>
  <c r="AC206" i="1" s="1"/>
  <c r="AC210" i="1" s="1"/>
  <c r="U208" i="1"/>
  <c r="U211" i="1" s="1"/>
  <c r="U206" i="1" a="1"/>
  <c r="U206" i="1" s="1"/>
  <c r="U210" i="1" s="1"/>
  <c r="S211" i="1"/>
  <c r="Q211" i="1"/>
  <c r="AB184" i="1"/>
  <c r="AB187" i="1" s="1"/>
  <c r="F184" i="1"/>
  <c r="F187" i="1" s="1"/>
  <c r="F182" i="1" a="1"/>
  <c r="F182" i="1" s="1"/>
  <c r="F186" i="1" s="1"/>
  <c r="Z187" i="1"/>
  <c r="Z182" i="1" a="1"/>
  <c r="Z182" i="1" s="1"/>
  <c r="Z186" i="1" s="1"/>
  <c r="AE187" i="1"/>
  <c r="V187" i="1"/>
  <c r="O187" i="1"/>
  <c r="L163" i="1"/>
  <c r="L158" i="1" a="1"/>
  <c r="L158" i="1" s="1"/>
  <c r="L162" i="1" s="1"/>
  <c r="Y160" i="1"/>
  <c r="Y163" i="1" s="1"/>
  <c r="W160" i="1"/>
  <c r="W163" i="1" s="1"/>
  <c r="R160" i="1"/>
  <c r="R163" i="1" s="1"/>
  <c r="R158" i="1" a="1"/>
  <c r="R158" i="1" s="1"/>
  <c r="R162" i="1" s="1"/>
  <c r="U160" i="1"/>
  <c r="U163" i="1" s="1"/>
  <c r="U136" i="1"/>
  <c r="U139" i="1" s="1"/>
  <c r="U134" i="1" a="1"/>
  <c r="U134" i="1" s="1"/>
  <c r="U138" i="1" s="1"/>
  <c r="F136" i="1"/>
  <c r="F139" i="1" s="1"/>
  <c r="Y136" i="1"/>
  <c r="Y139" i="1" s="1"/>
  <c r="T112" i="1"/>
  <c r="T115" i="1" s="1"/>
  <c r="T110" i="1" a="1"/>
  <c r="T110" i="1" s="1"/>
  <c r="T114" i="1" s="1"/>
  <c r="Q112" i="1"/>
  <c r="Q115" i="1" s="1"/>
  <c r="J112" i="1"/>
  <c r="J115" i="1" s="1"/>
  <c r="R115" i="1"/>
  <c r="R110" i="1" a="1"/>
  <c r="R110" i="1" s="1"/>
  <c r="R114" i="1" s="1"/>
  <c r="Q88" i="1"/>
  <c r="Q91" i="1" s="1"/>
  <c r="G88" i="1"/>
  <c r="G91" i="1" s="1"/>
  <c r="R88" i="1"/>
  <c r="R91" i="1" s="1"/>
  <c r="I88" i="1"/>
  <c r="I91" i="1" s="1"/>
  <c r="R64" i="1"/>
  <c r="R67" i="1" s="1"/>
  <c r="AF67" i="1"/>
  <c r="AG67" i="1"/>
  <c r="AF40" i="1"/>
  <c r="AF43" i="1" s="1"/>
  <c r="AF38" i="1" a="1"/>
  <c r="AF38" i="1" s="1"/>
  <c r="AF42" i="1" s="1"/>
  <c r="J43" i="1"/>
  <c r="P16" i="1"/>
  <c r="P19" i="1" s="1"/>
  <c r="M16" i="1"/>
  <c r="M19" i="1" s="1"/>
  <c r="AF202" i="1"/>
  <c r="AF205" i="1" s="1"/>
  <c r="AF200" i="1" a="1"/>
  <c r="AF200" i="1" s="1"/>
  <c r="AF204" i="1" s="1"/>
  <c r="AE202" i="1"/>
  <c r="AE205" i="1" s="1"/>
  <c r="S205" i="1"/>
  <c r="P178" i="1"/>
  <c r="P181" i="1" s="1"/>
  <c r="P176" i="1" a="1"/>
  <c r="P176" i="1" s="1"/>
  <c r="P180" i="1" s="1"/>
  <c r="T178" i="1"/>
  <c r="T181" i="1" s="1"/>
  <c r="T176" i="1" a="1"/>
  <c r="T176" i="1" s="1"/>
  <c r="T180" i="1" s="1"/>
  <c r="K178" i="1"/>
  <c r="R178" i="1"/>
  <c r="R181" i="1" s="1"/>
  <c r="V181" i="1"/>
  <c r="L181" i="1"/>
  <c r="K181" i="1"/>
  <c r="X154" i="1"/>
  <c r="X157" i="1" s="1"/>
  <c r="X152" i="1" a="1"/>
  <c r="X152" i="1" s="1"/>
  <c r="X156" i="1" s="1"/>
  <c r="U154" i="1"/>
  <c r="U157" i="1" s="1"/>
  <c r="U152" i="1" a="1"/>
  <c r="U152" i="1" s="1"/>
  <c r="U156" i="1" s="1"/>
  <c r="Z157" i="1"/>
  <c r="Z152" i="1" a="1"/>
  <c r="Z152" i="1" s="1"/>
  <c r="Z156" i="1" s="1"/>
  <c r="Y154" i="1"/>
  <c r="Y157" i="1" s="1"/>
  <c r="Y152" i="1" a="1"/>
  <c r="Y152" i="1" s="1"/>
  <c r="Y156" i="1" s="1"/>
  <c r="AD130" i="1"/>
  <c r="AD133" i="1" s="1"/>
  <c r="AD128" i="1" a="1"/>
  <c r="AD128" i="1" s="1"/>
  <c r="AD132" i="1" s="1"/>
  <c r="W130" i="1"/>
  <c r="W133" i="1" s="1"/>
  <c r="G130" i="1"/>
  <c r="G133" i="1" s="1"/>
  <c r="O106" i="1"/>
  <c r="O109" i="1" s="1"/>
  <c r="L109" i="1"/>
  <c r="Q109" i="1"/>
  <c r="X82" i="1"/>
  <c r="X85" i="1" s="1"/>
  <c r="X80" i="1" a="1"/>
  <c r="X80" i="1" s="1"/>
  <c r="X84" i="1" s="1"/>
  <c r="AB82" i="1"/>
  <c r="AB85" i="1" s="1"/>
  <c r="AB80" i="1" a="1"/>
  <c r="AB80" i="1" s="1"/>
  <c r="AB84" i="1" s="1"/>
  <c r="N82" i="1"/>
  <c r="N85" i="1" s="1"/>
  <c r="S85" i="1"/>
  <c r="X58" i="1"/>
  <c r="X61" i="1" s="1"/>
  <c r="X56" i="1" a="1"/>
  <c r="X56" i="1" s="1"/>
  <c r="X60" i="1" s="1"/>
  <c r="U58" i="1"/>
  <c r="U61" i="1" s="1"/>
  <c r="Z61" i="1"/>
  <c r="H34" i="1"/>
  <c r="H37" i="1" s="1"/>
  <c r="AB37" i="1"/>
  <c r="T196" i="1"/>
  <c r="T199" i="1" s="1"/>
  <c r="T194" i="1" a="1"/>
  <c r="T194" i="1" s="1"/>
  <c r="T198" i="1" s="1"/>
  <c r="O199" i="1"/>
  <c r="O194" i="1" a="1"/>
  <c r="O194" i="1" s="1"/>
  <c r="O198" i="1" s="1"/>
  <c r="S199" i="1"/>
  <c r="S194" i="1" a="1"/>
  <c r="S194" i="1" s="1"/>
  <c r="S198" i="1" s="1"/>
  <c r="G199" i="1"/>
  <c r="G194" i="1" a="1"/>
  <c r="G194" i="1" s="1"/>
  <c r="G198" i="1" s="1"/>
  <c r="Y194" i="1" a="1"/>
  <c r="Y194" i="1" s="1"/>
  <c r="Y198" i="1" s="1"/>
  <c r="Y196" i="1"/>
  <c r="Y199" i="1" s="1"/>
  <c r="AA172" i="1"/>
  <c r="AA175" i="1" s="1"/>
  <c r="AA170" i="1" a="1"/>
  <c r="AA170" i="1" s="1"/>
  <c r="AA174" i="1" s="1"/>
  <c r="AD148" i="1"/>
  <c r="AD151" i="1" s="1"/>
  <c r="AD146" i="1" a="1"/>
  <c r="AD146" i="1" s="1"/>
  <c r="AD150" i="1" s="1"/>
  <c r="J148" i="1"/>
  <c r="J151" i="1" s="1"/>
  <c r="J146" i="1" a="1"/>
  <c r="J146" i="1" s="1"/>
  <c r="J150" i="1" s="1"/>
  <c r="I148" i="1"/>
  <c r="I151" i="1" s="1"/>
  <c r="AE122" i="1" a="1"/>
  <c r="AE122" i="1" s="1"/>
  <c r="AE126" i="1" s="1"/>
  <c r="AE124" i="1"/>
  <c r="AE127" i="1" s="1"/>
  <c r="J98" i="1" a="1"/>
  <c r="J98" i="1" s="1"/>
  <c r="J102" i="1" s="1"/>
  <c r="J100" i="1"/>
  <c r="J103" i="1" s="1"/>
  <c r="AC74" i="1" a="1"/>
  <c r="AC74" i="1" s="1"/>
  <c r="AC78" i="1" s="1"/>
  <c r="AC76" i="1"/>
  <c r="AC79" i="1" s="1"/>
  <c r="O74" i="1" a="1"/>
  <c r="O74" i="1" s="1"/>
  <c r="O78" i="1" s="1"/>
  <c r="O76" i="1"/>
  <c r="O79" i="1" s="1"/>
  <c r="Z79" i="1"/>
  <c r="Z74" i="1" a="1"/>
  <c r="Z74" i="1" s="1"/>
  <c r="Z78" i="1" s="1"/>
  <c r="R50" i="1" a="1"/>
  <c r="R50" i="1" s="1"/>
  <c r="R54" i="1" s="1"/>
  <c r="R52" i="1"/>
  <c r="R55" i="1" s="1"/>
  <c r="F50" i="1" a="1"/>
  <c r="F50" i="1" s="1"/>
  <c r="F54" i="1" s="1"/>
  <c r="F55" i="1"/>
  <c r="AG50" i="1" a="1"/>
  <c r="AG50" i="1" s="1"/>
  <c r="AG54" i="1" s="1"/>
  <c r="AG55" i="1"/>
  <c r="Q26" i="1" a="1"/>
  <c r="Q26" i="1" s="1"/>
  <c r="Q30" i="1" s="1"/>
  <c r="Q28" i="1"/>
  <c r="Q31" i="1" s="1"/>
  <c r="I212" i="1" a="1"/>
  <c r="I212" i="1" s="1"/>
  <c r="I216" i="1" s="1"/>
  <c r="I217" i="1"/>
  <c r="AC212" i="1" a="1"/>
  <c r="AC212" i="1" s="1"/>
  <c r="AC216" i="1" s="1"/>
  <c r="AC214" i="1"/>
  <c r="AC217" i="1" s="1"/>
  <c r="H214" i="1"/>
  <c r="H212" i="1" a="1"/>
  <c r="H212" i="1" s="1"/>
  <c r="H216" i="1" s="1"/>
  <c r="G212" i="1" a="1"/>
  <c r="G212" i="1" s="1"/>
  <c r="G216" i="1" s="1"/>
  <c r="G214" i="1"/>
  <c r="G217" i="1" s="1"/>
  <c r="H217" i="1"/>
  <c r="H190" i="1"/>
  <c r="H193" i="1" s="1"/>
  <c r="H188" i="1" a="1"/>
  <c r="H188" i="1" s="1"/>
  <c r="H192" i="1" s="1"/>
  <c r="G188" i="1" a="1"/>
  <c r="G188" i="1" s="1"/>
  <c r="G192" i="1" s="1"/>
  <c r="G190" i="1"/>
  <c r="G193" i="1" s="1"/>
  <c r="J188" i="1" a="1"/>
  <c r="J188" i="1" s="1"/>
  <c r="J192" i="1" s="1"/>
  <c r="J190" i="1"/>
  <c r="J193" i="1" s="1"/>
  <c r="L193" i="1"/>
  <c r="J164" i="1" a="1"/>
  <c r="J164" i="1" s="1"/>
  <c r="J168" i="1" s="1"/>
  <c r="J166" i="1"/>
  <c r="J169" i="1" s="1"/>
  <c r="N164" i="1" a="1"/>
  <c r="N164" i="1" s="1"/>
  <c r="N168" i="1" s="1"/>
  <c r="N166" i="1"/>
  <c r="N169" i="1" s="1"/>
  <c r="O140" i="1" a="1"/>
  <c r="O140" i="1" s="1"/>
  <c r="O144" i="1" s="1"/>
  <c r="O142" i="1"/>
  <c r="V142" i="1"/>
  <c r="V145" i="1" s="1"/>
  <c r="V140" i="1" a="1"/>
  <c r="V140" i="1" s="1"/>
  <c r="V144" i="1" s="1"/>
  <c r="AG140" i="1" a="1"/>
  <c r="AG140" i="1" s="1"/>
  <c r="AG144" i="1" s="1"/>
  <c r="AG145" i="1"/>
  <c r="W142" i="1"/>
  <c r="W145" i="1" s="1"/>
  <c r="AB116" i="1" a="1"/>
  <c r="AB116" i="1" s="1"/>
  <c r="AB120" i="1" s="1"/>
  <c r="AB118" i="1"/>
  <c r="AB121" i="1" s="1"/>
  <c r="AF116" i="1" a="1"/>
  <c r="AF116" i="1" s="1"/>
  <c r="AF120" i="1" s="1"/>
  <c r="AF118" i="1"/>
  <c r="AF121" i="1" s="1"/>
  <c r="J118" i="1"/>
  <c r="J121" i="1" s="1"/>
  <c r="J116" i="1" a="1"/>
  <c r="J116" i="1" s="1"/>
  <c r="J120" i="1" s="1"/>
  <c r="S116" i="1" a="1"/>
  <c r="S116" i="1" s="1"/>
  <c r="S120" i="1" s="1"/>
  <c r="S121" i="1"/>
  <c r="AC118" i="1"/>
  <c r="AC121" i="1" s="1"/>
  <c r="AB92" i="1" a="1"/>
  <c r="AB92" i="1" s="1"/>
  <c r="AB96" i="1" s="1"/>
  <c r="AB94" i="1"/>
  <c r="AB97" i="1" s="1"/>
  <c r="AC92" i="1" a="1"/>
  <c r="AC92" i="1" s="1"/>
  <c r="AC96" i="1" s="1"/>
  <c r="AC94" i="1"/>
  <c r="AC97" i="1" s="1"/>
  <c r="F92" i="1" a="1"/>
  <c r="F92" i="1" s="1"/>
  <c r="F96" i="1" s="1"/>
  <c r="F94" i="1"/>
  <c r="F97" i="1" s="1"/>
  <c r="S97" i="1"/>
  <c r="V196" i="1"/>
  <c r="V199" i="1" s="1"/>
  <c r="V194" i="1" a="1"/>
  <c r="V194" i="1" s="1"/>
  <c r="V198" i="1" s="1"/>
  <c r="K199" i="1"/>
  <c r="K194" i="1" a="1"/>
  <c r="K194" i="1" s="1"/>
  <c r="K198" i="1" s="1"/>
  <c r="L175" i="1"/>
  <c r="L170" i="1" a="1"/>
  <c r="L170" i="1" s="1"/>
  <c r="L174" i="1" s="1"/>
  <c r="V172" i="1"/>
  <c r="V175" i="1" s="1"/>
  <c r="V170" i="1" a="1"/>
  <c r="V170" i="1" s="1"/>
  <c r="V174" i="1" s="1"/>
  <c r="N172" i="1"/>
  <c r="N175" i="1" s="1"/>
  <c r="N170" i="1" a="1"/>
  <c r="N170" i="1" s="1"/>
  <c r="N174" i="1" s="1"/>
  <c r="AD172" i="1"/>
  <c r="AD175" i="1" s="1"/>
  <c r="AD170" i="1" a="1"/>
  <c r="AD170" i="1" s="1"/>
  <c r="AD174" i="1" s="1"/>
  <c r="AF151" i="1"/>
  <c r="AF146" i="1" a="1"/>
  <c r="AF146" i="1" s="1"/>
  <c r="AF150" i="1" s="1"/>
  <c r="P151" i="1"/>
  <c r="P146" i="1" a="1"/>
  <c r="P146" i="1" s="1"/>
  <c r="P150" i="1" s="1"/>
  <c r="F148" i="1"/>
  <c r="F151" i="1" s="1"/>
  <c r="F146" i="1" a="1"/>
  <c r="F146" i="1" s="1"/>
  <c r="F150" i="1" s="1"/>
  <c r="R148" i="1"/>
  <c r="R151" i="1" s="1"/>
  <c r="R146" i="1" a="1"/>
  <c r="R146" i="1" s="1"/>
  <c r="R150" i="1" s="1"/>
  <c r="T124" i="1"/>
  <c r="T127" i="1" s="1"/>
  <c r="T122" i="1" a="1"/>
  <c r="T122" i="1" s="1"/>
  <c r="T126" i="1" s="1"/>
  <c r="AF124" i="1"/>
  <c r="AF127" i="1" s="1"/>
  <c r="AF122" i="1" a="1"/>
  <c r="AF122" i="1" s="1"/>
  <c r="AF126" i="1" s="1"/>
  <c r="Z127" i="1"/>
  <c r="G127" i="1"/>
  <c r="AF100" i="1"/>
  <c r="AF103" i="1" s="1"/>
  <c r="AF98" i="1" a="1"/>
  <c r="AF98" i="1" s="1"/>
  <c r="AF102" i="1" s="1"/>
  <c r="Z103" i="1"/>
  <c r="O103" i="1"/>
  <c r="AF76" i="1"/>
  <c r="AF79" i="1" s="1"/>
  <c r="W76" i="1"/>
  <c r="W79" i="1" s="1"/>
  <c r="M76" i="1"/>
  <c r="M79" i="1" s="1"/>
  <c r="V76" i="1"/>
  <c r="V79" i="1" s="1"/>
  <c r="X79" i="1"/>
  <c r="L55" i="1"/>
  <c r="L50" i="1" a="1"/>
  <c r="L50" i="1" s="1"/>
  <c r="L54" i="1" s="1"/>
  <c r="AF52" i="1"/>
  <c r="AF55" i="1" s="1"/>
  <c r="AF50" i="1" a="1"/>
  <c r="AF50" i="1" s="1"/>
  <c r="AF54" i="1" s="1"/>
  <c r="N55" i="1"/>
  <c r="Q55" i="1"/>
  <c r="AC28" i="1"/>
  <c r="AC31" i="1" s="1"/>
  <c r="AD31" i="1"/>
  <c r="AB214" i="1"/>
  <c r="AB217" i="1" s="1"/>
  <c r="AB212" i="1" a="1"/>
  <c r="AB212" i="1" s="1"/>
  <c r="AB216" i="1" s="1"/>
  <c r="N214" i="1"/>
  <c r="N217" i="1" s="1"/>
  <c r="K214" i="1"/>
  <c r="K217" i="1" s="1"/>
  <c r="M166" i="1"/>
  <c r="M169" i="1" s="1"/>
  <c r="M164" i="1" a="1"/>
  <c r="M164" i="1" s="1"/>
  <c r="M168" i="1" s="1"/>
  <c r="AA142" i="1"/>
  <c r="AA145" i="1" s="1"/>
  <c r="AA140" i="1" a="1"/>
  <c r="AA140" i="1" s="1"/>
  <c r="AA144" i="1" s="1"/>
  <c r="J142" i="1"/>
  <c r="J145" i="1" s="1"/>
  <c r="J140" i="1" a="1"/>
  <c r="J140" i="1" s="1"/>
  <c r="J144" i="1" s="1"/>
  <c r="N118" i="1"/>
  <c r="N121" i="1" s="1"/>
  <c r="N116" i="1" a="1"/>
  <c r="N116" i="1" s="1"/>
  <c r="N120" i="1" s="1"/>
  <c r="V118" i="1"/>
  <c r="V121" i="1" s="1"/>
  <c r="V116" i="1" a="1"/>
  <c r="V116" i="1" s="1"/>
  <c r="V120" i="1" s="1"/>
  <c r="U118" i="1"/>
  <c r="U121" i="1" s="1"/>
  <c r="T94" i="1"/>
  <c r="T97" i="1" s="1"/>
  <c r="AF94" i="1"/>
  <c r="AF97" i="1" s="1"/>
  <c r="R94" i="1"/>
  <c r="R97" i="1" s="1"/>
  <c r="I94" i="1"/>
  <c r="I97" i="1" s="1"/>
  <c r="N94" i="1"/>
  <c r="N97" i="1" s="1"/>
  <c r="N92" i="1" a="1"/>
  <c r="N92" i="1" s="1"/>
  <c r="N96" i="1" s="1"/>
  <c r="G94" i="1"/>
  <c r="G97" i="1" s="1"/>
  <c r="X97" i="1"/>
  <c r="Z73" i="1"/>
  <c r="Z68" i="1" a="1"/>
  <c r="Z68" i="1" s="1"/>
  <c r="Z72" i="1" s="1"/>
  <c r="H70" i="1"/>
  <c r="H73" i="1" s="1"/>
  <c r="AD70" i="1"/>
  <c r="AD73" i="1" s="1"/>
  <c r="AF70" i="1"/>
  <c r="AF73" i="1" s="1"/>
  <c r="W70" i="1"/>
  <c r="W73" i="1" s="1"/>
  <c r="J70" i="1"/>
  <c r="J73" i="1" s="1"/>
  <c r="AE73" i="1"/>
  <c r="O73" i="1"/>
  <c r="R46" i="1"/>
  <c r="R49" i="1" s="1"/>
  <c r="AA46" i="1"/>
  <c r="AA49" i="1" s="1"/>
  <c r="O46" i="1"/>
  <c r="O49" i="1" s="1"/>
  <c r="F46" i="1"/>
  <c r="F49" i="1" s="1"/>
  <c r="AE46" i="1"/>
  <c r="AE49" i="1" s="1"/>
  <c r="G46" i="1"/>
  <c r="G49" i="1" s="1"/>
  <c r="AG49" i="1"/>
  <c r="K49" i="1"/>
  <c r="J22" i="1"/>
  <c r="J25" i="1" s="1"/>
  <c r="R22" i="1"/>
  <c r="R25" i="1" s="1"/>
  <c r="U22" i="1"/>
  <c r="U25" i="1" s="1"/>
  <c r="U20" i="1" a="1"/>
  <c r="U20" i="1" s="1"/>
  <c r="U24" i="1" s="1"/>
  <c r="G22" i="1"/>
  <c r="G25" i="1" s="1"/>
  <c r="N22" i="1"/>
  <c r="N25" i="1" s="1"/>
  <c r="AC22" i="1"/>
  <c r="AC25" i="1" s="1"/>
  <c r="Q22" i="1"/>
  <c r="Q25" i="1" s="1"/>
  <c r="Q20" i="1" a="1"/>
  <c r="Q20" i="1" s="1"/>
  <c r="Q24" i="1" s="1"/>
  <c r="AD25" i="1"/>
  <c r="T25" i="1"/>
  <c r="AE250" i="1"/>
  <c r="AE253" i="1" s="1"/>
  <c r="AD250" i="1"/>
  <c r="AD253" i="1" s="1"/>
  <c r="H226" i="1"/>
  <c r="H229" i="1" s="1"/>
  <c r="H224" i="1" a="1"/>
  <c r="H224" i="1" s="1"/>
  <c r="H228" i="1" s="1"/>
  <c r="AB226" i="1"/>
  <c r="AB229" i="1" s="1"/>
  <c r="AB224" i="1" a="1"/>
  <c r="AB224" i="1" s="1"/>
  <c r="AB228" i="1" s="1"/>
  <c r="X226" i="1"/>
  <c r="X229" i="1" s="1"/>
  <c r="X224" i="1" a="1"/>
  <c r="X224" i="1" s="1"/>
  <c r="X228" i="1" s="1"/>
  <c r="F226" i="1"/>
  <c r="F229" i="1" s="1"/>
  <c r="AD226" i="1"/>
  <c r="AD229" i="1" s="1"/>
  <c r="AC226" i="1"/>
  <c r="AC229" i="1" s="1"/>
  <c r="L229" i="1"/>
  <c r="AG223" i="1"/>
  <c r="AA220" i="1"/>
  <c r="AA223" i="1" s="1"/>
  <c r="T220" i="1"/>
  <c r="T223" i="1" s="1"/>
  <c r="H220" i="1"/>
  <c r="H223" i="1" s="1"/>
  <c r="N220" i="1"/>
  <c r="N223" i="1" s="1"/>
  <c r="Y220" i="1"/>
  <c r="Y223" i="1" s="1"/>
  <c r="I220" i="1"/>
  <c r="I223" i="1" s="1"/>
  <c r="Z223" i="1"/>
  <c r="AE223" i="1"/>
  <c r="L223" i="1"/>
  <c r="Z241" i="1"/>
  <c r="Z236" i="1" a="1"/>
  <c r="Z236" i="1" s="1"/>
  <c r="Z240" i="1" s="1"/>
  <c r="AA238" i="1"/>
  <c r="AF238" i="1"/>
  <c r="AF241" i="1" s="1"/>
  <c r="AC238" i="1"/>
  <c r="AC241" i="1" s="1"/>
  <c r="AD238" i="1"/>
  <c r="AD241" i="1" s="1"/>
  <c r="AD236" i="1" a="1"/>
  <c r="AD236" i="1" s="1"/>
  <c r="AD240" i="1" s="1"/>
  <c r="V238" i="1"/>
  <c r="V241" i="1" s="1"/>
  <c r="V236" i="1" a="1"/>
  <c r="V236" i="1" s="1"/>
  <c r="V240" i="1" s="1"/>
  <c r="AB241" i="1"/>
  <c r="AA241" i="1"/>
  <c r="L73" i="1"/>
  <c r="L68" i="1" a="1"/>
  <c r="L68" i="1" s="1"/>
  <c r="L72" i="1" s="1"/>
  <c r="F70" i="1"/>
  <c r="F73" i="1" s="1"/>
  <c r="AB46" i="1"/>
  <c r="AB49" i="1" s="1"/>
  <c r="AB44" i="1" a="1"/>
  <c r="AB44" i="1" s="1"/>
  <c r="AB48" i="1" s="1"/>
  <c r="AF46" i="1"/>
  <c r="AF49" i="1" s="1"/>
  <c r="AF44" i="1" a="1"/>
  <c r="AF44" i="1" s="1"/>
  <c r="AF48" i="1" s="1"/>
  <c r="J49" i="1"/>
  <c r="AB22" i="1"/>
  <c r="AB25" i="1" s="1"/>
  <c r="AB20" i="1" a="1"/>
  <c r="AB20" i="1" s="1"/>
  <c r="AB24" i="1" s="1"/>
  <c r="P226" i="1"/>
  <c r="P229" i="1" s="1"/>
  <c r="P224" i="1" a="1"/>
  <c r="P224" i="1" s="1"/>
  <c r="P228" i="1" s="1"/>
  <c r="V229" i="1"/>
  <c r="O220" i="1"/>
  <c r="O223" i="1" s="1"/>
  <c r="P220" i="1"/>
  <c r="P223" i="1" s="1"/>
  <c r="U220" i="1"/>
  <c r="U223" i="1" s="1"/>
  <c r="X238" i="1"/>
  <c r="X241" i="1" s="1"/>
  <c r="V124" i="1"/>
  <c r="V122" i="1" a="1"/>
  <c r="V122" i="1" s="1"/>
  <c r="V126" i="1" s="1"/>
  <c r="X124" i="1"/>
  <c r="X127" i="1" s="1"/>
  <c r="X122" i="1" a="1"/>
  <c r="X122" i="1" s="1"/>
  <c r="X126" i="1" s="1"/>
  <c r="V127" i="1"/>
  <c r="P100" i="1"/>
  <c r="P103" i="1" s="1"/>
  <c r="P98" i="1" a="1"/>
  <c r="P98" i="1" s="1"/>
  <c r="P102" i="1" s="1"/>
  <c r="T100" i="1"/>
  <c r="T103" i="1" s="1"/>
  <c r="T98" i="1" a="1"/>
  <c r="T98" i="1" s="1"/>
  <c r="T102" i="1" s="1"/>
  <c r="L79" i="1"/>
  <c r="L74" i="1" a="1"/>
  <c r="L74" i="1" s="1"/>
  <c r="L78" i="1" s="1"/>
  <c r="AD52" i="1"/>
  <c r="AD55" i="1" s="1"/>
  <c r="AE52" i="1"/>
  <c r="AE55" i="1" s="1"/>
  <c r="I28" i="1"/>
  <c r="I31" i="1" s="1"/>
  <c r="I26" i="1" a="1"/>
  <c r="I26" i="1" s="1"/>
  <c r="I30" i="1" s="1"/>
  <c r="R31" i="1"/>
  <c r="X214" i="1"/>
  <c r="X217" i="1" s="1"/>
  <c r="X212" i="1" a="1"/>
  <c r="X212" i="1" s="1"/>
  <c r="X216" i="1" s="1"/>
  <c r="P214" i="1"/>
  <c r="P217" i="1" s="1"/>
  <c r="P212" i="1" a="1"/>
  <c r="P212" i="1" s="1"/>
  <c r="P216" i="1" s="1"/>
  <c r="I190" i="1"/>
  <c r="I193" i="1" s="1"/>
  <c r="I188" i="1" a="1"/>
  <c r="I188" i="1" s="1"/>
  <c r="I192" i="1" s="1"/>
  <c r="I166" i="1"/>
  <c r="I169" i="1" s="1"/>
  <c r="I164" i="1" a="1"/>
  <c r="I164" i="1" s="1"/>
  <c r="I168" i="1" s="1"/>
  <c r="G166" i="1"/>
  <c r="G169" i="1" s="1"/>
  <c r="F142" i="1"/>
  <c r="F145" i="1" s="1"/>
  <c r="F140" i="1" a="1"/>
  <c r="F140" i="1" s="1"/>
  <c r="F144" i="1" s="1"/>
  <c r="N142" i="1"/>
  <c r="N145" i="1" s="1"/>
  <c r="N140" i="1" a="1"/>
  <c r="N140" i="1" s="1"/>
  <c r="N144" i="1" s="1"/>
  <c r="K142" i="1"/>
  <c r="K145" i="1" s="1"/>
  <c r="W116" i="1" a="1"/>
  <c r="W116" i="1" s="1"/>
  <c r="W120" i="1" s="1"/>
  <c r="AD118" i="1"/>
  <c r="AD121" i="1" s="1"/>
  <c r="AD116" i="1" a="1"/>
  <c r="AD116" i="1" s="1"/>
  <c r="AD120" i="1" s="1"/>
  <c r="W118" i="1"/>
  <c r="W121" i="1" s="1"/>
  <c r="AG121" i="1"/>
  <c r="K94" i="1"/>
  <c r="K97" i="1" s="1"/>
  <c r="Q94" i="1"/>
  <c r="Q97" i="1" s="1"/>
  <c r="J94" i="1"/>
  <c r="J97" i="1" s="1"/>
  <c r="U94" i="1"/>
  <c r="U97" i="1" s="1"/>
  <c r="AD94" i="1"/>
  <c r="AD97" i="1" s="1"/>
  <c r="AD92" i="1" a="1"/>
  <c r="AD92" i="1" s="1"/>
  <c r="AD96" i="1" s="1"/>
  <c r="T70" i="1"/>
  <c r="T73" i="1" s="1"/>
  <c r="K70" i="1"/>
  <c r="K73" i="1" s="1"/>
  <c r="Q70" i="1"/>
  <c r="Q73" i="1" s="1"/>
  <c r="R70" i="1"/>
  <c r="R73" i="1" s="1"/>
  <c r="M70" i="1"/>
  <c r="M73" i="1" s="1"/>
  <c r="AB73" i="1"/>
  <c r="P46" i="1"/>
  <c r="P49" i="1" s="1"/>
  <c r="P44" i="1" a="1"/>
  <c r="P44" i="1" s="1"/>
  <c r="P48" i="1" s="1"/>
  <c r="T46" i="1"/>
  <c r="T49" i="1" s="1"/>
  <c r="T44" i="1" a="1"/>
  <c r="T44" i="1" s="1"/>
  <c r="T48" i="1" s="1"/>
  <c r="X46" i="1"/>
  <c r="X49" i="1" s="1"/>
  <c r="X44" i="1" a="1"/>
  <c r="X44" i="1" s="1"/>
  <c r="X48" i="1" s="1"/>
  <c r="Z49" i="1"/>
  <c r="W49" i="1"/>
  <c r="O22" i="1"/>
  <c r="O25" i="1" s="1"/>
  <c r="P22" i="1"/>
  <c r="P25" i="1" s="1"/>
  <c r="V22" i="1"/>
  <c r="V25" i="1" s="1"/>
  <c r="Y22" i="1"/>
  <c r="Y25" i="1" s="1"/>
  <c r="I25" i="1"/>
  <c r="AC250" i="1"/>
  <c r="AC253" i="1" s="1"/>
  <c r="AC248" i="1" a="1"/>
  <c r="AC248" i="1" s="1"/>
  <c r="S229" i="1"/>
  <c r="R226" i="1"/>
  <c r="R229" i="1" s="1"/>
  <c r="Q226" i="1"/>
  <c r="Q229" i="1" s="1"/>
  <c r="M226" i="1"/>
  <c r="M229" i="1" s="1"/>
  <c r="J226" i="1"/>
  <c r="J229" i="1" s="1"/>
  <c r="AC244" i="1"/>
  <c r="AC247" i="1" s="1"/>
  <c r="AD220" i="1"/>
  <c r="AD223" i="1" s="1"/>
  <c r="K220" i="1"/>
  <c r="K223" i="1" s="1"/>
  <c r="G223" i="1"/>
  <c r="W241" i="1"/>
  <c r="AE241" i="1"/>
  <c r="AD46" i="1"/>
  <c r="AD49" i="1" s="1"/>
  <c r="H46" i="1"/>
  <c r="H49" i="1" s="1"/>
  <c r="H44" i="1" a="1"/>
  <c r="H44" i="1" s="1"/>
  <c r="H48" i="1" s="1"/>
  <c r="V46" i="1"/>
  <c r="V49" i="1" s="1"/>
  <c r="Q46" i="1"/>
  <c r="Q49" i="1" s="1"/>
  <c r="L49" i="1"/>
  <c r="K22" i="1"/>
  <c r="K25" i="1" s="1"/>
  <c r="M22" i="1"/>
  <c r="M25" i="1" s="1"/>
  <c r="F25" i="1"/>
  <c r="AF250" i="1"/>
  <c r="AF253" i="1" s="1"/>
  <c r="AF248" i="1" a="1"/>
  <c r="AF248" i="1" s="1"/>
  <c r="AF252" i="1" s="1"/>
  <c r="T226" i="1"/>
  <c r="T229" i="1" s="1"/>
  <c r="T224" i="1" a="1"/>
  <c r="T224" i="1" s="1"/>
  <c r="T228" i="1" s="1"/>
  <c r="AF226" i="1"/>
  <c r="AF229" i="1" s="1"/>
  <c r="AF224" i="1" a="1"/>
  <c r="AF224" i="1" s="1"/>
  <c r="AF228" i="1" s="1"/>
  <c r="AD244" i="1"/>
  <c r="AD247" i="1" s="1"/>
  <c r="AD242" i="1" a="1"/>
  <c r="AD242" i="1" s="1"/>
  <c r="AD246" i="1" s="1"/>
  <c r="R220" i="1"/>
  <c r="R223" i="1" s="1"/>
  <c r="Y241" i="1"/>
  <c r="Y12" i="1"/>
  <c r="AA12" i="1"/>
  <c r="I10" i="1"/>
  <c r="I13" i="1" s="1"/>
  <c r="I12" i="1"/>
  <c r="AD13" i="1"/>
  <c r="AO362" i="1"/>
  <c r="AO512" i="1"/>
  <c r="AO416" i="1"/>
  <c r="AO584" i="1"/>
  <c r="AO530" i="1"/>
  <c r="AN458" i="1"/>
  <c r="AK458" i="1"/>
  <c r="AM458" i="1"/>
  <c r="AL458" i="1"/>
  <c r="AO458" i="1"/>
  <c r="AO434" i="1"/>
  <c r="AL338" i="1"/>
  <c r="AN338" i="1"/>
  <c r="AK338" i="1"/>
  <c r="AM338" i="1"/>
  <c r="AK266" i="1"/>
  <c r="AL266" i="1"/>
  <c r="AN266" i="1"/>
  <c r="AN602" i="1"/>
  <c r="AL602" i="1"/>
  <c r="AK602" i="1"/>
  <c r="AM602" i="1"/>
  <c r="AK524" i="1"/>
  <c r="AM524" i="1"/>
  <c r="AN524" i="1"/>
  <c r="AL524" i="1"/>
  <c r="AO500" i="1"/>
  <c r="AK428" i="1"/>
  <c r="AL428" i="1"/>
  <c r="AN428" i="1"/>
  <c r="AM428" i="1"/>
  <c r="AK380" i="1"/>
  <c r="AM380" i="1"/>
  <c r="AN380" i="1"/>
  <c r="AL380" i="1"/>
  <c r="AN308" i="1"/>
  <c r="AK308" i="1"/>
  <c r="AM308" i="1"/>
  <c r="AL308" i="1"/>
  <c r="AN542" i="1"/>
  <c r="AK542" i="1"/>
  <c r="AM542" i="1"/>
  <c r="AL542" i="1"/>
  <c r="AO518" i="1"/>
  <c r="AO494" i="1"/>
  <c r="AL470" i="1"/>
  <c r="AN470" i="1"/>
  <c r="AK470" i="1"/>
  <c r="AM470" i="1"/>
  <c r="AO446" i="1"/>
  <c r="AO422" i="1"/>
  <c r="AO326" i="1"/>
  <c r="AO278" i="1"/>
  <c r="AO590" i="1"/>
  <c r="AO488" i="1"/>
  <c r="AO464" i="1"/>
  <c r="AK416" i="1"/>
  <c r="AN416" i="1"/>
  <c r="AL416" i="1"/>
  <c r="AM416" i="1"/>
  <c r="AL392" i="1"/>
  <c r="AK392" i="1"/>
  <c r="AN392" i="1"/>
  <c r="AM392" i="1"/>
  <c r="AO392" i="1"/>
  <c r="AL344" i="1"/>
  <c r="AM344" i="1"/>
  <c r="AN344" i="1"/>
  <c r="AK344" i="1"/>
  <c r="AK320" i="1"/>
  <c r="AN320" i="1"/>
  <c r="AM320" i="1"/>
  <c r="AL320" i="1"/>
  <c r="AL530" i="1"/>
  <c r="AN530" i="1"/>
  <c r="AK530" i="1"/>
  <c r="AM530" i="1"/>
  <c r="AO506" i="1"/>
  <c r="AL434" i="1"/>
  <c r="AK434" i="1"/>
  <c r="AM434" i="1"/>
  <c r="AN434" i="1"/>
  <c r="AO410" i="1"/>
  <c r="AK314" i="1"/>
  <c r="AL314" i="1"/>
  <c r="AM314" i="1"/>
  <c r="AN314" i="1"/>
  <c r="AO290" i="1"/>
  <c r="AO602" i="1"/>
  <c r="AM500" i="1"/>
  <c r="AN500" i="1"/>
  <c r="AK500" i="1"/>
  <c r="AL500" i="1"/>
  <c r="AO476" i="1"/>
  <c r="AO452" i="1"/>
  <c r="AO380" i="1"/>
  <c r="AM284" i="1"/>
  <c r="AN284" i="1"/>
  <c r="AK284" i="1"/>
  <c r="AL284" i="1"/>
  <c r="AO542" i="1"/>
  <c r="AL518" i="1"/>
  <c r="AN518" i="1"/>
  <c r="AM518" i="1"/>
  <c r="AK518" i="1"/>
  <c r="AO302" i="1"/>
  <c r="AM536" i="1"/>
  <c r="AN536" i="1"/>
  <c r="AK536" i="1"/>
  <c r="AL536" i="1"/>
  <c r="AL368" i="1"/>
  <c r="AN368" i="1"/>
  <c r="AM368" i="1"/>
  <c r="AK368" i="1"/>
  <c r="AO368" i="1"/>
  <c r="AO320" i="1"/>
  <c r="AL296" i="1"/>
  <c r="AN296" i="1"/>
  <c r="AK296" i="1"/>
  <c r="AM296" i="1"/>
  <c r="AO482" i="1"/>
  <c r="AL410" i="1"/>
  <c r="AN410" i="1"/>
  <c r="AK410" i="1"/>
  <c r="AM410" i="1"/>
  <c r="AL386" i="1"/>
  <c r="AK386" i="1"/>
  <c r="AN386" i="1"/>
  <c r="AM386" i="1"/>
  <c r="AK578" i="1"/>
  <c r="AL578" i="1"/>
  <c r="AN578" i="1"/>
  <c r="AM578" i="1"/>
  <c r="AM476" i="1"/>
  <c r="AN476" i="1"/>
  <c r="AK476" i="1"/>
  <c r="AL476" i="1"/>
  <c r="AO404" i="1"/>
  <c r="AL332" i="1"/>
  <c r="AN332" i="1"/>
  <c r="AK332" i="1"/>
  <c r="AM332" i="1"/>
  <c r="AO596" i="1"/>
  <c r="AO470" i="1"/>
  <c r="AL398" i="1"/>
  <c r="AM398" i="1"/>
  <c r="AN398" i="1"/>
  <c r="AK398" i="1"/>
  <c r="AO398" i="1"/>
  <c r="AO374" i="1"/>
  <c r="AL350" i="1"/>
  <c r="AK350" i="1"/>
  <c r="AM350" i="1"/>
  <c r="AN350" i="1"/>
  <c r="AK326" i="1"/>
  <c r="AL326" i="1"/>
  <c r="AN326" i="1"/>
  <c r="AM326" i="1"/>
  <c r="AM302" i="1"/>
  <c r="AK302" i="1"/>
  <c r="AN302" i="1"/>
  <c r="AL302" i="1"/>
  <c r="AK590" i="1"/>
  <c r="AL590" i="1"/>
  <c r="AM590" i="1"/>
  <c r="AN590" i="1"/>
  <c r="AO536" i="1"/>
  <c r="AL512" i="1"/>
  <c r="AM512" i="1"/>
  <c r="AN512" i="1"/>
  <c r="AK512" i="1"/>
  <c r="AL488" i="1"/>
  <c r="AK488" i="1"/>
  <c r="AM488" i="1"/>
  <c r="AN488" i="1"/>
  <c r="AL464" i="1"/>
  <c r="AN464" i="1"/>
  <c r="AK464" i="1"/>
  <c r="AM464" i="1"/>
  <c r="AM440" i="1"/>
  <c r="AN440" i="1"/>
  <c r="AK440" i="1"/>
  <c r="AL440" i="1"/>
  <c r="AO440" i="1"/>
  <c r="AO344" i="1"/>
  <c r="AO296" i="1"/>
  <c r="AN584" i="1"/>
  <c r="AK584" i="1"/>
  <c r="AM584" i="1"/>
  <c r="AL584" i="1"/>
  <c r="AN506" i="1"/>
  <c r="AM506" i="1"/>
  <c r="AK506" i="1"/>
  <c r="AL506" i="1"/>
  <c r="AN482" i="1"/>
  <c r="AK482" i="1"/>
  <c r="AM482" i="1"/>
  <c r="AL482" i="1"/>
  <c r="AO386" i="1"/>
  <c r="AM362" i="1"/>
  <c r="AL362" i="1"/>
  <c r="AK362" i="1"/>
  <c r="AN362" i="1"/>
  <c r="AO338" i="1"/>
  <c r="AO314" i="1"/>
  <c r="AN290" i="1"/>
  <c r="AK290" i="1"/>
  <c r="AM290" i="1"/>
  <c r="AL290" i="1"/>
  <c r="AO578" i="1"/>
  <c r="AO524" i="1"/>
  <c r="AM452" i="1"/>
  <c r="AK452" i="1"/>
  <c r="AL452" i="1"/>
  <c r="AN452" i="1"/>
  <c r="AO428" i="1"/>
  <c r="AM404" i="1"/>
  <c r="AK404" i="1"/>
  <c r="AL404" i="1"/>
  <c r="AN404" i="1"/>
  <c r="AN356" i="1"/>
  <c r="AK356" i="1"/>
  <c r="AL356" i="1"/>
  <c r="AM356" i="1"/>
  <c r="AO356" i="1"/>
  <c r="AO332" i="1"/>
  <c r="AO308" i="1"/>
  <c r="AO284" i="1"/>
  <c r="AK260" i="1"/>
  <c r="AM596" i="1"/>
  <c r="AL596" i="1"/>
  <c r="AK596" i="1"/>
  <c r="AN596" i="1"/>
  <c r="AM494" i="1"/>
  <c r="AK494" i="1"/>
  <c r="AL494" i="1"/>
  <c r="AN494" i="1"/>
  <c r="AK446" i="1"/>
  <c r="AL446" i="1"/>
  <c r="AN446" i="1"/>
  <c r="AM446" i="1"/>
  <c r="AM422" i="1"/>
  <c r="AL422" i="1"/>
  <c r="AK422" i="1"/>
  <c r="AN422" i="1"/>
  <c r="AK374" i="1"/>
  <c r="AL374" i="1"/>
  <c r="AN374" i="1"/>
  <c r="AM374" i="1"/>
  <c r="AO350" i="1"/>
  <c r="AL278" i="1"/>
  <c r="AN278" i="1"/>
  <c r="AK278" i="1"/>
  <c r="AM278" i="1"/>
  <c r="L13" i="1"/>
  <c r="T13" i="1"/>
  <c r="Q13" i="1"/>
  <c r="AG13" i="1"/>
  <c r="Z12" i="1"/>
  <c r="AJ12" i="1"/>
  <c r="L12" i="1"/>
  <c r="S12" i="1"/>
  <c r="AI12" i="1"/>
  <c r="AH12" i="1"/>
  <c r="AK272" i="1" l="1"/>
  <c r="AM272" i="1"/>
  <c r="AM266" i="1"/>
  <c r="AM260" i="1"/>
  <c r="AL260" i="1"/>
  <c r="AL272" i="1"/>
  <c r="W265" i="1"/>
  <c r="AO260" i="1" s="1"/>
  <c r="AO266" i="1"/>
  <c r="AN260" i="1"/>
  <c r="AN272" i="1"/>
  <c r="AO272" i="1"/>
  <c r="F198" i="1"/>
  <c r="AQ194" i="1"/>
  <c r="AQ199" i="1" s="1"/>
  <c r="AC252" i="1"/>
  <c r="AQ248" i="1"/>
  <c r="AQ253" i="1" s="1"/>
  <c r="AL14" i="1"/>
  <c r="AM14" i="1"/>
  <c r="AN14" i="1"/>
  <c r="AK14" i="1"/>
  <c r="AK242" i="1"/>
  <c r="AL74" i="1"/>
  <c r="AM170" i="1"/>
  <c r="AN170" i="1"/>
  <c r="AN62" i="1"/>
  <c r="AN140" i="1"/>
  <c r="AL170" i="1"/>
  <c r="AM152" i="1"/>
  <c r="AN110" i="1"/>
  <c r="AK170" i="1"/>
  <c r="AL50" i="1"/>
  <c r="AK152" i="1"/>
  <c r="AL242" i="1"/>
  <c r="AK62" i="1"/>
  <c r="AN92" i="1"/>
  <c r="AK92" i="1"/>
  <c r="AL92" i="1"/>
  <c r="AM92" i="1"/>
  <c r="AK140" i="1"/>
  <c r="AL224" i="1"/>
  <c r="AL86" i="1"/>
  <c r="AL122" i="1"/>
  <c r="AL194" i="1"/>
  <c r="AN218" i="1"/>
  <c r="AM128" i="1"/>
  <c r="AK38" i="1"/>
  <c r="AK116" i="1"/>
  <c r="AK212" i="1"/>
  <c r="AN236" i="1"/>
  <c r="AM50" i="1"/>
  <c r="AK50" i="1"/>
  <c r="AN50" i="1"/>
  <c r="AM56" i="1"/>
  <c r="AK224" i="1"/>
  <c r="AM206" i="1"/>
  <c r="AN134" i="1"/>
  <c r="AM134" i="1"/>
  <c r="AL158" i="1"/>
  <c r="AL68" i="1"/>
  <c r="AK68" i="1"/>
  <c r="AL164" i="1"/>
  <c r="AM146" i="1"/>
  <c r="AN80" i="1"/>
  <c r="AN104" i="1"/>
  <c r="AK104" i="1"/>
  <c r="AM104" i="1"/>
  <c r="AM248" i="1"/>
  <c r="AL62" i="1"/>
  <c r="AM218" i="1"/>
  <c r="AK128" i="1"/>
  <c r="AM200" i="1"/>
  <c r="AK200" i="1"/>
  <c r="AN200" i="1"/>
  <c r="AL200" i="1"/>
  <c r="AL116" i="1"/>
  <c r="AM236" i="1"/>
  <c r="AL56" i="1"/>
  <c r="AK230" i="1"/>
  <c r="AN254" i="1"/>
  <c r="AL134" i="1"/>
  <c r="AN158" i="1"/>
  <c r="AK182" i="1"/>
  <c r="AN182" i="1"/>
  <c r="AM182" i="1"/>
  <c r="AN164" i="1"/>
  <c r="AL26" i="1"/>
  <c r="AM26" i="1"/>
  <c r="AK26" i="1"/>
  <c r="AN26" i="1"/>
  <c r="AN146" i="1"/>
  <c r="AL146" i="1"/>
  <c r="AK80" i="1"/>
  <c r="AK248" i="1"/>
  <c r="AN242" i="1"/>
  <c r="AM86" i="1"/>
  <c r="AN86" i="1"/>
  <c r="AK86" i="1"/>
  <c r="AL110" i="1"/>
  <c r="AM110" i="1"/>
  <c r="AM140" i="1"/>
  <c r="AK188" i="1"/>
  <c r="AN188" i="1"/>
  <c r="AM188" i="1"/>
  <c r="AL188" i="1"/>
  <c r="AK74" i="1"/>
  <c r="AN74" i="1"/>
  <c r="AM74" i="1"/>
  <c r="AM122" i="1"/>
  <c r="AN122" i="1"/>
  <c r="AK122" i="1"/>
  <c r="AN194" i="1"/>
  <c r="AM194" i="1"/>
  <c r="AK194" i="1"/>
  <c r="AL104" i="1"/>
  <c r="AN152" i="1"/>
  <c r="AK20" i="1"/>
  <c r="AN20" i="1"/>
  <c r="AM20" i="1"/>
  <c r="AL20" i="1"/>
  <c r="AL236" i="1"/>
  <c r="AL218" i="1"/>
  <c r="AL128" i="1"/>
  <c r="AN128" i="1"/>
  <c r="AM38" i="1"/>
  <c r="AM116" i="1"/>
  <c r="AM212" i="1"/>
  <c r="AK32" i="1"/>
  <c r="AL32" i="1"/>
  <c r="AM32" i="1"/>
  <c r="AN32" i="1"/>
  <c r="AN56" i="1"/>
  <c r="AM224" i="1"/>
  <c r="AL248" i="1"/>
  <c r="AN206" i="1"/>
  <c r="AM230" i="1"/>
  <c r="AL254" i="1"/>
  <c r="AK254" i="1"/>
  <c r="AK158" i="1"/>
  <c r="AL44" i="1"/>
  <c r="AM44" i="1"/>
  <c r="AK44" i="1"/>
  <c r="AN44" i="1"/>
  <c r="AM68" i="1"/>
  <c r="AM164" i="1"/>
  <c r="AL212" i="1"/>
  <c r="AK146" i="1"/>
  <c r="AM80" i="1"/>
  <c r="AN248" i="1"/>
  <c r="AM242" i="1"/>
  <c r="AM62" i="1"/>
  <c r="AK110" i="1"/>
  <c r="AL140" i="1"/>
  <c r="AL38" i="1"/>
  <c r="AL182" i="1"/>
  <c r="AK218" i="1"/>
  <c r="AL230" i="1"/>
  <c r="AN38" i="1"/>
  <c r="AN116" i="1"/>
  <c r="AN212" i="1"/>
  <c r="AK236" i="1"/>
  <c r="AL98" i="1"/>
  <c r="AM98" i="1"/>
  <c r="AN98" i="1"/>
  <c r="AK98" i="1"/>
  <c r="AK56" i="1"/>
  <c r="AN176" i="1"/>
  <c r="AM176" i="1"/>
  <c r="AK176" i="1"/>
  <c r="AL176" i="1"/>
  <c r="AN224" i="1"/>
  <c r="AL206" i="1"/>
  <c r="AK206" i="1"/>
  <c r="AN230" i="1"/>
  <c r="AM254" i="1"/>
  <c r="AK134" i="1"/>
  <c r="AM158" i="1"/>
  <c r="AN68" i="1"/>
  <c r="AK164" i="1"/>
  <c r="AL80" i="1"/>
  <c r="AL152" i="1"/>
  <c r="G13" i="1" l="1"/>
  <c r="G12" i="1"/>
  <c r="F13" i="1"/>
  <c r="F12" i="1"/>
  <c r="AO8" i="1" l="1"/>
  <c r="AL8" i="1"/>
  <c r="AR8" i="1"/>
  <c r="AS8" i="1"/>
  <c r="AT8" i="1"/>
  <c r="AN8" i="1"/>
  <c r="AM8" i="1"/>
  <c r="AK8" i="1"/>
  <c r="AT13" i="1" l="1"/>
  <c r="AS13" i="1"/>
  <c r="AR13" i="1"/>
  <c r="AP8" i="1"/>
  <c r="AL9" i="1" s="1"/>
  <c r="AL13" i="1" s="1"/>
  <c r="AM9" i="1" l="1"/>
  <c r="AM13" i="1" s="1"/>
  <c r="AN9" i="1"/>
  <c r="AN13" i="1" s="1"/>
  <c r="AO14" i="1"/>
  <c r="AT14" i="1"/>
  <c r="AR14" i="1"/>
  <c r="AS14" i="1"/>
  <c r="AU8" i="1" l="1"/>
  <c r="AR19" i="1"/>
  <c r="AT19" i="1"/>
  <c r="AS19" i="1"/>
  <c r="AP14" i="1"/>
  <c r="AN15" i="1" l="1"/>
  <c r="AN19" i="1" s="1"/>
  <c r="AL15" i="1"/>
  <c r="AL19" i="1" s="1"/>
  <c r="AM15" i="1"/>
  <c r="AM19" i="1" s="1"/>
  <c r="AU14" i="1" l="1"/>
  <c r="AO20" i="1"/>
  <c r="AT20" i="1"/>
  <c r="AR20" i="1"/>
  <c r="AS20" i="1"/>
  <c r="AS25" i="1" l="1"/>
  <c r="AR25" i="1"/>
  <c r="AT25" i="1"/>
  <c r="AP20" i="1"/>
  <c r="AN21" i="1" l="1"/>
  <c r="AN25" i="1" s="1"/>
  <c r="AM21" i="1"/>
  <c r="AM25" i="1" s="1"/>
  <c r="AL21" i="1"/>
  <c r="AL25" i="1" s="1"/>
  <c r="AU20" i="1" s="1"/>
  <c r="AT26" i="1" l="1"/>
  <c r="AS26" i="1"/>
  <c r="AR26" i="1"/>
  <c r="AO26" i="1"/>
  <c r="AS31" i="1" l="1"/>
  <c r="AT31" i="1"/>
  <c r="AR31" i="1"/>
  <c r="AP26" i="1"/>
  <c r="AN27" i="1" l="1"/>
  <c r="AN31" i="1" s="1"/>
  <c r="AM27" i="1"/>
  <c r="AM31" i="1" s="1"/>
  <c r="AL27" i="1"/>
  <c r="AL31" i="1" s="1"/>
  <c r="AU26" i="1" l="1"/>
  <c r="AO32" i="1"/>
  <c r="AS32" i="1"/>
  <c r="AT32" i="1"/>
  <c r="AR32" i="1"/>
  <c r="AR37" i="1" l="1"/>
  <c r="AT37" i="1"/>
  <c r="AS37" i="1"/>
  <c r="AP32" i="1"/>
  <c r="AN33" i="1" l="1"/>
  <c r="AN37" i="1" s="1"/>
  <c r="AM33" i="1"/>
  <c r="AM37" i="1" s="1"/>
  <c r="AL33" i="1"/>
  <c r="AL37" i="1" s="1"/>
  <c r="AU32" i="1" l="1"/>
  <c r="AO38" i="1"/>
  <c r="AT38" i="1"/>
  <c r="AR38" i="1"/>
  <c r="AS38" i="1"/>
  <c r="AS43" i="1" l="1"/>
  <c r="AR43" i="1"/>
  <c r="AT43" i="1"/>
  <c r="AP38" i="1"/>
  <c r="AN39" i="1" l="1"/>
  <c r="AN43" i="1" s="1"/>
  <c r="AM39" i="1"/>
  <c r="AM43" i="1" s="1"/>
  <c r="AL39" i="1"/>
  <c r="AL43" i="1" s="1"/>
  <c r="AU38" i="1" l="1"/>
  <c r="AO44" i="1"/>
  <c r="AR44" i="1"/>
  <c r="AS44" i="1"/>
  <c r="AT44" i="1"/>
  <c r="AT49" i="1" l="1"/>
  <c r="AR49" i="1"/>
  <c r="AS49" i="1"/>
  <c r="AP44" i="1"/>
  <c r="AN45" i="1" l="1"/>
  <c r="AN49" i="1" s="1"/>
  <c r="AM45" i="1"/>
  <c r="AM49" i="1" s="1"/>
  <c r="AL45" i="1"/>
  <c r="AL49" i="1" s="1"/>
  <c r="AU44" i="1" s="1"/>
  <c r="AO50" i="1" l="1"/>
  <c r="AT50" i="1"/>
  <c r="AR50" i="1"/>
  <c r="AS50" i="1"/>
  <c r="AS55" i="1" l="1"/>
  <c r="AR55" i="1"/>
  <c r="AT55" i="1"/>
  <c r="AP50" i="1"/>
  <c r="AM51" i="1" l="1"/>
  <c r="AM55" i="1" s="1"/>
  <c r="AL51" i="1"/>
  <c r="AL55" i="1" s="1"/>
  <c r="AN51" i="1"/>
  <c r="AN55" i="1" s="1"/>
  <c r="AU50" i="1" l="1"/>
  <c r="AO56" i="1"/>
  <c r="AT56" i="1"/>
  <c r="AS56" i="1"/>
  <c r="AR56" i="1"/>
  <c r="AR61" i="1" l="1"/>
  <c r="AS61" i="1"/>
  <c r="AT61" i="1"/>
  <c r="AP56" i="1"/>
  <c r="AL57" i="1" l="1"/>
  <c r="AL61" i="1" s="1"/>
  <c r="AN57" i="1"/>
  <c r="AN61" i="1" s="1"/>
  <c r="AM57" i="1"/>
  <c r="AM61" i="1" s="1"/>
  <c r="AU56" i="1" l="1"/>
  <c r="AO62" i="1"/>
  <c r="AT62" i="1"/>
  <c r="AR62" i="1"/>
  <c r="AS62" i="1"/>
  <c r="AR67" i="1" l="1"/>
  <c r="AT67" i="1"/>
  <c r="AS67" i="1"/>
  <c r="AP62" i="1"/>
  <c r="AN63" i="1" l="1"/>
  <c r="AN67" i="1" s="1"/>
  <c r="AL63" i="1"/>
  <c r="AL67" i="1" s="1"/>
  <c r="AM63" i="1"/>
  <c r="AM67" i="1" s="1"/>
  <c r="AU62" i="1" l="1"/>
  <c r="AO68" i="1"/>
  <c r="AS68" i="1"/>
  <c r="AR68" i="1"/>
  <c r="AT68" i="1"/>
  <c r="AR73" i="1" l="1"/>
  <c r="AT73" i="1"/>
  <c r="AS73" i="1"/>
  <c r="AP68" i="1"/>
  <c r="AL69" i="1" l="1"/>
  <c r="AL73" i="1" s="1"/>
  <c r="AN69" i="1"/>
  <c r="AN73" i="1" s="1"/>
  <c r="AM69" i="1"/>
  <c r="AM73" i="1" s="1"/>
  <c r="AU68" i="1" l="1"/>
  <c r="AO74" i="1"/>
  <c r="AT74" i="1"/>
  <c r="AR74" i="1"/>
  <c r="AS74" i="1"/>
  <c r="AO242" i="1" l="1"/>
  <c r="AO236" i="1"/>
  <c r="AR79" i="1"/>
  <c r="AT79" i="1"/>
  <c r="AS79" i="1"/>
  <c r="AP74" i="1"/>
  <c r="AL75" i="1" l="1"/>
  <c r="AL79" i="1" s="1"/>
  <c r="AN75" i="1"/>
  <c r="AN79" i="1" s="1"/>
  <c r="AM75" i="1"/>
  <c r="AM79" i="1" s="1"/>
  <c r="AO248" i="1"/>
  <c r="AU74" i="1" l="1"/>
  <c r="AO254" i="1"/>
  <c r="AO80" i="1"/>
  <c r="AS80" i="1"/>
  <c r="AR80" i="1"/>
  <c r="AT80" i="1"/>
  <c r="AT85" i="1" l="1"/>
  <c r="AR85" i="1"/>
  <c r="AS85" i="1"/>
  <c r="AP80" i="1"/>
  <c r="AL81" i="1" l="1"/>
  <c r="AL85" i="1" s="1"/>
  <c r="AN81" i="1"/>
  <c r="AN85" i="1" s="1"/>
  <c r="AM81" i="1"/>
  <c r="AM85" i="1" s="1"/>
  <c r="AO86" i="1"/>
  <c r="AR86" i="1"/>
  <c r="AS86" i="1"/>
  <c r="AT86" i="1"/>
  <c r="AU80" i="1" l="1"/>
  <c r="AS91" i="1"/>
  <c r="AR91" i="1"/>
  <c r="AT91" i="1"/>
  <c r="AP86" i="1"/>
  <c r="AM87" i="1" l="1"/>
  <c r="AM91" i="1" s="1"/>
  <c r="AL87" i="1"/>
  <c r="AL91" i="1" s="1"/>
  <c r="AU86" i="1" s="1"/>
  <c r="AN87" i="1"/>
  <c r="AN91" i="1" s="1"/>
  <c r="AO92" i="1"/>
  <c r="AS92" i="1"/>
  <c r="AR92" i="1"/>
  <c r="AT92" i="1"/>
  <c r="AT97" i="1" l="1"/>
  <c r="AR97" i="1"/>
  <c r="AS97" i="1"/>
  <c r="AP92" i="1"/>
  <c r="AN93" i="1" l="1"/>
  <c r="AN97" i="1" s="1"/>
  <c r="AM93" i="1"/>
  <c r="AM97" i="1" s="1"/>
  <c r="AL93" i="1"/>
  <c r="AL97" i="1" s="1"/>
  <c r="AU92" i="1" l="1"/>
  <c r="AO98" i="1"/>
  <c r="AT98" i="1"/>
  <c r="AR98" i="1"/>
  <c r="AS98" i="1"/>
  <c r="AS103" i="1" l="1"/>
  <c r="AR103" i="1"/>
  <c r="AT103" i="1"/>
  <c r="AP98" i="1"/>
  <c r="AL99" i="1" l="1"/>
  <c r="AL103" i="1" s="1"/>
  <c r="AN99" i="1"/>
  <c r="AN103" i="1" s="1"/>
  <c r="AM99" i="1"/>
  <c r="AM103" i="1" s="1"/>
  <c r="AO104" i="1"/>
  <c r="AT104" i="1"/>
  <c r="AR104" i="1"/>
  <c r="AS104" i="1"/>
  <c r="AU98" i="1" l="1"/>
  <c r="AR109" i="1"/>
  <c r="AS109" i="1"/>
  <c r="AT109" i="1"/>
  <c r="AP104" i="1"/>
  <c r="AN105" i="1" l="1"/>
  <c r="AN109" i="1" s="1"/>
  <c r="AL105" i="1"/>
  <c r="AL109" i="1" s="1"/>
  <c r="AM105" i="1"/>
  <c r="AM109" i="1" s="1"/>
  <c r="AO110" i="1"/>
  <c r="AT110" i="1"/>
  <c r="AR110" i="1"/>
  <c r="AS110" i="1"/>
  <c r="AU104" i="1" l="1"/>
  <c r="AS115" i="1"/>
  <c r="AR115" i="1"/>
  <c r="AT115" i="1"/>
  <c r="AP110" i="1"/>
  <c r="AN111" i="1" l="1"/>
  <c r="AN115" i="1" s="1"/>
  <c r="AM111" i="1"/>
  <c r="AM115" i="1" s="1"/>
  <c r="AL111" i="1"/>
  <c r="AL115" i="1" s="1"/>
  <c r="AU110" i="1" s="1"/>
  <c r="AO116" i="1"/>
  <c r="AT116" i="1"/>
  <c r="AR116" i="1"/>
  <c r="AS116" i="1"/>
  <c r="AS121" i="1" l="1"/>
  <c r="AR121" i="1"/>
  <c r="AT121" i="1"/>
  <c r="AP116" i="1"/>
  <c r="AN117" i="1" l="1"/>
  <c r="AN121" i="1" s="1"/>
  <c r="AL117" i="1"/>
  <c r="AL121" i="1" s="1"/>
  <c r="AU116" i="1" s="1"/>
  <c r="AM117" i="1"/>
  <c r="AM121" i="1" s="1"/>
  <c r="AO122" i="1"/>
  <c r="AR122" i="1"/>
  <c r="AR127" i="1" s="1"/>
  <c r="AS122" i="1"/>
  <c r="AT122" i="1"/>
  <c r="AT127" i="1" l="1"/>
  <c r="AP122" i="1"/>
  <c r="AS127" i="1"/>
  <c r="AN123" i="1" l="1"/>
  <c r="AN127" i="1" s="1"/>
  <c r="AM123" i="1"/>
  <c r="AM127" i="1" s="1"/>
  <c r="AL123" i="1"/>
  <c r="AL127" i="1" s="1"/>
  <c r="AU122" i="1" l="1"/>
  <c r="AT128" i="1"/>
  <c r="AS128" i="1"/>
  <c r="AR128" i="1"/>
  <c r="AO128" i="1"/>
  <c r="AR133" i="1" l="1"/>
  <c r="AS133" i="1"/>
  <c r="AT133" i="1"/>
  <c r="AP128" i="1"/>
  <c r="AL129" i="1" l="1"/>
  <c r="AL133" i="1" s="1"/>
  <c r="AN129" i="1"/>
  <c r="AN133" i="1" s="1"/>
  <c r="AM129" i="1"/>
  <c r="AM133" i="1" s="1"/>
  <c r="AT134" i="1"/>
  <c r="AS134" i="1"/>
  <c r="AR134" i="1"/>
  <c r="AO134" i="1"/>
  <c r="AU128" i="1" l="1"/>
  <c r="AP134" i="1"/>
  <c r="AT139" i="1"/>
  <c r="AR139" i="1"/>
  <c r="AS139" i="1"/>
  <c r="AL135" i="1" l="1"/>
  <c r="AL139" i="1" s="1"/>
  <c r="AN135" i="1"/>
  <c r="AN139" i="1" s="1"/>
  <c r="AM135" i="1"/>
  <c r="AM139" i="1" s="1"/>
  <c r="AO140" i="1"/>
  <c r="AT140" i="1"/>
  <c r="AR140" i="1"/>
  <c r="AS140" i="1"/>
  <c r="AU134" i="1" l="1"/>
  <c r="AS145" i="1"/>
  <c r="AP140" i="1"/>
  <c r="AT145" i="1"/>
  <c r="AR145" i="1"/>
  <c r="AL141" i="1" l="1"/>
  <c r="AL145" i="1" s="1"/>
  <c r="AN141" i="1"/>
  <c r="AN145" i="1" s="1"/>
  <c r="AM141" i="1"/>
  <c r="AM145" i="1" s="1"/>
  <c r="AO146" i="1"/>
  <c r="AS146" i="1"/>
  <c r="AT146" i="1"/>
  <c r="AR146" i="1"/>
  <c r="AU140" i="1" l="1"/>
  <c r="AT151" i="1"/>
  <c r="AS151" i="1"/>
  <c r="AR151" i="1"/>
  <c r="AP146" i="1"/>
  <c r="AN147" i="1" l="1"/>
  <c r="AN151" i="1" s="1"/>
  <c r="AL147" i="1"/>
  <c r="AL151" i="1" s="1"/>
  <c r="AM147" i="1"/>
  <c r="AM151" i="1" s="1"/>
  <c r="AO152" i="1"/>
  <c r="AS152" i="1"/>
  <c r="AT152" i="1"/>
  <c r="AR152" i="1"/>
  <c r="AU146" i="1" l="1"/>
  <c r="AP152" i="1"/>
  <c r="AR157" i="1"/>
  <c r="AS157" i="1"/>
  <c r="AT157" i="1"/>
  <c r="AN153" i="1" l="1"/>
  <c r="AN157" i="1" s="1"/>
  <c r="AM153" i="1"/>
  <c r="AM157" i="1" s="1"/>
  <c r="AL153" i="1"/>
  <c r="AL157" i="1" s="1"/>
  <c r="AU152" i="1" l="1"/>
  <c r="AR158" i="1"/>
  <c r="AS158" i="1"/>
  <c r="AT158" i="1"/>
  <c r="AO158" i="1"/>
  <c r="AS163" i="1" l="1"/>
  <c r="AR163" i="1"/>
  <c r="AT163" i="1"/>
  <c r="AP158" i="1"/>
  <c r="AM159" i="1" l="1"/>
  <c r="AM163" i="1" s="1"/>
  <c r="AL159" i="1"/>
  <c r="AL163" i="1" s="1"/>
  <c r="AN159" i="1"/>
  <c r="AN163" i="1" s="1"/>
  <c r="AT164" i="1"/>
  <c r="AR164" i="1"/>
  <c r="AS164" i="1"/>
  <c r="AO164" i="1"/>
  <c r="AU158" i="1" l="1"/>
  <c r="AS169" i="1"/>
  <c r="AR169" i="1"/>
  <c r="AT169" i="1"/>
  <c r="AP164" i="1"/>
  <c r="AL165" i="1" l="1"/>
  <c r="AL169" i="1" s="1"/>
  <c r="AN165" i="1"/>
  <c r="AN169" i="1" s="1"/>
  <c r="AM165" i="1"/>
  <c r="AM169" i="1" s="1"/>
  <c r="AO170" i="1"/>
  <c r="AS170" i="1"/>
  <c r="AT170" i="1"/>
  <c r="AR170" i="1"/>
  <c r="AU164" i="1" l="1"/>
  <c r="AS175" i="1"/>
  <c r="AT175" i="1"/>
  <c r="AP170" i="1"/>
  <c r="AR175" i="1"/>
  <c r="AN171" i="1" l="1"/>
  <c r="AN175" i="1" s="1"/>
  <c r="AL171" i="1"/>
  <c r="AL175" i="1" s="1"/>
  <c r="AU170" i="1" s="1"/>
  <c r="AM171" i="1"/>
  <c r="AM175" i="1" s="1"/>
  <c r="AQ176" i="1"/>
  <c r="AT176" i="1"/>
  <c r="AR176" i="1"/>
  <c r="AS176" i="1"/>
  <c r="AO176" i="1"/>
  <c r="AQ181" i="1" l="1"/>
  <c r="AS181" i="1"/>
  <c r="AR181" i="1"/>
  <c r="AT181" i="1"/>
  <c r="AP176" i="1"/>
  <c r="AN177" i="1" l="1"/>
  <c r="AN181" i="1" s="1"/>
  <c r="AL177" i="1"/>
  <c r="AL181" i="1" s="1"/>
  <c r="AM177" i="1"/>
  <c r="AM181" i="1" s="1"/>
  <c r="AR182" i="1"/>
  <c r="AT182" i="1"/>
  <c r="AS182" i="1"/>
  <c r="AO182" i="1"/>
  <c r="AU176" i="1" l="1"/>
  <c r="AP182" i="1"/>
  <c r="AS187" i="1"/>
  <c r="AT187" i="1"/>
  <c r="AR187" i="1"/>
  <c r="AN183" i="1" l="1"/>
  <c r="AN187" i="1" s="1"/>
  <c r="AM183" i="1"/>
  <c r="AM187" i="1" s="1"/>
  <c r="AL183" i="1"/>
  <c r="AL187" i="1" s="1"/>
  <c r="AU182" i="1" s="1"/>
  <c r="AS188" i="1"/>
  <c r="AT188" i="1"/>
  <c r="AR188" i="1"/>
  <c r="AO188" i="1"/>
  <c r="AR193" i="1" l="1"/>
  <c r="AS193" i="1"/>
  <c r="AT193" i="1"/>
  <c r="AP188" i="1"/>
  <c r="AN189" i="1" l="1"/>
  <c r="AN193" i="1" s="1"/>
  <c r="AM189" i="1"/>
  <c r="AM193" i="1" s="1"/>
  <c r="AL189" i="1"/>
  <c r="AL193" i="1" s="1"/>
  <c r="AU188" i="1" s="1"/>
  <c r="AT194" i="1"/>
  <c r="AS194" i="1"/>
  <c r="AR194" i="1"/>
  <c r="AO194" i="1"/>
  <c r="AP194" i="1" l="1"/>
  <c r="AR199" i="1"/>
  <c r="AS199" i="1"/>
  <c r="AT199" i="1"/>
  <c r="AL195" i="1" l="1"/>
  <c r="AL199" i="1" s="1"/>
  <c r="AN195" i="1"/>
  <c r="AN199" i="1" s="1"/>
  <c r="AM195" i="1"/>
  <c r="AM199" i="1" s="1"/>
  <c r="AO200" i="1"/>
  <c r="AR200" i="1"/>
  <c r="AS200" i="1"/>
  <c r="AT200" i="1"/>
  <c r="AU194" i="1" l="1"/>
  <c r="AR205" i="1"/>
  <c r="AS205" i="1"/>
  <c r="AP200" i="1"/>
  <c r="AT205" i="1"/>
  <c r="AL201" i="1" l="1"/>
  <c r="AL205" i="1" s="1"/>
  <c r="AN201" i="1"/>
  <c r="AN205" i="1" s="1"/>
  <c r="AM201" i="1"/>
  <c r="AM205" i="1" s="1"/>
  <c r="AO206" i="1"/>
  <c r="AR206" i="1"/>
  <c r="AS206" i="1"/>
  <c r="AT206" i="1"/>
  <c r="AU200" i="1" l="1"/>
  <c r="AS211" i="1"/>
  <c r="AR211" i="1"/>
  <c r="AP206" i="1"/>
  <c r="AT211" i="1"/>
  <c r="AL207" i="1" l="1"/>
  <c r="AL211" i="1" s="1"/>
  <c r="AN207" i="1"/>
  <c r="AN211" i="1" s="1"/>
  <c r="AM207" i="1"/>
  <c r="AM211" i="1" s="1"/>
  <c r="AQ212" i="1"/>
  <c r="AT212" i="1"/>
  <c r="AR212" i="1"/>
  <c r="AS212" i="1"/>
  <c r="AO212" i="1"/>
  <c r="AU206" i="1" l="1"/>
  <c r="AQ608" i="1" a="1"/>
  <c r="AQ608" i="1" s="1"/>
  <c r="AS217" i="1"/>
  <c r="AR217" i="1"/>
  <c r="AP212" i="1"/>
  <c r="AT217" i="1"/>
  <c r="AQ217" i="1"/>
  <c r="AN213" i="1" l="1"/>
  <c r="AN217" i="1" s="1"/>
  <c r="AM213" i="1"/>
  <c r="AM217" i="1" s="1"/>
  <c r="AL213" i="1"/>
  <c r="AL217" i="1" s="1"/>
  <c r="AU212" i="1" s="1"/>
  <c r="AO218" i="1"/>
  <c r="AS218" i="1"/>
  <c r="AT218" i="1"/>
  <c r="AR218" i="1"/>
  <c r="AR223" i="1" l="1"/>
  <c r="AS223" i="1"/>
  <c r="AP218" i="1"/>
  <c r="AT223" i="1"/>
  <c r="AL219" i="1" l="1"/>
  <c r="AL223" i="1" s="1"/>
  <c r="AN219" i="1"/>
  <c r="AN223" i="1" s="1"/>
  <c r="AM219" i="1"/>
  <c r="AM223" i="1" s="1"/>
  <c r="AT224" i="1"/>
  <c r="AS224" i="1"/>
  <c r="AR224" i="1"/>
  <c r="AO224" i="1"/>
  <c r="AU218" i="1" l="1"/>
  <c r="AS229" i="1"/>
  <c r="AT229" i="1"/>
  <c r="AP224" i="1"/>
  <c r="AR229" i="1"/>
  <c r="AM225" i="1" l="1"/>
  <c r="AM229" i="1" s="1"/>
  <c r="AL225" i="1"/>
  <c r="AL229" i="1" s="1"/>
  <c r="AU224" i="1" s="1"/>
  <c r="AN225" i="1"/>
  <c r="AN229" i="1" s="1"/>
  <c r="AR230" i="1"/>
  <c r="AT230" i="1"/>
  <c r="AS230" i="1"/>
  <c r="AO230" i="1"/>
  <c r="AO608" i="1" s="1"/>
  <c r="AP230" i="1" l="1"/>
  <c r="AT235" i="1"/>
  <c r="AR235" i="1"/>
  <c r="AS235" i="1"/>
  <c r="AN231" i="1" l="1"/>
  <c r="AN235" i="1" s="1"/>
  <c r="AL231" i="1"/>
  <c r="AL235" i="1" s="1"/>
  <c r="AU230" i="1" s="1"/>
  <c r="AM231" i="1"/>
  <c r="AM235" i="1" s="1"/>
  <c r="AR236" i="1"/>
  <c r="AS236" i="1"/>
  <c r="AT236" i="1"/>
  <c r="AT241" i="1" l="1"/>
  <c r="AS241" i="1"/>
  <c r="AR241" i="1"/>
  <c r="AP236" i="1"/>
  <c r="AN237" i="1" l="1"/>
  <c r="AN241" i="1" s="1"/>
  <c r="AL237" i="1"/>
  <c r="AL241" i="1" s="1"/>
  <c r="AM237" i="1"/>
  <c r="AM241" i="1" s="1"/>
  <c r="AS242" i="1"/>
  <c r="AS247" i="1" s="1"/>
  <c r="AR242" i="1"/>
  <c r="AT242" i="1"/>
  <c r="AU236" i="1" l="1"/>
  <c r="AT247" i="1"/>
  <c r="AR247" i="1"/>
  <c r="AP242" i="1"/>
  <c r="AN243" i="1" l="1"/>
  <c r="AN247" i="1" s="1"/>
  <c r="AL243" i="1"/>
  <c r="AL247" i="1" s="1"/>
  <c r="AU242" i="1" s="1"/>
  <c r="AM243" i="1"/>
  <c r="AM247" i="1" s="1"/>
  <c r="AS248" i="1"/>
  <c r="AR248" i="1"/>
  <c r="AT248" i="1"/>
  <c r="AP248" i="1" l="1"/>
  <c r="AT253" i="1"/>
  <c r="AR253" i="1"/>
  <c r="AS253" i="1"/>
  <c r="AN249" i="1" l="1"/>
  <c r="AN253" i="1" s="1"/>
  <c r="AM249" i="1"/>
  <c r="AM253" i="1" s="1"/>
  <c r="AL249" i="1"/>
  <c r="AL253" i="1" s="1"/>
  <c r="AU248" i="1" s="1"/>
  <c r="AR254" i="1"/>
  <c r="AT254" i="1"/>
  <c r="AS254" i="1"/>
  <c r="AP254" i="1" l="1"/>
  <c r="AT259" i="1"/>
  <c r="AS259" i="1"/>
  <c r="AR259" i="1"/>
  <c r="AN255" i="1" l="1"/>
  <c r="AN259" i="1" s="1"/>
  <c r="AM255" i="1"/>
  <c r="AM259" i="1" s="1"/>
  <c r="AL255" i="1"/>
  <c r="AL259" i="1" s="1"/>
  <c r="AU254" i="1" s="1"/>
  <c r="AS260" i="1"/>
  <c r="AS265" i="1" s="1"/>
  <c r="AR260" i="1"/>
  <c r="AT260" i="1"/>
  <c r="AR265" i="1" l="1"/>
  <c r="AP260" i="1"/>
  <c r="AT265" i="1"/>
  <c r="AN261" i="1" l="1"/>
  <c r="AN265" i="1" s="1"/>
  <c r="AL261" i="1"/>
  <c r="AL265" i="1" s="1"/>
  <c r="AM261" i="1"/>
  <c r="AM265" i="1" s="1"/>
  <c r="AT266" i="1"/>
  <c r="AS266" i="1"/>
  <c r="AR266" i="1"/>
  <c r="AU260" i="1" l="1"/>
  <c r="AP266" i="1"/>
  <c r="AS271" i="1"/>
  <c r="AR271" i="1"/>
  <c r="AT271" i="1"/>
  <c r="AN267" i="1" l="1"/>
  <c r="AN271" i="1" s="1"/>
  <c r="AL267" i="1"/>
  <c r="AL271" i="1" s="1"/>
  <c r="AM267" i="1"/>
  <c r="AM271" i="1" s="1"/>
  <c r="AT272" i="1"/>
  <c r="AR272" i="1"/>
  <c r="AS272" i="1"/>
  <c r="AU266" i="1" l="1"/>
  <c r="AP272" i="1"/>
  <c r="AS277" i="1"/>
  <c r="AR277" i="1"/>
  <c r="AT277" i="1"/>
  <c r="AL273" i="1" l="1"/>
  <c r="AL277" i="1" s="1"/>
  <c r="AU272" i="1" s="1"/>
  <c r="AN273" i="1"/>
  <c r="AN277" i="1" s="1"/>
  <c r="AM273" i="1"/>
  <c r="AM277" i="1" s="1"/>
  <c r="AT278" i="1"/>
  <c r="AS278" i="1"/>
  <c r="AR278" i="1"/>
  <c r="AP278" i="1" l="1"/>
  <c r="AS283" i="1"/>
  <c r="AR283" i="1"/>
  <c r="AT283" i="1"/>
  <c r="AN279" i="1" l="1"/>
  <c r="AN283" i="1" s="1"/>
  <c r="AL279" i="1"/>
  <c r="AL283" i="1" s="1"/>
  <c r="AM279" i="1"/>
  <c r="AM283" i="1" s="1"/>
  <c r="AT284" i="1"/>
  <c r="AR284" i="1"/>
  <c r="AS284" i="1"/>
  <c r="AR289" i="1" l="1"/>
  <c r="AT289" i="1"/>
  <c r="AP284" i="1"/>
  <c r="AS289" i="1"/>
  <c r="AN285" i="1" l="1"/>
  <c r="AN289" i="1" s="1"/>
  <c r="AM285" i="1"/>
  <c r="AM289" i="1" s="1"/>
  <c r="AL285" i="1"/>
  <c r="AL289" i="1" s="1"/>
  <c r="AR290" i="1"/>
  <c r="AT290" i="1"/>
  <c r="AS290" i="1"/>
  <c r="AT295" i="1" l="1"/>
  <c r="AR295" i="1"/>
  <c r="AP290" i="1"/>
  <c r="AS295" i="1"/>
  <c r="AN291" i="1" l="1"/>
  <c r="AN295" i="1" s="1"/>
  <c r="AM291" i="1"/>
  <c r="AM295" i="1" s="1"/>
  <c r="AL291" i="1"/>
  <c r="AL295" i="1" s="1"/>
  <c r="AR296" i="1"/>
  <c r="AS296" i="1"/>
  <c r="AT296" i="1"/>
  <c r="AS301" i="1" l="1"/>
  <c r="AP296" i="1"/>
  <c r="AT301" i="1"/>
  <c r="AR301" i="1"/>
  <c r="AN297" i="1" l="1"/>
  <c r="AN301" i="1" s="1"/>
  <c r="AL297" i="1"/>
  <c r="AL301" i="1" s="1"/>
  <c r="AM297" i="1"/>
  <c r="AM301" i="1" s="1"/>
  <c r="AS302" i="1"/>
  <c r="AR302" i="1"/>
  <c r="AT302" i="1"/>
  <c r="AP302" i="1" l="1"/>
  <c r="AS307" i="1"/>
  <c r="AT307" i="1"/>
  <c r="AR307" i="1"/>
  <c r="AN303" i="1" l="1"/>
  <c r="AN307" i="1" s="1"/>
  <c r="AL303" i="1"/>
  <c r="AL307" i="1" s="1"/>
  <c r="AM303" i="1"/>
  <c r="AM307" i="1" s="1"/>
  <c r="AT308" i="1"/>
  <c r="AR308" i="1"/>
  <c r="AS308" i="1"/>
  <c r="AT313" i="1" l="1"/>
  <c r="AR313" i="1"/>
  <c r="AP308" i="1"/>
  <c r="AS313" i="1"/>
  <c r="AL309" i="1" l="1"/>
  <c r="AL313" i="1" s="1"/>
  <c r="AN309" i="1"/>
  <c r="AN313" i="1" s="1"/>
  <c r="AM309" i="1"/>
  <c r="AM313" i="1" s="1"/>
  <c r="AS314" i="1"/>
  <c r="AS319" i="1" s="1"/>
  <c r="AR314" i="1"/>
  <c r="AT314" i="1"/>
  <c r="AP314" i="1" l="1"/>
  <c r="AT319" i="1"/>
  <c r="AR319" i="1"/>
  <c r="AL315" i="1" l="1"/>
  <c r="AL319" i="1" s="1"/>
  <c r="AN315" i="1"/>
  <c r="AN319" i="1" s="1"/>
  <c r="AM315" i="1"/>
  <c r="AM319" i="1" s="1"/>
  <c r="AS320" i="1"/>
  <c r="AR320" i="1"/>
  <c r="AT320" i="1"/>
  <c r="AR325" i="1" l="1"/>
  <c r="AP320" i="1"/>
  <c r="AT325" i="1"/>
  <c r="AS325" i="1"/>
  <c r="AL321" i="1" l="1"/>
  <c r="AL325" i="1" s="1"/>
  <c r="AN321" i="1"/>
  <c r="AN325" i="1" s="1"/>
  <c r="AM321" i="1"/>
  <c r="AM325" i="1" s="1"/>
  <c r="AT326" i="1"/>
  <c r="AR326" i="1"/>
  <c r="AS326" i="1"/>
  <c r="AP326" i="1" l="1"/>
  <c r="AR331" i="1"/>
  <c r="AS331" i="1"/>
  <c r="AT331" i="1"/>
  <c r="AL327" i="1" l="1"/>
  <c r="AL331" i="1" s="1"/>
  <c r="AN327" i="1"/>
  <c r="AN331" i="1" s="1"/>
  <c r="AM327" i="1"/>
  <c r="AM331" i="1" s="1"/>
  <c r="AT332" i="1"/>
  <c r="AT337" i="1" s="1"/>
  <c r="AR332" i="1"/>
  <c r="AS332" i="1"/>
  <c r="AS337" i="1" l="1"/>
  <c r="AR337" i="1"/>
  <c r="AP332" i="1"/>
  <c r="AL333" i="1" l="1"/>
  <c r="AL337" i="1" s="1"/>
  <c r="AN333" i="1"/>
  <c r="AN337" i="1" s="1"/>
  <c r="AM333" i="1"/>
  <c r="AM337" i="1" s="1"/>
  <c r="AS338" i="1"/>
  <c r="AR338" i="1"/>
  <c r="AR343" i="1" s="1"/>
  <c r="AT338" i="1"/>
  <c r="AP338" i="1" l="1"/>
  <c r="AT343" i="1"/>
  <c r="AS343" i="1"/>
  <c r="AL339" i="1" l="1"/>
  <c r="AL343" i="1" s="1"/>
  <c r="AN339" i="1"/>
  <c r="AN343" i="1" s="1"/>
  <c r="AM339" i="1"/>
  <c r="AM343" i="1" s="1"/>
  <c r="AT344" i="1"/>
  <c r="AS344" i="1"/>
  <c r="AR344" i="1"/>
  <c r="AT349" i="1" l="1"/>
  <c r="AR349" i="1"/>
  <c r="AS349" i="1"/>
  <c r="AP344" i="1"/>
  <c r="AL345" i="1" l="1"/>
  <c r="AL349" i="1" s="1"/>
  <c r="AN345" i="1"/>
  <c r="AN349" i="1" s="1"/>
  <c r="AM345" i="1"/>
  <c r="AM349" i="1" s="1"/>
  <c r="AT350" i="1"/>
  <c r="AS350" i="1"/>
  <c r="AR350" i="1"/>
  <c r="AP350" i="1" l="1"/>
  <c r="AR355" i="1"/>
  <c r="AT355" i="1"/>
  <c r="AS355" i="1"/>
  <c r="AL351" i="1" l="1"/>
  <c r="AL355" i="1" s="1"/>
  <c r="AN351" i="1"/>
  <c r="AN355" i="1" s="1"/>
  <c r="AM351" i="1"/>
  <c r="AM355" i="1" s="1"/>
  <c r="AR356" i="1"/>
  <c r="AT356" i="1"/>
  <c r="AT361" i="1" s="1"/>
  <c r="AS356" i="1"/>
  <c r="AS361" i="1" s="1"/>
  <c r="AR361" i="1" l="1"/>
  <c r="AP356" i="1"/>
  <c r="AL357" i="1" l="1"/>
  <c r="AL361" i="1" s="1"/>
  <c r="AN357" i="1"/>
  <c r="AN361" i="1" s="1"/>
  <c r="AM357" i="1"/>
  <c r="AM361" i="1" s="1"/>
  <c r="AS362" i="1"/>
  <c r="AR362" i="1"/>
  <c r="AT362" i="1"/>
  <c r="AP362" i="1" l="1"/>
  <c r="AT367" i="1"/>
  <c r="AS367" i="1"/>
  <c r="AR367" i="1"/>
  <c r="AL363" i="1" l="1"/>
  <c r="AL367" i="1" s="1"/>
  <c r="AN363" i="1"/>
  <c r="AN367" i="1" s="1"/>
  <c r="AM363" i="1"/>
  <c r="AM367" i="1" s="1"/>
  <c r="AT368" i="1"/>
  <c r="AS368" i="1"/>
  <c r="AR368" i="1"/>
  <c r="AT373" i="1" l="1"/>
  <c r="AR373" i="1"/>
  <c r="AP368" i="1"/>
  <c r="AS373" i="1"/>
  <c r="AL369" i="1" l="1"/>
  <c r="AL373" i="1" s="1"/>
  <c r="AN369" i="1"/>
  <c r="AN373" i="1" s="1"/>
  <c r="AM369" i="1"/>
  <c r="AM373" i="1" s="1"/>
  <c r="AT374" i="1"/>
  <c r="AR374" i="1"/>
  <c r="AS374" i="1"/>
  <c r="AR379" i="1" l="1"/>
  <c r="AS379" i="1"/>
  <c r="AT379" i="1"/>
  <c r="AP374" i="1"/>
  <c r="AN375" i="1" l="1"/>
  <c r="AN379" i="1" s="1"/>
  <c r="AL375" i="1"/>
  <c r="AL379" i="1" s="1"/>
  <c r="AM375" i="1"/>
  <c r="AM379" i="1" s="1"/>
  <c r="AS380" i="1"/>
  <c r="AR380" i="1"/>
  <c r="AT380" i="1"/>
  <c r="AT385" i="1" l="1"/>
  <c r="AS385" i="1"/>
  <c r="AR385" i="1"/>
  <c r="AP380" i="1"/>
  <c r="AN381" i="1" l="1"/>
  <c r="AN385" i="1" s="1"/>
  <c r="AL381" i="1"/>
  <c r="AL385" i="1" s="1"/>
  <c r="AM381" i="1"/>
  <c r="AM385" i="1" s="1"/>
  <c r="AT386" i="1"/>
  <c r="AS386" i="1"/>
  <c r="AR386" i="1"/>
  <c r="AP386" i="1" l="1"/>
  <c r="AR391" i="1"/>
  <c r="AT391" i="1"/>
  <c r="AS391" i="1"/>
  <c r="AN387" i="1" l="1"/>
  <c r="AN391" i="1" s="1"/>
  <c r="AM387" i="1"/>
  <c r="AM391" i="1" s="1"/>
  <c r="AL387" i="1"/>
  <c r="AL391" i="1" s="1"/>
  <c r="AS392" i="1"/>
  <c r="AR392" i="1"/>
  <c r="AT392" i="1"/>
  <c r="AS397" i="1" l="1"/>
  <c r="AT397" i="1"/>
  <c r="AR397" i="1"/>
  <c r="AP392" i="1"/>
  <c r="AN393" i="1" l="1"/>
  <c r="AN397" i="1" s="1"/>
  <c r="AM393" i="1"/>
  <c r="AM397" i="1" s="1"/>
  <c r="AL393" i="1"/>
  <c r="AL397" i="1" s="1"/>
  <c r="AT398" i="1"/>
  <c r="AS398" i="1"/>
  <c r="AR398" i="1"/>
  <c r="AT403" i="1" l="1"/>
  <c r="AR403" i="1"/>
  <c r="AS403" i="1"/>
  <c r="AP398" i="1"/>
  <c r="AN399" i="1" l="1"/>
  <c r="AN403" i="1" s="1"/>
  <c r="AM399" i="1"/>
  <c r="AM403" i="1" s="1"/>
  <c r="AL399" i="1"/>
  <c r="AL403" i="1" s="1"/>
  <c r="AR404" i="1"/>
  <c r="AR409" i="1" s="1"/>
  <c r="AS404" i="1"/>
  <c r="AT404" i="1"/>
  <c r="AP404" i="1" l="1"/>
  <c r="AS409" i="1"/>
  <c r="AT409" i="1"/>
  <c r="AN405" i="1" l="1"/>
  <c r="AN409" i="1" s="1"/>
  <c r="AM405" i="1"/>
  <c r="AM409" i="1" s="1"/>
  <c r="AL405" i="1"/>
  <c r="AL409" i="1" s="1"/>
  <c r="AR410" i="1"/>
  <c r="AS410" i="1"/>
  <c r="AT410" i="1"/>
  <c r="AT415" i="1" l="1"/>
  <c r="AR415" i="1"/>
  <c r="AS415" i="1"/>
  <c r="AP410" i="1"/>
  <c r="AN411" i="1" l="1"/>
  <c r="AN415" i="1" s="1"/>
  <c r="AL411" i="1"/>
  <c r="AL415" i="1" s="1"/>
  <c r="AM411" i="1"/>
  <c r="AM415" i="1" s="1"/>
  <c r="AT416" i="1"/>
  <c r="AS416" i="1"/>
  <c r="AR416" i="1"/>
  <c r="AP416" i="1" l="1"/>
  <c r="AR421" i="1"/>
  <c r="AT421" i="1"/>
  <c r="AS421" i="1"/>
  <c r="AN417" i="1" l="1"/>
  <c r="AN421" i="1" s="1"/>
  <c r="AM417" i="1"/>
  <c r="AM421" i="1" s="1"/>
  <c r="AL417" i="1"/>
  <c r="AL421" i="1" s="1"/>
  <c r="AS422" i="1"/>
  <c r="AS427" i="1" s="1"/>
  <c r="AT422" i="1"/>
  <c r="AR422" i="1"/>
  <c r="AT427" i="1" l="1"/>
  <c r="AR427" i="1"/>
  <c r="AP422" i="1"/>
  <c r="AL423" i="1" l="1"/>
  <c r="AL427" i="1" s="1"/>
  <c r="AM423" i="1"/>
  <c r="AM427" i="1" s="1"/>
  <c r="AN423" i="1"/>
  <c r="AN427" i="1" s="1"/>
  <c r="AT428" i="1"/>
  <c r="AR428" i="1"/>
  <c r="AS428" i="1"/>
  <c r="AR433" i="1" l="1"/>
  <c r="AP428" i="1"/>
  <c r="AS433" i="1"/>
  <c r="AT433" i="1"/>
  <c r="AN429" i="1" l="1"/>
  <c r="AN433" i="1" s="1"/>
  <c r="AL429" i="1"/>
  <c r="AL433" i="1" s="1"/>
  <c r="AM429" i="1"/>
  <c r="AM433" i="1" s="1"/>
  <c r="AR434" i="1"/>
  <c r="AT434" i="1"/>
  <c r="AS434" i="1"/>
  <c r="AR439" i="1" l="1"/>
  <c r="AT439" i="1"/>
  <c r="AP434" i="1"/>
  <c r="AS439" i="1"/>
  <c r="AN435" i="1" l="1"/>
  <c r="AN439" i="1" s="1"/>
  <c r="AM435" i="1"/>
  <c r="AM439" i="1" s="1"/>
  <c r="AL435" i="1"/>
  <c r="AL439" i="1" s="1"/>
  <c r="AT440" i="1"/>
  <c r="AT445" i="1" s="1"/>
  <c r="AS440" i="1"/>
  <c r="AR440" i="1"/>
  <c r="AS445" i="1" l="1"/>
  <c r="AP440" i="1"/>
  <c r="AR445" i="1"/>
  <c r="AN441" i="1" l="1"/>
  <c r="AN445" i="1" s="1"/>
  <c r="AM441" i="1"/>
  <c r="AM445" i="1" s="1"/>
  <c r="AL441" i="1"/>
  <c r="AL445" i="1" s="1"/>
  <c r="AS446" i="1"/>
  <c r="AR446" i="1"/>
  <c r="AR451" i="1" s="1"/>
  <c r="AT446" i="1"/>
  <c r="AP446" i="1" l="1"/>
  <c r="AT451" i="1"/>
  <c r="AS451" i="1"/>
  <c r="AN447" i="1" l="1"/>
  <c r="AN451" i="1" s="1"/>
  <c r="AL447" i="1"/>
  <c r="AL451" i="1" s="1"/>
  <c r="AM447" i="1"/>
  <c r="AM451" i="1" s="1"/>
  <c r="AS452" i="1"/>
  <c r="AS457" i="1" s="1"/>
  <c r="AT452" i="1"/>
  <c r="AR452" i="1"/>
  <c r="AP452" i="1" l="1"/>
  <c r="AR457" i="1"/>
  <c r="AT457" i="1"/>
  <c r="AN453" i="1" l="1"/>
  <c r="AN457" i="1" s="1"/>
  <c r="AL453" i="1"/>
  <c r="AL457" i="1" s="1"/>
  <c r="AM453" i="1"/>
  <c r="AM457" i="1" s="1"/>
  <c r="AR458" i="1"/>
  <c r="AR463" i="1" s="1"/>
  <c r="AS458" i="1"/>
  <c r="AT458" i="1"/>
  <c r="AP458" i="1" l="1"/>
  <c r="AS463" i="1"/>
  <c r="AT463" i="1"/>
  <c r="AL459" i="1" l="1"/>
  <c r="AL463" i="1" s="1"/>
  <c r="AN459" i="1"/>
  <c r="AN463" i="1" s="1"/>
  <c r="AM459" i="1"/>
  <c r="AM463" i="1" s="1"/>
  <c r="AT464" i="1"/>
  <c r="AS464" i="1"/>
  <c r="AR464" i="1"/>
  <c r="AP464" i="1" l="1"/>
  <c r="AS469" i="1"/>
  <c r="AR469" i="1"/>
  <c r="AT469" i="1"/>
  <c r="AL465" i="1" l="1"/>
  <c r="AL469" i="1" s="1"/>
  <c r="AN465" i="1"/>
  <c r="AN469" i="1" s="1"/>
  <c r="AM465" i="1"/>
  <c r="AM469" i="1" s="1"/>
  <c r="AT470" i="1"/>
  <c r="AT475" i="1" s="1"/>
  <c r="AR470" i="1"/>
  <c r="AS470" i="1"/>
  <c r="AS475" i="1" l="1"/>
  <c r="AR475" i="1"/>
  <c r="AP470" i="1"/>
  <c r="AL471" i="1" l="1"/>
  <c r="AL475" i="1" s="1"/>
  <c r="AN471" i="1"/>
  <c r="AN475" i="1" s="1"/>
  <c r="AM471" i="1"/>
  <c r="AM475" i="1" s="1"/>
  <c r="AS476" i="1"/>
  <c r="AT476" i="1"/>
  <c r="AR476" i="1"/>
  <c r="AT481" i="1" l="1"/>
  <c r="AR481" i="1"/>
  <c r="AS481" i="1"/>
  <c r="AP476" i="1"/>
  <c r="AL477" i="1" l="1"/>
  <c r="AL481" i="1" s="1"/>
  <c r="AN477" i="1"/>
  <c r="AN481" i="1" s="1"/>
  <c r="AM477" i="1"/>
  <c r="AM481" i="1" s="1"/>
  <c r="AR482" i="1"/>
  <c r="AS482" i="1"/>
  <c r="AS487" i="1" s="1"/>
  <c r="AT482" i="1"/>
  <c r="AR487" i="1" l="1"/>
  <c r="AP482" i="1"/>
  <c r="AT487" i="1"/>
  <c r="AL483" i="1" l="1"/>
  <c r="AL487" i="1" s="1"/>
  <c r="AN483" i="1"/>
  <c r="AN487" i="1" s="1"/>
  <c r="AM483" i="1"/>
  <c r="AM487" i="1" s="1"/>
  <c r="AS488" i="1"/>
  <c r="AR488" i="1"/>
  <c r="AT488" i="1"/>
  <c r="AT493" i="1" l="1"/>
  <c r="AS493" i="1"/>
  <c r="AR493" i="1"/>
  <c r="AP488" i="1"/>
  <c r="AL489" i="1" l="1"/>
  <c r="AL493" i="1" s="1"/>
  <c r="AM489" i="1"/>
  <c r="AM493" i="1" s="1"/>
  <c r="AN489" i="1"/>
  <c r="AN493" i="1" s="1"/>
  <c r="AS494" i="1"/>
  <c r="AR494" i="1"/>
  <c r="AT494" i="1"/>
  <c r="AP494" i="1" l="1"/>
  <c r="AT499" i="1"/>
  <c r="AR499" i="1"/>
  <c r="AS499" i="1"/>
  <c r="AN495" i="1" l="1"/>
  <c r="AN499" i="1" s="1"/>
  <c r="AM495" i="1"/>
  <c r="AM499" i="1" s="1"/>
  <c r="AL495" i="1"/>
  <c r="AL499" i="1" s="1"/>
  <c r="AS500" i="1"/>
  <c r="AT500" i="1"/>
  <c r="AR500" i="1"/>
  <c r="AP500" i="1" l="1"/>
  <c r="AT505" i="1"/>
  <c r="AR505" i="1"/>
  <c r="AS505" i="1"/>
  <c r="AN501" i="1" l="1"/>
  <c r="AN505" i="1" s="1"/>
  <c r="AM501" i="1"/>
  <c r="AM505" i="1" s="1"/>
  <c r="AL501" i="1"/>
  <c r="AL505" i="1" s="1"/>
  <c r="AT506" i="1"/>
  <c r="AS506" i="1"/>
  <c r="AS511" i="1" s="1"/>
  <c r="AR506" i="1"/>
  <c r="AT511" i="1" l="1"/>
  <c r="AP506" i="1"/>
  <c r="AR511" i="1"/>
  <c r="AL507" i="1" l="1"/>
  <c r="AL511" i="1" s="1"/>
  <c r="AN507" i="1"/>
  <c r="AN511" i="1" s="1"/>
  <c r="AM507" i="1"/>
  <c r="AM511" i="1" s="1"/>
  <c r="AR512" i="1"/>
  <c r="AR517" i="1" s="1"/>
  <c r="AT512" i="1"/>
  <c r="AS512" i="1"/>
  <c r="AP512" i="1" l="1"/>
  <c r="AT517" i="1"/>
  <c r="AS517" i="1"/>
  <c r="AL513" i="1" l="1"/>
  <c r="AL517" i="1" s="1"/>
  <c r="AN513" i="1"/>
  <c r="AN517" i="1" s="1"/>
  <c r="AM513" i="1"/>
  <c r="AM517" i="1" s="1"/>
  <c r="AT518" i="1"/>
  <c r="AS518" i="1"/>
  <c r="AR518" i="1"/>
  <c r="AP518" i="1" l="1"/>
  <c r="AR523" i="1"/>
  <c r="AS523" i="1"/>
  <c r="AT523" i="1"/>
  <c r="AL519" i="1" l="1"/>
  <c r="AL523" i="1" s="1"/>
  <c r="AN519" i="1"/>
  <c r="AN523" i="1" s="1"/>
  <c r="AM519" i="1"/>
  <c r="AM523" i="1" s="1"/>
  <c r="AT524" i="1"/>
  <c r="AR524" i="1"/>
  <c r="AS524" i="1"/>
  <c r="AP524" i="1" l="1"/>
  <c r="AR529" i="1"/>
  <c r="AS529" i="1"/>
  <c r="AT529" i="1"/>
  <c r="AL525" i="1" l="1"/>
  <c r="AL529" i="1" s="1"/>
  <c r="AN525" i="1"/>
  <c r="AN529" i="1" s="1"/>
  <c r="AM525" i="1"/>
  <c r="AM529" i="1" s="1"/>
  <c r="AR530" i="1"/>
  <c r="AT530" i="1"/>
  <c r="AS530" i="1"/>
  <c r="AT535" i="1" l="1"/>
  <c r="AP530" i="1"/>
  <c r="AS535" i="1"/>
  <c r="AR535" i="1"/>
  <c r="AL531" i="1" l="1"/>
  <c r="AL535" i="1" s="1"/>
  <c r="AN531" i="1"/>
  <c r="AN535" i="1" s="1"/>
  <c r="AM531" i="1"/>
  <c r="AM535" i="1" s="1"/>
  <c r="AR536" i="1"/>
  <c r="AT536" i="1"/>
  <c r="AS536" i="1"/>
  <c r="AP536" i="1" l="1"/>
  <c r="AS541" i="1"/>
  <c r="AT541" i="1"/>
  <c r="AR541" i="1"/>
  <c r="AL537" i="1" l="1"/>
  <c r="AL541" i="1" s="1"/>
  <c r="AN537" i="1"/>
  <c r="AN541" i="1" s="1"/>
  <c r="AM537" i="1"/>
  <c r="AM541" i="1" s="1"/>
  <c r="AR542" i="1"/>
  <c r="AT542" i="1"/>
  <c r="AS542" i="1"/>
  <c r="AP542" i="1" l="1"/>
  <c r="AS547" i="1"/>
  <c r="AR547" i="1"/>
  <c r="AT547" i="1"/>
  <c r="AL543" i="1" l="1"/>
  <c r="AL547" i="1" s="1"/>
  <c r="AN543" i="1"/>
  <c r="AN547" i="1" s="1"/>
  <c r="AM543" i="1"/>
  <c r="AM547" i="1" s="1"/>
  <c r="AS548" i="1"/>
  <c r="AR548" i="1"/>
  <c r="AT548" i="1"/>
  <c r="AR553" i="1" l="1"/>
  <c r="AS553" i="1"/>
  <c r="AP548" i="1"/>
  <c r="AT553" i="1"/>
  <c r="AN549" i="1" l="1"/>
  <c r="AN553" i="1" s="1"/>
  <c r="AL549" i="1"/>
  <c r="AL553" i="1" s="1"/>
  <c r="AM549" i="1"/>
  <c r="AM553" i="1" s="1"/>
  <c r="AS554" i="1"/>
  <c r="AT554" i="1"/>
  <c r="AR554" i="1"/>
  <c r="AS559" i="1" l="1"/>
  <c r="AR559" i="1"/>
  <c r="AP554" i="1"/>
  <c r="AT559" i="1"/>
  <c r="AN555" i="1" l="1"/>
  <c r="AN559" i="1" s="1"/>
  <c r="AM555" i="1"/>
  <c r="AM559" i="1" s="1"/>
  <c r="AL555" i="1"/>
  <c r="AL559" i="1" s="1"/>
  <c r="AS560" i="1"/>
  <c r="AT560" i="1"/>
  <c r="AR560" i="1"/>
  <c r="AP560" i="1" l="1"/>
  <c r="AR565" i="1"/>
  <c r="AT565" i="1"/>
  <c r="AS565" i="1"/>
  <c r="AL561" i="1" l="1"/>
  <c r="AL565" i="1" s="1"/>
  <c r="AM561" i="1"/>
  <c r="AM565" i="1" s="1"/>
  <c r="AN561" i="1"/>
  <c r="AN565" i="1" s="1"/>
  <c r="AR566" i="1"/>
  <c r="AS566" i="1"/>
  <c r="AS571" i="1" s="1"/>
  <c r="AT566" i="1"/>
  <c r="AP566" i="1" l="1"/>
  <c r="AT571" i="1"/>
  <c r="AR571" i="1"/>
  <c r="AL567" i="1" l="1"/>
  <c r="AL571" i="1" s="1"/>
  <c r="AN567" i="1"/>
  <c r="AN571" i="1" s="1"/>
  <c r="AM567" i="1"/>
  <c r="AM571" i="1" s="1"/>
  <c r="AR572" i="1"/>
  <c r="AS572" i="1"/>
  <c r="AT572" i="1"/>
  <c r="AS577" i="1" l="1"/>
  <c r="AR577" i="1"/>
  <c r="AT577" i="1"/>
  <c r="AP572" i="1"/>
  <c r="AL573" i="1" l="1"/>
  <c r="AL577" i="1" s="1"/>
  <c r="AN573" i="1"/>
  <c r="AN577" i="1" s="1"/>
  <c r="AM573" i="1"/>
  <c r="AM577" i="1" s="1"/>
  <c r="AT578" i="1"/>
  <c r="AS578" i="1"/>
  <c r="AR578" i="1"/>
  <c r="AT583" i="1" l="1"/>
  <c r="AR583" i="1"/>
  <c r="AS583" i="1"/>
  <c r="AP578" i="1"/>
  <c r="AM579" i="1" l="1"/>
  <c r="AM583" i="1" s="1"/>
  <c r="AL579" i="1"/>
  <c r="AL583" i="1" s="1"/>
  <c r="AN579" i="1"/>
  <c r="AN583" i="1" s="1"/>
  <c r="AS584" i="1"/>
  <c r="AT584" i="1"/>
  <c r="AR584" i="1"/>
  <c r="AR589" i="1" s="1"/>
  <c r="AT589" i="1" l="1"/>
  <c r="AS589" i="1"/>
  <c r="AP584" i="1"/>
  <c r="AM585" i="1" l="1"/>
  <c r="AM589" i="1" s="1"/>
  <c r="AN585" i="1"/>
  <c r="AN589" i="1" s="1"/>
  <c r="AL585" i="1"/>
  <c r="AL589" i="1" s="1"/>
  <c r="AS590" i="1"/>
  <c r="AR590" i="1"/>
  <c r="AT590" i="1"/>
  <c r="AT595" i="1" l="1"/>
  <c r="AR595" i="1"/>
  <c r="AP590" i="1"/>
  <c r="AS595" i="1"/>
  <c r="AM591" i="1" l="1"/>
  <c r="AM595" i="1" s="1"/>
  <c r="AN591" i="1"/>
  <c r="AN595" i="1" s="1"/>
  <c r="AL591" i="1"/>
  <c r="AL595" i="1" s="1"/>
  <c r="AR596" i="1"/>
  <c r="AT596" i="1"/>
  <c r="AS596" i="1"/>
  <c r="AP596" i="1" l="1"/>
  <c r="AS601" i="1"/>
  <c r="AT601" i="1"/>
  <c r="AR601" i="1"/>
  <c r="AM597" i="1" l="1"/>
  <c r="AM601" i="1" s="1"/>
  <c r="AL597" i="1"/>
  <c r="AL601" i="1" s="1"/>
  <c r="AN597" i="1"/>
  <c r="AN601" i="1" s="1"/>
  <c r="AP602" i="1"/>
  <c r="AR602" i="1"/>
  <c r="AS602" i="1"/>
  <c r="AT602" i="1"/>
  <c r="AN603" i="1" l="1"/>
  <c r="AN607" i="1" s="1"/>
  <c r="AM603" i="1"/>
  <c r="AM607" i="1" s="1"/>
  <c r="AL603" i="1"/>
  <c r="AL607" i="1" s="1"/>
  <c r="AK610" i="1"/>
  <c r="AK608" i="1"/>
  <c r="AR607" i="1"/>
  <c r="AR610" i="1" s="1" a="1"/>
  <c r="AR610" i="1" s="1"/>
  <c r="AL610" i="1" a="1"/>
  <c r="AL610" i="1" s="1"/>
  <c r="AS607" i="1"/>
  <c r="AS608" i="1" s="1" a="1"/>
  <c r="AS608" i="1" s="1"/>
  <c r="AP608" i="1"/>
  <c r="AT607" i="1"/>
  <c r="AT608" i="1" s="1" a="1"/>
  <c r="AT608" i="1" s="1"/>
  <c r="AU608" i="1" l="1"/>
  <c r="AS610" i="1" a="1"/>
  <c r="AS610" i="1" s="1"/>
  <c r="AR608" i="1" a="1"/>
  <c r="AR608" i="1" s="1"/>
  <c r="AT610" i="1" a="1"/>
  <c r="AT610" i="1" s="1"/>
  <c r="AN608" i="1" a="1"/>
  <c r="AN608" i="1" s="1"/>
  <c r="AN610" i="1" a="1"/>
  <c r="AN610" i="1" s="1"/>
  <c r="AM608" i="1" a="1"/>
  <c r="AM608" i="1" s="1"/>
  <c r="AL608" i="1" a="1"/>
  <c r="AL608" i="1" s="1"/>
  <c r="AM610" i="1" a="1"/>
  <c r="AM610"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<sst xmlns="http://schemas.openxmlformats.org/spreadsheetml/2006/main" count="9590" uniqueCount="799">
  <si>
    <t>TITLE</t>
  </si>
  <si>
    <t>:</t>
  </si>
  <si>
    <t>PAYROLL ATTENDANCE</t>
  </si>
  <si>
    <t>COMPANY</t>
  </si>
  <si>
    <t>MONTH</t>
  </si>
  <si>
    <t>CUT OFF</t>
  </si>
  <si>
    <t>1st-End Month</t>
  </si>
  <si>
    <t>NO</t>
  </si>
  <si>
    <t>EMP</t>
  </si>
  <si>
    <t>WORKERS DETAILS</t>
  </si>
  <si>
    <t>STATUS</t>
  </si>
  <si>
    <t>NWD</t>
  </si>
  <si>
    <t>TSPT</t>
  </si>
  <si>
    <t>SHIFT</t>
  </si>
  <si>
    <t>SCOPE</t>
  </si>
  <si>
    <t>ANNUAL LEAVE</t>
  </si>
  <si>
    <t>MEDICAL LEAVE</t>
  </si>
  <si>
    <t>PUBLIC HOLIDAY</t>
  </si>
  <si>
    <t>AL</t>
  </si>
  <si>
    <t>MC</t>
  </si>
  <si>
    <t>PH</t>
  </si>
  <si>
    <t>HRS</t>
  </si>
  <si>
    <t>ALLOW</t>
  </si>
  <si>
    <t>UL</t>
  </si>
  <si>
    <t>M</t>
  </si>
  <si>
    <t>RD</t>
  </si>
  <si>
    <t>N</t>
  </si>
  <si>
    <t>AB</t>
  </si>
  <si>
    <t>L</t>
  </si>
  <si>
    <t>RM</t>
  </si>
  <si>
    <t>RN</t>
  </si>
  <si>
    <t>HOLD</t>
  </si>
  <si>
    <t>Resigned W/N</t>
  </si>
  <si>
    <t>SD</t>
  </si>
  <si>
    <t>WORKING PATTERN</t>
  </si>
  <si>
    <t>TRANSPORT</t>
  </si>
  <si>
    <t>WORKING HOURS</t>
  </si>
  <si>
    <t>BANK CODE</t>
  </si>
  <si>
    <t>Code</t>
  </si>
  <si>
    <t>Description</t>
  </si>
  <si>
    <t>DESCRIPTION</t>
  </si>
  <si>
    <t>REMARKS</t>
  </si>
  <si>
    <t>January</t>
  </si>
  <si>
    <t>Morning</t>
  </si>
  <si>
    <t>Night Shift</t>
  </si>
  <si>
    <t>Normal Working Hours</t>
  </si>
  <si>
    <t>Terminate</t>
  </si>
  <si>
    <t>PABB</t>
  </si>
  <si>
    <t xml:space="preserve">AFFIN BANK BHD        </t>
  </si>
  <si>
    <t>February</t>
  </si>
  <si>
    <t>Night</t>
  </si>
  <si>
    <t xml:space="preserve">Resigned </t>
  </si>
  <si>
    <t>ARB</t>
  </si>
  <si>
    <t>AL RAJHI BANK</t>
  </si>
  <si>
    <t>NEW ACCOUNT</t>
  </si>
  <si>
    <t>March</t>
  </si>
  <si>
    <t>A</t>
  </si>
  <si>
    <t>Noon</t>
  </si>
  <si>
    <t>ALBB</t>
  </si>
  <si>
    <t xml:space="preserve">ALLIANCE BANK MALAYSIA BHD    </t>
  </si>
  <si>
    <t>NO ADVANCE</t>
  </si>
  <si>
    <t>April</t>
  </si>
  <si>
    <t>OM</t>
  </si>
  <si>
    <t>OT Morning</t>
  </si>
  <si>
    <t>LATE</t>
  </si>
  <si>
    <t>Resigned 24</t>
  </si>
  <si>
    <t>AMBB</t>
  </si>
  <si>
    <t xml:space="preserve">AMBANK BERHAD                 </t>
  </si>
  <si>
    <t>May</t>
  </si>
  <si>
    <t>ON</t>
  </si>
  <si>
    <t>OT Night</t>
  </si>
  <si>
    <t>Absconded</t>
  </si>
  <si>
    <t>BIMB</t>
  </si>
  <si>
    <t xml:space="preserve">BANK ISLAM BHD                </t>
  </si>
  <si>
    <t>June</t>
  </si>
  <si>
    <t>OA</t>
  </si>
  <si>
    <t>OT Noon</t>
  </si>
  <si>
    <t>Converted</t>
  </si>
  <si>
    <t>BKRM</t>
  </si>
  <si>
    <t>BANK KERJASAMA RAKYAT MALAYSIA</t>
  </si>
  <si>
    <t>July</t>
  </si>
  <si>
    <t>Rest Morning</t>
  </si>
  <si>
    <t>BMMB</t>
  </si>
  <si>
    <t xml:space="preserve">BANK MUAMALAT MALAYSIA BERHAD </t>
  </si>
  <si>
    <t>August</t>
  </si>
  <si>
    <t>Rest Night</t>
  </si>
  <si>
    <t>BOFA</t>
  </si>
  <si>
    <t xml:space="preserve">BANK OF AMERICA BHD           </t>
  </si>
  <si>
    <t>September</t>
  </si>
  <si>
    <t>RA</t>
  </si>
  <si>
    <t>Rest Noon</t>
  </si>
  <si>
    <t>ACTIVE</t>
  </si>
  <si>
    <t>BOCM</t>
  </si>
  <si>
    <t xml:space="preserve">BANK OF CHINA (M) BHD         </t>
  </si>
  <si>
    <t>October</t>
  </si>
  <si>
    <t>PM</t>
  </si>
  <si>
    <t>Public Morning</t>
  </si>
  <si>
    <t>NON-ACTIVE</t>
  </si>
  <si>
    <t>BTMU</t>
  </si>
  <si>
    <t xml:space="preserve">BANK OF TOKYO-MITSUBISHI BHD  </t>
  </si>
  <si>
    <t>November</t>
  </si>
  <si>
    <t>PN</t>
  </si>
  <si>
    <t>Public Night</t>
  </si>
  <si>
    <t>AGRO</t>
  </si>
  <si>
    <t xml:space="preserve">BANK PERTANIAN MALAYSIA BHD   </t>
  </si>
  <si>
    <t>December</t>
  </si>
  <si>
    <t>PA</t>
  </si>
  <si>
    <t>Public Noon</t>
  </si>
  <si>
    <t>BSNB</t>
  </si>
  <si>
    <t xml:space="preserve">BANK SIMPANAN NASIONAL        </t>
  </si>
  <si>
    <t>Annual Leave</t>
  </si>
  <si>
    <t>BNPM</t>
  </si>
  <si>
    <t xml:space="preserve">BNP PARIBAS MALAYSIA BERHAD   </t>
  </si>
  <si>
    <t>Medical Leave</t>
  </si>
  <si>
    <t>CIMB</t>
  </si>
  <si>
    <t xml:space="preserve">CIMB BANK BHD                 </t>
  </si>
  <si>
    <t>Absent</t>
  </si>
  <si>
    <t>CITI</t>
  </si>
  <si>
    <t xml:space="preserve">CITIBANK BHD                  </t>
  </si>
  <si>
    <t>Unpaid Leave</t>
  </si>
  <si>
    <t>DEUM</t>
  </si>
  <si>
    <t xml:space="preserve">DEUTSCHE BANK (M) BHD         </t>
  </si>
  <si>
    <t>ML</t>
  </si>
  <si>
    <t>Maternity Leave</t>
  </si>
  <si>
    <t>Extra OT</t>
  </si>
  <si>
    <t>HLBB</t>
  </si>
  <si>
    <t>HONG LEONG BANK BERHAD</t>
  </si>
  <si>
    <t>N1</t>
  </si>
  <si>
    <t>Normal Shift</t>
  </si>
  <si>
    <t>HSBC</t>
  </si>
  <si>
    <t xml:space="preserve">HONGKONG BANK MALAYSIA BHD    </t>
  </si>
  <si>
    <t>OD</t>
  </si>
  <si>
    <t>Off Day</t>
  </si>
  <si>
    <t>ICBC</t>
  </si>
  <si>
    <t>IND&amp;COMM BANK OF CHINA (M) BHD</t>
  </si>
  <si>
    <t>Rest Day</t>
  </si>
  <si>
    <t>JPMC</t>
  </si>
  <si>
    <t xml:space="preserve">J.P. MORGAN CHASE BANK BHD    </t>
  </si>
  <si>
    <t>Public Holiday</t>
  </si>
  <si>
    <t>KFHB</t>
  </si>
  <si>
    <t xml:space="preserve">KUWAIT FINANCE HOUSE          </t>
  </si>
  <si>
    <t>Shut Down</t>
  </si>
  <si>
    <t>MBBB</t>
  </si>
  <si>
    <t xml:space="preserve">MALAYAN BANKING BHD           </t>
  </si>
  <si>
    <t>RPH</t>
  </si>
  <si>
    <t>Replacement of Public Holiday</t>
  </si>
  <si>
    <t>MHCB</t>
  </si>
  <si>
    <t xml:space="preserve">MIZUHO BANK (M) BERHAD        </t>
  </si>
  <si>
    <t>OL</t>
  </si>
  <si>
    <t>CUTI GANTI</t>
  </si>
  <si>
    <t>OCBC</t>
  </si>
  <si>
    <t xml:space="preserve">OCBC BANK (M) BHD             </t>
  </si>
  <si>
    <t>PBBB</t>
  </si>
  <si>
    <t xml:space="preserve">PUBLIC BANK BHD               </t>
  </si>
  <si>
    <t>RHBB</t>
  </si>
  <si>
    <t xml:space="preserve">RHB BANK BHD                  </t>
  </si>
  <si>
    <t>SCBB</t>
  </si>
  <si>
    <t xml:space="preserve">STANDARD CHARTERED BANK BHD   </t>
  </si>
  <si>
    <t>SMBC</t>
  </si>
  <si>
    <t xml:space="preserve">SUMITOMO MITSUI BANK BHD      </t>
  </si>
  <si>
    <t>RBSB</t>
  </si>
  <si>
    <t>THE ROYAL BANK OF SCOTLAND BHD</t>
  </si>
  <si>
    <t>UOBB</t>
  </si>
  <si>
    <t xml:space="preserve">UNITED OVERSEAS BANK M BHD    </t>
  </si>
  <si>
    <t>NO.</t>
  </si>
  <si>
    <t>DAY</t>
  </si>
  <si>
    <t>Mon</t>
  </si>
  <si>
    <t>Tue</t>
  </si>
  <si>
    <t>Wed</t>
  </si>
  <si>
    <t>Thu</t>
  </si>
  <si>
    <t>Fri</t>
  </si>
  <si>
    <t>Sat</t>
  </si>
  <si>
    <t>Sun</t>
  </si>
  <si>
    <t>W/P</t>
  </si>
  <si>
    <t>W/H</t>
  </si>
  <si>
    <t>E/OT</t>
  </si>
  <si>
    <t>TRAN</t>
  </si>
  <si>
    <t>DATE</t>
  </si>
  <si>
    <t>MASTERLIST JANUARY 2021 - DECEMBER 2021</t>
  </si>
  <si>
    <t xml:space="preserve">NAMA KILANG : </t>
  </si>
  <si>
    <t>PIC NAME :</t>
  </si>
  <si>
    <t>EMP NO</t>
  </si>
  <si>
    <t>NAME</t>
  </si>
  <si>
    <t>IC NO</t>
  </si>
  <si>
    <t>PHONE NO</t>
  </si>
  <si>
    <t>ACC NO</t>
  </si>
  <si>
    <t>DATE JOINED</t>
  </si>
  <si>
    <t>STATUS (ACTIVE/ NON ACTIVE)</t>
  </si>
  <si>
    <t>LAST DATE</t>
  </si>
  <si>
    <t>REASON RESIGNED/ABSCONDED/TERMINATED/CONVERTED</t>
  </si>
  <si>
    <t>EMERGENCY CONTACT</t>
  </si>
  <si>
    <t>PAYRATE</t>
  </si>
  <si>
    <t>Multiplier</t>
  </si>
  <si>
    <t>REASON</t>
  </si>
  <si>
    <t>Employee#</t>
  </si>
  <si>
    <t>Date</t>
  </si>
  <si>
    <t>In/Time</t>
  </si>
  <si>
    <t>Out/Time</t>
  </si>
  <si>
    <t>Lve./Code 1</t>
  </si>
  <si>
    <t>Total/OT Hrs</t>
  </si>
  <si>
    <t>Base</t>
  </si>
  <si>
    <t>Exceptn./Code</t>
  </si>
  <si>
    <t>Shf./Code</t>
  </si>
  <si>
    <t>Hire Date</t>
  </si>
  <si>
    <t>Working days</t>
  </si>
  <si>
    <t>Pay per hour</t>
  </si>
  <si>
    <t>Basic</t>
  </si>
  <si>
    <t>Working hours</t>
  </si>
  <si>
    <t>Year</t>
  </si>
  <si>
    <t>PUBLIC HOLIDAYS</t>
  </si>
  <si>
    <t>Day</t>
  </si>
  <si>
    <t>Event</t>
  </si>
  <si>
    <t>Chinese New Year</t>
  </si>
  <si>
    <t>Labor Day</t>
  </si>
  <si>
    <t>Hari Raya Puasa</t>
  </si>
  <si>
    <t>Agong's Birthday</t>
  </si>
  <si>
    <t>Hari Raya Haji</t>
  </si>
  <si>
    <t>National Day</t>
  </si>
  <si>
    <t>Malaysia Day</t>
  </si>
  <si>
    <t>Deepavali</t>
  </si>
  <si>
    <t>Christmas Day</t>
  </si>
  <si>
    <t>Penang Governor's Birthday</t>
  </si>
  <si>
    <t>W/H: {"M","N"}</t>
  </si>
  <si>
    <t>O/T: {"M","N"}</t>
  </si>
  <si>
    <t>W/H: {"PM","PN","RM","RN"}</t>
  </si>
  <si>
    <t>O/T: {"PM","PN"}</t>
  </si>
  <si>
    <t>Working Pattern</t>
  </si>
  <si>
    <t>Workers' Info</t>
  </si>
  <si>
    <t>Count</t>
  </si>
  <si>
    <t>ID+Date</t>
  </si>
  <si>
    <t>In</t>
  </si>
  <si>
    <t>Out</t>
  </si>
  <si>
    <t>Whours</t>
  </si>
  <si>
    <t>difference</t>
  </si>
  <si>
    <t>OT Late</t>
  </si>
  <si>
    <t>Tran late</t>
  </si>
  <si>
    <t>XXX</t>
  </si>
  <si>
    <t>Code 01</t>
  </si>
  <si>
    <t>Name 01</t>
  </si>
  <si>
    <t>IC No. 01</t>
  </si>
  <si>
    <t>Phone No. 01</t>
  </si>
  <si>
    <t>Acc No. 01</t>
  </si>
  <si>
    <t>Bank Code 01</t>
  </si>
  <si>
    <t>Code 02</t>
  </si>
  <si>
    <t>Name 02</t>
  </si>
  <si>
    <t>IC No. 02</t>
  </si>
  <si>
    <t>Phone No. 02</t>
  </si>
  <si>
    <t>Acc No. 02</t>
  </si>
  <si>
    <t>Bank Code 02</t>
  </si>
  <si>
    <t>Code 03</t>
  </si>
  <si>
    <t>Name 03</t>
  </si>
  <si>
    <t>IC No. 03</t>
  </si>
  <si>
    <t>Phone No. 03</t>
  </si>
  <si>
    <t>Acc No. 03</t>
  </si>
  <si>
    <t>Bank Code 03</t>
  </si>
  <si>
    <t>Code 04</t>
  </si>
  <si>
    <t>Name 04</t>
  </si>
  <si>
    <t>IC No. 04</t>
  </si>
  <si>
    <t>Phone No. 04</t>
  </si>
  <si>
    <t>Acc No. 04</t>
  </si>
  <si>
    <t>Bank Code 04</t>
  </si>
  <si>
    <t>Code 05</t>
  </si>
  <si>
    <t>Name 05</t>
  </si>
  <si>
    <t>IC No. 05</t>
  </si>
  <si>
    <t>Phone No. 05</t>
  </si>
  <si>
    <t>Acc No. 05</t>
  </si>
  <si>
    <t>Bank Code 05</t>
  </si>
  <si>
    <t>Code 06</t>
  </si>
  <si>
    <t>Name 06</t>
  </si>
  <si>
    <t>IC No. 06</t>
  </si>
  <si>
    <t>Phone No. 06</t>
  </si>
  <si>
    <t>Acc No. 06</t>
  </si>
  <si>
    <t>Bank Code 06</t>
  </si>
  <si>
    <t>Code 07</t>
  </si>
  <si>
    <t>Name 07</t>
  </si>
  <si>
    <t>IC No. 07</t>
  </si>
  <si>
    <t>Phone No. 07</t>
  </si>
  <si>
    <t>Acc No. 07</t>
  </si>
  <si>
    <t>Bank Code 07</t>
  </si>
  <si>
    <t>Code 08</t>
  </si>
  <si>
    <t>Name 08</t>
  </si>
  <si>
    <t>IC No. 08</t>
  </si>
  <si>
    <t>Phone No. 08</t>
  </si>
  <si>
    <t>Acc No. 08</t>
  </si>
  <si>
    <t>Bank Code 08</t>
  </si>
  <si>
    <t>Code 09</t>
  </si>
  <si>
    <t>Name 09</t>
  </si>
  <si>
    <t>IC No. 09</t>
  </si>
  <si>
    <t>Phone No. 09</t>
  </si>
  <si>
    <t>Acc No. 09</t>
  </si>
  <si>
    <t>Bank Code 09</t>
  </si>
  <si>
    <t>Code 10</t>
  </si>
  <si>
    <t>Name 10</t>
  </si>
  <si>
    <t>IC No. 10</t>
  </si>
  <si>
    <t>Phone No. 10</t>
  </si>
  <si>
    <t>Acc No. 10</t>
  </si>
  <si>
    <t>Bank Code 10</t>
  </si>
  <si>
    <t>Code 11</t>
  </si>
  <si>
    <t>Name 11</t>
  </si>
  <si>
    <t>IC No. 11</t>
  </si>
  <si>
    <t>Phone No. 11</t>
  </si>
  <si>
    <t>Acc No. 11</t>
  </si>
  <si>
    <t>Bank Code 11</t>
  </si>
  <si>
    <t>Code 12</t>
  </si>
  <si>
    <t>Name 12</t>
  </si>
  <si>
    <t>IC No. 12</t>
  </si>
  <si>
    <t>Phone No. 12</t>
  </si>
  <si>
    <t>Acc No. 12</t>
  </si>
  <si>
    <t>Bank Code 12</t>
  </si>
  <si>
    <t>Code 13</t>
  </si>
  <si>
    <t>Name 13</t>
  </si>
  <si>
    <t>IC No. 13</t>
  </si>
  <si>
    <t>Phone No. 13</t>
  </si>
  <si>
    <t>Acc No. 13</t>
  </si>
  <si>
    <t>Bank Code 13</t>
  </si>
  <si>
    <t>Code 14</t>
  </si>
  <si>
    <t>Name 14</t>
  </si>
  <si>
    <t>IC No. 14</t>
  </si>
  <si>
    <t>Phone No. 14</t>
  </si>
  <si>
    <t>Acc No. 14</t>
  </si>
  <si>
    <t>Bank Code 14</t>
  </si>
  <si>
    <t>Code 15</t>
  </si>
  <si>
    <t>Name 15</t>
  </si>
  <si>
    <t>IC No. 15</t>
  </si>
  <si>
    <t>Phone No. 15</t>
  </si>
  <si>
    <t>Acc No. 15</t>
  </si>
  <si>
    <t>Bank Code 15</t>
  </si>
  <si>
    <t>Code 16</t>
  </si>
  <si>
    <t>Name 16</t>
  </si>
  <si>
    <t>IC No. 16</t>
  </si>
  <si>
    <t>Phone No. 16</t>
  </si>
  <si>
    <t>Acc No. 16</t>
  </si>
  <si>
    <t>Bank Code 16</t>
  </si>
  <si>
    <t>Code 17</t>
  </si>
  <si>
    <t>Name 17</t>
  </si>
  <si>
    <t>IC No. 17</t>
  </si>
  <si>
    <t>Phone No. 17</t>
  </si>
  <si>
    <t>Acc No. 17</t>
  </si>
  <si>
    <t>Bank Code 17</t>
  </si>
  <si>
    <t>Code 18</t>
  </si>
  <si>
    <t>Name 18</t>
  </si>
  <si>
    <t>IC No. 18</t>
  </si>
  <si>
    <t>Phone No. 18</t>
  </si>
  <si>
    <t>Acc No. 18</t>
  </si>
  <si>
    <t>Bank Code 18</t>
  </si>
  <si>
    <t>Code 19</t>
  </si>
  <si>
    <t>Name 19</t>
  </si>
  <si>
    <t>IC No. 19</t>
  </si>
  <si>
    <t>Phone No. 19</t>
  </si>
  <si>
    <t>Acc No. 19</t>
  </si>
  <si>
    <t>Bank Code 19</t>
  </si>
  <si>
    <t>Code 20</t>
  </si>
  <si>
    <t>Name 20</t>
  </si>
  <si>
    <t>IC No. 20</t>
  </si>
  <si>
    <t>Phone No. 20</t>
  </si>
  <si>
    <t>Acc No. 20</t>
  </si>
  <si>
    <t>Bank Code 20</t>
  </si>
  <si>
    <t>Code 21</t>
  </si>
  <si>
    <t>Name 21</t>
  </si>
  <si>
    <t>IC No. 21</t>
  </si>
  <si>
    <t>Phone No. 21</t>
  </si>
  <si>
    <t>Acc No. 21</t>
  </si>
  <si>
    <t>Bank Code 21</t>
  </si>
  <si>
    <t>Code 22</t>
  </si>
  <si>
    <t>Name 22</t>
  </si>
  <si>
    <t>IC No. 22</t>
  </si>
  <si>
    <t>Phone No. 22</t>
  </si>
  <si>
    <t>Acc No. 22</t>
  </si>
  <si>
    <t>Bank Code 22</t>
  </si>
  <si>
    <t>Code 23</t>
  </si>
  <si>
    <t>Name 23</t>
  </si>
  <si>
    <t>IC No. 23</t>
  </si>
  <si>
    <t>Phone No. 23</t>
  </si>
  <si>
    <t>Acc No. 23</t>
  </si>
  <si>
    <t>Bank Code 23</t>
  </si>
  <si>
    <t>Code 24</t>
  </si>
  <si>
    <t>Name 24</t>
  </si>
  <si>
    <t>IC No. 24</t>
  </si>
  <si>
    <t>Phone No. 24</t>
  </si>
  <si>
    <t>Acc No. 24</t>
  </si>
  <si>
    <t>Bank Code 24</t>
  </si>
  <si>
    <t>Code 25</t>
  </si>
  <si>
    <t>Name 25</t>
  </si>
  <si>
    <t>IC No. 25</t>
  </si>
  <si>
    <t>Phone No. 25</t>
  </si>
  <si>
    <t>Acc No. 25</t>
  </si>
  <si>
    <t>Bank Code 25</t>
  </si>
  <si>
    <t>Code 26</t>
  </si>
  <si>
    <t>Name 26</t>
  </si>
  <si>
    <t>IC No. 26</t>
  </si>
  <si>
    <t>Phone No. 26</t>
  </si>
  <si>
    <t>Acc No. 26</t>
  </si>
  <si>
    <t>Bank Code 26</t>
  </si>
  <si>
    <t>Code 27</t>
  </si>
  <si>
    <t>Name 27</t>
  </si>
  <si>
    <t>IC No. 27</t>
  </si>
  <si>
    <t>Phone No. 27</t>
  </si>
  <si>
    <t>Acc No. 27</t>
  </si>
  <si>
    <t>Bank Code 27</t>
  </si>
  <si>
    <t>Code 28</t>
  </si>
  <si>
    <t>Name 28</t>
  </si>
  <si>
    <t>IC No. 28</t>
  </si>
  <si>
    <t>Phone No. 28</t>
  </si>
  <si>
    <t>Acc No. 28</t>
  </si>
  <si>
    <t>Bank Code 28</t>
  </si>
  <si>
    <t>Code 29</t>
  </si>
  <si>
    <t>Name 29</t>
  </si>
  <si>
    <t>IC No. 29</t>
  </si>
  <si>
    <t>Phone No. 29</t>
  </si>
  <si>
    <t>Acc No. 29</t>
  </si>
  <si>
    <t>Bank Code 29</t>
  </si>
  <si>
    <t>Code 30</t>
  </si>
  <si>
    <t>Name 30</t>
  </si>
  <si>
    <t>IC No. 30</t>
  </si>
  <si>
    <t>Phone No. 30</t>
  </si>
  <si>
    <t>Acc No. 30</t>
  </si>
  <si>
    <t>Bank Code 30</t>
  </si>
  <si>
    <t>Code 31</t>
  </si>
  <si>
    <t>Name 31</t>
  </si>
  <si>
    <t>IC No. 31</t>
  </si>
  <si>
    <t>Phone No. 31</t>
  </si>
  <si>
    <t>Acc No. 31</t>
  </si>
  <si>
    <t>Bank Code 31</t>
  </si>
  <si>
    <t>Code 32</t>
  </si>
  <si>
    <t>Name 32</t>
  </si>
  <si>
    <t>IC No. 32</t>
  </si>
  <si>
    <t>Phone No. 32</t>
  </si>
  <si>
    <t>Acc No. 32</t>
  </si>
  <si>
    <t>Bank Code 32</t>
  </si>
  <si>
    <t>Code 33</t>
  </si>
  <si>
    <t>Name 33</t>
  </si>
  <si>
    <t>IC No. 33</t>
  </si>
  <si>
    <t>Phone No. 33</t>
  </si>
  <si>
    <t>Acc No. 33</t>
  </si>
  <si>
    <t>Bank Code 33</t>
  </si>
  <si>
    <t>Code 34</t>
  </si>
  <si>
    <t>Name 34</t>
  </si>
  <si>
    <t>IC No. 34</t>
  </si>
  <si>
    <t>Phone No. 34</t>
  </si>
  <si>
    <t>Acc No. 34</t>
  </si>
  <si>
    <t>Bank Code 34</t>
  </si>
  <si>
    <t>Code 35</t>
  </si>
  <si>
    <t>Name 35</t>
  </si>
  <si>
    <t>IC No. 35</t>
  </si>
  <si>
    <t>Phone No. 35</t>
  </si>
  <si>
    <t>Acc No. 35</t>
  </si>
  <si>
    <t>Bank Code 35</t>
  </si>
  <si>
    <t>Code 36</t>
  </si>
  <si>
    <t>Name 36</t>
  </si>
  <si>
    <t>IC No. 36</t>
  </si>
  <si>
    <t>Phone No. 36</t>
  </si>
  <si>
    <t>Acc No. 36</t>
  </si>
  <si>
    <t>Bank Code 36</t>
  </si>
  <si>
    <t>Code 37</t>
  </si>
  <si>
    <t>Name 37</t>
  </si>
  <si>
    <t>IC No. 37</t>
  </si>
  <si>
    <t>Phone No. 37</t>
  </si>
  <si>
    <t>Acc No. 37</t>
  </si>
  <si>
    <t>Bank Code 37</t>
  </si>
  <si>
    <t>Code 38</t>
  </si>
  <si>
    <t>Name 38</t>
  </si>
  <si>
    <t>IC No. 38</t>
  </si>
  <si>
    <t>Phone No. 38</t>
  </si>
  <si>
    <t>Acc No. 38</t>
  </si>
  <si>
    <t>Bank Code 38</t>
  </si>
  <si>
    <t>Code 39</t>
  </si>
  <si>
    <t>Name 39</t>
  </si>
  <si>
    <t>IC No. 39</t>
  </si>
  <si>
    <t>Phone No. 39</t>
  </si>
  <si>
    <t>Acc No. 39</t>
  </si>
  <si>
    <t>Bank Code 39</t>
  </si>
  <si>
    <t>Code 40</t>
  </si>
  <si>
    <t>Name 40</t>
  </si>
  <si>
    <t>IC No. 40</t>
  </si>
  <si>
    <t>Phone No. 40</t>
  </si>
  <si>
    <t>Acc No. 40</t>
  </si>
  <si>
    <t>Bank Code 40</t>
  </si>
  <si>
    <t>Code 41</t>
  </si>
  <si>
    <t>Name 41</t>
  </si>
  <si>
    <t>IC No. 41</t>
  </si>
  <si>
    <t>Phone No. 41</t>
  </si>
  <si>
    <t>Acc No. 41</t>
  </si>
  <si>
    <t>Bank Code 41</t>
  </si>
  <si>
    <t>Code 42</t>
  </si>
  <si>
    <t>Name 42</t>
  </si>
  <si>
    <t>IC No. 42</t>
  </si>
  <si>
    <t>Phone No. 42</t>
  </si>
  <si>
    <t>Acc No. 42</t>
  </si>
  <si>
    <t>Bank Code 42</t>
  </si>
  <si>
    <t>Code 43</t>
  </si>
  <si>
    <t>Name 43</t>
  </si>
  <si>
    <t>IC No. 43</t>
  </si>
  <si>
    <t>Phone No. 43</t>
  </si>
  <si>
    <t>Acc No. 43</t>
  </si>
  <si>
    <t>Bank Code 43</t>
  </si>
  <si>
    <t>Code 44</t>
  </si>
  <si>
    <t>Name 44</t>
  </si>
  <si>
    <t>IC No. 44</t>
  </si>
  <si>
    <t>Phone No. 44</t>
  </si>
  <si>
    <t>Acc No. 44</t>
  </si>
  <si>
    <t>Bank Code 44</t>
  </si>
  <si>
    <t>Code 45</t>
  </si>
  <si>
    <t>Name 45</t>
  </si>
  <si>
    <t>IC No. 45</t>
  </si>
  <si>
    <t>Phone No. 45</t>
  </si>
  <si>
    <t>Acc No. 45</t>
  </si>
  <si>
    <t>Bank Code 45</t>
  </si>
  <si>
    <t>Code 46</t>
  </si>
  <si>
    <t>Name 46</t>
  </si>
  <si>
    <t>IC No. 46</t>
  </si>
  <si>
    <t>Phone No. 46</t>
  </si>
  <si>
    <t>Acc No. 46</t>
  </si>
  <si>
    <t>Bank Code 46</t>
  </si>
  <si>
    <t>Code 47</t>
  </si>
  <si>
    <t>Name 47</t>
  </si>
  <si>
    <t>IC No. 47</t>
  </si>
  <si>
    <t>Phone No. 47</t>
  </si>
  <si>
    <t>Acc No. 47</t>
  </si>
  <si>
    <t>Bank Code 47</t>
  </si>
  <si>
    <t>Code 48</t>
  </si>
  <si>
    <t>Name 48</t>
  </si>
  <si>
    <t>IC No. 48</t>
  </si>
  <si>
    <t>Phone No. 48</t>
  </si>
  <si>
    <t>Acc No. 48</t>
  </si>
  <si>
    <t>Bank Code 48</t>
  </si>
  <si>
    <t>Code 49</t>
  </si>
  <si>
    <t>Name 49</t>
  </si>
  <si>
    <t>IC No. 49</t>
  </si>
  <si>
    <t>Phone No. 49</t>
  </si>
  <si>
    <t>Acc No. 49</t>
  </si>
  <si>
    <t>Bank Code 49</t>
  </si>
  <si>
    <t>Code 50</t>
  </si>
  <si>
    <t>Name 50</t>
  </si>
  <si>
    <t>IC No. 50</t>
  </si>
  <si>
    <t>Phone No. 50</t>
  </si>
  <si>
    <t>Acc No. 50</t>
  </si>
  <si>
    <t>Bank Code 50</t>
  </si>
  <si>
    <t>FEB 2021</t>
  </si>
  <si>
    <t>&lt;--- This is a drop-down list</t>
  </si>
  <si>
    <t>And the day and date will adjust automatically</t>
  </si>
  <si>
    <t>|</t>
  </si>
  <si>
    <t>v</t>
  </si>
  <si>
    <t>No Scan In / Out without form (Not getting paid)</t>
  </si>
  <si>
    <t>SALARY</t>
  </si>
  <si>
    <t>0645</t>
  </si>
  <si>
    <t>1906</t>
  </si>
  <si>
    <t/>
  </si>
  <si>
    <t>0639</t>
  </si>
  <si>
    <t>1905</t>
  </si>
  <si>
    <t>____</t>
  </si>
  <si>
    <t>0642</t>
  </si>
  <si>
    <t>1907</t>
  </si>
  <si>
    <t>0641</t>
  </si>
  <si>
    <t>0649</t>
  </si>
  <si>
    <t>1903</t>
  </si>
  <si>
    <t>0646</t>
  </si>
  <si>
    <t>0644</t>
  </si>
  <si>
    <t>0640</t>
  </si>
  <si>
    <t>1908</t>
  </si>
  <si>
    <t>1910</t>
  </si>
  <si>
    <t>0647</t>
  </si>
  <si>
    <t>1909</t>
  </si>
  <si>
    <t>7M</t>
  </si>
  <si>
    <t>7FM</t>
  </si>
  <si>
    <t>1848</t>
  </si>
  <si>
    <t>0707+</t>
  </si>
  <si>
    <t>7N</t>
  </si>
  <si>
    <t>1842</t>
  </si>
  <si>
    <t>0714+</t>
  </si>
  <si>
    <t>0704+</t>
  </si>
  <si>
    <t>1831</t>
  </si>
  <si>
    <t>0709+</t>
  </si>
  <si>
    <t>1845</t>
  </si>
  <si>
    <t>0708+</t>
  </si>
  <si>
    <t>1835</t>
  </si>
  <si>
    <t>0710+</t>
  </si>
  <si>
    <t>7FN</t>
  </si>
  <si>
    <t>1821</t>
  </si>
  <si>
    <t>0611+</t>
  </si>
  <si>
    <t>AN</t>
  </si>
  <si>
    <t>1850</t>
  </si>
  <si>
    <t>1846</t>
  </si>
  <si>
    <t>0613+</t>
  </si>
  <si>
    <t>1843</t>
  </si>
  <si>
    <t>0614+</t>
  </si>
  <si>
    <t>FN</t>
  </si>
  <si>
    <t>0652</t>
  </si>
  <si>
    <t>0654</t>
  </si>
  <si>
    <t>0653</t>
  </si>
  <si>
    <t>0656</t>
  </si>
  <si>
    <t>ABS</t>
  </si>
  <si>
    <t>0655</t>
  </si>
  <si>
    <t>0701</t>
  </si>
  <si>
    <t>LIX</t>
  </si>
  <si>
    <t>0657</t>
  </si>
  <si>
    <t>1911</t>
  </si>
  <si>
    <t>0648</t>
  </si>
  <si>
    <t>1913</t>
  </si>
  <si>
    <t>1857</t>
  </si>
  <si>
    <t>1852</t>
  </si>
  <si>
    <t>1855</t>
  </si>
  <si>
    <t>1854</t>
  </si>
  <si>
    <t>0711+</t>
  </si>
  <si>
    <t>ODD</t>
  </si>
  <si>
    <t>1853</t>
  </si>
  <si>
    <t>0712+</t>
  </si>
  <si>
    <t>1901</t>
  </si>
  <si>
    <t>0609+</t>
  </si>
  <si>
    <t>0612+</t>
  </si>
  <si>
    <t>1856</t>
  </si>
  <si>
    <t>DU2</t>
  </si>
  <si>
    <t>0624</t>
  </si>
  <si>
    <t>0613</t>
  </si>
  <si>
    <t>0637</t>
  </si>
  <si>
    <t>0614</t>
  </si>
  <si>
    <t>1912</t>
  </si>
  <si>
    <t>1919</t>
  </si>
  <si>
    <t>0615</t>
  </si>
  <si>
    <t>1824</t>
  </si>
  <si>
    <t>0716+</t>
  </si>
  <si>
    <t>1826</t>
  </si>
  <si>
    <t>0715+</t>
  </si>
  <si>
    <t>1822</t>
  </si>
  <si>
    <t>0722+</t>
  </si>
  <si>
    <t>1818</t>
  </si>
  <si>
    <t>0630+</t>
  </si>
  <si>
    <t>1832</t>
  </si>
  <si>
    <t>0636+</t>
  </si>
  <si>
    <t>1840</t>
  </si>
  <si>
    <t>1844</t>
  </si>
  <si>
    <t>1817</t>
  </si>
  <si>
    <t>1836</t>
  </si>
  <si>
    <t>1851</t>
  </si>
  <si>
    <t>0705+</t>
  </si>
  <si>
    <t>0713+</t>
  </si>
  <si>
    <t>1858</t>
  </si>
  <si>
    <t>0719+</t>
  </si>
  <si>
    <t>1918</t>
  </si>
  <si>
    <t>1914</t>
  </si>
  <si>
    <t>0633</t>
  </si>
  <si>
    <t>1809</t>
  </si>
  <si>
    <t>AM</t>
  </si>
  <si>
    <t>0634</t>
  </si>
  <si>
    <t>1830</t>
  </si>
  <si>
    <t>1834</t>
  </si>
  <si>
    <t>1827</t>
  </si>
  <si>
    <t>FM</t>
  </si>
  <si>
    <t>0706+</t>
  </si>
  <si>
    <t>1839</t>
  </si>
  <si>
    <t>0723+</t>
  </si>
  <si>
    <t>0720+</t>
  </si>
  <si>
    <t>1917</t>
  </si>
  <si>
    <t>1920</t>
  </si>
  <si>
    <t>0643</t>
  </si>
  <si>
    <t>1819</t>
  </si>
  <si>
    <t>0638</t>
  </si>
  <si>
    <t>0635</t>
  </si>
  <si>
    <t>1859</t>
  </si>
  <si>
    <t>1900</t>
  </si>
  <si>
    <t>0701+</t>
  </si>
  <si>
    <t>1902</t>
  </si>
  <si>
    <t>0718+</t>
  </si>
  <si>
    <t>0721+</t>
  </si>
  <si>
    <t>0700+</t>
  </si>
  <si>
    <t>0705</t>
  </si>
  <si>
    <t>0704</t>
  </si>
  <si>
    <t>0659</t>
  </si>
  <si>
    <t>1812</t>
  </si>
  <si>
    <t>1801</t>
  </si>
  <si>
    <t>1800</t>
  </si>
  <si>
    <t>0956</t>
  </si>
  <si>
    <t>1904</t>
  </si>
  <si>
    <t>0702</t>
  </si>
  <si>
    <t>0706</t>
  </si>
  <si>
    <t>0607+</t>
  </si>
  <si>
    <t>0605+</t>
  </si>
  <si>
    <t>1841</t>
  </si>
  <si>
    <t>1833</t>
  </si>
  <si>
    <t>1847</t>
  </si>
  <si>
    <t>1803</t>
  </si>
  <si>
    <t>1805</t>
  </si>
  <si>
    <t>0658</t>
  </si>
  <si>
    <t>0700</t>
  </si>
  <si>
    <t>0650</t>
  </si>
  <si>
    <t>0703</t>
  </si>
  <si>
    <t>1916</t>
  </si>
  <si>
    <t>1808</t>
  </si>
  <si>
    <t>1807</t>
  </si>
  <si>
    <t>1849</t>
  </si>
  <si>
    <t>1915</t>
  </si>
  <si>
    <t>0651</t>
  </si>
  <si>
    <t>1815</t>
  </si>
  <si>
    <t>1837</t>
  </si>
  <si>
    <t>1828</t>
  </si>
  <si>
    <t>0610+</t>
  </si>
  <si>
    <t>0702+</t>
  </si>
  <si>
    <t>0703+</t>
  </si>
  <si>
    <t>1816</t>
  </si>
  <si>
    <t>1802</t>
  </si>
  <si>
    <t>0711</t>
  </si>
  <si>
    <t>0631</t>
  </si>
  <si>
    <t>0602+</t>
  </si>
  <si>
    <t>0606+</t>
  </si>
  <si>
    <t>0608+</t>
  </si>
  <si>
    <t>2156</t>
  </si>
  <si>
    <t>0629</t>
  </si>
  <si>
    <t>1101</t>
  </si>
  <si>
    <t>1806</t>
  </si>
  <si>
    <t>0628</t>
  </si>
  <si>
    <t>0632</t>
  </si>
  <si>
    <t>0636</t>
  </si>
  <si>
    <t>0623</t>
  </si>
  <si>
    <t>1829</t>
  </si>
  <si>
    <t>0717+</t>
  </si>
  <si>
    <t>0616+</t>
  </si>
  <si>
    <t>0615+</t>
  </si>
  <si>
    <t>0621+</t>
  </si>
  <si>
    <t>1838</t>
  </si>
  <si>
    <t>0601+</t>
  </si>
  <si>
    <t>0710</t>
  </si>
  <si>
    <t>0712</t>
  </si>
  <si>
    <t>0604+</t>
  </si>
  <si>
    <t>0603+</t>
  </si>
  <si>
    <t>1810</t>
  </si>
  <si>
    <t>1734</t>
  </si>
  <si>
    <t>1726</t>
  </si>
  <si>
    <t>1731</t>
  </si>
  <si>
    <t>0528</t>
  </si>
  <si>
    <t>0526</t>
  </si>
  <si>
    <t>1823</t>
  </si>
  <si>
    <t>1813</t>
  </si>
  <si>
    <t>VMI</t>
  </si>
  <si>
    <t>1811</t>
  </si>
  <si>
    <t>0630</t>
  </si>
  <si>
    <t>0627</t>
  </si>
  <si>
    <t>0612</t>
  </si>
  <si>
    <t>1825</t>
  </si>
  <si>
    <t>0626</t>
  </si>
  <si>
    <t>7CM</t>
  </si>
  <si>
    <t>0606</t>
  </si>
  <si>
    <t>0610</t>
  </si>
  <si>
    <t>1927</t>
  </si>
  <si>
    <t>1931</t>
  </si>
  <si>
    <t>0611</t>
  </si>
  <si>
    <t>0726+</t>
  </si>
  <si>
    <t>0622+</t>
  </si>
  <si>
    <t>2256</t>
  </si>
  <si>
    <t>7CN</t>
  </si>
  <si>
    <t>1044</t>
  </si>
  <si>
    <t>0619+</t>
  </si>
  <si>
    <t>0600+</t>
  </si>
  <si>
    <t>2136</t>
  </si>
  <si>
    <t>2105</t>
  </si>
  <si>
    <t>0953</t>
  </si>
  <si>
    <t>1042</t>
  </si>
  <si>
    <t>1035</t>
  </si>
  <si>
    <t>1804</t>
  </si>
  <si>
    <t>2250</t>
  </si>
  <si>
    <t>1604</t>
  </si>
  <si>
    <t>HDF</t>
  </si>
  <si>
    <t>0854</t>
  </si>
  <si>
    <t>0617+</t>
  </si>
  <si>
    <t>1023</t>
  </si>
  <si>
    <t>0742+</t>
  </si>
  <si>
    <t>0730+</t>
  </si>
  <si>
    <t>0737+</t>
  </si>
  <si>
    <t>0625</t>
  </si>
  <si>
    <t>0622</t>
  </si>
  <si>
    <t>0709</t>
  </si>
  <si>
    <t>1723</t>
  </si>
  <si>
    <t>0631+</t>
  </si>
  <si>
    <t>1727</t>
  </si>
  <si>
    <t>0637+</t>
  </si>
  <si>
    <t>1717</t>
  </si>
  <si>
    <t>1724</t>
  </si>
  <si>
    <t>1730</t>
  </si>
  <si>
    <t>1728</t>
  </si>
  <si>
    <t>1641</t>
  </si>
  <si>
    <t>0527</t>
  </si>
  <si>
    <t>0532</t>
  </si>
  <si>
    <t>0533</t>
  </si>
  <si>
    <t>0530</t>
  </si>
  <si>
    <t>0531</t>
  </si>
  <si>
    <t>0534</t>
  </si>
  <si>
    <t>0400+</t>
  </si>
  <si>
    <t>0632+</t>
  </si>
  <si>
    <t>0635+</t>
  </si>
  <si>
    <t>0633+</t>
  </si>
  <si>
    <t>0634+</t>
  </si>
  <si>
    <t>0618</t>
  </si>
  <si>
    <t>0727+</t>
  </si>
  <si>
    <t>0607</t>
  </si>
  <si>
    <t>0620</t>
  </si>
  <si>
    <t>0619</t>
  </si>
  <si>
    <t>1954</t>
  </si>
  <si>
    <t>0618+</t>
  </si>
  <si>
    <t>2316</t>
  </si>
  <si>
    <t>0944</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</si>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</sst>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_(* \(#,##0.00\);_(* &quot;-&quot;??_);_(@_)"/>
    <numFmt numFmtId="164" formatCode="&quot;RM&quot;#,##0_);[Red]\(&quot;RM&quot;#,##0\)"/>
    <numFmt numFmtId="165" formatCode="&quot;RM&quot;#,##0.00_);[Red]\(&quot;RM&quot;#,##0.00\)"/>
    <numFmt numFmtId="166" formatCode="0.0"/>
    <numFmt numFmtId="167" formatCode="[$RM-4409]#,##0.00"/>
    <numFmt numFmtId="168" formatCode="0;[Red]0"/>
    <numFmt numFmtId="169" formatCode="[$-409]d\-mmm\-yy;@"/>
    <numFmt numFmtId="170" formatCode="d/mm/yyyy"/>
    <numFmt numFmtId="171" formatCode="&quot;RM&quot;#,##0.00;[Red]\(&quot;RM&quot;#,##0.00\);"/>
    <numFmt numFmtId="172" formatCode="#;;;[Red]@"/>
    <numFmt numFmtId="173" formatCode="#;;"/>
    <numFmt numFmtId="174" formatCode="0.0000"/>
  </numFmts>
  <fonts count="39" x14ac:knownFonts="1">
    <font>
      <sz val="11"/>
      <color theme="1"/>
      <name val="Calibri"/>
      <family val="2"/>
      <scheme val="minor"/>
    </font>
    <font>
      <sz val="11"/>
      <color theme="1"/>
      <name val="Calibri"/>
      <family val="2"/>
      <scheme val="minor"/>
    </font>
    <font>
      <b/>
      <sz val="24"/>
      <color indexed="8"/>
      <name val="Calibri"/>
      <family val="2"/>
    </font>
    <font>
      <sz val="24"/>
      <color indexed="8"/>
      <name val="Calibri"/>
      <family val="2"/>
    </font>
    <font>
      <sz val="24"/>
      <name val="Calibri"/>
      <family val="2"/>
    </font>
    <font>
      <sz val="24"/>
      <color theme="1"/>
      <name val="Calibri"/>
      <family val="2"/>
    </font>
    <font>
      <u/>
      <sz val="16"/>
      <color theme="1"/>
      <name val="Calibri"/>
      <family val="2"/>
    </font>
    <font>
      <sz val="16"/>
      <color theme="1"/>
      <name val="Calibri"/>
      <family val="2"/>
    </font>
    <font>
      <b/>
      <sz val="22"/>
      <color theme="1"/>
      <name val="Calibri"/>
      <family val="2"/>
    </font>
    <font>
      <sz val="20"/>
      <name val="Calibri"/>
      <family val="2"/>
    </font>
    <font>
      <b/>
      <sz val="20"/>
      <name val="Calibri"/>
      <family val="2"/>
    </font>
    <font>
      <sz val="16"/>
      <name val="Calibri"/>
      <family val="2"/>
    </font>
    <font>
      <sz val="11"/>
      <color indexed="8"/>
      <name val="Calibri"/>
      <family val="2"/>
    </font>
    <font>
      <sz val="20"/>
      <color indexed="8"/>
      <name val="Calibri"/>
      <family val="2"/>
    </font>
    <font>
      <b/>
      <sz val="22"/>
      <name val="Calibri"/>
      <family val="2"/>
    </font>
    <font>
      <sz val="20"/>
      <color theme="1"/>
      <name val="Calibri"/>
      <family val="2"/>
    </font>
    <font>
      <sz val="10"/>
      <name val="Arial"/>
      <family val="2"/>
    </font>
    <font>
      <sz val="28"/>
      <color theme="1"/>
      <name val="Calibri"/>
      <family val="2"/>
    </font>
    <font>
      <sz val="26"/>
      <color theme="1"/>
      <name val="Calibri"/>
      <family val="2"/>
    </font>
    <font>
      <sz val="16"/>
      <color indexed="8"/>
      <name val="Calibri"/>
      <family val="2"/>
    </font>
    <font>
      <b/>
      <sz val="22"/>
      <color indexed="8"/>
      <name val="Calibri"/>
      <family val="2"/>
    </font>
    <font>
      <sz val="22"/>
      <color indexed="8"/>
      <name val="Calibri"/>
      <family val="2"/>
    </font>
    <font>
      <b/>
      <sz val="11"/>
      <color indexed="8"/>
      <name val="Calibri"/>
      <family val="2"/>
    </font>
    <font>
      <b/>
      <sz val="11"/>
      <color theme="1"/>
      <name val="Calibri"/>
      <family val="2"/>
    </font>
    <font>
      <sz val="11"/>
      <color theme="1"/>
      <name val="Calibri"/>
      <family val="2"/>
    </font>
    <font>
      <sz val="12"/>
      <color indexed="8"/>
      <name val="Calibri"/>
      <family val="2"/>
    </font>
    <font>
      <b/>
      <sz val="12"/>
      <color indexed="8"/>
      <name val="Calibri"/>
      <family val="2"/>
    </font>
    <font>
      <b/>
      <sz val="28"/>
      <color theme="1"/>
      <name val="Cambria"/>
      <family val="1"/>
    </font>
    <font>
      <b/>
      <sz val="14"/>
      <color theme="1"/>
      <name val="Cambria"/>
      <family val="1"/>
    </font>
    <font>
      <sz val="11"/>
      <color theme="1"/>
      <name val="Cambria"/>
      <family val="1"/>
    </font>
    <font>
      <b/>
      <sz val="11"/>
      <color theme="1"/>
      <name val="Cambria"/>
      <family val="1"/>
    </font>
    <font>
      <sz val="12"/>
      <color theme="1"/>
      <name val="Cambria"/>
      <family val="1"/>
    </font>
    <font>
      <sz val="12"/>
      <name val="Cambria"/>
      <family val="1"/>
    </font>
    <font>
      <sz val="10"/>
      <name val="Calibri"/>
      <family val="2"/>
      <scheme val="minor"/>
    </font>
    <font>
      <b/>
      <sz val="10"/>
      <name val="Calibri"/>
      <family val="2"/>
      <scheme val="minor"/>
    </font>
    <font>
      <sz val="22"/>
      <color theme="1"/>
      <name val="Calibri"/>
      <family val="2"/>
      <scheme val="minor"/>
    </font>
    <font>
      <sz val="8"/>
      <name val="Calibri"/>
      <family val="2"/>
      <scheme val="minor"/>
    </font>
    <font>
      <sz val="12"/>
      <color theme="1"/>
      <name val="Calibri"/>
      <family val="2"/>
    </font>
    <font>
      <b/>
      <sz val="20"/>
      <color indexed="8"/>
      <name val="Calibri"/>
      <family val="2"/>
    </font>
  </fonts>
  <fills count="22">
    <fill>
      <patternFill patternType="none"/>
    </fill>
    <fill>
      <patternFill patternType="gray125"/>
    </fill>
    <fill>
      <patternFill patternType="solid">
        <fgColor rgb="FFFFFFCC"/>
        <bgColor indexed="64"/>
      </patternFill>
    </fill>
    <fill>
      <patternFill patternType="solid">
        <fgColor rgb="FFFFFF00"/>
        <bgColor indexed="64"/>
      </patternFill>
    </fill>
    <fill>
      <patternFill patternType="solid">
        <fgColor rgb="FFCCCCFF"/>
        <bgColor indexed="64"/>
      </patternFill>
    </fill>
    <fill>
      <patternFill patternType="solid">
        <fgColor theme="0" tint="-0.34998626667073579"/>
        <bgColor indexed="64"/>
      </patternFill>
    </fill>
    <fill>
      <patternFill patternType="solid">
        <fgColor rgb="FFFFC000"/>
        <bgColor indexed="64"/>
      </patternFill>
    </fill>
    <fill>
      <patternFill patternType="solid">
        <fgColor rgb="FF00B0F0"/>
        <bgColor indexed="64"/>
      </patternFill>
    </fill>
    <fill>
      <patternFill patternType="solid">
        <fgColor rgb="FFFF0000"/>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9999"/>
        <bgColor indexed="64"/>
      </patternFill>
    </fill>
    <fill>
      <patternFill patternType="solid">
        <fgColor theme="8"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59999389629810485"/>
        <bgColor indexed="64"/>
      </patternFill>
    </fill>
    <fill>
      <patternFill patternType="solid">
        <fgColor theme="9" tint="0.59999389629810485"/>
        <bgColor indexed="64"/>
      </patternFill>
    </fill>
  </fills>
  <borders count="47">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top/>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n">
        <color auto="1"/>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auto="1"/>
      </top>
      <bottom/>
      <diagonal/>
    </border>
    <border>
      <left style="medium">
        <color rgb="FFFF0000"/>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diagonal/>
    </border>
    <border>
      <left style="medium">
        <color rgb="FFFF0000"/>
      </left>
      <right style="medium">
        <color rgb="FFFF0000"/>
      </right>
      <top/>
      <bottom style="medium">
        <color rgb="FFFF0000"/>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bottom/>
      <diagonal/>
    </border>
    <border>
      <left style="thin">
        <color indexed="64"/>
      </left>
      <right/>
      <top/>
      <bottom style="thin">
        <color auto="1"/>
      </bottom>
      <diagonal/>
    </border>
    <border>
      <left style="medium">
        <color indexed="64"/>
      </left>
      <right style="medium">
        <color rgb="FFFF0000"/>
      </right>
      <top/>
      <bottom/>
      <diagonal/>
    </border>
    <border>
      <left/>
      <right/>
      <top style="medium">
        <color rgb="FFFF0000"/>
      </top>
      <bottom/>
      <diagonal/>
    </border>
    <border>
      <left style="medium">
        <color rgb="FFFF0000"/>
      </left>
      <right style="thin">
        <color indexed="64"/>
      </right>
      <top/>
      <bottom style="thin">
        <color auto="1"/>
      </bottom>
      <diagonal/>
    </border>
    <border>
      <left style="medium">
        <color indexed="64"/>
      </left>
      <right style="medium">
        <color indexed="64"/>
      </right>
      <top style="medium">
        <color indexed="64"/>
      </top>
      <bottom style="medium">
        <color rgb="FFFF0000"/>
      </bottom>
      <diagonal/>
    </border>
    <border>
      <left style="medium">
        <color indexed="64"/>
      </left>
      <right style="medium">
        <color rgb="FFFF0000"/>
      </right>
      <top style="medium">
        <color indexed="64"/>
      </top>
      <bottom/>
      <diagonal/>
    </border>
    <border>
      <left style="medium">
        <color rgb="FFFF0000"/>
      </left>
      <right style="medium">
        <color indexed="64"/>
      </right>
      <top/>
      <bottom/>
      <diagonal/>
    </border>
    <border>
      <left style="medium">
        <color rgb="FFFF0000"/>
      </left>
      <right/>
      <top style="medium">
        <color rgb="FFFF0000"/>
      </top>
      <bottom/>
      <diagonal/>
    </border>
    <border>
      <left style="medium">
        <color rgb="FFFF0000"/>
      </left>
      <right/>
      <top/>
      <bottom style="medium">
        <color rgb="FFFF0000"/>
      </bottom>
      <diagonal/>
    </border>
    <border>
      <left style="medium">
        <color rgb="FFFF0000"/>
      </left>
      <right/>
      <top style="medium">
        <color rgb="FFFF0000"/>
      </top>
      <bottom style="medium">
        <color rgb="FFFF0000"/>
      </bottom>
      <diagonal/>
    </border>
    <border>
      <left style="medium">
        <color indexed="64"/>
      </left>
      <right style="medium">
        <color indexed="64"/>
      </right>
      <top style="medium">
        <color rgb="FFFF0000"/>
      </top>
      <bottom style="medium">
        <color indexed="64"/>
      </bottom>
      <diagonal/>
    </border>
    <border>
      <left style="medium">
        <color rgb="FFFF0000"/>
      </left>
      <right/>
      <top/>
      <bottom/>
      <diagonal/>
    </border>
    <border>
      <left style="medium">
        <color rgb="FFFF0000"/>
      </left>
      <right/>
      <top style="thin">
        <color auto="1"/>
      </top>
      <bottom/>
      <diagonal/>
    </border>
    <border>
      <left/>
      <right style="thin">
        <color indexed="64"/>
      </right>
      <top/>
      <bottom/>
      <diagonal/>
    </border>
    <border>
      <left/>
      <right style="thin">
        <color indexed="64"/>
      </right>
      <top/>
      <bottom style="thin">
        <color auto="1"/>
      </bottom>
      <diagonal/>
    </border>
    <border>
      <left/>
      <right style="thin">
        <color indexed="64"/>
      </right>
      <top style="thin">
        <color indexed="64"/>
      </top>
      <bottom/>
      <diagonal/>
    </border>
    <border>
      <left/>
      <right style="thin">
        <color indexed="64"/>
      </right>
      <top style="medium">
        <color rgb="FFFF0000"/>
      </top>
      <bottom/>
      <diagonal/>
    </border>
  </borders>
  <cellStyleXfs count="20">
    <xf numFmtId="0" fontId="0" fillId="0" borderId="0"/>
    <xf numFmtId="0" fontId="12" fillId="0" borderId="0"/>
    <xf numFmtId="0" fontId="16" fillId="0" borderId="0"/>
    <xf numFmtId="0" fontId="1" fillId="0" borderId="0"/>
    <xf numFmtId="0" fontId="1" fillId="0" borderId="0"/>
    <xf numFmtId="0" fontId="1" fillId="0" borderId="0"/>
    <xf numFmtId="0" fontId="12" fillId="0" borderId="0"/>
    <xf numFmtId="0" fontId="1" fillId="0" borderId="0"/>
    <xf numFmtId="0" fontId="12" fillId="0" borderId="0"/>
    <xf numFmtId="0" fontId="1" fillId="0" borderId="0"/>
    <xf numFmtId="0" fontId="1" fillId="0" borderId="0"/>
    <xf numFmtId="0" fontId="12" fillId="0" borderId="0"/>
    <xf numFmtId="0" fontId="1" fillId="0" borderId="0"/>
    <xf numFmtId="0" fontId="1" fillId="0" borderId="0"/>
    <xf numFmtId="0" fontId="1" fillId="0" borderId="0"/>
    <xf numFmtId="0" fontId="1" fillId="0" borderId="0"/>
    <xf numFmtId="0" fontId="12" fillId="0" borderId="0"/>
    <xf numFmtId="0" fontId="1" fillId="0" borderId="0"/>
    <xf numFmtId="0" fontId="12" fillId="0" borderId="0"/>
    <xf numFmtId="43" fontId="1" fillId="0" borderId="0" applyFont="0" applyFill="0" applyBorder="0" applyAlignment="0" applyProtection="0"/>
  </cellStyleXfs>
  <cellXfs count="286">
    <xf numFmtId="0" fontId="0" fillId="0" borderId="0" xfId="0"/>
    <xf numFmtId="164" fontId="15" fillId="0" borderId="12" xfId="0" applyNumberFormat="1" applyFont="1" applyBorder="1" applyAlignment="1" applyProtection="1">
      <alignment horizontal="center" vertical="center"/>
      <protection locked="0"/>
    </xf>
    <xf numFmtId="0" fontId="22" fillId="0" borderId="0" xfId="0" applyFont="1"/>
    <xf numFmtId="0" fontId="24" fillId="0" borderId="0" xfId="3" applyFont="1"/>
    <xf numFmtId="0" fontId="22" fillId="0" borderId="15" xfId="0" applyFont="1" applyBorder="1" applyAlignment="1">
      <alignment horizontal="center"/>
    </xf>
    <xf numFmtId="0" fontId="22" fillId="0" borderId="15" xfId="0" applyFont="1" applyBorder="1"/>
    <xf numFmtId="0" fontId="25" fillId="0" borderId="0" xfId="0" applyFont="1"/>
    <xf numFmtId="0" fontId="25" fillId="0" borderId="0" xfId="0" applyFont="1" applyAlignment="1">
      <alignment horizontal="center"/>
    </xf>
    <xf numFmtId="0" fontId="0" fillId="0" borderId="0" xfId="0" applyAlignment="1">
      <alignment horizontal="center"/>
    </xf>
    <xf numFmtId="0" fontId="25" fillId="0" borderId="0" xfId="0" applyFont="1" applyAlignment="1">
      <alignment horizontal="center" wrapText="1"/>
    </xf>
    <xf numFmtId="0" fontId="25" fillId="0" borderId="0" xfId="0" applyFont="1" applyAlignment="1">
      <alignment horizontal="left"/>
    </xf>
    <xf numFmtId="0" fontId="24" fillId="0" borderId="0" xfId="4" applyFont="1"/>
    <xf numFmtId="0" fontId="25" fillId="7" borderId="0" xfId="0" applyFont="1" applyFill="1"/>
    <xf numFmtId="0" fontId="24" fillId="9" borderId="0" xfId="3" applyFont="1" applyFill="1"/>
    <xf numFmtId="0" fontId="24" fillId="7" borderId="0" xfId="3" applyFont="1" applyFill="1"/>
    <xf numFmtId="0" fontId="25" fillId="10" borderId="0" xfId="0" applyFont="1" applyFill="1"/>
    <xf numFmtId="0" fontId="25" fillId="5" borderId="0" xfId="0" applyFont="1" applyFill="1"/>
    <xf numFmtId="0" fontId="26" fillId="0" borderId="15" xfId="0" applyFont="1" applyBorder="1" applyAlignment="1">
      <alignment horizontal="center"/>
    </xf>
    <xf numFmtId="0" fontId="25" fillId="6" borderId="0" xfId="0" applyFont="1" applyFill="1"/>
    <xf numFmtId="0" fontId="25" fillId="9" borderId="0" xfId="0" applyFont="1" applyFill="1"/>
    <xf numFmtId="0" fontId="25" fillId="4" borderId="0" xfId="0" applyFont="1" applyFill="1"/>
    <xf numFmtId="0" fontId="25" fillId="11" borderId="0" xfId="0" applyFont="1" applyFill="1"/>
    <xf numFmtId="0" fontId="25" fillId="3" borderId="0" xfId="0" applyFont="1" applyFill="1"/>
    <xf numFmtId="0" fontId="12" fillId="0" borderId="0" xfId="0" applyFont="1" applyAlignment="1">
      <alignment horizontal="center"/>
    </xf>
    <xf numFmtId="0" fontId="12" fillId="0" borderId="0" xfId="0" applyFont="1"/>
    <xf numFmtId="0" fontId="25" fillId="0" borderId="0" xfId="0" applyFont="1" applyAlignment="1">
      <alignment wrapText="1"/>
    </xf>
    <xf numFmtId="0" fontId="24" fillId="0" borderId="0" xfId="3" applyFont="1" applyAlignment="1">
      <alignment horizontal="left"/>
    </xf>
    <xf numFmtId="0" fontId="22" fillId="0" borderId="15" xfId="0" applyFont="1" applyBorder="1" applyAlignment="1">
      <alignment horizontal="center" vertical="center"/>
    </xf>
    <xf numFmtId="167" fontId="15" fillId="0" borderId="9" xfId="0" applyNumberFormat="1" applyFont="1" applyBorder="1" applyAlignment="1" applyProtection="1">
      <alignment horizontal="center" vertical="center"/>
      <protection locked="0"/>
    </xf>
    <xf numFmtId="0" fontId="25" fillId="0" borderId="0" xfId="0" applyFont="1" applyAlignment="1">
      <alignment horizontal="center"/>
    </xf>
    <xf numFmtId="0" fontId="1" fillId="0" borderId="0" xfId="5" applyAlignment="1">
      <alignment horizontal="center" vertical="center"/>
    </xf>
    <xf numFmtId="0" fontId="1" fillId="0" borderId="0" xfId="5" applyAlignment="1">
      <alignment vertical="center"/>
    </xf>
    <xf numFmtId="1" fontId="1" fillId="0" borderId="0" xfId="5" applyNumberFormat="1" applyAlignment="1">
      <alignment horizontal="center" vertical="center"/>
    </xf>
    <xf numFmtId="0" fontId="29" fillId="0" borderId="0" xfId="5" applyFont="1" applyAlignment="1">
      <alignment horizontal="center" vertical="center"/>
    </xf>
    <xf numFmtId="0" fontId="29" fillId="0" borderId="0" xfId="5" applyFont="1" applyAlignment="1">
      <alignment vertical="center"/>
    </xf>
    <xf numFmtId="1" fontId="29" fillId="0" borderId="0" xfId="5" applyNumberFormat="1" applyFont="1" applyAlignment="1">
      <alignment horizontal="center" vertical="center"/>
    </xf>
    <xf numFmtId="0" fontId="30" fillId="12" borderId="1" xfId="5" applyFont="1" applyFill="1" applyBorder="1" applyAlignment="1">
      <alignment horizontal="center" vertical="center"/>
    </xf>
    <xf numFmtId="0" fontId="30" fillId="13" borderId="1" xfId="5" applyFont="1" applyFill="1" applyBorder="1" applyAlignment="1">
      <alignment horizontal="center" vertical="center"/>
    </xf>
    <xf numFmtId="1" fontId="30" fillId="14" borderId="1" xfId="5" applyNumberFormat="1" applyFont="1" applyFill="1" applyBorder="1" applyAlignment="1">
      <alignment horizontal="center" vertical="center"/>
    </xf>
    <xf numFmtId="0" fontId="30" fillId="14" borderId="1" xfId="5" applyFont="1" applyFill="1" applyBorder="1" applyAlignment="1">
      <alignment horizontal="center" vertical="center"/>
    </xf>
    <xf numFmtId="0" fontId="30" fillId="15" borderId="1" xfId="5" applyFont="1" applyFill="1" applyBorder="1" applyAlignment="1">
      <alignment horizontal="center" vertical="center"/>
    </xf>
    <xf numFmtId="0" fontId="30" fillId="15" borderId="1" xfId="5" applyFont="1" applyFill="1" applyBorder="1" applyAlignment="1">
      <alignment horizontal="center" vertical="center" wrapText="1"/>
    </xf>
    <xf numFmtId="0" fontId="30" fillId="16" borderId="1" xfId="5" applyFont="1" applyFill="1" applyBorder="1" applyAlignment="1">
      <alignment horizontal="center" vertical="center" wrapText="1"/>
    </xf>
    <xf numFmtId="0" fontId="30" fillId="17" borderId="1" xfId="5" applyFont="1" applyFill="1" applyBorder="1" applyAlignment="1">
      <alignment horizontal="center" vertical="center" wrapText="1"/>
    </xf>
    <xf numFmtId="0" fontId="30" fillId="18" borderId="1" xfId="5" applyFont="1" applyFill="1" applyBorder="1" applyAlignment="1">
      <alignment horizontal="center" vertical="center" wrapText="1"/>
    </xf>
    <xf numFmtId="0" fontId="31" fillId="19" borderId="16" xfId="5" applyFont="1" applyFill="1" applyBorder="1" applyAlignment="1">
      <alignment horizontal="center" vertical="center"/>
    </xf>
    <xf numFmtId="0" fontId="32" fillId="19" borderId="16" xfId="6" applyFont="1" applyFill="1" applyBorder="1" applyAlignment="1">
      <alignment horizontal="center" vertical="center"/>
    </xf>
    <xf numFmtId="0" fontId="32" fillId="19" borderId="16" xfId="6" applyFont="1" applyFill="1" applyBorder="1" applyAlignment="1">
      <alignment vertical="center"/>
    </xf>
    <xf numFmtId="168" fontId="32" fillId="19" borderId="16" xfId="6" applyNumberFormat="1" applyFont="1" applyFill="1" applyBorder="1" applyAlignment="1">
      <alignment horizontal="center" vertical="center"/>
    </xf>
    <xf numFmtId="168" fontId="32" fillId="19" borderId="16" xfId="6" applyNumberFormat="1" applyFont="1" applyFill="1" applyBorder="1" applyAlignment="1">
      <alignment horizontal="left" vertical="center"/>
    </xf>
    <xf numFmtId="1" fontId="31" fillId="19" borderId="16" xfId="7" quotePrefix="1" applyNumberFormat="1" applyFont="1" applyFill="1" applyBorder="1" applyAlignment="1">
      <alignment horizontal="center" vertical="center"/>
    </xf>
    <xf numFmtId="14" fontId="32" fillId="19" borderId="16" xfId="6" applyNumberFormat="1" applyFont="1" applyFill="1" applyBorder="1" applyAlignment="1">
      <alignment horizontal="center" vertical="center"/>
    </xf>
    <xf numFmtId="14" fontId="32" fillId="19" borderId="16" xfId="6" applyNumberFormat="1" applyFont="1" applyFill="1" applyBorder="1" applyAlignment="1" applyProtection="1">
      <alignment horizontal="center" vertical="center"/>
      <protection locked="0"/>
    </xf>
    <xf numFmtId="0" fontId="1" fillId="0" borderId="16" xfId="5" applyBorder="1" applyAlignment="1" applyProtection="1">
      <alignment horizontal="center" vertical="center"/>
      <protection locked="0"/>
    </xf>
    <xf numFmtId="0" fontId="31" fillId="19" borderId="13" xfId="5" applyFont="1" applyFill="1" applyBorder="1" applyAlignment="1">
      <alignment horizontal="center" vertical="center"/>
    </xf>
    <xf numFmtId="0" fontId="32" fillId="19" borderId="13" xfId="6" applyFont="1" applyFill="1" applyBorder="1" applyAlignment="1">
      <alignment horizontal="center" vertical="center"/>
    </xf>
    <xf numFmtId="0" fontId="32" fillId="19" borderId="13" xfId="6" applyFont="1" applyFill="1" applyBorder="1" applyAlignment="1">
      <alignment vertical="center"/>
    </xf>
    <xf numFmtId="168" fontId="32" fillId="19" borderId="13" xfId="6" applyNumberFormat="1" applyFont="1" applyFill="1" applyBorder="1" applyAlignment="1">
      <alignment horizontal="center" vertical="center"/>
    </xf>
    <xf numFmtId="1" fontId="31" fillId="19" borderId="13" xfId="5" applyNumberFormat="1" applyFont="1" applyFill="1" applyBorder="1" applyAlignment="1">
      <alignment horizontal="center" vertical="center"/>
    </xf>
    <xf numFmtId="14" fontId="32" fillId="19" borderId="13" xfId="6" applyNumberFormat="1" applyFont="1" applyFill="1" applyBorder="1" applyAlignment="1">
      <alignment horizontal="center" vertical="center"/>
    </xf>
    <xf numFmtId="14" fontId="32" fillId="19" borderId="13" xfId="6" applyNumberFormat="1" applyFont="1" applyFill="1" applyBorder="1" applyAlignment="1" applyProtection="1">
      <alignment horizontal="center" vertical="center"/>
      <protection locked="0"/>
    </xf>
    <xf numFmtId="1" fontId="31" fillId="19" borderId="13" xfId="5" quotePrefix="1" applyNumberFormat="1" applyFont="1" applyFill="1" applyBorder="1" applyAlignment="1">
      <alignment horizontal="center" vertical="center"/>
    </xf>
    <xf numFmtId="1" fontId="31" fillId="19" borderId="13" xfId="7" quotePrefix="1" applyNumberFormat="1" applyFont="1" applyFill="1" applyBorder="1" applyAlignment="1">
      <alignment horizontal="center" vertical="center"/>
    </xf>
    <xf numFmtId="0" fontId="32" fillId="19" borderId="13" xfId="6" quotePrefix="1" applyFont="1" applyFill="1" applyBorder="1" applyAlignment="1">
      <alignment horizontal="center" vertical="center"/>
    </xf>
    <xf numFmtId="14" fontId="32" fillId="19" borderId="13" xfId="8" applyNumberFormat="1" applyFont="1" applyFill="1" applyBorder="1" applyAlignment="1" applyProtection="1">
      <alignment horizontal="center" vertical="center"/>
      <protection locked="0"/>
    </xf>
    <xf numFmtId="168" fontId="32" fillId="19" borderId="13" xfId="6" quotePrefix="1" applyNumberFormat="1" applyFont="1" applyFill="1" applyBorder="1" applyAlignment="1">
      <alignment horizontal="center" vertical="center"/>
    </xf>
    <xf numFmtId="0" fontId="32" fillId="19" borderId="13" xfId="6" applyFont="1" applyFill="1" applyBorder="1" applyAlignment="1" applyProtection="1">
      <alignment horizontal="center" vertical="center"/>
      <protection locked="0"/>
    </xf>
    <xf numFmtId="0" fontId="1" fillId="0" borderId="13" xfId="5" applyBorder="1" applyAlignment="1" applyProtection="1">
      <alignment horizontal="center" vertical="center"/>
      <protection locked="0"/>
    </xf>
    <xf numFmtId="0" fontId="32" fillId="19" borderId="13" xfId="6" applyFont="1" applyFill="1" applyBorder="1" applyAlignment="1" applyProtection="1">
      <alignment vertical="center"/>
      <protection locked="0"/>
    </xf>
    <xf numFmtId="168" fontId="32" fillId="19" borderId="13" xfId="6" applyNumberFormat="1" applyFont="1" applyFill="1" applyBorder="1" applyAlignment="1" applyProtection="1">
      <alignment horizontal="center" vertical="center"/>
      <protection locked="0"/>
    </xf>
    <xf numFmtId="1" fontId="31" fillId="19" borderId="13" xfId="7" quotePrefix="1" applyNumberFormat="1" applyFont="1" applyFill="1" applyBorder="1" applyAlignment="1" applyProtection="1">
      <alignment horizontal="center" vertical="center"/>
      <protection locked="0"/>
    </xf>
    <xf numFmtId="0" fontId="31" fillId="19" borderId="13" xfId="5" applyFont="1" applyFill="1" applyBorder="1" applyAlignment="1" applyProtection="1">
      <alignment horizontal="center" vertical="center"/>
      <protection locked="0"/>
    </xf>
    <xf numFmtId="1" fontId="31" fillId="19" borderId="13" xfId="5" applyNumberFormat="1" applyFont="1" applyFill="1" applyBorder="1" applyAlignment="1" applyProtection="1">
      <alignment horizontal="center" vertical="center"/>
      <protection locked="0"/>
    </xf>
    <xf numFmtId="0" fontId="25" fillId="0" borderId="0" xfId="0" applyFont="1" applyAlignment="1">
      <alignment horizontal="center" vertical="center"/>
    </xf>
    <xf numFmtId="0" fontId="5" fillId="0" borderId="7" xfId="0" applyFont="1" applyBorder="1" applyAlignment="1" applyProtection="1">
      <alignment horizontal="center" vertical="center"/>
    </xf>
    <xf numFmtId="0" fontId="33" fillId="0" borderId="0" xfId="0" applyFont="1" applyAlignment="1">
      <alignment horizontal="center" vertical="center"/>
    </xf>
    <xf numFmtId="1" fontId="33" fillId="0" borderId="0" xfId="0" applyNumberFormat="1" applyFont="1" applyAlignment="1">
      <alignment horizontal="center" vertical="center"/>
    </xf>
    <xf numFmtId="0" fontId="33" fillId="0" borderId="0" xfId="0" applyFont="1" applyAlignment="1">
      <alignment vertical="center"/>
    </xf>
    <xf numFmtId="0" fontId="33" fillId="20" borderId="0" xfId="0" applyFont="1" applyFill="1" applyAlignment="1">
      <alignment vertical="center"/>
    </xf>
    <xf numFmtId="0" fontId="33" fillId="3" borderId="0" xfId="0" applyFont="1" applyFill="1" applyAlignment="1">
      <alignment vertical="center"/>
    </xf>
    <xf numFmtId="0" fontId="34" fillId="0" borderId="0" xfId="0" applyFont="1" applyAlignment="1">
      <alignment horizontal="center" vertical="center"/>
    </xf>
    <xf numFmtId="0" fontId="34" fillId="0" borderId="0" xfId="0" applyFont="1" applyAlignment="1">
      <alignment vertical="center"/>
    </xf>
    <xf numFmtId="169" fontId="34" fillId="0" borderId="0" xfId="0" applyNumberFormat="1" applyFont="1" applyAlignment="1">
      <alignment horizontal="center" vertical="center"/>
    </xf>
    <xf numFmtId="0" fontId="9" fillId="0" borderId="18" xfId="2" applyFont="1" applyBorder="1" applyAlignment="1" applyProtection="1">
      <alignment horizontal="center" vertical="center"/>
      <protection locked="0"/>
    </xf>
    <xf numFmtId="0" fontId="22" fillId="0" borderId="0" xfId="0" applyFont="1" applyAlignment="1">
      <alignment horizontal="center"/>
    </xf>
    <xf numFmtId="0" fontId="22" fillId="0" borderId="0" xfId="0" applyFont="1" applyAlignment="1">
      <alignment horizontal="center"/>
    </xf>
    <xf numFmtId="0" fontId="18" fillId="0" borderId="11" xfId="0" applyFont="1" applyBorder="1" applyAlignment="1" applyProtection="1">
      <alignment horizontal="center" vertical="center"/>
    </xf>
    <xf numFmtId="0" fontId="15" fillId="0" borderId="6" xfId="0" applyFont="1" applyBorder="1" applyAlignment="1" applyProtection="1">
      <alignment horizontal="center" vertical="center"/>
      <protection locked="0"/>
    </xf>
    <xf numFmtId="0" fontId="15" fillId="0" borderId="12" xfId="0" applyFont="1" applyBorder="1" applyAlignment="1" applyProtection="1">
      <alignment horizontal="center" vertical="center"/>
      <protection locked="0"/>
    </xf>
    <xf numFmtId="0" fontId="25" fillId="0" borderId="11" xfId="0" applyFont="1" applyBorder="1" applyAlignment="1">
      <alignment horizontal="center"/>
    </xf>
    <xf numFmtId="2" fontId="25" fillId="0" borderId="27" xfId="0" applyNumberFormat="1" applyFont="1" applyBorder="1" applyAlignment="1">
      <alignment horizontal="left" vertical="center"/>
    </xf>
    <xf numFmtId="0" fontId="25" fillId="0" borderId="27" xfId="0" applyFont="1" applyBorder="1" applyAlignment="1">
      <alignment horizontal="left" vertical="center"/>
    </xf>
    <xf numFmtId="0" fontId="37" fillId="0" borderId="27" xfId="0" applyFont="1" applyBorder="1" applyAlignment="1">
      <alignment horizontal="left" vertical="center"/>
    </xf>
    <xf numFmtId="0" fontId="25" fillId="0" borderId="10" xfId="0" applyFont="1" applyBorder="1" applyAlignment="1">
      <alignment horizontal="center"/>
    </xf>
    <xf numFmtId="0" fontId="37" fillId="0" borderId="28" xfId="0" applyFont="1" applyBorder="1" applyAlignment="1">
      <alignment horizontal="left" vertical="center"/>
    </xf>
    <xf numFmtId="170" fontId="37" fillId="0" borderId="12" xfId="0" applyNumberFormat="1" applyFont="1" applyBorder="1"/>
    <xf numFmtId="170" fontId="25" fillId="0" borderId="12" xfId="0" applyNumberFormat="1" applyFont="1" applyBorder="1"/>
    <xf numFmtId="170" fontId="37" fillId="0" borderId="12" xfId="0" applyNumberFormat="1" applyFont="1" applyBorder="1" applyAlignment="1">
      <alignment horizontal="center" vertical="center"/>
    </xf>
    <xf numFmtId="0" fontId="26" fillId="0" borderId="2" xfId="0" applyFont="1" applyBorder="1" applyAlignment="1">
      <alignment horizontal="center" vertical="center"/>
    </xf>
    <xf numFmtId="0" fontId="26" fillId="0" borderId="4" xfId="0" applyFont="1" applyBorder="1" applyAlignment="1">
      <alignment horizontal="center" vertical="center"/>
    </xf>
    <xf numFmtId="0" fontId="25" fillId="0" borderId="0" xfId="0" applyFont="1" applyBorder="1" applyAlignment="1">
      <alignment horizontal="center" vertical="center"/>
    </xf>
    <xf numFmtId="0" fontId="22" fillId="0" borderId="30" xfId="0" applyFont="1" applyBorder="1"/>
    <xf numFmtId="0" fontId="25" fillId="0" borderId="29" xfId="0" applyFont="1" applyBorder="1"/>
    <xf numFmtId="0" fontId="22" fillId="0" borderId="30" xfId="0" applyFont="1" applyBorder="1" applyAlignment="1">
      <alignment horizontal="center" vertical="center"/>
    </xf>
    <xf numFmtId="0" fontId="0" fillId="0" borderId="29" xfId="0" applyBorder="1"/>
    <xf numFmtId="0" fontId="25" fillId="0" borderId="29" xfId="0" applyFont="1" applyBorder="1" applyAlignment="1">
      <alignment horizontal="left" vertical="center"/>
    </xf>
    <xf numFmtId="0" fontId="25" fillId="0" borderId="31" xfId="0" applyFont="1" applyBorder="1"/>
    <xf numFmtId="0" fontId="22" fillId="0" borderId="33" xfId="0" applyFont="1" applyBorder="1" applyAlignment="1">
      <alignment horizontal="center"/>
    </xf>
    <xf numFmtId="0" fontId="26" fillId="0" borderId="34" xfId="0" applyFont="1" applyBorder="1" applyAlignment="1">
      <alignment horizontal="center" vertical="center"/>
    </xf>
    <xf numFmtId="0" fontId="25" fillId="0" borderId="35" xfId="0" applyFont="1" applyBorder="1" applyAlignment="1">
      <alignment horizontal="center"/>
    </xf>
    <xf numFmtId="0" fontId="25" fillId="0" borderId="31" xfId="0" applyFont="1" applyBorder="1" applyAlignment="1">
      <alignment horizontal="center"/>
    </xf>
    <xf numFmtId="0" fontId="25" fillId="0" borderId="36" xfId="0" applyFont="1" applyBorder="1"/>
    <xf numFmtId="170" fontId="37" fillId="0" borderId="40" xfId="0" applyNumberFormat="1" applyFont="1" applyBorder="1" applyAlignment="1">
      <alignment horizontal="center" vertical="center"/>
    </xf>
    <xf numFmtId="0" fontId="22" fillId="3" borderId="23" xfId="0" applyFont="1" applyFill="1" applyBorder="1" applyAlignment="1">
      <alignment horizontal="center"/>
    </xf>
    <xf numFmtId="170" fontId="25" fillId="3" borderId="24" xfId="0" applyNumberFormat="1" applyFont="1" applyFill="1" applyBorder="1" applyAlignment="1">
      <alignment horizontal="center" vertical="center"/>
    </xf>
    <xf numFmtId="170" fontId="25" fillId="3" borderId="25" xfId="0" applyNumberFormat="1" applyFont="1" applyFill="1" applyBorder="1" applyAlignment="1">
      <alignment horizontal="center" vertical="center"/>
    </xf>
    <xf numFmtId="170" fontId="25" fillId="3" borderId="37" xfId="0" applyNumberFormat="1" applyFont="1" applyFill="1" applyBorder="1"/>
    <xf numFmtId="170" fontId="25" fillId="3" borderId="38" xfId="0" applyNumberFormat="1" applyFont="1" applyFill="1" applyBorder="1"/>
    <xf numFmtId="170" fontId="25" fillId="3" borderId="23" xfId="0" applyNumberFormat="1" applyFont="1" applyFill="1" applyBorder="1"/>
    <xf numFmtId="14" fontId="25" fillId="3" borderId="39" xfId="0" applyNumberFormat="1" applyFont="1" applyFill="1" applyBorder="1"/>
    <xf numFmtId="170" fontId="37" fillId="3" borderId="23" xfId="0" applyNumberFormat="1" applyFont="1" applyFill="1" applyBorder="1" applyAlignment="1">
      <alignment horizontal="center" vertical="center"/>
    </xf>
    <xf numFmtId="43" fontId="25" fillId="3" borderId="24" xfId="19" applyFont="1" applyFill="1" applyBorder="1"/>
    <xf numFmtId="0" fontId="25" fillId="0" borderId="32" xfId="0" applyFont="1" applyBorder="1"/>
    <xf numFmtId="0" fontId="25" fillId="0" borderId="0" xfId="0" applyFont="1" applyBorder="1"/>
    <xf numFmtId="0" fontId="22" fillId="0" borderId="0" xfId="0" applyFont="1" applyBorder="1" applyAlignment="1">
      <alignment horizontal="center"/>
    </xf>
    <xf numFmtId="0" fontId="25" fillId="3" borderId="23" xfId="0" applyFont="1" applyFill="1" applyBorder="1" applyAlignment="1">
      <alignment horizontal="center"/>
    </xf>
    <xf numFmtId="0" fontId="25" fillId="0" borderId="42" xfId="0" applyFont="1" applyBorder="1"/>
    <xf numFmtId="0" fontId="25" fillId="0" borderId="41" xfId="0" applyFont="1" applyBorder="1"/>
    <xf numFmtId="0" fontId="25" fillId="3" borderId="24" xfId="0" applyFont="1" applyFill="1" applyBorder="1"/>
    <xf numFmtId="0" fontId="25" fillId="3" borderId="23" xfId="0" applyFont="1" applyFill="1" applyBorder="1"/>
    <xf numFmtId="0" fontId="24" fillId="0" borderId="15" xfId="3" applyFont="1" applyBorder="1"/>
    <xf numFmtId="0" fontId="22" fillId="0" borderId="44" xfId="0" applyFont="1" applyBorder="1" applyAlignment="1">
      <alignment horizontal="center"/>
    </xf>
    <xf numFmtId="0" fontId="24" fillId="0" borderId="43" xfId="4" applyFont="1" applyBorder="1" applyAlignment="1">
      <alignment horizontal="left"/>
    </xf>
    <xf numFmtId="0" fontId="25" fillId="0" borderId="43" xfId="0" applyFont="1" applyBorder="1" applyAlignment="1">
      <alignment horizontal="left"/>
    </xf>
    <xf numFmtId="0" fontId="24" fillId="0" borderId="43" xfId="3" applyFont="1" applyBorder="1"/>
    <xf numFmtId="0" fontId="22" fillId="0" borderId="0" xfId="0" applyFont="1" applyAlignment="1">
      <alignment vertical="center"/>
    </xf>
    <xf numFmtId="0" fontId="22" fillId="0" borderId="0" xfId="0" applyFont="1" applyBorder="1"/>
    <xf numFmtId="0" fontId="25" fillId="0" borderId="43" xfId="0" applyFont="1" applyBorder="1" applyAlignment="1">
      <alignment horizontal="center"/>
    </xf>
    <xf numFmtId="0" fontId="12" fillId="0" borderId="43" xfId="0" applyFont="1" applyBorder="1" applyAlignment="1">
      <alignment horizontal="center"/>
    </xf>
    <xf numFmtId="0" fontId="12" fillId="2" borderId="43" xfId="0" applyFont="1" applyFill="1" applyBorder="1" applyAlignment="1">
      <alignment horizontal="center"/>
    </xf>
    <xf numFmtId="0" fontId="0" fillId="2" borderId="43" xfId="0" applyFill="1" applyBorder="1" applyAlignment="1">
      <alignment horizontal="center"/>
    </xf>
    <xf numFmtId="0" fontId="24" fillId="0" borderId="0" xfId="3" applyFont="1" applyBorder="1"/>
    <xf numFmtId="0" fontId="24" fillId="0" borderId="45" xfId="3" applyFont="1" applyBorder="1"/>
    <xf numFmtId="0" fontId="24" fillId="8" borderId="22" xfId="3" applyFont="1" applyFill="1" applyBorder="1"/>
    <xf numFmtId="43" fontId="25" fillId="9" borderId="0" xfId="0" applyNumberFormat="1" applyFont="1" applyFill="1"/>
    <xf numFmtId="0" fontId="25" fillId="0" borderId="46" xfId="0" applyFont="1" applyBorder="1" applyAlignment="1">
      <alignment horizontal="center"/>
    </xf>
    <xf numFmtId="0" fontId="2" fillId="0" borderId="0" xfId="0" applyFont="1" applyProtection="1"/>
    <xf numFmtId="0" fontId="2" fillId="0" borderId="0" xfId="0" applyFont="1" applyAlignment="1" applyProtection="1">
      <alignment horizontal="left"/>
    </xf>
    <xf numFmtId="0" fontId="2" fillId="0" borderId="0" xfId="0" applyFont="1" applyAlignment="1" applyProtection="1">
      <alignment horizontal="center" textRotation="255"/>
    </xf>
    <xf numFmtId="0" fontId="2" fillId="0" borderId="0" xfId="0" applyFont="1" applyBorder="1" applyAlignment="1" applyProtection="1">
      <alignment horizontal="center" vertical="center" textRotation="255"/>
    </xf>
    <xf numFmtId="0" fontId="3" fillId="0" borderId="0" xfId="0" applyFont="1" applyProtection="1"/>
    <xf numFmtId="0" fontId="3" fillId="0" borderId="0" xfId="0" applyFont="1" applyFill="1" applyProtection="1"/>
    <xf numFmtId="0" fontId="4" fillId="0" borderId="0" xfId="0" applyFont="1" applyAlignment="1" applyProtection="1">
      <alignment horizontal="left" vertical="center"/>
    </xf>
    <xf numFmtId="0" fontId="5" fillId="0" borderId="0" xfId="0" applyFont="1" applyProtection="1"/>
    <xf numFmtId="0" fontId="2" fillId="0" borderId="0" xfId="0" applyFont="1" applyFill="1" applyBorder="1" applyProtection="1"/>
    <xf numFmtId="0" fontId="2" fillId="0" borderId="0" xfId="0" applyFont="1" applyFill="1" applyBorder="1" applyAlignment="1" applyProtection="1">
      <alignment horizontal="left"/>
    </xf>
    <xf numFmtId="0" fontId="2" fillId="0" borderId="0" xfId="0" applyFont="1" applyFill="1" applyBorder="1" applyAlignment="1" applyProtection="1">
      <alignment horizontal="center" vertical="center" textRotation="255"/>
    </xf>
    <xf numFmtId="0" fontId="3" fillId="0" borderId="0" xfId="0" applyFont="1" applyFill="1" applyBorder="1" applyProtection="1"/>
    <xf numFmtId="15" fontId="3" fillId="0" borderId="0" xfId="0" applyNumberFormat="1" applyFont="1" applyFill="1" applyBorder="1" applyProtection="1"/>
    <xf numFmtId="0" fontId="2" fillId="0" borderId="0" xfId="0" applyFont="1" applyFill="1" applyProtection="1"/>
    <xf numFmtId="0" fontId="2" fillId="0" borderId="0" xfId="0" applyFont="1" applyFill="1" applyAlignment="1" applyProtection="1">
      <alignment horizontal="left"/>
    </xf>
    <xf numFmtId="0" fontId="2" fillId="0" borderId="0" xfId="0" applyFont="1" applyFill="1" applyAlignment="1" applyProtection="1">
      <alignment horizontal="center" textRotation="255"/>
    </xf>
    <xf numFmtId="0" fontId="6" fillId="0" borderId="0" xfId="0" applyFont="1" applyFill="1" applyAlignment="1" applyProtection="1">
      <alignment vertical="center"/>
    </xf>
    <xf numFmtId="0" fontId="6" fillId="0" borderId="0" xfId="0" applyFont="1" applyFill="1" applyAlignment="1" applyProtection="1">
      <alignment horizontal="left" vertical="center"/>
    </xf>
    <xf numFmtId="0" fontId="6" fillId="0" borderId="0" xfId="0" applyFont="1" applyFill="1" applyAlignment="1" applyProtection="1">
      <alignment horizontal="center" vertical="center"/>
    </xf>
    <xf numFmtId="0" fontId="6" fillId="0" borderId="0" xfId="0" applyFont="1" applyFill="1" applyBorder="1" applyAlignment="1" applyProtection="1">
      <alignment horizontal="center" vertical="center"/>
    </xf>
    <xf numFmtId="1" fontId="13" fillId="0" borderId="0" xfId="0" applyNumberFormat="1" applyFont="1" applyFill="1" applyAlignment="1" applyProtection="1">
      <alignment vertical="center"/>
    </xf>
    <xf numFmtId="0" fontId="7" fillId="0" borderId="0" xfId="0" applyFont="1" applyFill="1" applyProtection="1"/>
    <xf numFmtId="0" fontId="7" fillId="0" borderId="0" xfId="0" applyFont="1" applyProtection="1"/>
    <xf numFmtId="165" fontId="8" fillId="2" borderId="1" xfId="0" applyNumberFormat="1" applyFont="1" applyFill="1" applyBorder="1" applyAlignment="1" applyProtection="1">
      <alignment horizontal="center" vertical="center"/>
    </xf>
    <xf numFmtId="0" fontId="35" fillId="0" borderId="0" xfId="0" applyFont="1" applyProtection="1"/>
    <xf numFmtId="0" fontId="0" fillId="0" borderId="0" xfId="0" applyProtection="1"/>
    <xf numFmtId="0" fontId="9" fillId="0" borderId="0" xfId="0" applyFont="1" applyAlignment="1" applyProtection="1">
      <alignment vertical="center"/>
    </xf>
    <xf numFmtId="0" fontId="11" fillId="0" borderId="0" xfId="0" applyFont="1" applyAlignment="1" applyProtection="1">
      <alignment vertical="center"/>
    </xf>
    <xf numFmtId="0" fontId="9" fillId="0" borderId="7" xfId="0" applyFont="1" applyBorder="1" applyAlignment="1" applyProtection="1">
      <alignment horizontal="center" vertical="center"/>
    </xf>
    <xf numFmtId="0" fontId="9" fillId="0" borderId="6" xfId="0" applyFont="1" applyBorder="1" applyAlignment="1" applyProtection="1">
      <alignment horizontal="center" vertical="center"/>
    </xf>
    <xf numFmtId="1" fontId="13" fillId="0" borderId="8" xfId="1" applyNumberFormat="1" applyFont="1" applyBorder="1" applyAlignment="1" applyProtection="1">
      <alignment horizontal="center" vertical="center"/>
    </xf>
    <xf numFmtId="0" fontId="14" fillId="2" borderId="6" xfId="0" applyFont="1" applyFill="1" applyBorder="1" applyAlignment="1" applyProtection="1">
      <alignment horizontal="center" vertical="center"/>
    </xf>
    <xf numFmtId="0" fontId="9" fillId="0" borderId="10" xfId="0" applyFont="1" applyBorder="1" applyAlignment="1" applyProtection="1">
      <alignment horizontal="center" vertical="center"/>
    </xf>
    <xf numFmtId="0" fontId="9" fillId="0" borderId="9" xfId="0" applyFont="1" applyBorder="1" applyAlignment="1" applyProtection="1">
      <alignment horizontal="center" vertical="center"/>
    </xf>
    <xf numFmtId="0" fontId="13" fillId="0" borderId="5" xfId="1" applyFont="1" applyBorder="1" applyAlignment="1" applyProtection="1">
      <alignment horizontal="center" vertical="center" wrapText="1"/>
    </xf>
    <xf numFmtId="0" fontId="13" fillId="0" borderId="5" xfId="1" applyFont="1" applyFill="1" applyBorder="1" applyAlignment="1" applyProtection="1">
      <alignment horizontal="center" vertical="center" wrapText="1"/>
    </xf>
    <xf numFmtId="0" fontId="13" fillId="0" borderId="5" xfId="1" quotePrefix="1" applyFont="1" applyBorder="1" applyAlignment="1" applyProtection="1">
      <alignment horizontal="center" vertical="center" wrapText="1"/>
    </xf>
    <xf numFmtId="0" fontId="14" fillId="2" borderId="9" xfId="0" applyFont="1" applyFill="1" applyBorder="1" applyAlignment="1" applyProtection="1">
      <alignment horizontal="center" vertical="center"/>
    </xf>
    <xf numFmtId="0" fontId="9" fillId="0" borderId="0" xfId="0" applyFont="1" applyBorder="1" applyAlignment="1" applyProtection="1">
      <alignment horizontal="center" vertical="center"/>
    </xf>
    <xf numFmtId="0" fontId="15" fillId="0" borderId="6" xfId="0" applyFont="1" applyBorder="1" applyAlignment="1" applyProtection="1">
      <alignment horizontal="left" vertical="center"/>
    </xf>
    <xf numFmtId="0" fontId="15" fillId="0" borderId="6" xfId="0" applyFont="1" applyBorder="1" applyAlignment="1" applyProtection="1">
      <alignment horizontal="center" vertical="center"/>
    </xf>
    <xf numFmtId="0" fontId="17" fillId="0" borderId="7" xfId="0" applyFont="1" applyBorder="1" applyAlignment="1" applyProtection="1">
      <alignment horizontal="center" vertical="center"/>
    </xf>
    <xf numFmtId="173" fontId="18" fillId="0" borderId="7" xfId="0" applyNumberFormat="1" applyFont="1" applyBorder="1" applyAlignment="1" applyProtection="1">
      <alignment horizontal="center" vertical="center"/>
    </xf>
    <xf numFmtId="0" fontId="9" fillId="0" borderId="12" xfId="0" applyFont="1" applyBorder="1" applyAlignment="1" applyProtection="1">
      <alignment horizontal="center" vertical="center"/>
    </xf>
    <xf numFmtId="1" fontId="15" fillId="0" borderId="12" xfId="0" applyNumberFormat="1" applyFont="1" applyBorder="1" applyAlignment="1" applyProtection="1">
      <alignment horizontal="left" vertical="center"/>
    </xf>
    <xf numFmtId="0" fontId="15" fillId="0" borderId="12" xfId="0" applyFont="1" applyBorder="1" applyAlignment="1" applyProtection="1">
      <alignment horizontal="center" vertical="center"/>
    </xf>
    <xf numFmtId="0" fontId="9" fillId="0" borderId="13" xfId="2" applyFont="1" applyBorder="1" applyAlignment="1" applyProtection="1">
      <alignment horizontal="center" vertical="center"/>
    </xf>
    <xf numFmtId="174" fontId="17" fillId="0" borderId="11" xfId="0" applyNumberFormat="1" applyFont="1" applyBorder="1" applyAlignment="1" applyProtection="1">
      <alignment horizontal="center" vertical="center"/>
    </xf>
    <xf numFmtId="0" fontId="5" fillId="0" borderId="11" xfId="0" applyFont="1" applyBorder="1" applyAlignment="1" applyProtection="1">
      <alignment horizontal="center" vertical="center"/>
    </xf>
    <xf numFmtId="1" fontId="15" fillId="0" borderId="12" xfId="0" quotePrefix="1" applyNumberFormat="1" applyFont="1" applyBorder="1" applyAlignment="1" applyProtection="1">
      <alignment horizontal="left" vertical="center"/>
    </xf>
    <xf numFmtId="164" fontId="15" fillId="0" borderId="12" xfId="0" applyNumberFormat="1" applyFont="1" applyBorder="1" applyAlignment="1" applyProtection="1">
      <alignment horizontal="center" vertical="center"/>
    </xf>
    <xf numFmtId="173" fontId="9" fillId="0" borderId="17" xfId="2" quotePrefix="1" applyNumberFormat="1" applyFont="1" applyBorder="1" applyAlignment="1" applyProtection="1">
      <alignment horizontal="center" vertical="center"/>
    </xf>
    <xf numFmtId="0" fontId="17" fillId="0" borderId="11" xfId="0" applyFont="1" applyBorder="1" applyAlignment="1" applyProtection="1">
      <alignment horizontal="center" vertical="center"/>
    </xf>
    <xf numFmtId="0" fontId="9" fillId="0" borderId="17" xfId="2" applyFont="1" applyBorder="1" applyAlignment="1" applyProtection="1">
      <alignment horizontal="center" vertical="center"/>
    </xf>
    <xf numFmtId="0" fontId="9" fillId="0" borderId="21" xfId="2" applyFont="1" applyBorder="1" applyAlignment="1" applyProtection="1">
      <alignment horizontal="center" vertical="center"/>
    </xf>
    <xf numFmtId="0" fontId="9" fillId="0" borderId="13" xfId="2" applyFont="1" applyFill="1" applyBorder="1" applyAlignment="1" applyProtection="1">
      <alignment horizontal="center" vertical="center"/>
    </xf>
    <xf numFmtId="14" fontId="15" fillId="0" borderId="12" xfId="0" applyNumberFormat="1" applyFont="1" applyBorder="1" applyAlignment="1" applyProtection="1">
      <alignment horizontal="left" vertical="center"/>
    </xf>
    <xf numFmtId="0" fontId="9" fillId="0" borderId="20" xfId="2" applyFont="1" applyBorder="1" applyAlignment="1" applyProtection="1">
      <alignment horizontal="center" vertical="center"/>
    </xf>
    <xf numFmtId="2" fontId="17" fillId="0" borderId="11" xfId="0" applyNumberFormat="1" applyFont="1" applyBorder="1" applyAlignment="1" applyProtection="1">
      <alignment horizontal="center" vertical="center"/>
    </xf>
    <xf numFmtId="0" fontId="9" fillId="0" borderId="5" xfId="0" applyFont="1" applyFill="1" applyBorder="1" applyAlignment="1" applyProtection="1">
      <alignment horizontal="center" vertical="center"/>
    </xf>
    <xf numFmtId="0" fontId="15" fillId="0" borderId="9" xfId="0" applyFont="1" applyBorder="1" applyAlignment="1" applyProtection="1">
      <alignment horizontal="center" vertical="center"/>
    </xf>
    <xf numFmtId="172" fontId="9" fillId="0" borderId="19" xfId="2" quotePrefix="1" applyNumberFormat="1" applyFont="1" applyBorder="1" applyAlignment="1" applyProtection="1">
      <alignment horizontal="center" vertical="center"/>
    </xf>
    <xf numFmtId="172" fontId="9" fillId="0" borderId="14" xfId="2" quotePrefix="1" applyNumberFormat="1" applyFont="1" applyBorder="1" applyAlignment="1" applyProtection="1">
      <alignment horizontal="center" vertical="center"/>
    </xf>
    <xf numFmtId="167" fontId="17" fillId="0" borderId="10" xfId="0" applyNumberFormat="1" applyFont="1" applyBorder="1" applyAlignment="1" applyProtection="1">
      <alignment horizontal="center" vertical="center"/>
    </xf>
    <xf numFmtId="171" fontId="18" fillId="0" borderId="10" xfId="0" applyNumberFormat="1" applyFont="1" applyBorder="1" applyAlignment="1" applyProtection="1">
      <alignment horizontal="center" vertical="center"/>
    </xf>
    <xf numFmtId="165" fontId="5" fillId="0" borderId="10" xfId="0" applyNumberFormat="1" applyFont="1" applyBorder="1" applyAlignment="1" applyProtection="1">
      <alignment horizontal="center" vertical="center"/>
    </xf>
    <xf numFmtId="0" fontId="11" fillId="0" borderId="0" xfId="0" applyFont="1" applyFill="1" applyAlignment="1" applyProtection="1">
      <alignment vertical="center"/>
    </xf>
    <xf numFmtId="0" fontId="19" fillId="0" borderId="0" xfId="0" applyFont="1" applyFill="1" applyProtection="1"/>
    <xf numFmtId="171" fontId="18" fillId="0" borderId="7" xfId="0" applyNumberFormat="1" applyFont="1" applyBorder="1" applyAlignment="1" applyProtection="1">
      <alignment horizontal="center" vertical="center"/>
    </xf>
    <xf numFmtId="0" fontId="19" fillId="0" borderId="0" xfId="0" applyFont="1" applyProtection="1"/>
    <xf numFmtId="0" fontId="19" fillId="0" borderId="0" xfId="0" applyFont="1" applyAlignment="1" applyProtection="1">
      <alignment horizontal="left"/>
    </xf>
    <xf numFmtId="0" fontId="19" fillId="0" borderId="0" xfId="0" applyFont="1" applyAlignment="1" applyProtection="1">
      <alignment horizontal="center"/>
    </xf>
    <xf numFmtId="0" fontId="19" fillId="0" borderId="0" xfId="0" applyFont="1" applyAlignment="1" applyProtection="1">
      <alignment horizontal="center" vertical="center"/>
    </xf>
    <xf numFmtId="165" fontId="20" fillId="2" borderId="2" xfId="0" applyNumberFormat="1" applyFont="1" applyFill="1" applyBorder="1" applyAlignment="1" applyProtection="1">
      <alignment horizontal="center" vertical="center"/>
    </xf>
    <xf numFmtId="165" fontId="20" fillId="2" borderId="1" xfId="0" applyNumberFormat="1" applyFont="1" applyFill="1" applyBorder="1" applyAlignment="1" applyProtection="1">
      <alignment horizontal="center" vertical="center"/>
    </xf>
    <xf numFmtId="0" fontId="21" fillId="0" borderId="0" xfId="0" applyFont="1" applyProtection="1"/>
    <xf numFmtId="0" fontId="15" fillId="0" borderId="12" xfId="0" applyNumberFormat="1" applyFont="1" applyFill="1" applyBorder="1" applyAlignment="1" applyProtection="1">
      <alignment horizontal="left" vertical="center"/>
      <protection locked="0"/>
    </xf>
    <xf numFmtId="0" fontId="26" fillId="0" borderId="0" xfId="0" applyFont="1" applyFill="1" applyAlignment="1">
      <alignment horizontal="left" vertical="center"/>
    </xf>
    <xf numFmtId="0" fontId="0" fillId="0" borderId="0" xfId="0" applyFill="1"/>
    <xf numFmtId="0" fontId="1" fillId="8" borderId="13" xfId="5" applyFill="1" applyBorder="1" applyAlignment="1">
      <alignment horizontal="left" vertical="center"/>
    </xf>
    <xf numFmtId="0" fontId="15" fillId="0" borderId="12" xfId="0" applyFont="1" applyBorder="1" applyAlignment="1" applyProtection="1">
      <alignment horizontal="center" vertical="center"/>
    </xf>
    <xf numFmtId="0" fontId="28" fillId="8" borderId="0" xfId="5" applyFont="1" applyFill="1" applyAlignment="1">
      <alignment horizontal="left" vertical="center"/>
    </xf>
    <xf numFmtId="0" fontId="2" fillId="8" borderId="0" xfId="0" applyFont="1" applyFill="1" applyAlignment="1" applyProtection="1">
      <alignment horizontal="left"/>
    </xf>
    <xf numFmtId="49" fontId="2" fillId="0" borderId="0" xfId="0" quotePrefix="1" applyNumberFormat="1" applyFont="1" applyFill="1" applyBorder="1" applyAlignment="1" applyProtection="1">
      <alignment horizontal="left" vertical="center"/>
    </xf>
    <xf numFmtId="169" fontId="33" fillId="0" borderId="0" xfId="0" applyNumberFormat="1" applyFont="1" applyAlignment="1">
      <alignment horizontal="center" vertical="center"/>
    </xf>
    <xf numFmtId="0" fontId="33" fillId="20" borderId="0" xfId="0" applyFont="1" applyFill="1" applyAlignment="1">
      <alignment horizontal="center" vertical="center"/>
    </xf>
    <xf numFmtId="169" fontId="33" fillId="20" borderId="0" xfId="0" applyNumberFormat="1" applyFont="1" applyFill="1" applyAlignment="1">
      <alignment horizontal="center" vertical="center"/>
    </xf>
    <xf numFmtId="0" fontId="33" fillId="21" borderId="0" xfId="0" applyFont="1" applyFill="1" applyAlignment="1">
      <alignment horizontal="center" vertical="center"/>
    </xf>
    <xf numFmtId="169" fontId="33" fillId="17" borderId="0" xfId="0" applyNumberFormat="1" applyFont="1" applyFill="1" applyAlignment="1">
      <alignment horizontal="center" vertical="center"/>
    </xf>
    <xf numFmtId="0" fontId="33" fillId="17" borderId="0" xfId="0" applyFont="1" applyFill="1" applyAlignment="1">
      <alignment horizontal="center" vertical="center"/>
    </xf>
    <xf numFmtId="0" fontId="15" fillId="0" borderId="9" xfId="0" applyNumberFormat="1" applyFont="1" applyFill="1" applyBorder="1" applyAlignment="1" applyProtection="1">
      <alignment horizontal="left" vertical="center"/>
      <protection locked="0"/>
    </xf>
    <xf numFmtId="1" fontId="38" fillId="0" borderId="0" xfId="0" applyNumberFormat="1" applyFont="1" applyFill="1" applyAlignment="1" applyProtection="1">
      <alignment vertical="top"/>
    </xf>
    <xf numFmtId="0" fontId="23" fillId="0" borderId="0" xfId="3" applyFont="1" applyAlignment="1">
      <alignment horizontal="center"/>
    </xf>
    <xf numFmtId="0" fontId="25" fillId="0" borderId="13" xfId="0" applyFont="1" applyBorder="1" applyAlignment="1">
      <alignment horizontal="center" vertical="center" wrapText="1"/>
    </xf>
    <xf numFmtId="0" fontId="25" fillId="0" borderId="17" xfId="0" applyFont="1" applyBorder="1" applyAlignment="1">
      <alignment horizontal="center" vertical="center"/>
    </xf>
    <xf numFmtId="0" fontId="22" fillId="0" borderId="0" xfId="0" applyFont="1" applyAlignment="1">
      <alignment horizontal="center"/>
    </xf>
    <xf numFmtId="0" fontId="26" fillId="0" borderId="2" xfId="0" applyFont="1" applyBorder="1" applyAlignment="1">
      <alignment horizontal="center" vertical="center"/>
    </xf>
    <xf numFmtId="0" fontId="26" fillId="0" borderId="3" xfId="0" applyFont="1" applyBorder="1" applyAlignment="1">
      <alignment horizontal="center" vertical="center"/>
    </xf>
    <xf numFmtId="0" fontId="26" fillId="0" borderId="4" xfId="0" applyFont="1" applyBorder="1" applyAlignment="1">
      <alignment horizontal="center" vertical="center"/>
    </xf>
    <xf numFmtId="0" fontId="22" fillId="0" borderId="0" xfId="0" applyFont="1" applyAlignment="1">
      <alignment horizontal="center" vertical="center"/>
    </xf>
    <xf numFmtId="0" fontId="25" fillId="0" borderId="26" xfId="0" applyFont="1" applyBorder="1" applyAlignment="1">
      <alignment horizontal="left" vertical="center"/>
    </xf>
    <xf numFmtId="0" fontId="25" fillId="0" borderId="27" xfId="0" applyFont="1" applyBorder="1" applyAlignment="1">
      <alignment horizontal="left" vertical="center"/>
    </xf>
    <xf numFmtId="0" fontId="25" fillId="0" borderId="36" xfId="0" applyFont="1" applyBorder="1" applyAlignment="1">
      <alignment horizontal="left" vertical="center"/>
    </xf>
    <xf numFmtId="0" fontId="26" fillId="0" borderId="0" xfId="0" applyFont="1" applyBorder="1" applyAlignment="1">
      <alignment horizontal="center"/>
    </xf>
    <xf numFmtId="0" fontId="26" fillId="0" borderId="15" xfId="0" applyFont="1" applyBorder="1" applyAlignment="1">
      <alignment horizontal="center"/>
    </xf>
    <xf numFmtId="0" fontId="10" fillId="2" borderId="6" xfId="0" applyFont="1" applyFill="1" applyBorder="1" applyAlignment="1" applyProtection="1">
      <alignment horizontal="center" vertical="center" wrapText="1"/>
    </xf>
    <xf numFmtId="0" fontId="10" fillId="2" borderId="9" xfId="0" applyFont="1" applyFill="1" applyBorder="1" applyAlignment="1" applyProtection="1">
      <alignment horizontal="center" vertical="center" wrapText="1"/>
    </xf>
    <xf numFmtId="166" fontId="14" fillId="2" borderId="6" xfId="0" applyNumberFormat="1" applyFont="1" applyFill="1" applyBorder="1" applyAlignment="1" applyProtection="1">
      <alignment horizontal="center" vertical="center" wrapText="1"/>
    </xf>
    <xf numFmtId="166" fontId="14" fillId="2" borderId="9" xfId="0" applyNumberFormat="1" applyFont="1" applyFill="1" applyBorder="1" applyAlignment="1" applyProtection="1">
      <alignment horizontal="center" vertical="center" wrapText="1"/>
    </xf>
    <xf numFmtId="2" fontId="18" fillId="0" borderId="6" xfId="0" applyNumberFormat="1" applyFont="1" applyBorder="1" applyAlignment="1" applyProtection="1">
      <alignment horizontal="center" vertical="center"/>
    </xf>
    <xf numFmtId="2" fontId="18" fillId="0" borderId="12" xfId="0" applyNumberFormat="1" applyFont="1" applyBorder="1" applyAlignment="1" applyProtection="1">
      <alignment horizontal="center" vertical="center"/>
    </xf>
    <xf numFmtId="2" fontId="18" fillId="0" borderId="9" xfId="0" applyNumberFormat="1" applyFont="1" applyBorder="1" applyAlignment="1" applyProtection="1">
      <alignment horizontal="center" vertical="center"/>
    </xf>
    <xf numFmtId="0" fontId="17" fillId="0" borderId="6" xfId="0" applyFont="1" applyBorder="1" applyAlignment="1" applyProtection="1">
      <alignment horizontal="center" vertical="center"/>
    </xf>
    <xf numFmtId="0" fontId="17" fillId="0" borderId="12" xfId="0" applyFont="1" applyBorder="1" applyAlignment="1" applyProtection="1">
      <alignment horizontal="center" vertical="center"/>
    </xf>
    <xf numFmtId="0" fontId="17" fillId="0" borderId="9" xfId="0" applyFont="1" applyBorder="1" applyAlignment="1" applyProtection="1">
      <alignment horizontal="center" vertical="center"/>
    </xf>
    <xf numFmtId="0" fontId="18" fillId="0" borderId="7" xfId="0" applyFont="1" applyBorder="1" applyAlignment="1" applyProtection="1">
      <alignment horizontal="center" vertical="center"/>
    </xf>
    <xf numFmtId="0" fontId="18" fillId="0" borderId="11" xfId="0" applyFont="1" applyBorder="1" applyAlignment="1" applyProtection="1">
      <alignment horizontal="center" vertical="center"/>
    </xf>
    <xf numFmtId="0" fontId="18" fillId="0" borderId="10" xfId="0" applyFont="1" applyBorder="1" applyAlignment="1" applyProtection="1">
      <alignment horizontal="center" vertical="center"/>
    </xf>
    <xf numFmtId="0" fontId="18" fillId="0" borderId="6" xfId="0" applyFont="1" applyBorder="1" applyAlignment="1" applyProtection="1">
      <alignment horizontal="center" vertical="center"/>
    </xf>
    <xf numFmtId="0" fontId="18" fillId="0" borderId="12" xfId="0" applyFont="1" applyBorder="1" applyAlignment="1" applyProtection="1">
      <alignment horizontal="center" vertical="center"/>
    </xf>
    <xf numFmtId="0" fontId="18" fillId="0" borderId="9" xfId="0" applyFont="1" applyBorder="1" applyAlignment="1" applyProtection="1">
      <alignment horizontal="center" vertical="center"/>
    </xf>
    <xf numFmtId="165" fontId="8" fillId="2" borderId="2" xfId="0" applyNumberFormat="1" applyFont="1" applyFill="1" applyBorder="1" applyAlignment="1" applyProtection="1">
      <alignment horizontal="center" vertical="center"/>
    </xf>
    <xf numFmtId="165" fontId="8" fillId="2" borderId="3" xfId="0" applyNumberFormat="1" applyFont="1" applyFill="1" applyBorder="1" applyAlignment="1" applyProtection="1">
      <alignment horizontal="center" vertical="center"/>
    </xf>
    <xf numFmtId="165" fontId="8" fillId="2" borderId="4" xfId="0" applyNumberFormat="1" applyFont="1" applyFill="1" applyBorder="1" applyAlignment="1" applyProtection="1">
      <alignment horizontal="center" vertical="center"/>
    </xf>
    <xf numFmtId="49" fontId="9" fillId="0" borderId="6" xfId="0" applyNumberFormat="1" applyFont="1" applyBorder="1" applyAlignment="1" applyProtection="1">
      <alignment horizontal="center" vertical="center"/>
    </xf>
    <xf numFmtId="49" fontId="9" fillId="0" borderId="9" xfId="0" applyNumberFormat="1" applyFont="1" applyBorder="1" applyAlignment="1" applyProtection="1">
      <alignment horizontal="center" vertical="center"/>
    </xf>
    <xf numFmtId="0" fontId="9" fillId="0" borderId="6" xfId="0" applyFont="1" applyBorder="1" applyAlignment="1" applyProtection="1">
      <alignment horizontal="center" vertical="center"/>
      <protection locked="0"/>
    </xf>
    <xf numFmtId="0" fontId="9" fillId="0" borderId="9" xfId="0" applyFont="1" applyBorder="1" applyAlignment="1" applyProtection="1">
      <alignment horizontal="center" vertical="center"/>
      <protection locked="0"/>
    </xf>
    <xf numFmtId="0" fontId="14" fillId="2" borderId="6" xfId="0" applyFont="1" applyFill="1" applyBorder="1" applyAlignment="1" applyProtection="1">
      <alignment horizontal="center" vertical="center"/>
    </xf>
    <xf numFmtId="0" fontId="14" fillId="2" borderId="9" xfId="0" applyFont="1" applyFill="1" applyBorder="1" applyAlignment="1" applyProtection="1">
      <alignment horizontal="center" vertical="center"/>
    </xf>
    <xf numFmtId="166" fontId="14" fillId="2" borderId="6" xfId="0" applyNumberFormat="1" applyFont="1" applyFill="1" applyBorder="1" applyAlignment="1" applyProtection="1">
      <alignment horizontal="center" vertical="center"/>
    </xf>
    <xf numFmtId="166" fontId="14" fillId="2" borderId="9" xfId="0" applyNumberFormat="1" applyFont="1" applyFill="1" applyBorder="1" applyAlignment="1" applyProtection="1">
      <alignment horizontal="center" vertical="center"/>
    </xf>
    <xf numFmtId="166" fontId="20" fillId="2" borderId="6" xfId="0" applyNumberFormat="1" applyFont="1" applyFill="1" applyBorder="1" applyAlignment="1" applyProtection="1">
      <alignment horizontal="center" vertical="center"/>
    </xf>
    <xf numFmtId="166" fontId="20" fillId="2" borderId="9" xfId="0" applyNumberFormat="1" applyFont="1" applyFill="1" applyBorder="1" applyAlignment="1" applyProtection="1">
      <alignment horizontal="center" vertical="center"/>
    </xf>
    <xf numFmtId="0" fontId="20" fillId="2" borderId="6" xfId="0" applyFont="1" applyFill="1" applyBorder="1" applyAlignment="1" applyProtection="1">
      <alignment horizontal="center" vertical="center"/>
    </xf>
    <xf numFmtId="0" fontId="20" fillId="2" borderId="9" xfId="0" applyFont="1" applyFill="1" applyBorder="1" applyAlignment="1" applyProtection="1">
      <alignment horizontal="center" vertical="center"/>
    </xf>
    <xf numFmtId="165" fontId="20" fillId="2" borderId="6" xfId="0" applyNumberFormat="1" applyFont="1" applyFill="1" applyBorder="1" applyAlignment="1" applyProtection="1">
      <alignment horizontal="center" vertical="center"/>
    </xf>
    <xf numFmtId="165" fontId="20" fillId="2" borderId="9" xfId="0" applyNumberFormat="1" applyFont="1" applyFill="1" applyBorder="1" applyAlignment="1" applyProtection="1">
      <alignment horizontal="center" vertical="center"/>
    </xf>
    <xf numFmtId="0" fontId="27" fillId="0" borderId="0" xfId="5" applyFont="1" applyAlignment="1">
      <alignment horizontal="center" vertical="center"/>
    </xf>
    <xf numFmtId="0" fontId="28" fillId="0" borderId="0" xfId="5" applyFont="1" applyAlignment="1">
      <alignment horizontal="right" vertical="center"/>
    </xf>
  </cellXfs>
  <cellStyles count="20">
    <cellStyle name="Comma" xfId="19" builtinId="3"/>
    <cellStyle name="Normal" xfId="0" builtinId="0"/>
    <cellStyle name="Normal 2" xfId="2" xr:uid="{00000000-0005-0000-0000-000001000000}"/>
    <cellStyle name="Normal 2 2" xfId="1" xr:uid="{00000000-0005-0000-0000-000002000000}"/>
    <cellStyle name="Normal 2 2 2" xfId="18" xr:uid="{9CAD9452-2349-494F-9BC2-002BA0971379}"/>
    <cellStyle name="Normal 2 2 3 2" xfId="6" xr:uid="{00000000-0005-0000-0000-000003000000}"/>
    <cellStyle name="Normal 2 4 2" xfId="8" xr:uid="{00000000-0005-0000-0000-000004000000}"/>
    <cellStyle name="Normal 3" xfId="10" xr:uid="{096F04C2-836C-474D-B879-2341F0E486DE}"/>
    <cellStyle name="Normal 3 2" xfId="9" xr:uid="{6C5A2A2F-7C80-4001-9B3E-1F2F94BB5C58}"/>
    <cellStyle name="Normal 3 2 2 17 2" xfId="14" xr:uid="{3A550547-F76A-4FE6-BD76-52741349BEC0}"/>
    <cellStyle name="Normal 3 3" xfId="11" xr:uid="{AC68521C-6800-44D4-B63A-E351CCED5024}"/>
    <cellStyle name="Normal 3 4" xfId="4" xr:uid="{00000000-0005-0000-0000-000005000000}"/>
    <cellStyle name="Normal 4" xfId="12" xr:uid="{096AB97F-507D-4933-8FC8-E7F7DA9F8F79}"/>
    <cellStyle name="Normal 5" xfId="5" xr:uid="{00000000-0005-0000-0000-000006000000}"/>
    <cellStyle name="Normal 5 2" xfId="7" xr:uid="{00000000-0005-0000-0000-000007000000}"/>
    <cellStyle name="Normal 5 2 11 2" xfId="13" xr:uid="{0BE7A690-F00E-47F1-9ADE-D44D674374FD}"/>
    <cellStyle name="Normal 5 3" xfId="15" xr:uid="{27215C76-D3DE-458F-84A9-37A750F4D6FC}"/>
    <cellStyle name="Normal 6" xfId="3" xr:uid="{00000000-0005-0000-0000-000008000000}"/>
    <cellStyle name="Normal 7" xfId="16" xr:uid="{B513E8F3-5D94-4832-B70F-3DE9AEBAABCB}"/>
    <cellStyle name="Normal 7 2" xfId="17" xr:uid="{CAAA5120-0329-49F5-9417-5CA8FD550BAB}"/>
  </cellStyles>
  <dxfs count="15">
    <dxf>
      <font>
        <color theme="1"/>
      </font>
      <fill>
        <patternFill>
          <bgColor rgb="FFFF0000"/>
        </patternFill>
      </fill>
    </dxf>
    <dxf>
      <fill>
        <patternFill>
          <bgColor rgb="FF00B0F0"/>
        </patternFill>
      </fill>
    </dxf>
    <dxf>
      <fill>
        <patternFill>
          <bgColor rgb="FF92D050"/>
        </patternFill>
      </fill>
    </dxf>
    <dxf>
      <fill>
        <patternFill>
          <bgColor rgb="FFCCCCFF"/>
        </patternFill>
      </fill>
    </dxf>
    <dxf>
      <fill>
        <patternFill>
          <bgColor rgb="FFFFFF00"/>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rgb="FFFFC000"/>
        </patternFill>
      </fill>
    </dxf>
    <dxf>
      <fill>
        <patternFill>
          <bgColor rgb="FFFFC000"/>
        </patternFill>
      </fill>
    </dxf>
    <dxf>
      <fill>
        <patternFill>
          <bgColor rgb="FFFFC000"/>
        </patternFill>
      </fill>
    </dxf>
    <dxf>
      <fill>
        <patternFill>
          <bgColor rgb="FFFF9999"/>
        </patternFill>
      </fill>
    </dxf>
    <dxf>
      <fill>
        <patternFill>
          <bgColor rgb="FFFF9999"/>
        </patternFill>
      </fill>
    </dxf>
    <dxf>
      <fill>
        <patternFill>
          <bgColor rgb="FFFF0000"/>
        </patternFill>
      </fill>
    </dxf>
    <dxf>
      <font>
        <b/>
        <i val="0"/>
      </font>
      <fill>
        <patternFill>
          <bgColor theme="7"/>
        </patternFill>
      </fill>
    </dxf>
  </dxfs>
  <tableStyles count="0" defaultTableStyle="TableStyleMedium2" defaultPivotStyle="PivotStyleLight16"/>
  <colors>
    <mruColors>
      <color rgb="FFFF9999"/>
      <color rgb="FFCCCCFF"/>
      <color rgb="FF00B0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2"/>
  <sheetViews>
    <sheetView workbookViewId="0"/>
  </sheetViews>
  <sheetFormatPr defaultRowHeight="15" x14ac:dyDescent="0.25"/>
  <cols>
    <col min="1" max="1" width="5" bestFit="1" customWidth="1"/>
    <col min="2" max="2" width="10.5703125" bestFit="1" customWidth="1"/>
    <col min="3" max="3" width="11.140625" bestFit="1" customWidth="1"/>
    <col min="4" max="4" width="4.28515625" customWidth="1"/>
    <col min="5" max="5" width="5.28515625" bestFit="1" customWidth="1"/>
    <col min="6" max="6" width="11.85546875" bestFit="1" customWidth="1"/>
    <col min="7" max="7" width="27.28515625" bestFit="1" customWidth="1"/>
    <col min="8" max="8" width="4.28515625" customWidth="1"/>
    <col min="9" max="9" width="10.42578125" bestFit="1" customWidth="1"/>
    <col min="10" max="10" width="14.5703125" bestFit="1" customWidth="1"/>
    <col min="11" max="11" width="4.28515625" customWidth="1"/>
    <col min="12" max="12" width="5.5703125" style="8" bestFit="1" customWidth="1"/>
    <col min="13" max="13" width="28.5703125" bestFit="1" customWidth="1"/>
    <col min="14" max="15" width="5.140625" customWidth="1"/>
    <col min="16" max="16" width="9.140625" style="8"/>
    <col min="17" max="18" width="11.140625" customWidth="1"/>
    <col min="19" max="19" width="4.28515625" customWidth="1"/>
    <col min="20" max="20" width="15.42578125" bestFit="1" customWidth="1"/>
    <col min="21" max="21" width="14.85546875" customWidth="1"/>
    <col min="22" max="22" width="4.28515625" customWidth="1"/>
    <col min="23" max="23" width="11.28515625" style="26" customWidth="1"/>
    <col min="24" max="24" width="34.28515625" style="3" customWidth="1"/>
    <col min="25" max="25" width="9.140625" style="3"/>
    <col min="26" max="26" width="20.28515625" style="3" bestFit="1" customWidth="1"/>
    <col min="27" max="27" width="9.140625" style="3"/>
  </cols>
  <sheetData>
    <row r="1" spans="1:27" s="2" customFormat="1" ht="16.5" thickBot="1" x14ac:dyDescent="0.3">
      <c r="A1" s="84" t="s">
        <v>208</v>
      </c>
      <c r="B1" s="241" t="s">
        <v>4</v>
      </c>
      <c r="C1" s="241"/>
      <c r="D1" s="84"/>
      <c r="E1" s="242" t="s">
        <v>209</v>
      </c>
      <c r="F1" s="243"/>
      <c r="G1" s="244"/>
      <c r="H1" s="85"/>
      <c r="I1" s="241" t="s">
        <v>13</v>
      </c>
      <c r="J1" s="241"/>
      <c r="K1" s="85"/>
      <c r="L1" s="241" t="s">
        <v>34</v>
      </c>
      <c r="M1" s="241"/>
      <c r="P1" s="241" t="s">
        <v>36</v>
      </c>
      <c r="Q1" s="241"/>
      <c r="R1" s="241"/>
      <c r="S1" s="85"/>
      <c r="W1" s="238" t="s">
        <v>37</v>
      </c>
      <c r="X1" s="238"/>
      <c r="Y1" s="3"/>
      <c r="Z1" s="3"/>
      <c r="AA1" s="3"/>
    </row>
    <row r="2" spans="1:27" s="2" customFormat="1" ht="16.5" thickBot="1" x14ac:dyDescent="0.3">
      <c r="A2" s="113">
        <v>2021</v>
      </c>
      <c r="B2" s="107" t="s">
        <v>38</v>
      </c>
      <c r="C2" s="101" t="s">
        <v>39</v>
      </c>
      <c r="D2" s="84"/>
      <c r="E2" s="98" t="s">
        <v>210</v>
      </c>
      <c r="F2" s="108" t="s">
        <v>195</v>
      </c>
      <c r="G2" s="99" t="s">
        <v>211</v>
      </c>
      <c r="H2" s="85"/>
      <c r="I2" s="124" t="s">
        <v>38</v>
      </c>
      <c r="J2" s="101" t="s">
        <v>39</v>
      </c>
      <c r="K2" s="85"/>
      <c r="L2" s="131" t="s">
        <v>38</v>
      </c>
      <c r="M2" s="5" t="s">
        <v>39</v>
      </c>
      <c r="P2" s="4" t="s">
        <v>38</v>
      </c>
      <c r="T2" s="131" t="s">
        <v>38</v>
      </c>
      <c r="U2" s="5" t="s">
        <v>39</v>
      </c>
      <c r="W2" s="131" t="s">
        <v>38</v>
      </c>
      <c r="X2" s="130" t="s">
        <v>40</v>
      </c>
      <c r="Y2" s="3"/>
    </row>
    <row r="3" spans="1:27" s="6" customFormat="1" ht="16.5" thickBot="1" x14ac:dyDescent="0.3">
      <c r="B3" s="6" t="str">
        <f>"JAN "&amp;$A$2</f>
        <v>JAN 2021</v>
      </c>
      <c r="C3" s="102" t="s">
        <v>42</v>
      </c>
      <c r="E3" s="109" t="str">
        <f t="shared" ref="E3:E14" si="0">INDEX($C$18:$C$24,F3-7*ROUNDDOWN(F3/7,0)+1)</f>
        <v>Fri</v>
      </c>
      <c r="F3" s="114">
        <v>44239</v>
      </c>
      <c r="G3" s="246" t="s">
        <v>212</v>
      </c>
      <c r="H3" s="106"/>
      <c r="I3" s="125">
        <v>2</v>
      </c>
      <c r="J3" s="123" t="s">
        <v>44</v>
      </c>
      <c r="L3" s="137" t="s">
        <v>24</v>
      </c>
      <c r="M3" s="6" t="s">
        <v>43</v>
      </c>
      <c r="P3" s="7">
        <v>12</v>
      </c>
      <c r="Q3" s="239" t="s">
        <v>45</v>
      </c>
      <c r="R3" s="9"/>
      <c r="S3" s="9"/>
      <c r="T3" s="133" t="s">
        <v>31</v>
      </c>
      <c r="W3" s="132" t="s">
        <v>47</v>
      </c>
      <c r="X3" s="11" t="s">
        <v>48</v>
      </c>
      <c r="Y3" s="3"/>
    </row>
    <row r="4" spans="1:27" s="6" customFormat="1" ht="16.5" thickBot="1" x14ac:dyDescent="0.3">
      <c r="B4" s="6" t="str">
        <f>"FEB "&amp;$A$2</f>
        <v>FEB 2021</v>
      </c>
      <c r="C4" s="102" t="s">
        <v>49</v>
      </c>
      <c r="E4" s="89" t="str">
        <f t="shared" si="0"/>
        <v>Sat</v>
      </c>
      <c r="F4" s="115">
        <v>44240</v>
      </c>
      <c r="G4" s="247"/>
      <c r="I4" s="122"/>
      <c r="L4" s="137" t="s">
        <v>26</v>
      </c>
      <c r="M4" s="6" t="s">
        <v>50</v>
      </c>
      <c r="N4" s="12"/>
      <c r="P4" s="7">
        <v>11.5</v>
      </c>
      <c r="Q4" s="239"/>
      <c r="R4" s="9"/>
      <c r="S4" s="9"/>
      <c r="T4" s="10"/>
      <c r="W4" s="132" t="s">
        <v>52</v>
      </c>
      <c r="X4" s="11" t="s">
        <v>53</v>
      </c>
      <c r="Y4" s="3"/>
    </row>
    <row r="5" spans="1:27" s="6" customFormat="1" ht="16.5" thickBot="1" x14ac:dyDescent="0.3">
      <c r="B5" s="6" t="str">
        <f>"MAR "&amp;$A$2</f>
        <v>MAR 2021</v>
      </c>
      <c r="C5" s="102" t="s">
        <v>55</v>
      </c>
      <c r="E5" s="89" t="str">
        <f t="shared" si="0"/>
        <v>Sat</v>
      </c>
      <c r="F5" s="95">
        <v>44317</v>
      </c>
      <c r="G5" s="90" t="s">
        <v>213</v>
      </c>
      <c r="I5" s="241" t="s">
        <v>35</v>
      </c>
      <c r="J5" s="241"/>
      <c r="L5" s="137" t="s">
        <v>56</v>
      </c>
      <c r="M5" s="6" t="s">
        <v>57</v>
      </c>
      <c r="P5" s="7">
        <v>11</v>
      </c>
      <c r="Q5" s="239"/>
      <c r="R5" s="9"/>
      <c r="S5" s="9"/>
      <c r="T5" s="124" t="s">
        <v>41</v>
      </c>
      <c r="U5" s="141"/>
      <c r="W5" s="132" t="s">
        <v>58</v>
      </c>
      <c r="X5" s="11" t="s">
        <v>59</v>
      </c>
      <c r="Y5" s="3"/>
    </row>
    <row r="6" spans="1:27" s="6" customFormat="1" ht="16.5" thickBot="1" x14ac:dyDescent="0.3">
      <c r="B6" s="6" t="str">
        <f>"APR "&amp;$A$2</f>
        <v>APR 2021</v>
      </c>
      <c r="C6" s="102" t="s">
        <v>61</v>
      </c>
      <c r="E6" s="110" t="str">
        <f t="shared" si="0"/>
        <v>Wed</v>
      </c>
      <c r="F6" s="116">
        <v>44328</v>
      </c>
      <c r="G6" s="248" t="s">
        <v>214</v>
      </c>
      <c r="I6" s="124" t="s">
        <v>38</v>
      </c>
      <c r="J6" s="101" t="s">
        <v>39</v>
      </c>
      <c r="L6" s="137" t="s">
        <v>62</v>
      </c>
      <c r="M6" s="6" t="s">
        <v>63</v>
      </c>
      <c r="N6" s="15"/>
      <c r="P6" s="7">
        <v>10.5</v>
      </c>
      <c r="Q6" s="239"/>
      <c r="R6" s="9"/>
      <c r="S6" s="9"/>
      <c r="T6" s="142" t="s">
        <v>31</v>
      </c>
      <c r="U6" s="143"/>
      <c r="W6" s="132" t="s">
        <v>66</v>
      </c>
      <c r="X6" s="11" t="s">
        <v>67</v>
      </c>
      <c r="Y6" s="3"/>
      <c r="Z6" s="3"/>
      <c r="AA6" s="3"/>
    </row>
    <row r="7" spans="1:27" s="6" customFormat="1" ht="16.5" thickBot="1" x14ac:dyDescent="0.3">
      <c r="B7" s="6" t="str">
        <f>"MAY "&amp;$A$2</f>
        <v>MAY 2021</v>
      </c>
      <c r="C7" s="102" t="s">
        <v>68</v>
      </c>
      <c r="E7" s="89" t="str">
        <f t="shared" si="0"/>
        <v>Thu</v>
      </c>
      <c r="F7" s="117">
        <v>44329</v>
      </c>
      <c r="G7" s="248"/>
      <c r="I7" s="113">
        <v>5</v>
      </c>
      <c r="J7" s="136"/>
      <c r="L7" s="137" t="s">
        <v>69</v>
      </c>
      <c r="M7" s="6" t="s">
        <v>70</v>
      </c>
      <c r="N7" s="15"/>
      <c r="P7" s="7">
        <v>10</v>
      </c>
      <c r="Q7" s="239"/>
      <c r="R7" s="9"/>
      <c r="S7" s="9"/>
      <c r="T7" s="134" t="s">
        <v>54</v>
      </c>
      <c r="U7" s="13"/>
      <c r="W7" s="132" t="s">
        <v>72</v>
      </c>
      <c r="X7" s="11" t="s">
        <v>73</v>
      </c>
      <c r="Y7" s="3"/>
      <c r="Z7" s="3"/>
      <c r="AA7" s="3"/>
    </row>
    <row r="8" spans="1:27" s="6" customFormat="1" ht="16.5" thickBot="1" x14ac:dyDescent="0.3">
      <c r="B8" s="6" t="str">
        <f>"JUN "&amp;$A$2</f>
        <v>JUN 2021</v>
      </c>
      <c r="C8" s="102" t="s">
        <v>74</v>
      </c>
      <c r="E8" s="110" t="str">
        <f t="shared" si="0"/>
        <v>Mon</v>
      </c>
      <c r="F8" s="118">
        <v>44354</v>
      </c>
      <c r="G8" s="91" t="s">
        <v>215</v>
      </c>
      <c r="I8" s="145" t="s">
        <v>28</v>
      </c>
      <c r="J8" s="102" t="s">
        <v>64</v>
      </c>
      <c r="L8" s="137" t="s">
        <v>75</v>
      </c>
      <c r="M8" s="6" t="s">
        <v>76</v>
      </c>
      <c r="N8" s="15"/>
      <c r="P8" s="7">
        <v>9.5</v>
      </c>
      <c r="Q8" s="239"/>
      <c r="R8" s="9"/>
      <c r="S8" s="9"/>
      <c r="T8" s="134" t="s">
        <v>60</v>
      </c>
      <c r="U8" s="14"/>
      <c r="W8" s="132" t="s">
        <v>78</v>
      </c>
      <c r="X8" s="11" t="s">
        <v>79</v>
      </c>
      <c r="Y8" s="3"/>
      <c r="Z8" s="3"/>
      <c r="AA8" s="3"/>
    </row>
    <row r="9" spans="1:27" s="6" customFormat="1" ht="16.5" thickBot="1" x14ac:dyDescent="0.3">
      <c r="B9" s="6" t="str">
        <f>"JUL "&amp;$A$2</f>
        <v>JUL 2021</v>
      </c>
      <c r="C9" s="102" t="s">
        <v>80</v>
      </c>
      <c r="E9" s="89" t="str">
        <f t="shared" si="0"/>
        <v>Sat</v>
      </c>
      <c r="F9" s="119">
        <v>44387</v>
      </c>
      <c r="G9" s="111" t="s">
        <v>221</v>
      </c>
      <c r="L9" s="137" t="s">
        <v>29</v>
      </c>
      <c r="M9" s="6" t="s">
        <v>81</v>
      </c>
      <c r="N9" s="16"/>
      <c r="P9" s="7">
        <v>9</v>
      </c>
      <c r="Q9" s="239"/>
      <c r="R9" s="9"/>
      <c r="S9" s="9"/>
      <c r="W9" s="132" t="s">
        <v>82</v>
      </c>
      <c r="X9" s="11" t="s">
        <v>83</v>
      </c>
      <c r="Y9" s="3"/>
      <c r="Z9" s="3"/>
      <c r="AA9" s="3"/>
    </row>
    <row r="10" spans="1:27" s="6" customFormat="1" ht="16.5" thickBot="1" x14ac:dyDescent="0.3">
      <c r="B10" s="6" t="str">
        <f>"AUG "&amp;$A$2</f>
        <v>AUG 2021</v>
      </c>
      <c r="C10" s="102" t="s">
        <v>84</v>
      </c>
      <c r="E10" s="89" t="str">
        <f t="shared" si="0"/>
        <v>Mon</v>
      </c>
      <c r="F10" s="118">
        <v>44396</v>
      </c>
      <c r="G10" s="91" t="s">
        <v>216</v>
      </c>
      <c r="I10" s="249" t="s">
        <v>227</v>
      </c>
      <c r="J10" s="250"/>
      <c r="L10" s="137" t="s">
        <v>30</v>
      </c>
      <c r="M10" s="6" t="s">
        <v>85</v>
      </c>
      <c r="N10" s="16"/>
      <c r="P10" s="7">
        <v>8.5</v>
      </c>
      <c r="Q10" s="239"/>
      <c r="R10" s="9"/>
      <c r="S10" s="9"/>
      <c r="T10" s="17" t="s">
        <v>10</v>
      </c>
      <c r="W10" s="132" t="s">
        <v>86</v>
      </c>
      <c r="X10" s="11" t="s">
        <v>87</v>
      </c>
      <c r="Y10" s="3"/>
      <c r="Z10" s="3"/>
      <c r="AA10" s="3"/>
    </row>
    <row r="11" spans="1:27" s="6" customFormat="1" ht="16.5" thickBot="1" x14ac:dyDescent="0.3">
      <c r="B11" s="6" t="str">
        <f>"SEP "&amp;$A$2</f>
        <v>SEP 2021</v>
      </c>
      <c r="C11" s="102" t="s">
        <v>88</v>
      </c>
      <c r="E11" s="89" t="str">
        <f t="shared" si="0"/>
        <v>Tue</v>
      </c>
      <c r="F11" s="96">
        <v>44439</v>
      </c>
      <c r="G11" s="91" t="s">
        <v>217</v>
      </c>
      <c r="H11" s="106"/>
      <c r="I11" s="121">
        <v>1200</v>
      </c>
      <c r="J11" s="126" t="s">
        <v>206</v>
      </c>
      <c r="L11" s="137" t="s">
        <v>89</v>
      </c>
      <c r="M11" s="6" t="s">
        <v>90</v>
      </c>
      <c r="N11" s="16"/>
      <c r="P11" s="7">
        <v>8</v>
      </c>
      <c r="Q11" s="239"/>
      <c r="R11" s="9"/>
      <c r="S11" s="9"/>
      <c r="T11" s="6" t="s">
        <v>91</v>
      </c>
      <c r="W11" s="132" t="s">
        <v>92</v>
      </c>
      <c r="X11" s="11" t="s">
        <v>93</v>
      </c>
      <c r="Y11" s="3"/>
      <c r="Z11" s="3"/>
      <c r="AA11" s="3"/>
    </row>
    <row r="12" spans="1:27" s="6" customFormat="1" ht="16.5" thickBot="1" x14ac:dyDescent="0.3">
      <c r="B12" s="6" t="str">
        <f>"OCT "&amp;$A$2</f>
        <v>OCT 2021</v>
      </c>
      <c r="C12" s="102" t="s">
        <v>94</v>
      </c>
      <c r="E12" s="89" t="str">
        <f t="shared" si="0"/>
        <v>Thu</v>
      </c>
      <c r="F12" s="97">
        <v>44455</v>
      </c>
      <c r="G12" s="92" t="s">
        <v>218</v>
      </c>
      <c r="H12" s="106"/>
      <c r="I12" s="128">
        <v>26</v>
      </c>
      <c r="J12" s="127" t="s">
        <v>204</v>
      </c>
      <c r="L12" s="137" t="s">
        <v>95</v>
      </c>
      <c r="M12" s="6" t="s">
        <v>96</v>
      </c>
      <c r="N12" s="18"/>
      <c r="P12" s="7">
        <v>7.5</v>
      </c>
      <c r="Q12" s="239"/>
      <c r="R12" s="9"/>
      <c r="S12" s="9"/>
      <c r="T12" s="6" t="s">
        <v>97</v>
      </c>
      <c r="W12" s="132" t="s">
        <v>98</v>
      </c>
      <c r="X12" s="11" t="s">
        <v>99</v>
      </c>
      <c r="Y12" s="3"/>
      <c r="Z12" s="3"/>
      <c r="AA12" s="3"/>
    </row>
    <row r="13" spans="1:27" s="6" customFormat="1" ht="16.5" thickBot="1" x14ac:dyDescent="0.3">
      <c r="B13" s="6" t="str">
        <f>"NOV "&amp;$A$2</f>
        <v>NOV 2021</v>
      </c>
      <c r="C13" s="102" t="s">
        <v>100</v>
      </c>
      <c r="E13" s="89" t="str">
        <f t="shared" si="0"/>
        <v>Thu</v>
      </c>
      <c r="F13" s="120">
        <v>44504</v>
      </c>
      <c r="G13" s="92" t="s">
        <v>219</v>
      </c>
      <c r="H13" s="106"/>
      <c r="I13" s="129">
        <v>8</v>
      </c>
      <c r="J13" s="123" t="s">
        <v>207</v>
      </c>
      <c r="L13" s="137" t="s">
        <v>101</v>
      </c>
      <c r="M13" s="6" t="s">
        <v>102</v>
      </c>
      <c r="N13" s="18"/>
      <c r="P13" s="7">
        <v>7</v>
      </c>
      <c r="Q13" s="239"/>
      <c r="R13" s="9"/>
      <c r="S13" s="9"/>
      <c r="W13" s="132" t="s">
        <v>103</v>
      </c>
      <c r="X13" s="11" t="s">
        <v>104</v>
      </c>
      <c r="Y13" s="3"/>
      <c r="Z13" s="3"/>
      <c r="AA13" s="3"/>
    </row>
    <row r="14" spans="1:27" s="6" customFormat="1" ht="16.5" thickBot="1" x14ac:dyDescent="0.3">
      <c r="B14" s="6" t="str">
        <f>"DEC "&amp;$A$2</f>
        <v>DEC 2021</v>
      </c>
      <c r="C14" s="102" t="s">
        <v>105</v>
      </c>
      <c r="E14" s="93" t="str">
        <f t="shared" si="0"/>
        <v>Sat</v>
      </c>
      <c r="F14" s="112">
        <v>44555</v>
      </c>
      <c r="G14" s="94" t="s">
        <v>220</v>
      </c>
      <c r="I14" s="144">
        <f>ROUND(I11/I12/I13,2)</f>
        <v>5.77</v>
      </c>
      <c r="J14" s="102" t="s">
        <v>205</v>
      </c>
      <c r="L14" s="137" t="s">
        <v>106</v>
      </c>
      <c r="M14" s="6" t="s">
        <v>107</v>
      </c>
      <c r="N14" s="18"/>
      <c r="P14" s="7">
        <v>6.5</v>
      </c>
      <c r="Q14" s="239"/>
      <c r="R14" s="9"/>
      <c r="S14" s="9"/>
      <c r="T14" s="27" t="s">
        <v>193</v>
      </c>
      <c r="U14" s="135"/>
      <c r="W14" s="132" t="s">
        <v>108</v>
      </c>
      <c r="X14" s="11" t="s">
        <v>109</v>
      </c>
      <c r="Y14" s="3"/>
      <c r="Z14" s="3"/>
      <c r="AA14" s="3"/>
    </row>
    <row r="15" spans="1:27" s="6" customFormat="1" ht="15.75" x14ac:dyDescent="0.25">
      <c r="L15" s="137" t="s">
        <v>18</v>
      </c>
      <c r="M15" s="6" t="s">
        <v>110</v>
      </c>
      <c r="N15" s="19"/>
      <c r="P15" s="7">
        <v>6</v>
      </c>
      <c r="Q15" s="239"/>
      <c r="R15" s="9"/>
      <c r="S15" s="9"/>
      <c r="T15" s="10" t="s">
        <v>46</v>
      </c>
      <c r="U15" s="136"/>
      <c r="W15" s="132" t="s">
        <v>111</v>
      </c>
      <c r="X15" s="11" t="s">
        <v>112</v>
      </c>
      <c r="Y15" s="3"/>
      <c r="Z15" s="3"/>
      <c r="AA15" s="3"/>
    </row>
    <row r="16" spans="1:27" s="6" customFormat="1" ht="15.75" x14ac:dyDescent="0.25">
      <c r="B16" s="241" t="s">
        <v>165</v>
      </c>
      <c r="C16" s="241"/>
      <c r="F16" s="245" t="s">
        <v>191</v>
      </c>
      <c r="G16" s="245"/>
      <c r="L16" s="137" t="s">
        <v>19</v>
      </c>
      <c r="M16" s="6" t="s">
        <v>113</v>
      </c>
      <c r="N16" s="20"/>
      <c r="P16" s="7">
        <v>5.5</v>
      </c>
      <c r="Q16" s="239"/>
      <c r="R16" s="9"/>
      <c r="S16" s="9"/>
      <c r="T16" s="10" t="s">
        <v>51</v>
      </c>
      <c r="W16" s="132" t="s">
        <v>114</v>
      </c>
      <c r="X16" s="11" t="s">
        <v>115</v>
      </c>
      <c r="Y16" s="3"/>
      <c r="Z16" s="3"/>
      <c r="AA16" s="3"/>
    </row>
    <row r="17" spans="2:27" s="6" customFormat="1" ht="15.75" x14ac:dyDescent="0.25">
      <c r="B17" s="27" t="s">
        <v>38</v>
      </c>
      <c r="C17" s="103" t="s">
        <v>39</v>
      </c>
      <c r="F17" s="27" t="s">
        <v>192</v>
      </c>
      <c r="G17" s="103" t="s">
        <v>226</v>
      </c>
      <c r="L17" s="137" t="s">
        <v>27</v>
      </c>
      <c r="M17" s="6" t="s">
        <v>116</v>
      </c>
      <c r="N17" s="21"/>
      <c r="P17" s="7">
        <v>5</v>
      </c>
      <c r="Q17" s="239"/>
      <c r="R17" s="9"/>
      <c r="S17" s="9"/>
      <c r="T17" s="10" t="s">
        <v>32</v>
      </c>
      <c r="W17" s="132" t="s">
        <v>117</v>
      </c>
      <c r="X17" s="11" t="s">
        <v>118</v>
      </c>
      <c r="Y17" s="3"/>
      <c r="Z17" s="3"/>
      <c r="AA17" s="3"/>
    </row>
    <row r="18" spans="2:27" s="6" customFormat="1" ht="15.75" x14ac:dyDescent="0.25">
      <c r="B18" s="6">
        <v>1</v>
      </c>
      <c r="C18" s="102" t="s">
        <v>171</v>
      </c>
      <c r="F18" s="29">
        <v>1</v>
      </c>
      <c r="G18" s="102" t="s">
        <v>222</v>
      </c>
      <c r="L18" s="137" t="s">
        <v>23</v>
      </c>
      <c r="M18" s="6" t="s">
        <v>119</v>
      </c>
      <c r="N18" s="21"/>
      <c r="P18" s="7">
        <v>4.5</v>
      </c>
      <c r="Q18" s="239"/>
      <c r="R18" s="9"/>
      <c r="S18" s="9"/>
      <c r="T18" s="10" t="s">
        <v>65</v>
      </c>
      <c r="W18" s="132" t="s">
        <v>120</v>
      </c>
      <c r="X18" s="11" t="s">
        <v>121</v>
      </c>
      <c r="Y18" s="3"/>
      <c r="Z18" s="3"/>
      <c r="AA18" s="3"/>
    </row>
    <row r="19" spans="2:27" s="6" customFormat="1" ht="15.75" x14ac:dyDescent="0.25">
      <c r="B19" s="6">
        <v>2</v>
      </c>
      <c r="C19" s="102" t="s">
        <v>172</v>
      </c>
      <c r="F19" s="73">
        <v>1.5</v>
      </c>
      <c r="G19" s="105" t="s">
        <v>223</v>
      </c>
      <c r="L19" s="137" t="s">
        <v>122</v>
      </c>
      <c r="M19" s="6" t="s">
        <v>123</v>
      </c>
      <c r="N19" s="22"/>
      <c r="P19" s="7">
        <v>4</v>
      </c>
      <c r="Q19" s="239"/>
      <c r="R19" s="240" t="s">
        <v>124</v>
      </c>
      <c r="S19" s="100"/>
      <c r="T19" s="6" t="s">
        <v>71</v>
      </c>
      <c r="W19" s="132" t="s">
        <v>125</v>
      </c>
      <c r="X19" s="11" t="s">
        <v>126</v>
      </c>
      <c r="Y19" s="3"/>
      <c r="Z19" s="3"/>
      <c r="AA19" s="3"/>
    </row>
    <row r="20" spans="2:27" ht="15.75" x14ac:dyDescent="0.25">
      <c r="B20">
        <v>3</v>
      </c>
      <c r="C20" s="104" t="s">
        <v>166</v>
      </c>
      <c r="D20" s="6"/>
      <c r="E20" s="6"/>
      <c r="F20" s="73">
        <v>2</v>
      </c>
      <c r="G20" s="105" t="s">
        <v>224</v>
      </c>
      <c r="H20" s="6"/>
      <c r="I20" s="6"/>
      <c r="J20" s="6"/>
      <c r="K20" s="6"/>
      <c r="L20" s="138" t="s">
        <v>127</v>
      </c>
      <c r="M20" s="24" t="s">
        <v>128</v>
      </c>
      <c r="P20" s="8">
        <v>3.5</v>
      </c>
      <c r="Q20" s="239"/>
      <c r="R20" s="240"/>
      <c r="S20" s="100"/>
      <c r="T20" s="6" t="s">
        <v>77</v>
      </c>
      <c r="U20" s="6"/>
      <c r="W20" s="132" t="s">
        <v>129</v>
      </c>
      <c r="X20" s="11" t="s">
        <v>130</v>
      </c>
    </row>
    <row r="21" spans="2:27" ht="15.75" x14ac:dyDescent="0.25">
      <c r="B21">
        <v>4</v>
      </c>
      <c r="C21" s="104" t="s">
        <v>167</v>
      </c>
      <c r="D21" s="6"/>
      <c r="E21" s="6"/>
      <c r="F21" s="73">
        <v>3</v>
      </c>
      <c r="G21" s="105" t="s">
        <v>225</v>
      </c>
      <c r="H21" s="6"/>
      <c r="I21" s="6"/>
      <c r="J21" s="6"/>
      <c r="K21" s="6"/>
      <c r="L21" s="139" t="s">
        <v>131</v>
      </c>
      <c r="M21" s="24" t="s">
        <v>132</v>
      </c>
      <c r="N21" s="15"/>
      <c r="P21" s="8">
        <v>3</v>
      </c>
      <c r="Q21" s="239"/>
      <c r="R21" s="240"/>
      <c r="S21" s="100"/>
      <c r="U21" s="6"/>
      <c r="W21" s="132" t="s">
        <v>133</v>
      </c>
      <c r="X21" s="11" t="s">
        <v>134</v>
      </c>
    </row>
    <row r="22" spans="2:27" ht="15.75" x14ac:dyDescent="0.25">
      <c r="B22">
        <v>5</v>
      </c>
      <c r="C22" s="104" t="s">
        <v>168</v>
      </c>
      <c r="D22" s="6"/>
      <c r="E22" s="6"/>
      <c r="F22" s="223"/>
      <c r="G22" s="224"/>
      <c r="H22" s="6"/>
      <c r="I22" s="6"/>
      <c r="J22" s="6"/>
      <c r="K22" s="6"/>
      <c r="L22" s="139" t="s">
        <v>25</v>
      </c>
      <c r="M22" s="24" t="s">
        <v>135</v>
      </c>
      <c r="N22" s="16"/>
      <c r="P22" s="8">
        <v>2.5</v>
      </c>
      <c r="Q22" s="239"/>
      <c r="R22" s="240"/>
      <c r="S22" s="100"/>
      <c r="W22" s="132" t="s">
        <v>136</v>
      </c>
      <c r="X22" s="11" t="s">
        <v>137</v>
      </c>
    </row>
    <row r="23" spans="2:27" ht="15.75" x14ac:dyDescent="0.25">
      <c r="B23">
        <v>6</v>
      </c>
      <c r="C23" s="104" t="s">
        <v>169</v>
      </c>
      <c r="D23" s="6"/>
      <c r="H23" s="6"/>
      <c r="I23" s="6"/>
      <c r="J23" s="6"/>
      <c r="K23" s="6"/>
      <c r="L23" s="139" t="s">
        <v>20</v>
      </c>
      <c r="M23" s="24" t="s">
        <v>138</v>
      </c>
      <c r="N23" s="18"/>
      <c r="P23" s="8">
        <v>2</v>
      </c>
      <c r="Q23" s="239"/>
      <c r="R23" s="240"/>
      <c r="S23" s="100"/>
      <c r="W23" s="132" t="s">
        <v>139</v>
      </c>
      <c r="X23" s="11" t="s">
        <v>140</v>
      </c>
    </row>
    <row r="24" spans="2:27" ht="15.75" x14ac:dyDescent="0.25">
      <c r="B24">
        <v>7</v>
      </c>
      <c r="C24" s="104" t="s">
        <v>170</v>
      </c>
      <c r="D24" s="6"/>
      <c r="E24" s="6"/>
      <c r="F24" s="6"/>
      <c r="G24" s="6"/>
      <c r="H24" s="6"/>
      <c r="I24" s="6"/>
      <c r="J24" s="6"/>
      <c r="K24" s="6"/>
      <c r="L24" s="139" t="s">
        <v>33</v>
      </c>
      <c r="M24" s="24" t="s">
        <v>141</v>
      </c>
      <c r="P24" s="8">
        <v>1.5</v>
      </c>
      <c r="Q24" s="239"/>
      <c r="R24" s="240"/>
      <c r="S24" s="100"/>
      <c r="W24" s="132" t="s">
        <v>142</v>
      </c>
      <c r="X24" s="11" t="s">
        <v>143</v>
      </c>
    </row>
    <row r="25" spans="2:27" ht="15.75" x14ac:dyDescent="0.25">
      <c r="D25" s="6"/>
      <c r="E25" s="6"/>
      <c r="F25" s="6"/>
      <c r="G25" s="6"/>
      <c r="H25" s="6"/>
      <c r="I25" s="6"/>
      <c r="J25" s="6"/>
      <c r="K25" s="6"/>
      <c r="L25" s="139" t="s">
        <v>144</v>
      </c>
      <c r="M25" s="24" t="s">
        <v>145</v>
      </c>
      <c r="N25" s="18"/>
      <c r="P25" s="8">
        <v>1</v>
      </c>
      <c r="Q25" s="239"/>
      <c r="R25" s="240"/>
      <c r="S25" s="100"/>
      <c r="W25" s="132" t="s">
        <v>146</v>
      </c>
      <c r="X25" s="11" t="s">
        <v>147</v>
      </c>
    </row>
    <row r="26" spans="2:27" ht="15.75" x14ac:dyDescent="0.25">
      <c r="D26" s="6"/>
      <c r="E26" s="6"/>
      <c r="F26" s="6"/>
      <c r="G26" s="6"/>
      <c r="H26" s="6"/>
      <c r="I26" s="6"/>
      <c r="J26" s="6"/>
      <c r="K26" s="6"/>
      <c r="L26" s="140" t="s">
        <v>148</v>
      </c>
      <c r="M26" t="s">
        <v>149</v>
      </c>
      <c r="P26" s="8">
        <v>0.5</v>
      </c>
      <c r="Q26" s="239"/>
      <c r="R26" s="240"/>
      <c r="S26" s="100"/>
      <c r="W26" s="132" t="s">
        <v>150</v>
      </c>
      <c r="X26" s="11" t="s">
        <v>151</v>
      </c>
    </row>
    <row r="27" spans="2:27" ht="15.75" x14ac:dyDescent="0.25">
      <c r="P27" s="23"/>
      <c r="Q27" s="25"/>
      <c r="R27" s="9"/>
      <c r="S27" s="9"/>
      <c r="W27" s="132" t="s">
        <v>152</v>
      </c>
      <c r="X27" s="11" t="s">
        <v>153</v>
      </c>
    </row>
    <row r="28" spans="2:27" ht="15.75" x14ac:dyDescent="0.25">
      <c r="P28" s="23"/>
      <c r="Q28" s="25"/>
      <c r="R28" s="9"/>
      <c r="S28" s="9"/>
      <c r="W28" s="132" t="s">
        <v>154</v>
      </c>
      <c r="X28" s="11" t="s">
        <v>155</v>
      </c>
    </row>
    <row r="29" spans="2:27" x14ac:dyDescent="0.25">
      <c r="W29" s="132" t="s">
        <v>156</v>
      </c>
      <c r="X29" s="11" t="s">
        <v>157</v>
      </c>
    </row>
    <row r="30" spans="2:27" x14ac:dyDescent="0.25">
      <c r="W30" s="132" t="s">
        <v>158</v>
      </c>
      <c r="X30" s="11" t="s">
        <v>159</v>
      </c>
    </row>
    <row r="31" spans="2:27" x14ac:dyDescent="0.25">
      <c r="W31" s="132" t="s">
        <v>160</v>
      </c>
      <c r="X31" s="11" t="s">
        <v>161</v>
      </c>
    </row>
    <row r="32" spans="2:27" x14ac:dyDescent="0.25">
      <c r="W32" s="132" t="s">
        <v>162</v>
      </c>
      <c r="X32" s="11" t="s">
        <v>163</v>
      </c>
    </row>
  </sheetData>
  <mergeCells count="14">
    <mergeCell ref="W1:X1"/>
    <mergeCell ref="Q3:Q26"/>
    <mergeCell ref="R19:R26"/>
    <mergeCell ref="B16:C16"/>
    <mergeCell ref="B1:C1"/>
    <mergeCell ref="L1:M1"/>
    <mergeCell ref="P1:R1"/>
    <mergeCell ref="E1:G1"/>
    <mergeCell ref="F16:G16"/>
    <mergeCell ref="I1:J1"/>
    <mergeCell ref="I5:J5"/>
    <mergeCell ref="G3:G4"/>
    <mergeCell ref="G6:G7"/>
    <mergeCell ref="I10:J10"/>
  </mergeCells>
  <phoneticPr fontId="36" type="noConversion"/>
  <conditionalFormatting sqref="E3:E14">
    <cfRule type="cellIs" dxfId="14" priority="1" operator="equal">
      <formula>"Sun"</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0001"/>
  <sheetViews>
    <sheetView workbookViewId="0">
      <pane ySplit="1" topLeftCell="A2" activePane="bottomLeft" state="frozen"/>
      <selection pane="bottomLeft" activeCell="B2" sqref="B2"/>
    </sheetView>
  </sheetViews>
  <sheetFormatPr defaultRowHeight="12.75" x14ac:dyDescent="0.25"/>
  <cols>
    <col min="1" max="1" width="11" style="75" bestFit="1" customWidth="1"/>
    <col min="2" max="2" width="43.85546875" style="77" bestFit="1" customWidth="1"/>
    <col min="3" max="3" width="10.42578125" style="230" bestFit="1" customWidth="1"/>
    <col min="4" max="4" width="7" style="75" bestFit="1" customWidth="1"/>
    <col min="5" max="5" width="8.5703125" style="75" bestFit="1" customWidth="1"/>
    <col min="6" max="6" width="10.7109375" style="75" bestFit="1" customWidth="1"/>
    <col min="7" max="7" width="11.5703125" style="75" bestFit="1" customWidth="1"/>
    <col min="8" max="8" width="5.28515625" style="75" bestFit="1" customWidth="1"/>
    <col min="9" max="9" width="13.42578125" style="75" bestFit="1" customWidth="1"/>
    <col min="10" max="10" width="9.140625" style="75" bestFit="1" customWidth="1"/>
    <col min="11" max="11" width="10.42578125" style="230" bestFit="1" customWidth="1"/>
    <col min="12" max="13" width="3" style="75" bestFit="1" customWidth="1"/>
    <col min="14" max="14" width="8" style="76" bestFit="1" customWidth="1"/>
    <col min="15" max="15" width="8.5703125" style="76" customWidth="1"/>
    <col min="16" max="16" width="8.5703125" style="77" customWidth="1"/>
    <col min="17" max="17" width="7" style="77" bestFit="1" customWidth="1"/>
    <col min="18" max="18" width="4.85546875" style="77" customWidth="1"/>
    <col min="19" max="19" width="8.85546875" style="77" bestFit="1" customWidth="1"/>
    <col min="20" max="23" width="6.5703125" style="77" bestFit="1" customWidth="1"/>
    <col min="24" max="24" width="10.5703125" style="77" bestFit="1" customWidth="1"/>
    <col min="25" max="25" width="9.42578125" style="77" bestFit="1" customWidth="1"/>
    <col min="26" max="26" width="61.85546875" style="77" bestFit="1" customWidth="1"/>
    <col min="27" max="27" width="25" style="77" bestFit="1" customWidth="1"/>
    <col min="28" max="28" width="9.7109375" style="77" bestFit="1" customWidth="1"/>
    <col min="29" max="252" width="9.140625" style="77"/>
    <col min="253" max="253" width="0" style="77" hidden="1" customWidth="1"/>
    <col min="254" max="254" width="11" style="77" bestFit="1" customWidth="1"/>
    <col min="255" max="255" width="43.85546875" style="77" bestFit="1" customWidth="1"/>
    <col min="256" max="256" width="10.42578125" style="77" bestFit="1" customWidth="1"/>
    <col min="257" max="257" width="7" style="77" bestFit="1" customWidth="1"/>
    <col min="258" max="258" width="8.5703125" style="77" bestFit="1" customWidth="1"/>
    <col min="259" max="259" width="10.7109375" style="77" bestFit="1" customWidth="1"/>
    <col min="260" max="260" width="11.5703125" style="77" bestFit="1" customWidth="1"/>
    <col min="261" max="261" width="5.28515625" style="77" bestFit="1" customWidth="1"/>
    <col min="262" max="262" width="13.42578125" style="77" bestFit="1" customWidth="1"/>
    <col min="263" max="263" width="9.140625" style="77"/>
    <col min="264" max="264" width="10.42578125" style="77" bestFit="1" customWidth="1"/>
    <col min="265" max="265" width="10.5703125" style="77" bestFit="1" customWidth="1"/>
    <col min="266" max="266" width="7.28515625" style="77" bestFit="1" customWidth="1"/>
    <col min="267" max="267" width="10.28515625" style="77" bestFit="1" customWidth="1"/>
    <col min="268" max="268" width="13.85546875" style="77" bestFit="1" customWidth="1"/>
    <col min="269" max="269" width="6.85546875" style="77" bestFit="1" customWidth="1"/>
    <col min="270" max="270" width="20" style="77" bestFit="1" customWidth="1"/>
    <col min="271" max="271" width="7" style="77" bestFit="1" customWidth="1"/>
    <col min="272" max="272" width="12.42578125" style="77" bestFit="1" customWidth="1"/>
    <col min="273" max="273" width="36.42578125" style="77" bestFit="1" customWidth="1"/>
    <col min="274" max="274" width="10.28515625" style="77" bestFit="1" customWidth="1"/>
    <col min="275" max="275" width="8.85546875" style="77" bestFit="1" customWidth="1"/>
    <col min="276" max="279" width="6.5703125" style="77" bestFit="1" customWidth="1"/>
    <col min="280" max="280" width="10.5703125" style="77" bestFit="1" customWidth="1"/>
    <col min="281" max="281" width="9.42578125" style="77" bestFit="1" customWidth="1"/>
    <col min="282" max="282" width="61.85546875" style="77" bestFit="1" customWidth="1"/>
    <col min="283" max="283" width="25" style="77" bestFit="1" customWidth="1"/>
    <col min="284" max="284" width="9.7109375" style="77" bestFit="1" customWidth="1"/>
    <col min="285" max="508" width="9.140625" style="77"/>
    <col min="509" max="509" width="0" style="77" hidden="1" customWidth="1"/>
    <col min="510" max="510" width="11" style="77" bestFit="1" customWidth="1"/>
    <col min="511" max="511" width="43.85546875" style="77" bestFit="1" customWidth="1"/>
    <col min="512" max="512" width="10.42578125" style="77" bestFit="1" customWidth="1"/>
    <col min="513" max="513" width="7" style="77" bestFit="1" customWidth="1"/>
    <col min="514" max="514" width="8.5703125" style="77" bestFit="1" customWidth="1"/>
    <col min="515" max="515" width="10.7109375" style="77" bestFit="1" customWidth="1"/>
    <col min="516" max="516" width="11.5703125" style="77" bestFit="1" customWidth="1"/>
    <col min="517" max="517" width="5.28515625" style="77" bestFit="1" customWidth="1"/>
    <col min="518" max="518" width="13.42578125" style="77" bestFit="1" customWidth="1"/>
    <col min="519" max="519" width="9.140625" style="77"/>
    <col min="520" max="520" width="10.42578125" style="77" bestFit="1" customWidth="1"/>
    <col min="521" max="521" width="10.5703125" style="77" bestFit="1" customWidth="1"/>
    <col min="522" max="522" width="7.28515625" style="77" bestFit="1" customWidth="1"/>
    <col min="523" max="523" width="10.28515625" style="77" bestFit="1" customWidth="1"/>
    <col min="524" max="524" width="13.85546875" style="77" bestFit="1" customWidth="1"/>
    <col min="525" max="525" width="6.85546875" style="77" bestFit="1" customWidth="1"/>
    <col min="526" max="526" width="20" style="77" bestFit="1" customWidth="1"/>
    <col min="527" max="527" width="7" style="77" bestFit="1" customWidth="1"/>
    <col min="528" max="528" width="12.42578125" style="77" bestFit="1" customWidth="1"/>
    <col min="529" max="529" width="36.42578125" style="77" bestFit="1" customWidth="1"/>
    <col min="530" max="530" width="10.28515625" style="77" bestFit="1" customWidth="1"/>
    <col min="531" max="531" width="8.85546875" style="77" bestFit="1" customWidth="1"/>
    <col min="532" max="535" width="6.5703125" style="77" bestFit="1" customWidth="1"/>
    <col min="536" max="536" width="10.5703125" style="77" bestFit="1" customWidth="1"/>
    <col min="537" max="537" width="9.42578125" style="77" bestFit="1" customWidth="1"/>
    <col min="538" max="538" width="61.85546875" style="77" bestFit="1" customWidth="1"/>
    <col min="539" max="539" width="25" style="77" bestFit="1" customWidth="1"/>
    <col min="540" max="540" width="9.7109375" style="77" bestFit="1" customWidth="1"/>
    <col min="541" max="764" width="9.140625" style="77"/>
    <col min="765" max="765" width="0" style="77" hidden="1" customWidth="1"/>
    <col min="766" max="766" width="11" style="77" bestFit="1" customWidth="1"/>
    <col min="767" max="767" width="43.85546875" style="77" bestFit="1" customWidth="1"/>
    <col min="768" max="768" width="10.42578125" style="77" bestFit="1" customWidth="1"/>
    <col min="769" max="769" width="7" style="77" bestFit="1" customWidth="1"/>
    <col min="770" max="770" width="8.5703125" style="77" bestFit="1" customWidth="1"/>
    <col min="771" max="771" width="10.7109375" style="77" bestFit="1" customWidth="1"/>
    <col min="772" max="772" width="11.5703125" style="77" bestFit="1" customWidth="1"/>
    <col min="773" max="773" width="5.28515625" style="77" bestFit="1" customWidth="1"/>
    <col min="774" max="774" width="13.42578125" style="77" bestFit="1" customWidth="1"/>
    <col min="775" max="775" width="9.140625" style="77"/>
    <col min="776" max="776" width="10.42578125" style="77" bestFit="1" customWidth="1"/>
    <col min="777" max="777" width="10.5703125" style="77" bestFit="1" customWidth="1"/>
    <col min="778" max="778" width="7.28515625" style="77" bestFit="1" customWidth="1"/>
    <col min="779" max="779" width="10.28515625" style="77" bestFit="1" customWidth="1"/>
    <col min="780" max="780" width="13.85546875" style="77" bestFit="1" customWidth="1"/>
    <col min="781" max="781" width="6.85546875" style="77" bestFit="1" customWidth="1"/>
    <col min="782" max="782" width="20" style="77" bestFit="1" customWidth="1"/>
    <col min="783" max="783" width="7" style="77" bestFit="1" customWidth="1"/>
    <col min="784" max="784" width="12.42578125" style="77" bestFit="1" customWidth="1"/>
    <col min="785" max="785" width="36.42578125" style="77" bestFit="1" customWidth="1"/>
    <col min="786" max="786" width="10.28515625" style="77" bestFit="1" customWidth="1"/>
    <col min="787" max="787" width="8.85546875" style="77" bestFit="1" customWidth="1"/>
    <col min="788" max="791" width="6.5703125" style="77" bestFit="1" customWidth="1"/>
    <col min="792" max="792" width="10.5703125" style="77" bestFit="1" customWidth="1"/>
    <col min="793" max="793" width="9.42578125" style="77" bestFit="1" customWidth="1"/>
    <col min="794" max="794" width="61.85546875" style="77" bestFit="1" customWidth="1"/>
    <col min="795" max="795" width="25" style="77" bestFit="1" customWidth="1"/>
    <col min="796" max="796" width="9.7109375" style="77" bestFit="1" customWidth="1"/>
    <col min="797" max="1020" width="9.140625" style="77"/>
    <col min="1021" max="1021" width="0" style="77" hidden="1" customWidth="1"/>
    <col min="1022" max="1022" width="11" style="77" bestFit="1" customWidth="1"/>
    <col min="1023" max="1023" width="43.85546875" style="77" bestFit="1" customWidth="1"/>
    <col min="1024" max="1024" width="10.42578125" style="77" bestFit="1" customWidth="1"/>
    <col min="1025" max="1025" width="7" style="77" bestFit="1" customWidth="1"/>
    <col min="1026" max="1026" width="8.5703125" style="77" bestFit="1" customWidth="1"/>
    <col min="1027" max="1027" width="10.7109375" style="77" bestFit="1" customWidth="1"/>
    <col min="1028" max="1028" width="11.5703125" style="77" bestFit="1" customWidth="1"/>
    <col min="1029" max="1029" width="5.28515625" style="77" bestFit="1" customWidth="1"/>
    <col min="1030" max="1030" width="13.42578125" style="77" bestFit="1" customWidth="1"/>
    <col min="1031" max="1031" width="9.140625" style="77"/>
    <col min="1032" max="1032" width="10.42578125" style="77" bestFit="1" customWidth="1"/>
    <col min="1033" max="1033" width="10.5703125" style="77" bestFit="1" customWidth="1"/>
    <col min="1034" max="1034" width="7.28515625" style="77" bestFit="1" customWidth="1"/>
    <col min="1035" max="1035" width="10.28515625" style="77" bestFit="1" customWidth="1"/>
    <col min="1036" max="1036" width="13.85546875" style="77" bestFit="1" customWidth="1"/>
    <col min="1037" max="1037" width="6.85546875" style="77" bestFit="1" customWidth="1"/>
    <col min="1038" max="1038" width="20" style="77" bestFit="1" customWidth="1"/>
    <col min="1039" max="1039" width="7" style="77" bestFit="1" customWidth="1"/>
    <col min="1040" max="1040" width="12.42578125" style="77" bestFit="1" customWidth="1"/>
    <col min="1041" max="1041" width="36.42578125" style="77" bestFit="1" customWidth="1"/>
    <col min="1042" max="1042" width="10.28515625" style="77" bestFit="1" customWidth="1"/>
    <col min="1043" max="1043" width="8.85546875" style="77" bestFit="1" customWidth="1"/>
    <col min="1044" max="1047" width="6.5703125" style="77" bestFit="1" customWidth="1"/>
    <col min="1048" max="1048" width="10.5703125" style="77" bestFit="1" customWidth="1"/>
    <col min="1049" max="1049" width="9.42578125" style="77" bestFit="1" customWidth="1"/>
    <col min="1050" max="1050" width="61.85546875" style="77" bestFit="1" customWidth="1"/>
    <col min="1051" max="1051" width="25" style="77" bestFit="1" customWidth="1"/>
    <col min="1052" max="1052" width="9.7109375" style="77" bestFit="1" customWidth="1"/>
    <col min="1053" max="1276" width="9.140625" style="77"/>
    <col min="1277" max="1277" width="0" style="77" hidden="1" customWidth="1"/>
    <col min="1278" max="1278" width="11" style="77" bestFit="1" customWidth="1"/>
    <col min="1279" max="1279" width="43.85546875" style="77" bestFit="1" customWidth="1"/>
    <col min="1280" max="1280" width="10.42578125" style="77" bestFit="1" customWidth="1"/>
    <col min="1281" max="1281" width="7" style="77" bestFit="1" customWidth="1"/>
    <col min="1282" max="1282" width="8.5703125" style="77" bestFit="1" customWidth="1"/>
    <col min="1283" max="1283" width="10.7109375" style="77" bestFit="1" customWidth="1"/>
    <col min="1284" max="1284" width="11.5703125" style="77" bestFit="1" customWidth="1"/>
    <col min="1285" max="1285" width="5.28515625" style="77" bestFit="1" customWidth="1"/>
    <col min="1286" max="1286" width="13.42578125" style="77" bestFit="1" customWidth="1"/>
    <col min="1287" max="1287" width="9.140625" style="77"/>
    <col min="1288" max="1288" width="10.42578125" style="77" bestFit="1" customWidth="1"/>
    <col min="1289" max="1289" width="10.5703125" style="77" bestFit="1" customWidth="1"/>
    <col min="1290" max="1290" width="7.28515625" style="77" bestFit="1" customWidth="1"/>
    <col min="1291" max="1291" width="10.28515625" style="77" bestFit="1" customWidth="1"/>
    <col min="1292" max="1292" width="13.85546875" style="77" bestFit="1" customWidth="1"/>
    <col min="1293" max="1293" width="6.85546875" style="77" bestFit="1" customWidth="1"/>
    <col min="1294" max="1294" width="20" style="77" bestFit="1" customWidth="1"/>
    <col min="1295" max="1295" width="7" style="77" bestFit="1" customWidth="1"/>
    <col min="1296" max="1296" width="12.42578125" style="77" bestFit="1" customWidth="1"/>
    <col min="1297" max="1297" width="36.42578125" style="77" bestFit="1" customWidth="1"/>
    <col min="1298" max="1298" width="10.28515625" style="77" bestFit="1" customWidth="1"/>
    <col min="1299" max="1299" width="8.85546875" style="77" bestFit="1" customWidth="1"/>
    <col min="1300" max="1303" width="6.5703125" style="77" bestFit="1" customWidth="1"/>
    <col min="1304" max="1304" width="10.5703125" style="77" bestFit="1" customWidth="1"/>
    <col min="1305" max="1305" width="9.42578125" style="77" bestFit="1" customWidth="1"/>
    <col min="1306" max="1306" width="61.85546875" style="77" bestFit="1" customWidth="1"/>
    <col min="1307" max="1307" width="25" style="77" bestFit="1" customWidth="1"/>
    <col min="1308" max="1308" width="9.7109375" style="77" bestFit="1" customWidth="1"/>
    <col min="1309" max="1532" width="9.140625" style="77"/>
    <col min="1533" max="1533" width="0" style="77" hidden="1" customWidth="1"/>
    <col min="1534" max="1534" width="11" style="77" bestFit="1" customWidth="1"/>
    <col min="1535" max="1535" width="43.85546875" style="77" bestFit="1" customWidth="1"/>
    <col min="1536" max="1536" width="10.42578125" style="77" bestFit="1" customWidth="1"/>
    <col min="1537" max="1537" width="7" style="77" bestFit="1" customWidth="1"/>
    <col min="1538" max="1538" width="8.5703125" style="77" bestFit="1" customWidth="1"/>
    <col min="1539" max="1539" width="10.7109375" style="77" bestFit="1" customWidth="1"/>
    <col min="1540" max="1540" width="11.5703125" style="77" bestFit="1" customWidth="1"/>
    <col min="1541" max="1541" width="5.28515625" style="77" bestFit="1" customWidth="1"/>
    <col min="1542" max="1542" width="13.42578125" style="77" bestFit="1" customWidth="1"/>
    <col min="1543" max="1543" width="9.140625" style="77"/>
    <col min="1544" max="1544" width="10.42578125" style="77" bestFit="1" customWidth="1"/>
    <col min="1545" max="1545" width="10.5703125" style="77" bestFit="1" customWidth="1"/>
    <col min="1546" max="1546" width="7.28515625" style="77" bestFit="1" customWidth="1"/>
    <col min="1547" max="1547" width="10.28515625" style="77" bestFit="1" customWidth="1"/>
    <col min="1548" max="1548" width="13.85546875" style="77" bestFit="1" customWidth="1"/>
    <col min="1549" max="1549" width="6.85546875" style="77" bestFit="1" customWidth="1"/>
    <col min="1550" max="1550" width="20" style="77" bestFit="1" customWidth="1"/>
    <col min="1551" max="1551" width="7" style="77" bestFit="1" customWidth="1"/>
    <col min="1552" max="1552" width="12.42578125" style="77" bestFit="1" customWidth="1"/>
    <col min="1553" max="1553" width="36.42578125" style="77" bestFit="1" customWidth="1"/>
    <col min="1554" max="1554" width="10.28515625" style="77" bestFit="1" customWidth="1"/>
    <col min="1555" max="1555" width="8.85546875" style="77" bestFit="1" customWidth="1"/>
    <col min="1556" max="1559" width="6.5703125" style="77" bestFit="1" customWidth="1"/>
    <col min="1560" max="1560" width="10.5703125" style="77" bestFit="1" customWidth="1"/>
    <col min="1561" max="1561" width="9.42578125" style="77" bestFit="1" customWidth="1"/>
    <col min="1562" max="1562" width="61.85546875" style="77" bestFit="1" customWidth="1"/>
    <col min="1563" max="1563" width="25" style="77" bestFit="1" customWidth="1"/>
    <col min="1564" max="1564" width="9.7109375" style="77" bestFit="1" customWidth="1"/>
    <col min="1565" max="1788" width="9.140625" style="77"/>
    <col min="1789" max="1789" width="0" style="77" hidden="1" customWidth="1"/>
    <col min="1790" max="1790" width="11" style="77" bestFit="1" customWidth="1"/>
    <col min="1791" max="1791" width="43.85546875" style="77" bestFit="1" customWidth="1"/>
    <col min="1792" max="1792" width="10.42578125" style="77" bestFit="1" customWidth="1"/>
    <col min="1793" max="1793" width="7" style="77" bestFit="1" customWidth="1"/>
    <col min="1794" max="1794" width="8.5703125" style="77" bestFit="1" customWidth="1"/>
    <col min="1795" max="1795" width="10.7109375" style="77" bestFit="1" customWidth="1"/>
    <col min="1796" max="1796" width="11.5703125" style="77" bestFit="1" customWidth="1"/>
    <col min="1797" max="1797" width="5.28515625" style="77" bestFit="1" customWidth="1"/>
    <col min="1798" max="1798" width="13.42578125" style="77" bestFit="1" customWidth="1"/>
    <col min="1799" max="1799" width="9.140625" style="77"/>
    <col min="1800" max="1800" width="10.42578125" style="77" bestFit="1" customWidth="1"/>
    <col min="1801" max="1801" width="10.5703125" style="77" bestFit="1" customWidth="1"/>
    <col min="1802" max="1802" width="7.28515625" style="77" bestFit="1" customWidth="1"/>
    <col min="1803" max="1803" width="10.28515625" style="77" bestFit="1" customWidth="1"/>
    <col min="1804" max="1804" width="13.85546875" style="77" bestFit="1" customWidth="1"/>
    <col min="1805" max="1805" width="6.85546875" style="77" bestFit="1" customWidth="1"/>
    <col min="1806" max="1806" width="20" style="77" bestFit="1" customWidth="1"/>
    <col min="1807" max="1807" width="7" style="77" bestFit="1" customWidth="1"/>
    <col min="1808" max="1808" width="12.42578125" style="77" bestFit="1" customWidth="1"/>
    <col min="1809" max="1809" width="36.42578125" style="77" bestFit="1" customWidth="1"/>
    <col min="1810" max="1810" width="10.28515625" style="77" bestFit="1" customWidth="1"/>
    <col min="1811" max="1811" width="8.85546875" style="77" bestFit="1" customWidth="1"/>
    <col min="1812" max="1815" width="6.5703125" style="77" bestFit="1" customWidth="1"/>
    <col min="1816" max="1816" width="10.5703125" style="77" bestFit="1" customWidth="1"/>
    <col min="1817" max="1817" width="9.42578125" style="77" bestFit="1" customWidth="1"/>
    <col min="1818" max="1818" width="61.85546875" style="77" bestFit="1" customWidth="1"/>
    <col min="1819" max="1819" width="25" style="77" bestFit="1" customWidth="1"/>
    <col min="1820" max="1820" width="9.7109375" style="77" bestFit="1" customWidth="1"/>
    <col min="1821" max="2044" width="9.140625" style="77"/>
    <col min="2045" max="2045" width="0" style="77" hidden="1" customWidth="1"/>
    <col min="2046" max="2046" width="11" style="77" bestFit="1" customWidth="1"/>
    <col min="2047" max="2047" width="43.85546875" style="77" bestFit="1" customWidth="1"/>
    <col min="2048" max="2048" width="10.42578125" style="77" bestFit="1" customWidth="1"/>
    <col min="2049" max="2049" width="7" style="77" bestFit="1" customWidth="1"/>
    <col min="2050" max="2050" width="8.5703125" style="77" bestFit="1" customWidth="1"/>
    <col min="2051" max="2051" width="10.7109375" style="77" bestFit="1" customWidth="1"/>
    <col min="2052" max="2052" width="11.5703125" style="77" bestFit="1" customWidth="1"/>
    <col min="2053" max="2053" width="5.28515625" style="77" bestFit="1" customWidth="1"/>
    <col min="2054" max="2054" width="13.42578125" style="77" bestFit="1" customWidth="1"/>
    <col min="2055" max="2055" width="9.140625" style="77"/>
    <col min="2056" max="2056" width="10.42578125" style="77" bestFit="1" customWidth="1"/>
    <col min="2057" max="2057" width="10.5703125" style="77" bestFit="1" customWidth="1"/>
    <col min="2058" max="2058" width="7.28515625" style="77" bestFit="1" customWidth="1"/>
    <col min="2059" max="2059" width="10.28515625" style="77" bestFit="1" customWidth="1"/>
    <col min="2060" max="2060" width="13.85546875" style="77" bestFit="1" customWidth="1"/>
    <col min="2061" max="2061" width="6.85546875" style="77" bestFit="1" customWidth="1"/>
    <col min="2062" max="2062" width="20" style="77" bestFit="1" customWidth="1"/>
    <col min="2063" max="2063" width="7" style="77" bestFit="1" customWidth="1"/>
    <col min="2064" max="2064" width="12.42578125" style="77" bestFit="1" customWidth="1"/>
    <col min="2065" max="2065" width="36.42578125" style="77" bestFit="1" customWidth="1"/>
    <col min="2066" max="2066" width="10.28515625" style="77" bestFit="1" customWidth="1"/>
    <col min="2067" max="2067" width="8.85546875" style="77" bestFit="1" customWidth="1"/>
    <col min="2068" max="2071" width="6.5703125" style="77" bestFit="1" customWidth="1"/>
    <col min="2072" max="2072" width="10.5703125" style="77" bestFit="1" customWidth="1"/>
    <col min="2073" max="2073" width="9.42578125" style="77" bestFit="1" customWidth="1"/>
    <col min="2074" max="2074" width="61.85546875" style="77" bestFit="1" customWidth="1"/>
    <col min="2075" max="2075" width="25" style="77" bestFit="1" customWidth="1"/>
    <col min="2076" max="2076" width="9.7109375" style="77" bestFit="1" customWidth="1"/>
    <col min="2077" max="2300" width="9.140625" style="77"/>
    <col min="2301" max="2301" width="0" style="77" hidden="1" customWidth="1"/>
    <col min="2302" max="2302" width="11" style="77" bestFit="1" customWidth="1"/>
    <col min="2303" max="2303" width="43.85546875" style="77" bestFit="1" customWidth="1"/>
    <col min="2304" max="2304" width="10.42578125" style="77" bestFit="1" customWidth="1"/>
    <col min="2305" max="2305" width="7" style="77" bestFit="1" customWidth="1"/>
    <col min="2306" max="2306" width="8.5703125" style="77" bestFit="1" customWidth="1"/>
    <col min="2307" max="2307" width="10.7109375" style="77" bestFit="1" customWidth="1"/>
    <col min="2308" max="2308" width="11.5703125" style="77" bestFit="1" customWidth="1"/>
    <col min="2309" max="2309" width="5.28515625" style="77" bestFit="1" customWidth="1"/>
    <col min="2310" max="2310" width="13.42578125" style="77" bestFit="1" customWidth="1"/>
    <col min="2311" max="2311" width="9.140625" style="77"/>
    <col min="2312" max="2312" width="10.42578125" style="77" bestFit="1" customWidth="1"/>
    <col min="2313" max="2313" width="10.5703125" style="77" bestFit="1" customWidth="1"/>
    <col min="2314" max="2314" width="7.28515625" style="77" bestFit="1" customWidth="1"/>
    <col min="2315" max="2315" width="10.28515625" style="77" bestFit="1" customWidth="1"/>
    <col min="2316" max="2316" width="13.85546875" style="77" bestFit="1" customWidth="1"/>
    <col min="2317" max="2317" width="6.85546875" style="77" bestFit="1" customWidth="1"/>
    <col min="2318" max="2318" width="20" style="77" bestFit="1" customWidth="1"/>
    <col min="2319" max="2319" width="7" style="77" bestFit="1" customWidth="1"/>
    <col min="2320" max="2320" width="12.42578125" style="77" bestFit="1" customWidth="1"/>
    <col min="2321" max="2321" width="36.42578125" style="77" bestFit="1" customWidth="1"/>
    <col min="2322" max="2322" width="10.28515625" style="77" bestFit="1" customWidth="1"/>
    <col min="2323" max="2323" width="8.85546875" style="77" bestFit="1" customWidth="1"/>
    <col min="2324" max="2327" width="6.5703125" style="77" bestFit="1" customWidth="1"/>
    <col min="2328" max="2328" width="10.5703125" style="77" bestFit="1" customWidth="1"/>
    <col min="2329" max="2329" width="9.42578125" style="77" bestFit="1" customWidth="1"/>
    <col min="2330" max="2330" width="61.85546875" style="77" bestFit="1" customWidth="1"/>
    <col min="2331" max="2331" width="25" style="77" bestFit="1" customWidth="1"/>
    <col min="2332" max="2332" width="9.7109375" style="77" bestFit="1" customWidth="1"/>
    <col min="2333" max="2556" width="9.140625" style="77"/>
    <col min="2557" max="2557" width="0" style="77" hidden="1" customWidth="1"/>
    <col min="2558" max="2558" width="11" style="77" bestFit="1" customWidth="1"/>
    <col min="2559" max="2559" width="43.85546875" style="77" bestFit="1" customWidth="1"/>
    <col min="2560" max="2560" width="10.42578125" style="77" bestFit="1" customWidth="1"/>
    <col min="2561" max="2561" width="7" style="77" bestFit="1" customWidth="1"/>
    <col min="2562" max="2562" width="8.5703125" style="77" bestFit="1" customWidth="1"/>
    <col min="2563" max="2563" width="10.7109375" style="77" bestFit="1" customWidth="1"/>
    <col min="2564" max="2564" width="11.5703125" style="77" bestFit="1" customWidth="1"/>
    <col min="2565" max="2565" width="5.28515625" style="77" bestFit="1" customWidth="1"/>
    <col min="2566" max="2566" width="13.42578125" style="77" bestFit="1" customWidth="1"/>
    <col min="2567" max="2567" width="9.140625" style="77"/>
    <col min="2568" max="2568" width="10.42578125" style="77" bestFit="1" customWidth="1"/>
    <col min="2569" max="2569" width="10.5703125" style="77" bestFit="1" customWidth="1"/>
    <col min="2570" max="2570" width="7.28515625" style="77" bestFit="1" customWidth="1"/>
    <col min="2571" max="2571" width="10.28515625" style="77" bestFit="1" customWidth="1"/>
    <col min="2572" max="2572" width="13.85546875" style="77" bestFit="1" customWidth="1"/>
    <col min="2573" max="2573" width="6.85546875" style="77" bestFit="1" customWidth="1"/>
    <col min="2574" max="2574" width="20" style="77" bestFit="1" customWidth="1"/>
    <col min="2575" max="2575" width="7" style="77" bestFit="1" customWidth="1"/>
    <col min="2576" max="2576" width="12.42578125" style="77" bestFit="1" customWidth="1"/>
    <col min="2577" max="2577" width="36.42578125" style="77" bestFit="1" customWidth="1"/>
    <col min="2578" max="2578" width="10.28515625" style="77" bestFit="1" customWidth="1"/>
    <col min="2579" max="2579" width="8.85546875" style="77" bestFit="1" customWidth="1"/>
    <col min="2580" max="2583" width="6.5703125" style="77" bestFit="1" customWidth="1"/>
    <col min="2584" max="2584" width="10.5703125" style="77" bestFit="1" customWidth="1"/>
    <col min="2585" max="2585" width="9.42578125" style="77" bestFit="1" customWidth="1"/>
    <col min="2586" max="2586" width="61.85546875" style="77" bestFit="1" customWidth="1"/>
    <col min="2587" max="2587" width="25" style="77" bestFit="1" customWidth="1"/>
    <col min="2588" max="2588" width="9.7109375" style="77" bestFit="1" customWidth="1"/>
    <col min="2589" max="2812" width="9.140625" style="77"/>
    <col min="2813" max="2813" width="0" style="77" hidden="1" customWidth="1"/>
    <col min="2814" max="2814" width="11" style="77" bestFit="1" customWidth="1"/>
    <col min="2815" max="2815" width="43.85546875" style="77" bestFit="1" customWidth="1"/>
    <col min="2816" max="2816" width="10.42578125" style="77" bestFit="1" customWidth="1"/>
    <col min="2817" max="2817" width="7" style="77" bestFit="1" customWidth="1"/>
    <col min="2818" max="2818" width="8.5703125" style="77" bestFit="1" customWidth="1"/>
    <col min="2819" max="2819" width="10.7109375" style="77" bestFit="1" customWidth="1"/>
    <col min="2820" max="2820" width="11.5703125" style="77" bestFit="1" customWidth="1"/>
    <col min="2821" max="2821" width="5.28515625" style="77" bestFit="1" customWidth="1"/>
    <col min="2822" max="2822" width="13.42578125" style="77" bestFit="1" customWidth="1"/>
    <col min="2823" max="2823" width="9.140625" style="77"/>
    <col min="2824" max="2824" width="10.42578125" style="77" bestFit="1" customWidth="1"/>
    <col min="2825" max="2825" width="10.5703125" style="77" bestFit="1" customWidth="1"/>
    <col min="2826" max="2826" width="7.28515625" style="77" bestFit="1" customWidth="1"/>
    <col min="2827" max="2827" width="10.28515625" style="77" bestFit="1" customWidth="1"/>
    <col min="2828" max="2828" width="13.85546875" style="77" bestFit="1" customWidth="1"/>
    <col min="2829" max="2829" width="6.85546875" style="77" bestFit="1" customWidth="1"/>
    <col min="2830" max="2830" width="20" style="77" bestFit="1" customWidth="1"/>
    <col min="2831" max="2831" width="7" style="77" bestFit="1" customWidth="1"/>
    <col min="2832" max="2832" width="12.42578125" style="77" bestFit="1" customWidth="1"/>
    <col min="2833" max="2833" width="36.42578125" style="77" bestFit="1" customWidth="1"/>
    <col min="2834" max="2834" width="10.28515625" style="77" bestFit="1" customWidth="1"/>
    <col min="2835" max="2835" width="8.85546875" style="77" bestFit="1" customWidth="1"/>
    <col min="2836" max="2839" width="6.5703125" style="77" bestFit="1" customWidth="1"/>
    <col min="2840" max="2840" width="10.5703125" style="77" bestFit="1" customWidth="1"/>
    <col min="2841" max="2841" width="9.42578125" style="77" bestFit="1" customWidth="1"/>
    <col min="2842" max="2842" width="61.85546875" style="77" bestFit="1" customWidth="1"/>
    <col min="2843" max="2843" width="25" style="77" bestFit="1" customWidth="1"/>
    <col min="2844" max="2844" width="9.7109375" style="77" bestFit="1" customWidth="1"/>
    <col min="2845" max="3068" width="9.140625" style="77"/>
    <col min="3069" max="3069" width="0" style="77" hidden="1" customWidth="1"/>
    <col min="3070" max="3070" width="11" style="77" bestFit="1" customWidth="1"/>
    <col min="3071" max="3071" width="43.85546875" style="77" bestFit="1" customWidth="1"/>
    <col min="3072" max="3072" width="10.42578125" style="77" bestFit="1" customWidth="1"/>
    <col min="3073" max="3073" width="7" style="77" bestFit="1" customWidth="1"/>
    <col min="3074" max="3074" width="8.5703125" style="77" bestFit="1" customWidth="1"/>
    <col min="3075" max="3075" width="10.7109375" style="77" bestFit="1" customWidth="1"/>
    <col min="3076" max="3076" width="11.5703125" style="77" bestFit="1" customWidth="1"/>
    <col min="3077" max="3077" width="5.28515625" style="77" bestFit="1" customWidth="1"/>
    <col min="3078" max="3078" width="13.42578125" style="77" bestFit="1" customWidth="1"/>
    <col min="3079" max="3079" width="9.140625" style="77"/>
    <col min="3080" max="3080" width="10.42578125" style="77" bestFit="1" customWidth="1"/>
    <col min="3081" max="3081" width="10.5703125" style="77" bestFit="1" customWidth="1"/>
    <col min="3082" max="3082" width="7.28515625" style="77" bestFit="1" customWidth="1"/>
    <col min="3083" max="3083" width="10.28515625" style="77" bestFit="1" customWidth="1"/>
    <col min="3084" max="3084" width="13.85546875" style="77" bestFit="1" customWidth="1"/>
    <col min="3085" max="3085" width="6.85546875" style="77" bestFit="1" customWidth="1"/>
    <col min="3086" max="3086" width="20" style="77" bestFit="1" customWidth="1"/>
    <col min="3087" max="3087" width="7" style="77" bestFit="1" customWidth="1"/>
    <col min="3088" max="3088" width="12.42578125" style="77" bestFit="1" customWidth="1"/>
    <col min="3089" max="3089" width="36.42578125" style="77" bestFit="1" customWidth="1"/>
    <col min="3090" max="3090" width="10.28515625" style="77" bestFit="1" customWidth="1"/>
    <col min="3091" max="3091" width="8.85546875" style="77" bestFit="1" customWidth="1"/>
    <col min="3092" max="3095" width="6.5703125" style="77" bestFit="1" customWidth="1"/>
    <col min="3096" max="3096" width="10.5703125" style="77" bestFit="1" customWidth="1"/>
    <col min="3097" max="3097" width="9.42578125" style="77" bestFit="1" customWidth="1"/>
    <col min="3098" max="3098" width="61.85546875" style="77" bestFit="1" customWidth="1"/>
    <col min="3099" max="3099" width="25" style="77" bestFit="1" customWidth="1"/>
    <col min="3100" max="3100" width="9.7109375" style="77" bestFit="1" customWidth="1"/>
    <col min="3101" max="3324" width="9.140625" style="77"/>
    <col min="3325" max="3325" width="0" style="77" hidden="1" customWidth="1"/>
    <col min="3326" max="3326" width="11" style="77" bestFit="1" customWidth="1"/>
    <col min="3327" max="3327" width="43.85546875" style="77" bestFit="1" customWidth="1"/>
    <col min="3328" max="3328" width="10.42578125" style="77" bestFit="1" customWidth="1"/>
    <col min="3329" max="3329" width="7" style="77" bestFit="1" customWidth="1"/>
    <col min="3330" max="3330" width="8.5703125" style="77" bestFit="1" customWidth="1"/>
    <col min="3331" max="3331" width="10.7109375" style="77" bestFit="1" customWidth="1"/>
    <col min="3332" max="3332" width="11.5703125" style="77" bestFit="1" customWidth="1"/>
    <col min="3333" max="3333" width="5.28515625" style="77" bestFit="1" customWidth="1"/>
    <col min="3334" max="3334" width="13.42578125" style="77" bestFit="1" customWidth="1"/>
    <col min="3335" max="3335" width="9.140625" style="77"/>
    <col min="3336" max="3336" width="10.42578125" style="77" bestFit="1" customWidth="1"/>
    <col min="3337" max="3337" width="10.5703125" style="77" bestFit="1" customWidth="1"/>
    <col min="3338" max="3338" width="7.28515625" style="77" bestFit="1" customWidth="1"/>
    <col min="3339" max="3339" width="10.28515625" style="77" bestFit="1" customWidth="1"/>
    <col min="3340" max="3340" width="13.85546875" style="77" bestFit="1" customWidth="1"/>
    <col min="3341" max="3341" width="6.85546875" style="77" bestFit="1" customWidth="1"/>
    <col min="3342" max="3342" width="20" style="77" bestFit="1" customWidth="1"/>
    <col min="3343" max="3343" width="7" style="77" bestFit="1" customWidth="1"/>
    <col min="3344" max="3344" width="12.42578125" style="77" bestFit="1" customWidth="1"/>
    <col min="3345" max="3345" width="36.42578125" style="77" bestFit="1" customWidth="1"/>
    <col min="3346" max="3346" width="10.28515625" style="77" bestFit="1" customWidth="1"/>
    <col min="3347" max="3347" width="8.85546875" style="77" bestFit="1" customWidth="1"/>
    <col min="3348" max="3351" width="6.5703125" style="77" bestFit="1" customWidth="1"/>
    <col min="3352" max="3352" width="10.5703125" style="77" bestFit="1" customWidth="1"/>
    <col min="3353" max="3353" width="9.42578125" style="77" bestFit="1" customWidth="1"/>
    <col min="3354" max="3354" width="61.85546875" style="77" bestFit="1" customWidth="1"/>
    <col min="3355" max="3355" width="25" style="77" bestFit="1" customWidth="1"/>
    <col min="3356" max="3356" width="9.7109375" style="77" bestFit="1" customWidth="1"/>
    <col min="3357" max="3580" width="9.140625" style="77"/>
    <col min="3581" max="3581" width="0" style="77" hidden="1" customWidth="1"/>
    <col min="3582" max="3582" width="11" style="77" bestFit="1" customWidth="1"/>
    <col min="3583" max="3583" width="43.85546875" style="77" bestFit="1" customWidth="1"/>
    <col min="3584" max="3584" width="10.42578125" style="77" bestFit="1" customWidth="1"/>
    <col min="3585" max="3585" width="7" style="77" bestFit="1" customWidth="1"/>
    <col min="3586" max="3586" width="8.5703125" style="77" bestFit="1" customWidth="1"/>
    <col min="3587" max="3587" width="10.7109375" style="77" bestFit="1" customWidth="1"/>
    <col min="3588" max="3588" width="11.5703125" style="77" bestFit="1" customWidth="1"/>
    <col min="3589" max="3589" width="5.28515625" style="77" bestFit="1" customWidth="1"/>
    <col min="3590" max="3590" width="13.42578125" style="77" bestFit="1" customWidth="1"/>
    <col min="3591" max="3591" width="9.140625" style="77"/>
    <col min="3592" max="3592" width="10.42578125" style="77" bestFit="1" customWidth="1"/>
    <col min="3593" max="3593" width="10.5703125" style="77" bestFit="1" customWidth="1"/>
    <col min="3594" max="3594" width="7.28515625" style="77" bestFit="1" customWidth="1"/>
    <col min="3595" max="3595" width="10.28515625" style="77" bestFit="1" customWidth="1"/>
    <col min="3596" max="3596" width="13.85546875" style="77" bestFit="1" customWidth="1"/>
    <col min="3597" max="3597" width="6.85546875" style="77" bestFit="1" customWidth="1"/>
    <col min="3598" max="3598" width="20" style="77" bestFit="1" customWidth="1"/>
    <col min="3599" max="3599" width="7" style="77" bestFit="1" customWidth="1"/>
    <col min="3600" max="3600" width="12.42578125" style="77" bestFit="1" customWidth="1"/>
    <col min="3601" max="3601" width="36.42578125" style="77" bestFit="1" customWidth="1"/>
    <col min="3602" max="3602" width="10.28515625" style="77" bestFit="1" customWidth="1"/>
    <col min="3603" max="3603" width="8.85546875" style="77" bestFit="1" customWidth="1"/>
    <col min="3604" max="3607" width="6.5703125" style="77" bestFit="1" customWidth="1"/>
    <col min="3608" max="3608" width="10.5703125" style="77" bestFit="1" customWidth="1"/>
    <col min="3609" max="3609" width="9.42578125" style="77" bestFit="1" customWidth="1"/>
    <col min="3610" max="3610" width="61.85546875" style="77" bestFit="1" customWidth="1"/>
    <col min="3611" max="3611" width="25" style="77" bestFit="1" customWidth="1"/>
    <col min="3612" max="3612" width="9.7109375" style="77" bestFit="1" customWidth="1"/>
    <col min="3613" max="3836" width="9.140625" style="77"/>
    <col min="3837" max="3837" width="0" style="77" hidden="1" customWidth="1"/>
    <col min="3838" max="3838" width="11" style="77" bestFit="1" customWidth="1"/>
    <col min="3839" max="3839" width="43.85546875" style="77" bestFit="1" customWidth="1"/>
    <col min="3840" max="3840" width="10.42578125" style="77" bestFit="1" customWidth="1"/>
    <col min="3841" max="3841" width="7" style="77" bestFit="1" customWidth="1"/>
    <col min="3842" max="3842" width="8.5703125" style="77" bestFit="1" customWidth="1"/>
    <col min="3843" max="3843" width="10.7109375" style="77" bestFit="1" customWidth="1"/>
    <col min="3844" max="3844" width="11.5703125" style="77" bestFit="1" customWidth="1"/>
    <col min="3845" max="3845" width="5.28515625" style="77" bestFit="1" customWidth="1"/>
    <col min="3846" max="3846" width="13.42578125" style="77" bestFit="1" customWidth="1"/>
    <col min="3847" max="3847" width="9.140625" style="77"/>
    <col min="3848" max="3848" width="10.42578125" style="77" bestFit="1" customWidth="1"/>
    <col min="3849" max="3849" width="10.5703125" style="77" bestFit="1" customWidth="1"/>
    <col min="3850" max="3850" width="7.28515625" style="77" bestFit="1" customWidth="1"/>
    <col min="3851" max="3851" width="10.28515625" style="77" bestFit="1" customWidth="1"/>
    <col min="3852" max="3852" width="13.85546875" style="77" bestFit="1" customWidth="1"/>
    <col min="3853" max="3853" width="6.85546875" style="77" bestFit="1" customWidth="1"/>
    <col min="3854" max="3854" width="20" style="77" bestFit="1" customWidth="1"/>
    <col min="3855" max="3855" width="7" style="77" bestFit="1" customWidth="1"/>
    <col min="3856" max="3856" width="12.42578125" style="77" bestFit="1" customWidth="1"/>
    <col min="3857" max="3857" width="36.42578125" style="77" bestFit="1" customWidth="1"/>
    <col min="3858" max="3858" width="10.28515625" style="77" bestFit="1" customWidth="1"/>
    <col min="3859" max="3859" width="8.85546875" style="77" bestFit="1" customWidth="1"/>
    <col min="3860" max="3863" width="6.5703125" style="77" bestFit="1" customWidth="1"/>
    <col min="3864" max="3864" width="10.5703125" style="77" bestFit="1" customWidth="1"/>
    <col min="3865" max="3865" width="9.42578125" style="77" bestFit="1" customWidth="1"/>
    <col min="3866" max="3866" width="61.85546875" style="77" bestFit="1" customWidth="1"/>
    <col min="3867" max="3867" width="25" style="77" bestFit="1" customWidth="1"/>
    <col min="3868" max="3868" width="9.7109375" style="77" bestFit="1" customWidth="1"/>
    <col min="3869" max="4092" width="9.140625" style="77"/>
    <col min="4093" max="4093" width="0" style="77" hidden="1" customWidth="1"/>
    <col min="4094" max="4094" width="11" style="77" bestFit="1" customWidth="1"/>
    <col min="4095" max="4095" width="43.85546875" style="77" bestFit="1" customWidth="1"/>
    <col min="4096" max="4096" width="10.42578125" style="77" bestFit="1" customWidth="1"/>
    <col min="4097" max="4097" width="7" style="77" bestFit="1" customWidth="1"/>
    <col min="4098" max="4098" width="8.5703125" style="77" bestFit="1" customWidth="1"/>
    <col min="4099" max="4099" width="10.7109375" style="77" bestFit="1" customWidth="1"/>
    <col min="4100" max="4100" width="11.5703125" style="77" bestFit="1" customWidth="1"/>
    <col min="4101" max="4101" width="5.28515625" style="77" bestFit="1" customWidth="1"/>
    <col min="4102" max="4102" width="13.42578125" style="77" bestFit="1" customWidth="1"/>
    <col min="4103" max="4103" width="9.140625" style="77"/>
    <col min="4104" max="4104" width="10.42578125" style="77" bestFit="1" customWidth="1"/>
    <col min="4105" max="4105" width="10.5703125" style="77" bestFit="1" customWidth="1"/>
    <col min="4106" max="4106" width="7.28515625" style="77" bestFit="1" customWidth="1"/>
    <col min="4107" max="4107" width="10.28515625" style="77" bestFit="1" customWidth="1"/>
    <col min="4108" max="4108" width="13.85546875" style="77" bestFit="1" customWidth="1"/>
    <col min="4109" max="4109" width="6.85546875" style="77" bestFit="1" customWidth="1"/>
    <col min="4110" max="4110" width="20" style="77" bestFit="1" customWidth="1"/>
    <col min="4111" max="4111" width="7" style="77" bestFit="1" customWidth="1"/>
    <col min="4112" max="4112" width="12.42578125" style="77" bestFit="1" customWidth="1"/>
    <col min="4113" max="4113" width="36.42578125" style="77" bestFit="1" customWidth="1"/>
    <col min="4114" max="4114" width="10.28515625" style="77" bestFit="1" customWidth="1"/>
    <col min="4115" max="4115" width="8.85546875" style="77" bestFit="1" customWidth="1"/>
    <col min="4116" max="4119" width="6.5703125" style="77" bestFit="1" customWidth="1"/>
    <col min="4120" max="4120" width="10.5703125" style="77" bestFit="1" customWidth="1"/>
    <col min="4121" max="4121" width="9.42578125" style="77" bestFit="1" customWidth="1"/>
    <col min="4122" max="4122" width="61.85546875" style="77" bestFit="1" customWidth="1"/>
    <col min="4123" max="4123" width="25" style="77" bestFit="1" customWidth="1"/>
    <col min="4124" max="4124" width="9.7109375" style="77" bestFit="1" customWidth="1"/>
    <col min="4125" max="4348" width="9.140625" style="77"/>
    <col min="4349" max="4349" width="0" style="77" hidden="1" customWidth="1"/>
    <col min="4350" max="4350" width="11" style="77" bestFit="1" customWidth="1"/>
    <col min="4351" max="4351" width="43.85546875" style="77" bestFit="1" customWidth="1"/>
    <col min="4352" max="4352" width="10.42578125" style="77" bestFit="1" customWidth="1"/>
    <col min="4353" max="4353" width="7" style="77" bestFit="1" customWidth="1"/>
    <col min="4354" max="4354" width="8.5703125" style="77" bestFit="1" customWidth="1"/>
    <col min="4355" max="4355" width="10.7109375" style="77" bestFit="1" customWidth="1"/>
    <col min="4356" max="4356" width="11.5703125" style="77" bestFit="1" customWidth="1"/>
    <col min="4357" max="4357" width="5.28515625" style="77" bestFit="1" customWidth="1"/>
    <col min="4358" max="4358" width="13.42578125" style="77" bestFit="1" customWidth="1"/>
    <col min="4359" max="4359" width="9.140625" style="77"/>
    <col min="4360" max="4360" width="10.42578125" style="77" bestFit="1" customWidth="1"/>
    <col min="4361" max="4361" width="10.5703125" style="77" bestFit="1" customWidth="1"/>
    <col min="4362" max="4362" width="7.28515625" style="77" bestFit="1" customWidth="1"/>
    <col min="4363" max="4363" width="10.28515625" style="77" bestFit="1" customWidth="1"/>
    <col min="4364" max="4364" width="13.85546875" style="77" bestFit="1" customWidth="1"/>
    <col min="4365" max="4365" width="6.85546875" style="77" bestFit="1" customWidth="1"/>
    <col min="4366" max="4366" width="20" style="77" bestFit="1" customWidth="1"/>
    <col min="4367" max="4367" width="7" style="77" bestFit="1" customWidth="1"/>
    <col min="4368" max="4368" width="12.42578125" style="77" bestFit="1" customWidth="1"/>
    <col min="4369" max="4369" width="36.42578125" style="77" bestFit="1" customWidth="1"/>
    <col min="4370" max="4370" width="10.28515625" style="77" bestFit="1" customWidth="1"/>
    <col min="4371" max="4371" width="8.85546875" style="77" bestFit="1" customWidth="1"/>
    <col min="4372" max="4375" width="6.5703125" style="77" bestFit="1" customWidth="1"/>
    <col min="4376" max="4376" width="10.5703125" style="77" bestFit="1" customWidth="1"/>
    <col min="4377" max="4377" width="9.42578125" style="77" bestFit="1" customWidth="1"/>
    <col min="4378" max="4378" width="61.85546875" style="77" bestFit="1" customWidth="1"/>
    <col min="4379" max="4379" width="25" style="77" bestFit="1" customWidth="1"/>
    <col min="4380" max="4380" width="9.7109375" style="77" bestFit="1" customWidth="1"/>
    <col min="4381" max="4604" width="9.140625" style="77"/>
    <col min="4605" max="4605" width="0" style="77" hidden="1" customWidth="1"/>
    <col min="4606" max="4606" width="11" style="77" bestFit="1" customWidth="1"/>
    <col min="4607" max="4607" width="43.85546875" style="77" bestFit="1" customWidth="1"/>
    <col min="4608" max="4608" width="10.42578125" style="77" bestFit="1" customWidth="1"/>
    <col min="4609" max="4609" width="7" style="77" bestFit="1" customWidth="1"/>
    <col min="4610" max="4610" width="8.5703125" style="77" bestFit="1" customWidth="1"/>
    <col min="4611" max="4611" width="10.7109375" style="77" bestFit="1" customWidth="1"/>
    <col min="4612" max="4612" width="11.5703125" style="77" bestFit="1" customWidth="1"/>
    <col min="4613" max="4613" width="5.28515625" style="77" bestFit="1" customWidth="1"/>
    <col min="4614" max="4614" width="13.42578125" style="77" bestFit="1" customWidth="1"/>
    <col min="4615" max="4615" width="9.140625" style="77"/>
    <col min="4616" max="4616" width="10.42578125" style="77" bestFit="1" customWidth="1"/>
    <col min="4617" max="4617" width="10.5703125" style="77" bestFit="1" customWidth="1"/>
    <col min="4618" max="4618" width="7.28515625" style="77" bestFit="1" customWidth="1"/>
    <col min="4619" max="4619" width="10.28515625" style="77" bestFit="1" customWidth="1"/>
    <col min="4620" max="4620" width="13.85546875" style="77" bestFit="1" customWidth="1"/>
    <col min="4621" max="4621" width="6.85546875" style="77" bestFit="1" customWidth="1"/>
    <col min="4622" max="4622" width="20" style="77" bestFit="1" customWidth="1"/>
    <col min="4623" max="4623" width="7" style="77" bestFit="1" customWidth="1"/>
    <col min="4624" max="4624" width="12.42578125" style="77" bestFit="1" customWidth="1"/>
    <col min="4625" max="4625" width="36.42578125" style="77" bestFit="1" customWidth="1"/>
    <col min="4626" max="4626" width="10.28515625" style="77" bestFit="1" customWidth="1"/>
    <col min="4627" max="4627" width="8.85546875" style="77" bestFit="1" customWidth="1"/>
    <col min="4628" max="4631" width="6.5703125" style="77" bestFit="1" customWidth="1"/>
    <col min="4632" max="4632" width="10.5703125" style="77" bestFit="1" customWidth="1"/>
    <col min="4633" max="4633" width="9.42578125" style="77" bestFit="1" customWidth="1"/>
    <col min="4634" max="4634" width="61.85546875" style="77" bestFit="1" customWidth="1"/>
    <col min="4635" max="4635" width="25" style="77" bestFit="1" customWidth="1"/>
    <col min="4636" max="4636" width="9.7109375" style="77" bestFit="1" customWidth="1"/>
    <col min="4637" max="4860" width="9.140625" style="77"/>
    <col min="4861" max="4861" width="0" style="77" hidden="1" customWidth="1"/>
    <col min="4862" max="4862" width="11" style="77" bestFit="1" customWidth="1"/>
    <col min="4863" max="4863" width="43.85546875" style="77" bestFit="1" customWidth="1"/>
    <col min="4864" max="4864" width="10.42578125" style="77" bestFit="1" customWidth="1"/>
    <col min="4865" max="4865" width="7" style="77" bestFit="1" customWidth="1"/>
    <col min="4866" max="4866" width="8.5703125" style="77" bestFit="1" customWidth="1"/>
    <col min="4867" max="4867" width="10.7109375" style="77" bestFit="1" customWidth="1"/>
    <col min="4868" max="4868" width="11.5703125" style="77" bestFit="1" customWidth="1"/>
    <col min="4869" max="4869" width="5.28515625" style="77" bestFit="1" customWidth="1"/>
    <col min="4870" max="4870" width="13.42578125" style="77" bestFit="1" customWidth="1"/>
    <col min="4871" max="4871" width="9.140625" style="77"/>
    <col min="4872" max="4872" width="10.42578125" style="77" bestFit="1" customWidth="1"/>
    <col min="4873" max="4873" width="10.5703125" style="77" bestFit="1" customWidth="1"/>
    <col min="4874" max="4874" width="7.28515625" style="77" bestFit="1" customWidth="1"/>
    <col min="4875" max="4875" width="10.28515625" style="77" bestFit="1" customWidth="1"/>
    <col min="4876" max="4876" width="13.85546875" style="77" bestFit="1" customWidth="1"/>
    <col min="4877" max="4877" width="6.85546875" style="77" bestFit="1" customWidth="1"/>
    <col min="4878" max="4878" width="20" style="77" bestFit="1" customWidth="1"/>
    <col min="4879" max="4879" width="7" style="77" bestFit="1" customWidth="1"/>
    <col min="4880" max="4880" width="12.42578125" style="77" bestFit="1" customWidth="1"/>
    <col min="4881" max="4881" width="36.42578125" style="77" bestFit="1" customWidth="1"/>
    <col min="4882" max="4882" width="10.28515625" style="77" bestFit="1" customWidth="1"/>
    <col min="4883" max="4883" width="8.85546875" style="77" bestFit="1" customWidth="1"/>
    <col min="4884" max="4887" width="6.5703125" style="77" bestFit="1" customWidth="1"/>
    <col min="4888" max="4888" width="10.5703125" style="77" bestFit="1" customWidth="1"/>
    <col min="4889" max="4889" width="9.42578125" style="77" bestFit="1" customWidth="1"/>
    <col min="4890" max="4890" width="61.85546875" style="77" bestFit="1" customWidth="1"/>
    <col min="4891" max="4891" width="25" style="77" bestFit="1" customWidth="1"/>
    <col min="4892" max="4892" width="9.7109375" style="77" bestFit="1" customWidth="1"/>
    <col min="4893" max="5116" width="9.140625" style="77"/>
    <col min="5117" max="5117" width="0" style="77" hidden="1" customWidth="1"/>
    <col min="5118" max="5118" width="11" style="77" bestFit="1" customWidth="1"/>
    <col min="5119" max="5119" width="43.85546875" style="77" bestFit="1" customWidth="1"/>
    <col min="5120" max="5120" width="10.42578125" style="77" bestFit="1" customWidth="1"/>
    <col min="5121" max="5121" width="7" style="77" bestFit="1" customWidth="1"/>
    <col min="5122" max="5122" width="8.5703125" style="77" bestFit="1" customWidth="1"/>
    <col min="5123" max="5123" width="10.7109375" style="77" bestFit="1" customWidth="1"/>
    <col min="5124" max="5124" width="11.5703125" style="77" bestFit="1" customWidth="1"/>
    <col min="5125" max="5125" width="5.28515625" style="77" bestFit="1" customWidth="1"/>
    <col min="5126" max="5126" width="13.42578125" style="77" bestFit="1" customWidth="1"/>
    <col min="5127" max="5127" width="9.140625" style="77"/>
    <col min="5128" max="5128" width="10.42578125" style="77" bestFit="1" customWidth="1"/>
    <col min="5129" max="5129" width="10.5703125" style="77" bestFit="1" customWidth="1"/>
    <col min="5130" max="5130" width="7.28515625" style="77" bestFit="1" customWidth="1"/>
    <col min="5131" max="5131" width="10.28515625" style="77" bestFit="1" customWidth="1"/>
    <col min="5132" max="5132" width="13.85546875" style="77" bestFit="1" customWidth="1"/>
    <col min="5133" max="5133" width="6.85546875" style="77" bestFit="1" customWidth="1"/>
    <col min="5134" max="5134" width="20" style="77" bestFit="1" customWidth="1"/>
    <col min="5135" max="5135" width="7" style="77" bestFit="1" customWidth="1"/>
    <col min="5136" max="5136" width="12.42578125" style="77" bestFit="1" customWidth="1"/>
    <col min="5137" max="5137" width="36.42578125" style="77" bestFit="1" customWidth="1"/>
    <col min="5138" max="5138" width="10.28515625" style="77" bestFit="1" customWidth="1"/>
    <col min="5139" max="5139" width="8.85546875" style="77" bestFit="1" customWidth="1"/>
    <col min="5140" max="5143" width="6.5703125" style="77" bestFit="1" customWidth="1"/>
    <col min="5144" max="5144" width="10.5703125" style="77" bestFit="1" customWidth="1"/>
    <col min="5145" max="5145" width="9.42578125" style="77" bestFit="1" customWidth="1"/>
    <col min="5146" max="5146" width="61.85546875" style="77" bestFit="1" customWidth="1"/>
    <col min="5147" max="5147" width="25" style="77" bestFit="1" customWidth="1"/>
    <col min="5148" max="5148" width="9.7109375" style="77" bestFit="1" customWidth="1"/>
    <col min="5149" max="5372" width="9.140625" style="77"/>
    <col min="5373" max="5373" width="0" style="77" hidden="1" customWidth="1"/>
    <col min="5374" max="5374" width="11" style="77" bestFit="1" customWidth="1"/>
    <col min="5375" max="5375" width="43.85546875" style="77" bestFit="1" customWidth="1"/>
    <col min="5376" max="5376" width="10.42578125" style="77" bestFit="1" customWidth="1"/>
    <col min="5377" max="5377" width="7" style="77" bestFit="1" customWidth="1"/>
    <col min="5378" max="5378" width="8.5703125" style="77" bestFit="1" customWidth="1"/>
    <col min="5379" max="5379" width="10.7109375" style="77" bestFit="1" customWidth="1"/>
    <col min="5380" max="5380" width="11.5703125" style="77" bestFit="1" customWidth="1"/>
    <col min="5381" max="5381" width="5.28515625" style="77" bestFit="1" customWidth="1"/>
    <col min="5382" max="5382" width="13.42578125" style="77" bestFit="1" customWidth="1"/>
    <col min="5383" max="5383" width="9.140625" style="77"/>
    <col min="5384" max="5384" width="10.42578125" style="77" bestFit="1" customWidth="1"/>
    <col min="5385" max="5385" width="10.5703125" style="77" bestFit="1" customWidth="1"/>
    <col min="5386" max="5386" width="7.28515625" style="77" bestFit="1" customWidth="1"/>
    <col min="5387" max="5387" width="10.28515625" style="77" bestFit="1" customWidth="1"/>
    <col min="5388" max="5388" width="13.85546875" style="77" bestFit="1" customWidth="1"/>
    <col min="5389" max="5389" width="6.85546875" style="77" bestFit="1" customWidth="1"/>
    <col min="5390" max="5390" width="20" style="77" bestFit="1" customWidth="1"/>
    <col min="5391" max="5391" width="7" style="77" bestFit="1" customWidth="1"/>
    <col min="5392" max="5392" width="12.42578125" style="77" bestFit="1" customWidth="1"/>
    <col min="5393" max="5393" width="36.42578125" style="77" bestFit="1" customWidth="1"/>
    <col min="5394" max="5394" width="10.28515625" style="77" bestFit="1" customWidth="1"/>
    <col min="5395" max="5395" width="8.85546875" style="77" bestFit="1" customWidth="1"/>
    <col min="5396" max="5399" width="6.5703125" style="77" bestFit="1" customWidth="1"/>
    <col min="5400" max="5400" width="10.5703125" style="77" bestFit="1" customWidth="1"/>
    <col min="5401" max="5401" width="9.42578125" style="77" bestFit="1" customWidth="1"/>
    <col min="5402" max="5402" width="61.85546875" style="77" bestFit="1" customWidth="1"/>
    <col min="5403" max="5403" width="25" style="77" bestFit="1" customWidth="1"/>
    <col min="5404" max="5404" width="9.7109375" style="77" bestFit="1" customWidth="1"/>
    <col min="5405" max="5628" width="9.140625" style="77"/>
    <col min="5629" max="5629" width="0" style="77" hidden="1" customWidth="1"/>
    <col min="5630" max="5630" width="11" style="77" bestFit="1" customWidth="1"/>
    <col min="5631" max="5631" width="43.85546875" style="77" bestFit="1" customWidth="1"/>
    <col min="5632" max="5632" width="10.42578125" style="77" bestFit="1" customWidth="1"/>
    <col min="5633" max="5633" width="7" style="77" bestFit="1" customWidth="1"/>
    <col min="5634" max="5634" width="8.5703125" style="77" bestFit="1" customWidth="1"/>
    <col min="5635" max="5635" width="10.7109375" style="77" bestFit="1" customWidth="1"/>
    <col min="5636" max="5636" width="11.5703125" style="77" bestFit="1" customWidth="1"/>
    <col min="5637" max="5637" width="5.28515625" style="77" bestFit="1" customWidth="1"/>
    <col min="5638" max="5638" width="13.42578125" style="77" bestFit="1" customWidth="1"/>
    <col min="5639" max="5639" width="9.140625" style="77"/>
    <col min="5640" max="5640" width="10.42578125" style="77" bestFit="1" customWidth="1"/>
    <col min="5641" max="5641" width="10.5703125" style="77" bestFit="1" customWidth="1"/>
    <col min="5642" max="5642" width="7.28515625" style="77" bestFit="1" customWidth="1"/>
    <col min="5643" max="5643" width="10.28515625" style="77" bestFit="1" customWidth="1"/>
    <col min="5644" max="5644" width="13.85546875" style="77" bestFit="1" customWidth="1"/>
    <col min="5645" max="5645" width="6.85546875" style="77" bestFit="1" customWidth="1"/>
    <col min="5646" max="5646" width="20" style="77" bestFit="1" customWidth="1"/>
    <col min="5647" max="5647" width="7" style="77" bestFit="1" customWidth="1"/>
    <col min="5648" max="5648" width="12.42578125" style="77" bestFit="1" customWidth="1"/>
    <col min="5649" max="5649" width="36.42578125" style="77" bestFit="1" customWidth="1"/>
    <col min="5650" max="5650" width="10.28515625" style="77" bestFit="1" customWidth="1"/>
    <col min="5651" max="5651" width="8.85546875" style="77" bestFit="1" customWidth="1"/>
    <col min="5652" max="5655" width="6.5703125" style="77" bestFit="1" customWidth="1"/>
    <col min="5656" max="5656" width="10.5703125" style="77" bestFit="1" customWidth="1"/>
    <col min="5657" max="5657" width="9.42578125" style="77" bestFit="1" customWidth="1"/>
    <col min="5658" max="5658" width="61.85546875" style="77" bestFit="1" customWidth="1"/>
    <col min="5659" max="5659" width="25" style="77" bestFit="1" customWidth="1"/>
    <col min="5660" max="5660" width="9.7109375" style="77" bestFit="1" customWidth="1"/>
    <col min="5661" max="5884" width="9.140625" style="77"/>
    <col min="5885" max="5885" width="0" style="77" hidden="1" customWidth="1"/>
    <col min="5886" max="5886" width="11" style="77" bestFit="1" customWidth="1"/>
    <col min="5887" max="5887" width="43.85546875" style="77" bestFit="1" customWidth="1"/>
    <col min="5888" max="5888" width="10.42578125" style="77" bestFit="1" customWidth="1"/>
    <col min="5889" max="5889" width="7" style="77" bestFit="1" customWidth="1"/>
    <col min="5890" max="5890" width="8.5703125" style="77" bestFit="1" customWidth="1"/>
    <col min="5891" max="5891" width="10.7109375" style="77" bestFit="1" customWidth="1"/>
    <col min="5892" max="5892" width="11.5703125" style="77" bestFit="1" customWidth="1"/>
    <col min="5893" max="5893" width="5.28515625" style="77" bestFit="1" customWidth="1"/>
    <col min="5894" max="5894" width="13.42578125" style="77" bestFit="1" customWidth="1"/>
    <col min="5895" max="5895" width="9.140625" style="77"/>
    <col min="5896" max="5896" width="10.42578125" style="77" bestFit="1" customWidth="1"/>
    <col min="5897" max="5897" width="10.5703125" style="77" bestFit="1" customWidth="1"/>
    <col min="5898" max="5898" width="7.28515625" style="77" bestFit="1" customWidth="1"/>
    <col min="5899" max="5899" width="10.28515625" style="77" bestFit="1" customWidth="1"/>
    <col min="5900" max="5900" width="13.85546875" style="77" bestFit="1" customWidth="1"/>
    <col min="5901" max="5901" width="6.85546875" style="77" bestFit="1" customWidth="1"/>
    <col min="5902" max="5902" width="20" style="77" bestFit="1" customWidth="1"/>
    <col min="5903" max="5903" width="7" style="77" bestFit="1" customWidth="1"/>
    <col min="5904" max="5904" width="12.42578125" style="77" bestFit="1" customWidth="1"/>
    <col min="5905" max="5905" width="36.42578125" style="77" bestFit="1" customWidth="1"/>
    <col min="5906" max="5906" width="10.28515625" style="77" bestFit="1" customWidth="1"/>
    <col min="5907" max="5907" width="8.85546875" style="77" bestFit="1" customWidth="1"/>
    <col min="5908" max="5911" width="6.5703125" style="77" bestFit="1" customWidth="1"/>
    <col min="5912" max="5912" width="10.5703125" style="77" bestFit="1" customWidth="1"/>
    <col min="5913" max="5913" width="9.42578125" style="77" bestFit="1" customWidth="1"/>
    <col min="5914" max="5914" width="61.85546875" style="77" bestFit="1" customWidth="1"/>
    <col min="5915" max="5915" width="25" style="77" bestFit="1" customWidth="1"/>
    <col min="5916" max="5916" width="9.7109375" style="77" bestFit="1" customWidth="1"/>
    <col min="5917" max="6140" width="9.140625" style="77"/>
    <col min="6141" max="6141" width="0" style="77" hidden="1" customWidth="1"/>
    <col min="6142" max="6142" width="11" style="77" bestFit="1" customWidth="1"/>
    <col min="6143" max="6143" width="43.85546875" style="77" bestFit="1" customWidth="1"/>
    <col min="6144" max="6144" width="10.42578125" style="77" bestFit="1" customWidth="1"/>
    <col min="6145" max="6145" width="7" style="77" bestFit="1" customWidth="1"/>
    <col min="6146" max="6146" width="8.5703125" style="77" bestFit="1" customWidth="1"/>
    <col min="6147" max="6147" width="10.7109375" style="77" bestFit="1" customWidth="1"/>
    <col min="6148" max="6148" width="11.5703125" style="77" bestFit="1" customWidth="1"/>
    <col min="6149" max="6149" width="5.28515625" style="77" bestFit="1" customWidth="1"/>
    <col min="6150" max="6150" width="13.42578125" style="77" bestFit="1" customWidth="1"/>
    <col min="6151" max="6151" width="9.140625" style="77"/>
    <col min="6152" max="6152" width="10.42578125" style="77" bestFit="1" customWidth="1"/>
    <col min="6153" max="6153" width="10.5703125" style="77" bestFit="1" customWidth="1"/>
    <col min="6154" max="6154" width="7.28515625" style="77" bestFit="1" customWidth="1"/>
    <col min="6155" max="6155" width="10.28515625" style="77" bestFit="1" customWidth="1"/>
    <col min="6156" max="6156" width="13.85546875" style="77" bestFit="1" customWidth="1"/>
    <col min="6157" max="6157" width="6.85546875" style="77" bestFit="1" customWidth="1"/>
    <col min="6158" max="6158" width="20" style="77" bestFit="1" customWidth="1"/>
    <col min="6159" max="6159" width="7" style="77" bestFit="1" customWidth="1"/>
    <col min="6160" max="6160" width="12.42578125" style="77" bestFit="1" customWidth="1"/>
    <col min="6161" max="6161" width="36.42578125" style="77" bestFit="1" customWidth="1"/>
    <col min="6162" max="6162" width="10.28515625" style="77" bestFit="1" customWidth="1"/>
    <col min="6163" max="6163" width="8.85546875" style="77" bestFit="1" customWidth="1"/>
    <col min="6164" max="6167" width="6.5703125" style="77" bestFit="1" customWidth="1"/>
    <col min="6168" max="6168" width="10.5703125" style="77" bestFit="1" customWidth="1"/>
    <col min="6169" max="6169" width="9.42578125" style="77" bestFit="1" customWidth="1"/>
    <col min="6170" max="6170" width="61.85546875" style="77" bestFit="1" customWidth="1"/>
    <col min="6171" max="6171" width="25" style="77" bestFit="1" customWidth="1"/>
    <col min="6172" max="6172" width="9.7109375" style="77" bestFit="1" customWidth="1"/>
    <col min="6173" max="6396" width="9.140625" style="77"/>
    <col min="6397" max="6397" width="0" style="77" hidden="1" customWidth="1"/>
    <col min="6398" max="6398" width="11" style="77" bestFit="1" customWidth="1"/>
    <col min="6399" max="6399" width="43.85546875" style="77" bestFit="1" customWidth="1"/>
    <col min="6400" max="6400" width="10.42578125" style="77" bestFit="1" customWidth="1"/>
    <col min="6401" max="6401" width="7" style="77" bestFit="1" customWidth="1"/>
    <col min="6402" max="6402" width="8.5703125" style="77" bestFit="1" customWidth="1"/>
    <col min="6403" max="6403" width="10.7109375" style="77" bestFit="1" customWidth="1"/>
    <col min="6404" max="6404" width="11.5703125" style="77" bestFit="1" customWidth="1"/>
    <col min="6405" max="6405" width="5.28515625" style="77" bestFit="1" customWidth="1"/>
    <col min="6406" max="6406" width="13.42578125" style="77" bestFit="1" customWidth="1"/>
    <col min="6407" max="6407" width="9.140625" style="77"/>
    <col min="6408" max="6408" width="10.42578125" style="77" bestFit="1" customWidth="1"/>
    <col min="6409" max="6409" width="10.5703125" style="77" bestFit="1" customWidth="1"/>
    <col min="6410" max="6410" width="7.28515625" style="77" bestFit="1" customWidth="1"/>
    <col min="6411" max="6411" width="10.28515625" style="77" bestFit="1" customWidth="1"/>
    <col min="6412" max="6412" width="13.85546875" style="77" bestFit="1" customWidth="1"/>
    <col min="6413" max="6413" width="6.85546875" style="77" bestFit="1" customWidth="1"/>
    <col min="6414" max="6414" width="20" style="77" bestFit="1" customWidth="1"/>
    <col min="6415" max="6415" width="7" style="77" bestFit="1" customWidth="1"/>
    <col min="6416" max="6416" width="12.42578125" style="77" bestFit="1" customWidth="1"/>
    <col min="6417" max="6417" width="36.42578125" style="77" bestFit="1" customWidth="1"/>
    <col min="6418" max="6418" width="10.28515625" style="77" bestFit="1" customWidth="1"/>
    <col min="6419" max="6419" width="8.85546875" style="77" bestFit="1" customWidth="1"/>
    <col min="6420" max="6423" width="6.5703125" style="77" bestFit="1" customWidth="1"/>
    <col min="6424" max="6424" width="10.5703125" style="77" bestFit="1" customWidth="1"/>
    <col min="6425" max="6425" width="9.42578125" style="77" bestFit="1" customWidth="1"/>
    <col min="6426" max="6426" width="61.85546875" style="77" bestFit="1" customWidth="1"/>
    <col min="6427" max="6427" width="25" style="77" bestFit="1" customWidth="1"/>
    <col min="6428" max="6428" width="9.7109375" style="77" bestFit="1" customWidth="1"/>
    <col min="6429" max="6652" width="9.140625" style="77"/>
    <col min="6653" max="6653" width="0" style="77" hidden="1" customWidth="1"/>
    <col min="6654" max="6654" width="11" style="77" bestFit="1" customWidth="1"/>
    <col min="6655" max="6655" width="43.85546875" style="77" bestFit="1" customWidth="1"/>
    <col min="6656" max="6656" width="10.42578125" style="77" bestFit="1" customWidth="1"/>
    <col min="6657" max="6657" width="7" style="77" bestFit="1" customWidth="1"/>
    <col min="6658" max="6658" width="8.5703125" style="77" bestFit="1" customWidth="1"/>
    <col min="6659" max="6659" width="10.7109375" style="77" bestFit="1" customWidth="1"/>
    <col min="6660" max="6660" width="11.5703125" style="77" bestFit="1" customWidth="1"/>
    <col min="6661" max="6661" width="5.28515625" style="77" bestFit="1" customWidth="1"/>
    <col min="6662" max="6662" width="13.42578125" style="77" bestFit="1" customWidth="1"/>
    <col min="6663" max="6663" width="9.140625" style="77"/>
    <col min="6664" max="6664" width="10.42578125" style="77" bestFit="1" customWidth="1"/>
    <col min="6665" max="6665" width="10.5703125" style="77" bestFit="1" customWidth="1"/>
    <col min="6666" max="6666" width="7.28515625" style="77" bestFit="1" customWidth="1"/>
    <col min="6667" max="6667" width="10.28515625" style="77" bestFit="1" customWidth="1"/>
    <col min="6668" max="6668" width="13.85546875" style="77" bestFit="1" customWidth="1"/>
    <col min="6669" max="6669" width="6.85546875" style="77" bestFit="1" customWidth="1"/>
    <col min="6670" max="6670" width="20" style="77" bestFit="1" customWidth="1"/>
    <col min="6671" max="6671" width="7" style="77" bestFit="1" customWidth="1"/>
    <col min="6672" max="6672" width="12.42578125" style="77" bestFit="1" customWidth="1"/>
    <col min="6673" max="6673" width="36.42578125" style="77" bestFit="1" customWidth="1"/>
    <col min="6674" max="6674" width="10.28515625" style="77" bestFit="1" customWidth="1"/>
    <col min="6675" max="6675" width="8.85546875" style="77" bestFit="1" customWidth="1"/>
    <col min="6676" max="6679" width="6.5703125" style="77" bestFit="1" customWidth="1"/>
    <col min="6680" max="6680" width="10.5703125" style="77" bestFit="1" customWidth="1"/>
    <col min="6681" max="6681" width="9.42578125" style="77" bestFit="1" customWidth="1"/>
    <col min="6682" max="6682" width="61.85546875" style="77" bestFit="1" customWidth="1"/>
    <col min="6683" max="6683" width="25" style="77" bestFit="1" customWidth="1"/>
    <col min="6684" max="6684" width="9.7109375" style="77" bestFit="1" customWidth="1"/>
    <col min="6685" max="6908" width="9.140625" style="77"/>
    <col min="6909" max="6909" width="0" style="77" hidden="1" customWidth="1"/>
    <col min="6910" max="6910" width="11" style="77" bestFit="1" customWidth="1"/>
    <col min="6911" max="6911" width="43.85546875" style="77" bestFit="1" customWidth="1"/>
    <col min="6912" max="6912" width="10.42578125" style="77" bestFit="1" customWidth="1"/>
    <col min="6913" max="6913" width="7" style="77" bestFit="1" customWidth="1"/>
    <col min="6914" max="6914" width="8.5703125" style="77" bestFit="1" customWidth="1"/>
    <col min="6915" max="6915" width="10.7109375" style="77" bestFit="1" customWidth="1"/>
    <col min="6916" max="6916" width="11.5703125" style="77" bestFit="1" customWidth="1"/>
    <col min="6917" max="6917" width="5.28515625" style="77" bestFit="1" customWidth="1"/>
    <col min="6918" max="6918" width="13.42578125" style="77" bestFit="1" customWidth="1"/>
    <col min="6919" max="6919" width="9.140625" style="77"/>
    <col min="6920" max="6920" width="10.42578125" style="77" bestFit="1" customWidth="1"/>
    <col min="6921" max="6921" width="10.5703125" style="77" bestFit="1" customWidth="1"/>
    <col min="6922" max="6922" width="7.28515625" style="77" bestFit="1" customWidth="1"/>
    <col min="6923" max="6923" width="10.28515625" style="77" bestFit="1" customWidth="1"/>
    <col min="6924" max="6924" width="13.85546875" style="77" bestFit="1" customWidth="1"/>
    <col min="6925" max="6925" width="6.85546875" style="77" bestFit="1" customWidth="1"/>
    <col min="6926" max="6926" width="20" style="77" bestFit="1" customWidth="1"/>
    <col min="6927" max="6927" width="7" style="77" bestFit="1" customWidth="1"/>
    <col min="6928" max="6928" width="12.42578125" style="77" bestFit="1" customWidth="1"/>
    <col min="6929" max="6929" width="36.42578125" style="77" bestFit="1" customWidth="1"/>
    <col min="6930" max="6930" width="10.28515625" style="77" bestFit="1" customWidth="1"/>
    <col min="6931" max="6931" width="8.85546875" style="77" bestFit="1" customWidth="1"/>
    <col min="6932" max="6935" width="6.5703125" style="77" bestFit="1" customWidth="1"/>
    <col min="6936" max="6936" width="10.5703125" style="77" bestFit="1" customWidth="1"/>
    <col min="6937" max="6937" width="9.42578125" style="77" bestFit="1" customWidth="1"/>
    <col min="6938" max="6938" width="61.85546875" style="77" bestFit="1" customWidth="1"/>
    <col min="6939" max="6939" width="25" style="77" bestFit="1" customWidth="1"/>
    <col min="6940" max="6940" width="9.7109375" style="77" bestFit="1" customWidth="1"/>
    <col min="6941" max="7164" width="9.140625" style="77"/>
    <col min="7165" max="7165" width="0" style="77" hidden="1" customWidth="1"/>
    <col min="7166" max="7166" width="11" style="77" bestFit="1" customWidth="1"/>
    <col min="7167" max="7167" width="43.85546875" style="77" bestFit="1" customWidth="1"/>
    <col min="7168" max="7168" width="10.42578125" style="77" bestFit="1" customWidth="1"/>
    <col min="7169" max="7169" width="7" style="77" bestFit="1" customWidth="1"/>
    <col min="7170" max="7170" width="8.5703125" style="77" bestFit="1" customWidth="1"/>
    <col min="7171" max="7171" width="10.7109375" style="77" bestFit="1" customWidth="1"/>
    <col min="7172" max="7172" width="11.5703125" style="77" bestFit="1" customWidth="1"/>
    <col min="7173" max="7173" width="5.28515625" style="77" bestFit="1" customWidth="1"/>
    <col min="7174" max="7174" width="13.42578125" style="77" bestFit="1" customWidth="1"/>
    <col min="7175" max="7175" width="9.140625" style="77"/>
    <col min="7176" max="7176" width="10.42578125" style="77" bestFit="1" customWidth="1"/>
    <col min="7177" max="7177" width="10.5703125" style="77" bestFit="1" customWidth="1"/>
    <col min="7178" max="7178" width="7.28515625" style="77" bestFit="1" customWidth="1"/>
    <col min="7179" max="7179" width="10.28515625" style="77" bestFit="1" customWidth="1"/>
    <col min="7180" max="7180" width="13.85546875" style="77" bestFit="1" customWidth="1"/>
    <col min="7181" max="7181" width="6.85546875" style="77" bestFit="1" customWidth="1"/>
    <col min="7182" max="7182" width="20" style="77" bestFit="1" customWidth="1"/>
    <col min="7183" max="7183" width="7" style="77" bestFit="1" customWidth="1"/>
    <col min="7184" max="7184" width="12.42578125" style="77" bestFit="1" customWidth="1"/>
    <col min="7185" max="7185" width="36.42578125" style="77" bestFit="1" customWidth="1"/>
    <col min="7186" max="7186" width="10.28515625" style="77" bestFit="1" customWidth="1"/>
    <col min="7187" max="7187" width="8.85546875" style="77" bestFit="1" customWidth="1"/>
    <col min="7188" max="7191" width="6.5703125" style="77" bestFit="1" customWidth="1"/>
    <col min="7192" max="7192" width="10.5703125" style="77" bestFit="1" customWidth="1"/>
    <col min="7193" max="7193" width="9.42578125" style="77" bestFit="1" customWidth="1"/>
    <col min="7194" max="7194" width="61.85546875" style="77" bestFit="1" customWidth="1"/>
    <col min="7195" max="7195" width="25" style="77" bestFit="1" customWidth="1"/>
    <col min="7196" max="7196" width="9.7109375" style="77" bestFit="1" customWidth="1"/>
    <col min="7197" max="7420" width="9.140625" style="77"/>
    <col min="7421" max="7421" width="0" style="77" hidden="1" customWidth="1"/>
    <col min="7422" max="7422" width="11" style="77" bestFit="1" customWidth="1"/>
    <col min="7423" max="7423" width="43.85546875" style="77" bestFit="1" customWidth="1"/>
    <col min="7424" max="7424" width="10.42578125" style="77" bestFit="1" customWidth="1"/>
    <col min="7425" max="7425" width="7" style="77" bestFit="1" customWidth="1"/>
    <col min="7426" max="7426" width="8.5703125" style="77" bestFit="1" customWidth="1"/>
    <col min="7427" max="7427" width="10.7109375" style="77" bestFit="1" customWidth="1"/>
    <col min="7428" max="7428" width="11.5703125" style="77" bestFit="1" customWidth="1"/>
    <col min="7429" max="7429" width="5.28515625" style="77" bestFit="1" customWidth="1"/>
    <col min="7430" max="7430" width="13.42578125" style="77" bestFit="1" customWidth="1"/>
    <col min="7431" max="7431" width="9.140625" style="77"/>
    <col min="7432" max="7432" width="10.42578125" style="77" bestFit="1" customWidth="1"/>
    <col min="7433" max="7433" width="10.5703125" style="77" bestFit="1" customWidth="1"/>
    <col min="7434" max="7434" width="7.28515625" style="77" bestFit="1" customWidth="1"/>
    <col min="7435" max="7435" width="10.28515625" style="77" bestFit="1" customWidth="1"/>
    <col min="7436" max="7436" width="13.85546875" style="77" bestFit="1" customWidth="1"/>
    <col min="7437" max="7437" width="6.85546875" style="77" bestFit="1" customWidth="1"/>
    <col min="7438" max="7438" width="20" style="77" bestFit="1" customWidth="1"/>
    <col min="7439" max="7439" width="7" style="77" bestFit="1" customWidth="1"/>
    <col min="7440" max="7440" width="12.42578125" style="77" bestFit="1" customWidth="1"/>
    <col min="7441" max="7441" width="36.42578125" style="77" bestFit="1" customWidth="1"/>
    <col min="7442" max="7442" width="10.28515625" style="77" bestFit="1" customWidth="1"/>
    <col min="7443" max="7443" width="8.85546875" style="77" bestFit="1" customWidth="1"/>
    <col min="7444" max="7447" width="6.5703125" style="77" bestFit="1" customWidth="1"/>
    <col min="7448" max="7448" width="10.5703125" style="77" bestFit="1" customWidth="1"/>
    <col min="7449" max="7449" width="9.42578125" style="77" bestFit="1" customWidth="1"/>
    <col min="7450" max="7450" width="61.85546875" style="77" bestFit="1" customWidth="1"/>
    <col min="7451" max="7451" width="25" style="77" bestFit="1" customWidth="1"/>
    <col min="7452" max="7452" width="9.7109375" style="77" bestFit="1" customWidth="1"/>
    <col min="7453" max="7676" width="9.140625" style="77"/>
    <col min="7677" max="7677" width="0" style="77" hidden="1" customWidth="1"/>
    <col min="7678" max="7678" width="11" style="77" bestFit="1" customWidth="1"/>
    <col min="7679" max="7679" width="43.85546875" style="77" bestFit="1" customWidth="1"/>
    <col min="7680" max="7680" width="10.42578125" style="77" bestFit="1" customWidth="1"/>
    <col min="7681" max="7681" width="7" style="77" bestFit="1" customWidth="1"/>
    <col min="7682" max="7682" width="8.5703125" style="77" bestFit="1" customWidth="1"/>
    <col min="7683" max="7683" width="10.7109375" style="77" bestFit="1" customWidth="1"/>
    <col min="7684" max="7684" width="11.5703125" style="77" bestFit="1" customWidth="1"/>
    <col min="7685" max="7685" width="5.28515625" style="77" bestFit="1" customWidth="1"/>
    <col min="7686" max="7686" width="13.42578125" style="77" bestFit="1" customWidth="1"/>
    <col min="7687" max="7687" width="9.140625" style="77"/>
    <col min="7688" max="7688" width="10.42578125" style="77" bestFit="1" customWidth="1"/>
    <col min="7689" max="7689" width="10.5703125" style="77" bestFit="1" customWidth="1"/>
    <col min="7690" max="7690" width="7.28515625" style="77" bestFit="1" customWidth="1"/>
    <col min="7691" max="7691" width="10.28515625" style="77" bestFit="1" customWidth="1"/>
    <col min="7692" max="7692" width="13.85546875" style="77" bestFit="1" customWidth="1"/>
    <col min="7693" max="7693" width="6.85546875" style="77" bestFit="1" customWidth="1"/>
    <col min="7694" max="7694" width="20" style="77" bestFit="1" customWidth="1"/>
    <col min="7695" max="7695" width="7" style="77" bestFit="1" customWidth="1"/>
    <col min="7696" max="7696" width="12.42578125" style="77" bestFit="1" customWidth="1"/>
    <col min="7697" max="7697" width="36.42578125" style="77" bestFit="1" customWidth="1"/>
    <col min="7698" max="7698" width="10.28515625" style="77" bestFit="1" customWidth="1"/>
    <col min="7699" max="7699" width="8.85546875" style="77" bestFit="1" customWidth="1"/>
    <col min="7700" max="7703" width="6.5703125" style="77" bestFit="1" customWidth="1"/>
    <col min="7704" max="7704" width="10.5703125" style="77" bestFit="1" customWidth="1"/>
    <col min="7705" max="7705" width="9.42578125" style="77" bestFit="1" customWidth="1"/>
    <col min="7706" max="7706" width="61.85546875" style="77" bestFit="1" customWidth="1"/>
    <col min="7707" max="7707" width="25" style="77" bestFit="1" customWidth="1"/>
    <col min="7708" max="7708" width="9.7109375" style="77" bestFit="1" customWidth="1"/>
    <col min="7709" max="7932" width="9.140625" style="77"/>
    <col min="7933" max="7933" width="0" style="77" hidden="1" customWidth="1"/>
    <col min="7934" max="7934" width="11" style="77" bestFit="1" customWidth="1"/>
    <col min="7935" max="7935" width="43.85546875" style="77" bestFit="1" customWidth="1"/>
    <col min="7936" max="7936" width="10.42578125" style="77" bestFit="1" customWidth="1"/>
    <col min="7937" max="7937" width="7" style="77" bestFit="1" customWidth="1"/>
    <col min="7938" max="7938" width="8.5703125" style="77" bestFit="1" customWidth="1"/>
    <col min="7939" max="7939" width="10.7109375" style="77" bestFit="1" customWidth="1"/>
    <col min="7940" max="7940" width="11.5703125" style="77" bestFit="1" customWidth="1"/>
    <col min="7941" max="7941" width="5.28515625" style="77" bestFit="1" customWidth="1"/>
    <col min="7942" max="7942" width="13.42578125" style="77" bestFit="1" customWidth="1"/>
    <col min="7943" max="7943" width="9.140625" style="77"/>
    <col min="7944" max="7944" width="10.42578125" style="77" bestFit="1" customWidth="1"/>
    <col min="7945" max="7945" width="10.5703125" style="77" bestFit="1" customWidth="1"/>
    <col min="7946" max="7946" width="7.28515625" style="77" bestFit="1" customWidth="1"/>
    <col min="7947" max="7947" width="10.28515625" style="77" bestFit="1" customWidth="1"/>
    <col min="7948" max="7948" width="13.85546875" style="77" bestFit="1" customWidth="1"/>
    <col min="7949" max="7949" width="6.85546875" style="77" bestFit="1" customWidth="1"/>
    <col min="7950" max="7950" width="20" style="77" bestFit="1" customWidth="1"/>
    <col min="7951" max="7951" width="7" style="77" bestFit="1" customWidth="1"/>
    <col min="7952" max="7952" width="12.42578125" style="77" bestFit="1" customWidth="1"/>
    <col min="7953" max="7953" width="36.42578125" style="77" bestFit="1" customWidth="1"/>
    <col min="7954" max="7954" width="10.28515625" style="77" bestFit="1" customWidth="1"/>
    <col min="7955" max="7955" width="8.85546875" style="77" bestFit="1" customWidth="1"/>
    <col min="7956" max="7959" width="6.5703125" style="77" bestFit="1" customWidth="1"/>
    <col min="7960" max="7960" width="10.5703125" style="77" bestFit="1" customWidth="1"/>
    <col min="7961" max="7961" width="9.42578125" style="77" bestFit="1" customWidth="1"/>
    <col min="7962" max="7962" width="61.85546875" style="77" bestFit="1" customWidth="1"/>
    <col min="7963" max="7963" width="25" style="77" bestFit="1" customWidth="1"/>
    <col min="7964" max="7964" width="9.7109375" style="77" bestFit="1" customWidth="1"/>
    <col min="7965" max="8188" width="9.140625" style="77"/>
    <col min="8189" max="8189" width="0" style="77" hidden="1" customWidth="1"/>
    <col min="8190" max="8190" width="11" style="77" bestFit="1" customWidth="1"/>
    <col min="8191" max="8191" width="43.85546875" style="77" bestFit="1" customWidth="1"/>
    <col min="8192" max="8192" width="10.42578125" style="77" bestFit="1" customWidth="1"/>
    <col min="8193" max="8193" width="7" style="77" bestFit="1" customWidth="1"/>
    <col min="8194" max="8194" width="8.5703125" style="77" bestFit="1" customWidth="1"/>
    <col min="8195" max="8195" width="10.7109375" style="77" bestFit="1" customWidth="1"/>
    <col min="8196" max="8196" width="11.5703125" style="77" bestFit="1" customWidth="1"/>
    <col min="8197" max="8197" width="5.28515625" style="77" bestFit="1" customWidth="1"/>
    <col min="8198" max="8198" width="13.42578125" style="77" bestFit="1" customWidth="1"/>
    <col min="8199" max="8199" width="9.140625" style="77"/>
    <col min="8200" max="8200" width="10.42578125" style="77" bestFit="1" customWidth="1"/>
    <col min="8201" max="8201" width="10.5703125" style="77" bestFit="1" customWidth="1"/>
    <col min="8202" max="8202" width="7.28515625" style="77" bestFit="1" customWidth="1"/>
    <col min="8203" max="8203" width="10.28515625" style="77" bestFit="1" customWidth="1"/>
    <col min="8204" max="8204" width="13.85546875" style="77" bestFit="1" customWidth="1"/>
    <col min="8205" max="8205" width="6.85546875" style="77" bestFit="1" customWidth="1"/>
    <col min="8206" max="8206" width="20" style="77" bestFit="1" customWidth="1"/>
    <col min="8207" max="8207" width="7" style="77" bestFit="1" customWidth="1"/>
    <col min="8208" max="8208" width="12.42578125" style="77" bestFit="1" customWidth="1"/>
    <col min="8209" max="8209" width="36.42578125" style="77" bestFit="1" customWidth="1"/>
    <col min="8210" max="8210" width="10.28515625" style="77" bestFit="1" customWidth="1"/>
    <col min="8211" max="8211" width="8.85546875" style="77" bestFit="1" customWidth="1"/>
    <col min="8212" max="8215" width="6.5703125" style="77" bestFit="1" customWidth="1"/>
    <col min="8216" max="8216" width="10.5703125" style="77" bestFit="1" customWidth="1"/>
    <col min="8217" max="8217" width="9.42578125" style="77" bestFit="1" customWidth="1"/>
    <col min="8218" max="8218" width="61.85546875" style="77" bestFit="1" customWidth="1"/>
    <col min="8219" max="8219" width="25" style="77" bestFit="1" customWidth="1"/>
    <col min="8220" max="8220" width="9.7109375" style="77" bestFit="1" customWidth="1"/>
    <col min="8221" max="8444" width="9.140625" style="77"/>
    <col min="8445" max="8445" width="0" style="77" hidden="1" customWidth="1"/>
    <col min="8446" max="8446" width="11" style="77" bestFit="1" customWidth="1"/>
    <col min="8447" max="8447" width="43.85546875" style="77" bestFit="1" customWidth="1"/>
    <col min="8448" max="8448" width="10.42578125" style="77" bestFit="1" customWidth="1"/>
    <col min="8449" max="8449" width="7" style="77" bestFit="1" customWidth="1"/>
    <col min="8450" max="8450" width="8.5703125" style="77" bestFit="1" customWidth="1"/>
    <col min="8451" max="8451" width="10.7109375" style="77" bestFit="1" customWidth="1"/>
    <col min="8452" max="8452" width="11.5703125" style="77" bestFit="1" customWidth="1"/>
    <col min="8453" max="8453" width="5.28515625" style="77" bestFit="1" customWidth="1"/>
    <col min="8454" max="8454" width="13.42578125" style="77" bestFit="1" customWidth="1"/>
    <col min="8455" max="8455" width="9.140625" style="77"/>
    <col min="8456" max="8456" width="10.42578125" style="77" bestFit="1" customWidth="1"/>
    <col min="8457" max="8457" width="10.5703125" style="77" bestFit="1" customWidth="1"/>
    <col min="8458" max="8458" width="7.28515625" style="77" bestFit="1" customWidth="1"/>
    <col min="8459" max="8459" width="10.28515625" style="77" bestFit="1" customWidth="1"/>
    <col min="8460" max="8460" width="13.85546875" style="77" bestFit="1" customWidth="1"/>
    <col min="8461" max="8461" width="6.85546875" style="77" bestFit="1" customWidth="1"/>
    <col min="8462" max="8462" width="20" style="77" bestFit="1" customWidth="1"/>
    <col min="8463" max="8463" width="7" style="77" bestFit="1" customWidth="1"/>
    <col min="8464" max="8464" width="12.42578125" style="77" bestFit="1" customWidth="1"/>
    <col min="8465" max="8465" width="36.42578125" style="77" bestFit="1" customWidth="1"/>
    <col min="8466" max="8466" width="10.28515625" style="77" bestFit="1" customWidth="1"/>
    <col min="8467" max="8467" width="8.85546875" style="77" bestFit="1" customWidth="1"/>
    <col min="8468" max="8471" width="6.5703125" style="77" bestFit="1" customWidth="1"/>
    <col min="8472" max="8472" width="10.5703125" style="77" bestFit="1" customWidth="1"/>
    <col min="8473" max="8473" width="9.42578125" style="77" bestFit="1" customWidth="1"/>
    <col min="8474" max="8474" width="61.85546875" style="77" bestFit="1" customWidth="1"/>
    <col min="8475" max="8475" width="25" style="77" bestFit="1" customWidth="1"/>
    <col min="8476" max="8476" width="9.7109375" style="77" bestFit="1" customWidth="1"/>
    <col min="8477" max="8700" width="9.140625" style="77"/>
    <col min="8701" max="8701" width="0" style="77" hidden="1" customWidth="1"/>
    <col min="8702" max="8702" width="11" style="77" bestFit="1" customWidth="1"/>
    <col min="8703" max="8703" width="43.85546875" style="77" bestFit="1" customWidth="1"/>
    <col min="8704" max="8704" width="10.42578125" style="77" bestFit="1" customWidth="1"/>
    <col min="8705" max="8705" width="7" style="77" bestFit="1" customWidth="1"/>
    <col min="8706" max="8706" width="8.5703125" style="77" bestFit="1" customWidth="1"/>
    <col min="8707" max="8707" width="10.7109375" style="77" bestFit="1" customWidth="1"/>
    <col min="8708" max="8708" width="11.5703125" style="77" bestFit="1" customWidth="1"/>
    <col min="8709" max="8709" width="5.28515625" style="77" bestFit="1" customWidth="1"/>
    <col min="8710" max="8710" width="13.42578125" style="77" bestFit="1" customWidth="1"/>
    <col min="8711" max="8711" width="9.140625" style="77"/>
    <col min="8712" max="8712" width="10.42578125" style="77" bestFit="1" customWidth="1"/>
    <col min="8713" max="8713" width="10.5703125" style="77" bestFit="1" customWidth="1"/>
    <col min="8714" max="8714" width="7.28515625" style="77" bestFit="1" customWidth="1"/>
    <col min="8715" max="8715" width="10.28515625" style="77" bestFit="1" customWidth="1"/>
    <col min="8716" max="8716" width="13.85546875" style="77" bestFit="1" customWidth="1"/>
    <col min="8717" max="8717" width="6.85546875" style="77" bestFit="1" customWidth="1"/>
    <col min="8718" max="8718" width="20" style="77" bestFit="1" customWidth="1"/>
    <col min="8719" max="8719" width="7" style="77" bestFit="1" customWidth="1"/>
    <col min="8720" max="8720" width="12.42578125" style="77" bestFit="1" customWidth="1"/>
    <col min="8721" max="8721" width="36.42578125" style="77" bestFit="1" customWidth="1"/>
    <col min="8722" max="8722" width="10.28515625" style="77" bestFit="1" customWidth="1"/>
    <col min="8723" max="8723" width="8.85546875" style="77" bestFit="1" customWidth="1"/>
    <col min="8724" max="8727" width="6.5703125" style="77" bestFit="1" customWidth="1"/>
    <col min="8728" max="8728" width="10.5703125" style="77" bestFit="1" customWidth="1"/>
    <col min="8729" max="8729" width="9.42578125" style="77" bestFit="1" customWidth="1"/>
    <col min="8730" max="8730" width="61.85546875" style="77" bestFit="1" customWidth="1"/>
    <col min="8731" max="8731" width="25" style="77" bestFit="1" customWidth="1"/>
    <col min="8732" max="8732" width="9.7109375" style="77" bestFit="1" customWidth="1"/>
    <col min="8733" max="8956" width="9.140625" style="77"/>
    <col min="8957" max="8957" width="0" style="77" hidden="1" customWidth="1"/>
    <col min="8958" max="8958" width="11" style="77" bestFit="1" customWidth="1"/>
    <col min="8959" max="8959" width="43.85546875" style="77" bestFit="1" customWidth="1"/>
    <col min="8960" max="8960" width="10.42578125" style="77" bestFit="1" customWidth="1"/>
    <col min="8961" max="8961" width="7" style="77" bestFit="1" customWidth="1"/>
    <col min="8962" max="8962" width="8.5703125" style="77" bestFit="1" customWidth="1"/>
    <col min="8963" max="8963" width="10.7109375" style="77" bestFit="1" customWidth="1"/>
    <col min="8964" max="8964" width="11.5703125" style="77" bestFit="1" customWidth="1"/>
    <col min="8965" max="8965" width="5.28515625" style="77" bestFit="1" customWidth="1"/>
    <col min="8966" max="8966" width="13.42578125" style="77" bestFit="1" customWidth="1"/>
    <col min="8967" max="8967" width="9.140625" style="77"/>
    <col min="8968" max="8968" width="10.42578125" style="77" bestFit="1" customWidth="1"/>
    <col min="8969" max="8969" width="10.5703125" style="77" bestFit="1" customWidth="1"/>
    <col min="8970" max="8970" width="7.28515625" style="77" bestFit="1" customWidth="1"/>
    <col min="8971" max="8971" width="10.28515625" style="77" bestFit="1" customWidth="1"/>
    <col min="8972" max="8972" width="13.85546875" style="77" bestFit="1" customWidth="1"/>
    <col min="8973" max="8973" width="6.85546875" style="77" bestFit="1" customWidth="1"/>
    <col min="8974" max="8974" width="20" style="77" bestFit="1" customWidth="1"/>
    <col min="8975" max="8975" width="7" style="77" bestFit="1" customWidth="1"/>
    <col min="8976" max="8976" width="12.42578125" style="77" bestFit="1" customWidth="1"/>
    <col min="8977" max="8977" width="36.42578125" style="77" bestFit="1" customWidth="1"/>
    <col min="8978" max="8978" width="10.28515625" style="77" bestFit="1" customWidth="1"/>
    <col min="8979" max="8979" width="8.85546875" style="77" bestFit="1" customWidth="1"/>
    <col min="8980" max="8983" width="6.5703125" style="77" bestFit="1" customWidth="1"/>
    <col min="8984" max="8984" width="10.5703125" style="77" bestFit="1" customWidth="1"/>
    <col min="8985" max="8985" width="9.42578125" style="77" bestFit="1" customWidth="1"/>
    <col min="8986" max="8986" width="61.85546875" style="77" bestFit="1" customWidth="1"/>
    <col min="8987" max="8987" width="25" style="77" bestFit="1" customWidth="1"/>
    <col min="8988" max="8988" width="9.7109375" style="77" bestFit="1" customWidth="1"/>
    <col min="8989" max="9212" width="9.140625" style="77"/>
    <col min="9213" max="9213" width="0" style="77" hidden="1" customWidth="1"/>
    <col min="9214" max="9214" width="11" style="77" bestFit="1" customWidth="1"/>
    <col min="9215" max="9215" width="43.85546875" style="77" bestFit="1" customWidth="1"/>
    <col min="9216" max="9216" width="10.42578125" style="77" bestFit="1" customWidth="1"/>
    <col min="9217" max="9217" width="7" style="77" bestFit="1" customWidth="1"/>
    <col min="9218" max="9218" width="8.5703125" style="77" bestFit="1" customWidth="1"/>
    <col min="9219" max="9219" width="10.7109375" style="77" bestFit="1" customWidth="1"/>
    <col min="9220" max="9220" width="11.5703125" style="77" bestFit="1" customWidth="1"/>
    <col min="9221" max="9221" width="5.28515625" style="77" bestFit="1" customWidth="1"/>
    <col min="9222" max="9222" width="13.42578125" style="77" bestFit="1" customWidth="1"/>
    <col min="9223" max="9223" width="9.140625" style="77"/>
    <col min="9224" max="9224" width="10.42578125" style="77" bestFit="1" customWidth="1"/>
    <col min="9225" max="9225" width="10.5703125" style="77" bestFit="1" customWidth="1"/>
    <col min="9226" max="9226" width="7.28515625" style="77" bestFit="1" customWidth="1"/>
    <col min="9227" max="9227" width="10.28515625" style="77" bestFit="1" customWidth="1"/>
    <col min="9228" max="9228" width="13.85546875" style="77" bestFit="1" customWidth="1"/>
    <col min="9229" max="9229" width="6.85546875" style="77" bestFit="1" customWidth="1"/>
    <col min="9230" max="9230" width="20" style="77" bestFit="1" customWidth="1"/>
    <col min="9231" max="9231" width="7" style="77" bestFit="1" customWidth="1"/>
    <col min="9232" max="9232" width="12.42578125" style="77" bestFit="1" customWidth="1"/>
    <col min="9233" max="9233" width="36.42578125" style="77" bestFit="1" customWidth="1"/>
    <col min="9234" max="9234" width="10.28515625" style="77" bestFit="1" customWidth="1"/>
    <col min="9235" max="9235" width="8.85546875" style="77" bestFit="1" customWidth="1"/>
    <col min="9236" max="9239" width="6.5703125" style="77" bestFit="1" customWidth="1"/>
    <col min="9240" max="9240" width="10.5703125" style="77" bestFit="1" customWidth="1"/>
    <col min="9241" max="9241" width="9.42578125" style="77" bestFit="1" customWidth="1"/>
    <col min="9242" max="9242" width="61.85546875" style="77" bestFit="1" customWidth="1"/>
    <col min="9243" max="9243" width="25" style="77" bestFit="1" customWidth="1"/>
    <col min="9244" max="9244" width="9.7109375" style="77" bestFit="1" customWidth="1"/>
    <col min="9245" max="9468" width="9.140625" style="77"/>
    <col min="9469" max="9469" width="0" style="77" hidden="1" customWidth="1"/>
    <col min="9470" max="9470" width="11" style="77" bestFit="1" customWidth="1"/>
    <col min="9471" max="9471" width="43.85546875" style="77" bestFit="1" customWidth="1"/>
    <col min="9472" max="9472" width="10.42578125" style="77" bestFit="1" customWidth="1"/>
    <col min="9473" max="9473" width="7" style="77" bestFit="1" customWidth="1"/>
    <col min="9474" max="9474" width="8.5703125" style="77" bestFit="1" customWidth="1"/>
    <col min="9475" max="9475" width="10.7109375" style="77" bestFit="1" customWidth="1"/>
    <col min="9476" max="9476" width="11.5703125" style="77" bestFit="1" customWidth="1"/>
    <col min="9477" max="9477" width="5.28515625" style="77" bestFit="1" customWidth="1"/>
    <col min="9478" max="9478" width="13.42578125" style="77" bestFit="1" customWidth="1"/>
    <col min="9479" max="9479" width="9.140625" style="77"/>
    <col min="9480" max="9480" width="10.42578125" style="77" bestFit="1" customWidth="1"/>
    <col min="9481" max="9481" width="10.5703125" style="77" bestFit="1" customWidth="1"/>
    <col min="9482" max="9482" width="7.28515625" style="77" bestFit="1" customWidth="1"/>
    <col min="9483" max="9483" width="10.28515625" style="77" bestFit="1" customWidth="1"/>
    <col min="9484" max="9484" width="13.85546875" style="77" bestFit="1" customWidth="1"/>
    <col min="9485" max="9485" width="6.85546875" style="77" bestFit="1" customWidth="1"/>
    <col min="9486" max="9486" width="20" style="77" bestFit="1" customWidth="1"/>
    <col min="9487" max="9487" width="7" style="77" bestFit="1" customWidth="1"/>
    <col min="9488" max="9488" width="12.42578125" style="77" bestFit="1" customWidth="1"/>
    <col min="9489" max="9489" width="36.42578125" style="77" bestFit="1" customWidth="1"/>
    <col min="9490" max="9490" width="10.28515625" style="77" bestFit="1" customWidth="1"/>
    <col min="9491" max="9491" width="8.85546875" style="77" bestFit="1" customWidth="1"/>
    <col min="9492" max="9495" width="6.5703125" style="77" bestFit="1" customWidth="1"/>
    <col min="9496" max="9496" width="10.5703125" style="77" bestFit="1" customWidth="1"/>
    <col min="9497" max="9497" width="9.42578125" style="77" bestFit="1" customWidth="1"/>
    <col min="9498" max="9498" width="61.85546875" style="77" bestFit="1" customWidth="1"/>
    <col min="9499" max="9499" width="25" style="77" bestFit="1" customWidth="1"/>
    <col min="9500" max="9500" width="9.7109375" style="77" bestFit="1" customWidth="1"/>
    <col min="9501" max="9724" width="9.140625" style="77"/>
    <col min="9725" max="9725" width="0" style="77" hidden="1" customWidth="1"/>
    <col min="9726" max="9726" width="11" style="77" bestFit="1" customWidth="1"/>
    <col min="9727" max="9727" width="43.85546875" style="77" bestFit="1" customWidth="1"/>
    <col min="9728" max="9728" width="10.42578125" style="77" bestFit="1" customWidth="1"/>
    <col min="9729" max="9729" width="7" style="77" bestFit="1" customWidth="1"/>
    <col min="9730" max="9730" width="8.5703125" style="77" bestFit="1" customWidth="1"/>
    <col min="9731" max="9731" width="10.7109375" style="77" bestFit="1" customWidth="1"/>
    <col min="9732" max="9732" width="11.5703125" style="77" bestFit="1" customWidth="1"/>
    <col min="9733" max="9733" width="5.28515625" style="77" bestFit="1" customWidth="1"/>
    <col min="9734" max="9734" width="13.42578125" style="77" bestFit="1" customWidth="1"/>
    <col min="9735" max="9735" width="9.140625" style="77"/>
    <col min="9736" max="9736" width="10.42578125" style="77" bestFit="1" customWidth="1"/>
    <col min="9737" max="9737" width="10.5703125" style="77" bestFit="1" customWidth="1"/>
    <col min="9738" max="9738" width="7.28515625" style="77" bestFit="1" customWidth="1"/>
    <col min="9739" max="9739" width="10.28515625" style="77" bestFit="1" customWidth="1"/>
    <col min="9740" max="9740" width="13.85546875" style="77" bestFit="1" customWidth="1"/>
    <col min="9741" max="9741" width="6.85546875" style="77" bestFit="1" customWidth="1"/>
    <col min="9742" max="9742" width="20" style="77" bestFit="1" customWidth="1"/>
    <col min="9743" max="9743" width="7" style="77" bestFit="1" customWidth="1"/>
    <col min="9744" max="9744" width="12.42578125" style="77" bestFit="1" customWidth="1"/>
    <col min="9745" max="9745" width="36.42578125" style="77" bestFit="1" customWidth="1"/>
    <col min="9746" max="9746" width="10.28515625" style="77" bestFit="1" customWidth="1"/>
    <col min="9747" max="9747" width="8.85546875" style="77" bestFit="1" customWidth="1"/>
    <col min="9748" max="9751" width="6.5703125" style="77" bestFit="1" customWidth="1"/>
    <col min="9752" max="9752" width="10.5703125" style="77" bestFit="1" customWidth="1"/>
    <col min="9753" max="9753" width="9.42578125" style="77" bestFit="1" customWidth="1"/>
    <col min="9754" max="9754" width="61.85546875" style="77" bestFit="1" customWidth="1"/>
    <col min="9755" max="9755" width="25" style="77" bestFit="1" customWidth="1"/>
    <col min="9756" max="9756" width="9.7109375" style="77" bestFit="1" customWidth="1"/>
    <col min="9757" max="9980" width="9.140625" style="77"/>
    <col min="9981" max="9981" width="0" style="77" hidden="1" customWidth="1"/>
    <col min="9982" max="9982" width="11" style="77" bestFit="1" customWidth="1"/>
    <col min="9983" max="9983" width="43.85546875" style="77" bestFit="1" customWidth="1"/>
    <col min="9984" max="9984" width="10.42578125" style="77" bestFit="1" customWidth="1"/>
    <col min="9985" max="9985" width="7" style="77" bestFit="1" customWidth="1"/>
    <col min="9986" max="9986" width="8.5703125" style="77" bestFit="1" customWidth="1"/>
    <col min="9987" max="9987" width="10.7109375" style="77" bestFit="1" customWidth="1"/>
    <col min="9988" max="9988" width="11.5703125" style="77" bestFit="1" customWidth="1"/>
    <col min="9989" max="9989" width="5.28515625" style="77" bestFit="1" customWidth="1"/>
    <col min="9990" max="9990" width="13.42578125" style="77" bestFit="1" customWidth="1"/>
    <col min="9991" max="9991" width="9.140625" style="77"/>
    <col min="9992" max="9992" width="10.42578125" style="77" bestFit="1" customWidth="1"/>
    <col min="9993" max="9993" width="10.5703125" style="77" bestFit="1" customWidth="1"/>
    <col min="9994" max="9994" width="7.28515625" style="77" bestFit="1" customWidth="1"/>
    <col min="9995" max="9995" width="10.28515625" style="77" bestFit="1" customWidth="1"/>
    <col min="9996" max="9996" width="13.85546875" style="77" bestFit="1" customWidth="1"/>
    <col min="9997" max="9997" width="6.85546875" style="77" bestFit="1" customWidth="1"/>
    <col min="9998" max="9998" width="20" style="77" bestFit="1" customWidth="1"/>
    <col min="9999" max="9999" width="7" style="77" bestFit="1" customWidth="1"/>
    <col min="10000" max="10000" width="12.42578125" style="77" bestFit="1" customWidth="1"/>
    <col min="10001" max="10001" width="36.42578125" style="77" bestFit="1" customWidth="1"/>
    <col min="10002" max="10002" width="10.28515625" style="77" bestFit="1" customWidth="1"/>
    <col min="10003" max="10003" width="8.85546875" style="77" bestFit="1" customWidth="1"/>
    <col min="10004" max="10007" width="6.5703125" style="77" bestFit="1" customWidth="1"/>
    <col min="10008" max="10008" width="10.5703125" style="77" bestFit="1" customWidth="1"/>
    <col min="10009" max="10009" width="9.42578125" style="77" bestFit="1" customWidth="1"/>
    <col min="10010" max="10010" width="61.85546875" style="77" bestFit="1" customWidth="1"/>
    <col min="10011" max="10011" width="25" style="77" bestFit="1" customWidth="1"/>
    <col min="10012" max="10012" width="9.7109375" style="77" bestFit="1" customWidth="1"/>
    <col min="10013" max="10236" width="9.140625" style="77"/>
    <col min="10237" max="10237" width="0" style="77" hidden="1" customWidth="1"/>
    <col min="10238" max="10238" width="11" style="77" bestFit="1" customWidth="1"/>
    <col min="10239" max="10239" width="43.85546875" style="77" bestFit="1" customWidth="1"/>
    <col min="10240" max="10240" width="10.42578125" style="77" bestFit="1" customWidth="1"/>
    <col min="10241" max="10241" width="7" style="77" bestFit="1" customWidth="1"/>
    <col min="10242" max="10242" width="8.5703125" style="77" bestFit="1" customWidth="1"/>
    <col min="10243" max="10243" width="10.7109375" style="77" bestFit="1" customWidth="1"/>
    <col min="10244" max="10244" width="11.5703125" style="77" bestFit="1" customWidth="1"/>
    <col min="10245" max="10245" width="5.28515625" style="77" bestFit="1" customWidth="1"/>
    <col min="10246" max="10246" width="13.42578125" style="77" bestFit="1" customWidth="1"/>
    <col min="10247" max="10247" width="9.140625" style="77"/>
    <col min="10248" max="10248" width="10.42578125" style="77" bestFit="1" customWidth="1"/>
    <col min="10249" max="10249" width="10.5703125" style="77" bestFit="1" customWidth="1"/>
    <col min="10250" max="10250" width="7.28515625" style="77" bestFit="1" customWidth="1"/>
    <col min="10251" max="10251" width="10.28515625" style="77" bestFit="1" customWidth="1"/>
    <col min="10252" max="10252" width="13.85546875" style="77" bestFit="1" customWidth="1"/>
    <col min="10253" max="10253" width="6.85546875" style="77" bestFit="1" customWidth="1"/>
    <col min="10254" max="10254" width="20" style="77" bestFit="1" customWidth="1"/>
    <col min="10255" max="10255" width="7" style="77" bestFit="1" customWidth="1"/>
    <col min="10256" max="10256" width="12.42578125" style="77" bestFit="1" customWidth="1"/>
    <col min="10257" max="10257" width="36.42578125" style="77" bestFit="1" customWidth="1"/>
    <col min="10258" max="10258" width="10.28515625" style="77" bestFit="1" customWidth="1"/>
    <col min="10259" max="10259" width="8.85546875" style="77" bestFit="1" customWidth="1"/>
    <col min="10260" max="10263" width="6.5703125" style="77" bestFit="1" customWidth="1"/>
    <col min="10264" max="10264" width="10.5703125" style="77" bestFit="1" customWidth="1"/>
    <col min="10265" max="10265" width="9.42578125" style="77" bestFit="1" customWidth="1"/>
    <col min="10266" max="10266" width="61.85546875" style="77" bestFit="1" customWidth="1"/>
    <col min="10267" max="10267" width="25" style="77" bestFit="1" customWidth="1"/>
    <col min="10268" max="10268" width="9.7109375" style="77" bestFit="1" customWidth="1"/>
    <col min="10269" max="10492" width="9.140625" style="77"/>
    <col min="10493" max="10493" width="0" style="77" hidden="1" customWidth="1"/>
    <col min="10494" max="10494" width="11" style="77" bestFit="1" customWidth="1"/>
    <col min="10495" max="10495" width="43.85546875" style="77" bestFit="1" customWidth="1"/>
    <col min="10496" max="10496" width="10.42578125" style="77" bestFit="1" customWidth="1"/>
    <col min="10497" max="10497" width="7" style="77" bestFit="1" customWidth="1"/>
    <col min="10498" max="10498" width="8.5703125" style="77" bestFit="1" customWidth="1"/>
    <col min="10499" max="10499" width="10.7109375" style="77" bestFit="1" customWidth="1"/>
    <col min="10500" max="10500" width="11.5703125" style="77" bestFit="1" customWidth="1"/>
    <col min="10501" max="10501" width="5.28515625" style="77" bestFit="1" customWidth="1"/>
    <col min="10502" max="10502" width="13.42578125" style="77" bestFit="1" customWidth="1"/>
    <col min="10503" max="10503" width="9.140625" style="77"/>
    <col min="10504" max="10504" width="10.42578125" style="77" bestFit="1" customWidth="1"/>
    <col min="10505" max="10505" width="10.5703125" style="77" bestFit="1" customWidth="1"/>
    <col min="10506" max="10506" width="7.28515625" style="77" bestFit="1" customWidth="1"/>
    <col min="10507" max="10507" width="10.28515625" style="77" bestFit="1" customWidth="1"/>
    <col min="10508" max="10508" width="13.85546875" style="77" bestFit="1" customWidth="1"/>
    <col min="10509" max="10509" width="6.85546875" style="77" bestFit="1" customWidth="1"/>
    <col min="10510" max="10510" width="20" style="77" bestFit="1" customWidth="1"/>
    <col min="10511" max="10511" width="7" style="77" bestFit="1" customWidth="1"/>
    <col min="10512" max="10512" width="12.42578125" style="77" bestFit="1" customWidth="1"/>
    <col min="10513" max="10513" width="36.42578125" style="77" bestFit="1" customWidth="1"/>
    <col min="10514" max="10514" width="10.28515625" style="77" bestFit="1" customWidth="1"/>
    <col min="10515" max="10515" width="8.85546875" style="77" bestFit="1" customWidth="1"/>
    <col min="10516" max="10519" width="6.5703125" style="77" bestFit="1" customWidth="1"/>
    <col min="10520" max="10520" width="10.5703125" style="77" bestFit="1" customWidth="1"/>
    <col min="10521" max="10521" width="9.42578125" style="77" bestFit="1" customWidth="1"/>
    <col min="10522" max="10522" width="61.85546875" style="77" bestFit="1" customWidth="1"/>
    <col min="10523" max="10523" width="25" style="77" bestFit="1" customWidth="1"/>
    <col min="10524" max="10524" width="9.7109375" style="77" bestFit="1" customWidth="1"/>
    <col min="10525" max="10748" width="9.140625" style="77"/>
    <col min="10749" max="10749" width="0" style="77" hidden="1" customWidth="1"/>
    <col min="10750" max="10750" width="11" style="77" bestFit="1" customWidth="1"/>
    <col min="10751" max="10751" width="43.85546875" style="77" bestFit="1" customWidth="1"/>
    <col min="10752" max="10752" width="10.42578125" style="77" bestFit="1" customWidth="1"/>
    <col min="10753" max="10753" width="7" style="77" bestFit="1" customWidth="1"/>
    <col min="10754" max="10754" width="8.5703125" style="77" bestFit="1" customWidth="1"/>
    <col min="10755" max="10755" width="10.7109375" style="77" bestFit="1" customWidth="1"/>
    <col min="10756" max="10756" width="11.5703125" style="77" bestFit="1" customWidth="1"/>
    <col min="10757" max="10757" width="5.28515625" style="77" bestFit="1" customWidth="1"/>
    <col min="10758" max="10758" width="13.42578125" style="77" bestFit="1" customWidth="1"/>
    <col min="10759" max="10759" width="9.140625" style="77"/>
    <col min="10760" max="10760" width="10.42578125" style="77" bestFit="1" customWidth="1"/>
    <col min="10761" max="10761" width="10.5703125" style="77" bestFit="1" customWidth="1"/>
    <col min="10762" max="10762" width="7.28515625" style="77" bestFit="1" customWidth="1"/>
    <col min="10763" max="10763" width="10.28515625" style="77" bestFit="1" customWidth="1"/>
    <col min="10764" max="10764" width="13.85546875" style="77" bestFit="1" customWidth="1"/>
    <col min="10765" max="10765" width="6.85546875" style="77" bestFit="1" customWidth="1"/>
    <col min="10766" max="10766" width="20" style="77" bestFit="1" customWidth="1"/>
    <col min="10767" max="10767" width="7" style="77" bestFit="1" customWidth="1"/>
    <col min="10768" max="10768" width="12.42578125" style="77" bestFit="1" customWidth="1"/>
    <col min="10769" max="10769" width="36.42578125" style="77" bestFit="1" customWidth="1"/>
    <col min="10770" max="10770" width="10.28515625" style="77" bestFit="1" customWidth="1"/>
    <col min="10771" max="10771" width="8.85546875" style="77" bestFit="1" customWidth="1"/>
    <col min="10772" max="10775" width="6.5703125" style="77" bestFit="1" customWidth="1"/>
    <col min="10776" max="10776" width="10.5703125" style="77" bestFit="1" customWidth="1"/>
    <col min="10777" max="10777" width="9.42578125" style="77" bestFit="1" customWidth="1"/>
    <col min="10778" max="10778" width="61.85546875" style="77" bestFit="1" customWidth="1"/>
    <col min="10779" max="10779" width="25" style="77" bestFit="1" customWidth="1"/>
    <col min="10780" max="10780" width="9.7109375" style="77" bestFit="1" customWidth="1"/>
    <col min="10781" max="11004" width="9.140625" style="77"/>
    <col min="11005" max="11005" width="0" style="77" hidden="1" customWidth="1"/>
    <col min="11006" max="11006" width="11" style="77" bestFit="1" customWidth="1"/>
    <col min="11007" max="11007" width="43.85546875" style="77" bestFit="1" customWidth="1"/>
    <col min="11008" max="11008" width="10.42578125" style="77" bestFit="1" customWidth="1"/>
    <col min="11009" max="11009" width="7" style="77" bestFit="1" customWidth="1"/>
    <col min="11010" max="11010" width="8.5703125" style="77" bestFit="1" customWidth="1"/>
    <col min="11011" max="11011" width="10.7109375" style="77" bestFit="1" customWidth="1"/>
    <col min="11012" max="11012" width="11.5703125" style="77" bestFit="1" customWidth="1"/>
    <col min="11013" max="11013" width="5.28515625" style="77" bestFit="1" customWidth="1"/>
    <col min="11014" max="11014" width="13.42578125" style="77" bestFit="1" customWidth="1"/>
    <col min="11015" max="11015" width="9.140625" style="77"/>
    <col min="11016" max="11016" width="10.42578125" style="77" bestFit="1" customWidth="1"/>
    <col min="11017" max="11017" width="10.5703125" style="77" bestFit="1" customWidth="1"/>
    <col min="11018" max="11018" width="7.28515625" style="77" bestFit="1" customWidth="1"/>
    <col min="11019" max="11019" width="10.28515625" style="77" bestFit="1" customWidth="1"/>
    <col min="11020" max="11020" width="13.85546875" style="77" bestFit="1" customWidth="1"/>
    <col min="11021" max="11021" width="6.85546875" style="77" bestFit="1" customWidth="1"/>
    <col min="11022" max="11022" width="20" style="77" bestFit="1" customWidth="1"/>
    <col min="11023" max="11023" width="7" style="77" bestFit="1" customWidth="1"/>
    <col min="11024" max="11024" width="12.42578125" style="77" bestFit="1" customWidth="1"/>
    <col min="11025" max="11025" width="36.42578125" style="77" bestFit="1" customWidth="1"/>
    <col min="11026" max="11026" width="10.28515625" style="77" bestFit="1" customWidth="1"/>
    <col min="11027" max="11027" width="8.85546875" style="77" bestFit="1" customWidth="1"/>
    <col min="11028" max="11031" width="6.5703125" style="77" bestFit="1" customWidth="1"/>
    <col min="11032" max="11032" width="10.5703125" style="77" bestFit="1" customWidth="1"/>
    <col min="11033" max="11033" width="9.42578125" style="77" bestFit="1" customWidth="1"/>
    <col min="11034" max="11034" width="61.85546875" style="77" bestFit="1" customWidth="1"/>
    <col min="11035" max="11035" width="25" style="77" bestFit="1" customWidth="1"/>
    <col min="11036" max="11036" width="9.7109375" style="77" bestFit="1" customWidth="1"/>
    <col min="11037" max="11260" width="9.140625" style="77"/>
    <col min="11261" max="11261" width="0" style="77" hidden="1" customWidth="1"/>
    <col min="11262" max="11262" width="11" style="77" bestFit="1" customWidth="1"/>
    <col min="11263" max="11263" width="43.85546875" style="77" bestFit="1" customWidth="1"/>
    <col min="11264" max="11264" width="10.42578125" style="77" bestFit="1" customWidth="1"/>
    <col min="11265" max="11265" width="7" style="77" bestFit="1" customWidth="1"/>
    <col min="11266" max="11266" width="8.5703125" style="77" bestFit="1" customWidth="1"/>
    <col min="11267" max="11267" width="10.7109375" style="77" bestFit="1" customWidth="1"/>
    <col min="11268" max="11268" width="11.5703125" style="77" bestFit="1" customWidth="1"/>
    <col min="11269" max="11269" width="5.28515625" style="77" bestFit="1" customWidth="1"/>
    <col min="11270" max="11270" width="13.42578125" style="77" bestFit="1" customWidth="1"/>
    <col min="11271" max="11271" width="9.140625" style="77"/>
    <col min="11272" max="11272" width="10.42578125" style="77" bestFit="1" customWidth="1"/>
    <col min="11273" max="11273" width="10.5703125" style="77" bestFit="1" customWidth="1"/>
    <col min="11274" max="11274" width="7.28515625" style="77" bestFit="1" customWidth="1"/>
    <col min="11275" max="11275" width="10.28515625" style="77" bestFit="1" customWidth="1"/>
    <col min="11276" max="11276" width="13.85546875" style="77" bestFit="1" customWidth="1"/>
    <col min="11277" max="11277" width="6.85546875" style="77" bestFit="1" customWidth="1"/>
    <col min="11278" max="11278" width="20" style="77" bestFit="1" customWidth="1"/>
    <col min="11279" max="11279" width="7" style="77" bestFit="1" customWidth="1"/>
    <col min="11280" max="11280" width="12.42578125" style="77" bestFit="1" customWidth="1"/>
    <col min="11281" max="11281" width="36.42578125" style="77" bestFit="1" customWidth="1"/>
    <col min="11282" max="11282" width="10.28515625" style="77" bestFit="1" customWidth="1"/>
    <col min="11283" max="11283" width="8.85546875" style="77" bestFit="1" customWidth="1"/>
    <col min="11284" max="11287" width="6.5703125" style="77" bestFit="1" customWidth="1"/>
    <col min="11288" max="11288" width="10.5703125" style="77" bestFit="1" customWidth="1"/>
    <col min="11289" max="11289" width="9.42578125" style="77" bestFit="1" customWidth="1"/>
    <col min="11290" max="11290" width="61.85546875" style="77" bestFit="1" customWidth="1"/>
    <col min="11291" max="11291" width="25" style="77" bestFit="1" customWidth="1"/>
    <col min="11292" max="11292" width="9.7109375" style="77" bestFit="1" customWidth="1"/>
    <col min="11293" max="11516" width="9.140625" style="77"/>
    <col min="11517" max="11517" width="0" style="77" hidden="1" customWidth="1"/>
    <col min="11518" max="11518" width="11" style="77" bestFit="1" customWidth="1"/>
    <col min="11519" max="11519" width="43.85546875" style="77" bestFit="1" customWidth="1"/>
    <col min="11520" max="11520" width="10.42578125" style="77" bestFit="1" customWidth="1"/>
    <col min="11521" max="11521" width="7" style="77" bestFit="1" customWidth="1"/>
    <col min="11522" max="11522" width="8.5703125" style="77" bestFit="1" customWidth="1"/>
    <col min="11523" max="11523" width="10.7109375" style="77" bestFit="1" customWidth="1"/>
    <col min="11524" max="11524" width="11.5703125" style="77" bestFit="1" customWidth="1"/>
    <col min="11525" max="11525" width="5.28515625" style="77" bestFit="1" customWidth="1"/>
    <col min="11526" max="11526" width="13.42578125" style="77" bestFit="1" customWidth="1"/>
    <col min="11527" max="11527" width="9.140625" style="77"/>
    <col min="11528" max="11528" width="10.42578125" style="77" bestFit="1" customWidth="1"/>
    <col min="11529" max="11529" width="10.5703125" style="77" bestFit="1" customWidth="1"/>
    <col min="11530" max="11530" width="7.28515625" style="77" bestFit="1" customWidth="1"/>
    <col min="11531" max="11531" width="10.28515625" style="77" bestFit="1" customWidth="1"/>
    <col min="11532" max="11532" width="13.85546875" style="77" bestFit="1" customWidth="1"/>
    <col min="11533" max="11533" width="6.85546875" style="77" bestFit="1" customWidth="1"/>
    <col min="11534" max="11534" width="20" style="77" bestFit="1" customWidth="1"/>
    <col min="11535" max="11535" width="7" style="77" bestFit="1" customWidth="1"/>
    <col min="11536" max="11536" width="12.42578125" style="77" bestFit="1" customWidth="1"/>
    <col min="11537" max="11537" width="36.42578125" style="77" bestFit="1" customWidth="1"/>
    <col min="11538" max="11538" width="10.28515625" style="77" bestFit="1" customWidth="1"/>
    <col min="11539" max="11539" width="8.85546875" style="77" bestFit="1" customWidth="1"/>
    <col min="11540" max="11543" width="6.5703125" style="77" bestFit="1" customWidth="1"/>
    <col min="11544" max="11544" width="10.5703125" style="77" bestFit="1" customWidth="1"/>
    <col min="11545" max="11545" width="9.42578125" style="77" bestFit="1" customWidth="1"/>
    <col min="11546" max="11546" width="61.85546875" style="77" bestFit="1" customWidth="1"/>
    <col min="11547" max="11547" width="25" style="77" bestFit="1" customWidth="1"/>
    <col min="11548" max="11548" width="9.7109375" style="77" bestFit="1" customWidth="1"/>
    <col min="11549" max="11772" width="9.140625" style="77"/>
    <col min="11773" max="11773" width="0" style="77" hidden="1" customWidth="1"/>
    <col min="11774" max="11774" width="11" style="77" bestFit="1" customWidth="1"/>
    <col min="11775" max="11775" width="43.85546875" style="77" bestFit="1" customWidth="1"/>
    <col min="11776" max="11776" width="10.42578125" style="77" bestFit="1" customWidth="1"/>
    <col min="11777" max="11777" width="7" style="77" bestFit="1" customWidth="1"/>
    <col min="11778" max="11778" width="8.5703125" style="77" bestFit="1" customWidth="1"/>
    <col min="11779" max="11779" width="10.7109375" style="77" bestFit="1" customWidth="1"/>
    <col min="11780" max="11780" width="11.5703125" style="77" bestFit="1" customWidth="1"/>
    <col min="11781" max="11781" width="5.28515625" style="77" bestFit="1" customWidth="1"/>
    <col min="11782" max="11782" width="13.42578125" style="77" bestFit="1" customWidth="1"/>
    <col min="11783" max="11783" width="9.140625" style="77"/>
    <col min="11784" max="11784" width="10.42578125" style="77" bestFit="1" customWidth="1"/>
    <col min="11785" max="11785" width="10.5703125" style="77" bestFit="1" customWidth="1"/>
    <col min="11786" max="11786" width="7.28515625" style="77" bestFit="1" customWidth="1"/>
    <col min="11787" max="11787" width="10.28515625" style="77" bestFit="1" customWidth="1"/>
    <col min="11788" max="11788" width="13.85546875" style="77" bestFit="1" customWidth="1"/>
    <col min="11789" max="11789" width="6.85546875" style="77" bestFit="1" customWidth="1"/>
    <col min="11790" max="11790" width="20" style="77" bestFit="1" customWidth="1"/>
    <col min="11791" max="11791" width="7" style="77" bestFit="1" customWidth="1"/>
    <col min="11792" max="11792" width="12.42578125" style="77" bestFit="1" customWidth="1"/>
    <col min="11793" max="11793" width="36.42578125" style="77" bestFit="1" customWidth="1"/>
    <col min="11794" max="11794" width="10.28515625" style="77" bestFit="1" customWidth="1"/>
    <col min="11795" max="11795" width="8.85546875" style="77" bestFit="1" customWidth="1"/>
    <col min="11796" max="11799" width="6.5703125" style="77" bestFit="1" customWidth="1"/>
    <col min="11800" max="11800" width="10.5703125" style="77" bestFit="1" customWidth="1"/>
    <col min="11801" max="11801" width="9.42578125" style="77" bestFit="1" customWidth="1"/>
    <col min="11802" max="11802" width="61.85546875" style="77" bestFit="1" customWidth="1"/>
    <col min="11803" max="11803" width="25" style="77" bestFit="1" customWidth="1"/>
    <col min="11804" max="11804" width="9.7109375" style="77" bestFit="1" customWidth="1"/>
    <col min="11805" max="12028" width="9.140625" style="77"/>
    <col min="12029" max="12029" width="0" style="77" hidden="1" customWidth="1"/>
    <col min="12030" max="12030" width="11" style="77" bestFit="1" customWidth="1"/>
    <col min="12031" max="12031" width="43.85546875" style="77" bestFit="1" customWidth="1"/>
    <col min="12032" max="12032" width="10.42578125" style="77" bestFit="1" customWidth="1"/>
    <col min="12033" max="12033" width="7" style="77" bestFit="1" customWidth="1"/>
    <col min="12034" max="12034" width="8.5703125" style="77" bestFit="1" customWidth="1"/>
    <col min="12035" max="12035" width="10.7109375" style="77" bestFit="1" customWidth="1"/>
    <col min="12036" max="12036" width="11.5703125" style="77" bestFit="1" customWidth="1"/>
    <col min="12037" max="12037" width="5.28515625" style="77" bestFit="1" customWidth="1"/>
    <col min="12038" max="12038" width="13.42578125" style="77" bestFit="1" customWidth="1"/>
    <col min="12039" max="12039" width="9.140625" style="77"/>
    <col min="12040" max="12040" width="10.42578125" style="77" bestFit="1" customWidth="1"/>
    <col min="12041" max="12041" width="10.5703125" style="77" bestFit="1" customWidth="1"/>
    <col min="12042" max="12042" width="7.28515625" style="77" bestFit="1" customWidth="1"/>
    <col min="12043" max="12043" width="10.28515625" style="77" bestFit="1" customWidth="1"/>
    <col min="12044" max="12044" width="13.85546875" style="77" bestFit="1" customWidth="1"/>
    <col min="12045" max="12045" width="6.85546875" style="77" bestFit="1" customWidth="1"/>
    <col min="12046" max="12046" width="20" style="77" bestFit="1" customWidth="1"/>
    <col min="12047" max="12047" width="7" style="77" bestFit="1" customWidth="1"/>
    <col min="12048" max="12048" width="12.42578125" style="77" bestFit="1" customWidth="1"/>
    <col min="12049" max="12049" width="36.42578125" style="77" bestFit="1" customWidth="1"/>
    <col min="12050" max="12050" width="10.28515625" style="77" bestFit="1" customWidth="1"/>
    <col min="12051" max="12051" width="8.85546875" style="77" bestFit="1" customWidth="1"/>
    <col min="12052" max="12055" width="6.5703125" style="77" bestFit="1" customWidth="1"/>
    <col min="12056" max="12056" width="10.5703125" style="77" bestFit="1" customWidth="1"/>
    <col min="12057" max="12057" width="9.42578125" style="77" bestFit="1" customWidth="1"/>
    <col min="12058" max="12058" width="61.85546875" style="77" bestFit="1" customWidth="1"/>
    <col min="12059" max="12059" width="25" style="77" bestFit="1" customWidth="1"/>
    <col min="12060" max="12060" width="9.7109375" style="77" bestFit="1" customWidth="1"/>
    <col min="12061" max="12284" width="9.140625" style="77"/>
    <col min="12285" max="12285" width="0" style="77" hidden="1" customWidth="1"/>
    <col min="12286" max="12286" width="11" style="77" bestFit="1" customWidth="1"/>
    <col min="12287" max="12287" width="43.85546875" style="77" bestFit="1" customWidth="1"/>
    <col min="12288" max="12288" width="10.42578125" style="77" bestFit="1" customWidth="1"/>
    <col min="12289" max="12289" width="7" style="77" bestFit="1" customWidth="1"/>
    <col min="12290" max="12290" width="8.5703125" style="77" bestFit="1" customWidth="1"/>
    <col min="12291" max="12291" width="10.7109375" style="77" bestFit="1" customWidth="1"/>
    <col min="12292" max="12292" width="11.5703125" style="77" bestFit="1" customWidth="1"/>
    <col min="12293" max="12293" width="5.28515625" style="77" bestFit="1" customWidth="1"/>
    <col min="12294" max="12294" width="13.42578125" style="77" bestFit="1" customWidth="1"/>
    <col min="12295" max="12295" width="9.140625" style="77"/>
    <col min="12296" max="12296" width="10.42578125" style="77" bestFit="1" customWidth="1"/>
    <col min="12297" max="12297" width="10.5703125" style="77" bestFit="1" customWidth="1"/>
    <col min="12298" max="12298" width="7.28515625" style="77" bestFit="1" customWidth="1"/>
    <col min="12299" max="12299" width="10.28515625" style="77" bestFit="1" customWidth="1"/>
    <col min="12300" max="12300" width="13.85546875" style="77" bestFit="1" customWidth="1"/>
    <col min="12301" max="12301" width="6.85546875" style="77" bestFit="1" customWidth="1"/>
    <col min="12302" max="12302" width="20" style="77" bestFit="1" customWidth="1"/>
    <col min="12303" max="12303" width="7" style="77" bestFit="1" customWidth="1"/>
    <col min="12304" max="12304" width="12.42578125" style="77" bestFit="1" customWidth="1"/>
    <col min="12305" max="12305" width="36.42578125" style="77" bestFit="1" customWidth="1"/>
    <col min="12306" max="12306" width="10.28515625" style="77" bestFit="1" customWidth="1"/>
    <col min="12307" max="12307" width="8.85546875" style="77" bestFit="1" customWidth="1"/>
    <col min="12308" max="12311" width="6.5703125" style="77" bestFit="1" customWidth="1"/>
    <col min="12312" max="12312" width="10.5703125" style="77" bestFit="1" customWidth="1"/>
    <col min="12313" max="12313" width="9.42578125" style="77" bestFit="1" customWidth="1"/>
    <col min="12314" max="12314" width="61.85546875" style="77" bestFit="1" customWidth="1"/>
    <col min="12315" max="12315" width="25" style="77" bestFit="1" customWidth="1"/>
    <col min="12316" max="12316" width="9.7109375" style="77" bestFit="1" customWidth="1"/>
    <col min="12317" max="12540" width="9.140625" style="77"/>
    <col min="12541" max="12541" width="0" style="77" hidden="1" customWidth="1"/>
    <col min="12542" max="12542" width="11" style="77" bestFit="1" customWidth="1"/>
    <col min="12543" max="12543" width="43.85546875" style="77" bestFit="1" customWidth="1"/>
    <col min="12544" max="12544" width="10.42578125" style="77" bestFit="1" customWidth="1"/>
    <col min="12545" max="12545" width="7" style="77" bestFit="1" customWidth="1"/>
    <col min="12546" max="12546" width="8.5703125" style="77" bestFit="1" customWidth="1"/>
    <col min="12547" max="12547" width="10.7109375" style="77" bestFit="1" customWidth="1"/>
    <col min="12548" max="12548" width="11.5703125" style="77" bestFit="1" customWidth="1"/>
    <col min="12549" max="12549" width="5.28515625" style="77" bestFit="1" customWidth="1"/>
    <col min="12550" max="12550" width="13.42578125" style="77" bestFit="1" customWidth="1"/>
    <col min="12551" max="12551" width="9.140625" style="77"/>
    <col min="12552" max="12552" width="10.42578125" style="77" bestFit="1" customWidth="1"/>
    <col min="12553" max="12553" width="10.5703125" style="77" bestFit="1" customWidth="1"/>
    <col min="12554" max="12554" width="7.28515625" style="77" bestFit="1" customWidth="1"/>
    <col min="12555" max="12555" width="10.28515625" style="77" bestFit="1" customWidth="1"/>
    <col min="12556" max="12556" width="13.85546875" style="77" bestFit="1" customWidth="1"/>
    <col min="12557" max="12557" width="6.85546875" style="77" bestFit="1" customWidth="1"/>
    <col min="12558" max="12558" width="20" style="77" bestFit="1" customWidth="1"/>
    <col min="12559" max="12559" width="7" style="77" bestFit="1" customWidth="1"/>
    <col min="12560" max="12560" width="12.42578125" style="77" bestFit="1" customWidth="1"/>
    <col min="12561" max="12561" width="36.42578125" style="77" bestFit="1" customWidth="1"/>
    <col min="12562" max="12562" width="10.28515625" style="77" bestFit="1" customWidth="1"/>
    <col min="12563" max="12563" width="8.85546875" style="77" bestFit="1" customWidth="1"/>
    <col min="12564" max="12567" width="6.5703125" style="77" bestFit="1" customWidth="1"/>
    <col min="12568" max="12568" width="10.5703125" style="77" bestFit="1" customWidth="1"/>
    <col min="12569" max="12569" width="9.42578125" style="77" bestFit="1" customWidth="1"/>
    <col min="12570" max="12570" width="61.85546875" style="77" bestFit="1" customWidth="1"/>
    <col min="12571" max="12571" width="25" style="77" bestFit="1" customWidth="1"/>
    <col min="12572" max="12572" width="9.7109375" style="77" bestFit="1" customWidth="1"/>
    <col min="12573" max="12796" width="9.140625" style="77"/>
    <col min="12797" max="12797" width="0" style="77" hidden="1" customWidth="1"/>
    <col min="12798" max="12798" width="11" style="77" bestFit="1" customWidth="1"/>
    <col min="12799" max="12799" width="43.85546875" style="77" bestFit="1" customWidth="1"/>
    <col min="12800" max="12800" width="10.42578125" style="77" bestFit="1" customWidth="1"/>
    <col min="12801" max="12801" width="7" style="77" bestFit="1" customWidth="1"/>
    <col min="12802" max="12802" width="8.5703125" style="77" bestFit="1" customWidth="1"/>
    <col min="12803" max="12803" width="10.7109375" style="77" bestFit="1" customWidth="1"/>
    <col min="12804" max="12804" width="11.5703125" style="77" bestFit="1" customWidth="1"/>
    <col min="12805" max="12805" width="5.28515625" style="77" bestFit="1" customWidth="1"/>
    <col min="12806" max="12806" width="13.42578125" style="77" bestFit="1" customWidth="1"/>
    <col min="12807" max="12807" width="9.140625" style="77"/>
    <col min="12808" max="12808" width="10.42578125" style="77" bestFit="1" customWidth="1"/>
    <col min="12809" max="12809" width="10.5703125" style="77" bestFit="1" customWidth="1"/>
    <col min="12810" max="12810" width="7.28515625" style="77" bestFit="1" customWidth="1"/>
    <col min="12811" max="12811" width="10.28515625" style="77" bestFit="1" customWidth="1"/>
    <col min="12812" max="12812" width="13.85546875" style="77" bestFit="1" customWidth="1"/>
    <col min="12813" max="12813" width="6.85546875" style="77" bestFit="1" customWidth="1"/>
    <col min="12814" max="12814" width="20" style="77" bestFit="1" customWidth="1"/>
    <col min="12815" max="12815" width="7" style="77" bestFit="1" customWidth="1"/>
    <col min="12816" max="12816" width="12.42578125" style="77" bestFit="1" customWidth="1"/>
    <col min="12817" max="12817" width="36.42578125" style="77" bestFit="1" customWidth="1"/>
    <col min="12818" max="12818" width="10.28515625" style="77" bestFit="1" customWidth="1"/>
    <col min="12819" max="12819" width="8.85546875" style="77" bestFit="1" customWidth="1"/>
    <col min="12820" max="12823" width="6.5703125" style="77" bestFit="1" customWidth="1"/>
    <col min="12824" max="12824" width="10.5703125" style="77" bestFit="1" customWidth="1"/>
    <col min="12825" max="12825" width="9.42578125" style="77" bestFit="1" customWidth="1"/>
    <col min="12826" max="12826" width="61.85546875" style="77" bestFit="1" customWidth="1"/>
    <col min="12827" max="12827" width="25" style="77" bestFit="1" customWidth="1"/>
    <col min="12828" max="12828" width="9.7109375" style="77" bestFit="1" customWidth="1"/>
    <col min="12829" max="13052" width="9.140625" style="77"/>
    <col min="13053" max="13053" width="0" style="77" hidden="1" customWidth="1"/>
    <col min="13054" max="13054" width="11" style="77" bestFit="1" customWidth="1"/>
    <col min="13055" max="13055" width="43.85546875" style="77" bestFit="1" customWidth="1"/>
    <col min="13056" max="13056" width="10.42578125" style="77" bestFit="1" customWidth="1"/>
    <col min="13057" max="13057" width="7" style="77" bestFit="1" customWidth="1"/>
    <col min="13058" max="13058" width="8.5703125" style="77" bestFit="1" customWidth="1"/>
    <col min="13059" max="13059" width="10.7109375" style="77" bestFit="1" customWidth="1"/>
    <col min="13060" max="13060" width="11.5703125" style="77" bestFit="1" customWidth="1"/>
    <col min="13061" max="13061" width="5.28515625" style="77" bestFit="1" customWidth="1"/>
    <col min="13062" max="13062" width="13.42578125" style="77" bestFit="1" customWidth="1"/>
    <col min="13063" max="13063" width="9.140625" style="77"/>
    <col min="13064" max="13064" width="10.42578125" style="77" bestFit="1" customWidth="1"/>
    <col min="13065" max="13065" width="10.5703125" style="77" bestFit="1" customWidth="1"/>
    <col min="13066" max="13066" width="7.28515625" style="77" bestFit="1" customWidth="1"/>
    <col min="13067" max="13067" width="10.28515625" style="77" bestFit="1" customWidth="1"/>
    <col min="13068" max="13068" width="13.85546875" style="77" bestFit="1" customWidth="1"/>
    <col min="13069" max="13069" width="6.85546875" style="77" bestFit="1" customWidth="1"/>
    <col min="13070" max="13070" width="20" style="77" bestFit="1" customWidth="1"/>
    <col min="13071" max="13071" width="7" style="77" bestFit="1" customWidth="1"/>
    <col min="13072" max="13072" width="12.42578125" style="77" bestFit="1" customWidth="1"/>
    <col min="13073" max="13073" width="36.42578125" style="77" bestFit="1" customWidth="1"/>
    <col min="13074" max="13074" width="10.28515625" style="77" bestFit="1" customWidth="1"/>
    <col min="13075" max="13075" width="8.85546875" style="77" bestFit="1" customWidth="1"/>
    <col min="13076" max="13079" width="6.5703125" style="77" bestFit="1" customWidth="1"/>
    <col min="13080" max="13080" width="10.5703125" style="77" bestFit="1" customWidth="1"/>
    <col min="13081" max="13081" width="9.42578125" style="77" bestFit="1" customWidth="1"/>
    <col min="13082" max="13082" width="61.85546875" style="77" bestFit="1" customWidth="1"/>
    <col min="13083" max="13083" width="25" style="77" bestFit="1" customWidth="1"/>
    <col min="13084" max="13084" width="9.7109375" style="77" bestFit="1" customWidth="1"/>
    <col min="13085" max="13308" width="9.140625" style="77"/>
    <col min="13309" max="13309" width="0" style="77" hidden="1" customWidth="1"/>
    <col min="13310" max="13310" width="11" style="77" bestFit="1" customWidth="1"/>
    <col min="13311" max="13311" width="43.85546875" style="77" bestFit="1" customWidth="1"/>
    <col min="13312" max="13312" width="10.42578125" style="77" bestFit="1" customWidth="1"/>
    <col min="13313" max="13313" width="7" style="77" bestFit="1" customWidth="1"/>
    <col min="13314" max="13314" width="8.5703125" style="77" bestFit="1" customWidth="1"/>
    <col min="13315" max="13315" width="10.7109375" style="77" bestFit="1" customWidth="1"/>
    <col min="13316" max="13316" width="11.5703125" style="77" bestFit="1" customWidth="1"/>
    <col min="13317" max="13317" width="5.28515625" style="77" bestFit="1" customWidth="1"/>
    <col min="13318" max="13318" width="13.42578125" style="77" bestFit="1" customWidth="1"/>
    <col min="13319" max="13319" width="9.140625" style="77"/>
    <col min="13320" max="13320" width="10.42578125" style="77" bestFit="1" customWidth="1"/>
    <col min="13321" max="13321" width="10.5703125" style="77" bestFit="1" customWidth="1"/>
    <col min="13322" max="13322" width="7.28515625" style="77" bestFit="1" customWidth="1"/>
    <col min="13323" max="13323" width="10.28515625" style="77" bestFit="1" customWidth="1"/>
    <col min="13324" max="13324" width="13.85546875" style="77" bestFit="1" customWidth="1"/>
    <col min="13325" max="13325" width="6.85546875" style="77" bestFit="1" customWidth="1"/>
    <col min="13326" max="13326" width="20" style="77" bestFit="1" customWidth="1"/>
    <col min="13327" max="13327" width="7" style="77" bestFit="1" customWidth="1"/>
    <col min="13328" max="13328" width="12.42578125" style="77" bestFit="1" customWidth="1"/>
    <col min="13329" max="13329" width="36.42578125" style="77" bestFit="1" customWidth="1"/>
    <col min="13330" max="13330" width="10.28515625" style="77" bestFit="1" customWidth="1"/>
    <col min="13331" max="13331" width="8.85546875" style="77" bestFit="1" customWidth="1"/>
    <col min="13332" max="13335" width="6.5703125" style="77" bestFit="1" customWidth="1"/>
    <col min="13336" max="13336" width="10.5703125" style="77" bestFit="1" customWidth="1"/>
    <col min="13337" max="13337" width="9.42578125" style="77" bestFit="1" customWidth="1"/>
    <col min="13338" max="13338" width="61.85546875" style="77" bestFit="1" customWidth="1"/>
    <col min="13339" max="13339" width="25" style="77" bestFit="1" customWidth="1"/>
    <col min="13340" max="13340" width="9.7109375" style="77" bestFit="1" customWidth="1"/>
    <col min="13341" max="13564" width="9.140625" style="77"/>
    <col min="13565" max="13565" width="0" style="77" hidden="1" customWidth="1"/>
    <col min="13566" max="13566" width="11" style="77" bestFit="1" customWidth="1"/>
    <col min="13567" max="13567" width="43.85546875" style="77" bestFit="1" customWidth="1"/>
    <col min="13568" max="13568" width="10.42578125" style="77" bestFit="1" customWidth="1"/>
    <col min="13569" max="13569" width="7" style="77" bestFit="1" customWidth="1"/>
    <col min="13570" max="13570" width="8.5703125" style="77" bestFit="1" customWidth="1"/>
    <col min="13571" max="13571" width="10.7109375" style="77" bestFit="1" customWidth="1"/>
    <col min="13572" max="13572" width="11.5703125" style="77" bestFit="1" customWidth="1"/>
    <col min="13573" max="13573" width="5.28515625" style="77" bestFit="1" customWidth="1"/>
    <col min="13574" max="13574" width="13.42578125" style="77" bestFit="1" customWidth="1"/>
    <col min="13575" max="13575" width="9.140625" style="77"/>
    <col min="13576" max="13576" width="10.42578125" style="77" bestFit="1" customWidth="1"/>
    <col min="13577" max="13577" width="10.5703125" style="77" bestFit="1" customWidth="1"/>
    <col min="13578" max="13578" width="7.28515625" style="77" bestFit="1" customWidth="1"/>
    <col min="13579" max="13579" width="10.28515625" style="77" bestFit="1" customWidth="1"/>
    <col min="13580" max="13580" width="13.85546875" style="77" bestFit="1" customWidth="1"/>
    <col min="13581" max="13581" width="6.85546875" style="77" bestFit="1" customWidth="1"/>
    <col min="13582" max="13582" width="20" style="77" bestFit="1" customWidth="1"/>
    <col min="13583" max="13583" width="7" style="77" bestFit="1" customWidth="1"/>
    <col min="13584" max="13584" width="12.42578125" style="77" bestFit="1" customWidth="1"/>
    <col min="13585" max="13585" width="36.42578125" style="77" bestFit="1" customWidth="1"/>
    <col min="13586" max="13586" width="10.28515625" style="77" bestFit="1" customWidth="1"/>
    <col min="13587" max="13587" width="8.85546875" style="77" bestFit="1" customWidth="1"/>
    <col min="13588" max="13591" width="6.5703125" style="77" bestFit="1" customWidth="1"/>
    <col min="13592" max="13592" width="10.5703125" style="77" bestFit="1" customWidth="1"/>
    <col min="13593" max="13593" width="9.42578125" style="77" bestFit="1" customWidth="1"/>
    <col min="13594" max="13594" width="61.85546875" style="77" bestFit="1" customWidth="1"/>
    <col min="13595" max="13595" width="25" style="77" bestFit="1" customWidth="1"/>
    <col min="13596" max="13596" width="9.7109375" style="77" bestFit="1" customWidth="1"/>
    <col min="13597" max="13820" width="9.140625" style="77"/>
    <col min="13821" max="13821" width="0" style="77" hidden="1" customWidth="1"/>
    <col min="13822" max="13822" width="11" style="77" bestFit="1" customWidth="1"/>
    <col min="13823" max="13823" width="43.85546875" style="77" bestFit="1" customWidth="1"/>
    <col min="13824" max="13824" width="10.42578125" style="77" bestFit="1" customWidth="1"/>
    <col min="13825" max="13825" width="7" style="77" bestFit="1" customWidth="1"/>
    <col min="13826" max="13826" width="8.5703125" style="77" bestFit="1" customWidth="1"/>
    <col min="13827" max="13827" width="10.7109375" style="77" bestFit="1" customWidth="1"/>
    <col min="13828" max="13828" width="11.5703125" style="77" bestFit="1" customWidth="1"/>
    <col min="13829" max="13829" width="5.28515625" style="77" bestFit="1" customWidth="1"/>
    <col min="13830" max="13830" width="13.42578125" style="77" bestFit="1" customWidth="1"/>
    <col min="13831" max="13831" width="9.140625" style="77"/>
    <col min="13832" max="13832" width="10.42578125" style="77" bestFit="1" customWidth="1"/>
    <col min="13833" max="13833" width="10.5703125" style="77" bestFit="1" customWidth="1"/>
    <col min="13834" max="13834" width="7.28515625" style="77" bestFit="1" customWidth="1"/>
    <col min="13835" max="13835" width="10.28515625" style="77" bestFit="1" customWidth="1"/>
    <col min="13836" max="13836" width="13.85546875" style="77" bestFit="1" customWidth="1"/>
    <col min="13837" max="13837" width="6.85546875" style="77" bestFit="1" customWidth="1"/>
    <col min="13838" max="13838" width="20" style="77" bestFit="1" customWidth="1"/>
    <col min="13839" max="13839" width="7" style="77" bestFit="1" customWidth="1"/>
    <col min="13840" max="13840" width="12.42578125" style="77" bestFit="1" customWidth="1"/>
    <col min="13841" max="13841" width="36.42578125" style="77" bestFit="1" customWidth="1"/>
    <col min="13842" max="13842" width="10.28515625" style="77" bestFit="1" customWidth="1"/>
    <col min="13843" max="13843" width="8.85546875" style="77" bestFit="1" customWidth="1"/>
    <col min="13844" max="13847" width="6.5703125" style="77" bestFit="1" customWidth="1"/>
    <col min="13848" max="13848" width="10.5703125" style="77" bestFit="1" customWidth="1"/>
    <col min="13849" max="13849" width="9.42578125" style="77" bestFit="1" customWidth="1"/>
    <col min="13850" max="13850" width="61.85546875" style="77" bestFit="1" customWidth="1"/>
    <col min="13851" max="13851" width="25" style="77" bestFit="1" customWidth="1"/>
    <col min="13852" max="13852" width="9.7109375" style="77" bestFit="1" customWidth="1"/>
    <col min="13853" max="14076" width="9.140625" style="77"/>
    <col min="14077" max="14077" width="0" style="77" hidden="1" customWidth="1"/>
    <col min="14078" max="14078" width="11" style="77" bestFit="1" customWidth="1"/>
    <col min="14079" max="14079" width="43.85546875" style="77" bestFit="1" customWidth="1"/>
    <col min="14080" max="14080" width="10.42578125" style="77" bestFit="1" customWidth="1"/>
    <col min="14081" max="14081" width="7" style="77" bestFit="1" customWidth="1"/>
    <col min="14082" max="14082" width="8.5703125" style="77" bestFit="1" customWidth="1"/>
    <col min="14083" max="14083" width="10.7109375" style="77" bestFit="1" customWidth="1"/>
    <col min="14084" max="14084" width="11.5703125" style="77" bestFit="1" customWidth="1"/>
    <col min="14085" max="14085" width="5.28515625" style="77" bestFit="1" customWidth="1"/>
    <col min="14086" max="14086" width="13.42578125" style="77" bestFit="1" customWidth="1"/>
    <col min="14087" max="14087" width="9.140625" style="77"/>
    <col min="14088" max="14088" width="10.42578125" style="77" bestFit="1" customWidth="1"/>
    <col min="14089" max="14089" width="10.5703125" style="77" bestFit="1" customWidth="1"/>
    <col min="14090" max="14090" width="7.28515625" style="77" bestFit="1" customWidth="1"/>
    <col min="14091" max="14091" width="10.28515625" style="77" bestFit="1" customWidth="1"/>
    <col min="14092" max="14092" width="13.85546875" style="77" bestFit="1" customWidth="1"/>
    <col min="14093" max="14093" width="6.85546875" style="77" bestFit="1" customWidth="1"/>
    <col min="14094" max="14094" width="20" style="77" bestFit="1" customWidth="1"/>
    <col min="14095" max="14095" width="7" style="77" bestFit="1" customWidth="1"/>
    <col min="14096" max="14096" width="12.42578125" style="77" bestFit="1" customWidth="1"/>
    <col min="14097" max="14097" width="36.42578125" style="77" bestFit="1" customWidth="1"/>
    <col min="14098" max="14098" width="10.28515625" style="77" bestFit="1" customWidth="1"/>
    <col min="14099" max="14099" width="8.85546875" style="77" bestFit="1" customWidth="1"/>
    <col min="14100" max="14103" width="6.5703125" style="77" bestFit="1" customWidth="1"/>
    <col min="14104" max="14104" width="10.5703125" style="77" bestFit="1" customWidth="1"/>
    <col min="14105" max="14105" width="9.42578125" style="77" bestFit="1" customWidth="1"/>
    <col min="14106" max="14106" width="61.85546875" style="77" bestFit="1" customWidth="1"/>
    <col min="14107" max="14107" width="25" style="77" bestFit="1" customWidth="1"/>
    <col min="14108" max="14108" width="9.7109375" style="77" bestFit="1" customWidth="1"/>
    <col min="14109" max="14332" width="9.140625" style="77"/>
    <col min="14333" max="14333" width="0" style="77" hidden="1" customWidth="1"/>
    <col min="14334" max="14334" width="11" style="77" bestFit="1" customWidth="1"/>
    <col min="14335" max="14335" width="43.85546875" style="77" bestFit="1" customWidth="1"/>
    <col min="14336" max="14336" width="10.42578125" style="77" bestFit="1" customWidth="1"/>
    <col min="14337" max="14337" width="7" style="77" bestFit="1" customWidth="1"/>
    <col min="14338" max="14338" width="8.5703125" style="77" bestFit="1" customWidth="1"/>
    <col min="14339" max="14339" width="10.7109375" style="77" bestFit="1" customWidth="1"/>
    <col min="14340" max="14340" width="11.5703125" style="77" bestFit="1" customWidth="1"/>
    <col min="14341" max="14341" width="5.28515625" style="77" bestFit="1" customWidth="1"/>
    <col min="14342" max="14342" width="13.42578125" style="77" bestFit="1" customWidth="1"/>
    <col min="14343" max="14343" width="9.140625" style="77"/>
    <col min="14344" max="14344" width="10.42578125" style="77" bestFit="1" customWidth="1"/>
    <col min="14345" max="14345" width="10.5703125" style="77" bestFit="1" customWidth="1"/>
    <col min="14346" max="14346" width="7.28515625" style="77" bestFit="1" customWidth="1"/>
    <col min="14347" max="14347" width="10.28515625" style="77" bestFit="1" customWidth="1"/>
    <col min="14348" max="14348" width="13.85546875" style="77" bestFit="1" customWidth="1"/>
    <col min="14349" max="14349" width="6.85546875" style="77" bestFit="1" customWidth="1"/>
    <col min="14350" max="14350" width="20" style="77" bestFit="1" customWidth="1"/>
    <col min="14351" max="14351" width="7" style="77" bestFit="1" customWidth="1"/>
    <col min="14352" max="14352" width="12.42578125" style="77" bestFit="1" customWidth="1"/>
    <col min="14353" max="14353" width="36.42578125" style="77" bestFit="1" customWidth="1"/>
    <col min="14354" max="14354" width="10.28515625" style="77" bestFit="1" customWidth="1"/>
    <col min="14355" max="14355" width="8.85546875" style="77" bestFit="1" customWidth="1"/>
    <col min="14356" max="14359" width="6.5703125" style="77" bestFit="1" customWidth="1"/>
    <col min="14360" max="14360" width="10.5703125" style="77" bestFit="1" customWidth="1"/>
    <col min="14361" max="14361" width="9.42578125" style="77" bestFit="1" customWidth="1"/>
    <col min="14362" max="14362" width="61.85546875" style="77" bestFit="1" customWidth="1"/>
    <col min="14363" max="14363" width="25" style="77" bestFit="1" customWidth="1"/>
    <col min="14364" max="14364" width="9.7109375" style="77" bestFit="1" customWidth="1"/>
    <col min="14365" max="14588" width="9.140625" style="77"/>
    <col min="14589" max="14589" width="0" style="77" hidden="1" customWidth="1"/>
    <col min="14590" max="14590" width="11" style="77" bestFit="1" customWidth="1"/>
    <col min="14591" max="14591" width="43.85546875" style="77" bestFit="1" customWidth="1"/>
    <col min="14592" max="14592" width="10.42578125" style="77" bestFit="1" customWidth="1"/>
    <col min="14593" max="14593" width="7" style="77" bestFit="1" customWidth="1"/>
    <col min="14594" max="14594" width="8.5703125" style="77" bestFit="1" customWidth="1"/>
    <col min="14595" max="14595" width="10.7109375" style="77" bestFit="1" customWidth="1"/>
    <col min="14596" max="14596" width="11.5703125" style="77" bestFit="1" customWidth="1"/>
    <col min="14597" max="14597" width="5.28515625" style="77" bestFit="1" customWidth="1"/>
    <col min="14598" max="14598" width="13.42578125" style="77" bestFit="1" customWidth="1"/>
    <col min="14599" max="14599" width="9.140625" style="77"/>
    <col min="14600" max="14600" width="10.42578125" style="77" bestFit="1" customWidth="1"/>
    <col min="14601" max="14601" width="10.5703125" style="77" bestFit="1" customWidth="1"/>
    <col min="14602" max="14602" width="7.28515625" style="77" bestFit="1" customWidth="1"/>
    <col min="14603" max="14603" width="10.28515625" style="77" bestFit="1" customWidth="1"/>
    <col min="14604" max="14604" width="13.85546875" style="77" bestFit="1" customWidth="1"/>
    <col min="14605" max="14605" width="6.85546875" style="77" bestFit="1" customWidth="1"/>
    <col min="14606" max="14606" width="20" style="77" bestFit="1" customWidth="1"/>
    <col min="14607" max="14607" width="7" style="77" bestFit="1" customWidth="1"/>
    <col min="14608" max="14608" width="12.42578125" style="77" bestFit="1" customWidth="1"/>
    <col min="14609" max="14609" width="36.42578125" style="77" bestFit="1" customWidth="1"/>
    <col min="14610" max="14610" width="10.28515625" style="77" bestFit="1" customWidth="1"/>
    <col min="14611" max="14611" width="8.85546875" style="77" bestFit="1" customWidth="1"/>
    <col min="14612" max="14615" width="6.5703125" style="77" bestFit="1" customWidth="1"/>
    <col min="14616" max="14616" width="10.5703125" style="77" bestFit="1" customWidth="1"/>
    <col min="14617" max="14617" width="9.42578125" style="77" bestFit="1" customWidth="1"/>
    <col min="14618" max="14618" width="61.85546875" style="77" bestFit="1" customWidth="1"/>
    <col min="14619" max="14619" width="25" style="77" bestFit="1" customWidth="1"/>
    <col min="14620" max="14620" width="9.7109375" style="77" bestFit="1" customWidth="1"/>
    <col min="14621" max="14844" width="9.140625" style="77"/>
    <col min="14845" max="14845" width="0" style="77" hidden="1" customWidth="1"/>
    <col min="14846" max="14846" width="11" style="77" bestFit="1" customWidth="1"/>
    <col min="14847" max="14847" width="43.85546875" style="77" bestFit="1" customWidth="1"/>
    <col min="14848" max="14848" width="10.42578125" style="77" bestFit="1" customWidth="1"/>
    <col min="14849" max="14849" width="7" style="77" bestFit="1" customWidth="1"/>
    <col min="14850" max="14850" width="8.5703125" style="77" bestFit="1" customWidth="1"/>
    <col min="14851" max="14851" width="10.7109375" style="77" bestFit="1" customWidth="1"/>
    <col min="14852" max="14852" width="11.5703125" style="77" bestFit="1" customWidth="1"/>
    <col min="14853" max="14853" width="5.28515625" style="77" bestFit="1" customWidth="1"/>
    <col min="14854" max="14854" width="13.42578125" style="77" bestFit="1" customWidth="1"/>
    <col min="14855" max="14855" width="9.140625" style="77"/>
    <col min="14856" max="14856" width="10.42578125" style="77" bestFit="1" customWidth="1"/>
    <col min="14857" max="14857" width="10.5703125" style="77" bestFit="1" customWidth="1"/>
    <col min="14858" max="14858" width="7.28515625" style="77" bestFit="1" customWidth="1"/>
    <col min="14859" max="14859" width="10.28515625" style="77" bestFit="1" customWidth="1"/>
    <col min="14860" max="14860" width="13.85546875" style="77" bestFit="1" customWidth="1"/>
    <col min="14861" max="14861" width="6.85546875" style="77" bestFit="1" customWidth="1"/>
    <col min="14862" max="14862" width="20" style="77" bestFit="1" customWidth="1"/>
    <col min="14863" max="14863" width="7" style="77" bestFit="1" customWidth="1"/>
    <col min="14864" max="14864" width="12.42578125" style="77" bestFit="1" customWidth="1"/>
    <col min="14865" max="14865" width="36.42578125" style="77" bestFit="1" customWidth="1"/>
    <col min="14866" max="14866" width="10.28515625" style="77" bestFit="1" customWidth="1"/>
    <col min="14867" max="14867" width="8.85546875" style="77" bestFit="1" customWidth="1"/>
    <col min="14868" max="14871" width="6.5703125" style="77" bestFit="1" customWidth="1"/>
    <col min="14872" max="14872" width="10.5703125" style="77" bestFit="1" customWidth="1"/>
    <col min="14873" max="14873" width="9.42578125" style="77" bestFit="1" customWidth="1"/>
    <col min="14874" max="14874" width="61.85546875" style="77" bestFit="1" customWidth="1"/>
    <col min="14875" max="14875" width="25" style="77" bestFit="1" customWidth="1"/>
    <col min="14876" max="14876" width="9.7109375" style="77" bestFit="1" customWidth="1"/>
    <col min="14877" max="15100" width="9.140625" style="77"/>
    <col min="15101" max="15101" width="0" style="77" hidden="1" customWidth="1"/>
    <col min="15102" max="15102" width="11" style="77" bestFit="1" customWidth="1"/>
    <col min="15103" max="15103" width="43.85546875" style="77" bestFit="1" customWidth="1"/>
    <col min="15104" max="15104" width="10.42578125" style="77" bestFit="1" customWidth="1"/>
    <col min="15105" max="15105" width="7" style="77" bestFit="1" customWidth="1"/>
    <col min="15106" max="15106" width="8.5703125" style="77" bestFit="1" customWidth="1"/>
    <col min="15107" max="15107" width="10.7109375" style="77" bestFit="1" customWidth="1"/>
    <col min="15108" max="15108" width="11.5703125" style="77" bestFit="1" customWidth="1"/>
    <col min="15109" max="15109" width="5.28515625" style="77" bestFit="1" customWidth="1"/>
    <col min="15110" max="15110" width="13.42578125" style="77" bestFit="1" customWidth="1"/>
    <col min="15111" max="15111" width="9.140625" style="77"/>
    <col min="15112" max="15112" width="10.42578125" style="77" bestFit="1" customWidth="1"/>
    <col min="15113" max="15113" width="10.5703125" style="77" bestFit="1" customWidth="1"/>
    <col min="15114" max="15114" width="7.28515625" style="77" bestFit="1" customWidth="1"/>
    <col min="15115" max="15115" width="10.28515625" style="77" bestFit="1" customWidth="1"/>
    <col min="15116" max="15116" width="13.85546875" style="77" bestFit="1" customWidth="1"/>
    <col min="15117" max="15117" width="6.85546875" style="77" bestFit="1" customWidth="1"/>
    <col min="15118" max="15118" width="20" style="77" bestFit="1" customWidth="1"/>
    <col min="15119" max="15119" width="7" style="77" bestFit="1" customWidth="1"/>
    <col min="15120" max="15120" width="12.42578125" style="77" bestFit="1" customWidth="1"/>
    <col min="15121" max="15121" width="36.42578125" style="77" bestFit="1" customWidth="1"/>
    <col min="15122" max="15122" width="10.28515625" style="77" bestFit="1" customWidth="1"/>
    <col min="15123" max="15123" width="8.85546875" style="77" bestFit="1" customWidth="1"/>
    <col min="15124" max="15127" width="6.5703125" style="77" bestFit="1" customWidth="1"/>
    <col min="15128" max="15128" width="10.5703125" style="77" bestFit="1" customWidth="1"/>
    <col min="15129" max="15129" width="9.42578125" style="77" bestFit="1" customWidth="1"/>
    <col min="15130" max="15130" width="61.85546875" style="77" bestFit="1" customWidth="1"/>
    <col min="15131" max="15131" width="25" style="77" bestFit="1" customWidth="1"/>
    <col min="15132" max="15132" width="9.7109375" style="77" bestFit="1" customWidth="1"/>
    <col min="15133" max="15356" width="9.140625" style="77"/>
    <col min="15357" max="15357" width="0" style="77" hidden="1" customWidth="1"/>
    <col min="15358" max="15358" width="11" style="77" bestFit="1" customWidth="1"/>
    <col min="15359" max="15359" width="43.85546875" style="77" bestFit="1" customWidth="1"/>
    <col min="15360" max="15360" width="10.42578125" style="77" bestFit="1" customWidth="1"/>
    <col min="15361" max="15361" width="7" style="77" bestFit="1" customWidth="1"/>
    <col min="15362" max="15362" width="8.5703125" style="77" bestFit="1" customWidth="1"/>
    <col min="15363" max="15363" width="10.7109375" style="77" bestFit="1" customWidth="1"/>
    <col min="15364" max="15364" width="11.5703125" style="77" bestFit="1" customWidth="1"/>
    <col min="15365" max="15365" width="5.28515625" style="77" bestFit="1" customWidth="1"/>
    <col min="15366" max="15366" width="13.42578125" style="77" bestFit="1" customWidth="1"/>
    <col min="15367" max="15367" width="9.140625" style="77"/>
    <col min="15368" max="15368" width="10.42578125" style="77" bestFit="1" customWidth="1"/>
    <col min="15369" max="15369" width="10.5703125" style="77" bestFit="1" customWidth="1"/>
    <col min="15370" max="15370" width="7.28515625" style="77" bestFit="1" customWidth="1"/>
    <col min="15371" max="15371" width="10.28515625" style="77" bestFit="1" customWidth="1"/>
    <col min="15372" max="15372" width="13.85546875" style="77" bestFit="1" customWidth="1"/>
    <col min="15373" max="15373" width="6.85546875" style="77" bestFit="1" customWidth="1"/>
    <col min="15374" max="15374" width="20" style="77" bestFit="1" customWidth="1"/>
    <col min="15375" max="15375" width="7" style="77" bestFit="1" customWidth="1"/>
    <col min="15376" max="15376" width="12.42578125" style="77" bestFit="1" customWidth="1"/>
    <col min="15377" max="15377" width="36.42578125" style="77" bestFit="1" customWidth="1"/>
    <col min="15378" max="15378" width="10.28515625" style="77" bestFit="1" customWidth="1"/>
    <col min="15379" max="15379" width="8.85546875" style="77" bestFit="1" customWidth="1"/>
    <col min="15380" max="15383" width="6.5703125" style="77" bestFit="1" customWidth="1"/>
    <col min="15384" max="15384" width="10.5703125" style="77" bestFit="1" customWidth="1"/>
    <col min="15385" max="15385" width="9.42578125" style="77" bestFit="1" customWidth="1"/>
    <col min="15386" max="15386" width="61.85546875" style="77" bestFit="1" customWidth="1"/>
    <col min="15387" max="15387" width="25" style="77" bestFit="1" customWidth="1"/>
    <col min="15388" max="15388" width="9.7109375" style="77" bestFit="1" customWidth="1"/>
    <col min="15389" max="15612" width="9.140625" style="77"/>
    <col min="15613" max="15613" width="0" style="77" hidden="1" customWidth="1"/>
    <col min="15614" max="15614" width="11" style="77" bestFit="1" customWidth="1"/>
    <col min="15615" max="15615" width="43.85546875" style="77" bestFit="1" customWidth="1"/>
    <col min="15616" max="15616" width="10.42578125" style="77" bestFit="1" customWidth="1"/>
    <col min="15617" max="15617" width="7" style="77" bestFit="1" customWidth="1"/>
    <col min="15618" max="15618" width="8.5703125" style="77" bestFit="1" customWidth="1"/>
    <col min="15619" max="15619" width="10.7109375" style="77" bestFit="1" customWidth="1"/>
    <col min="15620" max="15620" width="11.5703125" style="77" bestFit="1" customWidth="1"/>
    <col min="15621" max="15621" width="5.28515625" style="77" bestFit="1" customWidth="1"/>
    <col min="15622" max="15622" width="13.42578125" style="77" bestFit="1" customWidth="1"/>
    <col min="15623" max="15623" width="9.140625" style="77"/>
    <col min="15624" max="15624" width="10.42578125" style="77" bestFit="1" customWidth="1"/>
    <col min="15625" max="15625" width="10.5703125" style="77" bestFit="1" customWidth="1"/>
    <col min="15626" max="15626" width="7.28515625" style="77" bestFit="1" customWidth="1"/>
    <col min="15627" max="15627" width="10.28515625" style="77" bestFit="1" customWidth="1"/>
    <col min="15628" max="15628" width="13.85546875" style="77" bestFit="1" customWidth="1"/>
    <col min="15629" max="15629" width="6.85546875" style="77" bestFit="1" customWidth="1"/>
    <col min="15630" max="15630" width="20" style="77" bestFit="1" customWidth="1"/>
    <col min="15631" max="15631" width="7" style="77" bestFit="1" customWidth="1"/>
    <col min="15632" max="15632" width="12.42578125" style="77" bestFit="1" customWidth="1"/>
    <col min="15633" max="15633" width="36.42578125" style="77" bestFit="1" customWidth="1"/>
    <col min="15634" max="15634" width="10.28515625" style="77" bestFit="1" customWidth="1"/>
    <col min="15635" max="15635" width="8.85546875" style="77" bestFit="1" customWidth="1"/>
    <col min="15636" max="15639" width="6.5703125" style="77" bestFit="1" customWidth="1"/>
    <col min="15640" max="15640" width="10.5703125" style="77" bestFit="1" customWidth="1"/>
    <col min="15641" max="15641" width="9.42578125" style="77" bestFit="1" customWidth="1"/>
    <col min="15642" max="15642" width="61.85546875" style="77" bestFit="1" customWidth="1"/>
    <col min="15643" max="15643" width="25" style="77" bestFit="1" customWidth="1"/>
    <col min="15644" max="15644" width="9.7109375" style="77" bestFit="1" customWidth="1"/>
    <col min="15645" max="15868" width="9.140625" style="77"/>
    <col min="15869" max="15869" width="0" style="77" hidden="1" customWidth="1"/>
    <col min="15870" max="15870" width="11" style="77" bestFit="1" customWidth="1"/>
    <col min="15871" max="15871" width="43.85546875" style="77" bestFit="1" customWidth="1"/>
    <col min="15872" max="15872" width="10.42578125" style="77" bestFit="1" customWidth="1"/>
    <col min="15873" max="15873" width="7" style="77" bestFit="1" customWidth="1"/>
    <col min="15874" max="15874" width="8.5703125" style="77" bestFit="1" customWidth="1"/>
    <col min="15875" max="15875" width="10.7109375" style="77" bestFit="1" customWidth="1"/>
    <col min="15876" max="15876" width="11.5703125" style="77" bestFit="1" customWidth="1"/>
    <col min="15877" max="15877" width="5.28515625" style="77" bestFit="1" customWidth="1"/>
    <col min="15878" max="15878" width="13.42578125" style="77" bestFit="1" customWidth="1"/>
    <col min="15879" max="15879" width="9.140625" style="77"/>
    <col min="15880" max="15880" width="10.42578125" style="77" bestFit="1" customWidth="1"/>
    <col min="15881" max="15881" width="10.5703125" style="77" bestFit="1" customWidth="1"/>
    <col min="15882" max="15882" width="7.28515625" style="77" bestFit="1" customWidth="1"/>
    <col min="15883" max="15883" width="10.28515625" style="77" bestFit="1" customWidth="1"/>
    <col min="15884" max="15884" width="13.85546875" style="77" bestFit="1" customWidth="1"/>
    <col min="15885" max="15885" width="6.85546875" style="77" bestFit="1" customWidth="1"/>
    <col min="15886" max="15886" width="20" style="77" bestFit="1" customWidth="1"/>
    <col min="15887" max="15887" width="7" style="77" bestFit="1" customWidth="1"/>
    <col min="15888" max="15888" width="12.42578125" style="77" bestFit="1" customWidth="1"/>
    <col min="15889" max="15889" width="36.42578125" style="77" bestFit="1" customWidth="1"/>
    <col min="15890" max="15890" width="10.28515625" style="77" bestFit="1" customWidth="1"/>
    <col min="15891" max="15891" width="8.85546875" style="77" bestFit="1" customWidth="1"/>
    <col min="15892" max="15895" width="6.5703125" style="77" bestFit="1" customWidth="1"/>
    <col min="15896" max="15896" width="10.5703125" style="77" bestFit="1" customWidth="1"/>
    <col min="15897" max="15897" width="9.42578125" style="77" bestFit="1" customWidth="1"/>
    <col min="15898" max="15898" width="61.85546875" style="77" bestFit="1" customWidth="1"/>
    <col min="15899" max="15899" width="25" style="77" bestFit="1" customWidth="1"/>
    <col min="15900" max="15900" width="9.7109375" style="77" bestFit="1" customWidth="1"/>
    <col min="15901" max="16124" width="9.140625" style="77"/>
    <col min="16125" max="16125" width="0" style="77" hidden="1" customWidth="1"/>
    <col min="16126" max="16126" width="11" style="77" bestFit="1" customWidth="1"/>
    <col min="16127" max="16127" width="43.85546875" style="77" bestFit="1" customWidth="1"/>
    <col min="16128" max="16128" width="10.42578125" style="77" bestFit="1" customWidth="1"/>
    <col min="16129" max="16129" width="7" style="77" bestFit="1" customWidth="1"/>
    <col min="16130" max="16130" width="8.5703125" style="77" bestFit="1" customWidth="1"/>
    <col min="16131" max="16131" width="10.7109375" style="77" bestFit="1" customWidth="1"/>
    <col min="16132" max="16132" width="11.5703125" style="77" bestFit="1" customWidth="1"/>
    <col min="16133" max="16133" width="5.28515625" style="77" bestFit="1" customWidth="1"/>
    <col min="16134" max="16134" width="13.42578125" style="77" bestFit="1" customWidth="1"/>
    <col min="16135" max="16135" width="9.140625" style="77"/>
    <col min="16136" max="16136" width="10.42578125" style="77" bestFit="1" customWidth="1"/>
    <col min="16137" max="16137" width="10.5703125" style="77" bestFit="1" customWidth="1"/>
    <col min="16138" max="16138" width="7.28515625" style="77" bestFit="1" customWidth="1"/>
    <col min="16139" max="16139" width="10.28515625" style="77" bestFit="1" customWidth="1"/>
    <col min="16140" max="16140" width="13.85546875" style="77" bestFit="1" customWidth="1"/>
    <col min="16141" max="16141" width="6.85546875" style="77" bestFit="1" customWidth="1"/>
    <col min="16142" max="16142" width="20" style="77" bestFit="1" customWidth="1"/>
    <col min="16143" max="16143" width="7" style="77" bestFit="1" customWidth="1"/>
    <col min="16144" max="16144" width="12.42578125" style="77" bestFit="1" customWidth="1"/>
    <col min="16145" max="16145" width="36.42578125" style="77" bestFit="1" customWidth="1"/>
    <col min="16146" max="16146" width="10.28515625" style="77" bestFit="1" customWidth="1"/>
    <col min="16147" max="16147" width="8.85546875" style="77" bestFit="1" customWidth="1"/>
    <col min="16148" max="16151" width="6.5703125" style="77" bestFit="1" customWidth="1"/>
    <col min="16152" max="16152" width="10.5703125" style="77" bestFit="1" customWidth="1"/>
    <col min="16153" max="16153" width="9.42578125" style="77" bestFit="1" customWidth="1"/>
    <col min="16154" max="16154" width="61.85546875" style="77" bestFit="1" customWidth="1"/>
    <col min="16155" max="16155" width="25" style="77" bestFit="1" customWidth="1"/>
    <col min="16156" max="16156" width="9.7109375" style="77" bestFit="1" customWidth="1"/>
    <col min="16157" max="16384" width="9.140625" style="77"/>
  </cols>
  <sheetData>
    <row r="1" spans="1:20" x14ac:dyDescent="0.25">
      <c r="A1" s="80" t="s">
        <v>194</v>
      </c>
      <c r="B1" s="81" t="s">
        <v>798</v>
      </c>
      <c r="C1" s="82" t="s">
        <v>195</v>
      </c>
      <c r="D1" s="80" t="s">
        <v>196</v>
      </c>
      <c r="E1" s="80" t="s">
        <v>197</v>
      </c>
      <c r="F1" s="80" t="s">
        <v>198</v>
      </c>
      <c r="G1" s="80" t="s">
        <v>199</v>
      </c>
      <c r="H1" s="80" t="s">
        <v>200</v>
      </c>
      <c r="I1" s="80" t="s">
        <v>201</v>
      </c>
      <c r="J1" s="80" t="s">
        <v>202</v>
      </c>
      <c r="K1" s="82" t="s">
        <v>203</v>
      </c>
      <c r="L1" s="75" t="s">
        <v>195</v>
      </c>
      <c r="M1" s="75" t="s">
        <v>228</v>
      </c>
      <c r="N1" s="76" t="s">
        <v>229</v>
      </c>
      <c r="O1" s="76" t="s">
        <v>230</v>
      </c>
      <c r="P1" s="77" t="s">
        <v>231</v>
      </c>
      <c r="Q1" s="77" t="s">
        <v>233</v>
      </c>
      <c r="R1" s="77" t="s">
        <v>232</v>
      </c>
      <c r="S1" s="77" t="s">
        <v>234</v>
      </c>
      <c r="T1" s="77" t="s">
        <v>235</v>
      </c>
    </row>
    <row r="2" spans="1:20" ht="15" customHeight="1" x14ac:dyDescent="0.25">
      <c r="A2" s="75" t="s">
        <v>237</v>
      </c>
      <c r="B2" s="77" t="s">
        <v>238</v>
      </c>
      <c r="C2" s="230">
        <v>44228</v>
      </c>
      <c r="D2" s="75" t="s">
        <v>546</v>
      </c>
      <c r="E2" s="75" t="s">
        <v>549</v>
      </c>
      <c r="F2" s="75" t="s">
        <v>546</v>
      </c>
      <c r="G2" s="75">
        <v>0</v>
      </c>
      <c r="H2" s="75" t="s">
        <v>546</v>
      </c>
      <c r="I2" s="75" t="s">
        <v>590</v>
      </c>
      <c r="J2" s="75" t="s">
        <v>641</v>
      </c>
      <c r="K2" s="230">
        <v>42648</v>
      </c>
      <c r="L2" s="75">
        <f>COUNTIF($B$2:B2,B2)</f>
        <v>1</v>
      </c>
      <c r="M2" s="75">
        <f>COUNTIF($L$2:L2,4)</f>
        <v>0</v>
      </c>
      <c r="N2" s="76" t="str">
        <f>A2&amp;DAY(C2)</f>
        <v>Code 011</v>
      </c>
      <c r="O2" s="76" t="str">
        <f t="shared" ref="O2:O65" si="0">TRIM(SUBSTITUTE(SUBSTITUTE(D2,"+",""),"_",""))</f>
        <v/>
      </c>
      <c r="P2" s="75" t="str">
        <f t="shared" ref="P2:P65" si="1">TRIM(SUBSTITUTE(SUBSTITUTE(E2,"+",""),"_",""))</f>
        <v/>
      </c>
      <c r="Q2" s="77" t="str">
        <f t="shared" ref="Q2:Q65" si="2">IFERROR(IF(RIGHT(P2,2)&lt;RIGHT(O2,2),IF(P2&lt;O2,P2+2360-O2,P2-40-O2),IF(P2&lt;O2,P2+2400-O2,P2-O2)),"")</f>
        <v/>
      </c>
      <c r="R2" s="77" t="str">
        <f t="shared" ref="R2:R65" si="3">IFERROR(ROUNDDOWN(Q2/100,0),"")</f>
        <v/>
      </c>
      <c r="S2" s="77" t="str">
        <f>IF(O2="","",IF(OR(VALUE(LEFT(O2,2))&gt;IF(RIGHT(J2,1)="M",7,19),AND(OR(LEFT(O2,2)={"07","19"}),VALUE(RIGHT(O2,2))&gt;15)),TRUE,FALSE))</f>
        <v/>
      </c>
      <c r="T2" s="77" t="str">
        <f>IF(O2="","",IF(OR(VALUE(LEFT(O2,2))&gt;IF(RIGHT(J2,1)="M",7,19),AND(OR(LEFT(O2,2)={"07","19"}),VALUE(RIGHT(O2,2))&gt;5)),TRUE,FALSE))</f>
        <v/>
      </c>
    </row>
    <row r="3" spans="1:20" ht="15" customHeight="1" x14ac:dyDescent="0.25">
      <c r="A3" s="75" t="s">
        <v>237</v>
      </c>
      <c r="B3" s="77" t="s">
        <v>238</v>
      </c>
      <c r="C3" s="230">
        <v>44229</v>
      </c>
      <c r="D3" s="75" t="s">
        <v>710</v>
      </c>
      <c r="E3" s="75" t="s">
        <v>640</v>
      </c>
      <c r="F3" s="75" t="s">
        <v>546</v>
      </c>
      <c r="G3" s="75">
        <v>2</v>
      </c>
      <c r="H3" s="75" t="s">
        <v>546</v>
      </c>
      <c r="I3" s="75" t="s">
        <v>546</v>
      </c>
      <c r="J3" s="75" t="s">
        <v>641</v>
      </c>
      <c r="K3" s="230">
        <v>42648</v>
      </c>
      <c r="L3" s="75">
        <f>COUNTIF($B$2:B3,B3)</f>
        <v>2</v>
      </c>
      <c r="M3" s="75">
        <f>COUNTIF($L$2:L3,4)</f>
        <v>0</v>
      </c>
      <c r="N3" s="76" t="str">
        <f t="shared" ref="N3:N66" si="4">A3&amp;DAY(C3)</f>
        <v>Code 012</v>
      </c>
      <c r="O3" s="76" t="str">
        <f t="shared" si="0"/>
        <v>0636</v>
      </c>
      <c r="P3" s="75" t="str">
        <f t="shared" si="1"/>
        <v>1809</v>
      </c>
      <c r="Q3" s="77">
        <f t="shared" si="2"/>
        <v>1133</v>
      </c>
      <c r="R3" s="77">
        <f t="shared" si="3"/>
        <v>11</v>
      </c>
      <c r="S3" s="77" t="b">
        <f>IF(O3="","",IF(OR(VALUE(LEFT(O3,2))&gt;IF(RIGHT(J3,1)="M",7,19),AND(OR(LEFT(O3,2)={"07","19"}),VALUE(RIGHT(O3,2))&gt;15)),TRUE,FALSE))</f>
        <v>0</v>
      </c>
      <c r="T3" s="77" t="b">
        <f>IF(O3="","",IF(OR(VALUE(LEFT(O3,2))&gt;IF(RIGHT(J3,1)="M",7,19),AND(OR(LEFT(O3,2)={"07","19"}),VALUE(RIGHT(O3,2))&gt;5)),TRUE,FALSE))</f>
        <v>0</v>
      </c>
    </row>
    <row r="4" spans="1:20" ht="15" customHeight="1" x14ac:dyDescent="0.25">
      <c r="A4" s="75" t="s">
        <v>237</v>
      </c>
      <c r="B4" s="77" t="s">
        <v>238</v>
      </c>
      <c r="C4" s="230">
        <v>44230</v>
      </c>
      <c r="D4" s="75" t="s">
        <v>655</v>
      </c>
      <c r="E4" s="75" t="s">
        <v>723</v>
      </c>
      <c r="F4" s="75" t="s">
        <v>546</v>
      </c>
      <c r="G4" s="75">
        <v>2</v>
      </c>
      <c r="H4" s="75" t="s">
        <v>546</v>
      </c>
      <c r="I4" s="75" t="s">
        <v>546</v>
      </c>
      <c r="J4" s="75" t="s">
        <v>641</v>
      </c>
      <c r="K4" s="230">
        <v>42648</v>
      </c>
      <c r="L4" s="75">
        <f>COUNTIF($B$2:B4,B4)</f>
        <v>3</v>
      </c>
      <c r="M4" s="75">
        <f>COUNTIF($L$2:L4,4)</f>
        <v>0</v>
      </c>
      <c r="N4" s="76" t="str">
        <f t="shared" si="4"/>
        <v>Code 013</v>
      </c>
      <c r="O4" s="76" t="str">
        <f t="shared" si="0"/>
        <v>0638</v>
      </c>
      <c r="P4" s="75" t="str">
        <f t="shared" si="1"/>
        <v>1810</v>
      </c>
      <c r="Q4" s="77">
        <f t="shared" si="2"/>
        <v>1132</v>
      </c>
      <c r="R4" s="77">
        <f t="shared" si="3"/>
        <v>11</v>
      </c>
      <c r="S4" s="77" t="b">
        <f>IF(O4="","",IF(OR(VALUE(LEFT(O4,2))&gt;IF(RIGHT(J4,1)="M",7,19),AND(OR(LEFT(O4,2)={"07","19"}),VALUE(RIGHT(O4,2))&gt;15)),TRUE,FALSE))</f>
        <v>0</v>
      </c>
      <c r="T4" s="77" t="b">
        <f>IF(O4="","",IF(OR(VALUE(LEFT(O4,2))&gt;IF(RIGHT(J4,1)="M",7,19),AND(OR(LEFT(O4,2)={"07","19"}),VALUE(RIGHT(O4,2))&gt;5)),TRUE,FALSE))</f>
        <v>0</v>
      </c>
    </row>
    <row r="5" spans="1:20" ht="15" customHeight="1" x14ac:dyDescent="0.25">
      <c r="A5" s="75" t="s">
        <v>237</v>
      </c>
      <c r="B5" s="77" t="s">
        <v>238</v>
      </c>
      <c r="C5" s="230">
        <v>44231</v>
      </c>
      <c r="D5" s="75" t="s">
        <v>710</v>
      </c>
      <c r="E5" s="75" t="s">
        <v>730</v>
      </c>
      <c r="F5" s="75" t="s">
        <v>546</v>
      </c>
      <c r="G5" s="75">
        <v>2</v>
      </c>
      <c r="H5" s="75" t="s">
        <v>546</v>
      </c>
      <c r="I5" s="75" t="s">
        <v>546</v>
      </c>
      <c r="J5" s="75" t="s">
        <v>641</v>
      </c>
      <c r="K5" s="230">
        <v>42648</v>
      </c>
      <c r="L5" s="75">
        <f>COUNTIF($B$2:B5,B5)</f>
        <v>4</v>
      </c>
      <c r="M5" s="75">
        <f>COUNTIF($L$2:L5,4)</f>
        <v>1</v>
      </c>
      <c r="N5" s="76" t="str">
        <f t="shared" si="4"/>
        <v>Code 014</v>
      </c>
      <c r="O5" s="76" t="str">
        <f t="shared" si="0"/>
        <v>0636</v>
      </c>
      <c r="P5" s="75" t="str">
        <f t="shared" si="1"/>
        <v>1813</v>
      </c>
      <c r="Q5" s="77">
        <f t="shared" si="2"/>
        <v>1137</v>
      </c>
      <c r="R5" s="77">
        <f t="shared" si="3"/>
        <v>11</v>
      </c>
      <c r="S5" s="77" t="b">
        <f>IF(O5="","",IF(OR(VALUE(LEFT(O5,2))&gt;IF(RIGHT(J5,1)="M",7,19),AND(OR(LEFT(O5,2)={"07","19"}),VALUE(RIGHT(O5,2))&gt;15)),TRUE,FALSE))</f>
        <v>0</v>
      </c>
      <c r="T5" s="77" t="b">
        <f>IF(O5="","",IF(OR(VALUE(LEFT(O5,2))&gt;IF(RIGHT(J5,1)="M",7,19),AND(OR(LEFT(O5,2)={"07","19"}),VALUE(RIGHT(O5,2))&gt;5)),TRUE,FALSE))</f>
        <v>0</v>
      </c>
    </row>
    <row r="6" spans="1:20" ht="15" customHeight="1" x14ac:dyDescent="0.25">
      <c r="A6" s="75" t="s">
        <v>237</v>
      </c>
      <c r="B6" s="77" t="s">
        <v>238</v>
      </c>
      <c r="C6" s="230">
        <v>44232</v>
      </c>
      <c r="D6" s="75" t="s">
        <v>613</v>
      </c>
      <c r="E6" s="75" t="s">
        <v>686</v>
      </c>
      <c r="F6" s="75" t="s">
        <v>546</v>
      </c>
      <c r="G6" s="75">
        <v>2</v>
      </c>
      <c r="H6" s="75" t="s">
        <v>546</v>
      </c>
      <c r="I6" s="75" t="s">
        <v>546</v>
      </c>
      <c r="J6" s="75" t="s">
        <v>641</v>
      </c>
      <c r="K6" s="230">
        <v>42648</v>
      </c>
      <c r="L6" s="75">
        <f>COUNTIF($B$2:B6,B6)</f>
        <v>5</v>
      </c>
      <c r="M6" s="75">
        <f>COUNTIF($L$2:L6,4)</f>
        <v>1</v>
      </c>
      <c r="N6" s="76" t="str">
        <f t="shared" si="4"/>
        <v>Code 015</v>
      </c>
      <c r="O6" s="76" t="str">
        <f t="shared" si="0"/>
        <v>0637</v>
      </c>
      <c r="P6" s="75" t="str">
        <f t="shared" si="1"/>
        <v>1808</v>
      </c>
      <c r="Q6" s="77">
        <f t="shared" si="2"/>
        <v>1131</v>
      </c>
      <c r="R6" s="77">
        <f t="shared" si="3"/>
        <v>11</v>
      </c>
      <c r="S6" s="77" t="b">
        <f>IF(O6="","",IF(OR(VALUE(LEFT(O6,2))&gt;IF(RIGHT(J6,1)="M",7,19),AND(OR(LEFT(O6,2)={"07","19"}),VALUE(RIGHT(O6,2))&gt;15)),TRUE,FALSE))</f>
        <v>0</v>
      </c>
      <c r="T6" s="77" t="b">
        <f>IF(O6="","",IF(OR(VALUE(LEFT(O6,2))&gt;IF(RIGHT(J6,1)="M",7,19),AND(OR(LEFT(O6,2)={"07","19"}),VALUE(RIGHT(O6,2))&gt;5)),TRUE,FALSE))</f>
        <v>0</v>
      </c>
    </row>
    <row r="7" spans="1:20" ht="15" customHeight="1" x14ac:dyDescent="0.25">
      <c r="A7" s="75" t="s">
        <v>237</v>
      </c>
      <c r="B7" s="77" t="s">
        <v>238</v>
      </c>
      <c r="C7" s="230">
        <v>44233</v>
      </c>
      <c r="D7" s="75" t="s">
        <v>547</v>
      </c>
      <c r="E7" s="75" t="s">
        <v>697</v>
      </c>
      <c r="F7" s="75" t="s">
        <v>546</v>
      </c>
      <c r="G7" s="75">
        <v>2</v>
      </c>
      <c r="H7" s="75" t="s">
        <v>546</v>
      </c>
      <c r="I7" s="75" t="s">
        <v>546</v>
      </c>
      <c r="J7" s="75" t="s">
        <v>641</v>
      </c>
      <c r="K7" s="230">
        <v>42648</v>
      </c>
      <c r="L7" s="75">
        <f>COUNTIF($B$2:B7,B7)</f>
        <v>6</v>
      </c>
      <c r="M7" s="75">
        <f>COUNTIF($L$2:L7,4)</f>
        <v>1</v>
      </c>
      <c r="N7" s="76" t="str">
        <f t="shared" si="4"/>
        <v>Code 016</v>
      </c>
      <c r="O7" s="76" t="str">
        <f t="shared" si="0"/>
        <v>0639</v>
      </c>
      <c r="P7" s="75" t="str">
        <f t="shared" si="1"/>
        <v>1816</v>
      </c>
      <c r="Q7" s="77">
        <f t="shared" si="2"/>
        <v>1137</v>
      </c>
      <c r="R7" s="77">
        <f t="shared" si="3"/>
        <v>11</v>
      </c>
      <c r="S7" s="77" t="b">
        <f>IF(O7="","",IF(OR(VALUE(LEFT(O7,2))&gt;IF(RIGHT(J7,1)="M",7,19),AND(OR(LEFT(O7,2)={"07","19"}),VALUE(RIGHT(O7,2))&gt;15)),TRUE,FALSE))</f>
        <v>0</v>
      </c>
      <c r="T7" s="77" t="b">
        <f>IF(O7="","",IF(OR(VALUE(LEFT(O7,2))&gt;IF(RIGHT(J7,1)="M",7,19),AND(OR(LEFT(O7,2)={"07","19"}),VALUE(RIGHT(O7,2))&gt;5)),TRUE,FALSE))</f>
        <v>0</v>
      </c>
    </row>
    <row r="8" spans="1:20" ht="15" customHeight="1" x14ac:dyDescent="0.25">
      <c r="A8" s="75" t="s">
        <v>237</v>
      </c>
      <c r="B8" s="77" t="s">
        <v>238</v>
      </c>
      <c r="C8" s="230">
        <v>44234</v>
      </c>
      <c r="D8" s="75" t="s">
        <v>546</v>
      </c>
      <c r="E8" s="75" t="s">
        <v>549</v>
      </c>
      <c r="F8" s="75" t="s">
        <v>546</v>
      </c>
      <c r="G8" s="75">
        <v>0</v>
      </c>
      <c r="H8" s="75" t="s">
        <v>546</v>
      </c>
      <c r="I8" s="75" t="s">
        <v>546</v>
      </c>
      <c r="J8" s="75" t="s">
        <v>646</v>
      </c>
      <c r="K8" s="230">
        <v>42648</v>
      </c>
      <c r="L8" s="75">
        <f>COUNTIF($B$2:B8,B8)</f>
        <v>7</v>
      </c>
      <c r="M8" s="75">
        <f>COUNTIF($L$2:L8,4)</f>
        <v>1</v>
      </c>
      <c r="N8" s="76" t="str">
        <f t="shared" si="4"/>
        <v>Code 017</v>
      </c>
      <c r="O8" s="76" t="str">
        <f t="shared" si="0"/>
        <v/>
      </c>
      <c r="P8" s="75" t="str">
        <f t="shared" si="1"/>
        <v/>
      </c>
      <c r="Q8" s="77" t="str">
        <f t="shared" si="2"/>
        <v/>
      </c>
      <c r="R8" s="77" t="str">
        <f t="shared" si="3"/>
        <v/>
      </c>
      <c r="S8" s="77" t="str">
        <f>IF(O8="","",IF(OR(VALUE(LEFT(O8,2))&gt;IF(RIGHT(J8,1)="M",7,19),AND(OR(LEFT(O8,2)={"07","19"}),VALUE(RIGHT(O8,2))&gt;15)),TRUE,FALSE))</f>
        <v/>
      </c>
      <c r="T8" s="77" t="str">
        <f>IF(O8="","",IF(OR(VALUE(LEFT(O8,2))&gt;IF(RIGHT(J8,1)="M",7,19),AND(OR(LEFT(O8,2)={"07","19"}),VALUE(RIGHT(O8,2))&gt;5)),TRUE,FALSE))</f>
        <v/>
      </c>
    </row>
    <row r="9" spans="1:20" s="78" customFormat="1" ht="15" customHeight="1" x14ac:dyDescent="0.25">
      <c r="A9" s="231" t="s">
        <v>237</v>
      </c>
      <c r="B9" s="78" t="s">
        <v>238</v>
      </c>
      <c r="C9" s="232">
        <v>44235</v>
      </c>
      <c r="D9" s="231" t="s">
        <v>656</v>
      </c>
      <c r="E9" s="231" t="s">
        <v>554</v>
      </c>
      <c r="F9" s="231" t="s">
        <v>546</v>
      </c>
      <c r="G9" s="231">
        <v>3</v>
      </c>
      <c r="H9" s="231" t="s">
        <v>546</v>
      </c>
      <c r="I9" s="231" t="s">
        <v>546</v>
      </c>
      <c r="J9" s="231" t="s">
        <v>562</v>
      </c>
      <c r="K9" s="232">
        <v>42648</v>
      </c>
      <c r="L9" s="75">
        <f>COUNTIF($B$2:B9,B9)</f>
        <v>8</v>
      </c>
      <c r="M9" s="75">
        <f>COUNTIF($L$2:L9,4)</f>
        <v>1</v>
      </c>
      <c r="N9" s="76" t="str">
        <f t="shared" si="4"/>
        <v>Code 018</v>
      </c>
      <c r="O9" s="76" t="str">
        <f t="shared" si="0"/>
        <v>0635</v>
      </c>
      <c r="P9" s="75" t="str">
        <f t="shared" si="1"/>
        <v>1903</v>
      </c>
      <c r="Q9" s="77">
        <f t="shared" si="2"/>
        <v>1228</v>
      </c>
      <c r="R9" s="77">
        <f t="shared" si="3"/>
        <v>12</v>
      </c>
      <c r="S9" s="77" t="b">
        <f>IF(O9="","",IF(OR(VALUE(LEFT(O9,2))&gt;IF(RIGHT(J9,1)="M",7,19),AND(OR(LEFT(O9,2)={"07","19"}),VALUE(RIGHT(O9,2))&gt;15)),TRUE,FALSE))</f>
        <v>0</v>
      </c>
      <c r="T9" s="77" t="b">
        <f>IF(O9="","",IF(OR(VALUE(LEFT(O9,2))&gt;IF(RIGHT(J9,1)="M",7,19),AND(OR(LEFT(O9,2)={"07","19"}),VALUE(RIGHT(O9,2))&gt;5)),TRUE,FALSE))</f>
        <v>0</v>
      </c>
    </row>
    <row r="10" spans="1:20" s="78" customFormat="1" ht="15" customHeight="1" x14ac:dyDescent="0.25">
      <c r="A10" s="231" t="s">
        <v>237</v>
      </c>
      <c r="B10" s="78" t="s">
        <v>238</v>
      </c>
      <c r="C10" s="232">
        <v>44236</v>
      </c>
      <c r="D10" s="231" t="s">
        <v>656</v>
      </c>
      <c r="E10" s="231" t="s">
        <v>660</v>
      </c>
      <c r="F10" s="231" t="s">
        <v>546</v>
      </c>
      <c r="G10" s="231">
        <v>3</v>
      </c>
      <c r="H10" s="231" t="s">
        <v>546</v>
      </c>
      <c r="I10" s="231" t="s">
        <v>546</v>
      </c>
      <c r="J10" s="231" t="s">
        <v>562</v>
      </c>
      <c r="K10" s="232">
        <v>42648</v>
      </c>
      <c r="L10" s="75">
        <f>COUNTIF($B$2:B10,B10)</f>
        <v>9</v>
      </c>
      <c r="M10" s="75">
        <f>COUNTIF($L$2:L10,4)</f>
        <v>1</v>
      </c>
      <c r="N10" s="76" t="str">
        <f t="shared" si="4"/>
        <v>Code 019</v>
      </c>
      <c r="O10" s="76" t="str">
        <f t="shared" si="0"/>
        <v>0635</v>
      </c>
      <c r="P10" s="75" t="str">
        <f t="shared" si="1"/>
        <v>1902</v>
      </c>
      <c r="Q10" s="77">
        <f t="shared" si="2"/>
        <v>1227</v>
      </c>
      <c r="R10" s="77">
        <f t="shared" si="3"/>
        <v>12</v>
      </c>
      <c r="S10" s="77" t="b">
        <f>IF(O10="","",IF(OR(VALUE(LEFT(O10,2))&gt;IF(RIGHT(J10,1)="M",7,19),AND(OR(LEFT(O10,2)={"07","19"}),VALUE(RIGHT(O10,2))&gt;15)),TRUE,FALSE))</f>
        <v>0</v>
      </c>
      <c r="T10" s="77" t="b">
        <f>IF(O10="","",IF(OR(VALUE(LEFT(O10,2))&gt;IF(RIGHT(J10,1)="M",7,19),AND(OR(LEFT(O10,2)={"07","19"}),VALUE(RIGHT(O10,2))&gt;5)),TRUE,FALSE))</f>
        <v>0</v>
      </c>
    </row>
    <row r="11" spans="1:20" s="78" customFormat="1" ht="15" customHeight="1" x14ac:dyDescent="0.25">
      <c r="A11" s="231" t="s">
        <v>237</v>
      </c>
      <c r="B11" s="78" t="s">
        <v>238</v>
      </c>
      <c r="C11" s="232">
        <v>44237</v>
      </c>
      <c r="D11" s="231" t="s">
        <v>655</v>
      </c>
      <c r="E11" s="231" t="s">
        <v>551</v>
      </c>
      <c r="F11" s="231" t="s">
        <v>546</v>
      </c>
      <c r="G11" s="231">
        <v>3</v>
      </c>
      <c r="H11" s="231" t="s">
        <v>546</v>
      </c>
      <c r="I11" s="231" t="s">
        <v>546</v>
      </c>
      <c r="J11" s="231" t="s">
        <v>562</v>
      </c>
      <c r="K11" s="232">
        <v>42648</v>
      </c>
      <c r="L11" s="75">
        <f>COUNTIF($B$2:B11,B11)</f>
        <v>10</v>
      </c>
      <c r="M11" s="75">
        <f>COUNTIF($L$2:L11,4)</f>
        <v>1</v>
      </c>
      <c r="N11" s="76" t="str">
        <f t="shared" si="4"/>
        <v>Code 0110</v>
      </c>
      <c r="O11" s="76" t="str">
        <f t="shared" si="0"/>
        <v>0638</v>
      </c>
      <c r="P11" s="75" t="str">
        <f t="shared" si="1"/>
        <v>1907</v>
      </c>
      <c r="Q11" s="77">
        <f t="shared" si="2"/>
        <v>1229</v>
      </c>
      <c r="R11" s="77">
        <f t="shared" si="3"/>
        <v>12</v>
      </c>
      <c r="S11" s="77" t="b">
        <f>IF(O11="","",IF(OR(VALUE(LEFT(O11,2))&gt;IF(RIGHT(J11,1)="M",7,19),AND(OR(LEFT(O11,2)={"07","19"}),VALUE(RIGHT(O11,2))&gt;15)),TRUE,FALSE))</f>
        <v>0</v>
      </c>
      <c r="T11" s="77" t="b">
        <f>IF(O11="","",IF(OR(VALUE(LEFT(O11,2))&gt;IF(RIGHT(J11,1)="M",7,19),AND(OR(LEFT(O11,2)={"07","19"}),VALUE(RIGHT(O11,2))&gt;5)),TRUE,FALSE))</f>
        <v>0</v>
      </c>
    </row>
    <row r="12" spans="1:20" s="78" customFormat="1" ht="15" customHeight="1" x14ac:dyDescent="0.25">
      <c r="A12" s="231" t="s">
        <v>237</v>
      </c>
      <c r="B12" s="78" t="s">
        <v>238</v>
      </c>
      <c r="C12" s="232">
        <v>44238</v>
      </c>
      <c r="D12" s="231" t="s">
        <v>655</v>
      </c>
      <c r="E12" s="231" t="s">
        <v>595</v>
      </c>
      <c r="F12" s="231" t="s">
        <v>546</v>
      </c>
      <c r="G12" s="231">
        <v>3</v>
      </c>
      <c r="H12" s="231" t="s">
        <v>546</v>
      </c>
      <c r="I12" s="231" t="s">
        <v>546</v>
      </c>
      <c r="J12" s="231" t="s">
        <v>562</v>
      </c>
      <c r="K12" s="232">
        <v>42648</v>
      </c>
      <c r="L12" s="75">
        <f>COUNTIF($B$2:B12,B12)</f>
        <v>11</v>
      </c>
      <c r="M12" s="75">
        <f>COUNTIF($L$2:L12,4)</f>
        <v>1</v>
      </c>
      <c r="N12" s="76" t="str">
        <f t="shared" si="4"/>
        <v>Code 0111</v>
      </c>
      <c r="O12" s="76" t="str">
        <f t="shared" si="0"/>
        <v>0638</v>
      </c>
      <c r="P12" s="75" t="str">
        <f t="shared" si="1"/>
        <v>1911</v>
      </c>
      <c r="Q12" s="77">
        <f t="shared" si="2"/>
        <v>1233</v>
      </c>
      <c r="R12" s="77">
        <f t="shared" si="3"/>
        <v>12</v>
      </c>
      <c r="S12" s="77" t="b">
        <f>IF(O12="","",IF(OR(VALUE(LEFT(O12,2))&gt;IF(RIGHT(J12,1)="M",7,19),AND(OR(LEFT(O12,2)={"07","19"}),VALUE(RIGHT(O12,2))&gt;15)),TRUE,FALSE))</f>
        <v>0</v>
      </c>
      <c r="T12" s="77" t="b">
        <f>IF(O12="","",IF(OR(VALUE(LEFT(O12,2))&gt;IF(RIGHT(J12,1)="M",7,19),AND(OR(LEFT(O12,2)={"07","19"}),VALUE(RIGHT(O12,2))&gt;5)),TRUE,FALSE))</f>
        <v>0</v>
      </c>
    </row>
    <row r="13" spans="1:20" ht="15" customHeight="1" x14ac:dyDescent="0.25">
      <c r="A13" s="75" t="s">
        <v>237</v>
      </c>
      <c r="B13" s="77" t="s">
        <v>238</v>
      </c>
      <c r="C13" s="230">
        <v>44239</v>
      </c>
      <c r="D13" s="75" t="s">
        <v>546</v>
      </c>
      <c r="E13" s="75" t="s">
        <v>549</v>
      </c>
      <c r="F13" s="75" t="s">
        <v>546</v>
      </c>
      <c r="G13" s="75">
        <v>0</v>
      </c>
      <c r="H13" s="75" t="s">
        <v>546</v>
      </c>
      <c r="I13" s="75" t="s">
        <v>546</v>
      </c>
      <c r="J13" s="75" t="s">
        <v>738</v>
      </c>
      <c r="K13" s="230">
        <v>42648</v>
      </c>
      <c r="L13" s="75">
        <f>COUNTIF($B$2:B13,B13)</f>
        <v>12</v>
      </c>
      <c r="M13" s="75">
        <f>COUNTIF($L$2:L13,4)</f>
        <v>1</v>
      </c>
      <c r="N13" s="76" t="str">
        <f t="shared" si="4"/>
        <v>Code 0112</v>
      </c>
      <c r="O13" s="76" t="str">
        <f t="shared" si="0"/>
        <v/>
      </c>
      <c r="P13" s="75" t="str">
        <f t="shared" si="1"/>
        <v/>
      </c>
      <c r="Q13" s="77" t="str">
        <f t="shared" si="2"/>
        <v/>
      </c>
      <c r="R13" s="77" t="str">
        <f t="shared" si="3"/>
        <v/>
      </c>
      <c r="S13" s="77" t="str">
        <f>IF(O13="","",IF(OR(VALUE(LEFT(O13,2))&gt;IF(RIGHT(J13,1)="M",7,19),AND(OR(LEFT(O13,2)={"07","19"}),VALUE(RIGHT(O13,2))&gt;15)),TRUE,FALSE))</f>
        <v/>
      </c>
      <c r="T13" s="77" t="str">
        <f>IF(O13="","",IF(OR(VALUE(LEFT(O13,2))&gt;IF(RIGHT(J13,1)="M",7,19),AND(OR(LEFT(O13,2)={"07","19"}),VALUE(RIGHT(O13,2))&gt;5)),TRUE,FALSE))</f>
        <v/>
      </c>
    </row>
    <row r="14" spans="1:20" ht="15" customHeight="1" x14ac:dyDescent="0.25">
      <c r="A14" s="75" t="s">
        <v>237</v>
      </c>
      <c r="B14" s="77" t="s">
        <v>238</v>
      </c>
      <c r="C14" s="230">
        <v>44240</v>
      </c>
      <c r="D14" s="75" t="s">
        <v>546</v>
      </c>
      <c r="E14" s="75" t="s">
        <v>549</v>
      </c>
      <c r="F14" s="75" t="s">
        <v>546</v>
      </c>
      <c r="G14" s="75">
        <v>0</v>
      </c>
      <c r="H14" s="75" t="s">
        <v>546</v>
      </c>
      <c r="I14" s="75" t="s">
        <v>546</v>
      </c>
      <c r="J14" s="75" t="s">
        <v>738</v>
      </c>
      <c r="K14" s="230">
        <v>42648</v>
      </c>
      <c r="L14" s="75">
        <f>COUNTIF($B$2:B14,B14)</f>
        <v>13</v>
      </c>
      <c r="M14" s="75">
        <f>COUNTIF($L$2:L14,4)</f>
        <v>1</v>
      </c>
      <c r="N14" s="76" t="str">
        <f t="shared" si="4"/>
        <v>Code 0113</v>
      </c>
      <c r="O14" s="76" t="str">
        <f t="shared" si="0"/>
        <v/>
      </c>
      <c r="P14" s="75" t="str">
        <f t="shared" si="1"/>
        <v/>
      </c>
      <c r="Q14" s="77" t="str">
        <f t="shared" si="2"/>
        <v/>
      </c>
      <c r="R14" s="77" t="str">
        <f t="shared" si="3"/>
        <v/>
      </c>
      <c r="S14" s="77" t="str">
        <f>IF(O14="","",IF(OR(VALUE(LEFT(O14,2))&gt;IF(RIGHT(J14,1)="M",7,19),AND(OR(LEFT(O14,2)={"07","19"}),VALUE(RIGHT(O14,2))&gt;15)),TRUE,FALSE))</f>
        <v/>
      </c>
      <c r="T14" s="77" t="str">
        <f>IF(O14="","",IF(OR(VALUE(LEFT(O14,2))&gt;IF(RIGHT(J14,1)="M",7,19),AND(OR(LEFT(O14,2)={"07","19"}),VALUE(RIGHT(O14,2))&gt;5)),TRUE,FALSE))</f>
        <v/>
      </c>
    </row>
    <row r="15" spans="1:20" ht="15" customHeight="1" x14ac:dyDescent="0.25">
      <c r="A15" s="75" t="s">
        <v>237</v>
      </c>
      <c r="B15" s="77" t="s">
        <v>238</v>
      </c>
      <c r="C15" s="230">
        <v>44241</v>
      </c>
      <c r="D15" s="75" t="s">
        <v>546</v>
      </c>
      <c r="E15" s="75" t="s">
        <v>549</v>
      </c>
      <c r="F15" s="75" t="s">
        <v>546</v>
      </c>
      <c r="G15" s="75">
        <v>0</v>
      </c>
      <c r="H15" s="75" t="s">
        <v>546</v>
      </c>
      <c r="I15" s="75" t="s">
        <v>546</v>
      </c>
      <c r="J15" s="75" t="s">
        <v>576</v>
      </c>
      <c r="K15" s="230">
        <v>42648</v>
      </c>
      <c r="L15" s="75">
        <f>COUNTIF($B$2:B15,B15)</f>
        <v>14</v>
      </c>
      <c r="M15" s="75">
        <f>COUNTIF($L$2:L15,4)</f>
        <v>1</v>
      </c>
      <c r="N15" s="76" t="str">
        <f t="shared" si="4"/>
        <v>Code 0114</v>
      </c>
      <c r="O15" s="76" t="str">
        <f t="shared" si="0"/>
        <v/>
      </c>
      <c r="P15" s="75" t="str">
        <f t="shared" si="1"/>
        <v/>
      </c>
      <c r="Q15" s="77" t="str">
        <f t="shared" si="2"/>
        <v/>
      </c>
      <c r="R15" s="77" t="str">
        <f t="shared" si="3"/>
        <v/>
      </c>
      <c r="S15" s="77" t="str">
        <f>IF(O15="","",IF(OR(VALUE(LEFT(O15,2))&gt;IF(RIGHT(J15,1)="M",7,19),AND(OR(LEFT(O15,2)={"07","19"}),VALUE(RIGHT(O15,2))&gt;15)),TRUE,FALSE))</f>
        <v/>
      </c>
      <c r="T15" s="77" t="str">
        <f>IF(O15="","",IF(OR(VALUE(LEFT(O15,2))&gt;IF(RIGHT(J15,1)="M",7,19),AND(OR(LEFT(O15,2)={"07","19"}),VALUE(RIGHT(O15,2))&gt;5)),TRUE,FALSE))</f>
        <v/>
      </c>
    </row>
    <row r="16" spans="1:20" s="78" customFormat="1" ht="15" customHeight="1" x14ac:dyDescent="0.25">
      <c r="A16" s="231" t="s">
        <v>237</v>
      </c>
      <c r="B16" s="78" t="s">
        <v>238</v>
      </c>
      <c r="C16" s="232">
        <v>44242</v>
      </c>
      <c r="D16" s="231" t="s">
        <v>677</v>
      </c>
      <c r="E16" s="231" t="s">
        <v>647</v>
      </c>
      <c r="F16" s="231" t="s">
        <v>546</v>
      </c>
      <c r="G16" s="231">
        <v>3</v>
      </c>
      <c r="H16" s="231" t="s">
        <v>546</v>
      </c>
      <c r="I16" s="231" t="s">
        <v>546</v>
      </c>
      <c r="J16" s="231" t="s">
        <v>566</v>
      </c>
      <c r="K16" s="232">
        <v>42648</v>
      </c>
      <c r="L16" s="75">
        <f>COUNTIF($B$2:B16,B16)</f>
        <v>15</v>
      </c>
      <c r="M16" s="75">
        <f>COUNTIF($L$2:L16,4)</f>
        <v>1</v>
      </c>
      <c r="N16" s="76" t="str">
        <f t="shared" si="4"/>
        <v>Code 0115</v>
      </c>
      <c r="O16" s="76" t="str">
        <f t="shared" si="0"/>
        <v>1833</v>
      </c>
      <c r="P16" s="75" t="str">
        <f t="shared" si="1"/>
        <v>0706</v>
      </c>
      <c r="Q16" s="77">
        <f t="shared" si="2"/>
        <v>1233</v>
      </c>
      <c r="R16" s="77">
        <f t="shared" si="3"/>
        <v>12</v>
      </c>
      <c r="S16" s="77" t="b">
        <f>IF(O16="","",IF(OR(VALUE(LEFT(O16,2))&gt;IF(RIGHT(J16,1)="M",7,19),AND(OR(LEFT(O16,2)={"07","19"}),VALUE(RIGHT(O16,2))&gt;15)),TRUE,FALSE))</f>
        <v>0</v>
      </c>
      <c r="T16" s="77" t="b">
        <f>IF(O16="","",IF(OR(VALUE(LEFT(O16,2))&gt;IF(RIGHT(J16,1)="M",7,19),AND(OR(LEFT(O16,2)={"07","19"}),VALUE(RIGHT(O16,2))&gt;5)),TRUE,FALSE))</f>
        <v>0</v>
      </c>
    </row>
    <row r="17" spans="1:28" ht="15" customHeight="1" x14ac:dyDescent="0.25">
      <c r="A17" s="75" t="s">
        <v>237</v>
      </c>
      <c r="B17" s="77" t="s">
        <v>238</v>
      </c>
      <c r="C17" s="230">
        <v>44243</v>
      </c>
      <c r="D17" s="75" t="s">
        <v>677</v>
      </c>
      <c r="E17" s="75" t="s">
        <v>569</v>
      </c>
      <c r="F17" s="75" t="s">
        <v>546</v>
      </c>
      <c r="G17" s="75">
        <v>3</v>
      </c>
      <c r="H17" s="75" t="s">
        <v>546</v>
      </c>
      <c r="I17" s="75" t="s">
        <v>546</v>
      </c>
      <c r="J17" s="75" t="s">
        <v>566</v>
      </c>
      <c r="K17" s="230">
        <v>42648</v>
      </c>
      <c r="L17" s="75">
        <f>COUNTIF($B$2:B17,B17)</f>
        <v>16</v>
      </c>
      <c r="M17" s="75">
        <f>COUNTIF($L$2:L17,4)</f>
        <v>1</v>
      </c>
      <c r="N17" s="76" t="str">
        <f t="shared" si="4"/>
        <v>Code 0116</v>
      </c>
      <c r="O17" s="76" t="str">
        <f t="shared" si="0"/>
        <v>1833</v>
      </c>
      <c r="P17" s="75" t="str">
        <f t="shared" si="1"/>
        <v>0704</v>
      </c>
      <c r="Q17" s="77">
        <f t="shared" si="2"/>
        <v>1231</v>
      </c>
      <c r="R17" s="77">
        <f t="shared" si="3"/>
        <v>12</v>
      </c>
      <c r="S17" s="77" t="b">
        <f>IF(O17="","",IF(OR(VALUE(LEFT(O17,2))&gt;IF(RIGHT(J17,1)="M",7,19),AND(OR(LEFT(O17,2)={"07","19"}),VALUE(RIGHT(O17,2))&gt;15)),TRUE,FALSE))</f>
        <v>0</v>
      </c>
      <c r="T17" s="77" t="b">
        <f>IF(O17="","",IF(OR(VALUE(LEFT(O17,2))&gt;IF(RIGHT(J17,1)="M",7,19),AND(OR(LEFT(O17,2)={"07","19"}),VALUE(RIGHT(O17,2))&gt;5)),TRUE,FALSE))</f>
        <v>0</v>
      </c>
    </row>
    <row r="18" spans="1:28" ht="15" customHeight="1" x14ac:dyDescent="0.25">
      <c r="A18" s="75" t="s">
        <v>237</v>
      </c>
      <c r="B18" s="77" t="s">
        <v>238</v>
      </c>
      <c r="C18" s="230">
        <v>44244</v>
      </c>
      <c r="D18" s="75" t="s">
        <v>628</v>
      </c>
      <c r="E18" s="75" t="s">
        <v>696</v>
      </c>
      <c r="F18" s="75" t="s">
        <v>546</v>
      </c>
      <c r="G18" s="75">
        <v>3</v>
      </c>
      <c r="H18" s="75" t="s">
        <v>546</v>
      </c>
      <c r="I18" s="75" t="s">
        <v>546</v>
      </c>
      <c r="J18" s="75" t="s">
        <v>566</v>
      </c>
      <c r="K18" s="230">
        <v>42648</v>
      </c>
      <c r="L18" s="75">
        <f>COUNTIF($B$2:B18,B18)</f>
        <v>17</v>
      </c>
      <c r="M18" s="75">
        <f>COUNTIF($L$2:L18,4)</f>
        <v>1</v>
      </c>
      <c r="N18" s="76" t="str">
        <f t="shared" si="4"/>
        <v>Code 0117</v>
      </c>
      <c r="O18" s="76" t="str">
        <f t="shared" si="0"/>
        <v>1840</v>
      </c>
      <c r="P18" s="75" t="str">
        <f t="shared" si="1"/>
        <v>0703</v>
      </c>
      <c r="Q18" s="77">
        <f t="shared" si="2"/>
        <v>1223</v>
      </c>
      <c r="R18" s="77">
        <f t="shared" si="3"/>
        <v>12</v>
      </c>
      <c r="S18" s="77" t="b">
        <f>IF(O18="","",IF(OR(VALUE(LEFT(O18,2))&gt;IF(RIGHT(J18,1)="M",7,19),AND(OR(LEFT(O18,2)={"07","19"}),VALUE(RIGHT(O18,2))&gt;15)),TRUE,FALSE))</f>
        <v>0</v>
      </c>
      <c r="T18" s="77" t="b">
        <f>IF(O18="","",IF(OR(VALUE(LEFT(O18,2))&gt;IF(RIGHT(J18,1)="M",7,19),AND(OR(LEFT(O18,2)={"07","19"}),VALUE(RIGHT(O18,2))&gt;5)),TRUE,FALSE))</f>
        <v>0</v>
      </c>
    </row>
    <row r="19" spans="1:28" ht="15" customHeight="1" x14ac:dyDescent="0.25">
      <c r="A19" s="75" t="s">
        <v>237</v>
      </c>
      <c r="B19" s="77" t="s">
        <v>238</v>
      </c>
      <c r="C19" s="230">
        <v>44245</v>
      </c>
      <c r="D19" s="75" t="s">
        <v>629</v>
      </c>
      <c r="E19" s="75" t="s">
        <v>633</v>
      </c>
      <c r="F19" s="75" t="s">
        <v>546</v>
      </c>
      <c r="G19" s="75">
        <v>3</v>
      </c>
      <c r="H19" s="75" t="s">
        <v>546</v>
      </c>
      <c r="I19" s="75" t="s">
        <v>546</v>
      </c>
      <c r="J19" s="75" t="s">
        <v>566</v>
      </c>
      <c r="K19" s="230">
        <v>42648</v>
      </c>
      <c r="L19" s="75">
        <f>COUNTIF($B$2:B19,B19)</f>
        <v>18</v>
      </c>
      <c r="M19" s="75">
        <f>COUNTIF($L$2:L19,4)</f>
        <v>1</v>
      </c>
      <c r="N19" s="76" t="str">
        <f t="shared" si="4"/>
        <v>Code 0118</v>
      </c>
      <c r="O19" s="76" t="str">
        <f t="shared" si="0"/>
        <v>1844</v>
      </c>
      <c r="P19" s="75" t="str">
        <f t="shared" si="1"/>
        <v>0705</v>
      </c>
      <c r="Q19" s="77">
        <f t="shared" si="2"/>
        <v>1221</v>
      </c>
      <c r="R19" s="77">
        <f t="shared" si="3"/>
        <v>12</v>
      </c>
      <c r="S19" s="77" t="b">
        <f>IF(O19="","",IF(OR(VALUE(LEFT(O19,2))&gt;IF(RIGHT(J19,1)="M",7,19),AND(OR(LEFT(O19,2)={"07","19"}),VALUE(RIGHT(O19,2))&gt;15)),TRUE,FALSE))</f>
        <v>0</v>
      </c>
      <c r="T19" s="77" t="b">
        <f>IF(O19="","",IF(OR(VALUE(LEFT(O19,2))&gt;IF(RIGHT(J19,1)="M",7,19),AND(OR(LEFT(O19,2)={"07","19"}),VALUE(RIGHT(O19,2))&gt;5)),TRUE,FALSE))</f>
        <v>0</v>
      </c>
    </row>
    <row r="20" spans="1:28" ht="15" customHeight="1" x14ac:dyDescent="0.25">
      <c r="A20" s="75" t="s">
        <v>237</v>
      </c>
      <c r="B20" s="77" t="s">
        <v>238</v>
      </c>
      <c r="C20" s="230">
        <v>44246</v>
      </c>
      <c r="D20" s="75" t="s">
        <v>583</v>
      </c>
      <c r="E20" s="75" t="s">
        <v>565</v>
      </c>
      <c r="F20" s="75" t="s">
        <v>546</v>
      </c>
      <c r="G20" s="75">
        <v>3</v>
      </c>
      <c r="H20" s="75" t="s">
        <v>546</v>
      </c>
      <c r="I20" s="75" t="s">
        <v>546</v>
      </c>
      <c r="J20" s="75" t="s">
        <v>566</v>
      </c>
      <c r="K20" s="230">
        <v>42648</v>
      </c>
      <c r="L20" s="75">
        <f>COUNTIF($B$2:B20,B20)</f>
        <v>19</v>
      </c>
      <c r="M20" s="75">
        <f>COUNTIF($L$2:L20,4)</f>
        <v>1</v>
      </c>
      <c r="N20" s="76" t="str">
        <f t="shared" si="4"/>
        <v>Code 0119</v>
      </c>
      <c r="O20" s="76" t="str">
        <f t="shared" si="0"/>
        <v>1843</v>
      </c>
      <c r="P20" s="75" t="str">
        <f t="shared" si="1"/>
        <v>0707</v>
      </c>
      <c r="Q20" s="77">
        <f t="shared" si="2"/>
        <v>1224</v>
      </c>
      <c r="R20" s="77">
        <f t="shared" si="3"/>
        <v>12</v>
      </c>
      <c r="S20" s="77" t="b">
        <f>IF(O20="","",IF(OR(VALUE(LEFT(O20,2))&gt;IF(RIGHT(J20,1)="M",7,19),AND(OR(LEFT(O20,2)={"07","19"}),VALUE(RIGHT(O20,2))&gt;15)),TRUE,FALSE))</f>
        <v>0</v>
      </c>
      <c r="T20" s="77" t="b">
        <f>IF(O20="","",IF(OR(VALUE(LEFT(O20,2))&gt;IF(RIGHT(J20,1)="M",7,19),AND(OR(LEFT(O20,2)={"07","19"}),VALUE(RIGHT(O20,2))&gt;5)),TRUE,FALSE))</f>
        <v>0</v>
      </c>
    </row>
    <row r="21" spans="1:28" ht="15" customHeight="1" x14ac:dyDescent="0.25">
      <c r="A21" s="75" t="s">
        <v>237</v>
      </c>
      <c r="B21" s="77" t="s">
        <v>238</v>
      </c>
      <c r="C21" s="230">
        <v>44247</v>
      </c>
      <c r="D21" s="75" t="s">
        <v>648</v>
      </c>
      <c r="E21" s="75" t="s">
        <v>647</v>
      </c>
      <c r="F21" s="75" t="s">
        <v>546</v>
      </c>
      <c r="G21" s="75">
        <v>3</v>
      </c>
      <c r="H21" s="75" t="s">
        <v>546</v>
      </c>
      <c r="I21" s="75" t="s">
        <v>546</v>
      </c>
      <c r="J21" s="75" t="s">
        <v>566</v>
      </c>
      <c r="K21" s="230">
        <v>42648</v>
      </c>
      <c r="L21" s="75">
        <f>COUNTIF($B$2:B21,B21)</f>
        <v>20</v>
      </c>
      <c r="M21" s="75">
        <f>COUNTIF($L$2:L21,4)</f>
        <v>1</v>
      </c>
      <c r="N21" s="76" t="str">
        <f t="shared" si="4"/>
        <v>Code 0120</v>
      </c>
      <c r="O21" s="76" t="str">
        <f t="shared" si="0"/>
        <v>1839</v>
      </c>
      <c r="P21" s="75" t="str">
        <f t="shared" si="1"/>
        <v>0706</v>
      </c>
      <c r="Q21" s="77">
        <f t="shared" si="2"/>
        <v>1227</v>
      </c>
      <c r="R21" s="77">
        <f t="shared" si="3"/>
        <v>12</v>
      </c>
      <c r="S21" s="77" t="b">
        <f>IF(O21="","",IF(OR(VALUE(LEFT(O21,2))&gt;IF(RIGHT(J21,1)="M",7,19),AND(OR(LEFT(O21,2)={"07","19"}),VALUE(RIGHT(O21,2))&gt;15)),TRUE,FALSE))</f>
        <v>0</v>
      </c>
      <c r="T21" s="77" t="b">
        <f>IF(O21="","",IF(OR(VALUE(LEFT(O21,2))&gt;IF(RIGHT(J21,1)="M",7,19),AND(OR(LEFT(O21,2)={"07","19"}),VALUE(RIGHT(O21,2))&gt;5)),TRUE,FALSE))</f>
        <v>0</v>
      </c>
    </row>
    <row r="22" spans="1:28" ht="15" customHeight="1" x14ac:dyDescent="0.25">
      <c r="A22" s="75" t="s">
        <v>237</v>
      </c>
      <c r="B22" s="77" t="s">
        <v>238</v>
      </c>
      <c r="C22" s="230">
        <v>44248</v>
      </c>
      <c r="D22" s="75" t="s">
        <v>546</v>
      </c>
      <c r="E22" s="75" t="s">
        <v>549</v>
      </c>
      <c r="F22" s="75" t="s">
        <v>546</v>
      </c>
      <c r="G22" s="75">
        <v>0</v>
      </c>
      <c r="H22" s="75" t="s">
        <v>546</v>
      </c>
      <c r="I22" s="75" t="s">
        <v>546</v>
      </c>
      <c r="J22" s="75" t="s">
        <v>576</v>
      </c>
      <c r="K22" s="230">
        <v>42648</v>
      </c>
      <c r="L22" s="75">
        <f>COUNTIF($B$2:B22,B22)</f>
        <v>21</v>
      </c>
      <c r="M22" s="75">
        <f>COUNTIF($L$2:L22,4)</f>
        <v>1</v>
      </c>
      <c r="N22" s="76" t="str">
        <f t="shared" si="4"/>
        <v>Code 0121</v>
      </c>
      <c r="O22" s="76" t="str">
        <f t="shared" si="0"/>
        <v/>
      </c>
      <c r="P22" s="75" t="str">
        <f t="shared" si="1"/>
        <v/>
      </c>
      <c r="Q22" s="77" t="str">
        <f t="shared" si="2"/>
        <v/>
      </c>
      <c r="R22" s="77" t="str">
        <f t="shared" si="3"/>
        <v/>
      </c>
      <c r="S22" s="77" t="str">
        <f>IF(O22="","",IF(OR(VALUE(LEFT(O22,2))&gt;IF(RIGHT(J22,1)="M",7,19),AND(OR(LEFT(O22,2)={"07","19"}),VALUE(RIGHT(O22,2))&gt;15)),TRUE,FALSE))</f>
        <v/>
      </c>
      <c r="T22" s="77" t="str">
        <f>IF(O22="","",IF(OR(VALUE(LEFT(O22,2))&gt;IF(RIGHT(J22,1)="M",7,19),AND(OR(LEFT(O22,2)={"07","19"}),VALUE(RIGHT(O22,2))&gt;5)),TRUE,FALSE))</f>
        <v/>
      </c>
    </row>
    <row r="23" spans="1:28" ht="15" customHeight="1" x14ac:dyDescent="0.25">
      <c r="A23" s="75" t="s">
        <v>237</v>
      </c>
      <c r="B23" s="77" t="s">
        <v>238</v>
      </c>
      <c r="C23" s="230">
        <v>44249</v>
      </c>
      <c r="D23" s="75" t="s">
        <v>648</v>
      </c>
      <c r="E23" s="75" t="s">
        <v>633</v>
      </c>
      <c r="F23" s="75" t="s">
        <v>546</v>
      </c>
      <c r="G23" s="75">
        <v>3</v>
      </c>
      <c r="H23" s="75" t="s">
        <v>546</v>
      </c>
      <c r="I23" s="75" t="s">
        <v>546</v>
      </c>
      <c r="J23" s="75" t="s">
        <v>566</v>
      </c>
      <c r="K23" s="230">
        <v>42648</v>
      </c>
      <c r="L23" s="75">
        <f>COUNTIF($B$2:B23,B23)</f>
        <v>22</v>
      </c>
      <c r="M23" s="75">
        <f>COUNTIF($L$2:L23,4)</f>
        <v>1</v>
      </c>
      <c r="N23" s="76" t="str">
        <f t="shared" si="4"/>
        <v>Code 0122</v>
      </c>
      <c r="O23" s="76" t="str">
        <f t="shared" si="0"/>
        <v>1839</v>
      </c>
      <c r="P23" s="75" t="str">
        <f t="shared" si="1"/>
        <v>0705</v>
      </c>
      <c r="Q23" s="77">
        <f t="shared" si="2"/>
        <v>1226</v>
      </c>
      <c r="R23" s="77">
        <f t="shared" si="3"/>
        <v>12</v>
      </c>
      <c r="S23" s="77" t="b">
        <f>IF(O23="","",IF(OR(VALUE(LEFT(O23,2))&gt;IF(RIGHT(J23,1)="M",7,19),AND(OR(LEFT(O23,2)={"07","19"}),VALUE(RIGHT(O23,2))&gt;15)),TRUE,FALSE))</f>
        <v>0</v>
      </c>
      <c r="T23" s="77" t="b">
        <f>IF(O23="","",IF(OR(VALUE(LEFT(O23,2))&gt;IF(RIGHT(J23,1)="M",7,19),AND(OR(LEFT(O23,2)={"07","19"}),VALUE(RIGHT(O23,2))&gt;5)),TRUE,FALSE))</f>
        <v>0</v>
      </c>
    </row>
    <row r="24" spans="1:28" s="78" customFormat="1" ht="15" customHeight="1" x14ac:dyDescent="0.25">
      <c r="A24" s="75" t="s">
        <v>237</v>
      </c>
      <c r="B24" s="77" t="s">
        <v>238</v>
      </c>
      <c r="C24" s="230">
        <v>44250</v>
      </c>
      <c r="D24" s="75" t="s">
        <v>583</v>
      </c>
      <c r="E24" s="75" t="s">
        <v>569</v>
      </c>
      <c r="F24" s="75" t="s">
        <v>546</v>
      </c>
      <c r="G24" s="75">
        <v>3</v>
      </c>
      <c r="H24" s="75" t="s">
        <v>546</v>
      </c>
      <c r="I24" s="75" t="s">
        <v>546</v>
      </c>
      <c r="J24" s="75" t="s">
        <v>566</v>
      </c>
      <c r="K24" s="230">
        <v>42648</v>
      </c>
      <c r="L24" s="75">
        <f>COUNTIF($B$2:B24,B24)</f>
        <v>23</v>
      </c>
      <c r="M24" s="75">
        <f>COUNTIF($L$2:L24,4)</f>
        <v>1</v>
      </c>
      <c r="N24" s="76" t="str">
        <f t="shared" si="4"/>
        <v>Code 0123</v>
      </c>
      <c r="O24" s="76" t="str">
        <f t="shared" si="0"/>
        <v>1843</v>
      </c>
      <c r="P24" s="75" t="str">
        <f t="shared" si="1"/>
        <v>0704</v>
      </c>
      <c r="Q24" s="77">
        <f t="shared" si="2"/>
        <v>1221</v>
      </c>
      <c r="R24" s="77">
        <f t="shared" si="3"/>
        <v>12</v>
      </c>
      <c r="S24" s="77" t="b">
        <f>IF(O24="","",IF(OR(VALUE(LEFT(O24,2))&gt;IF(RIGHT(J24,1)="M",7,19),AND(OR(LEFT(O24,2)={"07","19"}),VALUE(RIGHT(O24,2))&gt;15)),TRUE,FALSE))</f>
        <v>0</v>
      </c>
      <c r="T24" s="77" t="b">
        <f>IF(O24="","",IF(OR(VALUE(LEFT(O24,2))&gt;IF(RIGHT(J24,1)="M",7,19),AND(OR(LEFT(O24,2)={"07","19"}),VALUE(RIGHT(O24,2))&gt;5)),TRUE,FALSE))</f>
        <v>0</v>
      </c>
      <c r="U24" s="77"/>
      <c r="V24" s="77"/>
      <c r="W24" s="77"/>
      <c r="X24" s="77"/>
      <c r="Y24" s="77"/>
      <c r="Z24" s="77"/>
      <c r="AA24" s="77"/>
      <c r="AB24" s="77"/>
    </row>
    <row r="25" spans="1:28" s="78" customFormat="1" ht="15" customHeight="1" x14ac:dyDescent="0.25">
      <c r="A25" s="75" t="s">
        <v>237</v>
      </c>
      <c r="B25" s="77" t="s">
        <v>238</v>
      </c>
      <c r="C25" s="230">
        <v>44251</v>
      </c>
      <c r="D25" s="75" t="s">
        <v>648</v>
      </c>
      <c r="E25" s="75" t="s">
        <v>605</v>
      </c>
      <c r="F25" s="75" t="s">
        <v>546</v>
      </c>
      <c r="G25" s="75">
        <v>3</v>
      </c>
      <c r="H25" s="75" t="s">
        <v>546</v>
      </c>
      <c r="I25" s="75" t="s">
        <v>546</v>
      </c>
      <c r="J25" s="75" t="s">
        <v>566</v>
      </c>
      <c r="K25" s="230">
        <v>42648</v>
      </c>
      <c r="L25" s="75">
        <f>COUNTIF($B$2:B25,B25)</f>
        <v>24</v>
      </c>
      <c r="M25" s="75">
        <f>COUNTIF($L$2:L25,4)</f>
        <v>1</v>
      </c>
      <c r="N25" s="76" t="str">
        <f t="shared" si="4"/>
        <v>Code 0124</v>
      </c>
      <c r="O25" s="76" t="str">
        <f t="shared" si="0"/>
        <v>1839</v>
      </c>
      <c r="P25" s="75" t="str">
        <f t="shared" si="1"/>
        <v>0712</v>
      </c>
      <c r="Q25" s="77">
        <f t="shared" si="2"/>
        <v>1233</v>
      </c>
      <c r="R25" s="77">
        <f t="shared" si="3"/>
        <v>12</v>
      </c>
      <c r="S25" s="77" t="b">
        <f>IF(O25="","",IF(OR(VALUE(LEFT(O25,2))&gt;IF(RIGHT(J25,1)="M",7,19),AND(OR(LEFT(O25,2)={"07","19"}),VALUE(RIGHT(O25,2))&gt;15)),TRUE,FALSE))</f>
        <v>0</v>
      </c>
      <c r="T25" s="77" t="b">
        <f>IF(O25="","",IF(OR(VALUE(LEFT(O25,2))&gt;IF(RIGHT(J25,1)="M",7,19),AND(OR(LEFT(O25,2)={"07","19"}),VALUE(RIGHT(O25,2))&gt;5)),TRUE,FALSE))</f>
        <v>0</v>
      </c>
      <c r="U25" s="77"/>
      <c r="V25" s="77"/>
      <c r="W25" s="77"/>
      <c r="X25" s="77"/>
      <c r="Y25" s="77"/>
      <c r="Z25" s="77"/>
      <c r="AA25" s="77"/>
      <c r="AB25" s="77"/>
    </row>
    <row r="26" spans="1:28" s="78" customFormat="1" ht="15" customHeight="1" x14ac:dyDescent="0.25">
      <c r="A26" s="75" t="s">
        <v>237</v>
      </c>
      <c r="B26" s="77" t="s">
        <v>238</v>
      </c>
      <c r="C26" s="230">
        <v>44252</v>
      </c>
      <c r="D26" s="75" t="s">
        <v>717</v>
      </c>
      <c r="E26" s="75" t="s">
        <v>575</v>
      </c>
      <c r="F26" s="75" t="s">
        <v>546</v>
      </c>
      <c r="G26" s="75">
        <v>3</v>
      </c>
      <c r="H26" s="75" t="s">
        <v>546</v>
      </c>
      <c r="I26" s="75" t="s">
        <v>546</v>
      </c>
      <c r="J26" s="75" t="s">
        <v>566</v>
      </c>
      <c r="K26" s="230">
        <v>42648</v>
      </c>
      <c r="L26" s="75">
        <f>COUNTIF($B$2:B26,B26)</f>
        <v>25</v>
      </c>
      <c r="M26" s="75">
        <f>COUNTIF($L$2:L26,4)</f>
        <v>1</v>
      </c>
      <c r="N26" s="76" t="str">
        <f t="shared" si="4"/>
        <v>Code 0125</v>
      </c>
      <c r="O26" s="76" t="str">
        <f t="shared" si="0"/>
        <v>1838</v>
      </c>
      <c r="P26" s="75" t="str">
        <f t="shared" si="1"/>
        <v>0710</v>
      </c>
      <c r="Q26" s="77">
        <f t="shared" si="2"/>
        <v>1232</v>
      </c>
      <c r="R26" s="77">
        <f t="shared" si="3"/>
        <v>12</v>
      </c>
      <c r="S26" s="77" t="b">
        <f>IF(O26="","",IF(OR(VALUE(LEFT(O26,2))&gt;IF(RIGHT(J26,1)="M",7,19),AND(OR(LEFT(O26,2)={"07","19"}),VALUE(RIGHT(O26,2))&gt;15)),TRUE,FALSE))</f>
        <v>0</v>
      </c>
      <c r="T26" s="77" t="b">
        <f>IF(O26="","",IF(OR(VALUE(LEFT(O26,2))&gt;IF(RIGHT(J26,1)="M",7,19),AND(OR(LEFT(O26,2)={"07","19"}),VALUE(RIGHT(O26,2))&gt;5)),TRUE,FALSE))</f>
        <v>0</v>
      </c>
      <c r="U26" s="77"/>
      <c r="V26" s="77"/>
      <c r="W26" s="77"/>
      <c r="X26" s="77"/>
      <c r="Y26" s="77"/>
      <c r="Z26" s="77"/>
      <c r="AA26" s="77"/>
      <c r="AB26" s="77"/>
    </row>
    <row r="27" spans="1:28" s="78" customFormat="1" ht="15" customHeight="1" x14ac:dyDescent="0.25">
      <c r="A27" s="75" t="s">
        <v>237</v>
      </c>
      <c r="B27" s="77" t="s">
        <v>238</v>
      </c>
      <c r="C27" s="230">
        <v>44253</v>
      </c>
      <c r="D27" s="75" t="s">
        <v>692</v>
      </c>
      <c r="E27" s="75" t="s">
        <v>569</v>
      </c>
      <c r="F27" s="75" t="s">
        <v>546</v>
      </c>
      <c r="G27" s="75">
        <v>3</v>
      </c>
      <c r="H27" s="75" t="s">
        <v>546</v>
      </c>
      <c r="I27" s="75" t="s">
        <v>546</v>
      </c>
      <c r="J27" s="75" t="s">
        <v>566</v>
      </c>
      <c r="K27" s="230">
        <v>42648</v>
      </c>
      <c r="L27" s="75">
        <f>COUNTIF($B$2:B27,B27)</f>
        <v>26</v>
      </c>
      <c r="M27" s="75">
        <f>COUNTIF($L$2:L27,4)</f>
        <v>1</v>
      </c>
      <c r="N27" s="76" t="str">
        <f t="shared" si="4"/>
        <v>Code 0126</v>
      </c>
      <c r="O27" s="76" t="str">
        <f t="shared" si="0"/>
        <v>1837</v>
      </c>
      <c r="P27" s="75" t="str">
        <f t="shared" si="1"/>
        <v>0704</v>
      </c>
      <c r="Q27" s="77">
        <f t="shared" si="2"/>
        <v>1227</v>
      </c>
      <c r="R27" s="77">
        <f t="shared" si="3"/>
        <v>12</v>
      </c>
      <c r="S27" s="77" t="b">
        <f>IF(O27="","",IF(OR(VALUE(LEFT(O27,2))&gt;IF(RIGHT(J27,1)="M",7,19),AND(OR(LEFT(O27,2)={"07","19"}),VALUE(RIGHT(O27,2))&gt;15)),TRUE,FALSE))</f>
        <v>0</v>
      </c>
      <c r="T27" s="77" t="b">
        <f>IF(O27="","",IF(OR(VALUE(LEFT(O27,2))&gt;IF(RIGHT(J27,1)="M",7,19),AND(OR(LEFT(O27,2)={"07","19"}),VALUE(RIGHT(O27,2))&gt;5)),TRUE,FALSE))</f>
        <v>0</v>
      </c>
      <c r="U27" s="77"/>
      <c r="V27" s="77"/>
      <c r="W27" s="77"/>
      <c r="X27" s="77"/>
      <c r="Y27" s="77"/>
      <c r="Z27" s="77"/>
      <c r="AA27" s="77"/>
      <c r="AB27" s="77"/>
    </row>
    <row r="28" spans="1:28" ht="15" customHeight="1" x14ac:dyDescent="0.25">
      <c r="A28" s="75" t="s">
        <v>237</v>
      </c>
      <c r="B28" s="77" t="s">
        <v>238</v>
      </c>
      <c r="C28" s="230">
        <v>44254</v>
      </c>
      <c r="D28" s="75" t="s">
        <v>688</v>
      </c>
      <c r="E28" s="75" t="s">
        <v>575</v>
      </c>
      <c r="F28" s="75" t="s">
        <v>546</v>
      </c>
      <c r="G28" s="75">
        <v>3</v>
      </c>
      <c r="H28" s="75" t="s">
        <v>546</v>
      </c>
      <c r="I28" s="75" t="s">
        <v>546</v>
      </c>
      <c r="J28" s="75" t="s">
        <v>566</v>
      </c>
      <c r="K28" s="230">
        <v>42648</v>
      </c>
      <c r="L28" s="75">
        <f>COUNTIF($B$2:B28,B28)</f>
        <v>27</v>
      </c>
      <c r="M28" s="75">
        <f>COUNTIF($L$2:L28,4)</f>
        <v>1</v>
      </c>
      <c r="N28" s="76" t="str">
        <f t="shared" si="4"/>
        <v>Code 0127</v>
      </c>
      <c r="O28" s="76" t="str">
        <f t="shared" si="0"/>
        <v>1849</v>
      </c>
      <c r="P28" s="75" t="str">
        <f t="shared" si="1"/>
        <v>0710</v>
      </c>
      <c r="Q28" s="77">
        <f t="shared" si="2"/>
        <v>1221</v>
      </c>
      <c r="R28" s="77">
        <f t="shared" si="3"/>
        <v>12</v>
      </c>
      <c r="S28" s="77" t="b">
        <f>IF(O28="","",IF(OR(VALUE(LEFT(O28,2))&gt;IF(RIGHT(J28,1)="M",7,19),AND(OR(LEFT(O28,2)={"07","19"}),VALUE(RIGHT(O28,2))&gt;15)),TRUE,FALSE))</f>
        <v>0</v>
      </c>
      <c r="T28" s="77" t="b">
        <f>IF(O28="","",IF(OR(VALUE(LEFT(O28,2))&gt;IF(RIGHT(J28,1)="M",7,19),AND(OR(LEFT(O28,2)={"07","19"}),VALUE(RIGHT(O28,2))&gt;5)),TRUE,FALSE))</f>
        <v>0</v>
      </c>
    </row>
    <row r="29" spans="1:28" ht="15" customHeight="1" x14ac:dyDescent="0.25">
      <c r="A29" s="75" t="s">
        <v>237</v>
      </c>
      <c r="B29" s="77" t="s">
        <v>238</v>
      </c>
      <c r="C29" s="230">
        <v>44255</v>
      </c>
      <c r="D29" s="75" t="s">
        <v>546</v>
      </c>
      <c r="E29" s="75" t="s">
        <v>549</v>
      </c>
      <c r="F29" s="75" t="s">
        <v>546</v>
      </c>
      <c r="G29" s="75">
        <v>0</v>
      </c>
      <c r="H29" s="75" t="s">
        <v>546</v>
      </c>
      <c r="I29" s="75" t="s">
        <v>546</v>
      </c>
      <c r="J29" s="75" t="s">
        <v>576</v>
      </c>
      <c r="K29" s="230">
        <v>42648</v>
      </c>
      <c r="L29" s="75">
        <f>COUNTIF($B$2:B29,B29)</f>
        <v>28</v>
      </c>
      <c r="M29" s="75">
        <f>COUNTIF($L$2:L29,4)</f>
        <v>1</v>
      </c>
      <c r="N29" s="76" t="str">
        <f t="shared" si="4"/>
        <v>Code 0128</v>
      </c>
      <c r="O29" s="76" t="str">
        <f t="shared" si="0"/>
        <v/>
      </c>
      <c r="P29" s="75" t="str">
        <f t="shared" si="1"/>
        <v/>
      </c>
      <c r="Q29" s="77" t="str">
        <f t="shared" si="2"/>
        <v/>
      </c>
      <c r="R29" s="77" t="str">
        <f t="shared" si="3"/>
        <v/>
      </c>
      <c r="S29" s="77" t="str">
        <f>IF(O29="","",IF(OR(VALUE(LEFT(O29,2))&gt;IF(RIGHT(J29,1)="M",7,19),AND(OR(LEFT(O29,2)={"07","19"}),VALUE(RIGHT(O29,2))&gt;15)),TRUE,FALSE))</f>
        <v/>
      </c>
      <c r="T29" s="77" t="str">
        <f>IF(O29="","",IF(OR(VALUE(LEFT(O29,2))&gt;IF(RIGHT(J29,1)="M",7,19),AND(OR(LEFT(O29,2)={"07","19"}),VALUE(RIGHT(O29,2))&gt;5)),TRUE,FALSE))</f>
        <v/>
      </c>
    </row>
    <row r="30" spans="1:28" ht="15" customHeight="1" x14ac:dyDescent="0.25">
      <c r="A30" s="75" t="s">
        <v>243</v>
      </c>
      <c r="B30" s="77" t="s">
        <v>244</v>
      </c>
      <c r="C30" s="230">
        <v>44228</v>
      </c>
      <c r="D30" s="75" t="s">
        <v>553</v>
      </c>
      <c r="E30" s="75" t="s">
        <v>640</v>
      </c>
      <c r="F30" s="75" t="s">
        <v>546</v>
      </c>
      <c r="G30" s="75">
        <v>2</v>
      </c>
      <c r="H30" s="75" t="s">
        <v>546</v>
      </c>
      <c r="I30" s="75" t="s">
        <v>546</v>
      </c>
      <c r="J30" s="75" t="s">
        <v>641</v>
      </c>
      <c r="K30" s="230">
        <v>42818</v>
      </c>
      <c r="L30" s="75">
        <f>COUNTIF($B$2:B30,B30)</f>
        <v>1</v>
      </c>
      <c r="M30" s="75">
        <f>COUNTIF($L$2:L30,4)</f>
        <v>1</v>
      </c>
      <c r="N30" s="76" t="str">
        <f t="shared" si="4"/>
        <v>Code 021</v>
      </c>
      <c r="O30" s="76" t="str">
        <f t="shared" si="0"/>
        <v>0649</v>
      </c>
      <c r="P30" s="75" t="str">
        <f t="shared" si="1"/>
        <v>1809</v>
      </c>
      <c r="Q30" s="77">
        <f t="shared" si="2"/>
        <v>1120</v>
      </c>
      <c r="R30" s="77">
        <f t="shared" si="3"/>
        <v>11</v>
      </c>
      <c r="S30" s="77" t="b">
        <f>IF(O30="","",IF(OR(VALUE(LEFT(O30,2))&gt;IF(RIGHT(J30,1)="M",7,19),AND(OR(LEFT(O30,2)={"07","19"}),VALUE(RIGHT(O30,2))&gt;15)),TRUE,FALSE))</f>
        <v>0</v>
      </c>
      <c r="T30" s="77" t="b">
        <f>IF(O30="","",IF(OR(VALUE(LEFT(O30,2))&gt;IF(RIGHT(J30,1)="M",7,19),AND(OR(LEFT(O30,2)={"07","19"}),VALUE(RIGHT(O30,2))&gt;5)),TRUE,FALSE))</f>
        <v>0</v>
      </c>
    </row>
    <row r="31" spans="1:28" s="78" customFormat="1" ht="15" customHeight="1" x14ac:dyDescent="0.25">
      <c r="A31" s="75" t="s">
        <v>243</v>
      </c>
      <c r="B31" s="77" t="s">
        <v>244</v>
      </c>
      <c r="C31" s="230">
        <v>44229</v>
      </c>
      <c r="D31" s="75" t="s">
        <v>556</v>
      </c>
      <c r="E31" s="75" t="s">
        <v>723</v>
      </c>
      <c r="F31" s="75" t="s">
        <v>546</v>
      </c>
      <c r="G31" s="75">
        <v>2</v>
      </c>
      <c r="H31" s="75" t="s">
        <v>546</v>
      </c>
      <c r="I31" s="75" t="s">
        <v>546</v>
      </c>
      <c r="J31" s="75" t="s">
        <v>641</v>
      </c>
      <c r="K31" s="230">
        <v>42818</v>
      </c>
      <c r="L31" s="75">
        <f>COUNTIF($B$2:B31,B31)</f>
        <v>2</v>
      </c>
      <c r="M31" s="75">
        <f>COUNTIF($L$2:L31,4)</f>
        <v>1</v>
      </c>
      <c r="N31" s="76" t="str">
        <f t="shared" si="4"/>
        <v>Code 022</v>
      </c>
      <c r="O31" s="76" t="str">
        <f t="shared" si="0"/>
        <v>0644</v>
      </c>
      <c r="P31" s="75" t="str">
        <f t="shared" si="1"/>
        <v>1810</v>
      </c>
      <c r="Q31" s="77">
        <f t="shared" si="2"/>
        <v>1126</v>
      </c>
      <c r="R31" s="77">
        <f t="shared" si="3"/>
        <v>11</v>
      </c>
      <c r="S31" s="77" t="b">
        <f>IF(O31="","",IF(OR(VALUE(LEFT(O31,2))&gt;IF(RIGHT(J31,1)="M",7,19),AND(OR(LEFT(O31,2)={"07","19"}),VALUE(RIGHT(O31,2))&gt;15)),TRUE,FALSE))</f>
        <v>0</v>
      </c>
      <c r="T31" s="77" t="b">
        <f>IF(O31="","",IF(OR(VALUE(LEFT(O31,2))&gt;IF(RIGHT(J31,1)="M",7,19),AND(OR(LEFT(O31,2)={"07","19"}),VALUE(RIGHT(O31,2))&gt;5)),TRUE,FALSE))</f>
        <v>0</v>
      </c>
      <c r="U31" s="77"/>
      <c r="V31" s="77"/>
      <c r="W31" s="77"/>
      <c r="X31" s="77"/>
      <c r="Y31" s="77"/>
      <c r="Z31" s="77"/>
      <c r="AA31" s="77"/>
      <c r="AB31" s="77"/>
    </row>
    <row r="32" spans="1:28" ht="15" customHeight="1" x14ac:dyDescent="0.25">
      <c r="A32" s="75" t="s">
        <v>243</v>
      </c>
      <c r="B32" s="77" t="s">
        <v>244</v>
      </c>
      <c r="C32" s="230">
        <v>44230</v>
      </c>
      <c r="D32" s="75" t="s">
        <v>588</v>
      </c>
      <c r="E32" s="75" t="s">
        <v>654</v>
      </c>
      <c r="F32" s="75" t="s">
        <v>546</v>
      </c>
      <c r="G32" s="75">
        <v>2</v>
      </c>
      <c r="H32" s="75" t="s">
        <v>546</v>
      </c>
      <c r="I32" s="75" t="s">
        <v>546</v>
      </c>
      <c r="J32" s="75" t="s">
        <v>641</v>
      </c>
      <c r="K32" s="230">
        <v>42818</v>
      </c>
      <c r="L32" s="75">
        <f>COUNTIF($B$2:B32,B32)</f>
        <v>3</v>
      </c>
      <c r="M32" s="75">
        <f>COUNTIF($L$2:L32,4)</f>
        <v>1</v>
      </c>
      <c r="N32" s="76" t="str">
        <f t="shared" si="4"/>
        <v>Code 023</v>
      </c>
      <c r="O32" s="76" t="str">
        <f t="shared" si="0"/>
        <v>0653</v>
      </c>
      <c r="P32" s="75" t="str">
        <f t="shared" si="1"/>
        <v>1819</v>
      </c>
      <c r="Q32" s="77">
        <f t="shared" si="2"/>
        <v>1126</v>
      </c>
      <c r="R32" s="77">
        <f t="shared" si="3"/>
        <v>11</v>
      </c>
      <c r="S32" s="77" t="b">
        <f>IF(O32="","",IF(OR(VALUE(LEFT(O32,2))&gt;IF(RIGHT(J32,1)="M",7,19),AND(OR(LEFT(O32,2)={"07","19"}),VALUE(RIGHT(O32,2))&gt;15)),TRUE,FALSE))</f>
        <v>0</v>
      </c>
      <c r="T32" s="77" t="b">
        <f>IF(O32="","",IF(OR(VALUE(LEFT(O32,2))&gt;IF(RIGHT(J32,1)="M",7,19),AND(OR(LEFT(O32,2)={"07","19"}),VALUE(RIGHT(O32,2))&gt;5)),TRUE,FALSE))</f>
        <v>0</v>
      </c>
    </row>
    <row r="33" spans="1:28" ht="15" customHeight="1" x14ac:dyDescent="0.25">
      <c r="A33" s="75" t="s">
        <v>243</v>
      </c>
      <c r="B33" s="77" t="s">
        <v>244</v>
      </c>
      <c r="C33" s="230">
        <v>44231</v>
      </c>
      <c r="D33" s="75" t="s">
        <v>555</v>
      </c>
      <c r="E33" s="75" t="s">
        <v>723</v>
      </c>
      <c r="F33" s="75" t="s">
        <v>546</v>
      </c>
      <c r="G33" s="75">
        <v>2</v>
      </c>
      <c r="H33" s="75" t="s">
        <v>546</v>
      </c>
      <c r="I33" s="75" t="s">
        <v>546</v>
      </c>
      <c r="J33" s="75" t="s">
        <v>641</v>
      </c>
      <c r="K33" s="230">
        <v>42818</v>
      </c>
      <c r="L33" s="75">
        <f>COUNTIF($B$2:B33,B33)</f>
        <v>4</v>
      </c>
      <c r="M33" s="75">
        <f>COUNTIF($L$2:L33,4)</f>
        <v>2</v>
      </c>
      <c r="N33" s="76" t="str">
        <f t="shared" si="4"/>
        <v>Code 024</v>
      </c>
      <c r="O33" s="76" t="str">
        <f t="shared" si="0"/>
        <v>0646</v>
      </c>
      <c r="P33" s="75" t="str">
        <f t="shared" si="1"/>
        <v>1810</v>
      </c>
      <c r="Q33" s="77">
        <f t="shared" si="2"/>
        <v>1124</v>
      </c>
      <c r="R33" s="77">
        <f t="shared" si="3"/>
        <v>11</v>
      </c>
      <c r="S33" s="77" t="b">
        <f>IF(O33="","",IF(OR(VALUE(LEFT(O33,2))&gt;IF(RIGHT(J33,1)="M",7,19),AND(OR(LEFT(O33,2)={"07","19"}),VALUE(RIGHT(O33,2))&gt;15)),TRUE,FALSE))</f>
        <v>0</v>
      </c>
      <c r="T33" s="77" t="b">
        <f>IF(O33="","",IF(OR(VALUE(LEFT(O33,2))&gt;IF(RIGHT(J33,1)="M",7,19),AND(OR(LEFT(O33,2)={"07","19"}),VALUE(RIGHT(O33,2))&gt;5)),TRUE,FALSE))</f>
        <v>0</v>
      </c>
    </row>
    <row r="34" spans="1:28" ht="15" customHeight="1" x14ac:dyDescent="0.25">
      <c r="A34" s="75" t="s">
        <v>243</v>
      </c>
      <c r="B34" s="77" t="s">
        <v>244</v>
      </c>
      <c r="C34" s="230">
        <v>44232</v>
      </c>
      <c r="D34" s="75" t="s">
        <v>666</v>
      </c>
      <c r="E34" s="75" t="s">
        <v>723</v>
      </c>
      <c r="F34" s="75" t="s">
        <v>546</v>
      </c>
      <c r="G34" s="75">
        <v>2</v>
      </c>
      <c r="H34" s="75" t="s">
        <v>546</v>
      </c>
      <c r="I34" s="75" t="s">
        <v>546</v>
      </c>
      <c r="J34" s="75" t="s">
        <v>641</v>
      </c>
      <c r="K34" s="230">
        <v>42818</v>
      </c>
      <c r="L34" s="75">
        <f>COUNTIF($B$2:B34,B34)</f>
        <v>5</v>
      </c>
      <c r="M34" s="75">
        <f>COUNTIF($L$2:L34,4)</f>
        <v>2</v>
      </c>
      <c r="N34" s="76" t="str">
        <f t="shared" si="4"/>
        <v>Code 025</v>
      </c>
      <c r="O34" s="76" t="str">
        <f t="shared" si="0"/>
        <v>0659</v>
      </c>
      <c r="P34" s="75" t="str">
        <f t="shared" si="1"/>
        <v>1810</v>
      </c>
      <c r="Q34" s="77">
        <f t="shared" si="2"/>
        <v>1111</v>
      </c>
      <c r="R34" s="77">
        <f t="shared" si="3"/>
        <v>11</v>
      </c>
      <c r="S34" s="77" t="b">
        <f>IF(O34="","",IF(OR(VALUE(LEFT(O34,2))&gt;IF(RIGHT(J34,1)="M",7,19),AND(OR(LEFT(O34,2)={"07","19"}),VALUE(RIGHT(O34,2))&gt;15)),TRUE,FALSE))</f>
        <v>0</v>
      </c>
      <c r="T34" s="77" t="b">
        <f>IF(O34="","",IF(OR(VALUE(LEFT(O34,2))&gt;IF(RIGHT(J34,1)="M",7,19),AND(OR(LEFT(O34,2)={"07","19"}),VALUE(RIGHT(O34,2))&gt;5)),TRUE,FALSE))</f>
        <v>0</v>
      </c>
    </row>
    <row r="35" spans="1:28" ht="15" customHeight="1" x14ac:dyDescent="0.25">
      <c r="A35" s="75" t="s">
        <v>243</v>
      </c>
      <c r="B35" s="77" t="s">
        <v>244</v>
      </c>
      <c r="C35" s="230">
        <v>44233</v>
      </c>
      <c r="D35" s="75" t="s">
        <v>690</v>
      </c>
      <c r="E35" s="75" t="s">
        <v>730</v>
      </c>
      <c r="F35" s="75" t="s">
        <v>546</v>
      </c>
      <c r="G35" s="75">
        <v>2</v>
      </c>
      <c r="H35" s="75" t="s">
        <v>546</v>
      </c>
      <c r="I35" s="75" t="s">
        <v>546</v>
      </c>
      <c r="J35" s="75" t="s">
        <v>641</v>
      </c>
      <c r="K35" s="230">
        <v>42818</v>
      </c>
      <c r="L35" s="75">
        <f>COUNTIF($B$2:B35,B35)</f>
        <v>6</v>
      </c>
      <c r="M35" s="75">
        <f>COUNTIF($L$2:L35,4)</f>
        <v>2</v>
      </c>
      <c r="N35" s="76" t="str">
        <f t="shared" si="4"/>
        <v>Code 026</v>
      </c>
      <c r="O35" s="76" t="str">
        <f t="shared" si="0"/>
        <v>0651</v>
      </c>
      <c r="P35" s="75" t="str">
        <f t="shared" si="1"/>
        <v>1813</v>
      </c>
      <c r="Q35" s="77">
        <f t="shared" si="2"/>
        <v>1122</v>
      </c>
      <c r="R35" s="77">
        <f t="shared" si="3"/>
        <v>11</v>
      </c>
      <c r="S35" s="77" t="b">
        <f>IF(O35="","",IF(OR(VALUE(LEFT(O35,2))&gt;IF(RIGHT(J35,1)="M",7,19),AND(OR(LEFT(O35,2)={"07","19"}),VALUE(RIGHT(O35,2))&gt;15)),TRUE,FALSE))</f>
        <v>0</v>
      </c>
      <c r="T35" s="77" t="b">
        <f>IF(O35="","",IF(OR(VALUE(LEFT(O35,2))&gt;IF(RIGHT(J35,1)="M",7,19),AND(OR(LEFT(O35,2)={"07","19"}),VALUE(RIGHT(O35,2))&gt;5)),TRUE,FALSE))</f>
        <v>0</v>
      </c>
    </row>
    <row r="36" spans="1:28" ht="15" customHeight="1" x14ac:dyDescent="0.25">
      <c r="A36" s="75" t="s">
        <v>243</v>
      </c>
      <c r="B36" s="77" t="s">
        <v>244</v>
      </c>
      <c r="C36" s="230">
        <v>44234</v>
      </c>
      <c r="D36" s="75" t="s">
        <v>546</v>
      </c>
      <c r="E36" s="75" t="s">
        <v>549</v>
      </c>
      <c r="F36" s="75" t="s">
        <v>546</v>
      </c>
      <c r="G36" s="75">
        <v>0</v>
      </c>
      <c r="H36" s="75" t="s">
        <v>546</v>
      </c>
      <c r="I36" s="75" t="s">
        <v>546</v>
      </c>
      <c r="J36" s="75" t="s">
        <v>646</v>
      </c>
      <c r="K36" s="230">
        <v>42818</v>
      </c>
      <c r="L36" s="75">
        <f>COUNTIF($B$2:B36,B36)</f>
        <v>7</v>
      </c>
      <c r="M36" s="75">
        <f>COUNTIF($L$2:L36,4)</f>
        <v>2</v>
      </c>
      <c r="N36" s="76" t="str">
        <f t="shared" si="4"/>
        <v>Code 027</v>
      </c>
      <c r="O36" s="76" t="str">
        <f t="shared" si="0"/>
        <v/>
      </c>
      <c r="P36" s="75" t="str">
        <f t="shared" si="1"/>
        <v/>
      </c>
      <c r="Q36" s="77" t="str">
        <f t="shared" si="2"/>
        <v/>
      </c>
      <c r="R36" s="77" t="str">
        <f t="shared" si="3"/>
        <v/>
      </c>
      <c r="S36" s="77" t="str">
        <f>IF(O36="","",IF(OR(VALUE(LEFT(O36,2))&gt;IF(RIGHT(J36,1)="M",7,19),AND(OR(LEFT(O36,2)={"07","19"}),VALUE(RIGHT(O36,2))&gt;15)),TRUE,FALSE))</f>
        <v/>
      </c>
      <c r="T36" s="77" t="str">
        <f>IF(O36="","",IF(OR(VALUE(LEFT(O36,2))&gt;IF(RIGHT(J36,1)="M",7,19),AND(OR(LEFT(O36,2)={"07","19"}),VALUE(RIGHT(O36,2))&gt;5)),TRUE,FALSE))</f>
        <v/>
      </c>
    </row>
    <row r="37" spans="1:28" ht="15" customHeight="1" x14ac:dyDescent="0.25">
      <c r="A37" s="231" t="s">
        <v>243</v>
      </c>
      <c r="B37" s="77" t="s">
        <v>244</v>
      </c>
      <c r="C37" s="232">
        <v>44235</v>
      </c>
      <c r="D37" s="231" t="s">
        <v>596</v>
      </c>
      <c r="E37" s="231" t="s">
        <v>548</v>
      </c>
      <c r="F37" s="231" t="s">
        <v>546</v>
      </c>
      <c r="G37" s="231">
        <v>3</v>
      </c>
      <c r="H37" s="231" t="s">
        <v>546</v>
      </c>
      <c r="I37" s="231" t="s">
        <v>546</v>
      </c>
      <c r="J37" s="231" t="s">
        <v>562</v>
      </c>
      <c r="K37" s="232">
        <v>42818</v>
      </c>
      <c r="L37" s="75">
        <f>COUNTIF($B$2:B37,B37)</f>
        <v>8</v>
      </c>
      <c r="M37" s="75">
        <f>COUNTIF($L$2:L37,4)</f>
        <v>2</v>
      </c>
      <c r="N37" s="76" t="str">
        <f t="shared" si="4"/>
        <v>Code 028</v>
      </c>
      <c r="O37" s="76" t="str">
        <f t="shared" si="0"/>
        <v>0648</v>
      </c>
      <c r="P37" s="75" t="str">
        <f t="shared" si="1"/>
        <v>1905</v>
      </c>
      <c r="Q37" s="77">
        <f t="shared" si="2"/>
        <v>1217</v>
      </c>
      <c r="R37" s="77">
        <f t="shared" si="3"/>
        <v>12</v>
      </c>
      <c r="S37" s="77" t="b">
        <f>IF(O37="","",IF(OR(VALUE(LEFT(O37,2))&gt;IF(RIGHT(J37,1)="M",7,19),AND(OR(LEFT(O37,2)={"07","19"}),VALUE(RIGHT(O37,2))&gt;15)),TRUE,FALSE))</f>
        <v>0</v>
      </c>
      <c r="T37" s="77" t="b">
        <f>IF(O37="","",IF(OR(VALUE(LEFT(O37,2))&gt;IF(RIGHT(J37,1)="M",7,19),AND(OR(LEFT(O37,2)={"07","19"}),VALUE(RIGHT(O37,2))&gt;5)),TRUE,FALSE))</f>
        <v>0</v>
      </c>
      <c r="U37" s="78"/>
      <c r="V37" s="78"/>
      <c r="W37" s="78"/>
      <c r="X37" s="78"/>
      <c r="Y37" s="78"/>
      <c r="Z37" s="78"/>
      <c r="AA37" s="78"/>
      <c r="AB37" s="78"/>
    </row>
    <row r="38" spans="1:28" ht="15" customHeight="1" x14ac:dyDescent="0.25">
      <c r="A38" s="231" t="s">
        <v>243</v>
      </c>
      <c r="B38" s="77" t="s">
        <v>244</v>
      </c>
      <c r="C38" s="232">
        <v>44236</v>
      </c>
      <c r="D38" s="231" t="s">
        <v>596</v>
      </c>
      <c r="E38" s="231" t="s">
        <v>548</v>
      </c>
      <c r="F38" s="231" t="s">
        <v>546</v>
      </c>
      <c r="G38" s="231">
        <v>3</v>
      </c>
      <c r="H38" s="231" t="s">
        <v>546</v>
      </c>
      <c r="I38" s="231" t="s">
        <v>546</v>
      </c>
      <c r="J38" s="231" t="s">
        <v>562</v>
      </c>
      <c r="K38" s="232">
        <v>42818</v>
      </c>
      <c r="L38" s="75">
        <f>COUNTIF($B$2:B38,B38)</f>
        <v>9</v>
      </c>
      <c r="M38" s="75">
        <f>COUNTIF($L$2:L38,4)</f>
        <v>2</v>
      </c>
      <c r="N38" s="76" t="str">
        <f t="shared" si="4"/>
        <v>Code 029</v>
      </c>
      <c r="O38" s="76" t="str">
        <f t="shared" si="0"/>
        <v>0648</v>
      </c>
      <c r="P38" s="75" t="str">
        <f t="shared" si="1"/>
        <v>1905</v>
      </c>
      <c r="Q38" s="77">
        <f t="shared" si="2"/>
        <v>1217</v>
      </c>
      <c r="R38" s="77">
        <f t="shared" si="3"/>
        <v>12</v>
      </c>
      <c r="S38" s="77" t="b">
        <f>IF(O38="","",IF(OR(VALUE(LEFT(O38,2))&gt;IF(RIGHT(J38,1)="M",7,19),AND(OR(LEFT(O38,2)={"07","19"}),VALUE(RIGHT(O38,2))&gt;15)),TRUE,FALSE))</f>
        <v>0</v>
      </c>
      <c r="T38" s="77" t="b">
        <f>IF(O38="","",IF(OR(VALUE(LEFT(O38,2))&gt;IF(RIGHT(J38,1)="M",7,19),AND(OR(LEFT(O38,2)={"07","19"}),VALUE(RIGHT(O38,2))&gt;5)),TRUE,FALSE))</f>
        <v>0</v>
      </c>
      <c r="U38" s="78"/>
      <c r="V38" s="78"/>
      <c r="W38" s="78"/>
      <c r="X38" s="78"/>
      <c r="Y38" s="78"/>
      <c r="Z38" s="78"/>
      <c r="AA38" s="78"/>
      <c r="AB38" s="78"/>
    </row>
    <row r="39" spans="1:28" s="78" customFormat="1" ht="15" customHeight="1" x14ac:dyDescent="0.25">
      <c r="A39" s="231" t="s">
        <v>243</v>
      </c>
      <c r="B39" s="77" t="s">
        <v>244</v>
      </c>
      <c r="C39" s="232">
        <v>44237</v>
      </c>
      <c r="D39" s="231" t="s">
        <v>596</v>
      </c>
      <c r="E39" s="231" t="s">
        <v>561</v>
      </c>
      <c r="F39" s="231" t="s">
        <v>546</v>
      </c>
      <c r="G39" s="231">
        <v>3</v>
      </c>
      <c r="H39" s="231" t="s">
        <v>546</v>
      </c>
      <c r="I39" s="231" t="s">
        <v>546</v>
      </c>
      <c r="J39" s="231" t="s">
        <v>562</v>
      </c>
      <c r="K39" s="232">
        <v>42818</v>
      </c>
      <c r="L39" s="75">
        <f>COUNTIF($B$2:B39,B39)</f>
        <v>10</v>
      </c>
      <c r="M39" s="75">
        <f>COUNTIF($L$2:L39,4)</f>
        <v>2</v>
      </c>
      <c r="N39" s="76" t="str">
        <f t="shared" si="4"/>
        <v>Code 0210</v>
      </c>
      <c r="O39" s="76" t="str">
        <f t="shared" si="0"/>
        <v>0648</v>
      </c>
      <c r="P39" s="75" t="str">
        <f t="shared" si="1"/>
        <v>1909</v>
      </c>
      <c r="Q39" s="77">
        <f t="shared" si="2"/>
        <v>1221</v>
      </c>
      <c r="R39" s="77">
        <f t="shared" si="3"/>
        <v>12</v>
      </c>
      <c r="S39" s="77" t="b">
        <f>IF(O39="","",IF(OR(VALUE(LEFT(O39,2))&gt;IF(RIGHT(J39,1)="M",7,19),AND(OR(LEFT(O39,2)={"07","19"}),VALUE(RIGHT(O39,2))&gt;15)),TRUE,FALSE))</f>
        <v>0</v>
      </c>
      <c r="T39" s="77" t="b">
        <f>IF(O39="","",IF(OR(VALUE(LEFT(O39,2))&gt;IF(RIGHT(J39,1)="M",7,19),AND(OR(LEFT(O39,2)={"07","19"}),VALUE(RIGHT(O39,2))&gt;5)),TRUE,FALSE))</f>
        <v>0</v>
      </c>
    </row>
    <row r="40" spans="1:28" s="78" customFormat="1" ht="15" customHeight="1" x14ac:dyDescent="0.25">
      <c r="A40" s="231" t="s">
        <v>243</v>
      </c>
      <c r="B40" s="77" t="s">
        <v>244</v>
      </c>
      <c r="C40" s="232">
        <v>44238</v>
      </c>
      <c r="D40" s="231" t="s">
        <v>588</v>
      </c>
      <c r="E40" s="231" t="s">
        <v>558</v>
      </c>
      <c r="F40" s="231" t="s">
        <v>546</v>
      </c>
      <c r="G40" s="231">
        <v>3</v>
      </c>
      <c r="H40" s="231" t="s">
        <v>546</v>
      </c>
      <c r="I40" s="231" t="s">
        <v>546</v>
      </c>
      <c r="J40" s="231" t="s">
        <v>562</v>
      </c>
      <c r="K40" s="232">
        <v>42818</v>
      </c>
      <c r="L40" s="75">
        <f>COUNTIF($B$2:B40,B40)</f>
        <v>11</v>
      </c>
      <c r="M40" s="75">
        <f>COUNTIF($L$2:L40,4)</f>
        <v>2</v>
      </c>
      <c r="N40" s="76" t="str">
        <f t="shared" si="4"/>
        <v>Code 0211</v>
      </c>
      <c r="O40" s="76" t="str">
        <f t="shared" si="0"/>
        <v>0653</v>
      </c>
      <c r="P40" s="75" t="str">
        <f t="shared" si="1"/>
        <v>1908</v>
      </c>
      <c r="Q40" s="77">
        <f t="shared" si="2"/>
        <v>1215</v>
      </c>
      <c r="R40" s="77">
        <f t="shared" si="3"/>
        <v>12</v>
      </c>
      <c r="S40" s="77" t="b">
        <f>IF(O40="","",IF(OR(VALUE(LEFT(O40,2))&gt;IF(RIGHT(J40,1)="M",7,19),AND(OR(LEFT(O40,2)={"07","19"}),VALUE(RIGHT(O40,2))&gt;15)),TRUE,FALSE))</f>
        <v>0</v>
      </c>
      <c r="T40" s="77" t="b">
        <f>IF(O40="","",IF(OR(VALUE(LEFT(O40,2))&gt;IF(RIGHT(J40,1)="M",7,19),AND(OR(LEFT(O40,2)={"07","19"}),VALUE(RIGHT(O40,2))&gt;5)),TRUE,FALSE))</f>
        <v>0</v>
      </c>
    </row>
    <row r="41" spans="1:28" s="78" customFormat="1" ht="15" customHeight="1" x14ac:dyDescent="0.25">
      <c r="A41" s="75" t="s">
        <v>243</v>
      </c>
      <c r="B41" s="77" t="s">
        <v>244</v>
      </c>
      <c r="C41" s="230">
        <v>44239</v>
      </c>
      <c r="D41" s="75" t="s">
        <v>546</v>
      </c>
      <c r="E41" s="75" t="s">
        <v>549</v>
      </c>
      <c r="F41" s="75" t="s">
        <v>546</v>
      </c>
      <c r="G41" s="75">
        <v>0</v>
      </c>
      <c r="H41" s="75" t="s">
        <v>546</v>
      </c>
      <c r="I41" s="75" t="s">
        <v>546</v>
      </c>
      <c r="J41" s="75" t="s">
        <v>738</v>
      </c>
      <c r="K41" s="230">
        <v>42818</v>
      </c>
      <c r="L41" s="75">
        <f>COUNTIF($B$2:B41,B41)</f>
        <v>12</v>
      </c>
      <c r="M41" s="75">
        <f>COUNTIF($L$2:L41,4)</f>
        <v>2</v>
      </c>
      <c r="N41" s="76" t="str">
        <f t="shared" si="4"/>
        <v>Code 0212</v>
      </c>
      <c r="O41" s="76" t="str">
        <f t="shared" si="0"/>
        <v/>
      </c>
      <c r="P41" s="75" t="str">
        <f t="shared" si="1"/>
        <v/>
      </c>
      <c r="Q41" s="77" t="str">
        <f t="shared" si="2"/>
        <v/>
      </c>
      <c r="R41" s="77" t="str">
        <f t="shared" si="3"/>
        <v/>
      </c>
      <c r="S41" s="77" t="str">
        <f>IF(O41="","",IF(OR(VALUE(LEFT(O41,2))&gt;IF(RIGHT(J41,1)="M",7,19),AND(OR(LEFT(O41,2)={"07","19"}),VALUE(RIGHT(O41,2))&gt;15)),TRUE,FALSE))</f>
        <v/>
      </c>
      <c r="T41" s="77" t="str">
        <f>IF(O41="","",IF(OR(VALUE(LEFT(O41,2))&gt;IF(RIGHT(J41,1)="M",7,19),AND(OR(LEFT(O41,2)={"07","19"}),VALUE(RIGHT(O41,2))&gt;5)),TRUE,FALSE))</f>
        <v/>
      </c>
      <c r="U41" s="77"/>
      <c r="V41" s="77"/>
      <c r="W41" s="77"/>
      <c r="X41" s="77"/>
      <c r="Y41" s="77"/>
      <c r="Z41" s="77"/>
      <c r="AA41" s="77"/>
      <c r="AB41" s="77"/>
    </row>
    <row r="42" spans="1:28" s="78" customFormat="1" ht="15" customHeight="1" x14ac:dyDescent="0.25">
      <c r="A42" s="75" t="s">
        <v>243</v>
      </c>
      <c r="B42" s="77" t="s">
        <v>244</v>
      </c>
      <c r="C42" s="230">
        <v>44240</v>
      </c>
      <c r="D42" s="75" t="s">
        <v>546</v>
      </c>
      <c r="E42" s="75" t="s">
        <v>549</v>
      </c>
      <c r="F42" s="75" t="s">
        <v>546</v>
      </c>
      <c r="G42" s="75">
        <v>0</v>
      </c>
      <c r="H42" s="75" t="s">
        <v>546</v>
      </c>
      <c r="I42" s="75" t="s">
        <v>546</v>
      </c>
      <c r="J42" s="75" t="s">
        <v>738</v>
      </c>
      <c r="K42" s="230">
        <v>42818</v>
      </c>
      <c r="L42" s="75">
        <f>COUNTIF($B$2:B42,B42)</f>
        <v>13</v>
      </c>
      <c r="M42" s="75">
        <f>COUNTIF($L$2:L42,4)</f>
        <v>2</v>
      </c>
      <c r="N42" s="76" t="str">
        <f t="shared" si="4"/>
        <v>Code 0213</v>
      </c>
      <c r="O42" s="76" t="str">
        <f t="shared" si="0"/>
        <v/>
      </c>
      <c r="P42" s="75" t="str">
        <f t="shared" si="1"/>
        <v/>
      </c>
      <c r="Q42" s="77" t="str">
        <f t="shared" si="2"/>
        <v/>
      </c>
      <c r="R42" s="77" t="str">
        <f t="shared" si="3"/>
        <v/>
      </c>
      <c r="S42" s="77" t="str">
        <f>IF(O42="","",IF(OR(VALUE(LEFT(O42,2))&gt;IF(RIGHT(J42,1)="M",7,19),AND(OR(LEFT(O42,2)={"07","19"}),VALUE(RIGHT(O42,2))&gt;15)),TRUE,FALSE))</f>
        <v/>
      </c>
      <c r="T42" s="77" t="str">
        <f>IF(O42="","",IF(OR(VALUE(LEFT(O42,2))&gt;IF(RIGHT(J42,1)="M",7,19),AND(OR(LEFT(O42,2)={"07","19"}),VALUE(RIGHT(O42,2))&gt;5)),TRUE,FALSE))</f>
        <v/>
      </c>
      <c r="U42" s="77"/>
      <c r="V42" s="77"/>
      <c r="W42" s="77"/>
      <c r="X42" s="77"/>
      <c r="Y42" s="77"/>
      <c r="Z42" s="77"/>
      <c r="AA42" s="77"/>
      <c r="AB42" s="77"/>
    </row>
    <row r="43" spans="1:28" ht="15" customHeight="1" x14ac:dyDescent="0.25">
      <c r="A43" s="75" t="s">
        <v>243</v>
      </c>
      <c r="B43" s="77" t="s">
        <v>244</v>
      </c>
      <c r="C43" s="230">
        <v>44241</v>
      </c>
      <c r="D43" s="75" t="s">
        <v>546</v>
      </c>
      <c r="E43" s="75" t="s">
        <v>549</v>
      </c>
      <c r="F43" s="75" t="s">
        <v>546</v>
      </c>
      <c r="G43" s="75">
        <v>0</v>
      </c>
      <c r="H43" s="75" t="s">
        <v>546</v>
      </c>
      <c r="I43" s="75" t="s">
        <v>546</v>
      </c>
      <c r="J43" s="75" t="s">
        <v>576</v>
      </c>
      <c r="K43" s="230">
        <v>42818</v>
      </c>
      <c r="L43" s="75">
        <f>COUNTIF($B$2:B43,B43)</f>
        <v>14</v>
      </c>
      <c r="M43" s="75">
        <f>COUNTIF($L$2:L43,4)</f>
        <v>2</v>
      </c>
      <c r="N43" s="76" t="str">
        <f t="shared" si="4"/>
        <v>Code 0214</v>
      </c>
      <c r="O43" s="76" t="str">
        <f t="shared" si="0"/>
        <v/>
      </c>
      <c r="P43" s="75" t="str">
        <f t="shared" si="1"/>
        <v/>
      </c>
      <c r="Q43" s="77" t="str">
        <f t="shared" si="2"/>
        <v/>
      </c>
      <c r="R43" s="77" t="str">
        <f t="shared" si="3"/>
        <v/>
      </c>
      <c r="S43" s="77" t="str">
        <f>IF(O43="","",IF(OR(VALUE(LEFT(O43,2))&gt;IF(RIGHT(J43,1)="M",7,19),AND(OR(LEFT(O43,2)={"07","19"}),VALUE(RIGHT(O43,2))&gt;15)),TRUE,FALSE))</f>
        <v/>
      </c>
      <c r="T43" s="77" t="str">
        <f>IF(O43="","",IF(OR(VALUE(LEFT(O43,2))&gt;IF(RIGHT(J43,1)="M",7,19),AND(OR(LEFT(O43,2)={"07","19"}),VALUE(RIGHT(O43,2))&gt;5)),TRUE,FALSE))</f>
        <v/>
      </c>
    </row>
    <row r="44" spans="1:28" ht="15" customHeight="1" x14ac:dyDescent="0.25">
      <c r="A44" s="231" t="s">
        <v>243</v>
      </c>
      <c r="B44" s="77" t="s">
        <v>244</v>
      </c>
      <c r="C44" s="232">
        <v>44242</v>
      </c>
      <c r="D44" s="231" t="s">
        <v>678</v>
      </c>
      <c r="E44" s="231" t="s">
        <v>602</v>
      </c>
      <c r="F44" s="231" t="s">
        <v>546</v>
      </c>
      <c r="G44" s="231">
        <v>3</v>
      </c>
      <c r="H44" s="231" t="s">
        <v>546</v>
      </c>
      <c r="I44" s="231" t="s">
        <v>546</v>
      </c>
      <c r="J44" s="231" t="s">
        <v>566</v>
      </c>
      <c r="K44" s="232">
        <v>42818</v>
      </c>
      <c r="L44" s="75">
        <f>COUNTIF($B$2:B44,B44)</f>
        <v>15</v>
      </c>
      <c r="M44" s="75">
        <f>COUNTIF($L$2:L44,4)</f>
        <v>2</v>
      </c>
      <c r="N44" s="76" t="str">
        <f t="shared" si="4"/>
        <v>Code 0215</v>
      </c>
      <c r="O44" s="76" t="str">
        <f t="shared" si="0"/>
        <v>1847</v>
      </c>
      <c r="P44" s="75" t="str">
        <f t="shared" si="1"/>
        <v>0711</v>
      </c>
      <c r="Q44" s="77">
        <f t="shared" si="2"/>
        <v>1224</v>
      </c>
      <c r="R44" s="77">
        <f t="shared" si="3"/>
        <v>12</v>
      </c>
      <c r="S44" s="77" t="b">
        <f>IF(O44="","",IF(OR(VALUE(LEFT(O44,2))&gt;IF(RIGHT(J44,1)="M",7,19),AND(OR(LEFT(O44,2)={"07","19"}),VALUE(RIGHT(O44,2))&gt;15)),TRUE,FALSE))</f>
        <v>0</v>
      </c>
      <c r="T44" s="77" t="b">
        <f>IF(O44="","",IF(OR(VALUE(LEFT(O44,2))&gt;IF(RIGHT(J44,1)="M",7,19),AND(OR(LEFT(O44,2)={"07","19"}),VALUE(RIGHT(O44,2))&gt;5)),TRUE,FALSE))</f>
        <v>0</v>
      </c>
      <c r="U44" s="78"/>
      <c r="V44" s="78"/>
      <c r="W44" s="78"/>
      <c r="X44" s="78"/>
      <c r="Y44" s="78"/>
      <c r="Z44" s="78"/>
      <c r="AA44" s="78"/>
      <c r="AB44" s="78"/>
    </row>
    <row r="45" spans="1:28" ht="15" customHeight="1" x14ac:dyDescent="0.25">
      <c r="A45" s="75" t="s">
        <v>243</v>
      </c>
      <c r="B45" s="77" t="s">
        <v>244</v>
      </c>
      <c r="C45" s="230">
        <v>44243</v>
      </c>
      <c r="D45" s="75" t="s">
        <v>604</v>
      </c>
      <c r="E45" s="75" t="s">
        <v>569</v>
      </c>
      <c r="F45" s="75" t="s">
        <v>546</v>
      </c>
      <c r="G45" s="75">
        <v>3</v>
      </c>
      <c r="H45" s="75" t="s">
        <v>546</v>
      </c>
      <c r="I45" s="75" t="s">
        <v>546</v>
      </c>
      <c r="J45" s="75" t="s">
        <v>566</v>
      </c>
      <c r="K45" s="230">
        <v>42818</v>
      </c>
      <c r="L45" s="75">
        <f>COUNTIF($B$2:B45,B45)</f>
        <v>16</v>
      </c>
      <c r="M45" s="75">
        <f>COUNTIF($L$2:L45,4)</f>
        <v>2</v>
      </c>
      <c r="N45" s="76" t="str">
        <f t="shared" si="4"/>
        <v>Code 0216</v>
      </c>
      <c r="O45" s="76" t="str">
        <f t="shared" si="0"/>
        <v>1853</v>
      </c>
      <c r="P45" s="75" t="str">
        <f t="shared" si="1"/>
        <v>0704</v>
      </c>
      <c r="Q45" s="77">
        <f t="shared" si="2"/>
        <v>1211</v>
      </c>
      <c r="R45" s="77">
        <f t="shared" si="3"/>
        <v>12</v>
      </c>
      <c r="S45" s="77" t="b">
        <f>IF(O45="","",IF(OR(VALUE(LEFT(O45,2))&gt;IF(RIGHT(J45,1)="M",7,19),AND(OR(LEFT(O45,2)={"07","19"}),VALUE(RIGHT(O45,2))&gt;15)),TRUE,FALSE))</f>
        <v>0</v>
      </c>
      <c r="T45" s="77" t="b">
        <f>IF(O45="","",IF(OR(VALUE(LEFT(O45,2))&gt;IF(RIGHT(J45,1)="M",7,19),AND(OR(LEFT(O45,2)={"07","19"}),VALUE(RIGHT(O45,2))&gt;5)),TRUE,FALSE))</f>
        <v>0</v>
      </c>
    </row>
    <row r="46" spans="1:28" s="78" customFormat="1" ht="15" customHeight="1" x14ac:dyDescent="0.25">
      <c r="A46" s="75" t="s">
        <v>243</v>
      </c>
      <c r="B46" s="77" t="s">
        <v>244</v>
      </c>
      <c r="C46" s="230">
        <v>44244</v>
      </c>
      <c r="D46" s="75" t="s">
        <v>604</v>
      </c>
      <c r="E46" s="75" t="s">
        <v>695</v>
      </c>
      <c r="F46" s="75" t="s">
        <v>546</v>
      </c>
      <c r="G46" s="75">
        <v>3</v>
      </c>
      <c r="H46" s="75" t="s">
        <v>546</v>
      </c>
      <c r="I46" s="75" t="s">
        <v>546</v>
      </c>
      <c r="J46" s="75" t="s">
        <v>566</v>
      </c>
      <c r="K46" s="230">
        <v>42818</v>
      </c>
      <c r="L46" s="75">
        <f>COUNTIF($B$2:B46,B46)</f>
        <v>17</v>
      </c>
      <c r="M46" s="75">
        <f>COUNTIF($L$2:L46,4)</f>
        <v>2</v>
      </c>
      <c r="N46" s="76" t="str">
        <f t="shared" si="4"/>
        <v>Code 0217</v>
      </c>
      <c r="O46" s="76" t="str">
        <f t="shared" si="0"/>
        <v>1853</v>
      </c>
      <c r="P46" s="75" t="str">
        <f t="shared" si="1"/>
        <v>0702</v>
      </c>
      <c r="Q46" s="77">
        <f t="shared" si="2"/>
        <v>1209</v>
      </c>
      <c r="R46" s="77">
        <f t="shared" si="3"/>
        <v>12</v>
      </c>
      <c r="S46" s="77" t="b">
        <f>IF(O46="","",IF(OR(VALUE(LEFT(O46,2))&gt;IF(RIGHT(J46,1)="M",7,19),AND(OR(LEFT(O46,2)={"07","19"}),VALUE(RIGHT(O46,2))&gt;15)),TRUE,FALSE))</f>
        <v>0</v>
      </c>
      <c r="T46" s="77" t="b">
        <f>IF(O46="","",IF(OR(VALUE(LEFT(O46,2))&gt;IF(RIGHT(J46,1)="M",7,19),AND(OR(LEFT(O46,2)={"07","19"}),VALUE(RIGHT(O46,2))&gt;5)),TRUE,FALSE))</f>
        <v>0</v>
      </c>
      <c r="U46" s="77"/>
      <c r="V46" s="77"/>
      <c r="W46" s="77"/>
      <c r="X46" s="77"/>
      <c r="Y46" s="77"/>
      <c r="Z46" s="77"/>
      <c r="AA46" s="77"/>
      <c r="AB46" s="77"/>
    </row>
    <row r="47" spans="1:28" ht="15" customHeight="1" x14ac:dyDescent="0.25">
      <c r="A47" s="75" t="s">
        <v>243</v>
      </c>
      <c r="B47" s="77" t="s">
        <v>244</v>
      </c>
      <c r="C47" s="230">
        <v>44245</v>
      </c>
      <c r="D47" s="75" t="s">
        <v>564</v>
      </c>
      <c r="E47" s="75" t="s">
        <v>695</v>
      </c>
      <c r="F47" s="75" t="s">
        <v>546</v>
      </c>
      <c r="G47" s="75">
        <v>3</v>
      </c>
      <c r="H47" s="75" t="s">
        <v>546</v>
      </c>
      <c r="I47" s="75" t="s">
        <v>546</v>
      </c>
      <c r="J47" s="75" t="s">
        <v>566</v>
      </c>
      <c r="K47" s="230">
        <v>42818</v>
      </c>
      <c r="L47" s="75">
        <f>COUNTIF($B$2:B47,B47)</f>
        <v>18</v>
      </c>
      <c r="M47" s="75">
        <f>COUNTIF($L$2:L47,4)</f>
        <v>2</v>
      </c>
      <c r="N47" s="76" t="str">
        <f t="shared" si="4"/>
        <v>Code 0218</v>
      </c>
      <c r="O47" s="76" t="str">
        <f t="shared" si="0"/>
        <v>1848</v>
      </c>
      <c r="P47" s="75" t="str">
        <f t="shared" si="1"/>
        <v>0702</v>
      </c>
      <c r="Q47" s="77">
        <f t="shared" si="2"/>
        <v>1214</v>
      </c>
      <c r="R47" s="77">
        <f t="shared" si="3"/>
        <v>12</v>
      </c>
      <c r="S47" s="77" t="b">
        <f>IF(O47="","",IF(OR(VALUE(LEFT(O47,2))&gt;IF(RIGHT(J47,1)="M",7,19),AND(OR(LEFT(O47,2)={"07","19"}),VALUE(RIGHT(O47,2))&gt;15)),TRUE,FALSE))</f>
        <v>0</v>
      </c>
      <c r="T47" s="77" t="b">
        <f>IF(O47="","",IF(OR(VALUE(LEFT(O47,2))&gt;IF(RIGHT(J47,1)="M",7,19),AND(OR(LEFT(O47,2)={"07","19"}),VALUE(RIGHT(O47,2))&gt;5)),TRUE,FALSE))</f>
        <v>0</v>
      </c>
    </row>
    <row r="48" spans="1:28" ht="15" customHeight="1" x14ac:dyDescent="0.25">
      <c r="A48" s="75" t="s">
        <v>243</v>
      </c>
      <c r="B48" s="77" t="s">
        <v>244</v>
      </c>
      <c r="C48" s="230">
        <v>44246</v>
      </c>
      <c r="D48" s="75" t="s">
        <v>604</v>
      </c>
      <c r="E48" s="75" t="s">
        <v>569</v>
      </c>
      <c r="F48" s="75" t="s">
        <v>546</v>
      </c>
      <c r="G48" s="75">
        <v>3</v>
      </c>
      <c r="H48" s="75" t="s">
        <v>546</v>
      </c>
      <c r="I48" s="75" t="s">
        <v>546</v>
      </c>
      <c r="J48" s="75" t="s">
        <v>566</v>
      </c>
      <c r="K48" s="230">
        <v>42818</v>
      </c>
      <c r="L48" s="75">
        <f>COUNTIF($B$2:B48,B48)</f>
        <v>19</v>
      </c>
      <c r="M48" s="75">
        <f>COUNTIF($L$2:L48,4)</f>
        <v>2</v>
      </c>
      <c r="N48" s="76" t="str">
        <f t="shared" si="4"/>
        <v>Code 0219</v>
      </c>
      <c r="O48" s="76" t="str">
        <f t="shared" si="0"/>
        <v>1853</v>
      </c>
      <c r="P48" s="75" t="str">
        <f t="shared" si="1"/>
        <v>0704</v>
      </c>
      <c r="Q48" s="77">
        <f t="shared" si="2"/>
        <v>1211</v>
      </c>
      <c r="R48" s="77">
        <f t="shared" si="3"/>
        <v>12</v>
      </c>
      <c r="S48" s="77" t="b">
        <f>IF(O48="","",IF(OR(VALUE(LEFT(O48,2))&gt;IF(RIGHT(J48,1)="M",7,19),AND(OR(LEFT(O48,2)={"07","19"}),VALUE(RIGHT(O48,2))&gt;15)),TRUE,FALSE))</f>
        <v>0</v>
      </c>
      <c r="T48" s="77" t="b">
        <f>IF(O48="","",IF(OR(VALUE(LEFT(O48,2))&gt;IF(RIGHT(J48,1)="M",7,19),AND(OR(LEFT(O48,2)={"07","19"}),VALUE(RIGHT(O48,2))&gt;5)),TRUE,FALSE))</f>
        <v>0</v>
      </c>
    </row>
    <row r="49" spans="1:28" ht="15" customHeight="1" x14ac:dyDescent="0.25">
      <c r="A49" s="75" t="s">
        <v>243</v>
      </c>
      <c r="B49" s="77" t="s">
        <v>244</v>
      </c>
      <c r="C49" s="230">
        <v>44247</v>
      </c>
      <c r="D49" s="75" t="s">
        <v>632</v>
      </c>
      <c r="E49" s="75" t="s">
        <v>647</v>
      </c>
      <c r="F49" s="75" t="s">
        <v>546</v>
      </c>
      <c r="G49" s="75">
        <v>3</v>
      </c>
      <c r="H49" s="75" t="s">
        <v>546</v>
      </c>
      <c r="I49" s="75" t="s">
        <v>546</v>
      </c>
      <c r="J49" s="75" t="s">
        <v>566</v>
      </c>
      <c r="K49" s="230">
        <v>42818</v>
      </c>
      <c r="L49" s="75">
        <f>COUNTIF($B$2:B49,B49)</f>
        <v>20</v>
      </c>
      <c r="M49" s="75">
        <f>COUNTIF($L$2:L49,4)</f>
        <v>2</v>
      </c>
      <c r="N49" s="76" t="str">
        <f t="shared" si="4"/>
        <v>Code 0220</v>
      </c>
      <c r="O49" s="76" t="str">
        <f t="shared" si="0"/>
        <v>1851</v>
      </c>
      <c r="P49" s="75" t="str">
        <f t="shared" si="1"/>
        <v>0706</v>
      </c>
      <c r="Q49" s="77">
        <f t="shared" si="2"/>
        <v>1215</v>
      </c>
      <c r="R49" s="77">
        <f t="shared" si="3"/>
        <v>12</v>
      </c>
      <c r="S49" s="77" t="b">
        <f>IF(O49="","",IF(OR(VALUE(LEFT(O49,2))&gt;IF(RIGHT(J49,1)="M",7,19),AND(OR(LEFT(O49,2)={"07","19"}),VALUE(RIGHT(O49,2))&gt;15)),TRUE,FALSE))</f>
        <v>0</v>
      </c>
      <c r="T49" s="77" t="b">
        <f>IF(O49="","",IF(OR(VALUE(LEFT(O49,2))&gt;IF(RIGHT(J49,1)="M",7,19),AND(OR(LEFT(O49,2)={"07","19"}),VALUE(RIGHT(O49,2))&gt;5)),TRUE,FALSE))</f>
        <v>0</v>
      </c>
    </row>
    <row r="50" spans="1:28" ht="15" customHeight="1" x14ac:dyDescent="0.25">
      <c r="A50" s="75" t="s">
        <v>243</v>
      </c>
      <c r="B50" s="77" t="s">
        <v>244</v>
      </c>
      <c r="C50" s="230">
        <v>44248</v>
      </c>
      <c r="D50" s="75" t="s">
        <v>546</v>
      </c>
      <c r="E50" s="75" t="s">
        <v>549</v>
      </c>
      <c r="F50" s="75" t="s">
        <v>546</v>
      </c>
      <c r="G50" s="75">
        <v>0</v>
      </c>
      <c r="H50" s="75" t="s">
        <v>546</v>
      </c>
      <c r="I50" s="75" t="s">
        <v>546</v>
      </c>
      <c r="J50" s="75" t="s">
        <v>576</v>
      </c>
      <c r="K50" s="230">
        <v>42818</v>
      </c>
      <c r="L50" s="75">
        <f>COUNTIF($B$2:B50,B50)</f>
        <v>21</v>
      </c>
      <c r="M50" s="75">
        <f>COUNTIF($L$2:L50,4)</f>
        <v>2</v>
      </c>
      <c r="N50" s="76" t="str">
        <f t="shared" si="4"/>
        <v>Code 0221</v>
      </c>
      <c r="O50" s="76" t="str">
        <f t="shared" si="0"/>
        <v/>
      </c>
      <c r="P50" s="75" t="str">
        <f t="shared" si="1"/>
        <v/>
      </c>
      <c r="Q50" s="77" t="str">
        <f t="shared" si="2"/>
        <v/>
      </c>
      <c r="R50" s="77" t="str">
        <f t="shared" si="3"/>
        <v/>
      </c>
      <c r="S50" s="77" t="str">
        <f>IF(O50="","",IF(OR(VALUE(LEFT(O50,2))&gt;IF(RIGHT(J50,1)="M",7,19),AND(OR(LEFT(O50,2)={"07","19"}),VALUE(RIGHT(O50,2))&gt;15)),TRUE,FALSE))</f>
        <v/>
      </c>
      <c r="T50" s="77" t="str">
        <f>IF(O50="","",IF(OR(VALUE(LEFT(O50,2))&gt;IF(RIGHT(J50,1)="M",7,19),AND(OR(LEFT(O50,2)={"07","19"}),VALUE(RIGHT(O50,2))&gt;5)),TRUE,FALSE))</f>
        <v/>
      </c>
    </row>
    <row r="51" spans="1:28" ht="15" customHeight="1" x14ac:dyDescent="0.25">
      <c r="A51" s="75" t="s">
        <v>243</v>
      </c>
      <c r="B51" s="77" t="s">
        <v>244</v>
      </c>
      <c r="C51" s="230">
        <v>44249</v>
      </c>
      <c r="D51" s="75" t="s">
        <v>600</v>
      </c>
      <c r="E51" s="75" t="s">
        <v>695</v>
      </c>
      <c r="F51" s="75" t="s">
        <v>546</v>
      </c>
      <c r="G51" s="75">
        <v>3</v>
      </c>
      <c r="H51" s="75" t="s">
        <v>546</v>
      </c>
      <c r="I51" s="75" t="s">
        <v>546</v>
      </c>
      <c r="J51" s="75" t="s">
        <v>566</v>
      </c>
      <c r="K51" s="230">
        <v>42818</v>
      </c>
      <c r="L51" s="75">
        <f>COUNTIF($B$2:B51,B51)</f>
        <v>22</v>
      </c>
      <c r="M51" s="75">
        <f>COUNTIF($L$2:L51,4)</f>
        <v>2</v>
      </c>
      <c r="N51" s="76" t="str">
        <f t="shared" si="4"/>
        <v>Code 0222</v>
      </c>
      <c r="O51" s="76" t="str">
        <f t="shared" si="0"/>
        <v>1855</v>
      </c>
      <c r="P51" s="75" t="str">
        <f t="shared" si="1"/>
        <v>0702</v>
      </c>
      <c r="Q51" s="77">
        <f t="shared" si="2"/>
        <v>1207</v>
      </c>
      <c r="R51" s="77">
        <f t="shared" si="3"/>
        <v>12</v>
      </c>
      <c r="S51" s="77" t="b">
        <f>IF(O51="","",IF(OR(VALUE(LEFT(O51,2))&gt;IF(RIGHT(J51,1)="M",7,19),AND(OR(LEFT(O51,2)={"07","19"}),VALUE(RIGHT(O51,2))&gt;15)),TRUE,FALSE))</f>
        <v>0</v>
      </c>
      <c r="T51" s="77" t="b">
        <f>IF(O51="","",IF(OR(VALUE(LEFT(O51,2))&gt;IF(RIGHT(J51,1)="M",7,19),AND(OR(LEFT(O51,2)={"07","19"}),VALUE(RIGHT(O51,2))&gt;5)),TRUE,FALSE))</f>
        <v>0</v>
      </c>
    </row>
    <row r="52" spans="1:28" ht="15" customHeight="1" x14ac:dyDescent="0.25">
      <c r="A52" s="75" t="s">
        <v>243</v>
      </c>
      <c r="B52" s="77" t="s">
        <v>244</v>
      </c>
      <c r="C52" s="230">
        <v>44250</v>
      </c>
      <c r="D52" s="75" t="s">
        <v>688</v>
      </c>
      <c r="E52" s="75" t="s">
        <v>569</v>
      </c>
      <c r="F52" s="75" t="s">
        <v>546</v>
      </c>
      <c r="G52" s="75">
        <v>3</v>
      </c>
      <c r="H52" s="75" t="s">
        <v>546</v>
      </c>
      <c r="I52" s="75" t="s">
        <v>546</v>
      </c>
      <c r="J52" s="75" t="s">
        <v>566</v>
      </c>
      <c r="K52" s="230">
        <v>42818</v>
      </c>
      <c r="L52" s="75">
        <f>COUNTIF($B$2:B52,B52)</f>
        <v>23</v>
      </c>
      <c r="M52" s="75">
        <f>COUNTIF($L$2:L52,4)</f>
        <v>2</v>
      </c>
      <c r="N52" s="76" t="str">
        <f t="shared" si="4"/>
        <v>Code 0223</v>
      </c>
      <c r="O52" s="76" t="str">
        <f t="shared" si="0"/>
        <v>1849</v>
      </c>
      <c r="P52" s="75" t="str">
        <f t="shared" si="1"/>
        <v>0704</v>
      </c>
      <c r="Q52" s="77">
        <f t="shared" si="2"/>
        <v>1215</v>
      </c>
      <c r="R52" s="77">
        <f t="shared" si="3"/>
        <v>12</v>
      </c>
      <c r="S52" s="77" t="b">
        <f>IF(O52="","",IF(OR(VALUE(LEFT(O52,2))&gt;IF(RIGHT(J52,1)="M",7,19),AND(OR(LEFT(O52,2)={"07","19"}),VALUE(RIGHT(O52,2))&gt;15)),TRUE,FALSE))</f>
        <v>0</v>
      </c>
      <c r="T52" s="77" t="b">
        <f>IF(O52="","",IF(OR(VALUE(LEFT(O52,2))&gt;IF(RIGHT(J52,1)="M",7,19),AND(OR(LEFT(O52,2)={"07","19"}),VALUE(RIGHT(O52,2))&gt;5)),TRUE,FALSE))</f>
        <v>0</v>
      </c>
    </row>
    <row r="53" spans="1:28" ht="15" customHeight="1" x14ac:dyDescent="0.25">
      <c r="A53" s="75" t="s">
        <v>243</v>
      </c>
      <c r="B53" s="77" t="s">
        <v>244</v>
      </c>
      <c r="C53" s="230">
        <v>44251</v>
      </c>
      <c r="D53" s="75" t="s">
        <v>600</v>
      </c>
      <c r="E53" s="75" t="s">
        <v>569</v>
      </c>
      <c r="F53" s="75" t="s">
        <v>546</v>
      </c>
      <c r="G53" s="75">
        <v>3</v>
      </c>
      <c r="H53" s="75" t="s">
        <v>546</v>
      </c>
      <c r="I53" s="75" t="s">
        <v>546</v>
      </c>
      <c r="J53" s="75" t="s">
        <v>566</v>
      </c>
      <c r="K53" s="230">
        <v>42818</v>
      </c>
      <c r="L53" s="75">
        <f>COUNTIF($B$2:B53,B53)</f>
        <v>24</v>
      </c>
      <c r="M53" s="75">
        <f>COUNTIF($L$2:L53,4)</f>
        <v>2</v>
      </c>
      <c r="N53" s="76" t="str">
        <f t="shared" si="4"/>
        <v>Code 0224</v>
      </c>
      <c r="O53" s="76" t="str">
        <f t="shared" si="0"/>
        <v>1855</v>
      </c>
      <c r="P53" s="75" t="str">
        <f t="shared" si="1"/>
        <v>0704</v>
      </c>
      <c r="Q53" s="77">
        <f t="shared" si="2"/>
        <v>1209</v>
      </c>
      <c r="R53" s="77">
        <f t="shared" si="3"/>
        <v>12</v>
      </c>
      <c r="S53" s="77" t="b">
        <f>IF(O53="","",IF(OR(VALUE(LEFT(O53,2))&gt;IF(RIGHT(J53,1)="M",7,19),AND(OR(LEFT(O53,2)={"07","19"}),VALUE(RIGHT(O53,2))&gt;15)),TRUE,FALSE))</f>
        <v>0</v>
      </c>
      <c r="T53" s="77" t="b">
        <f>IF(O53="","",IF(OR(VALUE(LEFT(O53,2))&gt;IF(RIGHT(J53,1)="M",7,19),AND(OR(LEFT(O53,2)={"07","19"}),VALUE(RIGHT(O53,2))&gt;5)),TRUE,FALSE))</f>
        <v>0</v>
      </c>
    </row>
    <row r="54" spans="1:28" s="78" customFormat="1" ht="15" customHeight="1" x14ac:dyDescent="0.25">
      <c r="A54" s="75" t="s">
        <v>243</v>
      </c>
      <c r="B54" s="77" t="s">
        <v>244</v>
      </c>
      <c r="C54" s="230">
        <v>44252</v>
      </c>
      <c r="D54" s="75" t="s">
        <v>658</v>
      </c>
      <c r="E54" s="75" t="s">
        <v>647</v>
      </c>
      <c r="F54" s="75" t="s">
        <v>546</v>
      </c>
      <c r="G54" s="75">
        <v>3</v>
      </c>
      <c r="H54" s="75" t="s">
        <v>546</v>
      </c>
      <c r="I54" s="75" t="s">
        <v>546</v>
      </c>
      <c r="J54" s="75" t="s">
        <v>566</v>
      </c>
      <c r="K54" s="230">
        <v>42818</v>
      </c>
      <c r="L54" s="75">
        <f>COUNTIF($B$2:B54,B54)</f>
        <v>25</v>
      </c>
      <c r="M54" s="75">
        <f>COUNTIF($L$2:L54,4)</f>
        <v>2</v>
      </c>
      <c r="N54" s="76" t="str">
        <f t="shared" si="4"/>
        <v>Code 0225</v>
      </c>
      <c r="O54" s="76" t="str">
        <f t="shared" si="0"/>
        <v>1900</v>
      </c>
      <c r="P54" s="75" t="str">
        <f t="shared" si="1"/>
        <v>0706</v>
      </c>
      <c r="Q54" s="77">
        <f t="shared" si="2"/>
        <v>1206</v>
      </c>
      <c r="R54" s="77">
        <f t="shared" si="3"/>
        <v>12</v>
      </c>
      <c r="S54" s="77" t="b">
        <f>IF(O54="","",IF(OR(VALUE(LEFT(O54,2))&gt;IF(RIGHT(J54,1)="M",7,19),AND(OR(LEFT(O54,2)={"07","19"}),VALUE(RIGHT(O54,2))&gt;15)),TRUE,FALSE))</f>
        <v>0</v>
      </c>
      <c r="T54" s="77" t="b">
        <f>IF(O54="","",IF(OR(VALUE(LEFT(O54,2))&gt;IF(RIGHT(J54,1)="M",7,19),AND(OR(LEFT(O54,2)={"07","19"}),VALUE(RIGHT(O54,2))&gt;5)),TRUE,FALSE))</f>
        <v>0</v>
      </c>
      <c r="U54" s="77"/>
      <c r="V54" s="77"/>
      <c r="W54" s="77"/>
      <c r="X54" s="77"/>
      <c r="Y54" s="77"/>
      <c r="Z54" s="77"/>
      <c r="AA54" s="77"/>
      <c r="AB54" s="77"/>
    </row>
    <row r="55" spans="1:28" s="78" customFormat="1" ht="15" customHeight="1" x14ac:dyDescent="0.25">
      <c r="A55" s="75" t="s">
        <v>243</v>
      </c>
      <c r="B55" s="77" t="s">
        <v>244</v>
      </c>
      <c r="C55" s="230">
        <v>44253</v>
      </c>
      <c r="D55" s="75" t="s">
        <v>599</v>
      </c>
      <c r="E55" s="75" t="s">
        <v>565</v>
      </c>
      <c r="F55" s="75" t="s">
        <v>546</v>
      </c>
      <c r="G55" s="75">
        <v>3</v>
      </c>
      <c r="H55" s="75" t="s">
        <v>546</v>
      </c>
      <c r="I55" s="75" t="s">
        <v>546</v>
      </c>
      <c r="J55" s="75" t="s">
        <v>566</v>
      </c>
      <c r="K55" s="230">
        <v>42818</v>
      </c>
      <c r="L55" s="75">
        <f>COUNTIF($B$2:B55,B55)</f>
        <v>26</v>
      </c>
      <c r="M55" s="75">
        <f>COUNTIF($L$2:L55,4)</f>
        <v>2</v>
      </c>
      <c r="N55" s="76" t="str">
        <f t="shared" si="4"/>
        <v>Code 0226</v>
      </c>
      <c r="O55" s="76" t="str">
        <f t="shared" si="0"/>
        <v>1852</v>
      </c>
      <c r="P55" s="75" t="str">
        <f t="shared" si="1"/>
        <v>0707</v>
      </c>
      <c r="Q55" s="77">
        <f t="shared" si="2"/>
        <v>1215</v>
      </c>
      <c r="R55" s="77">
        <f t="shared" si="3"/>
        <v>12</v>
      </c>
      <c r="S55" s="77" t="b">
        <f>IF(O55="","",IF(OR(VALUE(LEFT(O55,2))&gt;IF(RIGHT(J55,1)="M",7,19),AND(OR(LEFT(O55,2)={"07","19"}),VALUE(RIGHT(O55,2))&gt;15)),TRUE,FALSE))</f>
        <v>0</v>
      </c>
      <c r="T55" s="77" t="b">
        <f>IF(O55="","",IF(OR(VALUE(LEFT(O55,2))&gt;IF(RIGHT(J55,1)="M",7,19),AND(OR(LEFT(O55,2)={"07","19"}),VALUE(RIGHT(O55,2))&gt;5)),TRUE,FALSE))</f>
        <v>0</v>
      </c>
      <c r="U55" s="77"/>
      <c r="V55" s="77"/>
      <c r="W55" s="77"/>
      <c r="X55" s="77"/>
      <c r="Y55" s="77"/>
      <c r="Z55" s="77"/>
      <c r="AA55" s="77"/>
      <c r="AB55" s="77"/>
    </row>
    <row r="56" spans="1:28" s="78" customFormat="1" ht="15" customHeight="1" x14ac:dyDescent="0.25">
      <c r="A56" s="75" t="s">
        <v>243</v>
      </c>
      <c r="B56" s="77" t="s">
        <v>244</v>
      </c>
      <c r="C56" s="230">
        <v>44254</v>
      </c>
      <c r="D56" s="75" t="s">
        <v>678</v>
      </c>
      <c r="E56" s="75" t="s">
        <v>605</v>
      </c>
      <c r="F56" s="75" t="s">
        <v>546</v>
      </c>
      <c r="G56" s="75">
        <v>3</v>
      </c>
      <c r="H56" s="75" t="s">
        <v>546</v>
      </c>
      <c r="I56" s="75" t="s">
        <v>546</v>
      </c>
      <c r="J56" s="75" t="s">
        <v>566</v>
      </c>
      <c r="K56" s="230">
        <v>42818</v>
      </c>
      <c r="L56" s="75">
        <f>COUNTIF($B$2:B56,B56)</f>
        <v>27</v>
      </c>
      <c r="M56" s="75">
        <f>COUNTIF($L$2:L56,4)</f>
        <v>2</v>
      </c>
      <c r="N56" s="76" t="str">
        <f t="shared" si="4"/>
        <v>Code 0227</v>
      </c>
      <c r="O56" s="76" t="str">
        <f t="shared" si="0"/>
        <v>1847</v>
      </c>
      <c r="P56" s="75" t="str">
        <f t="shared" si="1"/>
        <v>0712</v>
      </c>
      <c r="Q56" s="77">
        <f t="shared" si="2"/>
        <v>1225</v>
      </c>
      <c r="R56" s="77">
        <f t="shared" si="3"/>
        <v>12</v>
      </c>
      <c r="S56" s="77" t="b">
        <f>IF(O56="","",IF(OR(VALUE(LEFT(O56,2))&gt;IF(RIGHT(J56,1)="M",7,19),AND(OR(LEFT(O56,2)={"07","19"}),VALUE(RIGHT(O56,2))&gt;15)),TRUE,FALSE))</f>
        <v>0</v>
      </c>
      <c r="T56" s="77" t="b">
        <f>IF(O56="","",IF(OR(VALUE(LEFT(O56,2))&gt;IF(RIGHT(J56,1)="M",7,19),AND(OR(LEFT(O56,2)={"07","19"}),VALUE(RIGHT(O56,2))&gt;5)),TRUE,FALSE))</f>
        <v>0</v>
      </c>
      <c r="U56" s="77"/>
      <c r="V56" s="77"/>
      <c r="W56" s="77"/>
      <c r="X56" s="77"/>
      <c r="Y56" s="77"/>
      <c r="Z56" s="77"/>
      <c r="AA56" s="77"/>
      <c r="AB56" s="77"/>
    </row>
    <row r="57" spans="1:28" s="78" customFormat="1" ht="15" customHeight="1" x14ac:dyDescent="0.25">
      <c r="A57" s="75" t="s">
        <v>243</v>
      </c>
      <c r="B57" s="77" t="s">
        <v>244</v>
      </c>
      <c r="C57" s="230">
        <v>44255</v>
      </c>
      <c r="D57" s="75" t="s">
        <v>546</v>
      </c>
      <c r="E57" s="75" t="s">
        <v>549</v>
      </c>
      <c r="F57" s="75" t="s">
        <v>546</v>
      </c>
      <c r="G57" s="75">
        <v>0</v>
      </c>
      <c r="H57" s="75" t="s">
        <v>546</v>
      </c>
      <c r="I57" s="75" t="s">
        <v>546</v>
      </c>
      <c r="J57" s="75" t="s">
        <v>576</v>
      </c>
      <c r="K57" s="230">
        <v>42818</v>
      </c>
      <c r="L57" s="75">
        <f>COUNTIF($B$2:B57,B57)</f>
        <v>28</v>
      </c>
      <c r="M57" s="75">
        <f>COUNTIF($L$2:L57,4)</f>
        <v>2</v>
      </c>
      <c r="N57" s="76" t="str">
        <f t="shared" si="4"/>
        <v>Code 0228</v>
      </c>
      <c r="O57" s="76" t="str">
        <f t="shared" si="0"/>
        <v/>
      </c>
      <c r="P57" s="75" t="str">
        <f t="shared" si="1"/>
        <v/>
      </c>
      <c r="Q57" s="77" t="str">
        <f t="shared" si="2"/>
        <v/>
      </c>
      <c r="R57" s="77" t="str">
        <f t="shared" si="3"/>
        <v/>
      </c>
      <c r="S57" s="77" t="str">
        <f>IF(O57="","",IF(OR(VALUE(LEFT(O57,2))&gt;IF(RIGHT(J57,1)="M",7,19),AND(OR(LEFT(O57,2)={"07","19"}),VALUE(RIGHT(O57,2))&gt;15)),TRUE,FALSE))</f>
        <v/>
      </c>
      <c r="T57" s="77" t="str">
        <f>IF(O57="","",IF(OR(VALUE(LEFT(O57,2))&gt;IF(RIGHT(J57,1)="M",7,19),AND(OR(LEFT(O57,2)={"07","19"}),VALUE(RIGHT(O57,2))&gt;5)),TRUE,FALSE))</f>
        <v/>
      </c>
      <c r="U57" s="77"/>
      <c r="V57" s="77"/>
      <c r="W57" s="77"/>
      <c r="X57" s="77"/>
      <c r="Y57" s="77"/>
      <c r="Z57" s="77"/>
      <c r="AA57" s="77"/>
      <c r="AB57" s="77"/>
    </row>
    <row r="58" spans="1:28" ht="15" customHeight="1" x14ac:dyDescent="0.25">
      <c r="A58" s="75" t="s">
        <v>249</v>
      </c>
      <c r="B58" s="77" t="s">
        <v>250</v>
      </c>
      <c r="C58" s="230">
        <v>44228</v>
      </c>
      <c r="D58" s="75" t="s">
        <v>711</v>
      </c>
      <c r="E58" s="75" t="s">
        <v>626</v>
      </c>
      <c r="F58" s="75" t="s">
        <v>546</v>
      </c>
      <c r="G58" s="75">
        <v>2</v>
      </c>
      <c r="H58" s="75" t="s">
        <v>546</v>
      </c>
      <c r="I58" s="75" t="s">
        <v>546</v>
      </c>
      <c r="J58" s="75" t="s">
        <v>641</v>
      </c>
      <c r="K58" s="230">
        <v>42837</v>
      </c>
      <c r="L58" s="75">
        <f>COUNTIF($B$2:B58,B58)</f>
        <v>1</v>
      </c>
      <c r="M58" s="75">
        <f>COUNTIF($L$2:L58,4)</f>
        <v>2</v>
      </c>
      <c r="N58" s="76" t="str">
        <f t="shared" si="4"/>
        <v>Code 031</v>
      </c>
      <c r="O58" s="76" t="str">
        <f t="shared" si="0"/>
        <v>0623</v>
      </c>
      <c r="P58" s="75" t="str">
        <f t="shared" si="1"/>
        <v>1832</v>
      </c>
      <c r="Q58" s="77">
        <f t="shared" si="2"/>
        <v>1209</v>
      </c>
      <c r="R58" s="77">
        <f t="shared" si="3"/>
        <v>12</v>
      </c>
      <c r="S58" s="77" t="b">
        <f>IF(O58="","",IF(OR(VALUE(LEFT(O58,2))&gt;IF(RIGHT(J58,1)="M",7,19),AND(OR(LEFT(O58,2)={"07","19"}),VALUE(RIGHT(O58,2))&gt;15)),TRUE,FALSE))</f>
        <v>0</v>
      </c>
      <c r="T58" s="77" t="b">
        <f>IF(O58="","",IF(OR(VALUE(LEFT(O58,2))&gt;IF(RIGHT(J58,1)="M",7,19),AND(OR(LEFT(O58,2)={"07","19"}),VALUE(RIGHT(O58,2))&gt;5)),TRUE,FALSE))</f>
        <v>0</v>
      </c>
    </row>
    <row r="59" spans="1:28" ht="15" customHeight="1" x14ac:dyDescent="0.25">
      <c r="A59" s="75" t="s">
        <v>249</v>
      </c>
      <c r="B59" s="77" t="s">
        <v>250</v>
      </c>
      <c r="C59" s="230">
        <v>44229</v>
      </c>
      <c r="D59" s="75" t="s">
        <v>612</v>
      </c>
      <c r="E59" s="75" t="s">
        <v>626</v>
      </c>
      <c r="F59" s="75" t="s">
        <v>546</v>
      </c>
      <c r="G59" s="75">
        <v>2</v>
      </c>
      <c r="H59" s="75" t="s">
        <v>546</v>
      </c>
      <c r="I59" s="75" t="s">
        <v>546</v>
      </c>
      <c r="J59" s="75" t="s">
        <v>641</v>
      </c>
      <c r="K59" s="230">
        <v>42837</v>
      </c>
      <c r="L59" s="75">
        <f>COUNTIF($B$2:B59,B59)</f>
        <v>2</v>
      </c>
      <c r="M59" s="75">
        <f>COUNTIF($L$2:L59,4)</f>
        <v>2</v>
      </c>
      <c r="N59" s="76" t="str">
        <f t="shared" si="4"/>
        <v>Code 032</v>
      </c>
      <c r="O59" s="76" t="str">
        <f t="shared" si="0"/>
        <v>0613</v>
      </c>
      <c r="P59" s="75" t="str">
        <f t="shared" si="1"/>
        <v>1832</v>
      </c>
      <c r="Q59" s="77">
        <f t="shared" si="2"/>
        <v>1219</v>
      </c>
      <c r="R59" s="77">
        <f t="shared" si="3"/>
        <v>12</v>
      </c>
      <c r="S59" s="77" t="b">
        <f>IF(O59="","",IF(OR(VALUE(LEFT(O59,2))&gt;IF(RIGHT(J59,1)="M",7,19),AND(OR(LEFT(O59,2)={"07","19"}),VALUE(RIGHT(O59,2))&gt;15)),TRUE,FALSE))</f>
        <v>0</v>
      </c>
      <c r="T59" s="77" t="b">
        <f>IF(O59="","",IF(OR(VALUE(LEFT(O59,2))&gt;IF(RIGHT(J59,1)="M",7,19),AND(OR(LEFT(O59,2)={"07","19"}),VALUE(RIGHT(O59,2))&gt;5)),TRUE,FALSE))</f>
        <v>0</v>
      </c>
    </row>
    <row r="60" spans="1:28" ht="15" customHeight="1" x14ac:dyDescent="0.25">
      <c r="A60" s="75" t="s">
        <v>249</v>
      </c>
      <c r="B60" s="77" t="s">
        <v>250</v>
      </c>
      <c r="C60" s="230">
        <v>44230</v>
      </c>
      <c r="D60" s="75" t="s">
        <v>739</v>
      </c>
      <c r="E60" s="75" t="s">
        <v>717</v>
      </c>
      <c r="F60" s="75" t="s">
        <v>546</v>
      </c>
      <c r="G60" s="75">
        <v>2</v>
      </c>
      <c r="H60" s="75" t="s">
        <v>546</v>
      </c>
      <c r="I60" s="75" t="s">
        <v>546</v>
      </c>
      <c r="J60" s="75" t="s">
        <v>641</v>
      </c>
      <c r="K60" s="230">
        <v>42837</v>
      </c>
      <c r="L60" s="75">
        <f>COUNTIF($B$2:B60,B60)</f>
        <v>3</v>
      </c>
      <c r="M60" s="75">
        <f>COUNTIF($L$2:L60,4)</f>
        <v>2</v>
      </c>
      <c r="N60" s="76" t="str">
        <f t="shared" si="4"/>
        <v>Code 033</v>
      </c>
      <c r="O60" s="76" t="str">
        <f t="shared" si="0"/>
        <v>0606</v>
      </c>
      <c r="P60" s="75" t="str">
        <f t="shared" si="1"/>
        <v>1838</v>
      </c>
      <c r="Q60" s="77">
        <f t="shared" si="2"/>
        <v>1232</v>
      </c>
      <c r="R60" s="77">
        <f t="shared" si="3"/>
        <v>12</v>
      </c>
      <c r="S60" s="77" t="b">
        <f>IF(O60="","",IF(OR(VALUE(LEFT(O60,2))&gt;IF(RIGHT(J60,1)="M",7,19),AND(OR(LEFT(O60,2)={"07","19"}),VALUE(RIGHT(O60,2))&gt;15)),TRUE,FALSE))</f>
        <v>0</v>
      </c>
      <c r="T60" s="77" t="b">
        <f>IF(O60="","",IF(OR(VALUE(LEFT(O60,2))&gt;IF(RIGHT(J60,1)="M",7,19),AND(OR(LEFT(O60,2)={"07","19"}),VALUE(RIGHT(O60,2))&gt;5)),TRUE,FALSE))</f>
        <v>0</v>
      </c>
    </row>
    <row r="61" spans="1:28" s="78" customFormat="1" ht="15" customHeight="1" x14ac:dyDescent="0.25">
      <c r="A61" s="75" t="s">
        <v>249</v>
      </c>
      <c r="B61" s="77" t="s">
        <v>250</v>
      </c>
      <c r="C61" s="230">
        <v>44231</v>
      </c>
      <c r="D61" s="75" t="s">
        <v>705</v>
      </c>
      <c r="E61" s="75" t="s">
        <v>677</v>
      </c>
      <c r="F61" s="75" t="s">
        <v>546</v>
      </c>
      <c r="G61" s="75">
        <v>2</v>
      </c>
      <c r="H61" s="75" t="s">
        <v>546</v>
      </c>
      <c r="I61" s="75" t="s">
        <v>546</v>
      </c>
      <c r="J61" s="75" t="s">
        <v>641</v>
      </c>
      <c r="K61" s="230">
        <v>42837</v>
      </c>
      <c r="L61" s="75">
        <f>COUNTIF($B$2:B61,B61)</f>
        <v>4</v>
      </c>
      <c r="M61" s="75">
        <f>COUNTIF($L$2:L61,4)</f>
        <v>3</v>
      </c>
      <c r="N61" s="76" t="str">
        <f t="shared" si="4"/>
        <v>Code 034</v>
      </c>
      <c r="O61" s="76" t="str">
        <f t="shared" si="0"/>
        <v>0629</v>
      </c>
      <c r="P61" s="75" t="str">
        <f t="shared" si="1"/>
        <v>1833</v>
      </c>
      <c r="Q61" s="77">
        <f t="shared" si="2"/>
        <v>1204</v>
      </c>
      <c r="R61" s="77">
        <f t="shared" si="3"/>
        <v>12</v>
      </c>
      <c r="S61" s="77" t="b">
        <f>IF(O61="","",IF(OR(VALUE(LEFT(O61,2))&gt;IF(RIGHT(J61,1)="M",7,19),AND(OR(LEFT(O61,2)={"07","19"}),VALUE(RIGHT(O61,2))&gt;15)),TRUE,FALSE))</f>
        <v>0</v>
      </c>
      <c r="T61" s="77" t="b">
        <f>IF(O61="","",IF(OR(VALUE(LEFT(O61,2))&gt;IF(RIGHT(J61,1)="M",7,19),AND(OR(LEFT(O61,2)={"07","19"}),VALUE(RIGHT(O61,2))&gt;5)),TRUE,FALSE))</f>
        <v>0</v>
      </c>
      <c r="U61" s="77"/>
      <c r="V61" s="77"/>
      <c r="W61" s="77"/>
      <c r="X61" s="77"/>
      <c r="Y61" s="77"/>
      <c r="Z61" s="77"/>
      <c r="AA61" s="77"/>
      <c r="AB61" s="77"/>
    </row>
    <row r="62" spans="1:28" ht="15" customHeight="1" x14ac:dyDescent="0.25">
      <c r="A62" s="75" t="s">
        <v>249</v>
      </c>
      <c r="B62" s="77" t="s">
        <v>250</v>
      </c>
      <c r="C62" s="230">
        <v>44232</v>
      </c>
      <c r="D62" s="75" t="s">
        <v>711</v>
      </c>
      <c r="E62" s="75" t="s">
        <v>581</v>
      </c>
      <c r="F62" s="75" t="s">
        <v>546</v>
      </c>
      <c r="G62" s="75">
        <v>2</v>
      </c>
      <c r="H62" s="75" t="s">
        <v>546</v>
      </c>
      <c r="I62" s="75" t="s">
        <v>546</v>
      </c>
      <c r="J62" s="75" t="s">
        <v>641</v>
      </c>
      <c r="K62" s="230">
        <v>42837</v>
      </c>
      <c r="L62" s="75">
        <f>COUNTIF($B$2:B62,B62)</f>
        <v>5</v>
      </c>
      <c r="M62" s="75">
        <f>COUNTIF($L$2:L62,4)</f>
        <v>3</v>
      </c>
      <c r="N62" s="76" t="str">
        <f t="shared" si="4"/>
        <v>Code 035</v>
      </c>
      <c r="O62" s="76" t="str">
        <f t="shared" si="0"/>
        <v>0623</v>
      </c>
      <c r="P62" s="75" t="str">
        <f t="shared" si="1"/>
        <v>1846</v>
      </c>
      <c r="Q62" s="77">
        <f t="shared" si="2"/>
        <v>1223</v>
      </c>
      <c r="R62" s="77">
        <f t="shared" si="3"/>
        <v>12</v>
      </c>
      <c r="S62" s="77" t="b">
        <f>IF(O62="","",IF(OR(VALUE(LEFT(O62,2))&gt;IF(RIGHT(J62,1)="M",7,19),AND(OR(LEFT(O62,2)={"07","19"}),VALUE(RIGHT(O62,2))&gt;15)),TRUE,FALSE))</f>
        <v>0</v>
      </c>
      <c r="T62" s="77" t="b">
        <f>IF(O62="","",IF(OR(VALUE(LEFT(O62,2))&gt;IF(RIGHT(J62,1)="M",7,19),AND(OR(LEFT(O62,2)={"07","19"}),VALUE(RIGHT(O62,2))&gt;5)),TRUE,FALSE))</f>
        <v>0</v>
      </c>
    </row>
    <row r="63" spans="1:28" ht="15" customHeight="1" x14ac:dyDescent="0.25">
      <c r="A63" s="75" t="s">
        <v>249</v>
      </c>
      <c r="B63" s="77" t="s">
        <v>250</v>
      </c>
      <c r="C63" s="230">
        <v>44233</v>
      </c>
      <c r="D63" s="75" t="s">
        <v>740</v>
      </c>
      <c r="E63" s="75" t="s">
        <v>712</v>
      </c>
      <c r="F63" s="75" t="s">
        <v>546</v>
      </c>
      <c r="G63" s="75">
        <v>2</v>
      </c>
      <c r="H63" s="75" t="s">
        <v>546</v>
      </c>
      <c r="I63" s="75" t="s">
        <v>546</v>
      </c>
      <c r="J63" s="75" t="s">
        <v>641</v>
      </c>
      <c r="K63" s="230">
        <v>42837</v>
      </c>
      <c r="L63" s="75">
        <f>COUNTIF($B$2:B63,B63)</f>
        <v>6</v>
      </c>
      <c r="M63" s="75">
        <f>COUNTIF($L$2:L63,4)</f>
        <v>3</v>
      </c>
      <c r="N63" s="76" t="str">
        <f t="shared" si="4"/>
        <v>Code 036</v>
      </c>
      <c r="O63" s="76" t="str">
        <f t="shared" si="0"/>
        <v>0610</v>
      </c>
      <c r="P63" s="75" t="str">
        <f t="shared" si="1"/>
        <v>1829</v>
      </c>
      <c r="Q63" s="77">
        <f t="shared" si="2"/>
        <v>1219</v>
      </c>
      <c r="R63" s="77">
        <f t="shared" si="3"/>
        <v>12</v>
      </c>
      <c r="S63" s="77" t="b">
        <f>IF(O63="","",IF(OR(VALUE(LEFT(O63,2))&gt;IF(RIGHT(J63,1)="M",7,19),AND(OR(LEFT(O63,2)={"07","19"}),VALUE(RIGHT(O63,2))&gt;15)),TRUE,FALSE))</f>
        <v>0</v>
      </c>
      <c r="T63" s="77" t="b">
        <f>IF(O63="","",IF(OR(VALUE(LEFT(O63,2))&gt;IF(RIGHT(J63,1)="M",7,19),AND(OR(LEFT(O63,2)={"07","19"}),VALUE(RIGHT(O63,2))&gt;5)),TRUE,FALSE))</f>
        <v>0</v>
      </c>
    </row>
    <row r="64" spans="1:28" ht="15" customHeight="1" x14ac:dyDescent="0.25">
      <c r="A64" s="75" t="s">
        <v>249</v>
      </c>
      <c r="B64" s="77" t="s">
        <v>250</v>
      </c>
      <c r="C64" s="230">
        <v>44234</v>
      </c>
      <c r="D64" s="75" t="s">
        <v>546</v>
      </c>
      <c r="E64" s="75" t="s">
        <v>549</v>
      </c>
      <c r="F64" s="75" t="s">
        <v>546</v>
      </c>
      <c r="G64" s="75">
        <v>0</v>
      </c>
      <c r="H64" s="75" t="s">
        <v>546</v>
      </c>
      <c r="I64" s="75" t="s">
        <v>546</v>
      </c>
      <c r="J64" s="75" t="s">
        <v>646</v>
      </c>
      <c r="K64" s="230">
        <v>42837</v>
      </c>
      <c r="L64" s="75">
        <f>COUNTIF($B$2:B64,B64)</f>
        <v>7</v>
      </c>
      <c r="M64" s="75">
        <f>COUNTIF($L$2:L64,4)</f>
        <v>3</v>
      </c>
      <c r="N64" s="76" t="str">
        <f t="shared" si="4"/>
        <v>Code 037</v>
      </c>
      <c r="O64" s="76" t="str">
        <f t="shared" si="0"/>
        <v/>
      </c>
      <c r="P64" s="75" t="str">
        <f t="shared" si="1"/>
        <v/>
      </c>
      <c r="Q64" s="77" t="str">
        <f t="shared" si="2"/>
        <v/>
      </c>
      <c r="R64" s="77" t="str">
        <f t="shared" si="3"/>
        <v/>
      </c>
      <c r="S64" s="77" t="str">
        <f>IF(O64="","",IF(OR(VALUE(LEFT(O64,2))&gt;IF(RIGHT(J64,1)="M",7,19),AND(OR(LEFT(O64,2)={"07","19"}),VALUE(RIGHT(O64,2))&gt;15)),TRUE,FALSE))</f>
        <v/>
      </c>
      <c r="T64" s="77" t="str">
        <f>IF(O64="","",IF(OR(VALUE(LEFT(O64,2))&gt;IF(RIGHT(J64,1)="M",7,19),AND(OR(LEFT(O64,2)={"07","19"}),VALUE(RIGHT(O64,2))&gt;5)),TRUE,FALSE))</f>
        <v/>
      </c>
    </row>
    <row r="65" spans="1:28" ht="15" customHeight="1" x14ac:dyDescent="0.25">
      <c r="A65" s="231" t="s">
        <v>249</v>
      </c>
      <c r="B65" s="78" t="s">
        <v>250</v>
      </c>
      <c r="C65" s="232">
        <v>44235</v>
      </c>
      <c r="D65" s="231" t="s">
        <v>614</v>
      </c>
      <c r="E65" s="231" t="s">
        <v>741</v>
      </c>
      <c r="F65" s="231" t="s">
        <v>546</v>
      </c>
      <c r="G65" s="231">
        <v>3</v>
      </c>
      <c r="H65" s="231" t="s">
        <v>546</v>
      </c>
      <c r="I65" s="231" t="s">
        <v>546</v>
      </c>
      <c r="J65" s="231" t="s">
        <v>562</v>
      </c>
      <c r="K65" s="232">
        <v>42837</v>
      </c>
      <c r="L65" s="75">
        <f>COUNTIF($B$2:B65,B65)</f>
        <v>8</v>
      </c>
      <c r="M65" s="75">
        <f>COUNTIF($L$2:L65,4)</f>
        <v>3</v>
      </c>
      <c r="N65" s="76" t="str">
        <f t="shared" si="4"/>
        <v>Code 038</v>
      </c>
      <c r="O65" s="76" t="str">
        <f t="shared" si="0"/>
        <v>0614</v>
      </c>
      <c r="P65" s="75" t="str">
        <f t="shared" si="1"/>
        <v>1927</v>
      </c>
      <c r="Q65" s="77">
        <f t="shared" si="2"/>
        <v>1313</v>
      </c>
      <c r="R65" s="77">
        <f t="shared" si="3"/>
        <v>13</v>
      </c>
      <c r="S65" s="77" t="b">
        <f>IF(O65="","",IF(OR(VALUE(LEFT(O65,2))&gt;IF(RIGHT(J65,1)="M",7,19),AND(OR(LEFT(O65,2)={"07","19"}),VALUE(RIGHT(O65,2))&gt;15)),TRUE,FALSE))</f>
        <v>0</v>
      </c>
      <c r="T65" s="77" t="b">
        <f>IF(O65="","",IF(OR(VALUE(LEFT(O65,2))&gt;IF(RIGHT(J65,1)="M",7,19),AND(OR(LEFT(O65,2)={"07","19"}),VALUE(RIGHT(O65,2))&gt;5)),TRUE,FALSE))</f>
        <v>0</v>
      </c>
      <c r="U65" s="78"/>
      <c r="V65" s="78"/>
      <c r="W65" s="78"/>
      <c r="X65" s="78"/>
      <c r="Y65" s="78"/>
      <c r="Z65" s="78"/>
      <c r="AA65" s="78"/>
      <c r="AB65" s="78"/>
    </row>
    <row r="66" spans="1:28" ht="15" customHeight="1" x14ac:dyDescent="0.25">
      <c r="A66" s="231" t="s">
        <v>249</v>
      </c>
      <c r="B66" s="78" t="s">
        <v>250</v>
      </c>
      <c r="C66" s="232">
        <v>44236</v>
      </c>
      <c r="D66" s="231" t="s">
        <v>617</v>
      </c>
      <c r="E66" s="231" t="s">
        <v>742</v>
      </c>
      <c r="F66" s="231" t="s">
        <v>546</v>
      </c>
      <c r="G66" s="231">
        <v>3</v>
      </c>
      <c r="H66" s="231" t="s">
        <v>546</v>
      </c>
      <c r="I66" s="231" t="s">
        <v>546</v>
      </c>
      <c r="J66" s="231" t="s">
        <v>562</v>
      </c>
      <c r="K66" s="232">
        <v>42837</v>
      </c>
      <c r="L66" s="75">
        <f>COUNTIF($B$2:B66,B66)</f>
        <v>9</v>
      </c>
      <c r="M66" s="75">
        <f>COUNTIF($L$2:L66,4)</f>
        <v>3</v>
      </c>
      <c r="N66" s="76" t="str">
        <f t="shared" si="4"/>
        <v>Code 039</v>
      </c>
      <c r="O66" s="76" t="str">
        <f t="shared" ref="O66:O129" si="5">TRIM(SUBSTITUTE(SUBSTITUTE(D66,"+",""),"_",""))</f>
        <v>0615</v>
      </c>
      <c r="P66" s="75" t="str">
        <f t="shared" ref="P66:P129" si="6">TRIM(SUBSTITUTE(SUBSTITUTE(E66,"+",""),"_",""))</f>
        <v>1931</v>
      </c>
      <c r="Q66" s="77">
        <f t="shared" ref="Q66:Q129" si="7">IFERROR(IF(RIGHT(P66,2)&lt;RIGHT(O66,2),IF(P66&lt;O66,P66+2360-O66,P66-40-O66),IF(P66&lt;O66,P66+2400-O66,P66-O66)),"")</f>
        <v>1316</v>
      </c>
      <c r="R66" s="77">
        <f t="shared" ref="R66:R129" si="8">IFERROR(ROUNDDOWN(Q66/100,0),"")</f>
        <v>13</v>
      </c>
      <c r="S66" s="77" t="b">
        <f>IF(O66="","",IF(OR(VALUE(LEFT(O66,2))&gt;IF(RIGHT(J66,1)="M",7,19),AND(OR(LEFT(O66,2)={"07","19"}),VALUE(RIGHT(O66,2))&gt;15)),TRUE,FALSE))</f>
        <v>0</v>
      </c>
      <c r="T66" s="77" t="b">
        <f>IF(O66="","",IF(OR(VALUE(LEFT(O66,2))&gt;IF(RIGHT(J66,1)="M",7,19),AND(OR(LEFT(O66,2)={"07","19"}),VALUE(RIGHT(O66,2))&gt;5)),TRUE,FALSE))</f>
        <v>0</v>
      </c>
      <c r="U66" s="78"/>
      <c r="V66" s="78"/>
      <c r="W66" s="78"/>
      <c r="X66" s="78"/>
      <c r="Y66" s="78"/>
      <c r="Z66" s="78"/>
      <c r="AA66" s="78"/>
      <c r="AB66" s="78"/>
    </row>
    <row r="67" spans="1:28" ht="15" customHeight="1" x14ac:dyDescent="0.25">
      <c r="A67" s="231" t="s">
        <v>249</v>
      </c>
      <c r="B67" s="78" t="s">
        <v>250</v>
      </c>
      <c r="C67" s="232">
        <v>44237</v>
      </c>
      <c r="D67" s="231" t="s">
        <v>743</v>
      </c>
      <c r="E67" s="231" t="s">
        <v>637</v>
      </c>
      <c r="F67" s="231" t="s">
        <v>546</v>
      </c>
      <c r="G67" s="231">
        <v>3</v>
      </c>
      <c r="H67" s="231" t="s">
        <v>546</v>
      </c>
      <c r="I67" s="231" t="s">
        <v>546</v>
      </c>
      <c r="J67" s="231" t="s">
        <v>562</v>
      </c>
      <c r="K67" s="232">
        <v>42837</v>
      </c>
      <c r="L67" s="75">
        <f>COUNTIF($B$2:B67,B67)</f>
        <v>10</v>
      </c>
      <c r="M67" s="75">
        <f>COUNTIF($L$2:L67,4)</f>
        <v>3</v>
      </c>
      <c r="N67" s="76" t="str">
        <f t="shared" ref="N67:N130" si="9">A67&amp;DAY(C67)</f>
        <v>Code 0310</v>
      </c>
      <c r="O67" s="76" t="str">
        <f t="shared" si="5"/>
        <v>0611</v>
      </c>
      <c r="P67" s="75" t="str">
        <f t="shared" si="6"/>
        <v>1918</v>
      </c>
      <c r="Q67" s="77">
        <f t="shared" si="7"/>
        <v>1307</v>
      </c>
      <c r="R67" s="77">
        <f t="shared" si="8"/>
        <v>13</v>
      </c>
      <c r="S67" s="77" t="b">
        <f>IF(O67="","",IF(OR(VALUE(LEFT(O67,2))&gt;IF(RIGHT(J67,1)="M",7,19),AND(OR(LEFT(O67,2)={"07","19"}),VALUE(RIGHT(O67,2))&gt;15)),TRUE,FALSE))</f>
        <v>0</v>
      </c>
      <c r="T67" s="77" t="b">
        <f>IF(O67="","",IF(OR(VALUE(LEFT(O67,2))&gt;IF(RIGHT(J67,1)="M",7,19),AND(OR(LEFT(O67,2)={"07","19"}),VALUE(RIGHT(O67,2))&gt;5)),TRUE,FALSE))</f>
        <v>0</v>
      </c>
      <c r="U67" s="78"/>
      <c r="V67" s="78"/>
      <c r="W67" s="78"/>
      <c r="X67" s="78"/>
      <c r="Y67" s="78"/>
      <c r="Z67" s="78"/>
      <c r="AA67" s="78"/>
      <c r="AB67" s="78"/>
    </row>
    <row r="68" spans="1:28" ht="15" customHeight="1" x14ac:dyDescent="0.25">
      <c r="A68" s="231" t="s">
        <v>249</v>
      </c>
      <c r="B68" s="78" t="s">
        <v>250</v>
      </c>
      <c r="C68" s="232">
        <v>44238</v>
      </c>
      <c r="D68" s="231" t="s">
        <v>614</v>
      </c>
      <c r="E68" s="231" t="s">
        <v>616</v>
      </c>
      <c r="F68" s="231" t="s">
        <v>546</v>
      </c>
      <c r="G68" s="231">
        <v>3</v>
      </c>
      <c r="H68" s="231" t="s">
        <v>546</v>
      </c>
      <c r="I68" s="231" t="s">
        <v>546</v>
      </c>
      <c r="J68" s="231" t="s">
        <v>562</v>
      </c>
      <c r="K68" s="232">
        <v>42837</v>
      </c>
      <c r="L68" s="75">
        <f>COUNTIF($B$2:B68,B68)</f>
        <v>11</v>
      </c>
      <c r="M68" s="75">
        <f>COUNTIF($L$2:L68,4)</f>
        <v>3</v>
      </c>
      <c r="N68" s="76" t="str">
        <f t="shared" si="9"/>
        <v>Code 0311</v>
      </c>
      <c r="O68" s="76" t="str">
        <f t="shared" si="5"/>
        <v>0614</v>
      </c>
      <c r="P68" s="75" t="str">
        <f t="shared" si="6"/>
        <v>1919</v>
      </c>
      <c r="Q68" s="77">
        <f t="shared" si="7"/>
        <v>1305</v>
      </c>
      <c r="R68" s="77">
        <f t="shared" si="8"/>
        <v>13</v>
      </c>
      <c r="S68" s="77" t="b">
        <f>IF(O68="","",IF(OR(VALUE(LEFT(O68,2))&gt;IF(RIGHT(J68,1)="M",7,19),AND(OR(LEFT(O68,2)={"07","19"}),VALUE(RIGHT(O68,2))&gt;15)),TRUE,FALSE))</f>
        <v>0</v>
      </c>
      <c r="T68" s="77" t="b">
        <f>IF(O68="","",IF(OR(VALUE(LEFT(O68,2))&gt;IF(RIGHT(J68,1)="M",7,19),AND(OR(LEFT(O68,2)={"07","19"}),VALUE(RIGHT(O68,2))&gt;5)),TRUE,FALSE))</f>
        <v>0</v>
      </c>
      <c r="U68" s="78"/>
      <c r="V68" s="78"/>
      <c r="W68" s="78"/>
      <c r="X68" s="78"/>
      <c r="Y68" s="78"/>
      <c r="Z68" s="78"/>
      <c r="AA68" s="78"/>
      <c r="AB68" s="78"/>
    </row>
    <row r="69" spans="1:28" s="78" customFormat="1" ht="15" customHeight="1" x14ac:dyDescent="0.25">
      <c r="A69" s="75" t="s">
        <v>249</v>
      </c>
      <c r="B69" s="77" t="s">
        <v>250</v>
      </c>
      <c r="C69" s="230">
        <v>44239</v>
      </c>
      <c r="D69" s="75" t="s">
        <v>546</v>
      </c>
      <c r="E69" s="75" t="s">
        <v>549</v>
      </c>
      <c r="F69" s="75" t="s">
        <v>546</v>
      </c>
      <c r="G69" s="75">
        <v>0</v>
      </c>
      <c r="H69" s="75" t="s">
        <v>546</v>
      </c>
      <c r="I69" s="75" t="s">
        <v>546</v>
      </c>
      <c r="J69" s="75" t="s">
        <v>738</v>
      </c>
      <c r="K69" s="230">
        <v>42837</v>
      </c>
      <c r="L69" s="75">
        <f>COUNTIF($B$2:B69,B69)</f>
        <v>12</v>
      </c>
      <c r="M69" s="75">
        <f>COUNTIF($L$2:L69,4)</f>
        <v>3</v>
      </c>
      <c r="N69" s="76" t="str">
        <f t="shared" si="9"/>
        <v>Code 0312</v>
      </c>
      <c r="O69" s="76" t="str">
        <f t="shared" si="5"/>
        <v/>
      </c>
      <c r="P69" s="75" t="str">
        <f t="shared" si="6"/>
        <v/>
      </c>
      <c r="Q69" s="77" t="str">
        <f t="shared" si="7"/>
        <v/>
      </c>
      <c r="R69" s="77" t="str">
        <f t="shared" si="8"/>
        <v/>
      </c>
      <c r="S69" s="77" t="str">
        <f>IF(O69="","",IF(OR(VALUE(LEFT(O69,2))&gt;IF(RIGHT(J69,1)="M",7,19),AND(OR(LEFT(O69,2)={"07","19"}),VALUE(RIGHT(O69,2))&gt;15)),TRUE,FALSE))</f>
        <v/>
      </c>
      <c r="T69" s="77" t="str">
        <f>IF(O69="","",IF(OR(VALUE(LEFT(O69,2))&gt;IF(RIGHT(J69,1)="M",7,19),AND(OR(LEFT(O69,2)={"07","19"}),VALUE(RIGHT(O69,2))&gt;5)),TRUE,FALSE))</f>
        <v/>
      </c>
      <c r="U69" s="77"/>
      <c r="V69" s="77"/>
      <c r="W69" s="77"/>
      <c r="X69" s="77"/>
      <c r="Y69" s="77"/>
      <c r="Z69" s="77"/>
      <c r="AA69" s="77"/>
      <c r="AB69" s="77"/>
    </row>
    <row r="70" spans="1:28" s="78" customFormat="1" ht="15" customHeight="1" x14ac:dyDescent="0.25">
      <c r="A70" s="75" t="s">
        <v>249</v>
      </c>
      <c r="B70" s="77" t="s">
        <v>250</v>
      </c>
      <c r="C70" s="230">
        <v>44240</v>
      </c>
      <c r="D70" s="75" t="s">
        <v>546</v>
      </c>
      <c r="E70" s="75" t="s">
        <v>549</v>
      </c>
      <c r="F70" s="75" t="s">
        <v>546</v>
      </c>
      <c r="G70" s="75">
        <v>0</v>
      </c>
      <c r="H70" s="75" t="s">
        <v>546</v>
      </c>
      <c r="I70" s="75" t="s">
        <v>546</v>
      </c>
      <c r="J70" s="75" t="s">
        <v>738</v>
      </c>
      <c r="K70" s="230">
        <v>42837</v>
      </c>
      <c r="L70" s="75">
        <f>COUNTIF($B$2:B70,B70)</f>
        <v>13</v>
      </c>
      <c r="M70" s="75">
        <f>COUNTIF($L$2:L70,4)</f>
        <v>3</v>
      </c>
      <c r="N70" s="76" t="str">
        <f t="shared" si="9"/>
        <v>Code 0313</v>
      </c>
      <c r="O70" s="76" t="str">
        <f t="shared" si="5"/>
        <v/>
      </c>
      <c r="P70" s="75" t="str">
        <f t="shared" si="6"/>
        <v/>
      </c>
      <c r="Q70" s="77" t="str">
        <f t="shared" si="7"/>
        <v/>
      </c>
      <c r="R70" s="77" t="str">
        <f t="shared" si="8"/>
        <v/>
      </c>
      <c r="S70" s="77" t="str">
        <f>IF(O70="","",IF(OR(VALUE(LEFT(O70,2))&gt;IF(RIGHT(J70,1)="M",7,19),AND(OR(LEFT(O70,2)={"07","19"}),VALUE(RIGHT(O70,2))&gt;15)),TRUE,FALSE))</f>
        <v/>
      </c>
      <c r="T70" s="77" t="str">
        <f>IF(O70="","",IF(OR(VALUE(LEFT(O70,2))&gt;IF(RIGHT(J70,1)="M",7,19),AND(OR(LEFT(O70,2)={"07","19"}),VALUE(RIGHT(O70,2))&gt;5)),TRUE,FALSE))</f>
        <v/>
      </c>
      <c r="U70" s="77"/>
      <c r="V70" s="77"/>
      <c r="W70" s="77"/>
      <c r="X70" s="77"/>
      <c r="Y70" s="77"/>
      <c r="Z70" s="77"/>
      <c r="AA70" s="77"/>
      <c r="AB70" s="77"/>
    </row>
    <row r="71" spans="1:28" s="78" customFormat="1" ht="15" customHeight="1" x14ac:dyDescent="0.25">
      <c r="A71" s="75" t="s">
        <v>249</v>
      </c>
      <c r="B71" s="77" t="s">
        <v>250</v>
      </c>
      <c r="C71" s="230">
        <v>44241</v>
      </c>
      <c r="D71" s="75" t="s">
        <v>546</v>
      </c>
      <c r="E71" s="75" t="s">
        <v>549</v>
      </c>
      <c r="F71" s="75" t="s">
        <v>546</v>
      </c>
      <c r="G71" s="75">
        <v>0</v>
      </c>
      <c r="H71" s="75" t="s">
        <v>546</v>
      </c>
      <c r="I71" s="75" t="s">
        <v>546</v>
      </c>
      <c r="J71" s="75" t="s">
        <v>576</v>
      </c>
      <c r="K71" s="230">
        <v>42837</v>
      </c>
      <c r="L71" s="75">
        <f>COUNTIF($B$2:B71,B71)</f>
        <v>14</v>
      </c>
      <c r="M71" s="75">
        <f>COUNTIF($L$2:L71,4)</f>
        <v>3</v>
      </c>
      <c r="N71" s="76" t="str">
        <f t="shared" si="9"/>
        <v>Code 0314</v>
      </c>
      <c r="O71" s="76" t="str">
        <f t="shared" si="5"/>
        <v/>
      </c>
      <c r="P71" s="75" t="str">
        <f t="shared" si="6"/>
        <v/>
      </c>
      <c r="Q71" s="77" t="str">
        <f t="shared" si="7"/>
        <v/>
      </c>
      <c r="R71" s="77" t="str">
        <f t="shared" si="8"/>
        <v/>
      </c>
      <c r="S71" s="77" t="str">
        <f>IF(O71="","",IF(OR(VALUE(LEFT(O71,2))&gt;IF(RIGHT(J71,1)="M",7,19),AND(OR(LEFT(O71,2)={"07","19"}),VALUE(RIGHT(O71,2))&gt;15)),TRUE,FALSE))</f>
        <v/>
      </c>
      <c r="T71" s="77" t="str">
        <f>IF(O71="","",IF(OR(VALUE(LEFT(O71,2))&gt;IF(RIGHT(J71,1)="M",7,19),AND(OR(LEFT(O71,2)={"07","19"}),VALUE(RIGHT(O71,2))&gt;5)),TRUE,FALSE))</f>
        <v/>
      </c>
      <c r="U71" s="77"/>
      <c r="V71" s="77"/>
      <c r="W71" s="77"/>
      <c r="X71" s="77"/>
      <c r="Y71" s="77"/>
      <c r="Z71" s="77"/>
      <c r="AA71" s="77"/>
      <c r="AB71" s="77"/>
    </row>
    <row r="72" spans="1:28" s="78" customFormat="1" ht="15" customHeight="1" x14ac:dyDescent="0.25">
      <c r="A72" s="231" t="s">
        <v>249</v>
      </c>
      <c r="B72" s="78" t="s">
        <v>250</v>
      </c>
      <c r="C72" s="232">
        <v>44242</v>
      </c>
      <c r="D72" s="231" t="s">
        <v>732</v>
      </c>
      <c r="E72" s="231" t="s">
        <v>568</v>
      </c>
      <c r="F72" s="231" t="s">
        <v>546</v>
      </c>
      <c r="G72" s="231">
        <v>3</v>
      </c>
      <c r="H72" s="231" t="s">
        <v>546</v>
      </c>
      <c r="I72" s="231" t="s">
        <v>546</v>
      </c>
      <c r="J72" s="231" t="s">
        <v>566</v>
      </c>
      <c r="K72" s="232">
        <v>42837</v>
      </c>
      <c r="L72" s="75">
        <f>COUNTIF($B$2:B72,B72)</f>
        <v>15</v>
      </c>
      <c r="M72" s="75">
        <f>COUNTIF($L$2:L72,4)</f>
        <v>3</v>
      </c>
      <c r="N72" s="76" t="str">
        <f t="shared" si="9"/>
        <v>Code 0315</v>
      </c>
      <c r="O72" s="76" t="str">
        <f t="shared" si="5"/>
        <v>1811</v>
      </c>
      <c r="P72" s="75" t="str">
        <f t="shared" si="6"/>
        <v>0714</v>
      </c>
      <c r="Q72" s="77">
        <f t="shared" si="7"/>
        <v>1303</v>
      </c>
      <c r="R72" s="77">
        <f t="shared" si="8"/>
        <v>13</v>
      </c>
      <c r="S72" s="77" t="b">
        <f>IF(O72="","",IF(OR(VALUE(LEFT(O72,2))&gt;IF(RIGHT(J72,1)="M",7,19),AND(OR(LEFT(O72,2)={"07","19"}),VALUE(RIGHT(O72,2))&gt;15)),TRUE,FALSE))</f>
        <v>0</v>
      </c>
      <c r="T72" s="77" t="b">
        <f>IF(O72="","",IF(OR(VALUE(LEFT(O72,2))&gt;IF(RIGHT(J72,1)="M",7,19),AND(OR(LEFT(O72,2)={"07","19"}),VALUE(RIGHT(O72,2))&gt;5)),TRUE,FALSE))</f>
        <v>0</v>
      </c>
    </row>
    <row r="73" spans="1:28" ht="15" customHeight="1" x14ac:dyDescent="0.25">
      <c r="A73" s="75" t="s">
        <v>249</v>
      </c>
      <c r="B73" s="77" t="s">
        <v>250</v>
      </c>
      <c r="C73" s="230">
        <v>44243</v>
      </c>
      <c r="D73" s="75" t="s">
        <v>730</v>
      </c>
      <c r="E73" s="75" t="s">
        <v>623</v>
      </c>
      <c r="F73" s="75" t="s">
        <v>546</v>
      </c>
      <c r="G73" s="75">
        <v>3</v>
      </c>
      <c r="H73" s="75" t="s">
        <v>546</v>
      </c>
      <c r="I73" s="75" t="s">
        <v>546</v>
      </c>
      <c r="J73" s="75" t="s">
        <v>566</v>
      </c>
      <c r="K73" s="230">
        <v>42837</v>
      </c>
      <c r="L73" s="75">
        <f>COUNTIF($B$2:B73,B73)</f>
        <v>16</v>
      </c>
      <c r="M73" s="75">
        <f>COUNTIF($L$2:L73,4)</f>
        <v>3</v>
      </c>
      <c r="N73" s="76" t="str">
        <f t="shared" si="9"/>
        <v>Code 0316</v>
      </c>
      <c r="O73" s="76" t="str">
        <f t="shared" si="5"/>
        <v>1813</v>
      </c>
      <c r="P73" s="75" t="str">
        <f t="shared" si="6"/>
        <v>0722</v>
      </c>
      <c r="Q73" s="77">
        <f t="shared" si="7"/>
        <v>1309</v>
      </c>
      <c r="R73" s="77">
        <f t="shared" si="8"/>
        <v>13</v>
      </c>
      <c r="S73" s="77" t="b">
        <f>IF(O73="","",IF(OR(VALUE(LEFT(O73,2))&gt;IF(RIGHT(J73,1)="M",7,19),AND(OR(LEFT(O73,2)={"07","19"}),VALUE(RIGHT(O73,2))&gt;15)),TRUE,FALSE))</f>
        <v>0</v>
      </c>
      <c r="T73" s="77" t="b">
        <f>IF(O73="","",IF(OR(VALUE(LEFT(O73,2))&gt;IF(RIGHT(J73,1)="M",7,19),AND(OR(LEFT(O73,2)={"07","19"}),VALUE(RIGHT(O73,2))&gt;5)),TRUE,FALSE))</f>
        <v>0</v>
      </c>
    </row>
    <row r="74" spans="1:28" ht="15" customHeight="1" x14ac:dyDescent="0.25">
      <c r="A74" s="75" t="s">
        <v>249</v>
      </c>
      <c r="B74" s="77" t="s">
        <v>250</v>
      </c>
      <c r="C74" s="230">
        <v>44244</v>
      </c>
      <c r="D74" s="75" t="s">
        <v>640</v>
      </c>
      <c r="E74" s="75" t="s">
        <v>650</v>
      </c>
      <c r="F74" s="75" t="s">
        <v>546</v>
      </c>
      <c r="G74" s="75">
        <v>3</v>
      </c>
      <c r="H74" s="75" t="s">
        <v>546</v>
      </c>
      <c r="I74" s="75" t="s">
        <v>546</v>
      </c>
      <c r="J74" s="75" t="s">
        <v>566</v>
      </c>
      <c r="K74" s="230">
        <v>42837</v>
      </c>
      <c r="L74" s="75">
        <f>COUNTIF($B$2:B74,B74)</f>
        <v>17</v>
      </c>
      <c r="M74" s="75">
        <f>COUNTIF($L$2:L74,4)</f>
        <v>3</v>
      </c>
      <c r="N74" s="76" t="str">
        <f t="shared" si="9"/>
        <v>Code 0317</v>
      </c>
      <c r="O74" s="76" t="str">
        <f t="shared" si="5"/>
        <v>1809</v>
      </c>
      <c r="P74" s="75" t="str">
        <f t="shared" si="6"/>
        <v>0720</v>
      </c>
      <c r="Q74" s="77">
        <f t="shared" si="7"/>
        <v>1311</v>
      </c>
      <c r="R74" s="77">
        <f t="shared" si="8"/>
        <v>13</v>
      </c>
      <c r="S74" s="77" t="b">
        <f>IF(O74="","",IF(OR(VALUE(LEFT(O74,2))&gt;IF(RIGHT(J74,1)="M",7,19),AND(OR(LEFT(O74,2)={"07","19"}),VALUE(RIGHT(O74,2))&gt;15)),TRUE,FALSE))</f>
        <v>0</v>
      </c>
      <c r="T74" s="77" t="b">
        <f>IF(O74="","",IF(OR(VALUE(LEFT(O74,2))&gt;IF(RIGHT(J74,1)="M",7,19),AND(OR(LEFT(O74,2)={"07","19"}),VALUE(RIGHT(O74,2))&gt;5)),TRUE,FALSE))</f>
        <v>0</v>
      </c>
    </row>
    <row r="75" spans="1:28" ht="15" customHeight="1" x14ac:dyDescent="0.25">
      <c r="A75" s="75" t="s">
        <v>249</v>
      </c>
      <c r="B75" s="77" t="s">
        <v>250</v>
      </c>
      <c r="C75" s="230">
        <v>44245</v>
      </c>
      <c r="D75" s="75" t="s">
        <v>577</v>
      </c>
      <c r="E75" s="75" t="s">
        <v>650</v>
      </c>
      <c r="F75" s="75" t="s">
        <v>546</v>
      </c>
      <c r="G75" s="75">
        <v>3</v>
      </c>
      <c r="H75" s="75" t="s">
        <v>546</v>
      </c>
      <c r="I75" s="75" t="s">
        <v>546</v>
      </c>
      <c r="J75" s="75" t="s">
        <v>566</v>
      </c>
      <c r="K75" s="230">
        <v>42837</v>
      </c>
      <c r="L75" s="75">
        <f>COUNTIF($B$2:B75,B75)</f>
        <v>18</v>
      </c>
      <c r="M75" s="75">
        <f>COUNTIF($L$2:L75,4)</f>
        <v>3</v>
      </c>
      <c r="N75" s="76" t="str">
        <f t="shared" si="9"/>
        <v>Code 0318</v>
      </c>
      <c r="O75" s="76" t="str">
        <f t="shared" si="5"/>
        <v>1821</v>
      </c>
      <c r="P75" s="75" t="str">
        <f t="shared" si="6"/>
        <v>0720</v>
      </c>
      <c r="Q75" s="77">
        <f t="shared" si="7"/>
        <v>1259</v>
      </c>
      <c r="R75" s="77">
        <f t="shared" si="8"/>
        <v>12</v>
      </c>
      <c r="S75" s="77" t="b">
        <f>IF(O75="","",IF(OR(VALUE(LEFT(O75,2))&gt;IF(RIGHT(J75,1)="M",7,19),AND(OR(LEFT(O75,2)={"07","19"}),VALUE(RIGHT(O75,2))&gt;15)),TRUE,FALSE))</f>
        <v>0</v>
      </c>
      <c r="T75" s="77" t="b">
        <f>IF(O75="","",IF(OR(VALUE(LEFT(O75,2))&gt;IF(RIGHT(J75,1)="M",7,19),AND(OR(LEFT(O75,2)={"07","19"}),VALUE(RIGHT(O75,2))&gt;5)),TRUE,FALSE))</f>
        <v>0</v>
      </c>
    </row>
    <row r="76" spans="1:28" s="78" customFormat="1" ht="15" customHeight="1" x14ac:dyDescent="0.25">
      <c r="A76" s="75" t="s">
        <v>249</v>
      </c>
      <c r="B76" s="77" t="s">
        <v>250</v>
      </c>
      <c r="C76" s="230">
        <v>44246</v>
      </c>
      <c r="D76" s="75" t="s">
        <v>645</v>
      </c>
      <c r="E76" s="75" t="s">
        <v>661</v>
      </c>
      <c r="F76" s="75" t="s">
        <v>546</v>
      </c>
      <c r="G76" s="75">
        <v>3</v>
      </c>
      <c r="H76" s="75" t="s">
        <v>546</v>
      </c>
      <c r="I76" s="75" t="s">
        <v>546</v>
      </c>
      <c r="J76" s="75" t="s">
        <v>566</v>
      </c>
      <c r="K76" s="230">
        <v>42837</v>
      </c>
      <c r="L76" s="75">
        <f>COUNTIF($B$2:B76,B76)</f>
        <v>19</v>
      </c>
      <c r="M76" s="75">
        <f>COUNTIF($L$2:L76,4)</f>
        <v>3</v>
      </c>
      <c r="N76" s="76" t="str">
        <f t="shared" si="9"/>
        <v>Code 0319</v>
      </c>
      <c r="O76" s="76" t="str">
        <f t="shared" si="5"/>
        <v>1827</v>
      </c>
      <c r="P76" s="75" t="str">
        <f t="shared" si="6"/>
        <v>0718</v>
      </c>
      <c r="Q76" s="77">
        <f t="shared" si="7"/>
        <v>1251</v>
      </c>
      <c r="R76" s="77">
        <f t="shared" si="8"/>
        <v>12</v>
      </c>
      <c r="S76" s="77" t="b">
        <f>IF(O76="","",IF(OR(VALUE(LEFT(O76,2))&gt;IF(RIGHT(J76,1)="M",7,19),AND(OR(LEFT(O76,2)={"07","19"}),VALUE(RIGHT(O76,2))&gt;15)),TRUE,FALSE))</f>
        <v>0</v>
      </c>
      <c r="T76" s="77" t="b">
        <f>IF(O76="","",IF(OR(VALUE(LEFT(O76,2))&gt;IF(RIGHT(J76,1)="M",7,19),AND(OR(LEFT(O76,2)={"07","19"}),VALUE(RIGHT(O76,2))&gt;5)),TRUE,FALSE))</f>
        <v>0</v>
      </c>
      <c r="U76" s="77"/>
      <c r="V76" s="77"/>
      <c r="W76" s="77"/>
      <c r="X76" s="77"/>
      <c r="Y76" s="77"/>
      <c r="Z76" s="77"/>
      <c r="AA76" s="77"/>
      <c r="AB76" s="77"/>
    </row>
    <row r="77" spans="1:28" ht="15" customHeight="1" x14ac:dyDescent="0.25">
      <c r="A77" s="75" t="s">
        <v>249</v>
      </c>
      <c r="B77" s="77" t="s">
        <v>250</v>
      </c>
      <c r="C77" s="230">
        <v>44247</v>
      </c>
      <c r="D77" s="75" t="s">
        <v>697</v>
      </c>
      <c r="E77" s="75" t="s">
        <v>661</v>
      </c>
      <c r="F77" s="75" t="s">
        <v>546</v>
      </c>
      <c r="G77" s="75">
        <v>3</v>
      </c>
      <c r="H77" s="75" t="s">
        <v>546</v>
      </c>
      <c r="I77" s="75" t="s">
        <v>546</v>
      </c>
      <c r="J77" s="75" t="s">
        <v>566</v>
      </c>
      <c r="K77" s="230">
        <v>42837</v>
      </c>
      <c r="L77" s="75">
        <f>COUNTIF($B$2:B77,B77)</f>
        <v>20</v>
      </c>
      <c r="M77" s="75">
        <f>COUNTIF($L$2:L77,4)</f>
        <v>3</v>
      </c>
      <c r="N77" s="76" t="str">
        <f t="shared" si="9"/>
        <v>Code 0320</v>
      </c>
      <c r="O77" s="76" t="str">
        <f t="shared" si="5"/>
        <v>1816</v>
      </c>
      <c r="P77" s="75" t="str">
        <f t="shared" si="6"/>
        <v>0718</v>
      </c>
      <c r="Q77" s="77">
        <f t="shared" si="7"/>
        <v>1302</v>
      </c>
      <c r="R77" s="77">
        <f t="shared" si="8"/>
        <v>13</v>
      </c>
      <c r="S77" s="77" t="b">
        <f>IF(O77="","",IF(OR(VALUE(LEFT(O77,2))&gt;IF(RIGHT(J77,1)="M",7,19),AND(OR(LEFT(O77,2)={"07","19"}),VALUE(RIGHT(O77,2))&gt;15)),TRUE,FALSE))</f>
        <v>0</v>
      </c>
      <c r="T77" s="77" t="b">
        <f>IF(O77="","",IF(OR(VALUE(LEFT(O77,2))&gt;IF(RIGHT(J77,1)="M",7,19),AND(OR(LEFT(O77,2)={"07","19"}),VALUE(RIGHT(O77,2))&gt;5)),TRUE,FALSE))</f>
        <v>0</v>
      </c>
    </row>
    <row r="78" spans="1:28" ht="15" customHeight="1" x14ac:dyDescent="0.25">
      <c r="A78" s="75" t="s">
        <v>249</v>
      </c>
      <c r="B78" s="77" t="s">
        <v>250</v>
      </c>
      <c r="C78" s="230">
        <v>44248</v>
      </c>
      <c r="D78" s="75" t="s">
        <v>546</v>
      </c>
      <c r="E78" s="75" t="s">
        <v>549</v>
      </c>
      <c r="F78" s="75" t="s">
        <v>546</v>
      </c>
      <c r="G78" s="75">
        <v>0</v>
      </c>
      <c r="H78" s="75" t="s">
        <v>546</v>
      </c>
      <c r="I78" s="75" t="s">
        <v>546</v>
      </c>
      <c r="J78" s="75" t="s">
        <v>576</v>
      </c>
      <c r="K78" s="230">
        <v>42837</v>
      </c>
      <c r="L78" s="75">
        <f>COUNTIF($B$2:B78,B78)</f>
        <v>21</v>
      </c>
      <c r="M78" s="75">
        <f>COUNTIF($L$2:L78,4)</f>
        <v>3</v>
      </c>
      <c r="N78" s="76" t="str">
        <f t="shared" si="9"/>
        <v>Code 0321</v>
      </c>
      <c r="O78" s="76" t="str">
        <f t="shared" si="5"/>
        <v/>
      </c>
      <c r="P78" s="75" t="str">
        <f t="shared" si="6"/>
        <v/>
      </c>
      <c r="Q78" s="77" t="str">
        <f t="shared" si="7"/>
        <v/>
      </c>
      <c r="R78" s="77" t="str">
        <f t="shared" si="8"/>
        <v/>
      </c>
      <c r="S78" s="77" t="str">
        <f>IF(O78="","",IF(OR(VALUE(LEFT(O78,2))&gt;IF(RIGHT(J78,1)="M",7,19),AND(OR(LEFT(O78,2)={"07","19"}),VALUE(RIGHT(O78,2))&gt;15)),TRUE,FALSE))</f>
        <v/>
      </c>
      <c r="T78" s="77" t="str">
        <f>IF(O78="","",IF(OR(VALUE(LEFT(O78,2))&gt;IF(RIGHT(J78,1)="M",7,19),AND(OR(LEFT(O78,2)={"07","19"}),VALUE(RIGHT(O78,2))&gt;5)),TRUE,FALSE))</f>
        <v/>
      </c>
    </row>
    <row r="79" spans="1:28" ht="15" customHeight="1" x14ac:dyDescent="0.25">
      <c r="A79" s="75" t="s">
        <v>249</v>
      </c>
      <c r="B79" s="77" t="s">
        <v>250</v>
      </c>
      <c r="C79" s="230">
        <v>44249</v>
      </c>
      <c r="D79" s="75" t="s">
        <v>624</v>
      </c>
      <c r="E79" s="75" t="s">
        <v>744</v>
      </c>
      <c r="F79" s="75" t="s">
        <v>546</v>
      </c>
      <c r="G79" s="75">
        <v>3</v>
      </c>
      <c r="H79" s="75" t="s">
        <v>546</v>
      </c>
      <c r="I79" s="75" t="s">
        <v>546</v>
      </c>
      <c r="J79" s="75" t="s">
        <v>566</v>
      </c>
      <c r="K79" s="230">
        <v>42837</v>
      </c>
      <c r="L79" s="75">
        <f>COUNTIF($B$2:B79,B79)</f>
        <v>22</v>
      </c>
      <c r="M79" s="75">
        <f>COUNTIF($L$2:L79,4)</f>
        <v>3</v>
      </c>
      <c r="N79" s="76" t="str">
        <f t="shared" si="9"/>
        <v>Code 0322</v>
      </c>
      <c r="O79" s="76" t="str">
        <f t="shared" si="5"/>
        <v>1818</v>
      </c>
      <c r="P79" s="75" t="str">
        <f t="shared" si="6"/>
        <v>0726</v>
      </c>
      <c r="Q79" s="77">
        <f t="shared" si="7"/>
        <v>1308</v>
      </c>
      <c r="R79" s="77">
        <f t="shared" si="8"/>
        <v>13</v>
      </c>
      <c r="S79" s="77" t="b">
        <f>IF(O79="","",IF(OR(VALUE(LEFT(O79,2))&gt;IF(RIGHT(J79,1)="M",7,19),AND(OR(LEFT(O79,2)={"07","19"}),VALUE(RIGHT(O79,2))&gt;15)),TRUE,FALSE))</f>
        <v>0</v>
      </c>
      <c r="T79" s="77" t="b">
        <f>IF(O79="","",IF(OR(VALUE(LEFT(O79,2))&gt;IF(RIGHT(J79,1)="M",7,19),AND(OR(LEFT(O79,2)={"07","19"}),VALUE(RIGHT(O79,2))&gt;5)),TRUE,FALSE))</f>
        <v>0</v>
      </c>
    </row>
    <row r="80" spans="1:28" ht="15" customHeight="1" x14ac:dyDescent="0.25">
      <c r="A80" s="75" t="s">
        <v>249</v>
      </c>
      <c r="B80" s="77" t="s">
        <v>250</v>
      </c>
      <c r="C80" s="230">
        <v>44250</v>
      </c>
      <c r="D80" s="75" t="s">
        <v>654</v>
      </c>
      <c r="E80" s="75" t="s">
        <v>662</v>
      </c>
      <c r="F80" s="75" t="s">
        <v>546</v>
      </c>
      <c r="G80" s="75">
        <v>3</v>
      </c>
      <c r="H80" s="75" t="s">
        <v>546</v>
      </c>
      <c r="I80" s="75" t="s">
        <v>546</v>
      </c>
      <c r="J80" s="75" t="s">
        <v>566</v>
      </c>
      <c r="K80" s="230">
        <v>42837</v>
      </c>
      <c r="L80" s="75">
        <f>COUNTIF($B$2:B80,B80)</f>
        <v>23</v>
      </c>
      <c r="M80" s="75">
        <f>COUNTIF($L$2:L80,4)</f>
        <v>3</v>
      </c>
      <c r="N80" s="76" t="str">
        <f t="shared" si="9"/>
        <v>Code 0323</v>
      </c>
      <c r="O80" s="76" t="str">
        <f t="shared" si="5"/>
        <v>1819</v>
      </c>
      <c r="P80" s="75" t="str">
        <f t="shared" si="6"/>
        <v>0721</v>
      </c>
      <c r="Q80" s="77">
        <f t="shared" si="7"/>
        <v>1302</v>
      </c>
      <c r="R80" s="77">
        <f t="shared" si="8"/>
        <v>13</v>
      </c>
      <c r="S80" s="77" t="b">
        <f>IF(O80="","",IF(OR(VALUE(LEFT(O80,2))&gt;IF(RIGHT(J80,1)="M",7,19),AND(OR(LEFT(O80,2)={"07","19"}),VALUE(RIGHT(O80,2))&gt;15)),TRUE,FALSE))</f>
        <v>0</v>
      </c>
      <c r="T80" s="77" t="b">
        <f>IF(O80="","",IF(OR(VALUE(LEFT(O80,2))&gt;IF(RIGHT(J80,1)="M",7,19),AND(OR(LEFT(O80,2)={"07","19"}),VALUE(RIGHT(O80,2))&gt;5)),TRUE,FALSE))</f>
        <v>0</v>
      </c>
    </row>
    <row r="81" spans="1:28" ht="15" customHeight="1" x14ac:dyDescent="0.25">
      <c r="A81" s="75" t="s">
        <v>249</v>
      </c>
      <c r="B81" s="77" t="s">
        <v>250</v>
      </c>
      <c r="C81" s="230">
        <v>44251</v>
      </c>
      <c r="D81" s="75" t="s">
        <v>691</v>
      </c>
      <c r="E81" s="75" t="s">
        <v>662</v>
      </c>
      <c r="F81" s="75" t="s">
        <v>546</v>
      </c>
      <c r="G81" s="75">
        <v>3</v>
      </c>
      <c r="H81" s="75" t="s">
        <v>546</v>
      </c>
      <c r="I81" s="75" t="s">
        <v>546</v>
      </c>
      <c r="J81" s="75" t="s">
        <v>566</v>
      </c>
      <c r="K81" s="230">
        <v>42837</v>
      </c>
      <c r="L81" s="75">
        <f>COUNTIF($B$2:B81,B81)</f>
        <v>24</v>
      </c>
      <c r="M81" s="75">
        <f>COUNTIF($L$2:L81,4)</f>
        <v>3</v>
      </c>
      <c r="N81" s="76" t="str">
        <f t="shared" si="9"/>
        <v>Code 0324</v>
      </c>
      <c r="O81" s="76" t="str">
        <f t="shared" si="5"/>
        <v>1815</v>
      </c>
      <c r="P81" s="75" t="str">
        <f t="shared" si="6"/>
        <v>0721</v>
      </c>
      <c r="Q81" s="77">
        <f t="shared" si="7"/>
        <v>1306</v>
      </c>
      <c r="R81" s="77">
        <f t="shared" si="8"/>
        <v>13</v>
      </c>
      <c r="S81" s="77" t="b">
        <f>IF(O81="","",IF(OR(VALUE(LEFT(O81,2))&gt;IF(RIGHT(J81,1)="M",7,19),AND(OR(LEFT(O81,2)={"07","19"}),VALUE(RIGHT(O81,2))&gt;15)),TRUE,FALSE))</f>
        <v>0</v>
      </c>
      <c r="T81" s="77" t="b">
        <f>IF(O81="","",IF(OR(VALUE(LEFT(O81,2))&gt;IF(RIGHT(J81,1)="M",7,19),AND(OR(LEFT(O81,2)={"07","19"}),VALUE(RIGHT(O81,2))&gt;5)),TRUE,FALSE))</f>
        <v>0</v>
      </c>
    </row>
    <row r="82" spans="1:28" s="78" customFormat="1" ht="15" customHeight="1" x14ac:dyDescent="0.25">
      <c r="A82" s="75" t="s">
        <v>249</v>
      </c>
      <c r="B82" s="77" t="s">
        <v>250</v>
      </c>
      <c r="C82" s="230">
        <v>44252</v>
      </c>
      <c r="D82" s="75" t="s">
        <v>736</v>
      </c>
      <c r="E82" s="75" t="s">
        <v>636</v>
      </c>
      <c r="F82" s="75" t="s">
        <v>546</v>
      </c>
      <c r="G82" s="75">
        <v>3</v>
      </c>
      <c r="H82" s="75" t="s">
        <v>546</v>
      </c>
      <c r="I82" s="75" t="s">
        <v>546</v>
      </c>
      <c r="J82" s="75" t="s">
        <v>566</v>
      </c>
      <c r="K82" s="230">
        <v>42837</v>
      </c>
      <c r="L82" s="75">
        <f>COUNTIF($B$2:B82,B82)</f>
        <v>25</v>
      </c>
      <c r="M82" s="75">
        <f>COUNTIF($L$2:L82,4)</f>
        <v>3</v>
      </c>
      <c r="N82" s="76" t="str">
        <f t="shared" si="9"/>
        <v>Code 0325</v>
      </c>
      <c r="O82" s="76" t="str">
        <f t="shared" si="5"/>
        <v>1825</v>
      </c>
      <c r="P82" s="75" t="str">
        <f t="shared" si="6"/>
        <v>0719</v>
      </c>
      <c r="Q82" s="77">
        <f t="shared" si="7"/>
        <v>1254</v>
      </c>
      <c r="R82" s="77">
        <f t="shared" si="8"/>
        <v>12</v>
      </c>
      <c r="S82" s="77" t="b">
        <f>IF(O82="","",IF(OR(VALUE(LEFT(O82,2))&gt;IF(RIGHT(J82,1)="M",7,19),AND(OR(LEFT(O82,2)={"07","19"}),VALUE(RIGHT(O82,2))&gt;15)),TRUE,FALSE))</f>
        <v>0</v>
      </c>
      <c r="T82" s="77" t="b">
        <f>IF(O82="","",IF(OR(VALUE(LEFT(O82,2))&gt;IF(RIGHT(J82,1)="M",7,19),AND(OR(LEFT(O82,2)={"07","19"}),VALUE(RIGHT(O82,2))&gt;5)),TRUE,FALSE))</f>
        <v>0</v>
      </c>
      <c r="U82" s="77"/>
      <c r="V82" s="77"/>
      <c r="W82" s="77"/>
      <c r="X82" s="77"/>
      <c r="Y82" s="77"/>
      <c r="Z82" s="77"/>
      <c r="AA82" s="77"/>
      <c r="AB82" s="77"/>
    </row>
    <row r="83" spans="1:28" ht="15" customHeight="1" x14ac:dyDescent="0.25">
      <c r="A83" s="75" t="s">
        <v>249</v>
      </c>
      <c r="B83" s="77" t="s">
        <v>250</v>
      </c>
      <c r="C83" s="230">
        <v>44253</v>
      </c>
      <c r="D83" s="75" t="s">
        <v>693</v>
      </c>
      <c r="E83" s="75" t="s">
        <v>636</v>
      </c>
      <c r="F83" s="75" t="s">
        <v>546</v>
      </c>
      <c r="G83" s="75">
        <v>3</v>
      </c>
      <c r="H83" s="75" t="s">
        <v>546</v>
      </c>
      <c r="I83" s="75" t="s">
        <v>546</v>
      </c>
      <c r="J83" s="75" t="s">
        <v>566</v>
      </c>
      <c r="K83" s="230">
        <v>42837</v>
      </c>
      <c r="L83" s="75">
        <f>COUNTIF($B$2:B83,B83)</f>
        <v>26</v>
      </c>
      <c r="M83" s="75">
        <f>COUNTIF($L$2:L83,4)</f>
        <v>3</v>
      </c>
      <c r="N83" s="76" t="str">
        <f t="shared" si="9"/>
        <v>Code 0326</v>
      </c>
      <c r="O83" s="76" t="str">
        <f t="shared" si="5"/>
        <v>1828</v>
      </c>
      <c r="P83" s="75" t="str">
        <f t="shared" si="6"/>
        <v>0719</v>
      </c>
      <c r="Q83" s="77">
        <f t="shared" si="7"/>
        <v>1251</v>
      </c>
      <c r="R83" s="77">
        <f t="shared" si="8"/>
        <v>12</v>
      </c>
      <c r="S83" s="77" t="b">
        <f>IF(O83="","",IF(OR(VALUE(LEFT(O83,2))&gt;IF(RIGHT(J83,1)="M",7,19),AND(OR(LEFT(O83,2)={"07","19"}),VALUE(RIGHT(O83,2))&gt;15)),TRUE,FALSE))</f>
        <v>0</v>
      </c>
      <c r="T83" s="77" t="b">
        <f>IF(O83="","",IF(OR(VALUE(LEFT(O83,2))&gt;IF(RIGHT(J83,1)="M",7,19),AND(OR(LEFT(O83,2)={"07","19"}),VALUE(RIGHT(O83,2))&gt;5)),TRUE,FALSE))</f>
        <v>0</v>
      </c>
    </row>
    <row r="84" spans="1:28" s="78" customFormat="1" ht="15" customHeight="1" x14ac:dyDescent="0.25">
      <c r="A84" s="75" t="s">
        <v>249</v>
      </c>
      <c r="B84" s="77" t="s">
        <v>250</v>
      </c>
      <c r="C84" s="230">
        <v>44254</v>
      </c>
      <c r="D84" s="75" t="s">
        <v>622</v>
      </c>
      <c r="E84" s="75" t="s">
        <v>619</v>
      </c>
      <c r="F84" s="75" t="s">
        <v>546</v>
      </c>
      <c r="G84" s="75">
        <v>3</v>
      </c>
      <c r="H84" s="75" t="s">
        <v>546</v>
      </c>
      <c r="I84" s="75" t="s">
        <v>546</v>
      </c>
      <c r="J84" s="75" t="s">
        <v>566</v>
      </c>
      <c r="K84" s="230">
        <v>42837</v>
      </c>
      <c r="L84" s="75">
        <f>COUNTIF($B$2:B84,B84)</f>
        <v>27</v>
      </c>
      <c r="M84" s="75">
        <f>COUNTIF($L$2:L84,4)</f>
        <v>3</v>
      </c>
      <c r="N84" s="76" t="str">
        <f t="shared" si="9"/>
        <v>Code 0327</v>
      </c>
      <c r="O84" s="76" t="str">
        <f t="shared" si="5"/>
        <v>1822</v>
      </c>
      <c r="P84" s="75" t="str">
        <f t="shared" si="6"/>
        <v>0716</v>
      </c>
      <c r="Q84" s="77">
        <f t="shared" si="7"/>
        <v>1254</v>
      </c>
      <c r="R84" s="77">
        <f t="shared" si="8"/>
        <v>12</v>
      </c>
      <c r="S84" s="77" t="b">
        <f>IF(O84="","",IF(OR(VALUE(LEFT(O84,2))&gt;IF(RIGHT(J84,1)="M",7,19),AND(OR(LEFT(O84,2)={"07","19"}),VALUE(RIGHT(O84,2))&gt;15)),TRUE,FALSE))</f>
        <v>0</v>
      </c>
      <c r="T84" s="77" t="b">
        <f>IF(O84="","",IF(OR(VALUE(LEFT(O84,2))&gt;IF(RIGHT(J84,1)="M",7,19),AND(OR(LEFT(O84,2)={"07","19"}),VALUE(RIGHT(O84,2))&gt;5)),TRUE,FALSE))</f>
        <v>0</v>
      </c>
      <c r="U84" s="77"/>
      <c r="V84" s="77"/>
      <c r="W84" s="77"/>
      <c r="X84" s="77"/>
      <c r="Y84" s="77"/>
      <c r="Z84" s="77"/>
      <c r="AA84" s="77"/>
      <c r="AB84" s="77"/>
    </row>
    <row r="85" spans="1:28" s="78" customFormat="1" ht="15" customHeight="1" x14ac:dyDescent="0.25">
      <c r="A85" s="75" t="s">
        <v>249</v>
      </c>
      <c r="B85" s="77" t="s">
        <v>250</v>
      </c>
      <c r="C85" s="230">
        <v>44255</v>
      </c>
      <c r="D85" s="75" t="s">
        <v>546</v>
      </c>
      <c r="E85" s="75" t="s">
        <v>549</v>
      </c>
      <c r="F85" s="75" t="s">
        <v>546</v>
      </c>
      <c r="G85" s="75">
        <v>0</v>
      </c>
      <c r="H85" s="75" t="s">
        <v>546</v>
      </c>
      <c r="I85" s="75" t="s">
        <v>546</v>
      </c>
      <c r="J85" s="75" t="s">
        <v>576</v>
      </c>
      <c r="K85" s="230">
        <v>42837</v>
      </c>
      <c r="L85" s="75">
        <f>COUNTIF($B$2:B85,B85)</f>
        <v>28</v>
      </c>
      <c r="M85" s="75">
        <f>COUNTIF($L$2:L85,4)</f>
        <v>3</v>
      </c>
      <c r="N85" s="76" t="str">
        <f t="shared" si="9"/>
        <v>Code 0328</v>
      </c>
      <c r="O85" s="76" t="str">
        <f t="shared" si="5"/>
        <v/>
      </c>
      <c r="P85" s="75" t="str">
        <f t="shared" si="6"/>
        <v/>
      </c>
      <c r="Q85" s="77" t="str">
        <f t="shared" si="7"/>
        <v/>
      </c>
      <c r="R85" s="77" t="str">
        <f t="shared" si="8"/>
        <v/>
      </c>
      <c r="S85" s="77" t="str">
        <f>IF(O85="","",IF(OR(VALUE(LEFT(O85,2))&gt;IF(RIGHT(J85,1)="M",7,19),AND(OR(LEFT(O85,2)={"07","19"}),VALUE(RIGHT(O85,2))&gt;15)),TRUE,FALSE))</f>
        <v/>
      </c>
      <c r="T85" s="77" t="str">
        <f>IF(O85="","",IF(OR(VALUE(LEFT(O85,2))&gt;IF(RIGHT(J85,1)="M",7,19),AND(OR(LEFT(O85,2)={"07","19"}),VALUE(RIGHT(O85,2))&gt;5)),TRUE,FALSE))</f>
        <v/>
      </c>
      <c r="U85" s="77"/>
      <c r="V85" s="77"/>
      <c r="W85" s="77"/>
      <c r="X85" s="77"/>
      <c r="Y85" s="77"/>
      <c r="Z85" s="77"/>
      <c r="AA85" s="77"/>
      <c r="AB85" s="77"/>
    </row>
    <row r="86" spans="1:28" s="78" customFormat="1" ht="15" customHeight="1" x14ac:dyDescent="0.25">
      <c r="A86" s="75" t="s">
        <v>255</v>
      </c>
      <c r="B86" s="77" t="s">
        <v>256</v>
      </c>
      <c r="C86" s="230">
        <v>44228</v>
      </c>
      <c r="D86" s="75" t="s">
        <v>609</v>
      </c>
      <c r="E86" s="75" t="s">
        <v>584</v>
      </c>
      <c r="F86" s="75" t="s">
        <v>546</v>
      </c>
      <c r="G86" s="75">
        <v>2</v>
      </c>
      <c r="H86" s="75" t="s">
        <v>546</v>
      </c>
      <c r="I86" s="75" t="s">
        <v>546</v>
      </c>
      <c r="J86" s="75" t="s">
        <v>579</v>
      </c>
      <c r="K86" s="230">
        <v>42858</v>
      </c>
      <c r="L86" s="75">
        <f>COUNTIF($B$2:B86,B86)</f>
        <v>1</v>
      </c>
      <c r="M86" s="75">
        <f>COUNTIF($L$2:L86,4)</f>
        <v>3</v>
      </c>
      <c r="N86" s="76" t="str">
        <f t="shared" si="9"/>
        <v>Code 041</v>
      </c>
      <c r="O86" s="76" t="str">
        <f t="shared" si="5"/>
        <v>1856</v>
      </c>
      <c r="P86" s="75" t="str">
        <f t="shared" si="6"/>
        <v>0614</v>
      </c>
      <c r="Q86" s="77">
        <f t="shared" si="7"/>
        <v>1118</v>
      </c>
      <c r="R86" s="77">
        <f t="shared" si="8"/>
        <v>11</v>
      </c>
      <c r="S86" s="77" t="b">
        <f>IF(O86="","",IF(OR(VALUE(LEFT(O86,2))&gt;IF(RIGHT(J86,1)="M",7,19),AND(OR(LEFT(O86,2)={"07","19"}),VALUE(RIGHT(O86,2))&gt;15)),TRUE,FALSE))</f>
        <v>0</v>
      </c>
      <c r="T86" s="77" t="b">
        <f>IF(O86="","",IF(OR(VALUE(LEFT(O86,2))&gt;IF(RIGHT(J86,1)="M",7,19),AND(OR(LEFT(O86,2)={"07","19"}),VALUE(RIGHT(O86,2))&gt;5)),TRUE,FALSE))</f>
        <v>0</v>
      </c>
      <c r="U86" s="77"/>
      <c r="V86" s="77"/>
      <c r="W86" s="77"/>
      <c r="X86" s="77"/>
      <c r="Y86" s="77"/>
      <c r="Z86" s="77"/>
      <c r="AA86" s="77"/>
      <c r="AB86" s="77"/>
    </row>
    <row r="87" spans="1:28" s="78" customFormat="1" ht="15" customHeight="1" x14ac:dyDescent="0.25">
      <c r="A87" s="75" t="s">
        <v>255</v>
      </c>
      <c r="B87" s="77" t="s">
        <v>256</v>
      </c>
      <c r="C87" s="230">
        <v>44229</v>
      </c>
      <c r="D87" s="75" t="s">
        <v>658</v>
      </c>
      <c r="E87" s="75" t="s">
        <v>716</v>
      </c>
      <c r="F87" s="75" t="s">
        <v>546</v>
      </c>
      <c r="G87" s="75">
        <v>2</v>
      </c>
      <c r="H87" s="75" t="s">
        <v>546</v>
      </c>
      <c r="I87" s="75" t="s">
        <v>546</v>
      </c>
      <c r="J87" s="75" t="s">
        <v>579</v>
      </c>
      <c r="K87" s="230">
        <v>42858</v>
      </c>
      <c r="L87" s="75">
        <f>COUNTIF($B$2:B87,B87)</f>
        <v>2</v>
      </c>
      <c r="M87" s="75">
        <f>COUNTIF($L$2:L87,4)</f>
        <v>3</v>
      </c>
      <c r="N87" s="76" t="str">
        <f t="shared" si="9"/>
        <v>Code 042</v>
      </c>
      <c r="O87" s="76" t="str">
        <f t="shared" si="5"/>
        <v>1900</v>
      </c>
      <c r="P87" s="75" t="str">
        <f t="shared" si="6"/>
        <v>0621</v>
      </c>
      <c r="Q87" s="77">
        <f t="shared" si="7"/>
        <v>1121</v>
      </c>
      <c r="R87" s="77">
        <f t="shared" si="8"/>
        <v>11</v>
      </c>
      <c r="S87" s="77" t="b">
        <f>IF(O87="","",IF(OR(VALUE(LEFT(O87,2))&gt;IF(RIGHT(J87,1)="M",7,19),AND(OR(LEFT(O87,2)={"07","19"}),VALUE(RIGHT(O87,2))&gt;15)),TRUE,FALSE))</f>
        <v>0</v>
      </c>
      <c r="T87" s="77" t="b">
        <f>IF(O87="","",IF(OR(VALUE(LEFT(O87,2))&gt;IF(RIGHT(J87,1)="M",7,19),AND(OR(LEFT(O87,2)={"07","19"}),VALUE(RIGHT(O87,2))&gt;5)),TRUE,FALSE))</f>
        <v>0</v>
      </c>
      <c r="U87" s="77"/>
      <c r="V87" s="77"/>
      <c r="W87" s="77"/>
      <c r="X87" s="77"/>
      <c r="Y87" s="77"/>
      <c r="Z87" s="77"/>
      <c r="AA87" s="77"/>
      <c r="AB87" s="77"/>
    </row>
    <row r="88" spans="1:28" ht="15" customHeight="1" x14ac:dyDescent="0.25">
      <c r="A88" s="75" t="s">
        <v>255</v>
      </c>
      <c r="B88" s="77" t="s">
        <v>256</v>
      </c>
      <c r="C88" s="230">
        <v>44230</v>
      </c>
      <c r="D88" s="75" t="s">
        <v>658</v>
      </c>
      <c r="E88" s="75" t="s">
        <v>715</v>
      </c>
      <c r="F88" s="75" t="s">
        <v>546</v>
      </c>
      <c r="G88" s="75">
        <v>2</v>
      </c>
      <c r="H88" s="75" t="s">
        <v>546</v>
      </c>
      <c r="I88" s="75" t="s">
        <v>546</v>
      </c>
      <c r="J88" s="75" t="s">
        <v>579</v>
      </c>
      <c r="K88" s="230">
        <v>42858</v>
      </c>
      <c r="L88" s="75">
        <f>COUNTIF($B$2:B88,B88)</f>
        <v>3</v>
      </c>
      <c r="M88" s="75">
        <f>COUNTIF($L$2:L88,4)</f>
        <v>3</v>
      </c>
      <c r="N88" s="76" t="str">
        <f t="shared" si="9"/>
        <v>Code 043</v>
      </c>
      <c r="O88" s="76" t="str">
        <f t="shared" si="5"/>
        <v>1900</v>
      </c>
      <c r="P88" s="75" t="str">
        <f t="shared" si="6"/>
        <v>0615</v>
      </c>
      <c r="Q88" s="77">
        <f t="shared" si="7"/>
        <v>1115</v>
      </c>
      <c r="R88" s="77">
        <f t="shared" si="8"/>
        <v>11</v>
      </c>
      <c r="S88" s="77" t="b">
        <f>IF(O88="","",IF(OR(VALUE(LEFT(O88,2))&gt;IF(RIGHT(J88,1)="M",7,19),AND(OR(LEFT(O88,2)={"07","19"}),VALUE(RIGHT(O88,2))&gt;15)),TRUE,FALSE))</f>
        <v>0</v>
      </c>
      <c r="T88" s="77" t="b">
        <f>IF(O88="","",IF(OR(VALUE(LEFT(O88,2))&gt;IF(RIGHT(J88,1)="M",7,19),AND(OR(LEFT(O88,2)={"07","19"}),VALUE(RIGHT(O88,2))&gt;5)),TRUE,FALSE))</f>
        <v>0</v>
      </c>
    </row>
    <row r="89" spans="1:28" ht="15" customHeight="1" x14ac:dyDescent="0.25">
      <c r="A89" s="75" t="s">
        <v>255</v>
      </c>
      <c r="B89" s="77" t="s">
        <v>256</v>
      </c>
      <c r="C89" s="230">
        <v>44231</v>
      </c>
      <c r="D89" s="75" t="s">
        <v>546</v>
      </c>
      <c r="E89" s="75" t="s">
        <v>549</v>
      </c>
      <c r="F89" s="75" t="s">
        <v>546</v>
      </c>
      <c r="G89" s="75">
        <v>0</v>
      </c>
      <c r="H89" s="75" t="s">
        <v>546</v>
      </c>
      <c r="I89" s="75" t="s">
        <v>590</v>
      </c>
      <c r="J89" s="75" t="s">
        <v>579</v>
      </c>
      <c r="K89" s="230">
        <v>42858</v>
      </c>
      <c r="L89" s="75">
        <f>COUNTIF($B$2:B89,B89)</f>
        <v>4</v>
      </c>
      <c r="M89" s="75">
        <f>COUNTIF($L$2:L89,4)</f>
        <v>4</v>
      </c>
      <c r="N89" s="76" t="str">
        <f t="shared" si="9"/>
        <v>Code 044</v>
      </c>
      <c r="O89" s="76" t="str">
        <f t="shared" si="5"/>
        <v/>
      </c>
      <c r="P89" s="75" t="str">
        <f t="shared" si="6"/>
        <v/>
      </c>
      <c r="Q89" s="77" t="str">
        <f t="shared" si="7"/>
        <v/>
      </c>
      <c r="R89" s="77" t="str">
        <f t="shared" si="8"/>
        <v/>
      </c>
      <c r="S89" s="77" t="str">
        <f>IF(O89="","",IF(OR(VALUE(LEFT(O89,2))&gt;IF(RIGHT(J89,1)="M",7,19),AND(OR(LEFT(O89,2)={"07","19"}),VALUE(RIGHT(O89,2))&gt;15)),TRUE,FALSE))</f>
        <v/>
      </c>
      <c r="T89" s="77" t="str">
        <f>IF(O89="","",IF(OR(VALUE(LEFT(O89,2))&gt;IF(RIGHT(J89,1)="M",7,19),AND(OR(LEFT(O89,2)={"07","19"}),VALUE(RIGHT(O89,2))&gt;5)),TRUE,FALSE))</f>
        <v/>
      </c>
    </row>
    <row r="90" spans="1:28" ht="15" customHeight="1" x14ac:dyDescent="0.25">
      <c r="A90" s="75" t="s">
        <v>255</v>
      </c>
      <c r="B90" s="77" t="s">
        <v>256</v>
      </c>
      <c r="C90" s="230">
        <v>44232</v>
      </c>
      <c r="D90" s="75" t="s">
        <v>609</v>
      </c>
      <c r="E90" s="75" t="s">
        <v>745</v>
      </c>
      <c r="F90" s="75" t="s">
        <v>546</v>
      </c>
      <c r="G90" s="75">
        <v>2</v>
      </c>
      <c r="H90" s="75" t="s">
        <v>546</v>
      </c>
      <c r="I90" s="75" t="s">
        <v>546</v>
      </c>
      <c r="J90" s="75" t="s">
        <v>579</v>
      </c>
      <c r="K90" s="230">
        <v>42858</v>
      </c>
      <c r="L90" s="75">
        <f>COUNTIF($B$2:B90,B90)</f>
        <v>5</v>
      </c>
      <c r="M90" s="75">
        <f>COUNTIF($L$2:L90,4)</f>
        <v>4</v>
      </c>
      <c r="N90" s="76" t="str">
        <f t="shared" si="9"/>
        <v>Code 045</v>
      </c>
      <c r="O90" s="76" t="str">
        <f t="shared" si="5"/>
        <v>1856</v>
      </c>
      <c r="P90" s="75" t="str">
        <f t="shared" si="6"/>
        <v>0622</v>
      </c>
      <c r="Q90" s="77">
        <f t="shared" si="7"/>
        <v>1126</v>
      </c>
      <c r="R90" s="77">
        <f t="shared" si="8"/>
        <v>11</v>
      </c>
      <c r="S90" s="77" t="b">
        <f>IF(O90="","",IF(OR(VALUE(LEFT(O90,2))&gt;IF(RIGHT(J90,1)="M",7,19),AND(OR(LEFT(O90,2)={"07","19"}),VALUE(RIGHT(O90,2))&gt;15)),TRUE,FALSE))</f>
        <v>0</v>
      </c>
      <c r="T90" s="77" t="b">
        <f>IF(O90="","",IF(OR(VALUE(LEFT(O90,2))&gt;IF(RIGHT(J90,1)="M",7,19),AND(OR(LEFT(O90,2)={"07","19"}),VALUE(RIGHT(O90,2))&gt;5)),TRUE,FALSE))</f>
        <v>0</v>
      </c>
    </row>
    <row r="91" spans="1:28" s="78" customFormat="1" ht="15" customHeight="1" x14ac:dyDescent="0.25">
      <c r="A91" s="75" t="s">
        <v>255</v>
      </c>
      <c r="B91" s="77" t="s">
        <v>256</v>
      </c>
      <c r="C91" s="230">
        <v>44233</v>
      </c>
      <c r="D91" s="75" t="s">
        <v>606</v>
      </c>
      <c r="E91" s="75" t="s">
        <v>578</v>
      </c>
      <c r="F91" s="75" t="s">
        <v>546</v>
      </c>
      <c r="G91" s="75">
        <v>2</v>
      </c>
      <c r="H91" s="75" t="s">
        <v>546</v>
      </c>
      <c r="I91" s="75" t="s">
        <v>546</v>
      </c>
      <c r="J91" s="75" t="s">
        <v>579</v>
      </c>
      <c r="K91" s="230">
        <v>42858</v>
      </c>
      <c r="L91" s="75">
        <f>COUNTIF($B$2:B91,B91)</f>
        <v>6</v>
      </c>
      <c r="M91" s="75">
        <f>COUNTIF($L$2:L91,4)</f>
        <v>4</v>
      </c>
      <c r="N91" s="76" t="str">
        <f t="shared" si="9"/>
        <v>Code 046</v>
      </c>
      <c r="O91" s="76" t="str">
        <f t="shared" si="5"/>
        <v>1901</v>
      </c>
      <c r="P91" s="75" t="str">
        <f t="shared" si="6"/>
        <v>0611</v>
      </c>
      <c r="Q91" s="77">
        <f t="shared" si="7"/>
        <v>1110</v>
      </c>
      <c r="R91" s="77">
        <f t="shared" si="8"/>
        <v>11</v>
      </c>
      <c r="S91" s="77" t="b">
        <f>IF(O91="","",IF(OR(VALUE(LEFT(O91,2))&gt;IF(RIGHT(J91,1)="M",7,19),AND(OR(LEFT(O91,2)={"07","19"}),VALUE(RIGHT(O91,2))&gt;15)),TRUE,FALSE))</f>
        <v>0</v>
      </c>
      <c r="T91" s="77" t="b">
        <f>IF(O91="","",IF(OR(VALUE(LEFT(O91,2))&gt;IF(RIGHT(J91,1)="M",7,19),AND(OR(LEFT(O91,2)={"07","19"}),VALUE(RIGHT(O91,2))&gt;5)),TRUE,FALSE))</f>
        <v>0</v>
      </c>
      <c r="U91" s="77"/>
      <c r="V91" s="77"/>
      <c r="W91" s="77"/>
      <c r="X91" s="77"/>
      <c r="Y91" s="77"/>
      <c r="Z91" s="77"/>
      <c r="AA91" s="77"/>
      <c r="AB91" s="77"/>
    </row>
    <row r="92" spans="1:28" ht="15" customHeight="1" x14ac:dyDescent="0.25">
      <c r="A92" s="75" t="s">
        <v>255</v>
      </c>
      <c r="B92" s="77" t="s">
        <v>256</v>
      </c>
      <c r="C92" s="230">
        <v>44234</v>
      </c>
      <c r="D92" s="75" t="s">
        <v>546</v>
      </c>
      <c r="E92" s="75" t="s">
        <v>549</v>
      </c>
      <c r="F92" s="75" t="s">
        <v>546</v>
      </c>
      <c r="G92" s="75">
        <v>0</v>
      </c>
      <c r="H92" s="75" t="s">
        <v>546</v>
      </c>
      <c r="I92" s="75" t="s">
        <v>546</v>
      </c>
      <c r="J92" s="75" t="s">
        <v>585</v>
      </c>
      <c r="K92" s="230">
        <v>42858</v>
      </c>
      <c r="L92" s="75">
        <f>COUNTIF($B$2:B92,B92)</f>
        <v>7</v>
      </c>
      <c r="M92" s="75">
        <f>COUNTIF($L$2:L92,4)</f>
        <v>4</v>
      </c>
      <c r="N92" s="76" t="str">
        <f t="shared" si="9"/>
        <v>Code 047</v>
      </c>
      <c r="O92" s="76" t="str">
        <f t="shared" si="5"/>
        <v/>
      </c>
      <c r="P92" s="75" t="str">
        <f t="shared" si="6"/>
        <v/>
      </c>
      <c r="Q92" s="77" t="str">
        <f t="shared" si="7"/>
        <v/>
      </c>
      <c r="R92" s="77" t="str">
        <f t="shared" si="8"/>
        <v/>
      </c>
      <c r="S92" s="77" t="str">
        <f>IF(O92="","",IF(OR(VALUE(LEFT(O92,2))&gt;IF(RIGHT(J92,1)="M",7,19),AND(OR(LEFT(O92,2)={"07","19"}),VALUE(RIGHT(O92,2))&gt;15)),TRUE,FALSE))</f>
        <v/>
      </c>
      <c r="T92" s="77" t="str">
        <f>IF(O92="","",IF(OR(VALUE(LEFT(O92,2))&gt;IF(RIGHT(J92,1)="M",7,19),AND(OR(LEFT(O92,2)={"07","19"}),VALUE(RIGHT(O92,2))&gt;5)),TRUE,FALSE))</f>
        <v/>
      </c>
    </row>
    <row r="93" spans="1:28" ht="15" customHeight="1" x14ac:dyDescent="0.25">
      <c r="A93" s="231" t="s">
        <v>255</v>
      </c>
      <c r="B93" s="78" t="s">
        <v>256</v>
      </c>
      <c r="C93" s="232">
        <v>44235</v>
      </c>
      <c r="D93" s="231" t="s">
        <v>604</v>
      </c>
      <c r="E93" s="231" t="s">
        <v>602</v>
      </c>
      <c r="F93" s="231" t="s">
        <v>546</v>
      </c>
      <c r="G93" s="231">
        <v>3</v>
      </c>
      <c r="H93" s="231" t="s">
        <v>546</v>
      </c>
      <c r="I93" s="231" t="s">
        <v>546</v>
      </c>
      <c r="J93" s="231" t="s">
        <v>566</v>
      </c>
      <c r="K93" s="232">
        <v>42858</v>
      </c>
      <c r="L93" s="75">
        <f>COUNTIF($B$2:B93,B93)</f>
        <v>8</v>
      </c>
      <c r="M93" s="75">
        <f>COUNTIF($L$2:L93,4)</f>
        <v>4</v>
      </c>
      <c r="N93" s="76" t="str">
        <f t="shared" si="9"/>
        <v>Code 048</v>
      </c>
      <c r="O93" s="76" t="str">
        <f t="shared" si="5"/>
        <v>1853</v>
      </c>
      <c r="P93" s="75" t="str">
        <f t="shared" si="6"/>
        <v>0711</v>
      </c>
      <c r="Q93" s="77">
        <f t="shared" si="7"/>
        <v>1218</v>
      </c>
      <c r="R93" s="77">
        <f t="shared" si="8"/>
        <v>12</v>
      </c>
      <c r="S93" s="77" t="b">
        <f>IF(O93="","",IF(OR(VALUE(LEFT(O93,2))&gt;IF(RIGHT(J93,1)="M",7,19),AND(OR(LEFT(O93,2)={"07","19"}),VALUE(RIGHT(O93,2))&gt;15)),TRUE,FALSE))</f>
        <v>0</v>
      </c>
      <c r="T93" s="77" t="b">
        <f>IF(O93="","",IF(OR(VALUE(LEFT(O93,2))&gt;IF(RIGHT(J93,1)="M",7,19),AND(OR(LEFT(O93,2)={"07","19"}),VALUE(RIGHT(O93,2))&gt;5)),TRUE,FALSE))</f>
        <v>0</v>
      </c>
      <c r="U93" s="78"/>
      <c r="V93" s="78"/>
      <c r="W93" s="78"/>
      <c r="X93" s="78"/>
      <c r="Y93" s="78"/>
      <c r="Z93" s="78"/>
      <c r="AA93" s="78"/>
      <c r="AB93" s="78"/>
    </row>
    <row r="94" spans="1:28" ht="15" customHeight="1" x14ac:dyDescent="0.25">
      <c r="A94" s="231" t="s">
        <v>255</v>
      </c>
      <c r="B94" s="78" t="s">
        <v>256</v>
      </c>
      <c r="C94" s="232">
        <v>44236</v>
      </c>
      <c r="D94" s="231" t="s">
        <v>746</v>
      </c>
      <c r="E94" s="231" t="s">
        <v>573</v>
      </c>
      <c r="F94" s="231" t="s">
        <v>546</v>
      </c>
      <c r="G94" s="231">
        <v>0</v>
      </c>
      <c r="H94" s="231" t="s">
        <v>546</v>
      </c>
      <c r="I94" s="231" t="s">
        <v>593</v>
      </c>
      <c r="J94" s="231" t="s">
        <v>566</v>
      </c>
      <c r="K94" s="232">
        <v>42858</v>
      </c>
      <c r="L94" s="75">
        <f>COUNTIF($B$2:B94,B94)</f>
        <v>9</v>
      </c>
      <c r="M94" s="75">
        <f>COUNTIF($L$2:L94,4)</f>
        <v>4</v>
      </c>
      <c r="N94" s="76" t="str">
        <f t="shared" si="9"/>
        <v>Code 049</v>
      </c>
      <c r="O94" s="76" t="str">
        <f t="shared" si="5"/>
        <v>2256</v>
      </c>
      <c r="P94" s="75" t="str">
        <f t="shared" si="6"/>
        <v>0708</v>
      </c>
      <c r="Q94" s="77">
        <f t="shared" si="7"/>
        <v>812</v>
      </c>
      <c r="R94" s="77">
        <f t="shared" si="8"/>
        <v>8</v>
      </c>
      <c r="S94" s="77" t="b">
        <f>IF(O94="","",IF(OR(VALUE(LEFT(O94,2))&gt;IF(RIGHT(J94,1)="M",7,19),AND(OR(LEFT(O94,2)={"07","19"}),VALUE(RIGHT(O94,2))&gt;15)),TRUE,FALSE))</f>
        <v>1</v>
      </c>
      <c r="T94" s="77" t="b">
        <f>IF(O94="","",IF(OR(VALUE(LEFT(O94,2))&gt;IF(RIGHT(J94,1)="M",7,19),AND(OR(LEFT(O94,2)={"07","19"}),VALUE(RIGHT(O94,2))&gt;5)),TRUE,FALSE))</f>
        <v>1</v>
      </c>
      <c r="U94" s="78"/>
      <c r="V94" s="78"/>
      <c r="W94" s="78"/>
      <c r="X94" s="78"/>
      <c r="Y94" s="78"/>
      <c r="Z94" s="78"/>
      <c r="AA94" s="78"/>
      <c r="AB94" s="78"/>
    </row>
    <row r="95" spans="1:28" ht="15" customHeight="1" x14ac:dyDescent="0.25">
      <c r="A95" s="231" t="s">
        <v>255</v>
      </c>
      <c r="B95" s="78" t="s">
        <v>256</v>
      </c>
      <c r="C95" s="232">
        <v>44237</v>
      </c>
      <c r="D95" s="231" t="s">
        <v>635</v>
      </c>
      <c r="E95" s="231" t="s">
        <v>647</v>
      </c>
      <c r="F95" s="231" t="s">
        <v>546</v>
      </c>
      <c r="G95" s="231">
        <v>3</v>
      </c>
      <c r="H95" s="231" t="s">
        <v>546</v>
      </c>
      <c r="I95" s="231" t="s">
        <v>546</v>
      </c>
      <c r="J95" s="231" t="s">
        <v>566</v>
      </c>
      <c r="K95" s="232">
        <v>42858</v>
      </c>
      <c r="L95" s="75">
        <f>COUNTIF($B$2:B95,B95)</f>
        <v>10</v>
      </c>
      <c r="M95" s="75">
        <f>COUNTIF($L$2:L95,4)</f>
        <v>4</v>
      </c>
      <c r="N95" s="76" t="str">
        <f t="shared" si="9"/>
        <v>Code 0410</v>
      </c>
      <c r="O95" s="76" t="str">
        <f t="shared" si="5"/>
        <v>1858</v>
      </c>
      <c r="P95" s="75" t="str">
        <f t="shared" si="6"/>
        <v>0706</v>
      </c>
      <c r="Q95" s="77">
        <f t="shared" si="7"/>
        <v>1208</v>
      </c>
      <c r="R95" s="77">
        <f t="shared" si="8"/>
        <v>12</v>
      </c>
      <c r="S95" s="77" t="b">
        <f>IF(O95="","",IF(OR(VALUE(LEFT(O95,2))&gt;IF(RIGHT(J95,1)="M",7,19),AND(OR(LEFT(O95,2)={"07","19"}),VALUE(RIGHT(O95,2))&gt;15)),TRUE,FALSE))</f>
        <v>0</v>
      </c>
      <c r="T95" s="77" t="b">
        <f>IF(O95="","",IF(OR(VALUE(LEFT(O95,2))&gt;IF(RIGHT(J95,1)="M",7,19),AND(OR(LEFT(O95,2)={"07","19"}),VALUE(RIGHT(O95,2))&gt;5)),TRUE,FALSE))</f>
        <v>0</v>
      </c>
      <c r="U95" s="78"/>
      <c r="V95" s="78"/>
      <c r="W95" s="78"/>
      <c r="X95" s="78"/>
      <c r="Y95" s="78"/>
      <c r="Z95" s="78"/>
      <c r="AA95" s="78"/>
      <c r="AB95" s="78"/>
    </row>
    <row r="96" spans="1:28" ht="15" customHeight="1" x14ac:dyDescent="0.25">
      <c r="A96" s="231" t="s">
        <v>255</v>
      </c>
      <c r="B96" s="78" t="s">
        <v>256</v>
      </c>
      <c r="C96" s="232">
        <v>44238</v>
      </c>
      <c r="D96" s="231" t="s">
        <v>548</v>
      </c>
      <c r="E96" s="231" t="s">
        <v>605</v>
      </c>
      <c r="F96" s="231" t="s">
        <v>546</v>
      </c>
      <c r="G96" s="231">
        <v>3</v>
      </c>
      <c r="H96" s="231" t="s">
        <v>546</v>
      </c>
      <c r="I96" s="231" t="s">
        <v>546</v>
      </c>
      <c r="J96" s="231" t="s">
        <v>566</v>
      </c>
      <c r="K96" s="232">
        <v>42858</v>
      </c>
      <c r="L96" s="75">
        <f>COUNTIF($B$2:B96,B96)</f>
        <v>11</v>
      </c>
      <c r="M96" s="75">
        <f>COUNTIF($L$2:L96,4)</f>
        <v>4</v>
      </c>
      <c r="N96" s="76" t="str">
        <f t="shared" si="9"/>
        <v>Code 0411</v>
      </c>
      <c r="O96" s="76" t="str">
        <f t="shared" si="5"/>
        <v>1905</v>
      </c>
      <c r="P96" s="75" t="str">
        <f t="shared" si="6"/>
        <v>0712</v>
      </c>
      <c r="Q96" s="77">
        <f t="shared" si="7"/>
        <v>1207</v>
      </c>
      <c r="R96" s="77">
        <f t="shared" si="8"/>
        <v>12</v>
      </c>
      <c r="S96" s="77" t="b">
        <f>IF(O96="","",IF(OR(VALUE(LEFT(O96,2))&gt;IF(RIGHT(J96,1)="M",7,19),AND(OR(LEFT(O96,2)={"07","19"}),VALUE(RIGHT(O96,2))&gt;15)),TRUE,FALSE))</f>
        <v>0</v>
      </c>
      <c r="T96" s="77" t="b">
        <f>IF(O96="","",IF(OR(VALUE(LEFT(O96,2))&gt;IF(RIGHT(J96,1)="M",7,19),AND(OR(LEFT(O96,2)={"07","19"}),VALUE(RIGHT(O96,2))&gt;5)),TRUE,FALSE))</f>
        <v>0</v>
      </c>
      <c r="U96" s="78"/>
      <c r="V96" s="78"/>
      <c r="W96" s="78"/>
      <c r="X96" s="78"/>
      <c r="Y96" s="78"/>
      <c r="Z96" s="78"/>
      <c r="AA96" s="78"/>
      <c r="AB96" s="78"/>
    </row>
    <row r="97" spans="1:28" ht="15" customHeight="1" x14ac:dyDescent="0.25">
      <c r="A97" s="75" t="s">
        <v>255</v>
      </c>
      <c r="B97" s="77" t="s">
        <v>256</v>
      </c>
      <c r="C97" s="230">
        <v>44239</v>
      </c>
      <c r="D97" s="75" t="s">
        <v>546</v>
      </c>
      <c r="E97" s="75" t="s">
        <v>549</v>
      </c>
      <c r="F97" s="75" t="s">
        <v>546</v>
      </c>
      <c r="G97" s="75">
        <v>0</v>
      </c>
      <c r="H97" s="75" t="s">
        <v>546</v>
      </c>
      <c r="I97" s="75" t="s">
        <v>546</v>
      </c>
      <c r="J97" s="75" t="s">
        <v>747</v>
      </c>
      <c r="K97" s="230">
        <v>42858</v>
      </c>
      <c r="L97" s="75">
        <f>COUNTIF($B$2:B97,B97)</f>
        <v>12</v>
      </c>
      <c r="M97" s="75">
        <f>COUNTIF($L$2:L97,4)</f>
        <v>4</v>
      </c>
      <c r="N97" s="76" t="str">
        <f t="shared" si="9"/>
        <v>Code 0412</v>
      </c>
      <c r="O97" s="76" t="str">
        <f t="shared" si="5"/>
        <v/>
      </c>
      <c r="P97" s="75" t="str">
        <f t="shared" si="6"/>
        <v/>
      </c>
      <c r="Q97" s="77" t="str">
        <f t="shared" si="7"/>
        <v/>
      </c>
      <c r="R97" s="77" t="str">
        <f t="shared" si="8"/>
        <v/>
      </c>
      <c r="S97" s="77" t="str">
        <f>IF(O97="","",IF(OR(VALUE(LEFT(O97,2))&gt;IF(RIGHT(J97,1)="M",7,19),AND(OR(LEFT(O97,2)={"07","19"}),VALUE(RIGHT(O97,2))&gt;15)),TRUE,FALSE))</f>
        <v/>
      </c>
      <c r="T97" s="77" t="str">
        <f>IF(O97="","",IF(OR(VALUE(LEFT(O97,2))&gt;IF(RIGHT(J97,1)="M",7,19),AND(OR(LEFT(O97,2)={"07","19"}),VALUE(RIGHT(O97,2))&gt;5)),TRUE,FALSE))</f>
        <v/>
      </c>
    </row>
    <row r="98" spans="1:28" ht="15" customHeight="1" x14ac:dyDescent="0.25">
      <c r="A98" s="75" t="s">
        <v>255</v>
      </c>
      <c r="B98" s="77" t="s">
        <v>256</v>
      </c>
      <c r="C98" s="230">
        <v>44240</v>
      </c>
      <c r="D98" s="75" t="s">
        <v>546</v>
      </c>
      <c r="E98" s="75" t="s">
        <v>549</v>
      </c>
      <c r="F98" s="75" t="s">
        <v>546</v>
      </c>
      <c r="G98" s="75">
        <v>0</v>
      </c>
      <c r="H98" s="75" t="s">
        <v>546</v>
      </c>
      <c r="I98" s="75" t="s">
        <v>546</v>
      </c>
      <c r="J98" s="75" t="s">
        <v>747</v>
      </c>
      <c r="K98" s="230">
        <v>42858</v>
      </c>
      <c r="L98" s="75">
        <f>COUNTIF($B$2:B98,B98)</f>
        <v>13</v>
      </c>
      <c r="M98" s="75">
        <f>COUNTIF($L$2:L98,4)</f>
        <v>4</v>
      </c>
      <c r="N98" s="76" t="str">
        <f t="shared" si="9"/>
        <v>Code 0413</v>
      </c>
      <c r="O98" s="76" t="str">
        <f t="shared" si="5"/>
        <v/>
      </c>
      <c r="P98" s="75" t="str">
        <f t="shared" si="6"/>
        <v/>
      </c>
      <c r="Q98" s="77" t="str">
        <f t="shared" si="7"/>
        <v/>
      </c>
      <c r="R98" s="77" t="str">
        <f t="shared" si="8"/>
        <v/>
      </c>
      <c r="S98" s="77" t="str">
        <f>IF(O98="","",IF(OR(VALUE(LEFT(O98,2))&gt;IF(RIGHT(J98,1)="M",7,19),AND(OR(LEFT(O98,2)={"07","19"}),VALUE(RIGHT(O98,2))&gt;15)),TRUE,FALSE))</f>
        <v/>
      </c>
      <c r="T98" s="77" t="str">
        <f>IF(O98="","",IF(OR(VALUE(LEFT(O98,2))&gt;IF(RIGHT(J98,1)="M",7,19),AND(OR(LEFT(O98,2)={"07","19"}),VALUE(RIGHT(O98,2))&gt;5)),TRUE,FALSE))</f>
        <v/>
      </c>
    </row>
    <row r="99" spans="1:28" ht="15" customHeight="1" x14ac:dyDescent="0.25">
      <c r="A99" s="75" t="s">
        <v>255</v>
      </c>
      <c r="B99" s="77" t="s">
        <v>256</v>
      </c>
      <c r="C99" s="230">
        <v>44241</v>
      </c>
      <c r="D99" s="75" t="s">
        <v>546</v>
      </c>
      <c r="E99" s="75" t="s">
        <v>549</v>
      </c>
      <c r="F99" s="75" t="s">
        <v>546</v>
      </c>
      <c r="G99" s="75">
        <v>0</v>
      </c>
      <c r="H99" s="75" t="s">
        <v>546</v>
      </c>
      <c r="I99" s="75" t="s">
        <v>546</v>
      </c>
      <c r="J99" s="75" t="s">
        <v>563</v>
      </c>
      <c r="K99" s="230">
        <v>42858</v>
      </c>
      <c r="L99" s="75">
        <f>COUNTIF($B$2:B99,B99)</f>
        <v>14</v>
      </c>
      <c r="M99" s="75">
        <f>COUNTIF($L$2:L99,4)</f>
        <v>4</v>
      </c>
      <c r="N99" s="76" t="str">
        <f t="shared" si="9"/>
        <v>Code 0414</v>
      </c>
      <c r="O99" s="76" t="str">
        <f t="shared" si="5"/>
        <v/>
      </c>
      <c r="P99" s="75" t="str">
        <f t="shared" si="6"/>
        <v/>
      </c>
      <c r="Q99" s="77" t="str">
        <f t="shared" si="7"/>
        <v/>
      </c>
      <c r="R99" s="77" t="str">
        <f t="shared" si="8"/>
        <v/>
      </c>
      <c r="S99" s="77" t="str">
        <f>IF(O99="","",IF(OR(VALUE(LEFT(O99,2))&gt;IF(RIGHT(J99,1)="M",7,19),AND(OR(LEFT(O99,2)={"07","19"}),VALUE(RIGHT(O99,2))&gt;15)),TRUE,FALSE))</f>
        <v/>
      </c>
      <c r="T99" s="77" t="str">
        <f>IF(O99="","",IF(OR(VALUE(LEFT(O99,2))&gt;IF(RIGHT(J99,1)="M",7,19),AND(OR(LEFT(O99,2)={"07","19"}),VALUE(RIGHT(O99,2))&gt;5)),TRUE,FALSE))</f>
        <v/>
      </c>
    </row>
    <row r="100" spans="1:28" s="78" customFormat="1" ht="15" customHeight="1" x14ac:dyDescent="0.25">
      <c r="A100" s="231" t="s">
        <v>255</v>
      </c>
      <c r="B100" s="78" t="s">
        <v>256</v>
      </c>
      <c r="C100" s="232">
        <v>44242</v>
      </c>
      <c r="D100" s="231" t="s">
        <v>682</v>
      </c>
      <c r="E100" s="231" t="s">
        <v>658</v>
      </c>
      <c r="F100" s="231" t="s">
        <v>546</v>
      </c>
      <c r="G100" s="231">
        <v>3</v>
      </c>
      <c r="H100" s="231" t="s">
        <v>546</v>
      </c>
      <c r="I100" s="231" t="s">
        <v>546</v>
      </c>
      <c r="J100" s="231" t="s">
        <v>562</v>
      </c>
      <c r="K100" s="232">
        <v>42858</v>
      </c>
      <c r="L100" s="75">
        <f>COUNTIF($B$2:B100,B100)</f>
        <v>15</v>
      </c>
      <c r="M100" s="75">
        <f>COUNTIF($L$2:L100,4)</f>
        <v>4</v>
      </c>
      <c r="N100" s="76" t="str">
        <f t="shared" si="9"/>
        <v>Code 0415</v>
      </c>
      <c r="O100" s="76" t="str">
        <f t="shared" si="5"/>
        <v>0700</v>
      </c>
      <c r="P100" s="75" t="str">
        <f t="shared" si="6"/>
        <v>1900</v>
      </c>
      <c r="Q100" s="77">
        <f t="shared" si="7"/>
        <v>1200</v>
      </c>
      <c r="R100" s="77">
        <f t="shared" si="8"/>
        <v>12</v>
      </c>
      <c r="S100" s="77" t="b">
        <f>IF(O100="","",IF(OR(VALUE(LEFT(O100,2))&gt;IF(RIGHT(J100,1)="M",7,19),AND(OR(LEFT(O100,2)={"07","19"}),VALUE(RIGHT(O100,2))&gt;15)),TRUE,FALSE))</f>
        <v>0</v>
      </c>
      <c r="T100" s="77" t="b">
        <f>IF(O100="","",IF(OR(VALUE(LEFT(O100,2))&gt;IF(RIGHT(J100,1)="M",7,19),AND(OR(LEFT(O100,2)={"07","19"}),VALUE(RIGHT(O100,2))&gt;5)),TRUE,FALSE))</f>
        <v>0</v>
      </c>
    </row>
    <row r="101" spans="1:28" s="78" customFormat="1" ht="15" customHeight="1" x14ac:dyDescent="0.25">
      <c r="A101" s="75" t="s">
        <v>255</v>
      </c>
      <c r="B101" s="77" t="s">
        <v>256</v>
      </c>
      <c r="C101" s="230">
        <v>44243</v>
      </c>
      <c r="D101" s="75" t="s">
        <v>588</v>
      </c>
      <c r="E101" s="75" t="s">
        <v>545</v>
      </c>
      <c r="F101" s="75" t="s">
        <v>546</v>
      </c>
      <c r="G101" s="75">
        <v>3</v>
      </c>
      <c r="H101" s="75" t="s">
        <v>546</v>
      </c>
      <c r="I101" s="75" t="s">
        <v>546</v>
      </c>
      <c r="J101" s="75" t="s">
        <v>562</v>
      </c>
      <c r="K101" s="230">
        <v>42858</v>
      </c>
      <c r="L101" s="75">
        <f>COUNTIF($B$2:B101,B101)</f>
        <v>16</v>
      </c>
      <c r="M101" s="75">
        <f>COUNTIF($L$2:L101,4)</f>
        <v>4</v>
      </c>
      <c r="N101" s="76" t="str">
        <f t="shared" si="9"/>
        <v>Code 0416</v>
      </c>
      <c r="O101" s="76" t="str">
        <f t="shared" si="5"/>
        <v>0653</v>
      </c>
      <c r="P101" s="75" t="str">
        <f t="shared" si="6"/>
        <v>1906</v>
      </c>
      <c r="Q101" s="77">
        <f t="shared" si="7"/>
        <v>1213</v>
      </c>
      <c r="R101" s="77">
        <f t="shared" si="8"/>
        <v>12</v>
      </c>
      <c r="S101" s="77" t="b">
        <f>IF(O101="","",IF(OR(VALUE(LEFT(O101,2))&gt;IF(RIGHT(J101,1)="M",7,19),AND(OR(LEFT(O101,2)={"07","19"}),VALUE(RIGHT(O101,2))&gt;15)),TRUE,FALSE))</f>
        <v>0</v>
      </c>
      <c r="T101" s="77" t="b">
        <f>IF(O101="","",IF(OR(VALUE(LEFT(O101,2))&gt;IF(RIGHT(J101,1)="M",7,19),AND(OR(LEFT(O101,2)={"07","19"}),VALUE(RIGHT(O101,2))&gt;5)),TRUE,FALSE))</f>
        <v>0</v>
      </c>
      <c r="U101" s="77"/>
      <c r="V101" s="77"/>
      <c r="W101" s="77"/>
      <c r="X101" s="77"/>
      <c r="Y101" s="77"/>
      <c r="Z101" s="77"/>
      <c r="AA101" s="77"/>
      <c r="AB101" s="77"/>
    </row>
    <row r="102" spans="1:28" s="78" customFormat="1" ht="15" customHeight="1" x14ac:dyDescent="0.25">
      <c r="A102" s="75" t="s">
        <v>255</v>
      </c>
      <c r="B102" s="77" t="s">
        <v>256</v>
      </c>
      <c r="C102" s="230">
        <v>44244</v>
      </c>
      <c r="D102" s="75" t="s">
        <v>596</v>
      </c>
      <c r="E102" s="75" t="s">
        <v>671</v>
      </c>
      <c r="F102" s="75" t="s">
        <v>546</v>
      </c>
      <c r="G102" s="75">
        <v>3</v>
      </c>
      <c r="H102" s="75" t="s">
        <v>546</v>
      </c>
      <c r="I102" s="75" t="s">
        <v>546</v>
      </c>
      <c r="J102" s="75" t="s">
        <v>562</v>
      </c>
      <c r="K102" s="230">
        <v>42858</v>
      </c>
      <c r="L102" s="75">
        <f>COUNTIF($B$2:B102,B102)</f>
        <v>17</v>
      </c>
      <c r="M102" s="75">
        <f>COUNTIF($L$2:L102,4)</f>
        <v>4</v>
      </c>
      <c r="N102" s="76" t="str">
        <f t="shared" si="9"/>
        <v>Code 0417</v>
      </c>
      <c r="O102" s="76" t="str">
        <f t="shared" si="5"/>
        <v>0648</v>
      </c>
      <c r="P102" s="75" t="str">
        <f t="shared" si="6"/>
        <v>1904</v>
      </c>
      <c r="Q102" s="77">
        <f t="shared" si="7"/>
        <v>1216</v>
      </c>
      <c r="R102" s="77">
        <f t="shared" si="8"/>
        <v>12</v>
      </c>
      <c r="S102" s="77" t="b">
        <f>IF(O102="","",IF(OR(VALUE(LEFT(O102,2))&gt;IF(RIGHT(J102,1)="M",7,19),AND(OR(LEFT(O102,2)={"07","19"}),VALUE(RIGHT(O102,2))&gt;15)),TRUE,FALSE))</f>
        <v>0</v>
      </c>
      <c r="T102" s="77" t="b">
        <f>IF(O102="","",IF(OR(VALUE(LEFT(O102,2))&gt;IF(RIGHT(J102,1)="M",7,19),AND(OR(LEFT(O102,2)={"07","19"}),VALUE(RIGHT(O102,2))&gt;5)),TRUE,FALSE))</f>
        <v>0</v>
      </c>
      <c r="U102" s="77"/>
      <c r="V102" s="77"/>
      <c r="W102" s="77"/>
      <c r="X102" s="77"/>
      <c r="Y102" s="77"/>
      <c r="Z102" s="77"/>
      <c r="AA102" s="77"/>
      <c r="AB102" s="77"/>
    </row>
    <row r="103" spans="1:28" ht="15" customHeight="1" x14ac:dyDescent="0.25">
      <c r="A103" s="231" t="s">
        <v>255</v>
      </c>
      <c r="B103" s="78" t="s">
        <v>256</v>
      </c>
      <c r="C103" s="232">
        <v>44245</v>
      </c>
      <c r="D103" s="231" t="s">
        <v>748</v>
      </c>
      <c r="E103" s="231" t="s">
        <v>554</v>
      </c>
      <c r="F103" s="231" t="s">
        <v>546</v>
      </c>
      <c r="G103" s="231">
        <v>0</v>
      </c>
      <c r="H103" s="231" t="s">
        <v>546</v>
      </c>
      <c r="I103" s="231" t="s">
        <v>593</v>
      </c>
      <c r="J103" s="231" t="s">
        <v>562</v>
      </c>
      <c r="K103" s="232">
        <v>42858</v>
      </c>
      <c r="L103" s="75">
        <f>COUNTIF($B$2:B103,B103)</f>
        <v>18</v>
      </c>
      <c r="M103" s="75">
        <f>COUNTIF($L$2:L103,4)</f>
        <v>4</v>
      </c>
      <c r="N103" s="76" t="str">
        <f t="shared" si="9"/>
        <v>Code 0418</v>
      </c>
      <c r="O103" s="76" t="str">
        <f t="shared" si="5"/>
        <v>1044</v>
      </c>
      <c r="P103" s="75" t="str">
        <f t="shared" si="6"/>
        <v>1903</v>
      </c>
      <c r="Q103" s="77">
        <f t="shared" si="7"/>
        <v>819</v>
      </c>
      <c r="R103" s="77">
        <f t="shared" si="8"/>
        <v>8</v>
      </c>
      <c r="S103" s="77" t="b">
        <f>IF(O103="","",IF(OR(VALUE(LEFT(O103,2))&gt;IF(RIGHT(J103,1)="M",7,19),AND(OR(LEFT(O103,2)={"07","19"}),VALUE(RIGHT(O103,2))&gt;15)),TRUE,FALSE))</f>
        <v>1</v>
      </c>
      <c r="T103" s="77" t="b">
        <f>IF(O103="","",IF(OR(VALUE(LEFT(O103,2))&gt;IF(RIGHT(J103,1)="M",7,19),AND(OR(LEFT(O103,2)={"07","19"}),VALUE(RIGHT(O103,2))&gt;5)),TRUE,FALSE))</f>
        <v>1</v>
      </c>
    </row>
    <row r="104" spans="1:28" ht="15" customHeight="1" x14ac:dyDescent="0.25">
      <c r="A104" s="75" t="s">
        <v>255</v>
      </c>
      <c r="B104" s="77" t="s">
        <v>256</v>
      </c>
      <c r="C104" s="230">
        <v>44246</v>
      </c>
      <c r="D104" s="75" t="s">
        <v>591</v>
      </c>
      <c r="E104" s="75" t="s">
        <v>685</v>
      </c>
      <c r="F104" s="75" t="s">
        <v>546</v>
      </c>
      <c r="G104" s="75">
        <v>3</v>
      </c>
      <c r="H104" s="75" t="s">
        <v>546</v>
      </c>
      <c r="I104" s="75" t="s">
        <v>546</v>
      </c>
      <c r="J104" s="75" t="s">
        <v>562</v>
      </c>
      <c r="K104" s="230">
        <v>42858</v>
      </c>
      <c r="L104" s="75">
        <f>COUNTIF($B$2:B104,B104)</f>
        <v>19</v>
      </c>
      <c r="M104" s="75">
        <f>COUNTIF($L$2:L104,4)</f>
        <v>4</v>
      </c>
      <c r="N104" s="76" t="str">
        <f t="shared" si="9"/>
        <v>Code 0419</v>
      </c>
      <c r="O104" s="76" t="str">
        <f t="shared" si="5"/>
        <v>0655</v>
      </c>
      <c r="P104" s="75" t="str">
        <f t="shared" si="6"/>
        <v>1916</v>
      </c>
      <c r="Q104" s="77">
        <f t="shared" si="7"/>
        <v>1221</v>
      </c>
      <c r="R104" s="77">
        <f t="shared" si="8"/>
        <v>12</v>
      </c>
      <c r="S104" s="77" t="b">
        <f>IF(O104="","",IF(OR(VALUE(LEFT(O104,2))&gt;IF(RIGHT(J104,1)="M",7,19),AND(OR(LEFT(O104,2)={"07","19"}),VALUE(RIGHT(O104,2))&gt;15)),TRUE,FALSE))</f>
        <v>0</v>
      </c>
      <c r="T104" s="77" t="b">
        <f>IF(O104="","",IF(OR(VALUE(LEFT(O104,2))&gt;IF(RIGHT(J104,1)="M",7,19),AND(OR(LEFT(O104,2)={"07","19"}),VALUE(RIGHT(O104,2))&gt;5)),TRUE,FALSE))</f>
        <v>0</v>
      </c>
    </row>
    <row r="105" spans="1:28" ht="15" customHeight="1" x14ac:dyDescent="0.25">
      <c r="A105" s="75" t="s">
        <v>255</v>
      </c>
      <c r="B105" s="77" t="s">
        <v>256</v>
      </c>
      <c r="C105" s="230">
        <v>44247</v>
      </c>
      <c r="D105" s="75" t="s">
        <v>546</v>
      </c>
      <c r="E105" s="75" t="s">
        <v>549</v>
      </c>
      <c r="F105" s="75" t="s">
        <v>546</v>
      </c>
      <c r="G105" s="75">
        <v>0</v>
      </c>
      <c r="H105" s="75" t="s">
        <v>546</v>
      </c>
      <c r="I105" s="75" t="s">
        <v>590</v>
      </c>
      <c r="J105" s="75" t="s">
        <v>562</v>
      </c>
      <c r="K105" s="230">
        <v>42858</v>
      </c>
      <c r="L105" s="75">
        <f>COUNTIF($B$2:B105,B105)</f>
        <v>20</v>
      </c>
      <c r="M105" s="75">
        <f>COUNTIF($L$2:L105,4)</f>
        <v>4</v>
      </c>
      <c r="N105" s="76" t="str">
        <f t="shared" si="9"/>
        <v>Code 0420</v>
      </c>
      <c r="O105" s="76" t="str">
        <f t="shared" si="5"/>
        <v/>
      </c>
      <c r="P105" s="75" t="str">
        <f t="shared" si="6"/>
        <v/>
      </c>
      <c r="Q105" s="77" t="str">
        <f t="shared" si="7"/>
        <v/>
      </c>
      <c r="R105" s="77" t="str">
        <f t="shared" si="8"/>
        <v/>
      </c>
      <c r="S105" s="77" t="str">
        <f>IF(O105="","",IF(OR(VALUE(LEFT(O105,2))&gt;IF(RIGHT(J105,1)="M",7,19),AND(OR(LEFT(O105,2)={"07","19"}),VALUE(RIGHT(O105,2))&gt;15)),TRUE,FALSE))</f>
        <v/>
      </c>
      <c r="T105" s="77" t="str">
        <f>IF(O105="","",IF(OR(VALUE(LEFT(O105,2))&gt;IF(RIGHT(J105,1)="M",7,19),AND(OR(LEFT(O105,2)={"07","19"}),VALUE(RIGHT(O105,2))&gt;5)),TRUE,FALSE))</f>
        <v/>
      </c>
    </row>
    <row r="106" spans="1:28" s="78" customFormat="1" ht="15" customHeight="1" x14ac:dyDescent="0.25">
      <c r="A106" s="75" t="s">
        <v>255</v>
      </c>
      <c r="B106" s="77" t="s">
        <v>256</v>
      </c>
      <c r="C106" s="230">
        <v>44248</v>
      </c>
      <c r="D106" s="75" t="s">
        <v>546</v>
      </c>
      <c r="E106" s="75" t="s">
        <v>549</v>
      </c>
      <c r="F106" s="75" t="s">
        <v>546</v>
      </c>
      <c r="G106" s="75">
        <v>0</v>
      </c>
      <c r="H106" s="75" t="s">
        <v>546</v>
      </c>
      <c r="I106" s="75" t="s">
        <v>546</v>
      </c>
      <c r="J106" s="75" t="s">
        <v>563</v>
      </c>
      <c r="K106" s="230">
        <v>42858</v>
      </c>
      <c r="L106" s="75">
        <f>COUNTIF($B$2:B106,B106)</f>
        <v>21</v>
      </c>
      <c r="M106" s="75">
        <f>COUNTIF($L$2:L106,4)</f>
        <v>4</v>
      </c>
      <c r="N106" s="76" t="str">
        <f t="shared" si="9"/>
        <v>Code 0421</v>
      </c>
      <c r="O106" s="76" t="str">
        <f t="shared" si="5"/>
        <v/>
      </c>
      <c r="P106" s="75" t="str">
        <f t="shared" si="6"/>
        <v/>
      </c>
      <c r="Q106" s="77" t="str">
        <f t="shared" si="7"/>
        <v/>
      </c>
      <c r="R106" s="77" t="str">
        <f t="shared" si="8"/>
        <v/>
      </c>
      <c r="S106" s="77" t="str">
        <f>IF(O106="","",IF(OR(VALUE(LEFT(O106,2))&gt;IF(RIGHT(J106,1)="M",7,19),AND(OR(LEFT(O106,2)={"07","19"}),VALUE(RIGHT(O106,2))&gt;15)),TRUE,FALSE))</f>
        <v/>
      </c>
      <c r="T106" s="77" t="str">
        <f>IF(O106="","",IF(OR(VALUE(LEFT(O106,2))&gt;IF(RIGHT(J106,1)="M",7,19),AND(OR(LEFT(O106,2)={"07","19"}),VALUE(RIGHT(O106,2))&gt;5)),TRUE,FALSE))</f>
        <v/>
      </c>
      <c r="U106" s="77"/>
      <c r="V106" s="77"/>
      <c r="W106" s="77"/>
      <c r="X106" s="77"/>
      <c r="Y106" s="77"/>
      <c r="Z106" s="77"/>
      <c r="AA106" s="77"/>
      <c r="AB106" s="77"/>
    </row>
    <row r="107" spans="1:28" ht="15" customHeight="1" x14ac:dyDescent="0.25">
      <c r="A107" s="75" t="s">
        <v>255</v>
      </c>
      <c r="B107" s="77" t="s">
        <v>256</v>
      </c>
      <c r="C107" s="230">
        <v>44249</v>
      </c>
      <c r="D107" s="75" t="s">
        <v>586</v>
      </c>
      <c r="E107" s="75" t="s">
        <v>660</v>
      </c>
      <c r="F107" s="75" t="s">
        <v>546</v>
      </c>
      <c r="G107" s="75">
        <v>3</v>
      </c>
      <c r="H107" s="75" t="s">
        <v>546</v>
      </c>
      <c r="I107" s="75" t="s">
        <v>546</v>
      </c>
      <c r="J107" s="75" t="s">
        <v>562</v>
      </c>
      <c r="K107" s="230">
        <v>42858</v>
      </c>
      <c r="L107" s="75">
        <f>COUNTIF($B$2:B107,B107)</f>
        <v>22</v>
      </c>
      <c r="M107" s="75">
        <f>COUNTIF($L$2:L107,4)</f>
        <v>4</v>
      </c>
      <c r="N107" s="76" t="str">
        <f t="shared" si="9"/>
        <v>Code 0422</v>
      </c>
      <c r="O107" s="76" t="str">
        <f t="shared" si="5"/>
        <v>0652</v>
      </c>
      <c r="P107" s="75" t="str">
        <f t="shared" si="6"/>
        <v>1902</v>
      </c>
      <c r="Q107" s="77">
        <f t="shared" si="7"/>
        <v>1210</v>
      </c>
      <c r="R107" s="77">
        <f t="shared" si="8"/>
        <v>12</v>
      </c>
      <c r="S107" s="77" t="b">
        <f>IF(O107="","",IF(OR(VALUE(LEFT(O107,2))&gt;IF(RIGHT(J107,1)="M",7,19),AND(OR(LEFT(O107,2)={"07","19"}),VALUE(RIGHT(O107,2))&gt;15)),TRUE,FALSE))</f>
        <v>0</v>
      </c>
      <c r="T107" s="77" t="b">
        <f>IF(O107="","",IF(OR(VALUE(LEFT(O107,2))&gt;IF(RIGHT(J107,1)="M",7,19),AND(OR(LEFT(O107,2)={"07","19"}),VALUE(RIGHT(O107,2))&gt;5)),TRUE,FALSE))</f>
        <v>0</v>
      </c>
    </row>
    <row r="108" spans="1:28" s="78" customFormat="1" ht="15" customHeight="1" x14ac:dyDescent="0.25">
      <c r="A108" s="75" t="s">
        <v>255</v>
      </c>
      <c r="B108" s="77" t="s">
        <v>256</v>
      </c>
      <c r="C108" s="230">
        <v>44250</v>
      </c>
      <c r="D108" s="75" t="s">
        <v>682</v>
      </c>
      <c r="E108" s="75" t="s">
        <v>606</v>
      </c>
      <c r="F108" s="75" t="s">
        <v>546</v>
      </c>
      <c r="G108" s="75">
        <v>3</v>
      </c>
      <c r="H108" s="75" t="s">
        <v>546</v>
      </c>
      <c r="I108" s="75" t="s">
        <v>546</v>
      </c>
      <c r="J108" s="75" t="s">
        <v>562</v>
      </c>
      <c r="K108" s="230">
        <v>42858</v>
      </c>
      <c r="L108" s="75">
        <f>COUNTIF($B$2:B108,B108)</f>
        <v>23</v>
      </c>
      <c r="M108" s="75">
        <f>COUNTIF($L$2:L108,4)</f>
        <v>4</v>
      </c>
      <c r="N108" s="76" t="str">
        <f t="shared" si="9"/>
        <v>Code 0423</v>
      </c>
      <c r="O108" s="76" t="str">
        <f t="shared" si="5"/>
        <v>0700</v>
      </c>
      <c r="P108" s="75" t="str">
        <f t="shared" si="6"/>
        <v>1901</v>
      </c>
      <c r="Q108" s="77">
        <f t="shared" si="7"/>
        <v>1201</v>
      </c>
      <c r="R108" s="77">
        <f t="shared" si="8"/>
        <v>12</v>
      </c>
      <c r="S108" s="77" t="b">
        <f>IF(O108="","",IF(OR(VALUE(LEFT(O108,2))&gt;IF(RIGHT(J108,1)="M",7,19),AND(OR(LEFT(O108,2)={"07","19"}),VALUE(RIGHT(O108,2))&gt;15)),TRUE,FALSE))</f>
        <v>0</v>
      </c>
      <c r="T108" s="77" t="b">
        <f>IF(O108="","",IF(OR(VALUE(LEFT(O108,2))&gt;IF(RIGHT(J108,1)="M",7,19),AND(OR(LEFT(O108,2)={"07","19"}),VALUE(RIGHT(O108,2))&gt;5)),TRUE,FALSE))</f>
        <v>0</v>
      </c>
      <c r="U108" s="77"/>
      <c r="V108" s="77"/>
      <c r="W108" s="77"/>
      <c r="X108" s="77"/>
      <c r="Y108" s="77"/>
      <c r="Z108" s="77"/>
      <c r="AA108" s="77"/>
      <c r="AB108" s="77"/>
    </row>
    <row r="109" spans="1:28" ht="15" customHeight="1" x14ac:dyDescent="0.25">
      <c r="A109" s="75" t="s">
        <v>255</v>
      </c>
      <c r="B109" s="77" t="s">
        <v>256</v>
      </c>
      <c r="C109" s="230">
        <v>44251</v>
      </c>
      <c r="D109" s="75" t="s">
        <v>587</v>
      </c>
      <c r="E109" s="75" t="s">
        <v>548</v>
      </c>
      <c r="F109" s="75" t="s">
        <v>546</v>
      </c>
      <c r="G109" s="75">
        <v>3</v>
      </c>
      <c r="H109" s="75" t="s">
        <v>546</v>
      </c>
      <c r="I109" s="75" t="s">
        <v>546</v>
      </c>
      <c r="J109" s="75" t="s">
        <v>562</v>
      </c>
      <c r="K109" s="230">
        <v>42858</v>
      </c>
      <c r="L109" s="75">
        <f>COUNTIF($B$2:B109,B109)</f>
        <v>24</v>
      </c>
      <c r="M109" s="75">
        <f>COUNTIF($L$2:L109,4)</f>
        <v>4</v>
      </c>
      <c r="N109" s="76" t="str">
        <f t="shared" si="9"/>
        <v>Code 0424</v>
      </c>
      <c r="O109" s="76" t="str">
        <f t="shared" si="5"/>
        <v>0654</v>
      </c>
      <c r="P109" s="75" t="str">
        <f t="shared" si="6"/>
        <v>1905</v>
      </c>
      <c r="Q109" s="77">
        <f t="shared" si="7"/>
        <v>1211</v>
      </c>
      <c r="R109" s="77">
        <f t="shared" si="8"/>
        <v>12</v>
      </c>
      <c r="S109" s="77" t="b">
        <f>IF(O109="","",IF(OR(VALUE(LEFT(O109,2))&gt;IF(RIGHT(J109,1)="M",7,19),AND(OR(LEFT(O109,2)={"07","19"}),VALUE(RIGHT(O109,2))&gt;15)),TRUE,FALSE))</f>
        <v>0</v>
      </c>
      <c r="T109" s="77" t="b">
        <f>IF(O109="","",IF(OR(VALUE(LEFT(O109,2))&gt;IF(RIGHT(J109,1)="M",7,19),AND(OR(LEFT(O109,2)={"07","19"}),VALUE(RIGHT(O109,2))&gt;5)),TRUE,FALSE))</f>
        <v>0</v>
      </c>
    </row>
    <row r="110" spans="1:28" ht="15" customHeight="1" x14ac:dyDescent="0.25">
      <c r="A110" s="75" t="s">
        <v>255</v>
      </c>
      <c r="B110" s="77" t="s">
        <v>256</v>
      </c>
      <c r="C110" s="230">
        <v>44252</v>
      </c>
      <c r="D110" s="75" t="s">
        <v>588</v>
      </c>
      <c r="E110" s="75" t="s">
        <v>554</v>
      </c>
      <c r="F110" s="75" t="s">
        <v>546</v>
      </c>
      <c r="G110" s="75">
        <v>3</v>
      </c>
      <c r="H110" s="75" t="s">
        <v>546</v>
      </c>
      <c r="I110" s="75" t="s">
        <v>546</v>
      </c>
      <c r="J110" s="75" t="s">
        <v>562</v>
      </c>
      <c r="K110" s="230">
        <v>42858</v>
      </c>
      <c r="L110" s="75">
        <f>COUNTIF($B$2:B110,B110)</f>
        <v>25</v>
      </c>
      <c r="M110" s="75">
        <f>COUNTIF($L$2:L110,4)</f>
        <v>4</v>
      </c>
      <c r="N110" s="76" t="str">
        <f t="shared" si="9"/>
        <v>Code 0425</v>
      </c>
      <c r="O110" s="76" t="str">
        <f t="shared" si="5"/>
        <v>0653</v>
      </c>
      <c r="P110" s="75" t="str">
        <f t="shared" si="6"/>
        <v>1903</v>
      </c>
      <c r="Q110" s="77">
        <f t="shared" si="7"/>
        <v>1210</v>
      </c>
      <c r="R110" s="77">
        <f t="shared" si="8"/>
        <v>12</v>
      </c>
      <c r="S110" s="77" t="b">
        <f>IF(O110="","",IF(OR(VALUE(LEFT(O110,2))&gt;IF(RIGHT(J110,1)="M",7,19),AND(OR(LEFT(O110,2)={"07","19"}),VALUE(RIGHT(O110,2))&gt;15)),TRUE,FALSE))</f>
        <v>0</v>
      </c>
      <c r="T110" s="77" t="b">
        <f>IF(O110="","",IF(OR(VALUE(LEFT(O110,2))&gt;IF(RIGHT(J110,1)="M",7,19),AND(OR(LEFT(O110,2)={"07","19"}),VALUE(RIGHT(O110,2))&gt;5)),TRUE,FALSE))</f>
        <v>0</v>
      </c>
    </row>
    <row r="111" spans="1:28" ht="15" customHeight="1" x14ac:dyDescent="0.25">
      <c r="A111" s="75" t="s">
        <v>255</v>
      </c>
      <c r="B111" s="77" t="s">
        <v>256</v>
      </c>
      <c r="C111" s="230">
        <v>44253</v>
      </c>
      <c r="D111" s="75" t="s">
        <v>589</v>
      </c>
      <c r="E111" s="75" t="s">
        <v>554</v>
      </c>
      <c r="F111" s="75" t="s">
        <v>546</v>
      </c>
      <c r="G111" s="75">
        <v>3</v>
      </c>
      <c r="H111" s="75" t="s">
        <v>546</v>
      </c>
      <c r="I111" s="75" t="s">
        <v>546</v>
      </c>
      <c r="J111" s="75" t="s">
        <v>562</v>
      </c>
      <c r="K111" s="230">
        <v>42858</v>
      </c>
      <c r="L111" s="75">
        <f>COUNTIF($B$2:B111,B111)</f>
        <v>26</v>
      </c>
      <c r="M111" s="75">
        <f>COUNTIF($L$2:L111,4)</f>
        <v>4</v>
      </c>
      <c r="N111" s="76" t="str">
        <f t="shared" si="9"/>
        <v>Code 0426</v>
      </c>
      <c r="O111" s="76" t="str">
        <f t="shared" si="5"/>
        <v>0656</v>
      </c>
      <c r="P111" s="75" t="str">
        <f t="shared" si="6"/>
        <v>1903</v>
      </c>
      <c r="Q111" s="77">
        <f t="shared" si="7"/>
        <v>1207</v>
      </c>
      <c r="R111" s="77">
        <f t="shared" si="8"/>
        <v>12</v>
      </c>
      <c r="S111" s="77" t="b">
        <f>IF(O111="","",IF(OR(VALUE(LEFT(O111,2))&gt;IF(RIGHT(J111,1)="M",7,19),AND(OR(LEFT(O111,2)={"07","19"}),VALUE(RIGHT(O111,2))&gt;15)),TRUE,FALSE))</f>
        <v>0</v>
      </c>
      <c r="T111" s="77" t="b">
        <f>IF(O111="","",IF(OR(VALUE(LEFT(O111,2))&gt;IF(RIGHT(J111,1)="M",7,19),AND(OR(LEFT(O111,2)={"07","19"}),VALUE(RIGHT(O111,2))&gt;5)),TRUE,FALSE))</f>
        <v>0</v>
      </c>
    </row>
    <row r="112" spans="1:28" ht="15" customHeight="1" x14ac:dyDescent="0.25">
      <c r="A112" s="75" t="s">
        <v>255</v>
      </c>
      <c r="B112" s="77" t="s">
        <v>256</v>
      </c>
      <c r="C112" s="230">
        <v>44254</v>
      </c>
      <c r="D112" s="75" t="s">
        <v>594</v>
      </c>
      <c r="E112" s="75" t="s">
        <v>671</v>
      </c>
      <c r="F112" s="75" t="s">
        <v>546</v>
      </c>
      <c r="G112" s="75">
        <v>3</v>
      </c>
      <c r="H112" s="75" t="s">
        <v>546</v>
      </c>
      <c r="I112" s="75" t="s">
        <v>546</v>
      </c>
      <c r="J112" s="75" t="s">
        <v>562</v>
      </c>
      <c r="K112" s="230">
        <v>42858</v>
      </c>
      <c r="L112" s="75">
        <f>COUNTIF($B$2:B112,B112)</f>
        <v>27</v>
      </c>
      <c r="M112" s="75">
        <f>COUNTIF($L$2:L112,4)</f>
        <v>4</v>
      </c>
      <c r="N112" s="76" t="str">
        <f t="shared" si="9"/>
        <v>Code 0427</v>
      </c>
      <c r="O112" s="76" t="str">
        <f t="shared" si="5"/>
        <v>0657</v>
      </c>
      <c r="P112" s="75" t="str">
        <f t="shared" si="6"/>
        <v>1904</v>
      </c>
      <c r="Q112" s="77">
        <f t="shared" si="7"/>
        <v>1207</v>
      </c>
      <c r="R112" s="77">
        <f t="shared" si="8"/>
        <v>12</v>
      </c>
      <c r="S112" s="77" t="b">
        <f>IF(O112="","",IF(OR(VALUE(LEFT(O112,2))&gt;IF(RIGHT(J112,1)="M",7,19),AND(OR(LEFT(O112,2)={"07","19"}),VALUE(RIGHT(O112,2))&gt;15)),TRUE,FALSE))</f>
        <v>0</v>
      </c>
      <c r="T112" s="77" t="b">
        <f>IF(O112="","",IF(OR(VALUE(LEFT(O112,2))&gt;IF(RIGHT(J112,1)="M",7,19),AND(OR(LEFT(O112,2)={"07","19"}),VALUE(RIGHT(O112,2))&gt;5)),TRUE,FALSE))</f>
        <v>0</v>
      </c>
    </row>
    <row r="113" spans="1:28" ht="15" customHeight="1" x14ac:dyDescent="0.25">
      <c r="A113" s="75" t="s">
        <v>255</v>
      </c>
      <c r="B113" s="77" t="s">
        <v>256</v>
      </c>
      <c r="C113" s="230">
        <v>44255</v>
      </c>
      <c r="D113" s="75" t="s">
        <v>546</v>
      </c>
      <c r="E113" s="75" t="s">
        <v>549</v>
      </c>
      <c r="F113" s="75" t="s">
        <v>546</v>
      </c>
      <c r="G113" s="75">
        <v>0</v>
      </c>
      <c r="H113" s="75" t="s">
        <v>546</v>
      </c>
      <c r="I113" s="75" t="s">
        <v>546</v>
      </c>
      <c r="J113" s="75" t="s">
        <v>563</v>
      </c>
      <c r="K113" s="230">
        <v>42858</v>
      </c>
      <c r="L113" s="75">
        <f>COUNTIF($B$2:B113,B113)</f>
        <v>28</v>
      </c>
      <c r="M113" s="75">
        <f>COUNTIF($L$2:L113,4)</f>
        <v>4</v>
      </c>
      <c r="N113" s="76" t="str">
        <f t="shared" si="9"/>
        <v>Code 0428</v>
      </c>
      <c r="O113" s="76" t="str">
        <f t="shared" si="5"/>
        <v/>
      </c>
      <c r="P113" s="75" t="str">
        <f t="shared" si="6"/>
        <v/>
      </c>
      <c r="Q113" s="77" t="str">
        <f t="shared" si="7"/>
        <v/>
      </c>
      <c r="R113" s="77" t="str">
        <f t="shared" si="8"/>
        <v/>
      </c>
      <c r="S113" s="77" t="str">
        <f>IF(O113="","",IF(OR(VALUE(LEFT(O113,2))&gt;IF(RIGHT(J113,1)="M",7,19),AND(OR(LEFT(O113,2)={"07","19"}),VALUE(RIGHT(O113,2))&gt;15)),TRUE,FALSE))</f>
        <v/>
      </c>
      <c r="T113" s="77" t="str">
        <f>IF(O113="","",IF(OR(VALUE(LEFT(O113,2))&gt;IF(RIGHT(J113,1)="M",7,19),AND(OR(LEFT(O113,2)={"07","19"}),VALUE(RIGHT(O113,2))&gt;5)),TRUE,FALSE))</f>
        <v/>
      </c>
    </row>
    <row r="114" spans="1:28" s="78" customFormat="1" ht="15" customHeight="1" x14ac:dyDescent="0.25">
      <c r="A114" s="75" t="s">
        <v>261</v>
      </c>
      <c r="B114" s="77" t="s">
        <v>262</v>
      </c>
      <c r="C114" s="230">
        <v>44228</v>
      </c>
      <c r="D114" s="75" t="s">
        <v>692</v>
      </c>
      <c r="E114" s="75" t="s">
        <v>749</v>
      </c>
      <c r="F114" s="75" t="s">
        <v>546</v>
      </c>
      <c r="G114" s="75">
        <v>2</v>
      </c>
      <c r="H114" s="75" t="s">
        <v>546</v>
      </c>
      <c r="I114" s="75" t="s">
        <v>546</v>
      </c>
      <c r="J114" s="75" t="s">
        <v>579</v>
      </c>
      <c r="K114" s="230">
        <v>42921</v>
      </c>
      <c r="L114" s="75">
        <f>COUNTIF($B$2:B114,B114)</f>
        <v>1</v>
      </c>
      <c r="M114" s="75">
        <f>COUNTIF($L$2:L114,4)</f>
        <v>4</v>
      </c>
      <c r="N114" s="76" t="str">
        <f t="shared" si="9"/>
        <v>Code 051</v>
      </c>
      <c r="O114" s="76" t="str">
        <f t="shared" si="5"/>
        <v>1837</v>
      </c>
      <c r="P114" s="75" t="str">
        <f t="shared" si="6"/>
        <v>0619</v>
      </c>
      <c r="Q114" s="77">
        <f t="shared" si="7"/>
        <v>1142</v>
      </c>
      <c r="R114" s="77">
        <f t="shared" si="8"/>
        <v>11</v>
      </c>
      <c r="S114" s="77" t="b">
        <f>IF(O114="","",IF(OR(VALUE(LEFT(O114,2))&gt;IF(RIGHT(J114,1)="M",7,19),AND(OR(LEFT(O114,2)={"07","19"}),VALUE(RIGHT(O114,2))&gt;15)),TRUE,FALSE))</f>
        <v>0</v>
      </c>
      <c r="T114" s="77" t="b">
        <f>IF(O114="","",IF(OR(VALUE(LEFT(O114,2))&gt;IF(RIGHT(J114,1)="M",7,19),AND(OR(LEFT(O114,2)={"07","19"}),VALUE(RIGHT(O114,2))&gt;5)),TRUE,FALSE))</f>
        <v>0</v>
      </c>
      <c r="U114" s="77"/>
      <c r="V114" s="77"/>
      <c r="W114" s="77"/>
      <c r="X114" s="77"/>
      <c r="Y114" s="77"/>
      <c r="Z114" s="77"/>
      <c r="AA114" s="77"/>
      <c r="AB114" s="77"/>
    </row>
    <row r="115" spans="1:28" ht="15" customHeight="1" x14ac:dyDescent="0.25">
      <c r="A115" s="75" t="s">
        <v>261</v>
      </c>
      <c r="B115" s="77" t="s">
        <v>262</v>
      </c>
      <c r="C115" s="230">
        <v>44229</v>
      </c>
      <c r="D115" s="75" t="s">
        <v>574</v>
      </c>
      <c r="E115" s="75" t="s">
        <v>714</v>
      </c>
      <c r="F115" s="75" t="s">
        <v>546</v>
      </c>
      <c r="G115" s="75">
        <v>2</v>
      </c>
      <c r="H115" s="75" t="s">
        <v>546</v>
      </c>
      <c r="I115" s="75" t="s">
        <v>546</v>
      </c>
      <c r="J115" s="75" t="s">
        <v>579</v>
      </c>
      <c r="K115" s="230">
        <v>42921</v>
      </c>
      <c r="L115" s="75">
        <f>COUNTIF($B$2:B115,B115)</f>
        <v>2</v>
      </c>
      <c r="M115" s="75">
        <f>COUNTIF($L$2:L115,4)</f>
        <v>4</v>
      </c>
      <c r="N115" s="76" t="str">
        <f t="shared" si="9"/>
        <v>Code 052</v>
      </c>
      <c r="O115" s="76" t="str">
        <f t="shared" si="5"/>
        <v>1835</v>
      </c>
      <c r="P115" s="75" t="str">
        <f t="shared" si="6"/>
        <v>0616</v>
      </c>
      <c r="Q115" s="77">
        <f t="shared" si="7"/>
        <v>1141</v>
      </c>
      <c r="R115" s="77">
        <f t="shared" si="8"/>
        <v>11</v>
      </c>
      <c r="S115" s="77" t="b">
        <f>IF(O115="","",IF(OR(VALUE(LEFT(O115,2))&gt;IF(RIGHT(J115,1)="M",7,19),AND(OR(LEFT(O115,2)={"07","19"}),VALUE(RIGHT(O115,2))&gt;15)),TRUE,FALSE))</f>
        <v>0</v>
      </c>
      <c r="T115" s="77" t="b">
        <f>IF(O115="","",IF(OR(VALUE(LEFT(O115,2))&gt;IF(RIGHT(J115,1)="M",7,19),AND(OR(LEFT(O115,2)={"07","19"}),VALUE(RIGHT(O115,2))&gt;5)),TRUE,FALSE))</f>
        <v>0</v>
      </c>
    </row>
    <row r="116" spans="1:28" s="78" customFormat="1" ht="15" customHeight="1" x14ac:dyDescent="0.25">
      <c r="A116" s="75" t="s">
        <v>261</v>
      </c>
      <c r="B116" s="77" t="s">
        <v>262</v>
      </c>
      <c r="C116" s="230">
        <v>44230</v>
      </c>
      <c r="D116" s="75" t="s">
        <v>644</v>
      </c>
      <c r="E116" s="75" t="s">
        <v>749</v>
      </c>
      <c r="F116" s="75" t="s">
        <v>546</v>
      </c>
      <c r="G116" s="75">
        <v>2</v>
      </c>
      <c r="H116" s="75" t="s">
        <v>546</v>
      </c>
      <c r="I116" s="75" t="s">
        <v>546</v>
      </c>
      <c r="J116" s="75" t="s">
        <v>579</v>
      </c>
      <c r="K116" s="230">
        <v>42921</v>
      </c>
      <c r="L116" s="75">
        <f>COUNTIF($B$2:B116,B116)</f>
        <v>3</v>
      </c>
      <c r="M116" s="75">
        <f>COUNTIF($L$2:L116,4)</f>
        <v>4</v>
      </c>
      <c r="N116" s="76" t="str">
        <f t="shared" si="9"/>
        <v>Code 053</v>
      </c>
      <c r="O116" s="76" t="str">
        <f t="shared" si="5"/>
        <v>1834</v>
      </c>
      <c r="P116" s="75" t="str">
        <f t="shared" si="6"/>
        <v>0619</v>
      </c>
      <c r="Q116" s="77">
        <f t="shared" si="7"/>
        <v>1145</v>
      </c>
      <c r="R116" s="77">
        <f t="shared" si="8"/>
        <v>11</v>
      </c>
      <c r="S116" s="77" t="b">
        <f>IF(O116="","",IF(OR(VALUE(LEFT(O116,2))&gt;IF(RIGHT(J116,1)="M",7,19),AND(OR(LEFT(O116,2)={"07","19"}),VALUE(RIGHT(O116,2))&gt;15)),TRUE,FALSE))</f>
        <v>0</v>
      </c>
      <c r="T116" s="77" t="b">
        <f>IF(O116="","",IF(OR(VALUE(LEFT(O116,2))&gt;IF(RIGHT(J116,1)="M",7,19),AND(OR(LEFT(O116,2)={"07","19"}),VALUE(RIGHT(O116,2))&gt;5)),TRUE,FALSE))</f>
        <v>0</v>
      </c>
      <c r="U116" s="77"/>
      <c r="V116" s="77"/>
      <c r="W116" s="77"/>
      <c r="X116" s="77"/>
      <c r="Y116" s="77"/>
      <c r="Z116" s="77"/>
      <c r="AA116" s="77"/>
      <c r="AB116" s="77"/>
    </row>
    <row r="117" spans="1:28" s="78" customFormat="1" ht="15" customHeight="1" x14ac:dyDescent="0.25">
      <c r="A117" s="75" t="s">
        <v>261</v>
      </c>
      <c r="B117" s="77" t="s">
        <v>262</v>
      </c>
      <c r="C117" s="230">
        <v>44231</v>
      </c>
      <c r="D117" s="75" t="s">
        <v>632</v>
      </c>
      <c r="E117" s="75" t="s">
        <v>714</v>
      </c>
      <c r="F117" s="75" t="s">
        <v>546</v>
      </c>
      <c r="G117" s="75">
        <v>2</v>
      </c>
      <c r="H117" s="75" t="s">
        <v>546</v>
      </c>
      <c r="I117" s="75" t="s">
        <v>546</v>
      </c>
      <c r="J117" s="75" t="s">
        <v>579</v>
      </c>
      <c r="K117" s="230">
        <v>42921</v>
      </c>
      <c r="L117" s="75">
        <f>COUNTIF($B$2:B117,B117)</f>
        <v>4</v>
      </c>
      <c r="M117" s="75">
        <f>COUNTIF($L$2:L117,4)</f>
        <v>5</v>
      </c>
      <c r="N117" s="76" t="str">
        <f t="shared" si="9"/>
        <v>Code 054</v>
      </c>
      <c r="O117" s="76" t="str">
        <f t="shared" si="5"/>
        <v>1851</v>
      </c>
      <c r="P117" s="75" t="str">
        <f t="shared" si="6"/>
        <v>0616</v>
      </c>
      <c r="Q117" s="77">
        <f t="shared" si="7"/>
        <v>1125</v>
      </c>
      <c r="R117" s="77">
        <f t="shared" si="8"/>
        <v>11</v>
      </c>
      <c r="S117" s="77" t="b">
        <f>IF(O117="","",IF(OR(VALUE(LEFT(O117,2))&gt;IF(RIGHT(J117,1)="M",7,19),AND(OR(LEFT(O117,2)={"07","19"}),VALUE(RIGHT(O117,2))&gt;15)),TRUE,FALSE))</f>
        <v>0</v>
      </c>
      <c r="T117" s="77" t="b">
        <f>IF(O117="","",IF(OR(VALUE(LEFT(O117,2))&gt;IF(RIGHT(J117,1)="M",7,19),AND(OR(LEFT(O117,2)={"07","19"}),VALUE(RIGHT(O117,2))&gt;5)),TRUE,FALSE))</f>
        <v>0</v>
      </c>
      <c r="U117" s="77"/>
      <c r="V117" s="77"/>
      <c r="W117" s="77"/>
      <c r="X117" s="77"/>
      <c r="Y117" s="77"/>
      <c r="Z117" s="77"/>
      <c r="AA117" s="77"/>
      <c r="AB117" s="77"/>
    </row>
    <row r="118" spans="1:28" ht="15" customHeight="1" x14ac:dyDescent="0.25">
      <c r="A118" s="75" t="s">
        <v>261</v>
      </c>
      <c r="B118" s="77" t="s">
        <v>262</v>
      </c>
      <c r="C118" s="230">
        <v>44232</v>
      </c>
      <c r="D118" s="75" t="s">
        <v>570</v>
      </c>
      <c r="E118" s="75" t="s">
        <v>715</v>
      </c>
      <c r="F118" s="75" t="s">
        <v>546</v>
      </c>
      <c r="G118" s="75">
        <v>2</v>
      </c>
      <c r="H118" s="75" t="s">
        <v>546</v>
      </c>
      <c r="I118" s="75" t="s">
        <v>546</v>
      </c>
      <c r="J118" s="75" t="s">
        <v>579</v>
      </c>
      <c r="K118" s="230">
        <v>42921</v>
      </c>
      <c r="L118" s="75">
        <f>COUNTIF($B$2:B118,B118)</f>
        <v>5</v>
      </c>
      <c r="M118" s="75">
        <f>COUNTIF($L$2:L118,4)</f>
        <v>5</v>
      </c>
      <c r="N118" s="76" t="str">
        <f t="shared" si="9"/>
        <v>Code 055</v>
      </c>
      <c r="O118" s="76" t="str">
        <f t="shared" si="5"/>
        <v>1831</v>
      </c>
      <c r="P118" s="75" t="str">
        <f t="shared" si="6"/>
        <v>0615</v>
      </c>
      <c r="Q118" s="77">
        <f t="shared" si="7"/>
        <v>1144</v>
      </c>
      <c r="R118" s="77">
        <f t="shared" si="8"/>
        <v>11</v>
      </c>
      <c r="S118" s="77" t="b">
        <f>IF(O118="","",IF(OR(VALUE(LEFT(O118,2))&gt;IF(RIGHT(J118,1)="M",7,19),AND(OR(LEFT(O118,2)={"07","19"}),VALUE(RIGHT(O118,2))&gt;15)),TRUE,FALSE))</f>
        <v>0</v>
      </c>
      <c r="T118" s="77" t="b">
        <f>IF(O118="","",IF(OR(VALUE(LEFT(O118,2))&gt;IF(RIGHT(J118,1)="M",7,19),AND(OR(LEFT(O118,2)={"07","19"}),VALUE(RIGHT(O118,2))&gt;5)),TRUE,FALSE))</f>
        <v>0</v>
      </c>
    </row>
    <row r="119" spans="1:28" ht="15" customHeight="1" x14ac:dyDescent="0.25">
      <c r="A119" s="75" t="s">
        <v>261</v>
      </c>
      <c r="B119" s="77" t="s">
        <v>262</v>
      </c>
      <c r="C119" s="230">
        <v>44233</v>
      </c>
      <c r="D119" s="75" t="s">
        <v>717</v>
      </c>
      <c r="E119" s="75" t="s">
        <v>578</v>
      </c>
      <c r="F119" s="75" t="s">
        <v>546</v>
      </c>
      <c r="G119" s="75">
        <v>2</v>
      </c>
      <c r="H119" s="75" t="s">
        <v>546</v>
      </c>
      <c r="I119" s="75" t="s">
        <v>546</v>
      </c>
      <c r="J119" s="75" t="s">
        <v>579</v>
      </c>
      <c r="K119" s="230">
        <v>42921</v>
      </c>
      <c r="L119" s="75">
        <f>COUNTIF($B$2:B119,B119)</f>
        <v>6</v>
      </c>
      <c r="M119" s="75">
        <f>COUNTIF($L$2:L119,4)</f>
        <v>5</v>
      </c>
      <c r="N119" s="76" t="str">
        <f t="shared" si="9"/>
        <v>Code 056</v>
      </c>
      <c r="O119" s="76" t="str">
        <f t="shared" si="5"/>
        <v>1838</v>
      </c>
      <c r="P119" s="75" t="str">
        <f t="shared" si="6"/>
        <v>0611</v>
      </c>
      <c r="Q119" s="77">
        <f t="shared" si="7"/>
        <v>1133</v>
      </c>
      <c r="R119" s="77">
        <f t="shared" si="8"/>
        <v>11</v>
      </c>
      <c r="S119" s="77" t="b">
        <f>IF(O119="","",IF(OR(VALUE(LEFT(O119,2))&gt;IF(RIGHT(J119,1)="M",7,19),AND(OR(LEFT(O119,2)={"07","19"}),VALUE(RIGHT(O119,2))&gt;15)),TRUE,FALSE))</f>
        <v>0</v>
      </c>
      <c r="T119" s="77" t="b">
        <f>IF(O119="","",IF(OR(VALUE(LEFT(O119,2))&gt;IF(RIGHT(J119,1)="M",7,19),AND(OR(LEFT(O119,2)={"07","19"}),VALUE(RIGHT(O119,2))&gt;5)),TRUE,FALSE))</f>
        <v>0</v>
      </c>
    </row>
    <row r="120" spans="1:28" ht="15" customHeight="1" x14ac:dyDescent="0.25">
      <c r="A120" s="75" t="s">
        <v>261</v>
      </c>
      <c r="B120" s="77" t="s">
        <v>262</v>
      </c>
      <c r="C120" s="230">
        <v>44234</v>
      </c>
      <c r="D120" s="75" t="s">
        <v>546</v>
      </c>
      <c r="E120" s="75" t="s">
        <v>549</v>
      </c>
      <c r="F120" s="75" t="s">
        <v>546</v>
      </c>
      <c r="G120" s="75">
        <v>0</v>
      </c>
      <c r="H120" s="75" t="s">
        <v>546</v>
      </c>
      <c r="I120" s="75" t="s">
        <v>546</v>
      </c>
      <c r="J120" s="75" t="s">
        <v>585</v>
      </c>
      <c r="K120" s="230">
        <v>42921</v>
      </c>
      <c r="L120" s="75">
        <f>COUNTIF($B$2:B120,B120)</f>
        <v>7</v>
      </c>
      <c r="M120" s="75">
        <f>COUNTIF($L$2:L120,4)</f>
        <v>5</v>
      </c>
      <c r="N120" s="76" t="str">
        <f t="shared" si="9"/>
        <v>Code 057</v>
      </c>
      <c r="O120" s="76" t="str">
        <f t="shared" si="5"/>
        <v/>
      </c>
      <c r="P120" s="75" t="str">
        <f t="shared" si="6"/>
        <v/>
      </c>
      <c r="Q120" s="77" t="str">
        <f t="shared" si="7"/>
        <v/>
      </c>
      <c r="R120" s="77" t="str">
        <f t="shared" si="8"/>
        <v/>
      </c>
      <c r="S120" s="77" t="str">
        <f>IF(O120="","",IF(OR(VALUE(LEFT(O120,2))&gt;IF(RIGHT(J120,1)="M",7,19),AND(OR(LEFT(O120,2)={"07","19"}),VALUE(RIGHT(O120,2))&gt;15)),TRUE,FALSE))</f>
        <v/>
      </c>
      <c r="T120" s="77" t="str">
        <f>IF(O120="","",IF(OR(VALUE(LEFT(O120,2))&gt;IF(RIGHT(J120,1)="M",7,19),AND(OR(LEFT(O120,2)={"07","19"}),VALUE(RIGHT(O120,2))&gt;5)),TRUE,FALSE))</f>
        <v/>
      </c>
    </row>
    <row r="121" spans="1:28" s="78" customFormat="1" ht="15" customHeight="1" x14ac:dyDescent="0.25">
      <c r="A121" s="231" t="s">
        <v>261</v>
      </c>
      <c r="B121" s="78" t="s">
        <v>262</v>
      </c>
      <c r="C121" s="232">
        <v>44235</v>
      </c>
      <c r="D121" s="231" t="s">
        <v>717</v>
      </c>
      <c r="E121" s="231" t="s">
        <v>621</v>
      </c>
      <c r="F121" s="231" t="s">
        <v>546</v>
      </c>
      <c r="G121" s="231">
        <v>3</v>
      </c>
      <c r="H121" s="231" t="s">
        <v>546</v>
      </c>
      <c r="I121" s="231" t="s">
        <v>546</v>
      </c>
      <c r="J121" s="231" t="s">
        <v>566</v>
      </c>
      <c r="K121" s="232">
        <v>42921</v>
      </c>
      <c r="L121" s="75">
        <f>COUNTIF($B$2:B121,B121)</f>
        <v>8</v>
      </c>
      <c r="M121" s="75">
        <f>COUNTIF($L$2:L121,4)</f>
        <v>5</v>
      </c>
      <c r="N121" s="76" t="str">
        <f t="shared" si="9"/>
        <v>Code 058</v>
      </c>
      <c r="O121" s="76" t="str">
        <f t="shared" si="5"/>
        <v>1838</v>
      </c>
      <c r="P121" s="75" t="str">
        <f t="shared" si="6"/>
        <v>0715</v>
      </c>
      <c r="Q121" s="77">
        <f t="shared" si="7"/>
        <v>1237</v>
      </c>
      <c r="R121" s="77">
        <f t="shared" si="8"/>
        <v>12</v>
      </c>
      <c r="S121" s="77" t="b">
        <f>IF(O121="","",IF(OR(VALUE(LEFT(O121,2))&gt;IF(RIGHT(J121,1)="M",7,19),AND(OR(LEFT(O121,2)={"07","19"}),VALUE(RIGHT(O121,2))&gt;15)),TRUE,FALSE))</f>
        <v>0</v>
      </c>
      <c r="T121" s="77" t="b">
        <f>IF(O121="","",IF(OR(VALUE(LEFT(O121,2))&gt;IF(RIGHT(J121,1)="M",7,19),AND(OR(LEFT(O121,2)={"07","19"}),VALUE(RIGHT(O121,2))&gt;5)),TRUE,FALSE))</f>
        <v>0</v>
      </c>
    </row>
    <row r="122" spans="1:28" ht="15" customHeight="1" x14ac:dyDescent="0.25">
      <c r="A122" s="231" t="s">
        <v>261</v>
      </c>
      <c r="B122" s="78" t="s">
        <v>262</v>
      </c>
      <c r="C122" s="232">
        <v>44236</v>
      </c>
      <c r="D122" s="231" t="s">
        <v>626</v>
      </c>
      <c r="E122" s="231" t="s">
        <v>568</v>
      </c>
      <c r="F122" s="231" t="s">
        <v>546</v>
      </c>
      <c r="G122" s="231">
        <v>3</v>
      </c>
      <c r="H122" s="231" t="s">
        <v>546</v>
      </c>
      <c r="I122" s="231" t="s">
        <v>546</v>
      </c>
      <c r="J122" s="231" t="s">
        <v>566</v>
      </c>
      <c r="K122" s="232">
        <v>42921</v>
      </c>
      <c r="L122" s="75">
        <f>COUNTIF($B$2:B122,B122)</f>
        <v>9</v>
      </c>
      <c r="M122" s="75">
        <f>COUNTIF($L$2:L122,4)</f>
        <v>5</v>
      </c>
      <c r="N122" s="76" t="str">
        <f t="shared" si="9"/>
        <v>Code 059</v>
      </c>
      <c r="O122" s="76" t="str">
        <f t="shared" si="5"/>
        <v>1832</v>
      </c>
      <c r="P122" s="75" t="str">
        <f t="shared" si="6"/>
        <v>0714</v>
      </c>
      <c r="Q122" s="77">
        <f t="shared" si="7"/>
        <v>1242</v>
      </c>
      <c r="R122" s="77">
        <f t="shared" si="8"/>
        <v>12</v>
      </c>
      <c r="S122" s="77" t="b">
        <f>IF(O122="","",IF(OR(VALUE(LEFT(O122,2))&gt;IF(RIGHT(J122,1)="M",7,19),AND(OR(LEFT(O122,2)={"07","19"}),VALUE(RIGHT(O122,2))&gt;15)),TRUE,FALSE))</f>
        <v>0</v>
      </c>
      <c r="T122" s="77" t="b">
        <f>IF(O122="","",IF(OR(VALUE(LEFT(O122,2))&gt;IF(RIGHT(J122,1)="M",7,19),AND(OR(LEFT(O122,2)={"07","19"}),VALUE(RIGHT(O122,2))&gt;5)),TRUE,FALSE))</f>
        <v>0</v>
      </c>
      <c r="U122" s="78"/>
      <c r="V122" s="78"/>
      <c r="W122" s="78"/>
      <c r="X122" s="78"/>
      <c r="Y122" s="78"/>
      <c r="Z122" s="78"/>
      <c r="AA122" s="78"/>
      <c r="AB122" s="78"/>
    </row>
    <row r="123" spans="1:28" ht="15" customHeight="1" x14ac:dyDescent="0.25">
      <c r="A123" s="231" t="s">
        <v>261</v>
      </c>
      <c r="B123" s="78" t="s">
        <v>262</v>
      </c>
      <c r="C123" s="232">
        <v>44237</v>
      </c>
      <c r="D123" s="231" t="s">
        <v>581</v>
      </c>
      <c r="E123" s="231" t="s">
        <v>568</v>
      </c>
      <c r="F123" s="231" t="s">
        <v>546</v>
      </c>
      <c r="G123" s="231">
        <v>3</v>
      </c>
      <c r="H123" s="231" t="s">
        <v>546</v>
      </c>
      <c r="I123" s="231" t="s">
        <v>546</v>
      </c>
      <c r="J123" s="231" t="s">
        <v>566</v>
      </c>
      <c r="K123" s="232">
        <v>42921</v>
      </c>
      <c r="L123" s="75">
        <f>COUNTIF($B$2:B123,B123)</f>
        <v>10</v>
      </c>
      <c r="M123" s="75">
        <f>COUNTIF($L$2:L123,4)</f>
        <v>5</v>
      </c>
      <c r="N123" s="76" t="str">
        <f t="shared" si="9"/>
        <v>Code 0510</v>
      </c>
      <c r="O123" s="76" t="str">
        <f t="shared" si="5"/>
        <v>1846</v>
      </c>
      <c r="P123" s="75" t="str">
        <f t="shared" si="6"/>
        <v>0714</v>
      </c>
      <c r="Q123" s="77">
        <f t="shared" si="7"/>
        <v>1228</v>
      </c>
      <c r="R123" s="77">
        <f t="shared" si="8"/>
        <v>12</v>
      </c>
      <c r="S123" s="77" t="b">
        <f>IF(O123="","",IF(OR(VALUE(LEFT(O123,2))&gt;IF(RIGHT(J123,1)="M",7,19),AND(OR(LEFT(O123,2)={"07","19"}),VALUE(RIGHT(O123,2))&gt;15)),TRUE,FALSE))</f>
        <v>0</v>
      </c>
      <c r="T123" s="77" t="b">
        <f>IF(O123="","",IF(OR(VALUE(LEFT(O123,2))&gt;IF(RIGHT(J123,1)="M",7,19),AND(OR(LEFT(O123,2)={"07","19"}),VALUE(RIGHT(O123,2))&gt;5)),TRUE,FALSE))</f>
        <v>0</v>
      </c>
      <c r="U123" s="78"/>
      <c r="V123" s="78"/>
      <c r="W123" s="78"/>
      <c r="X123" s="78"/>
      <c r="Y123" s="78"/>
      <c r="Z123" s="78"/>
      <c r="AA123" s="78"/>
      <c r="AB123" s="78"/>
    </row>
    <row r="124" spans="1:28" ht="15" customHeight="1" x14ac:dyDescent="0.25">
      <c r="A124" s="231" t="s">
        <v>261</v>
      </c>
      <c r="B124" s="78" t="s">
        <v>262</v>
      </c>
      <c r="C124" s="232">
        <v>44238</v>
      </c>
      <c r="D124" s="231" t="s">
        <v>678</v>
      </c>
      <c r="E124" s="231" t="s">
        <v>568</v>
      </c>
      <c r="F124" s="231" t="s">
        <v>546</v>
      </c>
      <c r="G124" s="231">
        <v>3</v>
      </c>
      <c r="H124" s="231" t="s">
        <v>546</v>
      </c>
      <c r="I124" s="231" t="s">
        <v>546</v>
      </c>
      <c r="J124" s="231" t="s">
        <v>566</v>
      </c>
      <c r="K124" s="232">
        <v>42921</v>
      </c>
      <c r="L124" s="75">
        <f>COUNTIF($B$2:B124,B124)</f>
        <v>11</v>
      </c>
      <c r="M124" s="75">
        <f>COUNTIF($L$2:L124,4)</f>
        <v>5</v>
      </c>
      <c r="N124" s="76" t="str">
        <f t="shared" si="9"/>
        <v>Code 0511</v>
      </c>
      <c r="O124" s="76" t="str">
        <f t="shared" si="5"/>
        <v>1847</v>
      </c>
      <c r="P124" s="75" t="str">
        <f t="shared" si="6"/>
        <v>0714</v>
      </c>
      <c r="Q124" s="77">
        <f t="shared" si="7"/>
        <v>1227</v>
      </c>
      <c r="R124" s="77">
        <f t="shared" si="8"/>
        <v>12</v>
      </c>
      <c r="S124" s="77" t="b">
        <f>IF(O124="","",IF(OR(VALUE(LEFT(O124,2))&gt;IF(RIGHT(J124,1)="M",7,19),AND(OR(LEFT(O124,2)={"07","19"}),VALUE(RIGHT(O124,2))&gt;15)),TRUE,FALSE))</f>
        <v>0</v>
      </c>
      <c r="T124" s="77" t="b">
        <f>IF(O124="","",IF(OR(VALUE(LEFT(O124,2))&gt;IF(RIGHT(J124,1)="M",7,19),AND(OR(LEFT(O124,2)={"07","19"}),VALUE(RIGHT(O124,2))&gt;5)),TRUE,FALSE))</f>
        <v>0</v>
      </c>
      <c r="U124" s="78"/>
      <c r="V124" s="78"/>
      <c r="W124" s="78"/>
      <c r="X124" s="78"/>
      <c r="Y124" s="78"/>
      <c r="Z124" s="78"/>
      <c r="AA124" s="78"/>
      <c r="AB124" s="78"/>
    </row>
    <row r="125" spans="1:28" ht="15" customHeight="1" x14ac:dyDescent="0.25">
      <c r="A125" s="75" t="s">
        <v>261</v>
      </c>
      <c r="B125" s="77" t="s">
        <v>262</v>
      </c>
      <c r="C125" s="230">
        <v>44239</v>
      </c>
      <c r="D125" s="75" t="s">
        <v>546</v>
      </c>
      <c r="E125" s="75" t="s">
        <v>549</v>
      </c>
      <c r="F125" s="75" t="s">
        <v>546</v>
      </c>
      <c r="G125" s="75">
        <v>0</v>
      </c>
      <c r="H125" s="75" t="s">
        <v>546</v>
      </c>
      <c r="I125" s="75" t="s">
        <v>546</v>
      </c>
      <c r="J125" s="75" t="s">
        <v>747</v>
      </c>
      <c r="K125" s="230">
        <v>42921</v>
      </c>
      <c r="L125" s="75">
        <f>COUNTIF($B$2:B125,B125)</f>
        <v>12</v>
      </c>
      <c r="M125" s="75">
        <f>COUNTIF($L$2:L125,4)</f>
        <v>5</v>
      </c>
      <c r="N125" s="76" t="str">
        <f t="shared" si="9"/>
        <v>Code 0512</v>
      </c>
      <c r="O125" s="76" t="str">
        <f t="shared" si="5"/>
        <v/>
      </c>
      <c r="P125" s="75" t="str">
        <f t="shared" si="6"/>
        <v/>
      </c>
      <c r="Q125" s="77" t="str">
        <f t="shared" si="7"/>
        <v/>
      </c>
      <c r="R125" s="77" t="str">
        <f t="shared" si="8"/>
        <v/>
      </c>
      <c r="S125" s="77" t="str">
        <f>IF(O125="","",IF(OR(VALUE(LEFT(O125,2))&gt;IF(RIGHT(J125,1)="M",7,19),AND(OR(LEFT(O125,2)={"07","19"}),VALUE(RIGHT(O125,2))&gt;15)),TRUE,FALSE))</f>
        <v/>
      </c>
      <c r="T125" s="77" t="str">
        <f>IF(O125="","",IF(OR(VALUE(LEFT(O125,2))&gt;IF(RIGHT(J125,1)="M",7,19),AND(OR(LEFT(O125,2)={"07","19"}),VALUE(RIGHT(O125,2))&gt;5)),TRUE,FALSE))</f>
        <v/>
      </c>
    </row>
    <row r="126" spans="1:28" ht="15" customHeight="1" x14ac:dyDescent="0.25">
      <c r="A126" s="75" t="s">
        <v>261</v>
      </c>
      <c r="B126" s="77" t="s">
        <v>262</v>
      </c>
      <c r="C126" s="230">
        <v>44240</v>
      </c>
      <c r="D126" s="75" t="s">
        <v>546</v>
      </c>
      <c r="E126" s="75" t="s">
        <v>549</v>
      </c>
      <c r="F126" s="75" t="s">
        <v>546</v>
      </c>
      <c r="G126" s="75">
        <v>0</v>
      </c>
      <c r="H126" s="75" t="s">
        <v>546</v>
      </c>
      <c r="I126" s="75" t="s">
        <v>546</v>
      </c>
      <c r="J126" s="75" t="s">
        <v>747</v>
      </c>
      <c r="K126" s="230">
        <v>42921</v>
      </c>
      <c r="L126" s="75">
        <f>COUNTIF($B$2:B126,B126)</f>
        <v>13</v>
      </c>
      <c r="M126" s="75">
        <f>COUNTIF($L$2:L126,4)</f>
        <v>5</v>
      </c>
      <c r="N126" s="76" t="str">
        <f t="shared" si="9"/>
        <v>Code 0513</v>
      </c>
      <c r="O126" s="76" t="str">
        <f t="shared" si="5"/>
        <v/>
      </c>
      <c r="P126" s="75" t="str">
        <f t="shared" si="6"/>
        <v/>
      </c>
      <c r="Q126" s="77" t="str">
        <f t="shared" si="7"/>
        <v/>
      </c>
      <c r="R126" s="77" t="str">
        <f t="shared" si="8"/>
        <v/>
      </c>
      <c r="S126" s="77" t="str">
        <f>IF(O126="","",IF(OR(VALUE(LEFT(O126,2))&gt;IF(RIGHT(J126,1)="M",7,19),AND(OR(LEFT(O126,2)={"07","19"}),VALUE(RIGHT(O126,2))&gt;15)),TRUE,FALSE))</f>
        <v/>
      </c>
      <c r="T126" s="77" t="str">
        <f>IF(O126="","",IF(OR(VALUE(LEFT(O126,2))&gt;IF(RIGHT(J126,1)="M",7,19),AND(OR(LEFT(O126,2)={"07","19"}),VALUE(RIGHT(O126,2))&gt;5)),TRUE,FALSE))</f>
        <v/>
      </c>
    </row>
    <row r="127" spans="1:28" ht="15" customHeight="1" x14ac:dyDescent="0.25">
      <c r="A127" s="75" t="s">
        <v>261</v>
      </c>
      <c r="B127" s="77" t="s">
        <v>262</v>
      </c>
      <c r="C127" s="230">
        <v>44241</v>
      </c>
      <c r="D127" s="75" t="s">
        <v>546</v>
      </c>
      <c r="E127" s="75" t="s">
        <v>549</v>
      </c>
      <c r="F127" s="75" t="s">
        <v>546</v>
      </c>
      <c r="G127" s="75">
        <v>0</v>
      </c>
      <c r="H127" s="75" t="s">
        <v>546</v>
      </c>
      <c r="I127" s="75" t="s">
        <v>546</v>
      </c>
      <c r="J127" s="75" t="s">
        <v>563</v>
      </c>
      <c r="K127" s="230">
        <v>42921</v>
      </c>
      <c r="L127" s="75">
        <f>COUNTIF($B$2:B127,B127)</f>
        <v>14</v>
      </c>
      <c r="M127" s="75">
        <f>COUNTIF($L$2:L127,4)</f>
        <v>5</v>
      </c>
      <c r="N127" s="76" t="str">
        <f t="shared" si="9"/>
        <v>Code 0514</v>
      </c>
      <c r="O127" s="76" t="str">
        <f t="shared" si="5"/>
        <v/>
      </c>
      <c r="P127" s="75" t="str">
        <f t="shared" si="6"/>
        <v/>
      </c>
      <c r="Q127" s="77" t="str">
        <f t="shared" si="7"/>
        <v/>
      </c>
      <c r="R127" s="77" t="str">
        <f t="shared" si="8"/>
        <v/>
      </c>
      <c r="S127" s="77" t="str">
        <f>IF(O127="","",IF(OR(VALUE(LEFT(O127,2))&gt;IF(RIGHT(J127,1)="M",7,19),AND(OR(LEFT(O127,2)={"07","19"}),VALUE(RIGHT(O127,2))&gt;15)),TRUE,FALSE))</f>
        <v/>
      </c>
      <c r="T127" s="77" t="str">
        <f>IF(O127="","",IF(OR(VALUE(LEFT(O127,2))&gt;IF(RIGHT(J127,1)="M",7,19),AND(OR(LEFT(O127,2)={"07","19"}),VALUE(RIGHT(O127,2))&gt;5)),TRUE,FALSE))</f>
        <v/>
      </c>
    </row>
    <row r="128" spans="1:28" ht="15" customHeight="1" x14ac:dyDescent="0.25">
      <c r="A128" s="231" t="s">
        <v>261</v>
      </c>
      <c r="B128" s="78" t="s">
        <v>262</v>
      </c>
      <c r="C128" s="232">
        <v>44242</v>
      </c>
      <c r="D128" s="231" t="s">
        <v>709</v>
      </c>
      <c r="E128" s="231" t="s">
        <v>689</v>
      </c>
      <c r="F128" s="231" t="s">
        <v>546</v>
      </c>
      <c r="G128" s="231">
        <v>3</v>
      </c>
      <c r="H128" s="231" t="s">
        <v>546</v>
      </c>
      <c r="I128" s="231" t="s">
        <v>546</v>
      </c>
      <c r="J128" s="231" t="s">
        <v>562</v>
      </c>
      <c r="K128" s="232">
        <v>42921</v>
      </c>
      <c r="L128" s="75">
        <f>COUNTIF($B$2:B128,B128)</f>
        <v>15</v>
      </c>
      <c r="M128" s="75">
        <f>COUNTIF($L$2:L128,4)</f>
        <v>5</v>
      </c>
      <c r="N128" s="76" t="str">
        <f t="shared" si="9"/>
        <v>Code 0515</v>
      </c>
      <c r="O128" s="76" t="str">
        <f t="shared" si="5"/>
        <v>0632</v>
      </c>
      <c r="P128" s="75" t="str">
        <f t="shared" si="6"/>
        <v>1915</v>
      </c>
      <c r="Q128" s="77">
        <f t="shared" si="7"/>
        <v>1243</v>
      </c>
      <c r="R128" s="77">
        <f t="shared" si="8"/>
        <v>12</v>
      </c>
      <c r="S128" s="77" t="b">
        <f>IF(O128="","",IF(OR(VALUE(LEFT(O128,2))&gt;IF(RIGHT(J128,1)="M",7,19),AND(OR(LEFT(O128,2)={"07","19"}),VALUE(RIGHT(O128,2))&gt;15)),TRUE,FALSE))</f>
        <v>0</v>
      </c>
      <c r="T128" s="77" t="b">
        <f>IF(O128="","",IF(OR(VALUE(LEFT(O128,2))&gt;IF(RIGHT(J128,1)="M",7,19),AND(OR(LEFT(O128,2)={"07","19"}),VALUE(RIGHT(O128,2))&gt;5)),TRUE,FALSE))</f>
        <v>0</v>
      </c>
      <c r="U128" s="78"/>
      <c r="V128" s="78"/>
      <c r="W128" s="78"/>
      <c r="X128" s="78"/>
      <c r="Y128" s="78"/>
      <c r="Z128" s="78"/>
      <c r="AA128" s="78"/>
      <c r="AB128" s="78"/>
    </row>
    <row r="129" spans="1:28" s="78" customFormat="1" ht="15" customHeight="1" x14ac:dyDescent="0.25">
      <c r="A129" s="75" t="s">
        <v>261</v>
      </c>
      <c r="B129" s="77" t="s">
        <v>262</v>
      </c>
      <c r="C129" s="230">
        <v>44243</v>
      </c>
      <c r="D129" s="75" t="s">
        <v>655</v>
      </c>
      <c r="E129" s="75" t="s">
        <v>597</v>
      </c>
      <c r="F129" s="75" t="s">
        <v>546</v>
      </c>
      <c r="G129" s="75">
        <v>3</v>
      </c>
      <c r="H129" s="75" t="s">
        <v>546</v>
      </c>
      <c r="I129" s="75" t="s">
        <v>546</v>
      </c>
      <c r="J129" s="75" t="s">
        <v>562</v>
      </c>
      <c r="K129" s="230">
        <v>42921</v>
      </c>
      <c r="L129" s="75">
        <f>COUNTIF($B$2:B129,B129)</f>
        <v>16</v>
      </c>
      <c r="M129" s="75">
        <f>COUNTIF($L$2:L129,4)</f>
        <v>5</v>
      </c>
      <c r="N129" s="76" t="str">
        <f t="shared" si="9"/>
        <v>Code 0516</v>
      </c>
      <c r="O129" s="76" t="str">
        <f t="shared" si="5"/>
        <v>0638</v>
      </c>
      <c r="P129" s="75" t="str">
        <f t="shared" si="6"/>
        <v>1913</v>
      </c>
      <c r="Q129" s="77">
        <f t="shared" si="7"/>
        <v>1235</v>
      </c>
      <c r="R129" s="77">
        <f t="shared" si="8"/>
        <v>12</v>
      </c>
      <c r="S129" s="77" t="b">
        <f>IF(O129="","",IF(OR(VALUE(LEFT(O129,2))&gt;IF(RIGHT(J129,1)="M",7,19),AND(OR(LEFT(O129,2)={"07","19"}),VALUE(RIGHT(O129,2))&gt;15)),TRUE,FALSE))</f>
        <v>0</v>
      </c>
      <c r="T129" s="77" t="b">
        <f>IF(O129="","",IF(OR(VALUE(LEFT(O129,2))&gt;IF(RIGHT(J129,1)="M",7,19),AND(OR(LEFT(O129,2)={"07","19"}),VALUE(RIGHT(O129,2))&gt;5)),TRUE,FALSE))</f>
        <v>0</v>
      </c>
      <c r="U129" s="77"/>
      <c r="V129" s="77"/>
      <c r="W129" s="77"/>
      <c r="X129" s="77"/>
      <c r="Y129" s="77"/>
      <c r="Z129" s="77"/>
      <c r="AA129" s="77"/>
      <c r="AB129" s="77"/>
    </row>
    <row r="130" spans="1:28" s="78" customFormat="1" ht="15" customHeight="1" x14ac:dyDescent="0.25">
      <c r="A130" s="75" t="s">
        <v>261</v>
      </c>
      <c r="B130" s="77" t="s">
        <v>262</v>
      </c>
      <c r="C130" s="230">
        <v>44244</v>
      </c>
      <c r="D130" s="75" t="s">
        <v>613</v>
      </c>
      <c r="E130" s="75" t="s">
        <v>597</v>
      </c>
      <c r="F130" s="75" t="s">
        <v>546</v>
      </c>
      <c r="G130" s="75">
        <v>3</v>
      </c>
      <c r="H130" s="75" t="s">
        <v>546</v>
      </c>
      <c r="I130" s="75" t="s">
        <v>546</v>
      </c>
      <c r="J130" s="75" t="s">
        <v>562</v>
      </c>
      <c r="K130" s="230">
        <v>42921</v>
      </c>
      <c r="L130" s="75">
        <f>COUNTIF($B$2:B130,B130)</f>
        <v>17</v>
      </c>
      <c r="M130" s="75">
        <f>COUNTIF($L$2:L130,4)</f>
        <v>5</v>
      </c>
      <c r="N130" s="76" t="str">
        <f t="shared" si="9"/>
        <v>Code 0517</v>
      </c>
      <c r="O130" s="76" t="str">
        <f t="shared" ref="O130:O193" si="10">TRIM(SUBSTITUTE(SUBSTITUTE(D130,"+",""),"_",""))</f>
        <v>0637</v>
      </c>
      <c r="P130" s="75" t="str">
        <f t="shared" ref="P130:P193" si="11">TRIM(SUBSTITUTE(SUBSTITUTE(E130,"+",""),"_",""))</f>
        <v>1913</v>
      </c>
      <c r="Q130" s="77">
        <f t="shared" ref="Q130:Q193" si="12">IFERROR(IF(RIGHT(P130,2)&lt;RIGHT(O130,2),IF(P130&lt;O130,P130+2360-O130,P130-40-O130),IF(P130&lt;O130,P130+2400-O130,P130-O130)),"")</f>
        <v>1236</v>
      </c>
      <c r="R130" s="77">
        <f t="shared" ref="R130:R193" si="13">IFERROR(ROUNDDOWN(Q130/100,0),"")</f>
        <v>12</v>
      </c>
      <c r="S130" s="77" t="b">
        <f>IF(O130="","",IF(OR(VALUE(LEFT(O130,2))&gt;IF(RIGHT(J130,1)="M",7,19),AND(OR(LEFT(O130,2)={"07","19"}),VALUE(RIGHT(O130,2))&gt;15)),TRUE,FALSE))</f>
        <v>0</v>
      </c>
      <c r="T130" s="77" t="b">
        <f>IF(O130="","",IF(OR(VALUE(LEFT(O130,2))&gt;IF(RIGHT(J130,1)="M",7,19),AND(OR(LEFT(O130,2)={"07","19"}),VALUE(RIGHT(O130,2))&gt;5)),TRUE,FALSE))</f>
        <v>0</v>
      </c>
      <c r="U130" s="77"/>
      <c r="V130" s="77"/>
      <c r="W130" s="77"/>
      <c r="X130" s="77"/>
      <c r="Y130" s="77"/>
      <c r="Z130" s="77"/>
      <c r="AA130" s="77"/>
      <c r="AB130" s="77"/>
    </row>
    <row r="131" spans="1:28" s="78" customFormat="1" ht="15" customHeight="1" x14ac:dyDescent="0.25">
      <c r="A131" s="75" t="s">
        <v>261</v>
      </c>
      <c r="B131" s="77" t="s">
        <v>262</v>
      </c>
      <c r="C131" s="230">
        <v>44245</v>
      </c>
      <c r="D131" s="75" t="s">
        <v>613</v>
      </c>
      <c r="E131" s="75" t="s">
        <v>689</v>
      </c>
      <c r="F131" s="75" t="s">
        <v>546</v>
      </c>
      <c r="G131" s="75">
        <v>3</v>
      </c>
      <c r="H131" s="75" t="s">
        <v>546</v>
      </c>
      <c r="I131" s="75" t="s">
        <v>546</v>
      </c>
      <c r="J131" s="75" t="s">
        <v>562</v>
      </c>
      <c r="K131" s="230">
        <v>42921</v>
      </c>
      <c r="L131" s="75">
        <f>COUNTIF($B$2:B131,B131)</f>
        <v>18</v>
      </c>
      <c r="M131" s="75">
        <f>COUNTIF($L$2:L131,4)</f>
        <v>5</v>
      </c>
      <c r="N131" s="76" t="str">
        <f t="shared" ref="N131:N194" si="14">A131&amp;DAY(C131)</f>
        <v>Code 0518</v>
      </c>
      <c r="O131" s="76" t="str">
        <f t="shared" si="10"/>
        <v>0637</v>
      </c>
      <c r="P131" s="75" t="str">
        <f t="shared" si="11"/>
        <v>1915</v>
      </c>
      <c r="Q131" s="77">
        <f t="shared" si="12"/>
        <v>1238</v>
      </c>
      <c r="R131" s="77">
        <f t="shared" si="13"/>
        <v>12</v>
      </c>
      <c r="S131" s="77" t="b">
        <f>IF(O131="","",IF(OR(VALUE(LEFT(O131,2))&gt;IF(RIGHT(J131,1)="M",7,19),AND(OR(LEFT(O131,2)={"07","19"}),VALUE(RIGHT(O131,2))&gt;15)),TRUE,FALSE))</f>
        <v>0</v>
      </c>
      <c r="T131" s="77" t="b">
        <f>IF(O131="","",IF(OR(VALUE(LEFT(O131,2))&gt;IF(RIGHT(J131,1)="M",7,19),AND(OR(LEFT(O131,2)={"07","19"}),VALUE(RIGHT(O131,2))&gt;5)),TRUE,FALSE))</f>
        <v>0</v>
      </c>
      <c r="U131" s="77"/>
      <c r="V131" s="77"/>
      <c r="W131" s="77"/>
      <c r="X131" s="77"/>
      <c r="Y131" s="77"/>
      <c r="Z131" s="77"/>
      <c r="AA131" s="77"/>
      <c r="AB131" s="77"/>
    </row>
    <row r="132" spans="1:28" ht="15" customHeight="1" x14ac:dyDescent="0.25">
      <c r="A132" s="75" t="s">
        <v>261</v>
      </c>
      <c r="B132" s="77" t="s">
        <v>262</v>
      </c>
      <c r="C132" s="230">
        <v>44246</v>
      </c>
      <c r="D132" s="75" t="s">
        <v>613</v>
      </c>
      <c r="E132" s="75" t="s">
        <v>615</v>
      </c>
      <c r="F132" s="75" t="s">
        <v>546</v>
      </c>
      <c r="G132" s="75">
        <v>3</v>
      </c>
      <c r="H132" s="75" t="s">
        <v>546</v>
      </c>
      <c r="I132" s="75" t="s">
        <v>546</v>
      </c>
      <c r="J132" s="75" t="s">
        <v>562</v>
      </c>
      <c r="K132" s="230">
        <v>42921</v>
      </c>
      <c r="L132" s="75">
        <f>COUNTIF($B$2:B132,B132)</f>
        <v>19</v>
      </c>
      <c r="M132" s="75">
        <f>COUNTIF($L$2:L132,4)</f>
        <v>5</v>
      </c>
      <c r="N132" s="76" t="str">
        <f t="shared" si="14"/>
        <v>Code 0519</v>
      </c>
      <c r="O132" s="76" t="str">
        <f t="shared" si="10"/>
        <v>0637</v>
      </c>
      <c r="P132" s="75" t="str">
        <f t="shared" si="11"/>
        <v>1912</v>
      </c>
      <c r="Q132" s="77">
        <f t="shared" si="12"/>
        <v>1235</v>
      </c>
      <c r="R132" s="77">
        <f t="shared" si="13"/>
        <v>12</v>
      </c>
      <c r="S132" s="77" t="b">
        <f>IF(O132="","",IF(OR(VALUE(LEFT(O132,2))&gt;IF(RIGHT(J132,1)="M",7,19),AND(OR(LEFT(O132,2)={"07","19"}),VALUE(RIGHT(O132,2))&gt;15)),TRUE,FALSE))</f>
        <v>0</v>
      </c>
      <c r="T132" s="77" t="b">
        <f>IF(O132="","",IF(OR(VALUE(LEFT(O132,2))&gt;IF(RIGHT(J132,1)="M",7,19),AND(OR(LEFT(O132,2)={"07","19"}),VALUE(RIGHT(O132,2))&gt;5)),TRUE,FALSE))</f>
        <v>0</v>
      </c>
    </row>
    <row r="133" spans="1:28" ht="15" customHeight="1" x14ac:dyDescent="0.25">
      <c r="A133" s="75" t="s">
        <v>261</v>
      </c>
      <c r="B133" s="77" t="s">
        <v>262</v>
      </c>
      <c r="C133" s="230">
        <v>44247</v>
      </c>
      <c r="D133" s="75" t="s">
        <v>733</v>
      </c>
      <c r="E133" s="75" t="s">
        <v>615</v>
      </c>
      <c r="F133" s="75" t="s">
        <v>546</v>
      </c>
      <c r="G133" s="75">
        <v>3</v>
      </c>
      <c r="H133" s="75" t="s">
        <v>546</v>
      </c>
      <c r="I133" s="75" t="s">
        <v>546</v>
      </c>
      <c r="J133" s="75" t="s">
        <v>562</v>
      </c>
      <c r="K133" s="230">
        <v>42921</v>
      </c>
      <c r="L133" s="75">
        <f>COUNTIF($B$2:B133,B133)</f>
        <v>20</v>
      </c>
      <c r="M133" s="75">
        <f>COUNTIF($L$2:L133,4)</f>
        <v>5</v>
      </c>
      <c r="N133" s="76" t="str">
        <f t="shared" si="14"/>
        <v>Code 0520</v>
      </c>
      <c r="O133" s="76" t="str">
        <f t="shared" si="10"/>
        <v>0630</v>
      </c>
      <c r="P133" s="75" t="str">
        <f t="shared" si="11"/>
        <v>1912</v>
      </c>
      <c r="Q133" s="77">
        <f t="shared" si="12"/>
        <v>1242</v>
      </c>
      <c r="R133" s="77">
        <f t="shared" si="13"/>
        <v>12</v>
      </c>
      <c r="S133" s="77" t="b">
        <f>IF(O133="","",IF(OR(VALUE(LEFT(O133,2))&gt;IF(RIGHT(J133,1)="M",7,19),AND(OR(LEFT(O133,2)={"07","19"}),VALUE(RIGHT(O133,2))&gt;15)),TRUE,FALSE))</f>
        <v>0</v>
      </c>
      <c r="T133" s="77" t="b">
        <f>IF(O133="","",IF(OR(VALUE(LEFT(O133,2))&gt;IF(RIGHT(J133,1)="M",7,19),AND(OR(LEFT(O133,2)={"07","19"}),VALUE(RIGHT(O133,2))&gt;5)),TRUE,FALSE))</f>
        <v>0</v>
      </c>
    </row>
    <row r="134" spans="1:28" ht="15" customHeight="1" x14ac:dyDescent="0.25">
      <c r="A134" s="75" t="s">
        <v>261</v>
      </c>
      <c r="B134" s="77" t="s">
        <v>262</v>
      </c>
      <c r="C134" s="230">
        <v>44248</v>
      </c>
      <c r="D134" s="75" t="s">
        <v>546</v>
      </c>
      <c r="E134" s="75" t="s">
        <v>549</v>
      </c>
      <c r="F134" s="75" t="s">
        <v>546</v>
      </c>
      <c r="G134" s="75">
        <v>0</v>
      </c>
      <c r="H134" s="75" t="s">
        <v>546</v>
      </c>
      <c r="I134" s="75" t="s">
        <v>546</v>
      </c>
      <c r="J134" s="75" t="s">
        <v>563</v>
      </c>
      <c r="K134" s="230">
        <v>42921</v>
      </c>
      <c r="L134" s="75">
        <f>COUNTIF($B$2:B134,B134)</f>
        <v>21</v>
      </c>
      <c r="M134" s="75">
        <f>COUNTIF($L$2:L134,4)</f>
        <v>5</v>
      </c>
      <c r="N134" s="76" t="str">
        <f t="shared" si="14"/>
        <v>Code 0521</v>
      </c>
      <c r="O134" s="76" t="str">
        <f t="shared" si="10"/>
        <v/>
      </c>
      <c r="P134" s="75" t="str">
        <f t="shared" si="11"/>
        <v/>
      </c>
      <c r="Q134" s="77" t="str">
        <f t="shared" si="12"/>
        <v/>
      </c>
      <c r="R134" s="77" t="str">
        <f t="shared" si="13"/>
        <v/>
      </c>
      <c r="S134" s="77" t="str">
        <f>IF(O134="","",IF(OR(VALUE(LEFT(O134,2))&gt;IF(RIGHT(J134,1)="M",7,19),AND(OR(LEFT(O134,2)={"07","19"}),VALUE(RIGHT(O134,2))&gt;15)),TRUE,FALSE))</f>
        <v/>
      </c>
      <c r="T134" s="77" t="str">
        <f>IF(O134="","",IF(OR(VALUE(LEFT(O134,2))&gt;IF(RIGHT(J134,1)="M",7,19),AND(OR(LEFT(O134,2)={"07","19"}),VALUE(RIGHT(O134,2))&gt;5)),TRUE,FALSE))</f>
        <v/>
      </c>
    </row>
    <row r="135" spans="1:28" ht="15" customHeight="1" x14ac:dyDescent="0.25">
      <c r="A135" s="75" t="s">
        <v>261</v>
      </c>
      <c r="B135" s="77" t="s">
        <v>262</v>
      </c>
      <c r="C135" s="230">
        <v>44249</v>
      </c>
      <c r="D135" s="75" t="s">
        <v>550</v>
      </c>
      <c r="E135" s="75" t="s">
        <v>638</v>
      </c>
      <c r="F135" s="75" t="s">
        <v>546</v>
      </c>
      <c r="G135" s="75">
        <v>3</v>
      </c>
      <c r="H135" s="75" t="s">
        <v>546</v>
      </c>
      <c r="I135" s="75" t="s">
        <v>546</v>
      </c>
      <c r="J135" s="75" t="s">
        <v>562</v>
      </c>
      <c r="K135" s="230">
        <v>42921</v>
      </c>
      <c r="L135" s="75">
        <f>COUNTIF($B$2:B135,B135)</f>
        <v>22</v>
      </c>
      <c r="M135" s="75">
        <f>COUNTIF($L$2:L135,4)</f>
        <v>5</v>
      </c>
      <c r="N135" s="76" t="str">
        <f t="shared" si="14"/>
        <v>Code 0522</v>
      </c>
      <c r="O135" s="76" t="str">
        <f t="shared" si="10"/>
        <v>0642</v>
      </c>
      <c r="P135" s="75" t="str">
        <f t="shared" si="11"/>
        <v>1914</v>
      </c>
      <c r="Q135" s="77">
        <f t="shared" si="12"/>
        <v>1232</v>
      </c>
      <c r="R135" s="77">
        <f t="shared" si="13"/>
        <v>12</v>
      </c>
      <c r="S135" s="77" t="b">
        <f>IF(O135="","",IF(OR(VALUE(LEFT(O135,2))&gt;IF(RIGHT(J135,1)="M",7,19),AND(OR(LEFT(O135,2)={"07","19"}),VALUE(RIGHT(O135,2))&gt;15)),TRUE,FALSE))</f>
        <v>0</v>
      </c>
      <c r="T135" s="77" t="b">
        <f>IF(O135="","",IF(OR(VALUE(LEFT(O135,2))&gt;IF(RIGHT(J135,1)="M",7,19),AND(OR(LEFT(O135,2)={"07","19"}),VALUE(RIGHT(O135,2))&gt;5)),TRUE,FALSE))</f>
        <v>0</v>
      </c>
    </row>
    <row r="136" spans="1:28" s="78" customFormat="1" ht="15" customHeight="1" x14ac:dyDescent="0.25">
      <c r="A136" s="75" t="s">
        <v>261</v>
      </c>
      <c r="B136" s="77" t="s">
        <v>262</v>
      </c>
      <c r="C136" s="230">
        <v>44250</v>
      </c>
      <c r="D136" s="75" t="s">
        <v>653</v>
      </c>
      <c r="E136" s="75" t="s">
        <v>597</v>
      </c>
      <c r="F136" s="75" t="s">
        <v>546</v>
      </c>
      <c r="G136" s="75">
        <v>3</v>
      </c>
      <c r="H136" s="75" t="s">
        <v>546</v>
      </c>
      <c r="I136" s="75" t="s">
        <v>546</v>
      </c>
      <c r="J136" s="75" t="s">
        <v>562</v>
      </c>
      <c r="K136" s="230">
        <v>42921</v>
      </c>
      <c r="L136" s="75">
        <f>COUNTIF($B$2:B136,B136)</f>
        <v>23</v>
      </c>
      <c r="M136" s="75">
        <f>COUNTIF($L$2:L136,4)</f>
        <v>5</v>
      </c>
      <c r="N136" s="76" t="str">
        <f t="shared" si="14"/>
        <v>Code 0523</v>
      </c>
      <c r="O136" s="76" t="str">
        <f t="shared" si="10"/>
        <v>0643</v>
      </c>
      <c r="P136" s="75" t="str">
        <f t="shared" si="11"/>
        <v>1913</v>
      </c>
      <c r="Q136" s="77">
        <f t="shared" si="12"/>
        <v>1230</v>
      </c>
      <c r="R136" s="77">
        <f t="shared" si="13"/>
        <v>12</v>
      </c>
      <c r="S136" s="77" t="b">
        <f>IF(O136="","",IF(OR(VALUE(LEFT(O136,2))&gt;IF(RIGHT(J136,1)="M",7,19),AND(OR(LEFT(O136,2)={"07","19"}),VALUE(RIGHT(O136,2))&gt;15)),TRUE,FALSE))</f>
        <v>0</v>
      </c>
      <c r="T136" s="77" t="b">
        <f>IF(O136="","",IF(OR(VALUE(LEFT(O136,2))&gt;IF(RIGHT(J136,1)="M",7,19),AND(OR(LEFT(O136,2)={"07","19"}),VALUE(RIGHT(O136,2))&gt;5)),TRUE,FALSE))</f>
        <v>0</v>
      </c>
      <c r="U136" s="77"/>
      <c r="V136" s="77"/>
      <c r="W136" s="77"/>
      <c r="X136" s="77"/>
      <c r="Y136" s="77"/>
      <c r="Z136" s="77"/>
      <c r="AA136" s="77"/>
      <c r="AB136" s="77"/>
    </row>
    <row r="137" spans="1:28" ht="15" customHeight="1" x14ac:dyDescent="0.25">
      <c r="A137" s="75" t="s">
        <v>261</v>
      </c>
      <c r="B137" s="77" t="s">
        <v>262</v>
      </c>
      <c r="C137" s="230">
        <v>44251</v>
      </c>
      <c r="D137" s="75" t="s">
        <v>655</v>
      </c>
      <c r="E137" s="75" t="s">
        <v>597</v>
      </c>
      <c r="F137" s="75" t="s">
        <v>546</v>
      </c>
      <c r="G137" s="75">
        <v>3</v>
      </c>
      <c r="H137" s="75" t="s">
        <v>546</v>
      </c>
      <c r="I137" s="75" t="s">
        <v>546</v>
      </c>
      <c r="J137" s="75" t="s">
        <v>562</v>
      </c>
      <c r="K137" s="230">
        <v>42921</v>
      </c>
      <c r="L137" s="75">
        <f>COUNTIF($B$2:B137,B137)</f>
        <v>24</v>
      </c>
      <c r="M137" s="75">
        <f>COUNTIF($L$2:L137,4)</f>
        <v>5</v>
      </c>
      <c r="N137" s="76" t="str">
        <f t="shared" si="14"/>
        <v>Code 0524</v>
      </c>
      <c r="O137" s="76" t="str">
        <f t="shared" si="10"/>
        <v>0638</v>
      </c>
      <c r="P137" s="75" t="str">
        <f t="shared" si="11"/>
        <v>1913</v>
      </c>
      <c r="Q137" s="77">
        <f t="shared" si="12"/>
        <v>1235</v>
      </c>
      <c r="R137" s="77">
        <f t="shared" si="13"/>
        <v>12</v>
      </c>
      <c r="S137" s="77" t="b">
        <f>IF(O137="","",IF(OR(VALUE(LEFT(O137,2))&gt;IF(RIGHT(J137,1)="M",7,19),AND(OR(LEFT(O137,2)={"07","19"}),VALUE(RIGHT(O137,2))&gt;15)),TRUE,FALSE))</f>
        <v>0</v>
      </c>
      <c r="T137" s="77" t="b">
        <f>IF(O137="","",IF(OR(VALUE(LEFT(O137,2))&gt;IF(RIGHT(J137,1)="M",7,19),AND(OR(LEFT(O137,2)={"07","19"}),VALUE(RIGHT(O137,2))&gt;5)),TRUE,FALSE))</f>
        <v>0</v>
      </c>
    </row>
    <row r="138" spans="1:28" ht="15" customHeight="1" x14ac:dyDescent="0.25">
      <c r="A138" s="75" t="s">
        <v>261</v>
      </c>
      <c r="B138" s="77" t="s">
        <v>262</v>
      </c>
      <c r="C138" s="230">
        <v>44252</v>
      </c>
      <c r="D138" s="75" t="s">
        <v>550</v>
      </c>
      <c r="E138" s="75" t="s">
        <v>685</v>
      </c>
      <c r="F138" s="75" t="s">
        <v>546</v>
      </c>
      <c r="G138" s="75">
        <v>3</v>
      </c>
      <c r="H138" s="75" t="s">
        <v>546</v>
      </c>
      <c r="I138" s="75" t="s">
        <v>546</v>
      </c>
      <c r="J138" s="75" t="s">
        <v>562</v>
      </c>
      <c r="K138" s="230">
        <v>42921</v>
      </c>
      <c r="L138" s="75">
        <f>COUNTIF($B$2:B138,B138)</f>
        <v>25</v>
      </c>
      <c r="M138" s="75">
        <f>COUNTIF($L$2:L138,4)</f>
        <v>5</v>
      </c>
      <c r="N138" s="76" t="str">
        <f t="shared" si="14"/>
        <v>Code 0525</v>
      </c>
      <c r="O138" s="76" t="str">
        <f t="shared" si="10"/>
        <v>0642</v>
      </c>
      <c r="P138" s="75" t="str">
        <f t="shared" si="11"/>
        <v>1916</v>
      </c>
      <c r="Q138" s="77">
        <f t="shared" si="12"/>
        <v>1234</v>
      </c>
      <c r="R138" s="77">
        <f t="shared" si="13"/>
        <v>12</v>
      </c>
      <c r="S138" s="77" t="b">
        <f>IF(O138="","",IF(OR(VALUE(LEFT(O138,2))&gt;IF(RIGHT(J138,1)="M",7,19),AND(OR(LEFT(O138,2)={"07","19"}),VALUE(RIGHT(O138,2))&gt;15)),TRUE,FALSE))</f>
        <v>0</v>
      </c>
      <c r="T138" s="77" t="b">
        <f>IF(O138="","",IF(OR(VALUE(LEFT(O138,2))&gt;IF(RIGHT(J138,1)="M",7,19),AND(OR(LEFT(O138,2)={"07","19"}),VALUE(RIGHT(O138,2))&gt;5)),TRUE,FALSE))</f>
        <v>0</v>
      </c>
    </row>
    <row r="139" spans="1:28" ht="15" customHeight="1" x14ac:dyDescent="0.25">
      <c r="A139" s="75" t="s">
        <v>261</v>
      </c>
      <c r="B139" s="77" t="s">
        <v>262</v>
      </c>
      <c r="C139" s="230">
        <v>44253</v>
      </c>
      <c r="D139" s="75" t="s">
        <v>557</v>
      </c>
      <c r="E139" s="75" t="s">
        <v>638</v>
      </c>
      <c r="F139" s="75" t="s">
        <v>546</v>
      </c>
      <c r="G139" s="75">
        <v>3</v>
      </c>
      <c r="H139" s="75" t="s">
        <v>546</v>
      </c>
      <c r="I139" s="75" t="s">
        <v>546</v>
      </c>
      <c r="J139" s="75" t="s">
        <v>562</v>
      </c>
      <c r="K139" s="230">
        <v>42921</v>
      </c>
      <c r="L139" s="75">
        <f>COUNTIF($B$2:B139,B139)</f>
        <v>26</v>
      </c>
      <c r="M139" s="75">
        <f>COUNTIF($L$2:L139,4)</f>
        <v>5</v>
      </c>
      <c r="N139" s="76" t="str">
        <f t="shared" si="14"/>
        <v>Code 0526</v>
      </c>
      <c r="O139" s="76" t="str">
        <f t="shared" si="10"/>
        <v>0640</v>
      </c>
      <c r="P139" s="75" t="str">
        <f t="shared" si="11"/>
        <v>1914</v>
      </c>
      <c r="Q139" s="77">
        <f t="shared" si="12"/>
        <v>1234</v>
      </c>
      <c r="R139" s="77">
        <f t="shared" si="13"/>
        <v>12</v>
      </c>
      <c r="S139" s="77" t="b">
        <f>IF(O139="","",IF(OR(VALUE(LEFT(O139,2))&gt;IF(RIGHT(J139,1)="M",7,19),AND(OR(LEFT(O139,2)={"07","19"}),VALUE(RIGHT(O139,2))&gt;15)),TRUE,FALSE))</f>
        <v>0</v>
      </c>
      <c r="T139" s="77" t="b">
        <f>IF(O139="","",IF(OR(VALUE(LEFT(O139,2))&gt;IF(RIGHT(J139,1)="M",7,19),AND(OR(LEFT(O139,2)={"07","19"}),VALUE(RIGHT(O139,2))&gt;5)),TRUE,FALSE))</f>
        <v>0</v>
      </c>
    </row>
    <row r="140" spans="1:28" ht="15" customHeight="1" x14ac:dyDescent="0.25">
      <c r="A140" s="75" t="s">
        <v>261</v>
      </c>
      <c r="B140" s="77" t="s">
        <v>262</v>
      </c>
      <c r="C140" s="230">
        <v>44254</v>
      </c>
      <c r="D140" s="75" t="s">
        <v>560</v>
      </c>
      <c r="E140" s="75" t="s">
        <v>658</v>
      </c>
      <c r="F140" s="75" t="s">
        <v>546</v>
      </c>
      <c r="G140" s="75">
        <v>3</v>
      </c>
      <c r="H140" s="75" t="s">
        <v>546</v>
      </c>
      <c r="I140" s="75" t="s">
        <v>546</v>
      </c>
      <c r="J140" s="75" t="s">
        <v>562</v>
      </c>
      <c r="K140" s="230">
        <v>42921</v>
      </c>
      <c r="L140" s="75">
        <f>COUNTIF($B$2:B140,B140)</f>
        <v>27</v>
      </c>
      <c r="M140" s="75">
        <f>COUNTIF($L$2:L140,4)</f>
        <v>5</v>
      </c>
      <c r="N140" s="76" t="str">
        <f t="shared" si="14"/>
        <v>Code 0527</v>
      </c>
      <c r="O140" s="76" t="str">
        <f t="shared" si="10"/>
        <v>0647</v>
      </c>
      <c r="P140" s="75" t="str">
        <f t="shared" si="11"/>
        <v>1900</v>
      </c>
      <c r="Q140" s="77">
        <f t="shared" si="12"/>
        <v>1213</v>
      </c>
      <c r="R140" s="77">
        <f t="shared" si="13"/>
        <v>12</v>
      </c>
      <c r="S140" s="77" t="b">
        <f>IF(O140="","",IF(OR(VALUE(LEFT(O140,2))&gt;IF(RIGHT(J140,1)="M",7,19),AND(OR(LEFT(O140,2)={"07","19"}),VALUE(RIGHT(O140,2))&gt;15)),TRUE,FALSE))</f>
        <v>0</v>
      </c>
      <c r="T140" s="77" t="b">
        <f>IF(O140="","",IF(OR(VALUE(LEFT(O140,2))&gt;IF(RIGHT(J140,1)="M",7,19),AND(OR(LEFT(O140,2)={"07","19"}),VALUE(RIGHT(O140,2))&gt;5)),TRUE,FALSE))</f>
        <v>0</v>
      </c>
    </row>
    <row r="141" spans="1:28" ht="15" customHeight="1" x14ac:dyDescent="0.25">
      <c r="A141" s="75" t="s">
        <v>261</v>
      </c>
      <c r="B141" s="77" t="s">
        <v>262</v>
      </c>
      <c r="C141" s="230">
        <v>44255</v>
      </c>
      <c r="D141" s="75" t="s">
        <v>546</v>
      </c>
      <c r="E141" s="75" t="s">
        <v>549</v>
      </c>
      <c r="F141" s="75" t="s">
        <v>546</v>
      </c>
      <c r="G141" s="75">
        <v>0</v>
      </c>
      <c r="H141" s="75" t="s">
        <v>546</v>
      </c>
      <c r="I141" s="75" t="s">
        <v>546</v>
      </c>
      <c r="J141" s="75" t="s">
        <v>563</v>
      </c>
      <c r="K141" s="230">
        <v>42921</v>
      </c>
      <c r="L141" s="75">
        <f>COUNTIF($B$2:B141,B141)</f>
        <v>28</v>
      </c>
      <c r="M141" s="75">
        <f>COUNTIF($L$2:L141,4)</f>
        <v>5</v>
      </c>
      <c r="N141" s="76" t="str">
        <f t="shared" si="14"/>
        <v>Code 0528</v>
      </c>
      <c r="O141" s="76" t="str">
        <f t="shared" si="10"/>
        <v/>
      </c>
      <c r="P141" s="75" t="str">
        <f t="shared" si="11"/>
        <v/>
      </c>
      <c r="Q141" s="77" t="str">
        <f t="shared" si="12"/>
        <v/>
      </c>
      <c r="R141" s="77" t="str">
        <f t="shared" si="13"/>
        <v/>
      </c>
      <c r="S141" s="77" t="str">
        <f>IF(O141="","",IF(OR(VALUE(LEFT(O141,2))&gt;IF(RIGHT(J141,1)="M",7,19),AND(OR(LEFT(O141,2)={"07","19"}),VALUE(RIGHT(O141,2))&gt;15)),TRUE,FALSE))</f>
        <v/>
      </c>
      <c r="T141" s="77" t="str">
        <f>IF(O141="","",IF(OR(VALUE(LEFT(O141,2))&gt;IF(RIGHT(J141,1)="M",7,19),AND(OR(LEFT(O141,2)={"07","19"}),VALUE(RIGHT(O141,2))&gt;5)),TRUE,FALSE))</f>
        <v/>
      </c>
    </row>
    <row r="142" spans="1:28" ht="15" customHeight="1" x14ac:dyDescent="0.25">
      <c r="A142" s="75" t="s">
        <v>267</v>
      </c>
      <c r="B142" s="77" t="s">
        <v>268</v>
      </c>
      <c r="C142" s="230">
        <v>44228</v>
      </c>
      <c r="D142" s="75" t="s">
        <v>600</v>
      </c>
      <c r="E142" s="75" t="s">
        <v>750</v>
      </c>
      <c r="F142" s="75" t="s">
        <v>546</v>
      </c>
      <c r="G142" s="75">
        <v>2</v>
      </c>
      <c r="H142" s="75" t="s">
        <v>546</v>
      </c>
      <c r="I142" s="75" t="s">
        <v>546</v>
      </c>
      <c r="J142" s="75" t="s">
        <v>579</v>
      </c>
      <c r="K142" s="230">
        <v>42927</v>
      </c>
      <c r="L142" s="75">
        <f>COUNTIF($B$2:B142,B142)</f>
        <v>1</v>
      </c>
      <c r="M142" s="75">
        <f>COUNTIF($L$2:L142,4)</f>
        <v>5</v>
      </c>
      <c r="N142" s="76" t="str">
        <f t="shared" si="14"/>
        <v>Code 061</v>
      </c>
      <c r="O142" s="76" t="str">
        <f t="shared" si="10"/>
        <v>1855</v>
      </c>
      <c r="P142" s="75" t="str">
        <f t="shared" si="11"/>
        <v>0600</v>
      </c>
      <c r="Q142" s="77">
        <f t="shared" si="12"/>
        <v>1105</v>
      </c>
      <c r="R142" s="77">
        <f t="shared" si="13"/>
        <v>11</v>
      </c>
      <c r="S142" s="77" t="b">
        <f>IF(O142="","",IF(OR(VALUE(LEFT(O142,2))&gt;IF(RIGHT(J142,1)="M",7,19),AND(OR(LEFT(O142,2)={"07","19"}),VALUE(RIGHT(O142,2))&gt;15)),TRUE,FALSE))</f>
        <v>0</v>
      </c>
      <c r="T142" s="77" t="b">
        <f>IF(O142="","",IF(OR(VALUE(LEFT(O142,2))&gt;IF(RIGHT(J142,1)="M",7,19),AND(OR(LEFT(O142,2)={"07","19"}),VALUE(RIGHT(O142,2))&gt;5)),TRUE,FALSE))</f>
        <v>0</v>
      </c>
    </row>
    <row r="143" spans="1:28" ht="15" customHeight="1" x14ac:dyDescent="0.25">
      <c r="A143" s="75" t="s">
        <v>267</v>
      </c>
      <c r="B143" s="77" t="s">
        <v>268</v>
      </c>
      <c r="C143" s="230">
        <v>44229</v>
      </c>
      <c r="D143" s="75" t="s">
        <v>554</v>
      </c>
      <c r="E143" s="75" t="s">
        <v>750</v>
      </c>
      <c r="F143" s="75" t="s">
        <v>546</v>
      </c>
      <c r="G143" s="75">
        <v>2</v>
      </c>
      <c r="H143" s="75" t="s">
        <v>546</v>
      </c>
      <c r="I143" s="75" t="s">
        <v>546</v>
      </c>
      <c r="J143" s="75" t="s">
        <v>579</v>
      </c>
      <c r="K143" s="230">
        <v>42927</v>
      </c>
      <c r="L143" s="75">
        <f>COUNTIF($B$2:B143,B143)</f>
        <v>2</v>
      </c>
      <c r="M143" s="75">
        <f>COUNTIF($L$2:L143,4)</f>
        <v>5</v>
      </c>
      <c r="N143" s="76" t="str">
        <f t="shared" si="14"/>
        <v>Code 062</v>
      </c>
      <c r="O143" s="76" t="str">
        <f t="shared" si="10"/>
        <v>1903</v>
      </c>
      <c r="P143" s="75" t="str">
        <f t="shared" si="11"/>
        <v>0600</v>
      </c>
      <c r="Q143" s="77">
        <f t="shared" si="12"/>
        <v>1057</v>
      </c>
      <c r="R143" s="77">
        <f t="shared" si="13"/>
        <v>10</v>
      </c>
      <c r="S143" s="77" t="b">
        <f>IF(O143="","",IF(OR(VALUE(LEFT(O143,2))&gt;IF(RIGHT(J143,1)="M",7,19),AND(OR(LEFT(O143,2)={"07","19"}),VALUE(RIGHT(O143,2))&gt;15)),TRUE,FALSE))</f>
        <v>0</v>
      </c>
      <c r="T143" s="77" t="b">
        <f>IF(O143="","",IF(OR(VALUE(LEFT(O143,2))&gt;IF(RIGHT(J143,1)="M",7,19),AND(OR(LEFT(O143,2)={"07","19"}),VALUE(RIGHT(O143,2))&gt;5)),TRUE,FALSE))</f>
        <v>0</v>
      </c>
    </row>
    <row r="144" spans="1:28" s="78" customFormat="1" ht="15" customHeight="1" x14ac:dyDescent="0.25">
      <c r="A144" s="75" t="s">
        <v>267</v>
      </c>
      <c r="B144" s="77" t="s">
        <v>268</v>
      </c>
      <c r="C144" s="230">
        <v>44230</v>
      </c>
      <c r="D144" s="75" t="s">
        <v>660</v>
      </c>
      <c r="E144" s="75" t="s">
        <v>750</v>
      </c>
      <c r="F144" s="75" t="s">
        <v>546</v>
      </c>
      <c r="G144" s="75">
        <v>2</v>
      </c>
      <c r="H144" s="75" t="s">
        <v>546</v>
      </c>
      <c r="I144" s="75" t="s">
        <v>546</v>
      </c>
      <c r="J144" s="75" t="s">
        <v>579</v>
      </c>
      <c r="K144" s="230">
        <v>42927</v>
      </c>
      <c r="L144" s="75">
        <f>COUNTIF($B$2:B144,B144)</f>
        <v>3</v>
      </c>
      <c r="M144" s="75">
        <f>COUNTIF($L$2:L144,4)</f>
        <v>5</v>
      </c>
      <c r="N144" s="76" t="str">
        <f t="shared" si="14"/>
        <v>Code 063</v>
      </c>
      <c r="O144" s="76" t="str">
        <f t="shared" si="10"/>
        <v>1902</v>
      </c>
      <c r="P144" s="75" t="str">
        <f t="shared" si="11"/>
        <v>0600</v>
      </c>
      <c r="Q144" s="77">
        <f t="shared" si="12"/>
        <v>1058</v>
      </c>
      <c r="R144" s="77">
        <f t="shared" si="13"/>
        <v>10</v>
      </c>
      <c r="S144" s="77" t="b">
        <f>IF(O144="","",IF(OR(VALUE(LEFT(O144,2))&gt;IF(RIGHT(J144,1)="M",7,19),AND(OR(LEFT(O144,2)={"07","19"}),VALUE(RIGHT(O144,2))&gt;15)),TRUE,FALSE))</f>
        <v>0</v>
      </c>
      <c r="T144" s="77" t="b">
        <f>IF(O144="","",IF(OR(VALUE(LEFT(O144,2))&gt;IF(RIGHT(J144,1)="M",7,19),AND(OR(LEFT(O144,2)={"07","19"}),VALUE(RIGHT(O144,2))&gt;5)),TRUE,FALSE))</f>
        <v>0</v>
      </c>
      <c r="U144" s="77"/>
      <c r="V144" s="77"/>
      <c r="W144" s="77"/>
      <c r="X144" s="77"/>
      <c r="Y144" s="77"/>
      <c r="Z144" s="77"/>
      <c r="AA144" s="77"/>
      <c r="AB144" s="77"/>
    </row>
    <row r="145" spans="1:28" s="78" customFormat="1" ht="15" customHeight="1" x14ac:dyDescent="0.25">
      <c r="A145" s="75" t="s">
        <v>267</v>
      </c>
      <c r="B145" s="77" t="s">
        <v>268</v>
      </c>
      <c r="C145" s="230">
        <v>44231</v>
      </c>
      <c r="D145" s="75" t="s">
        <v>554</v>
      </c>
      <c r="E145" s="75" t="s">
        <v>750</v>
      </c>
      <c r="F145" s="75" t="s">
        <v>546</v>
      </c>
      <c r="G145" s="75">
        <v>2</v>
      </c>
      <c r="H145" s="75" t="s">
        <v>546</v>
      </c>
      <c r="I145" s="75" t="s">
        <v>546</v>
      </c>
      <c r="J145" s="75" t="s">
        <v>579</v>
      </c>
      <c r="K145" s="230">
        <v>42927</v>
      </c>
      <c r="L145" s="75">
        <f>COUNTIF($B$2:B145,B145)</f>
        <v>4</v>
      </c>
      <c r="M145" s="75">
        <f>COUNTIF($L$2:L145,4)</f>
        <v>6</v>
      </c>
      <c r="N145" s="76" t="str">
        <f t="shared" si="14"/>
        <v>Code 064</v>
      </c>
      <c r="O145" s="76" t="str">
        <f t="shared" si="10"/>
        <v>1903</v>
      </c>
      <c r="P145" s="75" t="str">
        <f t="shared" si="11"/>
        <v>0600</v>
      </c>
      <c r="Q145" s="77">
        <f t="shared" si="12"/>
        <v>1057</v>
      </c>
      <c r="R145" s="77">
        <f t="shared" si="13"/>
        <v>10</v>
      </c>
      <c r="S145" s="77" t="b">
        <f>IF(O145="","",IF(OR(VALUE(LEFT(O145,2))&gt;IF(RIGHT(J145,1)="M",7,19),AND(OR(LEFT(O145,2)={"07","19"}),VALUE(RIGHT(O145,2))&gt;15)),TRUE,FALSE))</f>
        <v>0</v>
      </c>
      <c r="T145" s="77" t="b">
        <f>IF(O145="","",IF(OR(VALUE(LEFT(O145,2))&gt;IF(RIGHT(J145,1)="M",7,19),AND(OR(LEFT(O145,2)={"07","19"}),VALUE(RIGHT(O145,2))&gt;5)),TRUE,FALSE))</f>
        <v>0</v>
      </c>
      <c r="U145" s="77"/>
      <c r="V145" s="77"/>
      <c r="W145" s="77"/>
      <c r="X145" s="77"/>
      <c r="Y145" s="77"/>
      <c r="Z145" s="77"/>
      <c r="AA145" s="77"/>
      <c r="AB145" s="77"/>
    </row>
    <row r="146" spans="1:28" s="78" customFormat="1" ht="15" customHeight="1" x14ac:dyDescent="0.25">
      <c r="A146" s="75" t="s">
        <v>267</v>
      </c>
      <c r="B146" s="77" t="s">
        <v>268</v>
      </c>
      <c r="C146" s="230">
        <v>44232</v>
      </c>
      <c r="D146" s="75" t="s">
        <v>548</v>
      </c>
      <c r="E146" s="75" t="s">
        <v>750</v>
      </c>
      <c r="F146" s="75" t="s">
        <v>546</v>
      </c>
      <c r="G146" s="75">
        <v>2</v>
      </c>
      <c r="H146" s="75" t="s">
        <v>546</v>
      </c>
      <c r="I146" s="75" t="s">
        <v>546</v>
      </c>
      <c r="J146" s="75" t="s">
        <v>579</v>
      </c>
      <c r="K146" s="230">
        <v>42927</v>
      </c>
      <c r="L146" s="75">
        <f>COUNTIF($B$2:B146,B146)</f>
        <v>5</v>
      </c>
      <c r="M146" s="75">
        <f>COUNTIF($L$2:L146,4)</f>
        <v>6</v>
      </c>
      <c r="N146" s="76" t="str">
        <f t="shared" si="14"/>
        <v>Code 065</v>
      </c>
      <c r="O146" s="76" t="str">
        <f t="shared" si="10"/>
        <v>1905</v>
      </c>
      <c r="P146" s="75" t="str">
        <f t="shared" si="11"/>
        <v>0600</v>
      </c>
      <c r="Q146" s="77">
        <f t="shared" si="12"/>
        <v>1055</v>
      </c>
      <c r="R146" s="77">
        <f t="shared" si="13"/>
        <v>10</v>
      </c>
      <c r="S146" s="77" t="b">
        <f>IF(O146="","",IF(OR(VALUE(LEFT(O146,2))&gt;IF(RIGHT(J146,1)="M",7,19),AND(OR(LEFT(O146,2)={"07","19"}),VALUE(RIGHT(O146,2))&gt;15)),TRUE,FALSE))</f>
        <v>0</v>
      </c>
      <c r="T146" s="77" t="b">
        <f>IF(O146="","",IF(OR(VALUE(LEFT(O146,2))&gt;IF(RIGHT(J146,1)="M",7,19),AND(OR(LEFT(O146,2)={"07","19"}),VALUE(RIGHT(O146,2))&gt;5)),TRUE,FALSE))</f>
        <v>0</v>
      </c>
      <c r="U146" s="77"/>
      <c r="V146" s="77"/>
      <c r="W146" s="77"/>
      <c r="X146" s="77"/>
      <c r="Y146" s="77"/>
      <c r="Z146" s="77"/>
      <c r="AA146" s="77"/>
      <c r="AB146" s="77"/>
    </row>
    <row r="147" spans="1:28" s="78" customFormat="1" ht="15" customHeight="1" x14ac:dyDescent="0.25">
      <c r="A147" s="231" t="s">
        <v>267</v>
      </c>
      <c r="B147" s="78" t="s">
        <v>268</v>
      </c>
      <c r="C147" s="232">
        <v>44233</v>
      </c>
      <c r="D147" s="231" t="s">
        <v>751</v>
      </c>
      <c r="E147" s="231" t="s">
        <v>750</v>
      </c>
      <c r="F147" s="231" t="s">
        <v>546</v>
      </c>
      <c r="G147" s="231">
        <v>0</v>
      </c>
      <c r="H147" s="231" t="s">
        <v>546</v>
      </c>
      <c r="I147" s="231" t="s">
        <v>593</v>
      </c>
      <c r="J147" s="231" t="s">
        <v>579</v>
      </c>
      <c r="K147" s="232">
        <v>42927</v>
      </c>
      <c r="L147" s="75">
        <f>COUNTIF($B$2:B147,B147)</f>
        <v>6</v>
      </c>
      <c r="M147" s="75">
        <f>COUNTIF($L$2:L147,4)</f>
        <v>6</v>
      </c>
      <c r="N147" s="76" t="str">
        <f t="shared" si="14"/>
        <v>Code 066</v>
      </c>
      <c r="O147" s="76" t="str">
        <f t="shared" si="10"/>
        <v>2136</v>
      </c>
      <c r="P147" s="75" t="str">
        <f t="shared" si="11"/>
        <v>0600</v>
      </c>
      <c r="Q147" s="77">
        <f t="shared" si="12"/>
        <v>824</v>
      </c>
      <c r="R147" s="77">
        <f t="shared" si="13"/>
        <v>8</v>
      </c>
      <c r="S147" s="77" t="b">
        <f>IF(O147="","",IF(OR(VALUE(LEFT(O147,2))&gt;IF(RIGHT(J147,1)="M",7,19),AND(OR(LEFT(O147,2)={"07","19"}),VALUE(RIGHT(O147,2))&gt;15)),TRUE,FALSE))</f>
        <v>1</v>
      </c>
      <c r="T147" s="77" t="b">
        <f>IF(O147="","",IF(OR(VALUE(LEFT(O147,2))&gt;IF(RIGHT(J147,1)="M",7,19),AND(OR(LEFT(O147,2)={"07","19"}),VALUE(RIGHT(O147,2))&gt;5)),TRUE,FALSE))</f>
        <v>1</v>
      </c>
    </row>
    <row r="148" spans="1:28" ht="15" customHeight="1" x14ac:dyDescent="0.25">
      <c r="A148" s="75" t="s">
        <v>267</v>
      </c>
      <c r="B148" s="77" t="s">
        <v>268</v>
      </c>
      <c r="C148" s="230">
        <v>44234</v>
      </c>
      <c r="D148" s="75" t="s">
        <v>546</v>
      </c>
      <c r="E148" s="75" t="s">
        <v>549</v>
      </c>
      <c r="F148" s="75" t="s">
        <v>546</v>
      </c>
      <c r="G148" s="75">
        <v>0</v>
      </c>
      <c r="H148" s="75" t="s">
        <v>546</v>
      </c>
      <c r="I148" s="75" t="s">
        <v>546</v>
      </c>
      <c r="J148" s="75" t="s">
        <v>585</v>
      </c>
      <c r="K148" s="230">
        <v>42927</v>
      </c>
      <c r="L148" s="75">
        <f>COUNTIF($B$2:B148,B148)</f>
        <v>7</v>
      </c>
      <c r="M148" s="75">
        <f>COUNTIF($L$2:L148,4)</f>
        <v>6</v>
      </c>
      <c r="N148" s="76" t="str">
        <f t="shared" si="14"/>
        <v>Code 067</v>
      </c>
      <c r="O148" s="76" t="str">
        <f t="shared" si="10"/>
        <v/>
      </c>
      <c r="P148" s="75" t="str">
        <f t="shared" si="11"/>
        <v/>
      </c>
      <c r="Q148" s="77" t="str">
        <f t="shared" si="12"/>
        <v/>
      </c>
      <c r="R148" s="77" t="str">
        <f t="shared" si="13"/>
        <v/>
      </c>
      <c r="S148" s="77" t="str">
        <f>IF(O148="","",IF(OR(VALUE(LEFT(O148,2))&gt;IF(RIGHT(J148,1)="M",7,19),AND(OR(LEFT(O148,2)={"07","19"}),VALUE(RIGHT(O148,2))&gt;15)),TRUE,FALSE))</f>
        <v/>
      </c>
      <c r="T148" s="77" t="str">
        <f>IF(O148="","",IF(OR(VALUE(LEFT(O148,2))&gt;IF(RIGHT(J148,1)="M",7,19),AND(OR(LEFT(O148,2)={"07","19"}),VALUE(RIGHT(O148,2))&gt;5)),TRUE,FALSE))</f>
        <v/>
      </c>
    </row>
    <row r="149" spans="1:28" ht="15" customHeight="1" x14ac:dyDescent="0.25">
      <c r="A149" s="231" t="s">
        <v>267</v>
      </c>
      <c r="B149" s="78" t="s">
        <v>268</v>
      </c>
      <c r="C149" s="232">
        <v>44235</v>
      </c>
      <c r="D149" s="231" t="s">
        <v>548</v>
      </c>
      <c r="E149" s="231" t="s">
        <v>663</v>
      </c>
      <c r="F149" s="231" t="s">
        <v>546</v>
      </c>
      <c r="G149" s="231">
        <v>3</v>
      </c>
      <c r="H149" s="231" t="s">
        <v>546</v>
      </c>
      <c r="I149" s="231" t="s">
        <v>546</v>
      </c>
      <c r="J149" s="231" t="s">
        <v>566</v>
      </c>
      <c r="K149" s="232">
        <v>42927</v>
      </c>
      <c r="L149" s="75">
        <f>COUNTIF($B$2:B149,B149)</f>
        <v>8</v>
      </c>
      <c r="M149" s="75">
        <f>COUNTIF($L$2:L149,4)</f>
        <v>6</v>
      </c>
      <c r="N149" s="76" t="str">
        <f t="shared" si="14"/>
        <v>Code 068</v>
      </c>
      <c r="O149" s="76" t="str">
        <f t="shared" si="10"/>
        <v>1905</v>
      </c>
      <c r="P149" s="75" t="str">
        <f t="shared" si="11"/>
        <v>0700</v>
      </c>
      <c r="Q149" s="77">
        <f t="shared" si="12"/>
        <v>1155</v>
      </c>
      <c r="R149" s="77">
        <f t="shared" si="13"/>
        <v>11</v>
      </c>
      <c r="S149" s="77" t="b">
        <f>IF(O149="","",IF(OR(VALUE(LEFT(O149,2))&gt;IF(RIGHT(J149,1)="M",7,19),AND(OR(LEFT(O149,2)={"07","19"}),VALUE(RIGHT(O149,2))&gt;15)),TRUE,FALSE))</f>
        <v>0</v>
      </c>
      <c r="T149" s="77" t="b">
        <f>IF(O149="","",IF(OR(VALUE(LEFT(O149,2))&gt;IF(RIGHT(J149,1)="M",7,19),AND(OR(LEFT(O149,2)={"07","19"}),VALUE(RIGHT(O149,2))&gt;5)),TRUE,FALSE))</f>
        <v>0</v>
      </c>
      <c r="U149" s="78"/>
      <c r="V149" s="78"/>
      <c r="W149" s="78"/>
      <c r="X149" s="78"/>
      <c r="Y149" s="78"/>
      <c r="Z149" s="78"/>
      <c r="AA149" s="78"/>
      <c r="AB149" s="78"/>
    </row>
    <row r="150" spans="1:28" ht="15" customHeight="1" x14ac:dyDescent="0.25">
      <c r="A150" s="231" t="s">
        <v>267</v>
      </c>
      <c r="B150" s="78" t="s">
        <v>268</v>
      </c>
      <c r="C150" s="232">
        <v>44236</v>
      </c>
      <c r="D150" s="231" t="s">
        <v>545</v>
      </c>
      <c r="E150" s="231" t="s">
        <v>663</v>
      </c>
      <c r="F150" s="231" t="s">
        <v>546</v>
      </c>
      <c r="G150" s="231">
        <v>3</v>
      </c>
      <c r="H150" s="231" t="s">
        <v>546</v>
      </c>
      <c r="I150" s="231" t="s">
        <v>546</v>
      </c>
      <c r="J150" s="231" t="s">
        <v>566</v>
      </c>
      <c r="K150" s="232">
        <v>42927</v>
      </c>
      <c r="L150" s="75">
        <f>COUNTIF($B$2:B150,B150)</f>
        <v>9</v>
      </c>
      <c r="M150" s="75">
        <f>COUNTIF($L$2:L150,4)</f>
        <v>6</v>
      </c>
      <c r="N150" s="76" t="str">
        <f t="shared" si="14"/>
        <v>Code 069</v>
      </c>
      <c r="O150" s="76" t="str">
        <f t="shared" si="10"/>
        <v>1906</v>
      </c>
      <c r="P150" s="75" t="str">
        <f t="shared" si="11"/>
        <v>0700</v>
      </c>
      <c r="Q150" s="77">
        <f t="shared" si="12"/>
        <v>1154</v>
      </c>
      <c r="R150" s="77">
        <f t="shared" si="13"/>
        <v>11</v>
      </c>
      <c r="S150" s="77" t="b">
        <f>IF(O150="","",IF(OR(VALUE(LEFT(O150,2))&gt;IF(RIGHT(J150,1)="M",7,19),AND(OR(LEFT(O150,2)={"07","19"}),VALUE(RIGHT(O150,2))&gt;15)),TRUE,FALSE))</f>
        <v>0</v>
      </c>
      <c r="T150" s="77" t="b">
        <f>IF(O150="","",IF(OR(VALUE(LEFT(O150,2))&gt;IF(RIGHT(J150,1)="M",7,19),AND(OR(LEFT(O150,2)={"07","19"}),VALUE(RIGHT(O150,2))&gt;5)),TRUE,FALSE))</f>
        <v>1</v>
      </c>
      <c r="U150" s="78"/>
      <c r="V150" s="78"/>
      <c r="W150" s="78"/>
      <c r="X150" s="78"/>
      <c r="Y150" s="78"/>
      <c r="Z150" s="78"/>
      <c r="AA150" s="78"/>
      <c r="AB150" s="78"/>
    </row>
    <row r="151" spans="1:28" s="78" customFormat="1" ht="15" customHeight="1" x14ac:dyDescent="0.25">
      <c r="A151" s="231" t="s">
        <v>267</v>
      </c>
      <c r="B151" s="78" t="s">
        <v>268</v>
      </c>
      <c r="C151" s="232">
        <v>44237</v>
      </c>
      <c r="D151" s="231" t="s">
        <v>554</v>
      </c>
      <c r="E151" s="231" t="s">
        <v>663</v>
      </c>
      <c r="F151" s="231" t="s">
        <v>546</v>
      </c>
      <c r="G151" s="231">
        <v>3</v>
      </c>
      <c r="H151" s="231" t="s">
        <v>546</v>
      </c>
      <c r="I151" s="231" t="s">
        <v>546</v>
      </c>
      <c r="J151" s="231" t="s">
        <v>566</v>
      </c>
      <c r="K151" s="232">
        <v>42927</v>
      </c>
      <c r="L151" s="75">
        <f>COUNTIF($B$2:B151,B151)</f>
        <v>10</v>
      </c>
      <c r="M151" s="75">
        <f>COUNTIF($L$2:L151,4)</f>
        <v>6</v>
      </c>
      <c r="N151" s="76" t="str">
        <f t="shared" si="14"/>
        <v>Code 0610</v>
      </c>
      <c r="O151" s="76" t="str">
        <f t="shared" si="10"/>
        <v>1903</v>
      </c>
      <c r="P151" s="75" t="str">
        <f t="shared" si="11"/>
        <v>0700</v>
      </c>
      <c r="Q151" s="77">
        <f t="shared" si="12"/>
        <v>1157</v>
      </c>
      <c r="R151" s="77">
        <f t="shared" si="13"/>
        <v>11</v>
      </c>
      <c r="S151" s="77" t="b">
        <f>IF(O151="","",IF(OR(VALUE(LEFT(O151,2))&gt;IF(RIGHT(J151,1)="M",7,19),AND(OR(LEFT(O151,2)={"07","19"}),VALUE(RIGHT(O151,2))&gt;15)),TRUE,FALSE))</f>
        <v>0</v>
      </c>
      <c r="T151" s="77" t="b">
        <f>IF(O151="","",IF(OR(VALUE(LEFT(O151,2))&gt;IF(RIGHT(J151,1)="M",7,19),AND(OR(LEFT(O151,2)={"07","19"}),VALUE(RIGHT(O151,2))&gt;5)),TRUE,FALSE))</f>
        <v>0</v>
      </c>
    </row>
    <row r="152" spans="1:28" ht="15" customHeight="1" x14ac:dyDescent="0.25">
      <c r="A152" s="231" t="s">
        <v>267</v>
      </c>
      <c r="B152" s="78" t="s">
        <v>268</v>
      </c>
      <c r="C152" s="232">
        <v>44238</v>
      </c>
      <c r="D152" s="231" t="s">
        <v>752</v>
      </c>
      <c r="E152" s="231" t="s">
        <v>663</v>
      </c>
      <c r="F152" s="231" t="s">
        <v>546</v>
      </c>
      <c r="G152" s="231">
        <v>0</v>
      </c>
      <c r="H152" s="231" t="s">
        <v>546</v>
      </c>
      <c r="I152" s="231" t="s">
        <v>593</v>
      </c>
      <c r="J152" s="231" t="s">
        <v>566</v>
      </c>
      <c r="K152" s="232">
        <v>42927</v>
      </c>
      <c r="L152" s="75">
        <f>COUNTIF($B$2:B152,B152)</f>
        <v>11</v>
      </c>
      <c r="M152" s="75">
        <f>COUNTIF($L$2:L152,4)</f>
        <v>6</v>
      </c>
      <c r="N152" s="76" t="str">
        <f t="shared" si="14"/>
        <v>Code 0611</v>
      </c>
      <c r="O152" s="76" t="str">
        <f t="shared" si="10"/>
        <v>2105</v>
      </c>
      <c r="P152" s="75" t="str">
        <f t="shared" si="11"/>
        <v>0700</v>
      </c>
      <c r="Q152" s="77">
        <f t="shared" si="12"/>
        <v>955</v>
      </c>
      <c r="R152" s="77">
        <f t="shared" si="13"/>
        <v>9</v>
      </c>
      <c r="S152" s="77" t="b">
        <f>IF(O152="","",IF(OR(VALUE(LEFT(O152,2))&gt;IF(RIGHT(J152,1)="M",7,19),AND(OR(LEFT(O152,2)={"07","19"}),VALUE(RIGHT(O152,2))&gt;15)),TRUE,FALSE))</f>
        <v>1</v>
      </c>
      <c r="T152" s="77" t="b">
        <f>IF(O152="","",IF(OR(VALUE(LEFT(O152,2))&gt;IF(RIGHT(J152,1)="M",7,19),AND(OR(LEFT(O152,2)={"07","19"}),VALUE(RIGHT(O152,2))&gt;5)),TRUE,FALSE))</f>
        <v>1</v>
      </c>
      <c r="U152" s="78"/>
      <c r="V152" s="78"/>
      <c r="W152" s="78"/>
      <c r="X152" s="78"/>
      <c r="Y152" s="78"/>
      <c r="Z152" s="78"/>
      <c r="AA152" s="78"/>
      <c r="AB152" s="78"/>
    </row>
    <row r="153" spans="1:28" ht="15" customHeight="1" x14ac:dyDescent="0.25">
      <c r="A153" s="75" t="s">
        <v>267</v>
      </c>
      <c r="B153" s="77" t="s">
        <v>268</v>
      </c>
      <c r="C153" s="230">
        <v>44239</v>
      </c>
      <c r="D153" s="75" t="s">
        <v>546</v>
      </c>
      <c r="E153" s="75" t="s">
        <v>549</v>
      </c>
      <c r="F153" s="75" t="s">
        <v>546</v>
      </c>
      <c r="G153" s="75">
        <v>0</v>
      </c>
      <c r="H153" s="75" t="s">
        <v>546</v>
      </c>
      <c r="I153" s="75" t="s">
        <v>546</v>
      </c>
      <c r="J153" s="75" t="s">
        <v>747</v>
      </c>
      <c r="K153" s="230">
        <v>42927</v>
      </c>
      <c r="L153" s="75">
        <f>COUNTIF($B$2:B153,B153)</f>
        <v>12</v>
      </c>
      <c r="M153" s="75">
        <f>COUNTIF($L$2:L153,4)</f>
        <v>6</v>
      </c>
      <c r="N153" s="76" t="str">
        <f t="shared" si="14"/>
        <v>Code 0612</v>
      </c>
      <c r="O153" s="76" t="str">
        <f t="shared" si="10"/>
        <v/>
      </c>
      <c r="P153" s="75" t="str">
        <f t="shared" si="11"/>
        <v/>
      </c>
      <c r="Q153" s="77" t="str">
        <f t="shared" si="12"/>
        <v/>
      </c>
      <c r="R153" s="77" t="str">
        <f t="shared" si="13"/>
        <v/>
      </c>
      <c r="S153" s="77" t="str">
        <f>IF(O153="","",IF(OR(VALUE(LEFT(O153,2))&gt;IF(RIGHT(J153,1)="M",7,19),AND(OR(LEFT(O153,2)={"07","19"}),VALUE(RIGHT(O153,2))&gt;15)),TRUE,FALSE))</f>
        <v/>
      </c>
      <c r="T153" s="77" t="str">
        <f>IF(O153="","",IF(OR(VALUE(LEFT(O153,2))&gt;IF(RIGHT(J153,1)="M",7,19),AND(OR(LEFT(O153,2)={"07","19"}),VALUE(RIGHT(O153,2))&gt;5)),TRUE,FALSE))</f>
        <v/>
      </c>
    </row>
    <row r="154" spans="1:28" ht="15" customHeight="1" x14ac:dyDescent="0.25">
      <c r="A154" s="75" t="s">
        <v>267</v>
      </c>
      <c r="B154" s="77" t="s">
        <v>268</v>
      </c>
      <c r="C154" s="230">
        <v>44240</v>
      </c>
      <c r="D154" s="75" t="s">
        <v>546</v>
      </c>
      <c r="E154" s="75" t="s">
        <v>549</v>
      </c>
      <c r="F154" s="75" t="s">
        <v>546</v>
      </c>
      <c r="G154" s="75">
        <v>0</v>
      </c>
      <c r="H154" s="75" t="s">
        <v>546</v>
      </c>
      <c r="I154" s="75" t="s">
        <v>546</v>
      </c>
      <c r="J154" s="75" t="s">
        <v>747</v>
      </c>
      <c r="K154" s="230">
        <v>42927</v>
      </c>
      <c r="L154" s="75">
        <f>COUNTIF($B$2:B154,B154)</f>
        <v>13</v>
      </c>
      <c r="M154" s="75">
        <f>COUNTIF($L$2:L154,4)</f>
        <v>6</v>
      </c>
      <c r="N154" s="76" t="str">
        <f t="shared" si="14"/>
        <v>Code 0613</v>
      </c>
      <c r="O154" s="76" t="str">
        <f t="shared" si="10"/>
        <v/>
      </c>
      <c r="P154" s="75" t="str">
        <f t="shared" si="11"/>
        <v/>
      </c>
      <c r="Q154" s="77" t="str">
        <f t="shared" si="12"/>
        <v/>
      </c>
      <c r="R154" s="77" t="str">
        <f t="shared" si="13"/>
        <v/>
      </c>
      <c r="S154" s="77" t="str">
        <f>IF(O154="","",IF(OR(VALUE(LEFT(O154,2))&gt;IF(RIGHT(J154,1)="M",7,19),AND(OR(LEFT(O154,2)={"07","19"}),VALUE(RIGHT(O154,2))&gt;15)),TRUE,FALSE))</f>
        <v/>
      </c>
      <c r="T154" s="77" t="str">
        <f>IF(O154="","",IF(OR(VALUE(LEFT(O154,2))&gt;IF(RIGHT(J154,1)="M",7,19),AND(OR(LEFT(O154,2)={"07","19"}),VALUE(RIGHT(O154,2))&gt;5)),TRUE,FALSE))</f>
        <v/>
      </c>
    </row>
    <row r="155" spans="1:28" ht="15" customHeight="1" x14ac:dyDescent="0.25">
      <c r="A155" s="75" t="s">
        <v>267</v>
      </c>
      <c r="B155" s="77" t="s">
        <v>268</v>
      </c>
      <c r="C155" s="230">
        <v>44241</v>
      </c>
      <c r="D155" s="75" t="s">
        <v>546</v>
      </c>
      <c r="E155" s="75" t="s">
        <v>549</v>
      </c>
      <c r="F155" s="75" t="s">
        <v>546</v>
      </c>
      <c r="G155" s="75">
        <v>0</v>
      </c>
      <c r="H155" s="75" t="s">
        <v>546</v>
      </c>
      <c r="I155" s="75" t="s">
        <v>546</v>
      </c>
      <c r="J155" s="75" t="s">
        <v>563</v>
      </c>
      <c r="K155" s="230">
        <v>42927</v>
      </c>
      <c r="L155" s="75">
        <f>COUNTIF($B$2:B155,B155)</f>
        <v>14</v>
      </c>
      <c r="M155" s="75">
        <f>COUNTIF($L$2:L155,4)</f>
        <v>6</v>
      </c>
      <c r="N155" s="76" t="str">
        <f t="shared" si="14"/>
        <v>Code 0614</v>
      </c>
      <c r="O155" s="76" t="str">
        <f t="shared" si="10"/>
        <v/>
      </c>
      <c r="P155" s="75" t="str">
        <f t="shared" si="11"/>
        <v/>
      </c>
      <c r="Q155" s="77" t="str">
        <f t="shared" si="12"/>
        <v/>
      </c>
      <c r="R155" s="77" t="str">
        <f t="shared" si="13"/>
        <v/>
      </c>
      <c r="S155" s="77" t="str">
        <f>IF(O155="","",IF(OR(VALUE(LEFT(O155,2))&gt;IF(RIGHT(J155,1)="M",7,19),AND(OR(LEFT(O155,2)={"07","19"}),VALUE(RIGHT(O155,2))&gt;15)),TRUE,FALSE))</f>
        <v/>
      </c>
      <c r="T155" s="77" t="str">
        <f>IF(O155="","",IF(OR(VALUE(LEFT(O155,2))&gt;IF(RIGHT(J155,1)="M",7,19),AND(OR(LEFT(O155,2)={"07","19"}),VALUE(RIGHT(O155,2))&gt;5)),TRUE,FALSE))</f>
        <v/>
      </c>
    </row>
    <row r="156" spans="1:28" ht="15" customHeight="1" x14ac:dyDescent="0.25">
      <c r="A156" s="231" t="s">
        <v>267</v>
      </c>
      <c r="B156" s="78" t="s">
        <v>268</v>
      </c>
      <c r="C156" s="232">
        <v>44242</v>
      </c>
      <c r="D156" s="231" t="s">
        <v>594</v>
      </c>
      <c r="E156" s="231" t="s">
        <v>606</v>
      </c>
      <c r="F156" s="231" t="s">
        <v>546</v>
      </c>
      <c r="G156" s="231">
        <v>3</v>
      </c>
      <c r="H156" s="231" t="s">
        <v>546</v>
      </c>
      <c r="I156" s="231" t="s">
        <v>546</v>
      </c>
      <c r="J156" s="231" t="s">
        <v>562</v>
      </c>
      <c r="K156" s="232">
        <v>42927</v>
      </c>
      <c r="L156" s="75">
        <f>COUNTIF($B$2:B156,B156)</f>
        <v>15</v>
      </c>
      <c r="M156" s="75">
        <f>COUNTIF($L$2:L156,4)</f>
        <v>6</v>
      </c>
      <c r="N156" s="76" t="str">
        <f t="shared" si="14"/>
        <v>Code 0615</v>
      </c>
      <c r="O156" s="76" t="str">
        <f t="shared" si="10"/>
        <v>0657</v>
      </c>
      <c r="P156" s="75" t="str">
        <f t="shared" si="11"/>
        <v>1901</v>
      </c>
      <c r="Q156" s="77">
        <f t="shared" si="12"/>
        <v>1204</v>
      </c>
      <c r="R156" s="77">
        <f t="shared" si="13"/>
        <v>12</v>
      </c>
      <c r="S156" s="77" t="b">
        <f>IF(O156="","",IF(OR(VALUE(LEFT(O156,2))&gt;IF(RIGHT(J156,1)="M",7,19),AND(OR(LEFT(O156,2)={"07","19"}),VALUE(RIGHT(O156,2))&gt;15)),TRUE,FALSE))</f>
        <v>0</v>
      </c>
      <c r="T156" s="77" t="b">
        <f>IF(O156="","",IF(OR(VALUE(LEFT(O156,2))&gt;IF(RIGHT(J156,1)="M",7,19),AND(OR(LEFT(O156,2)={"07","19"}),VALUE(RIGHT(O156,2))&gt;5)),TRUE,FALSE))</f>
        <v>0</v>
      </c>
      <c r="U156" s="78"/>
      <c r="V156" s="78"/>
      <c r="W156" s="78"/>
      <c r="X156" s="78"/>
      <c r="Y156" s="78"/>
      <c r="Z156" s="78"/>
      <c r="AA156" s="78"/>
      <c r="AB156" s="78"/>
    </row>
    <row r="157" spans="1:28" ht="15" customHeight="1" x14ac:dyDescent="0.25">
      <c r="A157" s="75" t="s">
        <v>267</v>
      </c>
      <c r="B157" s="77" t="s">
        <v>268</v>
      </c>
      <c r="C157" s="230">
        <v>44243</v>
      </c>
      <c r="D157" s="75" t="s">
        <v>591</v>
      </c>
      <c r="E157" s="75" t="s">
        <v>658</v>
      </c>
      <c r="F157" s="75" t="s">
        <v>546</v>
      </c>
      <c r="G157" s="75">
        <v>3</v>
      </c>
      <c r="H157" s="75" t="s">
        <v>546</v>
      </c>
      <c r="I157" s="75" t="s">
        <v>546</v>
      </c>
      <c r="J157" s="75" t="s">
        <v>562</v>
      </c>
      <c r="K157" s="230">
        <v>42927</v>
      </c>
      <c r="L157" s="75">
        <f>COUNTIF($B$2:B157,B157)</f>
        <v>16</v>
      </c>
      <c r="M157" s="75">
        <f>COUNTIF($L$2:L157,4)</f>
        <v>6</v>
      </c>
      <c r="N157" s="76" t="str">
        <f t="shared" si="14"/>
        <v>Code 0616</v>
      </c>
      <c r="O157" s="76" t="str">
        <f t="shared" si="10"/>
        <v>0655</v>
      </c>
      <c r="P157" s="75" t="str">
        <f t="shared" si="11"/>
        <v>1900</v>
      </c>
      <c r="Q157" s="77">
        <f t="shared" si="12"/>
        <v>1205</v>
      </c>
      <c r="R157" s="77">
        <f t="shared" si="13"/>
        <v>12</v>
      </c>
      <c r="S157" s="77" t="b">
        <f>IF(O157="","",IF(OR(VALUE(LEFT(O157,2))&gt;IF(RIGHT(J157,1)="M",7,19),AND(OR(LEFT(O157,2)={"07","19"}),VALUE(RIGHT(O157,2))&gt;15)),TRUE,FALSE))</f>
        <v>0</v>
      </c>
      <c r="T157" s="77" t="b">
        <f>IF(O157="","",IF(OR(VALUE(LEFT(O157,2))&gt;IF(RIGHT(J157,1)="M",7,19),AND(OR(LEFT(O157,2)={"07","19"}),VALUE(RIGHT(O157,2))&gt;5)),TRUE,FALSE))</f>
        <v>0</v>
      </c>
    </row>
    <row r="158" spans="1:28" ht="15" customHeight="1" x14ac:dyDescent="0.25">
      <c r="A158" s="231" t="s">
        <v>267</v>
      </c>
      <c r="B158" s="78" t="s">
        <v>268</v>
      </c>
      <c r="C158" s="232">
        <v>44244</v>
      </c>
      <c r="D158" s="231" t="s">
        <v>753</v>
      </c>
      <c r="E158" s="231" t="s">
        <v>658</v>
      </c>
      <c r="F158" s="231" t="s">
        <v>546</v>
      </c>
      <c r="G158" s="231">
        <v>0</v>
      </c>
      <c r="H158" s="231" t="s">
        <v>546</v>
      </c>
      <c r="I158" s="231" t="s">
        <v>593</v>
      </c>
      <c r="J158" s="231" t="s">
        <v>562</v>
      </c>
      <c r="K158" s="232">
        <v>42927</v>
      </c>
      <c r="L158" s="75">
        <f>COUNTIF($B$2:B158,B158)</f>
        <v>17</v>
      </c>
      <c r="M158" s="75">
        <f>COUNTIF($L$2:L158,4)</f>
        <v>6</v>
      </c>
      <c r="N158" s="76" t="str">
        <f t="shared" si="14"/>
        <v>Code 0617</v>
      </c>
      <c r="O158" s="76" t="str">
        <f t="shared" si="10"/>
        <v>0953</v>
      </c>
      <c r="P158" s="75" t="str">
        <f t="shared" si="11"/>
        <v>1900</v>
      </c>
      <c r="Q158" s="77">
        <f t="shared" si="12"/>
        <v>907</v>
      </c>
      <c r="R158" s="77">
        <f t="shared" si="13"/>
        <v>9</v>
      </c>
      <c r="S158" s="77" t="b">
        <f>IF(O158="","",IF(OR(VALUE(LEFT(O158,2))&gt;IF(RIGHT(J158,1)="M",7,19),AND(OR(LEFT(O158,2)={"07","19"}),VALUE(RIGHT(O158,2))&gt;15)),TRUE,FALSE))</f>
        <v>1</v>
      </c>
      <c r="T158" s="77" t="b">
        <f>IF(O158="","",IF(OR(VALUE(LEFT(O158,2))&gt;IF(RIGHT(J158,1)="M",7,19),AND(OR(LEFT(O158,2)={"07","19"}),VALUE(RIGHT(O158,2))&gt;5)),TRUE,FALSE))</f>
        <v>1</v>
      </c>
    </row>
    <row r="159" spans="1:28" ht="15" customHeight="1" x14ac:dyDescent="0.25">
      <c r="A159" s="231" t="s">
        <v>267</v>
      </c>
      <c r="B159" s="78" t="s">
        <v>268</v>
      </c>
      <c r="C159" s="232">
        <v>44245</v>
      </c>
      <c r="D159" s="231" t="s">
        <v>754</v>
      </c>
      <c r="E159" s="231" t="s">
        <v>658</v>
      </c>
      <c r="F159" s="231" t="s">
        <v>546</v>
      </c>
      <c r="G159" s="231">
        <v>0</v>
      </c>
      <c r="H159" s="231" t="s">
        <v>546</v>
      </c>
      <c r="I159" s="231" t="s">
        <v>593</v>
      </c>
      <c r="J159" s="231" t="s">
        <v>562</v>
      </c>
      <c r="K159" s="232">
        <v>42927</v>
      </c>
      <c r="L159" s="75">
        <f>COUNTIF($B$2:B159,B159)</f>
        <v>18</v>
      </c>
      <c r="M159" s="75">
        <f>COUNTIF($L$2:L159,4)</f>
        <v>6</v>
      </c>
      <c r="N159" s="76" t="str">
        <f t="shared" si="14"/>
        <v>Code 0618</v>
      </c>
      <c r="O159" s="76" t="str">
        <f t="shared" si="10"/>
        <v>1042</v>
      </c>
      <c r="P159" s="75" t="str">
        <f t="shared" si="11"/>
        <v>1900</v>
      </c>
      <c r="Q159" s="77">
        <f t="shared" si="12"/>
        <v>818</v>
      </c>
      <c r="R159" s="77">
        <f t="shared" si="13"/>
        <v>8</v>
      </c>
      <c r="S159" s="77" t="b">
        <f>IF(O159="","",IF(OR(VALUE(LEFT(O159,2))&gt;IF(RIGHT(J159,1)="M",7,19),AND(OR(LEFT(O159,2)={"07","19"}),VALUE(RIGHT(O159,2))&gt;15)),TRUE,FALSE))</f>
        <v>1</v>
      </c>
      <c r="T159" s="77" t="b">
        <f>IF(O159="","",IF(OR(VALUE(LEFT(O159,2))&gt;IF(RIGHT(J159,1)="M",7,19),AND(OR(LEFT(O159,2)={"07","19"}),VALUE(RIGHT(O159,2))&gt;5)),TRUE,FALSE))</f>
        <v>1</v>
      </c>
    </row>
    <row r="160" spans="1:28" ht="15" customHeight="1" x14ac:dyDescent="0.25">
      <c r="A160" s="75" t="s">
        <v>267</v>
      </c>
      <c r="B160" s="77" t="s">
        <v>268</v>
      </c>
      <c r="C160" s="230">
        <v>44246</v>
      </c>
      <c r="D160" s="75" t="s">
        <v>665</v>
      </c>
      <c r="E160" s="75" t="s">
        <v>658</v>
      </c>
      <c r="F160" s="75" t="s">
        <v>546</v>
      </c>
      <c r="G160" s="75">
        <v>3</v>
      </c>
      <c r="H160" s="75" t="s">
        <v>546</v>
      </c>
      <c r="I160" s="75" t="s">
        <v>546</v>
      </c>
      <c r="J160" s="75" t="s">
        <v>562</v>
      </c>
      <c r="K160" s="230">
        <v>42927</v>
      </c>
      <c r="L160" s="75">
        <f>COUNTIF($B$2:B160,B160)</f>
        <v>19</v>
      </c>
      <c r="M160" s="75">
        <f>COUNTIF($L$2:L160,4)</f>
        <v>6</v>
      </c>
      <c r="N160" s="76" t="str">
        <f t="shared" si="14"/>
        <v>Code 0619</v>
      </c>
      <c r="O160" s="76" t="str">
        <f t="shared" si="10"/>
        <v>0704</v>
      </c>
      <c r="P160" s="75" t="str">
        <f t="shared" si="11"/>
        <v>1900</v>
      </c>
      <c r="Q160" s="77">
        <f t="shared" si="12"/>
        <v>1156</v>
      </c>
      <c r="R160" s="77">
        <f t="shared" si="13"/>
        <v>11</v>
      </c>
      <c r="S160" s="77" t="b">
        <f>IF(O160="","",IF(OR(VALUE(LEFT(O160,2))&gt;IF(RIGHT(J160,1)="M",7,19),AND(OR(LEFT(O160,2)={"07","19"}),VALUE(RIGHT(O160,2))&gt;15)),TRUE,FALSE))</f>
        <v>0</v>
      </c>
      <c r="T160" s="77" t="b">
        <f>IF(O160="","",IF(OR(VALUE(LEFT(O160,2))&gt;IF(RIGHT(J160,1)="M",7,19),AND(OR(LEFT(O160,2)={"07","19"}),VALUE(RIGHT(O160,2))&gt;5)),TRUE,FALSE))</f>
        <v>0</v>
      </c>
    </row>
    <row r="161" spans="1:28" ht="15" customHeight="1" x14ac:dyDescent="0.25">
      <c r="A161" s="231" t="s">
        <v>267</v>
      </c>
      <c r="B161" s="78" t="s">
        <v>268</v>
      </c>
      <c r="C161" s="232">
        <v>44247</v>
      </c>
      <c r="D161" s="231" t="s">
        <v>755</v>
      </c>
      <c r="E161" s="231" t="s">
        <v>658</v>
      </c>
      <c r="F161" s="231" t="s">
        <v>546</v>
      </c>
      <c r="G161" s="231">
        <v>0</v>
      </c>
      <c r="H161" s="231" t="s">
        <v>546</v>
      </c>
      <c r="I161" s="231" t="s">
        <v>593</v>
      </c>
      <c r="J161" s="231" t="s">
        <v>562</v>
      </c>
      <c r="K161" s="232">
        <v>42927</v>
      </c>
      <c r="L161" s="75">
        <f>COUNTIF($B$2:B161,B161)</f>
        <v>20</v>
      </c>
      <c r="M161" s="75">
        <f>COUNTIF($L$2:L161,4)</f>
        <v>6</v>
      </c>
      <c r="N161" s="76" t="str">
        <f t="shared" si="14"/>
        <v>Code 0620</v>
      </c>
      <c r="O161" s="76" t="str">
        <f t="shared" si="10"/>
        <v>1035</v>
      </c>
      <c r="P161" s="75" t="str">
        <f t="shared" si="11"/>
        <v>1900</v>
      </c>
      <c r="Q161" s="77">
        <f t="shared" si="12"/>
        <v>825</v>
      </c>
      <c r="R161" s="77">
        <f t="shared" si="13"/>
        <v>8</v>
      </c>
      <c r="S161" s="77" t="b">
        <f>IF(O161="","",IF(OR(VALUE(LEFT(O161,2))&gt;IF(RIGHT(J161,1)="M",7,19),AND(OR(LEFT(O161,2)={"07","19"}),VALUE(RIGHT(O161,2))&gt;15)),TRUE,FALSE))</f>
        <v>1</v>
      </c>
      <c r="T161" s="77" t="b">
        <f>IF(O161="","",IF(OR(VALUE(LEFT(O161,2))&gt;IF(RIGHT(J161,1)="M",7,19),AND(OR(LEFT(O161,2)={"07","19"}),VALUE(RIGHT(O161,2))&gt;5)),TRUE,FALSE))</f>
        <v>1</v>
      </c>
    </row>
    <row r="162" spans="1:28" ht="15" customHeight="1" x14ac:dyDescent="0.25">
      <c r="A162" s="231" t="s">
        <v>267</v>
      </c>
      <c r="B162" s="78" t="s">
        <v>268</v>
      </c>
      <c r="C162" s="232">
        <v>44248</v>
      </c>
      <c r="D162" s="231" t="s">
        <v>670</v>
      </c>
      <c r="E162" s="231" t="s">
        <v>658</v>
      </c>
      <c r="F162" s="231" t="s">
        <v>546</v>
      </c>
      <c r="G162" s="231">
        <v>8</v>
      </c>
      <c r="H162" s="231" t="s">
        <v>546</v>
      </c>
      <c r="I162" s="231" t="s">
        <v>546</v>
      </c>
      <c r="J162" s="231" t="s">
        <v>563</v>
      </c>
      <c r="K162" s="232">
        <v>42927</v>
      </c>
      <c r="L162" s="75">
        <f>COUNTIF($B$2:B162,B162)</f>
        <v>21</v>
      </c>
      <c r="M162" s="75">
        <f>COUNTIF($L$2:L162,4)</f>
        <v>6</v>
      </c>
      <c r="N162" s="76" t="str">
        <f t="shared" si="14"/>
        <v>Code 0621</v>
      </c>
      <c r="O162" s="76" t="str">
        <f t="shared" si="10"/>
        <v>0956</v>
      </c>
      <c r="P162" s="75" t="str">
        <f t="shared" si="11"/>
        <v>1900</v>
      </c>
      <c r="Q162" s="77">
        <f t="shared" si="12"/>
        <v>904</v>
      </c>
      <c r="R162" s="77">
        <f t="shared" si="13"/>
        <v>9</v>
      </c>
      <c r="S162" s="77" t="b">
        <f>IF(O162="","",IF(OR(VALUE(LEFT(O162,2))&gt;IF(RIGHT(J162,1)="M",7,19),AND(OR(LEFT(O162,2)={"07","19"}),VALUE(RIGHT(O162,2))&gt;15)),TRUE,FALSE))</f>
        <v>1</v>
      </c>
      <c r="T162" s="77" t="b">
        <f>IF(O162="","",IF(OR(VALUE(LEFT(O162,2))&gt;IF(RIGHT(J162,1)="M",7,19),AND(OR(LEFT(O162,2)={"07","19"}),VALUE(RIGHT(O162,2))&gt;5)),TRUE,FALSE))</f>
        <v>1</v>
      </c>
    </row>
    <row r="163" spans="1:28" ht="15" customHeight="1" x14ac:dyDescent="0.25">
      <c r="A163" s="231" t="s">
        <v>267</v>
      </c>
      <c r="B163" s="78" t="s">
        <v>268</v>
      </c>
      <c r="C163" s="232">
        <v>44249</v>
      </c>
      <c r="D163" s="231" t="s">
        <v>719</v>
      </c>
      <c r="E163" s="231" t="s">
        <v>606</v>
      </c>
      <c r="F163" s="231" t="s">
        <v>546</v>
      </c>
      <c r="G163" s="231">
        <v>3</v>
      </c>
      <c r="H163" s="231" t="s">
        <v>546</v>
      </c>
      <c r="I163" s="231" t="s">
        <v>546</v>
      </c>
      <c r="J163" s="231" t="s">
        <v>562</v>
      </c>
      <c r="K163" s="232">
        <v>42927</v>
      </c>
      <c r="L163" s="75">
        <f>COUNTIF($B$2:B163,B163)</f>
        <v>22</v>
      </c>
      <c r="M163" s="75">
        <f>COUNTIF($L$2:L163,4)</f>
        <v>6</v>
      </c>
      <c r="N163" s="76" t="str">
        <f t="shared" si="14"/>
        <v>Code 0622</v>
      </c>
      <c r="O163" s="76" t="str">
        <f t="shared" si="10"/>
        <v>0710</v>
      </c>
      <c r="P163" s="75" t="str">
        <f t="shared" si="11"/>
        <v>1901</v>
      </c>
      <c r="Q163" s="77">
        <f t="shared" si="12"/>
        <v>1151</v>
      </c>
      <c r="R163" s="77">
        <f t="shared" si="13"/>
        <v>11</v>
      </c>
      <c r="S163" s="77" t="b">
        <f>IF(O163="","",IF(OR(VALUE(LEFT(O163,2))&gt;IF(RIGHT(J163,1)="M",7,19),AND(OR(LEFT(O163,2)={"07","19"}),VALUE(RIGHT(O163,2))&gt;15)),TRUE,FALSE))</f>
        <v>0</v>
      </c>
      <c r="T163" s="77" t="b">
        <f>IF(O163="","",IF(OR(VALUE(LEFT(O163,2))&gt;IF(RIGHT(J163,1)="M",7,19),AND(OR(LEFT(O163,2)={"07","19"}),VALUE(RIGHT(O163,2))&gt;5)),TRUE,FALSE))</f>
        <v>1</v>
      </c>
    </row>
    <row r="164" spans="1:28" ht="15" customHeight="1" x14ac:dyDescent="0.25">
      <c r="A164" s="231" t="s">
        <v>267</v>
      </c>
      <c r="B164" s="78" t="s">
        <v>268</v>
      </c>
      <c r="C164" s="232">
        <v>44250</v>
      </c>
      <c r="D164" s="231" t="s">
        <v>673</v>
      </c>
      <c r="E164" s="231" t="s">
        <v>658</v>
      </c>
      <c r="F164" s="231" t="s">
        <v>546</v>
      </c>
      <c r="G164" s="231">
        <v>3</v>
      </c>
      <c r="H164" s="231" t="s">
        <v>546</v>
      </c>
      <c r="I164" s="231" t="s">
        <v>546</v>
      </c>
      <c r="J164" s="231" t="s">
        <v>562</v>
      </c>
      <c r="K164" s="232">
        <v>42927</v>
      </c>
      <c r="L164" s="75">
        <f>COUNTIF($B$2:B164,B164)</f>
        <v>23</v>
      </c>
      <c r="M164" s="75">
        <f>COUNTIF($L$2:L164,4)</f>
        <v>6</v>
      </c>
      <c r="N164" s="76" t="str">
        <f t="shared" si="14"/>
        <v>Code 0623</v>
      </c>
      <c r="O164" s="76" t="str">
        <f t="shared" si="10"/>
        <v>0706</v>
      </c>
      <c r="P164" s="75" t="str">
        <f t="shared" si="11"/>
        <v>1900</v>
      </c>
      <c r="Q164" s="77">
        <f t="shared" si="12"/>
        <v>1154</v>
      </c>
      <c r="R164" s="77">
        <f t="shared" si="13"/>
        <v>11</v>
      </c>
      <c r="S164" s="77" t="b">
        <f>IF(O164="","",IF(OR(VALUE(LEFT(O164,2))&gt;IF(RIGHT(J164,1)="M",7,19),AND(OR(LEFT(O164,2)={"07","19"}),VALUE(RIGHT(O164,2))&gt;15)),TRUE,FALSE))</f>
        <v>0</v>
      </c>
      <c r="T164" s="77" t="b">
        <f>IF(O164="","",IF(OR(VALUE(LEFT(O164,2))&gt;IF(RIGHT(J164,1)="M",7,19),AND(OR(LEFT(O164,2)={"07","19"}),VALUE(RIGHT(O164,2))&gt;5)),TRUE,FALSE))</f>
        <v>1</v>
      </c>
    </row>
    <row r="165" spans="1:28" ht="15" customHeight="1" x14ac:dyDescent="0.25">
      <c r="A165" s="231" t="s">
        <v>267</v>
      </c>
      <c r="B165" s="78" t="s">
        <v>268</v>
      </c>
      <c r="C165" s="232">
        <v>44251</v>
      </c>
      <c r="D165" s="231" t="s">
        <v>720</v>
      </c>
      <c r="E165" s="231" t="s">
        <v>658</v>
      </c>
      <c r="F165" s="231" t="s">
        <v>546</v>
      </c>
      <c r="G165" s="231">
        <v>3</v>
      </c>
      <c r="H165" s="231" t="s">
        <v>546</v>
      </c>
      <c r="I165" s="231" t="s">
        <v>546</v>
      </c>
      <c r="J165" s="231" t="s">
        <v>562</v>
      </c>
      <c r="K165" s="232">
        <v>42927</v>
      </c>
      <c r="L165" s="75">
        <f>COUNTIF($B$2:B165,B165)</f>
        <v>24</v>
      </c>
      <c r="M165" s="75">
        <f>COUNTIF($L$2:L165,4)</f>
        <v>6</v>
      </c>
      <c r="N165" s="76" t="str">
        <f t="shared" si="14"/>
        <v>Code 0624</v>
      </c>
      <c r="O165" s="76" t="str">
        <f t="shared" si="10"/>
        <v>0712</v>
      </c>
      <c r="P165" s="75" t="str">
        <f t="shared" si="11"/>
        <v>1900</v>
      </c>
      <c r="Q165" s="77">
        <f t="shared" si="12"/>
        <v>1148</v>
      </c>
      <c r="R165" s="77">
        <f t="shared" si="13"/>
        <v>11</v>
      </c>
      <c r="S165" s="77" t="b">
        <f>IF(O165="","",IF(OR(VALUE(LEFT(O165,2))&gt;IF(RIGHT(J165,1)="M",7,19),AND(OR(LEFT(O165,2)={"07","19"}),VALUE(RIGHT(O165,2))&gt;15)),TRUE,FALSE))</f>
        <v>0</v>
      </c>
      <c r="T165" s="77" t="b">
        <f>IF(O165="","",IF(OR(VALUE(LEFT(O165,2))&gt;IF(RIGHT(J165,1)="M",7,19),AND(OR(LEFT(O165,2)={"07","19"}),VALUE(RIGHT(O165,2))&gt;5)),TRUE,FALSE))</f>
        <v>1</v>
      </c>
    </row>
    <row r="166" spans="1:28" ht="15" customHeight="1" x14ac:dyDescent="0.25">
      <c r="A166" s="231" t="s">
        <v>267</v>
      </c>
      <c r="B166" s="78" t="s">
        <v>268</v>
      </c>
      <c r="C166" s="232">
        <v>44252</v>
      </c>
      <c r="D166" s="231" t="s">
        <v>720</v>
      </c>
      <c r="E166" s="231" t="s">
        <v>658</v>
      </c>
      <c r="F166" s="231" t="s">
        <v>546</v>
      </c>
      <c r="G166" s="231">
        <v>3</v>
      </c>
      <c r="H166" s="231" t="s">
        <v>546</v>
      </c>
      <c r="I166" s="231" t="s">
        <v>546</v>
      </c>
      <c r="J166" s="231" t="s">
        <v>562</v>
      </c>
      <c r="K166" s="232">
        <v>42927</v>
      </c>
      <c r="L166" s="75">
        <f>COUNTIF($B$2:B166,B166)</f>
        <v>25</v>
      </c>
      <c r="M166" s="75">
        <f>COUNTIF($L$2:L166,4)</f>
        <v>6</v>
      </c>
      <c r="N166" s="76" t="str">
        <f t="shared" si="14"/>
        <v>Code 0625</v>
      </c>
      <c r="O166" s="76" t="str">
        <f t="shared" si="10"/>
        <v>0712</v>
      </c>
      <c r="P166" s="75" t="str">
        <f t="shared" si="11"/>
        <v>1900</v>
      </c>
      <c r="Q166" s="77">
        <f t="shared" si="12"/>
        <v>1148</v>
      </c>
      <c r="R166" s="77">
        <f t="shared" si="13"/>
        <v>11</v>
      </c>
      <c r="S166" s="77" t="b">
        <f>IF(O166="","",IF(OR(VALUE(LEFT(O166,2))&gt;IF(RIGHT(J166,1)="M",7,19),AND(OR(LEFT(O166,2)={"07","19"}),VALUE(RIGHT(O166,2))&gt;15)),TRUE,FALSE))</f>
        <v>0</v>
      </c>
      <c r="T166" s="77" t="b">
        <f>IF(O166="","",IF(OR(VALUE(LEFT(O166,2))&gt;IF(RIGHT(J166,1)="M",7,19),AND(OR(LEFT(O166,2)={"07","19"}),VALUE(RIGHT(O166,2))&gt;5)),TRUE,FALSE))</f>
        <v>1</v>
      </c>
    </row>
    <row r="167" spans="1:28" ht="15" customHeight="1" x14ac:dyDescent="0.25">
      <c r="A167" s="231" t="s">
        <v>267</v>
      </c>
      <c r="B167" s="78" t="s">
        <v>268</v>
      </c>
      <c r="C167" s="232">
        <v>44253</v>
      </c>
      <c r="D167" s="231" t="s">
        <v>706</v>
      </c>
      <c r="E167" s="231" t="s">
        <v>606</v>
      </c>
      <c r="F167" s="231" t="s">
        <v>546</v>
      </c>
      <c r="G167" s="231">
        <v>0</v>
      </c>
      <c r="H167" s="231" t="s">
        <v>546</v>
      </c>
      <c r="I167" s="231" t="s">
        <v>593</v>
      </c>
      <c r="J167" s="231" t="s">
        <v>562</v>
      </c>
      <c r="K167" s="232">
        <v>42927</v>
      </c>
      <c r="L167" s="75">
        <f>COUNTIF($B$2:B167,B167)</f>
        <v>26</v>
      </c>
      <c r="M167" s="75">
        <f>COUNTIF($L$2:L167,4)</f>
        <v>6</v>
      </c>
      <c r="N167" s="76" t="str">
        <f t="shared" si="14"/>
        <v>Code 0626</v>
      </c>
      <c r="O167" s="76" t="str">
        <f t="shared" si="10"/>
        <v>1101</v>
      </c>
      <c r="P167" s="75" t="str">
        <f t="shared" si="11"/>
        <v>1901</v>
      </c>
      <c r="Q167" s="77">
        <f t="shared" si="12"/>
        <v>800</v>
      </c>
      <c r="R167" s="77">
        <f t="shared" si="13"/>
        <v>8</v>
      </c>
      <c r="S167" s="77" t="b">
        <f>IF(O167="","",IF(OR(VALUE(LEFT(O167,2))&gt;IF(RIGHT(J167,1)="M",7,19),AND(OR(LEFT(O167,2)={"07","19"}),VALUE(RIGHT(O167,2))&gt;15)),TRUE,FALSE))</f>
        <v>1</v>
      </c>
      <c r="T167" s="77" t="b">
        <f>IF(O167="","",IF(OR(VALUE(LEFT(O167,2))&gt;IF(RIGHT(J167,1)="M",7,19),AND(OR(LEFT(O167,2)={"07","19"}),VALUE(RIGHT(O167,2))&gt;5)),TRUE,FALSE))</f>
        <v>1</v>
      </c>
    </row>
    <row r="168" spans="1:28" ht="15" customHeight="1" x14ac:dyDescent="0.25">
      <c r="A168" s="75" t="s">
        <v>267</v>
      </c>
      <c r="B168" s="77" t="s">
        <v>268</v>
      </c>
      <c r="C168" s="230">
        <v>44254</v>
      </c>
      <c r="D168" s="75" t="s">
        <v>546</v>
      </c>
      <c r="E168" s="75" t="s">
        <v>549</v>
      </c>
      <c r="F168" s="75" t="s">
        <v>546</v>
      </c>
      <c r="G168" s="75">
        <v>0</v>
      </c>
      <c r="H168" s="75" t="s">
        <v>546</v>
      </c>
      <c r="I168" s="75" t="s">
        <v>590</v>
      </c>
      <c r="J168" s="75" t="s">
        <v>562</v>
      </c>
      <c r="K168" s="230">
        <v>42927</v>
      </c>
      <c r="L168" s="75">
        <f>COUNTIF($B$2:B168,B168)</f>
        <v>27</v>
      </c>
      <c r="M168" s="75">
        <f>COUNTIF($L$2:L168,4)</f>
        <v>6</v>
      </c>
      <c r="N168" s="76" t="str">
        <f t="shared" si="14"/>
        <v>Code 0627</v>
      </c>
      <c r="O168" s="76" t="str">
        <f t="shared" si="10"/>
        <v/>
      </c>
      <c r="P168" s="75" t="str">
        <f t="shared" si="11"/>
        <v/>
      </c>
      <c r="Q168" s="77" t="str">
        <f t="shared" si="12"/>
        <v/>
      </c>
      <c r="R168" s="77" t="str">
        <f t="shared" si="13"/>
        <v/>
      </c>
      <c r="S168" s="77" t="str">
        <f>IF(O168="","",IF(OR(VALUE(LEFT(O168,2))&gt;IF(RIGHT(J168,1)="M",7,19),AND(OR(LEFT(O168,2)={"07","19"}),VALUE(RIGHT(O168,2))&gt;15)),TRUE,FALSE))</f>
        <v/>
      </c>
      <c r="T168" s="77" t="str">
        <f>IF(O168="","",IF(OR(VALUE(LEFT(O168,2))&gt;IF(RIGHT(J168,1)="M",7,19),AND(OR(LEFT(O168,2)={"07","19"}),VALUE(RIGHT(O168,2))&gt;5)),TRUE,FALSE))</f>
        <v/>
      </c>
    </row>
    <row r="169" spans="1:28" ht="15" customHeight="1" x14ac:dyDescent="0.25">
      <c r="A169" s="75" t="s">
        <v>267</v>
      </c>
      <c r="B169" s="77" t="s">
        <v>268</v>
      </c>
      <c r="C169" s="230">
        <v>44255</v>
      </c>
      <c r="D169" s="75" t="s">
        <v>546</v>
      </c>
      <c r="E169" s="75" t="s">
        <v>549</v>
      </c>
      <c r="F169" s="75" t="s">
        <v>546</v>
      </c>
      <c r="G169" s="75">
        <v>0</v>
      </c>
      <c r="H169" s="75" t="s">
        <v>546</v>
      </c>
      <c r="I169" s="75" t="s">
        <v>546</v>
      </c>
      <c r="J169" s="75" t="s">
        <v>563</v>
      </c>
      <c r="K169" s="230">
        <v>42927</v>
      </c>
      <c r="L169" s="75">
        <f>COUNTIF($B$2:B169,B169)</f>
        <v>28</v>
      </c>
      <c r="M169" s="75">
        <f>COUNTIF($L$2:L169,4)</f>
        <v>6</v>
      </c>
      <c r="N169" s="76" t="str">
        <f t="shared" si="14"/>
        <v>Code 0628</v>
      </c>
      <c r="O169" s="76" t="str">
        <f t="shared" si="10"/>
        <v/>
      </c>
      <c r="P169" s="75" t="str">
        <f t="shared" si="11"/>
        <v/>
      </c>
      <c r="Q169" s="77" t="str">
        <f t="shared" si="12"/>
        <v/>
      </c>
      <c r="R169" s="77" t="str">
        <f t="shared" si="13"/>
        <v/>
      </c>
      <c r="S169" s="77" t="str">
        <f>IF(O169="","",IF(OR(VALUE(LEFT(O169,2))&gt;IF(RIGHT(J169,1)="M",7,19),AND(OR(LEFT(O169,2)={"07","19"}),VALUE(RIGHT(O169,2))&gt;15)),TRUE,FALSE))</f>
        <v/>
      </c>
      <c r="T169" s="77" t="str">
        <f>IF(O169="","",IF(OR(VALUE(LEFT(O169,2))&gt;IF(RIGHT(J169,1)="M",7,19),AND(OR(LEFT(O169,2)={"07","19"}),VALUE(RIGHT(O169,2))&gt;5)),TRUE,FALSE))</f>
        <v/>
      </c>
    </row>
    <row r="170" spans="1:28" ht="15" customHeight="1" x14ac:dyDescent="0.25">
      <c r="A170" s="75" t="s">
        <v>273</v>
      </c>
      <c r="B170" s="77" t="s">
        <v>274</v>
      </c>
      <c r="C170" s="230">
        <v>44228</v>
      </c>
      <c r="D170" s="75" t="s">
        <v>587</v>
      </c>
      <c r="E170" s="75" t="s">
        <v>698</v>
      </c>
      <c r="F170" s="75" t="s">
        <v>546</v>
      </c>
      <c r="G170" s="75">
        <v>2</v>
      </c>
      <c r="H170" s="75" t="s">
        <v>546</v>
      </c>
      <c r="I170" s="75" t="s">
        <v>546</v>
      </c>
      <c r="J170" s="75" t="s">
        <v>641</v>
      </c>
      <c r="K170" s="230">
        <v>42941</v>
      </c>
      <c r="L170" s="75">
        <f>COUNTIF($B$2:B170,B170)</f>
        <v>1</v>
      </c>
      <c r="M170" s="75">
        <f>COUNTIF($L$2:L170,4)</f>
        <v>6</v>
      </c>
      <c r="N170" s="76" t="str">
        <f t="shared" si="14"/>
        <v>Code 071</v>
      </c>
      <c r="O170" s="76" t="str">
        <f t="shared" si="10"/>
        <v>0654</v>
      </c>
      <c r="P170" s="75" t="str">
        <f t="shared" si="11"/>
        <v>1802</v>
      </c>
      <c r="Q170" s="77">
        <f t="shared" si="12"/>
        <v>1108</v>
      </c>
      <c r="R170" s="77">
        <f t="shared" si="13"/>
        <v>11</v>
      </c>
      <c r="S170" s="77" t="b">
        <f>IF(O170="","",IF(OR(VALUE(LEFT(O170,2))&gt;IF(RIGHT(J170,1)="M",7,19),AND(OR(LEFT(O170,2)={"07","19"}),VALUE(RIGHT(O170,2))&gt;15)),TRUE,FALSE))</f>
        <v>0</v>
      </c>
      <c r="T170" s="77" t="b">
        <f>IF(O170="","",IF(OR(VALUE(LEFT(O170,2))&gt;IF(RIGHT(J170,1)="M",7,19),AND(OR(LEFT(O170,2)={"07","19"}),VALUE(RIGHT(O170,2))&gt;5)),TRUE,FALSE))</f>
        <v>0</v>
      </c>
    </row>
    <row r="171" spans="1:28" ht="15" customHeight="1" x14ac:dyDescent="0.25">
      <c r="A171" s="75" t="s">
        <v>273</v>
      </c>
      <c r="B171" s="77" t="s">
        <v>274</v>
      </c>
      <c r="C171" s="230">
        <v>44229</v>
      </c>
      <c r="D171" s="75" t="s">
        <v>587</v>
      </c>
      <c r="E171" s="75" t="s">
        <v>723</v>
      </c>
      <c r="F171" s="75" t="s">
        <v>546</v>
      </c>
      <c r="G171" s="75">
        <v>2</v>
      </c>
      <c r="H171" s="75" t="s">
        <v>546</v>
      </c>
      <c r="I171" s="75" t="s">
        <v>546</v>
      </c>
      <c r="J171" s="75" t="s">
        <v>641</v>
      </c>
      <c r="K171" s="230">
        <v>42941</v>
      </c>
      <c r="L171" s="75">
        <f>COUNTIF($B$2:B171,B171)</f>
        <v>2</v>
      </c>
      <c r="M171" s="75">
        <f>COUNTIF($L$2:L171,4)</f>
        <v>6</v>
      </c>
      <c r="N171" s="76" t="str">
        <f t="shared" si="14"/>
        <v>Code 072</v>
      </c>
      <c r="O171" s="76" t="str">
        <f t="shared" si="10"/>
        <v>0654</v>
      </c>
      <c r="P171" s="75" t="str">
        <f t="shared" si="11"/>
        <v>1810</v>
      </c>
      <c r="Q171" s="77">
        <f t="shared" si="12"/>
        <v>1116</v>
      </c>
      <c r="R171" s="77">
        <f t="shared" si="13"/>
        <v>11</v>
      </c>
      <c r="S171" s="77" t="b">
        <f>IF(O171="","",IF(OR(VALUE(LEFT(O171,2))&gt;IF(RIGHT(J171,1)="M",7,19),AND(OR(LEFT(O171,2)={"07","19"}),VALUE(RIGHT(O171,2))&gt;15)),TRUE,FALSE))</f>
        <v>0</v>
      </c>
      <c r="T171" s="77" t="b">
        <f>IF(O171="","",IF(OR(VALUE(LEFT(O171,2))&gt;IF(RIGHT(J171,1)="M",7,19),AND(OR(LEFT(O171,2)={"07","19"}),VALUE(RIGHT(O171,2))&gt;5)),TRUE,FALSE))</f>
        <v>0</v>
      </c>
    </row>
    <row r="172" spans="1:28" ht="15" customHeight="1" x14ac:dyDescent="0.25">
      <c r="A172" s="75" t="s">
        <v>273</v>
      </c>
      <c r="B172" s="77" t="s">
        <v>274</v>
      </c>
      <c r="C172" s="230">
        <v>44230</v>
      </c>
      <c r="D172" s="75" t="s">
        <v>589</v>
      </c>
      <c r="E172" s="75" t="s">
        <v>667</v>
      </c>
      <c r="F172" s="75" t="s">
        <v>546</v>
      </c>
      <c r="G172" s="75">
        <v>2</v>
      </c>
      <c r="H172" s="75" t="s">
        <v>546</v>
      </c>
      <c r="I172" s="75" t="s">
        <v>546</v>
      </c>
      <c r="J172" s="75" t="s">
        <v>641</v>
      </c>
      <c r="K172" s="230">
        <v>42941</v>
      </c>
      <c r="L172" s="75">
        <f>COUNTIF($B$2:B172,B172)</f>
        <v>3</v>
      </c>
      <c r="M172" s="75">
        <f>COUNTIF($L$2:L172,4)</f>
        <v>6</v>
      </c>
      <c r="N172" s="76" t="str">
        <f t="shared" si="14"/>
        <v>Code 073</v>
      </c>
      <c r="O172" s="76" t="str">
        <f t="shared" si="10"/>
        <v>0656</v>
      </c>
      <c r="P172" s="75" t="str">
        <f t="shared" si="11"/>
        <v>1812</v>
      </c>
      <c r="Q172" s="77">
        <f t="shared" si="12"/>
        <v>1116</v>
      </c>
      <c r="R172" s="77">
        <f t="shared" si="13"/>
        <v>11</v>
      </c>
      <c r="S172" s="77" t="b">
        <f>IF(O172="","",IF(OR(VALUE(LEFT(O172,2))&gt;IF(RIGHT(J172,1)="M",7,19),AND(OR(LEFT(O172,2)={"07","19"}),VALUE(RIGHT(O172,2))&gt;15)),TRUE,FALSE))</f>
        <v>0</v>
      </c>
      <c r="T172" s="77" t="b">
        <f>IF(O172="","",IF(OR(VALUE(LEFT(O172,2))&gt;IF(RIGHT(J172,1)="M",7,19),AND(OR(LEFT(O172,2)={"07","19"}),VALUE(RIGHT(O172,2))&gt;5)),TRUE,FALSE))</f>
        <v>0</v>
      </c>
    </row>
    <row r="173" spans="1:28" ht="15" customHeight="1" x14ac:dyDescent="0.25">
      <c r="A173" s="75" t="s">
        <v>273</v>
      </c>
      <c r="B173" s="77" t="s">
        <v>274</v>
      </c>
      <c r="C173" s="230">
        <v>44231</v>
      </c>
      <c r="D173" s="75" t="s">
        <v>594</v>
      </c>
      <c r="E173" s="75" t="s">
        <v>723</v>
      </c>
      <c r="F173" s="75" t="s">
        <v>546</v>
      </c>
      <c r="G173" s="75">
        <v>2</v>
      </c>
      <c r="H173" s="75" t="s">
        <v>546</v>
      </c>
      <c r="I173" s="75" t="s">
        <v>546</v>
      </c>
      <c r="J173" s="75" t="s">
        <v>641</v>
      </c>
      <c r="K173" s="230">
        <v>42941</v>
      </c>
      <c r="L173" s="75">
        <f>COUNTIF($B$2:B173,B173)</f>
        <v>4</v>
      </c>
      <c r="M173" s="75">
        <f>COUNTIF($L$2:L173,4)</f>
        <v>7</v>
      </c>
      <c r="N173" s="76" t="str">
        <f t="shared" si="14"/>
        <v>Code 074</v>
      </c>
      <c r="O173" s="76" t="str">
        <f t="shared" si="10"/>
        <v>0657</v>
      </c>
      <c r="P173" s="75" t="str">
        <f t="shared" si="11"/>
        <v>1810</v>
      </c>
      <c r="Q173" s="77">
        <f t="shared" si="12"/>
        <v>1113</v>
      </c>
      <c r="R173" s="77">
        <f t="shared" si="13"/>
        <v>11</v>
      </c>
      <c r="S173" s="77" t="b">
        <f>IF(O173="","",IF(OR(VALUE(LEFT(O173,2))&gt;IF(RIGHT(J173,1)="M",7,19),AND(OR(LEFT(O173,2)={"07","19"}),VALUE(RIGHT(O173,2))&gt;15)),TRUE,FALSE))</f>
        <v>0</v>
      </c>
      <c r="T173" s="77" t="b">
        <f>IF(O173="","",IF(OR(VALUE(LEFT(O173,2))&gt;IF(RIGHT(J173,1)="M",7,19),AND(OR(LEFT(O173,2)={"07","19"}),VALUE(RIGHT(O173,2))&gt;5)),TRUE,FALSE))</f>
        <v>0</v>
      </c>
    </row>
    <row r="174" spans="1:28" s="78" customFormat="1" ht="15" customHeight="1" x14ac:dyDescent="0.25">
      <c r="A174" s="75" t="s">
        <v>273</v>
      </c>
      <c r="B174" s="77" t="s">
        <v>274</v>
      </c>
      <c r="C174" s="230">
        <v>44232</v>
      </c>
      <c r="D174" s="75" t="s">
        <v>587</v>
      </c>
      <c r="E174" s="75" t="s">
        <v>756</v>
      </c>
      <c r="F174" s="75" t="s">
        <v>546</v>
      </c>
      <c r="G174" s="75">
        <v>2</v>
      </c>
      <c r="H174" s="75" t="s">
        <v>546</v>
      </c>
      <c r="I174" s="75" t="s">
        <v>546</v>
      </c>
      <c r="J174" s="75" t="s">
        <v>641</v>
      </c>
      <c r="K174" s="230">
        <v>42941</v>
      </c>
      <c r="L174" s="75">
        <f>COUNTIF($B$2:B174,B174)</f>
        <v>5</v>
      </c>
      <c r="M174" s="75">
        <f>COUNTIF($L$2:L174,4)</f>
        <v>7</v>
      </c>
      <c r="N174" s="76" t="str">
        <f t="shared" si="14"/>
        <v>Code 075</v>
      </c>
      <c r="O174" s="76" t="str">
        <f t="shared" si="10"/>
        <v>0654</v>
      </c>
      <c r="P174" s="75" t="str">
        <f t="shared" si="11"/>
        <v>1804</v>
      </c>
      <c r="Q174" s="77">
        <f t="shared" si="12"/>
        <v>1110</v>
      </c>
      <c r="R174" s="77">
        <f t="shared" si="13"/>
        <v>11</v>
      </c>
      <c r="S174" s="77" t="b">
        <f>IF(O174="","",IF(OR(VALUE(LEFT(O174,2))&gt;IF(RIGHT(J174,1)="M",7,19),AND(OR(LEFT(O174,2)={"07","19"}),VALUE(RIGHT(O174,2))&gt;15)),TRUE,FALSE))</f>
        <v>0</v>
      </c>
      <c r="T174" s="77" t="b">
        <f>IF(O174="","",IF(OR(VALUE(LEFT(O174,2))&gt;IF(RIGHT(J174,1)="M",7,19),AND(OR(LEFT(O174,2)={"07","19"}),VALUE(RIGHT(O174,2))&gt;5)),TRUE,FALSE))</f>
        <v>0</v>
      </c>
      <c r="U174" s="77"/>
      <c r="V174" s="77"/>
      <c r="W174" s="77"/>
      <c r="X174" s="77"/>
      <c r="Y174" s="77"/>
      <c r="Z174" s="77"/>
      <c r="AA174" s="77"/>
      <c r="AB174" s="77"/>
    </row>
    <row r="175" spans="1:28" s="78" customFormat="1" ht="15" customHeight="1" x14ac:dyDescent="0.25">
      <c r="A175" s="75" t="s">
        <v>273</v>
      </c>
      <c r="B175" s="77" t="s">
        <v>274</v>
      </c>
      <c r="C175" s="230">
        <v>44233</v>
      </c>
      <c r="D175" s="75" t="s">
        <v>665</v>
      </c>
      <c r="E175" s="75" t="s">
        <v>679</v>
      </c>
      <c r="F175" s="75" t="s">
        <v>546</v>
      </c>
      <c r="G175" s="75">
        <v>2</v>
      </c>
      <c r="H175" s="75" t="s">
        <v>546</v>
      </c>
      <c r="I175" s="75" t="s">
        <v>546</v>
      </c>
      <c r="J175" s="75" t="s">
        <v>641</v>
      </c>
      <c r="K175" s="230">
        <v>42941</v>
      </c>
      <c r="L175" s="75">
        <f>COUNTIF($B$2:B175,B175)</f>
        <v>6</v>
      </c>
      <c r="M175" s="75">
        <f>COUNTIF($L$2:L175,4)</f>
        <v>7</v>
      </c>
      <c r="N175" s="76" t="str">
        <f t="shared" si="14"/>
        <v>Code 076</v>
      </c>
      <c r="O175" s="76" t="str">
        <f t="shared" si="10"/>
        <v>0704</v>
      </c>
      <c r="P175" s="75" t="str">
        <f t="shared" si="11"/>
        <v>1803</v>
      </c>
      <c r="Q175" s="77">
        <f t="shared" si="12"/>
        <v>1059</v>
      </c>
      <c r="R175" s="77">
        <f t="shared" si="13"/>
        <v>10</v>
      </c>
      <c r="S175" s="77" t="b">
        <f>IF(O175="","",IF(OR(VALUE(LEFT(O175,2))&gt;IF(RIGHT(J175,1)="M",7,19),AND(OR(LEFT(O175,2)={"07","19"}),VALUE(RIGHT(O175,2))&gt;15)),TRUE,FALSE))</f>
        <v>0</v>
      </c>
      <c r="T175" s="77" t="b">
        <f>IF(O175="","",IF(OR(VALUE(LEFT(O175,2))&gt;IF(RIGHT(J175,1)="M",7,19),AND(OR(LEFT(O175,2)={"07","19"}),VALUE(RIGHT(O175,2))&gt;5)),TRUE,FALSE))</f>
        <v>0</v>
      </c>
      <c r="U175" s="77"/>
      <c r="V175" s="77"/>
      <c r="W175" s="77"/>
      <c r="X175" s="77"/>
      <c r="Y175" s="77"/>
      <c r="Z175" s="77"/>
      <c r="AA175" s="77"/>
      <c r="AB175" s="77"/>
    </row>
    <row r="176" spans="1:28" ht="15" customHeight="1" x14ac:dyDescent="0.25">
      <c r="A176" s="75" t="s">
        <v>273</v>
      </c>
      <c r="B176" s="77" t="s">
        <v>274</v>
      </c>
      <c r="C176" s="230">
        <v>44234</v>
      </c>
      <c r="D176" s="75" t="s">
        <v>546</v>
      </c>
      <c r="E176" s="75" t="s">
        <v>549</v>
      </c>
      <c r="F176" s="75" t="s">
        <v>546</v>
      </c>
      <c r="G176" s="75">
        <v>0</v>
      </c>
      <c r="H176" s="75" t="s">
        <v>546</v>
      </c>
      <c r="I176" s="75" t="s">
        <v>546</v>
      </c>
      <c r="J176" s="75" t="s">
        <v>646</v>
      </c>
      <c r="K176" s="230">
        <v>42941</v>
      </c>
      <c r="L176" s="75">
        <f>COUNTIF($B$2:B176,B176)</f>
        <v>7</v>
      </c>
      <c r="M176" s="75">
        <f>COUNTIF($L$2:L176,4)</f>
        <v>7</v>
      </c>
      <c r="N176" s="76" t="str">
        <f t="shared" si="14"/>
        <v>Code 077</v>
      </c>
      <c r="O176" s="76" t="str">
        <f t="shared" si="10"/>
        <v/>
      </c>
      <c r="P176" s="75" t="str">
        <f t="shared" si="11"/>
        <v/>
      </c>
      <c r="Q176" s="77" t="str">
        <f t="shared" si="12"/>
        <v/>
      </c>
      <c r="R176" s="77" t="str">
        <f t="shared" si="13"/>
        <v/>
      </c>
      <c r="S176" s="77" t="str">
        <f>IF(O176="","",IF(OR(VALUE(LEFT(O176,2))&gt;IF(RIGHT(J176,1)="M",7,19),AND(OR(LEFT(O176,2)={"07","19"}),VALUE(RIGHT(O176,2))&gt;15)),TRUE,FALSE))</f>
        <v/>
      </c>
      <c r="T176" s="77" t="str">
        <f>IF(O176="","",IF(OR(VALUE(LEFT(O176,2))&gt;IF(RIGHT(J176,1)="M",7,19),AND(OR(LEFT(O176,2)={"07","19"}),VALUE(RIGHT(O176,2))&gt;5)),TRUE,FALSE))</f>
        <v/>
      </c>
    </row>
    <row r="177" spans="1:28" s="78" customFormat="1" ht="15" customHeight="1" x14ac:dyDescent="0.25">
      <c r="A177" s="75" t="s">
        <v>273</v>
      </c>
      <c r="B177" s="77" t="s">
        <v>274</v>
      </c>
      <c r="C177" s="230">
        <v>44235</v>
      </c>
      <c r="D177" s="75" t="s">
        <v>546</v>
      </c>
      <c r="E177" s="75" t="s">
        <v>549</v>
      </c>
      <c r="F177" s="75" t="s">
        <v>610</v>
      </c>
      <c r="G177" s="75">
        <v>0</v>
      </c>
      <c r="H177" s="75" t="s">
        <v>546</v>
      </c>
      <c r="I177" s="75" t="s">
        <v>546</v>
      </c>
      <c r="J177" s="75" t="s">
        <v>562</v>
      </c>
      <c r="K177" s="230">
        <v>42941</v>
      </c>
      <c r="L177" s="75">
        <f>COUNTIF($B$2:B177,B177)</f>
        <v>8</v>
      </c>
      <c r="M177" s="75">
        <f>COUNTIF($L$2:L177,4)</f>
        <v>7</v>
      </c>
      <c r="N177" s="76" t="str">
        <f t="shared" si="14"/>
        <v>Code 078</v>
      </c>
      <c r="O177" s="76" t="str">
        <f t="shared" si="10"/>
        <v/>
      </c>
      <c r="P177" s="75" t="str">
        <f t="shared" si="11"/>
        <v/>
      </c>
      <c r="Q177" s="77" t="str">
        <f t="shared" si="12"/>
        <v/>
      </c>
      <c r="R177" s="77" t="str">
        <f t="shared" si="13"/>
        <v/>
      </c>
      <c r="S177" s="77" t="str">
        <f>IF(O177="","",IF(OR(VALUE(LEFT(O177,2))&gt;IF(RIGHT(J177,1)="M",7,19),AND(OR(LEFT(O177,2)={"07","19"}),VALUE(RIGHT(O177,2))&gt;15)),TRUE,FALSE))</f>
        <v/>
      </c>
      <c r="T177" s="77" t="str">
        <f>IF(O177="","",IF(OR(VALUE(LEFT(O177,2))&gt;IF(RIGHT(J177,1)="M",7,19),AND(OR(LEFT(O177,2)={"07","19"}),VALUE(RIGHT(O177,2))&gt;5)),TRUE,FALSE))</f>
        <v/>
      </c>
      <c r="U177" s="77"/>
      <c r="V177" s="77"/>
      <c r="W177" s="77"/>
      <c r="X177" s="77"/>
      <c r="Y177" s="77"/>
      <c r="Z177" s="77"/>
      <c r="AA177" s="77"/>
      <c r="AB177" s="77"/>
    </row>
    <row r="178" spans="1:28" ht="15" customHeight="1" x14ac:dyDescent="0.25">
      <c r="A178" s="231" t="s">
        <v>273</v>
      </c>
      <c r="B178" s="78" t="s">
        <v>274</v>
      </c>
      <c r="C178" s="232">
        <v>44236</v>
      </c>
      <c r="D178" s="231" t="s">
        <v>592</v>
      </c>
      <c r="E178" s="231" t="s">
        <v>671</v>
      </c>
      <c r="F178" s="231" t="s">
        <v>546</v>
      </c>
      <c r="G178" s="231">
        <v>3</v>
      </c>
      <c r="H178" s="231" t="s">
        <v>546</v>
      </c>
      <c r="I178" s="231" t="s">
        <v>546</v>
      </c>
      <c r="J178" s="231" t="s">
        <v>562</v>
      </c>
      <c r="K178" s="232">
        <v>42941</v>
      </c>
      <c r="L178" s="75">
        <f>COUNTIF($B$2:B178,B178)</f>
        <v>9</v>
      </c>
      <c r="M178" s="75">
        <f>COUNTIF($L$2:L178,4)</f>
        <v>7</v>
      </c>
      <c r="N178" s="76" t="str">
        <f t="shared" si="14"/>
        <v>Code 079</v>
      </c>
      <c r="O178" s="76" t="str">
        <f t="shared" si="10"/>
        <v>0701</v>
      </c>
      <c r="P178" s="75" t="str">
        <f t="shared" si="11"/>
        <v>1904</v>
      </c>
      <c r="Q178" s="77">
        <f t="shared" si="12"/>
        <v>1203</v>
      </c>
      <c r="R178" s="77">
        <f t="shared" si="13"/>
        <v>12</v>
      </c>
      <c r="S178" s="77" t="b">
        <f>IF(O178="","",IF(OR(VALUE(LEFT(O178,2))&gt;IF(RIGHT(J178,1)="M",7,19),AND(OR(LEFT(O178,2)={"07","19"}),VALUE(RIGHT(O178,2))&gt;15)),TRUE,FALSE))</f>
        <v>0</v>
      </c>
      <c r="T178" s="77" t="b">
        <f>IF(O178="","",IF(OR(VALUE(LEFT(O178,2))&gt;IF(RIGHT(J178,1)="M",7,19),AND(OR(LEFT(O178,2)={"07","19"}),VALUE(RIGHT(O178,2))&gt;5)),TRUE,FALSE))</f>
        <v>0</v>
      </c>
      <c r="U178" s="78"/>
      <c r="V178" s="78"/>
      <c r="W178" s="78"/>
      <c r="X178" s="78"/>
      <c r="Y178" s="78"/>
      <c r="Z178" s="78"/>
      <c r="AA178" s="78"/>
      <c r="AB178" s="78"/>
    </row>
    <row r="179" spans="1:28" ht="15" customHeight="1" x14ac:dyDescent="0.25">
      <c r="A179" s="231" t="s">
        <v>273</v>
      </c>
      <c r="B179" s="78" t="s">
        <v>274</v>
      </c>
      <c r="C179" s="232">
        <v>44237</v>
      </c>
      <c r="D179" s="231" t="s">
        <v>592</v>
      </c>
      <c r="E179" s="231" t="s">
        <v>545</v>
      </c>
      <c r="F179" s="231" t="s">
        <v>546</v>
      </c>
      <c r="G179" s="231">
        <v>3</v>
      </c>
      <c r="H179" s="231" t="s">
        <v>546</v>
      </c>
      <c r="I179" s="231" t="s">
        <v>546</v>
      </c>
      <c r="J179" s="231" t="s">
        <v>562</v>
      </c>
      <c r="K179" s="232">
        <v>42941</v>
      </c>
      <c r="L179" s="75">
        <f>COUNTIF($B$2:B179,B179)</f>
        <v>10</v>
      </c>
      <c r="M179" s="75">
        <f>COUNTIF($L$2:L179,4)</f>
        <v>7</v>
      </c>
      <c r="N179" s="76" t="str">
        <f t="shared" si="14"/>
        <v>Code 0710</v>
      </c>
      <c r="O179" s="76" t="str">
        <f t="shared" si="10"/>
        <v>0701</v>
      </c>
      <c r="P179" s="75" t="str">
        <f t="shared" si="11"/>
        <v>1906</v>
      </c>
      <c r="Q179" s="77">
        <f t="shared" si="12"/>
        <v>1205</v>
      </c>
      <c r="R179" s="77">
        <f t="shared" si="13"/>
        <v>12</v>
      </c>
      <c r="S179" s="77" t="b">
        <f>IF(O179="","",IF(OR(VALUE(LEFT(O179,2))&gt;IF(RIGHT(J179,1)="M",7,19),AND(OR(LEFT(O179,2)={"07","19"}),VALUE(RIGHT(O179,2))&gt;15)),TRUE,FALSE))</f>
        <v>0</v>
      </c>
      <c r="T179" s="77" t="b">
        <f>IF(O179="","",IF(OR(VALUE(LEFT(O179,2))&gt;IF(RIGHT(J179,1)="M",7,19),AND(OR(LEFT(O179,2)={"07","19"}),VALUE(RIGHT(O179,2))&gt;5)),TRUE,FALSE))</f>
        <v>0</v>
      </c>
      <c r="U179" s="78"/>
      <c r="V179" s="78"/>
      <c r="W179" s="78"/>
      <c r="X179" s="78"/>
      <c r="Y179" s="78"/>
      <c r="Z179" s="78"/>
      <c r="AA179" s="78"/>
      <c r="AB179" s="78"/>
    </row>
    <row r="180" spans="1:28" ht="15" customHeight="1" x14ac:dyDescent="0.25">
      <c r="A180" s="231" t="s">
        <v>273</v>
      </c>
      <c r="B180" s="78" t="s">
        <v>274</v>
      </c>
      <c r="C180" s="232">
        <v>44238</v>
      </c>
      <c r="D180" s="231" t="s">
        <v>684</v>
      </c>
      <c r="E180" s="231" t="s">
        <v>671</v>
      </c>
      <c r="F180" s="231" t="s">
        <v>546</v>
      </c>
      <c r="G180" s="231">
        <v>3</v>
      </c>
      <c r="H180" s="231" t="s">
        <v>546</v>
      </c>
      <c r="I180" s="231" t="s">
        <v>546</v>
      </c>
      <c r="J180" s="231" t="s">
        <v>562</v>
      </c>
      <c r="K180" s="232">
        <v>42941</v>
      </c>
      <c r="L180" s="75">
        <f>COUNTIF($B$2:B180,B180)</f>
        <v>11</v>
      </c>
      <c r="M180" s="75">
        <f>COUNTIF($L$2:L180,4)</f>
        <v>7</v>
      </c>
      <c r="N180" s="76" t="str">
        <f t="shared" si="14"/>
        <v>Code 0711</v>
      </c>
      <c r="O180" s="76" t="str">
        <f t="shared" si="10"/>
        <v>0703</v>
      </c>
      <c r="P180" s="75" t="str">
        <f t="shared" si="11"/>
        <v>1904</v>
      </c>
      <c r="Q180" s="77">
        <f t="shared" si="12"/>
        <v>1201</v>
      </c>
      <c r="R180" s="77">
        <f t="shared" si="13"/>
        <v>12</v>
      </c>
      <c r="S180" s="77" t="b">
        <f>IF(O180="","",IF(OR(VALUE(LEFT(O180,2))&gt;IF(RIGHT(J180,1)="M",7,19),AND(OR(LEFT(O180,2)={"07","19"}),VALUE(RIGHT(O180,2))&gt;15)),TRUE,FALSE))</f>
        <v>0</v>
      </c>
      <c r="T180" s="77" t="b">
        <f>IF(O180="","",IF(OR(VALUE(LEFT(O180,2))&gt;IF(RIGHT(J180,1)="M",7,19),AND(OR(LEFT(O180,2)={"07","19"}),VALUE(RIGHT(O180,2))&gt;5)),TRUE,FALSE))</f>
        <v>0</v>
      </c>
      <c r="U180" s="78"/>
      <c r="V180" s="78"/>
      <c r="W180" s="78"/>
      <c r="X180" s="78"/>
      <c r="Y180" s="78"/>
      <c r="Z180" s="78"/>
      <c r="AA180" s="78"/>
      <c r="AB180" s="78"/>
    </row>
    <row r="181" spans="1:28" s="78" customFormat="1" ht="15" customHeight="1" x14ac:dyDescent="0.25">
      <c r="A181" s="75" t="s">
        <v>273</v>
      </c>
      <c r="B181" s="77" t="s">
        <v>274</v>
      </c>
      <c r="C181" s="230">
        <v>44239</v>
      </c>
      <c r="D181" s="75" t="s">
        <v>546</v>
      </c>
      <c r="E181" s="75" t="s">
        <v>549</v>
      </c>
      <c r="F181" s="75" t="s">
        <v>546</v>
      </c>
      <c r="G181" s="75">
        <v>0</v>
      </c>
      <c r="H181" s="75" t="s">
        <v>546</v>
      </c>
      <c r="I181" s="75" t="s">
        <v>546</v>
      </c>
      <c r="J181" s="75" t="s">
        <v>738</v>
      </c>
      <c r="K181" s="230">
        <v>42941</v>
      </c>
      <c r="L181" s="75">
        <f>COUNTIF($B$2:B181,B181)</f>
        <v>12</v>
      </c>
      <c r="M181" s="75">
        <f>COUNTIF($L$2:L181,4)</f>
        <v>7</v>
      </c>
      <c r="N181" s="76" t="str">
        <f t="shared" si="14"/>
        <v>Code 0712</v>
      </c>
      <c r="O181" s="76" t="str">
        <f t="shared" si="10"/>
        <v/>
      </c>
      <c r="P181" s="75" t="str">
        <f t="shared" si="11"/>
        <v/>
      </c>
      <c r="Q181" s="77" t="str">
        <f t="shared" si="12"/>
        <v/>
      </c>
      <c r="R181" s="77" t="str">
        <f t="shared" si="13"/>
        <v/>
      </c>
      <c r="S181" s="77" t="str">
        <f>IF(O181="","",IF(OR(VALUE(LEFT(O181,2))&gt;IF(RIGHT(J181,1)="M",7,19),AND(OR(LEFT(O181,2)={"07","19"}),VALUE(RIGHT(O181,2))&gt;15)),TRUE,FALSE))</f>
        <v/>
      </c>
      <c r="T181" s="77" t="str">
        <f>IF(O181="","",IF(OR(VALUE(LEFT(O181,2))&gt;IF(RIGHT(J181,1)="M",7,19),AND(OR(LEFT(O181,2)={"07","19"}),VALUE(RIGHT(O181,2))&gt;5)),TRUE,FALSE))</f>
        <v/>
      </c>
      <c r="U181" s="77"/>
      <c r="V181" s="77"/>
      <c r="W181" s="77"/>
      <c r="X181" s="77"/>
      <c r="Y181" s="77"/>
      <c r="Z181" s="77"/>
      <c r="AA181" s="77"/>
      <c r="AB181" s="77"/>
    </row>
    <row r="182" spans="1:28" ht="15" customHeight="1" x14ac:dyDescent="0.25">
      <c r="A182" s="75" t="s">
        <v>273</v>
      </c>
      <c r="B182" s="77" t="s">
        <v>274</v>
      </c>
      <c r="C182" s="230">
        <v>44240</v>
      </c>
      <c r="D182" s="75" t="s">
        <v>546</v>
      </c>
      <c r="E182" s="75" t="s">
        <v>549</v>
      </c>
      <c r="F182" s="75" t="s">
        <v>546</v>
      </c>
      <c r="G182" s="75">
        <v>0</v>
      </c>
      <c r="H182" s="75" t="s">
        <v>546</v>
      </c>
      <c r="I182" s="75" t="s">
        <v>546</v>
      </c>
      <c r="J182" s="75" t="s">
        <v>738</v>
      </c>
      <c r="K182" s="230">
        <v>42941</v>
      </c>
      <c r="L182" s="75">
        <f>COUNTIF($B$2:B182,B182)</f>
        <v>13</v>
      </c>
      <c r="M182" s="75">
        <f>COUNTIF($L$2:L182,4)</f>
        <v>7</v>
      </c>
      <c r="N182" s="76" t="str">
        <f t="shared" si="14"/>
        <v>Code 0713</v>
      </c>
      <c r="O182" s="76" t="str">
        <f t="shared" si="10"/>
        <v/>
      </c>
      <c r="P182" s="75" t="str">
        <f t="shared" si="11"/>
        <v/>
      </c>
      <c r="Q182" s="77" t="str">
        <f t="shared" si="12"/>
        <v/>
      </c>
      <c r="R182" s="77" t="str">
        <f t="shared" si="13"/>
        <v/>
      </c>
      <c r="S182" s="77" t="str">
        <f>IF(O182="","",IF(OR(VALUE(LEFT(O182,2))&gt;IF(RIGHT(J182,1)="M",7,19),AND(OR(LEFT(O182,2)={"07","19"}),VALUE(RIGHT(O182,2))&gt;15)),TRUE,FALSE))</f>
        <v/>
      </c>
      <c r="T182" s="77" t="str">
        <f>IF(O182="","",IF(OR(VALUE(LEFT(O182,2))&gt;IF(RIGHT(J182,1)="M",7,19),AND(OR(LEFT(O182,2)={"07","19"}),VALUE(RIGHT(O182,2))&gt;5)),TRUE,FALSE))</f>
        <v/>
      </c>
    </row>
    <row r="183" spans="1:28" ht="15" customHeight="1" x14ac:dyDescent="0.25">
      <c r="A183" s="75" t="s">
        <v>273</v>
      </c>
      <c r="B183" s="77" t="s">
        <v>274</v>
      </c>
      <c r="C183" s="230">
        <v>44241</v>
      </c>
      <c r="D183" s="75" t="s">
        <v>546</v>
      </c>
      <c r="E183" s="75" t="s">
        <v>549</v>
      </c>
      <c r="F183" s="75" t="s">
        <v>546</v>
      </c>
      <c r="G183" s="75">
        <v>0</v>
      </c>
      <c r="H183" s="75" t="s">
        <v>546</v>
      </c>
      <c r="I183" s="75" t="s">
        <v>546</v>
      </c>
      <c r="J183" s="75" t="s">
        <v>576</v>
      </c>
      <c r="K183" s="230">
        <v>42941</v>
      </c>
      <c r="L183" s="75">
        <f>COUNTIF($B$2:B183,B183)</f>
        <v>14</v>
      </c>
      <c r="M183" s="75">
        <f>COUNTIF($L$2:L183,4)</f>
        <v>7</v>
      </c>
      <c r="N183" s="76" t="str">
        <f t="shared" si="14"/>
        <v>Code 0714</v>
      </c>
      <c r="O183" s="76" t="str">
        <f t="shared" si="10"/>
        <v/>
      </c>
      <c r="P183" s="75" t="str">
        <f t="shared" si="11"/>
        <v/>
      </c>
      <c r="Q183" s="77" t="str">
        <f t="shared" si="12"/>
        <v/>
      </c>
      <c r="R183" s="77" t="str">
        <f t="shared" si="13"/>
        <v/>
      </c>
      <c r="S183" s="77" t="str">
        <f>IF(O183="","",IF(OR(VALUE(LEFT(O183,2))&gt;IF(RIGHT(J183,1)="M",7,19),AND(OR(LEFT(O183,2)={"07","19"}),VALUE(RIGHT(O183,2))&gt;15)),TRUE,FALSE))</f>
        <v/>
      </c>
      <c r="T183" s="77" t="str">
        <f>IF(O183="","",IF(OR(VALUE(LEFT(O183,2))&gt;IF(RIGHT(J183,1)="M",7,19),AND(OR(LEFT(O183,2)={"07","19"}),VALUE(RIGHT(O183,2))&gt;5)),TRUE,FALSE))</f>
        <v/>
      </c>
    </row>
    <row r="184" spans="1:28" ht="15" customHeight="1" x14ac:dyDescent="0.25">
      <c r="A184" s="231" t="s">
        <v>273</v>
      </c>
      <c r="B184" s="78" t="s">
        <v>274</v>
      </c>
      <c r="C184" s="232">
        <v>44242</v>
      </c>
      <c r="D184" s="231" t="s">
        <v>604</v>
      </c>
      <c r="E184" s="231" t="s">
        <v>696</v>
      </c>
      <c r="F184" s="231" t="s">
        <v>546</v>
      </c>
      <c r="G184" s="231">
        <v>3</v>
      </c>
      <c r="H184" s="231" t="s">
        <v>546</v>
      </c>
      <c r="I184" s="231" t="s">
        <v>546</v>
      </c>
      <c r="J184" s="231" t="s">
        <v>566</v>
      </c>
      <c r="K184" s="232">
        <v>42941</v>
      </c>
      <c r="L184" s="75">
        <f>COUNTIF($B$2:B184,B184)</f>
        <v>15</v>
      </c>
      <c r="M184" s="75">
        <f>COUNTIF($L$2:L184,4)</f>
        <v>7</v>
      </c>
      <c r="N184" s="76" t="str">
        <f t="shared" si="14"/>
        <v>Code 0715</v>
      </c>
      <c r="O184" s="76" t="str">
        <f t="shared" si="10"/>
        <v>1853</v>
      </c>
      <c r="P184" s="75" t="str">
        <f t="shared" si="11"/>
        <v>0703</v>
      </c>
      <c r="Q184" s="77">
        <f t="shared" si="12"/>
        <v>1210</v>
      </c>
      <c r="R184" s="77">
        <f t="shared" si="13"/>
        <v>12</v>
      </c>
      <c r="S184" s="77" t="b">
        <f>IF(O184="","",IF(OR(VALUE(LEFT(O184,2))&gt;IF(RIGHT(J184,1)="M",7,19),AND(OR(LEFT(O184,2)={"07","19"}),VALUE(RIGHT(O184,2))&gt;15)),TRUE,FALSE))</f>
        <v>0</v>
      </c>
      <c r="T184" s="77" t="b">
        <f>IF(O184="","",IF(OR(VALUE(LEFT(O184,2))&gt;IF(RIGHT(J184,1)="M",7,19),AND(OR(LEFT(O184,2)={"07","19"}),VALUE(RIGHT(O184,2))&gt;5)),TRUE,FALSE))</f>
        <v>0</v>
      </c>
      <c r="U184" s="78"/>
      <c r="V184" s="78"/>
      <c r="W184" s="78"/>
      <c r="X184" s="78"/>
      <c r="Y184" s="78"/>
      <c r="Z184" s="78"/>
      <c r="AA184" s="78"/>
      <c r="AB184" s="78"/>
    </row>
    <row r="185" spans="1:28" ht="15" customHeight="1" x14ac:dyDescent="0.25">
      <c r="A185" s="75" t="s">
        <v>273</v>
      </c>
      <c r="B185" s="77" t="s">
        <v>274</v>
      </c>
      <c r="C185" s="230">
        <v>44243</v>
      </c>
      <c r="D185" s="75" t="s">
        <v>598</v>
      </c>
      <c r="E185" s="75" t="s">
        <v>696</v>
      </c>
      <c r="F185" s="75" t="s">
        <v>546</v>
      </c>
      <c r="G185" s="75">
        <v>3</v>
      </c>
      <c r="H185" s="75" t="s">
        <v>546</v>
      </c>
      <c r="I185" s="75" t="s">
        <v>546</v>
      </c>
      <c r="J185" s="75" t="s">
        <v>566</v>
      </c>
      <c r="K185" s="230">
        <v>42941</v>
      </c>
      <c r="L185" s="75">
        <f>COUNTIF($B$2:B185,B185)</f>
        <v>16</v>
      </c>
      <c r="M185" s="75">
        <f>COUNTIF($L$2:L185,4)</f>
        <v>7</v>
      </c>
      <c r="N185" s="76" t="str">
        <f t="shared" si="14"/>
        <v>Code 0716</v>
      </c>
      <c r="O185" s="76" t="str">
        <f t="shared" si="10"/>
        <v>1857</v>
      </c>
      <c r="P185" s="75" t="str">
        <f t="shared" si="11"/>
        <v>0703</v>
      </c>
      <c r="Q185" s="77">
        <f t="shared" si="12"/>
        <v>1206</v>
      </c>
      <c r="R185" s="77">
        <f t="shared" si="13"/>
        <v>12</v>
      </c>
      <c r="S185" s="77" t="b">
        <f>IF(O185="","",IF(OR(VALUE(LEFT(O185,2))&gt;IF(RIGHT(J185,1)="M",7,19),AND(OR(LEFT(O185,2)={"07","19"}),VALUE(RIGHT(O185,2))&gt;15)),TRUE,FALSE))</f>
        <v>0</v>
      </c>
      <c r="T185" s="77" t="b">
        <f>IF(O185="","",IF(OR(VALUE(LEFT(O185,2))&gt;IF(RIGHT(J185,1)="M",7,19),AND(OR(LEFT(O185,2)={"07","19"}),VALUE(RIGHT(O185,2))&gt;5)),TRUE,FALSE))</f>
        <v>0</v>
      </c>
    </row>
    <row r="186" spans="1:28" ht="15" customHeight="1" x14ac:dyDescent="0.25">
      <c r="A186" s="75" t="s">
        <v>273</v>
      </c>
      <c r="B186" s="77" t="s">
        <v>274</v>
      </c>
      <c r="C186" s="230">
        <v>44244</v>
      </c>
      <c r="D186" s="75" t="s">
        <v>606</v>
      </c>
      <c r="E186" s="75" t="s">
        <v>696</v>
      </c>
      <c r="F186" s="75" t="s">
        <v>546</v>
      </c>
      <c r="G186" s="75">
        <v>3</v>
      </c>
      <c r="H186" s="75" t="s">
        <v>546</v>
      </c>
      <c r="I186" s="75" t="s">
        <v>546</v>
      </c>
      <c r="J186" s="75" t="s">
        <v>566</v>
      </c>
      <c r="K186" s="230">
        <v>42941</v>
      </c>
      <c r="L186" s="75">
        <f>COUNTIF($B$2:B186,B186)</f>
        <v>17</v>
      </c>
      <c r="M186" s="75">
        <f>COUNTIF($L$2:L186,4)</f>
        <v>7</v>
      </c>
      <c r="N186" s="76" t="str">
        <f t="shared" si="14"/>
        <v>Code 0717</v>
      </c>
      <c r="O186" s="76" t="str">
        <f t="shared" si="10"/>
        <v>1901</v>
      </c>
      <c r="P186" s="75" t="str">
        <f t="shared" si="11"/>
        <v>0703</v>
      </c>
      <c r="Q186" s="77">
        <f t="shared" si="12"/>
        <v>1202</v>
      </c>
      <c r="R186" s="77">
        <f t="shared" si="13"/>
        <v>12</v>
      </c>
      <c r="S186" s="77" t="b">
        <f>IF(O186="","",IF(OR(VALUE(LEFT(O186,2))&gt;IF(RIGHT(J186,1)="M",7,19),AND(OR(LEFT(O186,2)={"07","19"}),VALUE(RIGHT(O186,2))&gt;15)),TRUE,FALSE))</f>
        <v>0</v>
      </c>
      <c r="T186" s="77" t="b">
        <f>IF(O186="","",IF(OR(VALUE(LEFT(O186,2))&gt;IF(RIGHT(J186,1)="M",7,19),AND(OR(LEFT(O186,2)={"07","19"}),VALUE(RIGHT(O186,2))&gt;5)),TRUE,FALSE))</f>
        <v>0</v>
      </c>
    </row>
    <row r="187" spans="1:28" ht="15" customHeight="1" x14ac:dyDescent="0.25">
      <c r="A187" s="75" t="s">
        <v>273</v>
      </c>
      <c r="B187" s="77" t="s">
        <v>274</v>
      </c>
      <c r="C187" s="230">
        <v>44245</v>
      </c>
      <c r="D187" s="75" t="s">
        <v>546</v>
      </c>
      <c r="E187" s="75" t="s">
        <v>549</v>
      </c>
      <c r="F187" s="75" t="s">
        <v>610</v>
      </c>
      <c r="G187" s="75">
        <v>0</v>
      </c>
      <c r="H187" s="75" t="s">
        <v>546</v>
      </c>
      <c r="I187" s="75" t="s">
        <v>546</v>
      </c>
      <c r="J187" s="75" t="s">
        <v>566</v>
      </c>
      <c r="K187" s="230">
        <v>42941</v>
      </c>
      <c r="L187" s="75">
        <f>COUNTIF($B$2:B187,B187)</f>
        <v>18</v>
      </c>
      <c r="M187" s="75">
        <f>COUNTIF($L$2:L187,4)</f>
        <v>7</v>
      </c>
      <c r="N187" s="76" t="str">
        <f t="shared" si="14"/>
        <v>Code 0718</v>
      </c>
      <c r="O187" s="76" t="str">
        <f t="shared" si="10"/>
        <v/>
      </c>
      <c r="P187" s="75" t="str">
        <f t="shared" si="11"/>
        <v/>
      </c>
      <c r="Q187" s="77" t="str">
        <f t="shared" si="12"/>
        <v/>
      </c>
      <c r="R187" s="77" t="str">
        <f t="shared" si="13"/>
        <v/>
      </c>
      <c r="S187" s="77" t="str">
        <f>IF(O187="","",IF(OR(VALUE(LEFT(O187,2))&gt;IF(RIGHT(J187,1)="M",7,19),AND(OR(LEFT(O187,2)={"07","19"}),VALUE(RIGHT(O187,2))&gt;15)),TRUE,FALSE))</f>
        <v/>
      </c>
      <c r="T187" s="77" t="str">
        <f>IF(O187="","",IF(OR(VALUE(LEFT(O187,2))&gt;IF(RIGHT(J187,1)="M",7,19),AND(OR(LEFT(O187,2)={"07","19"}),VALUE(RIGHT(O187,2))&gt;5)),TRUE,FALSE))</f>
        <v/>
      </c>
    </row>
    <row r="188" spans="1:28" ht="15" customHeight="1" x14ac:dyDescent="0.25">
      <c r="A188" s="231" t="s">
        <v>273</v>
      </c>
      <c r="B188" s="78" t="s">
        <v>274</v>
      </c>
      <c r="C188" s="232">
        <v>44246</v>
      </c>
      <c r="D188" s="231" t="s">
        <v>558</v>
      </c>
      <c r="E188" s="231" t="s">
        <v>569</v>
      </c>
      <c r="F188" s="231" t="s">
        <v>546</v>
      </c>
      <c r="G188" s="231">
        <v>3</v>
      </c>
      <c r="H188" s="231" t="s">
        <v>546</v>
      </c>
      <c r="I188" s="231" t="s">
        <v>546</v>
      </c>
      <c r="J188" s="231" t="s">
        <v>566</v>
      </c>
      <c r="K188" s="232">
        <v>42941</v>
      </c>
      <c r="L188" s="75">
        <f>COUNTIF($B$2:B188,B188)</f>
        <v>19</v>
      </c>
      <c r="M188" s="75">
        <f>COUNTIF($L$2:L188,4)</f>
        <v>7</v>
      </c>
      <c r="N188" s="76" t="str">
        <f t="shared" si="14"/>
        <v>Code 0719</v>
      </c>
      <c r="O188" s="76" t="str">
        <f t="shared" si="10"/>
        <v>1908</v>
      </c>
      <c r="P188" s="75" t="str">
        <f t="shared" si="11"/>
        <v>0704</v>
      </c>
      <c r="Q188" s="77">
        <f t="shared" si="12"/>
        <v>1156</v>
      </c>
      <c r="R188" s="77">
        <f t="shared" si="13"/>
        <v>11</v>
      </c>
      <c r="S188" s="77" t="b">
        <f>IF(O188="","",IF(OR(VALUE(LEFT(O188,2))&gt;IF(RIGHT(J188,1)="M",7,19),AND(OR(LEFT(O188,2)={"07","19"}),VALUE(RIGHT(O188,2))&gt;15)),TRUE,FALSE))</f>
        <v>0</v>
      </c>
      <c r="T188" s="77" t="b">
        <f>IF(O188="","",IF(OR(VALUE(LEFT(O188,2))&gt;IF(RIGHT(J188,1)="M",7,19),AND(OR(LEFT(O188,2)={"07","19"}),VALUE(RIGHT(O188,2))&gt;5)),TRUE,FALSE))</f>
        <v>1</v>
      </c>
    </row>
    <row r="189" spans="1:28" s="78" customFormat="1" ht="15" customHeight="1" x14ac:dyDescent="0.25">
      <c r="A189" s="75" t="s">
        <v>273</v>
      </c>
      <c r="B189" s="77" t="s">
        <v>274</v>
      </c>
      <c r="C189" s="230">
        <v>44247</v>
      </c>
      <c r="D189" s="75" t="s">
        <v>671</v>
      </c>
      <c r="E189" s="75" t="s">
        <v>659</v>
      </c>
      <c r="F189" s="75" t="s">
        <v>546</v>
      </c>
      <c r="G189" s="75">
        <v>3</v>
      </c>
      <c r="H189" s="75" t="s">
        <v>546</v>
      </c>
      <c r="I189" s="75" t="s">
        <v>546</v>
      </c>
      <c r="J189" s="75" t="s">
        <v>566</v>
      </c>
      <c r="K189" s="230">
        <v>42941</v>
      </c>
      <c r="L189" s="75">
        <f>COUNTIF($B$2:B189,B189)</f>
        <v>20</v>
      </c>
      <c r="M189" s="75">
        <f>COUNTIF($L$2:L189,4)</f>
        <v>7</v>
      </c>
      <c r="N189" s="76" t="str">
        <f t="shared" si="14"/>
        <v>Code 0720</v>
      </c>
      <c r="O189" s="76" t="str">
        <f t="shared" si="10"/>
        <v>1904</v>
      </c>
      <c r="P189" s="75" t="str">
        <f t="shared" si="11"/>
        <v>0701</v>
      </c>
      <c r="Q189" s="77">
        <f t="shared" si="12"/>
        <v>1157</v>
      </c>
      <c r="R189" s="77">
        <f t="shared" si="13"/>
        <v>11</v>
      </c>
      <c r="S189" s="77" t="b">
        <f>IF(O189="","",IF(OR(VALUE(LEFT(O189,2))&gt;IF(RIGHT(J189,1)="M",7,19),AND(OR(LEFT(O189,2)={"07","19"}),VALUE(RIGHT(O189,2))&gt;15)),TRUE,FALSE))</f>
        <v>0</v>
      </c>
      <c r="T189" s="77" t="b">
        <f>IF(O189="","",IF(OR(VALUE(LEFT(O189,2))&gt;IF(RIGHT(J189,1)="M",7,19),AND(OR(LEFT(O189,2)={"07","19"}),VALUE(RIGHT(O189,2))&gt;5)),TRUE,FALSE))</f>
        <v>0</v>
      </c>
      <c r="U189" s="77"/>
      <c r="V189" s="77"/>
      <c r="W189" s="77"/>
      <c r="X189" s="77"/>
      <c r="Y189" s="77"/>
      <c r="Z189" s="77"/>
      <c r="AA189" s="77"/>
      <c r="AB189" s="77"/>
    </row>
    <row r="190" spans="1:28" s="78" customFormat="1" ht="15" customHeight="1" x14ac:dyDescent="0.25">
      <c r="A190" s="75" t="s">
        <v>273</v>
      </c>
      <c r="B190" s="77" t="s">
        <v>274</v>
      </c>
      <c r="C190" s="230">
        <v>44248</v>
      </c>
      <c r="D190" s="75" t="s">
        <v>546</v>
      </c>
      <c r="E190" s="75" t="s">
        <v>549</v>
      </c>
      <c r="F190" s="75" t="s">
        <v>546</v>
      </c>
      <c r="G190" s="75">
        <v>0</v>
      </c>
      <c r="H190" s="75" t="s">
        <v>546</v>
      </c>
      <c r="I190" s="75" t="s">
        <v>546</v>
      </c>
      <c r="J190" s="75" t="s">
        <v>576</v>
      </c>
      <c r="K190" s="230">
        <v>42941</v>
      </c>
      <c r="L190" s="75">
        <f>COUNTIF($B$2:B190,B190)</f>
        <v>21</v>
      </c>
      <c r="M190" s="75">
        <f>COUNTIF($L$2:L190,4)</f>
        <v>7</v>
      </c>
      <c r="N190" s="76" t="str">
        <f t="shared" si="14"/>
        <v>Code 0721</v>
      </c>
      <c r="O190" s="76" t="str">
        <f t="shared" si="10"/>
        <v/>
      </c>
      <c r="P190" s="75" t="str">
        <f t="shared" si="11"/>
        <v/>
      </c>
      <c r="Q190" s="77" t="str">
        <f t="shared" si="12"/>
        <v/>
      </c>
      <c r="R190" s="77" t="str">
        <f t="shared" si="13"/>
        <v/>
      </c>
      <c r="S190" s="77" t="str">
        <f>IF(O190="","",IF(OR(VALUE(LEFT(O190,2))&gt;IF(RIGHT(J190,1)="M",7,19),AND(OR(LEFT(O190,2)={"07","19"}),VALUE(RIGHT(O190,2))&gt;15)),TRUE,FALSE))</f>
        <v/>
      </c>
      <c r="T190" s="77" t="str">
        <f>IF(O190="","",IF(OR(VALUE(LEFT(O190,2))&gt;IF(RIGHT(J190,1)="M",7,19),AND(OR(LEFT(O190,2)={"07","19"}),VALUE(RIGHT(O190,2))&gt;5)),TRUE,FALSE))</f>
        <v/>
      </c>
      <c r="U190" s="77"/>
      <c r="V190" s="77"/>
      <c r="W190" s="77"/>
      <c r="X190" s="77"/>
      <c r="Y190" s="77"/>
      <c r="Z190" s="77"/>
      <c r="AA190" s="77"/>
      <c r="AB190" s="77"/>
    </row>
    <row r="191" spans="1:28" s="78" customFormat="1" ht="15" customHeight="1" x14ac:dyDescent="0.25">
      <c r="A191" s="75" t="s">
        <v>273</v>
      </c>
      <c r="B191" s="77" t="s">
        <v>274</v>
      </c>
      <c r="C191" s="230">
        <v>44249</v>
      </c>
      <c r="D191" s="75" t="s">
        <v>548</v>
      </c>
      <c r="E191" s="75" t="s">
        <v>565</v>
      </c>
      <c r="F191" s="75" t="s">
        <v>546</v>
      </c>
      <c r="G191" s="75">
        <v>3</v>
      </c>
      <c r="H191" s="75" t="s">
        <v>546</v>
      </c>
      <c r="I191" s="75" t="s">
        <v>546</v>
      </c>
      <c r="J191" s="75" t="s">
        <v>566</v>
      </c>
      <c r="K191" s="230">
        <v>42941</v>
      </c>
      <c r="L191" s="75">
        <f>COUNTIF($B$2:B191,B191)</f>
        <v>22</v>
      </c>
      <c r="M191" s="75">
        <f>COUNTIF($L$2:L191,4)</f>
        <v>7</v>
      </c>
      <c r="N191" s="76" t="str">
        <f t="shared" si="14"/>
        <v>Code 0722</v>
      </c>
      <c r="O191" s="76" t="str">
        <f t="shared" si="10"/>
        <v>1905</v>
      </c>
      <c r="P191" s="75" t="str">
        <f t="shared" si="11"/>
        <v>0707</v>
      </c>
      <c r="Q191" s="77">
        <f t="shared" si="12"/>
        <v>1202</v>
      </c>
      <c r="R191" s="77">
        <f t="shared" si="13"/>
        <v>12</v>
      </c>
      <c r="S191" s="77" t="b">
        <f>IF(O191="","",IF(OR(VALUE(LEFT(O191,2))&gt;IF(RIGHT(J191,1)="M",7,19),AND(OR(LEFT(O191,2)={"07","19"}),VALUE(RIGHT(O191,2))&gt;15)),TRUE,FALSE))</f>
        <v>0</v>
      </c>
      <c r="T191" s="77" t="b">
        <f>IF(O191="","",IF(OR(VALUE(LEFT(O191,2))&gt;IF(RIGHT(J191,1)="M",7,19),AND(OR(LEFT(O191,2)={"07","19"}),VALUE(RIGHT(O191,2))&gt;5)),TRUE,FALSE))</f>
        <v>0</v>
      </c>
      <c r="U191" s="77"/>
      <c r="V191" s="77"/>
      <c r="W191" s="77"/>
      <c r="X191" s="77"/>
      <c r="Y191" s="77"/>
      <c r="Z191" s="77"/>
      <c r="AA191" s="77"/>
      <c r="AB191" s="77"/>
    </row>
    <row r="192" spans="1:28" s="78" customFormat="1" ht="15" customHeight="1" x14ac:dyDescent="0.25">
      <c r="A192" s="75" t="s">
        <v>273</v>
      </c>
      <c r="B192" s="77" t="s">
        <v>274</v>
      </c>
      <c r="C192" s="230">
        <v>44250</v>
      </c>
      <c r="D192" s="75" t="s">
        <v>671</v>
      </c>
      <c r="E192" s="75" t="s">
        <v>695</v>
      </c>
      <c r="F192" s="75" t="s">
        <v>546</v>
      </c>
      <c r="G192" s="75">
        <v>3</v>
      </c>
      <c r="H192" s="75" t="s">
        <v>546</v>
      </c>
      <c r="I192" s="75" t="s">
        <v>546</v>
      </c>
      <c r="J192" s="75" t="s">
        <v>566</v>
      </c>
      <c r="K192" s="230">
        <v>42941</v>
      </c>
      <c r="L192" s="75">
        <f>COUNTIF($B$2:B192,B192)</f>
        <v>23</v>
      </c>
      <c r="M192" s="75">
        <f>COUNTIF($L$2:L192,4)</f>
        <v>7</v>
      </c>
      <c r="N192" s="76" t="str">
        <f t="shared" si="14"/>
        <v>Code 0723</v>
      </c>
      <c r="O192" s="76" t="str">
        <f t="shared" si="10"/>
        <v>1904</v>
      </c>
      <c r="P192" s="75" t="str">
        <f t="shared" si="11"/>
        <v>0702</v>
      </c>
      <c r="Q192" s="77">
        <f t="shared" si="12"/>
        <v>1158</v>
      </c>
      <c r="R192" s="77">
        <f t="shared" si="13"/>
        <v>11</v>
      </c>
      <c r="S192" s="77" t="b">
        <f>IF(O192="","",IF(OR(VALUE(LEFT(O192,2))&gt;IF(RIGHT(J192,1)="M",7,19),AND(OR(LEFT(O192,2)={"07","19"}),VALUE(RIGHT(O192,2))&gt;15)),TRUE,FALSE))</f>
        <v>0</v>
      </c>
      <c r="T192" s="77" t="b">
        <f>IF(O192="","",IF(OR(VALUE(LEFT(O192,2))&gt;IF(RIGHT(J192,1)="M",7,19),AND(OR(LEFT(O192,2)={"07","19"}),VALUE(RIGHT(O192,2))&gt;5)),TRUE,FALSE))</f>
        <v>0</v>
      </c>
      <c r="U192" s="77"/>
      <c r="V192" s="77"/>
      <c r="W192" s="77"/>
      <c r="X192" s="77"/>
      <c r="Y192" s="77"/>
      <c r="Z192" s="77"/>
      <c r="AA192" s="77"/>
      <c r="AB192" s="77"/>
    </row>
    <row r="193" spans="1:28" ht="15" customHeight="1" x14ac:dyDescent="0.25">
      <c r="A193" s="75" t="s">
        <v>273</v>
      </c>
      <c r="B193" s="77" t="s">
        <v>274</v>
      </c>
      <c r="C193" s="230">
        <v>44251</v>
      </c>
      <c r="D193" s="75" t="s">
        <v>657</v>
      </c>
      <c r="E193" s="75" t="s">
        <v>696</v>
      </c>
      <c r="F193" s="75" t="s">
        <v>546</v>
      </c>
      <c r="G193" s="75">
        <v>3</v>
      </c>
      <c r="H193" s="75" t="s">
        <v>546</v>
      </c>
      <c r="I193" s="75" t="s">
        <v>546</v>
      </c>
      <c r="J193" s="75" t="s">
        <v>566</v>
      </c>
      <c r="K193" s="230">
        <v>42941</v>
      </c>
      <c r="L193" s="75">
        <f>COUNTIF($B$2:B193,B193)</f>
        <v>24</v>
      </c>
      <c r="M193" s="75">
        <f>COUNTIF($L$2:L193,4)</f>
        <v>7</v>
      </c>
      <c r="N193" s="76" t="str">
        <f t="shared" si="14"/>
        <v>Code 0724</v>
      </c>
      <c r="O193" s="76" t="str">
        <f t="shared" si="10"/>
        <v>1859</v>
      </c>
      <c r="P193" s="75" t="str">
        <f t="shared" si="11"/>
        <v>0703</v>
      </c>
      <c r="Q193" s="77">
        <f t="shared" si="12"/>
        <v>1204</v>
      </c>
      <c r="R193" s="77">
        <f t="shared" si="13"/>
        <v>12</v>
      </c>
      <c r="S193" s="77" t="b">
        <f>IF(O193="","",IF(OR(VALUE(LEFT(O193,2))&gt;IF(RIGHT(J193,1)="M",7,19),AND(OR(LEFT(O193,2)={"07","19"}),VALUE(RIGHT(O193,2))&gt;15)),TRUE,FALSE))</f>
        <v>0</v>
      </c>
      <c r="T193" s="77" t="b">
        <f>IF(O193="","",IF(OR(VALUE(LEFT(O193,2))&gt;IF(RIGHT(J193,1)="M",7,19),AND(OR(LEFT(O193,2)={"07","19"}),VALUE(RIGHT(O193,2))&gt;5)),TRUE,FALSE))</f>
        <v>0</v>
      </c>
    </row>
    <row r="194" spans="1:28" ht="15" customHeight="1" x14ac:dyDescent="0.25">
      <c r="A194" s="75" t="s">
        <v>273</v>
      </c>
      <c r="B194" s="77" t="s">
        <v>274</v>
      </c>
      <c r="C194" s="230">
        <v>44252</v>
      </c>
      <c r="D194" s="75" t="s">
        <v>671</v>
      </c>
      <c r="E194" s="75" t="s">
        <v>663</v>
      </c>
      <c r="F194" s="75" t="s">
        <v>546</v>
      </c>
      <c r="G194" s="75">
        <v>3</v>
      </c>
      <c r="H194" s="75" t="s">
        <v>546</v>
      </c>
      <c r="I194" s="75" t="s">
        <v>546</v>
      </c>
      <c r="J194" s="75" t="s">
        <v>566</v>
      </c>
      <c r="K194" s="230">
        <v>42941</v>
      </c>
      <c r="L194" s="75">
        <f>COUNTIF($B$2:B194,B194)</f>
        <v>25</v>
      </c>
      <c r="M194" s="75">
        <f>COUNTIF($L$2:L194,4)</f>
        <v>7</v>
      </c>
      <c r="N194" s="76" t="str">
        <f t="shared" si="14"/>
        <v>Code 0725</v>
      </c>
      <c r="O194" s="76" t="str">
        <f t="shared" ref="O194:O257" si="15">TRIM(SUBSTITUTE(SUBSTITUTE(D194,"+",""),"_",""))</f>
        <v>1904</v>
      </c>
      <c r="P194" s="75" t="str">
        <f t="shared" ref="P194:P257" si="16">TRIM(SUBSTITUTE(SUBSTITUTE(E194,"+",""),"_",""))</f>
        <v>0700</v>
      </c>
      <c r="Q194" s="77">
        <f t="shared" ref="Q194:Q257" si="17">IFERROR(IF(RIGHT(P194,2)&lt;RIGHT(O194,2),IF(P194&lt;O194,P194+2360-O194,P194-40-O194),IF(P194&lt;O194,P194+2400-O194,P194-O194)),"")</f>
        <v>1156</v>
      </c>
      <c r="R194" s="77">
        <f t="shared" ref="R194:R257" si="18">IFERROR(ROUNDDOWN(Q194/100,0),"")</f>
        <v>11</v>
      </c>
      <c r="S194" s="77" t="b">
        <f>IF(O194="","",IF(OR(VALUE(LEFT(O194,2))&gt;IF(RIGHT(J194,1)="M",7,19),AND(OR(LEFT(O194,2)={"07","19"}),VALUE(RIGHT(O194,2))&gt;15)),TRUE,FALSE))</f>
        <v>0</v>
      </c>
      <c r="T194" s="77" t="b">
        <f>IF(O194="","",IF(OR(VALUE(LEFT(O194,2))&gt;IF(RIGHT(J194,1)="M",7,19),AND(OR(LEFT(O194,2)={"07","19"}),VALUE(RIGHT(O194,2))&gt;5)),TRUE,FALSE))</f>
        <v>0</v>
      </c>
    </row>
    <row r="195" spans="1:28" ht="15" customHeight="1" x14ac:dyDescent="0.25">
      <c r="A195" s="75" t="s">
        <v>273</v>
      </c>
      <c r="B195" s="77" t="s">
        <v>274</v>
      </c>
      <c r="C195" s="230">
        <v>44253</v>
      </c>
      <c r="D195" s="75" t="s">
        <v>609</v>
      </c>
      <c r="E195" s="75" t="s">
        <v>659</v>
      </c>
      <c r="F195" s="75" t="s">
        <v>546</v>
      </c>
      <c r="G195" s="75">
        <v>3</v>
      </c>
      <c r="H195" s="75" t="s">
        <v>546</v>
      </c>
      <c r="I195" s="75" t="s">
        <v>546</v>
      </c>
      <c r="J195" s="75" t="s">
        <v>566</v>
      </c>
      <c r="K195" s="230">
        <v>42941</v>
      </c>
      <c r="L195" s="75">
        <f>COUNTIF($B$2:B195,B195)</f>
        <v>26</v>
      </c>
      <c r="M195" s="75">
        <f>COUNTIF($L$2:L195,4)</f>
        <v>7</v>
      </c>
      <c r="N195" s="76" t="str">
        <f t="shared" ref="N195:N258" si="19">A195&amp;DAY(C195)</f>
        <v>Code 0726</v>
      </c>
      <c r="O195" s="76" t="str">
        <f t="shared" si="15"/>
        <v>1856</v>
      </c>
      <c r="P195" s="75" t="str">
        <f t="shared" si="16"/>
        <v>0701</v>
      </c>
      <c r="Q195" s="77">
        <f t="shared" si="17"/>
        <v>1205</v>
      </c>
      <c r="R195" s="77">
        <f t="shared" si="18"/>
        <v>12</v>
      </c>
      <c r="S195" s="77" t="b">
        <f>IF(O195="","",IF(OR(VALUE(LEFT(O195,2))&gt;IF(RIGHT(J195,1)="M",7,19),AND(OR(LEFT(O195,2)={"07","19"}),VALUE(RIGHT(O195,2))&gt;15)),TRUE,FALSE))</f>
        <v>0</v>
      </c>
      <c r="T195" s="77" t="b">
        <f>IF(O195="","",IF(OR(VALUE(LEFT(O195,2))&gt;IF(RIGHT(J195,1)="M",7,19),AND(OR(LEFT(O195,2)={"07","19"}),VALUE(RIGHT(O195,2))&gt;5)),TRUE,FALSE))</f>
        <v>0</v>
      </c>
    </row>
    <row r="196" spans="1:28" s="78" customFormat="1" ht="15" customHeight="1" x14ac:dyDescent="0.25">
      <c r="A196" s="75" t="s">
        <v>273</v>
      </c>
      <c r="B196" s="77" t="s">
        <v>274</v>
      </c>
      <c r="C196" s="230">
        <v>44254</v>
      </c>
      <c r="D196" s="75" t="s">
        <v>554</v>
      </c>
      <c r="E196" s="75" t="s">
        <v>696</v>
      </c>
      <c r="F196" s="75" t="s">
        <v>546</v>
      </c>
      <c r="G196" s="75">
        <v>3</v>
      </c>
      <c r="H196" s="75" t="s">
        <v>546</v>
      </c>
      <c r="I196" s="75" t="s">
        <v>546</v>
      </c>
      <c r="J196" s="75" t="s">
        <v>566</v>
      </c>
      <c r="K196" s="230">
        <v>42941</v>
      </c>
      <c r="L196" s="75">
        <f>COUNTIF($B$2:B196,B196)</f>
        <v>27</v>
      </c>
      <c r="M196" s="75">
        <f>COUNTIF($L$2:L196,4)</f>
        <v>7</v>
      </c>
      <c r="N196" s="76" t="str">
        <f t="shared" si="19"/>
        <v>Code 0727</v>
      </c>
      <c r="O196" s="76" t="str">
        <f t="shared" si="15"/>
        <v>1903</v>
      </c>
      <c r="P196" s="75" t="str">
        <f t="shared" si="16"/>
        <v>0703</v>
      </c>
      <c r="Q196" s="77">
        <f t="shared" si="17"/>
        <v>1200</v>
      </c>
      <c r="R196" s="77">
        <f t="shared" si="18"/>
        <v>12</v>
      </c>
      <c r="S196" s="77" t="b">
        <f>IF(O196="","",IF(OR(VALUE(LEFT(O196,2))&gt;IF(RIGHT(J196,1)="M",7,19),AND(OR(LEFT(O196,2)={"07","19"}),VALUE(RIGHT(O196,2))&gt;15)),TRUE,FALSE))</f>
        <v>0</v>
      </c>
      <c r="T196" s="77" t="b">
        <f>IF(O196="","",IF(OR(VALUE(LEFT(O196,2))&gt;IF(RIGHT(J196,1)="M",7,19),AND(OR(LEFT(O196,2)={"07","19"}),VALUE(RIGHT(O196,2))&gt;5)),TRUE,FALSE))</f>
        <v>0</v>
      </c>
      <c r="U196" s="77"/>
      <c r="V196" s="77"/>
      <c r="W196" s="77"/>
      <c r="X196" s="77"/>
      <c r="Y196" s="77"/>
      <c r="Z196" s="77"/>
      <c r="AA196" s="77"/>
      <c r="AB196" s="77"/>
    </row>
    <row r="197" spans="1:28" ht="15" customHeight="1" x14ac:dyDescent="0.25">
      <c r="A197" s="75" t="s">
        <v>273</v>
      </c>
      <c r="B197" s="77" t="s">
        <v>274</v>
      </c>
      <c r="C197" s="230">
        <v>44255</v>
      </c>
      <c r="D197" s="75" t="s">
        <v>546</v>
      </c>
      <c r="E197" s="75" t="s">
        <v>549</v>
      </c>
      <c r="F197" s="75" t="s">
        <v>546</v>
      </c>
      <c r="G197" s="75">
        <v>0</v>
      </c>
      <c r="H197" s="75" t="s">
        <v>546</v>
      </c>
      <c r="I197" s="75" t="s">
        <v>546</v>
      </c>
      <c r="J197" s="75" t="s">
        <v>576</v>
      </c>
      <c r="K197" s="230">
        <v>42941</v>
      </c>
      <c r="L197" s="75">
        <f>COUNTIF($B$2:B197,B197)</f>
        <v>28</v>
      </c>
      <c r="M197" s="75">
        <f>COUNTIF($L$2:L197,4)</f>
        <v>7</v>
      </c>
      <c r="N197" s="76" t="str">
        <f t="shared" si="19"/>
        <v>Code 0728</v>
      </c>
      <c r="O197" s="76" t="str">
        <f t="shared" si="15"/>
        <v/>
      </c>
      <c r="P197" s="75" t="str">
        <f t="shared" si="16"/>
        <v/>
      </c>
      <c r="Q197" s="77" t="str">
        <f t="shared" si="17"/>
        <v/>
      </c>
      <c r="R197" s="77" t="str">
        <f t="shared" si="18"/>
        <v/>
      </c>
      <c r="S197" s="77" t="str">
        <f>IF(O197="","",IF(OR(VALUE(LEFT(O197,2))&gt;IF(RIGHT(J197,1)="M",7,19),AND(OR(LEFT(O197,2)={"07","19"}),VALUE(RIGHT(O197,2))&gt;15)),TRUE,FALSE))</f>
        <v/>
      </c>
      <c r="T197" s="77" t="str">
        <f>IF(O197="","",IF(OR(VALUE(LEFT(O197,2))&gt;IF(RIGHT(J197,1)="M",7,19),AND(OR(LEFT(O197,2)={"07","19"}),VALUE(RIGHT(O197,2))&gt;5)),TRUE,FALSE))</f>
        <v/>
      </c>
    </row>
    <row r="198" spans="1:28" ht="15" customHeight="1" x14ac:dyDescent="0.25">
      <c r="A198" s="75" t="s">
        <v>279</v>
      </c>
      <c r="B198" s="77" t="s">
        <v>280</v>
      </c>
      <c r="C198" s="230">
        <v>44228</v>
      </c>
      <c r="D198" s="75" t="s">
        <v>688</v>
      </c>
      <c r="E198" s="75" t="s">
        <v>607</v>
      </c>
      <c r="F198" s="75" t="s">
        <v>546</v>
      </c>
      <c r="G198" s="75">
        <v>2</v>
      </c>
      <c r="H198" s="75" t="s">
        <v>546</v>
      </c>
      <c r="I198" s="75" t="s">
        <v>546</v>
      </c>
      <c r="J198" s="75" t="s">
        <v>579</v>
      </c>
      <c r="K198" s="230">
        <v>42955</v>
      </c>
      <c r="L198" s="75">
        <f>COUNTIF($B$2:B198,B198)</f>
        <v>1</v>
      </c>
      <c r="M198" s="75">
        <f>COUNTIF($L$2:L198,4)</f>
        <v>7</v>
      </c>
      <c r="N198" s="76" t="str">
        <f t="shared" si="19"/>
        <v>Code 081</v>
      </c>
      <c r="O198" s="76" t="str">
        <f t="shared" si="15"/>
        <v>1849</v>
      </c>
      <c r="P198" s="75" t="str">
        <f t="shared" si="16"/>
        <v>0609</v>
      </c>
      <c r="Q198" s="77">
        <f t="shared" si="17"/>
        <v>1120</v>
      </c>
      <c r="R198" s="77">
        <f t="shared" si="18"/>
        <v>11</v>
      </c>
      <c r="S198" s="77" t="b">
        <f>IF(O198="","",IF(OR(VALUE(LEFT(O198,2))&gt;IF(RIGHT(J198,1)="M",7,19),AND(OR(LEFT(O198,2)={"07","19"}),VALUE(RIGHT(O198,2))&gt;15)),TRUE,FALSE))</f>
        <v>0</v>
      </c>
      <c r="T198" s="77" t="b">
        <f>IF(O198="","",IF(OR(VALUE(LEFT(O198,2))&gt;IF(RIGHT(J198,1)="M",7,19),AND(OR(LEFT(O198,2)={"07","19"}),VALUE(RIGHT(O198,2))&gt;5)),TRUE,FALSE))</f>
        <v>0</v>
      </c>
    </row>
    <row r="199" spans="1:28" ht="15" customHeight="1" x14ac:dyDescent="0.25">
      <c r="A199" s="231" t="s">
        <v>279</v>
      </c>
      <c r="B199" s="78" t="s">
        <v>280</v>
      </c>
      <c r="C199" s="232">
        <v>44229</v>
      </c>
      <c r="D199" s="231" t="s">
        <v>757</v>
      </c>
      <c r="E199" s="231" t="s">
        <v>607</v>
      </c>
      <c r="F199" s="231" t="s">
        <v>610</v>
      </c>
      <c r="G199" s="231">
        <v>2</v>
      </c>
      <c r="H199" s="231" t="s">
        <v>546</v>
      </c>
      <c r="I199" s="231" t="s">
        <v>546</v>
      </c>
      <c r="J199" s="231" t="s">
        <v>579</v>
      </c>
      <c r="K199" s="232">
        <v>42955</v>
      </c>
      <c r="L199" s="75">
        <f>COUNTIF($B$2:B199,B199)</f>
        <v>2</v>
      </c>
      <c r="M199" s="75">
        <f>COUNTIF($L$2:L199,4)</f>
        <v>7</v>
      </c>
      <c r="N199" s="76" t="str">
        <f t="shared" si="19"/>
        <v>Code 082</v>
      </c>
      <c r="O199" s="76" t="str">
        <f t="shared" si="15"/>
        <v>2250</v>
      </c>
      <c r="P199" s="75" t="str">
        <f t="shared" si="16"/>
        <v>0609</v>
      </c>
      <c r="Q199" s="77">
        <f t="shared" si="17"/>
        <v>719</v>
      </c>
      <c r="R199" s="77">
        <f t="shared" si="18"/>
        <v>7</v>
      </c>
      <c r="S199" s="77" t="b">
        <f>IF(O199="","",IF(OR(VALUE(LEFT(O199,2))&gt;IF(RIGHT(J199,1)="M",7,19),AND(OR(LEFT(O199,2)={"07","19"}),VALUE(RIGHT(O199,2))&gt;15)),TRUE,FALSE))</f>
        <v>1</v>
      </c>
      <c r="T199" s="77" t="b">
        <f>IF(O199="","",IF(OR(VALUE(LEFT(O199,2))&gt;IF(RIGHT(J199,1)="M",7,19),AND(OR(LEFT(O199,2)={"07","19"}),VALUE(RIGHT(O199,2))&gt;5)),TRUE,FALSE))</f>
        <v>1</v>
      </c>
      <c r="U199" s="78"/>
      <c r="V199" s="78"/>
      <c r="W199" s="78"/>
      <c r="X199" s="78"/>
      <c r="Y199" s="78"/>
      <c r="Z199" s="78"/>
      <c r="AA199" s="78"/>
      <c r="AB199" s="78"/>
    </row>
    <row r="200" spans="1:28" ht="15" customHeight="1" x14ac:dyDescent="0.25">
      <c r="A200" s="75" t="s">
        <v>279</v>
      </c>
      <c r="B200" s="77" t="s">
        <v>280</v>
      </c>
      <c r="C200" s="230">
        <v>44230</v>
      </c>
      <c r="D200" s="75" t="s">
        <v>567</v>
      </c>
      <c r="E200" s="75" t="s">
        <v>694</v>
      </c>
      <c r="F200" s="75" t="s">
        <v>546</v>
      </c>
      <c r="G200" s="75">
        <v>2</v>
      </c>
      <c r="H200" s="75" t="s">
        <v>546</v>
      </c>
      <c r="I200" s="75" t="s">
        <v>546</v>
      </c>
      <c r="J200" s="75" t="s">
        <v>579</v>
      </c>
      <c r="K200" s="230">
        <v>42955</v>
      </c>
      <c r="L200" s="75">
        <f>COUNTIF($B$2:B200,B200)</f>
        <v>3</v>
      </c>
      <c r="M200" s="75">
        <f>COUNTIF($L$2:L200,4)</f>
        <v>7</v>
      </c>
      <c r="N200" s="76" t="str">
        <f t="shared" si="19"/>
        <v>Code 083</v>
      </c>
      <c r="O200" s="76" t="str">
        <f t="shared" si="15"/>
        <v>1842</v>
      </c>
      <c r="P200" s="75" t="str">
        <f t="shared" si="16"/>
        <v>0610</v>
      </c>
      <c r="Q200" s="77">
        <f t="shared" si="17"/>
        <v>1128</v>
      </c>
      <c r="R200" s="77">
        <f t="shared" si="18"/>
        <v>11</v>
      </c>
      <c r="S200" s="77" t="b">
        <f>IF(O200="","",IF(OR(VALUE(LEFT(O200,2))&gt;IF(RIGHT(J200,1)="M",7,19),AND(OR(LEFT(O200,2)={"07","19"}),VALUE(RIGHT(O200,2))&gt;15)),TRUE,FALSE))</f>
        <v>0</v>
      </c>
      <c r="T200" s="77" t="b">
        <f>IF(O200="","",IF(OR(VALUE(LEFT(O200,2))&gt;IF(RIGHT(J200,1)="M",7,19),AND(OR(LEFT(O200,2)={"07","19"}),VALUE(RIGHT(O200,2))&gt;5)),TRUE,FALSE))</f>
        <v>0</v>
      </c>
    </row>
    <row r="201" spans="1:28" ht="15" customHeight="1" x14ac:dyDescent="0.25">
      <c r="A201" s="75" t="s">
        <v>279</v>
      </c>
      <c r="B201" s="77" t="s">
        <v>280</v>
      </c>
      <c r="C201" s="230">
        <v>44231</v>
      </c>
      <c r="D201" s="75" t="s">
        <v>631</v>
      </c>
      <c r="E201" s="75" t="s">
        <v>675</v>
      </c>
      <c r="F201" s="75" t="s">
        <v>546</v>
      </c>
      <c r="G201" s="75">
        <v>2</v>
      </c>
      <c r="H201" s="75" t="s">
        <v>546</v>
      </c>
      <c r="I201" s="75" t="s">
        <v>546</v>
      </c>
      <c r="J201" s="75" t="s">
        <v>579</v>
      </c>
      <c r="K201" s="230">
        <v>42955</v>
      </c>
      <c r="L201" s="75">
        <f>COUNTIF($B$2:B201,B201)</f>
        <v>4</v>
      </c>
      <c r="M201" s="75">
        <f>COUNTIF($L$2:L201,4)</f>
        <v>8</v>
      </c>
      <c r="N201" s="76" t="str">
        <f t="shared" si="19"/>
        <v>Code 084</v>
      </c>
      <c r="O201" s="76" t="str">
        <f t="shared" si="15"/>
        <v>1836</v>
      </c>
      <c r="P201" s="75" t="str">
        <f t="shared" si="16"/>
        <v>0605</v>
      </c>
      <c r="Q201" s="77">
        <f t="shared" si="17"/>
        <v>1129</v>
      </c>
      <c r="R201" s="77">
        <f t="shared" si="18"/>
        <v>11</v>
      </c>
      <c r="S201" s="77" t="b">
        <f>IF(O201="","",IF(OR(VALUE(LEFT(O201,2))&gt;IF(RIGHT(J201,1)="M",7,19),AND(OR(LEFT(O201,2)={"07","19"}),VALUE(RIGHT(O201,2))&gt;15)),TRUE,FALSE))</f>
        <v>0</v>
      </c>
      <c r="T201" s="77" t="b">
        <f>IF(O201="","",IF(OR(VALUE(LEFT(O201,2))&gt;IF(RIGHT(J201,1)="M",7,19),AND(OR(LEFT(O201,2)={"07","19"}),VALUE(RIGHT(O201,2))&gt;5)),TRUE,FALSE))</f>
        <v>0</v>
      </c>
    </row>
    <row r="202" spans="1:28" ht="15" customHeight="1" x14ac:dyDescent="0.25">
      <c r="A202" s="75" t="s">
        <v>279</v>
      </c>
      <c r="B202" s="77" t="s">
        <v>280</v>
      </c>
      <c r="C202" s="230">
        <v>44232</v>
      </c>
      <c r="D202" s="75" t="s">
        <v>648</v>
      </c>
      <c r="E202" s="75" t="s">
        <v>674</v>
      </c>
      <c r="F202" s="75" t="s">
        <v>546</v>
      </c>
      <c r="G202" s="75">
        <v>2</v>
      </c>
      <c r="H202" s="75" t="s">
        <v>546</v>
      </c>
      <c r="I202" s="75" t="s">
        <v>546</v>
      </c>
      <c r="J202" s="75" t="s">
        <v>579</v>
      </c>
      <c r="K202" s="230">
        <v>42955</v>
      </c>
      <c r="L202" s="75">
        <f>COUNTIF($B$2:B202,B202)</f>
        <v>5</v>
      </c>
      <c r="M202" s="75">
        <f>COUNTIF($L$2:L202,4)</f>
        <v>8</v>
      </c>
      <c r="N202" s="76" t="str">
        <f t="shared" si="19"/>
        <v>Code 085</v>
      </c>
      <c r="O202" s="76" t="str">
        <f t="shared" si="15"/>
        <v>1839</v>
      </c>
      <c r="P202" s="75" t="str">
        <f t="shared" si="16"/>
        <v>0607</v>
      </c>
      <c r="Q202" s="77">
        <f t="shared" si="17"/>
        <v>1128</v>
      </c>
      <c r="R202" s="77">
        <f t="shared" si="18"/>
        <v>11</v>
      </c>
      <c r="S202" s="77" t="b">
        <f>IF(O202="","",IF(OR(VALUE(LEFT(O202,2))&gt;IF(RIGHT(J202,1)="M",7,19),AND(OR(LEFT(O202,2)={"07","19"}),VALUE(RIGHT(O202,2))&gt;15)),TRUE,FALSE))</f>
        <v>0</v>
      </c>
      <c r="T202" s="77" t="b">
        <f>IF(O202="","",IF(OR(VALUE(LEFT(O202,2))&gt;IF(RIGHT(J202,1)="M",7,19),AND(OR(LEFT(O202,2)={"07","19"}),VALUE(RIGHT(O202,2))&gt;5)),TRUE,FALSE))</f>
        <v>0</v>
      </c>
    </row>
    <row r="203" spans="1:28" ht="15" customHeight="1" x14ac:dyDescent="0.25">
      <c r="A203" s="75" t="s">
        <v>279</v>
      </c>
      <c r="B203" s="77" t="s">
        <v>280</v>
      </c>
      <c r="C203" s="230">
        <v>44233</v>
      </c>
      <c r="D203" s="75" t="s">
        <v>693</v>
      </c>
      <c r="E203" s="75" t="s">
        <v>749</v>
      </c>
      <c r="F203" s="75" t="s">
        <v>546</v>
      </c>
      <c r="G203" s="75">
        <v>2</v>
      </c>
      <c r="H203" s="75" t="s">
        <v>546</v>
      </c>
      <c r="I203" s="75" t="s">
        <v>546</v>
      </c>
      <c r="J203" s="75" t="s">
        <v>579</v>
      </c>
      <c r="K203" s="230">
        <v>42955</v>
      </c>
      <c r="L203" s="75">
        <f>COUNTIF($B$2:B203,B203)</f>
        <v>6</v>
      </c>
      <c r="M203" s="75">
        <f>COUNTIF($L$2:L203,4)</f>
        <v>8</v>
      </c>
      <c r="N203" s="76" t="str">
        <f t="shared" si="19"/>
        <v>Code 086</v>
      </c>
      <c r="O203" s="76" t="str">
        <f t="shared" si="15"/>
        <v>1828</v>
      </c>
      <c r="P203" s="75" t="str">
        <f t="shared" si="16"/>
        <v>0619</v>
      </c>
      <c r="Q203" s="77">
        <f t="shared" si="17"/>
        <v>1151</v>
      </c>
      <c r="R203" s="77">
        <f t="shared" si="18"/>
        <v>11</v>
      </c>
      <c r="S203" s="77" t="b">
        <f>IF(O203="","",IF(OR(VALUE(LEFT(O203,2))&gt;IF(RIGHT(J203,1)="M",7,19),AND(OR(LEFT(O203,2)={"07","19"}),VALUE(RIGHT(O203,2))&gt;15)),TRUE,FALSE))</f>
        <v>0</v>
      </c>
      <c r="T203" s="77" t="b">
        <f>IF(O203="","",IF(OR(VALUE(LEFT(O203,2))&gt;IF(RIGHT(J203,1)="M",7,19),AND(OR(LEFT(O203,2)={"07","19"}),VALUE(RIGHT(O203,2))&gt;5)),TRUE,FALSE))</f>
        <v>0</v>
      </c>
    </row>
    <row r="204" spans="1:28" s="78" customFormat="1" ht="15" customHeight="1" x14ac:dyDescent="0.25">
      <c r="A204" s="75" t="s">
        <v>279</v>
      </c>
      <c r="B204" s="77" t="s">
        <v>280</v>
      </c>
      <c r="C204" s="230">
        <v>44234</v>
      </c>
      <c r="D204" s="75" t="s">
        <v>546</v>
      </c>
      <c r="E204" s="75" t="s">
        <v>549</v>
      </c>
      <c r="F204" s="75" t="s">
        <v>546</v>
      </c>
      <c r="G204" s="75">
        <v>0</v>
      </c>
      <c r="H204" s="75" t="s">
        <v>546</v>
      </c>
      <c r="I204" s="75" t="s">
        <v>546</v>
      </c>
      <c r="J204" s="75" t="s">
        <v>585</v>
      </c>
      <c r="K204" s="230">
        <v>42955</v>
      </c>
      <c r="L204" s="75">
        <f>COUNTIF($B$2:B204,B204)</f>
        <v>7</v>
      </c>
      <c r="M204" s="75">
        <f>COUNTIF($L$2:L204,4)</f>
        <v>8</v>
      </c>
      <c r="N204" s="76" t="str">
        <f t="shared" si="19"/>
        <v>Code 087</v>
      </c>
      <c r="O204" s="76" t="str">
        <f t="shared" si="15"/>
        <v/>
      </c>
      <c r="P204" s="75" t="str">
        <f t="shared" si="16"/>
        <v/>
      </c>
      <c r="Q204" s="77" t="str">
        <f t="shared" si="17"/>
        <v/>
      </c>
      <c r="R204" s="77" t="str">
        <f t="shared" si="18"/>
        <v/>
      </c>
      <c r="S204" s="77" t="str">
        <f>IF(O204="","",IF(OR(VALUE(LEFT(O204,2))&gt;IF(RIGHT(J204,1)="M",7,19),AND(OR(LEFT(O204,2)={"07","19"}),VALUE(RIGHT(O204,2))&gt;15)),TRUE,FALSE))</f>
        <v/>
      </c>
      <c r="T204" s="77" t="str">
        <f>IF(O204="","",IF(OR(VALUE(LEFT(O204,2))&gt;IF(RIGHT(J204,1)="M",7,19),AND(OR(LEFT(O204,2)={"07","19"}),VALUE(RIGHT(O204,2))&gt;5)),TRUE,FALSE))</f>
        <v/>
      </c>
      <c r="U204" s="77"/>
      <c r="V204" s="77"/>
      <c r="W204" s="77"/>
      <c r="X204" s="77"/>
      <c r="Y204" s="77"/>
      <c r="Z204" s="77"/>
      <c r="AA204" s="77"/>
      <c r="AB204" s="77"/>
    </row>
    <row r="205" spans="1:28" s="78" customFormat="1" ht="15" customHeight="1" x14ac:dyDescent="0.25">
      <c r="A205" s="231" t="s">
        <v>279</v>
      </c>
      <c r="B205" s="78" t="s">
        <v>280</v>
      </c>
      <c r="C205" s="232">
        <v>44235</v>
      </c>
      <c r="D205" s="231" t="s">
        <v>757</v>
      </c>
      <c r="E205" s="231" t="s">
        <v>568</v>
      </c>
      <c r="F205" s="231" t="s">
        <v>610</v>
      </c>
      <c r="G205" s="231">
        <v>3</v>
      </c>
      <c r="H205" s="231" t="s">
        <v>546</v>
      </c>
      <c r="I205" s="231" t="s">
        <v>546</v>
      </c>
      <c r="J205" s="231" t="s">
        <v>566</v>
      </c>
      <c r="K205" s="232">
        <v>42955</v>
      </c>
      <c r="L205" s="75">
        <f>COUNTIF($B$2:B205,B205)</f>
        <v>8</v>
      </c>
      <c r="M205" s="75">
        <f>COUNTIF($L$2:L205,4)</f>
        <v>8</v>
      </c>
      <c r="N205" s="76" t="str">
        <f t="shared" si="19"/>
        <v>Code 088</v>
      </c>
      <c r="O205" s="76" t="str">
        <f t="shared" si="15"/>
        <v>2250</v>
      </c>
      <c r="P205" s="75" t="str">
        <f t="shared" si="16"/>
        <v>0714</v>
      </c>
      <c r="Q205" s="77">
        <f t="shared" si="17"/>
        <v>824</v>
      </c>
      <c r="R205" s="77">
        <f t="shared" si="18"/>
        <v>8</v>
      </c>
      <c r="S205" s="77" t="b">
        <f>IF(O205="","",IF(OR(VALUE(LEFT(O205,2))&gt;IF(RIGHT(J205,1)="M",7,19),AND(OR(LEFT(O205,2)={"07","19"}),VALUE(RIGHT(O205,2))&gt;15)),TRUE,FALSE))</f>
        <v>1</v>
      </c>
      <c r="T205" s="77" t="b">
        <f>IF(O205="","",IF(OR(VALUE(LEFT(O205,2))&gt;IF(RIGHT(J205,1)="M",7,19),AND(OR(LEFT(O205,2)={"07","19"}),VALUE(RIGHT(O205,2))&gt;5)),TRUE,FALSE))</f>
        <v>1</v>
      </c>
    </row>
    <row r="206" spans="1:28" s="78" customFormat="1" ht="15" customHeight="1" x14ac:dyDescent="0.25">
      <c r="A206" s="75" t="s">
        <v>279</v>
      </c>
      <c r="B206" s="77" t="s">
        <v>280</v>
      </c>
      <c r="C206" s="230">
        <v>44236</v>
      </c>
      <c r="D206" s="75" t="s">
        <v>546</v>
      </c>
      <c r="E206" s="75" t="s">
        <v>549</v>
      </c>
      <c r="F206" s="75" t="s">
        <v>546</v>
      </c>
      <c r="G206" s="75">
        <v>0</v>
      </c>
      <c r="H206" s="75" t="s">
        <v>546</v>
      </c>
      <c r="I206" s="75" t="s">
        <v>590</v>
      </c>
      <c r="J206" s="75" t="s">
        <v>566</v>
      </c>
      <c r="K206" s="230">
        <v>42955</v>
      </c>
      <c r="L206" s="75">
        <f>COUNTIF($B$2:B206,B206)</f>
        <v>9</v>
      </c>
      <c r="M206" s="75">
        <f>COUNTIF($L$2:L206,4)</f>
        <v>8</v>
      </c>
      <c r="N206" s="76" t="str">
        <f t="shared" si="19"/>
        <v>Code 089</v>
      </c>
      <c r="O206" s="76" t="str">
        <f t="shared" si="15"/>
        <v/>
      </c>
      <c r="P206" s="75" t="str">
        <f t="shared" si="16"/>
        <v/>
      </c>
      <c r="Q206" s="77" t="str">
        <f t="shared" si="17"/>
        <v/>
      </c>
      <c r="R206" s="77" t="str">
        <f t="shared" si="18"/>
        <v/>
      </c>
      <c r="S206" s="77" t="str">
        <f>IF(O206="","",IF(OR(VALUE(LEFT(O206,2))&gt;IF(RIGHT(J206,1)="M",7,19),AND(OR(LEFT(O206,2)={"07","19"}),VALUE(RIGHT(O206,2))&gt;15)),TRUE,FALSE))</f>
        <v/>
      </c>
      <c r="T206" s="77" t="str">
        <f>IF(O206="","",IF(OR(VALUE(LEFT(O206,2))&gt;IF(RIGHT(J206,1)="M",7,19),AND(OR(LEFT(O206,2)={"07","19"}),VALUE(RIGHT(O206,2))&gt;5)),TRUE,FALSE))</f>
        <v/>
      </c>
      <c r="U206" s="77"/>
      <c r="V206" s="77"/>
      <c r="W206" s="77"/>
      <c r="X206" s="77"/>
      <c r="Y206" s="77"/>
      <c r="Z206" s="77"/>
      <c r="AA206" s="77"/>
      <c r="AB206" s="77"/>
    </row>
    <row r="207" spans="1:28" s="78" customFormat="1" ht="15" customHeight="1" x14ac:dyDescent="0.25">
      <c r="A207" s="231" t="s">
        <v>279</v>
      </c>
      <c r="B207" s="78" t="s">
        <v>280</v>
      </c>
      <c r="C207" s="232">
        <v>44237</v>
      </c>
      <c r="D207" s="231" t="s">
        <v>688</v>
      </c>
      <c r="E207" s="231" t="s">
        <v>695</v>
      </c>
      <c r="F207" s="231" t="s">
        <v>546</v>
      </c>
      <c r="G207" s="231">
        <v>3</v>
      </c>
      <c r="H207" s="231" t="s">
        <v>546</v>
      </c>
      <c r="I207" s="231" t="s">
        <v>546</v>
      </c>
      <c r="J207" s="231" t="s">
        <v>566</v>
      </c>
      <c r="K207" s="232">
        <v>42955</v>
      </c>
      <c r="L207" s="75">
        <f>COUNTIF($B$2:B207,B207)</f>
        <v>10</v>
      </c>
      <c r="M207" s="75">
        <f>COUNTIF($L$2:L207,4)</f>
        <v>8</v>
      </c>
      <c r="N207" s="76" t="str">
        <f t="shared" si="19"/>
        <v>Code 0810</v>
      </c>
      <c r="O207" s="76" t="str">
        <f t="shared" si="15"/>
        <v>1849</v>
      </c>
      <c r="P207" s="75" t="str">
        <f t="shared" si="16"/>
        <v>0702</v>
      </c>
      <c r="Q207" s="77">
        <f t="shared" si="17"/>
        <v>1213</v>
      </c>
      <c r="R207" s="77">
        <f t="shared" si="18"/>
        <v>12</v>
      </c>
      <c r="S207" s="77" t="b">
        <f>IF(O207="","",IF(OR(VALUE(LEFT(O207,2))&gt;IF(RIGHT(J207,1)="M",7,19),AND(OR(LEFT(O207,2)={"07","19"}),VALUE(RIGHT(O207,2))&gt;15)),TRUE,FALSE))</f>
        <v>0</v>
      </c>
      <c r="T207" s="77" t="b">
        <f>IF(O207="","",IF(OR(VALUE(LEFT(O207,2))&gt;IF(RIGHT(J207,1)="M",7,19),AND(OR(LEFT(O207,2)={"07","19"}),VALUE(RIGHT(O207,2))&gt;5)),TRUE,FALSE))</f>
        <v>0</v>
      </c>
    </row>
    <row r="208" spans="1:28" ht="15" customHeight="1" x14ac:dyDescent="0.25">
      <c r="A208" s="231" t="s">
        <v>279</v>
      </c>
      <c r="B208" s="78" t="s">
        <v>280</v>
      </c>
      <c r="C208" s="232">
        <v>44238</v>
      </c>
      <c r="D208" s="231" t="s">
        <v>704</v>
      </c>
      <c r="E208" s="231" t="s">
        <v>575</v>
      </c>
      <c r="F208" s="231" t="s">
        <v>546</v>
      </c>
      <c r="G208" s="231">
        <v>0</v>
      </c>
      <c r="H208" s="231" t="s">
        <v>546</v>
      </c>
      <c r="I208" s="231" t="s">
        <v>593</v>
      </c>
      <c r="J208" s="231" t="s">
        <v>566</v>
      </c>
      <c r="K208" s="232">
        <v>42955</v>
      </c>
      <c r="L208" s="75">
        <f>COUNTIF($B$2:B208,B208)</f>
        <v>11</v>
      </c>
      <c r="M208" s="75">
        <f>COUNTIF($L$2:L208,4)</f>
        <v>8</v>
      </c>
      <c r="N208" s="76" t="str">
        <f t="shared" si="19"/>
        <v>Code 0811</v>
      </c>
      <c r="O208" s="76" t="str">
        <f t="shared" si="15"/>
        <v>2156</v>
      </c>
      <c r="P208" s="75" t="str">
        <f t="shared" si="16"/>
        <v>0710</v>
      </c>
      <c r="Q208" s="77">
        <f t="shared" si="17"/>
        <v>914</v>
      </c>
      <c r="R208" s="77">
        <f t="shared" si="18"/>
        <v>9</v>
      </c>
      <c r="S208" s="77" t="b">
        <f>IF(O208="","",IF(OR(VALUE(LEFT(O208,2))&gt;IF(RIGHT(J208,1)="M",7,19),AND(OR(LEFT(O208,2)={"07","19"}),VALUE(RIGHT(O208,2))&gt;15)),TRUE,FALSE))</f>
        <v>1</v>
      </c>
      <c r="T208" s="77" t="b">
        <f>IF(O208="","",IF(OR(VALUE(LEFT(O208,2))&gt;IF(RIGHT(J208,1)="M",7,19),AND(OR(LEFT(O208,2)={"07","19"}),VALUE(RIGHT(O208,2))&gt;5)),TRUE,FALSE))</f>
        <v>1</v>
      </c>
      <c r="U208" s="78"/>
      <c r="V208" s="78"/>
      <c r="W208" s="78"/>
      <c r="X208" s="78"/>
      <c r="Y208" s="78"/>
      <c r="Z208" s="78"/>
      <c r="AA208" s="78"/>
      <c r="AB208" s="78"/>
    </row>
    <row r="209" spans="1:28" ht="15" customHeight="1" x14ac:dyDescent="0.25">
      <c r="A209" s="75" t="s">
        <v>279</v>
      </c>
      <c r="B209" s="77" t="s">
        <v>280</v>
      </c>
      <c r="C209" s="230">
        <v>44239</v>
      </c>
      <c r="D209" s="75" t="s">
        <v>546</v>
      </c>
      <c r="E209" s="75" t="s">
        <v>549</v>
      </c>
      <c r="F209" s="75" t="s">
        <v>546</v>
      </c>
      <c r="G209" s="75">
        <v>0</v>
      </c>
      <c r="H209" s="75" t="s">
        <v>546</v>
      </c>
      <c r="I209" s="75" t="s">
        <v>546</v>
      </c>
      <c r="J209" s="75" t="s">
        <v>747</v>
      </c>
      <c r="K209" s="230">
        <v>42955</v>
      </c>
      <c r="L209" s="75">
        <f>COUNTIF($B$2:B209,B209)</f>
        <v>12</v>
      </c>
      <c r="M209" s="75">
        <f>COUNTIF($L$2:L209,4)</f>
        <v>8</v>
      </c>
      <c r="N209" s="76" t="str">
        <f t="shared" si="19"/>
        <v>Code 0812</v>
      </c>
      <c r="O209" s="76" t="str">
        <f t="shared" si="15"/>
        <v/>
      </c>
      <c r="P209" s="75" t="str">
        <f t="shared" si="16"/>
        <v/>
      </c>
      <c r="Q209" s="77" t="str">
        <f t="shared" si="17"/>
        <v/>
      </c>
      <c r="R209" s="77" t="str">
        <f t="shared" si="18"/>
        <v/>
      </c>
      <c r="S209" s="77" t="str">
        <f>IF(O209="","",IF(OR(VALUE(LEFT(O209,2))&gt;IF(RIGHT(J209,1)="M",7,19),AND(OR(LEFT(O209,2)={"07","19"}),VALUE(RIGHT(O209,2))&gt;15)),TRUE,FALSE))</f>
        <v/>
      </c>
      <c r="T209" s="77" t="str">
        <f>IF(O209="","",IF(OR(VALUE(LEFT(O209,2))&gt;IF(RIGHT(J209,1)="M",7,19),AND(OR(LEFT(O209,2)={"07","19"}),VALUE(RIGHT(O209,2))&gt;5)),TRUE,FALSE))</f>
        <v/>
      </c>
    </row>
    <row r="210" spans="1:28" ht="15" customHeight="1" x14ac:dyDescent="0.25">
      <c r="A210" s="75" t="s">
        <v>279</v>
      </c>
      <c r="B210" s="77" t="s">
        <v>280</v>
      </c>
      <c r="C210" s="230">
        <v>44240</v>
      </c>
      <c r="D210" s="75" t="s">
        <v>546</v>
      </c>
      <c r="E210" s="75" t="s">
        <v>549</v>
      </c>
      <c r="F210" s="75" t="s">
        <v>546</v>
      </c>
      <c r="G210" s="75">
        <v>0</v>
      </c>
      <c r="H210" s="75" t="s">
        <v>546</v>
      </c>
      <c r="I210" s="75" t="s">
        <v>546</v>
      </c>
      <c r="J210" s="75" t="s">
        <v>747</v>
      </c>
      <c r="K210" s="230">
        <v>42955</v>
      </c>
      <c r="L210" s="75">
        <f>COUNTIF($B$2:B210,B210)</f>
        <v>13</v>
      </c>
      <c r="M210" s="75">
        <f>COUNTIF($L$2:L210,4)</f>
        <v>8</v>
      </c>
      <c r="N210" s="76" t="str">
        <f t="shared" si="19"/>
        <v>Code 0813</v>
      </c>
      <c r="O210" s="76" t="str">
        <f t="shared" si="15"/>
        <v/>
      </c>
      <c r="P210" s="75" t="str">
        <f t="shared" si="16"/>
        <v/>
      </c>
      <c r="Q210" s="77" t="str">
        <f t="shared" si="17"/>
        <v/>
      </c>
      <c r="R210" s="77" t="str">
        <f t="shared" si="18"/>
        <v/>
      </c>
      <c r="S210" s="77" t="str">
        <f>IF(O210="","",IF(OR(VALUE(LEFT(O210,2))&gt;IF(RIGHT(J210,1)="M",7,19),AND(OR(LEFT(O210,2)={"07","19"}),VALUE(RIGHT(O210,2))&gt;15)),TRUE,FALSE))</f>
        <v/>
      </c>
      <c r="T210" s="77" t="str">
        <f>IF(O210="","",IF(OR(VALUE(LEFT(O210,2))&gt;IF(RIGHT(J210,1)="M",7,19),AND(OR(LEFT(O210,2)={"07","19"}),VALUE(RIGHT(O210,2))&gt;5)),TRUE,FALSE))</f>
        <v/>
      </c>
    </row>
    <row r="211" spans="1:28" s="78" customFormat="1" ht="15" customHeight="1" x14ac:dyDescent="0.25">
      <c r="A211" s="75" t="s">
        <v>279</v>
      </c>
      <c r="B211" s="77" t="s">
        <v>280</v>
      </c>
      <c r="C211" s="230">
        <v>44241</v>
      </c>
      <c r="D211" s="75" t="s">
        <v>546</v>
      </c>
      <c r="E211" s="75" t="s">
        <v>549</v>
      </c>
      <c r="F211" s="75" t="s">
        <v>546</v>
      </c>
      <c r="G211" s="75">
        <v>0</v>
      </c>
      <c r="H211" s="75" t="s">
        <v>546</v>
      </c>
      <c r="I211" s="75" t="s">
        <v>546</v>
      </c>
      <c r="J211" s="75" t="s">
        <v>563</v>
      </c>
      <c r="K211" s="230">
        <v>42955</v>
      </c>
      <c r="L211" s="75">
        <f>COUNTIF($B$2:B211,B211)</f>
        <v>14</v>
      </c>
      <c r="M211" s="75">
        <f>COUNTIF($L$2:L211,4)</f>
        <v>8</v>
      </c>
      <c r="N211" s="76" t="str">
        <f t="shared" si="19"/>
        <v>Code 0814</v>
      </c>
      <c r="O211" s="76" t="str">
        <f t="shared" si="15"/>
        <v/>
      </c>
      <c r="P211" s="75" t="str">
        <f t="shared" si="16"/>
        <v/>
      </c>
      <c r="Q211" s="77" t="str">
        <f t="shared" si="17"/>
        <v/>
      </c>
      <c r="R211" s="77" t="str">
        <f t="shared" si="18"/>
        <v/>
      </c>
      <c r="S211" s="77" t="str">
        <f>IF(O211="","",IF(OR(VALUE(LEFT(O211,2))&gt;IF(RIGHT(J211,1)="M",7,19),AND(OR(LEFT(O211,2)={"07","19"}),VALUE(RIGHT(O211,2))&gt;15)),TRUE,FALSE))</f>
        <v/>
      </c>
      <c r="T211" s="77" t="str">
        <f>IF(O211="","",IF(OR(VALUE(LEFT(O211,2))&gt;IF(RIGHT(J211,1)="M",7,19),AND(OR(LEFT(O211,2)={"07","19"}),VALUE(RIGHT(O211,2))&gt;5)),TRUE,FALSE))</f>
        <v/>
      </c>
      <c r="U211" s="77"/>
      <c r="V211" s="77"/>
      <c r="W211" s="77"/>
      <c r="X211" s="77"/>
      <c r="Y211" s="77"/>
      <c r="Z211" s="77"/>
      <c r="AA211" s="77"/>
      <c r="AB211" s="77"/>
    </row>
    <row r="212" spans="1:28" ht="15" customHeight="1" x14ac:dyDescent="0.25">
      <c r="A212" s="231" t="s">
        <v>279</v>
      </c>
      <c r="B212" s="78" t="s">
        <v>280</v>
      </c>
      <c r="C212" s="232">
        <v>44242</v>
      </c>
      <c r="D212" s="231" t="s">
        <v>655</v>
      </c>
      <c r="E212" s="231" t="s">
        <v>615</v>
      </c>
      <c r="F212" s="231" t="s">
        <v>546</v>
      </c>
      <c r="G212" s="231">
        <v>3</v>
      </c>
      <c r="H212" s="231" t="s">
        <v>546</v>
      </c>
      <c r="I212" s="231" t="s">
        <v>546</v>
      </c>
      <c r="J212" s="231" t="s">
        <v>562</v>
      </c>
      <c r="K212" s="232">
        <v>42955</v>
      </c>
      <c r="L212" s="75">
        <f>COUNTIF($B$2:B212,B212)</f>
        <v>15</v>
      </c>
      <c r="M212" s="75">
        <f>COUNTIF($L$2:L212,4)</f>
        <v>8</v>
      </c>
      <c r="N212" s="76" t="str">
        <f t="shared" si="19"/>
        <v>Code 0815</v>
      </c>
      <c r="O212" s="76" t="str">
        <f t="shared" si="15"/>
        <v>0638</v>
      </c>
      <c r="P212" s="75" t="str">
        <f t="shared" si="16"/>
        <v>1912</v>
      </c>
      <c r="Q212" s="77">
        <f t="shared" si="17"/>
        <v>1234</v>
      </c>
      <c r="R212" s="77">
        <f t="shared" si="18"/>
        <v>12</v>
      </c>
      <c r="S212" s="77" t="b">
        <f>IF(O212="","",IF(OR(VALUE(LEFT(O212,2))&gt;IF(RIGHT(J212,1)="M",7,19),AND(OR(LEFT(O212,2)={"07","19"}),VALUE(RIGHT(O212,2))&gt;15)),TRUE,FALSE))</f>
        <v>0</v>
      </c>
      <c r="T212" s="77" t="b">
        <f>IF(O212="","",IF(OR(VALUE(LEFT(O212,2))&gt;IF(RIGHT(J212,1)="M",7,19),AND(OR(LEFT(O212,2)={"07","19"}),VALUE(RIGHT(O212,2))&gt;5)),TRUE,FALSE))</f>
        <v>0</v>
      </c>
      <c r="U212" s="78"/>
      <c r="V212" s="78"/>
      <c r="W212" s="78"/>
      <c r="X212" s="78"/>
      <c r="Y212" s="78"/>
      <c r="Z212" s="78"/>
      <c r="AA212" s="78"/>
      <c r="AB212" s="78"/>
    </row>
    <row r="213" spans="1:28" ht="15" customHeight="1" x14ac:dyDescent="0.25">
      <c r="A213" s="75" t="s">
        <v>279</v>
      </c>
      <c r="B213" s="77" t="s">
        <v>280</v>
      </c>
      <c r="C213" s="230">
        <v>44243</v>
      </c>
      <c r="D213" s="75" t="s">
        <v>642</v>
      </c>
      <c r="E213" s="75" t="s">
        <v>615</v>
      </c>
      <c r="F213" s="75" t="s">
        <v>546</v>
      </c>
      <c r="G213" s="75">
        <v>3</v>
      </c>
      <c r="H213" s="75" t="s">
        <v>546</v>
      </c>
      <c r="I213" s="75" t="s">
        <v>546</v>
      </c>
      <c r="J213" s="75" t="s">
        <v>562</v>
      </c>
      <c r="K213" s="230">
        <v>42955</v>
      </c>
      <c r="L213" s="75">
        <f>COUNTIF($B$2:B213,B213)</f>
        <v>16</v>
      </c>
      <c r="M213" s="75">
        <f>COUNTIF($L$2:L213,4)</f>
        <v>8</v>
      </c>
      <c r="N213" s="76" t="str">
        <f t="shared" si="19"/>
        <v>Code 0816</v>
      </c>
      <c r="O213" s="76" t="str">
        <f t="shared" si="15"/>
        <v>0634</v>
      </c>
      <c r="P213" s="75" t="str">
        <f t="shared" si="16"/>
        <v>1912</v>
      </c>
      <c r="Q213" s="77">
        <f t="shared" si="17"/>
        <v>1238</v>
      </c>
      <c r="R213" s="77">
        <f t="shared" si="18"/>
        <v>12</v>
      </c>
      <c r="S213" s="77" t="b">
        <f>IF(O213="","",IF(OR(VALUE(LEFT(O213,2))&gt;IF(RIGHT(J213,1)="M",7,19),AND(OR(LEFT(O213,2)={"07","19"}),VALUE(RIGHT(O213,2))&gt;15)),TRUE,FALSE))</f>
        <v>0</v>
      </c>
      <c r="T213" s="77" t="b">
        <f>IF(O213="","",IF(OR(VALUE(LEFT(O213,2))&gt;IF(RIGHT(J213,1)="M",7,19),AND(OR(LEFT(O213,2)={"07","19"}),VALUE(RIGHT(O213,2))&gt;5)),TRUE,FALSE))</f>
        <v>0</v>
      </c>
    </row>
    <row r="214" spans="1:28" ht="15" customHeight="1" x14ac:dyDescent="0.25">
      <c r="A214" s="75" t="s">
        <v>279</v>
      </c>
      <c r="B214" s="77" t="s">
        <v>280</v>
      </c>
      <c r="C214" s="230">
        <v>44244</v>
      </c>
      <c r="D214" s="75" t="s">
        <v>655</v>
      </c>
      <c r="E214" s="75" t="s">
        <v>597</v>
      </c>
      <c r="F214" s="75" t="s">
        <v>546</v>
      </c>
      <c r="G214" s="75">
        <v>3</v>
      </c>
      <c r="H214" s="75" t="s">
        <v>546</v>
      </c>
      <c r="I214" s="75" t="s">
        <v>546</v>
      </c>
      <c r="J214" s="75" t="s">
        <v>562</v>
      </c>
      <c r="K214" s="230">
        <v>42955</v>
      </c>
      <c r="L214" s="75">
        <f>COUNTIF($B$2:B214,B214)</f>
        <v>17</v>
      </c>
      <c r="M214" s="75">
        <f>COUNTIF($L$2:L214,4)</f>
        <v>8</v>
      </c>
      <c r="N214" s="76" t="str">
        <f t="shared" si="19"/>
        <v>Code 0817</v>
      </c>
      <c r="O214" s="76" t="str">
        <f t="shared" si="15"/>
        <v>0638</v>
      </c>
      <c r="P214" s="75" t="str">
        <f t="shared" si="16"/>
        <v>1913</v>
      </c>
      <c r="Q214" s="77">
        <f t="shared" si="17"/>
        <v>1235</v>
      </c>
      <c r="R214" s="77">
        <f t="shared" si="18"/>
        <v>12</v>
      </c>
      <c r="S214" s="77" t="b">
        <f>IF(O214="","",IF(OR(VALUE(LEFT(O214,2))&gt;IF(RIGHT(J214,1)="M",7,19),AND(OR(LEFT(O214,2)={"07","19"}),VALUE(RIGHT(O214,2))&gt;15)),TRUE,FALSE))</f>
        <v>0</v>
      </c>
      <c r="T214" s="77" t="b">
        <f>IF(O214="","",IF(OR(VALUE(LEFT(O214,2))&gt;IF(RIGHT(J214,1)="M",7,19),AND(OR(LEFT(O214,2)={"07","19"}),VALUE(RIGHT(O214,2))&gt;5)),TRUE,FALSE))</f>
        <v>0</v>
      </c>
    </row>
    <row r="215" spans="1:28" ht="15" customHeight="1" x14ac:dyDescent="0.25">
      <c r="A215" s="75" t="s">
        <v>279</v>
      </c>
      <c r="B215" s="77" t="s">
        <v>280</v>
      </c>
      <c r="C215" s="230">
        <v>44245</v>
      </c>
      <c r="D215" s="75" t="s">
        <v>655</v>
      </c>
      <c r="E215" s="75" t="s">
        <v>638</v>
      </c>
      <c r="F215" s="75" t="s">
        <v>546</v>
      </c>
      <c r="G215" s="75">
        <v>3</v>
      </c>
      <c r="H215" s="75" t="s">
        <v>546</v>
      </c>
      <c r="I215" s="75" t="s">
        <v>546</v>
      </c>
      <c r="J215" s="75" t="s">
        <v>562</v>
      </c>
      <c r="K215" s="230">
        <v>42955</v>
      </c>
      <c r="L215" s="75">
        <f>COUNTIF($B$2:B215,B215)</f>
        <v>18</v>
      </c>
      <c r="M215" s="75">
        <f>COUNTIF($L$2:L215,4)</f>
        <v>8</v>
      </c>
      <c r="N215" s="76" t="str">
        <f t="shared" si="19"/>
        <v>Code 0818</v>
      </c>
      <c r="O215" s="76" t="str">
        <f t="shared" si="15"/>
        <v>0638</v>
      </c>
      <c r="P215" s="75" t="str">
        <f t="shared" si="16"/>
        <v>1914</v>
      </c>
      <c r="Q215" s="77">
        <f t="shared" si="17"/>
        <v>1236</v>
      </c>
      <c r="R215" s="77">
        <f t="shared" si="18"/>
        <v>12</v>
      </c>
      <c r="S215" s="77" t="b">
        <f>IF(O215="","",IF(OR(VALUE(LEFT(O215,2))&gt;IF(RIGHT(J215,1)="M",7,19),AND(OR(LEFT(O215,2)={"07","19"}),VALUE(RIGHT(O215,2))&gt;15)),TRUE,FALSE))</f>
        <v>0</v>
      </c>
      <c r="T215" s="77" t="b">
        <f>IF(O215="","",IF(OR(VALUE(LEFT(O215,2))&gt;IF(RIGHT(J215,1)="M",7,19),AND(OR(LEFT(O215,2)={"07","19"}),VALUE(RIGHT(O215,2))&gt;5)),TRUE,FALSE))</f>
        <v>0</v>
      </c>
    </row>
    <row r="216" spans="1:28" ht="15" customHeight="1" x14ac:dyDescent="0.25">
      <c r="A216" s="75" t="s">
        <v>279</v>
      </c>
      <c r="B216" s="77" t="s">
        <v>280</v>
      </c>
      <c r="C216" s="230">
        <v>44246</v>
      </c>
      <c r="D216" s="75" t="s">
        <v>546</v>
      </c>
      <c r="E216" s="75" t="s">
        <v>549</v>
      </c>
      <c r="F216" s="75" t="s">
        <v>546</v>
      </c>
      <c r="G216" s="75">
        <v>0</v>
      </c>
      <c r="H216" s="75" t="s">
        <v>546</v>
      </c>
      <c r="I216" s="75" t="s">
        <v>590</v>
      </c>
      <c r="J216" s="75" t="s">
        <v>562</v>
      </c>
      <c r="K216" s="230">
        <v>42955</v>
      </c>
      <c r="L216" s="75">
        <f>COUNTIF($B$2:B216,B216)</f>
        <v>19</v>
      </c>
      <c r="M216" s="75">
        <f>COUNTIF($L$2:L216,4)</f>
        <v>8</v>
      </c>
      <c r="N216" s="76" t="str">
        <f t="shared" si="19"/>
        <v>Code 0819</v>
      </c>
      <c r="O216" s="76" t="str">
        <f t="shared" si="15"/>
        <v/>
      </c>
      <c r="P216" s="75" t="str">
        <f t="shared" si="16"/>
        <v/>
      </c>
      <c r="Q216" s="77" t="str">
        <f t="shared" si="17"/>
        <v/>
      </c>
      <c r="R216" s="77" t="str">
        <f t="shared" si="18"/>
        <v/>
      </c>
      <c r="S216" s="77" t="str">
        <f>IF(O216="","",IF(OR(VALUE(LEFT(O216,2))&gt;IF(RIGHT(J216,1)="M",7,19),AND(OR(LEFT(O216,2)={"07","19"}),VALUE(RIGHT(O216,2))&gt;15)),TRUE,FALSE))</f>
        <v/>
      </c>
      <c r="T216" s="77" t="str">
        <f>IF(O216="","",IF(OR(VALUE(LEFT(O216,2))&gt;IF(RIGHT(J216,1)="M",7,19),AND(OR(LEFT(O216,2)={"07","19"}),VALUE(RIGHT(O216,2))&gt;5)),TRUE,FALSE))</f>
        <v/>
      </c>
    </row>
    <row r="217" spans="1:28" ht="15" customHeight="1" x14ac:dyDescent="0.25">
      <c r="A217" s="75" t="s">
        <v>279</v>
      </c>
      <c r="B217" s="77" t="s">
        <v>280</v>
      </c>
      <c r="C217" s="230">
        <v>44247</v>
      </c>
      <c r="D217" s="75" t="s">
        <v>642</v>
      </c>
      <c r="E217" s="75" t="s">
        <v>559</v>
      </c>
      <c r="F217" s="75" t="s">
        <v>546</v>
      </c>
      <c r="G217" s="75">
        <v>3</v>
      </c>
      <c r="H217" s="75" t="s">
        <v>546</v>
      </c>
      <c r="I217" s="75" t="s">
        <v>546</v>
      </c>
      <c r="J217" s="75" t="s">
        <v>562</v>
      </c>
      <c r="K217" s="230">
        <v>42955</v>
      </c>
      <c r="L217" s="75">
        <f>COUNTIF($B$2:B217,B217)</f>
        <v>20</v>
      </c>
      <c r="M217" s="75">
        <f>COUNTIF($L$2:L217,4)</f>
        <v>8</v>
      </c>
      <c r="N217" s="76" t="str">
        <f t="shared" si="19"/>
        <v>Code 0820</v>
      </c>
      <c r="O217" s="76" t="str">
        <f t="shared" si="15"/>
        <v>0634</v>
      </c>
      <c r="P217" s="75" t="str">
        <f t="shared" si="16"/>
        <v>1910</v>
      </c>
      <c r="Q217" s="77">
        <f t="shared" si="17"/>
        <v>1236</v>
      </c>
      <c r="R217" s="77">
        <f t="shared" si="18"/>
        <v>12</v>
      </c>
      <c r="S217" s="77" t="b">
        <f>IF(O217="","",IF(OR(VALUE(LEFT(O217,2))&gt;IF(RIGHT(J217,1)="M",7,19),AND(OR(LEFT(O217,2)={"07","19"}),VALUE(RIGHT(O217,2))&gt;15)),TRUE,FALSE))</f>
        <v>0</v>
      </c>
      <c r="T217" s="77" t="b">
        <f>IF(O217="","",IF(OR(VALUE(LEFT(O217,2))&gt;IF(RIGHT(J217,1)="M",7,19),AND(OR(LEFT(O217,2)={"07","19"}),VALUE(RIGHT(O217,2))&gt;5)),TRUE,FALSE))</f>
        <v>0</v>
      </c>
    </row>
    <row r="218" spans="1:28" ht="15" customHeight="1" x14ac:dyDescent="0.25">
      <c r="A218" s="75" t="s">
        <v>279</v>
      </c>
      <c r="B218" s="77" t="s">
        <v>280</v>
      </c>
      <c r="C218" s="230">
        <v>44248</v>
      </c>
      <c r="D218" s="75" t="s">
        <v>546</v>
      </c>
      <c r="E218" s="75" t="s">
        <v>549</v>
      </c>
      <c r="F218" s="75" t="s">
        <v>546</v>
      </c>
      <c r="G218" s="75">
        <v>0</v>
      </c>
      <c r="H218" s="75" t="s">
        <v>546</v>
      </c>
      <c r="I218" s="75" t="s">
        <v>546</v>
      </c>
      <c r="J218" s="75" t="s">
        <v>563</v>
      </c>
      <c r="K218" s="230">
        <v>42955</v>
      </c>
      <c r="L218" s="75">
        <f>COUNTIF($B$2:B218,B218)</f>
        <v>21</v>
      </c>
      <c r="M218" s="75">
        <f>COUNTIF($L$2:L218,4)</f>
        <v>8</v>
      </c>
      <c r="N218" s="76" t="str">
        <f t="shared" si="19"/>
        <v>Code 0821</v>
      </c>
      <c r="O218" s="76" t="str">
        <f t="shared" si="15"/>
        <v/>
      </c>
      <c r="P218" s="75" t="str">
        <f t="shared" si="16"/>
        <v/>
      </c>
      <c r="Q218" s="77" t="str">
        <f t="shared" si="17"/>
        <v/>
      </c>
      <c r="R218" s="77" t="str">
        <f t="shared" si="18"/>
        <v/>
      </c>
      <c r="S218" s="77" t="str">
        <f>IF(O218="","",IF(OR(VALUE(LEFT(O218,2))&gt;IF(RIGHT(J218,1)="M",7,19),AND(OR(LEFT(O218,2)={"07","19"}),VALUE(RIGHT(O218,2))&gt;15)),TRUE,FALSE))</f>
        <v/>
      </c>
      <c r="T218" s="77" t="str">
        <f>IF(O218="","",IF(OR(VALUE(LEFT(O218,2))&gt;IF(RIGHT(J218,1)="M",7,19),AND(OR(LEFT(O218,2)={"07","19"}),VALUE(RIGHT(O218,2))&gt;5)),TRUE,FALSE))</f>
        <v/>
      </c>
    </row>
    <row r="219" spans="1:28" s="78" customFormat="1" ht="15" customHeight="1" x14ac:dyDescent="0.25">
      <c r="A219" s="75" t="s">
        <v>279</v>
      </c>
      <c r="B219" s="77" t="s">
        <v>280</v>
      </c>
      <c r="C219" s="230">
        <v>44249</v>
      </c>
      <c r="D219" s="75" t="s">
        <v>546</v>
      </c>
      <c r="E219" s="75" t="s">
        <v>549</v>
      </c>
      <c r="F219" s="75" t="s">
        <v>546</v>
      </c>
      <c r="G219" s="75">
        <v>0</v>
      </c>
      <c r="H219" s="75" t="s">
        <v>546</v>
      </c>
      <c r="I219" s="75" t="s">
        <v>590</v>
      </c>
      <c r="J219" s="75" t="s">
        <v>562</v>
      </c>
      <c r="K219" s="230">
        <v>42955</v>
      </c>
      <c r="L219" s="75">
        <f>COUNTIF($B$2:B219,B219)</f>
        <v>22</v>
      </c>
      <c r="M219" s="75">
        <f>COUNTIF($L$2:L219,4)</f>
        <v>8</v>
      </c>
      <c r="N219" s="76" t="str">
        <f t="shared" si="19"/>
        <v>Code 0822</v>
      </c>
      <c r="O219" s="76" t="str">
        <f t="shared" si="15"/>
        <v/>
      </c>
      <c r="P219" s="75" t="str">
        <f t="shared" si="16"/>
        <v/>
      </c>
      <c r="Q219" s="77" t="str">
        <f t="shared" si="17"/>
        <v/>
      </c>
      <c r="R219" s="77" t="str">
        <f t="shared" si="18"/>
        <v/>
      </c>
      <c r="S219" s="77" t="str">
        <f>IF(O219="","",IF(OR(VALUE(LEFT(O219,2))&gt;IF(RIGHT(J219,1)="M",7,19),AND(OR(LEFT(O219,2)={"07","19"}),VALUE(RIGHT(O219,2))&gt;15)),TRUE,FALSE))</f>
        <v/>
      </c>
      <c r="T219" s="77" t="str">
        <f>IF(O219="","",IF(OR(VALUE(LEFT(O219,2))&gt;IF(RIGHT(J219,1)="M",7,19),AND(OR(LEFT(O219,2)={"07","19"}),VALUE(RIGHT(O219,2))&gt;5)),TRUE,FALSE))</f>
        <v/>
      </c>
      <c r="U219" s="77"/>
      <c r="V219" s="77"/>
      <c r="W219" s="77"/>
      <c r="X219" s="77"/>
      <c r="Y219" s="77"/>
      <c r="Z219" s="77"/>
      <c r="AA219" s="77"/>
      <c r="AB219" s="77"/>
    </row>
    <row r="220" spans="1:28" s="78" customFormat="1" ht="15" customHeight="1" x14ac:dyDescent="0.25">
      <c r="A220" s="75" t="s">
        <v>279</v>
      </c>
      <c r="B220" s="77" t="s">
        <v>280</v>
      </c>
      <c r="C220" s="230">
        <v>44250</v>
      </c>
      <c r="D220" s="75" t="s">
        <v>552</v>
      </c>
      <c r="E220" s="75" t="s">
        <v>595</v>
      </c>
      <c r="F220" s="75" t="s">
        <v>546</v>
      </c>
      <c r="G220" s="75">
        <v>3</v>
      </c>
      <c r="H220" s="75" t="s">
        <v>546</v>
      </c>
      <c r="I220" s="75" t="s">
        <v>546</v>
      </c>
      <c r="J220" s="75" t="s">
        <v>562</v>
      </c>
      <c r="K220" s="230">
        <v>42955</v>
      </c>
      <c r="L220" s="75">
        <f>COUNTIF($B$2:B220,B220)</f>
        <v>23</v>
      </c>
      <c r="M220" s="75">
        <f>COUNTIF($L$2:L220,4)</f>
        <v>8</v>
      </c>
      <c r="N220" s="76" t="str">
        <f t="shared" si="19"/>
        <v>Code 0823</v>
      </c>
      <c r="O220" s="76" t="str">
        <f t="shared" si="15"/>
        <v>0641</v>
      </c>
      <c r="P220" s="75" t="str">
        <f t="shared" si="16"/>
        <v>1911</v>
      </c>
      <c r="Q220" s="77">
        <f t="shared" si="17"/>
        <v>1230</v>
      </c>
      <c r="R220" s="77">
        <f t="shared" si="18"/>
        <v>12</v>
      </c>
      <c r="S220" s="77" t="b">
        <f>IF(O220="","",IF(OR(VALUE(LEFT(O220,2))&gt;IF(RIGHT(J220,1)="M",7,19),AND(OR(LEFT(O220,2)={"07","19"}),VALUE(RIGHT(O220,2))&gt;15)),TRUE,FALSE))</f>
        <v>0</v>
      </c>
      <c r="T220" s="77" t="b">
        <f>IF(O220="","",IF(OR(VALUE(LEFT(O220,2))&gt;IF(RIGHT(J220,1)="M",7,19),AND(OR(LEFT(O220,2)={"07","19"}),VALUE(RIGHT(O220,2))&gt;5)),TRUE,FALSE))</f>
        <v>0</v>
      </c>
      <c r="U220" s="77"/>
      <c r="V220" s="77"/>
      <c r="W220" s="77"/>
      <c r="X220" s="77"/>
      <c r="Y220" s="77"/>
      <c r="Z220" s="77"/>
      <c r="AA220" s="77"/>
      <c r="AB220" s="77"/>
    </row>
    <row r="221" spans="1:28" s="78" customFormat="1" ht="15" customHeight="1" x14ac:dyDescent="0.25">
      <c r="A221" s="75" t="s">
        <v>279</v>
      </c>
      <c r="B221" s="77" t="s">
        <v>280</v>
      </c>
      <c r="C221" s="230">
        <v>44251</v>
      </c>
      <c r="D221" s="75" t="s">
        <v>546</v>
      </c>
      <c r="E221" s="75" t="s">
        <v>549</v>
      </c>
      <c r="F221" s="75" t="s">
        <v>610</v>
      </c>
      <c r="G221" s="75">
        <v>0</v>
      </c>
      <c r="H221" s="75" t="s">
        <v>546</v>
      </c>
      <c r="I221" s="75" t="s">
        <v>546</v>
      </c>
      <c r="J221" s="75" t="s">
        <v>562</v>
      </c>
      <c r="K221" s="230">
        <v>42955</v>
      </c>
      <c r="L221" s="75">
        <f>COUNTIF($B$2:B221,B221)</f>
        <v>24</v>
      </c>
      <c r="M221" s="75">
        <f>COUNTIF($L$2:L221,4)</f>
        <v>8</v>
      </c>
      <c r="N221" s="76" t="str">
        <f t="shared" si="19"/>
        <v>Code 0824</v>
      </c>
      <c r="O221" s="76" t="str">
        <f t="shared" si="15"/>
        <v/>
      </c>
      <c r="P221" s="75" t="str">
        <f t="shared" si="16"/>
        <v/>
      </c>
      <c r="Q221" s="77" t="str">
        <f t="shared" si="17"/>
        <v/>
      </c>
      <c r="R221" s="77" t="str">
        <f t="shared" si="18"/>
        <v/>
      </c>
      <c r="S221" s="77" t="str">
        <f>IF(O221="","",IF(OR(VALUE(LEFT(O221,2))&gt;IF(RIGHT(J221,1)="M",7,19),AND(OR(LEFT(O221,2)={"07","19"}),VALUE(RIGHT(O221,2))&gt;15)),TRUE,FALSE))</f>
        <v/>
      </c>
      <c r="T221" s="77" t="str">
        <f>IF(O221="","",IF(OR(VALUE(LEFT(O221,2))&gt;IF(RIGHT(J221,1)="M",7,19),AND(OR(LEFT(O221,2)={"07","19"}),VALUE(RIGHT(O221,2))&gt;5)),TRUE,FALSE))</f>
        <v/>
      </c>
      <c r="U221" s="77"/>
      <c r="V221" s="77"/>
      <c r="W221" s="77"/>
      <c r="X221" s="77"/>
      <c r="Y221" s="77"/>
      <c r="Z221" s="77"/>
      <c r="AA221" s="77"/>
      <c r="AB221" s="77"/>
    </row>
    <row r="222" spans="1:28" ht="15" customHeight="1" x14ac:dyDescent="0.25">
      <c r="A222" s="75" t="s">
        <v>279</v>
      </c>
      <c r="B222" s="77" t="s">
        <v>280</v>
      </c>
      <c r="C222" s="230">
        <v>44252</v>
      </c>
      <c r="D222" s="75" t="s">
        <v>546</v>
      </c>
      <c r="E222" s="75" t="s">
        <v>549</v>
      </c>
      <c r="F222" s="75" t="s">
        <v>546</v>
      </c>
      <c r="G222" s="75">
        <v>0</v>
      </c>
      <c r="H222" s="75" t="s">
        <v>546</v>
      </c>
      <c r="I222" s="75" t="s">
        <v>590</v>
      </c>
      <c r="J222" s="75" t="s">
        <v>562</v>
      </c>
      <c r="K222" s="230">
        <v>42955</v>
      </c>
      <c r="L222" s="75">
        <f>COUNTIF($B$2:B222,B222)</f>
        <v>25</v>
      </c>
      <c r="M222" s="75">
        <f>COUNTIF($L$2:L222,4)</f>
        <v>8</v>
      </c>
      <c r="N222" s="76" t="str">
        <f t="shared" si="19"/>
        <v>Code 0825</v>
      </c>
      <c r="O222" s="76" t="str">
        <f t="shared" si="15"/>
        <v/>
      </c>
      <c r="P222" s="75" t="str">
        <f t="shared" si="16"/>
        <v/>
      </c>
      <c r="Q222" s="77" t="str">
        <f t="shared" si="17"/>
        <v/>
      </c>
      <c r="R222" s="77" t="str">
        <f t="shared" si="18"/>
        <v/>
      </c>
      <c r="S222" s="77" t="str">
        <f>IF(O222="","",IF(OR(VALUE(LEFT(O222,2))&gt;IF(RIGHT(J222,1)="M",7,19),AND(OR(LEFT(O222,2)={"07","19"}),VALUE(RIGHT(O222,2))&gt;15)),TRUE,FALSE))</f>
        <v/>
      </c>
      <c r="T222" s="77" t="str">
        <f>IF(O222="","",IF(OR(VALUE(LEFT(O222,2))&gt;IF(RIGHT(J222,1)="M",7,19),AND(OR(LEFT(O222,2)={"07","19"}),VALUE(RIGHT(O222,2))&gt;5)),TRUE,FALSE))</f>
        <v/>
      </c>
    </row>
    <row r="223" spans="1:28" ht="15" customHeight="1" x14ac:dyDescent="0.25">
      <c r="A223" s="75" t="s">
        <v>279</v>
      </c>
      <c r="B223" s="77" t="s">
        <v>280</v>
      </c>
      <c r="C223" s="230">
        <v>44253</v>
      </c>
      <c r="D223" s="75" t="s">
        <v>546</v>
      </c>
      <c r="E223" s="75" t="s">
        <v>549</v>
      </c>
      <c r="F223" s="75" t="s">
        <v>546</v>
      </c>
      <c r="G223" s="75">
        <v>0</v>
      </c>
      <c r="H223" s="75" t="s">
        <v>546</v>
      </c>
      <c r="I223" s="75" t="s">
        <v>590</v>
      </c>
      <c r="J223" s="75" t="s">
        <v>562</v>
      </c>
      <c r="K223" s="230">
        <v>42955</v>
      </c>
      <c r="L223" s="75">
        <f>COUNTIF($B$2:B223,B223)</f>
        <v>26</v>
      </c>
      <c r="M223" s="75">
        <f>COUNTIF($L$2:L223,4)</f>
        <v>8</v>
      </c>
      <c r="N223" s="76" t="str">
        <f t="shared" si="19"/>
        <v>Code 0826</v>
      </c>
      <c r="O223" s="76" t="str">
        <f t="shared" si="15"/>
        <v/>
      </c>
      <c r="P223" s="75" t="str">
        <f t="shared" si="16"/>
        <v/>
      </c>
      <c r="Q223" s="77" t="str">
        <f t="shared" si="17"/>
        <v/>
      </c>
      <c r="R223" s="77" t="str">
        <f t="shared" si="18"/>
        <v/>
      </c>
      <c r="S223" s="77" t="str">
        <f>IF(O223="","",IF(OR(VALUE(LEFT(O223,2))&gt;IF(RIGHT(J223,1)="M",7,19),AND(OR(LEFT(O223,2)={"07","19"}),VALUE(RIGHT(O223,2))&gt;15)),TRUE,FALSE))</f>
        <v/>
      </c>
      <c r="T223" s="77" t="str">
        <f>IF(O223="","",IF(OR(VALUE(LEFT(O223,2))&gt;IF(RIGHT(J223,1)="M",7,19),AND(OR(LEFT(O223,2)={"07","19"}),VALUE(RIGHT(O223,2))&gt;5)),TRUE,FALSE))</f>
        <v/>
      </c>
    </row>
    <row r="224" spans="1:28" ht="15" customHeight="1" x14ac:dyDescent="0.25">
      <c r="A224" s="75" t="s">
        <v>279</v>
      </c>
      <c r="B224" s="77" t="s">
        <v>280</v>
      </c>
      <c r="C224" s="230">
        <v>44254</v>
      </c>
      <c r="D224" s="75" t="s">
        <v>546</v>
      </c>
      <c r="E224" s="75" t="s">
        <v>549</v>
      </c>
      <c r="F224" s="75" t="s">
        <v>610</v>
      </c>
      <c r="G224" s="75">
        <v>0</v>
      </c>
      <c r="H224" s="75" t="s">
        <v>546</v>
      </c>
      <c r="I224" s="75" t="s">
        <v>546</v>
      </c>
      <c r="J224" s="75" t="s">
        <v>562</v>
      </c>
      <c r="K224" s="230">
        <v>42955</v>
      </c>
      <c r="L224" s="75">
        <f>COUNTIF($B$2:B224,B224)</f>
        <v>27</v>
      </c>
      <c r="M224" s="75">
        <f>COUNTIF($L$2:L224,4)</f>
        <v>8</v>
      </c>
      <c r="N224" s="76" t="str">
        <f t="shared" si="19"/>
        <v>Code 0827</v>
      </c>
      <c r="O224" s="76" t="str">
        <f t="shared" si="15"/>
        <v/>
      </c>
      <c r="P224" s="75" t="str">
        <f t="shared" si="16"/>
        <v/>
      </c>
      <c r="Q224" s="77" t="str">
        <f t="shared" si="17"/>
        <v/>
      </c>
      <c r="R224" s="77" t="str">
        <f t="shared" si="18"/>
        <v/>
      </c>
      <c r="S224" s="77" t="str">
        <f>IF(O224="","",IF(OR(VALUE(LEFT(O224,2))&gt;IF(RIGHT(J224,1)="M",7,19),AND(OR(LEFT(O224,2)={"07","19"}),VALUE(RIGHT(O224,2))&gt;15)),TRUE,FALSE))</f>
        <v/>
      </c>
      <c r="T224" s="77" t="str">
        <f>IF(O224="","",IF(OR(VALUE(LEFT(O224,2))&gt;IF(RIGHT(J224,1)="M",7,19),AND(OR(LEFT(O224,2)={"07","19"}),VALUE(RIGHT(O224,2))&gt;5)),TRUE,FALSE))</f>
        <v/>
      </c>
    </row>
    <row r="225" spans="1:28" ht="15" customHeight="1" x14ac:dyDescent="0.25">
      <c r="A225" s="75" t="s">
        <v>279</v>
      </c>
      <c r="B225" s="77" t="s">
        <v>280</v>
      </c>
      <c r="C225" s="230">
        <v>44255</v>
      </c>
      <c r="D225" s="75" t="s">
        <v>546</v>
      </c>
      <c r="E225" s="75" t="s">
        <v>549</v>
      </c>
      <c r="F225" s="75" t="s">
        <v>546</v>
      </c>
      <c r="G225" s="75">
        <v>0</v>
      </c>
      <c r="H225" s="75" t="s">
        <v>546</v>
      </c>
      <c r="I225" s="75" t="s">
        <v>546</v>
      </c>
      <c r="J225" s="75" t="s">
        <v>563</v>
      </c>
      <c r="K225" s="230">
        <v>42955</v>
      </c>
      <c r="L225" s="75">
        <f>COUNTIF($B$2:B225,B225)</f>
        <v>28</v>
      </c>
      <c r="M225" s="75">
        <f>COUNTIF($L$2:L225,4)</f>
        <v>8</v>
      </c>
      <c r="N225" s="76" t="str">
        <f t="shared" si="19"/>
        <v>Code 0828</v>
      </c>
      <c r="O225" s="76" t="str">
        <f t="shared" si="15"/>
        <v/>
      </c>
      <c r="P225" s="75" t="str">
        <f t="shared" si="16"/>
        <v/>
      </c>
      <c r="Q225" s="77" t="str">
        <f t="shared" si="17"/>
        <v/>
      </c>
      <c r="R225" s="77" t="str">
        <f t="shared" si="18"/>
        <v/>
      </c>
      <c r="S225" s="77" t="str">
        <f>IF(O225="","",IF(OR(VALUE(LEFT(O225,2))&gt;IF(RIGHT(J225,1)="M",7,19),AND(OR(LEFT(O225,2)={"07","19"}),VALUE(RIGHT(O225,2))&gt;15)),TRUE,FALSE))</f>
        <v/>
      </c>
      <c r="T225" s="77" t="str">
        <f>IF(O225="","",IF(OR(VALUE(LEFT(O225,2))&gt;IF(RIGHT(J225,1)="M",7,19),AND(OR(LEFT(O225,2)={"07","19"}),VALUE(RIGHT(O225,2))&gt;5)),TRUE,FALSE))</f>
        <v/>
      </c>
    </row>
    <row r="226" spans="1:28" ht="15" customHeight="1" x14ac:dyDescent="0.25">
      <c r="A226" s="75" t="s">
        <v>285</v>
      </c>
      <c r="B226" s="77" t="s">
        <v>286</v>
      </c>
      <c r="C226" s="230">
        <v>44228</v>
      </c>
      <c r="D226" s="75" t="s">
        <v>592</v>
      </c>
      <c r="E226" s="75" t="s">
        <v>669</v>
      </c>
      <c r="F226" s="75" t="s">
        <v>546</v>
      </c>
      <c r="G226" s="75">
        <v>2</v>
      </c>
      <c r="H226" s="75" t="s">
        <v>546</v>
      </c>
      <c r="I226" s="75" t="s">
        <v>546</v>
      </c>
      <c r="J226" s="75" t="s">
        <v>641</v>
      </c>
      <c r="K226" s="230">
        <v>42963</v>
      </c>
      <c r="L226" s="75">
        <f>COUNTIF($B$2:B226,B226)</f>
        <v>1</v>
      </c>
      <c r="M226" s="75">
        <f>COUNTIF($L$2:L226,4)</f>
        <v>8</v>
      </c>
      <c r="N226" s="76" t="str">
        <f t="shared" si="19"/>
        <v>Code 091</v>
      </c>
      <c r="O226" s="76" t="str">
        <f t="shared" si="15"/>
        <v>0701</v>
      </c>
      <c r="P226" s="75" t="str">
        <f t="shared" si="16"/>
        <v>1800</v>
      </c>
      <c r="Q226" s="77">
        <f t="shared" si="17"/>
        <v>1059</v>
      </c>
      <c r="R226" s="77">
        <f t="shared" si="18"/>
        <v>10</v>
      </c>
      <c r="S226" s="77" t="b">
        <f>IF(O226="","",IF(OR(VALUE(LEFT(O226,2))&gt;IF(RIGHT(J226,1)="M",7,19),AND(OR(LEFT(O226,2)={"07","19"}),VALUE(RIGHT(O226,2))&gt;15)),TRUE,FALSE))</f>
        <v>0</v>
      </c>
      <c r="T226" s="77" t="b">
        <f>IF(O226="","",IF(OR(VALUE(LEFT(O226,2))&gt;IF(RIGHT(J226,1)="M",7,19),AND(OR(LEFT(O226,2)={"07","19"}),VALUE(RIGHT(O226,2))&gt;5)),TRUE,FALSE))</f>
        <v>0</v>
      </c>
    </row>
    <row r="227" spans="1:28" ht="15" customHeight="1" x14ac:dyDescent="0.25">
      <c r="A227" s="75" t="s">
        <v>285</v>
      </c>
      <c r="B227" s="77" t="s">
        <v>286</v>
      </c>
      <c r="C227" s="230">
        <v>44229</v>
      </c>
      <c r="D227" s="75" t="s">
        <v>672</v>
      </c>
      <c r="E227" s="75" t="s">
        <v>668</v>
      </c>
      <c r="F227" s="75" t="s">
        <v>546</v>
      </c>
      <c r="G227" s="75">
        <v>2</v>
      </c>
      <c r="H227" s="75" t="s">
        <v>546</v>
      </c>
      <c r="I227" s="75" t="s">
        <v>546</v>
      </c>
      <c r="J227" s="75" t="s">
        <v>641</v>
      </c>
      <c r="K227" s="230">
        <v>42963</v>
      </c>
      <c r="L227" s="75">
        <f>COUNTIF($B$2:B227,B227)</f>
        <v>2</v>
      </c>
      <c r="M227" s="75">
        <f>COUNTIF($L$2:L227,4)</f>
        <v>8</v>
      </c>
      <c r="N227" s="76" t="str">
        <f t="shared" si="19"/>
        <v>Code 092</v>
      </c>
      <c r="O227" s="76" t="str">
        <f t="shared" si="15"/>
        <v>0702</v>
      </c>
      <c r="P227" s="75" t="str">
        <f t="shared" si="16"/>
        <v>1801</v>
      </c>
      <c r="Q227" s="77">
        <f t="shared" si="17"/>
        <v>1059</v>
      </c>
      <c r="R227" s="77">
        <f t="shared" si="18"/>
        <v>10</v>
      </c>
      <c r="S227" s="77" t="b">
        <f>IF(O227="","",IF(OR(VALUE(LEFT(O227,2))&gt;IF(RIGHT(J227,1)="M",7,19),AND(OR(LEFT(O227,2)={"07","19"}),VALUE(RIGHT(O227,2))&gt;15)),TRUE,FALSE))</f>
        <v>0</v>
      </c>
      <c r="T227" s="77" t="b">
        <f>IF(O227="","",IF(OR(VALUE(LEFT(O227,2))&gt;IF(RIGHT(J227,1)="M",7,19),AND(OR(LEFT(O227,2)={"07","19"}),VALUE(RIGHT(O227,2))&gt;5)),TRUE,FALSE))</f>
        <v>0</v>
      </c>
    </row>
    <row r="228" spans="1:28" ht="15" customHeight="1" x14ac:dyDescent="0.25">
      <c r="A228" s="75" t="s">
        <v>285</v>
      </c>
      <c r="B228" s="77" t="s">
        <v>286</v>
      </c>
      <c r="C228" s="230">
        <v>44230</v>
      </c>
      <c r="D228" s="75" t="s">
        <v>665</v>
      </c>
      <c r="E228" s="75" t="s">
        <v>669</v>
      </c>
      <c r="F228" s="75" t="s">
        <v>546</v>
      </c>
      <c r="G228" s="75">
        <v>2</v>
      </c>
      <c r="H228" s="75" t="s">
        <v>546</v>
      </c>
      <c r="I228" s="75" t="s">
        <v>546</v>
      </c>
      <c r="J228" s="75" t="s">
        <v>641</v>
      </c>
      <c r="K228" s="230">
        <v>42963</v>
      </c>
      <c r="L228" s="75">
        <f>COUNTIF($B$2:B228,B228)</f>
        <v>3</v>
      </c>
      <c r="M228" s="75">
        <f>COUNTIF($L$2:L228,4)</f>
        <v>8</v>
      </c>
      <c r="N228" s="76" t="str">
        <f t="shared" si="19"/>
        <v>Code 093</v>
      </c>
      <c r="O228" s="76" t="str">
        <f t="shared" si="15"/>
        <v>0704</v>
      </c>
      <c r="P228" s="75" t="str">
        <f t="shared" si="16"/>
        <v>1800</v>
      </c>
      <c r="Q228" s="77">
        <f t="shared" si="17"/>
        <v>1056</v>
      </c>
      <c r="R228" s="77">
        <f t="shared" si="18"/>
        <v>10</v>
      </c>
      <c r="S228" s="77" t="b">
        <f>IF(O228="","",IF(OR(VALUE(LEFT(O228,2))&gt;IF(RIGHT(J228,1)="M",7,19),AND(OR(LEFT(O228,2)={"07","19"}),VALUE(RIGHT(O228,2))&gt;15)),TRUE,FALSE))</f>
        <v>0</v>
      </c>
      <c r="T228" s="77" t="b">
        <f>IF(O228="","",IF(OR(VALUE(LEFT(O228,2))&gt;IF(RIGHT(J228,1)="M",7,19),AND(OR(LEFT(O228,2)={"07","19"}),VALUE(RIGHT(O228,2))&gt;5)),TRUE,FALSE))</f>
        <v>0</v>
      </c>
    </row>
    <row r="229" spans="1:28" ht="15" customHeight="1" x14ac:dyDescent="0.25">
      <c r="A229" s="75" t="s">
        <v>285</v>
      </c>
      <c r="B229" s="77" t="s">
        <v>286</v>
      </c>
      <c r="C229" s="230">
        <v>44231</v>
      </c>
      <c r="D229" s="75" t="s">
        <v>665</v>
      </c>
      <c r="E229" s="75" t="s">
        <v>669</v>
      </c>
      <c r="F229" s="75" t="s">
        <v>546</v>
      </c>
      <c r="G229" s="75">
        <v>2</v>
      </c>
      <c r="H229" s="75" t="s">
        <v>546</v>
      </c>
      <c r="I229" s="75" t="s">
        <v>546</v>
      </c>
      <c r="J229" s="75" t="s">
        <v>641</v>
      </c>
      <c r="K229" s="230">
        <v>42963</v>
      </c>
      <c r="L229" s="75">
        <f>COUNTIF($B$2:B229,B229)</f>
        <v>4</v>
      </c>
      <c r="M229" s="75">
        <f>COUNTIF($L$2:L229,4)</f>
        <v>9</v>
      </c>
      <c r="N229" s="76" t="str">
        <f t="shared" si="19"/>
        <v>Code 094</v>
      </c>
      <c r="O229" s="76" t="str">
        <f t="shared" si="15"/>
        <v>0704</v>
      </c>
      <c r="P229" s="75" t="str">
        <f t="shared" si="16"/>
        <v>1800</v>
      </c>
      <c r="Q229" s="77">
        <f t="shared" si="17"/>
        <v>1056</v>
      </c>
      <c r="R229" s="77">
        <f t="shared" si="18"/>
        <v>10</v>
      </c>
      <c r="S229" s="77" t="b">
        <f>IF(O229="","",IF(OR(VALUE(LEFT(O229,2))&gt;IF(RIGHT(J229,1)="M",7,19),AND(OR(LEFT(O229,2)={"07","19"}),VALUE(RIGHT(O229,2))&gt;15)),TRUE,FALSE))</f>
        <v>0</v>
      </c>
      <c r="T229" s="77" t="b">
        <f>IF(O229="","",IF(OR(VALUE(LEFT(O229,2))&gt;IF(RIGHT(J229,1)="M",7,19),AND(OR(LEFT(O229,2)={"07","19"}),VALUE(RIGHT(O229,2))&gt;5)),TRUE,FALSE))</f>
        <v>0</v>
      </c>
    </row>
    <row r="230" spans="1:28" ht="15" customHeight="1" x14ac:dyDescent="0.25">
      <c r="A230" s="75" t="s">
        <v>285</v>
      </c>
      <c r="B230" s="77" t="s">
        <v>286</v>
      </c>
      <c r="C230" s="230">
        <v>44232</v>
      </c>
      <c r="D230" s="75" t="s">
        <v>665</v>
      </c>
      <c r="E230" s="75" t="s">
        <v>669</v>
      </c>
      <c r="F230" s="75" t="s">
        <v>546</v>
      </c>
      <c r="G230" s="75">
        <v>2</v>
      </c>
      <c r="H230" s="75" t="s">
        <v>546</v>
      </c>
      <c r="I230" s="75" t="s">
        <v>546</v>
      </c>
      <c r="J230" s="75" t="s">
        <v>641</v>
      </c>
      <c r="K230" s="230">
        <v>42963</v>
      </c>
      <c r="L230" s="75">
        <f>COUNTIF($B$2:B230,B230)</f>
        <v>5</v>
      </c>
      <c r="M230" s="75">
        <f>COUNTIF($L$2:L230,4)</f>
        <v>9</v>
      </c>
      <c r="N230" s="76" t="str">
        <f t="shared" si="19"/>
        <v>Code 095</v>
      </c>
      <c r="O230" s="76" t="str">
        <f t="shared" si="15"/>
        <v>0704</v>
      </c>
      <c r="P230" s="75" t="str">
        <f t="shared" si="16"/>
        <v>1800</v>
      </c>
      <c r="Q230" s="77">
        <f t="shared" si="17"/>
        <v>1056</v>
      </c>
      <c r="R230" s="77">
        <f t="shared" si="18"/>
        <v>10</v>
      </c>
      <c r="S230" s="77" t="b">
        <f>IF(O230="","",IF(OR(VALUE(LEFT(O230,2))&gt;IF(RIGHT(J230,1)="M",7,19),AND(OR(LEFT(O230,2)={"07","19"}),VALUE(RIGHT(O230,2))&gt;15)),TRUE,FALSE))</f>
        <v>0</v>
      </c>
      <c r="T230" s="77" t="b">
        <f>IF(O230="","",IF(OR(VALUE(LEFT(O230,2))&gt;IF(RIGHT(J230,1)="M",7,19),AND(OR(LEFT(O230,2)={"07","19"}),VALUE(RIGHT(O230,2))&gt;5)),TRUE,FALSE))</f>
        <v>0</v>
      </c>
    </row>
    <row r="231" spans="1:28" ht="15" customHeight="1" x14ac:dyDescent="0.25">
      <c r="A231" s="75" t="s">
        <v>285</v>
      </c>
      <c r="B231" s="77" t="s">
        <v>286</v>
      </c>
      <c r="C231" s="230">
        <v>44233</v>
      </c>
      <c r="D231" s="75" t="s">
        <v>681</v>
      </c>
      <c r="E231" s="75" t="s">
        <v>669</v>
      </c>
      <c r="F231" s="75" t="s">
        <v>546</v>
      </c>
      <c r="G231" s="75">
        <v>2</v>
      </c>
      <c r="H231" s="75" t="s">
        <v>546</v>
      </c>
      <c r="I231" s="75" t="s">
        <v>546</v>
      </c>
      <c r="J231" s="75" t="s">
        <v>641</v>
      </c>
      <c r="K231" s="230">
        <v>42963</v>
      </c>
      <c r="L231" s="75">
        <f>COUNTIF($B$2:B231,B231)</f>
        <v>6</v>
      </c>
      <c r="M231" s="75">
        <f>COUNTIF($L$2:L231,4)</f>
        <v>9</v>
      </c>
      <c r="N231" s="76" t="str">
        <f t="shared" si="19"/>
        <v>Code 096</v>
      </c>
      <c r="O231" s="76" t="str">
        <f t="shared" si="15"/>
        <v>0658</v>
      </c>
      <c r="P231" s="75" t="str">
        <f t="shared" si="16"/>
        <v>1800</v>
      </c>
      <c r="Q231" s="77">
        <f t="shared" si="17"/>
        <v>1102</v>
      </c>
      <c r="R231" s="77">
        <f t="shared" si="18"/>
        <v>11</v>
      </c>
      <c r="S231" s="77" t="b">
        <f>IF(O231="","",IF(OR(VALUE(LEFT(O231,2))&gt;IF(RIGHT(J231,1)="M",7,19),AND(OR(LEFT(O231,2)={"07","19"}),VALUE(RIGHT(O231,2))&gt;15)),TRUE,FALSE))</f>
        <v>0</v>
      </c>
      <c r="T231" s="77" t="b">
        <f>IF(O231="","",IF(OR(VALUE(LEFT(O231,2))&gt;IF(RIGHT(J231,1)="M",7,19),AND(OR(LEFT(O231,2)={"07","19"}),VALUE(RIGHT(O231,2))&gt;5)),TRUE,FALSE))</f>
        <v>0</v>
      </c>
    </row>
    <row r="232" spans="1:28" ht="15" customHeight="1" x14ac:dyDescent="0.25">
      <c r="A232" s="75" t="s">
        <v>285</v>
      </c>
      <c r="B232" s="77" t="s">
        <v>286</v>
      </c>
      <c r="C232" s="230">
        <v>44234</v>
      </c>
      <c r="D232" s="75" t="s">
        <v>546</v>
      </c>
      <c r="E232" s="75" t="s">
        <v>549</v>
      </c>
      <c r="F232" s="75" t="s">
        <v>546</v>
      </c>
      <c r="G232" s="75">
        <v>0</v>
      </c>
      <c r="H232" s="75" t="s">
        <v>546</v>
      </c>
      <c r="I232" s="75" t="s">
        <v>546</v>
      </c>
      <c r="J232" s="75" t="s">
        <v>646</v>
      </c>
      <c r="K232" s="230">
        <v>42963</v>
      </c>
      <c r="L232" s="75">
        <f>COUNTIF($B$2:B232,B232)</f>
        <v>7</v>
      </c>
      <c r="M232" s="75">
        <f>COUNTIF($L$2:L232,4)</f>
        <v>9</v>
      </c>
      <c r="N232" s="76" t="str">
        <f t="shared" si="19"/>
        <v>Code 097</v>
      </c>
      <c r="O232" s="76" t="str">
        <f t="shared" si="15"/>
        <v/>
      </c>
      <c r="P232" s="75" t="str">
        <f t="shared" si="16"/>
        <v/>
      </c>
      <c r="Q232" s="77" t="str">
        <f t="shared" si="17"/>
        <v/>
      </c>
      <c r="R232" s="77" t="str">
        <f t="shared" si="18"/>
        <v/>
      </c>
      <c r="S232" s="77" t="str">
        <f>IF(O232="","",IF(OR(VALUE(LEFT(O232,2))&gt;IF(RIGHT(J232,1)="M",7,19),AND(OR(LEFT(O232,2)={"07","19"}),VALUE(RIGHT(O232,2))&gt;15)),TRUE,FALSE))</f>
        <v/>
      </c>
      <c r="T232" s="77" t="str">
        <f>IF(O232="","",IF(OR(VALUE(LEFT(O232,2))&gt;IF(RIGHT(J232,1)="M",7,19),AND(OR(LEFT(O232,2)={"07","19"}),VALUE(RIGHT(O232,2))&gt;5)),TRUE,FALSE))</f>
        <v/>
      </c>
    </row>
    <row r="233" spans="1:28" ht="15" customHeight="1" x14ac:dyDescent="0.25">
      <c r="A233" s="231" t="s">
        <v>285</v>
      </c>
      <c r="B233" s="78" t="s">
        <v>286</v>
      </c>
      <c r="C233" s="232">
        <v>44235</v>
      </c>
      <c r="D233" s="231" t="s">
        <v>594</v>
      </c>
      <c r="E233" s="231" t="s">
        <v>658</v>
      </c>
      <c r="F233" s="231" t="s">
        <v>546</v>
      </c>
      <c r="G233" s="231">
        <v>3</v>
      </c>
      <c r="H233" s="231" t="s">
        <v>546</v>
      </c>
      <c r="I233" s="231" t="s">
        <v>546</v>
      </c>
      <c r="J233" s="231" t="s">
        <v>562</v>
      </c>
      <c r="K233" s="232">
        <v>42963</v>
      </c>
      <c r="L233" s="75">
        <f>COUNTIF($B$2:B233,B233)</f>
        <v>8</v>
      </c>
      <c r="M233" s="75">
        <f>COUNTIF($L$2:L233,4)</f>
        <v>9</v>
      </c>
      <c r="N233" s="76" t="str">
        <f t="shared" si="19"/>
        <v>Code 098</v>
      </c>
      <c r="O233" s="76" t="str">
        <f t="shared" si="15"/>
        <v>0657</v>
      </c>
      <c r="P233" s="75" t="str">
        <f t="shared" si="16"/>
        <v>1900</v>
      </c>
      <c r="Q233" s="77">
        <f t="shared" si="17"/>
        <v>1203</v>
      </c>
      <c r="R233" s="77">
        <f t="shared" si="18"/>
        <v>12</v>
      </c>
      <c r="S233" s="77" t="b">
        <f>IF(O233="","",IF(OR(VALUE(LEFT(O233,2))&gt;IF(RIGHT(J233,1)="M",7,19),AND(OR(LEFT(O233,2)={"07","19"}),VALUE(RIGHT(O233,2))&gt;15)),TRUE,FALSE))</f>
        <v>0</v>
      </c>
      <c r="T233" s="77" t="b">
        <f>IF(O233="","",IF(OR(VALUE(LEFT(O233,2))&gt;IF(RIGHT(J233,1)="M",7,19),AND(OR(LEFT(O233,2)={"07","19"}),VALUE(RIGHT(O233,2))&gt;5)),TRUE,FALSE))</f>
        <v>0</v>
      </c>
      <c r="U233" s="78"/>
      <c r="V233" s="78"/>
      <c r="W233" s="78"/>
      <c r="X233" s="78"/>
      <c r="Y233" s="78"/>
      <c r="Z233" s="78"/>
      <c r="AA233" s="78"/>
      <c r="AB233" s="78"/>
    </row>
    <row r="234" spans="1:28" s="78" customFormat="1" ht="15" customHeight="1" x14ac:dyDescent="0.25">
      <c r="A234" s="231" t="s">
        <v>285</v>
      </c>
      <c r="B234" s="78" t="s">
        <v>286</v>
      </c>
      <c r="C234" s="232">
        <v>44236</v>
      </c>
      <c r="D234" s="231" t="s">
        <v>594</v>
      </c>
      <c r="E234" s="231" t="s">
        <v>658</v>
      </c>
      <c r="F234" s="231" t="s">
        <v>546</v>
      </c>
      <c r="G234" s="231">
        <v>3</v>
      </c>
      <c r="H234" s="231" t="s">
        <v>546</v>
      </c>
      <c r="I234" s="231" t="s">
        <v>546</v>
      </c>
      <c r="J234" s="231" t="s">
        <v>562</v>
      </c>
      <c r="K234" s="232">
        <v>42963</v>
      </c>
      <c r="L234" s="75">
        <f>COUNTIF($B$2:B234,B234)</f>
        <v>9</v>
      </c>
      <c r="M234" s="75">
        <f>COUNTIF($L$2:L234,4)</f>
        <v>9</v>
      </c>
      <c r="N234" s="76" t="str">
        <f t="shared" si="19"/>
        <v>Code 099</v>
      </c>
      <c r="O234" s="76" t="str">
        <f t="shared" si="15"/>
        <v>0657</v>
      </c>
      <c r="P234" s="75" t="str">
        <f t="shared" si="16"/>
        <v>1900</v>
      </c>
      <c r="Q234" s="77">
        <f t="shared" si="17"/>
        <v>1203</v>
      </c>
      <c r="R234" s="77">
        <f t="shared" si="18"/>
        <v>12</v>
      </c>
      <c r="S234" s="77" t="b">
        <f>IF(O234="","",IF(OR(VALUE(LEFT(O234,2))&gt;IF(RIGHT(J234,1)="M",7,19),AND(OR(LEFT(O234,2)={"07","19"}),VALUE(RIGHT(O234,2))&gt;15)),TRUE,FALSE))</f>
        <v>0</v>
      </c>
      <c r="T234" s="77" t="b">
        <f>IF(O234="","",IF(OR(VALUE(LEFT(O234,2))&gt;IF(RIGHT(J234,1)="M",7,19),AND(OR(LEFT(O234,2)={"07","19"}),VALUE(RIGHT(O234,2))&gt;5)),TRUE,FALSE))</f>
        <v>0</v>
      </c>
    </row>
    <row r="235" spans="1:28" s="78" customFormat="1" ht="15" customHeight="1" x14ac:dyDescent="0.25">
      <c r="A235" s="231" t="s">
        <v>285</v>
      </c>
      <c r="B235" s="78" t="s">
        <v>286</v>
      </c>
      <c r="C235" s="232">
        <v>44237</v>
      </c>
      <c r="D235" s="231" t="s">
        <v>665</v>
      </c>
      <c r="E235" s="231" t="s">
        <v>758</v>
      </c>
      <c r="F235" s="231" t="s">
        <v>546</v>
      </c>
      <c r="G235" s="231">
        <v>0</v>
      </c>
      <c r="H235" s="231" t="s">
        <v>546</v>
      </c>
      <c r="I235" s="231" t="s">
        <v>546</v>
      </c>
      <c r="J235" s="231" t="s">
        <v>562</v>
      </c>
      <c r="K235" s="232">
        <v>42963</v>
      </c>
      <c r="L235" s="75">
        <f>COUNTIF($B$2:B235,B235)</f>
        <v>10</v>
      </c>
      <c r="M235" s="75">
        <f>COUNTIF($L$2:L235,4)</f>
        <v>9</v>
      </c>
      <c r="N235" s="76" t="str">
        <f t="shared" si="19"/>
        <v>Code 0910</v>
      </c>
      <c r="O235" s="76" t="str">
        <f t="shared" si="15"/>
        <v>0704</v>
      </c>
      <c r="P235" s="75" t="str">
        <f t="shared" si="16"/>
        <v>1604</v>
      </c>
      <c r="Q235" s="77">
        <f t="shared" si="17"/>
        <v>900</v>
      </c>
      <c r="R235" s="77">
        <f t="shared" si="18"/>
        <v>9</v>
      </c>
      <c r="S235" s="77" t="b">
        <f>IF(O235="","",IF(OR(VALUE(LEFT(O235,2))&gt;IF(RIGHT(J235,1)="M",7,19),AND(OR(LEFT(O235,2)={"07","19"}),VALUE(RIGHT(O235,2))&gt;15)),TRUE,FALSE))</f>
        <v>0</v>
      </c>
      <c r="T235" s="77" t="b">
        <f>IF(O235="","",IF(OR(VALUE(LEFT(O235,2))&gt;IF(RIGHT(J235,1)="M",7,19),AND(OR(LEFT(O235,2)={"07","19"}),VALUE(RIGHT(O235,2))&gt;5)),TRUE,FALSE))</f>
        <v>0</v>
      </c>
    </row>
    <row r="236" spans="1:28" s="78" customFormat="1" ht="15" customHeight="1" x14ac:dyDescent="0.25">
      <c r="A236" s="75" t="s">
        <v>285</v>
      </c>
      <c r="B236" s="77" t="s">
        <v>286</v>
      </c>
      <c r="C236" s="230">
        <v>44238</v>
      </c>
      <c r="D236" s="75" t="s">
        <v>546</v>
      </c>
      <c r="E236" s="75" t="s">
        <v>549</v>
      </c>
      <c r="F236" s="75" t="s">
        <v>546</v>
      </c>
      <c r="G236" s="75">
        <v>0</v>
      </c>
      <c r="H236" s="75" t="s">
        <v>546</v>
      </c>
      <c r="I236" s="75" t="s">
        <v>590</v>
      </c>
      <c r="J236" s="75" t="s">
        <v>562</v>
      </c>
      <c r="K236" s="230">
        <v>42963</v>
      </c>
      <c r="L236" s="75">
        <f>COUNTIF($B$2:B236,B236)</f>
        <v>11</v>
      </c>
      <c r="M236" s="75">
        <f>COUNTIF($L$2:L236,4)</f>
        <v>9</v>
      </c>
      <c r="N236" s="76" t="str">
        <f t="shared" si="19"/>
        <v>Code 0911</v>
      </c>
      <c r="O236" s="76" t="str">
        <f t="shared" si="15"/>
        <v/>
      </c>
      <c r="P236" s="75" t="str">
        <f t="shared" si="16"/>
        <v/>
      </c>
      <c r="Q236" s="77" t="str">
        <f t="shared" si="17"/>
        <v/>
      </c>
      <c r="R236" s="77" t="str">
        <f t="shared" si="18"/>
        <v/>
      </c>
      <c r="S236" s="77" t="str">
        <f>IF(O236="","",IF(OR(VALUE(LEFT(O236,2))&gt;IF(RIGHT(J236,1)="M",7,19),AND(OR(LEFT(O236,2)={"07","19"}),VALUE(RIGHT(O236,2))&gt;15)),TRUE,FALSE))</f>
        <v/>
      </c>
      <c r="T236" s="77" t="str">
        <f>IF(O236="","",IF(OR(VALUE(LEFT(O236,2))&gt;IF(RIGHT(J236,1)="M",7,19),AND(OR(LEFT(O236,2)={"07","19"}),VALUE(RIGHT(O236,2))&gt;5)),TRUE,FALSE))</f>
        <v/>
      </c>
      <c r="U236" s="77"/>
      <c r="V236" s="77"/>
      <c r="W236" s="77"/>
      <c r="X236" s="77"/>
      <c r="Y236" s="77"/>
      <c r="Z236" s="77"/>
      <c r="AA236" s="77"/>
      <c r="AB236" s="77"/>
    </row>
    <row r="237" spans="1:28" s="78" customFormat="1" ht="15" customHeight="1" x14ac:dyDescent="0.25">
      <c r="A237" s="75" t="s">
        <v>285</v>
      </c>
      <c r="B237" s="77" t="s">
        <v>286</v>
      </c>
      <c r="C237" s="230">
        <v>44239</v>
      </c>
      <c r="D237" s="75" t="s">
        <v>546</v>
      </c>
      <c r="E237" s="75" t="s">
        <v>549</v>
      </c>
      <c r="F237" s="75" t="s">
        <v>546</v>
      </c>
      <c r="G237" s="75">
        <v>0</v>
      </c>
      <c r="H237" s="75" t="s">
        <v>546</v>
      </c>
      <c r="I237" s="75" t="s">
        <v>759</v>
      </c>
      <c r="J237" s="75" t="s">
        <v>738</v>
      </c>
      <c r="K237" s="230">
        <v>42963</v>
      </c>
      <c r="L237" s="75">
        <f>COUNTIF($B$2:B237,B237)</f>
        <v>12</v>
      </c>
      <c r="M237" s="75">
        <f>COUNTIF($L$2:L237,4)</f>
        <v>9</v>
      </c>
      <c r="N237" s="76" t="str">
        <f t="shared" si="19"/>
        <v>Code 0912</v>
      </c>
      <c r="O237" s="76" t="str">
        <f t="shared" si="15"/>
        <v/>
      </c>
      <c r="P237" s="75" t="str">
        <f t="shared" si="16"/>
        <v/>
      </c>
      <c r="Q237" s="77" t="str">
        <f t="shared" si="17"/>
        <v/>
      </c>
      <c r="R237" s="77" t="str">
        <f t="shared" si="18"/>
        <v/>
      </c>
      <c r="S237" s="77" t="str">
        <f>IF(O237="","",IF(OR(VALUE(LEFT(O237,2))&gt;IF(RIGHT(J237,1)="M",7,19),AND(OR(LEFT(O237,2)={"07","19"}),VALUE(RIGHT(O237,2))&gt;15)),TRUE,FALSE))</f>
        <v/>
      </c>
      <c r="T237" s="77" t="str">
        <f>IF(O237="","",IF(OR(VALUE(LEFT(O237,2))&gt;IF(RIGHT(J237,1)="M",7,19),AND(OR(LEFT(O237,2)={"07","19"}),VALUE(RIGHT(O237,2))&gt;5)),TRUE,FALSE))</f>
        <v/>
      </c>
      <c r="U237" s="77"/>
      <c r="V237" s="77"/>
      <c r="W237" s="77"/>
      <c r="X237" s="77"/>
      <c r="Y237" s="77"/>
      <c r="Z237" s="77"/>
      <c r="AA237" s="77"/>
      <c r="AB237" s="77"/>
    </row>
    <row r="238" spans="1:28" ht="15" customHeight="1" x14ac:dyDescent="0.25">
      <c r="A238" s="75" t="s">
        <v>285</v>
      </c>
      <c r="B238" s="77" t="s">
        <v>286</v>
      </c>
      <c r="C238" s="230">
        <v>44240</v>
      </c>
      <c r="D238" s="75" t="s">
        <v>546</v>
      </c>
      <c r="E238" s="75" t="s">
        <v>549</v>
      </c>
      <c r="F238" s="75" t="s">
        <v>546</v>
      </c>
      <c r="G238" s="75">
        <v>0</v>
      </c>
      <c r="H238" s="75" t="s">
        <v>546</v>
      </c>
      <c r="I238" s="75" t="s">
        <v>759</v>
      </c>
      <c r="J238" s="75" t="s">
        <v>738</v>
      </c>
      <c r="K238" s="230">
        <v>42963</v>
      </c>
      <c r="L238" s="75">
        <f>COUNTIF($B$2:B238,B238)</f>
        <v>13</v>
      </c>
      <c r="M238" s="75">
        <f>COUNTIF($L$2:L238,4)</f>
        <v>9</v>
      </c>
      <c r="N238" s="76" t="str">
        <f t="shared" si="19"/>
        <v>Code 0913</v>
      </c>
      <c r="O238" s="76" t="str">
        <f t="shared" si="15"/>
        <v/>
      </c>
      <c r="P238" s="75" t="str">
        <f t="shared" si="16"/>
        <v/>
      </c>
      <c r="Q238" s="77" t="str">
        <f t="shared" si="17"/>
        <v/>
      </c>
      <c r="R238" s="77" t="str">
        <f t="shared" si="18"/>
        <v/>
      </c>
      <c r="S238" s="77" t="str">
        <f>IF(O238="","",IF(OR(VALUE(LEFT(O238,2))&gt;IF(RIGHT(J238,1)="M",7,19),AND(OR(LEFT(O238,2)={"07","19"}),VALUE(RIGHT(O238,2))&gt;15)),TRUE,FALSE))</f>
        <v/>
      </c>
      <c r="T238" s="77" t="str">
        <f>IF(O238="","",IF(OR(VALUE(LEFT(O238,2))&gt;IF(RIGHT(J238,1)="M",7,19),AND(OR(LEFT(O238,2)={"07","19"}),VALUE(RIGHT(O238,2))&gt;5)),TRUE,FALSE))</f>
        <v/>
      </c>
    </row>
    <row r="239" spans="1:28" ht="15" customHeight="1" x14ac:dyDescent="0.25">
      <c r="A239" s="75" t="s">
        <v>285</v>
      </c>
      <c r="B239" s="77" t="s">
        <v>286</v>
      </c>
      <c r="C239" s="230">
        <v>44241</v>
      </c>
      <c r="D239" s="75" t="s">
        <v>546</v>
      </c>
      <c r="E239" s="75" t="s">
        <v>549</v>
      </c>
      <c r="F239" s="75" t="s">
        <v>546</v>
      </c>
      <c r="G239" s="75">
        <v>0</v>
      </c>
      <c r="H239" s="75" t="s">
        <v>546</v>
      </c>
      <c r="I239" s="75" t="s">
        <v>546</v>
      </c>
      <c r="J239" s="75" t="s">
        <v>563</v>
      </c>
      <c r="K239" s="230">
        <v>42963</v>
      </c>
      <c r="L239" s="75">
        <f>COUNTIF($B$2:B239,B239)</f>
        <v>14</v>
      </c>
      <c r="M239" s="75">
        <f>COUNTIF($L$2:L239,4)</f>
        <v>9</v>
      </c>
      <c r="N239" s="76" t="str">
        <f t="shared" si="19"/>
        <v>Code 0914</v>
      </c>
      <c r="O239" s="76" t="str">
        <f t="shared" si="15"/>
        <v/>
      </c>
      <c r="P239" s="75" t="str">
        <f t="shared" si="16"/>
        <v/>
      </c>
      <c r="Q239" s="77" t="str">
        <f t="shared" si="17"/>
        <v/>
      </c>
      <c r="R239" s="77" t="str">
        <f t="shared" si="18"/>
        <v/>
      </c>
      <c r="S239" s="77" t="str">
        <f>IF(O239="","",IF(OR(VALUE(LEFT(O239,2))&gt;IF(RIGHT(J239,1)="M",7,19),AND(OR(LEFT(O239,2)={"07","19"}),VALUE(RIGHT(O239,2))&gt;15)),TRUE,FALSE))</f>
        <v/>
      </c>
      <c r="T239" s="77" t="str">
        <f>IF(O239="","",IF(OR(VALUE(LEFT(O239,2))&gt;IF(RIGHT(J239,1)="M",7,19),AND(OR(LEFT(O239,2)={"07","19"}),VALUE(RIGHT(O239,2))&gt;5)),TRUE,FALSE))</f>
        <v/>
      </c>
    </row>
    <row r="240" spans="1:28" ht="15" customHeight="1" x14ac:dyDescent="0.25">
      <c r="A240" s="231" t="s">
        <v>285</v>
      </c>
      <c r="B240" s="78" t="s">
        <v>286</v>
      </c>
      <c r="C240" s="232">
        <v>44242</v>
      </c>
      <c r="D240" s="231" t="s">
        <v>681</v>
      </c>
      <c r="E240" s="231" t="s">
        <v>658</v>
      </c>
      <c r="F240" s="231" t="s">
        <v>546</v>
      </c>
      <c r="G240" s="231">
        <v>3</v>
      </c>
      <c r="H240" s="231" t="s">
        <v>546</v>
      </c>
      <c r="I240" s="231" t="s">
        <v>546</v>
      </c>
      <c r="J240" s="231" t="s">
        <v>562</v>
      </c>
      <c r="K240" s="232">
        <v>42963</v>
      </c>
      <c r="L240" s="75">
        <f>COUNTIF($B$2:B240,B240)</f>
        <v>15</v>
      </c>
      <c r="M240" s="75">
        <f>COUNTIF($L$2:L240,4)</f>
        <v>9</v>
      </c>
      <c r="N240" s="76" t="str">
        <f t="shared" si="19"/>
        <v>Code 0915</v>
      </c>
      <c r="O240" s="76" t="str">
        <f t="shared" si="15"/>
        <v>0658</v>
      </c>
      <c r="P240" s="75" t="str">
        <f t="shared" si="16"/>
        <v>1900</v>
      </c>
      <c r="Q240" s="77">
        <f t="shared" si="17"/>
        <v>1202</v>
      </c>
      <c r="R240" s="77">
        <f t="shared" si="18"/>
        <v>12</v>
      </c>
      <c r="S240" s="77" t="b">
        <f>IF(O240="","",IF(OR(VALUE(LEFT(O240,2))&gt;IF(RIGHT(J240,1)="M",7,19),AND(OR(LEFT(O240,2)={"07","19"}),VALUE(RIGHT(O240,2))&gt;15)),TRUE,FALSE))</f>
        <v>0</v>
      </c>
      <c r="T240" s="77" t="b">
        <f>IF(O240="","",IF(OR(VALUE(LEFT(O240,2))&gt;IF(RIGHT(J240,1)="M",7,19),AND(OR(LEFT(O240,2)={"07","19"}),VALUE(RIGHT(O240,2))&gt;5)),TRUE,FALSE))</f>
        <v>0</v>
      </c>
      <c r="U240" s="78"/>
      <c r="V240" s="78"/>
      <c r="W240" s="78"/>
      <c r="X240" s="78"/>
      <c r="Y240" s="78"/>
      <c r="Z240" s="78"/>
      <c r="AA240" s="78"/>
      <c r="AB240" s="78"/>
    </row>
    <row r="241" spans="1:28" s="78" customFormat="1" ht="15" customHeight="1" x14ac:dyDescent="0.25">
      <c r="A241" s="75" t="s">
        <v>285</v>
      </c>
      <c r="B241" s="77" t="s">
        <v>286</v>
      </c>
      <c r="C241" s="230">
        <v>44243</v>
      </c>
      <c r="D241" s="75" t="s">
        <v>589</v>
      </c>
      <c r="E241" s="75" t="s">
        <v>658</v>
      </c>
      <c r="F241" s="75" t="s">
        <v>546</v>
      </c>
      <c r="G241" s="75">
        <v>3</v>
      </c>
      <c r="H241" s="75" t="s">
        <v>546</v>
      </c>
      <c r="I241" s="75" t="s">
        <v>546</v>
      </c>
      <c r="J241" s="75" t="s">
        <v>562</v>
      </c>
      <c r="K241" s="230">
        <v>42963</v>
      </c>
      <c r="L241" s="75">
        <f>COUNTIF($B$2:B241,B241)</f>
        <v>16</v>
      </c>
      <c r="M241" s="75">
        <f>COUNTIF($L$2:L241,4)</f>
        <v>9</v>
      </c>
      <c r="N241" s="76" t="str">
        <f t="shared" si="19"/>
        <v>Code 0916</v>
      </c>
      <c r="O241" s="76" t="str">
        <f t="shared" si="15"/>
        <v>0656</v>
      </c>
      <c r="P241" s="75" t="str">
        <f t="shared" si="16"/>
        <v>1900</v>
      </c>
      <c r="Q241" s="77">
        <f t="shared" si="17"/>
        <v>1204</v>
      </c>
      <c r="R241" s="77">
        <f t="shared" si="18"/>
        <v>12</v>
      </c>
      <c r="S241" s="77" t="b">
        <f>IF(O241="","",IF(OR(VALUE(LEFT(O241,2))&gt;IF(RIGHT(J241,1)="M",7,19),AND(OR(LEFT(O241,2)={"07","19"}),VALUE(RIGHT(O241,2))&gt;15)),TRUE,FALSE))</f>
        <v>0</v>
      </c>
      <c r="T241" s="77" t="b">
        <f>IF(O241="","",IF(OR(VALUE(LEFT(O241,2))&gt;IF(RIGHT(J241,1)="M",7,19),AND(OR(LEFT(O241,2)={"07","19"}),VALUE(RIGHT(O241,2))&gt;5)),TRUE,FALSE))</f>
        <v>0</v>
      </c>
      <c r="U241" s="77"/>
      <c r="V241" s="77"/>
      <c r="W241" s="77"/>
      <c r="X241" s="77"/>
      <c r="Y241" s="77"/>
      <c r="Z241" s="77"/>
      <c r="AA241" s="77"/>
      <c r="AB241" s="77"/>
    </row>
    <row r="242" spans="1:28" ht="15" customHeight="1" x14ac:dyDescent="0.25">
      <c r="A242" s="75" t="s">
        <v>285</v>
      </c>
      <c r="B242" s="77" t="s">
        <v>286</v>
      </c>
      <c r="C242" s="230">
        <v>44244</v>
      </c>
      <c r="D242" s="75" t="s">
        <v>681</v>
      </c>
      <c r="E242" s="75" t="s">
        <v>658</v>
      </c>
      <c r="F242" s="75" t="s">
        <v>546</v>
      </c>
      <c r="G242" s="75">
        <v>3</v>
      </c>
      <c r="H242" s="75" t="s">
        <v>546</v>
      </c>
      <c r="I242" s="75" t="s">
        <v>546</v>
      </c>
      <c r="J242" s="75" t="s">
        <v>562</v>
      </c>
      <c r="K242" s="230">
        <v>42963</v>
      </c>
      <c r="L242" s="75">
        <f>COUNTIF($B$2:B242,B242)</f>
        <v>17</v>
      </c>
      <c r="M242" s="75">
        <f>COUNTIF($L$2:L242,4)</f>
        <v>9</v>
      </c>
      <c r="N242" s="76" t="str">
        <f t="shared" si="19"/>
        <v>Code 0917</v>
      </c>
      <c r="O242" s="76" t="str">
        <f t="shared" si="15"/>
        <v>0658</v>
      </c>
      <c r="P242" s="75" t="str">
        <f t="shared" si="16"/>
        <v>1900</v>
      </c>
      <c r="Q242" s="77">
        <f t="shared" si="17"/>
        <v>1202</v>
      </c>
      <c r="R242" s="77">
        <f t="shared" si="18"/>
        <v>12</v>
      </c>
      <c r="S242" s="77" t="b">
        <f>IF(O242="","",IF(OR(VALUE(LEFT(O242,2))&gt;IF(RIGHT(J242,1)="M",7,19),AND(OR(LEFT(O242,2)={"07","19"}),VALUE(RIGHT(O242,2))&gt;15)),TRUE,FALSE))</f>
        <v>0</v>
      </c>
      <c r="T242" s="77" t="b">
        <f>IF(O242="","",IF(OR(VALUE(LEFT(O242,2))&gt;IF(RIGHT(J242,1)="M",7,19),AND(OR(LEFT(O242,2)={"07","19"}),VALUE(RIGHT(O242,2))&gt;5)),TRUE,FALSE))</f>
        <v>0</v>
      </c>
    </row>
    <row r="243" spans="1:28" ht="15" customHeight="1" x14ac:dyDescent="0.25">
      <c r="A243" s="75" t="s">
        <v>285</v>
      </c>
      <c r="B243" s="77" t="s">
        <v>286</v>
      </c>
      <c r="C243" s="230">
        <v>44245</v>
      </c>
      <c r="D243" s="75" t="s">
        <v>682</v>
      </c>
      <c r="E243" s="75" t="s">
        <v>658</v>
      </c>
      <c r="F243" s="75" t="s">
        <v>546</v>
      </c>
      <c r="G243" s="75">
        <v>3</v>
      </c>
      <c r="H243" s="75" t="s">
        <v>546</v>
      </c>
      <c r="I243" s="75" t="s">
        <v>546</v>
      </c>
      <c r="J243" s="75" t="s">
        <v>562</v>
      </c>
      <c r="K243" s="230">
        <v>42963</v>
      </c>
      <c r="L243" s="75">
        <f>COUNTIF($B$2:B243,B243)</f>
        <v>18</v>
      </c>
      <c r="M243" s="75">
        <f>COUNTIF($L$2:L243,4)</f>
        <v>9</v>
      </c>
      <c r="N243" s="76" t="str">
        <f t="shared" si="19"/>
        <v>Code 0918</v>
      </c>
      <c r="O243" s="76" t="str">
        <f t="shared" si="15"/>
        <v>0700</v>
      </c>
      <c r="P243" s="75" t="str">
        <f t="shared" si="16"/>
        <v>1900</v>
      </c>
      <c r="Q243" s="77">
        <f t="shared" si="17"/>
        <v>1200</v>
      </c>
      <c r="R243" s="77">
        <f t="shared" si="18"/>
        <v>12</v>
      </c>
      <c r="S243" s="77" t="b">
        <f>IF(O243="","",IF(OR(VALUE(LEFT(O243,2))&gt;IF(RIGHT(J243,1)="M",7,19),AND(OR(LEFT(O243,2)={"07","19"}),VALUE(RIGHT(O243,2))&gt;15)),TRUE,FALSE))</f>
        <v>0</v>
      </c>
      <c r="T243" s="77" t="b">
        <f>IF(O243="","",IF(OR(VALUE(LEFT(O243,2))&gt;IF(RIGHT(J243,1)="M",7,19),AND(OR(LEFT(O243,2)={"07","19"}),VALUE(RIGHT(O243,2))&gt;5)),TRUE,FALSE))</f>
        <v>0</v>
      </c>
    </row>
    <row r="244" spans="1:28" ht="15" customHeight="1" x14ac:dyDescent="0.25">
      <c r="A244" s="75" t="s">
        <v>285</v>
      </c>
      <c r="B244" s="77" t="s">
        <v>286</v>
      </c>
      <c r="C244" s="230">
        <v>44246</v>
      </c>
      <c r="D244" s="75" t="s">
        <v>672</v>
      </c>
      <c r="E244" s="75" t="s">
        <v>658</v>
      </c>
      <c r="F244" s="75" t="s">
        <v>546</v>
      </c>
      <c r="G244" s="75">
        <v>3</v>
      </c>
      <c r="H244" s="75" t="s">
        <v>546</v>
      </c>
      <c r="I244" s="75" t="s">
        <v>546</v>
      </c>
      <c r="J244" s="75" t="s">
        <v>562</v>
      </c>
      <c r="K244" s="230">
        <v>42963</v>
      </c>
      <c r="L244" s="75">
        <f>COUNTIF($B$2:B244,B244)</f>
        <v>19</v>
      </c>
      <c r="M244" s="75">
        <f>COUNTIF($L$2:L244,4)</f>
        <v>9</v>
      </c>
      <c r="N244" s="76" t="str">
        <f t="shared" si="19"/>
        <v>Code 0919</v>
      </c>
      <c r="O244" s="76" t="str">
        <f t="shared" si="15"/>
        <v>0702</v>
      </c>
      <c r="P244" s="75" t="str">
        <f t="shared" si="16"/>
        <v>1900</v>
      </c>
      <c r="Q244" s="77">
        <f t="shared" si="17"/>
        <v>1158</v>
      </c>
      <c r="R244" s="77">
        <f t="shared" si="18"/>
        <v>11</v>
      </c>
      <c r="S244" s="77" t="b">
        <f>IF(O244="","",IF(OR(VALUE(LEFT(O244,2))&gt;IF(RIGHT(J244,1)="M",7,19),AND(OR(LEFT(O244,2)={"07","19"}),VALUE(RIGHT(O244,2))&gt;15)),TRUE,FALSE))</f>
        <v>0</v>
      </c>
      <c r="T244" s="77" t="b">
        <f>IF(O244="","",IF(OR(VALUE(LEFT(O244,2))&gt;IF(RIGHT(J244,1)="M",7,19),AND(OR(LEFT(O244,2)={"07","19"}),VALUE(RIGHT(O244,2))&gt;5)),TRUE,FALSE))</f>
        <v>0</v>
      </c>
    </row>
    <row r="245" spans="1:28" ht="15" customHeight="1" x14ac:dyDescent="0.25">
      <c r="A245" s="75" t="s">
        <v>285</v>
      </c>
      <c r="B245" s="77" t="s">
        <v>286</v>
      </c>
      <c r="C245" s="230">
        <v>44247</v>
      </c>
      <c r="D245" s="75" t="s">
        <v>682</v>
      </c>
      <c r="E245" s="75" t="s">
        <v>658</v>
      </c>
      <c r="F245" s="75" t="s">
        <v>546</v>
      </c>
      <c r="G245" s="75">
        <v>3</v>
      </c>
      <c r="H245" s="75" t="s">
        <v>546</v>
      </c>
      <c r="I245" s="75" t="s">
        <v>546</v>
      </c>
      <c r="J245" s="75" t="s">
        <v>562</v>
      </c>
      <c r="K245" s="230">
        <v>42963</v>
      </c>
      <c r="L245" s="75">
        <f>COUNTIF($B$2:B245,B245)</f>
        <v>20</v>
      </c>
      <c r="M245" s="75">
        <f>COUNTIF($L$2:L245,4)</f>
        <v>9</v>
      </c>
      <c r="N245" s="76" t="str">
        <f t="shared" si="19"/>
        <v>Code 0920</v>
      </c>
      <c r="O245" s="76" t="str">
        <f t="shared" si="15"/>
        <v>0700</v>
      </c>
      <c r="P245" s="75" t="str">
        <f t="shared" si="16"/>
        <v>1900</v>
      </c>
      <c r="Q245" s="77">
        <f t="shared" si="17"/>
        <v>1200</v>
      </c>
      <c r="R245" s="77">
        <f t="shared" si="18"/>
        <v>12</v>
      </c>
      <c r="S245" s="77" t="b">
        <f>IF(O245="","",IF(OR(VALUE(LEFT(O245,2))&gt;IF(RIGHT(J245,1)="M",7,19),AND(OR(LEFT(O245,2)={"07","19"}),VALUE(RIGHT(O245,2))&gt;15)),TRUE,FALSE))</f>
        <v>0</v>
      </c>
      <c r="T245" s="77" t="b">
        <f>IF(O245="","",IF(OR(VALUE(LEFT(O245,2))&gt;IF(RIGHT(J245,1)="M",7,19),AND(OR(LEFT(O245,2)={"07","19"}),VALUE(RIGHT(O245,2))&gt;5)),TRUE,FALSE))</f>
        <v>0</v>
      </c>
    </row>
    <row r="246" spans="1:28" ht="15" customHeight="1" x14ac:dyDescent="0.25">
      <c r="A246" s="75" t="s">
        <v>285</v>
      </c>
      <c r="B246" s="77" t="s">
        <v>286</v>
      </c>
      <c r="C246" s="230">
        <v>44248</v>
      </c>
      <c r="D246" s="75" t="s">
        <v>546</v>
      </c>
      <c r="E246" s="75" t="s">
        <v>549</v>
      </c>
      <c r="F246" s="75" t="s">
        <v>546</v>
      </c>
      <c r="G246" s="75">
        <v>0</v>
      </c>
      <c r="H246" s="75" t="s">
        <v>546</v>
      </c>
      <c r="I246" s="75" t="s">
        <v>546</v>
      </c>
      <c r="J246" s="75" t="s">
        <v>563</v>
      </c>
      <c r="K246" s="230">
        <v>42963</v>
      </c>
      <c r="L246" s="75">
        <f>COUNTIF($B$2:B246,B246)</f>
        <v>21</v>
      </c>
      <c r="M246" s="75">
        <f>COUNTIF($L$2:L246,4)</f>
        <v>9</v>
      </c>
      <c r="N246" s="76" t="str">
        <f t="shared" si="19"/>
        <v>Code 0921</v>
      </c>
      <c r="O246" s="76" t="str">
        <f t="shared" si="15"/>
        <v/>
      </c>
      <c r="P246" s="75" t="str">
        <f t="shared" si="16"/>
        <v/>
      </c>
      <c r="Q246" s="77" t="str">
        <f t="shared" si="17"/>
        <v/>
      </c>
      <c r="R246" s="77" t="str">
        <f t="shared" si="18"/>
        <v/>
      </c>
      <c r="S246" s="77" t="str">
        <f>IF(O246="","",IF(OR(VALUE(LEFT(O246,2))&gt;IF(RIGHT(J246,1)="M",7,19),AND(OR(LEFT(O246,2)={"07","19"}),VALUE(RIGHT(O246,2))&gt;15)),TRUE,FALSE))</f>
        <v/>
      </c>
      <c r="T246" s="77" t="str">
        <f>IF(O246="","",IF(OR(VALUE(LEFT(O246,2))&gt;IF(RIGHT(J246,1)="M",7,19),AND(OR(LEFT(O246,2)={"07","19"}),VALUE(RIGHT(O246,2))&gt;5)),TRUE,FALSE))</f>
        <v/>
      </c>
    </row>
    <row r="247" spans="1:28" ht="15" customHeight="1" x14ac:dyDescent="0.25">
      <c r="A247" s="75" t="s">
        <v>285</v>
      </c>
      <c r="B247" s="77" t="s">
        <v>286</v>
      </c>
      <c r="C247" s="230">
        <v>44249</v>
      </c>
      <c r="D247" s="75" t="s">
        <v>591</v>
      </c>
      <c r="E247" s="75" t="s">
        <v>658</v>
      </c>
      <c r="F247" s="75" t="s">
        <v>546</v>
      </c>
      <c r="G247" s="75">
        <v>3</v>
      </c>
      <c r="H247" s="75" t="s">
        <v>546</v>
      </c>
      <c r="I247" s="75" t="s">
        <v>546</v>
      </c>
      <c r="J247" s="75" t="s">
        <v>562</v>
      </c>
      <c r="K247" s="230">
        <v>42963</v>
      </c>
      <c r="L247" s="75">
        <f>COUNTIF($B$2:B247,B247)</f>
        <v>22</v>
      </c>
      <c r="M247" s="75">
        <f>COUNTIF($L$2:L247,4)</f>
        <v>9</v>
      </c>
      <c r="N247" s="76" t="str">
        <f t="shared" si="19"/>
        <v>Code 0922</v>
      </c>
      <c r="O247" s="76" t="str">
        <f t="shared" si="15"/>
        <v>0655</v>
      </c>
      <c r="P247" s="75" t="str">
        <f t="shared" si="16"/>
        <v>1900</v>
      </c>
      <c r="Q247" s="77">
        <f t="shared" si="17"/>
        <v>1205</v>
      </c>
      <c r="R247" s="77">
        <f t="shared" si="18"/>
        <v>12</v>
      </c>
      <c r="S247" s="77" t="b">
        <f>IF(O247="","",IF(OR(VALUE(LEFT(O247,2))&gt;IF(RIGHT(J247,1)="M",7,19),AND(OR(LEFT(O247,2)={"07","19"}),VALUE(RIGHT(O247,2))&gt;15)),TRUE,FALSE))</f>
        <v>0</v>
      </c>
      <c r="T247" s="77" t="b">
        <f>IF(O247="","",IF(OR(VALUE(LEFT(O247,2))&gt;IF(RIGHT(J247,1)="M",7,19),AND(OR(LEFT(O247,2)={"07","19"}),VALUE(RIGHT(O247,2))&gt;5)),TRUE,FALSE))</f>
        <v>0</v>
      </c>
    </row>
    <row r="248" spans="1:28" ht="15" customHeight="1" x14ac:dyDescent="0.25">
      <c r="A248" s="75" t="s">
        <v>285</v>
      </c>
      <c r="B248" s="77" t="s">
        <v>286</v>
      </c>
      <c r="C248" s="230">
        <v>44250</v>
      </c>
      <c r="D248" s="75" t="s">
        <v>681</v>
      </c>
      <c r="E248" s="75" t="s">
        <v>606</v>
      </c>
      <c r="F248" s="75" t="s">
        <v>546</v>
      </c>
      <c r="G248" s="75">
        <v>3</v>
      </c>
      <c r="H248" s="75" t="s">
        <v>546</v>
      </c>
      <c r="I248" s="75" t="s">
        <v>546</v>
      </c>
      <c r="J248" s="75" t="s">
        <v>562</v>
      </c>
      <c r="K248" s="230">
        <v>42963</v>
      </c>
      <c r="L248" s="75">
        <f>COUNTIF($B$2:B248,B248)</f>
        <v>23</v>
      </c>
      <c r="M248" s="75">
        <f>COUNTIF($L$2:L248,4)</f>
        <v>9</v>
      </c>
      <c r="N248" s="76" t="str">
        <f t="shared" si="19"/>
        <v>Code 0923</v>
      </c>
      <c r="O248" s="76" t="str">
        <f t="shared" si="15"/>
        <v>0658</v>
      </c>
      <c r="P248" s="75" t="str">
        <f t="shared" si="16"/>
        <v>1901</v>
      </c>
      <c r="Q248" s="77">
        <f t="shared" si="17"/>
        <v>1203</v>
      </c>
      <c r="R248" s="77">
        <f t="shared" si="18"/>
        <v>12</v>
      </c>
      <c r="S248" s="77" t="b">
        <f>IF(O248="","",IF(OR(VALUE(LEFT(O248,2))&gt;IF(RIGHT(J248,1)="M",7,19),AND(OR(LEFT(O248,2)={"07","19"}),VALUE(RIGHT(O248,2))&gt;15)),TRUE,FALSE))</f>
        <v>0</v>
      </c>
      <c r="T248" s="77" t="b">
        <f>IF(O248="","",IF(OR(VALUE(LEFT(O248,2))&gt;IF(RIGHT(J248,1)="M",7,19),AND(OR(LEFT(O248,2)={"07","19"}),VALUE(RIGHT(O248,2))&gt;5)),TRUE,FALSE))</f>
        <v>0</v>
      </c>
    </row>
    <row r="249" spans="1:28" s="78" customFormat="1" ht="15" customHeight="1" x14ac:dyDescent="0.25">
      <c r="A249" s="75" t="s">
        <v>285</v>
      </c>
      <c r="B249" s="77" t="s">
        <v>286</v>
      </c>
      <c r="C249" s="230">
        <v>44251</v>
      </c>
      <c r="D249" s="75" t="s">
        <v>672</v>
      </c>
      <c r="E249" s="75" t="s">
        <v>658</v>
      </c>
      <c r="F249" s="75" t="s">
        <v>546</v>
      </c>
      <c r="G249" s="75">
        <v>3</v>
      </c>
      <c r="H249" s="75" t="s">
        <v>546</v>
      </c>
      <c r="I249" s="75" t="s">
        <v>546</v>
      </c>
      <c r="J249" s="75" t="s">
        <v>562</v>
      </c>
      <c r="K249" s="230">
        <v>42963</v>
      </c>
      <c r="L249" s="75">
        <f>COUNTIF($B$2:B249,B249)</f>
        <v>24</v>
      </c>
      <c r="M249" s="75">
        <f>COUNTIF($L$2:L249,4)</f>
        <v>9</v>
      </c>
      <c r="N249" s="76" t="str">
        <f t="shared" si="19"/>
        <v>Code 0924</v>
      </c>
      <c r="O249" s="76" t="str">
        <f t="shared" si="15"/>
        <v>0702</v>
      </c>
      <c r="P249" s="75" t="str">
        <f t="shared" si="16"/>
        <v>1900</v>
      </c>
      <c r="Q249" s="77">
        <f t="shared" si="17"/>
        <v>1158</v>
      </c>
      <c r="R249" s="77">
        <f t="shared" si="18"/>
        <v>11</v>
      </c>
      <c r="S249" s="77" t="b">
        <f>IF(O249="","",IF(OR(VALUE(LEFT(O249,2))&gt;IF(RIGHT(J249,1)="M",7,19),AND(OR(LEFT(O249,2)={"07","19"}),VALUE(RIGHT(O249,2))&gt;15)),TRUE,FALSE))</f>
        <v>0</v>
      </c>
      <c r="T249" s="77" t="b">
        <f>IF(O249="","",IF(OR(VALUE(LEFT(O249,2))&gt;IF(RIGHT(J249,1)="M",7,19),AND(OR(LEFT(O249,2)={"07","19"}),VALUE(RIGHT(O249,2))&gt;5)),TRUE,FALSE))</f>
        <v>0</v>
      </c>
      <c r="U249" s="77"/>
      <c r="V249" s="77"/>
      <c r="W249" s="77"/>
      <c r="X249" s="77"/>
      <c r="Y249" s="77"/>
      <c r="Z249" s="77"/>
      <c r="AA249" s="77"/>
      <c r="AB249" s="77"/>
    </row>
    <row r="250" spans="1:28" s="78" customFormat="1" ht="15" customHeight="1" x14ac:dyDescent="0.25">
      <c r="A250" s="75" t="s">
        <v>285</v>
      </c>
      <c r="B250" s="77" t="s">
        <v>286</v>
      </c>
      <c r="C250" s="230">
        <v>44252</v>
      </c>
      <c r="D250" s="75" t="s">
        <v>682</v>
      </c>
      <c r="E250" s="75" t="s">
        <v>658</v>
      </c>
      <c r="F250" s="75" t="s">
        <v>546</v>
      </c>
      <c r="G250" s="75">
        <v>3</v>
      </c>
      <c r="H250" s="75" t="s">
        <v>546</v>
      </c>
      <c r="I250" s="75" t="s">
        <v>546</v>
      </c>
      <c r="J250" s="75" t="s">
        <v>562</v>
      </c>
      <c r="K250" s="230">
        <v>42963</v>
      </c>
      <c r="L250" s="75">
        <f>COUNTIF($B$2:B250,B250)</f>
        <v>25</v>
      </c>
      <c r="M250" s="75">
        <f>COUNTIF($L$2:L250,4)</f>
        <v>9</v>
      </c>
      <c r="N250" s="76" t="str">
        <f t="shared" si="19"/>
        <v>Code 0925</v>
      </c>
      <c r="O250" s="76" t="str">
        <f t="shared" si="15"/>
        <v>0700</v>
      </c>
      <c r="P250" s="75" t="str">
        <f t="shared" si="16"/>
        <v>1900</v>
      </c>
      <c r="Q250" s="77">
        <f t="shared" si="17"/>
        <v>1200</v>
      </c>
      <c r="R250" s="77">
        <f t="shared" si="18"/>
        <v>12</v>
      </c>
      <c r="S250" s="77" t="b">
        <f>IF(O250="","",IF(OR(VALUE(LEFT(O250,2))&gt;IF(RIGHT(J250,1)="M",7,19),AND(OR(LEFT(O250,2)={"07","19"}),VALUE(RIGHT(O250,2))&gt;15)),TRUE,FALSE))</f>
        <v>0</v>
      </c>
      <c r="T250" s="77" t="b">
        <f>IF(O250="","",IF(OR(VALUE(LEFT(O250,2))&gt;IF(RIGHT(J250,1)="M",7,19),AND(OR(LEFT(O250,2)={"07","19"}),VALUE(RIGHT(O250,2))&gt;5)),TRUE,FALSE))</f>
        <v>0</v>
      </c>
      <c r="U250" s="77"/>
      <c r="V250" s="77"/>
      <c r="W250" s="77"/>
      <c r="X250" s="77"/>
      <c r="Y250" s="77"/>
      <c r="Z250" s="77"/>
      <c r="AA250" s="77"/>
      <c r="AB250" s="77"/>
    </row>
    <row r="251" spans="1:28" s="78" customFormat="1" ht="15" customHeight="1" x14ac:dyDescent="0.25">
      <c r="A251" s="75" t="s">
        <v>285</v>
      </c>
      <c r="B251" s="77" t="s">
        <v>286</v>
      </c>
      <c r="C251" s="230">
        <v>44253</v>
      </c>
      <c r="D251" s="75" t="s">
        <v>666</v>
      </c>
      <c r="E251" s="75" t="s">
        <v>606</v>
      </c>
      <c r="F251" s="75" t="s">
        <v>546</v>
      </c>
      <c r="G251" s="75">
        <v>3</v>
      </c>
      <c r="H251" s="75" t="s">
        <v>546</v>
      </c>
      <c r="I251" s="75" t="s">
        <v>546</v>
      </c>
      <c r="J251" s="75" t="s">
        <v>562</v>
      </c>
      <c r="K251" s="230">
        <v>42963</v>
      </c>
      <c r="L251" s="75">
        <f>COUNTIF($B$2:B251,B251)</f>
        <v>26</v>
      </c>
      <c r="M251" s="75">
        <f>COUNTIF($L$2:L251,4)</f>
        <v>9</v>
      </c>
      <c r="N251" s="76" t="str">
        <f t="shared" si="19"/>
        <v>Code 0926</v>
      </c>
      <c r="O251" s="76" t="str">
        <f t="shared" si="15"/>
        <v>0659</v>
      </c>
      <c r="P251" s="75" t="str">
        <f t="shared" si="16"/>
        <v>1901</v>
      </c>
      <c r="Q251" s="77">
        <f t="shared" si="17"/>
        <v>1202</v>
      </c>
      <c r="R251" s="77">
        <f t="shared" si="18"/>
        <v>12</v>
      </c>
      <c r="S251" s="77" t="b">
        <f>IF(O251="","",IF(OR(VALUE(LEFT(O251,2))&gt;IF(RIGHT(J251,1)="M",7,19),AND(OR(LEFT(O251,2)={"07","19"}),VALUE(RIGHT(O251,2))&gt;15)),TRUE,FALSE))</f>
        <v>0</v>
      </c>
      <c r="T251" s="77" t="b">
        <f>IF(O251="","",IF(OR(VALUE(LEFT(O251,2))&gt;IF(RIGHT(J251,1)="M",7,19),AND(OR(LEFT(O251,2)={"07","19"}),VALUE(RIGHT(O251,2))&gt;5)),TRUE,FALSE))</f>
        <v>0</v>
      </c>
      <c r="U251" s="77"/>
      <c r="V251" s="77"/>
      <c r="W251" s="77"/>
      <c r="X251" s="77"/>
      <c r="Y251" s="77"/>
      <c r="Z251" s="77"/>
      <c r="AA251" s="77"/>
      <c r="AB251" s="77"/>
    </row>
    <row r="252" spans="1:28" s="78" customFormat="1" ht="15" customHeight="1" x14ac:dyDescent="0.25">
      <c r="A252" s="231" t="s">
        <v>285</v>
      </c>
      <c r="B252" s="78" t="s">
        <v>286</v>
      </c>
      <c r="C252" s="232">
        <v>44254</v>
      </c>
      <c r="D252" s="231" t="s">
        <v>699</v>
      </c>
      <c r="E252" s="231" t="s">
        <v>658</v>
      </c>
      <c r="F252" s="231" t="s">
        <v>546</v>
      </c>
      <c r="G252" s="231">
        <v>3</v>
      </c>
      <c r="H252" s="231" t="s">
        <v>546</v>
      </c>
      <c r="I252" s="231" t="s">
        <v>546</v>
      </c>
      <c r="J252" s="231" t="s">
        <v>562</v>
      </c>
      <c r="K252" s="232">
        <v>42963</v>
      </c>
      <c r="L252" s="75">
        <f>COUNTIF($B$2:B252,B252)</f>
        <v>27</v>
      </c>
      <c r="M252" s="75">
        <f>COUNTIF($L$2:L252,4)</f>
        <v>9</v>
      </c>
      <c r="N252" s="76" t="str">
        <f t="shared" si="19"/>
        <v>Code 0927</v>
      </c>
      <c r="O252" s="76" t="str">
        <f t="shared" si="15"/>
        <v>0711</v>
      </c>
      <c r="P252" s="75" t="str">
        <f t="shared" si="16"/>
        <v>1900</v>
      </c>
      <c r="Q252" s="77">
        <f t="shared" si="17"/>
        <v>1149</v>
      </c>
      <c r="R252" s="77">
        <f t="shared" si="18"/>
        <v>11</v>
      </c>
      <c r="S252" s="77" t="b">
        <f>IF(O252="","",IF(OR(VALUE(LEFT(O252,2))&gt;IF(RIGHT(J252,1)="M",7,19),AND(OR(LEFT(O252,2)={"07","19"}),VALUE(RIGHT(O252,2))&gt;15)),TRUE,FALSE))</f>
        <v>0</v>
      </c>
      <c r="T252" s="77" t="b">
        <f>IF(O252="","",IF(OR(VALUE(LEFT(O252,2))&gt;IF(RIGHT(J252,1)="M",7,19),AND(OR(LEFT(O252,2)={"07","19"}),VALUE(RIGHT(O252,2))&gt;5)),TRUE,FALSE))</f>
        <v>1</v>
      </c>
      <c r="U252" s="77"/>
      <c r="V252" s="77"/>
      <c r="W252" s="77"/>
      <c r="X252" s="77"/>
      <c r="Y252" s="77"/>
      <c r="Z252" s="77"/>
      <c r="AA252" s="77"/>
      <c r="AB252" s="77"/>
    </row>
    <row r="253" spans="1:28" ht="15" customHeight="1" x14ac:dyDescent="0.25">
      <c r="A253" s="75" t="s">
        <v>285</v>
      </c>
      <c r="B253" s="77" t="s">
        <v>286</v>
      </c>
      <c r="C253" s="230">
        <v>44255</v>
      </c>
      <c r="D253" s="75" t="s">
        <v>546</v>
      </c>
      <c r="E253" s="75" t="s">
        <v>549</v>
      </c>
      <c r="F253" s="75" t="s">
        <v>546</v>
      </c>
      <c r="G253" s="75">
        <v>0</v>
      </c>
      <c r="H253" s="75" t="s">
        <v>546</v>
      </c>
      <c r="I253" s="75" t="s">
        <v>546</v>
      </c>
      <c r="J253" s="75" t="s">
        <v>563</v>
      </c>
      <c r="K253" s="230">
        <v>42963</v>
      </c>
      <c r="L253" s="75">
        <f>COUNTIF($B$2:B253,B253)</f>
        <v>28</v>
      </c>
      <c r="M253" s="75">
        <f>COUNTIF($L$2:L253,4)</f>
        <v>9</v>
      </c>
      <c r="N253" s="76" t="str">
        <f t="shared" si="19"/>
        <v>Code 0928</v>
      </c>
      <c r="O253" s="76" t="str">
        <f t="shared" si="15"/>
        <v/>
      </c>
      <c r="P253" s="75" t="str">
        <f t="shared" si="16"/>
        <v/>
      </c>
      <c r="Q253" s="77" t="str">
        <f t="shared" si="17"/>
        <v/>
      </c>
      <c r="R253" s="77" t="str">
        <f t="shared" si="18"/>
        <v/>
      </c>
      <c r="S253" s="77" t="str">
        <f>IF(O253="","",IF(OR(VALUE(LEFT(O253,2))&gt;IF(RIGHT(J253,1)="M",7,19),AND(OR(LEFT(O253,2)={"07","19"}),VALUE(RIGHT(O253,2))&gt;15)),TRUE,FALSE))</f>
        <v/>
      </c>
      <c r="T253" s="77" t="str">
        <f>IF(O253="","",IF(OR(VALUE(LEFT(O253,2))&gt;IF(RIGHT(J253,1)="M",7,19),AND(OR(LEFT(O253,2)={"07","19"}),VALUE(RIGHT(O253,2))&gt;5)),TRUE,FALSE))</f>
        <v/>
      </c>
    </row>
    <row r="254" spans="1:28" ht="15" customHeight="1" x14ac:dyDescent="0.25">
      <c r="A254" s="75" t="s">
        <v>291</v>
      </c>
      <c r="B254" s="77" t="s">
        <v>292</v>
      </c>
      <c r="C254" s="230">
        <v>44228</v>
      </c>
      <c r="D254" s="75" t="s">
        <v>629</v>
      </c>
      <c r="E254" s="75" t="s">
        <v>714</v>
      </c>
      <c r="F254" s="75" t="s">
        <v>546</v>
      </c>
      <c r="G254" s="75">
        <v>2</v>
      </c>
      <c r="H254" s="75" t="s">
        <v>546</v>
      </c>
      <c r="I254" s="75" t="s">
        <v>546</v>
      </c>
      <c r="J254" s="75" t="s">
        <v>579</v>
      </c>
      <c r="K254" s="230">
        <v>42983</v>
      </c>
      <c r="L254" s="75">
        <f>COUNTIF($B$2:B254,B254)</f>
        <v>1</v>
      </c>
      <c r="M254" s="75">
        <f>COUNTIF($L$2:L254,4)</f>
        <v>9</v>
      </c>
      <c r="N254" s="76" t="str">
        <f t="shared" si="19"/>
        <v>Code 101</v>
      </c>
      <c r="O254" s="76" t="str">
        <f t="shared" si="15"/>
        <v>1844</v>
      </c>
      <c r="P254" s="75" t="str">
        <f t="shared" si="16"/>
        <v>0616</v>
      </c>
      <c r="Q254" s="77">
        <f t="shared" si="17"/>
        <v>1132</v>
      </c>
      <c r="R254" s="77">
        <f t="shared" si="18"/>
        <v>11</v>
      </c>
      <c r="S254" s="77" t="b">
        <f>IF(O254="","",IF(OR(VALUE(LEFT(O254,2))&gt;IF(RIGHT(J254,1)="M",7,19),AND(OR(LEFT(O254,2)={"07","19"}),VALUE(RIGHT(O254,2))&gt;15)),TRUE,FALSE))</f>
        <v>0</v>
      </c>
      <c r="T254" s="77" t="b">
        <f>IF(O254="","",IF(OR(VALUE(LEFT(O254,2))&gt;IF(RIGHT(J254,1)="M",7,19),AND(OR(LEFT(O254,2)={"07","19"}),VALUE(RIGHT(O254,2))&gt;5)),TRUE,FALSE))</f>
        <v>0</v>
      </c>
    </row>
    <row r="255" spans="1:28" ht="15" customHeight="1" x14ac:dyDescent="0.25">
      <c r="A255" s="75" t="s">
        <v>291</v>
      </c>
      <c r="B255" s="77" t="s">
        <v>292</v>
      </c>
      <c r="C255" s="230">
        <v>44229</v>
      </c>
      <c r="D255" s="75" t="s">
        <v>676</v>
      </c>
      <c r="E255" s="75" t="s">
        <v>715</v>
      </c>
      <c r="F255" s="75" t="s">
        <v>546</v>
      </c>
      <c r="G255" s="75">
        <v>2</v>
      </c>
      <c r="H255" s="75" t="s">
        <v>546</v>
      </c>
      <c r="I255" s="75" t="s">
        <v>546</v>
      </c>
      <c r="J255" s="75" t="s">
        <v>579</v>
      </c>
      <c r="K255" s="230">
        <v>42983</v>
      </c>
      <c r="L255" s="75">
        <f>COUNTIF($B$2:B255,B255)</f>
        <v>2</v>
      </c>
      <c r="M255" s="75">
        <f>COUNTIF($L$2:L255,4)</f>
        <v>9</v>
      </c>
      <c r="N255" s="76" t="str">
        <f t="shared" si="19"/>
        <v>Code 102</v>
      </c>
      <c r="O255" s="76" t="str">
        <f t="shared" si="15"/>
        <v>1841</v>
      </c>
      <c r="P255" s="75" t="str">
        <f t="shared" si="16"/>
        <v>0615</v>
      </c>
      <c r="Q255" s="77">
        <f t="shared" si="17"/>
        <v>1134</v>
      </c>
      <c r="R255" s="77">
        <f t="shared" si="18"/>
        <v>11</v>
      </c>
      <c r="S255" s="77" t="b">
        <f>IF(O255="","",IF(OR(VALUE(LEFT(O255,2))&gt;IF(RIGHT(J255,1)="M",7,19),AND(OR(LEFT(O255,2)={"07","19"}),VALUE(RIGHT(O255,2))&gt;15)),TRUE,FALSE))</f>
        <v>0</v>
      </c>
      <c r="T255" s="77" t="b">
        <f>IF(O255="","",IF(OR(VALUE(LEFT(O255,2))&gt;IF(RIGHT(J255,1)="M",7,19),AND(OR(LEFT(O255,2)={"07","19"}),VALUE(RIGHT(O255,2))&gt;5)),TRUE,FALSE))</f>
        <v>0</v>
      </c>
    </row>
    <row r="256" spans="1:28" s="78" customFormat="1" ht="15" customHeight="1" x14ac:dyDescent="0.25">
      <c r="A256" s="75" t="s">
        <v>291</v>
      </c>
      <c r="B256" s="77" t="s">
        <v>292</v>
      </c>
      <c r="C256" s="230">
        <v>44230</v>
      </c>
      <c r="D256" s="75" t="s">
        <v>572</v>
      </c>
      <c r="E256" s="75" t="s">
        <v>584</v>
      </c>
      <c r="F256" s="75" t="s">
        <v>546</v>
      </c>
      <c r="G256" s="75">
        <v>2</v>
      </c>
      <c r="H256" s="75" t="s">
        <v>546</v>
      </c>
      <c r="I256" s="75" t="s">
        <v>546</v>
      </c>
      <c r="J256" s="75" t="s">
        <v>579</v>
      </c>
      <c r="K256" s="230">
        <v>42983</v>
      </c>
      <c r="L256" s="75">
        <f>COUNTIF($B$2:B256,B256)</f>
        <v>3</v>
      </c>
      <c r="M256" s="75">
        <f>COUNTIF($L$2:L256,4)</f>
        <v>9</v>
      </c>
      <c r="N256" s="76" t="str">
        <f t="shared" si="19"/>
        <v>Code 103</v>
      </c>
      <c r="O256" s="76" t="str">
        <f t="shared" si="15"/>
        <v>1845</v>
      </c>
      <c r="P256" s="75" t="str">
        <f t="shared" si="16"/>
        <v>0614</v>
      </c>
      <c r="Q256" s="77">
        <f t="shared" si="17"/>
        <v>1129</v>
      </c>
      <c r="R256" s="77">
        <f t="shared" si="18"/>
        <v>11</v>
      </c>
      <c r="S256" s="77" t="b">
        <f>IF(O256="","",IF(OR(VALUE(LEFT(O256,2))&gt;IF(RIGHT(J256,1)="M",7,19),AND(OR(LEFT(O256,2)={"07","19"}),VALUE(RIGHT(O256,2))&gt;15)),TRUE,FALSE))</f>
        <v>0</v>
      </c>
      <c r="T256" s="77" t="b">
        <f>IF(O256="","",IF(OR(VALUE(LEFT(O256,2))&gt;IF(RIGHT(J256,1)="M",7,19),AND(OR(LEFT(O256,2)={"07","19"}),VALUE(RIGHT(O256,2))&gt;5)),TRUE,FALSE))</f>
        <v>0</v>
      </c>
      <c r="U256" s="77"/>
      <c r="V256" s="77"/>
      <c r="W256" s="77"/>
      <c r="X256" s="77"/>
      <c r="Y256" s="77"/>
      <c r="Z256" s="77"/>
      <c r="AA256" s="77"/>
      <c r="AB256" s="77"/>
    </row>
    <row r="257" spans="1:28" ht="15" customHeight="1" x14ac:dyDescent="0.25">
      <c r="A257" s="75" t="s">
        <v>291</v>
      </c>
      <c r="B257" s="77" t="s">
        <v>292</v>
      </c>
      <c r="C257" s="230">
        <v>44231</v>
      </c>
      <c r="D257" s="75" t="s">
        <v>629</v>
      </c>
      <c r="E257" s="75" t="s">
        <v>582</v>
      </c>
      <c r="F257" s="75" t="s">
        <v>546</v>
      </c>
      <c r="G257" s="75">
        <v>2</v>
      </c>
      <c r="H257" s="75" t="s">
        <v>546</v>
      </c>
      <c r="I257" s="75" t="s">
        <v>546</v>
      </c>
      <c r="J257" s="75" t="s">
        <v>579</v>
      </c>
      <c r="K257" s="230">
        <v>42983</v>
      </c>
      <c r="L257" s="75">
        <f>COUNTIF($B$2:B257,B257)</f>
        <v>4</v>
      </c>
      <c r="M257" s="75">
        <f>COUNTIF($L$2:L257,4)</f>
        <v>10</v>
      </c>
      <c r="N257" s="76" t="str">
        <f t="shared" si="19"/>
        <v>Code 104</v>
      </c>
      <c r="O257" s="76" t="str">
        <f t="shared" si="15"/>
        <v>1844</v>
      </c>
      <c r="P257" s="75" t="str">
        <f t="shared" si="16"/>
        <v>0613</v>
      </c>
      <c r="Q257" s="77">
        <f t="shared" si="17"/>
        <v>1129</v>
      </c>
      <c r="R257" s="77">
        <f t="shared" si="18"/>
        <v>11</v>
      </c>
      <c r="S257" s="77" t="b">
        <f>IF(O257="","",IF(OR(VALUE(LEFT(O257,2))&gt;IF(RIGHT(J257,1)="M",7,19),AND(OR(LEFT(O257,2)={"07","19"}),VALUE(RIGHT(O257,2))&gt;15)),TRUE,FALSE))</f>
        <v>0</v>
      </c>
      <c r="T257" s="77" t="b">
        <f>IF(O257="","",IF(OR(VALUE(LEFT(O257,2))&gt;IF(RIGHT(J257,1)="M",7,19),AND(OR(LEFT(O257,2)={"07","19"}),VALUE(RIGHT(O257,2))&gt;5)),TRUE,FALSE))</f>
        <v>0</v>
      </c>
    </row>
    <row r="258" spans="1:28" ht="15" customHeight="1" x14ac:dyDescent="0.25">
      <c r="A258" s="75" t="s">
        <v>291</v>
      </c>
      <c r="B258" s="77" t="s">
        <v>292</v>
      </c>
      <c r="C258" s="230">
        <v>44232</v>
      </c>
      <c r="D258" s="75" t="s">
        <v>583</v>
      </c>
      <c r="E258" s="75" t="s">
        <v>715</v>
      </c>
      <c r="F258" s="75" t="s">
        <v>546</v>
      </c>
      <c r="G258" s="75">
        <v>2</v>
      </c>
      <c r="H258" s="75" t="s">
        <v>546</v>
      </c>
      <c r="I258" s="75" t="s">
        <v>546</v>
      </c>
      <c r="J258" s="75" t="s">
        <v>579</v>
      </c>
      <c r="K258" s="230">
        <v>42983</v>
      </c>
      <c r="L258" s="75">
        <f>COUNTIF($B$2:B258,B258)</f>
        <v>5</v>
      </c>
      <c r="M258" s="75">
        <f>COUNTIF($L$2:L258,4)</f>
        <v>10</v>
      </c>
      <c r="N258" s="76" t="str">
        <f t="shared" si="19"/>
        <v>Code 105</v>
      </c>
      <c r="O258" s="76" t="str">
        <f t="shared" ref="O258:O321" si="20">TRIM(SUBSTITUTE(SUBSTITUTE(D258,"+",""),"_",""))</f>
        <v>1843</v>
      </c>
      <c r="P258" s="75" t="str">
        <f t="shared" ref="P258:P321" si="21">TRIM(SUBSTITUTE(SUBSTITUTE(E258,"+",""),"_",""))</f>
        <v>0615</v>
      </c>
      <c r="Q258" s="77">
        <f t="shared" ref="Q258:Q321" si="22">IFERROR(IF(RIGHT(P258,2)&lt;RIGHT(O258,2),IF(P258&lt;O258,P258+2360-O258,P258-40-O258),IF(P258&lt;O258,P258+2400-O258,P258-O258)),"")</f>
        <v>1132</v>
      </c>
      <c r="R258" s="77">
        <f t="shared" ref="R258:R321" si="23">IFERROR(ROUNDDOWN(Q258/100,0),"")</f>
        <v>11</v>
      </c>
      <c r="S258" s="77" t="b">
        <f>IF(O258="","",IF(OR(VALUE(LEFT(O258,2))&gt;IF(RIGHT(J258,1)="M",7,19),AND(OR(LEFT(O258,2)={"07","19"}),VALUE(RIGHT(O258,2))&gt;15)),TRUE,FALSE))</f>
        <v>0</v>
      </c>
      <c r="T258" s="77" t="b">
        <f>IF(O258="","",IF(OR(VALUE(LEFT(O258,2))&gt;IF(RIGHT(J258,1)="M",7,19),AND(OR(LEFT(O258,2)={"07","19"}),VALUE(RIGHT(O258,2))&gt;5)),TRUE,FALSE))</f>
        <v>0</v>
      </c>
    </row>
    <row r="259" spans="1:28" ht="15" customHeight="1" x14ac:dyDescent="0.25">
      <c r="A259" s="75" t="s">
        <v>291</v>
      </c>
      <c r="B259" s="77" t="s">
        <v>292</v>
      </c>
      <c r="C259" s="230">
        <v>44233</v>
      </c>
      <c r="D259" s="75" t="s">
        <v>629</v>
      </c>
      <c r="E259" s="75" t="s">
        <v>582</v>
      </c>
      <c r="F259" s="75" t="s">
        <v>546</v>
      </c>
      <c r="G259" s="75">
        <v>2</v>
      </c>
      <c r="H259" s="75" t="s">
        <v>546</v>
      </c>
      <c r="I259" s="75" t="s">
        <v>546</v>
      </c>
      <c r="J259" s="75" t="s">
        <v>579</v>
      </c>
      <c r="K259" s="230">
        <v>42983</v>
      </c>
      <c r="L259" s="75">
        <f>COUNTIF($B$2:B259,B259)</f>
        <v>6</v>
      </c>
      <c r="M259" s="75">
        <f>COUNTIF($L$2:L259,4)</f>
        <v>10</v>
      </c>
      <c r="N259" s="76" t="str">
        <f t="shared" ref="N259:N322" si="24">A259&amp;DAY(C259)</f>
        <v>Code 106</v>
      </c>
      <c r="O259" s="76" t="str">
        <f t="shared" si="20"/>
        <v>1844</v>
      </c>
      <c r="P259" s="75" t="str">
        <f t="shared" si="21"/>
        <v>0613</v>
      </c>
      <c r="Q259" s="77">
        <f t="shared" si="22"/>
        <v>1129</v>
      </c>
      <c r="R259" s="77">
        <f t="shared" si="23"/>
        <v>11</v>
      </c>
      <c r="S259" s="77" t="b">
        <f>IF(O259="","",IF(OR(VALUE(LEFT(O259,2))&gt;IF(RIGHT(J259,1)="M",7,19),AND(OR(LEFT(O259,2)={"07","19"}),VALUE(RIGHT(O259,2))&gt;15)),TRUE,FALSE))</f>
        <v>0</v>
      </c>
      <c r="T259" s="77" t="b">
        <f>IF(O259="","",IF(OR(VALUE(LEFT(O259,2))&gt;IF(RIGHT(J259,1)="M",7,19),AND(OR(LEFT(O259,2)={"07","19"}),VALUE(RIGHT(O259,2))&gt;5)),TRUE,FALSE))</f>
        <v>0</v>
      </c>
    </row>
    <row r="260" spans="1:28" ht="15" customHeight="1" x14ac:dyDescent="0.25">
      <c r="A260" s="75" t="s">
        <v>291</v>
      </c>
      <c r="B260" s="77" t="s">
        <v>292</v>
      </c>
      <c r="C260" s="230">
        <v>44234</v>
      </c>
      <c r="D260" s="75" t="s">
        <v>546</v>
      </c>
      <c r="E260" s="75" t="s">
        <v>549</v>
      </c>
      <c r="F260" s="75" t="s">
        <v>546</v>
      </c>
      <c r="G260" s="75">
        <v>0</v>
      </c>
      <c r="H260" s="75" t="s">
        <v>546</v>
      </c>
      <c r="I260" s="75" t="s">
        <v>546</v>
      </c>
      <c r="J260" s="75" t="s">
        <v>585</v>
      </c>
      <c r="K260" s="230">
        <v>42983</v>
      </c>
      <c r="L260" s="75">
        <f>COUNTIF($B$2:B260,B260)</f>
        <v>7</v>
      </c>
      <c r="M260" s="75">
        <f>COUNTIF($L$2:L260,4)</f>
        <v>10</v>
      </c>
      <c r="N260" s="76" t="str">
        <f t="shared" si="24"/>
        <v>Code 107</v>
      </c>
      <c r="O260" s="76" t="str">
        <f t="shared" si="20"/>
        <v/>
      </c>
      <c r="P260" s="75" t="str">
        <f t="shared" si="21"/>
        <v/>
      </c>
      <c r="Q260" s="77" t="str">
        <f t="shared" si="22"/>
        <v/>
      </c>
      <c r="R260" s="77" t="str">
        <f t="shared" si="23"/>
        <v/>
      </c>
      <c r="S260" s="77" t="str">
        <f>IF(O260="","",IF(OR(VALUE(LEFT(O260,2))&gt;IF(RIGHT(J260,1)="M",7,19),AND(OR(LEFT(O260,2)={"07","19"}),VALUE(RIGHT(O260,2))&gt;15)),TRUE,FALSE))</f>
        <v/>
      </c>
      <c r="T260" s="77" t="str">
        <f>IF(O260="","",IF(OR(VALUE(LEFT(O260,2))&gt;IF(RIGHT(J260,1)="M",7,19),AND(OR(LEFT(O260,2)={"07","19"}),VALUE(RIGHT(O260,2))&gt;5)),TRUE,FALSE))</f>
        <v/>
      </c>
    </row>
    <row r="261" spans="1:28" ht="15" customHeight="1" x14ac:dyDescent="0.25">
      <c r="A261" s="231" t="s">
        <v>291</v>
      </c>
      <c r="B261" s="78" t="s">
        <v>292</v>
      </c>
      <c r="C261" s="232">
        <v>44235</v>
      </c>
      <c r="D261" s="231" t="s">
        <v>572</v>
      </c>
      <c r="E261" s="231" t="s">
        <v>621</v>
      </c>
      <c r="F261" s="231" t="s">
        <v>546</v>
      </c>
      <c r="G261" s="231">
        <v>3</v>
      </c>
      <c r="H261" s="231" t="s">
        <v>546</v>
      </c>
      <c r="I261" s="231" t="s">
        <v>546</v>
      </c>
      <c r="J261" s="231" t="s">
        <v>566</v>
      </c>
      <c r="K261" s="232">
        <v>42983</v>
      </c>
      <c r="L261" s="75">
        <f>COUNTIF($B$2:B261,B261)</f>
        <v>8</v>
      </c>
      <c r="M261" s="75">
        <f>COUNTIF($L$2:L261,4)</f>
        <v>10</v>
      </c>
      <c r="N261" s="76" t="str">
        <f t="shared" si="24"/>
        <v>Code 108</v>
      </c>
      <c r="O261" s="76" t="str">
        <f t="shared" si="20"/>
        <v>1845</v>
      </c>
      <c r="P261" s="75" t="str">
        <f t="shared" si="21"/>
        <v>0715</v>
      </c>
      <c r="Q261" s="77">
        <f t="shared" si="22"/>
        <v>1230</v>
      </c>
      <c r="R261" s="77">
        <f t="shared" si="23"/>
        <v>12</v>
      </c>
      <c r="S261" s="77" t="b">
        <f>IF(O261="","",IF(OR(VALUE(LEFT(O261,2))&gt;IF(RIGHT(J261,1)="M",7,19),AND(OR(LEFT(O261,2)={"07","19"}),VALUE(RIGHT(O261,2))&gt;15)),TRUE,FALSE))</f>
        <v>0</v>
      </c>
      <c r="T261" s="77" t="b">
        <f>IF(O261="","",IF(OR(VALUE(LEFT(O261,2))&gt;IF(RIGHT(J261,1)="M",7,19),AND(OR(LEFT(O261,2)={"07","19"}),VALUE(RIGHT(O261,2))&gt;5)),TRUE,FALSE))</f>
        <v>0</v>
      </c>
      <c r="U261" s="78"/>
      <c r="V261" s="78"/>
      <c r="W261" s="78"/>
      <c r="X261" s="78"/>
      <c r="Y261" s="78"/>
      <c r="Z261" s="78"/>
      <c r="AA261" s="78"/>
      <c r="AB261" s="78"/>
    </row>
    <row r="262" spans="1:28" ht="15" customHeight="1" x14ac:dyDescent="0.25">
      <c r="A262" s="231" t="s">
        <v>291</v>
      </c>
      <c r="B262" s="78" t="s">
        <v>292</v>
      </c>
      <c r="C262" s="232">
        <v>44236</v>
      </c>
      <c r="D262" s="231" t="s">
        <v>629</v>
      </c>
      <c r="E262" s="231" t="s">
        <v>605</v>
      </c>
      <c r="F262" s="231" t="s">
        <v>546</v>
      </c>
      <c r="G262" s="231">
        <v>3</v>
      </c>
      <c r="H262" s="231" t="s">
        <v>546</v>
      </c>
      <c r="I262" s="231" t="s">
        <v>546</v>
      </c>
      <c r="J262" s="231" t="s">
        <v>566</v>
      </c>
      <c r="K262" s="232">
        <v>42983</v>
      </c>
      <c r="L262" s="75">
        <f>COUNTIF($B$2:B262,B262)</f>
        <v>9</v>
      </c>
      <c r="M262" s="75">
        <f>COUNTIF($L$2:L262,4)</f>
        <v>10</v>
      </c>
      <c r="N262" s="76" t="str">
        <f t="shared" si="24"/>
        <v>Code 109</v>
      </c>
      <c r="O262" s="76" t="str">
        <f t="shared" si="20"/>
        <v>1844</v>
      </c>
      <c r="P262" s="75" t="str">
        <f t="shared" si="21"/>
        <v>0712</v>
      </c>
      <c r="Q262" s="77">
        <f t="shared" si="22"/>
        <v>1228</v>
      </c>
      <c r="R262" s="77">
        <f t="shared" si="23"/>
        <v>12</v>
      </c>
      <c r="S262" s="77" t="b">
        <f>IF(O262="","",IF(OR(VALUE(LEFT(O262,2))&gt;IF(RIGHT(J262,1)="M",7,19),AND(OR(LEFT(O262,2)={"07","19"}),VALUE(RIGHT(O262,2))&gt;15)),TRUE,FALSE))</f>
        <v>0</v>
      </c>
      <c r="T262" s="77" t="b">
        <f>IF(O262="","",IF(OR(VALUE(LEFT(O262,2))&gt;IF(RIGHT(J262,1)="M",7,19),AND(OR(LEFT(O262,2)={"07","19"}),VALUE(RIGHT(O262,2))&gt;5)),TRUE,FALSE))</f>
        <v>0</v>
      </c>
      <c r="U262" s="78"/>
      <c r="V262" s="78"/>
      <c r="W262" s="78"/>
      <c r="X262" s="78"/>
      <c r="Y262" s="78"/>
      <c r="Z262" s="78"/>
      <c r="AA262" s="78"/>
      <c r="AB262" s="78"/>
    </row>
    <row r="263" spans="1:28" ht="15" customHeight="1" x14ac:dyDescent="0.25">
      <c r="A263" s="231" t="s">
        <v>291</v>
      </c>
      <c r="B263" s="78" t="s">
        <v>292</v>
      </c>
      <c r="C263" s="232">
        <v>44237</v>
      </c>
      <c r="D263" s="231" t="s">
        <v>567</v>
      </c>
      <c r="E263" s="231" t="s">
        <v>605</v>
      </c>
      <c r="F263" s="231" t="s">
        <v>546</v>
      </c>
      <c r="G263" s="231">
        <v>3</v>
      </c>
      <c r="H263" s="231" t="s">
        <v>546</v>
      </c>
      <c r="I263" s="231" t="s">
        <v>546</v>
      </c>
      <c r="J263" s="231" t="s">
        <v>566</v>
      </c>
      <c r="K263" s="232">
        <v>42983</v>
      </c>
      <c r="L263" s="75">
        <f>COUNTIF($B$2:B263,B263)</f>
        <v>10</v>
      </c>
      <c r="M263" s="75">
        <f>COUNTIF($L$2:L263,4)</f>
        <v>10</v>
      </c>
      <c r="N263" s="76" t="str">
        <f t="shared" si="24"/>
        <v>Code 1010</v>
      </c>
      <c r="O263" s="76" t="str">
        <f t="shared" si="20"/>
        <v>1842</v>
      </c>
      <c r="P263" s="75" t="str">
        <f t="shared" si="21"/>
        <v>0712</v>
      </c>
      <c r="Q263" s="77">
        <f t="shared" si="22"/>
        <v>1230</v>
      </c>
      <c r="R263" s="77">
        <f t="shared" si="23"/>
        <v>12</v>
      </c>
      <c r="S263" s="77" t="b">
        <f>IF(O263="","",IF(OR(VALUE(LEFT(O263,2))&gt;IF(RIGHT(J263,1)="M",7,19),AND(OR(LEFT(O263,2)={"07","19"}),VALUE(RIGHT(O263,2))&gt;15)),TRUE,FALSE))</f>
        <v>0</v>
      </c>
      <c r="T263" s="77" t="b">
        <f>IF(O263="","",IF(OR(VALUE(LEFT(O263,2))&gt;IF(RIGHT(J263,1)="M",7,19),AND(OR(LEFT(O263,2)={"07","19"}),VALUE(RIGHT(O263,2))&gt;5)),TRUE,FALSE))</f>
        <v>0</v>
      </c>
      <c r="U263" s="78"/>
      <c r="V263" s="78"/>
      <c r="W263" s="78"/>
      <c r="X263" s="78"/>
      <c r="Y263" s="78"/>
      <c r="Z263" s="78"/>
      <c r="AA263" s="78"/>
      <c r="AB263" s="78"/>
    </row>
    <row r="264" spans="1:28" ht="15" customHeight="1" x14ac:dyDescent="0.25">
      <c r="A264" s="231" t="s">
        <v>291</v>
      </c>
      <c r="B264" s="78" t="s">
        <v>292</v>
      </c>
      <c r="C264" s="232">
        <v>44238</v>
      </c>
      <c r="D264" s="231" t="s">
        <v>583</v>
      </c>
      <c r="E264" s="231" t="s">
        <v>605</v>
      </c>
      <c r="F264" s="231" t="s">
        <v>546</v>
      </c>
      <c r="G264" s="231">
        <v>3</v>
      </c>
      <c r="H264" s="231" t="s">
        <v>546</v>
      </c>
      <c r="I264" s="231" t="s">
        <v>546</v>
      </c>
      <c r="J264" s="231" t="s">
        <v>566</v>
      </c>
      <c r="K264" s="232">
        <v>42983</v>
      </c>
      <c r="L264" s="75">
        <f>COUNTIF($B$2:B264,B264)</f>
        <v>11</v>
      </c>
      <c r="M264" s="75">
        <f>COUNTIF($L$2:L264,4)</f>
        <v>10</v>
      </c>
      <c r="N264" s="76" t="str">
        <f t="shared" si="24"/>
        <v>Code 1011</v>
      </c>
      <c r="O264" s="76" t="str">
        <f t="shared" si="20"/>
        <v>1843</v>
      </c>
      <c r="P264" s="75" t="str">
        <f t="shared" si="21"/>
        <v>0712</v>
      </c>
      <c r="Q264" s="77">
        <f t="shared" si="22"/>
        <v>1229</v>
      </c>
      <c r="R264" s="77">
        <f t="shared" si="23"/>
        <v>12</v>
      </c>
      <c r="S264" s="77" t="b">
        <f>IF(O264="","",IF(OR(VALUE(LEFT(O264,2))&gt;IF(RIGHT(J264,1)="M",7,19),AND(OR(LEFT(O264,2)={"07","19"}),VALUE(RIGHT(O264,2))&gt;15)),TRUE,FALSE))</f>
        <v>0</v>
      </c>
      <c r="T264" s="77" t="b">
        <f>IF(O264="","",IF(OR(VALUE(LEFT(O264,2))&gt;IF(RIGHT(J264,1)="M",7,19),AND(OR(LEFT(O264,2)={"07","19"}),VALUE(RIGHT(O264,2))&gt;5)),TRUE,FALSE))</f>
        <v>0</v>
      </c>
      <c r="U264" s="78"/>
      <c r="V264" s="78"/>
      <c r="W264" s="78"/>
      <c r="X264" s="78"/>
      <c r="Y264" s="78"/>
      <c r="Z264" s="78"/>
      <c r="AA264" s="78"/>
      <c r="AB264" s="78"/>
    </row>
    <row r="265" spans="1:28" ht="15" customHeight="1" x14ac:dyDescent="0.25">
      <c r="A265" s="75" t="s">
        <v>291</v>
      </c>
      <c r="B265" s="77" t="s">
        <v>292</v>
      </c>
      <c r="C265" s="230">
        <v>44239</v>
      </c>
      <c r="D265" s="75" t="s">
        <v>546</v>
      </c>
      <c r="E265" s="75" t="s">
        <v>549</v>
      </c>
      <c r="F265" s="75" t="s">
        <v>546</v>
      </c>
      <c r="G265" s="75">
        <v>0</v>
      </c>
      <c r="H265" s="75" t="s">
        <v>546</v>
      </c>
      <c r="I265" s="75" t="s">
        <v>546</v>
      </c>
      <c r="J265" s="75" t="s">
        <v>747</v>
      </c>
      <c r="K265" s="230">
        <v>42983</v>
      </c>
      <c r="L265" s="75">
        <f>COUNTIF($B$2:B265,B265)</f>
        <v>12</v>
      </c>
      <c r="M265" s="75">
        <f>COUNTIF($L$2:L265,4)</f>
        <v>10</v>
      </c>
      <c r="N265" s="76" t="str">
        <f t="shared" si="24"/>
        <v>Code 1012</v>
      </c>
      <c r="O265" s="76" t="str">
        <f t="shared" si="20"/>
        <v/>
      </c>
      <c r="P265" s="75" t="str">
        <f t="shared" si="21"/>
        <v/>
      </c>
      <c r="Q265" s="77" t="str">
        <f t="shared" si="22"/>
        <v/>
      </c>
      <c r="R265" s="77" t="str">
        <f t="shared" si="23"/>
        <v/>
      </c>
      <c r="S265" s="77" t="str">
        <f>IF(O265="","",IF(OR(VALUE(LEFT(O265,2))&gt;IF(RIGHT(J265,1)="M",7,19),AND(OR(LEFT(O265,2)={"07","19"}),VALUE(RIGHT(O265,2))&gt;15)),TRUE,FALSE))</f>
        <v/>
      </c>
      <c r="T265" s="77" t="str">
        <f>IF(O265="","",IF(OR(VALUE(LEFT(O265,2))&gt;IF(RIGHT(J265,1)="M",7,19),AND(OR(LEFT(O265,2)={"07","19"}),VALUE(RIGHT(O265,2))&gt;5)),TRUE,FALSE))</f>
        <v/>
      </c>
    </row>
    <row r="266" spans="1:28" ht="15" customHeight="1" x14ac:dyDescent="0.25">
      <c r="A266" s="75" t="s">
        <v>291</v>
      </c>
      <c r="B266" s="77" t="s">
        <v>292</v>
      </c>
      <c r="C266" s="230">
        <v>44240</v>
      </c>
      <c r="D266" s="75" t="s">
        <v>546</v>
      </c>
      <c r="E266" s="75" t="s">
        <v>549</v>
      </c>
      <c r="F266" s="75" t="s">
        <v>546</v>
      </c>
      <c r="G266" s="75">
        <v>0</v>
      </c>
      <c r="H266" s="75" t="s">
        <v>546</v>
      </c>
      <c r="I266" s="75" t="s">
        <v>546</v>
      </c>
      <c r="J266" s="75" t="s">
        <v>747</v>
      </c>
      <c r="K266" s="230">
        <v>42983</v>
      </c>
      <c r="L266" s="75">
        <f>COUNTIF($B$2:B266,B266)</f>
        <v>13</v>
      </c>
      <c r="M266" s="75">
        <f>COUNTIF($L$2:L266,4)</f>
        <v>10</v>
      </c>
      <c r="N266" s="76" t="str">
        <f t="shared" si="24"/>
        <v>Code 1013</v>
      </c>
      <c r="O266" s="76" t="str">
        <f t="shared" si="20"/>
        <v/>
      </c>
      <c r="P266" s="75" t="str">
        <f t="shared" si="21"/>
        <v/>
      </c>
      <c r="Q266" s="77" t="str">
        <f t="shared" si="22"/>
        <v/>
      </c>
      <c r="R266" s="77" t="str">
        <f t="shared" si="23"/>
        <v/>
      </c>
      <c r="S266" s="77" t="str">
        <f>IF(O266="","",IF(OR(VALUE(LEFT(O266,2))&gt;IF(RIGHT(J266,1)="M",7,19),AND(OR(LEFT(O266,2)={"07","19"}),VALUE(RIGHT(O266,2))&gt;15)),TRUE,FALSE))</f>
        <v/>
      </c>
      <c r="T266" s="77" t="str">
        <f>IF(O266="","",IF(OR(VALUE(LEFT(O266,2))&gt;IF(RIGHT(J266,1)="M",7,19),AND(OR(LEFT(O266,2)={"07","19"}),VALUE(RIGHT(O266,2))&gt;5)),TRUE,FALSE))</f>
        <v/>
      </c>
    </row>
    <row r="267" spans="1:28" ht="15" customHeight="1" x14ac:dyDescent="0.25">
      <c r="A267" s="75" t="s">
        <v>291</v>
      </c>
      <c r="B267" s="77" t="s">
        <v>292</v>
      </c>
      <c r="C267" s="230">
        <v>44241</v>
      </c>
      <c r="D267" s="75" t="s">
        <v>546</v>
      </c>
      <c r="E267" s="75" t="s">
        <v>549</v>
      </c>
      <c r="F267" s="75" t="s">
        <v>546</v>
      </c>
      <c r="G267" s="75">
        <v>0</v>
      </c>
      <c r="H267" s="75" t="s">
        <v>546</v>
      </c>
      <c r="I267" s="75" t="s">
        <v>546</v>
      </c>
      <c r="J267" s="75" t="s">
        <v>563</v>
      </c>
      <c r="K267" s="230">
        <v>42983</v>
      </c>
      <c r="L267" s="75">
        <f>COUNTIF($B$2:B267,B267)</f>
        <v>14</v>
      </c>
      <c r="M267" s="75">
        <f>COUNTIF($L$2:L267,4)</f>
        <v>10</v>
      </c>
      <c r="N267" s="76" t="str">
        <f t="shared" si="24"/>
        <v>Code 1014</v>
      </c>
      <c r="O267" s="76" t="str">
        <f t="shared" si="20"/>
        <v/>
      </c>
      <c r="P267" s="75" t="str">
        <f t="shared" si="21"/>
        <v/>
      </c>
      <c r="Q267" s="77" t="str">
        <f t="shared" si="22"/>
        <v/>
      </c>
      <c r="R267" s="77" t="str">
        <f t="shared" si="23"/>
        <v/>
      </c>
      <c r="S267" s="77" t="str">
        <f>IF(O267="","",IF(OR(VALUE(LEFT(O267,2))&gt;IF(RIGHT(J267,1)="M",7,19),AND(OR(LEFT(O267,2)={"07","19"}),VALUE(RIGHT(O267,2))&gt;15)),TRUE,FALSE))</f>
        <v/>
      </c>
      <c r="T267" s="77" t="str">
        <f>IF(O267="","",IF(OR(VALUE(LEFT(O267,2))&gt;IF(RIGHT(J267,1)="M",7,19),AND(OR(LEFT(O267,2)={"07","19"}),VALUE(RIGHT(O267,2))&gt;5)),TRUE,FALSE))</f>
        <v/>
      </c>
    </row>
    <row r="268" spans="1:28" ht="15" customHeight="1" x14ac:dyDescent="0.25">
      <c r="A268" s="231" t="s">
        <v>291</v>
      </c>
      <c r="B268" s="78" t="s">
        <v>292</v>
      </c>
      <c r="C268" s="232">
        <v>44242</v>
      </c>
      <c r="D268" s="231" t="s">
        <v>556</v>
      </c>
      <c r="E268" s="231" t="s">
        <v>615</v>
      </c>
      <c r="F268" s="231" t="s">
        <v>546</v>
      </c>
      <c r="G268" s="231">
        <v>3</v>
      </c>
      <c r="H268" s="231" t="s">
        <v>546</v>
      </c>
      <c r="I268" s="231" t="s">
        <v>546</v>
      </c>
      <c r="J268" s="231" t="s">
        <v>562</v>
      </c>
      <c r="K268" s="232">
        <v>42983</v>
      </c>
      <c r="L268" s="75">
        <f>COUNTIF($B$2:B268,B268)</f>
        <v>15</v>
      </c>
      <c r="M268" s="75">
        <f>COUNTIF($L$2:L268,4)</f>
        <v>10</v>
      </c>
      <c r="N268" s="76" t="str">
        <f t="shared" si="24"/>
        <v>Code 1015</v>
      </c>
      <c r="O268" s="76" t="str">
        <f t="shared" si="20"/>
        <v>0644</v>
      </c>
      <c r="P268" s="75" t="str">
        <f t="shared" si="21"/>
        <v>1912</v>
      </c>
      <c r="Q268" s="77">
        <f t="shared" si="22"/>
        <v>1228</v>
      </c>
      <c r="R268" s="77">
        <f t="shared" si="23"/>
        <v>12</v>
      </c>
      <c r="S268" s="77" t="b">
        <f>IF(O268="","",IF(OR(VALUE(LEFT(O268,2))&gt;IF(RIGHT(J268,1)="M",7,19),AND(OR(LEFT(O268,2)={"07","19"}),VALUE(RIGHT(O268,2))&gt;15)),TRUE,FALSE))</f>
        <v>0</v>
      </c>
      <c r="T268" s="77" t="b">
        <f>IF(O268="","",IF(OR(VALUE(LEFT(O268,2))&gt;IF(RIGHT(J268,1)="M",7,19),AND(OR(LEFT(O268,2)={"07","19"}),VALUE(RIGHT(O268,2))&gt;5)),TRUE,FALSE))</f>
        <v>0</v>
      </c>
      <c r="U268" s="78"/>
      <c r="V268" s="78"/>
      <c r="W268" s="78"/>
      <c r="X268" s="78"/>
      <c r="Y268" s="78"/>
      <c r="Z268" s="78"/>
      <c r="AA268" s="78"/>
      <c r="AB268" s="78"/>
    </row>
    <row r="269" spans="1:28" ht="15" customHeight="1" x14ac:dyDescent="0.25">
      <c r="A269" s="75" t="s">
        <v>291</v>
      </c>
      <c r="B269" s="77" t="s">
        <v>292</v>
      </c>
      <c r="C269" s="230">
        <v>44243</v>
      </c>
      <c r="D269" s="75" t="s">
        <v>555</v>
      </c>
      <c r="E269" s="75" t="s">
        <v>638</v>
      </c>
      <c r="F269" s="75" t="s">
        <v>546</v>
      </c>
      <c r="G269" s="75">
        <v>3</v>
      </c>
      <c r="H269" s="75" t="s">
        <v>546</v>
      </c>
      <c r="I269" s="75" t="s">
        <v>546</v>
      </c>
      <c r="J269" s="75" t="s">
        <v>562</v>
      </c>
      <c r="K269" s="230">
        <v>42983</v>
      </c>
      <c r="L269" s="75">
        <f>COUNTIF($B$2:B269,B269)</f>
        <v>16</v>
      </c>
      <c r="M269" s="75">
        <f>COUNTIF($L$2:L269,4)</f>
        <v>10</v>
      </c>
      <c r="N269" s="76" t="str">
        <f t="shared" si="24"/>
        <v>Code 1016</v>
      </c>
      <c r="O269" s="76" t="str">
        <f t="shared" si="20"/>
        <v>0646</v>
      </c>
      <c r="P269" s="75" t="str">
        <f t="shared" si="21"/>
        <v>1914</v>
      </c>
      <c r="Q269" s="77">
        <f t="shared" si="22"/>
        <v>1228</v>
      </c>
      <c r="R269" s="77">
        <f t="shared" si="23"/>
        <v>12</v>
      </c>
      <c r="S269" s="77" t="b">
        <f>IF(O269="","",IF(OR(VALUE(LEFT(O269,2))&gt;IF(RIGHT(J269,1)="M",7,19),AND(OR(LEFT(O269,2)={"07","19"}),VALUE(RIGHT(O269,2))&gt;15)),TRUE,FALSE))</f>
        <v>0</v>
      </c>
      <c r="T269" s="77" t="b">
        <f>IF(O269="","",IF(OR(VALUE(LEFT(O269,2))&gt;IF(RIGHT(J269,1)="M",7,19),AND(OR(LEFT(O269,2)={"07","19"}),VALUE(RIGHT(O269,2))&gt;5)),TRUE,FALSE))</f>
        <v>0</v>
      </c>
    </row>
    <row r="270" spans="1:28" ht="15" customHeight="1" x14ac:dyDescent="0.25">
      <c r="A270" s="75" t="s">
        <v>291</v>
      </c>
      <c r="B270" s="77" t="s">
        <v>292</v>
      </c>
      <c r="C270" s="230">
        <v>44244</v>
      </c>
      <c r="D270" s="75" t="s">
        <v>544</v>
      </c>
      <c r="E270" s="75" t="s">
        <v>638</v>
      </c>
      <c r="F270" s="75" t="s">
        <v>546</v>
      </c>
      <c r="G270" s="75">
        <v>3</v>
      </c>
      <c r="H270" s="75" t="s">
        <v>546</v>
      </c>
      <c r="I270" s="75" t="s">
        <v>546</v>
      </c>
      <c r="J270" s="75" t="s">
        <v>562</v>
      </c>
      <c r="K270" s="230">
        <v>42983</v>
      </c>
      <c r="L270" s="75">
        <f>COUNTIF($B$2:B270,B270)</f>
        <v>17</v>
      </c>
      <c r="M270" s="75">
        <f>COUNTIF($L$2:L270,4)</f>
        <v>10</v>
      </c>
      <c r="N270" s="76" t="str">
        <f t="shared" si="24"/>
        <v>Code 1017</v>
      </c>
      <c r="O270" s="76" t="str">
        <f t="shared" si="20"/>
        <v>0645</v>
      </c>
      <c r="P270" s="75" t="str">
        <f t="shared" si="21"/>
        <v>1914</v>
      </c>
      <c r="Q270" s="77">
        <f t="shared" si="22"/>
        <v>1229</v>
      </c>
      <c r="R270" s="77">
        <f t="shared" si="23"/>
        <v>12</v>
      </c>
      <c r="S270" s="77" t="b">
        <f>IF(O270="","",IF(OR(VALUE(LEFT(O270,2))&gt;IF(RIGHT(J270,1)="M",7,19),AND(OR(LEFT(O270,2)={"07","19"}),VALUE(RIGHT(O270,2))&gt;15)),TRUE,FALSE))</f>
        <v>0</v>
      </c>
      <c r="T270" s="77" t="b">
        <f>IF(O270="","",IF(OR(VALUE(LEFT(O270,2))&gt;IF(RIGHT(J270,1)="M",7,19),AND(OR(LEFT(O270,2)={"07","19"}),VALUE(RIGHT(O270,2))&gt;5)),TRUE,FALSE))</f>
        <v>0</v>
      </c>
    </row>
    <row r="271" spans="1:28" ht="15" customHeight="1" x14ac:dyDescent="0.25">
      <c r="A271" s="75" t="s">
        <v>291</v>
      </c>
      <c r="B271" s="77" t="s">
        <v>292</v>
      </c>
      <c r="C271" s="230">
        <v>44245</v>
      </c>
      <c r="D271" s="75" t="s">
        <v>544</v>
      </c>
      <c r="E271" s="75" t="s">
        <v>559</v>
      </c>
      <c r="F271" s="75" t="s">
        <v>546</v>
      </c>
      <c r="G271" s="75">
        <v>3</v>
      </c>
      <c r="H271" s="75" t="s">
        <v>546</v>
      </c>
      <c r="I271" s="75" t="s">
        <v>546</v>
      </c>
      <c r="J271" s="75" t="s">
        <v>562</v>
      </c>
      <c r="K271" s="230">
        <v>42983</v>
      </c>
      <c r="L271" s="75">
        <f>COUNTIF($B$2:B271,B271)</f>
        <v>18</v>
      </c>
      <c r="M271" s="75">
        <f>COUNTIF($L$2:L271,4)</f>
        <v>10</v>
      </c>
      <c r="N271" s="76" t="str">
        <f t="shared" si="24"/>
        <v>Code 1018</v>
      </c>
      <c r="O271" s="76" t="str">
        <f t="shared" si="20"/>
        <v>0645</v>
      </c>
      <c r="P271" s="75" t="str">
        <f t="shared" si="21"/>
        <v>1910</v>
      </c>
      <c r="Q271" s="77">
        <f t="shared" si="22"/>
        <v>1225</v>
      </c>
      <c r="R271" s="77">
        <f t="shared" si="23"/>
        <v>12</v>
      </c>
      <c r="S271" s="77" t="b">
        <f>IF(O271="","",IF(OR(VALUE(LEFT(O271,2))&gt;IF(RIGHT(J271,1)="M",7,19),AND(OR(LEFT(O271,2)={"07","19"}),VALUE(RIGHT(O271,2))&gt;15)),TRUE,FALSE))</f>
        <v>0</v>
      </c>
      <c r="T271" s="77" t="b">
        <f>IF(O271="","",IF(OR(VALUE(LEFT(O271,2))&gt;IF(RIGHT(J271,1)="M",7,19),AND(OR(LEFT(O271,2)={"07","19"}),VALUE(RIGHT(O271,2))&gt;5)),TRUE,FALSE))</f>
        <v>0</v>
      </c>
    </row>
    <row r="272" spans="1:28" ht="15" customHeight="1" x14ac:dyDescent="0.25">
      <c r="A272" s="75" t="s">
        <v>291</v>
      </c>
      <c r="B272" s="77" t="s">
        <v>292</v>
      </c>
      <c r="C272" s="230">
        <v>44246</v>
      </c>
      <c r="D272" s="75" t="s">
        <v>555</v>
      </c>
      <c r="E272" s="75" t="s">
        <v>597</v>
      </c>
      <c r="F272" s="75" t="s">
        <v>546</v>
      </c>
      <c r="G272" s="75">
        <v>3</v>
      </c>
      <c r="H272" s="75" t="s">
        <v>546</v>
      </c>
      <c r="I272" s="75" t="s">
        <v>546</v>
      </c>
      <c r="J272" s="75" t="s">
        <v>562</v>
      </c>
      <c r="K272" s="230">
        <v>42983</v>
      </c>
      <c r="L272" s="75">
        <f>COUNTIF($B$2:B272,B272)</f>
        <v>19</v>
      </c>
      <c r="M272" s="75">
        <f>COUNTIF($L$2:L272,4)</f>
        <v>10</v>
      </c>
      <c r="N272" s="76" t="str">
        <f t="shared" si="24"/>
        <v>Code 1019</v>
      </c>
      <c r="O272" s="76" t="str">
        <f t="shared" si="20"/>
        <v>0646</v>
      </c>
      <c r="P272" s="75" t="str">
        <f t="shared" si="21"/>
        <v>1913</v>
      </c>
      <c r="Q272" s="77">
        <f t="shared" si="22"/>
        <v>1227</v>
      </c>
      <c r="R272" s="77">
        <f t="shared" si="23"/>
        <v>12</v>
      </c>
      <c r="S272" s="77" t="b">
        <f>IF(O272="","",IF(OR(VALUE(LEFT(O272,2))&gt;IF(RIGHT(J272,1)="M",7,19),AND(OR(LEFT(O272,2)={"07","19"}),VALUE(RIGHT(O272,2))&gt;15)),TRUE,FALSE))</f>
        <v>0</v>
      </c>
      <c r="T272" s="77" t="b">
        <f>IF(O272="","",IF(OR(VALUE(LEFT(O272,2))&gt;IF(RIGHT(J272,1)="M",7,19),AND(OR(LEFT(O272,2)={"07","19"}),VALUE(RIGHT(O272,2))&gt;5)),TRUE,FALSE))</f>
        <v>0</v>
      </c>
    </row>
    <row r="273" spans="1:28" ht="15" customHeight="1" x14ac:dyDescent="0.25">
      <c r="A273" s="75" t="s">
        <v>291</v>
      </c>
      <c r="B273" s="77" t="s">
        <v>292</v>
      </c>
      <c r="C273" s="230">
        <v>44247</v>
      </c>
      <c r="D273" s="75" t="s">
        <v>683</v>
      </c>
      <c r="E273" s="75" t="s">
        <v>559</v>
      </c>
      <c r="F273" s="75" t="s">
        <v>546</v>
      </c>
      <c r="G273" s="75">
        <v>3</v>
      </c>
      <c r="H273" s="75" t="s">
        <v>546</v>
      </c>
      <c r="I273" s="75" t="s">
        <v>546</v>
      </c>
      <c r="J273" s="75" t="s">
        <v>562</v>
      </c>
      <c r="K273" s="230">
        <v>42983</v>
      </c>
      <c r="L273" s="75">
        <f>COUNTIF($B$2:B273,B273)</f>
        <v>20</v>
      </c>
      <c r="M273" s="75">
        <f>COUNTIF($L$2:L273,4)</f>
        <v>10</v>
      </c>
      <c r="N273" s="76" t="str">
        <f t="shared" si="24"/>
        <v>Code 1020</v>
      </c>
      <c r="O273" s="76" t="str">
        <f t="shared" si="20"/>
        <v>0650</v>
      </c>
      <c r="P273" s="75" t="str">
        <f t="shared" si="21"/>
        <v>1910</v>
      </c>
      <c r="Q273" s="77">
        <f t="shared" si="22"/>
        <v>1220</v>
      </c>
      <c r="R273" s="77">
        <f t="shared" si="23"/>
        <v>12</v>
      </c>
      <c r="S273" s="77" t="b">
        <f>IF(O273="","",IF(OR(VALUE(LEFT(O273,2))&gt;IF(RIGHT(J273,1)="M",7,19),AND(OR(LEFT(O273,2)={"07","19"}),VALUE(RIGHT(O273,2))&gt;15)),TRUE,FALSE))</f>
        <v>0</v>
      </c>
      <c r="T273" s="77" t="b">
        <f>IF(O273="","",IF(OR(VALUE(LEFT(O273,2))&gt;IF(RIGHT(J273,1)="M",7,19),AND(OR(LEFT(O273,2)={"07","19"}),VALUE(RIGHT(O273,2))&gt;5)),TRUE,FALSE))</f>
        <v>0</v>
      </c>
    </row>
    <row r="274" spans="1:28" ht="15" customHeight="1" x14ac:dyDescent="0.25">
      <c r="A274" s="75" t="s">
        <v>291</v>
      </c>
      <c r="B274" s="77" t="s">
        <v>292</v>
      </c>
      <c r="C274" s="230">
        <v>44248</v>
      </c>
      <c r="D274" s="75" t="s">
        <v>546</v>
      </c>
      <c r="E274" s="75" t="s">
        <v>549</v>
      </c>
      <c r="F274" s="75" t="s">
        <v>546</v>
      </c>
      <c r="G274" s="75">
        <v>0</v>
      </c>
      <c r="H274" s="75" t="s">
        <v>546</v>
      </c>
      <c r="I274" s="75" t="s">
        <v>546</v>
      </c>
      <c r="J274" s="75" t="s">
        <v>563</v>
      </c>
      <c r="K274" s="230">
        <v>42983</v>
      </c>
      <c r="L274" s="75">
        <f>COUNTIF($B$2:B274,B274)</f>
        <v>21</v>
      </c>
      <c r="M274" s="75">
        <f>COUNTIF($L$2:L274,4)</f>
        <v>10</v>
      </c>
      <c r="N274" s="76" t="str">
        <f t="shared" si="24"/>
        <v>Code 1021</v>
      </c>
      <c r="O274" s="76" t="str">
        <f t="shared" si="20"/>
        <v/>
      </c>
      <c r="P274" s="75" t="str">
        <f t="shared" si="21"/>
        <v/>
      </c>
      <c r="Q274" s="77" t="str">
        <f t="shared" si="22"/>
        <v/>
      </c>
      <c r="R274" s="77" t="str">
        <f t="shared" si="23"/>
        <v/>
      </c>
      <c r="S274" s="77" t="str">
        <f>IF(O274="","",IF(OR(VALUE(LEFT(O274,2))&gt;IF(RIGHT(J274,1)="M",7,19),AND(OR(LEFT(O274,2)={"07","19"}),VALUE(RIGHT(O274,2))&gt;15)),TRUE,FALSE))</f>
        <v/>
      </c>
      <c r="T274" s="77" t="str">
        <f>IF(O274="","",IF(OR(VALUE(LEFT(O274,2))&gt;IF(RIGHT(J274,1)="M",7,19),AND(OR(LEFT(O274,2)={"07","19"}),VALUE(RIGHT(O274,2))&gt;5)),TRUE,FALSE))</f>
        <v/>
      </c>
    </row>
    <row r="275" spans="1:28" ht="15" customHeight="1" x14ac:dyDescent="0.25">
      <c r="A275" s="75" t="s">
        <v>291</v>
      </c>
      <c r="B275" s="77" t="s">
        <v>292</v>
      </c>
      <c r="C275" s="230">
        <v>44249</v>
      </c>
      <c r="D275" s="75" t="s">
        <v>555</v>
      </c>
      <c r="E275" s="75" t="s">
        <v>595</v>
      </c>
      <c r="F275" s="75" t="s">
        <v>546</v>
      </c>
      <c r="G275" s="75">
        <v>3</v>
      </c>
      <c r="H275" s="75" t="s">
        <v>546</v>
      </c>
      <c r="I275" s="75" t="s">
        <v>546</v>
      </c>
      <c r="J275" s="75" t="s">
        <v>562</v>
      </c>
      <c r="K275" s="230">
        <v>42983</v>
      </c>
      <c r="L275" s="75">
        <f>COUNTIF($B$2:B275,B275)</f>
        <v>22</v>
      </c>
      <c r="M275" s="75">
        <f>COUNTIF($L$2:L275,4)</f>
        <v>10</v>
      </c>
      <c r="N275" s="76" t="str">
        <f t="shared" si="24"/>
        <v>Code 1022</v>
      </c>
      <c r="O275" s="76" t="str">
        <f t="shared" si="20"/>
        <v>0646</v>
      </c>
      <c r="P275" s="75" t="str">
        <f t="shared" si="21"/>
        <v>1911</v>
      </c>
      <c r="Q275" s="77">
        <f t="shared" si="22"/>
        <v>1225</v>
      </c>
      <c r="R275" s="77">
        <f t="shared" si="23"/>
        <v>12</v>
      </c>
      <c r="S275" s="77" t="b">
        <f>IF(O275="","",IF(OR(VALUE(LEFT(O275,2))&gt;IF(RIGHT(J275,1)="M",7,19),AND(OR(LEFT(O275,2)={"07","19"}),VALUE(RIGHT(O275,2))&gt;15)),TRUE,FALSE))</f>
        <v>0</v>
      </c>
      <c r="T275" s="77" t="b">
        <f>IF(O275="","",IF(OR(VALUE(LEFT(O275,2))&gt;IF(RIGHT(J275,1)="M",7,19),AND(OR(LEFT(O275,2)={"07","19"}),VALUE(RIGHT(O275,2))&gt;5)),TRUE,FALSE))</f>
        <v>0</v>
      </c>
    </row>
    <row r="276" spans="1:28" ht="15" customHeight="1" x14ac:dyDescent="0.25">
      <c r="A276" s="75" t="s">
        <v>291</v>
      </c>
      <c r="B276" s="77" t="s">
        <v>292</v>
      </c>
      <c r="C276" s="230">
        <v>44250</v>
      </c>
      <c r="D276" s="75" t="s">
        <v>560</v>
      </c>
      <c r="E276" s="75" t="s">
        <v>595</v>
      </c>
      <c r="F276" s="75" t="s">
        <v>546</v>
      </c>
      <c r="G276" s="75">
        <v>3</v>
      </c>
      <c r="H276" s="75" t="s">
        <v>546</v>
      </c>
      <c r="I276" s="75" t="s">
        <v>546</v>
      </c>
      <c r="J276" s="75" t="s">
        <v>562</v>
      </c>
      <c r="K276" s="230">
        <v>42983</v>
      </c>
      <c r="L276" s="75">
        <f>COUNTIF($B$2:B276,B276)</f>
        <v>23</v>
      </c>
      <c r="M276" s="75">
        <f>COUNTIF($L$2:L276,4)</f>
        <v>10</v>
      </c>
      <c r="N276" s="76" t="str">
        <f t="shared" si="24"/>
        <v>Code 1023</v>
      </c>
      <c r="O276" s="76" t="str">
        <f t="shared" si="20"/>
        <v>0647</v>
      </c>
      <c r="P276" s="75" t="str">
        <f t="shared" si="21"/>
        <v>1911</v>
      </c>
      <c r="Q276" s="77">
        <f t="shared" si="22"/>
        <v>1224</v>
      </c>
      <c r="R276" s="77">
        <f t="shared" si="23"/>
        <v>12</v>
      </c>
      <c r="S276" s="77" t="b">
        <f>IF(O276="","",IF(OR(VALUE(LEFT(O276,2))&gt;IF(RIGHT(J276,1)="M",7,19),AND(OR(LEFT(O276,2)={"07","19"}),VALUE(RIGHT(O276,2))&gt;15)),TRUE,FALSE))</f>
        <v>0</v>
      </c>
      <c r="T276" s="77" t="b">
        <f>IF(O276="","",IF(OR(VALUE(LEFT(O276,2))&gt;IF(RIGHT(J276,1)="M",7,19),AND(OR(LEFT(O276,2)={"07","19"}),VALUE(RIGHT(O276,2))&gt;5)),TRUE,FALSE))</f>
        <v>0</v>
      </c>
    </row>
    <row r="277" spans="1:28" ht="15" customHeight="1" x14ac:dyDescent="0.25">
      <c r="A277" s="75" t="s">
        <v>291</v>
      </c>
      <c r="B277" s="77" t="s">
        <v>292</v>
      </c>
      <c r="C277" s="230">
        <v>44251</v>
      </c>
      <c r="D277" s="75" t="s">
        <v>553</v>
      </c>
      <c r="E277" s="75" t="s">
        <v>595</v>
      </c>
      <c r="F277" s="75" t="s">
        <v>546</v>
      </c>
      <c r="G277" s="75">
        <v>3</v>
      </c>
      <c r="H277" s="75" t="s">
        <v>546</v>
      </c>
      <c r="I277" s="75" t="s">
        <v>546</v>
      </c>
      <c r="J277" s="75" t="s">
        <v>562</v>
      </c>
      <c r="K277" s="230">
        <v>42983</v>
      </c>
      <c r="L277" s="75">
        <f>COUNTIF($B$2:B277,B277)</f>
        <v>24</v>
      </c>
      <c r="M277" s="75">
        <f>COUNTIF($L$2:L277,4)</f>
        <v>10</v>
      </c>
      <c r="N277" s="76" t="str">
        <f t="shared" si="24"/>
        <v>Code 1024</v>
      </c>
      <c r="O277" s="76" t="str">
        <f t="shared" si="20"/>
        <v>0649</v>
      </c>
      <c r="P277" s="75" t="str">
        <f t="shared" si="21"/>
        <v>1911</v>
      </c>
      <c r="Q277" s="77">
        <f t="shared" si="22"/>
        <v>1222</v>
      </c>
      <c r="R277" s="77">
        <f t="shared" si="23"/>
        <v>12</v>
      </c>
      <c r="S277" s="77" t="b">
        <f>IF(O277="","",IF(OR(VALUE(LEFT(O277,2))&gt;IF(RIGHT(J277,1)="M",7,19),AND(OR(LEFT(O277,2)={"07","19"}),VALUE(RIGHT(O277,2))&gt;15)),TRUE,FALSE))</f>
        <v>0</v>
      </c>
      <c r="T277" s="77" t="b">
        <f>IF(O277="","",IF(OR(VALUE(LEFT(O277,2))&gt;IF(RIGHT(J277,1)="M",7,19),AND(OR(LEFT(O277,2)={"07","19"}),VALUE(RIGHT(O277,2))&gt;5)),TRUE,FALSE))</f>
        <v>0</v>
      </c>
    </row>
    <row r="278" spans="1:28" ht="15" customHeight="1" x14ac:dyDescent="0.25">
      <c r="A278" s="75" t="s">
        <v>291</v>
      </c>
      <c r="B278" s="77" t="s">
        <v>292</v>
      </c>
      <c r="C278" s="230">
        <v>44252</v>
      </c>
      <c r="D278" s="75" t="s">
        <v>655</v>
      </c>
      <c r="E278" s="75" t="s">
        <v>595</v>
      </c>
      <c r="F278" s="75" t="s">
        <v>546</v>
      </c>
      <c r="G278" s="75">
        <v>3</v>
      </c>
      <c r="H278" s="75" t="s">
        <v>546</v>
      </c>
      <c r="I278" s="75" t="s">
        <v>546</v>
      </c>
      <c r="J278" s="75" t="s">
        <v>562</v>
      </c>
      <c r="K278" s="230">
        <v>42983</v>
      </c>
      <c r="L278" s="75">
        <f>COUNTIF($B$2:B278,B278)</f>
        <v>25</v>
      </c>
      <c r="M278" s="75">
        <f>COUNTIF($L$2:L278,4)</f>
        <v>10</v>
      </c>
      <c r="N278" s="76" t="str">
        <f t="shared" si="24"/>
        <v>Code 1025</v>
      </c>
      <c r="O278" s="76" t="str">
        <f t="shared" si="20"/>
        <v>0638</v>
      </c>
      <c r="P278" s="75" t="str">
        <f t="shared" si="21"/>
        <v>1911</v>
      </c>
      <c r="Q278" s="77">
        <f t="shared" si="22"/>
        <v>1233</v>
      </c>
      <c r="R278" s="77">
        <f t="shared" si="23"/>
        <v>12</v>
      </c>
      <c r="S278" s="77" t="b">
        <f>IF(O278="","",IF(OR(VALUE(LEFT(O278,2))&gt;IF(RIGHT(J278,1)="M",7,19),AND(OR(LEFT(O278,2)={"07","19"}),VALUE(RIGHT(O278,2))&gt;15)),TRUE,FALSE))</f>
        <v>0</v>
      </c>
      <c r="T278" s="77" t="b">
        <f>IF(O278="","",IF(OR(VALUE(LEFT(O278,2))&gt;IF(RIGHT(J278,1)="M",7,19),AND(OR(LEFT(O278,2)={"07","19"}),VALUE(RIGHT(O278,2))&gt;5)),TRUE,FALSE))</f>
        <v>0</v>
      </c>
    </row>
    <row r="279" spans="1:28" ht="15" customHeight="1" x14ac:dyDescent="0.25">
      <c r="A279" s="75" t="s">
        <v>291</v>
      </c>
      <c r="B279" s="77" t="s">
        <v>292</v>
      </c>
      <c r="C279" s="230">
        <v>44253</v>
      </c>
      <c r="D279" s="75" t="s">
        <v>683</v>
      </c>
      <c r="E279" s="75" t="s">
        <v>559</v>
      </c>
      <c r="F279" s="75" t="s">
        <v>546</v>
      </c>
      <c r="G279" s="75">
        <v>3</v>
      </c>
      <c r="H279" s="75" t="s">
        <v>546</v>
      </c>
      <c r="I279" s="75" t="s">
        <v>546</v>
      </c>
      <c r="J279" s="75" t="s">
        <v>562</v>
      </c>
      <c r="K279" s="230">
        <v>42983</v>
      </c>
      <c r="L279" s="75">
        <f>COUNTIF($B$2:B279,B279)</f>
        <v>26</v>
      </c>
      <c r="M279" s="75">
        <f>COUNTIF($L$2:L279,4)</f>
        <v>10</v>
      </c>
      <c r="N279" s="76" t="str">
        <f t="shared" si="24"/>
        <v>Code 1026</v>
      </c>
      <c r="O279" s="76" t="str">
        <f t="shared" si="20"/>
        <v>0650</v>
      </c>
      <c r="P279" s="75" t="str">
        <f t="shared" si="21"/>
        <v>1910</v>
      </c>
      <c r="Q279" s="77">
        <f t="shared" si="22"/>
        <v>1220</v>
      </c>
      <c r="R279" s="77">
        <f t="shared" si="23"/>
        <v>12</v>
      </c>
      <c r="S279" s="77" t="b">
        <f>IF(O279="","",IF(OR(VALUE(LEFT(O279,2))&gt;IF(RIGHT(J279,1)="M",7,19),AND(OR(LEFT(O279,2)={"07","19"}),VALUE(RIGHT(O279,2))&gt;15)),TRUE,FALSE))</f>
        <v>0</v>
      </c>
      <c r="T279" s="77" t="b">
        <f>IF(O279="","",IF(OR(VALUE(LEFT(O279,2))&gt;IF(RIGHT(J279,1)="M",7,19),AND(OR(LEFT(O279,2)={"07","19"}),VALUE(RIGHT(O279,2))&gt;5)),TRUE,FALSE))</f>
        <v>0</v>
      </c>
    </row>
    <row r="280" spans="1:28" s="78" customFormat="1" ht="15" customHeight="1" x14ac:dyDescent="0.25">
      <c r="A280" s="75" t="s">
        <v>291</v>
      </c>
      <c r="B280" s="77" t="s">
        <v>292</v>
      </c>
      <c r="C280" s="230">
        <v>44254</v>
      </c>
      <c r="D280" s="75" t="s">
        <v>553</v>
      </c>
      <c r="E280" s="75" t="s">
        <v>551</v>
      </c>
      <c r="F280" s="75" t="s">
        <v>546</v>
      </c>
      <c r="G280" s="75">
        <v>3</v>
      </c>
      <c r="H280" s="75" t="s">
        <v>546</v>
      </c>
      <c r="I280" s="75" t="s">
        <v>546</v>
      </c>
      <c r="J280" s="75" t="s">
        <v>562</v>
      </c>
      <c r="K280" s="230">
        <v>42983</v>
      </c>
      <c r="L280" s="75">
        <f>COUNTIF($B$2:B280,B280)</f>
        <v>27</v>
      </c>
      <c r="M280" s="75">
        <f>COUNTIF($L$2:L280,4)</f>
        <v>10</v>
      </c>
      <c r="N280" s="76" t="str">
        <f t="shared" si="24"/>
        <v>Code 1027</v>
      </c>
      <c r="O280" s="76" t="str">
        <f t="shared" si="20"/>
        <v>0649</v>
      </c>
      <c r="P280" s="75" t="str">
        <f t="shared" si="21"/>
        <v>1907</v>
      </c>
      <c r="Q280" s="77">
        <f t="shared" si="22"/>
        <v>1218</v>
      </c>
      <c r="R280" s="77">
        <f t="shared" si="23"/>
        <v>12</v>
      </c>
      <c r="S280" s="77" t="b">
        <f>IF(O280="","",IF(OR(VALUE(LEFT(O280,2))&gt;IF(RIGHT(J280,1)="M",7,19),AND(OR(LEFT(O280,2)={"07","19"}),VALUE(RIGHT(O280,2))&gt;15)),TRUE,FALSE))</f>
        <v>0</v>
      </c>
      <c r="T280" s="77" t="b">
        <f>IF(O280="","",IF(OR(VALUE(LEFT(O280,2))&gt;IF(RIGHT(J280,1)="M",7,19),AND(OR(LEFT(O280,2)={"07","19"}),VALUE(RIGHT(O280,2))&gt;5)),TRUE,FALSE))</f>
        <v>0</v>
      </c>
      <c r="U280" s="77"/>
      <c r="V280" s="77"/>
      <c r="W280" s="77"/>
      <c r="X280" s="77"/>
      <c r="Y280" s="77"/>
      <c r="Z280" s="77"/>
      <c r="AA280" s="77"/>
      <c r="AB280" s="77"/>
    </row>
    <row r="281" spans="1:28" s="78" customFormat="1" ht="15" customHeight="1" x14ac:dyDescent="0.25">
      <c r="A281" s="75" t="s">
        <v>291</v>
      </c>
      <c r="B281" s="77" t="s">
        <v>292</v>
      </c>
      <c r="C281" s="230">
        <v>44255</v>
      </c>
      <c r="D281" s="75" t="s">
        <v>546</v>
      </c>
      <c r="E281" s="75" t="s">
        <v>549</v>
      </c>
      <c r="F281" s="75" t="s">
        <v>546</v>
      </c>
      <c r="G281" s="75">
        <v>0</v>
      </c>
      <c r="H281" s="75" t="s">
        <v>546</v>
      </c>
      <c r="I281" s="75" t="s">
        <v>546</v>
      </c>
      <c r="J281" s="75" t="s">
        <v>563</v>
      </c>
      <c r="K281" s="230">
        <v>42983</v>
      </c>
      <c r="L281" s="75">
        <f>COUNTIF($B$2:B281,B281)</f>
        <v>28</v>
      </c>
      <c r="M281" s="75">
        <f>COUNTIF($L$2:L281,4)</f>
        <v>10</v>
      </c>
      <c r="N281" s="76" t="str">
        <f t="shared" si="24"/>
        <v>Code 1028</v>
      </c>
      <c r="O281" s="76" t="str">
        <f t="shared" si="20"/>
        <v/>
      </c>
      <c r="P281" s="75" t="str">
        <f t="shared" si="21"/>
        <v/>
      </c>
      <c r="Q281" s="77" t="str">
        <f t="shared" si="22"/>
        <v/>
      </c>
      <c r="R281" s="77" t="str">
        <f t="shared" si="23"/>
        <v/>
      </c>
      <c r="S281" s="77" t="str">
        <f>IF(O281="","",IF(OR(VALUE(LEFT(O281,2))&gt;IF(RIGHT(J281,1)="M",7,19),AND(OR(LEFT(O281,2)={"07","19"}),VALUE(RIGHT(O281,2))&gt;15)),TRUE,FALSE))</f>
        <v/>
      </c>
      <c r="T281" s="77" t="str">
        <f>IF(O281="","",IF(OR(VALUE(LEFT(O281,2))&gt;IF(RIGHT(J281,1)="M",7,19),AND(OR(LEFT(O281,2)={"07","19"}),VALUE(RIGHT(O281,2))&gt;5)),TRUE,FALSE))</f>
        <v/>
      </c>
      <c r="U281" s="77"/>
      <c r="V281" s="77"/>
      <c r="W281" s="77"/>
      <c r="X281" s="77"/>
      <c r="Y281" s="77"/>
      <c r="Z281" s="77"/>
      <c r="AA281" s="77"/>
      <c r="AB281" s="77"/>
    </row>
    <row r="282" spans="1:28" s="78" customFormat="1" ht="15" customHeight="1" x14ac:dyDescent="0.25">
      <c r="A282" s="75" t="s">
        <v>297</v>
      </c>
      <c r="B282" s="77" t="s">
        <v>298</v>
      </c>
      <c r="C282" s="230">
        <v>44228</v>
      </c>
      <c r="D282" s="75" t="s">
        <v>546</v>
      </c>
      <c r="E282" s="75" t="s">
        <v>549</v>
      </c>
      <c r="F282" s="75" t="s">
        <v>610</v>
      </c>
      <c r="G282" s="75">
        <v>0</v>
      </c>
      <c r="H282" s="75" t="s">
        <v>546</v>
      </c>
      <c r="I282" s="75" t="s">
        <v>546</v>
      </c>
      <c r="J282" s="75" t="s">
        <v>579</v>
      </c>
      <c r="K282" s="230">
        <v>42983</v>
      </c>
      <c r="L282" s="75">
        <f>COUNTIF($B$2:B282,B282)</f>
        <v>1</v>
      </c>
      <c r="M282" s="75">
        <f>COUNTIF($L$2:L282,4)</f>
        <v>10</v>
      </c>
      <c r="N282" s="76" t="str">
        <f t="shared" si="24"/>
        <v>Code 111</v>
      </c>
      <c r="O282" s="76" t="str">
        <f t="shared" si="20"/>
        <v/>
      </c>
      <c r="P282" s="75" t="str">
        <f t="shared" si="21"/>
        <v/>
      </c>
      <c r="Q282" s="77" t="str">
        <f t="shared" si="22"/>
        <v/>
      </c>
      <c r="R282" s="77" t="str">
        <f t="shared" si="23"/>
        <v/>
      </c>
      <c r="S282" s="77" t="str">
        <f>IF(O282="","",IF(OR(VALUE(LEFT(O282,2))&gt;IF(RIGHT(J282,1)="M",7,19),AND(OR(LEFT(O282,2)={"07","19"}),VALUE(RIGHT(O282,2))&gt;15)),TRUE,FALSE))</f>
        <v/>
      </c>
      <c r="T282" s="77" t="str">
        <f>IF(O282="","",IF(OR(VALUE(LEFT(O282,2))&gt;IF(RIGHT(J282,1)="M",7,19),AND(OR(LEFT(O282,2)={"07","19"}),VALUE(RIGHT(O282,2))&gt;5)),TRUE,FALSE))</f>
        <v/>
      </c>
      <c r="U282" s="77"/>
      <c r="V282" s="77"/>
      <c r="W282" s="77"/>
      <c r="X282" s="77"/>
      <c r="Y282" s="77"/>
      <c r="Z282" s="77"/>
      <c r="AA282" s="77"/>
      <c r="AB282" s="77"/>
    </row>
    <row r="283" spans="1:28" ht="15" customHeight="1" x14ac:dyDescent="0.25">
      <c r="A283" s="75" t="s">
        <v>297</v>
      </c>
      <c r="B283" s="77" t="s">
        <v>298</v>
      </c>
      <c r="C283" s="230">
        <v>44229</v>
      </c>
      <c r="D283" s="75" t="s">
        <v>546</v>
      </c>
      <c r="E283" s="75" t="s">
        <v>549</v>
      </c>
      <c r="F283" s="75" t="s">
        <v>610</v>
      </c>
      <c r="G283" s="75">
        <v>0</v>
      </c>
      <c r="H283" s="75" t="s">
        <v>546</v>
      </c>
      <c r="I283" s="75" t="s">
        <v>546</v>
      </c>
      <c r="J283" s="75" t="s">
        <v>579</v>
      </c>
      <c r="K283" s="230">
        <v>42983</v>
      </c>
      <c r="L283" s="75">
        <f>COUNTIF($B$2:B283,B283)</f>
        <v>2</v>
      </c>
      <c r="M283" s="75">
        <f>COUNTIF($L$2:L283,4)</f>
        <v>10</v>
      </c>
      <c r="N283" s="76" t="str">
        <f t="shared" si="24"/>
        <v>Code 112</v>
      </c>
      <c r="O283" s="76" t="str">
        <f t="shared" si="20"/>
        <v/>
      </c>
      <c r="P283" s="75" t="str">
        <f t="shared" si="21"/>
        <v/>
      </c>
      <c r="Q283" s="77" t="str">
        <f t="shared" si="22"/>
        <v/>
      </c>
      <c r="R283" s="77" t="str">
        <f t="shared" si="23"/>
        <v/>
      </c>
      <c r="S283" s="77" t="str">
        <f>IF(O283="","",IF(OR(VALUE(LEFT(O283,2))&gt;IF(RIGHT(J283,1)="M",7,19),AND(OR(LEFT(O283,2)={"07","19"}),VALUE(RIGHT(O283,2))&gt;15)),TRUE,FALSE))</f>
        <v/>
      </c>
      <c r="T283" s="77" t="str">
        <f>IF(O283="","",IF(OR(VALUE(LEFT(O283,2))&gt;IF(RIGHT(J283,1)="M",7,19),AND(OR(LEFT(O283,2)={"07","19"}),VALUE(RIGHT(O283,2))&gt;5)),TRUE,FALSE))</f>
        <v/>
      </c>
    </row>
    <row r="284" spans="1:28" ht="15" customHeight="1" x14ac:dyDescent="0.25">
      <c r="A284" s="75" t="s">
        <v>297</v>
      </c>
      <c r="B284" s="77" t="s">
        <v>298</v>
      </c>
      <c r="C284" s="230">
        <v>44230</v>
      </c>
      <c r="D284" s="75" t="s">
        <v>546</v>
      </c>
      <c r="E284" s="75" t="s">
        <v>549</v>
      </c>
      <c r="F284" s="75" t="s">
        <v>610</v>
      </c>
      <c r="G284" s="75">
        <v>0</v>
      </c>
      <c r="H284" s="75" t="s">
        <v>546</v>
      </c>
      <c r="I284" s="75" t="s">
        <v>546</v>
      </c>
      <c r="J284" s="75" t="s">
        <v>579</v>
      </c>
      <c r="K284" s="230">
        <v>42983</v>
      </c>
      <c r="L284" s="75">
        <f>COUNTIF($B$2:B284,B284)</f>
        <v>3</v>
      </c>
      <c r="M284" s="75">
        <f>COUNTIF($L$2:L284,4)</f>
        <v>10</v>
      </c>
      <c r="N284" s="76" t="str">
        <f t="shared" si="24"/>
        <v>Code 113</v>
      </c>
      <c r="O284" s="76" t="str">
        <f t="shared" si="20"/>
        <v/>
      </c>
      <c r="P284" s="75" t="str">
        <f t="shared" si="21"/>
        <v/>
      </c>
      <c r="Q284" s="77" t="str">
        <f t="shared" si="22"/>
        <v/>
      </c>
      <c r="R284" s="77" t="str">
        <f t="shared" si="23"/>
        <v/>
      </c>
      <c r="S284" s="77" t="str">
        <f>IF(O284="","",IF(OR(VALUE(LEFT(O284,2))&gt;IF(RIGHT(J284,1)="M",7,19),AND(OR(LEFT(O284,2)={"07","19"}),VALUE(RIGHT(O284,2))&gt;15)),TRUE,FALSE))</f>
        <v/>
      </c>
      <c r="T284" s="77" t="str">
        <f>IF(O284="","",IF(OR(VALUE(LEFT(O284,2))&gt;IF(RIGHT(J284,1)="M",7,19),AND(OR(LEFT(O284,2)={"07","19"}),VALUE(RIGHT(O284,2))&gt;5)),TRUE,FALSE))</f>
        <v/>
      </c>
    </row>
    <row r="285" spans="1:28" ht="15" customHeight="1" x14ac:dyDescent="0.25">
      <c r="A285" s="75" t="s">
        <v>297</v>
      </c>
      <c r="B285" s="77" t="s">
        <v>298</v>
      </c>
      <c r="C285" s="230">
        <v>44231</v>
      </c>
      <c r="D285" s="75" t="s">
        <v>546</v>
      </c>
      <c r="E285" s="75" t="s">
        <v>549</v>
      </c>
      <c r="F285" s="75" t="s">
        <v>610</v>
      </c>
      <c r="G285" s="75">
        <v>0</v>
      </c>
      <c r="H285" s="75" t="s">
        <v>546</v>
      </c>
      <c r="I285" s="75" t="s">
        <v>546</v>
      </c>
      <c r="J285" s="75" t="s">
        <v>579</v>
      </c>
      <c r="K285" s="230">
        <v>42983</v>
      </c>
      <c r="L285" s="75">
        <f>COUNTIF($B$2:B285,B285)</f>
        <v>4</v>
      </c>
      <c r="M285" s="75">
        <f>COUNTIF($L$2:L285,4)</f>
        <v>11</v>
      </c>
      <c r="N285" s="76" t="str">
        <f t="shared" si="24"/>
        <v>Code 114</v>
      </c>
      <c r="O285" s="76" t="str">
        <f t="shared" si="20"/>
        <v/>
      </c>
      <c r="P285" s="75" t="str">
        <f t="shared" si="21"/>
        <v/>
      </c>
      <c r="Q285" s="77" t="str">
        <f t="shared" si="22"/>
        <v/>
      </c>
      <c r="R285" s="77" t="str">
        <f t="shared" si="23"/>
        <v/>
      </c>
      <c r="S285" s="77" t="str">
        <f>IF(O285="","",IF(OR(VALUE(LEFT(O285,2))&gt;IF(RIGHT(J285,1)="M",7,19),AND(OR(LEFT(O285,2)={"07","19"}),VALUE(RIGHT(O285,2))&gt;15)),TRUE,FALSE))</f>
        <v/>
      </c>
      <c r="T285" s="77" t="str">
        <f>IF(O285="","",IF(OR(VALUE(LEFT(O285,2))&gt;IF(RIGHT(J285,1)="M",7,19),AND(OR(LEFT(O285,2)={"07","19"}),VALUE(RIGHT(O285,2))&gt;5)),TRUE,FALSE))</f>
        <v/>
      </c>
    </row>
    <row r="286" spans="1:28" s="78" customFormat="1" ht="15" customHeight="1" x14ac:dyDescent="0.25">
      <c r="A286" s="75" t="s">
        <v>297</v>
      </c>
      <c r="B286" s="77" t="s">
        <v>298</v>
      </c>
      <c r="C286" s="230">
        <v>44232</v>
      </c>
      <c r="D286" s="75" t="s">
        <v>546</v>
      </c>
      <c r="E286" s="75" t="s">
        <v>549</v>
      </c>
      <c r="F286" s="75" t="s">
        <v>610</v>
      </c>
      <c r="G286" s="75">
        <v>0</v>
      </c>
      <c r="H286" s="75" t="s">
        <v>546</v>
      </c>
      <c r="I286" s="75" t="s">
        <v>546</v>
      </c>
      <c r="J286" s="75" t="s">
        <v>579</v>
      </c>
      <c r="K286" s="230">
        <v>42983</v>
      </c>
      <c r="L286" s="75">
        <f>COUNTIF($B$2:B286,B286)</f>
        <v>5</v>
      </c>
      <c r="M286" s="75">
        <f>COUNTIF($L$2:L286,4)</f>
        <v>11</v>
      </c>
      <c r="N286" s="76" t="str">
        <f t="shared" si="24"/>
        <v>Code 115</v>
      </c>
      <c r="O286" s="76" t="str">
        <f t="shared" si="20"/>
        <v/>
      </c>
      <c r="P286" s="75" t="str">
        <f t="shared" si="21"/>
        <v/>
      </c>
      <c r="Q286" s="77" t="str">
        <f t="shared" si="22"/>
        <v/>
      </c>
      <c r="R286" s="77" t="str">
        <f t="shared" si="23"/>
        <v/>
      </c>
      <c r="S286" s="77" t="str">
        <f>IF(O286="","",IF(OR(VALUE(LEFT(O286,2))&gt;IF(RIGHT(J286,1)="M",7,19),AND(OR(LEFT(O286,2)={"07","19"}),VALUE(RIGHT(O286,2))&gt;15)),TRUE,FALSE))</f>
        <v/>
      </c>
      <c r="T286" s="77" t="str">
        <f>IF(O286="","",IF(OR(VALUE(LEFT(O286,2))&gt;IF(RIGHT(J286,1)="M",7,19),AND(OR(LEFT(O286,2)={"07","19"}),VALUE(RIGHT(O286,2))&gt;5)),TRUE,FALSE))</f>
        <v/>
      </c>
      <c r="U286" s="77"/>
      <c r="V286" s="77"/>
      <c r="W286" s="77"/>
      <c r="X286" s="77"/>
      <c r="Y286" s="77"/>
      <c r="Z286" s="77"/>
      <c r="AA286" s="77"/>
      <c r="AB286" s="77"/>
    </row>
    <row r="287" spans="1:28" s="78" customFormat="1" ht="15" customHeight="1" x14ac:dyDescent="0.25">
      <c r="A287" s="75" t="s">
        <v>297</v>
      </c>
      <c r="B287" s="77" t="s">
        <v>298</v>
      </c>
      <c r="C287" s="230">
        <v>44233</v>
      </c>
      <c r="D287" s="75" t="s">
        <v>546</v>
      </c>
      <c r="E287" s="75" t="s">
        <v>549</v>
      </c>
      <c r="F287" s="75" t="s">
        <v>610</v>
      </c>
      <c r="G287" s="75">
        <v>0</v>
      </c>
      <c r="H287" s="75" t="s">
        <v>546</v>
      </c>
      <c r="I287" s="75" t="s">
        <v>546</v>
      </c>
      <c r="J287" s="75" t="s">
        <v>579</v>
      </c>
      <c r="K287" s="230">
        <v>42983</v>
      </c>
      <c r="L287" s="75">
        <f>COUNTIF($B$2:B287,B287)</f>
        <v>6</v>
      </c>
      <c r="M287" s="75">
        <f>COUNTIF($L$2:L287,4)</f>
        <v>11</v>
      </c>
      <c r="N287" s="76" t="str">
        <f t="shared" si="24"/>
        <v>Code 116</v>
      </c>
      <c r="O287" s="76" t="str">
        <f t="shared" si="20"/>
        <v/>
      </c>
      <c r="P287" s="75" t="str">
        <f t="shared" si="21"/>
        <v/>
      </c>
      <c r="Q287" s="77" t="str">
        <f t="shared" si="22"/>
        <v/>
      </c>
      <c r="R287" s="77" t="str">
        <f t="shared" si="23"/>
        <v/>
      </c>
      <c r="S287" s="77" t="str">
        <f>IF(O287="","",IF(OR(VALUE(LEFT(O287,2))&gt;IF(RIGHT(J287,1)="M",7,19),AND(OR(LEFT(O287,2)={"07","19"}),VALUE(RIGHT(O287,2))&gt;15)),TRUE,FALSE))</f>
        <v/>
      </c>
      <c r="T287" s="77" t="str">
        <f>IF(O287="","",IF(OR(VALUE(LEFT(O287,2))&gt;IF(RIGHT(J287,1)="M",7,19),AND(OR(LEFT(O287,2)={"07","19"}),VALUE(RIGHT(O287,2))&gt;5)),TRUE,FALSE))</f>
        <v/>
      </c>
      <c r="U287" s="77"/>
      <c r="V287" s="77"/>
      <c r="W287" s="77"/>
      <c r="X287" s="77"/>
      <c r="Y287" s="77"/>
      <c r="Z287" s="77"/>
      <c r="AA287" s="77"/>
      <c r="AB287" s="77"/>
    </row>
    <row r="288" spans="1:28" s="78" customFormat="1" ht="15" customHeight="1" x14ac:dyDescent="0.25">
      <c r="A288" s="75" t="s">
        <v>297</v>
      </c>
      <c r="B288" s="77" t="s">
        <v>298</v>
      </c>
      <c r="C288" s="230">
        <v>44234</v>
      </c>
      <c r="D288" s="75" t="s">
        <v>546</v>
      </c>
      <c r="E288" s="75" t="s">
        <v>549</v>
      </c>
      <c r="F288" s="75" t="s">
        <v>546</v>
      </c>
      <c r="G288" s="75">
        <v>0</v>
      </c>
      <c r="H288" s="75" t="s">
        <v>546</v>
      </c>
      <c r="I288" s="75" t="s">
        <v>546</v>
      </c>
      <c r="J288" s="75" t="s">
        <v>585</v>
      </c>
      <c r="K288" s="230">
        <v>42983</v>
      </c>
      <c r="L288" s="75">
        <f>COUNTIF($B$2:B288,B288)</f>
        <v>7</v>
      </c>
      <c r="M288" s="75">
        <f>COUNTIF($L$2:L288,4)</f>
        <v>11</v>
      </c>
      <c r="N288" s="76" t="str">
        <f t="shared" si="24"/>
        <v>Code 117</v>
      </c>
      <c r="O288" s="76" t="str">
        <f t="shared" si="20"/>
        <v/>
      </c>
      <c r="P288" s="75" t="str">
        <f t="shared" si="21"/>
        <v/>
      </c>
      <c r="Q288" s="77" t="str">
        <f t="shared" si="22"/>
        <v/>
      </c>
      <c r="R288" s="77" t="str">
        <f t="shared" si="23"/>
        <v/>
      </c>
      <c r="S288" s="77" t="str">
        <f>IF(O288="","",IF(OR(VALUE(LEFT(O288,2))&gt;IF(RIGHT(J288,1)="M",7,19),AND(OR(LEFT(O288,2)={"07","19"}),VALUE(RIGHT(O288,2))&gt;15)),TRUE,FALSE))</f>
        <v/>
      </c>
      <c r="T288" s="77" t="str">
        <f>IF(O288="","",IF(OR(VALUE(LEFT(O288,2))&gt;IF(RIGHT(J288,1)="M",7,19),AND(OR(LEFT(O288,2)={"07","19"}),VALUE(RIGHT(O288,2))&gt;5)),TRUE,FALSE))</f>
        <v/>
      </c>
      <c r="U288" s="77"/>
      <c r="V288" s="77"/>
      <c r="W288" s="77"/>
      <c r="X288" s="77"/>
      <c r="Y288" s="77"/>
      <c r="Z288" s="77"/>
      <c r="AA288" s="77"/>
      <c r="AB288" s="77"/>
    </row>
    <row r="289" spans="1:28" ht="15" customHeight="1" x14ac:dyDescent="0.25">
      <c r="A289" s="75" t="s">
        <v>297</v>
      </c>
      <c r="B289" s="77" t="s">
        <v>298</v>
      </c>
      <c r="C289" s="230">
        <v>44235</v>
      </c>
      <c r="D289" s="75" t="s">
        <v>546</v>
      </c>
      <c r="E289" s="75" t="s">
        <v>549</v>
      </c>
      <c r="F289" s="75" t="s">
        <v>610</v>
      </c>
      <c r="G289" s="75">
        <v>0</v>
      </c>
      <c r="H289" s="75" t="s">
        <v>546</v>
      </c>
      <c r="I289" s="75" t="s">
        <v>546</v>
      </c>
      <c r="J289" s="75" t="s">
        <v>566</v>
      </c>
      <c r="K289" s="230">
        <v>42983</v>
      </c>
      <c r="L289" s="75">
        <f>COUNTIF($B$2:B289,B289)</f>
        <v>8</v>
      </c>
      <c r="M289" s="75">
        <f>COUNTIF($L$2:L289,4)</f>
        <v>11</v>
      </c>
      <c r="N289" s="76" t="str">
        <f t="shared" si="24"/>
        <v>Code 118</v>
      </c>
      <c r="O289" s="76" t="str">
        <f t="shared" si="20"/>
        <v/>
      </c>
      <c r="P289" s="75" t="str">
        <f t="shared" si="21"/>
        <v/>
      </c>
      <c r="Q289" s="77" t="str">
        <f t="shared" si="22"/>
        <v/>
      </c>
      <c r="R289" s="77" t="str">
        <f t="shared" si="23"/>
        <v/>
      </c>
      <c r="S289" s="77" t="str">
        <f>IF(O289="","",IF(OR(VALUE(LEFT(O289,2))&gt;IF(RIGHT(J289,1)="M",7,19),AND(OR(LEFT(O289,2)={"07","19"}),VALUE(RIGHT(O289,2))&gt;15)),TRUE,FALSE))</f>
        <v/>
      </c>
      <c r="T289" s="77" t="str">
        <f>IF(O289="","",IF(OR(VALUE(LEFT(O289,2))&gt;IF(RIGHT(J289,1)="M",7,19),AND(OR(LEFT(O289,2)={"07","19"}),VALUE(RIGHT(O289,2))&gt;5)),TRUE,FALSE))</f>
        <v/>
      </c>
    </row>
    <row r="290" spans="1:28" s="78" customFormat="1" ht="15" customHeight="1" x14ac:dyDescent="0.25">
      <c r="A290" s="75" t="s">
        <v>297</v>
      </c>
      <c r="B290" s="77" t="s">
        <v>298</v>
      </c>
      <c r="C290" s="230">
        <v>44236</v>
      </c>
      <c r="D290" s="75" t="s">
        <v>546</v>
      </c>
      <c r="E290" s="75" t="s">
        <v>549</v>
      </c>
      <c r="F290" s="75" t="s">
        <v>610</v>
      </c>
      <c r="G290" s="75">
        <v>0</v>
      </c>
      <c r="H290" s="75" t="s">
        <v>546</v>
      </c>
      <c r="I290" s="75" t="s">
        <v>546</v>
      </c>
      <c r="J290" s="75" t="s">
        <v>566</v>
      </c>
      <c r="K290" s="230">
        <v>42983</v>
      </c>
      <c r="L290" s="75">
        <f>COUNTIF($B$2:B290,B290)</f>
        <v>9</v>
      </c>
      <c r="M290" s="75">
        <f>COUNTIF($L$2:L290,4)</f>
        <v>11</v>
      </c>
      <c r="N290" s="76" t="str">
        <f t="shared" si="24"/>
        <v>Code 119</v>
      </c>
      <c r="O290" s="76" t="str">
        <f t="shared" si="20"/>
        <v/>
      </c>
      <c r="P290" s="75" t="str">
        <f t="shared" si="21"/>
        <v/>
      </c>
      <c r="Q290" s="77" t="str">
        <f t="shared" si="22"/>
        <v/>
      </c>
      <c r="R290" s="77" t="str">
        <f t="shared" si="23"/>
        <v/>
      </c>
      <c r="S290" s="77" t="str">
        <f>IF(O290="","",IF(OR(VALUE(LEFT(O290,2))&gt;IF(RIGHT(J290,1)="M",7,19),AND(OR(LEFT(O290,2)={"07","19"}),VALUE(RIGHT(O290,2))&gt;15)),TRUE,FALSE))</f>
        <v/>
      </c>
      <c r="T290" s="77" t="str">
        <f>IF(O290="","",IF(OR(VALUE(LEFT(O290,2))&gt;IF(RIGHT(J290,1)="M",7,19),AND(OR(LEFT(O290,2)={"07","19"}),VALUE(RIGHT(O290,2))&gt;5)),TRUE,FALSE))</f>
        <v/>
      </c>
      <c r="U290" s="77"/>
      <c r="V290" s="77"/>
      <c r="W290" s="77"/>
      <c r="X290" s="77"/>
      <c r="Y290" s="77"/>
      <c r="Z290" s="77"/>
      <c r="AA290" s="77"/>
      <c r="AB290" s="77"/>
    </row>
    <row r="291" spans="1:28" s="78" customFormat="1" ht="15" customHeight="1" x14ac:dyDescent="0.25">
      <c r="A291" s="75" t="s">
        <v>297</v>
      </c>
      <c r="B291" s="77" t="s">
        <v>298</v>
      </c>
      <c r="C291" s="230">
        <v>44237</v>
      </c>
      <c r="D291" s="75" t="s">
        <v>546</v>
      </c>
      <c r="E291" s="75" t="s">
        <v>549</v>
      </c>
      <c r="F291" s="75" t="s">
        <v>610</v>
      </c>
      <c r="G291" s="75">
        <v>0</v>
      </c>
      <c r="H291" s="75" t="s">
        <v>546</v>
      </c>
      <c r="I291" s="75" t="s">
        <v>546</v>
      </c>
      <c r="J291" s="75" t="s">
        <v>566</v>
      </c>
      <c r="K291" s="230">
        <v>42983</v>
      </c>
      <c r="L291" s="75">
        <f>COUNTIF($B$2:B291,B291)</f>
        <v>10</v>
      </c>
      <c r="M291" s="75">
        <f>COUNTIF($L$2:L291,4)</f>
        <v>11</v>
      </c>
      <c r="N291" s="76" t="str">
        <f t="shared" si="24"/>
        <v>Code 1110</v>
      </c>
      <c r="O291" s="76" t="str">
        <f t="shared" si="20"/>
        <v/>
      </c>
      <c r="P291" s="75" t="str">
        <f t="shared" si="21"/>
        <v/>
      </c>
      <c r="Q291" s="77" t="str">
        <f t="shared" si="22"/>
        <v/>
      </c>
      <c r="R291" s="77" t="str">
        <f t="shared" si="23"/>
        <v/>
      </c>
      <c r="S291" s="77" t="str">
        <f>IF(O291="","",IF(OR(VALUE(LEFT(O291,2))&gt;IF(RIGHT(J291,1)="M",7,19),AND(OR(LEFT(O291,2)={"07","19"}),VALUE(RIGHT(O291,2))&gt;15)),TRUE,FALSE))</f>
        <v/>
      </c>
      <c r="T291" s="77" t="str">
        <f>IF(O291="","",IF(OR(VALUE(LEFT(O291,2))&gt;IF(RIGHT(J291,1)="M",7,19),AND(OR(LEFT(O291,2)={"07","19"}),VALUE(RIGHT(O291,2))&gt;5)),TRUE,FALSE))</f>
        <v/>
      </c>
      <c r="U291" s="77"/>
      <c r="V291" s="77"/>
      <c r="W291" s="77"/>
      <c r="X291" s="77"/>
      <c r="Y291" s="77"/>
      <c r="Z291" s="77"/>
      <c r="AA291" s="77"/>
      <c r="AB291" s="77"/>
    </row>
    <row r="292" spans="1:28" s="78" customFormat="1" ht="15" customHeight="1" x14ac:dyDescent="0.25">
      <c r="A292" s="75" t="s">
        <v>297</v>
      </c>
      <c r="B292" s="77" t="s">
        <v>298</v>
      </c>
      <c r="C292" s="230">
        <v>44238</v>
      </c>
      <c r="D292" s="75" t="s">
        <v>546</v>
      </c>
      <c r="E292" s="75" t="s">
        <v>549</v>
      </c>
      <c r="F292" s="75" t="s">
        <v>610</v>
      </c>
      <c r="G292" s="75">
        <v>0</v>
      </c>
      <c r="H292" s="75" t="s">
        <v>546</v>
      </c>
      <c r="I292" s="75" t="s">
        <v>546</v>
      </c>
      <c r="J292" s="75" t="s">
        <v>566</v>
      </c>
      <c r="K292" s="230">
        <v>42983</v>
      </c>
      <c r="L292" s="75">
        <f>COUNTIF($B$2:B292,B292)</f>
        <v>11</v>
      </c>
      <c r="M292" s="75">
        <f>COUNTIF($L$2:L292,4)</f>
        <v>11</v>
      </c>
      <c r="N292" s="76" t="str">
        <f t="shared" si="24"/>
        <v>Code 1111</v>
      </c>
      <c r="O292" s="76" t="str">
        <f t="shared" si="20"/>
        <v/>
      </c>
      <c r="P292" s="75" t="str">
        <f t="shared" si="21"/>
        <v/>
      </c>
      <c r="Q292" s="77" t="str">
        <f t="shared" si="22"/>
        <v/>
      </c>
      <c r="R292" s="77" t="str">
        <f t="shared" si="23"/>
        <v/>
      </c>
      <c r="S292" s="77" t="str">
        <f>IF(O292="","",IF(OR(VALUE(LEFT(O292,2))&gt;IF(RIGHT(J292,1)="M",7,19),AND(OR(LEFT(O292,2)={"07","19"}),VALUE(RIGHT(O292,2))&gt;15)),TRUE,FALSE))</f>
        <v/>
      </c>
      <c r="T292" s="77" t="str">
        <f>IF(O292="","",IF(OR(VALUE(LEFT(O292,2))&gt;IF(RIGHT(J292,1)="M",7,19),AND(OR(LEFT(O292,2)={"07","19"}),VALUE(RIGHT(O292,2))&gt;5)),TRUE,FALSE))</f>
        <v/>
      </c>
      <c r="U292" s="77"/>
      <c r="V292" s="77"/>
      <c r="W292" s="77"/>
      <c r="X292" s="77"/>
      <c r="Y292" s="77"/>
      <c r="Z292" s="77"/>
      <c r="AA292" s="77"/>
      <c r="AB292" s="77"/>
    </row>
    <row r="293" spans="1:28" ht="15" customHeight="1" x14ac:dyDescent="0.25">
      <c r="A293" s="75" t="s">
        <v>297</v>
      </c>
      <c r="B293" s="77" t="s">
        <v>298</v>
      </c>
      <c r="C293" s="230">
        <v>44239</v>
      </c>
      <c r="D293" s="75" t="s">
        <v>546</v>
      </c>
      <c r="E293" s="75" t="s">
        <v>549</v>
      </c>
      <c r="F293" s="75" t="s">
        <v>546</v>
      </c>
      <c r="G293" s="75">
        <v>0</v>
      </c>
      <c r="H293" s="75" t="s">
        <v>546</v>
      </c>
      <c r="I293" s="75" t="s">
        <v>546</v>
      </c>
      <c r="J293" s="75" t="s">
        <v>747</v>
      </c>
      <c r="K293" s="230">
        <v>42983</v>
      </c>
      <c r="L293" s="75">
        <f>COUNTIF($B$2:B293,B293)</f>
        <v>12</v>
      </c>
      <c r="M293" s="75">
        <f>COUNTIF($L$2:L293,4)</f>
        <v>11</v>
      </c>
      <c r="N293" s="76" t="str">
        <f t="shared" si="24"/>
        <v>Code 1112</v>
      </c>
      <c r="O293" s="76" t="str">
        <f t="shared" si="20"/>
        <v/>
      </c>
      <c r="P293" s="75" t="str">
        <f t="shared" si="21"/>
        <v/>
      </c>
      <c r="Q293" s="77" t="str">
        <f t="shared" si="22"/>
        <v/>
      </c>
      <c r="R293" s="77" t="str">
        <f t="shared" si="23"/>
        <v/>
      </c>
      <c r="S293" s="77" t="str">
        <f>IF(O293="","",IF(OR(VALUE(LEFT(O293,2))&gt;IF(RIGHT(J293,1)="M",7,19),AND(OR(LEFT(O293,2)={"07","19"}),VALUE(RIGHT(O293,2))&gt;15)),TRUE,FALSE))</f>
        <v/>
      </c>
      <c r="T293" s="77" t="str">
        <f>IF(O293="","",IF(OR(VALUE(LEFT(O293,2))&gt;IF(RIGHT(J293,1)="M",7,19),AND(OR(LEFT(O293,2)={"07","19"}),VALUE(RIGHT(O293,2))&gt;5)),TRUE,FALSE))</f>
        <v/>
      </c>
    </row>
    <row r="294" spans="1:28" s="78" customFormat="1" ht="15" customHeight="1" x14ac:dyDescent="0.25">
      <c r="A294" s="75" t="s">
        <v>297</v>
      </c>
      <c r="B294" s="77" t="s">
        <v>298</v>
      </c>
      <c r="C294" s="230">
        <v>44240</v>
      </c>
      <c r="D294" s="75" t="s">
        <v>546</v>
      </c>
      <c r="E294" s="75" t="s">
        <v>549</v>
      </c>
      <c r="F294" s="75" t="s">
        <v>546</v>
      </c>
      <c r="G294" s="75">
        <v>0</v>
      </c>
      <c r="H294" s="75" t="s">
        <v>546</v>
      </c>
      <c r="I294" s="75" t="s">
        <v>546</v>
      </c>
      <c r="J294" s="75" t="s">
        <v>747</v>
      </c>
      <c r="K294" s="230">
        <v>42983</v>
      </c>
      <c r="L294" s="75">
        <f>COUNTIF($B$2:B294,B294)</f>
        <v>13</v>
      </c>
      <c r="M294" s="75">
        <f>COUNTIF($L$2:L294,4)</f>
        <v>11</v>
      </c>
      <c r="N294" s="76" t="str">
        <f t="shared" si="24"/>
        <v>Code 1113</v>
      </c>
      <c r="O294" s="76" t="str">
        <f t="shared" si="20"/>
        <v/>
      </c>
      <c r="P294" s="75" t="str">
        <f t="shared" si="21"/>
        <v/>
      </c>
      <c r="Q294" s="77" t="str">
        <f t="shared" si="22"/>
        <v/>
      </c>
      <c r="R294" s="77" t="str">
        <f t="shared" si="23"/>
        <v/>
      </c>
      <c r="S294" s="77" t="str">
        <f>IF(O294="","",IF(OR(VALUE(LEFT(O294,2))&gt;IF(RIGHT(J294,1)="M",7,19),AND(OR(LEFT(O294,2)={"07","19"}),VALUE(RIGHT(O294,2))&gt;15)),TRUE,FALSE))</f>
        <v/>
      </c>
      <c r="T294" s="77" t="str">
        <f>IF(O294="","",IF(OR(VALUE(LEFT(O294,2))&gt;IF(RIGHT(J294,1)="M",7,19),AND(OR(LEFT(O294,2)={"07","19"}),VALUE(RIGHT(O294,2))&gt;5)),TRUE,FALSE))</f>
        <v/>
      </c>
      <c r="U294" s="77"/>
      <c r="V294" s="77"/>
      <c r="W294" s="77"/>
      <c r="X294" s="77"/>
      <c r="Y294" s="77"/>
      <c r="Z294" s="77"/>
      <c r="AA294" s="77"/>
      <c r="AB294" s="77"/>
    </row>
    <row r="295" spans="1:28" s="78" customFormat="1" ht="15" customHeight="1" x14ac:dyDescent="0.25">
      <c r="A295" s="75" t="s">
        <v>297</v>
      </c>
      <c r="B295" s="77" t="s">
        <v>298</v>
      </c>
      <c r="C295" s="230">
        <v>44241</v>
      </c>
      <c r="D295" s="75" t="s">
        <v>546</v>
      </c>
      <c r="E295" s="75" t="s">
        <v>549</v>
      </c>
      <c r="F295" s="75" t="s">
        <v>546</v>
      </c>
      <c r="G295" s="75">
        <v>0</v>
      </c>
      <c r="H295" s="75" t="s">
        <v>546</v>
      </c>
      <c r="I295" s="75" t="s">
        <v>546</v>
      </c>
      <c r="J295" s="75" t="s">
        <v>563</v>
      </c>
      <c r="K295" s="230">
        <v>42983</v>
      </c>
      <c r="L295" s="75">
        <f>COUNTIF($B$2:B295,B295)</f>
        <v>14</v>
      </c>
      <c r="M295" s="75">
        <f>COUNTIF($L$2:L295,4)</f>
        <v>11</v>
      </c>
      <c r="N295" s="76" t="str">
        <f t="shared" si="24"/>
        <v>Code 1114</v>
      </c>
      <c r="O295" s="76" t="str">
        <f t="shared" si="20"/>
        <v/>
      </c>
      <c r="P295" s="75" t="str">
        <f t="shared" si="21"/>
        <v/>
      </c>
      <c r="Q295" s="77" t="str">
        <f t="shared" si="22"/>
        <v/>
      </c>
      <c r="R295" s="77" t="str">
        <f t="shared" si="23"/>
        <v/>
      </c>
      <c r="S295" s="77" t="str">
        <f>IF(O295="","",IF(OR(VALUE(LEFT(O295,2))&gt;IF(RIGHT(J295,1)="M",7,19),AND(OR(LEFT(O295,2)={"07","19"}),VALUE(RIGHT(O295,2))&gt;15)),TRUE,FALSE))</f>
        <v/>
      </c>
      <c r="T295" s="77" t="str">
        <f>IF(O295="","",IF(OR(VALUE(LEFT(O295,2))&gt;IF(RIGHT(J295,1)="M",7,19),AND(OR(LEFT(O295,2)={"07","19"}),VALUE(RIGHT(O295,2))&gt;5)),TRUE,FALSE))</f>
        <v/>
      </c>
      <c r="U295" s="77"/>
      <c r="V295" s="77"/>
      <c r="W295" s="77"/>
      <c r="X295" s="77"/>
      <c r="Y295" s="77"/>
      <c r="Z295" s="77"/>
      <c r="AA295" s="77"/>
      <c r="AB295" s="77"/>
    </row>
    <row r="296" spans="1:28" s="78" customFormat="1" ht="15" customHeight="1" x14ac:dyDescent="0.25">
      <c r="A296" s="75" t="s">
        <v>297</v>
      </c>
      <c r="B296" s="77" t="s">
        <v>298</v>
      </c>
      <c r="C296" s="230">
        <v>44242</v>
      </c>
      <c r="D296" s="75" t="s">
        <v>546</v>
      </c>
      <c r="E296" s="75" t="s">
        <v>549</v>
      </c>
      <c r="F296" s="75" t="s">
        <v>610</v>
      </c>
      <c r="G296" s="75">
        <v>0</v>
      </c>
      <c r="H296" s="75" t="s">
        <v>546</v>
      </c>
      <c r="I296" s="75" t="s">
        <v>546</v>
      </c>
      <c r="J296" s="75" t="s">
        <v>562</v>
      </c>
      <c r="K296" s="230">
        <v>42983</v>
      </c>
      <c r="L296" s="75">
        <f>COUNTIF($B$2:B296,B296)</f>
        <v>15</v>
      </c>
      <c r="M296" s="75">
        <f>COUNTIF($L$2:L296,4)</f>
        <v>11</v>
      </c>
      <c r="N296" s="76" t="str">
        <f t="shared" si="24"/>
        <v>Code 1115</v>
      </c>
      <c r="O296" s="76" t="str">
        <f t="shared" si="20"/>
        <v/>
      </c>
      <c r="P296" s="75" t="str">
        <f t="shared" si="21"/>
        <v/>
      </c>
      <c r="Q296" s="77" t="str">
        <f t="shared" si="22"/>
        <v/>
      </c>
      <c r="R296" s="77" t="str">
        <f t="shared" si="23"/>
        <v/>
      </c>
      <c r="S296" s="77" t="str">
        <f>IF(O296="","",IF(OR(VALUE(LEFT(O296,2))&gt;IF(RIGHT(J296,1)="M",7,19),AND(OR(LEFT(O296,2)={"07","19"}),VALUE(RIGHT(O296,2))&gt;15)),TRUE,FALSE))</f>
        <v/>
      </c>
      <c r="T296" s="77" t="str">
        <f>IF(O296="","",IF(OR(VALUE(LEFT(O296,2))&gt;IF(RIGHT(J296,1)="M",7,19),AND(OR(LEFT(O296,2)={"07","19"}),VALUE(RIGHT(O296,2))&gt;5)),TRUE,FALSE))</f>
        <v/>
      </c>
      <c r="U296" s="77"/>
      <c r="V296" s="77"/>
      <c r="W296" s="77"/>
      <c r="X296" s="77"/>
      <c r="Y296" s="77"/>
      <c r="Z296" s="77"/>
      <c r="AA296" s="77"/>
      <c r="AB296" s="77"/>
    </row>
    <row r="297" spans="1:28" s="78" customFormat="1" ht="15" customHeight="1" x14ac:dyDescent="0.25">
      <c r="A297" s="75" t="s">
        <v>297</v>
      </c>
      <c r="B297" s="77" t="s">
        <v>298</v>
      </c>
      <c r="C297" s="230">
        <v>44243</v>
      </c>
      <c r="D297" s="75" t="s">
        <v>546</v>
      </c>
      <c r="E297" s="75" t="s">
        <v>549</v>
      </c>
      <c r="F297" s="75" t="s">
        <v>610</v>
      </c>
      <c r="G297" s="75">
        <v>0</v>
      </c>
      <c r="H297" s="75" t="s">
        <v>546</v>
      </c>
      <c r="I297" s="75" t="s">
        <v>546</v>
      </c>
      <c r="J297" s="75" t="s">
        <v>562</v>
      </c>
      <c r="K297" s="230">
        <v>42983</v>
      </c>
      <c r="L297" s="75">
        <f>COUNTIF($B$2:B297,B297)</f>
        <v>16</v>
      </c>
      <c r="M297" s="75">
        <f>COUNTIF($L$2:L297,4)</f>
        <v>11</v>
      </c>
      <c r="N297" s="76" t="str">
        <f t="shared" si="24"/>
        <v>Code 1116</v>
      </c>
      <c r="O297" s="76" t="str">
        <f t="shared" si="20"/>
        <v/>
      </c>
      <c r="P297" s="75" t="str">
        <f t="shared" si="21"/>
        <v/>
      </c>
      <c r="Q297" s="77" t="str">
        <f t="shared" si="22"/>
        <v/>
      </c>
      <c r="R297" s="77" t="str">
        <f t="shared" si="23"/>
        <v/>
      </c>
      <c r="S297" s="77" t="str">
        <f>IF(O297="","",IF(OR(VALUE(LEFT(O297,2))&gt;IF(RIGHT(J297,1)="M",7,19),AND(OR(LEFT(O297,2)={"07","19"}),VALUE(RIGHT(O297,2))&gt;15)),TRUE,FALSE))</f>
        <v/>
      </c>
      <c r="T297" s="77" t="str">
        <f>IF(O297="","",IF(OR(VALUE(LEFT(O297,2))&gt;IF(RIGHT(J297,1)="M",7,19),AND(OR(LEFT(O297,2)={"07","19"}),VALUE(RIGHT(O297,2))&gt;5)),TRUE,FALSE))</f>
        <v/>
      </c>
      <c r="U297" s="77"/>
      <c r="V297" s="77"/>
      <c r="W297" s="77"/>
      <c r="X297" s="77"/>
      <c r="Y297" s="77"/>
      <c r="Z297" s="77"/>
      <c r="AA297" s="77"/>
      <c r="AB297" s="77"/>
    </row>
    <row r="298" spans="1:28" ht="15" customHeight="1" x14ac:dyDescent="0.25">
      <c r="A298" s="75" t="s">
        <v>297</v>
      </c>
      <c r="B298" s="77" t="s">
        <v>298</v>
      </c>
      <c r="C298" s="230">
        <v>44244</v>
      </c>
      <c r="D298" s="75" t="s">
        <v>546</v>
      </c>
      <c r="E298" s="75" t="s">
        <v>549</v>
      </c>
      <c r="F298" s="75" t="s">
        <v>610</v>
      </c>
      <c r="G298" s="75">
        <v>0</v>
      </c>
      <c r="H298" s="75" t="s">
        <v>546</v>
      </c>
      <c r="I298" s="75" t="s">
        <v>546</v>
      </c>
      <c r="J298" s="75" t="s">
        <v>562</v>
      </c>
      <c r="K298" s="230">
        <v>42983</v>
      </c>
      <c r="L298" s="75">
        <f>COUNTIF($B$2:B298,B298)</f>
        <v>17</v>
      </c>
      <c r="M298" s="75">
        <f>COUNTIF($L$2:L298,4)</f>
        <v>11</v>
      </c>
      <c r="N298" s="76" t="str">
        <f t="shared" si="24"/>
        <v>Code 1117</v>
      </c>
      <c r="O298" s="76" t="str">
        <f t="shared" si="20"/>
        <v/>
      </c>
      <c r="P298" s="75" t="str">
        <f t="shared" si="21"/>
        <v/>
      </c>
      <c r="Q298" s="77" t="str">
        <f t="shared" si="22"/>
        <v/>
      </c>
      <c r="R298" s="77" t="str">
        <f t="shared" si="23"/>
        <v/>
      </c>
      <c r="S298" s="77" t="str">
        <f>IF(O298="","",IF(OR(VALUE(LEFT(O298,2))&gt;IF(RIGHT(J298,1)="M",7,19),AND(OR(LEFT(O298,2)={"07","19"}),VALUE(RIGHT(O298,2))&gt;15)),TRUE,FALSE))</f>
        <v/>
      </c>
      <c r="T298" s="77" t="str">
        <f>IF(O298="","",IF(OR(VALUE(LEFT(O298,2))&gt;IF(RIGHT(J298,1)="M",7,19),AND(OR(LEFT(O298,2)={"07","19"}),VALUE(RIGHT(O298,2))&gt;5)),TRUE,FALSE))</f>
        <v/>
      </c>
    </row>
    <row r="299" spans="1:28" ht="15" customHeight="1" x14ac:dyDescent="0.25">
      <c r="A299" s="75" t="s">
        <v>297</v>
      </c>
      <c r="B299" s="77" t="s">
        <v>298</v>
      </c>
      <c r="C299" s="230">
        <v>44245</v>
      </c>
      <c r="D299" s="75" t="s">
        <v>546</v>
      </c>
      <c r="E299" s="75" t="s">
        <v>549</v>
      </c>
      <c r="F299" s="75" t="s">
        <v>610</v>
      </c>
      <c r="G299" s="75">
        <v>0</v>
      </c>
      <c r="H299" s="75" t="s">
        <v>546</v>
      </c>
      <c r="I299" s="75" t="s">
        <v>546</v>
      </c>
      <c r="J299" s="75" t="s">
        <v>562</v>
      </c>
      <c r="K299" s="230">
        <v>42983</v>
      </c>
      <c r="L299" s="75">
        <f>COUNTIF($B$2:B299,B299)</f>
        <v>18</v>
      </c>
      <c r="M299" s="75">
        <f>COUNTIF($L$2:L299,4)</f>
        <v>11</v>
      </c>
      <c r="N299" s="76" t="str">
        <f t="shared" si="24"/>
        <v>Code 1118</v>
      </c>
      <c r="O299" s="76" t="str">
        <f t="shared" si="20"/>
        <v/>
      </c>
      <c r="P299" s="75" t="str">
        <f t="shared" si="21"/>
        <v/>
      </c>
      <c r="Q299" s="77" t="str">
        <f t="shared" si="22"/>
        <v/>
      </c>
      <c r="R299" s="77" t="str">
        <f t="shared" si="23"/>
        <v/>
      </c>
      <c r="S299" s="77" t="str">
        <f>IF(O299="","",IF(OR(VALUE(LEFT(O299,2))&gt;IF(RIGHT(J299,1)="M",7,19),AND(OR(LEFT(O299,2)={"07","19"}),VALUE(RIGHT(O299,2))&gt;15)),TRUE,FALSE))</f>
        <v/>
      </c>
      <c r="T299" s="77" t="str">
        <f>IF(O299="","",IF(OR(VALUE(LEFT(O299,2))&gt;IF(RIGHT(J299,1)="M",7,19),AND(OR(LEFT(O299,2)={"07","19"}),VALUE(RIGHT(O299,2))&gt;5)),TRUE,FALSE))</f>
        <v/>
      </c>
    </row>
    <row r="300" spans="1:28" ht="15" customHeight="1" x14ac:dyDescent="0.25">
      <c r="A300" s="75" t="s">
        <v>297</v>
      </c>
      <c r="B300" s="77" t="s">
        <v>298</v>
      </c>
      <c r="C300" s="230">
        <v>44246</v>
      </c>
      <c r="D300" s="75" t="s">
        <v>546</v>
      </c>
      <c r="E300" s="75" t="s">
        <v>549</v>
      </c>
      <c r="F300" s="75" t="s">
        <v>610</v>
      </c>
      <c r="G300" s="75">
        <v>0</v>
      </c>
      <c r="H300" s="75" t="s">
        <v>546</v>
      </c>
      <c r="I300" s="75" t="s">
        <v>546</v>
      </c>
      <c r="J300" s="75" t="s">
        <v>562</v>
      </c>
      <c r="K300" s="230">
        <v>42983</v>
      </c>
      <c r="L300" s="75">
        <f>COUNTIF($B$2:B300,B300)</f>
        <v>19</v>
      </c>
      <c r="M300" s="75">
        <f>COUNTIF($L$2:L300,4)</f>
        <v>11</v>
      </c>
      <c r="N300" s="76" t="str">
        <f t="shared" si="24"/>
        <v>Code 1119</v>
      </c>
      <c r="O300" s="76" t="str">
        <f t="shared" si="20"/>
        <v/>
      </c>
      <c r="P300" s="75" t="str">
        <f t="shared" si="21"/>
        <v/>
      </c>
      <c r="Q300" s="79" t="str">
        <f t="shared" si="22"/>
        <v/>
      </c>
      <c r="R300" s="79" t="str">
        <f t="shared" si="23"/>
        <v/>
      </c>
      <c r="S300" s="77" t="str">
        <f>IF(O300="","",IF(OR(VALUE(LEFT(O300,2))&gt;IF(RIGHT(J300,1)="M",7,19),AND(OR(LEFT(O300,2)={"07","19"}),VALUE(RIGHT(O300,2))&gt;15)),TRUE,FALSE))</f>
        <v/>
      </c>
      <c r="T300" s="77" t="str">
        <f>IF(O300="","",IF(OR(VALUE(LEFT(O300,2))&gt;IF(RIGHT(J300,1)="M",7,19),AND(OR(LEFT(O300,2)={"07","19"}),VALUE(RIGHT(O300,2))&gt;5)),TRUE,FALSE))</f>
        <v/>
      </c>
    </row>
    <row r="301" spans="1:28" s="78" customFormat="1" ht="15" customHeight="1" x14ac:dyDescent="0.25">
      <c r="A301" s="75" t="s">
        <v>297</v>
      </c>
      <c r="B301" s="77" t="s">
        <v>298</v>
      </c>
      <c r="C301" s="230">
        <v>44247</v>
      </c>
      <c r="D301" s="75" t="s">
        <v>546</v>
      </c>
      <c r="E301" s="75" t="s">
        <v>549</v>
      </c>
      <c r="F301" s="75" t="s">
        <v>610</v>
      </c>
      <c r="G301" s="75">
        <v>0</v>
      </c>
      <c r="H301" s="75" t="s">
        <v>546</v>
      </c>
      <c r="I301" s="75" t="s">
        <v>546</v>
      </c>
      <c r="J301" s="75" t="s">
        <v>562</v>
      </c>
      <c r="K301" s="230">
        <v>42983</v>
      </c>
      <c r="L301" s="75">
        <f>COUNTIF($B$2:B301,B301)</f>
        <v>20</v>
      </c>
      <c r="M301" s="75">
        <f>COUNTIF($L$2:L301,4)</f>
        <v>11</v>
      </c>
      <c r="N301" s="76" t="str">
        <f t="shared" si="24"/>
        <v>Code 1120</v>
      </c>
      <c r="O301" s="76" t="str">
        <f t="shared" si="20"/>
        <v/>
      </c>
      <c r="P301" s="75" t="str">
        <f t="shared" si="21"/>
        <v/>
      </c>
      <c r="Q301" s="77" t="str">
        <f t="shared" si="22"/>
        <v/>
      </c>
      <c r="R301" s="77" t="str">
        <f t="shared" si="23"/>
        <v/>
      </c>
      <c r="S301" s="77" t="str">
        <f>IF(O301="","",IF(OR(VALUE(LEFT(O301,2))&gt;IF(RIGHT(J301,1)="M",7,19),AND(OR(LEFT(O301,2)={"07","19"}),VALUE(RIGHT(O301,2))&gt;15)),TRUE,FALSE))</f>
        <v/>
      </c>
      <c r="T301" s="77" t="str">
        <f>IF(O301="","",IF(OR(VALUE(LEFT(O301,2))&gt;IF(RIGHT(J301,1)="M",7,19),AND(OR(LEFT(O301,2)={"07","19"}),VALUE(RIGHT(O301,2))&gt;5)),TRUE,FALSE))</f>
        <v/>
      </c>
      <c r="U301" s="77"/>
      <c r="V301" s="77"/>
      <c r="W301" s="77"/>
      <c r="X301" s="77"/>
      <c r="Y301" s="77"/>
      <c r="Z301" s="77"/>
      <c r="AA301" s="77"/>
      <c r="AB301" s="77"/>
    </row>
    <row r="302" spans="1:28" ht="15" customHeight="1" x14ac:dyDescent="0.25">
      <c r="A302" s="75" t="s">
        <v>297</v>
      </c>
      <c r="B302" s="77" t="s">
        <v>298</v>
      </c>
      <c r="C302" s="230">
        <v>44248</v>
      </c>
      <c r="D302" s="75" t="s">
        <v>546</v>
      </c>
      <c r="E302" s="75" t="s">
        <v>549</v>
      </c>
      <c r="F302" s="75" t="s">
        <v>546</v>
      </c>
      <c r="G302" s="75">
        <v>0</v>
      </c>
      <c r="H302" s="75" t="s">
        <v>546</v>
      </c>
      <c r="I302" s="75" t="s">
        <v>546</v>
      </c>
      <c r="J302" s="75" t="s">
        <v>563</v>
      </c>
      <c r="K302" s="230">
        <v>42983</v>
      </c>
      <c r="L302" s="75">
        <f>COUNTIF($B$2:B302,B302)</f>
        <v>21</v>
      </c>
      <c r="M302" s="75">
        <f>COUNTIF($L$2:L302,4)</f>
        <v>11</v>
      </c>
      <c r="N302" s="76" t="str">
        <f t="shared" si="24"/>
        <v>Code 1121</v>
      </c>
      <c r="O302" s="76" t="str">
        <f t="shared" si="20"/>
        <v/>
      </c>
      <c r="P302" s="75" t="str">
        <f t="shared" si="21"/>
        <v/>
      </c>
      <c r="Q302" s="77" t="str">
        <f t="shared" si="22"/>
        <v/>
      </c>
      <c r="R302" s="77" t="str">
        <f t="shared" si="23"/>
        <v/>
      </c>
      <c r="S302" s="77" t="str">
        <f>IF(O302="","",IF(OR(VALUE(LEFT(O302,2))&gt;IF(RIGHT(J302,1)="M",7,19),AND(OR(LEFT(O302,2)={"07","19"}),VALUE(RIGHT(O302,2))&gt;15)),TRUE,FALSE))</f>
        <v/>
      </c>
      <c r="T302" s="77" t="str">
        <f>IF(O302="","",IF(OR(VALUE(LEFT(O302,2))&gt;IF(RIGHT(J302,1)="M",7,19),AND(OR(LEFT(O302,2)={"07","19"}),VALUE(RIGHT(O302,2))&gt;5)),TRUE,FALSE))</f>
        <v/>
      </c>
    </row>
    <row r="303" spans="1:28" ht="15" customHeight="1" x14ac:dyDescent="0.25">
      <c r="A303" s="75" t="s">
        <v>297</v>
      </c>
      <c r="B303" s="77" t="s">
        <v>298</v>
      </c>
      <c r="C303" s="230">
        <v>44249</v>
      </c>
      <c r="D303" s="75" t="s">
        <v>546</v>
      </c>
      <c r="E303" s="75" t="s">
        <v>549</v>
      </c>
      <c r="F303" s="75" t="s">
        <v>610</v>
      </c>
      <c r="G303" s="75">
        <v>0</v>
      </c>
      <c r="H303" s="75" t="s">
        <v>546</v>
      </c>
      <c r="I303" s="75" t="s">
        <v>546</v>
      </c>
      <c r="J303" s="75" t="s">
        <v>562</v>
      </c>
      <c r="K303" s="230">
        <v>42983</v>
      </c>
      <c r="L303" s="75">
        <f>COUNTIF($B$2:B303,B303)</f>
        <v>22</v>
      </c>
      <c r="M303" s="75">
        <f>COUNTIF($L$2:L303,4)</f>
        <v>11</v>
      </c>
      <c r="N303" s="76" t="str">
        <f t="shared" si="24"/>
        <v>Code 1122</v>
      </c>
      <c r="O303" s="76" t="str">
        <f t="shared" si="20"/>
        <v/>
      </c>
      <c r="P303" s="75" t="str">
        <f t="shared" si="21"/>
        <v/>
      </c>
      <c r="Q303" s="77" t="str">
        <f t="shared" si="22"/>
        <v/>
      </c>
      <c r="R303" s="77" t="str">
        <f t="shared" si="23"/>
        <v/>
      </c>
      <c r="S303" s="77" t="str">
        <f>IF(O303="","",IF(OR(VALUE(LEFT(O303,2))&gt;IF(RIGHT(J303,1)="M",7,19),AND(OR(LEFT(O303,2)={"07","19"}),VALUE(RIGHT(O303,2))&gt;15)),TRUE,FALSE))</f>
        <v/>
      </c>
      <c r="T303" s="77" t="str">
        <f>IF(O303="","",IF(OR(VALUE(LEFT(O303,2))&gt;IF(RIGHT(J303,1)="M",7,19),AND(OR(LEFT(O303,2)={"07","19"}),VALUE(RIGHT(O303,2))&gt;5)),TRUE,FALSE))</f>
        <v/>
      </c>
    </row>
    <row r="304" spans="1:28" ht="15" customHeight="1" x14ac:dyDescent="0.25">
      <c r="A304" s="75" t="s">
        <v>297</v>
      </c>
      <c r="B304" s="77" t="s">
        <v>298</v>
      </c>
      <c r="C304" s="230">
        <v>44250</v>
      </c>
      <c r="D304" s="75" t="s">
        <v>546</v>
      </c>
      <c r="E304" s="75" t="s">
        <v>549</v>
      </c>
      <c r="F304" s="75" t="s">
        <v>610</v>
      </c>
      <c r="G304" s="75">
        <v>0</v>
      </c>
      <c r="H304" s="75" t="s">
        <v>546</v>
      </c>
      <c r="I304" s="75" t="s">
        <v>546</v>
      </c>
      <c r="J304" s="75" t="s">
        <v>562</v>
      </c>
      <c r="K304" s="230">
        <v>42983</v>
      </c>
      <c r="L304" s="75">
        <f>COUNTIF($B$2:B304,B304)</f>
        <v>23</v>
      </c>
      <c r="M304" s="75">
        <f>COUNTIF($L$2:L304,4)</f>
        <v>11</v>
      </c>
      <c r="N304" s="76" t="str">
        <f t="shared" si="24"/>
        <v>Code 1123</v>
      </c>
      <c r="O304" s="76" t="str">
        <f t="shared" si="20"/>
        <v/>
      </c>
      <c r="P304" s="75" t="str">
        <f t="shared" si="21"/>
        <v/>
      </c>
      <c r="Q304" s="77" t="str">
        <f t="shared" si="22"/>
        <v/>
      </c>
      <c r="R304" s="77" t="str">
        <f t="shared" si="23"/>
        <v/>
      </c>
      <c r="S304" s="77" t="str">
        <f>IF(O304="","",IF(OR(VALUE(LEFT(O304,2))&gt;IF(RIGHT(J304,1)="M",7,19),AND(OR(LEFT(O304,2)={"07","19"}),VALUE(RIGHT(O304,2))&gt;15)),TRUE,FALSE))</f>
        <v/>
      </c>
      <c r="T304" s="77" t="str">
        <f>IF(O304="","",IF(OR(VALUE(LEFT(O304,2))&gt;IF(RIGHT(J304,1)="M",7,19),AND(OR(LEFT(O304,2)={"07","19"}),VALUE(RIGHT(O304,2))&gt;5)),TRUE,FALSE))</f>
        <v/>
      </c>
    </row>
    <row r="305" spans="1:28" ht="15" customHeight="1" x14ac:dyDescent="0.25">
      <c r="A305" s="75" t="s">
        <v>297</v>
      </c>
      <c r="B305" s="77" t="s">
        <v>298</v>
      </c>
      <c r="C305" s="230">
        <v>44251</v>
      </c>
      <c r="D305" s="75" t="s">
        <v>546</v>
      </c>
      <c r="E305" s="75" t="s">
        <v>549</v>
      </c>
      <c r="F305" s="75" t="s">
        <v>610</v>
      </c>
      <c r="G305" s="75">
        <v>0</v>
      </c>
      <c r="H305" s="75" t="s">
        <v>546</v>
      </c>
      <c r="I305" s="75" t="s">
        <v>546</v>
      </c>
      <c r="J305" s="75" t="s">
        <v>562</v>
      </c>
      <c r="K305" s="230">
        <v>42983</v>
      </c>
      <c r="L305" s="75">
        <f>COUNTIF($B$2:B305,B305)</f>
        <v>24</v>
      </c>
      <c r="M305" s="75">
        <f>COUNTIF($L$2:L305,4)</f>
        <v>11</v>
      </c>
      <c r="N305" s="76" t="str">
        <f t="shared" si="24"/>
        <v>Code 1124</v>
      </c>
      <c r="O305" s="76" t="str">
        <f t="shared" si="20"/>
        <v/>
      </c>
      <c r="P305" s="75" t="str">
        <f t="shared" si="21"/>
        <v/>
      </c>
      <c r="Q305" s="77" t="str">
        <f t="shared" si="22"/>
        <v/>
      </c>
      <c r="R305" s="77" t="str">
        <f t="shared" si="23"/>
        <v/>
      </c>
      <c r="S305" s="77" t="str">
        <f>IF(O305="","",IF(OR(VALUE(LEFT(O305,2))&gt;IF(RIGHT(J305,1)="M",7,19),AND(OR(LEFT(O305,2)={"07","19"}),VALUE(RIGHT(O305,2))&gt;15)),TRUE,FALSE))</f>
        <v/>
      </c>
      <c r="T305" s="77" t="str">
        <f>IF(O305="","",IF(OR(VALUE(LEFT(O305,2))&gt;IF(RIGHT(J305,1)="M",7,19),AND(OR(LEFT(O305,2)={"07","19"}),VALUE(RIGHT(O305,2))&gt;5)),TRUE,FALSE))</f>
        <v/>
      </c>
    </row>
    <row r="306" spans="1:28" ht="15" customHeight="1" x14ac:dyDescent="0.25">
      <c r="A306" s="75" t="s">
        <v>297</v>
      </c>
      <c r="B306" s="77" t="s">
        <v>298</v>
      </c>
      <c r="C306" s="230">
        <v>44252</v>
      </c>
      <c r="D306" s="75" t="s">
        <v>546</v>
      </c>
      <c r="E306" s="75" t="s">
        <v>549</v>
      </c>
      <c r="F306" s="75" t="s">
        <v>610</v>
      </c>
      <c r="G306" s="75">
        <v>0</v>
      </c>
      <c r="H306" s="75" t="s">
        <v>546</v>
      </c>
      <c r="I306" s="75" t="s">
        <v>546</v>
      </c>
      <c r="J306" s="75" t="s">
        <v>562</v>
      </c>
      <c r="K306" s="230">
        <v>42983</v>
      </c>
      <c r="L306" s="75">
        <f>COUNTIF($B$2:B306,B306)</f>
        <v>25</v>
      </c>
      <c r="M306" s="75">
        <f>COUNTIF($L$2:L306,4)</f>
        <v>11</v>
      </c>
      <c r="N306" s="76" t="str">
        <f t="shared" si="24"/>
        <v>Code 1125</v>
      </c>
      <c r="O306" s="76" t="str">
        <f t="shared" si="20"/>
        <v/>
      </c>
      <c r="P306" s="75" t="str">
        <f t="shared" si="21"/>
        <v/>
      </c>
      <c r="Q306" s="77" t="str">
        <f t="shared" si="22"/>
        <v/>
      </c>
      <c r="R306" s="77" t="str">
        <f t="shared" si="23"/>
        <v/>
      </c>
      <c r="S306" s="77" t="str">
        <f>IF(O306="","",IF(OR(VALUE(LEFT(O306,2))&gt;IF(RIGHT(J306,1)="M",7,19),AND(OR(LEFT(O306,2)={"07","19"}),VALUE(RIGHT(O306,2))&gt;15)),TRUE,FALSE))</f>
        <v/>
      </c>
      <c r="T306" s="77" t="str">
        <f>IF(O306="","",IF(OR(VALUE(LEFT(O306,2))&gt;IF(RIGHT(J306,1)="M",7,19),AND(OR(LEFT(O306,2)={"07","19"}),VALUE(RIGHT(O306,2))&gt;5)),TRUE,FALSE))</f>
        <v/>
      </c>
    </row>
    <row r="307" spans="1:28" ht="15" customHeight="1" x14ac:dyDescent="0.25">
      <c r="A307" s="75" t="s">
        <v>297</v>
      </c>
      <c r="B307" s="77" t="s">
        <v>298</v>
      </c>
      <c r="C307" s="230">
        <v>44253</v>
      </c>
      <c r="D307" s="75" t="s">
        <v>546</v>
      </c>
      <c r="E307" s="75" t="s">
        <v>549</v>
      </c>
      <c r="F307" s="75" t="s">
        <v>610</v>
      </c>
      <c r="G307" s="75">
        <v>0</v>
      </c>
      <c r="H307" s="75" t="s">
        <v>546</v>
      </c>
      <c r="I307" s="75" t="s">
        <v>546</v>
      </c>
      <c r="J307" s="75" t="s">
        <v>562</v>
      </c>
      <c r="K307" s="230">
        <v>42983</v>
      </c>
      <c r="L307" s="75">
        <f>COUNTIF($B$2:B307,B307)</f>
        <v>26</v>
      </c>
      <c r="M307" s="75">
        <f>COUNTIF($L$2:L307,4)</f>
        <v>11</v>
      </c>
      <c r="N307" s="76" t="str">
        <f t="shared" si="24"/>
        <v>Code 1126</v>
      </c>
      <c r="O307" s="76" t="str">
        <f t="shared" si="20"/>
        <v/>
      </c>
      <c r="P307" s="75" t="str">
        <f t="shared" si="21"/>
        <v/>
      </c>
      <c r="Q307" s="77" t="str">
        <f t="shared" si="22"/>
        <v/>
      </c>
      <c r="R307" s="77" t="str">
        <f t="shared" si="23"/>
        <v/>
      </c>
      <c r="S307" s="77" t="str">
        <f>IF(O307="","",IF(OR(VALUE(LEFT(O307,2))&gt;IF(RIGHT(J307,1)="M",7,19),AND(OR(LEFT(O307,2)={"07","19"}),VALUE(RIGHT(O307,2))&gt;15)),TRUE,FALSE))</f>
        <v/>
      </c>
      <c r="T307" s="77" t="str">
        <f>IF(O307="","",IF(OR(VALUE(LEFT(O307,2))&gt;IF(RIGHT(J307,1)="M",7,19),AND(OR(LEFT(O307,2)={"07","19"}),VALUE(RIGHT(O307,2))&gt;5)),TRUE,FALSE))</f>
        <v/>
      </c>
    </row>
    <row r="308" spans="1:28" ht="15" customHeight="1" x14ac:dyDescent="0.25">
      <c r="A308" s="75" t="s">
        <v>297</v>
      </c>
      <c r="B308" s="77" t="s">
        <v>298</v>
      </c>
      <c r="C308" s="230">
        <v>44254</v>
      </c>
      <c r="D308" s="75" t="s">
        <v>546</v>
      </c>
      <c r="E308" s="75" t="s">
        <v>549</v>
      </c>
      <c r="F308" s="75" t="s">
        <v>610</v>
      </c>
      <c r="G308" s="75">
        <v>0</v>
      </c>
      <c r="H308" s="75" t="s">
        <v>546</v>
      </c>
      <c r="I308" s="75" t="s">
        <v>546</v>
      </c>
      <c r="J308" s="75" t="s">
        <v>562</v>
      </c>
      <c r="K308" s="230">
        <v>42983</v>
      </c>
      <c r="L308" s="75">
        <f>COUNTIF($B$2:B308,B308)</f>
        <v>27</v>
      </c>
      <c r="M308" s="75">
        <f>COUNTIF($L$2:L308,4)</f>
        <v>11</v>
      </c>
      <c r="N308" s="76" t="str">
        <f t="shared" si="24"/>
        <v>Code 1127</v>
      </c>
      <c r="O308" s="76" t="str">
        <f t="shared" si="20"/>
        <v/>
      </c>
      <c r="P308" s="75" t="str">
        <f t="shared" si="21"/>
        <v/>
      </c>
      <c r="Q308" s="77" t="str">
        <f t="shared" si="22"/>
        <v/>
      </c>
      <c r="R308" s="77" t="str">
        <f t="shared" si="23"/>
        <v/>
      </c>
      <c r="S308" s="77" t="str">
        <f>IF(O308="","",IF(OR(VALUE(LEFT(O308,2))&gt;IF(RIGHT(J308,1)="M",7,19),AND(OR(LEFT(O308,2)={"07","19"}),VALUE(RIGHT(O308,2))&gt;15)),TRUE,FALSE))</f>
        <v/>
      </c>
      <c r="T308" s="77" t="str">
        <f>IF(O308="","",IF(OR(VALUE(LEFT(O308,2))&gt;IF(RIGHT(J308,1)="M",7,19),AND(OR(LEFT(O308,2)={"07","19"}),VALUE(RIGHT(O308,2))&gt;5)),TRUE,FALSE))</f>
        <v/>
      </c>
    </row>
    <row r="309" spans="1:28" s="78" customFormat="1" ht="15" customHeight="1" x14ac:dyDescent="0.25">
      <c r="A309" s="75" t="s">
        <v>297</v>
      </c>
      <c r="B309" s="77" t="s">
        <v>298</v>
      </c>
      <c r="C309" s="230">
        <v>44255</v>
      </c>
      <c r="D309" s="75" t="s">
        <v>546</v>
      </c>
      <c r="E309" s="75" t="s">
        <v>549</v>
      </c>
      <c r="F309" s="75" t="s">
        <v>546</v>
      </c>
      <c r="G309" s="75">
        <v>0</v>
      </c>
      <c r="H309" s="75" t="s">
        <v>546</v>
      </c>
      <c r="I309" s="75" t="s">
        <v>546</v>
      </c>
      <c r="J309" s="75" t="s">
        <v>563</v>
      </c>
      <c r="K309" s="230">
        <v>42983</v>
      </c>
      <c r="L309" s="75">
        <f>COUNTIF($B$2:B309,B309)</f>
        <v>28</v>
      </c>
      <c r="M309" s="75">
        <f>COUNTIF($L$2:L309,4)</f>
        <v>11</v>
      </c>
      <c r="N309" s="76" t="str">
        <f t="shared" si="24"/>
        <v>Code 1128</v>
      </c>
      <c r="O309" s="76" t="str">
        <f t="shared" si="20"/>
        <v/>
      </c>
      <c r="P309" s="75" t="str">
        <f t="shared" si="21"/>
        <v/>
      </c>
      <c r="Q309" s="77" t="str">
        <f t="shared" si="22"/>
        <v/>
      </c>
      <c r="R309" s="77" t="str">
        <f t="shared" si="23"/>
        <v/>
      </c>
      <c r="S309" s="77" t="str">
        <f>IF(O309="","",IF(OR(VALUE(LEFT(O309,2))&gt;IF(RIGHT(J309,1)="M",7,19),AND(OR(LEFT(O309,2)={"07","19"}),VALUE(RIGHT(O309,2))&gt;15)),TRUE,FALSE))</f>
        <v/>
      </c>
      <c r="T309" s="77" t="str">
        <f>IF(O309="","",IF(OR(VALUE(LEFT(O309,2))&gt;IF(RIGHT(J309,1)="M",7,19),AND(OR(LEFT(O309,2)={"07","19"}),VALUE(RIGHT(O309,2))&gt;5)),TRUE,FALSE))</f>
        <v/>
      </c>
      <c r="U309" s="77"/>
      <c r="V309" s="77"/>
      <c r="W309" s="77"/>
      <c r="X309" s="77"/>
      <c r="Y309" s="77"/>
      <c r="Z309" s="77"/>
      <c r="AA309" s="77"/>
      <c r="AB309" s="77"/>
    </row>
    <row r="310" spans="1:28" s="78" customFormat="1" ht="15" customHeight="1" x14ac:dyDescent="0.25">
      <c r="A310" s="75" t="s">
        <v>303</v>
      </c>
      <c r="B310" s="77" t="s">
        <v>304</v>
      </c>
      <c r="C310" s="230">
        <v>44228</v>
      </c>
      <c r="D310" s="75" t="s">
        <v>708</v>
      </c>
      <c r="E310" s="75" t="s">
        <v>667</v>
      </c>
      <c r="F310" s="75" t="s">
        <v>546</v>
      </c>
      <c r="G310" s="75">
        <v>2</v>
      </c>
      <c r="H310" s="75" t="s">
        <v>546</v>
      </c>
      <c r="I310" s="75" t="s">
        <v>546</v>
      </c>
      <c r="J310" s="75" t="s">
        <v>641</v>
      </c>
      <c r="K310" s="230">
        <v>43019</v>
      </c>
      <c r="L310" s="75">
        <f>COUNTIF($B$2:B310,B310)</f>
        <v>1</v>
      </c>
      <c r="M310" s="75">
        <f>COUNTIF($L$2:L310,4)</f>
        <v>11</v>
      </c>
      <c r="N310" s="76" t="str">
        <f t="shared" si="24"/>
        <v>Code 121</v>
      </c>
      <c r="O310" s="76" t="str">
        <f t="shared" si="20"/>
        <v>0628</v>
      </c>
      <c r="P310" s="75" t="str">
        <f t="shared" si="21"/>
        <v>1812</v>
      </c>
      <c r="Q310" s="77">
        <f t="shared" si="22"/>
        <v>1144</v>
      </c>
      <c r="R310" s="77">
        <f t="shared" si="23"/>
        <v>11</v>
      </c>
      <c r="S310" s="77" t="b">
        <f>IF(O310="","",IF(OR(VALUE(LEFT(O310,2))&gt;IF(RIGHT(J310,1)="M",7,19),AND(OR(LEFT(O310,2)={"07","19"}),VALUE(RIGHT(O310,2))&gt;15)),TRUE,FALSE))</f>
        <v>0</v>
      </c>
      <c r="T310" s="77" t="b">
        <f>IF(O310="","",IF(OR(VALUE(LEFT(O310,2))&gt;IF(RIGHT(J310,1)="M",7,19),AND(OR(LEFT(O310,2)={"07","19"}),VALUE(RIGHT(O310,2))&gt;5)),TRUE,FALSE))</f>
        <v>0</v>
      </c>
      <c r="U310" s="77"/>
      <c r="V310" s="77"/>
      <c r="W310" s="77"/>
      <c r="X310" s="77"/>
      <c r="Y310" s="77"/>
      <c r="Z310" s="77"/>
      <c r="AA310" s="77"/>
      <c r="AB310" s="77"/>
    </row>
    <row r="311" spans="1:28" s="78" customFormat="1" ht="15" customHeight="1" x14ac:dyDescent="0.25">
      <c r="A311" s="75" t="s">
        <v>303</v>
      </c>
      <c r="B311" s="77" t="s">
        <v>304</v>
      </c>
      <c r="C311" s="230">
        <v>44229</v>
      </c>
      <c r="D311" s="75" t="s">
        <v>639</v>
      </c>
      <c r="E311" s="75" t="s">
        <v>630</v>
      </c>
      <c r="F311" s="75" t="s">
        <v>546</v>
      </c>
      <c r="G311" s="75">
        <v>2</v>
      </c>
      <c r="H311" s="75" t="s">
        <v>546</v>
      </c>
      <c r="I311" s="75" t="s">
        <v>546</v>
      </c>
      <c r="J311" s="75" t="s">
        <v>641</v>
      </c>
      <c r="K311" s="230">
        <v>43019</v>
      </c>
      <c r="L311" s="75">
        <f>COUNTIF($B$2:B311,B311)</f>
        <v>2</v>
      </c>
      <c r="M311" s="75">
        <f>COUNTIF($L$2:L311,4)</f>
        <v>11</v>
      </c>
      <c r="N311" s="76" t="str">
        <f t="shared" si="24"/>
        <v>Code 122</v>
      </c>
      <c r="O311" s="76" t="str">
        <f t="shared" si="20"/>
        <v>0633</v>
      </c>
      <c r="P311" s="75" t="str">
        <f t="shared" si="21"/>
        <v>1817</v>
      </c>
      <c r="Q311" s="77">
        <f t="shared" si="22"/>
        <v>1144</v>
      </c>
      <c r="R311" s="77">
        <f t="shared" si="23"/>
        <v>11</v>
      </c>
      <c r="S311" s="77" t="b">
        <f>IF(O311="","",IF(OR(VALUE(LEFT(O311,2))&gt;IF(RIGHT(J311,1)="M",7,19),AND(OR(LEFT(O311,2)={"07","19"}),VALUE(RIGHT(O311,2))&gt;15)),TRUE,FALSE))</f>
        <v>0</v>
      </c>
      <c r="T311" s="77" t="b">
        <f>IF(O311="","",IF(OR(VALUE(LEFT(O311,2))&gt;IF(RIGHT(J311,1)="M",7,19),AND(OR(LEFT(O311,2)={"07","19"}),VALUE(RIGHT(O311,2))&gt;5)),TRUE,FALSE))</f>
        <v>0</v>
      </c>
      <c r="U311" s="77"/>
      <c r="V311" s="77"/>
      <c r="W311" s="77"/>
      <c r="X311" s="77"/>
      <c r="Y311" s="77"/>
      <c r="Z311" s="77"/>
      <c r="AA311" s="77"/>
      <c r="AB311" s="77"/>
    </row>
    <row r="312" spans="1:28" s="78" customFormat="1" ht="15" customHeight="1" x14ac:dyDescent="0.25">
      <c r="A312" s="75" t="s">
        <v>303</v>
      </c>
      <c r="B312" s="77" t="s">
        <v>304</v>
      </c>
      <c r="C312" s="230">
        <v>44230</v>
      </c>
      <c r="D312" s="75" t="s">
        <v>709</v>
      </c>
      <c r="E312" s="75" t="s">
        <v>640</v>
      </c>
      <c r="F312" s="75" t="s">
        <v>546</v>
      </c>
      <c r="G312" s="75">
        <v>2</v>
      </c>
      <c r="H312" s="75" t="s">
        <v>546</v>
      </c>
      <c r="I312" s="75" t="s">
        <v>546</v>
      </c>
      <c r="J312" s="75" t="s">
        <v>641</v>
      </c>
      <c r="K312" s="230">
        <v>43019</v>
      </c>
      <c r="L312" s="75">
        <f>COUNTIF($B$2:B312,B312)</f>
        <v>3</v>
      </c>
      <c r="M312" s="75">
        <f>COUNTIF($L$2:L312,4)</f>
        <v>11</v>
      </c>
      <c r="N312" s="76" t="str">
        <f t="shared" si="24"/>
        <v>Code 123</v>
      </c>
      <c r="O312" s="76" t="str">
        <f t="shared" si="20"/>
        <v>0632</v>
      </c>
      <c r="P312" s="75" t="str">
        <f t="shared" si="21"/>
        <v>1809</v>
      </c>
      <c r="Q312" s="77">
        <f t="shared" si="22"/>
        <v>1137</v>
      </c>
      <c r="R312" s="77">
        <f t="shared" si="23"/>
        <v>11</v>
      </c>
      <c r="S312" s="77" t="b">
        <f>IF(O312="","",IF(OR(VALUE(LEFT(O312,2))&gt;IF(RIGHT(J312,1)="M",7,19),AND(OR(LEFT(O312,2)={"07","19"}),VALUE(RIGHT(O312,2))&gt;15)),TRUE,FALSE))</f>
        <v>0</v>
      </c>
      <c r="T312" s="77" t="b">
        <f>IF(O312="","",IF(OR(VALUE(LEFT(O312,2))&gt;IF(RIGHT(J312,1)="M",7,19),AND(OR(LEFT(O312,2)={"07","19"}),VALUE(RIGHT(O312,2))&gt;5)),TRUE,FALSE))</f>
        <v>0</v>
      </c>
      <c r="U312" s="77"/>
      <c r="V312" s="77"/>
      <c r="W312" s="77"/>
      <c r="X312" s="77"/>
      <c r="Y312" s="77"/>
      <c r="Z312" s="77"/>
      <c r="AA312" s="77"/>
      <c r="AB312" s="77"/>
    </row>
    <row r="313" spans="1:28" ht="15" customHeight="1" x14ac:dyDescent="0.25">
      <c r="A313" s="75" t="s">
        <v>303</v>
      </c>
      <c r="B313" s="77" t="s">
        <v>304</v>
      </c>
      <c r="C313" s="230">
        <v>44231</v>
      </c>
      <c r="D313" s="75" t="s">
        <v>557</v>
      </c>
      <c r="E313" s="75" t="s">
        <v>667</v>
      </c>
      <c r="F313" s="75" t="s">
        <v>546</v>
      </c>
      <c r="G313" s="75">
        <v>2</v>
      </c>
      <c r="H313" s="75" t="s">
        <v>546</v>
      </c>
      <c r="I313" s="75" t="s">
        <v>546</v>
      </c>
      <c r="J313" s="75" t="s">
        <v>641</v>
      </c>
      <c r="K313" s="230">
        <v>43019</v>
      </c>
      <c r="L313" s="75">
        <f>COUNTIF($B$2:B313,B313)</f>
        <v>4</v>
      </c>
      <c r="M313" s="75">
        <f>COUNTIF($L$2:L313,4)</f>
        <v>12</v>
      </c>
      <c r="N313" s="76" t="str">
        <f t="shared" si="24"/>
        <v>Code 124</v>
      </c>
      <c r="O313" s="76" t="str">
        <f t="shared" si="20"/>
        <v>0640</v>
      </c>
      <c r="P313" s="75" t="str">
        <f t="shared" si="21"/>
        <v>1812</v>
      </c>
      <c r="Q313" s="77">
        <f t="shared" si="22"/>
        <v>1132</v>
      </c>
      <c r="R313" s="77">
        <f t="shared" si="23"/>
        <v>11</v>
      </c>
      <c r="S313" s="77" t="b">
        <f>IF(O313="","",IF(OR(VALUE(LEFT(O313,2))&gt;IF(RIGHT(J313,1)="M",7,19),AND(OR(LEFT(O313,2)={"07","19"}),VALUE(RIGHT(O313,2))&gt;15)),TRUE,FALSE))</f>
        <v>0</v>
      </c>
      <c r="T313" s="77" t="b">
        <f>IF(O313="","",IF(OR(VALUE(LEFT(O313,2))&gt;IF(RIGHT(J313,1)="M",7,19),AND(OR(LEFT(O313,2)={"07","19"}),VALUE(RIGHT(O313,2))&gt;5)),TRUE,FALSE))</f>
        <v>0</v>
      </c>
    </row>
    <row r="314" spans="1:28" ht="15" customHeight="1" x14ac:dyDescent="0.25">
      <c r="A314" s="75" t="s">
        <v>303</v>
      </c>
      <c r="B314" s="77" t="s">
        <v>304</v>
      </c>
      <c r="C314" s="230">
        <v>44232</v>
      </c>
      <c r="D314" s="75" t="s">
        <v>552</v>
      </c>
      <c r="E314" s="75" t="s">
        <v>687</v>
      </c>
      <c r="F314" s="75" t="s">
        <v>546</v>
      </c>
      <c r="G314" s="75">
        <v>2</v>
      </c>
      <c r="H314" s="75" t="s">
        <v>546</v>
      </c>
      <c r="I314" s="75" t="s">
        <v>546</v>
      </c>
      <c r="J314" s="75" t="s">
        <v>641</v>
      </c>
      <c r="K314" s="230">
        <v>43019</v>
      </c>
      <c r="L314" s="75">
        <f>COUNTIF($B$2:B314,B314)</f>
        <v>5</v>
      </c>
      <c r="M314" s="75">
        <f>COUNTIF($L$2:L314,4)</f>
        <v>12</v>
      </c>
      <c r="N314" s="76" t="str">
        <f t="shared" si="24"/>
        <v>Code 125</v>
      </c>
      <c r="O314" s="76" t="str">
        <f t="shared" si="20"/>
        <v>0641</v>
      </c>
      <c r="P314" s="75" t="str">
        <f t="shared" si="21"/>
        <v>1807</v>
      </c>
      <c r="Q314" s="77">
        <f t="shared" si="22"/>
        <v>1126</v>
      </c>
      <c r="R314" s="77">
        <f t="shared" si="23"/>
        <v>11</v>
      </c>
      <c r="S314" s="77" t="b">
        <f>IF(O314="","",IF(OR(VALUE(LEFT(O314,2))&gt;IF(RIGHT(J314,1)="M",7,19),AND(OR(LEFT(O314,2)={"07","19"}),VALUE(RIGHT(O314,2))&gt;15)),TRUE,FALSE))</f>
        <v>0</v>
      </c>
      <c r="T314" s="77" t="b">
        <f>IF(O314="","",IF(OR(VALUE(LEFT(O314,2))&gt;IF(RIGHT(J314,1)="M",7,19),AND(OR(LEFT(O314,2)={"07","19"}),VALUE(RIGHT(O314,2))&gt;5)),TRUE,FALSE))</f>
        <v>0</v>
      </c>
    </row>
    <row r="315" spans="1:28" ht="15" customHeight="1" x14ac:dyDescent="0.25">
      <c r="A315" s="75" t="s">
        <v>303</v>
      </c>
      <c r="B315" s="77" t="s">
        <v>304</v>
      </c>
      <c r="C315" s="230">
        <v>44233</v>
      </c>
      <c r="D315" s="75" t="s">
        <v>653</v>
      </c>
      <c r="E315" s="75" t="s">
        <v>691</v>
      </c>
      <c r="F315" s="75" t="s">
        <v>546</v>
      </c>
      <c r="G315" s="75">
        <v>2</v>
      </c>
      <c r="H315" s="75" t="s">
        <v>546</v>
      </c>
      <c r="I315" s="75" t="s">
        <v>546</v>
      </c>
      <c r="J315" s="75" t="s">
        <v>641</v>
      </c>
      <c r="K315" s="230">
        <v>43019</v>
      </c>
      <c r="L315" s="75">
        <f>COUNTIF($B$2:B315,B315)</f>
        <v>6</v>
      </c>
      <c r="M315" s="75">
        <f>COUNTIF($L$2:L315,4)</f>
        <v>12</v>
      </c>
      <c r="N315" s="76" t="str">
        <f t="shared" si="24"/>
        <v>Code 126</v>
      </c>
      <c r="O315" s="76" t="str">
        <f t="shared" si="20"/>
        <v>0643</v>
      </c>
      <c r="P315" s="75" t="str">
        <f t="shared" si="21"/>
        <v>1815</v>
      </c>
      <c r="Q315" s="77">
        <f t="shared" si="22"/>
        <v>1132</v>
      </c>
      <c r="R315" s="77">
        <f t="shared" si="23"/>
        <v>11</v>
      </c>
      <c r="S315" s="77" t="b">
        <f>IF(O315="","",IF(OR(VALUE(LEFT(O315,2))&gt;IF(RIGHT(J315,1)="M",7,19),AND(OR(LEFT(O315,2)={"07","19"}),VALUE(RIGHT(O315,2))&gt;15)),TRUE,FALSE))</f>
        <v>0</v>
      </c>
      <c r="T315" s="77" t="b">
        <f>IF(O315="","",IF(OR(VALUE(LEFT(O315,2))&gt;IF(RIGHT(J315,1)="M",7,19),AND(OR(LEFT(O315,2)={"07","19"}),VALUE(RIGHT(O315,2))&gt;5)),TRUE,FALSE))</f>
        <v>0</v>
      </c>
    </row>
    <row r="316" spans="1:28" s="78" customFormat="1" ht="15" customHeight="1" x14ac:dyDescent="0.25">
      <c r="A316" s="75" t="s">
        <v>303</v>
      </c>
      <c r="B316" s="77" t="s">
        <v>304</v>
      </c>
      <c r="C316" s="230">
        <v>44234</v>
      </c>
      <c r="D316" s="75" t="s">
        <v>546</v>
      </c>
      <c r="E316" s="75" t="s">
        <v>549</v>
      </c>
      <c r="F316" s="75" t="s">
        <v>546</v>
      </c>
      <c r="G316" s="75">
        <v>0</v>
      </c>
      <c r="H316" s="75" t="s">
        <v>546</v>
      </c>
      <c r="I316" s="75" t="s">
        <v>546</v>
      </c>
      <c r="J316" s="75" t="s">
        <v>646</v>
      </c>
      <c r="K316" s="230">
        <v>43019</v>
      </c>
      <c r="L316" s="75">
        <f>COUNTIF($B$2:B316,B316)</f>
        <v>7</v>
      </c>
      <c r="M316" s="75">
        <f>COUNTIF($L$2:L316,4)</f>
        <v>12</v>
      </c>
      <c r="N316" s="76" t="str">
        <f t="shared" si="24"/>
        <v>Code 127</v>
      </c>
      <c r="O316" s="76" t="str">
        <f t="shared" si="20"/>
        <v/>
      </c>
      <c r="P316" s="75" t="str">
        <f t="shared" si="21"/>
        <v/>
      </c>
      <c r="Q316" s="77" t="str">
        <f t="shared" si="22"/>
        <v/>
      </c>
      <c r="R316" s="77" t="str">
        <f t="shared" si="23"/>
        <v/>
      </c>
      <c r="S316" s="77" t="str">
        <f>IF(O316="","",IF(OR(VALUE(LEFT(O316,2))&gt;IF(RIGHT(J316,1)="M",7,19),AND(OR(LEFT(O316,2)={"07","19"}),VALUE(RIGHT(O316,2))&gt;15)),TRUE,FALSE))</f>
        <v/>
      </c>
      <c r="T316" s="77" t="str">
        <f>IF(O316="","",IF(OR(VALUE(LEFT(O316,2))&gt;IF(RIGHT(J316,1)="M",7,19),AND(OR(LEFT(O316,2)={"07","19"}),VALUE(RIGHT(O316,2))&gt;5)),TRUE,FALSE))</f>
        <v/>
      </c>
      <c r="U316" s="77"/>
      <c r="V316" s="77"/>
      <c r="W316" s="77"/>
      <c r="X316" s="77"/>
      <c r="Y316" s="77"/>
      <c r="Z316" s="77"/>
      <c r="AA316" s="77"/>
      <c r="AB316" s="77"/>
    </row>
    <row r="317" spans="1:28" ht="15" customHeight="1" x14ac:dyDescent="0.25">
      <c r="A317" s="231" t="s">
        <v>303</v>
      </c>
      <c r="B317" s="78" t="s">
        <v>304</v>
      </c>
      <c r="C317" s="232">
        <v>44235</v>
      </c>
      <c r="D317" s="231" t="s">
        <v>560</v>
      </c>
      <c r="E317" s="231" t="s">
        <v>558</v>
      </c>
      <c r="F317" s="231" t="s">
        <v>546</v>
      </c>
      <c r="G317" s="231">
        <v>3</v>
      </c>
      <c r="H317" s="231" t="s">
        <v>546</v>
      </c>
      <c r="I317" s="231" t="s">
        <v>546</v>
      </c>
      <c r="J317" s="231" t="s">
        <v>562</v>
      </c>
      <c r="K317" s="232">
        <v>43019</v>
      </c>
      <c r="L317" s="75">
        <f>COUNTIF($B$2:B317,B317)</f>
        <v>8</v>
      </c>
      <c r="M317" s="75">
        <f>COUNTIF($L$2:L317,4)</f>
        <v>12</v>
      </c>
      <c r="N317" s="76" t="str">
        <f t="shared" si="24"/>
        <v>Code 128</v>
      </c>
      <c r="O317" s="76" t="str">
        <f t="shared" si="20"/>
        <v>0647</v>
      </c>
      <c r="P317" s="75" t="str">
        <f t="shared" si="21"/>
        <v>1908</v>
      </c>
      <c r="Q317" s="77">
        <f t="shared" si="22"/>
        <v>1221</v>
      </c>
      <c r="R317" s="77">
        <f t="shared" si="23"/>
        <v>12</v>
      </c>
      <c r="S317" s="77" t="b">
        <f>IF(O317="","",IF(OR(VALUE(LEFT(O317,2))&gt;IF(RIGHT(J317,1)="M",7,19),AND(OR(LEFT(O317,2)={"07","19"}),VALUE(RIGHT(O317,2))&gt;15)),TRUE,FALSE))</f>
        <v>0</v>
      </c>
      <c r="T317" s="77" t="b">
        <f>IF(O317="","",IF(OR(VALUE(LEFT(O317,2))&gt;IF(RIGHT(J317,1)="M",7,19),AND(OR(LEFT(O317,2)={"07","19"}),VALUE(RIGHT(O317,2))&gt;5)),TRUE,FALSE))</f>
        <v>0</v>
      </c>
      <c r="U317" s="78"/>
      <c r="V317" s="78"/>
      <c r="W317" s="78"/>
      <c r="X317" s="78"/>
      <c r="Y317" s="78"/>
      <c r="Z317" s="78"/>
      <c r="AA317" s="78"/>
      <c r="AB317" s="78"/>
    </row>
    <row r="318" spans="1:28" ht="15" customHeight="1" x14ac:dyDescent="0.25">
      <c r="A318" s="231" t="s">
        <v>303</v>
      </c>
      <c r="B318" s="78" t="s">
        <v>304</v>
      </c>
      <c r="C318" s="232">
        <v>44236</v>
      </c>
      <c r="D318" s="231" t="s">
        <v>556</v>
      </c>
      <c r="E318" s="231" t="s">
        <v>559</v>
      </c>
      <c r="F318" s="231" t="s">
        <v>546</v>
      </c>
      <c r="G318" s="231">
        <v>3</v>
      </c>
      <c r="H318" s="231" t="s">
        <v>546</v>
      </c>
      <c r="I318" s="231" t="s">
        <v>546</v>
      </c>
      <c r="J318" s="231" t="s">
        <v>562</v>
      </c>
      <c r="K318" s="232">
        <v>43019</v>
      </c>
      <c r="L318" s="75">
        <f>COUNTIF($B$2:B318,B318)</f>
        <v>9</v>
      </c>
      <c r="M318" s="75">
        <f>COUNTIF($L$2:L318,4)</f>
        <v>12</v>
      </c>
      <c r="N318" s="76" t="str">
        <f t="shared" si="24"/>
        <v>Code 129</v>
      </c>
      <c r="O318" s="76" t="str">
        <f t="shared" si="20"/>
        <v>0644</v>
      </c>
      <c r="P318" s="75" t="str">
        <f t="shared" si="21"/>
        <v>1910</v>
      </c>
      <c r="Q318" s="77">
        <f t="shared" si="22"/>
        <v>1226</v>
      </c>
      <c r="R318" s="77">
        <f t="shared" si="23"/>
        <v>12</v>
      </c>
      <c r="S318" s="77" t="b">
        <f>IF(O318="","",IF(OR(VALUE(LEFT(O318,2))&gt;IF(RIGHT(J318,1)="M",7,19),AND(OR(LEFT(O318,2)={"07","19"}),VALUE(RIGHT(O318,2))&gt;15)),TRUE,FALSE))</f>
        <v>0</v>
      </c>
      <c r="T318" s="77" t="b">
        <f>IF(O318="","",IF(OR(VALUE(LEFT(O318,2))&gt;IF(RIGHT(J318,1)="M",7,19),AND(OR(LEFT(O318,2)={"07","19"}),VALUE(RIGHT(O318,2))&gt;5)),TRUE,FALSE))</f>
        <v>0</v>
      </c>
      <c r="U318" s="78"/>
      <c r="V318" s="78"/>
      <c r="W318" s="78"/>
      <c r="X318" s="78"/>
      <c r="Y318" s="78"/>
      <c r="Z318" s="78"/>
      <c r="AA318" s="78"/>
      <c r="AB318" s="78"/>
    </row>
    <row r="319" spans="1:28" ht="15" customHeight="1" x14ac:dyDescent="0.25">
      <c r="A319" s="75" t="s">
        <v>303</v>
      </c>
      <c r="B319" s="77" t="s">
        <v>304</v>
      </c>
      <c r="C319" s="230">
        <v>44237</v>
      </c>
      <c r="D319" s="75" t="s">
        <v>546</v>
      </c>
      <c r="E319" s="75" t="s">
        <v>549</v>
      </c>
      <c r="F319" s="75" t="s">
        <v>610</v>
      </c>
      <c r="G319" s="75">
        <v>0</v>
      </c>
      <c r="H319" s="75" t="s">
        <v>546</v>
      </c>
      <c r="I319" s="75" t="s">
        <v>546</v>
      </c>
      <c r="J319" s="75" t="s">
        <v>562</v>
      </c>
      <c r="K319" s="230">
        <v>43019</v>
      </c>
      <c r="L319" s="75">
        <f>COUNTIF($B$2:B319,B319)</f>
        <v>10</v>
      </c>
      <c r="M319" s="75">
        <f>COUNTIF($L$2:L319,4)</f>
        <v>12</v>
      </c>
      <c r="N319" s="76" t="str">
        <f t="shared" si="24"/>
        <v>Code 1210</v>
      </c>
      <c r="O319" s="76" t="str">
        <f t="shared" si="20"/>
        <v/>
      </c>
      <c r="P319" s="75" t="str">
        <f t="shared" si="21"/>
        <v/>
      </c>
      <c r="Q319" s="77" t="str">
        <f t="shared" si="22"/>
        <v/>
      </c>
      <c r="R319" s="77" t="str">
        <f t="shared" si="23"/>
        <v/>
      </c>
      <c r="S319" s="77" t="str">
        <f>IF(O319="","",IF(OR(VALUE(LEFT(O319,2))&gt;IF(RIGHT(J319,1)="M",7,19),AND(OR(LEFT(O319,2)={"07","19"}),VALUE(RIGHT(O319,2))&gt;15)),TRUE,FALSE))</f>
        <v/>
      </c>
      <c r="T319" s="77" t="str">
        <f>IF(O319="","",IF(OR(VALUE(LEFT(O319,2))&gt;IF(RIGHT(J319,1)="M",7,19),AND(OR(LEFT(O319,2)={"07","19"}),VALUE(RIGHT(O319,2))&gt;5)),TRUE,FALSE))</f>
        <v/>
      </c>
    </row>
    <row r="320" spans="1:28" ht="15" customHeight="1" x14ac:dyDescent="0.25">
      <c r="A320" s="231" t="s">
        <v>303</v>
      </c>
      <c r="B320" s="78" t="s">
        <v>304</v>
      </c>
      <c r="C320" s="232">
        <v>44238</v>
      </c>
      <c r="D320" s="231" t="s">
        <v>556</v>
      </c>
      <c r="E320" s="231" t="s">
        <v>595</v>
      </c>
      <c r="F320" s="231" t="s">
        <v>546</v>
      </c>
      <c r="G320" s="231">
        <v>3</v>
      </c>
      <c r="H320" s="231" t="s">
        <v>546</v>
      </c>
      <c r="I320" s="231" t="s">
        <v>546</v>
      </c>
      <c r="J320" s="231" t="s">
        <v>562</v>
      </c>
      <c r="K320" s="232">
        <v>43019</v>
      </c>
      <c r="L320" s="75">
        <f>COUNTIF($B$2:B320,B320)</f>
        <v>11</v>
      </c>
      <c r="M320" s="75">
        <f>COUNTIF($L$2:L320,4)</f>
        <v>12</v>
      </c>
      <c r="N320" s="76" t="str">
        <f t="shared" si="24"/>
        <v>Code 1211</v>
      </c>
      <c r="O320" s="76" t="str">
        <f t="shared" si="20"/>
        <v>0644</v>
      </c>
      <c r="P320" s="75" t="str">
        <f t="shared" si="21"/>
        <v>1911</v>
      </c>
      <c r="Q320" s="77">
        <f t="shared" si="22"/>
        <v>1227</v>
      </c>
      <c r="R320" s="77">
        <f t="shared" si="23"/>
        <v>12</v>
      </c>
      <c r="S320" s="77" t="b">
        <f>IF(O320="","",IF(OR(VALUE(LEFT(O320,2))&gt;IF(RIGHT(J320,1)="M",7,19),AND(OR(LEFT(O320,2)={"07","19"}),VALUE(RIGHT(O320,2))&gt;15)),TRUE,FALSE))</f>
        <v>0</v>
      </c>
      <c r="T320" s="77" t="b">
        <f>IF(O320="","",IF(OR(VALUE(LEFT(O320,2))&gt;IF(RIGHT(J320,1)="M",7,19),AND(OR(LEFT(O320,2)={"07","19"}),VALUE(RIGHT(O320,2))&gt;5)),TRUE,FALSE))</f>
        <v>0</v>
      </c>
      <c r="U320" s="78"/>
      <c r="V320" s="78"/>
      <c r="W320" s="78"/>
      <c r="X320" s="78"/>
      <c r="Y320" s="78"/>
      <c r="Z320" s="78"/>
      <c r="AA320" s="78"/>
      <c r="AB320" s="78"/>
    </row>
    <row r="321" spans="1:28" s="78" customFormat="1" ht="15" customHeight="1" x14ac:dyDescent="0.25">
      <c r="A321" s="75" t="s">
        <v>303</v>
      </c>
      <c r="B321" s="77" t="s">
        <v>304</v>
      </c>
      <c r="C321" s="230">
        <v>44239</v>
      </c>
      <c r="D321" s="75" t="s">
        <v>546</v>
      </c>
      <c r="E321" s="75" t="s">
        <v>549</v>
      </c>
      <c r="F321" s="75" t="s">
        <v>546</v>
      </c>
      <c r="G321" s="75">
        <v>0</v>
      </c>
      <c r="H321" s="75" t="s">
        <v>546</v>
      </c>
      <c r="I321" s="75" t="s">
        <v>546</v>
      </c>
      <c r="J321" s="75" t="s">
        <v>738</v>
      </c>
      <c r="K321" s="230">
        <v>43019</v>
      </c>
      <c r="L321" s="75">
        <f>COUNTIF($B$2:B321,B321)</f>
        <v>12</v>
      </c>
      <c r="M321" s="75">
        <f>COUNTIF($L$2:L321,4)</f>
        <v>12</v>
      </c>
      <c r="N321" s="76" t="str">
        <f t="shared" si="24"/>
        <v>Code 1212</v>
      </c>
      <c r="O321" s="76" t="str">
        <f t="shared" si="20"/>
        <v/>
      </c>
      <c r="P321" s="75" t="str">
        <f t="shared" si="21"/>
        <v/>
      </c>
      <c r="Q321" s="77" t="str">
        <f t="shared" si="22"/>
        <v/>
      </c>
      <c r="R321" s="77" t="str">
        <f t="shared" si="23"/>
        <v/>
      </c>
      <c r="S321" s="77" t="str">
        <f>IF(O321="","",IF(OR(VALUE(LEFT(O321,2))&gt;IF(RIGHT(J321,1)="M",7,19),AND(OR(LEFT(O321,2)={"07","19"}),VALUE(RIGHT(O321,2))&gt;15)),TRUE,FALSE))</f>
        <v/>
      </c>
      <c r="T321" s="77" t="str">
        <f>IF(O321="","",IF(OR(VALUE(LEFT(O321,2))&gt;IF(RIGHT(J321,1)="M",7,19),AND(OR(LEFT(O321,2)={"07","19"}),VALUE(RIGHT(O321,2))&gt;5)),TRUE,FALSE))</f>
        <v/>
      </c>
      <c r="U321" s="77"/>
      <c r="V321" s="77"/>
      <c r="W321" s="77"/>
      <c r="X321" s="77"/>
      <c r="Y321" s="77"/>
      <c r="Z321" s="77"/>
      <c r="AA321" s="77"/>
      <c r="AB321" s="77"/>
    </row>
    <row r="322" spans="1:28" ht="15" customHeight="1" x14ac:dyDescent="0.25">
      <c r="A322" s="75" t="s">
        <v>303</v>
      </c>
      <c r="B322" s="77" t="s">
        <v>304</v>
      </c>
      <c r="C322" s="230">
        <v>44240</v>
      </c>
      <c r="D322" s="75" t="s">
        <v>546</v>
      </c>
      <c r="E322" s="75" t="s">
        <v>549</v>
      </c>
      <c r="F322" s="75" t="s">
        <v>546</v>
      </c>
      <c r="G322" s="75">
        <v>0</v>
      </c>
      <c r="H322" s="75" t="s">
        <v>546</v>
      </c>
      <c r="I322" s="75" t="s">
        <v>546</v>
      </c>
      <c r="J322" s="75" t="s">
        <v>738</v>
      </c>
      <c r="K322" s="230">
        <v>43019</v>
      </c>
      <c r="L322" s="75">
        <f>COUNTIF($B$2:B322,B322)</f>
        <v>13</v>
      </c>
      <c r="M322" s="75">
        <f>COUNTIF($L$2:L322,4)</f>
        <v>12</v>
      </c>
      <c r="N322" s="76" t="str">
        <f t="shared" si="24"/>
        <v>Code 1213</v>
      </c>
      <c r="O322" s="76" t="str">
        <f t="shared" ref="O322:O385" si="25">TRIM(SUBSTITUTE(SUBSTITUTE(D322,"+",""),"_",""))</f>
        <v/>
      </c>
      <c r="P322" s="75" t="str">
        <f t="shared" ref="P322:P385" si="26">TRIM(SUBSTITUTE(SUBSTITUTE(E322,"+",""),"_",""))</f>
        <v/>
      </c>
      <c r="Q322" s="77" t="str">
        <f t="shared" ref="Q322:Q385" si="27">IFERROR(IF(RIGHT(P322,2)&lt;RIGHT(O322,2),IF(P322&lt;O322,P322+2360-O322,P322-40-O322),IF(P322&lt;O322,P322+2400-O322,P322-O322)),"")</f>
        <v/>
      </c>
      <c r="R322" s="77" t="str">
        <f t="shared" ref="R322:R385" si="28">IFERROR(ROUNDDOWN(Q322/100,0),"")</f>
        <v/>
      </c>
      <c r="S322" s="77" t="str">
        <f>IF(O322="","",IF(OR(VALUE(LEFT(O322,2))&gt;IF(RIGHT(J322,1)="M",7,19),AND(OR(LEFT(O322,2)={"07","19"}),VALUE(RIGHT(O322,2))&gt;15)),TRUE,FALSE))</f>
        <v/>
      </c>
      <c r="T322" s="77" t="str">
        <f>IF(O322="","",IF(OR(VALUE(LEFT(O322,2))&gt;IF(RIGHT(J322,1)="M",7,19),AND(OR(LEFT(O322,2)={"07","19"}),VALUE(RIGHT(O322,2))&gt;5)),TRUE,FALSE))</f>
        <v/>
      </c>
    </row>
    <row r="323" spans="1:28" ht="15" customHeight="1" x14ac:dyDescent="0.25">
      <c r="A323" s="75" t="s">
        <v>303</v>
      </c>
      <c r="B323" s="77" t="s">
        <v>304</v>
      </c>
      <c r="C323" s="230">
        <v>44241</v>
      </c>
      <c r="D323" s="75" t="s">
        <v>546</v>
      </c>
      <c r="E323" s="75" t="s">
        <v>549</v>
      </c>
      <c r="F323" s="75" t="s">
        <v>546</v>
      </c>
      <c r="G323" s="75">
        <v>0</v>
      </c>
      <c r="H323" s="75" t="s">
        <v>546</v>
      </c>
      <c r="I323" s="75" t="s">
        <v>546</v>
      </c>
      <c r="J323" s="75" t="s">
        <v>576</v>
      </c>
      <c r="K323" s="230">
        <v>43019</v>
      </c>
      <c r="L323" s="75">
        <f>COUNTIF($B$2:B323,B323)</f>
        <v>14</v>
      </c>
      <c r="M323" s="75">
        <f>COUNTIF($L$2:L323,4)</f>
        <v>12</v>
      </c>
      <c r="N323" s="76" t="str">
        <f t="shared" ref="N323:N386" si="29">A323&amp;DAY(C323)</f>
        <v>Code 1214</v>
      </c>
      <c r="O323" s="76" t="str">
        <f t="shared" si="25"/>
        <v/>
      </c>
      <c r="P323" s="75" t="str">
        <f t="shared" si="26"/>
        <v/>
      </c>
      <c r="Q323" s="77" t="str">
        <f t="shared" si="27"/>
        <v/>
      </c>
      <c r="R323" s="77" t="str">
        <f t="shared" si="28"/>
        <v/>
      </c>
      <c r="S323" s="77" t="str">
        <f>IF(O323="","",IF(OR(VALUE(LEFT(O323,2))&gt;IF(RIGHT(J323,1)="M",7,19),AND(OR(LEFT(O323,2)={"07","19"}),VALUE(RIGHT(O323,2))&gt;15)),TRUE,FALSE))</f>
        <v/>
      </c>
      <c r="T323" s="77" t="str">
        <f>IF(O323="","",IF(OR(VALUE(LEFT(O323,2))&gt;IF(RIGHT(J323,1)="M",7,19),AND(OR(LEFT(O323,2)={"07","19"}),VALUE(RIGHT(O323,2))&gt;5)),TRUE,FALSE))</f>
        <v/>
      </c>
    </row>
    <row r="324" spans="1:28" s="78" customFormat="1" ht="15" customHeight="1" x14ac:dyDescent="0.25">
      <c r="A324" s="231" t="s">
        <v>303</v>
      </c>
      <c r="B324" s="78" t="s">
        <v>304</v>
      </c>
      <c r="C324" s="232">
        <v>44242</v>
      </c>
      <c r="D324" s="231" t="s">
        <v>677</v>
      </c>
      <c r="E324" s="231" t="s">
        <v>647</v>
      </c>
      <c r="F324" s="231" t="s">
        <v>546</v>
      </c>
      <c r="G324" s="231">
        <v>3</v>
      </c>
      <c r="H324" s="231" t="s">
        <v>546</v>
      </c>
      <c r="I324" s="231" t="s">
        <v>546</v>
      </c>
      <c r="J324" s="231" t="s">
        <v>566</v>
      </c>
      <c r="K324" s="232">
        <v>43019</v>
      </c>
      <c r="L324" s="75">
        <f>COUNTIF($B$2:B324,B324)</f>
        <v>15</v>
      </c>
      <c r="M324" s="75">
        <f>COUNTIF($L$2:L324,4)</f>
        <v>12</v>
      </c>
      <c r="N324" s="76" t="str">
        <f t="shared" si="29"/>
        <v>Code 1215</v>
      </c>
      <c r="O324" s="76" t="str">
        <f t="shared" si="25"/>
        <v>1833</v>
      </c>
      <c r="P324" s="75" t="str">
        <f t="shared" si="26"/>
        <v>0706</v>
      </c>
      <c r="Q324" s="77">
        <f t="shared" si="27"/>
        <v>1233</v>
      </c>
      <c r="R324" s="77">
        <f t="shared" si="28"/>
        <v>12</v>
      </c>
      <c r="S324" s="77" t="b">
        <f>IF(O324="","",IF(OR(VALUE(LEFT(O324,2))&gt;IF(RIGHT(J324,1)="M",7,19),AND(OR(LEFT(O324,2)={"07","19"}),VALUE(RIGHT(O324,2))&gt;15)),TRUE,FALSE))</f>
        <v>0</v>
      </c>
      <c r="T324" s="77" t="b">
        <f>IF(O324="","",IF(OR(VALUE(LEFT(O324,2))&gt;IF(RIGHT(J324,1)="M",7,19),AND(OR(LEFT(O324,2)={"07","19"}),VALUE(RIGHT(O324,2))&gt;5)),TRUE,FALSE))</f>
        <v>0</v>
      </c>
    </row>
    <row r="325" spans="1:28" s="78" customFormat="1" ht="15" customHeight="1" x14ac:dyDescent="0.25">
      <c r="A325" s="75" t="s">
        <v>303</v>
      </c>
      <c r="B325" s="77" t="s">
        <v>304</v>
      </c>
      <c r="C325" s="230">
        <v>44243</v>
      </c>
      <c r="D325" s="75" t="s">
        <v>692</v>
      </c>
      <c r="E325" s="75" t="s">
        <v>571</v>
      </c>
      <c r="F325" s="75" t="s">
        <v>546</v>
      </c>
      <c r="G325" s="75">
        <v>3</v>
      </c>
      <c r="H325" s="75" t="s">
        <v>546</v>
      </c>
      <c r="I325" s="75" t="s">
        <v>546</v>
      </c>
      <c r="J325" s="75" t="s">
        <v>566</v>
      </c>
      <c r="K325" s="230">
        <v>43019</v>
      </c>
      <c r="L325" s="75">
        <f>COUNTIF($B$2:B325,B325)</f>
        <v>16</v>
      </c>
      <c r="M325" s="75">
        <f>COUNTIF($L$2:L325,4)</f>
        <v>12</v>
      </c>
      <c r="N325" s="76" t="str">
        <f t="shared" si="29"/>
        <v>Code 1216</v>
      </c>
      <c r="O325" s="76" t="str">
        <f t="shared" si="25"/>
        <v>1837</v>
      </c>
      <c r="P325" s="75" t="str">
        <f t="shared" si="26"/>
        <v>0709</v>
      </c>
      <c r="Q325" s="77">
        <f t="shared" si="27"/>
        <v>1232</v>
      </c>
      <c r="R325" s="77">
        <f t="shared" si="28"/>
        <v>12</v>
      </c>
      <c r="S325" s="77" t="b">
        <f>IF(O325="","",IF(OR(VALUE(LEFT(O325,2))&gt;IF(RIGHT(J325,1)="M",7,19),AND(OR(LEFT(O325,2)={"07","19"}),VALUE(RIGHT(O325,2))&gt;15)),TRUE,FALSE))</f>
        <v>0</v>
      </c>
      <c r="T325" s="77" t="b">
        <f>IF(O325="","",IF(OR(VALUE(LEFT(O325,2))&gt;IF(RIGHT(J325,1)="M",7,19),AND(OR(LEFT(O325,2)={"07","19"}),VALUE(RIGHT(O325,2))&gt;5)),TRUE,FALSE))</f>
        <v>0</v>
      </c>
      <c r="U325" s="77"/>
      <c r="V325" s="77"/>
      <c r="W325" s="77"/>
      <c r="X325" s="77"/>
      <c r="Y325" s="77"/>
      <c r="Z325" s="77"/>
      <c r="AA325" s="77"/>
      <c r="AB325" s="77"/>
    </row>
    <row r="326" spans="1:28" s="78" customFormat="1" ht="15" customHeight="1" x14ac:dyDescent="0.25">
      <c r="A326" s="75" t="s">
        <v>303</v>
      </c>
      <c r="B326" s="77" t="s">
        <v>304</v>
      </c>
      <c r="C326" s="230">
        <v>44244</v>
      </c>
      <c r="D326" s="75" t="s">
        <v>693</v>
      </c>
      <c r="E326" s="75" t="s">
        <v>647</v>
      </c>
      <c r="F326" s="75" t="s">
        <v>546</v>
      </c>
      <c r="G326" s="75">
        <v>3</v>
      </c>
      <c r="H326" s="75" t="s">
        <v>546</v>
      </c>
      <c r="I326" s="75" t="s">
        <v>546</v>
      </c>
      <c r="J326" s="75" t="s">
        <v>566</v>
      </c>
      <c r="K326" s="230">
        <v>43019</v>
      </c>
      <c r="L326" s="75">
        <f>COUNTIF($B$2:B326,B326)</f>
        <v>17</v>
      </c>
      <c r="M326" s="75">
        <f>COUNTIF($L$2:L326,4)</f>
        <v>12</v>
      </c>
      <c r="N326" s="76" t="str">
        <f t="shared" si="29"/>
        <v>Code 1217</v>
      </c>
      <c r="O326" s="76" t="str">
        <f t="shared" si="25"/>
        <v>1828</v>
      </c>
      <c r="P326" s="75" t="str">
        <f t="shared" si="26"/>
        <v>0706</v>
      </c>
      <c r="Q326" s="77">
        <f t="shared" si="27"/>
        <v>1238</v>
      </c>
      <c r="R326" s="77">
        <f t="shared" si="28"/>
        <v>12</v>
      </c>
      <c r="S326" s="77" t="b">
        <f>IF(O326="","",IF(OR(VALUE(LEFT(O326,2))&gt;IF(RIGHT(J326,1)="M",7,19),AND(OR(LEFT(O326,2)={"07","19"}),VALUE(RIGHT(O326,2))&gt;15)),TRUE,FALSE))</f>
        <v>0</v>
      </c>
      <c r="T326" s="77" t="b">
        <f>IF(O326="","",IF(OR(VALUE(LEFT(O326,2))&gt;IF(RIGHT(J326,1)="M",7,19),AND(OR(LEFT(O326,2)={"07","19"}),VALUE(RIGHT(O326,2))&gt;5)),TRUE,FALSE))</f>
        <v>0</v>
      </c>
      <c r="U326" s="77"/>
      <c r="V326" s="77"/>
      <c r="W326" s="77"/>
      <c r="X326" s="77"/>
      <c r="Y326" s="77"/>
      <c r="Z326" s="77"/>
      <c r="AA326" s="77"/>
      <c r="AB326" s="77"/>
    </row>
    <row r="327" spans="1:28" s="78" customFormat="1" ht="15" customHeight="1" x14ac:dyDescent="0.25">
      <c r="A327" s="75" t="s">
        <v>303</v>
      </c>
      <c r="B327" s="77" t="s">
        <v>304</v>
      </c>
      <c r="C327" s="230">
        <v>44245</v>
      </c>
      <c r="D327" s="75" t="s">
        <v>692</v>
      </c>
      <c r="E327" s="75" t="s">
        <v>602</v>
      </c>
      <c r="F327" s="75" t="s">
        <v>546</v>
      </c>
      <c r="G327" s="75">
        <v>3</v>
      </c>
      <c r="H327" s="75" t="s">
        <v>546</v>
      </c>
      <c r="I327" s="75" t="s">
        <v>546</v>
      </c>
      <c r="J327" s="75" t="s">
        <v>566</v>
      </c>
      <c r="K327" s="230">
        <v>43019</v>
      </c>
      <c r="L327" s="75">
        <f>COUNTIF($B$2:B327,B327)</f>
        <v>18</v>
      </c>
      <c r="M327" s="75">
        <f>COUNTIF($L$2:L327,4)</f>
        <v>12</v>
      </c>
      <c r="N327" s="76" t="str">
        <f t="shared" si="29"/>
        <v>Code 1218</v>
      </c>
      <c r="O327" s="76" t="str">
        <f t="shared" si="25"/>
        <v>1837</v>
      </c>
      <c r="P327" s="75" t="str">
        <f t="shared" si="26"/>
        <v>0711</v>
      </c>
      <c r="Q327" s="77">
        <f t="shared" si="27"/>
        <v>1234</v>
      </c>
      <c r="R327" s="77">
        <f t="shared" si="28"/>
        <v>12</v>
      </c>
      <c r="S327" s="77" t="b">
        <f>IF(O327="","",IF(OR(VALUE(LEFT(O327,2))&gt;IF(RIGHT(J327,1)="M",7,19),AND(OR(LEFT(O327,2)={"07","19"}),VALUE(RIGHT(O327,2))&gt;15)),TRUE,FALSE))</f>
        <v>0</v>
      </c>
      <c r="T327" s="77" t="b">
        <f>IF(O327="","",IF(OR(VALUE(LEFT(O327,2))&gt;IF(RIGHT(J327,1)="M",7,19),AND(OR(LEFT(O327,2)={"07","19"}),VALUE(RIGHT(O327,2))&gt;5)),TRUE,FALSE))</f>
        <v>0</v>
      </c>
      <c r="U327" s="77"/>
      <c r="V327" s="77"/>
      <c r="W327" s="77"/>
      <c r="X327" s="77"/>
      <c r="Y327" s="77"/>
      <c r="Z327" s="77"/>
      <c r="AA327" s="77"/>
      <c r="AB327" s="77"/>
    </row>
    <row r="328" spans="1:28" ht="15" customHeight="1" x14ac:dyDescent="0.25">
      <c r="A328" s="75" t="s">
        <v>303</v>
      </c>
      <c r="B328" s="77" t="s">
        <v>304</v>
      </c>
      <c r="C328" s="230">
        <v>44246</v>
      </c>
      <c r="D328" s="75" t="s">
        <v>628</v>
      </c>
      <c r="E328" s="75" t="s">
        <v>696</v>
      </c>
      <c r="F328" s="75" t="s">
        <v>546</v>
      </c>
      <c r="G328" s="75">
        <v>3</v>
      </c>
      <c r="H328" s="75" t="s">
        <v>546</v>
      </c>
      <c r="I328" s="75" t="s">
        <v>546</v>
      </c>
      <c r="J328" s="75" t="s">
        <v>566</v>
      </c>
      <c r="K328" s="230">
        <v>43019</v>
      </c>
      <c r="L328" s="75">
        <f>COUNTIF($B$2:B328,B328)</f>
        <v>19</v>
      </c>
      <c r="M328" s="75">
        <f>COUNTIF($L$2:L328,4)</f>
        <v>12</v>
      </c>
      <c r="N328" s="76" t="str">
        <f t="shared" si="29"/>
        <v>Code 1219</v>
      </c>
      <c r="O328" s="76" t="str">
        <f t="shared" si="25"/>
        <v>1840</v>
      </c>
      <c r="P328" s="75" t="str">
        <f t="shared" si="26"/>
        <v>0703</v>
      </c>
      <c r="Q328" s="77">
        <f t="shared" si="27"/>
        <v>1223</v>
      </c>
      <c r="R328" s="77">
        <f t="shared" si="28"/>
        <v>12</v>
      </c>
      <c r="S328" s="77" t="b">
        <f>IF(O328="","",IF(OR(VALUE(LEFT(O328,2))&gt;IF(RIGHT(J328,1)="M",7,19),AND(OR(LEFT(O328,2)={"07","19"}),VALUE(RIGHT(O328,2))&gt;15)),TRUE,FALSE))</f>
        <v>0</v>
      </c>
      <c r="T328" s="77" t="b">
        <f>IF(O328="","",IF(OR(VALUE(LEFT(O328,2))&gt;IF(RIGHT(J328,1)="M",7,19),AND(OR(LEFT(O328,2)={"07","19"}),VALUE(RIGHT(O328,2))&gt;5)),TRUE,FALSE))</f>
        <v>0</v>
      </c>
    </row>
    <row r="329" spans="1:28" ht="15" customHeight="1" x14ac:dyDescent="0.25">
      <c r="A329" s="75" t="s">
        <v>303</v>
      </c>
      <c r="B329" s="77" t="s">
        <v>304</v>
      </c>
      <c r="C329" s="230">
        <v>44247</v>
      </c>
      <c r="D329" s="75" t="s">
        <v>570</v>
      </c>
      <c r="E329" s="75" t="s">
        <v>569</v>
      </c>
      <c r="F329" s="75" t="s">
        <v>546</v>
      </c>
      <c r="G329" s="75">
        <v>3</v>
      </c>
      <c r="H329" s="75" t="s">
        <v>546</v>
      </c>
      <c r="I329" s="75" t="s">
        <v>546</v>
      </c>
      <c r="J329" s="75" t="s">
        <v>566</v>
      </c>
      <c r="K329" s="230">
        <v>43019</v>
      </c>
      <c r="L329" s="75">
        <f>COUNTIF($B$2:B329,B329)</f>
        <v>20</v>
      </c>
      <c r="M329" s="75">
        <f>COUNTIF($L$2:L329,4)</f>
        <v>12</v>
      </c>
      <c r="N329" s="76" t="str">
        <f t="shared" si="29"/>
        <v>Code 1220</v>
      </c>
      <c r="O329" s="76" t="str">
        <f t="shared" si="25"/>
        <v>1831</v>
      </c>
      <c r="P329" s="75" t="str">
        <f t="shared" si="26"/>
        <v>0704</v>
      </c>
      <c r="Q329" s="77">
        <f t="shared" si="27"/>
        <v>1233</v>
      </c>
      <c r="R329" s="77">
        <f t="shared" si="28"/>
        <v>12</v>
      </c>
      <c r="S329" s="77" t="b">
        <f>IF(O329="","",IF(OR(VALUE(LEFT(O329,2))&gt;IF(RIGHT(J329,1)="M",7,19),AND(OR(LEFT(O329,2)={"07","19"}),VALUE(RIGHT(O329,2))&gt;15)),TRUE,FALSE))</f>
        <v>0</v>
      </c>
      <c r="T329" s="77" t="b">
        <f>IF(O329="","",IF(OR(VALUE(LEFT(O329,2))&gt;IF(RIGHT(J329,1)="M",7,19),AND(OR(LEFT(O329,2)={"07","19"}),VALUE(RIGHT(O329,2))&gt;5)),TRUE,FALSE))</f>
        <v>0</v>
      </c>
    </row>
    <row r="330" spans="1:28" s="78" customFormat="1" ht="15" customHeight="1" x14ac:dyDescent="0.25">
      <c r="A330" s="75" t="s">
        <v>303</v>
      </c>
      <c r="B330" s="77" t="s">
        <v>304</v>
      </c>
      <c r="C330" s="230">
        <v>44248</v>
      </c>
      <c r="D330" s="75" t="s">
        <v>546</v>
      </c>
      <c r="E330" s="75" t="s">
        <v>549</v>
      </c>
      <c r="F330" s="75" t="s">
        <v>546</v>
      </c>
      <c r="G330" s="75">
        <v>0</v>
      </c>
      <c r="H330" s="75" t="s">
        <v>546</v>
      </c>
      <c r="I330" s="75" t="s">
        <v>546</v>
      </c>
      <c r="J330" s="75" t="s">
        <v>576</v>
      </c>
      <c r="K330" s="230">
        <v>43019</v>
      </c>
      <c r="L330" s="75">
        <f>COUNTIF($B$2:B330,B330)</f>
        <v>21</v>
      </c>
      <c r="M330" s="75">
        <f>COUNTIF($L$2:L330,4)</f>
        <v>12</v>
      </c>
      <c r="N330" s="76" t="str">
        <f t="shared" si="29"/>
        <v>Code 1221</v>
      </c>
      <c r="O330" s="76" t="str">
        <f t="shared" si="25"/>
        <v/>
      </c>
      <c r="P330" s="75" t="str">
        <f t="shared" si="26"/>
        <v/>
      </c>
      <c r="Q330" s="77" t="str">
        <f t="shared" si="27"/>
        <v/>
      </c>
      <c r="R330" s="77" t="str">
        <f t="shared" si="28"/>
        <v/>
      </c>
      <c r="S330" s="77" t="str">
        <f>IF(O330="","",IF(OR(VALUE(LEFT(O330,2))&gt;IF(RIGHT(J330,1)="M",7,19),AND(OR(LEFT(O330,2)={"07","19"}),VALUE(RIGHT(O330,2))&gt;15)),TRUE,FALSE))</f>
        <v/>
      </c>
      <c r="T330" s="77" t="str">
        <f>IF(O330="","",IF(OR(VALUE(LEFT(O330,2))&gt;IF(RIGHT(J330,1)="M",7,19),AND(OR(LEFT(O330,2)={"07","19"}),VALUE(RIGHT(O330,2))&gt;5)),TRUE,FALSE))</f>
        <v/>
      </c>
      <c r="U330" s="77"/>
      <c r="V330" s="77"/>
      <c r="W330" s="77"/>
      <c r="X330" s="77"/>
      <c r="Y330" s="77"/>
      <c r="Z330" s="77"/>
      <c r="AA330" s="77"/>
      <c r="AB330" s="77"/>
    </row>
    <row r="331" spans="1:28" s="78" customFormat="1" ht="15" customHeight="1" x14ac:dyDescent="0.25">
      <c r="A331" s="75" t="s">
        <v>303</v>
      </c>
      <c r="B331" s="77" t="s">
        <v>304</v>
      </c>
      <c r="C331" s="230">
        <v>44249</v>
      </c>
      <c r="D331" s="75" t="s">
        <v>631</v>
      </c>
      <c r="E331" s="75" t="s">
        <v>647</v>
      </c>
      <c r="F331" s="75" t="s">
        <v>546</v>
      </c>
      <c r="G331" s="75">
        <v>3</v>
      </c>
      <c r="H331" s="75" t="s">
        <v>546</v>
      </c>
      <c r="I331" s="75" t="s">
        <v>546</v>
      </c>
      <c r="J331" s="75" t="s">
        <v>566</v>
      </c>
      <c r="K331" s="230">
        <v>43019</v>
      </c>
      <c r="L331" s="75">
        <f>COUNTIF($B$2:B331,B331)</f>
        <v>22</v>
      </c>
      <c r="M331" s="75">
        <f>COUNTIF($L$2:L331,4)</f>
        <v>12</v>
      </c>
      <c r="N331" s="76" t="str">
        <f t="shared" si="29"/>
        <v>Code 1222</v>
      </c>
      <c r="O331" s="76" t="str">
        <f t="shared" si="25"/>
        <v>1836</v>
      </c>
      <c r="P331" s="75" t="str">
        <f t="shared" si="26"/>
        <v>0706</v>
      </c>
      <c r="Q331" s="77">
        <f t="shared" si="27"/>
        <v>1230</v>
      </c>
      <c r="R331" s="77">
        <f t="shared" si="28"/>
        <v>12</v>
      </c>
      <c r="S331" s="77" t="b">
        <f>IF(O331="","",IF(OR(VALUE(LEFT(O331,2))&gt;IF(RIGHT(J331,1)="M",7,19),AND(OR(LEFT(O331,2)={"07","19"}),VALUE(RIGHT(O331,2))&gt;15)),TRUE,FALSE))</f>
        <v>0</v>
      </c>
      <c r="T331" s="77" t="b">
        <f>IF(O331="","",IF(OR(VALUE(LEFT(O331,2))&gt;IF(RIGHT(J331,1)="M",7,19),AND(OR(LEFT(O331,2)={"07","19"}),VALUE(RIGHT(O331,2))&gt;5)),TRUE,FALSE))</f>
        <v>0</v>
      </c>
      <c r="U331" s="77"/>
      <c r="V331" s="77"/>
      <c r="W331" s="77"/>
      <c r="X331" s="77"/>
      <c r="Y331" s="77"/>
      <c r="Z331" s="77"/>
      <c r="AA331" s="77"/>
      <c r="AB331" s="77"/>
    </row>
    <row r="332" spans="1:28" ht="15" customHeight="1" x14ac:dyDescent="0.25">
      <c r="A332" s="75" t="s">
        <v>303</v>
      </c>
      <c r="B332" s="77" t="s">
        <v>304</v>
      </c>
      <c r="C332" s="230">
        <v>44250</v>
      </c>
      <c r="D332" s="75" t="s">
        <v>676</v>
      </c>
      <c r="E332" s="75" t="s">
        <v>647</v>
      </c>
      <c r="F332" s="75" t="s">
        <v>546</v>
      </c>
      <c r="G332" s="75">
        <v>3</v>
      </c>
      <c r="H332" s="75" t="s">
        <v>546</v>
      </c>
      <c r="I332" s="75" t="s">
        <v>546</v>
      </c>
      <c r="J332" s="75" t="s">
        <v>566</v>
      </c>
      <c r="K332" s="230">
        <v>43019</v>
      </c>
      <c r="L332" s="75">
        <f>COUNTIF($B$2:B332,B332)</f>
        <v>23</v>
      </c>
      <c r="M332" s="75">
        <f>COUNTIF($L$2:L332,4)</f>
        <v>12</v>
      </c>
      <c r="N332" s="76" t="str">
        <f t="shared" si="29"/>
        <v>Code 1223</v>
      </c>
      <c r="O332" s="76" t="str">
        <f t="shared" si="25"/>
        <v>1841</v>
      </c>
      <c r="P332" s="75" t="str">
        <f t="shared" si="26"/>
        <v>0706</v>
      </c>
      <c r="Q332" s="77">
        <f t="shared" si="27"/>
        <v>1225</v>
      </c>
      <c r="R332" s="77">
        <f t="shared" si="28"/>
        <v>12</v>
      </c>
      <c r="S332" s="77" t="b">
        <f>IF(O332="","",IF(OR(VALUE(LEFT(O332,2))&gt;IF(RIGHT(J332,1)="M",7,19),AND(OR(LEFT(O332,2)={"07","19"}),VALUE(RIGHT(O332,2))&gt;15)),TRUE,FALSE))</f>
        <v>0</v>
      </c>
      <c r="T332" s="77" t="b">
        <f>IF(O332="","",IF(OR(VALUE(LEFT(O332,2))&gt;IF(RIGHT(J332,1)="M",7,19),AND(OR(LEFT(O332,2)={"07","19"}),VALUE(RIGHT(O332,2))&gt;5)),TRUE,FALSE))</f>
        <v>0</v>
      </c>
    </row>
    <row r="333" spans="1:28" ht="15" customHeight="1" x14ac:dyDescent="0.25">
      <c r="A333" s="75" t="s">
        <v>303</v>
      </c>
      <c r="B333" s="77" t="s">
        <v>304</v>
      </c>
      <c r="C333" s="230">
        <v>44251</v>
      </c>
      <c r="D333" s="75" t="s">
        <v>677</v>
      </c>
      <c r="E333" s="75" t="s">
        <v>565</v>
      </c>
      <c r="F333" s="75" t="s">
        <v>546</v>
      </c>
      <c r="G333" s="75">
        <v>3</v>
      </c>
      <c r="H333" s="75" t="s">
        <v>546</v>
      </c>
      <c r="I333" s="75" t="s">
        <v>546</v>
      </c>
      <c r="J333" s="75" t="s">
        <v>566</v>
      </c>
      <c r="K333" s="230">
        <v>43019</v>
      </c>
      <c r="L333" s="75">
        <f>COUNTIF($B$2:B333,B333)</f>
        <v>24</v>
      </c>
      <c r="M333" s="75">
        <f>COUNTIF($L$2:L333,4)</f>
        <v>12</v>
      </c>
      <c r="N333" s="76" t="str">
        <f t="shared" si="29"/>
        <v>Code 1224</v>
      </c>
      <c r="O333" s="76" t="str">
        <f t="shared" si="25"/>
        <v>1833</v>
      </c>
      <c r="P333" s="75" t="str">
        <f t="shared" si="26"/>
        <v>0707</v>
      </c>
      <c r="Q333" s="77">
        <f t="shared" si="27"/>
        <v>1234</v>
      </c>
      <c r="R333" s="77">
        <f t="shared" si="28"/>
        <v>12</v>
      </c>
      <c r="S333" s="77" t="b">
        <f>IF(O333="","",IF(OR(VALUE(LEFT(O333,2))&gt;IF(RIGHT(J333,1)="M",7,19),AND(OR(LEFT(O333,2)={"07","19"}),VALUE(RIGHT(O333,2))&gt;15)),TRUE,FALSE))</f>
        <v>0</v>
      </c>
      <c r="T333" s="77" t="b">
        <f>IF(O333="","",IF(OR(VALUE(LEFT(O333,2))&gt;IF(RIGHT(J333,1)="M",7,19),AND(OR(LEFT(O333,2)={"07","19"}),VALUE(RIGHT(O333,2))&gt;5)),TRUE,FALSE))</f>
        <v>0</v>
      </c>
    </row>
    <row r="334" spans="1:28" ht="15" customHeight="1" x14ac:dyDescent="0.25">
      <c r="A334" s="75" t="s">
        <v>303</v>
      </c>
      <c r="B334" s="77" t="s">
        <v>304</v>
      </c>
      <c r="C334" s="230">
        <v>44252</v>
      </c>
      <c r="D334" s="75" t="s">
        <v>692</v>
      </c>
      <c r="E334" s="75" t="s">
        <v>647</v>
      </c>
      <c r="F334" s="75" t="s">
        <v>546</v>
      </c>
      <c r="G334" s="75">
        <v>3</v>
      </c>
      <c r="H334" s="75" t="s">
        <v>546</v>
      </c>
      <c r="I334" s="75" t="s">
        <v>546</v>
      </c>
      <c r="J334" s="75" t="s">
        <v>566</v>
      </c>
      <c r="K334" s="230">
        <v>43019</v>
      </c>
      <c r="L334" s="75">
        <f>COUNTIF($B$2:B334,B334)</f>
        <v>25</v>
      </c>
      <c r="M334" s="75">
        <f>COUNTIF($L$2:L334,4)</f>
        <v>12</v>
      </c>
      <c r="N334" s="76" t="str">
        <f t="shared" si="29"/>
        <v>Code 1225</v>
      </c>
      <c r="O334" s="76" t="str">
        <f t="shared" si="25"/>
        <v>1837</v>
      </c>
      <c r="P334" s="75" t="str">
        <f t="shared" si="26"/>
        <v>0706</v>
      </c>
      <c r="Q334" s="77">
        <f t="shared" si="27"/>
        <v>1229</v>
      </c>
      <c r="R334" s="77">
        <f t="shared" si="28"/>
        <v>12</v>
      </c>
      <c r="S334" s="77" t="b">
        <f>IF(O334="","",IF(OR(VALUE(LEFT(O334,2))&gt;IF(RIGHT(J334,1)="M",7,19),AND(OR(LEFT(O334,2)={"07","19"}),VALUE(RIGHT(O334,2))&gt;15)),TRUE,FALSE))</f>
        <v>0</v>
      </c>
      <c r="T334" s="77" t="b">
        <f>IF(O334="","",IF(OR(VALUE(LEFT(O334,2))&gt;IF(RIGHT(J334,1)="M",7,19),AND(OR(LEFT(O334,2)={"07","19"}),VALUE(RIGHT(O334,2))&gt;5)),TRUE,FALSE))</f>
        <v>0</v>
      </c>
    </row>
    <row r="335" spans="1:28" ht="15" customHeight="1" x14ac:dyDescent="0.25">
      <c r="A335" s="75" t="s">
        <v>303</v>
      </c>
      <c r="B335" s="77" t="s">
        <v>304</v>
      </c>
      <c r="C335" s="230">
        <v>44253</v>
      </c>
      <c r="D335" s="75" t="s">
        <v>717</v>
      </c>
      <c r="E335" s="75" t="s">
        <v>696</v>
      </c>
      <c r="F335" s="75" t="s">
        <v>546</v>
      </c>
      <c r="G335" s="75">
        <v>3</v>
      </c>
      <c r="H335" s="75" t="s">
        <v>546</v>
      </c>
      <c r="I335" s="75" t="s">
        <v>546</v>
      </c>
      <c r="J335" s="75" t="s">
        <v>566</v>
      </c>
      <c r="K335" s="230">
        <v>43019</v>
      </c>
      <c r="L335" s="75">
        <f>COUNTIF($B$2:B335,B335)</f>
        <v>26</v>
      </c>
      <c r="M335" s="75">
        <f>COUNTIF($L$2:L335,4)</f>
        <v>12</v>
      </c>
      <c r="N335" s="76" t="str">
        <f t="shared" si="29"/>
        <v>Code 1226</v>
      </c>
      <c r="O335" s="76" t="str">
        <f t="shared" si="25"/>
        <v>1838</v>
      </c>
      <c r="P335" s="75" t="str">
        <f t="shared" si="26"/>
        <v>0703</v>
      </c>
      <c r="Q335" s="77">
        <f t="shared" si="27"/>
        <v>1225</v>
      </c>
      <c r="R335" s="77">
        <f t="shared" si="28"/>
        <v>12</v>
      </c>
      <c r="S335" s="77" t="b">
        <f>IF(O335="","",IF(OR(VALUE(LEFT(O335,2))&gt;IF(RIGHT(J335,1)="M",7,19),AND(OR(LEFT(O335,2)={"07","19"}),VALUE(RIGHT(O335,2))&gt;15)),TRUE,FALSE))</f>
        <v>0</v>
      </c>
      <c r="T335" s="77" t="b">
        <f>IF(O335="","",IF(OR(VALUE(LEFT(O335,2))&gt;IF(RIGHT(J335,1)="M",7,19),AND(OR(LEFT(O335,2)={"07","19"}),VALUE(RIGHT(O335,2))&gt;5)),TRUE,FALSE))</f>
        <v>0</v>
      </c>
    </row>
    <row r="336" spans="1:28" s="78" customFormat="1" ht="15" customHeight="1" x14ac:dyDescent="0.25">
      <c r="A336" s="75" t="s">
        <v>303</v>
      </c>
      <c r="B336" s="77" t="s">
        <v>304</v>
      </c>
      <c r="C336" s="230">
        <v>44254</v>
      </c>
      <c r="D336" s="75" t="s">
        <v>648</v>
      </c>
      <c r="E336" s="75" t="s">
        <v>565</v>
      </c>
      <c r="F336" s="75" t="s">
        <v>546</v>
      </c>
      <c r="G336" s="75">
        <v>3</v>
      </c>
      <c r="H336" s="75" t="s">
        <v>546</v>
      </c>
      <c r="I336" s="75" t="s">
        <v>546</v>
      </c>
      <c r="J336" s="75" t="s">
        <v>566</v>
      </c>
      <c r="K336" s="230">
        <v>43019</v>
      </c>
      <c r="L336" s="75">
        <f>COUNTIF($B$2:B336,B336)</f>
        <v>27</v>
      </c>
      <c r="M336" s="75">
        <f>COUNTIF($L$2:L336,4)</f>
        <v>12</v>
      </c>
      <c r="N336" s="76" t="str">
        <f t="shared" si="29"/>
        <v>Code 1227</v>
      </c>
      <c r="O336" s="76" t="str">
        <f t="shared" si="25"/>
        <v>1839</v>
      </c>
      <c r="P336" s="75" t="str">
        <f t="shared" si="26"/>
        <v>0707</v>
      </c>
      <c r="Q336" s="77">
        <f t="shared" si="27"/>
        <v>1228</v>
      </c>
      <c r="R336" s="77">
        <f t="shared" si="28"/>
        <v>12</v>
      </c>
      <c r="S336" s="77" t="b">
        <f>IF(O336="","",IF(OR(VALUE(LEFT(O336,2))&gt;IF(RIGHT(J336,1)="M",7,19),AND(OR(LEFT(O336,2)={"07","19"}),VALUE(RIGHT(O336,2))&gt;15)),TRUE,FALSE))</f>
        <v>0</v>
      </c>
      <c r="T336" s="77" t="b">
        <f>IF(O336="","",IF(OR(VALUE(LEFT(O336,2))&gt;IF(RIGHT(J336,1)="M",7,19),AND(OR(LEFT(O336,2)={"07","19"}),VALUE(RIGHT(O336,2))&gt;5)),TRUE,FALSE))</f>
        <v>0</v>
      </c>
      <c r="U336" s="77"/>
      <c r="V336" s="77"/>
      <c r="W336" s="77"/>
      <c r="X336" s="77"/>
      <c r="Y336" s="77"/>
      <c r="Z336" s="77"/>
      <c r="AA336" s="77"/>
      <c r="AB336" s="77"/>
    </row>
    <row r="337" spans="1:28" ht="15" customHeight="1" x14ac:dyDescent="0.25">
      <c r="A337" s="75" t="s">
        <v>303</v>
      </c>
      <c r="B337" s="77" t="s">
        <v>304</v>
      </c>
      <c r="C337" s="230">
        <v>44255</v>
      </c>
      <c r="D337" s="75" t="s">
        <v>546</v>
      </c>
      <c r="E337" s="75" t="s">
        <v>549</v>
      </c>
      <c r="F337" s="75" t="s">
        <v>546</v>
      </c>
      <c r="G337" s="75">
        <v>0</v>
      </c>
      <c r="H337" s="75" t="s">
        <v>546</v>
      </c>
      <c r="I337" s="75" t="s">
        <v>546</v>
      </c>
      <c r="J337" s="75" t="s">
        <v>576</v>
      </c>
      <c r="K337" s="230">
        <v>43019</v>
      </c>
      <c r="L337" s="75">
        <f>COUNTIF($B$2:B337,B337)</f>
        <v>28</v>
      </c>
      <c r="M337" s="75">
        <f>COUNTIF($L$2:L337,4)</f>
        <v>12</v>
      </c>
      <c r="N337" s="76" t="str">
        <f t="shared" si="29"/>
        <v>Code 1228</v>
      </c>
      <c r="O337" s="76" t="str">
        <f t="shared" si="25"/>
        <v/>
      </c>
      <c r="P337" s="75" t="str">
        <f t="shared" si="26"/>
        <v/>
      </c>
      <c r="Q337" s="77" t="str">
        <f t="shared" si="27"/>
        <v/>
      </c>
      <c r="R337" s="77" t="str">
        <f t="shared" si="28"/>
        <v/>
      </c>
      <c r="S337" s="77" t="str">
        <f>IF(O337="","",IF(OR(VALUE(LEFT(O337,2))&gt;IF(RIGHT(J337,1)="M",7,19),AND(OR(LEFT(O337,2)={"07","19"}),VALUE(RIGHT(O337,2))&gt;15)),TRUE,FALSE))</f>
        <v/>
      </c>
      <c r="T337" s="77" t="str">
        <f>IF(O337="","",IF(OR(VALUE(LEFT(O337,2))&gt;IF(RIGHT(J337,1)="M",7,19),AND(OR(LEFT(O337,2)={"07","19"}),VALUE(RIGHT(O337,2))&gt;5)),TRUE,FALSE))</f>
        <v/>
      </c>
    </row>
    <row r="338" spans="1:28" ht="15" customHeight="1" x14ac:dyDescent="0.25">
      <c r="A338" s="75" t="s">
        <v>309</v>
      </c>
      <c r="B338" s="77" t="s">
        <v>310</v>
      </c>
      <c r="C338" s="230">
        <v>44228</v>
      </c>
      <c r="D338" s="75" t="s">
        <v>600</v>
      </c>
      <c r="E338" s="75" t="s">
        <v>750</v>
      </c>
      <c r="F338" s="75" t="s">
        <v>546</v>
      </c>
      <c r="G338" s="75">
        <v>2</v>
      </c>
      <c r="H338" s="75" t="s">
        <v>546</v>
      </c>
      <c r="I338" s="75" t="s">
        <v>546</v>
      </c>
      <c r="J338" s="75" t="s">
        <v>579</v>
      </c>
      <c r="K338" s="230">
        <v>43032</v>
      </c>
      <c r="L338" s="75">
        <f>COUNTIF($B$2:B338,B338)</f>
        <v>1</v>
      </c>
      <c r="M338" s="75">
        <f>COUNTIF($L$2:L338,4)</f>
        <v>12</v>
      </c>
      <c r="N338" s="76" t="str">
        <f t="shared" si="29"/>
        <v>Code 131</v>
      </c>
      <c r="O338" s="76" t="str">
        <f t="shared" si="25"/>
        <v>1855</v>
      </c>
      <c r="P338" s="75" t="str">
        <f t="shared" si="26"/>
        <v>0600</v>
      </c>
      <c r="Q338" s="77">
        <f t="shared" si="27"/>
        <v>1105</v>
      </c>
      <c r="R338" s="77">
        <f t="shared" si="28"/>
        <v>11</v>
      </c>
      <c r="S338" s="77" t="b">
        <f>IF(O338="","",IF(OR(VALUE(LEFT(O338,2))&gt;IF(RIGHT(J338,1)="M",7,19),AND(OR(LEFT(O338,2)={"07","19"}),VALUE(RIGHT(O338,2))&gt;15)),TRUE,FALSE))</f>
        <v>0</v>
      </c>
      <c r="T338" s="77" t="b">
        <f>IF(O338="","",IF(OR(VALUE(LEFT(O338,2))&gt;IF(RIGHT(J338,1)="M",7,19),AND(OR(LEFT(O338,2)={"07","19"}),VALUE(RIGHT(O338,2))&gt;5)),TRUE,FALSE))</f>
        <v>0</v>
      </c>
    </row>
    <row r="339" spans="1:28" s="78" customFormat="1" ht="15" customHeight="1" x14ac:dyDescent="0.25">
      <c r="A339" s="75" t="s">
        <v>309</v>
      </c>
      <c r="B339" s="77" t="s">
        <v>310</v>
      </c>
      <c r="C339" s="230">
        <v>44229</v>
      </c>
      <c r="D339" s="75" t="s">
        <v>598</v>
      </c>
      <c r="E339" s="75" t="s">
        <v>701</v>
      </c>
      <c r="F339" s="75" t="s">
        <v>546</v>
      </c>
      <c r="G339" s="75">
        <v>2</v>
      </c>
      <c r="H339" s="75" t="s">
        <v>546</v>
      </c>
      <c r="I339" s="75" t="s">
        <v>546</v>
      </c>
      <c r="J339" s="75" t="s">
        <v>579</v>
      </c>
      <c r="K339" s="230">
        <v>43032</v>
      </c>
      <c r="L339" s="75">
        <f>COUNTIF($B$2:B339,B339)</f>
        <v>2</v>
      </c>
      <c r="M339" s="75">
        <f>COUNTIF($L$2:L339,4)</f>
        <v>12</v>
      </c>
      <c r="N339" s="76" t="str">
        <f t="shared" si="29"/>
        <v>Code 132</v>
      </c>
      <c r="O339" s="76" t="str">
        <f t="shared" si="25"/>
        <v>1857</v>
      </c>
      <c r="P339" s="75" t="str">
        <f t="shared" si="26"/>
        <v>0602</v>
      </c>
      <c r="Q339" s="77">
        <f t="shared" si="27"/>
        <v>1105</v>
      </c>
      <c r="R339" s="77">
        <f t="shared" si="28"/>
        <v>11</v>
      </c>
      <c r="S339" s="77" t="b">
        <f>IF(O339="","",IF(OR(VALUE(LEFT(O339,2))&gt;IF(RIGHT(J339,1)="M",7,19),AND(OR(LEFT(O339,2)={"07","19"}),VALUE(RIGHT(O339,2))&gt;15)),TRUE,FALSE))</f>
        <v>0</v>
      </c>
      <c r="T339" s="77" t="b">
        <f>IF(O339="","",IF(OR(VALUE(LEFT(O339,2))&gt;IF(RIGHT(J339,1)="M",7,19),AND(OR(LEFT(O339,2)={"07","19"}),VALUE(RIGHT(O339,2))&gt;5)),TRUE,FALSE))</f>
        <v>0</v>
      </c>
      <c r="U339" s="77"/>
      <c r="V339" s="77"/>
      <c r="W339" s="77"/>
      <c r="X339" s="77"/>
      <c r="Y339" s="77"/>
      <c r="Z339" s="77"/>
      <c r="AA339" s="77"/>
      <c r="AB339" s="77"/>
    </row>
    <row r="340" spans="1:28" s="78" customFormat="1" ht="15" customHeight="1" x14ac:dyDescent="0.25">
      <c r="A340" s="75" t="s">
        <v>309</v>
      </c>
      <c r="B340" s="77" t="s">
        <v>310</v>
      </c>
      <c r="C340" s="230">
        <v>44230</v>
      </c>
      <c r="D340" s="75" t="s">
        <v>604</v>
      </c>
      <c r="E340" s="75" t="s">
        <v>750</v>
      </c>
      <c r="F340" s="75" t="s">
        <v>546</v>
      </c>
      <c r="G340" s="75">
        <v>2</v>
      </c>
      <c r="H340" s="75" t="s">
        <v>546</v>
      </c>
      <c r="I340" s="75" t="s">
        <v>546</v>
      </c>
      <c r="J340" s="75" t="s">
        <v>579</v>
      </c>
      <c r="K340" s="230">
        <v>43032</v>
      </c>
      <c r="L340" s="75">
        <f>COUNTIF($B$2:B340,B340)</f>
        <v>3</v>
      </c>
      <c r="M340" s="75">
        <f>COUNTIF($L$2:L340,4)</f>
        <v>12</v>
      </c>
      <c r="N340" s="76" t="str">
        <f t="shared" si="29"/>
        <v>Code 133</v>
      </c>
      <c r="O340" s="76" t="str">
        <f t="shared" si="25"/>
        <v>1853</v>
      </c>
      <c r="P340" s="75" t="str">
        <f t="shared" si="26"/>
        <v>0600</v>
      </c>
      <c r="Q340" s="77">
        <f t="shared" si="27"/>
        <v>1107</v>
      </c>
      <c r="R340" s="77">
        <f t="shared" si="28"/>
        <v>11</v>
      </c>
      <c r="S340" s="77" t="b">
        <f>IF(O340="","",IF(OR(VALUE(LEFT(O340,2))&gt;IF(RIGHT(J340,1)="M",7,19),AND(OR(LEFT(O340,2)={"07","19"}),VALUE(RIGHT(O340,2))&gt;15)),TRUE,FALSE))</f>
        <v>0</v>
      </c>
      <c r="T340" s="77" t="b">
        <f>IF(O340="","",IF(OR(VALUE(LEFT(O340,2))&gt;IF(RIGHT(J340,1)="M",7,19),AND(OR(LEFT(O340,2)={"07","19"}),VALUE(RIGHT(O340,2))&gt;5)),TRUE,FALSE))</f>
        <v>0</v>
      </c>
      <c r="U340" s="77"/>
      <c r="V340" s="77"/>
      <c r="W340" s="77"/>
      <c r="X340" s="77"/>
      <c r="Y340" s="77"/>
      <c r="Z340" s="77"/>
      <c r="AA340" s="77"/>
      <c r="AB340" s="77"/>
    </row>
    <row r="341" spans="1:28" s="78" customFormat="1" ht="15" customHeight="1" x14ac:dyDescent="0.25">
      <c r="A341" s="75" t="s">
        <v>309</v>
      </c>
      <c r="B341" s="77" t="s">
        <v>310</v>
      </c>
      <c r="C341" s="230">
        <v>44231</v>
      </c>
      <c r="D341" s="75" t="s">
        <v>657</v>
      </c>
      <c r="E341" s="75" t="s">
        <v>750</v>
      </c>
      <c r="F341" s="75" t="s">
        <v>546</v>
      </c>
      <c r="G341" s="75">
        <v>2</v>
      </c>
      <c r="H341" s="75" t="s">
        <v>546</v>
      </c>
      <c r="I341" s="75" t="s">
        <v>546</v>
      </c>
      <c r="J341" s="75" t="s">
        <v>579</v>
      </c>
      <c r="K341" s="230">
        <v>43032</v>
      </c>
      <c r="L341" s="75">
        <f>COUNTIF($B$2:B341,B341)</f>
        <v>4</v>
      </c>
      <c r="M341" s="75">
        <f>COUNTIF($L$2:L341,4)</f>
        <v>13</v>
      </c>
      <c r="N341" s="76" t="str">
        <f t="shared" si="29"/>
        <v>Code 134</v>
      </c>
      <c r="O341" s="76" t="str">
        <f t="shared" si="25"/>
        <v>1859</v>
      </c>
      <c r="P341" s="75" t="str">
        <f t="shared" si="26"/>
        <v>0600</v>
      </c>
      <c r="Q341" s="77">
        <f t="shared" si="27"/>
        <v>1101</v>
      </c>
      <c r="R341" s="77">
        <f t="shared" si="28"/>
        <v>11</v>
      </c>
      <c r="S341" s="77" t="b">
        <f>IF(O341="","",IF(OR(VALUE(LEFT(O341,2))&gt;IF(RIGHT(J341,1)="M",7,19),AND(OR(LEFT(O341,2)={"07","19"}),VALUE(RIGHT(O341,2))&gt;15)),TRUE,FALSE))</f>
        <v>0</v>
      </c>
      <c r="T341" s="77" t="b">
        <f>IF(O341="","",IF(OR(VALUE(LEFT(O341,2))&gt;IF(RIGHT(J341,1)="M",7,19),AND(OR(LEFT(O341,2)={"07","19"}),VALUE(RIGHT(O341,2))&gt;5)),TRUE,FALSE))</f>
        <v>0</v>
      </c>
      <c r="U341" s="77"/>
      <c r="V341" s="77"/>
      <c r="W341" s="77"/>
      <c r="X341" s="77"/>
      <c r="Y341" s="77"/>
      <c r="Z341" s="77"/>
      <c r="AA341" s="77"/>
      <c r="AB341" s="77"/>
    </row>
    <row r="342" spans="1:28" s="78" customFormat="1" ht="15" customHeight="1" x14ac:dyDescent="0.25">
      <c r="A342" s="75" t="s">
        <v>309</v>
      </c>
      <c r="B342" s="77" t="s">
        <v>310</v>
      </c>
      <c r="C342" s="230">
        <v>44232</v>
      </c>
      <c r="D342" s="75" t="s">
        <v>692</v>
      </c>
      <c r="E342" s="75" t="s">
        <v>718</v>
      </c>
      <c r="F342" s="75" t="s">
        <v>546</v>
      </c>
      <c r="G342" s="75">
        <v>2</v>
      </c>
      <c r="H342" s="75" t="s">
        <v>546</v>
      </c>
      <c r="I342" s="75" t="s">
        <v>546</v>
      </c>
      <c r="J342" s="75" t="s">
        <v>579</v>
      </c>
      <c r="K342" s="230">
        <v>43032</v>
      </c>
      <c r="L342" s="75">
        <f>COUNTIF($B$2:B342,B342)</f>
        <v>5</v>
      </c>
      <c r="M342" s="75">
        <f>COUNTIF($L$2:L342,4)</f>
        <v>13</v>
      </c>
      <c r="N342" s="76" t="str">
        <f t="shared" si="29"/>
        <v>Code 135</v>
      </c>
      <c r="O342" s="76" t="str">
        <f t="shared" si="25"/>
        <v>1837</v>
      </c>
      <c r="P342" s="75" t="str">
        <f t="shared" si="26"/>
        <v>0601</v>
      </c>
      <c r="Q342" s="77">
        <f t="shared" si="27"/>
        <v>1124</v>
      </c>
      <c r="R342" s="77">
        <f t="shared" si="28"/>
        <v>11</v>
      </c>
      <c r="S342" s="77" t="b">
        <f>IF(O342="","",IF(OR(VALUE(LEFT(O342,2))&gt;IF(RIGHT(J342,1)="M",7,19),AND(OR(LEFT(O342,2)={"07","19"}),VALUE(RIGHT(O342,2))&gt;15)),TRUE,FALSE))</f>
        <v>0</v>
      </c>
      <c r="T342" s="77" t="b">
        <f>IF(O342="","",IF(OR(VALUE(LEFT(O342,2))&gt;IF(RIGHT(J342,1)="M",7,19),AND(OR(LEFT(O342,2)={"07","19"}),VALUE(RIGHT(O342,2))&gt;5)),TRUE,FALSE))</f>
        <v>0</v>
      </c>
      <c r="U342" s="77"/>
      <c r="V342" s="77"/>
      <c r="W342" s="77"/>
      <c r="X342" s="77"/>
      <c r="Y342" s="77"/>
      <c r="Z342" s="77"/>
      <c r="AA342" s="77"/>
      <c r="AB342" s="77"/>
    </row>
    <row r="343" spans="1:28" ht="15" customHeight="1" x14ac:dyDescent="0.25">
      <c r="A343" s="75" t="s">
        <v>309</v>
      </c>
      <c r="B343" s="77" t="s">
        <v>310</v>
      </c>
      <c r="C343" s="230">
        <v>44233</v>
      </c>
      <c r="D343" s="75" t="s">
        <v>581</v>
      </c>
      <c r="E343" s="75" t="s">
        <v>750</v>
      </c>
      <c r="F343" s="75" t="s">
        <v>546</v>
      </c>
      <c r="G343" s="75">
        <v>2</v>
      </c>
      <c r="H343" s="75" t="s">
        <v>546</v>
      </c>
      <c r="I343" s="75" t="s">
        <v>546</v>
      </c>
      <c r="J343" s="75" t="s">
        <v>579</v>
      </c>
      <c r="K343" s="230">
        <v>43032</v>
      </c>
      <c r="L343" s="75">
        <f>COUNTIF($B$2:B343,B343)</f>
        <v>6</v>
      </c>
      <c r="M343" s="75">
        <f>COUNTIF($L$2:L343,4)</f>
        <v>13</v>
      </c>
      <c r="N343" s="76" t="str">
        <f t="shared" si="29"/>
        <v>Code 136</v>
      </c>
      <c r="O343" s="76" t="str">
        <f t="shared" si="25"/>
        <v>1846</v>
      </c>
      <c r="P343" s="75" t="str">
        <f t="shared" si="26"/>
        <v>0600</v>
      </c>
      <c r="Q343" s="77">
        <f t="shared" si="27"/>
        <v>1114</v>
      </c>
      <c r="R343" s="77">
        <f t="shared" si="28"/>
        <v>11</v>
      </c>
      <c r="S343" s="77" t="b">
        <f>IF(O343="","",IF(OR(VALUE(LEFT(O343,2))&gt;IF(RIGHT(J343,1)="M",7,19),AND(OR(LEFT(O343,2)={"07","19"}),VALUE(RIGHT(O343,2))&gt;15)),TRUE,FALSE))</f>
        <v>0</v>
      </c>
      <c r="T343" s="77" t="b">
        <f>IF(O343="","",IF(OR(VALUE(LEFT(O343,2))&gt;IF(RIGHT(J343,1)="M",7,19),AND(OR(LEFT(O343,2)={"07","19"}),VALUE(RIGHT(O343,2))&gt;5)),TRUE,FALSE))</f>
        <v>0</v>
      </c>
    </row>
    <row r="344" spans="1:28" ht="15" customHeight="1" x14ac:dyDescent="0.25">
      <c r="A344" s="75" t="s">
        <v>309</v>
      </c>
      <c r="B344" s="77" t="s">
        <v>310</v>
      </c>
      <c r="C344" s="230">
        <v>44234</v>
      </c>
      <c r="D344" s="75" t="s">
        <v>546</v>
      </c>
      <c r="E344" s="75" t="s">
        <v>549</v>
      </c>
      <c r="F344" s="75" t="s">
        <v>546</v>
      </c>
      <c r="G344" s="75">
        <v>0</v>
      </c>
      <c r="H344" s="75" t="s">
        <v>546</v>
      </c>
      <c r="I344" s="75" t="s">
        <v>546</v>
      </c>
      <c r="J344" s="75" t="s">
        <v>585</v>
      </c>
      <c r="K344" s="230">
        <v>43032</v>
      </c>
      <c r="L344" s="75">
        <f>COUNTIF($B$2:B344,B344)</f>
        <v>7</v>
      </c>
      <c r="M344" s="75">
        <f>COUNTIF($L$2:L344,4)</f>
        <v>13</v>
      </c>
      <c r="N344" s="76" t="str">
        <f t="shared" si="29"/>
        <v>Code 137</v>
      </c>
      <c r="O344" s="76" t="str">
        <f t="shared" si="25"/>
        <v/>
      </c>
      <c r="P344" s="75" t="str">
        <f t="shared" si="26"/>
        <v/>
      </c>
      <c r="Q344" s="77" t="str">
        <f t="shared" si="27"/>
        <v/>
      </c>
      <c r="R344" s="77" t="str">
        <f t="shared" si="28"/>
        <v/>
      </c>
      <c r="S344" s="77" t="str">
        <f>IF(O344="","",IF(OR(VALUE(LEFT(O344,2))&gt;IF(RIGHT(J344,1)="M",7,19),AND(OR(LEFT(O344,2)={"07","19"}),VALUE(RIGHT(O344,2))&gt;15)),TRUE,FALSE))</f>
        <v/>
      </c>
      <c r="T344" s="77" t="str">
        <f>IF(O344="","",IF(OR(VALUE(LEFT(O344,2))&gt;IF(RIGHT(J344,1)="M",7,19),AND(OR(LEFT(O344,2)={"07","19"}),VALUE(RIGHT(O344,2))&gt;5)),TRUE,FALSE))</f>
        <v/>
      </c>
    </row>
    <row r="345" spans="1:28" s="78" customFormat="1" ht="15" customHeight="1" x14ac:dyDescent="0.25">
      <c r="A345" s="231" t="s">
        <v>309</v>
      </c>
      <c r="B345" s="78" t="s">
        <v>310</v>
      </c>
      <c r="C345" s="232">
        <v>44235</v>
      </c>
      <c r="D345" s="231" t="s">
        <v>564</v>
      </c>
      <c r="E345" s="231" t="s">
        <v>647</v>
      </c>
      <c r="F345" s="231" t="s">
        <v>546</v>
      </c>
      <c r="G345" s="231">
        <v>3</v>
      </c>
      <c r="H345" s="231" t="s">
        <v>546</v>
      </c>
      <c r="I345" s="231" t="s">
        <v>546</v>
      </c>
      <c r="J345" s="231" t="s">
        <v>566</v>
      </c>
      <c r="K345" s="232">
        <v>43032</v>
      </c>
      <c r="L345" s="75">
        <f>COUNTIF($B$2:B345,B345)</f>
        <v>8</v>
      </c>
      <c r="M345" s="75">
        <f>COUNTIF($L$2:L345,4)</f>
        <v>13</v>
      </c>
      <c r="N345" s="76" t="str">
        <f t="shared" si="29"/>
        <v>Code 138</v>
      </c>
      <c r="O345" s="76" t="str">
        <f t="shared" si="25"/>
        <v>1848</v>
      </c>
      <c r="P345" s="75" t="str">
        <f t="shared" si="26"/>
        <v>0706</v>
      </c>
      <c r="Q345" s="77">
        <f t="shared" si="27"/>
        <v>1218</v>
      </c>
      <c r="R345" s="77">
        <f t="shared" si="28"/>
        <v>12</v>
      </c>
      <c r="S345" s="77" t="b">
        <f>IF(O345="","",IF(OR(VALUE(LEFT(O345,2))&gt;IF(RIGHT(J345,1)="M",7,19),AND(OR(LEFT(O345,2)={"07","19"}),VALUE(RIGHT(O345,2))&gt;15)),TRUE,FALSE))</f>
        <v>0</v>
      </c>
      <c r="T345" s="77" t="b">
        <f>IF(O345="","",IF(OR(VALUE(LEFT(O345,2))&gt;IF(RIGHT(J345,1)="M",7,19),AND(OR(LEFT(O345,2)={"07","19"}),VALUE(RIGHT(O345,2))&gt;5)),TRUE,FALSE))</f>
        <v>0</v>
      </c>
    </row>
    <row r="346" spans="1:28" s="78" customFormat="1" ht="15" customHeight="1" x14ac:dyDescent="0.25">
      <c r="A346" s="231" t="s">
        <v>309</v>
      </c>
      <c r="B346" s="78" t="s">
        <v>310</v>
      </c>
      <c r="C346" s="232">
        <v>44236</v>
      </c>
      <c r="D346" s="231" t="s">
        <v>604</v>
      </c>
      <c r="E346" s="231" t="s">
        <v>565</v>
      </c>
      <c r="F346" s="231" t="s">
        <v>546</v>
      </c>
      <c r="G346" s="231">
        <v>3</v>
      </c>
      <c r="H346" s="231" t="s">
        <v>546</v>
      </c>
      <c r="I346" s="231" t="s">
        <v>546</v>
      </c>
      <c r="J346" s="231" t="s">
        <v>566</v>
      </c>
      <c r="K346" s="232">
        <v>43032</v>
      </c>
      <c r="L346" s="75">
        <f>COUNTIF($B$2:B346,B346)</f>
        <v>9</v>
      </c>
      <c r="M346" s="75">
        <f>COUNTIF($L$2:L346,4)</f>
        <v>13</v>
      </c>
      <c r="N346" s="76" t="str">
        <f t="shared" si="29"/>
        <v>Code 139</v>
      </c>
      <c r="O346" s="76" t="str">
        <f t="shared" si="25"/>
        <v>1853</v>
      </c>
      <c r="P346" s="75" t="str">
        <f t="shared" si="26"/>
        <v>0707</v>
      </c>
      <c r="Q346" s="77">
        <f t="shared" si="27"/>
        <v>1214</v>
      </c>
      <c r="R346" s="77">
        <f t="shared" si="28"/>
        <v>12</v>
      </c>
      <c r="S346" s="77" t="b">
        <f>IF(O346="","",IF(OR(VALUE(LEFT(O346,2))&gt;IF(RIGHT(J346,1)="M",7,19),AND(OR(LEFT(O346,2)={"07","19"}),VALUE(RIGHT(O346,2))&gt;15)),TRUE,FALSE))</f>
        <v>0</v>
      </c>
      <c r="T346" s="77" t="b">
        <f>IF(O346="","",IF(OR(VALUE(LEFT(O346,2))&gt;IF(RIGHT(J346,1)="M",7,19),AND(OR(LEFT(O346,2)={"07","19"}),VALUE(RIGHT(O346,2))&gt;5)),TRUE,FALSE))</f>
        <v>0</v>
      </c>
    </row>
    <row r="347" spans="1:28" ht="15" customHeight="1" x14ac:dyDescent="0.25">
      <c r="A347" s="231" t="s">
        <v>309</v>
      </c>
      <c r="B347" s="78" t="s">
        <v>310</v>
      </c>
      <c r="C347" s="232">
        <v>44237</v>
      </c>
      <c r="D347" s="231" t="s">
        <v>601</v>
      </c>
      <c r="E347" s="231" t="s">
        <v>663</v>
      </c>
      <c r="F347" s="231" t="s">
        <v>546</v>
      </c>
      <c r="G347" s="231">
        <v>3</v>
      </c>
      <c r="H347" s="231" t="s">
        <v>546</v>
      </c>
      <c r="I347" s="231" t="s">
        <v>546</v>
      </c>
      <c r="J347" s="231" t="s">
        <v>566</v>
      </c>
      <c r="K347" s="232">
        <v>43032</v>
      </c>
      <c r="L347" s="75">
        <f>COUNTIF($B$2:B347,B347)</f>
        <v>10</v>
      </c>
      <c r="M347" s="75">
        <f>COUNTIF($L$2:L347,4)</f>
        <v>13</v>
      </c>
      <c r="N347" s="76" t="str">
        <f t="shared" si="29"/>
        <v>Code 1310</v>
      </c>
      <c r="O347" s="76" t="str">
        <f t="shared" si="25"/>
        <v>1854</v>
      </c>
      <c r="P347" s="75" t="str">
        <f t="shared" si="26"/>
        <v>0700</v>
      </c>
      <c r="Q347" s="77">
        <f t="shared" si="27"/>
        <v>1206</v>
      </c>
      <c r="R347" s="77">
        <f t="shared" si="28"/>
        <v>12</v>
      </c>
      <c r="S347" s="77" t="b">
        <f>IF(O347="","",IF(OR(VALUE(LEFT(O347,2))&gt;IF(RIGHT(J347,1)="M",7,19),AND(OR(LEFT(O347,2)={"07","19"}),VALUE(RIGHT(O347,2))&gt;15)),TRUE,FALSE))</f>
        <v>0</v>
      </c>
      <c r="T347" s="77" t="b">
        <f>IF(O347="","",IF(OR(VALUE(LEFT(O347,2))&gt;IF(RIGHT(J347,1)="M",7,19),AND(OR(LEFT(O347,2)={"07","19"}),VALUE(RIGHT(O347,2))&gt;5)),TRUE,FALSE))</f>
        <v>0</v>
      </c>
      <c r="U347" s="78"/>
      <c r="V347" s="78"/>
      <c r="W347" s="78"/>
      <c r="X347" s="78"/>
      <c r="Y347" s="78"/>
      <c r="Z347" s="78"/>
      <c r="AA347" s="78"/>
      <c r="AB347" s="78"/>
    </row>
    <row r="348" spans="1:28" ht="15" customHeight="1" x14ac:dyDescent="0.25">
      <c r="A348" s="231" t="s">
        <v>309</v>
      </c>
      <c r="B348" s="78" t="s">
        <v>310</v>
      </c>
      <c r="C348" s="232">
        <v>44238</v>
      </c>
      <c r="D348" s="231" t="s">
        <v>600</v>
      </c>
      <c r="E348" s="231" t="s">
        <v>663</v>
      </c>
      <c r="F348" s="231" t="s">
        <v>546</v>
      </c>
      <c r="G348" s="231">
        <v>3</v>
      </c>
      <c r="H348" s="231" t="s">
        <v>546</v>
      </c>
      <c r="I348" s="231" t="s">
        <v>546</v>
      </c>
      <c r="J348" s="231" t="s">
        <v>566</v>
      </c>
      <c r="K348" s="232">
        <v>43032</v>
      </c>
      <c r="L348" s="75">
        <f>COUNTIF($B$2:B348,B348)</f>
        <v>11</v>
      </c>
      <c r="M348" s="75">
        <f>COUNTIF($L$2:L348,4)</f>
        <v>13</v>
      </c>
      <c r="N348" s="76" t="str">
        <f t="shared" si="29"/>
        <v>Code 1311</v>
      </c>
      <c r="O348" s="76" t="str">
        <f t="shared" si="25"/>
        <v>1855</v>
      </c>
      <c r="P348" s="75" t="str">
        <f t="shared" si="26"/>
        <v>0700</v>
      </c>
      <c r="Q348" s="77">
        <f t="shared" si="27"/>
        <v>1205</v>
      </c>
      <c r="R348" s="77">
        <f t="shared" si="28"/>
        <v>12</v>
      </c>
      <c r="S348" s="77" t="b">
        <f>IF(O348="","",IF(OR(VALUE(LEFT(O348,2))&gt;IF(RIGHT(J348,1)="M",7,19),AND(OR(LEFT(O348,2)={"07","19"}),VALUE(RIGHT(O348,2))&gt;15)),TRUE,FALSE))</f>
        <v>0</v>
      </c>
      <c r="T348" s="77" t="b">
        <f>IF(O348="","",IF(OR(VALUE(LEFT(O348,2))&gt;IF(RIGHT(J348,1)="M",7,19),AND(OR(LEFT(O348,2)={"07","19"}),VALUE(RIGHT(O348,2))&gt;5)),TRUE,FALSE))</f>
        <v>0</v>
      </c>
      <c r="U348" s="78"/>
      <c r="V348" s="78"/>
      <c r="W348" s="78"/>
      <c r="X348" s="78"/>
      <c r="Y348" s="78"/>
      <c r="Z348" s="78"/>
      <c r="AA348" s="78"/>
      <c r="AB348" s="78"/>
    </row>
    <row r="349" spans="1:28" ht="15" customHeight="1" x14ac:dyDescent="0.25">
      <c r="A349" s="75" t="s">
        <v>309</v>
      </c>
      <c r="B349" s="77" t="s">
        <v>310</v>
      </c>
      <c r="C349" s="230">
        <v>44239</v>
      </c>
      <c r="D349" s="75" t="s">
        <v>546</v>
      </c>
      <c r="E349" s="75" t="s">
        <v>549</v>
      </c>
      <c r="F349" s="75" t="s">
        <v>546</v>
      </c>
      <c r="G349" s="75">
        <v>0</v>
      </c>
      <c r="H349" s="75" t="s">
        <v>546</v>
      </c>
      <c r="I349" s="75" t="s">
        <v>546</v>
      </c>
      <c r="J349" s="75" t="s">
        <v>747</v>
      </c>
      <c r="K349" s="230">
        <v>43032</v>
      </c>
      <c r="L349" s="75">
        <f>COUNTIF($B$2:B349,B349)</f>
        <v>12</v>
      </c>
      <c r="M349" s="75">
        <f>COUNTIF($L$2:L349,4)</f>
        <v>13</v>
      </c>
      <c r="N349" s="76" t="str">
        <f t="shared" si="29"/>
        <v>Code 1312</v>
      </c>
      <c r="O349" s="76" t="str">
        <f t="shared" si="25"/>
        <v/>
      </c>
      <c r="P349" s="75" t="str">
        <f t="shared" si="26"/>
        <v/>
      </c>
      <c r="Q349" s="77" t="str">
        <f t="shared" si="27"/>
        <v/>
      </c>
      <c r="R349" s="77" t="str">
        <f t="shared" si="28"/>
        <v/>
      </c>
      <c r="S349" s="77" t="str">
        <f>IF(O349="","",IF(OR(VALUE(LEFT(O349,2))&gt;IF(RIGHT(J349,1)="M",7,19),AND(OR(LEFT(O349,2)={"07","19"}),VALUE(RIGHT(O349,2))&gt;15)),TRUE,FALSE))</f>
        <v/>
      </c>
      <c r="T349" s="77" t="str">
        <f>IF(O349="","",IF(OR(VALUE(LEFT(O349,2))&gt;IF(RIGHT(J349,1)="M",7,19),AND(OR(LEFT(O349,2)={"07","19"}),VALUE(RIGHT(O349,2))&gt;5)),TRUE,FALSE))</f>
        <v/>
      </c>
    </row>
    <row r="350" spans="1:28" ht="15" customHeight="1" x14ac:dyDescent="0.25">
      <c r="A350" s="75" t="s">
        <v>309</v>
      </c>
      <c r="B350" s="77" t="s">
        <v>310</v>
      </c>
      <c r="C350" s="230">
        <v>44240</v>
      </c>
      <c r="D350" s="75" t="s">
        <v>546</v>
      </c>
      <c r="E350" s="75" t="s">
        <v>549</v>
      </c>
      <c r="F350" s="75" t="s">
        <v>546</v>
      </c>
      <c r="G350" s="75">
        <v>0</v>
      </c>
      <c r="H350" s="75" t="s">
        <v>546</v>
      </c>
      <c r="I350" s="75" t="s">
        <v>546</v>
      </c>
      <c r="J350" s="75" t="s">
        <v>747</v>
      </c>
      <c r="K350" s="230">
        <v>43032</v>
      </c>
      <c r="L350" s="75">
        <f>COUNTIF($B$2:B350,B350)</f>
        <v>13</v>
      </c>
      <c r="M350" s="75">
        <f>COUNTIF($L$2:L350,4)</f>
        <v>13</v>
      </c>
      <c r="N350" s="76" t="str">
        <f t="shared" si="29"/>
        <v>Code 1313</v>
      </c>
      <c r="O350" s="76" t="str">
        <f t="shared" si="25"/>
        <v/>
      </c>
      <c r="P350" s="75" t="str">
        <f t="shared" si="26"/>
        <v/>
      </c>
      <c r="Q350" s="77" t="str">
        <f t="shared" si="27"/>
        <v/>
      </c>
      <c r="R350" s="77" t="str">
        <f t="shared" si="28"/>
        <v/>
      </c>
      <c r="S350" s="77" t="str">
        <f>IF(O350="","",IF(OR(VALUE(LEFT(O350,2))&gt;IF(RIGHT(J350,1)="M",7,19),AND(OR(LEFT(O350,2)={"07","19"}),VALUE(RIGHT(O350,2))&gt;15)),TRUE,FALSE))</f>
        <v/>
      </c>
      <c r="T350" s="77" t="str">
        <f>IF(O350="","",IF(OR(VALUE(LEFT(O350,2))&gt;IF(RIGHT(J350,1)="M",7,19),AND(OR(LEFT(O350,2)={"07","19"}),VALUE(RIGHT(O350,2))&gt;5)),TRUE,FALSE))</f>
        <v/>
      </c>
    </row>
    <row r="351" spans="1:28" ht="15" customHeight="1" x14ac:dyDescent="0.25">
      <c r="A351" s="75" t="s">
        <v>309</v>
      </c>
      <c r="B351" s="77" t="s">
        <v>310</v>
      </c>
      <c r="C351" s="230">
        <v>44241</v>
      </c>
      <c r="D351" s="75" t="s">
        <v>546</v>
      </c>
      <c r="E351" s="75" t="s">
        <v>549</v>
      </c>
      <c r="F351" s="75" t="s">
        <v>546</v>
      </c>
      <c r="G351" s="75">
        <v>0</v>
      </c>
      <c r="H351" s="75" t="s">
        <v>546</v>
      </c>
      <c r="I351" s="75" t="s">
        <v>546</v>
      </c>
      <c r="J351" s="75" t="s">
        <v>563</v>
      </c>
      <c r="K351" s="230">
        <v>43032</v>
      </c>
      <c r="L351" s="75">
        <f>COUNTIF($B$2:B351,B351)</f>
        <v>14</v>
      </c>
      <c r="M351" s="75">
        <f>COUNTIF($L$2:L351,4)</f>
        <v>13</v>
      </c>
      <c r="N351" s="76" t="str">
        <f t="shared" si="29"/>
        <v>Code 1314</v>
      </c>
      <c r="O351" s="76" t="str">
        <f t="shared" si="25"/>
        <v/>
      </c>
      <c r="P351" s="75" t="str">
        <f t="shared" si="26"/>
        <v/>
      </c>
      <c r="Q351" s="77" t="str">
        <f t="shared" si="27"/>
        <v/>
      </c>
      <c r="R351" s="77" t="str">
        <f t="shared" si="28"/>
        <v/>
      </c>
      <c r="S351" s="77" t="str">
        <f>IF(O351="","",IF(OR(VALUE(LEFT(O351,2))&gt;IF(RIGHT(J351,1)="M",7,19),AND(OR(LEFT(O351,2)={"07","19"}),VALUE(RIGHT(O351,2))&gt;15)),TRUE,FALSE))</f>
        <v/>
      </c>
      <c r="T351" s="77" t="str">
        <f>IF(O351="","",IF(OR(VALUE(LEFT(O351,2))&gt;IF(RIGHT(J351,1)="M",7,19),AND(OR(LEFT(O351,2)={"07","19"}),VALUE(RIGHT(O351,2))&gt;5)),TRUE,FALSE))</f>
        <v/>
      </c>
    </row>
    <row r="352" spans="1:28" ht="15" customHeight="1" x14ac:dyDescent="0.25">
      <c r="A352" s="231" t="s">
        <v>309</v>
      </c>
      <c r="B352" s="78" t="s">
        <v>310</v>
      </c>
      <c r="C352" s="232">
        <v>44242</v>
      </c>
      <c r="D352" s="231" t="s">
        <v>550</v>
      </c>
      <c r="E352" s="231" t="s">
        <v>660</v>
      </c>
      <c r="F352" s="231" t="s">
        <v>546</v>
      </c>
      <c r="G352" s="231">
        <v>3</v>
      </c>
      <c r="H352" s="231" t="s">
        <v>546</v>
      </c>
      <c r="I352" s="231" t="s">
        <v>546</v>
      </c>
      <c r="J352" s="231" t="s">
        <v>562</v>
      </c>
      <c r="K352" s="232">
        <v>43032</v>
      </c>
      <c r="L352" s="75">
        <f>COUNTIF($B$2:B352,B352)</f>
        <v>15</v>
      </c>
      <c r="M352" s="75">
        <f>COUNTIF($L$2:L352,4)</f>
        <v>13</v>
      </c>
      <c r="N352" s="76" t="str">
        <f t="shared" si="29"/>
        <v>Code 1315</v>
      </c>
      <c r="O352" s="76" t="str">
        <f t="shared" si="25"/>
        <v>0642</v>
      </c>
      <c r="P352" s="75" t="str">
        <f t="shared" si="26"/>
        <v>1902</v>
      </c>
      <c r="Q352" s="77">
        <f t="shared" si="27"/>
        <v>1220</v>
      </c>
      <c r="R352" s="77">
        <f t="shared" si="28"/>
        <v>12</v>
      </c>
      <c r="S352" s="77" t="b">
        <f>IF(O352="","",IF(OR(VALUE(LEFT(O352,2))&gt;IF(RIGHT(J352,1)="M",7,19),AND(OR(LEFT(O352,2)={"07","19"}),VALUE(RIGHT(O352,2))&gt;15)),TRUE,FALSE))</f>
        <v>0</v>
      </c>
      <c r="T352" s="77" t="b">
        <f>IF(O352="","",IF(OR(VALUE(LEFT(O352,2))&gt;IF(RIGHT(J352,1)="M",7,19),AND(OR(LEFT(O352,2)={"07","19"}),VALUE(RIGHT(O352,2))&gt;5)),TRUE,FALSE))</f>
        <v>0</v>
      </c>
      <c r="U352" s="78"/>
      <c r="V352" s="78"/>
      <c r="W352" s="78"/>
      <c r="X352" s="78"/>
      <c r="Y352" s="78"/>
      <c r="Z352" s="78"/>
      <c r="AA352" s="78"/>
      <c r="AB352" s="78"/>
    </row>
    <row r="353" spans="1:28" ht="15" customHeight="1" x14ac:dyDescent="0.25">
      <c r="A353" s="75" t="s">
        <v>309</v>
      </c>
      <c r="B353" s="77" t="s">
        <v>310</v>
      </c>
      <c r="C353" s="230">
        <v>44243</v>
      </c>
      <c r="D353" s="75" t="s">
        <v>552</v>
      </c>
      <c r="E353" s="75" t="s">
        <v>554</v>
      </c>
      <c r="F353" s="75" t="s">
        <v>546</v>
      </c>
      <c r="G353" s="75">
        <v>3</v>
      </c>
      <c r="H353" s="75" t="s">
        <v>546</v>
      </c>
      <c r="I353" s="75" t="s">
        <v>546</v>
      </c>
      <c r="J353" s="75" t="s">
        <v>562</v>
      </c>
      <c r="K353" s="230">
        <v>43032</v>
      </c>
      <c r="L353" s="75">
        <f>COUNTIF($B$2:B353,B353)</f>
        <v>16</v>
      </c>
      <c r="M353" s="75">
        <f>COUNTIF($L$2:L353,4)</f>
        <v>13</v>
      </c>
      <c r="N353" s="76" t="str">
        <f t="shared" si="29"/>
        <v>Code 1316</v>
      </c>
      <c r="O353" s="76" t="str">
        <f t="shared" si="25"/>
        <v>0641</v>
      </c>
      <c r="P353" s="75" t="str">
        <f t="shared" si="26"/>
        <v>1903</v>
      </c>
      <c r="Q353" s="77">
        <f t="shared" si="27"/>
        <v>1222</v>
      </c>
      <c r="R353" s="77">
        <f t="shared" si="28"/>
        <v>12</v>
      </c>
      <c r="S353" s="77" t="b">
        <f>IF(O353="","",IF(OR(VALUE(LEFT(O353,2))&gt;IF(RIGHT(J353,1)="M",7,19),AND(OR(LEFT(O353,2)={"07","19"}),VALUE(RIGHT(O353,2))&gt;15)),TRUE,FALSE))</f>
        <v>0</v>
      </c>
      <c r="T353" s="77" t="b">
        <f>IF(O353="","",IF(OR(VALUE(LEFT(O353,2))&gt;IF(RIGHT(J353,1)="M",7,19),AND(OR(LEFT(O353,2)={"07","19"}),VALUE(RIGHT(O353,2))&gt;5)),TRUE,FALSE))</f>
        <v>0</v>
      </c>
    </row>
    <row r="354" spans="1:28" s="78" customFormat="1" ht="15" customHeight="1" x14ac:dyDescent="0.25">
      <c r="A354" s="75" t="s">
        <v>309</v>
      </c>
      <c r="B354" s="77" t="s">
        <v>310</v>
      </c>
      <c r="C354" s="230">
        <v>44244</v>
      </c>
      <c r="D354" s="75" t="s">
        <v>546</v>
      </c>
      <c r="E354" s="75" t="s">
        <v>549</v>
      </c>
      <c r="F354" s="75" t="s">
        <v>610</v>
      </c>
      <c r="G354" s="75">
        <v>0</v>
      </c>
      <c r="H354" s="75" t="s">
        <v>546</v>
      </c>
      <c r="I354" s="75" t="s">
        <v>546</v>
      </c>
      <c r="J354" s="75" t="s">
        <v>562</v>
      </c>
      <c r="K354" s="230">
        <v>43032</v>
      </c>
      <c r="L354" s="75">
        <f>COUNTIF($B$2:B354,B354)</f>
        <v>17</v>
      </c>
      <c r="M354" s="75">
        <f>COUNTIF($L$2:L354,4)</f>
        <v>13</v>
      </c>
      <c r="N354" s="76" t="str">
        <f t="shared" si="29"/>
        <v>Code 1317</v>
      </c>
      <c r="O354" s="76" t="str">
        <f t="shared" si="25"/>
        <v/>
      </c>
      <c r="P354" s="75" t="str">
        <f t="shared" si="26"/>
        <v/>
      </c>
      <c r="Q354" s="77" t="str">
        <f t="shared" si="27"/>
        <v/>
      </c>
      <c r="R354" s="77" t="str">
        <f t="shared" si="28"/>
        <v/>
      </c>
      <c r="S354" s="77" t="str">
        <f>IF(O354="","",IF(OR(VALUE(LEFT(O354,2))&gt;IF(RIGHT(J354,1)="M",7,19),AND(OR(LEFT(O354,2)={"07","19"}),VALUE(RIGHT(O354,2))&gt;15)),TRUE,FALSE))</f>
        <v/>
      </c>
      <c r="T354" s="77" t="str">
        <f>IF(O354="","",IF(OR(VALUE(LEFT(O354,2))&gt;IF(RIGHT(J354,1)="M",7,19),AND(OR(LEFT(O354,2)={"07","19"}),VALUE(RIGHT(O354,2))&gt;5)),TRUE,FALSE))</f>
        <v/>
      </c>
      <c r="U354" s="77"/>
      <c r="V354" s="77"/>
      <c r="W354" s="77"/>
      <c r="X354" s="77"/>
      <c r="Y354" s="77"/>
      <c r="Z354" s="77"/>
      <c r="AA354" s="77"/>
      <c r="AB354" s="77"/>
    </row>
    <row r="355" spans="1:28" s="78" customFormat="1" ht="15" customHeight="1" x14ac:dyDescent="0.25">
      <c r="A355" s="75" t="s">
        <v>309</v>
      </c>
      <c r="B355" s="77" t="s">
        <v>310</v>
      </c>
      <c r="C355" s="230">
        <v>44245</v>
      </c>
      <c r="D355" s="75" t="s">
        <v>555</v>
      </c>
      <c r="E355" s="75" t="s">
        <v>660</v>
      </c>
      <c r="F355" s="75" t="s">
        <v>546</v>
      </c>
      <c r="G355" s="75">
        <v>3</v>
      </c>
      <c r="H355" s="75" t="s">
        <v>546</v>
      </c>
      <c r="I355" s="75" t="s">
        <v>546</v>
      </c>
      <c r="J355" s="75" t="s">
        <v>562</v>
      </c>
      <c r="K355" s="230">
        <v>43032</v>
      </c>
      <c r="L355" s="75">
        <f>COUNTIF($B$2:B355,B355)</f>
        <v>18</v>
      </c>
      <c r="M355" s="75">
        <f>COUNTIF($L$2:L355,4)</f>
        <v>13</v>
      </c>
      <c r="N355" s="76" t="str">
        <f t="shared" si="29"/>
        <v>Code 1318</v>
      </c>
      <c r="O355" s="76" t="str">
        <f t="shared" si="25"/>
        <v>0646</v>
      </c>
      <c r="P355" s="75" t="str">
        <f t="shared" si="26"/>
        <v>1902</v>
      </c>
      <c r="Q355" s="77">
        <f t="shared" si="27"/>
        <v>1216</v>
      </c>
      <c r="R355" s="77">
        <f t="shared" si="28"/>
        <v>12</v>
      </c>
      <c r="S355" s="77" t="b">
        <f>IF(O355="","",IF(OR(VALUE(LEFT(O355,2))&gt;IF(RIGHT(J355,1)="M",7,19),AND(OR(LEFT(O355,2)={"07","19"}),VALUE(RIGHT(O355,2))&gt;15)),TRUE,FALSE))</f>
        <v>0</v>
      </c>
      <c r="T355" s="77" t="b">
        <f>IF(O355="","",IF(OR(VALUE(LEFT(O355,2))&gt;IF(RIGHT(J355,1)="M",7,19),AND(OR(LEFT(O355,2)={"07","19"}),VALUE(RIGHT(O355,2))&gt;5)),TRUE,FALSE))</f>
        <v>0</v>
      </c>
      <c r="U355" s="77"/>
      <c r="V355" s="77"/>
      <c r="W355" s="77"/>
      <c r="X355" s="77"/>
      <c r="Y355" s="77"/>
      <c r="Z355" s="77"/>
      <c r="AA355" s="77"/>
      <c r="AB355" s="77"/>
    </row>
    <row r="356" spans="1:28" s="78" customFormat="1" ht="15" customHeight="1" x14ac:dyDescent="0.25">
      <c r="A356" s="75" t="s">
        <v>309</v>
      </c>
      <c r="B356" s="77" t="s">
        <v>310</v>
      </c>
      <c r="C356" s="230">
        <v>44246</v>
      </c>
      <c r="D356" s="75" t="s">
        <v>550</v>
      </c>
      <c r="E356" s="75" t="s">
        <v>606</v>
      </c>
      <c r="F356" s="75" t="s">
        <v>546</v>
      </c>
      <c r="G356" s="75">
        <v>3</v>
      </c>
      <c r="H356" s="75" t="s">
        <v>546</v>
      </c>
      <c r="I356" s="75" t="s">
        <v>546</v>
      </c>
      <c r="J356" s="75" t="s">
        <v>562</v>
      </c>
      <c r="K356" s="230">
        <v>43032</v>
      </c>
      <c r="L356" s="75">
        <f>COUNTIF($B$2:B356,B356)</f>
        <v>19</v>
      </c>
      <c r="M356" s="75">
        <f>COUNTIF($L$2:L356,4)</f>
        <v>13</v>
      </c>
      <c r="N356" s="76" t="str">
        <f t="shared" si="29"/>
        <v>Code 1319</v>
      </c>
      <c r="O356" s="76" t="str">
        <f t="shared" si="25"/>
        <v>0642</v>
      </c>
      <c r="P356" s="75" t="str">
        <f t="shared" si="26"/>
        <v>1901</v>
      </c>
      <c r="Q356" s="77">
        <f t="shared" si="27"/>
        <v>1219</v>
      </c>
      <c r="R356" s="77">
        <f t="shared" si="28"/>
        <v>12</v>
      </c>
      <c r="S356" s="77" t="b">
        <f>IF(O356="","",IF(OR(VALUE(LEFT(O356,2))&gt;IF(RIGHT(J356,1)="M",7,19),AND(OR(LEFT(O356,2)={"07","19"}),VALUE(RIGHT(O356,2))&gt;15)),TRUE,FALSE))</f>
        <v>0</v>
      </c>
      <c r="T356" s="77" t="b">
        <f>IF(O356="","",IF(OR(VALUE(LEFT(O356,2))&gt;IF(RIGHT(J356,1)="M",7,19),AND(OR(LEFT(O356,2)={"07","19"}),VALUE(RIGHT(O356,2))&gt;5)),TRUE,FALSE))</f>
        <v>0</v>
      </c>
      <c r="U356" s="77"/>
      <c r="V356" s="77"/>
      <c r="W356" s="77"/>
      <c r="X356" s="77"/>
      <c r="Y356" s="77"/>
      <c r="Z356" s="77"/>
      <c r="AA356" s="77"/>
      <c r="AB356" s="77"/>
    </row>
    <row r="357" spans="1:28" s="78" customFormat="1" ht="15" customHeight="1" x14ac:dyDescent="0.25">
      <c r="A357" s="75" t="s">
        <v>309</v>
      </c>
      <c r="B357" s="77" t="s">
        <v>310</v>
      </c>
      <c r="C357" s="230">
        <v>44247</v>
      </c>
      <c r="D357" s="75" t="s">
        <v>550</v>
      </c>
      <c r="E357" s="75" t="s">
        <v>606</v>
      </c>
      <c r="F357" s="75" t="s">
        <v>546</v>
      </c>
      <c r="G357" s="75">
        <v>3</v>
      </c>
      <c r="H357" s="75" t="s">
        <v>546</v>
      </c>
      <c r="I357" s="75" t="s">
        <v>546</v>
      </c>
      <c r="J357" s="75" t="s">
        <v>562</v>
      </c>
      <c r="K357" s="230">
        <v>43032</v>
      </c>
      <c r="L357" s="75">
        <f>COUNTIF($B$2:B357,B357)</f>
        <v>20</v>
      </c>
      <c r="M357" s="75">
        <f>COUNTIF($L$2:L357,4)</f>
        <v>13</v>
      </c>
      <c r="N357" s="76" t="str">
        <f t="shared" si="29"/>
        <v>Code 1320</v>
      </c>
      <c r="O357" s="76" t="str">
        <f t="shared" si="25"/>
        <v>0642</v>
      </c>
      <c r="P357" s="75" t="str">
        <f t="shared" si="26"/>
        <v>1901</v>
      </c>
      <c r="Q357" s="77">
        <f t="shared" si="27"/>
        <v>1219</v>
      </c>
      <c r="R357" s="77">
        <f t="shared" si="28"/>
        <v>12</v>
      </c>
      <c r="S357" s="77" t="b">
        <f>IF(O357="","",IF(OR(VALUE(LEFT(O357,2))&gt;IF(RIGHT(J357,1)="M",7,19),AND(OR(LEFT(O357,2)={"07","19"}),VALUE(RIGHT(O357,2))&gt;15)),TRUE,FALSE))</f>
        <v>0</v>
      </c>
      <c r="T357" s="77" t="b">
        <f>IF(O357="","",IF(OR(VALUE(LEFT(O357,2))&gt;IF(RIGHT(J357,1)="M",7,19),AND(OR(LEFT(O357,2)={"07","19"}),VALUE(RIGHT(O357,2))&gt;5)),TRUE,FALSE))</f>
        <v>0</v>
      </c>
      <c r="U357" s="77"/>
      <c r="V357" s="77"/>
      <c r="W357" s="77"/>
      <c r="X357" s="77"/>
      <c r="Y357" s="77"/>
      <c r="Z357" s="77"/>
      <c r="AA357" s="77"/>
      <c r="AB357" s="77"/>
    </row>
    <row r="358" spans="1:28" ht="15" customHeight="1" x14ac:dyDescent="0.25">
      <c r="A358" s="75" t="s">
        <v>309</v>
      </c>
      <c r="B358" s="77" t="s">
        <v>310</v>
      </c>
      <c r="C358" s="230">
        <v>44248</v>
      </c>
      <c r="D358" s="75" t="s">
        <v>544</v>
      </c>
      <c r="E358" s="75" t="s">
        <v>660</v>
      </c>
      <c r="F358" s="75" t="s">
        <v>546</v>
      </c>
      <c r="G358" s="75">
        <v>11</v>
      </c>
      <c r="H358" s="75" t="s">
        <v>546</v>
      </c>
      <c r="I358" s="75" t="s">
        <v>546</v>
      </c>
      <c r="J358" s="75" t="s">
        <v>563</v>
      </c>
      <c r="K358" s="230">
        <v>43032</v>
      </c>
      <c r="L358" s="75">
        <f>COUNTIF($B$2:B358,B358)</f>
        <v>21</v>
      </c>
      <c r="M358" s="75">
        <f>COUNTIF($L$2:L358,4)</f>
        <v>13</v>
      </c>
      <c r="N358" s="76" t="str">
        <f t="shared" si="29"/>
        <v>Code 1321</v>
      </c>
      <c r="O358" s="76" t="str">
        <f t="shared" si="25"/>
        <v>0645</v>
      </c>
      <c r="P358" s="75" t="str">
        <f t="shared" si="26"/>
        <v>1902</v>
      </c>
      <c r="Q358" s="77">
        <f t="shared" si="27"/>
        <v>1217</v>
      </c>
      <c r="R358" s="77">
        <f t="shared" si="28"/>
        <v>12</v>
      </c>
      <c r="S358" s="77" t="b">
        <f>IF(O358="","",IF(OR(VALUE(LEFT(O358,2))&gt;IF(RIGHT(J358,1)="M",7,19),AND(OR(LEFT(O358,2)={"07","19"}),VALUE(RIGHT(O358,2))&gt;15)),TRUE,FALSE))</f>
        <v>0</v>
      </c>
      <c r="T358" s="77" t="b">
        <f>IF(O358="","",IF(OR(VALUE(LEFT(O358,2))&gt;IF(RIGHT(J358,1)="M",7,19),AND(OR(LEFT(O358,2)={"07","19"}),VALUE(RIGHT(O358,2))&gt;5)),TRUE,FALSE))</f>
        <v>0</v>
      </c>
    </row>
    <row r="359" spans="1:28" ht="15" customHeight="1" x14ac:dyDescent="0.25">
      <c r="A359" s="75" t="s">
        <v>309</v>
      </c>
      <c r="B359" s="77" t="s">
        <v>310</v>
      </c>
      <c r="C359" s="230">
        <v>44249</v>
      </c>
      <c r="D359" s="75" t="s">
        <v>557</v>
      </c>
      <c r="E359" s="75" t="s">
        <v>606</v>
      </c>
      <c r="F359" s="75" t="s">
        <v>546</v>
      </c>
      <c r="G359" s="75">
        <v>3</v>
      </c>
      <c r="H359" s="75" t="s">
        <v>546</v>
      </c>
      <c r="I359" s="75" t="s">
        <v>546</v>
      </c>
      <c r="J359" s="75" t="s">
        <v>562</v>
      </c>
      <c r="K359" s="230">
        <v>43032</v>
      </c>
      <c r="L359" s="75">
        <f>COUNTIF($B$2:B359,B359)</f>
        <v>22</v>
      </c>
      <c r="M359" s="75">
        <f>COUNTIF($L$2:L359,4)</f>
        <v>13</v>
      </c>
      <c r="N359" s="76" t="str">
        <f t="shared" si="29"/>
        <v>Code 1322</v>
      </c>
      <c r="O359" s="76" t="str">
        <f t="shared" si="25"/>
        <v>0640</v>
      </c>
      <c r="P359" s="75" t="str">
        <f t="shared" si="26"/>
        <v>1901</v>
      </c>
      <c r="Q359" s="77">
        <f t="shared" si="27"/>
        <v>1221</v>
      </c>
      <c r="R359" s="77">
        <f t="shared" si="28"/>
        <v>12</v>
      </c>
      <c r="S359" s="77" t="b">
        <f>IF(O359="","",IF(OR(VALUE(LEFT(O359,2))&gt;IF(RIGHT(J359,1)="M",7,19),AND(OR(LEFT(O359,2)={"07","19"}),VALUE(RIGHT(O359,2))&gt;15)),TRUE,FALSE))</f>
        <v>0</v>
      </c>
      <c r="T359" s="77" t="b">
        <f>IF(O359="","",IF(OR(VALUE(LEFT(O359,2))&gt;IF(RIGHT(J359,1)="M",7,19),AND(OR(LEFT(O359,2)={"07","19"}),VALUE(RIGHT(O359,2))&gt;5)),TRUE,FALSE))</f>
        <v>0</v>
      </c>
    </row>
    <row r="360" spans="1:28" ht="15" customHeight="1" x14ac:dyDescent="0.25">
      <c r="A360" s="75" t="s">
        <v>309</v>
      </c>
      <c r="B360" s="77" t="s">
        <v>310</v>
      </c>
      <c r="C360" s="230">
        <v>44250</v>
      </c>
      <c r="D360" s="75" t="s">
        <v>553</v>
      </c>
      <c r="E360" s="75" t="s">
        <v>658</v>
      </c>
      <c r="F360" s="75" t="s">
        <v>546</v>
      </c>
      <c r="G360" s="75">
        <v>3</v>
      </c>
      <c r="H360" s="75" t="s">
        <v>546</v>
      </c>
      <c r="I360" s="75" t="s">
        <v>546</v>
      </c>
      <c r="J360" s="75" t="s">
        <v>562</v>
      </c>
      <c r="K360" s="230">
        <v>43032</v>
      </c>
      <c r="L360" s="75">
        <f>COUNTIF($B$2:B360,B360)</f>
        <v>23</v>
      </c>
      <c r="M360" s="75">
        <f>COUNTIF($L$2:L360,4)</f>
        <v>13</v>
      </c>
      <c r="N360" s="76" t="str">
        <f t="shared" si="29"/>
        <v>Code 1323</v>
      </c>
      <c r="O360" s="76" t="str">
        <f t="shared" si="25"/>
        <v>0649</v>
      </c>
      <c r="P360" s="75" t="str">
        <f t="shared" si="26"/>
        <v>1900</v>
      </c>
      <c r="Q360" s="77">
        <f t="shared" si="27"/>
        <v>1211</v>
      </c>
      <c r="R360" s="77">
        <f t="shared" si="28"/>
        <v>12</v>
      </c>
      <c r="S360" s="77" t="b">
        <f>IF(O360="","",IF(OR(VALUE(LEFT(O360,2))&gt;IF(RIGHT(J360,1)="M",7,19),AND(OR(LEFT(O360,2)={"07","19"}),VALUE(RIGHT(O360,2))&gt;15)),TRUE,FALSE))</f>
        <v>0</v>
      </c>
      <c r="T360" s="77" t="b">
        <f>IF(O360="","",IF(OR(VALUE(LEFT(O360,2))&gt;IF(RIGHT(J360,1)="M",7,19),AND(OR(LEFT(O360,2)={"07","19"}),VALUE(RIGHT(O360,2))&gt;5)),TRUE,FALSE))</f>
        <v>0</v>
      </c>
    </row>
    <row r="361" spans="1:28" s="78" customFormat="1" ht="15" customHeight="1" x14ac:dyDescent="0.25">
      <c r="A361" s="75" t="s">
        <v>309</v>
      </c>
      <c r="B361" s="77" t="s">
        <v>310</v>
      </c>
      <c r="C361" s="230">
        <v>44251</v>
      </c>
      <c r="D361" s="75" t="s">
        <v>550</v>
      </c>
      <c r="E361" s="75" t="s">
        <v>558</v>
      </c>
      <c r="F361" s="75" t="s">
        <v>546</v>
      </c>
      <c r="G361" s="75">
        <v>3</v>
      </c>
      <c r="H361" s="75" t="s">
        <v>546</v>
      </c>
      <c r="I361" s="75" t="s">
        <v>546</v>
      </c>
      <c r="J361" s="75" t="s">
        <v>562</v>
      </c>
      <c r="K361" s="230">
        <v>43032</v>
      </c>
      <c r="L361" s="75">
        <f>COUNTIF($B$2:B361,B361)</f>
        <v>24</v>
      </c>
      <c r="M361" s="75">
        <f>COUNTIF($L$2:L361,4)</f>
        <v>13</v>
      </c>
      <c r="N361" s="76" t="str">
        <f t="shared" si="29"/>
        <v>Code 1324</v>
      </c>
      <c r="O361" s="76" t="str">
        <f t="shared" si="25"/>
        <v>0642</v>
      </c>
      <c r="P361" s="75" t="str">
        <f t="shared" si="26"/>
        <v>1908</v>
      </c>
      <c r="Q361" s="77">
        <f t="shared" si="27"/>
        <v>1226</v>
      </c>
      <c r="R361" s="77">
        <f t="shared" si="28"/>
        <v>12</v>
      </c>
      <c r="S361" s="77" t="b">
        <f>IF(O361="","",IF(OR(VALUE(LEFT(O361,2))&gt;IF(RIGHT(J361,1)="M",7,19),AND(OR(LEFT(O361,2)={"07","19"}),VALUE(RIGHT(O361,2))&gt;15)),TRUE,FALSE))</f>
        <v>0</v>
      </c>
      <c r="T361" s="77" t="b">
        <f>IF(O361="","",IF(OR(VALUE(LEFT(O361,2))&gt;IF(RIGHT(J361,1)="M",7,19),AND(OR(LEFT(O361,2)={"07","19"}),VALUE(RIGHT(O361,2))&gt;5)),TRUE,FALSE))</f>
        <v>0</v>
      </c>
      <c r="U361" s="77"/>
      <c r="V361" s="77"/>
      <c r="W361" s="77"/>
      <c r="X361" s="77"/>
      <c r="Y361" s="77"/>
      <c r="Z361" s="77"/>
      <c r="AA361" s="77"/>
      <c r="AB361" s="77"/>
    </row>
    <row r="362" spans="1:28" ht="15" customHeight="1" x14ac:dyDescent="0.25">
      <c r="A362" s="75" t="s">
        <v>309</v>
      </c>
      <c r="B362" s="77" t="s">
        <v>310</v>
      </c>
      <c r="C362" s="230">
        <v>44252</v>
      </c>
      <c r="D362" s="75" t="s">
        <v>550</v>
      </c>
      <c r="E362" s="75" t="s">
        <v>660</v>
      </c>
      <c r="F362" s="75" t="s">
        <v>546</v>
      </c>
      <c r="G362" s="75">
        <v>3</v>
      </c>
      <c r="H362" s="75" t="s">
        <v>546</v>
      </c>
      <c r="I362" s="75" t="s">
        <v>546</v>
      </c>
      <c r="J362" s="75" t="s">
        <v>562</v>
      </c>
      <c r="K362" s="230">
        <v>43032</v>
      </c>
      <c r="L362" s="75">
        <f>COUNTIF($B$2:B362,B362)</f>
        <v>25</v>
      </c>
      <c r="M362" s="75">
        <f>COUNTIF($L$2:L362,4)</f>
        <v>13</v>
      </c>
      <c r="N362" s="76" t="str">
        <f t="shared" si="29"/>
        <v>Code 1325</v>
      </c>
      <c r="O362" s="76" t="str">
        <f t="shared" si="25"/>
        <v>0642</v>
      </c>
      <c r="P362" s="75" t="str">
        <f t="shared" si="26"/>
        <v>1902</v>
      </c>
      <c r="Q362" s="77">
        <f t="shared" si="27"/>
        <v>1220</v>
      </c>
      <c r="R362" s="77">
        <f t="shared" si="28"/>
        <v>12</v>
      </c>
      <c r="S362" s="77" t="b">
        <f>IF(O362="","",IF(OR(VALUE(LEFT(O362,2))&gt;IF(RIGHT(J362,1)="M",7,19),AND(OR(LEFT(O362,2)={"07","19"}),VALUE(RIGHT(O362,2))&gt;15)),TRUE,FALSE))</f>
        <v>0</v>
      </c>
      <c r="T362" s="77" t="b">
        <f>IF(O362="","",IF(OR(VALUE(LEFT(O362,2))&gt;IF(RIGHT(J362,1)="M",7,19),AND(OR(LEFT(O362,2)={"07","19"}),VALUE(RIGHT(O362,2))&gt;5)),TRUE,FALSE))</f>
        <v>0</v>
      </c>
    </row>
    <row r="363" spans="1:28" ht="15" customHeight="1" x14ac:dyDescent="0.25">
      <c r="A363" s="75" t="s">
        <v>309</v>
      </c>
      <c r="B363" s="77" t="s">
        <v>310</v>
      </c>
      <c r="C363" s="230">
        <v>44253</v>
      </c>
      <c r="D363" s="75" t="s">
        <v>555</v>
      </c>
      <c r="E363" s="75" t="s">
        <v>554</v>
      </c>
      <c r="F363" s="75" t="s">
        <v>546</v>
      </c>
      <c r="G363" s="75">
        <v>3</v>
      </c>
      <c r="H363" s="75" t="s">
        <v>546</v>
      </c>
      <c r="I363" s="75" t="s">
        <v>546</v>
      </c>
      <c r="J363" s="75" t="s">
        <v>562</v>
      </c>
      <c r="K363" s="230">
        <v>43032</v>
      </c>
      <c r="L363" s="75">
        <f>COUNTIF($B$2:B363,B363)</f>
        <v>26</v>
      </c>
      <c r="M363" s="75">
        <f>COUNTIF($L$2:L363,4)</f>
        <v>13</v>
      </c>
      <c r="N363" s="76" t="str">
        <f t="shared" si="29"/>
        <v>Code 1326</v>
      </c>
      <c r="O363" s="76" t="str">
        <f t="shared" si="25"/>
        <v>0646</v>
      </c>
      <c r="P363" s="75" t="str">
        <f t="shared" si="26"/>
        <v>1903</v>
      </c>
      <c r="Q363" s="77">
        <f t="shared" si="27"/>
        <v>1217</v>
      </c>
      <c r="R363" s="77">
        <f t="shared" si="28"/>
        <v>12</v>
      </c>
      <c r="S363" s="77" t="b">
        <f>IF(O363="","",IF(OR(VALUE(LEFT(O363,2))&gt;IF(RIGHT(J363,1)="M",7,19),AND(OR(LEFT(O363,2)={"07","19"}),VALUE(RIGHT(O363,2))&gt;15)),TRUE,FALSE))</f>
        <v>0</v>
      </c>
      <c r="T363" s="77" t="b">
        <f>IF(O363="","",IF(OR(VALUE(LEFT(O363,2))&gt;IF(RIGHT(J363,1)="M",7,19),AND(OR(LEFT(O363,2)={"07","19"}),VALUE(RIGHT(O363,2))&gt;5)),TRUE,FALSE))</f>
        <v>0</v>
      </c>
    </row>
    <row r="364" spans="1:28" ht="15" customHeight="1" x14ac:dyDescent="0.25">
      <c r="A364" s="75" t="s">
        <v>309</v>
      </c>
      <c r="B364" s="77" t="s">
        <v>310</v>
      </c>
      <c r="C364" s="230">
        <v>44254</v>
      </c>
      <c r="D364" s="75" t="s">
        <v>683</v>
      </c>
      <c r="E364" s="75" t="s">
        <v>660</v>
      </c>
      <c r="F364" s="75" t="s">
        <v>546</v>
      </c>
      <c r="G364" s="75">
        <v>3</v>
      </c>
      <c r="H364" s="75" t="s">
        <v>546</v>
      </c>
      <c r="I364" s="75" t="s">
        <v>546</v>
      </c>
      <c r="J364" s="75" t="s">
        <v>562</v>
      </c>
      <c r="K364" s="230">
        <v>43032</v>
      </c>
      <c r="L364" s="75">
        <f>COUNTIF($B$2:B364,B364)</f>
        <v>27</v>
      </c>
      <c r="M364" s="75">
        <f>COUNTIF($L$2:L364,4)</f>
        <v>13</v>
      </c>
      <c r="N364" s="76" t="str">
        <f t="shared" si="29"/>
        <v>Code 1327</v>
      </c>
      <c r="O364" s="76" t="str">
        <f t="shared" si="25"/>
        <v>0650</v>
      </c>
      <c r="P364" s="75" t="str">
        <f t="shared" si="26"/>
        <v>1902</v>
      </c>
      <c r="Q364" s="77">
        <f t="shared" si="27"/>
        <v>1212</v>
      </c>
      <c r="R364" s="77">
        <f t="shared" si="28"/>
        <v>12</v>
      </c>
      <c r="S364" s="77" t="b">
        <f>IF(O364="","",IF(OR(VALUE(LEFT(O364,2))&gt;IF(RIGHT(J364,1)="M",7,19),AND(OR(LEFT(O364,2)={"07","19"}),VALUE(RIGHT(O364,2))&gt;15)),TRUE,FALSE))</f>
        <v>0</v>
      </c>
      <c r="T364" s="77" t="b">
        <f>IF(O364="","",IF(OR(VALUE(LEFT(O364,2))&gt;IF(RIGHT(J364,1)="M",7,19),AND(OR(LEFT(O364,2)={"07","19"}),VALUE(RIGHT(O364,2))&gt;5)),TRUE,FALSE))</f>
        <v>0</v>
      </c>
    </row>
    <row r="365" spans="1:28" ht="15" customHeight="1" x14ac:dyDescent="0.25">
      <c r="A365" s="75" t="s">
        <v>309</v>
      </c>
      <c r="B365" s="77" t="s">
        <v>310</v>
      </c>
      <c r="C365" s="230">
        <v>44255</v>
      </c>
      <c r="D365" s="75" t="s">
        <v>546</v>
      </c>
      <c r="E365" s="75" t="s">
        <v>549</v>
      </c>
      <c r="F365" s="75" t="s">
        <v>546</v>
      </c>
      <c r="G365" s="75">
        <v>0</v>
      </c>
      <c r="H365" s="75" t="s">
        <v>546</v>
      </c>
      <c r="I365" s="75" t="s">
        <v>546</v>
      </c>
      <c r="J365" s="75" t="s">
        <v>563</v>
      </c>
      <c r="K365" s="230">
        <v>43032</v>
      </c>
      <c r="L365" s="75">
        <f>COUNTIF($B$2:B365,B365)</f>
        <v>28</v>
      </c>
      <c r="M365" s="75">
        <f>COUNTIF($L$2:L365,4)</f>
        <v>13</v>
      </c>
      <c r="N365" s="76" t="str">
        <f t="shared" si="29"/>
        <v>Code 1328</v>
      </c>
      <c r="O365" s="76" t="str">
        <f t="shared" si="25"/>
        <v/>
      </c>
      <c r="P365" s="75" t="str">
        <f t="shared" si="26"/>
        <v/>
      </c>
      <c r="Q365" s="77" t="str">
        <f t="shared" si="27"/>
        <v/>
      </c>
      <c r="R365" s="77" t="str">
        <f t="shared" si="28"/>
        <v/>
      </c>
      <c r="S365" s="77" t="str">
        <f>IF(O365="","",IF(OR(VALUE(LEFT(O365,2))&gt;IF(RIGHT(J365,1)="M",7,19),AND(OR(LEFT(O365,2)={"07","19"}),VALUE(RIGHT(O365,2))&gt;15)),TRUE,FALSE))</f>
        <v/>
      </c>
      <c r="T365" s="77" t="str">
        <f>IF(O365="","",IF(OR(VALUE(LEFT(O365,2))&gt;IF(RIGHT(J365,1)="M",7,19),AND(OR(LEFT(O365,2)={"07","19"}),VALUE(RIGHT(O365,2))&gt;5)),TRUE,FALSE))</f>
        <v/>
      </c>
    </row>
    <row r="366" spans="1:28" ht="15" customHeight="1" x14ac:dyDescent="0.25">
      <c r="A366" s="75" t="s">
        <v>321</v>
      </c>
      <c r="B366" s="77" t="s">
        <v>322</v>
      </c>
      <c r="C366" s="230">
        <v>44228</v>
      </c>
      <c r="D366" s="75" t="s">
        <v>644</v>
      </c>
      <c r="E366" s="75" t="s">
        <v>701</v>
      </c>
      <c r="F366" s="75" t="s">
        <v>546</v>
      </c>
      <c r="G366" s="75">
        <v>2</v>
      </c>
      <c r="H366" s="75" t="s">
        <v>546</v>
      </c>
      <c r="I366" s="75" t="s">
        <v>546</v>
      </c>
      <c r="J366" s="75" t="s">
        <v>579</v>
      </c>
      <c r="K366" s="230">
        <v>43069</v>
      </c>
      <c r="L366" s="75">
        <f>COUNTIF($B$2:B366,B366)</f>
        <v>1</v>
      </c>
      <c r="M366" s="75">
        <f>COUNTIF($L$2:L366,4)</f>
        <v>13</v>
      </c>
      <c r="N366" s="76" t="str">
        <f t="shared" si="29"/>
        <v>Code 151</v>
      </c>
      <c r="O366" s="76" t="str">
        <f t="shared" si="25"/>
        <v>1834</v>
      </c>
      <c r="P366" s="75" t="str">
        <f t="shared" si="26"/>
        <v>0602</v>
      </c>
      <c r="Q366" s="77">
        <f t="shared" si="27"/>
        <v>1128</v>
      </c>
      <c r="R366" s="77">
        <f t="shared" si="28"/>
        <v>11</v>
      </c>
      <c r="S366" s="77" t="b">
        <f>IF(O366="","",IF(OR(VALUE(LEFT(O366,2))&gt;IF(RIGHT(J366,1)="M",7,19),AND(OR(LEFT(O366,2)={"07","19"}),VALUE(RIGHT(O366,2))&gt;15)),TRUE,FALSE))</f>
        <v>0</v>
      </c>
      <c r="T366" s="77" t="b">
        <f>IF(O366="","",IF(OR(VALUE(LEFT(O366,2))&gt;IF(RIGHT(J366,1)="M",7,19),AND(OR(LEFT(O366,2)={"07","19"}),VALUE(RIGHT(O366,2))&gt;5)),TRUE,FALSE))</f>
        <v>0</v>
      </c>
    </row>
    <row r="367" spans="1:28" ht="15" customHeight="1" x14ac:dyDescent="0.25">
      <c r="A367" s="75" t="s">
        <v>321</v>
      </c>
      <c r="B367" s="77" t="s">
        <v>322</v>
      </c>
      <c r="C367" s="230">
        <v>44229</v>
      </c>
      <c r="D367" s="75" t="s">
        <v>598</v>
      </c>
      <c r="E367" s="75" t="s">
        <v>701</v>
      </c>
      <c r="F367" s="75" t="s">
        <v>546</v>
      </c>
      <c r="G367" s="75">
        <v>2</v>
      </c>
      <c r="H367" s="75" t="s">
        <v>546</v>
      </c>
      <c r="I367" s="75" t="s">
        <v>546</v>
      </c>
      <c r="J367" s="75" t="s">
        <v>579</v>
      </c>
      <c r="K367" s="230">
        <v>43069</v>
      </c>
      <c r="L367" s="75">
        <f>COUNTIF($B$2:B367,B367)</f>
        <v>2</v>
      </c>
      <c r="M367" s="75">
        <f>COUNTIF($L$2:L367,4)</f>
        <v>13</v>
      </c>
      <c r="N367" s="76" t="str">
        <f t="shared" si="29"/>
        <v>Code 152</v>
      </c>
      <c r="O367" s="76" t="str">
        <f t="shared" si="25"/>
        <v>1857</v>
      </c>
      <c r="P367" s="75" t="str">
        <f t="shared" si="26"/>
        <v>0602</v>
      </c>
      <c r="Q367" s="77">
        <f t="shared" si="27"/>
        <v>1105</v>
      </c>
      <c r="R367" s="77">
        <f t="shared" si="28"/>
        <v>11</v>
      </c>
      <c r="S367" s="77" t="b">
        <f>IF(O367="","",IF(OR(VALUE(LEFT(O367,2))&gt;IF(RIGHT(J367,1)="M",7,19),AND(OR(LEFT(O367,2)={"07","19"}),VALUE(RIGHT(O367,2))&gt;15)),TRUE,FALSE))</f>
        <v>0</v>
      </c>
      <c r="T367" s="77" t="b">
        <f>IF(O367="","",IF(OR(VALUE(LEFT(O367,2))&gt;IF(RIGHT(J367,1)="M",7,19),AND(OR(LEFT(O367,2)={"07","19"}),VALUE(RIGHT(O367,2))&gt;5)),TRUE,FALSE))</f>
        <v>0</v>
      </c>
    </row>
    <row r="368" spans="1:28" ht="15" customHeight="1" x14ac:dyDescent="0.25">
      <c r="A368" s="75" t="s">
        <v>321</v>
      </c>
      <c r="B368" s="77" t="s">
        <v>322</v>
      </c>
      <c r="C368" s="230">
        <v>44230</v>
      </c>
      <c r="D368" s="75" t="s">
        <v>601</v>
      </c>
      <c r="E368" s="75" t="s">
        <v>750</v>
      </c>
      <c r="F368" s="75" t="s">
        <v>546</v>
      </c>
      <c r="G368" s="75">
        <v>2</v>
      </c>
      <c r="H368" s="75" t="s">
        <v>546</v>
      </c>
      <c r="I368" s="75" t="s">
        <v>546</v>
      </c>
      <c r="J368" s="75" t="s">
        <v>579</v>
      </c>
      <c r="K368" s="230">
        <v>43069</v>
      </c>
      <c r="L368" s="75">
        <f>COUNTIF($B$2:B368,B368)</f>
        <v>3</v>
      </c>
      <c r="M368" s="75">
        <f>COUNTIF($L$2:L368,4)</f>
        <v>13</v>
      </c>
      <c r="N368" s="76" t="str">
        <f t="shared" si="29"/>
        <v>Code 153</v>
      </c>
      <c r="O368" s="76" t="str">
        <f t="shared" si="25"/>
        <v>1854</v>
      </c>
      <c r="P368" s="75" t="str">
        <f t="shared" si="26"/>
        <v>0600</v>
      </c>
      <c r="Q368" s="77">
        <f t="shared" si="27"/>
        <v>1106</v>
      </c>
      <c r="R368" s="77">
        <f t="shared" si="28"/>
        <v>11</v>
      </c>
      <c r="S368" s="77" t="b">
        <f>IF(O368="","",IF(OR(VALUE(LEFT(O368,2))&gt;IF(RIGHT(J368,1)="M",7,19),AND(OR(LEFT(O368,2)={"07","19"}),VALUE(RIGHT(O368,2))&gt;15)),TRUE,FALSE))</f>
        <v>0</v>
      </c>
      <c r="T368" s="77" t="b">
        <f>IF(O368="","",IF(OR(VALUE(LEFT(O368,2))&gt;IF(RIGHT(J368,1)="M",7,19),AND(OR(LEFT(O368,2)={"07","19"}),VALUE(RIGHT(O368,2))&gt;5)),TRUE,FALSE))</f>
        <v>0</v>
      </c>
    </row>
    <row r="369" spans="1:28" s="78" customFormat="1" ht="15" customHeight="1" x14ac:dyDescent="0.25">
      <c r="A369" s="75" t="s">
        <v>321</v>
      </c>
      <c r="B369" s="77" t="s">
        <v>322</v>
      </c>
      <c r="C369" s="230">
        <v>44231</v>
      </c>
      <c r="D369" s="75" t="s">
        <v>598</v>
      </c>
      <c r="E369" s="75" t="s">
        <v>750</v>
      </c>
      <c r="F369" s="75" t="s">
        <v>546</v>
      </c>
      <c r="G369" s="75">
        <v>2</v>
      </c>
      <c r="H369" s="75" t="s">
        <v>546</v>
      </c>
      <c r="I369" s="75" t="s">
        <v>546</v>
      </c>
      <c r="J369" s="75" t="s">
        <v>579</v>
      </c>
      <c r="K369" s="230">
        <v>43069</v>
      </c>
      <c r="L369" s="75">
        <f>COUNTIF($B$2:B369,B369)</f>
        <v>4</v>
      </c>
      <c r="M369" s="75">
        <f>COUNTIF($L$2:L369,4)</f>
        <v>14</v>
      </c>
      <c r="N369" s="76" t="str">
        <f t="shared" si="29"/>
        <v>Code 154</v>
      </c>
      <c r="O369" s="76" t="str">
        <f t="shared" si="25"/>
        <v>1857</v>
      </c>
      <c r="P369" s="75" t="str">
        <f t="shared" si="26"/>
        <v>0600</v>
      </c>
      <c r="Q369" s="77">
        <f t="shared" si="27"/>
        <v>1103</v>
      </c>
      <c r="R369" s="77">
        <f t="shared" si="28"/>
        <v>11</v>
      </c>
      <c r="S369" s="77" t="b">
        <f>IF(O369="","",IF(OR(VALUE(LEFT(O369,2))&gt;IF(RIGHT(J369,1)="M",7,19),AND(OR(LEFT(O369,2)={"07","19"}),VALUE(RIGHT(O369,2))&gt;15)),TRUE,FALSE))</f>
        <v>0</v>
      </c>
      <c r="T369" s="77" t="b">
        <f>IF(O369="","",IF(OR(VALUE(LEFT(O369,2))&gt;IF(RIGHT(J369,1)="M",7,19),AND(OR(LEFT(O369,2)={"07","19"}),VALUE(RIGHT(O369,2))&gt;5)),TRUE,FALSE))</f>
        <v>0</v>
      </c>
      <c r="U369" s="77"/>
      <c r="V369" s="77"/>
      <c r="W369" s="77"/>
      <c r="X369" s="77"/>
      <c r="Y369" s="77"/>
      <c r="Z369" s="77"/>
      <c r="AA369" s="77"/>
      <c r="AB369" s="77"/>
    </row>
    <row r="370" spans="1:28" s="78" customFormat="1" ht="15" customHeight="1" x14ac:dyDescent="0.25">
      <c r="A370" s="75" t="s">
        <v>321</v>
      </c>
      <c r="B370" s="77" t="s">
        <v>322</v>
      </c>
      <c r="C370" s="230">
        <v>44232</v>
      </c>
      <c r="D370" s="75" t="s">
        <v>600</v>
      </c>
      <c r="E370" s="75" t="s">
        <v>718</v>
      </c>
      <c r="F370" s="75" t="s">
        <v>546</v>
      </c>
      <c r="G370" s="75">
        <v>2</v>
      </c>
      <c r="H370" s="75" t="s">
        <v>546</v>
      </c>
      <c r="I370" s="75" t="s">
        <v>546</v>
      </c>
      <c r="J370" s="75" t="s">
        <v>579</v>
      </c>
      <c r="K370" s="230">
        <v>43069</v>
      </c>
      <c r="L370" s="75">
        <f>COUNTIF($B$2:B370,B370)</f>
        <v>5</v>
      </c>
      <c r="M370" s="75">
        <f>COUNTIF($L$2:L370,4)</f>
        <v>14</v>
      </c>
      <c r="N370" s="76" t="str">
        <f t="shared" si="29"/>
        <v>Code 155</v>
      </c>
      <c r="O370" s="76" t="str">
        <f t="shared" si="25"/>
        <v>1855</v>
      </c>
      <c r="P370" s="75" t="str">
        <f t="shared" si="26"/>
        <v>0601</v>
      </c>
      <c r="Q370" s="77">
        <f t="shared" si="27"/>
        <v>1106</v>
      </c>
      <c r="R370" s="77">
        <f t="shared" si="28"/>
        <v>11</v>
      </c>
      <c r="S370" s="77" t="b">
        <f>IF(O370="","",IF(OR(VALUE(LEFT(O370,2))&gt;IF(RIGHT(J370,1)="M",7,19),AND(OR(LEFT(O370,2)={"07","19"}),VALUE(RIGHT(O370,2))&gt;15)),TRUE,FALSE))</f>
        <v>0</v>
      </c>
      <c r="T370" s="77" t="b">
        <f>IF(O370="","",IF(OR(VALUE(LEFT(O370,2))&gt;IF(RIGHT(J370,1)="M",7,19),AND(OR(LEFT(O370,2)={"07","19"}),VALUE(RIGHT(O370,2))&gt;5)),TRUE,FALSE))</f>
        <v>0</v>
      </c>
      <c r="U370" s="77"/>
      <c r="V370" s="77"/>
      <c r="W370" s="77"/>
      <c r="X370" s="77"/>
      <c r="Y370" s="77"/>
      <c r="Z370" s="77"/>
      <c r="AA370" s="77"/>
      <c r="AB370" s="77"/>
    </row>
    <row r="371" spans="1:28" s="78" customFormat="1" ht="15" customHeight="1" x14ac:dyDescent="0.25">
      <c r="A371" s="75" t="s">
        <v>321</v>
      </c>
      <c r="B371" s="77" t="s">
        <v>322</v>
      </c>
      <c r="C371" s="230">
        <v>44233</v>
      </c>
      <c r="D371" s="75" t="s">
        <v>604</v>
      </c>
      <c r="E371" s="75" t="s">
        <v>718</v>
      </c>
      <c r="F371" s="75" t="s">
        <v>546</v>
      </c>
      <c r="G371" s="75">
        <v>2</v>
      </c>
      <c r="H371" s="75" t="s">
        <v>546</v>
      </c>
      <c r="I371" s="75" t="s">
        <v>546</v>
      </c>
      <c r="J371" s="75" t="s">
        <v>579</v>
      </c>
      <c r="K371" s="230">
        <v>43069</v>
      </c>
      <c r="L371" s="75">
        <f>COUNTIF($B$2:B371,B371)</f>
        <v>6</v>
      </c>
      <c r="M371" s="75">
        <f>COUNTIF($L$2:L371,4)</f>
        <v>14</v>
      </c>
      <c r="N371" s="76" t="str">
        <f t="shared" si="29"/>
        <v>Code 156</v>
      </c>
      <c r="O371" s="76" t="str">
        <f t="shared" si="25"/>
        <v>1853</v>
      </c>
      <c r="P371" s="75" t="str">
        <f t="shared" si="26"/>
        <v>0601</v>
      </c>
      <c r="Q371" s="77">
        <f t="shared" si="27"/>
        <v>1108</v>
      </c>
      <c r="R371" s="77">
        <f t="shared" si="28"/>
        <v>11</v>
      </c>
      <c r="S371" s="77" t="b">
        <f>IF(O371="","",IF(OR(VALUE(LEFT(O371,2))&gt;IF(RIGHT(J371,1)="M",7,19),AND(OR(LEFT(O371,2)={"07","19"}),VALUE(RIGHT(O371,2))&gt;15)),TRUE,FALSE))</f>
        <v>0</v>
      </c>
      <c r="T371" s="77" t="b">
        <f>IF(O371="","",IF(OR(VALUE(LEFT(O371,2))&gt;IF(RIGHT(J371,1)="M",7,19),AND(OR(LEFT(O371,2)={"07","19"}),VALUE(RIGHT(O371,2))&gt;5)),TRUE,FALSE))</f>
        <v>0</v>
      </c>
      <c r="U371" s="77"/>
      <c r="V371" s="77"/>
      <c r="W371" s="77"/>
      <c r="X371" s="77"/>
      <c r="Y371" s="77"/>
      <c r="Z371" s="77"/>
      <c r="AA371" s="77"/>
      <c r="AB371" s="77"/>
    </row>
    <row r="372" spans="1:28" s="78" customFormat="1" ht="15" customHeight="1" x14ac:dyDescent="0.25">
      <c r="A372" s="75" t="s">
        <v>321</v>
      </c>
      <c r="B372" s="77" t="s">
        <v>322</v>
      </c>
      <c r="C372" s="230">
        <v>44234</v>
      </c>
      <c r="D372" s="75" t="s">
        <v>546</v>
      </c>
      <c r="E372" s="75" t="s">
        <v>549</v>
      </c>
      <c r="F372" s="75" t="s">
        <v>546</v>
      </c>
      <c r="G372" s="75">
        <v>0</v>
      </c>
      <c r="H372" s="75" t="s">
        <v>546</v>
      </c>
      <c r="I372" s="75" t="s">
        <v>546</v>
      </c>
      <c r="J372" s="75" t="s">
        <v>585</v>
      </c>
      <c r="K372" s="230">
        <v>43069</v>
      </c>
      <c r="L372" s="75">
        <f>COUNTIF($B$2:B372,B372)</f>
        <v>7</v>
      </c>
      <c r="M372" s="75">
        <f>COUNTIF($L$2:L372,4)</f>
        <v>14</v>
      </c>
      <c r="N372" s="76" t="str">
        <f t="shared" si="29"/>
        <v>Code 157</v>
      </c>
      <c r="O372" s="76" t="str">
        <f t="shared" si="25"/>
        <v/>
      </c>
      <c r="P372" s="75" t="str">
        <f t="shared" si="26"/>
        <v/>
      </c>
      <c r="Q372" s="77" t="str">
        <f t="shared" si="27"/>
        <v/>
      </c>
      <c r="R372" s="77" t="str">
        <f t="shared" si="28"/>
        <v/>
      </c>
      <c r="S372" s="77" t="str">
        <f>IF(O372="","",IF(OR(VALUE(LEFT(O372,2))&gt;IF(RIGHT(J372,1)="M",7,19),AND(OR(LEFT(O372,2)={"07","19"}),VALUE(RIGHT(O372,2))&gt;15)),TRUE,FALSE))</f>
        <v/>
      </c>
      <c r="T372" s="77" t="str">
        <f>IF(O372="","",IF(OR(VALUE(LEFT(O372,2))&gt;IF(RIGHT(J372,1)="M",7,19),AND(OR(LEFT(O372,2)={"07","19"}),VALUE(RIGHT(O372,2))&gt;5)),TRUE,FALSE))</f>
        <v/>
      </c>
      <c r="U372" s="77"/>
      <c r="V372" s="77"/>
      <c r="W372" s="77"/>
      <c r="X372" s="77"/>
      <c r="Y372" s="77"/>
      <c r="Z372" s="77"/>
      <c r="AA372" s="77"/>
      <c r="AB372" s="77"/>
    </row>
    <row r="373" spans="1:28" ht="15" customHeight="1" x14ac:dyDescent="0.25">
      <c r="A373" s="231" t="s">
        <v>321</v>
      </c>
      <c r="B373" s="78" t="s">
        <v>322</v>
      </c>
      <c r="C373" s="232">
        <v>44235</v>
      </c>
      <c r="D373" s="231" t="s">
        <v>693</v>
      </c>
      <c r="E373" s="231" t="s">
        <v>663</v>
      </c>
      <c r="F373" s="231" t="s">
        <v>546</v>
      </c>
      <c r="G373" s="231">
        <v>3</v>
      </c>
      <c r="H373" s="231" t="s">
        <v>546</v>
      </c>
      <c r="I373" s="231" t="s">
        <v>546</v>
      </c>
      <c r="J373" s="231" t="s">
        <v>566</v>
      </c>
      <c r="K373" s="232">
        <v>43069</v>
      </c>
      <c r="L373" s="75">
        <f>COUNTIF($B$2:B373,B373)</f>
        <v>8</v>
      </c>
      <c r="M373" s="75">
        <f>COUNTIF($L$2:L373,4)</f>
        <v>14</v>
      </c>
      <c r="N373" s="76" t="str">
        <f t="shared" si="29"/>
        <v>Code 158</v>
      </c>
      <c r="O373" s="76" t="str">
        <f t="shared" si="25"/>
        <v>1828</v>
      </c>
      <c r="P373" s="75" t="str">
        <f t="shared" si="26"/>
        <v>0700</v>
      </c>
      <c r="Q373" s="77">
        <f t="shared" si="27"/>
        <v>1232</v>
      </c>
      <c r="R373" s="77">
        <f t="shared" si="28"/>
        <v>12</v>
      </c>
      <c r="S373" s="77" t="b">
        <f>IF(O373="","",IF(OR(VALUE(LEFT(O373,2))&gt;IF(RIGHT(J373,1)="M",7,19),AND(OR(LEFT(O373,2)={"07","19"}),VALUE(RIGHT(O373,2))&gt;15)),TRUE,FALSE))</f>
        <v>0</v>
      </c>
      <c r="T373" s="77" t="b">
        <f>IF(O373="","",IF(OR(VALUE(LEFT(O373,2))&gt;IF(RIGHT(J373,1)="M",7,19),AND(OR(LEFT(O373,2)={"07","19"}),VALUE(RIGHT(O373,2))&gt;5)),TRUE,FALSE))</f>
        <v>0</v>
      </c>
      <c r="U373" s="78"/>
      <c r="V373" s="78"/>
      <c r="W373" s="78"/>
      <c r="X373" s="78"/>
      <c r="Y373" s="78"/>
      <c r="Z373" s="78"/>
      <c r="AA373" s="78"/>
      <c r="AB373" s="78"/>
    </row>
    <row r="374" spans="1:28" ht="15" customHeight="1" x14ac:dyDescent="0.25">
      <c r="A374" s="231" t="s">
        <v>321</v>
      </c>
      <c r="B374" s="78" t="s">
        <v>322</v>
      </c>
      <c r="C374" s="232">
        <v>44236</v>
      </c>
      <c r="D374" s="231" t="s">
        <v>601</v>
      </c>
      <c r="E374" s="231" t="s">
        <v>696</v>
      </c>
      <c r="F374" s="231" t="s">
        <v>546</v>
      </c>
      <c r="G374" s="231">
        <v>3</v>
      </c>
      <c r="H374" s="231" t="s">
        <v>546</v>
      </c>
      <c r="I374" s="231" t="s">
        <v>546</v>
      </c>
      <c r="J374" s="231" t="s">
        <v>566</v>
      </c>
      <c r="K374" s="232">
        <v>43069</v>
      </c>
      <c r="L374" s="75">
        <f>COUNTIF($B$2:B374,B374)</f>
        <v>9</v>
      </c>
      <c r="M374" s="75">
        <f>COUNTIF($L$2:L374,4)</f>
        <v>14</v>
      </c>
      <c r="N374" s="76" t="str">
        <f t="shared" si="29"/>
        <v>Code 159</v>
      </c>
      <c r="O374" s="76" t="str">
        <f t="shared" si="25"/>
        <v>1854</v>
      </c>
      <c r="P374" s="75" t="str">
        <f t="shared" si="26"/>
        <v>0703</v>
      </c>
      <c r="Q374" s="77">
        <f t="shared" si="27"/>
        <v>1209</v>
      </c>
      <c r="R374" s="77">
        <f t="shared" si="28"/>
        <v>12</v>
      </c>
      <c r="S374" s="77" t="b">
        <f>IF(O374="","",IF(OR(VALUE(LEFT(O374,2))&gt;IF(RIGHT(J374,1)="M",7,19),AND(OR(LEFT(O374,2)={"07","19"}),VALUE(RIGHT(O374,2))&gt;15)),TRUE,FALSE))</f>
        <v>0</v>
      </c>
      <c r="T374" s="77" t="b">
        <f>IF(O374="","",IF(OR(VALUE(LEFT(O374,2))&gt;IF(RIGHT(J374,1)="M",7,19),AND(OR(LEFT(O374,2)={"07","19"}),VALUE(RIGHT(O374,2))&gt;5)),TRUE,FALSE))</f>
        <v>0</v>
      </c>
      <c r="U374" s="78"/>
      <c r="V374" s="78"/>
      <c r="W374" s="78"/>
      <c r="X374" s="78"/>
      <c r="Y374" s="78"/>
      <c r="Z374" s="78"/>
      <c r="AA374" s="78"/>
      <c r="AB374" s="78"/>
    </row>
    <row r="375" spans="1:28" ht="15" customHeight="1" x14ac:dyDescent="0.25">
      <c r="A375" s="231" t="s">
        <v>321</v>
      </c>
      <c r="B375" s="78" t="s">
        <v>322</v>
      </c>
      <c r="C375" s="232">
        <v>44237</v>
      </c>
      <c r="D375" s="231" t="s">
        <v>600</v>
      </c>
      <c r="E375" s="231" t="s">
        <v>663</v>
      </c>
      <c r="F375" s="231" t="s">
        <v>546</v>
      </c>
      <c r="G375" s="231">
        <v>3</v>
      </c>
      <c r="H375" s="231" t="s">
        <v>546</v>
      </c>
      <c r="I375" s="231" t="s">
        <v>546</v>
      </c>
      <c r="J375" s="231" t="s">
        <v>566</v>
      </c>
      <c r="K375" s="232">
        <v>43069</v>
      </c>
      <c r="L375" s="75">
        <f>COUNTIF($B$2:B375,B375)</f>
        <v>10</v>
      </c>
      <c r="M375" s="75">
        <f>COUNTIF($L$2:L375,4)</f>
        <v>14</v>
      </c>
      <c r="N375" s="76" t="str">
        <f t="shared" si="29"/>
        <v>Code 1510</v>
      </c>
      <c r="O375" s="76" t="str">
        <f t="shared" si="25"/>
        <v>1855</v>
      </c>
      <c r="P375" s="75" t="str">
        <f t="shared" si="26"/>
        <v>0700</v>
      </c>
      <c r="Q375" s="77">
        <f t="shared" si="27"/>
        <v>1205</v>
      </c>
      <c r="R375" s="77">
        <f t="shared" si="28"/>
        <v>12</v>
      </c>
      <c r="S375" s="77" t="b">
        <f>IF(O375="","",IF(OR(VALUE(LEFT(O375,2))&gt;IF(RIGHT(J375,1)="M",7,19),AND(OR(LEFT(O375,2)={"07","19"}),VALUE(RIGHT(O375,2))&gt;15)),TRUE,FALSE))</f>
        <v>0</v>
      </c>
      <c r="T375" s="77" t="b">
        <f>IF(O375="","",IF(OR(VALUE(LEFT(O375,2))&gt;IF(RIGHT(J375,1)="M",7,19),AND(OR(LEFT(O375,2)={"07","19"}),VALUE(RIGHT(O375,2))&gt;5)),TRUE,FALSE))</f>
        <v>0</v>
      </c>
      <c r="U375" s="78"/>
      <c r="V375" s="78"/>
      <c r="W375" s="78"/>
      <c r="X375" s="78"/>
      <c r="Y375" s="78"/>
      <c r="Z375" s="78"/>
      <c r="AA375" s="78"/>
      <c r="AB375" s="78"/>
    </row>
    <row r="376" spans="1:28" s="78" customFormat="1" ht="15" customHeight="1" x14ac:dyDescent="0.25">
      <c r="A376" s="231" t="s">
        <v>321</v>
      </c>
      <c r="B376" s="78" t="s">
        <v>322</v>
      </c>
      <c r="C376" s="232">
        <v>44238</v>
      </c>
      <c r="D376" s="231" t="s">
        <v>609</v>
      </c>
      <c r="E376" s="231" t="s">
        <v>663</v>
      </c>
      <c r="F376" s="231" t="s">
        <v>546</v>
      </c>
      <c r="G376" s="231">
        <v>3</v>
      </c>
      <c r="H376" s="231" t="s">
        <v>546</v>
      </c>
      <c r="I376" s="231" t="s">
        <v>546</v>
      </c>
      <c r="J376" s="231" t="s">
        <v>566</v>
      </c>
      <c r="K376" s="232">
        <v>43069</v>
      </c>
      <c r="L376" s="75">
        <f>COUNTIF($B$2:B376,B376)</f>
        <v>11</v>
      </c>
      <c r="M376" s="75">
        <f>COUNTIF($L$2:L376,4)</f>
        <v>14</v>
      </c>
      <c r="N376" s="76" t="str">
        <f t="shared" si="29"/>
        <v>Code 1511</v>
      </c>
      <c r="O376" s="76" t="str">
        <f t="shared" si="25"/>
        <v>1856</v>
      </c>
      <c r="P376" s="75" t="str">
        <f t="shared" si="26"/>
        <v>0700</v>
      </c>
      <c r="Q376" s="77">
        <f t="shared" si="27"/>
        <v>1204</v>
      </c>
      <c r="R376" s="77">
        <f t="shared" si="28"/>
        <v>12</v>
      </c>
      <c r="S376" s="77" t="b">
        <f>IF(O376="","",IF(OR(VALUE(LEFT(O376,2))&gt;IF(RIGHT(J376,1)="M",7,19),AND(OR(LEFT(O376,2)={"07","19"}),VALUE(RIGHT(O376,2))&gt;15)),TRUE,FALSE))</f>
        <v>0</v>
      </c>
      <c r="T376" s="77" t="b">
        <f>IF(O376="","",IF(OR(VALUE(LEFT(O376,2))&gt;IF(RIGHT(J376,1)="M",7,19),AND(OR(LEFT(O376,2)={"07","19"}),VALUE(RIGHT(O376,2))&gt;5)),TRUE,FALSE))</f>
        <v>0</v>
      </c>
    </row>
    <row r="377" spans="1:28" ht="15" customHeight="1" x14ac:dyDescent="0.25">
      <c r="A377" s="75" t="s">
        <v>321</v>
      </c>
      <c r="B377" s="77" t="s">
        <v>322</v>
      </c>
      <c r="C377" s="230">
        <v>44239</v>
      </c>
      <c r="D377" s="75" t="s">
        <v>546</v>
      </c>
      <c r="E377" s="75" t="s">
        <v>549</v>
      </c>
      <c r="F377" s="75" t="s">
        <v>546</v>
      </c>
      <c r="G377" s="75">
        <v>0</v>
      </c>
      <c r="H377" s="75" t="s">
        <v>546</v>
      </c>
      <c r="I377" s="75" t="s">
        <v>546</v>
      </c>
      <c r="J377" s="75" t="s">
        <v>747</v>
      </c>
      <c r="K377" s="230">
        <v>43069</v>
      </c>
      <c r="L377" s="75">
        <f>COUNTIF($B$2:B377,B377)</f>
        <v>12</v>
      </c>
      <c r="M377" s="75">
        <f>COUNTIF($L$2:L377,4)</f>
        <v>14</v>
      </c>
      <c r="N377" s="76" t="str">
        <f t="shared" si="29"/>
        <v>Code 1512</v>
      </c>
      <c r="O377" s="76" t="str">
        <f t="shared" si="25"/>
        <v/>
      </c>
      <c r="P377" s="75" t="str">
        <f t="shared" si="26"/>
        <v/>
      </c>
      <c r="Q377" s="77" t="str">
        <f t="shared" si="27"/>
        <v/>
      </c>
      <c r="R377" s="77" t="str">
        <f t="shared" si="28"/>
        <v/>
      </c>
      <c r="S377" s="77" t="str">
        <f>IF(O377="","",IF(OR(VALUE(LEFT(O377,2))&gt;IF(RIGHT(J377,1)="M",7,19),AND(OR(LEFT(O377,2)={"07","19"}),VALUE(RIGHT(O377,2))&gt;15)),TRUE,FALSE))</f>
        <v/>
      </c>
      <c r="T377" s="77" t="str">
        <f>IF(O377="","",IF(OR(VALUE(LEFT(O377,2))&gt;IF(RIGHT(J377,1)="M",7,19),AND(OR(LEFT(O377,2)={"07","19"}),VALUE(RIGHT(O377,2))&gt;5)),TRUE,FALSE))</f>
        <v/>
      </c>
    </row>
    <row r="378" spans="1:28" ht="15" customHeight="1" x14ac:dyDescent="0.25">
      <c r="A378" s="75" t="s">
        <v>321</v>
      </c>
      <c r="B378" s="77" t="s">
        <v>322</v>
      </c>
      <c r="C378" s="230">
        <v>44240</v>
      </c>
      <c r="D378" s="75" t="s">
        <v>546</v>
      </c>
      <c r="E378" s="75" t="s">
        <v>549</v>
      </c>
      <c r="F378" s="75" t="s">
        <v>546</v>
      </c>
      <c r="G378" s="75">
        <v>0</v>
      </c>
      <c r="H378" s="75" t="s">
        <v>546</v>
      </c>
      <c r="I378" s="75" t="s">
        <v>546</v>
      </c>
      <c r="J378" s="75" t="s">
        <v>747</v>
      </c>
      <c r="K378" s="230">
        <v>43069</v>
      </c>
      <c r="L378" s="75">
        <f>COUNTIF($B$2:B378,B378)</f>
        <v>13</v>
      </c>
      <c r="M378" s="75">
        <f>COUNTIF($L$2:L378,4)</f>
        <v>14</v>
      </c>
      <c r="N378" s="76" t="str">
        <f t="shared" si="29"/>
        <v>Code 1513</v>
      </c>
      <c r="O378" s="76" t="str">
        <f t="shared" si="25"/>
        <v/>
      </c>
      <c r="P378" s="75" t="str">
        <f t="shared" si="26"/>
        <v/>
      </c>
      <c r="Q378" s="77" t="str">
        <f t="shared" si="27"/>
        <v/>
      </c>
      <c r="R378" s="77" t="str">
        <f t="shared" si="28"/>
        <v/>
      </c>
      <c r="S378" s="77" t="str">
        <f>IF(O378="","",IF(OR(VALUE(LEFT(O378,2))&gt;IF(RIGHT(J378,1)="M",7,19),AND(OR(LEFT(O378,2)={"07","19"}),VALUE(RIGHT(O378,2))&gt;15)),TRUE,FALSE))</f>
        <v/>
      </c>
      <c r="T378" s="77" t="str">
        <f>IF(O378="","",IF(OR(VALUE(LEFT(O378,2))&gt;IF(RIGHT(J378,1)="M",7,19),AND(OR(LEFT(O378,2)={"07","19"}),VALUE(RIGHT(O378,2))&gt;5)),TRUE,FALSE))</f>
        <v/>
      </c>
    </row>
    <row r="379" spans="1:28" ht="15" customHeight="1" x14ac:dyDescent="0.25">
      <c r="A379" s="75" t="s">
        <v>321</v>
      </c>
      <c r="B379" s="77" t="s">
        <v>322</v>
      </c>
      <c r="C379" s="230">
        <v>44241</v>
      </c>
      <c r="D379" s="75" t="s">
        <v>546</v>
      </c>
      <c r="E379" s="75" t="s">
        <v>549</v>
      </c>
      <c r="F379" s="75" t="s">
        <v>546</v>
      </c>
      <c r="G379" s="75">
        <v>0</v>
      </c>
      <c r="H379" s="75" t="s">
        <v>546</v>
      </c>
      <c r="I379" s="75" t="s">
        <v>546</v>
      </c>
      <c r="J379" s="75" t="s">
        <v>563</v>
      </c>
      <c r="K379" s="230">
        <v>43069</v>
      </c>
      <c r="L379" s="75">
        <f>COUNTIF($B$2:B379,B379)</f>
        <v>14</v>
      </c>
      <c r="M379" s="75">
        <f>COUNTIF($L$2:L379,4)</f>
        <v>14</v>
      </c>
      <c r="N379" s="76" t="str">
        <f t="shared" si="29"/>
        <v>Code 1514</v>
      </c>
      <c r="O379" s="76" t="str">
        <f t="shared" si="25"/>
        <v/>
      </c>
      <c r="P379" s="75" t="str">
        <f t="shared" si="26"/>
        <v/>
      </c>
      <c r="Q379" s="77" t="str">
        <f t="shared" si="27"/>
        <v/>
      </c>
      <c r="R379" s="77" t="str">
        <f t="shared" si="28"/>
        <v/>
      </c>
      <c r="S379" s="77" t="str">
        <f>IF(O379="","",IF(OR(VALUE(LEFT(O379,2))&gt;IF(RIGHT(J379,1)="M",7,19),AND(OR(LEFT(O379,2)={"07","19"}),VALUE(RIGHT(O379,2))&gt;15)),TRUE,FALSE))</f>
        <v/>
      </c>
      <c r="T379" s="77" t="str">
        <f>IF(O379="","",IF(OR(VALUE(LEFT(O379,2))&gt;IF(RIGHT(J379,1)="M",7,19),AND(OR(LEFT(O379,2)={"07","19"}),VALUE(RIGHT(O379,2))&gt;5)),TRUE,FALSE))</f>
        <v/>
      </c>
    </row>
    <row r="380" spans="1:28" ht="15" customHeight="1" x14ac:dyDescent="0.25">
      <c r="A380" s="231" t="s">
        <v>321</v>
      </c>
      <c r="B380" s="78" t="s">
        <v>322</v>
      </c>
      <c r="C380" s="232">
        <v>44242</v>
      </c>
      <c r="D380" s="231" t="s">
        <v>710</v>
      </c>
      <c r="E380" s="231" t="s">
        <v>660</v>
      </c>
      <c r="F380" s="231" t="s">
        <v>546</v>
      </c>
      <c r="G380" s="231">
        <v>3</v>
      </c>
      <c r="H380" s="231" t="s">
        <v>546</v>
      </c>
      <c r="I380" s="231" t="s">
        <v>546</v>
      </c>
      <c r="J380" s="231" t="s">
        <v>562</v>
      </c>
      <c r="K380" s="232">
        <v>43069</v>
      </c>
      <c r="L380" s="75">
        <f>COUNTIF($B$2:B380,B380)</f>
        <v>15</v>
      </c>
      <c r="M380" s="75">
        <f>COUNTIF($L$2:L380,4)</f>
        <v>14</v>
      </c>
      <c r="N380" s="76" t="str">
        <f t="shared" si="29"/>
        <v>Code 1515</v>
      </c>
      <c r="O380" s="76" t="str">
        <f t="shared" si="25"/>
        <v>0636</v>
      </c>
      <c r="P380" s="75" t="str">
        <f t="shared" si="26"/>
        <v>1902</v>
      </c>
      <c r="Q380" s="77">
        <f t="shared" si="27"/>
        <v>1226</v>
      </c>
      <c r="R380" s="77">
        <f t="shared" si="28"/>
        <v>12</v>
      </c>
      <c r="S380" s="77" t="b">
        <f>IF(O380="","",IF(OR(VALUE(LEFT(O380,2))&gt;IF(RIGHT(J380,1)="M",7,19),AND(OR(LEFT(O380,2)={"07","19"}),VALUE(RIGHT(O380,2))&gt;15)),TRUE,FALSE))</f>
        <v>0</v>
      </c>
      <c r="T380" s="77" t="b">
        <f>IF(O380="","",IF(OR(VALUE(LEFT(O380,2))&gt;IF(RIGHT(J380,1)="M",7,19),AND(OR(LEFT(O380,2)={"07","19"}),VALUE(RIGHT(O380,2))&gt;5)),TRUE,FALSE))</f>
        <v>0</v>
      </c>
      <c r="U380" s="78"/>
      <c r="V380" s="78"/>
      <c r="W380" s="78"/>
      <c r="X380" s="78"/>
      <c r="Y380" s="78"/>
      <c r="Z380" s="78"/>
      <c r="AA380" s="78"/>
      <c r="AB380" s="78"/>
    </row>
    <row r="381" spans="1:28" ht="15" customHeight="1" x14ac:dyDescent="0.25">
      <c r="A381" s="75" t="s">
        <v>321</v>
      </c>
      <c r="B381" s="77" t="s">
        <v>322</v>
      </c>
      <c r="C381" s="230">
        <v>44243</v>
      </c>
      <c r="D381" s="75" t="s">
        <v>591</v>
      </c>
      <c r="E381" s="75" t="s">
        <v>658</v>
      </c>
      <c r="F381" s="75" t="s">
        <v>546</v>
      </c>
      <c r="G381" s="75">
        <v>3</v>
      </c>
      <c r="H381" s="75" t="s">
        <v>546</v>
      </c>
      <c r="I381" s="75" t="s">
        <v>546</v>
      </c>
      <c r="J381" s="75" t="s">
        <v>562</v>
      </c>
      <c r="K381" s="230">
        <v>43069</v>
      </c>
      <c r="L381" s="75">
        <f>COUNTIF($B$2:B381,B381)</f>
        <v>16</v>
      </c>
      <c r="M381" s="75">
        <f>COUNTIF($L$2:L381,4)</f>
        <v>14</v>
      </c>
      <c r="N381" s="76" t="str">
        <f t="shared" si="29"/>
        <v>Code 1516</v>
      </c>
      <c r="O381" s="76" t="str">
        <f t="shared" si="25"/>
        <v>0655</v>
      </c>
      <c r="P381" s="75" t="str">
        <f t="shared" si="26"/>
        <v>1900</v>
      </c>
      <c r="Q381" s="77">
        <f t="shared" si="27"/>
        <v>1205</v>
      </c>
      <c r="R381" s="77">
        <f t="shared" si="28"/>
        <v>12</v>
      </c>
      <c r="S381" s="77" t="b">
        <f>IF(O381="","",IF(OR(VALUE(LEFT(O381,2))&gt;IF(RIGHT(J381,1)="M",7,19),AND(OR(LEFT(O381,2)={"07","19"}),VALUE(RIGHT(O381,2))&gt;15)),TRUE,FALSE))</f>
        <v>0</v>
      </c>
      <c r="T381" s="77" t="b">
        <f>IF(O381="","",IF(OR(VALUE(LEFT(O381,2))&gt;IF(RIGHT(J381,1)="M",7,19),AND(OR(LEFT(O381,2)={"07","19"}),VALUE(RIGHT(O381,2))&gt;5)),TRUE,FALSE))</f>
        <v>0</v>
      </c>
    </row>
    <row r="382" spans="1:28" ht="15" customHeight="1" x14ac:dyDescent="0.25">
      <c r="A382" s="75" t="s">
        <v>321</v>
      </c>
      <c r="B382" s="77" t="s">
        <v>322</v>
      </c>
      <c r="C382" s="230">
        <v>44244</v>
      </c>
      <c r="D382" s="75" t="s">
        <v>591</v>
      </c>
      <c r="E382" s="75" t="s">
        <v>660</v>
      </c>
      <c r="F382" s="75" t="s">
        <v>546</v>
      </c>
      <c r="G382" s="75">
        <v>3</v>
      </c>
      <c r="H382" s="75" t="s">
        <v>546</v>
      </c>
      <c r="I382" s="75" t="s">
        <v>546</v>
      </c>
      <c r="J382" s="75" t="s">
        <v>562</v>
      </c>
      <c r="K382" s="230">
        <v>43069</v>
      </c>
      <c r="L382" s="75">
        <f>COUNTIF($B$2:B382,B382)</f>
        <v>17</v>
      </c>
      <c r="M382" s="75">
        <f>COUNTIF($L$2:L382,4)</f>
        <v>14</v>
      </c>
      <c r="N382" s="76" t="str">
        <f t="shared" si="29"/>
        <v>Code 1517</v>
      </c>
      <c r="O382" s="76" t="str">
        <f t="shared" si="25"/>
        <v>0655</v>
      </c>
      <c r="P382" s="75" t="str">
        <f t="shared" si="26"/>
        <v>1902</v>
      </c>
      <c r="Q382" s="77">
        <f t="shared" si="27"/>
        <v>1207</v>
      </c>
      <c r="R382" s="77">
        <f t="shared" si="28"/>
        <v>12</v>
      </c>
      <c r="S382" s="77" t="b">
        <f>IF(O382="","",IF(OR(VALUE(LEFT(O382,2))&gt;IF(RIGHT(J382,1)="M",7,19),AND(OR(LEFT(O382,2)={"07","19"}),VALUE(RIGHT(O382,2))&gt;15)),TRUE,FALSE))</f>
        <v>0</v>
      </c>
      <c r="T382" s="77" t="b">
        <f>IF(O382="","",IF(OR(VALUE(LEFT(O382,2))&gt;IF(RIGHT(J382,1)="M",7,19),AND(OR(LEFT(O382,2)={"07","19"}),VALUE(RIGHT(O382,2))&gt;5)),TRUE,FALSE))</f>
        <v>0</v>
      </c>
    </row>
    <row r="383" spans="1:28" ht="15" customHeight="1" x14ac:dyDescent="0.25">
      <c r="A383" s="75" t="s">
        <v>321</v>
      </c>
      <c r="B383" s="77" t="s">
        <v>322</v>
      </c>
      <c r="C383" s="230">
        <v>44245</v>
      </c>
      <c r="D383" s="75" t="s">
        <v>546</v>
      </c>
      <c r="E383" s="75" t="s">
        <v>549</v>
      </c>
      <c r="F383" s="75" t="s">
        <v>610</v>
      </c>
      <c r="G383" s="75">
        <v>0</v>
      </c>
      <c r="H383" s="75" t="s">
        <v>546</v>
      </c>
      <c r="I383" s="75" t="s">
        <v>546</v>
      </c>
      <c r="J383" s="75" t="s">
        <v>562</v>
      </c>
      <c r="K383" s="230">
        <v>43069</v>
      </c>
      <c r="L383" s="75">
        <f>COUNTIF($B$2:B383,B383)</f>
        <v>18</v>
      </c>
      <c r="M383" s="75">
        <f>COUNTIF($L$2:L383,4)</f>
        <v>14</v>
      </c>
      <c r="N383" s="76" t="str">
        <f t="shared" si="29"/>
        <v>Code 1518</v>
      </c>
      <c r="O383" s="76" t="str">
        <f t="shared" si="25"/>
        <v/>
      </c>
      <c r="P383" s="75" t="str">
        <f t="shared" si="26"/>
        <v/>
      </c>
      <c r="Q383" s="77" t="str">
        <f t="shared" si="27"/>
        <v/>
      </c>
      <c r="R383" s="77" t="str">
        <f t="shared" si="28"/>
        <v/>
      </c>
      <c r="S383" s="77" t="str">
        <f>IF(O383="","",IF(OR(VALUE(LEFT(O383,2))&gt;IF(RIGHT(J383,1)="M",7,19),AND(OR(LEFT(O383,2)={"07","19"}),VALUE(RIGHT(O383,2))&gt;15)),TRUE,FALSE))</f>
        <v/>
      </c>
      <c r="T383" s="77" t="str">
        <f>IF(O383="","",IF(OR(VALUE(LEFT(O383,2))&gt;IF(RIGHT(J383,1)="M",7,19),AND(OR(LEFT(O383,2)={"07","19"}),VALUE(RIGHT(O383,2))&gt;5)),TRUE,FALSE))</f>
        <v/>
      </c>
    </row>
    <row r="384" spans="1:28" s="78" customFormat="1" ht="15" customHeight="1" x14ac:dyDescent="0.25">
      <c r="A384" s="75" t="s">
        <v>321</v>
      </c>
      <c r="B384" s="77" t="s">
        <v>322</v>
      </c>
      <c r="C384" s="230">
        <v>44246</v>
      </c>
      <c r="D384" s="75" t="s">
        <v>591</v>
      </c>
      <c r="E384" s="75" t="s">
        <v>658</v>
      </c>
      <c r="F384" s="75" t="s">
        <v>546</v>
      </c>
      <c r="G384" s="75">
        <v>3</v>
      </c>
      <c r="H384" s="75" t="s">
        <v>546</v>
      </c>
      <c r="I384" s="75" t="s">
        <v>546</v>
      </c>
      <c r="J384" s="75" t="s">
        <v>562</v>
      </c>
      <c r="K384" s="230">
        <v>43069</v>
      </c>
      <c r="L384" s="75">
        <f>COUNTIF($B$2:B384,B384)</f>
        <v>19</v>
      </c>
      <c r="M384" s="75">
        <f>COUNTIF($L$2:L384,4)</f>
        <v>14</v>
      </c>
      <c r="N384" s="76" t="str">
        <f t="shared" si="29"/>
        <v>Code 1519</v>
      </c>
      <c r="O384" s="76" t="str">
        <f t="shared" si="25"/>
        <v>0655</v>
      </c>
      <c r="P384" s="75" t="str">
        <f t="shared" si="26"/>
        <v>1900</v>
      </c>
      <c r="Q384" s="77">
        <f t="shared" si="27"/>
        <v>1205</v>
      </c>
      <c r="R384" s="77">
        <f t="shared" si="28"/>
        <v>12</v>
      </c>
      <c r="S384" s="77" t="b">
        <f>IF(O384="","",IF(OR(VALUE(LEFT(O384,2))&gt;IF(RIGHT(J384,1)="M",7,19),AND(OR(LEFT(O384,2)={"07","19"}),VALUE(RIGHT(O384,2))&gt;15)),TRUE,FALSE))</f>
        <v>0</v>
      </c>
      <c r="T384" s="77" t="b">
        <f>IF(O384="","",IF(OR(VALUE(LEFT(O384,2))&gt;IF(RIGHT(J384,1)="M",7,19),AND(OR(LEFT(O384,2)={"07","19"}),VALUE(RIGHT(O384,2))&gt;5)),TRUE,FALSE))</f>
        <v>0</v>
      </c>
      <c r="U384" s="77"/>
      <c r="V384" s="77"/>
      <c r="W384" s="77"/>
      <c r="X384" s="77"/>
      <c r="Y384" s="77"/>
      <c r="Z384" s="77"/>
      <c r="AA384" s="77"/>
      <c r="AB384" s="77"/>
    </row>
    <row r="385" spans="1:28" s="78" customFormat="1" ht="15" customHeight="1" x14ac:dyDescent="0.25">
      <c r="A385" s="75" t="s">
        <v>321</v>
      </c>
      <c r="B385" s="77" t="s">
        <v>322</v>
      </c>
      <c r="C385" s="230">
        <v>44247</v>
      </c>
      <c r="D385" s="75" t="s">
        <v>589</v>
      </c>
      <c r="E385" s="75" t="s">
        <v>606</v>
      </c>
      <c r="F385" s="75" t="s">
        <v>546</v>
      </c>
      <c r="G385" s="75">
        <v>3</v>
      </c>
      <c r="H385" s="75" t="s">
        <v>546</v>
      </c>
      <c r="I385" s="75" t="s">
        <v>546</v>
      </c>
      <c r="J385" s="75" t="s">
        <v>562</v>
      </c>
      <c r="K385" s="230">
        <v>43069</v>
      </c>
      <c r="L385" s="75">
        <f>COUNTIF($B$2:B385,B385)</f>
        <v>20</v>
      </c>
      <c r="M385" s="75">
        <f>COUNTIF($L$2:L385,4)</f>
        <v>14</v>
      </c>
      <c r="N385" s="76" t="str">
        <f t="shared" si="29"/>
        <v>Code 1520</v>
      </c>
      <c r="O385" s="76" t="str">
        <f t="shared" si="25"/>
        <v>0656</v>
      </c>
      <c r="P385" s="75" t="str">
        <f t="shared" si="26"/>
        <v>1901</v>
      </c>
      <c r="Q385" s="77">
        <f t="shared" si="27"/>
        <v>1205</v>
      </c>
      <c r="R385" s="77">
        <f t="shared" si="28"/>
        <v>12</v>
      </c>
      <c r="S385" s="77" t="b">
        <f>IF(O385="","",IF(OR(VALUE(LEFT(O385,2))&gt;IF(RIGHT(J385,1)="M",7,19),AND(OR(LEFT(O385,2)={"07","19"}),VALUE(RIGHT(O385,2))&gt;15)),TRUE,FALSE))</f>
        <v>0</v>
      </c>
      <c r="T385" s="77" t="b">
        <f>IF(O385="","",IF(OR(VALUE(LEFT(O385,2))&gt;IF(RIGHT(J385,1)="M",7,19),AND(OR(LEFT(O385,2)={"07","19"}),VALUE(RIGHT(O385,2))&gt;5)),TRUE,FALSE))</f>
        <v>0</v>
      </c>
      <c r="U385" s="77"/>
      <c r="V385" s="77"/>
      <c r="W385" s="77"/>
      <c r="X385" s="77"/>
      <c r="Y385" s="77"/>
      <c r="Z385" s="77"/>
      <c r="AA385" s="77"/>
      <c r="AB385" s="77"/>
    </row>
    <row r="386" spans="1:28" s="78" customFormat="1" ht="15" customHeight="1" x14ac:dyDescent="0.25">
      <c r="A386" s="75" t="s">
        <v>321</v>
      </c>
      <c r="B386" s="77" t="s">
        <v>322</v>
      </c>
      <c r="C386" s="230">
        <v>44248</v>
      </c>
      <c r="D386" s="75" t="s">
        <v>546</v>
      </c>
      <c r="E386" s="75" t="s">
        <v>549</v>
      </c>
      <c r="F386" s="75" t="s">
        <v>546</v>
      </c>
      <c r="G386" s="75">
        <v>0</v>
      </c>
      <c r="H386" s="75" t="s">
        <v>546</v>
      </c>
      <c r="I386" s="75" t="s">
        <v>546</v>
      </c>
      <c r="J386" s="75" t="s">
        <v>563</v>
      </c>
      <c r="K386" s="230">
        <v>43069</v>
      </c>
      <c r="L386" s="75">
        <f>COUNTIF($B$2:B386,B386)</f>
        <v>21</v>
      </c>
      <c r="M386" s="75">
        <f>COUNTIF($L$2:L386,4)</f>
        <v>14</v>
      </c>
      <c r="N386" s="76" t="str">
        <f t="shared" si="29"/>
        <v>Code 1521</v>
      </c>
      <c r="O386" s="76" t="str">
        <f t="shared" ref="O386:O449" si="30">TRIM(SUBSTITUTE(SUBSTITUTE(D386,"+",""),"_",""))</f>
        <v/>
      </c>
      <c r="P386" s="75" t="str">
        <f t="shared" ref="P386:P449" si="31">TRIM(SUBSTITUTE(SUBSTITUTE(E386,"+",""),"_",""))</f>
        <v/>
      </c>
      <c r="Q386" s="77" t="str">
        <f t="shared" ref="Q386:Q449" si="32">IFERROR(IF(RIGHT(P386,2)&lt;RIGHT(O386,2),IF(P386&lt;O386,P386+2360-O386,P386-40-O386),IF(P386&lt;O386,P386+2400-O386,P386-O386)),"")</f>
        <v/>
      </c>
      <c r="R386" s="77" t="str">
        <f t="shared" ref="R386:R449" si="33">IFERROR(ROUNDDOWN(Q386/100,0),"")</f>
        <v/>
      </c>
      <c r="S386" s="77" t="str">
        <f>IF(O386="","",IF(OR(VALUE(LEFT(O386,2))&gt;IF(RIGHT(J386,1)="M",7,19),AND(OR(LEFT(O386,2)={"07","19"}),VALUE(RIGHT(O386,2))&gt;15)),TRUE,FALSE))</f>
        <v/>
      </c>
      <c r="T386" s="77" t="str">
        <f>IF(O386="","",IF(OR(VALUE(LEFT(O386,2))&gt;IF(RIGHT(J386,1)="M",7,19),AND(OR(LEFT(O386,2)={"07","19"}),VALUE(RIGHT(O386,2))&gt;5)),TRUE,FALSE))</f>
        <v/>
      </c>
      <c r="U386" s="77"/>
      <c r="V386" s="77"/>
      <c r="W386" s="77"/>
      <c r="X386" s="77"/>
      <c r="Y386" s="77"/>
      <c r="Z386" s="77"/>
      <c r="AA386" s="77"/>
      <c r="AB386" s="77"/>
    </row>
    <row r="387" spans="1:28" s="78" customFormat="1" ht="15" customHeight="1" x14ac:dyDescent="0.25">
      <c r="A387" s="75" t="s">
        <v>321</v>
      </c>
      <c r="B387" s="77" t="s">
        <v>322</v>
      </c>
      <c r="C387" s="230">
        <v>44249</v>
      </c>
      <c r="D387" s="75" t="s">
        <v>594</v>
      </c>
      <c r="E387" s="75" t="s">
        <v>606</v>
      </c>
      <c r="F387" s="75" t="s">
        <v>546</v>
      </c>
      <c r="G387" s="75">
        <v>3</v>
      </c>
      <c r="H387" s="75" t="s">
        <v>546</v>
      </c>
      <c r="I387" s="75" t="s">
        <v>546</v>
      </c>
      <c r="J387" s="75" t="s">
        <v>562</v>
      </c>
      <c r="K387" s="230">
        <v>43069</v>
      </c>
      <c r="L387" s="75">
        <f>COUNTIF($B$2:B387,B387)</f>
        <v>22</v>
      </c>
      <c r="M387" s="75">
        <f>COUNTIF($L$2:L387,4)</f>
        <v>14</v>
      </c>
      <c r="N387" s="76" t="str">
        <f t="shared" ref="N387:N450" si="34">A387&amp;DAY(C387)</f>
        <v>Code 1522</v>
      </c>
      <c r="O387" s="76" t="str">
        <f t="shared" si="30"/>
        <v>0657</v>
      </c>
      <c r="P387" s="75" t="str">
        <f t="shared" si="31"/>
        <v>1901</v>
      </c>
      <c r="Q387" s="77">
        <f t="shared" si="32"/>
        <v>1204</v>
      </c>
      <c r="R387" s="77">
        <f t="shared" si="33"/>
        <v>12</v>
      </c>
      <c r="S387" s="77" t="b">
        <f>IF(O387="","",IF(OR(VALUE(LEFT(O387,2))&gt;IF(RIGHT(J387,1)="M",7,19),AND(OR(LEFT(O387,2)={"07","19"}),VALUE(RIGHT(O387,2))&gt;15)),TRUE,FALSE))</f>
        <v>0</v>
      </c>
      <c r="T387" s="77" t="b">
        <f>IF(O387="","",IF(OR(VALUE(LEFT(O387,2))&gt;IF(RIGHT(J387,1)="M",7,19),AND(OR(LEFT(O387,2)={"07","19"}),VALUE(RIGHT(O387,2))&gt;5)),TRUE,FALSE))</f>
        <v>0</v>
      </c>
      <c r="U387" s="77"/>
      <c r="V387" s="77"/>
      <c r="W387" s="77"/>
      <c r="X387" s="77"/>
      <c r="Y387" s="77"/>
      <c r="Z387" s="77"/>
      <c r="AA387" s="77"/>
      <c r="AB387" s="77"/>
    </row>
    <row r="388" spans="1:28" ht="15" customHeight="1" x14ac:dyDescent="0.25">
      <c r="A388" s="75" t="s">
        <v>321</v>
      </c>
      <c r="B388" s="77" t="s">
        <v>322</v>
      </c>
      <c r="C388" s="230">
        <v>44250</v>
      </c>
      <c r="D388" s="75" t="s">
        <v>681</v>
      </c>
      <c r="E388" s="75" t="s">
        <v>606</v>
      </c>
      <c r="F388" s="75" t="s">
        <v>546</v>
      </c>
      <c r="G388" s="75">
        <v>3</v>
      </c>
      <c r="H388" s="75" t="s">
        <v>546</v>
      </c>
      <c r="I388" s="75" t="s">
        <v>546</v>
      </c>
      <c r="J388" s="75" t="s">
        <v>562</v>
      </c>
      <c r="K388" s="230">
        <v>43069</v>
      </c>
      <c r="L388" s="75">
        <f>COUNTIF($B$2:B388,B388)</f>
        <v>23</v>
      </c>
      <c r="M388" s="75">
        <f>COUNTIF($L$2:L388,4)</f>
        <v>14</v>
      </c>
      <c r="N388" s="76" t="str">
        <f t="shared" si="34"/>
        <v>Code 1523</v>
      </c>
      <c r="O388" s="76" t="str">
        <f t="shared" si="30"/>
        <v>0658</v>
      </c>
      <c r="P388" s="75" t="str">
        <f t="shared" si="31"/>
        <v>1901</v>
      </c>
      <c r="Q388" s="77">
        <f t="shared" si="32"/>
        <v>1203</v>
      </c>
      <c r="R388" s="77">
        <f t="shared" si="33"/>
        <v>12</v>
      </c>
      <c r="S388" s="77" t="b">
        <f>IF(O388="","",IF(OR(VALUE(LEFT(O388,2))&gt;IF(RIGHT(J388,1)="M",7,19),AND(OR(LEFT(O388,2)={"07","19"}),VALUE(RIGHT(O388,2))&gt;15)),TRUE,FALSE))</f>
        <v>0</v>
      </c>
      <c r="T388" s="77" t="b">
        <f>IF(O388="","",IF(OR(VALUE(LEFT(O388,2))&gt;IF(RIGHT(J388,1)="M",7,19),AND(OR(LEFT(O388,2)={"07","19"}),VALUE(RIGHT(O388,2))&gt;5)),TRUE,FALSE))</f>
        <v>0</v>
      </c>
    </row>
    <row r="389" spans="1:28" ht="15" customHeight="1" x14ac:dyDescent="0.25">
      <c r="A389" s="75" t="s">
        <v>321</v>
      </c>
      <c r="B389" s="77" t="s">
        <v>322</v>
      </c>
      <c r="C389" s="230">
        <v>44251</v>
      </c>
      <c r="D389" s="75" t="s">
        <v>666</v>
      </c>
      <c r="E389" s="75" t="s">
        <v>606</v>
      </c>
      <c r="F389" s="75" t="s">
        <v>546</v>
      </c>
      <c r="G389" s="75">
        <v>3</v>
      </c>
      <c r="H389" s="75" t="s">
        <v>546</v>
      </c>
      <c r="I389" s="75" t="s">
        <v>546</v>
      </c>
      <c r="J389" s="75" t="s">
        <v>562</v>
      </c>
      <c r="K389" s="230">
        <v>43069</v>
      </c>
      <c r="L389" s="75">
        <f>COUNTIF($B$2:B389,B389)</f>
        <v>24</v>
      </c>
      <c r="M389" s="75">
        <f>COUNTIF($L$2:L389,4)</f>
        <v>14</v>
      </c>
      <c r="N389" s="76" t="str">
        <f t="shared" si="34"/>
        <v>Code 1524</v>
      </c>
      <c r="O389" s="76" t="str">
        <f t="shared" si="30"/>
        <v>0659</v>
      </c>
      <c r="P389" s="75" t="str">
        <f t="shared" si="31"/>
        <v>1901</v>
      </c>
      <c r="Q389" s="77">
        <f t="shared" si="32"/>
        <v>1202</v>
      </c>
      <c r="R389" s="77">
        <f t="shared" si="33"/>
        <v>12</v>
      </c>
      <c r="S389" s="77" t="b">
        <f>IF(O389="","",IF(OR(VALUE(LEFT(O389,2))&gt;IF(RIGHT(J389,1)="M",7,19),AND(OR(LEFT(O389,2)={"07","19"}),VALUE(RIGHT(O389,2))&gt;15)),TRUE,FALSE))</f>
        <v>0</v>
      </c>
      <c r="T389" s="77" t="b">
        <f>IF(O389="","",IF(OR(VALUE(LEFT(O389,2))&gt;IF(RIGHT(J389,1)="M",7,19),AND(OR(LEFT(O389,2)={"07","19"}),VALUE(RIGHT(O389,2))&gt;5)),TRUE,FALSE))</f>
        <v>0</v>
      </c>
    </row>
    <row r="390" spans="1:28" ht="15" customHeight="1" x14ac:dyDescent="0.25">
      <c r="A390" s="231" t="s">
        <v>321</v>
      </c>
      <c r="B390" s="78" t="s">
        <v>322</v>
      </c>
      <c r="C390" s="232">
        <v>44252</v>
      </c>
      <c r="D390" s="231" t="s">
        <v>760</v>
      </c>
      <c r="E390" s="231" t="s">
        <v>606</v>
      </c>
      <c r="F390" s="231" t="s">
        <v>546</v>
      </c>
      <c r="G390" s="231">
        <v>0</v>
      </c>
      <c r="H390" s="231" t="s">
        <v>546</v>
      </c>
      <c r="I390" s="231" t="s">
        <v>593</v>
      </c>
      <c r="J390" s="231" t="s">
        <v>562</v>
      </c>
      <c r="K390" s="232">
        <v>43069</v>
      </c>
      <c r="L390" s="75">
        <f>COUNTIF($B$2:B390,B390)</f>
        <v>25</v>
      </c>
      <c r="M390" s="75">
        <f>COUNTIF($L$2:L390,4)</f>
        <v>14</v>
      </c>
      <c r="N390" s="76" t="str">
        <f t="shared" si="34"/>
        <v>Code 1525</v>
      </c>
      <c r="O390" s="76" t="str">
        <f t="shared" si="30"/>
        <v>0854</v>
      </c>
      <c r="P390" s="75" t="str">
        <f t="shared" si="31"/>
        <v>1901</v>
      </c>
      <c r="Q390" s="77">
        <f t="shared" si="32"/>
        <v>1007</v>
      </c>
      <c r="R390" s="77">
        <f t="shared" si="33"/>
        <v>10</v>
      </c>
      <c r="S390" s="77" t="b">
        <f>IF(O390="","",IF(OR(VALUE(LEFT(O390,2))&gt;IF(RIGHT(J390,1)="M",7,19),AND(OR(LEFT(O390,2)={"07","19"}),VALUE(RIGHT(O390,2))&gt;15)),TRUE,FALSE))</f>
        <v>1</v>
      </c>
      <c r="T390" s="77" t="b">
        <f>IF(O390="","",IF(OR(VALUE(LEFT(O390,2))&gt;IF(RIGHT(J390,1)="M",7,19),AND(OR(LEFT(O390,2)={"07","19"}),VALUE(RIGHT(O390,2))&gt;5)),TRUE,FALSE))</f>
        <v>1</v>
      </c>
    </row>
    <row r="391" spans="1:28" s="78" customFormat="1" ht="15" customHeight="1" x14ac:dyDescent="0.25">
      <c r="A391" s="75" t="s">
        <v>321</v>
      </c>
      <c r="B391" s="77" t="s">
        <v>322</v>
      </c>
      <c r="C391" s="230">
        <v>44253</v>
      </c>
      <c r="D391" s="75" t="s">
        <v>591</v>
      </c>
      <c r="E391" s="75" t="s">
        <v>660</v>
      </c>
      <c r="F391" s="75" t="s">
        <v>546</v>
      </c>
      <c r="G391" s="75">
        <v>3</v>
      </c>
      <c r="H391" s="75" t="s">
        <v>546</v>
      </c>
      <c r="I391" s="75" t="s">
        <v>546</v>
      </c>
      <c r="J391" s="75" t="s">
        <v>562</v>
      </c>
      <c r="K391" s="230">
        <v>43069</v>
      </c>
      <c r="L391" s="75">
        <f>COUNTIF($B$2:B391,B391)</f>
        <v>26</v>
      </c>
      <c r="M391" s="75">
        <f>COUNTIF($L$2:L391,4)</f>
        <v>14</v>
      </c>
      <c r="N391" s="76" t="str">
        <f t="shared" si="34"/>
        <v>Code 1526</v>
      </c>
      <c r="O391" s="76" t="str">
        <f t="shared" si="30"/>
        <v>0655</v>
      </c>
      <c r="P391" s="75" t="str">
        <f t="shared" si="31"/>
        <v>1902</v>
      </c>
      <c r="Q391" s="77">
        <f t="shared" si="32"/>
        <v>1207</v>
      </c>
      <c r="R391" s="77">
        <f t="shared" si="33"/>
        <v>12</v>
      </c>
      <c r="S391" s="77" t="b">
        <f>IF(O391="","",IF(OR(VALUE(LEFT(O391,2))&gt;IF(RIGHT(J391,1)="M",7,19),AND(OR(LEFT(O391,2)={"07","19"}),VALUE(RIGHT(O391,2))&gt;15)),TRUE,FALSE))</f>
        <v>0</v>
      </c>
      <c r="T391" s="77" t="b">
        <f>IF(O391="","",IF(OR(VALUE(LEFT(O391,2))&gt;IF(RIGHT(J391,1)="M",7,19),AND(OR(LEFT(O391,2)={"07","19"}),VALUE(RIGHT(O391,2))&gt;5)),TRUE,FALSE))</f>
        <v>0</v>
      </c>
      <c r="U391" s="77"/>
      <c r="V391" s="77"/>
      <c r="W391" s="77"/>
      <c r="X391" s="77"/>
      <c r="Y391" s="77"/>
      <c r="Z391" s="77"/>
      <c r="AA391" s="77"/>
      <c r="AB391" s="77"/>
    </row>
    <row r="392" spans="1:28" ht="15" customHeight="1" x14ac:dyDescent="0.25">
      <c r="A392" s="75" t="s">
        <v>321</v>
      </c>
      <c r="B392" s="77" t="s">
        <v>322</v>
      </c>
      <c r="C392" s="230">
        <v>44254</v>
      </c>
      <c r="D392" s="75" t="s">
        <v>591</v>
      </c>
      <c r="E392" s="75" t="s">
        <v>606</v>
      </c>
      <c r="F392" s="75" t="s">
        <v>546</v>
      </c>
      <c r="G392" s="75">
        <v>3</v>
      </c>
      <c r="H392" s="75" t="s">
        <v>546</v>
      </c>
      <c r="I392" s="75" t="s">
        <v>546</v>
      </c>
      <c r="J392" s="75" t="s">
        <v>562</v>
      </c>
      <c r="K392" s="230">
        <v>43069</v>
      </c>
      <c r="L392" s="75">
        <f>COUNTIF($B$2:B392,B392)</f>
        <v>27</v>
      </c>
      <c r="M392" s="75">
        <f>COUNTIF($L$2:L392,4)</f>
        <v>14</v>
      </c>
      <c r="N392" s="76" t="str">
        <f t="shared" si="34"/>
        <v>Code 1527</v>
      </c>
      <c r="O392" s="76" t="str">
        <f t="shared" si="30"/>
        <v>0655</v>
      </c>
      <c r="P392" s="75" t="str">
        <f t="shared" si="31"/>
        <v>1901</v>
      </c>
      <c r="Q392" s="77">
        <f t="shared" si="32"/>
        <v>1206</v>
      </c>
      <c r="R392" s="77">
        <f t="shared" si="33"/>
        <v>12</v>
      </c>
      <c r="S392" s="77" t="b">
        <f>IF(O392="","",IF(OR(VALUE(LEFT(O392,2))&gt;IF(RIGHT(J392,1)="M",7,19),AND(OR(LEFT(O392,2)={"07","19"}),VALUE(RIGHT(O392,2))&gt;15)),TRUE,FALSE))</f>
        <v>0</v>
      </c>
      <c r="T392" s="77" t="b">
        <f>IF(O392="","",IF(OR(VALUE(LEFT(O392,2))&gt;IF(RIGHT(J392,1)="M",7,19),AND(OR(LEFT(O392,2)={"07","19"}),VALUE(RIGHT(O392,2))&gt;5)),TRUE,FALSE))</f>
        <v>0</v>
      </c>
    </row>
    <row r="393" spans="1:28" ht="15" customHeight="1" x14ac:dyDescent="0.25">
      <c r="A393" s="75" t="s">
        <v>321</v>
      </c>
      <c r="B393" s="77" t="s">
        <v>322</v>
      </c>
      <c r="C393" s="230">
        <v>44255</v>
      </c>
      <c r="D393" s="75" t="s">
        <v>546</v>
      </c>
      <c r="E393" s="75" t="s">
        <v>549</v>
      </c>
      <c r="F393" s="75" t="s">
        <v>546</v>
      </c>
      <c r="G393" s="75">
        <v>0</v>
      </c>
      <c r="H393" s="75" t="s">
        <v>546</v>
      </c>
      <c r="I393" s="75" t="s">
        <v>546</v>
      </c>
      <c r="J393" s="75" t="s">
        <v>563</v>
      </c>
      <c r="K393" s="230">
        <v>43069</v>
      </c>
      <c r="L393" s="75">
        <f>COUNTIF($B$2:B393,B393)</f>
        <v>28</v>
      </c>
      <c r="M393" s="75">
        <f>COUNTIF($L$2:L393,4)</f>
        <v>14</v>
      </c>
      <c r="N393" s="76" t="str">
        <f t="shared" si="34"/>
        <v>Code 1528</v>
      </c>
      <c r="O393" s="76" t="str">
        <f t="shared" si="30"/>
        <v/>
      </c>
      <c r="P393" s="75" t="str">
        <f t="shared" si="31"/>
        <v/>
      </c>
      <c r="Q393" s="77" t="str">
        <f t="shared" si="32"/>
        <v/>
      </c>
      <c r="R393" s="77" t="str">
        <f t="shared" si="33"/>
        <v/>
      </c>
      <c r="S393" s="77" t="str">
        <f>IF(O393="","",IF(OR(VALUE(LEFT(O393,2))&gt;IF(RIGHT(J393,1)="M",7,19),AND(OR(LEFT(O393,2)={"07","19"}),VALUE(RIGHT(O393,2))&gt;15)),TRUE,FALSE))</f>
        <v/>
      </c>
      <c r="T393" s="77" t="str">
        <f>IF(O393="","",IF(OR(VALUE(LEFT(O393,2))&gt;IF(RIGHT(J393,1)="M",7,19),AND(OR(LEFT(O393,2)={"07","19"}),VALUE(RIGHT(O393,2))&gt;5)),TRUE,FALSE))</f>
        <v/>
      </c>
    </row>
    <row r="394" spans="1:28" ht="15" customHeight="1" x14ac:dyDescent="0.25">
      <c r="A394" s="75" t="s">
        <v>327</v>
      </c>
      <c r="B394" s="77" t="s">
        <v>328</v>
      </c>
      <c r="C394" s="230">
        <v>44228</v>
      </c>
      <c r="D394" s="75" t="s">
        <v>552</v>
      </c>
      <c r="E394" s="75" t="s">
        <v>687</v>
      </c>
      <c r="F394" s="75" t="s">
        <v>546</v>
      </c>
      <c r="G394" s="75">
        <v>2</v>
      </c>
      <c r="H394" s="75" t="s">
        <v>546</v>
      </c>
      <c r="I394" s="75" t="s">
        <v>546</v>
      </c>
      <c r="J394" s="75" t="s">
        <v>641</v>
      </c>
      <c r="K394" s="230">
        <v>43090</v>
      </c>
      <c r="L394" s="75">
        <f>COUNTIF($B$2:B394,B394)</f>
        <v>1</v>
      </c>
      <c r="M394" s="75">
        <f>COUNTIF($L$2:L394,4)</f>
        <v>14</v>
      </c>
      <c r="N394" s="76" t="str">
        <f t="shared" si="34"/>
        <v>Code 161</v>
      </c>
      <c r="O394" s="76" t="str">
        <f t="shared" si="30"/>
        <v>0641</v>
      </c>
      <c r="P394" s="75" t="str">
        <f t="shared" si="31"/>
        <v>1807</v>
      </c>
      <c r="Q394" s="77">
        <f t="shared" si="32"/>
        <v>1126</v>
      </c>
      <c r="R394" s="77">
        <f t="shared" si="33"/>
        <v>11</v>
      </c>
      <c r="S394" s="77" t="b">
        <f>IF(O394="","",IF(OR(VALUE(LEFT(O394,2))&gt;IF(RIGHT(J394,1)="M",7,19),AND(OR(LEFT(O394,2)={"07","19"}),VALUE(RIGHT(O394,2))&gt;15)),TRUE,FALSE))</f>
        <v>0</v>
      </c>
      <c r="T394" s="77" t="b">
        <f>IF(O394="","",IF(OR(VALUE(LEFT(O394,2))&gt;IF(RIGHT(J394,1)="M",7,19),AND(OR(LEFT(O394,2)={"07","19"}),VALUE(RIGHT(O394,2))&gt;5)),TRUE,FALSE))</f>
        <v>0</v>
      </c>
    </row>
    <row r="395" spans="1:28" ht="15" customHeight="1" x14ac:dyDescent="0.25">
      <c r="A395" s="75" t="s">
        <v>327</v>
      </c>
      <c r="B395" s="77" t="s">
        <v>328</v>
      </c>
      <c r="C395" s="230">
        <v>44229</v>
      </c>
      <c r="D395" s="75" t="s">
        <v>557</v>
      </c>
      <c r="E395" s="75" t="s">
        <v>640</v>
      </c>
      <c r="F395" s="75" t="s">
        <v>546</v>
      </c>
      <c r="G395" s="75">
        <v>2</v>
      </c>
      <c r="H395" s="75" t="s">
        <v>546</v>
      </c>
      <c r="I395" s="75" t="s">
        <v>546</v>
      </c>
      <c r="J395" s="75" t="s">
        <v>641</v>
      </c>
      <c r="K395" s="230">
        <v>43090</v>
      </c>
      <c r="L395" s="75">
        <f>COUNTIF($B$2:B395,B395)</f>
        <v>2</v>
      </c>
      <c r="M395" s="75">
        <f>COUNTIF($L$2:L395,4)</f>
        <v>14</v>
      </c>
      <c r="N395" s="76" t="str">
        <f t="shared" si="34"/>
        <v>Code 162</v>
      </c>
      <c r="O395" s="76" t="str">
        <f t="shared" si="30"/>
        <v>0640</v>
      </c>
      <c r="P395" s="75" t="str">
        <f t="shared" si="31"/>
        <v>1809</v>
      </c>
      <c r="Q395" s="77">
        <f t="shared" si="32"/>
        <v>1129</v>
      </c>
      <c r="R395" s="77">
        <f t="shared" si="33"/>
        <v>11</v>
      </c>
      <c r="S395" s="77" t="b">
        <f>IF(O395="","",IF(OR(VALUE(LEFT(O395,2))&gt;IF(RIGHT(J395,1)="M",7,19),AND(OR(LEFT(O395,2)={"07","19"}),VALUE(RIGHT(O395,2))&gt;15)),TRUE,FALSE))</f>
        <v>0</v>
      </c>
      <c r="T395" s="77" t="b">
        <f>IF(O395="","",IF(OR(VALUE(LEFT(O395,2))&gt;IF(RIGHT(J395,1)="M",7,19),AND(OR(LEFT(O395,2)={"07","19"}),VALUE(RIGHT(O395,2))&gt;5)),TRUE,FALSE))</f>
        <v>0</v>
      </c>
    </row>
    <row r="396" spans="1:28" ht="15" customHeight="1" x14ac:dyDescent="0.25">
      <c r="A396" s="75" t="s">
        <v>327</v>
      </c>
      <c r="B396" s="77" t="s">
        <v>328</v>
      </c>
      <c r="C396" s="230">
        <v>44230</v>
      </c>
      <c r="D396" s="75" t="s">
        <v>544</v>
      </c>
      <c r="E396" s="75" t="s">
        <v>680</v>
      </c>
      <c r="F396" s="75" t="s">
        <v>546</v>
      </c>
      <c r="G396" s="75">
        <v>2</v>
      </c>
      <c r="H396" s="75" t="s">
        <v>546</v>
      </c>
      <c r="I396" s="75" t="s">
        <v>546</v>
      </c>
      <c r="J396" s="75" t="s">
        <v>641</v>
      </c>
      <c r="K396" s="230">
        <v>43090</v>
      </c>
      <c r="L396" s="75">
        <f>COUNTIF($B$2:B396,B396)</f>
        <v>3</v>
      </c>
      <c r="M396" s="75">
        <f>COUNTIF($L$2:L396,4)</f>
        <v>14</v>
      </c>
      <c r="N396" s="76" t="str">
        <f t="shared" si="34"/>
        <v>Code 163</v>
      </c>
      <c r="O396" s="76" t="str">
        <f t="shared" si="30"/>
        <v>0645</v>
      </c>
      <c r="P396" s="75" t="str">
        <f t="shared" si="31"/>
        <v>1805</v>
      </c>
      <c r="Q396" s="77">
        <f t="shared" si="32"/>
        <v>1120</v>
      </c>
      <c r="R396" s="77">
        <f t="shared" si="33"/>
        <v>11</v>
      </c>
      <c r="S396" s="77" t="b">
        <f>IF(O396="","",IF(OR(VALUE(LEFT(O396,2))&gt;IF(RIGHT(J396,1)="M",7,19),AND(OR(LEFT(O396,2)={"07","19"}),VALUE(RIGHT(O396,2))&gt;15)),TRUE,FALSE))</f>
        <v>0</v>
      </c>
      <c r="T396" s="77" t="b">
        <f>IF(O396="","",IF(OR(VALUE(LEFT(O396,2))&gt;IF(RIGHT(J396,1)="M",7,19),AND(OR(LEFT(O396,2)={"07","19"}),VALUE(RIGHT(O396,2))&gt;5)),TRUE,FALSE))</f>
        <v>0</v>
      </c>
    </row>
    <row r="397" spans="1:28" ht="15" customHeight="1" x14ac:dyDescent="0.25">
      <c r="A397" s="75" t="s">
        <v>327</v>
      </c>
      <c r="B397" s="77" t="s">
        <v>328</v>
      </c>
      <c r="C397" s="230">
        <v>44231</v>
      </c>
      <c r="D397" s="75" t="s">
        <v>586</v>
      </c>
      <c r="E397" s="75" t="s">
        <v>686</v>
      </c>
      <c r="F397" s="75" t="s">
        <v>546</v>
      </c>
      <c r="G397" s="75">
        <v>2</v>
      </c>
      <c r="H397" s="75" t="s">
        <v>546</v>
      </c>
      <c r="I397" s="75" t="s">
        <v>546</v>
      </c>
      <c r="J397" s="75" t="s">
        <v>641</v>
      </c>
      <c r="K397" s="230">
        <v>43090</v>
      </c>
      <c r="L397" s="75">
        <f>COUNTIF($B$2:B397,B397)</f>
        <v>4</v>
      </c>
      <c r="M397" s="75">
        <f>COUNTIF($L$2:L397,4)</f>
        <v>15</v>
      </c>
      <c r="N397" s="76" t="str">
        <f t="shared" si="34"/>
        <v>Code 164</v>
      </c>
      <c r="O397" s="76" t="str">
        <f t="shared" si="30"/>
        <v>0652</v>
      </c>
      <c r="P397" s="75" t="str">
        <f t="shared" si="31"/>
        <v>1808</v>
      </c>
      <c r="Q397" s="77">
        <f t="shared" si="32"/>
        <v>1116</v>
      </c>
      <c r="R397" s="77">
        <f t="shared" si="33"/>
        <v>11</v>
      </c>
      <c r="S397" s="77" t="b">
        <f>IF(O397="","",IF(OR(VALUE(LEFT(O397,2))&gt;IF(RIGHT(J397,1)="M",7,19),AND(OR(LEFT(O397,2)={"07","19"}),VALUE(RIGHT(O397,2))&gt;15)),TRUE,FALSE))</f>
        <v>0</v>
      </c>
      <c r="T397" s="77" t="b">
        <f>IF(O397="","",IF(OR(VALUE(LEFT(O397,2))&gt;IF(RIGHT(J397,1)="M",7,19),AND(OR(LEFT(O397,2)={"07","19"}),VALUE(RIGHT(O397,2))&gt;5)),TRUE,FALSE))</f>
        <v>0</v>
      </c>
    </row>
    <row r="398" spans="1:28" ht="15" customHeight="1" x14ac:dyDescent="0.25">
      <c r="A398" s="75" t="s">
        <v>327</v>
      </c>
      <c r="B398" s="77" t="s">
        <v>328</v>
      </c>
      <c r="C398" s="230">
        <v>44232</v>
      </c>
      <c r="D398" s="75" t="s">
        <v>587</v>
      </c>
      <c r="E398" s="75" t="s">
        <v>680</v>
      </c>
      <c r="F398" s="75" t="s">
        <v>546</v>
      </c>
      <c r="G398" s="75">
        <v>2</v>
      </c>
      <c r="H398" s="75" t="s">
        <v>546</v>
      </c>
      <c r="I398" s="75" t="s">
        <v>546</v>
      </c>
      <c r="J398" s="75" t="s">
        <v>641</v>
      </c>
      <c r="K398" s="230">
        <v>43090</v>
      </c>
      <c r="L398" s="75">
        <f>COUNTIF($B$2:B398,B398)</f>
        <v>5</v>
      </c>
      <c r="M398" s="75">
        <f>COUNTIF($L$2:L398,4)</f>
        <v>15</v>
      </c>
      <c r="N398" s="76" t="str">
        <f t="shared" si="34"/>
        <v>Code 165</v>
      </c>
      <c r="O398" s="76" t="str">
        <f t="shared" si="30"/>
        <v>0654</v>
      </c>
      <c r="P398" s="75" t="str">
        <f t="shared" si="31"/>
        <v>1805</v>
      </c>
      <c r="Q398" s="77">
        <f t="shared" si="32"/>
        <v>1111</v>
      </c>
      <c r="R398" s="77">
        <f t="shared" si="33"/>
        <v>11</v>
      </c>
      <c r="S398" s="77" t="b">
        <f>IF(O398="","",IF(OR(VALUE(LEFT(O398,2))&gt;IF(RIGHT(J398,1)="M",7,19),AND(OR(LEFT(O398,2)={"07","19"}),VALUE(RIGHT(O398,2))&gt;15)),TRUE,FALSE))</f>
        <v>0</v>
      </c>
      <c r="T398" s="77" t="b">
        <f>IF(O398="","",IF(OR(VALUE(LEFT(O398,2))&gt;IF(RIGHT(J398,1)="M",7,19),AND(OR(LEFT(O398,2)={"07","19"}),VALUE(RIGHT(O398,2))&gt;5)),TRUE,FALSE))</f>
        <v>0</v>
      </c>
    </row>
    <row r="399" spans="1:28" s="78" customFormat="1" ht="15" customHeight="1" x14ac:dyDescent="0.25">
      <c r="A399" s="75" t="s">
        <v>327</v>
      </c>
      <c r="B399" s="77" t="s">
        <v>328</v>
      </c>
      <c r="C399" s="230">
        <v>44233</v>
      </c>
      <c r="D399" s="75" t="s">
        <v>683</v>
      </c>
      <c r="E399" s="75" t="s">
        <v>624</v>
      </c>
      <c r="F399" s="75" t="s">
        <v>546</v>
      </c>
      <c r="G399" s="75">
        <v>2</v>
      </c>
      <c r="H399" s="75" t="s">
        <v>546</v>
      </c>
      <c r="I399" s="75" t="s">
        <v>546</v>
      </c>
      <c r="J399" s="75" t="s">
        <v>641</v>
      </c>
      <c r="K399" s="230">
        <v>43090</v>
      </c>
      <c r="L399" s="75">
        <f>COUNTIF($B$2:B399,B399)</f>
        <v>6</v>
      </c>
      <c r="M399" s="75">
        <f>COUNTIF($L$2:L399,4)</f>
        <v>15</v>
      </c>
      <c r="N399" s="76" t="str">
        <f t="shared" si="34"/>
        <v>Code 166</v>
      </c>
      <c r="O399" s="76" t="str">
        <f t="shared" si="30"/>
        <v>0650</v>
      </c>
      <c r="P399" s="75" t="str">
        <f t="shared" si="31"/>
        <v>1818</v>
      </c>
      <c r="Q399" s="77">
        <f t="shared" si="32"/>
        <v>1128</v>
      </c>
      <c r="R399" s="77">
        <f t="shared" si="33"/>
        <v>11</v>
      </c>
      <c r="S399" s="77" t="b">
        <f>IF(O399="","",IF(OR(VALUE(LEFT(O399,2))&gt;IF(RIGHT(J399,1)="M",7,19),AND(OR(LEFT(O399,2)={"07","19"}),VALUE(RIGHT(O399,2))&gt;15)),TRUE,FALSE))</f>
        <v>0</v>
      </c>
      <c r="T399" s="77" t="b">
        <f>IF(O399="","",IF(OR(VALUE(LEFT(O399,2))&gt;IF(RIGHT(J399,1)="M",7,19),AND(OR(LEFT(O399,2)={"07","19"}),VALUE(RIGHT(O399,2))&gt;5)),TRUE,FALSE))</f>
        <v>0</v>
      </c>
      <c r="U399" s="77"/>
      <c r="V399" s="77"/>
      <c r="W399" s="77"/>
      <c r="X399" s="77"/>
      <c r="Y399" s="77"/>
      <c r="Z399" s="77"/>
      <c r="AA399" s="77"/>
      <c r="AB399" s="77"/>
    </row>
    <row r="400" spans="1:28" s="78" customFormat="1" ht="15" customHeight="1" x14ac:dyDescent="0.25">
      <c r="A400" s="75" t="s">
        <v>327</v>
      </c>
      <c r="B400" s="77" t="s">
        <v>328</v>
      </c>
      <c r="C400" s="230">
        <v>44234</v>
      </c>
      <c r="D400" s="75" t="s">
        <v>546</v>
      </c>
      <c r="E400" s="75" t="s">
        <v>549</v>
      </c>
      <c r="F400" s="75" t="s">
        <v>546</v>
      </c>
      <c r="G400" s="75">
        <v>0</v>
      </c>
      <c r="H400" s="75" t="s">
        <v>546</v>
      </c>
      <c r="I400" s="75" t="s">
        <v>546</v>
      </c>
      <c r="J400" s="75" t="s">
        <v>646</v>
      </c>
      <c r="K400" s="230">
        <v>43090</v>
      </c>
      <c r="L400" s="75">
        <f>COUNTIF($B$2:B400,B400)</f>
        <v>7</v>
      </c>
      <c r="M400" s="75">
        <f>COUNTIF($L$2:L400,4)</f>
        <v>15</v>
      </c>
      <c r="N400" s="76" t="str">
        <f t="shared" si="34"/>
        <v>Code 167</v>
      </c>
      <c r="O400" s="76" t="str">
        <f t="shared" si="30"/>
        <v/>
      </c>
      <c r="P400" s="75" t="str">
        <f t="shared" si="31"/>
        <v/>
      </c>
      <c r="Q400" s="77" t="str">
        <f t="shared" si="32"/>
        <v/>
      </c>
      <c r="R400" s="77" t="str">
        <f t="shared" si="33"/>
        <v/>
      </c>
      <c r="S400" s="77" t="str">
        <f>IF(O400="","",IF(OR(VALUE(LEFT(O400,2))&gt;IF(RIGHT(J400,1)="M",7,19),AND(OR(LEFT(O400,2)={"07","19"}),VALUE(RIGHT(O400,2))&gt;15)),TRUE,FALSE))</f>
        <v/>
      </c>
      <c r="T400" s="77" t="str">
        <f>IF(O400="","",IF(OR(VALUE(LEFT(O400,2))&gt;IF(RIGHT(J400,1)="M",7,19),AND(OR(LEFT(O400,2)={"07","19"}),VALUE(RIGHT(O400,2))&gt;5)),TRUE,FALSE))</f>
        <v/>
      </c>
      <c r="U400" s="77"/>
      <c r="V400" s="77"/>
      <c r="W400" s="77"/>
      <c r="X400" s="77"/>
      <c r="Y400" s="77"/>
      <c r="Z400" s="77"/>
      <c r="AA400" s="77"/>
      <c r="AB400" s="77"/>
    </row>
    <row r="401" spans="1:28" ht="15" customHeight="1" x14ac:dyDescent="0.25">
      <c r="A401" s="231" t="s">
        <v>327</v>
      </c>
      <c r="B401" s="78" t="s">
        <v>328</v>
      </c>
      <c r="C401" s="232">
        <v>44235</v>
      </c>
      <c r="D401" s="231" t="s">
        <v>690</v>
      </c>
      <c r="E401" s="231" t="s">
        <v>660</v>
      </c>
      <c r="F401" s="231" t="s">
        <v>546</v>
      </c>
      <c r="G401" s="231">
        <v>3</v>
      </c>
      <c r="H401" s="231" t="s">
        <v>546</v>
      </c>
      <c r="I401" s="231" t="s">
        <v>546</v>
      </c>
      <c r="J401" s="231" t="s">
        <v>562</v>
      </c>
      <c r="K401" s="232">
        <v>43090</v>
      </c>
      <c r="L401" s="75">
        <f>COUNTIF($B$2:B401,B401)</f>
        <v>8</v>
      </c>
      <c r="M401" s="75">
        <f>COUNTIF($L$2:L401,4)</f>
        <v>15</v>
      </c>
      <c r="N401" s="76" t="str">
        <f t="shared" si="34"/>
        <v>Code 168</v>
      </c>
      <c r="O401" s="76" t="str">
        <f t="shared" si="30"/>
        <v>0651</v>
      </c>
      <c r="P401" s="75" t="str">
        <f t="shared" si="31"/>
        <v>1902</v>
      </c>
      <c r="Q401" s="77">
        <f t="shared" si="32"/>
        <v>1211</v>
      </c>
      <c r="R401" s="77">
        <f t="shared" si="33"/>
        <v>12</v>
      </c>
      <c r="S401" s="77" t="b">
        <f>IF(O401="","",IF(OR(VALUE(LEFT(O401,2))&gt;IF(RIGHT(J401,1)="M",7,19),AND(OR(LEFT(O401,2)={"07","19"}),VALUE(RIGHT(O401,2))&gt;15)),TRUE,FALSE))</f>
        <v>0</v>
      </c>
      <c r="T401" s="77" t="b">
        <f>IF(O401="","",IF(OR(VALUE(LEFT(O401,2))&gt;IF(RIGHT(J401,1)="M",7,19),AND(OR(LEFT(O401,2)={"07","19"}),VALUE(RIGHT(O401,2))&gt;5)),TRUE,FALSE))</f>
        <v>0</v>
      </c>
      <c r="U401" s="78"/>
      <c r="V401" s="78"/>
      <c r="W401" s="78"/>
      <c r="X401" s="78"/>
      <c r="Y401" s="78"/>
      <c r="Z401" s="78"/>
      <c r="AA401" s="78"/>
      <c r="AB401" s="78"/>
    </row>
    <row r="402" spans="1:28" ht="15" customHeight="1" x14ac:dyDescent="0.25">
      <c r="A402" s="231" t="s">
        <v>327</v>
      </c>
      <c r="B402" s="78" t="s">
        <v>328</v>
      </c>
      <c r="C402" s="232">
        <v>44236</v>
      </c>
      <c r="D402" s="231" t="s">
        <v>682</v>
      </c>
      <c r="E402" s="231" t="s">
        <v>660</v>
      </c>
      <c r="F402" s="231" t="s">
        <v>546</v>
      </c>
      <c r="G402" s="231">
        <v>3</v>
      </c>
      <c r="H402" s="231" t="s">
        <v>546</v>
      </c>
      <c r="I402" s="231" t="s">
        <v>546</v>
      </c>
      <c r="J402" s="231" t="s">
        <v>562</v>
      </c>
      <c r="K402" s="232">
        <v>43090</v>
      </c>
      <c r="L402" s="75">
        <f>COUNTIF($B$2:B402,B402)</f>
        <v>9</v>
      </c>
      <c r="M402" s="75">
        <f>COUNTIF($L$2:L402,4)</f>
        <v>15</v>
      </c>
      <c r="N402" s="76" t="str">
        <f t="shared" si="34"/>
        <v>Code 169</v>
      </c>
      <c r="O402" s="76" t="str">
        <f t="shared" si="30"/>
        <v>0700</v>
      </c>
      <c r="P402" s="75" t="str">
        <f t="shared" si="31"/>
        <v>1902</v>
      </c>
      <c r="Q402" s="77">
        <f t="shared" si="32"/>
        <v>1202</v>
      </c>
      <c r="R402" s="77">
        <f t="shared" si="33"/>
        <v>12</v>
      </c>
      <c r="S402" s="77" t="b">
        <f>IF(O402="","",IF(OR(VALUE(LEFT(O402,2))&gt;IF(RIGHT(J402,1)="M",7,19),AND(OR(LEFT(O402,2)={"07","19"}),VALUE(RIGHT(O402,2))&gt;15)),TRUE,FALSE))</f>
        <v>0</v>
      </c>
      <c r="T402" s="77" t="b">
        <f>IF(O402="","",IF(OR(VALUE(LEFT(O402,2))&gt;IF(RIGHT(J402,1)="M",7,19),AND(OR(LEFT(O402,2)={"07","19"}),VALUE(RIGHT(O402,2))&gt;5)),TRUE,FALSE))</f>
        <v>0</v>
      </c>
      <c r="U402" s="78"/>
      <c r="V402" s="78"/>
      <c r="W402" s="78"/>
      <c r="X402" s="78"/>
      <c r="Y402" s="78"/>
      <c r="Z402" s="78"/>
      <c r="AA402" s="78"/>
      <c r="AB402" s="78"/>
    </row>
    <row r="403" spans="1:28" ht="15" customHeight="1" x14ac:dyDescent="0.25">
      <c r="A403" s="231" t="s">
        <v>327</v>
      </c>
      <c r="B403" s="78" t="s">
        <v>328</v>
      </c>
      <c r="C403" s="232">
        <v>44237</v>
      </c>
      <c r="D403" s="231" t="s">
        <v>682</v>
      </c>
      <c r="E403" s="231" t="s">
        <v>606</v>
      </c>
      <c r="F403" s="231" t="s">
        <v>546</v>
      </c>
      <c r="G403" s="231">
        <v>3</v>
      </c>
      <c r="H403" s="231" t="s">
        <v>546</v>
      </c>
      <c r="I403" s="231" t="s">
        <v>546</v>
      </c>
      <c r="J403" s="231" t="s">
        <v>562</v>
      </c>
      <c r="K403" s="232">
        <v>43090</v>
      </c>
      <c r="L403" s="75">
        <f>COUNTIF($B$2:B403,B403)</f>
        <v>10</v>
      </c>
      <c r="M403" s="75">
        <f>COUNTIF($L$2:L403,4)</f>
        <v>15</v>
      </c>
      <c r="N403" s="76" t="str">
        <f t="shared" si="34"/>
        <v>Code 1610</v>
      </c>
      <c r="O403" s="76" t="str">
        <f t="shared" si="30"/>
        <v>0700</v>
      </c>
      <c r="P403" s="75" t="str">
        <f t="shared" si="31"/>
        <v>1901</v>
      </c>
      <c r="Q403" s="77">
        <f t="shared" si="32"/>
        <v>1201</v>
      </c>
      <c r="R403" s="77">
        <f t="shared" si="33"/>
        <v>12</v>
      </c>
      <c r="S403" s="77" t="b">
        <f>IF(O403="","",IF(OR(VALUE(LEFT(O403,2))&gt;IF(RIGHT(J403,1)="M",7,19),AND(OR(LEFT(O403,2)={"07","19"}),VALUE(RIGHT(O403,2))&gt;15)),TRUE,FALSE))</f>
        <v>0</v>
      </c>
      <c r="T403" s="77" t="b">
        <f>IF(O403="","",IF(OR(VALUE(LEFT(O403,2))&gt;IF(RIGHT(J403,1)="M",7,19),AND(OR(LEFT(O403,2)={"07","19"}),VALUE(RIGHT(O403,2))&gt;5)),TRUE,FALSE))</f>
        <v>0</v>
      </c>
      <c r="U403" s="78"/>
      <c r="V403" s="78"/>
      <c r="W403" s="78"/>
      <c r="X403" s="78"/>
      <c r="Y403" s="78"/>
      <c r="Z403" s="78"/>
      <c r="AA403" s="78"/>
      <c r="AB403" s="78"/>
    </row>
    <row r="404" spans="1:28" ht="15" customHeight="1" x14ac:dyDescent="0.25">
      <c r="A404" s="75" t="s">
        <v>327</v>
      </c>
      <c r="B404" s="77" t="s">
        <v>328</v>
      </c>
      <c r="C404" s="230">
        <v>44238</v>
      </c>
      <c r="D404" s="75" t="s">
        <v>546</v>
      </c>
      <c r="E404" s="75" t="s">
        <v>549</v>
      </c>
      <c r="F404" s="75" t="s">
        <v>546</v>
      </c>
      <c r="G404" s="75">
        <v>0</v>
      </c>
      <c r="H404" s="75" t="s">
        <v>546</v>
      </c>
      <c r="I404" s="75" t="s">
        <v>590</v>
      </c>
      <c r="J404" s="75" t="s">
        <v>562</v>
      </c>
      <c r="K404" s="230">
        <v>43090</v>
      </c>
      <c r="L404" s="75">
        <f>COUNTIF($B$2:B404,B404)</f>
        <v>11</v>
      </c>
      <c r="M404" s="75">
        <f>COUNTIF($L$2:L404,4)</f>
        <v>15</v>
      </c>
      <c r="N404" s="76" t="str">
        <f t="shared" si="34"/>
        <v>Code 1611</v>
      </c>
      <c r="O404" s="76" t="str">
        <f t="shared" si="30"/>
        <v/>
      </c>
      <c r="P404" s="75" t="str">
        <f t="shared" si="31"/>
        <v/>
      </c>
      <c r="Q404" s="77" t="str">
        <f t="shared" si="32"/>
        <v/>
      </c>
      <c r="R404" s="77" t="str">
        <f t="shared" si="33"/>
        <v/>
      </c>
      <c r="S404" s="77" t="str">
        <f>IF(O404="","",IF(OR(VALUE(LEFT(O404,2))&gt;IF(RIGHT(J404,1)="M",7,19),AND(OR(LEFT(O404,2)={"07","19"}),VALUE(RIGHT(O404,2))&gt;15)),TRUE,FALSE))</f>
        <v/>
      </c>
      <c r="T404" s="77" t="str">
        <f>IF(O404="","",IF(OR(VALUE(LEFT(O404,2))&gt;IF(RIGHT(J404,1)="M",7,19),AND(OR(LEFT(O404,2)={"07","19"}),VALUE(RIGHT(O404,2))&gt;5)),TRUE,FALSE))</f>
        <v/>
      </c>
    </row>
    <row r="405" spans="1:28" ht="15" customHeight="1" x14ac:dyDescent="0.25">
      <c r="A405" s="75" t="s">
        <v>327</v>
      </c>
      <c r="B405" s="77" t="s">
        <v>328</v>
      </c>
      <c r="C405" s="230">
        <v>44239</v>
      </c>
      <c r="D405" s="75" t="s">
        <v>546</v>
      </c>
      <c r="E405" s="75" t="s">
        <v>549</v>
      </c>
      <c r="F405" s="75" t="s">
        <v>546</v>
      </c>
      <c r="G405" s="75">
        <v>0</v>
      </c>
      <c r="H405" s="75" t="s">
        <v>546</v>
      </c>
      <c r="I405" s="75" t="s">
        <v>759</v>
      </c>
      <c r="J405" s="75" t="s">
        <v>738</v>
      </c>
      <c r="K405" s="230">
        <v>43090</v>
      </c>
      <c r="L405" s="75">
        <f>COUNTIF($B$2:B405,B405)</f>
        <v>12</v>
      </c>
      <c r="M405" s="75">
        <f>COUNTIF($L$2:L405,4)</f>
        <v>15</v>
      </c>
      <c r="N405" s="76" t="str">
        <f t="shared" si="34"/>
        <v>Code 1612</v>
      </c>
      <c r="O405" s="76" t="str">
        <f t="shared" si="30"/>
        <v/>
      </c>
      <c r="P405" s="75" t="str">
        <f t="shared" si="31"/>
        <v/>
      </c>
      <c r="Q405" s="77" t="str">
        <f t="shared" si="32"/>
        <v/>
      </c>
      <c r="R405" s="77" t="str">
        <f t="shared" si="33"/>
        <v/>
      </c>
      <c r="S405" s="77" t="str">
        <f>IF(O405="","",IF(OR(VALUE(LEFT(O405,2))&gt;IF(RIGHT(J405,1)="M",7,19),AND(OR(LEFT(O405,2)={"07","19"}),VALUE(RIGHT(O405,2))&gt;15)),TRUE,FALSE))</f>
        <v/>
      </c>
      <c r="T405" s="77" t="str">
        <f>IF(O405="","",IF(OR(VALUE(LEFT(O405,2))&gt;IF(RIGHT(J405,1)="M",7,19),AND(OR(LEFT(O405,2)={"07","19"}),VALUE(RIGHT(O405,2))&gt;5)),TRUE,FALSE))</f>
        <v/>
      </c>
    </row>
    <row r="406" spans="1:28" ht="15" customHeight="1" x14ac:dyDescent="0.25">
      <c r="A406" s="75" t="s">
        <v>327</v>
      </c>
      <c r="B406" s="77" t="s">
        <v>328</v>
      </c>
      <c r="C406" s="230">
        <v>44240</v>
      </c>
      <c r="D406" s="75" t="s">
        <v>546</v>
      </c>
      <c r="E406" s="75" t="s">
        <v>549</v>
      </c>
      <c r="F406" s="75" t="s">
        <v>546</v>
      </c>
      <c r="G406" s="75">
        <v>0</v>
      </c>
      <c r="H406" s="75" t="s">
        <v>546</v>
      </c>
      <c r="I406" s="75" t="s">
        <v>759</v>
      </c>
      <c r="J406" s="75" t="s">
        <v>738</v>
      </c>
      <c r="K406" s="230">
        <v>43090</v>
      </c>
      <c r="L406" s="75">
        <f>COUNTIF($B$2:B406,B406)</f>
        <v>13</v>
      </c>
      <c r="M406" s="75">
        <f>COUNTIF($L$2:L406,4)</f>
        <v>15</v>
      </c>
      <c r="N406" s="76" t="str">
        <f t="shared" si="34"/>
        <v>Code 1613</v>
      </c>
      <c r="O406" s="76" t="str">
        <f t="shared" si="30"/>
        <v/>
      </c>
      <c r="P406" s="75" t="str">
        <f t="shared" si="31"/>
        <v/>
      </c>
      <c r="Q406" s="77" t="str">
        <f t="shared" si="32"/>
        <v/>
      </c>
      <c r="R406" s="77" t="str">
        <f t="shared" si="33"/>
        <v/>
      </c>
      <c r="S406" s="77" t="str">
        <f>IF(O406="","",IF(OR(VALUE(LEFT(O406,2))&gt;IF(RIGHT(J406,1)="M",7,19),AND(OR(LEFT(O406,2)={"07","19"}),VALUE(RIGHT(O406,2))&gt;15)),TRUE,FALSE))</f>
        <v/>
      </c>
      <c r="T406" s="77" t="str">
        <f>IF(O406="","",IF(OR(VALUE(LEFT(O406,2))&gt;IF(RIGHT(J406,1)="M",7,19),AND(OR(LEFT(O406,2)={"07","19"}),VALUE(RIGHT(O406,2))&gt;5)),TRUE,FALSE))</f>
        <v/>
      </c>
    </row>
    <row r="407" spans="1:28" ht="15" customHeight="1" x14ac:dyDescent="0.25">
      <c r="A407" s="75" t="s">
        <v>327</v>
      </c>
      <c r="B407" s="77" t="s">
        <v>328</v>
      </c>
      <c r="C407" s="230">
        <v>44241</v>
      </c>
      <c r="D407" s="75" t="s">
        <v>546</v>
      </c>
      <c r="E407" s="75" t="s">
        <v>549</v>
      </c>
      <c r="F407" s="75" t="s">
        <v>546</v>
      </c>
      <c r="G407" s="75">
        <v>0</v>
      </c>
      <c r="H407" s="75" t="s">
        <v>546</v>
      </c>
      <c r="I407" s="75" t="s">
        <v>546</v>
      </c>
      <c r="J407" s="75" t="s">
        <v>576</v>
      </c>
      <c r="K407" s="230">
        <v>43090</v>
      </c>
      <c r="L407" s="75">
        <f>COUNTIF($B$2:B407,B407)</f>
        <v>14</v>
      </c>
      <c r="M407" s="75">
        <f>COUNTIF($L$2:L407,4)</f>
        <v>15</v>
      </c>
      <c r="N407" s="76" t="str">
        <f t="shared" si="34"/>
        <v>Code 1614</v>
      </c>
      <c r="O407" s="76" t="str">
        <f t="shared" si="30"/>
        <v/>
      </c>
      <c r="P407" s="75" t="str">
        <f t="shared" si="31"/>
        <v/>
      </c>
      <c r="Q407" s="77" t="str">
        <f t="shared" si="32"/>
        <v/>
      </c>
      <c r="R407" s="77" t="str">
        <f t="shared" si="33"/>
        <v/>
      </c>
      <c r="S407" s="77" t="str">
        <f>IF(O407="","",IF(OR(VALUE(LEFT(O407,2))&gt;IF(RIGHT(J407,1)="M",7,19),AND(OR(LEFT(O407,2)={"07","19"}),VALUE(RIGHT(O407,2))&gt;15)),TRUE,FALSE))</f>
        <v/>
      </c>
      <c r="T407" s="77" t="str">
        <f>IF(O407="","",IF(OR(VALUE(LEFT(O407,2))&gt;IF(RIGHT(J407,1)="M",7,19),AND(OR(LEFT(O407,2)={"07","19"}),VALUE(RIGHT(O407,2))&gt;5)),TRUE,FALSE))</f>
        <v/>
      </c>
    </row>
    <row r="408" spans="1:28" ht="15" customHeight="1" x14ac:dyDescent="0.25">
      <c r="A408" s="75" t="s">
        <v>327</v>
      </c>
      <c r="B408" s="77" t="s">
        <v>328</v>
      </c>
      <c r="C408" s="230">
        <v>44242</v>
      </c>
      <c r="D408" s="75" t="s">
        <v>546</v>
      </c>
      <c r="E408" s="75" t="s">
        <v>549</v>
      </c>
      <c r="F408" s="75" t="s">
        <v>610</v>
      </c>
      <c r="G408" s="75">
        <v>0</v>
      </c>
      <c r="H408" s="75" t="s">
        <v>546</v>
      </c>
      <c r="I408" s="75" t="s">
        <v>546</v>
      </c>
      <c r="J408" s="75" t="s">
        <v>566</v>
      </c>
      <c r="K408" s="230">
        <v>43090</v>
      </c>
      <c r="L408" s="75">
        <f>COUNTIF($B$2:B408,B408)</f>
        <v>15</v>
      </c>
      <c r="M408" s="75">
        <f>COUNTIF($L$2:L408,4)</f>
        <v>15</v>
      </c>
      <c r="N408" s="76" t="str">
        <f t="shared" si="34"/>
        <v>Code 1615</v>
      </c>
      <c r="O408" s="76" t="str">
        <f t="shared" si="30"/>
        <v/>
      </c>
      <c r="P408" s="75" t="str">
        <f t="shared" si="31"/>
        <v/>
      </c>
      <c r="Q408" s="77" t="str">
        <f t="shared" si="32"/>
        <v/>
      </c>
      <c r="R408" s="77" t="str">
        <f t="shared" si="33"/>
        <v/>
      </c>
      <c r="S408" s="77" t="str">
        <f>IF(O408="","",IF(OR(VALUE(LEFT(O408,2))&gt;IF(RIGHT(J408,1)="M",7,19),AND(OR(LEFT(O408,2)={"07","19"}),VALUE(RIGHT(O408,2))&gt;15)),TRUE,FALSE))</f>
        <v/>
      </c>
      <c r="T408" s="77" t="str">
        <f>IF(O408="","",IF(OR(VALUE(LEFT(O408,2))&gt;IF(RIGHT(J408,1)="M",7,19),AND(OR(LEFT(O408,2)={"07","19"}),VALUE(RIGHT(O408,2))&gt;5)),TRUE,FALSE))</f>
        <v/>
      </c>
    </row>
    <row r="409" spans="1:28" ht="15" customHeight="1" x14ac:dyDescent="0.25">
      <c r="A409" s="75" t="s">
        <v>327</v>
      </c>
      <c r="B409" s="77" t="s">
        <v>328</v>
      </c>
      <c r="C409" s="230">
        <v>44243</v>
      </c>
      <c r="D409" s="75" t="s">
        <v>546</v>
      </c>
      <c r="E409" s="75" t="s">
        <v>549</v>
      </c>
      <c r="F409" s="75" t="s">
        <v>610</v>
      </c>
      <c r="G409" s="75">
        <v>0</v>
      </c>
      <c r="H409" s="75" t="s">
        <v>546</v>
      </c>
      <c r="I409" s="75" t="s">
        <v>546</v>
      </c>
      <c r="J409" s="75" t="s">
        <v>566</v>
      </c>
      <c r="K409" s="230">
        <v>43090</v>
      </c>
      <c r="L409" s="75">
        <f>COUNTIF($B$2:B409,B409)</f>
        <v>16</v>
      </c>
      <c r="M409" s="75">
        <f>COUNTIF($L$2:L409,4)</f>
        <v>15</v>
      </c>
      <c r="N409" s="76" t="str">
        <f t="shared" si="34"/>
        <v>Code 1616</v>
      </c>
      <c r="O409" s="76" t="str">
        <f t="shared" si="30"/>
        <v/>
      </c>
      <c r="P409" s="75" t="str">
        <f t="shared" si="31"/>
        <v/>
      </c>
      <c r="Q409" s="77" t="str">
        <f t="shared" si="32"/>
        <v/>
      </c>
      <c r="R409" s="77" t="str">
        <f t="shared" si="33"/>
        <v/>
      </c>
      <c r="S409" s="77" t="str">
        <f>IF(O409="","",IF(OR(VALUE(LEFT(O409,2))&gt;IF(RIGHT(J409,1)="M",7,19),AND(OR(LEFT(O409,2)={"07","19"}),VALUE(RIGHT(O409,2))&gt;15)),TRUE,FALSE))</f>
        <v/>
      </c>
      <c r="T409" s="77" t="str">
        <f>IF(O409="","",IF(OR(VALUE(LEFT(O409,2))&gt;IF(RIGHT(J409,1)="M",7,19),AND(OR(LEFT(O409,2)={"07","19"}),VALUE(RIGHT(O409,2))&gt;5)),TRUE,FALSE))</f>
        <v/>
      </c>
    </row>
    <row r="410" spans="1:28" ht="15" customHeight="1" x14ac:dyDescent="0.25">
      <c r="A410" s="75" t="s">
        <v>327</v>
      </c>
      <c r="B410" s="77" t="s">
        <v>328</v>
      </c>
      <c r="C410" s="230">
        <v>44244</v>
      </c>
      <c r="D410" s="75" t="s">
        <v>546</v>
      </c>
      <c r="E410" s="75" t="s">
        <v>549</v>
      </c>
      <c r="F410" s="75" t="s">
        <v>610</v>
      </c>
      <c r="G410" s="75">
        <v>0</v>
      </c>
      <c r="H410" s="75" t="s">
        <v>546</v>
      </c>
      <c r="I410" s="75" t="s">
        <v>546</v>
      </c>
      <c r="J410" s="75" t="s">
        <v>566</v>
      </c>
      <c r="K410" s="230">
        <v>43090</v>
      </c>
      <c r="L410" s="75">
        <f>COUNTIF($B$2:B410,B410)</f>
        <v>17</v>
      </c>
      <c r="M410" s="75">
        <f>COUNTIF($L$2:L410,4)</f>
        <v>15</v>
      </c>
      <c r="N410" s="76" t="str">
        <f t="shared" si="34"/>
        <v>Code 1617</v>
      </c>
      <c r="O410" s="76" t="str">
        <f t="shared" si="30"/>
        <v/>
      </c>
      <c r="P410" s="75" t="str">
        <f t="shared" si="31"/>
        <v/>
      </c>
      <c r="Q410" s="77" t="str">
        <f t="shared" si="32"/>
        <v/>
      </c>
      <c r="R410" s="77" t="str">
        <f t="shared" si="33"/>
        <v/>
      </c>
      <c r="S410" s="77" t="str">
        <f>IF(O410="","",IF(OR(VALUE(LEFT(O410,2))&gt;IF(RIGHT(J410,1)="M",7,19),AND(OR(LEFT(O410,2)={"07","19"}),VALUE(RIGHT(O410,2))&gt;15)),TRUE,FALSE))</f>
        <v/>
      </c>
      <c r="T410" s="77" t="str">
        <f>IF(O410="","",IF(OR(VALUE(LEFT(O410,2))&gt;IF(RIGHT(J410,1)="M",7,19),AND(OR(LEFT(O410,2)={"07","19"}),VALUE(RIGHT(O410,2))&gt;5)),TRUE,FALSE))</f>
        <v/>
      </c>
    </row>
    <row r="411" spans="1:28" ht="15" customHeight="1" x14ac:dyDescent="0.25">
      <c r="A411" s="75" t="s">
        <v>327</v>
      </c>
      <c r="B411" s="77" t="s">
        <v>328</v>
      </c>
      <c r="C411" s="230">
        <v>44245</v>
      </c>
      <c r="D411" s="75" t="s">
        <v>692</v>
      </c>
      <c r="E411" s="75" t="s">
        <v>633</v>
      </c>
      <c r="F411" s="75" t="s">
        <v>546</v>
      </c>
      <c r="G411" s="75">
        <v>3</v>
      </c>
      <c r="H411" s="75" t="s">
        <v>546</v>
      </c>
      <c r="I411" s="75" t="s">
        <v>546</v>
      </c>
      <c r="J411" s="75" t="s">
        <v>566</v>
      </c>
      <c r="K411" s="230">
        <v>43090</v>
      </c>
      <c r="L411" s="75">
        <f>COUNTIF($B$2:B411,B411)</f>
        <v>18</v>
      </c>
      <c r="M411" s="75">
        <f>COUNTIF($L$2:L411,4)</f>
        <v>15</v>
      </c>
      <c r="N411" s="76" t="str">
        <f t="shared" si="34"/>
        <v>Code 1618</v>
      </c>
      <c r="O411" s="76" t="str">
        <f t="shared" si="30"/>
        <v>1837</v>
      </c>
      <c r="P411" s="75" t="str">
        <f t="shared" si="31"/>
        <v>0705</v>
      </c>
      <c r="Q411" s="77">
        <f t="shared" si="32"/>
        <v>1228</v>
      </c>
      <c r="R411" s="77">
        <f t="shared" si="33"/>
        <v>12</v>
      </c>
      <c r="S411" s="77" t="b">
        <f>IF(O411="","",IF(OR(VALUE(LEFT(O411,2))&gt;IF(RIGHT(J411,1)="M",7,19),AND(OR(LEFT(O411,2)={"07","19"}),VALUE(RIGHT(O411,2))&gt;15)),TRUE,FALSE))</f>
        <v>0</v>
      </c>
      <c r="T411" s="77" t="b">
        <f>IF(O411="","",IF(OR(VALUE(LEFT(O411,2))&gt;IF(RIGHT(J411,1)="M",7,19),AND(OR(LEFT(O411,2)={"07","19"}),VALUE(RIGHT(O411,2))&gt;5)),TRUE,FALSE))</f>
        <v>0</v>
      </c>
    </row>
    <row r="412" spans="1:28" ht="15" customHeight="1" x14ac:dyDescent="0.25">
      <c r="A412" s="75" t="s">
        <v>327</v>
      </c>
      <c r="B412" s="77" t="s">
        <v>328</v>
      </c>
      <c r="C412" s="230">
        <v>44246</v>
      </c>
      <c r="D412" s="75" t="s">
        <v>688</v>
      </c>
      <c r="E412" s="75" t="s">
        <v>695</v>
      </c>
      <c r="F412" s="75" t="s">
        <v>546</v>
      </c>
      <c r="G412" s="75">
        <v>3</v>
      </c>
      <c r="H412" s="75" t="s">
        <v>546</v>
      </c>
      <c r="I412" s="75" t="s">
        <v>546</v>
      </c>
      <c r="J412" s="75" t="s">
        <v>566</v>
      </c>
      <c r="K412" s="230">
        <v>43090</v>
      </c>
      <c r="L412" s="75">
        <f>COUNTIF($B$2:B412,B412)</f>
        <v>19</v>
      </c>
      <c r="M412" s="75">
        <f>COUNTIF($L$2:L412,4)</f>
        <v>15</v>
      </c>
      <c r="N412" s="76" t="str">
        <f t="shared" si="34"/>
        <v>Code 1619</v>
      </c>
      <c r="O412" s="76" t="str">
        <f t="shared" si="30"/>
        <v>1849</v>
      </c>
      <c r="P412" s="75" t="str">
        <f t="shared" si="31"/>
        <v>0702</v>
      </c>
      <c r="Q412" s="77">
        <f t="shared" si="32"/>
        <v>1213</v>
      </c>
      <c r="R412" s="77">
        <f t="shared" si="33"/>
        <v>12</v>
      </c>
      <c r="S412" s="77" t="b">
        <f>IF(O412="","",IF(OR(VALUE(LEFT(O412,2))&gt;IF(RIGHT(J412,1)="M",7,19),AND(OR(LEFT(O412,2)={"07","19"}),VALUE(RIGHT(O412,2))&gt;15)),TRUE,FALSE))</f>
        <v>0</v>
      </c>
      <c r="T412" s="77" t="b">
        <f>IF(O412="","",IF(OR(VALUE(LEFT(O412,2))&gt;IF(RIGHT(J412,1)="M",7,19),AND(OR(LEFT(O412,2)={"07","19"}),VALUE(RIGHT(O412,2))&gt;5)),TRUE,FALSE))</f>
        <v>0</v>
      </c>
    </row>
    <row r="413" spans="1:28" ht="15" customHeight="1" x14ac:dyDescent="0.25">
      <c r="A413" s="75" t="s">
        <v>327</v>
      </c>
      <c r="B413" s="77" t="s">
        <v>328</v>
      </c>
      <c r="C413" s="230">
        <v>44247</v>
      </c>
      <c r="D413" s="75" t="s">
        <v>601</v>
      </c>
      <c r="E413" s="75" t="s">
        <v>696</v>
      </c>
      <c r="F413" s="75" t="s">
        <v>546</v>
      </c>
      <c r="G413" s="75">
        <v>3</v>
      </c>
      <c r="H413" s="75" t="s">
        <v>546</v>
      </c>
      <c r="I413" s="75" t="s">
        <v>546</v>
      </c>
      <c r="J413" s="75" t="s">
        <v>566</v>
      </c>
      <c r="K413" s="230">
        <v>43090</v>
      </c>
      <c r="L413" s="75">
        <f>COUNTIF($B$2:B413,B413)</f>
        <v>20</v>
      </c>
      <c r="M413" s="75">
        <f>COUNTIF($L$2:L413,4)</f>
        <v>15</v>
      </c>
      <c r="N413" s="76" t="str">
        <f t="shared" si="34"/>
        <v>Code 1620</v>
      </c>
      <c r="O413" s="76" t="str">
        <f t="shared" si="30"/>
        <v>1854</v>
      </c>
      <c r="P413" s="75" t="str">
        <f t="shared" si="31"/>
        <v>0703</v>
      </c>
      <c r="Q413" s="77">
        <f t="shared" si="32"/>
        <v>1209</v>
      </c>
      <c r="R413" s="77">
        <f t="shared" si="33"/>
        <v>12</v>
      </c>
      <c r="S413" s="77" t="b">
        <f>IF(O413="","",IF(OR(VALUE(LEFT(O413,2))&gt;IF(RIGHT(J413,1)="M",7,19),AND(OR(LEFT(O413,2)={"07","19"}),VALUE(RIGHT(O413,2))&gt;15)),TRUE,FALSE))</f>
        <v>0</v>
      </c>
      <c r="T413" s="77" t="b">
        <f>IF(O413="","",IF(OR(VALUE(LEFT(O413,2))&gt;IF(RIGHT(J413,1)="M",7,19),AND(OR(LEFT(O413,2)={"07","19"}),VALUE(RIGHT(O413,2))&gt;5)),TRUE,FALSE))</f>
        <v>0</v>
      </c>
    </row>
    <row r="414" spans="1:28" ht="15" customHeight="1" x14ac:dyDescent="0.25">
      <c r="A414" s="75" t="s">
        <v>327</v>
      </c>
      <c r="B414" s="77" t="s">
        <v>328</v>
      </c>
      <c r="C414" s="230">
        <v>44248</v>
      </c>
      <c r="D414" s="75" t="s">
        <v>546</v>
      </c>
      <c r="E414" s="75" t="s">
        <v>549</v>
      </c>
      <c r="F414" s="75" t="s">
        <v>546</v>
      </c>
      <c r="G414" s="75">
        <v>0</v>
      </c>
      <c r="H414" s="75" t="s">
        <v>546</v>
      </c>
      <c r="I414" s="75" t="s">
        <v>546</v>
      </c>
      <c r="J414" s="75" t="s">
        <v>576</v>
      </c>
      <c r="K414" s="230">
        <v>43090</v>
      </c>
      <c r="L414" s="75">
        <f>COUNTIF($B$2:B414,B414)</f>
        <v>21</v>
      </c>
      <c r="M414" s="75">
        <f>COUNTIF($L$2:L414,4)</f>
        <v>15</v>
      </c>
      <c r="N414" s="76" t="str">
        <f t="shared" si="34"/>
        <v>Code 1621</v>
      </c>
      <c r="O414" s="76" t="str">
        <f t="shared" si="30"/>
        <v/>
      </c>
      <c r="P414" s="75" t="str">
        <f t="shared" si="31"/>
        <v/>
      </c>
      <c r="Q414" s="77" t="str">
        <f t="shared" si="32"/>
        <v/>
      </c>
      <c r="R414" s="77" t="str">
        <f t="shared" si="33"/>
        <v/>
      </c>
      <c r="S414" s="77" t="str">
        <f>IF(O414="","",IF(OR(VALUE(LEFT(O414,2))&gt;IF(RIGHT(J414,1)="M",7,19),AND(OR(LEFT(O414,2)={"07","19"}),VALUE(RIGHT(O414,2))&gt;15)),TRUE,FALSE))</f>
        <v/>
      </c>
      <c r="T414" s="77" t="str">
        <f>IF(O414="","",IF(OR(VALUE(LEFT(O414,2))&gt;IF(RIGHT(J414,1)="M",7,19),AND(OR(LEFT(O414,2)={"07","19"}),VALUE(RIGHT(O414,2))&gt;5)),TRUE,FALSE))</f>
        <v/>
      </c>
    </row>
    <row r="415" spans="1:28" ht="15" customHeight="1" x14ac:dyDescent="0.25">
      <c r="A415" s="75" t="s">
        <v>327</v>
      </c>
      <c r="B415" s="77" t="s">
        <v>328</v>
      </c>
      <c r="C415" s="230">
        <v>44249</v>
      </c>
      <c r="D415" s="75" t="s">
        <v>583</v>
      </c>
      <c r="E415" s="75" t="s">
        <v>695</v>
      </c>
      <c r="F415" s="75" t="s">
        <v>546</v>
      </c>
      <c r="G415" s="75">
        <v>3</v>
      </c>
      <c r="H415" s="75" t="s">
        <v>546</v>
      </c>
      <c r="I415" s="75" t="s">
        <v>546</v>
      </c>
      <c r="J415" s="75" t="s">
        <v>566</v>
      </c>
      <c r="K415" s="230">
        <v>43090</v>
      </c>
      <c r="L415" s="75">
        <f>COUNTIF($B$2:B415,B415)</f>
        <v>22</v>
      </c>
      <c r="M415" s="75">
        <f>COUNTIF($L$2:L415,4)</f>
        <v>15</v>
      </c>
      <c r="N415" s="76" t="str">
        <f t="shared" si="34"/>
        <v>Code 1622</v>
      </c>
      <c r="O415" s="76" t="str">
        <f t="shared" si="30"/>
        <v>1843</v>
      </c>
      <c r="P415" s="75" t="str">
        <f t="shared" si="31"/>
        <v>0702</v>
      </c>
      <c r="Q415" s="77">
        <f t="shared" si="32"/>
        <v>1219</v>
      </c>
      <c r="R415" s="77">
        <f t="shared" si="33"/>
        <v>12</v>
      </c>
      <c r="S415" s="77" t="b">
        <f>IF(O415="","",IF(OR(VALUE(LEFT(O415,2))&gt;IF(RIGHT(J415,1)="M",7,19),AND(OR(LEFT(O415,2)={"07","19"}),VALUE(RIGHT(O415,2))&gt;15)),TRUE,FALSE))</f>
        <v>0</v>
      </c>
      <c r="T415" s="77" t="b">
        <f>IF(O415="","",IF(OR(VALUE(LEFT(O415,2))&gt;IF(RIGHT(J415,1)="M",7,19),AND(OR(LEFT(O415,2)={"07","19"}),VALUE(RIGHT(O415,2))&gt;5)),TRUE,FALSE))</f>
        <v>0</v>
      </c>
    </row>
    <row r="416" spans="1:28" ht="15" customHeight="1" x14ac:dyDescent="0.25">
      <c r="A416" s="75" t="s">
        <v>327</v>
      </c>
      <c r="B416" s="77" t="s">
        <v>328</v>
      </c>
      <c r="C416" s="230">
        <v>44250</v>
      </c>
      <c r="D416" s="75" t="s">
        <v>626</v>
      </c>
      <c r="E416" s="75" t="s">
        <v>569</v>
      </c>
      <c r="F416" s="75" t="s">
        <v>546</v>
      </c>
      <c r="G416" s="75">
        <v>3</v>
      </c>
      <c r="H416" s="75" t="s">
        <v>546</v>
      </c>
      <c r="I416" s="75" t="s">
        <v>546</v>
      </c>
      <c r="J416" s="75" t="s">
        <v>566</v>
      </c>
      <c r="K416" s="230">
        <v>43090</v>
      </c>
      <c r="L416" s="75">
        <f>COUNTIF($B$2:B416,B416)</f>
        <v>23</v>
      </c>
      <c r="M416" s="75">
        <f>COUNTIF($L$2:L416,4)</f>
        <v>15</v>
      </c>
      <c r="N416" s="76" t="str">
        <f t="shared" si="34"/>
        <v>Code 1623</v>
      </c>
      <c r="O416" s="76" t="str">
        <f t="shared" si="30"/>
        <v>1832</v>
      </c>
      <c r="P416" s="75" t="str">
        <f t="shared" si="31"/>
        <v>0704</v>
      </c>
      <c r="Q416" s="77">
        <f t="shared" si="32"/>
        <v>1232</v>
      </c>
      <c r="R416" s="77">
        <f t="shared" si="33"/>
        <v>12</v>
      </c>
      <c r="S416" s="77" t="b">
        <f>IF(O416="","",IF(OR(VALUE(LEFT(O416,2))&gt;IF(RIGHT(J416,1)="M",7,19),AND(OR(LEFT(O416,2)={"07","19"}),VALUE(RIGHT(O416,2))&gt;15)),TRUE,FALSE))</f>
        <v>0</v>
      </c>
      <c r="T416" s="77" t="b">
        <f>IF(O416="","",IF(OR(VALUE(LEFT(O416,2))&gt;IF(RIGHT(J416,1)="M",7,19),AND(OR(LEFT(O416,2)={"07","19"}),VALUE(RIGHT(O416,2))&gt;5)),TRUE,FALSE))</f>
        <v>0</v>
      </c>
    </row>
    <row r="417" spans="1:28" ht="15" customHeight="1" x14ac:dyDescent="0.25">
      <c r="A417" s="75" t="s">
        <v>327</v>
      </c>
      <c r="B417" s="77" t="s">
        <v>328</v>
      </c>
      <c r="C417" s="230">
        <v>44251</v>
      </c>
      <c r="D417" s="75" t="s">
        <v>574</v>
      </c>
      <c r="E417" s="75" t="s">
        <v>695</v>
      </c>
      <c r="F417" s="75" t="s">
        <v>546</v>
      </c>
      <c r="G417" s="75">
        <v>3</v>
      </c>
      <c r="H417" s="75" t="s">
        <v>546</v>
      </c>
      <c r="I417" s="75" t="s">
        <v>546</v>
      </c>
      <c r="J417" s="75" t="s">
        <v>566</v>
      </c>
      <c r="K417" s="230">
        <v>43090</v>
      </c>
      <c r="L417" s="75">
        <f>COUNTIF($B$2:B417,B417)</f>
        <v>24</v>
      </c>
      <c r="M417" s="75">
        <f>COUNTIF($L$2:L417,4)</f>
        <v>15</v>
      </c>
      <c r="N417" s="76" t="str">
        <f t="shared" si="34"/>
        <v>Code 1624</v>
      </c>
      <c r="O417" s="76" t="str">
        <f t="shared" si="30"/>
        <v>1835</v>
      </c>
      <c r="P417" s="75" t="str">
        <f t="shared" si="31"/>
        <v>0702</v>
      </c>
      <c r="Q417" s="77">
        <f t="shared" si="32"/>
        <v>1227</v>
      </c>
      <c r="R417" s="77">
        <f t="shared" si="33"/>
        <v>12</v>
      </c>
      <c r="S417" s="77" t="b">
        <f>IF(O417="","",IF(OR(VALUE(LEFT(O417,2))&gt;IF(RIGHT(J417,1)="M",7,19),AND(OR(LEFT(O417,2)={"07","19"}),VALUE(RIGHT(O417,2))&gt;15)),TRUE,FALSE))</f>
        <v>0</v>
      </c>
      <c r="T417" s="77" t="b">
        <f>IF(O417="","",IF(OR(VALUE(LEFT(O417,2))&gt;IF(RIGHT(J417,1)="M",7,19),AND(OR(LEFT(O417,2)={"07","19"}),VALUE(RIGHT(O417,2))&gt;5)),TRUE,FALSE))</f>
        <v>0</v>
      </c>
    </row>
    <row r="418" spans="1:28" ht="15" customHeight="1" x14ac:dyDescent="0.25">
      <c r="A418" s="75" t="s">
        <v>327</v>
      </c>
      <c r="B418" s="77" t="s">
        <v>328</v>
      </c>
      <c r="C418" s="230">
        <v>44252</v>
      </c>
      <c r="D418" s="75" t="s">
        <v>717</v>
      </c>
      <c r="E418" s="75" t="s">
        <v>565</v>
      </c>
      <c r="F418" s="75" t="s">
        <v>546</v>
      </c>
      <c r="G418" s="75">
        <v>3</v>
      </c>
      <c r="H418" s="75" t="s">
        <v>546</v>
      </c>
      <c r="I418" s="75" t="s">
        <v>546</v>
      </c>
      <c r="J418" s="75" t="s">
        <v>566</v>
      </c>
      <c r="K418" s="230">
        <v>43090</v>
      </c>
      <c r="L418" s="75">
        <f>COUNTIF($B$2:B418,B418)</f>
        <v>25</v>
      </c>
      <c r="M418" s="75">
        <f>COUNTIF($L$2:L418,4)</f>
        <v>15</v>
      </c>
      <c r="N418" s="76" t="str">
        <f t="shared" si="34"/>
        <v>Code 1625</v>
      </c>
      <c r="O418" s="76" t="str">
        <f t="shared" si="30"/>
        <v>1838</v>
      </c>
      <c r="P418" s="75" t="str">
        <f t="shared" si="31"/>
        <v>0707</v>
      </c>
      <c r="Q418" s="77">
        <f t="shared" si="32"/>
        <v>1229</v>
      </c>
      <c r="R418" s="77">
        <f t="shared" si="33"/>
        <v>12</v>
      </c>
      <c r="S418" s="77" t="b">
        <f>IF(O418="","",IF(OR(VALUE(LEFT(O418,2))&gt;IF(RIGHT(J418,1)="M",7,19),AND(OR(LEFT(O418,2)={"07","19"}),VALUE(RIGHT(O418,2))&gt;15)),TRUE,FALSE))</f>
        <v>0</v>
      </c>
      <c r="T418" s="77" t="b">
        <f>IF(O418="","",IF(OR(VALUE(LEFT(O418,2))&gt;IF(RIGHT(J418,1)="M",7,19),AND(OR(LEFT(O418,2)={"07","19"}),VALUE(RIGHT(O418,2))&gt;5)),TRUE,FALSE))</f>
        <v>0</v>
      </c>
    </row>
    <row r="419" spans="1:28" ht="15" customHeight="1" x14ac:dyDescent="0.25">
      <c r="A419" s="75" t="s">
        <v>327</v>
      </c>
      <c r="B419" s="77" t="s">
        <v>328</v>
      </c>
      <c r="C419" s="230">
        <v>44253</v>
      </c>
      <c r="D419" s="75" t="s">
        <v>678</v>
      </c>
      <c r="E419" s="75" t="s">
        <v>696</v>
      </c>
      <c r="F419" s="75" t="s">
        <v>546</v>
      </c>
      <c r="G419" s="75">
        <v>3</v>
      </c>
      <c r="H419" s="75" t="s">
        <v>546</v>
      </c>
      <c r="I419" s="75" t="s">
        <v>546</v>
      </c>
      <c r="J419" s="75" t="s">
        <v>566</v>
      </c>
      <c r="K419" s="230">
        <v>43090</v>
      </c>
      <c r="L419" s="75">
        <f>COUNTIF($B$2:B419,B419)</f>
        <v>26</v>
      </c>
      <c r="M419" s="75">
        <f>COUNTIF($L$2:L419,4)</f>
        <v>15</v>
      </c>
      <c r="N419" s="76" t="str">
        <f t="shared" si="34"/>
        <v>Code 1626</v>
      </c>
      <c r="O419" s="76" t="str">
        <f t="shared" si="30"/>
        <v>1847</v>
      </c>
      <c r="P419" s="75" t="str">
        <f t="shared" si="31"/>
        <v>0703</v>
      </c>
      <c r="Q419" s="77">
        <f t="shared" si="32"/>
        <v>1216</v>
      </c>
      <c r="R419" s="77">
        <f t="shared" si="33"/>
        <v>12</v>
      </c>
      <c r="S419" s="77" t="b">
        <f>IF(O419="","",IF(OR(VALUE(LEFT(O419,2))&gt;IF(RIGHT(J419,1)="M",7,19),AND(OR(LEFT(O419,2)={"07","19"}),VALUE(RIGHT(O419,2))&gt;15)),TRUE,FALSE))</f>
        <v>0</v>
      </c>
      <c r="T419" s="77" t="b">
        <f>IF(O419="","",IF(OR(VALUE(LEFT(O419,2))&gt;IF(RIGHT(J419,1)="M",7,19),AND(OR(LEFT(O419,2)={"07","19"}),VALUE(RIGHT(O419,2))&gt;5)),TRUE,FALSE))</f>
        <v>0</v>
      </c>
    </row>
    <row r="420" spans="1:28" ht="15" customHeight="1" x14ac:dyDescent="0.25">
      <c r="A420" s="75" t="s">
        <v>327</v>
      </c>
      <c r="B420" s="77" t="s">
        <v>328</v>
      </c>
      <c r="C420" s="230">
        <v>44254</v>
      </c>
      <c r="D420" s="75" t="s">
        <v>570</v>
      </c>
      <c r="E420" s="75" t="s">
        <v>565</v>
      </c>
      <c r="F420" s="75" t="s">
        <v>546</v>
      </c>
      <c r="G420" s="75">
        <v>3</v>
      </c>
      <c r="H420" s="75" t="s">
        <v>546</v>
      </c>
      <c r="I420" s="75" t="s">
        <v>546</v>
      </c>
      <c r="J420" s="75" t="s">
        <v>566</v>
      </c>
      <c r="K420" s="230">
        <v>43090</v>
      </c>
      <c r="L420" s="75">
        <f>COUNTIF($B$2:B420,B420)</f>
        <v>27</v>
      </c>
      <c r="M420" s="75">
        <f>COUNTIF($L$2:L420,4)</f>
        <v>15</v>
      </c>
      <c r="N420" s="76" t="str">
        <f t="shared" si="34"/>
        <v>Code 1627</v>
      </c>
      <c r="O420" s="76" t="str">
        <f t="shared" si="30"/>
        <v>1831</v>
      </c>
      <c r="P420" s="75" t="str">
        <f t="shared" si="31"/>
        <v>0707</v>
      </c>
      <c r="Q420" s="77">
        <f t="shared" si="32"/>
        <v>1236</v>
      </c>
      <c r="R420" s="77">
        <f t="shared" si="33"/>
        <v>12</v>
      </c>
      <c r="S420" s="77" t="b">
        <f>IF(O420="","",IF(OR(VALUE(LEFT(O420,2))&gt;IF(RIGHT(J420,1)="M",7,19),AND(OR(LEFT(O420,2)={"07","19"}),VALUE(RIGHT(O420,2))&gt;15)),TRUE,FALSE))</f>
        <v>0</v>
      </c>
      <c r="T420" s="77" t="b">
        <f>IF(O420="","",IF(OR(VALUE(LEFT(O420,2))&gt;IF(RIGHT(J420,1)="M",7,19),AND(OR(LEFT(O420,2)={"07","19"}),VALUE(RIGHT(O420,2))&gt;5)),TRUE,FALSE))</f>
        <v>0</v>
      </c>
    </row>
    <row r="421" spans="1:28" ht="15" customHeight="1" x14ac:dyDescent="0.25">
      <c r="A421" s="75" t="s">
        <v>327</v>
      </c>
      <c r="B421" s="77" t="s">
        <v>328</v>
      </c>
      <c r="C421" s="230">
        <v>44255</v>
      </c>
      <c r="D421" s="75" t="s">
        <v>546</v>
      </c>
      <c r="E421" s="75" t="s">
        <v>549</v>
      </c>
      <c r="F421" s="75" t="s">
        <v>546</v>
      </c>
      <c r="G421" s="75">
        <v>0</v>
      </c>
      <c r="H421" s="75" t="s">
        <v>546</v>
      </c>
      <c r="I421" s="75" t="s">
        <v>546</v>
      </c>
      <c r="J421" s="75" t="s">
        <v>576</v>
      </c>
      <c r="K421" s="230">
        <v>43090</v>
      </c>
      <c r="L421" s="75">
        <f>COUNTIF($B$2:B421,B421)</f>
        <v>28</v>
      </c>
      <c r="M421" s="75">
        <f>COUNTIF($L$2:L421,4)</f>
        <v>15</v>
      </c>
      <c r="N421" s="76" t="str">
        <f t="shared" si="34"/>
        <v>Code 1628</v>
      </c>
      <c r="O421" s="76" t="str">
        <f t="shared" si="30"/>
        <v/>
      </c>
      <c r="P421" s="75" t="str">
        <f t="shared" si="31"/>
        <v/>
      </c>
      <c r="Q421" s="77" t="str">
        <f t="shared" si="32"/>
        <v/>
      </c>
      <c r="R421" s="77" t="str">
        <f t="shared" si="33"/>
        <v/>
      </c>
      <c r="S421" s="77" t="str">
        <f>IF(O421="","",IF(OR(VALUE(LEFT(O421,2))&gt;IF(RIGHT(J421,1)="M",7,19),AND(OR(LEFT(O421,2)={"07","19"}),VALUE(RIGHT(O421,2))&gt;15)),TRUE,FALSE))</f>
        <v/>
      </c>
      <c r="T421" s="77" t="str">
        <f>IF(O421="","",IF(OR(VALUE(LEFT(O421,2))&gt;IF(RIGHT(J421,1)="M",7,19),AND(OR(LEFT(O421,2)={"07","19"}),VALUE(RIGHT(O421,2))&gt;5)),TRUE,FALSE))</f>
        <v/>
      </c>
    </row>
    <row r="422" spans="1:28" ht="15" customHeight="1" x14ac:dyDescent="0.25">
      <c r="A422" s="75" t="s">
        <v>333</v>
      </c>
      <c r="B422" s="77" t="s">
        <v>334</v>
      </c>
      <c r="C422" s="230">
        <v>44228</v>
      </c>
      <c r="D422" s="75" t="s">
        <v>717</v>
      </c>
      <c r="E422" s="75" t="s">
        <v>761</v>
      </c>
      <c r="F422" s="75" t="s">
        <v>546</v>
      </c>
      <c r="G422" s="75">
        <v>2</v>
      </c>
      <c r="H422" s="75" t="s">
        <v>546</v>
      </c>
      <c r="I422" s="75" t="s">
        <v>546</v>
      </c>
      <c r="J422" s="75" t="s">
        <v>579</v>
      </c>
      <c r="K422" s="230">
        <v>43090</v>
      </c>
      <c r="L422" s="75">
        <f>COUNTIF($B$2:B422,B422)</f>
        <v>1</v>
      </c>
      <c r="M422" s="75">
        <f>COUNTIF($L$2:L422,4)</f>
        <v>15</v>
      </c>
      <c r="N422" s="76" t="str">
        <f t="shared" si="34"/>
        <v>Code 171</v>
      </c>
      <c r="O422" s="76" t="str">
        <f t="shared" si="30"/>
        <v>1838</v>
      </c>
      <c r="P422" s="75" t="str">
        <f t="shared" si="31"/>
        <v>0617</v>
      </c>
      <c r="Q422" s="77">
        <f t="shared" si="32"/>
        <v>1139</v>
      </c>
      <c r="R422" s="77">
        <f t="shared" si="33"/>
        <v>11</v>
      </c>
      <c r="S422" s="77" t="b">
        <f>IF(O422="","",IF(OR(VALUE(LEFT(O422,2))&gt;IF(RIGHT(J422,1)="M",7,19),AND(OR(LEFT(O422,2)={"07","19"}),VALUE(RIGHT(O422,2))&gt;15)),TRUE,FALSE))</f>
        <v>0</v>
      </c>
      <c r="T422" s="77" t="b">
        <f>IF(O422="","",IF(OR(VALUE(LEFT(O422,2))&gt;IF(RIGHT(J422,1)="M",7,19),AND(OR(LEFT(O422,2)={"07","19"}),VALUE(RIGHT(O422,2))&gt;5)),TRUE,FALSE))</f>
        <v>0</v>
      </c>
    </row>
    <row r="423" spans="1:28" s="78" customFormat="1" ht="15" customHeight="1" x14ac:dyDescent="0.25">
      <c r="A423" s="75" t="s">
        <v>333</v>
      </c>
      <c r="B423" s="77" t="s">
        <v>334</v>
      </c>
      <c r="C423" s="230">
        <v>44229</v>
      </c>
      <c r="D423" s="75" t="s">
        <v>629</v>
      </c>
      <c r="E423" s="75" t="s">
        <v>715</v>
      </c>
      <c r="F423" s="75" t="s">
        <v>546</v>
      </c>
      <c r="G423" s="75">
        <v>2</v>
      </c>
      <c r="H423" s="75" t="s">
        <v>546</v>
      </c>
      <c r="I423" s="75" t="s">
        <v>546</v>
      </c>
      <c r="J423" s="75" t="s">
        <v>579</v>
      </c>
      <c r="K423" s="230">
        <v>43090</v>
      </c>
      <c r="L423" s="75">
        <f>COUNTIF($B$2:B423,B423)</f>
        <v>2</v>
      </c>
      <c r="M423" s="75">
        <f>COUNTIF($L$2:L423,4)</f>
        <v>15</v>
      </c>
      <c r="N423" s="76" t="str">
        <f t="shared" si="34"/>
        <v>Code 172</v>
      </c>
      <c r="O423" s="76" t="str">
        <f t="shared" si="30"/>
        <v>1844</v>
      </c>
      <c r="P423" s="75" t="str">
        <f t="shared" si="31"/>
        <v>0615</v>
      </c>
      <c r="Q423" s="77">
        <f t="shared" si="32"/>
        <v>1131</v>
      </c>
      <c r="R423" s="77">
        <f t="shared" si="33"/>
        <v>11</v>
      </c>
      <c r="S423" s="77" t="b">
        <f>IF(O423="","",IF(OR(VALUE(LEFT(O423,2))&gt;IF(RIGHT(J423,1)="M",7,19),AND(OR(LEFT(O423,2)={"07","19"}),VALUE(RIGHT(O423,2))&gt;15)),TRUE,FALSE))</f>
        <v>0</v>
      </c>
      <c r="T423" s="77" t="b">
        <f>IF(O423="","",IF(OR(VALUE(LEFT(O423,2))&gt;IF(RIGHT(J423,1)="M",7,19),AND(OR(LEFT(O423,2)={"07","19"}),VALUE(RIGHT(O423,2))&gt;5)),TRUE,FALSE))</f>
        <v>0</v>
      </c>
      <c r="U423" s="77"/>
      <c r="V423" s="77"/>
      <c r="W423" s="77"/>
      <c r="X423" s="77"/>
      <c r="Y423" s="77"/>
      <c r="Z423" s="77"/>
      <c r="AA423" s="77"/>
      <c r="AB423" s="77"/>
    </row>
    <row r="424" spans="1:28" s="78" customFormat="1" ht="15" customHeight="1" x14ac:dyDescent="0.25">
      <c r="A424" s="75" t="s">
        <v>333</v>
      </c>
      <c r="B424" s="77" t="s">
        <v>334</v>
      </c>
      <c r="C424" s="230">
        <v>44230</v>
      </c>
      <c r="D424" s="75" t="s">
        <v>583</v>
      </c>
      <c r="E424" s="75" t="s">
        <v>715</v>
      </c>
      <c r="F424" s="75" t="s">
        <v>546</v>
      </c>
      <c r="G424" s="75">
        <v>2</v>
      </c>
      <c r="H424" s="75" t="s">
        <v>546</v>
      </c>
      <c r="I424" s="75" t="s">
        <v>546</v>
      </c>
      <c r="J424" s="75" t="s">
        <v>579</v>
      </c>
      <c r="K424" s="230">
        <v>43090</v>
      </c>
      <c r="L424" s="75">
        <f>COUNTIF($B$2:B424,B424)</f>
        <v>3</v>
      </c>
      <c r="M424" s="75">
        <f>COUNTIF($L$2:L424,4)</f>
        <v>15</v>
      </c>
      <c r="N424" s="76" t="str">
        <f t="shared" si="34"/>
        <v>Code 173</v>
      </c>
      <c r="O424" s="76" t="str">
        <f t="shared" si="30"/>
        <v>1843</v>
      </c>
      <c r="P424" s="75" t="str">
        <f t="shared" si="31"/>
        <v>0615</v>
      </c>
      <c r="Q424" s="77">
        <f t="shared" si="32"/>
        <v>1132</v>
      </c>
      <c r="R424" s="77">
        <f t="shared" si="33"/>
        <v>11</v>
      </c>
      <c r="S424" s="77" t="b">
        <f>IF(O424="","",IF(OR(VALUE(LEFT(O424,2))&gt;IF(RIGHT(J424,1)="M",7,19),AND(OR(LEFT(O424,2)={"07","19"}),VALUE(RIGHT(O424,2))&gt;15)),TRUE,FALSE))</f>
        <v>0</v>
      </c>
      <c r="T424" s="77" t="b">
        <f>IF(O424="","",IF(OR(VALUE(LEFT(O424,2))&gt;IF(RIGHT(J424,1)="M",7,19),AND(OR(LEFT(O424,2)={"07","19"}),VALUE(RIGHT(O424,2))&gt;5)),TRUE,FALSE))</f>
        <v>0</v>
      </c>
      <c r="U424" s="77"/>
      <c r="V424" s="77"/>
      <c r="W424" s="77"/>
      <c r="X424" s="77"/>
      <c r="Y424" s="77"/>
      <c r="Z424" s="77"/>
      <c r="AA424" s="77"/>
      <c r="AB424" s="77"/>
    </row>
    <row r="425" spans="1:28" s="78" customFormat="1" ht="15" customHeight="1" x14ac:dyDescent="0.25">
      <c r="A425" s="75" t="s">
        <v>333</v>
      </c>
      <c r="B425" s="77" t="s">
        <v>334</v>
      </c>
      <c r="C425" s="230">
        <v>44231</v>
      </c>
      <c r="D425" s="75" t="s">
        <v>678</v>
      </c>
      <c r="E425" s="75" t="s">
        <v>582</v>
      </c>
      <c r="F425" s="75" t="s">
        <v>546</v>
      </c>
      <c r="G425" s="75">
        <v>2</v>
      </c>
      <c r="H425" s="75" t="s">
        <v>546</v>
      </c>
      <c r="I425" s="75" t="s">
        <v>546</v>
      </c>
      <c r="J425" s="75" t="s">
        <v>579</v>
      </c>
      <c r="K425" s="230">
        <v>43090</v>
      </c>
      <c r="L425" s="75">
        <f>COUNTIF($B$2:B425,B425)</f>
        <v>4</v>
      </c>
      <c r="M425" s="75">
        <f>COUNTIF($L$2:L425,4)</f>
        <v>16</v>
      </c>
      <c r="N425" s="76" t="str">
        <f t="shared" si="34"/>
        <v>Code 174</v>
      </c>
      <c r="O425" s="76" t="str">
        <f t="shared" si="30"/>
        <v>1847</v>
      </c>
      <c r="P425" s="75" t="str">
        <f t="shared" si="31"/>
        <v>0613</v>
      </c>
      <c r="Q425" s="77">
        <f t="shared" si="32"/>
        <v>1126</v>
      </c>
      <c r="R425" s="77">
        <f t="shared" si="33"/>
        <v>11</v>
      </c>
      <c r="S425" s="77" t="b">
        <f>IF(O425="","",IF(OR(VALUE(LEFT(O425,2))&gt;IF(RIGHT(J425,1)="M",7,19),AND(OR(LEFT(O425,2)={"07","19"}),VALUE(RIGHT(O425,2))&gt;15)),TRUE,FALSE))</f>
        <v>0</v>
      </c>
      <c r="T425" s="77" t="b">
        <f>IF(O425="","",IF(OR(VALUE(LEFT(O425,2))&gt;IF(RIGHT(J425,1)="M",7,19),AND(OR(LEFT(O425,2)={"07","19"}),VALUE(RIGHT(O425,2))&gt;5)),TRUE,FALSE))</f>
        <v>0</v>
      </c>
      <c r="U425" s="77"/>
      <c r="V425" s="77"/>
      <c r="W425" s="77"/>
      <c r="X425" s="77"/>
      <c r="Y425" s="77"/>
      <c r="Z425" s="77"/>
      <c r="AA425" s="77"/>
      <c r="AB425" s="77"/>
    </row>
    <row r="426" spans="1:28" s="78" customFormat="1" ht="15" customHeight="1" x14ac:dyDescent="0.25">
      <c r="A426" s="75" t="s">
        <v>333</v>
      </c>
      <c r="B426" s="77" t="s">
        <v>334</v>
      </c>
      <c r="C426" s="230">
        <v>44232</v>
      </c>
      <c r="D426" s="75" t="s">
        <v>581</v>
      </c>
      <c r="E426" s="75" t="s">
        <v>715</v>
      </c>
      <c r="F426" s="75" t="s">
        <v>546</v>
      </c>
      <c r="G426" s="75">
        <v>2</v>
      </c>
      <c r="H426" s="75" t="s">
        <v>546</v>
      </c>
      <c r="I426" s="75" t="s">
        <v>546</v>
      </c>
      <c r="J426" s="75" t="s">
        <v>579</v>
      </c>
      <c r="K426" s="230">
        <v>43090</v>
      </c>
      <c r="L426" s="75">
        <f>COUNTIF($B$2:B426,B426)</f>
        <v>5</v>
      </c>
      <c r="M426" s="75">
        <f>COUNTIF($L$2:L426,4)</f>
        <v>16</v>
      </c>
      <c r="N426" s="76" t="str">
        <f t="shared" si="34"/>
        <v>Code 175</v>
      </c>
      <c r="O426" s="76" t="str">
        <f t="shared" si="30"/>
        <v>1846</v>
      </c>
      <c r="P426" s="75" t="str">
        <f t="shared" si="31"/>
        <v>0615</v>
      </c>
      <c r="Q426" s="77">
        <f t="shared" si="32"/>
        <v>1129</v>
      </c>
      <c r="R426" s="77">
        <f t="shared" si="33"/>
        <v>11</v>
      </c>
      <c r="S426" s="77" t="b">
        <f>IF(O426="","",IF(OR(VALUE(LEFT(O426,2))&gt;IF(RIGHT(J426,1)="M",7,19),AND(OR(LEFT(O426,2)={"07","19"}),VALUE(RIGHT(O426,2))&gt;15)),TRUE,FALSE))</f>
        <v>0</v>
      </c>
      <c r="T426" s="77" t="b">
        <f>IF(O426="","",IF(OR(VALUE(LEFT(O426,2))&gt;IF(RIGHT(J426,1)="M",7,19),AND(OR(LEFT(O426,2)={"07","19"}),VALUE(RIGHT(O426,2))&gt;5)),TRUE,FALSE))</f>
        <v>0</v>
      </c>
      <c r="U426" s="77"/>
      <c r="V426" s="77"/>
      <c r="W426" s="77"/>
      <c r="X426" s="77"/>
      <c r="Y426" s="77"/>
      <c r="Z426" s="77"/>
      <c r="AA426" s="77"/>
      <c r="AB426" s="77"/>
    </row>
    <row r="427" spans="1:28" ht="15" customHeight="1" x14ac:dyDescent="0.25">
      <c r="A427" s="75" t="s">
        <v>333</v>
      </c>
      <c r="B427" s="77" t="s">
        <v>334</v>
      </c>
      <c r="C427" s="230">
        <v>44233</v>
      </c>
      <c r="D427" s="75" t="s">
        <v>678</v>
      </c>
      <c r="E427" s="75" t="s">
        <v>582</v>
      </c>
      <c r="F427" s="75" t="s">
        <v>546</v>
      </c>
      <c r="G427" s="75">
        <v>2</v>
      </c>
      <c r="H427" s="75" t="s">
        <v>546</v>
      </c>
      <c r="I427" s="75" t="s">
        <v>546</v>
      </c>
      <c r="J427" s="75" t="s">
        <v>579</v>
      </c>
      <c r="K427" s="230">
        <v>43090</v>
      </c>
      <c r="L427" s="75">
        <f>COUNTIF($B$2:B427,B427)</f>
        <v>6</v>
      </c>
      <c r="M427" s="75">
        <f>COUNTIF($L$2:L427,4)</f>
        <v>16</v>
      </c>
      <c r="N427" s="76" t="str">
        <f t="shared" si="34"/>
        <v>Code 176</v>
      </c>
      <c r="O427" s="76" t="str">
        <f t="shared" si="30"/>
        <v>1847</v>
      </c>
      <c r="P427" s="75" t="str">
        <f t="shared" si="31"/>
        <v>0613</v>
      </c>
      <c r="Q427" s="77">
        <f t="shared" si="32"/>
        <v>1126</v>
      </c>
      <c r="R427" s="77">
        <f t="shared" si="33"/>
        <v>11</v>
      </c>
      <c r="S427" s="77" t="b">
        <f>IF(O427="","",IF(OR(VALUE(LEFT(O427,2))&gt;IF(RIGHT(J427,1)="M",7,19),AND(OR(LEFT(O427,2)={"07","19"}),VALUE(RIGHT(O427,2))&gt;15)),TRUE,FALSE))</f>
        <v>0</v>
      </c>
      <c r="T427" s="77" t="b">
        <f>IF(O427="","",IF(OR(VALUE(LEFT(O427,2))&gt;IF(RIGHT(J427,1)="M",7,19),AND(OR(LEFT(O427,2)={"07","19"}),VALUE(RIGHT(O427,2))&gt;5)),TRUE,FALSE))</f>
        <v>0</v>
      </c>
    </row>
    <row r="428" spans="1:28" ht="15" customHeight="1" x14ac:dyDescent="0.25">
      <c r="A428" s="75" t="s">
        <v>333</v>
      </c>
      <c r="B428" s="77" t="s">
        <v>334</v>
      </c>
      <c r="C428" s="230">
        <v>44234</v>
      </c>
      <c r="D428" s="75" t="s">
        <v>546</v>
      </c>
      <c r="E428" s="75" t="s">
        <v>549</v>
      </c>
      <c r="F428" s="75" t="s">
        <v>546</v>
      </c>
      <c r="G428" s="75">
        <v>0</v>
      </c>
      <c r="H428" s="75" t="s">
        <v>546</v>
      </c>
      <c r="I428" s="75" t="s">
        <v>546</v>
      </c>
      <c r="J428" s="75" t="s">
        <v>585</v>
      </c>
      <c r="K428" s="230">
        <v>43090</v>
      </c>
      <c r="L428" s="75">
        <f>COUNTIF($B$2:B428,B428)</f>
        <v>7</v>
      </c>
      <c r="M428" s="75">
        <f>COUNTIF($L$2:L428,4)</f>
        <v>16</v>
      </c>
      <c r="N428" s="76" t="str">
        <f t="shared" si="34"/>
        <v>Code 177</v>
      </c>
      <c r="O428" s="76" t="str">
        <f t="shared" si="30"/>
        <v/>
      </c>
      <c r="P428" s="75" t="str">
        <f t="shared" si="31"/>
        <v/>
      </c>
      <c r="Q428" s="77" t="str">
        <f t="shared" si="32"/>
        <v/>
      </c>
      <c r="R428" s="77" t="str">
        <f t="shared" si="33"/>
        <v/>
      </c>
      <c r="S428" s="77" t="str">
        <f>IF(O428="","",IF(OR(VALUE(LEFT(O428,2))&gt;IF(RIGHT(J428,1)="M",7,19),AND(OR(LEFT(O428,2)={"07","19"}),VALUE(RIGHT(O428,2))&gt;15)),TRUE,FALSE))</f>
        <v/>
      </c>
      <c r="T428" s="77" t="str">
        <f>IF(O428="","",IF(OR(VALUE(LEFT(O428,2))&gt;IF(RIGHT(J428,1)="M",7,19),AND(OR(LEFT(O428,2)={"07","19"}),VALUE(RIGHT(O428,2))&gt;5)),TRUE,FALSE))</f>
        <v/>
      </c>
    </row>
    <row r="429" spans="1:28" s="78" customFormat="1" ht="15" customHeight="1" x14ac:dyDescent="0.25">
      <c r="A429" s="231" t="s">
        <v>333</v>
      </c>
      <c r="B429" s="77" t="s">
        <v>334</v>
      </c>
      <c r="C429" s="232">
        <v>44235</v>
      </c>
      <c r="D429" s="231" t="s">
        <v>564</v>
      </c>
      <c r="E429" s="231" t="s">
        <v>621</v>
      </c>
      <c r="F429" s="231" t="s">
        <v>546</v>
      </c>
      <c r="G429" s="231">
        <v>3</v>
      </c>
      <c r="H429" s="231" t="s">
        <v>546</v>
      </c>
      <c r="I429" s="231" t="s">
        <v>546</v>
      </c>
      <c r="J429" s="231" t="s">
        <v>566</v>
      </c>
      <c r="K429" s="232">
        <v>43090</v>
      </c>
      <c r="L429" s="75">
        <f>COUNTIF($B$2:B429,B429)</f>
        <v>8</v>
      </c>
      <c r="M429" s="75">
        <f>COUNTIF($L$2:L429,4)</f>
        <v>16</v>
      </c>
      <c r="N429" s="76" t="str">
        <f t="shared" si="34"/>
        <v>Code 178</v>
      </c>
      <c r="O429" s="76" t="str">
        <f t="shared" si="30"/>
        <v>1848</v>
      </c>
      <c r="P429" s="75" t="str">
        <f t="shared" si="31"/>
        <v>0715</v>
      </c>
      <c r="Q429" s="77">
        <f t="shared" si="32"/>
        <v>1227</v>
      </c>
      <c r="R429" s="77">
        <f t="shared" si="33"/>
        <v>12</v>
      </c>
      <c r="S429" s="77" t="b">
        <f>IF(O429="","",IF(OR(VALUE(LEFT(O429,2))&gt;IF(RIGHT(J429,1)="M",7,19),AND(OR(LEFT(O429,2)={"07","19"}),VALUE(RIGHT(O429,2))&gt;15)),TRUE,FALSE))</f>
        <v>0</v>
      </c>
      <c r="T429" s="77" t="b">
        <f>IF(O429="","",IF(OR(VALUE(LEFT(O429,2))&gt;IF(RIGHT(J429,1)="M",7,19),AND(OR(LEFT(O429,2)={"07","19"}),VALUE(RIGHT(O429,2))&gt;5)),TRUE,FALSE))</f>
        <v>0</v>
      </c>
    </row>
    <row r="430" spans="1:28" s="78" customFormat="1" ht="15" customHeight="1" x14ac:dyDescent="0.25">
      <c r="A430" s="231" t="s">
        <v>333</v>
      </c>
      <c r="B430" s="77" t="s">
        <v>334</v>
      </c>
      <c r="C430" s="232">
        <v>44236</v>
      </c>
      <c r="D430" s="231" t="s">
        <v>604</v>
      </c>
      <c r="E430" s="231" t="s">
        <v>605</v>
      </c>
      <c r="F430" s="231" t="s">
        <v>546</v>
      </c>
      <c r="G430" s="231">
        <v>3</v>
      </c>
      <c r="H430" s="231" t="s">
        <v>546</v>
      </c>
      <c r="I430" s="231" t="s">
        <v>546</v>
      </c>
      <c r="J430" s="231" t="s">
        <v>566</v>
      </c>
      <c r="K430" s="232">
        <v>43090</v>
      </c>
      <c r="L430" s="75">
        <f>COUNTIF($B$2:B430,B430)</f>
        <v>9</v>
      </c>
      <c r="M430" s="75">
        <f>COUNTIF($L$2:L430,4)</f>
        <v>16</v>
      </c>
      <c r="N430" s="76" t="str">
        <f t="shared" si="34"/>
        <v>Code 179</v>
      </c>
      <c r="O430" s="76" t="str">
        <f t="shared" si="30"/>
        <v>1853</v>
      </c>
      <c r="P430" s="75" t="str">
        <f t="shared" si="31"/>
        <v>0712</v>
      </c>
      <c r="Q430" s="77">
        <f t="shared" si="32"/>
        <v>1219</v>
      </c>
      <c r="R430" s="77">
        <f t="shared" si="33"/>
        <v>12</v>
      </c>
      <c r="S430" s="77" t="b">
        <f>IF(O430="","",IF(OR(VALUE(LEFT(O430,2))&gt;IF(RIGHT(J430,1)="M",7,19),AND(OR(LEFT(O430,2)={"07","19"}),VALUE(RIGHT(O430,2))&gt;15)),TRUE,FALSE))</f>
        <v>0</v>
      </c>
      <c r="T430" s="77" t="b">
        <f>IF(O430="","",IF(OR(VALUE(LEFT(O430,2))&gt;IF(RIGHT(J430,1)="M",7,19),AND(OR(LEFT(O430,2)={"07","19"}),VALUE(RIGHT(O430,2))&gt;5)),TRUE,FALSE))</f>
        <v>0</v>
      </c>
    </row>
    <row r="431" spans="1:28" ht="15" customHeight="1" x14ac:dyDescent="0.25">
      <c r="A431" s="231" t="s">
        <v>333</v>
      </c>
      <c r="B431" s="77" t="s">
        <v>334</v>
      </c>
      <c r="C431" s="232">
        <v>44237</v>
      </c>
      <c r="D431" s="231" t="s">
        <v>600</v>
      </c>
      <c r="E431" s="231" t="s">
        <v>605</v>
      </c>
      <c r="F431" s="231" t="s">
        <v>546</v>
      </c>
      <c r="G431" s="231">
        <v>3</v>
      </c>
      <c r="H431" s="231" t="s">
        <v>546</v>
      </c>
      <c r="I431" s="231" t="s">
        <v>546</v>
      </c>
      <c r="J431" s="231" t="s">
        <v>566</v>
      </c>
      <c r="K431" s="232">
        <v>43090</v>
      </c>
      <c r="L431" s="75">
        <f>COUNTIF($B$2:B431,B431)</f>
        <v>10</v>
      </c>
      <c r="M431" s="75">
        <f>COUNTIF($L$2:L431,4)</f>
        <v>16</v>
      </c>
      <c r="N431" s="76" t="str">
        <f t="shared" si="34"/>
        <v>Code 1710</v>
      </c>
      <c r="O431" s="76" t="str">
        <f t="shared" si="30"/>
        <v>1855</v>
      </c>
      <c r="P431" s="75" t="str">
        <f t="shared" si="31"/>
        <v>0712</v>
      </c>
      <c r="Q431" s="77">
        <f t="shared" si="32"/>
        <v>1217</v>
      </c>
      <c r="R431" s="77">
        <f t="shared" si="33"/>
        <v>12</v>
      </c>
      <c r="S431" s="77" t="b">
        <f>IF(O431="","",IF(OR(VALUE(LEFT(O431,2))&gt;IF(RIGHT(J431,1)="M",7,19),AND(OR(LEFT(O431,2)={"07","19"}),VALUE(RIGHT(O431,2))&gt;15)),TRUE,FALSE))</f>
        <v>0</v>
      </c>
      <c r="T431" s="77" t="b">
        <f>IF(O431="","",IF(OR(VALUE(LEFT(O431,2))&gt;IF(RIGHT(J431,1)="M",7,19),AND(OR(LEFT(O431,2)={"07","19"}),VALUE(RIGHT(O431,2))&gt;5)),TRUE,FALSE))</f>
        <v>0</v>
      </c>
      <c r="U431" s="78"/>
      <c r="V431" s="78"/>
      <c r="W431" s="78"/>
      <c r="X431" s="78"/>
      <c r="Y431" s="78"/>
      <c r="Z431" s="78"/>
      <c r="AA431" s="78"/>
      <c r="AB431" s="78"/>
    </row>
    <row r="432" spans="1:28" ht="15" customHeight="1" x14ac:dyDescent="0.25">
      <c r="A432" s="231" t="s">
        <v>333</v>
      </c>
      <c r="B432" s="77" t="s">
        <v>334</v>
      </c>
      <c r="C432" s="232">
        <v>44238</v>
      </c>
      <c r="D432" s="231" t="s">
        <v>601</v>
      </c>
      <c r="E432" s="231" t="s">
        <v>602</v>
      </c>
      <c r="F432" s="231" t="s">
        <v>546</v>
      </c>
      <c r="G432" s="231">
        <v>3</v>
      </c>
      <c r="H432" s="231" t="s">
        <v>546</v>
      </c>
      <c r="I432" s="231" t="s">
        <v>546</v>
      </c>
      <c r="J432" s="231" t="s">
        <v>566</v>
      </c>
      <c r="K432" s="232">
        <v>43090</v>
      </c>
      <c r="L432" s="75">
        <f>COUNTIF($B$2:B432,B432)</f>
        <v>11</v>
      </c>
      <c r="M432" s="75">
        <f>COUNTIF($L$2:L432,4)</f>
        <v>16</v>
      </c>
      <c r="N432" s="76" t="str">
        <f t="shared" si="34"/>
        <v>Code 1711</v>
      </c>
      <c r="O432" s="76" t="str">
        <f t="shared" si="30"/>
        <v>1854</v>
      </c>
      <c r="P432" s="75" t="str">
        <f t="shared" si="31"/>
        <v>0711</v>
      </c>
      <c r="Q432" s="77">
        <f t="shared" si="32"/>
        <v>1217</v>
      </c>
      <c r="R432" s="77">
        <f t="shared" si="33"/>
        <v>12</v>
      </c>
      <c r="S432" s="77" t="b">
        <f>IF(O432="","",IF(OR(VALUE(LEFT(O432,2))&gt;IF(RIGHT(J432,1)="M",7,19),AND(OR(LEFT(O432,2)={"07","19"}),VALUE(RIGHT(O432,2))&gt;15)),TRUE,FALSE))</f>
        <v>0</v>
      </c>
      <c r="T432" s="77" t="b">
        <f>IF(O432="","",IF(OR(VALUE(LEFT(O432,2))&gt;IF(RIGHT(J432,1)="M",7,19),AND(OR(LEFT(O432,2)={"07","19"}),VALUE(RIGHT(O432,2))&gt;5)),TRUE,FALSE))</f>
        <v>0</v>
      </c>
      <c r="U432" s="78"/>
      <c r="V432" s="78"/>
      <c r="W432" s="78"/>
      <c r="X432" s="78"/>
      <c r="Y432" s="78"/>
      <c r="Z432" s="78"/>
      <c r="AA432" s="78"/>
      <c r="AB432" s="78"/>
    </row>
    <row r="433" spans="1:28" ht="15" customHeight="1" x14ac:dyDescent="0.25">
      <c r="A433" s="75" t="s">
        <v>333</v>
      </c>
      <c r="B433" s="77" t="s">
        <v>334</v>
      </c>
      <c r="C433" s="230">
        <v>44239</v>
      </c>
      <c r="D433" s="75" t="s">
        <v>546</v>
      </c>
      <c r="E433" s="75" t="s">
        <v>549</v>
      </c>
      <c r="F433" s="75" t="s">
        <v>546</v>
      </c>
      <c r="G433" s="75">
        <v>0</v>
      </c>
      <c r="H433" s="75" t="s">
        <v>546</v>
      </c>
      <c r="I433" s="75" t="s">
        <v>546</v>
      </c>
      <c r="J433" s="75" t="s">
        <v>747</v>
      </c>
      <c r="K433" s="230">
        <v>43090</v>
      </c>
      <c r="L433" s="75">
        <f>COUNTIF($B$2:B433,B433)</f>
        <v>12</v>
      </c>
      <c r="M433" s="75">
        <f>COUNTIF($L$2:L433,4)</f>
        <v>16</v>
      </c>
      <c r="N433" s="76" t="str">
        <f t="shared" si="34"/>
        <v>Code 1712</v>
      </c>
      <c r="O433" s="76" t="str">
        <f t="shared" si="30"/>
        <v/>
      </c>
      <c r="P433" s="75" t="str">
        <f t="shared" si="31"/>
        <v/>
      </c>
      <c r="Q433" s="77" t="str">
        <f t="shared" si="32"/>
        <v/>
      </c>
      <c r="R433" s="77" t="str">
        <f t="shared" si="33"/>
        <v/>
      </c>
      <c r="S433" s="77" t="str">
        <f>IF(O433="","",IF(OR(VALUE(LEFT(O433,2))&gt;IF(RIGHT(J433,1)="M",7,19),AND(OR(LEFT(O433,2)={"07","19"}),VALUE(RIGHT(O433,2))&gt;15)),TRUE,FALSE))</f>
        <v/>
      </c>
      <c r="T433" s="77" t="str">
        <f>IF(O433="","",IF(OR(VALUE(LEFT(O433,2))&gt;IF(RIGHT(J433,1)="M",7,19),AND(OR(LEFT(O433,2)={"07","19"}),VALUE(RIGHT(O433,2))&gt;5)),TRUE,FALSE))</f>
        <v/>
      </c>
    </row>
    <row r="434" spans="1:28" ht="15" customHeight="1" x14ac:dyDescent="0.25">
      <c r="A434" s="75" t="s">
        <v>333</v>
      </c>
      <c r="B434" s="77" t="s">
        <v>334</v>
      </c>
      <c r="C434" s="230">
        <v>44240</v>
      </c>
      <c r="D434" s="75" t="s">
        <v>546</v>
      </c>
      <c r="E434" s="75" t="s">
        <v>549</v>
      </c>
      <c r="F434" s="75" t="s">
        <v>546</v>
      </c>
      <c r="G434" s="75">
        <v>0</v>
      </c>
      <c r="H434" s="75" t="s">
        <v>546</v>
      </c>
      <c r="I434" s="75" t="s">
        <v>546</v>
      </c>
      <c r="J434" s="75" t="s">
        <v>747</v>
      </c>
      <c r="K434" s="230">
        <v>43090</v>
      </c>
      <c r="L434" s="75">
        <f>COUNTIF($B$2:B434,B434)</f>
        <v>13</v>
      </c>
      <c r="M434" s="75">
        <f>COUNTIF($L$2:L434,4)</f>
        <v>16</v>
      </c>
      <c r="N434" s="76" t="str">
        <f t="shared" si="34"/>
        <v>Code 1713</v>
      </c>
      <c r="O434" s="76" t="str">
        <f t="shared" si="30"/>
        <v/>
      </c>
      <c r="P434" s="75" t="str">
        <f t="shared" si="31"/>
        <v/>
      </c>
      <c r="Q434" s="77" t="str">
        <f t="shared" si="32"/>
        <v/>
      </c>
      <c r="R434" s="77" t="str">
        <f t="shared" si="33"/>
        <v/>
      </c>
      <c r="S434" s="77" t="str">
        <f>IF(O434="","",IF(OR(VALUE(LEFT(O434,2))&gt;IF(RIGHT(J434,1)="M",7,19),AND(OR(LEFT(O434,2)={"07","19"}),VALUE(RIGHT(O434,2))&gt;15)),TRUE,FALSE))</f>
        <v/>
      </c>
      <c r="T434" s="77" t="str">
        <f>IF(O434="","",IF(OR(VALUE(LEFT(O434,2))&gt;IF(RIGHT(J434,1)="M",7,19),AND(OR(LEFT(O434,2)={"07","19"}),VALUE(RIGHT(O434,2))&gt;5)),TRUE,FALSE))</f>
        <v/>
      </c>
    </row>
    <row r="435" spans="1:28" ht="15" customHeight="1" x14ac:dyDescent="0.25">
      <c r="A435" s="75" t="s">
        <v>333</v>
      </c>
      <c r="B435" s="77" t="s">
        <v>334</v>
      </c>
      <c r="C435" s="230">
        <v>44241</v>
      </c>
      <c r="D435" s="75" t="s">
        <v>546</v>
      </c>
      <c r="E435" s="75" t="s">
        <v>549</v>
      </c>
      <c r="F435" s="75" t="s">
        <v>546</v>
      </c>
      <c r="G435" s="75">
        <v>0</v>
      </c>
      <c r="H435" s="75" t="s">
        <v>546</v>
      </c>
      <c r="I435" s="75" t="s">
        <v>546</v>
      </c>
      <c r="J435" s="75" t="s">
        <v>563</v>
      </c>
      <c r="K435" s="230">
        <v>43090</v>
      </c>
      <c r="L435" s="75">
        <f>COUNTIF($B$2:B435,B435)</f>
        <v>14</v>
      </c>
      <c r="M435" s="75">
        <f>COUNTIF($L$2:L435,4)</f>
        <v>16</v>
      </c>
      <c r="N435" s="76" t="str">
        <f t="shared" si="34"/>
        <v>Code 1714</v>
      </c>
      <c r="O435" s="76" t="str">
        <f t="shared" si="30"/>
        <v/>
      </c>
      <c r="P435" s="75" t="str">
        <f t="shared" si="31"/>
        <v/>
      </c>
      <c r="Q435" s="77" t="str">
        <f t="shared" si="32"/>
        <v/>
      </c>
      <c r="R435" s="77" t="str">
        <f t="shared" si="33"/>
        <v/>
      </c>
      <c r="S435" s="77" t="str">
        <f>IF(O435="","",IF(OR(VALUE(LEFT(O435,2))&gt;IF(RIGHT(J435,1)="M",7,19),AND(OR(LEFT(O435,2)={"07","19"}),VALUE(RIGHT(O435,2))&gt;15)),TRUE,FALSE))</f>
        <v/>
      </c>
      <c r="T435" s="77" t="str">
        <f>IF(O435="","",IF(OR(VALUE(LEFT(O435,2))&gt;IF(RIGHT(J435,1)="M",7,19),AND(OR(LEFT(O435,2)={"07","19"}),VALUE(RIGHT(O435,2))&gt;5)),TRUE,FALSE))</f>
        <v/>
      </c>
    </row>
    <row r="436" spans="1:28" ht="15" customHeight="1" x14ac:dyDescent="0.25">
      <c r="A436" s="231" t="s">
        <v>333</v>
      </c>
      <c r="B436" s="77" t="s">
        <v>334</v>
      </c>
      <c r="C436" s="232">
        <v>44242</v>
      </c>
      <c r="D436" s="231" t="s">
        <v>552</v>
      </c>
      <c r="E436" s="231" t="s">
        <v>615</v>
      </c>
      <c r="F436" s="231" t="s">
        <v>546</v>
      </c>
      <c r="G436" s="231">
        <v>3</v>
      </c>
      <c r="H436" s="231" t="s">
        <v>546</v>
      </c>
      <c r="I436" s="231" t="s">
        <v>546</v>
      </c>
      <c r="J436" s="231" t="s">
        <v>562</v>
      </c>
      <c r="K436" s="232">
        <v>43090</v>
      </c>
      <c r="L436" s="75">
        <f>COUNTIF($B$2:B436,B436)</f>
        <v>15</v>
      </c>
      <c r="M436" s="75">
        <f>COUNTIF($L$2:L436,4)</f>
        <v>16</v>
      </c>
      <c r="N436" s="76" t="str">
        <f t="shared" si="34"/>
        <v>Code 1715</v>
      </c>
      <c r="O436" s="76" t="str">
        <f t="shared" si="30"/>
        <v>0641</v>
      </c>
      <c r="P436" s="75" t="str">
        <f t="shared" si="31"/>
        <v>1912</v>
      </c>
      <c r="Q436" s="77">
        <f t="shared" si="32"/>
        <v>1231</v>
      </c>
      <c r="R436" s="77">
        <f t="shared" si="33"/>
        <v>12</v>
      </c>
      <c r="S436" s="77" t="b">
        <f>IF(O436="","",IF(OR(VALUE(LEFT(O436,2))&gt;IF(RIGHT(J436,1)="M",7,19),AND(OR(LEFT(O436,2)={"07","19"}),VALUE(RIGHT(O436,2))&gt;15)),TRUE,FALSE))</f>
        <v>0</v>
      </c>
      <c r="T436" s="77" t="b">
        <f>IF(O436="","",IF(OR(VALUE(LEFT(O436,2))&gt;IF(RIGHT(J436,1)="M",7,19),AND(OR(LEFT(O436,2)={"07","19"}),VALUE(RIGHT(O436,2))&gt;5)),TRUE,FALSE))</f>
        <v>0</v>
      </c>
      <c r="U436" s="78"/>
      <c r="V436" s="78"/>
      <c r="W436" s="78"/>
      <c r="X436" s="78"/>
      <c r="Y436" s="78"/>
      <c r="Z436" s="78"/>
      <c r="AA436" s="78"/>
      <c r="AB436" s="78"/>
    </row>
    <row r="437" spans="1:28" ht="15" customHeight="1" x14ac:dyDescent="0.25">
      <c r="A437" s="75" t="s">
        <v>333</v>
      </c>
      <c r="B437" s="77" t="s">
        <v>334</v>
      </c>
      <c r="C437" s="230">
        <v>44243</v>
      </c>
      <c r="D437" s="75" t="s">
        <v>553</v>
      </c>
      <c r="E437" s="75" t="s">
        <v>615</v>
      </c>
      <c r="F437" s="75" t="s">
        <v>546</v>
      </c>
      <c r="G437" s="75">
        <v>3</v>
      </c>
      <c r="H437" s="75" t="s">
        <v>546</v>
      </c>
      <c r="I437" s="75" t="s">
        <v>546</v>
      </c>
      <c r="J437" s="75" t="s">
        <v>562</v>
      </c>
      <c r="K437" s="230">
        <v>43090</v>
      </c>
      <c r="L437" s="75">
        <f>COUNTIF($B$2:B437,B437)</f>
        <v>16</v>
      </c>
      <c r="M437" s="75">
        <f>COUNTIF($L$2:L437,4)</f>
        <v>16</v>
      </c>
      <c r="N437" s="76" t="str">
        <f t="shared" si="34"/>
        <v>Code 1716</v>
      </c>
      <c r="O437" s="76" t="str">
        <f t="shared" si="30"/>
        <v>0649</v>
      </c>
      <c r="P437" s="75" t="str">
        <f t="shared" si="31"/>
        <v>1912</v>
      </c>
      <c r="Q437" s="77">
        <f t="shared" si="32"/>
        <v>1223</v>
      </c>
      <c r="R437" s="77">
        <f t="shared" si="33"/>
        <v>12</v>
      </c>
      <c r="S437" s="77" t="b">
        <f>IF(O437="","",IF(OR(VALUE(LEFT(O437,2))&gt;IF(RIGHT(J437,1)="M",7,19),AND(OR(LEFT(O437,2)={"07","19"}),VALUE(RIGHT(O437,2))&gt;15)),TRUE,FALSE))</f>
        <v>0</v>
      </c>
      <c r="T437" s="77" t="b">
        <f>IF(O437="","",IF(OR(VALUE(LEFT(O437,2))&gt;IF(RIGHT(J437,1)="M",7,19),AND(OR(LEFT(O437,2)={"07","19"}),VALUE(RIGHT(O437,2))&gt;5)),TRUE,FALSE))</f>
        <v>0</v>
      </c>
    </row>
    <row r="438" spans="1:28" ht="15" customHeight="1" x14ac:dyDescent="0.25">
      <c r="A438" s="75" t="s">
        <v>333</v>
      </c>
      <c r="B438" s="77" t="s">
        <v>334</v>
      </c>
      <c r="C438" s="230">
        <v>44244</v>
      </c>
      <c r="D438" s="75" t="s">
        <v>588</v>
      </c>
      <c r="E438" s="75" t="s">
        <v>597</v>
      </c>
      <c r="F438" s="75" t="s">
        <v>546</v>
      </c>
      <c r="G438" s="75">
        <v>3</v>
      </c>
      <c r="H438" s="75" t="s">
        <v>546</v>
      </c>
      <c r="I438" s="75" t="s">
        <v>546</v>
      </c>
      <c r="J438" s="75" t="s">
        <v>562</v>
      </c>
      <c r="K438" s="230">
        <v>43090</v>
      </c>
      <c r="L438" s="75">
        <f>COUNTIF($B$2:B438,B438)</f>
        <v>17</v>
      </c>
      <c r="M438" s="75">
        <f>COUNTIF($L$2:L438,4)</f>
        <v>16</v>
      </c>
      <c r="N438" s="76" t="str">
        <f t="shared" si="34"/>
        <v>Code 1717</v>
      </c>
      <c r="O438" s="76" t="str">
        <f t="shared" si="30"/>
        <v>0653</v>
      </c>
      <c r="P438" s="75" t="str">
        <f t="shared" si="31"/>
        <v>1913</v>
      </c>
      <c r="Q438" s="77">
        <f t="shared" si="32"/>
        <v>1220</v>
      </c>
      <c r="R438" s="77">
        <f t="shared" si="33"/>
        <v>12</v>
      </c>
      <c r="S438" s="77" t="b">
        <f>IF(O438="","",IF(OR(VALUE(LEFT(O438,2))&gt;IF(RIGHT(J438,1)="M",7,19),AND(OR(LEFT(O438,2)={"07","19"}),VALUE(RIGHT(O438,2))&gt;15)),TRUE,FALSE))</f>
        <v>0</v>
      </c>
      <c r="T438" s="77" t="b">
        <f>IF(O438="","",IF(OR(VALUE(LEFT(O438,2))&gt;IF(RIGHT(J438,1)="M",7,19),AND(OR(LEFT(O438,2)={"07","19"}),VALUE(RIGHT(O438,2))&gt;5)),TRUE,FALSE))</f>
        <v>0</v>
      </c>
    </row>
    <row r="439" spans="1:28" ht="15" customHeight="1" x14ac:dyDescent="0.25">
      <c r="A439" s="75" t="s">
        <v>333</v>
      </c>
      <c r="B439" s="77" t="s">
        <v>334</v>
      </c>
      <c r="C439" s="230">
        <v>44245</v>
      </c>
      <c r="D439" s="75" t="s">
        <v>587</v>
      </c>
      <c r="E439" s="75" t="s">
        <v>561</v>
      </c>
      <c r="F439" s="75" t="s">
        <v>546</v>
      </c>
      <c r="G439" s="75">
        <v>3</v>
      </c>
      <c r="H439" s="75" t="s">
        <v>546</v>
      </c>
      <c r="I439" s="75" t="s">
        <v>546</v>
      </c>
      <c r="J439" s="75" t="s">
        <v>562</v>
      </c>
      <c r="K439" s="230">
        <v>43090</v>
      </c>
      <c r="L439" s="75">
        <f>COUNTIF($B$2:B439,B439)</f>
        <v>18</v>
      </c>
      <c r="M439" s="75">
        <f>COUNTIF($L$2:L439,4)</f>
        <v>16</v>
      </c>
      <c r="N439" s="76" t="str">
        <f t="shared" si="34"/>
        <v>Code 1718</v>
      </c>
      <c r="O439" s="76" t="str">
        <f t="shared" si="30"/>
        <v>0654</v>
      </c>
      <c r="P439" s="75" t="str">
        <f t="shared" si="31"/>
        <v>1909</v>
      </c>
      <c r="Q439" s="77">
        <f t="shared" si="32"/>
        <v>1215</v>
      </c>
      <c r="R439" s="77">
        <f t="shared" si="33"/>
        <v>12</v>
      </c>
      <c r="S439" s="77" t="b">
        <f>IF(O439="","",IF(OR(VALUE(LEFT(O439,2))&gt;IF(RIGHT(J439,1)="M",7,19),AND(OR(LEFT(O439,2)={"07","19"}),VALUE(RIGHT(O439,2))&gt;15)),TRUE,FALSE))</f>
        <v>0</v>
      </c>
      <c r="T439" s="77" t="b">
        <f>IF(O439="","",IF(OR(VALUE(LEFT(O439,2))&gt;IF(RIGHT(J439,1)="M",7,19),AND(OR(LEFT(O439,2)={"07","19"}),VALUE(RIGHT(O439,2))&gt;5)),TRUE,FALSE))</f>
        <v>0</v>
      </c>
    </row>
    <row r="440" spans="1:28" ht="15" customHeight="1" x14ac:dyDescent="0.25">
      <c r="A440" s="231" t="s">
        <v>333</v>
      </c>
      <c r="B440" s="77" t="s">
        <v>334</v>
      </c>
      <c r="C440" s="232">
        <v>44246</v>
      </c>
      <c r="D440" s="231" t="s">
        <v>670</v>
      </c>
      <c r="E440" s="231" t="s">
        <v>595</v>
      </c>
      <c r="F440" s="231" t="s">
        <v>610</v>
      </c>
      <c r="G440" s="231">
        <v>3</v>
      </c>
      <c r="H440" s="231" t="s">
        <v>546</v>
      </c>
      <c r="I440" s="231" t="s">
        <v>546</v>
      </c>
      <c r="J440" s="231" t="s">
        <v>562</v>
      </c>
      <c r="K440" s="232">
        <v>43090</v>
      </c>
      <c r="L440" s="75">
        <f>COUNTIF($B$2:B440,B440)</f>
        <v>19</v>
      </c>
      <c r="M440" s="75">
        <f>COUNTIF($L$2:L440,4)</f>
        <v>16</v>
      </c>
      <c r="N440" s="76" t="str">
        <f t="shared" si="34"/>
        <v>Code 1719</v>
      </c>
      <c r="O440" s="76" t="str">
        <f t="shared" si="30"/>
        <v>0956</v>
      </c>
      <c r="P440" s="75" t="str">
        <f t="shared" si="31"/>
        <v>1911</v>
      </c>
      <c r="Q440" s="77">
        <f t="shared" si="32"/>
        <v>915</v>
      </c>
      <c r="R440" s="77">
        <f t="shared" si="33"/>
        <v>9</v>
      </c>
      <c r="S440" s="77" t="b">
        <f>IF(O440="","",IF(OR(VALUE(LEFT(O440,2))&gt;IF(RIGHT(J440,1)="M",7,19),AND(OR(LEFT(O440,2)={"07","19"}),VALUE(RIGHT(O440,2))&gt;15)),TRUE,FALSE))</f>
        <v>1</v>
      </c>
      <c r="T440" s="77" t="b">
        <f>IF(O440="","",IF(OR(VALUE(LEFT(O440,2))&gt;IF(RIGHT(J440,1)="M",7,19),AND(OR(LEFT(O440,2)={"07","19"}),VALUE(RIGHT(O440,2))&gt;5)),TRUE,FALSE))</f>
        <v>1</v>
      </c>
    </row>
    <row r="441" spans="1:28" ht="15" customHeight="1" x14ac:dyDescent="0.25">
      <c r="A441" s="75" t="s">
        <v>333</v>
      </c>
      <c r="B441" s="77" t="s">
        <v>334</v>
      </c>
      <c r="C441" s="230">
        <v>44247</v>
      </c>
      <c r="D441" s="75" t="s">
        <v>591</v>
      </c>
      <c r="E441" s="75" t="s">
        <v>561</v>
      </c>
      <c r="F441" s="75" t="s">
        <v>546</v>
      </c>
      <c r="G441" s="75">
        <v>3</v>
      </c>
      <c r="H441" s="75" t="s">
        <v>546</v>
      </c>
      <c r="I441" s="75" t="s">
        <v>546</v>
      </c>
      <c r="J441" s="75" t="s">
        <v>562</v>
      </c>
      <c r="K441" s="230">
        <v>43090</v>
      </c>
      <c r="L441" s="75">
        <f>COUNTIF($B$2:B441,B441)</f>
        <v>20</v>
      </c>
      <c r="M441" s="75">
        <f>COUNTIF($L$2:L441,4)</f>
        <v>16</v>
      </c>
      <c r="N441" s="76" t="str">
        <f t="shared" si="34"/>
        <v>Code 1720</v>
      </c>
      <c r="O441" s="76" t="str">
        <f t="shared" si="30"/>
        <v>0655</v>
      </c>
      <c r="P441" s="75" t="str">
        <f t="shared" si="31"/>
        <v>1909</v>
      </c>
      <c r="Q441" s="77">
        <f t="shared" si="32"/>
        <v>1214</v>
      </c>
      <c r="R441" s="77">
        <f t="shared" si="33"/>
        <v>12</v>
      </c>
      <c r="S441" s="77" t="b">
        <f>IF(O441="","",IF(OR(VALUE(LEFT(O441,2))&gt;IF(RIGHT(J441,1)="M",7,19),AND(OR(LEFT(O441,2)={"07","19"}),VALUE(RIGHT(O441,2))&gt;15)),TRUE,FALSE))</f>
        <v>0</v>
      </c>
      <c r="T441" s="77" t="b">
        <f>IF(O441="","",IF(OR(VALUE(LEFT(O441,2))&gt;IF(RIGHT(J441,1)="M",7,19),AND(OR(LEFT(O441,2)={"07","19"}),VALUE(RIGHT(O441,2))&gt;5)),TRUE,FALSE))</f>
        <v>0</v>
      </c>
    </row>
    <row r="442" spans="1:28" ht="15" customHeight="1" x14ac:dyDescent="0.25">
      <c r="A442" s="75" t="s">
        <v>333</v>
      </c>
      <c r="B442" s="77" t="s">
        <v>334</v>
      </c>
      <c r="C442" s="230">
        <v>44248</v>
      </c>
      <c r="D442" s="75" t="s">
        <v>546</v>
      </c>
      <c r="E442" s="75" t="s">
        <v>549</v>
      </c>
      <c r="F442" s="75" t="s">
        <v>546</v>
      </c>
      <c r="G442" s="75">
        <v>0</v>
      </c>
      <c r="H442" s="75" t="s">
        <v>546</v>
      </c>
      <c r="I442" s="75" t="s">
        <v>546</v>
      </c>
      <c r="J442" s="75" t="s">
        <v>563</v>
      </c>
      <c r="K442" s="230">
        <v>43090</v>
      </c>
      <c r="L442" s="75">
        <f>COUNTIF($B$2:B442,B442)</f>
        <v>21</v>
      </c>
      <c r="M442" s="75">
        <f>COUNTIF($L$2:L442,4)</f>
        <v>16</v>
      </c>
      <c r="N442" s="76" t="str">
        <f t="shared" si="34"/>
        <v>Code 1721</v>
      </c>
      <c r="O442" s="76" t="str">
        <f t="shared" si="30"/>
        <v/>
      </c>
      <c r="P442" s="75" t="str">
        <f t="shared" si="31"/>
        <v/>
      </c>
      <c r="Q442" s="77" t="str">
        <f t="shared" si="32"/>
        <v/>
      </c>
      <c r="R442" s="77" t="str">
        <f t="shared" si="33"/>
        <v/>
      </c>
      <c r="S442" s="77" t="str">
        <f>IF(O442="","",IF(OR(VALUE(LEFT(O442,2))&gt;IF(RIGHT(J442,1)="M",7,19),AND(OR(LEFT(O442,2)={"07","19"}),VALUE(RIGHT(O442,2))&gt;15)),TRUE,FALSE))</f>
        <v/>
      </c>
      <c r="T442" s="77" t="str">
        <f>IF(O442="","",IF(OR(VALUE(LEFT(O442,2))&gt;IF(RIGHT(J442,1)="M",7,19),AND(OR(LEFT(O442,2)={"07","19"}),VALUE(RIGHT(O442,2))&gt;5)),TRUE,FALSE))</f>
        <v/>
      </c>
    </row>
    <row r="443" spans="1:28" ht="15" customHeight="1" x14ac:dyDescent="0.25">
      <c r="A443" s="75" t="s">
        <v>333</v>
      </c>
      <c r="B443" s="77" t="s">
        <v>334</v>
      </c>
      <c r="C443" s="230">
        <v>44249</v>
      </c>
      <c r="D443" s="75" t="s">
        <v>681</v>
      </c>
      <c r="E443" s="75" t="s">
        <v>559</v>
      </c>
      <c r="F443" s="75" t="s">
        <v>546</v>
      </c>
      <c r="G443" s="75">
        <v>3</v>
      </c>
      <c r="H443" s="75" t="s">
        <v>546</v>
      </c>
      <c r="I443" s="75" t="s">
        <v>546</v>
      </c>
      <c r="J443" s="75" t="s">
        <v>562</v>
      </c>
      <c r="K443" s="230">
        <v>43090</v>
      </c>
      <c r="L443" s="75">
        <f>COUNTIF($B$2:B443,B443)</f>
        <v>22</v>
      </c>
      <c r="M443" s="75">
        <f>COUNTIF($L$2:L443,4)</f>
        <v>16</v>
      </c>
      <c r="N443" s="76" t="str">
        <f t="shared" si="34"/>
        <v>Code 1722</v>
      </c>
      <c r="O443" s="76" t="str">
        <f t="shared" si="30"/>
        <v>0658</v>
      </c>
      <c r="P443" s="75" t="str">
        <f t="shared" si="31"/>
        <v>1910</v>
      </c>
      <c r="Q443" s="77">
        <f t="shared" si="32"/>
        <v>1212</v>
      </c>
      <c r="R443" s="77">
        <f t="shared" si="33"/>
        <v>12</v>
      </c>
      <c r="S443" s="77" t="b">
        <f>IF(O443="","",IF(OR(VALUE(LEFT(O443,2))&gt;IF(RIGHT(J443,1)="M",7,19),AND(OR(LEFT(O443,2)={"07","19"}),VALUE(RIGHT(O443,2))&gt;15)),TRUE,FALSE))</f>
        <v>0</v>
      </c>
      <c r="T443" s="77" t="b">
        <f>IF(O443="","",IF(OR(VALUE(LEFT(O443,2))&gt;IF(RIGHT(J443,1)="M",7,19),AND(OR(LEFT(O443,2)={"07","19"}),VALUE(RIGHT(O443,2))&gt;5)),TRUE,FALSE))</f>
        <v>0</v>
      </c>
    </row>
    <row r="444" spans="1:28" ht="15" customHeight="1" x14ac:dyDescent="0.25">
      <c r="A444" s="75" t="s">
        <v>333</v>
      </c>
      <c r="B444" s="77" t="s">
        <v>334</v>
      </c>
      <c r="C444" s="230">
        <v>44250</v>
      </c>
      <c r="D444" s="75" t="s">
        <v>681</v>
      </c>
      <c r="E444" s="75" t="s">
        <v>561</v>
      </c>
      <c r="F444" s="75" t="s">
        <v>546</v>
      </c>
      <c r="G444" s="75">
        <v>3</v>
      </c>
      <c r="H444" s="75" t="s">
        <v>546</v>
      </c>
      <c r="I444" s="75" t="s">
        <v>546</v>
      </c>
      <c r="J444" s="75" t="s">
        <v>562</v>
      </c>
      <c r="K444" s="230">
        <v>43090</v>
      </c>
      <c r="L444" s="75">
        <f>COUNTIF($B$2:B444,B444)</f>
        <v>23</v>
      </c>
      <c r="M444" s="75">
        <f>COUNTIF($L$2:L444,4)</f>
        <v>16</v>
      </c>
      <c r="N444" s="76" t="str">
        <f t="shared" si="34"/>
        <v>Code 1723</v>
      </c>
      <c r="O444" s="76" t="str">
        <f t="shared" si="30"/>
        <v>0658</v>
      </c>
      <c r="P444" s="75" t="str">
        <f t="shared" si="31"/>
        <v>1909</v>
      </c>
      <c r="Q444" s="77">
        <f t="shared" si="32"/>
        <v>1211</v>
      </c>
      <c r="R444" s="77">
        <f t="shared" si="33"/>
        <v>12</v>
      </c>
      <c r="S444" s="77" t="b">
        <f>IF(O444="","",IF(OR(VALUE(LEFT(O444,2))&gt;IF(RIGHT(J444,1)="M",7,19),AND(OR(LEFT(O444,2)={"07","19"}),VALUE(RIGHT(O444,2))&gt;15)),TRUE,FALSE))</f>
        <v>0</v>
      </c>
      <c r="T444" s="77" t="b">
        <f>IF(O444="","",IF(OR(VALUE(LEFT(O444,2))&gt;IF(RIGHT(J444,1)="M",7,19),AND(OR(LEFT(O444,2)={"07","19"}),VALUE(RIGHT(O444,2))&gt;5)),TRUE,FALSE))</f>
        <v>0</v>
      </c>
    </row>
    <row r="445" spans="1:28" ht="15" customHeight="1" x14ac:dyDescent="0.25">
      <c r="A445" s="75" t="s">
        <v>333</v>
      </c>
      <c r="B445" s="77" t="s">
        <v>334</v>
      </c>
      <c r="C445" s="230">
        <v>44251</v>
      </c>
      <c r="D445" s="75" t="s">
        <v>682</v>
      </c>
      <c r="E445" s="75" t="s">
        <v>551</v>
      </c>
      <c r="F445" s="75" t="s">
        <v>546</v>
      </c>
      <c r="G445" s="75">
        <v>3</v>
      </c>
      <c r="H445" s="75" t="s">
        <v>546</v>
      </c>
      <c r="I445" s="75" t="s">
        <v>546</v>
      </c>
      <c r="J445" s="75" t="s">
        <v>562</v>
      </c>
      <c r="K445" s="230">
        <v>43090</v>
      </c>
      <c r="L445" s="75">
        <f>COUNTIF($B$2:B445,B445)</f>
        <v>24</v>
      </c>
      <c r="M445" s="75">
        <f>COUNTIF($L$2:L445,4)</f>
        <v>16</v>
      </c>
      <c r="N445" s="76" t="str">
        <f t="shared" si="34"/>
        <v>Code 1724</v>
      </c>
      <c r="O445" s="76" t="str">
        <f t="shared" si="30"/>
        <v>0700</v>
      </c>
      <c r="P445" s="75" t="str">
        <f t="shared" si="31"/>
        <v>1907</v>
      </c>
      <c r="Q445" s="77">
        <f t="shared" si="32"/>
        <v>1207</v>
      </c>
      <c r="R445" s="77">
        <f t="shared" si="33"/>
        <v>12</v>
      </c>
      <c r="S445" s="77" t="b">
        <f>IF(O445="","",IF(OR(VALUE(LEFT(O445,2))&gt;IF(RIGHT(J445,1)="M",7,19),AND(OR(LEFT(O445,2)={"07","19"}),VALUE(RIGHT(O445,2))&gt;15)),TRUE,FALSE))</f>
        <v>0</v>
      </c>
      <c r="T445" s="77" t="b">
        <f>IF(O445="","",IF(OR(VALUE(LEFT(O445,2))&gt;IF(RIGHT(J445,1)="M",7,19),AND(OR(LEFT(O445,2)={"07","19"}),VALUE(RIGHT(O445,2))&gt;5)),TRUE,FALSE))</f>
        <v>0</v>
      </c>
    </row>
    <row r="446" spans="1:28" ht="15" customHeight="1" x14ac:dyDescent="0.25">
      <c r="A446" s="75" t="s">
        <v>333</v>
      </c>
      <c r="B446" s="77" t="s">
        <v>334</v>
      </c>
      <c r="C446" s="230">
        <v>44252</v>
      </c>
      <c r="D446" s="75" t="s">
        <v>682</v>
      </c>
      <c r="E446" s="75" t="s">
        <v>658</v>
      </c>
      <c r="F446" s="75" t="s">
        <v>546</v>
      </c>
      <c r="G446" s="75">
        <v>3</v>
      </c>
      <c r="H446" s="75" t="s">
        <v>546</v>
      </c>
      <c r="I446" s="75" t="s">
        <v>546</v>
      </c>
      <c r="J446" s="75" t="s">
        <v>562</v>
      </c>
      <c r="K446" s="230">
        <v>43090</v>
      </c>
      <c r="L446" s="75">
        <f>COUNTIF($B$2:B446,B446)</f>
        <v>25</v>
      </c>
      <c r="M446" s="75">
        <f>COUNTIF($L$2:L446,4)</f>
        <v>16</v>
      </c>
      <c r="N446" s="76" t="str">
        <f t="shared" si="34"/>
        <v>Code 1725</v>
      </c>
      <c r="O446" s="76" t="str">
        <f t="shared" si="30"/>
        <v>0700</v>
      </c>
      <c r="P446" s="75" t="str">
        <f t="shared" si="31"/>
        <v>1900</v>
      </c>
      <c r="Q446" s="77">
        <f t="shared" si="32"/>
        <v>1200</v>
      </c>
      <c r="R446" s="77">
        <f t="shared" si="33"/>
        <v>12</v>
      </c>
      <c r="S446" s="77" t="b">
        <f>IF(O446="","",IF(OR(VALUE(LEFT(O446,2))&gt;IF(RIGHT(J446,1)="M",7,19),AND(OR(LEFT(O446,2)={"07","19"}),VALUE(RIGHT(O446,2))&gt;15)),TRUE,FALSE))</f>
        <v>0</v>
      </c>
      <c r="T446" s="77" t="b">
        <f>IF(O446="","",IF(OR(VALUE(LEFT(O446,2))&gt;IF(RIGHT(J446,1)="M",7,19),AND(OR(LEFT(O446,2)={"07","19"}),VALUE(RIGHT(O446,2))&gt;5)),TRUE,FALSE))</f>
        <v>0</v>
      </c>
    </row>
    <row r="447" spans="1:28" ht="15" customHeight="1" x14ac:dyDescent="0.25">
      <c r="A447" s="231" t="s">
        <v>333</v>
      </c>
      <c r="B447" s="77" t="s">
        <v>334</v>
      </c>
      <c r="C447" s="232">
        <v>44253</v>
      </c>
      <c r="D447" s="231" t="s">
        <v>762</v>
      </c>
      <c r="E447" s="231" t="s">
        <v>606</v>
      </c>
      <c r="F447" s="231" t="s">
        <v>546</v>
      </c>
      <c r="G447" s="231">
        <v>0</v>
      </c>
      <c r="H447" s="231" t="s">
        <v>546</v>
      </c>
      <c r="I447" s="231" t="s">
        <v>593</v>
      </c>
      <c r="J447" s="231" t="s">
        <v>562</v>
      </c>
      <c r="K447" s="232">
        <v>43090</v>
      </c>
      <c r="L447" s="75">
        <f>COUNTIF($B$2:B447,B447)</f>
        <v>26</v>
      </c>
      <c r="M447" s="75">
        <f>COUNTIF($L$2:L447,4)</f>
        <v>16</v>
      </c>
      <c r="N447" s="76" t="str">
        <f t="shared" si="34"/>
        <v>Code 1726</v>
      </c>
      <c r="O447" s="76" t="str">
        <f t="shared" si="30"/>
        <v>1023</v>
      </c>
      <c r="P447" s="75" t="str">
        <f t="shared" si="31"/>
        <v>1901</v>
      </c>
      <c r="Q447" s="77">
        <f t="shared" si="32"/>
        <v>838</v>
      </c>
      <c r="R447" s="77">
        <f t="shared" si="33"/>
        <v>8</v>
      </c>
      <c r="S447" s="77" t="b">
        <f>IF(O447="","",IF(OR(VALUE(LEFT(O447,2))&gt;IF(RIGHT(J447,1)="M",7,19),AND(OR(LEFT(O447,2)={"07","19"}),VALUE(RIGHT(O447,2))&gt;15)),TRUE,FALSE))</f>
        <v>1</v>
      </c>
      <c r="T447" s="77" t="b">
        <f>IF(O447="","",IF(OR(VALUE(LEFT(O447,2))&gt;IF(RIGHT(J447,1)="M",7,19),AND(OR(LEFT(O447,2)={"07","19"}),VALUE(RIGHT(O447,2))&gt;5)),TRUE,FALSE))</f>
        <v>1</v>
      </c>
    </row>
    <row r="448" spans="1:28" ht="15" customHeight="1" x14ac:dyDescent="0.25">
      <c r="A448" s="75" t="s">
        <v>333</v>
      </c>
      <c r="B448" s="77" t="s">
        <v>334</v>
      </c>
      <c r="C448" s="230">
        <v>44254</v>
      </c>
      <c r="D448" s="75" t="s">
        <v>682</v>
      </c>
      <c r="E448" s="75" t="s">
        <v>658</v>
      </c>
      <c r="F448" s="75" t="s">
        <v>546</v>
      </c>
      <c r="G448" s="75">
        <v>3</v>
      </c>
      <c r="H448" s="75" t="s">
        <v>546</v>
      </c>
      <c r="I448" s="75" t="s">
        <v>546</v>
      </c>
      <c r="J448" s="75" t="s">
        <v>562</v>
      </c>
      <c r="K448" s="230">
        <v>43090</v>
      </c>
      <c r="L448" s="75">
        <f>COUNTIF($B$2:B448,B448)</f>
        <v>27</v>
      </c>
      <c r="M448" s="75">
        <f>COUNTIF($L$2:L448,4)</f>
        <v>16</v>
      </c>
      <c r="N448" s="76" t="str">
        <f t="shared" si="34"/>
        <v>Code 1727</v>
      </c>
      <c r="O448" s="76" t="str">
        <f t="shared" si="30"/>
        <v>0700</v>
      </c>
      <c r="P448" s="75" t="str">
        <f t="shared" si="31"/>
        <v>1900</v>
      </c>
      <c r="Q448" s="77">
        <f t="shared" si="32"/>
        <v>1200</v>
      </c>
      <c r="R448" s="77">
        <f t="shared" si="33"/>
        <v>12</v>
      </c>
      <c r="S448" s="77" t="b">
        <f>IF(O448="","",IF(OR(VALUE(LEFT(O448,2))&gt;IF(RIGHT(J448,1)="M",7,19),AND(OR(LEFT(O448,2)={"07","19"}),VALUE(RIGHT(O448,2))&gt;15)),TRUE,FALSE))</f>
        <v>0</v>
      </c>
      <c r="T448" s="77" t="b">
        <f>IF(O448="","",IF(OR(VALUE(LEFT(O448,2))&gt;IF(RIGHT(J448,1)="M",7,19),AND(OR(LEFT(O448,2)={"07","19"}),VALUE(RIGHT(O448,2))&gt;5)),TRUE,FALSE))</f>
        <v>0</v>
      </c>
    </row>
    <row r="449" spans="1:28" ht="15" customHeight="1" x14ac:dyDescent="0.25">
      <c r="A449" s="75" t="s">
        <v>333</v>
      </c>
      <c r="B449" s="77" t="s">
        <v>334</v>
      </c>
      <c r="C449" s="230">
        <v>44255</v>
      </c>
      <c r="D449" s="75" t="s">
        <v>546</v>
      </c>
      <c r="E449" s="75" t="s">
        <v>549</v>
      </c>
      <c r="F449" s="75" t="s">
        <v>546</v>
      </c>
      <c r="G449" s="75">
        <v>0</v>
      </c>
      <c r="H449" s="75" t="s">
        <v>546</v>
      </c>
      <c r="I449" s="75" t="s">
        <v>546</v>
      </c>
      <c r="J449" s="75" t="s">
        <v>563</v>
      </c>
      <c r="K449" s="230">
        <v>43090</v>
      </c>
      <c r="L449" s="75">
        <f>COUNTIF($B$2:B449,B449)</f>
        <v>28</v>
      </c>
      <c r="M449" s="75">
        <f>COUNTIF($L$2:L449,4)</f>
        <v>16</v>
      </c>
      <c r="N449" s="76" t="str">
        <f t="shared" si="34"/>
        <v>Code 1728</v>
      </c>
      <c r="O449" s="76" t="str">
        <f t="shared" si="30"/>
        <v/>
      </c>
      <c r="P449" s="75" t="str">
        <f t="shared" si="31"/>
        <v/>
      </c>
      <c r="Q449" s="77" t="str">
        <f t="shared" si="32"/>
        <v/>
      </c>
      <c r="R449" s="77" t="str">
        <f t="shared" si="33"/>
        <v/>
      </c>
      <c r="S449" s="77" t="str">
        <f>IF(O449="","",IF(OR(VALUE(LEFT(O449,2))&gt;IF(RIGHT(J449,1)="M",7,19),AND(OR(LEFT(O449,2)={"07","19"}),VALUE(RIGHT(O449,2))&gt;15)),TRUE,FALSE))</f>
        <v/>
      </c>
      <c r="T449" s="77" t="str">
        <f>IF(O449="","",IF(OR(VALUE(LEFT(O449,2))&gt;IF(RIGHT(J449,1)="M",7,19),AND(OR(LEFT(O449,2)={"07","19"}),VALUE(RIGHT(O449,2))&gt;5)),TRUE,FALSE))</f>
        <v/>
      </c>
    </row>
    <row r="450" spans="1:28" ht="15" customHeight="1" x14ac:dyDescent="0.25">
      <c r="A450" s="75" t="s">
        <v>339</v>
      </c>
      <c r="B450" s="77" t="s">
        <v>340</v>
      </c>
      <c r="C450" s="230">
        <v>44228</v>
      </c>
      <c r="D450" s="75" t="s">
        <v>628</v>
      </c>
      <c r="E450" s="75" t="s">
        <v>582</v>
      </c>
      <c r="F450" s="75" t="s">
        <v>546</v>
      </c>
      <c r="G450" s="75">
        <v>2</v>
      </c>
      <c r="H450" s="75" t="s">
        <v>546</v>
      </c>
      <c r="I450" s="75" t="s">
        <v>546</v>
      </c>
      <c r="J450" s="75" t="s">
        <v>579</v>
      </c>
      <c r="K450" s="230">
        <v>43151</v>
      </c>
      <c r="L450" s="75">
        <f>COUNTIF($B$2:B450,B450)</f>
        <v>1</v>
      </c>
      <c r="M450" s="75">
        <f>COUNTIF($L$2:L450,4)</f>
        <v>16</v>
      </c>
      <c r="N450" s="76" t="str">
        <f t="shared" si="34"/>
        <v>Code 181</v>
      </c>
      <c r="O450" s="76" t="str">
        <f t="shared" ref="O450:O513" si="35">TRIM(SUBSTITUTE(SUBSTITUTE(D450,"+",""),"_",""))</f>
        <v>1840</v>
      </c>
      <c r="P450" s="75" t="str">
        <f t="shared" ref="P450:P513" si="36">TRIM(SUBSTITUTE(SUBSTITUTE(E450,"+",""),"_",""))</f>
        <v>0613</v>
      </c>
      <c r="Q450" s="77">
        <f t="shared" ref="Q450:Q513" si="37">IFERROR(IF(RIGHT(P450,2)&lt;RIGHT(O450,2),IF(P450&lt;O450,P450+2360-O450,P450-40-O450),IF(P450&lt;O450,P450+2400-O450,P450-O450)),"")</f>
        <v>1133</v>
      </c>
      <c r="R450" s="77">
        <f t="shared" ref="R450:R513" si="38">IFERROR(ROUNDDOWN(Q450/100,0),"")</f>
        <v>11</v>
      </c>
      <c r="S450" s="77" t="b">
        <f>IF(O450="","",IF(OR(VALUE(LEFT(O450,2))&gt;IF(RIGHT(J450,1)="M",7,19),AND(OR(LEFT(O450,2)={"07","19"}),VALUE(RIGHT(O450,2))&gt;15)),TRUE,FALSE))</f>
        <v>0</v>
      </c>
      <c r="T450" s="77" t="b">
        <f>IF(O450="","",IF(OR(VALUE(LEFT(O450,2))&gt;IF(RIGHT(J450,1)="M",7,19),AND(OR(LEFT(O450,2)={"07","19"}),VALUE(RIGHT(O450,2))&gt;5)),TRUE,FALSE))</f>
        <v>0</v>
      </c>
    </row>
    <row r="451" spans="1:28" ht="15" customHeight="1" x14ac:dyDescent="0.25">
      <c r="A451" s="75" t="s">
        <v>339</v>
      </c>
      <c r="B451" s="77" t="s">
        <v>340</v>
      </c>
      <c r="C451" s="230">
        <v>44229</v>
      </c>
      <c r="D451" s="75" t="s">
        <v>678</v>
      </c>
      <c r="E451" s="75" t="s">
        <v>761</v>
      </c>
      <c r="F451" s="75" t="s">
        <v>546</v>
      </c>
      <c r="G451" s="75">
        <v>2</v>
      </c>
      <c r="H451" s="75" t="s">
        <v>546</v>
      </c>
      <c r="I451" s="75" t="s">
        <v>546</v>
      </c>
      <c r="J451" s="75" t="s">
        <v>579</v>
      </c>
      <c r="K451" s="230">
        <v>43151</v>
      </c>
      <c r="L451" s="75">
        <f>COUNTIF($B$2:B451,B451)</f>
        <v>2</v>
      </c>
      <c r="M451" s="75">
        <f>COUNTIF($L$2:L451,4)</f>
        <v>16</v>
      </c>
      <c r="N451" s="76" t="str">
        <f t="shared" ref="N451:N514" si="39">A451&amp;DAY(C451)</f>
        <v>Code 182</v>
      </c>
      <c r="O451" s="76" t="str">
        <f t="shared" si="35"/>
        <v>1847</v>
      </c>
      <c r="P451" s="75" t="str">
        <f t="shared" si="36"/>
        <v>0617</v>
      </c>
      <c r="Q451" s="77">
        <f t="shared" si="37"/>
        <v>1130</v>
      </c>
      <c r="R451" s="77">
        <f t="shared" si="38"/>
        <v>11</v>
      </c>
      <c r="S451" s="77" t="b">
        <f>IF(O451="","",IF(OR(VALUE(LEFT(O451,2))&gt;IF(RIGHT(J451,1)="M",7,19),AND(OR(LEFT(O451,2)={"07","19"}),VALUE(RIGHT(O451,2))&gt;15)),TRUE,FALSE))</f>
        <v>0</v>
      </c>
      <c r="T451" s="77" t="b">
        <f>IF(O451="","",IF(OR(VALUE(LEFT(O451,2))&gt;IF(RIGHT(J451,1)="M",7,19),AND(OR(LEFT(O451,2)={"07","19"}),VALUE(RIGHT(O451,2))&gt;5)),TRUE,FALSE))</f>
        <v>0</v>
      </c>
    </row>
    <row r="452" spans="1:28" ht="15" customHeight="1" x14ac:dyDescent="0.25">
      <c r="A452" s="75" t="s">
        <v>339</v>
      </c>
      <c r="B452" s="77" t="s">
        <v>340</v>
      </c>
      <c r="C452" s="230">
        <v>44230</v>
      </c>
      <c r="D452" s="75" t="s">
        <v>580</v>
      </c>
      <c r="E452" s="75" t="s">
        <v>578</v>
      </c>
      <c r="F452" s="75" t="s">
        <v>546</v>
      </c>
      <c r="G452" s="75">
        <v>2</v>
      </c>
      <c r="H452" s="75" t="s">
        <v>546</v>
      </c>
      <c r="I452" s="75" t="s">
        <v>546</v>
      </c>
      <c r="J452" s="75" t="s">
        <v>579</v>
      </c>
      <c r="K452" s="230">
        <v>43151</v>
      </c>
      <c r="L452" s="75">
        <f>COUNTIF($B$2:B452,B452)</f>
        <v>3</v>
      </c>
      <c r="M452" s="75">
        <f>COUNTIF($L$2:L452,4)</f>
        <v>16</v>
      </c>
      <c r="N452" s="76" t="str">
        <f t="shared" si="39"/>
        <v>Code 183</v>
      </c>
      <c r="O452" s="76" t="str">
        <f t="shared" si="35"/>
        <v>1850</v>
      </c>
      <c r="P452" s="75" t="str">
        <f t="shared" si="36"/>
        <v>0611</v>
      </c>
      <c r="Q452" s="77">
        <f t="shared" si="37"/>
        <v>1121</v>
      </c>
      <c r="R452" s="77">
        <f t="shared" si="38"/>
        <v>11</v>
      </c>
      <c r="S452" s="77" t="b">
        <f>IF(O452="","",IF(OR(VALUE(LEFT(O452,2))&gt;IF(RIGHT(J452,1)="M",7,19),AND(OR(LEFT(O452,2)={"07","19"}),VALUE(RIGHT(O452,2))&gt;15)),TRUE,FALSE))</f>
        <v>0</v>
      </c>
      <c r="T452" s="77" t="b">
        <f>IF(O452="","",IF(OR(VALUE(LEFT(O452,2))&gt;IF(RIGHT(J452,1)="M",7,19),AND(OR(LEFT(O452,2)={"07","19"}),VALUE(RIGHT(O452,2))&gt;5)),TRUE,FALSE))</f>
        <v>0</v>
      </c>
    </row>
    <row r="453" spans="1:28" s="78" customFormat="1" ht="15" customHeight="1" x14ac:dyDescent="0.25">
      <c r="A453" s="75" t="s">
        <v>339</v>
      </c>
      <c r="B453" s="77" t="s">
        <v>340</v>
      </c>
      <c r="C453" s="230">
        <v>44231</v>
      </c>
      <c r="D453" s="75" t="s">
        <v>600</v>
      </c>
      <c r="E453" s="75" t="s">
        <v>578</v>
      </c>
      <c r="F453" s="75" t="s">
        <v>546</v>
      </c>
      <c r="G453" s="75">
        <v>2</v>
      </c>
      <c r="H453" s="75" t="s">
        <v>546</v>
      </c>
      <c r="I453" s="75" t="s">
        <v>546</v>
      </c>
      <c r="J453" s="75" t="s">
        <v>579</v>
      </c>
      <c r="K453" s="230">
        <v>43151</v>
      </c>
      <c r="L453" s="75">
        <f>COUNTIF($B$2:B453,B453)</f>
        <v>4</v>
      </c>
      <c r="M453" s="75">
        <f>COUNTIF($L$2:L453,4)</f>
        <v>17</v>
      </c>
      <c r="N453" s="76" t="str">
        <f t="shared" si="39"/>
        <v>Code 184</v>
      </c>
      <c r="O453" s="76" t="str">
        <f t="shared" si="35"/>
        <v>1855</v>
      </c>
      <c r="P453" s="75" t="str">
        <f t="shared" si="36"/>
        <v>0611</v>
      </c>
      <c r="Q453" s="77">
        <f t="shared" si="37"/>
        <v>1116</v>
      </c>
      <c r="R453" s="77">
        <f t="shared" si="38"/>
        <v>11</v>
      </c>
      <c r="S453" s="77" t="b">
        <f>IF(O453="","",IF(OR(VALUE(LEFT(O453,2))&gt;IF(RIGHT(J453,1)="M",7,19),AND(OR(LEFT(O453,2)={"07","19"}),VALUE(RIGHT(O453,2))&gt;15)),TRUE,FALSE))</f>
        <v>0</v>
      </c>
      <c r="T453" s="77" t="b">
        <f>IF(O453="","",IF(OR(VALUE(LEFT(O453,2))&gt;IF(RIGHT(J453,1)="M",7,19),AND(OR(LEFT(O453,2)={"07","19"}),VALUE(RIGHT(O453,2))&gt;5)),TRUE,FALSE))</f>
        <v>0</v>
      </c>
      <c r="U453" s="77"/>
      <c r="V453" s="77"/>
      <c r="W453" s="77"/>
      <c r="X453" s="77"/>
      <c r="Y453" s="77"/>
      <c r="Z453" s="77"/>
      <c r="AA453" s="77"/>
      <c r="AB453" s="77"/>
    </row>
    <row r="454" spans="1:28" ht="15" customHeight="1" x14ac:dyDescent="0.25">
      <c r="A454" s="75" t="s">
        <v>339</v>
      </c>
      <c r="B454" s="77" t="s">
        <v>340</v>
      </c>
      <c r="C454" s="230">
        <v>44232</v>
      </c>
      <c r="D454" s="75" t="s">
        <v>598</v>
      </c>
      <c r="E454" s="75" t="s">
        <v>578</v>
      </c>
      <c r="F454" s="75" t="s">
        <v>546</v>
      </c>
      <c r="G454" s="75">
        <v>2</v>
      </c>
      <c r="H454" s="75" t="s">
        <v>546</v>
      </c>
      <c r="I454" s="75" t="s">
        <v>546</v>
      </c>
      <c r="J454" s="75" t="s">
        <v>579</v>
      </c>
      <c r="K454" s="230">
        <v>43151</v>
      </c>
      <c r="L454" s="75">
        <f>COUNTIF($B$2:B454,B454)</f>
        <v>5</v>
      </c>
      <c r="M454" s="75">
        <f>COUNTIF($L$2:L454,4)</f>
        <v>17</v>
      </c>
      <c r="N454" s="76" t="str">
        <f t="shared" si="39"/>
        <v>Code 185</v>
      </c>
      <c r="O454" s="76" t="str">
        <f t="shared" si="35"/>
        <v>1857</v>
      </c>
      <c r="P454" s="75" t="str">
        <f t="shared" si="36"/>
        <v>0611</v>
      </c>
      <c r="Q454" s="77">
        <f t="shared" si="37"/>
        <v>1114</v>
      </c>
      <c r="R454" s="77">
        <f t="shared" si="38"/>
        <v>11</v>
      </c>
      <c r="S454" s="77" t="b">
        <f>IF(O454="","",IF(OR(VALUE(LEFT(O454,2))&gt;IF(RIGHT(J454,1)="M",7,19),AND(OR(LEFT(O454,2)={"07","19"}),VALUE(RIGHT(O454,2))&gt;15)),TRUE,FALSE))</f>
        <v>0</v>
      </c>
      <c r="T454" s="77" t="b">
        <f>IF(O454="","",IF(OR(VALUE(LEFT(O454,2))&gt;IF(RIGHT(J454,1)="M",7,19),AND(OR(LEFT(O454,2)={"07","19"}),VALUE(RIGHT(O454,2))&gt;5)),TRUE,FALSE))</f>
        <v>0</v>
      </c>
    </row>
    <row r="455" spans="1:28" ht="15" customHeight="1" x14ac:dyDescent="0.25">
      <c r="A455" s="75" t="s">
        <v>339</v>
      </c>
      <c r="B455" s="77" t="s">
        <v>340</v>
      </c>
      <c r="C455" s="230">
        <v>44233</v>
      </c>
      <c r="D455" s="75" t="s">
        <v>604</v>
      </c>
      <c r="E455" s="75" t="s">
        <v>694</v>
      </c>
      <c r="F455" s="75" t="s">
        <v>546</v>
      </c>
      <c r="G455" s="75">
        <v>2</v>
      </c>
      <c r="H455" s="75" t="s">
        <v>546</v>
      </c>
      <c r="I455" s="75" t="s">
        <v>546</v>
      </c>
      <c r="J455" s="75" t="s">
        <v>579</v>
      </c>
      <c r="K455" s="230">
        <v>43151</v>
      </c>
      <c r="L455" s="75">
        <f>COUNTIF($B$2:B455,B455)</f>
        <v>6</v>
      </c>
      <c r="M455" s="75">
        <f>COUNTIF($L$2:L455,4)</f>
        <v>17</v>
      </c>
      <c r="N455" s="76" t="str">
        <f t="shared" si="39"/>
        <v>Code 186</v>
      </c>
      <c r="O455" s="76" t="str">
        <f t="shared" si="35"/>
        <v>1853</v>
      </c>
      <c r="P455" s="75" t="str">
        <f t="shared" si="36"/>
        <v>0610</v>
      </c>
      <c r="Q455" s="77">
        <f t="shared" si="37"/>
        <v>1117</v>
      </c>
      <c r="R455" s="77">
        <f t="shared" si="38"/>
        <v>11</v>
      </c>
      <c r="S455" s="77" t="b">
        <f>IF(O455="","",IF(OR(VALUE(LEFT(O455,2))&gt;IF(RIGHT(J455,1)="M",7,19),AND(OR(LEFT(O455,2)={"07","19"}),VALUE(RIGHT(O455,2))&gt;15)),TRUE,FALSE))</f>
        <v>0</v>
      </c>
      <c r="T455" s="77" t="b">
        <f>IF(O455="","",IF(OR(VALUE(LEFT(O455,2))&gt;IF(RIGHT(J455,1)="M",7,19),AND(OR(LEFT(O455,2)={"07","19"}),VALUE(RIGHT(O455,2))&gt;5)),TRUE,FALSE))</f>
        <v>0</v>
      </c>
    </row>
    <row r="456" spans="1:28" ht="15" customHeight="1" x14ac:dyDescent="0.25">
      <c r="A456" s="75" t="s">
        <v>339</v>
      </c>
      <c r="B456" s="77" t="s">
        <v>340</v>
      </c>
      <c r="C456" s="230">
        <v>44234</v>
      </c>
      <c r="D456" s="75" t="s">
        <v>546</v>
      </c>
      <c r="E456" s="75" t="s">
        <v>549</v>
      </c>
      <c r="F456" s="75" t="s">
        <v>546</v>
      </c>
      <c r="G456" s="75">
        <v>0</v>
      </c>
      <c r="H456" s="75" t="s">
        <v>546</v>
      </c>
      <c r="I456" s="75" t="s">
        <v>546</v>
      </c>
      <c r="J456" s="75" t="s">
        <v>585</v>
      </c>
      <c r="K456" s="230">
        <v>43151</v>
      </c>
      <c r="L456" s="75">
        <f>COUNTIF($B$2:B456,B456)</f>
        <v>7</v>
      </c>
      <c r="M456" s="75">
        <f>COUNTIF($L$2:L456,4)</f>
        <v>17</v>
      </c>
      <c r="N456" s="76" t="str">
        <f t="shared" si="39"/>
        <v>Code 187</v>
      </c>
      <c r="O456" s="76" t="str">
        <f t="shared" si="35"/>
        <v/>
      </c>
      <c r="P456" s="75" t="str">
        <f t="shared" si="36"/>
        <v/>
      </c>
      <c r="Q456" s="77" t="str">
        <f t="shared" si="37"/>
        <v/>
      </c>
      <c r="R456" s="77" t="str">
        <f t="shared" si="38"/>
        <v/>
      </c>
      <c r="S456" s="77" t="str">
        <f>IF(O456="","",IF(OR(VALUE(LEFT(O456,2))&gt;IF(RIGHT(J456,1)="M",7,19),AND(OR(LEFT(O456,2)={"07","19"}),VALUE(RIGHT(O456,2))&gt;15)),TRUE,FALSE))</f>
        <v/>
      </c>
      <c r="T456" s="77" t="str">
        <f>IF(O456="","",IF(OR(VALUE(LEFT(O456,2))&gt;IF(RIGHT(J456,1)="M",7,19),AND(OR(LEFT(O456,2)={"07","19"}),VALUE(RIGHT(O456,2))&gt;5)),TRUE,FALSE))</f>
        <v/>
      </c>
    </row>
    <row r="457" spans="1:28" ht="15" customHeight="1" x14ac:dyDescent="0.25">
      <c r="A457" s="231" t="s">
        <v>339</v>
      </c>
      <c r="B457" s="78" t="s">
        <v>340</v>
      </c>
      <c r="C457" s="232">
        <v>44235</v>
      </c>
      <c r="D457" s="231" t="s">
        <v>583</v>
      </c>
      <c r="E457" s="231" t="s">
        <v>763</v>
      </c>
      <c r="F457" s="231" t="s">
        <v>546</v>
      </c>
      <c r="G457" s="231">
        <v>3</v>
      </c>
      <c r="H457" s="231" t="s">
        <v>546</v>
      </c>
      <c r="I457" s="231" t="s">
        <v>546</v>
      </c>
      <c r="J457" s="231" t="s">
        <v>566</v>
      </c>
      <c r="K457" s="232">
        <v>43151</v>
      </c>
      <c r="L457" s="75">
        <f>COUNTIF($B$2:B457,B457)</f>
        <v>8</v>
      </c>
      <c r="M457" s="75">
        <f>COUNTIF($L$2:L457,4)</f>
        <v>17</v>
      </c>
      <c r="N457" s="76" t="str">
        <f t="shared" si="39"/>
        <v>Code 188</v>
      </c>
      <c r="O457" s="76" t="str">
        <f t="shared" si="35"/>
        <v>1843</v>
      </c>
      <c r="P457" s="75" t="str">
        <f t="shared" si="36"/>
        <v>0742</v>
      </c>
      <c r="Q457" s="77">
        <f t="shared" si="37"/>
        <v>1259</v>
      </c>
      <c r="R457" s="77">
        <f t="shared" si="38"/>
        <v>12</v>
      </c>
      <c r="S457" s="77" t="b">
        <f>IF(O457="","",IF(OR(VALUE(LEFT(O457,2))&gt;IF(RIGHT(J457,1)="M",7,19),AND(OR(LEFT(O457,2)={"07","19"}),VALUE(RIGHT(O457,2))&gt;15)),TRUE,FALSE))</f>
        <v>0</v>
      </c>
      <c r="T457" s="77" t="b">
        <f>IF(O457="","",IF(OR(VALUE(LEFT(O457,2))&gt;IF(RIGHT(J457,1)="M",7,19),AND(OR(LEFT(O457,2)={"07","19"}),VALUE(RIGHT(O457,2))&gt;5)),TRUE,FALSE))</f>
        <v>0</v>
      </c>
      <c r="U457" s="78"/>
      <c r="V457" s="78"/>
      <c r="W457" s="78"/>
      <c r="X457" s="78"/>
      <c r="Y457" s="78"/>
      <c r="Z457" s="78"/>
      <c r="AA457" s="78"/>
      <c r="AB457" s="78"/>
    </row>
    <row r="458" spans="1:28" ht="15" customHeight="1" x14ac:dyDescent="0.25">
      <c r="A458" s="231" t="s">
        <v>339</v>
      </c>
      <c r="B458" s="78" t="s">
        <v>340</v>
      </c>
      <c r="C458" s="232">
        <v>44236</v>
      </c>
      <c r="D458" s="231" t="s">
        <v>574</v>
      </c>
      <c r="E458" s="231" t="s">
        <v>764</v>
      </c>
      <c r="F458" s="231" t="s">
        <v>546</v>
      </c>
      <c r="G458" s="231">
        <v>3</v>
      </c>
      <c r="H458" s="231" t="s">
        <v>546</v>
      </c>
      <c r="I458" s="231" t="s">
        <v>546</v>
      </c>
      <c r="J458" s="231" t="s">
        <v>566</v>
      </c>
      <c r="K458" s="232">
        <v>43151</v>
      </c>
      <c r="L458" s="75">
        <f>COUNTIF($B$2:B458,B458)</f>
        <v>9</v>
      </c>
      <c r="M458" s="75">
        <f>COUNTIF($L$2:L458,4)</f>
        <v>17</v>
      </c>
      <c r="N458" s="76" t="str">
        <f t="shared" si="39"/>
        <v>Code 189</v>
      </c>
      <c r="O458" s="76" t="str">
        <f t="shared" si="35"/>
        <v>1835</v>
      </c>
      <c r="P458" s="75" t="str">
        <f t="shared" si="36"/>
        <v>0730</v>
      </c>
      <c r="Q458" s="77">
        <f t="shared" si="37"/>
        <v>1255</v>
      </c>
      <c r="R458" s="77">
        <f t="shared" si="38"/>
        <v>12</v>
      </c>
      <c r="S458" s="77" t="b">
        <f>IF(O458="","",IF(OR(VALUE(LEFT(O458,2))&gt;IF(RIGHT(J458,1)="M",7,19),AND(OR(LEFT(O458,2)={"07","19"}),VALUE(RIGHT(O458,2))&gt;15)),TRUE,FALSE))</f>
        <v>0</v>
      </c>
      <c r="T458" s="77" t="b">
        <f>IF(O458="","",IF(OR(VALUE(LEFT(O458,2))&gt;IF(RIGHT(J458,1)="M",7,19),AND(OR(LEFT(O458,2)={"07","19"}),VALUE(RIGHT(O458,2))&gt;5)),TRUE,FALSE))</f>
        <v>0</v>
      </c>
      <c r="U458" s="78"/>
      <c r="V458" s="78"/>
      <c r="W458" s="78"/>
      <c r="X458" s="78"/>
      <c r="Y458" s="78"/>
      <c r="Z458" s="78"/>
      <c r="AA458" s="78"/>
      <c r="AB458" s="78"/>
    </row>
    <row r="459" spans="1:28" ht="15" customHeight="1" x14ac:dyDescent="0.25">
      <c r="A459" s="231" t="s">
        <v>339</v>
      </c>
      <c r="B459" s="78" t="s">
        <v>340</v>
      </c>
      <c r="C459" s="232">
        <v>44237</v>
      </c>
      <c r="D459" s="231" t="s">
        <v>572</v>
      </c>
      <c r="E459" s="231" t="s">
        <v>765</v>
      </c>
      <c r="F459" s="231" t="s">
        <v>546</v>
      </c>
      <c r="G459" s="231">
        <v>3</v>
      </c>
      <c r="H459" s="231" t="s">
        <v>546</v>
      </c>
      <c r="I459" s="231" t="s">
        <v>546</v>
      </c>
      <c r="J459" s="231" t="s">
        <v>566</v>
      </c>
      <c r="K459" s="232">
        <v>43151</v>
      </c>
      <c r="L459" s="75">
        <f>COUNTIF($B$2:B459,B459)</f>
        <v>10</v>
      </c>
      <c r="M459" s="75">
        <f>COUNTIF($L$2:L459,4)</f>
        <v>17</v>
      </c>
      <c r="N459" s="76" t="str">
        <f t="shared" si="39"/>
        <v>Code 1810</v>
      </c>
      <c r="O459" s="76" t="str">
        <f t="shared" si="35"/>
        <v>1845</v>
      </c>
      <c r="P459" s="75" t="str">
        <f t="shared" si="36"/>
        <v>0737</v>
      </c>
      <c r="Q459" s="77">
        <f t="shared" si="37"/>
        <v>1252</v>
      </c>
      <c r="R459" s="77">
        <f t="shared" si="38"/>
        <v>12</v>
      </c>
      <c r="S459" s="77" t="b">
        <f>IF(O459="","",IF(OR(VALUE(LEFT(O459,2))&gt;IF(RIGHT(J459,1)="M",7,19),AND(OR(LEFT(O459,2)={"07","19"}),VALUE(RIGHT(O459,2))&gt;15)),TRUE,FALSE))</f>
        <v>0</v>
      </c>
      <c r="T459" s="77" t="b">
        <f>IF(O459="","",IF(OR(VALUE(LEFT(O459,2))&gt;IF(RIGHT(J459,1)="M",7,19),AND(OR(LEFT(O459,2)={"07","19"}),VALUE(RIGHT(O459,2))&gt;5)),TRUE,FALSE))</f>
        <v>0</v>
      </c>
      <c r="U459" s="78"/>
      <c r="V459" s="78"/>
      <c r="W459" s="78"/>
      <c r="X459" s="78"/>
      <c r="Y459" s="78"/>
      <c r="Z459" s="78"/>
      <c r="AA459" s="78"/>
      <c r="AB459" s="78"/>
    </row>
    <row r="460" spans="1:28" ht="15" customHeight="1" x14ac:dyDescent="0.25">
      <c r="A460" s="231" t="s">
        <v>339</v>
      </c>
      <c r="B460" s="78" t="s">
        <v>340</v>
      </c>
      <c r="C460" s="232">
        <v>44238</v>
      </c>
      <c r="D460" s="231" t="s">
        <v>567</v>
      </c>
      <c r="E460" s="231" t="s">
        <v>575</v>
      </c>
      <c r="F460" s="231" t="s">
        <v>546</v>
      </c>
      <c r="G460" s="231">
        <v>3</v>
      </c>
      <c r="H460" s="231" t="s">
        <v>546</v>
      </c>
      <c r="I460" s="231" t="s">
        <v>546</v>
      </c>
      <c r="J460" s="231" t="s">
        <v>566</v>
      </c>
      <c r="K460" s="232">
        <v>43151</v>
      </c>
      <c r="L460" s="75">
        <f>COUNTIF($B$2:B460,B460)</f>
        <v>11</v>
      </c>
      <c r="M460" s="75">
        <f>COUNTIF($L$2:L460,4)</f>
        <v>17</v>
      </c>
      <c r="N460" s="76" t="str">
        <f t="shared" si="39"/>
        <v>Code 1811</v>
      </c>
      <c r="O460" s="76" t="str">
        <f t="shared" si="35"/>
        <v>1842</v>
      </c>
      <c r="P460" s="75" t="str">
        <f t="shared" si="36"/>
        <v>0710</v>
      </c>
      <c r="Q460" s="77">
        <f t="shared" si="37"/>
        <v>1228</v>
      </c>
      <c r="R460" s="77">
        <f t="shared" si="38"/>
        <v>12</v>
      </c>
      <c r="S460" s="77" t="b">
        <f>IF(O460="","",IF(OR(VALUE(LEFT(O460,2))&gt;IF(RIGHT(J460,1)="M",7,19),AND(OR(LEFT(O460,2)={"07","19"}),VALUE(RIGHT(O460,2))&gt;15)),TRUE,FALSE))</f>
        <v>0</v>
      </c>
      <c r="T460" s="77" t="b">
        <f>IF(O460="","",IF(OR(VALUE(LEFT(O460,2))&gt;IF(RIGHT(J460,1)="M",7,19),AND(OR(LEFT(O460,2)={"07","19"}),VALUE(RIGHT(O460,2))&gt;5)),TRUE,FALSE))</f>
        <v>0</v>
      </c>
      <c r="U460" s="78"/>
      <c r="V460" s="78"/>
      <c r="W460" s="78"/>
      <c r="X460" s="78"/>
      <c r="Y460" s="78"/>
      <c r="Z460" s="78"/>
      <c r="AA460" s="78"/>
      <c r="AB460" s="78"/>
    </row>
    <row r="461" spans="1:28" ht="15" customHeight="1" x14ac:dyDescent="0.25">
      <c r="A461" s="75" t="s">
        <v>339</v>
      </c>
      <c r="B461" s="77" t="s">
        <v>340</v>
      </c>
      <c r="C461" s="230">
        <v>44239</v>
      </c>
      <c r="D461" s="75" t="s">
        <v>546</v>
      </c>
      <c r="E461" s="75" t="s">
        <v>549</v>
      </c>
      <c r="F461" s="75" t="s">
        <v>546</v>
      </c>
      <c r="G461" s="75">
        <v>0</v>
      </c>
      <c r="H461" s="75" t="s">
        <v>546</v>
      </c>
      <c r="I461" s="75" t="s">
        <v>546</v>
      </c>
      <c r="J461" s="75" t="s">
        <v>747</v>
      </c>
      <c r="K461" s="230">
        <v>43151</v>
      </c>
      <c r="L461" s="75">
        <f>COUNTIF($B$2:B461,B461)</f>
        <v>12</v>
      </c>
      <c r="M461" s="75">
        <f>COUNTIF($L$2:L461,4)</f>
        <v>17</v>
      </c>
      <c r="N461" s="76" t="str">
        <f t="shared" si="39"/>
        <v>Code 1812</v>
      </c>
      <c r="O461" s="76" t="str">
        <f t="shared" si="35"/>
        <v/>
      </c>
      <c r="P461" s="75" t="str">
        <f t="shared" si="36"/>
        <v/>
      </c>
      <c r="Q461" s="77" t="str">
        <f t="shared" si="37"/>
        <v/>
      </c>
      <c r="R461" s="77" t="str">
        <f t="shared" si="38"/>
        <v/>
      </c>
      <c r="S461" s="77" t="str">
        <f>IF(O461="","",IF(OR(VALUE(LEFT(O461,2))&gt;IF(RIGHT(J461,1)="M",7,19),AND(OR(LEFT(O461,2)={"07","19"}),VALUE(RIGHT(O461,2))&gt;15)),TRUE,FALSE))</f>
        <v/>
      </c>
      <c r="T461" s="77" t="str">
        <f>IF(O461="","",IF(OR(VALUE(LEFT(O461,2))&gt;IF(RIGHT(J461,1)="M",7,19),AND(OR(LEFT(O461,2)={"07","19"}),VALUE(RIGHT(O461,2))&gt;5)),TRUE,FALSE))</f>
        <v/>
      </c>
    </row>
    <row r="462" spans="1:28" ht="15" customHeight="1" x14ac:dyDescent="0.25">
      <c r="A462" s="75" t="s">
        <v>339</v>
      </c>
      <c r="B462" s="77" t="s">
        <v>340</v>
      </c>
      <c r="C462" s="230">
        <v>44240</v>
      </c>
      <c r="D462" s="75" t="s">
        <v>546</v>
      </c>
      <c r="E462" s="75" t="s">
        <v>549</v>
      </c>
      <c r="F462" s="75" t="s">
        <v>546</v>
      </c>
      <c r="G462" s="75">
        <v>0</v>
      </c>
      <c r="H462" s="75" t="s">
        <v>546</v>
      </c>
      <c r="I462" s="75" t="s">
        <v>546</v>
      </c>
      <c r="J462" s="75" t="s">
        <v>747</v>
      </c>
      <c r="K462" s="230">
        <v>43151</v>
      </c>
      <c r="L462" s="75">
        <f>COUNTIF($B$2:B462,B462)</f>
        <v>13</v>
      </c>
      <c r="M462" s="75">
        <f>COUNTIF($L$2:L462,4)</f>
        <v>17</v>
      </c>
      <c r="N462" s="76" t="str">
        <f t="shared" si="39"/>
        <v>Code 1813</v>
      </c>
      <c r="O462" s="76" t="str">
        <f t="shared" si="35"/>
        <v/>
      </c>
      <c r="P462" s="75" t="str">
        <f t="shared" si="36"/>
        <v/>
      </c>
      <c r="Q462" s="77" t="str">
        <f t="shared" si="37"/>
        <v/>
      </c>
      <c r="R462" s="77" t="str">
        <f t="shared" si="38"/>
        <v/>
      </c>
      <c r="S462" s="77" t="str">
        <f>IF(O462="","",IF(OR(VALUE(LEFT(O462,2))&gt;IF(RIGHT(J462,1)="M",7,19),AND(OR(LEFT(O462,2)={"07","19"}),VALUE(RIGHT(O462,2))&gt;15)),TRUE,FALSE))</f>
        <v/>
      </c>
      <c r="T462" s="77" t="str">
        <f>IF(O462="","",IF(OR(VALUE(LEFT(O462,2))&gt;IF(RIGHT(J462,1)="M",7,19),AND(OR(LEFT(O462,2)={"07","19"}),VALUE(RIGHT(O462,2))&gt;5)),TRUE,FALSE))</f>
        <v/>
      </c>
    </row>
    <row r="463" spans="1:28" s="78" customFormat="1" ht="15" customHeight="1" x14ac:dyDescent="0.25">
      <c r="A463" s="75" t="s">
        <v>339</v>
      </c>
      <c r="B463" s="77" t="s">
        <v>340</v>
      </c>
      <c r="C463" s="230">
        <v>44241</v>
      </c>
      <c r="D463" s="75" t="s">
        <v>546</v>
      </c>
      <c r="E463" s="75" t="s">
        <v>549</v>
      </c>
      <c r="F463" s="75" t="s">
        <v>546</v>
      </c>
      <c r="G463" s="75">
        <v>0</v>
      </c>
      <c r="H463" s="75" t="s">
        <v>546</v>
      </c>
      <c r="I463" s="75" t="s">
        <v>546</v>
      </c>
      <c r="J463" s="75" t="s">
        <v>563</v>
      </c>
      <c r="K463" s="230">
        <v>43151</v>
      </c>
      <c r="L463" s="75">
        <f>COUNTIF($B$2:B463,B463)</f>
        <v>14</v>
      </c>
      <c r="M463" s="75">
        <f>COUNTIF($L$2:L463,4)</f>
        <v>17</v>
      </c>
      <c r="N463" s="76" t="str">
        <f t="shared" si="39"/>
        <v>Code 1814</v>
      </c>
      <c r="O463" s="76" t="str">
        <f t="shared" si="35"/>
        <v/>
      </c>
      <c r="P463" s="75" t="str">
        <f t="shared" si="36"/>
        <v/>
      </c>
      <c r="Q463" s="77" t="str">
        <f t="shared" si="37"/>
        <v/>
      </c>
      <c r="R463" s="77" t="str">
        <f t="shared" si="38"/>
        <v/>
      </c>
      <c r="S463" s="77" t="str">
        <f>IF(O463="","",IF(OR(VALUE(LEFT(O463,2))&gt;IF(RIGHT(J463,1)="M",7,19),AND(OR(LEFT(O463,2)={"07","19"}),VALUE(RIGHT(O463,2))&gt;15)),TRUE,FALSE))</f>
        <v/>
      </c>
      <c r="T463" s="77" t="str">
        <f>IF(O463="","",IF(OR(VALUE(LEFT(O463,2))&gt;IF(RIGHT(J463,1)="M",7,19),AND(OR(LEFT(O463,2)={"07","19"}),VALUE(RIGHT(O463,2))&gt;5)),TRUE,FALSE))</f>
        <v/>
      </c>
      <c r="U463" s="77"/>
      <c r="V463" s="77"/>
      <c r="W463" s="77"/>
      <c r="X463" s="77"/>
      <c r="Y463" s="77"/>
      <c r="Z463" s="77"/>
      <c r="AA463" s="77"/>
      <c r="AB463" s="77"/>
    </row>
    <row r="464" spans="1:28" s="78" customFormat="1" ht="15" customHeight="1" x14ac:dyDescent="0.25">
      <c r="A464" s="231" t="s">
        <v>339</v>
      </c>
      <c r="B464" s="78" t="s">
        <v>340</v>
      </c>
      <c r="C464" s="232">
        <v>44242</v>
      </c>
      <c r="D464" s="231" t="s">
        <v>596</v>
      </c>
      <c r="E464" s="231" t="s">
        <v>595</v>
      </c>
      <c r="F464" s="231" t="s">
        <v>546</v>
      </c>
      <c r="G464" s="231">
        <v>3</v>
      </c>
      <c r="H464" s="231" t="s">
        <v>546</v>
      </c>
      <c r="I464" s="231" t="s">
        <v>546</v>
      </c>
      <c r="J464" s="231" t="s">
        <v>562</v>
      </c>
      <c r="K464" s="232">
        <v>43151</v>
      </c>
      <c r="L464" s="75">
        <f>COUNTIF($B$2:B464,B464)</f>
        <v>15</v>
      </c>
      <c r="M464" s="75">
        <f>COUNTIF($L$2:L464,4)</f>
        <v>17</v>
      </c>
      <c r="N464" s="76" t="str">
        <f t="shared" si="39"/>
        <v>Code 1815</v>
      </c>
      <c r="O464" s="76" t="str">
        <f t="shared" si="35"/>
        <v>0648</v>
      </c>
      <c r="P464" s="75" t="str">
        <f t="shared" si="36"/>
        <v>1911</v>
      </c>
      <c r="Q464" s="77">
        <f t="shared" si="37"/>
        <v>1223</v>
      </c>
      <c r="R464" s="77">
        <f t="shared" si="38"/>
        <v>12</v>
      </c>
      <c r="S464" s="77" t="b">
        <f>IF(O464="","",IF(OR(VALUE(LEFT(O464,2))&gt;IF(RIGHT(J464,1)="M",7,19),AND(OR(LEFT(O464,2)={"07","19"}),VALUE(RIGHT(O464,2))&gt;15)),TRUE,FALSE))</f>
        <v>0</v>
      </c>
      <c r="T464" s="77" t="b">
        <f>IF(O464="","",IF(OR(VALUE(LEFT(O464,2))&gt;IF(RIGHT(J464,1)="M",7,19),AND(OR(LEFT(O464,2)={"07","19"}),VALUE(RIGHT(O464,2))&gt;5)),TRUE,FALSE))</f>
        <v>0</v>
      </c>
    </row>
    <row r="465" spans="1:28" ht="15" customHeight="1" x14ac:dyDescent="0.25">
      <c r="A465" s="75" t="s">
        <v>339</v>
      </c>
      <c r="B465" s="77" t="s">
        <v>340</v>
      </c>
      <c r="C465" s="230">
        <v>44243</v>
      </c>
      <c r="D465" s="75" t="s">
        <v>690</v>
      </c>
      <c r="E465" s="75" t="s">
        <v>595</v>
      </c>
      <c r="F465" s="75" t="s">
        <v>546</v>
      </c>
      <c r="G465" s="75">
        <v>3</v>
      </c>
      <c r="H465" s="75" t="s">
        <v>546</v>
      </c>
      <c r="I465" s="75" t="s">
        <v>546</v>
      </c>
      <c r="J465" s="75" t="s">
        <v>562</v>
      </c>
      <c r="K465" s="230">
        <v>43151</v>
      </c>
      <c r="L465" s="75">
        <f>COUNTIF($B$2:B465,B465)</f>
        <v>16</v>
      </c>
      <c r="M465" s="75">
        <f>COUNTIF($L$2:L465,4)</f>
        <v>17</v>
      </c>
      <c r="N465" s="76" t="str">
        <f t="shared" si="39"/>
        <v>Code 1816</v>
      </c>
      <c r="O465" s="76" t="str">
        <f t="shared" si="35"/>
        <v>0651</v>
      </c>
      <c r="P465" s="75" t="str">
        <f t="shared" si="36"/>
        <v>1911</v>
      </c>
      <c r="Q465" s="77">
        <f t="shared" si="37"/>
        <v>1220</v>
      </c>
      <c r="R465" s="77">
        <f t="shared" si="38"/>
        <v>12</v>
      </c>
      <c r="S465" s="77" t="b">
        <f>IF(O465="","",IF(OR(VALUE(LEFT(O465,2))&gt;IF(RIGHT(J465,1)="M",7,19),AND(OR(LEFT(O465,2)={"07","19"}),VALUE(RIGHT(O465,2))&gt;15)),TRUE,FALSE))</f>
        <v>0</v>
      </c>
      <c r="T465" s="77" t="b">
        <f>IF(O465="","",IF(OR(VALUE(LEFT(O465,2))&gt;IF(RIGHT(J465,1)="M",7,19),AND(OR(LEFT(O465,2)={"07","19"}),VALUE(RIGHT(O465,2))&gt;5)),TRUE,FALSE))</f>
        <v>0</v>
      </c>
    </row>
    <row r="466" spans="1:28" ht="15" customHeight="1" x14ac:dyDescent="0.25">
      <c r="A466" s="75" t="s">
        <v>339</v>
      </c>
      <c r="B466" s="77" t="s">
        <v>340</v>
      </c>
      <c r="C466" s="230">
        <v>44244</v>
      </c>
      <c r="D466" s="75" t="s">
        <v>596</v>
      </c>
      <c r="E466" s="75" t="s">
        <v>548</v>
      </c>
      <c r="F466" s="75" t="s">
        <v>546</v>
      </c>
      <c r="G466" s="75">
        <v>3</v>
      </c>
      <c r="H466" s="75" t="s">
        <v>546</v>
      </c>
      <c r="I466" s="75" t="s">
        <v>546</v>
      </c>
      <c r="J466" s="75" t="s">
        <v>562</v>
      </c>
      <c r="K466" s="230">
        <v>43151</v>
      </c>
      <c r="L466" s="75">
        <f>COUNTIF($B$2:B466,B466)</f>
        <v>17</v>
      </c>
      <c r="M466" s="75">
        <f>COUNTIF($L$2:L466,4)</f>
        <v>17</v>
      </c>
      <c r="N466" s="76" t="str">
        <f t="shared" si="39"/>
        <v>Code 1817</v>
      </c>
      <c r="O466" s="76" t="str">
        <f t="shared" si="35"/>
        <v>0648</v>
      </c>
      <c r="P466" s="75" t="str">
        <f t="shared" si="36"/>
        <v>1905</v>
      </c>
      <c r="Q466" s="77">
        <f t="shared" si="37"/>
        <v>1217</v>
      </c>
      <c r="R466" s="77">
        <f t="shared" si="38"/>
        <v>12</v>
      </c>
      <c r="S466" s="77" t="b">
        <f>IF(O466="","",IF(OR(VALUE(LEFT(O466,2))&gt;IF(RIGHT(J466,1)="M",7,19),AND(OR(LEFT(O466,2)={"07","19"}),VALUE(RIGHT(O466,2))&gt;15)),TRUE,FALSE))</f>
        <v>0</v>
      </c>
      <c r="T466" s="77" t="b">
        <f>IF(O466="","",IF(OR(VALUE(LEFT(O466,2))&gt;IF(RIGHT(J466,1)="M",7,19),AND(OR(LEFT(O466,2)={"07","19"}),VALUE(RIGHT(O466,2))&gt;5)),TRUE,FALSE))</f>
        <v>0</v>
      </c>
    </row>
    <row r="467" spans="1:28" ht="15" customHeight="1" x14ac:dyDescent="0.25">
      <c r="A467" s="75" t="s">
        <v>339</v>
      </c>
      <c r="B467" s="77" t="s">
        <v>340</v>
      </c>
      <c r="C467" s="230">
        <v>44245</v>
      </c>
      <c r="D467" s="75" t="s">
        <v>683</v>
      </c>
      <c r="E467" s="75" t="s">
        <v>548</v>
      </c>
      <c r="F467" s="75" t="s">
        <v>546</v>
      </c>
      <c r="G467" s="75">
        <v>3</v>
      </c>
      <c r="H467" s="75" t="s">
        <v>546</v>
      </c>
      <c r="I467" s="75" t="s">
        <v>546</v>
      </c>
      <c r="J467" s="75" t="s">
        <v>562</v>
      </c>
      <c r="K467" s="230">
        <v>43151</v>
      </c>
      <c r="L467" s="75">
        <f>COUNTIF($B$2:B467,B467)</f>
        <v>18</v>
      </c>
      <c r="M467" s="75">
        <f>COUNTIF($L$2:L467,4)</f>
        <v>17</v>
      </c>
      <c r="N467" s="76" t="str">
        <f t="shared" si="39"/>
        <v>Code 1818</v>
      </c>
      <c r="O467" s="76" t="str">
        <f t="shared" si="35"/>
        <v>0650</v>
      </c>
      <c r="P467" s="75" t="str">
        <f t="shared" si="36"/>
        <v>1905</v>
      </c>
      <c r="Q467" s="77">
        <f t="shared" si="37"/>
        <v>1215</v>
      </c>
      <c r="R467" s="77">
        <f t="shared" si="38"/>
        <v>12</v>
      </c>
      <c r="S467" s="77" t="b">
        <f>IF(O467="","",IF(OR(VALUE(LEFT(O467,2))&gt;IF(RIGHT(J467,1)="M",7,19),AND(OR(LEFT(O467,2)={"07","19"}),VALUE(RIGHT(O467,2))&gt;15)),TRUE,FALSE))</f>
        <v>0</v>
      </c>
      <c r="T467" s="77" t="b">
        <f>IF(O467="","",IF(OR(VALUE(LEFT(O467,2))&gt;IF(RIGHT(J467,1)="M",7,19),AND(OR(LEFT(O467,2)={"07","19"}),VALUE(RIGHT(O467,2))&gt;5)),TRUE,FALSE))</f>
        <v>0</v>
      </c>
    </row>
    <row r="468" spans="1:28" s="78" customFormat="1" ht="15" customHeight="1" x14ac:dyDescent="0.25">
      <c r="A468" s="75" t="s">
        <v>339</v>
      </c>
      <c r="B468" s="77" t="s">
        <v>340</v>
      </c>
      <c r="C468" s="230">
        <v>44246</v>
      </c>
      <c r="D468" s="75" t="s">
        <v>555</v>
      </c>
      <c r="E468" s="75" t="s">
        <v>551</v>
      </c>
      <c r="F468" s="75" t="s">
        <v>546</v>
      </c>
      <c r="G468" s="75">
        <v>3</v>
      </c>
      <c r="H468" s="75" t="s">
        <v>546</v>
      </c>
      <c r="I468" s="75" t="s">
        <v>546</v>
      </c>
      <c r="J468" s="75" t="s">
        <v>562</v>
      </c>
      <c r="K468" s="230">
        <v>43151</v>
      </c>
      <c r="L468" s="75">
        <f>COUNTIF($B$2:B468,B468)</f>
        <v>19</v>
      </c>
      <c r="M468" s="75">
        <f>COUNTIF($L$2:L468,4)</f>
        <v>17</v>
      </c>
      <c r="N468" s="76" t="str">
        <f t="shared" si="39"/>
        <v>Code 1819</v>
      </c>
      <c r="O468" s="76" t="str">
        <f t="shared" si="35"/>
        <v>0646</v>
      </c>
      <c r="P468" s="75" t="str">
        <f t="shared" si="36"/>
        <v>1907</v>
      </c>
      <c r="Q468" s="77">
        <f t="shared" si="37"/>
        <v>1221</v>
      </c>
      <c r="R468" s="77">
        <f t="shared" si="38"/>
        <v>12</v>
      </c>
      <c r="S468" s="77" t="b">
        <f>IF(O468="","",IF(OR(VALUE(LEFT(O468,2))&gt;IF(RIGHT(J468,1)="M",7,19),AND(OR(LEFT(O468,2)={"07","19"}),VALUE(RIGHT(O468,2))&gt;15)),TRUE,FALSE))</f>
        <v>0</v>
      </c>
      <c r="T468" s="77" t="b">
        <f>IF(O468="","",IF(OR(VALUE(LEFT(O468,2))&gt;IF(RIGHT(J468,1)="M",7,19),AND(OR(LEFT(O468,2)={"07","19"}),VALUE(RIGHT(O468,2))&gt;5)),TRUE,FALSE))</f>
        <v>0</v>
      </c>
      <c r="U468" s="77"/>
      <c r="V468" s="77"/>
      <c r="W468" s="77"/>
      <c r="X468" s="77"/>
      <c r="Y468" s="77"/>
      <c r="Z468" s="77"/>
      <c r="AA468" s="77"/>
      <c r="AB468" s="77"/>
    </row>
    <row r="469" spans="1:28" ht="15" customHeight="1" x14ac:dyDescent="0.25">
      <c r="A469" s="75" t="s">
        <v>339</v>
      </c>
      <c r="B469" s="77" t="s">
        <v>340</v>
      </c>
      <c r="C469" s="230">
        <v>44247</v>
      </c>
      <c r="D469" s="75" t="s">
        <v>596</v>
      </c>
      <c r="E469" s="75" t="s">
        <v>554</v>
      </c>
      <c r="F469" s="75" t="s">
        <v>546</v>
      </c>
      <c r="G469" s="75">
        <v>3</v>
      </c>
      <c r="H469" s="75" t="s">
        <v>546</v>
      </c>
      <c r="I469" s="75" t="s">
        <v>546</v>
      </c>
      <c r="J469" s="75" t="s">
        <v>562</v>
      </c>
      <c r="K469" s="230">
        <v>43151</v>
      </c>
      <c r="L469" s="75">
        <f>COUNTIF($B$2:B469,B469)</f>
        <v>20</v>
      </c>
      <c r="M469" s="75">
        <f>COUNTIF($L$2:L469,4)</f>
        <v>17</v>
      </c>
      <c r="N469" s="76" t="str">
        <f t="shared" si="39"/>
        <v>Code 1820</v>
      </c>
      <c r="O469" s="76" t="str">
        <f t="shared" si="35"/>
        <v>0648</v>
      </c>
      <c r="P469" s="75" t="str">
        <f t="shared" si="36"/>
        <v>1903</v>
      </c>
      <c r="Q469" s="77">
        <f t="shared" si="37"/>
        <v>1215</v>
      </c>
      <c r="R469" s="77">
        <f t="shared" si="38"/>
        <v>12</v>
      </c>
      <c r="S469" s="77" t="b">
        <f>IF(O469="","",IF(OR(VALUE(LEFT(O469,2))&gt;IF(RIGHT(J469,1)="M",7,19),AND(OR(LEFT(O469,2)={"07","19"}),VALUE(RIGHT(O469,2))&gt;15)),TRUE,FALSE))</f>
        <v>0</v>
      </c>
      <c r="T469" s="77" t="b">
        <f>IF(O469="","",IF(OR(VALUE(LEFT(O469,2))&gt;IF(RIGHT(J469,1)="M",7,19),AND(OR(LEFT(O469,2)={"07","19"}),VALUE(RIGHT(O469,2))&gt;5)),TRUE,FALSE))</f>
        <v>0</v>
      </c>
    </row>
    <row r="470" spans="1:28" ht="15" customHeight="1" x14ac:dyDescent="0.25">
      <c r="A470" s="75" t="s">
        <v>339</v>
      </c>
      <c r="B470" s="77" t="s">
        <v>340</v>
      </c>
      <c r="C470" s="230">
        <v>44248</v>
      </c>
      <c r="D470" s="75" t="s">
        <v>546</v>
      </c>
      <c r="E470" s="75" t="s">
        <v>549</v>
      </c>
      <c r="F470" s="75" t="s">
        <v>546</v>
      </c>
      <c r="G470" s="75">
        <v>0</v>
      </c>
      <c r="H470" s="75" t="s">
        <v>546</v>
      </c>
      <c r="I470" s="75" t="s">
        <v>546</v>
      </c>
      <c r="J470" s="75" t="s">
        <v>563</v>
      </c>
      <c r="K470" s="230">
        <v>43151</v>
      </c>
      <c r="L470" s="75">
        <f>COUNTIF($B$2:B470,B470)</f>
        <v>21</v>
      </c>
      <c r="M470" s="75">
        <f>COUNTIF($L$2:L470,4)</f>
        <v>17</v>
      </c>
      <c r="N470" s="76" t="str">
        <f t="shared" si="39"/>
        <v>Code 1821</v>
      </c>
      <c r="O470" s="76" t="str">
        <f t="shared" si="35"/>
        <v/>
      </c>
      <c r="P470" s="75" t="str">
        <f t="shared" si="36"/>
        <v/>
      </c>
      <c r="Q470" s="77" t="str">
        <f t="shared" si="37"/>
        <v/>
      </c>
      <c r="R470" s="77" t="str">
        <f t="shared" si="38"/>
        <v/>
      </c>
      <c r="S470" s="77" t="str">
        <f>IF(O470="","",IF(OR(VALUE(LEFT(O470,2))&gt;IF(RIGHT(J470,1)="M",7,19),AND(OR(LEFT(O470,2)={"07","19"}),VALUE(RIGHT(O470,2))&gt;15)),TRUE,FALSE))</f>
        <v/>
      </c>
      <c r="T470" s="77" t="str">
        <f>IF(O470="","",IF(OR(VALUE(LEFT(O470,2))&gt;IF(RIGHT(J470,1)="M",7,19),AND(OR(LEFT(O470,2)={"07","19"}),VALUE(RIGHT(O470,2))&gt;5)),TRUE,FALSE))</f>
        <v/>
      </c>
    </row>
    <row r="471" spans="1:28" ht="15" customHeight="1" x14ac:dyDescent="0.25">
      <c r="A471" s="75" t="s">
        <v>339</v>
      </c>
      <c r="B471" s="77" t="s">
        <v>340</v>
      </c>
      <c r="C471" s="230">
        <v>44249</v>
      </c>
      <c r="D471" s="75" t="s">
        <v>555</v>
      </c>
      <c r="E471" s="75" t="s">
        <v>660</v>
      </c>
      <c r="F471" s="75" t="s">
        <v>546</v>
      </c>
      <c r="G471" s="75">
        <v>3</v>
      </c>
      <c r="H471" s="75" t="s">
        <v>546</v>
      </c>
      <c r="I471" s="75" t="s">
        <v>546</v>
      </c>
      <c r="J471" s="75" t="s">
        <v>562</v>
      </c>
      <c r="K471" s="230">
        <v>43151</v>
      </c>
      <c r="L471" s="75">
        <f>COUNTIF($B$2:B471,B471)</f>
        <v>22</v>
      </c>
      <c r="M471" s="75">
        <f>COUNTIF($L$2:L471,4)</f>
        <v>17</v>
      </c>
      <c r="N471" s="76" t="str">
        <f t="shared" si="39"/>
        <v>Code 1822</v>
      </c>
      <c r="O471" s="76" t="str">
        <f t="shared" si="35"/>
        <v>0646</v>
      </c>
      <c r="P471" s="75" t="str">
        <f t="shared" si="36"/>
        <v>1902</v>
      </c>
      <c r="Q471" s="77">
        <f t="shared" si="37"/>
        <v>1216</v>
      </c>
      <c r="R471" s="77">
        <f t="shared" si="38"/>
        <v>12</v>
      </c>
      <c r="S471" s="77" t="b">
        <f>IF(O471="","",IF(OR(VALUE(LEFT(O471,2))&gt;IF(RIGHT(J471,1)="M",7,19),AND(OR(LEFT(O471,2)={"07","19"}),VALUE(RIGHT(O471,2))&gt;15)),TRUE,FALSE))</f>
        <v>0</v>
      </c>
      <c r="T471" s="77" t="b">
        <f>IF(O471="","",IF(OR(VALUE(LEFT(O471,2))&gt;IF(RIGHT(J471,1)="M",7,19),AND(OR(LEFT(O471,2)={"07","19"}),VALUE(RIGHT(O471,2))&gt;5)),TRUE,FALSE))</f>
        <v>0</v>
      </c>
    </row>
    <row r="472" spans="1:28" ht="15" customHeight="1" x14ac:dyDescent="0.25">
      <c r="A472" s="75" t="s">
        <v>339</v>
      </c>
      <c r="B472" s="77" t="s">
        <v>340</v>
      </c>
      <c r="C472" s="230">
        <v>44250</v>
      </c>
      <c r="D472" s="75" t="s">
        <v>596</v>
      </c>
      <c r="E472" s="75" t="s">
        <v>606</v>
      </c>
      <c r="F472" s="75" t="s">
        <v>546</v>
      </c>
      <c r="G472" s="75">
        <v>3</v>
      </c>
      <c r="H472" s="75" t="s">
        <v>546</v>
      </c>
      <c r="I472" s="75" t="s">
        <v>546</v>
      </c>
      <c r="J472" s="75" t="s">
        <v>562</v>
      </c>
      <c r="K472" s="230">
        <v>43151</v>
      </c>
      <c r="L472" s="75">
        <f>COUNTIF($B$2:B472,B472)</f>
        <v>23</v>
      </c>
      <c r="M472" s="75">
        <f>COUNTIF($L$2:L472,4)</f>
        <v>17</v>
      </c>
      <c r="N472" s="76" t="str">
        <f t="shared" si="39"/>
        <v>Code 1823</v>
      </c>
      <c r="O472" s="76" t="str">
        <f t="shared" si="35"/>
        <v>0648</v>
      </c>
      <c r="P472" s="75" t="str">
        <f t="shared" si="36"/>
        <v>1901</v>
      </c>
      <c r="Q472" s="77">
        <f t="shared" si="37"/>
        <v>1213</v>
      </c>
      <c r="R472" s="77">
        <f t="shared" si="38"/>
        <v>12</v>
      </c>
      <c r="S472" s="77" t="b">
        <f>IF(O472="","",IF(OR(VALUE(LEFT(O472,2))&gt;IF(RIGHT(J472,1)="M",7,19),AND(OR(LEFT(O472,2)={"07","19"}),VALUE(RIGHT(O472,2))&gt;15)),TRUE,FALSE))</f>
        <v>0</v>
      </c>
      <c r="T472" s="77" t="b">
        <f>IF(O472="","",IF(OR(VALUE(LEFT(O472,2))&gt;IF(RIGHT(J472,1)="M",7,19),AND(OR(LEFT(O472,2)={"07","19"}),VALUE(RIGHT(O472,2))&gt;5)),TRUE,FALSE))</f>
        <v>0</v>
      </c>
    </row>
    <row r="473" spans="1:28" ht="15" customHeight="1" x14ac:dyDescent="0.25">
      <c r="A473" s="75" t="s">
        <v>339</v>
      </c>
      <c r="B473" s="77" t="s">
        <v>340</v>
      </c>
      <c r="C473" s="230">
        <v>44251</v>
      </c>
      <c r="D473" s="75" t="s">
        <v>556</v>
      </c>
      <c r="E473" s="75" t="s">
        <v>658</v>
      </c>
      <c r="F473" s="75" t="s">
        <v>546</v>
      </c>
      <c r="G473" s="75">
        <v>3</v>
      </c>
      <c r="H473" s="75" t="s">
        <v>546</v>
      </c>
      <c r="I473" s="75" t="s">
        <v>546</v>
      </c>
      <c r="J473" s="75" t="s">
        <v>562</v>
      </c>
      <c r="K473" s="230">
        <v>43151</v>
      </c>
      <c r="L473" s="75">
        <f>COUNTIF($B$2:B473,B473)</f>
        <v>24</v>
      </c>
      <c r="M473" s="75">
        <f>COUNTIF($L$2:L473,4)</f>
        <v>17</v>
      </c>
      <c r="N473" s="76" t="str">
        <f t="shared" si="39"/>
        <v>Code 1824</v>
      </c>
      <c r="O473" s="76" t="str">
        <f t="shared" si="35"/>
        <v>0644</v>
      </c>
      <c r="P473" s="75" t="str">
        <f t="shared" si="36"/>
        <v>1900</v>
      </c>
      <c r="Q473" s="77">
        <f t="shared" si="37"/>
        <v>1216</v>
      </c>
      <c r="R473" s="77">
        <f t="shared" si="38"/>
        <v>12</v>
      </c>
      <c r="S473" s="77" t="b">
        <f>IF(O473="","",IF(OR(VALUE(LEFT(O473,2))&gt;IF(RIGHT(J473,1)="M",7,19),AND(OR(LEFT(O473,2)={"07","19"}),VALUE(RIGHT(O473,2))&gt;15)),TRUE,FALSE))</f>
        <v>0</v>
      </c>
      <c r="T473" s="77" t="b">
        <f>IF(O473="","",IF(OR(VALUE(LEFT(O473,2))&gt;IF(RIGHT(J473,1)="M",7,19),AND(OR(LEFT(O473,2)={"07","19"}),VALUE(RIGHT(O473,2))&gt;5)),TRUE,FALSE))</f>
        <v>0</v>
      </c>
    </row>
    <row r="474" spans="1:28" ht="15" customHeight="1" x14ac:dyDescent="0.25">
      <c r="A474" s="75" t="s">
        <v>339</v>
      </c>
      <c r="B474" s="77" t="s">
        <v>340</v>
      </c>
      <c r="C474" s="230">
        <v>44252</v>
      </c>
      <c r="D474" s="75" t="s">
        <v>555</v>
      </c>
      <c r="E474" s="75" t="s">
        <v>606</v>
      </c>
      <c r="F474" s="75" t="s">
        <v>546</v>
      </c>
      <c r="G474" s="75">
        <v>3</v>
      </c>
      <c r="H474" s="75" t="s">
        <v>546</v>
      </c>
      <c r="I474" s="75" t="s">
        <v>546</v>
      </c>
      <c r="J474" s="75" t="s">
        <v>562</v>
      </c>
      <c r="K474" s="230">
        <v>43151</v>
      </c>
      <c r="L474" s="75">
        <f>COUNTIF($B$2:B474,B474)</f>
        <v>25</v>
      </c>
      <c r="M474" s="75">
        <f>COUNTIF($L$2:L474,4)</f>
        <v>17</v>
      </c>
      <c r="N474" s="76" t="str">
        <f t="shared" si="39"/>
        <v>Code 1825</v>
      </c>
      <c r="O474" s="76" t="str">
        <f t="shared" si="35"/>
        <v>0646</v>
      </c>
      <c r="P474" s="75" t="str">
        <f t="shared" si="36"/>
        <v>1901</v>
      </c>
      <c r="Q474" s="77">
        <f t="shared" si="37"/>
        <v>1215</v>
      </c>
      <c r="R474" s="77">
        <f t="shared" si="38"/>
        <v>12</v>
      </c>
      <c r="S474" s="77" t="b">
        <f>IF(O474="","",IF(OR(VALUE(LEFT(O474,2))&gt;IF(RIGHT(J474,1)="M",7,19),AND(OR(LEFT(O474,2)={"07","19"}),VALUE(RIGHT(O474,2))&gt;15)),TRUE,FALSE))</f>
        <v>0</v>
      </c>
      <c r="T474" s="77" t="b">
        <f>IF(O474="","",IF(OR(VALUE(LEFT(O474,2))&gt;IF(RIGHT(J474,1)="M",7,19),AND(OR(LEFT(O474,2)={"07","19"}),VALUE(RIGHT(O474,2))&gt;5)),TRUE,FALSE))</f>
        <v>0</v>
      </c>
    </row>
    <row r="475" spans="1:28" ht="15" customHeight="1" x14ac:dyDescent="0.25">
      <c r="A475" s="75" t="s">
        <v>339</v>
      </c>
      <c r="B475" s="77" t="s">
        <v>340</v>
      </c>
      <c r="C475" s="230">
        <v>44253</v>
      </c>
      <c r="D475" s="75" t="s">
        <v>560</v>
      </c>
      <c r="E475" s="75" t="s">
        <v>606</v>
      </c>
      <c r="F475" s="75" t="s">
        <v>546</v>
      </c>
      <c r="G475" s="75">
        <v>3</v>
      </c>
      <c r="H475" s="75" t="s">
        <v>546</v>
      </c>
      <c r="I475" s="75" t="s">
        <v>546</v>
      </c>
      <c r="J475" s="75" t="s">
        <v>562</v>
      </c>
      <c r="K475" s="230">
        <v>43151</v>
      </c>
      <c r="L475" s="75">
        <f>COUNTIF($B$2:B475,B475)</f>
        <v>26</v>
      </c>
      <c r="M475" s="75">
        <f>COUNTIF($L$2:L475,4)</f>
        <v>17</v>
      </c>
      <c r="N475" s="76" t="str">
        <f t="shared" si="39"/>
        <v>Code 1826</v>
      </c>
      <c r="O475" s="76" t="str">
        <f t="shared" si="35"/>
        <v>0647</v>
      </c>
      <c r="P475" s="75" t="str">
        <f t="shared" si="36"/>
        <v>1901</v>
      </c>
      <c r="Q475" s="77">
        <f t="shared" si="37"/>
        <v>1214</v>
      </c>
      <c r="R475" s="77">
        <f t="shared" si="38"/>
        <v>12</v>
      </c>
      <c r="S475" s="77" t="b">
        <f>IF(O475="","",IF(OR(VALUE(LEFT(O475,2))&gt;IF(RIGHT(J475,1)="M",7,19),AND(OR(LEFT(O475,2)={"07","19"}),VALUE(RIGHT(O475,2))&gt;15)),TRUE,FALSE))</f>
        <v>0</v>
      </c>
      <c r="T475" s="77" t="b">
        <f>IF(O475="","",IF(OR(VALUE(LEFT(O475,2))&gt;IF(RIGHT(J475,1)="M",7,19),AND(OR(LEFT(O475,2)={"07","19"}),VALUE(RIGHT(O475,2))&gt;5)),TRUE,FALSE))</f>
        <v>0</v>
      </c>
    </row>
    <row r="476" spans="1:28" s="78" customFormat="1" ht="15" customHeight="1" x14ac:dyDescent="0.25">
      <c r="A476" s="75" t="s">
        <v>339</v>
      </c>
      <c r="B476" s="77" t="s">
        <v>340</v>
      </c>
      <c r="C476" s="230">
        <v>44254</v>
      </c>
      <c r="D476" s="75" t="s">
        <v>560</v>
      </c>
      <c r="E476" s="75" t="s">
        <v>660</v>
      </c>
      <c r="F476" s="75" t="s">
        <v>546</v>
      </c>
      <c r="G476" s="75">
        <v>3</v>
      </c>
      <c r="H476" s="75" t="s">
        <v>546</v>
      </c>
      <c r="I476" s="75" t="s">
        <v>546</v>
      </c>
      <c r="J476" s="75" t="s">
        <v>562</v>
      </c>
      <c r="K476" s="230">
        <v>43151</v>
      </c>
      <c r="L476" s="75">
        <f>COUNTIF($B$2:B476,B476)</f>
        <v>27</v>
      </c>
      <c r="M476" s="75">
        <f>COUNTIF($L$2:L476,4)</f>
        <v>17</v>
      </c>
      <c r="N476" s="76" t="str">
        <f t="shared" si="39"/>
        <v>Code 1827</v>
      </c>
      <c r="O476" s="76" t="str">
        <f t="shared" si="35"/>
        <v>0647</v>
      </c>
      <c r="P476" s="75" t="str">
        <f t="shared" si="36"/>
        <v>1902</v>
      </c>
      <c r="Q476" s="77">
        <f t="shared" si="37"/>
        <v>1215</v>
      </c>
      <c r="R476" s="77">
        <f t="shared" si="38"/>
        <v>12</v>
      </c>
      <c r="S476" s="77" t="b">
        <f>IF(O476="","",IF(OR(VALUE(LEFT(O476,2))&gt;IF(RIGHT(J476,1)="M",7,19),AND(OR(LEFT(O476,2)={"07","19"}),VALUE(RIGHT(O476,2))&gt;15)),TRUE,FALSE))</f>
        <v>0</v>
      </c>
      <c r="T476" s="77" t="b">
        <f>IF(O476="","",IF(OR(VALUE(LEFT(O476,2))&gt;IF(RIGHT(J476,1)="M",7,19),AND(OR(LEFT(O476,2)={"07","19"}),VALUE(RIGHT(O476,2))&gt;5)),TRUE,FALSE))</f>
        <v>0</v>
      </c>
      <c r="U476" s="77"/>
      <c r="V476" s="77"/>
      <c r="W476" s="77"/>
      <c r="X476" s="77"/>
      <c r="Y476" s="77"/>
      <c r="Z476" s="77"/>
      <c r="AA476" s="77"/>
      <c r="AB476" s="77"/>
    </row>
    <row r="477" spans="1:28" s="78" customFormat="1" ht="15" customHeight="1" x14ac:dyDescent="0.25">
      <c r="A477" s="75" t="s">
        <v>339</v>
      </c>
      <c r="B477" s="77" t="s">
        <v>340</v>
      </c>
      <c r="C477" s="230">
        <v>44255</v>
      </c>
      <c r="D477" s="75" t="s">
        <v>546</v>
      </c>
      <c r="E477" s="75" t="s">
        <v>549</v>
      </c>
      <c r="F477" s="75" t="s">
        <v>546</v>
      </c>
      <c r="G477" s="75">
        <v>0</v>
      </c>
      <c r="H477" s="75" t="s">
        <v>546</v>
      </c>
      <c r="I477" s="75" t="s">
        <v>546</v>
      </c>
      <c r="J477" s="75" t="s">
        <v>563</v>
      </c>
      <c r="K477" s="230">
        <v>43151</v>
      </c>
      <c r="L477" s="75">
        <f>COUNTIF($B$2:B477,B477)</f>
        <v>28</v>
      </c>
      <c r="M477" s="75">
        <f>COUNTIF($L$2:L477,4)</f>
        <v>17</v>
      </c>
      <c r="N477" s="76" t="str">
        <f t="shared" si="39"/>
        <v>Code 1828</v>
      </c>
      <c r="O477" s="76" t="str">
        <f t="shared" si="35"/>
        <v/>
      </c>
      <c r="P477" s="75" t="str">
        <f t="shared" si="36"/>
        <v/>
      </c>
      <c r="Q477" s="77" t="str">
        <f t="shared" si="37"/>
        <v/>
      </c>
      <c r="R477" s="77" t="str">
        <f t="shared" si="38"/>
        <v/>
      </c>
      <c r="S477" s="77" t="str">
        <f>IF(O477="","",IF(OR(VALUE(LEFT(O477,2))&gt;IF(RIGHT(J477,1)="M",7,19),AND(OR(LEFT(O477,2)={"07","19"}),VALUE(RIGHT(O477,2))&gt;15)),TRUE,FALSE))</f>
        <v/>
      </c>
      <c r="T477" s="77" t="str">
        <f>IF(O477="","",IF(OR(VALUE(LEFT(O477,2))&gt;IF(RIGHT(J477,1)="M",7,19),AND(OR(LEFT(O477,2)={"07","19"}),VALUE(RIGHT(O477,2))&gt;5)),TRUE,FALSE))</f>
        <v/>
      </c>
      <c r="U477" s="77"/>
      <c r="V477" s="77"/>
      <c r="W477" s="77"/>
      <c r="X477" s="77"/>
      <c r="Y477" s="77"/>
      <c r="Z477" s="77"/>
      <c r="AA477" s="77"/>
      <c r="AB477" s="77"/>
    </row>
    <row r="478" spans="1:28" s="78" customFormat="1" ht="15" customHeight="1" x14ac:dyDescent="0.25">
      <c r="A478" s="75" t="s">
        <v>345</v>
      </c>
      <c r="B478" s="77" t="s">
        <v>346</v>
      </c>
      <c r="C478" s="230">
        <v>44228</v>
      </c>
      <c r="D478" s="75" t="s">
        <v>737</v>
      </c>
      <c r="E478" s="75" t="s">
        <v>626</v>
      </c>
      <c r="F478" s="75" t="s">
        <v>546</v>
      </c>
      <c r="G478" s="75">
        <v>2</v>
      </c>
      <c r="H478" s="75" t="s">
        <v>546</v>
      </c>
      <c r="I478" s="75" t="s">
        <v>546</v>
      </c>
      <c r="J478" s="75" t="s">
        <v>641</v>
      </c>
      <c r="K478" s="230">
        <v>43164</v>
      </c>
      <c r="L478" s="75">
        <f>COUNTIF($B$2:B478,B478)</f>
        <v>1</v>
      </c>
      <c r="M478" s="75">
        <f>COUNTIF($L$2:L478,4)</f>
        <v>17</v>
      </c>
      <c r="N478" s="76" t="str">
        <f t="shared" si="39"/>
        <v>Code 191</v>
      </c>
      <c r="O478" s="76" t="str">
        <f t="shared" si="35"/>
        <v>0626</v>
      </c>
      <c r="P478" s="75" t="str">
        <f t="shared" si="36"/>
        <v>1832</v>
      </c>
      <c r="Q478" s="77">
        <f t="shared" si="37"/>
        <v>1206</v>
      </c>
      <c r="R478" s="77">
        <f t="shared" si="38"/>
        <v>12</v>
      </c>
      <c r="S478" s="77" t="b">
        <f>IF(O478="","",IF(OR(VALUE(LEFT(O478,2))&gt;IF(RIGHT(J478,1)="M",7,19),AND(OR(LEFT(O478,2)={"07","19"}),VALUE(RIGHT(O478,2))&gt;15)),TRUE,FALSE))</f>
        <v>0</v>
      </c>
      <c r="T478" s="77" t="b">
        <f>IF(O478="","",IF(OR(VALUE(LEFT(O478,2))&gt;IF(RIGHT(J478,1)="M",7,19),AND(OR(LEFT(O478,2)={"07","19"}),VALUE(RIGHT(O478,2))&gt;5)),TRUE,FALSE))</f>
        <v>0</v>
      </c>
      <c r="U478" s="77"/>
      <c r="V478" s="77"/>
      <c r="W478" s="77"/>
      <c r="X478" s="77"/>
      <c r="Y478" s="77"/>
      <c r="Z478" s="77"/>
      <c r="AA478" s="77"/>
      <c r="AB478" s="77"/>
    </row>
    <row r="479" spans="1:28" s="78" customFormat="1" ht="15" customHeight="1" x14ac:dyDescent="0.25">
      <c r="A479" s="75" t="s">
        <v>345</v>
      </c>
      <c r="B479" s="77" t="s">
        <v>346</v>
      </c>
      <c r="C479" s="230">
        <v>44229</v>
      </c>
      <c r="D479" s="75" t="s">
        <v>766</v>
      </c>
      <c r="E479" s="75" t="s">
        <v>626</v>
      </c>
      <c r="F479" s="75" t="s">
        <v>546</v>
      </c>
      <c r="G479" s="75">
        <v>2</v>
      </c>
      <c r="H479" s="75" t="s">
        <v>546</v>
      </c>
      <c r="I479" s="75" t="s">
        <v>546</v>
      </c>
      <c r="J479" s="75" t="s">
        <v>641</v>
      </c>
      <c r="K479" s="230">
        <v>43164</v>
      </c>
      <c r="L479" s="75">
        <f>COUNTIF($B$2:B479,B479)</f>
        <v>2</v>
      </c>
      <c r="M479" s="75">
        <f>COUNTIF($L$2:L479,4)</f>
        <v>17</v>
      </c>
      <c r="N479" s="76" t="str">
        <f t="shared" si="39"/>
        <v>Code 192</v>
      </c>
      <c r="O479" s="76" t="str">
        <f t="shared" si="35"/>
        <v>0625</v>
      </c>
      <c r="P479" s="75" t="str">
        <f t="shared" si="36"/>
        <v>1832</v>
      </c>
      <c r="Q479" s="77">
        <f t="shared" si="37"/>
        <v>1207</v>
      </c>
      <c r="R479" s="77">
        <f t="shared" si="38"/>
        <v>12</v>
      </c>
      <c r="S479" s="77" t="b">
        <f>IF(O479="","",IF(OR(VALUE(LEFT(O479,2))&gt;IF(RIGHT(J479,1)="M",7,19),AND(OR(LEFT(O479,2)={"07","19"}),VALUE(RIGHT(O479,2))&gt;15)),TRUE,FALSE))</f>
        <v>0</v>
      </c>
      <c r="T479" s="77" t="b">
        <f>IF(O479="","",IF(OR(VALUE(LEFT(O479,2))&gt;IF(RIGHT(J479,1)="M",7,19),AND(OR(LEFT(O479,2)={"07","19"}),VALUE(RIGHT(O479,2))&gt;5)),TRUE,FALSE))</f>
        <v>0</v>
      </c>
      <c r="U479" s="77"/>
      <c r="V479" s="77"/>
      <c r="W479" s="77"/>
      <c r="X479" s="77"/>
      <c r="Y479" s="77"/>
      <c r="Z479" s="77"/>
      <c r="AA479" s="77"/>
      <c r="AB479" s="77"/>
    </row>
    <row r="480" spans="1:28" ht="15" customHeight="1" x14ac:dyDescent="0.25">
      <c r="A480" s="75" t="s">
        <v>345</v>
      </c>
      <c r="B480" s="77" t="s">
        <v>346</v>
      </c>
      <c r="C480" s="230">
        <v>44230</v>
      </c>
      <c r="D480" s="75" t="s">
        <v>767</v>
      </c>
      <c r="E480" s="75" t="s">
        <v>717</v>
      </c>
      <c r="F480" s="75" t="s">
        <v>546</v>
      </c>
      <c r="G480" s="75">
        <v>2</v>
      </c>
      <c r="H480" s="75" t="s">
        <v>546</v>
      </c>
      <c r="I480" s="75" t="s">
        <v>546</v>
      </c>
      <c r="J480" s="75" t="s">
        <v>641</v>
      </c>
      <c r="K480" s="230">
        <v>43164</v>
      </c>
      <c r="L480" s="75">
        <f>COUNTIF($B$2:B480,B480)</f>
        <v>3</v>
      </c>
      <c r="M480" s="75">
        <f>COUNTIF($L$2:L480,4)</f>
        <v>17</v>
      </c>
      <c r="N480" s="76" t="str">
        <f t="shared" si="39"/>
        <v>Code 193</v>
      </c>
      <c r="O480" s="76" t="str">
        <f t="shared" si="35"/>
        <v>0622</v>
      </c>
      <c r="P480" s="75" t="str">
        <f t="shared" si="36"/>
        <v>1838</v>
      </c>
      <c r="Q480" s="77">
        <f t="shared" si="37"/>
        <v>1216</v>
      </c>
      <c r="R480" s="77">
        <f t="shared" si="38"/>
        <v>12</v>
      </c>
      <c r="S480" s="77" t="b">
        <f>IF(O480="","",IF(OR(VALUE(LEFT(O480,2))&gt;IF(RIGHT(J480,1)="M",7,19),AND(OR(LEFT(O480,2)={"07","19"}),VALUE(RIGHT(O480,2))&gt;15)),TRUE,FALSE))</f>
        <v>0</v>
      </c>
      <c r="T480" s="77" t="b">
        <f>IF(O480="","",IF(OR(VALUE(LEFT(O480,2))&gt;IF(RIGHT(J480,1)="M",7,19),AND(OR(LEFT(O480,2)={"07","19"}),VALUE(RIGHT(O480,2))&gt;5)),TRUE,FALSE))</f>
        <v>0</v>
      </c>
    </row>
    <row r="481" spans="1:28" ht="15" customHeight="1" x14ac:dyDescent="0.25">
      <c r="A481" s="75" t="s">
        <v>345</v>
      </c>
      <c r="B481" s="77" t="s">
        <v>346</v>
      </c>
      <c r="C481" s="230">
        <v>44231</v>
      </c>
      <c r="D481" s="75" t="s">
        <v>734</v>
      </c>
      <c r="E481" s="75" t="s">
        <v>677</v>
      </c>
      <c r="F481" s="75" t="s">
        <v>546</v>
      </c>
      <c r="G481" s="75">
        <v>2</v>
      </c>
      <c r="H481" s="75" t="s">
        <v>546</v>
      </c>
      <c r="I481" s="75" t="s">
        <v>546</v>
      </c>
      <c r="J481" s="75" t="s">
        <v>641</v>
      </c>
      <c r="K481" s="230">
        <v>43164</v>
      </c>
      <c r="L481" s="75">
        <f>COUNTIF($B$2:B481,B481)</f>
        <v>4</v>
      </c>
      <c r="M481" s="75">
        <f>COUNTIF($L$2:L481,4)</f>
        <v>18</v>
      </c>
      <c r="N481" s="76" t="str">
        <f t="shared" si="39"/>
        <v>Code 194</v>
      </c>
      <c r="O481" s="76" t="str">
        <f t="shared" si="35"/>
        <v>0627</v>
      </c>
      <c r="P481" s="75" t="str">
        <f t="shared" si="36"/>
        <v>1833</v>
      </c>
      <c r="Q481" s="77">
        <f t="shared" si="37"/>
        <v>1206</v>
      </c>
      <c r="R481" s="77">
        <f t="shared" si="38"/>
        <v>12</v>
      </c>
      <c r="S481" s="77" t="b">
        <f>IF(O481="","",IF(OR(VALUE(LEFT(O481,2))&gt;IF(RIGHT(J481,1)="M",7,19),AND(OR(LEFT(O481,2)={"07","19"}),VALUE(RIGHT(O481,2))&gt;15)),TRUE,FALSE))</f>
        <v>0</v>
      </c>
      <c r="T481" s="77" t="b">
        <f>IF(O481="","",IF(OR(VALUE(LEFT(O481,2))&gt;IF(RIGHT(J481,1)="M",7,19),AND(OR(LEFT(O481,2)={"07","19"}),VALUE(RIGHT(O481,2))&gt;5)),TRUE,FALSE))</f>
        <v>0</v>
      </c>
    </row>
    <row r="482" spans="1:28" ht="15" customHeight="1" x14ac:dyDescent="0.25">
      <c r="A482" s="75" t="s">
        <v>345</v>
      </c>
      <c r="B482" s="77" t="s">
        <v>346</v>
      </c>
      <c r="C482" s="230">
        <v>44232</v>
      </c>
      <c r="D482" s="75" t="s">
        <v>611</v>
      </c>
      <c r="E482" s="75" t="s">
        <v>581</v>
      </c>
      <c r="F482" s="75" t="s">
        <v>546</v>
      </c>
      <c r="G482" s="75">
        <v>2</v>
      </c>
      <c r="H482" s="75" t="s">
        <v>546</v>
      </c>
      <c r="I482" s="75" t="s">
        <v>546</v>
      </c>
      <c r="J482" s="75" t="s">
        <v>641</v>
      </c>
      <c r="K482" s="230">
        <v>43164</v>
      </c>
      <c r="L482" s="75">
        <f>COUNTIF($B$2:B482,B482)</f>
        <v>5</v>
      </c>
      <c r="M482" s="75">
        <f>COUNTIF($L$2:L482,4)</f>
        <v>18</v>
      </c>
      <c r="N482" s="76" t="str">
        <f t="shared" si="39"/>
        <v>Code 195</v>
      </c>
      <c r="O482" s="76" t="str">
        <f t="shared" si="35"/>
        <v>0624</v>
      </c>
      <c r="P482" s="75" t="str">
        <f t="shared" si="36"/>
        <v>1846</v>
      </c>
      <c r="Q482" s="77">
        <f t="shared" si="37"/>
        <v>1222</v>
      </c>
      <c r="R482" s="77">
        <f t="shared" si="38"/>
        <v>12</v>
      </c>
      <c r="S482" s="77" t="b">
        <f>IF(O482="","",IF(OR(VALUE(LEFT(O482,2))&gt;IF(RIGHT(J482,1)="M",7,19),AND(OR(LEFT(O482,2)={"07","19"}),VALUE(RIGHT(O482,2))&gt;15)),TRUE,FALSE))</f>
        <v>0</v>
      </c>
      <c r="T482" s="77" t="b">
        <f>IF(O482="","",IF(OR(VALUE(LEFT(O482,2))&gt;IF(RIGHT(J482,1)="M",7,19),AND(OR(LEFT(O482,2)={"07","19"}),VALUE(RIGHT(O482,2))&gt;5)),TRUE,FALSE))</f>
        <v>0</v>
      </c>
    </row>
    <row r="483" spans="1:28" s="78" customFormat="1" ht="15" customHeight="1" x14ac:dyDescent="0.25">
      <c r="A483" s="75" t="s">
        <v>345</v>
      </c>
      <c r="B483" s="77" t="s">
        <v>346</v>
      </c>
      <c r="C483" s="230">
        <v>44233</v>
      </c>
      <c r="D483" s="75" t="s">
        <v>766</v>
      </c>
      <c r="E483" s="75" t="s">
        <v>712</v>
      </c>
      <c r="F483" s="75" t="s">
        <v>546</v>
      </c>
      <c r="G483" s="75">
        <v>2</v>
      </c>
      <c r="H483" s="75" t="s">
        <v>546</v>
      </c>
      <c r="I483" s="75" t="s">
        <v>546</v>
      </c>
      <c r="J483" s="75" t="s">
        <v>641</v>
      </c>
      <c r="K483" s="230">
        <v>43164</v>
      </c>
      <c r="L483" s="75">
        <f>COUNTIF($B$2:B483,B483)</f>
        <v>6</v>
      </c>
      <c r="M483" s="75">
        <f>COUNTIF($L$2:L483,4)</f>
        <v>18</v>
      </c>
      <c r="N483" s="76" t="str">
        <f t="shared" si="39"/>
        <v>Code 196</v>
      </c>
      <c r="O483" s="76" t="str">
        <f t="shared" si="35"/>
        <v>0625</v>
      </c>
      <c r="P483" s="75" t="str">
        <f t="shared" si="36"/>
        <v>1829</v>
      </c>
      <c r="Q483" s="77">
        <f t="shared" si="37"/>
        <v>1204</v>
      </c>
      <c r="R483" s="77">
        <f t="shared" si="38"/>
        <v>12</v>
      </c>
      <c r="S483" s="77" t="b">
        <f>IF(O483="","",IF(OR(VALUE(LEFT(O483,2))&gt;IF(RIGHT(J483,1)="M",7,19),AND(OR(LEFT(O483,2)={"07","19"}),VALUE(RIGHT(O483,2))&gt;15)),TRUE,FALSE))</f>
        <v>0</v>
      </c>
      <c r="T483" s="77" t="b">
        <f>IF(O483="","",IF(OR(VALUE(LEFT(O483,2))&gt;IF(RIGHT(J483,1)="M",7,19),AND(OR(LEFT(O483,2)={"07","19"}),VALUE(RIGHT(O483,2))&gt;5)),TRUE,FALSE))</f>
        <v>0</v>
      </c>
      <c r="U483" s="77"/>
      <c r="V483" s="77"/>
      <c r="W483" s="77"/>
      <c r="X483" s="77"/>
      <c r="Y483" s="77"/>
      <c r="Z483" s="77"/>
      <c r="AA483" s="77"/>
      <c r="AB483" s="77"/>
    </row>
    <row r="484" spans="1:28" ht="15" customHeight="1" x14ac:dyDescent="0.25">
      <c r="A484" s="75" t="s">
        <v>345</v>
      </c>
      <c r="B484" s="77" t="s">
        <v>346</v>
      </c>
      <c r="C484" s="230">
        <v>44234</v>
      </c>
      <c r="D484" s="75" t="s">
        <v>546</v>
      </c>
      <c r="E484" s="75" t="s">
        <v>549</v>
      </c>
      <c r="F484" s="75" t="s">
        <v>546</v>
      </c>
      <c r="G484" s="75">
        <v>0</v>
      </c>
      <c r="H484" s="75" t="s">
        <v>546</v>
      </c>
      <c r="I484" s="75" t="s">
        <v>546</v>
      </c>
      <c r="J484" s="75" t="s">
        <v>646</v>
      </c>
      <c r="K484" s="230">
        <v>43164</v>
      </c>
      <c r="L484" s="75">
        <f>COUNTIF($B$2:B484,B484)</f>
        <v>7</v>
      </c>
      <c r="M484" s="75">
        <f>COUNTIF($L$2:L484,4)</f>
        <v>18</v>
      </c>
      <c r="N484" s="76" t="str">
        <f t="shared" si="39"/>
        <v>Code 197</v>
      </c>
      <c r="O484" s="76" t="str">
        <f t="shared" si="35"/>
        <v/>
      </c>
      <c r="P484" s="75" t="str">
        <f t="shared" si="36"/>
        <v/>
      </c>
      <c r="Q484" s="77" t="str">
        <f t="shared" si="37"/>
        <v/>
      </c>
      <c r="R484" s="77" t="str">
        <f t="shared" si="38"/>
        <v/>
      </c>
      <c r="S484" s="77" t="str">
        <f>IF(O484="","",IF(OR(VALUE(LEFT(O484,2))&gt;IF(RIGHT(J484,1)="M",7,19),AND(OR(LEFT(O484,2)={"07","19"}),VALUE(RIGHT(O484,2))&gt;15)),TRUE,FALSE))</f>
        <v/>
      </c>
      <c r="T484" s="77" t="str">
        <f>IF(O484="","",IF(OR(VALUE(LEFT(O484,2))&gt;IF(RIGHT(J484,1)="M",7,19),AND(OR(LEFT(O484,2)={"07","19"}),VALUE(RIGHT(O484,2))&gt;5)),TRUE,FALSE))</f>
        <v/>
      </c>
    </row>
    <row r="485" spans="1:28" ht="15" customHeight="1" x14ac:dyDescent="0.25">
      <c r="A485" s="75" t="s">
        <v>345</v>
      </c>
      <c r="B485" s="77" t="s">
        <v>346</v>
      </c>
      <c r="C485" s="230">
        <v>44235</v>
      </c>
      <c r="D485" s="75" t="s">
        <v>546</v>
      </c>
      <c r="E485" s="75" t="s">
        <v>549</v>
      </c>
      <c r="F485" s="75" t="s">
        <v>610</v>
      </c>
      <c r="G485" s="75">
        <v>0</v>
      </c>
      <c r="H485" s="75" t="s">
        <v>546</v>
      </c>
      <c r="I485" s="75" t="s">
        <v>546</v>
      </c>
      <c r="J485" s="75" t="s">
        <v>562</v>
      </c>
      <c r="K485" s="230">
        <v>43164</v>
      </c>
      <c r="L485" s="75">
        <f>COUNTIF($B$2:B485,B485)</f>
        <v>8</v>
      </c>
      <c r="M485" s="75">
        <f>COUNTIF($L$2:L485,4)</f>
        <v>18</v>
      </c>
      <c r="N485" s="76" t="str">
        <f t="shared" si="39"/>
        <v>Code 198</v>
      </c>
      <c r="O485" s="76" t="str">
        <f t="shared" si="35"/>
        <v/>
      </c>
      <c r="P485" s="75" t="str">
        <f t="shared" si="36"/>
        <v/>
      </c>
      <c r="Q485" s="77" t="str">
        <f t="shared" si="37"/>
        <v/>
      </c>
      <c r="R485" s="77" t="str">
        <f t="shared" si="38"/>
        <v/>
      </c>
      <c r="S485" s="77" t="str">
        <f>IF(O485="","",IF(OR(VALUE(LEFT(O485,2))&gt;IF(RIGHT(J485,1)="M",7,19),AND(OR(LEFT(O485,2)={"07","19"}),VALUE(RIGHT(O485,2))&gt;15)),TRUE,FALSE))</f>
        <v/>
      </c>
      <c r="T485" s="77" t="str">
        <f>IF(O485="","",IF(OR(VALUE(LEFT(O485,2))&gt;IF(RIGHT(J485,1)="M",7,19),AND(OR(LEFT(O485,2)={"07","19"}),VALUE(RIGHT(O485,2))&gt;5)),TRUE,FALSE))</f>
        <v/>
      </c>
    </row>
    <row r="486" spans="1:28" ht="15" customHeight="1" x14ac:dyDescent="0.25">
      <c r="A486" s="75" t="s">
        <v>345</v>
      </c>
      <c r="B486" s="77" t="s">
        <v>346</v>
      </c>
      <c r="C486" s="230">
        <v>44236</v>
      </c>
      <c r="D486" s="75" t="s">
        <v>546</v>
      </c>
      <c r="E486" s="75" t="s">
        <v>549</v>
      </c>
      <c r="F486" s="75" t="s">
        <v>610</v>
      </c>
      <c r="G486" s="75">
        <v>0</v>
      </c>
      <c r="H486" s="75" t="s">
        <v>546</v>
      </c>
      <c r="I486" s="75" t="s">
        <v>546</v>
      </c>
      <c r="J486" s="75" t="s">
        <v>562</v>
      </c>
      <c r="K486" s="230">
        <v>43164</v>
      </c>
      <c r="L486" s="75">
        <f>COUNTIF($B$2:B486,B486)</f>
        <v>9</v>
      </c>
      <c r="M486" s="75">
        <f>COUNTIF($L$2:L486,4)</f>
        <v>18</v>
      </c>
      <c r="N486" s="76" t="str">
        <f t="shared" si="39"/>
        <v>Code 199</v>
      </c>
      <c r="O486" s="76" t="str">
        <f t="shared" si="35"/>
        <v/>
      </c>
      <c r="P486" s="75" t="str">
        <f t="shared" si="36"/>
        <v/>
      </c>
      <c r="Q486" s="77" t="str">
        <f t="shared" si="37"/>
        <v/>
      </c>
      <c r="R486" s="77" t="str">
        <f t="shared" si="38"/>
        <v/>
      </c>
      <c r="S486" s="77" t="str">
        <f>IF(O486="","",IF(OR(VALUE(LEFT(O486,2))&gt;IF(RIGHT(J486,1)="M",7,19),AND(OR(LEFT(O486,2)={"07","19"}),VALUE(RIGHT(O486,2))&gt;15)),TRUE,FALSE))</f>
        <v/>
      </c>
      <c r="T486" s="77" t="str">
        <f>IF(O486="","",IF(OR(VALUE(LEFT(O486,2))&gt;IF(RIGHT(J486,1)="M",7,19),AND(OR(LEFT(O486,2)={"07","19"}),VALUE(RIGHT(O486,2))&gt;5)),TRUE,FALSE))</f>
        <v/>
      </c>
    </row>
    <row r="487" spans="1:28" ht="15" customHeight="1" x14ac:dyDescent="0.25">
      <c r="A487" s="75" t="s">
        <v>345</v>
      </c>
      <c r="B487" s="77" t="s">
        <v>346</v>
      </c>
      <c r="C487" s="230">
        <v>44237</v>
      </c>
      <c r="D487" s="75" t="s">
        <v>546</v>
      </c>
      <c r="E487" s="75" t="s">
        <v>549</v>
      </c>
      <c r="F487" s="75" t="s">
        <v>610</v>
      </c>
      <c r="G487" s="75">
        <v>0</v>
      </c>
      <c r="H487" s="75" t="s">
        <v>546</v>
      </c>
      <c r="I487" s="75" t="s">
        <v>546</v>
      </c>
      <c r="J487" s="75" t="s">
        <v>562</v>
      </c>
      <c r="K487" s="230">
        <v>43164</v>
      </c>
      <c r="L487" s="75">
        <f>COUNTIF($B$2:B487,B487)</f>
        <v>10</v>
      </c>
      <c r="M487" s="75">
        <f>COUNTIF($L$2:L487,4)</f>
        <v>18</v>
      </c>
      <c r="N487" s="76" t="str">
        <f t="shared" si="39"/>
        <v>Code 1910</v>
      </c>
      <c r="O487" s="76" t="str">
        <f t="shared" si="35"/>
        <v/>
      </c>
      <c r="P487" s="75" t="str">
        <f t="shared" si="36"/>
        <v/>
      </c>
      <c r="Q487" s="77" t="str">
        <f t="shared" si="37"/>
        <v/>
      </c>
      <c r="R487" s="77" t="str">
        <f t="shared" si="38"/>
        <v/>
      </c>
      <c r="S487" s="77" t="str">
        <f>IF(O487="","",IF(OR(VALUE(LEFT(O487,2))&gt;IF(RIGHT(J487,1)="M",7,19),AND(OR(LEFT(O487,2)={"07","19"}),VALUE(RIGHT(O487,2))&gt;15)),TRUE,FALSE))</f>
        <v/>
      </c>
      <c r="T487" s="77" t="str">
        <f>IF(O487="","",IF(OR(VALUE(LEFT(O487,2))&gt;IF(RIGHT(J487,1)="M",7,19),AND(OR(LEFT(O487,2)={"07","19"}),VALUE(RIGHT(O487,2))&gt;5)),TRUE,FALSE))</f>
        <v/>
      </c>
    </row>
    <row r="488" spans="1:28" ht="15" customHeight="1" x14ac:dyDescent="0.25">
      <c r="A488" s="75" t="s">
        <v>345</v>
      </c>
      <c r="B488" s="77" t="s">
        <v>346</v>
      </c>
      <c r="C488" s="230">
        <v>44238</v>
      </c>
      <c r="D488" s="75" t="s">
        <v>546</v>
      </c>
      <c r="E488" s="75" t="s">
        <v>549</v>
      </c>
      <c r="F488" s="75" t="s">
        <v>610</v>
      </c>
      <c r="G488" s="75">
        <v>0</v>
      </c>
      <c r="H488" s="75" t="s">
        <v>546</v>
      </c>
      <c r="I488" s="75" t="s">
        <v>546</v>
      </c>
      <c r="J488" s="75" t="s">
        <v>562</v>
      </c>
      <c r="K488" s="230">
        <v>43164</v>
      </c>
      <c r="L488" s="75">
        <f>COUNTIF($B$2:B488,B488)</f>
        <v>11</v>
      </c>
      <c r="M488" s="75">
        <f>COUNTIF($L$2:L488,4)</f>
        <v>18</v>
      </c>
      <c r="N488" s="76" t="str">
        <f t="shared" si="39"/>
        <v>Code 1911</v>
      </c>
      <c r="O488" s="76" t="str">
        <f t="shared" si="35"/>
        <v/>
      </c>
      <c r="P488" s="75" t="str">
        <f t="shared" si="36"/>
        <v/>
      </c>
      <c r="Q488" s="77" t="str">
        <f t="shared" si="37"/>
        <v/>
      </c>
      <c r="R488" s="77" t="str">
        <f t="shared" si="38"/>
        <v/>
      </c>
      <c r="S488" s="77" t="str">
        <f>IF(O488="","",IF(OR(VALUE(LEFT(O488,2))&gt;IF(RIGHT(J488,1)="M",7,19),AND(OR(LEFT(O488,2)={"07","19"}),VALUE(RIGHT(O488,2))&gt;15)),TRUE,FALSE))</f>
        <v/>
      </c>
      <c r="T488" s="77" t="str">
        <f>IF(O488="","",IF(OR(VALUE(LEFT(O488,2))&gt;IF(RIGHT(J488,1)="M",7,19),AND(OR(LEFT(O488,2)={"07","19"}),VALUE(RIGHT(O488,2))&gt;5)),TRUE,FALSE))</f>
        <v/>
      </c>
    </row>
    <row r="489" spans="1:28" ht="15" customHeight="1" x14ac:dyDescent="0.25">
      <c r="A489" s="75" t="s">
        <v>345</v>
      </c>
      <c r="B489" s="77" t="s">
        <v>346</v>
      </c>
      <c r="C489" s="230">
        <v>44239</v>
      </c>
      <c r="D489" s="75" t="s">
        <v>546</v>
      </c>
      <c r="E489" s="75" t="s">
        <v>549</v>
      </c>
      <c r="F489" s="75" t="s">
        <v>546</v>
      </c>
      <c r="G489" s="75">
        <v>0</v>
      </c>
      <c r="H489" s="75" t="s">
        <v>546</v>
      </c>
      <c r="I489" s="75" t="s">
        <v>759</v>
      </c>
      <c r="J489" s="75" t="s">
        <v>738</v>
      </c>
      <c r="K489" s="230">
        <v>43164</v>
      </c>
      <c r="L489" s="75">
        <f>COUNTIF($B$2:B489,B489)</f>
        <v>12</v>
      </c>
      <c r="M489" s="75">
        <f>COUNTIF($L$2:L489,4)</f>
        <v>18</v>
      </c>
      <c r="N489" s="76" t="str">
        <f t="shared" si="39"/>
        <v>Code 1912</v>
      </c>
      <c r="O489" s="76" t="str">
        <f t="shared" si="35"/>
        <v/>
      </c>
      <c r="P489" s="75" t="str">
        <f t="shared" si="36"/>
        <v/>
      </c>
      <c r="Q489" s="77" t="str">
        <f t="shared" si="37"/>
        <v/>
      </c>
      <c r="R489" s="77" t="str">
        <f t="shared" si="38"/>
        <v/>
      </c>
      <c r="S489" s="77" t="str">
        <f>IF(O489="","",IF(OR(VALUE(LEFT(O489,2))&gt;IF(RIGHT(J489,1)="M",7,19),AND(OR(LEFT(O489,2)={"07","19"}),VALUE(RIGHT(O489,2))&gt;15)),TRUE,FALSE))</f>
        <v/>
      </c>
      <c r="T489" s="77" t="str">
        <f>IF(O489="","",IF(OR(VALUE(LEFT(O489,2))&gt;IF(RIGHT(J489,1)="M",7,19),AND(OR(LEFT(O489,2)={"07","19"}),VALUE(RIGHT(O489,2))&gt;5)),TRUE,FALSE))</f>
        <v/>
      </c>
    </row>
    <row r="490" spans="1:28" ht="15" customHeight="1" x14ac:dyDescent="0.25">
      <c r="A490" s="75" t="s">
        <v>345</v>
      </c>
      <c r="B490" s="77" t="s">
        <v>346</v>
      </c>
      <c r="C490" s="230">
        <v>44240</v>
      </c>
      <c r="D490" s="75" t="s">
        <v>546</v>
      </c>
      <c r="E490" s="75" t="s">
        <v>549</v>
      </c>
      <c r="F490" s="75" t="s">
        <v>546</v>
      </c>
      <c r="G490" s="75">
        <v>0</v>
      </c>
      <c r="H490" s="75" t="s">
        <v>546</v>
      </c>
      <c r="I490" s="75" t="s">
        <v>759</v>
      </c>
      <c r="J490" s="75" t="s">
        <v>738</v>
      </c>
      <c r="K490" s="230">
        <v>43164</v>
      </c>
      <c r="L490" s="75">
        <f>COUNTIF($B$2:B490,B490)</f>
        <v>13</v>
      </c>
      <c r="M490" s="75">
        <f>COUNTIF($L$2:L490,4)</f>
        <v>18</v>
      </c>
      <c r="N490" s="76" t="str">
        <f t="shared" si="39"/>
        <v>Code 1913</v>
      </c>
      <c r="O490" s="76" t="str">
        <f t="shared" si="35"/>
        <v/>
      </c>
      <c r="P490" s="75" t="str">
        <f t="shared" si="36"/>
        <v/>
      </c>
      <c r="Q490" s="77" t="str">
        <f t="shared" si="37"/>
        <v/>
      </c>
      <c r="R490" s="77" t="str">
        <f t="shared" si="38"/>
        <v/>
      </c>
      <c r="S490" s="77" t="str">
        <f>IF(O490="","",IF(OR(VALUE(LEFT(O490,2))&gt;IF(RIGHT(J490,1)="M",7,19),AND(OR(LEFT(O490,2)={"07","19"}),VALUE(RIGHT(O490,2))&gt;15)),TRUE,FALSE))</f>
        <v/>
      </c>
      <c r="T490" s="77" t="str">
        <f>IF(O490="","",IF(OR(VALUE(LEFT(O490,2))&gt;IF(RIGHT(J490,1)="M",7,19),AND(OR(LEFT(O490,2)={"07","19"}),VALUE(RIGHT(O490,2))&gt;5)),TRUE,FALSE))</f>
        <v/>
      </c>
    </row>
    <row r="491" spans="1:28" s="78" customFormat="1" ht="15" customHeight="1" x14ac:dyDescent="0.25">
      <c r="A491" s="75" t="s">
        <v>345</v>
      </c>
      <c r="B491" s="77" t="s">
        <v>346</v>
      </c>
      <c r="C491" s="230">
        <v>44241</v>
      </c>
      <c r="D491" s="75" t="s">
        <v>546</v>
      </c>
      <c r="E491" s="75" t="s">
        <v>549</v>
      </c>
      <c r="F491" s="75" t="s">
        <v>546</v>
      </c>
      <c r="G491" s="75">
        <v>0</v>
      </c>
      <c r="H491" s="75" t="s">
        <v>546</v>
      </c>
      <c r="I491" s="75" t="s">
        <v>546</v>
      </c>
      <c r="J491" s="75" t="s">
        <v>576</v>
      </c>
      <c r="K491" s="230">
        <v>43164</v>
      </c>
      <c r="L491" s="75">
        <f>COUNTIF($B$2:B491,B491)</f>
        <v>14</v>
      </c>
      <c r="M491" s="75">
        <f>COUNTIF($L$2:L491,4)</f>
        <v>18</v>
      </c>
      <c r="N491" s="76" t="str">
        <f t="shared" si="39"/>
        <v>Code 1914</v>
      </c>
      <c r="O491" s="76" t="str">
        <f t="shared" si="35"/>
        <v/>
      </c>
      <c r="P491" s="75" t="str">
        <f t="shared" si="36"/>
        <v/>
      </c>
      <c r="Q491" s="77" t="str">
        <f t="shared" si="37"/>
        <v/>
      </c>
      <c r="R491" s="77" t="str">
        <f t="shared" si="38"/>
        <v/>
      </c>
      <c r="S491" s="77" t="str">
        <f>IF(O491="","",IF(OR(VALUE(LEFT(O491,2))&gt;IF(RIGHT(J491,1)="M",7,19),AND(OR(LEFT(O491,2)={"07","19"}),VALUE(RIGHT(O491,2))&gt;15)),TRUE,FALSE))</f>
        <v/>
      </c>
      <c r="T491" s="77" t="str">
        <f>IF(O491="","",IF(OR(VALUE(LEFT(O491,2))&gt;IF(RIGHT(J491,1)="M",7,19),AND(OR(LEFT(O491,2)={"07","19"}),VALUE(RIGHT(O491,2))&gt;5)),TRUE,FALSE))</f>
        <v/>
      </c>
      <c r="U491" s="77"/>
      <c r="V491" s="77"/>
      <c r="W491" s="77"/>
      <c r="X491" s="77"/>
      <c r="Y491" s="77"/>
      <c r="Z491" s="77"/>
      <c r="AA491" s="77"/>
      <c r="AB491" s="77"/>
    </row>
    <row r="492" spans="1:28" s="78" customFormat="1" ht="15" customHeight="1" x14ac:dyDescent="0.25">
      <c r="A492" s="75" t="s">
        <v>345</v>
      </c>
      <c r="B492" s="77" t="s">
        <v>346</v>
      </c>
      <c r="C492" s="230">
        <v>44242</v>
      </c>
      <c r="D492" s="75" t="s">
        <v>546</v>
      </c>
      <c r="E492" s="75" t="s">
        <v>549</v>
      </c>
      <c r="F492" s="75" t="s">
        <v>546</v>
      </c>
      <c r="G492" s="75">
        <v>0</v>
      </c>
      <c r="H492" s="75" t="s">
        <v>546</v>
      </c>
      <c r="I492" s="75" t="s">
        <v>590</v>
      </c>
      <c r="J492" s="75" t="s">
        <v>566</v>
      </c>
      <c r="K492" s="230">
        <v>43164</v>
      </c>
      <c r="L492" s="75">
        <f>COUNTIF($B$2:B492,B492)</f>
        <v>15</v>
      </c>
      <c r="M492" s="75">
        <f>COUNTIF($L$2:L492,4)</f>
        <v>18</v>
      </c>
      <c r="N492" s="76" t="str">
        <f t="shared" si="39"/>
        <v>Code 1915</v>
      </c>
      <c r="O492" s="76" t="str">
        <f t="shared" si="35"/>
        <v/>
      </c>
      <c r="P492" s="75" t="str">
        <f t="shared" si="36"/>
        <v/>
      </c>
      <c r="Q492" s="77" t="str">
        <f t="shared" si="37"/>
        <v/>
      </c>
      <c r="R492" s="77" t="str">
        <f t="shared" si="38"/>
        <v/>
      </c>
      <c r="S492" s="77" t="str">
        <f>IF(O492="","",IF(OR(VALUE(LEFT(O492,2))&gt;IF(RIGHT(J492,1)="M",7,19),AND(OR(LEFT(O492,2)={"07","19"}),VALUE(RIGHT(O492,2))&gt;15)),TRUE,FALSE))</f>
        <v/>
      </c>
      <c r="T492" s="77" t="str">
        <f>IF(O492="","",IF(OR(VALUE(LEFT(O492,2))&gt;IF(RIGHT(J492,1)="M",7,19),AND(OR(LEFT(O492,2)={"07","19"}),VALUE(RIGHT(O492,2))&gt;5)),TRUE,FALSE))</f>
        <v/>
      </c>
      <c r="U492" s="77"/>
      <c r="V492" s="77"/>
      <c r="W492" s="77"/>
      <c r="X492" s="77"/>
      <c r="Y492" s="77"/>
      <c r="Z492" s="77"/>
      <c r="AA492" s="77"/>
      <c r="AB492" s="77"/>
    </row>
    <row r="493" spans="1:28" s="78" customFormat="1" ht="15" customHeight="1" x14ac:dyDescent="0.25">
      <c r="A493" s="75" t="s">
        <v>345</v>
      </c>
      <c r="B493" s="77" t="s">
        <v>346</v>
      </c>
      <c r="C493" s="230">
        <v>44243</v>
      </c>
      <c r="D493" s="75" t="s">
        <v>546</v>
      </c>
      <c r="E493" s="75" t="s">
        <v>549</v>
      </c>
      <c r="F493" s="75" t="s">
        <v>610</v>
      </c>
      <c r="G493" s="75">
        <v>0</v>
      </c>
      <c r="H493" s="75" t="s">
        <v>546</v>
      </c>
      <c r="I493" s="75" t="s">
        <v>546</v>
      </c>
      <c r="J493" s="75" t="s">
        <v>566</v>
      </c>
      <c r="K493" s="230">
        <v>43164</v>
      </c>
      <c r="L493" s="75">
        <f>COUNTIF($B$2:B493,B493)</f>
        <v>16</v>
      </c>
      <c r="M493" s="75">
        <f>COUNTIF($L$2:L493,4)</f>
        <v>18</v>
      </c>
      <c r="N493" s="76" t="str">
        <f t="shared" si="39"/>
        <v>Code 1916</v>
      </c>
      <c r="O493" s="76" t="str">
        <f t="shared" si="35"/>
        <v/>
      </c>
      <c r="P493" s="75" t="str">
        <f t="shared" si="36"/>
        <v/>
      </c>
      <c r="Q493" s="77" t="str">
        <f t="shared" si="37"/>
        <v/>
      </c>
      <c r="R493" s="77" t="str">
        <f t="shared" si="38"/>
        <v/>
      </c>
      <c r="S493" s="77" t="str">
        <f>IF(O493="","",IF(OR(VALUE(LEFT(O493,2))&gt;IF(RIGHT(J493,1)="M",7,19),AND(OR(LEFT(O493,2)={"07","19"}),VALUE(RIGHT(O493,2))&gt;15)),TRUE,FALSE))</f>
        <v/>
      </c>
      <c r="T493" s="77" t="str">
        <f>IF(O493="","",IF(OR(VALUE(LEFT(O493,2))&gt;IF(RIGHT(J493,1)="M",7,19),AND(OR(LEFT(O493,2)={"07","19"}),VALUE(RIGHT(O493,2))&gt;5)),TRUE,FALSE))</f>
        <v/>
      </c>
      <c r="U493" s="77"/>
      <c r="V493" s="77"/>
      <c r="W493" s="77"/>
      <c r="X493" s="77"/>
      <c r="Y493" s="77"/>
      <c r="Z493" s="77"/>
      <c r="AA493" s="77"/>
      <c r="AB493" s="77"/>
    </row>
    <row r="494" spans="1:28" s="78" customFormat="1" ht="15" customHeight="1" x14ac:dyDescent="0.25">
      <c r="A494" s="75" t="s">
        <v>345</v>
      </c>
      <c r="B494" s="77" t="s">
        <v>346</v>
      </c>
      <c r="C494" s="230">
        <v>44244</v>
      </c>
      <c r="D494" s="75" t="s">
        <v>546</v>
      </c>
      <c r="E494" s="75" t="s">
        <v>549</v>
      </c>
      <c r="F494" s="75" t="s">
        <v>610</v>
      </c>
      <c r="G494" s="75">
        <v>0</v>
      </c>
      <c r="H494" s="75" t="s">
        <v>546</v>
      </c>
      <c r="I494" s="75" t="s">
        <v>546</v>
      </c>
      <c r="J494" s="75" t="s">
        <v>566</v>
      </c>
      <c r="K494" s="230">
        <v>43164</v>
      </c>
      <c r="L494" s="75">
        <f>COUNTIF($B$2:B494,B494)</f>
        <v>17</v>
      </c>
      <c r="M494" s="75">
        <f>COUNTIF($L$2:L494,4)</f>
        <v>18</v>
      </c>
      <c r="N494" s="76" t="str">
        <f t="shared" si="39"/>
        <v>Code 1917</v>
      </c>
      <c r="O494" s="76" t="str">
        <f t="shared" si="35"/>
        <v/>
      </c>
      <c r="P494" s="75" t="str">
        <f t="shared" si="36"/>
        <v/>
      </c>
      <c r="Q494" s="77" t="str">
        <f t="shared" si="37"/>
        <v/>
      </c>
      <c r="R494" s="77" t="str">
        <f t="shared" si="38"/>
        <v/>
      </c>
      <c r="S494" s="77" t="str">
        <f>IF(O494="","",IF(OR(VALUE(LEFT(O494,2))&gt;IF(RIGHT(J494,1)="M",7,19),AND(OR(LEFT(O494,2)={"07","19"}),VALUE(RIGHT(O494,2))&gt;15)),TRUE,FALSE))</f>
        <v/>
      </c>
      <c r="T494" s="77" t="str">
        <f>IF(O494="","",IF(OR(VALUE(LEFT(O494,2))&gt;IF(RIGHT(J494,1)="M",7,19),AND(OR(LEFT(O494,2)={"07","19"}),VALUE(RIGHT(O494,2))&gt;5)),TRUE,FALSE))</f>
        <v/>
      </c>
      <c r="U494" s="77"/>
      <c r="V494" s="77"/>
      <c r="W494" s="77"/>
      <c r="X494" s="77"/>
      <c r="Y494" s="77"/>
      <c r="Z494" s="77"/>
      <c r="AA494" s="77"/>
      <c r="AB494" s="77"/>
    </row>
    <row r="495" spans="1:28" ht="15" customHeight="1" x14ac:dyDescent="0.25">
      <c r="A495" s="75" t="s">
        <v>345</v>
      </c>
      <c r="B495" s="77" t="s">
        <v>346</v>
      </c>
      <c r="C495" s="230">
        <v>44245</v>
      </c>
      <c r="D495" s="75" t="s">
        <v>546</v>
      </c>
      <c r="E495" s="75" t="s">
        <v>549</v>
      </c>
      <c r="F495" s="75" t="s">
        <v>610</v>
      </c>
      <c r="G495" s="75">
        <v>0</v>
      </c>
      <c r="H495" s="75" t="s">
        <v>546</v>
      </c>
      <c r="I495" s="75" t="s">
        <v>546</v>
      </c>
      <c r="J495" s="75" t="s">
        <v>566</v>
      </c>
      <c r="K495" s="230">
        <v>43164</v>
      </c>
      <c r="L495" s="75">
        <f>COUNTIF($B$2:B495,B495)</f>
        <v>18</v>
      </c>
      <c r="M495" s="75">
        <f>COUNTIF($L$2:L495,4)</f>
        <v>18</v>
      </c>
      <c r="N495" s="76" t="str">
        <f t="shared" si="39"/>
        <v>Code 1918</v>
      </c>
      <c r="O495" s="76" t="str">
        <f t="shared" si="35"/>
        <v/>
      </c>
      <c r="P495" s="75" t="str">
        <f t="shared" si="36"/>
        <v/>
      </c>
      <c r="Q495" s="77" t="str">
        <f t="shared" si="37"/>
        <v/>
      </c>
      <c r="R495" s="77" t="str">
        <f t="shared" si="38"/>
        <v/>
      </c>
      <c r="S495" s="77" t="str">
        <f>IF(O495="","",IF(OR(VALUE(LEFT(O495,2))&gt;IF(RIGHT(J495,1)="M",7,19),AND(OR(LEFT(O495,2)={"07","19"}),VALUE(RIGHT(O495,2))&gt;15)),TRUE,FALSE))</f>
        <v/>
      </c>
      <c r="T495" s="77" t="str">
        <f>IF(O495="","",IF(OR(VALUE(LEFT(O495,2))&gt;IF(RIGHT(J495,1)="M",7,19),AND(OR(LEFT(O495,2)={"07","19"}),VALUE(RIGHT(O495,2))&gt;5)),TRUE,FALSE))</f>
        <v/>
      </c>
    </row>
    <row r="496" spans="1:28" ht="15" customHeight="1" x14ac:dyDescent="0.25">
      <c r="A496" s="75" t="s">
        <v>345</v>
      </c>
      <c r="B496" s="77" t="s">
        <v>346</v>
      </c>
      <c r="C496" s="230">
        <v>44246</v>
      </c>
      <c r="D496" s="75" t="s">
        <v>546</v>
      </c>
      <c r="E496" s="75" t="s">
        <v>549</v>
      </c>
      <c r="F496" s="75" t="s">
        <v>610</v>
      </c>
      <c r="G496" s="75">
        <v>0</v>
      </c>
      <c r="H496" s="75" t="s">
        <v>546</v>
      </c>
      <c r="I496" s="75" t="s">
        <v>546</v>
      </c>
      <c r="J496" s="75" t="s">
        <v>566</v>
      </c>
      <c r="K496" s="230">
        <v>43164</v>
      </c>
      <c r="L496" s="75">
        <f>COUNTIF($B$2:B496,B496)</f>
        <v>19</v>
      </c>
      <c r="M496" s="75">
        <f>COUNTIF($L$2:L496,4)</f>
        <v>18</v>
      </c>
      <c r="N496" s="76" t="str">
        <f t="shared" si="39"/>
        <v>Code 1919</v>
      </c>
      <c r="O496" s="76" t="str">
        <f t="shared" si="35"/>
        <v/>
      </c>
      <c r="P496" s="75" t="str">
        <f t="shared" si="36"/>
        <v/>
      </c>
      <c r="Q496" s="77" t="str">
        <f t="shared" si="37"/>
        <v/>
      </c>
      <c r="R496" s="77" t="str">
        <f t="shared" si="38"/>
        <v/>
      </c>
      <c r="S496" s="77" t="str">
        <f>IF(O496="","",IF(OR(VALUE(LEFT(O496,2))&gt;IF(RIGHT(J496,1)="M",7,19),AND(OR(LEFT(O496,2)={"07","19"}),VALUE(RIGHT(O496,2))&gt;15)),TRUE,FALSE))</f>
        <v/>
      </c>
      <c r="T496" s="77" t="str">
        <f>IF(O496="","",IF(OR(VALUE(LEFT(O496,2))&gt;IF(RIGHT(J496,1)="M",7,19),AND(OR(LEFT(O496,2)={"07","19"}),VALUE(RIGHT(O496,2))&gt;5)),TRUE,FALSE))</f>
        <v/>
      </c>
    </row>
    <row r="497" spans="1:28" ht="15" customHeight="1" x14ac:dyDescent="0.25">
      <c r="A497" s="75" t="s">
        <v>345</v>
      </c>
      <c r="B497" s="77" t="s">
        <v>346</v>
      </c>
      <c r="C497" s="230">
        <v>44247</v>
      </c>
      <c r="D497" s="75" t="s">
        <v>546</v>
      </c>
      <c r="E497" s="75" t="s">
        <v>549</v>
      </c>
      <c r="F497" s="75" t="s">
        <v>546</v>
      </c>
      <c r="G497" s="75">
        <v>0</v>
      </c>
      <c r="H497" s="75" t="s">
        <v>546</v>
      </c>
      <c r="I497" s="75" t="s">
        <v>590</v>
      </c>
      <c r="J497" s="75" t="s">
        <v>566</v>
      </c>
      <c r="K497" s="230">
        <v>43164</v>
      </c>
      <c r="L497" s="75">
        <f>COUNTIF($B$2:B497,B497)</f>
        <v>20</v>
      </c>
      <c r="M497" s="75">
        <f>COUNTIF($L$2:L497,4)</f>
        <v>18</v>
      </c>
      <c r="N497" s="76" t="str">
        <f t="shared" si="39"/>
        <v>Code 1920</v>
      </c>
      <c r="O497" s="76" t="str">
        <f t="shared" si="35"/>
        <v/>
      </c>
      <c r="P497" s="75" t="str">
        <f t="shared" si="36"/>
        <v/>
      </c>
      <c r="Q497" s="77" t="str">
        <f t="shared" si="37"/>
        <v/>
      </c>
      <c r="R497" s="77" t="str">
        <f t="shared" si="38"/>
        <v/>
      </c>
      <c r="S497" s="77" t="str">
        <f>IF(O497="","",IF(OR(VALUE(LEFT(O497,2))&gt;IF(RIGHT(J497,1)="M",7,19),AND(OR(LEFT(O497,2)={"07","19"}),VALUE(RIGHT(O497,2))&gt;15)),TRUE,FALSE))</f>
        <v/>
      </c>
      <c r="T497" s="77" t="str">
        <f>IF(O497="","",IF(OR(VALUE(LEFT(O497,2))&gt;IF(RIGHT(J497,1)="M",7,19),AND(OR(LEFT(O497,2)={"07","19"}),VALUE(RIGHT(O497,2))&gt;5)),TRUE,FALSE))</f>
        <v/>
      </c>
    </row>
    <row r="498" spans="1:28" s="78" customFormat="1" ht="15" customHeight="1" x14ac:dyDescent="0.25">
      <c r="A498" s="75" t="s">
        <v>345</v>
      </c>
      <c r="B498" s="77" t="s">
        <v>346</v>
      </c>
      <c r="C498" s="230">
        <v>44248</v>
      </c>
      <c r="D498" s="75" t="s">
        <v>546</v>
      </c>
      <c r="E498" s="75" t="s">
        <v>549</v>
      </c>
      <c r="F498" s="75" t="s">
        <v>546</v>
      </c>
      <c r="G498" s="75">
        <v>0</v>
      </c>
      <c r="H498" s="75" t="s">
        <v>546</v>
      </c>
      <c r="I498" s="75" t="s">
        <v>546</v>
      </c>
      <c r="J498" s="75" t="s">
        <v>576</v>
      </c>
      <c r="K498" s="230">
        <v>43164</v>
      </c>
      <c r="L498" s="75">
        <f>COUNTIF($B$2:B498,B498)</f>
        <v>21</v>
      </c>
      <c r="M498" s="75">
        <f>COUNTIF($L$2:L498,4)</f>
        <v>18</v>
      </c>
      <c r="N498" s="76" t="str">
        <f t="shared" si="39"/>
        <v>Code 1921</v>
      </c>
      <c r="O498" s="76" t="str">
        <f t="shared" si="35"/>
        <v/>
      </c>
      <c r="P498" s="75" t="str">
        <f t="shared" si="36"/>
        <v/>
      </c>
      <c r="Q498" s="77" t="str">
        <f t="shared" si="37"/>
        <v/>
      </c>
      <c r="R498" s="77" t="str">
        <f t="shared" si="38"/>
        <v/>
      </c>
      <c r="S498" s="77" t="str">
        <f>IF(O498="","",IF(OR(VALUE(LEFT(O498,2))&gt;IF(RIGHT(J498,1)="M",7,19),AND(OR(LEFT(O498,2)={"07","19"}),VALUE(RIGHT(O498,2))&gt;15)),TRUE,FALSE))</f>
        <v/>
      </c>
      <c r="T498" s="77" t="str">
        <f>IF(O498="","",IF(OR(VALUE(LEFT(O498,2))&gt;IF(RIGHT(J498,1)="M",7,19),AND(OR(LEFT(O498,2)={"07","19"}),VALUE(RIGHT(O498,2))&gt;5)),TRUE,FALSE))</f>
        <v/>
      </c>
      <c r="U498" s="77"/>
      <c r="V498" s="77"/>
      <c r="W498" s="77"/>
      <c r="X498" s="77"/>
      <c r="Y498" s="77"/>
      <c r="Z498" s="77"/>
      <c r="AA498" s="77"/>
      <c r="AB498" s="77"/>
    </row>
    <row r="499" spans="1:28" ht="15" customHeight="1" x14ac:dyDescent="0.25">
      <c r="A499" s="75" t="s">
        <v>345</v>
      </c>
      <c r="B499" s="77" t="s">
        <v>346</v>
      </c>
      <c r="C499" s="230">
        <v>44249</v>
      </c>
      <c r="D499" s="75" t="s">
        <v>546</v>
      </c>
      <c r="E499" s="75" t="s">
        <v>549</v>
      </c>
      <c r="F499" s="75" t="s">
        <v>610</v>
      </c>
      <c r="G499" s="75">
        <v>0</v>
      </c>
      <c r="H499" s="75" t="s">
        <v>546</v>
      </c>
      <c r="I499" s="75" t="s">
        <v>546</v>
      </c>
      <c r="J499" s="75" t="s">
        <v>566</v>
      </c>
      <c r="K499" s="230">
        <v>43164</v>
      </c>
      <c r="L499" s="75">
        <f>COUNTIF($B$2:B499,B499)</f>
        <v>22</v>
      </c>
      <c r="M499" s="75">
        <f>COUNTIF($L$2:L499,4)</f>
        <v>18</v>
      </c>
      <c r="N499" s="76" t="str">
        <f t="shared" si="39"/>
        <v>Code 1922</v>
      </c>
      <c r="O499" s="76" t="str">
        <f t="shared" si="35"/>
        <v/>
      </c>
      <c r="P499" s="75" t="str">
        <f t="shared" si="36"/>
        <v/>
      </c>
      <c r="Q499" s="77" t="str">
        <f t="shared" si="37"/>
        <v/>
      </c>
      <c r="R499" s="77" t="str">
        <f t="shared" si="38"/>
        <v/>
      </c>
      <c r="S499" s="77" t="str">
        <f>IF(O499="","",IF(OR(VALUE(LEFT(O499,2))&gt;IF(RIGHT(J499,1)="M",7,19),AND(OR(LEFT(O499,2)={"07","19"}),VALUE(RIGHT(O499,2))&gt;15)),TRUE,FALSE))</f>
        <v/>
      </c>
      <c r="T499" s="77" t="str">
        <f>IF(O499="","",IF(OR(VALUE(LEFT(O499,2))&gt;IF(RIGHT(J499,1)="M",7,19),AND(OR(LEFT(O499,2)={"07","19"}),VALUE(RIGHT(O499,2))&gt;5)),TRUE,FALSE))</f>
        <v/>
      </c>
    </row>
    <row r="500" spans="1:28" ht="15" customHeight="1" x14ac:dyDescent="0.25">
      <c r="A500" s="75" t="s">
        <v>345</v>
      </c>
      <c r="B500" s="77" t="s">
        <v>346</v>
      </c>
      <c r="C500" s="230">
        <v>44250</v>
      </c>
      <c r="D500" s="75" t="s">
        <v>546</v>
      </c>
      <c r="E500" s="75" t="s">
        <v>549</v>
      </c>
      <c r="F500" s="75" t="s">
        <v>610</v>
      </c>
      <c r="G500" s="75">
        <v>0</v>
      </c>
      <c r="H500" s="75" t="s">
        <v>546</v>
      </c>
      <c r="I500" s="75" t="s">
        <v>546</v>
      </c>
      <c r="J500" s="75" t="s">
        <v>566</v>
      </c>
      <c r="K500" s="230">
        <v>43164</v>
      </c>
      <c r="L500" s="75">
        <f>COUNTIF($B$2:B500,B500)</f>
        <v>23</v>
      </c>
      <c r="M500" s="75">
        <f>COUNTIF($L$2:L500,4)</f>
        <v>18</v>
      </c>
      <c r="N500" s="76" t="str">
        <f t="shared" si="39"/>
        <v>Code 1923</v>
      </c>
      <c r="O500" s="76" t="str">
        <f t="shared" si="35"/>
        <v/>
      </c>
      <c r="P500" s="75" t="str">
        <f t="shared" si="36"/>
        <v/>
      </c>
      <c r="Q500" s="77" t="str">
        <f t="shared" si="37"/>
        <v/>
      </c>
      <c r="R500" s="77" t="str">
        <f t="shared" si="38"/>
        <v/>
      </c>
      <c r="S500" s="77" t="str">
        <f>IF(O500="","",IF(OR(VALUE(LEFT(O500,2))&gt;IF(RIGHT(J500,1)="M",7,19),AND(OR(LEFT(O500,2)={"07","19"}),VALUE(RIGHT(O500,2))&gt;15)),TRUE,FALSE))</f>
        <v/>
      </c>
      <c r="T500" s="77" t="str">
        <f>IF(O500="","",IF(OR(VALUE(LEFT(O500,2))&gt;IF(RIGHT(J500,1)="M",7,19),AND(OR(LEFT(O500,2)={"07","19"}),VALUE(RIGHT(O500,2))&gt;5)),TRUE,FALSE))</f>
        <v/>
      </c>
    </row>
    <row r="501" spans="1:28" ht="15" customHeight="1" x14ac:dyDescent="0.25">
      <c r="A501" s="75" t="s">
        <v>345</v>
      </c>
      <c r="B501" s="77" t="s">
        <v>346</v>
      </c>
      <c r="C501" s="230">
        <v>44251</v>
      </c>
      <c r="D501" s="75" t="s">
        <v>546</v>
      </c>
      <c r="E501" s="75" t="s">
        <v>549</v>
      </c>
      <c r="F501" s="75" t="s">
        <v>610</v>
      </c>
      <c r="G501" s="75">
        <v>0</v>
      </c>
      <c r="H501" s="75" t="s">
        <v>546</v>
      </c>
      <c r="I501" s="75" t="s">
        <v>546</v>
      </c>
      <c r="J501" s="75" t="s">
        <v>566</v>
      </c>
      <c r="K501" s="230">
        <v>43164</v>
      </c>
      <c r="L501" s="75">
        <f>COUNTIF($B$2:B501,B501)</f>
        <v>24</v>
      </c>
      <c r="M501" s="75">
        <f>COUNTIF($L$2:L501,4)</f>
        <v>18</v>
      </c>
      <c r="N501" s="76" t="str">
        <f t="shared" si="39"/>
        <v>Code 1924</v>
      </c>
      <c r="O501" s="76" t="str">
        <f t="shared" si="35"/>
        <v/>
      </c>
      <c r="P501" s="75" t="str">
        <f t="shared" si="36"/>
        <v/>
      </c>
      <c r="Q501" s="77" t="str">
        <f t="shared" si="37"/>
        <v/>
      </c>
      <c r="R501" s="77" t="str">
        <f t="shared" si="38"/>
        <v/>
      </c>
      <c r="S501" s="77" t="str">
        <f>IF(O501="","",IF(OR(VALUE(LEFT(O501,2))&gt;IF(RIGHT(J501,1)="M",7,19),AND(OR(LEFT(O501,2)={"07","19"}),VALUE(RIGHT(O501,2))&gt;15)),TRUE,FALSE))</f>
        <v/>
      </c>
      <c r="T501" s="77" t="str">
        <f>IF(O501="","",IF(OR(VALUE(LEFT(O501,2))&gt;IF(RIGHT(J501,1)="M",7,19),AND(OR(LEFT(O501,2)={"07","19"}),VALUE(RIGHT(O501,2))&gt;5)),TRUE,FALSE))</f>
        <v/>
      </c>
    </row>
    <row r="502" spans="1:28" ht="15" customHeight="1" x14ac:dyDescent="0.25">
      <c r="A502" s="75" t="s">
        <v>345</v>
      </c>
      <c r="B502" s="77" t="s">
        <v>346</v>
      </c>
      <c r="C502" s="230">
        <v>44252</v>
      </c>
      <c r="D502" s="75" t="s">
        <v>692</v>
      </c>
      <c r="E502" s="75" t="s">
        <v>663</v>
      </c>
      <c r="F502" s="75" t="s">
        <v>546</v>
      </c>
      <c r="G502" s="75">
        <v>3</v>
      </c>
      <c r="H502" s="75" t="s">
        <v>546</v>
      </c>
      <c r="I502" s="75" t="s">
        <v>546</v>
      </c>
      <c r="J502" s="75" t="s">
        <v>566</v>
      </c>
      <c r="K502" s="230">
        <v>43164</v>
      </c>
      <c r="L502" s="75">
        <f>COUNTIF($B$2:B502,B502)</f>
        <v>25</v>
      </c>
      <c r="M502" s="75">
        <f>COUNTIF($L$2:L502,4)</f>
        <v>18</v>
      </c>
      <c r="N502" s="76" t="str">
        <f t="shared" si="39"/>
        <v>Code 1925</v>
      </c>
      <c r="O502" s="76" t="str">
        <f t="shared" si="35"/>
        <v>1837</v>
      </c>
      <c r="P502" s="75" t="str">
        <f t="shared" si="36"/>
        <v>0700</v>
      </c>
      <c r="Q502" s="77">
        <f t="shared" si="37"/>
        <v>1223</v>
      </c>
      <c r="R502" s="77">
        <f t="shared" si="38"/>
        <v>12</v>
      </c>
      <c r="S502" s="77" t="b">
        <f>IF(O502="","",IF(OR(VALUE(LEFT(O502,2))&gt;IF(RIGHT(J502,1)="M",7,19),AND(OR(LEFT(O502,2)={"07","19"}),VALUE(RIGHT(O502,2))&gt;15)),TRUE,FALSE))</f>
        <v>0</v>
      </c>
      <c r="T502" s="77" t="b">
        <f>IF(O502="","",IF(OR(VALUE(LEFT(O502,2))&gt;IF(RIGHT(J502,1)="M",7,19),AND(OR(LEFT(O502,2)={"07","19"}),VALUE(RIGHT(O502,2))&gt;5)),TRUE,FALSE))</f>
        <v>0</v>
      </c>
    </row>
    <row r="503" spans="1:28" ht="15" customHeight="1" x14ac:dyDescent="0.25">
      <c r="A503" s="75" t="s">
        <v>345</v>
      </c>
      <c r="B503" s="77" t="s">
        <v>346</v>
      </c>
      <c r="C503" s="230">
        <v>44253</v>
      </c>
      <c r="D503" s="75" t="s">
        <v>570</v>
      </c>
      <c r="E503" s="75" t="s">
        <v>663</v>
      </c>
      <c r="F503" s="75" t="s">
        <v>546</v>
      </c>
      <c r="G503" s="75">
        <v>3</v>
      </c>
      <c r="H503" s="75" t="s">
        <v>546</v>
      </c>
      <c r="I503" s="75" t="s">
        <v>546</v>
      </c>
      <c r="J503" s="75" t="s">
        <v>566</v>
      </c>
      <c r="K503" s="230">
        <v>43164</v>
      </c>
      <c r="L503" s="75">
        <f>COUNTIF($B$2:B503,B503)</f>
        <v>26</v>
      </c>
      <c r="M503" s="75">
        <f>COUNTIF($L$2:L503,4)</f>
        <v>18</v>
      </c>
      <c r="N503" s="76" t="str">
        <f t="shared" si="39"/>
        <v>Code 1926</v>
      </c>
      <c r="O503" s="76" t="str">
        <f t="shared" si="35"/>
        <v>1831</v>
      </c>
      <c r="P503" s="75" t="str">
        <f t="shared" si="36"/>
        <v>0700</v>
      </c>
      <c r="Q503" s="77">
        <f t="shared" si="37"/>
        <v>1229</v>
      </c>
      <c r="R503" s="77">
        <f t="shared" si="38"/>
        <v>12</v>
      </c>
      <c r="S503" s="77" t="b">
        <f>IF(O503="","",IF(OR(VALUE(LEFT(O503,2))&gt;IF(RIGHT(J503,1)="M",7,19),AND(OR(LEFT(O503,2)={"07","19"}),VALUE(RIGHT(O503,2))&gt;15)),TRUE,FALSE))</f>
        <v>0</v>
      </c>
      <c r="T503" s="77" t="b">
        <f>IF(O503="","",IF(OR(VALUE(LEFT(O503,2))&gt;IF(RIGHT(J503,1)="M",7,19),AND(OR(LEFT(O503,2)={"07","19"}),VALUE(RIGHT(O503,2))&gt;5)),TRUE,FALSE))</f>
        <v>0</v>
      </c>
    </row>
    <row r="504" spans="1:28" ht="15" customHeight="1" x14ac:dyDescent="0.25">
      <c r="A504" s="75" t="s">
        <v>345</v>
      </c>
      <c r="B504" s="77" t="s">
        <v>346</v>
      </c>
      <c r="C504" s="230">
        <v>44254</v>
      </c>
      <c r="D504" s="75" t="s">
        <v>622</v>
      </c>
      <c r="E504" s="75" t="s">
        <v>659</v>
      </c>
      <c r="F504" s="75" t="s">
        <v>546</v>
      </c>
      <c r="G504" s="75">
        <v>3</v>
      </c>
      <c r="H504" s="75" t="s">
        <v>546</v>
      </c>
      <c r="I504" s="75" t="s">
        <v>546</v>
      </c>
      <c r="J504" s="75" t="s">
        <v>566</v>
      </c>
      <c r="K504" s="230">
        <v>43164</v>
      </c>
      <c r="L504" s="75">
        <f>COUNTIF($B$2:B504,B504)</f>
        <v>27</v>
      </c>
      <c r="M504" s="75">
        <f>COUNTIF($L$2:L504,4)</f>
        <v>18</v>
      </c>
      <c r="N504" s="76" t="str">
        <f t="shared" si="39"/>
        <v>Code 1927</v>
      </c>
      <c r="O504" s="76" t="str">
        <f t="shared" si="35"/>
        <v>1822</v>
      </c>
      <c r="P504" s="75" t="str">
        <f t="shared" si="36"/>
        <v>0701</v>
      </c>
      <c r="Q504" s="77">
        <f t="shared" si="37"/>
        <v>1239</v>
      </c>
      <c r="R504" s="77">
        <f t="shared" si="38"/>
        <v>12</v>
      </c>
      <c r="S504" s="77" t="b">
        <f>IF(O504="","",IF(OR(VALUE(LEFT(O504,2))&gt;IF(RIGHT(J504,1)="M",7,19),AND(OR(LEFT(O504,2)={"07","19"}),VALUE(RIGHT(O504,2))&gt;15)),TRUE,FALSE))</f>
        <v>0</v>
      </c>
      <c r="T504" s="77" t="b">
        <f>IF(O504="","",IF(OR(VALUE(LEFT(O504,2))&gt;IF(RIGHT(J504,1)="M",7,19),AND(OR(LEFT(O504,2)={"07","19"}),VALUE(RIGHT(O504,2))&gt;5)),TRUE,FALSE))</f>
        <v>0</v>
      </c>
    </row>
    <row r="505" spans="1:28" ht="15" customHeight="1" x14ac:dyDescent="0.25">
      <c r="A505" s="75" t="s">
        <v>345</v>
      </c>
      <c r="B505" s="77" t="s">
        <v>346</v>
      </c>
      <c r="C505" s="230">
        <v>44255</v>
      </c>
      <c r="D505" s="75" t="s">
        <v>546</v>
      </c>
      <c r="E505" s="75" t="s">
        <v>549</v>
      </c>
      <c r="F505" s="75" t="s">
        <v>546</v>
      </c>
      <c r="G505" s="75">
        <v>0</v>
      </c>
      <c r="H505" s="75" t="s">
        <v>546</v>
      </c>
      <c r="I505" s="75" t="s">
        <v>546</v>
      </c>
      <c r="J505" s="75" t="s">
        <v>576</v>
      </c>
      <c r="K505" s="230">
        <v>43164</v>
      </c>
      <c r="L505" s="75">
        <f>COUNTIF($B$2:B505,B505)</f>
        <v>28</v>
      </c>
      <c r="M505" s="75">
        <f>COUNTIF($L$2:L505,4)</f>
        <v>18</v>
      </c>
      <c r="N505" s="76" t="str">
        <f t="shared" si="39"/>
        <v>Code 1928</v>
      </c>
      <c r="O505" s="76" t="str">
        <f t="shared" si="35"/>
        <v/>
      </c>
      <c r="P505" s="75" t="str">
        <f t="shared" si="36"/>
        <v/>
      </c>
      <c r="Q505" s="77" t="str">
        <f t="shared" si="37"/>
        <v/>
      </c>
      <c r="R505" s="77" t="str">
        <f t="shared" si="38"/>
        <v/>
      </c>
      <c r="S505" s="77" t="str">
        <f>IF(O505="","",IF(OR(VALUE(LEFT(O505,2))&gt;IF(RIGHT(J505,1)="M",7,19),AND(OR(LEFT(O505,2)={"07","19"}),VALUE(RIGHT(O505,2))&gt;15)),TRUE,FALSE))</f>
        <v/>
      </c>
      <c r="T505" s="77" t="str">
        <f>IF(O505="","",IF(OR(VALUE(LEFT(O505,2))&gt;IF(RIGHT(J505,1)="M",7,19),AND(OR(LEFT(O505,2)={"07","19"}),VALUE(RIGHT(O505,2))&gt;5)),TRUE,FALSE))</f>
        <v/>
      </c>
    </row>
    <row r="506" spans="1:28" s="78" customFormat="1" ht="15" customHeight="1" x14ac:dyDescent="0.25">
      <c r="A506" s="75" t="s">
        <v>351</v>
      </c>
      <c r="B506" s="77" t="s">
        <v>352</v>
      </c>
      <c r="C506" s="230">
        <v>44228</v>
      </c>
      <c r="D506" s="75" t="s">
        <v>766</v>
      </c>
      <c r="E506" s="75" t="s">
        <v>622</v>
      </c>
      <c r="F506" s="75" t="s">
        <v>546</v>
      </c>
      <c r="G506" s="75">
        <v>2</v>
      </c>
      <c r="H506" s="75" t="s">
        <v>546</v>
      </c>
      <c r="I506" s="75" t="s">
        <v>546</v>
      </c>
      <c r="J506" s="75" t="s">
        <v>641</v>
      </c>
      <c r="K506" s="230">
        <v>43173</v>
      </c>
      <c r="L506" s="75">
        <f>COUNTIF($B$2:B506,B506)</f>
        <v>1</v>
      </c>
      <c r="M506" s="75">
        <f>COUNTIF($L$2:L506,4)</f>
        <v>18</v>
      </c>
      <c r="N506" s="76" t="str">
        <f t="shared" si="39"/>
        <v>Code 201</v>
      </c>
      <c r="O506" s="76" t="str">
        <f t="shared" si="35"/>
        <v>0625</v>
      </c>
      <c r="P506" s="75" t="str">
        <f t="shared" si="36"/>
        <v>1822</v>
      </c>
      <c r="Q506" s="77">
        <f t="shared" si="37"/>
        <v>1157</v>
      </c>
      <c r="R506" s="77">
        <f t="shared" si="38"/>
        <v>11</v>
      </c>
      <c r="S506" s="77" t="b">
        <f>IF(O506="","",IF(OR(VALUE(LEFT(O506,2))&gt;IF(RIGHT(J506,1)="M",7,19),AND(OR(LEFT(O506,2)={"07","19"}),VALUE(RIGHT(O506,2))&gt;15)),TRUE,FALSE))</f>
        <v>0</v>
      </c>
      <c r="T506" s="77" t="b">
        <f>IF(O506="","",IF(OR(VALUE(LEFT(O506,2))&gt;IF(RIGHT(J506,1)="M",7,19),AND(OR(LEFT(O506,2)={"07","19"}),VALUE(RIGHT(O506,2))&gt;5)),TRUE,FALSE))</f>
        <v>0</v>
      </c>
      <c r="U506" s="77"/>
      <c r="V506" s="77"/>
      <c r="W506" s="77"/>
      <c r="X506" s="77"/>
      <c r="Y506" s="77"/>
      <c r="Z506" s="77"/>
      <c r="AA506" s="77"/>
      <c r="AB506" s="77"/>
    </row>
    <row r="507" spans="1:28" s="78" customFormat="1" ht="15" customHeight="1" x14ac:dyDescent="0.25">
      <c r="A507" s="75" t="s">
        <v>351</v>
      </c>
      <c r="B507" s="77" t="s">
        <v>352</v>
      </c>
      <c r="C507" s="230">
        <v>44229</v>
      </c>
      <c r="D507" s="75" t="s">
        <v>708</v>
      </c>
      <c r="E507" s="75" t="s">
        <v>729</v>
      </c>
      <c r="F507" s="75" t="s">
        <v>546</v>
      </c>
      <c r="G507" s="75">
        <v>2</v>
      </c>
      <c r="H507" s="75" t="s">
        <v>546</v>
      </c>
      <c r="I507" s="75" t="s">
        <v>546</v>
      </c>
      <c r="J507" s="75" t="s">
        <v>641</v>
      </c>
      <c r="K507" s="230">
        <v>43173</v>
      </c>
      <c r="L507" s="75">
        <f>COUNTIF($B$2:B507,B507)</f>
        <v>2</v>
      </c>
      <c r="M507" s="75">
        <f>COUNTIF($L$2:L507,4)</f>
        <v>18</v>
      </c>
      <c r="N507" s="76" t="str">
        <f t="shared" si="39"/>
        <v>Code 202</v>
      </c>
      <c r="O507" s="76" t="str">
        <f t="shared" si="35"/>
        <v>0628</v>
      </c>
      <c r="P507" s="75" t="str">
        <f t="shared" si="36"/>
        <v>1823</v>
      </c>
      <c r="Q507" s="77">
        <f t="shared" si="37"/>
        <v>1155</v>
      </c>
      <c r="R507" s="77">
        <f t="shared" si="38"/>
        <v>11</v>
      </c>
      <c r="S507" s="77" t="b">
        <f>IF(O507="","",IF(OR(VALUE(LEFT(O507,2))&gt;IF(RIGHT(J507,1)="M",7,19),AND(OR(LEFT(O507,2)={"07","19"}),VALUE(RIGHT(O507,2))&gt;15)),TRUE,FALSE))</f>
        <v>0</v>
      </c>
      <c r="T507" s="77" t="b">
        <f>IF(O507="","",IF(OR(VALUE(LEFT(O507,2))&gt;IF(RIGHT(J507,1)="M",7,19),AND(OR(LEFT(O507,2)={"07","19"}),VALUE(RIGHT(O507,2))&gt;5)),TRUE,FALSE))</f>
        <v>0</v>
      </c>
      <c r="U507" s="77"/>
      <c r="V507" s="77"/>
      <c r="W507" s="77"/>
      <c r="X507" s="77"/>
      <c r="Y507" s="77"/>
      <c r="Z507" s="77"/>
      <c r="AA507" s="77"/>
      <c r="AB507" s="77"/>
    </row>
    <row r="508" spans="1:28" s="78" customFormat="1" ht="15" customHeight="1" x14ac:dyDescent="0.25">
      <c r="A508" s="75" t="s">
        <v>351</v>
      </c>
      <c r="B508" s="77" t="s">
        <v>352</v>
      </c>
      <c r="C508" s="230">
        <v>44230</v>
      </c>
      <c r="D508" s="75" t="s">
        <v>705</v>
      </c>
      <c r="E508" s="75" t="s">
        <v>577</v>
      </c>
      <c r="F508" s="75" t="s">
        <v>546</v>
      </c>
      <c r="G508" s="75">
        <v>2</v>
      </c>
      <c r="H508" s="75" t="s">
        <v>546</v>
      </c>
      <c r="I508" s="75" t="s">
        <v>546</v>
      </c>
      <c r="J508" s="75" t="s">
        <v>641</v>
      </c>
      <c r="K508" s="230">
        <v>43173</v>
      </c>
      <c r="L508" s="75">
        <f>COUNTIF($B$2:B508,B508)</f>
        <v>3</v>
      </c>
      <c r="M508" s="75">
        <f>COUNTIF($L$2:L508,4)</f>
        <v>18</v>
      </c>
      <c r="N508" s="76" t="str">
        <f t="shared" si="39"/>
        <v>Code 203</v>
      </c>
      <c r="O508" s="76" t="str">
        <f t="shared" si="35"/>
        <v>0629</v>
      </c>
      <c r="P508" s="75" t="str">
        <f t="shared" si="36"/>
        <v>1821</v>
      </c>
      <c r="Q508" s="77">
        <f t="shared" si="37"/>
        <v>1152</v>
      </c>
      <c r="R508" s="77">
        <f t="shared" si="38"/>
        <v>11</v>
      </c>
      <c r="S508" s="77" t="b">
        <f>IF(O508="","",IF(OR(VALUE(LEFT(O508,2))&gt;IF(RIGHT(J508,1)="M",7,19),AND(OR(LEFT(O508,2)={"07","19"}),VALUE(RIGHT(O508,2))&gt;15)),TRUE,FALSE))</f>
        <v>0</v>
      </c>
      <c r="T508" s="77" t="b">
        <f>IF(O508="","",IF(OR(VALUE(LEFT(O508,2))&gt;IF(RIGHT(J508,1)="M",7,19),AND(OR(LEFT(O508,2)={"07","19"}),VALUE(RIGHT(O508,2))&gt;5)),TRUE,FALSE))</f>
        <v>0</v>
      </c>
      <c r="U508" s="77"/>
      <c r="V508" s="77"/>
      <c r="W508" s="77"/>
      <c r="X508" s="77"/>
      <c r="Y508" s="77"/>
      <c r="Z508" s="77"/>
      <c r="AA508" s="77"/>
      <c r="AB508" s="77"/>
    </row>
    <row r="509" spans="1:28" s="78" customFormat="1" ht="15" customHeight="1" x14ac:dyDescent="0.25">
      <c r="A509" s="75" t="s">
        <v>351</v>
      </c>
      <c r="B509" s="77" t="s">
        <v>352</v>
      </c>
      <c r="C509" s="230">
        <v>44231</v>
      </c>
      <c r="D509" s="75" t="s">
        <v>642</v>
      </c>
      <c r="E509" s="75" t="s">
        <v>654</v>
      </c>
      <c r="F509" s="75" t="s">
        <v>546</v>
      </c>
      <c r="G509" s="75">
        <v>2</v>
      </c>
      <c r="H509" s="75" t="s">
        <v>546</v>
      </c>
      <c r="I509" s="75" t="s">
        <v>546</v>
      </c>
      <c r="J509" s="75" t="s">
        <v>641</v>
      </c>
      <c r="K509" s="230">
        <v>43173</v>
      </c>
      <c r="L509" s="75">
        <f>COUNTIF($B$2:B509,B509)</f>
        <v>4</v>
      </c>
      <c r="M509" s="75">
        <f>COUNTIF($L$2:L509,4)</f>
        <v>19</v>
      </c>
      <c r="N509" s="76" t="str">
        <f t="shared" si="39"/>
        <v>Code 204</v>
      </c>
      <c r="O509" s="76" t="str">
        <f t="shared" si="35"/>
        <v>0634</v>
      </c>
      <c r="P509" s="75" t="str">
        <f t="shared" si="36"/>
        <v>1819</v>
      </c>
      <c r="Q509" s="77">
        <f t="shared" si="37"/>
        <v>1145</v>
      </c>
      <c r="R509" s="77">
        <f t="shared" si="38"/>
        <v>11</v>
      </c>
      <c r="S509" s="77" t="b">
        <f>IF(O509="","",IF(OR(VALUE(LEFT(O509,2))&gt;IF(RIGHT(J509,1)="M",7,19),AND(OR(LEFT(O509,2)={"07","19"}),VALUE(RIGHT(O509,2))&gt;15)),TRUE,FALSE))</f>
        <v>0</v>
      </c>
      <c r="T509" s="77" t="b">
        <f>IF(O509="","",IF(OR(VALUE(LEFT(O509,2))&gt;IF(RIGHT(J509,1)="M",7,19),AND(OR(LEFT(O509,2)={"07","19"}),VALUE(RIGHT(O509,2))&gt;5)),TRUE,FALSE))</f>
        <v>0</v>
      </c>
      <c r="U509" s="77"/>
      <c r="V509" s="77"/>
      <c r="W509" s="77"/>
      <c r="X509" s="77"/>
      <c r="Y509" s="77"/>
      <c r="Z509" s="77"/>
      <c r="AA509" s="77"/>
      <c r="AB509" s="77"/>
    </row>
    <row r="510" spans="1:28" ht="15" customHeight="1" x14ac:dyDescent="0.25">
      <c r="A510" s="75" t="s">
        <v>351</v>
      </c>
      <c r="B510" s="77" t="s">
        <v>352</v>
      </c>
      <c r="C510" s="230">
        <v>44232</v>
      </c>
      <c r="D510" s="75" t="s">
        <v>656</v>
      </c>
      <c r="E510" s="75" t="s">
        <v>618</v>
      </c>
      <c r="F510" s="75" t="s">
        <v>546</v>
      </c>
      <c r="G510" s="75">
        <v>2</v>
      </c>
      <c r="H510" s="75" t="s">
        <v>546</v>
      </c>
      <c r="I510" s="75" t="s">
        <v>546</v>
      </c>
      <c r="J510" s="75" t="s">
        <v>641</v>
      </c>
      <c r="K510" s="230">
        <v>43173</v>
      </c>
      <c r="L510" s="75">
        <f>COUNTIF($B$2:B510,B510)</f>
        <v>5</v>
      </c>
      <c r="M510" s="75">
        <f>COUNTIF($L$2:L510,4)</f>
        <v>19</v>
      </c>
      <c r="N510" s="76" t="str">
        <f t="shared" si="39"/>
        <v>Code 205</v>
      </c>
      <c r="O510" s="76" t="str">
        <f t="shared" si="35"/>
        <v>0635</v>
      </c>
      <c r="P510" s="75" t="str">
        <f t="shared" si="36"/>
        <v>1824</v>
      </c>
      <c r="Q510" s="77">
        <f t="shared" si="37"/>
        <v>1149</v>
      </c>
      <c r="R510" s="77">
        <f t="shared" si="38"/>
        <v>11</v>
      </c>
      <c r="S510" s="77" t="b">
        <f>IF(O510="","",IF(OR(VALUE(LEFT(O510,2))&gt;IF(RIGHT(J510,1)="M",7,19),AND(OR(LEFT(O510,2)={"07","19"}),VALUE(RIGHT(O510,2))&gt;15)),TRUE,FALSE))</f>
        <v>0</v>
      </c>
      <c r="T510" s="77" t="b">
        <f>IF(O510="","",IF(OR(VALUE(LEFT(O510,2))&gt;IF(RIGHT(J510,1)="M",7,19),AND(OR(LEFT(O510,2)={"07","19"}),VALUE(RIGHT(O510,2))&gt;5)),TRUE,FALSE))</f>
        <v>0</v>
      </c>
    </row>
    <row r="511" spans="1:28" ht="15" customHeight="1" x14ac:dyDescent="0.25">
      <c r="A511" s="75" t="s">
        <v>351</v>
      </c>
      <c r="B511" s="77" t="s">
        <v>352</v>
      </c>
      <c r="C511" s="230">
        <v>44233</v>
      </c>
      <c r="D511" s="75" t="s">
        <v>639</v>
      </c>
      <c r="E511" s="75" t="s">
        <v>577</v>
      </c>
      <c r="F511" s="75" t="s">
        <v>546</v>
      </c>
      <c r="G511" s="75">
        <v>2</v>
      </c>
      <c r="H511" s="75" t="s">
        <v>546</v>
      </c>
      <c r="I511" s="75" t="s">
        <v>546</v>
      </c>
      <c r="J511" s="75" t="s">
        <v>641</v>
      </c>
      <c r="K511" s="230">
        <v>43173</v>
      </c>
      <c r="L511" s="75">
        <f>COUNTIF($B$2:B511,B511)</f>
        <v>6</v>
      </c>
      <c r="M511" s="75">
        <f>COUNTIF($L$2:L511,4)</f>
        <v>19</v>
      </c>
      <c r="N511" s="76" t="str">
        <f t="shared" si="39"/>
        <v>Code 206</v>
      </c>
      <c r="O511" s="76" t="str">
        <f t="shared" si="35"/>
        <v>0633</v>
      </c>
      <c r="P511" s="75" t="str">
        <f t="shared" si="36"/>
        <v>1821</v>
      </c>
      <c r="Q511" s="77">
        <f t="shared" si="37"/>
        <v>1148</v>
      </c>
      <c r="R511" s="77">
        <f t="shared" si="38"/>
        <v>11</v>
      </c>
      <c r="S511" s="77" t="b">
        <f>IF(O511="","",IF(OR(VALUE(LEFT(O511,2))&gt;IF(RIGHT(J511,1)="M",7,19),AND(OR(LEFT(O511,2)={"07","19"}),VALUE(RIGHT(O511,2))&gt;15)),TRUE,FALSE))</f>
        <v>0</v>
      </c>
      <c r="T511" s="77" t="b">
        <f>IF(O511="","",IF(OR(VALUE(LEFT(O511,2))&gt;IF(RIGHT(J511,1)="M",7,19),AND(OR(LEFT(O511,2)={"07","19"}),VALUE(RIGHT(O511,2))&gt;5)),TRUE,FALSE))</f>
        <v>0</v>
      </c>
    </row>
    <row r="512" spans="1:28" ht="15" customHeight="1" x14ac:dyDescent="0.25">
      <c r="A512" s="75" t="s">
        <v>351</v>
      </c>
      <c r="B512" s="77" t="s">
        <v>352</v>
      </c>
      <c r="C512" s="230">
        <v>44234</v>
      </c>
      <c r="D512" s="75" t="s">
        <v>546</v>
      </c>
      <c r="E512" s="75" t="s">
        <v>549</v>
      </c>
      <c r="F512" s="75" t="s">
        <v>546</v>
      </c>
      <c r="G512" s="75">
        <v>0</v>
      </c>
      <c r="H512" s="75" t="s">
        <v>546</v>
      </c>
      <c r="I512" s="75" t="s">
        <v>546</v>
      </c>
      <c r="J512" s="75" t="s">
        <v>646</v>
      </c>
      <c r="K512" s="230">
        <v>43173</v>
      </c>
      <c r="L512" s="75">
        <f>COUNTIF($B$2:B512,B512)</f>
        <v>7</v>
      </c>
      <c r="M512" s="75">
        <f>COUNTIF($L$2:L512,4)</f>
        <v>19</v>
      </c>
      <c r="N512" s="76" t="str">
        <f t="shared" si="39"/>
        <v>Code 207</v>
      </c>
      <c r="O512" s="76" t="str">
        <f t="shared" si="35"/>
        <v/>
      </c>
      <c r="P512" s="75" t="str">
        <f t="shared" si="36"/>
        <v/>
      </c>
      <c r="Q512" s="77" t="str">
        <f t="shared" si="37"/>
        <v/>
      </c>
      <c r="R512" s="77" t="str">
        <f t="shared" si="38"/>
        <v/>
      </c>
      <c r="S512" s="77" t="str">
        <f>IF(O512="","",IF(OR(VALUE(LEFT(O512,2))&gt;IF(RIGHT(J512,1)="M",7,19),AND(OR(LEFT(O512,2)={"07","19"}),VALUE(RIGHT(O512,2))&gt;15)),TRUE,FALSE))</f>
        <v/>
      </c>
      <c r="T512" s="77" t="str">
        <f>IF(O512="","",IF(OR(VALUE(LEFT(O512,2))&gt;IF(RIGHT(J512,1)="M",7,19),AND(OR(LEFT(O512,2)={"07","19"}),VALUE(RIGHT(O512,2))&gt;5)),TRUE,FALSE))</f>
        <v/>
      </c>
    </row>
    <row r="513" spans="1:28" s="78" customFormat="1" ht="15" customHeight="1" x14ac:dyDescent="0.25">
      <c r="A513" s="75" t="s">
        <v>351</v>
      </c>
      <c r="B513" s="77" t="s">
        <v>352</v>
      </c>
      <c r="C513" s="230">
        <v>44235</v>
      </c>
      <c r="D513" s="75" t="s">
        <v>546</v>
      </c>
      <c r="E513" s="75" t="s">
        <v>549</v>
      </c>
      <c r="F513" s="75" t="s">
        <v>546</v>
      </c>
      <c r="G513" s="75">
        <v>0</v>
      </c>
      <c r="H513" s="75" t="s">
        <v>546</v>
      </c>
      <c r="I513" s="75" t="s">
        <v>590</v>
      </c>
      <c r="J513" s="75" t="s">
        <v>562</v>
      </c>
      <c r="K513" s="230">
        <v>43173</v>
      </c>
      <c r="L513" s="75">
        <f>COUNTIF($B$2:B513,B513)</f>
        <v>8</v>
      </c>
      <c r="M513" s="75">
        <f>COUNTIF($L$2:L513,4)</f>
        <v>19</v>
      </c>
      <c r="N513" s="76" t="str">
        <f t="shared" si="39"/>
        <v>Code 208</v>
      </c>
      <c r="O513" s="76" t="str">
        <f t="shared" si="35"/>
        <v/>
      </c>
      <c r="P513" s="75" t="str">
        <f t="shared" si="36"/>
        <v/>
      </c>
      <c r="Q513" s="77" t="str">
        <f t="shared" si="37"/>
        <v/>
      </c>
      <c r="R513" s="77" t="str">
        <f t="shared" si="38"/>
        <v/>
      </c>
      <c r="S513" s="77" t="str">
        <f>IF(O513="","",IF(OR(VALUE(LEFT(O513,2))&gt;IF(RIGHT(J513,1)="M",7,19),AND(OR(LEFT(O513,2)={"07","19"}),VALUE(RIGHT(O513,2))&gt;15)),TRUE,FALSE))</f>
        <v/>
      </c>
      <c r="T513" s="77" t="str">
        <f>IF(O513="","",IF(OR(VALUE(LEFT(O513,2))&gt;IF(RIGHT(J513,1)="M",7,19),AND(OR(LEFT(O513,2)={"07","19"}),VALUE(RIGHT(O513,2))&gt;5)),TRUE,FALSE))</f>
        <v/>
      </c>
      <c r="U513" s="77"/>
      <c r="V513" s="77"/>
      <c r="W513" s="77"/>
      <c r="X513" s="77"/>
      <c r="Y513" s="77"/>
      <c r="Z513" s="77"/>
      <c r="AA513" s="77"/>
      <c r="AB513" s="77"/>
    </row>
    <row r="514" spans="1:28" ht="15" customHeight="1" x14ac:dyDescent="0.25">
      <c r="A514" s="231" t="s">
        <v>351</v>
      </c>
      <c r="B514" s="78" t="s">
        <v>352</v>
      </c>
      <c r="C514" s="232">
        <v>44236</v>
      </c>
      <c r="D514" s="231" t="s">
        <v>613</v>
      </c>
      <c r="E514" s="231" t="s">
        <v>637</v>
      </c>
      <c r="F514" s="231" t="s">
        <v>546</v>
      </c>
      <c r="G514" s="231">
        <v>3</v>
      </c>
      <c r="H514" s="231" t="s">
        <v>546</v>
      </c>
      <c r="I514" s="231" t="s">
        <v>546</v>
      </c>
      <c r="J514" s="231" t="s">
        <v>562</v>
      </c>
      <c r="K514" s="232">
        <v>43173</v>
      </c>
      <c r="L514" s="75">
        <f>COUNTIF($B$2:B514,B514)</f>
        <v>9</v>
      </c>
      <c r="M514" s="75">
        <f>COUNTIF($L$2:L514,4)</f>
        <v>19</v>
      </c>
      <c r="N514" s="76" t="str">
        <f t="shared" si="39"/>
        <v>Code 209</v>
      </c>
      <c r="O514" s="76" t="str">
        <f t="shared" ref="O514:O577" si="40">TRIM(SUBSTITUTE(SUBSTITUTE(D514,"+",""),"_",""))</f>
        <v>0637</v>
      </c>
      <c r="P514" s="75" t="str">
        <f t="shared" ref="P514:P577" si="41">TRIM(SUBSTITUTE(SUBSTITUTE(E514,"+",""),"_",""))</f>
        <v>1918</v>
      </c>
      <c r="Q514" s="77">
        <f t="shared" ref="Q514:Q577" si="42">IFERROR(IF(RIGHT(P514,2)&lt;RIGHT(O514,2),IF(P514&lt;O514,P514+2360-O514,P514-40-O514),IF(P514&lt;O514,P514+2400-O514,P514-O514)),"")</f>
        <v>1241</v>
      </c>
      <c r="R514" s="77">
        <f t="shared" ref="R514:R577" si="43">IFERROR(ROUNDDOWN(Q514/100,0),"")</f>
        <v>12</v>
      </c>
      <c r="S514" s="77" t="b">
        <f>IF(O514="","",IF(OR(VALUE(LEFT(O514,2))&gt;IF(RIGHT(J514,1)="M",7,19),AND(OR(LEFT(O514,2)={"07","19"}),VALUE(RIGHT(O514,2))&gt;15)),TRUE,FALSE))</f>
        <v>0</v>
      </c>
      <c r="T514" s="77" t="b">
        <f>IF(O514="","",IF(OR(VALUE(LEFT(O514,2))&gt;IF(RIGHT(J514,1)="M",7,19),AND(OR(LEFT(O514,2)={"07","19"}),VALUE(RIGHT(O514,2))&gt;5)),TRUE,FALSE))</f>
        <v>0</v>
      </c>
      <c r="U514" s="78"/>
      <c r="V514" s="78"/>
      <c r="W514" s="78"/>
      <c r="X514" s="78"/>
      <c r="Y514" s="78"/>
      <c r="Z514" s="78"/>
      <c r="AA514" s="78"/>
      <c r="AB514" s="78"/>
    </row>
    <row r="515" spans="1:28" ht="15" customHeight="1" x14ac:dyDescent="0.25">
      <c r="A515" s="231" t="s">
        <v>351</v>
      </c>
      <c r="B515" s="78" t="s">
        <v>352</v>
      </c>
      <c r="C515" s="232">
        <v>44237</v>
      </c>
      <c r="D515" s="231" t="s">
        <v>733</v>
      </c>
      <c r="E515" s="231" t="s">
        <v>637</v>
      </c>
      <c r="F515" s="231" t="s">
        <v>546</v>
      </c>
      <c r="G515" s="231">
        <v>3</v>
      </c>
      <c r="H515" s="231" t="s">
        <v>546</v>
      </c>
      <c r="I515" s="231" t="s">
        <v>546</v>
      </c>
      <c r="J515" s="231" t="s">
        <v>562</v>
      </c>
      <c r="K515" s="232">
        <v>43173</v>
      </c>
      <c r="L515" s="75">
        <f>COUNTIF($B$2:B515,B515)</f>
        <v>10</v>
      </c>
      <c r="M515" s="75">
        <f>COUNTIF($L$2:L515,4)</f>
        <v>19</v>
      </c>
      <c r="N515" s="76" t="str">
        <f t="shared" ref="N515:N578" si="44">A515&amp;DAY(C515)</f>
        <v>Code 2010</v>
      </c>
      <c r="O515" s="76" t="str">
        <f t="shared" si="40"/>
        <v>0630</v>
      </c>
      <c r="P515" s="75" t="str">
        <f t="shared" si="41"/>
        <v>1918</v>
      </c>
      <c r="Q515" s="77">
        <f t="shared" si="42"/>
        <v>1248</v>
      </c>
      <c r="R515" s="77">
        <f t="shared" si="43"/>
        <v>12</v>
      </c>
      <c r="S515" s="77" t="b">
        <f>IF(O515="","",IF(OR(VALUE(LEFT(O515,2))&gt;IF(RIGHT(J515,1)="M",7,19),AND(OR(LEFT(O515,2)={"07","19"}),VALUE(RIGHT(O515,2))&gt;15)),TRUE,FALSE))</f>
        <v>0</v>
      </c>
      <c r="T515" s="77" t="b">
        <f>IF(O515="","",IF(OR(VALUE(LEFT(O515,2))&gt;IF(RIGHT(J515,1)="M",7,19),AND(OR(LEFT(O515,2)={"07","19"}),VALUE(RIGHT(O515,2))&gt;5)),TRUE,FALSE))</f>
        <v>0</v>
      </c>
      <c r="U515" s="78"/>
      <c r="V515" s="78"/>
      <c r="W515" s="78"/>
      <c r="X515" s="78"/>
      <c r="Y515" s="78"/>
      <c r="Z515" s="78"/>
      <c r="AA515" s="78"/>
      <c r="AB515" s="78"/>
    </row>
    <row r="516" spans="1:28" ht="15" customHeight="1" x14ac:dyDescent="0.25">
      <c r="A516" s="231" t="s">
        <v>351</v>
      </c>
      <c r="B516" s="78" t="s">
        <v>352</v>
      </c>
      <c r="C516" s="232">
        <v>44238</v>
      </c>
      <c r="D516" s="231" t="s">
        <v>556</v>
      </c>
      <c r="E516" s="231" t="s">
        <v>651</v>
      </c>
      <c r="F516" s="231" t="s">
        <v>546</v>
      </c>
      <c r="G516" s="231">
        <v>3</v>
      </c>
      <c r="H516" s="231" t="s">
        <v>546</v>
      </c>
      <c r="I516" s="231" t="s">
        <v>546</v>
      </c>
      <c r="J516" s="231" t="s">
        <v>562</v>
      </c>
      <c r="K516" s="232">
        <v>43173</v>
      </c>
      <c r="L516" s="75">
        <f>COUNTIF($B$2:B516,B516)</f>
        <v>11</v>
      </c>
      <c r="M516" s="75">
        <f>COUNTIF($L$2:L516,4)</f>
        <v>19</v>
      </c>
      <c r="N516" s="76" t="str">
        <f t="shared" si="44"/>
        <v>Code 2011</v>
      </c>
      <c r="O516" s="76" t="str">
        <f t="shared" si="40"/>
        <v>0644</v>
      </c>
      <c r="P516" s="75" t="str">
        <f t="shared" si="41"/>
        <v>1917</v>
      </c>
      <c r="Q516" s="77">
        <f t="shared" si="42"/>
        <v>1233</v>
      </c>
      <c r="R516" s="77">
        <f t="shared" si="43"/>
        <v>12</v>
      </c>
      <c r="S516" s="77" t="b">
        <f>IF(O516="","",IF(OR(VALUE(LEFT(O516,2))&gt;IF(RIGHT(J516,1)="M",7,19),AND(OR(LEFT(O516,2)={"07","19"}),VALUE(RIGHT(O516,2))&gt;15)),TRUE,FALSE))</f>
        <v>0</v>
      </c>
      <c r="T516" s="77" t="b">
        <f>IF(O516="","",IF(OR(VALUE(LEFT(O516,2))&gt;IF(RIGHT(J516,1)="M",7,19),AND(OR(LEFT(O516,2)={"07","19"}),VALUE(RIGHT(O516,2))&gt;5)),TRUE,FALSE))</f>
        <v>0</v>
      </c>
      <c r="U516" s="78"/>
      <c r="V516" s="78"/>
      <c r="W516" s="78"/>
      <c r="X516" s="78"/>
      <c r="Y516" s="78"/>
      <c r="Z516" s="78"/>
      <c r="AA516" s="78"/>
      <c r="AB516" s="78"/>
    </row>
    <row r="517" spans="1:28" ht="15" customHeight="1" x14ac:dyDescent="0.25">
      <c r="A517" s="75" t="s">
        <v>351</v>
      </c>
      <c r="B517" s="77" t="s">
        <v>352</v>
      </c>
      <c r="C517" s="230">
        <v>44239</v>
      </c>
      <c r="D517" s="75" t="s">
        <v>546</v>
      </c>
      <c r="E517" s="75" t="s">
        <v>549</v>
      </c>
      <c r="F517" s="75" t="s">
        <v>546</v>
      </c>
      <c r="G517" s="75">
        <v>0</v>
      </c>
      <c r="H517" s="75" t="s">
        <v>546</v>
      </c>
      <c r="I517" s="75" t="s">
        <v>546</v>
      </c>
      <c r="J517" s="75" t="s">
        <v>738</v>
      </c>
      <c r="K517" s="230">
        <v>43173</v>
      </c>
      <c r="L517" s="75">
        <f>COUNTIF($B$2:B517,B517)</f>
        <v>12</v>
      </c>
      <c r="M517" s="75">
        <f>COUNTIF($L$2:L517,4)</f>
        <v>19</v>
      </c>
      <c r="N517" s="76" t="str">
        <f t="shared" si="44"/>
        <v>Code 2012</v>
      </c>
      <c r="O517" s="76" t="str">
        <f t="shared" si="40"/>
        <v/>
      </c>
      <c r="P517" s="75" t="str">
        <f t="shared" si="41"/>
        <v/>
      </c>
      <c r="Q517" s="77" t="str">
        <f t="shared" si="42"/>
        <v/>
      </c>
      <c r="R517" s="77" t="str">
        <f t="shared" si="43"/>
        <v/>
      </c>
      <c r="S517" s="77" t="str">
        <f>IF(O517="","",IF(OR(VALUE(LEFT(O517,2))&gt;IF(RIGHT(J517,1)="M",7,19),AND(OR(LEFT(O517,2)={"07","19"}),VALUE(RIGHT(O517,2))&gt;15)),TRUE,FALSE))</f>
        <v/>
      </c>
      <c r="T517" s="77" t="str">
        <f>IF(O517="","",IF(OR(VALUE(LEFT(O517,2))&gt;IF(RIGHT(J517,1)="M",7,19),AND(OR(LEFT(O517,2)={"07","19"}),VALUE(RIGHT(O517,2))&gt;5)),TRUE,FALSE))</f>
        <v/>
      </c>
    </row>
    <row r="518" spans="1:28" ht="15" customHeight="1" x14ac:dyDescent="0.25">
      <c r="A518" s="75" t="s">
        <v>351</v>
      </c>
      <c r="B518" s="77" t="s">
        <v>352</v>
      </c>
      <c r="C518" s="230">
        <v>44240</v>
      </c>
      <c r="D518" s="75" t="s">
        <v>546</v>
      </c>
      <c r="E518" s="75" t="s">
        <v>549</v>
      </c>
      <c r="F518" s="75" t="s">
        <v>546</v>
      </c>
      <c r="G518" s="75">
        <v>0</v>
      </c>
      <c r="H518" s="75" t="s">
        <v>546</v>
      </c>
      <c r="I518" s="75" t="s">
        <v>546</v>
      </c>
      <c r="J518" s="75" t="s">
        <v>738</v>
      </c>
      <c r="K518" s="230">
        <v>43173</v>
      </c>
      <c r="L518" s="75">
        <f>COUNTIF($B$2:B518,B518)</f>
        <v>13</v>
      </c>
      <c r="M518" s="75">
        <f>COUNTIF($L$2:L518,4)</f>
        <v>19</v>
      </c>
      <c r="N518" s="76" t="str">
        <f t="shared" si="44"/>
        <v>Code 2013</v>
      </c>
      <c r="O518" s="76" t="str">
        <f t="shared" si="40"/>
        <v/>
      </c>
      <c r="P518" s="75" t="str">
        <f t="shared" si="41"/>
        <v/>
      </c>
      <c r="Q518" s="77" t="str">
        <f t="shared" si="42"/>
        <v/>
      </c>
      <c r="R518" s="77" t="str">
        <f t="shared" si="43"/>
        <v/>
      </c>
      <c r="S518" s="77" t="str">
        <f>IF(O518="","",IF(OR(VALUE(LEFT(O518,2))&gt;IF(RIGHT(J518,1)="M",7,19),AND(OR(LEFT(O518,2)={"07","19"}),VALUE(RIGHT(O518,2))&gt;15)),TRUE,FALSE))</f>
        <v/>
      </c>
      <c r="T518" s="77" t="str">
        <f>IF(O518="","",IF(OR(VALUE(LEFT(O518,2))&gt;IF(RIGHT(J518,1)="M",7,19),AND(OR(LEFT(O518,2)={"07","19"}),VALUE(RIGHT(O518,2))&gt;5)),TRUE,FALSE))</f>
        <v/>
      </c>
    </row>
    <row r="519" spans="1:28" ht="15" customHeight="1" x14ac:dyDescent="0.25">
      <c r="A519" s="75" t="s">
        <v>351</v>
      </c>
      <c r="B519" s="77" t="s">
        <v>352</v>
      </c>
      <c r="C519" s="230">
        <v>44241</v>
      </c>
      <c r="D519" s="75" t="s">
        <v>546</v>
      </c>
      <c r="E519" s="75" t="s">
        <v>549</v>
      </c>
      <c r="F519" s="75" t="s">
        <v>546</v>
      </c>
      <c r="G519" s="75">
        <v>0</v>
      </c>
      <c r="H519" s="75" t="s">
        <v>546</v>
      </c>
      <c r="I519" s="75" t="s">
        <v>546</v>
      </c>
      <c r="J519" s="75" t="s">
        <v>576</v>
      </c>
      <c r="K519" s="230">
        <v>43173</v>
      </c>
      <c r="L519" s="75">
        <f>COUNTIF($B$2:B519,B519)</f>
        <v>14</v>
      </c>
      <c r="M519" s="75">
        <f>COUNTIF($L$2:L519,4)</f>
        <v>19</v>
      </c>
      <c r="N519" s="76" t="str">
        <f t="shared" si="44"/>
        <v>Code 2014</v>
      </c>
      <c r="O519" s="76" t="str">
        <f t="shared" si="40"/>
        <v/>
      </c>
      <c r="P519" s="75" t="str">
        <f t="shared" si="41"/>
        <v/>
      </c>
      <c r="Q519" s="77" t="str">
        <f t="shared" si="42"/>
        <v/>
      </c>
      <c r="R519" s="77" t="str">
        <f t="shared" si="43"/>
        <v/>
      </c>
      <c r="S519" s="77" t="str">
        <f>IF(O519="","",IF(OR(VALUE(LEFT(O519,2))&gt;IF(RIGHT(J519,1)="M",7,19),AND(OR(LEFT(O519,2)={"07","19"}),VALUE(RIGHT(O519,2))&gt;15)),TRUE,FALSE))</f>
        <v/>
      </c>
      <c r="T519" s="77" t="str">
        <f>IF(O519="","",IF(OR(VALUE(LEFT(O519,2))&gt;IF(RIGHT(J519,1)="M",7,19),AND(OR(LEFT(O519,2)={"07","19"}),VALUE(RIGHT(O519,2))&gt;5)),TRUE,FALSE))</f>
        <v/>
      </c>
    </row>
    <row r="520" spans="1:28" ht="15" customHeight="1" x14ac:dyDescent="0.25">
      <c r="A520" s="231" t="s">
        <v>351</v>
      </c>
      <c r="B520" s="78" t="s">
        <v>352</v>
      </c>
      <c r="C520" s="232">
        <v>44242</v>
      </c>
      <c r="D520" s="231" t="s">
        <v>643</v>
      </c>
      <c r="E520" s="231" t="s">
        <v>662</v>
      </c>
      <c r="F520" s="231" t="s">
        <v>546</v>
      </c>
      <c r="G520" s="231">
        <v>3</v>
      </c>
      <c r="H520" s="231" t="s">
        <v>546</v>
      </c>
      <c r="I520" s="231" t="s">
        <v>546</v>
      </c>
      <c r="J520" s="231" t="s">
        <v>566</v>
      </c>
      <c r="K520" s="232">
        <v>43173</v>
      </c>
      <c r="L520" s="75">
        <f>COUNTIF($B$2:B520,B520)</f>
        <v>15</v>
      </c>
      <c r="M520" s="75">
        <f>COUNTIF($L$2:L520,4)</f>
        <v>19</v>
      </c>
      <c r="N520" s="76" t="str">
        <f t="shared" si="44"/>
        <v>Code 2015</v>
      </c>
      <c r="O520" s="76" t="str">
        <f t="shared" si="40"/>
        <v>1830</v>
      </c>
      <c r="P520" s="75" t="str">
        <f t="shared" si="41"/>
        <v>0721</v>
      </c>
      <c r="Q520" s="77">
        <f t="shared" si="42"/>
        <v>1251</v>
      </c>
      <c r="R520" s="77">
        <f t="shared" si="43"/>
        <v>12</v>
      </c>
      <c r="S520" s="77" t="b">
        <f>IF(O520="","",IF(OR(VALUE(LEFT(O520,2))&gt;IF(RIGHT(J520,1)="M",7,19),AND(OR(LEFT(O520,2)={"07","19"}),VALUE(RIGHT(O520,2))&gt;15)),TRUE,FALSE))</f>
        <v>0</v>
      </c>
      <c r="T520" s="77" t="b">
        <f>IF(O520="","",IF(OR(VALUE(LEFT(O520,2))&gt;IF(RIGHT(J520,1)="M",7,19),AND(OR(LEFT(O520,2)={"07","19"}),VALUE(RIGHT(O520,2))&gt;5)),TRUE,FALSE))</f>
        <v>0</v>
      </c>
      <c r="U520" s="78"/>
      <c r="V520" s="78"/>
      <c r="W520" s="78"/>
      <c r="X520" s="78"/>
      <c r="Y520" s="78"/>
      <c r="Z520" s="78"/>
      <c r="AA520" s="78"/>
      <c r="AB520" s="78"/>
    </row>
    <row r="521" spans="1:28" s="78" customFormat="1" ht="15" customHeight="1" x14ac:dyDescent="0.25">
      <c r="A521" s="75" t="s">
        <v>351</v>
      </c>
      <c r="B521" s="77" t="s">
        <v>352</v>
      </c>
      <c r="C521" s="230">
        <v>44243</v>
      </c>
      <c r="D521" s="75" t="s">
        <v>676</v>
      </c>
      <c r="E521" s="75" t="s">
        <v>661</v>
      </c>
      <c r="F521" s="75" t="s">
        <v>546</v>
      </c>
      <c r="G521" s="75">
        <v>3</v>
      </c>
      <c r="H521" s="75" t="s">
        <v>546</v>
      </c>
      <c r="I521" s="75" t="s">
        <v>546</v>
      </c>
      <c r="J521" s="75" t="s">
        <v>566</v>
      </c>
      <c r="K521" s="230">
        <v>43173</v>
      </c>
      <c r="L521" s="75">
        <f>COUNTIF($B$2:B521,B521)</f>
        <v>16</v>
      </c>
      <c r="M521" s="75">
        <f>COUNTIF($L$2:L521,4)</f>
        <v>19</v>
      </c>
      <c r="N521" s="76" t="str">
        <f t="shared" si="44"/>
        <v>Code 2016</v>
      </c>
      <c r="O521" s="76" t="str">
        <f t="shared" si="40"/>
        <v>1841</v>
      </c>
      <c r="P521" s="75" t="str">
        <f t="shared" si="41"/>
        <v>0718</v>
      </c>
      <c r="Q521" s="77">
        <f t="shared" si="42"/>
        <v>1237</v>
      </c>
      <c r="R521" s="77">
        <f t="shared" si="43"/>
        <v>12</v>
      </c>
      <c r="S521" s="77" t="b">
        <f>IF(O521="","",IF(OR(VALUE(LEFT(O521,2))&gt;IF(RIGHT(J521,1)="M",7,19),AND(OR(LEFT(O521,2)={"07","19"}),VALUE(RIGHT(O521,2))&gt;15)),TRUE,FALSE))</f>
        <v>0</v>
      </c>
      <c r="T521" s="77" t="b">
        <f>IF(O521="","",IF(OR(VALUE(LEFT(O521,2))&gt;IF(RIGHT(J521,1)="M",7,19),AND(OR(LEFT(O521,2)={"07","19"}),VALUE(RIGHT(O521,2))&gt;5)),TRUE,FALSE))</f>
        <v>0</v>
      </c>
      <c r="U521" s="77"/>
      <c r="V521" s="77"/>
      <c r="W521" s="77"/>
      <c r="X521" s="77"/>
      <c r="Y521" s="77"/>
      <c r="Z521" s="77"/>
      <c r="AA521" s="77"/>
      <c r="AB521" s="77"/>
    </row>
    <row r="522" spans="1:28" s="78" customFormat="1" ht="15" customHeight="1" x14ac:dyDescent="0.25">
      <c r="A522" s="75" t="s">
        <v>351</v>
      </c>
      <c r="B522" s="77" t="s">
        <v>352</v>
      </c>
      <c r="C522" s="230">
        <v>44244</v>
      </c>
      <c r="D522" s="75" t="s">
        <v>648</v>
      </c>
      <c r="E522" s="75" t="s">
        <v>649</v>
      </c>
      <c r="F522" s="75" t="s">
        <v>546</v>
      </c>
      <c r="G522" s="75">
        <v>3</v>
      </c>
      <c r="H522" s="75" t="s">
        <v>546</v>
      </c>
      <c r="I522" s="75" t="s">
        <v>546</v>
      </c>
      <c r="J522" s="75" t="s">
        <v>566</v>
      </c>
      <c r="K522" s="230">
        <v>43173</v>
      </c>
      <c r="L522" s="75">
        <f>COUNTIF($B$2:B522,B522)</f>
        <v>17</v>
      </c>
      <c r="M522" s="75">
        <f>COUNTIF($L$2:L522,4)</f>
        <v>19</v>
      </c>
      <c r="N522" s="76" t="str">
        <f t="shared" si="44"/>
        <v>Code 2017</v>
      </c>
      <c r="O522" s="76" t="str">
        <f t="shared" si="40"/>
        <v>1839</v>
      </c>
      <c r="P522" s="75" t="str">
        <f t="shared" si="41"/>
        <v>0723</v>
      </c>
      <c r="Q522" s="77">
        <f t="shared" si="42"/>
        <v>1244</v>
      </c>
      <c r="R522" s="77">
        <f t="shared" si="43"/>
        <v>12</v>
      </c>
      <c r="S522" s="77" t="b">
        <f>IF(O522="","",IF(OR(VALUE(LEFT(O522,2))&gt;IF(RIGHT(J522,1)="M",7,19),AND(OR(LEFT(O522,2)={"07","19"}),VALUE(RIGHT(O522,2))&gt;15)),TRUE,FALSE))</f>
        <v>0</v>
      </c>
      <c r="T522" s="77" t="b">
        <f>IF(O522="","",IF(OR(VALUE(LEFT(O522,2))&gt;IF(RIGHT(J522,1)="M",7,19),AND(OR(LEFT(O522,2)={"07","19"}),VALUE(RIGHT(O522,2))&gt;5)),TRUE,FALSE))</f>
        <v>0</v>
      </c>
      <c r="U522" s="77"/>
      <c r="V522" s="77"/>
      <c r="W522" s="77"/>
      <c r="X522" s="77"/>
      <c r="Y522" s="77"/>
      <c r="Z522" s="77"/>
      <c r="AA522" s="77"/>
      <c r="AB522" s="77"/>
    </row>
    <row r="523" spans="1:28" s="78" customFormat="1" ht="15" customHeight="1" x14ac:dyDescent="0.25">
      <c r="A523" s="75" t="s">
        <v>351</v>
      </c>
      <c r="B523" s="77" t="s">
        <v>352</v>
      </c>
      <c r="C523" s="230">
        <v>44245</v>
      </c>
      <c r="D523" s="75" t="s">
        <v>717</v>
      </c>
      <c r="E523" s="75" t="s">
        <v>636</v>
      </c>
      <c r="F523" s="75" t="s">
        <v>546</v>
      </c>
      <c r="G523" s="75">
        <v>3</v>
      </c>
      <c r="H523" s="75" t="s">
        <v>546</v>
      </c>
      <c r="I523" s="75" t="s">
        <v>546</v>
      </c>
      <c r="J523" s="75" t="s">
        <v>566</v>
      </c>
      <c r="K523" s="230">
        <v>43173</v>
      </c>
      <c r="L523" s="75">
        <f>COUNTIF($B$2:B523,B523)</f>
        <v>18</v>
      </c>
      <c r="M523" s="75">
        <f>COUNTIF($L$2:L523,4)</f>
        <v>19</v>
      </c>
      <c r="N523" s="76" t="str">
        <f t="shared" si="44"/>
        <v>Code 2018</v>
      </c>
      <c r="O523" s="76" t="str">
        <f t="shared" si="40"/>
        <v>1838</v>
      </c>
      <c r="P523" s="75" t="str">
        <f t="shared" si="41"/>
        <v>0719</v>
      </c>
      <c r="Q523" s="77">
        <f t="shared" si="42"/>
        <v>1241</v>
      </c>
      <c r="R523" s="77">
        <f t="shared" si="43"/>
        <v>12</v>
      </c>
      <c r="S523" s="77" t="b">
        <f>IF(O523="","",IF(OR(VALUE(LEFT(O523,2))&gt;IF(RIGHT(J523,1)="M",7,19),AND(OR(LEFT(O523,2)={"07","19"}),VALUE(RIGHT(O523,2))&gt;15)),TRUE,FALSE))</f>
        <v>0</v>
      </c>
      <c r="T523" s="77" t="b">
        <f>IF(O523="","",IF(OR(VALUE(LEFT(O523,2))&gt;IF(RIGHT(J523,1)="M",7,19),AND(OR(LEFT(O523,2)={"07","19"}),VALUE(RIGHT(O523,2))&gt;5)),TRUE,FALSE))</f>
        <v>0</v>
      </c>
      <c r="U523" s="77"/>
      <c r="V523" s="77"/>
      <c r="W523" s="77"/>
      <c r="X523" s="77"/>
      <c r="Y523" s="77"/>
      <c r="Z523" s="77"/>
      <c r="AA523" s="77"/>
      <c r="AB523" s="77"/>
    </row>
    <row r="524" spans="1:28" s="78" customFormat="1" ht="15" customHeight="1" x14ac:dyDescent="0.25">
      <c r="A524" s="75" t="s">
        <v>351</v>
      </c>
      <c r="B524" s="77" t="s">
        <v>352</v>
      </c>
      <c r="C524" s="230">
        <v>44246</v>
      </c>
      <c r="D524" s="75" t="s">
        <v>629</v>
      </c>
      <c r="E524" s="75" t="s">
        <v>619</v>
      </c>
      <c r="F524" s="75" t="s">
        <v>546</v>
      </c>
      <c r="G524" s="75">
        <v>3</v>
      </c>
      <c r="H524" s="75" t="s">
        <v>546</v>
      </c>
      <c r="I524" s="75" t="s">
        <v>546</v>
      </c>
      <c r="J524" s="75" t="s">
        <v>566</v>
      </c>
      <c r="K524" s="230">
        <v>43173</v>
      </c>
      <c r="L524" s="75">
        <f>COUNTIF($B$2:B524,B524)</f>
        <v>19</v>
      </c>
      <c r="M524" s="75">
        <f>COUNTIF($L$2:L524,4)</f>
        <v>19</v>
      </c>
      <c r="N524" s="76" t="str">
        <f t="shared" si="44"/>
        <v>Code 2019</v>
      </c>
      <c r="O524" s="76" t="str">
        <f t="shared" si="40"/>
        <v>1844</v>
      </c>
      <c r="P524" s="75" t="str">
        <f t="shared" si="41"/>
        <v>0716</v>
      </c>
      <c r="Q524" s="77">
        <f t="shared" si="42"/>
        <v>1232</v>
      </c>
      <c r="R524" s="77">
        <f t="shared" si="43"/>
        <v>12</v>
      </c>
      <c r="S524" s="77" t="b">
        <f>IF(O524="","",IF(OR(VALUE(LEFT(O524,2))&gt;IF(RIGHT(J524,1)="M",7,19),AND(OR(LEFT(O524,2)={"07","19"}),VALUE(RIGHT(O524,2))&gt;15)),TRUE,FALSE))</f>
        <v>0</v>
      </c>
      <c r="T524" s="77" t="b">
        <f>IF(O524="","",IF(OR(VALUE(LEFT(O524,2))&gt;IF(RIGHT(J524,1)="M",7,19),AND(OR(LEFT(O524,2)={"07","19"}),VALUE(RIGHT(O524,2))&gt;5)),TRUE,FALSE))</f>
        <v>0</v>
      </c>
      <c r="U524" s="77"/>
      <c r="V524" s="77"/>
      <c r="W524" s="77"/>
      <c r="X524" s="77"/>
      <c r="Y524" s="77"/>
      <c r="Z524" s="77"/>
      <c r="AA524" s="77"/>
      <c r="AB524" s="77"/>
    </row>
    <row r="525" spans="1:28" ht="15" customHeight="1" x14ac:dyDescent="0.25">
      <c r="A525" s="75" t="s">
        <v>351</v>
      </c>
      <c r="B525" s="77" t="s">
        <v>352</v>
      </c>
      <c r="C525" s="230">
        <v>44247</v>
      </c>
      <c r="D525" s="75" t="s">
        <v>632</v>
      </c>
      <c r="E525" s="75" t="s">
        <v>636</v>
      </c>
      <c r="F525" s="75" t="s">
        <v>546</v>
      </c>
      <c r="G525" s="75">
        <v>3</v>
      </c>
      <c r="H525" s="75" t="s">
        <v>546</v>
      </c>
      <c r="I525" s="75" t="s">
        <v>546</v>
      </c>
      <c r="J525" s="75" t="s">
        <v>566</v>
      </c>
      <c r="K525" s="230">
        <v>43173</v>
      </c>
      <c r="L525" s="75">
        <f>COUNTIF($B$2:B525,B525)</f>
        <v>20</v>
      </c>
      <c r="M525" s="75">
        <f>COUNTIF($L$2:L525,4)</f>
        <v>19</v>
      </c>
      <c r="N525" s="76" t="str">
        <f t="shared" si="44"/>
        <v>Code 2020</v>
      </c>
      <c r="O525" s="76" t="str">
        <f t="shared" si="40"/>
        <v>1851</v>
      </c>
      <c r="P525" s="75" t="str">
        <f t="shared" si="41"/>
        <v>0719</v>
      </c>
      <c r="Q525" s="77">
        <f t="shared" si="42"/>
        <v>1228</v>
      </c>
      <c r="R525" s="77">
        <f t="shared" si="43"/>
        <v>12</v>
      </c>
      <c r="S525" s="77" t="b">
        <f>IF(O525="","",IF(OR(VALUE(LEFT(O525,2))&gt;IF(RIGHT(J525,1)="M",7,19),AND(OR(LEFT(O525,2)={"07","19"}),VALUE(RIGHT(O525,2))&gt;15)),TRUE,FALSE))</f>
        <v>0</v>
      </c>
      <c r="T525" s="77" t="b">
        <f>IF(O525="","",IF(OR(VALUE(LEFT(O525,2))&gt;IF(RIGHT(J525,1)="M",7,19),AND(OR(LEFT(O525,2)={"07","19"}),VALUE(RIGHT(O525,2))&gt;5)),TRUE,FALSE))</f>
        <v>0</v>
      </c>
    </row>
    <row r="526" spans="1:28" ht="15" customHeight="1" x14ac:dyDescent="0.25">
      <c r="A526" s="75" t="s">
        <v>351</v>
      </c>
      <c r="B526" s="77" t="s">
        <v>352</v>
      </c>
      <c r="C526" s="230">
        <v>44248</v>
      </c>
      <c r="D526" s="75" t="s">
        <v>546</v>
      </c>
      <c r="E526" s="75" t="s">
        <v>549</v>
      </c>
      <c r="F526" s="75" t="s">
        <v>546</v>
      </c>
      <c r="G526" s="75">
        <v>0</v>
      </c>
      <c r="H526" s="75" t="s">
        <v>546</v>
      </c>
      <c r="I526" s="75" t="s">
        <v>546</v>
      </c>
      <c r="J526" s="75" t="s">
        <v>576</v>
      </c>
      <c r="K526" s="230">
        <v>43173</v>
      </c>
      <c r="L526" s="75">
        <f>COUNTIF($B$2:B526,B526)</f>
        <v>21</v>
      </c>
      <c r="M526" s="75">
        <f>COUNTIF($L$2:L526,4)</f>
        <v>19</v>
      </c>
      <c r="N526" s="76" t="str">
        <f t="shared" si="44"/>
        <v>Code 2021</v>
      </c>
      <c r="O526" s="76" t="str">
        <f t="shared" si="40"/>
        <v/>
      </c>
      <c r="P526" s="75" t="str">
        <f t="shared" si="41"/>
        <v/>
      </c>
      <c r="Q526" s="77" t="str">
        <f t="shared" si="42"/>
        <v/>
      </c>
      <c r="R526" s="77" t="str">
        <f t="shared" si="43"/>
        <v/>
      </c>
      <c r="S526" s="77" t="str">
        <f>IF(O526="","",IF(OR(VALUE(LEFT(O526,2))&gt;IF(RIGHT(J526,1)="M",7,19),AND(OR(LEFT(O526,2)={"07","19"}),VALUE(RIGHT(O526,2))&gt;15)),TRUE,FALSE))</f>
        <v/>
      </c>
      <c r="T526" s="77" t="str">
        <f>IF(O526="","",IF(OR(VALUE(LEFT(O526,2))&gt;IF(RIGHT(J526,1)="M",7,19),AND(OR(LEFT(O526,2)={"07","19"}),VALUE(RIGHT(O526,2))&gt;5)),TRUE,FALSE))</f>
        <v/>
      </c>
    </row>
    <row r="527" spans="1:28" ht="15" customHeight="1" x14ac:dyDescent="0.25">
      <c r="A527" s="75" t="s">
        <v>351</v>
      </c>
      <c r="B527" s="77" t="s">
        <v>352</v>
      </c>
      <c r="C527" s="230">
        <v>44249</v>
      </c>
      <c r="D527" s="75" t="s">
        <v>644</v>
      </c>
      <c r="E527" s="75" t="s">
        <v>619</v>
      </c>
      <c r="F527" s="75" t="s">
        <v>546</v>
      </c>
      <c r="G527" s="75">
        <v>3</v>
      </c>
      <c r="H527" s="75" t="s">
        <v>546</v>
      </c>
      <c r="I527" s="75" t="s">
        <v>546</v>
      </c>
      <c r="J527" s="75" t="s">
        <v>566</v>
      </c>
      <c r="K527" s="230">
        <v>43173</v>
      </c>
      <c r="L527" s="75">
        <f>COUNTIF($B$2:B527,B527)</f>
        <v>22</v>
      </c>
      <c r="M527" s="75">
        <f>COUNTIF($L$2:L527,4)</f>
        <v>19</v>
      </c>
      <c r="N527" s="76" t="str">
        <f t="shared" si="44"/>
        <v>Code 2022</v>
      </c>
      <c r="O527" s="76" t="str">
        <f t="shared" si="40"/>
        <v>1834</v>
      </c>
      <c r="P527" s="75" t="str">
        <f t="shared" si="41"/>
        <v>0716</v>
      </c>
      <c r="Q527" s="77">
        <f t="shared" si="42"/>
        <v>1242</v>
      </c>
      <c r="R527" s="77">
        <f t="shared" si="43"/>
        <v>12</v>
      </c>
      <c r="S527" s="77" t="b">
        <f>IF(O527="","",IF(OR(VALUE(LEFT(O527,2))&gt;IF(RIGHT(J527,1)="M",7,19),AND(OR(LEFT(O527,2)={"07","19"}),VALUE(RIGHT(O527,2))&gt;15)),TRUE,FALSE))</f>
        <v>0</v>
      </c>
      <c r="T527" s="77" t="b">
        <f>IF(O527="","",IF(OR(VALUE(LEFT(O527,2))&gt;IF(RIGHT(J527,1)="M",7,19),AND(OR(LEFT(O527,2)={"07","19"}),VALUE(RIGHT(O527,2))&gt;5)),TRUE,FALSE))</f>
        <v>0</v>
      </c>
    </row>
    <row r="528" spans="1:28" s="78" customFormat="1" ht="15" customHeight="1" x14ac:dyDescent="0.25">
      <c r="A528" s="75" t="s">
        <v>351</v>
      </c>
      <c r="B528" s="77" t="s">
        <v>352</v>
      </c>
      <c r="C528" s="230">
        <v>44250</v>
      </c>
      <c r="D528" s="75" t="s">
        <v>692</v>
      </c>
      <c r="E528" s="75" t="s">
        <v>713</v>
      </c>
      <c r="F528" s="75" t="s">
        <v>546</v>
      </c>
      <c r="G528" s="75">
        <v>3</v>
      </c>
      <c r="H528" s="75" t="s">
        <v>546</v>
      </c>
      <c r="I528" s="75" t="s">
        <v>546</v>
      </c>
      <c r="J528" s="75" t="s">
        <v>566</v>
      </c>
      <c r="K528" s="230">
        <v>43173</v>
      </c>
      <c r="L528" s="75">
        <f>COUNTIF($B$2:B528,B528)</f>
        <v>23</v>
      </c>
      <c r="M528" s="75">
        <f>COUNTIF($L$2:L528,4)</f>
        <v>19</v>
      </c>
      <c r="N528" s="76" t="str">
        <f t="shared" si="44"/>
        <v>Code 2023</v>
      </c>
      <c r="O528" s="76" t="str">
        <f t="shared" si="40"/>
        <v>1837</v>
      </c>
      <c r="P528" s="75" t="str">
        <f t="shared" si="41"/>
        <v>0717</v>
      </c>
      <c r="Q528" s="77">
        <f t="shared" si="42"/>
        <v>1240</v>
      </c>
      <c r="R528" s="77">
        <f t="shared" si="43"/>
        <v>12</v>
      </c>
      <c r="S528" s="77" t="b">
        <f>IF(O528="","",IF(OR(VALUE(LEFT(O528,2))&gt;IF(RIGHT(J528,1)="M",7,19),AND(OR(LEFT(O528,2)={"07","19"}),VALUE(RIGHT(O528,2))&gt;15)),TRUE,FALSE))</f>
        <v>0</v>
      </c>
      <c r="T528" s="77" t="b">
        <f>IF(O528="","",IF(OR(VALUE(LEFT(O528,2))&gt;IF(RIGHT(J528,1)="M",7,19),AND(OR(LEFT(O528,2)={"07","19"}),VALUE(RIGHT(O528,2))&gt;5)),TRUE,FALSE))</f>
        <v>0</v>
      </c>
      <c r="U528" s="77"/>
      <c r="V528" s="77"/>
      <c r="W528" s="77"/>
      <c r="X528" s="77"/>
      <c r="Y528" s="77"/>
      <c r="Z528" s="77"/>
      <c r="AA528" s="77"/>
      <c r="AB528" s="77"/>
    </row>
    <row r="529" spans="1:28" ht="15" customHeight="1" x14ac:dyDescent="0.25">
      <c r="A529" s="75" t="s">
        <v>351</v>
      </c>
      <c r="B529" s="77" t="s">
        <v>352</v>
      </c>
      <c r="C529" s="230">
        <v>44251</v>
      </c>
      <c r="D529" s="75" t="s">
        <v>628</v>
      </c>
      <c r="E529" s="75" t="s">
        <v>623</v>
      </c>
      <c r="F529" s="75" t="s">
        <v>546</v>
      </c>
      <c r="G529" s="75">
        <v>3</v>
      </c>
      <c r="H529" s="75" t="s">
        <v>546</v>
      </c>
      <c r="I529" s="75" t="s">
        <v>546</v>
      </c>
      <c r="J529" s="75" t="s">
        <v>566</v>
      </c>
      <c r="K529" s="230">
        <v>43173</v>
      </c>
      <c r="L529" s="75">
        <f>COUNTIF($B$2:B529,B529)</f>
        <v>24</v>
      </c>
      <c r="M529" s="75">
        <f>COUNTIF($L$2:L529,4)</f>
        <v>19</v>
      </c>
      <c r="N529" s="76" t="str">
        <f t="shared" si="44"/>
        <v>Code 2024</v>
      </c>
      <c r="O529" s="76" t="str">
        <f t="shared" si="40"/>
        <v>1840</v>
      </c>
      <c r="P529" s="75" t="str">
        <f t="shared" si="41"/>
        <v>0722</v>
      </c>
      <c r="Q529" s="77">
        <f t="shared" si="42"/>
        <v>1242</v>
      </c>
      <c r="R529" s="77">
        <f t="shared" si="43"/>
        <v>12</v>
      </c>
      <c r="S529" s="77" t="b">
        <f>IF(O529="","",IF(OR(VALUE(LEFT(O529,2))&gt;IF(RIGHT(J529,1)="M",7,19),AND(OR(LEFT(O529,2)={"07","19"}),VALUE(RIGHT(O529,2))&gt;15)),TRUE,FALSE))</f>
        <v>0</v>
      </c>
      <c r="T529" s="77" t="b">
        <f>IF(O529="","",IF(OR(VALUE(LEFT(O529,2))&gt;IF(RIGHT(J529,1)="M",7,19),AND(OR(LEFT(O529,2)={"07","19"}),VALUE(RIGHT(O529,2))&gt;5)),TRUE,FALSE))</f>
        <v>0</v>
      </c>
    </row>
    <row r="530" spans="1:28" ht="15" customHeight="1" x14ac:dyDescent="0.25">
      <c r="A530" s="75" t="s">
        <v>351</v>
      </c>
      <c r="B530" s="77" t="s">
        <v>352</v>
      </c>
      <c r="C530" s="230">
        <v>44252</v>
      </c>
      <c r="D530" s="75" t="s">
        <v>644</v>
      </c>
      <c r="E530" s="75" t="s">
        <v>619</v>
      </c>
      <c r="F530" s="75" t="s">
        <v>546</v>
      </c>
      <c r="G530" s="75">
        <v>3</v>
      </c>
      <c r="H530" s="75" t="s">
        <v>546</v>
      </c>
      <c r="I530" s="75" t="s">
        <v>546</v>
      </c>
      <c r="J530" s="75" t="s">
        <v>566</v>
      </c>
      <c r="K530" s="230">
        <v>43173</v>
      </c>
      <c r="L530" s="75">
        <f>COUNTIF($B$2:B530,B530)</f>
        <v>25</v>
      </c>
      <c r="M530" s="75">
        <f>COUNTIF($L$2:L530,4)</f>
        <v>19</v>
      </c>
      <c r="N530" s="76" t="str">
        <f t="shared" si="44"/>
        <v>Code 2025</v>
      </c>
      <c r="O530" s="76" t="str">
        <f t="shared" si="40"/>
        <v>1834</v>
      </c>
      <c r="P530" s="75" t="str">
        <f t="shared" si="41"/>
        <v>0716</v>
      </c>
      <c r="Q530" s="77">
        <f t="shared" si="42"/>
        <v>1242</v>
      </c>
      <c r="R530" s="77">
        <f t="shared" si="43"/>
        <v>12</v>
      </c>
      <c r="S530" s="77" t="b">
        <f>IF(O530="","",IF(OR(VALUE(LEFT(O530,2))&gt;IF(RIGHT(J530,1)="M",7,19),AND(OR(LEFT(O530,2)={"07","19"}),VALUE(RIGHT(O530,2))&gt;15)),TRUE,FALSE))</f>
        <v>0</v>
      </c>
      <c r="T530" s="77" t="b">
        <f>IF(O530="","",IF(OR(VALUE(LEFT(O530,2))&gt;IF(RIGHT(J530,1)="M",7,19),AND(OR(LEFT(O530,2)={"07","19"}),VALUE(RIGHT(O530,2))&gt;5)),TRUE,FALSE))</f>
        <v>0</v>
      </c>
    </row>
    <row r="531" spans="1:28" ht="15" customHeight="1" x14ac:dyDescent="0.25">
      <c r="A531" s="75" t="s">
        <v>351</v>
      </c>
      <c r="B531" s="77" t="s">
        <v>352</v>
      </c>
      <c r="C531" s="230">
        <v>44253</v>
      </c>
      <c r="D531" s="75" t="s">
        <v>676</v>
      </c>
      <c r="E531" s="75" t="s">
        <v>661</v>
      </c>
      <c r="F531" s="75" t="s">
        <v>546</v>
      </c>
      <c r="G531" s="75">
        <v>3</v>
      </c>
      <c r="H531" s="75" t="s">
        <v>546</v>
      </c>
      <c r="I531" s="75" t="s">
        <v>546</v>
      </c>
      <c r="J531" s="75" t="s">
        <v>566</v>
      </c>
      <c r="K531" s="230">
        <v>43173</v>
      </c>
      <c r="L531" s="75">
        <f>COUNTIF($B$2:B531,B531)</f>
        <v>26</v>
      </c>
      <c r="M531" s="75">
        <f>COUNTIF($L$2:L531,4)</f>
        <v>19</v>
      </c>
      <c r="N531" s="76" t="str">
        <f t="shared" si="44"/>
        <v>Code 2026</v>
      </c>
      <c r="O531" s="76" t="str">
        <f t="shared" si="40"/>
        <v>1841</v>
      </c>
      <c r="P531" s="75" t="str">
        <f t="shared" si="41"/>
        <v>0718</v>
      </c>
      <c r="Q531" s="77">
        <f t="shared" si="42"/>
        <v>1237</v>
      </c>
      <c r="R531" s="77">
        <f t="shared" si="43"/>
        <v>12</v>
      </c>
      <c r="S531" s="77" t="b">
        <f>IF(O531="","",IF(OR(VALUE(LEFT(O531,2))&gt;IF(RIGHT(J531,1)="M",7,19),AND(OR(LEFT(O531,2)={"07","19"}),VALUE(RIGHT(O531,2))&gt;15)),TRUE,FALSE))</f>
        <v>0</v>
      </c>
      <c r="T531" s="77" t="b">
        <f>IF(O531="","",IF(OR(VALUE(LEFT(O531,2))&gt;IF(RIGHT(J531,1)="M",7,19),AND(OR(LEFT(O531,2)={"07","19"}),VALUE(RIGHT(O531,2))&gt;5)),TRUE,FALSE))</f>
        <v>0</v>
      </c>
    </row>
    <row r="532" spans="1:28" ht="15" customHeight="1" x14ac:dyDescent="0.25">
      <c r="A532" s="75" t="s">
        <v>351</v>
      </c>
      <c r="B532" s="77" t="s">
        <v>352</v>
      </c>
      <c r="C532" s="230">
        <v>44254</v>
      </c>
      <c r="D532" s="75" t="s">
        <v>644</v>
      </c>
      <c r="E532" s="75" t="s">
        <v>619</v>
      </c>
      <c r="F532" s="75" t="s">
        <v>546</v>
      </c>
      <c r="G532" s="75">
        <v>3</v>
      </c>
      <c r="H532" s="75" t="s">
        <v>546</v>
      </c>
      <c r="I532" s="75" t="s">
        <v>546</v>
      </c>
      <c r="J532" s="75" t="s">
        <v>566</v>
      </c>
      <c r="K532" s="230">
        <v>43173</v>
      </c>
      <c r="L532" s="75">
        <f>COUNTIF($B$2:B532,B532)</f>
        <v>27</v>
      </c>
      <c r="M532" s="75">
        <f>COUNTIF($L$2:L532,4)</f>
        <v>19</v>
      </c>
      <c r="N532" s="76" t="str">
        <f t="shared" si="44"/>
        <v>Code 2027</v>
      </c>
      <c r="O532" s="76" t="str">
        <f t="shared" si="40"/>
        <v>1834</v>
      </c>
      <c r="P532" s="75" t="str">
        <f t="shared" si="41"/>
        <v>0716</v>
      </c>
      <c r="Q532" s="77">
        <f t="shared" si="42"/>
        <v>1242</v>
      </c>
      <c r="R532" s="77">
        <f t="shared" si="43"/>
        <v>12</v>
      </c>
      <c r="S532" s="77" t="b">
        <f>IF(O532="","",IF(OR(VALUE(LEFT(O532,2))&gt;IF(RIGHT(J532,1)="M",7,19),AND(OR(LEFT(O532,2)={"07","19"}),VALUE(RIGHT(O532,2))&gt;15)),TRUE,FALSE))</f>
        <v>0</v>
      </c>
      <c r="T532" s="77" t="b">
        <f>IF(O532="","",IF(OR(VALUE(LEFT(O532,2))&gt;IF(RIGHT(J532,1)="M",7,19),AND(OR(LEFT(O532,2)={"07","19"}),VALUE(RIGHT(O532,2))&gt;5)),TRUE,FALSE))</f>
        <v>0</v>
      </c>
    </row>
    <row r="533" spans="1:28" ht="15" customHeight="1" x14ac:dyDescent="0.25">
      <c r="A533" s="75" t="s">
        <v>351</v>
      </c>
      <c r="B533" s="77" t="s">
        <v>352</v>
      </c>
      <c r="C533" s="230">
        <v>44255</v>
      </c>
      <c r="D533" s="75" t="s">
        <v>546</v>
      </c>
      <c r="E533" s="75" t="s">
        <v>549</v>
      </c>
      <c r="F533" s="75" t="s">
        <v>546</v>
      </c>
      <c r="G533" s="75">
        <v>0</v>
      </c>
      <c r="H533" s="75" t="s">
        <v>546</v>
      </c>
      <c r="I533" s="75" t="s">
        <v>546</v>
      </c>
      <c r="J533" s="75" t="s">
        <v>576</v>
      </c>
      <c r="K533" s="230">
        <v>43173</v>
      </c>
      <c r="L533" s="75">
        <f>COUNTIF($B$2:B533,B533)</f>
        <v>28</v>
      </c>
      <c r="M533" s="75">
        <f>COUNTIF($L$2:L533,4)</f>
        <v>19</v>
      </c>
      <c r="N533" s="76" t="str">
        <f t="shared" si="44"/>
        <v>Code 2028</v>
      </c>
      <c r="O533" s="76" t="str">
        <f t="shared" si="40"/>
        <v/>
      </c>
      <c r="P533" s="75" t="str">
        <f t="shared" si="41"/>
        <v/>
      </c>
      <c r="Q533" s="77" t="str">
        <f t="shared" si="42"/>
        <v/>
      </c>
      <c r="R533" s="77" t="str">
        <f t="shared" si="43"/>
        <v/>
      </c>
      <c r="S533" s="77" t="str">
        <f>IF(O533="","",IF(OR(VALUE(LEFT(O533,2))&gt;IF(RIGHT(J533,1)="M",7,19),AND(OR(LEFT(O533,2)={"07","19"}),VALUE(RIGHT(O533,2))&gt;15)),TRUE,FALSE))</f>
        <v/>
      </c>
      <c r="T533" s="77" t="str">
        <f>IF(O533="","",IF(OR(VALUE(LEFT(O533,2))&gt;IF(RIGHT(J533,1)="M",7,19),AND(OR(LEFT(O533,2)={"07","19"}),VALUE(RIGHT(O533,2))&gt;5)),TRUE,FALSE))</f>
        <v/>
      </c>
    </row>
    <row r="534" spans="1:28" ht="15" customHeight="1" x14ac:dyDescent="0.25">
      <c r="A534" s="231" t="s">
        <v>357</v>
      </c>
      <c r="B534" s="78" t="s">
        <v>358</v>
      </c>
      <c r="C534" s="232">
        <v>44228</v>
      </c>
      <c r="D534" s="231" t="s">
        <v>655</v>
      </c>
      <c r="E534" s="231" t="s">
        <v>660</v>
      </c>
      <c r="F534" s="231" t="s">
        <v>546</v>
      </c>
      <c r="G534" s="231">
        <v>3</v>
      </c>
      <c r="H534" s="231" t="s">
        <v>546</v>
      </c>
      <c r="I534" s="231" t="s">
        <v>546</v>
      </c>
      <c r="J534" s="231" t="s">
        <v>562</v>
      </c>
      <c r="K534" s="232">
        <v>43195</v>
      </c>
      <c r="L534" s="75">
        <f>COUNTIF($B$2:B534,B534)</f>
        <v>1</v>
      </c>
      <c r="M534" s="75">
        <f>COUNTIF($L$2:L534,4)</f>
        <v>19</v>
      </c>
      <c r="N534" s="76" t="str">
        <f t="shared" si="44"/>
        <v>Code 211</v>
      </c>
      <c r="O534" s="76" t="str">
        <f t="shared" si="40"/>
        <v>0638</v>
      </c>
      <c r="P534" s="75" t="str">
        <f t="shared" si="41"/>
        <v>1902</v>
      </c>
      <c r="Q534" s="77">
        <f t="shared" si="42"/>
        <v>1224</v>
      </c>
      <c r="R534" s="77">
        <f t="shared" si="43"/>
        <v>12</v>
      </c>
      <c r="S534" s="77" t="b">
        <f>IF(O534="","",IF(OR(VALUE(LEFT(O534,2))&gt;IF(RIGHT(J534,1)="M",7,19),AND(OR(LEFT(O534,2)={"07","19"}),VALUE(RIGHT(O534,2))&gt;15)),TRUE,FALSE))</f>
        <v>0</v>
      </c>
      <c r="T534" s="77" t="b">
        <f>IF(O534="","",IF(OR(VALUE(LEFT(O534,2))&gt;IF(RIGHT(J534,1)="M",7,19),AND(OR(LEFT(O534,2)={"07","19"}),VALUE(RIGHT(O534,2))&gt;5)),TRUE,FALSE))</f>
        <v>0</v>
      </c>
      <c r="U534" s="78"/>
      <c r="V534" s="78"/>
      <c r="W534" s="78"/>
      <c r="X534" s="78"/>
      <c r="Y534" s="78"/>
      <c r="Z534" s="78"/>
      <c r="AA534" s="78"/>
      <c r="AB534" s="78"/>
    </row>
    <row r="535" spans="1:28" ht="15" customHeight="1" x14ac:dyDescent="0.25">
      <c r="A535" s="231" t="s">
        <v>357</v>
      </c>
      <c r="B535" s="78" t="s">
        <v>358</v>
      </c>
      <c r="C535" s="232">
        <v>44229</v>
      </c>
      <c r="D535" s="231" t="s">
        <v>550</v>
      </c>
      <c r="E535" s="231" t="s">
        <v>660</v>
      </c>
      <c r="F535" s="231" t="s">
        <v>546</v>
      </c>
      <c r="G535" s="231">
        <v>3</v>
      </c>
      <c r="H535" s="231" t="s">
        <v>546</v>
      </c>
      <c r="I535" s="231" t="s">
        <v>546</v>
      </c>
      <c r="J535" s="231" t="s">
        <v>562</v>
      </c>
      <c r="K535" s="232">
        <v>43195</v>
      </c>
      <c r="L535" s="75">
        <f>COUNTIF($B$2:B535,B535)</f>
        <v>2</v>
      </c>
      <c r="M535" s="75">
        <f>COUNTIF($L$2:L535,4)</f>
        <v>19</v>
      </c>
      <c r="N535" s="76" t="str">
        <f t="shared" si="44"/>
        <v>Code 212</v>
      </c>
      <c r="O535" s="76" t="str">
        <f t="shared" si="40"/>
        <v>0642</v>
      </c>
      <c r="P535" s="75" t="str">
        <f t="shared" si="41"/>
        <v>1902</v>
      </c>
      <c r="Q535" s="77">
        <f t="shared" si="42"/>
        <v>1220</v>
      </c>
      <c r="R535" s="77">
        <f t="shared" si="43"/>
        <v>12</v>
      </c>
      <c r="S535" s="77" t="b">
        <f>IF(O535="","",IF(OR(VALUE(LEFT(O535,2))&gt;IF(RIGHT(J535,1)="M",7,19),AND(OR(LEFT(O535,2)={"07","19"}),VALUE(RIGHT(O535,2))&gt;15)),TRUE,FALSE))</f>
        <v>0</v>
      </c>
      <c r="T535" s="77" t="b">
        <f>IF(O535="","",IF(OR(VALUE(LEFT(O535,2))&gt;IF(RIGHT(J535,1)="M",7,19),AND(OR(LEFT(O535,2)={"07","19"}),VALUE(RIGHT(O535,2))&gt;5)),TRUE,FALSE))</f>
        <v>0</v>
      </c>
      <c r="U535" s="78"/>
      <c r="V535" s="78"/>
      <c r="W535" s="78"/>
      <c r="X535" s="78"/>
      <c r="Y535" s="78"/>
      <c r="Z535" s="78"/>
      <c r="AA535" s="78"/>
      <c r="AB535" s="78"/>
    </row>
    <row r="536" spans="1:28" s="78" customFormat="1" ht="15" customHeight="1" x14ac:dyDescent="0.25">
      <c r="A536" s="75" t="s">
        <v>357</v>
      </c>
      <c r="B536" s="77" t="s">
        <v>358</v>
      </c>
      <c r="C536" s="230">
        <v>44230</v>
      </c>
      <c r="D536" s="75" t="s">
        <v>546</v>
      </c>
      <c r="E536" s="75" t="s">
        <v>549</v>
      </c>
      <c r="F536" s="75" t="s">
        <v>610</v>
      </c>
      <c r="G536" s="75">
        <v>0</v>
      </c>
      <c r="H536" s="75" t="s">
        <v>546</v>
      </c>
      <c r="I536" s="75" t="s">
        <v>546</v>
      </c>
      <c r="J536" s="75" t="s">
        <v>562</v>
      </c>
      <c r="K536" s="230">
        <v>43195</v>
      </c>
      <c r="L536" s="75">
        <f>COUNTIF($B$2:B536,B536)</f>
        <v>3</v>
      </c>
      <c r="M536" s="75">
        <f>COUNTIF($L$2:L536,4)</f>
        <v>19</v>
      </c>
      <c r="N536" s="76" t="str">
        <f t="shared" si="44"/>
        <v>Code 213</v>
      </c>
      <c r="O536" s="76" t="str">
        <f t="shared" si="40"/>
        <v/>
      </c>
      <c r="P536" s="75" t="str">
        <f t="shared" si="41"/>
        <v/>
      </c>
      <c r="Q536" s="77" t="str">
        <f t="shared" si="42"/>
        <v/>
      </c>
      <c r="R536" s="77" t="str">
        <f t="shared" si="43"/>
        <v/>
      </c>
      <c r="S536" s="77" t="str">
        <f>IF(O536="","",IF(OR(VALUE(LEFT(O536,2))&gt;IF(RIGHT(J536,1)="M",7,19),AND(OR(LEFT(O536,2)={"07","19"}),VALUE(RIGHT(O536,2))&gt;15)),TRUE,FALSE))</f>
        <v/>
      </c>
      <c r="T536" s="77" t="str">
        <f>IF(O536="","",IF(OR(VALUE(LEFT(O536,2))&gt;IF(RIGHT(J536,1)="M",7,19),AND(OR(LEFT(O536,2)={"07","19"}),VALUE(RIGHT(O536,2))&gt;5)),TRUE,FALSE))</f>
        <v/>
      </c>
      <c r="U536" s="77"/>
      <c r="V536" s="77"/>
      <c r="W536" s="77"/>
      <c r="X536" s="77"/>
      <c r="Y536" s="77"/>
      <c r="Z536" s="77"/>
      <c r="AA536" s="77"/>
      <c r="AB536" s="77"/>
    </row>
    <row r="537" spans="1:28" s="78" customFormat="1" ht="15" customHeight="1" x14ac:dyDescent="0.25">
      <c r="A537" s="231" t="s">
        <v>357</v>
      </c>
      <c r="B537" s="78" t="s">
        <v>358</v>
      </c>
      <c r="C537" s="232">
        <v>44231</v>
      </c>
      <c r="D537" s="231" t="s">
        <v>705</v>
      </c>
      <c r="E537" s="231" t="s">
        <v>554</v>
      </c>
      <c r="F537" s="231" t="s">
        <v>546</v>
      </c>
      <c r="G537" s="231">
        <v>3</v>
      </c>
      <c r="H537" s="231" t="s">
        <v>546</v>
      </c>
      <c r="I537" s="231" t="s">
        <v>546</v>
      </c>
      <c r="J537" s="231" t="s">
        <v>562</v>
      </c>
      <c r="K537" s="232">
        <v>43195</v>
      </c>
      <c r="L537" s="75">
        <f>COUNTIF($B$2:B537,B537)</f>
        <v>4</v>
      </c>
      <c r="M537" s="75">
        <f>COUNTIF($L$2:L537,4)</f>
        <v>20</v>
      </c>
      <c r="N537" s="76" t="str">
        <f t="shared" si="44"/>
        <v>Code 214</v>
      </c>
      <c r="O537" s="76" t="str">
        <f t="shared" si="40"/>
        <v>0629</v>
      </c>
      <c r="P537" s="75" t="str">
        <f t="shared" si="41"/>
        <v>1903</v>
      </c>
      <c r="Q537" s="77">
        <f t="shared" si="42"/>
        <v>1234</v>
      </c>
      <c r="R537" s="77">
        <f t="shared" si="43"/>
        <v>12</v>
      </c>
      <c r="S537" s="77" t="b">
        <f>IF(O537="","",IF(OR(VALUE(LEFT(O537,2))&gt;IF(RIGHT(J537,1)="M",7,19),AND(OR(LEFT(O537,2)={"07","19"}),VALUE(RIGHT(O537,2))&gt;15)),TRUE,FALSE))</f>
        <v>0</v>
      </c>
      <c r="T537" s="77" t="b">
        <f>IF(O537="","",IF(OR(VALUE(LEFT(O537,2))&gt;IF(RIGHT(J537,1)="M",7,19),AND(OR(LEFT(O537,2)={"07","19"}),VALUE(RIGHT(O537,2))&gt;5)),TRUE,FALSE))</f>
        <v>0</v>
      </c>
    </row>
    <row r="538" spans="1:28" s="78" customFormat="1" ht="15" customHeight="1" x14ac:dyDescent="0.25">
      <c r="A538" s="231" t="s">
        <v>357</v>
      </c>
      <c r="B538" s="78" t="s">
        <v>358</v>
      </c>
      <c r="C538" s="232">
        <v>44232</v>
      </c>
      <c r="D538" s="231" t="s">
        <v>653</v>
      </c>
      <c r="E538" s="231" t="s">
        <v>660</v>
      </c>
      <c r="F538" s="231" t="s">
        <v>546</v>
      </c>
      <c r="G538" s="231">
        <v>3</v>
      </c>
      <c r="H538" s="231" t="s">
        <v>546</v>
      </c>
      <c r="I538" s="231" t="s">
        <v>546</v>
      </c>
      <c r="J538" s="231" t="s">
        <v>562</v>
      </c>
      <c r="K538" s="232">
        <v>43195</v>
      </c>
      <c r="L538" s="75">
        <f>COUNTIF($B$2:B538,B538)</f>
        <v>5</v>
      </c>
      <c r="M538" s="75">
        <f>COUNTIF($L$2:L538,4)</f>
        <v>20</v>
      </c>
      <c r="N538" s="76" t="str">
        <f t="shared" si="44"/>
        <v>Code 215</v>
      </c>
      <c r="O538" s="76" t="str">
        <f t="shared" si="40"/>
        <v>0643</v>
      </c>
      <c r="P538" s="75" t="str">
        <f t="shared" si="41"/>
        <v>1902</v>
      </c>
      <c r="Q538" s="77">
        <f t="shared" si="42"/>
        <v>1219</v>
      </c>
      <c r="R538" s="77">
        <f t="shared" si="43"/>
        <v>12</v>
      </c>
      <c r="S538" s="77" t="b">
        <f>IF(O538="","",IF(OR(VALUE(LEFT(O538,2))&gt;IF(RIGHT(J538,1)="M",7,19),AND(OR(LEFT(O538,2)={"07","19"}),VALUE(RIGHT(O538,2))&gt;15)),TRUE,FALSE))</f>
        <v>0</v>
      </c>
      <c r="T538" s="77" t="b">
        <f>IF(O538="","",IF(OR(VALUE(LEFT(O538,2))&gt;IF(RIGHT(J538,1)="M",7,19),AND(OR(LEFT(O538,2)={"07","19"}),VALUE(RIGHT(O538,2))&gt;5)),TRUE,FALSE))</f>
        <v>0</v>
      </c>
    </row>
    <row r="539" spans="1:28" s="78" customFormat="1" ht="15" customHeight="1" x14ac:dyDescent="0.25">
      <c r="A539" s="231" t="s">
        <v>357</v>
      </c>
      <c r="B539" s="78" t="s">
        <v>358</v>
      </c>
      <c r="C539" s="232">
        <v>44233</v>
      </c>
      <c r="D539" s="231" t="s">
        <v>560</v>
      </c>
      <c r="E539" s="231" t="s">
        <v>660</v>
      </c>
      <c r="F539" s="231" t="s">
        <v>546</v>
      </c>
      <c r="G539" s="231">
        <v>3</v>
      </c>
      <c r="H539" s="231" t="s">
        <v>546</v>
      </c>
      <c r="I539" s="231" t="s">
        <v>546</v>
      </c>
      <c r="J539" s="231" t="s">
        <v>562</v>
      </c>
      <c r="K539" s="232">
        <v>43195</v>
      </c>
      <c r="L539" s="75">
        <f>COUNTIF($B$2:B539,B539)</f>
        <v>6</v>
      </c>
      <c r="M539" s="75">
        <f>COUNTIF($L$2:L539,4)</f>
        <v>20</v>
      </c>
      <c r="N539" s="76" t="str">
        <f t="shared" si="44"/>
        <v>Code 216</v>
      </c>
      <c r="O539" s="76" t="str">
        <f t="shared" si="40"/>
        <v>0647</v>
      </c>
      <c r="P539" s="75" t="str">
        <f t="shared" si="41"/>
        <v>1902</v>
      </c>
      <c r="Q539" s="77">
        <f t="shared" si="42"/>
        <v>1215</v>
      </c>
      <c r="R539" s="77">
        <f t="shared" si="43"/>
        <v>12</v>
      </c>
      <c r="S539" s="77" t="b">
        <f>IF(O539="","",IF(OR(VALUE(LEFT(O539,2))&gt;IF(RIGHT(J539,1)="M",7,19),AND(OR(LEFT(O539,2)={"07","19"}),VALUE(RIGHT(O539,2))&gt;15)),TRUE,FALSE))</f>
        <v>0</v>
      </c>
      <c r="T539" s="77" t="b">
        <f>IF(O539="","",IF(OR(VALUE(LEFT(O539,2))&gt;IF(RIGHT(J539,1)="M",7,19),AND(OR(LEFT(O539,2)={"07","19"}),VALUE(RIGHT(O539,2))&gt;5)),TRUE,FALSE))</f>
        <v>0</v>
      </c>
    </row>
    <row r="540" spans="1:28" ht="15" customHeight="1" x14ac:dyDescent="0.25">
      <c r="A540" s="75" t="s">
        <v>357</v>
      </c>
      <c r="B540" s="77" t="s">
        <v>358</v>
      </c>
      <c r="C540" s="230">
        <v>44234</v>
      </c>
      <c r="D540" s="75" t="s">
        <v>546</v>
      </c>
      <c r="E540" s="75" t="s">
        <v>549</v>
      </c>
      <c r="F540" s="75" t="s">
        <v>546</v>
      </c>
      <c r="G540" s="75">
        <v>0</v>
      </c>
      <c r="H540" s="75" t="s">
        <v>546</v>
      </c>
      <c r="I540" s="75" t="s">
        <v>546</v>
      </c>
      <c r="J540" s="75" t="s">
        <v>563</v>
      </c>
      <c r="K540" s="230">
        <v>43195</v>
      </c>
      <c r="L540" s="75">
        <f>COUNTIF($B$2:B540,B540)</f>
        <v>7</v>
      </c>
      <c r="M540" s="75">
        <f>COUNTIF($L$2:L540,4)</f>
        <v>20</v>
      </c>
      <c r="N540" s="76" t="str">
        <f t="shared" si="44"/>
        <v>Code 217</v>
      </c>
      <c r="O540" s="76" t="str">
        <f t="shared" si="40"/>
        <v/>
      </c>
      <c r="P540" s="75" t="str">
        <f t="shared" si="41"/>
        <v/>
      </c>
      <c r="Q540" s="77" t="str">
        <f t="shared" si="42"/>
        <v/>
      </c>
      <c r="R540" s="77" t="str">
        <f t="shared" si="43"/>
        <v/>
      </c>
      <c r="S540" s="77" t="str">
        <f>IF(O540="","",IF(OR(VALUE(LEFT(O540,2))&gt;IF(RIGHT(J540,1)="M",7,19),AND(OR(LEFT(O540,2)={"07","19"}),VALUE(RIGHT(O540,2))&gt;15)),TRUE,FALSE))</f>
        <v/>
      </c>
      <c r="T540" s="77" t="str">
        <f>IF(O540="","",IF(OR(VALUE(LEFT(O540,2))&gt;IF(RIGHT(J540,1)="M",7,19),AND(OR(LEFT(O540,2)={"07","19"}),VALUE(RIGHT(O540,2))&gt;5)),TRUE,FALSE))</f>
        <v/>
      </c>
    </row>
    <row r="541" spans="1:28" ht="15" customHeight="1" x14ac:dyDescent="0.25">
      <c r="A541" s="231" t="s">
        <v>357</v>
      </c>
      <c r="B541" s="78" t="s">
        <v>358</v>
      </c>
      <c r="C541" s="232">
        <v>44235</v>
      </c>
      <c r="D541" s="231" t="s">
        <v>653</v>
      </c>
      <c r="E541" s="231" t="s">
        <v>615</v>
      </c>
      <c r="F541" s="231" t="s">
        <v>546</v>
      </c>
      <c r="G541" s="231">
        <v>3</v>
      </c>
      <c r="H541" s="231" t="s">
        <v>546</v>
      </c>
      <c r="I541" s="231" t="s">
        <v>546</v>
      </c>
      <c r="J541" s="231" t="s">
        <v>562</v>
      </c>
      <c r="K541" s="232">
        <v>43195</v>
      </c>
      <c r="L541" s="75">
        <f>COUNTIF($B$2:B541,B541)</f>
        <v>8</v>
      </c>
      <c r="M541" s="75">
        <f>COUNTIF($L$2:L541,4)</f>
        <v>20</v>
      </c>
      <c r="N541" s="76" t="str">
        <f t="shared" si="44"/>
        <v>Code 218</v>
      </c>
      <c r="O541" s="76" t="str">
        <f t="shared" si="40"/>
        <v>0643</v>
      </c>
      <c r="P541" s="75" t="str">
        <f t="shared" si="41"/>
        <v>1912</v>
      </c>
      <c r="Q541" s="77">
        <f t="shared" si="42"/>
        <v>1229</v>
      </c>
      <c r="R541" s="77">
        <f t="shared" si="43"/>
        <v>12</v>
      </c>
      <c r="S541" s="77" t="b">
        <f>IF(O541="","",IF(OR(VALUE(LEFT(O541,2))&gt;IF(RIGHT(J541,1)="M",7,19),AND(OR(LEFT(O541,2)={"07","19"}),VALUE(RIGHT(O541,2))&gt;15)),TRUE,FALSE))</f>
        <v>0</v>
      </c>
      <c r="T541" s="77" t="b">
        <f>IF(O541="","",IF(OR(VALUE(LEFT(O541,2))&gt;IF(RIGHT(J541,1)="M",7,19),AND(OR(LEFT(O541,2)={"07","19"}),VALUE(RIGHT(O541,2))&gt;5)),TRUE,FALSE))</f>
        <v>0</v>
      </c>
      <c r="U541" s="78"/>
      <c r="V541" s="78"/>
      <c r="W541" s="78"/>
      <c r="X541" s="78"/>
      <c r="Y541" s="78"/>
      <c r="Z541" s="78"/>
      <c r="AA541" s="78"/>
      <c r="AB541" s="78"/>
    </row>
    <row r="542" spans="1:28" ht="15" customHeight="1" x14ac:dyDescent="0.25">
      <c r="A542" s="231" t="s">
        <v>357</v>
      </c>
      <c r="B542" s="78" t="s">
        <v>358</v>
      </c>
      <c r="C542" s="232">
        <v>44236</v>
      </c>
      <c r="D542" s="231" t="s">
        <v>655</v>
      </c>
      <c r="E542" s="231" t="s">
        <v>638</v>
      </c>
      <c r="F542" s="231" t="s">
        <v>546</v>
      </c>
      <c r="G542" s="231">
        <v>3</v>
      </c>
      <c r="H542" s="231" t="s">
        <v>546</v>
      </c>
      <c r="I542" s="231" t="s">
        <v>546</v>
      </c>
      <c r="J542" s="231" t="s">
        <v>562</v>
      </c>
      <c r="K542" s="232">
        <v>43195</v>
      </c>
      <c r="L542" s="75">
        <f>COUNTIF($B$2:B542,B542)</f>
        <v>9</v>
      </c>
      <c r="M542" s="75">
        <f>COUNTIF($L$2:L542,4)</f>
        <v>20</v>
      </c>
      <c r="N542" s="76" t="str">
        <f t="shared" si="44"/>
        <v>Code 219</v>
      </c>
      <c r="O542" s="76" t="str">
        <f t="shared" si="40"/>
        <v>0638</v>
      </c>
      <c r="P542" s="75" t="str">
        <f t="shared" si="41"/>
        <v>1914</v>
      </c>
      <c r="Q542" s="77">
        <f t="shared" si="42"/>
        <v>1236</v>
      </c>
      <c r="R542" s="77">
        <f t="shared" si="43"/>
        <v>12</v>
      </c>
      <c r="S542" s="77" t="b">
        <f>IF(O542="","",IF(OR(VALUE(LEFT(O542,2))&gt;IF(RIGHT(J542,1)="M",7,19),AND(OR(LEFT(O542,2)={"07","19"}),VALUE(RIGHT(O542,2))&gt;15)),TRUE,FALSE))</f>
        <v>0</v>
      </c>
      <c r="T542" s="77" t="b">
        <f>IF(O542="","",IF(OR(VALUE(LEFT(O542,2))&gt;IF(RIGHT(J542,1)="M",7,19),AND(OR(LEFT(O542,2)={"07","19"}),VALUE(RIGHT(O542,2))&gt;5)),TRUE,FALSE))</f>
        <v>0</v>
      </c>
      <c r="U542" s="78"/>
      <c r="V542" s="78"/>
      <c r="W542" s="78"/>
      <c r="X542" s="78"/>
      <c r="Y542" s="78"/>
      <c r="Z542" s="78"/>
      <c r="AA542" s="78"/>
      <c r="AB542" s="78"/>
    </row>
    <row r="543" spans="1:28" ht="15" customHeight="1" x14ac:dyDescent="0.25">
      <c r="A543" s="231" t="s">
        <v>357</v>
      </c>
      <c r="B543" s="78" t="s">
        <v>358</v>
      </c>
      <c r="C543" s="232">
        <v>44237</v>
      </c>
      <c r="D543" s="231" t="s">
        <v>550</v>
      </c>
      <c r="E543" s="231" t="s">
        <v>597</v>
      </c>
      <c r="F543" s="231" t="s">
        <v>546</v>
      </c>
      <c r="G543" s="231">
        <v>3</v>
      </c>
      <c r="H543" s="231" t="s">
        <v>546</v>
      </c>
      <c r="I543" s="231" t="s">
        <v>546</v>
      </c>
      <c r="J543" s="231" t="s">
        <v>562</v>
      </c>
      <c r="K543" s="232">
        <v>43195</v>
      </c>
      <c r="L543" s="75">
        <f>COUNTIF($B$2:B543,B543)</f>
        <v>10</v>
      </c>
      <c r="M543" s="75">
        <f>COUNTIF($L$2:L543,4)</f>
        <v>20</v>
      </c>
      <c r="N543" s="76" t="str">
        <f t="shared" si="44"/>
        <v>Code 2110</v>
      </c>
      <c r="O543" s="76" t="str">
        <f t="shared" si="40"/>
        <v>0642</v>
      </c>
      <c r="P543" s="75" t="str">
        <f t="shared" si="41"/>
        <v>1913</v>
      </c>
      <c r="Q543" s="77">
        <f t="shared" si="42"/>
        <v>1231</v>
      </c>
      <c r="R543" s="77">
        <f t="shared" si="43"/>
        <v>12</v>
      </c>
      <c r="S543" s="77" t="b">
        <f>IF(O543="","",IF(OR(VALUE(LEFT(O543,2))&gt;IF(RIGHT(J543,1)="M",7,19),AND(OR(LEFT(O543,2)={"07","19"}),VALUE(RIGHT(O543,2))&gt;15)),TRUE,FALSE))</f>
        <v>0</v>
      </c>
      <c r="T543" s="77" t="b">
        <f>IF(O543="","",IF(OR(VALUE(LEFT(O543,2))&gt;IF(RIGHT(J543,1)="M",7,19),AND(OR(LEFT(O543,2)={"07","19"}),VALUE(RIGHT(O543,2))&gt;5)),TRUE,FALSE))</f>
        <v>0</v>
      </c>
      <c r="U543" s="78"/>
      <c r="V543" s="78"/>
      <c r="W543" s="78"/>
      <c r="X543" s="78"/>
      <c r="Y543" s="78"/>
      <c r="Z543" s="78"/>
      <c r="AA543" s="78"/>
      <c r="AB543" s="78"/>
    </row>
    <row r="544" spans="1:28" ht="15" customHeight="1" x14ac:dyDescent="0.25">
      <c r="A544" s="231" t="s">
        <v>357</v>
      </c>
      <c r="B544" s="78" t="s">
        <v>358</v>
      </c>
      <c r="C544" s="232">
        <v>44238</v>
      </c>
      <c r="D544" s="231" t="s">
        <v>653</v>
      </c>
      <c r="E544" s="231" t="s">
        <v>597</v>
      </c>
      <c r="F544" s="231" t="s">
        <v>546</v>
      </c>
      <c r="G544" s="231">
        <v>3</v>
      </c>
      <c r="H544" s="231" t="s">
        <v>546</v>
      </c>
      <c r="I544" s="231" t="s">
        <v>546</v>
      </c>
      <c r="J544" s="231" t="s">
        <v>562</v>
      </c>
      <c r="K544" s="232">
        <v>43195</v>
      </c>
      <c r="L544" s="75">
        <f>COUNTIF($B$2:B544,B544)</f>
        <v>11</v>
      </c>
      <c r="M544" s="75">
        <f>COUNTIF($L$2:L544,4)</f>
        <v>20</v>
      </c>
      <c r="N544" s="76" t="str">
        <f t="shared" si="44"/>
        <v>Code 2111</v>
      </c>
      <c r="O544" s="76" t="str">
        <f t="shared" si="40"/>
        <v>0643</v>
      </c>
      <c r="P544" s="75" t="str">
        <f t="shared" si="41"/>
        <v>1913</v>
      </c>
      <c r="Q544" s="77">
        <f t="shared" si="42"/>
        <v>1230</v>
      </c>
      <c r="R544" s="77">
        <f t="shared" si="43"/>
        <v>12</v>
      </c>
      <c r="S544" s="77" t="b">
        <f>IF(O544="","",IF(OR(VALUE(LEFT(O544,2))&gt;IF(RIGHT(J544,1)="M",7,19),AND(OR(LEFT(O544,2)={"07","19"}),VALUE(RIGHT(O544,2))&gt;15)),TRUE,FALSE))</f>
        <v>0</v>
      </c>
      <c r="T544" s="77" t="b">
        <f>IF(O544="","",IF(OR(VALUE(LEFT(O544,2))&gt;IF(RIGHT(J544,1)="M",7,19),AND(OR(LEFT(O544,2)={"07","19"}),VALUE(RIGHT(O544,2))&gt;5)),TRUE,FALSE))</f>
        <v>0</v>
      </c>
      <c r="U544" s="78"/>
      <c r="V544" s="78"/>
      <c r="W544" s="78"/>
      <c r="X544" s="78"/>
      <c r="Y544" s="78"/>
      <c r="Z544" s="78"/>
      <c r="AA544" s="78"/>
      <c r="AB544" s="78"/>
    </row>
    <row r="545" spans="1:28" ht="15" customHeight="1" x14ac:dyDescent="0.25">
      <c r="A545" s="75" t="s">
        <v>357</v>
      </c>
      <c r="B545" s="77" t="s">
        <v>358</v>
      </c>
      <c r="C545" s="230">
        <v>44239</v>
      </c>
      <c r="D545" s="75" t="s">
        <v>546</v>
      </c>
      <c r="E545" s="75" t="s">
        <v>549</v>
      </c>
      <c r="F545" s="75" t="s">
        <v>546</v>
      </c>
      <c r="G545" s="75">
        <v>0</v>
      </c>
      <c r="H545" s="75" t="s">
        <v>546</v>
      </c>
      <c r="I545" s="75" t="s">
        <v>546</v>
      </c>
      <c r="J545" s="75" t="s">
        <v>738</v>
      </c>
      <c r="K545" s="230">
        <v>43195</v>
      </c>
      <c r="L545" s="75">
        <f>COUNTIF($B$2:B545,B545)</f>
        <v>12</v>
      </c>
      <c r="M545" s="75">
        <f>COUNTIF($L$2:L545,4)</f>
        <v>20</v>
      </c>
      <c r="N545" s="76" t="str">
        <f t="shared" si="44"/>
        <v>Code 2112</v>
      </c>
      <c r="O545" s="76" t="str">
        <f t="shared" si="40"/>
        <v/>
      </c>
      <c r="P545" s="75" t="str">
        <f t="shared" si="41"/>
        <v/>
      </c>
      <c r="Q545" s="77" t="str">
        <f t="shared" si="42"/>
        <v/>
      </c>
      <c r="R545" s="77" t="str">
        <f t="shared" si="43"/>
        <v/>
      </c>
      <c r="S545" s="77" t="str">
        <f>IF(O545="","",IF(OR(VALUE(LEFT(O545,2))&gt;IF(RIGHT(J545,1)="M",7,19),AND(OR(LEFT(O545,2)={"07","19"}),VALUE(RIGHT(O545,2))&gt;15)),TRUE,FALSE))</f>
        <v/>
      </c>
      <c r="T545" s="77" t="str">
        <f>IF(O545="","",IF(OR(VALUE(LEFT(O545,2))&gt;IF(RIGHT(J545,1)="M",7,19),AND(OR(LEFT(O545,2)={"07","19"}),VALUE(RIGHT(O545,2))&gt;5)),TRUE,FALSE))</f>
        <v/>
      </c>
    </row>
    <row r="546" spans="1:28" ht="15" customHeight="1" x14ac:dyDescent="0.25">
      <c r="A546" s="75" t="s">
        <v>357</v>
      </c>
      <c r="B546" s="77" t="s">
        <v>358</v>
      </c>
      <c r="C546" s="230">
        <v>44240</v>
      </c>
      <c r="D546" s="75" t="s">
        <v>546</v>
      </c>
      <c r="E546" s="75" t="s">
        <v>549</v>
      </c>
      <c r="F546" s="75" t="s">
        <v>546</v>
      </c>
      <c r="G546" s="75">
        <v>0</v>
      </c>
      <c r="H546" s="75" t="s">
        <v>546</v>
      </c>
      <c r="I546" s="75" t="s">
        <v>546</v>
      </c>
      <c r="J546" s="75" t="s">
        <v>738</v>
      </c>
      <c r="K546" s="230">
        <v>43195</v>
      </c>
      <c r="L546" s="75">
        <f>COUNTIF($B$2:B546,B546)</f>
        <v>13</v>
      </c>
      <c r="M546" s="75">
        <f>COUNTIF($L$2:L546,4)</f>
        <v>20</v>
      </c>
      <c r="N546" s="76" t="str">
        <f t="shared" si="44"/>
        <v>Code 2113</v>
      </c>
      <c r="O546" s="76" t="str">
        <f t="shared" si="40"/>
        <v/>
      </c>
      <c r="P546" s="75" t="str">
        <f t="shared" si="41"/>
        <v/>
      </c>
      <c r="Q546" s="77" t="str">
        <f t="shared" si="42"/>
        <v/>
      </c>
      <c r="R546" s="77" t="str">
        <f t="shared" si="43"/>
        <v/>
      </c>
      <c r="S546" s="77" t="str">
        <f>IF(O546="","",IF(OR(VALUE(LEFT(O546,2))&gt;IF(RIGHT(J546,1)="M",7,19),AND(OR(LEFT(O546,2)={"07","19"}),VALUE(RIGHT(O546,2))&gt;15)),TRUE,FALSE))</f>
        <v/>
      </c>
      <c r="T546" s="77" t="str">
        <f>IF(O546="","",IF(OR(VALUE(LEFT(O546,2))&gt;IF(RIGHT(J546,1)="M",7,19),AND(OR(LEFT(O546,2)={"07","19"}),VALUE(RIGHT(O546,2))&gt;5)),TRUE,FALSE))</f>
        <v/>
      </c>
    </row>
    <row r="547" spans="1:28" ht="15" customHeight="1" x14ac:dyDescent="0.25">
      <c r="A547" s="75" t="s">
        <v>357</v>
      </c>
      <c r="B547" s="77" t="s">
        <v>358</v>
      </c>
      <c r="C547" s="230">
        <v>44241</v>
      </c>
      <c r="D547" s="75" t="s">
        <v>546</v>
      </c>
      <c r="E547" s="75" t="s">
        <v>549</v>
      </c>
      <c r="F547" s="75" t="s">
        <v>546</v>
      </c>
      <c r="G547" s="75">
        <v>0</v>
      </c>
      <c r="H547" s="75" t="s">
        <v>546</v>
      </c>
      <c r="I547" s="75" t="s">
        <v>546</v>
      </c>
      <c r="J547" s="75" t="s">
        <v>576</v>
      </c>
      <c r="K547" s="230">
        <v>43195</v>
      </c>
      <c r="L547" s="75">
        <f>COUNTIF($B$2:B547,B547)</f>
        <v>14</v>
      </c>
      <c r="M547" s="75">
        <f>COUNTIF($L$2:L547,4)</f>
        <v>20</v>
      </c>
      <c r="N547" s="76" t="str">
        <f t="shared" si="44"/>
        <v>Code 2114</v>
      </c>
      <c r="O547" s="76" t="str">
        <f t="shared" si="40"/>
        <v/>
      </c>
      <c r="P547" s="75" t="str">
        <f t="shared" si="41"/>
        <v/>
      </c>
      <c r="Q547" s="77" t="str">
        <f t="shared" si="42"/>
        <v/>
      </c>
      <c r="R547" s="77" t="str">
        <f t="shared" si="43"/>
        <v/>
      </c>
      <c r="S547" s="77" t="str">
        <f>IF(O547="","",IF(OR(VALUE(LEFT(O547,2))&gt;IF(RIGHT(J547,1)="M",7,19),AND(OR(LEFT(O547,2)={"07","19"}),VALUE(RIGHT(O547,2))&gt;15)),TRUE,FALSE))</f>
        <v/>
      </c>
      <c r="T547" s="77" t="str">
        <f>IF(O547="","",IF(OR(VALUE(LEFT(O547,2))&gt;IF(RIGHT(J547,1)="M",7,19),AND(OR(LEFT(O547,2)={"07","19"}),VALUE(RIGHT(O547,2))&gt;5)),TRUE,FALSE))</f>
        <v/>
      </c>
    </row>
    <row r="548" spans="1:28" s="78" customFormat="1" ht="15" customHeight="1" x14ac:dyDescent="0.25">
      <c r="A548" s="231" t="s">
        <v>357</v>
      </c>
      <c r="B548" s="78" t="s">
        <v>358</v>
      </c>
      <c r="C548" s="232">
        <v>44242</v>
      </c>
      <c r="D548" s="231" t="s">
        <v>628</v>
      </c>
      <c r="E548" s="231" t="s">
        <v>568</v>
      </c>
      <c r="F548" s="231" t="s">
        <v>546</v>
      </c>
      <c r="G548" s="231">
        <v>3</v>
      </c>
      <c r="H548" s="231" t="s">
        <v>546</v>
      </c>
      <c r="I548" s="231" t="s">
        <v>546</v>
      </c>
      <c r="J548" s="231" t="s">
        <v>566</v>
      </c>
      <c r="K548" s="232">
        <v>43195</v>
      </c>
      <c r="L548" s="75">
        <f>COUNTIF($B$2:B548,B548)</f>
        <v>15</v>
      </c>
      <c r="M548" s="75">
        <f>COUNTIF($L$2:L548,4)</f>
        <v>20</v>
      </c>
      <c r="N548" s="76" t="str">
        <f t="shared" si="44"/>
        <v>Code 2115</v>
      </c>
      <c r="O548" s="76" t="str">
        <f t="shared" si="40"/>
        <v>1840</v>
      </c>
      <c r="P548" s="75" t="str">
        <f t="shared" si="41"/>
        <v>0714</v>
      </c>
      <c r="Q548" s="77">
        <f t="shared" si="42"/>
        <v>1234</v>
      </c>
      <c r="R548" s="77">
        <f t="shared" si="43"/>
        <v>12</v>
      </c>
      <c r="S548" s="77" t="b">
        <f>IF(O548="","",IF(OR(VALUE(LEFT(O548,2))&gt;IF(RIGHT(J548,1)="M",7,19),AND(OR(LEFT(O548,2)={"07","19"}),VALUE(RIGHT(O548,2))&gt;15)),TRUE,FALSE))</f>
        <v>0</v>
      </c>
      <c r="T548" s="77" t="b">
        <f>IF(O548="","",IF(OR(VALUE(LEFT(O548,2))&gt;IF(RIGHT(J548,1)="M",7,19),AND(OR(LEFT(O548,2)={"07","19"}),VALUE(RIGHT(O548,2))&gt;5)),TRUE,FALSE))</f>
        <v>0</v>
      </c>
    </row>
    <row r="549" spans="1:28" ht="15" customHeight="1" x14ac:dyDescent="0.25">
      <c r="A549" s="75" t="s">
        <v>357</v>
      </c>
      <c r="B549" s="77" t="s">
        <v>358</v>
      </c>
      <c r="C549" s="230">
        <v>44243</v>
      </c>
      <c r="D549" s="75" t="s">
        <v>567</v>
      </c>
      <c r="E549" s="75" t="s">
        <v>605</v>
      </c>
      <c r="F549" s="75" t="s">
        <v>546</v>
      </c>
      <c r="G549" s="75">
        <v>3</v>
      </c>
      <c r="H549" s="75" t="s">
        <v>546</v>
      </c>
      <c r="I549" s="75" t="s">
        <v>546</v>
      </c>
      <c r="J549" s="75" t="s">
        <v>566</v>
      </c>
      <c r="K549" s="230">
        <v>43195</v>
      </c>
      <c r="L549" s="75">
        <f>COUNTIF($B$2:B549,B549)</f>
        <v>16</v>
      </c>
      <c r="M549" s="75">
        <f>COUNTIF($L$2:L549,4)</f>
        <v>20</v>
      </c>
      <c r="N549" s="76" t="str">
        <f t="shared" si="44"/>
        <v>Code 2116</v>
      </c>
      <c r="O549" s="76" t="str">
        <f t="shared" si="40"/>
        <v>1842</v>
      </c>
      <c r="P549" s="75" t="str">
        <f t="shared" si="41"/>
        <v>0712</v>
      </c>
      <c r="Q549" s="77">
        <f t="shared" si="42"/>
        <v>1230</v>
      </c>
      <c r="R549" s="77">
        <f t="shared" si="43"/>
        <v>12</v>
      </c>
      <c r="S549" s="77" t="b">
        <f>IF(O549="","",IF(OR(VALUE(LEFT(O549,2))&gt;IF(RIGHT(J549,1)="M",7,19),AND(OR(LEFT(O549,2)={"07","19"}),VALUE(RIGHT(O549,2))&gt;15)),TRUE,FALSE))</f>
        <v>0</v>
      </c>
      <c r="T549" s="77" t="b">
        <f>IF(O549="","",IF(OR(VALUE(LEFT(O549,2))&gt;IF(RIGHT(J549,1)="M",7,19),AND(OR(LEFT(O549,2)={"07","19"}),VALUE(RIGHT(O549,2))&gt;5)),TRUE,FALSE))</f>
        <v>0</v>
      </c>
    </row>
    <row r="550" spans="1:28" ht="15" customHeight="1" x14ac:dyDescent="0.25">
      <c r="A550" s="75" t="s">
        <v>357</v>
      </c>
      <c r="B550" s="77" t="s">
        <v>358</v>
      </c>
      <c r="C550" s="230">
        <v>44244</v>
      </c>
      <c r="D550" s="75" t="s">
        <v>629</v>
      </c>
      <c r="E550" s="75" t="s">
        <v>605</v>
      </c>
      <c r="F550" s="75" t="s">
        <v>546</v>
      </c>
      <c r="G550" s="75">
        <v>3</v>
      </c>
      <c r="H550" s="75" t="s">
        <v>546</v>
      </c>
      <c r="I550" s="75" t="s">
        <v>546</v>
      </c>
      <c r="J550" s="75" t="s">
        <v>566</v>
      </c>
      <c r="K550" s="230">
        <v>43195</v>
      </c>
      <c r="L550" s="75">
        <f>COUNTIF($B$2:B550,B550)</f>
        <v>17</v>
      </c>
      <c r="M550" s="75">
        <f>COUNTIF($L$2:L550,4)</f>
        <v>20</v>
      </c>
      <c r="N550" s="76" t="str">
        <f t="shared" si="44"/>
        <v>Code 2117</v>
      </c>
      <c r="O550" s="76" t="str">
        <f t="shared" si="40"/>
        <v>1844</v>
      </c>
      <c r="P550" s="75" t="str">
        <f t="shared" si="41"/>
        <v>0712</v>
      </c>
      <c r="Q550" s="77">
        <f t="shared" si="42"/>
        <v>1228</v>
      </c>
      <c r="R550" s="77">
        <f t="shared" si="43"/>
        <v>12</v>
      </c>
      <c r="S550" s="77" t="b">
        <f>IF(O550="","",IF(OR(VALUE(LEFT(O550,2))&gt;IF(RIGHT(J550,1)="M",7,19),AND(OR(LEFT(O550,2)={"07","19"}),VALUE(RIGHT(O550,2))&gt;15)),TRUE,FALSE))</f>
        <v>0</v>
      </c>
      <c r="T550" s="77" t="b">
        <f>IF(O550="","",IF(OR(VALUE(LEFT(O550,2))&gt;IF(RIGHT(J550,1)="M",7,19),AND(OR(LEFT(O550,2)={"07","19"}),VALUE(RIGHT(O550,2))&gt;5)),TRUE,FALSE))</f>
        <v>0</v>
      </c>
    </row>
    <row r="551" spans="1:28" s="78" customFormat="1" ht="15" customHeight="1" x14ac:dyDescent="0.25">
      <c r="A551" s="75" t="s">
        <v>357</v>
      </c>
      <c r="B551" s="77" t="s">
        <v>358</v>
      </c>
      <c r="C551" s="230">
        <v>44245</v>
      </c>
      <c r="D551" s="75" t="s">
        <v>628</v>
      </c>
      <c r="E551" s="75" t="s">
        <v>602</v>
      </c>
      <c r="F551" s="75" t="s">
        <v>546</v>
      </c>
      <c r="G551" s="75">
        <v>3</v>
      </c>
      <c r="H551" s="75" t="s">
        <v>546</v>
      </c>
      <c r="I551" s="75" t="s">
        <v>546</v>
      </c>
      <c r="J551" s="75" t="s">
        <v>566</v>
      </c>
      <c r="K551" s="230">
        <v>43195</v>
      </c>
      <c r="L551" s="75">
        <f>COUNTIF($B$2:B551,B551)</f>
        <v>18</v>
      </c>
      <c r="M551" s="75">
        <f>COUNTIF($L$2:L551,4)</f>
        <v>20</v>
      </c>
      <c r="N551" s="76" t="str">
        <f t="shared" si="44"/>
        <v>Code 2118</v>
      </c>
      <c r="O551" s="76" t="str">
        <f t="shared" si="40"/>
        <v>1840</v>
      </c>
      <c r="P551" s="75" t="str">
        <f t="shared" si="41"/>
        <v>0711</v>
      </c>
      <c r="Q551" s="77">
        <f t="shared" si="42"/>
        <v>1231</v>
      </c>
      <c r="R551" s="77">
        <f t="shared" si="43"/>
        <v>12</v>
      </c>
      <c r="S551" s="77" t="b">
        <f>IF(O551="","",IF(OR(VALUE(LEFT(O551,2))&gt;IF(RIGHT(J551,1)="M",7,19),AND(OR(LEFT(O551,2)={"07","19"}),VALUE(RIGHT(O551,2))&gt;15)),TRUE,FALSE))</f>
        <v>0</v>
      </c>
      <c r="T551" s="77" t="b">
        <f>IF(O551="","",IF(OR(VALUE(LEFT(O551,2))&gt;IF(RIGHT(J551,1)="M",7,19),AND(OR(LEFT(O551,2)={"07","19"}),VALUE(RIGHT(O551,2))&gt;5)),TRUE,FALSE))</f>
        <v>0</v>
      </c>
      <c r="U551" s="77"/>
      <c r="V551" s="77"/>
      <c r="W551" s="77"/>
      <c r="X551" s="77"/>
      <c r="Y551" s="77"/>
      <c r="Z551" s="77"/>
      <c r="AA551" s="77"/>
      <c r="AB551" s="77"/>
    </row>
    <row r="552" spans="1:28" s="78" customFormat="1" ht="15" customHeight="1" x14ac:dyDescent="0.25">
      <c r="A552" s="75" t="s">
        <v>357</v>
      </c>
      <c r="B552" s="77" t="s">
        <v>358</v>
      </c>
      <c r="C552" s="230">
        <v>44246</v>
      </c>
      <c r="D552" s="75" t="s">
        <v>567</v>
      </c>
      <c r="E552" s="75" t="s">
        <v>634</v>
      </c>
      <c r="F552" s="75" t="s">
        <v>546</v>
      </c>
      <c r="G552" s="75">
        <v>3</v>
      </c>
      <c r="H552" s="75" t="s">
        <v>546</v>
      </c>
      <c r="I552" s="75" t="s">
        <v>546</v>
      </c>
      <c r="J552" s="75" t="s">
        <v>566</v>
      </c>
      <c r="K552" s="230">
        <v>43195</v>
      </c>
      <c r="L552" s="75">
        <f>COUNTIF($B$2:B552,B552)</f>
        <v>19</v>
      </c>
      <c r="M552" s="75">
        <f>COUNTIF($L$2:L552,4)</f>
        <v>20</v>
      </c>
      <c r="N552" s="76" t="str">
        <f t="shared" si="44"/>
        <v>Code 2119</v>
      </c>
      <c r="O552" s="76" t="str">
        <f t="shared" si="40"/>
        <v>1842</v>
      </c>
      <c r="P552" s="75" t="str">
        <f t="shared" si="41"/>
        <v>0713</v>
      </c>
      <c r="Q552" s="77">
        <f t="shared" si="42"/>
        <v>1231</v>
      </c>
      <c r="R552" s="77">
        <f t="shared" si="43"/>
        <v>12</v>
      </c>
      <c r="S552" s="77" t="b">
        <f>IF(O552="","",IF(OR(VALUE(LEFT(O552,2))&gt;IF(RIGHT(J552,1)="M",7,19),AND(OR(LEFT(O552,2)={"07","19"}),VALUE(RIGHT(O552,2))&gt;15)),TRUE,FALSE))</f>
        <v>0</v>
      </c>
      <c r="T552" s="77" t="b">
        <f>IF(O552="","",IF(OR(VALUE(LEFT(O552,2))&gt;IF(RIGHT(J552,1)="M",7,19),AND(OR(LEFT(O552,2)={"07","19"}),VALUE(RIGHT(O552,2))&gt;5)),TRUE,FALSE))</f>
        <v>0</v>
      </c>
      <c r="U552" s="77"/>
      <c r="V552" s="77"/>
      <c r="W552" s="77"/>
      <c r="X552" s="77"/>
      <c r="Y552" s="77"/>
      <c r="Z552" s="77"/>
      <c r="AA552" s="77"/>
      <c r="AB552" s="77"/>
    </row>
    <row r="553" spans="1:28" s="78" customFormat="1" ht="15" customHeight="1" x14ac:dyDescent="0.25">
      <c r="A553" s="75" t="s">
        <v>357</v>
      </c>
      <c r="B553" s="77" t="s">
        <v>358</v>
      </c>
      <c r="C553" s="230">
        <v>44247</v>
      </c>
      <c r="D553" s="75" t="s">
        <v>583</v>
      </c>
      <c r="E553" s="75" t="s">
        <v>571</v>
      </c>
      <c r="F553" s="75" t="s">
        <v>546</v>
      </c>
      <c r="G553" s="75">
        <v>3</v>
      </c>
      <c r="H553" s="75" t="s">
        <v>546</v>
      </c>
      <c r="I553" s="75" t="s">
        <v>546</v>
      </c>
      <c r="J553" s="75" t="s">
        <v>566</v>
      </c>
      <c r="K553" s="230">
        <v>43195</v>
      </c>
      <c r="L553" s="75">
        <f>COUNTIF($B$2:B553,B553)</f>
        <v>20</v>
      </c>
      <c r="M553" s="75">
        <f>COUNTIF($L$2:L553,4)</f>
        <v>20</v>
      </c>
      <c r="N553" s="76" t="str">
        <f t="shared" si="44"/>
        <v>Code 2120</v>
      </c>
      <c r="O553" s="76" t="str">
        <f t="shared" si="40"/>
        <v>1843</v>
      </c>
      <c r="P553" s="75" t="str">
        <f t="shared" si="41"/>
        <v>0709</v>
      </c>
      <c r="Q553" s="77">
        <f t="shared" si="42"/>
        <v>1226</v>
      </c>
      <c r="R553" s="77">
        <f t="shared" si="43"/>
        <v>12</v>
      </c>
      <c r="S553" s="77" t="b">
        <f>IF(O553="","",IF(OR(VALUE(LEFT(O553,2))&gt;IF(RIGHT(J553,1)="M",7,19),AND(OR(LEFT(O553,2)={"07","19"}),VALUE(RIGHT(O553,2))&gt;15)),TRUE,FALSE))</f>
        <v>0</v>
      </c>
      <c r="T553" s="77" t="b">
        <f>IF(O553="","",IF(OR(VALUE(LEFT(O553,2))&gt;IF(RIGHT(J553,1)="M",7,19),AND(OR(LEFT(O553,2)={"07","19"}),VALUE(RIGHT(O553,2))&gt;5)),TRUE,FALSE))</f>
        <v>0</v>
      </c>
      <c r="U553" s="77"/>
      <c r="V553" s="77"/>
      <c r="W553" s="77"/>
      <c r="X553" s="77"/>
      <c r="Y553" s="77"/>
      <c r="Z553" s="77"/>
      <c r="AA553" s="77"/>
      <c r="AB553" s="77"/>
    </row>
    <row r="554" spans="1:28" s="78" customFormat="1" ht="15" customHeight="1" x14ac:dyDescent="0.25">
      <c r="A554" s="75" t="s">
        <v>357</v>
      </c>
      <c r="B554" s="77" t="s">
        <v>358</v>
      </c>
      <c r="C554" s="230">
        <v>44248</v>
      </c>
      <c r="D554" s="75" t="s">
        <v>546</v>
      </c>
      <c r="E554" s="75" t="s">
        <v>549</v>
      </c>
      <c r="F554" s="75" t="s">
        <v>546</v>
      </c>
      <c r="G554" s="75">
        <v>0</v>
      </c>
      <c r="H554" s="75" t="s">
        <v>546</v>
      </c>
      <c r="I554" s="75" t="s">
        <v>546</v>
      </c>
      <c r="J554" s="75" t="s">
        <v>576</v>
      </c>
      <c r="K554" s="230">
        <v>43195</v>
      </c>
      <c r="L554" s="75">
        <f>COUNTIF($B$2:B554,B554)</f>
        <v>21</v>
      </c>
      <c r="M554" s="75">
        <f>COUNTIF($L$2:L554,4)</f>
        <v>20</v>
      </c>
      <c r="N554" s="76" t="str">
        <f t="shared" si="44"/>
        <v>Code 2121</v>
      </c>
      <c r="O554" s="76" t="str">
        <f t="shared" si="40"/>
        <v/>
      </c>
      <c r="P554" s="75" t="str">
        <f t="shared" si="41"/>
        <v/>
      </c>
      <c r="Q554" s="77" t="str">
        <f t="shared" si="42"/>
        <v/>
      </c>
      <c r="R554" s="77" t="str">
        <f t="shared" si="43"/>
        <v/>
      </c>
      <c r="S554" s="77" t="str">
        <f>IF(O554="","",IF(OR(VALUE(LEFT(O554,2))&gt;IF(RIGHT(J554,1)="M",7,19),AND(OR(LEFT(O554,2)={"07","19"}),VALUE(RIGHT(O554,2))&gt;15)),TRUE,FALSE))</f>
        <v/>
      </c>
      <c r="T554" s="77" t="str">
        <f>IF(O554="","",IF(OR(VALUE(LEFT(O554,2))&gt;IF(RIGHT(J554,1)="M",7,19),AND(OR(LEFT(O554,2)={"07","19"}),VALUE(RIGHT(O554,2))&gt;5)),TRUE,FALSE))</f>
        <v/>
      </c>
      <c r="U554" s="77"/>
      <c r="V554" s="77"/>
      <c r="W554" s="77"/>
      <c r="X554" s="77"/>
      <c r="Y554" s="77"/>
      <c r="Z554" s="77"/>
      <c r="AA554" s="77"/>
      <c r="AB554" s="77"/>
    </row>
    <row r="555" spans="1:28" ht="15" customHeight="1" x14ac:dyDescent="0.25">
      <c r="A555" s="75" t="s">
        <v>357</v>
      </c>
      <c r="B555" s="77" t="s">
        <v>358</v>
      </c>
      <c r="C555" s="230">
        <v>44249</v>
      </c>
      <c r="D555" s="75" t="s">
        <v>629</v>
      </c>
      <c r="E555" s="75" t="s">
        <v>575</v>
      </c>
      <c r="F555" s="75" t="s">
        <v>546</v>
      </c>
      <c r="G555" s="75">
        <v>3</v>
      </c>
      <c r="H555" s="75" t="s">
        <v>546</v>
      </c>
      <c r="I555" s="75" t="s">
        <v>546</v>
      </c>
      <c r="J555" s="75" t="s">
        <v>566</v>
      </c>
      <c r="K555" s="230">
        <v>43195</v>
      </c>
      <c r="L555" s="75">
        <f>COUNTIF($B$2:B555,B555)</f>
        <v>22</v>
      </c>
      <c r="M555" s="75">
        <f>COUNTIF($L$2:L555,4)</f>
        <v>20</v>
      </c>
      <c r="N555" s="76" t="str">
        <f t="shared" si="44"/>
        <v>Code 2122</v>
      </c>
      <c r="O555" s="76" t="str">
        <f t="shared" si="40"/>
        <v>1844</v>
      </c>
      <c r="P555" s="75" t="str">
        <f t="shared" si="41"/>
        <v>0710</v>
      </c>
      <c r="Q555" s="77">
        <f t="shared" si="42"/>
        <v>1226</v>
      </c>
      <c r="R555" s="77">
        <f t="shared" si="43"/>
        <v>12</v>
      </c>
      <c r="S555" s="77" t="b">
        <f>IF(O555="","",IF(OR(VALUE(LEFT(O555,2))&gt;IF(RIGHT(J555,1)="M",7,19),AND(OR(LEFT(O555,2)={"07","19"}),VALUE(RIGHT(O555,2))&gt;15)),TRUE,FALSE))</f>
        <v>0</v>
      </c>
      <c r="T555" s="77" t="b">
        <f>IF(O555="","",IF(OR(VALUE(LEFT(O555,2))&gt;IF(RIGHT(J555,1)="M",7,19),AND(OR(LEFT(O555,2)={"07","19"}),VALUE(RIGHT(O555,2))&gt;5)),TRUE,FALSE))</f>
        <v>0</v>
      </c>
    </row>
    <row r="556" spans="1:28" ht="15" customHeight="1" x14ac:dyDescent="0.25">
      <c r="A556" s="75" t="s">
        <v>357</v>
      </c>
      <c r="B556" s="77" t="s">
        <v>358</v>
      </c>
      <c r="C556" s="230">
        <v>44250</v>
      </c>
      <c r="D556" s="75" t="s">
        <v>678</v>
      </c>
      <c r="E556" s="75" t="s">
        <v>602</v>
      </c>
      <c r="F556" s="75" t="s">
        <v>546</v>
      </c>
      <c r="G556" s="75">
        <v>3</v>
      </c>
      <c r="H556" s="75" t="s">
        <v>546</v>
      </c>
      <c r="I556" s="75" t="s">
        <v>546</v>
      </c>
      <c r="J556" s="75" t="s">
        <v>566</v>
      </c>
      <c r="K556" s="230">
        <v>43195</v>
      </c>
      <c r="L556" s="75">
        <f>COUNTIF($B$2:B556,B556)</f>
        <v>23</v>
      </c>
      <c r="M556" s="75">
        <f>COUNTIF($L$2:L556,4)</f>
        <v>20</v>
      </c>
      <c r="N556" s="76" t="str">
        <f t="shared" si="44"/>
        <v>Code 2123</v>
      </c>
      <c r="O556" s="76" t="str">
        <f t="shared" si="40"/>
        <v>1847</v>
      </c>
      <c r="P556" s="75" t="str">
        <f t="shared" si="41"/>
        <v>0711</v>
      </c>
      <c r="Q556" s="77">
        <f t="shared" si="42"/>
        <v>1224</v>
      </c>
      <c r="R556" s="77">
        <f t="shared" si="43"/>
        <v>12</v>
      </c>
      <c r="S556" s="77" t="b">
        <f>IF(O556="","",IF(OR(VALUE(LEFT(O556,2))&gt;IF(RIGHT(J556,1)="M",7,19),AND(OR(LEFT(O556,2)={"07","19"}),VALUE(RIGHT(O556,2))&gt;15)),TRUE,FALSE))</f>
        <v>0</v>
      </c>
      <c r="T556" s="77" t="b">
        <f>IF(O556="","",IF(OR(VALUE(LEFT(O556,2))&gt;IF(RIGHT(J556,1)="M",7,19),AND(OR(LEFT(O556,2)={"07","19"}),VALUE(RIGHT(O556,2))&gt;5)),TRUE,FALSE))</f>
        <v>0</v>
      </c>
    </row>
    <row r="557" spans="1:28" ht="15" customHeight="1" x14ac:dyDescent="0.25">
      <c r="A557" s="75" t="s">
        <v>357</v>
      </c>
      <c r="B557" s="77" t="s">
        <v>358</v>
      </c>
      <c r="C557" s="230">
        <v>44251</v>
      </c>
      <c r="D557" s="75" t="s">
        <v>572</v>
      </c>
      <c r="E557" s="75" t="s">
        <v>602</v>
      </c>
      <c r="F557" s="75" t="s">
        <v>546</v>
      </c>
      <c r="G557" s="75">
        <v>3</v>
      </c>
      <c r="H557" s="75" t="s">
        <v>546</v>
      </c>
      <c r="I557" s="75" t="s">
        <v>546</v>
      </c>
      <c r="J557" s="75" t="s">
        <v>566</v>
      </c>
      <c r="K557" s="230">
        <v>43195</v>
      </c>
      <c r="L557" s="75">
        <f>COUNTIF($B$2:B557,B557)</f>
        <v>24</v>
      </c>
      <c r="M557" s="75">
        <f>COUNTIF($L$2:L557,4)</f>
        <v>20</v>
      </c>
      <c r="N557" s="76" t="str">
        <f t="shared" si="44"/>
        <v>Code 2124</v>
      </c>
      <c r="O557" s="76" t="str">
        <f t="shared" si="40"/>
        <v>1845</v>
      </c>
      <c r="P557" s="75" t="str">
        <f t="shared" si="41"/>
        <v>0711</v>
      </c>
      <c r="Q557" s="77">
        <f t="shared" si="42"/>
        <v>1226</v>
      </c>
      <c r="R557" s="77">
        <f t="shared" si="43"/>
        <v>12</v>
      </c>
      <c r="S557" s="77" t="b">
        <f>IF(O557="","",IF(OR(VALUE(LEFT(O557,2))&gt;IF(RIGHT(J557,1)="M",7,19),AND(OR(LEFT(O557,2)={"07","19"}),VALUE(RIGHT(O557,2))&gt;15)),TRUE,FALSE))</f>
        <v>0</v>
      </c>
      <c r="T557" s="77" t="b">
        <f>IF(O557="","",IF(OR(VALUE(LEFT(O557,2))&gt;IF(RIGHT(J557,1)="M",7,19),AND(OR(LEFT(O557,2)={"07","19"}),VALUE(RIGHT(O557,2))&gt;5)),TRUE,FALSE))</f>
        <v>0</v>
      </c>
    </row>
    <row r="558" spans="1:28" s="78" customFormat="1" ht="15" customHeight="1" x14ac:dyDescent="0.25">
      <c r="A558" s="75" t="s">
        <v>357</v>
      </c>
      <c r="B558" s="77" t="s">
        <v>358</v>
      </c>
      <c r="C558" s="230">
        <v>44252</v>
      </c>
      <c r="D558" s="75" t="s">
        <v>629</v>
      </c>
      <c r="E558" s="75" t="s">
        <v>571</v>
      </c>
      <c r="F558" s="75" t="s">
        <v>546</v>
      </c>
      <c r="G558" s="75">
        <v>3</v>
      </c>
      <c r="H558" s="75" t="s">
        <v>546</v>
      </c>
      <c r="I558" s="75" t="s">
        <v>546</v>
      </c>
      <c r="J558" s="75" t="s">
        <v>566</v>
      </c>
      <c r="K558" s="230">
        <v>43195</v>
      </c>
      <c r="L558" s="75">
        <f>COUNTIF($B$2:B558,B558)</f>
        <v>25</v>
      </c>
      <c r="M558" s="75">
        <f>COUNTIF($L$2:L558,4)</f>
        <v>20</v>
      </c>
      <c r="N558" s="76" t="str">
        <f t="shared" si="44"/>
        <v>Code 2125</v>
      </c>
      <c r="O558" s="76" t="str">
        <f t="shared" si="40"/>
        <v>1844</v>
      </c>
      <c r="P558" s="75" t="str">
        <f t="shared" si="41"/>
        <v>0709</v>
      </c>
      <c r="Q558" s="77">
        <f t="shared" si="42"/>
        <v>1225</v>
      </c>
      <c r="R558" s="77">
        <f t="shared" si="43"/>
        <v>12</v>
      </c>
      <c r="S558" s="77" t="b">
        <f>IF(O558="","",IF(OR(VALUE(LEFT(O558,2))&gt;IF(RIGHT(J558,1)="M",7,19),AND(OR(LEFT(O558,2)={"07","19"}),VALUE(RIGHT(O558,2))&gt;15)),TRUE,FALSE))</f>
        <v>0</v>
      </c>
      <c r="T558" s="77" t="b">
        <f>IF(O558="","",IF(OR(VALUE(LEFT(O558,2))&gt;IF(RIGHT(J558,1)="M",7,19),AND(OR(LEFT(O558,2)={"07","19"}),VALUE(RIGHT(O558,2))&gt;5)),TRUE,FALSE))</f>
        <v>0</v>
      </c>
      <c r="U558" s="77"/>
      <c r="V558" s="77"/>
      <c r="W558" s="77"/>
      <c r="X558" s="77"/>
      <c r="Y558" s="77"/>
      <c r="Z558" s="77"/>
      <c r="AA558" s="77"/>
      <c r="AB558" s="77"/>
    </row>
    <row r="559" spans="1:28" ht="15" customHeight="1" x14ac:dyDescent="0.25">
      <c r="A559" s="75" t="s">
        <v>357</v>
      </c>
      <c r="B559" s="77" t="s">
        <v>358</v>
      </c>
      <c r="C559" s="230">
        <v>44253</v>
      </c>
      <c r="D559" s="75" t="s">
        <v>678</v>
      </c>
      <c r="E559" s="75" t="s">
        <v>571</v>
      </c>
      <c r="F559" s="75" t="s">
        <v>546</v>
      </c>
      <c r="G559" s="75">
        <v>3</v>
      </c>
      <c r="H559" s="75" t="s">
        <v>546</v>
      </c>
      <c r="I559" s="75" t="s">
        <v>546</v>
      </c>
      <c r="J559" s="75" t="s">
        <v>566</v>
      </c>
      <c r="K559" s="230">
        <v>43195</v>
      </c>
      <c r="L559" s="75">
        <f>COUNTIF($B$2:B559,B559)</f>
        <v>26</v>
      </c>
      <c r="M559" s="75">
        <f>COUNTIF($L$2:L559,4)</f>
        <v>20</v>
      </c>
      <c r="N559" s="76" t="str">
        <f t="shared" si="44"/>
        <v>Code 2126</v>
      </c>
      <c r="O559" s="76" t="str">
        <f t="shared" si="40"/>
        <v>1847</v>
      </c>
      <c r="P559" s="75" t="str">
        <f t="shared" si="41"/>
        <v>0709</v>
      </c>
      <c r="Q559" s="77">
        <f t="shared" si="42"/>
        <v>1222</v>
      </c>
      <c r="R559" s="77">
        <f t="shared" si="43"/>
        <v>12</v>
      </c>
      <c r="S559" s="77" t="b">
        <f>IF(O559="","",IF(OR(VALUE(LEFT(O559,2))&gt;IF(RIGHT(J559,1)="M",7,19),AND(OR(LEFT(O559,2)={"07","19"}),VALUE(RIGHT(O559,2))&gt;15)),TRUE,FALSE))</f>
        <v>0</v>
      </c>
      <c r="T559" s="77" t="b">
        <f>IF(O559="","",IF(OR(VALUE(LEFT(O559,2))&gt;IF(RIGHT(J559,1)="M",7,19),AND(OR(LEFT(O559,2)={"07","19"}),VALUE(RIGHT(O559,2))&gt;5)),TRUE,FALSE))</f>
        <v>0</v>
      </c>
    </row>
    <row r="560" spans="1:28" ht="15" customHeight="1" x14ac:dyDescent="0.25">
      <c r="A560" s="75" t="s">
        <v>357</v>
      </c>
      <c r="B560" s="77" t="s">
        <v>358</v>
      </c>
      <c r="C560" s="230">
        <v>44254</v>
      </c>
      <c r="D560" s="75" t="s">
        <v>580</v>
      </c>
      <c r="E560" s="75" t="s">
        <v>571</v>
      </c>
      <c r="F560" s="75" t="s">
        <v>546</v>
      </c>
      <c r="G560" s="75">
        <v>3</v>
      </c>
      <c r="H560" s="75" t="s">
        <v>546</v>
      </c>
      <c r="I560" s="75" t="s">
        <v>546</v>
      </c>
      <c r="J560" s="75" t="s">
        <v>566</v>
      </c>
      <c r="K560" s="230">
        <v>43195</v>
      </c>
      <c r="L560" s="75">
        <f>COUNTIF($B$2:B560,B560)</f>
        <v>27</v>
      </c>
      <c r="M560" s="75">
        <f>COUNTIF($L$2:L560,4)</f>
        <v>20</v>
      </c>
      <c r="N560" s="76" t="str">
        <f t="shared" si="44"/>
        <v>Code 2127</v>
      </c>
      <c r="O560" s="76" t="str">
        <f t="shared" si="40"/>
        <v>1850</v>
      </c>
      <c r="P560" s="75" t="str">
        <f t="shared" si="41"/>
        <v>0709</v>
      </c>
      <c r="Q560" s="77">
        <f t="shared" si="42"/>
        <v>1219</v>
      </c>
      <c r="R560" s="77">
        <f t="shared" si="43"/>
        <v>12</v>
      </c>
      <c r="S560" s="77" t="b">
        <f>IF(O560="","",IF(OR(VALUE(LEFT(O560,2))&gt;IF(RIGHT(J560,1)="M",7,19),AND(OR(LEFT(O560,2)={"07","19"}),VALUE(RIGHT(O560,2))&gt;15)),TRUE,FALSE))</f>
        <v>0</v>
      </c>
      <c r="T560" s="77" t="b">
        <f>IF(O560="","",IF(OR(VALUE(LEFT(O560,2))&gt;IF(RIGHT(J560,1)="M",7,19),AND(OR(LEFT(O560,2)={"07","19"}),VALUE(RIGHT(O560,2))&gt;5)),TRUE,FALSE))</f>
        <v>0</v>
      </c>
    </row>
    <row r="561" spans="1:28" x14ac:dyDescent="0.25">
      <c r="A561" s="75" t="s">
        <v>357</v>
      </c>
      <c r="B561" s="77" t="s">
        <v>358</v>
      </c>
      <c r="C561" s="230">
        <v>44255</v>
      </c>
      <c r="D561" s="75" t="s">
        <v>546</v>
      </c>
      <c r="E561" s="75" t="s">
        <v>549</v>
      </c>
      <c r="F561" s="75" t="s">
        <v>546</v>
      </c>
      <c r="G561" s="75">
        <v>0</v>
      </c>
      <c r="H561" s="75" t="s">
        <v>546</v>
      </c>
      <c r="I561" s="75" t="s">
        <v>546</v>
      </c>
      <c r="J561" s="75" t="s">
        <v>576</v>
      </c>
      <c r="K561" s="230">
        <v>43195</v>
      </c>
      <c r="L561" s="75">
        <f>COUNTIF($B$2:B561,B561)</f>
        <v>28</v>
      </c>
      <c r="M561" s="75">
        <f>COUNTIF($L$2:L561,4)</f>
        <v>20</v>
      </c>
      <c r="N561" s="76" t="str">
        <f t="shared" si="44"/>
        <v>Code 2128</v>
      </c>
      <c r="O561" s="76" t="str">
        <f t="shared" si="40"/>
        <v/>
      </c>
      <c r="P561" s="75" t="str">
        <f t="shared" si="41"/>
        <v/>
      </c>
      <c r="Q561" s="77" t="str">
        <f t="shared" si="42"/>
        <v/>
      </c>
      <c r="R561" s="77" t="str">
        <f t="shared" si="43"/>
        <v/>
      </c>
      <c r="S561" s="77" t="str">
        <f>IF(O561="","",IF(OR(VALUE(LEFT(O561,2))&gt;IF(RIGHT(J561,1)="M",7,19),AND(OR(LEFT(O561,2)={"07","19"}),VALUE(RIGHT(O561,2))&gt;15)),TRUE,FALSE))</f>
        <v/>
      </c>
      <c r="T561" s="77" t="str">
        <f>IF(O561="","",IF(OR(VALUE(LEFT(O561,2))&gt;IF(RIGHT(J561,1)="M",7,19),AND(OR(LEFT(O561,2)={"07","19"}),VALUE(RIGHT(O561,2))&gt;5)),TRUE,FALSE))</f>
        <v/>
      </c>
    </row>
    <row r="562" spans="1:28" x14ac:dyDescent="0.25">
      <c r="A562" s="75" t="s">
        <v>363</v>
      </c>
      <c r="B562" s="77" t="s">
        <v>364</v>
      </c>
      <c r="C562" s="230">
        <v>44228</v>
      </c>
      <c r="D562" s="75" t="s">
        <v>690</v>
      </c>
      <c r="E562" s="75" t="s">
        <v>668</v>
      </c>
      <c r="F562" s="75" t="s">
        <v>546</v>
      </c>
      <c r="G562" s="75">
        <v>2</v>
      </c>
      <c r="H562" s="75" t="s">
        <v>546</v>
      </c>
      <c r="I562" s="75" t="s">
        <v>546</v>
      </c>
      <c r="J562" s="75" t="s">
        <v>641</v>
      </c>
      <c r="K562" s="230">
        <v>43704</v>
      </c>
      <c r="L562" s="75">
        <f>COUNTIF($B$2:B562,B562)</f>
        <v>1</v>
      </c>
      <c r="M562" s="75">
        <f>COUNTIF($L$2:L562,4)</f>
        <v>20</v>
      </c>
      <c r="N562" s="76" t="str">
        <f t="shared" si="44"/>
        <v>Code 221</v>
      </c>
      <c r="O562" s="76" t="str">
        <f t="shared" si="40"/>
        <v>0651</v>
      </c>
      <c r="P562" s="75" t="str">
        <f t="shared" si="41"/>
        <v>1801</v>
      </c>
      <c r="Q562" s="77">
        <f t="shared" si="42"/>
        <v>1110</v>
      </c>
      <c r="R562" s="77">
        <f t="shared" si="43"/>
        <v>11</v>
      </c>
      <c r="S562" s="77" t="b">
        <f>IF(O562="","",IF(OR(VALUE(LEFT(O562,2))&gt;IF(RIGHT(J562,1)="M",7,19),AND(OR(LEFT(O562,2)={"07","19"}),VALUE(RIGHT(O562,2))&gt;15)),TRUE,FALSE))</f>
        <v>0</v>
      </c>
      <c r="T562" s="77" t="b">
        <f>IF(O562="","",IF(OR(VALUE(LEFT(O562,2))&gt;IF(RIGHT(J562,1)="M",7,19),AND(OR(LEFT(O562,2)={"07","19"}),VALUE(RIGHT(O562,2))&gt;5)),TRUE,FALSE))</f>
        <v>0</v>
      </c>
    </row>
    <row r="563" spans="1:28" x14ac:dyDescent="0.25">
      <c r="A563" s="75" t="s">
        <v>363</v>
      </c>
      <c r="B563" s="77" t="s">
        <v>364</v>
      </c>
      <c r="C563" s="230">
        <v>44229</v>
      </c>
      <c r="D563" s="75" t="s">
        <v>587</v>
      </c>
      <c r="E563" s="75" t="s">
        <v>698</v>
      </c>
      <c r="F563" s="75" t="s">
        <v>546</v>
      </c>
      <c r="G563" s="75">
        <v>2</v>
      </c>
      <c r="H563" s="75" t="s">
        <v>546</v>
      </c>
      <c r="I563" s="75" t="s">
        <v>546</v>
      </c>
      <c r="J563" s="75" t="s">
        <v>641</v>
      </c>
      <c r="K563" s="230">
        <v>43704</v>
      </c>
      <c r="L563" s="75">
        <f>COUNTIF($B$2:B563,B563)</f>
        <v>2</v>
      </c>
      <c r="M563" s="75">
        <f>COUNTIF($L$2:L563,4)</f>
        <v>20</v>
      </c>
      <c r="N563" s="76" t="str">
        <f t="shared" si="44"/>
        <v>Code 222</v>
      </c>
      <c r="O563" s="76" t="str">
        <f t="shared" si="40"/>
        <v>0654</v>
      </c>
      <c r="P563" s="75" t="str">
        <f t="shared" si="41"/>
        <v>1802</v>
      </c>
      <c r="Q563" s="77">
        <f t="shared" si="42"/>
        <v>1108</v>
      </c>
      <c r="R563" s="77">
        <f t="shared" si="43"/>
        <v>11</v>
      </c>
      <c r="S563" s="77" t="b">
        <f>IF(O563="","",IF(OR(VALUE(LEFT(O563,2))&gt;IF(RIGHT(J563,1)="M",7,19),AND(OR(LEFT(O563,2)={"07","19"}),VALUE(RIGHT(O563,2))&gt;15)),TRUE,FALSE))</f>
        <v>0</v>
      </c>
      <c r="T563" s="77" t="b">
        <f>IF(O563="","",IF(OR(VALUE(LEFT(O563,2))&gt;IF(RIGHT(J563,1)="M",7,19),AND(OR(LEFT(O563,2)={"07","19"}),VALUE(RIGHT(O563,2))&gt;5)),TRUE,FALSE))</f>
        <v>0</v>
      </c>
    </row>
    <row r="564" spans="1:28" x14ac:dyDescent="0.25">
      <c r="A564" s="75" t="s">
        <v>363</v>
      </c>
      <c r="B564" s="77" t="s">
        <v>364</v>
      </c>
      <c r="C564" s="230">
        <v>44230</v>
      </c>
      <c r="D564" s="75" t="s">
        <v>588</v>
      </c>
      <c r="E564" s="75" t="s">
        <v>668</v>
      </c>
      <c r="F564" s="75" t="s">
        <v>546</v>
      </c>
      <c r="G564" s="75">
        <v>2</v>
      </c>
      <c r="H564" s="75" t="s">
        <v>546</v>
      </c>
      <c r="I564" s="75" t="s">
        <v>546</v>
      </c>
      <c r="J564" s="75" t="s">
        <v>641</v>
      </c>
      <c r="K564" s="230">
        <v>43704</v>
      </c>
      <c r="L564" s="75">
        <f>COUNTIF($B$2:B564,B564)</f>
        <v>3</v>
      </c>
      <c r="M564" s="75">
        <f>COUNTIF($L$2:L564,4)</f>
        <v>20</v>
      </c>
      <c r="N564" s="76" t="str">
        <f t="shared" si="44"/>
        <v>Code 223</v>
      </c>
      <c r="O564" s="76" t="str">
        <f t="shared" si="40"/>
        <v>0653</v>
      </c>
      <c r="P564" s="75" t="str">
        <f t="shared" si="41"/>
        <v>1801</v>
      </c>
      <c r="Q564" s="77">
        <f t="shared" si="42"/>
        <v>1108</v>
      </c>
      <c r="R564" s="77">
        <f t="shared" si="43"/>
        <v>11</v>
      </c>
      <c r="S564" s="77" t="b">
        <f>IF(O564="","",IF(OR(VALUE(LEFT(O564,2))&gt;IF(RIGHT(J564,1)="M",7,19),AND(OR(LEFT(O564,2)={"07","19"}),VALUE(RIGHT(O564,2))&gt;15)),TRUE,FALSE))</f>
        <v>0</v>
      </c>
      <c r="T564" s="77" t="b">
        <f>IF(O564="","",IF(OR(VALUE(LEFT(O564,2))&gt;IF(RIGHT(J564,1)="M",7,19),AND(OR(LEFT(O564,2)={"07","19"}),VALUE(RIGHT(O564,2))&gt;5)),TRUE,FALSE))</f>
        <v>0</v>
      </c>
    </row>
    <row r="565" spans="1:28" x14ac:dyDescent="0.25">
      <c r="A565" s="75" t="s">
        <v>363</v>
      </c>
      <c r="B565" s="77" t="s">
        <v>364</v>
      </c>
      <c r="C565" s="230">
        <v>44231</v>
      </c>
      <c r="D565" s="75" t="s">
        <v>588</v>
      </c>
      <c r="E565" s="75" t="s">
        <v>698</v>
      </c>
      <c r="F565" s="75" t="s">
        <v>546</v>
      </c>
      <c r="G565" s="75">
        <v>2</v>
      </c>
      <c r="H565" s="75" t="s">
        <v>546</v>
      </c>
      <c r="I565" s="75" t="s">
        <v>546</v>
      </c>
      <c r="J565" s="75" t="s">
        <v>641</v>
      </c>
      <c r="K565" s="230">
        <v>43704</v>
      </c>
      <c r="L565" s="75">
        <f>COUNTIF($B$2:B565,B565)</f>
        <v>4</v>
      </c>
      <c r="M565" s="75">
        <f>COUNTIF($L$2:L565,4)</f>
        <v>21</v>
      </c>
      <c r="N565" s="76" t="str">
        <f t="shared" si="44"/>
        <v>Code 224</v>
      </c>
      <c r="O565" s="76" t="str">
        <f t="shared" si="40"/>
        <v>0653</v>
      </c>
      <c r="P565" s="75" t="str">
        <f t="shared" si="41"/>
        <v>1802</v>
      </c>
      <c r="Q565" s="77">
        <f t="shared" si="42"/>
        <v>1109</v>
      </c>
      <c r="R565" s="77">
        <f t="shared" si="43"/>
        <v>11</v>
      </c>
      <c r="S565" s="77" t="b">
        <f>IF(O565="","",IF(OR(VALUE(LEFT(O565,2))&gt;IF(RIGHT(J565,1)="M",7,19),AND(OR(LEFT(O565,2)={"07","19"}),VALUE(RIGHT(O565,2))&gt;15)),TRUE,FALSE))</f>
        <v>0</v>
      </c>
      <c r="T565" s="77" t="b">
        <f>IF(O565="","",IF(OR(VALUE(LEFT(O565,2))&gt;IF(RIGHT(J565,1)="M",7,19),AND(OR(LEFT(O565,2)={"07","19"}),VALUE(RIGHT(O565,2))&gt;5)),TRUE,FALSE))</f>
        <v>0</v>
      </c>
    </row>
    <row r="566" spans="1:28" x14ac:dyDescent="0.25">
      <c r="A566" s="75" t="s">
        <v>363</v>
      </c>
      <c r="B566" s="77" t="s">
        <v>364</v>
      </c>
      <c r="C566" s="230">
        <v>44232</v>
      </c>
      <c r="D566" s="75" t="s">
        <v>690</v>
      </c>
      <c r="E566" s="75" t="s">
        <v>668</v>
      </c>
      <c r="F566" s="75" t="s">
        <v>546</v>
      </c>
      <c r="G566" s="75">
        <v>2</v>
      </c>
      <c r="H566" s="75" t="s">
        <v>546</v>
      </c>
      <c r="I566" s="75" t="s">
        <v>546</v>
      </c>
      <c r="J566" s="75" t="s">
        <v>641</v>
      </c>
      <c r="K566" s="230">
        <v>43704</v>
      </c>
      <c r="L566" s="75">
        <f>COUNTIF($B$2:B566,B566)</f>
        <v>5</v>
      </c>
      <c r="M566" s="75">
        <f>COUNTIF($L$2:L566,4)</f>
        <v>21</v>
      </c>
      <c r="N566" s="76" t="str">
        <f t="shared" si="44"/>
        <v>Code 225</v>
      </c>
      <c r="O566" s="76" t="str">
        <f t="shared" si="40"/>
        <v>0651</v>
      </c>
      <c r="P566" s="75" t="str">
        <f t="shared" si="41"/>
        <v>1801</v>
      </c>
      <c r="Q566" s="77">
        <f t="shared" si="42"/>
        <v>1110</v>
      </c>
      <c r="R566" s="77">
        <f t="shared" si="43"/>
        <v>11</v>
      </c>
      <c r="S566" s="77" t="b">
        <f>IF(O566="","",IF(OR(VALUE(LEFT(O566,2))&gt;IF(RIGHT(J566,1)="M",7,19),AND(OR(LEFT(O566,2)={"07","19"}),VALUE(RIGHT(O566,2))&gt;15)),TRUE,FALSE))</f>
        <v>0</v>
      </c>
      <c r="T566" s="77" t="b">
        <f>IF(O566="","",IF(OR(VALUE(LEFT(O566,2))&gt;IF(RIGHT(J566,1)="M",7,19),AND(OR(LEFT(O566,2)={"07","19"}),VALUE(RIGHT(O566,2))&gt;5)),TRUE,FALSE))</f>
        <v>0</v>
      </c>
    </row>
    <row r="567" spans="1:28" x14ac:dyDescent="0.25">
      <c r="A567" s="75" t="s">
        <v>363</v>
      </c>
      <c r="B567" s="77" t="s">
        <v>364</v>
      </c>
      <c r="C567" s="230">
        <v>44233</v>
      </c>
      <c r="D567" s="75" t="s">
        <v>690</v>
      </c>
      <c r="E567" s="75" t="s">
        <v>669</v>
      </c>
      <c r="F567" s="75" t="s">
        <v>546</v>
      </c>
      <c r="G567" s="75">
        <v>2</v>
      </c>
      <c r="H567" s="75" t="s">
        <v>546</v>
      </c>
      <c r="I567" s="75" t="s">
        <v>546</v>
      </c>
      <c r="J567" s="75" t="s">
        <v>641</v>
      </c>
      <c r="K567" s="230">
        <v>43704</v>
      </c>
      <c r="L567" s="75">
        <f>COUNTIF($B$2:B567,B567)</f>
        <v>6</v>
      </c>
      <c r="M567" s="75">
        <f>COUNTIF($L$2:L567,4)</f>
        <v>21</v>
      </c>
      <c r="N567" s="76" t="str">
        <f t="shared" si="44"/>
        <v>Code 226</v>
      </c>
      <c r="O567" s="76" t="str">
        <f t="shared" si="40"/>
        <v>0651</v>
      </c>
      <c r="P567" s="75" t="str">
        <f t="shared" si="41"/>
        <v>1800</v>
      </c>
      <c r="Q567" s="77">
        <f t="shared" si="42"/>
        <v>1109</v>
      </c>
      <c r="R567" s="77">
        <f t="shared" si="43"/>
        <v>11</v>
      </c>
      <c r="S567" s="77" t="b">
        <f>IF(O567="","",IF(OR(VALUE(LEFT(O567,2))&gt;IF(RIGHT(J567,1)="M",7,19),AND(OR(LEFT(O567,2)={"07","19"}),VALUE(RIGHT(O567,2))&gt;15)),TRUE,FALSE))</f>
        <v>0</v>
      </c>
      <c r="T567" s="77" t="b">
        <f>IF(O567="","",IF(OR(VALUE(LEFT(O567,2))&gt;IF(RIGHT(J567,1)="M",7,19),AND(OR(LEFT(O567,2)={"07","19"}),VALUE(RIGHT(O567,2))&gt;5)),TRUE,FALSE))</f>
        <v>0</v>
      </c>
    </row>
    <row r="568" spans="1:28" x14ac:dyDescent="0.25">
      <c r="A568" s="75" t="s">
        <v>363</v>
      </c>
      <c r="B568" s="77" t="s">
        <v>364</v>
      </c>
      <c r="C568" s="230">
        <v>44234</v>
      </c>
      <c r="D568" s="75" t="s">
        <v>546</v>
      </c>
      <c r="E568" s="75" t="s">
        <v>549</v>
      </c>
      <c r="F568" s="75" t="s">
        <v>546</v>
      </c>
      <c r="G568" s="75">
        <v>0</v>
      </c>
      <c r="H568" s="75" t="s">
        <v>546</v>
      </c>
      <c r="I568" s="75" t="s">
        <v>546</v>
      </c>
      <c r="J568" s="75" t="s">
        <v>646</v>
      </c>
      <c r="K568" s="230">
        <v>43704</v>
      </c>
      <c r="L568" s="75">
        <f>COUNTIF($B$2:B568,B568)</f>
        <v>7</v>
      </c>
      <c r="M568" s="75">
        <f>COUNTIF($L$2:L568,4)</f>
        <v>21</v>
      </c>
      <c r="N568" s="76" t="str">
        <f t="shared" si="44"/>
        <v>Code 227</v>
      </c>
      <c r="O568" s="76" t="str">
        <f t="shared" si="40"/>
        <v/>
      </c>
      <c r="P568" s="75" t="str">
        <f t="shared" si="41"/>
        <v/>
      </c>
      <c r="Q568" s="77" t="str">
        <f t="shared" si="42"/>
        <v/>
      </c>
      <c r="R568" s="77" t="str">
        <f t="shared" si="43"/>
        <v/>
      </c>
      <c r="S568" s="77" t="str">
        <f>IF(O568="","",IF(OR(VALUE(LEFT(O568,2))&gt;IF(RIGHT(J568,1)="M",7,19),AND(OR(LEFT(O568,2)={"07","19"}),VALUE(RIGHT(O568,2))&gt;15)),TRUE,FALSE))</f>
        <v/>
      </c>
      <c r="T568" s="77" t="str">
        <f>IF(O568="","",IF(OR(VALUE(LEFT(O568,2))&gt;IF(RIGHT(J568,1)="M",7,19),AND(OR(LEFT(O568,2)={"07","19"}),VALUE(RIGHT(O568,2))&gt;5)),TRUE,FALSE))</f>
        <v/>
      </c>
    </row>
    <row r="569" spans="1:28" x14ac:dyDescent="0.25">
      <c r="A569" s="231" t="s">
        <v>363</v>
      </c>
      <c r="B569" s="78" t="s">
        <v>364</v>
      </c>
      <c r="C569" s="232">
        <v>44235</v>
      </c>
      <c r="D569" s="231" t="s">
        <v>553</v>
      </c>
      <c r="E569" s="231" t="s">
        <v>606</v>
      </c>
      <c r="F569" s="231" t="s">
        <v>546</v>
      </c>
      <c r="G569" s="231">
        <v>3</v>
      </c>
      <c r="H569" s="231" t="s">
        <v>546</v>
      </c>
      <c r="I569" s="231" t="s">
        <v>546</v>
      </c>
      <c r="J569" s="231" t="s">
        <v>562</v>
      </c>
      <c r="K569" s="232">
        <v>43704</v>
      </c>
      <c r="L569" s="75">
        <f>COUNTIF($B$2:B569,B569)</f>
        <v>8</v>
      </c>
      <c r="M569" s="75">
        <f>COUNTIF($L$2:L569,4)</f>
        <v>21</v>
      </c>
      <c r="N569" s="76" t="str">
        <f t="shared" si="44"/>
        <v>Code 228</v>
      </c>
      <c r="O569" s="76" t="str">
        <f t="shared" si="40"/>
        <v>0649</v>
      </c>
      <c r="P569" s="75" t="str">
        <f t="shared" si="41"/>
        <v>1901</v>
      </c>
      <c r="Q569" s="77">
        <f t="shared" si="42"/>
        <v>1212</v>
      </c>
      <c r="R569" s="77">
        <f t="shared" si="43"/>
        <v>12</v>
      </c>
      <c r="S569" s="77" t="b">
        <f>IF(O569="","",IF(OR(VALUE(LEFT(O569,2))&gt;IF(RIGHT(J569,1)="M",7,19),AND(OR(LEFT(O569,2)={"07","19"}),VALUE(RIGHT(O569,2))&gt;15)),TRUE,FALSE))</f>
        <v>0</v>
      </c>
      <c r="T569" s="77" t="b">
        <f>IF(O569="","",IF(OR(VALUE(LEFT(O569,2))&gt;IF(RIGHT(J569,1)="M",7,19),AND(OR(LEFT(O569,2)={"07","19"}),VALUE(RIGHT(O569,2))&gt;5)),TRUE,FALSE))</f>
        <v>0</v>
      </c>
      <c r="U569" s="78"/>
      <c r="V569" s="78"/>
      <c r="W569" s="78"/>
      <c r="X569" s="78"/>
      <c r="Y569" s="78"/>
      <c r="Z569" s="78"/>
      <c r="AA569" s="78"/>
      <c r="AB569" s="78"/>
    </row>
    <row r="570" spans="1:28" x14ac:dyDescent="0.25">
      <c r="A570" s="231" t="s">
        <v>363</v>
      </c>
      <c r="B570" s="78" t="s">
        <v>364</v>
      </c>
      <c r="C570" s="232">
        <v>44236</v>
      </c>
      <c r="D570" s="231" t="s">
        <v>588</v>
      </c>
      <c r="E570" s="231" t="s">
        <v>606</v>
      </c>
      <c r="F570" s="231" t="s">
        <v>546</v>
      </c>
      <c r="G570" s="231">
        <v>3</v>
      </c>
      <c r="H570" s="231" t="s">
        <v>546</v>
      </c>
      <c r="I570" s="231" t="s">
        <v>546</v>
      </c>
      <c r="J570" s="231" t="s">
        <v>562</v>
      </c>
      <c r="K570" s="232">
        <v>43704</v>
      </c>
      <c r="L570" s="75">
        <f>COUNTIF($B$2:B570,B570)</f>
        <v>9</v>
      </c>
      <c r="M570" s="75">
        <f>COUNTIF($L$2:L570,4)</f>
        <v>21</v>
      </c>
      <c r="N570" s="76" t="str">
        <f t="shared" si="44"/>
        <v>Code 229</v>
      </c>
      <c r="O570" s="76" t="str">
        <f t="shared" si="40"/>
        <v>0653</v>
      </c>
      <c r="P570" s="75" t="str">
        <f t="shared" si="41"/>
        <v>1901</v>
      </c>
      <c r="Q570" s="77">
        <f t="shared" si="42"/>
        <v>1208</v>
      </c>
      <c r="R570" s="77">
        <f t="shared" si="43"/>
        <v>12</v>
      </c>
      <c r="S570" s="77" t="b">
        <f>IF(O570="","",IF(OR(VALUE(LEFT(O570,2))&gt;IF(RIGHT(J570,1)="M",7,19),AND(OR(LEFT(O570,2)={"07","19"}),VALUE(RIGHT(O570,2))&gt;15)),TRUE,FALSE))</f>
        <v>0</v>
      </c>
      <c r="T570" s="77" t="b">
        <f>IF(O570="","",IF(OR(VALUE(LEFT(O570,2))&gt;IF(RIGHT(J570,1)="M",7,19),AND(OR(LEFT(O570,2)={"07","19"}),VALUE(RIGHT(O570,2))&gt;5)),TRUE,FALSE))</f>
        <v>0</v>
      </c>
      <c r="U570" s="78"/>
      <c r="V570" s="78"/>
      <c r="W570" s="78"/>
      <c r="X570" s="78"/>
      <c r="Y570" s="78"/>
      <c r="Z570" s="78"/>
      <c r="AA570" s="78"/>
      <c r="AB570" s="78"/>
    </row>
    <row r="571" spans="1:28" x14ac:dyDescent="0.25">
      <c r="A571" s="231" t="s">
        <v>363</v>
      </c>
      <c r="B571" s="78" t="s">
        <v>364</v>
      </c>
      <c r="C571" s="232">
        <v>44237</v>
      </c>
      <c r="D571" s="231" t="s">
        <v>586</v>
      </c>
      <c r="E571" s="231" t="s">
        <v>606</v>
      </c>
      <c r="F571" s="231" t="s">
        <v>546</v>
      </c>
      <c r="G571" s="231">
        <v>3</v>
      </c>
      <c r="H571" s="231" t="s">
        <v>546</v>
      </c>
      <c r="I571" s="231" t="s">
        <v>546</v>
      </c>
      <c r="J571" s="231" t="s">
        <v>562</v>
      </c>
      <c r="K571" s="232">
        <v>43704</v>
      </c>
      <c r="L571" s="75">
        <f>COUNTIF($B$2:B571,B571)</f>
        <v>10</v>
      </c>
      <c r="M571" s="75">
        <f>COUNTIF($L$2:L571,4)</f>
        <v>21</v>
      </c>
      <c r="N571" s="76" t="str">
        <f t="shared" si="44"/>
        <v>Code 2210</v>
      </c>
      <c r="O571" s="76" t="str">
        <f t="shared" si="40"/>
        <v>0652</v>
      </c>
      <c r="P571" s="75" t="str">
        <f t="shared" si="41"/>
        <v>1901</v>
      </c>
      <c r="Q571" s="77">
        <f t="shared" si="42"/>
        <v>1209</v>
      </c>
      <c r="R571" s="77">
        <f t="shared" si="43"/>
        <v>12</v>
      </c>
      <c r="S571" s="77" t="b">
        <f>IF(O571="","",IF(OR(VALUE(LEFT(O571,2))&gt;IF(RIGHT(J571,1)="M",7,19),AND(OR(LEFT(O571,2)={"07","19"}),VALUE(RIGHT(O571,2))&gt;15)),TRUE,FALSE))</f>
        <v>0</v>
      </c>
      <c r="T571" s="77" t="b">
        <f>IF(O571="","",IF(OR(VALUE(LEFT(O571,2))&gt;IF(RIGHT(J571,1)="M",7,19),AND(OR(LEFT(O571,2)={"07","19"}),VALUE(RIGHT(O571,2))&gt;5)),TRUE,FALSE))</f>
        <v>0</v>
      </c>
      <c r="U571" s="78"/>
      <c r="V571" s="78"/>
      <c r="W571" s="78"/>
      <c r="X571" s="78"/>
      <c r="Y571" s="78"/>
      <c r="Z571" s="78"/>
      <c r="AA571" s="78"/>
      <c r="AB571" s="78"/>
    </row>
    <row r="572" spans="1:28" x14ac:dyDescent="0.25">
      <c r="A572" s="231" t="s">
        <v>363</v>
      </c>
      <c r="B572" s="78" t="s">
        <v>364</v>
      </c>
      <c r="C572" s="232">
        <v>44238</v>
      </c>
      <c r="D572" s="231" t="s">
        <v>588</v>
      </c>
      <c r="E572" s="231" t="s">
        <v>660</v>
      </c>
      <c r="F572" s="231" t="s">
        <v>546</v>
      </c>
      <c r="G572" s="231">
        <v>3</v>
      </c>
      <c r="H572" s="231" t="s">
        <v>546</v>
      </c>
      <c r="I572" s="231" t="s">
        <v>546</v>
      </c>
      <c r="J572" s="231" t="s">
        <v>562</v>
      </c>
      <c r="K572" s="232">
        <v>43704</v>
      </c>
      <c r="L572" s="75">
        <f>COUNTIF($B$2:B572,B572)</f>
        <v>11</v>
      </c>
      <c r="M572" s="75">
        <f>COUNTIF($L$2:L572,4)</f>
        <v>21</v>
      </c>
      <c r="N572" s="76" t="str">
        <f t="shared" si="44"/>
        <v>Code 2211</v>
      </c>
      <c r="O572" s="76" t="str">
        <f t="shared" si="40"/>
        <v>0653</v>
      </c>
      <c r="P572" s="75" t="str">
        <f t="shared" si="41"/>
        <v>1902</v>
      </c>
      <c r="Q572" s="77">
        <f t="shared" si="42"/>
        <v>1209</v>
      </c>
      <c r="R572" s="77">
        <f t="shared" si="43"/>
        <v>12</v>
      </c>
      <c r="S572" s="77" t="b">
        <f>IF(O572="","",IF(OR(VALUE(LEFT(O572,2))&gt;IF(RIGHT(J572,1)="M",7,19),AND(OR(LEFT(O572,2)={"07","19"}),VALUE(RIGHT(O572,2))&gt;15)),TRUE,FALSE))</f>
        <v>0</v>
      </c>
      <c r="T572" s="77" t="b">
        <f>IF(O572="","",IF(OR(VALUE(LEFT(O572,2))&gt;IF(RIGHT(J572,1)="M",7,19),AND(OR(LEFT(O572,2)={"07","19"}),VALUE(RIGHT(O572,2))&gt;5)),TRUE,FALSE))</f>
        <v>0</v>
      </c>
      <c r="U572" s="78"/>
      <c r="V572" s="78"/>
      <c r="W572" s="78"/>
      <c r="X572" s="78"/>
      <c r="Y572" s="78"/>
      <c r="Z572" s="78"/>
      <c r="AA572" s="78"/>
      <c r="AB572" s="78"/>
    </row>
    <row r="573" spans="1:28" x14ac:dyDescent="0.25">
      <c r="A573" s="75" t="s">
        <v>363</v>
      </c>
      <c r="B573" s="77" t="s">
        <v>364</v>
      </c>
      <c r="C573" s="230">
        <v>44239</v>
      </c>
      <c r="D573" s="75" t="s">
        <v>546</v>
      </c>
      <c r="E573" s="75" t="s">
        <v>549</v>
      </c>
      <c r="F573" s="75" t="s">
        <v>546</v>
      </c>
      <c r="G573" s="75">
        <v>0</v>
      </c>
      <c r="H573" s="75" t="s">
        <v>546</v>
      </c>
      <c r="I573" s="75" t="s">
        <v>546</v>
      </c>
      <c r="J573" s="75" t="s">
        <v>738</v>
      </c>
      <c r="K573" s="230">
        <v>43704</v>
      </c>
      <c r="L573" s="75">
        <f>COUNTIF($B$2:B573,B573)</f>
        <v>12</v>
      </c>
      <c r="M573" s="75">
        <f>COUNTIF($L$2:L573,4)</f>
        <v>21</v>
      </c>
      <c r="N573" s="76" t="str">
        <f t="shared" si="44"/>
        <v>Code 2212</v>
      </c>
      <c r="O573" s="76" t="str">
        <f t="shared" si="40"/>
        <v/>
      </c>
      <c r="P573" s="75" t="str">
        <f t="shared" si="41"/>
        <v/>
      </c>
      <c r="Q573" s="77" t="str">
        <f t="shared" si="42"/>
        <v/>
      </c>
      <c r="R573" s="77" t="str">
        <f t="shared" si="43"/>
        <v/>
      </c>
      <c r="S573" s="77" t="str">
        <f>IF(O573="","",IF(OR(VALUE(LEFT(O573,2))&gt;IF(RIGHT(J573,1)="M",7,19),AND(OR(LEFT(O573,2)={"07","19"}),VALUE(RIGHT(O573,2))&gt;15)),TRUE,FALSE))</f>
        <v/>
      </c>
      <c r="T573" s="77" t="str">
        <f>IF(O573="","",IF(OR(VALUE(LEFT(O573,2))&gt;IF(RIGHT(J573,1)="M",7,19),AND(OR(LEFT(O573,2)={"07","19"}),VALUE(RIGHT(O573,2))&gt;5)),TRUE,FALSE))</f>
        <v/>
      </c>
    </row>
    <row r="574" spans="1:28" x14ac:dyDescent="0.25">
      <c r="A574" s="75" t="s">
        <v>363</v>
      </c>
      <c r="B574" s="77" t="s">
        <v>364</v>
      </c>
      <c r="C574" s="230">
        <v>44240</v>
      </c>
      <c r="D574" s="75" t="s">
        <v>546</v>
      </c>
      <c r="E574" s="75" t="s">
        <v>549</v>
      </c>
      <c r="F574" s="75" t="s">
        <v>546</v>
      </c>
      <c r="G574" s="75">
        <v>0</v>
      </c>
      <c r="H574" s="75" t="s">
        <v>546</v>
      </c>
      <c r="I574" s="75" t="s">
        <v>546</v>
      </c>
      <c r="J574" s="75" t="s">
        <v>738</v>
      </c>
      <c r="K574" s="230">
        <v>43704</v>
      </c>
      <c r="L574" s="75">
        <f>COUNTIF($B$2:B574,B574)</f>
        <v>13</v>
      </c>
      <c r="M574" s="75">
        <f>COUNTIF($L$2:L574,4)</f>
        <v>21</v>
      </c>
      <c r="N574" s="76" t="str">
        <f t="shared" si="44"/>
        <v>Code 2213</v>
      </c>
      <c r="O574" s="76" t="str">
        <f t="shared" si="40"/>
        <v/>
      </c>
      <c r="P574" s="75" t="str">
        <f t="shared" si="41"/>
        <v/>
      </c>
      <c r="Q574" s="77" t="str">
        <f t="shared" si="42"/>
        <v/>
      </c>
      <c r="R574" s="77" t="str">
        <f t="shared" si="43"/>
        <v/>
      </c>
      <c r="S574" s="77" t="str">
        <f>IF(O574="","",IF(OR(VALUE(LEFT(O574,2))&gt;IF(RIGHT(J574,1)="M",7,19),AND(OR(LEFT(O574,2)={"07","19"}),VALUE(RIGHT(O574,2))&gt;15)),TRUE,FALSE))</f>
        <v/>
      </c>
      <c r="T574" s="77" t="str">
        <f>IF(O574="","",IF(OR(VALUE(LEFT(O574,2))&gt;IF(RIGHT(J574,1)="M",7,19),AND(OR(LEFT(O574,2)={"07","19"}),VALUE(RIGHT(O574,2))&gt;5)),TRUE,FALSE))</f>
        <v/>
      </c>
    </row>
    <row r="575" spans="1:28" x14ac:dyDescent="0.25">
      <c r="A575" s="75" t="s">
        <v>363</v>
      </c>
      <c r="B575" s="77" t="s">
        <v>364</v>
      </c>
      <c r="C575" s="230">
        <v>44241</v>
      </c>
      <c r="D575" s="75" t="s">
        <v>546</v>
      </c>
      <c r="E575" s="75" t="s">
        <v>549</v>
      </c>
      <c r="F575" s="75" t="s">
        <v>546</v>
      </c>
      <c r="G575" s="75">
        <v>0</v>
      </c>
      <c r="H575" s="75" t="s">
        <v>546</v>
      </c>
      <c r="I575" s="75" t="s">
        <v>546</v>
      </c>
      <c r="J575" s="75" t="s">
        <v>576</v>
      </c>
      <c r="K575" s="230">
        <v>43704</v>
      </c>
      <c r="L575" s="75">
        <f>COUNTIF($B$2:B575,B575)</f>
        <v>14</v>
      </c>
      <c r="M575" s="75">
        <f>COUNTIF($L$2:L575,4)</f>
        <v>21</v>
      </c>
      <c r="N575" s="76" t="str">
        <f t="shared" si="44"/>
        <v>Code 2214</v>
      </c>
      <c r="O575" s="76" t="str">
        <f t="shared" si="40"/>
        <v/>
      </c>
      <c r="P575" s="75" t="str">
        <f t="shared" si="41"/>
        <v/>
      </c>
      <c r="Q575" s="77" t="str">
        <f t="shared" si="42"/>
        <v/>
      </c>
      <c r="R575" s="77" t="str">
        <f t="shared" si="43"/>
        <v/>
      </c>
      <c r="S575" s="77" t="str">
        <f>IF(O575="","",IF(OR(VALUE(LEFT(O575,2))&gt;IF(RIGHT(J575,1)="M",7,19),AND(OR(LEFT(O575,2)={"07","19"}),VALUE(RIGHT(O575,2))&gt;15)),TRUE,FALSE))</f>
        <v/>
      </c>
      <c r="T575" s="77" t="str">
        <f>IF(O575="","",IF(OR(VALUE(LEFT(O575,2))&gt;IF(RIGHT(J575,1)="M",7,19),AND(OR(LEFT(O575,2)={"07","19"}),VALUE(RIGHT(O575,2))&gt;5)),TRUE,FALSE))</f>
        <v/>
      </c>
    </row>
    <row r="576" spans="1:28" x14ac:dyDescent="0.25">
      <c r="A576" s="231" t="s">
        <v>363</v>
      </c>
      <c r="B576" s="78" t="s">
        <v>364</v>
      </c>
      <c r="C576" s="232">
        <v>44242</v>
      </c>
      <c r="D576" s="231" t="s">
        <v>601</v>
      </c>
      <c r="E576" s="231" t="s">
        <v>659</v>
      </c>
      <c r="F576" s="231" t="s">
        <v>546</v>
      </c>
      <c r="G576" s="231">
        <v>3</v>
      </c>
      <c r="H576" s="231" t="s">
        <v>546</v>
      </c>
      <c r="I576" s="231" t="s">
        <v>546</v>
      </c>
      <c r="J576" s="231" t="s">
        <v>566</v>
      </c>
      <c r="K576" s="232">
        <v>43704</v>
      </c>
      <c r="L576" s="75">
        <f>COUNTIF($B$2:B576,B576)</f>
        <v>15</v>
      </c>
      <c r="M576" s="75">
        <f>COUNTIF($L$2:L576,4)</f>
        <v>21</v>
      </c>
      <c r="N576" s="76" t="str">
        <f t="shared" si="44"/>
        <v>Code 2215</v>
      </c>
      <c r="O576" s="76" t="str">
        <f t="shared" si="40"/>
        <v>1854</v>
      </c>
      <c r="P576" s="75" t="str">
        <f t="shared" si="41"/>
        <v>0701</v>
      </c>
      <c r="Q576" s="77">
        <f t="shared" si="42"/>
        <v>1207</v>
      </c>
      <c r="R576" s="77">
        <f t="shared" si="43"/>
        <v>12</v>
      </c>
      <c r="S576" s="77" t="b">
        <f>IF(O576="","",IF(OR(VALUE(LEFT(O576,2))&gt;IF(RIGHT(J576,1)="M",7,19),AND(OR(LEFT(O576,2)={"07","19"}),VALUE(RIGHT(O576,2))&gt;15)),TRUE,FALSE))</f>
        <v>0</v>
      </c>
      <c r="T576" s="77" t="b">
        <f>IF(O576="","",IF(OR(VALUE(LEFT(O576,2))&gt;IF(RIGHT(J576,1)="M",7,19),AND(OR(LEFT(O576,2)={"07","19"}),VALUE(RIGHT(O576,2))&gt;5)),TRUE,FALSE))</f>
        <v>0</v>
      </c>
      <c r="U576" s="78"/>
      <c r="V576" s="78"/>
      <c r="W576" s="78"/>
      <c r="X576" s="78"/>
      <c r="Y576" s="78"/>
      <c r="Z576" s="78"/>
      <c r="AA576" s="78"/>
      <c r="AB576" s="78"/>
    </row>
    <row r="577" spans="1:20" x14ac:dyDescent="0.25">
      <c r="A577" s="75" t="s">
        <v>363</v>
      </c>
      <c r="B577" s="77" t="s">
        <v>364</v>
      </c>
      <c r="C577" s="230">
        <v>44243</v>
      </c>
      <c r="D577" s="75" t="s">
        <v>604</v>
      </c>
      <c r="E577" s="75" t="s">
        <v>659</v>
      </c>
      <c r="F577" s="75" t="s">
        <v>546</v>
      </c>
      <c r="G577" s="75">
        <v>3</v>
      </c>
      <c r="H577" s="75" t="s">
        <v>546</v>
      </c>
      <c r="I577" s="75" t="s">
        <v>546</v>
      </c>
      <c r="J577" s="75" t="s">
        <v>566</v>
      </c>
      <c r="K577" s="230">
        <v>43704</v>
      </c>
      <c r="L577" s="75">
        <f>COUNTIF($B$2:B577,B577)</f>
        <v>16</v>
      </c>
      <c r="M577" s="75">
        <f>COUNTIF($L$2:L577,4)</f>
        <v>21</v>
      </c>
      <c r="N577" s="76" t="str">
        <f t="shared" si="44"/>
        <v>Code 2216</v>
      </c>
      <c r="O577" s="76" t="str">
        <f t="shared" si="40"/>
        <v>1853</v>
      </c>
      <c r="P577" s="75" t="str">
        <f t="shared" si="41"/>
        <v>0701</v>
      </c>
      <c r="Q577" s="77">
        <f t="shared" si="42"/>
        <v>1208</v>
      </c>
      <c r="R577" s="77">
        <f t="shared" si="43"/>
        <v>12</v>
      </c>
      <c r="S577" s="77" t="b">
        <f>IF(O577="","",IF(OR(VALUE(LEFT(O577,2))&gt;IF(RIGHT(J577,1)="M",7,19),AND(OR(LEFT(O577,2)={"07","19"}),VALUE(RIGHT(O577,2))&gt;15)),TRUE,FALSE))</f>
        <v>0</v>
      </c>
      <c r="T577" s="77" t="b">
        <f>IF(O577="","",IF(OR(VALUE(LEFT(O577,2))&gt;IF(RIGHT(J577,1)="M",7,19),AND(OR(LEFT(O577,2)={"07","19"}),VALUE(RIGHT(O577,2))&gt;5)),TRUE,FALSE))</f>
        <v>0</v>
      </c>
    </row>
    <row r="578" spans="1:20" x14ac:dyDescent="0.25">
      <c r="A578" s="75" t="s">
        <v>363</v>
      </c>
      <c r="B578" s="77" t="s">
        <v>364</v>
      </c>
      <c r="C578" s="230">
        <v>44244</v>
      </c>
      <c r="D578" s="75" t="s">
        <v>604</v>
      </c>
      <c r="E578" s="75" t="s">
        <v>696</v>
      </c>
      <c r="F578" s="75" t="s">
        <v>546</v>
      </c>
      <c r="G578" s="75">
        <v>3</v>
      </c>
      <c r="H578" s="75" t="s">
        <v>546</v>
      </c>
      <c r="I578" s="75" t="s">
        <v>546</v>
      </c>
      <c r="J578" s="75" t="s">
        <v>566</v>
      </c>
      <c r="K578" s="230">
        <v>43704</v>
      </c>
      <c r="L578" s="75">
        <f>COUNTIF($B$2:B578,B578)</f>
        <v>17</v>
      </c>
      <c r="M578" s="75">
        <f>COUNTIF($L$2:L578,4)</f>
        <v>21</v>
      </c>
      <c r="N578" s="76" t="str">
        <f t="shared" si="44"/>
        <v>Code 2217</v>
      </c>
      <c r="O578" s="76" t="str">
        <f t="shared" ref="O578:O641" si="45">TRIM(SUBSTITUTE(SUBSTITUTE(D578,"+",""),"_",""))</f>
        <v>1853</v>
      </c>
      <c r="P578" s="75" t="str">
        <f t="shared" ref="P578:P641" si="46">TRIM(SUBSTITUTE(SUBSTITUTE(E578,"+",""),"_",""))</f>
        <v>0703</v>
      </c>
      <c r="Q578" s="77">
        <f t="shared" ref="Q578:Q641" si="47">IFERROR(IF(RIGHT(P578,2)&lt;RIGHT(O578,2),IF(P578&lt;O578,P578+2360-O578,P578-40-O578),IF(P578&lt;O578,P578+2400-O578,P578-O578)),"")</f>
        <v>1210</v>
      </c>
      <c r="R578" s="77">
        <f t="shared" ref="R578:R641" si="48">IFERROR(ROUNDDOWN(Q578/100,0),"")</f>
        <v>12</v>
      </c>
      <c r="S578" s="77" t="b">
        <f>IF(O578="","",IF(OR(VALUE(LEFT(O578,2))&gt;IF(RIGHT(J578,1)="M",7,19),AND(OR(LEFT(O578,2)={"07","19"}),VALUE(RIGHT(O578,2))&gt;15)),TRUE,FALSE))</f>
        <v>0</v>
      </c>
      <c r="T578" s="77" t="b">
        <f>IF(O578="","",IF(OR(VALUE(LEFT(O578,2))&gt;IF(RIGHT(J578,1)="M",7,19),AND(OR(LEFT(O578,2)={"07","19"}),VALUE(RIGHT(O578,2))&gt;5)),TRUE,FALSE))</f>
        <v>0</v>
      </c>
    </row>
    <row r="579" spans="1:20" x14ac:dyDescent="0.25">
      <c r="A579" s="75" t="s">
        <v>363</v>
      </c>
      <c r="B579" s="77" t="s">
        <v>364</v>
      </c>
      <c r="C579" s="230">
        <v>44245</v>
      </c>
      <c r="D579" s="75" t="s">
        <v>601</v>
      </c>
      <c r="E579" s="75" t="s">
        <v>659</v>
      </c>
      <c r="F579" s="75" t="s">
        <v>546</v>
      </c>
      <c r="G579" s="75">
        <v>3</v>
      </c>
      <c r="H579" s="75" t="s">
        <v>546</v>
      </c>
      <c r="I579" s="75" t="s">
        <v>546</v>
      </c>
      <c r="J579" s="75" t="s">
        <v>566</v>
      </c>
      <c r="K579" s="230">
        <v>43704</v>
      </c>
      <c r="L579" s="75">
        <f>COUNTIF($B$2:B579,B579)</f>
        <v>18</v>
      </c>
      <c r="M579" s="75">
        <f>COUNTIF($L$2:L579,4)</f>
        <v>21</v>
      </c>
      <c r="N579" s="76" t="str">
        <f t="shared" ref="N579:N642" si="49">A579&amp;DAY(C579)</f>
        <v>Code 2218</v>
      </c>
      <c r="O579" s="76" t="str">
        <f t="shared" si="45"/>
        <v>1854</v>
      </c>
      <c r="P579" s="75" t="str">
        <f t="shared" si="46"/>
        <v>0701</v>
      </c>
      <c r="Q579" s="77">
        <f t="shared" si="47"/>
        <v>1207</v>
      </c>
      <c r="R579" s="77">
        <f t="shared" si="48"/>
        <v>12</v>
      </c>
      <c r="S579" s="77" t="b">
        <f>IF(O579="","",IF(OR(VALUE(LEFT(O579,2))&gt;IF(RIGHT(J579,1)="M",7,19),AND(OR(LEFT(O579,2)={"07","19"}),VALUE(RIGHT(O579,2))&gt;15)),TRUE,FALSE))</f>
        <v>0</v>
      </c>
      <c r="T579" s="77" t="b">
        <f>IF(O579="","",IF(OR(VALUE(LEFT(O579,2))&gt;IF(RIGHT(J579,1)="M",7,19),AND(OR(LEFT(O579,2)={"07","19"}),VALUE(RIGHT(O579,2))&gt;5)),TRUE,FALSE))</f>
        <v>0</v>
      </c>
    </row>
    <row r="580" spans="1:20" x14ac:dyDescent="0.25">
      <c r="A580" s="75" t="s">
        <v>363</v>
      </c>
      <c r="B580" s="77" t="s">
        <v>364</v>
      </c>
      <c r="C580" s="230">
        <v>44246</v>
      </c>
      <c r="D580" s="75" t="s">
        <v>601</v>
      </c>
      <c r="E580" s="75" t="s">
        <v>695</v>
      </c>
      <c r="F580" s="75" t="s">
        <v>546</v>
      </c>
      <c r="G580" s="75">
        <v>3</v>
      </c>
      <c r="H580" s="75" t="s">
        <v>546</v>
      </c>
      <c r="I580" s="75" t="s">
        <v>546</v>
      </c>
      <c r="J580" s="75" t="s">
        <v>566</v>
      </c>
      <c r="K580" s="230">
        <v>43704</v>
      </c>
      <c r="L580" s="75">
        <f>COUNTIF($B$2:B580,B580)</f>
        <v>19</v>
      </c>
      <c r="M580" s="75">
        <f>COUNTIF($L$2:L580,4)</f>
        <v>21</v>
      </c>
      <c r="N580" s="76" t="str">
        <f t="shared" si="49"/>
        <v>Code 2219</v>
      </c>
      <c r="O580" s="76" t="str">
        <f t="shared" si="45"/>
        <v>1854</v>
      </c>
      <c r="P580" s="75" t="str">
        <f t="shared" si="46"/>
        <v>0702</v>
      </c>
      <c r="Q580" s="77">
        <f t="shared" si="47"/>
        <v>1208</v>
      </c>
      <c r="R580" s="77">
        <f t="shared" si="48"/>
        <v>12</v>
      </c>
      <c r="S580" s="77" t="b">
        <f>IF(O580="","",IF(OR(VALUE(LEFT(O580,2))&gt;IF(RIGHT(J580,1)="M",7,19),AND(OR(LEFT(O580,2)={"07","19"}),VALUE(RIGHT(O580,2))&gt;15)),TRUE,FALSE))</f>
        <v>0</v>
      </c>
      <c r="T580" s="77" t="b">
        <f>IF(O580="","",IF(OR(VALUE(LEFT(O580,2))&gt;IF(RIGHT(J580,1)="M",7,19),AND(OR(LEFT(O580,2)={"07","19"}),VALUE(RIGHT(O580,2))&gt;5)),TRUE,FALSE))</f>
        <v>0</v>
      </c>
    </row>
    <row r="581" spans="1:20" x14ac:dyDescent="0.25">
      <c r="A581" s="75" t="s">
        <v>363</v>
      </c>
      <c r="B581" s="77" t="s">
        <v>364</v>
      </c>
      <c r="C581" s="230">
        <v>44247</v>
      </c>
      <c r="D581" s="75" t="s">
        <v>632</v>
      </c>
      <c r="E581" s="75" t="s">
        <v>695</v>
      </c>
      <c r="F581" s="75" t="s">
        <v>546</v>
      </c>
      <c r="G581" s="75">
        <v>3</v>
      </c>
      <c r="H581" s="75" t="s">
        <v>546</v>
      </c>
      <c r="I581" s="75" t="s">
        <v>546</v>
      </c>
      <c r="J581" s="75" t="s">
        <v>566</v>
      </c>
      <c r="K581" s="230">
        <v>43704</v>
      </c>
      <c r="L581" s="75">
        <f>COUNTIF($B$2:B581,B581)</f>
        <v>20</v>
      </c>
      <c r="M581" s="75">
        <f>COUNTIF($L$2:L581,4)</f>
        <v>21</v>
      </c>
      <c r="N581" s="76" t="str">
        <f t="shared" si="49"/>
        <v>Code 2220</v>
      </c>
      <c r="O581" s="76" t="str">
        <f t="shared" si="45"/>
        <v>1851</v>
      </c>
      <c r="P581" s="75" t="str">
        <f t="shared" si="46"/>
        <v>0702</v>
      </c>
      <c r="Q581" s="77">
        <f t="shared" si="47"/>
        <v>1211</v>
      </c>
      <c r="R581" s="77">
        <f t="shared" si="48"/>
        <v>12</v>
      </c>
      <c r="S581" s="77" t="b">
        <f>IF(O581="","",IF(OR(VALUE(LEFT(O581,2))&gt;IF(RIGHT(J581,1)="M",7,19),AND(OR(LEFT(O581,2)={"07","19"}),VALUE(RIGHT(O581,2))&gt;15)),TRUE,FALSE))</f>
        <v>0</v>
      </c>
      <c r="T581" s="77" t="b">
        <f>IF(O581="","",IF(OR(VALUE(LEFT(O581,2))&gt;IF(RIGHT(J581,1)="M",7,19),AND(OR(LEFT(O581,2)={"07","19"}),VALUE(RIGHT(O581,2))&gt;5)),TRUE,FALSE))</f>
        <v>0</v>
      </c>
    </row>
    <row r="582" spans="1:20" x14ac:dyDescent="0.25">
      <c r="A582" s="75" t="s">
        <v>363</v>
      </c>
      <c r="B582" s="77" t="s">
        <v>364</v>
      </c>
      <c r="C582" s="230">
        <v>44248</v>
      </c>
      <c r="D582" s="75" t="s">
        <v>546</v>
      </c>
      <c r="E582" s="75" t="s">
        <v>549</v>
      </c>
      <c r="F582" s="75" t="s">
        <v>546</v>
      </c>
      <c r="G582" s="75">
        <v>0</v>
      </c>
      <c r="H582" s="75" t="s">
        <v>546</v>
      </c>
      <c r="I582" s="75" t="s">
        <v>546</v>
      </c>
      <c r="J582" s="75" t="s">
        <v>576</v>
      </c>
      <c r="K582" s="230">
        <v>43704</v>
      </c>
      <c r="L582" s="75">
        <f>COUNTIF($B$2:B582,B582)</f>
        <v>21</v>
      </c>
      <c r="M582" s="75">
        <f>COUNTIF($L$2:L582,4)</f>
        <v>21</v>
      </c>
      <c r="N582" s="76" t="str">
        <f t="shared" si="49"/>
        <v>Code 2221</v>
      </c>
      <c r="O582" s="76" t="str">
        <f t="shared" si="45"/>
        <v/>
      </c>
      <c r="P582" s="75" t="str">
        <f t="shared" si="46"/>
        <v/>
      </c>
      <c r="Q582" s="77" t="str">
        <f t="shared" si="47"/>
        <v/>
      </c>
      <c r="R582" s="77" t="str">
        <f t="shared" si="48"/>
        <v/>
      </c>
      <c r="S582" s="77" t="str">
        <f>IF(O582="","",IF(OR(VALUE(LEFT(O582,2))&gt;IF(RIGHT(J582,1)="M",7,19),AND(OR(LEFT(O582,2)={"07","19"}),VALUE(RIGHT(O582,2))&gt;15)),TRUE,FALSE))</f>
        <v/>
      </c>
      <c r="T582" s="77" t="str">
        <f>IF(O582="","",IF(OR(VALUE(LEFT(O582,2))&gt;IF(RIGHT(J582,1)="M",7,19),AND(OR(LEFT(O582,2)={"07","19"}),VALUE(RIGHT(O582,2))&gt;5)),TRUE,FALSE))</f>
        <v/>
      </c>
    </row>
    <row r="583" spans="1:20" x14ac:dyDescent="0.25">
      <c r="A583" s="75" t="s">
        <v>363</v>
      </c>
      <c r="B583" s="77" t="s">
        <v>364</v>
      </c>
      <c r="C583" s="230">
        <v>44249</v>
      </c>
      <c r="D583" s="75" t="s">
        <v>598</v>
      </c>
      <c r="E583" s="75" t="s">
        <v>695</v>
      </c>
      <c r="F583" s="75" t="s">
        <v>546</v>
      </c>
      <c r="G583" s="75">
        <v>3</v>
      </c>
      <c r="H583" s="75" t="s">
        <v>546</v>
      </c>
      <c r="I583" s="75" t="s">
        <v>546</v>
      </c>
      <c r="J583" s="75" t="s">
        <v>566</v>
      </c>
      <c r="K583" s="230">
        <v>43704</v>
      </c>
      <c r="L583" s="75">
        <f>COUNTIF($B$2:B583,B583)</f>
        <v>22</v>
      </c>
      <c r="M583" s="75">
        <f>COUNTIF($L$2:L583,4)</f>
        <v>21</v>
      </c>
      <c r="N583" s="76" t="str">
        <f t="shared" si="49"/>
        <v>Code 2222</v>
      </c>
      <c r="O583" s="76" t="str">
        <f t="shared" si="45"/>
        <v>1857</v>
      </c>
      <c r="P583" s="75" t="str">
        <f t="shared" si="46"/>
        <v>0702</v>
      </c>
      <c r="Q583" s="77">
        <f t="shared" si="47"/>
        <v>1205</v>
      </c>
      <c r="R583" s="77">
        <f t="shared" si="48"/>
        <v>12</v>
      </c>
      <c r="S583" s="77" t="b">
        <f>IF(O583="","",IF(OR(VALUE(LEFT(O583,2))&gt;IF(RIGHT(J583,1)="M",7,19),AND(OR(LEFT(O583,2)={"07","19"}),VALUE(RIGHT(O583,2))&gt;15)),TRUE,FALSE))</f>
        <v>0</v>
      </c>
      <c r="T583" s="77" t="b">
        <f>IF(O583="","",IF(OR(VALUE(LEFT(O583,2))&gt;IF(RIGHT(J583,1)="M",7,19),AND(OR(LEFT(O583,2)={"07","19"}),VALUE(RIGHT(O583,2))&gt;5)),TRUE,FALSE))</f>
        <v>0</v>
      </c>
    </row>
    <row r="584" spans="1:20" x14ac:dyDescent="0.25">
      <c r="A584" s="75" t="s">
        <v>363</v>
      </c>
      <c r="B584" s="77" t="s">
        <v>364</v>
      </c>
      <c r="C584" s="230">
        <v>44250</v>
      </c>
      <c r="D584" s="75" t="s">
        <v>600</v>
      </c>
      <c r="E584" s="75" t="s">
        <v>696</v>
      </c>
      <c r="F584" s="75" t="s">
        <v>546</v>
      </c>
      <c r="G584" s="75">
        <v>3</v>
      </c>
      <c r="H584" s="75" t="s">
        <v>546</v>
      </c>
      <c r="I584" s="75" t="s">
        <v>546</v>
      </c>
      <c r="J584" s="75" t="s">
        <v>566</v>
      </c>
      <c r="K584" s="230">
        <v>43704</v>
      </c>
      <c r="L584" s="75">
        <f>COUNTIF($B$2:B584,B584)</f>
        <v>23</v>
      </c>
      <c r="M584" s="75">
        <f>COUNTIF($L$2:L584,4)</f>
        <v>21</v>
      </c>
      <c r="N584" s="76" t="str">
        <f t="shared" si="49"/>
        <v>Code 2223</v>
      </c>
      <c r="O584" s="76" t="str">
        <f t="shared" si="45"/>
        <v>1855</v>
      </c>
      <c r="P584" s="75" t="str">
        <f t="shared" si="46"/>
        <v>0703</v>
      </c>
      <c r="Q584" s="77">
        <f t="shared" si="47"/>
        <v>1208</v>
      </c>
      <c r="R584" s="77">
        <f t="shared" si="48"/>
        <v>12</v>
      </c>
      <c r="S584" s="77" t="b">
        <f>IF(O584="","",IF(OR(VALUE(LEFT(O584,2))&gt;IF(RIGHT(J584,1)="M",7,19),AND(OR(LEFT(O584,2)={"07","19"}),VALUE(RIGHT(O584,2))&gt;15)),TRUE,FALSE))</f>
        <v>0</v>
      </c>
      <c r="T584" s="77" t="b">
        <f>IF(O584="","",IF(OR(VALUE(LEFT(O584,2))&gt;IF(RIGHT(J584,1)="M",7,19),AND(OR(LEFT(O584,2)={"07","19"}),VALUE(RIGHT(O584,2))&gt;5)),TRUE,FALSE))</f>
        <v>0</v>
      </c>
    </row>
    <row r="585" spans="1:20" x14ac:dyDescent="0.25">
      <c r="A585" s="75" t="s">
        <v>363</v>
      </c>
      <c r="B585" s="77" t="s">
        <v>364</v>
      </c>
      <c r="C585" s="230">
        <v>44251</v>
      </c>
      <c r="D585" s="75" t="s">
        <v>598</v>
      </c>
      <c r="E585" s="75" t="s">
        <v>565</v>
      </c>
      <c r="F585" s="75" t="s">
        <v>546</v>
      </c>
      <c r="G585" s="75">
        <v>3</v>
      </c>
      <c r="H585" s="75" t="s">
        <v>546</v>
      </c>
      <c r="I585" s="75" t="s">
        <v>546</v>
      </c>
      <c r="J585" s="75" t="s">
        <v>566</v>
      </c>
      <c r="K585" s="230">
        <v>43704</v>
      </c>
      <c r="L585" s="75">
        <f>COUNTIF($B$2:B585,B585)</f>
        <v>24</v>
      </c>
      <c r="M585" s="75">
        <f>COUNTIF($L$2:L585,4)</f>
        <v>21</v>
      </c>
      <c r="N585" s="76" t="str">
        <f t="shared" si="49"/>
        <v>Code 2224</v>
      </c>
      <c r="O585" s="76" t="str">
        <f t="shared" si="45"/>
        <v>1857</v>
      </c>
      <c r="P585" s="75" t="str">
        <f t="shared" si="46"/>
        <v>0707</v>
      </c>
      <c r="Q585" s="77">
        <f t="shared" si="47"/>
        <v>1210</v>
      </c>
      <c r="R585" s="77">
        <f t="shared" si="48"/>
        <v>12</v>
      </c>
      <c r="S585" s="77" t="b">
        <f>IF(O585="","",IF(OR(VALUE(LEFT(O585,2))&gt;IF(RIGHT(J585,1)="M",7,19),AND(OR(LEFT(O585,2)={"07","19"}),VALUE(RIGHT(O585,2))&gt;15)),TRUE,FALSE))</f>
        <v>0</v>
      </c>
      <c r="T585" s="77" t="b">
        <f>IF(O585="","",IF(OR(VALUE(LEFT(O585,2))&gt;IF(RIGHT(J585,1)="M",7,19),AND(OR(LEFT(O585,2)={"07","19"}),VALUE(RIGHT(O585,2))&gt;5)),TRUE,FALSE))</f>
        <v>0</v>
      </c>
    </row>
    <row r="586" spans="1:20" x14ac:dyDescent="0.25">
      <c r="A586" s="75" t="s">
        <v>363</v>
      </c>
      <c r="B586" s="77" t="s">
        <v>364</v>
      </c>
      <c r="C586" s="230">
        <v>44252</v>
      </c>
      <c r="D586" s="75" t="s">
        <v>606</v>
      </c>
      <c r="E586" s="75" t="s">
        <v>695</v>
      </c>
      <c r="F586" s="75" t="s">
        <v>546</v>
      </c>
      <c r="G586" s="75">
        <v>3</v>
      </c>
      <c r="H586" s="75" t="s">
        <v>546</v>
      </c>
      <c r="I586" s="75" t="s">
        <v>546</v>
      </c>
      <c r="J586" s="75" t="s">
        <v>566</v>
      </c>
      <c r="K586" s="230">
        <v>43704</v>
      </c>
      <c r="L586" s="75">
        <f>COUNTIF($B$2:B586,B586)</f>
        <v>25</v>
      </c>
      <c r="M586" s="75">
        <f>COUNTIF($L$2:L586,4)</f>
        <v>21</v>
      </c>
      <c r="N586" s="76" t="str">
        <f t="shared" si="49"/>
        <v>Code 2225</v>
      </c>
      <c r="O586" s="76" t="str">
        <f t="shared" si="45"/>
        <v>1901</v>
      </c>
      <c r="P586" s="75" t="str">
        <f t="shared" si="46"/>
        <v>0702</v>
      </c>
      <c r="Q586" s="77">
        <f t="shared" si="47"/>
        <v>1201</v>
      </c>
      <c r="R586" s="77">
        <f t="shared" si="48"/>
        <v>12</v>
      </c>
      <c r="S586" s="77" t="b">
        <f>IF(O586="","",IF(OR(VALUE(LEFT(O586,2))&gt;IF(RIGHT(J586,1)="M",7,19),AND(OR(LEFT(O586,2)={"07","19"}),VALUE(RIGHT(O586,2))&gt;15)),TRUE,FALSE))</f>
        <v>0</v>
      </c>
      <c r="T586" s="77" t="b">
        <f>IF(O586="","",IF(OR(VALUE(LEFT(O586,2))&gt;IF(RIGHT(J586,1)="M",7,19),AND(OR(LEFT(O586,2)={"07","19"}),VALUE(RIGHT(O586,2))&gt;5)),TRUE,FALSE))</f>
        <v>0</v>
      </c>
    </row>
    <row r="587" spans="1:20" x14ac:dyDescent="0.25">
      <c r="A587" s="75" t="s">
        <v>363</v>
      </c>
      <c r="B587" s="77" t="s">
        <v>364</v>
      </c>
      <c r="C587" s="230">
        <v>44253</v>
      </c>
      <c r="D587" s="75" t="s">
        <v>606</v>
      </c>
      <c r="E587" s="75" t="s">
        <v>696</v>
      </c>
      <c r="F587" s="75" t="s">
        <v>546</v>
      </c>
      <c r="G587" s="75">
        <v>3</v>
      </c>
      <c r="H587" s="75" t="s">
        <v>546</v>
      </c>
      <c r="I587" s="75" t="s">
        <v>546</v>
      </c>
      <c r="J587" s="75" t="s">
        <v>566</v>
      </c>
      <c r="K587" s="230">
        <v>43704</v>
      </c>
      <c r="L587" s="75">
        <f>COUNTIF($B$2:B587,B587)</f>
        <v>26</v>
      </c>
      <c r="M587" s="75">
        <f>COUNTIF($L$2:L587,4)</f>
        <v>21</v>
      </c>
      <c r="N587" s="76" t="str">
        <f t="shared" si="49"/>
        <v>Code 2226</v>
      </c>
      <c r="O587" s="76" t="str">
        <f t="shared" si="45"/>
        <v>1901</v>
      </c>
      <c r="P587" s="75" t="str">
        <f t="shared" si="46"/>
        <v>0703</v>
      </c>
      <c r="Q587" s="77">
        <f t="shared" si="47"/>
        <v>1202</v>
      </c>
      <c r="R587" s="77">
        <f t="shared" si="48"/>
        <v>12</v>
      </c>
      <c r="S587" s="77" t="b">
        <f>IF(O587="","",IF(OR(VALUE(LEFT(O587,2))&gt;IF(RIGHT(J587,1)="M",7,19),AND(OR(LEFT(O587,2)={"07","19"}),VALUE(RIGHT(O587,2))&gt;15)),TRUE,FALSE))</f>
        <v>0</v>
      </c>
      <c r="T587" s="77" t="b">
        <f>IF(O587="","",IF(OR(VALUE(LEFT(O587,2))&gt;IF(RIGHT(J587,1)="M",7,19),AND(OR(LEFT(O587,2)={"07","19"}),VALUE(RIGHT(O587,2))&gt;5)),TRUE,FALSE))</f>
        <v>0</v>
      </c>
    </row>
    <row r="588" spans="1:20" x14ac:dyDescent="0.25">
      <c r="A588" s="75" t="s">
        <v>363</v>
      </c>
      <c r="B588" s="77" t="s">
        <v>364</v>
      </c>
      <c r="C588" s="230">
        <v>44254</v>
      </c>
      <c r="D588" s="75" t="s">
        <v>657</v>
      </c>
      <c r="E588" s="75" t="s">
        <v>569</v>
      </c>
      <c r="F588" s="75" t="s">
        <v>546</v>
      </c>
      <c r="G588" s="75">
        <v>3</v>
      </c>
      <c r="H588" s="75" t="s">
        <v>546</v>
      </c>
      <c r="I588" s="75" t="s">
        <v>546</v>
      </c>
      <c r="J588" s="75" t="s">
        <v>566</v>
      </c>
      <c r="K588" s="230">
        <v>43704</v>
      </c>
      <c r="L588" s="75">
        <f>COUNTIF($B$2:B588,B588)</f>
        <v>27</v>
      </c>
      <c r="M588" s="75">
        <f>COUNTIF($L$2:L588,4)</f>
        <v>21</v>
      </c>
      <c r="N588" s="76" t="str">
        <f t="shared" si="49"/>
        <v>Code 2227</v>
      </c>
      <c r="O588" s="76" t="str">
        <f t="shared" si="45"/>
        <v>1859</v>
      </c>
      <c r="P588" s="75" t="str">
        <f t="shared" si="46"/>
        <v>0704</v>
      </c>
      <c r="Q588" s="77">
        <f t="shared" si="47"/>
        <v>1205</v>
      </c>
      <c r="R588" s="77">
        <f t="shared" si="48"/>
        <v>12</v>
      </c>
      <c r="S588" s="77" t="b">
        <f>IF(O588="","",IF(OR(VALUE(LEFT(O588,2))&gt;IF(RIGHT(J588,1)="M",7,19),AND(OR(LEFT(O588,2)={"07","19"}),VALUE(RIGHT(O588,2))&gt;15)),TRUE,FALSE))</f>
        <v>0</v>
      </c>
      <c r="T588" s="77" t="b">
        <f>IF(O588="","",IF(OR(VALUE(LEFT(O588,2))&gt;IF(RIGHT(J588,1)="M",7,19),AND(OR(LEFT(O588,2)={"07","19"}),VALUE(RIGHT(O588,2))&gt;5)),TRUE,FALSE))</f>
        <v>0</v>
      </c>
    </row>
    <row r="589" spans="1:20" x14ac:dyDescent="0.25">
      <c r="A589" s="75" t="s">
        <v>363</v>
      </c>
      <c r="B589" s="77" t="s">
        <v>364</v>
      </c>
      <c r="C589" s="230">
        <v>44255</v>
      </c>
      <c r="D589" s="75" t="s">
        <v>546</v>
      </c>
      <c r="E589" s="75" t="s">
        <v>549</v>
      </c>
      <c r="F589" s="75" t="s">
        <v>546</v>
      </c>
      <c r="G589" s="75">
        <v>0</v>
      </c>
      <c r="H589" s="75" t="s">
        <v>546</v>
      </c>
      <c r="I589" s="75" t="s">
        <v>546</v>
      </c>
      <c r="J589" s="75" t="s">
        <v>576</v>
      </c>
      <c r="K589" s="230">
        <v>43704</v>
      </c>
      <c r="L589" s="75">
        <f>COUNTIF($B$2:B589,B589)</f>
        <v>28</v>
      </c>
      <c r="M589" s="75">
        <f>COUNTIF($L$2:L589,4)</f>
        <v>21</v>
      </c>
      <c r="N589" s="76" t="str">
        <f t="shared" si="49"/>
        <v>Code 2228</v>
      </c>
      <c r="O589" s="76" t="str">
        <f t="shared" si="45"/>
        <v/>
      </c>
      <c r="P589" s="75" t="str">
        <f t="shared" si="46"/>
        <v/>
      </c>
      <c r="Q589" s="77" t="str">
        <f t="shared" si="47"/>
        <v/>
      </c>
      <c r="R589" s="77" t="str">
        <f t="shared" si="48"/>
        <v/>
      </c>
      <c r="S589" s="77" t="str">
        <f>IF(O589="","",IF(OR(VALUE(LEFT(O589,2))&gt;IF(RIGHT(J589,1)="M",7,19),AND(OR(LEFT(O589,2)={"07","19"}),VALUE(RIGHT(O589,2))&gt;15)),TRUE,FALSE))</f>
        <v/>
      </c>
      <c r="T589" s="77" t="str">
        <f>IF(O589="","",IF(OR(VALUE(LEFT(O589,2))&gt;IF(RIGHT(J589,1)="M",7,19),AND(OR(LEFT(O589,2)={"07","19"}),VALUE(RIGHT(O589,2))&gt;5)),TRUE,FALSE))</f>
        <v/>
      </c>
    </row>
    <row r="590" spans="1:20" x14ac:dyDescent="0.25">
      <c r="A590" s="75" t="s">
        <v>375</v>
      </c>
      <c r="B590" s="77" t="s">
        <v>376</v>
      </c>
      <c r="C590" s="230">
        <v>44228</v>
      </c>
      <c r="D590" s="75" t="s">
        <v>684</v>
      </c>
      <c r="E590" s="75" t="s">
        <v>756</v>
      </c>
      <c r="F590" s="75" t="s">
        <v>546</v>
      </c>
      <c r="G590" s="75">
        <v>2</v>
      </c>
      <c r="H590" s="75" t="s">
        <v>546</v>
      </c>
      <c r="I590" s="75" t="s">
        <v>546</v>
      </c>
      <c r="J590" s="75" t="s">
        <v>641</v>
      </c>
      <c r="K590" s="230">
        <v>43719</v>
      </c>
      <c r="L590" s="75">
        <f>COUNTIF($B$2:B590,B590)</f>
        <v>1</v>
      </c>
      <c r="M590" s="75">
        <f>COUNTIF($L$2:L590,4)</f>
        <v>21</v>
      </c>
      <c r="N590" s="76" t="str">
        <f t="shared" si="49"/>
        <v>Code 241</v>
      </c>
      <c r="O590" s="76" t="str">
        <f t="shared" si="45"/>
        <v>0703</v>
      </c>
      <c r="P590" s="75" t="str">
        <f t="shared" si="46"/>
        <v>1804</v>
      </c>
      <c r="Q590" s="77">
        <f t="shared" si="47"/>
        <v>1101</v>
      </c>
      <c r="R590" s="77">
        <f t="shared" si="48"/>
        <v>11</v>
      </c>
      <c r="S590" s="77" t="b">
        <f>IF(O590="","",IF(OR(VALUE(LEFT(O590,2))&gt;IF(RIGHT(J590,1)="M",7,19),AND(OR(LEFT(O590,2)={"07","19"}),VALUE(RIGHT(O590,2))&gt;15)),TRUE,FALSE))</f>
        <v>0</v>
      </c>
      <c r="T590" s="77" t="b">
        <f>IF(O590="","",IF(OR(VALUE(LEFT(O590,2))&gt;IF(RIGHT(J590,1)="M",7,19),AND(OR(LEFT(O590,2)={"07","19"}),VALUE(RIGHT(O590,2))&gt;5)),TRUE,FALSE))</f>
        <v>0</v>
      </c>
    </row>
    <row r="591" spans="1:20" x14ac:dyDescent="0.25">
      <c r="A591" s="75" t="s">
        <v>375</v>
      </c>
      <c r="B591" s="77" t="s">
        <v>376</v>
      </c>
      <c r="C591" s="230">
        <v>44229</v>
      </c>
      <c r="D591" s="75" t="s">
        <v>684</v>
      </c>
      <c r="E591" s="75" t="s">
        <v>680</v>
      </c>
      <c r="F591" s="75" t="s">
        <v>546</v>
      </c>
      <c r="G591" s="75">
        <v>2</v>
      </c>
      <c r="H591" s="75" t="s">
        <v>546</v>
      </c>
      <c r="I591" s="75" t="s">
        <v>546</v>
      </c>
      <c r="J591" s="75" t="s">
        <v>641</v>
      </c>
      <c r="K591" s="230">
        <v>43719</v>
      </c>
      <c r="L591" s="75">
        <f>COUNTIF($B$2:B591,B591)</f>
        <v>2</v>
      </c>
      <c r="M591" s="75">
        <f>COUNTIF($L$2:L591,4)</f>
        <v>21</v>
      </c>
      <c r="N591" s="76" t="str">
        <f t="shared" si="49"/>
        <v>Code 242</v>
      </c>
      <c r="O591" s="76" t="str">
        <f t="shared" si="45"/>
        <v>0703</v>
      </c>
      <c r="P591" s="75" t="str">
        <f t="shared" si="46"/>
        <v>1805</v>
      </c>
      <c r="Q591" s="77">
        <f t="shared" si="47"/>
        <v>1102</v>
      </c>
      <c r="R591" s="77">
        <f t="shared" si="48"/>
        <v>11</v>
      </c>
      <c r="S591" s="77" t="b">
        <f>IF(O591="","",IF(OR(VALUE(LEFT(O591,2))&gt;IF(RIGHT(J591,1)="M",7,19),AND(OR(LEFT(O591,2)={"07","19"}),VALUE(RIGHT(O591,2))&gt;15)),TRUE,FALSE))</f>
        <v>0</v>
      </c>
      <c r="T591" s="77" t="b">
        <f>IF(O591="","",IF(OR(VALUE(LEFT(O591,2))&gt;IF(RIGHT(J591,1)="M",7,19),AND(OR(LEFT(O591,2)={"07","19"}),VALUE(RIGHT(O591,2))&gt;5)),TRUE,FALSE))</f>
        <v>0</v>
      </c>
    </row>
    <row r="592" spans="1:20" x14ac:dyDescent="0.25">
      <c r="A592" s="75" t="s">
        <v>375</v>
      </c>
      <c r="B592" s="77" t="s">
        <v>376</v>
      </c>
      <c r="C592" s="230">
        <v>44230</v>
      </c>
      <c r="D592" s="75" t="s">
        <v>664</v>
      </c>
      <c r="E592" s="75" t="s">
        <v>669</v>
      </c>
      <c r="F592" s="75" t="s">
        <v>546</v>
      </c>
      <c r="G592" s="75">
        <v>2</v>
      </c>
      <c r="H592" s="75" t="s">
        <v>546</v>
      </c>
      <c r="I592" s="75" t="s">
        <v>546</v>
      </c>
      <c r="J592" s="75" t="s">
        <v>641</v>
      </c>
      <c r="K592" s="230">
        <v>43719</v>
      </c>
      <c r="L592" s="75">
        <f>COUNTIF($B$2:B592,B592)</f>
        <v>3</v>
      </c>
      <c r="M592" s="75">
        <f>COUNTIF($L$2:L592,4)</f>
        <v>21</v>
      </c>
      <c r="N592" s="76" t="str">
        <f t="shared" si="49"/>
        <v>Code 243</v>
      </c>
      <c r="O592" s="76" t="str">
        <f t="shared" si="45"/>
        <v>0705</v>
      </c>
      <c r="P592" s="75" t="str">
        <f t="shared" si="46"/>
        <v>1800</v>
      </c>
      <c r="Q592" s="77">
        <f t="shared" si="47"/>
        <v>1055</v>
      </c>
      <c r="R592" s="77">
        <f t="shared" si="48"/>
        <v>10</v>
      </c>
      <c r="S592" s="77" t="b">
        <f>IF(O592="","",IF(OR(VALUE(LEFT(O592,2))&gt;IF(RIGHT(J592,1)="M",7,19),AND(OR(LEFT(O592,2)={"07","19"}),VALUE(RIGHT(O592,2))&gt;15)),TRUE,FALSE))</f>
        <v>0</v>
      </c>
      <c r="T592" s="77" t="b">
        <f>IF(O592="","",IF(OR(VALUE(LEFT(O592,2))&gt;IF(RIGHT(J592,1)="M",7,19),AND(OR(LEFT(O592,2)={"07","19"}),VALUE(RIGHT(O592,2))&gt;5)),TRUE,FALSE))</f>
        <v>0</v>
      </c>
    </row>
    <row r="593" spans="1:28" x14ac:dyDescent="0.25">
      <c r="A593" s="75" t="s">
        <v>375</v>
      </c>
      <c r="B593" s="77" t="s">
        <v>376</v>
      </c>
      <c r="C593" s="230">
        <v>44231</v>
      </c>
      <c r="D593" s="75" t="s">
        <v>664</v>
      </c>
      <c r="E593" s="75" t="s">
        <v>707</v>
      </c>
      <c r="F593" s="75" t="s">
        <v>546</v>
      </c>
      <c r="G593" s="75">
        <v>2</v>
      </c>
      <c r="H593" s="75" t="s">
        <v>546</v>
      </c>
      <c r="I593" s="75" t="s">
        <v>546</v>
      </c>
      <c r="J593" s="75" t="s">
        <v>641</v>
      </c>
      <c r="K593" s="230">
        <v>43719</v>
      </c>
      <c r="L593" s="75">
        <f>COUNTIF($B$2:B593,B593)</f>
        <v>4</v>
      </c>
      <c r="M593" s="75">
        <f>COUNTIF($L$2:L593,4)</f>
        <v>22</v>
      </c>
      <c r="N593" s="76" t="str">
        <f t="shared" si="49"/>
        <v>Code 244</v>
      </c>
      <c r="O593" s="76" t="str">
        <f t="shared" si="45"/>
        <v>0705</v>
      </c>
      <c r="P593" s="75" t="str">
        <f t="shared" si="46"/>
        <v>1806</v>
      </c>
      <c r="Q593" s="77">
        <f t="shared" si="47"/>
        <v>1101</v>
      </c>
      <c r="R593" s="77">
        <f t="shared" si="48"/>
        <v>11</v>
      </c>
      <c r="S593" s="77" t="b">
        <f>IF(O593="","",IF(OR(VALUE(LEFT(O593,2))&gt;IF(RIGHT(J593,1)="M",7,19),AND(OR(LEFT(O593,2)={"07","19"}),VALUE(RIGHT(O593,2))&gt;15)),TRUE,FALSE))</f>
        <v>0</v>
      </c>
      <c r="T593" s="77" t="b">
        <f>IF(O593="","",IF(OR(VALUE(LEFT(O593,2))&gt;IF(RIGHT(J593,1)="M",7,19),AND(OR(LEFT(O593,2)={"07","19"}),VALUE(RIGHT(O593,2))&gt;5)),TRUE,FALSE))</f>
        <v>0</v>
      </c>
    </row>
    <row r="594" spans="1:28" x14ac:dyDescent="0.25">
      <c r="A594" s="231" t="s">
        <v>375</v>
      </c>
      <c r="B594" s="78" t="s">
        <v>376</v>
      </c>
      <c r="C594" s="232">
        <v>44232</v>
      </c>
      <c r="D594" s="231" t="s">
        <v>673</v>
      </c>
      <c r="E594" s="231" t="s">
        <v>679</v>
      </c>
      <c r="F594" s="231" t="s">
        <v>546</v>
      </c>
      <c r="G594" s="231">
        <v>2</v>
      </c>
      <c r="H594" s="231" t="s">
        <v>546</v>
      </c>
      <c r="I594" s="231" t="s">
        <v>546</v>
      </c>
      <c r="J594" s="231" t="s">
        <v>641</v>
      </c>
      <c r="K594" s="232">
        <v>43719</v>
      </c>
      <c r="L594" s="75">
        <f>COUNTIF($B$2:B594,B594)</f>
        <v>5</v>
      </c>
      <c r="M594" s="75">
        <f>COUNTIF($L$2:L594,4)</f>
        <v>22</v>
      </c>
      <c r="N594" s="76" t="str">
        <f t="shared" si="49"/>
        <v>Code 245</v>
      </c>
      <c r="O594" s="76" t="str">
        <f t="shared" si="45"/>
        <v>0706</v>
      </c>
      <c r="P594" s="75" t="str">
        <f t="shared" si="46"/>
        <v>1803</v>
      </c>
      <c r="Q594" s="77">
        <f t="shared" si="47"/>
        <v>1057</v>
      </c>
      <c r="R594" s="77">
        <f t="shared" si="48"/>
        <v>10</v>
      </c>
      <c r="S594" s="77" t="b">
        <f>IF(O594="","",IF(OR(VALUE(LEFT(O594,2))&gt;IF(RIGHT(J594,1)="M",7,19),AND(OR(LEFT(O594,2)={"07","19"}),VALUE(RIGHT(O594,2))&gt;15)),TRUE,FALSE))</f>
        <v>0</v>
      </c>
      <c r="T594" s="77" t="b">
        <f>IF(O594="","",IF(OR(VALUE(LEFT(O594,2))&gt;IF(RIGHT(J594,1)="M",7,19),AND(OR(LEFT(O594,2)={"07","19"}),VALUE(RIGHT(O594,2))&gt;5)),TRUE,FALSE))</f>
        <v>1</v>
      </c>
      <c r="U594" s="78"/>
      <c r="V594" s="78"/>
      <c r="W594" s="78"/>
      <c r="X594" s="78"/>
      <c r="Y594" s="78"/>
      <c r="Z594" s="78"/>
      <c r="AA594" s="78"/>
      <c r="AB594" s="78"/>
    </row>
    <row r="595" spans="1:28" x14ac:dyDescent="0.25">
      <c r="A595" s="75" t="s">
        <v>375</v>
      </c>
      <c r="B595" s="77" t="s">
        <v>376</v>
      </c>
      <c r="C595" s="230">
        <v>44233</v>
      </c>
      <c r="D595" s="75" t="s">
        <v>666</v>
      </c>
      <c r="E595" s="75" t="s">
        <v>668</v>
      </c>
      <c r="F595" s="75" t="s">
        <v>546</v>
      </c>
      <c r="G595" s="75">
        <v>2</v>
      </c>
      <c r="H595" s="75" t="s">
        <v>546</v>
      </c>
      <c r="I595" s="75" t="s">
        <v>546</v>
      </c>
      <c r="J595" s="75" t="s">
        <v>641</v>
      </c>
      <c r="K595" s="230">
        <v>43719</v>
      </c>
      <c r="L595" s="75">
        <f>COUNTIF($B$2:B595,B595)</f>
        <v>6</v>
      </c>
      <c r="M595" s="75">
        <f>COUNTIF($L$2:L595,4)</f>
        <v>22</v>
      </c>
      <c r="N595" s="76" t="str">
        <f t="shared" si="49"/>
        <v>Code 246</v>
      </c>
      <c r="O595" s="76" t="str">
        <f t="shared" si="45"/>
        <v>0659</v>
      </c>
      <c r="P595" s="75" t="str">
        <f t="shared" si="46"/>
        <v>1801</v>
      </c>
      <c r="Q595" s="77">
        <f t="shared" si="47"/>
        <v>1102</v>
      </c>
      <c r="R595" s="77">
        <f t="shared" si="48"/>
        <v>11</v>
      </c>
      <c r="S595" s="77" t="b">
        <f>IF(O595="","",IF(OR(VALUE(LEFT(O595,2))&gt;IF(RIGHT(J595,1)="M",7,19),AND(OR(LEFT(O595,2)={"07","19"}),VALUE(RIGHT(O595,2))&gt;15)),TRUE,FALSE))</f>
        <v>0</v>
      </c>
      <c r="T595" s="77" t="b">
        <f>IF(O595="","",IF(OR(VALUE(LEFT(O595,2))&gt;IF(RIGHT(J595,1)="M",7,19),AND(OR(LEFT(O595,2)={"07","19"}),VALUE(RIGHT(O595,2))&gt;5)),TRUE,FALSE))</f>
        <v>0</v>
      </c>
    </row>
    <row r="596" spans="1:28" x14ac:dyDescent="0.25">
      <c r="A596" s="75" t="s">
        <v>375</v>
      </c>
      <c r="B596" s="77" t="s">
        <v>376</v>
      </c>
      <c r="C596" s="230">
        <v>44234</v>
      </c>
      <c r="D596" s="75" t="s">
        <v>594</v>
      </c>
      <c r="E596" s="75" t="s">
        <v>756</v>
      </c>
      <c r="F596" s="75" t="s">
        <v>546</v>
      </c>
      <c r="G596" s="75">
        <v>10</v>
      </c>
      <c r="H596" s="75" t="s">
        <v>546</v>
      </c>
      <c r="I596" s="75" t="s">
        <v>546</v>
      </c>
      <c r="J596" s="75" t="s">
        <v>646</v>
      </c>
      <c r="K596" s="230">
        <v>43719</v>
      </c>
      <c r="L596" s="75">
        <f>COUNTIF($B$2:B596,B596)</f>
        <v>7</v>
      </c>
      <c r="M596" s="75">
        <f>COUNTIF($L$2:L596,4)</f>
        <v>22</v>
      </c>
      <c r="N596" s="76" t="str">
        <f t="shared" si="49"/>
        <v>Code 247</v>
      </c>
      <c r="O596" s="76" t="str">
        <f t="shared" si="45"/>
        <v>0657</v>
      </c>
      <c r="P596" s="75" t="str">
        <f t="shared" si="46"/>
        <v>1804</v>
      </c>
      <c r="Q596" s="77">
        <f t="shared" si="47"/>
        <v>1107</v>
      </c>
      <c r="R596" s="77">
        <f t="shared" si="48"/>
        <v>11</v>
      </c>
      <c r="S596" s="77" t="b">
        <f>IF(O596="","",IF(OR(VALUE(LEFT(O596,2))&gt;IF(RIGHT(J596,1)="M",7,19),AND(OR(LEFT(O596,2)={"07","19"}),VALUE(RIGHT(O596,2))&gt;15)),TRUE,FALSE))</f>
        <v>0</v>
      </c>
      <c r="T596" s="77" t="b">
        <f>IF(O596="","",IF(OR(VALUE(LEFT(O596,2))&gt;IF(RIGHT(J596,1)="M",7,19),AND(OR(LEFT(O596,2)={"07","19"}),VALUE(RIGHT(O596,2))&gt;5)),TRUE,FALSE))</f>
        <v>0</v>
      </c>
    </row>
    <row r="597" spans="1:28" x14ac:dyDescent="0.25">
      <c r="A597" s="231" t="s">
        <v>375</v>
      </c>
      <c r="B597" s="78" t="s">
        <v>376</v>
      </c>
      <c r="C597" s="232">
        <v>44235</v>
      </c>
      <c r="D597" s="231" t="s">
        <v>681</v>
      </c>
      <c r="E597" s="231" t="s">
        <v>660</v>
      </c>
      <c r="F597" s="231" t="s">
        <v>546</v>
      </c>
      <c r="G597" s="231">
        <v>3</v>
      </c>
      <c r="H597" s="231" t="s">
        <v>546</v>
      </c>
      <c r="I597" s="231" t="s">
        <v>546</v>
      </c>
      <c r="J597" s="231" t="s">
        <v>562</v>
      </c>
      <c r="K597" s="232">
        <v>43719</v>
      </c>
      <c r="L597" s="75">
        <f>COUNTIF($B$2:B597,B597)</f>
        <v>8</v>
      </c>
      <c r="M597" s="75">
        <f>COUNTIF($L$2:L597,4)</f>
        <v>22</v>
      </c>
      <c r="N597" s="76" t="str">
        <f t="shared" si="49"/>
        <v>Code 248</v>
      </c>
      <c r="O597" s="76" t="str">
        <f t="shared" si="45"/>
        <v>0658</v>
      </c>
      <c r="P597" s="75" t="str">
        <f t="shared" si="46"/>
        <v>1902</v>
      </c>
      <c r="Q597" s="77">
        <f t="shared" si="47"/>
        <v>1204</v>
      </c>
      <c r="R597" s="77">
        <f t="shared" si="48"/>
        <v>12</v>
      </c>
      <c r="S597" s="77" t="b">
        <f>IF(O597="","",IF(OR(VALUE(LEFT(O597,2))&gt;IF(RIGHT(J597,1)="M",7,19),AND(OR(LEFT(O597,2)={"07","19"}),VALUE(RIGHT(O597,2))&gt;15)),TRUE,FALSE))</f>
        <v>0</v>
      </c>
      <c r="T597" s="77" t="b">
        <f>IF(O597="","",IF(OR(VALUE(LEFT(O597,2))&gt;IF(RIGHT(J597,1)="M",7,19),AND(OR(LEFT(O597,2)={"07","19"}),VALUE(RIGHT(O597,2))&gt;5)),TRUE,FALSE))</f>
        <v>0</v>
      </c>
      <c r="U597" s="78"/>
      <c r="V597" s="78"/>
      <c r="W597" s="78"/>
      <c r="X597" s="78"/>
      <c r="Y597" s="78"/>
      <c r="Z597" s="78"/>
      <c r="AA597" s="78"/>
      <c r="AB597" s="78"/>
    </row>
    <row r="598" spans="1:28" x14ac:dyDescent="0.25">
      <c r="A598" s="231" t="s">
        <v>375</v>
      </c>
      <c r="B598" s="78" t="s">
        <v>376</v>
      </c>
      <c r="C598" s="232">
        <v>44236</v>
      </c>
      <c r="D598" s="231" t="s">
        <v>681</v>
      </c>
      <c r="E598" s="231" t="s">
        <v>660</v>
      </c>
      <c r="F598" s="231" t="s">
        <v>546</v>
      </c>
      <c r="G598" s="231">
        <v>3</v>
      </c>
      <c r="H598" s="231" t="s">
        <v>546</v>
      </c>
      <c r="I598" s="231" t="s">
        <v>546</v>
      </c>
      <c r="J598" s="231" t="s">
        <v>562</v>
      </c>
      <c r="K598" s="232">
        <v>43719</v>
      </c>
      <c r="L598" s="75">
        <f>COUNTIF($B$2:B598,B598)</f>
        <v>9</v>
      </c>
      <c r="M598" s="75">
        <f>COUNTIF($L$2:L598,4)</f>
        <v>22</v>
      </c>
      <c r="N598" s="76" t="str">
        <f t="shared" si="49"/>
        <v>Code 249</v>
      </c>
      <c r="O598" s="76" t="str">
        <f t="shared" si="45"/>
        <v>0658</v>
      </c>
      <c r="P598" s="75" t="str">
        <f t="shared" si="46"/>
        <v>1902</v>
      </c>
      <c r="Q598" s="77">
        <f t="shared" si="47"/>
        <v>1204</v>
      </c>
      <c r="R598" s="77">
        <f t="shared" si="48"/>
        <v>12</v>
      </c>
      <c r="S598" s="77" t="b">
        <f>IF(O598="","",IF(OR(VALUE(LEFT(O598,2))&gt;IF(RIGHT(J598,1)="M",7,19),AND(OR(LEFT(O598,2)={"07","19"}),VALUE(RIGHT(O598,2))&gt;15)),TRUE,FALSE))</f>
        <v>0</v>
      </c>
      <c r="T598" s="77" t="b">
        <f>IF(O598="","",IF(OR(VALUE(LEFT(O598,2))&gt;IF(RIGHT(J598,1)="M",7,19),AND(OR(LEFT(O598,2)={"07","19"}),VALUE(RIGHT(O598,2))&gt;5)),TRUE,FALSE))</f>
        <v>0</v>
      </c>
      <c r="U598" s="78"/>
      <c r="V598" s="78"/>
      <c r="W598" s="78"/>
      <c r="X598" s="78"/>
      <c r="Y598" s="78"/>
      <c r="Z598" s="78"/>
      <c r="AA598" s="78"/>
      <c r="AB598" s="78"/>
    </row>
    <row r="599" spans="1:28" x14ac:dyDescent="0.25">
      <c r="A599" s="231" t="s">
        <v>375</v>
      </c>
      <c r="B599" s="78" t="s">
        <v>376</v>
      </c>
      <c r="C599" s="232">
        <v>44237</v>
      </c>
      <c r="D599" s="231" t="s">
        <v>768</v>
      </c>
      <c r="E599" s="231" t="s">
        <v>606</v>
      </c>
      <c r="F599" s="231" t="s">
        <v>546</v>
      </c>
      <c r="G599" s="231">
        <v>3</v>
      </c>
      <c r="H599" s="231" t="s">
        <v>546</v>
      </c>
      <c r="I599" s="231" t="s">
        <v>546</v>
      </c>
      <c r="J599" s="231" t="s">
        <v>562</v>
      </c>
      <c r="K599" s="232">
        <v>43719</v>
      </c>
      <c r="L599" s="75">
        <f>COUNTIF($B$2:B599,B599)</f>
        <v>10</v>
      </c>
      <c r="M599" s="75">
        <f>COUNTIF($L$2:L599,4)</f>
        <v>22</v>
      </c>
      <c r="N599" s="76" t="str">
        <f t="shared" si="49"/>
        <v>Code 2410</v>
      </c>
      <c r="O599" s="76" t="str">
        <f t="shared" si="45"/>
        <v>0709</v>
      </c>
      <c r="P599" s="75" t="str">
        <f t="shared" si="46"/>
        <v>1901</v>
      </c>
      <c r="Q599" s="77">
        <f t="shared" si="47"/>
        <v>1152</v>
      </c>
      <c r="R599" s="77">
        <f t="shared" si="48"/>
        <v>11</v>
      </c>
      <c r="S599" s="77" t="b">
        <f>IF(O599="","",IF(OR(VALUE(LEFT(O599,2))&gt;IF(RIGHT(J599,1)="M",7,19),AND(OR(LEFT(O599,2)={"07","19"}),VALUE(RIGHT(O599,2))&gt;15)),TRUE,FALSE))</f>
        <v>0</v>
      </c>
      <c r="T599" s="77" t="b">
        <f>IF(O599="","",IF(OR(VALUE(LEFT(O599,2))&gt;IF(RIGHT(J599,1)="M",7,19),AND(OR(LEFT(O599,2)={"07","19"}),VALUE(RIGHT(O599,2))&gt;5)),TRUE,FALSE))</f>
        <v>1</v>
      </c>
      <c r="U599" s="78"/>
      <c r="V599" s="78"/>
      <c r="W599" s="78"/>
      <c r="X599" s="78"/>
      <c r="Y599" s="78"/>
      <c r="Z599" s="78"/>
      <c r="AA599" s="78"/>
      <c r="AB599" s="78"/>
    </row>
    <row r="600" spans="1:28" x14ac:dyDescent="0.25">
      <c r="A600" s="231" t="s">
        <v>375</v>
      </c>
      <c r="B600" s="78" t="s">
        <v>376</v>
      </c>
      <c r="C600" s="232">
        <v>44238</v>
      </c>
      <c r="D600" s="231" t="s">
        <v>682</v>
      </c>
      <c r="E600" s="231" t="s">
        <v>606</v>
      </c>
      <c r="F600" s="231" t="s">
        <v>546</v>
      </c>
      <c r="G600" s="231">
        <v>3</v>
      </c>
      <c r="H600" s="231" t="s">
        <v>546</v>
      </c>
      <c r="I600" s="231" t="s">
        <v>546</v>
      </c>
      <c r="J600" s="231" t="s">
        <v>562</v>
      </c>
      <c r="K600" s="232">
        <v>43719</v>
      </c>
      <c r="L600" s="75">
        <f>COUNTIF($B$2:B600,B600)</f>
        <v>11</v>
      </c>
      <c r="M600" s="75">
        <f>COUNTIF($L$2:L600,4)</f>
        <v>22</v>
      </c>
      <c r="N600" s="76" t="str">
        <f t="shared" si="49"/>
        <v>Code 2411</v>
      </c>
      <c r="O600" s="76" t="str">
        <f t="shared" si="45"/>
        <v>0700</v>
      </c>
      <c r="P600" s="75" t="str">
        <f t="shared" si="46"/>
        <v>1901</v>
      </c>
      <c r="Q600" s="77">
        <f t="shared" si="47"/>
        <v>1201</v>
      </c>
      <c r="R600" s="77">
        <f t="shared" si="48"/>
        <v>12</v>
      </c>
      <c r="S600" s="77" t="b">
        <f>IF(O600="","",IF(OR(VALUE(LEFT(O600,2))&gt;IF(RIGHT(J600,1)="M",7,19),AND(OR(LEFT(O600,2)={"07","19"}),VALUE(RIGHT(O600,2))&gt;15)),TRUE,FALSE))</f>
        <v>0</v>
      </c>
      <c r="T600" s="77" t="b">
        <f>IF(O600="","",IF(OR(VALUE(LEFT(O600,2))&gt;IF(RIGHT(J600,1)="M",7,19),AND(OR(LEFT(O600,2)={"07","19"}),VALUE(RIGHT(O600,2))&gt;5)),TRUE,FALSE))</f>
        <v>0</v>
      </c>
      <c r="U600" s="78"/>
      <c r="V600" s="78"/>
      <c r="W600" s="78"/>
      <c r="X600" s="78"/>
      <c r="Y600" s="78"/>
      <c r="Z600" s="78"/>
      <c r="AA600" s="78"/>
      <c r="AB600" s="78"/>
    </row>
    <row r="601" spans="1:28" x14ac:dyDescent="0.25">
      <c r="A601" s="75" t="s">
        <v>375</v>
      </c>
      <c r="B601" s="77" t="s">
        <v>376</v>
      </c>
      <c r="C601" s="230">
        <v>44239</v>
      </c>
      <c r="D601" s="75" t="s">
        <v>546</v>
      </c>
      <c r="E601" s="75" t="s">
        <v>549</v>
      </c>
      <c r="F601" s="75" t="s">
        <v>546</v>
      </c>
      <c r="G601" s="75">
        <v>0</v>
      </c>
      <c r="H601" s="75" t="s">
        <v>546</v>
      </c>
      <c r="I601" s="75" t="s">
        <v>546</v>
      </c>
      <c r="J601" s="75" t="s">
        <v>738</v>
      </c>
      <c r="K601" s="230">
        <v>43719</v>
      </c>
      <c r="L601" s="75">
        <f>COUNTIF($B$2:B601,B601)</f>
        <v>12</v>
      </c>
      <c r="M601" s="75">
        <f>COUNTIF($L$2:L601,4)</f>
        <v>22</v>
      </c>
      <c r="N601" s="76" t="str">
        <f t="shared" si="49"/>
        <v>Code 2412</v>
      </c>
      <c r="O601" s="76" t="str">
        <f t="shared" si="45"/>
        <v/>
      </c>
      <c r="P601" s="75" t="str">
        <f t="shared" si="46"/>
        <v/>
      </c>
      <c r="Q601" s="77" t="str">
        <f t="shared" si="47"/>
        <v/>
      </c>
      <c r="R601" s="77" t="str">
        <f t="shared" si="48"/>
        <v/>
      </c>
      <c r="S601" s="77" t="str">
        <f>IF(O601="","",IF(OR(VALUE(LEFT(O601,2))&gt;IF(RIGHT(J601,1)="M",7,19),AND(OR(LEFT(O601,2)={"07","19"}),VALUE(RIGHT(O601,2))&gt;15)),TRUE,FALSE))</f>
        <v/>
      </c>
      <c r="T601" s="77" t="str">
        <f>IF(O601="","",IF(OR(VALUE(LEFT(O601,2))&gt;IF(RIGHT(J601,1)="M",7,19),AND(OR(LEFT(O601,2)={"07","19"}),VALUE(RIGHT(O601,2))&gt;5)),TRUE,FALSE))</f>
        <v/>
      </c>
    </row>
    <row r="602" spans="1:28" x14ac:dyDescent="0.25">
      <c r="A602" s="75" t="s">
        <v>375</v>
      </c>
      <c r="B602" s="77" t="s">
        <v>376</v>
      </c>
      <c r="C602" s="230">
        <v>44240</v>
      </c>
      <c r="D602" s="75" t="s">
        <v>546</v>
      </c>
      <c r="E602" s="75" t="s">
        <v>549</v>
      </c>
      <c r="F602" s="75" t="s">
        <v>546</v>
      </c>
      <c r="G602" s="75">
        <v>0</v>
      </c>
      <c r="H602" s="75" t="s">
        <v>546</v>
      </c>
      <c r="I602" s="75" t="s">
        <v>546</v>
      </c>
      <c r="J602" s="75" t="s">
        <v>738</v>
      </c>
      <c r="K602" s="230">
        <v>43719</v>
      </c>
      <c r="L602" s="75">
        <f>COUNTIF($B$2:B602,B602)</f>
        <v>13</v>
      </c>
      <c r="M602" s="75">
        <f>COUNTIF($L$2:L602,4)</f>
        <v>22</v>
      </c>
      <c r="N602" s="76" t="str">
        <f t="shared" si="49"/>
        <v>Code 2413</v>
      </c>
      <c r="O602" s="76" t="str">
        <f t="shared" si="45"/>
        <v/>
      </c>
      <c r="P602" s="75" t="str">
        <f t="shared" si="46"/>
        <v/>
      </c>
      <c r="Q602" s="77" t="str">
        <f t="shared" si="47"/>
        <v/>
      </c>
      <c r="R602" s="77" t="str">
        <f t="shared" si="48"/>
        <v/>
      </c>
      <c r="S602" s="77" t="str">
        <f>IF(O602="","",IF(OR(VALUE(LEFT(O602,2))&gt;IF(RIGHT(J602,1)="M",7,19),AND(OR(LEFT(O602,2)={"07","19"}),VALUE(RIGHT(O602,2))&gt;15)),TRUE,FALSE))</f>
        <v/>
      </c>
      <c r="T602" s="77" t="str">
        <f>IF(O602="","",IF(OR(VALUE(LEFT(O602,2))&gt;IF(RIGHT(J602,1)="M",7,19),AND(OR(LEFT(O602,2)={"07","19"}),VALUE(RIGHT(O602,2))&gt;5)),TRUE,FALSE))</f>
        <v/>
      </c>
    </row>
    <row r="603" spans="1:28" x14ac:dyDescent="0.25">
      <c r="A603" s="231" t="s">
        <v>375</v>
      </c>
      <c r="B603" s="78" t="s">
        <v>376</v>
      </c>
      <c r="C603" s="232">
        <v>44241</v>
      </c>
      <c r="D603" s="231" t="s">
        <v>629</v>
      </c>
      <c r="E603" s="231" t="s">
        <v>695</v>
      </c>
      <c r="F603" s="231" t="s">
        <v>546</v>
      </c>
      <c r="G603" s="231">
        <v>11</v>
      </c>
      <c r="H603" s="231" t="s">
        <v>546</v>
      </c>
      <c r="I603" s="231" t="s">
        <v>546</v>
      </c>
      <c r="J603" s="231" t="s">
        <v>576</v>
      </c>
      <c r="K603" s="232">
        <v>43719</v>
      </c>
      <c r="L603" s="75">
        <f>COUNTIF($B$2:B603,B603)</f>
        <v>14</v>
      </c>
      <c r="M603" s="75">
        <f>COUNTIF($L$2:L603,4)</f>
        <v>22</v>
      </c>
      <c r="N603" s="76" t="str">
        <f t="shared" si="49"/>
        <v>Code 2414</v>
      </c>
      <c r="O603" s="76" t="str">
        <f t="shared" si="45"/>
        <v>1844</v>
      </c>
      <c r="P603" s="75" t="str">
        <f t="shared" si="46"/>
        <v>0702</v>
      </c>
      <c r="Q603" s="77">
        <f t="shared" si="47"/>
        <v>1218</v>
      </c>
      <c r="R603" s="77">
        <f t="shared" si="48"/>
        <v>12</v>
      </c>
      <c r="S603" s="77" t="b">
        <f>IF(O603="","",IF(OR(VALUE(LEFT(O603,2))&gt;IF(RIGHT(J603,1)="M",7,19),AND(OR(LEFT(O603,2)={"07","19"}),VALUE(RIGHT(O603,2))&gt;15)),TRUE,FALSE))</f>
        <v>0</v>
      </c>
      <c r="T603" s="77" t="b">
        <f>IF(O603="","",IF(OR(VALUE(LEFT(O603,2))&gt;IF(RIGHT(J603,1)="M",7,19),AND(OR(LEFT(O603,2)={"07","19"}),VALUE(RIGHT(O603,2))&gt;5)),TRUE,FALSE))</f>
        <v>0</v>
      </c>
      <c r="U603" s="78"/>
      <c r="V603" s="78"/>
      <c r="W603" s="78"/>
      <c r="X603" s="78"/>
      <c r="Y603" s="78"/>
      <c r="Z603" s="78"/>
      <c r="AA603" s="78"/>
      <c r="AB603" s="78"/>
    </row>
    <row r="604" spans="1:28" x14ac:dyDescent="0.25">
      <c r="A604" s="231" t="s">
        <v>375</v>
      </c>
      <c r="B604" s="78" t="s">
        <v>376</v>
      </c>
      <c r="C604" s="232">
        <v>44242</v>
      </c>
      <c r="D604" s="231" t="s">
        <v>599</v>
      </c>
      <c r="E604" s="231" t="s">
        <v>696</v>
      </c>
      <c r="F604" s="231" t="s">
        <v>546</v>
      </c>
      <c r="G604" s="231">
        <v>3</v>
      </c>
      <c r="H604" s="231" t="s">
        <v>546</v>
      </c>
      <c r="I604" s="231" t="s">
        <v>546</v>
      </c>
      <c r="J604" s="231" t="s">
        <v>566</v>
      </c>
      <c r="K604" s="232">
        <v>43719</v>
      </c>
      <c r="L604" s="75">
        <f>COUNTIF($B$2:B604,B604)</f>
        <v>15</v>
      </c>
      <c r="M604" s="75">
        <f>COUNTIF($L$2:L604,4)</f>
        <v>22</v>
      </c>
      <c r="N604" s="76" t="str">
        <f t="shared" si="49"/>
        <v>Code 2415</v>
      </c>
      <c r="O604" s="76" t="str">
        <f t="shared" si="45"/>
        <v>1852</v>
      </c>
      <c r="P604" s="75" t="str">
        <f t="shared" si="46"/>
        <v>0703</v>
      </c>
      <c r="Q604" s="77">
        <f t="shared" si="47"/>
        <v>1211</v>
      </c>
      <c r="R604" s="77">
        <f t="shared" si="48"/>
        <v>12</v>
      </c>
      <c r="S604" s="77" t="b">
        <f>IF(O604="","",IF(OR(VALUE(LEFT(O604,2))&gt;IF(RIGHT(J604,1)="M",7,19),AND(OR(LEFT(O604,2)={"07","19"}),VALUE(RIGHT(O604,2))&gt;15)),TRUE,FALSE))</f>
        <v>0</v>
      </c>
      <c r="T604" s="77" t="b">
        <f>IF(O604="","",IF(OR(VALUE(LEFT(O604,2))&gt;IF(RIGHT(J604,1)="M",7,19),AND(OR(LEFT(O604,2)={"07","19"}),VALUE(RIGHT(O604,2))&gt;5)),TRUE,FALSE))</f>
        <v>0</v>
      </c>
      <c r="U604" s="78"/>
      <c r="V604" s="78"/>
      <c r="W604" s="78"/>
      <c r="X604" s="78"/>
      <c r="Y604" s="78"/>
      <c r="Z604" s="78"/>
      <c r="AA604" s="78"/>
      <c r="AB604" s="78"/>
    </row>
    <row r="605" spans="1:28" x14ac:dyDescent="0.25">
      <c r="A605" s="75" t="s">
        <v>375</v>
      </c>
      <c r="B605" s="77" t="s">
        <v>376</v>
      </c>
      <c r="C605" s="230">
        <v>44243</v>
      </c>
      <c r="D605" s="75" t="s">
        <v>598</v>
      </c>
      <c r="E605" s="75" t="s">
        <v>696</v>
      </c>
      <c r="F605" s="75" t="s">
        <v>546</v>
      </c>
      <c r="G605" s="75">
        <v>3</v>
      </c>
      <c r="H605" s="75" t="s">
        <v>546</v>
      </c>
      <c r="I605" s="75" t="s">
        <v>546</v>
      </c>
      <c r="J605" s="75" t="s">
        <v>566</v>
      </c>
      <c r="K605" s="230">
        <v>43719</v>
      </c>
      <c r="L605" s="75">
        <f>COUNTIF($B$2:B605,B605)</f>
        <v>16</v>
      </c>
      <c r="M605" s="75">
        <f>COUNTIF($L$2:L605,4)</f>
        <v>22</v>
      </c>
      <c r="N605" s="76" t="str">
        <f t="shared" si="49"/>
        <v>Code 2416</v>
      </c>
      <c r="O605" s="76" t="str">
        <f t="shared" si="45"/>
        <v>1857</v>
      </c>
      <c r="P605" s="75" t="str">
        <f t="shared" si="46"/>
        <v>0703</v>
      </c>
      <c r="Q605" s="77">
        <f t="shared" si="47"/>
        <v>1206</v>
      </c>
      <c r="R605" s="77">
        <f t="shared" si="48"/>
        <v>12</v>
      </c>
      <c r="S605" s="77" t="b">
        <f>IF(O605="","",IF(OR(VALUE(LEFT(O605,2))&gt;IF(RIGHT(J605,1)="M",7,19),AND(OR(LEFT(O605,2)={"07","19"}),VALUE(RIGHT(O605,2))&gt;15)),TRUE,FALSE))</f>
        <v>0</v>
      </c>
      <c r="T605" s="77" t="b">
        <f>IF(O605="","",IF(OR(VALUE(LEFT(O605,2))&gt;IF(RIGHT(J605,1)="M",7,19),AND(OR(LEFT(O605,2)={"07","19"}),VALUE(RIGHT(O605,2))&gt;5)),TRUE,FALSE))</f>
        <v>0</v>
      </c>
    </row>
    <row r="606" spans="1:28" x14ac:dyDescent="0.25">
      <c r="A606" s="75" t="s">
        <v>375</v>
      </c>
      <c r="B606" s="77" t="s">
        <v>376</v>
      </c>
      <c r="C606" s="230">
        <v>44244</v>
      </c>
      <c r="D606" s="75" t="s">
        <v>599</v>
      </c>
      <c r="E606" s="75" t="s">
        <v>647</v>
      </c>
      <c r="F606" s="75" t="s">
        <v>546</v>
      </c>
      <c r="G606" s="75">
        <v>3</v>
      </c>
      <c r="H606" s="75" t="s">
        <v>546</v>
      </c>
      <c r="I606" s="75" t="s">
        <v>546</v>
      </c>
      <c r="J606" s="75" t="s">
        <v>566</v>
      </c>
      <c r="K606" s="230">
        <v>43719</v>
      </c>
      <c r="L606" s="75">
        <f>COUNTIF($B$2:B606,B606)</f>
        <v>17</v>
      </c>
      <c r="M606" s="75">
        <f>COUNTIF($L$2:L606,4)</f>
        <v>22</v>
      </c>
      <c r="N606" s="76" t="str">
        <f t="shared" si="49"/>
        <v>Code 2417</v>
      </c>
      <c r="O606" s="76" t="str">
        <f t="shared" si="45"/>
        <v>1852</v>
      </c>
      <c r="P606" s="75" t="str">
        <f t="shared" si="46"/>
        <v>0706</v>
      </c>
      <c r="Q606" s="77">
        <f t="shared" si="47"/>
        <v>1214</v>
      </c>
      <c r="R606" s="77">
        <f t="shared" si="48"/>
        <v>12</v>
      </c>
      <c r="S606" s="77" t="b">
        <f>IF(O606="","",IF(OR(VALUE(LEFT(O606,2))&gt;IF(RIGHT(J606,1)="M",7,19),AND(OR(LEFT(O606,2)={"07","19"}),VALUE(RIGHT(O606,2))&gt;15)),TRUE,FALSE))</f>
        <v>0</v>
      </c>
      <c r="T606" s="77" t="b">
        <f>IF(O606="","",IF(OR(VALUE(LEFT(O606,2))&gt;IF(RIGHT(J606,1)="M",7,19),AND(OR(LEFT(O606,2)={"07","19"}),VALUE(RIGHT(O606,2))&gt;5)),TRUE,FALSE))</f>
        <v>0</v>
      </c>
    </row>
    <row r="607" spans="1:28" x14ac:dyDescent="0.25">
      <c r="A607" s="75" t="s">
        <v>375</v>
      </c>
      <c r="B607" s="77" t="s">
        <v>376</v>
      </c>
      <c r="C607" s="230">
        <v>44245</v>
      </c>
      <c r="D607" s="75" t="s">
        <v>632</v>
      </c>
      <c r="E607" s="75" t="s">
        <v>695</v>
      </c>
      <c r="F607" s="75" t="s">
        <v>546</v>
      </c>
      <c r="G607" s="75">
        <v>3</v>
      </c>
      <c r="H607" s="75" t="s">
        <v>546</v>
      </c>
      <c r="I607" s="75" t="s">
        <v>546</v>
      </c>
      <c r="J607" s="75" t="s">
        <v>566</v>
      </c>
      <c r="K607" s="230">
        <v>43719</v>
      </c>
      <c r="L607" s="75">
        <f>COUNTIF($B$2:B607,B607)</f>
        <v>18</v>
      </c>
      <c r="M607" s="75">
        <f>COUNTIF($L$2:L607,4)</f>
        <v>22</v>
      </c>
      <c r="N607" s="76" t="str">
        <f t="shared" si="49"/>
        <v>Code 2418</v>
      </c>
      <c r="O607" s="76" t="str">
        <f t="shared" si="45"/>
        <v>1851</v>
      </c>
      <c r="P607" s="75" t="str">
        <f t="shared" si="46"/>
        <v>0702</v>
      </c>
      <c r="Q607" s="77">
        <f t="shared" si="47"/>
        <v>1211</v>
      </c>
      <c r="R607" s="77">
        <f t="shared" si="48"/>
        <v>12</v>
      </c>
      <c r="S607" s="77" t="b">
        <f>IF(O607="","",IF(OR(VALUE(LEFT(O607,2))&gt;IF(RIGHT(J607,1)="M",7,19),AND(OR(LEFT(O607,2)={"07","19"}),VALUE(RIGHT(O607,2))&gt;15)),TRUE,FALSE))</f>
        <v>0</v>
      </c>
      <c r="T607" s="77" t="b">
        <f>IF(O607="","",IF(OR(VALUE(LEFT(O607,2))&gt;IF(RIGHT(J607,1)="M",7,19),AND(OR(LEFT(O607,2)={"07","19"}),VALUE(RIGHT(O607,2))&gt;5)),TRUE,FALSE))</f>
        <v>0</v>
      </c>
    </row>
    <row r="608" spans="1:28" x14ac:dyDescent="0.25">
      <c r="A608" s="75" t="s">
        <v>375</v>
      </c>
      <c r="B608" s="77" t="s">
        <v>376</v>
      </c>
      <c r="C608" s="230">
        <v>44246</v>
      </c>
      <c r="D608" s="75" t="s">
        <v>678</v>
      </c>
      <c r="E608" s="75" t="s">
        <v>633</v>
      </c>
      <c r="F608" s="75" t="s">
        <v>546</v>
      </c>
      <c r="G608" s="75">
        <v>3</v>
      </c>
      <c r="H608" s="75" t="s">
        <v>546</v>
      </c>
      <c r="I608" s="75" t="s">
        <v>546</v>
      </c>
      <c r="J608" s="75" t="s">
        <v>566</v>
      </c>
      <c r="K608" s="230">
        <v>43719</v>
      </c>
      <c r="L608" s="75">
        <f>COUNTIF($B$2:B608,B608)</f>
        <v>19</v>
      </c>
      <c r="M608" s="75">
        <f>COUNTIF($L$2:L608,4)</f>
        <v>22</v>
      </c>
      <c r="N608" s="76" t="str">
        <f t="shared" si="49"/>
        <v>Code 2419</v>
      </c>
      <c r="O608" s="76" t="str">
        <f t="shared" si="45"/>
        <v>1847</v>
      </c>
      <c r="P608" s="75" t="str">
        <f t="shared" si="46"/>
        <v>0705</v>
      </c>
      <c r="Q608" s="77">
        <f t="shared" si="47"/>
        <v>1218</v>
      </c>
      <c r="R608" s="77">
        <f t="shared" si="48"/>
        <v>12</v>
      </c>
      <c r="S608" s="77" t="b">
        <f>IF(O608="","",IF(OR(VALUE(LEFT(O608,2))&gt;IF(RIGHT(J608,1)="M",7,19),AND(OR(LEFT(O608,2)={"07","19"}),VALUE(RIGHT(O608,2))&gt;15)),TRUE,FALSE))</f>
        <v>0</v>
      </c>
      <c r="T608" s="77" t="b">
        <f>IF(O608="","",IF(OR(VALUE(LEFT(O608,2))&gt;IF(RIGHT(J608,1)="M",7,19),AND(OR(LEFT(O608,2)={"07","19"}),VALUE(RIGHT(O608,2))&gt;5)),TRUE,FALSE))</f>
        <v>0</v>
      </c>
    </row>
    <row r="609" spans="1:28" x14ac:dyDescent="0.25">
      <c r="A609" s="75" t="s">
        <v>375</v>
      </c>
      <c r="B609" s="77" t="s">
        <v>376</v>
      </c>
      <c r="C609" s="230">
        <v>44247</v>
      </c>
      <c r="D609" s="75" t="s">
        <v>581</v>
      </c>
      <c r="E609" s="75" t="s">
        <v>569</v>
      </c>
      <c r="F609" s="75" t="s">
        <v>546</v>
      </c>
      <c r="G609" s="75">
        <v>3</v>
      </c>
      <c r="H609" s="75" t="s">
        <v>546</v>
      </c>
      <c r="I609" s="75" t="s">
        <v>546</v>
      </c>
      <c r="J609" s="75" t="s">
        <v>566</v>
      </c>
      <c r="K609" s="230">
        <v>43719</v>
      </c>
      <c r="L609" s="75">
        <f>COUNTIF($B$2:B609,B609)</f>
        <v>20</v>
      </c>
      <c r="M609" s="75">
        <f>COUNTIF($L$2:L609,4)</f>
        <v>22</v>
      </c>
      <c r="N609" s="76" t="str">
        <f t="shared" si="49"/>
        <v>Code 2420</v>
      </c>
      <c r="O609" s="76" t="str">
        <f t="shared" si="45"/>
        <v>1846</v>
      </c>
      <c r="P609" s="75" t="str">
        <f t="shared" si="46"/>
        <v>0704</v>
      </c>
      <c r="Q609" s="77">
        <f t="shared" si="47"/>
        <v>1218</v>
      </c>
      <c r="R609" s="77">
        <f t="shared" si="48"/>
        <v>12</v>
      </c>
      <c r="S609" s="77" t="b">
        <f>IF(O609="","",IF(OR(VALUE(LEFT(O609,2))&gt;IF(RIGHT(J609,1)="M",7,19),AND(OR(LEFT(O609,2)={"07","19"}),VALUE(RIGHT(O609,2))&gt;15)),TRUE,FALSE))</f>
        <v>0</v>
      </c>
      <c r="T609" s="77" t="b">
        <f>IF(O609="","",IF(OR(VALUE(LEFT(O609,2))&gt;IF(RIGHT(J609,1)="M",7,19),AND(OR(LEFT(O609,2)={"07","19"}),VALUE(RIGHT(O609,2))&gt;5)),TRUE,FALSE))</f>
        <v>0</v>
      </c>
    </row>
    <row r="610" spans="1:28" x14ac:dyDescent="0.25">
      <c r="A610" s="75" t="s">
        <v>375</v>
      </c>
      <c r="B610" s="77" t="s">
        <v>376</v>
      </c>
      <c r="C610" s="230">
        <v>44248</v>
      </c>
      <c r="D610" s="75" t="s">
        <v>546</v>
      </c>
      <c r="E610" s="75" t="s">
        <v>549</v>
      </c>
      <c r="F610" s="75" t="s">
        <v>546</v>
      </c>
      <c r="G610" s="75">
        <v>0</v>
      </c>
      <c r="H610" s="75" t="s">
        <v>546</v>
      </c>
      <c r="I610" s="75" t="s">
        <v>546</v>
      </c>
      <c r="J610" s="75" t="s">
        <v>576</v>
      </c>
      <c r="K610" s="230">
        <v>43719</v>
      </c>
      <c r="L610" s="75">
        <f>COUNTIF($B$2:B610,B610)</f>
        <v>21</v>
      </c>
      <c r="M610" s="75">
        <f>COUNTIF($L$2:L610,4)</f>
        <v>22</v>
      </c>
      <c r="N610" s="76" t="str">
        <f t="shared" si="49"/>
        <v>Code 2421</v>
      </c>
      <c r="O610" s="76" t="str">
        <f t="shared" si="45"/>
        <v/>
      </c>
      <c r="P610" s="75" t="str">
        <f t="shared" si="46"/>
        <v/>
      </c>
      <c r="Q610" s="77" t="str">
        <f t="shared" si="47"/>
        <v/>
      </c>
      <c r="R610" s="77" t="str">
        <f t="shared" si="48"/>
        <v/>
      </c>
      <c r="S610" s="77" t="str">
        <f>IF(O610="","",IF(OR(VALUE(LEFT(O610,2))&gt;IF(RIGHT(J610,1)="M",7,19),AND(OR(LEFT(O610,2)={"07","19"}),VALUE(RIGHT(O610,2))&gt;15)),TRUE,FALSE))</f>
        <v/>
      </c>
      <c r="T610" s="77" t="str">
        <f>IF(O610="","",IF(OR(VALUE(LEFT(O610,2))&gt;IF(RIGHT(J610,1)="M",7,19),AND(OR(LEFT(O610,2)={"07","19"}),VALUE(RIGHT(O610,2))&gt;5)),TRUE,FALSE))</f>
        <v/>
      </c>
    </row>
    <row r="611" spans="1:28" x14ac:dyDescent="0.25">
      <c r="A611" s="75" t="s">
        <v>375</v>
      </c>
      <c r="B611" s="77" t="s">
        <v>376</v>
      </c>
      <c r="C611" s="230">
        <v>44249</v>
      </c>
      <c r="D611" s="75" t="s">
        <v>572</v>
      </c>
      <c r="E611" s="75" t="s">
        <v>569</v>
      </c>
      <c r="F611" s="75" t="s">
        <v>546</v>
      </c>
      <c r="G611" s="75">
        <v>3</v>
      </c>
      <c r="H611" s="75" t="s">
        <v>546</v>
      </c>
      <c r="I611" s="75" t="s">
        <v>546</v>
      </c>
      <c r="J611" s="75" t="s">
        <v>566</v>
      </c>
      <c r="K611" s="230">
        <v>43719</v>
      </c>
      <c r="L611" s="75">
        <f>COUNTIF($B$2:B611,B611)</f>
        <v>22</v>
      </c>
      <c r="M611" s="75">
        <f>COUNTIF($L$2:L611,4)</f>
        <v>22</v>
      </c>
      <c r="N611" s="76" t="str">
        <f t="shared" si="49"/>
        <v>Code 2422</v>
      </c>
      <c r="O611" s="76" t="str">
        <f t="shared" si="45"/>
        <v>1845</v>
      </c>
      <c r="P611" s="75" t="str">
        <f t="shared" si="46"/>
        <v>0704</v>
      </c>
      <c r="Q611" s="77">
        <f t="shared" si="47"/>
        <v>1219</v>
      </c>
      <c r="R611" s="77">
        <f t="shared" si="48"/>
        <v>12</v>
      </c>
      <c r="S611" s="77" t="b">
        <f>IF(O611="","",IF(OR(VALUE(LEFT(O611,2))&gt;IF(RIGHT(J611,1)="M",7,19),AND(OR(LEFT(O611,2)={"07","19"}),VALUE(RIGHT(O611,2))&gt;15)),TRUE,FALSE))</f>
        <v>0</v>
      </c>
      <c r="T611" s="77" t="b">
        <f>IF(O611="","",IF(OR(VALUE(LEFT(O611,2))&gt;IF(RIGHT(J611,1)="M",7,19),AND(OR(LEFT(O611,2)={"07","19"}),VALUE(RIGHT(O611,2))&gt;5)),TRUE,FALSE))</f>
        <v>0</v>
      </c>
    </row>
    <row r="612" spans="1:28" x14ac:dyDescent="0.25">
      <c r="A612" s="75" t="s">
        <v>375</v>
      </c>
      <c r="B612" s="77" t="s">
        <v>376</v>
      </c>
      <c r="C612" s="230">
        <v>44250</v>
      </c>
      <c r="D612" s="75" t="s">
        <v>658</v>
      </c>
      <c r="E612" s="75" t="s">
        <v>569</v>
      </c>
      <c r="F612" s="75" t="s">
        <v>546</v>
      </c>
      <c r="G612" s="75">
        <v>3</v>
      </c>
      <c r="H612" s="75" t="s">
        <v>546</v>
      </c>
      <c r="I612" s="75" t="s">
        <v>546</v>
      </c>
      <c r="J612" s="75" t="s">
        <v>566</v>
      </c>
      <c r="K612" s="230">
        <v>43719</v>
      </c>
      <c r="L612" s="75">
        <f>COUNTIF($B$2:B612,B612)</f>
        <v>23</v>
      </c>
      <c r="M612" s="75">
        <f>COUNTIF($L$2:L612,4)</f>
        <v>22</v>
      </c>
      <c r="N612" s="76" t="str">
        <f t="shared" si="49"/>
        <v>Code 2423</v>
      </c>
      <c r="O612" s="76" t="str">
        <f t="shared" si="45"/>
        <v>1900</v>
      </c>
      <c r="P612" s="75" t="str">
        <f t="shared" si="46"/>
        <v>0704</v>
      </c>
      <c r="Q612" s="77">
        <f t="shared" si="47"/>
        <v>1204</v>
      </c>
      <c r="R612" s="77">
        <f t="shared" si="48"/>
        <v>12</v>
      </c>
      <c r="S612" s="77" t="b">
        <f>IF(O612="","",IF(OR(VALUE(LEFT(O612,2))&gt;IF(RIGHT(J612,1)="M",7,19),AND(OR(LEFT(O612,2)={"07","19"}),VALUE(RIGHT(O612,2))&gt;15)),TRUE,FALSE))</f>
        <v>0</v>
      </c>
      <c r="T612" s="77" t="b">
        <f>IF(O612="","",IF(OR(VALUE(LEFT(O612,2))&gt;IF(RIGHT(J612,1)="M",7,19),AND(OR(LEFT(O612,2)={"07","19"}),VALUE(RIGHT(O612,2))&gt;5)),TRUE,FALSE))</f>
        <v>0</v>
      </c>
    </row>
    <row r="613" spans="1:28" x14ac:dyDescent="0.25">
      <c r="A613" s="75" t="s">
        <v>375</v>
      </c>
      <c r="B613" s="77" t="s">
        <v>376</v>
      </c>
      <c r="C613" s="230">
        <v>44251</v>
      </c>
      <c r="D613" s="75" t="s">
        <v>609</v>
      </c>
      <c r="E613" s="75" t="s">
        <v>663</v>
      </c>
      <c r="F613" s="75" t="s">
        <v>546</v>
      </c>
      <c r="G613" s="75">
        <v>3</v>
      </c>
      <c r="H613" s="75" t="s">
        <v>546</v>
      </c>
      <c r="I613" s="75" t="s">
        <v>546</v>
      </c>
      <c r="J613" s="75" t="s">
        <v>566</v>
      </c>
      <c r="K613" s="230">
        <v>43719</v>
      </c>
      <c r="L613" s="75">
        <f>COUNTIF($B$2:B613,B613)</f>
        <v>24</v>
      </c>
      <c r="M613" s="75">
        <f>COUNTIF($L$2:L613,4)</f>
        <v>22</v>
      </c>
      <c r="N613" s="76" t="str">
        <f t="shared" si="49"/>
        <v>Code 2424</v>
      </c>
      <c r="O613" s="76" t="str">
        <f t="shared" si="45"/>
        <v>1856</v>
      </c>
      <c r="P613" s="75" t="str">
        <f t="shared" si="46"/>
        <v>0700</v>
      </c>
      <c r="Q613" s="77">
        <f t="shared" si="47"/>
        <v>1204</v>
      </c>
      <c r="R613" s="77">
        <f t="shared" si="48"/>
        <v>12</v>
      </c>
      <c r="S613" s="77" t="b">
        <f>IF(O613="","",IF(OR(VALUE(LEFT(O613,2))&gt;IF(RIGHT(J613,1)="M",7,19),AND(OR(LEFT(O613,2)={"07","19"}),VALUE(RIGHT(O613,2))&gt;15)),TRUE,FALSE))</f>
        <v>0</v>
      </c>
      <c r="T613" s="77" t="b">
        <f>IF(O613="","",IF(OR(VALUE(LEFT(O613,2))&gt;IF(RIGHT(J613,1)="M",7,19),AND(OR(LEFT(O613,2)={"07","19"}),VALUE(RIGHT(O613,2))&gt;5)),TRUE,FALSE))</f>
        <v>0</v>
      </c>
    </row>
    <row r="614" spans="1:28" x14ac:dyDescent="0.25">
      <c r="A614" s="75" t="s">
        <v>375</v>
      </c>
      <c r="B614" s="77" t="s">
        <v>376</v>
      </c>
      <c r="C614" s="230">
        <v>44252</v>
      </c>
      <c r="D614" s="75" t="s">
        <v>604</v>
      </c>
      <c r="E614" s="75" t="s">
        <v>663</v>
      </c>
      <c r="F614" s="75" t="s">
        <v>546</v>
      </c>
      <c r="G614" s="75">
        <v>3</v>
      </c>
      <c r="H614" s="75" t="s">
        <v>546</v>
      </c>
      <c r="I614" s="75" t="s">
        <v>546</v>
      </c>
      <c r="J614" s="75" t="s">
        <v>566</v>
      </c>
      <c r="K614" s="230">
        <v>43719</v>
      </c>
      <c r="L614" s="75">
        <f>COUNTIF($B$2:B614,B614)</f>
        <v>25</v>
      </c>
      <c r="M614" s="75">
        <f>COUNTIF($L$2:L614,4)</f>
        <v>22</v>
      </c>
      <c r="N614" s="76" t="str">
        <f t="shared" si="49"/>
        <v>Code 2425</v>
      </c>
      <c r="O614" s="76" t="str">
        <f t="shared" si="45"/>
        <v>1853</v>
      </c>
      <c r="P614" s="75" t="str">
        <f t="shared" si="46"/>
        <v>0700</v>
      </c>
      <c r="Q614" s="77">
        <f t="shared" si="47"/>
        <v>1207</v>
      </c>
      <c r="R614" s="77">
        <f t="shared" si="48"/>
        <v>12</v>
      </c>
      <c r="S614" s="77" t="b">
        <f>IF(O614="","",IF(OR(VALUE(LEFT(O614,2))&gt;IF(RIGHT(J614,1)="M",7,19),AND(OR(LEFT(O614,2)={"07","19"}),VALUE(RIGHT(O614,2))&gt;15)),TRUE,FALSE))</f>
        <v>0</v>
      </c>
      <c r="T614" s="77" t="b">
        <f>IF(O614="","",IF(OR(VALUE(LEFT(O614,2))&gt;IF(RIGHT(J614,1)="M",7,19),AND(OR(LEFT(O614,2)={"07","19"}),VALUE(RIGHT(O614,2))&gt;5)),TRUE,FALSE))</f>
        <v>0</v>
      </c>
    </row>
    <row r="615" spans="1:28" x14ac:dyDescent="0.25">
      <c r="A615" s="75" t="s">
        <v>375</v>
      </c>
      <c r="B615" s="77" t="s">
        <v>376</v>
      </c>
      <c r="C615" s="230">
        <v>44253</v>
      </c>
      <c r="D615" s="75" t="s">
        <v>598</v>
      </c>
      <c r="E615" s="75" t="s">
        <v>663</v>
      </c>
      <c r="F615" s="75" t="s">
        <v>546</v>
      </c>
      <c r="G615" s="75">
        <v>3</v>
      </c>
      <c r="H615" s="75" t="s">
        <v>546</v>
      </c>
      <c r="I615" s="75" t="s">
        <v>546</v>
      </c>
      <c r="J615" s="75" t="s">
        <v>566</v>
      </c>
      <c r="K615" s="230">
        <v>43719</v>
      </c>
      <c r="L615" s="75">
        <f>COUNTIF($B$2:B615,B615)</f>
        <v>26</v>
      </c>
      <c r="M615" s="75">
        <f>COUNTIF($L$2:L615,4)</f>
        <v>22</v>
      </c>
      <c r="N615" s="76" t="str">
        <f t="shared" si="49"/>
        <v>Code 2426</v>
      </c>
      <c r="O615" s="76" t="str">
        <f t="shared" si="45"/>
        <v>1857</v>
      </c>
      <c r="P615" s="75" t="str">
        <f t="shared" si="46"/>
        <v>0700</v>
      </c>
      <c r="Q615" s="77">
        <f t="shared" si="47"/>
        <v>1203</v>
      </c>
      <c r="R615" s="77">
        <f t="shared" si="48"/>
        <v>12</v>
      </c>
      <c r="S615" s="77" t="b">
        <f>IF(O615="","",IF(OR(VALUE(LEFT(O615,2))&gt;IF(RIGHT(J615,1)="M",7,19),AND(OR(LEFT(O615,2)={"07","19"}),VALUE(RIGHT(O615,2))&gt;15)),TRUE,FALSE))</f>
        <v>0</v>
      </c>
      <c r="T615" s="77" t="b">
        <f>IF(O615="","",IF(OR(VALUE(LEFT(O615,2))&gt;IF(RIGHT(J615,1)="M",7,19),AND(OR(LEFT(O615,2)={"07","19"}),VALUE(RIGHT(O615,2))&gt;5)),TRUE,FALSE))</f>
        <v>0</v>
      </c>
    </row>
    <row r="616" spans="1:28" x14ac:dyDescent="0.25">
      <c r="A616" s="75" t="s">
        <v>375</v>
      </c>
      <c r="B616" s="77" t="s">
        <v>376</v>
      </c>
      <c r="C616" s="230">
        <v>44254</v>
      </c>
      <c r="D616" s="75" t="s">
        <v>632</v>
      </c>
      <c r="E616" s="75" t="s">
        <v>663</v>
      </c>
      <c r="F616" s="75" t="s">
        <v>546</v>
      </c>
      <c r="G616" s="75">
        <v>3</v>
      </c>
      <c r="H616" s="75" t="s">
        <v>546</v>
      </c>
      <c r="I616" s="75" t="s">
        <v>546</v>
      </c>
      <c r="J616" s="75" t="s">
        <v>566</v>
      </c>
      <c r="K616" s="230">
        <v>43719</v>
      </c>
      <c r="L616" s="75">
        <f>COUNTIF($B$2:B616,B616)</f>
        <v>27</v>
      </c>
      <c r="M616" s="75">
        <f>COUNTIF($L$2:L616,4)</f>
        <v>22</v>
      </c>
      <c r="N616" s="76" t="str">
        <f t="shared" si="49"/>
        <v>Code 2427</v>
      </c>
      <c r="O616" s="76" t="str">
        <f t="shared" si="45"/>
        <v>1851</v>
      </c>
      <c r="P616" s="75" t="str">
        <f t="shared" si="46"/>
        <v>0700</v>
      </c>
      <c r="Q616" s="77">
        <f t="shared" si="47"/>
        <v>1209</v>
      </c>
      <c r="R616" s="77">
        <f t="shared" si="48"/>
        <v>12</v>
      </c>
      <c r="S616" s="77" t="b">
        <f>IF(O616="","",IF(OR(VALUE(LEFT(O616,2))&gt;IF(RIGHT(J616,1)="M",7,19),AND(OR(LEFT(O616,2)={"07","19"}),VALUE(RIGHT(O616,2))&gt;15)),TRUE,FALSE))</f>
        <v>0</v>
      </c>
      <c r="T616" s="77" t="b">
        <f>IF(O616="","",IF(OR(VALUE(LEFT(O616,2))&gt;IF(RIGHT(J616,1)="M",7,19),AND(OR(LEFT(O616,2)={"07","19"}),VALUE(RIGHT(O616,2))&gt;5)),TRUE,FALSE))</f>
        <v>0</v>
      </c>
    </row>
    <row r="617" spans="1:28" x14ac:dyDescent="0.25">
      <c r="A617" s="75" t="s">
        <v>375</v>
      </c>
      <c r="B617" s="77" t="s">
        <v>376</v>
      </c>
      <c r="C617" s="230">
        <v>44255</v>
      </c>
      <c r="D617" s="75" t="s">
        <v>546</v>
      </c>
      <c r="E617" s="75" t="s">
        <v>549</v>
      </c>
      <c r="F617" s="75" t="s">
        <v>546</v>
      </c>
      <c r="G617" s="75">
        <v>0</v>
      </c>
      <c r="H617" s="75" t="s">
        <v>546</v>
      </c>
      <c r="I617" s="75" t="s">
        <v>546</v>
      </c>
      <c r="J617" s="75" t="s">
        <v>576</v>
      </c>
      <c r="K617" s="230">
        <v>43719</v>
      </c>
      <c r="L617" s="75">
        <f>COUNTIF($B$2:B617,B617)</f>
        <v>28</v>
      </c>
      <c r="M617" s="75">
        <f>COUNTIF($L$2:L617,4)</f>
        <v>22</v>
      </c>
      <c r="N617" s="76" t="str">
        <f t="shared" si="49"/>
        <v>Code 2428</v>
      </c>
      <c r="O617" s="76" t="str">
        <f t="shared" si="45"/>
        <v/>
      </c>
      <c r="P617" s="75" t="str">
        <f t="shared" si="46"/>
        <v/>
      </c>
      <c r="Q617" s="77" t="str">
        <f t="shared" si="47"/>
        <v/>
      </c>
      <c r="R617" s="77" t="str">
        <f t="shared" si="48"/>
        <v/>
      </c>
      <c r="S617" s="77" t="str">
        <f>IF(O617="","",IF(OR(VALUE(LEFT(O617,2))&gt;IF(RIGHT(J617,1)="M",7,19),AND(OR(LEFT(O617,2)={"07","19"}),VALUE(RIGHT(O617,2))&gt;15)),TRUE,FALSE))</f>
        <v/>
      </c>
      <c r="T617" s="77" t="str">
        <f>IF(O617="","",IF(OR(VALUE(LEFT(O617,2))&gt;IF(RIGHT(J617,1)="M",7,19),AND(OR(LEFT(O617,2)={"07","19"}),VALUE(RIGHT(O617,2))&gt;5)),TRUE,FALSE))</f>
        <v/>
      </c>
    </row>
    <row r="618" spans="1:28" x14ac:dyDescent="0.25">
      <c r="A618" s="75" t="s">
        <v>381</v>
      </c>
      <c r="B618" s="77" t="s">
        <v>382</v>
      </c>
      <c r="C618" s="230">
        <v>44228</v>
      </c>
      <c r="D618" s="75" t="s">
        <v>684</v>
      </c>
      <c r="E618" s="75" t="s">
        <v>756</v>
      </c>
      <c r="F618" s="75" t="s">
        <v>546</v>
      </c>
      <c r="G618" s="75">
        <v>2</v>
      </c>
      <c r="H618" s="75" t="s">
        <v>546</v>
      </c>
      <c r="I618" s="75" t="s">
        <v>546</v>
      </c>
      <c r="J618" s="75" t="s">
        <v>641</v>
      </c>
      <c r="K618" s="230">
        <v>43719</v>
      </c>
      <c r="L618" s="75">
        <f>COUNTIF($B$2:B618,B618)</f>
        <v>1</v>
      </c>
      <c r="M618" s="75">
        <f>COUNTIF($L$2:L618,4)</f>
        <v>22</v>
      </c>
      <c r="N618" s="76" t="str">
        <f t="shared" si="49"/>
        <v>Code 251</v>
      </c>
      <c r="O618" s="76" t="str">
        <f t="shared" si="45"/>
        <v>0703</v>
      </c>
      <c r="P618" s="75" t="str">
        <f t="shared" si="46"/>
        <v>1804</v>
      </c>
      <c r="Q618" s="77">
        <f t="shared" si="47"/>
        <v>1101</v>
      </c>
      <c r="R618" s="77">
        <f t="shared" si="48"/>
        <v>11</v>
      </c>
      <c r="S618" s="77" t="b">
        <f>IF(O618="","",IF(OR(VALUE(LEFT(O618,2))&gt;IF(RIGHT(J618,1)="M",7,19),AND(OR(LEFT(O618,2)={"07","19"}),VALUE(RIGHT(O618,2))&gt;15)),TRUE,FALSE))</f>
        <v>0</v>
      </c>
      <c r="T618" s="77" t="b">
        <f>IF(O618="","",IF(OR(VALUE(LEFT(O618,2))&gt;IF(RIGHT(J618,1)="M",7,19),AND(OR(LEFT(O618,2)={"07","19"}),VALUE(RIGHT(O618,2))&gt;5)),TRUE,FALSE))</f>
        <v>0</v>
      </c>
    </row>
    <row r="619" spans="1:28" x14ac:dyDescent="0.25">
      <c r="A619" s="75" t="s">
        <v>381</v>
      </c>
      <c r="B619" s="77" t="s">
        <v>382</v>
      </c>
      <c r="C619" s="230">
        <v>44229</v>
      </c>
      <c r="D619" s="75" t="s">
        <v>684</v>
      </c>
      <c r="E619" s="75" t="s">
        <v>680</v>
      </c>
      <c r="F619" s="75" t="s">
        <v>546</v>
      </c>
      <c r="G619" s="75">
        <v>2</v>
      </c>
      <c r="H619" s="75" t="s">
        <v>546</v>
      </c>
      <c r="I619" s="75" t="s">
        <v>546</v>
      </c>
      <c r="J619" s="75" t="s">
        <v>641</v>
      </c>
      <c r="K619" s="230">
        <v>43719</v>
      </c>
      <c r="L619" s="75">
        <f>COUNTIF($B$2:B619,B619)</f>
        <v>2</v>
      </c>
      <c r="M619" s="75">
        <f>COUNTIF($L$2:L619,4)</f>
        <v>22</v>
      </c>
      <c r="N619" s="76" t="str">
        <f t="shared" si="49"/>
        <v>Code 252</v>
      </c>
      <c r="O619" s="76" t="str">
        <f t="shared" si="45"/>
        <v>0703</v>
      </c>
      <c r="P619" s="75" t="str">
        <f t="shared" si="46"/>
        <v>1805</v>
      </c>
      <c r="Q619" s="77">
        <f t="shared" si="47"/>
        <v>1102</v>
      </c>
      <c r="R619" s="77">
        <f t="shared" si="48"/>
        <v>11</v>
      </c>
      <c r="S619" s="77" t="b">
        <f>IF(O619="","",IF(OR(VALUE(LEFT(O619,2))&gt;IF(RIGHT(J619,1)="M",7,19),AND(OR(LEFT(O619,2)={"07","19"}),VALUE(RIGHT(O619,2))&gt;15)),TRUE,FALSE))</f>
        <v>0</v>
      </c>
      <c r="T619" s="77" t="b">
        <f>IF(O619="","",IF(OR(VALUE(LEFT(O619,2))&gt;IF(RIGHT(J619,1)="M",7,19),AND(OR(LEFT(O619,2)={"07","19"}),VALUE(RIGHT(O619,2))&gt;5)),TRUE,FALSE))</f>
        <v>0</v>
      </c>
    </row>
    <row r="620" spans="1:28" x14ac:dyDescent="0.25">
      <c r="A620" s="75" t="s">
        <v>381</v>
      </c>
      <c r="B620" s="77" t="s">
        <v>382</v>
      </c>
      <c r="C620" s="230">
        <v>44230</v>
      </c>
      <c r="D620" s="75" t="s">
        <v>664</v>
      </c>
      <c r="E620" s="75" t="s">
        <v>669</v>
      </c>
      <c r="F620" s="75" t="s">
        <v>546</v>
      </c>
      <c r="G620" s="75">
        <v>2</v>
      </c>
      <c r="H620" s="75" t="s">
        <v>546</v>
      </c>
      <c r="I620" s="75" t="s">
        <v>546</v>
      </c>
      <c r="J620" s="75" t="s">
        <v>641</v>
      </c>
      <c r="K620" s="230">
        <v>43719</v>
      </c>
      <c r="L620" s="75">
        <f>COUNTIF($B$2:B620,B620)</f>
        <v>3</v>
      </c>
      <c r="M620" s="75">
        <f>COUNTIF($L$2:L620,4)</f>
        <v>22</v>
      </c>
      <c r="N620" s="76" t="str">
        <f t="shared" si="49"/>
        <v>Code 253</v>
      </c>
      <c r="O620" s="76" t="str">
        <f t="shared" si="45"/>
        <v>0705</v>
      </c>
      <c r="P620" s="75" t="str">
        <f t="shared" si="46"/>
        <v>1800</v>
      </c>
      <c r="Q620" s="77">
        <f t="shared" si="47"/>
        <v>1055</v>
      </c>
      <c r="R620" s="77">
        <f t="shared" si="48"/>
        <v>10</v>
      </c>
      <c r="S620" s="77" t="b">
        <f>IF(O620="","",IF(OR(VALUE(LEFT(O620,2))&gt;IF(RIGHT(J620,1)="M",7,19),AND(OR(LEFT(O620,2)={"07","19"}),VALUE(RIGHT(O620,2))&gt;15)),TRUE,FALSE))</f>
        <v>0</v>
      </c>
      <c r="T620" s="77" t="b">
        <f>IF(O620="","",IF(OR(VALUE(LEFT(O620,2))&gt;IF(RIGHT(J620,1)="M",7,19),AND(OR(LEFT(O620,2)={"07","19"}),VALUE(RIGHT(O620,2))&gt;5)),TRUE,FALSE))</f>
        <v>0</v>
      </c>
    </row>
    <row r="621" spans="1:28" x14ac:dyDescent="0.25">
      <c r="A621" s="75" t="s">
        <v>381</v>
      </c>
      <c r="B621" s="77" t="s">
        <v>382</v>
      </c>
      <c r="C621" s="230">
        <v>44231</v>
      </c>
      <c r="D621" s="75" t="s">
        <v>664</v>
      </c>
      <c r="E621" s="75" t="s">
        <v>707</v>
      </c>
      <c r="F621" s="75" t="s">
        <v>546</v>
      </c>
      <c r="G621" s="75">
        <v>2</v>
      </c>
      <c r="H621" s="75" t="s">
        <v>546</v>
      </c>
      <c r="I621" s="75" t="s">
        <v>546</v>
      </c>
      <c r="J621" s="75" t="s">
        <v>641</v>
      </c>
      <c r="K621" s="230">
        <v>43719</v>
      </c>
      <c r="L621" s="75">
        <f>COUNTIF($B$2:B621,B621)</f>
        <v>4</v>
      </c>
      <c r="M621" s="75">
        <f>COUNTIF($L$2:L621,4)</f>
        <v>23</v>
      </c>
      <c r="N621" s="76" t="str">
        <f t="shared" si="49"/>
        <v>Code 254</v>
      </c>
      <c r="O621" s="76" t="str">
        <f t="shared" si="45"/>
        <v>0705</v>
      </c>
      <c r="P621" s="75" t="str">
        <f t="shared" si="46"/>
        <v>1806</v>
      </c>
      <c r="Q621" s="77">
        <f t="shared" si="47"/>
        <v>1101</v>
      </c>
      <c r="R621" s="77">
        <f t="shared" si="48"/>
        <v>11</v>
      </c>
      <c r="S621" s="77" t="b">
        <f>IF(O621="","",IF(OR(VALUE(LEFT(O621,2))&gt;IF(RIGHT(J621,1)="M",7,19),AND(OR(LEFT(O621,2)={"07","19"}),VALUE(RIGHT(O621,2))&gt;15)),TRUE,FALSE))</f>
        <v>0</v>
      </c>
      <c r="T621" s="77" t="b">
        <f>IF(O621="","",IF(OR(VALUE(LEFT(O621,2))&gt;IF(RIGHT(J621,1)="M",7,19),AND(OR(LEFT(O621,2)={"07","19"}),VALUE(RIGHT(O621,2))&gt;5)),TRUE,FALSE))</f>
        <v>0</v>
      </c>
    </row>
    <row r="622" spans="1:28" x14ac:dyDescent="0.25">
      <c r="A622" s="231" t="s">
        <v>381</v>
      </c>
      <c r="B622" s="78" t="s">
        <v>382</v>
      </c>
      <c r="C622" s="232">
        <v>44232</v>
      </c>
      <c r="D622" s="231" t="s">
        <v>673</v>
      </c>
      <c r="E622" s="231" t="s">
        <v>679</v>
      </c>
      <c r="F622" s="231" t="s">
        <v>546</v>
      </c>
      <c r="G622" s="231">
        <v>2</v>
      </c>
      <c r="H622" s="231" t="s">
        <v>546</v>
      </c>
      <c r="I622" s="231" t="s">
        <v>546</v>
      </c>
      <c r="J622" s="231" t="s">
        <v>641</v>
      </c>
      <c r="K622" s="232">
        <v>43719</v>
      </c>
      <c r="L622" s="75">
        <f>COUNTIF($B$2:B622,B622)</f>
        <v>5</v>
      </c>
      <c r="M622" s="75">
        <f>COUNTIF($L$2:L622,4)</f>
        <v>23</v>
      </c>
      <c r="N622" s="76" t="str">
        <f t="shared" si="49"/>
        <v>Code 255</v>
      </c>
      <c r="O622" s="76" t="str">
        <f t="shared" si="45"/>
        <v>0706</v>
      </c>
      <c r="P622" s="75" t="str">
        <f t="shared" si="46"/>
        <v>1803</v>
      </c>
      <c r="Q622" s="77">
        <f t="shared" si="47"/>
        <v>1057</v>
      </c>
      <c r="R622" s="77">
        <f t="shared" si="48"/>
        <v>10</v>
      </c>
      <c r="S622" s="77" t="b">
        <f>IF(O622="","",IF(OR(VALUE(LEFT(O622,2))&gt;IF(RIGHT(J622,1)="M",7,19),AND(OR(LEFT(O622,2)={"07","19"}),VALUE(RIGHT(O622,2))&gt;15)),TRUE,FALSE))</f>
        <v>0</v>
      </c>
      <c r="T622" s="77" t="b">
        <f>IF(O622="","",IF(OR(VALUE(LEFT(O622,2))&gt;IF(RIGHT(J622,1)="M",7,19),AND(OR(LEFT(O622,2)={"07","19"}),VALUE(RIGHT(O622,2))&gt;5)),TRUE,FALSE))</f>
        <v>1</v>
      </c>
      <c r="U622" s="78"/>
      <c r="V622" s="78"/>
      <c r="W622" s="78"/>
      <c r="X622" s="78"/>
      <c r="Y622" s="78"/>
      <c r="Z622" s="78"/>
      <c r="AA622" s="78"/>
      <c r="AB622" s="78"/>
    </row>
    <row r="623" spans="1:28" x14ac:dyDescent="0.25">
      <c r="A623" s="75" t="s">
        <v>381</v>
      </c>
      <c r="B623" s="77" t="s">
        <v>382</v>
      </c>
      <c r="C623" s="230">
        <v>44233</v>
      </c>
      <c r="D623" s="75" t="s">
        <v>666</v>
      </c>
      <c r="E623" s="75" t="s">
        <v>668</v>
      </c>
      <c r="F623" s="75" t="s">
        <v>546</v>
      </c>
      <c r="G623" s="75">
        <v>2</v>
      </c>
      <c r="H623" s="75" t="s">
        <v>546</v>
      </c>
      <c r="I623" s="75" t="s">
        <v>546</v>
      </c>
      <c r="J623" s="75" t="s">
        <v>641</v>
      </c>
      <c r="K623" s="230">
        <v>43719</v>
      </c>
      <c r="L623" s="75">
        <f>COUNTIF($B$2:B623,B623)</f>
        <v>6</v>
      </c>
      <c r="M623" s="75">
        <f>COUNTIF($L$2:L623,4)</f>
        <v>23</v>
      </c>
      <c r="N623" s="76" t="str">
        <f t="shared" si="49"/>
        <v>Code 256</v>
      </c>
      <c r="O623" s="76" t="str">
        <f t="shared" si="45"/>
        <v>0659</v>
      </c>
      <c r="P623" s="75" t="str">
        <f t="shared" si="46"/>
        <v>1801</v>
      </c>
      <c r="Q623" s="77">
        <f t="shared" si="47"/>
        <v>1102</v>
      </c>
      <c r="R623" s="77">
        <f t="shared" si="48"/>
        <v>11</v>
      </c>
      <c r="S623" s="77" t="b">
        <f>IF(O623="","",IF(OR(VALUE(LEFT(O623,2))&gt;IF(RIGHT(J623,1)="M",7,19),AND(OR(LEFT(O623,2)={"07","19"}),VALUE(RIGHT(O623,2))&gt;15)),TRUE,FALSE))</f>
        <v>0</v>
      </c>
      <c r="T623" s="77" t="b">
        <f>IF(O623="","",IF(OR(VALUE(LEFT(O623,2))&gt;IF(RIGHT(J623,1)="M",7,19),AND(OR(LEFT(O623,2)={"07","19"}),VALUE(RIGHT(O623,2))&gt;5)),TRUE,FALSE))</f>
        <v>0</v>
      </c>
    </row>
    <row r="624" spans="1:28" x14ac:dyDescent="0.25">
      <c r="A624" s="75" t="s">
        <v>381</v>
      </c>
      <c r="B624" s="77" t="s">
        <v>382</v>
      </c>
      <c r="C624" s="230">
        <v>44234</v>
      </c>
      <c r="D624" s="75" t="s">
        <v>594</v>
      </c>
      <c r="E624" s="75" t="s">
        <v>756</v>
      </c>
      <c r="F624" s="75" t="s">
        <v>546</v>
      </c>
      <c r="G624" s="75">
        <v>10</v>
      </c>
      <c r="H624" s="75" t="s">
        <v>546</v>
      </c>
      <c r="I624" s="75" t="s">
        <v>546</v>
      </c>
      <c r="J624" s="75" t="s">
        <v>646</v>
      </c>
      <c r="K624" s="230">
        <v>43719</v>
      </c>
      <c r="L624" s="75">
        <f>COUNTIF($B$2:B624,B624)</f>
        <v>7</v>
      </c>
      <c r="M624" s="75">
        <f>COUNTIF($L$2:L624,4)</f>
        <v>23</v>
      </c>
      <c r="N624" s="76" t="str">
        <f t="shared" si="49"/>
        <v>Code 257</v>
      </c>
      <c r="O624" s="76" t="str">
        <f t="shared" si="45"/>
        <v>0657</v>
      </c>
      <c r="P624" s="75" t="str">
        <f t="shared" si="46"/>
        <v>1804</v>
      </c>
      <c r="Q624" s="77">
        <f t="shared" si="47"/>
        <v>1107</v>
      </c>
      <c r="R624" s="77">
        <f t="shared" si="48"/>
        <v>11</v>
      </c>
      <c r="S624" s="77" t="b">
        <f>IF(O624="","",IF(OR(VALUE(LEFT(O624,2))&gt;IF(RIGHT(J624,1)="M",7,19),AND(OR(LEFT(O624,2)={"07","19"}),VALUE(RIGHT(O624,2))&gt;15)),TRUE,FALSE))</f>
        <v>0</v>
      </c>
      <c r="T624" s="77" t="b">
        <f>IF(O624="","",IF(OR(VALUE(LEFT(O624,2))&gt;IF(RIGHT(J624,1)="M",7,19),AND(OR(LEFT(O624,2)={"07","19"}),VALUE(RIGHT(O624,2))&gt;5)),TRUE,FALSE))</f>
        <v>0</v>
      </c>
    </row>
    <row r="625" spans="1:28" x14ac:dyDescent="0.25">
      <c r="A625" s="231" t="s">
        <v>381</v>
      </c>
      <c r="B625" s="78" t="s">
        <v>382</v>
      </c>
      <c r="C625" s="232">
        <v>44235</v>
      </c>
      <c r="D625" s="231" t="s">
        <v>681</v>
      </c>
      <c r="E625" s="231" t="s">
        <v>660</v>
      </c>
      <c r="F625" s="231" t="s">
        <v>546</v>
      </c>
      <c r="G625" s="231">
        <v>3</v>
      </c>
      <c r="H625" s="231" t="s">
        <v>546</v>
      </c>
      <c r="I625" s="231" t="s">
        <v>546</v>
      </c>
      <c r="J625" s="231" t="s">
        <v>562</v>
      </c>
      <c r="K625" s="232">
        <v>43719</v>
      </c>
      <c r="L625" s="75">
        <f>COUNTIF($B$2:B625,B625)</f>
        <v>8</v>
      </c>
      <c r="M625" s="75">
        <f>COUNTIF($L$2:L625,4)</f>
        <v>23</v>
      </c>
      <c r="N625" s="76" t="str">
        <f t="shared" si="49"/>
        <v>Code 258</v>
      </c>
      <c r="O625" s="76" t="str">
        <f t="shared" si="45"/>
        <v>0658</v>
      </c>
      <c r="P625" s="75" t="str">
        <f t="shared" si="46"/>
        <v>1902</v>
      </c>
      <c r="Q625" s="77">
        <f t="shared" si="47"/>
        <v>1204</v>
      </c>
      <c r="R625" s="77">
        <f t="shared" si="48"/>
        <v>12</v>
      </c>
      <c r="S625" s="77" t="b">
        <f>IF(O625="","",IF(OR(VALUE(LEFT(O625,2))&gt;IF(RIGHT(J625,1)="M",7,19),AND(OR(LEFT(O625,2)={"07","19"}),VALUE(RIGHT(O625,2))&gt;15)),TRUE,FALSE))</f>
        <v>0</v>
      </c>
      <c r="T625" s="77" t="b">
        <f>IF(O625="","",IF(OR(VALUE(LEFT(O625,2))&gt;IF(RIGHT(J625,1)="M",7,19),AND(OR(LEFT(O625,2)={"07","19"}),VALUE(RIGHT(O625,2))&gt;5)),TRUE,FALSE))</f>
        <v>0</v>
      </c>
      <c r="U625" s="78"/>
      <c r="V625" s="78"/>
      <c r="W625" s="78"/>
      <c r="X625" s="78"/>
      <c r="Y625" s="78"/>
      <c r="Z625" s="78"/>
      <c r="AA625" s="78"/>
      <c r="AB625" s="78"/>
    </row>
    <row r="626" spans="1:28" x14ac:dyDescent="0.25">
      <c r="A626" s="231" t="s">
        <v>381</v>
      </c>
      <c r="B626" s="78" t="s">
        <v>382</v>
      </c>
      <c r="C626" s="232">
        <v>44236</v>
      </c>
      <c r="D626" s="231" t="s">
        <v>681</v>
      </c>
      <c r="E626" s="231" t="s">
        <v>660</v>
      </c>
      <c r="F626" s="231" t="s">
        <v>546</v>
      </c>
      <c r="G626" s="231">
        <v>3</v>
      </c>
      <c r="H626" s="231" t="s">
        <v>546</v>
      </c>
      <c r="I626" s="231" t="s">
        <v>546</v>
      </c>
      <c r="J626" s="231" t="s">
        <v>562</v>
      </c>
      <c r="K626" s="232">
        <v>43719</v>
      </c>
      <c r="L626" s="75">
        <f>COUNTIF($B$2:B626,B626)</f>
        <v>9</v>
      </c>
      <c r="M626" s="75">
        <f>COUNTIF($L$2:L626,4)</f>
        <v>23</v>
      </c>
      <c r="N626" s="76" t="str">
        <f t="shared" si="49"/>
        <v>Code 259</v>
      </c>
      <c r="O626" s="76" t="str">
        <f t="shared" si="45"/>
        <v>0658</v>
      </c>
      <c r="P626" s="75" t="str">
        <f t="shared" si="46"/>
        <v>1902</v>
      </c>
      <c r="Q626" s="77">
        <f t="shared" si="47"/>
        <v>1204</v>
      </c>
      <c r="R626" s="77">
        <f t="shared" si="48"/>
        <v>12</v>
      </c>
      <c r="S626" s="77" t="b">
        <f>IF(O626="","",IF(OR(VALUE(LEFT(O626,2))&gt;IF(RIGHT(J626,1)="M",7,19),AND(OR(LEFT(O626,2)={"07","19"}),VALUE(RIGHT(O626,2))&gt;15)),TRUE,FALSE))</f>
        <v>0</v>
      </c>
      <c r="T626" s="77" t="b">
        <f>IF(O626="","",IF(OR(VALUE(LEFT(O626,2))&gt;IF(RIGHT(J626,1)="M",7,19),AND(OR(LEFT(O626,2)={"07","19"}),VALUE(RIGHT(O626,2))&gt;5)),TRUE,FALSE))</f>
        <v>0</v>
      </c>
      <c r="U626" s="78"/>
      <c r="V626" s="78"/>
      <c r="W626" s="78"/>
      <c r="X626" s="78"/>
      <c r="Y626" s="78"/>
      <c r="Z626" s="78"/>
      <c r="AA626" s="78"/>
      <c r="AB626" s="78"/>
    </row>
    <row r="627" spans="1:28" x14ac:dyDescent="0.25">
      <c r="A627" s="231" t="s">
        <v>381</v>
      </c>
      <c r="B627" s="78" t="s">
        <v>382</v>
      </c>
      <c r="C627" s="232">
        <v>44237</v>
      </c>
      <c r="D627" s="231" t="s">
        <v>768</v>
      </c>
      <c r="E627" s="231" t="s">
        <v>606</v>
      </c>
      <c r="F627" s="231" t="s">
        <v>546</v>
      </c>
      <c r="G627" s="231">
        <v>3</v>
      </c>
      <c r="H627" s="231" t="s">
        <v>546</v>
      </c>
      <c r="I627" s="231" t="s">
        <v>546</v>
      </c>
      <c r="J627" s="231" t="s">
        <v>562</v>
      </c>
      <c r="K627" s="232">
        <v>43719</v>
      </c>
      <c r="L627" s="75">
        <f>COUNTIF($B$2:B627,B627)</f>
        <v>10</v>
      </c>
      <c r="M627" s="75">
        <f>COUNTIF($L$2:L627,4)</f>
        <v>23</v>
      </c>
      <c r="N627" s="76" t="str">
        <f t="shared" si="49"/>
        <v>Code 2510</v>
      </c>
      <c r="O627" s="76" t="str">
        <f t="shared" si="45"/>
        <v>0709</v>
      </c>
      <c r="P627" s="75" t="str">
        <f t="shared" si="46"/>
        <v>1901</v>
      </c>
      <c r="Q627" s="77">
        <f t="shared" si="47"/>
        <v>1152</v>
      </c>
      <c r="R627" s="77">
        <f t="shared" si="48"/>
        <v>11</v>
      </c>
      <c r="S627" s="77" t="b">
        <f>IF(O627="","",IF(OR(VALUE(LEFT(O627,2))&gt;IF(RIGHT(J627,1)="M",7,19),AND(OR(LEFT(O627,2)={"07","19"}),VALUE(RIGHT(O627,2))&gt;15)),TRUE,FALSE))</f>
        <v>0</v>
      </c>
      <c r="T627" s="77" t="b">
        <f>IF(O627="","",IF(OR(VALUE(LEFT(O627,2))&gt;IF(RIGHT(J627,1)="M",7,19),AND(OR(LEFT(O627,2)={"07","19"}),VALUE(RIGHT(O627,2))&gt;5)),TRUE,FALSE))</f>
        <v>1</v>
      </c>
      <c r="U627" s="78"/>
      <c r="V627" s="78"/>
      <c r="W627" s="78"/>
      <c r="X627" s="78"/>
      <c r="Y627" s="78"/>
      <c r="Z627" s="78"/>
      <c r="AA627" s="78"/>
      <c r="AB627" s="78"/>
    </row>
    <row r="628" spans="1:28" x14ac:dyDescent="0.25">
      <c r="A628" s="231" t="s">
        <v>381</v>
      </c>
      <c r="B628" s="78" t="s">
        <v>382</v>
      </c>
      <c r="C628" s="232">
        <v>44238</v>
      </c>
      <c r="D628" s="231" t="s">
        <v>682</v>
      </c>
      <c r="E628" s="231" t="s">
        <v>606</v>
      </c>
      <c r="F628" s="231" t="s">
        <v>546</v>
      </c>
      <c r="G628" s="231">
        <v>3</v>
      </c>
      <c r="H628" s="231" t="s">
        <v>546</v>
      </c>
      <c r="I628" s="231" t="s">
        <v>546</v>
      </c>
      <c r="J628" s="231" t="s">
        <v>562</v>
      </c>
      <c r="K628" s="232">
        <v>43719</v>
      </c>
      <c r="L628" s="75">
        <f>COUNTIF($B$2:B628,B628)</f>
        <v>11</v>
      </c>
      <c r="M628" s="75">
        <f>COUNTIF($L$2:L628,4)</f>
        <v>23</v>
      </c>
      <c r="N628" s="76" t="str">
        <f t="shared" si="49"/>
        <v>Code 2511</v>
      </c>
      <c r="O628" s="76" t="str">
        <f t="shared" si="45"/>
        <v>0700</v>
      </c>
      <c r="P628" s="75" t="str">
        <f t="shared" si="46"/>
        <v>1901</v>
      </c>
      <c r="Q628" s="77">
        <f t="shared" si="47"/>
        <v>1201</v>
      </c>
      <c r="R628" s="77">
        <f t="shared" si="48"/>
        <v>12</v>
      </c>
      <c r="S628" s="77" t="b">
        <f>IF(O628="","",IF(OR(VALUE(LEFT(O628,2))&gt;IF(RIGHT(J628,1)="M",7,19),AND(OR(LEFT(O628,2)={"07","19"}),VALUE(RIGHT(O628,2))&gt;15)),TRUE,FALSE))</f>
        <v>0</v>
      </c>
      <c r="T628" s="77" t="b">
        <f>IF(O628="","",IF(OR(VALUE(LEFT(O628,2))&gt;IF(RIGHT(J628,1)="M",7,19),AND(OR(LEFT(O628,2)={"07","19"}),VALUE(RIGHT(O628,2))&gt;5)),TRUE,FALSE))</f>
        <v>0</v>
      </c>
      <c r="U628" s="78"/>
      <c r="V628" s="78"/>
      <c r="W628" s="78"/>
      <c r="X628" s="78"/>
      <c r="Y628" s="78"/>
      <c r="Z628" s="78"/>
      <c r="AA628" s="78"/>
      <c r="AB628" s="78"/>
    </row>
    <row r="629" spans="1:28" x14ac:dyDescent="0.25">
      <c r="A629" s="75" t="s">
        <v>381</v>
      </c>
      <c r="B629" s="77" t="s">
        <v>382</v>
      </c>
      <c r="C629" s="230">
        <v>44239</v>
      </c>
      <c r="D629" s="75" t="s">
        <v>546</v>
      </c>
      <c r="E629" s="75" t="s">
        <v>549</v>
      </c>
      <c r="F629" s="75" t="s">
        <v>546</v>
      </c>
      <c r="G629" s="75">
        <v>0</v>
      </c>
      <c r="H629" s="75" t="s">
        <v>546</v>
      </c>
      <c r="I629" s="75" t="s">
        <v>546</v>
      </c>
      <c r="J629" s="75" t="s">
        <v>738</v>
      </c>
      <c r="K629" s="230">
        <v>43719</v>
      </c>
      <c r="L629" s="75">
        <f>COUNTIF($B$2:B629,B629)</f>
        <v>12</v>
      </c>
      <c r="M629" s="75">
        <f>COUNTIF($L$2:L629,4)</f>
        <v>23</v>
      </c>
      <c r="N629" s="76" t="str">
        <f t="shared" si="49"/>
        <v>Code 2512</v>
      </c>
      <c r="O629" s="76" t="str">
        <f t="shared" si="45"/>
        <v/>
      </c>
      <c r="P629" s="75" t="str">
        <f t="shared" si="46"/>
        <v/>
      </c>
      <c r="Q629" s="77" t="str">
        <f t="shared" si="47"/>
        <v/>
      </c>
      <c r="R629" s="77" t="str">
        <f t="shared" si="48"/>
        <v/>
      </c>
      <c r="S629" s="77" t="str">
        <f>IF(O629="","",IF(OR(VALUE(LEFT(O629,2))&gt;IF(RIGHT(J629,1)="M",7,19),AND(OR(LEFT(O629,2)={"07","19"}),VALUE(RIGHT(O629,2))&gt;15)),TRUE,FALSE))</f>
        <v/>
      </c>
      <c r="T629" s="77" t="str">
        <f>IF(O629="","",IF(OR(VALUE(LEFT(O629,2))&gt;IF(RIGHT(J629,1)="M",7,19),AND(OR(LEFT(O629,2)={"07","19"}),VALUE(RIGHT(O629,2))&gt;5)),TRUE,FALSE))</f>
        <v/>
      </c>
    </row>
    <row r="630" spans="1:28" x14ac:dyDescent="0.25">
      <c r="A630" s="75" t="s">
        <v>381</v>
      </c>
      <c r="B630" s="77" t="s">
        <v>382</v>
      </c>
      <c r="C630" s="230">
        <v>44240</v>
      </c>
      <c r="D630" s="75" t="s">
        <v>546</v>
      </c>
      <c r="E630" s="75" t="s">
        <v>549</v>
      </c>
      <c r="F630" s="75" t="s">
        <v>546</v>
      </c>
      <c r="G630" s="75">
        <v>0</v>
      </c>
      <c r="H630" s="75" t="s">
        <v>546</v>
      </c>
      <c r="I630" s="75" t="s">
        <v>546</v>
      </c>
      <c r="J630" s="75" t="s">
        <v>738</v>
      </c>
      <c r="K630" s="230">
        <v>43719</v>
      </c>
      <c r="L630" s="75">
        <f>COUNTIF($B$2:B630,B630)</f>
        <v>13</v>
      </c>
      <c r="M630" s="75">
        <f>COUNTIF($L$2:L630,4)</f>
        <v>23</v>
      </c>
      <c r="N630" s="76" t="str">
        <f t="shared" si="49"/>
        <v>Code 2513</v>
      </c>
      <c r="O630" s="76" t="str">
        <f t="shared" si="45"/>
        <v/>
      </c>
      <c r="P630" s="75" t="str">
        <f t="shared" si="46"/>
        <v/>
      </c>
      <c r="Q630" s="77" t="str">
        <f t="shared" si="47"/>
        <v/>
      </c>
      <c r="R630" s="77" t="str">
        <f t="shared" si="48"/>
        <v/>
      </c>
      <c r="S630" s="77" t="str">
        <f>IF(O630="","",IF(OR(VALUE(LEFT(O630,2))&gt;IF(RIGHT(J630,1)="M",7,19),AND(OR(LEFT(O630,2)={"07","19"}),VALUE(RIGHT(O630,2))&gt;15)),TRUE,FALSE))</f>
        <v/>
      </c>
      <c r="T630" s="77" t="str">
        <f>IF(O630="","",IF(OR(VALUE(LEFT(O630,2))&gt;IF(RIGHT(J630,1)="M",7,19),AND(OR(LEFT(O630,2)={"07","19"}),VALUE(RIGHT(O630,2))&gt;5)),TRUE,FALSE))</f>
        <v/>
      </c>
    </row>
    <row r="631" spans="1:28" x14ac:dyDescent="0.25">
      <c r="A631" s="231" t="s">
        <v>381</v>
      </c>
      <c r="B631" s="78" t="s">
        <v>382</v>
      </c>
      <c r="C631" s="232">
        <v>44241</v>
      </c>
      <c r="D631" s="231" t="s">
        <v>629</v>
      </c>
      <c r="E631" s="231" t="s">
        <v>695</v>
      </c>
      <c r="F631" s="231" t="s">
        <v>546</v>
      </c>
      <c r="G631" s="231">
        <v>11</v>
      </c>
      <c r="H631" s="231" t="s">
        <v>546</v>
      </c>
      <c r="I631" s="231" t="s">
        <v>546</v>
      </c>
      <c r="J631" s="231" t="s">
        <v>576</v>
      </c>
      <c r="K631" s="232">
        <v>43719</v>
      </c>
      <c r="L631" s="75">
        <f>COUNTIF($B$2:B631,B631)</f>
        <v>14</v>
      </c>
      <c r="M631" s="75">
        <f>COUNTIF($L$2:L631,4)</f>
        <v>23</v>
      </c>
      <c r="N631" s="76" t="str">
        <f t="shared" si="49"/>
        <v>Code 2514</v>
      </c>
      <c r="O631" s="76" t="str">
        <f t="shared" si="45"/>
        <v>1844</v>
      </c>
      <c r="P631" s="75" t="str">
        <f t="shared" si="46"/>
        <v>0702</v>
      </c>
      <c r="Q631" s="77">
        <f t="shared" si="47"/>
        <v>1218</v>
      </c>
      <c r="R631" s="77">
        <f t="shared" si="48"/>
        <v>12</v>
      </c>
      <c r="S631" s="77" t="b">
        <f>IF(O631="","",IF(OR(VALUE(LEFT(O631,2))&gt;IF(RIGHT(J631,1)="M",7,19),AND(OR(LEFT(O631,2)={"07","19"}),VALUE(RIGHT(O631,2))&gt;15)),TRUE,FALSE))</f>
        <v>0</v>
      </c>
      <c r="T631" s="77" t="b">
        <f>IF(O631="","",IF(OR(VALUE(LEFT(O631,2))&gt;IF(RIGHT(J631,1)="M",7,19),AND(OR(LEFT(O631,2)={"07","19"}),VALUE(RIGHT(O631,2))&gt;5)),TRUE,FALSE))</f>
        <v>0</v>
      </c>
      <c r="U631" s="78"/>
      <c r="V631" s="78"/>
      <c r="W631" s="78"/>
      <c r="X631" s="78"/>
      <c r="Y631" s="78"/>
      <c r="Z631" s="78"/>
      <c r="AA631" s="78"/>
      <c r="AB631" s="78"/>
    </row>
    <row r="632" spans="1:28" x14ac:dyDescent="0.25">
      <c r="A632" s="231" t="s">
        <v>381</v>
      </c>
      <c r="B632" s="78" t="s">
        <v>382</v>
      </c>
      <c r="C632" s="232">
        <v>44242</v>
      </c>
      <c r="D632" s="231" t="s">
        <v>599</v>
      </c>
      <c r="E632" s="231" t="s">
        <v>696</v>
      </c>
      <c r="F632" s="231" t="s">
        <v>546</v>
      </c>
      <c r="G632" s="231">
        <v>3</v>
      </c>
      <c r="H632" s="231" t="s">
        <v>546</v>
      </c>
      <c r="I632" s="231" t="s">
        <v>546</v>
      </c>
      <c r="J632" s="231" t="s">
        <v>566</v>
      </c>
      <c r="K632" s="232">
        <v>43719</v>
      </c>
      <c r="L632" s="75">
        <f>COUNTIF($B$2:B632,B632)</f>
        <v>15</v>
      </c>
      <c r="M632" s="75">
        <f>COUNTIF($L$2:L632,4)</f>
        <v>23</v>
      </c>
      <c r="N632" s="76" t="str">
        <f t="shared" si="49"/>
        <v>Code 2515</v>
      </c>
      <c r="O632" s="76" t="str">
        <f t="shared" si="45"/>
        <v>1852</v>
      </c>
      <c r="P632" s="75" t="str">
        <f t="shared" si="46"/>
        <v>0703</v>
      </c>
      <c r="Q632" s="77">
        <f t="shared" si="47"/>
        <v>1211</v>
      </c>
      <c r="R632" s="77">
        <f t="shared" si="48"/>
        <v>12</v>
      </c>
      <c r="S632" s="77" t="b">
        <f>IF(O632="","",IF(OR(VALUE(LEFT(O632,2))&gt;IF(RIGHT(J632,1)="M",7,19),AND(OR(LEFT(O632,2)={"07","19"}),VALUE(RIGHT(O632,2))&gt;15)),TRUE,FALSE))</f>
        <v>0</v>
      </c>
      <c r="T632" s="77" t="b">
        <f>IF(O632="","",IF(OR(VALUE(LEFT(O632,2))&gt;IF(RIGHT(J632,1)="M",7,19),AND(OR(LEFT(O632,2)={"07","19"}),VALUE(RIGHT(O632,2))&gt;5)),TRUE,FALSE))</f>
        <v>0</v>
      </c>
      <c r="U632" s="78"/>
      <c r="V632" s="78"/>
      <c r="W632" s="78"/>
      <c r="X632" s="78"/>
      <c r="Y632" s="78"/>
      <c r="Z632" s="78"/>
      <c r="AA632" s="78"/>
      <c r="AB632" s="78"/>
    </row>
    <row r="633" spans="1:28" x14ac:dyDescent="0.25">
      <c r="A633" s="75" t="s">
        <v>381</v>
      </c>
      <c r="B633" s="77" t="s">
        <v>382</v>
      </c>
      <c r="C633" s="230">
        <v>44243</v>
      </c>
      <c r="D633" s="75" t="s">
        <v>598</v>
      </c>
      <c r="E633" s="75" t="s">
        <v>569</v>
      </c>
      <c r="F633" s="75" t="s">
        <v>546</v>
      </c>
      <c r="G633" s="75">
        <v>3</v>
      </c>
      <c r="H633" s="75" t="s">
        <v>546</v>
      </c>
      <c r="I633" s="75" t="s">
        <v>546</v>
      </c>
      <c r="J633" s="75" t="s">
        <v>566</v>
      </c>
      <c r="K633" s="230">
        <v>43719</v>
      </c>
      <c r="L633" s="75">
        <f>COUNTIF($B$2:B633,B633)</f>
        <v>16</v>
      </c>
      <c r="M633" s="75">
        <f>COUNTIF($L$2:L633,4)</f>
        <v>23</v>
      </c>
      <c r="N633" s="76" t="str">
        <f t="shared" si="49"/>
        <v>Code 2516</v>
      </c>
      <c r="O633" s="76" t="str">
        <f t="shared" si="45"/>
        <v>1857</v>
      </c>
      <c r="P633" s="75" t="str">
        <f t="shared" si="46"/>
        <v>0704</v>
      </c>
      <c r="Q633" s="77">
        <f t="shared" si="47"/>
        <v>1207</v>
      </c>
      <c r="R633" s="77">
        <f t="shared" si="48"/>
        <v>12</v>
      </c>
      <c r="S633" s="77" t="b">
        <f>IF(O633="","",IF(OR(VALUE(LEFT(O633,2))&gt;IF(RIGHT(J633,1)="M",7,19),AND(OR(LEFT(O633,2)={"07","19"}),VALUE(RIGHT(O633,2))&gt;15)),TRUE,FALSE))</f>
        <v>0</v>
      </c>
      <c r="T633" s="77" t="b">
        <f>IF(O633="","",IF(OR(VALUE(LEFT(O633,2))&gt;IF(RIGHT(J633,1)="M",7,19),AND(OR(LEFT(O633,2)={"07","19"}),VALUE(RIGHT(O633,2))&gt;5)),TRUE,FALSE))</f>
        <v>0</v>
      </c>
    </row>
    <row r="634" spans="1:28" x14ac:dyDescent="0.25">
      <c r="A634" s="75" t="s">
        <v>381</v>
      </c>
      <c r="B634" s="77" t="s">
        <v>382</v>
      </c>
      <c r="C634" s="230">
        <v>44244</v>
      </c>
      <c r="D634" s="75" t="s">
        <v>599</v>
      </c>
      <c r="E634" s="75" t="s">
        <v>647</v>
      </c>
      <c r="F634" s="75" t="s">
        <v>546</v>
      </c>
      <c r="G634" s="75">
        <v>3</v>
      </c>
      <c r="H634" s="75" t="s">
        <v>546</v>
      </c>
      <c r="I634" s="75" t="s">
        <v>546</v>
      </c>
      <c r="J634" s="75" t="s">
        <v>566</v>
      </c>
      <c r="K634" s="230">
        <v>43719</v>
      </c>
      <c r="L634" s="75">
        <f>COUNTIF($B$2:B634,B634)</f>
        <v>17</v>
      </c>
      <c r="M634" s="75">
        <f>COUNTIF($L$2:L634,4)</f>
        <v>23</v>
      </c>
      <c r="N634" s="76" t="str">
        <f t="shared" si="49"/>
        <v>Code 2517</v>
      </c>
      <c r="O634" s="76" t="str">
        <f t="shared" si="45"/>
        <v>1852</v>
      </c>
      <c r="P634" s="75" t="str">
        <f t="shared" si="46"/>
        <v>0706</v>
      </c>
      <c r="Q634" s="77">
        <f t="shared" si="47"/>
        <v>1214</v>
      </c>
      <c r="R634" s="77">
        <f t="shared" si="48"/>
        <v>12</v>
      </c>
      <c r="S634" s="77" t="b">
        <f>IF(O634="","",IF(OR(VALUE(LEFT(O634,2))&gt;IF(RIGHT(J634,1)="M",7,19),AND(OR(LEFT(O634,2)={"07","19"}),VALUE(RIGHT(O634,2))&gt;15)),TRUE,FALSE))</f>
        <v>0</v>
      </c>
      <c r="T634" s="77" t="b">
        <f>IF(O634="","",IF(OR(VALUE(LEFT(O634,2))&gt;IF(RIGHT(J634,1)="M",7,19),AND(OR(LEFT(O634,2)={"07","19"}),VALUE(RIGHT(O634,2))&gt;5)),TRUE,FALSE))</f>
        <v>0</v>
      </c>
    </row>
    <row r="635" spans="1:28" x14ac:dyDescent="0.25">
      <c r="A635" s="75" t="s">
        <v>381</v>
      </c>
      <c r="B635" s="77" t="s">
        <v>382</v>
      </c>
      <c r="C635" s="230">
        <v>44245</v>
      </c>
      <c r="D635" s="75" t="s">
        <v>632</v>
      </c>
      <c r="E635" s="75" t="s">
        <v>695</v>
      </c>
      <c r="F635" s="75" t="s">
        <v>546</v>
      </c>
      <c r="G635" s="75">
        <v>3</v>
      </c>
      <c r="H635" s="75" t="s">
        <v>546</v>
      </c>
      <c r="I635" s="75" t="s">
        <v>546</v>
      </c>
      <c r="J635" s="75" t="s">
        <v>566</v>
      </c>
      <c r="K635" s="230">
        <v>43719</v>
      </c>
      <c r="L635" s="75">
        <f>COUNTIF($B$2:B635,B635)</f>
        <v>18</v>
      </c>
      <c r="M635" s="75">
        <f>COUNTIF($L$2:L635,4)</f>
        <v>23</v>
      </c>
      <c r="N635" s="76" t="str">
        <f t="shared" si="49"/>
        <v>Code 2518</v>
      </c>
      <c r="O635" s="76" t="str">
        <f t="shared" si="45"/>
        <v>1851</v>
      </c>
      <c r="P635" s="75" t="str">
        <f t="shared" si="46"/>
        <v>0702</v>
      </c>
      <c r="Q635" s="77">
        <f t="shared" si="47"/>
        <v>1211</v>
      </c>
      <c r="R635" s="77">
        <f t="shared" si="48"/>
        <v>12</v>
      </c>
      <c r="S635" s="77" t="b">
        <f>IF(O635="","",IF(OR(VALUE(LEFT(O635,2))&gt;IF(RIGHT(J635,1)="M",7,19),AND(OR(LEFT(O635,2)={"07","19"}),VALUE(RIGHT(O635,2))&gt;15)),TRUE,FALSE))</f>
        <v>0</v>
      </c>
      <c r="T635" s="77" t="b">
        <f>IF(O635="","",IF(OR(VALUE(LEFT(O635,2))&gt;IF(RIGHT(J635,1)="M",7,19),AND(OR(LEFT(O635,2)={"07","19"}),VALUE(RIGHT(O635,2))&gt;5)),TRUE,FALSE))</f>
        <v>0</v>
      </c>
    </row>
    <row r="636" spans="1:28" x14ac:dyDescent="0.25">
      <c r="A636" s="75" t="s">
        <v>381</v>
      </c>
      <c r="B636" s="77" t="s">
        <v>382</v>
      </c>
      <c r="C636" s="230">
        <v>44246</v>
      </c>
      <c r="D636" s="75" t="s">
        <v>678</v>
      </c>
      <c r="E636" s="75" t="s">
        <v>633</v>
      </c>
      <c r="F636" s="75" t="s">
        <v>546</v>
      </c>
      <c r="G636" s="75">
        <v>3</v>
      </c>
      <c r="H636" s="75" t="s">
        <v>546</v>
      </c>
      <c r="I636" s="75" t="s">
        <v>546</v>
      </c>
      <c r="J636" s="75" t="s">
        <v>566</v>
      </c>
      <c r="K636" s="230">
        <v>43719</v>
      </c>
      <c r="L636" s="75">
        <f>COUNTIF($B$2:B636,B636)</f>
        <v>19</v>
      </c>
      <c r="M636" s="75">
        <f>COUNTIF($L$2:L636,4)</f>
        <v>23</v>
      </c>
      <c r="N636" s="76" t="str">
        <f t="shared" si="49"/>
        <v>Code 2519</v>
      </c>
      <c r="O636" s="76" t="str">
        <f t="shared" si="45"/>
        <v>1847</v>
      </c>
      <c r="P636" s="75" t="str">
        <f t="shared" si="46"/>
        <v>0705</v>
      </c>
      <c r="Q636" s="77">
        <f t="shared" si="47"/>
        <v>1218</v>
      </c>
      <c r="R636" s="77">
        <f t="shared" si="48"/>
        <v>12</v>
      </c>
      <c r="S636" s="77" t="b">
        <f>IF(O636="","",IF(OR(VALUE(LEFT(O636,2))&gt;IF(RIGHT(J636,1)="M",7,19),AND(OR(LEFT(O636,2)={"07","19"}),VALUE(RIGHT(O636,2))&gt;15)),TRUE,FALSE))</f>
        <v>0</v>
      </c>
      <c r="T636" s="77" t="b">
        <f>IF(O636="","",IF(OR(VALUE(LEFT(O636,2))&gt;IF(RIGHT(J636,1)="M",7,19),AND(OR(LEFT(O636,2)={"07","19"}),VALUE(RIGHT(O636,2))&gt;5)),TRUE,FALSE))</f>
        <v>0</v>
      </c>
    </row>
    <row r="637" spans="1:28" x14ac:dyDescent="0.25">
      <c r="A637" s="75" t="s">
        <v>381</v>
      </c>
      <c r="B637" s="77" t="s">
        <v>382</v>
      </c>
      <c r="C637" s="230">
        <v>44247</v>
      </c>
      <c r="D637" s="75" t="s">
        <v>678</v>
      </c>
      <c r="E637" s="75" t="s">
        <v>569</v>
      </c>
      <c r="F637" s="75" t="s">
        <v>546</v>
      </c>
      <c r="G637" s="75">
        <v>3</v>
      </c>
      <c r="H637" s="75" t="s">
        <v>546</v>
      </c>
      <c r="I637" s="75" t="s">
        <v>546</v>
      </c>
      <c r="J637" s="75" t="s">
        <v>566</v>
      </c>
      <c r="K637" s="230">
        <v>43719</v>
      </c>
      <c r="L637" s="75">
        <f>COUNTIF($B$2:B637,B637)</f>
        <v>20</v>
      </c>
      <c r="M637" s="75">
        <f>COUNTIF($L$2:L637,4)</f>
        <v>23</v>
      </c>
      <c r="N637" s="76" t="str">
        <f t="shared" si="49"/>
        <v>Code 2520</v>
      </c>
      <c r="O637" s="76" t="str">
        <f t="shared" si="45"/>
        <v>1847</v>
      </c>
      <c r="P637" s="75" t="str">
        <f t="shared" si="46"/>
        <v>0704</v>
      </c>
      <c r="Q637" s="77">
        <f t="shared" si="47"/>
        <v>1217</v>
      </c>
      <c r="R637" s="77">
        <f t="shared" si="48"/>
        <v>12</v>
      </c>
      <c r="S637" s="77" t="b">
        <f>IF(O637="","",IF(OR(VALUE(LEFT(O637,2))&gt;IF(RIGHT(J637,1)="M",7,19),AND(OR(LEFT(O637,2)={"07","19"}),VALUE(RIGHT(O637,2))&gt;15)),TRUE,FALSE))</f>
        <v>0</v>
      </c>
      <c r="T637" s="77" t="b">
        <f>IF(O637="","",IF(OR(VALUE(LEFT(O637,2))&gt;IF(RIGHT(J637,1)="M",7,19),AND(OR(LEFT(O637,2)={"07","19"}),VALUE(RIGHT(O637,2))&gt;5)),TRUE,FALSE))</f>
        <v>0</v>
      </c>
    </row>
    <row r="638" spans="1:28" x14ac:dyDescent="0.25">
      <c r="A638" s="75" t="s">
        <v>381</v>
      </c>
      <c r="B638" s="77" t="s">
        <v>382</v>
      </c>
      <c r="C638" s="230">
        <v>44248</v>
      </c>
      <c r="D638" s="75" t="s">
        <v>546</v>
      </c>
      <c r="E638" s="75" t="s">
        <v>549</v>
      </c>
      <c r="F638" s="75" t="s">
        <v>546</v>
      </c>
      <c r="G638" s="75">
        <v>0</v>
      </c>
      <c r="H638" s="75" t="s">
        <v>546</v>
      </c>
      <c r="I638" s="75" t="s">
        <v>546</v>
      </c>
      <c r="J638" s="75" t="s">
        <v>576</v>
      </c>
      <c r="K638" s="230">
        <v>43719</v>
      </c>
      <c r="L638" s="75">
        <f>COUNTIF($B$2:B638,B638)</f>
        <v>21</v>
      </c>
      <c r="M638" s="75">
        <f>COUNTIF($L$2:L638,4)</f>
        <v>23</v>
      </c>
      <c r="N638" s="76" t="str">
        <f t="shared" si="49"/>
        <v>Code 2521</v>
      </c>
      <c r="O638" s="76" t="str">
        <f t="shared" si="45"/>
        <v/>
      </c>
      <c r="P638" s="75" t="str">
        <f t="shared" si="46"/>
        <v/>
      </c>
      <c r="Q638" s="77" t="str">
        <f t="shared" si="47"/>
        <v/>
      </c>
      <c r="R638" s="77" t="str">
        <f t="shared" si="48"/>
        <v/>
      </c>
      <c r="S638" s="77" t="str">
        <f>IF(O638="","",IF(OR(VALUE(LEFT(O638,2))&gt;IF(RIGHT(J638,1)="M",7,19),AND(OR(LEFT(O638,2)={"07","19"}),VALUE(RIGHT(O638,2))&gt;15)),TRUE,FALSE))</f>
        <v/>
      </c>
      <c r="T638" s="77" t="str">
        <f>IF(O638="","",IF(OR(VALUE(LEFT(O638,2))&gt;IF(RIGHT(J638,1)="M",7,19),AND(OR(LEFT(O638,2)={"07","19"}),VALUE(RIGHT(O638,2))&gt;5)),TRUE,FALSE))</f>
        <v/>
      </c>
    </row>
    <row r="639" spans="1:28" x14ac:dyDescent="0.25">
      <c r="A639" s="75" t="s">
        <v>381</v>
      </c>
      <c r="B639" s="77" t="s">
        <v>382</v>
      </c>
      <c r="C639" s="230">
        <v>44249</v>
      </c>
      <c r="D639" s="75" t="s">
        <v>572</v>
      </c>
      <c r="E639" s="75" t="s">
        <v>569</v>
      </c>
      <c r="F639" s="75" t="s">
        <v>546</v>
      </c>
      <c r="G639" s="75">
        <v>3</v>
      </c>
      <c r="H639" s="75" t="s">
        <v>546</v>
      </c>
      <c r="I639" s="75" t="s">
        <v>546</v>
      </c>
      <c r="J639" s="75" t="s">
        <v>566</v>
      </c>
      <c r="K639" s="230">
        <v>43719</v>
      </c>
      <c r="L639" s="75">
        <f>COUNTIF($B$2:B639,B639)</f>
        <v>22</v>
      </c>
      <c r="M639" s="75">
        <f>COUNTIF($L$2:L639,4)</f>
        <v>23</v>
      </c>
      <c r="N639" s="76" t="str">
        <f t="shared" si="49"/>
        <v>Code 2522</v>
      </c>
      <c r="O639" s="76" t="str">
        <f t="shared" si="45"/>
        <v>1845</v>
      </c>
      <c r="P639" s="75" t="str">
        <f t="shared" si="46"/>
        <v>0704</v>
      </c>
      <c r="Q639" s="77">
        <f t="shared" si="47"/>
        <v>1219</v>
      </c>
      <c r="R639" s="77">
        <f t="shared" si="48"/>
        <v>12</v>
      </c>
      <c r="S639" s="77" t="b">
        <f>IF(O639="","",IF(OR(VALUE(LEFT(O639,2))&gt;IF(RIGHT(J639,1)="M",7,19),AND(OR(LEFT(O639,2)={"07","19"}),VALUE(RIGHT(O639,2))&gt;15)),TRUE,FALSE))</f>
        <v>0</v>
      </c>
      <c r="T639" s="77" t="b">
        <f>IF(O639="","",IF(OR(VALUE(LEFT(O639,2))&gt;IF(RIGHT(J639,1)="M",7,19),AND(OR(LEFT(O639,2)={"07","19"}),VALUE(RIGHT(O639,2))&gt;5)),TRUE,FALSE))</f>
        <v>0</v>
      </c>
    </row>
    <row r="640" spans="1:28" x14ac:dyDescent="0.25">
      <c r="A640" s="75" t="s">
        <v>381</v>
      </c>
      <c r="B640" s="77" t="s">
        <v>382</v>
      </c>
      <c r="C640" s="230">
        <v>44250</v>
      </c>
      <c r="D640" s="75" t="s">
        <v>658</v>
      </c>
      <c r="E640" s="75" t="s">
        <v>569</v>
      </c>
      <c r="F640" s="75" t="s">
        <v>546</v>
      </c>
      <c r="G640" s="75">
        <v>3</v>
      </c>
      <c r="H640" s="75" t="s">
        <v>546</v>
      </c>
      <c r="I640" s="75" t="s">
        <v>546</v>
      </c>
      <c r="J640" s="75" t="s">
        <v>566</v>
      </c>
      <c r="K640" s="230">
        <v>43719</v>
      </c>
      <c r="L640" s="75">
        <f>COUNTIF($B$2:B640,B640)</f>
        <v>23</v>
      </c>
      <c r="M640" s="75">
        <f>COUNTIF($L$2:L640,4)</f>
        <v>23</v>
      </c>
      <c r="N640" s="76" t="str">
        <f t="shared" si="49"/>
        <v>Code 2523</v>
      </c>
      <c r="O640" s="76" t="str">
        <f t="shared" si="45"/>
        <v>1900</v>
      </c>
      <c r="P640" s="75" t="str">
        <f t="shared" si="46"/>
        <v>0704</v>
      </c>
      <c r="Q640" s="77">
        <f t="shared" si="47"/>
        <v>1204</v>
      </c>
      <c r="R640" s="77">
        <f t="shared" si="48"/>
        <v>12</v>
      </c>
      <c r="S640" s="77" t="b">
        <f>IF(O640="","",IF(OR(VALUE(LEFT(O640,2))&gt;IF(RIGHT(J640,1)="M",7,19),AND(OR(LEFT(O640,2)={"07","19"}),VALUE(RIGHT(O640,2))&gt;15)),TRUE,FALSE))</f>
        <v>0</v>
      </c>
      <c r="T640" s="77" t="b">
        <f>IF(O640="","",IF(OR(VALUE(LEFT(O640,2))&gt;IF(RIGHT(J640,1)="M",7,19),AND(OR(LEFT(O640,2)={"07","19"}),VALUE(RIGHT(O640,2))&gt;5)),TRUE,FALSE))</f>
        <v>0</v>
      </c>
    </row>
    <row r="641" spans="1:28" x14ac:dyDescent="0.25">
      <c r="A641" s="75" t="s">
        <v>381</v>
      </c>
      <c r="B641" s="77" t="s">
        <v>382</v>
      </c>
      <c r="C641" s="230">
        <v>44251</v>
      </c>
      <c r="D641" s="75" t="s">
        <v>609</v>
      </c>
      <c r="E641" s="75" t="s">
        <v>663</v>
      </c>
      <c r="F641" s="75" t="s">
        <v>546</v>
      </c>
      <c r="G641" s="75">
        <v>3</v>
      </c>
      <c r="H641" s="75" t="s">
        <v>546</v>
      </c>
      <c r="I641" s="75" t="s">
        <v>546</v>
      </c>
      <c r="J641" s="75" t="s">
        <v>566</v>
      </c>
      <c r="K641" s="230">
        <v>43719</v>
      </c>
      <c r="L641" s="75">
        <f>COUNTIF($B$2:B641,B641)</f>
        <v>24</v>
      </c>
      <c r="M641" s="75">
        <f>COUNTIF($L$2:L641,4)</f>
        <v>23</v>
      </c>
      <c r="N641" s="76" t="str">
        <f t="shared" si="49"/>
        <v>Code 2524</v>
      </c>
      <c r="O641" s="76" t="str">
        <f t="shared" si="45"/>
        <v>1856</v>
      </c>
      <c r="P641" s="75" t="str">
        <f t="shared" si="46"/>
        <v>0700</v>
      </c>
      <c r="Q641" s="77">
        <f t="shared" si="47"/>
        <v>1204</v>
      </c>
      <c r="R641" s="77">
        <f t="shared" si="48"/>
        <v>12</v>
      </c>
      <c r="S641" s="77" t="b">
        <f>IF(O641="","",IF(OR(VALUE(LEFT(O641,2))&gt;IF(RIGHT(J641,1)="M",7,19),AND(OR(LEFT(O641,2)={"07","19"}),VALUE(RIGHT(O641,2))&gt;15)),TRUE,FALSE))</f>
        <v>0</v>
      </c>
      <c r="T641" s="77" t="b">
        <f>IF(O641="","",IF(OR(VALUE(LEFT(O641,2))&gt;IF(RIGHT(J641,1)="M",7,19),AND(OR(LEFT(O641,2)={"07","19"}),VALUE(RIGHT(O641,2))&gt;5)),TRUE,FALSE))</f>
        <v>0</v>
      </c>
    </row>
    <row r="642" spans="1:28" x14ac:dyDescent="0.25">
      <c r="A642" s="75" t="s">
        <v>381</v>
      </c>
      <c r="B642" s="77" t="s">
        <v>382</v>
      </c>
      <c r="C642" s="230">
        <v>44252</v>
      </c>
      <c r="D642" s="75" t="s">
        <v>604</v>
      </c>
      <c r="E642" s="75" t="s">
        <v>663</v>
      </c>
      <c r="F642" s="75" t="s">
        <v>546</v>
      </c>
      <c r="G642" s="75">
        <v>3</v>
      </c>
      <c r="H642" s="75" t="s">
        <v>546</v>
      </c>
      <c r="I642" s="75" t="s">
        <v>546</v>
      </c>
      <c r="J642" s="75" t="s">
        <v>566</v>
      </c>
      <c r="K642" s="230">
        <v>43719</v>
      </c>
      <c r="L642" s="75">
        <f>COUNTIF($B$2:B642,B642)</f>
        <v>25</v>
      </c>
      <c r="M642" s="75">
        <f>COUNTIF($L$2:L642,4)</f>
        <v>23</v>
      </c>
      <c r="N642" s="76" t="str">
        <f t="shared" si="49"/>
        <v>Code 2525</v>
      </c>
      <c r="O642" s="76" t="str">
        <f t="shared" ref="O642:O705" si="50">TRIM(SUBSTITUTE(SUBSTITUTE(D642,"+",""),"_",""))</f>
        <v>1853</v>
      </c>
      <c r="P642" s="75" t="str">
        <f t="shared" ref="P642:P705" si="51">TRIM(SUBSTITUTE(SUBSTITUTE(E642,"+",""),"_",""))</f>
        <v>0700</v>
      </c>
      <c r="Q642" s="77">
        <f t="shared" ref="Q642:Q705" si="52">IFERROR(IF(RIGHT(P642,2)&lt;RIGHT(O642,2),IF(P642&lt;O642,P642+2360-O642,P642-40-O642),IF(P642&lt;O642,P642+2400-O642,P642-O642)),"")</f>
        <v>1207</v>
      </c>
      <c r="R642" s="77">
        <f t="shared" ref="R642:R705" si="53">IFERROR(ROUNDDOWN(Q642/100,0),"")</f>
        <v>12</v>
      </c>
      <c r="S642" s="77" t="b">
        <f>IF(O642="","",IF(OR(VALUE(LEFT(O642,2))&gt;IF(RIGHT(J642,1)="M",7,19),AND(OR(LEFT(O642,2)={"07","19"}),VALUE(RIGHT(O642,2))&gt;15)),TRUE,FALSE))</f>
        <v>0</v>
      </c>
      <c r="T642" s="77" t="b">
        <f>IF(O642="","",IF(OR(VALUE(LEFT(O642,2))&gt;IF(RIGHT(J642,1)="M",7,19),AND(OR(LEFT(O642,2)={"07","19"}),VALUE(RIGHT(O642,2))&gt;5)),TRUE,FALSE))</f>
        <v>0</v>
      </c>
    </row>
    <row r="643" spans="1:28" x14ac:dyDescent="0.25">
      <c r="A643" s="75" t="s">
        <v>381</v>
      </c>
      <c r="B643" s="77" t="s">
        <v>382</v>
      </c>
      <c r="C643" s="230">
        <v>44253</v>
      </c>
      <c r="D643" s="75" t="s">
        <v>598</v>
      </c>
      <c r="E643" s="75" t="s">
        <v>663</v>
      </c>
      <c r="F643" s="75" t="s">
        <v>546</v>
      </c>
      <c r="G643" s="75">
        <v>3</v>
      </c>
      <c r="H643" s="75" t="s">
        <v>546</v>
      </c>
      <c r="I643" s="75" t="s">
        <v>546</v>
      </c>
      <c r="J643" s="75" t="s">
        <v>566</v>
      </c>
      <c r="K643" s="230">
        <v>43719</v>
      </c>
      <c r="L643" s="75">
        <f>COUNTIF($B$2:B643,B643)</f>
        <v>26</v>
      </c>
      <c r="M643" s="75">
        <f>COUNTIF($L$2:L643,4)</f>
        <v>23</v>
      </c>
      <c r="N643" s="76" t="str">
        <f t="shared" ref="N643:N706" si="54">A643&amp;DAY(C643)</f>
        <v>Code 2526</v>
      </c>
      <c r="O643" s="76" t="str">
        <f t="shared" si="50"/>
        <v>1857</v>
      </c>
      <c r="P643" s="75" t="str">
        <f t="shared" si="51"/>
        <v>0700</v>
      </c>
      <c r="Q643" s="77">
        <f t="shared" si="52"/>
        <v>1203</v>
      </c>
      <c r="R643" s="77">
        <f t="shared" si="53"/>
        <v>12</v>
      </c>
      <c r="S643" s="77" t="b">
        <f>IF(O643="","",IF(OR(VALUE(LEFT(O643,2))&gt;IF(RIGHT(J643,1)="M",7,19),AND(OR(LEFT(O643,2)={"07","19"}),VALUE(RIGHT(O643,2))&gt;15)),TRUE,FALSE))</f>
        <v>0</v>
      </c>
      <c r="T643" s="77" t="b">
        <f>IF(O643="","",IF(OR(VALUE(LEFT(O643,2))&gt;IF(RIGHT(J643,1)="M",7,19),AND(OR(LEFT(O643,2)={"07","19"}),VALUE(RIGHT(O643,2))&gt;5)),TRUE,FALSE))</f>
        <v>0</v>
      </c>
    </row>
    <row r="644" spans="1:28" x14ac:dyDescent="0.25">
      <c r="A644" s="75" t="s">
        <v>381</v>
      </c>
      <c r="B644" s="77" t="s">
        <v>382</v>
      </c>
      <c r="C644" s="230">
        <v>44254</v>
      </c>
      <c r="D644" s="75" t="s">
        <v>632</v>
      </c>
      <c r="E644" s="75" t="s">
        <v>663</v>
      </c>
      <c r="F644" s="75" t="s">
        <v>546</v>
      </c>
      <c r="G644" s="75">
        <v>3</v>
      </c>
      <c r="H644" s="75" t="s">
        <v>546</v>
      </c>
      <c r="I644" s="75" t="s">
        <v>546</v>
      </c>
      <c r="J644" s="75" t="s">
        <v>566</v>
      </c>
      <c r="K644" s="230">
        <v>43719</v>
      </c>
      <c r="L644" s="75">
        <f>COUNTIF($B$2:B644,B644)</f>
        <v>27</v>
      </c>
      <c r="M644" s="75">
        <f>COUNTIF($L$2:L644,4)</f>
        <v>23</v>
      </c>
      <c r="N644" s="76" t="str">
        <f t="shared" si="54"/>
        <v>Code 2527</v>
      </c>
      <c r="O644" s="76" t="str">
        <f t="shared" si="50"/>
        <v>1851</v>
      </c>
      <c r="P644" s="75" t="str">
        <f t="shared" si="51"/>
        <v>0700</v>
      </c>
      <c r="Q644" s="77">
        <f t="shared" si="52"/>
        <v>1209</v>
      </c>
      <c r="R644" s="77">
        <f t="shared" si="53"/>
        <v>12</v>
      </c>
      <c r="S644" s="77" t="b">
        <f>IF(O644="","",IF(OR(VALUE(LEFT(O644,2))&gt;IF(RIGHT(J644,1)="M",7,19),AND(OR(LEFT(O644,2)={"07","19"}),VALUE(RIGHT(O644,2))&gt;15)),TRUE,FALSE))</f>
        <v>0</v>
      </c>
      <c r="T644" s="77" t="b">
        <f>IF(O644="","",IF(OR(VALUE(LEFT(O644,2))&gt;IF(RIGHT(J644,1)="M",7,19),AND(OR(LEFT(O644,2)={"07","19"}),VALUE(RIGHT(O644,2))&gt;5)),TRUE,FALSE))</f>
        <v>0</v>
      </c>
    </row>
    <row r="645" spans="1:28" x14ac:dyDescent="0.25">
      <c r="A645" s="75" t="s">
        <v>381</v>
      </c>
      <c r="B645" s="77" t="s">
        <v>382</v>
      </c>
      <c r="C645" s="230">
        <v>44255</v>
      </c>
      <c r="D645" s="75" t="s">
        <v>546</v>
      </c>
      <c r="E645" s="75" t="s">
        <v>549</v>
      </c>
      <c r="F645" s="75" t="s">
        <v>546</v>
      </c>
      <c r="G645" s="75">
        <v>0</v>
      </c>
      <c r="H645" s="75" t="s">
        <v>546</v>
      </c>
      <c r="I645" s="75" t="s">
        <v>546</v>
      </c>
      <c r="J645" s="75" t="s">
        <v>576</v>
      </c>
      <c r="K645" s="230">
        <v>43719</v>
      </c>
      <c r="L645" s="75">
        <f>COUNTIF($B$2:B645,B645)</f>
        <v>28</v>
      </c>
      <c r="M645" s="75">
        <f>COUNTIF($L$2:L645,4)</f>
        <v>23</v>
      </c>
      <c r="N645" s="76" t="str">
        <f t="shared" si="54"/>
        <v>Code 2528</v>
      </c>
      <c r="O645" s="76" t="str">
        <f t="shared" si="50"/>
        <v/>
      </c>
      <c r="P645" s="75" t="str">
        <f t="shared" si="51"/>
        <v/>
      </c>
      <c r="Q645" s="77" t="str">
        <f t="shared" si="52"/>
        <v/>
      </c>
      <c r="R645" s="77" t="str">
        <f t="shared" si="53"/>
        <v/>
      </c>
      <c r="S645" s="77" t="str">
        <f>IF(O645="","",IF(OR(VALUE(LEFT(O645,2))&gt;IF(RIGHT(J645,1)="M",7,19),AND(OR(LEFT(O645,2)={"07","19"}),VALUE(RIGHT(O645,2))&gt;15)),TRUE,FALSE))</f>
        <v/>
      </c>
      <c r="T645" s="77" t="str">
        <f>IF(O645="","",IF(OR(VALUE(LEFT(O645,2))&gt;IF(RIGHT(J645,1)="M",7,19),AND(OR(LEFT(O645,2)={"07","19"}),VALUE(RIGHT(O645,2))&gt;5)),TRUE,FALSE))</f>
        <v/>
      </c>
    </row>
    <row r="646" spans="1:28" x14ac:dyDescent="0.25">
      <c r="A646" s="75" t="s">
        <v>387</v>
      </c>
      <c r="B646" s="77" t="s">
        <v>388</v>
      </c>
      <c r="C646" s="230">
        <v>44228</v>
      </c>
      <c r="D646" s="75" t="s">
        <v>564</v>
      </c>
      <c r="E646" s="75" t="s">
        <v>607</v>
      </c>
      <c r="F646" s="75" t="s">
        <v>546</v>
      </c>
      <c r="G646" s="75">
        <v>2</v>
      </c>
      <c r="H646" s="75" t="s">
        <v>546</v>
      </c>
      <c r="I646" s="75" t="s">
        <v>546</v>
      </c>
      <c r="J646" s="75" t="s">
        <v>579</v>
      </c>
      <c r="K646" s="230">
        <v>43727</v>
      </c>
      <c r="L646" s="75">
        <f>COUNTIF($B$2:B646,B646)</f>
        <v>1</v>
      </c>
      <c r="M646" s="75">
        <f>COUNTIF($L$2:L646,4)</f>
        <v>23</v>
      </c>
      <c r="N646" s="76" t="str">
        <f t="shared" si="54"/>
        <v>Code 261</v>
      </c>
      <c r="O646" s="76" t="str">
        <f t="shared" si="50"/>
        <v>1848</v>
      </c>
      <c r="P646" s="75" t="str">
        <f t="shared" si="51"/>
        <v>0609</v>
      </c>
      <c r="Q646" s="77">
        <f t="shared" si="52"/>
        <v>1121</v>
      </c>
      <c r="R646" s="77">
        <f t="shared" si="53"/>
        <v>11</v>
      </c>
      <c r="S646" s="77" t="b">
        <f>IF(O646="","",IF(OR(VALUE(LEFT(O646,2))&gt;IF(RIGHT(J646,1)="M",7,19),AND(OR(LEFT(O646,2)={"07","19"}),VALUE(RIGHT(O646,2))&gt;15)),TRUE,FALSE))</f>
        <v>0</v>
      </c>
      <c r="T646" s="77" t="b">
        <f>IF(O646="","",IF(OR(VALUE(LEFT(O646,2))&gt;IF(RIGHT(J646,1)="M",7,19),AND(OR(LEFT(O646,2)={"07","19"}),VALUE(RIGHT(O646,2))&gt;5)),TRUE,FALSE))</f>
        <v>0</v>
      </c>
    </row>
    <row r="647" spans="1:28" x14ac:dyDescent="0.25">
      <c r="A647" s="75" t="s">
        <v>387</v>
      </c>
      <c r="B647" s="77" t="s">
        <v>388</v>
      </c>
      <c r="C647" s="230">
        <v>44229</v>
      </c>
      <c r="D647" s="75" t="s">
        <v>629</v>
      </c>
      <c r="E647" s="75" t="s">
        <v>674</v>
      </c>
      <c r="F647" s="75" t="s">
        <v>546</v>
      </c>
      <c r="G647" s="75">
        <v>2</v>
      </c>
      <c r="H647" s="75" t="s">
        <v>546</v>
      </c>
      <c r="I647" s="75" t="s">
        <v>546</v>
      </c>
      <c r="J647" s="75" t="s">
        <v>579</v>
      </c>
      <c r="K647" s="230">
        <v>43727</v>
      </c>
      <c r="L647" s="75">
        <f>COUNTIF($B$2:B647,B647)</f>
        <v>2</v>
      </c>
      <c r="M647" s="75">
        <f>COUNTIF($L$2:L647,4)</f>
        <v>23</v>
      </c>
      <c r="N647" s="76" t="str">
        <f t="shared" si="54"/>
        <v>Code 262</v>
      </c>
      <c r="O647" s="76" t="str">
        <f t="shared" si="50"/>
        <v>1844</v>
      </c>
      <c r="P647" s="75" t="str">
        <f t="shared" si="51"/>
        <v>0607</v>
      </c>
      <c r="Q647" s="77">
        <f t="shared" si="52"/>
        <v>1123</v>
      </c>
      <c r="R647" s="77">
        <f t="shared" si="53"/>
        <v>11</v>
      </c>
      <c r="S647" s="77" t="b">
        <f>IF(O647="","",IF(OR(VALUE(LEFT(O647,2))&gt;IF(RIGHT(J647,1)="M",7,19),AND(OR(LEFT(O647,2)={"07","19"}),VALUE(RIGHT(O647,2))&gt;15)),TRUE,FALSE))</f>
        <v>0</v>
      </c>
      <c r="T647" s="77" t="b">
        <f>IF(O647="","",IF(OR(VALUE(LEFT(O647,2))&gt;IF(RIGHT(J647,1)="M",7,19),AND(OR(LEFT(O647,2)={"07","19"}),VALUE(RIGHT(O647,2))&gt;5)),TRUE,FALSE))</f>
        <v>0</v>
      </c>
    </row>
    <row r="648" spans="1:28" x14ac:dyDescent="0.25">
      <c r="A648" s="75" t="s">
        <v>387</v>
      </c>
      <c r="B648" s="77" t="s">
        <v>388</v>
      </c>
      <c r="C648" s="230">
        <v>44230</v>
      </c>
      <c r="D648" s="75" t="s">
        <v>564</v>
      </c>
      <c r="E648" s="75" t="s">
        <v>722</v>
      </c>
      <c r="F648" s="75" t="s">
        <v>546</v>
      </c>
      <c r="G648" s="75">
        <v>2</v>
      </c>
      <c r="H648" s="75" t="s">
        <v>546</v>
      </c>
      <c r="I648" s="75" t="s">
        <v>546</v>
      </c>
      <c r="J648" s="75" t="s">
        <v>579</v>
      </c>
      <c r="K648" s="230">
        <v>43727</v>
      </c>
      <c r="L648" s="75">
        <f>COUNTIF($B$2:B648,B648)</f>
        <v>3</v>
      </c>
      <c r="M648" s="75">
        <f>COUNTIF($L$2:L648,4)</f>
        <v>23</v>
      </c>
      <c r="N648" s="76" t="str">
        <f t="shared" si="54"/>
        <v>Code 263</v>
      </c>
      <c r="O648" s="76" t="str">
        <f t="shared" si="50"/>
        <v>1848</v>
      </c>
      <c r="P648" s="75" t="str">
        <f t="shared" si="51"/>
        <v>0603</v>
      </c>
      <c r="Q648" s="77">
        <f t="shared" si="52"/>
        <v>1115</v>
      </c>
      <c r="R648" s="77">
        <f t="shared" si="53"/>
        <v>11</v>
      </c>
      <c r="S648" s="77" t="b">
        <f>IF(O648="","",IF(OR(VALUE(LEFT(O648,2))&gt;IF(RIGHT(J648,1)="M",7,19),AND(OR(LEFT(O648,2)={"07","19"}),VALUE(RIGHT(O648,2))&gt;15)),TRUE,FALSE))</f>
        <v>0</v>
      </c>
      <c r="T648" s="77" t="b">
        <f>IF(O648="","",IF(OR(VALUE(LEFT(O648,2))&gt;IF(RIGHT(J648,1)="M",7,19),AND(OR(LEFT(O648,2)={"07","19"}),VALUE(RIGHT(O648,2))&gt;5)),TRUE,FALSE))</f>
        <v>0</v>
      </c>
    </row>
    <row r="649" spans="1:28" x14ac:dyDescent="0.25">
      <c r="A649" s="75" t="s">
        <v>387</v>
      </c>
      <c r="B649" s="77" t="s">
        <v>388</v>
      </c>
      <c r="C649" s="230">
        <v>44231</v>
      </c>
      <c r="D649" s="75" t="s">
        <v>572</v>
      </c>
      <c r="E649" s="75" t="s">
        <v>721</v>
      </c>
      <c r="F649" s="75" t="s">
        <v>546</v>
      </c>
      <c r="G649" s="75">
        <v>2</v>
      </c>
      <c r="H649" s="75" t="s">
        <v>546</v>
      </c>
      <c r="I649" s="75" t="s">
        <v>546</v>
      </c>
      <c r="J649" s="75" t="s">
        <v>579</v>
      </c>
      <c r="K649" s="230">
        <v>43727</v>
      </c>
      <c r="L649" s="75">
        <f>COUNTIF($B$2:B649,B649)</f>
        <v>4</v>
      </c>
      <c r="M649" s="75">
        <f>COUNTIF($L$2:L649,4)</f>
        <v>24</v>
      </c>
      <c r="N649" s="76" t="str">
        <f t="shared" si="54"/>
        <v>Code 264</v>
      </c>
      <c r="O649" s="76" t="str">
        <f t="shared" si="50"/>
        <v>1845</v>
      </c>
      <c r="P649" s="75" t="str">
        <f t="shared" si="51"/>
        <v>0604</v>
      </c>
      <c r="Q649" s="77">
        <f t="shared" si="52"/>
        <v>1119</v>
      </c>
      <c r="R649" s="77">
        <f t="shared" si="53"/>
        <v>11</v>
      </c>
      <c r="S649" s="77" t="b">
        <f>IF(O649="","",IF(OR(VALUE(LEFT(O649,2))&gt;IF(RIGHT(J649,1)="M",7,19),AND(OR(LEFT(O649,2)={"07","19"}),VALUE(RIGHT(O649,2))&gt;15)),TRUE,FALSE))</f>
        <v>0</v>
      </c>
      <c r="T649" s="77" t="b">
        <f>IF(O649="","",IF(OR(VALUE(LEFT(O649,2))&gt;IF(RIGHT(J649,1)="M",7,19),AND(OR(LEFT(O649,2)={"07","19"}),VALUE(RIGHT(O649,2))&gt;5)),TRUE,FALSE))</f>
        <v>0</v>
      </c>
    </row>
    <row r="650" spans="1:28" x14ac:dyDescent="0.25">
      <c r="A650" s="75" t="s">
        <v>387</v>
      </c>
      <c r="B650" s="77" t="s">
        <v>388</v>
      </c>
      <c r="C650" s="230">
        <v>44232</v>
      </c>
      <c r="D650" s="75" t="s">
        <v>572</v>
      </c>
      <c r="E650" s="75" t="s">
        <v>750</v>
      </c>
      <c r="F650" s="75" t="s">
        <v>546</v>
      </c>
      <c r="G650" s="75">
        <v>2</v>
      </c>
      <c r="H650" s="75" t="s">
        <v>546</v>
      </c>
      <c r="I650" s="75" t="s">
        <v>546</v>
      </c>
      <c r="J650" s="75" t="s">
        <v>579</v>
      </c>
      <c r="K650" s="230">
        <v>43727</v>
      </c>
      <c r="L650" s="75">
        <f>COUNTIF($B$2:B650,B650)</f>
        <v>5</v>
      </c>
      <c r="M650" s="75">
        <f>COUNTIF($L$2:L650,4)</f>
        <v>24</v>
      </c>
      <c r="N650" s="76" t="str">
        <f t="shared" si="54"/>
        <v>Code 265</v>
      </c>
      <c r="O650" s="76" t="str">
        <f t="shared" si="50"/>
        <v>1845</v>
      </c>
      <c r="P650" s="75" t="str">
        <f t="shared" si="51"/>
        <v>0600</v>
      </c>
      <c r="Q650" s="77">
        <f t="shared" si="52"/>
        <v>1115</v>
      </c>
      <c r="R650" s="77">
        <f t="shared" si="53"/>
        <v>11</v>
      </c>
      <c r="S650" s="77" t="b">
        <f>IF(O650="","",IF(OR(VALUE(LEFT(O650,2))&gt;IF(RIGHT(J650,1)="M",7,19),AND(OR(LEFT(O650,2)={"07","19"}),VALUE(RIGHT(O650,2))&gt;15)),TRUE,FALSE))</f>
        <v>0</v>
      </c>
      <c r="T650" s="77" t="b">
        <f>IF(O650="","",IF(OR(VALUE(LEFT(O650,2))&gt;IF(RIGHT(J650,1)="M",7,19),AND(OR(LEFT(O650,2)={"07","19"}),VALUE(RIGHT(O650,2))&gt;5)),TRUE,FALSE))</f>
        <v>0</v>
      </c>
    </row>
    <row r="651" spans="1:28" x14ac:dyDescent="0.25">
      <c r="A651" s="75" t="s">
        <v>387</v>
      </c>
      <c r="B651" s="77" t="s">
        <v>388</v>
      </c>
      <c r="C651" s="230">
        <v>44233</v>
      </c>
      <c r="D651" s="75" t="s">
        <v>572</v>
      </c>
      <c r="E651" s="75" t="s">
        <v>718</v>
      </c>
      <c r="F651" s="75" t="s">
        <v>546</v>
      </c>
      <c r="G651" s="75">
        <v>2</v>
      </c>
      <c r="H651" s="75" t="s">
        <v>546</v>
      </c>
      <c r="I651" s="75" t="s">
        <v>546</v>
      </c>
      <c r="J651" s="75" t="s">
        <v>579</v>
      </c>
      <c r="K651" s="230">
        <v>43727</v>
      </c>
      <c r="L651" s="75">
        <f>COUNTIF($B$2:B651,B651)</f>
        <v>6</v>
      </c>
      <c r="M651" s="75">
        <f>COUNTIF($L$2:L651,4)</f>
        <v>24</v>
      </c>
      <c r="N651" s="76" t="str">
        <f t="shared" si="54"/>
        <v>Code 266</v>
      </c>
      <c r="O651" s="76" t="str">
        <f t="shared" si="50"/>
        <v>1845</v>
      </c>
      <c r="P651" s="75" t="str">
        <f t="shared" si="51"/>
        <v>0601</v>
      </c>
      <c r="Q651" s="77">
        <f t="shared" si="52"/>
        <v>1116</v>
      </c>
      <c r="R651" s="77">
        <f t="shared" si="53"/>
        <v>11</v>
      </c>
      <c r="S651" s="77" t="b">
        <f>IF(O651="","",IF(OR(VALUE(LEFT(O651,2))&gt;IF(RIGHT(J651,1)="M",7,19),AND(OR(LEFT(O651,2)={"07","19"}),VALUE(RIGHT(O651,2))&gt;15)),TRUE,FALSE))</f>
        <v>0</v>
      </c>
      <c r="T651" s="77" t="b">
        <f>IF(O651="","",IF(OR(VALUE(LEFT(O651,2))&gt;IF(RIGHT(J651,1)="M",7,19),AND(OR(LEFT(O651,2)={"07","19"}),VALUE(RIGHT(O651,2))&gt;5)),TRUE,FALSE))</f>
        <v>0</v>
      </c>
    </row>
    <row r="652" spans="1:28" x14ac:dyDescent="0.25">
      <c r="A652" s="75" t="s">
        <v>387</v>
      </c>
      <c r="B652" s="77" t="s">
        <v>388</v>
      </c>
      <c r="C652" s="230">
        <v>44234</v>
      </c>
      <c r="D652" s="75" t="s">
        <v>546</v>
      </c>
      <c r="E652" s="75" t="s">
        <v>549</v>
      </c>
      <c r="F652" s="75" t="s">
        <v>546</v>
      </c>
      <c r="G652" s="75">
        <v>0</v>
      </c>
      <c r="H652" s="75" t="s">
        <v>546</v>
      </c>
      <c r="I652" s="75" t="s">
        <v>546</v>
      </c>
      <c r="J652" s="75" t="s">
        <v>585</v>
      </c>
      <c r="K652" s="230">
        <v>43727</v>
      </c>
      <c r="L652" s="75">
        <f>COUNTIF($B$2:B652,B652)</f>
        <v>7</v>
      </c>
      <c r="M652" s="75">
        <f>COUNTIF($L$2:L652,4)</f>
        <v>24</v>
      </c>
      <c r="N652" s="76" t="str">
        <f t="shared" si="54"/>
        <v>Code 267</v>
      </c>
      <c r="O652" s="76" t="str">
        <f t="shared" si="50"/>
        <v/>
      </c>
      <c r="P652" s="75" t="str">
        <f t="shared" si="51"/>
        <v/>
      </c>
      <c r="Q652" s="77" t="str">
        <f t="shared" si="52"/>
        <v/>
      </c>
      <c r="R652" s="77" t="str">
        <f t="shared" si="53"/>
        <v/>
      </c>
      <c r="S652" s="77" t="str">
        <f>IF(O652="","",IF(OR(VALUE(LEFT(O652,2))&gt;IF(RIGHT(J652,1)="M",7,19),AND(OR(LEFT(O652,2)={"07","19"}),VALUE(RIGHT(O652,2))&gt;15)),TRUE,FALSE))</f>
        <v/>
      </c>
      <c r="T652" s="77" t="str">
        <f>IF(O652="","",IF(OR(VALUE(LEFT(O652,2))&gt;IF(RIGHT(J652,1)="M",7,19),AND(OR(LEFT(O652,2)={"07","19"}),VALUE(RIGHT(O652,2))&gt;5)),TRUE,FALSE))</f>
        <v/>
      </c>
    </row>
    <row r="653" spans="1:28" x14ac:dyDescent="0.25">
      <c r="A653" s="231" t="s">
        <v>387</v>
      </c>
      <c r="B653" s="78" t="s">
        <v>388</v>
      </c>
      <c r="C653" s="232">
        <v>44235</v>
      </c>
      <c r="D653" s="231" t="s">
        <v>632</v>
      </c>
      <c r="E653" s="231" t="s">
        <v>659</v>
      </c>
      <c r="F653" s="231" t="s">
        <v>546</v>
      </c>
      <c r="G653" s="231">
        <v>3</v>
      </c>
      <c r="H653" s="231" t="s">
        <v>546</v>
      </c>
      <c r="I653" s="231" t="s">
        <v>546</v>
      </c>
      <c r="J653" s="231" t="s">
        <v>566</v>
      </c>
      <c r="K653" s="232">
        <v>43727</v>
      </c>
      <c r="L653" s="75">
        <f>COUNTIF($B$2:B653,B653)</f>
        <v>8</v>
      </c>
      <c r="M653" s="75">
        <f>COUNTIF($L$2:L653,4)</f>
        <v>24</v>
      </c>
      <c r="N653" s="76" t="str">
        <f t="shared" si="54"/>
        <v>Code 268</v>
      </c>
      <c r="O653" s="76" t="str">
        <f t="shared" si="50"/>
        <v>1851</v>
      </c>
      <c r="P653" s="75" t="str">
        <f t="shared" si="51"/>
        <v>0701</v>
      </c>
      <c r="Q653" s="77">
        <f t="shared" si="52"/>
        <v>1210</v>
      </c>
      <c r="R653" s="77">
        <f t="shared" si="53"/>
        <v>12</v>
      </c>
      <c r="S653" s="77" t="b">
        <f>IF(O653="","",IF(OR(VALUE(LEFT(O653,2))&gt;IF(RIGHT(J653,1)="M",7,19),AND(OR(LEFT(O653,2)={"07","19"}),VALUE(RIGHT(O653,2))&gt;15)),TRUE,FALSE))</f>
        <v>0</v>
      </c>
      <c r="T653" s="77" t="b">
        <f>IF(O653="","",IF(OR(VALUE(LEFT(O653,2))&gt;IF(RIGHT(J653,1)="M",7,19),AND(OR(LEFT(O653,2)={"07","19"}),VALUE(RIGHT(O653,2))&gt;5)),TRUE,FALSE))</f>
        <v>0</v>
      </c>
      <c r="U653" s="78"/>
      <c r="V653" s="78"/>
      <c r="W653" s="78"/>
      <c r="X653" s="78"/>
      <c r="Y653" s="78"/>
      <c r="Z653" s="78"/>
      <c r="AA653" s="78"/>
      <c r="AB653" s="78"/>
    </row>
    <row r="654" spans="1:28" x14ac:dyDescent="0.25">
      <c r="A654" s="231" t="s">
        <v>387</v>
      </c>
      <c r="B654" s="78" t="s">
        <v>388</v>
      </c>
      <c r="C654" s="232">
        <v>44236</v>
      </c>
      <c r="D654" s="231" t="s">
        <v>688</v>
      </c>
      <c r="E654" s="231" t="s">
        <v>659</v>
      </c>
      <c r="F654" s="231" t="s">
        <v>546</v>
      </c>
      <c r="G654" s="231">
        <v>3</v>
      </c>
      <c r="H654" s="231" t="s">
        <v>546</v>
      </c>
      <c r="I654" s="231" t="s">
        <v>546</v>
      </c>
      <c r="J654" s="231" t="s">
        <v>566</v>
      </c>
      <c r="K654" s="232">
        <v>43727</v>
      </c>
      <c r="L654" s="75">
        <f>COUNTIF($B$2:B654,B654)</f>
        <v>9</v>
      </c>
      <c r="M654" s="75">
        <f>COUNTIF($L$2:L654,4)</f>
        <v>24</v>
      </c>
      <c r="N654" s="76" t="str">
        <f t="shared" si="54"/>
        <v>Code 269</v>
      </c>
      <c r="O654" s="76" t="str">
        <f t="shared" si="50"/>
        <v>1849</v>
      </c>
      <c r="P654" s="75" t="str">
        <f t="shared" si="51"/>
        <v>0701</v>
      </c>
      <c r="Q654" s="77">
        <f t="shared" si="52"/>
        <v>1212</v>
      </c>
      <c r="R654" s="77">
        <f t="shared" si="53"/>
        <v>12</v>
      </c>
      <c r="S654" s="77" t="b">
        <f>IF(O654="","",IF(OR(VALUE(LEFT(O654,2))&gt;IF(RIGHT(J654,1)="M",7,19),AND(OR(LEFT(O654,2)={"07","19"}),VALUE(RIGHT(O654,2))&gt;15)),TRUE,FALSE))</f>
        <v>0</v>
      </c>
      <c r="T654" s="77" t="b">
        <f>IF(O654="","",IF(OR(VALUE(LEFT(O654,2))&gt;IF(RIGHT(J654,1)="M",7,19),AND(OR(LEFT(O654,2)={"07","19"}),VALUE(RIGHT(O654,2))&gt;5)),TRUE,FALSE))</f>
        <v>0</v>
      </c>
      <c r="U654" s="78"/>
      <c r="V654" s="78"/>
      <c r="W654" s="78"/>
      <c r="X654" s="78"/>
      <c r="Y654" s="78"/>
      <c r="Z654" s="78"/>
      <c r="AA654" s="78"/>
      <c r="AB654" s="78"/>
    </row>
    <row r="655" spans="1:28" x14ac:dyDescent="0.25">
      <c r="A655" s="231" t="s">
        <v>387</v>
      </c>
      <c r="B655" s="78" t="s">
        <v>388</v>
      </c>
      <c r="C655" s="232">
        <v>44237</v>
      </c>
      <c r="D655" s="231" t="s">
        <v>564</v>
      </c>
      <c r="E655" s="231" t="s">
        <v>663</v>
      </c>
      <c r="F655" s="231" t="s">
        <v>546</v>
      </c>
      <c r="G655" s="231">
        <v>3</v>
      </c>
      <c r="H655" s="231" t="s">
        <v>546</v>
      </c>
      <c r="I655" s="231" t="s">
        <v>546</v>
      </c>
      <c r="J655" s="231" t="s">
        <v>566</v>
      </c>
      <c r="K655" s="232">
        <v>43727</v>
      </c>
      <c r="L655" s="75">
        <f>COUNTIF($B$2:B655,B655)</f>
        <v>10</v>
      </c>
      <c r="M655" s="75">
        <f>COUNTIF($L$2:L655,4)</f>
        <v>24</v>
      </c>
      <c r="N655" s="76" t="str">
        <f t="shared" si="54"/>
        <v>Code 2610</v>
      </c>
      <c r="O655" s="76" t="str">
        <f t="shared" si="50"/>
        <v>1848</v>
      </c>
      <c r="P655" s="75" t="str">
        <f t="shared" si="51"/>
        <v>0700</v>
      </c>
      <c r="Q655" s="77">
        <f t="shared" si="52"/>
        <v>1212</v>
      </c>
      <c r="R655" s="77">
        <f t="shared" si="53"/>
        <v>12</v>
      </c>
      <c r="S655" s="77" t="b">
        <f>IF(O655="","",IF(OR(VALUE(LEFT(O655,2))&gt;IF(RIGHT(J655,1)="M",7,19),AND(OR(LEFT(O655,2)={"07","19"}),VALUE(RIGHT(O655,2))&gt;15)),TRUE,FALSE))</f>
        <v>0</v>
      </c>
      <c r="T655" s="77" t="b">
        <f>IF(O655="","",IF(OR(VALUE(LEFT(O655,2))&gt;IF(RIGHT(J655,1)="M",7,19),AND(OR(LEFT(O655,2)={"07","19"}),VALUE(RIGHT(O655,2))&gt;5)),TRUE,FALSE))</f>
        <v>0</v>
      </c>
      <c r="U655" s="78"/>
      <c r="V655" s="78"/>
      <c r="W655" s="78"/>
      <c r="X655" s="78"/>
      <c r="Y655" s="78"/>
      <c r="Z655" s="78"/>
      <c r="AA655" s="78"/>
      <c r="AB655" s="78"/>
    </row>
    <row r="656" spans="1:28" x14ac:dyDescent="0.25">
      <c r="A656" s="231" t="s">
        <v>387</v>
      </c>
      <c r="B656" s="78" t="s">
        <v>388</v>
      </c>
      <c r="C656" s="232">
        <v>44238</v>
      </c>
      <c r="D656" s="231" t="s">
        <v>678</v>
      </c>
      <c r="E656" s="231" t="s">
        <v>695</v>
      </c>
      <c r="F656" s="231" t="s">
        <v>546</v>
      </c>
      <c r="G656" s="231">
        <v>3</v>
      </c>
      <c r="H656" s="231" t="s">
        <v>546</v>
      </c>
      <c r="I656" s="231" t="s">
        <v>546</v>
      </c>
      <c r="J656" s="231" t="s">
        <v>566</v>
      </c>
      <c r="K656" s="232">
        <v>43727</v>
      </c>
      <c r="L656" s="75">
        <f>COUNTIF($B$2:B656,B656)</f>
        <v>11</v>
      </c>
      <c r="M656" s="75">
        <f>COUNTIF($L$2:L656,4)</f>
        <v>24</v>
      </c>
      <c r="N656" s="76" t="str">
        <f t="shared" si="54"/>
        <v>Code 2611</v>
      </c>
      <c r="O656" s="76" t="str">
        <f t="shared" si="50"/>
        <v>1847</v>
      </c>
      <c r="P656" s="75" t="str">
        <f t="shared" si="51"/>
        <v>0702</v>
      </c>
      <c r="Q656" s="77">
        <f t="shared" si="52"/>
        <v>1215</v>
      </c>
      <c r="R656" s="77">
        <f t="shared" si="53"/>
        <v>12</v>
      </c>
      <c r="S656" s="77" t="b">
        <f>IF(O656="","",IF(OR(VALUE(LEFT(O656,2))&gt;IF(RIGHT(J656,1)="M",7,19),AND(OR(LEFT(O656,2)={"07","19"}),VALUE(RIGHT(O656,2))&gt;15)),TRUE,FALSE))</f>
        <v>0</v>
      </c>
      <c r="T656" s="77" t="b">
        <f>IF(O656="","",IF(OR(VALUE(LEFT(O656,2))&gt;IF(RIGHT(J656,1)="M",7,19),AND(OR(LEFT(O656,2)={"07","19"}),VALUE(RIGHT(O656,2))&gt;5)),TRUE,FALSE))</f>
        <v>0</v>
      </c>
      <c r="U656" s="78"/>
      <c r="V656" s="78"/>
      <c r="W656" s="78"/>
      <c r="X656" s="78"/>
      <c r="Y656" s="78"/>
      <c r="Z656" s="78"/>
      <c r="AA656" s="78"/>
      <c r="AB656" s="78"/>
    </row>
    <row r="657" spans="1:28" x14ac:dyDescent="0.25">
      <c r="A657" s="75" t="s">
        <v>387</v>
      </c>
      <c r="B657" s="77" t="s">
        <v>388</v>
      </c>
      <c r="C657" s="230">
        <v>44239</v>
      </c>
      <c r="D657" s="75" t="s">
        <v>546</v>
      </c>
      <c r="E657" s="75" t="s">
        <v>549</v>
      </c>
      <c r="F657" s="75" t="s">
        <v>546</v>
      </c>
      <c r="G657" s="75">
        <v>0</v>
      </c>
      <c r="H657" s="75" t="s">
        <v>546</v>
      </c>
      <c r="I657" s="75" t="s">
        <v>546</v>
      </c>
      <c r="J657" s="75" t="s">
        <v>747</v>
      </c>
      <c r="K657" s="230">
        <v>43727</v>
      </c>
      <c r="L657" s="75">
        <f>COUNTIF($B$2:B657,B657)</f>
        <v>12</v>
      </c>
      <c r="M657" s="75">
        <f>COUNTIF($L$2:L657,4)</f>
        <v>24</v>
      </c>
      <c r="N657" s="76" t="str">
        <f t="shared" si="54"/>
        <v>Code 2612</v>
      </c>
      <c r="O657" s="76" t="str">
        <f t="shared" si="50"/>
        <v/>
      </c>
      <c r="P657" s="75" t="str">
        <f t="shared" si="51"/>
        <v/>
      </c>
      <c r="Q657" s="77" t="str">
        <f t="shared" si="52"/>
        <v/>
      </c>
      <c r="R657" s="77" t="str">
        <f t="shared" si="53"/>
        <v/>
      </c>
      <c r="S657" s="77" t="str">
        <f>IF(O657="","",IF(OR(VALUE(LEFT(O657,2))&gt;IF(RIGHT(J657,1)="M",7,19),AND(OR(LEFT(O657,2)={"07","19"}),VALUE(RIGHT(O657,2))&gt;15)),TRUE,FALSE))</f>
        <v/>
      </c>
      <c r="T657" s="77" t="str">
        <f>IF(O657="","",IF(OR(VALUE(LEFT(O657,2))&gt;IF(RIGHT(J657,1)="M",7,19),AND(OR(LEFT(O657,2)={"07","19"}),VALUE(RIGHT(O657,2))&gt;5)),TRUE,FALSE))</f>
        <v/>
      </c>
    </row>
    <row r="658" spans="1:28" x14ac:dyDescent="0.25">
      <c r="A658" s="75" t="s">
        <v>387</v>
      </c>
      <c r="B658" s="77" t="s">
        <v>388</v>
      </c>
      <c r="C658" s="230">
        <v>44240</v>
      </c>
      <c r="D658" s="75" t="s">
        <v>546</v>
      </c>
      <c r="E658" s="75" t="s">
        <v>549</v>
      </c>
      <c r="F658" s="75" t="s">
        <v>546</v>
      </c>
      <c r="G658" s="75">
        <v>0</v>
      </c>
      <c r="H658" s="75" t="s">
        <v>546</v>
      </c>
      <c r="I658" s="75" t="s">
        <v>546</v>
      </c>
      <c r="J658" s="75" t="s">
        <v>747</v>
      </c>
      <c r="K658" s="230">
        <v>43727</v>
      </c>
      <c r="L658" s="75">
        <f>COUNTIF($B$2:B658,B658)</f>
        <v>13</v>
      </c>
      <c r="M658" s="75">
        <f>COUNTIF($L$2:L658,4)</f>
        <v>24</v>
      </c>
      <c r="N658" s="76" t="str">
        <f t="shared" si="54"/>
        <v>Code 2613</v>
      </c>
      <c r="O658" s="76" t="str">
        <f t="shared" si="50"/>
        <v/>
      </c>
      <c r="P658" s="75" t="str">
        <f t="shared" si="51"/>
        <v/>
      </c>
      <c r="Q658" s="77" t="str">
        <f t="shared" si="52"/>
        <v/>
      </c>
      <c r="R658" s="77" t="str">
        <f t="shared" si="53"/>
        <v/>
      </c>
      <c r="S658" s="77" t="str">
        <f>IF(O658="","",IF(OR(VALUE(LEFT(O658,2))&gt;IF(RIGHT(J658,1)="M",7,19),AND(OR(LEFT(O658,2)={"07","19"}),VALUE(RIGHT(O658,2))&gt;15)),TRUE,FALSE))</f>
        <v/>
      </c>
      <c r="T658" s="77" t="str">
        <f>IF(O658="","",IF(OR(VALUE(LEFT(O658,2))&gt;IF(RIGHT(J658,1)="M",7,19),AND(OR(LEFT(O658,2)={"07","19"}),VALUE(RIGHT(O658,2))&gt;5)),TRUE,FALSE))</f>
        <v/>
      </c>
    </row>
    <row r="659" spans="1:28" x14ac:dyDescent="0.25">
      <c r="A659" s="75" t="s">
        <v>387</v>
      </c>
      <c r="B659" s="77" t="s">
        <v>388</v>
      </c>
      <c r="C659" s="230">
        <v>44241</v>
      </c>
      <c r="D659" s="75" t="s">
        <v>546</v>
      </c>
      <c r="E659" s="75" t="s">
        <v>549</v>
      </c>
      <c r="F659" s="75" t="s">
        <v>546</v>
      </c>
      <c r="G659" s="75">
        <v>0</v>
      </c>
      <c r="H659" s="75" t="s">
        <v>546</v>
      </c>
      <c r="I659" s="75" t="s">
        <v>546</v>
      </c>
      <c r="J659" s="75" t="s">
        <v>563</v>
      </c>
      <c r="K659" s="230">
        <v>43727</v>
      </c>
      <c r="L659" s="75">
        <f>COUNTIF($B$2:B659,B659)</f>
        <v>14</v>
      </c>
      <c r="M659" s="75">
        <f>COUNTIF($L$2:L659,4)</f>
        <v>24</v>
      </c>
      <c r="N659" s="76" t="str">
        <f t="shared" si="54"/>
        <v>Code 2614</v>
      </c>
      <c r="O659" s="76" t="str">
        <f t="shared" si="50"/>
        <v/>
      </c>
      <c r="P659" s="75" t="str">
        <f t="shared" si="51"/>
        <v/>
      </c>
      <c r="Q659" s="77" t="str">
        <f t="shared" si="52"/>
        <v/>
      </c>
      <c r="R659" s="77" t="str">
        <f t="shared" si="53"/>
        <v/>
      </c>
      <c r="S659" s="77" t="str">
        <f>IF(O659="","",IF(OR(VALUE(LEFT(O659,2))&gt;IF(RIGHT(J659,1)="M",7,19),AND(OR(LEFT(O659,2)={"07","19"}),VALUE(RIGHT(O659,2))&gt;15)),TRUE,FALSE))</f>
        <v/>
      </c>
      <c r="T659" s="77" t="str">
        <f>IF(O659="","",IF(OR(VALUE(LEFT(O659,2))&gt;IF(RIGHT(J659,1)="M",7,19),AND(OR(LEFT(O659,2)={"07","19"}),VALUE(RIGHT(O659,2))&gt;5)),TRUE,FALSE))</f>
        <v/>
      </c>
    </row>
    <row r="660" spans="1:28" x14ac:dyDescent="0.25">
      <c r="A660" s="231" t="s">
        <v>387</v>
      </c>
      <c r="B660" s="78" t="s">
        <v>388</v>
      </c>
      <c r="C660" s="232">
        <v>44242</v>
      </c>
      <c r="D660" s="231" t="s">
        <v>560</v>
      </c>
      <c r="E660" s="231" t="s">
        <v>561</v>
      </c>
      <c r="F660" s="231" t="s">
        <v>546</v>
      </c>
      <c r="G660" s="231">
        <v>3</v>
      </c>
      <c r="H660" s="231" t="s">
        <v>546</v>
      </c>
      <c r="I660" s="231" t="s">
        <v>546</v>
      </c>
      <c r="J660" s="231" t="s">
        <v>562</v>
      </c>
      <c r="K660" s="232">
        <v>43727</v>
      </c>
      <c r="L660" s="75">
        <f>COUNTIF($B$2:B660,B660)</f>
        <v>15</v>
      </c>
      <c r="M660" s="75">
        <f>COUNTIF($L$2:L660,4)</f>
        <v>24</v>
      </c>
      <c r="N660" s="76" t="str">
        <f t="shared" si="54"/>
        <v>Code 2615</v>
      </c>
      <c r="O660" s="76" t="str">
        <f t="shared" si="50"/>
        <v>0647</v>
      </c>
      <c r="P660" s="75" t="str">
        <f t="shared" si="51"/>
        <v>1909</v>
      </c>
      <c r="Q660" s="77">
        <f t="shared" si="52"/>
        <v>1222</v>
      </c>
      <c r="R660" s="77">
        <f t="shared" si="53"/>
        <v>12</v>
      </c>
      <c r="S660" s="77" t="b">
        <f>IF(O660="","",IF(OR(VALUE(LEFT(O660,2))&gt;IF(RIGHT(J660,1)="M",7,19),AND(OR(LEFT(O660,2)={"07","19"}),VALUE(RIGHT(O660,2))&gt;15)),TRUE,FALSE))</f>
        <v>0</v>
      </c>
      <c r="T660" s="77" t="b">
        <f>IF(O660="","",IF(OR(VALUE(LEFT(O660,2))&gt;IF(RIGHT(J660,1)="M",7,19),AND(OR(LEFT(O660,2)={"07","19"}),VALUE(RIGHT(O660,2))&gt;5)),TRUE,FALSE))</f>
        <v>0</v>
      </c>
      <c r="U660" s="78"/>
      <c r="V660" s="78"/>
      <c r="W660" s="78"/>
      <c r="X660" s="78"/>
      <c r="Y660" s="78"/>
      <c r="Z660" s="78"/>
      <c r="AA660" s="78"/>
      <c r="AB660" s="78"/>
    </row>
    <row r="661" spans="1:28" x14ac:dyDescent="0.25">
      <c r="A661" s="75" t="s">
        <v>387</v>
      </c>
      <c r="B661" s="77" t="s">
        <v>388</v>
      </c>
      <c r="C661" s="230">
        <v>44243</v>
      </c>
      <c r="D661" s="75" t="s">
        <v>596</v>
      </c>
      <c r="E661" s="75" t="s">
        <v>558</v>
      </c>
      <c r="F661" s="75" t="s">
        <v>546</v>
      </c>
      <c r="G661" s="75">
        <v>3</v>
      </c>
      <c r="H661" s="75" t="s">
        <v>546</v>
      </c>
      <c r="I661" s="75" t="s">
        <v>546</v>
      </c>
      <c r="J661" s="75" t="s">
        <v>562</v>
      </c>
      <c r="K661" s="230">
        <v>43727</v>
      </c>
      <c r="L661" s="75">
        <f>COUNTIF($B$2:B661,B661)</f>
        <v>16</v>
      </c>
      <c r="M661" s="75">
        <f>COUNTIF($L$2:L661,4)</f>
        <v>24</v>
      </c>
      <c r="N661" s="76" t="str">
        <f t="shared" si="54"/>
        <v>Code 2616</v>
      </c>
      <c r="O661" s="76" t="str">
        <f t="shared" si="50"/>
        <v>0648</v>
      </c>
      <c r="P661" s="75" t="str">
        <f t="shared" si="51"/>
        <v>1908</v>
      </c>
      <c r="Q661" s="77">
        <f t="shared" si="52"/>
        <v>1220</v>
      </c>
      <c r="R661" s="77">
        <f t="shared" si="53"/>
        <v>12</v>
      </c>
      <c r="S661" s="77" t="b">
        <f>IF(O661="","",IF(OR(VALUE(LEFT(O661,2))&gt;IF(RIGHT(J661,1)="M",7,19),AND(OR(LEFT(O661,2)={"07","19"}),VALUE(RIGHT(O661,2))&gt;15)),TRUE,FALSE))</f>
        <v>0</v>
      </c>
      <c r="T661" s="77" t="b">
        <f>IF(O661="","",IF(OR(VALUE(LEFT(O661,2))&gt;IF(RIGHT(J661,1)="M",7,19),AND(OR(LEFT(O661,2)={"07","19"}),VALUE(RIGHT(O661,2))&gt;5)),TRUE,FALSE))</f>
        <v>0</v>
      </c>
    </row>
    <row r="662" spans="1:28" x14ac:dyDescent="0.25">
      <c r="A662" s="75" t="s">
        <v>387</v>
      </c>
      <c r="B662" s="77" t="s">
        <v>388</v>
      </c>
      <c r="C662" s="230">
        <v>44244</v>
      </c>
      <c r="D662" s="75" t="s">
        <v>544</v>
      </c>
      <c r="E662" s="75" t="s">
        <v>671</v>
      </c>
      <c r="F662" s="75" t="s">
        <v>546</v>
      </c>
      <c r="G662" s="75">
        <v>3</v>
      </c>
      <c r="H662" s="75" t="s">
        <v>546</v>
      </c>
      <c r="I662" s="75" t="s">
        <v>546</v>
      </c>
      <c r="J662" s="75" t="s">
        <v>562</v>
      </c>
      <c r="K662" s="230">
        <v>43727</v>
      </c>
      <c r="L662" s="75">
        <f>COUNTIF($B$2:B662,B662)</f>
        <v>17</v>
      </c>
      <c r="M662" s="75">
        <f>COUNTIF($L$2:L662,4)</f>
        <v>24</v>
      </c>
      <c r="N662" s="76" t="str">
        <f t="shared" si="54"/>
        <v>Code 2617</v>
      </c>
      <c r="O662" s="76" t="str">
        <f t="shared" si="50"/>
        <v>0645</v>
      </c>
      <c r="P662" s="75" t="str">
        <f t="shared" si="51"/>
        <v>1904</v>
      </c>
      <c r="Q662" s="77">
        <f t="shared" si="52"/>
        <v>1219</v>
      </c>
      <c r="R662" s="77">
        <f t="shared" si="53"/>
        <v>12</v>
      </c>
      <c r="S662" s="77" t="b">
        <f>IF(O662="","",IF(OR(VALUE(LEFT(O662,2))&gt;IF(RIGHT(J662,1)="M",7,19),AND(OR(LEFT(O662,2)={"07","19"}),VALUE(RIGHT(O662,2))&gt;15)),TRUE,FALSE))</f>
        <v>0</v>
      </c>
      <c r="T662" s="77" t="b">
        <f>IF(O662="","",IF(OR(VALUE(LEFT(O662,2))&gt;IF(RIGHT(J662,1)="M",7,19),AND(OR(LEFT(O662,2)={"07","19"}),VALUE(RIGHT(O662,2))&gt;5)),TRUE,FALSE))</f>
        <v>0</v>
      </c>
    </row>
    <row r="663" spans="1:28" x14ac:dyDescent="0.25">
      <c r="A663" s="75" t="s">
        <v>387</v>
      </c>
      <c r="B663" s="77" t="s">
        <v>388</v>
      </c>
      <c r="C663" s="230">
        <v>44245</v>
      </c>
      <c r="D663" s="75" t="s">
        <v>560</v>
      </c>
      <c r="E663" s="75" t="s">
        <v>551</v>
      </c>
      <c r="F663" s="75" t="s">
        <v>546</v>
      </c>
      <c r="G663" s="75">
        <v>3</v>
      </c>
      <c r="H663" s="75" t="s">
        <v>546</v>
      </c>
      <c r="I663" s="75" t="s">
        <v>546</v>
      </c>
      <c r="J663" s="75" t="s">
        <v>562</v>
      </c>
      <c r="K663" s="230">
        <v>43727</v>
      </c>
      <c r="L663" s="75">
        <f>COUNTIF($B$2:B663,B663)</f>
        <v>18</v>
      </c>
      <c r="M663" s="75">
        <f>COUNTIF($L$2:L663,4)</f>
        <v>24</v>
      </c>
      <c r="N663" s="76" t="str">
        <f t="shared" si="54"/>
        <v>Code 2618</v>
      </c>
      <c r="O663" s="76" t="str">
        <f t="shared" si="50"/>
        <v>0647</v>
      </c>
      <c r="P663" s="75" t="str">
        <f t="shared" si="51"/>
        <v>1907</v>
      </c>
      <c r="Q663" s="77">
        <f t="shared" si="52"/>
        <v>1220</v>
      </c>
      <c r="R663" s="77">
        <f t="shared" si="53"/>
        <v>12</v>
      </c>
      <c r="S663" s="77" t="b">
        <f>IF(O663="","",IF(OR(VALUE(LEFT(O663,2))&gt;IF(RIGHT(J663,1)="M",7,19),AND(OR(LEFT(O663,2)={"07","19"}),VALUE(RIGHT(O663,2))&gt;15)),TRUE,FALSE))</f>
        <v>0</v>
      </c>
      <c r="T663" s="77" t="b">
        <f>IF(O663="","",IF(OR(VALUE(LEFT(O663,2))&gt;IF(RIGHT(J663,1)="M",7,19),AND(OR(LEFT(O663,2)={"07","19"}),VALUE(RIGHT(O663,2))&gt;5)),TRUE,FALSE))</f>
        <v>0</v>
      </c>
    </row>
    <row r="664" spans="1:28" x14ac:dyDescent="0.25">
      <c r="A664" s="75" t="s">
        <v>387</v>
      </c>
      <c r="B664" s="77" t="s">
        <v>388</v>
      </c>
      <c r="C664" s="230">
        <v>44246</v>
      </c>
      <c r="D664" s="75" t="s">
        <v>596</v>
      </c>
      <c r="E664" s="75" t="s">
        <v>561</v>
      </c>
      <c r="F664" s="75" t="s">
        <v>546</v>
      </c>
      <c r="G664" s="75">
        <v>3</v>
      </c>
      <c r="H664" s="75" t="s">
        <v>546</v>
      </c>
      <c r="I664" s="75" t="s">
        <v>546</v>
      </c>
      <c r="J664" s="75" t="s">
        <v>562</v>
      </c>
      <c r="K664" s="230">
        <v>43727</v>
      </c>
      <c r="L664" s="75">
        <f>COUNTIF($B$2:B664,B664)</f>
        <v>19</v>
      </c>
      <c r="M664" s="75">
        <f>COUNTIF($L$2:L664,4)</f>
        <v>24</v>
      </c>
      <c r="N664" s="76" t="str">
        <f t="shared" si="54"/>
        <v>Code 2619</v>
      </c>
      <c r="O664" s="76" t="str">
        <f t="shared" si="50"/>
        <v>0648</v>
      </c>
      <c r="P664" s="75" t="str">
        <f t="shared" si="51"/>
        <v>1909</v>
      </c>
      <c r="Q664" s="77">
        <f t="shared" si="52"/>
        <v>1221</v>
      </c>
      <c r="R664" s="77">
        <f t="shared" si="53"/>
        <v>12</v>
      </c>
      <c r="S664" s="77" t="b">
        <f>IF(O664="","",IF(OR(VALUE(LEFT(O664,2))&gt;IF(RIGHT(J664,1)="M",7,19),AND(OR(LEFT(O664,2)={"07","19"}),VALUE(RIGHT(O664,2))&gt;15)),TRUE,FALSE))</f>
        <v>0</v>
      </c>
      <c r="T664" s="77" t="b">
        <f>IF(O664="","",IF(OR(VALUE(LEFT(O664,2))&gt;IF(RIGHT(J664,1)="M",7,19),AND(OR(LEFT(O664,2)={"07","19"}),VALUE(RIGHT(O664,2))&gt;5)),TRUE,FALSE))</f>
        <v>0</v>
      </c>
    </row>
    <row r="665" spans="1:28" x14ac:dyDescent="0.25">
      <c r="A665" s="75" t="s">
        <v>387</v>
      </c>
      <c r="B665" s="77" t="s">
        <v>388</v>
      </c>
      <c r="C665" s="230">
        <v>44247</v>
      </c>
      <c r="D665" s="75" t="s">
        <v>555</v>
      </c>
      <c r="E665" s="75" t="s">
        <v>660</v>
      </c>
      <c r="F665" s="75" t="s">
        <v>546</v>
      </c>
      <c r="G665" s="75">
        <v>3</v>
      </c>
      <c r="H665" s="75" t="s">
        <v>546</v>
      </c>
      <c r="I665" s="75" t="s">
        <v>546</v>
      </c>
      <c r="J665" s="75" t="s">
        <v>562</v>
      </c>
      <c r="K665" s="230">
        <v>43727</v>
      </c>
      <c r="L665" s="75">
        <f>COUNTIF($B$2:B665,B665)</f>
        <v>20</v>
      </c>
      <c r="M665" s="75">
        <f>COUNTIF($L$2:L665,4)</f>
        <v>24</v>
      </c>
      <c r="N665" s="76" t="str">
        <f t="shared" si="54"/>
        <v>Code 2620</v>
      </c>
      <c r="O665" s="76" t="str">
        <f t="shared" si="50"/>
        <v>0646</v>
      </c>
      <c r="P665" s="75" t="str">
        <f t="shared" si="51"/>
        <v>1902</v>
      </c>
      <c r="Q665" s="77">
        <f t="shared" si="52"/>
        <v>1216</v>
      </c>
      <c r="R665" s="77">
        <f t="shared" si="53"/>
        <v>12</v>
      </c>
      <c r="S665" s="77" t="b">
        <f>IF(O665="","",IF(OR(VALUE(LEFT(O665,2))&gt;IF(RIGHT(J665,1)="M",7,19),AND(OR(LEFT(O665,2)={"07","19"}),VALUE(RIGHT(O665,2))&gt;15)),TRUE,FALSE))</f>
        <v>0</v>
      </c>
      <c r="T665" s="77" t="b">
        <f>IF(O665="","",IF(OR(VALUE(LEFT(O665,2))&gt;IF(RIGHT(J665,1)="M",7,19),AND(OR(LEFT(O665,2)={"07","19"}),VALUE(RIGHT(O665,2))&gt;5)),TRUE,FALSE))</f>
        <v>0</v>
      </c>
    </row>
    <row r="666" spans="1:28" x14ac:dyDescent="0.25">
      <c r="A666" s="75" t="s">
        <v>387</v>
      </c>
      <c r="B666" s="77" t="s">
        <v>388</v>
      </c>
      <c r="C666" s="230">
        <v>44248</v>
      </c>
      <c r="D666" s="75" t="s">
        <v>546</v>
      </c>
      <c r="E666" s="75" t="s">
        <v>549</v>
      </c>
      <c r="F666" s="75" t="s">
        <v>546</v>
      </c>
      <c r="G666" s="75">
        <v>0</v>
      </c>
      <c r="H666" s="75" t="s">
        <v>546</v>
      </c>
      <c r="I666" s="75" t="s">
        <v>546</v>
      </c>
      <c r="J666" s="75" t="s">
        <v>563</v>
      </c>
      <c r="K666" s="230">
        <v>43727</v>
      </c>
      <c r="L666" s="75">
        <f>COUNTIF($B$2:B666,B666)</f>
        <v>21</v>
      </c>
      <c r="M666" s="75">
        <f>COUNTIF($L$2:L666,4)</f>
        <v>24</v>
      </c>
      <c r="N666" s="76" t="str">
        <f t="shared" si="54"/>
        <v>Code 2621</v>
      </c>
      <c r="O666" s="76" t="str">
        <f t="shared" si="50"/>
        <v/>
      </c>
      <c r="P666" s="75" t="str">
        <f t="shared" si="51"/>
        <v/>
      </c>
      <c r="Q666" s="77" t="str">
        <f t="shared" si="52"/>
        <v/>
      </c>
      <c r="R666" s="77" t="str">
        <f t="shared" si="53"/>
        <v/>
      </c>
      <c r="S666" s="77" t="str">
        <f>IF(O666="","",IF(OR(VALUE(LEFT(O666,2))&gt;IF(RIGHT(J666,1)="M",7,19),AND(OR(LEFT(O666,2)={"07","19"}),VALUE(RIGHT(O666,2))&gt;15)),TRUE,FALSE))</f>
        <v/>
      </c>
      <c r="T666" s="77" t="str">
        <f>IF(O666="","",IF(OR(VALUE(LEFT(O666,2))&gt;IF(RIGHT(J666,1)="M",7,19),AND(OR(LEFT(O666,2)={"07","19"}),VALUE(RIGHT(O666,2))&gt;5)),TRUE,FALSE))</f>
        <v/>
      </c>
    </row>
    <row r="667" spans="1:28" x14ac:dyDescent="0.25">
      <c r="A667" s="75" t="s">
        <v>387</v>
      </c>
      <c r="B667" s="77" t="s">
        <v>388</v>
      </c>
      <c r="C667" s="230">
        <v>44249</v>
      </c>
      <c r="D667" s="75" t="s">
        <v>555</v>
      </c>
      <c r="E667" s="75" t="s">
        <v>660</v>
      </c>
      <c r="F667" s="75" t="s">
        <v>546</v>
      </c>
      <c r="G667" s="75">
        <v>3</v>
      </c>
      <c r="H667" s="75" t="s">
        <v>546</v>
      </c>
      <c r="I667" s="75" t="s">
        <v>546</v>
      </c>
      <c r="J667" s="75" t="s">
        <v>562</v>
      </c>
      <c r="K667" s="230">
        <v>43727</v>
      </c>
      <c r="L667" s="75">
        <f>COUNTIF($B$2:B667,B667)</f>
        <v>22</v>
      </c>
      <c r="M667" s="75">
        <f>COUNTIF($L$2:L667,4)</f>
        <v>24</v>
      </c>
      <c r="N667" s="76" t="str">
        <f t="shared" si="54"/>
        <v>Code 2622</v>
      </c>
      <c r="O667" s="76" t="str">
        <f t="shared" si="50"/>
        <v>0646</v>
      </c>
      <c r="P667" s="75" t="str">
        <f t="shared" si="51"/>
        <v>1902</v>
      </c>
      <c r="Q667" s="77">
        <f t="shared" si="52"/>
        <v>1216</v>
      </c>
      <c r="R667" s="77">
        <f t="shared" si="53"/>
        <v>12</v>
      </c>
      <c r="S667" s="77" t="b">
        <f>IF(O667="","",IF(OR(VALUE(LEFT(O667,2))&gt;IF(RIGHT(J667,1)="M",7,19),AND(OR(LEFT(O667,2)={"07","19"}),VALUE(RIGHT(O667,2))&gt;15)),TRUE,FALSE))</f>
        <v>0</v>
      </c>
      <c r="T667" s="77" t="b">
        <f>IF(O667="","",IF(OR(VALUE(LEFT(O667,2))&gt;IF(RIGHT(J667,1)="M",7,19),AND(OR(LEFT(O667,2)={"07","19"}),VALUE(RIGHT(O667,2))&gt;5)),TRUE,FALSE))</f>
        <v>0</v>
      </c>
    </row>
    <row r="668" spans="1:28" x14ac:dyDescent="0.25">
      <c r="A668" s="75" t="s">
        <v>387</v>
      </c>
      <c r="B668" s="77" t="s">
        <v>388</v>
      </c>
      <c r="C668" s="230">
        <v>44250</v>
      </c>
      <c r="D668" s="75" t="s">
        <v>560</v>
      </c>
      <c r="E668" s="75" t="s">
        <v>554</v>
      </c>
      <c r="F668" s="75" t="s">
        <v>546</v>
      </c>
      <c r="G668" s="75">
        <v>3</v>
      </c>
      <c r="H668" s="75" t="s">
        <v>546</v>
      </c>
      <c r="I668" s="75" t="s">
        <v>546</v>
      </c>
      <c r="J668" s="75" t="s">
        <v>562</v>
      </c>
      <c r="K668" s="230">
        <v>43727</v>
      </c>
      <c r="L668" s="75">
        <f>COUNTIF($B$2:B668,B668)</f>
        <v>23</v>
      </c>
      <c r="M668" s="75">
        <f>COUNTIF($L$2:L668,4)</f>
        <v>24</v>
      </c>
      <c r="N668" s="76" t="str">
        <f t="shared" si="54"/>
        <v>Code 2623</v>
      </c>
      <c r="O668" s="76" t="str">
        <f t="shared" si="50"/>
        <v>0647</v>
      </c>
      <c r="P668" s="75" t="str">
        <f t="shared" si="51"/>
        <v>1903</v>
      </c>
      <c r="Q668" s="77">
        <f t="shared" si="52"/>
        <v>1216</v>
      </c>
      <c r="R668" s="77">
        <f t="shared" si="53"/>
        <v>12</v>
      </c>
      <c r="S668" s="77" t="b">
        <f>IF(O668="","",IF(OR(VALUE(LEFT(O668,2))&gt;IF(RIGHT(J668,1)="M",7,19),AND(OR(LEFT(O668,2)={"07","19"}),VALUE(RIGHT(O668,2))&gt;15)),TRUE,FALSE))</f>
        <v>0</v>
      </c>
      <c r="T668" s="77" t="b">
        <f>IF(O668="","",IF(OR(VALUE(LEFT(O668,2))&gt;IF(RIGHT(J668,1)="M",7,19),AND(OR(LEFT(O668,2)={"07","19"}),VALUE(RIGHT(O668,2))&gt;5)),TRUE,FALSE))</f>
        <v>0</v>
      </c>
    </row>
    <row r="669" spans="1:28" x14ac:dyDescent="0.25">
      <c r="A669" s="75" t="s">
        <v>387</v>
      </c>
      <c r="B669" s="77" t="s">
        <v>388</v>
      </c>
      <c r="C669" s="230">
        <v>44251</v>
      </c>
      <c r="D669" s="75" t="s">
        <v>553</v>
      </c>
      <c r="E669" s="75" t="s">
        <v>548</v>
      </c>
      <c r="F669" s="75" t="s">
        <v>546</v>
      </c>
      <c r="G669" s="75">
        <v>3</v>
      </c>
      <c r="H669" s="75" t="s">
        <v>546</v>
      </c>
      <c r="I669" s="75" t="s">
        <v>546</v>
      </c>
      <c r="J669" s="75" t="s">
        <v>562</v>
      </c>
      <c r="K669" s="230">
        <v>43727</v>
      </c>
      <c r="L669" s="75">
        <f>COUNTIF($B$2:B669,B669)</f>
        <v>24</v>
      </c>
      <c r="M669" s="75">
        <f>COUNTIF($L$2:L669,4)</f>
        <v>24</v>
      </c>
      <c r="N669" s="76" t="str">
        <f t="shared" si="54"/>
        <v>Code 2624</v>
      </c>
      <c r="O669" s="76" t="str">
        <f t="shared" si="50"/>
        <v>0649</v>
      </c>
      <c r="P669" s="75" t="str">
        <f t="shared" si="51"/>
        <v>1905</v>
      </c>
      <c r="Q669" s="77">
        <f t="shared" si="52"/>
        <v>1216</v>
      </c>
      <c r="R669" s="77">
        <f t="shared" si="53"/>
        <v>12</v>
      </c>
      <c r="S669" s="77" t="b">
        <f>IF(O669="","",IF(OR(VALUE(LEFT(O669,2))&gt;IF(RIGHT(J669,1)="M",7,19),AND(OR(LEFT(O669,2)={"07","19"}),VALUE(RIGHT(O669,2))&gt;15)),TRUE,FALSE))</f>
        <v>0</v>
      </c>
      <c r="T669" s="77" t="b">
        <f>IF(O669="","",IF(OR(VALUE(LEFT(O669,2))&gt;IF(RIGHT(J669,1)="M",7,19),AND(OR(LEFT(O669,2)={"07","19"}),VALUE(RIGHT(O669,2))&gt;5)),TRUE,FALSE))</f>
        <v>0</v>
      </c>
    </row>
    <row r="670" spans="1:28" x14ac:dyDescent="0.25">
      <c r="A670" s="75" t="s">
        <v>387</v>
      </c>
      <c r="B670" s="77" t="s">
        <v>388</v>
      </c>
      <c r="C670" s="230">
        <v>44252</v>
      </c>
      <c r="D670" s="75" t="s">
        <v>553</v>
      </c>
      <c r="E670" s="75" t="s">
        <v>559</v>
      </c>
      <c r="F670" s="75" t="s">
        <v>546</v>
      </c>
      <c r="G670" s="75">
        <v>3</v>
      </c>
      <c r="H670" s="75" t="s">
        <v>546</v>
      </c>
      <c r="I670" s="75" t="s">
        <v>546</v>
      </c>
      <c r="J670" s="75" t="s">
        <v>562</v>
      </c>
      <c r="K670" s="230">
        <v>43727</v>
      </c>
      <c r="L670" s="75">
        <f>COUNTIF($B$2:B670,B670)</f>
        <v>25</v>
      </c>
      <c r="M670" s="75">
        <f>COUNTIF($L$2:L670,4)</f>
        <v>24</v>
      </c>
      <c r="N670" s="76" t="str">
        <f t="shared" si="54"/>
        <v>Code 2625</v>
      </c>
      <c r="O670" s="76" t="str">
        <f t="shared" si="50"/>
        <v>0649</v>
      </c>
      <c r="P670" s="75" t="str">
        <f t="shared" si="51"/>
        <v>1910</v>
      </c>
      <c r="Q670" s="77">
        <f t="shared" si="52"/>
        <v>1221</v>
      </c>
      <c r="R670" s="77">
        <f t="shared" si="53"/>
        <v>12</v>
      </c>
      <c r="S670" s="77" t="b">
        <f>IF(O670="","",IF(OR(VALUE(LEFT(O670,2))&gt;IF(RIGHT(J670,1)="M",7,19),AND(OR(LEFT(O670,2)={"07","19"}),VALUE(RIGHT(O670,2))&gt;15)),TRUE,FALSE))</f>
        <v>0</v>
      </c>
      <c r="T670" s="77" t="b">
        <f>IF(O670="","",IF(OR(VALUE(LEFT(O670,2))&gt;IF(RIGHT(J670,1)="M",7,19),AND(OR(LEFT(O670,2)={"07","19"}),VALUE(RIGHT(O670,2))&gt;5)),TRUE,FALSE))</f>
        <v>0</v>
      </c>
    </row>
    <row r="671" spans="1:28" x14ac:dyDescent="0.25">
      <c r="A671" s="75" t="s">
        <v>387</v>
      </c>
      <c r="B671" s="77" t="s">
        <v>388</v>
      </c>
      <c r="C671" s="230">
        <v>44253</v>
      </c>
      <c r="D671" s="75" t="s">
        <v>682</v>
      </c>
      <c r="E671" s="75" t="s">
        <v>558</v>
      </c>
      <c r="F671" s="75" t="s">
        <v>546</v>
      </c>
      <c r="G671" s="75">
        <v>3</v>
      </c>
      <c r="H671" s="75" t="s">
        <v>546</v>
      </c>
      <c r="I671" s="75" t="s">
        <v>546</v>
      </c>
      <c r="J671" s="75" t="s">
        <v>562</v>
      </c>
      <c r="K671" s="230">
        <v>43727</v>
      </c>
      <c r="L671" s="75">
        <f>COUNTIF($B$2:B671,B671)</f>
        <v>26</v>
      </c>
      <c r="M671" s="75">
        <f>COUNTIF($L$2:L671,4)</f>
        <v>24</v>
      </c>
      <c r="N671" s="76" t="str">
        <f t="shared" si="54"/>
        <v>Code 2626</v>
      </c>
      <c r="O671" s="76" t="str">
        <f t="shared" si="50"/>
        <v>0700</v>
      </c>
      <c r="P671" s="75" t="str">
        <f t="shared" si="51"/>
        <v>1908</v>
      </c>
      <c r="Q671" s="77">
        <f t="shared" si="52"/>
        <v>1208</v>
      </c>
      <c r="R671" s="77">
        <f t="shared" si="53"/>
        <v>12</v>
      </c>
      <c r="S671" s="77" t="b">
        <f>IF(O671="","",IF(OR(VALUE(LEFT(O671,2))&gt;IF(RIGHT(J671,1)="M",7,19),AND(OR(LEFT(O671,2)={"07","19"}),VALUE(RIGHT(O671,2))&gt;15)),TRUE,FALSE))</f>
        <v>0</v>
      </c>
      <c r="T671" s="77" t="b">
        <f>IF(O671="","",IF(OR(VALUE(LEFT(O671,2))&gt;IF(RIGHT(J671,1)="M",7,19),AND(OR(LEFT(O671,2)={"07","19"}),VALUE(RIGHT(O671,2))&gt;5)),TRUE,FALSE))</f>
        <v>0</v>
      </c>
    </row>
    <row r="672" spans="1:28" x14ac:dyDescent="0.25">
      <c r="A672" s="75" t="s">
        <v>387</v>
      </c>
      <c r="B672" s="77" t="s">
        <v>388</v>
      </c>
      <c r="C672" s="230">
        <v>44254</v>
      </c>
      <c r="D672" s="75" t="s">
        <v>553</v>
      </c>
      <c r="E672" s="75" t="s">
        <v>660</v>
      </c>
      <c r="F672" s="75" t="s">
        <v>546</v>
      </c>
      <c r="G672" s="75">
        <v>3</v>
      </c>
      <c r="H672" s="75" t="s">
        <v>546</v>
      </c>
      <c r="I672" s="75" t="s">
        <v>546</v>
      </c>
      <c r="J672" s="75" t="s">
        <v>562</v>
      </c>
      <c r="K672" s="230">
        <v>43727</v>
      </c>
      <c r="L672" s="75">
        <f>COUNTIF($B$2:B672,B672)</f>
        <v>27</v>
      </c>
      <c r="M672" s="75">
        <f>COUNTIF($L$2:L672,4)</f>
        <v>24</v>
      </c>
      <c r="N672" s="76" t="str">
        <f t="shared" si="54"/>
        <v>Code 2627</v>
      </c>
      <c r="O672" s="76" t="str">
        <f t="shared" si="50"/>
        <v>0649</v>
      </c>
      <c r="P672" s="75" t="str">
        <f t="shared" si="51"/>
        <v>1902</v>
      </c>
      <c r="Q672" s="77">
        <f t="shared" si="52"/>
        <v>1213</v>
      </c>
      <c r="R672" s="77">
        <f t="shared" si="53"/>
        <v>12</v>
      </c>
      <c r="S672" s="77" t="b">
        <f>IF(O672="","",IF(OR(VALUE(LEFT(O672,2))&gt;IF(RIGHT(J672,1)="M",7,19),AND(OR(LEFT(O672,2)={"07","19"}),VALUE(RIGHT(O672,2))&gt;15)),TRUE,FALSE))</f>
        <v>0</v>
      </c>
      <c r="T672" s="77" t="b">
        <f>IF(O672="","",IF(OR(VALUE(LEFT(O672,2))&gt;IF(RIGHT(J672,1)="M",7,19),AND(OR(LEFT(O672,2)={"07","19"}),VALUE(RIGHT(O672,2))&gt;5)),TRUE,FALSE))</f>
        <v>0</v>
      </c>
    </row>
    <row r="673" spans="1:28" x14ac:dyDescent="0.25">
      <c r="A673" s="75" t="s">
        <v>387</v>
      </c>
      <c r="B673" s="77" t="s">
        <v>388</v>
      </c>
      <c r="C673" s="230">
        <v>44255</v>
      </c>
      <c r="D673" s="75" t="s">
        <v>546</v>
      </c>
      <c r="E673" s="75" t="s">
        <v>549</v>
      </c>
      <c r="F673" s="75" t="s">
        <v>546</v>
      </c>
      <c r="G673" s="75">
        <v>0</v>
      </c>
      <c r="H673" s="75" t="s">
        <v>546</v>
      </c>
      <c r="I673" s="75" t="s">
        <v>546</v>
      </c>
      <c r="J673" s="75" t="s">
        <v>563</v>
      </c>
      <c r="K673" s="230">
        <v>43727</v>
      </c>
      <c r="L673" s="75">
        <f>COUNTIF($B$2:B673,B673)</f>
        <v>28</v>
      </c>
      <c r="M673" s="75">
        <f>COUNTIF($L$2:L673,4)</f>
        <v>24</v>
      </c>
      <c r="N673" s="76" t="str">
        <f t="shared" si="54"/>
        <v>Code 2628</v>
      </c>
      <c r="O673" s="76" t="str">
        <f t="shared" si="50"/>
        <v/>
      </c>
      <c r="P673" s="75" t="str">
        <f t="shared" si="51"/>
        <v/>
      </c>
      <c r="Q673" s="77" t="str">
        <f t="shared" si="52"/>
        <v/>
      </c>
      <c r="R673" s="77" t="str">
        <f t="shared" si="53"/>
        <v/>
      </c>
      <c r="S673" s="77" t="str">
        <f>IF(O673="","",IF(OR(VALUE(LEFT(O673,2))&gt;IF(RIGHT(J673,1)="M",7,19),AND(OR(LEFT(O673,2)={"07","19"}),VALUE(RIGHT(O673,2))&gt;15)),TRUE,FALSE))</f>
        <v/>
      </c>
      <c r="T673" s="77" t="str">
        <f>IF(O673="","",IF(OR(VALUE(LEFT(O673,2))&gt;IF(RIGHT(J673,1)="M",7,19),AND(OR(LEFT(O673,2)={"07","19"}),VALUE(RIGHT(O673,2))&gt;5)),TRUE,FALSE))</f>
        <v/>
      </c>
    </row>
    <row r="674" spans="1:28" x14ac:dyDescent="0.25">
      <c r="A674" s="75" t="s">
        <v>393</v>
      </c>
      <c r="B674" s="77" t="s">
        <v>394</v>
      </c>
      <c r="C674" s="230">
        <v>44228</v>
      </c>
      <c r="D674" s="75" t="s">
        <v>676</v>
      </c>
      <c r="E674" s="75" t="s">
        <v>715</v>
      </c>
      <c r="F674" s="75" t="s">
        <v>546</v>
      </c>
      <c r="G674" s="75">
        <v>2</v>
      </c>
      <c r="H674" s="75" t="s">
        <v>546</v>
      </c>
      <c r="I674" s="75" t="s">
        <v>546</v>
      </c>
      <c r="J674" s="75" t="s">
        <v>579</v>
      </c>
      <c r="K674" s="230">
        <v>43731</v>
      </c>
      <c r="L674" s="75">
        <f>COUNTIF($B$2:B674,B674)</f>
        <v>1</v>
      </c>
      <c r="M674" s="75">
        <f>COUNTIF($L$2:L674,4)</f>
        <v>24</v>
      </c>
      <c r="N674" s="76" t="str">
        <f t="shared" si="54"/>
        <v>Code 271</v>
      </c>
      <c r="O674" s="76" t="str">
        <f t="shared" si="50"/>
        <v>1841</v>
      </c>
      <c r="P674" s="75" t="str">
        <f t="shared" si="51"/>
        <v>0615</v>
      </c>
      <c r="Q674" s="77">
        <f t="shared" si="52"/>
        <v>1134</v>
      </c>
      <c r="R674" s="77">
        <f t="shared" si="53"/>
        <v>11</v>
      </c>
      <c r="S674" s="77" t="b">
        <f>IF(O674="","",IF(OR(VALUE(LEFT(O674,2))&gt;IF(RIGHT(J674,1)="M",7,19),AND(OR(LEFT(O674,2)={"07","19"}),VALUE(RIGHT(O674,2))&gt;15)),TRUE,FALSE))</f>
        <v>0</v>
      </c>
      <c r="T674" s="77" t="b">
        <f>IF(O674="","",IF(OR(VALUE(LEFT(O674,2))&gt;IF(RIGHT(J674,1)="M",7,19),AND(OR(LEFT(O674,2)={"07","19"}),VALUE(RIGHT(O674,2))&gt;5)),TRUE,FALSE))</f>
        <v>0</v>
      </c>
    </row>
    <row r="675" spans="1:28" x14ac:dyDescent="0.25">
      <c r="A675" s="75" t="s">
        <v>393</v>
      </c>
      <c r="B675" s="77" t="s">
        <v>394</v>
      </c>
      <c r="C675" s="230">
        <v>44229</v>
      </c>
      <c r="D675" s="75" t="s">
        <v>629</v>
      </c>
      <c r="E675" s="75" t="s">
        <v>694</v>
      </c>
      <c r="F675" s="75" t="s">
        <v>546</v>
      </c>
      <c r="G675" s="75">
        <v>2</v>
      </c>
      <c r="H675" s="75" t="s">
        <v>546</v>
      </c>
      <c r="I675" s="75" t="s">
        <v>546</v>
      </c>
      <c r="J675" s="75" t="s">
        <v>579</v>
      </c>
      <c r="K675" s="230">
        <v>43731</v>
      </c>
      <c r="L675" s="75">
        <f>COUNTIF($B$2:B675,B675)</f>
        <v>2</v>
      </c>
      <c r="M675" s="75">
        <f>COUNTIF($L$2:L675,4)</f>
        <v>24</v>
      </c>
      <c r="N675" s="76" t="str">
        <f t="shared" si="54"/>
        <v>Code 272</v>
      </c>
      <c r="O675" s="76" t="str">
        <f t="shared" si="50"/>
        <v>1844</v>
      </c>
      <c r="P675" s="75" t="str">
        <f t="shared" si="51"/>
        <v>0610</v>
      </c>
      <c r="Q675" s="77">
        <f t="shared" si="52"/>
        <v>1126</v>
      </c>
      <c r="R675" s="77">
        <f t="shared" si="53"/>
        <v>11</v>
      </c>
      <c r="S675" s="77" t="b">
        <f>IF(O675="","",IF(OR(VALUE(LEFT(O675,2))&gt;IF(RIGHT(J675,1)="M",7,19),AND(OR(LEFT(O675,2)={"07","19"}),VALUE(RIGHT(O675,2))&gt;15)),TRUE,FALSE))</f>
        <v>0</v>
      </c>
      <c r="T675" s="77" t="b">
        <f>IF(O675="","",IF(OR(VALUE(LEFT(O675,2))&gt;IF(RIGHT(J675,1)="M",7,19),AND(OR(LEFT(O675,2)={"07","19"}),VALUE(RIGHT(O675,2))&gt;5)),TRUE,FALSE))</f>
        <v>0</v>
      </c>
    </row>
    <row r="676" spans="1:28" x14ac:dyDescent="0.25">
      <c r="A676" s="75" t="s">
        <v>393</v>
      </c>
      <c r="B676" s="77" t="s">
        <v>394</v>
      </c>
      <c r="C676" s="230">
        <v>44230</v>
      </c>
      <c r="D676" s="75" t="s">
        <v>572</v>
      </c>
      <c r="E676" s="75" t="s">
        <v>703</v>
      </c>
      <c r="F676" s="75" t="s">
        <v>546</v>
      </c>
      <c r="G676" s="75">
        <v>2</v>
      </c>
      <c r="H676" s="75" t="s">
        <v>546</v>
      </c>
      <c r="I676" s="75" t="s">
        <v>546</v>
      </c>
      <c r="J676" s="75" t="s">
        <v>579</v>
      </c>
      <c r="K676" s="230">
        <v>43731</v>
      </c>
      <c r="L676" s="75">
        <f>COUNTIF($B$2:B676,B676)</f>
        <v>3</v>
      </c>
      <c r="M676" s="75">
        <f>COUNTIF($L$2:L676,4)</f>
        <v>24</v>
      </c>
      <c r="N676" s="76" t="str">
        <f t="shared" si="54"/>
        <v>Code 273</v>
      </c>
      <c r="O676" s="76" t="str">
        <f t="shared" si="50"/>
        <v>1845</v>
      </c>
      <c r="P676" s="75" t="str">
        <f t="shared" si="51"/>
        <v>0608</v>
      </c>
      <c r="Q676" s="77">
        <f t="shared" si="52"/>
        <v>1123</v>
      </c>
      <c r="R676" s="77">
        <f t="shared" si="53"/>
        <v>11</v>
      </c>
      <c r="S676" s="77" t="b">
        <f>IF(O676="","",IF(OR(VALUE(LEFT(O676,2))&gt;IF(RIGHT(J676,1)="M",7,19),AND(OR(LEFT(O676,2)={"07","19"}),VALUE(RIGHT(O676,2))&gt;15)),TRUE,FALSE))</f>
        <v>0</v>
      </c>
      <c r="T676" s="77" t="b">
        <f>IF(O676="","",IF(OR(VALUE(LEFT(O676,2))&gt;IF(RIGHT(J676,1)="M",7,19),AND(OR(LEFT(O676,2)={"07","19"}),VALUE(RIGHT(O676,2))&gt;5)),TRUE,FALSE))</f>
        <v>0</v>
      </c>
    </row>
    <row r="677" spans="1:28" x14ac:dyDescent="0.25">
      <c r="A677" s="75" t="s">
        <v>393</v>
      </c>
      <c r="B677" s="77" t="s">
        <v>394</v>
      </c>
      <c r="C677" s="230">
        <v>44231</v>
      </c>
      <c r="D677" s="75" t="s">
        <v>688</v>
      </c>
      <c r="E677" s="75" t="s">
        <v>675</v>
      </c>
      <c r="F677" s="75" t="s">
        <v>546</v>
      </c>
      <c r="G677" s="75">
        <v>2</v>
      </c>
      <c r="H677" s="75" t="s">
        <v>546</v>
      </c>
      <c r="I677" s="75" t="s">
        <v>546</v>
      </c>
      <c r="J677" s="75" t="s">
        <v>579</v>
      </c>
      <c r="K677" s="230">
        <v>43731</v>
      </c>
      <c r="L677" s="75">
        <f>COUNTIF($B$2:B677,B677)</f>
        <v>4</v>
      </c>
      <c r="M677" s="75">
        <f>COUNTIF($L$2:L677,4)</f>
        <v>25</v>
      </c>
      <c r="N677" s="76" t="str">
        <f t="shared" si="54"/>
        <v>Code 274</v>
      </c>
      <c r="O677" s="76" t="str">
        <f t="shared" si="50"/>
        <v>1849</v>
      </c>
      <c r="P677" s="75" t="str">
        <f t="shared" si="51"/>
        <v>0605</v>
      </c>
      <c r="Q677" s="77">
        <f t="shared" si="52"/>
        <v>1116</v>
      </c>
      <c r="R677" s="77">
        <f t="shared" si="53"/>
        <v>11</v>
      </c>
      <c r="S677" s="77" t="b">
        <f>IF(O677="","",IF(OR(VALUE(LEFT(O677,2))&gt;IF(RIGHT(J677,1)="M",7,19),AND(OR(LEFT(O677,2)={"07","19"}),VALUE(RIGHT(O677,2))&gt;15)),TRUE,FALSE))</f>
        <v>0</v>
      </c>
      <c r="T677" s="77" t="b">
        <f>IF(O677="","",IF(OR(VALUE(LEFT(O677,2))&gt;IF(RIGHT(J677,1)="M",7,19),AND(OR(LEFT(O677,2)={"07","19"}),VALUE(RIGHT(O677,2))&gt;5)),TRUE,FALSE))</f>
        <v>0</v>
      </c>
    </row>
    <row r="678" spans="1:28" x14ac:dyDescent="0.25">
      <c r="A678" s="75" t="s">
        <v>393</v>
      </c>
      <c r="B678" s="77" t="s">
        <v>394</v>
      </c>
      <c r="C678" s="230">
        <v>44232</v>
      </c>
      <c r="D678" s="75" t="s">
        <v>631</v>
      </c>
      <c r="E678" s="75" t="s">
        <v>750</v>
      </c>
      <c r="F678" s="75" t="s">
        <v>546</v>
      </c>
      <c r="G678" s="75">
        <v>2</v>
      </c>
      <c r="H678" s="75" t="s">
        <v>546</v>
      </c>
      <c r="I678" s="75" t="s">
        <v>546</v>
      </c>
      <c r="J678" s="75" t="s">
        <v>579</v>
      </c>
      <c r="K678" s="230">
        <v>43731</v>
      </c>
      <c r="L678" s="75">
        <f>COUNTIF($B$2:B678,B678)</f>
        <v>5</v>
      </c>
      <c r="M678" s="75">
        <f>COUNTIF($L$2:L678,4)</f>
        <v>25</v>
      </c>
      <c r="N678" s="76" t="str">
        <f t="shared" si="54"/>
        <v>Code 275</v>
      </c>
      <c r="O678" s="76" t="str">
        <f t="shared" si="50"/>
        <v>1836</v>
      </c>
      <c r="P678" s="75" t="str">
        <f t="shared" si="51"/>
        <v>0600</v>
      </c>
      <c r="Q678" s="77">
        <f t="shared" si="52"/>
        <v>1124</v>
      </c>
      <c r="R678" s="77">
        <f t="shared" si="53"/>
        <v>11</v>
      </c>
      <c r="S678" s="77" t="b">
        <f>IF(O678="","",IF(OR(VALUE(LEFT(O678,2))&gt;IF(RIGHT(J678,1)="M",7,19),AND(OR(LEFT(O678,2)={"07","19"}),VALUE(RIGHT(O678,2))&gt;15)),TRUE,FALSE))</f>
        <v>0</v>
      </c>
      <c r="T678" s="77" t="b">
        <f>IF(O678="","",IF(OR(VALUE(LEFT(O678,2))&gt;IF(RIGHT(J678,1)="M",7,19),AND(OR(LEFT(O678,2)={"07","19"}),VALUE(RIGHT(O678,2))&gt;5)),TRUE,FALSE))</f>
        <v>0</v>
      </c>
    </row>
    <row r="679" spans="1:28" x14ac:dyDescent="0.25">
      <c r="A679" s="75" t="s">
        <v>393</v>
      </c>
      <c r="B679" s="77" t="s">
        <v>394</v>
      </c>
      <c r="C679" s="230">
        <v>44233</v>
      </c>
      <c r="D679" s="75" t="s">
        <v>631</v>
      </c>
      <c r="E679" s="75" t="s">
        <v>718</v>
      </c>
      <c r="F679" s="75" t="s">
        <v>546</v>
      </c>
      <c r="G679" s="75">
        <v>2</v>
      </c>
      <c r="H679" s="75" t="s">
        <v>546</v>
      </c>
      <c r="I679" s="75" t="s">
        <v>546</v>
      </c>
      <c r="J679" s="75" t="s">
        <v>579</v>
      </c>
      <c r="K679" s="230">
        <v>43731</v>
      </c>
      <c r="L679" s="75">
        <f>COUNTIF($B$2:B679,B679)</f>
        <v>6</v>
      </c>
      <c r="M679" s="75">
        <f>COUNTIF($L$2:L679,4)</f>
        <v>25</v>
      </c>
      <c r="N679" s="76" t="str">
        <f t="shared" si="54"/>
        <v>Code 276</v>
      </c>
      <c r="O679" s="76" t="str">
        <f t="shared" si="50"/>
        <v>1836</v>
      </c>
      <c r="P679" s="75" t="str">
        <f t="shared" si="51"/>
        <v>0601</v>
      </c>
      <c r="Q679" s="77">
        <f t="shared" si="52"/>
        <v>1125</v>
      </c>
      <c r="R679" s="77">
        <f t="shared" si="53"/>
        <v>11</v>
      </c>
      <c r="S679" s="77" t="b">
        <f>IF(O679="","",IF(OR(VALUE(LEFT(O679,2))&gt;IF(RIGHT(J679,1)="M",7,19),AND(OR(LEFT(O679,2)={"07","19"}),VALUE(RIGHT(O679,2))&gt;15)),TRUE,FALSE))</f>
        <v>0</v>
      </c>
      <c r="T679" s="77" t="b">
        <f>IF(O679="","",IF(OR(VALUE(LEFT(O679,2))&gt;IF(RIGHT(J679,1)="M",7,19),AND(OR(LEFT(O679,2)={"07","19"}),VALUE(RIGHT(O679,2))&gt;5)),TRUE,FALSE))</f>
        <v>0</v>
      </c>
    </row>
    <row r="680" spans="1:28" x14ac:dyDescent="0.25">
      <c r="A680" s="75" t="s">
        <v>393</v>
      </c>
      <c r="B680" s="77" t="s">
        <v>394</v>
      </c>
      <c r="C680" s="230">
        <v>44234</v>
      </c>
      <c r="D680" s="75" t="s">
        <v>546</v>
      </c>
      <c r="E680" s="75" t="s">
        <v>549</v>
      </c>
      <c r="F680" s="75" t="s">
        <v>546</v>
      </c>
      <c r="G680" s="75">
        <v>0</v>
      </c>
      <c r="H680" s="75" t="s">
        <v>546</v>
      </c>
      <c r="I680" s="75" t="s">
        <v>546</v>
      </c>
      <c r="J680" s="75" t="s">
        <v>585</v>
      </c>
      <c r="K680" s="230">
        <v>43731</v>
      </c>
      <c r="L680" s="75">
        <f>COUNTIF($B$2:B680,B680)</f>
        <v>7</v>
      </c>
      <c r="M680" s="75">
        <f>COUNTIF($L$2:L680,4)</f>
        <v>25</v>
      </c>
      <c r="N680" s="76" t="str">
        <f t="shared" si="54"/>
        <v>Code 277</v>
      </c>
      <c r="O680" s="76" t="str">
        <f t="shared" si="50"/>
        <v/>
      </c>
      <c r="P680" s="75" t="str">
        <f t="shared" si="51"/>
        <v/>
      </c>
      <c r="Q680" s="77" t="str">
        <f t="shared" si="52"/>
        <v/>
      </c>
      <c r="R680" s="77" t="str">
        <f t="shared" si="53"/>
        <v/>
      </c>
      <c r="S680" s="77" t="str">
        <f>IF(O680="","",IF(OR(VALUE(LEFT(O680,2))&gt;IF(RIGHT(J680,1)="M",7,19),AND(OR(LEFT(O680,2)={"07","19"}),VALUE(RIGHT(O680,2))&gt;15)),TRUE,FALSE))</f>
        <v/>
      </c>
      <c r="T680" s="77" t="str">
        <f>IF(O680="","",IF(OR(VALUE(LEFT(O680,2))&gt;IF(RIGHT(J680,1)="M",7,19),AND(OR(LEFT(O680,2)={"07","19"}),VALUE(RIGHT(O680,2))&gt;5)),TRUE,FALSE))</f>
        <v/>
      </c>
    </row>
    <row r="681" spans="1:28" x14ac:dyDescent="0.25">
      <c r="A681" s="231" t="s">
        <v>393</v>
      </c>
      <c r="B681" s="78" t="s">
        <v>394</v>
      </c>
      <c r="C681" s="232">
        <v>44235</v>
      </c>
      <c r="D681" s="231" t="s">
        <v>631</v>
      </c>
      <c r="E681" s="231" t="s">
        <v>659</v>
      </c>
      <c r="F681" s="231" t="s">
        <v>546</v>
      </c>
      <c r="G681" s="231">
        <v>3</v>
      </c>
      <c r="H681" s="231" t="s">
        <v>546</v>
      </c>
      <c r="I681" s="231" t="s">
        <v>546</v>
      </c>
      <c r="J681" s="231" t="s">
        <v>566</v>
      </c>
      <c r="K681" s="232">
        <v>43731</v>
      </c>
      <c r="L681" s="75">
        <f>COUNTIF($B$2:B681,B681)</f>
        <v>8</v>
      </c>
      <c r="M681" s="75">
        <f>COUNTIF($L$2:L681,4)</f>
        <v>25</v>
      </c>
      <c r="N681" s="76" t="str">
        <f t="shared" si="54"/>
        <v>Code 278</v>
      </c>
      <c r="O681" s="76" t="str">
        <f t="shared" si="50"/>
        <v>1836</v>
      </c>
      <c r="P681" s="75" t="str">
        <f t="shared" si="51"/>
        <v>0701</v>
      </c>
      <c r="Q681" s="77">
        <f t="shared" si="52"/>
        <v>1225</v>
      </c>
      <c r="R681" s="77">
        <f t="shared" si="53"/>
        <v>12</v>
      </c>
      <c r="S681" s="77" t="b">
        <f>IF(O681="","",IF(OR(VALUE(LEFT(O681,2))&gt;IF(RIGHT(J681,1)="M",7,19),AND(OR(LEFT(O681,2)={"07","19"}),VALUE(RIGHT(O681,2))&gt;15)),TRUE,FALSE))</f>
        <v>0</v>
      </c>
      <c r="T681" s="77" t="b">
        <f>IF(O681="","",IF(OR(VALUE(LEFT(O681,2))&gt;IF(RIGHT(J681,1)="M",7,19),AND(OR(LEFT(O681,2)={"07","19"}),VALUE(RIGHT(O681,2))&gt;5)),TRUE,FALSE))</f>
        <v>0</v>
      </c>
      <c r="U681" s="78"/>
      <c r="V681" s="78"/>
      <c r="W681" s="78"/>
      <c r="X681" s="78"/>
      <c r="Y681" s="78"/>
      <c r="Z681" s="78"/>
      <c r="AA681" s="78"/>
      <c r="AB681" s="78"/>
    </row>
    <row r="682" spans="1:28" x14ac:dyDescent="0.25">
      <c r="A682" s="231" t="s">
        <v>393</v>
      </c>
      <c r="B682" s="78" t="s">
        <v>394</v>
      </c>
      <c r="C682" s="232">
        <v>44236</v>
      </c>
      <c r="D682" s="231" t="s">
        <v>629</v>
      </c>
      <c r="E682" s="231" t="s">
        <v>659</v>
      </c>
      <c r="F682" s="231" t="s">
        <v>546</v>
      </c>
      <c r="G682" s="231">
        <v>3</v>
      </c>
      <c r="H682" s="231" t="s">
        <v>546</v>
      </c>
      <c r="I682" s="231" t="s">
        <v>546</v>
      </c>
      <c r="J682" s="231" t="s">
        <v>566</v>
      </c>
      <c r="K682" s="232">
        <v>43731</v>
      </c>
      <c r="L682" s="75">
        <f>COUNTIF($B$2:B682,B682)</f>
        <v>9</v>
      </c>
      <c r="M682" s="75">
        <f>COUNTIF($L$2:L682,4)</f>
        <v>25</v>
      </c>
      <c r="N682" s="76" t="str">
        <f t="shared" si="54"/>
        <v>Code 279</v>
      </c>
      <c r="O682" s="76" t="str">
        <f t="shared" si="50"/>
        <v>1844</v>
      </c>
      <c r="P682" s="75" t="str">
        <f t="shared" si="51"/>
        <v>0701</v>
      </c>
      <c r="Q682" s="77">
        <f t="shared" si="52"/>
        <v>1217</v>
      </c>
      <c r="R682" s="77">
        <f t="shared" si="53"/>
        <v>12</v>
      </c>
      <c r="S682" s="77" t="b">
        <f>IF(O682="","",IF(OR(VALUE(LEFT(O682,2))&gt;IF(RIGHT(J682,1)="M",7,19),AND(OR(LEFT(O682,2)={"07","19"}),VALUE(RIGHT(O682,2))&gt;15)),TRUE,FALSE))</f>
        <v>0</v>
      </c>
      <c r="T682" s="77" t="b">
        <f>IF(O682="","",IF(OR(VALUE(LEFT(O682,2))&gt;IF(RIGHT(J682,1)="M",7,19),AND(OR(LEFT(O682,2)={"07","19"}),VALUE(RIGHT(O682,2))&gt;5)),TRUE,FALSE))</f>
        <v>0</v>
      </c>
      <c r="U682" s="78"/>
      <c r="V682" s="78"/>
      <c r="W682" s="78"/>
      <c r="X682" s="78"/>
      <c r="Y682" s="78"/>
      <c r="Z682" s="78"/>
      <c r="AA682" s="78"/>
      <c r="AB682" s="78"/>
    </row>
    <row r="683" spans="1:28" x14ac:dyDescent="0.25">
      <c r="A683" s="231" t="s">
        <v>393</v>
      </c>
      <c r="B683" s="78" t="s">
        <v>394</v>
      </c>
      <c r="C683" s="232">
        <v>44237</v>
      </c>
      <c r="D683" s="231" t="s">
        <v>567</v>
      </c>
      <c r="E683" s="231" t="s">
        <v>663</v>
      </c>
      <c r="F683" s="231" t="s">
        <v>546</v>
      </c>
      <c r="G683" s="231">
        <v>3</v>
      </c>
      <c r="H683" s="231" t="s">
        <v>546</v>
      </c>
      <c r="I683" s="231" t="s">
        <v>546</v>
      </c>
      <c r="J683" s="231" t="s">
        <v>566</v>
      </c>
      <c r="K683" s="232">
        <v>43731</v>
      </c>
      <c r="L683" s="75">
        <f>COUNTIF($B$2:B683,B683)</f>
        <v>10</v>
      </c>
      <c r="M683" s="75">
        <f>COUNTIF($L$2:L683,4)</f>
        <v>25</v>
      </c>
      <c r="N683" s="76" t="str">
        <f t="shared" si="54"/>
        <v>Code 2710</v>
      </c>
      <c r="O683" s="76" t="str">
        <f t="shared" si="50"/>
        <v>1842</v>
      </c>
      <c r="P683" s="75" t="str">
        <f t="shared" si="51"/>
        <v>0700</v>
      </c>
      <c r="Q683" s="77">
        <f t="shared" si="52"/>
        <v>1218</v>
      </c>
      <c r="R683" s="77">
        <f t="shared" si="53"/>
        <v>12</v>
      </c>
      <c r="S683" s="77" t="b">
        <f>IF(O683="","",IF(OR(VALUE(LEFT(O683,2))&gt;IF(RIGHT(J683,1)="M",7,19),AND(OR(LEFT(O683,2)={"07","19"}),VALUE(RIGHT(O683,2))&gt;15)),TRUE,FALSE))</f>
        <v>0</v>
      </c>
      <c r="T683" s="77" t="b">
        <f>IF(O683="","",IF(OR(VALUE(LEFT(O683,2))&gt;IF(RIGHT(J683,1)="M",7,19),AND(OR(LEFT(O683,2)={"07","19"}),VALUE(RIGHT(O683,2))&gt;5)),TRUE,FALSE))</f>
        <v>0</v>
      </c>
      <c r="U683" s="78"/>
      <c r="V683" s="78"/>
      <c r="W683" s="78"/>
      <c r="X683" s="78"/>
      <c r="Y683" s="78"/>
      <c r="Z683" s="78"/>
      <c r="AA683" s="78"/>
      <c r="AB683" s="78"/>
    </row>
    <row r="684" spans="1:28" x14ac:dyDescent="0.25">
      <c r="A684" s="231" t="s">
        <v>393</v>
      </c>
      <c r="B684" s="78" t="s">
        <v>394</v>
      </c>
      <c r="C684" s="232">
        <v>44238</v>
      </c>
      <c r="D684" s="231" t="s">
        <v>644</v>
      </c>
      <c r="E684" s="231" t="s">
        <v>663</v>
      </c>
      <c r="F684" s="231" t="s">
        <v>546</v>
      </c>
      <c r="G684" s="231">
        <v>3</v>
      </c>
      <c r="H684" s="231" t="s">
        <v>546</v>
      </c>
      <c r="I684" s="231" t="s">
        <v>546</v>
      </c>
      <c r="J684" s="231" t="s">
        <v>566</v>
      </c>
      <c r="K684" s="232">
        <v>43731</v>
      </c>
      <c r="L684" s="75">
        <f>COUNTIF($B$2:B684,B684)</f>
        <v>11</v>
      </c>
      <c r="M684" s="75">
        <f>COUNTIF($L$2:L684,4)</f>
        <v>25</v>
      </c>
      <c r="N684" s="76" t="str">
        <f t="shared" si="54"/>
        <v>Code 2711</v>
      </c>
      <c r="O684" s="76" t="str">
        <f t="shared" si="50"/>
        <v>1834</v>
      </c>
      <c r="P684" s="75" t="str">
        <f t="shared" si="51"/>
        <v>0700</v>
      </c>
      <c r="Q684" s="77">
        <f t="shared" si="52"/>
        <v>1226</v>
      </c>
      <c r="R684" s="77">
        <f t="shared" si="53"/>
        <v>12</v>
      </c>
      <c r="S684" s="77" t="b">
        <f>IF(O684="","",IF(OR(VALUE(LEFT(O684,2))&gt;IF(RIGHT(J684,1)="M",7,19),AND(OR(LEFT(O684,2)={"07","19"}),VALUE(RIGHT(O684,2))&gt;15)),TRUE,FALSE))</f>
        <v>0</v>
      </c>
      <c r="T684" s="77" t="b">
        <f>IF(O684="","",IF(OR(VALUE(LEFT(O684,2))&gt;IF(RIGHT(J684,1)="M",7,19),AND(OR(LEFT(O684,2)={"07","19"}),VALUE(RIGHT(O684,2))&gt;5)),TRUE,FALSE))</f>
        <v>0</v>
      </c>
      <c r="U684" s="78"/>
      <c r="V684" s="78"/>
      <c r="W684" s="78"/>
      <c r="X684" s="78"/>
      <c r="Y684" s="78"/>
      <c r="Z684" s="78"/>
      <c r="AA684" s="78"/>
      <c r="AB684" s="78"/>
    </row>
    <row r="685" spans="1:28" x14ac:dyDescent="0.25">
      <c r="A685" s="75" t="s">
        <v>393</v>
      </c>
      <c r="B685" s="77" t="s">
        <v>394</v>
      </c>
      <c r="C685" s="230">
        <v>44239</v>
      </c>
      <c r="D685" s="75" t="s">
        <v>546</v>
      </c>
      <c r="E685" s="75" t="s">
        <v>549</v>
      </c>
      <c r="F685" s="75" t="s">
        <v>546</v>
      </c>
      <c r="G685" s="75">
        <v>0</v>
      </c>
      <c r="H685" s="75" t="s">
        <v>546</v>
      </c>
      <c r="I685" s="75" t="s">
        <v>546</v>
      </c>
      <c r="J685" s="75" t="s">
        <v>747</v>
      </c>
      <c r="K685" s="230">
        <v>43731</v>
      </c>
      <c r="L685" s="75">
        <f>COUNTIF($B$2:B685,B685)</f>
        <v>12</v>
      </c>
      <c r="M685" s="75">
        <f>COUNTIF($L$2:L685,4)</f>
        <v>25</v>
      </c>
      <c r="N685" s="76" t="str">
        <f t="shared" si="54"/>
        <v>Code 2712</v>
      </c>
      <c r="O685" s="76" t="str">
        <f t="shared" si="50"/>
        <v/>
      </c>
      <c r="P685" s="75" t="str">
        <f t="shared" si="51"/>
        <v/>
      </c>
      <c r="Q685" s="77" t="str">
        <f t="shared" si="52"/>
        <v/>
      </c>
      <c r="R685" s="77" t="str">
        <f t="shared" si="53"/>
        <v/>
      </c>
      <c r="S685" s="77" t="str">
        <f>IF(O685="","",IF(OR(VALUE(LEFT(O685,2))&gt;IF(RIGHT(J685,1)="M",7,19),AND(OR(LEFT(O685,2)={"07","19"}),VALUE(RIGHT(O685,2))&gt;15)),TRUE,FALSE))</f>
        <v/>
      </c>
      <c r="T685" s="77" t="str">
        <f>IF(O685="","",IF(OR(VALUE(LEFT(O685,2))&gt;IF(RIGHT(J685,1)="M",7,19),AND(OR(LEFT(O685,2)={"07","19"}),VALUE(RIGHT(O685,2))&gt;5)),TRUE,FALSE))</f>
        <v/>
      </c>
    </row>
    <row r="686" spans="1:28" x14ac:dyDescent="0.25">
      <c r="A686" s="75" t="s">
        <v>393</v>
      </c>
      <c r="B686" s="77" t="s">
        <v>394</v>
      </c>
      <c r="C686" s="230">
        <v>44240</v>
      </c>
      <c r="D686" s="75" t="s">
        <v>546</v>
      </c>
      <c r="E686" s="75" t="s">
        <v>549</v>
      </c>
      <c r="F686" s="75" t="s">
        <v>546</v>
      </c>
      <c r="G686" s="75">
        <v>0</v>
      </c>
      <c r="H686" s="75" t="s">
        <v>546</v>
      </c>
      <c r="I686" s="75" t="s">
        <v>546</v>
      </c>
      <c r="J686" s="75" t="s">
        <v>747</v>
      </c>
      <c r="K686" s="230">
        <v>43731</v>
      </c>
      <c r="L686" s="75">
        <f>COUNTIF($B$2:B686,B686)</f>
        <v>13</v>
      </c>
      <c r="M686" s="75">
        <f>COUNTIF($L$2:L686,4)</f>
        <v>25</v>
      </c>
      <c r="N686" s="76" t="str">
        <f t="shared" si="54"/>
        <v>Code 2713</v>
      </c>
      <c r="O686" s="76" t="str">
        <f t="shared" si="50"/>
        <v/>
      </c>
      <c r="P686" s="75" t="str">
        <f t="shared" si="51"/>
        <v/>
      </c>
      <c r="Q686" s="77" t="str">
        <f t="shared" si="52"/>
        <v/>
      </c>
      <c r="R686" s="77" t="str">
        <f t="shared" si="53"/>
        <v/>
      </c>
      <c r="S686" s="77" t="str">
        <f>IF(O686="","",IF(OR(VALUE(LEFT(O686,2))&gt;IF(RIGHT(J686,1)="M",7,19),AND(OR(LEFT(O686,2)={"07","19"}),VALUE(RIGHT(O686,2))&gt;15)),TRUE,FALSE))</f>
        <v/>
      </c>
      <c r="T686" s="77" t="str">
        <f>IF(O686="","",IF(OR(VALUE(LEFT(O686,2))&gt;IF(RIGHT(J686,1)="M",7,19),AND(OR(LEFT(O686,2)={"07","19"}),VALUE(RIGHT(O686,2))&gt;5)),TRUE,FALSE))</f>
        <v/>
      </c>
    </row>
    <row r="687" spans="1:28" x14ac:dyDescent="0.25">
      <c r="A687" s="75" t="s">
        <v>393</v>
      </c>
      <c r="B687" s="77" t="s">
        <v>394</v>
      </c>
      <c r="C687" s="230">
        <v>44241</v>
      </c>
      <c r="D687" s="75" t="s">
        <v>546</v>
      </c>
      <c r="E687" s="75" t="s">
        <v>549</v>
      </c>
      <c r="F687" s="75" t="s">
        <v>546</v>
      </c>
      <c r="G687" s="75">
        <v>0</v>
      </c>
      <c r="H687" s="75" t="s">
        <v>546</v>
      </c>
      <c r="I687" s="75" t="s">
        <v>546</v>
      </c>
      <c r="J687" s="75" t="s">
        <v>563</v>
      </c>
      <c r="K687" s="230">
        <v>43731</v>
      </c>
      <c r="L687" s="75">
        <f>COUNTIF($B$2:B687,B687)</f>
        <v>14</v>
      </c>
      <c r="M687" s="75">
        <f>COUNTIF($L$2:L687,4)</f>
        <v>25</v>
      </c>
      <c r="N687" s="76" t="str">
        <f t="shared" si="54"/>
        <v>Code 2714</v>
      </c>
      <c r="O687" s="76" t="str">
        <f t="shared" si="50"/>
        <v/>
      </c>
      <c r="P687" s="75" t="str">
        <f t="shared" si="51"/>
        <v/>
      </c>
      <c r="Q687" s="77" t="str">
        <f t="shared" si="52"/>
        <v/>
      </c>
      <c r="R687" s="77" t="str">
        <f t="shared" si="53"/>
        <v/>
      </c>
      <c r="S687" s="77" t="str">
        <f>IF(O687="","",IF(OR(VALUE(LEFT(O687,2))&gt;IF(RIGHT(J687,1)="M",7,19),AND(OR(LEFT(O687,2)={"07","19"}),VALUE(RIGHT(O687,2))&gt;15)),TRUE,FALSE))</f>
        <v/>
      </c>
      <c r="T687" s="77" t="str">
        <f>IF(O687="","",IF(OR(VALUE(LEFT(O687,2))&gt;IF(RIGHT(J687,1)="M",7,19),AND(OR(LEFT(O687,2)={"07","19"}),VALUE(RIGHT(O687,2))&gt;5)),TRUE,FALSE))</f>
        <v/>
      </c>
    </row>
    <row r="688" spans="1:28" x14ac:dyDescent="0.25">
      <c r="A688" s="231" t="s">
        <v>393</v>
      </c>
      <c r="B688" s="78" t="s">
        <v>394</v>
      </c>
      <c r="C688" s="232">
        <v>44242</v>
      </c>
      <c r="D688" s="231" t="s">
        <v>613</v>
      </c>
      <c r="E688" s="231" t="s">
        <v>658</v>
      </c>
      <c r="F688" s="231" t="s">
        <v>546</v>
      </c>
      <c r="G688" s="231">
        <v>3</v>
      </c>
      <c r="H688" s="231" t="s">
        <v>546</v>
      </c>
      <c r="I688" s="231" t="s">
        <v>546</v>
      </c>
      <c r="J688" s="231" t="s">
        <v>562</v>
      </c>
      <c r="K688" s="232">
        <v>43731</v>
      </c>
      <c r="L688" s="75">
        <f>COUNTIF($B$2:B688,B688)</f>
        <v>15</v>
      </c>
      <c r="M688" s="75">
        <f>COUNTIF($L$2:L688,4)</f>
        <v>25</v>
      </c>
      <c r="N688" s="76" t="str">
        <f t="shared" si="54"/>
        <v>Code 2715</v>
      </c>
      <c r="O688" s="76" t="str">
        <f t="shared" si="50"/>
        <v>0637</v>
      </c>
      <c r="P688" s="75" t="str">
        <f t="shared" si="51"/>
        <v>1900</v>
      </c>
      <c r="Q688" s="77">
        <f t="shared" si="52"/>
        <v>1223</v>
      </c>
      <c r="R688" s="77">
        <f t="shared" si="53"/>
        <v>12</v>
      </c>
      <c r="S688" s="77" t="b">
        <f>IF(O688="","",IF(OR(VALUE(LEFT(O688,2))&gt;IF(RIGHT(J688,1)="M",7,19),AND(OR(LEFT(O688,2)={"07","19"}),VALUE(RIGHT(O688,2))&gt;15)),TRUE,FALSE))</f>
        <v>0</v>
      </c>
      <c r="T688" s="77" t="b">
        <f>IF(O688="","",IF(OR(VALUE(LEFT(O688,2))&gt;IF(RIGHT(J688,1)="M",7,19),AND(OR(LEFT(O688,2)={"07","19"}),VALUE(RIGHT(O688,2))&gt;5)),TRUE,FALSE))</f>
        <v>0</v>
      </c>
      <c r="U688" s="78"/>
      <c r="V688" s="78"/>
      <c r="W688" s="78"/>
      <c r="X688" s="78"/>
      <c r="Y688" s="78"/>
      <c r="Z688" s="78"/>
      <c r="AA688" s="78"/>
      <c r="AB688" s="78"/>
    </row>
    <row r="689" spans="1:20" x14ac:dyDescent="0.25">
      <c r="A689" s="75" t="s">
        <v>393</v>
      </c>
      <c r="B689" s="77" t="s">
        <v>394</v>
      </c>
      <c r="C689" s="230">
        <v>44243</v>
      </c>
      <c r="D689" s="75" t="s">
        <v>546</v>
      </c>
      <c r="E689" s="75" t="s">
        <v>549</v>
      </c>
      <c r="F689" s="75" t="s">
        <v>546</v>
      </c>
      <c r="G689" s="75">
        <v>0</v>
      </c>
      <c r="H689" s="75" t="s">
        <v>546</v>
      </c>
      <c r="I689" s="75" t="s">
        <v>590</v>
      </c>
      <c r="J689" s="75" t="s">
        <v>562</v>
      </c>
      <c r="K689" s="230">
        <v>43731</v>
      </c>
      <c r="L689" s="75">
        <f>COUNTIF($B$2:B689,B689)</f>
        <v>16</v>
      </c>
      <c r="M689" s="75">
        <f>COUNTIF($L$2:L689,4)</f>
        <v>25</v>
      </c>
      <c r="N689" s="76" t="str">
        <f t="shared" si="54"/>
        <v>Code 2716</v>
      </c>
      <c r="O689" s="76" t="str">
        <f t="shared" si="50"/>
        <v/>
      </c>
      <c r="P689" s="75" t="str">
        <f t="shared" si="51"/>
        <v/>
      </c>
      <c r="Q689" s="77" t="str">
        <f t="shared" si="52"/>
        <v/>
      </c>
      <c r="R689" s="77" t="str">
        <f t="shared" si="53"/>
        <v/>
      </c>
      <c r="S689" s="77" t="str">
        <f>IF(O689="","",IF(OR(VALUE(LEFT(O689,2))&gt;IF(RIGHT(J689,1)="M",7,19),AND(OR(LEFT(O689,2)={"07","19"}),VALUE(RIGHT(O689,2))&gt;15)),TRUE,FALSE))</f>
        <v/>
      </c>
      <c r="T689" s="77" t="str">
        <f>IF(O689="","",IF(OR(VALUE(LEFT(O689,2))&gt;IF(RIGHT(J689,1)="M",7,19),AND(OR(LEFT(O689,2)={"07","19"}),VALUE(RIGHT(O689,2))&gt;5)),TRUE,FALSE))</f>
        <v/>
      </c>
    </row>
    <row r="690" spans="1:20" x14ac:dyDescent="0.25">
      <c r="A690" s="75" t="s">
        <v>393</v>
      </c>
      <c r="B690" s="77" t="s">
        <v>394</v>
      </c>
      <c r="C690" s="230">
        <v>44244</v>
      </c>
      <c r="D690" s="75" t="s">
        <v>733</v>
      </c>
      <c r="E690" s="75" t="s">
        <v>554</v>
      </c>
      <c r="F690" s="75" t="s">
        <v>546</v>
      </c>
      <c r="G690" s="75">
        <v>3</v>
      </c>
      <c r="H690" s="75" t="s">
        <v>546</v>
      </c>
      <c r="I690" s="75" t="s">
        <v>546</v>
      </c>
      <c r="J690" s="75" t="s">
        <v>562</v>
      </c>
      <c r="K690" s="230">
        <v>43731</v>
      </c>
      <c r="L690" s="75">
        <f>COUNTIF($B$2:B690,B690)</f>
        <v>17</v>
      </c>
      <c r="M690" s="75">
        <f>COUNTIF($L$2:L690,4)</f>
        <v>25</v>
      </c>
      <c r="N690" s="76" t="str">
        <f t="shared" si="54"/>
        <v>Code 2717</v>
      </c>
      <c r="O690" s="76" t="str">
        <f t="shared" si="50"/>
        <v>0630</v>
      </c>
      <c r="P690" s="75" t="str">
        <f t="shared" si="51"/>
        <v>1903</v>
      </c>
      <c r="Q690" s="77">
        <f t="shared" si="52"/>
        <v>1233</v>
      </c>
      <c r="R690" s="77">
        <f t="shared" si="53"/>
        <v>12</v>
      </c>
      <c r="S690" s="77" t="b">
        <f>IF(O690="","",IF(OR(VALUE(LEFT(O690,2))&gt;IF(RIGHT(J690,1)="M",7,19),AND(OR(LEFT(O690,2)={"07","19"}),VALUE(RIGHT(O690,2))&gt;15)),TRUE,FALSE))</f>
        <v>0</v>
      </c>
      <c r="T690" s="77" t="b">
        <f>IF(O690="","",IF(OR(VALUE(LEFT(O690,2))&gt;IF(RIGHT(J690,1)="M",7,19),AND(OR(LEFT(O690,2)={"07","19"}),VALUE(RIGHT(O690,2))&gt;5)),TRUE,FALSE))</f>
        <v>0</v>
      </c>
    </row>
    <row r="691" spans="1:20" x14ac:dyDescent="0.25">
      <c r="A691" s="75" t="s">
        <v>393</v>
      </c>
      <c r="B691" s="77" t="s">
        <v>394</v>
      </c>
      <c r="C691" s="230">
        <v>44245</v>
      </c>
      <c r="D691" s="75" t="s">
        <v>544</v>
      </c>
      <c r="E691" s="75" t="s">
        <v>671</v>
      </c>
      <c r="F691" s="75" t="s">
        <v>546</v>
      </c>
      <c r="G691" s="75">
        <v>3</v>
      </c>
      <c r="H691" s="75" t="s">
        <v>546</v>
      </c>
      <c r="I691" s="75" t="s">
        <v>546</v>
      </c>
      <c r="J691" s="75" t="s">
        <v>562</v>
      </c>
      <c r="K691" s="230">
        <v>43731</v>
      </c>
      <c r="L691" s="75">
        <f>COUNTIF($B$2:B691,B691)</f>
        <v>18</v>
      </c>
      <c r="M691" s="75">
        <f>COUNTIF($L$2:L691,4)</f>
        <v>25</v>
      </c>
      <c r="N691" s="76" t="str">
        <f t="shared" si="54"/>
        <v>Code 2718</v>
      </c>
      <c r="O691" s="76" t="str">
        <f t="shared" si="50"/>
        <v>0645</v>
      </c>
      <c r="P691" s="75" t="str">
        <f t="shared" si="51"/>
        <v>1904</v>
      </c>
      <c r="Q691" s="77">
        <f t="shared" si="52"/>
        <v>1219</v>
      </c>
      <c r="R691" s="77">
        <f t="shared" si="53"/>
        <v>12</v>
      </c>
      <c r="S691" s="77" t="b">
        <f>IF(O691="","",IF(OR(VALUE(LEFT(O691,2))&gt;IF(RIGHT(J691,1)="M",7,19),AND(OR(LEFT(O691,2)={"07","19"}),VALUE(RIGHT(O691,2))&gt;15)),TRUE,FALSE))</f>
        <v>0</v>
      </c>
      <c r="T691" s="77" t="b">
        <f>IF(O691="","",IF(OR(VALUE(LEFT(O691,2))&gt;IF(RIGHT(J691,1)="M",7,19),AND(OR(LEFT(O691,2)={"07","19"}),VALUE(RIGHT(O691,2))&gt;5)),TRUE,FALSE))</f>
        <v>0</v>
      </c>
    </row>
    <row r="692" spans="1:20" x14ac:dyDescent="0.25">
      <c r="A692" s="75" t="s">
        <v>393</v>
      </c>
      <c r="B692" s="77" t="s">
        <v>394</v>
      </c>
      <c r="C692" s="230">
        <v>44246</v>
      </c>
      <c r="D692" s="75" t="s">
        <v>555</v>
      </c>
      <c r="E692" s="75" t="s">
        <v>558</v>
      </c>
      <c r="F692" s="75" t="s">
        <v>546</v>
      </c>
      <c r="G692" s="75">
        <v>3</v>
      </c>
      <c r="H692" s="75" t="s">
        <v>546</v>
      </c>
      <c r="I692" s="75" t="s">
        <v>546</v>
      </c>
      <c r="J692" s="75" t="s">
        <v>562</v>
      </c>
      <c r="K692" s="230">
        <v>43731</v>
      </c>
      <c r="L692" s="75">
        <f>COUNTIF($B$2:B692,B692)</f>
        <v>19</v>
      </c>
      <c r="M692" s="75">
        <f>COUNTIF($L$2:L692,4)</f>
        <v>25</v>
      </c>
      <c r="N692" s="76" t="str">
        <f t="shared" si="54"/>
        <v>Code 2719</v>
      </c>
      <c r="O692" s="76" t="str">
        <f t="shared" si="50"/>
        <v>0646</v>
      </c>
      <c r="P692" s="75" t="str">
        <f t="shared" si="51"/>
        <v>1908</v>
      </c>
      <c r="Q692" s="77">
        <f t="shared" si="52"/>
        <v>1222</v>
      </c>
      <c r="R692" s="77">
        <f t="shared" si="53"/>
        <v>12</v>
      </c>
      <c r="S692" s="77" t="b">
        <f>IF(O692="","",IF(OR(VALUE(LEFT(O692,2))&gt;IF(RIGHT(J692,1)="M",7,19),AND(OR(LEFT(O692,2)={"07","19"}),VALUE(RIGHT(O692,2))&gt;15)),TRUE,FALSE))</f>
        <v>0</v>
      </c>
      <c r="T692" s="77" t="b">
        <f>IF(O692="","",IF(OR(VALUE(LEFT(O692,2))&gt;IF(RIGHT(J692,1)="M",7,19),AND(OR(LEFT(O692,2)={"07","19"}),VALUE(RIGHT(O692,2))&gt;5)),TRUE,FALSE))</f>
        <v>0</v>
      </c>
    </row>
    <row r="693" spans="1:20" x14ac:dyDescent="0.25">
      <c r="A693" s="75" t="s">
        <v>393</v>
      </c>
      <c r="B693" s="77" t="s">
        <v>394</v>
      </c>
      <c r="C693" s="230">
        <v>44247</v>
      </c>
      <c r="D693" s="75" t="s">
        <v>550</v>
      </c>
      <c r="E693" s="75" t="s">
        <v>660</v>
      </c>
      <c r="F693" s="75" t="s">
        <v>546</v>
      </c>
      <c r="G693" s="75">
        <v>3</v>
      </c>
      <c r="H693" s="75" t="s">
        <v>546</v>
      </c>
      <c r="I693" s="75" t="s">
        <v>546</v>
      </c>
      <c r="J693" s="75" t="s">
        <v>562</v>
      </c>
      <c r="K693" s="230">
        <v>43731</v>
      </c>
      <c r="L693" s="75">
        <f>COUNTIF($B$2:B693,B693)</f>
        <v>20</v>
      </c>
      <c r="M693" s="75">
        <f>COUNTIF($L$2:L693,4)</f>
        <v>25</v>
      </c>
      <c r="N693" s="76" t="str">
        <f t="shared" si="54"/>
        <v>Code 2720</v>
      </c>
      <c r="O693" s="76" t="str">
        <f t="shared" si="50"/>
        <v>0642</v>
      </c>
      <c r="P693" s="75" t="str">
        <f t="shared" si="51"/>
        <v>1902</v>
      </c>
      <c r="Q693" s="77">
        <f t="shared" si="52"/>
        <v>1220</v>
      </c>
      <c r="R693" s="77">
        <f t="shared" si="53"/>
        <v>12</v>
      </c>
      <c r="S693" s="77" t="b">
        <f>IF(O693="","",IF(OR(VALUE(LEFT(O693,2))&gt;IF(RIGHT(J693,1)="M",7,19),AND(OR(LEFT(O693,2)={"07","19"}),VALUE(RIGHT(O693,2))&gt;15)),TRUE,FALSE))</f>
        <v>0</v>
      </c>
      <c r="T693" s="77" t="b">
        <f>IF(O693="","",IF(OR(VALUE(LEFT(O693,2))&gt;IF(RIGHT(J693,1)="M",7,19),AND(OR(LEFT(O693,2)={"07","19"}),VALUE(RIGHT(O693,2))&gt;5)),TRUE,FALSE))</f>
        <v>0</v>
      </c>
    </row>
    <row r="694" spans="1:20" x14ac:dyDescent="0.25">
      <c r="A694" s="75" t="s">
        <v>393</v>
      </c>
      <c r="B694" s="77" t="s">
        <v>394</v>
      </c>
      <c r="C694" s="230">
        <v>44248</v>
      </c>
      <c r="D694" s="75" t="s">
        <v>546</v>
      </c>
      <c r="E694" s="75" t="s">
        <v>549</v>
      </c>
      <c r="F694" s="75" t="s">
        <v>546</v>
      </c>
      <c r="G694" s="75">
        <v>0</v>
      </c>
      <c r="H694" s="75" t="s">
        <v>546</v>
      </c>
      <c r="I694" s="75" t="s">
        <v>546</v>
      </c>
      <c r="J694" s="75" t="s">
        <v>563</v>
      </c>
      <c r="K694" s="230">
        <v>43731</v>
      </c>
      <c r="L694" s="75">
        <f>COUNTIF($B$2:B694,B694)</f>
        <v>21</v>
      </c>
      <c r="M694" s="75">
        <f>COUNTIF($L$2:L694,4)</f>
        <v>25</v>
      </c>
      <c r="N694" s="76" t="str">
        <f t="shared" si="54"/>
        <v>Code 2721</v>
      </c>
      <c r="O694" s="76" t="str">
        <f t="shared" si="50"/>
        <v/>
      </c>
      <c r="P694" s="75" t="str">
        <f t="shared" si="51"/>
        <v/>
      </c>
      <c r="Q694" s="77" t="str">
        <f t="shared" si="52"/>
        <v/>
      </c>
      <c r="R694" s="77" t="str">
        <f t="shared" si="53"/>
        <v/>
      </c>
      <c r="S694" s="77" t="str">
        <f>IF(O694="","",IF(OR(VALUE(LEFT(O694,2))&gt;IF(RIGHT(J694,1)="M",7,19),AND(OR(LEFT(O694,2)={"07","19"}),VALUE(RIGHT(O694,2))&gt;15)),TRUE,FALSE))</f>
        <v/>
      </c>
      <c r="T694" s="77" t="str">
        <f>IF(O694="","",IF(OR(VALUE(LEFT(O694,2))&gt;IF(RIGHT(J694,1)="M",7,19),AND(OR(LEFT(O694,2)={"07","19"}),VALUE(RIGHT(O694,2))&gt;5)),TRUE,FALSE))</f>
        <v/>
      </c>
    </row>
    <row r="695" spans="1:20" x14ac:dyDescent="0.25">
      <c r="A695" s="75" t="s">
        <v>393</v>
      </c>
      <c r="B695" s="77" t="s">
        <v>394</v>
      </c>
      <c r="C695" s="230">
        <v>44249</v>
      </c>
      <c r="D695" s="75" t="s">
        <v>613</v>
      </c>
      <c r="E695" s="75" t="s">
        <v>561</v>
      </c>
      <c r="F695" s="75" t="s">
        <v>546</v>
      </c>
      <c r="G695" s="75">
        <v>3</v>
      </c>
      <c r="H695" s="75" t="s">
        <v>546</v>
      </c>
      <c r="I695" s="75" t="s">
        <v>546</v>
      </c>
      <c r="J695" s="75" t="s">
        <v>562</v>
      </c>
      <c r="K695" s="230">
        <v>43731</v>
      </c>
      <c r="L695" s="75">
        <f>COUNTIF($B$2:B695,B695)</f>
        <v>22</v>
      </c>
      <c r="M695" s="75">
        <f>COUNTIF($L$2:L695,4)</f>
        <v>25</v>
      </c>
      <c r="N695" s="76" t="str">
        <f t="shared" si="54"/>
        <v>Code 2722</v>
      </c>
      <c r="O695" s="76" t="str">
        <f t="shared" si="50"/>
        <v>0637</v>
      </c>
      <c r="P695" s="75" t="str">
        <f t="shared" si="51"/>
        <v>1909</v>
      </c>
      <c r="Q695" s="77">
        <f t="shared" si="52"/>
        <v>1232</v>
      </c>
      <c r="R695" s="77">
        <f t="shared" si="53"/>
        <v>12</v>
      </c>
      <c r="S695" s="77" t="b">
        <f>IF(O695="","",IF(OR(VALUE(LEFT(O695,2))&gt;IF(RIGHT(J695,1)="M",7,19),AND(OR(LEFT(O695,2)={"07","19"}),VALUE(RIGHT(O695,2))&gt;15)),TRUE,FALSE))</f>
        <v>0</v>
      </c>
      <c r="T695" s="77" t="b">
        <f>IF(O695="","",IF(OR(VALUE(LEFT(O695,2))&gt;IF(RIGHT(J695,1)="M",7,19),AND(OR(LEFT(O695,2)={"07","19"}),VALUE(RIGHT(O695,2))&gt;5)),TRUE,FALSE))</f>
        <v>0</v>
      </c>
    </row>
    <row r="696" spans="1:20" x14ac:dyDescent="0.25">
      <c r="A696" s="75" t="s">
        <v>393</v>
      </c>
      <c r="B696" s="77" t="s">
        <v>394</v>
      </c>
      <c r="C696" s="230">
        <v>44250</v>
      </c>
      <c r="D696" s="75" t="s">
        <v>555</v>
      </c>
      <c r="E696" s="75" t="s">
        <v>660</v>
      </c>
      <c r="F696" s="75" t="s">
        <v>546</v>
      </c>
      <c r="G696" s="75">
        <v>3</v>
      </c>
      <c r="H696" s="75" t="s">
        <v>546</v>
      </c>
      <c r="I696" s="75" t="s">
        <v>546</v>
      </c>
      <c r="J696" s="75" t="s">
        <v>562</v>
      </c>
      <c r="K696" s="230">
        <v>43731</v>
      </c>
      <c r="L696" s="75">
        <f>COUNTIF($B$2:B696,B696)</f>
        <v>23</v>
      </c>
      <c r="M696" s="75">
        <f>COUNTIF($L$2:L696,4)</f>
        <v>25</v>
      </c>
      <c r="N696" s="76" t="str">
        <f t="shared" si="54"/>
        <v>Code 2723</v>
      </c>
      <c r="O696" s="76" t="str">
        <f t="shared" si="50"/>
        <v>0646</v>
      </c>
      <c r="P696" s="75" t="str">
        <f t="shared" si="51"/>
        <v>1902</v>
      </c>
      <c r="Q696" s="77">
        <f t="shared" si="52"/>
        <v>1216</v>
      </c>
      <c r="R696" s="77">
        <f t="shared" si="53"/>
        <v>12</v>
      </c>
      <c r="S696" s="77" t="b">
        <f>IF(O696="","",IF(OR(VALUE(LEFT(O696,2))&gt;IF(RIGHT(J696,1)="M",7,19),AND(OR(LEFT(O696,2)={"07","19"}),VALUE(RIGHT(O696,2))&gt;15)),TRUE,FALSE))</f>
        <v>0</v>
      </c>
      <c r="T696" s="77" t="b">
        <f>IF(O696="","",IF(OR(VALUE(LEFT(O696,2))&gt;IF(RIGHT(J696,1)="M",7,19),AND(OR(LEFT(O696,2)={"07","19"}),VALUE(RIGHT(O696,2))&gt;5)),TRUE,FALSE))</f>
        <v>0</v>
      </c>
    </row>
    <row r="697" spans="1:20" x14ac:dyDescent="0.25">
      <c r="A697" s="75" t="s">
        <v>393</v>
      </c>
      <c r="B697" s="77" t="s">
        <v>394</v>
      </c>
      <c r="C697" s="230">
        <v>44251</v>
      </c>
      <c r="D697" s="75" t="s">
        <v>550</v>
      </c>
      <c r="E697" s="75" t="s">
        <v>545</v>
      </c>
      <c r="F697" s="75" t="s">
        <v>546</v>
      </c>
      <c r="G697" s="75">
        <v>3</v>
      </c>
      <c r="H697" s="75" t="s">
        <v>546</v>
      </c>
      <c r="I697" s="75" t="s">
        <v>546</v>
      </c>
      <c r="J697" s="75" t="s">
        <v>562</v>
      </c>
      <c r="K697" s="230">
        <v>43731</v>
      </c>
      <c r="L697" s="75">
        <f>COUNTIF($B$2:B697,B697)</f>
        <v>24</v>
      </c>
      <c r="M697" s="75">
        <f>COUNTIF($L$2:L697,4)</f>
        <v>25</v>
      </c>
      <c r="N697" s="76" t="str">
        <f t="shared" si="54"/>
        <v>Code 2724</v>
      </c>
      <c r="O697" s="76" t="str">
        <f t="shared" si="50"/>
        <v>0642</v>
      </c>
      <c r="P697" s="75" t="str">
        <f t="shared" si="51"/>
        <v>1906</v>
      </c>
      <c r="Q697" s="77">
        <f t="shared" si="52"/>
        <v>1224</v>
      </c>
      <c r="R697" s="77">
        <f t="shared" si="53"/>
        <v>12</v>
      </c>
      <c r="S697" s="77" t="b">
        <f>IF(O697="","",IF(OR(VALUE(LEFT(O697,2))&gt;IF(RIGHT(J697,1)="M",7,19),AND(OR(LEFT(O697,2)={"07","19"}),VALUE(RIGHT(O697,2))&gt;15)),TRUE,FALSE))</f>
        <v>0</v>
      </c>
      <c r="T697" s="77" t="b">
        <f>IF(O697="","",IF(OR(VALUE(LEFT(O697,2))&gt;IF(RIGHT(J697,1)="M",7,19),AND(OR(LEFT(O697,2)={"07","19"}),VALUE(RIGHT(O697,2))&gt;5)),TRUE,FALSE))</f>
        <v>0</v>
      </c>
    </row>
    <row r="698" spans="1:20" x14ac:dyDescent="0.25">
      <c r="A698" s="75" t="s">
        <v>393</v>
      </c>
      <c r="B698" s="77" t="s">
        <v>394</v>
      </c>
      <c r="C698" s="230">
        <v>44252</v>
      </c>
      <c r="D698" s="75" t="s">
        <v>596</v>
      </c>
      <c r="E698" s="75" t="s">
        <v>597</v>
      </c>
      <c r="F698" s="75" t="s">
        <v>546</v>
      </c>
      <c r="G698" s="75">
        <v>3</v>
      </c>
      <c r="H698" s="75" t="s">
        <v>546</v>
      </c>
      <c r="I698" s="75" t="s">
        <v>546</v>
      </c>
      <c r="J698" s="75" t="s">
        <v>562</v>
      </c>
      <c r="K698" s="230">
        <v>43731</v>
      </c>
      <c r="L698" s="75">
        <f>COUNTIF($B$2:B698,B698)</f>
        <v>25</v>
      </c>
      <c r="M698" s="75">
        <f>COUNTIF($L$2:L698,4)</f>
        <v>25</v>
      </c>
      <c r="N698" s="76" t="str">
        <f t="shared" si="54"/>
        <v>Code 2725</v>
      </c>
      <c r="O698" s="76" t="str">
        <f t="shared" si="50"/>
        <v>0648</v>
      </c>
      <c r="P698" s="75" t="str">
        <f t="shared" si="51"/>
        <v>1913</v>
      </c>
      <c r="Q698" s="77">
        <f t="shared" si="52"/>
        <v>1225</v>
      </c>
      <c r="R698" s="77">
        <f t="shared" si="53"/>
        <v>12</v>
      </c>
      <c r="S698" s="77" t="b">
        <f>IF(O698="","",IF(OR(VALUE(LEFT(O698,2))&gt;IF(RIGHT(J698,1)="M",7,19),AND(OR(LEFT(O698,2)={"07","19"}),VALUE(RIGHT(O698,2))&gt;15)),TRUE,FALSE))</f>
        <v>0</v>
      </c>
      <c r="T698" s="77" t="b">
        <f>IF(O698="","",IF(OR(VALUE(LEFT(O698,2))&gt;IF(RIGHT(J698,1)="M",7,19),AND(OR(LEFT(O698,2)={"07","19"}),VALUE(RIGHT(O698,2))&gt;5)),TRUE,FALSE))</f>
        <v>0</v>
      </c>
    </row>
    <row r="699" spans="1:20" x14ac:dyDescent="0.25">
      <c r="A699" s="75" t="s">
        <v>393</v>
      </c>
      <c r="B699" s="77" t="s">
        <v>394</v>
      </c>
      <c r="C699" s="230">
        <v>44253</v>
      </c>
      <c r="D699" s="75" t="s">
        <v>683</v>
      </c>
      <c r="E699" s="75" t="s">
        <v>638</v>
      </c>
      <c r="F699" s="75" t="s">
        <v>546</v>
      </c>
      <c r="G699" s="75">
        <v>3</v>
      </c>
      <c r="H699" s="75" t="s">
        <v>546</v>
      </c>
      <c r="I699" s="75" t="s">
        <v>546</v>
      </c>
      <c r="J699" s="75" t="s">
        <v>562</v>
      </c>
      <c r="K699" s="230">
        <v>43731</v>
      </c>
      <c r="L699" s="75">
        <f>COUNTIF($B$2:B699,B699)</f>
        <v>26</v>
      </c>
      <c r="M699" s="75">
        <f>COUNTIF($L$2:L699,4)</f>
        <v>25</v>
      </c>
      <c r="N699" s="76" t="str">
        <f t="shared" si="54"/>
        <v>Code 2726</v>
      </c>
      <c r="O699" s="76" t="str">
        <f t="shared" si="50"/>
        <v>0650</v>
      </c>
      <c r="P699" s="75" t="str">
        <f t="shared" si="51"/>
        <v>1914</v>
      </c>
      <c r="Q699" s="77">
        <f t="shared" si="52"/>
        <v>1224</v>
      </c>
      <c r="R699" s="77">
        <f t="shared" si="53"/>
        <v>12</v>
      </c>
      <c r="S699" s="77" t="b">
        <f>IF(O699="","",IF(OR(VALUE(LEFT(O699,2))&gt;IF(RIGHT(J699,1)="M",7,19),AND(OR(LEFT(O699,2)={"07","19"}),VALUE(RIGHT(O699,2))&gt;15)),TRUE,FALSE))</f>
        <v>0</v>
      </c>
      <c r="T699" s="77" t="b">
        <f>IF(O699="","",IF(OR(VALUE(LEFT(O699,2))&gt;IF(RIGHT(J699,1)="M",7,19),AND(OR(LEFT(O699,2)={"07","19"}),VALUE(RIGHT(O699,2))&gt;5)),TRUE,FALSE))</f>
        <v>0</v>
      </c>
    </row>
    <row r="700" spans="1:20" x14ac:dyDescent="0.25">
      <c r="A700" s="75" t="s">
        <v>393</v>
      </c>
      <c r="B700" s="77" t="s">
        <v>394</v>
      </c>
      <c r="C700" s="230">
        <v>44254</v>
      </c>
      <c r="D700" s="75" t="s">
        <v>586</v>
      </c>
      <c r="E700" s="75" t="s">
        <v>671</v>
      </c>
      <c r="F700" s="75" t="s">
        <v>546</v>
      </c>
      <c r="G700" s="75">
        <v>3</v>
      </c>
      <c r="H700" s="75" t="s">
        <v>546</v>
      </c>
      <c r="I700" s="75" t="s">
        <v>546</v>
      </c>
      <c r="J700" s="75" t="s">
        <v>562</v>
      </c>
      <c r="K700" s="230">
        <v>43731</v>
      </c>
      <c r="L700" s="75">
        <f>COUNTIF($B$2:B700,B700)</f>
        <v>27</v>
      </c>
      <c r="M700" s="75">
        <f>COUNTIF($L$2:L700,4)</f>
        <v>25</v>
      </c>
      <c r="N700" s="76" t="str">
        <f t="shared" si="54"/>
        <v>Code 2727</v>
      </c>
      <c r="O700" s="76" t="str">
        <f t="shared" si="50"/>
        <v>0652</v>
      </c>
      <c r="P700" s="75" t="str">
        <f t="shared" si="51"/>
        <v>1904</v>
      </c>
      <c r="Q700" s="77">
        <f t="shared" si="52"/>
        <v>1212</v>
      </c>
      <c r="R700" s="77">
        <f t="shared" si="53"/>
        <v>12</v>
      </c>
      <c r="S700" s="77" t="b">
        <f>IF(O700="","",IF(OR(VALUE(LEFT(O700,2))&gt;IF(RIGHT(J700,1)="M",7,19),AND(OR(LEFT(O700,2)={"07","19"}),VALUE(RIGHT(O700,2))&gt;15)),TRUE,FALSE))</f>
        <v>0</v>
      </c>
      <c r="T700" s="77" t="b">
        <f>IF(O700="","",IF(OR(VALUE(LEFT(O700,2))&gt;IF(RIGHT(J700,1)="M",7,19),AND(OR(LEFT(O700,2)={"07","19"}),VALUE(RIGHT(O700,2))&gt;5)),TRUE,FALSE))</f>
        <v>0</v>
      </c>
    </row>
    <row r="701" spans="1:20" x14ac:dyDescent="0.25">
      <c r="A701" s="75" t="s">
        <v>393</v>
      </c>
      <c r="B701" s="77" t="s">
        <v>394</v>
      </c>
      <c r="C701" s="230">
        <v>44255</v>
      </c>
      <c r="D701" s="75" t="s">
        <v>546</v>
      </c>
      <c r="E701" s="75" t="s">
        <v>549</v>
      </c>
      <c r="F701" s="75" t="s">
        <v>546</v>
      </c>
      <c r="G701" s="75">
        <v>0</v>
      </c>
      <c r="H701" s="75" t="s">
        <v>546</v>
      </c>
      <c r="I701" s="75" t="s">
        <v>546</v>
      </c>
      <c r="J701" s="75" t="s">
        <v>563</v>
      </c>
      <c r="K701" s="230">
        <v>43731</v>
      </c>
      <c r="L701" s="75">
        <f>COUNTIF($B$2:B701,B701)</f>
        <v>28</v>
      </c>
      <c r="M701" s="75">
        <f>COUNTIF($L$2:L701,4)</f>
        <v>25</v>
      </c>
      <c r="N701" s="76" t="str">
        <f t="shared" si="54"/>
        <v>Code 2728</v>
      </c>
      <c r="O701" s="76" t="str">
        <f t="shared" si="50"/>
        <v/>
      </c>
      <c r="P701" s="75" t="str">
        <f t="shared" si="51"/>
        <v/>
      </c>
      <c r="Q701" s="77" t="str">
        <f t="shared" si="52"/>
        <v/>
      </c>
      <c r="R701" s="77" t="str">
        <f t="shared" si="53"/>
        <v/>
      </c>
      <c r="S701" s="77" t="str">
        <f>IF(O701="","",IF(OR(VALUE(LEFT(O701,2))&gt;IF(RIGHT(J701,1)="M",7,19),AND(OR(LEFT(O701,2)={"07","19"}),VALUE(RIGHT(O701,2))&gt;15)),TRUE,FALSE))</f>
        <v/>
      </c>
      <c r="T701" s="77" t="str">
        <f>IF(O701="","",IF(OR(VALUE(LEFT(O701,2))&gt;IF(RIGHT(J701,1)="M",7,19),AND(OR(LEFT(O701,2)={"07","19"}),VALUE(RIGHT(O701,2))&gt;5)),TRUE,FALSE))</f>
        <v/>
      </c>
    </row>
    <row r="702" spans="1:20" x14ac:dyDescent="0.25">
      <c r="A702" s="75" t="s">
        <v>405</v>
      </c>
      <c r="B702" s="77" t="s">
        <v>406</v>
      </c>
      <c r="C702" s="230">
        <v>44228</v>
      </c>
      <c r="D702" s="75" t="s">
        <v>769</v>
      </c>
      <c r="E702" s="75" t="s">
        <v>625</v>
      </c>
      <c r="F702" s="75" t="s">
        <v>546</v>
      </c>
      <c r="G702" s="75">
        <v>2</v>
      </c>
      <c r="H702" s="75" t="s">
        <v>546</v>
      </c>
      <c r="I702" s="75" t="s">
        <v>546</v>
      </c>
      <c r="J702" s="75" t="s">
        <v>579</v>
      </c>
      <c r="K702" s="230">
        <v>43747</v>
      </c>
      <c r="L702" s="75">
        <f>COUNTIF($B$2:B702,B702)</f>
        <v>1</v>
      </c>
      <c r="M702" s="75">
        <f>COUNTIF($L$2:L702,4)</f>
        <v>25</v>
      </c>
      <c r="N702" s="76" t="str">
        <f t="shared" si="54"/>
        <v>Code 291</v>
      </c>
      <c r="O702" s="76" t="str">
        <f t="shared" si="50"/>
        <v>1723</v>
      </c>
      <c r="P702" s="75" t="str">
        <f t="shared" si="51"/>
        <v>0630</v>
      </c>
      <c r="Q702" s="77">
        <f t="shared" si="52"/>
        <v>1307</v>
      </c>
      <c r="R702" s="77">
        <f t="shared" si="53"/>
        <v>13</v>
      </c>
      <c r="S702" s="77" t="b">
        <f>IF(O702="","",IF(OR(VALUE(LEFT(O702,2))&gt;IF(RIGHT(J702,1)="M",7,19),AND(OR(LEFT(O702,2)={"07","19"}),VALUE(RIGHT(O702,2))&gt;15)),TRUE,FALSE))</f>
        <v>0</v>
      </c>
      <c r="T702" s="77" t="b">
        <f>IF(O702="","",IF(OR(VALUE(LEFT(O702,2))&gt;IF(RIGHT(J702,1)="M",7,19),AND(OR(LEFT(O702,2)={"07","19"}),VALUE(RIGHT(O702,2))&gt;5)),TRUE,FALSE))</f>
        <v>0</v>
      </c>
    </row>
    <row r="703" spans="1:20" x14ac:dyDescent="0.25">
      <c r="A703" s="75" t="s">
        <v>405</v>
      </c>
      <c r="B703" s="77" t="s">
        <v>406</v>
      </c>
      <c r="C703" s="230">
        <v>44229</v>
      </c>
      <c r="D703" s="75" t="s">
        <v>724</v>
      </c>
      <c r="E703" s="75" t="s">
        <v>770</v>
      </c>
      <c r="F703" s="75" t="s">
        <v>546</v>
      </c>
      <c r="G703" s="75">
        <v>2</v>
      </c>
      <c r="H703" s="75" t="s">
        <v>546</v>
      </c>
      <c r="I703" s="75" t="s">
        <v>546</v>
      </c>
      <c r="J703" s="75" t="s">
        <v>579</v>
      </c>
      <c r="K703" s="230">
        <v>43747</v>
      </c>
      <c r="L703" s="75">
        <f>COUNTIF($B$2:B703,B703)</f>
        <v>2</v>
      </c>
      <c r="M703" s="75">
        <f>COUNTIF($L$2:L703,4)</f>
        <v>25</v>
      </c>
      <c r="N703" s="76" t="str">
        <f t="shared" si="54"/>
        <v>Code 292</v>
      </c>
      <c r="O703" s="76" t="str">
        <f t="shared" si="50"/>
        <v>1734</v>
      </c>
      <c r="P703" s="75" t="str">
        <f t="shared" si="51"/>
        <v>0631</v>
      </c>
      <c r="Q703" s="77">
        <f t="shared" si="52"/>
        <v>1257</v>
      </c>
      <c r="R703" s="77">
        <f t="shared" si="53"/>
        <v>12</v>
      </c>
      <c r="S703" s="77" t="b">
        <f>IF(O703="","",IF(OR(VALUE(LEFT(O703,2))&gt;IF(RIGHT(J703,1)="M",7,19),AND(OR(LEFT(O703,2)={"07","19"}),VALUE(RIGHT(O703,2))&gt;15)),TRUE,FALSE))</f>
        <v>0</v>
      </c>
      <c r="T703" s="77" t="b">
        <f>IF(O703="","",IF(OR(VALUE(LEFT(O703,2))&gt;IF(RIGHT(J703,1)="M",7,19),AND(OR(LEFT(O703,2)={"07","19"}),VALUE(RIGHT(O703,2))&gt;5)),TRUE,FALSE))</f>
        <v>0</v>
      </c>
    </row>
    <row r="704" spans="1:20" x14ac:dyDescent="0.25">
      <c r="A704" s="75" t="s">
        <v>405</v>
      </c>
      <c r="B704" s="77" t="s">
        <v>406</v>
      </c>
      <c r="C704" s="230">
        <v>44230</v>
      </c>
      <c r="D704" s="75" t="s">
        <v>771</v>
      </c>
      <c r="E704" s="75" t="s">
        <v>627</v>
      </c>
      <c r="F704" s="75" t="s">
        <v>546</v>
      </c>
      <c r="G704" s="75">
        <v>2</v>
      </c>
      <c r="H704" s="75" t="s">
        <v>546</v>
      </c>
      <c r="I704" s="75" t="s">
        <v>546</v>
      </c>
      <c r="J704" s="75" t="s">
        <v>579</v>
      </c>
      <c r="K704" s="230">
        <v>43747</v>
      </c>
      <c r="L704" s="75">
        <f>COUNTIF($B$2:B704,B704)</f>
        <v>3</v>
      </c>
      <c r="M704" s="75">
        <f>COUNTIF($L$2:L704,4)</f>
        <v>25</v>
      </c>
      <c r="N704" s="76" t="str">
        <f t="shared" si="54"/>
        <v>Code 293</v>
      </c>
      <c r="O704" s="76" t="str">
        <f t="shared" si="50"/>
        <v>1727</v>
      </c>
      <c r="P704" s="75" t="str">
        <f t="shared" si="51"/>
        <v>0636</v>
      </c>
      <c r="Q704" s="77">
        <f t="shared" si="52"/>
        <v>1309</v>
      </c>
      <c r="R704" s="77">
        <f t="shared" si="53"/>
        <v>13</v>
      </c>
      <c r="S704" s="77" t="b">
        <f>IF(O704="","",IF(OR(VALUE(LEFT(O704,2))&gt;IF(RIGHT(J704,1)="M",7,19),AND(OR(LEFT(O704,2)={"07","19"}),VALUE(RIGHT(O704,2))&gt;15)),TRUE,FALSE))</f>
        <v>0</v>
      </c>
      <c r="T704" s="77" t="b">
        <f>IF(O704="","",IF(OR(VALUE(LEFT(O704,2))&gt;IF(RIGHT(J704,1)="M",7,19),AND(OR(LEFT(O704,2)={"07","19"}),VALUE(RIGHT(O704,2))&gt;5)),TRUE,FALSE))</f>
        <v>0</v>
      </c>
    </row>
    <row r="705" spans="1:28" x14ac:dyDescent="0.25">
      <c r="A705" s="75" t="s">
        <v>405</v>
      </c>
      <c r="B705" s="77" t="s">
        <v>406</v>
      </c>
      <c r="C705" s="230">
        <v>44231</v>
      </c>
      <c r="D705" s="75" t="s">
        <v>725</v>
      </c>
      <c r="E705" s="75" t="s">
        <v>772</v>
      </c>
      <c r="F705" s="75" t="s">
        <v>546</v>
      </c>
      <c r="G705" s="75">
        <v>2</v>
      </c>
      <c r="H705" s="75" t="s">
        <v>546</v>
      </c>
      <c r="I705" s="75" t="s">
        <v>546</v>
      </c>
      <c r="J705" s="75" t="s">
        <v>579</v>
      </c>
      <c r="K705" s="230">
        <v>43747</v>
      </c>
      <c r="L705" s="75">
        <f>COUNTIF($B$2:B705,B705)</f>
        <v>4</v>
      </c>
      <c r="M705" s="75">
        <f>COUNTIF($L$2:L705,4)</f>
        <v>26</v>
      </c>
      <c r="N705" s="76" t="str">
        <f t="shared" si="54"/>
        <v>Code 294</v>
      </c>
      <c r="O705" s="76" t="str">
        <f t="shared" si="50"/>
        <v>1726</v>
      </c>
      <c r="P705" s="75" t="str">
        <f t="shared" si="51"/>
        <v>0637</v>
      </c>
      <c r="Q705" s="77">
        <f t="shared" si="52"/>
        <v>1311</v>
      </c>
      <c r="R705" s="77">
        <f t="shared" si="53"/>
        <v>13</v>
      </c>
      <c r="S705" s="77" t="b">
        <f>IF(O705="","",IF(OR(VALUE(LEFT(O705,2))&gt;IF(RIGHT(J705,1)="M",7,19),AND(OR(LEFT(O705,2)={"07","19"}),VALUE(RIGHT(O705,2))&gt;15)),TRUE,FALSE))</f>
        <v>0</v>
      </c>
      <c r="T705" s="77" t="b">
        <f>IF(O705="","",IF(OR(VALUE(LEFT(O705,2))&gt;IF(RIGHT(J705,1)="M",7,19),AND(OR(LEFT(O705,2)={"07","19"}),VALUE(RIGHT(O705,2))&gt;5)),TRUE,FALSE))</f>
        <v>0</v>
      </c>
    </row>
    <row r="706" spans="1:28" x14ac:dyDescent="0.25">
      <c r="A706" s="75" t="s">
        <v>405</v>
      </c>
      <c r="B706" s="77" t="s">
        <v>406</v>
      </c>
      <c r="C706" s="230">
        <v>44232</v>
      </c>
      <c r="D706" s="75" t="s">
        <v>773</v>
      </c>
      <c r="E706" s="75" t="s">
        <v>749</v>
      </c>
      <c r="F706" s="75" t="s">
        <v>546</v>
      </c>
      <c r="G706" s="75">
        <v>2</v>
      </c>
      <c r="H706" s="75" t="s">
        <v>546</v>
      </c>
      <c r="I706" s="75" t="s">
        <v>546</v>
      </c>
      <c r="J706" s="75" t="s">
        <v>579</v>
      </c>
      <c r="K706" s="230">
        <v>43747</v>
      </c>
      <c r="L706" s="75">
        <f>COUNTIF($B$2:B706,B706)</f>
        <v>5</v>
      </c>
      <c r="M706" s="75">
        <f>COUNTIF($L$2:L706,4)</f>
        <v>26</v>
      </c>
      <c r="N706" s="76" t="str">
        <f t="shared" si="54"/>
        <v>Code 295</v>
      </c>
      <c r="O706" s="76" t="str">
        <f t="shared" ref="O706:O769" si="55">TRIM(SUBSTITUTE(SUBSTITUTE(D706,"+",""),"_",""))</f>
        <v>1717</v>
      </c>
      <c r="P706" s="75" t="str">
        <f t="shared" ref="P706:P769" si="56">TRIM(SUBSTITUTE(SUBSTITUTE(E706,"+",""),"_",""))</f>
        <v>0619</v>
      </c>
      <c r="Q706" s="77">
        <f t="shared" ref="Q706:Q769" si="57">IFERROR(IF(RIGHT(P706,2)&lt;RIGHT(O706,2),IF(P706&lt;O706,P706+2360-O706,P706-40-O706),IF(P706&lt;O706,P706+2400-O706,P706-O706)),"")</f>
        <v>1302</v>
      </c>
      <c r="R706" s="77">
        <f t="shared" ref="R706:R769" si="58">IFERROR(ROUNDDOWN(Q706/100,0),"")</f>
        <v>13</v>
      </c>
      <c r="S706" s="77" t="b">
        <f>IF(O706="","",IF(OR(VALUE(LEFT(O706,2))&gt;IF(RIGHT(J706,1)="M",7,19),AND(OR(LEFT(O706,2)={"07","19"}),VALUE(RIGHT(O706,2))&gt;15)),TRUE,FALSE))</f>
        <v>0</v>
      </c>
      <c r="T706" s="77" t="b">
        <f>IF(O706="","",IF(OR(VALUE(LEFT(O706,2))&gt;IF(RIGHT(J706,1)="M",7,19),AND(OR(LEFT(O706,2)={"07","19"}),VALUE(RIGHT(O706,2))&gt;5)),TRUE,FALSE))</f>
        <v>0</v>
      </c>
    </row>
    <row r="707" spans="1:28" x14ac:dyDescent="0.25">
      <c r="A707" s="75" t="s">
        <v>405</v>
      </c>
      <c r="B707" s="77" t="s">
        <v>406</v>
      </c>
      <c r="C707" s="230">
        <v>44233</v>
      </c>
      <c r="D707" s="75" t="s">
        <v>771</v>
      </c>
      <c r="E707" s="75" t="s">
        <v>584</v>
      </c>
      <c r="F707" s="75" t="s">
        <v>546</v>
      </c>
      <c r="G707" s="75">
        <v>2</v>
      </c>
      <c r="H707" s="75" t="s">
        <v>546</v>
      </c>
      <c r="I707" s="75" t="s">
        <v>546</v>
      </c>
      <c r="J707" s="75" t="s">
        <v>579</v>
      </c>
      <c r="K707" s="230">
        <v>43747</v>
      </c>
      <c r="L707" s="75">
        <f>COUNTIF($B$2:B707,B707)</f>
        <v>6</v>
      </c>
      <c r="M707" s="75">
        <f>COUNTIF($L$2:L707,4)</f>
        <v>26</v>
      </c>
      <c r="N707" s="76" t="str">
        <f t="shared" ref="N707:N770" si="59">A707&amp;DAY(C707)</f>
        <v>Code 296</v>
      </c>
      <c r="O707" s="76" t="str">
        <f t="shared" si="55"/>
        <v>1727</v>
      </c>
      <c r="P707" s="75" t="str">
        <f t="shared" si="56"/>
        <v>0614</v>
      </c>
      <c r="Q707" s="77">
        <f t="shared" si="57"/>
        <v>1247</v>
      </c>
      <c r="R707" s="77">
        <f t="shared" si="58"/>
        <v>12</v>
      </c>
      <c r="S707" s="77" t="b">
        <f>IF(O707="","",IF(OR(VALUE(LEFT(O707,2))&gt;IF(RIGHT(J707,1)="M",7,19),AND(OR(LEFT(O707,2)={"07","19"}),VALUE(RIGHT(O707,2))&gt;15)),TRUE,FALSE))</f>
        <v>0</v>
      </c>
      <c r="T707" s="77" t="b">
        <f>IF(O707="","",IF(OR(VALUE(LEFT(O707,2))&gt;IF(RIGHT(J707,1)="M",7,19),AND(OR(LEFT(O707,2)={"07","19"}),VALUE(RIGHT(O707,2))&gt;5)),TRUE,FALSE))</f>
        <v>0</v>
      </c>
    </row>
    <row r="708" spans="1:28" x14ac:dyDescent="0.25">
      <c r="A708" s="75" t="s">
        <v>405</v>
      </c>
      <c r="B708" s="77" t="s">
        <v>406</v>
      </c>
      <c r="C708" s="230">
        <v>44234</v>
      </c>
      <c r="D708" s="75" t="s">
        <v>546</v>
      </c>
      <c r="E708" s="75" t="s">
        <v>549</v>
      </c>
      <c r="F708" s="75" t="s">
        <v>546</v>
      </c>
      <c r="G708" s="75">
        <v>0</v>
      </c>
      <c r="H708" s="75" t="s">
        <v>546</v>
      </c>
      <c r="I708" s="75" t="s">
        <v>546</v>
      </c>
      <c r="J708" s="75" t="s">
        <v>585</v>
      </c>
      <c r="K708" s="230">
        <v>43747</v>
      </c>
      <c r="L708" s="75">
        <f>COUNTIF($B$2:B708,B708)</f>
        <v>7</v>
      </c>
      <c r="M708" s="75">
        <f>COUNTIF($L$2:L708,4)</f>
        <v>26</v>
      </c>
      <c r="N708" s="76" t="str">
        <f t="shared" si="59"/>
        <v>Code 297</v>
      </c>
      <c r="O708" s="76" t="str">
        <f t="shared" si="55"/>
        <v/>
      </c>
      <c r="P708" s="75" t="str">
        <f t="shared" si="56"/>
        <v/>
      </c>
      <c r="Q708" s="77" t="str">
        <f t="shared" si="57"/>
        <v/>
      </c>
      <c r="R708" s="77" t="str">
        <f t="shared" si="58"/>
        <v/>
      </c>
      <c r="S708" s="77" t="str">
        <f>IF(O708="","",IF(OR(VALUE(LEFT(O708,2))&gt;IF(RIGHT(J708,1)="M",7,19),AND(OR(LEFT(O708,2)={"07","19"}),VALUE(RIGHT(O708,2))&gt;15)),TRUE,FALSE))</f>
        <v/>
      </c>
      <c r="T708" s="77" t="str">
        <f>IF(O708="","",IF(OR(VALUE(LEFT(O708,2))&gt;IF(RIGHT(J708,1)="M",7,19),AND(OR(LEFT(O708,2)={"07","19"}),VALUE(RIGHT(O708,2))&gt;5)),TRUE,FALSE))</f>
        <v/>
      </c>
    </row>
    <row r="709" spans="1:28" x14ac:dyDescent="0.25">
      <c r="A709" s="231" t="s">
        <v>405</v>
      </c>
      <c r="B709" s="78" t="s">
        <v>406</v>
      </c>
      <c r="C709" s="232">
        <v>44235</v>
      </c>
      <c r="D709" s="231" t="s">
        <v>774</v>
      </c>
      <c r="E709" s="231" t="s">
        <v>573</v>
      </c>
      <c r="F709" s="231" t="s">
        <v>546</v>
      </c>
      <c r="G709" s="231">
        <v>3</v>
      </c>
      <c r="H709" s="231" t="s">
        <v>546</v>
      </c>
      <c r="I709" s="231" t="s">
        <v>546</v>
      </c>
      <c r="J709" s="231" t="s">
        <v>566</v>
      </c>
      <c r="K709" s="232">
        <v>43747</v>
      </c>
      <c r="L709" s="75">
        <f>COUNTIF($B$2:B709,B709)</f>
        <v>8</v>
      </c>
      <c r="M709" s="75">
        <f>COUNTIF($L$2:L709,4)</f>
        <v>26</v>
      </c>
      <c r="N709" s="76" t="str">
        <f t="shared" si="59"/>
        <v>Code 298</v>
      </c>
      <c r="O709" s="76" t="str">
        <f t="shared" si="55"/>
        <v>1724</v>
      </c>
      <c r="P709" s="75" t="str">
        <f t="shared" si="56"/>
        <v>0708</v>
      </c>
      <c r="Q709" s="77">
        <f t="shared" si="57"/>
        <v>1344</v>
      </c>
      <c r="R709" s="77">
        <f t="shared" si="58"/>
        <v>13</v>
      </c>
      <c r="S709" s="77" t="b">
        <f>IF(O709="","",IF(OR(VALUE(LEFT(O709,2))&gt;IF(RIGHT(J709,1)="M",7,19),AND(OR(LEFT(O709,2)={"07","19"}),VALUE(RIGHT(O709,2))&gt;15)),TRUE,FALSE))</f>
        <v>0</v>
      </c>
      <c r="T709" s="77" t="b">
        <f>IF(O709="","",IF(OR(VALUE(LEFT(O709,2))&gt;IF(RIGHT(J709,1)="M",7,19),AND(OR(LEFT(O709,2)={"07","19"}),VALUE(RIGHT(O709,2))&gt;5)),TRUE,FALSE))</f>
        <v>0</v>
      </c>
      <c r="U709" s="78"/>
      <c r="V709" s="78"/>
      <c r="W709" s="78"/>
      <c r="X709" s="78"/>
      <c r="Y709" s="78"/>
      <c r="Z709" s="78"/>
      <c r="AA709" s="78"/>
      <c r="AB709" s="78"/>
    </row>
    <row r="710" spans="1:28" x14ac:dyDescent="0.25">
      <c r="A710" s="231" t="s">
        <v>405</v>
      </c>
      <c r="B710" s="78" t="s">
        <v>406</v>
      </c>
      <c r="C710" s="232">
        <v>44236</v>
      </c>
      <c r="D710" s="231" t="s">
        <v>775</v>
      </c>
      <c r="E710" s="231" t="s">
        <v>569</v>
      </c>
      <c r="F710" s="231" t="s">
        <v>546</v>
      </c>
      <c r="G710" s="231">
        <v>3</v>
      </c>
      <c r="H710" s="231" t="s">
        <v>546</v>
      </c>
      <c r="I710" s="231" t="s">
        <v>546</v>
      </c>
      <c r="J710" s="231" t="s">
        <v>566</v>
      </c>
      <c r="K710" s="232">
        <v>43747</v>
      </c>
      <c r="L710" s="75">
        <f>COUNTIF($B$2:B710,B710)</f>
        <v>9</v>
      </c>
      <c r="M710" s="75">
        <f>COUNTIF($L$2:L710,4)</f>
        <v>26</v>
      </c>
      <c r="N710" s="76" t="str">
        <f t="shared" si="59"/>
        <v>Code 299</v>
      </c>
      <c r="O710" s="76" t="str">
        <f t="shared" si="55"/>
        <v>1730</v>
      </c>
      <c r="P710" s="75" t="str">
        <f t="shared" si="56"/>
        <v>0704</v>
      </c>
      <c r="Q710" s="77">
        <f t="shared" si="57"/>
        <v>1334</v>
      </c>
      <c r="R710" s="77">
        <f t="shared" si="58"/>
        <v>13</v>
      </c>
      <c r="S710" s="77" t="b">
        <f>IF(O710="","",IF(OR(VALUE(LEFT(O710,2))&gt;IF(RIGHT(J710,1)="M",7,19),AND(OR(LEFT(O710,2)={"07","19"}),VALUE(RIGHT(O710,2))&gt;15)),TRUE,FALSE))</f>
        <v>0</v>
      </c>
      <c r="T710" s="77" t="b">
        <f>IF(O710="","",IF(OR(VALUE(LEFT(O710,2))&gt;IF(RIGHT(J710,1)="M",7,19),AND(OR(LEFT(O710,2)={"07","19"}),VALUE(RIGHT(O710,2))&gt;5)),TRUE,FALSE))</f>
        <v>0</v>
      </c>
      <c r="U710" s="78"/>
      <c r="V710" s="78"/>
      <c r="W710" s="78"/>
      <c r="X710" s="78"/>
      <c r="Y710" s="78"/>
      <c r="Z710" s="78"/>
      <c r="AA710" s="78"/>
      <c r="AB710" s="78"/>
    </row>
    <row r="711" spans="1:28" x14ac:dyDescent="0.25">
      <c r="A711" s="231" t="s">
        <v>405</v>
      </c>
      <c r="B711" s="78" t="s">
        <v>406</v>
      </c>
      <c r="C711" s="232">
        <v>44237</v>
      </c>
      <c r="D711" s="231" t="s">
        <v>726</v>
      </c>
      <c r="E711" s="231" t="s">
        <v>633</v>
      </c>
      <c r="F711" s="231" t="s">
        <v>546</v>
      </c>
      <c r="G711" s="231">
        <v>3</v>
      </c>
      <c r="H711" s="231" t="s">
        <v>546</v>
      </c>
      <c r="I711" s="231" t="s">
        <v>546</v>
      </c>
      <c r="J711" s="231" t="s">
        <v>566</v>
      </c>
      <c r="K711" s="232">
        <v>43747</v>
      </c>
      <c r="L711" s="75">
        <f>COUNTIF($B$2:B711,B711)</f>
        <v>10</v>
      </c>
      <c r="M711" s="75">
        <f>COUNTIF($L$2:L711,4)</f>
        <v>26</v>
      </c>
      <c r="N711" s="76" t="str">
        <f t="shared" si="59"/>
        <v>Code 2910</v>
      </c>
      <c r="O711" s="76" t="str">
        <f t="shared" si="55"/>
        <v>1731</v>
      </c>
      <c r="P711" s="75" t="str">
        <f t="shared" si="56"/>
        <v>0705</v>
      </c>
      <c r="Q711" s="77">
        <f t="shared" si="57"/>
        <v>1334</v>
      </c>
      <c r="R711" s="77">
        <f t="shared" si="58"/>
        <v>13</v>
      </c>
      <c r="S711" s="77" t="b">
        <f>IF(O711="","",IF(OR(VALUE(LEFT(O711,2))&gt;IF(RIGHT(J711,1)="M",7,19),AND(OR(LEFT(O711,2)={"07","19"}),VALUE(RIGHT(O711,2))&gt;15)),TRUE,FALSE))</f>
        <v>0</v>
      </c>
      <c r="T711" s="77" t="b">
        <f>IF(O711="","",IF(OR(VALUE(LEFT(O711,2))&gt;IF(RIGHT(J711,1)="M",7,19),AND(OR(LEFT(O711,2)={"07","19"}),VALUE(RIGHT(O711,2))&gt;5)),TRUE,FALSE))</f>
        <v>0</v>
      </c>
      <c r="U711" s="78"/>
      <c r="V711" s="78"/>
      <c r="W711" s="78"/>
      <c r="X711" s="78"/>
      <c r="Y711" s="78"/>
      <c r="Z711" s="78"/>
      <c r="AA711" s="78"/>
      <c r="AB711" s="78"/>
    </row>
    <row r="712" spans="1:28" x14ac:dyDescent="0.25">
      <c r="A712" s="231" t="s">
        <v>405</v>
      </c>
      <c r="B712" s="78" t="s">
        <v>406</v>
      </c>
      <c r="C712" s="232">
        <v>44238</v>
      </c>
      <c r="D712" s="231" t="s">
        <v>776</v>
      </c>
      <c r="E712" s="231" t="s">
        <v>565</v>
      </c>
      <c r="F712" s="231" t="s">
        <v>546</v>
      </c>
      <c r="G712" s="231">
        <v>3</v>
      </c>
      <c r="H712" s="231" t="s">
        <v>546</v>
      </c>
      <c r="I712" s="231" t="s">
        <v>546</v>
      </c>
      <c r="J712" s="231" t="s">
        <v>566</v>
      </c>
      <c r="K712" s="232">
        <v>43747</v>
      </c>
      <c r="L712" s="75">
        <f>COUNTIF($B$2:B712,B712)</f>
        <v>11</v>
      </c>
      <c r="M712" s="75">
        <f>COUNTIF($L$2:L712,4)</f>
        <v>26</v>
      </c>
      <c r="N712" s="76" t="str">
        <f t="shared" si="59"/>
        <v>Code 2911</v>
      </c>
      <c r="O712" s="76" t="str">
        <f t="shared" si="55"/>
        <v>1728</v>
      </c>
      <c r="P712" s="75" t="str">
        <f t="shared" si="56"/>
        <v>0707</v>
      </c>
      <c r="Q712" s="77">
        <f t="shared" si="57"/>
        <v>1339</v>
      </c>
      <c r="R712" s="77">
        <f t="shared" si="58"/>
        <v>13</v>
      </c>
      <c r="S712" s="77" t="b">
        <f>IF(O712="","",IF(OR(VALUE(LEFT(O712,2))&gt;IF(RIGHT(J712,1)="M",7,19),AND(OR(LEFT(O712,2)={"07","19"}),VALUE(RIGHT(O712,2))&gt;15)),TRUE,FALSE))</f>
        <v>0</v>
      </c>
      <c r="T712" s="77" t="b">
        <f>IF(O712="","",IF(OR(VALUE(LEFT(O712,2))&gt;IF(RIGHT(J712,1)="M",7,19),AND(OR(LEFT(O712,2)={"07","19"}),VALUE(RIGHT(O712,2))&gt;5)),TRUE,FALSE))</f>
        <v>0</v>
      </c>
      <c r="U712" s="78"/>
      <c r="V712" s="78"/>
      <c r="W712" s="78"/>
      <c r="X712" s="78"/>
      <c r="Y712" s="78"/>
      <c r="Z712" s="78"/>
      <c r="AA712" s="78"/>
      <c r="AB712" s="78"/>
    </row>
    <row r="713" spans="1:28" x14ac:dyDescent="0.25">
      <c r="A713" s="75" t="s">
        <v>405</v>
      </c>
      <c r="B713" s="77" t="s">
        <v>406</v>
      </c>
      <c r="C713" s="230">
        <v>44239</v>
      </c>
      <c r="D713" s="75" t="s">
        <v>546</v>
      </c>
      <c r="E713" s="75" t="s">
        <v>549</v>
      </c>
      <c r="F713" s="75" t="s">
        <v>546</v>
      </c>
      <c r="G713" s="75">
        <v>0</v>
      </c>
      <c r="H713" s="75" t="s">
        <v>546</v>
      </c>
      <c r="I713" s="75" t="s">
        <v>546</v>
      </c>
      <c r="J713" s="75" t="s">
        <v>747</v>
      </c>
      <c r="K713" s="230">
        <v>43747</v>
      </c>
      <c r="L713" s="75">
        <f>COUNTIF($B$2:B713,B713)</f>
        <v>12</v>
      </c>
      <c r="M713" s="75">
        <f>COUNTIF($L$2:L713,4)</f>
        <v>26</v>
      </c>
      <c r="N713" s="76" t="str">
        <f t="shared" si="59"/>
        <v>Code 2912</v>
      </c>
      <c r="O713" s="76" t="str">
        <f t="shared" si="55"/>
        <v/>
      </c>
      <c r="P713" s="75" t="str">
        <f t="shared" si="56"/>
        <v/>
      </c>
      <c r="Q713" s="77" t="str">
        <f t="shared" si="57"/>
        <v/>
      </c>
      <c r="R713" s="77" t="str">
        <f t="shared" si="58"/>
        <v/>
      </c>
      <c r="S713" s="77" t="str">
        <f>IF(O713="","",IF(OR(VALUE(LEFT(O713,2))&gt;IF(RIGHT(J713,1)="M",7,19),AND(OR(LEFT(O713,2)={"07","19"}),VALUE(RIGHT(O713,2))&gt;15)),TRUE,FALSE))</f>
        <v/>
      </c>
      <c r="T713" s="77" t="str">
        <f>IF(O713="","",IF(OR(VALUE(LEFT(O713,2))&gt;IF(RIGHT(J713,1)="M",7,19),AND(OR(LEFT(O713,2)={"07","19"}),VALUE(RIGHT(O713,2))&gt;5)),TRUE,FALSE))</f>
        <v/>
      </c>
    </row>
    <row r="714" spans="1:28" x14ac:dyDescent="0.25">
      <c r="A714" s="75" t="s">
        <v>405</v>
      </c>
      <c r="B714" s="77" t="s">
        <v>406</v>
      </c>
      <c r="C714" s="230">
        <v>44240</v>
      </c>
      <c r="D714" s="75" t="s">
        <v>546</v>
      </c>
      <c r="E714" s="75" t="s">
        <v>549</v>
      </c>
      <c r="F714" s="75" t="s">
        <v>546</v>
      </c>
      <c r="G714" s="75">
        <v>0</v>
      </c>
      <c r="H714" s="75" t="s">
        <v>546</v>
      </c>
      <c r="I714" s="75" t="s">
        <v>546</v>
      </c>
      <c r="J714" s="75" t="s">
        <v>747</v>
      </c>
      <c r="K714" s="230">
        <v>43747</v>
      </c>
      <c r="L714" s="75">
        <f>COUNTIF($B$2:B714,B714)</f>
        <v>13</v>
      </c>
      <c r="M714" s="75">
        <f>COUNTIF($L$2:L714,4)</f>
        <v>26</v>
      </c>
      <c r="N714" s="76" t="str">
        <f t="shared" si="59"/>
        <v>Code 2913</v>
      </c>
      <c r="O714" s="76" t="str">
        <f t="shared" si="55"/>
        <v/>
      </c>
      <c r="P714" s="75" t="str">
        <f t="shared" si="56"/>
        <v/>
      </c>
      <c r="Q714" s="77" t="str">
        <f t="shared" si="57"/>
        <v/>
      </c>
      <c r="R714" s="77" t="str">
        <f t="shared" si="58"/>
        <v/>
      </c>
      <c r="S714" s="77" t="str">
        <f>IF(O714="","",IF(OR(VALUE(LEFT(O714,2))&gt;IF(RIGHT(J714,1)="M",7,19),AND(OR(LEFT(O714,2)={"07","19"}),VALUE(RIGHT(O714,2))&gt;15)),TRUE,FALSE))</f>
        <v/>
      </c>
      <c r="T714" s="77" t="str">
        <f>IF(O714="","",IF(OR(VALUE(LEFT(O714,2))&gt;IF(RIGHT(J714,1)="M",7,19),AND(OR(LEFT(O714,2)={"07","19"}),VALUE(RIGHT(O714,2))&gt;5)),TRUE,FALSE))</f>
        <v/>
      </c>
    </row>
    <row r="715" spans="1:28" x14ac:dyDescent="0.25">
      <c r="A715" s="75" t="s">
        <v>405</v>
      </c>
      <c r="B715" s="77" t="s">
        <v>406</v>
      </c>
      <c r="C715" s="230">
        <v>44241</v>
      </c>
      <c r="D715" s="75" t="s">
        <v>546</v>
      </c>
      <c r="E715" s="75" t="s">
        <v>549</v>
      </c>
      <c r="F715" s="75" t="s">
        <v>546</v>
      </c>
      <c r="G715" s="75">
        <v>0</v>
      </c>
      <c r="H715" s="75" t="s">
        <v>546</v>
      </c>
      <c r="I715" s="75" t="s">
        <v>546</v>
      </c>
      <c r="J715" s="75" t="s">
        <v>563</v>
      </c>
      <c r="K715" s="230">
        <v>43747</v>
      </c>
      <c r="L715" s="75">
        <f>COUNTIF($B$2:B715,B715)</f>
        <v>14</v>
      </c>
      <c r="M715" s="75">
        <f>COUNTIF($L$2:L715,4)</f>
        <v>26</v>
      </c>
      <c r="N715" s="76" t="str">
        <f t="shared" si="59"/>
        <v>Code 2914</v>
      </c>
      <c r="O715" s="76" t="str">
        <f t="shared" si="55"/>
        <v/>
      </c>
      <c r="P715" s="75" t="str">
        <f t="shared" si="56"/>
        <v/>
      </c>
      <c r="Q715" s="77" t="str">
        <f t="shared" si="57"/>
        <v/>
      </c>
      <c r="R715" s="77" t="str">
        <f t="shared" si="58"/>
        <v/>
      </c>
      <c r="S715" s="77" t="str">
        <f>IF(O715="","",IF(OR(VALUE(LEFT(O715,2))&gt;IF(RIGHT(J715,1)="M",7,19),AND(OR(LEFT(O715,2)={"07","19"}),VALUE(RIGHT(O715,2))&gt;15)),TRUE,FALSE))</f>
        <v/>
      </c>
      <c r="T715" s="77" t="str">
        <f>IF(O715="","",IF(OR(VALUE(LEFT(O715,2))&gt;IF(RIGHT(J715,1)="M",7,19),AND(OR(LEFT(O715,2)={"07","19"}),VALUE(RIGHT(O715,2))&gt;5)),TRUE,FALSE))</f>
        <v/>
      </c>
    </row>
    <row r="716" spans="1:28" x14ac:dyDescent="0.25">
      <c r="A716" s="231" t="s">
        <v>405</v>
      </c>
      <c r="B716" s="78" t="s">
        <v>406</v>
      </c>
      <c r="C716" s="232">
        <v>44242</v>
      </c>
      <c r="D716" s="231" t="s">
        <v>728</v>
      </c>
      <c r="E716" s="231" t="s">
        <v>548</v>
      </c>
      <c r="F716" s="231" t="s">
        <v>546</v>
      </c>
      <c r="G716" s="231">
        <v>3</v>
      </c>
      <c r="H716" s="231" t="s">
        <v>546</v>
      </c>
      <c r="I716" s="231" t="s">
        <v>546</v>
      </c>
      <c r="J716" s="231" t="s">
        <v>562</v>
      </c>
      <c r="K716" s="232">
        <v>43747</v>
      </c>
      <c r="L716" s="75">
        <f>COUNTIF($B$2:B716,B716)</f>
        <v>15</v>
      </c>
      <c r="M716" s="75">
        <f>COUNTIF($L$2:L716,4)</f>
        <v>26</v>
      </c>
      <c r="N716" s="76" t="str">
        <f t="shared" si="59"/>
        <v>Code 2915</v>
      </c>
      <c r="O716" s="76" t="str">
        <f t="shared" si="55"/>
        <v>0526</v>
      </c>
      <c r="P716" s="75" t="str">
        <f t="shared" si="56"/>
        <v>1905</v>
      </c>
      <c r="Q716" s="77">
        <f t="shared" si="57"/>
        <v>1339</v>
      </c>
      <c r="R716" s="77">
        <f t="shared" si="58"/>
        <v>13</v>
      </c>
      <c r="S716" s="77" t="b">
        <f>IF(O716="","",IF(OR(VALUE(LEFT(O716,2))&gt;IF(RIGHT(J716,1)="M",7,19),AND(OR(LEFT(O716,2)={"07","19"}),VALUE(RIGHT(O716,2))&gt;15)),TRUE,FALSE))</f>
        <v>0</v>
      </c>
      <c r="T716" s="77" t="b">
        <f>IF(O716="","",IF(OR(VALUE(LEFT(O716,2))&gt;IF(RIGHT(J716,1)="M",7,19),AND(OR(LEFT(O716,2)={"07","19"}),VALUE(RIGHT(O716,2))&gt;5)),TRUE,FALSE))</f>
        <v>0</v>
      </c>
      <c r="U716" s="78"/>
      <c r="V716" s="78"/>
      <c r="W716" s="78"/>
      <c r="X716" s="78"/>
      <c r="Y716" s="78"/>
      <c r="Z716" s="78"/>
      <c r="AA716" s="78"/>
      <c r="AB716" s="78"/>
    </row>
    <row r="717" spans="1:28" x14ac:dyDescent="0.25">
      <c r="A717" s="231" t="s">
        <v>405</v>
      </c>
      <c r="B717" s="78" t="s">
        <v>406</v>
      </c>
      <c r="C717" s="232">
        <v>44243</v>
      </c>
      <c r="D717" s="231" t="s">
        <v>728</v>
      </c>
      <c r="E717" s="231" t="s">
        <v>777</v>
      </c>
      <c r="F717" s="231" t="s">
        <v>546</v>
      </c>
      <c r="G717" s="231">
        <v>0</v>
      </c>
      <c r="H717" s="231" t="s">
        <v>546</v>
      </c>
      <c r="I717" s="231" t="s">
        <v>546</v>
      </c>
      <c r="J717" s="231" t="s">
        <v>562</v>
      </c>
      <c r="K717" s="232">
        <v>43747</v>
      </c>
      <c r="L717" s="75">
        <f>COUNTIF($B$2:B717,B717)</f>
        <v>16</v>
      </c>
      <c r="M717" s="75">
        <f>COUNTIF($L$2:L717,4)</f>
        <v>26</v>
      </c>
      <c r="N717" s="76" t="str">
        <f t="shared" si="59"/>
        <v>Code 2916</v>
      </c>
      <c r="O717" s="76" t="str">
        <f t="shared" si="55"/>
        <v>0526</v>
      </c>
      <c r="P717" s="75" t="str">
        <f t="shared" si="56"/>
        <v>1641</v>
      </c>
      <c r="Q717" s="77">
        <f t="shared" si="57"/>
        <v>1115</v>
      </c>
      <c r="R717" s="77">
        <f t="shared" si="58"/>
        <v>11</v>
      </c>
      <c r="S717" s="77" t="b">
        <f>IF(O717="","",IF(OR(VALUE(LEFT(O717,2))&gt;IF(RIGHT(J717,1)="M",7,19),AND(OR(LEFT(O717,2)={"07","19"}),VALUE(RIGHT(O717,2))&gt;15)),TRUE,FALSE))</f>
        <v>0</v>
      </c>
      <c r="T717" s="77" t="b">
        <f>IF(O717="","",IF(OR(VALUE(LEFT(O717,2))&gt;IF(RIGHT(J717,1)="M",7,19),AND(OR(LEFT(O717,2)={"07","19"}),VALUE(RIGHT(O717,2))&gt;5)),TRUE,FALSE))</f>
        <v>0</v>
      </c>
    </row>
    <row r="718" spans="1:28" x14ac:dyDescent="0.25">
      <c r="A718" s="75" t="s">
        <v>405</v>
      </c>
      <c r="B718" s="77" t="s">
        <v>406</v>
      </c>
      <c r="C718" s="230">
        <v>44244</v>
      </c>
      <c r="D718" s="75" t="s">
        <v>778</v>
      </c>
      <c r="E718" s="75" t="s">
        <v>671</v>
      </c>
      <c r="F718" s="75" t="s">
        <v>546</v>
      </c>
      <c r="G718" s="75">
        <v>3</v>
      </c>
      <c r="H718" s="75" t="s">
        <v>546</v>
      </c>
      <c r="I718" s="75" t="s">
        <v>546</v>
      </c>
      <c r="J718" s="75" t="s">
        <v>562</v>
      </c>
      <c r="K718" s="230">
        <v>43747</v>
      </c>
      <c r="L718" s="75">
        <f>COUNTIF($B$2:B718,B718)</f>
        <v>17</v>
      </c>
      <c r="M718" s="75">
        <f>COUNTIF($L$2:L718,4)</f>
        <v>26</v>
      </c>
      <c r="N718" s="76" t="str">
        <f t="shared" si="59"/>
        <v>Code 2917</v>
      </c>
      <c r="O718" s="76" t="str">
        <f t="shared" si="55"/>
        <v>0527</v>
      </c>
      <c r="P718" s="75" t="str">
        <f t="shared" si="56"/>
        <v>1904</v>
      </c>
      <c r="Q718" s="77">
        <f t="shared" si="57"/>
        <v>1337</v>
      </c>
      <c r="R718" s="77">
        <f t="shared" si="58"/>
        <v>13</v>
      </c>
      <c r="S718" s="77" t="b">
        <f>IF(O718="","",IF(OR(VALUE(LEFT(O718,2))&gt;IF(RIGHT(J718,1)="M",7,19),AND(OR(LEFT(O718,2)={"07","19"}),VALUE(RIGHT(O718,2))&gt;15)),TRUE,FALSE))</f>
        <v>0</v>
      </c>
      <c r="T718" s="77" t="b">
        <f>IF(O718="","",IF(OR(VALUE(LEFT(O718,2))&gt;IF(RIGHT(J718,1)="M",7,19),AND(OR(LEFT(O718,2)={"07","19"}),VALUE(RIGHT(O718,2))&gt;5)),TRUE,FALSE))</f>
        <v>0</v>
      </c>
    </row>
    <row r="719" spans="1:28" x14ac:dyDescent="0.25">
      <c r="A719" s="75" t="s">
        <v>405</v>
      </c>
      <c r="B719" s="77" t="s">
        <v>406</v>
      </c>
      <c r="C719" s="230">
        <v>44245</v>
      </c>
      <c r="D719" s="75" t="s">
        <v>779</v>
      </c>
      <c r="E719" s="75" t="s">
        <v>561</v>
      </c>
      <c r="F719" s="75" t="s">
        <v>546</v>
      </c>
      <c r="G719" s="75">
        <v>3</v>
      </c>
      <c r="H719" s="75" t="s">
        <v>546</v>
      </c>
      <c r="I719" s="75" t="s">
        <v>546</v>
      </c>
      <c r="J719" s="75" t="s">
        <v>562</v>
      </c>
      <c r="K719" s="230">
        <v>43747</v>
      </c>
      <c r="L719" s="75">
        <f>COUNTIF($B$2:B719,B719)</f>
        <v>18</v>
      </c>
      <c r="M719" s="75">
        <f>COUNTIF($L$2:L719,4)</f>
        <v>26</v>
      </c>
      <c r="N719" s="76" t="str">
        <f t="shared" si="59"/>
        <v>Code 2918</v>
      </c>
      <c r="O719" s="76" t="str">
        <f t="shared" si="55"/>
        <v>0532</v>
      </c>
      <c r="P719" s="75" t="str">
        <f t="shared" si="56"/>
        <v>1909</v>
      </c>
      <c r="Q719" s="77">
        <f t="shared" si="57"/>
        <v>1337</v>
      </c>
      <c r="R719" s="77">
        <f t="shared" si="58"/>
        <v>13</v>
      </c>
      <c r="S719" s="77" t="b">
        <f>IF(O719="","",IF(OR(VALUE(LEFT(O719,2))&gt;IF(RIGHT(J719,1)="M",7,19),AND(OR(LEFT(O719,2)={"07","19"}),VALUE(RIGHT(O719,2))&gt;15)),TRUE,FALSE))</f>
        <v>0</v>
      </c>
      <c r="T719" s="77" t="b">
        <f>IF(O719="","",IF(OR(VALUE(LEFT(O719,2))&gt;IF(RIGHT(J719,1)="M",7,19),AND(OR(LEFT(O719,2)={"07","19"}),VALUE(RIGHT(O719,2))&gt;5)),TRUE,FALSE))</f>
        <v>0</v>
      </c>
    </row>
    <row r="720" spans="1:28" x14ac:dyDescent="0.25">
      <c r="A720" s="75" t="s">
        <v>405</v>
      </c>
      <c r="B720" s="77" t="s">
        <v>406</v>
      </c>
      <c r="C720" s="230">
        <v>44246</v>
      </c>
      <c r="D720" s="75" t="s">
        <v>780</v>
      </c>
      <c r="E720" s="75" t="s">
        <v>548</v>
      </c>
      <c r="F720" s="75" t="s">
        <v>546</v>
      </c>
      <c r="G720" s="75">
        <v>3</v>
      </c>
      <c r="H720" s="75" t="s">
        <v>546</v>
      </c>
      <c r="I720" s="75" t="s">
        <v>546</v>
      </c>
      <c r="J720" s="75" t="s">
        <v>562</v>
      </c>
      <c r="K720" s="230">
        <v>43747</v>
      </c>
      <c r="L720" s="75">
        <f>COUNTIF($B$2:B720,B720)</f>
        <v>19</v>
      </c>
      <c r="M720" s="75">
        <f>COUNTIF($L$2:L720,4)</f>
        <v>26</v>
      </c>
      <c r="N720" s="76" t="str">
        <f t="shared" si="59"/>
        <v>Code 2919</v>
      </c>
      <c r="O720" s="76" t="str">
        <f t="shared" si="55"/>
        <v>0533</v>
      </c>
      <c r="P720" s="75" t="str">
        <f t="shared" si="56"/>
        <v>1905</v>
      </c>
      <c r="Q720" s="77">
        <f t="shared" si="57"/>
        <v>1332</v>
      </c>
      <c r="R720" s="77">
        <f t="shared" si="58"/>
        <v>13</v>
      </c>
      <c r="S720" s="77" t="b">
        <f>IF(O720="","",IF(OR(VALUE(LEFT(O720,2))&gt;IF(RIGHT(J720,1)="M",7,19),AND(OR(LEFT(O720,2)={"07","19"}),VALUE(RIGHT(O720,2))&gt;15)),TRUE,FALSE))</f>
        <v>0</v>
      </c>
      <c r="T720" s="77" t="b">
        <f>IF(O720="","",IF(OR(VALUE(LEFT(O720,2))&gt;IF(RIGHT(J720,1)="M",7,19),AND(OR(LEFT(O720,2)={"07","19"}),VALUE(RIGHT(O720,2))&gt;5)),TRUE,FALSE))</f>
        <v>0</v>
      </c>
    </row>
    <row r="721" spans="1:20" x14ac:dyDescent="0.25">
      <c r="A721" s="75" t="s">
        <v>405</v>
      </c>
      <c r="B721" s="77" t="s">
        <v>406</v>
      </c>
      <c r="C721" s="230">
        <v>44247</v>
      </c>
      <c r="D721" s="75" t="s">
        <v>781</v>
      </c>
      <c r="E721" s="75" t="s">
        <v>551</v>
      </c>
      <c r="F721" s="75" t="s">
        <v>546</v>
      </c>
      <c r="G721" s="75">
        <v>3</v>
      </c>
      <c r="H721" s="75" t="s">
        <v>546</v>
      </c>
      <c r="I721" s="75" t="s">
        <v>546</v>
      </c>
      <c r="J721" s="75" t="s">
        <v>562</v>
      </c>
      <c r="K721" s="230">
        <v>43747</v>
      </c>
      <c r="L721" s="75">
        <f>COUNTIF($B$2:B721,B721)</f>
        <v>20</v>
      </c>
      <c r="M721" s="75">
        <f>COUNTIF($L$2:L721,4)</f>
        <v>26</v>
      </c>
      <c r="N721" s="76" t="str">
        <f t="shared" si="59"/>
        <v>Code 2920</v>
      </c>
      <c r="O721" s="76" t="str">
        <f t="shared" si="55"/>
        <v>0530</v>
      </c>
      <c r="P721" s="75" t="str">
        <f t="shared" si="56"/>
        <v>1907</v>
      </c>
      <c r="Q721" s="77">
        <f t="shared" si="57"/>
        <v>1337</v>
      </c>
      <c r="R721" s="77">
        <f t="shared" si="58"/>
        <v>13</v>
      </c>
      <c r="S721" s="77" t="b">
        <f>IF(O721="","",IF(OR(VALUE(LEFT(O721,2))&gt;IF(RIGHT(J721,1)="M",7,19),AND(OR(LEFT(O721,2)={"07","19"}),VALUE(RIGHT(O721,2))&gt;15)),TRUE,FALSE))</f>
        <v>0</v>
      </c>
      <c r="T721" s="77" t="b">
        <f>IF(O721="","",IF(OR(VALUE(LEFT(O721,2))&gt;IF(RIGHT(J721,1)="M",7,19),AND(OR(LEFT(O721,2)={"07","19"}),VALUE(RIGHT(O721,2))&gt;5)),TRUE,FALSE))</f>
        <v>0</v>
      </c>
    </row>
    <row r="722" spans="1:20" x14ac:dyDescent="0.25">
      <c r="A722" s="75" t="s">
        <v>405</v>
      </c>
      <c r="B722" s="77" t="s">
        <v>406</v>
      </c>
      <c r="C722" s="230">
        <v>44248</v>
      </c>
      <c r="D722" s="75" t="s">
        <v>546</v>
      </c>
      <c r="E722" s="75" t="s">
        <v>549</v>
      </c>
      <c r="F722" s="75" t="s">
        <v>546</v>
      </c>
      <c r="G722" s="75">
        <v>0</v>
      </c>
      <c r="H722" s="75" t="s">
        <v>546</v>
      </c>
      <c r="I722" s="75" t="s">
        <v>546</v>
      </c>
      <c r="J722" s="75" t="s">
        <v>563</v>
      </c>
      <c r="K722" s="230">
        <v>43747</v>
      </c>
      <c r="L722" s="75">
        <f>COUNTIF($B$2:B722,B722)</f>
        <v>21</v>
      </c>
      <c r="M722" s="75">
        <f>COUNTIF($L$2:L722,4)</f>
        <v>26</v>
      </c>
      <c r="N722" s="76" t="str">
        <f t="shared" si="59"/>
        <v>Code 2921</v>
      </c>
      <c r="O722" s="76" t="str">
        <f t="shared" si="55"/>
        <v/>
      </c>
      <c r="P722" s="75" t="str">
        <f t="shared" si="56"/>
        <v/>
      </c>
      <c r="Q722" s="77" t="str">
        <f t="shared" si="57"/>
        <v/>
      </c>
      <c r="R722" s="77" t="str">
        <f t="shared" si="58"/>
        <v/>
      </c>
      <c r="S722" s="77" t="str">
        <f>IF(O722="","",IF(OR(VALUE(LEFT(O722,2))&gt;IF(RIGHT(J722,1)="M",7,19),AND(OR(LEFT(O722,2)={"07","19"}),VALUE(RIGHT(O722,2))&gt;15)),TRUE,FALSE))</f>
        <v/>
      </c>
      <c r="T722" s="77" t="str">
        <f>IF(O722="","",IF(OR(VALUE(LEFT(O722,2))&gt;IF(RIGHT(J722,1)="M",7,19),AND(OR(LEFT(O722,2)={"07","19"}),VALUE(RIGHT(O722,2))&gt;5)),TRUE,FALSE))</f>
        <v/>
      </c>
    </row>
    <row r="723" spans="1:20" x14ac:dyDescent="0.25">
      <c r="A723" s="75" t="s">
        <v>405</v>
      </c>
      <c r="B723" s="77" t="s">
        <v>406</v>
      </c>
      <c r="C723" s="230">
        <v>44249</v>
      </c>
      <c r="D723" s="75" t="s">
        <v>782</v>
      </c>
      <c r="E723" s="75" t="s">
        <v>671</v>
      </c>
      <c r="F723" s="75" t="s">
        <v>546</v>
      </c>
      <c r="G723" s="75">
        <v>3</v>
      </c>
      <c r="H723" s="75" t="s">
        <v>546</v>
      </c>
      <c r="I723" s="75" t="s">
        <v>546</v>
      </c>
      <c r="J723" s="75" t="s">
        <v>562</v>
      </c>
      <c r="K723" s="230">
        <v>43747</v>
      </c>
      <c r="L723" s="75">
        <f>COUNTIF($B$2:B723,B723)</f>
        <v>22</v>
      </c>
      <c r="M723" s="75">
        <f>COUNTIF($L$2:L723,4)</f>
        <v>26</v>
      </c>
      <c r="N723" s="76" t="str">
        <f t="shared" si="59"/>
        <v>Code 2922</v>
      </c>
      <c r="O723" s="76" t="str">
        <f t="shared" si="55"/>
        <v>0531</v>
      </c>
      <c r="P723" s="75" t="str">
        <f t="shared" si="56"/>
        <v>1904</v>
      </c>
      <c r="Q723" s="77">
        <f t="shared" si="57"/>
        <v>1333</v>
      </c>
      <c r="R723" s="77">
        <f t="shared" si="58"/>
        <v>13</v>
      </c>
      <c r="S723" s="77" t="b">
        <f>IF(O723="","",IF(OR(VALUE(LEFT(O723,2))&gt;IF(RIGHT(J723,1)="M",7,19),AND(OR(LEFT(O723,2)={"07","19"}),VALUE(RIGHT(O723,2))&gt;15)),TRUE,FALSE))</f>
        <v>0</v>
      </c>
      <c r="T723" s="77" t="b">
        <f>IF(O723="","",IF(OR(VALUE(LEFT(O723,2))&gt;IF(RIGHT(J723,1)="M",7,19),AND(OR(LEFT(O723,2)={"07","19"}),VALUE(RIGHT(O723,2))&gt;5)),TRUE,FALSE))</f>
        <v>0</v>
      </c>
    </row>
    <row r="724" spans="1:20" x14ac:dyDescent="0.25">
      <c r="A724" s="75" t="s">
        <v>405</v>
      </c>
      <c r="B724" s="77" t="s">
        <v>406</v>
      </c>
      <c r="C724" s="230">
        <v>44250</v>
      </c>
      <c r="D724" s="75" t="s">
        <v>782</v>
      </c>
      <c r="E724" s="75" t="s">
        <v>551</v>
      </c>
      <c r="F724" s="75" t="s">
        <v>546</v>
      </c>
      <c r="G724" s="75">
        <v>3</v>
      </c>
      <c r="H724" s="75" t="s">
        <v>546</v>
      </c>
      <c r="I724" s="75" t="s">
        <v>546</v>
      </c>
      <c r="J724" s="75" t="s">
        <v>562</v>
      </c>
      <c r="K724" s="230">
        <v>43747</v>
      </c>
      <c r="L724" s="75">
        <f>COUNTIF($B$2:B724,B724)</f>
        <v>23</v>
      </c>
      <c r="M724" s="75">
        <f>COUNTIF($L$2:L724,4)</f>
        <v>26</v>
      </c>
      <c r="N724" s="76" t="str">
        <f t="shared" si="59"/>
        <v>Code 2923</v>
      </c>
      <c r="O724" s="76" t="str">
        <f t="shared" si="55"/>
        <v>0531</v>
      </c>
      <c r="P724" s="75" t="str">
        <f t="shared" si="56"/>
        <v>1907</v>
      </c>
      <c r="Q724" s="77">
        <f t="shared" si="57"/>
        <v>1336</v>
      </c>
      <c r="R724" s="77">
        <f t="shared" si="58"/>
        <v>13</v>
      </c>
      <c r="S724" s="77" t="b">
        <f>IF(O724="","",IF(OR(VALUE(LEFT(O724,2))&gt;IF(RIGHT(J724,1)="M",7,19),AND(OR(LEFT(O724,2)={"07","19"}),VALUE(RIGHT(O724,2))&gt;15)),TRUE,FALSE))</f>
        <v>0</v>
      </c>
      <c r="T724" s="77" t="b">
        <f>IF(O724="","",IF(OR(VALUE(LEFT(O724,2))&gt;IF(RIGHT(J724,1)="M",7,19),AND(OR(LEFT(O724,2)={"07","19"}),VALUE(RIGHT(O724,2))&gt;5)),TRUE,FALSE))</f>
        <v>0</v>
      </c>
    </row>
    <row r="725" spans="1:20" x14ac:dyDescent="0.25">
      <c r="A725" s="75" t="s">
        <v>405</v>
      </c>
      <c r="B725" s="77" t="s">
        <v>406</v>
      </c>
      <c r="C725" s="230">
        <v>44251</v>
      </c>
      <c r="D725" s="75" t="s">
        <v>546</v>
      </c>
      <c r="E725" s="75" t="s">
        <v>549</v>
      </c>
      <c r="F725" s="75" t="s">
        <v>610</v>
      </c>
      <c r="G725" s="75">
        <v>0</v>
      </c>
      <c r="H725" s="75" t="s">
        <v>546</v>
      </c>
      <c r="I725" s="75" t="s">
        <v>546</v>
      </c>
      <c r="J725" s="75" t="s">
        <v>562</v>
      </c>
      <c r="K725" s="230">
        <v>43747</v>
      </c>
      <c r="L725" s="75">
        <f>COUNTIF($B$2:B725,B725)</f>
        <v>24</v>
      </c>
      <c r="M725" s="75">
        <f>COUNTIF($L$2:L725,4)</f>
        <v>26</v>
      </c>
      <c r="N725" s="76" t="str">
        <f t="shared" si="59"/>
        <v>Code 2924</v>
      </c>
      <c r="O725" s="76" t="str">
        <f t="shared" si="55"/>
        <v/>
      </c>
      <c r="P725" s="75" t="str">
        <f t="shared" si="56"/>
        <v/>
      </c>
      <c r="Q725" s="77" t="str">
        <f t="shared" si="57"/>
        <v/>
      </c>
      <c r="R725" s="77" t="str">
        <f t="shared" si="58"/>
        <v/>
      </c>
      <c r="S725" s="77" t="str">
        <f>IF(O725="","",IF(OR(VALUE(LEFT(O725,2))&gt;IF(RIGHT(J725,1)="M",7,19),AND(OR(LEFT(O725,2)={"07","19"}),VALUE(RIGHT(O725,2))&gt;15)),TRUE,FALSE))</f>
        <v/>
      </c>
      <c r="T725" s="77" t="str">
        <f>IF(O725="","",IF(OR(VALUE(LEFT(O725,2))&gt;IF(RIGHT(J725,1)="M",7,19),AND(OR(LEFT(O725,2)={"07","19"}),VALUE(RIGHT(O725,2))&gt;5)),TRUE,FALSE))</f>
        <v/>
      </c>
    </row>
    <row r="726" spans="1:20" x14ac:dyDescent="0.25">
      <c r="A726" s="75" t="s">
        <v>405</v>
      </c>
      <c r="B726" s="77" t="s">
        <v>406</v>
      </c>
      <c r="C726" s="230">
        <v>44252</v>
      </c>
      <c r="D726" s="75" t="s">
        <v>727</v>
      </c>
      <c r="E726" s="75" t="s">
        <v>551</v>
      </c>
      <c r="F726" s="75" t="s">
        <v>546</v>
      </c>
      <c r="G726" s="75">
        <v>3</v>
      </c>
      <c r="H726" s="75" t="s">
        <v>546</v>
      </c>
      <c r="I726" s="75" t="s">
        <v>546</v>
      </c>
      <c r="J726" s="75" t="s">
        <v>562</v>
      </c>
      <c r="K726" s="230">
        <v>43747</v>
      </c>
      <c r="L726" s="75">
        <f>COUNTIF($B$2:B726,B726)</f>
        <v>25</v>
      </c>
      <c r="M726" s="75">
        <f>COUNTIF($L$2:L726,4)</f>
        <v>26</v>
      </c>
      <c r="N726" s="76" t="str">
        <f t="shared" si="59"/>
        <v>Code 2925</v>
      </c>
      <c r="O726" s="76" t="str">
        <f t="shared" si="55"/>
        <v>0528</v>
      </c>
      <c r="P726" s="75" t="str">
        <f t="shared" si="56"/>
        <v>1907</v>
      </c>
      <c r="Q726" s="77">
        <f t="shared" si="57"/>
        <v>1339</v>
      </c>
      <c r="R726" s="77">
        <f t="shared" si="58"/>
        <v>13</v>
      </c>
      <c r="S726" s="77" t="b">
        <f>IF(O726="","",IF(OR(VALUE(LEFT(O726,2))&gt;IF(RIGHT(J726,1)="M",7,19),AND(OR(LEFT(O726,2)={"07","19"}),VALUE(RIGHT(O726,2))&gt;15)),TRUE,FALSE))</f>
        <v>0</v>
      </c>
      <c r="T726" s="77" t="b">
        <f>IF(O726="","",IF(OR(VALUE(LEFT(O726,2))&gt;IF(RIGHT(J726,1)="M",7,19),AND(OR(LEFT(O726,2)={"07","19"}),VALUE(RIGHT(O726,2))&gt;5)),TRUE,FALSE))</f>
        <v>0</v>
      </c>
    </row>
    <row r="727" spans="1:20" x14ac:dyDescent="0.25">
      <c r="A727" s="75" t="s">
        <v>405</v>
      </c>
      <c r="B727" s="77" t="s">
        <v>406</v>
      </c>
      <c r="C727" s="230">
        <v>44253</v>
      </c>
      <c r="D727" s="75" t="s">
        <v>783</v>
      </c>
      <c r="E727" s="75" t="s">
        <v>548</v>
      </c>
      <c r="F727" s="75" t="s">
        <v>546</v>
      </c>
      <c r="G727" s="75">
        <v>3</v>
      </c>
      <c r="H727" s="75" t="s">
        <v>546</v>
      </c>
      <c r="I727" s="75" t="s">
        <v>546</v>
      </c>
      <c r="J727" s="75" t="s">
        <v>562</v>
      </c>
      <c r="K727" s="230">
        <v>43747</v>
      </c>
      <c r="L727" s="75">
        <f>COUNTIF($B$2:B727,B727)</f>
        <v>26</v>
      </c>
      <c r="M727" s="75">
        <f>COUNTIF($L$2:L727,4)</f>
        <v>26</v>
      </c>
      <c r="N727" s="76" t="str">
        <f t="shared" si="59"/>
        <v>Code 2926</v>
      </c>
      <c r="O727" s="76" t="str">
        <f t="shared" si="55"/>
        <v>0534</v>
      </c>
      <c r="P727" s="75" t="str">
        <f t="shared" si="56"/>
        <v>1905</v>
      </c>
      <c r="Q727" s="77">
        <f t="shared" si="57"/>
        <v>1331</v>
      </c>
      <c r="R727" s="77">
        <f t="shared" si="58"/>
        <v>13</v>
      </c>
      <c r="S727" s="77" t="b">
        <f>IF(O727="","",IF(OR(VALUE(LEFT(O727,2))&gt;IF(RIGHT(J727,1)="M",7,19),AND(OR(LEFT(O727,2)={"07","19"}),VALUE(RIGHT(O727,2))&gt;15)),TRUE,FALSE))</f>
        <v>0</v>
      </c>
      <c r="T727" s="77" t="b">
        <f>IF(O727="","",IF(OR(VALUE(LEFT(O727,2))&gt;IF(RIGHT(J727,1)="M",7,19),AND(OR(LEFT(O727,2)={"07","19"}),VALUE(RIGHT(O727,2))&gt;5)),TRUE,FALSE))</f>
        <v>0</v>
      </c>
    </row>
    <row r="728" spans="1:20" x14ac:dyDescent="0.25">
      <c r="A728" s="75" t="s">
        <v>405</v>
      </c>
      <c r="B728" s="77" t="s">
        <v>406</v>
      </c>
      <c r="C728" s="230">
        <v>44254</v>
      </c>
      <c r="D728" s="75" t="s">
        <v>783</v>
      </c>
      <c r="E728" s="75" t="s">
        <v>606</v>
      </c>
      <c r="F728" s="75" t="s">
        <v>546</v>
      </c>
      <c r="G728" s="75">
        <v>3</v>
      </c>
      <c r="H728" s="75" t="s">
        <v>546</v>
      </c>
      <c r="I728" s="75" t="s">
        <v>546</v>
      </c>
      <c r="J728" s="75" t="s">
        <v>562</v>
      </c>
      <c r="K728" s="230">
        <v>43747</v>
      </c>
      <c r="L728" s="75">
        <f>COUNTIF($B$2:B728,B728)</f>
        <v>27</v>
      </c>
      <c r="M728" s="75">
        <f>COUNTIF($L$2:L728,4)</f>
        <v>26</v>
      </c>
      <c r="N728" s="76" t="str">
        <f t="shared" si="59"/>
        <v>Code 2927</v>
      </c>
      <c r="O728" s="76" t="str">
        <f t="shared" si="55"/>
        <v>0534</v>
      </c>
      <c r="P728" s="75" t="str">
        <f t="shared" si="56"/>
        <v>1901</v>
      </c>
      <c r="Q728" s="77">
        <f t="shared" si="57"/>
        <v>1327</v>
      </c>
      <c r="R728" s="77">
        <f t="shared" si="58"/>
        <v>13</v>
      </c>
      <c r="S728" s="77" t="b">
        <f>IF(O728="","",IF(OR(VALUE(LEFT(O728,2))&gt;IF(RIGHT(J728,1)="M",7,19),AND(OR(LEFT(O728,2)={"07","19"}),VALUE(RIGHT(O728,2))&gt;15)),TRUE,FALSE))</f>
        <v>0</v>
      </c>
      <c r="T728" s="77" t="b">
        <f>IF(O728="","",IF(OR(VALUE(LEFT(O728,2))&gt;IF(RIGHT(J728,1)="M",7,19),AND(OR(LEFT(O728,2)={"07","19"}),VALUE(RIGHT(O728,2))&gt;5)),TRUE,FALSE))</f>
        <v>0</v>
      </c>
    </row>
    <row r="729" spans="1:20" x14ac:dyDescent="0.25">
      <c r="A729" s="75" t="s">
        <v>405</v>
      </c>
      <c r="B729" s="77" t="s">
        <v>406</v>
      </c>
      <c r="C729" s="230">
        <v>44255</v>
      </c>
      <c r="D729" s="75" t="s">
        <v>546</v>
      </c>
      <c r="E729" s="75" t="s">
        <v>549</v>
      </c>
      <c r="F729" s="75" t="s">
        <v>546</v>
      </c>
      <c r="G729" s="75">
        <v>0</v>
      </c>
      <c r="H729" s="75" t="s">
        <v>546</v>
      </c>
      <c r="I729" s="75" t="s">
        <v>546</v>
      </c>
      <c r="J729" s="75" t="s">
        <v>563</v>
      </c>
      <c r="K729" s="230">
        <v>43747</v>
      </c>
      <c r="L729" s="75">
        <f>COUNTIF($B$2:B729,B729)</f>
        <v>28</v>
      </c>
      <c r="M729" s="75">
        <f>COUNTIF($L$2:L729,4)</f>
        <v>26</v>
      </c>
      <c r="N729" s="76" t="str">
        <f t="shared" si="59"/>
        <v>Code 2928</v>
      </c>
      <c r="O729" s="76" t="str">
        <f t="shared" si="55"/>
        <v/>
      </c>
      <c r="P729" s="75" t="str">
        <f t="shared" si="56"/>
        <v/>
      </c>
      <c r="Q729" s="77" t="str">
        <f t="shared" si="57"/>
        <v/>
      </c>
      <c r="R729" s="77" t="str">
        <f t="shared" si="58"/>
        <v/>
      </c>
      <c r="S729" s="77" t="str">
        <f>IF(O729="","",IF(OR(VALUE(LEFT(O729,2))&gt;IF(RIGHT(J729,1)="M",7,19),AND(OR(LEFT(O729,2)={"07","19"}),VALUE(RIGHT(O729,2))&gt;15)),TRUE,FALSE))</f>
        <v/>
      </c>
      <c r="T729" s="77" t="str">
        <f>IF(O729="","",IF(OR(VALUE(LEFT(O729,2))&gt;IF(RIGHT(J729,1)="M",7,19),AND(OR(LEFT(O729,2)={"07","19"}),VALUE(RIGHT(O729,2))&gt;5)),TRUE,FALSE))</f>
        <v/>
      </c>
    </row>
    <row r="730" spans="1:20" x14ac:dyDescent="0.25">
      <c r="A730" s="75" t="s">
        <v>411</v>
      </c>
      <c r="B730" s="77" t="s">
        <v>412</v>
      </c>
      <c r="C730" s="230">
        <v>44228</v>
      </c>
      <c r="D730" s="75" t="s">
        <v>632</v>
      </c>
      <c r="E730" s="75" t="s">
        <v>721</v>
      </c>
      <c r="F730" s="75" t="s">
        <v>546</v>
      </c>
      <c r="G730" s="75">
        <v>2</v>
      </c>
      <c r="H730" s="75" t="s">
        <v>546</v>
      </c>
      <c r="I730" s="75" t="s">
        <v>546</v>
      </c>
      <c r="J730" s="75" t="s">
        <v>579</v>
      </c>
      <c r="K730" s="230">
        <v>43777</v>
      </c>
      <c r="L730" s="75">
        <f>COUNTIF($B$2:B730,B730)</f>
        <v>1</v>
      </c>
      <c r="M730" s="75">
        <f>COUNTIF($L$2:L730,4)</f>
        <v>26</v>
      </c>
      <c r="N730" s="76" t="str">
        <f t="shared" si="59"/>
        <v>Code 301</v>
      </c>
      <c r="O730" s="76" t="str">
        <f t="shared" si="55"/>
        <v>1851</v>
      </c>
      <c r="P730" s="75" t="str">
        <f t="shared" si="56"/>
        <v>0604</v>
      </c>
      <c r="Q730" s="77">
        <f t="shared" si="57"/>
        <v>1113</v>
      </c>
      <c r="R730" s="77">
        <f t="shared" si="58"/>
        <v>11</v>
      </c>
      <c r="S730" s="77" t="b">
        <f>IF(O730="","",IF(OR(VALUE(LEFT(O730,2))&gt;IF(RIGHT(J730,1)="M",7,19),AND(OR(LEFT(O730,2)={"07","19"}),VALUE(RIGHT(O730,2))&gt;15)),TRUE,FALSE))</f>
        <v>0</v>
      </c>
      <c r="T730" s="77" t="b">
        <f>IF(O730="","",IF(OR(VALUE(LEFT(O730,2))&gt;IF(RIGHT(J730,1)="M",7,19),AND(OR(LEFT(O730,2)={"07","19"}),VALUE(RIGHT(O730,2))&gt;5)),TRUE,FALSE))</f>
        <v>0</v>
      </c>
    </row>
    <row r="731" spans="1:20" x14ac:dyDescent="0.25">
      <c r="A731" s="75" t="s">
        <v>411</v>
      </c>
      <c r="B731" s="77" t="s">
        <v>412</v>
      </c>
      <c r="C731" s="230">
        <v>44229</v>
      </c>
      <c r="D731" s="75" t="s">
        <v>583</v>
      </c>
      <c r="E731" s="75" t="s">
        <v>675</v>
      </c>
      <c r="F731" s="75" t="s">
        <v>546</v>
      </c>
      <c r="G731" s="75">
        <v>2</v>
      </c>
      <c r="H731" s="75" t="s">
        <v>546</v>
      </c>
      <c r="I731" s="75" t="s">
        <v>546</v>
      </c>
      <c r="J731" s="75" t="s">
        <v>579</v>
      </c>
      <c r="K731" s="230">
        <v>43777</v>
      </c>
      <c r="L731" s="75">
        <f>COUNTIF($B$2:B731,B731)</f>
        <v>2</v>
      </c>
      <c r="M731" s="75">
        <f>COUNTIF($L$2:L731,4)</f>
        <v>26</v>
      </c>
      <c r="N731" s="76" t="str">
        <f t="shared" si="59"/>
        <v>Code 302</v>
      </c>
      <c r="O731" s="76" t="str">
        <f t="shared" si="55"/>
        <v>1843</v>
      </c>
      <c r="P731" s="75" t="str">
        <f t="shared" si="56"/>
        <v>0605</v>
      </c>
      <c r="Q731" s="77">
        <f t="shared" si="57"/>
        <v>1122</v>
      </c>
      <c r="R731" s="77">
        <f t="shared" si="58"/>
        <v>11</v>
      </c>
      <c r="S731" s="77" t="b">
        <f>IF(O731="","",IF(OR(VALUE(LEFT(O731,2))&gt;IF(RIGHT(J731,1)="M",7,19),AND(OR(LEFT(O731,2)={"07","19"}),VALUE(RIGHT(O731,2))&gt;15)),TRUE,FALSE))</f>
        <v>0</v>
      </c>
      <c r="T731" s="77" t="b">
        <f>IF(O731="","",IF(OR(VALUE(LEFT(O731,2))&gt;IF(RIGHT(J731,1)="M",7,19),AND(OR(LEFT(O731,2)={"07","19"}),VALUE(RIGHT(O731,2))&gt;5)),TRUE,FALSE))</f>
        <v>0</v>
      </c>
    </row>
    <row r="732" spans="1:20" x14ac:dyDescent="0.25">
      <c r="A732" s="75" t="s">
        <v>411</v>
      </c>
      <c r="B732" s="77" t="s">
        <v>412</v>
      </c>
      <c r="C732" s="230">
        <v>44230</v>
      </c>
      <c r="D732" s="75" t="s">
        <v>581</v>
      </c>
      <c r="E732" s="75" t="s">
        <v>702</v>
      </c>
      <c r="F732" s="75" t="s">
        <v>546</v>
      </c>
      <c r="G732" s="75">
        <v>2</v>
      </c>
      <c r="H732" s="75" t="s">
        <v>546</v>
      </c>
      <c r="I732" s="75" t="s">
        <v>546</v>
      </c>
      <c r="J732" s="75" t="s">
        <v>579</v>
      </c>
      <c r="K732" s="230">
        <v>43777</v>
      </c>
      <c r="L732" s="75">
        <f>COUNTIF($B$2:B732,B732)</f>
        <v>3</v>
      </c>
      <c r="M732" s="75">
        <f>COUNTIF($L$2:L732,4)</f>
        <v>26</v>
      </c>
      <c r="N732" s="76" t="str">
        <f t="shared" si="59"/>
        <v>Code 303</v>
      </c>
      <c r="O732" s="76" t="str">
        <f t="shared" si="55"/>
        <v>1846</v>
      </c>
      <c r="P732" s="75" t="str">
        <f t="shared" si="56"/>
        <v>0606</v>
      </c>
      <c r="Q732" s="77">
        <f t="shared" si="57"/>
        <v>1120</v>
      </c>
      <c r="R732" s="77">
        <f t="shared" si="58"/>
        <v>11</v>
      </c>
      <c r="S732" s="77" t="b">
        <f>IF(O732="","",IF(OR(VALUE(LEFT(O732,2))&gt;IF(RIGHT(J732,1)="M",7,19),AND(OR(LEFT(O732,2)={"07","19"}),VALUE(RIGHT(O732,2))&gt;15)),TRUE,FALSE))</f>
        <v>0</v>
      </c>
      <c r="T732" s="77" t="b">
        <f>IF(O732="","",IF(OR(VALUE(LEFT(O732,2))&gt;IF(RIGHT(J732,1)="M",7,19),AND(OR(LEFT(O732,2)={"07","19"}),VALUE(RIGHT(O732,2))&gt;5)),TRUE,FALSE))</f>
        <v>0</v>
      </c>
    </row>
    <row r="733" spans="1:20" x14ac:dyDescent="0.25">
      <c r="A733" s="75" t="s">
        <v>411</v>
      </c>
      <c r="B733" s="77" t="s">
        <v>412</v>
      </c>
      <c r="C733" s="230">
        <v>44231</v>
      </c>
      <c r="D733" s="75" t="s">
        <v>546</v>
      </c>
      <c r="E733" s="75" t="s">
        <v>549</v>
      </c>
      <c r="F733" s="75" t="s">
        <v>610</v>
      </c>
      <c r="G733" s="75">
        <v>0</v>
      </c>
      <c r="H733" s="75" t="s">
        <v>546</v>
      </c>
      <c r="I733" s="75" t="s">
        <v>546</v>
      </c>
      <c r="J733" s="75" t="s">
        <v>579</v>
      </c>
      <c r="K733" s="230">
        <v>43777</v>
      </c>
      <c r="L733" s="75">
        <f>COUNTIF($B$2:B733,B733)</f>
        <v>4</v>
      </c>
      <c r="M733" s="75">
        <f>COUNTIF($L$2:L733,4)</f>
        <v>27</v>
      </c>
      <c r="N733" s="76" t="str">
        <f t="shared" si="59"/>
        <v>Code 304</v>
      </c>
      <c r="O733" s="76" t="str">
        <f t="shared" si="55"/>
        <v/>
      </c>
      <c r="P733" s="75" t="str">
        <f t="shared" si="56"/>
        <v/>
      </c>
      <c r="Q733" s="77" t="str">
        <f t="shared" si="57"/>
        <v/>
      </c>
      <c r="R733" s="77" t="str">
        <f t="shared" si="58"/>
        <v/>
      </c>
      <c r="S733" s="77" t="str">
        <f>IF(O733="","",IF(OR(VALUE(LEFT(O733,2))&gt;IF(RIGHT(J733,1)="M",7,19),AND(OR(LEFT(O733,2)={"07","19"}),VALUE(RIGHT(O733,2))&gt;15)),TRUE,FALSE))</f>
        <v/>
      </c>
      <c r="T733" s="77" t="str">
        <f>IF(O733="","",IF(OR(VALUE(LEFT(O733,2))&gt;IF(RIGHT(J733,1)="M",7,19),AND(OR(LEFT(O733,2)={"07","19"}),VALUE(RIGHT(O733,2))&gt;5)),TRUE,FALSE))</f>
        <v/>
      </c>
    </row>
    <row r="734" spans="1:20" x14ac:dyDescent="0.25">
      <c r="A734" s="75" t="s">
        <v>411</v>
      </c>
      <c r="B734" s="77" t="s">
        <v>412</v>
      </c>
      <c r="C734" s="230">
        <v>44232</v>
      </c>
      <c r="D734" s="75" t="s">
        <v>601</v>
      </c>
      <c r="E734" s="75" t="s">
        <v>703</v>
      </c>
      <c r="F734" s="75" t="s">
        <v>546</v>
      </c>
      <c r="G734" s="75">
        <v>2</v>
      </c>
      <c r="H734" s="75" t="s">
        <v>546</v>
      </c>
      <c r="I734" s="75" t="s">
        <v>546</v>
      </c>
      <c r="J734" s="75" t="s">
        <v>579</v>
      </c>
      <c r="K734" s="230">
        <v>43777</v>
      </c>
      <c r="L734" s="75">
        <f>COUNTIF($B$2:B734,B734)</f>
        <v>5</v>
      </c>
      <c r="M734" s="75">
        <f>COUNTIF($L$2:L734,4)</f>
        <v>27</v>
      </c>
      <c r="N734" s="76" t="str">
        <f t="shared" si="59"/>
        <v>Code 305</v>
      </c>
      <c r="O734" s="76" t="str">
        <f t="shared" si="55"/>
        <v>1854</v>
      </c>
      <c r="P734" s="75" t="str">
        <f t="shared" si="56"/>
        <v>0608</v>
      </c>
      <c r="Q734" s="77">
        <f t="shared" si="57"/>
        <v>1114</v>
      </c>
      <c r="R734" s="77">
        <f t="shared" si="58"/>
        <v>11</v>
      </c>
      <c r="S734" s="77" t="b">
        <f>IF(O734="","",IF(OR(VALUE(LEFT(O734,2))&gt;IF(RIGHT(J734,1)="M",7,19),AND(OR(LEFT(O734,2)={"07","19"}),VALUE(RIGHT(O734,2))&gt;15)),TRUE,FALSE))</f>
        <v>0</v>
      </c>
      <c r="T734" s="77" t="b">
        <f>IF(O734="","",IF(OR(VALUE(LEFT(O734,2))&gt;IF(RIGHT(J734,1)="M",7,19),AND(OR(LEFT(O734,2)={"07","19"}),VALUE(RIGHT(O734,2))&gt;5)),TRUE,FALSE))</f>
        <v>0</v>
      </c>
    </row>
    <row r="735" spans="1:20" x14ac:dyDescent="0.25">
      <c r="A735" s="75" t="s">
        <v>411</v>
      </c>
      <c r="B735" s="77" t="s">
        <v>412</v>
      </c>
      <c r="C735" s="230">
        <v>44233</v>
      </c>
      <c r="D735" s="75" t="s">
        <v>632</v>
      </c>
      <c r="E735" s="75" t="s">
        <v>701</v>
      </c>
      <c r="F735" s="75" t="s">
        <v>546</v>
      </c>
      <c r="G735" s="75">
        <v>2</v>
      </c>
      <c r="H735" s="75" t="s">
        <v>546</v>
      </c>
      <c r="I735" s="75" t="s">
        <v>546</v>
      </c>
      <c r="J735" s="75" t="s">
        <v>579</v>
      </c>
      <c r="K735" s="230">
        <v>43777</v>
      </c>
      <c r="L735" s="75">
        <f>COUNTIF($B$2:B735,B735)</f>
        <v>6</v>
      </c>
      <c r="M735" s="75">
        <f>COUNTIF($L$2:L735,4)</f>
        <v>27</v>
      </c>
      <c r="N735" s="76" t="str">
        <f t="shared" si="59"/>
        <v>Code 306</v>
      </c>
      <c r="O735" s="76" t="str">
        <f t="shared" si="55"/>
        <v>1851</v>
      </c>
      <c r="P735" s="75" t="str">
        <f t="shared" si="56"/>
        <v>0602</v>
      </c>
      <c r="Q735" s="77">
        <f t="shared" si="57"/>
        <v>1111</v>
      </c>
      <c r="R735" s="77">
        <f t="shared" si="58"/>
        <v>11</v>
      </c>
      <c r="S735" s="77" t="b">
        <f>IF(O735="","",IF(OR(VALUE(LEFT(O735,2))&gt;IF(RIGHT(J735,1)="M",7,19),AND(OR(LEFT(O735,2)={"07","19"}),VALUE(RIGHT(O735,2))&gt;15)),TRUE,FALSE))</f>
        <v>0</v>
      </c>
      <c r="T735" s="77" t="b">
        <f>IF(O735="","",IF(OR(VALUE(LEFT(O735,2))&gt;IF(RIGHT(J735,1)="M",7,19),AND(OR(LEFT(O735,2)={"07","19"}),VALUE(RIGHT(O735,2))&gt;5)),TRUE,FALSE))</f>
        <v>0</v>
      </c>
    </row>
    <row r="736" spans="1:20" x14ac:dyDescent="0.25">
      <c r="A736" s="75" t="s">
        <v>411</v>
      </c>
      <c r="B736" s="77" t="s">
        <v>412</v>
      </c>
      <c r="C736" s="230">
        <v>44234</v>
      </c>
      <c r="D736" s="75" t="s">
        <v>546</v>
      </c>
      <c r="E736" s="75" t="s">
        <v>549</v>
      </c>
      <c r="F736" s="75" t="s">
        <v>546</v>
      </c>
      <c r="G736" s="75">
        <v>0</v>
      </c>
      <c r="H736" s="75" t="s">
        <v>546</v>
      </c>
      <c r="I736" s="75" t="s">
        <v>546</v>
      </c>
      <c r="J736" s="75" t="s">
        <v>585</v>
      </c>
      <c r="K736" s="230">
        <v>43777</v>
      </c>
      <c r="L736" s="75">
        <f>COUNTIF($B$2:B736,B736)</f>
        <v>7</v>
      </c>
      <c r="M736" s="75">
        <f>COUNTIF($L$2:L736,4)</f>
        <v>27</v>
      </c>
      <c r="N736" s="76" t="str">
        <f t="shared" si="59"/>
        <v>Code 307</v>
      </c>
      <c r="O736" s="76" t="str">
        <f t="shared" si="55"/>
        <v/>
      </c>
      <c r="P736" s="75" t="str">
        <f t="shared" si="56"/>
        <v/>
      </c>
      <c r="Q736" s="77" t="str">
        <f t="shared" si="57"/>
        <v/>
      </c>
      <c r="R736" s="77" t="str">
        <f t="shared" si="58"/>
        <v/>
      </c>
      <c r="S736" s="77" t="str">
        <f>IF(O736="","",IF(OR(VALUE(LEFT(O736,2))&gt;IF(RIGHT(J736,1)="M",7,19),AND(OR(LEFT(O736,2)={"07","19"}),VALUE(RIGHT(O736,2))&gt;15)),TRUE,FALSE))</f>
        <v/>
      </c>
      <c r="T736" s="77" t="str">
        <f>IF(O736="","",IF(OR(VALUE(LEFT(O736,2))&gt;IF(RIGHT(J736,1)="M",7,19),AND(OR(LEFT(O736,2)={"07","19"}),VALUE(RIGHT(O736,2))&gt;5)),TRUE,FALSE))</f>
        <v/>
      </c>
    </row>
    <row r="737" spans="1:28" x14ac:dyDescent="0.25">
      <c r="A737" s="231" t="s">
        <v>411</v>
      </c>
      <c r="B737" s="78" t="s">
        <v>412</v>
      </c>
      <c r="C737" s="232">
        <v>44235</v>
      </c>
      <c r="D737" s="231" t="s">
        <v>604</v>
      </c>
      <c r="E737" s="231" t="s">
        <v>575</v>
      </c>
      <c r="F737" s="231" t="s">
        <v>546</v>
      </c>
      <c r="G737" s="231">
        <v>3</v>
      </c>
      <c r="H737" s="231" t="s">
        <v>546</v>
      </c>
      <c r="I737" s="231" t="s">
        <v>546</v>
      </c>
      <c r="J737" s="231" t="s">
        <v>566</v>
      </c>
      <c r="K737" s="232">
        <v>43777</v>
      </c>
      <c r="L737" s="75">
        <f>COUNTIF($B$2:B737,B737)</f>
        <v>8</v>
      </c>
      <c r="M737" s="75">
        <f>COUNTIF($L$2:L737,4)</f>
        <v>27</v>
      </c>
      <c r="N737" s="76" t="str">
        <f t="shared" si="59"/>
        <v>Code 308</v>
      </c>
      <c r="O737" s="76" t="str">
        <f t="shared" si="55"/>
        <v>1853</v>
      </c>
      <c r="P737" s="75" t="str">
        <f t="shared" si="56"/>
        <v>0710</v>
      </c>
      <c r="Q737" s="77">
        <f t="shared" si="57"/>
        <v>1217</v>
      </c>
      <c r="R737" s="77">
        <f t="shared" si="58"/>
        <v>12</v>
      </c>
      <c r="S737" s="77" t="b">
        <f>IF(O737="","",IF(OR(VALUE(LEFT(O737,2))&gt;IF(RIGHT(J737,1)="M",7,19),AND(OR(LEFT(O737,2)={"07","19"}),VALUE(RIGHT(O737,2))&gt;15)),TRUE,FALSE))</f>
        <v>0</v>
      </c>
      <c r="T737" s="77" t="b">
        <f>IF(O737="","",IF(OR(VALUE(LEFT(O737,2))&gt;IF(RIGHT(J737,1)="M",7,19),AND(OR(LEFT(O737,2)={"07","19"}),VALUE(RIGHT(O737,2))&gt;5)),TRUE,FALSE))</f>
        <v>0</v>
      </c>
      <c r="U737" s="78"/>
      <c r="V737" s="78"/>
      <c r="W737" s="78"/>
      <c r="X737" s="78"/>
      <c r="Y737" s="78"/>
      <c r="Z737" s="78"/>
      <c r="AA737" s="78"/>
      <c r="AB737" s="78"/>
    </row>
    <row r="738" spans="1:28" x14ac:dyDescent="0.25">
      <c r="A738" s="231" t="s">
        <v>411</v>
      </c>
      <c r="B738" s="78" t="s">
        <v>412</v>
      </c>
      <c r="C738" s="232">
        <v>44236</v>
      </c>
      <c r="D738" s="231" t="s">
        <v>609</v>
      </c>
      <c r="E738" s="231" t="s">
        <v>633</v>
      </c>
      <c r="F738" s="231" t="s">
        <v>546</v>
      </c>
      <c r="G738" s="231">
        <v>3</v>
      </c>
      <c r="H738" s="231" t="s">
        <v>546</v>
      </c>
      <c r="I738" s="231" t="s">
        <v>546</v>
      </c>
      <c r="J738" s="231" t="s">
        <v>566</v>
      </c>
      <c r="K738" s="232">
        <v>43777</v>
      </c>
      <c r="L738" s="75">
        <f>COUNTIF($B$2:B738,B738)</f>
        <v>9</v>
      </c>
      <c r="M738" s="75">
        <f>COUNTIF($L$2:L738,4)</f>
        <v>27</v>
      </c>
      <c r="N738" s="76" t="str">
        <f t="shared" si="59"/>
        <v>Code 309</v>
      </c>
      <c r="O738" s="76" t="str">
        <f t="shared" si="55"/>
        <v>1856</v>
      </c>
      <c r="P738" s="75" t="str">
        <f t="shared" si="56"/>
        <v>0705</v>
      </c>
      <c r="Q738" s="77">
        <f t="shared" si="57"/>
        <v>1209</v>
      </c>
      <c r="R738" s="77">
        <f t="shared" si="58"/>
        <v>12</v>
      </c>
      <c r="S738" s="77" t="b">
        <f>IF(O738="","",IF(OR(VALUE(LEFT(O738,2))&gt;IF(RIGHT(J738,1)="M",7,19),AND(OR(LEFT(O738,2)={"07","19"}),VALUE(RIGHT(O738,2))&gt;15)),TRUE,FALSE))</f>
        <v>0</v>
      </c>
      <c r="T738" s="77" t="b">
        <f>IF(O738="","",IF(OR(VALUE(LEFT(O738,2))&gt;IF(RIGHT(J738,1)="M",7,19),AND(OR(LEFT(O738,2)={"07","19"}),VALUE(RIGHT(O738,2))&gt;5)),TRUE,FALSE))</f>
        <v>0</v>
      </c>
      <c r="U738" s="78"/>
      <c r="V738" s="78"/>
      <c r="W738" s="78"/>
      <c r="X738" s="78"/>
      <c r="Y738" s="78"/>
      <c r="Z738" s="78"/>
      <c r="AA738" s="78"/>
      <c r="AB738" s="78"/>
    </row>
    <row r="739" spans="1:28" x14ac:dyDescent="0.25">
      <c r="A739" s="75" t="s">
        <v>417</v>
      </c>
      <c r="B739" s="77" t="s">
        <v>418</v>
      </c>
      <c r="C739" s="230">
        <v>44228</v>
      </c>
      <c r="D739" s="75" t="s">
        <v>546</v>
      </c>
      <c r="E739" s="75" t="s">
        <v>549</v>
      </c>
      <c r="F739" s="75" t="s">
        <v>546</v>
      </c>
      <c r="G739" s="75">
        <v>0</v>
      </c>
      <c r="H739" s="75" t="s">
        <v>546</v>
      </c>
      <c r="I739" s="75" t="s">
        <v>590</v>
      </c>
      <c r="J739" s="75" t="s">
        <v>579</v>
      </c>
      <c r="K739" s="230">
        <v>43794</v>
      </c>
      <c r="L739" s="75">
        <f>COUNTIF($B$2:B739,B739)</f>
        <v>1</v>
      </c>
      <c r="M739" s="75">
        <f>COUNTIF($L$2:L739,4)</f>
        <v>27</v>
      </c>
      <c r="N739" s="76" t="str">
        <f t="shared" si="59"/>
        <v>Code 311</v>
      </c>
      <c r="O739" s="76" t="str">
        <f t="shared" si="55"/>
        <v/>
      </c>
      <c r="P739" s="75" t="str">
        <f t="shared" si="56"/>
        <v/>
      </c>
      <c r="Q739" s="77" t="str">
        <f t="shared" si="57"/>
        <v/>
      </c>
      <c r="R739" s="77" t="str">
        <f t="shared" si="58"/>
        <v/>
      </c>
      <c r="S739" s="77" t="str">
        <f>IF(O739="","",IF(OR(VALUE(LEFT(O739,2))&gt;IF(RIGHT(J739,1)="M",7,19),AND(OR(LEFT(O739,2)={"07","19"}),VALUE(RIGHT(O739,2))&gt;15)),TRUE,FALSE))</f>
        <v/>
      </c>
      <c r="T739" s="77" t="str">
        <f>IF(O739="","",IF(OR(VALUE(LEFT(O739,2))&gt;IF(RIGHT(J739,1)="M",7,19),AND(OR(LEFT(O739,2)={"07","19"}),VALUE(RIGHT(O739,2))&gt;5)),TRUE,FALSE))</f>
        <v/>
      </c>
    </row>
    <row r="740" spans="1:28" x14ac:dyDescent="0.25">
      <c r="A740" s="75" t="s">
        <v>417</v>
      </c>
      <c r="B740" s="77" t="s">
        <v>418</v>
      </c>
      <c r="C740" s="230">
        <v>44229</v>
      </c>
      <c r="D740" s="75" t="s">
        <v>546</v>
      </c>
      <c r="E740" s="75" t="s">
        <v>549</v>
      </c>
      <c r="F740" s="75" t="s">
        <v>546</v>
      </c>
      <c r="G740" s="75">
        <v>0</v>
      </c>
      <c r="H740" s="75" t="s">
        <v>546</v>
      </c>
      <c r="I740" s="75" t="s">
        <v>590</v>
      </c>
      <c r="J740" s="75" t="s">
        <v>579</v>
      </c>
      <c r="K740" s="230">
        <v>43794</v>
      </c>
      <c r="L740" s="75">
        <f>COUNTIF($B$2:B740,B740)</f>
        <v>2</v>
      </c>
      <c r="M740" s="75">
        <f>COUNTIF($L$2:L740,4)</f>
        <v>27</v>
      </c>
      <c r="N740" s="76" t="str">
        <f t="shared" si="59"/>
        <v>Code 312</v>
      </c>
      <c r="O740" s="76" t="str">
        <f t="shared" si="55"/>
        <v/>
      </c>
      <c r="P740" s="75" t="str">
        <f t="shared" si="56"/>
        <v/>
      </c>
      <c r="Q740" s="77" t="str">
        <f t="shared" si="57"/>
        <v/>
      </c>
      <c r="R740" s="77" t="str">
        <f t="shared" si="58"/>
        <v/>
      </c>
      <c r="S740" s="77" t="str">
        <f>IF(O740="","",IF(OR(VALUE(LEFT(O740,2))&gt;IF(RIGHT(J740,1)="M",7,19),AND(OR(LEFT(O740,2)={"07","19"}),VALUE(RIGHT(O740,2))&gt;15)),TRUE,FALSE))</f>
        <v/>
      </c>
      <c r="T740" s="77" t="str">
        <f>IF(O740="","",IF(OR(VALUE(LEFT(O740,2))&gt;IF(RIGHT(J740,1)="M",7,19),AND(OR(LEFT(O740,2)={"07","19"}),VALUE(RIGHT(O740,2))&gt;5)),TRUE,FALSE))</f>
        <v/>
      </c>
    </row>
    <row r="741" spans="1:28" x14ac:dyDescent="0.25">
      <c r="A741" s="75" t="s">
        <v>417</v>
      </c>
      <c r="B741" s="77" t="s">
        <v>418</v>
      </c>
      <c r="C741" s="230">
        <v>44230</v>
      </c>
      <c r="D741" s="75" t="s">
        <v>546</v>
      </c>
      <c r="E741" s="75" t="s">
        <v>549</v>
      </c>
      <c r="F741" s="75" t="s">
        <v>546</v>
      </c>
      <c r="G741" s="75">
        <v>0</v>
      </c>
      <c r="H741" s="75" t="s">
        <v>546</v>
      </c>
      <c r="I741" s="75" t="s">
        <v>590</v>
      </c>
      <c r="J741" s="75" t="s">
        <v>579</v>
      </c>
      <c r="K741" s="230">
        <v>43794</v>
      </c>
      <c r="L741" s="75">
        <f>COUNTIF($B$2:B741,B741)</f>
        <v>3</v>
      </c>
      <c r="M741" s="75">
        <f>COUNTIF($L$2:L741,4)</f>
        <v>27</v>
      </c>
      <c r="N741" s="76" t="str">
        <f t="shared" si="59"/>
        <v>Code 313</v>
      </c>
      <c r="O741" s="76" t="str">
        <f t="shared" si="55"/>
        <v/>
      </c>
      <c r="P741" s="75" t="str">
        <f t="shared" si="56"/>
        <v/>
      </c>
      <c r="Q741" s="77" t="str">
        <f t="shared" si="57"/>
        <v/>
      </c>
      <c r="R741" s="77" t="str">
        <f t="shared" si="58"/>
        <v/>
      </c>
      <c r="S741" s="77" t="str">
        <f>IF(O741="","",IF(OR(VALUE(LEFT(O741,2))&gt;IF(RIGHT(J741,1)="M",7,19),AND(OR(LEFT(O741,2)={"07","19"}),VALUE(RIGHT(O741,2))&gt;15)),TRUE,FALSE))</f>
        <v/>
      </c>
      <c r="T741" s="77" t="str">
        <f>IF(O741="","",IF(OR(VALUE(LEFT(O741,2))&gt;IF(RIGHT(J741,1)="M",7,19),AND(OR(LEFT(O741,2)={"07","19"}),VALUE(RIGHT(O741,2))&gt;5)),TRUE,FALSE))</f>
        <v/>
      </c>
    </row>
    <row r="742" spans="1:28" x14ac:dyDescent="0.25">
      <c r="A742" s="75" t="s">
        <v>417</v>
      </c>
      <c r="B742" s="77" t="s">
        <v>418</v>
      </c>
      <c r="C742" s="230">
        <v>44231</v>
      </c>
      <c r="D742" s="75" t="s">
        <v>546</v>
      </c>
      <c r="E742" s="75" t="s">
        <v>549</v>
      </c>
      <c r="F742" s="75" t="s">
        <v>546</v>
      </c>
      <c r="G742" s="75">
        <v>0</v>
      </c>
      <c r="H742" s="75" t="s">
        <v>546</v>
      </c>
      <c r="I742" s="75" t="s">
        <v>590</v>
      </c>
      <c r="J742" s="75" t="s">
        <v>579</v>
      </c>
      <c r="K742" s="230">
        <v>43794</v>
      </c>
      <c r="L742" s="75">
        <f>COUNTIF($B$2:B742,B742)</f>
        <v>4</v>
      </c>
      <c r="M742" s="75">
        <f>COUNTIF($L$2:L742,4)</f>
        <v>28</v>
      </c>
      <c r="N742" s="76" t="str">
        <f t="shared" si="59"/>
        <v>Code 314</v>
      </c>
      <c r="O742" s="76" t="str">
        <f t="shared" si="55"/>
        <v/>
      </c>
      <c r="P742" s="75" t="str">
        <f t="shared" si="56"/>
        <v/>
      </c>
      <c r="Q742" s="77" t="str">
        <f t="shared" si="57"/>
        <v/>
      </c>
      <c r="R742" s="77" t="str">
        <f t="shared" si="58"/>
        <v/>
      </c>
      <c r="S742" s="77" t="str">
        <f>IF(O742="","",IF(OR(VALUE(LEFT(O742,2))&gt;IF(RIGHT(J742,1)="M",7,19),AND(OR(LEFT(O742,2)={"07","19"}),VALUE(RIGHT(O742,2))&gt;15)),TRUE,FALSE))</f>
        <v/>
      </c>
      <c r="T742" s="77" t="str">
        <f>IF(O742="","",IF(OR(VALUE(LEFT(O742,2))&gt;IF(RIGHT(J742,1)="M",7,19),AND(OR(LEFT(O742,2)={"07","19"}),VALUE(RIGHT(O742,2))&gt;5)),TRUE,FALSE))</f>
        <v/>
      </c>
    </row>
    <row r="743" spans="1:28" x14ac:dyDescent="0.25">
      <c r="A743" s="75" t="s">
        <v>417</v>
      </c>
      <c r="B743" s="77" t="s">
        <v>418</v>
      </c>
      <c r="C743" s="230">
        <v>44232</v>
      </c>
      <c r="D743" s="75" t="s">
        <v>546</v>
      </c>
      <c r="E743" s="75" t="s">
        <v>549</v>
      </c>
      <c r="F743" s="75" t="s">
        <v>546</v>
      </c>
      <c r="G743" s="75">
        <v>0</v>
      </c>
      <c r="H743" s="75" t="s">
        <v>546</v>
      </c>
      <c r="I743" s="75" t="s">
        <v>590</v>
      </c>
      <c r="J743" s="75" t="s">
        <v>579</v>
      </c>
      <c r="K743" s="230">
        <v>43794</v>
      </c>
      <c r="L743" s="75">
        <f>COUNTIF($B$2:B743,B743)</f>
        <v>5</v>
      </c>
      <c r="M743" s="75">
        <f>COUNTIF($L$2:L743,4)</f>
        <v>28</v>
      </c>
      <c r="N743" s="76" t="str">
        <f t="shared" si="59"/>
        <v>Code 315</v>
      </c>
      <c r="O743" s="76" t="str">
        <f t="shared" si="55"/>
        <v/>
      </c>
      <c r="P743" s="75" t="str">
        <f t="shared" si="56"/>
        <v/>
      </c>
      <c r="Q743" s="77" t="str">
        <f t="shared" si="57"/>
        <v/>
      </c>
      <c r="R743" s="77" t="str">
        <f t="shared" si="58"/>
        <v/>
      </c>
      <c r="S743" s="77" t="str">
        <f>IF(O743="","",IF(OR(VALUE(LEFT(O743,2))&gt;IF(RIGHT(J743,1)="M",7,19),AND(OR(LEFT(O743,2)={"07","19"}),VALUE(RIGHT(O743,2))&gt;15)),TRUE,FALSE))</f>
        <v/>
      </c>
      <c r="T743" s="77" t="str">
        <f>IF(O743="","",IF(OR(VALUE(LEFT(O743,2))&gt;IF(RIGHT(J743,1)="M",7,19),AND(OR(LEFT(O743,2)={"07","19"}),VALUE(RIGHT(O743,2))&gt;5)),TRUE,FALSE))</f>
        <v/>
      </c>
    </row>
    <row r="744" spans="1:28" x14ac:dyDescent="0.25">
      <c r="A744" s="75" t="s">
        <v>417</v>
      </c>
      <c r="B744" s="77" t="s">
        <v>418</v>
      </c>
      <c r="C744" s="230">
        <v>44233</v>
      </c>
      <c r="D744" s="75" t="s">
        <v>546</v>
      </c>
      <c r="E744" s="75" t="s">
        <v>549</v>
      </c>
      <c r="F744" s="75" t="s">
        <v>546</v>
      </c>
      <c r="G744" s="75">
        <v>0</v>
      </c>
      <c r="H744" s="75" t="s">
        <v>546</v>
      </c>
      <c r="I744" s="75" t="s">
        <v>590</v>
      </c>
      <c r="J744" s="75" t="s">
        <v>579</v>
      </c>
      <c r="K744" s="230">
        <v>43794</v>
      </c>
      <c r="L744" s="75">
        <f>COUNTIF($B$2:B744,B744)</f>
        <v>6</v>
      </c>
      <c r="M744" s="75">
        <f>COUNTIF($L$2:L744,4)</f>
        <v>28</v>
      </c>
      <c r="N744" s="76" t="str">
        <f t="shared" si="59"/>
        <v>Code 316</v>
      </c>
      <c r="O744" s="76" t="str">
        <f t="shared" si="55"/>
        <v/>
      </c>
      <c r="P744" s="75" t="str">
        <f t="shared" si="56"/>
        <v/>
      </c>
      <c r="Q744" s="77" t="str">
        <f t="shared" si="57"/>
        <v/>
      </c>
      <c r="R744" s="77" t="str">
        <f t="shared" si="58"/>
        <v/>
      </c>
      <c r="S744" s="77" t="str">
        <f>IF(O744="","",IF(OR(VALUE(LEFT(O744,2))&gt;IF(RIGHT(J744,1)="M",7,19),AND(OR(LEFT(O744,2)={"07","19"}),VALUE(RIGHT(O744,2))&gt;15)),TRUE,FALSE))</f>
        <v/>
      </c>
      <c r="T744" s="77" t="str">
        <f>IF(O744="","",IF(OR(VALUE(LEFT(O744,2))&gt;IF(RIGHT(J744,1)="M",7,19),AND(OR(LEFT(O744,2)={"07","19"}),VALUE(RIGHT(O744,2))&gt;5)),TRUE,FALSE))</f>
        <v/>
      </c>
    </row>
    <row r="745" spans="1:28" x14ac:dyDescent="0.25">
      <c r="A745" s="75" t="s">
        <v>417</v>
      </c>
      <c r="B745" s="77" t="s">
        <v>418</v>
      </c>
      <c r="C745" s="230">
        <v>44234</v>
      </c>
      <c r="D745" s="75" t="s">
        <v>546</v>
      </c>
      <c r="E745" s="75" t="s">
        <v>549</v>
      </c>
      <c r="F745" s="75" t="s">
        <v>546</v>
      </c>
      <c r="G745" s="75">
        <v>0</v>
      </c>
      <c r="H745" s="75" t="s">
        <v>546</v>
      </c>
      <c r="I745" s="75" t="s">
        <v>546</v>
      </c>
      <c r="J745" s="75" t="s">
        <v>585</v>
      </c>
      <c r="K745" s="230">
        <v>43794</v>
      </c>
      <c r="L745" s="75">
        <f>COUNTIF($B$2:B745,B745)</f>
        <v>7</v>
      </c>
      <c r="M745" s="75">
        <f>COUNTIF($L$2:L745,4)</f>
        <v>28</v>
      </c>
      <c r="N745" s="76" t="str">
        <f t="shared" si="59"/>
        <v>Code 317</v>
      </c>
      <c r="O745" s="76" t="str">
        <f t="shared" si="55"/>
        <v/>
      </c>
      <c r="P745" s="75" t="str">
        <f t="shared" si="56"/>
        <v/>
      </c>
      <c r="Q745" s="77" t="str">
        <f t="shared" si="57"/>
        <v/>
      </c>
      <c r="R745" s="77" t="str">
        <f t="shared" si="58"/>
        <v/>
      </c>
      <c r="S745" s="77" t="str">
        <f>IF(O745="","",IF(OR(VALUE(LEFT(O745,2))&gt;IF(RIGHT(J745,1)="M",7,19),AND(OR(LEFT(O745,2)={"07","19"}),VALUE(RIGHT(O745,2))&gt;15)),TRUE,FALSE))</f>
        <v/>
      </c>
      <c r="T745" s="77" t="str">
        <f>IF(O745="","",IF(OR(VALUE(LEFT(O745,2))&gt;IF(RIGHT(J745,1)="M",7,19),AND(OR(LEFT(O745,2)={"07","19"}),VALUE(RIGHT(O745,2))&gt;5)),TRUE,FALSE))</f>
        <v/>
      </c>
    </row>
    <row r="746" spans="1:28" x14ac:dyDescent="0.25">
      <c r="A746" s="75" t="s">
        <v>417</v>
      </c>
      <c r="B746" s="77" t="s">
        <v>418</v>
      </c>
      <c r="C746" s="230">
        <v>44235</v>
      </c>
      <c r="D746" s="75" t="s">
        <v>546</v>
      </c>
      <c r="E746" s="75" t="s">
        <v>549</v>
      </c>
      <c r="F746" s="75" t="s">
        <v>546</v>
      </c>
      <c r="G746" s="75">
        <v>0</v>
      </c>
      <c r="H746" s="75" t="s">
        <v>546</v>
      </c>
      <c r="I746" s="75" t="s">
        <v>590</v>
      </c>
      <c r="J746" s="75" t="s">
        <v>566</v>
      </c>
      <c r="K746" s="230">
        <v>43794</v>
      </c>
      <c r="L746" s="75">
        <f>COUNTIF($B$2:B746,B746)</f>
        <v>8</v>
      </c>
      <c r="M746" s="75">
        <f>COUNTIF($L$2:L746,4)</f>
        <v>28</v>
      </c>
      <c r="N746" s="76" t="str">
        <f t="shared" si="59"/>
        <v>Code 318</v>
      </c>
      <c r="O746" s="76" t="str">
        <f t="shared" si="55"/>
        <v/>
      </c>
      <c r="P746" s="75" t="str">
        <f t="shared" si="56"/>
        <v/>
      </c>
      <c r="Q746" s="77" t="str">
        <f t="shared" si="57"/>
        <v/>
      </c>
      <c r="R746" s="77" t="str">
        <f t="shared" si="58"/>
        <v/>
      </c>
      <c r="S746" s="77" t="str">
        <f>IF(O746="","",IF(OR(VALUE(LEFT(O746,2))&gt;IF(RIGHT(J746,1)="M",7,19),AND(OR(LEFT(O746,2)={"07","19"}),VALUE(RIGHT(O746,2))&gt;15)),TRUE,FALSE))</f>
        <v/>
      </c>
      <c r="T746" s="77" t="str">
        <f>IF(O746="","",IF(OR(VALUE(LEFT(O746,2))&gt;IF(RIGHT(J746,1)="M",7,19),AND(OR(LEFT(O746,2)={"07","19"}),VALUE(RIGHT(O746,2))&gt;5)),TRUE,FALSE))</f>
        <v/>
      </c>
    </row>
    <row r="747" spans="1:28" x14ac:dyDescent="0.25">
      <c r="A747" s="75" t="s">
        <v>417</v>
      </c>
      <c r="B747" s="77" t="s">
        <v>418</v>
      </c>
      <c r="C747" s="230">
        <v>44236</v>
      </c>
      <c r="D747" s="75" t="s">
        <v>546</v>
      </c>
      <c r="E747" s="75" t="s">
        <v>549</v>
      </c>
      <c r="F747" s="75" t="s">
        <v>546</v>
      </c>
      <c r="G747" s="75">
        <v>0</v>
      </c>
      <c r="H747" s="75" t="s">
        <v>546</v>
      </c>
      <c r="I747" s="75" t="s">
        <v>590</v>
      </c>
      <c r="J747" s="75" t="s">
        <v>566</v>
      </c>
      <c r="K747" s="230">
        <v>43794</v>
      </c>
      <c r="L747" s="75">
        <f>COUNTIF($B$2:B747,B747)</f>
        <v>9</v>
      </c>
      <c r="M747" s="75">
        <f>COUNTIF($L$2:L747,4)</f>
        <v>28</v>
      </c>
      <c r="N747" s="76" t="str">
        <f t="shared" si="59"/>
        <v>Code 319</v>
      </c>
      <c r="O747" s="76" t="str">
        <f t="shared" si="55"/>
        <v/>
      </c>
      <c r="P747" s="75" t="str">
        <f t="shared" si="56"/>
        <v/>
      </c>
      <c r="Q747" s="77" t="str">
        <f t="shared" si="57"/>
        <v/>
      </c>
      <c r="R747" s="77" t="str">
        <f t="shared" si="58"/>
        <v/>
      </c>
      <c r="S747" s="77" t="str">
        <f>IF(O747="","",IF(OR(VALUE(LEFT(O747,2))&gt;IF(RIGHT(J747,1)="M",7,19),AND(OR(LEFT(O747,2)={"07","19"}),VALUE(RIGHT(O747,2))&gt;15)),TRUE,FALSE))</f>
        <v/>
      </c>
      <c r="T747" s="77" t="str">
        <f>IF(O747="","",IF(OR(VALUE(LEFT(O747,2))&gt;IF(RIGHT(J747,1)="M",7,19),AND(OR(LEFT(O747,2)={"07","19"}),VALUE(RIGHT(O747,2))&gt;5)),TRUE,FALSE))</f>
        <v/>
      </c>
    </row>
    <row r="748" spans="1:28" x14ac:dyDescent="0.25">
      <c r="A748" s="75" t="s">
        <v>417</v>
      </c>
      <c r="B748" s="77" t="s">
        <v>418</v>
      </c>
      <c r="C748" s="230">
        <v>44237</v>
      </c>
      <c r="D748" s="75" t="s">
        <v>546</v>
      </c>
      <c r="E748" s="75" t="s">
        <v>549</v>
      </c>
      <c r="F748" s="75" t="s">
        <v>546</v>
      </c>
      <c r="G748" s="75">
        <v>0</v>
      </c>
      <c r="H748" s="75" t="s">
        <v>546</v>
      </c>
      <c r="I748" s="75" t="s">
        <v>590</v>
      </c>
      <c r="J748" s="75" t="s">
        <v>566</v>
      </c>
      <c r="K748" s="230">
        <v>43794</v>
      </c>
      <c r="L748" s="75">
        <f>COUNTIF($B$2:B748,B748)</f>
        <v>10</v>
      </c>
      <c r="M748" s="75">
        <f>COUNTIF($L$2:L748,4)</f>
        <v>28</v>
      </c>
      <c r="N748" s="76" t="str">
        <f t="shared" si="59"/>
        <v>Code 3110</v>
      </c>
      <c r="O748" s="76" t="str">
        <f t="shared" si="55"/>
        <v/>
      </c>
      <c r="P748" s="75" t="str">
        <f t="shared" si="56"/>
        <v/>
      </c>
      <c r="Q748" s="77" t="str">
        <f t="shared" si="57"/>
        <v/>
      </c>
      <c r="R748" s="77" t="str">
        <f t="shared" si="58"/>
        <v/>
      </c>
      <c r="S748" s="77" t="str">
        <f>IF(O748="","",IF(OR(VALUE(LEFT(O748,2))&gt;IF(RIGHT(J748,1)="M",7,19),AND(OR(LEFT(O748,2)={"07","19"}),VALUE(RIGHT(O748,2))&gt;15)),TRUE,FALSE))</f>
        <v/>
      </c>
      <c r="T748" s="77" t="str">
        <f>IF(O748="","",IF(OR(VALUE(LEFT(O748,2))&gt;IF(RIGHT(J748,1)="M",7,19),AND(OR(LEFT(O748,2)={"07","19"}),VALUE(RIGHT(O748,2))&gt;5)),TRUE,FALSE))</f>
        <v/>
      </c>
    </row>
    <row r="749" spans="1:28" x14ac:dyDescent="0.25">
      <c r="A749" s="75" t="s">
        <v>417</v>
      </c>
      <c r="B749" s="77" t="s">
        <v>418</v>
      </c>
      <c r="C749" s="230">
        <v>44238</v>
      </c>
      <c r="D749" s="75" t="s">
        <v>546</v>
      </c>
      <c r="E749" s="75" t="s">
        <v>549</v>
      </c>
      <c r="F749" s="75" t="s">
        <v>546</v>
      </c>
      <c r="G749" s="75">
        <v>0</v>
      </c>
      <c r="H749" s="75" t="s">
        <v>546</v>
      </c>
      <c r="I749" s="75" t="s">
        <v>590</v>
      </c>
      <c r="J749" s="75" t="s">
        <v>566</v>
      </c>
      <c r="K749" s="230">
        <v>43794</v>
      </c>
      <c r="L749" s="75">
        <f>COUNTIF($B$2:B749,B749)</f>
        <v>11</v>
      </c>
      <c r="M749" s="75">
        <f>COUNTIF($L$2:L749,4)</f>
        <v>28</v>
      </c>
      <c r="N749" s="76" t="str">
        <f t="shared" si="59"/>
        <v>Code 3111</v>
      </c>
      <c r="O749" s="76" t="str">
        <f t="shared" si="55"/>
        <v/>
      </c>
      <c r="P749" s="75" t="str">
        <f t="shared" si="56"/>
        <v/>
      </c>
      <c r="Q749" s="77" t="str">
        <f t="shared" si="57"/>
        <v/>
      </c>
      <c r="R749" s="77" t="str">
        <f t="shared" si="58"/>
        <v/>
      </c>
      <c r="S749" s="77" t="str">
        <f>IF(O749="","",IF(OR(VALUE(LEFT(O749,2))&gt;IF(RIGHT(J749,1)="M",7,19),AND(OR(LEFT(O749,2)={"07","19"}),VALUE(RIGHT(O749,2))&gt;15)),TRUE,FALSE))</f>
        <v/>
      </c>
      <c r="T749" s="77" t="str">
        <f>IF(O749="","",IF(OR(VALUE(LEFT(O749,2))&gt;IF(RIGHT(J749,1)="M",7,19),AND(OR(LEFT(O749,2)={"07","19"}),VALUE(RIGHT(O749,2))&gt;5)),TRUE,FALSE))</f>
        <v/>
      </c>
    </row>
    <row r="750" spans="1:28" x14ac:dyDescent="0.25">
      <c r="A750" s="75" t="s">
        <v>417</v>
      </c>
      <c r="B750" s="77" t="s">
        <v>418</v>
      </c>
      <c r="C750" s="230">
        <v>44239</v>
      </c>
      <c r="D750" s="75" t="s">
        <v>546</v>
      </c>
      <c r="E750" s="75" t="s">
        <v>549</v>
      </c>
      <c r="F750" s="75" t="s">
        <v>546</v>
      </c>
      <c r="G750" s="75">
        <v>0</v>
      </c>
      <c r="H750" s="75" t="s">
        <v>546</v>
      </c>
      <c r="I750" s="75" t="s">
        <v>759</v>
      </c>
      <c r="J750" s="75" t="s">
        <v>747</v>
      </c>
      <c r="K750" s="230">
        <v>43794</v>
      </c>
      <c r="L750" s="75">
        <f>COUNTIF($B$2:B750,B750)</f>
        <v>12</v>
      </c>
      <c r="M750" s="75">
        <f>COUNTIF($L$2:L750,4)</f>
        <v>28</v>
      </c>
      <c r="N750" s="76" t="str">
        <f t="shared" si="59"/>
        <v>Code 3112</v>
      </c>
      <c r="O750" s="76" t="str">
        <f t="shared" si="55"/>
        <v/>
      </c>
      <c r="P750" s="75" t="str">
        <f t="shared" si="56"/>
        <v/>
      </c>
      <c r="Q750" s="77" t="str">
        <f t="shared" si="57"/>
        <v/>
      </c>
      <c r="R750" s="77" t="str">
        <f t="shared" si="58"/>
        <v/>
      </c>
      <c r="S750" s="77" t="str">
        <f>IF(O750="","",IF(OR(VALUE(LEFT(O750,2))&gt;IF(RIGHT(J750,1)="M",7,19),AND(OR(LEFT(O750,2)={"07","19"}),VALUE(RIGHT(O750,2))&gt;15)),TRUE,FALSE))</f>
        <v/>
      </c>
      <c r="T750" s="77" t="str">
        <f>IF(O750="","",IF(OR(VALUE(LEFT(O750,2))&gt;IF(RIGHT(J750,1)="M",7,19),AND(OR(LEFT(O750,2)={"07","19"}),VALUE(RIGHT(O750,2))&gt;5)),TRUE,FALSE))</f>
        <v/>
      </c>
    </row>
    <row r="751" spans="1:28" x14ac:dyDescent="0.25">
      <c r="A751" s="75" t="s">
        <v>417</v>
      </c>
      <c r="B751" s="77" t="s">
        <v>418</v>
      </c>
      <c r="C751" s="230">
        <v>44240</v>
      </c>
      <c r="D751" s="75" t="s">
        <v>546</v>
      </c>
      <c r="E751" s="75" t="s">
        <v>549</v>
      </c>
      <c r="F751" s="75" t="s">
        <v>546</v>
      </c>
      <c r="G751" s="75">
        <v>0</v>
      </c>
      <c r="H751" s="75" t="s">
        <v>546</v>
      </c>
      <c r="I751" s="75" t="s">
        <v>759</v>
      </c>
      <c r="J751" s="75" t="s">
        <v>747</v>
      </c>
      <c r="K751" s="230">
        <v>43794</v>
      </c>
      <c r="L751" s="75">
        <f>COUNTIF($B$2:B751,B751)</f>
        <v>13</v>
      </c>
      <c r="M751" s="75">
        <f>COUNTIF($L$2:L751,4)</f>
        <v>28</v>
      </c>
      <c r="N751" s="76" t="str">
        <f t="shared" si="59"/>
        <v>Code 3113</v>
      </c>
      <c r="O751" s="76" t="str">
        <f t="shared" si="55"/>
        <v/>
      </c>
      <c r="P751" s="75" t="str">
        <f t="shared" si="56"/>
        <v/>
      </c>
      <c r="Q751" s="77" t="str">
        <f t="shared" si="57"/>
        <v/>
      </c>
      <c r="R751" s="77" t="str">
        <f t="shared" si="58"/>
        <v/>
      </c>
      <c r="S751" s="77" t="str">
        <f>IF(O751="","",IF(OR(VALUE(LEFT(O751,2))&gt;IF(RIGHT(J751,1)="M",7,19),AND(OR(LEFT(O751,2)={"07","19"}),VALUE(RIGHT(O751,2))&gt;15)),TRUE,FALSE))</f>
        <v/>
      </c>
      <c r="T751" s="77" t="str">
        <f>IF(O751="","",IF(OR(VALUE(LEFT(O751,2))&gt;IF(RIGHT(J751,1)="M",7,19),AND(OR(LEFT(O751,2)={"07","19"}),VALUE(RIGHT(O751,2))&gt;5)),TRUE,FALSE))</f>
        <v/>
      </c>
    </row>
    <row r="752" spans="1:28" x14ac:dyDescent="0.25">
      <c r="A752" s="75" t="s">
        <v>417</v>
      </c>
      <c r="B752" s="77" t="s">
        <v>418</v>
      </c>
      <c r="C752" s="230">
        <v>44241</v>
      </c>
      <c r="D752" s="75" t="s">
        <v>546</v>
      </c>
      <c r="E752" s="75" t="s">
        <v>549</v>
      </c>
      <c r="F752" s="75" t="s">
        <v>546</v>
      </c>
      <c r="G752" s="75">
        <v>0</v>
      </c>
      <c r="H752" s="75" t="s">
        <v>546</v>
      </c>
      <c r="I752" s="75" t="s">
        <v>546</v>
      </c>
      <c r="J752" s="75" t="s">
        <v>563</v>
      </c>
      <c r="K752" s="230">
        <v>43794</v>
      </c>
      <c r="L752" s="75">
        <f>COUNTIF($B$2:B752,B752)</f>
        <v>14</v>
      </c>
      <c r="M752" s="75">
        <f>COUNTIF($L$2:L752,4)</f>
        <v>28</v>
      </c>
      <c r="N752" s="76" t="str">
        <f t="shared" si="59"/>
        <v>Code 3114</v>
      </c>
      <c r="O752" s="76" t="str">
        <f t="shared" si="55"/>
        <v/>
      </c>
      <c r="P752" s="75" t="str">
        <f t="shared" si="56"/>
        <v/>
      </c>
      <c r="Q752" s="77" t="str">
        <f t="shared" si="57"/>
        <v/>
      </c>
      <c r="R752" s="77" t="str">
        <f t="shared" si="58"/>
        <v/>
      </c>
      <c r="S752" s="77" t="str">
        <f>IF(O752="","",IF(OR(VALUE(LEFT(O752,2))&gt;IF(RIGHT(J752,1)="M",7,19),AND(OR(LEFT(O752,2)={"07","19"}),VALUE(RIGHT(O752,2))&gt;15)),TRUE,FALSE))</f>
        <v/>
      </c>
      <c r="T752" s="77" t="str">
        <f>IF(O752="","",IF(OR(VALUE(LEFT(O752,2))&gt;IF(RIGHT(J752,1)="M",7,19),AND(OR(LEFT(O752,2)={"07","19"}),VALUE(RIGHT(O752,2))&gt;5)),TRUE,FALSE))</f>
        <v/>
      </c>
    </row>
    <row r="753" spans="1:20" x14ac:dyDescent="0.25">
      <c r="A753" s="75" t="s">
        <v>417</v>
      </c>
      <c r="B753" s="77" t="s">
        <v>418</v>
      </c>
      <c r="C753" s="230">
        <v>44242</v>
      </c>
      <c r="D753" s="75" t="s">
        <v>546</v>
      </c>
      <c r="E753" s="75" t="s">
        <v>549</v>
      </c>
      <c r="F753" s="75" t="s">
        <v>546</v>
      </c>
      <c r="G753" s="75">
        <v>0</v>
      </c>
      <c r="H753" s="75" t="s">
        <v>546</v>
      </c>
      <c r="I753" s="75" t="s">
        <v>590</v>
      </c>
      <c r="J753" s="75" t="s">
        <v>562</v>
      </c>
      <c r="K753" s="230">
        <v>43794</v>
      </c>
      <c r="L753" s="75">
        <f>COUNTIF($B$2:B753,B753)</f>
        <v>15</v>
      </c>
      <c r="M753" s="75">
        <f>COUNTIF($L$2:L753,4)</f>
        <v>28</v>
      </c>
      <c r="N753" s="76" t="str">
        <f t="shared" si="59"/>
        <v>Code 3115</v>
      </c>
      <c r="O753" s="76" t="str">
        <f t="shared" si="55"/>
        <v/>
      </c>
      <c r="P753" s="75" t="str">
        <f t="shared" si="56"/>
        <v/>
      </c>
      <c r="Q753" s="77" t="str">
        <f t="shared" si="57"/>
        <v/>
      </c>
      <c r="R753" s="77" t="str">
        <f t="shared" si="58"/>
        <v/>
      </c>
      <c r="S753" s="77" t="str">
        <f>IF(O753="","",IF(OR(VALUE(LEFT(O753,2))&gt;IF(RIGHT(J753,1)="M",7,19),AND(OR(LEFT(O753,2)={"07","19"}),VALUE(RIGHT(O753,2))&gt;15)),TRUE,FALSE))</f>
        <v/>
      </c>
      <c r="T753" s="77" t="str">
        <f>IF(O753="","",IF(OR(VALUE(LEFT(O753,2))&gt;IF(RIGHT(J753,1)="M",7,19),AND(OR(LEFT(O753,2)={"07","19"}),VALUE(RIGHT(O753,2))&gt;5)),TRUE,FALSE))</f>
        <v/>
      </c>
    </row>
    <row r="754" spans="1:20" x14ac:dyDescent="0.25">
      <c r="A754" s="75" t="s">
        <v>417</v>
      </c>
      <c r="B754" s="77" t="s">
        <v>418</v>
      </c>
      <c r="C754" s="230">
        <v>44243</v>
      </c>
      <c r="D754" s="75" t="s">
        <v>546</v>
      </c>
      <c r="E754" s="75" t="s">
        <v>549</v>
      </c>
      <c r="F754" s="75" t="s">
        <v>610</v>
      </c>
      <c r="G754" s="75">
        <v>0</v>
      </c>
      <c r="H754" s="75" t="s">
        <v>546</v>
      </c>
      <c r="I754" s="75" t="s">
        <v>546</v>
      </c>
      <c r="J754" s="75" t="s">
        <v>562</v>
      </c>
      <c r="K754" s="230">
        <v>43794</v>
      </c>
      <c r="L754" s="75">
        <f>COUNTIF($B$2:B754,B754)</f>
        <v>16</v>
      </c>
      <c r="M754" s="75">
        <f>COUNTIF($L$2:L754,4)</f>
        <v>28</v>
      </c>
      <c r="N754" s="76" t="str">
        <f t="shared" si="59"/>
        <v>Code 3116</v>
      </c>
      <c r="O754" s="76" t="str">
        <f t="shared" si="55"/>
        <v/>
      </c>
      <c r="P754" s="75" t="str">
        <f t="shared" si="56"/>
        <v/>
      </c>
      <c r="Q754" s="77" t="str">
        <f t="shared" si="57"/>
        <v/>
      </c>
      <c r="R754" s="77" t="str">
        <f t="shared" si="58"/>
        <v/>
      </c>
      <c r="S754" s="77" t="str">
        <f>IF(O754="","",IF(OR(VALUE(LEFT(O754,2))&gt;IF(RIGHT(J754,1)="M",7,19),AND(OR(LEFT(O754,2)={"07","19"}),VALUE(RIGHT(O754,2))&gt;15)),TRUE,FALSE))</f>
        <v/>
      </c>
      <c r="T754" s="77" t="str">
        <f>IF(O754="","",IF(OR(VALUE(LEFT(O754,2))&gt;IF(RIGHT(J754,1)="M",7,19),AND(OR(LEFT(O754,2)={"07","19"}),VALUE(RIGHT(O754,2))&gt;5)),TRUE,FALSE))</f>
        <v/>
      </c>
    </row>
    <row r="755" spans="1:20" x14ac:dyDescent="0.25">
      <c r="A755" s="75" t="s">
        <v>417</v>
      </c>
      <c r="B755" s="77" t="s">
        <v>418</v>
      </c>
      <c r="C755" s="230">
        <v>44244</v>
      </c>
      <c r="D755" s="75" t="s">
        <v>546</v>
      </c>
      <c r="E755" s="75" t="s">
        <v>549</v>
      </c>
      <c r="F755" s="75" t="s">
        <v>610</v>
      </c>
      <c r="G755" s="75">
        <v>0</v>
      </c>
      <c r="H755" s="75" t="s">
        <v>546</v>
      </c>
      <c r="I755" s="75" t="s">
        <v>546</v>
      </c>
      <c r="J755" s="75" t="s">
        <v>562</v>
      </c>
      <c r="K755" s="230">
        <v>43794</v>
      </c>
      <c r="L755" s="75">
        <f>COUNTIF($B$2:B755,B755)</f>
        <v>17</v>
      </c>
      <c r="M755" s="75">
        <f>COUNTIF($L$2:L755,4)</f>
        <v>28</v>
      </c>
      <c r="N755" s="76" t="str">
        <f t="shared" si="59"/>
        <v>Code 3117</v>
      </c>
      <c r="O755" s="76" t="str">
        <f t="shared" si="55"/>
        <v/>
      </c>
      <c r="P755" s="75" t="str">
        <f t="shared" si="56"/>
        <v/>
      </c>
      <c r="Q755" s="77" t="str">
        <f t="shared" si="57"/>
        <v/>
      </c>
      <c r="R755" s="77" t="str">
        <f t="shared" si="58"/>
        <v/>
      </c>
      <c r="S755" s="77" t="str">
        <f>IF(O755="","",IF(OR(VALUE(LEFT(O755,2))&gt;IF(RIGHT(J755,1)="M",7,19),AND(OR(LEFT(O755,2)={"07","19"}),VALUE(RIGHT(O755,2))&gt;15)),TRUE,FALSE))</f>
        <v/>
      </c>
      <c r="T755" s="77" t="str">
        <f>IF(O755="","",IF(OR(VALUE(LEFT(O755,2))&gt;IF(RIGHT(J755,1)="M",7,19),AND(OR(LEFT(O755,2)={"07","19"}),VALUE(RIGHT(O755,2))&gt;5)),TRUE,FALSE))</f>
        <v/>
      </c>
    </row>
    <row r="756" spans="1:20" x14ac:dyDescent="0.25">
      <c r="A756" s="75" t="s">
        <v>417</v>
      </c>
      <c r="B756" s="77" t="s">
        <v>418</v>
      </c>
      <c r="C756" s="230">
        <v>44245</v>
      </c>
      <c r="D756" s="75" t="s">
        <v>546</v>
      </c>
      <c r="E756" s="75" t="s">
        <v>549</v>
      </c>
      <c r="F756" s="75" t="s">
        <v>610</v>
      </c>
      <c r="G756" s="75">
        <v>0</v>
      </c>
      <c r="H756" s="75" t="s">
        <v>546</v>
      </c>
      <c r="I756" s="75" t="s">
        <v>546</v>
      </c>
      <c r="J756" s="75" t="s">
        <v>562</v>
      </c>
      <c r="K756" s="230">
        <v>43794</v>
      </c>
      <c r="L756" s="75">
        <f>COUNTIF($B$2:B756,B756)</f>
        <v>18</v>
      </c>
      <c r="M756" s="75">
        <f>COUNTIF($L$2:L756,4)</f>
        <v>28</v>
      </c>
      <c r="N756" s="76" t="str">
        <f t="shared" si="59"/>
        <v>Code 3118</v>
      </c>
      <c r="O756" s="76" t="str">
        <f t="shared" si="55"/>
        <v/>
      </c>
      <c r="P756" s="75" t="str">
        <f t="shared" si="56"/>
        <v/>
      </c>
      <c r="Q756" s="77" t="str">
        <f t="shared" si="57"/>
        <v/>
      </c>
      <c r="R756" s="77" t="str">
        <f t="shared" si="58"/>
        <v/>
      </c>
      <c r="S756" s="77" t="str">
        <f>IF(O756="","",IF(OR(VALUE(LEFT(O756,2))&gt;IF(RIGHT(J756,1)="M",7,19),AND(OR(LEFT(O756,2)={"07","19"}),VALUE(RIGHT(O756,2))&gt;15)),TRUE,FALSE))</f>
        <v/>
      </c>
      <c r="T756" s="77" t="str">
        <f>IF(O756="","",IF(OR(VALUE(LEFT(O756,2))&gt;IF(RIGHT(J756,1)="M",7,19),AND(OR(LEFT(O756,2)={"07","19"}),VALUE(RIGHT(O756,2))&gt;5)),TRUE,FALSE))</f>
        <v/>
      </c>
    </row>
    <row r="757" spans="1:20" x14ac:dyDescent="0.25">
      <c r="A757" s="75" t="s">
        <v>417</v>
      </c>
      <c r="B757" s="77" t="s">
        <v>418</v>
      </c>
      <c r="C757" s="230">
        <v>44246</v>
      </c>
      <c r="D757" s="75" t="s">
        <v>546</v>
      </c>
      <c r="E757" s="75" t="s">
        <v>549</v>
      </c>
      <c r="F757" s="75" t="s">
        <v>610</v>
      </c>
      <c r="G757" s="75">
        <v>0</v>
      </c>
      <c r="H757" s="75" t="s">
        <v>546</v>
      </c>
      <c r="I757" s="75" t="s">
        <v>546</v>
      </c>
      <c r="J757" s="75" t="s">
        <v>562</v>
      </c>
      <c r="K757" s="230">
        <v>43794</v>
      </c>
      <c r="L757" s="75">
        <f>COUNTIF($B$2:B757,B757)</f>
        <v>19</v>
      </c>
      <c r="M757" s="75">
        <f>COUNTIF($L$2:L757,4)</f>
        <v>28</v>
      </c>
      <c r="N757" s="76" t="str">
        <f t="shared" si="59"/>
        <v>Code 3119</v>
      </c>
      <c r="O757" s="76" t="str">
        <f t="shared" si="55"/>
        <v/>
      </c>
      <c r="P757" s="75" t="str">
        <f t="shared" si="56"/>
        <v/>
      </c>
      <c r="Q757" s="77" t="str">
        <f t="shared" si="57"/>
        <v/>
      </c>
      <c r="R757" s="77" t="str">
        <f t="shared" si="58"/>
        <v/>
      </c>
      <c r="S757" s="77" t="str">
        <f>IF(O757="","",IF(OR(VALUE(LEFT(O757,2))&gt;IF(RIGHT(J757,1)="M",7,19),AND(OR(LEFT(O757,2)={"07","19"}),VALUE(RIGHT(O757,2))&gt;15)),TRUE,FALSE))</f>
        <v/>
      </c>
      <c r="T757" s="77" t="str">
        <f>IF(O757="","",IF(OR(VALUE(LEFT(O757,2))&gt;IF(RIGHT(J757,1)="M",7,19),AND(OR(LEFT(O757,2)={"07","19"}),VALUE(RIGHT(O757,2))&gt;5)),TRUE,FALSE))</f>
        <v/>
      </c>
    </row>
    <row r="758" spans="1:20" x14ac:dyDescent="0.25">
      <c r="A758" s="75" t="s">
        <v>417</v>
      </c>
      <c r="B758" s="77" t="s">
        <v>418</v>
      </c>
      <c r="C758" s="230">
        <v>44247</v>
      </c>
      <c r="D758" s="75" t="s">
        <v>546</v>
      </c>
      <c r="E758" s="75" t="s">
        <v>549</v>
      </c>
      <c r="F758" s="75" t="s">
        <v>610</v>
      </c>
      <c r="G758" s="75">
        <v>0</v>
      </c>
      <c r="H758" s="75" t="s">
        <v>546</v>
      </c>
      <c r="I758" s="75" t="s">
        <v>546</v>
      </c>
      <c r="J758" s="75" t="s">
        <v>562</v>
      </c>
      <c r="K758" s="230">
        <v>43794</v>
      </c>
      <c r="L758" s="75">
        <f>COUNTIF($B$2:B758,B758)</f>
        <v>20</v>
      </c>
      <c r="M758" s="75">
        <f>COUNTIF($L$2:L758,4)</f>
        <v>28</v>
      </c>
      <c r="N758" s="76" t="str">
        <f t="shared" si="59"/>
        <v>Code 3120</v>
      </c>
      <c r="O758" s="76" t="str">
        <f t="shared" si="55"/>
        <v/>
      </c>
      <c r="P758" s="75" t="str">
        <f t="shared" si="56"/>
        <v/>
      </c>
      <c r="Q758" s="77" t="str">
        <f t="shared" si="57"/>
        <v/>
      </c>
      <c r="R758" s="77" t="str">
        <f t="shared" si="58"/>
        <v/>
      </c>
      <c r="S758" s="77" t="str">
        <f>IF(O758="","",IF(OR(VALUE(LEFT(O758,2))&gt;IF(RIGHT(J758,1)="M",7,19),AND(OR(LEFT(O758,2)={"07","19"}),VALUE(RIGHT(O758,2))&gt;15)),TRUE,FALSE))</f>
        <v/>
      </c>
      <c r="T758" s="77" t="str">
        <f>IF(O758="","",IF(OR(VALUE(LEFT(O758,2))&gt;IF(RIGHT(J758,1)="M",7,19),AND(OR(LEFT(O758,2)={"07","19"}),VALUE(RIGHT(O758,2))&gt;5)),TRUE,FALSE))</f>
        <v/>
      </c>
    </row>
    <row r="759" spans="1:20" x14ac:dyDescent="0.25">
      <c r="A759" s="75" t="s">
        <v>417</v>
      </c>
      <c r="B759" s="77" t="s">
        <v>418</v>
      </c>
      <c r="C759" s="230">
        <v>44248</v>
      </c>
      <c r="D759" s="75" t="s">
        <v>546</v>
      </c>
      <c r="E759" s="75" t="s">
        <v>549</v>
      </c>
      <c r="F759" s="75" t="s">
        <v>546</v>
      </c>
      <c r="G759" s="75">
        <v>0</v>
      </c>
      <c r="H759" s="75" t="s">
        <v>546</v>
      </c>
      <c r="I759" s="75" t="s">
        <v>546</v>
      </c>
      <c r="J759" s="75" t="s">
        <v>563</v>
      </c>
      <c r="K759" s="230">
        <v>43794</v>
      </c>
      <c r="L759" s="75">
        <f>COUNTIF($B$2:B759,B759)</f>
        <v>21</v>
      </c>
      <c r="M759" s="75">
        <f>COUNTIF($L$2:L759,4)</f>
        <v>28</v>
      </c>
      <c r="N759" s="76" t="str">
        <f t="shared" si="59"/>
        <v>Code 3121</v>
      </c>
      <c r="O759" s="76" t="str">
        <f t="shared" si="55"/>
        <v/>
      </c>
      <c r="P759" s="75" t="str">
        <f t="shared" si="56"/>
        <v/>
      </c>
      <c r="Q759" s="77" t="str">
        <f t="shared" si="57"/>
        <v/>
      </c>
      <c r="R759" s="77" t="str">
        <f t="shared" si="58"/>
        <v/>
      </c>
      <c r="S759" s="77" t="str">
        <f>IF(O759="","",IF(OR(VALUE(LEFT(O759,2))&gt;IF(RIGHT(J759,1)="M",7,19),AND(OR(LEFT(O759,2)={"07","19"}),VALUE(RIGHT(O759,2))&gt;15)),TRUE,FALSE))</f>
        <v/>
      </c>
      <c r="T759" s="77" t="str">
        <f>IF(O759="","",IF(OR(VALUE(LEFT(O759,2))&gt;IF(RIGHT(J759,1)="M",7,19),AND(OR(LEFT(O759,2)={"07","19"}),VALUE(RIGHT(O759,2))&gt;5)),TRUE,FALSE))</f>
        <v/>
      </c>
    </row>
    <row r="760" spans="1:20" x14ac:dyDescent="0.25">
      <c r="A760" s="75" t="s">
        <v>417</v>
      </c>
      <c r="B760" s="77" t="s">
        <v>418</v>
      </c>
      <c r="C760" s="230">
        <v>44249</v>
      </c>
      <c r="D760" s="75" t="s">
        <v>546</v>
      </c>
      <c r="E760" s="75" t="s">
        <v>549</v>
      </c>
      <c r="F760" s="75" t="s">
        <v>610</v>
      </c>
      <c r="G760" s="75">
        <v>0</v>
      </c>
      <c r="H760" s="75" t="s">
        <v>546</v>
      </c>
      <c r="I760" s="75" t="s">
        <v>546</v>
      </c>
      <c r="J760" s="75" t="s">
        <v>562</v>
      </c>
      <c r="K760" s="230">
        <v>43794</v>
      </c>
      <c r="L760" s="75">
        <f>COUNTIF($B$2:B760,B760)</f>
        <v>22</v>
      </c>
      <c r="M760" s="75">
        <f>COUNTIF($L$2:L760,4)</f>
        <v>28</v>
      </c>
      <c r="N760" s="76" t="str">
        <f t="shared" si="59"/>
        <v>Code 3122</v>
      </c>
      <c r="O760" s="76" t="str">
        <f t="shared" si="55"/>
        <v/>
      </c>
      <c r="P760" s="75" t="str">
        <f t="shared" si="56"/>
        <v/>
      </c>
      <c r="Q760" s="77" t="str">
        <f t="shared" si="57"/>
        <v/>
      </c>
      <c r="R760" s="77" t="str">
        <f t="shared" si="58"/>
        <v/>
      </c>
      <c r="S760" s="77" t="str">
        <f>IF(O760="","",IF(OR(VALUE(LEFT(O760,2))&gt;IF(RIGHT(J760,1)="M",7,19),AND(OR(LEFT(O760,2)={"07","19"}),VALUE(RIGHT(O760,2))&gt;15)),TRUE,FALSE))</f>
        <v/>
      </c>
      <c r="T760" s="77" t="str">
        <f>IF(O760="","",IF(OR(VALUE(LEFT(O760,2))&gt;IF(RIGHT(J760,1)="M",7,19),AND(OR(LEFT(O760,2)={"07","19"}),VALUE(RIGHT(O760,2))&gt;5)),TRUE,FALSE))</f>
        <v/>
      </c>
    </row>
    <row r="761" spans="1:20" x14ac:dyDescent="0.25">
      <c r="A761" s="75" t="s">
        <v>417</v>
      </c>
      <c r="B761" s="77" t="s">
        <v>418</v>
      </c>
      <c r="C761" s="230">
        <v>44250</v>
      </c>
      <c r="D761" s="75" t="s">
        <v>546</v>
      </c>
      <c r="E761" s="75" t="s">
        <v>549</v>
      </c>
      <c r="F761" s="75" t="s">
        <v>610</v>
      </c>
      <c r="G761" s="75">
        <v>0</v>
      </c>
      <c r="H761" s="75" t="s">
        <v>546</v>
      </c>
      <c r="I761" s="75" t="s">
        <v>546</v>
      </c>
      <c r="J761" s="75" t="s">
        <v>562</v>
      </c>
      <c r="K761" s="230">
        <v>43794</v>
      </c>
      <c r="L761" s="75">
        <f>COUNTIF($B$2:B761,B761)</f>
        <v>23</v>
      </c>
      <c r="M761" s="75">
        <f>COUNTIF($L$2:L761,4)</f>
        <v>28</v>
      </c>
      <c r="N761" s="76" t="str">
        <f t="shared" si="59"/>
        <v>Code 3123</v>
      </c>
      <c r="O761" s="76" t="str">
        <f t="shared" si="55"/>
        <v/>
      </c>
      <c r="P761" s="75" t="str">
        <f t="shared" si="56"/>
        <v/>
      </c>
      <c r="Q761" s="77" t="str">
        <f t="shared" si="57"/>
        <v/>
      </c>
      <c r="R761" s="77" t="str">
        <f t="shared" si="58"/>
        <v/>
      </c>
      <c r="S761" s="77" t="str">
        <f>IF(O761="","",IF(OR(VALUE(LEFT(O761,2))&gt;IF(RIGHT(J761,1)="M",7,19),AND(OR(LEFT(O761,2)={"07","19"}),VALUE(RIGHT(O761,2))&gt;15)),TRUE,FALSE))</f>
        <v/>
      </c>
      <c r="T761" s="77" t="str">
        <f>IF(O761="","",IF(OR(VALUE(LEFT(O761,2))&gt;IF(RIGHT(J761,1)="M",7,19),AND(OR(LEFT(O761,2)={"07","19"}),VALUE(RIGHT(O761,2))&gt;5)),TRUE,FALSE))</f>
        <v/>
      </c>
    </row>
    <row r="762" spans="1:20" x14ac:dyDescent="0.25">
      <c r="A762" s="75" t="s">
        <v>417</v>
      </c>
      <c r="B762" s="77" t="s">
        <v>418</v>
      </c>
      <c r="C762" s="230">
        <v>44251</v>
      </c>
      <c r="D762" s="75" t="s">
        <v>546</v>
      </c>
      <c r="E762" s="75" t="s">
        <v>549</v>
      </c>
      <c r="F762" s="75" t="s">
        <v>610</v>
      </c>
      <c r="G762" s="75">
        <v>0</v>
      </c>
      <c r="H762" s="75" t="s">
        <v>546</v>
      </c>
      <c r="I762" s="75" t="s">
        <v>546</v>
      </c>
      <c r="J762" s="75" t="s">
        <v>562</v>
      </c>
      <c r="K762" s="230">
        <v>43794</v>
      </c>
      <c r="L762" s="75">
        <f>COUNTIF($B$2:B762,B762)</f>
        <v>24</v>
      </c>
      <c r="M762" s="75">
        <f>COUNTIF($L$2:L762,4)</f>
        <v>28</v>
      </c>
      <c r="N762" s="76" t="str">
        <f t="shared" si="59"/>
        <v>Code 3124</v>
      </c>
      <c r="O762" s="76" t="str">
        <f t="shared" si="55"/>
        <v/>
      </c>
      <c r="P762" s="75" t="str">
        <f t="shared" si="56"/>
        <v/>
      </c>
      <c r="Q762" s="77" t="str">
        <f t="shared" si="57"/>
        <v/>
      </c>
      <c r="R762" s="77" t="str">
        <f t="shared" si="58"/>
        <v/>
      </c>
      <c r="S762" s="77" t="str">
        <f>IF(O762="","",IF(OR(VALUE(LEFT(O762,2))&gt;IF(RIGHT(J762,1)="M",7,19),AND(OR(LEFT(O762,2)={"07","19"}),VALUE(RIGHT(O762,2))&gt;15)),TRUE,FALSE))</f>
        <v/>
      </c>
      <c r="T762" s="77" t="str">
        <f>IF(O762="","",IF(OR(VALUE(LEFT(O762,2))&gt;IF(RIGHT(J762,1)="M",7,19),AND(OR(LEFT(O762,2)={"07","19"}),VALUE(RIGHT(O762,2))&gt;5)),TRUE,FALSE))</f>
        <v/>
      </c>
    </row>
    <row r="763" spans="1:20" x14ac:dyDescent="0.25">
      <c r="A763" s="75" t="s">
        <v>417</v>
      </c>
      <c r="B763" s="77" t="s">
        <v>418</v>
      </c>
      <c r="C763" s="230">
        <v>44252</v>
      </c>
      <c r="D763" s="75" t="s">
        <v>591</v>
      </c>
      <c r="E763" s="75" t="s">
        <v>658</v>
      </c>
      <c r="F763" s="75" t="s">
        <v>546</v>
      </c>
      <c r="G763" s="75">
        <v>3</v>
      </c>
      <c r="H763" s="75" t="s">
        <v>546</v>
      </c>
      <c r="I763" s="75" t="s">
        <v>546</v>
      </c>
      <c r="J763" s="75" t="s">
        <v>562</v>
      </c>
      <c r="K763" s="230">
        <v>43794</v>
      </c>
      <c r="L763" s="75">
        <f>COUNTIF($B$2:B763,B763)</f>
        <v>25</v>
      </c>
      <c r="M763" s="75">
        <f>COUNTIF($L$2:L763,4)</f>
        <v>28</v>
      </c>
      <c r="N763" s="76" t="str">
        <f t="shared" si="59"/>
        <v>Code 3125</v>
      </c>
      <c r="O763" s="76" t="str">
        <f t="shared" si="55"/>
        <v>0655</v>
      </c>
      <c r="P763" s="75" t="str">
        <f t="shared" si="56"/>
        <v>1900</v>
      </c>
      <c r="Q763" s="77">
        <f t="shared" si="57"/>
        <v>1205</v>
      </c>
      <c r="R763" s="77">
        <f t="shared" si="58"/>
        <v>12</v>
      </c>
      <c r="S763" s="77" t="b">
        <f>IF(O763="","",IF(OR(VALUE(LEFT(O763,2))&gt;IF(RIGHT(J763,1)="M",7,19),AND(OR(LEFT(O763,2)={"07","19"}),VALUE(RIGHT(O763,2))&gt;15)),TRUE,FALSE))</f>
        <v>0</v>
      </c>
      <c r="T763" s="77" t="b">
        <f>IF(O763="","",IF(OR(VALUE(LEFT(O763,2))&gt;IF(RIGHT(J763,1)="M",7,19),AND(OR(LEFT(O763,2)={"07","19"}),VALUE(RIGHT(O763,2))&gt;5)),TRUE,FALSE))</f>
        <v>0</v>
      </c>
    </row>
    <row r="764" spans="1:20" x14ac:dyDescent="0.25">
      <c r="A764" s="75" t="s">
        <v>417</v>
      </c>
      <c r="B764" s="77" t="s">
        <v>418</v>
      </c>
      <c r="C764" s="230">
        <v>44253</v>
      </c>
      <c r="D764" s="75" t="s">
        <v>586</v>
      </c>
      <c r="E764" s="75" t="s">
        <v>551</v>
      </c>
      <c r="F764" s="75" t="s">
        <v>546</v>
      </c>
      <c r="G764" s="75">
        <v>3</v>
      </c>
      <c r="H764" s="75" t="s">
        <v>546</v>
      </c>
      <c r="I764" s="75" t="s">
        <v>546</v>
      </c>
      <c r="J764" s="75" t="s">
        <v>562</v>
      </c>
      <c r="K764" s="230">
        <v>43794</v>
      </c>
      <c r="L764" s="75">
        <f>COUNTIF($B$2:B764,B764)</f>
        <v>26</v>
      </c>
      <c r="M764" s="75">
        <f>COUNTIF($L$2:L764,4)</f>
        <v>28</v>
      </c>
      <c r="N764" s="76" t="str">
        <f t="shared" si="59"/>
        <v>Code 3126</v>
      </c>
      <c r="O764" s="76" t="str">
        <f t="shared" si="55"/>
        <v>0652</v>
      </c>
      <c r="P764" s="75" t="str">
        <f t="shared" si="56"/>
        <v>1907</v>
      </c>
      <c r="Q764" s="77">
        <f t="shared" si="57"/>
        <v>1215</v>
      </c>
      <c r="R764" s="77">
        <f t="shared" si="58"/>
        <v>12</v>
      </c>
      <c r="S764" s="77" t="b">
        <f>IF(O764="","",IF(OR(VALUE(LEFT(O764,2))&gt;IF(RIGHT(J764,1)="M",7,19),AND(OR(LEFT(O764,2)={"07","19"}),VALUE(RIGHT(O764,2))&gt;15)),TRUE,FALSE))</f>
        <v>0</v>
      </c>
      <c r="T764" s="77" t="b">
        <f>IF(O764="","",IF(OR(VALUE(LEFT(O764,2))&gt;IF(RIGHT(J764,1)="M",7,19),AND(OR(LEFT(O764,2)={"07","19"}),VALUE(RIGHT(O764,2))&gt;5)),TRUE,FALSE))</f>
        <v>0</v>
      </c>
    </row>
    <row r="765" spans="1:20" x14ac:dyDescent="0.25">
      <c r="A765" s="75" t="s">
        <v>417</v>
      </c>
      <c r="B765" s="77" t="s">
        <v>418</v>
      </c>
      <c r="C765" s="230">
        <v>44254</v>
      </c>
      <c r="D765" s="75" t="s">
        <v>560</v>
      </c>
      <c r="E765" s="75" t="s">
        <v>658</v>
      </c>
      <c r="F765" s="75" t="s">
        <v>546</v>
      </c>
      <c r="G765" s="75">
        <v>3</v>
      </c>
      <c r="H765" s="75" t="s">
        <v>546</v>
      </c>
      <c r="I765" s="75" t="s">
        <v>546</v>
      </c>
      <c r="J765" s="75" t="s">
        <v>562</v>
      </c>
      <c r="K765" s="230">
        <v>43794</v>
      </c>
      <c r="L765" s="75">
        <f>COUNTIF($B$2:B765,B765)</f>
        <v>27</v>
      </c>
      <c r="M765" s="75">
        <f>COUNTIF($L$2:L765,4)</f>
        <v>28</v>
      </c>
      <c r="N765" s="76" t="str">
        <f t="shared" si="59"/>
        <v>Code 3127</v>
      </c>
      <c r="O765" s="76" t="str">
        <f t="shared" si="55"/>
        <v>0647</v>
      </c>
      <c r="P765" s="75" t="str">
        <f t="shared" si="56"/>
        <v>1900</v>
      </c>
      <c r="Q765" s="77">
        <f t="shared" si="57"/>
        <v>1213</v>
      </c>
      <c r="R765" s="77">
        <f t="shared" si="58"/>
        <v>12</v>
      </c>
      <c r="S765" s="77" t="b">
        <f>IF(O765="","",IF(OR(VALUE(LEFT(O765,2))&gt;IF(RIGHT(J765,1)="M",7,19),AND(OR(LEFT(O765,2)={"07","19"}),VALUE(RIGHT(O765,2))&gt;15)),TRUE,FALSE))</f>
        <v>0</v>
      </c>
      <c r="T765" s="77" t="b">
        <f>IF(O765="","",IF(OR(VALUE(LEFT(O765,2))&gt;IF(RIGHT(J765,1)="M",7,19),AND(OR(LEFT(O765,2)={"07","19"}),VALUE(RIGHT(O765,2))&gt;5)),TRUE,FALSE))</f>
        <v>0</v>
      </c>
    </row>
    <row r="766" spans="1:20" x14ac:dyDescent="0.25">
      <c r="A766" s="75" t="s">
        <v>417</v>
      </c>
      <c r="B766" s="77" t="s">
        <v>418</v>
      </c>
      <c r="C766" s="230">
        <v>44255</v>
      </c>
      <c r="D766" s="75" t="s">
        <v>546</v>
      </c>
      <c r="E766" s="75" t="s">
        <v>549</v>
      </c>
      <c r="F766" s="75" t="s">
        <v>546</v>
      </c>
      <c r="G766" s="75">
        <v>0</v>
      </c>
      <c r="H766" s="75" t="s">
        <v>546</v>
      </c>
      <c r="I766" s="75" t="s">
        <v>546</v>
      </c>
      <c r="J766" s="75" t="s">
        <v>563</v>
      </c>
      <c r="K766" s="230">
        <v>43794</v>
      </c>
      <c r="L766" s="75">
        <f>COUNTIF($B$2:B766,B766)</f>
        <v>28</v>
      </c>
      <c r="M766" s="75">
        <f>COUNTIF($L$2:L766,4)</f>
        <v>28</v>
      </c>
      <c r="N766" s="76" t="str">
        <f t="shared" si="59"/>
        <v>Code 3128</v>
      </c>
      <c r="O766" s="76" t="str">
        <f t="shared" si="55"/>
        <v/>
      </c>
      <c r="P766" s="75" t="str">
        <f t="shared" si="56"/>
        <v/>
      </c>
      <c r="Q766" s="77" t="str">
        <f t="shared" si="57"/>
        <v/>
      </c>
      <c r="R766" s="77" t="str">
        <f t="shared" si="58"/>
        <v/>
      </c>
      <c r="S766" s="77" t="str">
        <f>IF(O766="","",IF(OR(VALUE(LEFT(O766,2))&gt;IF(RIGHT(J766,1)="M",7,19),AND(OR(LEFT(O766,2)={"07","19"}),VALUE(RIGHT(O766,2))&gt;15)),TRUE,FALSE))</f>
        <v/>
      </c>
      <c r="T766" s="77" t="str">
        <f>IF(O766="","",IF(OR(VALUE(LEFT(O766,2))&gt;IF(RIGHT(J766,1)="M",7,19),AND(OR(LEFT(O766,2)={"07","19"}),VALUE(RIGHT(O766,2))&gt;5)),TRUE,FALSE))</f>
        <v/>
      </c>
    </row>
    <row r="767" spans="1:20" x14ac:dyDescent="0.25">
      <c r="A767" s="75" t="s">
        <v>423</v>
      </c>
      <c r="B767" s="77" t="s">
        <v>424</v>
      </c>
      <c r="C767" s="230">
        <v>44228</v>
      </c>
      <c r="D767" s="75" t="s">
        <v>570</v>
      </c>
      <c r="E767" s="75" t="s">
        <v>750</v>
      </c>
      <c r="F767" s="75" t="s">
        <v>546</v>
      </c>
      <c r="G767" s="75">
        <v>2</v>
      </c>
      <c r="H767" s="75" t="s">
        <v>731</v>
      </c>
      <c r="I767" s="75" t="s">
        <v>546</v>
      </c>
      <c r="J767" s="75" t="s">
        <v>579</v>
      </c>
      <c r="K767" s="230">
        <v>43802</v>
      </c>
      <c r="L767" s="75">
        <f>COUNTIF($B$2:B767,B767)</f>
        <v>1</v>
      </c>
      <c r="M767" s="75">
        <f>COUNTIF($L$2:L767,4)</f>
        <v>28</v>
      </c>
      <c r="N767" s="76" t="str">
        <f t="shared" si="59"/>
        <v>Code 321</v>
      </c>
      <c r="O767" s="76" t="str">
        <f t="shared" si="55"/>
        <v>1831</v>
      </c>
      <c r="P767" s="75" t="str">
        <f t="shared" si="56"/>
        <v>0600</v>
      </c>
      <c r="Q767" s="77">
        <f t="shared" si="57"/>
        <v>1129</v>
      </c>
      <c r="R767" s="77">
        <f t="shared" si="58"/>
        <v>11</v>
      </c>
      <c r="S767" s="77" t="b">
        <f>IF(O767="","",IF(OR(VALUE(LEFT(O767,2))&gt;IF(RIGHT(J767,1)="M",7,19),AND(OR(LEFT(O767,2)={"07","19"}),VALUE(RIGHT(O767,2))&gt;15)),TRUE,FALSE))</f>
        <v>0</v>
      </c>
      <c r="T767" s="77" t="b">
        <f>IF(O767="","",IF(OR(VALUE(LEFT(O767,2))&gt;IF(RIGHT(J767,1)="M",7,19),AND(OR(LEFT(O767,2)={"07","19"}),VALUE(RIGHT(O767,2))&gt;5)),TRUE,FALSE))</f>
        <v>0</v>
      </c>
    </row>
    <row r="768" spans="1:20" x14ac:dyDescent="0.25">
      <c r="A768" s="75" t="s">
        <v>423</v>
      </c>
      <c r="B768" s="77" t="s">
        <v>424</v>
      </c>
      <c r="C768" s="230">
        <v>44229</v>
      </c>
      <c r="D768" s="75" t="s">
        <v>583</v>
      </c>
      <c r="E768" s="75" t="s">
        <v>750</v>
      </c>
      <c r="F768" s="75" t="s">
        <v>546</v>
      </c>
      <c r="G768" s="75">
        <v>2</v>
      </c>
      <c r="H768" s="75" t="s">
        <v>731</v>
      </c>
      <c r="I768" s="75" t="s">
        <v>546</v>
      </c>
      <c r="J768" s="75" t="s">
        <v>579</v>
      </c>
      <c r="K768" s="230">
        <v>43802</v>
      </c>
      <c r="L768" s="75">
        <f>COUNTIF($B$2:B768,B768)</f>
        <v>2</v>
      </c>
      <c r="M768" s="75">
        <f>COUNTIF($L$2:L768,4)</f>
        <v>28</v>
      </c>
      <c r="N768" s="76" t="str">
        <f t="shared" si="59"/>
        <v>Code 322</v>
      </c>
      <c r="O768" s="76" t="str">
        <f t="shared" si="55"/>
        <v>1843</v>
      </c>
      <c r="P768" s="75" t="str">
        <f t="shared" si="56"/>
        <v>0600</v>
      </c>
      <c r="Q768" s="77">
        <f t="shared" si="57"/>
        <v>1117</v>
      </c>
      <c r="R768" s="77">
        <f t="shared" si="58"/>
        <v>11</v>
      </c>
      <c r="S768" s="77" t="b">
        <f>IF(O768="","",IF(OR(VALUE(LEFT(O768,2))&gt;IF(RIGHT(J768,1)="M",7,19),AND(OR(LEFT(O768,2)={"07","19"}),VALUE(RIGHT(O768,2))&gt;15)),TRUE,FALSE))</f>
        <v>0</v>
      </c>
      <c r="T768" s="77" t="b">
        <f>IF(O768="","",IF(OR(VALUE(LEFT(O768,2))&gt;IF(RIGHT(J768,1)="M",7,19),AND(OR(LEFT(O768,2)={"07","19"}),VALUE(RIGHT(O768,2))&gt;5)),TRUE,FALSE))</f>
        <v>0</v>
      </c>
    </row>
    <row r="769" spans="1:28" x14ac:dyDescent="0.25">
      <c r="A769" s="75" t="s">
        <v>423</v>
      </c>
      <c r="B769" s="77" t="s">
        <v>424</v>
      </c>
      <c r="C769" s="230">
        <v>44230</v>
      </c>
      <c r="D769" s="75" t="s">
        <v>643</v>
      </c>
      <c r="E769" s="75" t="s">
        <v>750</v>
      </c>
      <c r="F769" s="75" t="s">
        <v>546</v>
      </c>
      <c r="G769" s="75">
        <v>2</v>
      </c>
      <c r="H769" s="75" t="s">
        <v>731</v>
      </c>
      <c r="I769" s="75" t="s">
        <v>546</v>
      </c>
      <c r="J769" s="75" t="s">
        <v>579</v>
      </c>
      <c r="K769" s="230">
        <v>43802</v>
      </c>
      <c r="L769" s="75">
        <f>COUNTIF($B$2:B769,B769)</f>
        <v>3</v>
      </c>
      <c r="M769" s="75">
        <f>COUNTIF($L$2:L769,4)</f>
        <v>28</v>
      </c>
      <c r="N769" s="76" t="str">
        <f t="shared" si="59"/>
        <v>Code 323</v>
      </c>
      <c r="O769" s="76" t="str">
        <f t="shared" si="55"/>
        <v>1830</v>
      </c>
      <c r="P769" s="75" t="str">
        <f t="shared" si="56"/>
        <v>0600</v>
      </c>
      <c r="Q769" s="77">
        <f t="shared" si="57"/>
        <v>1130</v>
      </c>
      <c r="R769" s="77">
        <f t="shared" si="58"/>
        <v>11</v>
      </c>
      <c r="S769" s="77" t="b">
        <f>IF(O769="","",IF(OR(VALUE(LEFT(O769,2))&gt;IF(RIGHT(J769,1)="M",7,19),AND(OR(LEFT(O769,2)={"07","19"}),VALUE(RIGHT(O769,2))&gt;15)),TRUE,FALSE))</f>
        <v>0</v>
      </c>
      <c r="T769" s="77" t="b">
        <f>IF(O769="","",IF(OR(VALUE(LEFT(O769,2))&gt;IF(RIGHT(J769,1)="M",7,19),AND(OR(LEFT(O769,2)={"07","19"}),VALUE(RIGHT(O769,2))&gt;5)),TRUE,FALSE))</f>
        <v>0</v>
      </c>
    </row>
    <row r="770" spans="1:28" x14ac:dyDescent="0.25">
      <c r="A770" s="75" t="s">
        <v>423</v>
      </c>
      <c r="B770" s="77" t="s">
        <v>424</v>
      </c>
      <c r="C770" s="230">
        <v>44231</v>
      </c>
      <c r="D770" s="75" t="s">
        <v>712</v>
      </c>
      <c r="E770" s="75" t="s">
        <v>750</v>
      </c>
      <c r="F770" s="75" t="s">
        <v>546</v>
      </c>
      <c r="G770" s="75">
        <v>2</v>
      </c>
      <c r="H770" s="75" t="s">
        <v>731</v>
      </c>
      <c r="I770" s="75" t="s">
        <v>546</v>
      </c>
      <c r="J770" s="75" t="s">
        <v>579</v>
      </c>
      <c r="K770" s="230">
        <v>43802</v>
      </c>
      <c r="L770" s="75">
        <f>COUNTIF($B$2:B770,B770)</f>
        <v>4</v>
      </c>
      <c r="M770" s="75">
        <f>COUNTIF($L$2:L770,4)</f>
        <v>29</v>
      </c>
      <c r="N770" s="76" t="str">
        <f t="shared" si="59"/>
        <v>Code 324</v>
      </c>
      <c r="O770" s="76" t="str">
        <f t="shared" ref="O770:O833" si="60">TRIM(SUBSTITUTE(SUBSTITUTE(D770,"+",""),"_",""))</f>
        <v>1829</v>
      </c>
      <c r="P770" s="75" t="str">
        <f t="shared" ref="P770:P833" si="61">TRIM(SUBSTITUTE(SUBSTITUTE(E770,"+",""),"_",""))</f>
        <v>0600</v>
      </c>
      <c r="Q770" s="77">
        <f t="shared" ref="Q770:Q833" si="62">IFERROR(IF(RIGHT(P770,2)&lt;RIGHT(O770,2),IF(P770&lt;O770,P770+2360-O770,P770-40-O770),IF(P770&lt;O770,P770+2400-O770,P770-O770)),"")</f>
        <v>1131</v>
      </c>
      <c r="R770" s="77">
        <f t="shared" ref="R770:R833" si="63">IFERROR(ROUNDDOWN(Q770/100,0),"")</f>
        <v>11</v>
      </c>
      <c r="S770" s="77" t="b">
        <f>IF(O770="","",IF(OR(VALUE(LEFT(O770,2))&gt;IF(RIGHT(J770,1)="M",7,19),AND(OR(LEFT(O770,2)={"07","19"}),VALUE(RIGHT(O770,2))&gt;15)),TRUE,FALSE))</f>
        <v>0</v>
      </c>
      <c r="T770" s="77" t="b">
        <f>IF(O770="","",IF(OR(VALUE(LEFT(O770,2))&gt;IF(RIGHT(J770,1)="M",7,19),AND(OR(LEFT(O770,2)={"07","19"}),VALUE(RIGHT(O770,2))&gt;5)),TRUE,FALSE))</f>
        <v>0</v>
      </c>
    </row>
    <row r="771" spans="1:28" x14ac:dyDescent="0.25">
      <c r="A771" s="75" t="s">
        <v>423</v>
      </c>
      <c r="B771" s="77" t="s">
        <v>424</v>
      </c>
      <c r="C771" s="230">
        <v>44232</v>
      </c>
      <c r="D771" s="75" t="s">
        <v>629</v>
      </c>
      <c r="E771" s="75" t="s">
        <v>750</v>
      </c>
      <c r="F771" s="75" t="s">
        <v>546</v>
      </c>
      <c r="G771" s="75">
        <v>2</v>
      </c>
      <c r="H771" s="75" t="s">
        <v>731</v>
      </c>
      <c r="I771" s="75" t="s">
        <v>546</v>
      </c>
      <c r="J771" s="75" t="s">
        <v>579</v>
      </c>
      <c r="K771" s="230">
        <v>43802</v>
      </c>
      <c r="L771" s="75">
        <f>COUNTIF($B$2:B771,B771)</f>
        <v>5</v>
      </c>
      <c r="M771" s="75">
        <f>COUNTIF($L$2:L771,4)</f>
        <v>29</v>
      </c>
      <c r="N771" s="76" t="str">
        <f t="shared" ref="N771:N834" si="64">A771&amp;DAY(C771)</f>
        <v>Code 325</v>
      </c>
      <c r="O771" s="76" t="str">
        <f t="shared" si="60"/>
        <v>1844</v>
      </c>
      <c r="P771" s="75" t="str">
        <f t="shared" si="61"/>
        <v>0600</v>
      </c>
      <c r="Q771" s="77">
        <f t="shared" si="62"/>
        <v>1116</v>
      </c>
      <c r="R771" s="77">
        <f t="shared" si="63"/>
        <v>11</v>
      </c>
      <c r="S771" s="77" t="b">
        <f>IF(O771="","",IF(OR(VALUE(LEFT(O771,2))&gt;IF(RIGHT(J771,1)="M",7,19),AND(OR(LEFT(O771,2)={"07","19"}),VALUE(RIGHT(O771,2))&gt;15)),TRUE,FALSE))</f>
        <v>0</v>
      </c>
      <c r="T771" s="77" t="b">
        <f>IF(O771="","",IF(OR(VALUE(LEFT(O771,2))&gt;IF(RIGHT(J771,1)="M",7,19),AND(OR(LEFT(O771,2)={"07","19"}),VALUE(RIGHT(O771,2))&gt;5)),TRUE,FALSE))</f>
        <v>0</v>
      </c>
    </row>
    <row r="772" spans="1:28" x14ac:dyDescent="0.25">
      <c r="A772" s="75" t="s">
        <v>423</v>
      </c>
      <c r="B772" s="77" t="s">
        <v>424</v>
      </c>
      <c r="C772" s="230">
        <v>44233</v>
      </c>
      <c r="D772" s="75" t="s">
        <v>645</v>
      </c>
      <c r="E772" s="75" t="s">
        <v>750</v>
      </c>
      <c r="F772" s="75" t="s">
        <v>546</v>
      </c>
      <c r="G772" s="75">
        <v>2</v>
      </c>
      <c r="H772" s="75" t="s">
        <v>731</v>
      </c>
      <c r="I772" s="75" t="s">
        <v>546</v>
      </c>
      <c r="J772" s="75" t="s">
        <v>579</v>
      </c>
      <c r="K772" s="230">
        <v>43802</v>
      </c>
      <c r="L772" s="75">
        <f>COUNTIF($B$2:B772,B772)</f>
        <v>6</v>
      </c>
      <c r="M772" s="75">
        <f>COUNTIF($L$2:L772,4)</f>
        <v>29</v>
      </c>
      <c r="N772" s="76" t="str">
        <f t="shared" si="64"/>
        <v>Code 326</v>
      </c>
      <c r="O772" s="76" t="str">
        <f t="shared" si="60"/>
        <v>1827</v>
      </c>
      <c r="P772" s="75" t="str">
        <f t="shared" si="61"/>
        <v>0600</v>
      </c>
      <c r="Q772" s="77">
        <f t="shared" si="62"/>
        <v>1133</v>
      </c>
      <c r="R772" s="77">
        <f t="shared" si="63"/>
        <v>11</v>
      </c>
      <c r="S772" s="77" t="b">
        <f>IF(O772="","",IF(OR(VALUE(LEFT(O772,2))&gt;IF(RIGHT(J772,1)="M",7,19),AND(OR(LEFT(O772,2)={"07","19"}),VALUE(RIGHT(O772,2))&gt;15)),TRUE,FALSE))</f>
        <v>0</v>
      </c>
      <c r="T772" s="77" t="b">
        <f>IF(O772="","",IF(OR(VALUE(LEFT(O772,2))&gt;IF(RIGHT(J772,1)="M",7,19),AND(OR(LEFT(O772,2)={"07","19"}),VALUE(RIGHT(O772,2))&gt;5)),TRUE,FALSE))</f>
        <v>0</v>
      </c>
    </row>
    <row r="773" spans="1:28" x14ac:dyDescent="0.25">
      <c r="A773" s="75" t="s">
        <v>423</v>
      </c>
      <c r="B773" s="77" t="s">
        <v>424</v>
      </c>
      <c r="C773" s="230">
        <v>44234</v>
      </c>
      <c r="D773" s="75" t="s">
        <v>546</v>
      </c>
      <c r="E773" s="75" t="s">
        <v>549</v>
      </c>
      <c r="F773" s="75" t="s">
        <v>546</v>
      </c>
      <c r="G773" s="75">
        <v>0</v>
      </c>
      <c r="H773" s="75" t="s">
        <v>731</v>
      </c>
      <c r="I773" s="75" t="s">
        <v>546</v>
      </c>
      <c r="J773" s="75" t="s">
        <v>585</v>
      </c>
      <c r="K773" s="230">
        <v>43802</v>
      </c>
      <c r="L773" s="75">
        <f>COUNTIF($B$2:B773,B773)</f>
        <v>7</v>
      </c>
      <c r="M773" s="75">
        <f>COUNTIF($L$2:L773,4)</f>
        <v>29</v>
      </c>
      <c r="N773" s="76" t="str">
        <f t="shared" si="64"/>
        <v>Code 327</v>
      </c>
      <c r="O773" s="76" t="str">
        <f t="shared" si="60"/>
        <v/>
      </c>
      <c r="P773" s="75" t="str">
        <f t="shared" si="61"/>
        <v/>
      </c>
      <c r="Q773" s="77" t="str">
        <f t="shared" si="62"/>
        <v/>
      </c>
      <c r="R773" s="77" t="str">
        <f t="shared" si="63"/>
        <v/>
      </c>
      <c r="S773" s="77" t="str">
        <f>IF(O773="","",IF(OR(VALUE(LEFT(O773,2))&gt;IF(RIGHT(J773,1)="M",7,19),AND(OR(LEFT(O773,2)={"07","19"}),VALUE(RIGHT(O773,2))&gt;15)),TRUE,FALSE))</f>
        <v/>
      </c>
      <c r="T773" s="77" t="str">
        <f>IF(O773="","",IF(OR(VALUE(LEFT(O773,2))&gt;IF(RIGHT(J773,1)="M",7,19),AND(OR(LEFT(O773,2)={"07","19"}),VALUE(RIGHT(O773,2))&gt;5)),TRUE,FALSE))</f>
        <v/>
      </c>
    </row>
    <row r="774" spans="1:28" x14ac:dyDescent="0.25">
      <c r="A774" s="231" t="s">
        <v>423</v>
      </c>
      <c r="B774" s="78" t="s">
        <v>424</v>
      </c>
      <c r="C774" s="232">
        <v>44235</v>
      </c>
      <c r="D774" s="231" t="s">
        <v>628</v>
      </c>
      <c r="E774" s="231" t="s">
        <v>695</v>
      </c>
      <c r="F774" s="231" t="s">
        <v>546</v>
      </c>
      <c r="G774" s="231">
        <v>3</v>
      </c>
      <c r="H774" s="231" t="s">
        <v>731</v>
      </c>
      <c r="I774" s="231" t="s">
        <v>546</v>
      </c>
      <c r="J774" s="231" t="s">
        <v>566</v>
      </c>
      <c r="K774" s="232">
        <v>43802</v>
      </c>
      <c r="L774" s="75">
        <f>COUNTIF($B$2:B774,B774)</f>
        <v>8</v>
      </c>
      <c r="M774" s="75">
        <f>COUNTIF($L$2:L774,4)</f>
        <v>29</v>
      </c>
      <c r="N774" s="76" t="str">
        <f t="shared" si="64"/>
        <v>Code 328</v>
      </c>
      <c r="O774" s="76" t="str">
        <f t="shared" si="60"/>
        <v>1840</v>
      </c>
      <c r="P774" s="75" t="str">
        <f t="shared" si="61"/>
        <v>0702</v>
      </c>
      <c r="Q774" s="77">
        <f t="shared" si="62"/>
        <v>1222</v>
      </c>
      <c r="R774" s="77">
        <f t="shared" si="63"/>
        <v>12</v>
      </c>
      <c r="S774" s="77" t="b">
        <f>IF(O774="","",IF(OR(VALUE(LEFT(O774,2))&gt;IF(RIGHT(J774,1)="M",7,19),AND(OR(LEFT(O774,2)={"07","19"}),VALUE(RIGHT(O774,2))&gt;15)),TRUE,FALSE))</f>
        <v>0</v>
      </c>
      <c r="T774" s="77" t="b">
        <f>IF(O774="","",IF(OR(VALUE(LEFT(O774,2))&gt;IF(RIGHT(J774,1)="M",7,19),AND(OR(LEFT(O774,2)={"07","19"}),VALUE(RIGHT(O774,2))&gt;5)),TRUE,FALSE))</f>
        <v>0</v>
      </c>
      <c r="U774" s="78"/>
      <c r="V774" s="78"/>
      <c r="W774" s="78"/>
      <c r="X774" s="78"/>
      <c r="Y774" s="78"/>
      <c r="Z774" s="78"/>
      <c r="AA774" s="78"/>
      <c r="AB774" s="78"/>
    </row>
    <row r="775" spans="1:28" x14ac:dyDescent="0.25">
      <c r="A775" s="231" t="s">
        <v>423</v>
      </c>
      <c r="B775" s="78" t="s">
        <v>424</v>
      </c>
      <c r="C775" s="232">
        <v>44236</v>
      </c>
      <c r="D775" s="231" t="s">
        <v>628</v>
      </c>
      <c r="E775" s="231" t="s">
        <v>663</v>
      </c>
      <c r="F775" s="231" t="s">
        <v>546</v>
      </c>
      <c r="G775" s="231">
        <v>3</v>
      </c>
      <c r="H775" s="231" t="s">
        <v>731</v>
      </c>
      <c r="I775" s="231" t="s">
        <v>546</v>
      </c>
      <c r="J775" s="231" t="s">
        <v>566</v>
      </c>
      <c r="K775" s="232">
        <v>43802</v>
      </c>
      <c r="L775" s="75">
        <f>COUNTIF($B$2:B775,B775)</f>
        <v>9</v>
      </c>
      <c r="M775" s="75">
        <f>COUNTIF($L$2:L775,4)</f>
        <v>29</v>
      </c>
      <c r="N775" s="76" t="str">
        <f t="shared" si="64"/>
        <v>Code 329</v>
      </c>
      <c r="O775" s="76" t="str">
        <f t="shared" si="60"/>
        <v>1840</v>
      </c>
      <c r="P775" s="75" t="str">
        <f t="shared" si="61"/>
        <v>0700</v>
      </c>
      <c r="Q775" s="77">
        <f t="shared" si="62"/>
        <v>1220</v>
      </c>
      <c r="R775" s="77">
        <f t="shared" si="63"/>
        <v>12</v>
      </c>
      <c r="S775" s="77" t="b">
        <f>IF(O775="","",IF(OR(VALUE(LEFT(O775,2))&gt;IF(RIGHT(J775,1)="M",7,19),AND(OR(LEFT(O775,2)={"07","19"}),VALUE(RIGHT(O775,2))&gt;15)),TRUE,FALSE))</f>
        <v>0</v>
      </c>
      <c r="T775" s="77" t="b">
        <f>IF(O775="","",IF(OR(VALUE(LEFT(O775,2))&gt;IF(RIGHT(J775,1)="M",7,19),AND(OR(LEFT(O775,2)={"07","19"}),VALUE(RIGHT(O775,2))&gt;5)),TRUE,FALSE))</f>
        <v>0</v>
      </c>
      <c r="U775" s="78"/>
      <c r="V775" s="78"/>
      <c r="W775" s="78"/>
      <c r="X775" s="78"/>
      <c r="Y775" s="78"/>
      <c r="Z775" s="78"/>
      <c r="AA775" s="78"/>
      <c r="AB775" s="78"/>
    </row>
    <row r="776" spans="1:28" x14ac:dyDescent="0.25">
      <c r="A776" s="231" t="s">
        <v>423</v>
      </c>
      <c r="B776" s="78" t="s">
        <v>424</v>
      </c>
      <c r="C776" s="232">
        <v>44237</v>
      </c>
      <c r="D776" s="231" t="s">
        <v>717</v>
      </c>
      <c r="E776" s="231" t="s">
        <v>663</v>
      </c>
      <c r="F776" s="231" t="s">
        <v>546</v>
      </c>
      <c r="G776" s="231">
        <v>3</v>
      </c>
      <c r="H776" s="231" t="s">
        <v>731</v>
      </c>
      <c r="I776" s="231" t="s">
        <v>546</v>
      </c>
      <c r="J776" s="231" t="s">
        <v>566</v>
      </c>
      <c r="K776" s="232">
        <v>43802</v>
      </c>
      <c r="L776" s="75">
        <f>COUNTIF($B$2:B776,B776)</f>
        <v>10</v>
      </c>
      <c r="M776" s="75">
        <f>COUNTIF($L$2:L776,4)</f>
        <v>29</v>
      </c>
      <c r="N776" s="76" t="str">
        <f t="shared" si="64"/>
        <v>Code 3210</v>
      </c>
      <c r="O776" s="76" t="str">
        <f t="shared" si="60"/>
        <v>1838</v>
      </c>
      <c r="P776" s="75" t="str">
        <f t="shared" si="61"/>
        <v>0700</v>
      </c>
      <c r="Q776" s="77">
        <f t="shared" si="62"/>
        <v>1222</v>
      </c>
      <c r="R776" s="77">
        <f t="shared" si="63"/>
        <v>12</v>
      </c>
      <c r="S776" s="77" t="b">
        <f>IF(O776="","",IF(OR(VALUE(LEFT(O776,2))&gt;IF(RIGHT(J776,1)="M",7,19),AND(OR(LEFT(O776,2)={"07","19"}),VALUE(RIGHT(O776,2))&gt;15)),TRUE,FALSE))</f>
        <v>0</v>
      </c>
      <c r="T776" s="77" t="b">
        <f>IF(O776="","",IF(OR(VALUE(LEFT(O776,2))&gt;IF(RIGHT(J776,1)="M",7,19),AND(OR(LEFT(O776,2)={"07","19"}),VALUE(RIGHT(O776,2))&gt;5)),TRUE,FALSE))</f>
        <v>0</v>
      </c>
      <c r="U776" s="78"/>
      <c r="V776" s="78"/>
      <c r="W776" s="78"/>
      <c r="X776" s="78"/>
      <c r="Y776" s="78"/>
      <c r="Z776" s="78"/>
      <c r="AA776" s="78"/>
      <c r="AB776" s="78"/>
    </row>
    <row r="777" spans="1:28" x14ac:dyDescent="0.25">
      <c r="A777" s="231" t="s">
        <v>423</v>
      </c>
      <c r="B777" s="78" t="s">
        <v>424</v>
      </c>
      <c r="C777" s="232">
        <v>44238</v>
      </c>
      <c r="D777" s="231" t="s">
        <v>567</v>
      </c>
      <c r="E777" s="231" t="s">
        <v>663</v>
      </c>
      <c r="F777" s="231" t="s">
        <v>546</v>
      </c>
      <c r="G777" s="231">
        <v>3</v>
      </c>
      <c r="H777" s="231" t="s">
        <v>731</v>
      </c>
      <c r="I777" s="231" t="s">
        <v>546</v>
      </c>
      <c r="J777" s="231" t="s">
        <v>566</v>
      </c>
      <c r="K777" s="232">
        <v>43802</v>
      </c>
      <c r="L777" s="75">
        <f>COUNTIF($B$2:B777,B777)</f>
        <v>11</v>
      </c>
      <c r="M777" s="75">
        <f>COUNTIF($L$2:L777,4)</f>
        <v>29</v>
      </c>
      <c r="N777" s="76" t="str">
        <f t="shared" si="64"/>
        <v>Code 3211</v>
      </c>
      <c r="O777" s="76" t="str">
        <f t="shared" si="60"/>
        <v>1842</v>
      </c>
      <c r="P777" s="75" t="str">
        <f t="shared" si="61"/>
        <v>0700</v>
      </c>
      <c r="Q777" s="77">
        <f t="shared" si="62"/>
        <v>1218</v>
      </c>
      <c r="R777" s="77">
        <f t="shared" si="63"/>
        <v>12</v>
      </c>
      <c r="S777" s="77" t="b">
        <f>IF(O777="","",IF(OR(VALUE(LEFT(O777,2))&gt;IF(RIGHT(J777,1)="M",7,19),AND(OR(LEFT(O777,2)={"07","19"}),VALUE(RIGHT(O777,2))&gt;15)),TRUE,FALSE))</f>
        <v>0</v>
      </c>
      <c r="T777" s="77" t="b">
        <f>IF(O777="","",IF(OR(VALUE(LEFT(O777,2))&gt;IF(RIGHT(J777,1)="M",7,19),AND(OR(LEFT(O777,2)={"07","19"}),VALUE(RIGHT(O777,2))&gt;5)),TRUE,FALSE))</f>
        <v>0</v>
      </c>
      <c r="U777" s="78"/>
      <c r="V777" s="78"/>
      <c r="W777" s="78"/>
      <c r="X777" s="78"/>
      <c r="Y777" s="78"/>
      <c r="Z777" s="78"/>
      <c r="AA777" s="78"/>
      <c r="AB777" s="78"/>
    </row>
    <row r="778" spans="1:28" x14ac:dyDescent="0.25">
      <c r="A778" s="75" t="s">
        <v>423</v>
      </c>
      <c r="B778" s="77" t="s">
        <v>424</v>
      </c>
      <c r="C778" s="230">
        <v>44239</v>
      </c>
      <c r="D778" s="75" t="s">
        <v>546</v>
      </c>
      <c r="E778" s="75" t="s">
        <v>549</v>
      </c>
      <c r="F778" s="75" t="s">
        <v>546</v>
      </c>
      <c r="G778" s="75">
        <v>0</v>
      </c>
      <c r="H778" s="75" t="s">
        <v>731</v>
      </c>
      <c r="I778" s="75" t="s">
        <v>546</v>
      </c>
      <c r="J778" s="75" t="s">
        <v>747</v>
      </c>
      <c r="K778" s="230">
        <v>43802</v>
      </c>
      <c r="L778" s="75">
        <f>COUNTIF($B$2:B778,B778)</f>
        <v>12</v>
      </c>
      <c r="M778" s="75">
        <f>COUNTIF($L$2:L778,4)</f>
        <v>29</v>
      </c>
      <c r="N778" s="76" t="str">
        <f t="shared" si="64"/>
        <v>Code 3212</v>
      </c>
      <c r="O778" s="76" t="str">
        <f t="shared" si="60"/>
        <v/>
      </c>
      <c r="P778" s="75" t="str">
        <f t="shared" si="61"/>
        <v/>
      </c>
      <c r="Q778" s="77" t="str">
        <f t="shared" si="62"/>
        <v/>
      </c>
      <c r="R778" s="77" t="str">
        <f t="shared" si="63"/>
        <v/>
      </c>
      <c r="S778" s="77" t="str">
        <f>IF(O778="","",IF(OR(VALUE(LEFT(O778,2))&gt;IF(RIGHT(J778,1)="M",7,19),AND(OR(LEFT(O778,2)={"07","19"}),VALUE(RIGHT(O778,2))&gt;15)),TRUE,FALSE))</f>
        <v/>
      </c>
      <c r="T778" s="77" t="str">
        <f>IF(O778="","",IF(OR(VALUE(LEFT(O778,2))&gt;IF(RIGHT(J778,1)="M",7,19),AND(OR(LEFT(O778,2)={"07","19"}),VALUE(RIGHT(O778,2))&gt;5)),TRUE,FALSE))</f>
        <v/>
      </c>
    </row>
    <row r="779" spans="1:28" x14ac:dyDescent="0.25">
      <c r="A779" s="75" t="s">
        <v>423</v>
      </c>
      <c r="B779" s="77" t="s">
        <v>424</v>
      </c>
      <c r="C779" s="230">
        <v>44240</v>
      </c>
      <c r="D779" s="75" t="s">
        <v>546</v>
      </c>
      <c r="E779" s="75" t="s">
        <v>549</v>
      </c>
      <c r="F779" s="75" t="s">
        <v>546</v>
      </c>
      <c r="G779" s="75">
        <v>0</v>
      </c>
      <c r="H779" s="75" t="s">
        <v>731</v>
      </c>
      <c r="I779" s="75" t="s">
        <v>546</v>
      </c>
      <c r="J779" s="75" t="s">
        <v>747</v>
      </c>
      <c r="K779" s="230">
        <v>43802</v>
      </c>
      <c r="L779" s="75">
        <f>COUNTIF($B$2:B779,B779)</f>
        <v>13</v>
      </c>
      <c r="M779" s="75">
        <f>COUNTIF($L$2:L779,4)</f>
        <v>29</v>
      </c>
      <c r="N779" s="76" t="str">
        <f t="shared" si="64"/>
        <v>Code 3213</v>
      </c>
      <c r="O779" s="76" t="str">
        <f t="shared" si="60"/>
        <v/>
      </c>
      <c r="P779" s="75" t="str">
        <f t="shared" si="61"/>
        <v/>
      </c>
      <c r="Q779" s="77" t="str">
        <f t="shared" si="62"/>
        <v/>
      </c>
      <c r="R779" s="77" t="str">
        <f t="shared" si="63"/>
        <v/>
      </c>
      <c r="S779" s="77" t="str">
        <f>IF(O779="","",IF(OR(VALUE(LEFT(O779,2))&gt;IF(RIGHT(J779,1)="M",7,19),AND(OR(LEFT(O779,2)={"07","19"}),VALUE(RIGHT(O779,2))&gt;15)),TRUE,FALSE))</f>
        <v/>
      </c>
      <c r="T779" s="77" t="str">
        <f>IF(O779="","",IF(OR(VALUE(LEFT(O779,2))&gt;IF(RIGHT(J779,1)="M",7,19),AND(OR(LEFT(O779,2)={"07","19"}),VALUE(RIGHT(O779,2))&gt;5)),TRUE,FALSE))</f>
        <v/>
      </c>
    </row>
    <row r="780" spans="1:28" x14ac:dyDescent="0.25">
      <c r="A780" s="231" t="s">
        <v>423</v>
      </c>
      <c r="B780" s="78" t="s">
        <v>424</v>
      </c>
      <c r="C780" s="232">
        <v>44241</v>
      </c>
      <c r="D780" s="231" t="s">
        <v>596</v>
      </c>
      <c r="E780" s="231" t="s">
        <v>606</v>
      </c>
      <c r="F780" s="231" t="s">
        <v>546</v>
      </c>
      <c r="G780" s="231">
        <v>11</v>
      </c>
      <c r="H780" s="231" t="s">
        <v>731</v>
      </c>
      <c r="I780" s="231" t="s">
        <v>546</v>
      </c>
      <c r="J780" s="231" t="s">
        <v>563</v>
      </c>
      <c r="K780" s="232">
        <v>43802</v>
      </c>
      <c r="L780" s="75">
        <f>COUNTIF($B$2:B780,B780)</f>
        <v>14</v>
      </c>
      <c r="M780" s="75">
        <f>COUNTIF($L$2:L780,4)</f>
        <v>29</v>
      </c>
      <c r="N780" s="76" t="str">
        <f t="shared" si="64"/>
        <v>Code 3214</v>
      </c>
      <c r="O780" s="76" t="str">
        <f t="shared" si="60"/>
        <v>0648</v>
      </c>
      <c r="P780" s="75" t="str">
        <f t="shared" si="61"/>
        <v>1901</v>
      </c>
      <c r="Q780" s="77">
        <f t="shared" si="62"/>
        <v>1213</v>
      </c>
      <c r="R780" s="77">
        <f t="shared" si="63"/>
        <v>12</v>
      </c>
      <c r="S780" s="77" t="b">
        <f>IF(O780="","",IF(OR(VALUE(LEFT(O780,2))&gt;IF(RIGHT(J780,1)="M",7,19),AND(OR(LEFT(O780,2)={"07","19"}),VALUE(RIGHT(O780,2))&gt;15)),TRUE,FALSE))</f>
        <v>0</v>
      </c>
      <c r="T780" s="77" t="b">
        <f>IF(O780="","",IF(OR(VALUE(LEFT(O780,2))&gt;IF(RIGHT(J780,1)="M",7,19),AND(OR(LEFT(O780,2)={"07","19"}),VALUE(RIGHT(O780,2))&gt;5)),TRUE,FALSE))</f>
        <v>0</v>
      </c>
      <c r="U780" s="78"/>
      <c r="V780" s="78"/>
      <c r="W780" s="78"/>
      <c r="X780" s="78"/>
      <c r="Y780" s="78"/>
      <c r="Z780" s="78"/>
      <c r="AA780" s="78"/>
      <c r="AB780" s="78"/>
    </row>
    <row r="781" spans="1:28" x14ac:dyDescent="0.25">
      <c r="A781" s="231" t="s">
        <v>423</v>
      </c>
      <c r="B781" s="78" t="s">
        <v>424</v>
      </c>
      <c r="C781" s="232">
        <v>44242</v>
      </c>
      <c r="D781" s="231" t="s">
        <v>552</v>
      </c>
      <c r="E781" s="231" t="s">
        <v>606</v>
      </c>
      <c r="F781" s="231" t="s">
        <v>546</v>
      </c>
      <c r="G781" s="231">
        <v>3</v>
      </c>
      <c r="H781" s="231" t="s">
        <v>731</v>
      </c>
      <c r="I781" s="231" t="s">
        <v>546</v>
      </c>
      <c r="J781" s="231" t="s">
        <v>562</v>
      </c>
      <c r="K781" s="232">
        <v>43802</v>
      </c>
      <c r="L781" s="75">
        <f>COUNTIF($B$2:B781,B781)</f>
        <v>15</v>
      </c>
      <c r="M781" s="75">
        <f>COUNTIF($L$2:L781,4)</f>
        <v>29</v>
      </c>
      <c r="N781" s="76" t="str">
        <f t="shared" si="64"/>
        <v>Code 3215</v>
      </c>
      <c r="O781" s="76" t="str">
        <f t="shared" si="60"/>
        <v>0641</v>
      </c>
      <c r="P781" s="75" t="str">
        <f t="shared" si="61"/>
        <v>1901</v>
      </c>
      <c r="Q781" s="77">
        <f t="shared" si="62"/>
        <v>1220</v>
      </c>
      <c r="R781" s="77">
        <f t="shared" si="63"/>
        <v>12</v>
      </c>
      <c r="S781" s="77" t="b">
        <f>IF(O781="","",IF(OR(VALUE(LEFT(O781,2))&gt;IF(RIGHT(J781,1)="M",7,19),AND(OR(LEFT(O781,2)={"07","19"}),VALUE(RIGHT(O781,2))&gt;15)),TRUE,FALSE))</f>
        <v>0</v>
      </c>
      <c r="T781" s="77" t="b">
        <f>IF(O781="","",IF(OR(VALUE(LEFT(O781,2))&gt;IF(RIGHT(J781,1)="M",7,19),AND(OR(LEFT(O781,2)={"07","19"}),VALUE(RIGHT(O781,2))&gt;5)),TRUE,FALSE))</f>
        <v>0</v>
      </c>
      <c r="U781" s="78"/>
      <c r="V781" s="78"/>
      <c r="W781" s="78"/>
      <c r="X781" s="78"/>
      <c r="Y781" s="78"/>
      <c r="Z781" s="78"/>
      <c r="AA781" s="78"/>
      <c r="AB781" s="78"/>
    </row>
    <row r="782" spans="1:28" x14ac:dyDescent="0.25">
      <c r="A782" s="75" t="s">
        <v>423</v>
      </c>
      <c r="B782" s="77" t="s">
        <v>424</v>
      </c>
      <c r="C782" s="230">
        <v>44243</v>
      </c>
      <c r="D782" s="75" t="s">
        <v>552</v>
      </c>
      <c r="E782" s="75" t="s">
        <v>606</v>
      </c>
      <c r="F782" s="75" t="s">
        <v>546</v>
      </c>
      <c r="G782" s="75">
        <v>3</v>
      </c>
      <c r="H782" s="75" t="s">
        <v>731</v>
      </c>
      <c r="I782" s="75" t="s">
        <v>546</v>
      </c>
      <c r="J782" s="75" t="s">
        <v>562</v>
      </c>
      <c r="K782" s="230">
        <v>43802</v>
      </c>
      <c r="L782" s="75">
        <f>COUNTIF($B$2:B782,B782)</f>
        <v>16</v>
      </c>
      <c r="M782" s="75">
        <f>COUNTIF($L$2:L782,4)</f>
        <v>29</v>
      </c>
      <c r="N782" s="76" t="str">
        <f t="shared" si="64"/>
        <v>Code 3216</v>
      </c>
      <c r="O782" s="76" t="str">
        <f t="shared" si="60"/>
        <v>0641</v>
      </c>
      <c r="P782" s="75" t="str">
        <f t="shared" si="61"/>
        <v>1901</v>
      </c>
      <c r="Q782" s="77">
        <f t="shared" si="62"/>
        <v>1220</v>
      </c>
      <c r="R782" s="77">
        <f t="shared" si="63"/>
        <v>12</v>
      </c>
      <c r="S782" s="77" t="b">
        <f>IF(O782="","",IF(OR(VALUE(LEFT(O782,2))&gt;IF(RIGHT(J782,1)="M",7,19),AND(OR(LEFT(O782,2)={"07","19"}),VALUE(RIGHT(O782,2))&gt;15)),TRUE,FALSE))</f>
        <v>0</v>
      </c>
      <c r="T782" s="77" t="b">
        <f>IF(O782="","",IF(OR(VALUE(LEFT(O782,2))&gt;IF(RIGHT(J782,1)="M",7,19),AND(OR(LEFT(O782,2)={"07","19"}),VALUE(RIGHT(O782,2))&gt;5)),TRUE,FALSE))</f>
        <v>0</v>
      </c>
    </row>
    <row r="783" spans="1:28" x14ac:dyDescent="0.25">
      <c r="A783" s="75" t="s">
        <v>423</v>
      </c>
      <c r="B783" s="77" t="s">
        <v>424</v>
      </c>
      <c r="C783" s="230">
        <v>44244</v>
      </c>
      <c r="D783" s="75" t="s">
        <v>547</v>
      </c>
      <c r="E783" s="75" t="s">
        <v>660</v>
      </c>
      <c r="F783" s="75" t="s">
        <v>546</v>
      </c>
      <c r="G783" s="75">
        <v>3</v>
      </c>
      <c r="H783" s="75" t="s">
        <v>731</v>
      </c>
      <c r="I783" s="75" t="s">
        <v>546</v>
      </c>
      <c r="J783" s="75" t="s">
        <v>562</v>
      </c>
      <c r="K783" s="230">
        <v>43802</v>
      </c>
      <c r="L783" s="75">
        <f>COUNTIF($B$2:B783,B783)</f>
        <v>17</v>
      </c>
      <c r="M783" s="75">
        <f>COUNTIF($L$2:L783,4)</f>
        <v>29</v>
      </c>
      <c r="N783" s="76" t="str">
        <f t="shared" si="64"/>
        <v>Code 3217</v>
      </c>
      <c r="O783" s="76" t="str">
        <f t="shared" si="60"/>
        <v>0639</v>
      </c>
      <c r="P783" s="75" t="str">
        <f t="shared" si="61"/>
        <v>1902</v>
      </c>
      <c r="Q783" s="77">
        <f t="shared" si="62"/>
        <v>1223</v>
      </c>
      <c r="R783" s="77">
        <f t="shared" si="63"/>
        <v>12</v>
      </c>
      <c r="S783" s="77" t="b">
        <f>IF(O783="","",IF(OR(VALUE(LEFT(O783,2))&gt;IF(RIGHT(J783,1)="M",7,19),AND(OR(LEFT(O783,2)={"07","19"}),VALUE(RIGHT(O783,2))&gt;15)),TRUE,FALSE))</f>
        <v>0</v>
      </c>
      <c r="T783" s="77" t="b">
        <f>IF(O783="","",IF(OR(VALUE(LEFT(O783,2))&gt;IF(RIGHT(J783,1)="M",7,19),AND(OR(LEFT(O783,2)={"07","19"}),VALUE(RIGHT(O783,2))&gt;5)),TRUE,FALSE))</f>
        <v>0</v>
      </c>
    </row>
    <row r="784" spans="1:28" x14ac:dyDescent="0.25">
      <c r="A784" s="75" t="s">
        <v>423</v>
      </c>
      <c r="B784" s="77" t="s">
        <v>424</v>
      </c>
      <c r="C784" s="230">
        <v>44245</v>
      </c>
      <c r="D784" s="75" t="s">
        <v>557</v>
      </c>
      <c r="E784" s="75" t="s">
        <v>606</v>
      </c>
      <c r="F784" s="75" t="s">
        <v>546</v>
      </c>
      <c r="G784" s="75">
        <v>3</v>
      </c>
      <c r="H784" s="75" t="s">
        <v>731</v>
      </c>
      <c r="I784" s="75" t="s">
        <v>546</v>
      </c>
      <c r="J784" s="75" t="s">
        <v>562</v>
      </c>
      <c r="K784" s="230">
        <v>43802</v>
      </c>
      <c r="L784" s="75">
        <f>COUNTIF($B$2:B784,B784)</f>
        <v>18</v>
      </c>
      <c r="M784" s="75">
        <f>COUNTIF($L$2:L784,4)</f>
        <v>29</v>
      </c>
      <c r="N784" s="76" t="str">
        <f t="shared" si="64"/>
        <v>Code 3218</v>
      </c>
      <c r="O784" s="76" t="str">
        <f t="shared" si="60"/>
        <v>0640</v>
      </c>
      <c r="P784" s="75" t="str">
        <f t="shared" si="61"/>
        <v>1901</v>
      </c>
      <c r="Q784" s="77">
        <f t="shared" si="62"/>
        <v>1221</v>
      </c>
      <c r="R784" s="77">
        <f t="shared" si="63"/>
        <v>12</v>
      </c>
      <c r="S784" s="77" t="b">
        <f>IF(O784="","",IF(OR(VALUE(LEFT(O784,2))&gt;IF(RIGHT(J784,1)="M",7,19),AND(OR(LEFT(O784,2)={"07","19"}),VALUE(RIGHT(O784,2))&gt;15)),TRUE,FALSE))</f>
        <v>0</v>
      </c>
      <c r="T784" s="77" t="b">
        <f>IF(O784="","",IF(OR(VALUE(LEFT(O784,2))&gt;IF(RIGHT(J784,1)="M",7,19),AND(OR(LEFT(O784,2)={"07","19"}),VALUE(RIGHT(O784,2))&gt;5)),TRUE,FALSE))</f>
        <v>0</v>
      </c>
    </row>
    <row r="785" spans="1:20" x14ac:dyDescent="0.25">
      <c r="A785" s="75" t="s">
        <v>423</v>
      </c>
      <c r="B785" s="77" t="s">
        <v>424</v>
      </c>
      <c r="C785" s="230">
        <v>44246</v>
      </c>
      <c r="D785" s="75" t="s">
        <v>557</v>
      </c>
      <c r="E785" s="75" t="s">
        <v>658</v>
      </c>
      <c r="F785" s="75" t="s">
        <v>546</v>
      </c>
      <c r="G785" s="75">
        <v>3</v>
      </c>
      <c r="H785" s="75" t="s">
        <v>731</v>
      </c>
      <c r="I785" s="75" t="s">
        <v>546</v>
      </c>
      <c r="J785" s="75" t="s">
        <v>562</v>
      </c>
      <c r="K785" s="230">
        <v>43802</v>
      </c>
      <c r="L785" s="75">
        <f>COUNTIF($B$2:B785,B785)</f>
        <v>19</v>
      </c>
      <c r="M785" s="75">
        <f>COUNTIF($L$2:L785,4)</f>
        <v>29</v>
      </c>
      <c r="N785" s="76" t="str">
        <f t="shared" si="64"/>
        <v>Code 3219</v>
      </c>
      <c r="O785" s="76" t="str">
        <f t="shared" si="60"/>
        <v>0640</v>
      </c>
      <c r="P785" s="75" t="str">
        <f t="shared" si="61"/>
        <v>1900</v>
      </c>
      <c r="Q785" s="77">
        <f t="shared" si="62"/>
        <v>1220</v>
      </c>
      <c r="R785" s="77">
        <f t="shared" si="63"/>
        <v>12</v>
      </c>
      <c r="S785" s="77" t="b">
        <f>IF(O785="","",IF(OR(VALUE(LEFT(O785,2))&gt;IF(RIGHT(J785,1)="M",7,19),AND(OR(LEFT(O785,2)={"07","19"}),VALUE(RIGHT(O785,2))&gt;15)),TRUE,FALSE))</f>
        <v>0</v>
      </c>
      <c r="T785" s="77" t="b">
        <f>IF(O785="","",IF(OR(VALUE(LEFT(O785,2))&gt;IF(RIGHT(J785,1)="M",7,19),AND(OR(LEFT(O785,2)={"07","19"}),VALUE(RIGHT(O785,2))&gt;5)),TRUE,FALSE))</f>
        <v>0</v>
      </c>
    </row>
    <row r="786" spans="1:20" x14ac:dyDescent="0.25">
      <c r="A786" s="75" t="s">
        <v>423</v>
      </c>
      <c r="B786" s="77" t="s">
        <v>424</v>
      </c>
      <c r="C786" s="230">
        <v>44247</v>
      </c>
      <c r="D786" s="75" t="s">
        <v>552</v>
      </c>
      <c r="E786" s="75" t="s">
        <v>658</v>
      </c>
      <c r="F786" s="75" t="s">
        <v>546</v>
      </c>
      <c r="G786" s="75">
        <v>3</v>
      </c>
      <c r="H786" s="75" t="s">
        <v>731</v>
      </c>
      <c r="I786" s="75" t="s">
        <v>546</v>
      </c>
      <c r="J786" s="75" t="s">
        <v>562</v>
      </c>
      <c r="K786" s="230">
        <v>43802</v>
      </c>
      <c r="L786" s="75">
        <f>COUNTIF($B$2:B786,B786)</f>
        <v>20</v>
      </c>
      <c r="M786" s="75">
        <f>COUNTIF($L$2:L786,4)</f>
        <v>29</v>
      </c>
      <c r="N786" s="76" t="str">
        <f t="shared" si="64"/>
        <v>Code 3220</v>
      </c>
      <c r="O786" s="76" t="str">
        <f t="shared" si="60"/>
        <v>0641</v>
      </c>
      <c r="P786" s="75" t="str">
        <f t="shared" si="61"/>
        <v>1900</v>
      </c>
      <c r="Q786" s="77">
        <f t="shared" si="62"/>
        <v>1219</v>
      </c>
      <c r="R786" s="77">
        <f t="shared" si="63"/>
        <v>12</v>
      </c>
      <c r="S786" s="77" t="b">
        <f>IF(O786="","",IF(OR(VALUE(LEFT(O786,2))&gt;IF(RIGHT(J786,1)="M",7,19),AND(OR(LEFT(O786,2)={"07","19"}),VALUE(RIGHT(O786,2))&gt;15)),TRUE,FALSE))</f>
        <v>0</v>
      </c>
      <c r="T786" s="77" t="b">
        <f>IF(O786="","",IF(OR(VALUE(LEFT(O786,2))&gt;IF(RIGHT(J786,1)="M",7,19),AND(OR(LEFT(O786,2)={"07","19"}),VALUE(RIGHT(O786,2))&gt;5)),TRUE,FALSE))</f>
        <v>0</v>
      </c>
    </row>
    <row r="787" spans="1:20" x14ac:dyDescent="0.25">
      <c r="A787" s="75" t="s">
        <v>423</v>
      </c>
      <c r="B787" s="77" t="s">
        <v>424</v>
      </c>
      <c r="C787" s="230">
        <v>44248</v>
      </c>
      <c r="D787" s="75" t="s">
        <v>552</v>
      </c>
      <c r="E787" s="75" t="s">
        <v>606</v>
      </c>
      <c r="F787" s="75" t="s">
        <v>546</v>
      </c>
      <c r="G787" s="75">
        <v>11</v>
      </c>
      <c r="H787" s="75" t="s">
        <v>731</v>
      </c>
      <c r="I787" s="75" t="s">
        <v>546</v>
      </c>
      <c r="J787" s="75" t="s">
        <v>563</v>
      </c>
      <c r="K787" s="230">
        <v>43802</v>
      </c>
      <c r="L787" s="75">
        <f>COUNTIF($B$2:B787,B787)</f>
        <v>21</v>
      </c>
      <c r="M787" s="75">
        <f>COUNTIF($L$2:L787,4)</f>
        <v>29</v>
      </c>
      <c r="N787" s="76" t="str">
        <f t="shared" si="64"/>
        <v>Code 3221</v>
      </c>
      <c r="O787" s="76" t="str">
        <f t="shared" si="60"/>
        <v>0641</v>
      </c>
      <c r="P787" s="75" t="str">
        <f t="shared" si="61"/>
        <v>1901</v>
      </c>
      <c r="Q787" s="77">
        <f t="shared" si="62"/>
        <v>1220</v>
      </c>
      <c r="R787" s="77">
        <f t="shared" si="63"/>
        <v>12</v>
      </c>
      <c r="S787" s="77" t="b">
        <f>IF(O787="","",IF(OR(VALUE(LEFT(O787,2))&gt;IF(RIGHT(J787,1)="M",7,19),AND(OR(LEFT(O787,2)={"07","19"}),VALUE(RIGHT(O787,2))&gt;15)),TRUE,FALSE))</f>
        <v>0</v>
      </c>
      <c r="T787" s="77" t="b">
        <f>IF(O787="","",IF(OR(VALUE(LEFT(O787,2))&gt;IF(RIGHT(J787,1)="M",7,19),AND(OR(LEFT(O787,2)={"07","19"}),VALUE(RIGHT(O787,2))&gt;5)),TRUE,FALSE))</f>
        <v>0</v>
      </c>
    </row>
    <row r="788" spans="1:20" x14ac:dyDescent="0.25">
      <c r="A788" s="75" t="s">
        <v>423</v>
      </c>
      <c r="B788" s="77" t="s">
        <v>424</v>
      </c>
      <c r="C788" s="230">
        <v>44249</v>
      </c>
      <c r="D788" s="75" t="s">
        <v>552</v>
      </c>
      <c r="E788" s="75" t="s">
        <v>606</v>
      </c>
      <c r="F788" s="75" t="s">
        <v>546</v>
      </c>
      <c r="G788" s="75">
        <v>3</v>
      </c>
      <c r="H788" s="75" t="s">
        <v>731</v>
      </c>
      <c r="I788" s="75" t="s">
        <v>546</v>
      </c>
      <c r="J788" s="75" t="s">
        <v>562</v>
      </c>
      <c r="K788" s="230">
        <v>43802</v>
      </c>
      <c r="L788" s="75">
        <f>COUNTIF($B$2:B788,B788)</f>
        <v>22</v>
      </c>
      <c r="M788" s="75">
        <f>COUNTIF($L$2:L788,4)</f>
        <v>29</v>
      </c>
      <c r="N788" s="76" t="str">
        <f t="shared" si="64"/>
        <v>Code 3222</v>
      </c>
      <c r="O788" s="76" t="str">
        <f t="shared" si="60"/>
        <v>0641</v>
      </c>
      <c r="P788" s="75" t="str">
        <f t="shared" si="61"/>
        <v>1901</v>
      </c>
      <c r="Q788" s="77">
        <f t="shared" si="62"/>
        <v>1220</v>
      </c>
      <c r="R788" s="77">
        <f t="shared" si="63"/>
        <v>12</v>
      </c>
      <c r="S788" s="77" t="b">
        <f>IF(O788="","",IF(OR(VALUE(LEFT(O788,2))&gt;IF(RIGHT(J788,1)="M",7,19),AND(OR(LEFT(O788,2)={"07","19"}),VALUE(RIGHT(O788,2))&gt;15)),TRUE,FALSE))</f>
        <v>0</v>
      </c>
      <c r="T788" s="77" t="b">
        <f>IF(O788="","",IF(OR(VALUE(LEFT(O788,2))&gt;IF(RIGHT(J788,1)="M",7,19),AND(OR(LEFT(O788,2)={"07","19"}),VALUE(RIGHT(O788,2))&gt;5)),TRUE,FALSE))</f>
        <v>0</v>
      </c>
    </row>
    <row r="789" spans="1:20" x14ac:dyDescent="0.25">
      <c r="A789" s="75" t="s">
        <v>423</v>
      </c>
      <c r="B789" s="77" t="s">
        <v>424</v>
      </c>
      <c r="C789" s="230">
        <v>44250</v>
      </c>
      <c r="D789" s="75" t="s">
        <v>557</v>
      </c>
      <c r="E789" s="75" t="s">
        <v>554</v>
      </c>
      <c r="F789" s="75" t="s">
        <v>546</v>
      </c>
      <c r="G789" s="75">
        <v>3</v>
      </c>
      <c r="H789" s="75" t="s">
        <v>731</v>
      </c>
      <c r="I789" s="75" t="s">
        <v>546</v>
      </c>
      <c r="J789" s="75" t="s">
        <v>562</v>
      </c>
      <c r="K789" s="230">
        <v>43802</v>
      </c>
      <c r="L789" s="75">
        <f>COUNTIF($B$2:B789,B789)</f>
        <v>23</v>
      </c>
      <c r="M789" s="75">
        <f>COUNTIF($L$2:L789,4)</f>
        <v>29</v>
      </c>
      <c r="N789" s="76" t="str">
        <f t="shared" si="64"/>
        <v>Code 3223</v>
      </c>
      <c r="O789" s="76" t="str">
        <f t="shared" si="60"/>
        <v>0640</v>
      </c>
      <c r="P789" s="75" t="str">
        <f t="shared" si="61"/>
        <v>1903</v>
      </c>
      <c r="Q789" s="77">
        <f t="shared" si="62"/>
        <v>1223</v>
      </c>
      <c r="R789" s="77">
        <f t="shared" si="63"/>
        <v>12</v>
      </c>
      <c r="S789" s="77" t="b">
        <f>IF(O789="","",IF(OR(VALUE(LEFT(O789,2))&gt;IF(RIGHT(J789,1)="M",7,19),AND(OR(LEFT(O789,2)={"07","19"}),VALUE(RIGHT(O789,2))&gt;15)),TRUE,FALSE))</f>
        <v>0</v>
      </c>
      <c r="T789" s="77" t="b">
        <f>IF(O789="","",IF(OR(VALUE(LEFT(O789,2))&gt;IF(RIGHT(J789,1)="M",7,19),AND(OR(LEFT(O789,2)={"07","19"}),VALUE(RIGHT(O789,2))&gt;5)),TRUE,FALSE))</f>
        <v>0</v>
      </c>
    </row>
    <row r="790" spans="1:20" x14ac:dyDescent="0.25">
      <c r="A790" s="75" t="s">
        <v>423</v>
      </c>
      <c r="B790" s="77" t="s">
        <v>424</v>
      </c>
      <c r="C790" s="230">
        <v>44251</v>
      </c>
      <c r="D790" s="75" t="s">
        <v>653</v>
      </c>
      <c r="E790" s="75" t="s">
        <v>606</v>
      </c>
      <c r="F790" s="75" t="s">
        <v>546</v>
      </c>
      <c r="G790" s="75">
        <v>3</v>
      </c>
      <c r="H790" s="75" t="s">
        <v>731</v>
      </c>
      <c r="I790" s="75" t="s">
        <v>546</v>
      </c>
      <c r="J790" s="75" t="s">
        <v>562</v>
      </c>
      <c r="K790" s="230">
        <v>43802</v>
      </c>
      <c r="L790" s="75">
        <f>COUNTIF($B$2:B790,B790)</f>
        <v>24</v>
      </c>
      <c r="M790" s="75">
        <f>COUNTIF($L$2:L790,4)</f>
        <v>29</v>
      </c>
      <c r="N790" s="76" t="str">
        <f t="shared" si="64"/>
        <v>Code 3224</v>
      </c>
      <c r="O790" s="76" t="str">
        <f t="shared" si="60"/>
        <v>0643</v>
      </c>
      <c r="P790" s="75" t="str">
        <f t="shared" si="61"/>
        <v>1901</v>
      </c>
      <c r="Q790" s="77">
        <f t="shared" si="62"/>
        <v>1218</v>
      </c>
      <c r="R790" s="77">
        <f t="shared" si="63"/>
        <v>12</v>
      </c>
      <c r="S790" s="77" t="b">
        <f>IF(O790="","",IF(OR(VALUE(LEFT(O790,2))&gt;IF(RIGHT(J790,1)="M",7,19),AND(OR(LEFT(O790,2)={"07","19"}),VALUE(RIGHT(O790,2))&gt;15)),TRUE,FALSE))</f>
        <v>0</v>
      </c>
      <c r="T790" s="77" t="b">
        <f>IF(O790="","",IF(OR(VALUE(LEFT(O790,2))&gt;IF(RIGHT(J790,1)="M",7,19),AND(OR(LEFT(O790,2)={"07","19"}),VALUE(RIGHT(O790,2))&gt;5)),TRUE,FALSE))</f>
        <v>0</v>
      </c>
    </row>
    <row r="791" spans="1:20" x14ac:dyDescent="0.25">
      <c r="A791" s="75" t="s">
        <v>423</v>
      </c>
      <c r="B791" s="77" t="s">
        <v>424</v>
      </c>
      <c r="C791" s="230">
        <v>44252</v>
      </c>
      <c r="D791" s="75" t="s">
        <v>653</v>
      </c>
      <c r="E791" s="75" t="s">
        <v>606</v>
      </c>
      <c r="F791" s="75" t="s">
        <v>546</v>
      </c>
      <c r="G791" s="75">
        <v>3</v>
      </c>
      <c r="H791" s="75" t="s">
        <v>731</v>
      </c>
      <c r="I791" s="75" t="s">
        <v>546</v>
      </c>
      <c r="J791" s="75" t="s">
        <v>562</v>
      </c>
      <c r="K791" s="230">
        <v>43802</v>
      </c>
      <c r="L791" s="75">
        <f>COUNTIF($B$2:B791,B791)</f>
        <v>25</v>
      </c>
      <c r="M791" s="75">
        <f>COUNTIF($L$2:L791,4)</f>
        <v>29</v>
      </c>
      <c r="N791" s="76" t="str">
        <f t="shared" si="64"/>
        <v>Code 3225</v>
      </c>
      <c r="O791" s="76" t="str">
        <f t="shared" si="60"/>
        <v>0643</v>
      </c>
      <c r="P791" s="75" t="str">
        <f t="shared" si="61"/>
        <v>1901</v>
      </c>
      <c r="Q791" s="77">
        <f t="shared" si="62"/>
        <v>1218</v>
      </c>
      <c r="R791" s="77">
        <f t="shared" si="63"/>
        <v>12</v>
      </c>
      <c r="S791" s="77" t="b">
        <f>IF(O791="","",IF(OR(VALUE(LEFT(O791,2))&gt;IF(RIGHT(J791,1)="M",7,19),AND(OR(LEFT(O791,2)={"07","19"}),VALUE(RIGHT(O791,2))&gt;15)),TRUE,FALSE))</f>
        <v>0</v>
      </c>
      <c r="T791" s="77" t="b">
        <f>IF(O791="","",IF(OR(VALUE(LEFT(O791,2))&gt;IF(RIGHT(J791,1)="M",7,19),AND(OR(LEFT(O791,2)={"07","19"}),VALUE(RIGHT(O791,2))&gt;5)),TRUE,FALSE))</f>
        <v>0</v>
      </c>
    </row>
    <row r="792" spans="1:20" x14ac:dyDescent="0.25">
      <c r="A792" s="75" t="s">
        <v>423</v>
      </c>
      <c r="B792" s="77" t="s">
        <v>424</v>
      </c>
      <c r="C792" s="230">
        <v>44253</v>
      </c>
      <c r="D792" s="75" t="s">
        <v>550</v>
      </c>
      <c r="E792" s="75" t="s">
        <v>660</v>
      </c>
      <c r="F792" s="75" t="s">
        <v>546</v>
      </c>
      <c r="G792" s="75">
        <v>3</v>
      </c>
      <c r="H792" s="75" t="s">
        <v>731</v>
      </c>
      <c r="I792" s="75" t="s">
        <v>546</v>
      </c>
      <c r="J792" s="75" t="s">
        <v>562</v>
      </c>
      <c r="K792" s="230">
        <v>43802</v>
      </c>
      <c r="L792" s="75">
        <f>COUNTIF($B$2:B792,B792)</f>
        <v>26</v>
      </c>
      <c r="M792" s="75">
        <f>COUNTIF($L$2:L792,4)</f>
        <v>29</v>
      </c>
      <c r="N792" s="76" t="str">
        <f t="shared" si="64"/>
        <v>Code 3226</v>
      </c>
      <c r="O792" s="76" t="str">
        <f t="shared" si="60"/>
        <v>0642</v>
      </c>
      <c r="P792" s="75" t="str">
        <f t="shared" si="61"/>
        <v>1902</v>
      </c>
      <c r="Q792" s="77">
        <f t="shared" si="62"/>
        <v>1220</v>
      </c>
      <c r="R792" s="77">
        <f t="shared" si="63"/>
        <v>12</v>
      </c>
      <c r="S792" s="77" t="b">
        <f>IF(O792="","",IF(OR(VALUE(LEFT(O792,2))&gt;IF(RIGHT(J792,1)="M",7,19),AND(OR(LEFT(O792,2)={"07","19"}),VALUE(RIGHT(O792,2))&gt;15)),TRUE,FALSE))</f>
        <v>0</v>
      </c>
      <c r="T792" s="77" t="b">
        <f>IF(O792="","",IF(OR(VALUE(LEFT(O792,2))&gt;IF(RIGHT(J792,1)="M",7,19),AND(OR(LEFT(O792,2)={"07","19"}),VALUE(RIGHT(O792,2))&gt;5)),TRUE,FALSE))</f>
        <v>0</v>
      </c>
    </row>
    <row r="793" spans="1:20" x14ac:dyDescent="0.25">
      <c r="A793" s="75" t="s">
        <v>423</v>
      </c>
      <c r="B793" s="77" t="s">
        <v>424</v>
      </c>
      <c r="C793" s="230">
        <v>44254</v>
      </c>
      <c r="D793" s="75" t="s">
        <v>655</v>
      </c>
      <c r="E793" s="75" t="s">
        <v>658</v>
      </c>
      <c r="F793" s="75" t="s">
        <v>546</v>
      </c>
      <c r="G793" s="75">
        <v>3</v>
      </c>
      <c r="H793" s="75" t="s">
        <v>731</v>
      </c>
      <c r="I793" s="75" t="s">
        <v>546</v>
      </c>
      <c r="J793" s="75" t="s">
        <v>562</v>
      </c>
      <c r="K793" s="230">
        <v>43802</v>
      </c>
      <c r="L793" s="75">
        <f>COUNTIF($B$2:B793,B793)</f>
        <v>27</v>
      </c>
      <c r="M793" s="75">
        <f>COUNTIF($L$2:L793,4)</f>
        <v>29</v>
      </c>
      <c r="N793" s="76" t="str">
        <f t="shared" si="64"/>
        <v>Code 3227</v>
      </c>
      <c r="O793" s="76" t="str">
        <f t="shared" si="60"/>
        <v>0638</v>
      </c>
      <c r="P793" s="75" t="str">
        <f t="shared" si="61"/>
        <v>1900</v>
      </c>
      <c r="Q793" s="77">
        <f t="shared" si="62"/>
        <v>1222</v>
      </c>
      <c r="R793" s="77">
        <f t="shared" si="63"/>
        <v>12</v>
      </c>
      <c r="S793" s="77" t="b">
        <f>IF(O793="","",IF(OR(VALUE(LEFT(O793,2))&gt;IF(RIGHT(J793,1)="M",7,19),AND(OR(LEFT(O793,2)={"07","19"}),VALUE(RIGHT(O793,2))&gt;15)),TRUE,FALSE))</f>
        <v>0</v>
      </c>
      <c r="T793" s="77" t="b">
        <f>IF(O793="","",IF(OR(VALUE(LEFT(O793,2))&gt;IF(RIGHT(J793,1)="M",7,19),AND(OR(LEFT(O793,2)={"07","19"}),VALUE(RIGHT(O793,2))&gt;5)),TRUE,FALSE))</f>
        <v>0</v>
      </c>
    </row>
    <row r="794" spans="1:20" x14ac:dyDescent="0.25">
      <c r="A794" s="75" t="s">
        <v>423</v>
      </c>
      <c r="B794" s="77" t="s">
        <v>424</v>
      </c>
      <c r="C794" s="230">
        <v>44255</v>
      </c>
      <c r="D794" s="75" t="s">
        <v>546</v>
      </c>
      <c r="E794" s="75" t="s">
        <v>549</v>
      </c>
      <c r="F794" s="75" t="s">
        <v>546</v>
      </c>
      <c r="G794" s="75">
        <v>0</v>
      </c>
      <c r="H794" s="75" t="s">
        <v>731</v>
      </c>
      <c r="I794" s="75" t="s">
        <v>546</v>
      </c>
      <c r="J794" s="75" t="s">
        <v>563</v>
      </c>
      <c r="K794" s="230">
        <v>43802</v>
      </c>
      <c r="L794" s="75">
        <f>COUNTIF($B$2:B794,B794)</f>
        <v>28</v>
      </c>
      <c r="M794" s="75">
        <f>COUNTIF($L$2:L794,4)</f>
        <v>29</v>
      </c>
      <c r="N794" s="76" t="str">
        <f t="shared" si="64"/>
        <v>Code 3228</v>
      </c>
      <c r="O794" s="76" t="str">
        <f t="shared" si="60"/>
        <v/>
      </c>
      <c r="P794" s="75" t="str">
        <f t="shared" si="61"/>
        <v/>
      </c>
      <c r="Q794" s="77" t="str">
        <f t="shared" si="62"/>
        <v/>
      </c>
      <c r="R794" s="77" t="str">
        <f t="shared" si="63"/>
        <v/>
      </c>
      <c r="S794" s="77" t="str">
        <f>IF(O794="","",IF(OR(VALUE(LEFT(O794,2))&gt;IF(RIGHT(J794,1)="M",7,19),AND(OR(LEFT(O794,2)={"07","19"}),VALUE(RIGHT(O794,2))&gt;15)),TRUE,FALSE))</f>
        <v/>
      </c>
      <c r="T794" s="77" t="str">
        <f>IF(O794="","",IF(OR(VALUE(LEFT(O794,2))&gt;IF(RIGHT(J794,1)="M",7,19),AND(OR(LEFT(O794,2)={"07","19"}),VALUE(RIGHT(O794,2))&gt;5)),TRUE,FALSE))</f>
        <v/>
      </c>
    </row>
    <row r="795" spans="1:20" x14ac:dyDescent="0.25">
      <c r="A795" s="75" t="s">
        <v>429</v>
      </c>
      <c r="B795" s="77" t="s">
        <v>430</v>
      </c>
      <c r="C795" s="230">
        <v>44228</v>
      </c>
      <c r="D795" s="75" t="s">
        <v>560</v>
      </c>
      <c r="E795" s="75" t="s">
        <v>697</v>
      </c>
      <c r="F795" s="75" t="s">
        <v>546</v>
      </c>
      <c r="G795" s="75">
        <v>2</v>
      </c>
      <c r="H795" s="75" t="s">
        <v>546</v>
      </c>
      <c r="I795" s="75" t="s">
        <v>546</v>
      </c>
      <c r="J795" s="75" t="s">
        <v>641</v>
      </c>
      <c r="K795" s="230">
        <v>43836</v>
      </c>
      <c r="L795" s="75">
        <f>COUNTIF($B$2:B795,B795)</f>
        <v>1</v>
      </c>
      <c r="M795" s="75">
        <f>COUNTIF($L$2:L795,4)</f>
        <v>29</v>
      </c>
      <c r="N795" s="76" t="str">
        <f t="shared" si="64"/>
        <v>Code 331</v>
      </c>
      <c r="O795" s="76" t="str">
        <f t="shared" si="60"/>
        <v>0647</v>
      </c>
      <c r="P795" s="75" t="str">
        <f t="shared" si="61"/>
        <v>1816</v>
      </c>
      <c r="Q795" s="77">
        <f t="shared" si="62"/>
        <v>1129</v>
      </c>
      <c r="R795" s="77">
        <f t="shared" si="63"/>
        <v>11</v>
      </c>
      <c r="S795" s="77" t="b">
        <f>IF(O795="","",IF(OR(VALUE(LEFT(O795,2))&gt;IF(RIGHT(J795,1)="M",7,19),AND(OR(LEFT(O795,2)={"07","19"}),VALUE(RIGHT(O795,2))&gt;15)),TRUE,FALSE))</f>
        <v>0</v>
      </c>
      <c r="T795" s="77" t="b">
        <f>IF(O795="","",IF(OR(VALUE(LEFT(O795,2))&gt;IF(RIGHT(J795,1)="M",7,19),AND(OR(LEFT(O795,2)={"07","19"}),VALUE(RIGHT(O795,2))&gt;5)),TRUE,FALSE))</f>
        <v>0</v>
      </c>
    </row>
    <row r="796" spans="1:20" x14ac:dyDescent="0.25">
      <c r="A796" s="75" t="s">
        <v>429</v>
      </c>
      <c r="B796" s="77" t="s">
        <v>430</v>
      </c>
      <c r="C796" s="230">
        <v>44229</v>
      </c>
      <c r="D796" s="233" t="s">
        <v>588</v>
      </c>
      <c r="E796" s="233" t="s">
        <v>549</v>
      </c>
      <c r="F796" s="75" t="s">
        <v>546</v>
      </c>
      <c r="G796" s="75">
        <v>0</v>
      </c>
      <c r="H796" s="75" t="s">
        <v>546</v>
      </c>
      <c r="I796" s="75" t="s">
        <v>603</v>
      </c>
      <c r="J796" s="75" t="s">
        <v>641</v>
      </c>
      <c r="K796" s="230">
        <v>43836</v>
      </c>
      <c r="L796" s="75">
        <f>COUNTIF($B$2:B796,B796)</f>
        <v>2</v>
      </c>
      <c r="M796" s="75">
        <f>COUNTIF($L$2:L796,4)</f>
        <v>29</v>
      </c>
      <c r="N796" s="76" t="str">
        <f t="shared" si="64"/>
        <v>Code 332</v>
      </c>
      <c r="O796" s="76" t="str">
        <f t="shared" si="60"/>
        <v>0653</v>
      </c>
      <c r="P796" s="75" t="str">
        <f t="shared" si="61"/>
        <v/>
      </c>
      <c r="Q796" s="77" t="str">
        <f t="shared" si="62"/>
        <v/>
      </c>
      <c r="R796" s="77" t="str">
        <f t="shared" si="63"/>
        <v/>
      </c>
      <c r="S796" s="77" t="b">
        <f>IF(O796="","",IF(OR(VALUE(LEFT(O796,2))&gt;IF(RIGHT(J796,1)="M",7,19),AND(OR(LEFT(O796,2)={"07","19"}),VALUE(RIGHT(O796,2))&gt;15)),TRUE,FALSE))</f>
        <v>0</v>
      </c>
      <c r="T796" s="77" t="b">
        <f>IF(O796="","",IF(OR(VALUE(LEFT(O796,2))&gt;IF(RIGHT(J796,1)="M",7,19),AND(OR(LEFT(O796,2)={"07","19"}),VALUE(RIGHT(O796,2))&gt;5)),TRUE,FALSE))</f>
        <v>0</v>
      </c>
    </row>
    <row r="797" spans="1:20" x14ac:dyDescent="0.25">
      <c r="A797" s="75" t="s">
        <v>429</v>
      </c>
      <c r="B797" s="77" t="s">
        <v>430</v>
      </c>
      <c r="C797" s="230">
        <v>44230</v>
      </c>
      <c r="D797" s="75" t="s">
        <v>546</v>
      </c>
      <c r="E797" s="75" t="s">
        <v>549</v>
      </c>
      <c r="F797" s="75" t="s">
        <v>546</v>
      </c>
      <c r="G797" s="75">
        <v>0</v>
      </c>
      <c r="H797" s="75" t="s">
        <v>546</v>
      </c>
      <c r="I797" s="75" t="s">
        <v>590</v>
      </c>
      <c r="J797" s="75" t="s">
        <v>641</v>
      </c>
      <c r="K797" s="230">
        <v>43836</v>
      </c>
      <c r="L797" s="75">
        <f>COUNTIF($B$2:B797,B797)</f>
        <v>3</v>
      </c>
      <c r="M797" s="75">
        <f>COUNTIF($L$2:L797,4)</f>
        <v>29</v>
      </c>
      <c r="N797" s="76" t="str">
        <f t="shared" si="64"/>
        <v>Code 333</v>
      </c>
      <c r="O797" s="76" t="str">
        <f t="shared" si="60"/>
        <v/>
      </c>
      <c r="P797" s="75" t="str">
        <f t="shared" si="61"/>
        <v/>
      </c>
      <c r="Q797" s="77" t="str">
        <f t="shared" si="62"/>
        <v/>
      </c>
      <c r="R797" s="77" t="str">
        <f t="shared" si="63"/>
        <v/>
      </c>
      <c r="S797" s="77" t="str">
        <f>IF(O797="","",IF(OR(VALUE(LEFT(O797,2))&gt;IF(RIGHT(J797,1)="M",7,19),AND(OR(LEFT(O797,2)={"07","19"}),VALUE(RIGHT(O797,2))&gt;15)),TRUE,FALSE))</f>
        <v/>
      </c>
      <c r="T797" s="77" t="str">
        <f>IF(O797="","",IF(OR(VALUE(LEFT(O797,2))&gt;IF(RIGHT(J797,1)="M",7,19),AND(OR(LEFT(O797,2)={"07","19"}),VALUE(RIGHT(O797,2))&gt;5)),TRUE,FALSE))</f>
        <v/>
      </c>
    </row>
    <row r="798" spans="1:20" x14ac:dyDescent="0.25">
      <c r="A798" s="75" t="s">
        <v>429</v>
      </c>
      <c r="B798" s="77" t="s">
        <v>430</v>
      </c>
      <c r="C798" s="230">
        <v>44231</v>
      </c>
      <c r="D798" s="75" t="s">
        <v>546</v>
      </c>
      <c r="E798" s="75" t="s">
        <v>549</v>
      </c>
      <c r="F798" s="75" t="s">
        <v>546</v>
      </c>
      <c r="G798" s="75">
        <v>0</v>
      </c>
      <c r="H798" s="75" t="s">
        <v>546</v>
      </c>
      <c r="I798" s="75" t="s">
        <v>590</v>
      </c>
      <c r="J798" s="75" t="s">
        <v>641</v>
      </c>
      <c r="K798" s="230">
        <v>43836</v>
      </c>
      <c r="L798" s="75">
        <f>COUNTIF($B$2:B798,B798)</f>
        <v>4</v>
      </c>
      <c r="M798" s="75">
        <f>COUNTIF($L$2:L798,4)</f>
        <v>30</v>
      </c>
      <c r="N798" s="76" t="str">
        <f t="shared" si="64"/>
        <v>Code 334</v>
      </c>
      <c r="O798" s="76" t="str">
        <f t="shared" si="60"/>
        <v/>
      </c>
      <c r="P798" s="75" t="str">
        <f t="shared" si="61"/>
        <v/>
      </c>
      <c r="Q798" s="77" t="str">
        <f t="shared" si="62"/>
        <v/>
      </c>
      <c r="R798" s="77" t="str">
        <f t="shared" si="63"/>
        <v/>
      </c>
      <c r="S798" s="77" t="str">
        <f>IF(O798="","",IF(OR(VALUE(LEFT(O798,2))&gt;IF(RIGHT(J798,1)="M",7,19),AND(OR(LEFT(O798,2)={"07","19"}),VALUE(RIGHT(O798,2))&gt;15)),TRUE,FALSE))</f>
        <v/>
      </c>
      <c r="T798" s="77" t="str">
        <f>IF(O798="","",IF(OR(VALUE(LEFT(O798,2))&gt;IF(RIGHT(J798,1)="M",7,19),AND(OR(LEFT(O798,2)={"07","19"}),VALUE(RIGHT(O798,2))&gt;5)),TRUE,FALSE))</f>
        <v/>
      </c>
    </row>
    <row r="799" spans="1:20" x14ac:dyDescent="0.25">
      <c r="A799" s="75" t="s">
        <v>429</v>
      </c>
      <c r="B799" s="77" t="s">
        <v>430</v>
      </c>
      <c r="C799" s="230">
        <v>44232</v>
      </c>
      <c r="D799" s="75" t="s">
        <v>546</v>
      </c>
      <c r="E799" s="75" t="s">
        <v>549</v>
      </c>
      <c r="F799" s="75" t="s">
        <v>610</v>
      </c>
      <c r="G799" s="75">
        <v>0</v>
      </c>
      <c r="H799" s="75" t="s">
        <v>546</v>
      </c>
      <c r="I799" s="75" t="s">
        <v>546</v>
      </c>
      <c r="J799" s="75" t="s">
        <v>641</v>
      </c>
      <c r="K799" s="230">
        <v>43836</v>
      </c>
      <c r="L799" s="75">
        <f>COUNTIF($B$2:B799,B799)</f>
        <v>5</v>
      </c>
      <c r="M799" s="75">
        <f>COUNTIF($L$2:L799,4)</f>
        <v>30</v>
      </c>
      <c r="N799" s="76" t="str">
        <f t="shared" si="64"/>
        <v>Code 335</v>
      </c>
      <c r="O799" s="76" t="str">
        <f t="shared" si="60"/>
        <v/>
      </c>
      <c r="P799" s="75" t="str">
        <f t="shared" si="61"/>
        <v/>
      </c>
      <c r="Q799" s="77" t="str">
        <f t="shared" si="62"/>
        <v/>
      </c>
      <c r="R799" s="77" t="str">
        <f t="shared" si="63"/>
        <v/>
      </c>
      <c r="S799" s="77" t="str">
        <f>IF(O799="","",IF(OR(VALUE(LEFT(O799,2))&gt;IF(RIGHT(J799,1)="M",7,19),AND(OR(LEFT(O799,2)={"07","19"}),VALUE(RIGHT(O799,2))&gt;15)),TRUE,FALSE))</f>
        <v/>
      </c>
      <c r="T799" s="77" t="str">
        <f>IF(O799="","",IF(OR(VALUE(LEFT(O799,2))&gt;IF(RIGHT(J799,1)="M",7,19),AND(OR(LEFT(O799,2)={"07","19"}),VALUE(RIGHT(O799,2))&gt;5)),TRUE,FALSE))</f>
        <v/>
      </c>
    </row>
    <row r="800" spans="1:20" x14ac:dyDescent="0.25">
      <c r="A800" s="75" t="s">
        <v>429</v>
      </c>
      <c r="B800" s="77" t="s">
        <v>430</v>
      </c>
      <c r="C800" s="230">
        <v>44233</v>
      </c>
      <c r="D800" s="75" t="s">
        <v>546</v>
      </c>
      <c r="E800" s="75" t="s">
        <v>549</v>
      </c>
      <c r="F800" s="75" t="s">
        <v>546</v>
      </c>
      <c r="G800" s="75">
        <v>0</v>
      </c>
      <c r="H800" s="75" t="s">
        <v>546</v>
      </c>
      <c r="I800" s="75" t="s">
        <v>590</v>
      </c>
      <c r="J800" s="75" t="s">
        <v>641</v>
      </c>
      <c r="K800" s="230">
        <v>43836</v>
      </c>
      <c r="L800" s="75">
        <f>COUNTIF($B$2:B800,B800)</f>
        <v>6</v>
      </c>
      <c r="M800" s="75">
        <f>COUNTIF($L$2:L800,4)</f>
        <v>30</v>
      </c>
      <c r="N800" s="76" t="str">
        <f t="shared" si="64"/>
        <v>Code 336</v>
      </c>
      <c r="O800" s="76" t="str">
        <f t="shared" si="60"/>
        <v/>
      </c>
      <c r="P800" s="75" t="str">
        <f t="shared" si="61"/>
        <v/>
      </c>
      <c r="Q800" s="77" t="str">
        <f t="shared" si="62"/>
        <v/>
      </c>
      <c r="R800" s="77" t="str">
        <f t="shared" si="63"/>
        <v/>
      </c>
      <c r="S800" s="77" t="str">
        <f>IF(O800="","",IF(OR(VALUE(LEFT(O800,2))&gt;IF(RIGHT(J800,1)="M",7,19),AND(OR(LEFT(O800,2)={"07","19"}),VALUE(RIGHT(O800,2))&gt;15)),TRUE,FALSE))</f>
        <v/>
      </c>
      <c r="T800" s="77" t="str">
        <f>IF(O800="","",IF(OR(VALUE(LEFT(O800,2))&gt;IF(RIGHT(J800,1)="M",7,19),AND(OR(LEFT(O800,2)={"07","19"}),VALUE(RIGHT(O800,2))&gt;5)),TRUE,FALSE))</f>
        <v/>
      </c>
    </row>
    <row r="801" spans="1:20" x14ac:dyDescent="0.25">
      <c r="A801" s="75" t="s">
        <v>429</v>
      </c>
      <c r="B801" s="77" t="s">
        <v>430</v>
      </c>
      <c r="C801" s="230">
        <v>44234</v>
      </c>
      <c r="D801" s="75" t="s">
        <v>546</v>
      </c>
      <c r="E801" s="75" t="s">
        <v>549</v>
      </c>
      <c r="F801" s="75" t="s">
        <v>546</v>
      </c>
      <c r="G801" s="75">
        <v>0</v>
      </c>
      <c r="H801" s="75" t="s">
        <v>546</v>
      </c>
      <c r="I801" s="75" t="s">
        <v>546</v>
      </c>
      <c r="J801" s="75" t="s">
        <v>646</v>
      </c>
      <c r="K801" s="230">
        <v>43836</v>
      </c>
      <c r="L801" s="75">
        <f>COUNTIF($B$2:B801,B801)</f>
        <v>7</v>
      </c>
      <c r="M801" s="75">
        <f>COUNTIF($L$2:L801,4)</f>
        <v>30</v>
      </c>
      <c r="N801" s="76" t="str">
        <f t="shared" si="64"/>
        <v>Code 337</v>
      </c>
      <c r="O801" s="76" t="str">
        <f t="shared" si="60"/>
        <v/>
      </c>
      <c r="P801" s="75" t="str">
        <f t="shared" si="61"/>
        <v/>
      </c>
      <c r="Q801" s="77" t="str">
        <f t="shared" si="62"/>
        <v/>
      </c>
      <c r="R801" s="77" t="str">
        <f t="shared" si="63"/>
        <v/>
      </c>
      <c r="S801" s="77" t="str">
        <f>IF(O801="","",IF(OR(VALUE(LEFT(O801,2))&gt;IF(RIGHT(J801,1)="M",7,19),AND(OR(LEFT(O801,2)={"07","19"}),VALUE(RIGHT(O801,2))&gt;15)),TRUE,FALSE))</f>
        <v/>
      </c>
      <c r="T801" s="77" t="str">
        <f>IF(O801="","",IF(OR(VALUE(LEFT(O801,2))&gt;IF(RIGHT(J801,1)="M",7,19),AND(OR(LEFT(O801,2)={"07","19"}),VALUE(RIGHT(O801,2))&gt;5)),TRUE,FALSE))</f>
        <v/>
      </c>
    </row>
    <row r="802" spans="1:20" x14ac:dyDescent="0.25">
      <c r="A802" s="75" t="s">
        <v>429</v>
      </c>
      <c r="B802" s="77" t="s">
        <v>430</v>
      </c>
      <c r="C802" s="230">
        <v>44235</v>
      </c>
      <c r="D802" s="75" t="s">
        <v>546</v>
      </c>
      <c r="E802" s="75" t="s">
        <v>549</v>
      </c>
      <c r="F802" s="75" t="s">
        <v>546</v>
      </c>
      <c r="G802" s="75">
        <v>0</v>
      </c>
      <c r="H802" s="75" t="s">
        <v>546</v>
      </c>
      <c r="I802" s="75" t="s">
        <v>590</v>
      </c>
      <c r="J802" s="75" t="s">
        <v>562</v>
      </c>
      <c r="K802" s="230">
        <v>43836</v>
      </c>
      <c r="L802" s="75">
        <f>COUNTIF($B$2:B802,B802)</f>
        <v>8</v>
      </c>
      <c r="M802" s="75">
        <f>COUNTIF($L$2:L802,4)</f>
        <v>30</v>
      </c>
      <c r="N802" s="76" t="str">
        <f t="shared" si="64"/>
        <v>Code 338</v>
      </c>
      <c r="O802" s="76" t="str">
        <f t="shared" si="60"/>
        <v/>
      </c>
      <c r="P802" s="75" t="str">
        <f t="shared" si="61"/>
        <v/>
      </c>
      <c r="Q802" s="77" t="str">
        <f t="shared" si="62"/>
        <v/>
      </c>
      <c r="R802" s="77" t="str">
        <f t="shared" si="63"/>
        <v/>
      </c>
      <c r="S802" s="77" t="str">
        <f>IF(O802="","",IF(OR(VALUE(LEFT(O802,2))&gt;IF(RIGHT(J802,1)="M",7,19),AND(OR(LEFT(O802,2)={"07","19"}),VALUE(RIGHT(O802,2))&gt;15)),TRUE,FALSE))</f>
        <v/>
      </c>
      <c r="T802" s="77" t="str">
        <f>IF(O802="","",IF(OR(VALUE(LEFT(O802,2))&gt;IF(RIGHT(J802,1)="M",7,19),AND(OR(LEFT(O802,2)={"07","19"}),VALUE(RIGHT(O802,2))&gt;5)),TRUE,FALSE))</f>
        <v/>
      </c>
    </row>
    <row r="803" spans="1:20" x14ac:dyDescent="0.25">
      <c r="A803" s="75" t="s">
        <v>429</v>
      </c>
      <c r="B803" s="77" t="s">
        <v>430</v>
      </c>
      <c r="C803" s="230">
        <v>44236</v>
      </c>
      <c r="D803" s="75" t="s">
        <v>546</v>
      </c>
      <c r="E803" s="75" t="s">
        <v>549</v>
      </c>
      <c r="F803" s="75" t="s">
        <v>546</v>
      </c>
      <c r="G803" s="75">
        <v>0</v>
      </c>
      <c r="H803" s="75" t="s">
        <v>546</v>
      </c>
      <c r="I803" s="75" t="s">
        <v>590</v>
      </c>
      <c r="J803" s="75" t="s">
        <v>562</v>
      </c>
      <c r="K803" s="230">
        <v>43836</v>
      </c>
      <c r="L803" s="75">
        <f>COUNTIF($B$2:B803,B803)</f>
        <v>9</v>
      </c>
      <c r="M803" s="75">
        <f>COUNTIF($L$2:L803,4)</f>
        <v>30</v>
      </c>
      <c r="N803" s="76" t="str">
        <f t="shared" si="64"/>
        <v>Code 339</v>
      </c>
      <c r="O803" s="76" t="str">
        <f t="shared" si="60"/>
        <v/>
      </c>
      <c r="P803" s="75" t="str">
        <f t="shared" si="61"/>
        <v/>
      </c>
      <c r="Q803" s="77" t="str">
        <f t="shared" si="62"/>
        <v/>
      </c>
      <c r="R803" s="77" t="str">
        <f t="shared" si="63"/>
        <v/>
      </c>
      <c r="S803" s="77" t="str">
        <f>IF(O803="","",IF(OR(VALUE(LEFT(O803,2))&gt;IF(RIGHT(J803,1)="M",7,19),AND(OR(LEFT(O803,2)={"07","19"}),VALUE(RIGHT(O803,2))&gt;15)),TRUE,FALSE))</f>
        <v/>
      </c>
      <c r="T803" s="77" t="str">
        <f>IF(O803="","",IF(OR(VALUE(LEFT(O803,2))&gt;IF(RIGHT(J803,1)="M",7,19),AND(OR(LEFT(O803,2)={"07","19"}),VALUE(RIGHT(O803,2))&gt;5)),TRUE,FALSE))</f>
        <v/>
      </c>
    </row>
    <row r="804" spans="1:20" x14ac:dyDescent="0.25">
      <c r="A804" s="75" t="s">
        <v>429</v>
      </c>
      <c r="B804" s="77" t="s">
        <v>430</v>
      </c>
      <c r="C804" s="230">
        <v>44237</v>
      </c>
      <c r="D804" s="75" t="s">
        <v>546</v>
      </c>
      <c r="E804" s="75" t="s">
        <v>549</v>
      </c>
      <c r="F804" s="75" t="s">
        <v>546</v>
      </c>
      <c r="G804" s="75">
        <v>0</v>
      </c>
      <c r="H804" s="75" t="s">
        <v>546</v>
      </c>
      <c r="I804" s="75" t="s">
        <v>590</v>
      </c>
      <c r="J804" s="75" t="s">
        <v>562</v>
      </c>
      <c r="K804" s="230">
        <v>43836</v>
      </c>
      <c r="L804" s="75">
        <f>COUNTIF($B$2:B804,B804)</f>
        <v>10</v>
      </c>
      <c r="M804" s="75">
        <f>COUNTIF($L$2:L804,4)</f>
        <v>30</v>
      </c>
      <c r="N804" s="76" t="str">
        <f t="shared" si="64"/>
        <v>Code 3310</v>
      </c>
      <c r="O804" s="76" t="str">
        <f t="shared" si="60"/>
        <v/>
      </c>
      <c r="P804" s="75" t="str">
        <f t="shared" si="61"/>
        <v/>
      </c>
      <c r="Q804" s="77" t="str">
        <f t="shared" si="62"/>
        <v/>
      </c>
      <c r="R804" s="77" t="str">
        <f t="shared" si="63"/>
        <v/>
      </c>
      <c r="S804" s="77" t="str">
        <f>IF(O804="","",IF(OR(VALUE(LEFT(O804,2))&gt;IF(RIGHT(J804,1)="M",7,19),AND(OR(LEFT(O804,2)={"07","19"}),VALUE(RIGHT(O804,2))&gt;15)),TRUE,FALSE))</f>
        <v/>
      </c>
      <c r="T804" s="77" t="str">
        <f>IF(O804="","",IF(OR(VALUE(LEFT(O804,2))&gt;IF(RIGHT(J804,1)="M",7,19),AND(OR(LEFT(O804,2)={"07","19"}),VALUE(RIGHT(O804,2))&gt;5)),TRUE,FALSE))</f>
        <v/>
      </c>
    </row>
    <row r="805" spans="1:20" x14ac:dyDescent="0.25">
      <c r="A805" s="75" t="s">
        <v>429</v>
      </c>
      <c r="B805" s="77" t="s">
        <v>430</v>
      </c>
      <c r="C805" s="230">
        <v>44238</v>
      </c>
      <c r="D805" s="75" t="s">
        <v>546</v>
      </c>
      <c r="E805" s="75" t="s">
        <v>549</v>
      </c>
      <c r="F805" s="75" t="s">
        <v>546</v>
      </c>
      <c r="G805" s="75">
        <v>0</v>
      </c>
      <c r="H805" s="75" t="s">
        <v>546</v>
      </c>
      <c r="I805" s="75" t="s">
        <v>590</v>
      </c>
      <c r="J805" s="75" t="s">
        <v>562</v>
      </c>
      <c r="K805" s="230">
        <v>43836</v>
      </c>
      <c r="L805" s="75">
        <f>COUNTIF($B$2:B805,B805)</f>
        <v>11</v>
      </c>
      <c r="M805" s="75">
        <f>COUNTIF($L$2:L805,4)</f>
        <v>30</v>
      </c>
      <c r="N805" s="76" t="str">
        <f t="shared" si="64"/>
        <v>Code 3311</v>
      </c>
      <c r="O805" s="76" t="str">
        <f t="shared" si="60"/>
        <v/>
      </c>
      <c r="P805" s="75" t="str">
        <f t="shared" si="61"/>
        <v/>
      </c>
      <c r="Q805" s="77" t="str">
        <f t="shared" si="62"/>
        <v/>
      </c>
      <c r="R805" s="77" t="str">
        <f t="shared" si="63"/>
        <v/>
      </c>
      <c r="S805" s="77" t="str">
        <f>IF(O805="","",IF(OR(VALUE(LEFT(O805,2))&gt;IF(RIGHT(J805,1)="M",7,19),AND(OR(LEFT(O805,2)={"07","19"}),VALUE(RIGHT(O805,2))&gt;15)),TRUE,FALSE))</f>
        <v/>
      </c>
      <c r="T805" s="77" t="str">
        <f>IF(O805="","",IF(OR(VALUE(LEFT(O805,2))&gt;IF(RIGHT(J805,1)="M",7,19),AND(OR(LEFT(O805,2)={"07","19"}),VALUE(RIGHT(O805,2))&gt;5)),TRUE,FALSE))</f>
        <v/>
      </c>
    </row>
    <row r="806" spans="1:20" x14ac:dyDescent="0.25">
      <c r="A806" s="75" t="s">
        <v>429</v>
      </c>
      <c r="B806" s="77" t="s">
        <v>430</v>
      </c>
      <c r="C806" s="230">
        <v>44239</v>
      </c>
      <c r="D806" s="75" t="s">
        <v>546</v>
      </c>
      <c r="E806" s="75" t="s">
        <v>549</v>
      </c>
      <c r="F806" s="75" t="s">
        <v>546</v>
      </c>
      <c r="G806" s="75">
        <v>0</v>
      </c>
      <c r="H806" s="75" t="s">
        <v>546</v>
      </c>
      <c r="I806" s="75" t="s">
        <v>759</v>
      </c>
      <c r="J806" s="75" t="s">
        <v>738</v>
      </c>
      <c r="K806" s="230">
        <v>43836</v>
      </c>
      <c r="L806" s="75">
        <f>COUNTIF($B$2:B806,B806)</f>
        <v>12</v>
      </c>
      <c r="M806" s="75">
        <f>COUNTIF($L$2:L806,4)</f>
        <v>30</v>
      </c>
      <c r="N806" s="76" t="str">
        <f t="shared" si="64"/>
        <v>Code 3312</v>
      </c>
      <c r="O806" s="76" t="str">
        <f t="shared" si="60"/>
        <v/>
      </c>
      <c r="P806" s="75" t="str">
        <f t="shared" si="61"/>
        <v/>
      </c>
      <c r="Q806" s="77" t="str">
        <f t="shared" si="62"/>
        <v/>
      </c>
      <c r="R806" s="77" t="str">
        <f t="shared" si="63"/>
        <v/>
      </c>
      <c r="S806" s="77" t="str">
        <f>IF(O806="","",IF(OR(VALUE(LEFT(O806,2))&gt;IF(RIGHT(J806,1)="M",7,19),AND(OR(LEFT(O806,2)={"07","19"}),VALUE(RIGHT(O806,2))&gt;15)),TRUE,FALSE))</f>
        <v/>
      </c>
      <c r="T806" s="77" t="str">
        <f>IF(O806="","",IF(OR(VALUE(LEFT(O806,2))&gt;IF(RIGHT(J806,1)="M",7,19),AND(OR(LEFT(O806,2)={"07","19"}),VALUE(RIGHT(O806,2))&gt;5)),TRUE,FALSE))</f>
        <v/>
      </c>
    </row>
    <row r="807" spans="1:20" x14ac:dyDescent="0.25">
      <c r="A807" s="75" t="s">
        <v>429</v>
      </c>
      <c r="B807" s="77" t="s">
        <v>430</v>
      </c>
      <c r="C807" s="230">
        <v>44240</v>
      </c>
      <c r="D807" s="75" t="s">
        <v>546</v>
      </c>
      <c r="E807" s="75" t="s">
        <v>549</v>
      </c>
      <c r="F807" s="75" t="s">
        <v>546</v>
      </c>
      <c r="G807" s="75">
        <v>0</v>
      </c>
      <c r="H807" s="75" t="s">
        <v>546</v>
      </c>
      <c r="I807" s="75" t="s">
        <v>759</v>
      </c>
      <c r="J807" s="75" t="s">
        <v>738</v>
      </c>
      <c r="K807" s="230">
        <v>43836</v>
      </c>
      <c r="L807" s="75">
        <f>COUNTIF($B$2:B807,B807)</f>
        <v>13</v>
      </c>
      <c r="M807" s="75">
        <f>COUNTIF($L$2:L807,4)</f>
        <v>30</v>
      </c>
      <c r="N807" s="76" t="str">
        <f t="shared" si="64"/>
        <v>Code 3313</v>
      </c>
      <c r="O807" s="76" t="str">
        <f t="shared" si="60"/>
        <v/>
      </c>
      <c r="P807" s="75" t="str">
        <f t="shared" si="61"/>
        <v/>
      </c>
      <c r="Q807" s="77" t="str">
        <f t="shared" si="62"/>
        <v/>
      </c>
      <c r="R807" s="77" t="str">
        <f t="shared" si="63"/>
        <v/>
      </c>
      <c r="S807" s="77" t="str">
        <f>IF(O807="","",IF(OR(VALUE(LEFT(O807,2))&gt;IF(RIGHT(J807,1)="M",7,19),AND(OR(LEFT(O807,2)={"07","19"}),VALUE(RIGHT(O807,2))&gt;15)),TRUE,FALSE))</f>
        <v/>
      </c>
      <c r="T807" s="77" t="str">
        <f>IF(O807="","",IF(OR(VALUE(LEFT(O807,2))&gt;IF(RIGHT(J807,1)="M",7,19),AND(OR(LEFT(O807,2)={"07","19"}),VALUE(RIGHT(O807,2))&gt;5)),TRUE,FALSE))</f>
        <v/>
      </c>
    </row>
    <row r="808" spans="1:20" x14ac:dyDescent="0.25">
      <c r="A808" s="75" t="s">
        <v>429</v>
      </c>
      <c r="B808" s="77" t="s">
        <v>430</v>
      </c>
      <c r="C808" s="230">
        <v>44241</v>
      </c>
      <c r="D808" s="75" t="s">
        <v>546</v>
      </c>
      <c r="E808" s="75" t="s">
        <v>549</v>
      </c>
      <c r="F808" s="75" t="s">
        <v>546</v>
      </c>
      <c r="G808" s="75">
        <v>0</v>
      </c>
      <c r="H808" s="75" t="s">
        <v>546</v>
      </c>
      <c r="I808" s="75" t="s">
        <v>546</v>
      </c>
      <c r="J808" s="75" t="s">
        <v>576</v>
      </c>
      <c r="K808" s="230">
        <v>43836</v>
      </c>
      <c r="L808" s="75">
        <f>COUNTIF($B$2:B808,B808)</f>
        <v>14</v>
      </c>
      <c r="M808" s="75">
        <f>COUNTIF($L$2:L808,4)</f>
        <v>30</v>
      </c>
      <c r="N808" s="76" t="str">
        <f t="shared" si="64"/>
        <v>Code 3314</v>
      </c>
      <c r="O808" s="76" t="str">
        <f t="shared" si="60"/>
        <v/>
      </c>
      <c r="P808" s="75" t="str">
        <f t="shared" si="61"/>
        <v/>
      </c>
      <c r="Q808" s="77" t="str">
        <f t="shared" si="62"/>
        <v/>
      </c>
      <c r="R808" s="77" t="str">
        <f t="shared" si="63"/>
        <v/>
      </c>
      <c r="S808" s="77" t="str">
        <f>IF(O808="","",IF(OR(VALUE(LEFT(O808,2))&gt;IF(RIGHT(J808,1)="M",7,19),AND(OR(LEFT(O808,2)={"07","19"}),VALUE(RIGHT(O808,2))&gt;15)),TRUE,FALSE))</f>
        <v/>
      </c>
      <c r="T808" s="77" t="str">
        <f>IF(O808="","",IF(OR(VALUE(LEFT(O808,2))&gt;IF(RIGHT(J808,1)="M",7,19),AND(OR(LEFT(O808,2)={"07","19"}),VALUE(RIGHT(O808,2))&gt;5)),TRUE,FALSE))</f>
        <v/>
      </c>
    </row>
    <row r="809" spans="1:20" x14ac:dyDescent="0.25">
      <c r="A809" s="75" t="s">
        <v>429</v>
      </c>
      <c r="B809" s="77" t="s">
        <v>430</v>
      </c>
      <c r="C809" s="230">
        <v>44242</v>
      </c>
      <c r="D809" s="75" t="s">
        <v>546</v>
      </c>
      <c r="E809" s="75" t="s">
        <v>549</v>
      </c>
      <c r="F809" s="75" t="s">
        <v>546</v>
      </c>
      <c r="G809" s="75">
        <v>0</v>
      </c>
      <c r="H809" s="75" t="s">
        <v>546</v>
      </c>
      <c r="I809" s="75" t="s">
        <v>590</v>
      </c>
      <c r="J809" s="75" t="s">
        <v>566</v>
      </c>
      <c r="K809" s="230">
        <v>43836</v>
      </c>
      <c r="L809" s="75">
        <f>COUNTIF($B$2:B809,B809)</f>
        <v>15</v>
      </c>
      <c r="M809" s="75">
        <f>COUNTIF($L$2:L809,4)</f>
        <v>30</v>
      </c>
      <c r="N809" s="76" t="str">
        <f t="shared" si="64"/>
        <v>Code 3315</v>
      </c>
      <c r="O809" s="76" t="str">
        <f t="shared" si="60"/>
        <v/>
      </c>
      <c r="P809" s="75" t="str">
        <f t="shared" si="61"/>
        <v/>
      </c>
      <c r="Q809" s="77" t="str">
        <f t="shared" si="62"/>
        <v/>
      </c>
      <c r="R809" s="77" t="str">
        <f t="shared" si="63"/>
        <v/>
      </c>
      <c r="S809" s="77" t="str">
        <f>IF(O809="","",IF(OR(VALUE(LEFT(O809,2))&gt;IF(RIGHT(J809,1)="M",7,19),AND(OR(LEFT(O809,2)={"07","19"}),VALUE(RIGHT(O809,2))&gt;15)),TRUE,FALSE))</f>
        <v/>
      </c>
      <c r="T809" s="77" t="str">
        <f>IF(O809="","",IF(OR(VALUE(LEFT(O809,2))&gt;IF(RIGHT(J809,1)="M",7,19),AND(OR(LEFT(O809,2)={"07","19"}),VALUE(RIGHT(O809,2))&gt;5)),TRUE,FALSE))</f>
        <v/>
      </c>
    </row>
    <row r="810" spans="1:20" x14ac:dyDescent="0.25">
      <c r="A810" s="75" t="s">
        <v>429</v>
      </c>
      <c r="B810" s="77" t="s">
        <v>430</v>
      </c>
      <c r="C810" s="230">
        <v>44243</v>
      </c>
      <c r="D810" s="75" t="s">
        <v>658</v>
      </c>
      <c r="E810" s="75" t="s">
        <v>663</v>
      </c>
      <c r="F810" s="75" t="s">
        <v>546</v>
      </c>
      <c r="G810" s="75">
        <v>3</v>
      </c>
      <c r="H810" s="75" t="s">
        <v>546</v>
      </c>
      <c r="I810" s="75" t="s">
        <v>546</v>
      </c>
      <c r="J810" s="75" t="s">
        <v>566</v>
      </c>
      <c r="K810" s="230">
        <v>43836</v>
      </c>
      <c r="L810" s="75">
        <f>COUNTIF($B$2:B810,B810)</f>
        <v>16</v>
      </c>
      <c r="M810" s="75">
        <f>COUNTIF($L$2:L810,4)</f>
        <v>30</v>
      </c>
      <c r="N810" s="76" t="str">
        <f t="shared" si="64"/>
        <v>Code 3316</v>
      </c>
      <c r="O810" s="76" t="str">
        <f t="shared" si="60"/>
        <v>1900</v>
      </c>
      <c r="P810" s="75" t="str">
        <f t="shared" si="61"/>
        <v>0700</v>
      </c>
      <c r="Q810" s="77">
        <f t="shared" si="62"/>
        <v>1200</v>
      </c>
      <c r="R810" s="77">
        <f t="shared" si="63"/>
        <v>12</v>
      </c>
      <c r="S810" s="77" t="b">
        <f>IF(O810="","",IF(OR(VALUE(LEFT(O810,2))&gt;IF(RIGHT(J810,1)="M",7,19),AND(OR(LEFT(O810,2)={"07","19"}),VALUE(RIGHT(O810,2))&gt;15)),TRUE,FALSE))</f>
        <v>0</v>
      </c>
      <c r="T810" s="77" t="b">
        <f>IF(O810="","",IF(OR(VALUE(LEFT(O810,2))&gt;IF(RIGHT(J810,1)="M",7,19),AND(OR(LEFT(O810,2)={"07","19"}),VALUE(RIGHT(O810,2))&gt;5)),TRUE,FALSE))</f>
        <v>0</v>
      </c>
    </row>
    <row r="811" spans="1:20" x14ac:dyDescent="0.25">
      <c r="A811" s="75" t="s">
        <v>429</v>
      </c>
      <c r="B811" s="77" t="s">
        <v>430</v>
      </c>
      <c r="C811" s="230">
        <v>44244</v>
      </c>
      <c r="D811" s="75" t="s">
        <v>658</v>
      </c>
      <c r="E811" s="75" t="s">
        <v>663</v>
      </c>
      <c r="F811" s="75" t="s">
        <v>546</v>
      </c>
      <c r="G811" s="75">
        <v>3</v>
      </c>
      <c r="H811" s="75" t="s">
        <v>546</v>
      </c>
      <c r="I811" s="75" t="s">
        <v>546</v>
      </c>
      <c r="J811" s="75" t="s">
        <v>566</v>
      </c>
      <c r="K811" s="230">
        <v>43836</v>
      </c>
      <c r="L811" s="75">
        <f>COUNTIF($B$2:B811,B811)</f>
        <v>17</v>
      </c>
      <c r="M811" s="75">
        <f>COUNTIF($L$2:L811,4)</f>
        <v>30</v>
      </c>
      <c r="N811" s="76" t="str">
        <f t="shared" si="64"/>
        <v>Code 3317</v>
      </c>
      <c r="O811" s="76" t="str">
        <f t="shared" si="60"/>
        <v>1900</v>
      </c>
      <c r="P811" s="75" t="str">
        <f t="shared" si="61"/>
        <v>0700</v>
      </c>
      <c r="Q811" s="77">
        <f t="shared" si="62"/>
        <v>1200</v>
      </c>
      <c r="R811" s="77">
        <f t="shared" si="63"/>
        <v>12</v>
      </c>
      <c r="S811" s="77" t="b">
        <f>IF(O811="","",IF(OR(VALUE(LEFT(O811,2))&gt;IF(RIGHT(J811,1)="M",7,19),AND(OR(LEFT(O811,2)={"07","19"}),VALUE(RIGHT(O811,2))&gt;15)),TRUE,FALSE))</f>
        <v>0</v>
      </c>
      <c r="T811" s="77" t="b">
        <f>IF(O811="","",IF(OR(VALUE(LEFT(O811,2))&gt;IF(RIGHT(J811,1)="M",7,19),AND(OR(LEFT(O811,2)={"07","19"}),VALUE(RIGHT(O811,2))&gt;5)),TRUE,FALSE))</f>
        <v>0</v>
      </c>
    </row>
    <row r="812" spans="1:20" x14ac:dyDescent="0.25">
      <c r="A812" s="75" t="s">
        <v>429</v>
      </c>
      <c r="B812" s="77" t="s">
        <v>430</v>
      </c>
      <c r="C812" s="230">
        <v>44245</v>
      </c>
      <c r="D812" s="75" t="s">
        <v>658</v>
      </c>
      <c r="E812" s="75" t="s">
        <v>663</v>
      </c>
      <c r="F812" s="75" t="s">
        <v>546</v>
      </c>
      <c r="G812" s="75">
        <v>3</v>
      </c>
      <c r="H812" s="75" t="s">
        <v>546</v>
      </c>
      <c r="I812" s="75" t="s">
        <v>546</v>
      </c>
      <c r="J812" s="75" t="s">
        <v>566</v>
      </c>
      <c r="K812" s="230">
        <v>43836</v>
      </c>
      <c r="L812" s="75">
        <f>COUNTIF($B$2:B812,B812)</f>
        <v>18</v>
      </c>
      <c r="M812" s="75">
        <f>COUNTIF($L$2:L812,4)</f>
        <v>30</v>
      </c>
      <c r="N812" s="76" t="str">
        <f t="shared" si="64"/>
        <v>Code 3318</v>
      </c>
      <c r="O812" s="76" t="str">
        <f t="shared" si="60"/>
        <v>1900</v>
      </c>
      <c r="P812" s="75" t="str">
        <f t="shared" si="61"/>
        <v>0700</v>
      </c>
      <c r="Q812" s="77">
        <f t="shared" si="62"/>
        <v>1200</v>
      </c>
      <c r="R812" s="77">
        <f t="shared" si="63"/>
        <v>12</v>
      </c>
      <c r="S812" s="77" t="b">
        <f>IF(O812="","",IF(OR(VALUE(LEFT(O812,2))&gt;IF(RIGHT(J812,1)="M",7,19),AND(OR(LEFT(O812,2)={"07","19"}),VALUE(RIGHT(O812,2))&gt;15)),TRUE,FALSE))</f>
        <v>0</v>
      </c>
      <c r="T812" s="77" t="b">
        <f>IF(O812="","",IF(OR(VALUE(LEFT(O812,2))&gt;IF(RIGHT(J812,1)="M",7,19),AND(OR(LEFT(O812,2)={"07","19"}),VALUE(RIGHT(O812,2))&gt;5)),TRUE,FALSE))</f>
        <v>0</v>
      </c>
    </row>
    <row r="813" spans="1:20" x14ac:dyDescent="0.25">
      <c r="A813" s="231" t="s">
        <v>429</v>
      </c>
      <c r="B813" s="78" t="s">
        <v>430</v>
      </c>
      <c r="C813" s="232">
        <v>44246</v>
      </c>
      <c r="D813" s="231" t="s">
        <v>689</v>
      </c>
      <c r="E813" s="231" t="s">
        <v>621</v>
      </c>
      <c r="F813" s="231" t="s">
        <v>546</v>
      </c>
      <c r="G813" s="231">
        <v>3</v>
      </c>
      <c r="H813" s="231" t="s">
        <v>546</v>
      </c>
      <c r="I813" s="231" t="s">
        <v>546</v>
      </c>
      <c r="J813" s="231" t="s">
        <v>566</v>
      </c>
      <c r="K813" s="232">
        <v>43836</v>
      </c>
      <c r="L813" s="75">
        <f>COUNTIF($B$2:B813,B813)</f>
        <v>19</v>
      </c>
      <c r="M813" s="75">
        <f>COUNTIF($L$2:L813,4)</f>
        <v>30</v>
      </c>
      <c r="N813" s="76" t="str">
        <f t="shared" si="64"/>
        <v>Code 3319</v>
      </c>
      <c r="O813" s="76" t="str">
        <f t="shared" si="60"/>
        <v>1915</v>
      </c>
      <c r="P813" s="75" t="str">
        <f t="shared" si="61"/>
        <v>0715</v>
      </c>
      <c r="Q813" s="77">
        <f t="shared" si="62"/>
        <v>1200</v>
      </c>
      <c r="R813" s="77">
        <f t="shared" si="63"/>
        <v>12</v>
      </c>
      <c r="S813" s="77" t="b">
        <f>IF(O813="","",IF(OR(VALUE(LEFT(O813,2))&gt;IF(RIGHT(J813,1)="M",7,19),AND(OR(LEFT(O813,2)={"07","19"}),VALUE(RIGHT(O813,2))&gt;15)),TRUE,FALSE))</f>
        <v>0</v>
      </c>
      <c r="T813" s="77" t="b">
        <f>IF(O813="","",IF(OR(VALUE(LEFT(O813,2))&gt;IF(RIGHT(J813,1)="M",7,19),AND(OR(LEFT(O813,2)={"07","19"}),VALUE(RIGHT(O813,2))&gt;5)),TRUE,FALSE))</f>
        <v>1</v>
      </c>
    </row>
    <row r="814" spans="1:20" x14ac:dyDescent="0.25">
      <c r="A814" s="75" t="s">
        <v>429</v>
      </c>
      <c r="B814" s="77" t="s">
        <v>430</v>
      </c>
      <c r="C814" s="230">
        <v>44247</v>
      </c>
      <c r="D814" s="75" t="s">
        <v>546</v>
      </c>
      <c r="E814" s="75" t="s">
        <v>549</v>
      </c>
      <c r="F814" s="75" t="s">
        <v>546</v>
      </c>
      <c r="G814" s="75">
        <v>0</v>
      </c>
      <c r="H814" s="75" t="s">
        <v>546</v>
      </c>
      <c r="I814" s="75" t="s">
        <v>590</v>
      </c>
      <c r="J814" s="75" t="s">
        <v>566</v>
      </c>
      <c r="K814" s="230">
        <v>43836</v>
      </c>
      <c r="L814" s="75">
        <f>COUNTIF($B$2:B814,B814)</f>
        <v>20</v>
      </c>
      <c r="M814" s="75">
        <f>COUNTIF($L$2:L814,4)</f>
        <v>30</v>
      </c>
      <c r="N814" s="76" t="str">
        <f t="shared" si="64"/>
        <v>Code 3320</v>
      </c>
      <c r="O814" s="76" t="str">
        <f t="shared" si="60"/>
        <v/>
      </c>
      <c r="P814" s="75" t="str">
        <f t="shared" si="61"/>
        <v/>
      </c>
      <c r="Q814" s="77" t="str">
        <f t="shared" si="62"/>
        <v/>
      </c>
      <c r="R814" s="77" t="str">
        <f t="shared" si="63"/>
        <v/>
      </c>
      <c r="S814" s="77" t="str">
        <f>IF(O814="","",IF(OR(VALUE(LEFT(O814,2))&gt;IF(RIGHT(J814,1)="M",7,19),AND(OR(LEFT(O814,2)={"07","19"}),VALUE(RIGHT(O814,2))&gt;15)),TRUE,FALSE))</f>
        <v/>
      </c>
      <c r="T814" s="77" t="str">
        <f>IF(O814="","",IF(OR(VALUE(LEFT(O814,2))&gt;IF(RIGHT(J814,1)="M",7,19),AND(OR(LEFT(O814,2)={"07","19"}),VALUE(RIGHT(O814,2))&gt;5)),TRUE,FALSE))</f>
        <v/>
      </c>
    </row>
    <row r="815" spans="1:20" x14ac:dyDescent="0.25">
      <c r="A815" s="75" t="s">
        <v>429</v>
      </c>
      <c r="B815" s="77" t="s">
        <v>430</v>
      </c>
      <c r="C815" s="230">
        <v>44248</v>
      </c>
      <c r="D815" s="75" t="s">
        <v>546</v>
      </c>
      <c r="E815" s="75" t="s">
        <v>549</v>
      </c>
      <c r="F815" s="75" t="s">
        <v>546</v>
      </c>
      <c r="G815" s="75">
        <v>0</v>
      </c>
      <c r="H815" s="75" t="s">
        <v>546</v>
      </c>
      <c r="I815" s="75" t="s">
        <v>546</v>
      </c>
      <c r="J815" s="75" t="s">
        <v>576</v>
      </c>
      <c r="K815" s="230">
        <v>43836</v>
      </c>
      <c r="L815" s="75">
        <f>COUNTIF($B$2:B815,B815)</f>
        <v>21</v>
      </c>
      <c r="M815" s="75">
        <f>COUNTIF($L$2:L815,4)</f>
        <v>30</v>
      </c>
      <c r="N815" s="76" t="str">
        <f t="shared" si="64"/>
        <v>Code 3321</v>
      </c>
      <c r="O815" s="76" t="str">
        <f t="shared" si="60"/>
        <v/>
      </c>
      <c r="P815" s="75" t="str">
        <f t="shared" si="61"/>
        <v/>
      </c>
      <c r="Q815" s="77" t="str">
        <f t="shared" si="62"/>
        <v/>
      </c>
      <c r="R815" s="77" t="str">
        <f t="shared" si="63"/>
        <v/>
      </c>
      <c r="S815" s="77" t="str">
        <f>IF(O815="","",IF(OR(VALUE(LEFT(O815,2))&gt;IF(RIGHT(J815,1)="M",7,19),AND(OR(LEFT(O815,2)={"07","19"}),VALUE(RIGHT(O815,2))&gt;15)),TRUE,FALSE))</f>
        <v/>
      </c>
      <c r="T815" s="77" t="str">
        <f>IF(O815="","",IF(OR(VALUE(LEFT(O815,2))&gt;IF(RIGHT(J815,1)="M",7,19),AND(OR(LEFT(O815,2)={"07","19"}),VALUE(RIGHT(O815,2))&gt;5)),TRUE,FALSE))</f>
        <v/>
      </c>
    </row>
    <row r="816" spans="1:20" x14ac:dyDescent="0.25">
      <c r="A816" s="231" t="s">
        <v>429</v>
      </c>
      <c r="B816" s="78" t="s">
        <v>430</v>
      </c>
      <c r="C816" s="232">
        <v>44249</v>
      </c>
      <c r="D816" s="231" t="s">
        <v>658</v>
      </c>
      <c r="E816" s="231" t="s">
        <v>784</v>
      </c>
      <c r="F816" s="231" t="s">
        <v>546</v>
      </c>
      <c r="G816" s="231">
        <v>0</v>
      </c>
      <c r="H816" s="231" t="s">
        <v>546</v>
      </c>
      <c r="I816" s="231" t="s">
        <v>546</v>
      </c>
      <c r="J816" s="231" t="s">
        <v>566</v>
      </c>
      <c r="K816" s="232">
        <v>43836</v>
      </c>
      <c r="L816" s="75">
        <f>COUNTIF($B$2:B816,B816)</f>
        <v>22</v>
      </c>
      <c r="M816" s="75">
        <f>COUNTIF($L$2:L816,4)</f>
        <v>30</v>
      </c>
      <c r="N816" s="76" t="str">
        <f t="shared" si="64"/>
        <v>Code 3322</v>
      </c>
      <c r="O816" s="76" t="str">
        <f t="shared" si="60"/>
        <v>1900</v>
      </c>
      <c r="P816" s="75" t="str">
        <f t="shared" si="61"/>
        <v>0400</v>
      </c>
      <c r="Q816" s="77">
        <f t="shared" si="62"/>
        <v>900</v>
      </c>
      <c r="R816" s="77">
        <f t="shared" si="63"/>
        <v>9</v>
      </c>
      <c r="S816" s="77" t="b">
        <f>IF(O816="","",IF(OR(VALUE(LEFT(O816,2))&gt;IF(RIGHT(J816,1)="M",7,19),AND(OR(LEFT(O816,2)={"07","19"}),VALUE(RIGHT(O816,2))&gt;15)),TRUE,FALSE))</f>
        <v>0</v>
      </c>
      <c r="T816" s="77" t="b">
        <f>IF(O816="","",IF(OR(VALUE(LEFT(O816,2))&gt;IF(RIGHT(J816,1)="M",7,19),AND(OR(LEFT(O816,2)={"07","19"}),VALUE(RIGHT(O816,2))&gt;5)),TRUE,FALSE))</f>
        <v>0</v>
      </c>
    </row>
    <row r="817" spans="1:28" x14ac:dyDescent="0.25">
      <c r="A817" s="231" t="s">
        <v>429</v>
      </c>
      <c r="B817" s="78" t="s">
        <v>430</v>
      </c>
      <c r="C817" s="232">
        <v>44250</v>
      </c>
      <c r="D817" s="231" t="s">
        <v>658</v>
      </c>
      <c r="E817" s="231" t="s">
        <v>784</v>
      </c>
      <c r="F817" s="231" t="s">
        <v>546</v>
      </c>
      <c r="G817" s="231">
        <v>0</v>
      </c>
      <c r="H817" s="231" t="s">
        <v>546</v>
      </c>
      <c r="I817" s="231" t="s">
        <v>546</v>
      </c>
      <c r="J817" s="231" t="s">
        <v>566</v>
      </c>
      <c r="K817" s="232">
        <v>43836</v>
      </c>
      <c r="L817" s="75">
        <f>COUNTIF($B$2:B817,B817)</f>
        <v>23</v>
      </c>
      <c r="M817" s="75">
        <f>COUNTIF($L$2:L817,4)</f>
        <v>30</v>
      </c>
      <c r="N817" s="76" t="str">
        <f t="shared" si="64"/>
        <v>Code 3323</v>
      </c>
      <c r="O817" s="76" t="str">
        <f t="shared" si="60"/>
        <v>1900</v>
      </c>
      <c r="P817" s="75" t="str">
        <f t="shared" si="61"/>
        <v>0400</v>
      </c>
      <c r="Q817" s="77">
        <f t="shared" si="62"/>
        <v>900</v>
      </c>
      <c r="R817" s="77">
        <f t="shared" si="63"/>
        <v>9</v>
      </c>
      <c r="S817" s="77" t="b">
        <f>IF(O817="","",IF(OR(VALUE(LEFT(O817,2))&gt;IF(RIGHT(J817,1)="M",7,19),AND(OR(LEFT(O817,2)={"07","19"}),VALUE(RIGHT(O817,2))&gt;15)),TRUE,FALSE))</f>
        <v>0</v>
      </c>
      <c r="T817" s="77" t="b">
        <f>IF(O817="","",IF(OR(VALUE(LEFT(O817,2))&gt;IF(RIGHT(J817,1)="M",7,19),AND(OR(LEFT(O817,2)={"07","19"}),VALUE(RIGHT(O817,2))&gt;5)),TRUE,FALSE))</f>
        <v>0</v>
      </c>
    </row>
    <row r="818" spans="1:28" x14ac:dyDescent="0.25">
      <c r="A818" s="231" t="s">
        <v>429</v>
      </c>
      <c r="B818" s="78" t="s">
        <v>430</v>
      </c>
      <c r="C818" s="232">
        <v>44251</v>
      </c>
      <c r="D818" s="231" t="s">
        <v>658</v>
      </c>
      <c r="E818" s="231" t="s">
        <v>784</v>
      </c>
      <c r="F818" s="231" t="s">
        <v>546</v>
      </c>
      <c r="G818" s="231">
        <v>0</v>
      </c>
      <c r="H818" s="231" t="s">
        <v>546</v>
      </c>
      <c r="I818" s="231" t="s">
        <v>546</v>
      </c>
      <c r="J818" s="231" t="s">
        <v>566</v>
      </c>
      <c r="K818" s="232">
        <v>43836</v>
      </c>
      <c r="L818" s="75">
        <f>COUNTIF($B$2:B818,B818)</f>
        <v>24</v>
      </c>
      <c r="M818" s="75">
        <f>COUNTIF($L$2:L818,4)</f>
        <v>30</v>
      </c>
      <c r="N818" s="76" t="str">
        <f t="shared" si="64"/>
        <v>Code 3324</v>
      </c>
      <c r="O818" s="76" t="str">
        <f t="shared" si="60"/>
        <v>1900</v>
      </c>
      <c r="P818" s="75" t="str">
        <f t="shared" si="61"/>
        <v>0400</v>
      </c>
      <c r="Q818" s="77">
        <f t="shared" si="62"/>
        <v>900</v>
      </c>
      <c r="R818" s="77">
        <f t="shared" si="63"/>
        <v>9</v>
      </c>
      <c r="S818" s="77" t="b">
        <f>IF(O818="","",IF(OR(VALUE(LEFT(O818,2))&gt;IF(RIGHT(J818,1)="M",7,19),AND(OR(LEFT(O818,2)={"07","19"}),VALUE(RIGHT(O818,2))&gt;15)),TRUE,FALSE))</f>
        <v>0</v>
      </c>
      <c r="T818" s="77" t="b">
        <f>IF(O818="","",IF(OR(VALUE(LEFT(O818,2))&gt;IF(RIGHT(J818,1)="M",7,19),AND(OR(LEFT(O818,2)={"07","19"}),VALUE(RIGHT(O818,2))&gt;5)),TRUE,FALSE))</f>
        <v>0</v>
      </c>
    </row>
    <row r="819" spans="1:28" x14ac:dyDescent="0.25">
      <c r="A819" s="231" t="s">
        <v>429</v>
      </c>
      <c r="B819" s="78" t="s">
        <v>430</v>
      </c>
      <c r="C819" s="232">
        <v>44252</v>
      </c>
      <c r="D819" s="231" t="s">
        <v>658</v>
      </c>
      <c r="E819" s="231" t="s">
        <v>784</v>
      </c>
      <c r="F819" s="231" t="s">
        <v>546</v>
      </c>
      <c r="G819" s="231">
        <v>0</v>
      </c>
      <c r="H819" s="231" t="s">
        <v>546</v>
      </c>
      <c r="I819" s="231" t="s">
        <v>546</v>
      </c>
      <c r="J819" s="231" t="s">
        <v>566</v>
      </c>
      <c r="K819" s="232">
        <v>43836</v>
      </c>
      <c r="L819" s="75">
        <f>COUNTIF($B$2:B819,B819)</f>
        <v>25</v>
      </c>
      <c r="M819" s="75">
        <f>COUNTIF($L$2:L819,4)</f>
        <v>30</v>
      </c>
      <c r="N819" s="76" t="str">
        <f t="shared" si="64"/>
        <v>Code 3325</v>
      </c>
      <c r="O819" s="76" t="str">
        <f t="shared" si="60"/>
        <v>1900</v>
      </c>
      <c r="P819" s="75" t="str">
        <f t="shared" si="61"/>
        <v>0400</v>
      </c>
      <c r="Q819" s="77">
        <f t="shared" si="62"/>
        <v>900</v>
      </c>
      <c r="R819" s="77">
        <f t="shared" si="63"/>
        <v>9</v>
      </c>
      <c r="S819" s="77" t="b">
        <f>IF(O819="","",IF(OR(VALUE(LEFT(O819,2))&gt;IF(RIGHT(J819,1)="M",7,19),AND(OR(LEFT(O819,2)={"07","19"}),VALUE(RIGHT(O819,2))&gt;15)),TRUE,FALSE))</f>
        <v>0</v>
      </c>
      <c r="T819" s="77" t="b">
        <f>IF(O819="","",IF(OR(VALUE(LEFT(O819,2))&gt;IF(RIGHT(J819,1)="M",7,19),AND(OR(LEFT(O819,2)={"07","19"}),VALUE(RIGHT(O819,2))&gt;5)),TRUE,FALSE))</f>
        <v>0</v>
      </c>
    </row>
    <row r="820" spans="1:28" x14ac:dyDescent="0.25">
      <c r="A820" s="231" t="s">
        <v>429</v>
      </c>
      <c r="B820" s="78" t="s">
        <v>430</v>
      </c>
      <c r="C820" s="232">
        <v>44253</v>
      </c>
      <c r="D820" s="231" t="s">
        <v>658</v>
      </c>
      <c r="E820" s="231" t="s">
        <v>784</v>
      </c>
      <c r="F820" s="231" t="s">
        <v>546</v>
      </c>
      <c r="G820" s="231">
        <v>0</v>
      </c>
      <c r="H820" s="231" t="s">
        <v>546</v>
      </c>
      <c r="I820" s="231" t="s">
        <v>546</v>
      </c>
      <c r="J820" s="231" t="s">
        <v>566</v>
      </c>
      <c r="K820" s="232">
        <v>43836</v>
      </c>
      <c r="L820" s="75">
        <f>COUNTIF($B$2:B820,B820)</f>
        <v>26</v>
      </c>
      <c r="M820" s="75">
        <f>COUNTIF($L$2:L820,4)</f>
        <v>30</v>
      </c>
      <c r="N820" s="76" t="str">
        <f t="shared" si="64"/>
        <v>Code 3326</v>
      </c>
      <c r="O820" s="76" t="str">
        <f t="shared" si="60"/>
        <v>1900</v>
      </c>
      <c r="P820" s="75" t="str">
        <f t="shared" si="61"/>
        <v>0400</v>
      </c>
      <c r="Q820" s="77">
        <f t="shared" si="62"/>
        <v>900</v>
      </c>
      <c r="R820" s="77">
        <f t="shared" si="63"/>
        <v>9</v>
      </c>
      <c r="S820" s="77" t="b">
        <f>IF(O820="","",IF(OR(VALUE(LEFT(O820,2))&gt;IF(RIGHT(J820,1)="M",7,19),AND(OR(LEFT(O820,2)={"07","19"}),VALUE(RIGHT(O820,2))&gt;15)),TRUE,FALSE))</f>
        <v>0</v>
      </c>
      <c r="T820" s="77" t="b">
        <f>IF(O820="","",IF(OR(VALUE(LEFT(O820,2))&gt;IF(RIGHT(J820,1)="M",7,19),AND(OR(LEFT(O820,2)={"07","19"}),VALUE(RIGHT(O820,2))&gt;5)),TRUE,FALSE))</f>
        <v>0</v>
      </c>
    </row>
    <row r="821" spans="1:28" x14ac:dyDescent="0.25">
      <c r="A821" s="75" t="s">
        <v>429</v>
      </c>
      <c r="B821" s="77" t="s">
        <v>430</v>
      </c>
      <c r="C821" s="230">
        <v>44254</v>
      </c>
      <c r="D821" s="75" t="s">
        <v>546</v>
      </c>
      <c r="E821" s="75" t="s">
        <v>549</v>
      </c>
      <c r="F821" s="75" t="s">
        <v>546</v>
      </c>
      <c r="G821" s="75">
        <v>0</v>
      </c>
      <c r="H821" s="75" t="s">
        <v>546</v>
      </c>
      <c r="I821" s="75" t="s">
        <v>590</v>
      </c>
      <c r="J821" s="75" t="s">
        <v>566</v>
      </c>
      <c r="K821" s="230">
        <v>43836</v>
      </c>
      <c r="L821" s="75">
        <f>COUNTIF($B$2:B821,B821)</f>
        <v>27</v>
      </c>
      <c r="M821" s="75">
        <f>COUNTIF($L$2:L821,4)</f>
        <v>30</v>
      </c>
      <c r="N821" s="76" t="str">
        <f t="shared" si="64"/>
        <v>Code 3327</v>
      </c>
      <c r="O821" s="76" t="str">
        <f t="shared" si="60"/>
        <v/>
      </c>
      <c r="P821" s="75" t="str">
        <f t="shared" si="61"/>
        <v/>
      </c>
      <c r="Q821" s="77" t="str">
        <f t="shared" si="62"/>
        <v/>
      </c>
      <c r="R821" s="77" t="str">
        <f t="shared" si="63"/>
        <v/>
      </c>
      <c r="S821" s="77" t="str">
        <f>IF(O821="","",IF(OR(VALUE(LEFT(O821,2))&gt;IF(RIGHT(J821,1)="M",7,19),AND(OR(LEFT(O821,2)={"07","19"}),VALUE(RIGHT(O821,2))&gt;15)),TRUE,FALSE))</f>
        <v/>
      </c>
      <c r="T821" s="77" t="str">
        <f>IF(O821="","",IF(OR(VALUE(LEFT(O821,2))&gt;IF(RIGHT(J821,1)="M",7,19),AND(OR(LEFT(O821,2)={"07","19"}),VALUE(RIGHT(O821,2))&gt;5)),TRUE,FALSE))</f>
        <v/>
      </c>
    </row>
    <row r="822" spans="1:28" x14ac:dyDescent="0.25">
      <c r="A822" s="75" t="s">
        <v>429</v>
      </c>
      <c r="B822" s="77" t="s">
        <v>430</v>
      </c>
      <c r="C822" s="230">
        <v>44255</v>
      </c>
      <c r="D822" s="75" t="s">
        <v>546</v>
      </c>
      <c r="E822" s="75" t="s">
        <v>549</v>
      </c>
      <c r="F822" s="75" t="s">
        <v>546</v>
      </c>
      <c r="G822" s="75">
        <v>0</v>
      </c>
      <c r="H822" s="75" t="s">
        <v>546</v>
      </c>
      <c r="I822" s="75" t="s">
        <v>546</v>
      </c>
      <c r="J822" s="75" t="s">
        <v>576</v>
      </c>
      <c r="K822" s="230">
        <v>43836</v>
      </c>
      <c r="L822" s="75">
        <f>COUNTIF($B$2:B822,B822)</f>
        <v>28</v>
      </c>
      <c r="M822" s="75">
        <f>COUNTIF($L$2:L822,4)</f>
        <v>30</v>
      </c>
      <c r="N822" s="76" t="str">
        <f t="shared" si="64"/>
        <v>Code 3328</v>
      </c>
      <c r="O822" s="76" t="str">
        <f t="shared" si="60"/>
        <v/>
      </c>
      <c r="P822" s="75" t="str">
        <f t="shared" si="61"/>
        <v/>
      </c>
      <c r="Q822" s="77" t="str">
        <f t="shared" si="62"/>
        <v/>
      </c>
      <c r="R822" s="77" t="str">
        <f t="shared" si="63"/>
        <v/>
      </c>
      <c r="S822" s="77" t="str">
        <f>IF(O822="","",IF(OR(VALUE(LEFT(O822,2))&gt;IF(RIGHT(J822,1)="M",7,19),AND(OR(LEFT(O822,2)={"07","19"}),VALUE(RIGHT(O822,2))&gt;15)),TRUE,FALSE))</f>
        <v/>
      </c>
      <c r="T822" s="77" t="str">
        <f>IF(O822="","",IF(OR(VALUE(LEFT(O822,2))&gt;IF(RIGHT(J822,1)="M",7,19),AND(OR(LEFT(O822,2)={"07","19"}),VALUE(RIGHT(O822,2))&gt;5)),TRUE,FALSE))</f>
        <v/>
      </c>
    </row>
    <row r="823" spans="1:28" x14ac:dyDescent="0.25">
      <c r="A823" s="75" t="s">
        <v>441</v>
      </c>
      <c r="B823" s="77" t="s">
        <v>442</v>
      </c>
      <c r="C823" s="230">
        <v>44228</v>
      </c>
      <c r="D823" s="75" t="s">
        <v>601</v>
      </c>
      <c r="E823" s="75" t="s">
        <v>702</v>
      </c>
      <c r="F823" s="75" t="s">
        <v>546</v>
      </c>
      <c r="G823" s="75">
        <v>2</v>
      </c>
      <c r="H823" s="75" t="s">
        <v>546</v>
      </c>
      <c r="I823" s="75" t="s">
        <v>546</v>
      </c>
      <c r="J823" s="75" t="s">
        <v>579</v>
      </c>
      <c r="K823" s="230">
        <v>43860</v>
      </c>
      <c r="L823" s="75">
        <f>COUNTIF($B$2:B823,B823)</f>
        <v>1</v>
      </c>
      <c r="M823" s="75">
        <f>COUNTIF($L$2:L823,4)</f>
        <v>30</v>
      </c>
      <c r="N823" s="76" t="str">
        <f t="shared" si="64"/>
        <v>Code 351</v>
      </c>
      <c r="O823" s="76" t="str">
        <f t="shared" si="60"/>
        <v>1854</v>
      </c>
      <c r="P823" s="75" t="str">
        <f t="shared" si="61"/>
        <v>0606</v>
      </c>
      <c r="Q823" s="77">
        <f t="shared" si="62"/>
        <v>1112</v>
      </c>
      <c r="R823" s="77">
        <f t="shared" si="63"/>
        <v>11</v>
      </c>
      <c r="S823" s="77" t="b">
        <f>IF(O823="","",IF(OR(VALUE(LEFT(O823,2))&gt;IF(RIGHT(J823,1)="M",7,19),AND(OR(LEFT(O823,2)={"07","19"}),VALUE(RIGHT(O823,2))&gt;15)),TRUE,FALSE))</f>
        <v>0</v>
      </c>
      <c r="T823" s="77" t="b">
        <f>IF(O823="","",IF(OR(VALUE(LEFT(O823,2))&gt;IF(RIGHT(J823,1)="M",7,19),AND(OR(LEFT(O823,2)={"07","19"}),VALUE(RIGHT(O823,2))&gt;5)),TRUE,FALSE))</f>
        <v>0</v>
      </c>
    </row>
    <row r="824" spans="1:28" x14ac:dyDescent="0.25">
      <c r="A824" s="75" t="s">
        <v>441</v>
      </c>
      <c r="B824" s="77" t="s">
        <v>442</v>
      </c>
      <c r="C824" s="230">
        <v>44229</v>
      </c>
      <c r="D824" s="75" t="s">
        <v>546</v>
      </c>
      <c r="E824" s="75" t="s">
        <v>549</v>
      </c>
      <c r="F824" s="75" t="s">
        <v>610</v>
      </c>
      <c r="G824" s="75">
        <v>0</v>
      </c>
      <c r="H824" s="75" t="s">
        <v>546</v>
      </c>
      <c r="I824" s="75" t="s">
        <v>546</v>
      </c>
      <c r="J824" s="75" t="s">
        <v>579</v>
      </c>
      <c r="K824" s="230">
        <v>43860</v>
      </c>
      <c r="L824" s="75">
        <f>COUNTIF($B$2:B824,B824)</f>
        <v>2</v>
      </c>
      <c r="M824" s="75">
        <f>COUNTIF($L$2:L824,4)</f>
        <v>30</v>
      </c>
      <c r="N824" s="76" t="str">
        <f t="shared" si="64"/>
        <v>Code 352</v>
      </c>
      <c r="O824" s="76" t="str">
        <f t="shared" si="60"/>
        <v/>
      </c>
      <c r="P824" s="75" t="str">
        <f t="shared" si="61"/>
        <v/>
      </c>
      <c r="Q824" s="77" t="str">
        <f t="shared" si="62"/>
        <v/>
      </c>
      <c r="R824" s="77" t="str">
        <f t="shared" si="63"/>
        <v/>
      </c>
      <c r="S824" s="77" t="str">
        <f>IF(O824="","",IF(OR(VALUE(LEFT(O824,2))&gt;IF(RIGHT(J824,1)="M",7,19),AND(OR(LEFT(O824,2)={"07","19"}),VALUE(RIGHT(O824,2))&gt;15)),TRUE,FALSE))</f>
        <v/>
      </c>
      <c r="T824" s="77" t="str">
        <f>IF(O824="","",IF(OR(VALUE(LEFT(O824,2))&gt;IF(RIGHT(J824,1)="M",7,19),AND(OR(LEFT(O824,2)={"07","19"}),VALUE(RIGHT(O824,2))&gt;5)),TRUE,FALSE))</f>
        <v/>
      </c>
    </row>
    <row r="825" spans="1:28" x14ac:dyDescent="0.25">
      <c r="A825" s="75" t="s">
        <v>441</v>
      </c>
      <c r="B825" s="77" t="s">
        <v>442</v>
      </c>
      <c r="C825" s="230">
        <v>44230</v>
      </c>
      <c r="D825" s="75" t="s">
        <v>632</v>
      </c>
      <c r="E825" s="75" t="s">
        <v>674</v>
      </c>
      <c r="F825" s="75" t="s">
        <v>546</v>
      </c>
      <c r="G825" s="75">
        <v>2</v>
      </c>
      <c r="H825" s="75" t="s">
        <v>546</v>
      </c>
      <c r="I825" s="75" t="s">
        <v>546</v>
      </c>
      <c r="J825" s="75" t="s">
        <v>579</v>
      </c>
      <c r="K825" s="230">
        <v>43860</v>
      </c>
      <c r="L825" s="75">
        <f>COUNTIF($B$2:B825,B825)</f>
        <v>3</v>
      </c>
      <c r="M825" s="75">
        <f>COUNTIF($L$2:L825,4)</f>
        <v>30</v>
      </c>
      <c r="N825" s="76" t="str">
        <f t="shared" si="64"/>
        <v>Code 353</v>
      </c>
      <c r="O825" s="76" t="str">
        <f t="shared" si="60"/>
        <v>1851</v>
      </c>
      <c r="P825" s="75" t="str">
        <f t="shared" si="61"/>
        <v>0607</v>
      </c>
      <c r="Q825" s="77">
        <f t="shared" si="62"/>
        <v>1116</v>
      </c>
      <c r="R825" s="77">
        <f t="shared" si="63"/>
        <v>11</v>
      </c>
      <c r="S825" s="77" t="b">
        <f>IF(O825="","",IF(OR(VALUE(LEFT(O825,2))&gt;IF(RIGHT(J825,1)="M",7,19),AND(OR(LEFT(O825,2)={"07","19"}),VALUE(RIGHT(O825,2))&gt;15)),TRUE,FALSE))</f>
        <v>0</v>
      </c>
      <c r="T825" s="77" t="b">
        <f>IF(O825="","",IF(OR(VALUE(LEFT(O825,2))&gt;IF(RIGHT(J825,1)="M",7,19),AND(OR(LEFT(O825,2)={"07","19"}),VALUE(RIGHT(O825,2))&gt;5)),TRUE,FALSE))</f>
        <v>0</v>
      </c>
    </row>
    <row r="826" spans="1:28" x14ac:dyDescent="0.25">
      <c r="A826" s="75" t="s">
        <v>441</v>
      </c>
      <c r="B826" s="77" t="s">
        <v>442</v>
      </c>
      <c r="C826" s="230">
        <v>44231</v>
      </c>
      <c r="D826" s="75" t="s">
        <v>546</v>
      </c>
      <c r="E826" s="75" t="s">
        <v>549</v>
      </c>
      <c r="F826" s="75" t="s">
        <v>546</v>
      </c>
      <c r="G826" s="75">
        <v>0</v>
      </c>
      <c r="H826" s="75" t="s">
        <v>546</v>
      </c>
      <c r="I826" s="75" t="s">
        <v>590</v>
      </c>
      <c r="J826" s="75" t="s">
        <v>579</v>
      </c>
      <c r="K826" s="230">
        <v>43860</v>
      </c>
      <c r="L826" s="75">
        <f>COUNTIF($B$2:B826,B826)</f>
        <v>4</v>
      </c>
      <c r="M826" s="75">
        <f>COUNTIF($L$2:L826,4)</f>
        <v>31</v>
      </c>
      <c r="N826" s="76" t="str">
        <f t="shared" si="64"/>
        <v>Code 354</v>
      </c>
      <c r="O826" s="76" t="str">
        <f t="shared" si="60"/>
        <v/>
      </c>
      <c r="P826" s="75" t="str">
        <f t="shared" si="61"/>
        <v/>
      </c>
      <c r="Q826" s="77" t="str">
        <f t="shared" si="62"/>
        <v/>
      </c>
      <c r="R826" s="77" t="str">
        <f t="shared" si="63"/>
        <v/>
      </c>
      <c r="S826" s="77" t="str">
        <f>IF(O826="","",IF(OR(VALUE(LEFT(O826,2))&gt;IF(RIGHT(J826,1)="M",7,19),AND(OR(LEFT(O826,2)={"07","19"}),VALUE(RIGHT(O826,2))&gt;15)),TRUE,FALSE))</f>
        <v/>
      </c>
      <c r="T826" s="77" t="str">
        <f>IF(O826="","",IF(OR(VALUE(LEFT(O826,2))&gt;IF(RIGHT(J826,1)="M",7,19),AND(OR(LEFT(O826,2)={"07","19"}),VALUE(RIGHT(O826,2))&gt;5)),TRUE,FALSE))</f>
        <v/>
      </c>
    </row>
    <row r="827" spans="1:28" x14ac:dyDescent="0.25">
      <c r="A827" s="75" t="s">
        <v>441</v>
      </c>
      <c r="B827" s="77" t="s">
        <v>442</v>
      </c>
      <c r="C827" s="230">
        <v>44232</v>
      </c>
      <c r="D827" s="75" t="s">
        <v>599</v>
      </c>
      <c r="E827" s="75" t="s">
        <v>675</v>
      </c>
      <c r="F827" s="75" t="s">
        <v>546</v>
      </c>
      <c r="G827" s="75">
        <v>2</v>
      </c>
      <c r="H827" s="75" t="s">
        <v>546</v>
      </c>
      <c r="I827" s="75" t="s">
        <v>546</v>
      </c>
      <c r="J827" s="75" t="s">
        <v>579</v>
      </c>
      <c r="K827" s="230">
        <v>43860</v>
      </c>
      <c r="L827" s="75">
        <f>COUNTIF($B$2:B827,B827)</f>
        <v>5</v>
      </c>
      <c r="M827" s="75">
        <f>COUNTIF($L$2:L827,4)</f>
        <v>31</v>
      </c>
      <c r="N827" s="76" t="str">
        <f t="shared" si="64"/>
        <v>Code 355</v>
      </c>
      <c r="O827" s="76" t="str">
        <f t="shared" si="60"/>
        <v>1852</v>
      </c>
      <c r="P827" s="75" t="str">
        <f t="shared" si="61"/>
        <v>0605</v>
      </c>
      <c r="Q827" s="77">
        <f t="shared" si="62"/>
        <v>1113</v>
      </c>
      <c r="R827" s="77">
        <f t="shared" si="63"/>
        <v>11</v>
      </c>
      <c r="S827" s="77" t="b">
        <f>IF(O827="","",IF(OR(VALUE(LEFT(O827,2))&gt;IF(RIGHT(J827,1)="M",7,19),AND(OR(LEFT(O827,2)={"07","19"}),VALUE(RIGHT(O827,2))&gt;15)),TRUE,FALSE))</f>
        <v>0</v>
      </c>
      <c r="T827" s="77" t="b">
        <f>IF(O827="","",IF(OR(VALUE(LEFT(O827,2))&gt;IF(RIGHT(J827,1)="M",7,19),AND(OR(LEFT(O827,2)={"07","19"}),VALUE(RIGHT(O827,2))&gt;5)),TRUE,FALSE))</f>
        <v>0</v>
      </c>
    </row>
    <row r="828" spans="1:28" x14ac:dyDescent="0.25">
      <c r="A828" s="75" t="s">
        <v>441</v>
      </c>
      <c r="B828" s="77" t="s">
        <v>442</v>
      </c>
      <c r="C828" s="230">
        <v>44233</v>
      </c>
      <c r="D828" s="75" t="s">
        <v>580</v>
      </c>
      <c r="E828" s="75" t="s">
        <v>607</v>
      </c>
      <c r="F828" s="75" t="s">
        <v>546</v>
      </c>
      <c r="G828" s="75">
        <v>2</v>
      </c>
      <c r="H828" s="75" t="s">
        <v>546</v>
      </c>
      <c r="I828" s="75" t="s">
        <v>546</v>
      </c>
      <c r="J828" s="75" t="s">
        <v>579</v>
      </c>
      <c r="K828" s="230">
        <v>43860</v>
      </c>
      <c r="L828" s="75">
        <f>COUNTIF($B$2:B828,B828)</f>
        <v>6</v>
      </c>
      <c r="M828" s="75">
        <f>COUNTIF($L$2:L828,4)</f>
        <v>31</v>
      </c>
      <c r="N828" s="76" t="str">
        <f t="shared" si="64"/>
        <v>Code 356</v>
      </c>
      <c r="O828" s="76" t="str">
        <f t="shared" si="60"/>
        <v>1850</v>
      </c>
      <c r="P828" s="75" t="str">
        <f t="shared" si="61"/>
        <v>0609</v>
      </c>
      <c r="Q828" s="77">
        <f t="shared" si="62"/>
        <v>1119</v>
      </c>
      <c r="R828" s="77">
        <f t="shared" si="63"/>
        <v>11</v>
      </c>
      <c r="S828" s="77" t="b">
        <f>IF(O828="","",IF(OR(VALUE(LEFT(O828,2))&gt;IF(RIGHT(J828,1)="M",7,19),AND(OR(LEFT(O828,2)={"07","19"}),VALUE(RIGHT(O828,2))&gt;15)),TRUE,FALSE))</f>
        <v>0</v>
      </c>
      <c r="T828" s="77" t="b">
        <f>IF(O828="","",IF(OR(VALUE(LEFT(O828,2))&gt;IF(RIGHT(J828,1)="M",7,19),AND(OR(LEFT(O828,2)={"07","19"}),VALUE(RIGHT(O828,2))&gt;5)),TRUE,FALSE))</f>
        <v>0</v>
      </c>
    </row>
    <row r="829" spans="1:28" x14ac:dyDescent="0.25">
      <c r="A829" s="75" t="s">
        <v>441</v>
      </c>
      <c r="B829" s="77" t="s">
        <v>442</v>
      </c>
      <c r="C829" s="230">
        <v>44234</v>
      </c>
      <c r="D829" s="75" t="s">
        <v>546</v>
      </c>
      <c r="E829" s="75" t="s">
        <v>549</v>
      </c>
      <c r="F829" s="75" t="s">
        <v>546</v>
      </c>
      <c r="G829" s="75">
        <v>0</v>
      </c>
      <c r="H829" s="75" t="s">
        <v>546</v>
      </c>
      <c r="I829" s="75" t="s">
        <v>546</v>
      </c>
      <c r="J829" s="75" t="s">
        <v>585</v>
      </c>
      <c r="K829" s="230">
        <v>43860</v>
      </c>
      <c r="L829" s="75">
        <f>COUNTIF($B$2:B829,B829)</f>
        <v>7</v>
      </c>
      <c r="M829" s="75">
        <f>COUNTIF($L$2:L829,4)</f>
        <v>31</v>
      </c>
      <c r="N829" s="76" t="str">
        <f t="shared" si="64"/>
        <v>Code 357</v>
      </c>
      <c r="O829" s="76" t="str">
        <f t="shared" si="60"/>
        <v/>
      </c>
      <c r="P829" s="75" t="str">
        <f t="shared" si="61"/>
        <v/>
      </c>
      <c r="Q829" s="77" t="str">
        <f t="shared" si="62"/>
        <v/>
      </c>
      <c r="R829" s="77" t="str">
        <f t="shared" si="63"/>
        <v/>
      </c>
      <c r="S829" s="77" t="str">
        <f>IF(O829="","",IF(OR(VALUE(LEFT(O829,2))&gt;IF(RIGHT(J829,1)="M",7,19),AND(OR(LEFT(O829,2)={"07","19"}),VALUE(RIGHT(O829,2))&gt;15)),TRUE,FALSE))</f>
        <v/>
      </c>
      <c r="T829" s="77" t="str">
        <f>IF(O829="","",IF(OR(VALUE(LEFT(O829,2))&gt;IF(RIGHT(J829,1)="M",7,19),AND(OR(LEFT(O829,2)={"07","19"}),VALUE(RIGHT(O829,2))&gt;5)),TRUE,FALSE))</f>
        <v/>
      </c>
    </row>
    <row r="830" spans="1:28" x14ac:dyDescent="0.25">
      <c r="A830" s="231" t="s">
        <v>441</v>
      </c>
      <c r="B830" s="77" t="s">
        <v>442</v>
      </c>
      <c r="C830" s="232">
        <v>44235</v>
      </c>
      <c r="D830" s="231" t="s">
        <v>599</v>
      </c>
      <c r="E830" s="231" t="s">
        <v>647</v>
      </c>
      <c r="F830" s="231" t="s">
        <v>546</v>
      </c>
      <c r="G830" s="231">
        <v>3</v>
      </c>
      <c r="H830" s="231" t="s">
        <v>546</v>
      </c>
      <c r="I830" s="231" t="s">
        <v>546</v>
      </c>
      <c r="J830" s="231" t="s">
        <v>566</v>
      </c>
      <c r="K830" s="232">
        <v>43860</v>
      </c>
      <c r="L830" s="75">
        <f>COUNTIF($B$2:B830,B830)</f>
        <v>8</v>
      </c>
      <c r="M830" s="75">
        <f>COUNTIF($L$2:L830,4)</f>
        <v>31</v>
      </c>
      <c r="N830" s="76" t="str">
        <f t="shared" si="64"/>
        <v>Code 358</v>
      </c>
      <c r="O830" s="76" t="str">
        <f t="shared" si="60"/>
        <v>1852</v>
      </c>
      <c r="P830" s="75" t="str">
        <f t="shared" si="61"/>
        <v>0706</v>
      </c>
      <c r="Q830" s="77">
        <f t="shared" si="62"/>
        <v>1214</v>
      </c>
      <c r="R830" s="77">
        <f t="shared" si="63"/>
        <v>12</v>
      </c>
      <c r="S830" s="77" t="b">
        <f>IF(O830="","",IF(OR(VALUE(LEFT(O830,2))&gt;IF(RIGHT(J830,1)="M",7,19),AND(OR(LEFT(O830,2)={"07","19"}),VALUE(RIGHT(O830,2))&gt;15)),TRUE,FALSE))</f>
        <v>0</v>
      </c>
      <c r="T830" s="77" t="b">
        <f>IF(O830="","",IF(OR(VALUE(LEFT(O830,2))&gt;IF(RIGHT(J830,1)="M",7,19),AND(OR(LEFT(O830,2)={"07","19"}),VALUE(RIGHT(O830,2))&gt;5)),TRUE,FALSE))</f>
        <v>0</v>
      </c>
      <c r="U830" s="78"/>
      <c r="V830" s="78"/>
      <c r="W830" s="78"/>
      <c r="X830" s="78"/>
      <c r="Y830" s="78"/>
      <c r="Z830" s="78"/>
      <c r="AA830" s="78"/>
      <c r="AB830" s="78"/>
    </row>
    <row r="831" spans="1:28" x14ac:dyDescent="0.25">
      <c r="A831" s="75" t="s">
        <v>447</v>
      </c>
      <c r="B831" s="77" t="s">
        <v>448</v>
      </c>
      <c r="C831" s="230">
        <v>44228</v>
      </c>
      <c r="D831" s="75" t="s">
        <v>574</v>
      </c>
      <c r="E831" s="75" t="s">
        <v>785</v>
      </c>
      <c r="F831" s="75" t="s">
        <v>546</v>
      </c>
      <c r="G831" s="75">
        <v>2</v>
      </c>
      <c r="H831" s="75" t="s">
        <v>546</v>
      </c>
      <c r="I831" s="75" t="s">
        <v>546</v>
      </c>
      <c r="J831" s="75" t="s">
        <v>579</v>
      </c>
      <c r="K831" s="230">
        <v>43872</v>
      </c>
      <c r="L831" s="75">
        <f>COUNTIF($B$2:B831,B831)</f>
        <v>1</v>
      </c>
      <c r="M831" s="75">
        <f>COUNTIF($L$2:L831,4)</f>
        <v>31</v>
      </c>
      <c r="N831" s="76" t="str">
        <f t="shared" si="64"/>
        <v>Code 361</v>
      </c>
      <c r="O831" s="76" t="str">
        <f t="shared" si="60"/>
        <v>1835</v>
      </c>
      <c r="P831" s="75" t="str">
        <f t="shared" si="61"/>
        <v>0632</v>
      </c>
      <c r="Q831" s="77">
        <f t="shared" si="62"/>
        <v>1157</v>
      </c>
      <c r="R831" s="77">
        <f t="shared" si="63"/>
        <v>11</v>
      </c>
      <c r="S831" s="77" t="b">
        <f>IF(O831="","",IF(OR(VALUE(LEFT(O831,2))&gt;IF(RIGHT(J831,1)="M",7,19),AND(OR(LEFT(O831,2)={"07","19"}),VALUE(RIGHT(O831,2))&gt;15)),TRUE,FALSE))</f>
        <v>0</v>
      </c>
      <c r="T831" s="77" t="b">
        <f>IF(O831="","",IF(OR(VALUE(LEFT(O831,2))&gt;IF(RIGHT(J831,1)="M",7,19),AND(OR(LEFT(O831,2)={"07","19"}),VALUE(RIGHT(O831,2))&gt;5)),TRUE,FALSE))</f>
        <v>0</v>
      </c>
    </row>
    <row r="832" spans="1:28" x14ac:dyDescent="0.25">
      <c r="A832" s="75" t="s">
        <v>447</v>
      </c>
      <c r="B832" s="77" t="s">
        <v>448</v>
      </c>
      <c r="C832" s="230">
        <v>44229</v>
      </c>
      <c r="D832" s="75" t="s">
        <v>677</v>
      </c>
      <c r="E832" s="75" t="s">
        <v>786</v>
      </c>
      <c r="F832" s="75" t="s">
        <v>546</v>
      </c>
      <c r="G832" s="75">
        <v>2</v>
      </c>
      <c r="H832" s="75" t="s">
        <v>546</v>
      </c>
      <c r="I832" s="75" t="s">
        <v>546</v>
      </c>
      <c r="J832" s="75" t="s">
        <v>579</v>
      </c>
      <c r="K832" s="230">
        <v>43872</v>
      </c>
      <c r="L832" s="75">
        <f>COUNTIF($B$2:B832,B832)</f>
        <v>2</v>
      </c>
      <c r="M832" s="75">
        <f>COUNTIF($L$2:L832,4)</f>
        <v>31</v>
      </c>
      <c r="N832" s="76" t="str">
        <f t="shared" si="64"/>
        <v>Code 362</v>
      </c>
      <c r="O832" s="76" t="str">
        <f t="shared" si="60"/>
        <v>1833</v>
      </c>
      <c r="P832" s="75" t="str">
        <f t="shared" si="61"/>
        <v>0635</v>
      </c>
      <c r="Q832" s="77">
        <f t="shared" si="62"/>
        <v>1202</v>
      </c>
      <c r="R832" s="77">
        <f t="shared" si="63"/>
        <v>12</v>
      </c>
      <c r="S832" s="77" t="b">
        <f>IF(O832="","",IF(OR(VALUE(LEFT(O832,2))&gt;IF(RIGHT(J832,1)="M",7,19),AND(OR(LEFT(O832,2)={"07","19"}),VALUE(RIGHT(O832,2))&gt;15)),TRUE,FALSE))</f>
        <v>0</v>
      </c>
      <c r="T832" s="77" t="b">
        <f>IF(O832="","",IF(OR(VALUE(LEFT(O832,2))&gt;IF(RIGHT(J832,1)="M",7,19),AND(OR(LEFT(O832,2)={"07","19"}),VALUE(RIGHT(O832,2))&gt;5)),TRUE,FALSE))</f>
        <v>0</v>
      </c>
    </row>
    <row r="833" spans="1:28" x14ac:dyDescent="0.25">
      <c r="A833" s="75" t="s">
        <v>447</v>
      </c>
      <c r="B833" s="77" t="s">
        <v>448</v>
      </c>
      <c r="C833" s="230">
        <v>44230</v>
      </c>
      <c r="D833" s="75" t="s">
        <v>717</v>
      </c>
      <c r="E833" s="75" t="s">
        <v>787</v>
      </c>
      <c r="F833" s="75" t="s">
        <v>546</v>
      </c>
      <c r="G833" s="75">
        <v>2</v>
      </c>
      <c r="H833" s="75" t="s">
        <v>546</v>
      </c>
      <c r="I833" s="75" t="s">
        <v>546</v>
      </c>
      <c r="J833" s="75" t="s">
        <v>579</v>
      </c>
      <c r="K833" s="230">
        <v>43872</v>
      </c>
      <c r="L833" s="75">
        <f>COUNTIF($B$2:B833,B833)</f>
        <v>3</v>
      </c>
      <c r="M833" s="75">
        <f>COUNTIF($L$2:L833,4)</f>
        <v>31</v>
      </c>
      <c r="N833" s="76" t="str">
        <f t="shared" si="64"/>
        <v>Code 363</v>
      </c>
      <c r="O833" s="76" t="str">
        <f t="shared" si="60"/>
        <v>1838</v>
      </c>
      <c r="P833" s="75" t="str">
        <f t="shared" si="61"/>
        <v>0633</v>
      </c>
      <c r="Q833" s="77">
        <f t="shared" si="62"/>
        <v>1155</v>
      </c>
      <c r="R833" s="77">
        <f t="shared" si="63"/>
        <v>11</v>
      </c>
      <c r="S833" s="77" t="b">
        <f>IF(O833="","",IF(OR(VALUE(LEFT(O833,2))&gt;IF(RIGHT(J833,1)="M",7,19),AND(OR(LEFT(O833,2)={"07","19"}),VALUE(RIGHT(O833,2))&gt;15)),TRUE,FALSE))</f>
        <v>0</v>
      </c>
      <c r="T833" s="77" t="b">
        <f>IF(O833="","",IF(OR(VALUE(LEFT(O833,2))&gt;IF(RIGHT(J833,1)="M",7,19),AND(OR(LEFT(O833,2)={"07","19"}),VALUE(RIGHT(O833,2))&gt;5)),TRUE,FALSE))</f>
        <v>0</v>
      </c>
    </row>
    <row r="834" spans="1:28" x14ac:dyDescent="0.25">
      <c r="A834" s="75" t="s">
        <v>447</v>
      </c>
      <c r="B834" s="77" t="s">
        <v>448</v>
      </c>
      <c r="C834" s="230">
        <v>44231</v>
      </c>
      <c r="D834" s="75" t="s">
        <v>631</v>
      </c>
      <c r="E834" s="75" t="s">
        <v>788</v>
      </c>
      <c r="F834" s="75" t="s">
        <v>546</v>
      </c>
      <c r="G834" s="75">
        <v>2</v>
      </c>
      <c r="H834" s="75" t="s">
        <v>546</v>
      </c>
      <c r="I834" s="75" t="s">
        <v>546</v>
      </c>
      <c r="J834" s="75" t="s">
        <v>579</v>
      </c>
      <c r="K834" s="230">
        <v>43872</v>
      </c>
      <c r="L834" s="75">
        <f>COUNTIF($B$2:B834,B834)</f>
        <v>4</v>
      </c>
      <c r="M834" s="75">
        <f>COUNTIF($L$2:L834,4)</f>
        <v>32</v>
      </c>
      <c r="N834" s="76" t="str">
        <f t="shared" si="64"/>
        <v>Code 364</v>
      </c>
      <c r="O834" s="76" t="str">
        <f t="shared" ref="O834:O897" si="65">TRIM(SUBSTITUTE(SUBSTITUTE(D834,"+",""),"_",""))</f>
        <v>1836</v>
      </c>
      <c r="P834" s="75" t="str">
        <f t="shared" ref="P834:P897" si="66">TRIM(SUBSTITUTE(SUBSTITUTE(E834,"+",""),"_",""))</f>
        <v>0634</v>
      </c>
      <c r="Q834" s="77">
        <f t="shared" ref="Q834:Q897" si="67">IFERROR(IF(RIGHT(P834,2)&lt;RIGHT(O834,2),IF(P834&lt;O834,P834+2360-O834,P834-40-O834),IF(P834&lt;O834,P834+2400-O834,P834-O834)),"")</f>
        <v>1158</v>
      </c>
      <c r="R834" s="77">
        <f t="shared" ref="R834:R897" si="68">IFERROR(ROUNDDOWN(Q834/100,0),"")</f>
        <v>11</v>
      </c>
      <c r="S834" s="77" t="b">
        <f>IF(O834="","",IF(OR(VALUE(LEFT(O834,2))&gt;IF(RIGHT(J834,1)="M",7,19),AND(OR(LEFT(O834,2)={"07","19"}),VALUE(RIGHT(O834,2))&gt;15)),TRUE,FALSE))</f>
        <v>0</v>
      </c>
      <c r="T834" s="77" t="b">
        <f>IF(O834="","",IF(OR(VALUE(LEFT(O834,2))&gt;IF(RIGHT(J834,1)="M",7,19),AND(OR(LEFT(O834,2)={"07","19"}),VALUE(RIGHT(O834,2))&gt;5)),TRUE,FALSE))</f>
        <v>0</v>
      </c>
    </row>
    <row r="835" spans="1:28" x14ac:dyDescent="0.25">
      <c r="A835" s="75" t="s">
        <v>447</v>
      </c>
      <c r="B835" s="77" t="s">
        <v>448</v>
      </c>
      <c r="C835" s="230">
        <v>44232</v>
      </c>
      <c r="D835" s="75" t="s">
        <v>620</v>
      </c>
      <c r="E835" s="75" t="s">
        <v>786</v>
      </c>
      <c r="F835" s="75" t="s">
        <v>546</v>
      </c>
      <c r="G835" s="75">
        <v>2</v>
      </c>
      <c r="H835" s="75" t="s">
        <v>546</v>
      </c>
      <c r="I835" s="75" t="s">
        <v>546</v>
      </c>
      <c r="J835" s="75" t="s">
        <v>579</v>
      </c>
      <c r="K835" s="230">
        <v>43872</v>
      </c>
      <c r="L835" s="75">
        <f>COUNTIF($B$2:B835,B835)</f>
        <v>5</v>
      </c>
      <c r="M835" s="75">
        <f>COUNTIF($L$2:L835,4)</f>
        <v>32</v>
      </c>
      <c r="N835" s="76" t="str">
        <f t="shared" ref="N835:N898" si="69">A835&amp;DAY(C835)</f>
        <v>Code 365</v>
      </c>
      <c r="O835" s="76" t="str">
        <f t="shared" si="65"/>
        <v>1826</v>
      </c>
      <c r="P835" s="75" t="str">
        <f t="shared" si="66"/>
        <v>0635</v>
      </c>
      <c r="Q835" s="77">
        <f t="shared" si="67"/>
        <v>1209</v>
      </c>
      <c r="R835" s="77">
        <f t="shared" si="68"/>
        <v>12</v>
      </c>
      <c r="S835" s="77" t="b">
        <f>IF(O835="","",IF(OR(VALUE(LEFT(O835,2))&gt;IF(RIGHT(J835,1)="M",7,19),AND(OR(LEFT(O835,2)={"07","19"}),VALUE(RIGHT(O835,2))&gt;15)),TRUE,FALSE))</f>
        <v>0</v>
      </c>
      <c r="T835" s="77" t="b">
        <f>IF(O835="","",IF(OR(VALUE(LEFT(O835,2))&gt;IF(RIGHT(J835,1)="M",7,19),AND(OR(LEFT(O835,2)={"07","19"}),VALUE(RIGHT(O835,2))&gt;5)),TRUE,FALSE))</f>
        <v>0</v>
      </c>
    </row>
    <row r="836" spans="1:28" x14ac:dyDescent="0.25">
      <c r="A836" s="75" t="s">
        <v>447</v>
      </c>
      <c r="B836" s="77" t="s">
        <v>448</v>
      </c>
      <c r="C836" s="230">
        <v>44233</v>
      </c>
      <c r="D836" s="75" t="s">
        <v>604</v>
      </c>
      <c r="E836" s="75" t="s">
        <v>718</v>
      </c>
      <c r="F836" s="75" t="s">
        <v>546</v>
      </c>
      <c r="G836" s="75">
        <v>2</v>
      </c>
      <c r="H836" s="75" t="s">
        <v>546</v>
      </c>
      <c r="I836" s="75" t="s">
        <v>546</v>
      </c>
      <c r="J836" s="75" t="s">
        <v>579</v>
      </c>
      <c r="K836" s="230">
        <v>43872</v>
      </c>
      <c r="L836" s="75">
        <f>COUNTIF($B$2:B836,B836)</f>
        <v>6</v>
      </c>
      <c r="M836" s="75">
        <f>COUNTIF($L$2:L836,4)</f>
        <v>32</v>
      </c>
      <c r="N836" s="76" t="str">
        <f t="shared" si="69"/>
        <v>Code 366</v>
      </c>
      <c r="O836" s="76" t="str">
        <f t="shared" si="65"/>
        <v>1853</v>
      </c>
      <c r="P836" s="75" t="str">
        <f t="shared" si="66"/>
        <v>0601</v>
      </c>
      <c r="Q836" s="77">
        <f t="shared" si="67"/>
        <v>1108</v>
      </c>
      <c r="R836" s="77">
        <f t="shared" si="68"/>
        <v>11</v>
      </c>
      <c r="S836" s="77" t="b">
        <f>IF(O836="","",IF(OR(VALUE(LEFT(O836,2))&gt;IF(RIGHT(J836,1)="M",7,19),AND(OR(LEFT(O836,2)={"07","19"}),VALUE(RIGHT(O836,2))&gt;15)),TRUE,FALSE))</f>
        <v>0</v>
      </c>
      <c r="T836" s="77" t="b">
        <f>IF(O836="","",IF(OR(VALUE(LEFT(O836,2))&gt;IF(RIGHT(J836,1)="M",7,19),AND(OR(LEFT(O836,2)={"07","19"}),VALUE(RIGHT(O836,2))&gt;5)),TRUE,FALSE))</f>
        <v>0</v>
      </c>
    </row>
    <row r="837" spans="1:28" x14ac:dyDescent="0.25">
      <c r="A837" s="75" t="s">
        <v>447</v>
      </c>
      <c r="B837" s="77" t="s">
        <v>448</v>
      </c>
      <c r="C837" s="230">
        <v>44234</v>
      </c>
      <c r="D837" s="75" t="s">
        <v>546</v>
      </c>
      <c r="E837" s="75" t="s">
        <v>549</v>
      </c>
      <c r="F837" s="75" t="s">
        <v>546</v>
      </c>
      <c r="G837" s="75">
        <v>0</v>
      </c>
      <c r="H837" s="75" t="s">
        <v>546</v>
      </c>
      <c r="I837" s="75" t="s">
        <v>546</v>
      </c>
      <c r="J837" s="75" t="s">
        <v>585</v>
      </c>
      <c r="K837" s="230">
        <v>43872</v>
      </c>
      <c r="L837" s="75">
        <f>COUNTIF($B$2:B837,B837)</f>
        <v>7</v>
      </c>
      <c r="M837" s="75">
        <f>COUNTIF($L$2:L837,4)</f>
        <v>32</v>
      </c>
      <c r="N837" s="76" t="str">
        <f t="shared" si="69"/>
        <v>Code 367</v>
      </c>
      <c r="O837" s="76" t="str">
        <f t="shared" si="65"/>
        <v/>
      </c>
      <c r="P837" s="75" t="str">
        <f t="shared" si="66"/>
        <v/>
      </c>
      <c r="Q837" s="77" t="str">
        <f t="shared" si="67"/>
        <v/>
      </c>
      <c r="R837" s="77" t="str">
        <f t="shared" si="68"/>
        <v/>
      </c>
      <c r="S837" s="77" t="str">
        <f>IF(O837="","",IF(OR(VALUE(LEFT(O837,2))&gt;IF(RIGHT(J837,1)="M",7,19),AND(OR(LEFT(O837,2)={"07","19"}),VALUE(RIGHT(O837,2))&gt;15)),TRUE,FALSE))</f>
        <v/>
      </c>
      <c r="T837" s="77" t="str">
        <f>IF(O837="","",IF(OR(VALUE(LEFT(O837,2))&gt;IF(RIGHT(J837,1)="M",7,19),AND(OR(LEFT(O837,2)={"07","19"}),VALUE(RIGHT(O837,2))&gt;5)),TRUE,FALSE))</f>
        <v/>
      </c>
    </row>
    <row r="838" spans="1:28" x14ac:dyDescent="0.25">
      <c r="A838" s="75" t="s">
        <v>447</v>
      </c>
      <c r="B838" s="77" t="s">
        <v>448</v>
      </c>
      <c r="C838" s="230">
        <v>44235</v>
      </c>
      <c r="D838" s="75" t="s">
        <v>546</v>
      </c>
      <c r="E838" s="75" t="s">
        <v>549</v>
      </c>
      <c r="F838" s="75" t="s">
        <v>610</v>
      </c>
      <c r="G838" s="75">
        <v>0</v>
      </c>
      <c r="H838" s="75" t="s">
        <v>546</v>
      </c>
      <c r="I838" s="75" t="s">
        <v>546</v>
      </c>
      <c r="J838" s="75" t="s">
        <v>566</v>
      </c>
      <c r="K838" s="230">
        <v>43872</v>
      </c>
      <c r="L838" s="75">
        <f>COUNTIF($B$2:B838,B838)</f>
        <v>8</v>
      </c>
      <c r="M838" s="75">
        <f>COUNTIF($L$2:L838,4)</f>
        <v>32</v>
      </c>
      <c r="N838" s="76" t="str">
        <f t="shared" si="69"/>
        <v>Code 368</v>
      </c>
      <c r="O838" s="76" t="str">
        <f t="shared" si="65"/>
        <v/>
      </c>
      <c r="P838" s="75" t="str">
        <f t="shared" si="66"/>
        <v/>
      </c>
      <c r="Q838" s="77" t="str">
        <f t="shared" si="67"/>
        <v/>
      </c>
      <c r="R838" s="77" t="str">
        <f t="shared" si="68"/>
        <v/>
      </c>
      <c r="S838" s="77" t="str">
        <f>IF(O838="","",IF(OR(VALUE(LEFT(O838,2))&gt;IF(RIGHT(J838,1)="M",7,19),AND(OR(LEFT(O838,2)={"07","19"}),VALUE(RIGHT(O838,2))&gt;15)),TRUE,FALSE))</f>
        <v/>
      </c>
      <c r="T838" s="77" t="str">
        <f>IF(O838="","",IF(OR(VALUE(LEFT(O838,2))&gt;IF(RIGHT(J838,1)="M",7,19),AND(OR(LEFT(O838,2)={"07","19"}),VALUE(RIGHT(O838,2))&gt;5)),TRUE,FALSE))</f>
        <v/>
      </c>
    </row>
    <row r="839" spans="1:28" x14ac:dyDescent="0.25">
      <c r="A839" s="75" t="s">
        <v>447</v>
      </c>
      <c r="B839" s="77" t="s">
        <v>448</v>
      </c>
      <c r="C839" s="230">
        <v>44236</v>
      </c>
      <c r="D839" s="75" t="s">
        <v>546</v>
      </c>
      <c r="E839" s="75" t="s">
        <v>549</v>
      </c>
      <c r="F839" s="75" t="s">
        <v>610</v>
      </c>
      <c r="G839" s="75">
        <v>0</v>
      </c>
      <c r="H839" s="75" t="s">
        <v>546</v>
      </c>
      <c r="I839" s="75" t="s">
        <v>546</v>
      </c>
      <c r="J839" s="75" t="s">
        <v>566</v>
      </c>
      <c r="K839" s="230">
        <v>43872</v>
      </c>
      <c r="L839" s="75">
        <f>COUNTIF($B$2:B839,B839)</f>
        <v>9</v>
      </c>
      <c r="M839" s="75">
        <f>COUNTIF($L$2:L839,4)</f>
        <v>32</v>
      </c>
      <c r="N839" s="76" t="str">
        <f t="shared" si="69"/>
        <v>Code 369</v>
      </c>
      <c r="O839" s="76" t="str">
        <f t="shared" si="65"/>
        <v/>
      </c>
      <c r="P839" s="75" t="str">
        <f t="shared" si="66"/>
        <v/>
      </c>
      <c r="Q839" s="77" t="str">
        <f t="shared" si="67"/>
        <v/>
      </c>
      <c r="R839" s="77" t="str">
        <f t="shared" si="68"/>
        <v/>
      </c>
      <c r="S839" s="77" t="str">
        <f>IF(O839="","",IF(OR(VALUE(LEFT(O839,2))&gt;IF(RIGHT(J839,1)="M",7,19),AND(OR(LEFT(O839,2)={"07","19"}),VALUE(RIGHT(O839,2))&gt;15)),TRUE,FALSE))</f>
        <v/>
      </c>
      <c r="T839" s="77" t="str">
        <f>IF(O839="","",IF(OR(VALUE(LEFT(O839,2))&gt;IF(RIGHT(J839,1)="M",7,19),AND(OR(LEFT(O839,2)={"07","19"}),VALUE(RIGHT(O839,2))&gt;5)),TRUE,FALSE))</f>
        <v/>
      </c>
    </row>
    <row r="840" spans="1:28" x14ac:dyDescent="0.25">
      <c r="A840" s="231" t="s">
        <v>447</v>
      </c>
      <c r="B840" s="77" t="s">
        <v>448</v>
      </c>
      <c r="C840" s="232">
        <v>44237</v>
      </c>
      <c r="D840" s="231" t="s">
        <v>677</v>
      </c>
      <c r="E840" s="231" t="s">
        <v>695</v>
      </c>
      <c r="F840" s="231" t="s">
        <v>546</v>
      </c>
      <c r="G840" s="231">
        <v>3</v>
      </c>
      <c r="H840" s="231" t="s">
        <v>546</v>
      </c>
      <c r="I840" s="231" t="s">
        <v>546</v>
      </c>
      <c r="J840" s="231" t="s">
        <v>566</v>
      </c>
      <c r="K840" s="232">
        <v>43872</v>
      </c>
      <c r="L840" s="75">
        <f>COUNTIF($B$2:B840,B840)</f>
        <v>10</v>
      </c>
      <c r="M840" s="75">
        <f>COUNTIF($L$2:L840,4)</f>
        <v>32</v>
      </c>
      <c r="N840" s="76" t="str">
        <f t="shared" si="69"/>
        <v>Code 3610</v>
      </c>
      <c r="O840" s="76" t="str">
        <f t="shared" si="65"/>
        <v>1833</v>
      </c>
      <c r="P840" s="75" t="str">
        <f t="shared" si="66"/>
        <v>0702</v>
      </c>
      <c r="Q840" s="77">
        <f t="shared" si="67"/>
        <v>1229</v>
      </c>
      <c r="R840" s="77">
        <f t="shared" si="68"/>
        <v>12</v>
      </c>
      <c r="S840" s="77" t="b">
        <f>IF(O840="","",IF(OR(VALUE(LEFT(O840,2))&gt;IF(RIGHT(J840,1)="M",7,19),AND(OR(LEFT(O840,2)={"07","19"}),VALUE(RIGHT(O840,2))&gt;15)),TRUE,FALSE))</f>
        <v>0</v>
      </c>
      <c r="T840" s="77" t="b">
        <f>IF(O840="","",IF(OR(VALUE(LEFT(O840,2))&gt;IF(RIGHT(J840,1)="M",7,19),AND(OR(LEFT(O840,2)={"07","19"}),VALUE(RIGHT(O840,2))&gt;5)),TRUE,FALSE))</f>
        <v>0</v>
      </c>
      <c r="U840" s="78"/>
      <c r="V840" s="78"/>
      <c r="W840" s="78"/>
      <c r="X840" s="78"/>
      <c r="Y840" s="78"/>
      <c r="Z840" s="78"/>
      <c r="AA840" s="78"/>
      <c r="AB840" s="78"/>
    </row>
    <row r="841" spans="1:28" x14ac:dyDescent="0.25">
      <c r="A841" s="231" t="s">
        <v>447</v>
      </c>
      <c r="B841" s="77" t="s">
        <v>448</v>
      </c>
      <c r="C841" s="232">
        <v>44238</v>
      </c>
      <c r="D841" s="231" t="s">
        <v>717</v>
      </c>
      <c r="E841" s="231" t="s">
        <v>713</v>
      </c>
      <c r="F841" s="231" t="s">
        <v>546</v>
      </c>
      <c r="G841" s="231">
        <v>3</v>
      </c>
      <c r="H841" s="231" t="s">
        <v>546</v>
      </c>
      <c r="I841" s="231" t="s">
        <v>546</v>
      </c>
      <c r="J841" s="231" t="s">
        <v>566</v>
      </c>
      <c r="K841" s="232">
        <v>43872</v>
      </c>
      <c r="L841" s="75">
        <f>COUNTIF($B$2:B841,B841)</f>
        <v>11</v>
      </c>
      <c r="M841" s="75">
        <f>COUNTIF($L$2:L841,4)</f>
        <v>32</v>
      </c>
      <c r="N841" s="76" t="str">
        <f t="shared" si="69"/>
        <v>Code 3611</v>
      </c>
      <c r="O841" s="76" t="str">
        <f t="shared" si="65"/>
        <v>1838</v>
      </c>
      <c r="P841" s="75" t="str">
        <f t="shared" si="66"/>
        <v>0717</v>
      </c>
      <c r="Q841" s="77">
        <f t="shared" si="67"/>
        <v>1239</v>
      </c>
      <c r="R841" s="77">
        <f t="shared" si="68"/>
        <v>12</v>
      </c>
      <c r="S841" s="77" t="b">
        <f>IF(O841="","",IF(OR(VALUE(LEFT(O841,2))&gt;IF(RIGHT(J841,1)="M",7,19),AND(OR(LEFT(O841,2)={"07","19"}),VALUE(RIGHT(O841,2))&gt;15)),TRUE,FALSE))</f>
        <v>0</v>
      </c>
      <c r="T841" s="77" t="b">
        <f>IF(O841="","",IF(OR(VALUE(LEFT(O841,2))&gt;IF(RIGHT(J841,1)="M",7,19),AND(OR(LEFT(O841,2)={"07","19"}),VALUE(RIGHT(O841,2))&gt;5)),TRUE,FALSE))</f>
        <v>0</v>
      </c>
      <c r="U841" s="78"/>
      <c r="V841" s="78"/>
      <c r="W841" s="78"/>
      <c r="X841" s="78"/>
      <c r="Y841" s="78"/>
      <c r="Z841" s="78"/>
      <c r="AA841" s="78"/>
      <c r="AB841" s="78"/>
    </row>
    <row r="842" spans="1:28" x14ac:dyDescent="0.25">
      <c r="A842" s="75" t="s">
        <v>447</v>
      </c>
      <c r="B842" s="77" t="s">
        <v>448</v>
      </c>
      <c r="C842" s="230">
        <v>44239</v>
      </c>
      <c r="D842" s="75" t="s">
        <v>546</v>
      </c>
      <c r="E842" s="75" t="s">
        <v>549</v>
      </c>
      <c r="F842" s="75" t="s">
        <v>546</v>
      </c>
      <c r="G842" s="75">
        <v>0</v>
      </c>
      <c r="H842" s="75" t="s">
        <v>546</v>
      </c>
      <c r="I842" s="75" t="s">
        <v>546</v>
      </c>
      <c r="J842" s="75" t="s">
        <v>747</v>
      </c>
      <c r="K842" s="230">
        <v>43872</v>
      </c>
      <c r="L842" s="75">
        <f>COUNTIF($B$2:B842,B842)</f>
        <v>12</v>
      </c>
      <c r="M842" s="75">
        <f>COUNTIF($L$2:L842,4)</f>
        <v>32</v>
      </c>
      <c r="N842" s="76" t="str">
        <f t="shared" si="69"/>
        <v>Code 3612</v>
      </c>
      <c r="O842" s="76" t="str">
        <f t="shared" si="65"/>
        <v/>
      </c>
      <c r="P842" s="75" t="str">
        <f t="shared" si="66"/>
        <v/>
      </c>
      <c r="Q842" s="77" t="str">
        <f t="shared" si="67"/>
        <v/>
      </c>
      <c r="R842" s="77" t="str">
        <f t="shared" si="68"/>
        <v/>
      </c>
      <c r="S842" s="77" t="str">
        <f>IF(O842="","",IF(OR(VALUE(LEFT(O842,2))&gt;IF(RIGHT(J842,1)="M",7,19),AND(OR(LEFT(O842,2)={"07","19"}),VALUE(RIGHT(O842,2))&gt;15)),TRUE,FALSE))</f>
        <v/>
      </c>
      <c r="T842" s="77" t="str">
        <f>IF(O842="","",IF(OR(VALUE(LEFT(O842,2))&gt;IF(RIGHT(J842,1)="M",7,19),AND(OR(LEFT(O842,2)={"07","19"}),VALUE(RIGHT(O842,2))&gt;5)),TRUE,FALSE))</f>
        <v/>
      </c>
    </row>
    <row r="843" spans="1:28" x14ac:dyDescent="0.25">
      <c r="A843" s="75" t="s">
        <v>447</v>
      </c>
      <c r="B843" s="77" t="s">
        <v>448</v>
      </c>
      <c r="C843" s="230">
        <v>44240</v>
      </c>
      <c r="D843" s="75" t="s">
        <v>546</v>
      </c>
      <c r="E843" s="75" t="s">
        <v>549</v>
      </c>
      <c r="F843" s="75" t="s">
        <v>546</v>
      </c>
      <c r="G843" s="75">
        <v>0</v>
      </c>
      <c r="H843" s="75" t="s">
        <v>546</v>
      </c>
      <c r="I843" s="75" t="s">
        <v>546</v>
      </c>
      <c r="J843" s="75" t="s">
        <v>747</v>
      </c>
      <c r="K843" s="230">
        <v>43872</v>
      </c>
      <c r="L843" s="75">
        <f>COUNTIF($B$2:B843,B843)</f>
        <v>13</v>
      </c>
      <c r="M843" s="75">
        <f>COUNTIF($L$2:L843,4)</f>
        <v>32</v>
      </c>
      <c r="N843" s="76" t="str">
        <f t="shared" si="69"/>
        <v>Code 3613</v>
      </c>
      <c r="O843" s="76" t="str">
        <f t="shared" si="65"/>
        <v/>
      </c>
      <c r="P843" s="75" t="str">
        <f t="shared" si="66"/>
        <v/>
      </c>
      <c r="Q843" s="77" t="str">
        <f t="shared" si="67"/>
        <v/>
      </c>
      <c r="R843" s="77" t="str">
        <f t="shared" si="68"/>
        <v/>
      </c>
      <c r="S843" s="77" t="str">
        <f>IF(O843="","",IF(OR(VALUE(LEFT(O843,2))&gt;IF(RIGHT(J843,1)="M",7,19),AND(OR(LEFT(O843,2)={"07","19"}),VALUE(RIGHT(O843,2))&gt;15)),TRUE,FALSE))</f>
        <v/>
      </c>
      <c r="T843" s="77" t="str">
        <f>IF(O843="","",IF(OR(VALUE(LEFT(O843,2))&gt;IF(RIGHT(J843,1)="M",7,19),AND(OR(LEFT(O843,2)={"07","19"}),VALUE(RIGHT(O843,2))&gt;5)),TRUE,FALSE))</f>
        <v/>
      </c>
    </row>
    <row r="844" spans="1:28" x14ac:dyDescent="0.25">
      <c r="A844" s="75" t="s">
        <v>447</v>
      </c>
      <c r="B844" s="77" t="s">
        <v>448</v>
      </c>
      <c r="C844" s="230">
        <v>44241</v>
      </c>
      <c r="D844" s="75" t="s">
        <v>546</v>
      </c>
      <c r="E844" s="75" t="s">
        <v>549</v>
      </c>
      <c r="F844" s="75" t="s">
        <v>546</v>
      </c>
      <c r="G844" s="75">
        <v>0</v>
      </c>
      <c r="H844" s="75" t="s">
        <v>546</v>
      </c>
      <c r="I844" s="75" t="s">
        <v>546</v>
      </c>
      <c r="J844" s="75" t="s">
        <v>563</v>
      </c>
      <c r="K844" s="230">
        <v>43872</v>
      </c>
      <c r="L844" s="75">
        <f>COUNTIF($B$2:B844,B844)</f>
        <v>14</v>
      </c>
      <c r="M844" s="75">
        <f>COUNTIF($L$2:L844,4)</f>
        <v>32</v>
      </c>
      <c r="N844" s="76" t="str">
        <f t="shared" si="69"/>
        <v>Code 3614</v>
      </c>
      <c r="O844" s="76" t="str">
        <f t="shared" si="65"/>
        <v/>
      </c>
      <c r="P844" s="75" t="str">
        <f t="shared" si="66"/>
        <v/>
      </c>
      <c r="Q844" s="77" t="str">
        <f t="shared" si="67"/>
        <v/>
      </c>
      <c r="R844" s="77" t="str">
        <f t="shared" si="68"/>
        <v/>
      </c>
      <c r="S844" s="77" t="str">
        <f>IF(O844="","",IF(OR(VALUE(LEFT(O844,2))&gt;IF(RIGHT(J844,1)="M",7,19),AND(OR(LEFT(O844,2)={"07","19"}),VALUE(RIGHT(O844,2))&gt;15)),TRUE,FALSE))</f>
        <v/>
      </c>
      <c r="T844" s="77" t="str">
        <f>IF(O844="","",IF(OR(VALUE(LEFT(O844,2))&gt;IF(RIGHT(J844,1)="M",7,19),AND(OR(LEFT(O844,2)={"07","19"}),VALUE(RIGHT(O844,2))&gt;5)),TRUE,FALSE))</f>
        <v/>
      </c>
    </row>
    <row r="845" spans="1:28" x14ac:dyDescent="0.25">
      <c r="A845" s="231" t="s">
        <v>447</v>
      </c>
      <c r="B845" s="77" t="s">
        <v>448</v>
      </c>
      <c r="C845" s="232">
        <v>44242</v>
      </c>
      <c r="D845" s="231" t="s">
        <v>710</v>
      </c>
      <c r="E845" s="231" t="s">
        <v>652</v>
      </c>
      <c r="F845" s="231" t="s">
        <v>546</v>
      </c>
      <c r="G845" s="231">
        <v>3</v>
      </c>
      <c r="H845" s="231" t="s">
        <v>546</v>
      </c>
      <c r="I845" s="231" t="s">
        <v>546</v>
      </c>
      <c r="J845" s="231" t="s">
        <v>562</v>
      </c>
      <c r="K845" s="232">
        <v>43872</v>
      </c>
      <c r="L845" s="75">
        <f>COUNTIF($B$2:B845,B845)</f>
        <v>15</v>
      </c>
      <c r="M845" s="75">
        <f>COUNTIF($L$2:L845,4)</f>
        <v>32</v>
      </c>
      <c r="N845" s="76" t="str">
        <f t="shared" si="69"/>
        <v>Code 3615</v>
      </c>
      <c r="O845" s="76" t="str">
        <f t="shared" si="65"/>
        <v>0636</v>
      </c>
      <c r="P845" s="75" t="str">
        <f t="shared" si="66"/>
        <v>1920</v>
      </c>
      <c r="Q845" s="77">
        <f t="shared" si="67"/>
        <v>1244</v>
      </c>
      <c r="R845" s="77">
        <f t="shared" si="68"/>
        <v>12</v>
      </c>
      <c r="S845" s="77" t="b">
        <f>IF(O845="","",IF(OR(VALUE(LEFT(O845,2))&gt;IF(RIGHT(J845,1)="M",7,19),AND(OR(LEFT(O845,2)={"07","19"}),VALUE(RIGHT(O845,2))&gt;15)),TRUE,FALSE))</f>
        <v>0</v>
      </c>
      <c r="T845" s="77" t="b">
        <f>IF(O845="","",IF(OR(VALUE(LEFT(O845,2))&gt;IF(RIGHT(J845,1)="M",7,19),AND(OR(LEFT(O845,2)={"07","19"}),VALUE(RIGHT(O845,2))&gt;5)),TRUE,FALSE))</f>
        <v>0</v>
      </c>
      <c r="U845" s="78"/>
      <c r="V845" s="78"/>
      <c r="W845" s="78"/>
      <c r="X845" s="78"/>
      <c r="Y845" s="78"/>
      <c r="Z845" s="78"/>
      <c r="AA845" s="78"/>
      <c r="AB845" s="78"/>
    </row>
    <row r="846" spans="1:28" x14ac:dyDescent="0.25">
      <c r="A846" s="75" t="s">
        <v>447</v>
      </c>
      <c r="B846" s="77" t="s">
        <v>448</v>
      </c>
      <c r="C846" s="230">
        <v>44243</v>
      </c>
      <c r="D846" s="75" t="s">
        <v>556</v>
      </c>
      <c r="E846" s="75" t="s">
        <v>685</v>
      </c>
      <c r="F846" s="75" t="s">
        <v>546</v>
      </c>
      <c r="G846" s="75">
        <v>3</v>
      </c>
      <c r="H846" s="75" t="s">
        <v>546</v>
      </c>
      <c r="I846" s="75" t="s">
        <v>546</v>
      </c>
      <c r="J846" s="75" t="s">
        <v>562</v>
      </c>
      <c r="K846" s="230">
        <v>43872</v>
      </c>
      <c r="L846" s="75">
        <f>COUNTIF($B$2:B846,B846)</f>
        <v>16</v>
      </c>
      <c r="M846" s="75">
        <f>COUNTIF($L$2:L846,4)</f>
        <v>32</v>
      </c>
      <c r="N846" s="76" t="str">
        <f t="shared" si="69"/>
        <v>Code 3616</v>
      </c>
      <c r="O846" s="76" t="str">
        <f t="shared" si="65"/>
        <v>0644</v>
      </c>
      <c r="P846" s="75" t="str">
        <f t="shared" si="66"/>
        <v>1916</v>
      </c>
      <c r="Q846" s="77">
        <f t="shared" si="67"/>
        <v>1232</v>
      </c>
      <c r="R846" s="77">
        <f t="shared" si="68"/>
        <v>12</v>
      </c>
      <c r="S846" s="77" t="b">
        <f>IF(O846="","",IF(OR(VALUE(LEFT(O846,2))&gt;IF(RIGHT(J846,1)="M",7,19),AND(OR(LEFT(O846,2)={"07","19"}),VALUE(RIGHT(O846,2))&gt;15)),TRUE,FALSE))</f>
        <v>0</v>
      </c>
      <c r="T846" s="77" t="b">
        <f>IF(O846="","",IF(OR(VALUE(LEFT(O846,2))&gt;IF(RIGHT(J846,1)="M",7,19),AND(OR(LEFT(O846,2)={"07","19"}),VALUE(RIGHT(O846,2))&gt;5)),TRUE,FALSE))</f>
        <v>0</v>
      </c>
    </row>
    <row r="847" spans="1:28" x14ac:dyDescent="0.25">
      <c r="A847" s="75" t="s">
        <v>447</v>
      </c>
      <c r="B847" s="77" t="s">
        <v>448</v>
      </c>
      <c r="C847" s="230">
        <v>44244</v>
      </c>
      <c r="D847" s="75" t="s">
        <v>710</v>
      </c>
      <c r="E847" s="75" t="s">
        <v>651</v>
      </c>
      <c r="F847" s="75" t="s">
        <v>546</v>
      </c>
      <c r="G847" s="75">
        <v>3</v>
      </c>
      <c r="H847" s="75" t="s">
        <v>546</v>
      </c>
      <c r="I847" s="75" t="s">
        <v>546</v>
      </c>
      <c r="J847" s="75" t="s">
        <v>562</v>
      </c>
      <c r="K847" s="230">
        <v>43872</v>
      </c>
      <c r="L847" s="75">
        <f>COUNTIF($B$2:B847,B847)</f>
        <v>17</v>
      </c>
      <c r="M847" s="75">
        <f>COUNTIF($L$2:L847,4)</f>
        <v>32</v>
      </c>
      <c r="N847" s="76" t="str">
        <f t="shared" si="69"/>
        <v>Code 3617</v>
      </c>
      <c r="O847" s="76" t="str">
        <f t="shared" si="65"/>
        <v>0636</v>
      </c>
      <c r="P847" s="75" t="str">
        <f t="shared" si="66"/>
        <v>1917</v>
      </c>
      <c r="Q847" s="77">
        <f t="shared" si="67"/>
        <v>1241</v>
      </c>
      <c r="R847" s="77">
        <f t="shared" si="68"/>
        <v>12</v>
      </c>
      <c r="S847" s="77" t="b">
        <f>IF(O847="","",IF(OR(VALUE(LEFT(O847,2))&gt;IF(RIGHT(J847,1)="M",7,19),AND(OR(LEFT(O847,2)={"07","19"}),VALUE(RIGHT(O847,2))&gt;15)),TRUE,FALSE))</f>
        <v>0</v>
      </c>
      <c r="T847" s="77" t="b">
        <f>IF(O847="","",IF(OR(VALUE(LEFT(O847,2))&gt;IF(RIGHT(J847,1)="M",7,19),AND(OR(LEFT(O847,2)={"07","19"}),VALUE(RIGHT(O847,2))&gt;5)),TRUE,FALSE))</f>
        <v>0</v>
      </c>
    </row>
    <row r="848" spans="1:28" x14ac:dyDescent="0.25">
      <c r="A848" s="75" t="s">
        <v>447</v>
      </c>
      <c r="B848" s="77" t="s">
        <v>448</v>
      </c>
      <c r="C848" s="230">
        <v>44245</v>
      </c>
      <c r="D848" s="75" t="s">
        <v>613</v>
      </c>
      <c r="E848" s="75" t="s">
        <v>637</v>
      </c>
      <c r="F848" s="75" t="s">
        <v>546</v>
      </c>
      <c r="G848" s="75">
        <v>3</v>
      </c>
      <c r="H848" s="75" t="s">
        <v>546</v>
      </c>
      <c r="I848" s="75" t="s">
        <v>546</v>
      </c>
      <c r="J848" s="75" t="s">
        <v>562</v>
      </c>
      <c r="K848" s="230">
        <v>43872</v>
      </c>
      <c r="L848" s="75">
        <f>COUNTIF($B$2:B848,B848)</f>
        <v>18</v>
      </c>
      <c r="M848" s="75">
        <f>COUNTIF($L$2:L848,4)</f>
        <v>32</v>
      </c>
      <c r="N848" s="76" t="str">
        <f t="shared" si="69"/>
        <v>Code 3618</v>
      </c>
      <c r="O848" s="76" t="str">
        <f t="shared" si="65"/>
        <v>0637</v>
      </c>
      <c r="P848" s="75" t="str">
        <f t="shared" si="66"/>
        <v>1918</v>
      </c>
      <c r="Q848" s="77">
        <f t="shared" si="67"/>
        <v>1241</v>
      </c>
      <c r="R848" s="77">
        <f t="shared" si="68"/>
        <v>12</v>
      </c>
      <c r="S848" s="77" t="b">
        <f>IF(O848="","",IF(OR(VALUE(LEFT(O848,2))&gt;IF(RIGHT(J848,1)="M",7,19),AND(OR(LEFT(O848,2)={"07","19"}),VALUE(RIGHT(O848,2))&gt;15)),TRUE,FALSE))</f>
        <v>0</v>
      </c>
      <c r="T848" s="77" t="b">
        <f>IF(O848="","",IF(OR(VALUE(LEFT(O848,2))&gt;IF(RIGHT(J848,1)="M",7,19),AND(OR(LEFT(O848,2)={"07","19"}),VALUE(RIGHT(O848,2))&gt;5)),TRUE,FALSE))</f>
        <v>0</v>
      </c>
    </row>
    <row r="849" spans="1:20" x14ac:dyDescent="0.25">
      <c r="A849" s="75" t="s">
        <v>447</v>
      </c>
      <c r="B849" s="77" t="s">
        <v>448</v>
      </c>
      <c r="C849" s="230">
        <v>44246</v>
      </c>
      <c r="D849" s="75" t="s">
        <v>544</v>
      </c>
      <c r="E849" s="75" t="s">
        <v>658</v>
      </c>
      <c r="F849" s="75" t="s">
        <v>546</v>
      </c>
      <c r="G849" s="75">
        <v>3</v>
      </c>
      <c r="H849" s="75" t="s">
        <v>546</v>
      </c>
      <c r="I849" s="75" t="s">
        <v>546</v>
      </c>
      <c r="J849" s="75" t="s">
        <v>562</v>
      </c>
      <c r="K849" s="230">
        <v>43872</v>
      </c>
      <c r="L849" s="75">
        <f>COUNTIF($B$2:B849,B849)</f>
        <v>19</v>
      </c>
      <c r="M849" s="75">
        <f>COUNTIF($L$2:L849,4)</f>
        <v>32</v>
      </c>
      <c r="N849" s="76" t="str">
        <f t="shared" si="69"/>
        <v>Code 3619</v>
      </c>
      <c r="O849" s="76" t="str">
        <f t="shared" si="65"/>
        <v>0645</v>
      </c>
      <c r="P849" s="75" t="str">
        <f t="shared" si="66"/>
        <v>1900</v>
      </c>
      <c r="Q849" s="77">
        <f t="shared" si="67"/>
        <v>1215</v>
      </c>
      <c r="R849" s="77">
        <f t="shared" si="68"/>
        <v>12</v>
      </c>
      <c r="S849" s="77" t="b">
        <f>IF(O849="","",IF(OR(VALUE(LEFT(O849,2))&gt;IF(RIGHT(J849,1)="M",7,19),AND(OR(LEFT(O849,2)={"07","19"}),VALUE(RIGHT(O849,2))&gt;15)),TRUE,FALSE))</f>
        <v>0</v>
      </c>
      <c r="T849" s="77" t="b">
        <f>IF(O849="","",IF(OR(VALUE(LEFT(O849,2))&gt;IF(RIGHT(J849,1)="M",7,19),AND(OR(LEFT(O849,2)={"07","19"}),VALUE(RIGHT(O849,2))&gt;5)),TRUE,FALSE))</f>
        <v>0</v>
      </c>
    </row>
    <row r="850" spans="1:20" x14ac:dyDescent="0.25">
      <c r="A850" s="75" t="s">
        <v>447</v>
      </c>
      <c r="B850" s="77" t="s">
        <v>448</v>
      </c>
      <c r="C850" s="230">
        <v>44247</v>
      </c>
      <c r="D850" s="75" t="s">
        <v>655</v>
      </c>
      <c r="E850" s="75" t="s">
        <v>658</v>
      </c>
      <c r="F850" s="75" t="s">
        <v>546</v>
      </c>
      <c r="G850" s="75">
        <v>3</v>
      </c>
      <c r="H850" s="75" t="s">
        <v>546</v>
      </c>
      <c r="I850" s="75" t="s">
        <v>546</v>
      </c>
      <c r="J850" s="75" t="s">
        <v>562</v>
      </c>
      <c r="K850" s="230">
        <v>43872</v>
      </c>
      <c r="L850" s="75">
        <f>COUNTIF($B$2:B850,B850)</f>
        <v>20</v>
      </c>
      <c r="M850" s="75">
        <f>COUNTIF($L$2:L850,4)</f>
        <v>32</v>
      </c>
      <c r="N850" s="76" t="str">
        <f t="shared" si="69"/>
        <v>Code 3620</v>
      </c>
      <c r="O850" s="76" t="str">
        <f t="shared" si="65"/>
        <v>0638</v>
      </c>
      <c r="P850" s="75" t="str">
        <f t="shared" si="66"/>
        <v>1900</v>
      </c>
      <c r="Q850" s="77">
        <f t="shared" si="67"/>
        <v>1222</v>
      </c>
      <c r="R850" s="77">
        <f t="shared" si="68"/>
        <v>12</v>
      </c>
      <c r="S850" s="77" t="b">
        <f>IF(O850="","",IF(OR(VALUE(LEFT(O850,2))&gt;IF(RIGHT(J850,1)="M",7,19),AND(OR(LEFT(O850,2)={"07","19"}),VALUE(RIGHT(O850,2))&gt;15)),TRUE,FALSE))</f>
        <v>0</v>
      </c>
      <c r="T850" s="77" t="b">
        <f>IF(O850="","",IF(OR(VALUE(LEFT(O850,2))&gt;IF(RIGHT(J850,1)="M",7,19),AND(OR(LEFT(O850,2)={"07","19"}),VALUE(RIGHT(O850,2))&gt;5)),TRUE,FALSE))</f>
        <v>0</v>
      </c>
    </row>
    <row r="851" spans="1:20" x14ac:dyDescent="0.25">
      <c r="A851" s="75" t="s">
        <v>447</v>
      </c>
      <c r="B851" s="77" t="s">
        <v>448</v>
      </c>
      <c r="C851" s="230">
        <v>44248</v>
      </c>
      <c r="D851" s="75" t="s">
        <v>546</v>
      </c>
      <c r="E851" s="75" t="s">
        <v>549</v>
      </c>
      <c r="F851" s="75" t="s">
        <v>546</v>
      </c>
      <c r="G851" s="75">
        <v>0</v>
      </c>
      <c r="H851" s="75" t="s">
        <v>546</v>
      </c>
      <c r="I851" s="75" t="s">
        <v>546</v>
      </c>
      <c r="J851" s="75" t="s">
        <v>563</v>
      </c>
      <c r="K851" s="230">
        <v>43872</v>
      </c>
      <c r="L851" s="75">
        <f>COUNTIF($B$2:B851,B851)</f>
        <v>21</v>
      </c>
      <c r="M851" s="75">
        <f>COUNTIF($L$2:L851,4)</f>
        <v>32</v>
      </c>
      <c r="N851" s="76" t="str">
        <f t="shared" si="69"/>
        <v>Code 3621</v>
      </c>
      <c r="O851" s="76" t="str">
        <f t="shared" si="65"/>
        <v/>
      </c>
      <c r="P851" s="75" t="str">
        <f t="shared" si="66"/>
        <v/>
      </c>
      <c r="Q851" s="77" t="str">
        <f t="shared" si="67"/>
        <v/>
      </c>
      <c r="R851" s="77" t="str">
        <f t="shared" si="68"/>
        <v/>
      </c>
      <c r="S851" s="77" t="str">
        <f>IF(O851="","",IF(OR(VALUE(LEFT(O851,2))&gt;IF(RIGHT(J851,1)="M",7,19),AND(OR(LEFT(O851,2)={"07","19"}),VALUE(RIGHT(O851,2))&gt;15)),TRUE,FALSE))</f>
        <v/>
      </c>
      <c r="T851" s="77" t="str">
        <f>IF(O851="","",IF(OR(VALUE(LEFT(O851,2))&gt;IF(RIGHT(J851,1)="M",7,19),AND(OR(LEFT(O851,2)={"07","19"}),VALUE(RIGHT(O851,2))&gt;5)),TRUE,FALSE))</f>
        <v/>
      </c>
    </row>
    <row r="852" spans="1:20" x14ac:dyDescent="0.25">
      <c r="A852" s="75" t="s">
        <v>447</v>
      </c>
      <c r="B852" s="77" t="s">
        <v>448</v>
      </c>
      <c r="C852" s="230">
        <v>44249</v>
      </c>
      <c r="D852" s="75" t="s">
        <v>544</v>
      </c>
      <c r="E852" s="75" t="s">
        <v>606</v>
      </c>
      <c r="F852" s="75" t="s">
        <v>546</v>
      </c>
      <c r="G852" s="75">
        <v>3</v>
      </c>
      <c r="H852" s="75" t="s">
        <v>546</v>
      </c>
      <c r="I852" s="75" t="s">
        <v>546</v>
      </c>
      <c r="J852" s="75" t="s">
        <v>562</v>
      </c>
      <c r="K852" s="230">
        <v>43872</v>
      </c>
      <c r="L852" s="75">
        <f>COUNTIF($B$2:B852,B852)</f>
        <v>22</v>
      </c>
      <c r="M852" s="75">
        <f>COUNTIF($L$2:L852,4)</f>
        <v>32</v>
      </c>
      <c r="N852" s="76" t="str">
        <f t="shared" si="69"/>
        <v>Code 3622</v>
      </c>
      <c r="O852" s="76" t="str">
        <f t="shared" si="65"/>
        <v>0645</v>
      </c>
      <c r="P852" s="75" t="str">
        <f t="shared" si="66"/>
        <v>1901</v>
      </c>
      <c r="Q852" s="77">
        <f t="shared" si="67"/>
        <v>1216</v>
      </c>
      <c r="R852" s="77">
        <f t="shared" si="68"/>
        <v>12</v>
      </c>
      <c r="S852" s="77" t="b">
        <f>IF(O852="","",IF(OR(VALUE(LEFT(O852,2))&gt;IF(RIGHT(J852,1)="M",7,19),AND(OR(LEFT(O852,2)={"07","19"}),VALUE(RIGHT(O852,2))&gt;15)),TRUE,FALSE))</f>
        <v>0</v>
      </c>
      <c r="T852" s="77" t="b">
        <f>IF(O852="","",IF(OR(VALUE(LEFT(O852,2))&gt;IF(RIGHT(J852,1)="M",7,19),AND(OR(LEFT(O852,2)={"07","19"}),VALUE(RIGHT(O852,2))&gt;5)),TRUE,FALSE))</f>
        <v>0</v>
      </c>
    </row>
    <row r="853" spans="1:20" x14ac:dyDescent="0.25">
      <c r="A853" s="75" t="s">
        <v>447</v>
      </c>
      <c r="B853" s="77" t="s">
        <v>448</v>
      </c>
      <c r="C853" s="230">
        <v>44250</v>
      </c>
      <c r="D853" s="75" t="s">
        <v>591</v>
      </c>
      <c r="E853" s="75" t="s">
        <v>606</v>
      </c>
      <c r="F853" s="75" t="s">
        <v>546</v>
      </c>
      <c r="G853" s="75">
        <v>3</v>
      </c>
      <c r="H853" s="75" t="s">
        <v>546</v>
      </c>
      <c r="I853" s="75" t="s">
        <v>546</v>
      </c>
      <c r="J853" s="75" t="s">
        <v>562</v>
      </c>
      <c r="K853" s="230">
        <v>43872</v>
      </c>
      <c r="L853" s="75">
        <f>COUNTIF($B$2:B853,B853)</f>
        <v>23</v>
      </c>
      <c r="M853" s="75">
        <f>COUNTIF($L$2:L853,4)</f>
        <v>32</v>
      </c>
      <c r="N853" s="76" t="str">
        <f t="shared" si="69"/>
        <v>Code 3623</v>
      </c>
      <c r="O853" s="76" t="str">
        <f t="shared" si="65"/>
        <v>0655</v>
      </c>
      <c r="P853" s="75" t="str">
        <f t="shared" si="66"/>
        <v>1901</v>
      </c>
      <c r="Q853" s="77">
        <f t="shared" si="67"/>
        <v>1206</v>
      </c>
      <c r="R853" s="77">
        <f t="shared" si="68"/>
        <v>12</v>
      </c>
      <c r="S853" s="77" t="b">
        <f>IF(O853="","",IF(OR(VALUE(LEFT(O853,2))&gt;IF(RIGHT(J853,1)="M",7,19),AND(OR(LEFT(O853,2)={"07","19"}),VALUE(RIGHT(O853,2))&gt;15)),TRUE,FALSE))</f>
        <v>0</v>
      </c>
      <c r="T853" s="77" t="b">
        <f>IF(O853="","",IF(OR(VALUE(LEFT(O853,2))&gt;IF(RIGHT(J853,1)="M",7,19),AND(OR(LEFT(O853,2)={"07","19"}),VALUE(RIGHT(O853,2))&gt;5)),TRUE,FALSE))</f>
        <v>0</v>
      </c>
    </row>
    <row r="854" spans="1:20" x14ac:dyDescent="0.25">
      <c r="A854" s="75" t="s">
        <v>447</v>
      </c>
      <c r="B854" s="77" t="s">
        <v>448</v>
      </c>
      <c r="C854" s="230">
        <v>44251</v>
      </c>
      <c r="D854" s="75" t="s">
        <v>557</v>
      </c>
      <c r="E854" s="75" t="s">
        <v>651</v>
      </c>
      <c r="F854" s="75" t="s">
        <v>546</v>
      </c>
      <c r="G854" s="75">
        <v>3</v>
      </c>
      <c r="H854" s="75" t="s">
        <v>546</v>
      </c>
      <c r="I854" s="75" t="s">
        <v>546</v>
      </c>
      <c r="J854" s="75" t="s">
        <v>562</v>
      </c>
      <c r="K854" s="230">
        <v>43872</v>
      </c>
      <c r="L854" s="75">
        <f>COUNTIF($B$2:B854,B854)</f>
        <v>24</v>
      </c>
      <c r="M854" s="75">
        <f>COUNTIF($L$2:L854,4)</f>
        <v>32</v>
      </c>
      <c r="N854" s="76" t="str">
        <f t="shared" si="69"/>
        <v>Code 3624</v>
      </c>
      <c r="O854" s="76" t="str">
        <f t="shared" si="65"/>
        <v>0640</v>
      </c>
      <c r="P854" s="75" t="str">
        <f t="shared" si="66"/>
        <v>1917</v>
      </c>
      <c r="Q854" s="77">
        <f t="shared" si="67"/>
        <v>1237</v>
      </c>
      <c r="R854" s="77">
        <f t="shared" si="68"/>
        <v>12</v>
      </c>
      <c r="S854" s="77" t="b">
        <f>IF(O854="","",IF(OR(VALUE(LEFT(O854,2))&gt;IF(RIGHT(J854,1)="M",7,19),AND(OR(LEFT(O854,2)={"07","19"}),VALUE(RIGHT(O854,2))&gt;15)),TRUE,FALSE))</f>
        <v>0</v>
      </c>
      <c r="T854" s="77" t="b">
        <f>IF(O854="","",IF(OR(VALUE(LEFT(O854,2))&gt;IF(RIGHT(J854,1)="M",7,19),AND(OR(LEFT(O854,2)={"07","19"}),VALUE(RIGHT(O854,2))&gt;5)),TRUE,FALSE))</f>
        <v>0</v>
      </c>
    </row>
    <row r="855" spans="1:20" x14ac:dyDescent="0.25">
      <c r="A855" s="75" t="s">
        <v>447</v>
      </c>
      <c r="B855" s="77" t="s">
        <v>448</v>
      </c>
      <c r="C855" s="230">
        <v>44252</v>
      </c>
      <c r="D855" s="75" t="s">
        <v>550</v>
      </c>
      <c r="E855" s="75" t="s">
        <v>685</v>
      </c>
      <c r="F855" s="75" t="s">
        <v>546</v>
      </c>
      <c r="G855" s="75">
        <v>3</v>
      </c>
      <c r="H855" s="75" t="s">
        <v>546</v>
      </c>
      <c r="I855" s="75" t="s">
        <v>546</v>
      </c>
      <c r="J855" s="75" t="s">
        <v>562</v>
      </c>
      <c r="K855" s="230">
        <v>43872</v>
      </c>
      <c r="L855" s="75">
        <f>COUNTIF($B$2:B855,B855)</f>
        <v>25</v>
      </c>
      <c r="M855" s="75">
        <f>COUNTIF($L$2:L855,4)</f>
        <v>32</v>
      </c>
      <c r="N855" s="76" t="str">
        <f t="shared" si="69"/>
        <v>Code 3625</v>
      </c>
      <c r="O855" s="76" t="str">
        <f t="shared" si="65"/>
        <v>0642</v>
      </c>
      <c r="P855" s="75" t="str">
        <f t="shared" si="66"/>
        <v>1916</v>
      </c>
      <c r="Q855" s="77">
        <f t="shared" si="67"/>
        <v>1234</v>
      </c>
      <c r="R855" s="77">
        <f t="shared" si="68"/>
        <v>12</v>
      </c>
      <c r="S855" s="77" t="b">
        <f>IF(O855="","",IF(OR(VALUE(LEFT(O855,2))&gt;IF(RIGHT(J855,1)="M",7,19),AND(OR(LEFT(O855,2)={"07","19"}),VALUE(RIGHT(O855,2))&gt;15)),TRUE,FALSE))</f>
        <v>0</v>
      </c>
      <c r="T855" s="77" t="b">
        <f>IF(O855="","",IF(OR(VALUE(LEFT(O855,2))&gt;IF(RIGHT(J855,1)="M",7,19),AND(OR(LEFT(O855,2)={"07","19"}),VALUE(RIGHT(O855,2))&gt;5)),TRUE,FALSE))</f>
        <v>0</v>
      </c>
    </row>
    <row r="856" spans="1:20" x14ac:dyDescent="0.25">
      <c r="A856" s="75" t="s">
        <v>447</v>
      </c>
      <c r="B856" s="77" t="s">
        <v>448</v>
      </c>
      <c r="C856" s="230">
        <v>44253</v>
      </c>
      <c r="D856" s="75" t="s">
        <v>552</v>
      </c>
      <c r="E856" s="75" t="s">
        <v>689</v>
      </c>
      <c r="F856" s="75" t="s">
        <v>546</v>
      </c>
      <c r="G856" s="75">
        <v>3</v>
      </c>
      <c r="H856" s="75" t="s">
        <v>546</v>
      </c>
      <c r="I856" s="75" t="s">
        <v>546</v>
      </c>
      <c r="J856" s="75" t="s">
        <v>562</v>
      </c>
      <c r="K856" s="230">
        <v>43872</v>
      </c>
      <c r="L856" s="75">
        <f>COUNTIF($B$2:B856,B856)</f>
        <v>26</v>
      </c>
      <c r="M856" s="75">
        <f>COUNTIF($L$2:L856,4)</f>
        <v>32</v>
      </c>
      <c r="N856" s="76" t="str">
        <f t="shared" si="69"/>
        <v>Code 3626</v>
      </c>
      <c r="O856" s="76" t="str">
        <f t="shared" si="65"/>
        <v>0641</v>
      </c>
      <c r="P856" s="75" t="str">
        <f t="shared" si="66"/>
        <v>1915</v>
      </c>
      <c r="Q856" s="77">
        <f t="shared" si="67"/>
        <v>1234</v>
      </c>
      <c r="R856" s="77">
        <f t="shared" si="68"/>
        <v>12</v>
      </c>
      <c r="S856" s="77" t="b">
        <f>IF(O856="","",IF(OR(VALUE(LEFT(O856,2))&gt;IF(RIGHT(J856,1)="M",7,19),AND(OR(LEFT(O856,2)={"07","19"}),VALUE(RIGHT(O856,2))&gt;15)),TRUE,FALSE))</f>
        <v>0</v>
      </c>
      <c r="T856" s="77" t="b">
        <f>IF(O856="","",IF(OR(VALUE(LEFT(O856,2))&gt;IF(RIGHT(J856,1)="M",7,19),AND(OR(LEFT(O856,2)={"07","19"}),VALUE(RIGHT(O856,2))&gt;5)),TRUE,FALSE))</f>
        <v>0</v>
      </c>
    </row>
    <row r="857" spans="1:20" x14ac:dyDescent="0.25">
      <c r="A857" s="75" t="s">
        <v>447</v>
      </c>
      <c r="B857" s="77" t="s">
        <v>448</v>
      </c>
      <c r="C857" s="230">
        <v>44254</v>
      </c>
      <c r="D857" s="75" t="s">
        <v>546</v>
      </c>
      <c r="E857" s="75" t="s">
        <v>549</v>
      </c>
      <c r="F857" s="75" t="s">
        <v>546</v>
      </c>
      <c r="G857" s="75">
        <v>0</v>
      </c>
      <c r="H857" s="75" t="s">
        <v>546</v>
      </c>
      <c r="I857" s="75" t="s">
        <v>590</v>
      </c>
      <c r="J857" s="75" t="s">
        <v>562</v>
      </c>
      <c r="K857" s="230">
        <v>43872</v>
      </c>
      <c r="L857" s="75">
        <f>COUNTIF($B$2:B857,B857)</f>
        <v>27</v>
      </c>
      <c r="M857" s="75">
        <f>COUNTIF($L$2:L857,4)</f>
        <v>32</v>
      </c>
      <c r="N857" s="76" t="str">
        <f t="shared" si="69"/>
        <v>Code 3627</v>
      </c>
      <c r="O857" s="76" t="str">
        <f t="shared" si="65"/>
        <v/>
      </c>
      <c r="P857" s="75" t="str">
        <f t="shared" si="66"/>
        <v/>
      </c>
      <c r="Q857" s="77" t="str">
        <f t="shared" si="67"/>
        <v/>
      </c>
      <c r="R857" s="77" t="str">
        <f t="shared" si="68"/>
        <v/>
      </c>
      <c r="S857" s="77" t="str">
        <f>IF(O857="","",IF(OR(VALUE(LEFT(O857,2))&gt;IF(RIGHT(J857,1)="M",7,19),AND(OR(LEFT(O857,2)={"07","19"}),VALUE(RIGHT(O857,2))&gt;15)),TRUE,FALSE))</f>
        <v/>
      </c>
      <c r="T857" s="77" t="str">
        <f>IF(O857="","",IF(OR(VALUE(LEFT(O857,2))&gt;IF(RIGHT(J857,1)="M",7,19),AND(OR(LEFT(O857,2)={"07","19"}),VALUE(RIGHT(O857,2))&gt;5)),TRUE,FALSE))</f>
        <v/>
      </c>
    </row>
    <row r="858" spans="1:20" x14ac:dyDescent="0.25">
      <c r="A858" s="75" t="s">
        <v>447</v>
      </c>
      <c r="B858" s="77" t="s">
        <v>448</v>
      </c>
      <c r="C858" s="230">
        <v>44255</v>
      </c>
      <c r="D858" s="75" t="s">
        <v>546</v>
      </c>
      <c r="E858" s="75" t="s">
        <v>549</v>
      </c>
      <c r="F858" s="75" t="s">
        <v>546</v>
      </c>
      <c r="G858" s="75">
        <v>0</v>
      </c>
      <c r="H858" s="75" t="s">
        <v>546</v>
      </c>
      <c r="I858" s="75" t="s">
        <v>546</v>
      </c>
      <c r="J858" s="75" t="s">
        <v>563</v>
      </c>
      <c r="K858" s="230">
        <v>43872</v>
      </c>
      <c r="L858" s="75">
        <f>COUNTIF($B$2:B858,B858)</f>
        <v>28</v>
      </c>
      <c r="M858" s="75">
        <f>COUNTIF($L$2:L858,4)</f>
        <v>32</v>
      </c>
      <c r="N858" s="76" t="str">
        <f t="shared" si="69"/>
        <v>Code 3628</v>
      </c>
      <c r="O858" s="76" t="str">
        <f t="shared" si="65"/>
        <v/>
      </c>
      <c r="P858" s="75" t="str">
        <f t="shared" si="66"/>
        <v/>
      </c>
      <c r="Q858" s="77" t="str">
        <f t="shared" si="67"/>
        <v/>
      </c>
      <c r="R858" s="77" t="str">
        <f t="shared" si="68"/>
        <v/>
      </c>
      <c r="S858" s="77" t="str">
        <f>IF(O858="","",IF(OR(VALUE(LEFT(O858,2))&gt;IF(RIGHT(J858,1)="M",7,19),AND(OR(LEFT(O858,2)={"07","19"}),VALUE(RIGHT(O858,2))&gt;15)),TRUE,FALSE))</f>
        <v/>
      </c>
      <c r="T858" s="77" t="str">
        <f>IF(O858="","",IF(OR(VALUE(LEFT(O858,2))&gt;IF(RIGHT(J858,1)="M",7,19),AND(OR(LEFT(O858,2)={"07","19"}),VALUE(RIGHT(O858,2))&gt;5)),TRUE,FALSE))</f>
        <v/>
      </c>
    </row>
    <row r="859" spans="1:20" x14ac:dyDescent="0.25">
      <c r="A859" s="75" t="s">
        <v>453</v>
      </c>
      <c r="B859" s="77" t="s">
        <v>454</v>
      </c>
      <c r="C859" s="230">
        <v>44228</v>
      </c>
      <c r="D859" s="75" t="s">
        <v>676</v>
      </c>
      <c r="E859" s="75" t="s">
        <v>721</v>
      </c>
      <c r="F859" s="75" t="s">
        <v>546</v>
      </c>
      <c r="G859" s="75">
        <v>2</v>
      </c>
      <c r="H859" s="75" t="s">
        <v>546</v>
      </c>
      <c r="I859" s="75" t="s">
        <v>546</v>
      </c>
      <c r="J859" s="75" t="s">
        <v>579</v>
      </c>
      <c r="K859" s="230">
        <v>43878</v>
      </c>
      <c r="L859" s="75">
        <f>COUNTIF($B$2:B859,B859)</f>
        <v>1</v>
      </c>
      <c r="M859" s="75">
        <f>COUNTIF($L$2:L859,4)</f>
        <v>32</v>
      </c>
      <c r="N859" s="76" t="str">
        <f t="shared" si="69"/>
        <v>Code 371</v>
      </c>
      <c r="O859" s="76" t="str">
        <f t="shared" si="65"/>
        <v>1841</v>
      </c>
      <c r="P859" s="75" t="str">
        <f t="shared" si="66"/>
        <v>0604</v>
      </c>
      <c r="Q859" s="77">
        <f t="shared" si="67"/>
        <v>1123</v>
      </c>
      <c r="R859" s="77">
        <f t="shared" si="68"/>
        <v>11</v>
      </c>
      <c r="S859" s="77" t="b">
        <f>IF(O859="","",IF(OR(VALUE(LEFT(O859,2))&gt;IF(RIGHT(J859,1)="M",7,19),AND(OR(LEFT(O859,2)={"07","19"}),VALUE(RIGHT(O859,2))&gt;15)),TRUE,FALSE))</f>
        <v>0</v>
      </c>
      <c r="T859" s="77" t="b">
        <f>IF(O859="","",IF(OR(VALUE(LEFT(O859,2))&gt;IF(RIGHT(J859,1)="M",7,19),AND(OR(LEFT(O859,2)={"07","19"}),VALUE(RIGHT(O859,2))&gt;5)),TRUE,FALSE))</f>
        <v>0</v>
      </c>
    </row>
    <row r="860" spans="1:20" x14ac:dyDescent="0.25">
      <c r="A860" s="75" t="s">
        <v>453</v>
      </c>
      <c r="B860" s="77" t="s">
        <v>454</v>
      </c>
      <c r="C860" s="230">
        <v>44229</v>
      </c>
      <c r="D860" s="75" t="s">
        <v>632</v>
      </c>
      <c r="E860" s="75" t="s">
        <v>702</v>
      </c>
      <c r="F860" s="75" t="s">
        <v>546</v>
      </c>
      <c r="G860" s="75">
        <v>2</v>
      </c>
      <c r="H860" s="75" t="s">
        <v>546</v>
      </c>
      <c r="I860" s="75" t="s">
        <v>546</v>
      </c>
      <c r="J860" s="75" t="s">
        <v>579</v>
      </c>
      <c r="K860" s="230">
        <v>43878</v>
      </c>
      <c r="L860" s="75">
        <f>COUNTIF($B$2:B860,B860)</f>
        <v>2</v>
      </c>
      <c r="M860" s="75">
        <f>COUNTIF($L$2:L860,4)</f>
        <v>32</v>
      </c>
      <c r="N860" s="76" t="str">
        <f t="shared" si="69"/>
        <v>Code 372</v>
      </c>
      <c r="O860" s="76" t="str">
        <f t="shared" si="65"/>
        <v>1851</v>
      </c>
      <c r="P860" s="75" t="str">
        <f t="shared" si="66"/>
        <v>0606</v>
      </c>
      <c r="Q860" s="77">
        <f t="shared" si="67"/>
        <v>1115</v>
      </c>
      <c r="R860" s="77">
        <f t="shared" si="68"/>
        <v>11</v>
      </c>
      <c r="S860" s="77" t="b">
        <f>IF(O860="","",IF(OR(VALUE(LEFT(O860,2))&gt;IF(RIGHT(J860,1)="M",7,19),AND(OR(LEFT(O860,2)={"07","19"}),VALUE(RIGHT(O860,2))&gt;15)),TRUE,FALSE))</f>
        <v>0</v>
      </c>
      <c r="T860" s="77" t="b">
        <f>IF(O860="","",IF(OR(VALUE(LEFT(O860,2))&gt;IF(RIGHT(J860,1)="M",7,19),AND(OR(LEFT(O860,2)={"07","19"}),VALUE(RIGHT(O860,2))&gt;5)),TRUE,FALSE))</f>
        <v>0</v>
      </c>
    </row>
    <row r="861" spans="1:20" x14ac:dyDescent="0.25">
      <c r="A861" s="75" t="s">
        <v>453</v>
      </c>
      <c r="B861" s="77" t="s">
        <v>454</v>
      </c>
      <c r="C861" s="230">
        <v>44230</v>
      </c>
      <c r="D861" s="75" t="s">
        <v>632</v>
      </c>
      <c r="E861" s="75" t="s">
        <v>674</v>
      </c>
      <c r="F861" s="75" t="s">
        <v>546</v>
      </c>
      <c r="G861" s="75">
        <v>2</v>
      </c>
      <c r="H861" s="75" t="s">
        <v>546</v>
      </c>
      <c r="I861" s="75" t="s">
        <v>546</v>
      </c>
      <c r="J861" s="75" t="s">
        <v>579</v>
      </c>
      <c r="K861" s="230">
        <v>43878</v>
      </c>
      <c r="L861" s="75">
        <f>COUNTIF($B$2:B861,B861)</f>
        <v>3</v>
      </c>
      <c r="M861" s="75">
        <f>COUNTIF($L$2:L861,4)</f>
        <v>32</v>
      </c>
      <c r="N861" s="76" t="str">
        <f t="shared" si="69"/>
        <v>Code 373</v>
      </c>
      <c r="O861" s="76" t="str">
        <f t="shared" si="65"/>
        <v>1851</v>
      </c>
      <c r="P861" s="75" t="str">
        <f t="shared" si="66"/>
        <v>0607</v>
      </c>
      <c r="Q861" s="77">
        <f t="shared" si="67"/>
        <v>1116</v>
      </c>
      <c r="R861" s="77">
        <f t="shared" si="68"/>
        <v>11</v>
      </c>
      <c r="S861" s="77" t="b">
        <f>IF(O861="","",IF(OR(VALUE(LEFT(O861,2))&gt;IF(RIGHT(J861,1)="M",7,19),AND(OR(LEFT(O861,2)={"07","19"}),VALUE(RIGHT(O861,2))&gt;15)),TRUE,FALSE))</f>
        <v>0</v>
      </c>
      <c r="T861" s="77" t="b">
        <f>IF(O861="","",IF(OR(VALUE(LEFT(O861,2))&gt;IF(RIGHT(J861,1)="M",7,19),AND(OR(LEFT(O861,2)={"07","19"}),VALUE(RIGHT(O861,2))&gt;5)),TRUE,FALSE))</f>
        <v>0</v>
      </c>
    </row>
    <row r="862" spans="1:20" x14ac:dyDescent="0.25">
      <c r="A862" s="75" t="s">
        <v>453</v>
      </c>
      <c r="B862" s="77" t="s">
        <v>454</v>
      </c>
      <c r="C862" s="230">
        <v>44231</v>
      </c>
      <c r="D862" s="75" t="s">
        <v>581</v>
      </c>
      <c r="E862" s="75" t="s">
        <v>578</v>
      </c>
      <c r="F862" s="75" t="s">
        <v>546</v>
      </c>
      <c r="G862" s="75">
        <v>2</v>
      </c>
      <c r="H862" s="75" t="s">
        <v>546</v>
      </c>
      <c r="I862" s="75" t="s">
        <v>546</v>
      </c>
      <c r="J862" s="75" t="s">
        <v>579</v>
      </c>
      <c r="K862" s="230">
        <v>43878</v>
      </c>
      <c r="L862" s="75">
        <f>COUNTIF($B$2:B862,B862)</f>
        <v>4</v>
      </c>
      <c r="M862" s="75">
        <f>COUNTIF($L$2:L862,4)</f>
        <v>33</v>
      </c>
      <c r="N862" s="76" t="str">
        <f t="shared" si="69"/>
        <v>Code 374</v>
      </c>
      <c r="O862" s="76" t="str">
        <f t="shared" si="65"/>
        <v>1846</v>
      </c>
      <c r="P862" s="75" t="str">
        <f t="shared" si="66"/>
        <v>0611</v>
      </c>
      <c r="Q862" s="77">
        <f t="shared" si="67"/>
        <v>1125</v>
      </c>
      <c r="R862" s="77">
        <f t="shared" si="68"/>
        <v>11</v>
      </c>
      <c r="S862" s="77" t="b">
        <f>IF(O862="","",IF(OR(VALUE(LEFT(O862,2))&gt;IF(RIGHT(J862,1)="M",7,19),AND(OR(LEFT(O862,2)={"07","19"}),VALUE(RIGHT(O862,2))&gt;15)),TRUE,FALSE))</f>
        <v>0</v>
      </c>
      <c r="T862" s="77" t="b">
        <f>IF(O862="","",IF(OR(VALUE(LEFT(O862,2))&gt;IF(RIGHT(J862,1)="M",7,19),AND(OR(LEFT(O862,2)={"07","19"}),VALUE(RIGHT(O862,2))&gt;5)),TRUE,FALSE))</f>
        <v>0</v>
      </c>
    </row>
    <row r="863" spans="1:20" x14ac:dyDescent="0.25">
      <c r="A863" s="75" t="s">
        <v>453</v>
      </c>
      <c r="B863" s="77" t="s">
        <v>454</v>
      </c>
      <c r="C863" s="230">
        <v>44232</v>
      </c>
      <c r="D863" s="75" t="s">
        <v>564</v>
      </c>
      <c r="E863" s="75" t="s">
        <v>674</v>
      </c>
      <c r="F863" s="75" t="s">
        <v>546</v>
      </c>
      <c r="G863" s="75">
        <v>2</v>
      </c>
      <c r="H863" s="75" t="s">
        <v>546</v>
      </c>
      <c r="I863" s="75" t="s">
        <v>546</v>
      </c>
      <c r="J863" s="75" t="s">
        <v>579</v>
      </c>
      <c r="K863" s="230">
        <v>43878</v>
      </c>
      <c r="L863" s="75">
        <f>COUNTIF($B$2:B863,B863)</f>
        <v>5</v>
      </c>
      <c r="M863" s="75">
        <f>COUNTIF($L$2:L863,4)</f>
        <v>33</v>
      </c>
      <c r="N863" s="76" t="str">
        <f t="shared" si="69"/>
        <v>Code 375</v>
      </c>
      <c r="O863" s="76" t="str">
        <f t="shared" si="65"/>
        <v>1848</v>
      </c>
      <c r="P863" s="75" t="str">
        <f t="shared" si="66"/>
        <v>0607</v>
      </c>
      <c r="Q863" s="77">
        <f t="shared" si="67"/>
        <v>1119</v>
      </c>
      <c r="R863" s="77">
        <f t="shared" si="68"/>
        <v>11</v>
      </c>
      <c r="S863" s="77" t="b">
        <f>IF(O863="","",IF(OR(VALUE(LEFT(O863,2))&gt;IF(RIGHT(J863,1)="M",7,19),AND(OR(LEFT(O863,2)={"07","19"}),VALUE(RIGHT(O863,2))&gt;15)),TRUE,FALSE))</f>
        <v>0</v>
      </c>
      <c r="T863" s="77" t="b">
        <f>IF(O863="","",IF(OR(VALUE(LEFT(O863,2))&gt;IF(RIGHT(J863,1)="M",7,19),AND(OR(LEFT(O863,2)={"07","19"}),VALUE(RIGHT(O863,2))&gt;5)),TRUE,FALSE))</f>
        <v>0</v>
      </c>
    </row>
    <row r="864" spans="1:20" x14ac:dyDescent="0.25">
      <c r="A864" s="75" t="s">
        <v>453</v>
      </c>
      <c r="B864" s="77" t="s">
        <v>454</v>
      </c>
      <c r="C864" s="230">
        <v>44233</v>
      </c>
      <c r="D864" s="75" t="s">
        <v>567</v>
      </c>
      <c r="E864" s="75" t="s">
        <v>578</v>
      </c>
      <c r="F864" s="75" t="s">
        <v>546</v>
      </c>
      <c r="G864" s="75">
        <v>2</v>
      </c>
      <c r="H864" s="75" t="s">
        <v>546</v>
      </c>
      <c r="I864" s="75" t="s">
        <v>546</v>
      </c>
      <c r="J864" s="75" t="s">
        <v>579</v>
      </c>
      <c r="K864" s="230">
        <v>43878</v>
      </c>
      <c r="L864" s="75">
        <f>COUNTIF($B$2:B864,B864)</f>
        <v>6</v>
      </c>
      <c r="M864" s="75">
        <f>COUNTIF($L$2:L864,4)</f>
        <v>33</v>
      </c>
      <c r="N864" s="76" t="str">
        <f t="shared" si="69"/>
        <v>Code 376</v>
      </c>
      <c r="O864" s="76" t="str">
        <f t="shared" si="65"/>
        <v>1842</v>
      </c>
      <c r="P864" s="75" t="str">
        <f t="shared" si="66"/>
        <v>0611</v>
      </c>
      <c r="Q864" s="77">
        <f t="shared" si="67"/>
        <v>1129</v>
      </c>
      <c r="R864" s="77">
        <f t="shared" si="68"/>
        <v>11</v>
      </c>
      <c r="S864" s="77" t="b">
        <f>IF(O864="","",IF(OR(VALUE(LEFT(O864,2))&gt;IF(RIGHT(J864,1)="M",7,19),AND(OR(LEFT(O864,2)={"07","19"}),VALUE(RIGHT(O864,2))&gt;15)),TRUE,FALSE))</f>
        <v>0</v>
      </c>
      <c r="T864" s="77" t="b">
        <f>IF(O864="","",IF(OR(VALUE(LEFT(O864,2))&gt;IF(RIGHT(J864,1)="M",7,19),AND(OR(LEFT(O864,2)={"07","19"}),VALUE(RIGHT(O864,2))&gt;5)),TRUE,FALSE))</f>
        <v>0</v>
      </c>
    </row>
    <row r="865" spans="1:28" x14ac:dyDescent="0.25">
      <c r="A865" s="75" t="s">
        <v>453</v>
      </c>
      <c r="B865" s="77" t="s">
        <v>454</v>
      </c>
      <c r="C865" s="230">
        <v>44234</v>
      </c>
      <c r="D865" s="75" t="s">
        <v>546</v>
      </c>
      <c r="E865" s="75" t="s">
        <v>549</v>
      </c>
      <c r="F865" s="75" t="s">
        <v>546</v>
      </c>
      <c r="G865" s="75">
        <v>0</v>
      </c>
      <c r="H865" s="75" t="s">
        <v>546</v>
      </c>
      <c r="I865" s="75" t="s">
        <v>546</v>
      </c>
      <c r="J865" s="75" t="s">
        <v>585</v>
      </c>
      <c r="K865" s="230">
        <v>43878</v>
      </c>
      <c r="L865" s="75">
        <f>COUNTIF($B$2:B865,B865)</f>
        <v>7</v>
      </c>
      <c r="M865" s="75">
        <f>COUNTIF($L$2:L865,4)</f>
        <v>33</v>
      </c>
      <c r="N865" s="76" t="str">
        <f t="shared" si="69"/>
        <v>Code 377</v>
      </c>
      <c r="O865" s="76" t="str">
        <f t="shared" si="65"/>
        <v/>
      </c>
      <c r="P865" s="75" t="str">
        <f t="shared" si="66"/>
        <v/>
      </c>
      <c r="Q865" s="77" t="str">
        <f t="shared" si="67"/>
        <v/>
      </c>
      <c r="R865" s="77" t="str">
        <f t="shared" si="68"/>
        <v/>
      </c>
      <c r="S865" s="77" t="str">
        <f>IF(O865="","",IF(OR(VALUE(LEFT(O865,2))&gt;IF(RIGHT(J865,1)="M",7,19),AND(OR(LEFT(O865,2)={"07","19"}),VALUE(RIGHT(O865,2))&gt;15)),TRUE,FALSE))</f>
        <v/>
      </c>
      <c r="T865" s="77" t="str">
        <f>IF(O865="","",IF(OR(VALUE(LEFT(O865,2))&gt;IF(RIGHT(J865,1)="M",7,19),AND(OR(LEFT(O865,2)={"07","19"}),VALUE(RIGHT(O865,2))&gt;5)),TRUE,FALSE))</f>
        <v/>
      </c>
    </row>
    <row r="866" spans="1:28" x14ac:dyDescent="0.25">
      <c r="A866" s="231" t="s">
        <v>453</v>
      </c>
      <c r="B866" s="78" t="s">
        <v>454</v>
      </c>
      <c r="C866" s="232">
        <v>44235</v>
      </c>
      <c r="D866" s="231" t="s">
        <v>580</v>
      </c>
      <c r="E866" s="231" t="s">
        <v>573</v>
      </c>
      <c r="F866" s="231" t="s">
        <v>546</v>
      </c>
      <c r="G866" s="231">
        <v>3</v>
      </c>
      <c r="H866" s="231" t="s">
        <v>546</v>
      </c>
      <c r="I866" s="231" t="s">
        <v>546</v>
      </c>
      <c r="J866" s="231" t="s">
        <v>566</v>
      </c>
      <c r="K866" s="232">
        <v>43878</v>
      </c>
      <c r="L866" s="75">
        <f>COUNTIF($B$2:B866,B866)</f>
        <v>8</v>
      </c>
      <c r="M866" s="75">
        <f>COUNTIF($L$2:L866,4)</f>
        <v>33</v>
      </c>
      <c r="N866" s="76" t="str">
        <f t="shared" si="69"/>
        <v>Code 378</v>
      </c>
      <c r="O866" s="76" t="str">
        <f t="shared" si="65"/>
        <v>1850</v>
      </c>
      <c r="P866" s="75" t="str">
        <f t="shared" si="66"/>
        <v>0708</v>
      </c>
      <c r="Q866" s="77">
        <f t="shared" si="67"/>
        <v>1218</v>
      </c>
      <c r="R866" s="77">
        <f t="shared" si="68"/>
        <v>12</v>
      </c>
      <c r="S866" s="77" t="b">
        <f>IF(O866="","",IF(OR(VALUE(LEFT(O866,2))&gt;IF(RIGHT(J866,1)="M",7,19),AND(OR(LEFT(O866,2)={"07","19"}),VALUE(RIGHT(O866,2))&gt;15)),TRUE,FALSE))</f>
        <v>0</v>
      </c>
      <c r="T866" s="77" t="b">
        <f>IF(O866="","",IF(OR(VALUE(LEFT(O866,2))&gt;IF(RIGHT(J866,1)="M",7,19),AND(OR(LEFT(O866,2)={"07","19"}),VALUE(RIGHT(O866,2))&gt;5)),TRUE,FALSE))</f>
        <v>0</v>
      </c>
      <c r="U866" s="78"/>
      <c r="V866" s="78"/>
      <c r="W866" s="78"/>
      <c r="X866" s="78"/>
      <c r="Y866" s="78"/>
      <c r="Z866" s="78"/>
      <c r="AA866" s="78"/>
      <c r="AB866" s="78"/>
    </row>
    <row r="867" spans="1:28" x14ac:dyDescent="0.25">
      <c r="A867" s="231" t="s">
        <v>453</v>
      </c>
      <c r="B867" s="78" t="s">
        <v>454</v>
      </c>
      <c r="C867" s="232">
        <v>44236</v>
      </c>
      <c r="D867" s="231" t="s">
        <v>628</v>
      </c>
      <c r="E867" s="231" t="s">
        <v>695</v>
      </c>
      <c r="F867" s="231" t="s">
        <v>546</v>
      </c>
      <c r="G867" s="231">
        <v>3</v>
      </c>
      <c r="H867" s="231" t="s">
        <v>546</v>
      </c>
      <c r="I867" s="231" t="s">
        <v>546</v>
      </c>
      <c r="J867" s="231" t="s">
        <v>566</v>
      </c>
      <c r="K867" s="232">
        <v>43878</v>
      </c>
      <c r="L867" s="75">
        <f>COUNTIF($B$2:B867,B867)</f>
        <v>9</v>
      </c>
      <c r="M867" s="75">
        <f>COUNTIF($L$2:L867,4)</f>
        <v>33</v>
      </c>
      <c r="N867" s="76" t="str">
        <f t="shared" si="69"/>
        <v>Code 379</v>
      </c>
      <c r="O867" s="76" t="str">
        <f t="shared" si="65"/>
        <v>1840</v>
      </c>
      <c r="P867" s="75" t="str">
        <f t="shared" si="66"/>
        <v>0702</v>
      </c>
      <c r="Q867" s="77">
        <f t="shared" si="67"/>
        <v>1222</v>
      </c>
      <c r="R867" s="77">
        <f t="shared" si="68"/>
        <v>12</v>
      </c>
      <c r="S867" s="77" t="b">
        <f>IF(O867="","",IF(OR(VALUE(LEFT(O867,2))&gt;IF(RIGHT(J867,1)="M",7,19),AND(OR(LEFT(O867,2)={"07","19"}),VALUE(RIGHT(O867,2))&gt;15)),TRUE,FALSE))</f>
        <v>0</v>
      </c>
      <c r="T867" s="77" t="b">
        <f>IF(O867="","",IF(OR(VALUE(LEFT(O867,2))&gt;IF(RIGHT(J867,1)="M",7,19),AND(OR(LEFT(O867,2)={"07","19"}),VALUE(RIGHT(O867,2))&gt;5)),TRUE,FALSE))</f>
        <v>0</v>
      </c>
      <c r="U867" s="78"/>
      <c r="V867" s="78"/>
      <c r="W867" s="78"/>
      <c r="X867" s="78"/>
      <c r="Y867" s="78"/>
      <c r="Z867" s="78"/>
      <c r="AA867" s="78"/>
      <c r="AB867" s="78"/>
    </row>
    <row r="868" spans="1:28" x14ac:dyDescent="0.25">
      <c r="A868" s="231" t="s">
        <v>453</v>
      </c>
      <c r="B868" s="78" t="s">
        <v>454</v>
      </c>
      <c r="C868" s="232">
        <v>44237</v>
      </c>
      <c r="D868" s="231" t="s">
        <v>581</v>
      </c>
      <c r="E868" s="231" t="s">
        <v>696</v>
      </c>
      <c r="F868" s="231" t="s">
        <v>546</v>
      </c>
      <c r="G868" s="231">
        <v>3</v>
      </c>
      <c r="H868" s="231" t="s">
        <v>546</v>
      </c>
      <c r="I868" s="231" t="s">
        <v>546</v>
      </c>
      <c r="J868" s="231" t="s">
        <v>566</v>
      </c>
      <c r="K868" s="232">
        <v>43878</v>
      </c>
      <c r="L868" s="75">
        <f>COUNTIF($B$2:B868,B868)</f>
        <v>10</v>
      </c>
      <c r="M868" s="75">
        <f>COUNTIF($L$2:L868,4)</f>
        <v>33</v>
      </c>
      <c r="N868" s="76" t="str">
        <f t="shared" si="69"/>
        <v>Code 3710</v>
      </c>
      <c r="O868" s="76" t="str">
        <f t="shared" si="65"/>
        <v>1846</v>
      </c>
      <c r="P868" s="75" t="str">
        <f t="shared" si="66"/>
        <v>0703</v>
      </c>
      <c r="Q868" s="77">
        <f t="shared" si="67"/>
        <v>1217</v>
      </c>
      <c r="R868" s="77">
        <f t="shared" si="68"/>
        <v>12</v>
      </c>
      <c r="S868" s="77" t="b">
        <f>IF(O868="","",IF(OR(VALUE(LEFT(O868,2))&gt;IF(RIGHT(J868,1)="M",7,19),AND(OR(LEFT(O868,2)={"07","19"}),VALUE(RIGHT(O868,2))&gt;15)),TRUE,FALSE))</f>
        <v>0</v>
      </c>
      <c r="T868" s="77" t="b">
        <f>IF(O868="","",IF(OR(VALUE(LEFT(O868,2))&gt;IF(RIGHT(J868,1)="M",7,19),AND(OR(LEFT(O868,2)={"07","19"}),VALUE(RIGHT(O868,2))&gt;5)),TRUE,FALSE))</f>
        <v>0</v>
      </c>
      <c r="U868" s="78"/>
      <c r="V868" s="78"/>
      <c r="W868" s="78"/>
      <c r="X868" s="78"/>
      <c r="Y868" s="78"/>
      <c r="Z868" s="78"/>
      <c r="AA868" s="78"/>
      <c r="AB868" s="78"/>
    </row>
    <row r="869" spans="1:28" x14ac:dyDescent="0.25">
      <c r="A869" s="231" t="s">
        <v>453</v>
      </c>
      <c r="B869" s="78" t="s">
        <v>454</v>
      </c>
      <c r="C869" s="232">
        <v>44238</v>
      </c>
      <c r="D869" s="231" t="s">
        <v>631</v>
      </c>
      <c r="E869" s="231" t="s">
        <v>569</v>
      </c>
      <c r="F869" s="231" t="s">
        <v>546</v>
      </c>
      <c r="G869" s="231">
        <v>3</v>
      </c>
      <c r="H869" s="231" t="s">
        <v>546</v>
      </c>
      <c r="I869" s="231" t="s">
        <v>546</v>
      </c>
      <c r="J869" s="231" t="s">
        <v>566</v>
      </c>
      <c r="K869" s="232">
        <v>43878</v>
      </c>
      <c r="L869" s="75">
        <f>COUNTIF($B$2:B869,B869)</f>
        <v>11</v>
      </c>
      <c r="M869" s="75">
        <f>COUNTIF($L$2:L869,4)</f>
        <v>33</v>
      </c>
      <c r="N869" s="76" t="str">
        <f t="shared" si="69"/>
        <v>Code 3711</v>
      </c>
      <c r="O869" s="76" t="str">
        <f t="shared" si="65"/>
        <v>1836</v>
      </c>
      <c r="P869" s="75" t="str">
        <f t="shared" si="66"/>
        <v>0704</v>
      </c>
      <c r="Q869" s="77">
        <f t="shared" si="67"/>
        <v>1228</v>
      </c>
      <c r="R869" s="77">
        <f t="shared" si="68"/>
        <v>12</v>
      </c>
      <c r="S869" s="77" t="b">
        <f>IF(O869="","",IF(OR(VALUE(LEFT(O869,2))&gt;IF(RIGHT(J869,1)="M",7,19),AND(OR(LEFT(O869,2)={"07","19"}),VALUE(RIGHT(O869,2))&gt;15)),TRUE,FALSE))</f>
        <v>0</v>
      </c>
      <c r="T869" s="77" t="b">
        <f>IF(O869="","",IF(OR(VALUE(LEFT(O869,2))&gt;IF(RIGHT(J869,1)="M",7,19),AND(OR(LEFT(O869,2)={"07","19"}),VALUE(RIGHT(O869,2))&gt;5)),TRUE,FALSE))</f>
        <v>0</v>
      </c>
      <c r="U869" s="78"/>
      <c r="V869" s="78"/>
      <c r="W869" s="78"/>
      <c r="X869" s="78"/>
      <c r="Y869" s="78"/>
      <c r="Z869" s="78"/>
      <c r="AA869" s="78"/>
      <c r="AB869" s="78"/>
    </row>
    <row r="870" spans="1:28" x14ac:dyDescent="0.25">
      <c r="A870" s="75" t="s">
        <v>453</v>
      </c>
      <c r="B870" s="77" t="s">
        <v>454</v>
      </c>
      <c r="C870" s="230">
        <v>44239</v>
      </c>
      <c r="D870" s="75" t="s">
        <v>546</v>
      </c>
      <c r="E870" s="75" t="s">
        <v>549</v>
      </c>
      <c r="F870" s="75" t="s">
        <v>546</v>
      </c>
      <c r="G870" s="75">
        <v>0</v>
      </c>
      <c r="H870" s="75" t="s">
        <v>546</v>
      </c>
      <c r="I870" s="75" t="s">
        <v>546</v>
      </c>
      <c r="J870" s="75" t="s">
        <v>747</v>
      </c>
      <c r="K870" s="230">
        <v>43878</v>
      </c>
      <c r="L870" s="75">
        <f>COUNTIF($B$2:B870,B870)</f>
        <v>12</v>
      </c>
      <c r="M870" s="75">
        <f>COUNTIF($L$2:L870,4)</f>
        <v>33</v>
      </c>
      <c r="N870" s="76" t="str">
        <f t="shared" si="69"/>
        <v>Code 3712</v>
      </c>
      <c r="O870" s="76" t="str">
        <f t="shared" si="65"/>
        <v/>
      </c>
      <c r="P870" s="75" t="str">
        <f t="shared" si="66"/>
        <v/>
      </c>
      <c r="Q870" s="77" t="str">
        <f t="shared" si="67"/>
        <v/>
      </c>
      <c r="R870" s="77" t="str">
        <f t="shared" si="68"/>
        <v/>
      </c>
      <c r="S870" s="77" t="str">
        <f>IF(O870="","",IF(OR(VALUE(LEFT(O870,2))&gt;IF(RIGHT(J870,1)="M",7,19),AND(OR(LEFT(O870,2)={"07","19"}),VALUE(RIGHT(O870,2))&gt;15)),TRUE,FALSE))</f>
        <v/>
      </c>
      <c r="T870" s="77" t="str">
        <f>IF(O870="","",IF(OR(VALUE(LEFT(O870,2))&gt;IF(RIGHT(J870,1)="M",7,19),AND(OR(LEFT(O870,2)={"07","19"}),VALUE(RIGHT(O870,2))&gt;5)),TRUE,FALSE))</f>
        <v/>
      </c>
    </row>
    <row r="871" spans="1:28" x14ac:dyDescent="0.25">
      <c r="A871" s="75" t="s">
        <v>453</v>
      </c>
      <c r="B871" s="77" t="s">
        <v>454</v>
      </c>
      <c r="C871" s="230">
        <v>44240</v>
      </c>
      <c r="D871" s="75" t="s">
        <v>546</v>
      </c>
      <c r="E871" s="75" t="s">
        <v>549</v>
      </c>
      <c r="F871" s="75" t="s">
        <v>546</v>
      </c>
      <c r="G871" s="75">
        <v>0</v>
      </c>
      <c r="H871" s="75" t="s">
        <v>546</v>
      </c>
      <c r="I871" s="75" t="s">
        <v>546</v>
      </c>
      <c r="J871" s="75" t="s">
        <v>747</v>
      </c>
      <c r="K871" s="230">
        <v>43878</v>
      </c>
      <c r="L871" s="75">
        <f>COUNTIF($B$2:B871,B871)</f>
        <v>13</v>
      </c>
      <c r="M871" s="75">
        <f>COUNTIF($L$2:L871,4)</f>
        <v>33</v>
      </c>
      <c r="N871" s="76" t="str">
        <f t="shared" si="69"/>
        <v>Code 3713</v>
      </c>
      <c r="O871" s="76" t="str">
        <f t="shared" si="65"/>
        <v/>
      </c>
      <c r="P871" s="75" t="str">
        <f t="shared" si="66"/>
        <v/>
      </c>
      <c r="Q871" s="77" t="str">
        <f t="shared" si="67"/>
        <v/>
      </c>
      <c r="R871" s="77" t="str">
        <f t="shared" si="68"/>
        <v/>
      </c>
      <c r="S871" s="77" t="str">
        <f>IF(O871="","",IF(OR(VALUE(LEFT(O871,2))&gt;IF(RIGHT(J871,1)="M",7,19),AND(OR(LEFT(O871,2)={"07","19"}),VALUE(RIGHT(O871,2))&gt;15)),TRUE,FALSE))</f>
        <v/>
      </c>
      <c r="T871" s="77" t="str">
        <f>IF(O871="","",IF(OR(VALUE(LEFT(O871,2))&gt;IF(RIGHT(J871,1)="M",7,19),AND(OR(LEFT(O871,2)={"07","19"}),VALUE(RIGHT(O871,2))&gt;5)),TRUE,FALSE))</f>
        <v/>
      </c>
    </row>
    <row r="872" spans="1:28" x14ac:dyDescent="0.25">
      <c r="A872" s="75" t="s">
        <v>453</v>
      </c>
      <c r="B872" s="77" t="s">
        <v>454</v>
      </c>
      <c r="C872" s="230">
        <v>44241</v>
      </c>
      <c r="D872" s="75" t="s">
        <v>546</v>
      </c>
      <c r="E872" s="75" t="s">
        <v>549</v>
      </c>
      <c r="F872" s="75" t="s">
        <v>546</v>
      </c>
      <c r="G872" s="75">
        <v>0</v>
      </c>
      <c r="H872" s="75" t="s">
        <v>546</v>
      </c>
      <c r="I872" s="75" t="s">
        <v>546</v>
      </c>
      <c r="J872" s="75" t="s">
        <v>563</v>
      </c>
      <c r="K872" s="230">
        <v>43878</v>
      </c>
      <c r="L872" s="75">
        <f>COUNTIF($B$2:B872,B872)</f>
        <v>14</v>
      </c>
      <c r="M872" s="75">
        <f>COUNTIF($L$2:L872,4)</f>
        <v>33</v>
      </c>
      <c r="N872" s="76" t="str">
        <f t="shared" si="69"/>
        <v>Code 3714</v>
      </c>
      <c r="O872" s="76" t="str">
        <f t="shared" si="65"/>
        <v/>
      </c>
      <c r="P872" s="75" t="str">
        <f t="shared" si="66"/>
        <v/>
      </c>
      <c r="Q872" s="77" t="str">
        <f t="shared" si="67"/>
        <v/>
      </c>
      <c r="R872" s="77" t="str">
        <f t="shared" si="68"/>
        <v/>
      </c>
      <c r="S872" s="77" t="str">
        <f>IF(O872="","",IF(OR(VALUE(LEFT(O872,2))&gt;IF(RIGHT(J872,1)="M",7,19),AND(OR(LEFT(O872,2)={"07","19"}),VALUE(RIGHT(O872,2))&gt;15)),TRUE,FALSE))</f>
        <v/>
      </c>
      <c r="T872" s="77" t="str">
        <f>IF(O872="","",IF(OR(VALUE(LEFT(O872,2))&gt;IF(RIGHT(J872,1)="M",7,19),AND(OR(LEFT(O872,2)={"07","19"}),VALUE(RIGHT(O872,2))&gt;5)),TRUE,FALSE))</f>
        <v/>
      </c>
    </row>
    <row r="873" spans="1:28" x14ac:dyDescent="0.25">
      <c r="A873" s="231" t="s">
        <v>453</v>
      </c>
      <c r="B873" s="78" t="s">
        <v>454</v>
      </c>
      <c r="C873" s="232">
        <v>44242</v>
      </c>
      <c r="D873" s="231" t="s">
        <v>789</v>
      </c>
      <c r="E873" s="231" t="s">
        <v>658</v>
      </c>
      <c r="F873" s="231" t="s">
        <v>546</v>
      </c>
      <c r="G873" s="231">
        <v>3</v>
      </c>
      <c r="H873" s="231" t="s">
        <v>546</v>
      </c>
      <c r="I873" s="231" t="s">
        <v>546</v>
      </c>
      <c r="J873" s="231" t="s">
        <v>562</v>
      </c>
      <c r="K873" s="232">
        <v>43878</v>
      </c>
      <c r="L873" s="75">
        <f>COUNTIF($B$2:B873,B873)</f>
        <v>15</v>
      </c>
      <c r="M873" s="75">
        <f>COUNTIF($L$2:L873,4)</f>
        <v>33</v>
      </c>
      <c r="N873" s="76" t="str">
        <f t="shared" si="69"/>
        <v>Code 3715</v>
      </c>
      <c r="O873" s="76" t="str">
        <f t="shared" si="65"/>
        <v>0618</v>
      </c>
      <c r="P873" s="75" t="str">
        <f t="shared" si="66"/>
        <v>1900</v>
      </c>
      <c r="Q873" s="77">
        <f t="shared" si="67"/>
        <v>1242</v>
      </c>
      <c r="R873" s="77">
        <f t="shared" si="68"/>
        <v>12</v>
      </c>
      <c r="S873" s="77" t="b">
        <f>IF(O873="","",IF(OR(VALUE(LEFT(O873,2))&gt;IF(RIGHT(J873,1)="M",7,19),AND(OR(LEFT(O873,2)={"07","19"}),VALUE(RIGHT(O873,2))&gt;15)),TRUE,FALSE))</f>
        <v>0</v>
      </c>
      <c r="T873" s="77" t="b">
        <f>IF(O873="","",IF(OR(VALUE(LEFT(O873,2))&gt;IF(RIGHT(J873,1)="M",7,19),AND(OR(LEFT(O873,2)={"07","19"}),VALUE(RIGHT(O873,2))&gt;5)),TRUE,FALSE))</f>
        <v>0</v>
      </c>
      <c r="U873" s="78"/>
      <c r="V873" s="78"/>
      <c r="W873" s="78"/>
      <c r="X873" s="78"/>
      <c r="Y873" s="78"/>
      <c r="Z873" s="78"/>
      <c r="AA873" s="78"/>
      <c r="AB873" s="78"/>
    </row>
    <row r="874" spans="1:28" x14ac:dyDescent="0.25">
      <c r="A874" s="75" t="s">
        <v>453</v>
      </c>
      <c r="B874" s="77" t="s">
        <v>454</v>
      </c>
      <c r="C874" s="230">
        <v>44243</v>
      </c>
      <c r="D874" s="75" t="s">
        <v>639</v>
      </c>
      <c r="E874" s="75" t="s">
        <v>671</v>
      </c>
      <c r="F874" s="75" t="s">
        <v>546</v>
      </c>
      <c r="G874" s="75">
        <v>3</v>
      </c>
      <c r="H874" s="75" t="s">
        <v>546</v>
      </c>
      <c r="I874" s="75" t="s">
        <v>546</v>
      </c>
      <c r="J874" s="75" t="s">
        <v>562</v>
      </c>
      <c r="K874" s="230">
        <v>43878</v>
      </c>
      <c r="L874" s="75">
        <f>COUNTIF($B$2:B874,B874)</f>
        <v>16</v>
      </c>
      <c r="M874" s="75">
        <f>COUNTIF($L$2:L874,4)</f>
        <v>33</v>
      </c>
      <c r="N874" s="76" t="str">
        <f t="shared" si="69"/>
        <v>Code 3716</v>
      </c>
      <c r="O874" s="76" t="str">
        <f t="shared" si="65"/>
        <v>0633</v>
      </c>
      <c r="P874" s="75" t="str">
        <f t="shared" si="66"/>
        <v>1904</v>
      </c>
      <c r="Q874" s="77">
        <f t="shared" si="67"/>
        <v>1231</v>
      </c>
      <c r="R874" s="77">
        <f t="shared" si="68"/>
        <v>12</v>
      </c>
      <c r="S874" s="77" t="b">
        <f>IF(O874="","",IF(OR(VALUE(LEFT(O874,2))&gt;IF(RIGHT(J874,1)="M",7,19),AND(OR(LEFT(O874,2)={"07","19"}),VALUE(RIGHT(O874,2))&gt;15)),TRUE,FALSE))</f>
        <v>0</v>
      </c>
      <c r="T874" s="77" t="b">
        <f>IF(O874="","",IF(OR(VALUE(LEFT(O874,2))&gt;IF(RIGHT(J874,1)="M",7,19),AND(OR(LEFT(O874,2)={"07","19"}),VALUE(RIGHT(O874,2))&gt;5)),TRUE,FALSE))</f>
        <v>0</v>
      </c>
    </row>
    <row r="875" spans="1:28" x14ac:dyDescent="0.25">
      <c r="A875" s="75" t="s">
        <v>453</v>
      </c>
      <c r="B875" s="77" t="s">
        <v>454</v>
      </c>
      <c r="C875" s="230">
        <v>44244</v>
      </c>
      <c r="D875" s="75" t="s">
        <v>656</v>
      </c>
      <c r="E875" s="75" t="s">
        <v>606</v>
      </c>
      <c r="F875" s="75" t="s">
        <v>546</v>
      </c>
      <c r="G875" s="75">
        <v>3</v>
      </c>
      <c r="H875" s="75" t="s">
        <v>546</v>
      </c>
      <c r="I875" s="75" t="s">
        <v>546</v>
      </c>
      <c r="J875" s="75" t="s">
        <v>562</v>
      </c>
      <c r="K875" s="230">
        <v>43878</v>
      </c>
      <c r="L875" s="75">
        <f>COUNTIF($B$2:B875,B875)</f>
        <v>17</v>
      </c>
      <c r="M875" s="75">
        <f>COUNTIF($L$2:L875,4)</f>
        <v>33</v>
      </c>
      <c r="N875" s="76" t="str">
        <f t="shared" si="69"/>
        <v>Code 3717</v>
      </c>
      <c r="O875" s="76" t="str">
        <f t="shared" si="65"/>
        <v>0635</v>
      </c>
      <c r="P875" s="75" t="str">
        <f t="shared" si="66"/>
        <v>1901</v>
      </c>
      <c r="Q875" s="77">
        <f t="shared" si="67"/>
        <v>1226</v>
      </c>
      <c r="R875" s="77">
        <f t="shared" si="68"/>
        <v>12</v>
      </c>
      <c r="S875" s="77" t="b">
        <f>IF(O875="","",IF(OR(VALUE(LEFT(O875,2))&gt;IF(RIGHT(J875,1)="M",7,19),AND(OR(LEFT(O875,2)={"07","19"}),VALUE(RIGHT(O875,2))&gt;15)),TRUE,FALSE))</f>
        <v>0</v>
      </c>
      <c r="T875" s="77" t="b">
        <f>IF(O875="","",IF(OR(VALUE(LEFT(O875,2))&gt;IF(RIGHT(J875,1)="M",7,19),AND(OR(LEFT(O875,2)={"07","19"}),VALUE(RIGHT(O875,2))&gt;5)),TRUE,FALSE))</f>
        <v>0</v>
      </c>
    </row>
    <row r="876" spans="1:28" x14ac:dyDescent="0.25">
      <c r="A876" s="75" t="s">
        <v>453</v>
      </c>
      <c r="B876" s="77" t="s">
        <v>454</v>
      </c>
      <c r="C876" s="230">
        <v>44245</v>
      </c>
      <c r="D876" s="75" t="s">
        <v>589</v>
      </c>
      <c r="E876" s="75" t="s">
        <v>554</v>
      </c>
      <c r="F876" s="75" t="s">
        <v>546</v>
      </c>
      <c r="G876" s="75">
        <v>3</v>
      </c>
      <c r="H876" s="75" t="s">
        <v>546</v>
      </c>
      <c r="I876" s="75" t="s">
        <v>546</v>
      </c>
      <c r="J876" s="75" t="s">
        <v>562</v>
      </c>
      <c r="K876" s="230">
        <v>43878</v>
      </c>
      <c r="L876" s="75">
        <f>COUNTIF($B$2:B876,B876)</f>
        <v>18</v>
      </c>
      <c r="M876" s="75">
        <f>COUNTIF($L$2:L876,4)</f>
        <v>33</v>
      </c>
      <c r="N876" s="76" t="str">
        <f t="shared" si="69"/>
        <v>Code 3718</v>
      </c>
      <c r="O876" s="76" t="str">
        <f t="shared" si="65"/>
        <v>0656</v>
      </c>
      <c r="P876" s="75" t="str">
        <f t="shared" si="66"/>
        <v>1903</v>
      </c>
      <c r="Q876" s="77">
        <f t="shared" si="67"/>
        <v>1207</v>
      </c>
      <c r="R876" s="77">
        <f t="shared" si="68"/>
        <v>12</v>
      </c>
      <c r="S876" s="77" t="b">
        <f>IF(O876="","",IF(OR(VALUE(LEFT(O876,2))&gt;IF(RIGHT(J876,1)="M",7,19),AND(OR(LEFT(O876,2)={"07","19"}),VALUE(RIGHT(O876,2))&gt;15)),TRUE,FALSE))</f>
        <v>0</v>
      </c>
      <c r="T876" s="77" t="b">
        <f>IF(O876="","",IF(OR(VALUE(LEFT(O876,2))&gt;IF(RIGHT(J876,1)="M",7,19),AND(OR(LEFT(O876,2)={"07","19"}),VALUE(RIGHT(O876,2))&gt;5)),TRUE,FALSE))</f>
        <v>0</v>
      </c>
    </row>
    <row r="877" spans="1:28" x14ac:dyDescent="0.25">
      <c r="A877" s="75" t="s">
        <v>453</v>
      </c>
      <c r="B877" s="77" t="s">
        <v>454</v>
      </c>
      <c r="C877" s="230">
        <v>44246</v>
      </c>
      <c r="D877" s="75" t="s">
        <v>710</v>
      </c>
      <c r="E877" s="75" t="s">
        <v>554</v>
      </c>
      <c r="F877" s="75" t="s">
        <v>546</v>
      </c>
      <c r="G877" s="75">
        <v>3</v>
      </c>
      <c r="H877" s="75" t="s">
        <v>546</v>
      </c>
      <c r="I877" s="75" t="s">
        <v>546</v>
      </c>
      <c r="J877" s="75" t="s">
        <v>562</v>
      </c>
      <c r="K877" s="230">
        <v>43878</v>
      </c>
      <c r="L877" s="75">
        <f>COUNTIF($B$2:B877,B877)</f>
        <v>19</v>
      </c>
      <c r="M877" s="75">
        <f>COUNTIF($L$2:L877,4)</f>
        <v>33</v>
      </c>
      <c r="N877" s="76" t="str">
        <f t="shared" si="69"/>
        <v>Code 3719</v>
      </c>
      <c r="O877" s="76" t="str">
        <f t="shared" si="65"/>
        <v>0636</v>
      </c>
      <c r="P877" s="75" t="str">
        <f t="shared" si="66"/>
        <v>1903</v>
      </c>
      <c r="Q877" s="77">
        <f t="shared" si="67"/>
        <v>1227</v>
      </c>
      <c r="R877" s="77">
        <f t="shared" si="68"/>
        <v>12</v>
      </c>
      <c r="S877" s="77" t="b">
        <f>IF(O877="","",IF(OR(VALUE(LEFT(O877,2))&gt;IF(RIGHT(J877,1)="M",7,19),AND(OR(LEFT(O877,2)={"07","19"}),VALUE(RIGHT(O877,2))&gt;15)),TRUE,FALSE))</f>
        <v>0</v>
      </c>
      <c r="T877" s="77" t="b">
        <f>IF(O877="","",IF(OR(VALUE(LEFT(O877,2))&gt;IF(RIGHT(J877,1)="M",7,19),AND(OR(LEFT(O877,2)={"07","19"}),VALUE(RIGHT(O877,2))&gt;5)),TRUE,FALSE))</f>
        <v>0</v>
      </c>
    </row>
    <row r="878" spans="1:28" x14ac:dyDescent="0.25">
      <c r="A878" s="75" t="s">
        <v>453</v>
      </c>
      <c r="B878" s="77" t="s">
        <v>454</v>
      </c>
      <c r="C878" s="230">
        <v>44247</v>
      </c>
      <c r="D878" s="75" t="s">
        <v>683</v>
      </c>
      <c r="E878" s="75" t="s">
        <v>606</v>
      </c>
      <c r="F878" s="75" t="s">
        <v>546</v>
      </c>
      <c r="G878" s="75">
        <v>3</v>
      </c>
      <c r="H878" s="75" t="s">
        <v>546</v>
      </c>
      <c r="I878" s="75" t="s">
        <v>546</v>
      </c>
      <c r="J878" s="75" t="s">
        <v>562</v>
      </c>
      <c r="K878" s="230">
        <v>43878</v>
      </c>
      <c r="L878" s="75">
        <f>COUNTIF($B$2:B878,B878)</f>
        <v>20</v>
      </c>
      <c r="M878" s="75">
        <f>COUNTIF($L$2:L878,4)</f>
        <v>33</v>
      </c>
      <c r="N878" s="76" t="str">
        <f t="shared" si="69"/>
        <v>Code 3720</v>
      </c>
      <c r="O878" s="76" t="str">
        <f t="shared" si="65"/>
        <v>0650</v>
      </c>
      <c r="P878" s="75" t="str">
        <f t="shared" si="66"/>
        <v>1901</v>
      </c>
      <c r="Q878" s="77">
        <f t="shared" si="67"/>
        <v>1211</v>
      </c>
      <c r="R878" s="77">
        <f t="shared" si="68"/>
        <v>12</v>
      </c>
      <c r="S878" s="77" t="b">
        <f>IF(O878="","",IF(OR(VALUE(LEFT(O878,2))&gt;IF(RIGHT(J878,1)="M",7,19),AND(OR(LEFT(O878,2)={"07","19"}),VALUE(RIGHT(O878,2))&gt;15)),TRUE,FALSE))</f>
        <v>0</v>
      </c>
      <c r="T878" s="77" t="b">
        <f>IF(O878="","",IF(OR(VALUE(LEFT(O878,2))&gt;IF(RIGHT(J878,1)="M",7,19),AND(OR(LEFT(O878,2)={"07","19"}),VALUE(RIGHT(O878,2))&gt;5)),TRUE,FALSE))</f>
        <v>0</v>
      </c>
    </row>
    <row r="879" spans="1:28" x14ac:dyDescent="0.25">
      <c r="A879" s="75" t="s">
        <v>453</v>
      </c>
      <c r="B879" s="77" t="s">
        <v>454</v>
      </c>
      <c r="C879" s="230">
        <v>44248</v>
      </c>
      <c r="D879" s="75" t="s">
        <v>546</v>
      </c>
      <c r="E879" s="75" t="s">
        <v>549</v>
      </c>
      <c r="F879" s="75" t="s">
        <v>546</v>
      </c>
      <c r="G879" s="75">
        <v>0</v>
      </c>
      <c r="H879" s="75" t="s">
        <v>546</v>
      </c>
      <c r="I879" s="75" t="s">
        <v>546</v>
      </c>
      <c r="J879" s="75" t="s">
        <v>563</v>
      </c>
      <c r="K879" s="230">
        <v>43878</v>
      </c>
      <c r="L879" s="75">
        <f>COUNTIF($B$2:B879,B879)</f>
        <v>21</v>
      </c>
      <c r="M879" s="75">
        <f>COUNTIF($L$2:L879,4)</f>
        <v>33</v>
      </c>
      <c r="N879" s="76" t="str">
        <f t="shared" si="69"/>
        <v>Code 3721</v>
      </c>
      <c r="O879" s="76" t="str">
        <f t="shared" si="65"/>
        <v/>
      </c>
      <c r="P879" s="75" t="str">
        <f t="shared" si="66"/>
        <v/>
      </c>
      <c r="Q879" s="77" t="str">
        <f t="shared" si="67"/>
        <v/>
      </c>
      <c r="R879" s="77" t="str">
        <f t="shared" si="68"/>
        <v/>
      </c>
      <c r="S879" s="77" t="str">
        <f>IF(O879="","",IF(OR(VALUE(LEFT(O879,2))&gt;IF(RIGHT(J879,1)="M",7,19),AND(OR(LEFT(O879,2)={"07","19"}),VALUE(RIGHT(O879,2))&gt;15)),TRUE,FALSE))</f>
        <v/>
      </c>
      <c r="T879" s="77" t="str">
        <f>IF(O879="","",IF(OR(VALUE(LEFT(O879,2))&gt;IF(RIGHT(J879,1)="M",7,19),AND(OR(LEFT(O879,2)={"07","19"}),VALUE(RIGHT(O879,2))&gt;5)),TRUE,FALSE))</f>
        <v/>
      </c>
    </row>
    <row r="880" spans="1:28" x14ac:dyDescent="0.25">
      <c r="A880" s="75" t="s">
        <v>453</v>
      </c>
      <c r="B880" s="77" t="s">
        <v>454</v>
      </c>
      <c r="C880" s="230">
        <v>44249</v>
      </c>
      <c r="D880" s="75" t="s">
        <v>587</v>
      </c>
      <c r="E880" s="75" t="s">
        <v>660</v>
      </c>
      <c r="F880" s="75" t="s">
        <v>546</v>
      </c>
      <c r="G880" s="75">
        <v>3</v>
      </c>
      <c r="H880" s="75" t="s">
        <v>546</v>
      </c>
      <c r="I880" s="75" t="s">
        <v>546</v>
      </c>
      <c r="J880" s="75" t="s">
        <v>562</v>
      </c>
      <c r="K880" s="230">
        <v>43878</v>
      </c>
      <c r="L880" s="75">
        <f>COUNTIF($B$2:B880,B880)</f>
        <v>22</v>
      </c>
      <c r="M880" s="75">
        <f>COUNTIF($L$2:L880,4)</f>
        <v>33</v>
      </c>
      <c r="N880" s="76" t="str">
        <f t="shared" si="69"/>
        <v>Code 3722</v>
      </c>
      <c r="O880" s="76" t="str">
        <f t="shared" si="65"/>
        <v>0654</v>
      </c>
      <c r="P880" s="75" t="str">
        <f t="shared" si="66"/>
        <v>1902</v>
      </c>
      <c r="Q880" s="77">
        <f t="shared" si="67"/>
        <v>1208</v>
      </c>
      <c r="R880" s="77">
        <f t="shared" si="68"/>
        <v>12</v>
      </c>
      <c r="S880" s="77" t="b">
        <f>IF(O880="","",IF(OR(VALUE(LEFT(O880,2))&gt;IF(RIGHT(J880,1)="M",7,19),AND(OR(LEFT(O880,2)={"07","19"}),VALUE(RIGHT(O880,2))&gt;15)),TRUE,FALSE))</f>
        <v>0</v>
      </c>
      <c r="T880" s="77" t="b">
        <f>IF(O880="","",IF(OR(VALUE(LEFT(O880,2))&gt;IF(RIGHT(J880,1)="M",7,19),AND(OR(LEFT(O880,2)={"07","19"}),VALUE(RIGHT(O880,2))&gt;5)),TRUE,FALSE))</f>
        <v>0</v>
      </c>
    </row>
    <row r="881" spans="1:28" x14ac:dyDescent="0.25">
      <c r="A881" s="75" t="s">
        <v>453</v>
      </c>
      <c r="B881" s="77" t="s">
        <v>454</v>
      </c>
      <c r="C881" s="230">
        <v>44250</v>
      </c>
      <c r="D881" s="75" t="s">
        <v>550</v>
      </c>
      <c r="E881" s="75" t="s">
        <v>606</v>
      </c>
      <c r="F881" s="75" t="s">
        <v>546</v>
      </c>
      <c r="G881" s="75">
        <v>3</v>
      </c>
      <c r="H881" s="75" t="s">
        <v>546</v>
      </c>
      <c r="I881" s="75" t="s">
        <v>546</v>
      </c>
      <c r="J881" s="75" t="s">
        <v>562</v>
      </c>
      <c r="K881" s="230">
        <v>43878</v>
      </c>
      <c r="L881" s="75">
        <f>COUNTIF($B$2:B881,B881)</f>
        <v>23</v>
      </c>
      <c r="M881" s="75">
        <f>COUNTIF($L$2:L881,4)</f>
        <v>33</v>
      </c>
      <c r="N881" s="76" t="str">
        <f t="shared" si="69"/>
        <v>Code 3723</v>
      </c>
      <c r="O881" s="76" t="str">
        <f t="shared" si="65"/>
        <v>0642</v>
      </c>
      <c r="P881" s="75" t="str">
        <f t="shared" si="66"/>
        <v>1901</v>
      </c>
      <c r="Q881" s="77">
        <f t="shared" si="67"/>
        <v>1219</v>
      </c>
      <c r="R881" s="77">
        <f t="shared" si="68"/>
        <v>12</v>
      </c>
      <c r="S881" s="77" t="b">
        <f>IF(O881="","",IF(OR(VALUE(LEFT(O881,2))&gt;IF(RIGHT(J881,1)="M",7,19),AND(OR(LEFT(O881,2)={"07","19"}),VALUE(RIGHT(O881,2))&gt;15)),TRUE,FALSE))</f>
        <v>0</v>
      </c>
      <c r="T881" s="77" t="b">
        <f>IF(O881="","",IF(OR(VALUE(LEFT(O881,2))&gt;IF(RIGHT(J881,1)="M",7,19),AND(OR(LEFT(O881,2)={"07","19"}),VALUE(RIGHT(O881,2))&gt;5)),TRUE,FALSE))</f>
        <v>0</v>
      </c>
    </row>
    <row r="882" spans="1:28" x14ac:dyDescent="0.25">
      <c r="A882" s="75" t="s">
        <v>453</v>
      </c>
      <c r="B882" s="77" t="s">
        <v>454</v>
      </c>
      <c r="C882" s="230">
        <v>44251</v>
      </c>
      <c r="D882" s="75" t="s">
        <v>552</v>
      </c>
      <c r="E882" s="75" t="s">
        <v>660</v>
      </c>
      <c r="F882" s="75" t="s">
        <v>546</v>
      </c>
      <c r="G882" s="75">
        <v>3</v>
      </c>
      <c r="H882" s="75" t="s">
        <v>546</v>
      </c>
      <c r="I882" s="75" t="s">
        <v>546</v>
      </c>
      <c r="J882" s="75" t="s">
        <v>562</v>
      </c>
      <c r="K882" s="230">
        <v>43878</v>
      </c>
      <c r="L882" s="75">
        <f>COUNTIF($B$2:B882,B882)</f>
        <v>24</v>
      </c>
      <c r="M882" s="75">
        <f>COUNTIF($L$2:L882,4)</f>
        <v>33</v>
      </c>
      <c r="N882" s="76" t="str">
        <f t="shared" si="69"/>
        <v>Code 3724</v>
      </c>
      <c r="O882" s="76" t="str">
        <f t="shared" si="65"/>
        <v>0641</v>
      </c>
      <c r="P882" s="75" t="str">
        <f t="shared" si="66"/>
        <v>1902</v>
      </c>
      <c r="Q882" s="77">
        <f t="shared" si="67"/>
        <v>1221</v>
      </c>
      <c r="R882" s="77">
        <f t="shared" si="68"/>
        <v>12</v>
      </c>
      <c r="S882" s="77" t="b">
        <f>IF(O882="","",IF(OR(VALUE(LEFT(O882,2))&gt;IF(RIGHT(J882,1)="M",7,19),AND(OR(LEFT(O882,2)={"07","19"}),VALUE(RIGHT(O882,2))&gt;15)),TRUE,FALSE))</f>
        <v>0</v>
      </c>
      <c r="T882" s="77" t="b">
        <f>IF(O882="","",IF(OR(VALUE(LEFT(O882,2))&gt;IF(RIGHT(J882,1)="M",7,19),AND(OR(LEFT(O882,2)={"07","19"}),VALUE(RIGHT(O882,2))&gt;5)),TRUE,FALSE))</f>
        <v>0</v>
      </c>
    </row>
    <row r="883" spans="1:28" x14ac:dyDescent="0.25">
      <c r="A883" s="75" t="s">
        <v>453</v>
      </c>
      <c r="B883" s="77" t="s">
        <v>454</v>
      </c>
      <c r="C883" s="230">
        <v>44252</v>
      </c>
      <c r="D883" s="75" t="s">
        <v>547</v>
      </c>
      <c r="E883" s="75" t="s">
        <v>658</v>
      </c>
      <c r="F883" s="75" t="s">
        <v>546</v>
      </c>
      <c r="G883" s="75">
        <v>3</v>
      </c>
      <c r="H883" s="75" t="s">
        <v>546</v>
      </c>
      <c r="I883" s="75" t="s">
        <v>546</v>
      </c>
      <c r="J883" s="75" t="s">
        <v>562</v>
      </c>
      <c r="K883" s="230">
        <v>43878</v>
      </c>
      <c r="L883" s="75">
        <f>COUNTIF($B$2:B883,B883)</f>
        <v>25</v>
      </c>
      <c r="M883" s="75">
        <f>COUNTIF($L$2:L883,4)</f>
        <v>33</v>
      </c>
      <c r="N883" s="76" t="str">
        <f t="shared" si="69"/>
        <v>Code 3725</v>
      </c>
      <c r="O883" s="76" t="str">
        <f t="shared" si="65"/>
        <v>0639</v>
      </c>
      <c r="P883" s="75" t="str">
        <f t="shared" si="66"/>
        <v>1900</v>
      </c>
      <c r="Q883" s="77">
        <f t="shared" si="67"/>
        <v>1221</v>
      </c>
      <c r="R883" s="77">
        <f t="shared" si="68"/>
        <v>12</v>
      </c>
      <c r="S883" s="77" t="b">
        <f>IF(O883="","",IF(OR(VALUE(LEFT(O883,2))&gt;IF(RIGHT(J883,1)="M",7,19),AND(OR(LEFT(O883,2)={"07","19"}),VALUE(RIGHT(O883,2))&gt;15)),TRUE,FALSE))</f>
        <v>0</v>
      </c>
      <c r="T883" s="77" t="b">
        <f>IF(O883="","",IF(OR(VALUE(LEFT(O883,2))&gt;IF(RIGHT(J883,1)="M",7,19),AND(OR(LEFT(O883,2)={"07","19"}),VALUE(RIGHT(O883,2))&gt;5)),TRUE,FALSE))</f>
        <v>0</v>
      </c>
    </row>
    <row r="884" spans="1:28" x14ac:dyDescent="0.25">
      <c r="A884" s="75" t="s">
        <v>453</v>
      </c>
      <c r="B884" s="77" t="s">
        <v>454</v>
      </c>
      <c r="C884" s="234">
        <v>44253</v>
      </c>
      <c r="D884" s="235" t="s">
        <v>553</v>
      </c>
      <c r="E884" s="235" t="s">
        <v>549</v>
      </c>
      <c r="F884" s="235" t="s">
        <v>546</v>
      </c>
      <c r="G884" s="235">
        <v>0</v>
      </c>
      <c r="H884" s="235" t="s">
        <v>546</v>
      </c>
      <c r="I884" s="235" t="s">
        <v>603</v>
      </c>
      <c r="J884" s="75" t="s">
        <v>562</v>
      </c>
      <c r="K884" s="230">
        <v>43878</v>
      </c>
      <c r="L884" s="75">
        <f>COUNTIF($B$2:B884,B884)</f>
        <v>26</v>
      </c>
      <c r="M884" s="75">
        <f>COUNTIF($L$2:L884,4)</f>
        <v>33</v>
      </c>
      <c r="N884" s="76" t="str">
        <f t="shared" si="69"/>
        <v>Code 3726</v>
      </c>
      <c r="O884" s="76" t="str">
        <f t="shared" si="65"/>
        <v>0649</v>
      </c>
      <c r="P884" s="75" t="str">
        <f t="shared" si="66"/>
        <v/>
      </c>
      <c r="Q884" s="77" t="str">
        <f t="shared" si="67"/>
        <v/>
      </c>
      <c r="R884" s="77" t="str">
        <f t="shared" si="68"/>
        <v/>
      </c>
      <c r="S884" s="77" t="b">
        <f>IF(O884="","",IF(OR(VALUE(LEFT(O884,2))&gt;IF(RIGHT(J884,1)="M",7,19),AND(OR(LEFT(O884,2)={"07","19"}),VALUE(RIGHT(O884,2))&gt;15)),TRUE,FALSE))</f>
        <v>0</v>
      </c>
      <c r="T884" s="77" t="b">
        <f>IF(O884="","",IF(OR(VALUE(LEFT(O884,2))&gt;IF(RIGHT(J884,1)="M",7,19),AND(OR(LEFT(O884,2)={"07","19"}),VALUE(RIGHT(O884,2))&gt;5)),TRUE,FALSE))</f>
        <v>0</v>
      </c>
    </row>
    <row r="885" spans="1:28" x14ac:dyDescent="0.25">
      <c r="A885" s="75" t="s">
        <v>453</v>
      </c>
      <c r="B885" s="77" t="s">
        <v>454</v>
      </c>
      <c r="C885" s="230">
        <v>44254</v>
      </c>
      <c r="D885" s="75" t="s">
        <v>560</v>
      </c>
      <c r="E885" s="75" t="s">
        <v>660</v>
      </c>
      <c r="F885" s="75" t="s">
        <v>546</v>
      </c>
      <c r="G885" s="75">
        <v>3</v>
      </c>
      <c r="H885" s="75" t="s">
        <v>546</v>
      </c>
      <c r="I885" s="75" t="s">
        <v>546</v>
      </c>
      <c r="J885" s="75" t="s">
        <v>562</v>
      </c>
      <c r="K885" s="230">
        <v>43878</v>
      </c>
      <c r="L885" s="75">
        <f>COUNTIF($B$2:B885,B885)</f>
        <v>27</v>
      </c>
      <c r="M885" s="75">
        <f>COUNTIF($L$2:L885,4)</f>
        <v>33</v>
      </c>
      <c r="N885" s="76" t="str">
        <f t="shared" si="69"/>
        <v>Code 3727</v>
      </c>
      <c r="O885" s="76" t="str">
        <f t="shared" si="65"/>
        <v>0647</v>
      </c>
      <c r="P885" s="75" t="str">
        <f t="shared" si="66"/>
        <v>1902</v>
      </c>
      <c r="Q885" s="77">
        <f t="shared" si="67"/>
        <v>1215</v>
      </c>
      <c r="R885" s="77">
        <f t="shared" si="68"/>
        <v>12</v>
      </c>
      <c r="S885" s="77" t="b">
        <f>IF(O885="","",IF(OR(VALUE(LEFT(O885,2))&gt;IF(RIGHT(J885,1)="M",7,19),AND(OR(LEFT(O885,2)={"07","19"}),VALUE(RIGHT(O885,2))&gt;15)),TRUE,FALSE))</f>
        <v>0</v>
      </c>
      <c r="T885" s="77" t="b">
        <f>IF(O885="","",IF(OR(VALUE(LEFT(O885,2))&gt;IF(RIGHT(J885,1)="M",7,19),AND(OR(LEFT(O885,2)={"07","19"}),VALUE(RIGHT(O885,2))&gt;5)),TRUE,FALSE))</f>
        <v>0</v>
      </c>
    </row>
    <row r="886" spans="1:28" x14ac:dyDescent="0.25">
      <c r="A886" s="75" t="s">
        <v>453</v>
      </c>
      <c r="B886" s="77" t="s">
        <v>454</v>
      </c>
      <c r="C886" s="230">
        <v>44255</v>
      </c>
      <c r="D886" s="75" t="s">
        <v>546</v>
      </c>
      <c r="E886" s="75" t="s">
        <v>549</v>
      </c>
      <c r="F886" s="75" t="s">
        <v>546</v>
      </c>
      <c r="G886" s="75">
        <v>0</v>
      </c>
      <c r="H886" s="75" t="s">
        <v>546</v>
      </c>
      <c r="I886" s="75" t="s">
        <v>546</v>
      </c>
      <c r="J886" s="75" t="s">
        <v>563</v>
      </c>
      <c r="K886" s="230">
        <v>43878</v>
      </c>
      <c r="L886" s="75">
        <f>COUNTIF($B$2:B886,B886)</f>
        <v>28</v>
      </c>
      <c r="M886" s="75">
        <f>COUNTIF($L$2:L886,4)</f>
        <v>33</v>
      </c>
      <c r="N886" s="76" t="str">
        <f t="shared" si="69"/>
        <v>Code 3728</v>
      </c>
      <c r="O886" s="76" t="str">
        <f t="shared" si="65"/>
        <v/>
      </c>
      <c r="P886" s="75" t="str">
        <f t="shared" si="66"/>
        <v/>
      </c>
      <c r="Q886" s="77" t="str">
        <f t="shared" si="67"/>
        <v/>
      </c>
      <c r="R886" s="77" t="str">
        <f t="shared" si="68"/>
        <v/>
      </c>
      <c r="S886" s="77" t="str">
        <f>IF(O886="","",IF(OR(VALUE(LEFT(O886,2))&gt;IF(RIGHT(J886,1)="M",7,19),AND(OR(LEFT(O886,2)={"07","19"}),VALUE(RIGHT(O886,2))&gt;15)),TRUE,FALSE))</f>
        <v/>
      </c>
      <c r="T886" s="77" t="str">
        <f>IF(O886="","",IF(OR(VALUE(LEFT(O886,2))&gt;IF(RIGHT(J886,1)="M",7,19),AND(OR(LEFT(O886,2)={"07","19"}),VALUE(RIGHT(O886,2))&gt;5)),TRUE,FALSE))</f>
        <v/>
      </c>
    </row>
    <row r="887" spans="1:28" x14ac:dyDescent="0.25">
      <c r="A887" s="75" t="s">
        <v>471</v>
      </c>
      <c r="B887" s="77" t="s">
        <v>472</v>
      </c>
      <c r="C887" s="230">
        <v>44228</v>
      </c>
      <c r="D887" s="75" t="s">
        <v>581</v>
      </c>
      <c r="E887" s="75" t="s">
        <v>721</v>
      </c>
      <c r="F887" s="75" t="s">
        <v>546</v>
      </c>
      <c r="G887" s="75">
        <v>2</v>
      </c>
      <c r="H887" s="75" t="s">
        <v>546</v>
      </c>
      <c r="I887" s="75" t="s">
        <v>546</v>
      </c>
      <c r="J887" s="75" t="s">
        <v>579</v>
      </c>
      <c r="K887" s="230">
        <v>43881</v>
      </c>
      <c r="L887" s="75">
        <f>COUNTIF($B$2:B887,B887)</f>
        <v>1</v>
      </c>
      <c r="M887" s="75">
        <f>COUNTIF($L$2:L887,4)</f>
        <v>33</v>
      </c>
      <c r="N887" s="76" t="str">
        <f t="shared" si="69"/>
        <v>Code 401</v>
      </c>
      <c r="O887" s="76" t="str">
        <f t="shared" si="65"/>
        <v>1846</v>
      </c>
      <c r="P887" s="75" t="str">
        <f t="shared" si="66"/>
        <v>0604</v>
      </c>
      <c r="Q887" s="77">
        <f t="shared" si="67"/>
        <v>1118</v>
      </c>
      <c r="R887" s="77">
        <f t="shared" si="68"/>
        <v>11</v>
      </c>
      <c r="S887" s="77" t="b">
        <f>IF(O887="","",IF(OR(VALUE(LEFT(O887,2))&gt;IF(RIGHT(J887,1)="M",7,19),AND(OR(LEFT(O887,2)={"07","19"}),VALUE(RIGHT(O887,2))&gt;15)),TRUE,FALSE))</f>
        <v>0</v>
      </c>
      <c r="T887" s="77" t="b">
        <f>IF(O887="","",IF(OR(VALUE(LEFT(O887,2))&gt;IF(RIGHT(J887,1)="M",7,19),AND(OR(LEFT(O887,2)={"07","19"}),VALUE(RIGHT(O887,2))&gt;5)),TRUE,FALSE))</f>
        <v>0</v>
      </c>
    </row>
    <row r="888" spans="1:28" x14ac:dyDescent="0.25">
      <c r="A888" s="75" t="s">
        <v>471</v>
      </c>
      <c r="B888" s="77" t="s">
        <v>472</v>
      </c>
      <c r="C888" s="230">
        <v>44229</v>
      </c>
      <c r="D888" s="75" t="s">
        <v>678</v>
      </c>
      <c r="E888" s="75" t="s">
        <v>702</v>
      </c>
      <c r="F888" s="75" t="s">
        <v>546</v>
      </c>
      <c r="G888" s="75">
        <v>2</v>
      </c>
      <c r="H888" s="75" t="s">
        <v>546</v>
      </c>
      <c r="I888" s="75" t="s">
        <v>546</v>
      </c>
      <c r="J888" s="75" t="s">
        <v>579</v>
      </c>
      <c r="K888" s="230">
        <v>43881</v>
      </c>
      <c r="L888" s="75">
        <f>COUNTIF($B$2:B888,B888)</f>
        <v>2</v>
      </c>
      <c r="M888" s="75">
        <f>COUNTIF($L$2:L888,4)</f>
        <v>33</v>
      </c>
      <c r="N888" s="76" t="str">
        <f t="shared" si="69"/>
        <v>Code 402</v>
      </c>
      <c r="O888" s="76" t="str">
        <f t="shared" si="65"/>
        <v>1847</v>
      </c>
      <c r="P888" s="75" t="str">
        <f t="shared" si="66"/>
        <v>0606</v>
      </c>
      <c r="Q888" s="77">
        <f t="shared" si="67"/>
        <v>1119</v>
      </c>
      <c r="R888" s="77">
        <f t="shared" si="68"/>
        <v>11</v>
      </c>
      <c r="S888" s="77" t="b">
        <f>IF(O888="","",IF(OR(VALUE(LEFT(O888,2))&gt;IF(RIGHT(J888,1)="M",7,19),AND(OR(LEFT(O888,2)={"07","19"}),VALUE(RIGHT(O888,2))&gt;15)),TRUE,FALSE))</f>
        <v>0</v>
      </c>
      <c r="T888" s="77" t="b">
        <f>IF(O888="","",IF(OR(VALUE(LEFT(O888,2))&gt;IF(RIGHT(J888,1)="M",7,19),AND(OR(LEFT(O888,2)={"07","19"}),VALUE(RIGHT(O888,2))&gt;5)),TRUE,FALSE))</f>
        <v>0</v>
      </c>
    </row>
    <row r="889" spans="1:28" x14ac:dyDescent="0.25">
      <c r="A889" s="75" t="s">
        <v>471</v>
      </c>
      <c r="B889" s="77" t="s">
        <v>472</v>
      </c>
      <c r="C889" s="230">
        <v>44230</v>
      </c>
      <c r="D889" s="75" t="s">
        <v>581</v>
      </c>
      <c r="E889" s="75" t="s">
        <v>675</v>
      </c>
      <c r="F889" s="75" t="s">
        <v>546</v>
      </c>
      <c r="G889" s="75">
        <v>2</v>
      </c>
      <c r="H889" s="75" t="s">
        <v>546</v>
      </c>
      <c r="I889" s="75" t="s">
        <v>546</v>
      </c>
      <c r="J889" s="75" t="s">
        <v>579</v>
      </c>
      <c r="K889" s="230">
        <v>43881</v>
      </c>
      <c r="L889" s="75">
        <f>COUNTIF($B$2:B889,B889)</f>
        <v>3</v>
      </c>
      <c r="M889" s="75">
        <f>COUNTIF($L$2:L889,4)</f>
        <v>33</v>
      </c>
      <c r="N889" s="76" t="str">
        <f t="shared" si="69"/>
        <v>Code 403</v>
      </c>
      <c r="O889" s="76" t="str">
        <f t="shared" si="65"/>
        <v>1846</v>
      </c>
      <c r="P889" s="75" t="str">
        <f t="shared" si="66"/>
        <v>0605</v>
      </c>
      <c r="Q889" s="77">
        <f t="shared" si="67"/>
        <v>1119</v>
      </c>
      <c r="R889" s="77">
        <f t="shared" si="68"/>
        <v>11</v>
      </c>
      <c r="S889" s="77" t="b">
        <f>IF(O889="","",IF(OR(VALUE(LEFT(O889,2))&gt;IF(RIGHT(J889,1)="M",7,19),AND(OR(LEFT(O889,2)={"07","19"}),VALUE(RIGHT(O889,2))&gt;15)),TRUE,FALSE))</f>
        <v>0</v>
      </c>
      <c r="T889" s="77" t="b">
        <f>IF(O889="","",IF(OR(VALUE(LEFT(O889,2))&gt;IF(RIGHT(J889,1)="M",7,19),AND(OR(LEFT(O889,2)={"07","19"}),VALUE(RIGHT(O889,2))&gt;5)),TRUE,FALSE))</f>
        <v>0</v>
      </c>
    </row>
    <row r="890" spans="1:28" x14ac:dyDescent="0.25">
      <c r="A890" s="75" t="s">
        <v>471</v>
      </c>
      <c r="B890" s="77" t="s">
        <v>472</v>
      </c>
      <c r="C890" s="230">
        <v>44231</v>
      </c>
      <c r="D890" s="75" t="s">
        <v>717</v>
      </c>
      <c r="E890" s="75" t="s">
        <v>722</v>
      </c>
      <c r="F890" s="75" t="s">
        <v>546</v>
      </c>
      <c r="G890" s="75">
        <v>2</v>
      </c>
      <c r="H890" s="75" t="s">
        <v>546</v>
      </c>
      <c r="I890" s="75" t="s">
        <v>546</v>
      </c>
      <c r="J890" s="75" t="s">
        <v>579</v>
      </c>
      <c r="K890" s="230">
        <v>43881</v>
      </c>
      <c r="L890" s="75">
        <f>COUNTIF($B$2:B890,B890)</f>
        <v>4</v>
      </c>
      <c r="M890" s="75">
        <f>COUNTIF($L$2:L890,4)</f>
        <v>34</v>
      </c>
      <c r="N890" s="76" t="str">
        <f t="shared" si="69"/>
        <v>Code 404</v>
      </c>
      <c r="O890" s="76" t="str">
        <f t="shared" si="65"/>
        <v>1838</v>
      </c>
      <c r="P890" s="75" t="str">
        <f t="shared" si="66"/>
        <v>0603</v>
      </c>
      <c r="Q890" s="77">
        <f t="shared" si="67"/>
        <v>1125</v>
      </c>
      <c r="R890" s="77">
        <f t="shared" si="68"/>
        <v>11</v>
      </c>
      <c r="S890" s="77" t="b">
        <f>IF(O890="","",IF(OR(VALUE(LEFT(O890,2))&gt;IF(RIGHT(J890,1)="M",7,19),AND(OR(LEFT(O890,2)={"07","19"}),VALUE(RIGHT(O890,2))&gt;15)),TRUE,FALSE))</f>
        <v>0</v>
      </c>
      <c r="T890" s="77" t="b">
        <f>IF(O890="","",IF(OR(VALUE(LEFT(O890,2))&gt;IF(RIGHT(J890,1)="M",7,19),AND(OR(LEFT(O890,2)={"07","19"}),VALUE(RIGHT(O890,2))&gt;5)),TRUE,FALSE))</f>
        <v>0</v>
      </c>
    </row>
    <row r="891" spans="1:28" x14ac:dyDescent="0.25">
      <c r="A891" s="75" t="s">
        <v>471</v>
      </c>
      <c r="B891" s="77" t="s">
        <v>472</v>
      </c>
      <c r="C891" s="230">
        <v>44232</v>
      </c>
      <c r="D891" s="75" t="s">
        <v>629</v>
      </c>
      <c r="E891" s="75" t="s">
        <v>607</v>
      </c>
      <c r="F891" s="75" t="s">
        <v>546</v>
      </c>
      <c r="G891" s="75">
        <v>2</v>
      </c>
      <c r="H891" s="75" t="s">
        <v>546</v>
      </c>
      <c r="I891" s="75" t="s">
        <v>546</v>
      </c>
      <c r="J891" s="75" t="s">
        <v>579</v>
      </c>
      <c r="K891" s="230">
        <v>43881</v>
      </c>
      <c r="L891" s="75">
        <f>COUNTIF($B$2:B891,B891)</f>
        <v>5</v>
      </c>
      <c r="M891" s="75">
        <f>COUNTIF($L$2:L891,4)</f>
        <v>34</v>
      </c>
      <c r="N891" s="76" t="str">
        <f t="shared" si="69"/>
        <v>Code 405</v>
      </c>
      <c r="O891" s="76" t="str">
        <f t="shared" si="65"/>
        <v>1844</v>
      </c>
      <c r="P891" s="75" t="str">
        <f t="shared" si="66"/>
        <v>0609</v>
      </c>
      <c r="Q891" s="77">
        <f t="shared" si="67"/>
        <v>1125</v>
      </c>
      <c r="R891" s="77">
        <f t="shared" si="68"/>
        <v>11</v>
      </c>
      <c r="S891" s="77" t="b">
        <f>IF(O891="","",IF(OR(VALUE(LEFT(O891,2))&gt;IF(RIGHT(J891,1)="M",7,19),AND(OR(LEFT(O891,2)={"07","19"}),VALUE(RIGHT(O891,2))&gt;15)),TRUE,FALSE))</f>
        <v>0</v>
      </c>
      <c r="T891" s="77" t="b">
        <f>IF(O891="","",IF(OR(VALUE(LEFT(O891,2))&gt;IF(RIGHT(J891,1)="M",7,19),AND(OR(LEFT(O891,2)={"07","19"}),VALUE(RIGHT(O891,2))&gt;5)),TRUE,FALSE))</f>
        <v>0</v>
      </c>
    </row>
    <row r="892" spans="1:28" x14ac:dyDescent="0.25">
      <c r="A892" s="75" t="s">
        <v>471</v>
      </c>
      <c r="B892" s="77" t="s">
        <v>472</v>
      </c>
      <c r="C892" s="230">
        <v>44233</v>
      </c>
      <c r="D892" s="75" t="s">
        <v>648</v>
      </c>
      <c r="E892" s="75" t="s">
        <v>722</v>
      </c>
      <c r="F892" s="75" t="s">
        <v>546</v>
      </c>
      <c r="G892" s="75">
        <v>2</v>
      </c>
      <c r="H892" s="75" t="s">
        <v>546</v>
      </c>
      <c r="I892" s="75" t="s">
        <v>546</v>
      </c>
      <c r="J892" s="75" t="s">
        <v>579</v>
      </c>
      <c r="K892" s="230">
        <v>43881</v>
      </c>
      <c r="L892" s="75">
        <f>COUNTIF($B$2:B892,B892)</f>
        <v>6</v>
      </c>
      <c r="M892" s="75">
        <f>COUNTIF($L$2:L892,4)</f>
        <v>34</v>
      </c>
      <c r="N892" s="76" t="str">
        <f t="shared" si="69"/>
        <v>Code 406</v>
      </c>
      <c r="O892" s="76" t="str">
        <f t="shared" si="65"/>
        <v>1839</v>
      </c>
      <c r="P892" s="75" t="str">
        <f t="shared" si="66"/>
        <v>0603</v>
      </c>
      <c r="Q892" s="77">
        <f t="shared" si="67"/>
        <v>1124</v>
      </c>
      <c r="R892" s="77">
        <f t="shared" si="68"/>
        <v>11</v>
      </c>
      <c r="S892" s="77" t="b">
        <f>IF(O892="","",IF(OR(VALUE(LEFT(O892,2))&gt;IF(RIGHT(J892,1)="M",7,19),AND(OR(LEFT(O892,2)={"07","19"}),VALUE(RIGHT(O892,2))&gt;15)),TRUE,FALSE))</f>
        <v>0</v>
      </c>
      <c r="T892" s="77" t="b">
        <f>IF(O892="","",IF(OR(VALUE(LEFT(O892,2))&gt;IF(RIGHT(J892,1)="M",7,19),AND(OR(LEFT(O892,2)={"07","19"}),VALUE(RIGHT(O892,2))&gt;5)),TRUE,FALSE))</f>
        <v>0</v>
      </c>
    </row>
    <row r="893" spans="1:28" x14ac:dyDescent="0.25">
      <c r="A893" s="75" t="s">
        <v>471</v>
      </c>
      <c r="B893" s="77" t="s">
        <v>472</v>
      </c>
      <c r="C893" s="230">
        <v>44234</v>
      </c>
      <c r="D893" s="75" t="s">
        <v>546</v>
      </c>
      <c r="E893" s="75" t="s">
        <v>549</v>
      </c>
      <c r="F893" s="75" t="s">
        <v>546</v>
      </c>
      <c r="G893" s="75">
        <v>0</v>
      </c>
      <c r="H893" s="75" t="s">
        <v>546</v>
      </c>
      <c r="I893" s="75" t="s">
        <v>546</v>
      </c>
      <c r="J893" s="75" t="s">
        <v>585</v>
      </c>
      <c r="K893" s="230">
        <v>43881</v>
      </c>
      <c r="L893" s="75">
        <f>COUNTIF($B$2:B893,B893)</f>
        <v>7</v>
      </c>
      <c r="M893" s="75">
        <f>COUNTIF($L$2:L893,4)</f>
        <v>34</v>
      </c>
      <c r="N893" s="76" t="str">
        <f t="shared" si="69"/>
        <v>Code 407</v>
      </c>
      <c r="O893" s="76" t="str">
        <f t="shared" si="65"/>
        <v/>
      </c>
      <c r="P893" s="75" t="str">
        <f t="shared" si="66"/>
        <v/>
      </c>
      <c r="Q893" s="77" t="str">
        <f t="shared" si="67"/>
        <v/>
      </c>
      <c r="R893" s="77" t="str">
        <f t="shared" si="68"/>
        <v/>
      </c>
      <c r="S893" s="77" t="str">
        <f>IF(O893="","",IF(OR(VALUE(LEFT(O893,2))&gt;IF(RIGHT(J893,1)="M",7,19),AND(OR(LEFT(O893,2)={"07","19"}),VALUE(RIGHT(O893,2))&gt;15)),TRUE,FALSE))</f>
        <v/>
      </c>
      <c r="T893" s="77" t="str">
        <f>IF(O893="","",IF(OR(VALUE(LEFT(O893,2))&gt;IF(RIGHT(J893,1)="M",7,19),AND(OR(LEFT(O893,2)={"07","19"}),VALUE(RIGHT(O893,2))&gt;5)),TRUE,FALSE))</f>
        <v/>
      </c>
    </row>
    <row r="894" spans="1:28" x14ac:dyDescent="0.25">
      <c r="A894" s="231" t="s">
        <v>471</v>
      </c>
      <c r="B894" s="78" t="s">
        <v>472</v>
      </c>
      <c r="C894" s="232">
        <v>44235</v>
      </c>
      <c r="D894" s="231" t="s">
        <v>676</v>
      </c>
      <c r="E894" s="231" t="s">
        <v>575</v>
      </c>
      <c r="F894" s="231" t="s">
        <v>546</v>
      </c>
      <c r="G894" s="231">
        <v>3</v>
      </c>
      <c r="H894" s="231" t="s">
        <v>546</v>
      </c>
      <c r="I894" s="231" t="s">
        <v>546</v>
      </c>
      <c r="J894" s="231" t="s">
        <v>566</v>
      </c>
      <c r="K894" s="232">
        <v>43881</v>
      </c>
      <c r="L894" s="75">
        <f>COUNTIF($B$2:B894,B894)</f>
        <v>8</v>
      </c>
      <c r="M894" s="75">
        <f>COUNTIF($L$2:L894,4)</f>
        <v>34</v>
      </c>
      <c r="N894" s="76" t="str">
        <f t="shared" si="69"/>
        <v>Code 408</v>
      </c>
      <c r="O894" s="76" t="str">
        <f t="shared" si="65"/>
        <v>1841</v>
      </c>
      <c r="P894" s="75" t="str">
        <f t="shared" si="66"/>
        <v>0710</v>
      </c>
      <c r="Q894" s="77">
        <f t="shared" si="67"/>
        <v>1229</v>
      </c>
      <c r="R894" s="77">
        <f t="shared" si="68"/>
        <v>12</v>
      </c>
      <c r="S894" s="77" t="b">
        <f>IF(O894="","",IF(OR(VALUE(LEFT(O894,2))&gt;IF(RIGHT(J894,1)="M",7,19),AND(OR(LEFT(O894,2)={"07","19"}),VALUE(RIGHT(O894,2))&gt;15)),TRUE,FALSE))</f>
        <v>0</v>
      </c>
      <c r="T894" s="77" t="b">
        <f>IF(O894="","",IF(OR(VALUE(LEFT(O894,2))&gt;IF(RIGHT(J894,1)="M",7,19),AND(OR(LEFT(O894,2)={"07","19"}),VALUE(RIGHT(O894,2))&gt;5)),TRUE,FALSE))</f>
        <v>0</v>
      </c>
      <c r="U894" s="78"/>
      <c r="V894" s="78"/>
      <c r="W894" s="78"/>
      <c r="X894" s="78"/>
      <c r="Y894" s="78"/>
      <c r="Z894" s="78"/>
      <c r="AA894" s="78"/>
      <c r="AB894" s="78"/>
    </row>
    <row r="895" spans="1:28" x14ac:dyDescent="0.25">
      <c r="A895" s="231" t="s">
        <v>471</v>
      </c>
      <c r="B895" s="78" t="s">
        <v>472</v>
      </c>
      <c r="C895" s="232">
        <v>44236</v>
      </c>
      <c r="D895" s="231" t="s">
        <v>676</v>
      </c>
      <c r="E895" s="231" t="s">
        <v>633</v>
      </c>
      <c r="F895" s="231" t="s">
        <v>546</v>
      </c>
      <c r="G895" s="231">
        <v>3</v>
      </c>
      <c r="H895" s="231" t="s">
        <v>546</v>
      </c>
      <c r="I895" s="231" t="s">
        <v>546</v>
      </c>
      <c r="J895" s="231" t="s">
        <v>566</v>
      </c>
      <c r="K895" s="232">
        <v>43881</v>
      </c>
      <c r="L895" s="75">
        <f>COUNTIF($B$2:B895,B895)</f>
        <v>9</v>
      </c>
      <c r="M895" s="75">
        <f>COUNTIF($L$2:L895,4)</f>
        <v>34</v>
      </c>
      <c r="N895" s="76" t="str">
        <f t="shared" si="69"/>
        <v>Code 409</v>
      </c>
      <c r="O895" s="76" t="str">
        <f t="shared" si="65"/>
        <v>1841</v>
      </c>
      <c r="P895" s="75" t="str">
        <f t="shared" si="66"/>
        <v>0705</v>
      </c>
      <c r="Q895" s="77">
        <f t="shared" si="67"/>
        <v>1224</v>
      </c>
      <c r="R895" s="77">
        <f t="shared" si="68"/>
        <v>12</v>
      </c>
      <c r="S895" s="77" t="b">
        <f>IF(O895="","",IF(OR(VALUE(LEFT(O895,2))&gt;IF(RIGHT(J895,1)="M",7,19),AND(OR(LEFT(O895,2)={"07","19"}),VALUE(RIGHT(O895,2))&gt;15)),TRUE,FALSE))</f>
        <v>0</v>
      </c>
      <c r="T895" s="77" t="b">
        <f>IF(O895="","",IF(OR(VALUE(LEFT(O895,2))&gt;IF(RIGHT(J895,1)="M",7,19),AND(OR(LEFT(O895,2)={"07","19"}),VALUE(RIGHT(O895,2))&gt;5)),TRUE,FALSE))</f>
        <v>0</v>
      </c>
      <c r="U895" s="78"/>
      <c r="V895" s="78"/>
      <c r="W895" s="78"/>
      <c r="X895" s="78"/>
      <c r="Y895" s="78"/>
      <c r="Z895" s="78"/>
      <c r="AA895" s="78"/>
      <c r="AB895" s="78"/>
    </row>
    <row r="896" spans="1:28" x14ac:dyDescent="0.25">
      <c r="A896" s="231" t="s">
        <v>471</v>
      </c>
      <c r="B896" s="78" t="s">
        <v>472</v>
      </c>
      <c r="C896" s="232">
        <v>44237</v>
      </c>
      <c r="D896" s="231" t="s">
        <v>567</v>
      </c>
      <c r="E896" s="231" t="s">
        <v>696</v>
      </c>
      <c r="F896" s="231" t="s">
        <v>546</v>
      </c>
      <c r="G896" s="231">
        <v>3</v>
      </c>
      <c r="H896" s="231" t="s">
        <v>546</v>
      </c>
      <c r="I896" s="231" t="s">
        <v>546</v>
      </c>
      <c r="J896" s="231" t="s">
        <v>566</v>
      </c>
      <c r="K896" s="232">
        <v>43881</v>
      </c>
      <c r="L896" s="75">
        <f>COUNTIF($B$2:B896,B896)</f>
        <v>10</v>
      </c>
      <c r="M896" s="75">
        <f>COUNTIF($L$2:L896,4)</f>
        <v>34</v>
      </c>
      <c r="N896" s="76" t="str">
        <f t="shared" si="69"/>
        <v>Code 4010</v>
      </c>
      <c r="O896" s="76" t="str">
        <f t="shared" si="65"/>
        <v>1842</v>
      </c>
      <c r="P896" s="75" t="str">
        <f t="shared" si="66"/>
        <v>0703</v>
      </c>
      <c r="Q896" s="77">
        <f t="shared" si="67"/>
        <v>1221</v>
      </c>
      <c r="R896" s="77">
        <f t="shared" si="68"/>
        <v>12</v>
      </c>
      <c r="S896" s="77" t="b">
        <f>IF(O896="","",IF(OR(VALUE(LEFT(O896,2))&gt;IF(RIGHT(J896,1)="M",7,19),AND(OR(LEFT(O896,2)={"07","19"}),VALUE(RIGHT(O896,2))&gt;15)),TRUE,FALSE))</f>
        <v>0</v>
      </c>
      <c r="T896" s="77" t="b">
        <f>IF(O896="","",IF(OR(VALUE(LEFT(O896,2))&gt;IF(RIGHT(J896,1)="M",7,19),AND(OR(LEFT(O896,2)={"07","19"}),VALUE(RIGHT(O896,2))&gt;5)),TRUE,FALSE))</f>
        <v>0</v>
      </c>
      <c r="U896" s="78"/>
      <c r="V896" s="78"/>
      <c r="W896" s="78"/>
      <c r="X896" s="78"/>
      <c r="Y896" s="78"/>
      <c r="Z896" s="78"/>
      <c r="AA896" s="78"/>
      <c r="AB896" s="78"/>
    </row>
    <row r="897" spans="1:28" x14ac:dyDescent="0.25">
      <c r="A897" s="231" t="s">
        <v>471</v>
      </c>
      <c r="B897" s="78" t="s">
        <v>472</v>
      </c>
      <c r="C897" s="232">
        <v>44238</v>
      </c>
      <c r="D897" s="231" t="s">
        <v>676</v>
      </c>
      <c r="E897" s="231" t="s">
        <v>605</v>
      </c>
      <c r="F897" s="231" t="s">
        <v>546</v>
      </c>
      <c r="G897" s="231">
        <v>3</v>
      </c>
      <c r="H897" s="231" t="s">
        <v>546</v>
      </c>
      <c r="I897" s="231" t="s">
        <v>546</v>
      </c>
      <c r="J897" s="231" t="s">
        <v>566</v>
      </c>
      <c r="K897" s="232">
        <v>43881</v>
      </c>
      <c r="L897" s="75">
        <f>COUNTIF($B$2:B897,B897)</f>
        <v>11</v>
      </c>
      <c r="M897" s="75">
        <f>COUNTIF($L$2:L897,4)</f>
        <v>34</v>
      </c>
      <c r="N897" s="76" t="str">
        <f t="shared" si="69"/>
        <v>Code 4011</v>
      </c>
      <c r="O897" s="76" t="str">
        <f t="shared" si="65"/>
        <v>1841</v>
      </c>
      <c r="P897" s="75" t="str">
        <f t="shared" si="66"/>
        <v>0712</v>
      </c>
      <c r="Q897" s="77">
        <f t="shared" si="67"/>
        <v>1231</v>
      </c>
      <c r="R897" s="77">
        <f t="shared" si="68"/>
        <v>12</v>
      </c>
      <c r="S897" s="77" t="b">
        <f>IF(O897="","",IF(OR(VALUE(LEFT(O897,2))&gt;IF(RIGHT(J897,1)="M",7,19),AND(OR(LEFT(O897,2)={"07","19"}),VALUE(RIGHT(O897,2))&gt;15)),TRUE,FALSE))</f>
        <v>0</v>
      </c>
      <c r="T897" s="77" t="b">
        <f>IF(O897="","",IF(OR(VALUE(LEFT(O897,2))&gt;IF(RIGHT(J897,1)="M",7,19),AND(OR(LEFT(O897,2)={"07","19"}),VALUE(RIGHT(O897,2))&gt;5)),TRUE,FALSE))</f>
        <v>0</v>
      </c>
      <c r="U897" s="78"/>
      <c r="V897" s="78"/>
      <c r="W897" s="78"/>
      <c r="X897" s="78"/>
      <c r="Y897" s="78"/>
      <c r="Z897" s="78"/>
      <c r="AA897" s="78"/>
      <c r="AB897" s="78"/>
    </row>
    <row r="898" spans="1:28" x14ac:dyDescent="0.25">
      <c r="A898" s="75" t="s">
        <v>471</v>
      </c>
      <c r="B898" s="77" t="s">
        <v>472</v>
      </c>
      <c r="C898" s="230">
        <v>44239</v>
      </c>
      <c r="D898" s="75" t="s">
        <v>546</v>
      </c>
      <c r="E898" s="75" t="s">
        <v>549</v>
      </c>
      <c r="F898" s="75" t="s">
        <v>546</v>
      </c>
      <c r="G898" s="75">
        <v>0</v>
      </c>
      <c r="H898" s="75" t="s">
        <v>546</v>
      </c>
      <c r="I898" s="75" t="s">
        <v>546</v>
      </c>
      <c r="J898" s="75" t="s">
        <v>747</v>
      </c>
      <c r="K898" s="230">
        <v>43881</v>
      </c>
      <c r="L898" s="75">
        <f>COUNTIF($B$2:B898,B898)</f>
        <v>12</v>
      </c>
      <c r="M898" s="75">
        <f>COUNTIF($L$2:L898,4)</f>
        <v>34</v>
      </c>
      <c r="N898" s="76" t="str">
        <f t="shared" si="69"/>
        <v>Code 4012</v>
      </c>
      <c r="O898" s="76" t="str">
        <f t="shared" ref="O898:O961" si="70">TRIM(SUBSTITUTE(SUBSTITUTE(D898,"+",""),"_",""))</f>
        <v/>
      </c>
      <c r="P898" s="75" t="str">
        <f t="shared" ref="P898:P961" si="71">TRIM(SUBSTITUTE(SUBSTITUTE(E898,"+",""),"_",""))</f>
        <v/>
      </c>
      <c r="Q898" s="77" t="str">
        <f t="shared" ref="Q898:Q961" si="72">IFERROR(IF(RIGHT(P898,2)&lt;RIGHT(O898,2),IF(P898&lt;O898,P898+2360-O898,P898-40-O898),IF(P898&lt;O898,P898+2400-O898,P898-O898)),"")</f>
        <v/>
      </c>
      <c r="R898" s="77" t="str">
        <f t="shared" ref="R898:R961" si="73">IFERROR(ROUNDDOWN(Q898/100,0),"")</f>
        <v/>
      </c>
      <c r="S898" s="77" t="str">
        <f>IF(O898="","",IF(OR(VALUE(LEFT(O898,2))&gt;IF(RIGHT(J898,1)="M",7,19),AND(OR(LEFT(O898,2)={"07","19"}),VALUE(RIGHT(O898,2))&gt;15)),TRUE,FALSE))</f>
        <v/>
      </c>
      <c r="T898" s="77" t="str">
        <f>IF(O898="","",IF(OR(VALUE(LEFT(O898,2))&gt;IF(RIGHT(J898,1)="M",7,19),AND(OR(LEFT(O898,2)={"07","19"}),VALUE(RIGHT(O898,2))&gt;5)),TRUE,FALSE))</f>
        <v/>
      </c>
    </row>
    <row r="899" spans="1:28" x14ac:dyDescent="0.25">
      <c r="A899" s="75" t="s">
        <v>471</v>
      </c>
      <c r="B899" s="77" t="s">
        <v>472</v>
      </c>
      <c r="C899" s="230">
        <v>44240</v>
      </c>
      <c r="D899" s="75" t="s">
        <v>546</v>
      </c>
      <c r="E899" s="75" t="s">
        <v>549</v>
      </c>
      <c r="F899" s="75" t="s">
        <v>546</v>
      </c>
      <c r="G899" s="75">
        <v>0</v>
      </c>
      <c r="H899" s="75" t="s">
        <v>546</v>
      </c>
      <c r="I899" s="75" t="s">
        <v>546</v>
      </c>
      <c r="J899" s="75" t="s">
        <v>747</v>
      </c>
      <c r="K899" s="230">
        <v>43881</v>
      </c>
      <c r="L899" s="75">
        <f>COUNTIF($B$2:B899,B899)</f>
        <v>13</v>
      </c>
      <c r="M899" s="75">
        <f>COUNTIF($L$2:L899,4)</f>
        <v>34</v>
      </c>
      <c r="N899" s="76" t="str">
        <f t="shared" ref="N899:N962" si="74">A899&amp;DAY(C899)</f>
        <v>Code 4013</v>
      </c>
      <c r="O899" s="76" t="str">
        <f t="shared" si="70"/>
        <v/>
      </c>
      <c r="P899" s="75" t="str">
        <f t="shared" si="71"/>
        <v/>
      </c>
      <c r="Q899" s="77" t="str">
        <f t="shared" si="72"/>
        <v/>
      </c>
      <c r="R899" s="77" t="str">
        <f t="shared" si="73"/>
        <v/>
      </c>
      <c r="S899" s="77" t="str">
        <f>IF(O899="","",IF(OR(VALUE(LEFT(O899,2))&gt;IF(RIGHT(J899,1)="M",7,19),AND(OR(LEFT(O899,2)={"07","19"}),VALUE(RIGHT(O899,2))&gt;15)),TRUE,FALSE))</f>
        <v/>
      </c>
      <c r="T899" s="77" t="str">
        <f>IF(O899="","",IF(OR(VALUE(LEFT(O899,2))&gt;IF(RIGHT(J899,1)="M",7,19),AND(OR(LEFT(O899,2)={"07","19"}),VALUE(RIGHT(O899,2))&gt;5)),TRUE,FALSE))</f>
        <v/>
      </c>
    </row>
    <row r="900" spans="1:28" x14ac:dyDescent="0.25">
      <c r="A900" s="75" t="s">
        <v>471</v>
      </c>
      <c r="B900" s="77" t="s">
        <v>472</v>
      </c>
      <c r="C900" s="230">
        <v>44241</v>
      </c>
      <c r="D900" s="75" t="s">
        <v>546</v>
      </c>
      <c r="E900" s="75" t="s">
        <v>549</v>
      </c>
      <c r="F900" s="75" t="s">
        <v>546</v>
      </c>
      <c r="G900" s="75">
        <v>0</v>
      </c>
      <c r="H900" s="75" t="s">
        <v>546</v>
      </c>
      <c r="I900" s="75" t="s">
        <v>546</v>
      </c>
      <c r="J900" s="75" t="s">
        <v>563</v>
      </c>
      <c r="K900" s="230">
        <v>43881</v>
      </c>
      <c r="L900" s="75">
        <f>COUNTIF($B$2:B900,B900)</f>
        <v>14</v>
      </c>
      <c r="M900" s="75">
        <f>COUNTIF($L$2:L900,4)</f>
        <v>34</v>
      </c>
      <c r="N900" s="76" t="str">
        <f t="shared" si="74"/>
        <v>Code 4014</v>
      </c>
      <c r="O900" s="76" t="str">
        <f t="shared" si="70"/>
        <v/>
      </c>
      <c r="P900" s="75" t="str">
        <f t="shared" si="71"/>
        <v/>
      </c>
      <c r="Q900" s="77" t="str">
        <f t="shared" si="72"/>
        <v/>
      </c>
      <c r="R900" s="77" t="str">
        <f t="shared" si="73"/>
        <v/>
      </c>
      <c r="S900" s="77" t="str">
        <f>IF(O900="","",IF(OR(VALUE(LEFT(O900,2))&gt;IF(RIGHT(J900,1)="M",7,19),AND(OR(LEFT(O900,2)={"07","19"}),VALUE(RIGHT(O900,2))&gt;15)),TRUE,FALSE))</f>
        <v/>
      </c>
      <c r="T900" s="77" t="str">
        <f>IF(O900="","",IF(OR(VALUE(LEFT(O900,2))&gt;IF(RIGHT(J900,1)="M",7,19),AND(OR(LEFT(O900,2)={"07","19"}),VALUE(RIGHT(O900,2))&gt;5)),TRUE,FALSE))</f>
        <v/>
      </c>
    </row>
    <row r="901" spans="1:28" x14ac:dyDescent="0.25">
      <c r="A901" s="231" t="s">
        <v>471</v>
      </c>
      <c r="B901" s="78" t="s">
        <v>472</v>
      </c>
      <c r="C901" s="232">
        <v>44242</v>
      </c>
      <c r="D901" s="231" t="s">
        <v>555</v>
      </c>
      <c r="E901" s="231" t="s">
        <v>595</v>
      </c>
      <c r="F901" s="231" t="s">
        <v>546</v>
      </c>
      <c r="G901" s="231">
        <v>3</v>
      </c>
      <c r="H901" s="231" t="s">
        <v>546</v>
      </c>
      <c r="I901" s="231" t="s">
        <v>546</v>
      </c>
      <c r="J901" s="231" t="s">
        <v>562</v>
      </c>
      <c r="K901" s="232">
        <v>43881</v>
      </c>
      <c r="L901" s="75">
        <f>COUNTIF($B$2:B901,B901)</f>
        <v>15</v>
      </c>
      <c r="M901" s="75">
        <f>COUNTIF($L$2:L901,4)</f>
        <v>34</v>
      </c>
      <c r="N901" s="76" t="str">
        <f t="shared" si="74"/>
        <v>Code 4015</v>
      </c>
      <c r="O901" s="76" t="str">
        <f t="shared" si="70"/>
        <v>0646</v>
      </c>
      <c r="P901" s="75" t="str">
        <f t="shared" si="71"/>
        <v>1911</v>
      </c>
      <c r="Q901" s="77">
        <f t="shared" si="72"/>
        <v>1225</v>
      </c>
      <c r="R901" s="77">
        <f t="shared" si="73"/>
        <v>12</v>
      </c>
      <c r="S901" s="77" t="b">
        <f>IF(O901="","",IF(OR(VALUE(LEFT(O901,2))&gt;IF(RIGHT(J901,1)="M",7,19),AND(OR(LEFT(O901,2)={"07","19"}),VALUE(RIGHT(O901,2))&gt;15)),TRUE,FALSE))</f>
        <v>0</v>
      </c>
      <c r="T901" s="77" t="b">
        <f>IF(O901="","",IF(OR(VALUE(LEFT(O901,2))&gt;IF(RIGHT(J901,1)="M",7,19),AND(OR(LEFT(O901,2)={"07","19"}),VALUE(RIGHT(O901,2))&gt;5)),TRUE,FALSE))</f>
        <v>0</v>
      </c>
      <c r="U901" s="78"/>
      <c r="V901" s="78"/>
      <c r="W901" s="78"/>
      <c r="X901" s="78"/>
      <c r="Y901" s="78"/>
      <c r="Z901" s="78"/>
      <c r="AA901" s="78"/>
      <c r="AB901" s="78"/>
    </row>
    <row r="902" spans="1:28" x14ac:dyDescent="0.25">
      <c r="A902" s="75" t="s">
        <v>471</v>
      </c>
      <c r="B902" s="77" t="s">
        <v>472</v>
      </c>
      <c r="C902" s="230">
        <v>44243</v>
      </c>
      <c r="D902" s="75" t="s">
        <v>653</v>
      </c>
      <c r="E902" s="75" t="s">
        <v>606</v>
      </c>
      <c r="F902" s="75" t="s">
        <v>546</v>
      </c>
      <c r="G902" s="75">
        <v>3</v>
      </c>
      <c r="H902" s="75" t="s">
        <v>546</v>
      </c>
      <c r="I902" s="75" t="s">
        <v>546</v>
      </c>
      <c r="J902" s="75" t="s">
        <v>562</v>
      </c>
      <c r="K902" s="230">
        <v>43881</v>
      </c>
      <c r="L902" s="75">
        <f>COUNTIF($B$2:B902,B902)</f>
        <v>16</v>
      </c>
      <c r="M902" s="75">
        <f>COUNTIF($L$2:L902,4)</f>
        <v>34</v>
      </c>
      <c r="N902" s="76" t="str">
        <f t="shared" si="74"/>
        <v>Code 4016</v>
      </c>
      <c r="O902" s="76" t="str">
        <f t="shared" si="70"/>
        <v>0643</v>
      </c>
      <c r="P902" s="75" t="str">
        <f t="shared" si="71"/>
        <v>1901</v>
      </c>
      <c r="Q902" s="77">
        <f t="shared" si="72"/>
        <v>1218</v>
      </c>
      <c r="R902" s="77">
        <f t="shared" si="73"/>
        <v>12</v>
      </c>
      <c r="S902" s="77" t="b">
        <f>IF(O902="","",IF(OR(VALUE(LEFT(O902,2))&gt;IF(RIGHT(J902,1)="M",7,19),AND(OR(LEFT(O902,2)={"07","19"}),VALUE(RIGHT(O902,2))&gt;15)),TRUE,FALSE))</f>
        <v>0</v>
      </c>
      <c r="T902" s="77" t="b">
        <f>IF(O902="","",IF(OR(VALUE(LEFT(O902,2))&gt;IF(RIGHT(J902,1)="M",7,19),AND(OR(LEFT(O902,2)={"07","19"}),VALUE(RIGHT(O902,2))&gt;5)),TRUE,FALSE))</f>
        <v>0</v>
      </c>
    </row>
    <row r="903" spans="1:28" x14ac:dyDescent="0.25">
      <c r="A903" s="75" t="s">
        <v>471</v>
      </c>
      <c r="B903" s="77" t="s">
        <v>472</v>
      </c>
      <c r="C903" s="230">
        <v>44244</v>
      </c>
      <c r="D903" s="75" t="s">
        <v>555</v>
      </c>
      <c r="E903" s="75" t="s">
        <v>551</v>
      </c>
      <c r="F903" s="75" t="s">
        <v>546</v>
      </c>
      <c r="G903" s="75">
        <v>3</v>
      </c>
      <c r="H903" s="75" t="s">
        <v>546</v>
      </c>
      <c r="I903" s="75" t="s">
        <v>546</v>
      </c>
      <c r="J903" s="75" t="s">
        <v>562</v>
      </c>
      <c r="K903" s="230">
        <v>43881</v>
      </c>
      <c r="L903" s="75">
        <f>COUNTIF($B$2:B903,B903)</f>
        <v>17</v>
      </c>
      <c r="M903" s="75">
        <f>COUNTIF($L$2:L903,4)</f>
        <v>34</v>
      </c>
      <c r="N903" s="76" t="str">
        <f t="shared" si="74"/>
        <v>Code 4017</v>
      </c>
      <c r="O903" s="76" t="str">
        <f t="shared" si="70"/>
        <v>0646</v>
      </c>
      <c r="P903" s="75" t="str">
        <f t="shared" si="71"/>
        <v>1907</v>
      </c>
      <c r="Q903" s="77">
        <f t="shared" si="72"/>
        <v>1221</v>
      </c>
      <c r="R903" s="77">
        <f t="shared" si="73"/>
        <v>12</v>
      </c>
      <c r="S903" s="77" t="b">
        <f>IF(O903="","",IF(OR(VALUE(LEFT(O903,2))&gt;IF(RIGHT(J903,1)="M",7,19),AND(OR(LEFT(O903,2)={"07","19"}),VALUE(RIGHT(O903,2))&gt;15)),TRUE,FALSE))</f>
        <v>0</v>
      </c>
      <c r="T903" s="77" t="b">
        <f>IF(O903="","",IF(OR(VALUE(LEFT(O903,2))&gt;IF(RIGHT(J903,1)="M",7,19),AND(OR(LEFT(O903,2)={"07","19"}),VALUE(RIGHT(O903,2))&gt;5)),TRUE,FALSE))</f>
        <v>0</v>
      </c>
    </row>
    <row r="904" spans="1:28" x14ac:dyDescent="0.25">
      <c r="A904" s="75" t="s">
        <v>471</v>
      </c>
      <c r="B904" s="77" t="s">
        <v>472</v>
      </c>
      <c r="C904" s="230">
        <v>44245</v>
      </c>
      <c r="D904" s="75" t="s">
        <v>555</v>
      </c>
      <c r="E904" s="75" t="s">
        <v>559</v>
      </c>
      <c r="F904" s="75" t="s">
        <v>546</v>
      </c>
      <c r="G904" s="75">
        <v>3</v>
      </c>
      <c r="H904" s="75" t="s">
        <v>546</v>
      </c>
      <c r="I904" s="75" t="s">
        <v>546</v>
      </c>
      <c r="J904" s="75" t="s">
        <v>562</v>
      </c>
      <c r="K904" s="230">
        <v>43881</v>
      </c>
      <c r="L904" s="75">
        <f>COUNTIF($B$2:B904,B904)</f>
        <v>18</v>
      </c>
      <c r="M904" s="75">
        <f>COUNTIF($L$2:L904,4)</f>
        <v>34</v>
      </c>
      <c r="N904" s="76" t="str">
        <f t="shared" si="74"/>
        <v>Code 4018</v>
      </c>
      <c r="O904" s="76" t="str">
        <f t="shared" si="70"/>
        <v>0646</v>
      </c>
      <c r="P904" s="75" t="str">
        <f t="shared" si="71"/>
        <v>1910</v>
      </c>
      <c r="Q904" s="77">
        <f t="shared" si="72"/>
        <v>1224</v>
      </c>
      <c r="R904" s="77">
        <f t="shared" si="73"/>
        <v>12</v>
      </c>
      <c r="S904" s="77" t="b">
        <f>IF(O904="","",IF(OR(VALUE(LEFT(O904,2))&gt;IF(RIGHT(J904,1)="M",7,19),AND(OR(LEFT(O904,2)={"07","19"}),VALUE(RIGHT(O904,2))&gt;15)),TRUE,FALSE))</f>
        <v>0</v>
      </c>
      <c r="T904" s="77" t="b">
        <f>IF(O904="","",IF(OR(VALUE(LEFT(O904,2))&gt;IF(RIGHT(J904,1)="M",7,19),AND(OR(LEFT(O904,2)={"07","19"}),VALUE(RIGHT(O904,2))&gt;5)),TRUE,FALSE))</f>
        <v>0</v>
      </c>
    </row>
    <row r="905" spans="1:28" x14ac:dyDescent="0.25">
      <c r="A905" s="75" t="s">
        <v>471</v>
      </c>
      <c r="B905" s="77" t="s">
        <v>472</v>
      </c>
      <c r="C905" s="230">
        <v>44246</v>
      </c>
      <c r="D905" s="75" t="s">
        <v>544</v>
      </c>
      <c r="E905" s="75" t="s">
        <v>615</v>
      </c>
      <c r="F905" s="75" t="s">
        <v>546</v>
      </c>
      <c r="G905" s="75">
        <v>3</v>
      </c>
      <c r="H905" s="75" t="s">
        <v>546</v>
      </c>
      <c r="I905" s="75" t="s">
        <v>546</v>
      </c>
      <c r="J905" s="75" t="s">
        <v>562</v>
      </c>
      <c r="K905" s="230">
        <v>43881</v>
      </c>
      <c r="L905" s="75">
        <f>COUNTIF($B$2:B905,B905)</f>
        <v>19</v>
      </c>
      <c r="M905" s="75">
        <f>COUNTIF($L$2:L905,4)</f>
        <v>34</v>
      </c>
      <c r="N905" s="76" t="str">
        <f t="shared" si="74"/>
        <v>Code 4019</v>
      </c>
      <c r="O905" s="76" t="str">
        <f t="shared" si="70"/>
        <v>0645</v>
      </c>
      <c r="P905" s="75" t="str">
        <f t="shared" si="71"/>
        <v>1912</v>
      </c>
      <c r="Q905" s="77">
        <f t="shared" si="72"/>
        <v>1227</v>
      </c>
      <c r="R905" s="77">
        <f t="shared" si="73"/>
        <v>12</v>
      </c>
      <c r="S905" s="77" t="b">
        <f>IF(O905="","",IF(OR(VALUE(LEFT(O905,2))&gt;IF(RIGHT(J905,1)="M",7,19),AND(OR(LEFT(O905,2)={"07","19"}),VALUE(RIGHT(O905,2))&gt;15)),TRUE,FALSE))</f>
        <v>0</v>
      </c>
      <c r="T905" s="77" t="b">
        <f>IF(O905="","",IF(OR(VALUE(LEFT(O905,2))&gt;IF(RIGHT(J905,1)="M",7,19),AND(OR(LEFT(O905,2)={"07","19"}),VALUE(RIGHT(O905,2))&gt;5)),TRUE,FALSE))</f>
        <v>0</v>
      </c>
    </row>
    <row r="906" spans="1:28" x14ac:dyDescent="0.25">
      <c r="A906" s="75" t="s">
        <v>471</v>
      </c>
      <c r="B906" s="77" t="s">
        <v>472</v>
      </c>
      <c r="C906" s="230">
        <v>44247</v>
      </c>
      <c r="D906" s="75" t="s">
        <v>544</v>
      </c>
      <c r="E906" s="75" t="s">
        <v>595</v>
      </c>
      <c r="F906" s="75" t="s">
        <v>546</v>
      </c>
      <c r="G906" s="75">
        <v>3</v>
      </c>
      <c r="H906" s="75" t="s">
        <v>546</v>
      </c>
      <c r="I906" s="75" t="s">
        <v>546</v>
      </c>
      <c r="J906" s="75" t="s">
        <v>562</v>
      </c>
      <c r="K906" s="230">
        <v>43881</v>
      </c>
      <c r="L906" s="75">
        <f>COUNTIF($B$2:B906,B906)</f>
        <v>20</v>
      </c>
      <c r="M906" s="75">
        <f>COUNTIF($L$2:L906,4)</f>
        <v>34</v>
      </c>
      <c r="N906" s="76" t="str">
        <f t="shared" si="74"/>
        <v>Code 4020</v>
      </c>
      <c r="O906" s="76" t="str">
        <f t="shared" si="70"/>
        <v>0645</v>
      </c>
      <c r="P906" s="75" t="str">
        <f t="shared" si="71"/>
        <v>1911</v>
      </c>
      <c r="Q906" s="77">
        <f t="shared" si="72"/>
        <v>1226</v>
      </c>
      <c r="R906" s="77">
        <f t="shared" si="73"/>
        <v>12</v>
      </c>
      <c r="S906" s="77" t="b">
        <f>IF(O906="","",IF(OR(VALUE(LEFT(O906,2))&gt;IF(RIGHT(J906,1)="M",7,19),AND(OR(LEFT(O906,2)={"07","19"}),VALUE(RIGHT(O906,2))&gt;15)),TRUE,FALSE))</f>
        <v>0</v>
      </c>
      <c r="T906" s="77" t="b">
        <f>IF(O906="","",IF(OR(VALUE(LEFT(O906,2))&gt;IF(RIGHT(J906,1)="M",7,19),AND(OR(LEFT(O906,2)={"07","19"}),VALUE(RIGHT(O906,2))&gt;5)),TRUE,FALSE))</f>
        <v>0</v>
      </c>
    </row>
    <row r="907" spans="1:28" x14ac:dyDescent="0.25">
      <c r="A907" s="75" t="s">
        <v>471</v>
      </c>
      <c r="B907" s="77" t="s">
        <v>472</v>
      </c>
      <c r="C907" s="230">
        <v>44248</v>
      </c>
      <c r="D907" s="75" t="s">
        <v>546</v>
      </c>
      <c r="E907" s="75" t="s">
        <v>549</v>
      </c>
      <c r="F907" s="75" t="s">
        <v>546</v>
      </c>
      <c r="G907" s="75">
        <v>0</v>
      </c>
      <c r="H907" s="75" t="s">
        <v>546</v>
      </c>
      <c r="I907" s="75" t="s">
        <v>546</v>
      </c>
      <c r="J907" s="75" t="s">
        <v>563</v>
      </c>
      <c r="K907" s="230">
        <v>43881</v>
      </c>
      <c r="L907" s="75">
        <f>COUNTIF($B$2:B907,B907)</f>
        <v>21</v>
      </c>
      <c r="M907" s="75">
        <f>COUNTIF($L$2:L907,4)</f>
        <v>34</v>
      </c>
      <c r="N907" s="76" t="str">
        <f t="shared" si="74"/>
        <v>Code 4021</v>
      </c>
      <c r="O907" s="76" t="str">
        <f t="shared" si="70"/>
        <v/>
      </c>
      <c r="P907" s="75" t="str">
        <f t="shared" si="71"/>
        <v/>
      </c>
      <c r="Q907" s="77" t="str">
        <f t="shared" si="72"/>
        <v/>
      </c>
      <c r="R907" s="77" t="str">
        <f t="shared" si="73"/>
        <v/>
      </c>
      <c r="S907" s="77" t="str">
        <f>IF(O907="","",IF(OR(VALUE(LEFT(O907,2))&gt;IF(RIGHT(J907,1)="M",7,19),AND(OR(LEFT(O907,2)={"07","19"}),VALUE(RIGHT(O907,2))&gt;15)),TRUE,FALSE))</f>
        <v/>
      </c>
      <c r="T907" s="77" t="str">
        <f>IF(O907="","",IF(OR(VALUE(LEFT(O907,2))&gt;IF(RIGHT(J907,1)="M",7,19),AND(OR(LEFT(O907,2)={"07","19"}),VALUE(RIGHT(O907,2))&gt;5)),TRUE,FALSE))</f>
        <v/>
      </c>
    </row>
    <row r="908" spans="1:28" x14ac:dyDescent="0.25">
      <c r="A908" s="75" t="s">
        <v>471</v>
      </c>
      <c r="B908" s="77" t="s">
        <v>472</v>
      </c>
      <c r="C908" s="230">
        <v>44249</v>
      </c>
      <c r="D908" s="75" t="s">
        <v>653</v>
      </c>
      <c r="E908" s="75" t="s">
        <v>561</v>
      </c>
      <c r="F908" s="75" t="s">
        <v>546</v>
      </c>
      <c r="G908" s="75">
        <v>3</v>
      </c>
      <c r="H908" s="75" t="s">
        <v>546</v>
      </c>
      <c r="I908" s="75" t="s">
        <v>546</v>
      </c>
      <c r="J908" s="75" t="s">
        <v>562</v>
      </c>
      <c r="K908" s="230">
        <v>43881</v>
      </c>
      <c r="L908" s="75">
        <f>COUNTIF($B$2:B908,B908)</f>
        <v>22</v>
      </c>
      <c r="M908" s="75">
        <f>COUNTIF($L$2:L908,4)</f>
        <v>34</v>
      </c>
      <c r="N908" s="76" t="str">
        <f t="shared" si="74"/>
        <v>Code 4022</v>
      </c>
      <c r="O908" s="76" t="str">
        <f t="shared" si="70"/>
        <v>0643</v>
      </c>
      <c r="P908" s="75" t="str">
        <f t="shared" si="71"/>
        <v>1909</v>
      </c>
      <c r="Q908" s="77">
        <f t="shared" si="72"/>
        <v>1226</v>
      </c>
      <c r="R908" s="77">
        <f t="shared" si="73"/>
        <v>12</v>
      </c>
      <c r="S908" s="77" t="b">
        <f>IF(O908="","",IF(OR(VALUE(LEFT(O908,2))&gt;IF(RIGHT(J908,1)="M",7,19),AND(OR(LEFT(O908,2)={"07","19"}),VALUE(RIGHT(O908,2))&gt;15)),TRUE,FALSE))</f>
        <v>0</v>
      </c>
      <c r="T908" s="77" t="b">
        <f>IF(O908="","",IF(OR(VALUE(LEFT(O908,2))&gt;IF(RIGHT(J908,1)="M",7,19),AND(OR(LEFT(O908,2)={"07","19"}),VALUE(RIGHT(O908,2))&gt;5)),TRUE,FALSE))</f>
        <v>0</v>
      </c>
    </row>
    <row r="909" spans="1:28" x14ac:dyDescent="0.25">
      <c r="A909" s="75" t="s">
        <v>471</v>
      </c>
      <c r="B909" s="77" t="s">
        <v>472</v>
      </c>
      <c r="C909" s="230">
        <v>44250</v>
      </c>
      <c r="D909" s="75" t="s">
        <v>683</v>
      </c>
      <c r="E909" s="75" t="s">
        <v>615</v>
      </c>
      <c r="F909" s="75" t="s">
        <v>546</v>
      </c>
      <c r="G909" s="75">
        <v>3</v>
      </c>
      <c r="H909" s="75" t="s">
        <v>546</v>
      </c>
      <c r="I909" s="75" t="s">
        <v>546</v>
      </c>
      <c r="J909" s="75" t="s">
        <v>562</v>
      </c>
      <c r="K909" s="230">
        <v>43881</v>
      </c>
      <c r="L909" s="75">
        <f>COUNTIF($B$2:B909,B909)</f>
        <v>23</v>
      </c>
      <c r="M909" s="75">
        <f>COUNTIF($L$2:L909,4)</f>
        <v>34</v>
      </c>
      <c r="N909" s="76" t="str">
        <f t="shared" si="74"/>
        <v>Code 4023</v>
      </c>
      <c r="O909" s="76" t="str">
        <f t="shared" si="70"/>
        <v>0650</v>
      </c>
      <c r="P909" s="75" t="str">
        <f t="shared" si="71"/>
        <v>1912</v>
      </c>
      <c r="Q909" s="77">
        <f t="shared" si="72"/>
        <v>1222</v>
      </c>
      <c r="R909" s="77">
        <f t="shared" si="73"/>
        <v>12</v>
      </c>
      <c r="S909" s="77" t="b">
        <f>IF(O909="","",IF(OR(VALUE(LEFT(O909,2))&gt;IF(RIGHT(J909,1)="M",7,19),AND(OR(LEFT(O909,2)={"07","19"}),VALUE(RIGHT(O909,2))&gt;15)),TRUE,FALSE))</f>
        <v>0</v>
      </c>
      <c r="T909" s="77" t="b">
        <f>IF(O909="","",IF(OR(VALUE(LEFT(O909,2))&gt;IF(RIGHT(J909,1)="M",7,19),AND(OR(LEFT(O909,2)={"07","19"}),VALUE(RIGHT(O909,2))&gt;5)),TRUE,FALSE))</f>
        <v>0</v>
      </c>
    </row>
    <row r="910" spans="1:28" x14ac:dyDescent="0.25">
      <c r="A910" s="75" t="s">
        <v>471</v>
      </c>
      <c r="B910" s="77" t="s">
        <v>472</v>
      </c>
      <c r="C910" s="230">
        <v>44251</v>
      </c>
      <c r="D910" s="75" t="s">
        <v>544</v>
      </c>
      <c r="E910" s="75" t="s">
        <v>561</v>
      </c>
      <c r="F910" s="75" t="s">
        <v>546</v>
      </c>
      <c r="G910" s="75">
        <v>3</v>
      </c>
      <c r="H910" s="75" t="s">
        <v>546</v>
      </c>
      <c r="I910" s="75" t="s">
        <v>546</v>
      </c>
      <c r="J910" s="75" t="s">
        <v>562</v>
      </c>
      <c r="K910" s="230">
        <v>43881</v>
      </c>
      <c r="L910" s="75">
        <f>COUNTIF($B$2:B910,B910)</f>
        <v>24</v>
      </c>
      <c r="M910" s="75">
        <f>COUNTIF($L$2:L910,4)</f>
        <v>34</v>
      </c>
      <c r="N910" s="76" t="str">
        <f t="shared" si="74"/>
        <v>Code 4024</v>
      </c>
      <c r="O910" s="76" t="str">
        <f t="shared" si="70"/>
        <v>0645</v>
      </c>
      <c r="P910" s="75" t="str">
        <f t="shared" si="71"/>
        <v>1909</v>
      </c>
      <c r="Q910" s="77">
        <f t="shared" si="72"/>
        <v>1224</v>
      </c>
      <c r="R910" s="77">
        <f t="shared" si="73"/>
        <v>12</v>
      </c>
      <c r="S910" s="77" t="b">
        <f>IF(O910="","",IF(OR(VALUE(LEFT(O910,2))&gt;IF(RIGHT(J910,1)="M",7,19),AND(OR(LEFT(O910,2)={"07","19"}),VALUE(RIGHT(O910,2))&gt;15)),TRUE,FALSE))</f>
        <v>0</v>
      </c>
      <c r="T910" s="77" t="b">
        <f>IF(O910="","",IF(OR(VALUE(LEFT(O910,2))&gt;IF(RIGHT(J910,1)="M",7,19),AND(OR(LEFT(O910,2)={"07","19"}),VALUE(RIGHT(O910,2))&gt;5)),TRUE,FALSE))</f>
        <v>0</v>
      </c>
    </row>
    <row r="911" spans="1:28" x14ac:dyDescent="0.25">
      <c r="A911" s="75" t="s">
        <v>471</v>
      </c>
      <c r="B911" s="77" t="s">
        <v>472</v>
      </c>
      <c r="C911" s="230">
        <v>44252</v>
      </c>
      <c r="D911" s="75" t="s">
        <v>553</v>
      </c>
      <c r="E911" s="75" t="s">
        <v>638</v>
      </c>
      <c r="F911" s="75" t="s">
        <v>546</v>
      </c>
      <c r="G911" s="75">
        <v>3</v>
      </c>
      <c r="H911" s="75" t="s">
        <v>546</v>
      </c>
      <c r="I911" s="75" t="s">
        <v>546</v>
      </c>
      <c r="J911" s="75" t="s">
        <v>562</v>
      </c>
      <c r="K911" s="230">
        <v>43881</v>
      </c>
      <c r="L911" s="75">
        <f>COUNTIF($B$2:B911,B911)</f>
        <v>25</v>
      </c>
      <c r="M911" s="75">
        <f>COUNTIF($L$2:L911,4)</f>
        <v>34</v>
      </c>
      <c r="N911" s="76" t="str">
        <f t="shared" si="74"/>
        <v>Code 4025</v>
      </c>
      <c r="O911" s="76" t="str">
        <f t="shared" si="70"/>
        <v>0649</v>
      </c>
      <c r="P911" s="75" t="str">
        <f t="shared" si="71"/>
        <v>1914</v>
      </c>
      <c r="Q911" s="77">
        <f t="shared" si="72"/>
        <v>1225</v>
      </c>
      <c r="R911" s="77">
        <f t="shared" si="73"/>
        <v>12</v>
      </c>
      <c r="S911" s="77" t="b">
        <f>IF(O911="","",IF(OR(VALUE(LEFT(O911,2))&gt;IF(RIGHT(J911,1)="M",7,19),AND(OR(LEFT(O911,2)={"07","19"}),VALUE(RIGHT(O911,2))&gt;15)),TRUE,FALSE))</f>
        <v>0</v>
      </c>
      <c r="T911" s="77" t="b">
        <f>IF(O911="","",IF(OR(VALUE(LEFT(O911,2))&gt;IF(RIGHT(J911,1)="M",7,19),AND(OR(LEFT(O911,2)={"07","19"}),VALUE(RIGHT(O911,2))&gt;5)),TRUE,FALSE))</f>
        <v>0</v>
      </c>
    </row>
    <row r="912" spans="1:28" x14ac:dyDescent="0.25">
      <c r="A912" s="75" t="s">
        <v>471</v>
      </c>
      <c r="B912" s="77" t="s">
        <v>472</v>
      </c>
      <c r="C912" s="230">
        <v>44253</v>
      </c>
      <c r="D912" s="75" t="s">
        <v>553</v>
      </c>
      <c r="E912" s="75" t="s">
        <v>559</v>
      </c>
      <c r="F912" s="75" t="s">
        <v>546</v>
      </c>
      <c r="G912" s="75">
        <v>3</v>
      </c>
      <c r="H912" s="75" t="s">
        <v>546</v>
      </c>
      <c r="I912" s="75" t="s">
        <v>546</v>
      </c>
      <c r="J912" s="75" t="s">
        <v>562</v>
      </c>
      <c r="K912" s="230">
        <v>43881</v>
      </c>
      <c r="L912" s="75">
        <f>COUNTIF($B$2:B912,B912)</f>
        <v>26</v>
      </c>
      <c r="M912" s="75">
        <f>COUNTIF($L$2:L912,4)</f>
        <v>34</v>
      </c>
      <c r="N912" s="76" t="str">
        <f t="shared" si="74"/>
        <v>Code 4026</v>
      </c>
      <c r="O912" s="76" t="str">
        <f t="shared" si="70"/>
        <v>0649</v>
      </c>
      <c r="P912" s="75" t="str">
        <f t="shared" si="71"/>
        <v>1910</v>
      </c>
      <c r="Q912" s="77">
        <f t="shared" si="72"/>
        <v>1221</v>
      </c>
      <c r="R912" s="77">
        <f t="shared" si="73"/>
        <v>12</v>
      </c>
      <c r="S912" s="77" t="b">
        <f>IF(O912="","",IF(OR(VALUE(LEFT(O912,2))&gt;IF(RIGHT(J912,1)="M",7,19),AND(OR(LEFT(O912,2)={"07","19"}),VALUE(RIGHT(O912,2))&gt;15)),TRUE,FALSE))</f>
        <v>0</v>
      </c>
      <c r="T912" s="77" t="b">
        <f>IF(O912="","",IF(OR(VALUE(LEFT(O912,2))&gt;IF(RIGHT(J912,1)="M",7,19),AND(OR(LEFT(O912,2)={"07","19"}),VALUE(RIGHT(O912,2))&gt;5)),TRUE,FALSE))</f>
        <v>0</v>
      </c>
    </row>
    <row r="913" spans="1:28" x14ac:dyDescent="0.25">
      <c r="A913" s="75" t="s">
        <v>471</v>
      </c>
      <c r="B913" s="77" t="s">
        <v>472</v>
      </c>
      <c r="C913" s="230">
        <v>44254</v>
      </c>
      <c r="D913" s="75" t="s">
        <v>560</v>
      </c>
      <c r="E913" s="75" t="s">
        <v>545</v>
      </c>
      <c r="F913" s="75" t="s">
        <v>546</v>
      </c>
      <c r="G913" s="75">
        <v>3</v>
      </c>
      <c r="H913" s="75" t="s">
        <v>546</v>
      </c>
      <c r="I913" s="75" t="s">
        <v>546</v>
      </c>
      <c r="J913" s="75" t="s">
        <v>562</v>
      </c>
      <c r="K913" s="230">
        <v>43881</v>
      </c>
      <c r="L913" s="75">
        <f>COUNTIF($B$2:B913,B913)</f>
        <v>27</v>
      </c>
      <c r="M913" s="75">
        <f>COUNTIF($L$2:L913,4)</f>
        <v>34</v>
      </c>
      <c r="N913" s="76" t="str">
        <f t="shared" si="74"/>
        <v>Code 4027</v>
      </c>
      <c r="O913" s="76" t="str">
        <f t="shared" si="70"/>
        <v>0647</v>
      </c>
      <c r="P913" s="75" t="str">
        <f t="shared" si="71"/>
        <v>1906</v>
      </c>
      <c r="Q913" s="77">
        <f t="shared" si="72"/>
        <v>1219</v>
      </c>
      <c r="R913" s="77">
        <f t="shared" si="73"/>
        <v>12</v>
      </c>
      <c r="S913" s="77" t="b">
        <f>IF(O913="","",IF(OR(VALUE(LEFT(O913,2))&gt;IF(RIGHT(J913,1)="M",7,19),AND(OR(LEFT(O913,2)={"07","19"}),VALUE(RIGHT(O913,2))&gt;15)),TRUE,FALSE))</f>
        <v>0</v>
      </c>
      <c r="T913" s="77" t="b">
        <f>IF(O913="","",IF(OR(VALUE(LEFT(O913,2))&gt;IF(RIGHT(J913,1)="M",7,19),AND(OR(LEFT(O913,2)={"07","19"}),VALUE(RIGHT(O913,2))&gt;5)),TRUE,FALSE))</f>
        <v>0</v>
      </c>
    </row>
    <row r="914" spans="1:28" x14ac:dyDescent="0.25">
      <c r="A914" s="75" t="s">
        <v>471</v>
      </c>
      <c r="B914" s="77" t="s">
        <v>472</v>
      </c>
      <c r="C914" s="230">
        <v>44255</v>
      </c>
      <c r="D914" s="75" t="s">
        <v>546</v>
      </c>
      <c r="E914" s="75" t="s">
        <v>549</v>
      </c>
      <c r="F914" s="75" t="s">
        <v>546</v>
      </c>
      <c r="G914" s="75">
        <v>0</v>
      </c>
      <c r="H914" s="75" t="s">
        <v>546</v>
      </c>
      <c r="I914" s="75" t="s">
        <v>546</v>
      </c>
      <c r="J914" s="75" t="s">
        <v>563</v>
      </c>
      <c r="K914" s="230">
        <v>43881</v>
      </c>
      <c r="L914" s="75">
        <f>COUNTIF($B$2:B914,B914)</f>
        <v>28</v>
      </c>
      <c r="M914" s="75">
        <f>COUNTIF($L$2:L914,4)</f>
        <v>34</v>
      </c>
      <c r="N914" s="76" t="str">
        <f t="shared" si="74"/>
        <v>Code 4028</v>
      </c>
      <c r="O914" s="76" t="str">
        <f t="shared" si="70"/>
        <v/>
      </c>
      <c r="P914" s="75" t="str">
        <f t="shared" si="71"/>
        <v/>
      </c>
      <c r="Q914" s="77" t="str">
        <f t="shared" si="72"/>
        <v/>
      </c>
      <c r="R914" s="77" t="str">
        <f t="shared" si="73"/>
        <v/>
      </c>
      <c r="S914" s="77" t="str">
        <f>IF(O914="","",IF(OR(VALUE(LEFT(O914,2))&gt;IF(RIGHT(J914,1)="M",7,19),AND(OR(LEFT(O914,2)={"07","19"}),VALUE(RIGHT(O914,2))&gt;15)),TRUE,FALSE))</f>
        <v/>
      </c>
      <c r="T914" s="77" t="str">
        <f>IF(O914="","",IF(OR(VALUE(LEFT(O914,2))&gt;IF(RIGHT(J914,1)="M",7,19),AND(OR(LEFT(O914,2)={"07","19"}),VALUE(RIGHT(O914,2))&gt;5)),TRUE,FALSE))</f>
        <v/>
      </c>
    </row>
    <row r="915" spans="1:28" x14ac:dyDescent="0.25">
      <c r="A915" s="75" t="s">
        <v>483</v>
      </c>
      <c r="B915" s="77" t="s">
        <v>484</v>
      </c>
      <c r="C915" s="230">
        <v>44228</v>
      </c>
      <c r="D915" s="75" t="s">
        <v>560</v>
      </c>
      <c r="E915" s="75" t="s">
        <v>667</v>
      </c>
      <c r="F915" s="75" t="s">
        <v>546</v>
      </c>
      <c r="G915" s="75">
        <v>2</v>
      </c>
      <c r="H915" s="75" t="s">
        <v>731</v>
      </c>
      <c r="I915" s="75" t="s">
        <v>546</v>
      </c>
      <c r="J915" s="75" t="s">
        <v>641</v>
      </c>
      <c r="K915" s="230">
        <v>43892</v>
      </c>
      <c r="L915" s="75">
        <f>COUNTIF($B$2:B915,B915)</f>
        <v>1</v>
      </c>
      <c r="M915" s="75">
        <f>COUNTIF($L$2:L915,4)</f>
        <v>34</v>
      </c>
      <c r="N915" s="76" t="str">
        <f t="shared" si="74"/>
        <v>Code 421</v>
      </c>
      <c r="O915" s="76" t="str">
        <f t="shared" si="70"/>
        <v>0647</v>
      </c>
      <c r="P915" s="75" t="str">
        <f t="shared" si="71"/>
        <v>1812</v>
      </c>
      <c r="Q915" s="77">
        <f t="shared" si="72"/>
        <v>1125</v>
      </c>
      <c r="R915" s="77">
        <f t="shared" si="73"/>
        <v>11</v>
      </c>
      <c r="S915" s="77" t="b">
        <f>IF(O915="","",IF(OR(VALUE(LEFT(O915,2))&gt;IF(RIGHT(J915,1)="M",7,19),AND(OR(LEFT(O915,2)={"07","19"}),VALUE(RIGHT(O915,2))&gt;15)),TRUE,FALSE))</f>
        <v>0</v>
      </c>
      <c r="T915" s="77" t="b">
        <f>IF(O915="","",IF(OR(VALUE(LEFT(O915,2))&gt;IF(RIGHT(J915,1)="M",7,19),AND(OR(LEFT(O915,2)={"07","19"}),VALUE(RIGHT(O915,2))&gt;5)),TRUE,FALSE))</f>
        <v>0</v>
      </c>
    </row>
    <row r="916" spans="1:28" x14ac:dyDescent="0.25">
      <c r="A916" s="75" t="s">
        <v>483</v>
      </c>
      <c r="B916" s="77" t="s">
        <v>484</v>
      </c>
      <c r="C916" s="230">
        <v>44229</v>
      </c>
      <c r="D916" s="75" t="s">
        <v>544</v>
      </c>
      <c r="E916" s="75" t="s">
        <v>723</v>
      </c>
      <c r="F916" s="75" t="s">
        <v>546</v>
      </c>
      <c r="G916" s="75">
        <v>2</v>
      </c>
      <c r="H916" s="75" t="s">
        <v>731</v>
      </c>
      <c r="I916" s="75" t="s">
        <v>546</v>
      </c>
      <c r="J916" s="75" t="s">
        <v>641</v>
      </c>
      <c r="K916" s="230">
        <v>43892</v>
      </c>
      <c r="L916" s="75">
        <f>COUNTIF($B$2:B916,B916)</f>
        <v>2</v>
      </c>
      <c r="M916" s="75">
        <f>COUNTIF($L$2:L916,4)</f>
        <v>34</v>
      </c>
      <c r="N916" s="76" t="str">
        <f t="shared" si="74"/>
        <v>Code 422</v>
      </c>
      <c r="O916" s="76" t="str">
        <f t="shared" si="70"/>
        <v>0645</v>
      </c>
      <c r="P916" s="75" t="str">
        <f t="shared" si="71"/>
        <v>1810</v>
      </c>
      <c r="Q916" s="77">
        <f t="shared" si="72"/>
        <v>1125</v>
      </c>
      <c r="R916" s="77">
        <f t="shared" si="73"/>
        <v>11</v>
      </c>
      <c r="S916" s="77" t="b">
        <f>IF(O916="","",IF(OR(VALUE(LEFT(O916,2))&gt;IF(RIGHT(J916,1)="M",7,19),AND(OR(LEFT(O916,2)={"07","19"}),VALUE(RIGHT(O916,2))&gt;15)),TRUE,FALSE))</f>
        <v>0</v>
      </c>
      <c r="T916" s="77" t="b">
        <f>IF(O916="","",IF(OR(VALUE(LEFT(O916,2))&gt;IF(RIGHT(J916,1)="M",7,19),AND(OR(LEFT(O916,2)={"07","19"}),VALUE(RIGHT(O916,2))&gt;5)),TRUE,FALSE))</f>
        <v>0</v>
      </c>
    </row>
    <row r="917" spans="1:28" x14ac:dyDescent="0.25">
      <c r="A917" s="75" t="s">
        <v>483</v>
      </c>
      <c r="B917" s="77" t="s">
        <v>484</v>
      </c>
      <c r="C917" s="230">
        <v>44230</v>
      </c>
      <c r="D917" s="75" t="s">
        <v>553</v>
      </c>
      <c r="E917" s="75" t="s">
        <v>732</v>
      </c>
      <c r="F917" s="75" t="s">
        <v>546</v>
      </c>
      <c r="G917" s="75">
        <v>2</v>
      </c>
      <c r="H917" s="75" t="s">
        <v>731</v>
      </c>
      <c r="I917" s="75" t="s">
        <v>546</v>
      </c>
      <c r="J917" s="75" t="s">
        <v>641</v>
      </c>
      <c r="K917" s="230">
        <v>43892</v>
      </c>
      <c r="L917" s="75">
        <f>COUNTIF($B$2:B917,B917)</f>
        <v>3</v>
      </c>
      <c r="M917" s="75">
        <f>COUNTIF($L$2:L917,4)</f>
        <v>34</v>
      </c>
      <c r="N917" s="76" t="str">
        <f t="shared" si="74"/>
        <v>Code 423</v>
      </c>
      <c r="O917" s="76" t="str">
        <f t="shared" si="70"/>
        <v>0649</v>
      </c>
      <c r="P917" s="75" t="str">
        <f t="shared" si="71"/>
        <v>1811</v>
      </c>
      <c r="Q917" s="77">
        <f t="shared" si="72"/>
        <v>1122</v>
      </c>
      <c r="R917" s="77">
        <f t="shared" si="73"/>
        <v>11</v>
      </c>
      <c r="S917" s="77" t="b">
        <f>IF(O917="","",IF(OR(VALUE(LEFT(O917,2))&gt;IF(RIGHT(J917,1)="M",7,19),AND(OR(LEFT(O917,2)={"07","19"}),VALUE(RIGHT(O917,2))&gt;15)),TRUE,FALSE))</f>
        <v>0</v>
      </c>
      <c r="T917" s="77" t="b">
        <f>IF(O917="","",IF(OR(VALUE(LEFT(O917,2))&gt;IF(RIGHT(J917,1)="M",7,19),AND(OR(LEFT(O917,2)={"07","19"}),VALUE(RIGHT(O917,2))&gt;5)),TRUE,FALSE))</f>
        <v>0</v>
      </c>
    </row>
    <row r="918" spans="1:28" x14ac:dyDescent="0.25">
      <c r="A918" s="75" t="s">
        <v>483</v>
      </c>
      <c r="B918" s="77" t="s">
        <v>484</v>
      </c>
      <c r="C918" s="230">
        <v>44231</v>
      </c>
      <c r="D918" s="75" t="s">
        <v>588</v>
      </c>
      <c r="E918" s="75" t="s">
        <v>630</v>
      </c>
      <c r="F918" s="75" t="s">
        <v>546</v>
      </c>
      <c r="G918" s="75">
        <v>2</v>
      </c>
      <c r="H918" s="75" t="s">
        <v>731</v>
      </c>
      <c r="I918" s="75" t="s">
        <v>546</v>
      </c>
      <c r="J918" s="75" t="s">
        <v>641</v>
      </c>
      <c r="K918" s="230">
        <v>43892</v>
      </c>
      <c r="L918" s="75">
        <f>COUNTIF($B$2:B918,B918)</f>
        <v>4</v>
      </c>
      <c r="M918" s="75">
        <f>COUNTIF($L$2:L918,4)</f>
        <v>35</v>
      </c>
      <c r="N918" s="76" t="str">
        <f t="shared" si="74"/>
        <v>Code 424</v>
      </c>
      <c r="O918" s="76" t="str">
        <f t="shared" si="70"/>
        <v>0653</v>
      </c>
      <c r="P918" s="75" t="str">
        <f t="shared" si="71"/>
        <v>1817</v>
      </c>
      <c r="Q918" s="77">
        <f t="shared" si="72"/>
        <v>1124</v>
      </c>
      <c r="R918" s="77">
        <f t="shared" si="73"/>
        <v>11</v>
      </c>
      <c r="S918" s="77" t="b">
        <f>IF(O918="","",IF(OR(VALUE(LEFT(O918,2))&gt;IF(RIGHT(J918,1)="M",7,19),AND(OR(LEFT(O918,2)={"07","19"}),VALUE(RIGHT(O918,2))&gt;15)),TRUE,FALSE))</f>
        <v>0</v>
      </c>
      <c r="T918" s="77" t="b">
        <f>IF(O918="","",IF(OR(VALUE(LEFT(O918,2))&gt;IF(RIGHT(J918,1)="M",7,19),AND(OR(LEFT(O918,2)={"07","19"}),VALUE(RIGHT(O918,2))&gt;5)),TRUE,FALSE))</f>
        <v>0</v>
      </c>
    </row>
    <row r="919" spans="1:28" x14ac:dyDescent="0.25">
      <c r="A919" s="75" t="s">
        <v>483</v>
      </c>
      <c r="B919" s="77" t="s">
        <v>484</v>
      </c>
      <c r="C919" s="230">
        <v>44232</v>
      </c>
      <c r="D919" s="75" t="s">
        <v>586</v>
      </c>
      <c r="E919" s="75" t="s">
        <v>732</v>
      </c>
      <c r="F919" s="75" t="s">
        <v>546</v>
      </c>
      <c r="G919" s="75">
        <v>2</v>
      </c>
      <c r="H919" s="75" t="s">
        <v>731</v>
      </c>
      <c r="I919" s="75" t="s">
        <v>546</v>
      </c>
      <c r="J919" s="75" t="s">
        <v>641</v>
      </c>
      <c r="K919" s="230">
        <v>43892</v>
      </c>
      <c r="L919" s="75">
        <f>COUNTIF($B$2:B919,B919)</f>
        <v>5</v>
      </c>
      <c r="M919" s="75">
        <f>COUNTIF($L$2:L919,4)</f>
        <v>35</v>
      </c>
      <c r="N919" s="76" t="str">
        <f t="shared" si="74"/>
        <v>Code 425</v>
      </c>
      <c r="O919" s="76" t="str">
        <f t="shared" si="70"/>
        <v>0652</v>
      </c>
      <c r="P919" s="75" t="str">
        <f t="shared" si="71"/>
        <v>1811</v>
      </c>
      <c r="Q919" s="77">
        <f t="shared" si="72"/>
        <v>1119</v>
      </c>
      <c r="R919" s="77">
        <f t="shared" si="73"/>
        <v>11</v>
      </c>
      <c r="S919" s="77" t="b">
        <f>IF(O919="","",IF(OR(VALUE(LEFT(O919,2))&gt;IF(RIGHT(J919,1)="M",7,19),AND(OR(LEFT(O919,2)={"07","19"}),VALUE(RIGHT(O919,2))&gt;15)),TRUE,FALSE))</f>
        <v>0</v>
      </c>
      <c r="T919" s="77" t="b">
        <f>IF(O919="","",IF(OR(VALUE(LEFT(O919,2))&gt;IF(RIGHT(J919,1)="M",7,19),AND(OR(LEFT(O919,2)={"07","19"}),VALUE(RIGHT(O919,2))&gt;5)),TRUE,FALSE))</f>
        <v>0</v>
      </c>
    </row>
    <row r="920" spans="1:28" x14ac:dyDescent="0.25">
      <c r="A920" s="75" t="s">
        <v>483</v>
      </c>
      <c r="B920" s="77" t="s">
        <v>484</v>
      </c>
      <c r="C920" s="230">
        <v>44233</v>
      </c>
      <c r="D920" s="75" t="s">
        <v>683</v>
      </c>
      <c r="E920" s="75" t="s">
        <v>667</v>
      </c>
      <c r="F920" s="75" t="s">
        <v>546</v>
      </c>
      <c r="G920" s="75">
        <v>2</v>
      </c>
      <c r="H920" s="75" t="s">
        <v>731</v>
      </c>
      <c r="I920" s="75" t="s">
        <v>546</v>
      </c>
      <c r="J920" s="75" t="s">
        <v>641</v>
      </c>
      <c r="K920" s="230">
        <v>43892</v>
      </c>
      <c r="L920" s="75">
        <f>COUNTIF($B$2:B920,B920)</f>
        <v>6</v>
      </c>
      <c r="M920" s="75">
        <f>COUNTIF($L$2:L920,4)</f>
        <v>35</v>
      </c>
      <c r="N920" s="76" t="str">
        <f t="shared" si="74"/>
        <v>Code 426</v>
      </c>
      <c r="O920" s="76" t="str">
        <f t="shared" si="70"/>
        <v>0650</v>
      </c>
      <c r="P920" s="75" t="str">
        <f t="shared" si="71"/>
        <v>1812</v>
      </c>
      <c r="Q920" s="77">
        <f t="shared" si="72"/>
        <v>1122</v>
      </c>
      <c r="R920" s="77">
        <f t="shared" si="73"/>
        <v>11</v>
      </c>
      <c r="S920" s="77" t="b">
        <f>IF(O920="","",IF(OR(VALUE(LEFT(O920,2))&gt;IF(RIGHT(J920,1)="M",7,19),AND(OR(LEFT(O920,2)={"07","19"}),VALUE(RIGHT(O920,2))&gt;15)),TRUE,FALSE))</f>
        <v>0</v>
      </c>
      <c r="T920" s="77" t="b">
        <f>IF(O920="","",IF(OR(VALUE(LEFT(O920,2))&gt;IF(RIGHT(J920,1)="M",7,19),AND(OR(LEFT(O920,2)={"07","19"}),VALUE(RIGHT(O920,2))&gt;5)),TRUE,FALSE))</f>
        <v>0</v>
      </c>
    </row>
    <row r="921" spans="1:28" x14ac:dyDescent="0.25">
      <c r="A921" s="75" t="s">
        <v>483</v>
      </c>
      <c r="B921" s="77" t="s">
        <v>484</v>
      </c>
      <c r="C921" s="230">
        <v>44234</v>
      </c>
      <c r="D921" s="75" t="s">
        <v>546</v>
      </c>
      <c r="E921" s="75" t="s">
        <v>549</v>
      </c>
      <c r="F921" s="75" t="s">
        <v>546</v>
      </c>
      <c r="G921" s="75">
        <v>0</v>
      </c>
      <c r="H921" s="75" t="s">
        <v>731</v>
      </c>
      <c r="I921" s="75" t="s">
        <v>546</v>
      </c>
      <c r="J921" s="75" t="s">
        <v>646</v>
      </c>
      <c r="K921" s="230">
        <v>43892</v>
      </c>
      <c r="L921" s="75">
        <f>COUNTIF($B$2:B921,B921)</f>
        <v>7</v>
      </c>
      <c r="M921" s="75">
        <f>COUNTIF($L$2:L921,4)</f>
        <v>35</v>
      </c>
      <c r="N921" s="76" t="str">
        <f t="shared" si="74"/>
        <v>Code 427</v>
      </c>
      <c r="O921" s="76" t="str">
        <f t="shared" si="70"/>
        <v/>
      </c>
      <c r="P921" s="75" t="str">
        <f t="shared" si="71"/>
        <v/>
      </c>
      <c r="Q921" s="77" t="str">
        <f t="shared" si="72"/>
        <v/>
      </c>
      <c r="R921" s="77" t="str">
        <f t="shared" si="73"/>
        <v/>
      </c>
      <c r="S921" s="77" t="str">
        <f>IF(O921="","",IF(OR(VALUE(LEFT(O921,2))&gt;IF(RIGHT(J921,1)="M",7,19),AND(OR(LEFT(O921,2)={"07","19"}),VALUE(RIGHT(O921,2))&gt;15)),TRUE,FALSE))</f>
        <v/>
      </c>
      <c r="T921" s="77" t="str">
        <f>IF(O921="","",IF(OR(VALUE(LEFT(O921,2))&gt;IF(RIGHT(J921,1)="M",7,19),AND(OR(LEFT(O921,2)={"07","19"}),VALUE(RIGHT(O921,2))&gt;5)),TRUE,FALSE))</f>
        <v/>
      </c>
    </row>
    <row r="922" spans="1:28" x14ac:dyDescent="0.25">
      <c r="A922" s="231" t="s">
        <v>483</v>
      </c>
      <c r="B922" s="78" t="s">
        <v>484</v>
      </c>
      <c r="C922" s="232">
        <v>44235</v>
      </c>
      <c r="D922" s="231" t="s">
        <v>690</v>
      </c>
      <c r="E922" s="231" t="s">
        <v>561</v>
      </c>
      <c r="F922" s="231" t="s">
        <v>546</v>
      </c>
      <c r="G922" s="231">
        <v>3</v>
      </c>
      <c r="H922" s="231" t="s">
        <v>731</v>
      </c>
      <c r="I922" s="231" t="s">
        <v>546</v>
      </c>
      <c r="J922" s="231" t="s">
        <v>562</v>
      </c>
      <c r="K922" s="232">
        <v>43892</v>
      </c>
      <c r="L922" s="75">
        <f>COUNTIF($B$2:B922,B922)</f>
        <v>8</v>
      </c>
      <c r="M922" s="75">
        <f>COUNTIF($L$2:L922,4)</f>
        <v>35</v>
      </c>
      <c r="N922" s="76" t="str">
        <f t="shared" si="74"/>
        <v>Code 428</v>
      </c>
      <c r="O922" s="76" t="str">
        <f t="shared" si="70"/>
        <v>0651</v>
      </c>
      <c r="P922" s="75" t="str">
        <f t="shared" si="71"/>
        <v>1909</v>
      </c>
      <c r="Q922" s="77">
        <f t="shared" si="72"/>
        <v>1218</v>
      </c>
      <c r="R922" s="77">
        <f t="shared" si="73"/>
        <v>12</v>
      </c>
      <c r="S922" s="77" t="b">
        <f>IF(O922="","",IF(OR(VALUE(LEFT(O922,2))&gt;IF(RIGHT(J922,1)="M",7,19),AND(OR(LEFT(O922,2)={"07","19"}),VALUE(RIGHT(O922,2))&gt;15)),TRUE,FALSE))</f>
        <v>0</v>
      </c>
      <c r="T922" s="77" t="b">
        <f>IF(O922="","",IF(OR(VALUE(LEFT(O922,2))&gt;IF(RIGHT(J922,1)="M",7,19),AND(OR(LEFT(O922,2)={"07","19"}),VALUE(RIGHT(O922,2))&gt;5)),TRUE,FALSE))</f>
        <v>0</v>
      </c>
      <c r="U922" s="78"/>
      <c r="V922" s="78"/>
      <c r="W922" s="78"/>
      <c r="X922" s="78"/>
      <c r="Y922" s="78"/>
      <c r="Z922" s="78"/>
      <c r="AA922" s="78"/>
      <c r="AB922" s="78"/>
    </row>
    <row r="923" spans="1:28" x14ac:dyDescent="0.25">
      <c r="A923" s="231" t="s">
        <v>483</v>
      </c>
      <c r="B923" s="78" t="s">
        <v>484</v>
      </c>
      <c r="C923" s="232">
        <v>44236</v>
      </c>
      <c r="D923" s="231" t="s">
        <v>690</v>
      </c>
      <c r="E923" s="231" t="s">
        <v>615</v>
      </c>
      <c r="F923" s="231" t="s">
        <v>546</v>
      </c>
      <c r="G923" s="231">
        <v>3</v>
      </c>
      <c r="H923" s="231" t="s">
        <v>731</v>
      </c>
      <c r="I923" s="231" t="s">
        <v>546</v>
      </c>
      <c r="J923" s="231" t="s">
        <v>562</v>
      </c>
      <c r="K923" s="232">
        <v>43892</v>
      </c>
      <c r="L923" s="75">
        <f>COUNTIF($B$2:B923,B923)</f>
        <v>9</v>
      </c>
      <c r="M923" s="75">
        <f>COUNTIF($L$2:L923,4)</f>
        <v>35</v>
      </c>
      <c r="N923" s="76" t="str">
        <f t="shared" si="74"/>
        <v>Code 429</v>
      </c>
      <c r="O923" s="76" t="str">
        <f t="shared" si="70"/>
        <v>0651</v>
      </c>
      <c r="P923" s="75" t="str">
        <f t="shared" si="71"/>
        <v>1912</v>
      </c>
      <c r="Q923" s="77">
        <f t="shared" si="72"/>
        <v>1221</v>
      </c>
      <c r="R923" s="77">
        <f t="shared" si="73"/>
        <v>12</v>
      </c>
      <c r="S923" s="77" t="b">
        <f>IF(O923="","",IF(OR(VALUE(LEFT(O923,2))&gt;IF(RIGHT(J923,1)="M",7,19),AND(OR(LEFT(O923,2)={"07","19"}),VALUE(RIGHT(O923,2))&gt;15)),TRUE,FALSE))</f>
        <v>0</v>
      </c>
      <c r="T923" s="77" t="b">
        <f>IF(O923="","",IF(OR(VALUE(LEFT(O923,2))&gt;IF(RIGHT(J923,1)="M",7,19),AND(OR(LEFT(O923,2)={"07","19"}),VALUE(RIGHT(O923,2))&gt;5)),TRUE,FALSE))</f>
        <v>0</v>
      </c>
      <c r="U923" s="78"/>
      <c r="V923" s="78"/>
      <c r="W923" s="78"/>
      <c r="X923" s="78"/>
      <c r="Y923" s="78"/>
      <c r="Z923" s="78"/>
      <c r="AA923" s="78"/>
      <c r="AB923" s="78"/>
    </row>
    <row r="924" spans="1:28" x14ac:dyDescent="0.25">
      <c r="A924" s="231" t="s">
        <v>483</v>
      </c>
      <c r="B924" s="78" t="s">
        <v>484</v>
      </c>
      <c r="C924" s="232">
        <v>44237</v>
      </c>
      <c r="D924" s="231" t="s">
        <v>553</v>
      </c>
      <c r="E924" s="231" t="s">
        <v>561</v>
      </c>
      <c r="F924" s="231" t="s">
        <v>546</v>
      </c>
      <c r="G924" s="231">
        <v>3</v>
      </c>
      <c r="H924" s="231" t="s">
        <v>731</v>
      </c>
      <c r="I924" s="231" t="s">
        <v>546</v>
      </c>
      <c r="J924" s="231" t="s">
        <v>562</v>
      </c>
      <c r="K924" s="232">
        <v>43892</v>
      </c>
      <c r="L924" s="75">
        <f>COUNTIF($B$2:B924,B924)</f>
        <v>10</v>
      </c>
      <c r="M924" s="75">
        <f>COUNTIF($L$2:L924,4)</f>
        <v>35</v>
      </c>
      <c r="N924" s="76" t="str">
        <f t="shared" si="74"/>
        <v>Code 4210</v>
      </c>
      <c r="O924" s="76" t="str">
        <f t="shared" si="70"/>
        <v>0649</v>
      </c>
      <c r="P924" s="75" t="str">
        <f t="shared" si="71"/>
        <v>1909</v>
      </c>
      <c r="Q924" s="77">
        <f t="shared" si="72"/>
        <v>1220</v>
      </c>
      <c r="R924" s="77">
        <f t="shared" si="73"/>
        <v>12</v>
      </c>
      <c r="S924" s="77" t="b">
        <f>IF(O924="","",IF(OR(VALUE(LEFT(O924,2))&gt;IF(RIGHT(J924,1)="M",7,19),AND(OR(LEFT(O924,2)={"07","19"}),VALUE(RIGHT(O924,2))&gt;15)),TRUE,FALSE))</f>
        <v>0</v>
      </c>
      <c r="T924" s="77" t="b">
        <f>IF(O924="","",IF(OR(VALUE(LEFT(O924,2))&gt;IF(RIGHT(J924,1)="M",7,19),AND(OR(LEFT(O924,2)={"07","19"}),VALUE(RIGHT(O924,2))&gt;5)),TRUE,FALSE))</f>
        <v>0</v>
      </c>
      <c r="U924" s="78"/>
      <c r="V924" s="78"/>
      <c r="W924" s="78"/>
      <c r="X924" s="78"/>
      <c r="Y924" s="78"/>
      <c r="Z924" s="78"/>
      <c r="AA924" s="78"/>
      <c r="AB924" s="78"/>
    </row>
    <row r="925" spans="1:28" x14ac:dyDescent="0.25">
      <c r="A925" s="231" t="s">
        <v>483</v>
      </c>
      <c r="B925" s="78" t="s">
        <v>484</v>
      </c>
      <c r="C925" s="232">
        <v>44238</v>
      </c>
      <c r="D925" s="231" t="s">
        <v>596</v>
      </c>
      <c r="E925" s="231" t="s">
        <v>595</v>
      </c>
      <c r="F925" s="231" t="s">
        <v>546</v>
      </c>
      <c r="G925" s="231">
        <v>3</v>
      </c>
      <c r="H925" s="231" t="s">
        <v>731</v>
      </c>
      <c r="I925" s="231" t="s">
        <v>546</v>
      </c>
      <c r="J925" s="231" t="s">
        <v>562</v>
      </c>
      <c r="K925" s="232">
        <v>43892</v>
      </c>
      <c r="L925" s="75">
        <f>COUNTIF($B$2:B925,B925)</f>
        <v>11</v>
      </c>
      <c r="M925" s="75">
        <f>COUNTIF($L$2:L925,4)</f>
        <v>35</v>
      </c>
      <c r="N925" s="76" t="str">
        <f t="shared" si="74"/>
        <v>Code 4211</v>
      </c>
      <c r="O925" s="76" t="str">
        <f t="shared" si="70"/>
        <v>0648</v>
      </c>
      <c r="P925" s="75" t="str">
        <f t="shared" si="71"/>
        <v>1911</v>
      </c>
      <c r="Q925" s="77">
        <f t="shared" si="72"/>
        <v>1223</v>
      </c>
      <c r="R925" s="77">
        <f t="shared" si="73"/>
        <v>12</v>
      </c>
      <c r="S925" s="77" t="b">
        <f>IF(O925="","",IF(OR(VALUE(LEFT(O925,2))&gt;IF(RIGHT(J925,1)="M",7,19),AND(OR(LEFT(O925,2)={"07","19"}),VALUE(RIGHT(O925,2))&gt;15)),TRUE,FALSE))</f>
        <v>0</v>
      </c>
      <c r="T925" s="77" t="b">
        <f>IF(O925="","",IF(OR(VALUE(LEFT(O925,2))&gt;IF(RIGHT(J925,1)="M",7,19),AND(OR(LEFT(O925,2)={"07","19"}),VALUE(RIGHT(O925,2))&gt;5)),TRUE,FALSE))</f>
        <v>0</v>
      </c>
      <c r="U925" s="78"/>
      <c r="V925" s="78"/>
      <c r="W925" s="78"/>
      <c r="X925" s="78"/>
      <c r="Y925" s="78"/>
      <c r="Z925" s="78"/>
      <c r="AA925" s="78"/>
      <c r="AB925" s="78"/>
    </row>
    <row r="926" spans="1:28" x14ac:dyDescent="0.25">
      <c r="A926" s="75" t="s">
        <v>483</v>
      </c>
      <c r="B926" s="77" t="s">
        <v>484</v>
      </c>
      <c r="C926" s="230">
        <v>44239</v>
      </c>
      <c r="D926" s="75" t="s">
        <v>546</v>
      </c>
      <c r="E926" s="75" t="s">
        <v>549</v>
      </c>
      <c r="F926" s="75" t="s">
        <v>546</v>
      </c>
      <c r="G926" s="75">
        <v>0</v>
      </c>
      <c r="H926" s="75" t="s">
        <v>731</v>
      </c>
      <c r="I926" s="75" t="s">
        <v>546</v>
      </c>
      <c r="J926" s="75" t="s">
        <v>738</v>
      </c>
      <c r="K926" s="230">
        <v>43892</v>
      </c>
      <c r="L926" s="75">
        <f>COUNTIF($B$2:B926,B926)</f>
        <v>12</v>
      </c>
      <c r="M926" s="75">
        <f>COUNTIF($L$2:L926,4)</f>
        <v>35</v>
      </c>
      <c r="N926" s="76" t="str">
        <f t="shared" si="74"/>
        <v>Code 4212</v>
      </c>
      <c r="O926" s="76" t="str">
        <f t="shared" si="70"/>
        <v/>
      </c>
      <c r="P926" s="75" t="str">
        <f t="shared" si="71"/>
        <v/>
      </c>
      <c r="Q926" s="77" t="str">
        <f t="shared" si="72"/>
        <v/>
      </c>
      <c r="R926" s="77" t="str">
        <f t="shared" si="73"/>
        <v/>
      </c>
      <c r="S926" s="77" t="str">
        <f>IF(O926="","",IF(OR(VALUE(LEFT(O926,2))&gt;IF(RIGHT(J926,1)="M",7,19),AND(OR(LEFT(O926,2)={"07","19"}),VALUE(RIGHT(O926,2))&gt;15)),TRUE,FALSE))</f>
        <v/>
      </c>
      <c r="T926" s="77" t="str">
        <f>IF(O926="","",IF(OR(VALUE(LEFT(O926,2))&gt;IF(RIGHT(J926,1)="M",7,19),AND(OR(LEFT(O926,2)={"07","19"}),VALUE(RIGHT(O926,2))&gt;5)),TRUE,FALSE))</f>
        <v/>
      </c>
    </row>
    <row r="927" spans="1:28" x14ac:dyDescent="0.25">
      <c r="A927" s="75" t="s">
        <v>483</v>
      </c>
      <c r="B927" s="77" t="s">
        <v>484</v>
      </c>
      <c r="C927" s="230">
        <v>44240</v>
      </c>
      <c r="D927" s="75" t="s">
        <v>546</v>
      </c>
      <c r="E927" s="75" t="s">
        <v>549</v>
      </c>
      <c r="F927" s="75" t="s">
        <v>546</v>
      </c>
      <c r="G927" s="75">
        <v>0</v>
      </c>
      <c r="H927" s="75" t="s">
        <v>731</v>
      </c>
      <c r="I927" s="75" t="s">
        <v>546</v>
      </c>
      <c r="J927" s="75" t="s">
        <v>738</v>
      </c>
      <c r="K927" s="230">
        <v>43892</v>
      </c>
      <c r="L927" s="75">
        <f>COUNTIF($B$2:B927,B927)</f>
        <v>13</v>
      </c>
      <c r="M927" s="75">
        <f>COUNTIF($L$2:L927,4)</f>
        <v>35</v>
      </c>
      <c r="N927" s="76" t="str">
        <f t="shared" si="74"/>
        <v>Code 4213</v>
      </c>
      <c r="O927" s="76" t="str">
        <f t="shared" si="70"/>
        <v/>
      </c>
      <c r="P927" s="75" t="str">
        <f t="shared" si="71"/>
        <v/>
      </c>
      <c r="Q927" s="77" t="str">
        <f t="shared" si="72"/>
        <v/>
      </c>
      <c r="R927" s="77" t="str">
        <f t="shared" si="73"/>
        <v/>
      </c>
      <c r="S927" s="77" t="str">
        <f>IF(O927="","",IF(OR(VALUE(LEFT(O927,2))&gt;IF(RIGHT(J927,1)="M",7,19),AND(OR(LEFT(O927,2)={"07","19"}),VALUE(RIGHT(O927,2))&gt;15)),TRUE,FALSE))</f>
        <v/>
      </c>
      <c r="T927" s="77" t="str">
        <f>IF(O927="","",IF(OR(VALUE(LEFT(O927,2))&gt;IF(RIGHT(J927,1)="M",7,19),AND(OR(LEFT(O927,2)={"07","19"}),VALUE(RIGHT(O927,2))&gt;5)),TRUE,FALSE))</f>
        <v/>
      </c>
    </row>
    <row r="928" spans="1:28" x14ac:dyDescent="0.25">
      <c r="A928" s="75" t="s">
        <v>483</v>
      </c>
      <c r="B928" s="77" t="s">
        <v>484</v>
      </c>
      <c r="C928" s="230">
        <v>44241</v>
      </c>
      <c r="D928" s="75" t="s">
        <v>546</v>
      </c>
      <c r="E928" s="75" t="s">
        <v>549</v>
      </c>
      <c r="F928" s="75" t="s">
        <v>546</v>
      </c>
      <c r="G928" s="75">
        <v>0</v>
      </c>
      <c r="H928" s="75" t="s">
        <v>731</v>
      </c>
      <c r="I928" s="75" t="s">
        <v>546</v>
      </c>
      <c r="J928" s="75" t="s">
        <v>576</v>
      </c>
      <c r="K928" s="230">
        <v>43892</v>
      </c>
      <c r="L928" s="75">
        <f>COUNTIF($B$2:B928,B928)</f>
        <v>14</v>
      </c>
      <c r="M928" s="75">
        <f>COUNTIF($L$2:L928,4)</f>
        <v>35</v>
      </c>
      <c r="N928" s="76" t="str">
        <f t="shared" si="74"/>
        <v>Code 4214</v>
      </c>
      <c r="O928" s="76" t="str">
        <f t="shared" si="70"/>
        <v/>
      </c>
      <c r="P928" s="75" t="str">
        <f t="shared" si="71"/>
        <v/>
      </c>
      <c r="Q928" s="77" t="str">
        <f t="shared" si="72"/>
        <v/>
      </c>
      <c r="R928" s="77" t="str">
        <f t="shared" si="73"/>
        <v/>
      </c>
      <c r="S928" s="77" t="str">
        <f>IF(O928="","",IF(OR(VALUE(LEFT(O928,2))&gt;IF(RIGHT(J928,1)="M",7,19),AND(OR(LEFT(O928,2)={"07","19"}),VALUE(RIGHT(O928,2))&gt;15)),TRUE,FALSE))</f>
        <v/>
      </c>
      <c r="T928" s="77" t="str">
        <f>IF(O928="","",IF(OR(VALUE(LEFT(O928,2))&gt;IF(RIGHT(J928,1)="M",7,19),AND(OR(LEFT(O928,2)={"07","19"}),VALUE(RIGHT(O928,2))&gt;5)),TRUE,FALSE))</f>
        <v/>
      </c>
    </row>
    <row r="929" spans="1:28" x14ac:dyDescent="0.25">
      <c r="A929" s="231" t="s">
        <v>483</v>
      </c>
      <c r="B929" s="78" t="s">
        <v>484</v>
      </c>
      <c r="C929" s="232">
        <v>44242</v>
      </c>
      <c r="D929" s="231" t="s">
        <v>572</v>
      </c>
      <c r="E929" s="231" t="s">
        <v>571</v>
      </c>
      <c r="F929" s="231" t="s">
        <v>546</v>
      </c>
      <c r="G929" s="231">
        <v>3</v>
      </c>
      <c r="H929" s="231" t="s">
        <v>731</v>
      </c>
      <c r="I929" s="231" t="s">
        <v>546</v>
      </c>
      <c r="J929" s="231" t="s">
        <v>566</v>
      </c>
      <c r="K929" s="232">
        <v>43892</v>
      </c>
      <c r="L929" s="75">
        <f>COUNTIF($B$2:B929,B929)</f>
        <v>15</v>
      </c>
      <c r="M929" s="75">
        <f>COUNTIF($L$2:L929,4)</f>
        <v>35</v>
      </c>
      <c r="N929" s="76" t="str">
        <f t="shared" si="74"/>
        <v>Code 4215</v>
      </c>
      <c r="O929" s="76" t="str">
        <f t="shared" si="70"/>
        <v>1845</v>
      </c>
      <c r="P929" s="75" t="str">
        <f t="shared" si="71"/>
        <v>0709</v>
      </c>
      <c r="Q929" s="77">
        <f t="shared" si="72"/>
        <v>1224</v>
      </c>
      <c r="R929" s="77">
        <f t="shared" si="73"/>
        <v>12</v>
      </c>
      <c r="S929" s="77" t="b">
        <f>IF(O929="","",IF(OR(VALUE(LEFT(O929,2))&gt;IF(RIGHT(J929,1)="M",7,19),AND(OR(LEFT(O929,2)={"07","19"}),VALUE(RIGHT(O929,2))&gt;15)),TRUE,FALSE))</f>
        <v>0</v>
      </c>
      <c r="T929" s="77" t="b">
        <f>IF(O929="","",IF(OR(VALUE(LEFT(O929,2))&gt;IF(RIGHT(J929,1)="M",7,19),AND(OR(LEFT(O929,2)={"07","19"}),VALUE(RIGHT(O929,2))&gt;5)),TRUE,FALSE))</f>
        <v>0</v>
      </c>
      <c r="U929" s="78"/>
      <c r="V929" s="78"/>
      <c r="W929" s="78"/>
      <c r="X929" s="78"/>
      <c r="Y929" s="78"/>
      <c r="Z929" s="78"/>
      <c r="AA929" s="78"/>
      <c r="AB929" s="78"/>
    </row>
    <row r="930" spans="1:28" x14ac:dyDescent="0.25">
      <c r="A930" s="75" t="s">
        <v>483</v>
      </c>
      <c r="B930" s="77" t="s">
        <v>484</v>
      </c>
      <c r="C930" s="230">
        <v>44243</v>
      </c>
      <c r="D930" s="75" t="s">
        <v>580</v>
      </c>
      <c r="E930" s="75" t="s">
        <v>573</v>
      </c>
      <c r="F930" s="75" t="s">
        <v>546</v>
      </c>
      <c r="G930" s="75">
        <v>3</v>
      </c>
      <c r="H930" s="75" t="s">
        <v>731</v>
      </c>
      <c r="I930" s="75" t="s">
        <v>546</v>
      </c>
      <c r="J930" s="75" t="s">
        <v>566</v>
      </c>
      <c r="K930" s="230">
        <v>43892</v>
      </c>
      <c r="L930" s="75">
        <f>COUNTIF($B$2:B930,B930)</f>
        <v>16</v>
      </c>
      <c r="M930" s="75">
        <f>COUNTIF($L$2:L930,4)</f>
        <v>35</v>
      </c>
      <c r="N930" s="76" t="str">
        <f t="shared" si="74"/>
        <v>Code 4216</v>
      </c>
      <c r="O930" s="76" t="str">
        <f t="shared" si="70"/>
        <v>1850</v>
      </c>
      <c r="P930" s="75" t="str">
        <f t="shared" si="71"/>
        <v>0708</v>
      </c>
      <c r="Q930" s="77">
        <f t="shared" si="72"/>
        <v>1218</v>
      </c>
      <c r="R930" s="77">
        <f t="shared" si="73"/>
        <v>12</v>
      </c>
      <c r="S930" s="77" t="b">
        <f>IF(O930="","",IF(OR(VALUE(LEFT(O930,2))&gt;IF(RIGHT(J930,1)="M",7,19),AND(OR(LEFT(O930,2)={"07","19"}),VALUE(RIGHT(O930,2))&gt;15)),TRUE,FALSE))</f>
        <v>0</v>
      </c>
      <c r="T930" s="77" t="b">
        <f>IF(O930="","",IF(OR(VALUE(LEFT(O930,2))&gt;IF(RIGHT(J930,1)="M",7,19),AND(OR(LEFT(O930,2)={"07","19"}),VALUE(RIGHT(O930,2))&gt;5)),TRUE,FALSE))</f>
        <v>0</v>
      </c>
    </row>
    <row r="931" spans="1:28" x14ac:dyDescent="0.25">
      <c r="A931" s="75" t="s">
        <v>483</v>
      </c>
      <c r="B931" s="77" t="s">
        <v>484</v>
      </c>
      <c r="C931" s="230">
        <v>44244</v>
      </c>
      <c r="D931" s="75" t="s">
        <v>629</v>
      </c>
      <c r="E931" s="75" t="s">
        <v>565</v>
      </c>
      <c r="F931" s="75" t="s">
        <v>546</v>
      </c>
      <c r="G931" s="75">
        <v>3</v>
      </c>
      <c r="H931" s="75" t="s">
        <v>731</v>
      </c>
      <c r="I931" s="75" t="s">
        <v>546</v>
      </c>
      <c r="J931" s="75" t="s">
        <v>566</v>
      </c>
      <c r="K931" s="230">
        <v>43892</v>
      </c>
      <c r="L931" s="75">
        <f>COUNTIF($B$2:B931,B931)</f>
        <v>17</v>
      </c>
      <c r="M931" s="75">
        <f>COUNTIF($L$2:L931,4)</f>
        <v>35</v>
      </c>
      <c r="N931" s="76" t="str">
        <f t="shared" si="74"/>
        <v>Code 4217</v>
      </c>
      <c r="O931" s="76" t="str">
        <f t="shared" si="70"/>
        <v>1844</v>
      </c>
      <c r="P931" s="75" t="str">
        <f t="shared" si="71"/>
        <v>0707</v>
      </c>
      <c r="Q931" s="77">
        <f t="shared" si="72"/>
        <v>1223</v>
      </c>
      <c r="R931" s="77">
        <f t="shared" si="73"/>
        <v>12</v>
      </c>
      <c r="S931" s="77" t="b">
        <f>IF(O931="","",IF(OR(VALUE(LEFT(O931,2))&gt;IF(RIGHT(J931,1)="M",7,19),AND(OR(LEFT(O931,2)={"07","19"}),VALUE(RIGHT(O931,2))&gt;15)),TRUE,FALSE))</f>
        <v>0</v>
      </c>
      <c r="T931" s="77" t="b">
        <f>IF(O931="","",IF(OR(VALUE(LEFT(O931,2))&gt;IF(RIGHT(J931,1)="M",7,19),AND(OR(LEFT(O931,2)={"07","19"}),VALUE(RIGHT(O931,2))&gt;5)),TRUE,FALSE))</f>
        <v>0</v>
      </c>
    </row>
    <row r="932" spans="1:28" x14ac:dyDescent="0.25">
      <c r="A932" s="75" t="s">
        <v>483</v>
      </c>
      <c r="B932" s="77" t="s">
        <v>484</v>
      </c>
      <c r="C932" s="230">
        <v>44245</v>
      </c>
      <c r="D932" s="75" t="s">
        <v>599</v>
      </c>
      <c r="E932" s="75" t="s">
        <v>647</v>
      </c>
      <c r="F932" s="75" t="s">
        <v>546</v>
      </c>
      <c r="G932" s="75">
        <v>3</v>
      </c>
      <c r="H932" s="75" t="s">
        <v>731</v>
      </c>
      <c r="I932" s="75" t="s">
        <v>546</v>
      </c>
      <c r="J932" s="75" t="s">
        <v>566</v>
      </c>
      <c r="K932" s="230">
        <v>43892</v>
      </c>
      <c r="L932" s="75">
        <f>COUNTIF($B$2:B932,B932)</f>
        <v>18</v>
      </c>
      <c r="M932" s="75">
        <f>COUNTIF($L$2:L932,4)</f>
        <v>35</v>
      </c>
      <c r="N932" s="76" t="str">
        <f t="shared" si="74"/>
        <v>Code 4218</v>
      </c>
      <c r="O932" s="76" t="str">
        <f t="shared" si="70"/>
        <v>1852</v>
      </c>
      <c r="P932" s="75" t="str">
        <f t="shared" si="71"/>
        <v>0706</v>
      </c>
      <c r="Q932" s="77">
        <f t="shared" si="72"/>
        <v>1214</v>
      </c>
      <c r="R932" s="77">
        <f t="shared" si="73"/>
        <v>12</v>
      </c>
      <c r="S932" s="77" t="b">
        <f>IF(O932="","",IF(OR(VALUE(LEFT(O932,2))&gt;IF(RIGHT(J932,1)="M",7,19),AND(OR(LEFT(O932,2)={"07","19"}),VALUE(RIGHT(O932,2))&gt;15)),TRUE,FALSE))</f>
        <v>0</v>
      </c>
      <c r="T932" s="77" t="b">
        <f>IF(O932="","",IF(OR(VALUE(LEFT(O932,2))&gt;IF(RIGHT(J932,1)="M",7,19),AND(OR(LEFT(O932,2)={"07","19"}),VALUE(RIGHT(O932,2))&gt;5)),TRUE,FALSE))</f>
        <v>0</v>
      </c>
    </row>
    <row r="933" spans="1:28" x14ac:dyDescent="0.25">
      <c r="A933" s="75" t="s">
        <v>483</v>
      </c>
      <c r="B933" s="77" t="s">
        <v>484</v>
      </c>
      <c r="C933" s="230">
        <v>44246</v>
      </c>
      <c r="D933" s="75" t="s">
        <v>678</v>
      </c>
      <c r="E933" s="75" t="s">
        <v>647</v>
      </c>
      <c r="F933" s="75" t="s">
        <v>546</v>
      </c>
      <c r="G933" s="75">
        <v>3</v>
      </c>
      <c r="H933" s="75" t="s">
        <v>731</v>
      </c>
      <c r="I933" s="75" t="s">
        <v>546</v>
      </c>
      <c r="J933" s="75" t="s">
        <v>566</v>
      </c>
      <c r="K933" s="230">
        <v>43892</v>
      </c>
      <c r="L933" s="75">
        <f>COUNTIF($B$2:B933,B933)</f>
        <v>19</v>
      </c>
      <c r="M933" s="75">
        <f>COUNTIF($L$2:L933,4)</f>
        <v>35</v>
      </c>
      <c r="N933" s="76" t="str">
        <f t="shared" si="74"/>
        <v>Code 4219</v>
      </c>
      <c r="O933" s="76" t="str">
        <f t="shared" si="70"/>
        <v>1847</v>
      </c>
      <c r="P933" s="75" t="str">
        <f t="shared" si="71"/>
        <v>0706</v>
      </c>
      <c r="Q933" s="77">
        <f t="shared" si="72"/>
        <v>1219</v>
      </c>
      <c r="R933" s="77">
        <f t="shared" si="73"/>
        <v>12</v>
      </c>
      <c r="S933" s="77" t="b">
        <f>IF(O933="","",IF(OR(VALUE(LEFT(O933,2))&gt;IF(RIGHT(J933,1)="M",7,19),AND(OR(LEFT(O933,2)={"07","19"}),VALUE(RIGHT(O933,2))&gt;15)),TRUE,FALSE))</f>
        <v>0</v>
      </c>
      <c r="T933" s="77" t="b">
        <f>IF(O933="","",IF(OR(VALUE(LEFT(O933,2))&gt;IF(RIGHT(J933,1)="M",7,19),AND(OR(LEFT(O933,2)={"07","19"}),VALUE(RIGHT(O933,2))&gt;5)),TRUE,FALSE))</f>
        <v>0</v>
      </c>
    </row>
    <row r="934" spans="1:28" x14ac:dyDescent="0.25">
      <c r="A934" s="75" t="s">
        <v>483</v>
      </c>
      <c r="B934" s="77" t="s">
        <v>484</v>
      </c>
      <c r="C934" s="230">
        <v>44247</v>
      </c>
      <c r="D934" s="75" t="s">
        <v>564</v>
      </c>
      <c r="E934" s="75" t="s">
        <v>573</v>
      </c>
      <c r="F934" s="75" t="s">
        <v>546</v>
      </c>
      <c r="G934" s="75">
        <v>3</v>
      </c>
      <c r="H934" s="75" t="s">
        <v>731</v>
      </c>
      <c r="I934" s="75" t="s">
        <v>546</v>
      </c>
      <c r="J934" s="75" t="s">
        <v>566</v>
      </c>
      <c r="K934" s="230">
        <v>43892</v>
      </c>
      <c r="L934" s="75">
        <f>COUNTIF($B$2:B934,B934)</f>
        <v>20</v>
      </c>
      <c r="M934" s="75">
        <f>COUNTIF($L$2:L934,4)</f>
        <v>35</v>
      </c>
      <c r="N934" s="76" t="str">
        <f t="shared" si="74"/>
        <v>Code 4220</v>
      </c>
      <c r="O934" s="76" t="str">
        <f t="shared" si="70"/>
        <v>1848</v>
      </c>
      <c r="P934" s="75" t="str">
        <f t="shared" si="71"/>
        <v>0708</v>
      </c>
      <c r="Q934" s="77">
        <f t="shared" si="72"/>
        <v>1220</v>
      </c>
      <c r="R934" s="77">
        <f t="shared" si="73"/>
        <v>12</v>
      </c>
      <c r="S934" s="77" t="b">
        <f>IF(O934="","",IF(OR(VALUE(LEFT(O934,2))&gt;IF(RIGHT(J934,1)="M",7,19),AND(OR(LEFT(O934,2)={"07","19"}),VALUE(RIGHT(O934,2))&gt;15)),TRUE,FALSE))</f>
        <v>0</v>
      </c>
      <c r="T934" s="77" t="b">
        <f>IF(O934="","",IF(OR(VALUE(LEFT(O934,2))&gt;IF(RIGHT(J934,1)="M",7,19),AND(OR(LEFT(O934,2)={"07","19"}),VALUE(RIGHT(O934,2))&gt;5)),TRUE,FALSE))</f>
        <v>0</v>
      </c>
    </row>
    <row r="935" spans="1:28" x14ac:dyDescent="0.25">
      <c r="A935" s="75" t="s">
        <v>483</v>
      </c>
      <c r="B935" s="77" t="s">
        <v>484</v>
      </c>
      <c r="C935" s="230">
        <v>44248</v>
      </c>
      <c r="D935" s="75" t="s">
        <v>546</v>
      </c>
      <c r="E935" s="75" t="s">
        <v>549</v>
      </c>
      <c r="F935" s="75" t="s">
        <v>546</v>
      </c>
      <c r="G935" s="75">
        <v>0</v>
      </c>
      <c r="H935" s="75" t="s">
        <v>731</v>
      </c>
      <c r="I935" s="75" t="s">
        <v>546</v>
      </c>
      <c r="J935" s="75" t="s">
        <v>576</v>
      </c>
      <c r="K935" s="230">
        <v>43892</v>
      </c>
      <c r="L935" s="75">
        <f>COUNTIF($B$2:B935,B935)</f>
        <v>21</v>
      </c>
      <c r="M935" s="75">
        <f>COUNTIF($L$2:L935,4)</f>
        <v>35</v>
      </c>
      <c r="N935" s="76" t="str">
        <f t="shared" si="74"/>
        <v>Code 4221</v>
      </c>
      <c r="O935" s="76" t="str">
        <f t="shared" si="70"/>
        <v/>
      </c>
      <c r="P935" s="75" t="str">
        <f t="shared" si="71"/>
        <v/>
      </c>
      <c r="Q935" s="77" t="str">
        <f t="shared" si="72"/>
        <v/>
      </c>
      <c r="R935" s="77" t="str">
        <f t="shared" si="73"/>
        <v/>
      </c>
      <c r="S935" s="77" t="str">
        <f>IF(O935="","",IF(OR(VALUE(LEFT(O935,2))&gt;IF(RIGHT(J935,1)="M",7,19),AND(OR(LEFT(O935,2)={"07","19"}),VALUE(RIGHT(O935,2))&gt;15)),TRUE,FALSE))</f>
        <v/>
      </c>
      <c r="T935" s="77" t="str">
        <f>IF(O935="","",IF(OR(VALUE(LEFT(O935,2))&gt;IF(RIGHT(J935,1)="M",7,19),AND(OR(LEFT(O935,2)={"07","19"}),VALUE(RIGHT(O935,2))&gt;5)),TRUE,FALSE))</f>
        <v/>
      </c>
    </row>
    <row r="936" spans="1:28" x14ac:dyDescent="0.25">
      <c r="A936" s="75" t="s">
        <v>483</v>
      </c>
      <c r="B936" s="77" t="s">
        <v>484</v>
      </c>
      <c r="C936" s="230">
        <v>44249</v>
      </c>
      <c r="D936" s="75" t="s">
        <v>546</v>
      </c>
      <c r="E936" s="75" t="s">
        <v>549</v>
      </c>
      <c r="F936" s="75" t="s">
        <v>546</v>
      </c>
      <c r="G936" s="75">
        <v>0</v>
      </c>
      <c r="H936" s="75" t="s">
        <v>731</v>
      </c>
      <c r="I936" s="75" t="s">
        <v>590</v>
      </c>
      <c r="J936" s="75" t="s">
        <v>566</v>
      </c>
      <c r="K936" s="230">
        <v>43892</v>
      </c>
      <c r="L936" s="75">
        <f>COUNTIF($B$2:B936,B936)</f>
        <v>22</v>
      </c>
      <c r="M936" s="75">
        <f>COUNTIF($L$2:L936,4)</f>
        <v>35</v>
      </c>
      <c r="N936" s="76" t="str">
        <f t="shared" si="74"/>
        <v>Code 4222</v>
      </c>
      <c r="O936" s="76" t="str">
        <f t="shared" si="70"/>
        <v/>
      </c>
      <c r="P936" s="75" t="str">
        <f t="shared" si="71"/>
        <v/>
      </c>
      <c r="Q936" s="77" t="str">
        <f t="shared" si="72"/>
        <v/>
      </c>
      <c r="R936" s="77" t="str">
        <f t="shared" si="73"/>
        <v/>
      </c>
      <c r="S936" s="77" t="str">
        <f>IF(O936="","",IF(OR(VALUE(LEFT(O936,2))&gt;IF(RIGHT(J936,1)="M",7,19),AND(OR(LEFT(O936,2)={"07","19"}),VALUE(RIGHT(O936,2))&gt;15)),TRUE,FALSE))</f>
        <v/>
      </c>
      <c r="T936" s="77" t="str">
        <f>IF(O936="","",IF(OR(VALUE(LEFT(O936,2))&gt;IF(RIGHT(J936,1)="M",7,19),AND(OR(LEFT(O936,2)={"07","19"}),VALUE(RIGHT(O936,2))&gt;5)),TRUE,FALSE))</f>
        <v/>
      </c>
    </row>
    <row r="937" spans="1:28" x14ac:dyDescent="0.25">
      <c r="A937" s="75" t="s">
        <v>483</v>
      </c>
      <c r="B937" s="77" t="s">
        <v>484</v>
      </c>
      <c r="C937" s="230">
        <v>44250</v>
      </c>
      <c r="D937" s="75" t="s">
        <v>599</v>
      </c>
      <c r="E937" s="75" t="s">
        <v>647</v>
      </c>
      <c r="F937" s="75" t="s">
        <v>546</v>
      </c>
      <c r="G937" s="75">
        <v>3</v>
      </c>
      <c r="H937" s="75" t="s">
        <v>731</v>
      </c>
      <c r="I937" s="75" t="s">
        <v>546</v>
      </c>
      <c r="J937" s="75" t="s">
        <v>566</v>
      </c>
      <c r="K937" s="230">
        <v>43892</v>
      </c>
      <c r="L937" s="75">
        <f>COUNTIF($B$2:B937,B937)</f>
        <v>23</v>
      </c>
      <c r="M937" s="75">
        <f>COUNTIF($L$2:L937,4)</f>
        <v>35</v>
      </c>
      <c r="N937" s="76" t="str">
        <f t="shared" si="74"/>
        <v>Code 4223</v>
      </c>
      <c r="O937" s="76" t="str">
        <f t="shared" si="70"/>
        <v>1852</v>
      </c>
      <c r="P937" s="75" t="str">
        <f t="shared" si="71"/>
        <v>0706</v>
      </c>
      <c r="Q937" s="77">
        <f t="shared" si="72"/>
        <v>1214</v>
      </c>
      <c r="R937" s="77">
        <f t="shared" si="73"/>
        <v>12</v>
      </c>
      <c r="S937" s="77" t="b">
        <f>IF(O937="","",IF(OR(VALUE(LEFT(O937,2))&gt;IF(RIGHT(J937,1)="M",7,19),AND(OR(LEFT(O937,2)={"07","19"}),VALUE(RIGHT(O937,2))&gt;15)),TRUE,FALSE))</f>
        <v>0</v>
      </c>
      <c r="T937" s="77" t="b">
        <f>IF(O937="","",IF(OR(VALUE(LEFT(O937,2))&gt;IF(RIGHT(J937,1)="M",7,19),AND(OR(LEFT(O937,2)={"07","19"}),VALUE(RIGHT(O937,2))&gt;5)),TRUE,FALSE))</f>
        <v>0</v>
      </c>
    </row>
    <row r="938" spans="1:28" x14ac:dyDescent="0.25">
      <c r="A938" s="75" t="s">
        <v>483</v>
      </c>
      <c r="B938" s="77" t="s">
        <v>484</v>
      </c>
      <c r="C938" s="230">
        <v>44251</v>
      </c>
      <c r="D938" s="75" t="s">
        <v>546</v>
      </c>
      <c r="E938" s="75" t="s">
        <v>549</v>
      </c>
      <c r="F938" s="75" t="s">
        <v>610</v>
      </c>
      <c r="G938" s="75">
        <v>0</v>
      </c>
      <c r="H938" s="75" t="s">
        <v>731</v>
      </c>
      <c r="I938" s="75" t="s">
        <v>546</v>
      </c>
      <c r="J938" s="75" t="s">
        <v>566</v>
      </c>
      <c r="K938" s="230">
        <v>43892</v>
      </c>
      <c r="L938" s="75">
        <f>COUNTIF($B$2:B938,B938)</f>
        <v>24</v>
      </c>
      <c r="M938" s="75">
        <f>COUNTIF($L$2:L938,4)</f>
        <v>35</v>
      </c>
      <c r="N938" s="76" t="str">
        <f t="shared" si="74"/>
        <v>Code 4224</v>
      </c>
      <c r="O938" s="76" t="str">
        <f t="shared" si="70"/>
        <v/>
      </c>
      <c r="P938" s="75" t="str">
        <f t="shared" si="71"/>
        <v/>
      </c>
      <c r="Q938" s="77" t="str">
        <f t="shared" si="72"/>
        <v/>
      </c>
      <c r="R938" s="77" t="str">
        <f t="shared" si="73"/>
        <v/>
      </c>
      <c r="S938" s="77" t="str">
        <f>IF(O938="","",IF(OR(VALUE(LEFT(O938,2))&gt;IF(RIGHT(J938,1)="M",7,19),AND(OR(LEFT(O938,2)={"07","19"}),VALUE(RIGHT(O938,2))&gt;15)),TRUE,FALSE))</f>
        <v/>
      </c>
      <c r="T938" s="77" t="str">
        <f>IF(O938="","",IF(OR(VALUE(LEFT(O938,2))&gt;IF(RIGHT(J938,1)="M",7,19),AND(OR(LEFT(O938,2)={"07","19"}),VALUE(RIGHT(O938,2))&gt;5)),TRUE,FALSE))</f>
        <v/>
      </c>
    </row>
    <row r="939" spans="1:28" x14ac:dyDescent="0.25">
      <c r="A939" s="75" t="s">
        <v>483</v>
      </c>
      <c r="B939" s="77" t="s">
        <v>484</v>
      </c>
      <c r="C939" s="230">
        <v>44252</v>
      </c>
      <c r="D939" s="75" t="s">
        <v>609</v>
      </c>
      <c r="E939" s="75" t="s">
        <v>571</v>
      </c>
      <c r="F939" s="75" t="s">
        <v>546</v>
      </c>
      <c r="G939" s="75">
        <v>3</v>
      </c>
      <c r="H939" s="75" t="s">
        <v>731</v>
      </c>
      <c r="I939" s="75" t="s">
        <v>546</v>
      </c>
      <c r="J939" s="75" t="s">
        <v>566</v>
      </c>
      <c r="K939" s="230">
        <v>43892</v>
      </c>
      <c r="L939" s="75">
        <f>COUNTIF($B$2:B939,B939)</f>
        <v>25</v>
      </c>
      <c r="M939" s="75">
        <f>COUNTIF($L$2:L939,4)</f>
        <v>35</v>
      </c>
      <c r="N939" s="76" t="str">
        <f t="shared" si="74"/>
        <v>Code 4225</v>
      </c>
      <c r="O939" s="76" t="str">
        <f t="shared" si="70"/>
        <v>1856</v>
      </c>
      <c r="P939" s="75" t="str">
        <f t="shared" si="71"/>
        <v>0709</v>
      </c>
      <c r="Q939" s="77">
        <f t="shared" si="72"/>
        <v>1213</v>
      </c>
      <c r="R939" s="77">
        <f t="shared" si="73"/>
        <v>12</v>
      </c>
      <c r="S939" s="77" t="b">
        <f>IF(O939="","",IF(OR(VALUE(LEFT(O939,2))&gt;IF(RIGHT(J939,1)="M",7,19),AND(OR(LEFT(O939,2)={"07","19"}),VALUE(RIGHT(O939,2))&gt;15)),TRUE,FALSE))</f>
        <v>0</v>
      </c>
      <c r="T939" s="77" t="b">
        <f>IF(O939="","",IF(OR(VALUE(LEFT(O939,2))&gt;IF(RIGHT(J939,1)="M",7,19),AND(OR(LEFT(O939,2)={"07","19"}),VALUE(RIGHT(O939,2))&gt;5)),TRUE,FALSE))</f>
        <v>0</v>
      </c>
    </row>
    <row r="940" spans="1:28" x14ac:dyDescent="0.25">
      <c r="A940" s="75" t="s">
        <v>483</v>
      </c>
      <c r="B940" s="77" t="s">
        <v>484</v>
      </c>
      <c r="C940" s="230">
        <v>44253</v>
      </c>
      <c r="D940" s="75" t="s">
        <v>601</v>
      </c>
      <c r="E940" s="75" t="s">
        <v>565</v>
      </c>
      <c r="F940" s="75" t="s">
        <v>546</v>
      </c>
      <c r="G940" s="75">
        <v>3</v>
      </c>
      <c r="H940" s="75" t="s">
        <v>731</v>
      </c>
      <c r="I940" s="75" t="s">
        <v>546</v>
      </c>
      <c r="J940" s="75" t="s">
        <v>566</v>
      </c>
      <c r="K940" s="230">
        <v>43892</v>
      </c>
      <c r="L940" s="75">
        <f>COUNTIF($B$2:B940,B940)</f>
        <v>26</v>
      </c>
      <c r="M940" s="75">
        <f>COUNTIF($L$2:L940,4)</f>
        <v>35</v>
      </c>
      <c r="N940" s="76" t="str">
        <f t="shared" si="74"/>
        <v>Code 4226</v>
      </c>
      <c r="O940" s="76" t="str">
        <f t="shared" si="70"/>
        <v>1854</v>
      </c>
      <c r="P940" s="75" t="str">
        <f t="shared" si="71"/>
        <v>0707</v>
      </c>
      <c r="Q940" s="77">
        <f t="shared" si="72"/>
        <v>1213</v>
      </c>
      <c r="R940" s="77">
        <f t="shared" si="73"/>
        <v>12</v>
      </c>
      <c r="S940" s="77" t="b">
        <f>IF(O940="","",IF(OR(VALUE(LEFT(O940,2))&gt;IF(RIGHT(J940,1)="M",7,19),AND(OR(LEFT(O940,2)={"07","19"}),VALUE(RIGHT(O940,2))&gt;15)),TRUE,FALSE))</f>
        <v>0</v>
      </c>
      <c r="T940" s="77" t="b">
        <f>IF(O940="","",IF(OR(VALUE(LEFT(O940,2))&gt;IF(RIGHT(J940,1)="M",7,19),AND(OR(LEFT(O940,2)={"07","19"}),VALUE(RIGHT(O940,2))&gt;5)),TRUE,FALSE))</f>
        <v>0</v>
      </c>
    </row>
    <row r="941" spans="1:28" x14ac:dyDescent="0.25">
      <c r="A941" s="75" t="s">
        <v>483</v>
      </c>
      <c r="B941" s="77" t="s">
        <v>484</v>
      </c>
      <c r="C941" s="230">
        <v>44254</v>
      </c>
      <c r="D941" s="75" t="s">
        <v>604</v>
      </c>
      <c r="E941" s="75" t="s">
        <v>571</v>
      </c>
      <c r="F941" s="75" t="s">
        <v>546</v>
      </c>
      <c r="G941" s="75">
        <v>3</v>
      </c>
      <c r="H941" s="75" t="s">
        <v>731</v>
      </c>
      <c r="I941" s="75" t="s">
        <v>546</v>
      </c>
      <c r="J941" s="75" t="s">
        <v>566</v>
      </c>
      <c r="K941" s="230">
        <v>43892</v>
      </c>
      <c r="L941" s="75">
        <f>COUNTIF($B$2:B941,B941)</f>
        <v>27</v>
      </c>
      <c r="M941" s="75">
        <f>COUNTIF($L$2:L941,4)</f>
        <v>35</v>
      </c>
      <c r="N941" s="76" t="str">
        <f t="shared" si="74"/>
        <v>Code 4227</v>
      </c>
      <c r="O941" s="76" t="str">
        <f t="shared" si="70"/>
        <v>1853</v>
      </c>
      <c r="P941" s="75" t="str">
        <f t="shared" si="71"/>
        <v>0709</v>
      </c>
      <c r="Q941" s="77">
        <f t="shared" si="72"/>
        <v>1216</v>
      </c>
      <c r="R941" s="77">
        <f t="shared" si="73"/>
        <v>12</v>
      </c>
      <c r="S941" s="77" t="b">
        <f>IF(O941="","",IF(OR(VALUE(LEFT(O941,2))&gt;IF(RIGHT(J941,1)="M",7,19),AND(OR(LEFT(O941,2)={"07","19"}),VALUE(RIGHT(O941,2))&gt;15)),TRUE,FALSE))</f>
        <v>0</v>
      </c>
      <c r="T941" s="77" t="b">
        <f>IF(O941="","",IF(OR(VALUE(LEFT(O941,2))&gt;IF(RIGHT(J941,1)="M",7,19),AND(OR(LEFT(O941,2)={"07","19"}),VALUE(RIGHT(O941,2))&gt;5)),TRUE,FALSE))</f>
        <v>0</v>
      </c>
    </row>
    <row r="942" spans="1:28" x14ac:dyDescent="0.25">
      <c r="A942" s="75" t="s">
        <v>483</v>
      </c>
      <c r="B942" s="77" t="s">
        <v>484</v>
      </c>
      <c r="C942" s="230">
        <v>44255</v>
      </c>
      <c r="D942" s="75" t="s">
        <v>546</v>
      </c>
      <c r="E942" s="75" t="s">
        <v>549</v>
      </c>
      <c r="F942" s="75" t="s">
        <v>546</v>
      </c>
      <c r="G942" s="75">
        <v>0</v>
      </c>
      <c r="H942" s="75" t="s">
        <v>731</v>
      </c>
      <c r="I942" s="75" t="s">
        <v>546</v>
      </c>
      <c r="J942" s="75" t="s">
        <v>576</v>
      </c>
      <c r="K942" s="230">
        <v>43892</v>
      </c>
      <c r="L942" s="75">
        <f>COUNTIF($B$2:B942,B942)</f>
        <v>28</v>
      </c>
      <c r="M942" s="75">
        <f>COUNTIF($L$2:L942,4)</f>
        <v>35</v>
      </c>
      <c r="N942" s="76" t="str">
        <f t="shared" si="74"/>
        <v>Code 4228</v>
      </c>
      <c r="O942" s="76" t="str">
        <f t="shared" si="70"/>
        <v/>
      </c>
      <c r="P942" s="75" t="str">
        <f t="shared" si="71"/>
        <v/>
      </c>
      <c r="Q942" s="77" t="str">
        <f t="shared" si="72"/>
        <v/>
      </c>
      <c r="R942" s="77" t="str">
        <f t="shared" si="73"/>
        <v/>
      </c>
      <c r="S942" s="77" t="str">
        <f>IF(O942="","",IF(OR(VALUE(LEFT(O942,2))&gt;IF(RIGHT(J942,1)="M",7,19),AND(OR(LEFT(O942,2)={"07","19"}),VALUE(RIGHT(O942,2))&gt;15)),TRUE,FALSE))</f>
        <v/>
      </c>
      <c r="T942" s="77" t="str">
        <f>IF(O942="","",IF(OR(VALUE(LEFT(O942,2))&gt;IF(RIGHT(J942,1)="M",7,19),AND(OR(LEFT(O942,2)={"07","19"}),VALUE(RIGHT(O942,2))&gt;5)),TRUE,FALSE))</f>
        <v/>
      </c>
    </row>
    <row r="943" spans="1:28" x14ac:dyDescent="0.25">
      <c r="A943" s="75" t="s">
        <v>489</v>
      </c>
      <c r="B943" s="77" t="s">
        <v>490</v>
      </c>
      <c r="C943" s="230">
        <v>44228</v>
      </c>
      <c r="D943" s="75" t="s">
        <v>631</v>
      </c>
      <c r="E943" s="75" t="s">
        <v>578</v>
      </c>
      <c r="F943" s="75" t="s">
        <v>546</v>
      </c>
      <c r="G943" s="75">
        <v>2</v>
      </c>
      <c r="H943" s="75" t="s">
        <v>546</v>
      </c>
      <c r="I943" s="75" t="s">
        <v>546</v>
      </c>
      <c r="J943" s="75" t="s">
        <v>579</v>
      </c>
      <c r="K943" s="230">
        <v>43899</v>
      </c>
      <c r="L943" s="75">
        <f>COUNTIF($B$2:B943,B943)</f>
        <v>1</v>
      </c>
      <c r="M943" s="75">
        <f>COUNTIF($L$2:L943,4)</f>
        <v>35</v>
      </c>
      <c r="N943" s="76" t="str">
        <f t="shared" si="74"/>
        <v>Code 431</v>
      </c>
      <c r="O943" s="76" t="str">
        <f t="shared" si="70"/>
        <v>1836</v>
      </c>
      <c r="P943" s="75" t="str">
        <f t="shared" si="71"/>
        <v>0611</v>
      </c>
      <c r="Q943" s="77">
        <f t="shared" si="72"/>
        <v>1135</v>
      </c>
      <c r="R943" s="77">
        <f t="shared" si="73"/>
        <v>11</v>
      </c>
      <c r="S943" s="77" t="b">
        <f>IF(O943="","",IF(OR(VALUE(LEFT(O943,2))&gt;IF(RIGHT(J943,1)="M",7,19),AND(OR(LEFT(O943,2)={"07","19"}),VALUE(RIGHT(O943,2))&gt;15)),TRUE,FALSE))</f>
        <v>0</v>
      </c>
      <c r="T943" s="77" t="b">
        <f>IF(O943="","",IF(OR(VALUE(LEFT(O943,2))&gt;IF(RIGHT(J943,1)="M",7,19),AND(OR(LEFT(O943,2)={"07","19"}),VALUE(RIGHT(O943,2))&gt;5)),TRUE,FALSE))</f>
        <v>0</v>
      </c>
    </row>
    <row r="944" spans="1:28" x14ac:dyDescent="0.25">
      <c r="A944" s="75" t="s">
        <v>489</v>
      </c>
      <c r="B944" s="77" t="s">
        <v>490</v>
      </c>
      <c r="C944" s="230">
        <v>44229</v>
      </c>
      <c r="D944" s="75" t="s">
        <v>678</v>
      </c>
      <c r="E944" s="75" t="s">
        <v>608</v>
      </c>
      <c r="F944" s="75" t="s">
        <v>546</v>
      </c>
      <c r="G944" s="75">
        <v>2</v>
      </c>
      <c r="H944" s="75" t="s">
        <v>546</v>
      </c>
      <c r="I944" s="75" t="s">
        <v>546</v>
      </c>
      <c r="J944" s="75" t="s">
        <v>579</v>
      </c>
      <c r="K944" s="230">
        <v>43899</v>
      </c>
      <c r="L944" s="75">
        <f>COUNTIF($B$2:B944,B944)</f>
        <v>2</v>
      </c>
      <c r="M944" s="75">
        <f>COUNTIF($L$2:L944,4)</f>
        <v>35</v>
      </c>
      <c r="N944" s="76" t="str">
        <f t="shared" si="74"/>
        <v>Code 432</v>
      </c>
      <c r="O944" s="76" t="str">
        <f t="shared" si="70"/>
        <v>1847</v>
      </c>
      <c r="P944" s="75" t="str">
        <f t="shared" si="71"/>
        <v>0612</v>
      </c>
      <c r="Q944" s="77">
        <f t="shared" si="72"/>
        <v>1125</v>
      </c>
      <c r="R944" s="77">
        <f t="shared" si="73"/>
        <v>11</v>
      </c>
      <c r="S944" s="77" t="b">
        <f>IF(O944="","",IF(OR(VALUE(LEFT(O944,2))&gt;IF(RIGHT(J944,1)="M",7,19),AND(OR(LEFT(O944,2)={"07","19"}),VALUE(RIGHT(O944,2))&gt;15)),TRUE,FALSE))</f>
        <v>0</v>
      </c>
      <c r="T944" s="77" t="b">
        <f>IF(O944="","",IF(OR(VALUE(LEFT(O944,2))&gt;IF(RIGHT(J944,1)="M",7,19),AND(OR(LEFT(O944,2)={"07","19"}),VALUE(RIGHT(O944,2))&gt;5)),TRUE,FALSE))</f>
        <v>0</v>
      </c>
    </row>
    <row r="945" spans="1:28" x14ac:dyDescent="0.25">
      <c r="A945" s="75" t="s">
        <v>489</v>
      </c>
      <c r="B945" s="77" t="s">
        <v>490</v>
      </c>
      <c r="C945" s="230">
        <v>44230</v>
      </c>
      <c r="D945" s="75" t="s">
        <v>581</v>
      </c>
      <c r="E945" s="75" t="s">
        <v>761</v>
      </c>
      <c r="F945" s="75" t="s">
        <v>546</v>
      </c>
      <c r="G945" s="75">
        <v>2</v>
      </c>
      <c r="H945" s="75" t="s">
        <v>546</v>
      </c>
      <c r="I945" s="75" t="s">
        <v>546</v>
      </c>
      <c r="J945" s="75" t="s">
        <v>579</v>
      </c>
      <c r="K945" s="230">
        <v>43899</v>
      </c>
      <c r="L945" s="75">
        <f>COUNTIF($B$2:B945,B945)</f>
        <v>3</v>
      </c>
      <c r="M945" s="75">
        <f>COUNTIF($L$2:L945,4)</f>
        <v>35</v>
      </c>
      <c r="N945" s="76" t="str">
        <f t="shared" si="74"/>
        <v>Code 433</v>
      </c>
      <c r="O945" s="76" t="str">
        <f t="shared" si="70"/>
        <v>1846</v>
      </c>
      <c r="P945" s="75" t="str">
        <f t="shared" si="71"/>
        <v>0617</v>
      </c>
      <c r="Q945" s="77">
        <f t="shared" si="72"/>
        <v>1131</v>
      </c>
      <c r="R945" s="77">
        <f t="shared" si="73"/>
        <v>11</v>
      </c>
      <c r="S945" s="77" t="b">
        <f>IF(O945="","",IF(OR(VALUE(LEFT(O945,2))&gt;IF(RIGHT(J945,1)="M",7,19),AND(OR(LEFT(O945,2)={"07","19"}),VALUE(RIGHT(O945,2))&gt;15)),TRUE,FALSE))</f>
        <v>0</v>
      </c>
      <c r="T945" s="77" t="b">
        <f>IF(O945="","",IF(OR(VALUE(LEFT(O945,2))&gt;IF(RIGHT(J945,1)="M",7,19),AND(OR(LEFT(O945,2)={"07","19"}),VALUE(RIGHT(O945,2))&gt;5)),TRUE,FALSE))</f>
        <v>0</v>
      </c>
    </row>
    <row r="946" spans="1:28" x14ac:dyDescent="0.25">
      <c r="A946" s="75" t="s">
        <v>489</v>
      </c>
      <c r="B946" s="77" t="s">
        <v>490</v>
      </c>
      <c r="C946" s="230">
        <v>44231</v>
      </c>
      <c r="D946" s="75" t="s">
        <v>583</v>
      </c>
      <c r="E946" s="75" t="s">
        <v>582</v>
      </c>
      <c r="F946" s="75" t="s">
        <v>546</v>
      </c>
      <c r="G946" s="75">
        <v>2</v>
      </c>
      <c r="H946" s="75" t="s">
        <v>546</v>
      </c>
      <c r="I946" s="75" t="s">
        <v>546</v>
      </c>
      <c r="J946" s="75" t="s">
        <v>579</v>
      </c>
      <c r="K946" s="230">
        <v>43899</v>
      </c>
      <c r="L946" s="75">
        <f>COUNTIF($B$2:B946,B946)</f>
        <v>4</v>
      </c>
      <c r="M946" s="75">
        <f>COUNTIF($L$2:L946,4)</f>
        <v>36</v>
      </c>
      <c r="N946" s="76" t="str">
        <f t="shared" si="74"/>
        <v>Code 434</v>
      </c>
      <c r="O946" s="76" t="str">
        <f t="shared" si="70"/>
        <v>1843</v>
      </c>
      <c r="P946" s="75" t="str">
        <f t="shared" si="71"/>
        <v>0613</v>
      </c>
      <c r="Q946" s="77">
        <f t="shared" si="72"/>
        <v>1130</v>
      </c>
      <c r="R946" s="77">
        <f t="shared" si="73"/>
        <v>11</v>
      </c>
      <c r="S946" s="77" t="b">
        <f>IF(O946="","",IF(OR(VALUE(LEFT(O946,2))&gt;IF(RIGHT(J946,1)="M",7,19),AND(OR(LEFT(O946,2)={"07","19"}),VALUE(RIGHT(O946,2))&gt;15)),TRUE,FALSE))</f>
        <v>0</v>
      </c>
      <c r="T946" s="77" t="b">
        <f>IF(O946="","",IF(OR(VALUE(LEFT(O946,2))&gt;IF(RIGHT(J946,1)="M",7,19),AND(OR(LEFT(O946,2)={"07","19"}),VALUE(RIGHT(O946,2))&gt;5)),TRUE,FALSE))</f>
        <v>0</v>
      </c>
    </row>
    <row r="947" spans="1:28" x14ac:dyDescent="0.25">
      <c r="A947" s="75" t="s">
        <v>489</v>
      </c>
      <c r="B947" s="77" t="s">
        <v>490</v>
      </c>
      <c r="C947" s="230">
        <v>44232</v>
      </c>
      <c r="D947" s="75" t="s">
        <v>581</v>
      </c>
      <c r="E947" s="75" t="s">
        <v>608</v>
      </c>
      <c r="F947" s="75" t="s">
        <v>546</v>
      </c>
      <c r="G947" s="75">
        <v>2</v>
      </c>
      <c r="H947" s="75" t="s">
        <v>546</v>
      </c>
      <c r="I947" s="75" t="s">
        <v>546</v>
      </c>
      <c r="J947" s="75" t="s">
        <v>579</v>
      </c>
      <c r="K947" s="230">
        <v>43899</v>
      </c>
      <c r="L947" s="75">
        <f>COUNTIF($B$2:B947,B947)</f>
        <v>5</v>
      </c>
      <c r="M947" s="75">
        <f>COUNTIF($L$2:L947,4)</f>
        <v>36</v>
      </c>
      <c r="N947" s="76" t="str">
        <f t="shared" si="74"/>
        <v>Code 435</v>
      </c>
      <c r="O947" s="76" t="str">
        <f t="shared" si="70"/>
        <v>1846</v>
      </c>
      <c r="P947" s="75" t="str">
        <f t="shared" si="71"/>
        <v>0612</v>
      </c>
      <c r="Q947" s="77">
        <f t="shared" si="72"/>
        <v>1126</v>
      </c>
      <c r="R947" s="77">
        <f t="shared" si="73"/>
        <v>11</v>
      </c>
      <c r="S947" s="77" t="b">
        <f>IF(O947="","",IF(OR(VALUE(LEFT(O947,2))&gt;IF(RIGHT(J947,1)="M",7,19),AND(OR(LEFT(O947,2)={"07","19"}),VALUE(RIGHT(O947,2))&gt;15)),TRUE,FALSE))</f>
        <v>0</v>
      </c>
      <c r="T947" s="77" t="b">
        <f>IF(O947="","",IF(OR(VALUE(LEFT(O947,2))&gt;IF(RIGHT(J947,1)="M",7,19),AND(OR(LEFT(O947,2)={"07","19"}),VALUE(RIGHT(O947,2))&gt;5)),TRUE,FALSE))</f>
        <v>0</v>
      </c>
    </row>
    <row r="948" spans="1:28" x14ac:dyDescent="0.25">
      <c r="A948" s="75" t="s">
        <v>489</v>
      </c>
      <c r="B948" s="77" t="s">
        <v>490</v>
      </c>
      <c r="C948" s="230">
        <v>44233</v>
      </c>
      <c r="D948" s="75" t="s">
        <v>688</v>
      </c>
      <c r="E948" s="75" t="s">
        <v>715</v>
      </c>
      <c r="F948" s="75" t="s">
        <v>546</v>
      </c>
      <c r="G948" s="75">
        <v>2</v>
      </c>
      <c r="H948" s="75" t="s">
        <v>546</v>
      </c>
      <c r="I948" s="75" t="s">
        <v>546</v>
      </c>
      <c r="J948" s="75" t="s">
        <v>579</v>
      </c>
      <c r="K948" s="230">
        <v>43899</v>
      </c>
      <c r="L948" s="75">
        <f>COUNTIF($B$2:B948,B948)</f>
        <v>6</v>
      </c>
      <c r="M948" s="75">
        <f>COUNTIF($L$2:L948,4)</f>
        <v>36</v>
      </c>
      <c r="N948" s="76" t="str">
        <f t="shared" si="74"/>
        <v>Code 436</v>
      </c>
      <c r="O948" s="76" t="str">
        <f t="shared" si="70"/>
        <v>1849</v>
      </c>
      <c r="P948" s="75" t="str">
        <f t="shared" si="71"/>
        <v>0615</v>
      </c>
      <c r="Q948" s="77">
        <f t="shared" si="72"/>
        <v>1126</v>
      </c>
      <c r="R948" s="77">
        <f t="shared" si="73"/>
        <v>11</v>
      </c>
      <c r="S948" s="77" t="b">
        <f>IF(O948="","",IF(OR(VALUE(LEFT(O948,2))&gt;IF(RIGHT(J948,1)="M",7,19),AND(OR(LEFT(O948,2)={"07","19"}),VALUE(RIGHT(O948,2))&gt;15)),TRUE,FALSE))</f>
        <v>0</v>
      </c>
      <c r="T948" s="77" t="b">
        <f>IF(O948="","",IF(OR(VALUE(LEFT(O948,2))&gt;IF(RIGHT(J948,1)="M",7,19),AND(OR(LEFT(O948,2)={"07","19"}),VALUE(RIGHT(O948,2))&gt;5)),TRUE,FALSE))</f>
        <v>0</v>
      </c>
    </row>
    <row r="949" spans="1:28" x14ac:dyDescent="0.25">
      <c r="A949" s="75" t="s">
        <v>489</v>
      </c>
      <c r="B949" s="77" t="s">
        <v>490</v>
      </c>
      <c r="C949" s="230">
        <v>44234</v>
      </c>
      <c r="D949" s="75" t="s">
        <v>546</v>
      </c>
      <c r="E949" s="75" t="s">
        <v>549</v>
      </c>
      <c r="F949" s="75" t="s">
        <v>546</v>
      </c>
      <c r="G949" s="75">
        <v>0</v>
      </c>
      <c r="H949" s="75" t="s">
        <v>546</v>
      </c>
      <c r="I949" s="75" t="s">
        <v>546</v>
      </c>
      <c r="J949" s="75" t="s">
        <v>585</v>
      </c>
      <c r="K949" s="230">
        <v>43899</v>
      </c>
      <c r="L949" s="75">
        <f>COUNTIF($B$2:B949,B949)</f>
        <v>7</v>
      </c>
      <c r="M949" s="75">
        <f>COUNTIF($L$2:L949,4)</f>
        <v>36</v>
      </c>
      <c r="N949" s="76" t="str">
        <f t="shared" si="74"/>
        <v>Code 437</v>
      </c>
      <c r="O949" s="76" t="str">
        <f t="shared" si="70"/>
        <v/>
      </c>
      <c r="P949" s="75" t="str">
        <f t="shared" si="71"/>
        <v/>
      </c>
      <c r="Q949" s="77" t="str">
        <f t="shared" si="72"/>
        <v/>
      </c>
      <c r="R949" s="77" t="str">
        <f t="shared" si="73"/>
        <v/>
      </c>
      <c r="S949" s="77" t="str">
        <f>IF(O949="","",IF(OR(VALUE(LEFT(O949,2))&gt;IF(RIGHT(J949,1)="M",7,19),AND(OR(LEFT(O949,2)={"07","19"}),VALUE(RIGHT(O949,2))&gt;15)),TRUE,FALSE))</f>
        <v/>
      </c>
      <c r="T949" s="77" t="str">
        <f>IF(O949="","",IF(OR(VALUE(LEFT(O949,2))&gt;IF(RIGHT(J949,1)="M",7,19),AND(OR(LEFT(O949,2)={"07","19"}),VALUE(RIGHT(O949,2))&gt;5)),TRUE,FALSE))</f>
        <v/>
      </c>
    </row>
    <row r="950" spans="1:28" x14ac:dyDescent="0.25">
      <c r="A950" s="231" t="s">
        <v>489</v>
      </c>
      <c r="B950" s="78" t="s">
        <v>490</v>
      </c>
      <c r="C950" s="232">
        <v>44235</v>
      </c>
      <c r="D950" s="231" t="s">
        <v>723</v>
      </c>
      <c r="E950" s="231" t="s">
        <v>571</v>
      </c>
      <c r="F950" s="231" t="s">
        <v>546</v>
      </c>
      <c r="G950" s="231">
        <v>3</v>
      </c>
      <c r="H950" s="231" t="s">
        <v>546</v>
      </c>
      <c r="I950" s="231" t="s">
        <v>546</v>
      </c>
      <c r="J950" s="231" t="s">
        <v>566</v>
      </c>
      <c r="K950" s="232">
        <v>43899</v>
      </c>
      <c r="L950" s="75">
        <f>COUNTIF($B$2:B950,B950)</f>
        <v>8</v>
      </c>
      <c r="M950" s="75">
        <f>COUNTIF($L$2:L950,4)</f>
        <v>36</v>
      </c>
      <c r="N950" s="76" t="str">
        <f t="shared" si="74"/>
        <v>Code 438</v>
      </c>
      <c r="O950" s="76" t="str">
        <f t="shared" si="70"/>
        <v>1810</v>
      </c>
      <c r="P950" s="75" t="str">
        <f t="shared" si="71"/>
        <v>0709</v>
      </c>
      <c r="Q950" s="77">
        <f t="shared" si="72"/>
        <v>1259</v>
      </c>
      <c r="R950" s="77">
        <f t="shared" si="73"/>
        <v>12</v>
      </c>
      <c r="S950" s="77" t="b">
        <f>IF(O950="","",IF(OR(VALUE(LEFT(O950,2))&gt;IF(RIGHT(J950,1)="M",7,19),AND(OR(LEFT(O950,2)={"07","19"}),VALUE(RIGHT(O950,2))&gt;15)),TRUE,FALSE))</f>
        <v>0</v>
      </c>
      <c r="T950" s="77" t="b">
        <f>IF(O950="","",IF(OR(VALUE(LEFT(O950,2))&gt;IF(RIGHT(J950,1)="M",7,19),AND(OR(LEFT(O950,2)={"07","19"}),VALUE(RIGHT(O950,2))&gt;5)),TRUE,FALSE))</f>
        <v>0</v>
      </c>
      <c r="U950" s="78"/>
      <c r="V950" s="78"/>
      <c r="W950" s="78"/>
      <c r="X950" s="78"/>
      <c r="Y950" s="78"/>
      <c r="Z950" s="78"/>
      <c r="AA950" s="78"/>
      <c r="AB950" s="78"/>
    </row>
    <row r="951" spans="1:28" x14ac:dyDescent="0.25">
      <c r="A951" s="231" t="s">
        <v>489</v>
      </c>
      <c r="B951" s="78" t="s">
        <v>490</v>
      </c>
      <c r="C951" s="232">
        <v>44236</v>
      </c>
      <c r="D951" s="231" t="s">
        <v>691</v>
      </c>
      <c r="E951" s="231" t="s">
        <v>573</v>
      </c>
      <c r="F951" s="231" t="s">
        <v>546</v>
      </c>
      <c r="G951" s="231">
        <v>3</v>
      </c>
      <c r="H951" s="231" t="s">
        <v>546</v>
      </c>
      <c r="I951" s="231" t="s">
        <v>546</v>
      </c>
      <c r="J951" s="231" t="s">
        <v>566</v>
      </c>
      <c r="K951" s="232">
        <v>43899</v>
      </c>
      <c r="L951" s="75">
        <f>COUNTIF($B$2:B951,B951)</f>
        <v>9</v>
      </c>
      <c r="M951" s="75">
        <f>COUNTIF($L$2:L951,4)</f>
        <v>36</v>
      </c>
      <c r="N951" s="76" t="str">
        <f t="shared" si="74"/>
        <v>Code 439</v>
      </c>
      <c r="O951" s="76" t="str">
        <f t="shared" si="70"/>
        <v>1815</v>
      </c>
      <c r="P951" s="75" t="str">
        <f t="shared" si="71"/>
        <v>0708</v>
      </c>
      <c r="Q951" s="77">
        <f t="shared" si="72"/>
        <v>1253</v>
      </c>
      <c r="R951" s="77">
        <f t="shared" si="73"/>
        <v>12</v>
      </c>
      <c r="S951" s="77" t="b">
        <f>IF(O951="","",IF(OR(VALUE(LEFT(O951,2))&gt;IF(RIGHT(J951,1)="M",7,19),AND(OR(LEFT(O951,2)={"07","19"}),VALUE(RIGHT(O951,2))&gt;15)),TRUE,FALSE))</f>
        <v>0</v>
      </c>
      <c r="T951" s="77" t="b">
        <f>IF(O951="","",IF(OR(VALUE(LEFT(O951,2))&gt;IF(RIGHT(J951,1)="M",7,19),AND(OR(LEFT(O951,2)={"07","19"}),VALUE(RIGHT(O951,2))&gt;5)),TRUE,FALSE))</f>
        <v>0</v>
      </c>
      <c r="U951" s="78"/>
      <c r="V951" s="78"/>
      <c r="W951" s="78"/>
      <c r="X951" s="78"/>
      <c r="Y951" s="78"/>
      <c r="Z951" s="78"/>
      <c r="AA951" s="78"/>
      <c r="AB951" s="78"/>
    </row>
    <row r="952" spans="1:28" x14ac:dyDescent="0.25">
      <c r="A952" s="231" t="s">
        <v>489</v>
      </c>
      <c r="B952" s="78" t="s">
        <v>490</v>
      </c>
      <c r="C952" s="232">
        <v>44237</v>
      </c>
      <c r="D952" s="231" t="s">
        <v>577</v>
      </c>
      <c r="E952" s="231" t="s">
        <v>602</v>
      </c>
      <c r="F952" s="231" t="s">
        <v>546</v>
      </c>
      <c r="G952" s="231">
        <v>3</v>
      </c>
      <c r="H952" s="231" t="s">
        <v>546</v>
      </c>
      <c r="I952" s="231" t="s">
        <v>546</v>
      </c>
      <c r="J952" s="231" t="s">
        <v>566</v>
      </c>
      <c r="K952" s="232">
        <v>43899</v>
      </c>
      <c r="L952" s="75">
        <f>COUNTIF($B$2:B952,B952)</f>
        <v>10</v>
      </c>
      <c r="M952" s="75">
        <f>COUNTIF($L$2:L952,4)</f>
        <v>36</v>
      </c>
      <c r="N952" s="76" t="str">
        <f t="shared" si="74"/>
        <v>Code 4310</v>
      </c>
      <c r="O952" s="76" t="str">
        <f t="shared" si="70"/>
        <v>1821</v>
      </c>
      <c r="P952" s="75" t="str">
        <f t="shared" si="71"/>
        <v>0711</v>
      </c>
      <c r="Q952" s="77">
        <f t="shared" si="72"/>
        <v>1250</v>
      </c>
      <c r="R952" s="77">
        <f t="shared" si="73"/>
        <v>12</v>
      </c>
      <c r="S952" s="77" t="b">
        <f>IF(O952="","",IF(OR(VALUE(LEFT(O952,2))&gt;IF(RIGHT(J952,1)="M",7,19),AND(OR(LEFT(O952,2)={"07","19"}),VALUE(RIGHT(O952,2))&gt;15)),TRUE,FALSE))</f>
        <v>0</v>
      </c>
      <c r="T952" s="77" t="b">
        <f>IF(O952="","",IF(OR(VALUE(LEFT(O952,2))&gt;IF(RIGHT(J952,1)="M",7,19),AND(OR(LEFT(O952,2)={"07","19"}),VALUE(RIGHT(O952,2))&gt;5)),TRUE,FALSE))</f>
        <v>0</v>
      </c>
      <c r="U952" s="78"/>
      <c r="V952" s="78"/>
      <c r="W952" s="78"/>
      <c r="X952" s="78"/>
      <c r="Y952" s="78"/>
      <c r="Z952" s="78"/>
      <c r="AA952" s="78"/>
      <c r="AB952" s="78"/>
    </row>
    <row r="953" spans="1:28" x14ac:dyDescent="0.25">
      <c r="A953" s="231" t="s">
        <v>489</v>
      </c>
      <c r="B953" s="78" t="s">
        <v>490</v>
      </c>
      <c r="C953" s="232">
        <v>44238</v>
      </c>
      <c r="D953" s="231" t="s">
        <v>581</v>
      </c>
      <c r="E953" s="231" t="s">
        <v>790</v>
      </c>
      <c r="F953" s="231" t="s">
        <v>546</v>
      </c>
      <c r="G953" s="231">
        <v>3</v>
      </c>
      <c r="H953" s="231" t="s">
        <v>546</v>
      </c>
      <c r="I953" s="231" t="s">
        <v>546</v>
      </c>
      <c r="J953" s="231" t="s">
        <v>566</v>
      </c>
      <c r="K953" s="232">
        <v>43899</v>
      </c>
      <c r="L953" s="75">
        <f>COUNTIF($B$2:B953,B953)</f>
        <v>11</v>
      </c>
      <c r="M953" s="75">
        <f>COUNTIF($L$2:L953,4)</f>
        <v>36</v>
      </c>
      <c r="N953" s="76" t="str">
        <f t="shared" si="74"/>
        <v>Code 4311</v>
      </c>
      <c r="O953" s="76" t="str">
        <f t="shared" si="70"/>
        <v>1846</v>
      </c>
      <c r="P953" s="75" t="str">
        <f t="shared" si="71"/>
        <v>0727</v>
      </c>
      <c r="Q953" s="77">
        <f t="shared" si="72"/>
        <v>1241</v>
      </c>
      <c r="R953" s="77">
        <f t="shared" si="73"/>
        <v>12</v>
      </c>
      <c r="S953" s="77" t="b">
        <f>IF(O953="","",IF(OR(VALUE(LEFT(O953,2))&gt;IF(RIGHT(J953,1)="M",7,19),AND(OR(LEFT(O953,2)={"07","19"}),VALUE(RIGHT(O953,2))&gt;15)),TRUE,FALSE))</f>
        <v>0</v>
      </c>
      <c r="T953" s="77" t="b">
        <f>IF(O953="","",IF(OR(VALUE(LEFT(O953,2))&gt;IF(RIGHT(J953,1)="M",7,19),AND(OR(LEFT(O953,2)={"07","19"}),VALUE(RIGHT(O953,2))&gt;5)),TRUE,FALSE))</f>
        <v>0</v>
      </c>
      <c r="U953" s="78"/>
      <c r="V953" s="78"/>
      <c r="W953" s="78"/>
      <c r="X953" s="78"/>
      <c r="Y953" s="78"/>
      <c r="Z953" s="78"/>
      <c r="AA953" s="78"/>
      <c r="AB953" s="78"/>
    </row>
    <row r="954" spans="1:28" x14ac:dyDescent="0.25">
      <c r="A954" s="75" t="s">
        <v>489</v>
      </c>
      <c r="B954" s="77" t="s">
        <v>490</v>
      </c>
      <c r="C954" s="230">
        <v>44239</v>
      </c>
      <c r="D954" s="75" t="s">
        <v>546</v>
      </c>
      <c r="E954" s="75" t="s">
        <v>549</v>
      </c>
      <c r="F954" s="75" t="s">
        <v>546</v>
      </c>
      <c r="G954" s="75">
        <v>0</v>
      </c>
      <c r="H954" s="75" t="s">
        <v>546</v>
      </c>
      <c r="I954" s="75" t="s">
        <v>546</v>
      </c>
      <c r="J954" s="75" t="s">
        <v>747</v>
      </c>
      <c r="K954" s="230">
        <v>43899</v>
      </c>
      <c r="L954" s="75">
        <f>COUNTIF($B$2:B954,B954)</f>
        <v>12</v>
      </c>
      <c r="M954" s="75">
        <f>COUNTIF($L$2:L954,4)</f>
        <v>36</v>
      </c>
      <c r="N954" s="76" t="str">
        <f t="shared" si="74"/>
        <v>Code 4312</v>
      </c>
      <c r="O954" s="76" t="str">
        <f t="shared" si="70"/>
        <v/>
      </c>
      <c r="P954" s="75" t="str">
        <f t="shared" si="71"/>
        <v/>
      </c>
      <c r="Q954" s="77" t="str">
        <f t="shared" si="72"/>
        <v/>
      </c>
      <c r="R954" s="77" t="str">
        <f t="shared" si="73"/>
        <v/>
      </c>
      <c r="S954" s="77" t="str">
        <f>IF(O954="","",IF(OR(VALUE(LEFT(O954,2))&gt;IF(RIGHT(J954,1)="M",7,19),AND(OR(LEFT(O954,2)={"07","19"}),VALUE(RIGHT(O954,2))&gt;15)),TRUE,FALSE))</f>
        <v/>
      </c>
      <c r="T954" s="77" t="str">
        <f>IF(O954="","",IF(OR(VALUE(LEFT(O954,2))&gt;IF(RIGHT(J954,1)="M",7,19),AND(OR(LEFT(O954,2)={"07","19"}),VALUE(RIGHT(O954,2))&gt;5)),TRUE,FALSE))</f>
        <v/>
      </c>
    </row>
    <row r="955" spans="1:28" x14ac:dyDescent="0.25">
      <c r="A955" s="75" t="s">
        <v>489</v>
      </c>
      <c r="B955" s="77" t="s">
        <v>490</v>
      </c>
      <c r="C955" s="230">
        <v>44240</v>
      </c>
      <c r="D955" s="75" t="s">
        <v>546</v>
      </c>
      <c r="E955" s="75" t="s">
        <v>549</v>
      </c>
      <c r="F955" s="75" t="s">
        <v>546</v>
      </c>
      <c r="G955" s="75">
        <v>0</v>
      </c>
      <c r="H955" s="75" t="s">
        <v>546</v>
      </c>
      <c r="I955" s="75" t="s">
        <v>546</v>
      </c>
      <c r="J955" s="75" t="s">
        <v>747</v>
      </c>
      <c r="K955" s="230">
        <v>43899</v>
      </c>
      <c r="L955" s="75">
        <f>COUNTIF($B$2:B955,B955)</f>
        <v>13</v>
      </c>
      <c r="M955" s="75">
        <f>COUNTIF($L$2:L955,4)</f>
        <v>36</v>
      </c>
      <c r="N955" s="76" t="str">
        <f t="shared" si="74"/>
        <v>Code 4313</v>
      </c>
      <c r="O955" s="76" t="str">
        <f t="shared" si="70"/>
        <v/>
      </c>
      <c r="P955" s="75" t="str">
        <f t="shared" si="71"/>
        <v/>
      </c>
      <c r="Q955" s="77" t="str">
        <f t="shared" si="72"/>
        <v/>
      </c>
      <c r="R955" s="77" t="str">
        <f t="shared" si="73"/>
        <v/>
      </c>
      <c r="S955" s="77" t="str">
        <f>IF(O955="","",IF(OR(VALUE(LEFT(O955,2))&gt;IF(RIGHT(J955,1)="M",7,19),AND(OR(LEFT(O955,2)={"07","19"}),VALUE(RIGHT(O955,2))&gt;15)),TRUE,FALSE))</f>
        <v/>
      </c>
      <c r="T955" s="77" t="str">
        <f>IF(O955="","",IF(OR(VALUE(LEFT(O955,2))&gt;IF(RIGHT(J955,1)="M",7,19),AND(OR(LEFT(O955,2)={"07","19"}),VALUE(RIGHT(O955,2))&gt;5)),TRUE,FALSE))</f>
        <v/>
      </c>
    </row>
    <row r="956" spans="1:28" x14ac:dyDescent="0.25">
      <c r="A956" s="75" t="s">
        <v>489</v>
      </c>
      <c r="B956" s="77" t="s">
        <v>490</v>
      </c>
      <c r="C956" s="230">
        <v>44241</v>
      </c>
      <c r="D956" s="75" t="s">
        <v>546</v>
      </c>
      <c r="E956" s="75" t="s">
        <v>549</v>
      </c>
      <c r="F956" s="75" t="s">
        <v>546</v>
      </c>
      <c r="G956" s="75">
        <v>0</v>
      </c>
      <c r="H956" s="75" t="s">
        <v>546</v>
      </c>
      <c r="I956" s="75" t="s">
        <v>546</v>
      </c>
      <c r="J956" s="75" t="s">
        <v>563</v>
      </c>
      <c r="K956" s="230">
        <v>43899</v>
      </c>
      <c r="L956" s="75">
        <f>COUNTIF($B$2:B956,B956)</f>
        <v>14</v>
      </c>
      <c r="M956" s="75">
        <f>COUNTIF($L$2:L956,4)</f>
        <v>36</v>
      </c>
      <c r="N956" s="76" t="str">
        <f t="shared" si="74"/>
        <v>Code 4314</v>
      </c>
      <c r="O956" s="76" t="str">
        <f t="shared" si="70"/>
        <v/>
      </c>
      <c r="P956" s="75" t="str">
        <f t="shared" si="71"/>
        <v/>
      </c>
      <c r="Q956" s="77" t="str">
        <f t="shared" si="72"/>
        <v/>
      </c>
      <c r="R956" s="77" t="str">
        <f t="shared" si="73"/>
        <v/>
      </c>
      <c r="S956" s="77" t="str">
        <f>IF(O956="","",IF(OR(VALUE(LEFT(O956,2))&gt;IF(RIGHT(J956,1)="M",7,19),AND(OR(LEFT(O956,2)={"07","19"}),VALUE(RIGHT(O956,2))&gt;15)),TRUE,FALSE))</f>
        <v/>
      </c>
      <c r="T956" s="77" t="str">
        <f>IF(O956="","",IF(OR(VALUE(LEFT(O956,2))&gt;IF(RIGHT(J956,1)="M",7,19),AND(OR(LEFT(O956,2)={"07","19"}),VALUE(RIGHT(O956,2))&gt;5)),TRUE,FALSE))</f>
        <v/>
      </c>
    </row>
    <row r="957" spans="1:28" x14ac:dyDescent="0.25">
      <c r="A957" s="231" t="s">
        <v>489</v>
      </c>
      <c r="B957" s="78" t="s">
        <v>490</v>
      </c>
      <c r="C957" s="232">
        <v>44242</v>
      </c>
      <c r="D957" s="231" t="s">
        <v>611</v>
      </c>
      <c r="E957" s="231" t="s">
        <v>595</v>
      </c>
      <c r="F957" s="231" t="s">
        <v>546</v>
      </c>
      <c r="G957" s="231">
        <v>3</v>
      </c>
      <c r="H957" s="231" t="s">
        <v>546</v>
      </c>
      <c r="I957" s="231" t="s">
        <v>546</v>
      </c>
      <c r="J957" s="231" t="s">
        <v>562</v>
      </c>
      <c r="K957" s="232">
        <v>43899</v>
      </c>
      <c r="L957" s="75">
        <f>COUNTIF($B$2:B957,B957)</f>
        <v>15</v>
      </c>
      <c r="M957" s="75">
        <f>COUNTIF($L$2:L957,4)</f>
        <v>36</v>
      </c>
      <c r="N957" s="76" t="str">
        <f t="shared" si="74"/>
        <v>Code 4315</v>
      </c>
      <c r="O957" s="76" t="str">
        <f t="shared" si="70"/>
        <v>0624</v>
      </c>
      <c r="P957" s="75" t="str">
        <f t="shared" si="71"/>
        <v>1911</v>
      </c>
      <c r="Q957" s="77">
        <f t="shared" si="72"/>
        <v>1247</v>
      </c>
      <c r="R957" s="77">
        <f t="shared" si="73"/>
        <v>12</v>
      </c>
      <c r="S957" s="77" t="b">
        <f>IF(O957="","",IF(OR(VALUE(LEFT(O957,2))&gt;IF(RIGHT(J957,1)="M",7,19),AND(OR(LEFT(O957,2)={"07","19"}),VALUE(RIGHT(O957,2))&gt;15)),TRUE,FALSE))</f>
        <v>0</v>
      </c>
      <c r="T957" s="77" t="b">
        <f>IF(O957="","",IF(OR(VALUE(LEFT(O957,2))&gt;IF(RIGHT(J957,1)="M",7,19),AND(OR(LEFT(O957,2)={"07","19"}),VALUE(RIGHT(O957,2))&gt;5)),TRUE,FALSE))</f>
        <v>0</v>
      </c>
      <c r="U957" s="78"/>
      <c r="V957" s="78"/>
      <c r="W957" s="78"/>
      <c r="X957" s="78"/>
      <c r="Y957" s="78"/>
      <c r="Z957" s="78"/>
      <c r="AA957" s="78"/>
      <c r="AB957" s="78"/>
    </row>
    <row r="958" spans="1:28" x14ac:dyDescent="0.25">
      <c r="A958" s="75" t="s">
        <v>489</v>
      </c>
      <c r="B958" s="77" t="s">
        <v>490</v>
      </c>
      <c r="C958" s="230">
        <v>44243</v>
      </c>
      <c r="D958" s="75" t="s">
        <v>791</v>
      </c>
      <c r="E958" s="75" t="s">
        <v>595</v>
      </c>
      <c r="F958" s="75" t="s">
        <v>546</v>
      </c>
      <c r="G958" s="75">
        <v>3</v>
      </c>
      <c r="H958" s="75" t="s">
        <v>546</v>
      </c>
      <c r="I958" s="75" t="s">
        <v>546</v>
      </c>
      <c r="J958" s="75" t="s">
        <v>562</v>
      </c>
      <c r="K958" s="230">
        <v>43899</v>
      </c>
      <c r="L958" s="75">
        <f>COUNTIF($B$2:B958,B958)</f>
        <v>16</v>
      </c>
      <c r="M958" s="75">
        <f>COUNTIF($L$2:L958,4)</f>
        <v>36</v>
      </c>
      <c r="N958" s="76" t="str">
        <f t="shared" si="74"/>
        <v>Code 4316</v>
      </c>
      <c r="O958" s="76" t="str">
        <f t="shared" si="70"/>
        <v>0607</v>
      </c>
      <c r="P958" s="75" t="str">
        <f t="shared" si="71"/>
        <v>1911</v>
      </c>
      <c r="Q958" s="77">
        <f t="shared" si="72"/>
        <v>1304</v>
      </c>
      <c r="R958" s="77">
        <f t="shared" si="73"/>
        <v>13</v>
      </c>
      <c r="S958" s="77" t="b">
        <f>IF(O958="","",IF(OR(VALUE(LEFT(O958,2))&gt;IF(RIGHT(J958,1)="M",7,19),AND(OR(LEFT(O958,2)={"07","19"}),VALUE(RIGHT(O958,2))&gt;15)),TRUE,FALSE))</f>
        <v>0</v>
      </c>
      <c r="T958" s="77" t="b">
        <f>IF(O958="","",IF(OR(VALUE(LEFT(O958,2))&gt;IF(RIGHT(J958,1)="M",7,19),AND(OR(LEFT(O958,2)={"07","19"}),VALUE(RIGHT(O958,2))&gt;5)),TRUE,FALSE))</f>
        <v>0</v>
      </c>
    </row>
    <row r="959" spans="1:28" x14ac:dyDescent="0.25">
      <c r="A959" s="75" t="s">
        <v>489</v>
      </c>
      <c r="B959" s="77" t="s">
        <v>490</v>
      </c>
      <c r="C959" s="230">
        <v>44244</v>
      </c>
      <c r="D959" s="75" t="s">
        <v>614</v>
      </c>
      <c r="E959" s="75" t="s">
        <v>551</v>
      </c>
      <c r="F959" s="75" t="s">
        <v>546</v>
      </c>
      <c r="G959" s="75">
        <v>3</v>
      </c>
      <c r="H959" s="75" t="s">
        <v>546</v>
      </c>
      <c r="I959" s="75" t="s">
        <v>546</v>
      </c>
      <c r="J959" s="75" t="s">
        <v>562</v>
      </c>
      <c r="K959" s="230">
        <v>43899</v>
      </c>
      <c r="L959" s="75">
        <f>COUNTIF($B$2:B959,B959)</f>
        <v>17</v>
      </c>
      <c r="M959" s="75">
        <f>COUNTIF($L$2:L959,4)</f>
        <v>36</v>
      </c>
      <c r="N959" s="76" t="str">
        <f t="shared" si="74"/>
        <v>Code 4317</v>
      </c>
      <c r="O959" s="76" t="str">
        <f t="shared" si="70"/>
        <v>0614</v>
      </c>
      <c r="P959" s="75" t="str">
        <f t="shared" si="71"/>
        <v>1907</v>
      </c>
      <c r="Q959" s="77">
        <f t="shared" si="72"/>
        <v>1253</v>
      </c>
      <c r="R959" s="77">
        <f t="shared" si="73"/>
        <v>12</v>
      </c>
      <c r="S959" s="77" t="b">
        <f>IF(O959="","",IF(OR(VALUE(LEFT(O959,2))&gt;IF(RIGHT(J959,1)="M",7,19),AND(OR(LEFT(O959,2)={"07","19"}),VALUE(RIGHT(O959,2))&gt;15)),TRUE,FALSE))</f>
        <v>0</v>
      </c>
      <c r="T959" s="77" t="b">
        <f>IF(O959="","",IF(OR(VALUE(LEFT(O959,2))&gt;IF(RIGHT(J959,1)="M",7,19),AND(OR(LEFT(O959,2)={"07","19"}),VALUE(RIGHT(O959,2))&gt;5)),TRUE,FALSE))</f>
        <v>0</v>
      </c>
    </row>
    <row r="960" spans="1:28" x14ac:dyDescent="0.25">
      <c r="A960" s="75" t="s">
        <v>489</v>
      </c>
      <c r="B960" s="77" t="s">
        <v>490</v>
      </c>
      <c r="C960" s="230">
        <v>44245</v>
      </c>
      <c r="D960" s="75" t="s">
        <v>792</v>
      </c>
      <c r="E960" s="75" t="s">
        <v>597</v>
      </c>
      <c r="F960" s="75" t="s">
        <v>546</v>
      </c>
      <c r="G960" s="75">
        <v>3</v>
      </c>
      <c r="H960" s="75" t="s">
        <v>546</v>
      </c>
      <c r="I960" s="75" t="s">
        <v>546</v>
      </c>
      <c r="J960" s="75" t="s">
        <v>562</v>
      </c>
      <c r="K960" s="230">
        <v>43899</v>
      </c>
      <c r="L960" s="75">
        <f>COUNTIF($B$2:B960,B960)</f>
        <v>18</v>
      </c>
      <c r="M960" s="75">
        <f>COUNTIF($L$2:L960,4)</f>
        <v>36</v>
      </c>
      <c r="N960" s="76" t="str">
        <f t="shared" si="74"/>
        <v>Code 4318</v>
      </c>
      <c r="O960" s="76" t="str">
        <f t="shared" si="70"/>
        <v>0620</v>
      </c>
      <c r="P960" s="75" t="str">
        <f t="shared" si="71"/>
        <v>1913</v>
      </c>
      <c r="Q960" s="77">
        <f t="shared" si="72"/>
        <v>1253</v>
      </c>
      <c r="R960" s="77">
        <f t="shared" si="73"/>
        <v>12</v>
      </c>
      <c r="S960" s="77" t="b">
        <f>IF(O960="","",IF(OR(VALUE(LEFT(O960,2))&gt;IF(RIGHT(J960,1)="M",7,19),AND(OR(LEFT(O960,2)={"07","19"}),VALUE(RIGHT(O960,2))&gt;15)),TRUE,FALSE))</f>
        <v>0</v>
      </c>
      <c r="T960" s="77" t="b">
        <f>IF(O960="","",IF(OR(VALUE(LEFT(O960,2))&gt;IF(RIGHT(J960,1)="M",7,19),AND(OR(LEFT(O960,2)={"07","19"}),VALUE(RIGHT(O960,2))&gt;5)),TRUE,FALSE))</f>
        <v>0</v>
      </c>
    </row>
    <row r="961" spans="1:20" x14ac:dyDescent="0.25">
      <c r="A961" s="75" t="s">
        <v>489</v>
      </c>
      <c r="B961" s="77" t="s">
        <v>490</v>
      </c>
      <c r="C961" s="230">
        <v>44246</v>
      </c>
      <c r="D961" s="75" t="s">
        <v>792</v>
      </c>
      <c r="E961" s="75" t="s">
        <v>595</v>
      </c>
      <c r="F961" s="75" t="s">
        <v>546</v>
      </c>
      <c r="G961" s="75">
        <v>3</v>
      </c>
      <c r="H961" s="75" t="s">
        <v>546</v>
      </c>
      <c r="I961" s="75" t="s">
        <v>546</v>
      </c>
      <c r="J961" s="75" t="s">
        <v>562</v>
      </c>
      <c r="K961" s="230">
        <v>43899</v>
      </c>
      <c r="L961" s="75">
        <f>COUNTIF($B$2:B961,B961)</f>
        <v>19</v>
      </c>
      <c r="M961" s="75">
        <f>COUNTIF($L$2:L961,4)</f>
        <v>36</v>
      </c>
      <c r="N961" s="76" t="str">
        <f t="shared" si="74"/>
        <v>Code 4319</v>
      </c>
      <c r="O961" s="76" t="str">
        <f t="shared" si="70"/>
        <v>0620</v>
      </c>
      <c r="P961" s="75" t="str">
        <f t="shared" si="71"/>
        <v>1911</v>
      </c>
      <c r="Q961" s="77">
        <f t="shared" si="72"/>
        <v>1251</v>
      </c>
      <c r="R961" s="77">
        <f t="shared" si="73"/>
        <v>12</v>
      </c>
      <c r="S961" s="77" t="b">
        <f>IF(O961="","",IF(OR(VALUE(LEFT(O961,2))&gt;IF(RIGHT(J961,1)="M",7,19),AND(OR(LEFT(O961,2)={"07","19"}),VALUE(RIGHT(O961,2))&gt;15)),TRUE,FALSE))</f>
        <v>0</v>
      </c>
      <c r="T961" s="77" t="b">
        <f>IF(O961="","",IF(OR(VALUE(LEFT(O961,2))&gt;IF(RIGHT(J961,1)="M",7,19),AND(OR(LEFT(O961,2)={"07","19"}),VALUE(RIGHT(O961,2))&gt;5)),TRUE,FALSE))</f>
        <v>0</v>
      </c>
    </row>
    <row r="962" spans="1:20" x14ac:dyDescent="0.25">
      <c r="A962" s="75" t="s">
        <v>489</v>
      </c>
      <c r="B962" s="77" t="s">
        <v>490</v>
      </c>
      <c r="C962" s="230">
        <v>44247</v>
      </c>
      <c r="D962" s="75" t="s">
        <v>793</v>
      </c>
      <c r="E962" s="75" t="s">
        <v>561</v>
      </c>
      <c r="F962" s="75" t="s">
        <v>546</v>
      </c>
      <c r="G962" s="75">
        <v>3</v>
      </c>
      <c r="H962" s="75" t="s">
        <v>546</v>
      </c>
      <c r="I962" s="75" t="s">
        <v>546</v>
      </c>
      <c r="J962" s="75" t="s">
        <v>562</v>
      </c>
      <c r="K962" s="230">
        <v>43899</v>
      </c>
      <c r="L962" s="75">
        <f>COUNTIF($B$2:B962,B962)</f>
        <v>20</v>
      </c>
      <c r="M962" s="75">
        <f>COUNTIF($L$2:L962,4)</f>
        <v>36</v>
      </c>
      <c r="N962" s="76" t="str">
        <f t="shared" si="74"/>
        <v>Code 4320</v>
      </c>
      <c r="O962" s="76" t="str">
        <f t="shared" ref="O962:O1025" si="75">TRIM(SUBSTITUTE(SUBSTITUTE(D962,"+",""),"_",""))</f>
        <v>0619</v>
      </c>
      <c r="P962" s="75" t="str">
        <f t="shared" ref="P962:P1025" si="76">TRIM(SUBSTITUTE(SUBSTITUTE(E962,"+",""),"_",""))</f>
        <v>1909</v>
      </c>
      <c r="Q962" s="77">
        <f t="shared" ref="Q962:Q1025" si="77">IFERROR(IF(RIGHT(P962,2)&lt;RIGHT(O962,2),IF(P962&lt;O962,P962+2360-O962,P962-40-O962),IF(P962&lt;O962,P962+2400-O962,P962-O962)),"")</f>
        <v>1250</v>
      </c>
      <c r="R962" s="77">
        <f t="shared" ref="R962:R1025" si="78">IFERROR(ROUNDDOWN(Q962/100,0),"")</f>
        <v>12</v>
      </c>
      <c r="S962" s="77" t="b">
        <f>IF(O962="","",IF(OR(VALUE(LEFT(O962,2))&gt;IF(RIGHT(J962,1)="M",7,19),AND(OR(LEFT(O962,2)={"07","19"}),VALUE(RIGHT(O962,2))&gt;15)),TRUE,FALSE))</f>
        <v>0</v>
      </c>
      <c r="T962" s="77" t="b">
        <f>IF(O962="","",IF(OR(VALUE(LEFT(O962,2))&gt;IF(RIGHT(J962,1)="M",7,19),AND(OR(LEFT(O962,2)={"07","19"}),VALUE(RIGHT(O962,2))&gt;5)),TRUE,FALSE))</f>
        <v>0</v>
      </c>
    </row>
    <row r="963" spans="1:20" x14ac:dyDescent="0.25">
      <c r="A963" s="75" t="s">
        <v>489</v>
      </c>
      <c r="B963" s="77" t="s">
        <v>490</v>
      </c>
      <c r="C963" s="230">
        <v>44248</v>
      </c>
      <c r="D963" s="75" t="s">
        <v>546</v>
      </c>
      <c r="E963" s="75" t="s">
        <v>549</v>
      </c>
      <c r="F963" s="75" t="s">
        <v>546</v>
      </c>
      <c r="G963" s="75">
        <v>0</v>
      </c>
      <c r="H963" s="75" t="s">
        <v>546</v>
      </c>
      <c r="I963" s="75" t="s">
        <v>546</v>
      </c>
      <c r="J963" s="75" t="s">
        <v>563</v>
      </c>
      <c r="K963" s="230">
        <v>43899</v>
      </c>
      <c r="L963" s="75">
        <f>COUNTIF($B$2:B963,B963)</f>
        <v>21</v>
      </c>
      <c r="M963" s="75">
        <f>COUNTIF($L$2:L963,4)</f>
        <v>36</v>
      </c>
      <c r="N963" s="76" t="str">
        <f t="shared" ref="N963:N1026" si="79">A963&amp;DAY(C963)</f>
        <v>Code 4321</v>
      </c>
      <c r="O963" s="76" t="str">
        <f t="shared" si="75"/>
        <v/>
      </c>
      <c r="P963" s="75" t="str">
        <f t="shared" si="76"/>
        <v/>
      </c>
      <c r="Q963" s="77" t="str">
        <f t="shared" si="77"/>
        <v/>
      </c>
      <c r="R963" s="77" t="str">
        <f t="shared" si="78"/>
        <v/>
      </c>
      <c r="S963" s="77" t="str">
        <f>IF(O963="","",IF(OR(VALUE(LEFT(O963,2))&gt;IF(RIGHT(J963,1)="M",7,19),AND(OR(LEFT(O963,2)={"07","19"}),VALUE(RIGHT(O963,2))&gt;15)),TRUE,FALSE))</f>
        <v/>
      </c>
      <c r="T963" s="77" t="str">
        <f>IF(O963="","",IF(OR(VALUE(LEFT(O963,2))&gt;IF(RIGHT(J963,1)="M",7,19),AND(OR(LEFT(O963,2)={"07","19"}),VALUE(RIGHT(O963,2))&gt;5)),TRUE,FALSE))</f>
        <v/>
      </c>
    </row>
    <row r="964" spans="1:20" x14ac:dyDescent="0.25">
      <c r="A964" s="75" t="s">
        <v>489</v>
      </c>
      <c r="B964" s="77" t="s">
        <v>490</v>
      </c>
      <c r="C964" s="230">
        <v>44249</v>
      </c>
      <c r="D964" s="75" t="s">
        <v>557</v>
      </c>
      <c r="E964" s="75" t="s">
        <v>597</v>
      </c>
      <c r="F964" s="75" t="s">
        <v>546</v>
      </c>
      <c r="G964" s="75">
        <v>3</v>
      </c>
      <c r="H964" s="75" t="s">
        <v>546</v>
      </c>
      <c r="I964" s="75" t="s">
        <v>546</v>
      </c>
      <c r="J964" s="75" t="s">
        <v>562</v>
      </c>
      <c r="K964" s="230">
        <v>43899</v>
      </c>
      <c r="L964" s="75">
        <f>COUNTIF($B$2:B964,B964)</f>
        <v>22</v>
      </c>
      <c r="M964" s="75">
        <f>COUNTIF($L$2:L964,4)</f>
        <v>36</v>
      </c>
      <c r="N964" s="76" t="str">
        <f t="shared" si="79"/>
        <v>Code 4322</v>
      </c>
      <c r="O964" s="76" t="str">
        <f t="shared" si="75"/>
        <v>0640</v>
      </c>
      <c r="P964" s="75" t="str">
        <f t="shared" si="76"/>
        <v>1913</v>
      </c>
      <c r="Q964" s="77">
        <f t="shared" si="77"/>
        <v>1233</v>
      </c>
      <c r="R964" s="77">
        <f t="shared" si="78"/>
        <v>12</v>
      </c>
      <c r="S964" s="77" t="b">
        <f>IF(O964="","",IF(OR(VALUE(LEFT(O964,2))&gt;IF(RIGHT(J964,1)="M",7,19),AND(OR(LEFT(O964,2)={"07","19"}),VALUE(RIGHT(O964,2))&gt;15)),TRUE,FALSE))</f>
        <v>0</v>
      </c>
      <c r="T964" s="77" t="b">
        <f>IF(O964="","",IF(OR(VALUE(LEFT(O964,2))&gt;IF(RIGHT(J964,1)="M",7,19),AND(OR(LEFT(O964,2)={"07","19"}),VALUE(RIGHT(O964,2))&gt;5)),TRUE,FALSE))</f>
        <v>0</v>
      </c>
    </row>
    <row r="965" spans="1:20" x14ac:dyDescent="0.25">
      <c r="A965" s="75" t="s">
        <v>489</v>
      </c>
      <c r="B965" s="77" t="s">
        <v>490</v>
      </c>
      <c r="C965" s="230">
        <v>44250</v>
      </c>
      <c r="D965" s="75" t="s">
        <v>639</v>
      </c>
      <c r="E965" s="75" t="s">
        <v>794</v>
      </c>
      <c r="F965" s="75" t="s">
        <v>546</v>
      </c>
      <c r="G965" s="75">
        <v>3</v>
      </c>
      <c r="H965" s="75" t="s">
        <v>546</v>
      </c>
      <c r="I965" s="75" t="s">
        <v>546</v>
      </c>
      <c r="J965" s="75" t="s">
        <v>562</v>
      </c>
      <c r="K965" s="230">
        <v>43899</v>
      </c>
      <c r="L965" s="75">
        <f>COUNTIF($B$2:B965,B965)</f>
        <v>23</v>
      </c>
      <c r="M965" s="75">
        <f>COUNTIF($L$2:L965,4)</f>
        <v>36</v>
      </c>
      <c r="N965" s="76" t="str">
        <f t="shared" si="79"/>
        <v>Code 4323</v>
      </c>
      <c r="O965" s="76" t="str">
        <f t="shared" si="75"/>
        <v>0633</v>
      </c>
      <c r="P965" s="75" t="str">
        <f t="shared" si="76"/>
        <v>1954</v>
      </c>
      <c r="Q965" s="77">
        <f t="shared" si="77"/>
        <v>1321</v>
      </c>
      <c r="R965" s="77">
        <f t="shared" si="78"/>
        <v>13</v>
      </c>
      <c r="S965" s="77" t="b">
        <f>IF(O965="","",IF(OR(VALUE(LEFT(O965,2))&gt;IF(RIGHT(J965,1)="M",7,19),AND(OR(LEFT(O965,2)={"07","19"}),VALUE(RIGHT(O965,2))&gt;15)),TRUE,FALSE))</f>
        <v>0</v>
      </c>
      <c r="T965" s="77" t="b">
        <f>IF(O965="","",IF(OR(VALUE(LEFT(O965,2))&gt;IF(RIGHT(J965,1)="M",7,19),AND(OR(LEFT(O965,2)={"07","19"}),VALUE(RIGHT(O965,2))&gt;5)),TRUE,FALSE))</f>
        <v>0</v>
      </c>
    </row>
    <row r="966" spans="1:20" x14ac:dyDescent="0.25">
      <c r="A966" s="75" t="s">
        <v>489</v>
      </c>
      <c r="B966" s="77" t="s">
        <v>490</v>
      </c>
      <c r="C966" s="230">
        <v>44251</v>
      </c>
      <c r="D966" s="75" t="s">
        <v>546</v>
      </c>
      <c r="E966" s="75" t="s">
        <v>549</v>
      </c>
      <c r="F966" s="75" t="s">
        <v>610</v>
      </c>
      <c r="G966" s="75">
        <v>0</v>
      </c>
      <c r="H966" s="75" t="s">
        <v>546</v>
      </c>
      <c r="I966" s="75" t="s">
        <v>546</v>
      </c>
      <c r="J966" s="75" t="s">
        <v>562</v>
      </c>
      <c r="K966" s="230">
        <v>43899</v>
      </c>
      <c r="L966" s="75">
        <f>COUNTIF($B$2:B966,B966)</f>
        <v>24</v>
      </c>
      <c r="M966" s="75">
        <f>COUNTIF($L$2:L966,4)</f>
        <v>36</v>
      </c>
      <c r="N966" s="76" t="str">
        <f t="shared" si="79"/>
        <v>Code 4324</v>
      </c>
      <c r="O966" s="76" t="str">
        <f t="shared" si="75"/>
        <v/>
      </c>
      <c r="P966" s="75" t="str">
        <f t="shared" si="76"/>
        <v/>
      </c>
      <c r="Q966" s="77" t="str">
        <f t="shared" si="77"/>
        <v/>
      </c>
      <c r="R966" s="77" t="str">
        <f t="shared" si="78"/>
        <v/>
      </c>
      <c r="S966" s="77" t="str">
        <f>IF(O966="","",IF(OR(VALUE(LEFT(O966,2))&gt;IF(RIGHT(J966,1)="M",7,19),AND(OR(LEFT(O966,2)={"07","19"}),VALUE(RIGHT(O966,2))&gt;15)),TRUE,FALSE))</f>
        <v/>
      </c>
      <c r="T966" s="77" t="str">
        <f>IF(O966="","",IF(OR(VALUE(LEFT(O966,2))&gt;IF(RIGHT(J966,1)="M",7,19),AND(OR(LEFT(O966,2)={"07","19"}),VALUE(RIGHT(O966,2))&gt;5)),TRUE,FALSE))</f>
        <v/>
      </c>
    </row>
    <row r="967" spans="1:20" x14ac:dyDescent="0.25">
      <c r="A967" s="75" t="s">
        <v>489</v>
      </c>
      <c r="B967" s="77" t="s">
        <v>490</v>
      </c>
      <c r="C967" s="230">
        <v>44252</v>
      </c>
      <c r="D967" s="75" t="s">
        <v>546</v>
      </c>
      <c r="E967" s="75" t="s">
        <v>549</v>
      </c>
      <c r="F967" s="75" t="s">
        <v>546</v>
      </c>
      <c r="G967" s="75">
        <v>0</v>
      </c>
      <c r="H967" s="75" t="s">
        <v>546</v>
      </c>
      <c r="I967" s="75" t="s">
        <v>590</v>
      </c>
      <c r="J967" s="75" t="s">
        <v>562</v>
      </c>
      <c r="K967" s="230">
        <v>43899</v>
      </c>
      <c r="L967" s="75">
        <f>COUNTIF($B$2:B967,B967)</f>
        <v>25</v>
      </c>
      <c r="M967" s="75">
        <f>COUNTIF($L$2:L967,4)</f>
        <v>36</v>
      </c>
      <c r="N967" s="76" t="str">
        <f t="shared" si="79"/>
        <v>Code 4325</v>
      </c>
      <c r="O967" s="76" t="str">
        <f t="shared" si="75"/>
        <v/>
      </c>
      <c r="P967" s="75" t="str">
        <f t="shared" si="76"/>
        <v/>
      </c>
      <c r="Q967" s="77" t="str">
        <f t="shared" si="77"/>
        <v/>
      </c>
      <c r="R967" s="77" t="str">
        <f t="shared" si="78"/>
        <v/>
      </c>
      <c r="S967" s="77" t="str">
        <f>IF(O967="","",IF(OR(VALUE(LEFT(O967,2))&gt;IF(RIGHT(J967,1)="M",7,19),AND(OR(LEFT(O967,2)={"07","19"}),VALUE(RIGHT(O967,2))&gt;15)),TRUE,FALSE))</f>
        <v/>
      </c>
      <c r="T967" s="77" t="str">
        <f>IF(O967="","",IF(OR(VALUE(LEFT(O967,2))&gt;IF(RIGHT(J967,1)="M",7,19),AND(OR(LEFT(O967,2)={"07","19"}),VALUE(RIGHT(O967,2))&gt;5)),TRUE,FALSE))</f>
        <v/>
      </c>
    </row>
    <row r="968" spans="1:20" x14ac:dyDescent="0.25">
      <c r="A968" s="75" t="s">
        <v>489</v>
      </c>
      <c r="B968" s="77" t="s">
        <v>490</v>
      </c>
      <c r="C968" s="230">
        <v>44253</v>
      </c>
      <c r="D968" s="75" t="s">
        <v>596</v>
      </c>
      <c r="E968" s="75" t="s">
        <v>559</v>
      </c>
      <c r="F968" s="75" t="s">
        <v>546</v>
      </c>
      <c r="G968" s="75">
        <v>3</v>
      </c>
      <c r="H968" s="75" t="s">
        <v>546</v>
      </c>
      <c r="I968" s="75" t="s">
        <v>546</v>
      </c>
      <c r="J968" s="75" t="s">
        <v>562</v>
      </c>
      <c r="K968" s="230">
        <v>43899</v>
      </c>
      <c r="L968" s="75">
        <f>COUNTIF($B$2:B968,B968)</f>
        <v>26</v>
      </c>
      <c r="M968" s="75">
        <f>COUNTIF($L$2:L968,4)</f>
        <v>36</v>
      </c>
      <c r="N968" s="76" t="str">
        <f t="shared" si="79"/>
        <v>Code 4326</v>
      </c>
      <c r="O968" s="76" t="str">
        <f t="shared" si="75"/>
        <v>0648</v>
      </c>
      <c r="P968" s="75" t="str">
        <f t="shared" si="76"/>
        <v>1910</v>
      </c>
      <c r="Q968" s="77">
        <f t="shared" si="77"/>
        <v>1222</v>
      </c>
      <c r="R968" s="77">
        <f t="shared" si="78"/>
        <v>12</v>
      </c>
      <c r="S968" s="77" t="b">
        <f>IF(O968="","",IF(OR(VALUE(LEFT(O968,2))&gt;IF(RIGHT(J968,1)="M",7,19),AND(OR(LEFT(O968,2)={"07","19"}),VALUE(RIGHT(O968,2))&gt;15)),TRUE,FALSE))</f>
        <v>0</v>
      </c>
      <c r="T968" s="77" t="b">
        <f>IF(O968="","",IF(OR(VALUE(LEFT(O968,2))&gt;IF(RIGHT(J968,1)="M",7,19),AND(OR(LEFT(O968,2)={"07","19"}),VALUE(RIGHT(O968,2))&gt;5)),TRUE,FALSE))</f>
        <v>0</v>
      </c>
    </row>
    <row r="969" spans="1:20" x14ac:dyDescent="0.25">
      <c r="A969" s="75" t="s">
        <v>489</v>
      </c>
      <c r="B969" s="77" t="s">
        <v>490</v>
      </c>
      <c r="C969" s="230">
        <v>44254</v>
      </c>
      <c r="D969" s="75" t="s">
        <v>735</v>
      </c>
      <c r="E969" s="75" t="s">
        <v>638</v>
      </c>
      <c r="F969" s="75" t="s">
        <v>546</v>
      </c>
      <c r="G969" s="75">
        <v>3</v>
      </c>
      <c r="H969" s="75" t="s">
        <v>546</v>
      </c>
      <c r="I969" s="75" t="s">
        <v>546</v>
      </c>
      <c r="J969" s="75" t="s">
        <v>562</v>
      </c>
      <c r="K969" s="230">
        <v>43899</v>
      </c>
      <c r="L969" s="75">
        <f>COUNTIF($B$2:B969,B969)</f>
        <v>27</v>
      </c>
      <c r="M969" s="75">
        <f>COUNTIF($L$2:L969,4)</f>
        <v>36</v>
      </c>
      <c r="N969" s="76" t="str">
        <f t="shared" si="79"/>
        <v>Code 4327</v>
      </c>
      <c r="O969" s="76" t="str">
        <f t="shared" si="75"/>
        <v>0612</v>
      </c>
      <c r="P969" s="75" t="str">
        <f t="shared" si="76"/>
        <v>1914</v>
      </c>
      <c r="Q969" s="77">
        <f t="shared" si="77"/>
        <v>1302</v>
      </c>
      <c r="R969" s="77">
        <f t="shared" si="78"/>
        <v>13</v>
      </c>
      <c r="S969" s="77" t="b">
        <f>IF(O969="","",IF(OR(VALUE(LEFT(O969,2))&gt;IF(RIGHT(J969,1)="M",7,19),AND(OR(LEFT(O969,2)={"07","19"}),VALUE(RIGHT(O969,2))&gt;15)),TRUE,FALSE))</f>
        <v>0</v>
      </c>
      <c r="T969" s="77" t="b">
        <f>IF(O969="","",IF(OR(VALUE(LEFT(O969,2))&gt;IF(RIGHT(J969,1)="M",7,19),AND(OR(LEFT(O969,2)={"07","19"}),VALUE(RIGHT(O969,2))&gt;5)),TRUE,FALSE))</f>
        <v>0</v>
      </c>
    </row>
    <row r="970" spans="1:20" x14ac:dyDescent="0.25">
      <c r="A970" s="75" t="s">
        <v>489</v>
      </c>
      <c r="B970" s="77" t="s">
        <v>490</v>
      </c>
      <c r="C970" s="230">
        <v>44255</v>
      </c>
      <c r="D970" s="75" t="s">
        <v>546</v>
      </c>
      <c r="E970" s="75" t="s">
        <v>549</v>
      </c>
      <c r="F970" s="75" t="s">
        <v>546</v>
      </c>
      <c r="G970" s="75">
        <v>0</v>
      </c>
      <c r="H970" s="75" t="s">
        <v>546</v>
      </c>
      <c r="I970" s="75" t="s">
        <v>546</v>
      </c>
      <c r="J970" s="75" t="s">
        <v>563</v>
      </c>
      <c r="K970" s="230">
        <v>43899</v>
      </c>
      <c r="L970" s="75">
        <f>COUNTIF($B$2:B970,B970)</f>
        <v>28</v>
      </c>
      <c r="M970" s="75">
        <f>COUNTIF($L$2:L970,4)</f>
        <v>36</v>
      </c>
      <c r="N970" s="76" t="str">
        <f t="shared" si="79"/>
        <v>Code 4328</v>
      </c>
      <c r="O970" s="76" t="str">
        <f t="shared" si="75"/>
        <v/>
      </c>
      <c r="P970" s="75" t="str">
        <f t="shared" si="76"/>
        <v/>
      </c>
      <c r="Q970" s="77" t="str">
        <f t="shared" si="77"/>
        <v/>
      </c>
      <c r="R970" s="77" t="str">
        <f t="shared" si="78"/>
        <v/>
      </c>
      <c r="S970" s="77" t="str">
        <f>IF(O970="","",IF(OR(VALUE(LEFT(O970,2))&gt;IF(RIGHT(J970,1)="M",7,19),AND(OR(LEFT(O970,2)={"07","19"}),VALUE(RIGHT(O970,2))&gt;15)),TRUE,FALSE))</f>
        <v/>
      </c>
      <c r="T970" s="77" t="str">
        <f>IF(O970="","",IF(OR(VALUE(LEFT(O970,2))&gt;IF(RIGHT(J970,1)="M",7,19),AND(OR(LEFT(O970,2)={"07","19"}),VALUE(RIGHT(O970,2))&gt;5)),TRUE,FALSE))</f>
        <v/>
      </c>
    </row>
    <row r="971" spans="1:20" x14ac:dyDescent="0.25">
      <c r="A971" s="75" t="s">
        <v>495</v>
      </c>
      <c r="B971" s="77" t="s">
        <v>496</v>
      </c>
      <c r="C971" s="230">
        <v>44228</v>
      </c>
      <c r="D971" s="75" t="s">
        <v>546</v>
      </c>
      <c r="E971" s="75" t="s">
        <v>549</v>
      </c>
      <c r="F971" s="75" t="s">
        <v>546</v>
      </c>
      <c r="G971" s="75">
        <v>0</v>
      </c>
      <c r="H971" s="75" t="s">
        <v>546</v>
      </c>
      <c r="I971" s="75" t="s">
        <v>590</v>
      </c>
      <c r="J971" s="75" t="s">
        <v>579</v>
      </c>
      <c r="K971" s="230">
        <v>44140</v>
      </c>
      <c r="L971" s="75">
        <f>COUNTIF($B$2:B971,B971)</f>
        <v>1</v>
      </c>
      <c r="M971" s="75">
        <f>COUNTIF($L$2:L971,4)</f>
        <v>36</v>
      </c>
      <c r="N971" s="76" t="str">
        <f t="shared" si="79"/>
        <v>Code 441</v>
      </c>
      <c r="O971" s="76" t="str">
        <f t="shared" si="75"/>
        <v/>
      </c>
      <c r="P971" s="75" t="str">
        <f t="shared" si="76"/>
        <v/>
      </c>
      <c r="Q971" s="77" t="str">
        <f t="shared" si="77"/>
        <v/>
      </c>
      <c r="R971" s="77" t="str">
        <f t="shared" si="78"/>
        <v/>
      </c>
      <c r="S971" s="77" t="str">
        <f>IF(O971="","",IF(OR(VALUE(LEFT(O971,2))&gt;IF(RIGHT(J971,1)="M",7,19),AND(OR(LEFT(O971,2)={"07","19"}),VALUE(RIGHT(O971,2))&gt;15)),TRUE,FALSE))</f>
        <v/>
      </c>
      <c r="T971" s="77" t="str">
        <f>IF(O971="","",IF(OR(VALUE(LEFT(O971,2))&gt;IF(RIGHT(J971,1)="M",7,19),AND(OR(LEFT(O971,2)={"07","19"}),VALUE(RIGHT(O971,2))&gt;5)),TRUE,FALSE))</f>
        <v/>
      </c>
    </row>
    <row r="972" spans="1:20" x14ac:dyDescent="0.25">
      <c r="A972" s="75" t="s">
        <v>495</v>
      </c>
      <c r="B972" s="77" t="s">
        <v>496</v>
      </c>
      <c r="C972" s="230">
        <v>44229</v>
      </c>
      <c r="D972" s="75" t="s">
        <v>570</v>
      </c>
      <c r="E972" s="75" t="s">
        <v>714</v>
      </c>
      <c r="F972" s="75" t="s">
        <v>546</v>
      </c>
      <c r="G972" s="75">
        <v>2</v>
      </c>
      <c r="H972" s="75" t="s">
        <v>546</v>
      </c>
      <c r="I972" s="75" t="s">
        <v>546</v>
      </c>
      <c r="J972" s="75" t="s">
        <v>579</v>
      </c>
      <c r="K972" s="230">
        <v>44140</v>
      </c>
      <c r="L972" s="75">
        <f>COUNTIF($B$2:B972,B972)</f>
        <v>2</v>
      </c>
      <c r="M972" s="75">
        <f>COUNTIF($L$2:L972,4)</f>
        <v>36</v>
      </c>
      <c r="N972" s="76" t="str">
        <f t="shared" si="79"/>
        <v>Code 442</v>
      </c>
      <c r="O972" s="76" t="str">
        <f t="shared" si="75"/>
        <v>1831</v>
      </c>
      <c r="P972" s="75" t="str">
        <f t="shared" si="76"/>
        <v>0616</v>
      </c>
      <c r="Q972" s="77">
        <f t="shared" si="77"/>
        <v>1145</v>
      </c>
      <c r="R972" s="77">
        <f t="shared" si="78"/>
        <v>11</v>
      </c>
      <c r="S972" s="77" t="b">
        <f>IF(O972="","",IF(OR(VALUE(LEFT(O972,2))&gt;IF(RIGHT(J972,1)="M",7,19),AND(OR(LEFT(O972,2)={"07","19"}),VALUE(RIGHT(O972,2))&gt;15)),TRUE,FALSE))</f>
        <v>0</v>
      </c>
      <c r="T972" s="77" t="b">
        <f>IF(O972="","",IF(OR(VALUE(LEFT(O972,2))&gt;IF(RIGHT(J972,1)="M",7,19),AND(OR(LEFT(O972,2)={"07","19"}),VALUE(RIGHT(O972,2))&gt;5)),TRUE,FALSE))</f>
        <v>0</v>
      </c>
    </row>
    <row r="973" spans="1:20" x14ac:dyDescent="0.25">
      <c r="A973" s="75" t="s">
        <v>495</v>
      </c>
      <c r="B973" s="77" t="s">
        <v>496</v>
      </c>
      <c r="C973" s="230">
        <v>44230</v>
      </c>
      <c r="D973" s="75" t="s">
        <v>631</v>
      </c>
      <c r="E973" s="75" t="s">
        <v>795</v>
      </c>
      <c r="F973" s="75" t="s">
        <v>546</v>
      </c>
      <c r="G973" s="75">
        <v>2</v>
      </c>
      <c r="H973" s="75" t="s">
        <v>546</v>
      </c>
      <c r="I973" s="75" t="s">
        <v>546</v>
      </c>
      <c r="J973" s="75" t="s">
        <v>579</v>
      </c>
      <c r="K973" s="230">
        <v>44140</v>
      </c>
      <c r="L973" s="75">
        <f>COUNTIF($B$2:B973,B973)</f>
        <v>3</v>
      </c>
      <c r="M973" s="75">
        <f>COUNTIF($L$2:L973,4)</f>
        <v>36</v>
      </c>
      <c r="N973" s="76" t="str">
        <f t="shared" si="79"/>
        <v>Code 443</v>
      </c>
      <c r="O973" s="76" t="str">
        <f t="shared" si="75"/>
        <v>1836</v>
      </c>
      <c r="P973" s="75" t="str">
        <f t="shared" si="76"/>
        <v>0618</v>
      </c>
      <c r="Q973" s="77">
        <f t="shared" si="77"/>
        <v>1142</v>
      </c>
      <c r="R973" s="77">
        <f t="shared" si="78"/>
        <v>11</v>
      </c>
      <c r="S973" s="77" t="b">
        <f>IF(O973="","",IF(OR(VALUE(LEFT(O973,2))&gt;IF(RIGHT(J973,1)="M",7,19),AND(OR(LEFT(O973,2)={"07","19"}),VALUE(RIGHT(O973,2))&gt;15)),TRUE,FALSE))</f>
        <v>0</v>
      </c>
      <c r="T973" s="77" t="b">
        <f>IF(O973="","",IF(OR(VALUE(LEFT(O973,2))&gt;IF(RIGHT(J973,1)="M",7,19),AND(OR(LEFT(O973,2)={"07","19"}),VALUE(RIGHT(O973,2))&gt;5)),TRUE,FALSE))</f>
        <v>0</v>
      </c>
    </row>
    <row r="974" spans="1:20" x14ac:dyDescent="0.25">
      <c r="A974" s="75" t="s">
        <v>495</v>
      </c>
      <c r="B974" s="77" t="s">
        <v>496</v>
      </c>
      <c r="C974" s="230">
        <v>44231</v>
      </c>
      <c r="D974" s="75" t="s">
        <v>712</v>
      </c>
      <c r="E974" s="75" t="s">
        <v>714</v>
      </c>
      <c r="F974" s="75" t="s">
        <v>546</v>
      </c>
      <c r="G974" s="75">
        <v>2</v>
      </c>
      <c r="H974" s="75" t="s">
        <v>546</v>
      </c>
      <c r="I974" s="75" t="s">
        <v>546</v>
      </c>
      <c r="J974" s="75" t="s">
        <v>579</v>
      </c>
      <c r="K974" s="230">
        <v>44140</v>
      </c>
      <c r="L974" s="75">
        <f>COUNTIF($B$2:B974,B974)</f>
        <v>4</v>
      </c>
      <c r="M974" s="75">
        <f>COUNTIF($L$2:L974,4)</f>
        <v>37</v>
      </c>
      <c r="N974" s="76" t="str">
        <f t="shared" si="79"/>
        <v>Code 444</v>
      </c>
      <c r="O974" s="76" t="str">
        <f t="shared" si="75"/>
        <v>1829</v>
      </c>
      <c r="P974" s="75" t="str">
        <f t="shared" si="76"/>
        <v>0616</v>
      </c>
      <c r="Q974" s="77">
        <f t="shared" si="77"/>
        <v>1147</v>
      </c>
      <c r="R974" s="77">
        <f t="shared" si="78"/>
        <v>11</v>
      </c>
      <c r="S974" s="77" t="b">
        <f>IF(O974="","",IF(OR(VALUE(LEFT(O974,2))&gt;IF(RIGHT(J974,1)="M",7,19),AND(OR(LEFT(O974,2)={"07","19"}),VALUE(RIGHT(O974,2))&gt;15)),TRUE,FALSE))</f>
        <v>0</v>
      </c>
      <c r="T974" s="77" t="b">
        <f>IF(O974="","",IF(OR(VALUE(LEFT(O974,2))&gt;IF(RIGHT(J974,1)="M",7,19),AND(OR(LEFT(O974,2)={"07","19"}),VALUE(RIGHT(O974,2))&gt;5)),TRUE,FALSE))</f>
        <v>0</v>
      </c>
    </row>
    <row r="975" spans="1:20" x14ac:dyDescent="0.25">
      <c r="A975" s="75" t="s">
        <v>495</v>
      </c>
      <c r="B975" s="77" t="s">
        <v>496</v>
      </c>
      <c r="C975" s="230">
        <v>44232</v>
      </c>
      <c r="D975" s="75" t="s">
        <v>581</v>
      </c>
      <c r="E975" s="75" t="s">
        <v>714</v>
      </c>
      <c r="F975" s="75" t="s">
        <v>546</v>
      </c>
      <c r="G975" s="75">
        <v>2</v>
      </c>
      <c r="H975" s="75" t="s">
        <v>546</v>
      </c>
      <c r="I975" s="75" t="s">
        <v>546</v>
      </c>
      <c r="J975" s="75" t="s">
        <v>579</v>
      </c>
      <c r="K975" s="230">
        <v>44140</v>
      </c>
      <c r="L975" s="75">
        <f>COUNTIF($B$2:B975,B975)</f>
        <v>5</v>
      </c>
      <c r="M975" s="75">
        <f>COUNTIF($L$2:L975,4)</f>
        <v>37</v>
      </c>
      <c r="N975" s="76" t="str">
        <f t="shared" si="79"/>
        <v>Code 445</v>
      </c>
      <c r="O975" s="76" t="str">
        <f t="shared" si="75"/>
        <v>1846</v>
      </c>
      <c r="P975" s="75" t="str">
        <f t="shared" si="76"/>
        <v>0616</v>
      </c>
      <c r="Q975" s="77">
        <f t="shared" si="77"/>
        <v>1130</v>
      </c>
      <c r="R975" s="77">
        <f t="shared" si="78"/>
        <v>11</v>
      </c>
      <c r="S975" s="77" t="b">
        <f>IF(O975="","",IF(OR(VALUE(LEFT(O975,2))&gt;IF(RIGHT(J975,1)="M",7,19),AND(OR(LEFT(O975,2)={"07","19"}),VALUE(RIGHT(O975,2))&gt;15)),TRUE,FALSE))</f>
        <v>0</v>
      </c>
      <c r="T975" s="77" t="b">
        <f>IF(O975="","",IF(OR(VALUE(LEFT(O975,2))&gt;IF(RIGHT(J975,1)="M",7,19),AND(OR(LEFT(O975,2)={"07","19"}),VALUE(RIGHT(O975,2))&gt;5)),TRUE,FALSE))</f>
        <v>0</v>
      </c>
    </row>
    <row r="976" spans="1:20" x14ac:dyDescent="0.25">
      <c r="A976" s="75" t="s">
        <v>495</v>
      </c>
      <c r="B976" s="77" t="s">
        <v>496</v>
      </c>
      <c r="C976" s="230">
        <v>44233</v>
      </c>
      <c r="D976" s="75" t="s">
        <v>643</v>
      </c>
      <c r="E976" s="75" t="s">
        <v>584</v>
      </c>
      <c r="F976" s="75" t="s">
        <v>546</v>
      </c>
      <c r="G976" s="75">
        <v>2</v>
      </c>
      <c r="H976" s="75" t="s">
        <v>546</v>
      </c>
      <c r="I976" s="75" t="s">
        <v>546</v>
      </c>
      <c r="J976" s="75" t="s">
        <v>579</v>
      </c>
      <c r="K976" s="230">
        <v>44140</v>
      </c>
      <c r="L976" s="75">
        <f>COUNTIF($B$2:B976,B976)</f>
        <v>6</v>
      </c>
      <c r="M976" s="75">
        <f>COUNTIF($L$2:L976,4)</f>
        <v>37</v>
      </c>
      <c r="N976" s="76" t="str">
        <f t="shared" si="79"/>
        <v>Code 446</v>
      </c>
      <c r="O976" s="76" t="str">
        <f t="shared" si="75"/>
        <v>1830</v>
      </c>
      <c r="P976" s="75" t="str">
        <f t="shared" si="76"/>
        <v>0614</v>
      </c>
      <c r="Q976" s="77">
        <f t="shared" si="77"/>
        <v>1144</v>
      </c>
      <c r="R976" s="77">
        <f t="shared" si="78"/>
        <v>11</v>
      </c>
      <c r="S976" s="77" t="b">
        <f>IF(O976="","",IF(OR(VALUE(LEFT(O976,2))&gt;IF(RIGHT(J976,1)="M",7,19),AND(OR(LEFT(O976,2)={"07","19"}),VALUE(RIGHT(O976,2))&gt;15)),TRUE,FALSE))</f>
        <v>0</v>
      </c>
      <c r="T976" s="77" t="b">
        <f>IF(O976="","",IF(OR(VALUE(LEFT(O976,2))&gt;IF(RIGHT(J976,1)="M",7,19),AND(OR(LEFT(O976,2)={"07","19"}),VALUE(RIGHT(O976,2))&gt;5)),TRUE,FALSE))</f>
        <v>0</v>
      </c>
    </row>
    <row r="977" spans="1:28" x14ac:dyDescent="0.25">
      <c r="A977" s="75" t="s">
        <v>495</v>
      </c>
      <c r="B977" s="77" t="s">
        <v>496</v>
      </c>
      <c r="C977" s="230">
        <v>44234</v>
      </c>
      <c r="D977" s="75" t="s">
        <v>546</v>
      </c>
      <c r="E977" s="75" t="s">
        <v>549</v>
      </c>
      <c r="F977" s="75" t="s">
        <v>546</v>
      </c>
      <c r="G977" s="75">
        <v>0</v>
      </c>
      <c r="H977" s="75" t="s">
        <v>546</v>
      </c>
      <c r="I977" s="75" t="s">
        <v>546</v>
      </c>
      <c r="J977" s="75" t="s">
        <v>585</v>
      </c>
      <c r="K977" s="230">
        <v>44140</v>
      </c>
      <c r="L977" s="75">
        <f>COUNTIF($B$2:B977,B977)</f>
        <v>7</v>
      </c>
      <c r="M977" s="75">
        <f>COUNTIF($L$2:L977,4)</f>
        <v>37</v>
      </c>
      <c r="N977" s="76" t="str">
        <f t="shared" si="79"/>
        <v>Code 447</v>
      </c>
      <c r="O977" s="76" t="str">
        <f t="shared" si="75"/>
        <v/>
      </c>
      <c r="P977" s="75" t="str">
        <f t="shared" si="76"/>
        <v/>
      </c>
      <c r="Q977" s="77" t="str">
        <f t="shared" si="77"/>
        <v/>
      </c>
      <c r="R977" s="77" t="str">
        <f t="shared" si="78"/>
        <v/>
      </c>
      <c r="S977" s="77" t="str">
        <f>IF(O977="","",IF(OR(VALUE(LEFT(O977,2))&gt;IF(RIGHT(J977,1)="M",7,19),AND(OR(LEFT(O977,2)={"07","19"}),VALUE(RIGHT(O977,2))&gt;15)),TRUE,FALSE))</f>
        <v/>
      </c>
      <c r="T977" s="77" t="str">
        <f>IF(O977="","",IF(OR(VALUE(LEFT(O977,2))&gt;IF(RIGHT(J977,1)="M",7,19),AND(OR(LEFT(O977,2)={"07","19"}),VALUE(RIGHT(O977,2))&gt;5)),TRUE,FALSE))</f>
        <v/>
      </c>
    </row>
    <row r="978" spans="1:28" x14ac:dyDescent="0.25">
      <c r="A978" s="231" t="s">
        <v>495</v>
      </c>
      <c r="B978" s="78" t="s">
        <v>496</v>
      </c>
      <c r="C978" s="232">
        <v>44235</v>
      </c>
      <c r="D978" s="231" t="s">
        <v>692</v>
      </c>
      <c r="E978" s="231" t="s">
        <v>661</v>
      </c>
      <c r="F978" s="231" t="s">
        <v>546</v>
      </c>
      <c r="G978" s="231">
        <v>3</v>
      </c>
      <c r="H978" s="231" t="s">
        <v>546</v>
      </c>
      <c r="I978" s="231" t="s">
        <v>546</v>
      </c>
      <c r="J978" s="231" t="s">
        <v>566</v>
      </c>
      <c r="K978" s="232">
        <v>44140</v>
      </c>
      <c r="L978" s="75">
        <f>COUNTIF($B$2:B978,B978)</f>
        <v>8</v>
      </c>
      <c r="M978" s="75">
        <f>COUNTIF($L$2:L978,4)</f>
        <v>37</v>
      </c>
      <c r="N978" s="76" t="str">
        <f t="shared" si="79"/>
        <v>Code 448</v>
      </c>
      <c r="O978" s="76" t="str">
        <f t="shared" si="75"/>
        <v>1837</v>
      </c>
      <c r="P978" s="75" t="str">
        <f t="shared" si="76"/>
        <v>0718</v>
      </c>
      <c r="Q978" s="77">
        <f t="shared" si="77"/>
        <v>1241</v>
      </c>
      <c r="R978" s="77">
        <f t="shared" si="78"/>
        <v>12</v>
      </c>
      <c r="S978" s="77" t="b">
        <f>IF(O978="","",IF(OR(VALUE(LEFT(O978,2))&gt;IF(RIGHT(J978,1)="M",7,19),AND(OR(LEFT(O978,2)={"07","19"}),VALUE(RIGHT(O978,2))&gt;15)),TRUE,FALSE))</f>
        <v>0</v>
      </c>
      <c r="T978" s="77" t="b">
        <f>IF(O978="","",IF(OR(VALUE(LEFT(O978,2))&gt;IF(RIGHT(J978,1)="M",7,19),AND(OR(LEFT(O978,2)={"07","19"}),VALUE(RIGHT(O978,2))&gt;5)),TRUE,FALSE))</f>
        <v>0</v>
      </c>
      <c r="U978" s="78"/>
      <c r="V978" s="78"/>
      <c r="W978" s="78"/>
      <c r="X978" s="78"/>
      <c r="Y978" s="78"/>
      <c r="Z978" s="78"/>
      <c r="AA978" s="78"/>
      <c r="AB978" s="78"/>
    </row>
    <row r="979" spans="1:28" x14ac:dyDescent="0.25">
      <c r="A979" s="231" t="s">
        <v>495</v>
      </c>
      <c r="B979" s="78" t="s">
        <v>496</v>
      </c>
      <c r="C979" s="232">
        <v>44236</v>
      </c>
      <c r="D979" s="231" t="s">
        <v>572</v>
      </c>
      <c r="E979" s="231" t="s">
        <v>568</v>
      </c>
      <c r="F979" s="231" t="s">
        <v>546</v>
      </c>
      <c r="G979" s="231">
        <v>3</v>
      </c>
      <c r="H979" s="231" t="s">
        <v>546</v>
      </c>
      <c r="I979" s="231" t="s">
        <v>546</v>
      </c>
      <c r="J979" s="231" t="s">
        <v>566</v>
      </c>
      <c r="K979" s="232">
        <v>44140</v>
      </c>
      <c r="L979" s="75">
        <f>COUNTIF($B$2:B979,B979)</f>
        <v>9</v>
      </c>
      <c r="M979" s="75">
        <f>COUNTIF($L$2:L979,4)</f>
        <v>37</v>
      </c>
      <c r="N979" s="76" t="str">
        <f t="shared" si="79"/>
        <v>Code 449</v>
      </c>
      <c r="O979" s="76" t="str">
        <f t="shared" si="75"/>
        <v>1845</v>
      </c>
      <c r="P979" s="75" t="str">
        <f t="shared" si="76"/>
        <v>0714</v>
      </c>
      <c r="Q979" s="77">
        <f t="shared" si="77"/>
        <v>1229</v>
      </c>
      <c r="R979" s="77">
        <f t="shared" si="78"/>
        <v>12</v>
      </c>
      <c r="S979" s="77" t="b">
        <f>IF(O979="","",IF(OR(VALUE(LEFT(O979,2))&gt;IF(RIGHT(J979,1)="M",7,19),AND(OR(LEFT(O979,2)={"07","19"}),VALUE(RIGHT(O979,2))&gt;15)),TRUE,FALSE))</f>
        <v>0</v>
      </c>
      <c r="T979" s="77" t="b">
        <f>IF(O979="","",IF(OR(VALUE(LEFT(O979,2))&gt;IF(RIGHT(J979,1)="M",7,19),AND(OR(LEFT(O979,2)={"07","19"}),VALUE(RIGHT(O979,2))&gt;5)),TRUE,FALSE))</f>
        <v>0</v>
      </c>
      <c r="U979" s="78"/>
      <c r="V979" s="78"/>
      <c r="W979" s="78"/>
      <c r="X979" s="78"/>
      <c r="Y979" s="78"/>
      <c r="Z979" s="78"/>
      <c r="AA979" s="78"/>
      <c r="AB979" s="78"/>
    </row>
    <row r="980" spans="1:28" x14ac:dyDescent="0.25">
      <c r="A980" s="231" t="s">
        <v>495</v>
      </c>
      <c r="B980" s="78" t="s">
        <v>496</v>
      </c>
      <c r="C980" s="232">
        <v>44237</v>
      </c>
      <c r="D980" s="231" t="s">
        <v>629</v>
      </c>
      <c r="E980" s="231" t="s">
        <v>621</v>
      </c>
      <c r="F980" s="231" t="s">
        <v>546</v>
      </c>
      <c r="G980" s="231">
        <v>3</v>
      </c>
      <c r="H980" s="231" t="s">
        <v>546</v>
      </c>
      <c r="I980" s="231" t="s">
        <v>546</v>
      </c>
      <c r="J980" s="231" t="s">
        <v>566</v>
      </c>
      <c r="K980" s="232">
        <v>44140</v>
      </c>
      <c r="L980" s="75">
        <f>COUNTIF($B$2:B980,B980)</f>
        <v>10</v>
      </c>
      <c r="M980" s="75">
        <f>COUNTIF($L$2:L980,4)</f>
        <v>37</v>
      </c>
      <c r="N980" s="76" t="str">
        <f t="shared" si="79"/>
        <v>Code 4410</v>
      </c>
      <c r="O980" s="76" t="str">
        <f t="shared" si="75"/>
        <v>1844</v>
      </c>
      <c r="P980" s="75" t="str">
        <f t="shared" si="76"/>
        <v>0715</v>
      </c>
      <c r="Q980" s="77">
        <f t="shared" si="77"/>
        <v>1231</v>
      </c>
      <c r="R980" s="77">
        <f t="shared" si="78"/>
        <v>12</v>
      </c>
      <c r="S980" s="77" t="b">
        <f>IF(O980="","",IF(OR(VALUE(LEFT(O980,2))&gt;IF(RIGHT(J980,1)="M",7,19),AND(OR(LEFT(O980,2)={"07","19"}),VALUE(RIGHT(O980,2))&gt;15)),TRUE,FALSE))</f>
        <v>0</v>
      </c>
      <c r="T980" s="77" t="b">
        <f>IF(O980="","",IF(OR(VALUE(LEFT(O980,2))&gt;IF(RIGHT(J980,1)="M",7,19),AND(OR(LEFT(O980,2)={"07","19"}),VALUE(RIGHT(O980,2))&gt;5)),TRUE,FALSE))</f>
        <v>0</v>
      </c>
      <c r="U980" s="78"/>
      <c r="V980" s="78"/>
      <c r="W980" s="78"/>
      <c r="X980" s="78"/>
      <c r="Y980" s="78"/>
      <c r="Z980" s="78"/>
      <c r="AA980" s="78"/>
      <c r="AB980" s="78"/>
    </row>
    <row r="981" spans="1:28" x14ac:dyDescent="0.25">
      <c r="A981" s="231" t="s">
        <v>495</v>
      </c>
      <c r="B981" s="78" t="s">
        <v>496</v>
      </c>
      <c r="C981" s="232">
        <v>44238</v>
      </c>
      <c r="D981" s="231" t="s">
        <v>567</v>
      </c>
      <c r="E981" s="231" t="s">
        <v>568</v>
      </c>
      <c r="F981" s="231" t="s">
        <v>546</v>
      </c>
      <c r="G981" s="231">
        <v>3</v>
      </c>
      <c r="H981" s="231" t="s">
        <v>546</v>
      </c>
      <c r="I981" s="231" t="s">
        <v>546</v>
      </c>
      <c r="J981" s="231" t="s">
        <v>566</v>
      </c>
      <c r="K981" s="232">
        <v>44140</v>
      </c>
      <c r="L981" s="75">
        <f>COUNTIF($B$2:B981,B981)</f>
        <v>11</v>
      </c>
      <c r="M981" s="75">
        <f>COUNTIF($L$2:L981,4)</f>
        <v>37</v>
      </c>
      <c r="N981" s="76" t="str">
        <f t="shared" si="79"/>
        <v>Code 4411</v>
      </c>
      <c r="O981" s="76" t="str">
        <f t="shared" si="75"/>
        <v>1842</v>
      </c>
      <c r="P981" s="75" t="str">
        <f t="shared" si="76"/>
        <v>0714</v>
      </c>
      <c r="Q981" s="77">
        <f t="shared" si="77"/>
        <v>1232</v>
      </c>
      <c r="R981" s="77">
        <f t="shared" si="78"/>
        <v>12</v>
      </c>
      <c r="S981" s="77" t="b">
        <f>IF(O981="","",IF(OR(VALUE(LEFT(O981,2))&gt;IF(RIGHT(J981,1)="M",7,19),AND(OR(LEFT(O981,2)={"07","19"}),VALUE(RIGHT(O981,2))&gt;15)),TRUE,FALSE))</f>
        <v>0</v>
      </c>
      <c r="T981" s="77" t="b">
        <f>IF(O981="","",IF(OR(VALUE(LEFT(O981,2))&gt;IF(RIGHT(J981,1)="M",7,19),AND(OR(LEFT(O981,2)={"07","19"}),VALUE(RIGHT(O981,2))&gt;5)),TRUE,FALSE))</f>
        <v>0</v>
      </c>
      <c r="U981" s="78"/>
      <c r="V981" s="78"/>
      <c r="W981" s="78"/>
      <c r="X981" s="78"/>
      <c r="Y981" s="78"/>
      <c r="Z981" s="78"/>
      <c r="AA981" s="78"/>
      <c r="AB981" s="78"/>
    </row>
    <row r="982" spans="1:28" x14ac:dyDescent="0.25">
      <c r="A982" s="75" t="s">
        <v>495</v>
      </c>
      <c r="B982" s="77" t="s">
        <v>496</v>
      </c>
      <c r="C982" s="230">
        <v>44239</v>
      </c>
      <c r="D982" s="75" t="s">
        <v>546</v>
      </c>
      <c r="E982" s="75" t="s">
        <v>549</v>
      </c>
      <c r="F982" s="75" t="s">
        <v>546</v>
      </c>
      <c r="G982" s="75">
        <v>0</v>
      </c>
      <c r="H982" s="75" t="s">
        <v>546</v>
      </c>
      <c r="I982" s="75" t="s">
        <v>759</v>
      </c>
      <c r="J982" s="75" t="s">
        <v>747</v>
      </c>
      <c r="K982" s="230">
        <v>44140</v>
      </c>
      <c r="L982" s="75">
        <f>COUNTIF($B$2:B982,B982)</f>
        <v>12</v>
      </c>
      <c r="M982" s="75">
        <f>COUNTIF($L$2:L982,4)</f>
        <v>37</v>
      </c>
      <c r="N982" s="76" t="str">
        <f t="shared" si="79"/>
        <v>Code 4412</v>
      </c>
      <c r="O982" s="76" t="str">
        <f t="shared" si="75"/>
        <v/>
      </c>
      <c r="P982" s="75" t="str">
        <f t="shared" si="76"/>
        <v/>
      </c>
      <c r="Q982" s="77" t="str">
        <f t="shared" si="77"/>
        <v/>
      </c>
      <c r="R982" s="77" t="str">
        <f t="shared" si="78"/>
        <v/>
      </c>
      <c r="S982" s="77" t="str">
        <f>IF(O982="","",IF(OR(VALUE(LEFT(O982,2))&gt;IF(RIGHT(J982,1)="M",7,19),AND(OR(LEFT(O982,2)={"07","19"}),VALUE(RIGHT(O982,2))&gt;15)),TRUE,FALSE))</f>
        <v/>
      </c>
      <c r="T982" s="77" t="str">
        <f>IF(O982="","",IF(OR(VALUE(LEFT(O982,2))&gt;IF(RIGHT(J982,1)="M",7,19),AND(OR(LEFT(O982,2)={"07","19"}),VALUE(RIGHT(O982,2))&gt;5)),TRUE,FALSE))</f>
        <v/>
      </c>
    </row>
    <row r="983" spans="1:28" x14ac:dyDescent="0.25">
      <c r="A983" s="75" t="s">
        <v>495</v>
      </c>
      <c r="B983" s="77" t="s">
        <v>496</v>
      </c>
      <c r="C983" s="230">
        <v>44240</v>
      </c>
      <c r="D983" s="75" t="s">
        <v>546</v>
      </c>
      <c r="E983" s="75" t="s">
        <v>549</v>
      </c>
      <c r="F983" s="75" t="s">
        <v>546</v>
      </c>
      <c r="G983" s="75">
        <v>0</v>
      </c>
      <c r="H983" s="75" t="s">
        <v>546</v>
      </c>
      <c r="I983" s="75" t="s">
        <v>759</v>
      </c>
      <c r="J983" s="75" t="s">
        <v>747</v>
      </c>
      <c r="K983" s="230">
        <v>44140</v>
      </c>
      <c r="L983" s="75">
        <f>COUNTIF($B$2:B983,B983)</f>
        <v>13</v>
      </c>
      <c r="M983" s="75">
        <f>COUNTIF($L$2:L983,4)</f>
        <v>37</v>
      </c>
      <c r="N983" s="76" t="str">
        <f t="shared" si="79"/>
        <v>Code 4413</v>
      </c>
      <c r="O983" s="76" t="str">
        <f t="shared" si="75"/>
        <v/>
      </c>
      <c r="P983" s="75" t="str">
        <f t="shared" si="76"/>
        <v/>
      </c>
      <c r="Q983" s="77" t="str">
        <f t="shared" si="77"/>
        <v/>
      </c>
      <c r="R983" s="77" t="str">
        <f t="shared" si="78"/>
        <v/>
      </c>
      <c r="S983" s="77" t="str">
        <f>IF(O983="","",IF(OR(VALUE(LEFT(O983,2))&gt;IF(RIGHT(J983,1)="M",7,19),AND(OR(LEFT(O983,2)={"07","19"}),VALUE(RIGHT(O983,2))&gt;15)),TRUE,FALSE))</f>
        <v/>
      </c>
      <c r="T983" s="77" t="str">
        <f>IF(O983="","",IF(OR(VALUE(LEFT(O983,2))&gt;IF(RIGHT(J983,1)="M",7,19),AND(OR(LEFT(O983,2)={"07","19"}),VALUE(RIGHT(O983,2))&gt;5)),TRUE,FALSE))</f>
        <v/>
      </c>
    </row>
    <row r="984" spans="1:28" x14ac:dyDescent="0.25">
      <c r="A984" s="75" t="s">
        <v>495</v>
      </c>
      <c r="B984" s="77" t="s">
        <v>496</v>
      </c>
      <c r="C984" s="230">
        <v>44241</v>
      </c>
      <c r="D984" s="75" t="s">
        <v>546</v>
      </c>
      <c r="E984" s="75" t="s">
        <v>549</v>
      </c>
      <c r="F984" s="75" t="s">
        <v>546</v>
      </c>
      <c r="G984" s="75">
        <v>0</v>
      </c>
      <c r="H984" s="75" t="s">
        <v>546</v>
      </c>
      <c r="I984" s="75" t="s">
        <v>546</v>
      </c>
      <c r="J984" s="75" t="s">
        <v>563</v>
      </c>
      <c r="K984" s="230">
        <v>44140</v>
      </c>
      <c r="L984" s="75">
        <f>COUNTIF($B$2:B984,B984)</f>
        <v>14</v>
      </c>
      <c r="M984" s="75">
        <f>COUNTIF($L$2:L984,4)</f>
        <v>37</v>
      </c>
      <c r="N984" s="76" t="str">
        <f t="shared" si="79"/>
        <v>Code 4414</v>
      </c>
      <c r="O984" s="76" t="str">
        <f t="shared" si="75"/>
        <v/>
      </c>
      <c r="P984" s="75" t="str">
        <f t="shared" si="76"/>
        <v/>
      </c>
      <c r="Q984" s="77" t="str">
        <f t="shared" si="77"/>
        <v/>
      </c>
      <c r="R984" s="77" t="str">
        <f t="shared" si="78"/>
        <v/>
      </c>
      <c r="S984" s="77" t="str">
        <f>IF(O984="","",IF(OR(VALUE(LEFT(O984,2))&gt;IF(RIGHT(J984,1)="M",7,19),AND(OR(LEFT(O984,2)={"07","19"}),VALUE(RIGHT(O984,2))&gt;15)),TRUE,FALSE))</f>
        <v/>
      </c>
      <c r="T984" s="77" t="str">
        <f>IF(O984="","",IF(OR(VALUE(LEFT(O984,2))&gt;IF(RIGHT(J984,1)="M",7,19),AND(OR(LEFT(O984,2)={"07","19"}),VALUE(RIGHT(O984,2))&gt;5)),TRUE,FALSE))</f>
        <v/>
      </c>
    </row>
    <row r="985" spans="1:28" x14ac:dyDescent="0.25">
      <c r="A985" s="75" t="s">
        <v>495</v>
      </c>
      <c r="B985" s="77" t="s">
        <v>496</v>
      </c>
      <c r="C985" s="230">
        <v>44242</v>
      </c>
      <c r="D985" s="75" t="s">
        <v>546</v>
      </c>
      <c r="E985" s="75" t="s">
        <v>549</v>
      </c>
      <c r="F985" s="75" t="s">
        <v>546</v>
      </c>
      <c r="G985" s="75">
        <v>0</v>
      </c>
      <c r="H985" s="75" t="s">
        <v>546</v>
      </c>
      <c r="I985" s="75" t="s">
        <v>590</v>
      </c>
      <c r="J985" s="75" t="s">
        <v>562</v>
      </c>
      <c r="K985" s="230">
        <v>44140</v>
      </c>
      <c r="L985" s="75">
        <f>COUNTIF($B$2:B985,B985)</f>
        <v>15</v>
      </c>
      <c r="M985" s="75">
        <f>COUNTIF($L$2:L985,4)</f>
        <v>37</v>
      </c>
      <c r="N985" s="76" t="str">
        <f t="shared" si="79"/>
        <v>Code 4415</v>
      </c>
      <c r="O985" s="76" t="str">
        <f t="shared" si="75"/>
        <v/>
      </c>
      <c r="P985" s="75" t="str">
        <f t="shared" si="76"/>
        <v/>
      </c>
      <c r="Q985" s="77" t="str">
        <f t="shared" si="77"/>
        <v/>
      </c>
      <c r="R985" s="77" t="str">
        <f t="shared" si="78"/>
        <v/>
      </c>
      <c r="S985" s="77" t="str">
        <f>IF(O985="","",IF(OR(VALUE(LEFT(O985,2))&gt;IF(RIGHT(J985,1)="M",7,19),AND(OR(LEFT(O985,2)={"07","19"}),VALUE(RIGHT(O985,2))&gt;15)),TRUE,FALSE))</f>
        <v/>
      </c>
      <c r="T985" s="77" t="str">
        <f>IF(O985="","",IF(OR(VALUE(LEFT(O985,2))&gt;IF(RIGHT(J985,1)="M",7,19),AND(OR(LEFT(O985,2)={"07","19"}),VALUE(RIGHT(O985,2))&gt;5)),TRUE,FALSE))</f>
        <v/>
      </c>
    </row>
    <row r="986" spans="1:28" x14ac:dyDescent="0.25">
      <c r="A986" s="75" t="s">
        <v>495</v>
      </c>
      <c r="B986" s="77" t="s">
        <v>496</v>
      </c>
      <c r="C986" s="230">
        <v>44243</v>
      </c>
      <c r="D986" s="75" t="s">
        <v>710</v>
      </c>
      <c r="E986" s="75" t="s">
        <v>651</v>
      </c>
      <c r="F986" s="75" t="s">
        <v>546</v>
      </c>
      <c r="G986" s="75">
        <v>3</v>
      </c>
      <c r="H986" s="75" t="s">
        <v>546</v>
      </c>
      <c r="I986" s="75" t="s">
        <v>546</v>
      </c>
      <c r="J986" s="75" t="s">
        <v>562</v>
      </c>
      <c r="K986" s="230">
        <v>44140</v>
      </c>
      <c r="L986" s="75">
        <f>COUNTIF($B$2:B986,B986)</f>
        <v>16</v>
      </c>
      <c r="M986" s="75">
        <f>COUNTIF($L$2:L986,4)</f>
        <v>37</v>
      </c>
      <c r="N986" s="76" t="str">
        <f t="shared" si="79"/>
        <v>Code 4416</v>
      </c>
      <c r="O986" s="76" t="str">
        <f t="shared" si="75"/>
        <v>0636</v>
      </c>
      <c r="P986" s="75" t="str">
        <f t="shared" si="76"/>
        <v>1917</v>
      </c>
      <c r="Q986" s="77">
        <f t="shared" si="77"/>
        <v>1241</v>
      </c>
      <c r="R986" s="77">
        <f t="shared" si="78"/>
        <v>12</v>
      </c>
      <c r="S986" s="77" t="b">
        <f>IF(O986="","",IF(OR(VALUE(LEFT(O986,2))&gt;IF(RIGHT(J986,1)="M",7,19),AND(OR(LEFT(O986,2)={"07","19"}),VALUE(RIGHT(O986,2))&gt;15)),TRUE,FALSE))</f>
        <v>0</v>
      </c>
      <c r="T986" s="77" t="b">
        <f>IF(O986="","",IF(OR(VALUE(LEFT(O986,2))&gt;IF(RIGHT(J986,1)="M",7,19),AND(OR(LEFT(O986,2)={"07","19"}),VALUE(RIGHT(O986,2))&gt;5)),TRUE,FALSE))</f>
        <v>0</v>
      </c>
    </row>
    <row r="987" spans="1:28" x14ac:dyDescent="0.25">
      <c r="A987" s="75" t="s">
        <v>495</v>
      </c>
      <c r="B987" s="77" t="s">
        <v>496</v>
      </c>
      <c r="C987" s="230">
        <v>44244</v>
      </c>
      <c r="D987" s="75" t="s">
        <v>547</v>
      </c>
      <c r="E987" s="75" t="s">
        <v>685</v>
      </c>
      <c r="F987" s="75" t="s">
        <v>546</v>
      </c>
      <c r="G987" s="75">
        <v>3</v>
      </c>
      <c r="H987" s="75" t="s">
        <v>546</v>
      </c>
      <c r="I987" s="75" t="s">
        <v>546</v>
      </c>
      <c r="J987" s="75" t="s">
        <v>562</v>
      </c>
      <c r="K987" s="230">
        <v>44140</v>
      </c>
      <c r="L987" s="75">
        <f>COUNTIF($B$2:B987,B987)</f>
        <v>17</v>
      </c>
      <c r="M987" s="75">
        <f>COUNTIF($L$2:L987,4)</f>
        <v>37</v>
      </c>
      <c r="N987" s="76" t="str">
        <f t="shared" si="79"/>
        <v>Code 4417</v>
      </c>
      <c r="O987" s="76" t="str">
        <f t="shared" si="75"/>
        <v>0639</v>
      </c>
      <c r="P987" s="75" t="str">
        <f t="shared" si="76"/>
        <v>1916</v>
      </c>
      <c r="Q987" s="77">
        <f t="shared" si="77"/>
        <v>1237</v>
      </c>
      <c r="R987" s="77">
        <f t="shared" si="78"/>
        <v>12</v>
      </c>
      <c r="S987" s="77" t="b">
        <f>IF(O987="","",IF(OR(VALUE(LEFT(O987,2))&gt;IF(RIGHT(J987,1)="M",7,19),AND(OR(LEFT(O987,2)={"07","19"}),VALUE(RIGHT(O987,2))&gt;15)),TRUE,FALSE))</f>
        <v>0</v>
      </c>
      <c r="T987" s="77" t="b">
        <f>IF(O987="","",IF(OR(VALUE(LEFT(O987,2))&gt;IF(RIGHT(J987,1)="M",7,19),AND(OR(LEFT(O987,2)={"07","19"}),VALUE(RIGHT(O987,2))&gt;5)),TRUE,FALSE))</f>
        <v>0</v>
      </c>
    </row>
    <row r="988" spans="1:28" x14ac:dyDescent="0.25">
      <c r="A988" s="75" t="s">
        <v>495</v>
      </c>
      <c r="B988" s="77" t="s">
        <v>496</v>
      </c>
      <c r="C988" s="230">
        <v>44245</v>
      </c>
      <c r="D988" s="75" t="s">
        <v>639</v>
      </c>
      <c r="E988" s="75" t="s">
        <v>685</v>
      </c>
      <c r="F988" s="75" t="s">
        <v>546</v>
      </c>
      <c r="G988" s="75">
        <v>3</v>
      </c>
      <c r="H988" s="75" t="s">
        <v>546</v>
      </c>
      <c r="I988" s="75" t="s">
        <v>546</v>
      </c>
      <c r="J988" s="75" t="s">
        <v>562</v>
      </c>
      <c r="K988" s="230">
        <v>44140</v>
      </c>
      <c r="L988" s="75">
        <f>COUNTIF($B$2:B988,B988)</f>
        <v>18</v>
      </c>
      <c r="M988" s="75">
        <f>COUNTIF($L$2:L988,4)</f>
        <v>37</v>
      </c>
      <c r="N988" s="76" t="str">
        <f t="shared" si="79"/>
        <v>Code 4418</v>
      </c>
      <c r="O988" s="76" t="str">
        <f t="shared" si="75"/>
        <v>0633</v>
      </c>
      <c r="P988" s="75" t="str">
        <f t="shared" si="76"/>
        <v>1916</v>
      </c>
      <c r="Q988" s="77">
        <f t="shared" si="77"/>
        <v>1243</v>
      </c>
      <c r="R988" s="77">
        <f t="shared" si="78"/>
        <v>12</v>
      </c>
      <c r="S988" s="77" t="b">
        <f>IF(O988="","",IF(OR(VALUE(LEFT(O988,2))&gt;IF(RIGHT(J988,1)="M",7,19),AND(OR(LEFT(O988,2)={"07","19"}),VALUE(RIGHT(O988,2))&gt;15)),TRUE,FALSE))</f>
        <v>0</v>
      </c>
      <c r="T988" s="77" t="b">
        <f>IF(O988="","",IF(OR(VALUE(LEFT(O988,2))&gt;IF(RIGHT(J988,1)="M",7,19),AND(OR(LEFT(O988,2)={"07","19"}),VALUE(RIGHT(O988,2))&gt;5)),TRUE,FALSE))</f>
        <v>0</v>
      </c>
    </row>
    <row r="989" spans="1:28" x14ac:dyDescent="0.25">
      <c r="A989" s="75" t="s">
        <v>495</v>
      </c>
      <c r="B989" s="77" t="s">
        <v>496</v>
      </c>
      <c r="C989" s="230">
        <v>44246</v>
      </c>
      <c r="D989" s="75" t="s">
        <v>655</v>
      </c>
      <c r="E989" s="75" t="s">
        <v>689</v>
      </c>
      <c r="F989" s="75" t="s">
        <v>546</v>
      </c>
      <c r="G989" s="75">
        <v>3</v>
      </c>
      <c r="H989" s="75" t="s">
        <v>546</v>
      </c>
      <c r="I989" s="75" t="s">
        <v>546</v>
      </c>
      <c r="J989" s="75" t="s">
        <v>562</v>
      </c>
      <c r="K989" s="230">
        <v>44140</v>
      </c>
      <c r="L989" s="75">
        <f>COUNTIF($B$2:B989,B989)</f>
        <v>19</v>
      </c>
      <c r="M989" s="75">
        <f>COUNTIF($L$2:L989,4)</f>
        <v>37</v>
      </c>
      <c r="N989" s="76" t="str">
        <f t="shared" si="79"/>
        <v>Code 4419</v>
      </c>
      <c r="O989" s="76" t="str">
        <f t="shared" si="75"/>
        <v>0638</v>
      </c>
      <c r="P989" s="75" t="str">
        <f t="shared" si="76"/>
        <v>1915</v>
      </c>
      <c r="Q989" s="77">
        <f t="shared" si="77"/>
        <v>1237</v>
      </c>
      <c r="R989" s="77">
        <f t="shared" si="78"/>
        <v>12</v>
      </c>
      <c r="S989" s="77" t="b">
        <f>IF(O989="","",IF(OR(VALUE(LEFT(O989,2))&gt;IF(RIGHT(J989,1)="M",7,19),AND(OR(LEFT(O989,2)={"07","19"}),VALUE(RIGHT(O989,2))&gt;15)),TRUE,FALSE))</f>
        <v>0</v>
      </c>
      <c r="T989" s="77" t="b">
        <f>IF(O989="","",IF(OR(VALUE(LEFT(O989,2))&gt;IF(RIGHT(J989,1)="M",7,19),AND(OR(LEFT(O989,2)={"07","19"}),VALUE(RIGHT(O989,2))&gt;5)),TRUE,FALSE))</f>
        <v>0</v>
      </c>
    </row>
    <row r="990" spans="1:28" x14ac:dyDescent="0.25">
      <c r="A990" s="75" t="s">
        <v>495</v>
      </c>
      <c r="B990" s="77" t="s">
        <v>496</v>
      </c>
      <c r="C990" s="230">
        <v>44247</v>
      </c>
      <c r="D990" s="75" t="s">
        <v>710</v>
      </c>
      <c r="E990" s="75" t="s">
        <v>597</v>
      </c>
      <c r="F990" s="75" t="s">
        <v>546</v>
      </c>
      <c r="G990" s="75">
        <v>3</v>
      </c>
      <c r="H990" s="75" t="s">
        <v>546</v>
      </c>
      <c r="I990" s="75" t="s">
        <v>546</v>
      </c>
      <c r="J990" s="75" t="s">
        <v>562</v>
      </c>
      <c r="K990" s="230">
        <v>44140</v>
      </c>
      <c r="L990" s="75">
        <f>COUNTIF($B$2:B990,B990)</f>
        <v>20</v>
      </c>
      <c r="M990" s="75">
        <f>COUNTIF($L$2:L990,4)</f>
        <v>37</v>
      </c>
      <c r="N990" s="76" t="str">
        <f t="shared" si="79"/>
        <v>Code 4420</v>
      </c>
      <c r="O990" s="76" t="str">
        <f t="shared" si="75"/>
        <v>0636</v>
      </c>
      <c r="P990" s="75" t="str">
        <f t="shared" si="76"/>
        <v>1913</v>
      </c>
      <c r="Q990" s="77">
        <f t="shared" si="77"/>
        <v>1237</v>
      </c>
      <c r="R990" s="77">
        <f t="shared" si="78"/>
        <v>12</v>
      </c>
      <c r="S990" s="77" t="b">
        <f>IF(O990="","",IF(OR(VALUE(LEFT(O990,2))&gt;IF(RIGHT(J990,1)="M",7,19),AND(OR(LEFT(O990,2)={"07","19"}),VALUE(RIGHT(O990,2))&gt;15)),TRUE,FALSE))</f>
        <v>0</v>
      </c>
      <c r="T990" s="77" t="b">
        <f>IF(O990="","",IF(OR(VALUE(LEFT(O990,2))&gt;IF(RIGHT(J990,1)="M",7,19),AND(OR(LEFT(O990,2)={"07","19"}),VALUE(RIGHT(O990,2))&gt;5)),TRUE,FALSE))</f>
        <v>0</v>
      </c>
    </row>
    <row r="991" spans="1:28" x14ac:dyDescent="0.25">
      <c r="A991" s="75" t="s">
        <v>495</v>
      </c>
      <c r="B991" s="77" t="s">
        <v>496</v>
      </c>
      <c r="C991" s="230">
        <v>44248</v>
      </c>
      <c r="D991" s="75" t="s">
        <v>546</v>
      </c>
      <c r="E991" s="75" t="s">
        <v>549</v>
      </c>
      <c r="F991" s="75" t="s">
        <v>546</v>
      </c>
      <c r="G991" s="75">
        <v>0</v>
      </c>
      <c r="H991" s="75" t="s">
        <v>546</v>
      </c>
      <c r="I991" s="75" t="s">
        <v>546</v>
      </c>
      <c r="J991" s="75" t="s">
        <v>563</v>
      </c>
      <c r="K991" s="230">
        <v>44140</v>
      </c>
      <c r="L991" s="75">
        <f>COUNTIF($B$2:B991,B991)</f>
        <v>21</v>
      </c>
      <c r="M991" s="75">
        <f>COUNTIF($L$2:L991,4)</f>
        <v>37</v>
      </c>
      <c r="N991" s="76" t="str">
        <f t="shared" si="79"/>
        <v>Code 4421</v>
      </c>
      <c r="O991" s="76" t="str">
        <f t="shared" si="75"/>
        <v/>
      </c>
      <c r="P991" s="75" t="str">
        <f t="shared" si="76"/>
        <v/>
      </c>
      <c r="Q991" s="77" t="str">
        <f t="shared" si="77"/>
        <v/>
      </c>
      <c r="R991" s="77" t="str">
        <f t="shared" si="78"/>
        <v/>
      </c>
      <c r="S991" s="77" t="str">
        <f>IF(O991="","",IF(OR(VALUE(LEFT(O991,2))&gt;IF(RIGHT(J991,1)="M",7,19),AND(OR(LEFT(O991,2)={"07","19"}),VALUE(RIGHT(O991,2))&gt;15)),TRUE,FALSE))</f>
        <v/>
      </c>
      <c r="T991" s="77" t="str">
        <f>IF(O991="","",IF(OR(VALUE(LEFT(O991,2))&gt;IF(RIGHT(J991,1)="M",7,19),AND(OR(LEFT(O991,2)={"07","19"}),VALUE(RIGHT(O991,2))&gt;5)),TRUE,FALSE))</f>
        <v/>
      </c>
    </row>
    <row r="992" spans="1:28" x14ac:dyDescent="0.25">
      <c r="A992" s="75" t="s">
        <v>495</v>
      </c>
      <c r="B992" s="77" t="s">
        <v>496</v>
      </c>
      <c r="C992" s="230">
        <v>44249</v>
      </c>
      <c r="D992" s="75" t="s">
        <v>639</v>
      </c>
      <c r="E992" s="75" t="s">
        <v>597</v>
      </c>
      <c r="F992" s="75" t="s">
        <v>546</v>
      </c>
      <c r="G992" s="75">
        <v>3</v>
      </c>
      <c r="H992" s="75" t="s">
        <v>546</v>
      </c>
      <c r="I992" s="75" t="s">
        <v>546</v>
      </c>
      <c r="J992" s="75" t="s">
        <v>562</v>
      </c>
      <c r="K992" s="230">
        <v>44140</v>
      </c>
      <c r="L992" s="75">
        <f>COUNTIF($B$2:B992,B992)</f>
        <v>22</v>
      </c>
      <c r="M992" s="75">
        <f>COUNTIF($L$2:L992,4)</f>
        <v>37</v>
      </c>
      <c r="N992" s="76" t="str">
        <f t="shared" si="79"/>
        <v>Code 4422</v>
      </c>
      <c r="O992" s="76" t="str">
        <f t="shared" si="75"/>
        <v>0633</v>
      </c>
      <c r="P992" s="75" t="str">
        <f t="shared" si="76"/>
        <v>1913</v>
      </c>
      <c r="Q992" s="77">
        <f t="shared" si="77"/>
        <v>1240</v>
      </c>
      <c r="R992" s="77">
        <f t="shared" si="78"/>
        <v>12</v>
      </c>
      <c r="S992" s="77" t="b">
        <f>IF(O992="","",IF(OR(VALUE(LEFT(O992,2))&gt;IF(RIGHT(J992,1)="M",7,19),AND(OR(LEFT(O992,2)={"07","19"}),VALUE(RIGHT(O992,2))&gt;15)),TRUE,FALSE))</f>
        <v>0</v>
      </c>
      <c r="T992" s="77" t="b">
        <f>IF(O992="","",IF(OR(VALUE(LEFT(O992,2))&gt;IF(RIGHT(J992,1)="M",7,19),AND(OR(LEFT(O992,2)={"07","19"}),VALUE(RIGHT(O992,2))&gt;5)),TRUE,FALSE))</f>
        <v>0</v>
      </c>
    </row>
    <row r="993" spans="1:28" x14ac:dyDescent="0.25">
      <c r="A993" s="75" t="s">
        <v>495</v>
      </c>
      <c r="B993" s="77" t="s">
        <v>496</v>
      </c>
      <c r="C993" s="230">
        <v>44250</v>
      </c>
      <c r="D993" s="75" t="s">
        <v>683</v>
      </c>
      <c r="E993" s="75" t="s">
        <v>689</v>
      </c>
      <c r="F993" s="75" t="s">
        <v>546</v>
      </c>
      <c r="G993" s="75">
        <v>3</v>
      </c>
      <c r="H993" s="75" t="s">
        <v>546</v>
      </c>
      <c r="I993" s="75" t="s">
        <v>546</v>
      </c>
      <c r="J993" s="75" t="s">
        <v>562</v>
      </c>
      <c r="K993" s="230">
        <v>44140</v>
      </c>
      <c r="L993" s="75">
        <f>COUNTIF($B$2:B993,B993)</f>
        <v>23</v>
      </c>
      <c r="M993" s="75">
        <f>COUNTIF($L$2:L993,4)</f>
        <v>37</v>
      </c>
      <c r="N993" s="76" t="str">
        <f t="shared" si="79"/>
        <v>Code 4423</v>
      </c>
      <c r="O993" s="76" t="str">
        <f t="shared" si="75"/>
        <v>0650</v>
      </c>
      <c r="P993" s="75" t="str">
        <f t="shared" si="76"/>
        <v>1915</v>
      </c>
      <c r="Q993" s="77">
        <f t="shared" si="77"/>
        <v>1225</v>
      </c>
      <c r="R993" s="77">
        <f t="shared" si="78"/>
        <v>12</v>
      </c>
      <c r="S993" s="77" t="b">
        <f>IF(O993="","",IF(OR(VALUE(LEFT(O993,2))&gt;IF(RIGHT(J993,1)="M",7,19),AND(OR(LEFT(O993,2)={"07","19"}),VALUE(RIGHT(O993,2))&gt;15)),TRUE,FALSE))</f>
        <v>0</v>
      </c>
      <c r="T993" s="77" t="b">
        <f>IF(O993="","",IF(OR(VALUE(LEFT(O993,2))&gt;IF(RIGHT(J993,1)="M",7,19),AND(OR(LEFT(O993,2)={"07","19"}),VALUE(RIGHT(O993,2))&gt;5)),TRUE,FALSE))</f>
        <v>0</v>
      </c>
    </row>
    <row r="994" spans="1:28" x14ac:dyDescent="0.25">
      <c r="A994" s="75" t="s">
        <v>495</v>
      </c>
      <c r="B994" s="77" t="s">
        <v>496</v>
      </c>
      <c r="C994" s="230">
        <v>44251</v>
      </c>
      <c r="D994" s="75" t="s">
        <v>613</v>
      </c>
      <c r="E994" s="75" t="s">
        <v>689</v>
      </c>
      <c r="F994" s="75" t="s">
        <v>546</v>
      </c>
      <c r="G994" s="75">
        <v>3</v>
      </c>
      <c r="H994" s="75" t="s">
        <v>546</v>
      </c>
      <c r="I994" s="75" t="s">
        <v>546</v>
      </c>
      <c r="J994" s="75" t="s">
        <v>562</v>
      </c>
      <c r="K994" s="230">
        <v>44140</v>
      </c>
      <c r="L994" s="75">
        <f>COUNTIF($B$2:B994,B994)</f>
        <v>24</v>
      </c>
      <c r="M994" s="75">
        <f>COUNTIF($L$2:L994,4)</f>
        <v>37</v>
      </c>
      <c r="N994" s="76" t="str">
        <f t="shared" si="79"/>
        <v>Code 4424</v>
      </c>
      <c r="O994" s="76" t="str">
        <f t="shared" si="75"/>
        <v>0637</v>
      </c>
      <c r="P994" s="75" t="str">
        <f t="shared" si="76"/>
        <v>1915</v>
      </c>
      <c r="Q994" s="77">
        <f t="shared" si="77"/>
        <v>1238</v>
      </c>
      <c r="R994" s="77">
        <f t="shared" si="78"/>
        <v>12</v>
      </c>
      <c r="S994" s="77" t="b">
        <f>IF(O994="","",IF(OR(VALUE(LEFT(O994,2))&gt;IF(RIGHT(J994,1)="M",7,19),AND(OR(LEFT(O994,2)={"07","19"}),VALUE(RIGHT(O994,2))&gt;15)),TRUE,FALSE))</f>
        <v>0</v>
      </c>
      <c r="T994" s="77" t="b">
        <f>IF(O994="","",IF(OR(VALUE(LEFT(O994,2))&gt;IF(RIGHT(J994,1)="M",7,19),AND(OR(LEFT(O994,2)={"07","19"}),VALUE(RIGHT(O994,2))&gt;5)),TRUE,FALSE))</f>
        <v>0</v>
      </c>
    </row>
    <row r="995" spans="1:28" x14ac:dyDescent="0.25">
      <c r="A995" s="75" t="s">
        <v>495</v>
      </c>
      <c r="B995" s="77" t="s">
        <v>496</v>
      </c>
      <c r="C995" s="230">
        <v>44252</v>
      </c>
      <c r="D995" s="75" t="s">
        <v>552</v>
      </c>
      <c r="E995" s="75" t="s">
        <v>597</v>
      </c>
      <c r="F995" s="75" t="s">
        <v>546</v>
      </c>
      <c r="G995" s="75">
        <v>3</v>
      </c>
      <c r="H995" s="75" t="s">
        <v>546</v>
      </c>
      <c r="I995" s="75" t="s">
        <v>546</v>
      </c>
      <c r="J995" s="75" t="s">
        <v>562</v>
      </c>
      <c r="K995" s="230">
        <v>44140</v>
      </c>
      <c r="L995" s="75">
        <f>COUNTIF($B$2:B995,B995)</f>
        <v>25</v>
      </c>
      <c r="M995" s="75">
        <f>COUNTIF($L$2:L995,4)</f>
        <v>37</v>
      </c>
      <c r="N995" s="76" t="str">
        <f t="shared" si="79"/>
        <v>Code 4425</v>
      </c>
      <c r="O995" s="76" t="str">
        <f t="shared" si="75"/>
        <v>0641</v>
      </c>
      <c r="P995" s="75" t="str">
        <f t="shared" si="76"/>
        <v>1913</v>
      </c>
      <c r="Q995" s="77">
        <f t="shared" si="77"/>
        <v>1232</v>
      </c>
      <c r="R995" s="77">
        <f t="shared" si="78"/>
        <v>12</v>
      </c>
      <c r="S995" s="77" t="b">
        <f>IF(O995="","",IF(OR(VALUE(LEFT(O995,2))&gt;IF(RIGHT(J995,1)="M",7,19),AND(OR(LEFT(O995,2)={"07","19"}),VALUE(RIGHT(O995,2))&gt;15)),TRUE,FALSE))</f>
        <v>0</v>
      </c>
      <c r="T995" s="77" t="b">
        <f>IF(O995="","",IF(OR(VALUE(LEFT(O995,2))&gt;IF(RIGHT(J995,1)="M",7,19),AND(OR(LEFT(O995,2)={"07","19"}),VALUE(RIGHT(O995,2))&gt;5)),TRUE,FALSE))</f>
        <v>0</v>
      </c>
    </row>
    <row r="996" spans="1:28" x14ac:dyDescent="0.25">
      <c r="A996" s="75" t="s">
        <v>495</v>
      </c>
      <c r="B996" s="77" t="s">
        <v>496</v>
      </c>
      <c r="C996" s="230">
        <v>44253</v>
      </c>
      <c r="D996" s="75" t="s">
        <v>596</v>
      </c>
      <c r="E996" s="75" t="s">
        <v>689</v>
      </c>
      <c r="F996" s="75" t="s">
        <v>546</v>
      </c>
      <c r="G996" s="75">
        <v>3</v>
      </c>
      <c r="H996" s="75" t="s">
        <v>546</v>
      </c>
      <c r="I996" s="75" t="s">
        <v>546</v>
      </c>
      <c r="J996" s="75" t="s">
        <v>562</v>
      </c>
      <c r="K996" s="230">
        <v>44140</v>
      </c>
      <c r="L996" s="75">
        <f>COUNTIF($B$2:B996,B996)</f>
        <v>26</v>
      </c>
      <c r="M996" s="75">
        <f>COUNTIF($L$2:L996,4)</f>
        <v>37</v>
      </c>
      <c r="N996" s="76" t="str">
        <f t="shared" si="79"/>
        <v>Code 4426</v>
      </c>
      <c r="O996" s="76" t="str">
        <f t="shared" si="75"/>
        <v>0648</v>
      </c>
      <c r="P996" s="75" t="str">
        <f t="shared" si="76"/>
        <v>1915</v>
      </c>
      <c r="Q996" s="77">
        <f t="shared" si="77"/>
        <v>1227</v>
      </c>
      <c r="R996" s="77">
        <f t="shared" si="78"/>
        <v>12</v>
      </c>
      <c r="S996" s="77" t="b">
        <f>IF(O996="","",IF(OR(VALUE(LEFT(O996,2))&gt;IF(RIGHT(J996,1)="M",7,19),AND(OR(LEFT(O996,2)={"07","19"}),VALUE(RIGHT(O996,2))&gt;15)),TRUE,FALSE))</f>
        <v>0</v>
      </c>
      <c r="T996" s="77" t="b">
        <f>IF(O996="","",IF(OR(VALUE(LEFT(O996,2))&gt;IF(RIGHT(J996,1)="M",7,19),AND(OR(LEFT(O996,2)={"07","19"}),VALUE(RIGHT(O996,2))&gt;5)),TRUE,FALSE))</f>
        <v>0</v>
      </c>
    </row>
    <row r="997" spans="1:28" x14ac:dyDescent="0.25">
      <c r="A997" s="75" t="s">
        <v>495</v>
      </c>
      <c r="B997" s="77" t="s">
        <v>496</v>
      </c>
      <c r="C997" s="230">
        <v>44254</v>
      </c>
      <c r="D997" s="75" t="s">
        <v>710</v>
      </c>
      <c r="E997" s="75" t="s">
        <v>597</v>
      </c>
      <c r="F997" s="75" t="s">
        <v>546</v>
      </c>
      <c r="G997" s="75">
        <v>3</v>
      </c>
      <c r="H997" s="75" t="s">
        <v>546</v>
      </c>
      <c r="I997" s="75" t="s">
        <v>546</v>
      </c>
      <c r="J997" s="75" t="s">
        <v>562</v>
      </c>
      <c r="K997" s="230">
        <v>44140</v>
      </c>
      <c r="L997" s="75">
        <f>COUNTIF($B$2:B997,B997)</f>
        <v>27</v>
      </c>
      <c r="M997" s="75">
        <f>COUNTIF($L$2:L997,4)</f>
        <v>37</v>
      </c>
      <c r="N997" s="76" t="str">
        <f t="shared" si="79"/>
        <v>Code 4427</v>
      </c>
      <c r="O997" s="76" t="str">
        <f t="shared" si="75"/>
        <v>0636</v>
      </c>
      <c r="P997" s="75" t="str">
        <f t="shared" si="76"/>
        <v>1913</v>
      </c>
      <c r="Q997" s="77">
        <f t="shared" si="77"/>
        <v>1237</v>
      </c>
      <c r="R997" s="77">
        <f t="shared" si="78"/>
        <v>12</v>
      </c>
      <c r="S997" s="77" t="b">
        <f>IF(O997="","",IF(OR(VALUE(LEFT(O997,2))&gt;IF(RIGHT(J997,1)="M",7,19),AND(OR(LEFT(O997,2)={"07","19"}),VALUE(RIGHT(O997,2))&gt;15)),TRUE,FALSE))</f>
        <v>0</v>
      </c>
      <c r="T997" s="77" t="b">
        <f>IF(O997="","",IF(OR(VALUE(LEFT(O997,2))&gt;IF(RIGHT(J997,1)="M",7,19),AND(OR(LEFT(O997,2)={"07","19"}),VALUE(RIGHT(O997,2))&gt;5)),TRUE,FALSE))</f>
        <v>0</v>
      </c>
    </row>
    <row r="998" spans="1:28" x14ac:dyDescent="0.25">
      <c r="A998" s="75" t="s">
        <v>495</v>
      </c>
      <c r="B998" s="77" t="s">
        <v>496</v>
      </c>
      <c r="C998" s="230">
        <v>44255</v>
      </c>
      <c r="D998" s="75" t="s">
        <v>546</v>
      </c>
      <c r="E998" s="75" t="s">
        <v>549</v>
      </c>
      <c r="F998" s="75" t="s">
        <v>546</v>
      </c>
      <c r="G998" s="75">
        <v>0</v>
      </c>
      <c r="H998" s="75" t="s">
        <v>546</v>
      </c>
      <c r="I998" s="75" t="s">
        <v>546</v>
      </c>
      <c r="J998" s="75" t="s">
        <v>563</v>
      </c>
      <c r="K998" s="230">
        <v>44140</v>
      </c>
      <c r="L998" s="75">
        <f>COUNTIF($B$2:B998,B998)</f>
        <v>28</v>
      </c>
      <c r="M998" s="75">
        <f>COUNTIF($L$2:L998,4)</f>
        <v>37</v>
      </c>
      <c r="N998" s="76" t="str">
        <f t="shared" si="79"/>
        <v>Code 4428</v>
      </c>
      <c r="O998" s="76" t="str">
        <f t="shared" si="75"/>
        <v/>
      </c>
      <c r="P998" s="75" t="str">
        <f t="shared" si="76"/>
        <v/>
      </c>
      <c r="Q998" s="77" t="str">
        <f t="shared" si="77"/>
        <v/>
      </c>
      <c r="R998" s="77" t="str">
        <f t="shared" si="78"/>
        <v/>
      </c>
      <c r="S998" s="77" t="str">
        <f>IF(O998="","",IF(OR(VALUE(LEFT(O998,2))&gt;IF(RIGHT(J998,1)="M",7,19),AND(OR(LEFT(O998,2)={"07","19"}),VALUE(RIGHT(O998,2))&gt;15)),TRUE,FALSE))</f>
        <v/>
      </c>
      <c r="T998" s="77" t="str">
        <f>IF(O998="","",IF(OR(VALUE(LEFT(O998,2))&gt;IF(RIGHT(J998,1)="M",7,19),AND(OR(LEFT(O998,2)={"07","19"}),VALUE(RIGHT(O998,2))&gt;5)),TRUE,FALSE))</f>
        <v/>
      </c>
    </row>
    <row r="999" spans="1:28" x14ac:dyDescent="0.25">
      <c r="A999" s="75" t="s">
        <v>507</v>
      </c>
      <c r="B999" s="77" t="s">
        <v>508</v>
      </c>
      <c r="C999" s="230">
        <v>44228</v>
      </c>
      <c r="D999" s="75" t="s">
        <v>676</v>
      </c>
      <c r="E999" s="75" t="s">
        <v>715</v>
      </c>
      <c r="F999" s="75" t="s">
        <v>546</v>
      </c>
      <c r="G999" s="75">
        <v>2</v>
      </c>
      <c r="H999" s="75" t="s">
        <v>546</v>
      </c>
      <c r="I999" s="75" t="s">
        <v>546</v>
      </c>
      <c r="J999" s="75" t="s">
        <v>579</v>
      </c>
      <c r="K999" s="230">
        <v>44158</v>
      </c>
      <c r="L999" s="75">
        <f>COUNTIF($B$2:B999,B999)</f>
        <v>1</v>
      </c>
      <c r="M999" s="75">
        <f>COUNTIF($L$2:L999,4)</f>
        <v>37</v>
      </c>
      <c r="N999" s="76" t="str">
        <f t="shared" si="79"/>
        <v>Code 461</v>
      </c>
      <c r="O999" s="76" t="str">
        <f t="shared" si="75"/>
        <v>1841</v>
      </c>
      <c r="P999" s="75" t="str">
        <f t="shared" si="76"/>
        <v>0615</v>
      </c>
      <c r="Q999" s="77">
        <f t="shared" si="77"/>
        <v>1134</v>
      </c>
      <c r="R999" s="77">
        <f t="shared" si="78"/>
        <v>11</v>
      </c>
      <c r="S999" s="77" t="b">
        <f>IF(O999="","",IF(OR(VALUE(LEFT(O999,2))&gt;IF(RIGHT(J999,1)="M",7,19),AND(OR(LEFT(O999,2)={"07","19"}),VALUE(RIGHT(O999,2))&gt;15)),TRUE,FALSE))</f>
        <v>0</v>
      </c>
      <c r="T999" s="77" t="b">
        <f>IF(O999="","",IF(OR(VALUE(LEFT(O999,2))&gt;IF(RIGHT(J999,1)="M",7,19),AND(OR(LEFT(O999,2)={"07","19"}),VALUE(RIGHT(O999,2))&gt;5)),TRUE,FALSE))</f>
        <v>0</v>
      </c>
    </row>
    <row r="1000" spans="1:28" x14ac:dyDescent="0.25">
      <c r="A1000" s="75" t="s">
        <v>507</v>
      </c>
      <c r="B1000" s="77" t="s">
        <v>508</v>
      </c>
      <c r="C1000" s="230">
        <v>44229</v>
      </c>
      <c r="D1000" s="75" t="s">
        <v>581</v>
      </c>
      <c r="E1000" s="75" t="s">
        <v>608</v>
      </c>
      <c r="F1000" s="75" t="s">
        <v>546</v>
      </c>
      <c r="G1000" s="75">
        <v>2</v>
      </c>
      <c r="H1000" s="75" t="s">
        <v>546</v>
      </c>
      <c r="I1000" s="75" t="s">
        <v>546</v>
      </c>
      <c r="J1000" s="75" t="s">
        <v>579</v>
      </c>
      <c r="K1000" s="230">
        <v>44158</v>
      </c>
      <c r="L1000" s="75">
        <f>COUNTIF($B$2:B1000,B1000)</f>
        <v>2</v>
      </c>
      <c r="M1000" s="75">
        <f>COUNTIF($L$2:L1000,4)</f>
        <v>37</v>
      </c>
      <c r="N1000" s="76" t="str">
        <f t="shared" si="79"/>
        <v>Code 462</v>
      </c>
      <c r="O1000" s="76" t="str">
        <f t="shared" si="75"/>
        <v>1846</v>
      </c>
      <c r="P1000" s="75" t="str">
        <f t="shared" si="76"/>
        <v>0612</v>
      </c>
      <c r="Q1000" s="77">
        <f t="shared" si="77"/>
        <v>1126</v>
      </c>
      <c r="R1000" s="77">
        <f t="shared" si="78"/>
        <v>11</v>
      </c>
      <c r="S1000" s="77" t="b">
        <f>IF(O1000="","",IF(OR(VALUE(LEFT(O1000,2))&gt;IF(RIGHT(J1000,1)="M",7,19),AND(OR(LEFT(O1000,2)={"07","19"}),VALUE(RIGHT(O1000,2))&gt;15)),TRUE,FALSE))</f>
        <v>0</v>
      </c>
      <c r="T1000" s="77" t="b">
        <f>IF(O1000="","",IF(OR(VALUE(LEFT(O1000,2))&gt;IF(RIGHT(J1000,1)="M",7,19),AND(OR(LEFT(O1000,2)={"07","19"}),VALUE(RIGHT(O1000,2))&gt;5)),TRUE,FALSE))</f>
        <v>0</v>
      </c>
    </row>
    <row r="1001" spans="1:28" x14ac:dyDescent="0.25">
      <c r="A1001" s="75" t="s">
        <v>507</v>
      </c>
      <c r="B1001" s="77" t="s">
        <v>508</v>
      </c>
      <c r="C1001" s="230">
        <v>44230</v>
      </c>
      <c r="D1001" s="75" t="s">
        <v>546</v>
      </c>
      <c r="E1001" s="75" t="s">
        <v>549</v>
      </c>
      <c r="F1001" s="75" t="s">
        <v>610</v>
      </c>
      <c r="G1001" s="75">
        <v>0</v>
      </c>
      <c r="H1001" s="75" t="s">
        <v>546</v>
      </c>
      <c r="I1001" s="75" t="s">
        <v>546</v>
      </c>
      <c r="J1001" s="75" t="s">
        <v>579</v>
      </c>
      <c r="K1001" s="230">
        <v>44158</v>
      </c>
      <c r="L1001" s="75">
        <f>COUNTIF($B$2:B1001,B1001)</f>
        <v>3</v>
      </c>
      <c r="M1001" s="75">
        <f>COUNTIF($L$2:L1001,4)</f>
        <v>37</v>
      </c>
      <c r="N1001" s="76" t="str">
        <f t="shared" si="79"/>
        <v>Code 463</v>
      </c>
      <c r="O1001" s="76" t="str">
        <f t="shared" si="75"/>
        <v/>
      </c>
      <c r="P1001" s="75" t="str">
        <f t="shared" si="76"/>
        <v/>
      </c>
      <c r="Q1001" s="77" t="str">
        <f t="shared" si="77"/>
        <v/>
      </c>
      <c r="R1001" s="77" t="str">
        <f t="shared" si="78"/>
        <v/>
      </c>
      <c r="S1001" s="77" t="str">
        <f>IF(O1001="","",IF(OR(VALUE(LEFT(O1001,2))&gt;IF(RIGHT(J1001,1)="M",7,19),AND(OR(LEFT(O1001,2)={"07","19"}),VALUE(RIGHT(O1001,2))&gt;15)),TRUE,FALSE))</f>
        <v/>
      </c>
      <c r="T1001" s="77" t="str">
        <f>IF(O1001="","",IF(OR(VALUE(LEFT(O1001,2))&gt;IF(RIGHT(J1001,1)="M",7,19),AND(OR(LEFT(O1001,2)={"07","19"}),VALUE(RIGHT(O1001,2))&gt;5)),TRUE,FALSE))</f>
        <v/>
      </c>
    </row>
    <row r="1002" spans="1:28" x14ac:dyDescent="0.25">
      <c r="A1002" s="75" t="s">
        <v>507</v>
      </c>
      <c r="B1002" s="77" t="s">
        <v>508</v>
      </c>
      <c r="C1002" s="230">
        <v>44231</v>
      </c>
      <c r="D1002" s="75" t="s">
        <v>546</v>
      </c>
      <c r="E1002" s="75" t="s">
        <v>549</v>
      </c>
      <c r="F1002" s="75" t="s">
        <v>610</v>
      </c>
      <c r="G1002" s="75">
        <v>0</v>
      </c>
      <c r="H1002" s="75" t="s">
        <v>546</v>
      </c>
      <c r="I1002" s="75" t="s">
        <v>546</v>
      </c>
      <c r="J1002" s="75" t="s">
        <v>579</v>
      </c>
      <c r="K1002" s="230">
        <v>44158</v>
      </c>
      <c r="L1002" s="75">
        <f>COUNTIF($B$2:B1002,B1002)</f>
        <v>4</v>
      </c>
      <c r="M1002" s="75">
        <f>COUNTIF($L$2:L1002,4)</f>
        <v>38</v>
      </c>
      <c r="N1002" s="76" t="str">
        <f t="shared" si="79"/>
        <v>Code 464</v>
      </c>
      <c r="O1002" s="76" t="str">
        <f t="shared" si="75"/>
        <v/>
      </c>
      <c r="P1002" s="75" t="str">
        <f t="shared" si="76"/>
        <v/>
      </c>
      <c r="Q1002" s="77" t="str">
        <f t="shared" si="77"/>
        <v/>
      </c>
      <c r="R1002" s="77" t="str">
        <f t="shared" si="78"/>
        <v/>
      </c>
      <c r="S1002" s="77" t="str">
        <f>IF(O1002="","",IF(OR(VALUE(LEFT(O1002,2))&gt;IF(RIGHT(J1002,1)="M",7,19),AND(OR(LEFT(O1002,2)={"07","19"}),VALUE(RIGHT(O1002,2))&gt;15)),TRUE,FALSE))</f>
        <v/>
      </c>
      <c r="T1002" s="77" t="str">
        <f>IF(O1002="","",IF(OR(VALUE(LEFT(O1002,2))&gt;IF(RIGHT(J1002,1)="M",7,19),AND(OR(LEFT(O1002,2)={"07","19"}),VALUE(RIGHT(O1002,2))&gt;5)),TRUE,FALSE))</f>
        <v/>
      </c>
    </row>
    <row r="1003" spans="1:28" x14ac:dyDescent="0.25">
      <c r="A1003" s="231" t="s">
        <v>507</v>
      </c>
      <c r="B1003" s="78" t="s">
        <v>508</v>
      </c>
      <c r="C1003" s="232">
        <v>44232</v>
      </c>
      <c r="D1003" s="231" t="s">
        <v>796</v>
      </c>
      <c r="E1003" s="231" t="s">
        <v>721</v>
      </c>
      <c r="F1003" s="231" t="s">
        <v>610</v>
      </c>
      <c r="G1003" s="231">
        <v>2</v>
      </c>
      <c r="H1003" s="231" t="s">
        <v>546</v>
      </c>
      <c r="I1003" s="231" t="s">
        <v>546</v>
      </c>
      <c r="J1003" s="231" t="s">
        <v>579</v>
      </c>
      <c r="K1003" s="232">
        <v>44158</v>
      </c>
      <c r="L1003" s="75">
        <f>COUNTIF($B$2:B1003,B1003)</f>
        <v>5</v>
      </c>
      <c r="M1003" s="75">
        <f>COUNTIF($L$2:L1003,4)</f>
        <v>38</v>
      </c>
      <c r="N1003" s="76" t="str">
        <f t="shared" si="79"/>
        <v>Code 465</v>
      </c>
      <c r="O1003" s="76" t="str">
        <f t="shared" si="75"/>
        <v>2316</v>
      </c>
      <c r="P1003" s="75" t="str">
        <f t="shared" si="76"/>
        <v>0604</v>
      </c>
      <c r="Q1003" s="77">
        <f t="shared" si="77"/>
        <v>648</v>
      </c>
      <c r="R1003" s="77">
        <f t="shared" si="78"/>
        <v>6</v>
      </c>
      <c r="S1003" s="77" t="b">
        <f>IF(O1003="","",IF(OR(VALUE(LEFT(O1003,2))&gt;IF(RIGHT(J1003,1)="M",7,19),AND(OR(LEFT(O1003,2)={"07","19"}),VALUE(RIGHT(O1003,2))&gt;15)),TRUE,FALSE))</f>
        <v>1</v>
      </c>
      <c r="T1003" s="77" t="b">
        <f>IF(O1003="","",IF(OR(VALUE(LEFT(O1003,2))&gt;IF(RIGHT(J1003,1)="M",7,19),AND(OR(LEFT(O1003,2)={"07","19"}),VALUE(RIGHT(O1003,2))&gt;5)),TRUE,FALSE))</f>
        <v>1</v>
      </c>
      <c r="U1003" s="78"/>
      <c r="V1003" s="78"/>
      <c r="W1003" s="78"/>
      <c r="X1003" s="78"/>
      <c r="Y1003" s="78"/>
      <c r="Z1003" s="78"/>
      <c r="AA1003" s="78"/>
      <c r="AB1003" s="78"/>
    </row>
    <row r="1004" spans="1:28" x14ac:dyDescent="0.25">
      <c r="A1004" s="75" t="s">
        <v>507</v>
      </c>
      <c r="B1004" s="77" t="s">
        <v>508</v>
      </c>
      <c r="C1004" s="230">
        <v>44233</v>
      </c>
      <c r="D1004" s="75" t="s">
        <v>599</v>
      </c>
      <c r="E1004" s="75" t="s">
        <v>582</v>
      </c>
      <c r="F1004" s="75" t="s">
        <v>546</v>
      </c>
      <c r="G1004" s="75">
        <v>2</v>
      </c>
      <c r="H1004" s="75" t="s">
        <v>546</v>
      </c>
      <c r="I1004" s="75" t="s">
        <v>546</v>
      </c>
      <c r="J1004" s="75" t="s">
        <v>579</v>
      </c>
      <c r="K1004" s="230">
        <v>44158</v>
      </c>
      <c r="L1004" s="75">
        <f>COUNTIF($B$2:B1004,B1004)</f>
        <v>6</v>
      </c>
      <c r="M1004" s="75">
        <f>COUNTIF($L$2:L1004,4)</f>
        <v>38</v>
      </c>
      <c r="N1004" s="76" t="str">
        <f t="shared" si="79"/>
        <v>Code 466</v>
      </c>
      <c r="O1004" s="76" t="str">
        <f t="shared" si="75"/>
        <v>1852</v>
      </c>
      <c r="P1004" s="75" t="str">
        <f t="shared" si="76"/>
        <v>0613</v>
      </c>
      <c r="Q1004" s="77">
        <f t="shared" si="77"/>
        <v>1121</v>
      </c>
      <c r="R1004" s="77">
        <f t="shared" si="78"/>
        <v>11</v>
      </c>
      <c r="S1004" s="77" t="b">
        <f>IF(O1004="","",IF(OR(VALUE(LEFT(O1004,2))&gt;IF(RIGHT(J1004,1)="M",7,19),AND(OR(LEFT(O1004,2)={"07","19"}),VALUE(RIGHT(O1004,2))&gt;15)),TRUE,FALSE))</f>
        <v>0</v>
      </c>
      <c r="T1004" s="77" t="b">
        <f>IF(O1004="","",IF(OR(VALUE(LEFT(O1004,2))&gt;IF(RIGHT(J1004,1)="M",7,19),AND(OR(LEFT(O1004,2)={"07","19"}),VALUE(RIGHT(O1004,2))&gt;5)),TRUE,FALSE))</f>
        <v>0</v>
      </c>
    </row>
    <row r="1005" spans="1:28" x14ac:dyDescent="0.25">
      <c r="A1005" s="75" t="s">
        <v>507</v>
      </c>
      <c r="B1005" s="77" t="s">
        <v>508</v>
      </c>
      <c r="C1005" s="230">
        <v>44234</v>
      </c>
      <c r="D1005" s="75" t="s">
        <v>546</v>
      </c>
      <c r="E1005" s="75" t="s">
        <v>549</v>
      </c>
      <c r="F1005" s="75" t="s">
        <v>546</v>
      </c>
      <c r="G1005" s="75">
        <v>0</v>
      </c>
      <c r="H1005" s="75" t="s">
        <v>546</v>
      </c>
      <c r="I1005" s="75" t="s">
        <v>546</v>
      </c>
      <c r="J1005" s="75" t="s">
        <v>585</v>
      </c>
      <c r="K1005" s="230">
        <v>44158</v>
      </c>
      <c r="L1005" s="75">
        <f>COUNTIF($B$2:B1005,B1005)</f>
        <v>7</v>
      </c>
      <c r="M1005" s="75">
        <f>COUNTIF($L$2:L1005,4)</f>
        <v>38</v>
      </c>
      <c r="N1005" s="76" t="str">
        <f t="shared" si="79"/>
        <v>Code 467</v>
      </c>
      <c r="O1005" s="76" t="str">
        <f t="shared" si="75"/>
        <v/>
      </c>
      <c r="P1005" s="75" t="str">
        <f t="shared" si="76"/>
        <v/>
      </c>
      <c r="Q1005" s="77" t="str">
        <f t="shared" si="77"/>
        <v/>
      </c>
      <c r="R1005" s="77" t="str">
        <f t="shared" si="78"/>
        <v/>
      </c>
      <c r="S1005" s="77" t="str">
        <f>IF(O1005="","",IF(OR(VALUE(LEFT(O1005,2))&gt;IF(RIGHT(J1005,1)="M",7,19),AND(OR(LEFT(O1005,2)={"07","19"}),VALUE(RIGHT(O1005,2))&gt;15)),TRUE,FALSE))</f>
        <v/>
      </c>
      <c r="T1005" s="77" t="str">
        <f>IF(O1005="","",IF(OR(VALUE(LEFT(O1005,2))&gt;IF(RIGHT(J1005,1)="M",7,19),AND(OR(LEFT(O1005,2)={"07","19"}),VALUE(RIGHT(O1005,2))&gt;5)),TRUE,FALSE))</f>
        <v/>
      </c>
    </row>
    <row r="1006" spans="1:28" x14ac:dyDescent="0.25">
      <c r="A1006" s="231" t="s">
        <v>507</v>
      </c>
      <c r="B1006" s="78" t="s">
        <v>508</v>
      </c>
      <c r="C1006" s="232">
        <v>44235</v>
      </c>
      <c r="D1006" s="231" t="s">
        <v>626</v>
      </c>
      <c r="E1006" s="231" t="s">
        <v>634</v>
      </c>
      <c r="F1006" s="231" t="s">
        <v>546</v>
      </c>
      <c r="G1006" s="231">
        <v>3</v>
      </c>
      <c r="H1006" s="231" t="s">
        <v>546</v>
      </c>
      <c r="I1006" s="231" t="s">
        <v>546</v>
      </c>
      <c r="J1006" s="231" t="s">
        <v>566</v>
      </c>
      <c r="K1006" s="232">
        <v>44158</v>
      </c>
      <c r="L1006" s="75">
        <f>COUNTIF($B$2:B1006,B1006)</f>
        <v>8</v>
      </c>
      <c r="M1006" s="75">
        <f>COUNTIF($L$2:L1006,4)</f>
        <v>38</v>
      </c>
      <c r="N1006" s="76" t="str">
        <f t="shared" si="79"/>
        <v>Code 468</v>
      </c>
      <c r="O1006" s="76" t="str">
        <f t="shared" si="75"/>
        <v>1832</v>
      </c>
      <c r="P1006" s="75" t="str">
        <f t="shared" si="76"/>
        <v>0713</v>
      </c>
      <c r="Q1006" s="77">
        <f t="shared" si="77"/>
        <v>1241</v>
      </c>
      <c r="R1006" s="77">
        <f t="shared" si="78"/>
        <v>12</v>
      </c>
      <c r="S1006" s="77" t="b">
        <f>IF(O1006="","",IF(OR(VALUE(LEFT(O1006,2))&gt;IF(RIGHT(J1006,1)="M",7,19),AND(OR(LEFT(O1006,2)={"07","19"}),VALUE(RIGHT(O1006,2))&gt;15)),TRUE,FALSE))</f>
        <v>0</v>
      </c>
      <c r="T1006" s="77" t="b">
        <f>IF(O1006="","",IF(OR(VALUE(LEFT(O1006,2))&gt;IF(RIGHT(J1006,1)="M",7,19),AND(OR(LEFT(O1006,2)={"07","19"}),VALUE(RIGHT(O1006,2))&gt;5)),TRUE,FALSE))</f>
        <v>0</v>
      </c>
      <c r="U1006" s="78"/>
      <c r="V1006" s="78"/>
      <c r="W1006" s="78"/>
      <c r="X1006" s="78"/>
      <c r="Y1006" s="78"/>
      <c r="Z1006" s="78"/>
      <c r="AA1006" s="78"/>
      <c r="AB1006" s="78"/>
    </row>
    <row r="1007" spans="1:28" x14ac:dyDescent="0.25">
      <c r="A1007" s="231" t="s">
        <v>507</v>
      </c>
      <c r="B1007" s="78" t="s">
        <v>508</v>
      </c>
      <c r="C1007" s="232">
        <v>44236</v>
      </c>
      <c r="D1007" s="231" t="s">
        <v>572</v>
      </c>
      <c r="E1007" s="231" t="s">
        <v>575</v>
      </c>
      <c r="F1007" s="231" t="s">
        <v>546</v>
      </c>
      <c r="G1007" s="231">
        <v>3</v>
      </c>
      <c r="H1007" s="231" t="s">
        <v>546</v>
      </c>
      <c r="I1007" s="231" t="s">
        <v>546</v>
      </c>
      <c r="J1007" s="231" t="s">
        <v>566</v>
      </c>
      <c r="K1007" s="232">
        <v>44158</v>
      </c>
      <c r="L1007" s="75">
        <f>COUNTIF($B$2:B1007,B1007)</f>
        <v>9</v>
      </c>
      <c r="M1007" s="75">
        <f>COUNTIF($L$2:L1007,4)</f>
        <v>38</v>
      </c>
      <c r="N1007" s="76" t="str">
        <f t="shared" si="79"/>
        <v>Code 469</v>
      </c>
      <c r="O1007" s="76" t="str">
        <f t="shared" si="75"/>
        <v>1845</v>
      </c>
      <c r="P1007" s="75" t="str">
        <f t="shared" si="76"/>
        <v>0710</v>
      </c>
      <c r="Q1007" s="77">
        <f t="shared" si="77"/>
        <v>1225</v>
      </c>
      <c r="R1007" s="77">
        <f t="shared" si="78"/>
        <v>12</v>
      </c>
      <c r="S1007" s="77" t="b">
        <f>IF(O1007="","",IF(OR(VALUE(LEFT(O1007,2))&gt;IF(RIGHT(J1007,1)="M",7,19),AND(OR(LEFT(O1007,2)={"07","19"}),VALUE(RIGHT(O1007,2))&gt;15)),TRUE,FALSE))</f>
        <v>0</v>
      </c>
      <c r="T1007" s="77" t="b">
        <f>IF(O1007="","",IF(OR(VALUE(LEFT(O1007,2))&gt;IF(RIGHT(J1007,1)="M",7,19),AND(OR(LEFT(O1007,2)={"07","19"}),VALUE(RIGHT(O1007,2))&gt;5)),TRUE,FALSE))</f>
        <v>0</v>
      </c>
      <c r="U1007" s="78"/>
      <c r="V1007" s="78"/>
      <c r="W1007" s="78"/>
      <c r="X1007" s="78"/>
      <c r="Y1007" s="78"/>
      <c r="Z1007" s="78"/>
      <c r="AA1007" s="78"/>
      <c r="AB1007" s="78"/>
    </row>
    <row r="1008" spans="1:28" x14ac:dyDescent="0.25">
      <c r="A1008" s="231" t="s">
        <v>507</v>
      </c>
      <c r="B1008" s="78" t="s">
        <v>508</v>
      </c>
      <c r="C1008" s="232">
        <v>44237</v>
      </c>
      <c r="D1008" s="231" t="s">
        <v>628</v>
      </c>
      <c r="E1008" s="231" t="s">
        <v>573</v>
      </c>
      <c r="F1008" s="231" t="s">
        <v>546</v>
      </c>
      <c r="G1008" s="231">
        <v>3</v>
      </c>
      <c r="H1008" s="231" t="s">
        <v>546</v>
      </c>
      <c r="I1008" s="231" t="s">
        <v>546</v>
      </c>
      <c r="J1008" s="231" t="s">
        <v>566</v>
      </c>
      <c r="K1008" s="232">
        <v>44158</v>
      </c>
      <c r="L1008" s="75">
        <f>COUNTIF($B$2:B1008,B1008)</f>
        <v>10</v>
      </c>
      <c r="M1008" s="75">
        <f>COUNTIF($L$2:L1008,4)</f>
        <v>38</v>
      </c>
      <c r="N1008" s="76" t="str">
        <f t="shared" si="79"/>
        <v>Code 4610</v>
      </c>
      <c r="O1008" s="76" t="str">
        <f t="shared" si="75"/>
        <v>1840</v>
      </c>
      <c r="P1008" s="75" t="str">
        <f t="shared" si="76"/>
        <v>0708</v>
      </c>
      <c r="Q1008" s="77">
        <f t="shared" si="77"/>
        <v>1228</v>
      </c>
      <c r="R1008" s="77">
        <f t="shared" si="78"/>
        <v>12</v>
      </c>
      <c r="S1008" s="77" t="b">
        <f>IF(O1008="","",IF(OR(VALUE(LEFT(O1008,2))&gt;IF(RIGHT(J1008,1)="M",7,19),AND(OR(LEFT(O1008,2)={"07","19"}),VALUE(RIGHT(O1008,2))&gt;15)),TRUE,FALSE))</f>
        <v>0</v>
      </c>
      <c r="T1008" s="77" t="b">
        <f>IF(O1008="","",IF(OR(VALUE(LEFT(O1008,2))&gt;IF(RIGHT(J1008,1)="M",7,19),AND(OR(LEFT(O1008,2)={"07","19"}),VALUE(RIGHT(O1008,2))&gt;5)),TRUE,FALSE))</f>
        <v>0</v>
      </c>
      <c r="U1008" s="78"/>
      <c r="V1008" s="78"/>
      <c r="W1008" s="78"/>
      <c r="X1008" s="78"/>
      <c r="Y1008" s="78"/>
      <c r="Z1008" s="78"/>
      <c r="AA1008" s="78"/>
      <c r="AB1008" s="78"/>
    </row>
    <row r="1009" spans="1:28" x14ac:dyDescent="0.25">
      <c r="A1009" s="231" t="s">
        <v>507</v>
      </c>
      <c r="B1009" s="78" t="s">
        <v>508</v>
      </c>
      <c r="C1009" s="232">
        <v>44238</v>
      </c>
      <c r="D1009" s="231" t="s">
        <v>677</v>
      </c>
      <c r="E1009" s="231" t="s">
        <v>647</v>
      </c>
      <c r="F1009" s="231" t="s">
        <v>546</v>
      </c>
      <c r="G1009" s="231">
        <v>3</v>
      </c>
      <c r="H1009" s="231" t="s">
        <v>546</v>
      </c>
      <c r="I1009" s="231" t="s">
        <v>546</v>
      </c>
      <c r="J1009" s="231" t="s">
        <v>566</v>
      </c>
      <c r="K1009" s="232">
        <v>44158</v>
      </c>
      <c r="L1009" s="75">
        <f>COUNTIF($B$2:B1009,B1009)</f>
        <v>11</v>
      </c>
      <c r="M1009" s="75">
        <f>COUNTIF($L$2:L1009,4)</f>
        <v>38</v>
      </c>
      <c r="N1009" s="76" t="str">
        <f t="shared" si="79"/>
        <v>Code 4611</v>
      </c>
      <c r="O1009" s="76" t="str">
        <f t="shared" si="75"/>
        <v>1833</v>
      </c>
      <c r="P1009" s="75" t="str">
        <f t="shared" si="76"/>
        <v>0706</v>
      </c>
      <c r="Q1009" s="77">
        <f t="shared" si="77"/>
        <v>1233</v>
      </c>
      <c r="R1009" s="77">
        <f t="shared" si="78"/>
        <v>12</v>
      </c>
      <c r="S1009" s="77" t="b">
        <f>IF(O1009="","",IF(OR(VALUE(LEFT(O1009,2))&gt;IF(RIGHT(J1009,1)="M",7,19),AND(OR(LEFT(O1009,2)={"07","19"}),VALUE(RIGHT(O1009,2))&gt;15)),TRUE,FALSE))</f>
        <v>0</v>
      </c>
      <c r="T1009" s="77" t="b">
        <f>IF(O1009="","",IF(OR(VALUE(LEFT(O1009,2))&gt;IF(RIGHT(J1009,1)="M",7,19),AND(OR(LEFT(O1009,2)={"07","19"}),VALUE(RIGHT(O1009,2))&gt;5)),TRUE,FALSE))</f>
        <v>0</v>
      </c>
      <c r="U1009" s="78"/>
      <c r="V1009" s="78"/>
      <c r="W1009" s="78"/>
      <c r="X1009" s="78"/>
      <c r="Y1009" s="78"/>
      <c r="Z1009" s="78"/>
      <c r="AA1009" s="78"/>
      <c r="AB1009" s="78"/>
    </row>
    <row r="1010" spans="1:28" x14ac:dyDescent="0.25">
      <c r="A1010" s="75" t="s">
        <v>507</v>
      </c>
      <c r="B1010" s="77" t="s">
        <v>508</v>
      </c>
      <c r="C1010" s="230">
        <v>44239</v>
      </c>
      <c r="D1010" s="75" t="s">
        <v>546</v>
      </c>
      <c r="E1010" s="75" t="s">
        <v>549</v>
      </c>
      <c r="F1010" s="75" t="s">
        <v>546</v>
      </c>
      <c r="G1010" s="75">
        <v>0</v>
      </c>
      <c r="H1010" s="75" t="s">
        <v>546</v>
      </c>
      <c r="I1010" s="75" t="s">
        <v>546</v>
      </c>
      <c r="J1010" s="75" t="s">
        <v>747</v>
      </c>
      <c r="K1010" s="230">
        <v>44158</v>
      </c>
      <c r="L1010" s="75">
        <f>COUNTIF($B$2:B1010,B1010)</f>
        <v>12</v>
      </c>
      <c r="M1010" s="75">
        <f>COUNTIF($L$2:L1010,4)</f>
        <v>38</v>
      </c>
      <c r="N1010" s="76" t="str">
        <f t="shared" si="79"/>
        <v>Code 4612</v>
      </c>
      <c r="O1010" s="76" t="str">
        <f t="shared" si="75"/>
        <v/>
      </c>
      <c r="P1010" s="75" t="str">
        <f t="shared" si="76"/>
        <v/>
      </c>
      <c r="Q1010" s="77" t="str">
        <f t="shared" si="77"/>
        <v/>
      </c>
      <c r="R1010" s="77" t="str">
        <f t="shared" si="78"/>
        <v/>
      </c>
      <c r="S1010" s="77" t="str">
        <f>IF(O1010="","",IF(OR(VALUE(LEFT(O1010,2))&gt;IF(RIGHT(J1010,1)="M",7,19),AND(OR(LEFT(O1010,2)={"07","19"}),VALUE(RIGHT(O1010,2))&gt;15)),TRUE,FALSE))</f>
        <v/>
      </c>
      <c r="T1010" s="77" t="str">
        <f>IF(O1010="","",IF(OR(VALUE(LEFT(O1010,2))&gt;IF(RIGHT(J1010,1)="M",7,19),AND(OR(LEFT(O1010,2)={"07","19"}),VALUE(RIGHT(O1010,2))&gt;5)),TRUE,FALSE))</f>
        <v/>
      </c>
    </row>
    <row r="1011" spans="1:28" x14ac:dyDescent="0.25">
      <c r="A1011" s="75" t="s">
        <v>507</v>
      </c>
      <c r="B1011" s="77" t="s">
        <v>508</v>
      </c>
      <c r="C1011" s="230">
        <v>44240</v>
      </c>
      <c r="D1011" s="75" t="s">
        <v>546</v>
      </c>
      <c r="E1011" s="75" t="s">
        <v>549</v>
      </c>
      <c r="F1011" s="75" t="s">
        <v>546</v>
      </c>
      <c r="G1011" s="75">
        <v>0</v>
      </c>
      <c r="H1011" s="75" t="s">
        <v>546</v>
      </c>
      <c r="I1011" s="75" t="s">
        <v>546</v>
      </c>
      <c r="J1011" s="75" t="s">
        <v>747</v>
      </c>
      <c r="K1011" s="230">
        <v>44158</v>
      </c>
      <c r="L1011" s="75">
        <f>COUNTIF($B$2:B1011,B1011)</f>
        <v>13</v>
      </c>
      <c r="M1011" s="75">
        <f>COUNTIF($L$2:L1011,4)</f>
        <v>38</v>
      </c>
      <c r="N1011" s="76" t="str">
        <f t="shared" si="79"/>
        <v>Code 4613</v>
      </c>
      <c r="O1011" s="76" t="str">
        <f t="shared" si="75"/>
        <v/>
      </c>
      <c r="P1011" s="75" t="str">
        <f t="shared" si="76"/>
        <v/>
      </c>
      <c r="Q1011" s="79" t="str">
        <f t="shared" si="77"/>
        <v/>
      </c>
      <c r="R1011" s="79" t="str">
        <f t="shared" si="78"/>
        <v/>
      </c>
      <c r="S1011" s="77" t="str">
        <f>IF(O1011="","",IF(OR(VALUE(LEFT(O1011,2))&gt;IF(RIGHT(J1011,1)="M",7,19),AND(OR(LEFT(O1011,2)={"07","19"}),VALUE(RIGHT(O1011,2))&gt;15)),TRUE,FALSE))</f>
        <v/>
      </c>
      <c r="T1011" s="77" t="str">
        <f>IF(O1011="","",IF(OR(VALUE(LEFT(O1011,2))&gt;IF(RIGHT(J1011,1)="M",7,19),AND(OR(LEFT(O1011,2)={"07","19"}),VALUE(RIGHT(O1011,2))&gt;5)),TRUE,FALSE))</f>
        <v/>
      </c>
    </row>
    <row r="1012" spans="1:28" x14ac:dyDescent="0.25">
      <c r="A1012" s="75" t="s">
        <v>507</v>
      </c>
      <c r="B1012" s="77" t="s">
        <v>508</v>
      </c>
      <c r="C1012" s="230">
        <v>44241</v>
      </c>
      <c r="D1012" s="75" t="s">
        <v>546</v>
      </c>
      <c r="E1012" s="75" t="s">
        <v>549</v>
      </c>
      <c r="F1012" s="75" t="s">
        <v>546</v>
      </c>
      <c r="G1012" s="75">
        <v>0</v>
      </c>
      <c r="H1012" s="75" t="s">
        <v>546</v>
      </c>
      <c r="I1012" s="75" t="s">
        <v>546</v>
      </c>
      <c r="J1012" s="75" t="s">
        <v>563</v>
      </c>
      <c r="K1012" s="230">
        <v>44158</v>
      </c>
      <c r="L1012" s="75">
        <f>COUNTIF($B$2:B1012,B1012)</f>
        <v>14</v>
      </c>
      <c r="M1012" s="75">
        <f>COUNTIF($L$2:L1012,4)</f>
        <v>38</v>
      </c>
      <c r="N1012" s="76" t="str">
        <f t="shared" si="79"/>
        <v>Code 4614</v>
      </c>
      <c r="O1012" s="76" t="str">
        <f t="shared" si="75"/>
        <v/>
      </c>
      <c r="P1012" s="75" t="str">
        <f t="shared" si="76"/>
        <v/>
      </c>
      <c r="Q1012" s="77" t="str">
        <f t="shared" si="77"/>
        <v/>
      </c>
      <c r="R1012" s="77" t="str">
        <f t="shared" si="78"/>
        <v/>
      </c>
      <c r="S1012" s="77" t="str">
        <f>IF(O1012="","",IF(OR(VALUE(LEFT(O1012,2))&gt;IF(RIGHT(J1012,1)="M",7,19),AND(OR(LEFT(O1012,2)={"07","19"}),VALUE(RIGHT(O1012,2))&gt;15)),TRUE,FALSE))</f>
        <v/>
      </c>
      <c r="T1012" s="77" t="str">
        <f>IF(O1012="","",IF(OR(VALUE(LEFT(O1012,2))&gt;IF(RIGHT(J1012,1)="M",7,19),AND(OR(LEFT(O1012,2)={"07","19"}),VALUE(RIGHT(O1012,2))&gt;5)),TRUE,FALSE))</f>
        <v/>
      </c>
    </row>
    <row r="1013" spans="1:28" x14ac:dyDescent="0.25">
      <c r="A1013" s="231" t="s">
        <v>507</v>
      </c>
      <c r="B1013" s="78" t="s">
        <v>508</v>
      </c>
      <c r="C1013" s="232">
        <v>44242</v>
      </c>
      <c r="D1013" s="231" t="s">
        <v>656</v>
      </c>
      <c r="E1013" s="231" t="s">
        <v>615</v>
      </c>
      <c r="F1013" s="231" t="s">
        <v>546</v>
      </c>
      <c r="G1013" s="231">
        <v>3</v>
      </c>
      <c r="H1013" s="231" t="s">
        <v>546</v>
      </c>
      <c r="I1013" s="231" t="s">
        <v>546</v>
      </c>
      <c r="J1013" s="231" t="s">
        <v>562</v>
      </c>
      <c r="K1013" s="232">
        <v>44158</v>
      </c>
      <c r="L1013" s="75">
        <f>COUNTIF($B$2:B1013,B1013)</f>
        <v>15</v>
      </c>
      <c r="M1013" s="75">
        <f>COUNTIF($L$2:L1013,4)</f>
        <v>38</v>
      </c>
      <c r="N1013" s="76" t="str">
        <f t="shared" si="79"/>
        <v>Code 4615</v>
      </c>
      <c r="O1013" s="76" t="str">
        <f t="shared" si="75"/>
        <v>0635</v>
      </c>
      <c r="P1013" s="75" t="str">
        <f t="shared" si="76"/>
        <v>1912</v>
      </c>
      <c r="Q1013" s="77">
        <f t="shared" si="77"/>
        <v>1237</v>
      </c>
      <c r="R1013" s="77">
        <f t="shared" si="78"/>
        <v>12</v>
      </c>
      <c r="S1013" s="77" t="b">
        <f>IF(O1013="","",IF(OR(VALUE(LEFT(O1013,2))&gt;IF(RIGHT(J1013,1)="M",7,19),AND(OR(LEFT(O1013,2)={"07","19"}),VALUE(RIGHT(O1013,2))&gt;15)),TRUE,FALSE))</f>
        <v>0</v>
      </c>
      <c r="T1013" s="77" t="b">
        <f>IF(O1013="","",IF(OR(VALUE(LEFT(O1013,2))&gt;IF(RIGHT(J1013,1)="M",7,19),AND(OR(LEFT(O1013,2)={"07","19"}),VALUE(RIGHT(O1013,2))&gt;5)),TRUE,FALSE))</f>
        <v>0</v>
      </c>
      <c r="U1013" s="78"/>
      <c r="V1013" s="78"/>
      <c r="W1013" s="78"/>
      <c r="X1013" s="78"/>
      <c r="Y1013" s="78"/>
      <c r="Z1013" s="78"/>
      <c r="AA1013" s="78"/>
      <c r="AB1013" s="78"/>
    </row>
    <row r="1014" spans="1:28" x14ac:dyDescent="0.25">
      <c r="A1014" s="75" t="s">
        <v>507</v>
      </c>
      <c r="B1014" s="77" t="s">
        <v>508</v>
      </c>
      <c r="C1014" s="230">
        <v>44243</v>
      </c>
      <c r="D1014" s="75" t="s">
        <v>642</v>
      </c>
      <c r="E1014" s="75" t="s">
        <v>595</v>
      </c>
      <c r="F1014" s="75" t="s">
        <v>546</v>
      </c>
      <c r="G1014" s="75">
        <v>3</v>
      </c>
      <c r="H1014" s="75" t="s">
        <v>546</v>
      </c>
      <c r="I1014" s="75" t="s">
        <v>546</v>
      </c>
      <c r="J1014" s="75" t="s">
        <v>562</v>
      </c>
      <c r="K1014" s="230">
        <v>44158</v>
      </c>
      <c r="L1014" s="75">
        <f>COUNTIF($B$2:B1014,B1014)</f>
        <v>16</v>
      </c>
      <c r="M1014" s="75">
        <f>COUNTIF($L$2:L1014,4)</f>
        <v>38</v>
      </c>
      <c r="N1014" s="76" t="str">
        <f t="shared" si="79"/>
        <v>Code 4616</v>
      </c>
      <c r="O1014" s="76" t="str">
        <f t="shared" si="75"/>
        <v>0634</v>
      </c>
      <c r="P1014" s="75" t="str">
        <f t="shared" si="76"/>
        <v>1911</v>
      </c>
      <c r="Q1014" s="77">
        <f t="shared" si="77"/>
        <v>1237</v>
      </c>
      <c r="R1014" s="77">
        <f t="shared" si="78"/>
        <v>12</v>
      </c>
      <c r="S1014" s="77" t="b">
        <f>IF(O1014="","",IF(OR(VALUE(LEFT(O1014,2))&gt;IF(RIGHT(J1014,1)="M",7,19),AND(OR(LEFT(O1014,2)={"07","19"}),VALUE(RIGHT(O1014,2))&gt;15)),TRUE,FALSE))</f>
        <v>0</v>
      </c>
      <c r="T1014" s="77" t="b">
        <f>IF(O1014="","",IF(OR(VALUE(LEFT(O1014,2))&gt;IF(RIGHT(J1014,1)="M",7,19),AND(OR(LEFT(O1014,2)={"07","19"}),VALUE(RIGHT(O1014,2))&gt;5)),TRUE,FALSE))</f>
        <v>0</v>
      </c>
    </row>
    <row r="1015" spans="1:28" x14ac:dyDescent="0.25">
      <c r="A1015" s="75" t="s">
        <v>507</v>
      </c>
      <c r="B1015" s="77" t="s">
        <v>508</v>
      </c>
      <c r="C1015" s="230">
        <v>44244</v>
      </c>
      <c r="D1015" s="75" t="s">
        <v>733</v>
      </c>
      <c r="E1015" s="75" t="s">
        <v>558</v>
      </c>
      <c r="F1015" s="75" t="s">
        <v>546</v>
      </c>
      <c r="G1015" s="75">
        <v>3</v>
      </c>
      <c r="H1015" s="75" t="s">
        <v>546</v>
      </c>
      <c r="I1015" s="75" t="s">
        <v>546</v>
      </c>
      <c r="J1015" s="75" t="s">
        <v>562</v>
      </c>
      <c r="K1015" s="230">
        <v>44158</v>
      </c>
      <c r="L1015" s="75">
        <f>COUNTIF($B$2:B1015,B1015)</f>
        <v>17</v>
      </c>
      <c r="M1015" s="75">
        <f>COUNTIF($L$2:L1015,4)</f>
        <v>38</v>
      </c>
      <c r="N1015" s="76" t="str">
        <f t="shared" si="79"/>
        <v>Code 4617</v>
      </c>
      <c r="O1015" s="76" t="str">
        <f t="shared" si="75"/>
        <v>0630</v>
      </c>
      <c r="P1015" s="75" t="str">
        <f t="shared" si="76"/>
        <v>1908</v>
      </c>
      <c r="Q1015" s="77">
        <f t="shared" si="77"/>
        <v>1238</v>
      </c>
      <c r="R1015" s="77">
        <f t="shared" si="78"/>
        <v>12</v>
      </c>
      <c r="S1015" s="77" t="b">
        <f>IF(O1015="","",IF(OR(VALUE(LEFT(O1015,2))&gt;IF(RIGHT(J1015,1)="M",7,19),AND(OR(LEFT(O1015,2)={"07","19"}),VALUE(RIGHT(O1015,2))&gt;15)),TRUE,FALSE))</f>
        <v>0</v>
      </c>
      <c r="T1015" s="77" t="b">
        <f>IF(O1015="","",IF(OR(VALUE(LEFT(O1015,2))&gt;IF(RIGHT(J1015,1)="M",7,19),AND(OR(LEFT(O1015,2)={"07","19"}),VALUE(RIGHT(O1015,2))&gt;5)),TRUE,FALSE))</f>
        <v>0</v>
      </c>
    </row>
    <row r="1016" spans="1:28" x14ac:dyDescent="0.25">
      <c r="A1016" s="75" t="s">
        <v>507</v>
      </c>
      <c r="B1016" s="77" t="s">
        <v>508</v>
      </c>
      <c r="C1016" s="230">
        <v>44245</v>
      </c>
      <c r="D1016" s="75" t="s">
        <v>700</v>
      </c>
      <c r="E1016" s="75" t="s">
        <v>595</v>
      </c>
      <c r="F1016" s="75" t="s">
        <v>546</v>
      </c>
      <c r="G1016" s="75">
        <v>3</v>
      </c>
      <c r="H1016" s="75" t="s">
        <v>546</v>
      </c>
      <c r="I1016" s="75" t="s">
        <v>546</v>
      </c>
      <c r="J1016" s="75" t="s">
        <v>562</v>
      </c>
      <c r="K1016" s="230">
        <v>44158</v>
      </c>
      <c r="L1016" s="75">
        <f>COUNTIF($B$2:B1016,B1016)</f>
        <v>18</v>
      </c>
      <c r="M1016" s="75">
        <f>COUNTIF($L$2:L1016,4)</f>
        <v>38</v>
      </c>
      <c r="N1016" s="76" t="str">
        <f t="shared" si="79"/>
        <v>Code 4618</v>
      </c>
      <c r="O1016" s="76" t="str">
        <f t="shared" si="75"/>
        <v>0631</v>
      </c>
      <c r="P1016" s="75" t="str">
        <f t="shared" si="76"/>
        <v>1911</v>
      </c>
      <c r="Q1016" s="77">
        <f t="shared" si="77"/>
        <v>1240</v>
      </c>
      <c r="R1016" s="77">
        <f t="shared" si="78"/>
        <v>12</v>
      </c>
      <c r="S1016" s="77" t="b">
        <f>IF(O1016="","",IF(OR(VALUE(LEFT(O1016,2))&gt;IF(RIGHT(J1016,1)="M",7,19),AND(OR(LEFT(O1016,2)={"07","19"}),VALUE(RIGHT(O1016,2))&gt;15)),TRUE,FALSE))</f>
        <v>0</v>
      </c>
      <c r="T1016" s="77" t="b">
        <f>IF(O1016="","",IF(OR(VALUE(LEFT(O1016,2))&gt;IF(RIGHT(J1016,1)="M",7,19),AND(OR(LEFT(O1016,2)={"07","19"}),VALUE(RIGHT(O1016,2))&gt;5)),TRUE,FALSE))</f>
        <v>0</v>
      </c>
    </row>
    <row r="1017" spans="1:28" x14ac:dyDescent="0.25">
      <c r="A1017" s="75" t="s">
        <v>507</v>
      </c>
      <c r="B1017" s="77" t="s">
        <v>508</v>
      </c>
      <c r="C1017" s="230">
        <v>44246</v>
      </c>
      <c r="D1017" s="75" t="s">
        <v>733</v>
      </c>
      <c r="E1017" s="75" t="s">
        <v>545</v>
      </c>
      <c r="F1017" s="75" t="s">
        <v>546</v>
      </c>
      <c r="G1017" s="75">
        <v>3</v>
      </c>
      <c r="H1017" s="75" t="s">
        <v>546</v>
      </c>
      <c r="I1017" s="75" t="s">
        <v>546</v>
      </c>
      <c r="J1017" s="75" t="s">
        <v>562</v>
      </c>
      <c r="K1017" s="230">
        <v>44158</v>
      </c>
      <c r="L1017" s="75">
        <f>COUNTIF($B$2:B1017,B1017)</f>
        <v>19</v>
      </c>
      <c r="M1017" s="75">
        <f>COUNTIF($L$2:L1017,4)</f>
        <v>38</v>
      </c>
      <c r="N1017" s="76" t="str">
        <f t="shared" si="79"/>
        <v>Code 4619</v>
      </c>
      <c r="O1017" s="76" t="str">
        <f t="shared" si="75"/>
        <v>0630</v>
      </c>
      <c r="P1017" s="75" t="str">
        <f t="shared" si="76"/>
        <v>1906</v>
      </c>
      <c r="Q1017" s="77">
        <f t="shared" si="77"/>
        <v>1236</v>
      </c>
      <c r="R1017" s="77">
        <f t="shared" si="78"/>
        <v>12</v>
      </c>
      <c r="S1017" s="77" t="b">
        <f>IF(O1017="","",IF(OR(VALUE(LEFT(O1017,2))&gt;IF(RIGHT(J1017,1)="M",7,19),AND(OR(LEFT(O1017,2)={"07","19"}),VALUE(RIGHT(O1017,2))&gt;15)),TRUE,FALSE))</f>
        <v>0</v>
      </c>
      <c r="T1017" s="77" t="b">
        <f>IF(O1017="","",IF(OR(VALUE(LEFT(O1017,2))&gt;IF(RIGHT(J1017,1)="M",7,19),AND(OR(LEFT(O1017,2)={"07","19"}),VALUE(RIGHT(O1017,2))&gt;5)),TRUE,FALSE))</f>
        <v>0</v>
      </c>
    </row>
    <row r="1018" spans="1:28" x14ac:dyDescent="0.25">
      <c r="A1018" s="75" t="s">
        <v>507</v>
      </c>
      <c r="B1018" s="77" t="s">
        <v>508</v>
      </c>
      <c r="C1018" s="230">
        <v>44247</v>
      </c>
      <c r="D1018" s="75" t="s">
        <v>733</v>
      </c>
      <c r="E1018" s="75" t="s">
        <v>660</v>
      </c>
      <c r="F1018" s="75" t="s">
        <v>546</v>
      </c>
      <c r="G1018" s="75">
        <v>3</v>
      </c>
      <c r="H1018" s="75" t="s">
        <v>546</v>
      </c>
      <c r="I1018" s="75" t="s">
        <v>546</v>
      </c>
      <c r="J1018" s="75" t="s">
        <v>562</v>
      </c>
      <c r="K1018" s="230">
        <v>44158</v>
      </c>
      <c r="L1018" s="75">
        <f>COUNTIF($B$2:B1018,B1018)</f>
        <v>20</v>
      </c>
      <c r="M1018" s="75">
        <f>COUNTIF($L$2:L1018,4)</f>
        <v>38</v>
      </c>
      <c r="N1018" s="76" t="str">
        <f t="shared" si="79"/>
        <v>Code 4620</v>
      </c>
      <c r="O1018" s="76" t="str">
        <f t="shared" si="75"/>
        <v>0630</v>
      </c>
      <c r="P1018" s="75" t="str">
        <f t="shared" si="76"/>
        <v>1902</v>
      </c>
      <c r="Q1018" s="77">
        <f t="shared" si="77"/>
        <v>1232</v>
      </c>
      <c r="R1018" s="77">
        <f t="shared" si="78"/>
        <v>12</v>
      </c>
      <c r="S1018" s="77" t="b">
        <f>IF(O1018="","",IF(OR(VALUE(LEFT(O1018,2))&gt;IF(RIGHT(J1018,1)="M",7,19),AND(OR(LEFT(O1018,2)={"07","19"}),VALUE(RIGHT(O1018,2))&gt;15)),TRUE,FALSE))</f>
        <v>0</v>
      </c>
      <c r="T1018" s="77" t="b">
        <f>IF(O1018="","",IF(OR(VALUE(LEFT(O1018,2))&gt;IF(RIGHT(J1018,1)="M",7,19),AND(OR(LEFT(O1018,2)={"07","19"}),VALUE(RIGHT(O1018,2))&gt;5)),TRUE,FALSE))</f>
        <v>0</v>
      </c>
    </row>
    <row r="1019" spans="1:28" x14ac:dyDescent="0.25">
      <c r="A1019" s="75" t="s">
        <v>507</v>
      </c>
      <c r="B1019" s="77" t="s">
        <v>508</v>
      </c>
      <c r="C1019" s="230">
        <v>44248</v>
      </c>
      <c r="D1019" s="75" t="s">
        <v>546</v>
      </c>
      <c r="E1019" s="75" t="s">
        <v>549</v>
      </c>
      <c r="F1019" s="75" t="s">
        <v>546</v>
      </c>
      <c r="G1019" s="75">
        <v>0</v>
      </c>
      <c r="H1019" s="75" t="s">
        <v>546</v>
      </c>
      <c r="I1019" s="75" t="s">
        <v>546</v>
      </c>
      <c r="J1019" s="75" t="s">
        <v>563</v>
      </c>
      <c r="K1019" s="230">
        <v>44158</v>
      </c>
      <c r="L1019" s="75">
        <f>COUNTIF($B$2:B1019,B1019)</f>
        <v>21</v>
      </c>
      <c r="M1019" s="75">
        <f>COUNTIF($L$2:L1019,4)</f>
        <v>38</v>
      </c>
      <c r="N1019" s="76" t="str">
        <f t="shared" si="79"/>
        <v>Code 4621</v>
      </c>
      <c r="O1019" s="76" t="str">
        <f t="shared" si="75"/>
        <v/>
      </c>
      <c r="P1019" s="75" t="str">
        <f t="shared" si="76"/>
        <v/>
      </c>
      <c r="Q1019" s="77" t="str">
        <f t="shared" si="77"/>
        <v/>
      </c>
      <c r="R1019" s="77" t="str">
        <f t="shared" si="78"/>
        <v/>
      </c>
      <c r="S1019" s="77" t="str">
        <f>IF(O1019="","",IF(OR(VALUE(LEFT(O1019,2))&gt;IF(RIGHT(J1019,1)="M",7,19),AND(OR(LEFT(O1019,2)={"07","19"}),VALUE(RIGHT(O1019,2))&gt;15)),TRUE,FALSE))</f>
        <v/>
      </c>
      <c r="T1019" s="77" t="str">
        <f>IF(O1019="","",IF(OR(VALUE(LEFT(O1019,2))&gt;IF(RIGHT(J1019,1)="M",7,19),AND(OR(LEFT(O1019,2)={"07","19"}),VALUE(RIGHT(O1019,2))&gt;5)),TRUE,FALSE))</f>
        <v/>
      </c>
    </row>
    <row r="1020" spans="1:28" x14ac:dyDescent="0.25">
      <c r="A1020" s="75" t="s">
        <v>507</v>
      </c>
      <c r="B1020" s="77" t="s">
        <v>508</v>
      </c>
      <c r="C1020" s="234">
        <v>44249</v>
      </c>
      <c r="D1020" s="235" t="s">
        <v>710</v>
      </c>
      <c r="E1020" s="235" t="s">
        <v>549</v>
      </c>
      <c r="F1020" s="235" t="s">
        <v>546</v>
      </c>
      <c r="G1020" s="235">
        <v>0</v>
      </c>
      <c r="H1020" s="235" t="s">
        <v>546</v>
      </c>
      <c r="I1020" s="235" t="s">
        <v>603</v>
      </c>
      <c r="J1020" s="75" t="s">
        <v>562</v>
      </c>
      <c r="K1020" s="230">
        <v>44158</v>
      </c>
      <c r="L1020" s="75">
        <f>COUNTIF($B$2:B1020,B1020)</f>
        <v>22</v>
      </c>
      <c r="M1020" s="75">
        <f>COUNTIF($L$2:L1020,4)</f>
        <v>38</v>
      </c>
      <c r="N1020" s="76" t="str">
        <f t="shared" si="79"/>
        <v>Code 4622</v>
      </c>
      <c r="O1020" s="76" t="str">
        <f t="shared" si="75"/>
        <v>0636</v>
      </c>
      <c r="P1020" s="75" t="str">
        <f t="shared" si="76"/>
        <v/>
      </c>
      <c r="Q1020" s="77" t="str">
        <f t="shared" si="77"/>
        <v/>
      </c>
      <c r="R1020" s="77" t="str">
        <f t="shared" si="78"/>
        <v/>
      </c>
      <c r="S1020" s="77" t="b">
        <f>IF(O1020="","",IF(OR(VALUE(LEFT(O1020,2))&gt;IF(RIGHT(J1020,1)="M",7,19),AND(OR(LEFT(O1020,2)={"07","19"}),VALUE(RIGHT(O1020,2))&gt;15)),TRUE,FALSE))</f>
        <v>0</v>
      </c>
      <c r="T1020" s="77" t="b">
        <f>IF(O1020="","",IF(OR(VALUE(LEFT(O1020,2))&gt;IF(RIGHT(J1020,1)="M",7,19),AND(OR(LEFT(O1020,2)={"07","19"}),VALUE(RIGHT(O1020,2))&gt;5)),TRUE,FALSE))</f>
        <v>0</v>
      </c>
    </row>
    <row r="1021" spans="1:28" x14ac:dyDescent="0.25">
      <c r="A1021" s="75" t="s">
        <v>507</v>
      </c>
      <c r="B1021" s="77" t="s">
        <v>508</v>
      </c>
      <c r="C1021" s="234">
        <v>44250</v>
      </c>
      <c r="D1021" s="235" t="s">
        <v>711</v>
      </c>
      <c r="E1021" s="235" t="s">
        <v>549</v>
      </c>
      <c r="F1021" s="235" t="s">
        <v>546</v>
      </c>
      <c r="G1021" s="235">
        <v>0</v>
      </c>
      <c r="H1021" s="235" t="s">
        <v>546</v>
      </c>
      <c r="I1021" s="235" t="s">
        <v>603</v>
      </c>
      <c r="J1021" s="75" t="s">
        <v>562</v>
      </c>
      <c r="K1021" s="230">
        <v>44158</v>
      </c>
      <c r="L1021" s="75">
        <f>COUNTIF($B$2:B1021,B1021)</f>
        <v>23</v>
      </c>
      <c r="M1021" s="75">
        <f>COUNTIF($L$2:L1021,4)</f>
        <v>38</v>
      </c>
      <c r="N1021" s="76" t="str">
        <f t="shared" si="79"/>
        <v>Code 4623</v>
      </c>
      <c r="O1021" s="76" t="str">
        <f t="shared" si="75"/>
        <v>0623</v>
      </c>
      <c r="P1021" s="75" t="str">
        <f t="shared" si="76"/>
        <v/>
      </c>
      <c r="Q1021" s="77" t="str">
        <f t="shared" si="77"/>
        <v/>
      </c>
      <c r="R1021" s="77" t="str">
        <f t="shared" si="78"/>
        <v/>
      </c>
      <c r="S1021" s="77" t="b">
        <f>IF(O1021="","",IF(OR(VALUE(LEFT(O1021,2))&gt;IF(RIGHT(J1021,1)="M",7,19),AND(OR(LEFT(O1021,2)={"07","19"}),VALUE(RIGHT(O1021,2))&gt;15)),TRUE,FALSE))</f>
        <v>0</v>
      </c>
      <c r="T1021" s="77" t="b">
        <f>IF(O1021="","",IF(OR(VALUE(LEFT(O1021,2))&gt;IF(RIGHT(J1021,1)="M",7,19),AND(OR(LEFT(O1021,2)={"07","19"}),VALUE(RIGHT(O1021,2))&gt;5)),TRUE,FALSE))</f>
        <v>0</v>
      </c>
    </row>
    <row r="1022" spans="1:28" x14ac:dyDescent="0.25">
      <c r="A1022" s="75" t="s">
        <v>507</v>
      </c>
      <c r="B1022" s="77" t="s">
        <v>508</v>
      </c>
      <c r="C1022" s="234">
        <v>44251</v>
      </c>
      <c r="D1022" s="235" t="s">
        <v>797</v>
      </c>
      <c r="E1022" s="235" t="s">
        <v>549</v>
      </c>
      <c r="F1022" s="235" t="s">
        <v>546</v>
      </c>
      <c r="G1022" s="235">
        <v>0</v>
      </c>
      <c r="H1022" s="235" t="s">
        <v>546</v>
      </c>
      <c r="I1022" s="235" t="s">
        <v>603</v>
      </c>
      <c r="J1022" s="75" t="s">
        <v>562</v>
      </c>
      <c r="K1022" s="230">
        <v>44158</v>
      </c>
      <c r="L1022" s="75">
        <f>COUNTIF($B$2:B1022,B1022)</f>
        <v>24</v>
      </c>
      <c r="M1022" s="75">
        <f>COUNTIF($L$2:L1022,4)</f>
        <v>38</v>
      </c>
      <c r="N1022" s="76" t="str">
        <f t="shared" si="79"/>
        <v>Code 4624</v>
      </c>
      <c r="O1022" s="76" t="str">
        <f t="shared" si="75"/>
        <v>0944</v>
      </c>
      <c r="P1022" s="75" t="str">
        <f t="shared" si="76"/>
        <v/>
      </c>
      <c r="Q1022" s="77" t="str">
        <f t="shared" si="77"/>
        <v/>
      </c>
      <c r="R1022" s="77" t="str">
        <f t="shared" si="78"/>
        <v/>
      </c>
      <c r="S1022" s="77" t="b">
        <f>IF(O1022="","",IF(OR(VALUE(LEFT(O1022,2))&gt;IF(RIGHT(J1022,1)="M",7,19),AND(OR(LEFT(O1022,2)={"07","19"}),VALUE(RIGHT(O1022,2))&gt;15)),TRUE,FALSE))</f>
        <v>1</v>
      </c>
      <c r="T1022" s="77" t="b">
        <f>IF(O1022="","",IF(OR(VALUE(LEFT(O1022,2))&gt;IF(RIGHT(J1022,1)="M",7,19),AND(OR(LEFT(O1022,2)={"07","19"}),VALUE(RIGHT(O1022,2))&gt;5)),TRUE,FALSE))</f>
        <v>1</v>
      </c>
    </row>
    <row r="1023" spans="1:28" x14ac:dyDescent="0.25">
      <c r="A1023" s="75" t="s">
        <v>507</v>
      </c>
      <c r="B1023" s="77" t="s">
        <v>508</v>
      </c>
      <c r="C1023" s="230">
        <v>44252</v>
      </c>
      <c r="D1023" s="75" t="s">
        <v>709</v>
      </c>
      <c r="E1023" s="75" t="s">
        <v>660</v>
      </c>
      <c r="F1023" s="75" t="s">
        <v>546</v>
      </c>
      <c r="G1023" s="75">
        <v>3</v>
      </c>
      <c r="H1023" s="75" t="s">
        <v>546</v>
      </c>
      <c r="I1023" s="75" t="s">
        <v>546</v>
      </c>
      <c r="J1023" s="75" t="s">
        <v>562</v>
      </c>
      <c r="K1023" s="230">
        <v>44158</v>
      </c>
      <c r="L1023" s="75">
        <f>COUNTIF($B$2:B1023,B1023)</f>
        <v>25</v>
      </c>
      <c r="M1023" s="75">
        <f>COUNTIF($L$2:L1023,4)</f>
        <v>38</v>
      </c>
      <c r="N1023" s="76" t="str">
        <f t="shared" si="79"/>
        <v>Code 4625</v>
      </c>
      <c r="O1023" s="76" t="str">
        <f t="shared" si="75"/>
        <v>0632</v>
      </c>
      <c r="P1023" s="75" t="str">
        <f t="shared" si="76"/>
        <v>1902</v>
      </c>
      <c r="Q1023" s="77">
        <f t="shared" si="77"/>
        <v>1230</v>
      </c>
      <c r="R1023" s="77">
        <f t="shared" si="78"/>
        <v>12</v>
      </c>
      <c r="S1023" s="77" t="b">
        <f>IF(O1023="","",IF(OR(VALUE(LEFT(O1023,2))&gt;IF(RIGHT(J1023,1)="M",7,19),AND(OR(LEFT(O1023,2)={"07","19"}),VALUE(RIGHT(O1023,2))&gt;15)),TRUE,FALSE))</f>
        <v>0</v>
      </c>
      <c r="T1023" s="77" t="b">
        <f>IF(O1023="","",IF(OR(VALUE(LEFT(O1023,2))&gt;IF(RIGHT(J1023,1)="M",7,19),AND(OR(LEFT(O1023,2)={"07","19"}),VALUE(RIGHT(O1023,2))&gt;5)),TRUE,FALSE))</f>
        <v>0</v>
      </c>
    </row>
    <row r="1024" spans="1:28" x14ac:dyDescent="0.25">
      <c r="A1024" s="75" t="s">
        <v>507</v>
      </c>
      <c r="B1024" s="77" t="s">
        <v>508</v>
      </c>
      <c r="C1024" s="230">
        <v>44253</v>
      </c>
      <c r="D1024" s="75" t="s">
        <v>733</v>
      </c>
      <c r="E1024" s="75" t="s">
        <v>660</v>
      </c>
      <c r="F1024" s="75" t="s">
        <v>546</v>
      </c>
      <c r="G1024" s="75">
        <v>3</v>
      </c>
      <c r="H1024" s="75" t="s">
        <v>546</v>
      </c>
      <c r="I1024" s="75" t="s">
        <v>546</v>
      </c>
      <c r="J1024" s="75" t="s">
        <v>562</v>
      </c>
      <c r="K1024" s="230">
        <v>44158</v>
      </c>
      <c r="L1024" s="75">
        <f>COUNTIF($B$2:B1024,B1024)</f>
        <v>26</v>
      </c>
      <c r="M1024" s="75">
        <f>COUNTIF($L$2:L1024,4)</f>
        <v>38</v>
      </c>
      <c r="N1024" s="76" t="str">
        <f t="shared" si="79"/>
        <v>Code 4626</v>
      </c>
      <c r="O1024" s="76" t="str">
        <f t="shared" si="75"/>
        <v>0630</v>
      </c>
      <c r="P1024" s="75" t="str">
        <f t="shared" si="76"/>
        <v>1902</v>
      </c>
      <c r="Q1024" s="77">
        <f t="shared" si="77"/>
        <v>1232</v>
      </c>
      <c r="R1024" s="77">
        <f t="shared" si="78"/>
        <v>12</v>
      </c>
      <c r="S1024" s="77" t="b">
        <f>IF(O1024="","",IF(OR(VALUE(LEFT(O1024,2))&gt;IF(RIGHT(J1024,1)="M",7,19),AND(OR(LEFT(O1024,2)={"07","19"}),VALUE(RIGHT(O1024,2))&gt;15)),TRUE,FALSE))</f>
        <v>0</v>
      </c>
      <c r="T1024" s="77" t="b">
        <f>IF(O1024="","",IF(OR(VALUE(LEFT(O1024,2))&gt;IF(RIGHT(J1024,1)="M",7,19),AND(OR(LEFT(O1024,2)={"07","19"}),VALUE(RIGHT(O1024,2))&gt;5)),TRUE,FALSE))</f>
        <v>0</v>
      </c>
    </row>
    <row r="1025" spans="1:20" x14ac:dyDescent="0.25">
      <c r="A1025" s="75" t="s">
        <v>507</v>
      </c>
      <c r="B1025" s="77" t="s">
        <v>508</v>
      </c>
      <c r="C1025" s="230">
        <v>44254</v>
      </c>
      <c r="D1025" s="75" t="s">
        <v>683</v>
      </c>
      <c r="E1025" s="75" t="s">
        <v>559</v>
      </c>
      <c r="F1025" s="75" t="s">
        <v>546</v>
      </c>
      <c r="G1025" s="75">
        <v>3</v>
      </c>
      <c r="H1025" s="75" t="s">
        <v>546</v>
      </c>
      <c r="I1025" s="75" t="s">
        <v>546</v>
      </c>
      <c r="J1025" s="75" t="s">
        <v>562</v>
      </c>
      <c r="K1025" s="230">
        <v>44158</v>
      </c>
      <c r="L1025" s="75">
        <f>COUNTIF($B$2:B1025,B1025)</f>
        <v>27</v>
      </c>
      <c r="M1025" s="75">
        <f>COUNTIF($L$2:L1025,4)</f>
        <v>38</v>
      </c>
      <c r="N1025" s="76" t="str">
        <f t="shared" si="79"/>
        <v>Code 4627</v>
      </c>
      <c r="O1025" s="76" t="str">
        <f t="shared" si="75"/>
        <v>0650</v>
      </c>
      <c r="P1025" s="75" t="str">
        <f t="shared" si="76"/>
        <v>1910</v>
      </c>
      <c r="Q1025" s="77">
        <f t="shared" si="77"/>
        <v>1220</v>
      </c>
      <c r="R1025" s="77">
        <f t="shared" si="78"/>
        <v>12</v>
      </c>
      <c r="S1025" s="77" t="b">
        <f>IF(O1025="","",IF(OR(VALUE(LEFT(O1025,2))&gt;IF(RIGHT(J1025,1)="M",7,19),AND(OR(LEFT(O1025,2)={"07","19"}),VALUE(RIGHT(O1025,2))&gt;15)),TRUE,FALSE))</f>
        <v>0</v>
      </c>
      <c r="T1025" s="77" t="b">
        <f>IF(O1025="","",IF(OR(VALUE(LEFT(O1025,2))&gt;IF(RIGHT(J1025,1)="M",7,19),AND(OR(LEFT(O1025,2)={"07","19"}),VALUE(RIGHT(O1025,2))&gt;5)),TRUE,FALSE))</f>
        <v>0</v>
      </c>
    </row>
    <row r="1026" spans="1:20" x14ac:dyDescent="0.25">
      <c r="A1026" s="75" t="s">
        <v>507</v>
      </c>
      <c r="B1026" s="77" t="s">
        <v>508</v>
      </c>
      <c r="C1026" s="230">
        <v>44255</v>
      </c>
      <c r="D1026" s="75" t="s">
        <v>546</v>
      </c>
      <c r="E1026" s="75" t="s">
        <v>549</v>
      </c>
      <c r="F1026" s="75" t="s">
        <v>546</v>
      </c>
      <c r="G1026" s="75">
        <v>0</v>
      </c>
      <c r="H1026" s="75" t="s">
        <v>546</v>
      </c>
      <c r="I1026" s="75" t="s">
        <v>546</v>
      </c>
      <c r="J1026" s="75" t="s">
        <v>563</v>
      </c>
      <c r="K1026" s="230">
        <v>44158</v>
      </c>
      <c r="L1026" s="75">
        <f>COUNTIF($B$2:B1026,B1026)</f>
        <v>28</v>
      </c>
      <c r="M1026" s="75">
        <f>COUNTIF($L$2:L1026,4)</f>
        <v>38</v>
      </c>
      <c r="N1026" s="76" t="str">
        <f t="shared" si="79"/>
        <v>Code 4628</v>
      </c>
      <c r="O1026" s="76" t="str">
        <f t="shared" ref="O1026:O1089" si="80">TRIM(SUBSTITUTE(SUBSTITUTE(D1026,"+",""),"_",""))</f>
        <v/>
      </c>
      <c r="P1026" s="75" t="str">
        <f t="shared" ref="P1026:P1089" si="81">TRIM(SUBSTITUTE(SUBSTITUTE(E1026,"+",""),"_",""))</f>
        <v/>
      </c>
      <c r="Q1026" s="77" t="str">
        <f t="shared" ref="Q1026:Q1089" si="82">IFERROR(IF(RIGHT(P1026,2)&lt;RIGHT(O1026,2),IF(P1026&lt;O1026,P1026+2360-O1026,P1026-40-O1026),IF(P1026&lt;O1026,P1026+2400-O1026,P1026-O1026)),"")</f>
        <v/>
      </c>
      <c r="R1026" s="77" t="str">
        <f t="shared" ref="R1026:R1089" si="83">IFERROR(ROUNDDOWN(Q1026/100,0),"")</f>
        <v/>
      </c>
      <c r="S1026" s="77" t="str">
        <f>IF(O1026="","",IF(OR(VALUE(LEFT(O1026,2))&gt;IF(RIGHT(J1026,1)="M",7,19),AND(OR(LEFT(O1026,2)={"07","19"}),VALUE(RIGHT(O1026,2))&gt;15)),TRUE,FALSE))</f>
        <v/>
      </c>
      <c r="T1026" s="77" t="str">
        <f>IF(O1026="","",IF(OR(VALUE(LEFT(O1026,2))&gt;IF(RIGHT(J1026,1)="M",7,19),AND(OR(LEFT(O1026,2)={"07","19"}),VALUE(RIGHT(O1026,2))&gt;5)),TRUE,FALSE))</f>
        <v/>
      </c>
    </row>
    <row r="1027" spans="1:20" x14ac:dyDescent="0.25">
      <c r="A1027" s="75" t="s">
        <v>513</v>
      </c>
      <c r="B1027" s="77" t="s">
        <v>514</v>
      </c>
      <c r="C1027" s="230">
        <v>44244</v>
      </c>
      <c r="D1027" s="75" t="s">
        <v>682</v>
      </c>
      <c r="E1027" s="75" t="s">
        <v>658</v>
      </c>
      <c r="F1027" s="75" t="s">
        <v>546</v>
      </c>
      <c r="G1027" s="75">
        <v>3</v>
      </c>
      <c r="H1027" s="75" t="s">
        <v>546</v>
      </c>
      <c r="I1027" s="75" t="s">
        <v>546</v>
      </c>
      <c r="J1027" s="75" t="s">
        <v>562</v>
      </c>
      <c r="K1027" s="230">
        <v>44244</v>
      </c>
      <c r="L1027" s="75">
        <f>COUNTIF($B$2:B1027,B1027)</f>
        <v>1</v>
      </c>
      <c r="M1027" s="75">
        <f>COUNTIF($L$2:L1027,4)</f>
        <v>38</v>
      </c>
      <c r="N1027" s="76" t="str">
        <f t="shared" ref="N1027:N1090" si="84">A1027&amp;DAY(C1027)</f>
        <v>Code 4717</v>
      </c>
      <c r="O1027" s="76" t="str">
        <f t="shared" si="80"/>
        <v>0700</v>
      </c>
      <c r="P1027" s="75" t="str">
        <f t="shared" si="81"/>
        <v>1900</v>
      </c>
      <c r="Q1027" s="77">
        <f t="shared" si="82"/>
        <v>1200</v>
      </c>
      <c r="R1027" s="77">
        <f t="shared" si="83"/>
        <v>12</v>
      </c>
      <c r="S1027" s="77" t="b">
        <f>IF(O1027="","",IF(OR(VALUE(LEFT(O1027,2))&gt;IF(RIGHT(J1027,1)="M",7,19),AND(OR(LEFT(O1027,2)={"07","19"}),VALUE(RIGHT(O1027,2))&gt;15)),TRUE,FALSE))</f>
        <v>0</v>
      </c>
      <c r="T1027" s="77" t="b">
        <f>IF(O1027="","",IF(OR(VALUE(LEFT(O1027,2))&gt;IF(RIGHT(J1027,1)="M",7,19),AND(OR(LEFT(O1027,2)={"07","19"}),VALUE(RIGHT(O1027,2))&gt;5)),TRUE,FALSE))</f>
        <v>0</v>
      </c>
    </row>
    <row r="1028" spans="1:20" x14ac:dyDescent="0.25">
      <c r="A1028" s="75" t="s">
        <v>513</v>
      </c>
      <c r="B1028" s="77" t="s">
        <v>514</v>
      </c>
      <c r="C1028" s="230">
        <v>44245</v>
      </c>
      <c r="D1028" s="75" t="s">
        <v>596</v>
      </c>
      <c r="E1028" s="75" t="s">
        <v>658</v>
      </c>
      <c r="F1028" s="75" t="s">
        <v>546</v>
      </c>
      <c r="G1028" s="75">
        <v>3</v>
      </c>
      <c r="H1028" s="75" t="s">
        <v>546</v>
      </c>
      <c r="I1028" s="75" t="s">
        <v>546</v>
      </c>
      <c r="J1028" s="75" t="s">
        <v>562</v>
      </c>
      <c r="K1028" s="230">
        <v>44244</v>
      </c>
      <c r="L1028" s="75">
        <f>COUNTIF($B$2:B1028,B1028)</f>
        <v>2</v>
      </c>
      <c r="M1028" s="75">
        <f>COUNTIF($L$2:L1028,4)</f>
        <v>38</v>
      </c>
      <c r="N1028" s="76" t="str">
        <f t="shared" si="84"/>
        <v>Code 4718</v>
      </c>
      <c r="O1028" s="76" t="str">
        <f t="shared" si="80"/>
        <v>0648</v>
      </c>
      <c r="P1028" s="75" t="str">
        <f t="shared" si="81"/>
        <v>1900</v>
      </c>
      <c r="Q1028" s="77">
        <f t="shared" si="82"/>
        <v>1212</v>
      </c>
      <c r="R1028" s="77">
        <f t="shared" si="83"/>
        <v>12</v>
      </c>
      <c r="S1028" s="77" t="b">
        <f>IF(O1028="","",IF(OR(VALUE(LEFT(O1028,2))&gt;IF(RIGHT(J1028,1)="M",7,19),AND(OR(LEFT(O1028,2)={"07","19"}),VALUE(RIGHT(O1028,2))&gt;15)),TRUE,FALSE))</f>
        <v>0</v>
      </c>
      <c r="T1028" s="77" t="b">
        <f>IF(O1028="","",IF(OR(VALUE(LEFT(O1028,2))&gt;IF(RIGHT(J1028,1)="M",7,19),AND(OR(LEFT(O1028,2)={"07","19"}),VALUE(RIGHT(O1028,2))&gt;5)),TRUE,FALSE))</f>
        <v>0</v>
      </c>
    </row>
    <row r="1029" spans="1:20" x14ac:dyDescent="0.25">
      <c r="A1029" s="75" t="s">
        <v>513</v>
      </c>
      <c r="B1029" s="77" t="s">
        <v>514</v>
      </c>
      <c r="C1029" s="230">
        <v>44246</v>
      </c>
      <c r="D1029" s="75" t="s">
        <v>586</v>
      </c>
      <c r="E1029" s="75" t="s">
        <v>658</v>
      </c>
      <c r="F1029" s="75" t="s">
        <v>546</v>
      </c>
      <c r="G1029" s="75">
        <v>3</v>
      </c>
      <c r="H1029" s="75" t="s">
        <v>546</v>
      </c>
      <c r="I1029" s="75" t="s">
        <v>546</v>
      </c>
      <c r="J1029" s="75" t="s">
        <v>562</v>
      </c>
      <c r="K1029" s="230">
        <v>44244</v>
      </c>
      <c r="L1029" s="75">
        <f>COUNTIF($B$2:B1029,B1029)</f>
        <v>3</v>
      </c>
      <c r="M1029" s="75">
        <f>COUNTIF($L$2:L1029,4)</f>
        <v>38</v>
      </c>
      <c r="N1029" s="76" t="str">
        <f t="shared" si="84"/>
        <v>Code 4719</v>
      </c>
      <c r="O1029" s="76" t="str">
        <f t="shared" si="80"/>
        <v>0652</v>
      </c>
      <c r="P1029" s="75" t="str">
        <f t="shared" si="81"/>
        <v>1900</v>
      </c>
      <c r="Q1029" s="77">
        <f t="shared" si="82"/>
        <v>1208</v>
      </c>
      <c r="R1029" s="77">
        <f t="shared" si="83"/>
        <v>12</v>
      </c>
      <c r="S1029" s="77" t="b">
        <f>IF(O1029="","",IF(OR(VALUE(LEFT(O1029,2))&gt;IF(RIGHT(J1029,1)="M",7,19),AND(OR(LEFT(O1029,2)={"07","19"}),VALUE(RIGHT(O1029,2))&gt;15)),TRUE,FALSE))</f>
        <v>0</v>
      </c>
      <c r="T1029" s="77" t="b">
        <f>IF(O1029="","",IF(OR(VALUE(LEFT(O1029,2))&gt;IF(RIGHT(J1029,1)="M",7,19),AND(OR(LEFT(O1029,2)={"07","19"}),VALUE(RIGHT(O1029,2))&gt;5)),TRUE,FALSE))</f>
        <v>0</v>
      </c>
    </row>
    <row r="1030" spans="1:20" x14ac:dyDescent="0.25">
      <c r="A1030" s="75" t="s">
        <v>513</v>
      </c>
      <c r="B1030" s="77" t="s">
        <v>514</v>
      </c>
      <c r="C1030" s="230">
        <v>44247</v>
      </c>
      <c r="D1030" s="75" t="s">
        <v>653</v>
      </c>
      <c r="E1030" s="75" t="s">
        <v>606</v>
      </c>
      <c r="F1030" s="75" t="s">
        <v>546</v>
      </c>
      <c r="G1030" s="75">
        <v>3</v>
      </c>
      <c r="H1030" s="75" t="s">
        <v>546</v>
      </c>
      <c r="I1030" s="75" t="s">
        <v>546</v>
      </c>
      <c r="J1030" s="75" t="s">
        <v>562</v>
      </c>
      <c r="K1030" s="230">
        <v>44244</v>
      </c>
      <c r="L1030" s="75">
        <f>COUNTIF($B$2:B1030,B1030)</f>
        <v>4</v>
      </c>
      <c r="M1030" s="75">
        <f>COUNTIF($L$2:L1030,4)</f>
        <v>39</v>
      </c>
      <c r="N1030" s="76" t="str">
        <f t="shared" si="84"/>
        <v>Code 4720</v>
      </c>
      <c r="O1030" s="76" t="str">
        <f t="shared" si="80"/>
        <v>0643</v>
      </c>
      <c r="P1030" s="75" t="str">
        <f t="shared" si="81"/>
        <v>1901</v>
      </c>
      <c r="Q1030" s="77">
        <f t="shared" si="82"/>
        <v>1218</v>
      </c>
      <c r="R1030" s="77">
        <f t="shared" si="83"/>
        <v>12</v>
      </c>
      <c r="S1030" s="77" t="b">
        <f>IF(O1030="","",IF(OR(VALUE(LEFT(O1030,2))&gt;IF(RIGHT(J1030,1)="M",7,19),AND(OR(LEFT(O1030,2)={"07","19"}),VALUE(RIGHT(O1030,2))&gt;15)),TRUE,FALSE))</f>
        <v>0</v>
      </c>
      <c r="T1030" s="77" t="b">
        <f>IF(O1030="","",IF(OR(VALUE(LEFT(O1030,2))&gt;IF(RIGHT(J1030,1)="M",7,19),AND(OR(LEFT(O1030,2)={"07","19"}),VALUE(RIGHT(O1030,2))&gt;5)),TRUE,FALSE))</f>
        <v>0</v>
      </c>
    </row>
    <row r="1031" spans="1:20" x14ac:dyDescent="0.25">
      <c r="A1031" s="75" t="s">
        <v>513</v>
      </c>
      <c r="B1031" s="77" t="s">
        <v>514</v>
      </c>
      <c r="C1031" s="230">
        <v>44248</v>
      </c>
      <c r="D1031" s="75" t="s">
        <v>546</v>
      </c>
      <c r="E1031" s="75" t="s">
        <v>549</v>
      </c>
      <c r="F1031" s="75" t="s">
        <v>546</v>
      </c>
      <c r="G1031" s="75">
        <v>0</v>
      </c>
      <c r="H1031" s="75" t="s">
        <v>546</v>
      </c>
      <c r="I1031" s="75" t="s">
        <v>546</v>
      </c>
      <c r="J1031" s="75" t="s">
        <v>563</v>
      </c>
      <c r="K1031" s="230">
        <v>44244</v>
      </c>
      <c r="L1031" s="75">
        <f>COUNTIF($B$2:B1031,B1031)</f>
        <v>5</v>
      </c>
      <c r="M1031" s="75">
        <f>COUNTIF($L$2:L1031,4)</f>
        <v>39</v>
      </c>
      <c r="N1031" s="76" t="str">
        <f t="shared" si="84"/>
        <v>Code 4721</v>
      </c>
      <c r="O1031" s="76" t="str">
        <f t="shared" si="80"/>
        <v/>
      </c>
      <c r="P1031" s="75" t="str">
        <f t="shared" si="81"/>
        <v/>
      </c>
      <c r="Q1031" s="77" t="str">
        <f t="shared" si="82"/>
        <v/>
      </c>
      <c r="R1031" s="77" t="str">
        <f t="shared" si="83"/>
        <v/>
      </c>
      <c r="S1031" s="77" t="str">
        <f>IF(O1031="","",IF(OR(VALUE(LEFT(O1031,2))&gt;IF(RIGHT(J1031,1)="M",7,19),AND(OR(LEFT(O1031,2)={"07","19"}),VALUE(RIGHT(O1031,2))&gt;15)),TRUE,FALSE))</f>
        <v/>
      </c>
      <c r="T1031" s="77" t="str">
        <f>IF(O1031="","",IF(OR(VALUE(LEFT(O1031,2))&gt;IF(RIGHT(J1031,1)="M",7,19),AND(OR(LEFT(O1031,2)={"07","19"}),VALUE(RIGHT(O1031,2))&gt;5)),TRUE,FALSE))</f>
        <v/>
      </c>
    </row>
    <row r="1032" spans="1:20" x14ac:dyDescent="0.25">
      <c r="A1032" s="75" t="s">
        <v>513</v>
      </c>
      <c r="B1032" s="77" t="s">
        <v>514</v>
      </c>
      <c r="C1032" s="230">
        <v>44249</v>
      </c>
      <c r="D1032" s="75" t="s">
        <v>586</v>
      </c>
      <c r="E1032" s="75" t="s">
        <v>548</v>
      </c>
      <c r="F1032" s="75" t="s">
        <v>546</v>
      </c>
      <c r="G1032" s="75">
        <v>3</v>
      </c>
      <c r="H1032" s="75" t="s">
        <v>546</v>
      </c>
      <c r="I1032" s="75" t="s">
        <v>546</v>
      </c>
      <c r="J1032" s="75" t="s">
        <v>562</v>
      </c>
      <c r="K1032" s="230">
        <v>44244</v>
      </c>
      <c r="L1032" s="75">
        <f>COUNTIF($B$2:B1032,B1032)</f>
        <v>6</v>
      </c>
      <c r="M1032" s="75">
        <f>COUNTIF($L$2:L1032,4)</f>
        <v>39</v>
      </c>
      <c r="N1032" s="76" t="str">
        <f t="shared" si="84"/>
        <v>Code 4722</v>
      </c>
      <c r="O1032" s="76" t="str">
        <f t="shared" si="80"/>
        <v>0652</v>
      </c>
      <c r="P1032" s="75" t="str">
        <f t="shared" si="81"/>
        <v>1905</v>
      </c>
      <c r="Q1032" s="77">
        <f t="shared" si="82"/>
        <v>1213</v>
      </c>
      <c r="R1032" s="77">
        <f t="shared" si="83"/>
        <v>12</v>
      </c>
      <c r="S1032" s="77" t="b">
        <f>IF(O1032="","",IF(OR(VALUE(LEFT(O1032,2))&gt;IF(RIGHT(J1032,1)="M",7,19),AND(OR(LEFT(O1032,2)={"07","19"}),VALUE(RIGHT(O1032,2))&gt;15)),TRUE,FALSE))</f>
        <v>0</v>
      </c>
      <c r="T1032" s="77" t="b">
        <f>IF(O1032="","",IF(OR(VALUE(LEFT(O1032,2))&gt;IF(RIGHT(J1032,1)="M",7,19),AND(OR(LEFT(O1032,2)={"07","19"}),VALUE(RIGHT(O1032,2))&gt;5)),TRUE,FALSE))</f>
        <v>0</v>
      </c>
    </row>
    <row r="1033" spans="1:20" x14ac:dyDescent="0.25">
      <c r="A1033" s="75" t="s">
        <v>513</v>
      </c>
      <c r="B1033" s="77" t="s">
        <v>514</v>
      </c>
      <c r="C1033" s="230">
        <v>44250</v>
      </c>
      <c r="D1033" s="75" t="s">
        <v>553</v>
      </c>
      <c r="E1033" s="75" t="s">
        <v>671</v>
      </c>
      <c r="F1033" s="75" t="s">
        <v>546</v>
      </c>
      <c r="G1033" s="75">
        <v>3</v>
      </c>
      <c r="H1033" s="75" t="s">
        <v>546</v>
      </c>
      <c r="I1033" s="75" t="s">
        <v>546</v>
      </c>
      <c r="J1033" s="75" t="s">
        <v>562</v>
      </c>
      <c r="K1033" s="230">
        <v>44244</v>
      </c>
      <c r="L1033" s="75">
        <f>COUNTIF($B$2:B1033,B1033)</f>
        <v>7</v>
      </c>
      <c r="M1033" s="75">
        <f>COUNTIF($L$2:L1033,4)</f>
        <v>39</v>
      </c>
      <c r="N1033" s="76" t="str">
        <f t="shared" si="84"/>
        <v>Code 4723</v>
      </c>
      <c r="O1033" s="76" t="str">
        <f t="shared" si="80"/>
        <v>0649</v>
      </c>
      <c r="P1033" s="75" t="str">
        <f t="shared" si="81"/>
        <v>1904</v>
      </c>
      <c r="Q1033" s="77">
        <f t="shared" si="82"/>
        <v>1215</v>
      </c>
      <c r="R1033" s="77">
        <f t="shared" si="83"/>
        <v>12</v>
      </c>
      <c r="S1033" s="77" t="b">
        <f>IF(O1033="","",IF(OR(VALUE(LEFT(O1033,2))&gt;IF(RIGHT(J1033,1)="M",7,19),AND(OR(LEFT(O1033,2)={"07","19"}),VALUE(RIGHT(O1033,2))&gt;15)),TRUE,FALSE))</f>
        <v>0</v>
      </c>
      <c r="T1033" s="77" t="b">
        <f>IF(O1033="","",IF(OR(VALUE(LEFT(O1033,2))&gt;IF(RIGHT(J1033,1)="M",7,19),AND(OR(LEFT(O1033,2)={"07","19"}),VALUE(RIGHT(O1033,2))&gt;5)),TRUE,FALSE))</f>
        <v>0</v>
      </c>
    </row>
    <row r="1034" spans="1:20" x14ac:dyDescent="0.25">
      <c r="A1034" s="75" t="s">
        <v>513</v>
      </c>
      <c r="B1034" s="77" t="s">
        <v>514</v>
      </c>
      <c r="C1034" s="230">
        <v>44251</v>
      </c>
      <c r="D1034" s="75" t="s">
        <v>591</v>
      </c>
      <c r="E1034" s="75" t="s">
        <v>595</v>
      </c>
      <c r="F1034" s="75" t="s">
        <v>546</v>
      </c>
      <c r="G1034" s="75">
        <v>3</v>
      </c>
      <c r="H1034" s="75" t="s">
        <v>546</v>
      </c>
      <c r="I1034" s="75" t="s">
        <v>546</v>
      </c>
      <c r="J1034" s="75" t="s">
        <v>562</v>
      </c>
      <c r="K1034" s="230">
        <v>44244</v>
      </c>
      <c r="L1034" s="75">
        <f>COUNTIF($B$2:B1034,B1034)</f>
        <v>8</v>
      </c>
      <c r="M1034" s="75">
        <f>COUNTIF($L$2:L1034,4)</f>
        <v>39</v>
      </c>
      <c r="N1034" s="76" t="str">
        <f t="shared" si="84"/>
        <v>Code 4724</v>
      </c>
      <c r="O1034" s="76" t="str">
        <f t="shared" si="80"/>
        <v>0655</v>
      </c>
      <c r="P1034" s="75" t="str">
        <f t="shared" si="81"/>
        <v>1911</v>
      </c>
      <c r="Q1034" s="77">
        <f t="shared" si="82"/>
        <v>1216</v>
      </c>
      <c r="R1034" s="77">
        <f t="shared" si="83"/>
        <v>12</v>
      </c>
      <c r="S1034" s="77" t="b">
        <f>IF(O1034="","",IF(OR(VALUE(LEFT(O1034,2))&gt;IF(RIGHT(J1034,1)="M",7,19),AND(OR(LEFT(O1034,2)={"07","19"}),VALUE(RIGHT(O1034,2))&gt;15)),TRUE,FALSE))</f>
        <v>0</v>
      </c>
      <c r="T1034" s="77" t="b">
        <f>IF(O1034="","",IF(OR(VALUE(LEFT(O1034,2))&gt;IF(RIGHT(J1034,1)="M",7,19),AND(OR(LEFT(O1034,2)={"07","19"}),VALUE(RIGHT(O1034,2))&gt;5)),TRUE,FALSE))</f>
        <v>0</v>
      </c>
    </row>
    <row r="1035" spans="1:20" x14ac:dyDescent="0.25">
      <c r="A1035" s="75" t="s">
        <v>513</v>
      </c>
      <c r="B1035" s="77" t="s">
        <v>514</v>
      </c>
      <c r="C1035" s="230">
        <v>44252</v>
      </c>
      <c r="D1035" s="75" t="s">
        <v>587</v>
      </c>
      <c r="E1035" s="75" t="s">
        <v>658</v>
      </c>
      <c r="F1035" s="75" t="s">
        <v>546</v>
      </c>
      <c r="G1035" s="75">
        <v>3</v>
      </c>
      <c r="H1035" s="75" t="s">
        <v>546</v>
      </c>
      <c r="I1035" s="75" t="s">
        <v>546</v>
      </c>
      <c r="J1035" s="75" t="s">
        <v>562</v>
      </c>
      <c r="K1035" s="230">
        <v>44244</v>
      </c>
      <c r="L1035" s="75">
        <f>COUNTIF($B$2:B1035,B1035)</f>
        <v>9</v>
      </c>
      <c r="M1035" s="75">
        <f>COUNTIF($L$2:L1035,4)</f>
        <v>39</v>
      </c>
      <c r="N1035" s="76" t="str">
        <f t="shared" si="84"/>
        <v>Code 4725</v>
      </c>
      <c r="O1035" s="76" t="str">
        <f t="shared" si="80"/>
        <v>0654</v>
      </c>
      <c r="P1035" s="75" t="str">
        <f t="shared" si="81"/>
        <v>1900</v>
      </c>
      <c r="Q1035" s="77">
        <f t="shared" si="82"/>
        <v>1206</v>
      </c>
      <c r="R1035" s="77">
        <f t="shared" si="83"/>
        <v>12</v>
      </c>
      <c r="S1035" s="77" t="b">
        <f>IF(O1035="","",IF(OR(VALUE(LEFT(O1035,2))&gt;IF(RIGHT(J1035,1)="M",7,19),AND(OR(LEFT(O1035,2)={"07","19"}),VALUE(RIGHT(O1035,2))&gt;15)),TRUE,FALSE))</f>
        <v>0</v>
      </c>
      <c r="T1035" s="77" t="b">
        <f>IF(O1035="","",IF(OR(VALUE(LEFT(O1035,2))&gt;IF(RIGHT(J1035,1)="M",7,19),AND(OR(LEFT(O1035,2)={"07","19"}),VALUE(RIGHT(O1035,2))&gt;5)),TRUE,FALSE))</f>
        <v>0</v>
      </c>
    </row>
    <row r="1036" spans="1:20" x14ac:dyDescent="0.25">
      <c r="A1036" s="75" t="s">
        <v>513</v>
      </c>
      <c r="B1036" s="77" t="s">
        <v>514</v>
      </c>
      <c r="C1036" s="230">
        <v>44253</v>
      </c>
      <c r="D1036" s="75" t="s">
        <v>556</v>
      </c>
      <c r="E1036" s="75" t="s">
        <v>658</v>
      </c>
      <c r="F1036" s="75" t="s">
        <v>546</v>
      </c>
      <c r="G1036" s="75">
        <v>3</v>
      </c>
      <c r="H1036" s="75" t="s">
        <v>546</v>
      </c>
      <c r="I1036" s="75" t="s">
        <v>546</v>
      </c>
      <c r="J1036" s="75" t="s">
        <v>562</v>
      </c>
      <c r="K1036" s="230">
        <v>44244</v>
      </c>
      <c r="L1036" s="75">
        <f>COUNTIF($B$2:B1036,B1036)</f>
        <v>10</v>
      </c>
      <c r="M1036" s="75">
        <f>COUNTIF($L$2:L1036,4)</f>
        <v>39</v>
      </c>
      <c r="N1036" s="76" t="str">
        <f t="shared" si="84"/>
        <v>Code 4726</v>
      </c>
      <c r="O1036" s="76" t="str">
        <f t="shared" si="80"/>
        <v>0644</v>
      </c>
      <c r="P1036" s="75" t="str">
        <f t="shared" si="81"/>
        <v>1900</v>
      </c>
      <c r="Q1036" s="77">
        <f t="shared" si="82"/>
        <v>1216</v>
      </c>
      <c r="R1036" s="77">
        <f t="shared" si="83"/>
        <v>12</v>
      </c>
      <c r="S1036" s="77" t="b">
        <f>IF(O1036="","",IF(OR(VALUE(LEFT(O1036,2))&gt;IF(RIGHT(J1036,1)="M",7,19),AND(OR(LEFT(O1036,2)={"07","19"}),VALUE(RIGHT(O1036,2))&gt;15)),TRUE,FALSE))</f>
        <v>0</v>
      </c>
      <c r="T1036" s="77" t="b">
        <f>IF(O1036="","",IF(OR(VALUE(LEFT(O1036,2))&gt;IF(RIGHT(J1036,1)="M",7,19),AND(OR(LEFT(O1036,2)={"07","19"}),VALUE(RIGHT(O1036,2))&gt;5)),TRUE,FALSE))</f>
        <v>0</v>
      </c>
    </row>
    <row r="1037" spans="1:20" x14ac:dyDescent="0.25">
      <c r="A1037" s="75" t="s">
        <v>513</v>
      </c>
      <c r="B1037" s="77" t="s">
        <v>514</v>
      </c>
      <c r="C1037" s="230">
        <v>44254</v>
      </c>
      <c r="D1037" s="75" t="s">
        <v>560</v>
      </c>
      <c r="E1037" s="75" t="s">
        <v>658</v>
      </c>
      <c r="F1037" s="75" t="s">
        <v>546</v>
      </c>
      <c r="G1037" s="75">
        <v>3</v>
      </c>
      <c r="H1037" s="75" t="s">
        <v>546</v>
      </c>
      <c r="I1037" s="75" t="s">
        <v>546</v>
      </c>
      <c r="J1037" s="75" t="s">
        <v>562</v>
      </c>
      <c r="K1037" s="230">
        <v>44244</v>
      </c>
      <c r="L1037" s="75">
        <f>COUNTIF($B$2:B1037,B1037)</f>
        <v>11</v>
      </c>
      <c r="M1037" s="75">
        <f>COUNTIF($L$2:L1037,4)</f>
        <v>39</v>
      </c>
      <c r="N1037" s="76" t="str">
        <f t="shared" si="84"/>
        <v>Code 4727</v>
      </c>
      <c r="O1037" s="76" t="str">
        <f t="shared" si="80"/>
        <v>0647</v>
      </c>
      <c r="P1037" s="75" t="str">
        <f t="shared" si="81"/>
        <v>1900</v>
      </c>
      <c r="Q1037" s="77">
        <f t="shared" si="82"/>
        <v>1213</v>
      </c>
      <c r="R1037" s="77">
        <f t="shared" si="83"/>
        <v>12</v>
      </c>
      <c r="S1037" s="77" t="b">
        <f>IF(O1037="","",IF(OR(VALUE(LEFT(O1037,2))&gt;IF(RIGHT(J1037,1)="M",7,19),AND(OR(LEFT(O1037,2)={"07","19"}),VALUE(RIGHT(O1037,2))&gt;15)),TRUE,FALSE))</f>
        <v>0</v>
      </c>
      <c r="T1037" s="77" t="b">
        <f>IF(O1037="","",IF(OR(VALUE(LEFT(O1037,2))&gt;IF(RIGHT(J1037,1)="M",7,19),AND(OR(LEFT(O1037,2)={"07","19"}),VALUE(RIGHT(O1037,2))&gt;5)),TRUE,FALSE))</f>
        <v>0</v>
      </c>
    </row>
    <row r="1038" spans="1:20" x14ac:dyDescent="0.25">
      <c r="A1038" s="75" t="s">
        <v>513</v>
      </c>
      <c r="B1038" s="77" t="s">
        <v>514</v>
      </c>
      <c r="C1038" s="230">
        <v>44255</v>
      </c>
      <c r="D1038" s="75" t="s">
        <v>546</v>
      </c>
      <c r="E1038" s="75" t="s">
        <v>549</v>
      </c>
      <c r="F1038" s="75" t="s">
        <v>546</v>
      </c>
      <c r="G1038" s="75">
        <v>0</v>
      </c>
      <c r="H1038" s="75" t="s">
        <v>546</v>
      </c>
      <c r="I1038" s="75" t="s">
        <v>546</v>
      </c>
      <c r="J1038" s="75" t="s">
        <v>563</v>
      </c>
      <c r="K1038" s="230">
        <v>44244</v>
      </c>
      <c r="L1038" s="75">
        <f>COUNTIF($B$2:B1038,B1038)</f>
        <v>12</v>
      </c>
      <c r="M1038" s="75">
        <f>COUNTIF($L$2:L1038,4)</f>
        <v>39</v>
      </c>
      <c r="N1038" s="76" t="str">
        <f t="shared" si="84"/>
        <v>Code 4728</v>
      </c>
      <c r="O1038" s="76" t="str">
        <f t="shared" si="80"/>
        <v/>
      </c>
      <c r="P1038" s="75" t="str">
        <f t="shared" si="81"/>
        <v/>
      </c>
      <c r="Q1038" s="77" t="str">
        <f t="shared" si="82"/>
        <v/>
      </c>
      <c r="R1038" s="77" t="str">
        <f t="shared" si="83"/>
        <v/>
      </c>
      <c r="S1038" s="77" t="str">
        <f>IF(O1038="","",IF(OR(VALUE(LEFT(O1038,2))&gt;IF(RIGHT(J1038,1)="M",7,19),AND(OR(LEFT(O1038,2)={"07","19"}),VALUE(RIGHT(O1038,2))&gt;15)),TRUE,FALSE))</f>
        <v/>
      </c>
      <c r="T1038" s="77" t="str">
        <f>IF(O1038="","",IF(OR(VALUE(LEFT(O1038,2))&gt;IF(RIGHT(J1038,1)="M",7,19),AND(OR(LEFT(O1038,2)={"07","19"}),VALUE(RIGHT(O1038,2))&gt;5)),TRUE,FALSE))</f>
        <v/>
      </c>
    </row>
    <row r="1039" spans="1:20" x14ac:dyDescent="0.25">
      <c r="A1039" s="75" t="s">
        <v>519</v>
      </c>
      <c r="B1039" s="77" t="s">
        <v>520</v>
      </c>
      <c r="C1039" s="230">
        <v>44251</v>
      </c>
      <c r="D1039" s="75" t="s">
        <v>682</v>
      </c>
      <c r="E1039" s="75" t="s">
        <v>615</v>
      </c>
      <c r="F1039" s="75" t="s">
        <v>546</v>
      </c>
      <c r="G1039" s="75">
        <v>3</v>
      </c>
      <c r="H1039" s="75" t="s">
        <v>546</v>
      </c>
      <c r="I1039" s="75" t="s">
        <v>546</v>
      </c>
      <c r="J1039" s="75" t="s">
        <v>562</v>
      </c>
      <c r="K1039" s="230">
        <v>44251</v>
      </c>
      <c r="L1039" s="75">
        <f>COUNTIF($B$2:B1039,B1039)</f>
        <v>1</v>
      </c>
      <c r="M1039" s="75">
        <f>COUNTIF($L$2:L1039,4)</f>
        <v>39</v>
      </c>
      <c r="N1039" s="76" t="str">
        <f t="shared" si="84"/>
        <v>Code 4824</v>
      </c>
      <c r="O1039" s="76" t="str">
        <f t="shared" si="80"/>
        <v>0700</v>
      </c>
      <c r="P1039" s="75" t="str">
        <f t="shared" si="81"/>
        <v>1912</v>
      </c>
      <c r="Q1039" s="77">
        <f t="shared" si="82"/>
        <v>1212</v>
      </c>
      <c r="R1039" s="77">
        <f t="shared" si="83"/>
        <v>12</v>
      </c>
      <c r="S1039" s="77" t="b">
        <f>IF(O1039="","",IF(OR(VALUE(LEFT(O1039,2))&gt;IF(RIGHT(J1039,1)="M",7,19),AND(OR(LEFT(O1039,2)={"07","19"}),VALUE(RIGHT(O1039,2))&gt;15)),TRUE,FALSE))</f>
        <v>0</v>
      </c>
      <c r="T1039" s="77" t="b">
        <f>IF(O1039="","",IF(OR(VALUE(LEFT(O1039,2))&gt;IF(RIGHT(J1039,1)="M",7,19),AND(OR(LEFT(O1039,2)={"07","19"}),VALUE(RIGHT(O1039,2))&gt;5)),TRUE,FALSE))</f>
        <v>0</v>
      </c>
    </row>
    <row r="1040" spans="1:20" x14ac:dyDescent="0.25">
      <c r="A1040" s="75" t="s">
        <v>519</v>
      </c>
      <c r="B1040" s="77" t="s">
        <v>520</v>
      </c>
      <c r="C1040" s="230">
        <v>44252</v>
      </c>
      <c r="D1040" s="75" t="s">
        <v>560</v>
      </c>
      <c r="E1040" s="75" t="s">
        <v>615</v>
      </c>
      <c r="F1040" s="75" t="s">
        <v>546</v>
      </c>
      <c r="G1040" s="75">
        <v>3</v>
      </c>
      <c r="H1040" s="75" t="s">
        <v>546</v>
      </c>
      <c r="I1040" s="75" t="s">
        <v>546</v>
      </c>
      <c r="J1040" s="75" t="s">
        <v>562</v>
      </c>
      <c r="K1040" s="230">
        <v>44251</v>
      </c>
      <c r="L1040" s="75">
        <f>COUNTIF($B$2:B1040,B1040)</f>
        <v>2</v>
      </c>
      <c r="M1040" s="75">
        <f>COUNTIF($L$2:L1040,4)</f>
        <v>39</v>
      </c>
      <c r="N1040" s="76" t="str">
        <f t="shared" si="84"/>
        <v>Code 4825</v>
      </c>
      <c r="O1040" s="76" t="str">
        <f t="shared" si="80"/>
        <v>0647</v>
      </c>
      <c r="P1040" s="75" t="str">
        <f t="shared" si="81"/>
        <v>1912</v>
      </c>
      <c r="Q1040" s="77">
        <f t="shared" si="82"/>
        <v>1225</v>
      </c>
      <c r="R1040" s="77">
        <f t="shared" si="83"/>
        <v>12</v>
      </c>
      <c r="S1040" s="77" t="b">
        <f>IF(O1040="","",IF(OR(VALUE(LEFT(O1040,2))&gt;IF(RIGHT(J1040,1)="M",7,19),AND(OR(LEFT(O1040,2)={"07","19"}),VALUE(RIGHT(O1040,2))&gt;15)),TRUE,FALSE))</f>
        <v>0</v>
      </c>
      <c r="T1040" s="77" t="b">
        <f>IF(O1040="","",IF(OR(VALUE(LEFT(O1040,2))&gt;IF(RIGHT(J1040,1)="M",7,19),AND(OR(LEFT(O1040,2)={"07","19"}),VALUE(RIGHT(O1040,2))&gt;5)),TRUE,FALSE))</f>
        <v>0</v>
      </c>
    </row>
    <row r="1041" spans="1:20" x14ac:dyDescent="0.25">
      <c r="A1041" s="75" t="s">
        <v>519</v>
      </c>
      <c r="B1041" s="77" t="s">
        <v>520</v>
      </c>
      <c r="C1041" s="230">
        <v>44253</v>
      </c>
      <c r="D1041" s="75" t="s">
        <v>553</v>
      </c>
      <c r="E1041" s="75" t="s">
        <v>597</v>
      </c>
      <c r="F1041" s="75" t="s">
        <v>546</v>
      </c>
      <c r="G1041" s="75">
        <v>3</v>
      </c>
      <c r="H1041" s="75" t="s">
        <v>546</v>
      </c>
      <c r="I1041" s="75" t="s">
        <v>546</v>
      </c>
      <c r="J1041" s="75" t="s">
        <v>562</v>
      </c>
      <c r="K1041" s="230">
        <v>44251</v>
      </c>
      <c r="L1041" s="75">
        <f>COUNTIF($B$2:B1041,B1041)</f>
        <v>3</v>
      </c>
      <c r="M1041" s="75">
        <f>COUNTIF($L$2:L1041,4)</f>
        <v>39</v>
      </c>
      <c r="N1041" s="76" t="str">
        <f t="shared" si="84"/>
        <v>Code 4826</v>
      </c>
      <c r="O1041" s="76" t="str">
        <f t="shared" si="80"/>
        <v>0649</v>
      </c>
      <c r="P1041" s="75" t="str">
        <f t="shared" si="81"/>
        <v>1913</v>
      </c>
      <c r="Q1041" s="77">
        <f t="shared" si="82"/>
        <v>1224</v>
      </c>
      <c r="R1041" s="77">
        <f t="shared" si="83"/>
        <v>12</v>
      </c>
      <c r="S1041" s="77" t="b">
        <f>IF(O1041="","",IF(OR(VALUE(LEFT(O1041,2))&gt;IF(RIGHT(J1041,1)="M",7,19),AND(OR(LEFT(O1041,2)={"07","19"}),VALUE(RIGHT(O1041,2))&gt;15)),TRUE,FALSE))</f>
        <v>0</v>
      </c>
      <c r="T1041" s="77" t="b">
        <f>IF(O1041="","",IF(OR(VALUE(LEFT(O1041,2))&gt;IF(RIGHT(J1041,1)="M",7,19),AND(OR(LEFT(O1041,2)={"07","19"}),VALUE(RIGHT(O1041,2))&gt;5)),TRUE,FALSE))</f>
        <v>0</v>
      </c>
    </row>
    <row r="1042" spans="1:20" x14ac:dyDescent="0.25">
      <c r="A1042" s="75" t="s">
        <v>519</v>
      </c>
      <c r="B1042" s="77" t="s">
        <v>520</v>
      </c>
      <c r="C1042" s="230">
        <v>44254</v>
      </c>
      <c r="D1042" s="75" t="s">
        <v>553</v>
      </c>
      <c r="E1042" s="75" t="s">
        <v>554</v>
      </c>
      <c r="F1042" s="75" t="s">
        <v>546</v>
      </c>
      <c r="G1042" s="75">
        <v>3</v>
      </c>
      <c r="H1042" s="75" t="s">
        <v>546</v>
      </c>
      <c r="I1042" s="75" t="s">
        <v>546</v>
      </c>
      <c r="J1042" s="75" t="s">
        <v>562</v>
      </c>
      <c r="K1042" s="230">
        <v>44251</v>
      </c>
      <c r="L1042" s="75">
        <f>COUNTIF($B$2:B1042,B1042)</f>
        <v>4</v>
      </c>
      <c r="M1042" s="75">
        <f>COUNTIF($L$2:L1042,4)</f>
        <v>40</v>
      </c>
      <c r="N1042" s="76" t="str">
        <f t="shared" si="84"/>
        <v>Code 4827</v>
      </c>
      <c r="O1042" s="76" t="str">
        <f t="shared" si="80"/>
        <v>0649</v>
      </c>
      <c r="P1042" s="75" t="str">
        <f t="shared" si="81"/>
        <v>1903</v>
      </c>
      <c r="Q1042" s="77">
        <f t="shared" si="82"/>
        <v>1214</v>
      </c>
      <c r="R1042" s="77">
        <f t="shared" si="83"/>
        <v>12</v>
      </c>
      <c r="S1042" s="77" t="b">
        <f>IF(O1042="","",IF(OR(VALUE(LEFT(O1042,2))&gt;IF(RIGHT(J1042,1)="M",7,19),AND(OR(LEFT(O1042,2)={"07","19"}),VALUE(RIGHT(O1042,2))&gt;15)),TRUE,FALSE))</f>
        <v>0</v>
      </c>
      <c r="T1042" s="77" t="b">
        <f>IF(O1042="","",IF(OR(VALUE(LEFT(O1042,2))&gt;IF(RIGHT(J1042,1)="M",7,19),AND(OR(LEFT(O1042,2)={"07","19"}),VALUE(RIGHT(O1042,2))&gt;5)),TRUE,FALSE))</f>
        <v>0</v>
      </c>
    </row>
    <row r="1043" spans="1:20" x14ac:dyDescent="0.25">
      <c r="A1043" s="75" t="s">
        <v>519</v>
      </c>
      <c r="B1043" s="77" t="s">
        <v>520</v>
      </c>
      <c r="C1043" s="230">
        <v>44255</v>
      </c>
      <c r="D1043" s="75" t="s">
        <v>546</v>
      </c>
      <c r="E1043" s="75" t="s">
        <v>549</v>
      </c>
      <c r="F1043" s="75" t="s">
        <v>546</v>
      </c>
      <c r="G1043" s="75">
        <v>0</v>
      </c>
      <c r="H1043" s="75" t="s">
        <v>546</v>
      </c>
      <c r="I1043" s="75" t="s">
        <v>546</v>
      </c>
      <c r="J1043" s="75" t="s">
        <v>563</v>
      </c>
      <c r="K1043" s="230">
        <v>44251</v>
      </c>
      <c r="L1043" s="75">
        <f>COUNTIF($B$2:B1043,B1043)</f>
        <v>5</v>
      </c>
      <c r="M1043" s="75">
        <f>COUNTIF($L$2:L1043,4)</f>
        <v>40</v>
      </c>
      <c r="N1043" s="76" t="str">
        <f t="shared" si="84"/>
        <v>Code 4828</v>
      </c>
      <c r="O1043" s="76" t="str">
        <f t="shared" si="80"/>
        <v/>
      </c>
      <c r="P1043" s="75" t="str">
        <f t="shared" si="81"/>
        <v/>
      </c>
      <c r="Q1043" s="77" t="str">
        <f t="shared" si="82"/>
        <v/>
      </c>
      <c r="R1043" s="77" t="str">
        <f t="shared" si="83"/>
        <v/>
      </c>
      <c r="S1043" s="77" t="str">
        <f>IF(O1043="","",IF(OR(VALUE(LEFT(O1043,2))&gt;IF(RIGHT(J1043,1)="M",7,19),AND(OR(LEFT(O1043,2)={"07","19"}),VALUE(RIGHT(O1043,2))&gt;15)),TRUE,FALSE))</f>
        <v/>
      </c>
      <c r="T1043" s="77" t="str">
        <f>IF(O1043="","",IF(OR(VALUE(LEFT(O1043,2))&gt;IF(RIGHT(J1043,1)="M",7,19),AND(OR(LEFT(O1043,2)={"07","19"}),VALUE(RIGHT(O1043,2))&gt;5)),TRUE,FALSE))</f>
        <v/>
      </c>
    </row>
    <row r="1044" spans="1:20" x14ac:dyDescent="0.25">
      <c r="A1044" s="75" t="s">
        <v>525</v>
      </c>
      <c r="B1044" s="77" t="s">
        <v>526</v>
      </c>
      <c r="C1044" s="230">
        <v>44251</v>
      </c>
      <c r="D1044" s="75" t="s">
        <v>682</v>
      </c>
      <c r="E1044" s="75" t="s">
        <v>658</v>
      </c>
      <c r="F1044" s="75" t="s">
        <v>546</v>
      </c>
      <c r="G1044" s="75">
        <v>3</v>
      </c>
      <c r="H1044" s="75" t="s">
        <v>546</v>
      </c>
      <c r="I1044" s="75" t="s">
        <v>546</v>
      </c>
      <c r="J1044" s="75" t="s">
        <v>562</v>
      </c>
      <c r="K1044" s="230">
        <v>44251</v>
      </c>
      <c r="L1044" s="75">
        <f>COUNTIF($B$2:B1044,B1044)</f>
        <v>1</v>
      </c>
      <c r="M1044" s="75">
        <f>COUNTIF($L$2:L1044,4)</f>
        <v>40</v>
      </c>
      <c r="N1044" s="76" t="str">
        <f t="shared" si="84"/>
        <v>Code 4924</v>
      </c>
      <c r="O1044" s="76" t="str">
        <f t="shared" si="80"/>
        <v>0700</v>
      </c>
      <c r="P1044" s="75" t="str">
        <f t="shared" si="81"/>
        <v>1900</v>
      </c>
      <c r="Q1044" s="77">
        <f t="shared" si="82"/>
        <v>1200</v>
      </c>
      <c r="R1044" s="77">
        <f t="shared" si="83"/>
        <v>12</v>
      </c>
      <c r="S1044" s="77" t="b">
        <f>IF(O1044="","",IF(OR(VALUE(LEFT(O1044,2))&gt;IF(RIGHT(J1044,1)="M",7,19),AND(OR(LEFT(O1044,2)={"07","19"}),VALUE(RIGHT(O1044,2))&gt;15)),TRUE,FALSE))</f>
        <v>0</v>
      </c>
      <c r="T1044" s="77" t="b">
        <f>IF(O1044="","",IF(OR(VALUE(LEFT(O1044,2))&gt;IF(RIGHT(J1044,1)="M",7,19),AND(OR(LEFT(O1044,2)={"07","19"}),VALUE(RIGHT(O1044,2))&gt;5)),TRUE,FALSE))</f>
        <v>0</v>
      </c>
    </row>
    <row r="1045" spans="1:20" x14ac:dyDescent="0.25">
      <c r="A1045" s="75" t="s">
        <v>525</v>
      </c>
      <c r="B1045" s="77" t="s">
        <v>526</v>
      </c>
      <c r="C1045" s="230">
        <v>44252</v>
      </c>
      <c r="D1045" s="75" t="s">
        <v>547</v>
      </c>
      <c r="E1045" s="75" t="s">
        <v>671</v>
      </c>
      <c r="F1045" s="75" t="s">
        <v>546</v>
      </c>
      <c r="G1045" s="75">
        <v>3</v>
      </c>
      <c r="H1045" s="75" t="s">
        <v>546</v>
      </c>
      <c r="I1045" s="75" t="s">
        <v>546</v>
      </c>
      <c r="J1045" s="75" t="s">
        <v>562</v>
      </c>
      <c r="K1045" s="230">
        <v>44251</v>
      </c>
      <c r="L1045" s="75">
        <f>COUNTIF($B$2:B1045,B1045)</f>
        <v>2</v>
      </c>
      <c r="M1045" s="75">
        <f>COUNTIF($L$2:L1045,4)</f>
        <v>40</v>
      </c>
      <c r="N1045" s="76" t="str">
        <f t="shared" si="84"/>
        <v>Code 4925</v>
      </c>
      <c r="O1045" s="76" t="str">
        <f t="shared" si="80"/>
        <v>0639</v>
      </c>
      <c r="P1045" s="75" t="str">
        <f t="shared" si="81"/>
        <v>1904</v>
      </c>
      <c r="Q1045" s="77">
        <f t="shared" si="82"/>
        <v>1225</v>
      </c>
      <c r="R1045" s="77">
        <f t="shared" si="83"/>
        <v>12</v>
      </c>
      <c r="S1045" s="77" t="b">
        <f>IF(O1045="","",IF(OR(VALUE(LEFT(O1045,2))&gt;IF(RIGHT(J1045,1)="M",7,19),AND(OR(LEFT(O1045,2)={"07","19"}),VALUE(RIGHT(O1045,2))&gt;15)),TRUE,FALSE))</f>
        <v>0</v>
      </c>
      <c r="T1045" s="77" t="b">
        <f>IF(O1045="","",IF(OR(VALUE(LEFT(O1045,2))&gt;IF(RIGHT(J1045,1)="M",7,19),AND(OR(LEFT(O1045,2)={"07","19"}),VALUE(RIGHT(O1045,2))&gt;5)),TRUE,FALSE))</f>
        <v>0</v>
      </c>
    </row>
    <row r="1046" spans="1:20" x14ac:dyDescent="0.25">
      <c r="A1046" s="75" t="s">
        <v>525</v>
      </c>
      <c r="B1046" s="77" t="s">
        <v>526</v>
      </c>
      <c r="C1046" s="230">
        <v>44253</v>
      </c>
      <c r="D1046" s="75" t="s">
        <v>556</v>
      </c>
      <c r="E1046" s="75" t="s">
        <v>561</v>
      </c>
      <c r="F1046" s="75" t="s">
        <v>546</v>
      </c>
      <c r="G1046" s="75">
        <v>3</v>
      </c>
      <c r="H1046" s="75" t="s">
        <v>546</v>
      </c>
      <c r="I1046" s="75" t="s">
        <v>546</v>
      </c>
      <c r="J1046" s="75" t="s">
        <v>562</v>
      </c>
      <c r="K1046" s="230">
        <v>44251</v>
      </c>
      <c r="L1046" s="75">
        <f>COUNTIF($B$2:B1046,B1046)</f>
        <v>3</v>
      </c>
      <c r="M1046" s="75">
        <f>COUNTIF($L$2:L1046,4)</f>
        <v>40</v>
      </c>
      <c r="N1046" s="76" t="str">
        <f t="shared" si="84"/>
        <v>Code 4926</v>
      </c>
      <c r="O1046" s="76" t="str">
        <f t="shared" si="80"/>
        <v>0644</v>
      </c>
      <c r="P1046" s="75" t="str">
        <f t="shared" si="81"/>
        <v>1909</v>
      </c>
      <c r="Q1046" s="77">
        <f t="shared" si="82"/>
        <v>1225</v>
      </c>
      <c r="R1046" s="77">
        <f t="shared" si="83"/>
        <v>12</v>
      </c>
      <c r="S1046" s="77" t="b">
        <f>IF(O1046="","",IF(OR(VALUE(LEFT(O1046,2))&gt;IF(RIGHT(J1046,1)="M",7,19),AND(OR(LEFT(O1046,2)={"07","19"}),VALUE(RIGHT(O1046,2))&gt;15)),TRUE,FALSE))</f>
        <v>0</v>
      </c>
      <c r="T1046" s="77" t="b">
        <f>IF(O1046="","",IF(OR(VALUE(LEFT(O1046,2))&gt;IF(RIGHT(J1046,1)="M",7,19),AND(OR(LEFT(O1046,2)={"07","19"}),VALUE(RIGHT(O1046,2))&gt;5)),TRUE,FALSE))</f>
        <v>0</v>
      </c>
    </row>
    <row r="1047" spans="1:20" x14ac:dyDescent="0.25">
      <c r="A1047" s="75" t="s">
        <v>525</v>
      </c>
      <c r="B1047" s="77" t="s">
        <v>526</v>
      </c>
      <c r="C1047" s="230">
        <v>44254</v>
      </c>
      <c r="D1047" s="75" t="s">
        <v>653</v>
      </c>
      <c r="E1047" s="75" t="s">
        <v>545</v>
      </c>
      <c r="F1047" s="75" t="s">
        <v>546</v>
      </c>
      <c r="G1047" s="75">
        <v>3</v>
      </c>
      <c r="H1047" s="75" t="s">
        <v>546</v>
      </c>
      <c r="I1047" s="75" t="s">
        <v>546</v>
      </c>
      <c r="J1047" s="75" t="s">
        <v>562</v>
      </c>
      <c r="K1047" s="230">
        <v>44251</v>
      </c>
      <c r="L1047" s="75">
        <f>COUNTIF($B$2:B1047,B1047)</f>
        <v>4</v>
      </c>
      <c r="M1047" s="75">
        <f>COUNTIF($L$2:L1047,4)</f>
        <v>41</v>
      </c>
      <c r="N1047" s="76" t="str">
        <f t="shared" si="84"/>
        <v>Code 4927</v>
      </c>
      <c r="O1047" s="76" t="str">
        <f t="shared" si="80"/>
        <v>0643</v>
      </c>
      <c r="P1047" s="75" t="str">
        <f t="shared" si="81"/>
        <v>1906</v>
      </c>
      <c r="Q1047" s="77">
        <f t="shared" si="82"/>
        <v>1223</v>
      </c>
      <c r="R1047" s="77">
        <f t="shared" si="83"/>
        <v>12</v>
      </c>
      <c r="S1047" s="77" t="b">
        <f>IF(O1047="","",IF(OR(VALUE(LEFT(O1047,2))&gt;IF(RIGHT(J1047,1)="M",7,19),AND(OR(LEFT(O1047,2)={"07","19"}),VALUE(RIGHT(O1047,2))&gt;15)),TRUE,FALSE))</f>
        <v>0</v>
      </c>
      <c r="T1047" s="77" t="b">
        <f>IF(O1047="","",IF(OR(VALUE(LEFT(O1047,2))&gt;IF(RIGHT(J1047,1)="M",7,19),AND(OR(LEFT(O1047,2)={"07","19"}),VALUE(RIGHT(O1047,2))&gt;5)),TRUE,FALSE))</f>
        <v>0</v>
      </c>
    </row>
    <row r="1048" spans="1:20" x14ac:dyDescent="0.25">
      <c r="A1048" s="75" t="s">
        <v>525</v>
      </c>
      <c r="B1048" s="77" t="s">
        <v>526</v>
      </c>
      <c r="C1048" s="230">
        <v>44255</v>
      </c>
      <c r="D1048" s="75" t="s">
        <v>546</v>
      </c>
      <c r="E1048" s="75" t="s">
        <v>549</v>
      </c>
      <c r="F1048" s="75" t="s">
        <v>546</v>
      </c>
      <c r="G1048" s="75">
        <v>0</v>
      </c>
      <c r="H1048" s="75" t="s">
        <v>546</v>
      </c>
      <c r="I1048" s="75" t="s">
        <v>546</v>
      </c>
      <c r="J1048" s="75" t="s">
        <v>563</v>
      </c>
      <c r="K1048" s="230">
        <v>44251</v>
      </c>
      <c r="L1048" s="75">
        <f>COUNTIF($B$2:B1048,B1048)</f>
        <v>5</v>
      </c>
      <c r="M1048" s="75">
        <f>COUNTIF($L$2:L1048,4)</f>
        <v>41</v>
      </c>
      <c r="N1048" s="76" t="str">
        <f t="shared" si="84"/>
        <v>Code 4928</v>
      </c>
      <c r="O1048" s="76" t="str">
        <f t="shared" si="80"/>
        <v/>
      </c>
      <c r="P1048" s="75" t="str">
        <f t="shared" si="81"/>
        <v/>
      </c>
      <c r="Q1048" s="77" t="str">
        <f t="shared" si="82"/>
        <v/>
      </c>
      <c r="R1048" s="77" t="str">
        <f t="shared" si="83"/>
        <v/>
      </c>
      <c r="S1048" s="77" t="str">
        <f>IF(O1048="","",IF(OR(VALUE(LEFT(O1048,2))&gt;IF(RIGHT(J1048,1)="M",7,19),AND(OR(LEFT(O1048,2)={"07","19"}),VALUE(RIGHT(O1048,2))&gt;15)),TRUE,FALSE))</f>
        <v/>
      </c>
      <c r="T1048" s="77" t="str">
        <f>IF(O1048="","",IF(OR(VALUE(LEFT(O1048,2))&gt;IF(RIGHT(J1048,1)="M",7,19),AND(OR(LEFT(O1048,2)={"07","19"}),VALUE(RIGHT(O1048,2))&gt;5)),TRUE,FALSE))</f>
        <v/>
      </c>
    </row>
    <row r="1049" spans="1:20" x14ac:dyDescent="0.25">
      <c r="A1049" s="75" t="s">
        <v>531</v>
      </c>
      <c r="B1049" s="77" t="s">
        <v>532</v>
      </c>
      <c r="C1049" s="230">
        <v>44251</v>
      </c>
      <c r="D1049" s="75" t="s">
        <v>682</v>
      </c>
      <c r="E1049" s="75" t="s">
        <v>660</v>
      </c>
      <c r="F1049" s="75" t="s">
        <v>546</v>
      </c>
      <c r="G1049" s="75">
        <v>3</v>
      </c>
      <c r="H1049" s="75" t="s">
        <v>546</v>
      </c>
      <c r="I1049" s="75" t="s">
        <v>546</v>
      </c>
      <c r="J1049" s="75" t="s">
        <v>562</v>
      </c>
      <c r="K1049" s="230">
        <v>44251</v>
      </c>
      <c r="L1049" s="75">
        <f>COUNTIF($B$2:B1049,B1049)</f>
        <v>1</v>
      </c>
      <c r="M1049" s="75">
        <f>COUNTIF($L$2:L1049,4)</f>
        <v>41</v>
      </c>
      <c r="N1049" s="76" t="str">
        <f t="shared" si="84"/>
        <v>Code 5024</v>
      </c>
      <c r="O1049" s="76" t="str">
        <f t="shared" si="80"/>
        <v>0700</v>
      </c>
      <c r="P1049" s="75" t="str">
        <f t="shared" si="81"/>
        <v>1902</v>
      </c>
      <c r="Q1049" s="77">
        <f t="shared" si="82"/>
        <v>1202</v>
      </c>
      <c r="R1049" s="77">
        <f t="shared" si="83"/>
        <v>12</v>
      </c>
      <c r="S1049" s="77" t="b">
        <f>IF(O1049="","",IF(OR(VALUE(LEFT(O1049,2))&gt;IF(RIGHT(J1049,1)="M",7,19),AND(OR(LEFT(O1049,2)={"07","19"}),VALUE(RIGHT(O1049,2))&gt;15)),TRUE,FALSE))</f>
        <v>0</v>
      </c>
      <c r="T1049" s="77" t="b">
        <f>IF(O1049="","",IF(OR(VALUE(LEFT(O1049,2))&gt;IF(RIGHT(J1049,1)="M",7,19),AND(OR(LEFT(O1049,2)={"07","19"}),VALUE(RIGHT(O1049,2))&gt;5)),TRUE,FALSE))</f>
        <v>0</v>
      </c>
    </row>
    <row r="1050" spans="1:20" x14ac:dyDescent="0.25">
      <c r="A1050" s="75" t="s">
        <v>531</v>
      </c>
      <c r="B1050" s="77" t="s">
        <v>532</v>
      </c>
      <c r="C1050" s="230">
        <v>44252</v>
      </c>
      <c r="D1050" s="75" t="s">
        <v>560</v>
      </c>
      <c r="E1050" s="75" t="s">
        <v>548</v>
      </c>
      <c r="F1050" s="75" t="s">
        <v>546</v>
      </c>
      <c r="G1050" s="75">
        <v>3</v>
      </c>
      <c r="H1050" s="75" t="s">
        <v>546</v>
      </c>
      <c r="I1050" s="75" t="s">
        <v>546</v>
      </c>
      <c r="J1050" s="75" t="s">
        <v>562</v>
      </c>
      <c r="K1050" s="230">
        <v>44251</v>
      </c>
      <c r="L1050" s="75">
        <f>COUNTIF($B$2:B1050,B1050)</f>
        <v>2</v>
      </c>
      <c r="M1050" s="75">
        <f>COUNTIF($L$2:L1050,4)</f>
        <v>41</v>
      </c>
      <c r="N1050" s="76" t="str">
        <f t="shared" si="84"/>
        <v>Code 5025</v>
      </c>
      <c r="O1050" s="76" t="str">
        <f t="shared" si="80"/>
        <v>0647</v>
      </c>
      <c r="P1050" s="75" t="str">
        <f t="shared" si="81"/>
        <v>1905</v>
      </c>
      <c r="Q1050" s="77">
        <f t="shared" si="82"/>
        <v>1218</v>
      </c>
      <c r="R1050" s="77">
        <f t="shared" si="83"/>
        <v>12</v>
      </c>
      <c r="S1050" s="77" t="b">
        <f>IF(O1050="","",IF(OR(VALUE(LEFT(O1050,2))&gt;IF(RIGHT(J1050,1)="M",7,19),AND(OR(LEFT(O1050,2)={"07","19"}),VALUE(RIGHT(O1050,2))&gt;15)),TRUE,FALSE))</f>
        <v>0</v>
      </c>
      <c r="T1050" s="77" t="b">
        <f>IF(O1050="","",IF(OR(VALUE(LEFT(O1050,2))&gt;IF(RIGHT(J1050,1)="M",7,19),AND(OR(LEFT(O1050,2)={"07","19"}),VALUE(RIGHT(O1050,2))&gt;5)),TRUE,FALSE))</f>
        <v>0</v>
      </c>
    </row>
    <row r="1051" spans="1:20" x14ac:dyDescent="0.25">
      <c r="A1051" s="75" t="s">
        <v>531</v>
      </c>
      <c r="B1051" s="77" t="s">
        <v>532</v>
      </c>
      <c r="C1051" s="230">
        <v>44253</v>
      </c>
      <c r="D1051" s="75" t="s">
        <v>553</v>
      </c>
      <c r="E1051" s="75" t="s">
        <v>671</v>
      </c>
      <c r="F1051" s="75" t="s">
        <v>546</v>
      </c>
      <c r="G1051" s="75">
        <v>3</v>
      </c>
      <c r="H1051" s="75" t="s">
        <v>546</v>
      </c>
      <c r="I1051" s="75" t="s">
        <v>546</v>
      </c>
      <c r="J1051" s="75" t="s">
        <v>562</v>
      </c>
      <c r="K1051" s="230">
        <v>44251</v>
      </c>
      <c r="L1051" s="75">
        <f>COUNTIF($B$2:B1051,B1051)</f>
        <v>3</v>
      </c>
      <c r="M1051" s="75">
        <f>COUNTIF($L$2:L1051,4)</f>
        <v>41</v>
      </c>
      <c r="N1051" s="76" t="str">
        <f t="shared" si="84"/>
        <v>Code 5026</v>
      </c>
      <c r="O1051" s="76" t="str">
        <f t="shared" si="80"/>
        <v>0649</v>
      </c>
      <c r="P1051" s="75" t="str">
        <f t="shared" si="81"/>
        <v>1904</v>
      </c>
      <c r="Q1051" s="77">
        <f t="shared" si="82"/>
        <v>1215</v>
      </c>
      <c r="R1051" s="77">
        <f t="shared" si="83"/>
        <v>12</v>
      </c>
      <c r="S1051" s="77" t="b">
        <f>IF(O1051="","",IF(OR(VALUE(LEFT(O1051,2))&gt;IF(RIGHT(J1051,1)="M",7,19),AND(OR(LEFT(O1051,2)={"07","19"}),VALUE(RIGHT(O1051,2))&gt;15)),TRUE,FALSE))</f>
        <v>0</v>
      </c>
      <c r="T1051" s="77" t="b">
        <f>IF(O1051="","",IF(OR(VALUE(LEFT(O1051,2))&gt;IF(RIGHT(J1051,1)="M",7,19),AND(OR(LEFT(O1051,2)={"07","19"}),VALUE(RIGHT(O1051,2))&gt;5)),TRUE,FALSE))</f>
        <v>0</v>
      </c>
    </row>
    <row r="1052" spans="1:20" x14ac:dyDescent="0.25">
      <c r="A1052" s="75" t="s">
        <v>531</v>
      </c>
      <c r="B1052" s="77" t="s">
        <v>532</v>
      </c>
      <c r="C1052" s="230">
        <v>44254</v>
      </c>
      <c r="D1052" s="75" t="s">
        <v>596</v>
      </c>
      <c r="E1052" s="75" t="s">
        <v>554</v>
      </c>
      <c r="F1052" s="75" t="s">
        <v>546</v>
      </c>
      <c r="G1052" s="75">
        <v>3</v>
      </c>
      <c r="H1052" s="75" t="s">
        <v>546</v>
      </c>
      <c r="I1052" s="75" t="s">
        <v>546</v>
      </c>
      <c r="J1052" s="75" t="s">
        <v>562</v>
      </c>
      <c r="K1052" s="230">
        <v>44251</v>
      </c>
      <c r="L1052" s="75">
        <f>COUNTIF($B$2:B1052,B1052)</f>
        <v>4</v>
      </c>
      <c r="M1052" s="75">
        <f>COUNTIF($L$2:L1052,4)</f>
        <v>42</v>
      </c>
      <c r="N1052" s="76" t="str">
        <f t="shared" si="84"/>
        <v>Code 5027</v>
      </c>
      <c r="O1052" s="76" t="str">
        <f t="shared" si="80"/>
        <v>0648</v>
      </c>
      <c r="P1052" s="75" t="str">
        <f t="shared" si="81"/>
        <v>1903</v>
      </c>
      <c r="Q1052" s="77">
        <f t="shared" si="82"/>
        <v>1215</v>
      </c>
      <c r="R1052" s="77">
        <f t="shared" si="83"/>
        <v>12</v>
      </c>
      <c r="S1052" s="77" t="b">
        <f>IF(O1052="","",IF(OR(VALUE(LEFT(O1052,2))&gt;IF(RIGHT(J1052,1)="M",7,19),AND(OR(LEFT(O1052,2)={"07","19"}),VALUE(RIGHT(O1052,2))&gt;15)),TRUE,FALSE))</f>
        <v>0</v>
      </c>
      <c r="T1052" s="77" t="b">
        <f>IF(O1052="","",IF(OR(VALUE(LEFT(O1052,2))&gt;IF(RIGHT(J1052,1)="M",7,19),AND(OR(LEFT(O1052,2)={"07","19"}),VALUE(RIGHT(O1052,2))&gt;5)),TRUE,FALSE))</f>
        <v>0</v>
      </c>
    </row>
    <row r="1053" spans="1:20" x14ac:dyDescent="0.25">
      <c r="A1053" s="75" t="s">
        <v>531</v>
      </c>
      <c r="B1053" s="77" t="s">
        <v>532</v>
      </c>
      <c r="C1053" s="230">
        <v>44255</v>
      </c>
      <c r="D1053" s="75" t="s">
        <v>546</v>
      </c>
      <c r="E1053" s="75" t="s">
        <v>549</v>
      </c>
      <c r="F1053" s="75" t="s">
        <v>546</v>
      </c>
      <c r="G1053" s="75">
        <v>0</v>
      </c>
      <c r="H1053" s="75" t="s">
        <v>546</v>
      </c>
      <c r="I1053" s="75" t="s">
        <v>546</v>
      </c>
      <c r="J1053" s="75" t="s">
        <v>563</v>
      </c>
      <c r="K1053" s="230">
        <v>44251</v>
      </c>
      <c r="L1053" s="75">
        <f>COUNTIF($B$2:B1053,B1053)</f>
        <v>5</v>
      </c>
      <c r="M1053" s="75">
        <f>COUNTIF($L$2:L1053,4)</f>
        <v>42</v>
      </c>
      <c r="N1053" s="76" t="str">
        <f t="shared" si="84"/>
        <v>Code 5028</v>
      </c>
      <c r="O1053" s="76" t="str">
        <f t="shared" si="80"/>
        <v/>
      </c>
      <c r="P1053" s="75" t="str">
        <f t="shared" si="81"/>
        <v/>
      </c>
      <c r="Q1053" s="77" t="str">
        <f t="shared" si="82"/>
        <v/>
      </c>
      <c r="R1053" s="77" t="str">
        <f t="shared" si="83"/>
        <v/>
      </c>
      <c r="S1053" s="77" t="str">
        <f>IF(O1053="","",IF(OR(VALUE(LEFT(O1053,2))&gt;IF(RIGHT(J1053,1)="M",7,19),AND(OR(LEFT(O1053,2)={"07","19"}),VALUE(RIGHT(O1053,2))&gt;15)),TRUE,FALSE))</f>
        <v/>
      </c>
      <c r="T1053" s="77" t="str">
        <f>IF(O1053="","",IF(OR(VALUE(LEFT(O1053,2))&gt;IF(RIGHT(J1053,1)="M",7,19),AND(OR(LEFT(O1053,2)={"07","19"}),VALUE(RIGHT(O1053,2))&gt;5)),TRUE,FALSE))</f>
        <v/>
      </c>
    </row>
    <row r="1054" spans="1:20" x14ac:dyDescent="0.25">
      <c r="L1054" s="75">
        <f>COUNTIF($B$2:B1054,B1054)</f>
        <v>0</v>
      </c>
      <c r="M1054" s="75">
        <f>COUNTIF($L$2:L1054,4)</f>
        <v>42</v>
      </c>
      <c r="N1054" s="76" t="str">
        <f t="shared" si="84"/>
        <v>0</v>
      </c>
      <c r="O1054" s="76" t="str">
        <f t="shared" si="80"/>
        <v/>
      </c>
      <c r="P1054" s="75" t="str">
        <f t="shared" si="81"/>
        <v/>
      </c>
      <c r="Q1054" s="77" t="str">
        <f t="shared" si="82"/>
        <v/>
      </c>
      <c r="R1054" s="77" t="str">
        <f t="shared" si="83"/>
        <v/>
      </c>
      <c r="S1054" s="77" t="str">
        <f>IF(O1054="","",IF(OR(VALUE(LEFT(O1054,2))&gt;IF(RIGHT(J1054,1)="M",7,19),AND(OR(LEFT(O1054,2)={"07","19"}),VALUE(RIGHT(O1054,2))&gt;15)),TRUE,FALSE))</f>
        <v/>
      </c>
      <c r="T1054" s="77" t="str">
        <f>IF(O1054="","",IF(OR(VALUE(LEFT(O1054,2))&gt;IF(RIGHT(J1054,1)="M",7,19),AND(OR(LEFT(O1054,2)={"07","19"}),VALUE(RIGHT(O1054,2))&gt;5)),TRUE,FALSE))</f>
        <v/>
      </c>
    </row>
    <row r="1055" spans="1:20" x14ac:dyDescent="0.25">
      <c r="A1055" s="235"/>
      <c r="B1055" s="77" t="s">
        <v>542</v>
      </c>
      <c r="L1055" s="75">
        <f>COUNTIF($B$2:B1055,B1055)</f>
        <v>1</v>
      </c>
      <c r="M1055" s="75">
        <f>COUNTIF($L$2:L1055,4)</f>
        <v>42</v>
      </c>
      <c r="N1055" s="76" t="str">
        <f t="shared" si="84"/>
        <v>0</v>
      </c>
      <c r="O1055" s="76" t="str">
        <f t="shared" si="80"/>
        <v/>
      </c>
      <c r="P1055" s="75" t="str">
        <f t="shared" si="81"/>
        <v/>
      </c>
      <c r="Q1055" s="77" t="str">
        <f t="shared" si="82"/>
        <v/>
      </c>
      <c r="R1055" s="77" t="str">
        <f t="shared" si="83"/>
        <v/>
      </c>
      <c r="S1055" s="77" t="str">
        <f>IF(O1055="","",IF(OR(VALUE(LEFT(O1055,2))&gt;IF(RIGHT(J1055,1)="M",7,19),AND(OR(LEFT(O1055,2)={"07","19"}),VALUE(RIGHT(O1055,2))&gt;15)),TRUE,FALSE))</f>
        <v/>
      </c>
      <c r="T1055" s="77" t="str">
        <f>IF(O1055="","",IF(OR(VALUE(LEFT(O1055,2))&gt;IF(RIGHT(J1055,1)="M",7,19),AND(OR(LEFT(O1055,2)={"07","19"}),VALUE(RIGHT(O1055,2))&gt;5)),TRUE,FALSE))</f>
        <v/>
      </c>
    </row>
    <row r="1056" spans="1:20" x14ac:dyDescent="0.25">
      <c r="L1056" s="75">
        <f>COUNTIF($B$2:B1056,B1056)</f>
        <v>0</v>
      </c>
      <c r="M1056" s="75">
        <f>COUNTIF($L$2:L1056,4)</f>
        <v>42</v>
      </c>
      <c r="N1056" s="76" t="str">
        <f t="shared" si="84"/>
        <v>0</v>
      </c>
      <c r="O1056" s="76" t="str">
        <f t="shared" si="80"/>
        <v/>
      </c>
      <c r="P1056" s="75" t="str">
        <f t="shared" si="81"/>
        <v/>
      </c>
      <c r="Q1056" s="77" t="str">
        <f t="shared" si="82"/>
        <v/>
      </c>
      <c r="R1056" s="77" t="str">
        <f t="shared" si="83"/>
        <v/>
      </c>
      <c r="S1056" s="77" t="str">
        <f>IF(O1056="","",IF(OR(VALUE(LEFT(O1056,2))&gt;IF(RIGHT(J1056,1)="M",7,19),AND(OR(LEFT(O1056,2)={"07","19"}),VALUE(RIGHT(O1056,2))&gt;15)),TRUE,FALSE))</f>
        <v/>
      </c>
      <c r="T1056" s="77" t="str">
        <f>IF(O1056="","",IF(OR(VALUE(LEFT(O1056,2))&gt;IF(RIGHT(J1056,1)="M",7,19),AND(OR(LEFT(O1056,2)={"07","19"}),VALUE(RIGHT(O1056,2))&gt;5)),TRUE,FALSE))</f>
        <v/>
      </c>
    </row>
    <row r="1057" spans="12:20" x14ac:dyDescent="0.25">
      <c r="L1057" s="75">
        <f>COUNTIF($B$2:B1057,B1057)</f>
        <v>0</v>
      </c>
      <c r="M1057" s="75">
        <f>COUNTIF($L$2:L1057,4)</f>
        <v>42</v>
      </c>
      <c r="N1057" s="76" t="str">
        <f t="shared" si="84"/>
        <v>0</v>
      </c>
      <c r="O1057" s="76" t="str">
        <f t="shared" si="80"/>
        <v/>
      </c>
      <c r="P1057" s="75" t="str">
        <f t="shared" si="81"/>
        <v/>
      </c>
      <c r="Q1057" s="77" t="str">
        <f t="shared" si="82"/>
        <v/>
      </c>
      <c r="R1057" s="77" t="str">
        <f t="shared" si="83"/>
        <v/>
      </c>
      <c r="S1057" s="77" t="str">
        <f>IF(O1057="","",IF(OR(VALUE(LEFT(O1057,2))&gt;IF(RIGHT(J1057,1)="M",7,19),AND(OR(LEFT(O1057,2)={"07","19"}),VALUE(RIGHT(O1057,2))&gt;15)),TRUE,FALSE))</f>
        <v/>
      </c>
      <c r="T1057" s="77" t="str">
        <f>IF(O1057="","",IF(OR(VALUE(LEFT(O1057,2))&gt;IF(RIGHT(J1057,1)="M",7,19),AND(OR(LEFT(O1057,2)={"07","19"}),VALUE(RIGHT(O1057,2))&gt;5)),TRUE,FALSE))</f>
        <v/>
      </c>
    </row>
    <row r="1058" spans="12:20" x14ac:dyDescent="0.25">
      <c r="L1058" s="75">
        <f>COUNTIF($B$2:B1058,B1058)</f>
        <v>0</v>
      </c>
      <c r="M1058" s="75">
        <f>COUNTIF($L$2:L1058,4)</f>
        <v>42</v>
      </c>
      <c r="N1058" s="76" t="str">
        <f t="shared" si="84"/>
        <v>0</v>
      </c>
      <c r="O1058" s="76" t="str">
        <f t="shared" si="80"/>
        <v/>
      </c>
      <c r="P1058" s="75" t="str">
        <f t="shared" si="81"/>
        <v/>
      </c>
      <c r="Q1058" s="77" t="str">
        <f t="shared" si="82"/>
        <v/>
      </c>
      <c r="R1058" s="77" t="str">
        <f t="shared" si="83"/>
        <v/>
      </c>
      <c r="S1058" s="77" t="str">
        <f>IF(O1058="","",IF(OR(VALUE(LEFT(O1058,2))&gt;IF(RIGHT(J1058,1)="M",7,19),AND(OR(LEFT(O1058,2)={"07","19"}),VALUE(RIGHT(O1058,2))&gt;15)),TRUE,FALSE))</f>
        <v/>
      </c>
      <c r="T1058" s="77" t="str">
        <f>IF(O1058="","",IF(OR(VALUE(LEFT(O1058,2))&gt;IF(RIGHT(J1058,1)="M",7,19),AND(OR(LEFT(O1058,2)={"07","19"}),VALUE(RIGHT(O1058,2))&gt;5)),TRUE,FALSE))</f>
        <v/>
      </c>
    </row>
    <row r="1059" spans="12:20" x14ac:dyDescent="0.25">
      <c r="L1059" s="75">
        <f>COUNTIF($B$2:B1059,B1059)</f>
        <v>0</v>
      </c>
      <c r="M1059" s="75">
        <f>COUNTIF($L$2:L1059,4)</f>
        <v>42</v>
      </c>
      <c r="N1059" s="76" t="str">
        <f t="shared" si="84"/>
        <v>0</v>
      </c>
      <c r="O1059" s="76" t="str">
        <f t="shared" si="80"/>
        <v/>
      </c>
      <c r="P1059" s="75" t="str">
        <f t="shared" si="81"/>
        <v/>
      </c>
      <c r="Q1059" s="77" t="str">
        <f t="shared" si="82"/>
        <v/>
      </c>
      <c r="R1059" s="77" t="str">
        <f t="shared" si="83"/>
        <v/>
      </c>
      <c r="S1059" s="77" t="str">
        <f>IF(O1059="","",IF(OR(VALUE(LEFT(O1059,2))&gt;IF(RIGHT(J1059,1)="M",7,19),AND(OR(LEFT(O1059,2)={"07","19"}),VALUE(RIGHT(O1059,2))&gt;15)),TRUE,FALSE))</f>
        <v/>
      </c>
      <c r="T1059" s="77" t="str">
        <f>IF(O1059="","",IF(OR(VALUE(LEFT(O1059,2))&gt;IF(RIGHT(J1059,1)="M",7,19),AND(OR(LEFT(O1059,2)={"07","19"}),VALUE(RIGHT(O1059,2))&gt;5)),TRUE,FALSE))</f>
        <v/>
      </c>
    </row>
    <row r="1060" spans="12:20" x14ac:dyDescent="0.25">
      <c r="L1060" s="75">
        <f>COUNTIF($B$2:B1060,B1060)</f>
        <v>0</v>
      </c>
      <c r="M1060" s="75">
        <f>COUNTIF($L$2:L1060,4)</f>
        <v>42</v>
      </c>
      <c r="N1060" s="76" t="str">
        <f t="shared" si="84"/>
        <v>0</v>
      </c>
      <c r="O1060" s="76" t="str">
        <f t="shared" si="80"/>
        <v/>
      </c>
      <c r="P1060" s="75" t="str">
        <f t="shared" si="81"/>
        <v/>
      </c>
      <c r="Q1060" s="77" t="str">
        <f t="shared" si="82"/>
        <v/>
      </c>
      <c r="R1060" s="77" t="str">
        <f t="shared" si="83"/>
        <v/>
      </c>
      <c r="S1060" s="77" t="str">
        <f>IF(O1060="","",IF(OR(VALUE(LEFT(O1060,2))&gt;IF(RIGHT(J1060,1)="M",7,19),AND(OR(LEFT(O1060,2)={"07","19"}),VALUE(RIGHT(O1060,2))&gt;15)),TRUE,FALSE))</f>
        <v/>
      </c>
      <c r="T1060" s="77" t="str">
        <f>IF(O1060="","",IF(OR(VALUE(LEFT(O1060,2))&gt;IF(RIGHT(J1060,1)="M",7,19),AND(OR(LEFT(O1060,2)={"07","19"}),VALUE(RIGHT(O1060,2))&gt;5)),TRUE,FALSE))</f>
        <v/>
      </c>
    </row>
    <row r="1061" spans="12:20" x14ac:dyDescent="0.25">
      <c r="L1061" s="75">
        <f>COUNTIF($B$2:B1061,B1061)</f>
        <v>0</v>
      </c>
      <c r="M1061" s="75">
        <f>COUNTIF($L$2:L1061,4)</f>
        <v>42</v>
      </c>
      <c r="N1061" s="76" t="str">
        <f t="shared" si="84"/>
        <v>0</v>
      </c>
      <c r="O1061" s="76" t="str">
        <f t="shared" si="80"/>
        <v/>
      </c>
      <c r="P1061" s="75" t="str">
        <f t="shared" si="81"/>
        <v/>
      </c>
      <c r="Q1061" s="77" t="str">
        <f t="shared" si="82"/>
        <v/>
      </c>
      <c r="R1061" s="77" t="str">
        <f t="shared" si="83"/>
        <v/>
      </c>
      <c r="S1061" s="77" t="str">
        <f>IF(O1061="","",IF(OR(VALUE(LEFT(O1061,2))&gt;IF(RIGHT(J1061,1)="M",7,19),AND(OR(LEFT(O1061,2)={"07","19"}),VALUE(RIGHT(O1061,2))&gt;15)),TRUE,FALSE))</f>
        <v/>
      </c>
      <c r="T1061" s="77" t="str">
        <f>IF(O1061="","",IF(OR(VALUE(LEFT(O1061,2))&gt;IF(RIGHT(J1061,1)="M",7,19),AND(OR(LEFT(O1061,2)={"07","19"}),VALUE(RIGHT(O1061,2))&gt;5)),TRUE,FALSE))</f>
        <v/>
      </c>
    </row>
    <row r="1062" spans="12:20" x14ac:dyDescent="0.25">
      <c r="L1062" s="75">
        <f>COUNTIF($B$2:B1062,B1062)</f>
        <v>0</v>
      </c>
      <c r="M1062" s="75">
        <f>COUNTIF($L$2:L1062,4)</f>
        <v>42</v>
      </c>
      <c r="N1062" s="76" t="str">
        <f t="shared" si="84"/>
        <v>0</v>
      </c>
      <c r="O1062" s="76" t="str">
        <f t="shared" si="80"/>
        <v/>
      </c>
      <c r="P1062" s="75" t="str">
        <f t="shared" si="81"/>
        <v/>
      </c>
      <c r="Q1062" s="77" t="str">
        <f t="shared" si="82"/>
        <v/>
      </c>
      <c r="R1062" s="77" t="str">
        <f t="shared" si="83"/>
        <v/>
      </c>
      <c r="S1062" s="77" t="str">
        <f>IF(O1062="","",IF(OR(VALUE(LEFT(O1062,2))&gt;IF(RIGHT(J1062,1)="M",7,19),AND(OR(LEFT(O1062,2)={"07","19"}),VALUE(RIGHT(O1062,2))&gt;15)),TRUE,FALSE))</f>
        <v/>
      </c>
      <c r="T1062" s="77" t="str">
        <f>IF(O1062="","",IF(OR(VALUE(LEFT(O1062,2))&gt;IF(RIGHT(J1062,1)="M",7,19),AND(OR(LEFT(O1062,2)={"07","19"}),VALUE(RIGHT(O1062,2))&gt;5)),TRUE,FALSE))</f>
        <v/>
      </c>
    </row>
    <row r="1063" spans="12:20" x14ac:dyDescent="0.25">
      <c r="L1063" s="75">
        <f>COUNTIF($B$2:B1063,B1063)</f>
        <v>0</v>
      </c>
      <c r="M1063" s="75">
        <f>COUNTIF($L$2:L1063,4)</f>
        <v>42</v>
      </c>
      <c r="N1063" s="76" t="str">
        <f t="shared" si="84"/>
        <v>0</v>
      </c>
      <c r="O1063" s="76" t="str">
        <f t="shared" si="80"/>
        <v/>
      </c>
      <c r="P1063" s="75" t="str">
        <f t="shared" si="81"/>
        <v/>
      </c>
      <c r="Q1063" s="77" t="str">
        <f t="shared" si="82"/>
        <v/>
      </c>
      <c r="R1063" s="77" t="str">
        <f t="shared" si="83"/>
        <v/>
      </c>
      <c r="S1063" s="77" t="str">
        <f>IF(O1063="","",IF(OR(VALUE(LEFT(O1063,2))&gt;IF(RIGHT(J1063,1)="M",7,19),AND(OR(LEFT(O1063,2)={"07","19"}),VALUE(RIGHT(O1063,2))&gt;15)),TRUE,FALSE))</f>
        <v/>
      </c>
      <c r="T1063" s="77" t="str">
        <f>IF(O1063="","",IF(OR(VALUE(LEFT(O1063,2))&gt;IF(RIGHT(J1063,1)="M",7,19),AND(OR(LEFT(O1063,2)={"07","19"}),VALUE(RIGHT(O1063,2))&gt;5)),TRUE,FALSE))</f>
        <v/>
      </c>
    </row>
    <row r="1064" spans="12:20" x14ac:dyDescent="0.25">
      <c r="L1064" s="75">
        <f>COUNTIF($B$2:B1064,B1064)</f>
        <v>0</v>
      </c>
      <c r="M1064" s="75">
        <f>COUNTIF($L$2:L1064,4)</f>
        <v>42</v>
      </c>
      <c r="N1064" s="76" t="str">
        <f t="shared" si="84"/>
        <v>0</v>
      </c>
      <c r="O1064" s="76" t="str">
        <f t="shared" si="80"/>
        <v/>
      </c>
      <c r="P1064" s="75" t="str">
        <f t="shared" si="81"/>
        <v/>
      </c>
      <c r="Q1064" s="77" t="str">
        <f t="shared" si="82"/>
        <v/>
      </c>
      <c r="R1064" s="77" t="str">
        <f t="shared" si="83"/>
        <v/>
      </c>
      <c r="S1064" s="77" t="str">
        <f>IF(O1064="","",IF(OR(VALUE(LEFT(O1064,2))&gt;IF(RIGHT(J1064,1)="M",7,19),AND(OR(LEFT(O1064,2)={"07","19"}),VALUE(RIGHT(O1064,2))&gt;15)),TRUE,FALSE))</f>
        <v/>
      </c>
      <c r="T1064" s="77" t="str">
        <f>IF(O1064="","",IF(OR(VALUE(LEFT(O1064,2))&gt;IF(RIGHT(J1064,1)="M",7,19),AND(OR(LEFT(O1064,2)={"07","19"}),VALUE(RIGHT(O1064,2))&gt;5)),TRUE,FALSE))</f>
        <v/>
      </c>
    </row>
    <row r="1065" spans="12:20" x14ac:dyDescent="0.25">
      <c r="L1065" s="75">
        <f>COUNTIF($B$2:B1065,B1065)</f>
        <v>0</v>
      </c>
      <c r="M1065" s="75">
        <f>COUNTIF($L$2:L1065,4)</f>
        <v>42</v>
      </c>
      <c r="N1065" s="76" t="str">
        <f t="shared" si="84"/>
        <v>0</v>
      </c>
      <c r="O1065" s="76" t="str">
        <f t="shared" si="80"/>
        <v/>
      </c>
      <c r="P1065" s="75" t="str">
        <f t="shared" si="81"/>
        <v/>
      </c>
      <c r="Q1065" s="77" t="str">
        <f t="shared" si="82"/>
        <v/>
      </c>
      <c r="R1065" s="77" t="str">
        <f t="shared" si="83"/>
        <v/>
      </c>
      <c r="S1065" s="77" t="str">
        <f>IF(O1065="","",IF(OR(VALUE(LEFT(O1065,2))&gt;IF(RIGHT(J1065,1)="M",7,19),AND(OR(LEFT(O1065,2)={"07","19"}),VALUE(RIGHT(O1065,2))&gt;15)),TRUE,FALSE))</f>
        <v/>
      </c>
      <c r="T1065" s="77" t="str">
        <f>IF(O1065="","",IF(OR(VALUE(LEFT(O1065,2))&gt;IF(RIGHT(J1065,1)="M",7,19),AND(OR(LEFT(O1065,2)={"07","19"}),VALUE(RIGHT(O1065,2))&gt;5)),TRUE,FALSE))</f>
        <v/>
      </c>
    </row>
    <row r="1066" spans="12:20" x14ac:dyDescent="0.25">
      <c r="L1066" s="75">
        <f>COUNTIF($B$2:B1066,B1066)</f>
        <v>0</v>
      </c>
      <c r="M1066" s="75">
        <f>COUNTIF($L$2:L1066,4)</f>
        <v>42</v>
      </c>
      <c r="N1066" s="76" t="str">
        <f t="shared" si="84"/>
        <v>0</v>
      </c>
      <c r="O1066" s="76" t="str">
        <f t="shared" si="80"/>
        <v/>
      </c>
      <c r="P1066" s="75" t="str">
        <f t="shared" si="81"/>
        <v/>
      </c>
      <c r="Q1066" s="77" t="str">
        <f t="shared" si="82"/>
        <v/>
      </c>
      <c r="R1066" s="77" t="str">
        <f t="shared" si="83"/>
        <v/>
      </c>
      <c r="S1066" s="77" t="str">
        <f>IF(O1066="","",IF(OR(VALUE(LEFT(O1066,2))&gt;IF(RIGHT(J1066,1)="M",7,19),AND(OR(LEFT(O1066,2)={"07","19"}),VALUE(RIGHT(O1066,2))&gt;15)),TRUE,FALSE))</f>
        <v/>
      </c>
      <c r="T1066" s="77" t="str">
        <f>IF(O1066="","",IF(OR(VALUE(LEFT(O1066,2))&gt;IF(RIGHT(J1066,1)="M",7,19),AND(OR(LEFT(O1066,2)={"07","19"}),VALUE(RIGHT(O1066,2))&gt;5)),TRUE,FALSE))</f>
        <v/>
      </c>
    </row>
    <row r="1067" spans="12:20" x14ac:dyDescent="0.25">
      <c r="L1067" s="75">
        <f>COUNTIF($B$2:B1067,B1067)</f>
        <v>0</v>
      </c>
      <c r="M1067" s="75">
        <f>COUNTIF($L$2:L1067,4)</f>
        <v>42</v>
      </c>
      <c r="N1067" s="76" t="str">
        <f t="shared" si="84"/>
        <v>0</v>
      </c>
      <c r="O1067" s="76" t="str">
        <f t="shared" si="80"/>
        <v/>
      </c>
      <c r="P1067" s="75" t="str">
        <f t="shared" si="81"/>
        <v/>
      </c>
      <c r="Q1067" s="77" t="str">
        <f t="shared" si="82"/>
        <v/>
      </c>
      <c r="R1067" s="77" t="str">
        <f t="shared" si="83"/>
        <v/>
      </c>
      <c r="S1067" s="77" t="str">
        <f>IF(O1067="","",IF(OR(VALUE(LEFT(O1067,2))&gt;IF(RIGHT(J1067,1)="M",7,19),AND(OR(LEFT(O1067,2)={"07","19"}),VALUE(RIGHT(O1067,2))&gt;15)),TRUE,FALSE))</f>
        <v/>
      </c>
      <c r="T1067" s="77" t="str">
        <f>IF(O1067="","",IF(OR(VALUE(LEFT(O1067,2))&gt;IF(RIGHT(J1067,1)="M",7,19),AND(OR(LEFT(O1067,2)={"07","19"}),VALUE(RIGHT(O1067,2))&gt;5)),TRUE,FALSE))</f>
        <v/>
      </c>
    </row>
    <row r="1068" spans="12:20" x14ac:dyDescent="0.25">
      <c r="L1068" s="75">
        <f>COUNTIF($B$2:B1068,B1068)</f>
        <v>0</v>
      </c>
      <c r="M1068" s="75">
        <f>COUNTIF($L$2:L1068,4)</f>
        <v>42</v>
      </c>
      <c r="N1068" s="76" t="str">
        <f t="shared" si="84"/>
        <v>0</v>
      </c>
      <c r="O1068" s="76" t="str">
        <f t="shared" si="80"/>
        <v/>
      </c>
      <c r="P1068" s="75" t="str">
        <f t="shared" si="81"/>
        <v/>
      </c>
      <c r="Q1068" s="77" t="str">
        <f t="shared" si="82"/>
        <v/>
      </c>
      <c r="R1068" s="77" t="str">
        <f t="shared" si="83"/>
        <v/>
      </c>
      <c r="S1068" s="77" t="str">
        <f>IF(O1068="","",IF(OR(VALUE(LEFT(O1068,2))&gt;IF(RIGHT(J1068,1)="M",7,19),AND(OR(LEFT(O1068,2)={"07","19"}),VALUE(RIGHT(O1068,2))&gt;15)),TRUE,FALSE))</f>
        <v/>
      </c>
      <c r="T1068" s="77" t="str">
        <f>IF(O1068="","",IF(OR(VALUE(LEFT(O1068,2))&gt;IF(RIGHT(J1068,1)="M",7,19),AND(OR(LEFT(O1068,2)={"07","19"}),VALUE(RIGHT(O1068,2))&gt;5)),TRUE,FALSE))</f>
        <v/>
      </c>
    </row>
    <row r="1069" spans="12:20" x14ac:dyDescent="0.25">
      <c r="L1069" s="75">
        <f>COUNTIF($B$2:B1069,B1069)</f>
        <v>0</v>
      </c>
      <c r="M1069" s="75">
        <f>COUNTIF($L$2:L1069,4)</f>
        <v>42</v>
      </c>
      <c r="N1069" s="76" t="str">
        <f t="shared" si="84"/>
        <v>0</v>
      </c>
      <c r="O1069" s="76" t="str">
        <f t="shared" si="80"/>
        <v/>
      </c>
      <c r="P1069" s="75" t="str">
        <f t="shared" si="81"/>
        <v/>
      </c>
      <c r="Q1069" s="77" t="str">
        <f t="shared" si="82"/>
        <v/>
      </c>
      <c r="R1069" s="77" t="str">
        <f t="shared" si="83"/>
        <v/>
      </c>
      <c r="S1069" s="77" t="str">
        <f>IF(O1069="","",IF(OR(VALUE(LEFT(O1069,2))&gt;IF(RIGHT(J1069,1)="M",7,19),AND(OR(LEFT(O1069,2)={"07","19"}),VALUE(RIGHT(O1069,2))&gt;15)),TRUE,FALSE))</f>
        <v/>
      </c>
      <c r="T1069" s="77" t="str">
        <f>IF(O1069="","",IF(OR(VALUE(LEFT(O1069,2))&gt;IF(RIGHT(J1069,1)="M",7,19),AND(OR(LEFT(O1069,2)={"07","19"}),VALUE(RIGHT(O1069,2))&gt;5)),TRUE,FALSE))</f>
        <v/>
      </c>
    </row>
    <row r="1070" spans="12:20" x14ac:dyDescent="0.25">
      <c r="L1070" s="75">
        <f>COUNTIF($B$2:B1070,B1070)</f>
        <v>0</v>
      </c>
      <c r="M1070" s="75">
        <f>COUNTIF($L$2:L1070,4)</f>
        <v>42</v>
      </c>
      <c r="N1070" s="76" t="str">
        <f t="shared" si="84"/>
        <v>0</v>
      </c>
      <c r="O1070" s="76" t="str">
        <f t="shared" si="80"/>
        <v/>
      </c>
      <c r="P1070" s="75" t="str">
        <f t="shared" si="81"/>
        <v/>
      </c>
      <c r="Q1070" s="77" t="str">
        <f t="shared" si="82"/>
        <v/>
      </c>
      <c r="R1070" s="77" t="str">
        <f t="shared" si="83"/>
        <v/>
      </c>
      <c r="S1070" s="77" t="str">
        <f>IF(O1070="","",IF(OR(VALUE(LEFT(O1070,2))&gt;IF(RIGHT(J1070,1)="M",7,19),AND(OR(LEFT(O1070,2)={"07","19"}),VALUE(RIGHT(O1070,2))&gt;15)),TRUE,FALSE))</f>
        <v/>
      </c>
      <c r="T1070" s="77" t="str">
        <f>IF(O1070="","",IF(OR(VALUE(LEFT(O1070,2))&gt;IF(RIGHT(J1070,1)="M",7,19),AND(OR(LEFT(O1070,2)={"07","19"}),VALUE(RIGHT(O1070,2))&gt;5)),TRUE,FALSE))</f>
        <v/>
      </c>
    </row>
    <row r="1071" spans="12:20" x14ac:dyDescent="0.25">
      <c r="L1071" s="75">
        <f>COUNTIF($B$2:B1071,B1071)</f>
        <v>0</v>
      </c>
      <c r="M1071" s="75">
        <f>COUNTIF($L$2:L1071,4)</f>
        <v>42</v>
      </c>
      <c r="N1071" s="76" t="str">
        <f t="shared" si="84"/>
        <v>0</v>
      </c>
      <c r="O1071" s="76" t="str">
        <f t="shared" si="80"/>
        <v/>
      </c>
      <c r="P1071" s="75" t="str">
        <f t="shared" si="81"/>
        <v/>
      </c>
      <c r="Q1071" s="77" t="str">
        <f t="shared" si="82"/>
        <v/>
      </c>
      <c r="R1071" s="77" t="str">
        <f t="shared" si="83"/>
        <v/>
      </c>
      <c r="S1071" s="77" t="str">
        <f>IF(O1071="","",IF(OR(VALUE(LEFT(O1071,2))&gt;IF(RIGHT(J1071,1)="M",7,19),AND(OR(LEFT(O1071,2)={"07","19"}),VALUE(RIGHT(O1071,2))&gt;15)),TRUE,FALSE))</f>
        <v/>
      </c>
      <c r="T1071" s="77" t="str">
        <f>IF(O1071="","",IF(OR(VALUE(LEFT(O1071,2))&gt;IF(RIGHT(J1071,1)="M",7,19),AND(OR(LEFT(O1071,2)={"07","19"}),VALUE(RIGHT(O1071,2))&gt;5)),TRUE,FALSE))</f>
        <v/>
      </c>
    </row>
    <row r="1072" spans="12:20" x14ac:dyDescent="0.25">
      <c r="L1072" s="75">
        <f>COUNTIF($B$2:B1072,B1072)</f>
        <v>0</v>
      </c>
      <c r="M1072" s="75">
        <f>COUNTIF($L$2:L1072,4)</f>
        <v>42</v>
      </c>
      <c r="N1072" s="76" t="str">
        <f t="shared" si="84"/>
        <v>0</v>
      </c>
      <c r="O1072" s="76" t="str">
        <f t="shared" si="80"/>
        <v/>
      </c>
      <c r="P1072" s="75" t="str">
        <f t="shared" si="81"/>
        <v/>
      </c>
      <c r="Q1072" s="77" t="str">
        <f t="shared" si="82"/>
        <v/>
      </c>
      <c r="R1072" s="77" t="str">
        <f t="shared" si="83"/>
        <v/>
      </c>
      <c r="S1072" s="77" t="str">
        <f>IF(O1072="","",IF(OR(VALUE(LEFT(O1072,2))&gt;IF(RIGHT(J1072,1)="M",7,19),AND(OR(LEFT(O1072,2)={"07","19"}),VALUE(RIGHT(O1072,2))&gt;15)),TRUE,FALSE))</f>
        <v/>
      </c>
      <c r="T1072" s="77" t="str">
        <f>IF(O1072="","",IF(OR(VALUE(LEFT(O1072,2))&gt;IF(RIGHT(J1072,1)="M",7,19),AND(OR(LEFT(O1072,2)={"07","19"}),VALUE(RIGHT(O1072,2))&gt;5)),TRUE,FALSE))</f>
        <v/>
      </c>
    </row>
    <row r="1073" spans="12:20" x14ac:dyDescent="0.25">
      <c r="L1073" s="75">
        <f>COUNTIF($B$2:B1073,B1073)</f>
        <v>0</v>
      </c>
      <c r="M1073" s="75">
        <f>COUNTIF($L$2:L1073,4)</f>
        <v>42</v>
      </c>
      <c r="N1073" s="76" t="str">
        <f t="shared" si="84"/>
        <v>0</v>
      </c>
      <c r="O1073" s="76" t="str">
        <f t="shared" si="80"/>
        <v/>
      </c>
      <c r="P1073" s="75" t="str">
        <f t="shared" si="81"/>
        <v/>
      </c>
      <c r="Q1073" s="77" t="str">
        <f t="shared" si="82"/>
        <v/>
      </c>
      <c r="R1073" s="77" t="str">
        <f t="shared" si="83"/>
        <v/>
      </c>
      <c r="S1073" s="77" t="str">
        <f>IF(O1073="","",IF(OR(VALUE(LEFT(O1073,2))&gt;IF(RIGHT(J1073,1)="M",7,19),AND(OR(LEFT(O1073,2)={"07","19"}),VALUE(RIGHT(O1073,2))&gt;15)),TRUE,FALSE))</f>
        <v/>
      </c>
      <c r="T1073" s="77" t="str">
        <f>IF(O1073="","",IF(OR(VALUE(LEFT(O1073,2))&gt;IF(RIGHT(J1073,1)="M",7,19),AND(OR(LEFT(O1073,2)={"07","19"}),VALUE(RIGHT(O1073,2))&gt;5)),TRUE,FALSE))</f>
        <v/>
      </c>
    </row>
    <row r="1074" spans="12:20" x14ac:dyDescent="0.25">
      <c r="L1074" s="75">
        <f>COUNTIF($B$2:B1074,B1074)</f>
        <v>0</v>
      </c>
      <c r="M1074" s="75">
        <f>COUNTIF($L$2:L1074,4)</f>
        <v>42</v>
      </c>
      <c r="N1074" s="76" t="str">
        <f t="shared" si="84"/>
        <v>0</v>
      </c>
      <c r="O1074" s="76" t="str">
        <f t="shared" si="80"/>
        <v/>
      </c>
      <c r="P1074" s="75" t="str">
        <f t="shared" si="81"/>
        <v/>
      </c>
      <c r="Q1074" s="77" t="str">
        <f t="shared" si="82"/>
        <v/>
      </c>
      <c r="R1074" s="77" t="str">
        <f t="shared" si="83"/>
        <v/>
      </c>
      <c r="S1074" s="77" t="str">
        <f>IF(O1074="","",IF(OR(VALUE(LEFT(O1074,2))&gt;IF(RIGHT(J1074,1)="M",7,19),AND(OR(LEFT(O1074,2)={"07","19"}),VALUE(RIGHT(O1074,2))&gt;15)),TRUE,FALSE))</f>
        <v/>
      </c>
      <c r="T1074" s="77" t="str">
        <f>IF(O1074="","",IF(OR(VALUE(LEFT(O1074,2))&gt;IF(RIGHT(J1074,1)="M",7,19),AND(OR(LEFT(O1074,2)={"07","19"}),VALUE(RIGHT(O1074,2))&gt;5)),TRUE,FALSE))</f>
        <v/>
      </c>
    </row>
    <row r="1075" spans="12:20" x14ac:dyDescent="0.25">
      <c r="L1075" s="75">
        <f>COUNTIF($B$2:B1075,B1075)</f>
        <v>0</v>
      </c>
      <c r="M1075" s="75">
        <f>COUNTIF($L$2:L1075,4)</f>
        <v>42</v>
      </c>
      <c r="N1075" s="76" t="str">
        <f t="shared" si="84"/>
        <v>0</v>
      </c>
      <c r="O1075" s="76" t="str">
        <f t="shared" si="80"/>
        <v/>
      </c>
      <c r="P1075" s="75" t="str">
        <f t="shared" si="81"/>
        <v/>
      </c>
      <c r="Q1075" s="77" t="str">
        <f t="shared" si="82"/>
        <v/>
      </c>
      <c r="R1075" s="77" t="str">
        <f t="shared" si="83"/>
        <v/>
      </c>
      <c r="S1075" s="77" t="str">
        <f>IF(O1075="","",IF(OR(VALUE(LEFT(O1075,2))&gt;IF(RIGHT(J1075,1)="M",7,19),AND(OR(LEFT(O1075,2)={"07","19"}),VALUE(RIGHT(O1075,2))&gt;15)),TRUE,FALSE))</f>
        <v/>
      </c>
      <c r="T1075" s="77" t="str">
        <f>IF(O1075="","",IF(OR(VALUE(LEFT(O1075,2))&gt;IF(RIGHT(J1075,1)="M",7,19),AND(OR(LEFT(O1075,2)={"07","19"}),VALUE(RIGHT(O1075,2))&gt;5)),TRUE,FALSE))</f>
        <v/>
      </c>
    </row>
    <row r="1076" spans="12:20" x14ac:dyDescent="0.25">
      <c r="L1076" s="75">
        <f>COUNTIF($B$2:B1076,B1076)</f>
        <v>0</v>
      </c>
      <c r="M1076" s="75">
        <f>COUNTIF($L$2:L1076,4)</f>
        <v>42</v>
      </c>
      <c r="N1076" s="76" t="str">
        <f t="shared" si="84"/>
        <v>0</v>
      </c>
      <c r="O1076" s="76" t="str">
        <f t="shared" si="80"/>
        <v/>
      </c>
      <c r="P1076" s="75" t="str">
        <f t="shared" si="81"/>
        <v/>
      </c>
      <c r="Q1076" s="77" t="str">
        <f t="shared" si="82"/>
        <v/>
      </c>
      <c r="R1076" s="77" t="str">
        <f t="shared" si="83"/>
        <v/>
      </c>
      <c r="S1076" s="77" t="str">
        <f>IF(O1076="","",IF(OR(VALUE(LEFT(O1076,2))&gt;IF(RIGHT(J1076,1)="M",7,19),AND(OR(LEFT(O1076,2)={"07","19"}),VALUE(RIGHT(O1076,2))&gt;15)),TRUE,FALSE))</f>
        <v/>
      </c>
      <c r="T1076" s="77" t="str">
        <f>IF(O1076="","",IF(OR(VALUE(LEFT(O1076,2))&gt;IF(RIGHT(J1076,1)="M",7,19),AND(OR(LEFT(O1076,2)={"07","19"}),VALUE(RIGHT(O1076,2))&gt;5)),TRUE,FALSE))</f>
        <v/>
      </c>
    </row>
    <row r="1077" spans="12:20" x14ac:dyDescent="0.25">
      <c r="L1077" s="75">
        <f>COUNTIF($B$2:B1077,B1077)</f>
        <v>0</v>
      </c>
      <c r="M1077" s="75">
        <f>COUNTIF($L$2:L1077,4)</f>
        <v>42</v>
      </c>
      <c r="N1077" s="76" t="str">
        <f t="shared" si="84"/>
        <v>0</v>
      </c>
      <c r="O1077" s="76" t="str">
        <f t="shared" si="80"/>
        <v/>
      </c>
      <c r="P1077" s="75" t="str">
        <f t="shared" si="81"/>
        <v/>
      </c>
      <c r="Q1077" s="77" t="str">
        <f t="shared" si="82"/>
        <v/>
      </c>
      <c r="R1077" s="77" t="str">
        <f t="shared" si="83"/>
        <v/>
      </c>
      <c r="S1077" s="77" t="str">
        <f>IF(O1077="","",IF(OR(VALUE(LEFT(O1077,2))&gt;IF(RIGHT(J1077,1)="M",7,19),AND(OR(LEFT(O1077,2)={"07","19"}),VALUE(RIGHT(O1077,2))&gt;15)),TRUE,FALSE))</f>
        <v/>
      </c>
      <c r="T1077" s="77" t="str">
        <f>IF(O1077="","",IF(OR(VALUE(LEFT(O1077,2))&gt;IF(RIGHT(J1077,1)="M",7,19),AND(OR(LEFT(O1077,2)={"07","19"}),VALUE(RIGHT(O1077,2))&gt;5)),TRUE,FALSE))</f>
        <v/>
      </c>
    </row>
    <row r="1078" spans="12:20" x14ac:dyDescent="0.25">
      <c r="L1078" s="75">
        <f>COUNTIF($B$2:B1078,B1078)</f>
        <v>0</v>
      </c>
      <c r="M1078" s="75">
        <f>COUNTIF($L$2:L1078,4)</f>
        <v>42</v>
      </c>
      <c r="N1078" s="76" t="str">
        <f t="shared" si="84"/>
        <v>0</v>
      </c>
      <c r="O1078" s="76" t="str">
        <f t="shared" si="80"/>
        <v/>
      </c>
      <c r="P1078" s="75" t="str">
        <f t="shared" si="81"/>
        <v/>
      </c>
      <c r="Q1078" s="77" t="str">
        <f t="shared" si="82"/>
        <v/>
      </c>
      <c r="R1078" s="77" t="str">
        <f t="shared" si="83"/>
        <v/>
      </c>
      <c r="S1078" s="77" t="str">
        <f>IF(O1078="","",IF(OR(VALUE(LEFT(O1078,2))&gt;IF(RIGHT(J1078,1)="M",7,19),AND(OR(LEFT(O1078,2)={"07","19"}),VALUE(RIGHT(O1078,2))&gt;15)),TRUE,FALSE))</f>
        <v/>
      </c>
      <c r="T1078" s="77" t="str">
        <f>IF(O1078="","",IF(OR(VALUE(LEFT(O1078,2))&gt;IF(RIGHT(J1078,1)="M",7,19),AND(OR(LEFT(O1078,2)={"07","19"}),VALUE(RIGHT(O1078,2))&gt;5)),TRUE,FALSE))</f>
        <v/>
      </c>
    </row>
    <row r="1079" spans="12:20" x14ac:dyDescent="0.25">
      <c r="L1079" s="75">
        <f>COUNTIF($B$2:B1079,B1079)</f>
        <v>0</v>
      </c>
      <c r="M1079" s="75">
        <f>COUNTIF($L$2:L1079,4)</f>
        <v>42</v>
      </c>
      <c r="N1079" s="76" t="str">
        <f t="shared" si="84"/>
        <v>0</v>
      </c>
      <c r="O1079" s="76" t="str">
        <f t="shared" si="80"/>
        <v/>
      </c>
      <c r="P1079" s="75" t="str">
        <f t="shared" si="81"/>
        <v/>
      </c>
      <c r="Q1079" s="77" t="str">
        <f t="shared" si="82"/>
        <v/>
      </c>
      <c r="R1079" s="77" t="str">
        <f t="shared" si="83"/>
        <v/>
      </c>
      <c r="S1079" s="77" t="str">
        <f>IF(O1079="","",IF(OR(VALUE(LEFT(O1079,2))&gt;IF(RIGHT(J1079,1)="M",7,19),AND(OR(LEFT(O1079,2)={"07","19"}),VALUE(RIGHT(O1079,2))&gt;15)),TRUE,FALSE))</f>
        <v/>
      </c>
      <c r="T1079" s="77" t="str">
        <f>IF(O1079="","",IF(OR(VALUE(LEFT(O1079,2))&gt;IF(RIGHT(J1079,1)="M",7,19),AND(OR(LEFT(O1079,2)={"07","19"}),VALUE(RIGHT(O1079,2))&gt;5)),TRUE,FALSE))</f>
        <v/>
      </c>
    </row>
    <row r="1080" spans="12:20" x14ac:dyDescent="0.25">
      <c r="L1080" s="75">
        <f>COUNTIF($B$2:B1080,B1080)</f>
        <v>0</v>
      </c>
      <c r="M1080" s="75">
        <f>COUNTIF($L$2:L1080,4)</f>
        <v>42</v>
      </c>
      <c r="N1080" s="76" t="str">
        <f t="shared" si="84"/>
        <v>0</v>
      </c>
      <c r="O1080" s="76" t="str">
        <f t="shared" si="80"/>
        <v/>
      </c>
      <c r="P1080" s="75" t="str">
        <f t="shared" si="81"/>
        <v/>
      </c>
      <c r="Q1080" s="77" t="str">
        <f t="shared" si="82"/>
        <v/>
      </c>
      <c r="R1080" s="77" t="str">
        <f t="shared" si="83"/>
        <v/>
      </c>
      <c r="S1080" s="77" t="str">
        <f>IF(O1080="","",IF(OR(VALUE(LEFT(O1080,2))&gt;IF(RIGHT(J1080,1)="M",7,19),AND(OR(LEFT(O1080,2)={"07","19"}),VALUE(RIGHT(O1080,2))&gt;15)),TRUE,FALSE))</f>
        <v/>
      </c>
      <c r="T1080" s="77" t="str">
        <f>IF(O1080="","",IF(OR(VALUE(LEFT(O1080,2))&gt;IF(RIGHT(J1080,1)="M",7,19),AND(OR(LEFT(O1080,2)={"07","19"}),VALUE(RIGHT(O1080,2))&gt;5)),TRUE,FALSE))</f>
        <v/>
      </c>
    </row>
    <row r="1081" spans="12:20" x14ac:dyDescent="0.25">
      <c r="L1081" s="75">
        <f>COUNTIF($B$2:B1081,B1081)</f>
        <v>0</v>
      </c>
      <c r="M1081" s="75">
        <f>COUNTIF($L$2:L1081,4)</f>
        <v>42</v>
      </c>
      <c r="N1081" s="76" t="str">
        <f t="shared" si="84"/>
        <v>0</v>
      </c>
      <c r="O1081" s="76" t="str">
        <f t="shared" si="80"/>
        <v/>
      </c>
      <c r="P1081" s="75" t="str">
        <f t="shared" si="81"/>
        <v/>
      </c>
      <c r="Q1081" s="77" t="str">
        <f t="shared" si="82"/>
        <v/>
      </c>
      <c r="R1081" s="77" t="str">
        <f t="shared" si="83"/>
        <v/>
      </c>
      <c r="S1081" s="77" t="str">
        <f>IF(O1081="","",IF(OR(VALUE(LEFT(O1081,2))&gt;IF(RIGHT(J1081,1)="M",7,19),AND(OR(LEFT(O1081,2)={"07","19"}),VALUE(RIGHT(O1081,2))&gt;15)),TRUE,FALSE))</f>
        <v/>
      </c>
      <c r="T1081" s="77" t="str">
        <f>IF(O1081="","",IF(OR(VALUE(LEFT(O1081,2))&gt;IF(RIGHT(J1081,1)="M",7,19),AND(OR(LEFT(O1081,2)={"07","19"}),VALUE(RIGHT(O1081,2))&gt;5)),TRUE,FALSE))</f>
        <v/>
      </c>
    </row>
    <row r="1082" spans="12:20" x14ac:dyDescent="0.25">
      <c r="L1082" s="75">
        <f>COUNTIF($B$2:B1082,B1082)</f>
        <v>0</v>
      </c>
      <c r="M1082" s="75">
        <f>COUNTIF($L$2:L1082,4)</f>
        <v>42</v>
      </c>
      <c r="N1082" s="76" t="str">
        <f t="shared" si="84"/>
        <v>0</v>
      </c>
      <c r="O1082" s="76" t="str">
        <f t="shared" si="80"/>
        <v/>
      </c>
      <c r="P1082" s="75" t="str">
        <f t="shared" si="81"/>
        <v/>
      </c>
      <c r="Q1082" s="77" t="str">
        <f t="shared" si="82"/>
        <v/>
      </c>
      <c r="R1082" s="77" t="str">
        <f t="shared" si="83"/>
        <v/>
      </c>
      <c r="S1082" s="77" t="str">
        <f>IF(O1082="","",IF(OR(VALUE(LEFT(O1082,2))&gt;IF(RIGHT(J1082,1)="M",7,19),AND(OR(LEFT(O1082,2)={"07","19"}),VALUE(RIGHT(O1082,2))&gt;15)),TRUE,FALSE))</f>
        <v/>
      </c>
      <c r="T1082" s="77" t="str">
        <f>IF(O1082="","",IF(OR(VALUE(LEFT(O1082,2))&gt;IF(RIGHT(J1082,1)="M",7,19),AND(OR(LEFT(O1082,2)={"07","19"}),VALUE(RIGHT(O1082,2))&gt;5)),TRUE,FALSE))</f>
        <v/>
      </c>
    </row>
    <row r="1083" spans="12:20" x14ac:dyDescent="0.25">
      <c r="L1083" s="75">
        <f>COUNTIF($B$2:B1083,B1083)</f>
        <v>0</v>
      </c>
      <c r="M1083" s="75">
        <f>COUNTIF($L$2:L1083,4)</f>
        <v>42</v>
      </c>
      <c r="N1083" s="76" t="str">
        <f t="shared" si="84"/>
        <v>0</v>
      </c>
      <c r="O1083" s="76" t="str">
        <f t="shared" si="80"/>
        <v/>
      </c>
      <c r="P1083" s="75" t="str">
        <f t="shared" si="81"/>
        <v/>
      </c>
      <c r="Q1083" s="77" t="str">
        <f t="shared" si="82"/>
        <v/>
      </c>
      <c r="R1083" s="77" t="str">
        <f t="shared" si="83"/>
        <v/>
      </c>
      <c r="S1083" s="77" t="str">
        <f>IF(O1083="","",IF(OR(VALUE(LEFT(O1083,2))&gt;IF(RIGHT(J1083,1)="M",7,19),AND(OR(LEFT(O1083,2)={"07","19"}),VALUE(RIGHT(O1083,2))&gt;15)),TRUE,FALSE))</f>
        <v/>
      </c>
      <c r="T1083" s="77" t="str">
        <f>IF(O1083="","",IF(OR(VALUE(LEFT(O1083,2))&gt;IF(RIGHT(J1083,1)="M",7,19),AND(OR(LEFT(O1083,2)={"07","19"}),VALUE(RIGHT(O1083,2))&gt;5)),TRUE,FALSE))</f>
        <v/>
      </c>
    </row>
    <row r="1084" spans="12:20" x14ac:dyDescent="0.25">
      <c r="L1084" s="75">
        <f>COUNTIF($B$2:B1084,B1084)</f>
        <v>0</v>
      </c>
      <c r="M1084" s="75">
        <f>COUNTIF($L$2:L1084,4)</f>
        <v>42</v>
      </c>
      <c r="N1084" s="76" t="str">
        <f t="shared" si="84"/>
        <v>0</v>
      </c>
      <c r="O1084" s="76" t="str">
        <f t="shared" si="80"/>
        <v/>
      </c>
      <c r="P1084" s="75" t="str">
        <f t="shared" si="81"/>
        <v/>
      </c>
      <c r="Q1084" s="77" t="str">
        <f t="shared" si="82"/>
        <v/>
      </c>
      <c r="R1084" s="77" t="str">
        <f t="shared" si="83"/>
        <v/>
      </c>
      <c r="S1084" s="77" t="str">
        <f>IF(O1084="","",IF(OR(VALUE(LEFT(O1084,2))&gt;IF(RIGHT(J1084,1)="M",7,19),AND(OR(LEFT(O1084,2)={"07","19"}),VALUE(RIGHT(O1084,2))&gt;15)),TRUE,FALSE))</f>
        <v/>
      </c>
      <c r="T1084" s="77" t="str">
        <f>IF(O1084="","",IF(OR(VALUE(LEFT(O1084,2))&gt;IF(RIGHT(J1084,1)="M",7,19),AND(OR(LEFT(O1084,2)={"07","19"}),VALUE(RIGHT(O1084,2))&gt;5)),TRUE,FALSE))</f>
        <v/>
      </c>
    </row>
    <row r="1085" spans="12:20" x14ac:dyDescent="0.25">
      <c r="L1085" s="75">
        <f>COUNTIF($B$2:B1085,B1085)</f>
        <v>0</v>
      </c>
      <c r="M1085" s="75">
        <f>COUNTIF($L$2:L1085,4)</f>
        <v>42</v>
      </c>
      <c r="N1085" s="76" t="str">
        <f t="shared" si="84"/>
        <v>0</v>
      </c>
      <c r="O1085" s="76" t="str">
        <f t="shared" si="80"/>
        <v/>
      </c>
      <c r="P1085" s="75" t="str">
        <f t="shared" si="81"/>
        <v/>
      </c>
      <c r="Q1085" s="77" t="str">
        <f t="shared" si="82"/>
        <v/>
      </c>
      <c r="R1085" s="77" t="str">
        <f t="shared" si="83"/>
        <v/>
      </c>
      <c r="S1085" s="77" t="str">
        <f>IF(O1085="","",IF(OR(VALUE(LEFT(O1085,2))&gt;IF(RIGHT(J1085,1)="M",7,19),AND(OR(LEFT(O1085,2)={"07","19"}),VALUE(RIGHT(O1085,2))&gt;15)),TRUE,FALSE))</f>
        <v/>
      </c>
      <c r="T1085" s="77" t="str">
        <f>IF(O1085="","",IF(OR(VALUE(LEFT(O1085,2))&gt;IF(RIGHT(J1085,1)="M",7,19),AND(OR(LEFT(O1085,2)={"07","19"}),VALUE(RIGHT(O1085,2))&gt;5)),TRUE,FALSE))</f>
        <v/>
      </c>
    </row>
    <row r="1086" spans="12:20" x14ac:dyDescent="0.25">
      <c r="L1086" s="75">
        <f>COUNTIF($B$2:B1086,B1086)</f>
        <v>0</v>
      </c>
      <c r="M1086" s="75">
        <f>COUNTIF($L$2:L1086,4)</f>
        <v>42</v>
      </c>
      <c r="N1086" s="76" t="str">
        <f t="shared" si="84"/>
        <v>0</v>
      </c>
      <c r="O1086" s="76" t="str">
        <f t="shared" si="80"/>
        <v/>
      </c>
      <c r="P1086" s="75" t="str">
        <f t="shared" si="81"/>
        <v/>
      </c>
      <c r="Q1086" s="77" t="str">
        <f t="shared" si="82"/>
        <v/>
      </c>
      <c r="R1086" s="77" t="str">
        <f t="shared" si="83"/>
        <v/>
      </c>
      <c r="S1086" s="77" t="str">
        <f>IF(O1086="","",IF(OR(VALUE(LEFT(O1086,2))&gt;IF(RIGHT(J1086,1)="M",7,19),AND(OR(LEFT(O1086,2)={"07","19"}),VALUE(RIGHT(O1086,2))&gt;15)),TRUE,FALSE))</f>
        <v/>
      </c>
      <c r="T1086" s="77" t="str">
        <f>IF(O1086="","",IF(OR(VALUE(LEFT(O1086,2))&gt;IF(RIGHT(J1086,1)="M",7,19),AND(OR(LEFT(O1086,2)={"07","19"}),VALUE(RIGHT(O1086,2))&gt;5)),TRUE,FALSE))</f>
        <v/>
      </c>
    </row>
    <row r="1087" spans="12:20" x14ac:dyDescent="0.25">
      <c r="L1087" s="75">
        <f>COUNTIF($B$2:B1087,B1087)</f>
        <v>0</v>
      </c>
      <c r="M1087" s="75">
        <f>COUNTIF($L$2:L1087,4)</f>
        <v>42</v>
      </c>
      <c r="N1087" s="76" t="str">
        <f t="shared" si="84"/>
        <v>0</v>
      </c>
      <c r="O1087" s="76" t="str">
        <f t="shared" si="80"/>
        <v/>
      </c>
      <c r="P1087" s="75" t="str">
        <f t="shared" si="81"/>
        <v/>
      </c>
      <c r="Q1087" s="77" t="str">
        <f t="shared" si="82"/>
        <v/>
      </c>
      <c r="R1087" s="77" t="str">
        <f t="shared" si="83"/>
        <v/>
      </c>
      <c r="S1087" s="77" t="str">
        <f>IF(O1087="","",IF(OR(VALUE(LEFT(O1087,2))&gt;IF(RIGHT(J1087,1)="M",7,19),AND(OR(LEFT(O1087,2)={"07","19"}),VALUE(RIGHT(O1087,2))&gt;15)),TRUE,FALSE))</f>
        <v/>
      </c>
      <c r="T1087" s="77" t="str">
        <f>IF(O1087="","",IF(OR(VALUE(LEFT(O1087,2))&gt;IF(RIGHT(J1087,1)="M",7,19),AND(OR(LEFT(O1087,2)={"07","19"}),VALUE(RIGHT(O1087,2))&gt;5)),TRUE,FALSE))</f>
        <v/>
      </c>
    </row>
    <row r="1088" spans="12:20" x14ac:dyDescent="0.25">
      <c r="L1088" s="75">
        <f>COUNTIF($B$2:B1088,B1088)</f>
        <v>0</v>
      </c>
      <c r="M1088" s="75">
        <f>COUNTIF($L$2:L1088,4)</f>
        <v>42</v>
      </c>
      <c r="N1088" s="76" t="str">
        <f t="shared" si="84"/>
        <v>0</v>
      </c>
      <c r="O1088" s="76" t="str">
        <f t="shared" si="80"/>
        <v/>
      </c>
      <c r="P1088" s="75" t="str">
        <f t="shared" si="81"/>
        <v/>
      </c>
      <c r="Q1088" s="77" t="str">
        <f t="shared" si="82"/>
        <v/>
      </c>
      <c r="R1088" s="77" t="str">
        <f t="shared" si="83"/>
        <v/>
      </c>
      <c r="S1088" s="77" t="str">
        <f>IF(O1088="","",IF(OR(VALUE(LEFT(O1088,2))&gt;IF(RIGHT(J1088,1)="M",7,19),AND(OR(LEFT(O1088,2)={"07","19"}),VALUE(RIGHT(O1088,2))&gt;15)),TRUE,FALSE))</f>
        <v/>
      </c>
      <c r="T1088" s="77" t="str">
        <f>IF(O1088="","",IF(OR(VALUE(LEFT(O1088,2))&gt;IF(RIGHT(J1088,1)="M",7,19),AND(OR(LEFT(O1088,2)={"07","19"}),VALUE(RIGHT(O1088,2))&gt;5)),TRUE,FALSE))</f>
        <v/>
      </c>
    </row>
    <row r="1089" spans="12:20" x14ac:dyDescent="0.25">
      <c r="L1089" s="75">
        <f>COUNTIF($B$2:B1089,B1089)</f>
        <v>0</v>
      </c>
      <c r="M1089" s="75">
        <f>COUNTIF($L$2:L1089,4)</f>
        <v>42</v>
      </c>
      <c r="N1089" s="76" t="str">
        <f t="shared" si="84"/>
        <v>0</v>
      </c>
      <c r="O1089" s="76" t="str">
        <f t="shared" si="80"/>
        <v/>
      </c>
      <c r="P1089" s="75" t="str">
        <f t="shared" si="81"/>
        <v/>
      </c>
      <c r="Q1089" s="77" t="str">
        <f t="shared" si="82"/>
        <v/>
      </c>
      <c r="R1089" s="77" t="str">
        <f t="shared" si="83"/>
        <v/>
      </c>
      <c r="S1089" s="77" t="str">
        <f>IF(O1089="","",IF(OR(VALUE(LEFT(O1089,2))&gt;IF(RIGHT(J1089,1)="M",7,19),AND(OR(LEFT(O1089,2)={"07","19"}),VALUE(RIGHT(O1089,2))&gt;15)),TRUE,FALSE))</f>
        <v/>
      </c>
      <c r="T1089" s="77" t="str">
        <f>IF(O1089="","",IF(OR(VALUE(LEFT(O1089,2))&gt;IF(RIGHT(J1089,1)="M",7,19),AND(OR(LEFT(O1089,2)={"07","19"}),VALUE(RIGHT(O1089,2))&gt;5)),TRUE,FALSE))</f>
        <v/>
      </c>
    </row>
    <row r="1090" spans="12:20" x14ac:dyDescent="0.25">
      <c r="L1090" s="75">
        <f>COUNTIF($B$2:B1090,B1090)</f>
        <v>0</v>
      </c>
      <c r="M1090" s="75">
        <f>COUNTIF($L$2:L1090,4)</f>
        <v>42</v>
      </c>
      <c r="N1090" s="76" t="str">
        <f t="shared" si="84"/>
        <v>0</v>
      </c>
      <c r="O1090" s="76" t="str">
        <f t="shared" ref="O1090:O1153" si="85">TRIM(SUBSTITUTE(SUBSTITUTE(D1090,"+",""),"_",""))</f>
        <v/>
      </c>
      <c r="P1090" s="75" t="str">
        <f t="shared" ref="P1090:P1153" si="86">TRIM(SUBSTITUTE(SUBSTITUTE(E1090,"+",""),"_",""))</f>
        <v/>
      </c>
      <c r="Q1090" s="77" t="str">
        <f t="shared" ref="Q1090:Q1153" si="87">IFERROR(IF(RIGHT(P1090,2)&lt;RIGHT(O1090,2),IF(P1090&lt;O1090,P1090+2360-O1090,P1090-40-O1090),IF(P1090&lt;O1090,P1090+2400-O1090,P1090-O1090)),"")</f>
        <v/>
      </c>
      <c r="R1090" s="77" t="str">
        <f t="shared" ref="R1090:R1153" si="88">IFERROR(ROUNDDOWN(Q1090/100,0),"")</f>
        <v/>
      </c>
      <c r="S1090" s="77" t="str">
        <f>IF(O1090="","",IF(OR(VALUE(LEFT(O1090,2))&gt;IF(RIGHT(J1090,1)="M",7,19),AND(OR(LEFT(O1090,2)={"07","19"}),VALUE(RIGHT(O1090,2))&gt;15)),TRUE,FALSE))</f>
        <v/>
      </c>
      <c r="T1090" s="77" t="str">
        <f>IF(O1090="","",IF(OR(VALUE(LEFT(O1090,2))&gt;IF(RIGHT(J1090,1)="M",7,19),AND(OR(LEFT(O1090,2)={"07","19"}),VALUE(RIGHT(O1090,2))&gt;5)),TRUE,FALSE))</f>
        <v/>
      </c>
    </row>
    <row r="1091" spans="12:20" x14ac:dyDescent="0.25">
      <c r="L1091" s="75">
        <f>COUNTIF($B$2:B1091,B1091)</f>
        <v>0</v>
      </c>
      <c r="M1091" s="75">
        <f>COUNTIF($L$2:L1091,4)</f>
        <v>42</v>
      </c>
      <c r="N1091" s="76" t="str">
        <f t="shared" ref="N1091:N1154" si="89">A1091&amp;DAY(C1091)</f>
        <v>0</v>
      </c>
      <c r="O1091" s="76" t="str">
        <f t="shared" si="85"/>
        <v/>
      </c>
      <c r="P1091" s="75" t="str">
        <f t="shared" si="86"/>
        <v/>
      </c>
      <c r="Q1091" s="77" t="str">
        <f t="shared" si="87"/>
        <v/>
      </c>
      <c r="R1091" s="77" t="str">
        <f t="shared" si="88"/>
        <v/>
      </c>
      <c r="S1091" s="77" t="str">
        <f>IF(O1091="","",IF(OR(VALUE(LEFT(O1091,2))&gt;IF(RIGHT(J1091,1)="M",7,19),AND(OR(LEFT(O1091,2)={"07","19"}),VALUE(RIGHT(O1091,2))&gt;15)),TRUE,FALSE))</f>
        <v/>
      </c>
      <c r="T1091" s="77" t="str">
        <f>IF(O1091="","",IF(OR(VALUE(LEFT(O1091,2))&gt;IF(RIGHT(J1091,1)="M",7,19),AND(OR(LEFT(O1091,2)={"07","19"}),VALUE(RIGHT(O1091,2))&gt;5)),TRUE,FALSE))</f>
        <v/>
      </c>
    </row>
    <row r="1092" spans="12:20" x14ac:dyDescent="0.25">
      <c r="L1092" s="75">
        <f>COUNTIF($B$2:B1092,B1092)</f>
        <v>0</v>
      </c>
      <c r="M1092" s="75">
        <f>COUNTIF($L$2:L1092,4)</f>
        <v>42</v>
      </c>
      <c r="N1092" s="76" t="str">
        <f t="shared" si="89"/>
        <v>0</v>
      </c>
      <c r="O1092" s="76" t="str">
        <f t="shared" si="85"/>
        <v/>
      </c>
      <c r="P1092" s="75" t="str">
        <f t="shared" si="86"/>
        <v/>
      </c>
      <c r="Q1092" s="77" t="str">
        <f t="shared" si="87"/>
        <v/>
      </c>
      <c r="R1092" s="77" t="str">
        <f t="shared" si="88"/>
        <v/>
      </c>
      <c r="S1092" s="77" t="str">
        <f>IF(O1092="","",IF(OR(VALUE(LEFT(O1092,2))&gt;IF(RIGHT(J1092,1)="M",7,19),AND(OR(LEFT(O1092,2)={"07","19"}),VALUE(RIGHT(O1092,2))&gt;15)),TRUE,FALSE))</f>
        <v/>
      </c>
      <c r="T1092" s="77" t="str">
        <f>IF(O1092="","",IF(OR(VALUE(LEFT(O1092,2))&gt;IF(RIGHT(J1092,1)="M",7,19),AND(OR(LEFT(O1092,2)={"07","19"}),VALUE(RIGHT(O1092,2))&gt;5)),TRUE,FALSE))</f>
        <v/>
      </c>
    </row>
    <row r="1093" spans="12:20" x14ac:dyDescent="0.25">
      <c r="L1093" s="75">
        <f>COUNTIF($B$2:B1093,B1093)</f>
        <v>0</v>
      </c>
      <c r="M1093" s="75">
        <f>COUNTIF($L$2:L1093,4)</f>
        <v>42</v>
      </c>
      <c r="N1093" s="76" t="str">
        <f t="shared" si="89"/>
        <v>0</v>
      </c>
      <c r="O1093" s="76" t="str">
        <f t="shared" si="85"/>
        <v/>
      </c>
      <c r="P1093" s="75" t="str">
        <f t="shared" si="86"/>
        <v/>
      </c>
      <c r="Q1093" s="77" t="str">
        <f t="shared" si="87"/>
        <v/>
      </c>
      <c r="R1093" s="77" t="str">
        <f t="shared" si="88"/>
        <v/>
      </c>
      <c r="S1093" s="77" t="str">
        <f>IF(O1093="","",IF(OR(VALUE(LEFT(O1093,2))&gt;IF(RIGHT(J1093,1)="M",7,19),AND(OR(LEFT(O1093,2)={"07","19"}),VALUE(RIGHT(O1093,2))&gt;15)),TRUE,FALSE))</f>
        <v/>
      </c>
      <c r="T1093" s="77" t="str">
        <f>IF(O1093="","",IF(OR(VALUE(LEFT(O1093,2))&gt;IF(RIGHT(J1093,1)="M",7,19),AND(OR(LEFT(O1093,2)={"07","19"}),VALUE(RIGHT(O1093,2))&gt;5)),TRUE,FALSE))</f>
        <v/>
      </c>
    </row>
    <row r="1094" spans="12:20" x14ac:dyDescent="0.25">
      <c r="L1094" s="75">
        <f>COUNTIF($B$2:B1094,B1094)</f>
        <v>0</v>
      </c>
      <c r="M1094" s="75">
        <f>COUNTIF($L$2:L1094,4)</f>
        <v>42</v>
      </c>
      <c r="N1094" s="76" t="str">
        <f t="shared" si="89"/>
        <v>0</v>
      </c>
      <c r="O1094" s="76" t="str">
        <f t="shared" si="85"/>
        <v/>
      </c>
      <c r="P1094" s="75" t="str">
        <f t="shared" si="86"/>
        <v/>
      </c>
      <c r="Q1094" s="77" t="str">
        <f t="shared" si="87"/>
        <v/>
      </c>
      <c r="R1094" s="77" t="str">
        <f t="shared" si="88"/>
        <v/>
      </c>
      <c r="S1094" s="77" t="str">
        <f>IF(O1094="","",IF(OR(VALUE(LEFT(O1094,2))&gt;IF(RIGHT(J1094,1)="M",7,19),AND(OR(LEFT(O1094,2)={"07","19"}),VALUE(RIGHT(O1094,2))&gt;15)),TRUE,FALSE))</f>
        <v/>
      </c>
      <c r="T1094" s="77" t="str">
        <f>IF(O1094="","",IF(OR(VALUE(LEFT(O1094,2))&gt;IF(RIGHT(J1094,1)="M",7,19),AND(OR(LEFT(O1094,2)={"07","19"}),VALUE(RIGHT(O1094,2))&gt;5)),TRUE,FALSE))</f>
        <v/>
      </c>
    </row>
    <row r="1095" spans="12:20" x14ac:dyDescent="0.25">
      <c r="L1095" s="75">
        <f>COUNTIF($B$2:B1095,B1095)</f>
        <v>0</v>
      </c>
      <c r="M1095" s="75">
        <f>COUNTIF($L$2:L1095,4)</f>
        <v>42</v>
      </c>
      <c r="N1095" s="76" t="str">
        <f t="shared" si="89"/>
        <v>0</v>
      </c>
      <c r="O1095" s="76" t="str">
        <f t="shared" si="85"/>
        <v/>
      </c>
      <c r="P1095" s="75" t="str">
        <f t="shared" si="86"/>
        <v/>
      </c>
      <c r="Q1095" s="77" t="str">
        <f t="shared" si="87"/>
        <v/>
      </c>
      <c r="R1095" s="77" t="str">
        <f t="shared" si="88"/>
        <v/>
      </c>
      <c r="S1095" s="77" t="str">
        <f>IF(O1095="","",IF(OR(VALUE(LEFT(O1095,2))&gt;IF(RIGHT(J1095,1)="M",7,19),AND(OR(LEFT(O1095,2)={"07","19"}),VALUE(RIGHT(O1095,2))&gt;15)),TRUE,FALSE))</f>
        <v/>
      </c>
      <c r="T1095" s="77" t="str">
        <f>IF(O1095="","",IF(OR(VALUE(LEFT(O1095,2))&gt;IF(RIGHT(J1095,1)="M",7,19),AND(OR(LEFT(O1095,2)={"07","19"}),VALUE(RIGHT(O1095,2))&gt;5)),TRUE,FALSE))</f>
        <v/>
      </c>
    </row>
    <row r="1096" spans="12:20" x14ac:dyDescent="0.25">
      <c r="L1096" s="75">
        <f>COUNTIF($B$2:B1096,B1096)</f>
        <v>0</v>
      </c>
      <c r="M1096" s="75">
        <f>COUNTIF($L$2:L1096,4)</f>
        <v>42</v>
      </c>
      <c r="N1096" s="76" t="str">
        <f t="shared" si="89"/>
        <v>0</v>
      </c>
      <c r="O1096" s="76" t="str">
        <f t="shared" si="85"/>
        <v/>
      </c>
      <c r="P1096" s="75" t="str">
        <f t="shared" si="86"/>
        <v/>
      </c>
      <c r="Q1096" s="77" t="str">
        <f t="shared" si="87"/>
        <v/>
      </c>
      <c r="R1096" s="77" t="str">
        <f t="shared" si="88"/>
        <v/>
      </c>
      <c r="S1096" s="77" t="str">
        <f>IF(O1096="","",IF(OR(VALUE(LEFT(O1096,2))&gt;IF(RIGHT(J1096,1)="M",7,19),AND(OR(LEFT(O1096,2)={"07","19"}),VALUE(RIGHT(O1096,2))&gt;15)),TRUE,FALSE))</f>
        <v/>
      </c>
      <c r="T1096" s="77" t="str">
        <f>IF(O1096="","",IF(OR(VALUE(LEFT(O1096,2))&gt;IF(RIGHT(J1096,1)="M",7,19),AND(OR(LEFT(O1096,2)={"07","19"}),VALUE(RIGHT(O1096,2))&gt;5)),TRUE,FALSE))</f>
        <v/>
      </c>
    </row>
    <row r="1097" spans="12:20" x14ac:dyDescent="0.25">
      <c r="L1097" s="75">
        <f>COUNTIF($B$2:B1097,B1097)</f>
        <v>0</v>
      </c>
      <c r="M1097" s="75">
        <f>COUNTIF($L$2:L1097,4)</f>
        <v>42</v>
      </c>
      <c r="N1097" s="76" t="str">
        <f t="shared" si="89"/>
        <v>0</v>
      </c>
      <c r="O1097" s="76" t="str">
        <f t="shared" si="85"/>
        <v/>
      </c>
      <c r="P1097" s="75" t="str">
        <f t="shared" si="86"/>
        <v/>
      </c>
      <c r="Q1097" s="77" t="str">
        <f t="shared" si="87"/>
        <v/>
      </c>
      <c r="R1097" s="77" t="str">
        <f t="shared" si="88"/>
        <v/>
      </c>
      <c r="S1097" s="77" t="str">
        <f>IF(O1097="","",IF(OR(VALUE(LEFT(O1097,2))&gt;IF(RIGHT(J1097,1)="M",7,19),AND(OR(LEFT(O1097,2)={"07","19"}),VALUE(RIGHT(O1097,2))&gt;15)),TRUE,FALSE))</f>
        <v/>
      </c>
      <c r="T1097" s="77" t="str">
        <f>IF(O1097="","",IF(OR(VALUE(LEFT(O1097,2))&gt;IF(RIGHT(J1097,1)="M",7,19),AND(OR(LEFT(O1097,2)={"07","19"}),VALUE(RIGHT(O1097,2))&gt;5)),TRUE,FALSE))</f>
        <v/>
      </c>
    </row>
    <row r="1098" spans="12:20" x14ac:dyDescent="0.25">
      <c r="L1098" s="75">
        <f>COUNTIF($B$2:B1098,B1098)</f>
        <v>0</v>
      </c>
      <c r="M1098" s="75">
        <f>COUNTIF($L$2:L1098,4)</f>
        <v>42</v>
      </c>
      <c r="N1098" s="76" t="str">
        <f t="shared" si="89"/>
        <v>0</v>
      </c>
      <c r="O1098" s="76" t="str">
        <f t="shared" si="85"/>
        <v/>
      </c>
      <c r="P1098" s="75" t="str">
        <f t="shared" si="86"/>
        <v/>
      </c>
      <c r="Q1098" s="77" t="str">
        <f t="shared" si="87"/>
        <v/>
      </c>
      <c r="R1098" s="77" t="str">
        <f t="shared" si="88"/>
        <v/>
      </c>
      <c r="S1098" s="77" t="str">
        <f>IF(O1098="","",IF(OR(VALUE(LEFT(O1098,2))&gt;IF(RIGHT(J1098,1)="M",7,19),AND(OR(LEFT(O1098,2)={"07","19"}),VALUE(RIGHT(O1098,2))&gt;15)),TRUE,FALSE))</f>
        <v/>
      </c>
      <c r="T1098" s="77" t="str">
        <f>IF(O1098="","",IF(OR(VALUE(LEFT(O1098,2))&gt;IF(RIGHT(J1098,1)="M",7,19),AND(OR(LEFT(O1098,2)={"07","19"}),VALUE(RIGHT(O1098,2))&gt;5)),TRUE,FALSE))</f>
        <v/>
      </c>
    </row>
    <row r="1099" spans="12:20" x14ac:dyDescent="0.25">
      <c r="L1099" s="75">
        <f>COUNTIF($B$2:B1099,B1099)</f>
        <v>0</v>
      </c>
      <c r="M1099" s="75">
        <f>COUNTIF($L$2:L1099,4)</f>
        <v>42</v>
      </c>
      <c r="N1099" s="76" t="str">
        <f t="shared" si="89"/>
        <v>0</v>
      </c>
      <c r="O1099" s="76" t="str">
        <f t="shared" si="85"/>
        <v/>
      </c>
      <c r="P1099" s="75" t="str">
        <f t="shared" si="86"/>
        <v/>
      </c>
      <c r="Q1099" s="77" t="str">
        <f t="shared" si="87"/>
        <v/>
      </c>
      <c r="R1099" s="77" t="str">
        <f t="shared" si="88"/>
        <v/>
      </c>
      <c r="S1099" s="77" t="str">
        <f>IF(O1099="","",IF(OR(VALUE(LEFT(O1099,2))&gt;IF(RIGHT(J1099,1)="M",7,19),AND(OR(LEFT(O1099,2)={"07","19"}),VALUE(RIGHT(O1099,2))&gt;15)),TRUE,FALSE))</f>
        <v/>
      </c>
      <c r="T1099" s="77" t="str">
        <f>IF(O1099="","",IF(OR(VALUE(LEFT(O1099,2))&gt;IF(RIGHT(J1099,1)="M",7,19),AND(OR(LEFT(O1099,2)={"07","19"}),VALUE(RIGHT(O1099,2))&gt;5)),TRUE,FALSE))</f>
        <v/>
      </c>
    </row>
    <row r="1100" spans="12:20" x14ac:dyDescent="0.25">
      <c r="L1100" s="75">
        <f>COUNTIF($B$2:B1100,B1100)</f>
        <v>0</v>
      </c>
      <c r="M1100" s="75">
        <f>COUNTIF($L$2:L1100,4)</f>
        <v>42</v>
      </c>
      <c r="N1100" s="76" t="str">
        <f t="shared" si="89"/>
        <v>0</v>
      </c>
      <c r="O1100" s="76" t="str">
        <f t="shared" si="85"/>
        <v/>
      </c>
      <c r="P1100" s="75" t="str">
        <f t="shared" si="86"/>
        <v/>
      </c>
      <c r="Q1100" s="77" t="str">
        <f t="shared" si="87"/>
        <v/>
      </c>
      <c r="R1100" s="77" t="str">
        <f t="shared" si="88"/>
        <v/>
      </c>
      <c r="S1100" s="77" t="str">
        <f>IF(O1100="","",IF(OR(VALUE(LEFT(O1100,2))&gt;IF(RIGHT(J1100,1)="M",7,19),AND(OR(LEFT(O1100,2)={"07","19"}),VALUE(RIGHT(O1100,2))&gt;15)),TRUE,FALSE))</f>
        <v/>
      </c>
      <c r="T1100" s="77" t="str">
        <f>IF(O1100="","",IF(OR(VALUE(LEFT(O1100,2))&gt;IF(RIGHT(J1100,1)="M",7,19),AND(OR(LEFT(O1100,2)={"07","19"}),VALUE(RIGHT(O1100,2))&gt;5)),TRUE,FALSE))</f>
        <v/>
      </c>
    </row>
    <row r="1101" spans="12:20" x14ac:dyDescent="0.25">
      <c r="L1101" s="75">
        <f>COUNTIF($B$2:B1101,B1101)</f>
        <v>0</v>
      </c>
      <c r="M1101" s="75">
        <f>COUNTIF($L$2:L1101,4)</f>
        <v>42</v>
      </c>
      <c r="N1101" s="76" t="str">
        <f t="shared" si="89"/>
        <v>0</v>
      </c>
      <c r="O1101" s="76" t="str">
        <f t="shared" si="85"/>
        <v/>
      </c>
      <c r="P1101" s="75" t="str">
        <f t="shared" si="86"/>
        <v/>
      </c>
      <c r="Q1101" s="77" t="str">
        <f t="shared" si="87"/>
        <v/>
      </c>
      <c r="R1101" s="77" t="str">
        <f t="shared" si="88"/>
        <v/>
      </c>
      <c r="S1101" s="77" t="str">
        <f>IF(O1101="","",IF(OR(VALUE(LEFT(O1101,2))&gt;IF(RIGHT(J1101,1)="M",7,19),AND(OR(LEFT(O1101,2)={"07","19"}),VALUE(RIGHT(O1101,2))&gt;15)),TRUE,FALSE))</f>
        <v/>
      </c>
      <c r="T1101" s="77" t="str">
        <f>IF(O1101="","",IF(OR(VALUE(LEFT(O1101,2))&gt;IF(RIGHT(J1101,1)="M",7,19),AND(OR(LEFT(O1101,2)={"07","19"}),VALUE(RIGHT(O1101,2))&gt;5)),TRUE,FALSE))</f>
        <v/>
      </c>
    </row>
    <row r="1102" spans="12:20" x14ac:dyDescent="0.25">
      <c r="L1102" s="75">
        <f>COUNTIF($B$2:B1102,B1102)</f>
        <v>0</v>
      </c>
      <c r="M1102" s="75">
        <f>COUNTIF($L$2:L1102,4)</f>
        <v>42</v>
      </c>
      <c r="N1102" s="76" t="str">
        <f t="shared" si="89"/>
        <v>0</v>
      </c>
      <c r="O1102" s="76" t="str">
        <f t="shared" si="85"/>
        <v/>
      </c>
      <c r="P1102" s="75" t="str">
        <f t="shared" si="86"/>
        <v/>
      </c>
      <c r="Q1102" s="77" t="str">
        <f t="shared" si="87"/>
        <v/>
      </c>
      <c r="R1102" s="77" t="str">
        <f t="shared" si="88"/>
        <v/>
      </c>
      <c r="S1102" s="77" t="str">
        <f>IF(O1102="","",IF(OR(VALUE(LEFT(O1102,2))&gt;IF(RIGHT(J1102,1)="M",7,19),AND(OR(LEFT(O1102,2)={"07","19"}),VALUE(RIGHT(O1102,2))&gt;15)),TRUE,FALSE))</f>
        <v/>
      </c>
      <c r="T1102" s="77" t="str">
        <f>IF(O1102="","",IF(OR(VALUE(LEFT(O1102,2))&gt;IF(RIGHT(J1102,1)="M",7,19),AND(OR(LEFT(O1102,2)={"07","19"}),VALUE(RIGHT(O1102,2))&gt;5)),TRUE,FALSE))</f>
        <v/>
      </c>
    </row>
    <row r="1103" spans="12:20" x14ac:dyDescent="0.25">
      <c r="L1103" s="75">
        <f>COUNTIF($B$2:B1103,B1103)</f>
        <v>0</v>
      </c>
      <c r="M1103" s="75">
        <f>COUNTIF($L$2:L1103,4)</f>
        <v>42</v>
      </c>
      <c r="N1103" s="76" t="str">
        <f t="shared" si="89"/>
        <v>0</v>
      </c>
      <c r="O1103" s="76" t="str">
        <f t="shared" si="85"/>
        <v/>
      </c>
      <c r="P1103" s="75" t="str">
        <f t="shared" si="86"/>
        <v/>
      </c>
      <c r="Q1103" s="77" t="str">
        <f t="shared" si="87"/>
        <v/>
      </c>
      <c r="R1103" s="77" t="str">
        <f t="shared" si="88"/>
        <v/>
      </c>
      <c r="S1103" s="77" t="str">
        <f>IF(O1103="","",IF(OR(VALUE(LEFT(O1103,2))&gt;IF(RIGHT(J1103,1)="M",7,19),AND(OR(LEFT(O1103,2)={"07","19"}),VALUE(RIGHT(O1103,2))&gt;15)),TRUE,FALSE))</f>
        <v/>
      </c>
      <c r="T1103" s="77" t="str">
        <f>IF(O1103="","",IF(OR(VALUE(LEFT(O1103,2))&gt;IF(RIGHT(J1103,1)="M",7,19),AND(OR(LEFT(O1103,2)={"07","19"}),VALUE(RIGHT(O1103,2))&gt;5)),TRUE,FALSE))</f>
        <v/>
      </c>
    </row>
    <row r="1104" spans="12:20" x14ac:dyDescent="0.25">
      <c r="L1104" s="75">
        <f>COUNTIF($B$2:B1104,B1104)</f>
        <v>0</v>
      </c>
      <c r="M1104" s="75">
        <f>COUNTIF($L$2:L1104,4)</f>
        <v>42</v>
      </c>
      <c r="N1104" s="76" t="str">
        <f t="shared" si="89"/>
        <v>0</v>
      </c>
      <c r="O1104" s="76" t="str">
        <f t="shared" si="85"/>
        <v/>
      </c>
      <c r="P1104" s="75" t="str">
        <f t="shared" si="86"/>
        <v/>
      </c>
      <c r="Q1104" s="77" t="str">
        <f t="shared" si="87"/>
        <v/>
      </c>
      <c r="R1104" s="77" t="str">
        <f t="shared" si="88"/>
        <v/>
      </c>
      <c r="S1104" s="77" t="str">
        <f>IF(O1104="","",IF(OR(VALUE(LEFT(O1104,2))&gt;IF(RIGHT(J1104,1)="M",7,19),AND(OR(LEFT(O1104,2)={"07","19"}),VALUE(RIGHT(O1104,2))&gt;15)),TRUE,FALSE))</f>
        <v/>
      </c>
      <c r="T1104" s="77" t="str">
        <f>IF(O1104="","",IF(OR(VALUE(LEFT(O1104,2))&gt;IF(RIGHT(J1104,1)="M",7,19),AND(OR(LEFT(O1104,2)={"07","19"}),VALUE(RIGHT(O1104,2))&gt;5)),TRUE,FALSE))</f>
        <v/>
      </c>
    </row>
    <row r="1105" spans="12:20" x14ac:dyDescent="0.25">
      <c r="L1105" s="75">
        <f>COUNTIF($B$2:B1105,B1105)</f>
        <v>0</v>
      </c>
      <c r="M1105" s="75">
        <f>COUNTIF($L$2:L1105,4)</f>
        <v>42</v>
      </c>
      <c r="N1105" s="76" t="str">
        <f t="shared" si="89"/>
        <v>0</v>
      </c>
      <c r="O1105" s="76" t="str">
        <f t="shared" si="85"/>
        <v/>
      </c>
      <c r="P1105" s="75" t="str">
        <f t="shared" si="86"/>
        <v/>
      </c>
      <c r="Q1105" s="77" t="str">
        <f t="shared" si="87"/>
        <v/>
      </c>
      <c r="R1105" s="77" t="str">
        <f t="shared" si="88"/>
        <v/>
      </c>
      <c r="S1105" s="77" t="str">
        <f>IF(O1105="","",IF(OR(VALUE(LEFT(O1105,2))&gt;IF(RIGHT(J1105,1)="M",7,19),AND(OR(LEFT(O1105,2)={"07","19"}),VALUE(RIGHT(O1105,2))&gt;15)),TRUE,FALSE))</f>
        <v/>
      </c>
      <c r="T1105" s="77" t="str">
        <f>IF(O1105="","",IF(OR(VALUE(LEFT(O1105,2))&gt;IF(RIGHT(J1105,1)="M",7,19),AND(OR(LEFT(O1105,2)={"07","19"}),VALUE(RIGHT(O1105,2))&gt;5)),TRUE,FALSE))</f>
        <v/>
      </c>
    </row>
    <row r="1106" spans="12:20" x14ac:dyDescent="0.25">
      <c r="L1106" s="75">
        <f>COUNTIF($B$2:B1106,B1106)</f>
        <v>0</v>
      </c>
      <c r="M1106" s="75">
        <f>COUNTIF($L$2:L1106,4)</f>
        <v>42</v>
      </c>
      <c r="N1106" s="76" t="str">
        <f t="shared" si="89"/>
        <v>0</v>
      </c>
      <c r="O1106" s="76" t="str">
        <f t="shared" si="85"/>
        <v/>
      </c>
      <c r="P1106" s="75" t="str">
        <f t="shared" si="86"/>
        <v/>
      </c>
      <c r="Q1106" s="77" t="str">
        <f t="shared" si="87"/>
        <v/>
      </c>
      <c r="R1106" s="77" t="str">
        <f t="shared" si="88"/>
        <v/>
      </c>
      <c r="S1106" s="77" t="str">
        <f>IF(O1106="","",IF(OR(VALUE(LEFT(O1106,2))&gt;IF(RIGHT(J1106,1)="M",7,19),AND(OR(LEFT(O1106,2)={"07","19"}),VALUE(RIGHT(O1106,2))&gt;15)),TRUE,FALSE))</f>
        <v/>
      </c>
      <c r="T1106" s="77" t="str">
        <f>IF(O1106="","",IF(OR(VALUE(LEFT(O1106,2))&gt;IF(RIGHT(J1106,1)="M",7,19),AND(OR(LEFT(O1106,2)={"07","19"}),VALUE(RIGHT(O1106,2))&gt;5)),TRUE,FALSE))</f>
        <v/>
      </c>
    </row>
    <row r="1107" spans="12:20" x14ac:dyDescent="0.25">
      <c r="L1107" s="75">
        <f>COUNTIF($B$2:B1107,B1107)</f>
        <v>0</v>
      </c>
      <c r="M1107" s="75">
        <f>COUNTIF($L$2:L1107,4)</f>
        <v>42</v>
      </c>
      <c r="N1107" s="76" t="str">
        <f t="shared" si="89"/>
        <v>0</v>
      </c>
      <c r="O1107" s="76" t="str">
        <f t="shared" si="85"/>
        <v/>
      </c>
      <c r="P1107" s="75" t="str">
        <f t="shared" si="86"/>
        <v/>
      </c>
      <c r="Q1107" s="77" t="str">
        <f t="shared" si="87"/>
        <v/>
      </c>
      <c r="R1107" s="77" t="str">
        <f t="shared" si="88"/>
        <v/>
      </c>
      <c r="S1107" s="77" t="str">
        <f>IF(O1107="","",IF(OR(VALUE(LEFT(O1107,2))&gt;IF(RIGHT(J1107,1)="M",7,19),AND(OR(LEFT(O1107,2)={"07","19"}),VALUE(RIGHT(O1107,2))&gt;15)),TRUE,FALSE))</f>
        <v/>
      </c>
      <c r="T1107" s="77" t="str">
        <f>IF(O1107="","",IF(OR(VALUE(LEFT(O1107,2))&gt;IF(RIGHT(J1107,1)="M",7,19),AND(OR(LEFT(O1107,2)={"07","19"}),VALUE(RIGHT(O1107,2))&gt;5)),TRUE,FALSE))</f>
        <v/>
      </c>
    </row>
    <row r="1108" spans="12:20" x14ac:dyDescent="0.25">
      <c r="L1108" s="75">
        <f>COUNTIF($B$2:B1108,B1108)</f>
        <v>0</v>
      </c>
      <c r="M1108" s="75">
        <f>COUNTIF($L$2:L1108,4)</f>
        <v>42</v>
      </c>
      <c r="N1108" s="76" t="str">
        <f t="shared" si="89"/>
        <v>0</v>
      </c>
      <c r="O1108" s="76" t="str">
        <f t="shared" si="85"/>
        <v/>
      </c>
      <c r="P1108" s="75" t="str">
        <f t="shared" si="86"/>
        <v/>
      </c>
      <c r="Q1108" s="77" t="str">
        <f t="shared" si="87"/>
        <v/>
      </c>
      <c r="R1108" s="77" t="str">
        <f t="shared" si="88"/>
        <v/>
      </c>
      <c r="S1108" s="77" t="str">
        <f>IF(O1108="","",IF(OR(VALUE(LEFT(O1108,2))&gt;IF(RIGHT(J1108,1)="M",7,19),AND(OR(LEFT(O1108,2)={"07","19"}),VALUE(RIGHT(O1108,2))&gt;15)),TRUE,FALSE))</f>
        <v/>
      </c>
      <c r="T1108" s="77" t="str">
        <f>IF(O1108="","",IF(OR(VALUE(LEFT(O1108,2))&gt;IF(RIGHT(J1108,1)="M",7,19),AND(OR(LEFT(O1108,2)={"07","19"}),VALUE(RIGHT(O1108,2))&gt;5)),TRUE,FALSE))</f>
        <v/>
      </c>
    </row>
    <row r="1109" spans="12:20" x14ac:dyDescent="0.25">
      <c r="L1109" s="75">
        <f>COUNTIF($B$2:B1109,B1109)</f>
        <v>0</v>
      </c>
      <c r="M1109" s="75">
        <f>COUNTIF($L$2:L1109,4)</f>
        <v>42</v>
      </c>
      <c r="N1109" s="76" t="str">
        <f t="shared" si="89"/>
        <v>0</v>
      </c>
      <c r="O1109" s="76" t="str">
        <f t="shared" si="85"/>
        <v/>
      </c>
      <c r="P1109" s="75" t="str">
        <f t="shared" si="86"/>
        <v/>
      </c>
      <c r="Q1109" s="77" t="str">
        <f t="shared" si="87"/>
        <v/>
      </c>
      <c r="R1109" s="77" t="str">
        <f t="shared" si="88"/>
        <v/>
      </c>
      <c r="S1109" s="77" t="str">
        <f>IF(O1109="","",IF(OR(VALUE(LEFT(O1109,2))&gt;IF(RIGHT(J1109,1)="M",7,19),AND(OR(LEFT(O1109,2)={"07","19"}),VALUE(RIGHT(O1109,2))&gt;15)),TRUE,FALSE))</f>
        <v/>
      </c>
      <c r="T1109" s="77" t="str">
        <f>IF(O1109="","",IF(OR(VALUE(LEFT(O1109,2))&gt;IF(RIGHT(J1109,1)="M",7,19),AND(OR(LEFT(O1109,2)={"07","19"}),VALUE(RIGHT(O1109,2))&gt;5)),TRUE,FALSE))</f>
        <v/>
      </c>
    </row>
    <row r="1110" spans="12:20" x14ac:dyDescent="0.25">
      <c r="L1110" s="75">
        <f>COUNTIF($B$2:B1110,B1110)</f>
        <v>0</v>
      </c>
      <c r="M1110" s="75">
        <f>COUNTIF($L$2:L1110,4)</f>
        <v>42</v>
      </c>
      <c r="N1110" s="76" t="str">
        <f t="shared" si="89"/>
        <v>0</v>
      </c>
      <c r="O1110" s="76" t="str">
        <f t="shared" si="85"/>
        <v/>
      </c>
      <c r="P1110" s="75" t="str">
        <f t="shared" si="86"/>
        <v/>
      </c>
      <c r="Q1110" s="77" t="str">
        <f t="shared" si="87"/>
        <v/>
      </c>
      <c r="R1110" s="77" t="str">
        <f t="shared" si="88"/>
        <v/>
      </c>
      <c r="S1110" s="77" t="str">
        <f>IF(O1110="","",IF(OR(VALUE(LEFT(O1110,2))&gt;IF(RIGHT(J1110,1)="M",7,19),AND(OR(LEFT(O1110,2)={"07","19"}),VALUE(RIGHT(O1110,2))&gt;15)),TRUE,FALSE))</f>
        <v/>
      </c>
      <c r="T1110" s="77" t="str">
        <f>IF(O1110="","",IF(OR(VALUE(LEFT(O1110,2))&gt;IF(RIGHT(J1110,1)="M",7,19),AND(OR(LEFT(O1110,2)={"07","19"}),VALUE(RIGHT(O1110,2))&gt;5)),TRUE,FALSE))</f>
        <v/>
      </c>
    </row>
    <row r="1111" spans="12:20" x14ac:dyDescent="0.25">
      <c r="L1111" s="75">
        <f>COUNTIF($B$2:B1111,B1111)</f>
        <v>0</v>
      </c>
      <c r="M1111" s="75">
        <f>COUNTIF($L$2:L1111,4)</f>
        <v>42</v>
      </c>
      <c r="N1111" s="76" t="str">
        <f t="shared" si="89"/>
        <v>0</v>
      </c>
      <c r="O1111" s="76" t="str">
        <f t="shared" si="85"/>
        <v/>
      </c>
      <c r="P1111" s="75" t="str">
        <f t="shared" si="86"/>
        <v/>
      </c>
      <c r="Q1111" s="77" t="str">
        <f t="shared" si="87"/>
        <v/>
      </c>
      <c r="R1111" s="77" t="str">
        <f t="shared" si="88"/>
        <v/>
      </c>
      <c r="S1111" s="77" t="str">
        <f>IF(O1111="","",IF(OR(VALUE(LEFT(O1111,2))&gt;IF(RIGHT(J1111,1)="M",7,19),AND(OR(LEFT(O1111,2)={"07","19"}),VALUE(RIGHT(O1111,2))&gt;15)),TRUE,FALSE))</f>
        <v/>
      </c>
      <c r="T1111" s="77" t="str">
        <f>IF(O1111="","",IF(OR(VALUE(LEFT(O1111,2))&gt;IF(RIGHT(J1111,1)="M",7,19),AND(OR(LEFT(O1111,2)={"07","19"}),VALUE(RIGHT(O1111,2))&gt;5)),TRUE,FALSE))</f>
        <v/>
      </c>
    </row>
    <row r="1112" spans="12:20" x14ac:dyDescent="0.25">
      <c r="L1112" s="75">
        <f>COUNTIF($B$2:B1112,B1112)</f>
        <v>0</v>
      </c>
      <c r="M1112" s="75">
        <f>COUNTIF($L$2:L1112,4)</f>
        <v>42</v>
      </c>
      <c r="N1112" s="76" t="str">
        <f t="shared" si="89"/>
        <v>0</v>
      </c>
      <c r="O1112" s="76" t="str">
        <f t="shared" si="85"/>
        <v/>
      </c>
      <c r="P1112" s="75" t="str">
        <f t="shared" si="86"/>
        <v/>
      </c>
      <c r="Q1112" s="77" t="str">
        <f t="shared" si="87"/>
        <v/>
      </c>
      <c r="R1112" s="77" t="str">
        <f t="shared" si="88"/>
        <v/>
      </c>
      <c r="S1112" s="77" t="str">
        <f>IF(O1112="","",IF(OR(VALUE(LEFT(O1112,2))&gt;IF(RIGHT(J1112,1)="M",7,19),AND(OR(LEFT(O1112,2)={"07","19"}),VALUE(RIGHT(O1112,2))&gt;15)),TRUE,FALSE))</f>
        <v/>
      </c>
      <c r="T1112" s="77" t="str">
        <f>IF(O1112="","",IF(OR(VALUE(LEFT(O1112,2))&gt;IF(RIGHT(J1112,1)="M",7,19),AND(OR(LEFT(O1112,2)={"07","19"}),VALUE(RIGHT(O1112,2))&gt;5)),TRUE,FALSE))</f>
        <v/>
      </c>
    </row>
    <row r="1113" spans="12:20" x14ac:dyDescent="0.25">
      <c r="L1113" s="75">
        <f>COUNTIF($B$2:B1113,B1113)</f>
        <v>0</v>
      </c>
      <c r="M1113" s="75">
        <f>COUNTIF($L$2:L1113,4)</f>
        <v>42</v>
      </c>
      <c r="N1113" s="76" t="str">
        <f t="shared" si="89"/>
        <v>0</v>
      </c>
      <c r="O1113" s="76" t="str">
        <f t="shared" si="85"/>
        <v/>
      </c>
      <c r="P1113" s="75" t="str">
        <f t="shared" si="86"/>
        <v/>
      </c>
      <c r="Q1113" s="77" t="str">
        <f t="shared" si="87"/>
        <v/>
      </c>
      <c r="R1113" s="77" t="str">
        <f t="shared" si="88"/>
        <v/>
      </c>
      <c r="S1113" s="77" t="str">
        <f>IF(O1113="","",IF(OR(VALUE(LEFT(O1113,2))&gt;IF(RIGHT(J1113,1)="M",7,19),AND(OR(LEFT(O1113,2)={"07","19"}),VALUE(RIGHT(O1113,2))&gt;15)),TRUE,FALSE))</f>
        <v/>
      </c>
      <c r="T1113" s="77" t="str">
        <f>IF(O1113="","",IF(OR(VALUE(LEFT(O1113,2))&gt;IF(RIGHT(J1113,1)="M",7,19),AND(OR(LEFT(O1113,2)={"07","19"}),VALUE(RIGHT(O1113,2))&gt;5)),TRUE,FALSE))</f>
        <v/>
      </c>
    </row>
    <row r="1114" spans="12:20" x14ac:dyDescent="0.25">
      <c r="L1114" s="75">
        <f>COUNTIF($B$2:B1114,B1114)</f>
        <v>0</v>
      </c>
      <c r="M1114" s="75">
        <f>COUNTIF($L$2:L1114,4)</f>
        <v>42</v>
      </c>
      <c r="N1114" s="76" t="str">
        <f t="shared" si="89"/>
        <v>0</v>
      </c>
      <c r="O1114" s="76" t="str">
        <f t="shared" si="85"/>
        <v/>
      </c>
      <c r="P1114" s="75" t="str">
        <f t="shared" si="86"/>
        <v/>
      </c>
      <c r="Q1114" s="77" t="str">
        <f t="shared" si="87"/>
        <v/>
      </c>
      <c r="R1114" s="77" t="str">
        <f t="shared" si="88"/>
        <v/>
      </c>
      <c r="S1114" s="77" t="str">
        <f>IF(O1114="","",IF(OR(VALUE(LEFT(O1114,2))&gt;IF(RIGHT(J1114,1)="M",7,19),AND(OR(LEFT(O1114,2)={"07","19"}),VALUE(RIGHT(O1114,2))&gt;15)),TRUE,FALSE))</f>
        <v/>
      </c>
      <c r="T1114" s="77" t="str">
        <f>IF(O1114="","",IF(OR(VALUE(LEFT(O1114,2))&gt;IF(RIGHT(J1114,1)="M",7,19),AND(OR(LEFT(O1114,2)={"07","19"}),VALUE(RIGHT(O1114,2))&gt;5)),TRUE,FALSE))</f>
        <v/>
      </c>
    </row>
    <row r="1115" spans="12:20" x14ac:dyDescent="0.25">
      <c r="L1115" s="75">
        <f>COUNTIF($B$2:B1115,B1115)</f>
        <v>0</v>
      </c>
      <c r="M1115" s="75">
        <f>COUNTIF($L$2:L1115,4)</f>
        <v>42</v>
      </c>
      <c r="N1115" s="76" t="str">
        <f t="shared" si="89"/>
        <v>0</v>
      </c>
      <c r="O1115" s="76" t="str">
        <f t="shared" si="85"/>
        <v/>
      </c>
      <c r="P1115" s="75" t="str">
        <f t="shared" si="86"/>
        <v/>
      </c>
      <c r="Q1115" s="77" t="str">
        <f t="shared" si="87"/>
        <v/>
      </c>
      <c r="R1115" s="77" t="str">
        <f t="shared" si="88"/>
        <v/>
      </c>
      <c r="S1115" s="77" t="str">
        <f>IF(O1115="","",IF(OR(VALUE(LEFT(O1115,2))&gt;IF(RIGHT(J1115,1)="M",7,19),AND(OR(LEFT(O1115,2)={"07","19"}),VALUE(RIGHT(O1115,2))&gt;15)),TRUE,FALSE))</f>
        <v/>
      </c>
      <c r="T1115" s="77" t="str">
        <f>IF(O1115="","",IF(OR(VALUE(LEFT(O1115,2))&gt;IF(RIGHT(J1115,1)="M",7,19),AND(OR(LEFT(O1115,2)={"07","19"}),VALUE(RIGHT(O1115,2))&gt;5)),TRUE,FALSE))</f>
        <v/>
      </c>
    </row>
    <row r="1116" spans="12:20" x14ac:dyDescent="0.25">
      <c r="L1116" s="75">
        <f>COUNTIF($B$2:B1116,B1116)</f>
        <v>0</v>
      </c>
      <c r="M1116" s="75">
        <f>COUNTIF($L$2:L1116,4)</f>
        <v>42</v>
      </c>
      <c r="N1116" s="76" t="str">
        <f t="shared" si="89"/>
        <v>0</v>
      </c>
      <c r="O1116" s="76" t="str">
        <f t="shared" si="85"/>
        <v/>
      </c>
      <c r="P1116" s="75" t="str">
        <f t="shared" si="86"/>
        <v/>
      </c>
      <c r="Q1116" s="77" t="str">
        <f t="shared" si="87"/>
        <v/>
      </c>
      <c r="R1116" s="77" t="str">
        <f t="shared" si="88"/>
        <v/>
      </c>
      <c r="S1116" s="77" t="str">
        <f>IF(O1116="","",IF(OR(VALUE(LEFT(O1116,2))&gt;IF(RIGHT(J1116,1)="M",7,19),AND(OR(LEFT(O1116,2)={"07","19"}),VALUE(RIGHT(O1116,2))&gt;15)),TRUE,FALSE))</f>
        <v/>
      </c>
      <c r="T1116" s="77" t="str">
        <f>IF(O1116="","",IF(OR(VALUE(LEFT(O1116,2))&gt;IF(RIGHT(J1116,1)="M",7,19),AND(OR(LEFT(O1116,2)={"07","19"}),VALUE(RIGHT(O1116,2))&gt;5)),TRUE,FALSE))</f>
        <v/>
      </c>
    </row>
    <row r="1117" spans="12:20" x14ac:dyDescent="0.25">
      <c r="L1117" s="75">
        <f>COUNTIF($B$2:B1117,B1117)</f>
        <v>0</v>
      </c>
      <c r="M1117" s="75">
        <f>COUNTIF($L$2:L1117,4)</f>
        <v>42</v>
      </c>
      <c r="N1117" s="76" t="str">
        <f t="shared" si="89"/>
        <v>0</v>
      </c>
      <c r="O1117" s="76" t="str">
        <f t="shared" si="85"/>
        <v/>
      </c>
      <c r="P1117" s="75" t="str">
        <f t="shared" si="86"/>
        <v/>
      </c>
      <c r="Q1117" s="77" t="str">
        <f t="shared" si="87"/>
        <v/>
      </c>
      <c r="R1117" s="77" t="str">
        <f t="shared" si="88"/>
        <v/>
      </c>
      <c r="S1117" s="77" t="str">
        <f>IF(O1117="","",IF(OR(VALUE(LEFT(O1117,2))&gt;IF(RIGHT(J1117,1)="M",7,19),AND(OR(LEFT(O1117,2)={"07","19"}),VALUE(RIGHT(O1117,2))&gt;15)),TRUE,FALSE))</f>
        <v/>
      </c>
      <c r="T1117" s="77" t="str">
        <f>IF(O1117="","",IF(OR(VALUE(LEFT(O1117,2))&gt;IF(RIGHT(J1117,1)="M",7,19),AND(OR(LEFT(O1117,2)={"07","19"}),VALUE(RIGHT(O1117,2))&gt;5)),TRUE,FALSE))</f>
        <v/>
      </c>
    </row>
    <row r="1118" spans="12:20" x14ac:dyDescent="0.25">
      <c r="L1118" s="75">
        <f>COUNTIF($B$2:B1118,B1118)</f>
        <v>0</v>
      </c>
      <c r="M1118" s="75">
        <f>COUNTIF($L$2:L1118,4)</f>
        <v>42</v>
      </c>
      <c r="N1118" s="76" t="str">
        <f t="shared" si="89"/>
        <v>0</v>
      </c>
      <c r="O1118" s="76" t="str">
        <f t="shared" si="85"/>
        <v/>
      </c>
      <c r="P1118" s="75" t="str">
        <f t="shared" si="86"/>
        <v/>
      </c>
      <c r="Q1118" s="77" t="str">
        <f t="shared" si="87"/>
        <v/>
      </c>
      <c r="R1118" s="77" t="str">
        <f t="shared" si="88"/>
        <v/>
      </c>
      <c r="S1118" s="77" t="str">
        <f>IF(O1118="","",IF(OR(VALUE(LEFT(O1118,2))&gt;IF(RIGHT(J1118,1)="M",7,19),AND(OR(LEFT(O1118,2)={"07","19"}),VALUE(RIGHT(O1118,2))&gt;15)),TRUE,FALSE))</f>
        <v/>
      </c>
      <c r="T1118" s="77" t="str">
        <f>IF(O1118="","",IF(OR(VALUE(LEFT(O1118,2))&gt;IF(RIGHT(J1118,1)="M",7,19),AND(OR(LEFT(O1118,2)={"07","19"}),VALUE(RIGHT(O1118,2))&gt;5)),TRUE,FALSE))</f>
        <v/>
      </c>
    </row>
    <row r="1119" spans="12:20" x14ac:dyDescent="0.25">
      <c r="L1119" s="75">
        <f>COUNTIF($B$2:B1119,B1119)</f>
        <v>0</v>
      </c>
      <c r="M1119" s="75">
        <f>COUNTIF($L$2:L1119,4)</f>
        <v>42</v>
      </c>
      <c r="N1119" s="76" t="str">
        <f t="shared" si="89"/>
        <v>0</v>
      </c>
      <c r="O1119" s="76" t="str">
        <f t="shared" si="85"/>
        <v/>
      </c>
      <c r="P1119" s="75" t="str">
        <f t="shared" si="86"/>
        <v/>
      </c>
      <c r="Q1119" s="77" t="str">
        <f t="shared" si="87"/>
        <v/>
      </c>
      <c r="R1119" s="77" t="str">
        <f t="shared" si="88"/>
        <v/>
      </c>
      <c r="S1119" s="77" t="str">
        <f>IF(O1119="","",IF(OR(VALUE(LEFT(O1119,2))&gt;IF(RIGHT(J1119,1)="M",7,19),AND(OR(LEFT(O1119,2)={"07","19"}),VALUE(RIGHT(O1119,2))&gt;15)),TRUE,FALSE))</f>
        <v/>
      </c>
      <c r="T1119" s="77" t="str">
        <f>IF(O1119="","",IF(OR(VALUE(LEFT(O1119,2))&gt;IF(RIGHT(J1119,1)="M",7,19),AND(OR(LEFT(O1119,2)={"07","19"}),VALUE(RIGHT(O1119,2))&gt;5)),TRUE,FALSE))</f>
        <v/>
      </c>
    </row>
    <row r="1120" spans="12:20" x14ac:dyDescent="0.25">
      <c r="L1120" s="75">
        <f>COUNTIF($B$2:B1120,B1120)</f>
        <v>0</v>
      </c>
      <c r="M1120" s="75">
        <f>COUNTIF($L$2:L1120,4)</f>
        <v>42</v>
      </c>
      <c r="N1120" s="76" t="str">
        <f t="shared" si="89"/>
        <v>0</v>
      </c>
      <c r="O1120" s="76" t="str">
        <f t="shared" si="85"/>
        <v/>
      </c>
      <c r="P1120" s="75" t="str">
        <f t="shared" si="86"/>
        <v/>
      </c>
      <c r="Q1120" s="77" t="str">
        <f t="shared" si="87"/>
        <v/>
      </c>
      <c r="R1120" s="77" t="str">
        <f t="shared" si="88"/>
        <v/>
      </c>
      <c r="S1120" s="77" t="str">
        <f>IF(O1120="","",IF(OR(VALUE(LEFT(O1120,2))&gt;IF(RIGHT(J1120,1)="M",7,19),AND(OR(LEFT(O1120,2)={"07","19"}),VALUE(RIGHT(O1120,2))&gt;15)),TRUE,FALSE))</f>
        <v/>
      </c>
      <c r="T1120" s="77" t="str">
        <f>IF(O1120="","",IF(OR(VALUE(LEFT(O1120,2))&gt;IF(RIGHT(J1120,1)="M",7,19),AND(OR(LEFT(O1120,2)={"07","19"}),VALUE(RIGHT(O1120,2))&gt;5)),TRUE,FALSE))</f>
        <v/>
      </c>
    </row>
    <row r="1121" spans="12:20" x14ac:dyDescent="0.25">
      <c r="L1121" s="75">
        <f>COUNTIF($B$2:B1121,B1121)</f>
        <v>0</v>
      </c>
      <c r="M1121" s="75">
        <f>COUNTIF($L$2:L1121,4)</f>
        <v>42</v>
      </c>
      <c r="N1121" s="76" t="str">
        <f t="shared" si="89"/>
        <v>0</v>
      </c>
      <c r="O1121" s="76" t="str">
        <f t="shared" si="85"/>
        <v/>
      </c>
      <c r="P1121" s="75" t="str">
        <f t="shared" si="86"/>
        <v/>
      </c>
      <c r="Q1121" s="77" t="str">
        <f t="shared" si="87"/>
        <v/>
      </c>
      <c r="R1121" s="77" t="str">
        <f t="shared" si="88"/>
        <v/>
      </c>
      <c r="S1121" s="77" t="str">
        <f>IF(O1121="","",IF(OR(VALUE(LEFT(O1121,2))&gt;IF(RIGHT(J1121,1)="M",7,19),AND(OR(LEFT(O1121,2)={"07","19"}),VALUE(RIGHT(O1121,2))&gt;15)),TRUE,FALSE))</f>
        <v/>
      </c>
      <c r="T1121" s="77" t="str">
        <f>IF(O1121="","",IF(OR(VALUE(LEFT(O1121,2))&gt;IF(RIGHT(J1121,1)="M",7,19),AND(OR(LEFT(O1121,2)={"07","19"}),VALUE(RIGHT(O1121,2))&gt;5)),TRUE,FALSE))</f>
        <v/>
      </c>
    </row>
    <row r="1122" spans="12:20" x14ac:dyDescent="0.25">
      <c r="L1122" s="75">
        <f>COUNTIF($B$2:B1122,B1122)</f>
        <v>0</v>
      </c>
      <c r="M1122" s="75">
        <f>COUNTIF($L$2:L1122,4)</f>
        <v>42</v>
      </c>
      <c r="N1122" s="76" t="str">
        <f t="shared" si="89"/>
        <v>0</v>
      </c>
      <c r="O1122" s="76" t="str">
        <f t="shared" si="85"/>
        <v/>
      </c>
      <c r="P1122" s="75" t="str">
        <f t="shared" si="86"/>
        <v/>
      </c>
      <c r="Q1122" s="77" t="str">
        <f t="shared" si="87"/>
        <v/>
      </c>
      <c r="R1122" s="77" t="str">
        <f t="shared" si="88"/>
        <v/>
      </c>
      <c r="S1122" s="77" t="str">
        <f>IF(O1122="","",IF(OR(VALUE(LEFT(O1122,2))&gt;IF(RIGHT(J1122,1)="M",7,19),AND(OR(LEFT(O1122,2)={"07","19"}),VALUE(RIGHT(O1122,2))&gt;15)),TRUE,FALSE))</f>
        <v/>
      </c>
      <c r="T1122" s="77" t="str">
        <f>IF(O1122="","",IF(OR(VALUE(LEFT(O1122,2))&gt;IF(RIGHT(J1122,1)="M",7,19),AND(OR(LEFT(O1122,2)={"07","19"}),VALUE(RIGHT(O1122,2))&gt;5)),TRUE,FALSE))</f>
        <v/>
      </c>
    </row>
    <row r="1123" spans="12:20" x14ac:dyDescent="0.25">
      <c r="L1123" s="75">
        <f>COUNTIF($B$2:B1123,B1123)</f>
        <v>0</v>
      </c>
      <c r="M1123" s="75">
        <f>COUNTIF($L$2:L1123,4)</f>
        <v>42</v>
      </c>
      <c r="N1123" s="76" t="str">
        <f t="shared" si="89"/>
        <v>0</v>
      </c>
      <c r="O1123" s="76" t="str">
        <f t="shared" si="85"/>
        <v/>
      </c>
      <c r="P1123" s="75" t="str">
        <f t="shared" si="86"/>
        <v/>
      </c>
      <c r="Q1123" s="77" t="str">
        <f t="shared" si="87"/>
        <v/>
      </c>
      <c r="R1123" s="77" t="str">
        <f t="shared" si="88"/>
        <v/>
      </c>
      <c r="S1123" s="77" t="str">
        <f>IF(O1123="","",IF(OR(VALUE(LEFT(O1123,2))&gt;IF(RIGHT(J1123,1)="M",7,19),AND(OR(LEFT(O1123,2)={"07","19"}),VALUE(RIGHT(O1123,2))&gt;15)),TRUE,FALSE))</f>
        <v/>
      </c>
      <c r="T1123" s="77" t="str">
        <f>IF(O1123="","",IF(OR(VALUE(LEFT(O1123,2))&gt;IF(RIGHT(J1123,1)="M",7,19),AND(OR(LEFT(O1123,2)={"07","19"}),VALUE(RIGHT(O1123,2))&gt;5)),TRUE,FALSE))</f>
        <v/>
      </c>
    </row>
    <row r="1124" spans="12:20" x14ac:dyDescent="0.25">
      <c r="L1124" s="75">
        <f>COUNTIF($B$2:B1124,B1124)</f>
        <v>0</v>
      </c>
      <c r="M1124" s="75">
        <f>COUNTIF($L$2:L1124,4)</f>
        <v>42</v>
      </c>
      <c r="N1124" s="76" t="str">
        <f t="shared" si="89"/>
        <v>0</v>
      </c>
      <c r="O1124" s="76" t="str">
        <f t="shared" si="85"/>
        <v/>
      </c>
      <c r="P1124" s="75" t="str">
        <f t="shared" si="86"/>
        <v/>
      </c>
      <c r="Q1124" s="77" t="str">
        <f t="shared" si="87"/>
        <v/>
      </c>
      <c r="R1124" s="77" t="str">
        <f t="shared" si="88"/>
        <v/>
      </c>
      <c r="S1124" s="77" t="str">
        <f>IF(O1124="","",IF(OR(VALUE(LEFT(O1124,2))&gt;IF(RIGHT(J1124,1)="M",7,19),AND(OR(LEFT(O1124,2)={"07","19"}),VALUE(RIGHT(O1124,2))&gt;15)),TRUE,FALSE))</f>
        <v/>
      </c>
      <c r="T1124" s="77" t="str">
        <f>IF(O1124="","",IF(OR(VALUE(LEFT(O1124,2))&gt;IF(RIGHT(J1124,1)="M",7,19),AND(OR(LEFT(O1124,2)={"07","19"}),VALUE(RIGHT(O1124,2))&gt;5)),TRUE,FALSE))</f>
        <v/>
      </c>
    </row>
    <row r="1125" spans="12:20" x14ac:dyDescent="0.25">
      <c r="L1125" s="75">
        <f>COUNTIF($B$2:B1125,B1125)</f>
        <v>0</v>
      </c>
      <c r="M1125" s="75">
        <f>COUNTIF($L$2:L1125,4)</f>
        <v>42</v>
      </c>
      <c r="N1125" s="76" t="str">
        <f t="shared" si="89"/>
        <v>0</v>
      </c>
      <c r="O1125" s="76" t="str">
        <f t="shared" si="85"/>
        <v/>
      </c>
      <c r="P1125" s="75" t="str">
        <f t="shared" si="86"/>
        <v/>
      </c>
      <c r="Q1125" s="77" t="str">
        <f t="shared" si="87"/>
        <v/>
      </c>
      <c r="R1125" s="77" t="str">
        <f t="shared" si="88"/>
        <v/>
      </c>
      <c r="S1125" s="77" t="str">
        <f>IF(O1125="","",IF(OR(VALUE(LEFT(O1125,2))&gt;IF(RIGHT(J1125,1)="M",7,19),AND(OR(LEFT(O1125,2)={"07","19"}),VALUE(RIGHT(O1125,2))&gt;15)),TRUE,FALSE))</f>
        <v/>
      </c>
      <c r="T1125" s="77" t="str">
        <f>IF(O1125="","",IF(OR(VALUE(LEFT(O1125,2))&gt;IF(RIGHT(J1125,1)="M",7,19),AND(OR(LEFT(O1125,2)={"07","19"}),VALUE(RIGHT(O1125,2))&gt;5)),TRUE,FALSE))</f>
        <v/>
      </c>
    </row>
    <row r="1126" spans="12:20" x14ac:dyDescent="0.25">
      <c r="L1126" s="75">
        <f>COUNTIF($B$2:B1126,B1126)</f>
        <v>0</v>
      </c>
      <c r="M1126" s="75">
        <f>COUNTIF($L$2:L1126,4)</f>
        <v>42</v>
      </c>
      <c r="N1126" s="76" t="str">
        <f t="shared" si="89"/>
        <v>0</v>
      </c>
      <c r="O1126" s="76" t="str">
        <f t="shared" si="85"/>
        <v/>
      </c>
      <c r="P1126" s="75" t="str">
        <f t="shared" si="86"/>
        <v/>
      </c>
      <c r="Q1126" s="77" t="str">
        <f t="shared" si="87"/>
        <v/>
      </c>
      <c r="R1126" s="77" t="str">
        <f t="shared" si="88"/>
        <v/>
      </c>
      <c r="S1126" s="77" t="str">
        <f>IF(O1126="","",IF(OR(VALUE(LEFT(O1126,2))&gt;IF(RIGHT(J1126,1)="M",7,19),AND(OR(LEFT(O1126,2)={"07","19"}),VALUE(RIGHT(O1126,2))&gt;15)),TRUE,FALSE))</f>
        <v/>
      </c>
      <c r="T1126" s="77" t="str">
        <f>IF(O1126="","",IF(OR(VALUE(LEFT(O1126,2))&gt;IF(RIGHT(J1126,1)="M",7,19),AND(OR(LEFT(O1126,2)={"07","19"}),VALUE(RIGHT(O1126,2))&gt;5)),TRUE,FALSE))</f>
        <v/>
      </c>
    </row>
    <row r="1127" spans="12:20" x14ac:dyDescent="0.25">
      <c r="L1127" s="75">
        <f>COUNTIF($B$2:B1127,B1127)</f>
        <v>0</v>
      </c>
      <c r="M1127" s="75">
        <f>COUNTIF($L$2:L1127,4)</f>
        <v>42</v>
      </c>
      <c r="N1127" s="76" t="str">
        <f t="shared" si="89"/>
        <v>0</v>
      </c>
      <c r="O1127" s="76" t="str">
        <f t="shared" si="85"/>
        <v/>
      </c>
      <c r="P1127" s="75" t="str">
        <f t="shared" si="86"/>
        <v/>
      </c>
      <c r="Q1127" s="77" t="str">
        <f t="shared" si="87"/>
        <v/>
      </c>
      <c r="R1127" s="77" t="str">
        <f t="shared" si="88"/>
        <v/>
      </c>
      <c r="S1127" s="77" t="str">
        <f>IF(O1127="","",IF(OR(VALUE(LEFT(O1127,2))&gt;IF(RIGHT(J1127,1)="M",7,19),AND(OR(LEFT(O1127,2)={"07","19"}),VALUE(RIGHT(O1127,2))&gt;15)),TRUE,FALSE))</f>
        <v/>
      </c>
      <c r="T1127" s="77" t="str">
        <f>IF(O1127="","",IF(OR(VALUE(LEFT(O1127,2))&gt;IF(RIGHT(J1127,1)="M",7,19),AND(OR(LEFT(O1127,2)={"07","19"}),VALUE(RIGHT(O1127,2))&gt;5)),TRUE,FALSE))</f>
        <v/>
      </c>
    </row>
    <row r="1128" spans="12:20" x14ac:dyDescent="0.25">
      <c r="L1128" s="75">
        <f>COUNTIF($B$2:B1128,B1128)</f>
        <v>0</v>
      </c>
      <c r="M1128" s="75">
        <f>COUNTIF($L$2:L1128,4)</f>
        <v>42</v>
      </c>
      <c r="N1128" s="76" t="str">
        <f t="shared" si="89"/>
        <v>0</v>
      </c>
      <c r="O1128" s="76" t="str">
        <f t="shared" si="85"/>
        <v/>
      </c>
      <c r="P1128" s="75" t="str">
        <f t="shared" si="86"/>
        <v/>
      </c>
      <c r="Q1128" s="77" t="str">
        <f t="shared" si="87"/>
        <v/>
      </c>
      <c r="R1128" s="77" t="str">
        <f t="shared" si="88"/>
        <v/>
      </c>
      <c r="S1128" s="77" t="str">
        <f>IF(O1128="","",IF(OR(VALUE(LEFT(O1128,2))&gt;IF(RIGHT(J1128,1)="M",7,19),AND(OR(LEFT(O1128,2)={"07","19"}),VALUE(RIGHT(O1128,2))&gt;15)),TRUE,FALSE))</f>
        <v/>
      </c>
      <c r="T1128" s="77" t="str">
        <f>IF(O1128="","",IF(OR(VALUE(LEFT(O1128,2))&gt;IF(RIGHT(J1128,1)="M",7,19),AND(OR(LEFT(O1128,2)={"07","19"}),VALUE(RIGHT(O1128,2))&gt;5)),TRUE,FALSE))</f>
        <v/>
      </c>
    </row>
    <row r="1129" spans="12:20" x14ac:dyDescent="0.25">
      <c r="L1129" s="75">
        <f>COUNTIF($B$2:B1129,B1129)</f>
        <v>0</v>
      </c>
      <c r="M1129" s="75">
        <f>COUNTIF($L$2:L1129,4)</f>
        <v>42</v>
      </c>
      <c r="N1129" s="76" t="str">
        <f t="shared" si="89"/>
        <v>0</v>
      </c>
      <c r="O1129" s="76" t="str">
        <f t="shared" si="85"/>
        <v/>
      </c>
      <c r="P1129" s="75" t="str">
        <f t="shared" si="86"/>
        <v/>
      </c>
      <c r="Q1129" s="77" t="str">
        <f t="shared" si="87"/>
        <v/>
      </c>
      <c r="R1129" s="77" t="str">
        <f t="shared" si="88"/>
        <v/>
      </c>
      <c r="S1129" s="77" t="str">
        <f>IF(O1129="","",IF(OR(VALUE(LEFT(O1129,2))&gt;IF(RIGHT(J1129,1)="M",7,19),AND(OR(LEFT(O1129,2)={"07","19"}),VALUE(RIGHT(O1129,2))&gt;15)),TRUE,FALSE))</f>
        <v/>
      </c>
      <c r="T1129" s="77" t="str">
        <f>IF(O1129="","",IF(OR(VALUE(LEFT(O1129,2))&gt;IF(RIGHT(J1129,1)="M",7,19),AND(OR(LEFT(O1129,2)={"07","19"}),VALUE(RIGHT(O1129,2))&gt;5)),TRUE,FALSE))</f>
        <v/>
      </c>
    </row>
    <row r="1130" spans="12:20" x14ac:dyDescent="0.25">
      <c r="L1130" s="75">
        <f>COUNTIF($B$2:B1130,B1130)</f>
        <v>0</v>
      </c>
      <c r="M1130" s="75">
        <f>COUNTIF($L$2:L1130,4)</f>
        <v>42</v>
      </c>
      <c r="N1130" s="76" t="str">
        <f t="shared" si="89"/>
        <v>0</v>
      </c>
      <c r="O1130" s="76" t="str">
        <f t="shared" si="85"/>
        <v/>
      </c>
      <c r="P1130" s="75" t="str">
        <f t="shared" si="86"/>
        <v/>
      </c>
      <c r="Q1130" s="77" t="str">
        <f t="shared" si="87"/>
        <v/>
      </c>
      <c r="R1130" s="77" t="str">
        <f t="shared" si="88"/>
        <v/>
      </c>
      <c r="S1130" s="77" t="str">
        <f>IF(O1130="","",IF(OR(VALUE(LEFT(O1130,2))&gt;IF(RIGHT(J1130,1)="M",7,19),AND(OR(LEFT(O1130,2)={"07","19"}),VALUE(RIGHT(O1130,2))&gt;15)),TRUE,FALSE))</f>
        <v/>
      </c>
      <c r="T1130" s="77" t="str">
        <f>IF(O1130="","",IF(OR(VALUE(LEFT(O1130,2))&gt;IF(RIGHT(J1130,1)="M",7,19),AND(OR(LEFT(O1130,2)={"07","19"}),VALUE(RIGHT(O1130,2))&gt;5)),TRUE,FALSE))</f>
        <v/>
      </c>
    </row>
    <row r="1131" spans="12:20" x14ac:dyDescent="0.25">
      <c r="L1131" s="75">
        <f>COUNTIF($B$2:B1131,B1131)</f>
        <v>0</v>
      </c>
      <c r="M1131" s="75">
        <f>COUNTIF($L$2:L1131,4)</f>
        <v>42</v>
      </c>
      <c r="N1131" s="76" t="str">
        <f t="shared" si="89"/>
        <v>0</v>
      </c>
      <c r="O1131" s="76" t="str">
        <f t="shared" si="85"/>
        <v/>
      </c>
      <c r="P1131" s="75" t="str">
        <f t="shared" si="86"/>
        <v/>
      </c>
      <c r="Q1131" s="77" t="str">
        <f t="shared" si="87"/>
        <v/>
      </c>
      <c r="R1131" s="77" t="str">
        <f t="shared" si="88"/>
        <v/>
      </c>
      <c r="S1131" s="77" t="str">
        <f>IF(O1131="","",IF(OR(VALUE(LEFT(O1131,2))&gt;IF(RIGHT(J1131,1)="M",7,19),AND(OR(LEFT(O1131,2)={"07","19"}),VALUE(RIGHT(O1131,2))&gt;15)),TRUE,FALSE))</f>
        <v/>
      </c>
      <c r="T1131" s="77" t="str">
        <f>IF(O1131="","",IF(OR(VALUE(LEFT(O1131,2))&gt;IF(RIGHT(J1131,1)="M",7,19),AND(OR(LEFT(O1131,2)={"07","19"}),VALUE(RIGHT(O1131,2))&gt;5)),TRUE,FALSE))</f>
        <v/>
      </c>
    </row>
    <row r="1132" spans="12:20" x14ac:dyDescent="0.25">
      <c r="L1132" s="75">
        <f>COUNTIF($B$2:B1132,B1132)</f>
        <v>0</v>
      </c>
      <c r="M1132" s="75">
        <f>COUNTIF($L$2:L1132,4)</f>
        <v>42</v>
      </c>
      <c r="N1132" s="76" t="str">
        <f t="shared" si="89"/>
        <v>0</v>
      </c>
      <c r="O1132" s="76" t="str">
        <f t="shared" si="85"/>
        <v/>
      </c>
      <c r="P1132" s="75" t="str">
        <f t="shared" si="86"/>
        <v/>
      </c>
      <c r="Q1132" s="77" t="str">
        <f t="shared" si="87"/>
        <v/>
      </c>
      <c r="R1132" s="77" t="str">
        <f t="shared" si="88"/>
        <v/>
      </c>
      <c r="S1132" s="77" t="str">
        <f>IF(O1132="","",IF(OR(VALUE(LEFT(O1132,2))&gt;IF(RIGHT(J1132,1)="M",7,19),AND(OR(LEFT(O1132,2)={"07","19"}),VALUE(RIGHT(O1132,2))&gt;15)),TRUE,FALSE))</f>
        <v/>
      </c>
      <c r="T1132" s="77" t="str">
        <f>IF(O1132="","",IF(OR(VALUE(LEFT(O1132,2))&gt;IF(RIGHT(J1132,1)="M",7,19),AND(OR(LEFT(O1132,2)={"07","19"}),VALUE(RIGHT(O1132,2))&gt;5)),TRUE,FALSE))</f>
        <v/>
      </c>
    </row>
    <row r="1133" spans="12:20" x14ac:dyDescent="0.25">
      <c r="L1133" s="75">
        <f>COUNTIF($B$2:B1133,B1133)</f>
        <v>0</v>
      </c>
      <c r="M1133" s="75">
        <f>COUNTIF($L$2:L1133,4)</f>
        <v>42</v>
      </c>
      <c r="N1133" s="76" t="str">
        <f t="shared" si="89"/>
        <v>0</v>
      </c>
      <c r="O1133" s="76" t="str">
        <f t="shared" si="85"/>
        <v/>
      </c>
      <c r="P1133" s="75" t="str">
        <f t="shared" si="86"/>
        <v/>
      </c>
      <c r="Q1133" s="77" t="str">
        <f t="shared" si="87"/>
        <v/>
      </c>
      <c r="R1133" s="77" t="str">
        <f t="shared" si="88"/>
        <v/>
      </c>
      <c r="S1133" s="77" t="str">
        <f>IF(O1133="","",IF(OR(VALUE(LEFT(O1133,2))&gt;IF(RIGHT(J1133,1)="M",7,19),AND(OR(LEFT(O1133,2)={"07","19"}),VALUE(RIGHT(O1133,2))&gt;15)),TRUE,FALSE))</f>
        <v/>
      </c>
      <c r="T1133" s="77" t="str">
        <f>IF(O1133="","",IF(OR(VALUE(LEFT(O1133,2))&gt;IF(RIGHT(J1133,1)="M",7,19),AND(OR(LEFT(O1133,2)={"07","19"}),VALUE(RIGHT(O1133,2))&gt;5)),TRUE,FALSE))</f>
        <v/>
      </c>
    </row>
    <row r="1134" spans="12:20" x14ac:dyDescent="0.25">
      <c r="L1134" s="75">
        <f>COUNTIF($B$2:B1134,B1134)</f>
        <v>0</v>
      </c>
      <c r="M1134" s="75">
        <f>COUNTIF($L$2:L1134,4)</f>
        <v>42</v>
      </c>
      <c r="N1134" s="76" t="str">
        <f t="shared" si="89"/>
        <v>0</v>
      </c>
      <c r="O1134" s="76" t="str">
        <f t="shared" si="85"/>
        <v/>
      </c>
      <c r="P1134" s="75" t="str">
        <f t="shared" si="86"/>
        <v/>
      </c>
      <c r="Q1134" s="77" t="str">
        <f t="shared" si="87"/>
        <v/>
      </c>
      <c r="R1134" s="77" t="str">
        <f t="shared" si="88"/>
        <v/>
      </c>
      <c r="S1134" s="77" t="str">
        <f>IF(O1134="","",IF(OR(VALUE(LEFT(O1134,2))&gt;IF(RIGHT(J1134,1)="M",7,19),AND(OR(LEFT(O1134,2)={"07","19"}),VALUE(RIGHT(O1134,2))&gt;15)),TRUE,FALSE))</f>
        <v/>
      </c>
      <c r="T1134" s="77" t="str">
        <f>IF(O1134="","",IF(OR(VALUE(LEFT(O1134,2))&gt;IF(RIGHT(J1134,1)="M",7,19),AND(OR(LEFT(O1134,2)={"07","19"}),VALUE(RIGHT(O1134,2))&gt;5)),TRUE,FALSE))</f>
        <v/>
      </c>
    </row>
    <row r="1135" spans="12:20" x14ac:dyDescent="0.25">
      <c r="L1135" s="75">
        <f>COUNTIF($B$2:B1135,B1135)</f>
        <v>0</v>
      </c>
      <c r="M1135" s="75">
        <f>COUNTIF($L$2:L1135,4)</f>
        <v>42</v>
      </c>
      <c r="N1135" s="76" t="str">
        <f t="shared" si="89"/>
        <v>0</v>
      </c>
      <c r="O1135" s="76" t="str">
        <f t="shared" si="85"/>
        <v/>
      </c>
      <c r="P1135" s="75" t="str">
        <f t="shared" si="86"/>
        <v/>
      </c>
      <c r="Q1135" s="77" t="str">
        <f t="shared" si="87"/>
        <v/>
      </c>
      <c r="R1135" s="77" t="str">
        <f t="shared" si="88"/>
        <v/>
      </c>
      <c r="S1135" s="77" t="str">
        <f>IF(O1135="","",IF(OR(VALUE(LEFT(O1135,2))&gt;IF(RIGHT(J1135,1)="M",7,19),AND(OR(LEFT(O1135,2)={"07","19"}),VALUE(RIGHT(O1135,2))&gt;15)),TRUE,FALSE))</f>
        <v/>
      </c>
      <c r="T1135" s="77" t="str">
        <f>IF(O1135="","",IF(OR(VALUE(LEFT(O1135,2))&gt;IF(RIGHT(J1135,1)="M",7,19),AND(OR(LEFT(O1135,2)={"07","19"}),VALUE(RIGHT(O1135,2))&gt;5)),TRUE,FALSE))</f>
        <v/>
      </c>
    </row>
    <row r="1136" spans="12:20" x14ac:dyDescent="0.25">
      <c r="L1136" s="75">
        <f>COUNTIF($B$2:B1136,B1136)</f>
        <v>0</v>
      </c>
      <c r="M1136" s="75">
        <f>COUNTIF($L$2:L1136,4)</f>
        <v>42</v>
      </c>
      <c r="N1136" s="76" t="str">
        <f t="shared" si="89"/>
        <v>0</v>
      </c>
      <c r="O1136" s="76" t="str">
        <f t="shared" si="85"/>
        <v/>
      </c>
      <c r="P1136" s="75" t="str">
        <f t="shared" si="86"/>
        <v/>
      </c>
      <c r="Q1136" s="77" t="str">
        <f t="shared" si="87"/>
        <v/>
      </c>
      <c r="R1136" s="77" t="str">
        <f t="shared" si="88"/>
        <v/>
      </c>
      <c r="S1136" s="77" t="str">
        <f>IF(O1136="","",IF(OR(VALUE(LEFT(O1136,2))&gt;IF(RIGHT(J1136,1)="M",7,19),AND(OR(LEFT(O1136,2)={"07","19"}),VALUE(RIGHT(O1136,2))&gt;15)),TRUE,FALSE))</f>
        <v/>
      </c>
      <c r="T1136" s="77" t="str">
        <f>IF(O1136="","",IF(OR(VALUE(LEFT(O1136,2))&gt;IF(RIGHT(J1136,1)="M",7,19),AND(OR(LEFT(O1136,2)={"07","19"}),VALUE(RIGHT(O1136,2))&gt;5)),TRUE,FALSE))</f>
        <v/>
      </c>
    </row>
    <row r="1137" spans="12:20" x14ac:dyDescent="0.25">
      <c r="L1137" s="75">
        <f>COUNTIF($B$2:B1137,B1137)</f>
        <v>0</v>
      </c>
      <c r="M1137" s="75">
        <f>COUNTIF($L$2:L1137,4)</f>
        <v>42</v>
      </c>
      <c r="N1137" s="76" t="str">
        <f t="shared" si="89"/>
        <v>0</v>
      </c>
      <c r="O1137" s="76" t="str">
        <f t="shared" si="85"/>
        <v/>
      </c>
      <c r="P1137" s="75" t="str">
        <f t="shared" si="86"/>
        <v/>
      </c>
      <c r="Q1137" s="77" t="str">
        <f t="shared" si="87"/>
        <v/>
      </c>
      <c r="R1137" s="77" t="str">
        <f t="shared" si="88"/>
        <v/>
      </c>
      <c r="S1137" s="77" t="str">
        <f>IF(O1137="","",IF(OR(VALUE(LEFT(O1137,2))&gt;IF(RIGHT(J1137,1)="M",7,19),AND(OR(LEFT(O1137,2)={"07","19"}),VALUE(RIGHT(O1137,2))&gt;15)),TRUE,FALSE))</f>
        <v/>
      </c>
      <c r="T1137" s="77" t="str">
        <f>IF(O1137="","",IF(OR(VALUE(LEFT(O1137,2))&gt;IF(RIGHT(J1137,1)="M",7,19),AND(OR(LEFT(O1137,2)={"07","19"}),VALUE(RIGHT(O1137,2))&gt;5)),TRUE,FALSE))</f>
        <v/>
      </c>
    </row>
    <row r="1138" spans="12:20" x14ac:dyDescent="0.25">
      <c r="L1138" s="75">
        <f>COUNTIF($B$2:B1138,B1138)</f>
        <v>0</v>
      </c>
      <c r="M1138" s="75">
        <f>COUNTIF($L$2:L1138,4)</f>
        <v>42</v>
      </c>
      <c r="N1138" s="76" t="str">
        <f t="shared" si="89"/>
        <v>0</v>
      </c>
      <c r="O1138" s="76" t="str">
        <f t="shared" si="85"/>
        <v/>
      </c>
      <c r="P1138" s="75" t="str">
        <f t="shared" si="86"/>
        <v/>
      </c>
      <c r="Q1138" s="77" t="str">
        <f t="shared" si="87"/>
        <v/>
      </c>
      <c r="R1138" s="77" t="str">
        <f t="shared" si="88"/>
        <v/>
      </c>
      <c r="S1138" s="77" t="str">
        <f>IF(O1138="","",IF(OR(VALUE(LEFT(O1138,2))&gt;IF(RIGHT(J1138,1)="M",7,19),AND(OR(LEFT(O1138,2)={"07","19"}),VALUE(RIGHT(O1138,2))&gt;15)),TRUE,FALSE))</f>
        <v/>
      </c>
      <c r="T1138" s="77" t="str">
        <f>IF(O1138="","",IF(OR(VALUE(LEFT(O1138,2))&gt;IF(RIGHT(J1138,1)="M",7,19),AND(OR(LEFT(O1138,2)={"07","19"}),VALUE(RIGHT(O1138,2))&gt;5)),TRUE,FALSE))</f>
        <v/>
      </c>
    </row>
    <row r="1139" spans="12:20" x14ac:dyDescent="0.25">
      <c r="L1139" s="75">
        <f>COUNTIF($B$2:B1139,B1139)</f>
        <v>0</v>
      </c>
      <c r="M1139" s="75">
        <f>COUNTIF($L$2:L1139,4)</f>
        <v>42</v>
      </c>
      <c r="N1139" s="76" t="str">
        <f t="shared" si="89"/>
        <v>0</v>
      </c>
      <c r="O1139" s="76" t="str">
        <f t="shared" si="85"/>
        <v/>
      </c>
      <c r="P1139" s="75" t="str">
        <f t="shared" si="86"/>
        <v/>
      </c>
      <c r="Q1139" s="77" t="str">
        <f t="shared" si="87"/>
        <v/>
      </c>
      <c r="R1139" s="77" t="str">
        <f t="shared" si="88"/>
        <v/>
      </c>
      <c r="S1139" s="77" t="str">
        <f>IF(O1139="","",IF(OR(VALUE(LEFT(O1139,2))&gt;IF(RIGHT(J1139,1)="M",7,19),AND(OR(LEFT(O1139,2)={"07","19"}),VALUE(RIGHT(O1139,2))&gt;15)),TRUE,FALSE))</f>
        <v/>
      </c>
      <c r="T1139" s="77" t="str">
        <f>IF(O1139="","",IF(OR(VALUE(LEFT(O1139,2))&gt;IF(RIGHT(J1139,1)="M",7,19),AND(OR(LEFT(O1139,2)={"07","19"}),VALUE(RIGHT(O1139,2))&gt;5)),TRUE,FALSE))</f>
        <v/>
      </c>
    </row>
    <row r="1140" spans="12:20" x14ac:dyDescent="0.25">
      <c r="L1140" s="75">
        <f>COUNTIF($B$2:B1140,B1140)</f>
        <v>0</v>
      </c>
      <c r="M1140" s="75">
        <f>COUNTIF($L$2:L1140,4)</f>
        <v>42</v>
      </c>
      <c r="N1140" s="76" t="str">
        <f t="shared" si="89"/>
        <v>0</v>
      </c>
      <c r="O1140" s="76" t="str">
        <f t="shared" si="85"/>
        <v/>
      </c>
      <c r="P1140" s="75" t="str">
        <f t="shared" si="86"/>
        <v/>
      </c>
      <c r="Q1140" s="77" t="str">
        <f t="shared" si="87"/>
        <v/>
      </c>
      <c r="R1140" s="77" t="str">
        <f t="shared" si="88"/>
        <v/>
      </c>
      <c r="S1140" s="77" t="str">
        <f>IF(O1140="","",IF(OR(VALUE(LEFT(O1140,2))&gt;IF(RIGHT(J1140,1)="M",7,19),AND(OR(LEFT(O1140,2)={"07","19"}),VALUE(RIGHT(O1140,2))&gt;15)),TRUE,FALSE))</f>
        <v/>
      </c>
      <c r="T1140" s="77" t="str">
        <f>IF(O1140="","",IF(OR(VALUE(LEFT(O1140,2))&gt;IF(RIGHT(J1140,1)="M",7,19),AND(OR(LEFT(O1140,2)={"07","19"}),VALUE(RIGHT(O1140,2))&gt;5)),TRUE,FALSE))</f>
        <v/>
      </c>
    </row>
    <row r="1141" spans="12:20" x14ac:dyDescent="0.25">
      <c r="L1141" s="75">
        <f>COUNTIF($B$2:B1141,B1141)</f>
        <v>0</v>
      </c>
      <c r="M1141" s="75">
        <f>COUNTIF($L$2:L1141,4)</f>
        <v>42</v>
      </c>
      <c r="N1141" s="76" t="str">
        <f t="shared" si="89"/>
        <v>0</v>
      </c>
      <c r="O1141" s="76" t="str">
        <f t="shared" si="85"/>
        <v/>
      </c>
      <c r="P1141" s="75" t="str">
        <f t="shared" si="86"/>
        <v/>
      </c>
      <c r="Q1141" s="77" t="str">
        <f t="shared" si="87"/>
        <v/>
      </c>
      <c r="R1141" s="77" t="str">
        <f t="shared" si="88"/>
        <v/>
      </c>
      <c r="S1141" s="77" t="str">
        <f>IF(O1141="","",IF(OR(VALUE(LEFT(O1141,2))&gt;IF(RIGHT(J1141,1)="M",7,19),AND(OR(LEFT(O1141,2)={"07","19"}),VALUE(RIGHT(O1141,2))&gt;15)),TRUE,FALSE))</f>
        <v/>
      </c>
      <c r="T1141" s="77" t="str">
        <f>IF(O1141="","",IF(OR(VALUE(LEFT(O1141,2))&gt;IF(RIGHT(J1141,1)="M",7,19),AND(OR(LEFT(O1141,2)={"07","19"}),VALUE(RIGHT(O1141,2))&gt;5)),TRUE,FALSE))</f>
        <v/>
      </c>
    </row>
    <row r="1142" spans="12:20" x14ac:dyDescent="0.25">
      <c r="L1142" s="75">
        <f>COUNTIF($B$2:B1142,B1142)</f>
        <v>0</v>
      </c>
      <c r="M1142" s="75">
        <f>COUNTIF($L$2:L1142,4)</f>
        <v>42</v>
      </c>
      <c r="N1142" s="76" t="str">
        <f t="shared" si="89"/>
        <v>0</v>
      </c>
      <c r="O1142" s="76" t="str">
        <f t="shared" si="85"/>
        <v/>
      </c>
      <c r="P1142" s="75" t="str">
        <f t="shared" si="86"/>
        <v/>
      </c>
      <c r="Q1142" s="77" t="str">
        <f t="shared" si="87"/>
        <v/>
      </c>
      <c r="R1142" s="77" t="str">
        <f t="shared" si="88"/>
        <v/>
      </c>
      <c r="S1142" s="77" t="str">
        <f>IF(O1142="","",IF(OR(VALUE(LEFT(O1142,2))&gt;IF(RIGHT(J1142,1)="M",7,19),AND(OR(LEFT(O1142,2)={"07","19"}),VALUE(RIGHT(O1142,2))&gt;15)),TRUE,FALSE))</f>
        <v/>
      </c>
      <c r="T1142" s="77" t="str">
        <f>IF(O1142="","",IF(OR(VALUE(LEFT(O1142,2))&gt;IF(RIGHT(J1142,1)="M",7,19),AND(OR(LEFT(O1142,2)={"07","19"}),VALUE(RIGHT(O1142,2))&gt;5)),TRUE,FALSE))</f>
        <v/>
      </c>
    </row>
    <row r="1143" spans="12:20" x14ac:dyDescent="0.25">
      <c r="L1143" s="75">
        <f>COUNTIF($B$2:B1143,B1143)</f>
        <v>0</v>
      </c>
      <c r="M1143" s="75">
        <f>COUNTIF($L$2:L1143,4)</f>
        <v>42</v>
      </c>
      <c r="N1143" s="76" t="str">
        <f t="shared" si="89"/>
        <v>0</v>
      </c>
      <c r="O1143" s="76" t="str">
        <f t="shared" si="85"/>
        <v/>
      </c>
      <c r="P1143" s="75" t="str">
        <f t="shared" si="86"/>
        <v/>
      </c>
      <c r="Q1143" s="77" t="str">
        <f t="shared" si="87"/>
        <v/>
      </c>
      <c r="R1143" s="77" t="str">
        <f t="shared" si="88"/>
        <v/>
      </c>
      <c r="S1143" s="77" t="str">
        <f>IF(O1143="","",IF(OR(VALUE(LEFT(O1143,2))&gt;IF(RIGHT(J1143,1)="M",7,19),AND(OR(LEFT(O1143,2)={"07","19"}),VALUE(RIGHT(O1143,2))&gt;15)),TRUE,FALSE))</f>
        <v/>
      </c>
      <c r="T1143" s="77" t="str">
        <f>IF(O1143="","",IF(OR(VALUE(LEFT(O1143,2))&gt;IF(RIGHT(J1143,1)="M",7,19),AND(OR(LEFT(O1143,2)={"07","19"}),VALUE(RIGHT(O1143,2))&gt;5)),TRUE,FALSE))</f>
        <v/>
      </c>
    </row>
    <row r="1144" spans="12:20" x14ac:dyDescent="0.25">
      <c r="L1144" s="75">
        <f>COUNTIF($B$2:B1144,B1144)</f>
        <v>0</v>
      </c>
      <c r="M1144" s="75">
        <f>COUNTIF($L$2:L1144,4)</f>
        <v>42</v>
      </c>
      <c r="N1144" s="76" t="str">
        <f t="shared" si="89"/>
        <v>0</v>
      </c>
      <c r="O1144" s="76" t="str">
        <f t="shared" si="85"/>
        <v/>
      </c>
      <c r="P1144" s="75" t="str">
        <f t="shared" si="86"/>
        <v/>
      </c>
      <c r="Q1144" s="77" t="str">
        <f t="shared" si="87"/>
        <v/>
      </c>
      <c r="R1144" s="77" t="str">
        <f t="shared" si="88"/>
        <v/>
      </c>
      <c r="S1144" s="77" t="str">
        <f>IF(O1144="","",IF(OR(VALUE(LEFT(O1144,2))&gt;IF(RIGHT(J1144,1)="M",7,19),AND(OR(LEFT(O1144,2)={"07","19"}),VALUE(RIGHT(O1144,2))&gt;15)),TRUE,FALSE))</f>
        <v/>
      </c>
      <c r="T1144" s="77" t="str">
        <f>IF(O1144="","",IF(OR(VALUE(LEFT(O1144,2))&gt;IF(RIGHT(J1144,1)="M",7,19),AND(OR(LEFT(O1144,2)={"07","19"}),VALUE(RIGHT(O1144,2))&gt;5)),TRUE,FALSE))</f>
        <v/>
      </c>
    </row>
    <row r="1145" spans="12:20" x14ac:dyDescent="0.25">
      <c r="L1145" s="75">
        <f>COUNTIF($B$2:B1145,B1145)</f>
        <v>0</v>
      </c>
      <c r="M1145" s="75">
        <f>COUNTIF($L$2:L1145,4)</f>
        <v>42</v>
      </c>
      <c r="N1145" s="76" t="str">
        <f t="shared" si="89"/>
        <v>0</v>
      </c>
      <c r="O1145" s="76" t="str">
        <f t="shared" si="85"/>
        <v/>
      </c>
      <c r="P1145" s="75" t="str">
        <f t="shared" si="86"/>
        <v/>
      </c>
      <c r="Q1145" s="77" t="str">
        <f t="shared" si="87"/>
        <v/>
      </c>
      <c r="R1145" s="77" t="str">
        <f t="shared" si="88"/>
        <v/>
      </c>
      <c r="S1145" s="77" t="str">
        <f>IF(O1145="","",IF(OR(VALUE(LEFT(O1145,2))&gt;IF(RIGHT(J1145,1)="M",7,19),AND(OR(LEFT(O1145,2)={"07","19"}),VALUE(RIGHT(O1145,2))&gt;15)),TRUE,FALSE))</f>
        <v/>
      </c>
      <c r="T1145" s="77" t="str">
        <f>IF(O1145="","",IF(OR(VALUE(LEFT(O1145,2))&gt;IF(RIGHT(J1145,1)="M",7,19),AND(OR(LEFT(O1145,2)={"07","19"}),VALUE(RIGHT(O1145,2))&gt;5)),TRUE,FALSE))</f>
        <v/>
      </c>
    </row>
    <row r="1146" spans="12:20" x14ac:dyDescent="0.25">
      <c r="L1146" s="75">
        <f>COUNTIF($B$2:B1146,B1146)</f>
        <v>0</v>
      </c>
      <c r="M1146" s="75">
        <f>COUNTIF($L$2:L1146,4)</f>
        <v>42</v>
      </c>
      <c r="N1146" s="76" t="str">
        <f t="shared" si="89"/>
        <v>0</v>
      </c>
      <c r="O1146" s="76" t="str">
        <f t="shared" si="85"/>
        <v/>
      </c>
      <c r="P1146" s="75" t="str">
        <f t="shared" si="86"/>
        <v/>
      </c>
      <c r="Q1146" s="77" t="str">
        <f t="shared" si="87"/>
        <v/>
      </c>
      <c r="R1146" s="77" t="str">
        <f t="shared" si="88"/>
        <v/>
      </c>
      <c r="S1146" s="77" t="str">
        <f>IF(O1146="","",IF(OR(VALUE(LEFT(O1146,2))&gt;IF(RIGHT(J1146,1)="M",7,19),AND(OR(LEFT(O1146,2)={"07","19"}),VALUE(RIGHT(O1146,2))&gt;15)),TRUE,FALSE))</f>
        <v/>
      </c>
      <c r="T1146" s="77" t="str">
        <f>IF(O1146="","",IF(OR(VALUE(LEFT(O1146,2))&gt;IF(RIGHT(J1146,1)="M",7,19),AND(OR(LEFT(O1146,2)={"07","19"}),VALUE(RIGHT(O1146,2))&gt;5)),TRUE,FALSE))</f>
        <v/>
      </c>
    </row>
    <row r="1147" spans="12:20" x14ac:dyDescent="0.25">
      <c r="L1147" s="75">
        <f>COUNTIF($B$2:B1147,B1147)</f>
        <v>0</v>
      </c>
      <c r="M1147" s="75">
        <f>COUNTIF($L$2:L1147,4)</f>
        <v>42</v>
      </c>
      <c r="N1147" s="76" t="str">
        <f t="shared" si="89"/>
        <v>0</v>
      </c>
      <c r="O1147" s="76" t="str">
        <f t="shared" si="85"/>
        <v/>
      </c>
      <c r="P1147" s="75" t="str">
        <f t="shared" si="86"/>
        <v/>
      </c>
      <c r="Q1147" s="77" t="str">
        <f t="shared" si="87"/>
        <v/>
      </c>
      <c r="R1147" s="77" t="str">
        <f t="shared" si="88"/>
        <v/>
      </c>
      <c r="S1147" s="77" t="str">
        <f>IF(O1147="","",IF(OR(VALUE(LEFT(O1147,2))&gt;IF(RIGHT(J1147,1)="M",7,19),AND(OR(LEFT(O1147,2)={"07","19"}),VALUE(RIGHT(O1147,2))&gt;15)),TRUE,FALSE))</f>
        <v/>
      </c>
      <c r="T1147" s="77" t="str">
        <f>IF(O1147="","",IF(OR(VALUE(LEFT(O1147,2))&gt;IF(RIGHT(J1147,1)="M",7,19),AND(OR(LEFT(O1147,2)={"07","19"}),VALUE(RIGHT(O1147,2))&gt;5)),TRUE,FALSE))</f>
        <v/>
      </c>
    </row>
    <row r="1148" spans="12:20" x14ac:dyDescent="0.25">
      <c r="L1148" s="75">
        <f>COUNTIF($B$2:B1148,B1148)</f>
        <v>0</v>
      </c>
      <c r="M1148" s="75">
        <f>COUNTIF($L$2:L1148,4)</f>
        <v>42</v>
      </c>
      <c r="N1148" s="76" t="str">
        <f t="shared" si="89"/>
        <v>0</v>
      </c>
      <c r="O1148" s="76" t="str">
        <f t="shared" si="85"/>
        <v/>
      </c>
      <c r="P1148" s="75" t="str">
        <f t="shared" si="86"/>
        <v/>
      </c>
      <c r="Q1148" s="77" t="str">
        <f t="shared" si="87"/>
        <v/>
      </c>
      <c r="R1148" s="77" t="str">
        <f t="shared" si="88"/>
        <v/>
      </c>
      <c r="S1148" s="77" t="str">
        <f>IF(O1148="","",IF(OR(VALUE(LEFT(O1148,2))&gt;IF(RIGHT(J1148,1)="M",7,19),AND(OR(LEFT(O1148,2)={"07","19"}),VALUE(RIGHT(O1148,2))&gt;15)),TRUE,FALSE))</f>
        <v/>
      </c>
      <c r="T1148" s="77" t="str">
        <f>IF(O1148="","",IF(OR(VALUE(LEFT(O1148,2))&gt;IF(RIGHT(J1148,1)="M",7,19),AND(OR(LEFT(O1148,2)={"07","19"}),VALUE(RIGHT(O1148,2))&gt;5)),TRUE,FALSE))</f>
        <v/>
      </c>
    </row>
    <row r="1149" spans="12:20" x14ac:dyDescent="0.25">
      <c r="L1149" s="75">
        <f>COUNTIF($B$2:B1149,B1149)</f>
        <v>0</v>
      </c>
      <c r="M1149" s="75">
        <f>COUNTIF($L$2:L1149,4)</f>
        <v>42</v>
      </c>
      <c r="N1149" s="76" t="str">
        <f t="shared" si="89"/>
        <v>0</v>
      </c>
      <c r="O1149" s="76" t="str">
        <f t="shared" si="85"/>
        <v/>
      </c>
      <c r="P1149" s="75" t="str">
        <f t="shared" si="86"/>
        <v/>
      </c>
      <c r="Q1149" s="77" t="str">
        <f t="shared" si="87"/>
        <v/>
      </c>
      <c r="R1149" s="77" t="str">
        <f t="shared" si="88"/>
        <v/>
      </c>
      <c r="S1149" s="77" t="str">
        <f>IF(O1149="","",IF(OR(VALUE(LEFT(O1149,2))&gt;IF(RIGHT(J1149,1)="M",7,19),AND(OR(LEFT(O1149,2)={"07","19"}),VALUE(RIGHT(O1149,2))&gt;15)),TRUE,FALSE))</f>
        <v/>
      </c>
      <c r="T1149" s="77" t="str">
        <f>IF(O1149="","",IF(OR(VALUE(LEFT(O1149,2))&gt;IF(RIGHT(J1149,1)="M",7,19),AND(OR(LEFT(O1149,2)={"07","19"}),VALUE(RIGHT(O1149,2))&gt;5)),TRUE,FALSE))</f>
        <v/>
      </c>
    </row>
    <row r="1150" spans="12:20" x14ac:dyDescent="0.25">
      <c r="L1150" s="75">
        <f>COUNTIF($B$2:B1150,B1150)</f>
        <v>0</v>
      </c>
      <c r="M1150" s="75">
        <f>COUNTIF($L$2:L1150,4)</f>
        <v>42</v>
      </c>
      <c r="N1150" s="76" t="str">
        <f t="shared" si="89"/>
        <v>0</v>
      </c>
      <c r="O1150" s="76" t="str">
        <f t="shared" si="85"/>
        <v/>
      </c>
      <c r="P1150" s="75" t="str">
        <f t="shared" si="86"/>
        <v/>
      </c>
      <c r="Q1150" s="77" t="str">
        <f t="shared" si="87"/>
        <v/>
      </c>
      <c r="R1150" s="77" t="str">
        <f t="shared" si="88"/>
        <v/>
      </c>
      <c r="S1150" s="77" t="str">
        <f>IF(O1150="","",IF(OR(VALUE(LEFT(O1150,2))&gt;IF(RIGHT(J1150,1)="M",7,19),AND(OR(LEFT(O1150,2)={"07","19"}),VALUE(RIGHT(O1150,2))&gt;15)),TRUE,FALSE))</f>
        <v/>
      </c>
      <c r="T1150" s="77" t="str">
        <f>IF(O1150="","",IF(OR(VALUE(LEFT(O1150,2))&gt;IF(RIGHT(J1150,1)="M",7,19),AND(OR(LEFT(O1150,2)={"07","19"}),VALUE(RIGHT(O1150,2))&gt;5)),TRUE,FALSE))</f>
        <v/>
      </c>
    </row>
    <row r="1151" spans="12:20" x14ac:dyDescent="0.25">
      <c r="L1151" s="75">
        <f>COUNTIF($B$2:B1151,B1151)</f>
        <v>0</v>
      </c>
      <c r="M1151" s="75">
        <f>COUNTIF($L$2:L1151,4)</f>
        <v>42</v>
      </c>
      <c r="N1151" s="76" t="str">
        <f t="shared" si="89"/>
        <v>0</v>
      </c>
      <c r="O1151" s="76" t="str">
        <f t="shared" si="85"/>
        <v/>
      </c>
      <c r="P1151" s="75" t="str">
        <f t="shared" si="86"/>
        <v/>
      </c>
      <c r="Q1151" s="77" t="str">
        <f t="shared" si="87"/>
        <v/>
      </c>
      <c r="R1151" s="77" t="str">
        <f t="shared" si="88"/>
        <v/>
      </c>
      <c r="S1151" s="77" t="str">
        <f>IF(O1151="","",IF(OR(VALUE(LEFT(O1151,2))&gt;IF(RIGHT(J1151,1)="M",7,19),AND(OR(LEFT(O1151,2)={"07","19"}),VALUE(RIGHT(O1151,2))&gt;15)),TRUE,FALSE))</f>
        <v/>
      </c>
      <c r="T1151" s="77" t="str">
        <f>IF(O1151="","",IF(OR(VALUE(LEFT(O1151,2))&gt;IF(RIGHT(J1151,1)="M",7,19),AND(OR(LEFT(O1151,2)={"07","19"}),VALUE(RIGHT(O1151,2))&gt;5)),TRUE,FALSE))</f>
        <v/>
      </c>
    </row>
    <row r="1152" spans="12:20" x14ac:dyDescent="0.25">
      <c r="L1152" s="75">
        <f>COUNTIF($B$2:B1152,B1152)</f>
        <v>0</v>
      </c>
      <c r="M1152" s="75">
        <f>COUNTIF($L$2:L1152,4)</f>
        <v>42</v>
      </c>
      <c r="N1152" s="76" t="str">
        <f t="shared" si="89"/>
        <v>0</v>
      </c>
      <c r="O1152" s="76" t="str">
        <f t="shared" si="85"/>
        <v/>
      </c>
      <c r="P1152" s="75" t="str">
        <f t="shared" si="86"/>
        <v/>
      </c>
      <c r="Q1152" s="77" t="str">
        <f t="shared" si="87"/>
        <v/>
      </c>
      <c r="R1152" s="77" t="str">
        <f t="shared" si="88"/>
        <v/>
      </c>
      <c r="S1152" s="77" t="str">
        <f>IF(O1152="","",IF(OR(VALUE(LEFT(O1152,2))&gt;IF(RIGHT(J1152,1)="M",7,19),AND(OR(LEFT(O1152,2)={"07","19"}),VALUE(RIGHT(O1152,2))&gt;15)),TRUE,FALSE))</f>
        <v/>
      </c>
      <c r="T1152" s="77" t="str">
        <f>IF(O1152="","",IF(OR(VALUE(LEFT(O1152,2))&gt;IF(RIGHT(J1152,1)="M",7,19),AND(OR(LEFT(O1152,2)={"07","19"}),VALUE(RIGHT(O1152,2))&gt;5)),TRUE,FALSE))</f>
        <v/>
      </c>
    </row>
    <row r="1153" spans="12:20" x14ac:dyDescent="0.25">
      <c r="L1153" s="75">
        <f>COUNTIF($B$2:B1153,B1153)</f>
        <v>0</v>
      </c>
      <c r="M1153" s="75">
        <f>COUNTIF($L$2:L1153,4)</f>
        <v>42</v>
      </c>
      <c r="N1153" s="76" t="str">
        <f t="shared" si="89"/>
        <v>0</v>
      </c>
      <c r="O1153" s="76" t="str">
        <f t="shared" si="85"/>
        <v/>
      </c>
      <c r="P1153" s="75" t="str">
        <f t="shared" si="86"/>
        <v/>
      </c>
      <c r="Q1153" s="77" t="str">
        <f t="shared" si="87"/>
        <v/>
      </c>
      <c r="R1153" s="77" t="str">
        <f t="shared" si="88"/>
        <v/>
      </c>
      <c r="S1153" s="77" t="str">
        <f>IF(O1153="","",IF(OR(VALUE(LEFT(O1153,2))&gt;IF(RIGHT(J1153,1)="M",7,19),AND(OR(LEFT(O1153,2)={"07","19"}),VALUE(RIGHT(O1153,2))&gt;15)),TRUE,FALSE))</f>
        <v/>
      </c>
      <c r="T1153" s="77" t="str">
        <f>IF(O1153="","",IF(OR(VALUE(LEFT(O1153,2))&gt;IF(RIGHT(J1153,1)="M",7,19),AND(OR(LEFT(O1153,2)={"07","19"}),VALUE(RIGHT(O1153,2))&gt;5)),TRUE,FALSE))</f>
        <v/>
      </c>
    </row>
    <row r="1154" spans="12:20" x14ac:dyDescent="0.25">
      <c r="L1154" s="75">
        <f>COUNTIF($B$2:B1154,B1154)</f>
        <v>0</v>
      </c>
      <c r="M1154" s="75">
        <f>COUNTIF($L$2:L1154,4)</f>
        <v>42</v>
      </c>
      <c r="N1154" s="76" t="str">
        <f t="shared" si="89"/>
        <v>0</v>
      </c>
      <c r="O1154" s="76" t="str">
        <f t="shared" ref="O1154:O1217" si="90">TRIM(SUBSTITUTE(SUBSTITUTE(D1154,"+",""),"_",""))</f>
        <v/>
      </c>
      <c r="P1154" s="75" t="str">
        <f t="shared" ref="P1154:P1217" si="91">TRIM(SUBSTITUTE(SUBSTITUTE(E1154,"+",""),"_",""))</f>
        <v/>
      </c>
      <c r="Q1154" s="77" t="str">
        <f t="shared" ref="Q1154:Q1217" si="92">IFERROR(IF(RIGHT(P1154,2)&lt;RIGHT(O1154,2),IF(P1154&lt;O1154,P1154+2360-O1154,P1154-40-O1154),IF(P1154&lt;O1154,P1154+2400-O1154,P1154-O1154)),"")</f>
        <v/>
      </c>
      <c r="R1154" s="77" t="str">
        <f t="shared" ref="R1154:R1217" si="93">IFERROR(ROUNDDOWN(Q1154/100,0),"")</f>
        <v/>
      </c>
      <c r="S1154" s="77" t="str">
        <f>IF(O1154="","",IF(OR(VALUE(LEFT(O1154,2))&gt;IF(RIGHT(J1154,1)="M",7,19),AND(OR(LEFT(O1154,2)={"07","19"}),VALUE(RIGHT(O1154,2))&gt;15)),TRUE,FALSE))</f>
        <v/>
      </c>
      <c r="T1154" s="77" t="str">
        <f>IF(O1154="","",IF(OR(VALUE(LEFT(O1154,2))&gt;IF(RIGHT(J1154,1)="M",7,19),AND(OR(LEFT(O1154,2)={"07","19"}),VALUE(RIGHT(O1154,2))&gt;5)),TRUE,FALSE))</f>
        <v/>
      </c>
    </row>
    <row r="1155" spans="12:20" x14ac:dyDescent="0.25">
      <c r="L1155" s="75">
        <f>COUNTIF($B$2:B1155,B1155)</f>
        <v>0</v>
      </c>
      <c r="M1155" s="75">
        <f>COUNTIF($L$2:L1155,4)</f>
        <v>42</v>
      </c>
      <c r="N1155" s="76" t="str">
        <f t="shared" ref="N1155:N1218" si="94">A1155&amp;DAY(C1155)</f>
        <v>0</v>
      </c>
      <c r="O1155" s="76" t="str">
        <f t="shared" si="90"/>
        <v/>
      </c>
      <c r="P1155" s="75" t="str">
        <f t="shared" si="91"/>
        <v/>
      </c>
      <c r="Q1155" s="77" t="str">
        <f t="shared" si="92"/>
        <v/>
      </c>
      <c r="R1155" s="77" t="str">
        <f t="shared" si="93"/>
        <v/>
      </c>
      <c r="S1155" s="77" t="str">
        <f>IF(O1155="","",IF(OR(VALUE(LEFT(O1155,2))&gt;IF(RIGHT(J1155,1)="M",7,19),AND(OR(LEFT(O1155,2)={"07","19"}),VALUE(RIGHT(O1155,2))&gt;15)),TRUE,FALSE))</f>
        <v/>
      </c>
      <c r="T1155" s="77" t="str">
        <f>IF(O1155="","",IF(OR(VALUE(LEFT(O1155,2))&gt;IF(RIGHT(J1155,1)="M",7,19),AND(OR(LEFT(O1155,2)={"07","19"}),VALUE(RIGHT(O1155,2))&gt;5)),TRUE,FALSE))</f>
        <v/>
      </c>
    </row>
    <row r="1156" spans="12:20" x14ac:dyDescent="0.25">
      <c r="L1156" s="75">
        <f>COUNTIF($B$2:B1156,B1156)</f>
        <v>0</v>
      </c>
      <c r="M1156" s="75">
        <f>COUNTIF($L$2:L1156,4)</f>
        <v>42</v>
      </c>
      <c r="N1156" s="76" t="str">
        <f t="shared" si="94"/>
        <v>0</v>
      </c>
      <c r="O1156" s="76" t="str">
        <f t="shared" si="90"/>
        <v/>
      </c>
      <c r="P1156" s="75" t="str">
        <f t="shared" si="91"/>
        <v/>
      </c>
      <c r="Q1156" s="77" t="str">
        <f t="shared" si="92"/>
        <v/>
      </c>
      <c r="R1156" s="77" t="str">
        <f t="shared" si="93"/>
        <v/>
      </c>
      <c r="S1156" s="77" t="str">
        <f>IF(O1156="","",IF(OR(VALUE(LEFT(O1156,2))&gt;IF(RIGHT(J1156,1)="M",7,19),AND(OR(LEFT(O1156,2)={"07","19"}),VALUE(RIGHT(O1156,2))&gt;15)),TRUE,FALSE))</f>
        <v/>
      </c>
      <c r="T1156" s="77" t="str">
        <f>IF(O1156="","",IF(OR(VALUE(LEFT(O1156,2))&gt;IF(RIGHT(J1156,1)="M",7,19),AND(OR(LEFT(O1156,2)={"07","19"}),VALUE(RIGHT(O1156,2))&gt;5)),TRUE,FALSE))</f>
        <v/>
      </c>
    </row>
    <row r="1157" spans="12:20" x14ac:dyDescent="0.25">
      <c r="L1157" s="75">
        <f>COUNTIF($B$2:B1157,B1157)</f>
        <v>0</v>
      </c>
      <c r="M1157" s="75">
        <f>COUNTIF($L$2:L1157,4)</f>
        <v>42</v>
      </c>
      <c r="N1157" s="76" t="str">
        <f t="shared" si="94"/>
        <v>0</v>
      </c>
      <c r="O1157" s="76" t="str">
        <f t="shared" si="90"/>
        <v/>
      </c>
      <c r="P1157" s="75" t="str">
        <f t="shared" si="91"/>
        <v/>
      </c>
      <c r="Q1157" s="77" t="str">
        <f t="shared" si="92"/>
        <v/>
      </c>
      <c r="R1157" s="77" t="str">
        <f t="shared" si="93"/>
        <v/>
      </c>
      <c r="S1157" s="77" t="str">
        <f>IF(O1157="","",IF(OR(VALUE(LEFT(O1157,2))&gt;IF(RIGHT(J1157,1)="M",7,19),AND(OR(LEFT(O1157,2)={"07","19"}),VALUE(RIGHT(O1157,2))&gt;15)),TRUE,FALSE))</f>
        <v/>
      </c>
      <c r="T1157" s="77" t="str">
        <f>IF(O1157="","",IF(OR(VALUE(LEFT(O1157,2))&gt;IF(RIGHT(J1157,1)="M",7,19),AND(OR(LEFT(O1157,2)={"07","19"}),VALUE(RIGHT(O1157,2))&gt;5)),TRUE,FALSE))</f>
        <v/>
      </c>
    </row>
    <row r="1158" spans="12:20" x14ac:dyDescent="0.25">
      <c r="L1158" s="75">
        <f>COUNTIF($B$2:B1158,B1158)</f>
        <v>0</v>
      </c>
      <c r="M1158" s="75">
        <f>COUNTIF($L$2:L1158,4)</f>
        <v>42</v>
      </c>
      <c r="N1158" s="76" t="str">
        <f t="shared" si="94"/>
        <v>0</v>
      </c>
      <c r="O1158" s="76" t="str">
        <f t="shared" si="90"/>
        <v/>
      </c>
      <c r="P1158" s="75" t="str">
        <f t="shared" si="91"/>
        <v/>
      </c>
      <c r="Q1158" s="77" t="str">
        <f t="shared" si="92"/>
        <v/>
      </c>
      <c r="R1158" s="77" t="str">
        <f t="shared" si="93"/>
        <v/>
      </c>
      <c r="S1158" s="77" t="str">
        <f>IF(O1158="","",IF(OR(VALUE(LEFT(O1158,2))&gt;IF(RIGHT(J1158,1)="M",7,19),AND(OR(LEFT(O1158,2)={"07","19"}),VALUE(RIGHT(O1158,2))&gt;15)),TRUE,FALSE))</f>
        <v/>
      </c>
      <c r="T1158" s="77" t="str">
        <f>IF(O1158="","",IF(OR(VALUE(LEFT(O1158,2))&gt;IF(RIGHT(J1158,1)="M",7,19),AND(OR(LEFT(O1158,2)={"07","19"}),VALUE(RIGHT(O1158,2))&gt;5)),TRUE,FALSE))</f>
        <v/>
      </c>
    </row>
    <row r="1159" spans="12:20" x14ac:dyDescent="0.25">
      <c r="L1159" s="75">
        <f>COUNTIF($B$2:B1159,B1159)</f>
        <v>0</v>
      </c>
      <c r="M1159" s="75">
        <f>COUNTIF($L$2:L1159,4)</f>
        <v>42</v>
      </c>
      <c r="N1159" s="76" t="str">
        <f t="shared" si="94"/>
        <v>0</v>
      </c>
      <c r="O1159" s="76" t="str">
        <f t="shared" si="90"/>
        <v/>
      </c>
      <c r="P1159" s="75" t="str">
        <f t="shared" si="91"/>
        <v/>
      </c>
      <c r="Q1159" s="77" t="str">
        <f t="shared" si="92"/>
        <v/>
      </c>
      <c r="R1159" s="77" t="str">
        <f t="shared" si="93"/>
        <v/>
      </c>
      <c r="S1159" s="77" t="str">
        <f>IF(O1159="","",IF(OR(VALUE(LEFT(O1159,2))&gt;IF(RIGHT(J1159,1)="M",7,19),AND(OR(LEFT(O1159,2)={"07","19"}),VALUE(RIGHT(O1159,2))&gt;15)),TRUE,FALSE))</f>
        <v/>
      </c>
      <c r="T1159" s="77" t="str">
        <f>IF(O1159="","",IF(OR(VALUE(LEFT(O1159,2))&gt;IF(RIGHT(J1159,1)="M",7,19),AND(OR(LEFT(O1159,2)={"07","19"}),VALUE(RIGHT(O1159,2))&gt;5)),TRUE,FALSE))</f>
        <v/>
      </c>
    </row>
    <row r="1160" spans="12:20" x14ac:dyDescent="0.25">
      <c r="L1160" s="75">
        <f>COUNTIF($B$2:B1160,B1160)</f>
        <v>0</v>
      </c>
      <c r="M1160" s="75">
        <f>COUNTIF($L$2:L1160,4)</f>
        <v>42</v>
      </c>
      <c r="N1160" s="76" t="str">
        <f t="shared" si="94"/>
        <v>0</v>
      </c>
      <c r="O1160" s="76" t="str">
        <f t="shared" si="90"/>
        <v/>
      </c>
      <c r="P1160" s="75" t="str">
        <f t="shared" si="91"/>
        <v/>
      </c>
      <c r="Q1160" s="77" t="str">
        <f t="shared" si="92"/>
        <v/>
      </c>
      <c r="R1160" s="77" t="str">
        <f t="shared" si="93"/>
        <v/>
      </c>
      <c r="S1160" s="77" t="str">
        <f>IF(O1160="","",IF(OR(VALUE(LEFT(O1160,2))&gt;IF(RIGHT(J1160,1)="M",7,19),AND(OR(LEFT(O1160,2)={"07","19"}),VALUE(RIGHT(O1160,2))&gt;15)),TRUE,FALSE))</f>
        <v/>
      </c>
      <c r="T1160" s="77" t="str">
        <f>IF(O1160="","",IF(OR(VALUE(LEFT(O1160,2))&gt;IF(RIGHT(J1160,1)="M",7,19),AND(OR(LEFT(O1160,2)={"07","19"}),VALUE(RIGHT(O1160,2))&gt;5)),TRUE,FALSE))</f>
        <v/>
      </c>
    </row>
    <row r="1161" spans="12:20" x14ac:dyDescent="0.25">
      <c r="L1161" s="75">
        <f>COUNTIF($B$2:B1161,B1161)</f>
        <v>0</v>
      </c>
      <c r="M1161" s="75">
        <f>COUNTIF($L$2:L1161,4)</f>
        <v>42</v>
      </c>
      <c r="N1161" s="76" t="str">
        <f t="shared" si="94"/>
        <v>0</v>
      </c>
      <c r="O1161" s="76" t="str">
        <f t="shared" si="90"/>
        <v/>
      </c>
      <c r="P1161" s="75" t="str">
        <f t="shared" si="91"/>
        <v/>
      </c>
      <c r="Q1161" s="77" t="str">
        <f t="shared" si="92"/>
        <v/>
      </c>
      <c r="R1161" s="77" t="str">
        <f t="shared" si="93"/>
        <v/>
      </c>
      <c r="S1161" s="77" t="str">
        <f>IF(O1161="","",IF(OR(VALUE(LEFT(O1161,2))&gt;IF(RIGHT(J1161,1)="M",7,19),AND(OR(LEFT(O1161,2)={"07","19"}),VALUE(RIGHT(O1161,2))&gt;15)),TRUE,FALSE))</f>
        <v/>
      </c>
      <c r="T1161" s="77" t="str">
        <f>IF(O1161="","",IF(OR(VALUE(LEFT(O1161,2))&gt;IF(RIGHT(J1161,1)="M",7,19),AND(OR(LEFT(O1161,2)={"07","19"}),VALUE(RIGHT(O1161,2))&gt;5)),TRUE,FALSE))</f>
        <v/>
      </c>
    </row>
    <row r="1162" spans="12:20" x14ac:dyDescent="0.25">
      <c r="L1162" s="75">
        <f>COUNTIF($B$2:B1162,B1162)</f>
        <v>0</v>
      </c>
      <c r="M1162" s="75">
        <f>COUNTIF($L$2:L1162,4)</f>
        <v>42</v>
      </c>
      <c r="N1162" s="76" t="str">
        <f t="shared" si="94"/>
        <v>0</v>
      </c>
      <c r="O1162" s="76" t="str">
        <f t="shared" si="90"/>
        <v/>
      </c>
      <c r="P1162" s="75" t="str">
        <f t="shared" si="91"/>
        <v/>
      </c>
      <c r="Q1162" s="77" t="str">
        <f t="shared" si="92"/>
        <v/>
      </c>
      <c r="R1162" s="77" t="str">
        <f t="shared" si="93"/>
        <v/>
      </c>
      <c r="S1162" s="77" t="str">
        <f>IF(O1162="","",IF(OR(VALUE(LEFT(O1162,2))&gt;IF(RIGHT(J1162,1)="M",7,19),AND(OR(LEFT(O1162,2)={"07","19"}),VALUE(RIGHT(O1162,2))&gt;15)),TRUE,FALSE))</f>
        <v/>
      </c>
      <c r="T1162" s="77" t="str">
        <f>IF(O1162="","",IF(OR(VALUE(LEFT(O1162,2))&gt;IF(RIGHT(J1162,1)="M",7,19),AND(OR(LEFT(O1162,2)={"07","19"}),VALUE(RIGHT(O1162,2))&gt;5)),TRUE,FALSE))</f>
        <v/>
      </c>
    </row>
    <row r="1163" spans="12:20" x14ac:dyDescent="0.25">
      <c r="L1163" s="75">
        <f>COUNTIF($B$2:B1163,B1163)</f>
        <v>0</v>
      </c>
      <c r="M1163" s="75">
        <f>COUNTIF($L$2:L1163,4)</f>
        <v>42</v>
      </c>
      <c r="N1163" s="76" t="str">
        <f t="shared" si="94"/>
        <v>0</v>
      </c>
      <c r="O1163" s="76" t="str">
        <f t="shared" si="90"/>
        <v/>
      </c>
      <c r="P1163" s="75" t="str">
        <f t="shared" si="91"/>
        <v/>
      </c>
      <c r="Q1163" s="77" t="str">
        <f t="shared" si="92"/>
        <v/>
      </c>
      <c r="R1163" s="77" t="str">
        <f t="shared" si="93"/>
        <v/>
      </c>
      <c r="S1163" s="77" t="str">
        <f>IF(O1163="","",IF(OR(VALUE(LEFT(O1163,2))&gt;IF(RIGHT(J1163,1)="M",7,19),AND(OR(LEFT(O1163,2)={"07","19"}),VALUE(RIGHT(O1163,2))&gt;15)),TRUE,FALSE))</f>
        <v/>
      </c>
      <c r="T1163" s="77" t="str">
        <f>IF(O1163="","",IF(OR(VALUE(LEFT(O1163,2))&gt;IF(RIGHT(J1163,1)="M",7,19),AND(OR(LEFT(O1163,2)={"07","19"}),VALUE(RIGHT(O1163,2))&gt;5)),TRUE,FALSE))</f>
        <v/>
      </c>
    </row>
    <row r="1164" spans="12:20" x14ac:dyDescent="0.25">
      <c r="L1164" s="75">
        <f>COUNTIF($B$2:B1164,B1164)</f>
        <v>0</v>
      </c>
      <c r="M1164" s="75">
        <f>COUNTIF($L$2:L1164,4)</f>
        <v>42</v>
      </c>
      <c r="N1164" s="76" t="str">
        <f t="shared" si="94"/>
        <v>0</v>
      </c>
      <c r="O1164" s="76" t="str">
        <f t="shared" si="90"/>
        <v/>
      </c>
      <c r="P1164" s="75" t="str">
        <f t="shared" si="91"/>
        <v/>
      </c>
      <c r="Q1164" s="77" t="str">
        <f t="shared" si="92"/>
        <v/>
      </c>
      <c r="R1164" s="77" t="str">
        <f t="shared" si="93"/>
        <v/>
      </c>
      <c r="S1164" s="77" t="str">
        <f>IF(O1164="","",IF(OR(VALUE(LEFT(O1164,2))&gt;IF(RIGHT(J1164,1)="M",7,19),AND(OR(LEFT(O1164,2)={"07","19"}),VALUE(RIGHT(O1164,2))&gt;15)),TRUE,FALSE))</f>
        <v/>
      </c>
      <c r="T1164" s="77" t="str">
        <f>IF(O1164="","",IF(OR(VALUE(LEFT(O1164,2))&gt;IF(RIGHT(J1164,1)="M",7,19),AND(OR(LEFT(O1164,2)={"07","19"}),VALUE(RIGHT(O1164,2))&gt;5)),TRUE,FALSE))</f>
        <v/>
      </c>
    </row>
    <row r="1165" spans="12:20" x14ac:dyDescent="0.25">
      <c r="L1165" s="75">
        <f>COUNTIF($B$2:B1165,B1165)</f>
        <v>0</v>
      </c>
      <c r="M1165" s="75">
        <f>COUNTIF($L$2:L1165,4)</f>
        <v>42</v>
      </c>
      <c r="N1165" s="76" t="str">
        <f t="shared" si="94"/>
        <v>0</v>
      </c>
      <c r="O1165" s="76" t="str">
        <f t="shared" si="90"/>
        <v/>
      </c>
      <c r="P1165" s="75" t="str">
        <f t="shared" si="91"/>
        <v/>
      </c>
      <c r="Q1165" s="77" t="str">
        <f t="shared" si="92"/>
        <v/>
      </c>
      <c r="R1165" s="77" t="str">
        <f t="shared" si="93"/>
        <v/>
      </c>
      <c r="S1165" s="77" t="str">
        <f>IF(O1165="","",IF(OR(VALUE(LEFT(O1165,2))&gt;IF(RIGHT(J1165,1)="M",7,19),AND(OR(LEFT(O1165,2)={"07","19"}),VALUE(RIGHT(O1165,2))&gt;15)),TRUE,FALSE))</f>
        <v/>
      </c>
      <c r="T1165" s="77" t="str">
        <f>IF(O1165="","",IF(OR(VALUE(LEFT(O1165,2))&gt;IF(RIGHT(J1165,1)="M",7,19),AND(OR(LEFT(O1165,2)={"07","19"}),VALUE(RIGHT(O1165,2))&gt;5)),TRUE,FALSE))</f>
        <v/>
      </c>
    </row>
    <row r="1166" spans="12:20" x14ac:dyDescent="0.25">
      <c r="L1166" s="75">
        <f>COUNTIF($B$2:B1166,B1166)</f>
        <v>0</v>
      </c>
      <c r="M1166" s="75">
        <f>COUNTIF($L$2:L1166,4)</f>
        <v>42</v>
      </c>
      <c r="N1166" s="76" t="str">
        <f t="shared" si="94"/>
        <v>0</v>
      </c>
      <c r="O1166" s="76" t="str">
        <f t="shared" si="90"/>
        <v/>
      </c>
      <c r="P1166" s="75" t="str">
        <f t="shared" si="91"/>
        <v/>
      </c>
      <c r="Q1166" s="77" t="str">
        <f t="shared" si="92"/>
        <v/>
      </c>
      <c r="R1166" s="77" t="str">
        <f t="shared" si="93"/>
        <v/>
      </c>
      <c r="S1166" s="77" t="str">
        <f>IF(O1166="","",IF(OR(VALUE(LEFT(O1166,2))&gt;IF(RIGHT(J1166,1)="M",7,19),AND(OR(LEFT(O1166,2)={"07","19"}),VALUE(RIGHT(O1166,2))&gt;15)),TRUE,FALSE))</f>
        <v/>
      </c>
      <c r="T1166" s="77" t="str">
        <f>IF(O1166="","",IF(OR(VALUE(LEFT(O1166,2))&gt;IF(RIGHT(J1166,1)="M",7,19),AND(OR(LEFT(O1166,2)={"07","19"}),VALUE(RIGHT(O1166,2))&gt;5)),TRUE,FALSE))</f>
        <v/>
      </c>
    </row>
    <row r="1167" spans="12:20" x14ac:dyDescent="0.25">
      <c r="L1167" s="75">
        <f>COUNTIF($B$2:B1167,B1167)</f>
        <v>0</v>
      </c>
      <c r="M1167" s="75">
        <f>COUNTIF($L$2:L1167,4)</f>
        <v>42</v>
      </c>
      <c r="N1167" s="76" t="str">
        <f t="shared" si="94"/>
        <v>0</v>
      </c>
      <c r="O1167" s="76" t="str">
        <f t="shared" si="90"/>
        <v/>
      </c>
      <c r="P1167" s="75" t="str">
        <f t="shared" si="91"/>
        <v/>
      </c>
      <c r="Q1167" s="77" t="str">
        <f t="shared" si="92"/>
        <v/>
      </c>
      <c r="R1167" s="77" t="str">
        <f t="shared" si="93"/>
        <v/>
      </c>
      <c r="S1167" s="77" t="str">
        <f>IF(O1167="","",IF(OR(VALUE(LEFT(O1167,2))&gt;IF(RIGHT(J1167,1)="M",7,19),AND(OR(LEFT(O1167,2)={"07","19"}),VALUE(RIGHT(O1167,2))&gt;15)),TRUE,FALSE))</f>
        <v/>
      </c>
      <c r="T1167" s="77" t="str">
        <f>IF(O1167="","",IF(OR(VALUE(LEFT(O1167,2))&gt;IF(RIGHT(J1167,1)="M",7,19),AND(OR(LEFT(O1167,2)={"07","19"}),VALUE(RIGHT(O1167,2))&gt;5)),TRUE,FALSE))</f>
        <v/>
      </c>
    </row>
    <row r="1168" spans="12:20" x14ac:dyDescent="0.25">
      <c r="L1168" s="75">
        <f>COUNTIF($B$2:B1168,B1168)</f>
        <v>0</v>
      </c>
      <c r="M1168" s="75">
        <f>COUNTIF($L$2:L1168,4)</f>
        <v>42</v>
      </c>
      <c r="N1168" s="76" t="str">
        <f t="shared" si="94"/>
        <v>0</v>
      </c>
      <c r="O1168" s="76" t="str">
        <f t="shared" si="90"/>
        <v/>
      </c>
      <c r="P1168" s="75" t="str">
        <f t="shared" si="91"/>
        <v/>
      </c>
      <c r="Q1168" s="77" t="str">
        <f t="shared" si="92"/>
        <v/>
      </c>
      <c r="R1168" s="77" t="str">
        <f t="shared" si="93"/>
        <v/>
      </c>
      <c r="S1168" s="77" t="str">
        <f>IF(O1168="","",IF(OR(VALUE(LEFT(O1168,2))&gt;IF(RIGHT(J1168,1)="M",7,19),AND(OR(LEFT(O1168,2)={"07","19"}),VALUE(RIGHT(O1168,2))&gt;15)),TRUE,FALSE))</f>
        <v/>
      </c>
      <c r="T1168" s="77" t="str">
        <f>IF(O1168="","",IF(OR(VALUE(LEFT(O1168,2))&gt;IF(RIGHT(J1168,1)="M",7,19),AND(OR(LEFT(O1168,2)={"07","19"}),VALUE(RIGHT(O1168,2))&gt;5)),TRUE,FALSE))</f>
        <v/>
      </c>
    </row>
    <row r="1169" spans="12:20" x14ac:dyDescent="0.25">
      <c r="L1169" s="75">
        <f>COUNTIF($B$2:B1169,B1169)</f>
        <v>0</v>
      </c>
      <c r="M1169" s="75">
        <f>COUNTIF($L$2:L1169,4)</f>
        <v>42</v>
      </c>
      <c r="N1169" s="76" t="str">
        <f t="shared" si="94"/>
        <v>0</v>
      </c>
      <c r="O1169" s="76" t="str">
        <f t="shared" si="90"/>
        <v/>
      </c>
      <c r="P1169" s="75" t="str">
        <f t="shared" si="91"/>
        <v/>
      </c>
      <c r="Q1169" s="77" t="str">
        <f t="shared" si="92"/>
        <v/>
      </c>
      <c r="R1169" s="77" t="str">
        <f t="shared" si="93"/>
        <v/>
      </c>
      <c r="S1169" s="77" t="str">
        <f>IF(O1169="","",IF(OR(VALUE(LEFT(O1169,2))&gt;IF(RIGHT(J1169,1)="M",7,19),AND(OR(LEFT(O1169,2)={"07","19"}),VALUE(RIGHT(O1169,2))&gt;15)),TRUE,FALSE))</f>
        <v/>
      </c>
      <c r="T1169" s="77" t="str">
        <f>IF(O1169="","",IF(OR(VALUE(LEFT(O1169,2))&gt;IF(RIGHT(J1169,1)="M",7,19),AND(OR(LEFT(O1169,2)={"07","19"}),VALUE(RIGHT(O1169,2))&gt;5)),TRUE,FALSE))</f>
        <v/>
      </c>
    </row>
    <row r="1170" spans="12:20" x14ac:dyDescent="0.25">
      <c r="L1170" s="75">
        <f>COUNTIF($B$2:B1170,B1170)</f>
        <v>0</v>
      </c>
      <c r="M1170" s="75">
        <f>COUNTIF($L$2:L1170,4)</f>
        <v>42</v>
      </c>
      <c r="N1170" s="76" t="str">
        <f t="shared" si="94"/>
        <v>0</v>
      </c>
      <c r="O1170" s="76" t="str">
        <f t="shared" si="90"/>
        <v/>
      </c>
      <c r="P1170" s="75" t="str">
        <f t="shared" si="91"/>
        <v/>
      </c>
      <c r="Q1170" s="77" t="str">
        <f t="shared" si="92"/>
        <v/>
      </c>
      <c r="R1170" s="77" t="str">
        <f t="shared" si="93"/>
        <v/>
      </c>
      <c r="S1170" s="77" t="str">
        <f>IF(O1170="","",IF(OR(VALUE(LEFT(O1170,2))&gt;IF(RIGHT(J1170,1)="M",7,19),AND(OR(LEFT(O1170,2)={"07","19"}),VALUE(RIGHT(O1170,2))&gt;15)),TRUE,FALSE))</f>
        <v/>
      </c>
      <c r="T1170" s="77" t="str">
        <f>IF(O1170="","",IF(OR(VALUE(LEFT(O1170,2))&gt;IF(RIGHT(J1170,1)="M",7,19),AND(OR(LEFT(O1170,2)={"07","19"}),VALUE(RIGHT(O1170,2))&gt;5)),TRUE,FALSE))</f>
        <v/>
      </c>
    </row>
    <row r="1171" spans="12:20" x14ac:dyDescent="0.25">
      <c r="L1171" s="75">
        <f>COUNTIF($B$2:B1171,B1171)</f>
        <v>0</v>
      </c>
      <c r="M1171" s="75">
        <f>COUNTIF($L$2:L1171,4)</f>
        <v>42</v>
      </c>
      <c r="N1171" s="76" t="str">
        <f t="shared" si="94"/>
        <v>0</v>
      </c>
      <c r="O1171" s="76" t="str">
        <f t="shared" si="90"/>
        <v/>
      </c>
      <c r="P1171" s="75" t="str">
        <f t="shared" si="91"/>
        <v/>
      </c>
      <c r="Q1171" s="77" t="str">
        <f t="shared" si="92"/>
        <v/>
      </c>
      <c r="R1171" s="77" t="str">
        <f t="shared" si="93"/>
        <v/>
      </c>
      <c r="S1171" s="77" t="str">
        <f>IF(O1171="","",IF(OR(VALUE(LEFT(O1171,2))&gt;IF(RIGHT(J1171,1)="M",7,19),AND(OR(LEFT(O1171,2)={"07","19"}),VALUE(RIGHT(O1171,2))&gt;15)),TRUE,FALSE))</f>
        <v/>
      </c>
      <c r="T1171" s="77" t="str">
        <f>IF(O1171="","",IF(OR(VALUE(LEFT(O1171,2))&gt;IF(RIGHT(J1171,1)="M",7,19),AND(OR(LEFT(O1171,2)={"07","19"}),VALUE(RIGHT(O1171,2))&gt;5)),TRUE,FALSE))</f>
        <v/>
      </c>
    </row>
    <row r="1172" spans="12:20" x14ac:dyDescent="0.25">
      <c r="L1172" s="75">
        <f>COUNTIF($B$2:B1172,B1172)</f>
        <v>0</v>
      </c>
      <c r="M1172" s="75">
        <f>COUNTIF($L$2:L1172,4)</f>
        <v>42</v>
      </c>
      <c r="N1172" s="76" t="str">
        <f t="shared" si="94"/>
        <v>0</v>
      </c>
      <c r="O1172" s="76" t="str">
        <f t="shared" si="90"/>
        <v/>
      </c>
      <c r="P1172" s="75" t="str">
        <f t="shared" si="91"/>
        <v/>
      </c>
      <c r="Q1172" s="77" t="str">
        <f t="shared" si="92"/>
        <v/>
      </c>
      <c r="R1172" s="77" t="str">
        <f t="shared" si="93"/>
        <v/>
      </c>
      <c r="S1172" s="77" t="str">
        <f>IF(O1172="","",IF(OR(VALUE(LEFT(O1172,2))&gt;IF(RIGHT(J1172,1)="M",7,19),AND(OR(LEFT(O1172,2)={"07","19"}),VALUE(RIGHT(O1172,2))&gt;15)),TRUE,FALSE))</f>
        <v/>
      </c>
      <c r="T1172" s="77" t="str">
        <f>IF(O1172="","",IF(OR(VALUE(LEFT(O1172,2))&gt;IF(RIGHT(J1172,1)="M",7,19),AND(OR(LEFT(O1172,2)={"07","19"}),VALUE(RIGHT(O1172,2))&gt;5)),TRUE,FALSE))</f>
        <v/>
      </c>
    </row>
    <row r="1173" spans="12:20" x14ac:dyDescent="0.25">
      <c r="L1173" s="75">
        <f>COUNTIF($B$2:B1173,B1173)</f>
        <v>0</v>
      </c>
      <c r="M1173" s="75">
        <f>COUNTIF($L$2:L1173,4)</f>
        <v>42</v>
      </c>
      <c r="N1173" s="76" t="str">
        <f t="shared" si="94"/>
        <v>0</v>
      </c>
      <c r="O1173" s="76" t="str">
        <f t="shared" si="90"/>
        <v/>
      </c>
      <c r="P1173" s="75" t="str">
        <f t="shared" si="91"/>
        <v/>
      </c>
      <c r="Q1173" s="77" t="str">
        <f t="shared" si="92"/>
        <v/>
      </c>
      <c r="R1173" s="77" t="str">
        <f t="shared" si="93"/>
        <v/>
      </c>
      <c r="S1173" s="77" t="str">
        <f>IF(O1173="","",IF(OR(VALUE(LEFT(O1173,2))&gt;IF(RIGHT(J1173,1)="M",7,19),AND(OR(LEFT(O1173,2)={"07","19"}),VALUE(RIGHT(O1173,2))&gt;15)),TRUE,FALSE))</f>
        <v/>
      </c>
      <c r="T1173" s="77" t="str">
        <f>IF(O1173="","",IF(OR(VALUE(LEFT(O1173,2))&gt;IF(RIGHT(J1173,1)="M",7,19),AND(OR(LEFT(O1173,2)={"07","19"}),VALUE(RIGHT(O1173,2))&gt;5)),TRUE,FALSE))</f>
        <v/>
      </c>
    </row>
    <row r="1174" spans="12:20" x14ac:dyDescent="0.25">
      <c r="L1174" s="75">
        <f>COUNTIF($B$2:B1174,B1174)</f>
        <v>0</v>
      </c>
      <c r="M1174" s="75">
        <f>COUNTIF($L$2:L1174,4)</f>
        <v>42</v>
      </c>
      <c r="N1174" s="76" t="str">
        <f t="shared" si="94"/>
        <v>0</v>
      </c>
      <c r="O1174" s="76" t="str">
        <f t="shared" si="90"/>
        <v/>
      </c>
      <c r="P1174" s="75" t="str">
        <f t="shared" si="91"/>
        <v/>
      </c>
      <c r="Q1174" s="77" t="str">
        <f t="shared" si="92"/>
        <v/>
      </c>
      <c r="R1174" s="77" t="str">
        <f t="shared" si="93"/>
        <v/>
      </c>
      <c r="S1174" s="77" t="str">
        <f>IF(O1174="","",IF(OR(VALUE(LEFT(O1174,2))&gt;IF(RIGHT(J1174,1)="M",7,19),AND(OR(LEFT(O1174,2)={"07","19"}),VALUE(RIGHT(O1174,2))&gt;15)),TRUE,FALSE))</f>
        <v/>
      </c>
      <c r="T1174" s="77" t="str">
        <f>IF(O1174="","",IF(OR(VALUE(LEFT(O1174,2))&gt;IF(RIGHT(J1174,1)="M",7,19),AND(OR(LEFT(O1174,2)={"07","19"}),VALUE(RIGHT(O1174,2))&gt;5)),TRUE,FALSE))</f>
        <v/>
      </c>
    </row>
    <row r="1175" spans="12:20" x14ac:dyDescent="0.25">
      <c r="L1175" s="75">
        <f>COUNTIF($B$2:B1175,B1175)</f>
        <v>0</v>
      </c>
      <c r="M1175" s="75">
        <f>COUNTIF($L$2:L1175,4)</f>
        <v>42</v>
      </c>
      <c r="N1175" s="76" t="str">
        <f t="shared" si="94"/>
        <v>0</v>
      </c>
      <c r="O1175" s="76" t="str">
        <f t="shared" si="90"/>
        <v/>
      </c>
      <c r="P1175" s="75" t="str">
        <f t="shared" si="91"/>
        <v/>
      </c>
      <c r="Q1175" s="77" t="str">
        <f t="shared" si="92"/>
        <v/>
      </c>
      <c r="R1175" s="77" t="str">
        <f t="shared" si="93"/>
        <v/>
      </c>
      <c r="S1175" s="77" t="str">
        <f>IF(O1175="","",IF(OR(VALUE(LEFT(O1175,2))&gt;IF(RIGHT(J1175,1)="M",7,19),AND(OR(LEFT(O1175,2)={"07","19"}),VALUE(RIGHT(O1175,2))&gt;15)),TRUE,FALSE))</f>
        <v/>
      </c>
      <c r="T1175" s="77" t="str">
        <f>IF(O1175="","",IF(OR(VALUE(LEFT(O1175,2))&gt;IF(RIGHT(J1175,1)="M",7,19),AND(OR(LEFT(O1175,2)={"07","19"}),VALUE(RIGHT(O1175,2))&gt;5)),TRUE,FALSE))</f>
        <v/>
      </c>
    </row>
    <row r="1176" spans="12:20" x14ac:dyDescent="0.25">
      <c r="L1176" s="75">
        <f>COUNTIF($B$2:B1176,B1176)</f>
        <v>0</v>
      </c>
      <c r="M1176" s="75">
        <f>COUNTIF($L$2:L1176,4)</f>
        <v>42</v>
      </c>
      <c r="N1176" s="76" t="str">
        <f t="shared" si="94"/>
        <v>0</v>
      </c>
      <c r="O1176" s="76" t="str">
        <f t="shared" si="90"/>
        <v/>
      </c>
      <c r="P1176" s="75" t="str">
        <f t="shared" si="91"/>
        <v/>
      </c>
      <c r="Q1176" s="77" t="str">
        <f t="shared" si="92"/>
        <v/>
      </c>
      <c r="R1176" s="77" t="str">
        <f t="shared" si="93"/>
        <v/>
      </c>
      <c r="S1176" s="77" t="str">
        <f>IF(O1176="","",IF(OR(VALUE(LEFT(O1176,2))&gt;IF(RIGHT(J1176,1)="M",7,19),AND(OR(LEFT(O1176,2)={"07","19"}),VALUE(RIGHT(O1176,2))&gt;15)),TRUE,FALSE))</f>
        <v/>
      </c>
      <c r="T1176" s="77" t="str">
        <f>IF(O1176="","",IF(OR(VALUE(LEFT(O1176,2))&gt;IF(RIGHT(J1176,1)="M",7,19),AND(OR(LEFT(O1176,2)={"07","19"}),VALUE(RIGHT(O1176,2))&gt;5)),TRUE,FALSE))</f>
        <v/>
      </c>
    </row>
    <row r="1177" spans="12:20" x14ac:dyDescent="0.25">
      <c r="L1177" s="75">
        <f>COUNTIF($B$2:B1177,B1177)</f>
        <v>0</v>
      </c>
      <c r="M1177" s="75">
        <f>COUNTIF($L$2:L1177,4)</f>
        <v>42</v>
      </c>
      <c r="N1177" s="76" t="str">
        <f t="shared" si="94"/>
        <v>0</v>
      </c>
      <c r="O1177" s="76" t="str">
        <f t="shared" si="90"/>
        <v/>
      </c>
      <c r="P1177" s="75" t="str">
        <f t="shared" si="91"/>
        <v/>
      </c>
      <c r="Q1177" s="77" t="str">
        <f t="shared" si="92"/>
        <v/>
      </c>
      <c r="R1177" s="77" t="str">
        <f t="shared" si="93"/>
        <v/>
      </c>
      <c r="S1177" s="77" t="str">
        <f>IF(O1177="","",IF(OR(VALUE(LEFT(O1177,2))&gt;IF(RIGHT(J1177,1)="M",7,19),AND(OR(LEFT(O1177,2)={"07","19"}),VALUE(RIGHT(O1177,2))&gt;15)),TRUE,FALSE))</f>
        <v/>
      </c>
      <c r="T1177" s="77" t="str">
        <f>IF(O1177="","",IF(OR(VALUE(LEFT(O1177,2))&gt;IF(RIGHT(J1177,1)="M",7,19),AND(OR(LEFT(O1177,2)={"07","19"}),VALUE(RIGHT(O1177,2))&gt;5)),TRUE,FALSE))</f>
        <v/>
      </c>
    </row>
    <row r="1178" spans="12:20" x14ac:dyDescent="0.25">
      <c r="L1178" s="75">
        <f>COUNTIF($B$2:B1178,B1178)</f>
        <v>0</v>
      </c>
      <c r="M1178" s="75">
        <f>COUNTIF($L$2:L1178,4)</f>
        <v>42</v>
      </c>
      <c r="N1178" s="76" t="str">
        <f t="shared" si="94"/>
        <v>0</v>
      </c>
      <c r="O1178" s="76" t="str">
        <f t="shared" si="90"/>
        <v/>
      </c>
      <c r="P1178" s="75" t="str">
        <f t="shared" si="91"/>
        <v/>
      </c>
      <c r="Q1178" s="77" t="str">
        <f t="shared" si="92"/>
        <v/>
      </c>
      <c r="R1178" s="77" t="str">
        <f t="shared" si="93"/>
        <v/>
      </c>
      <c r="S1178" s="77" t="str">
        <f>IF(O1178="","",IF(OR(VALUE(LEFT(O1178,2))&gt;IF(RIGHT(J1178,1)="M",7,19),AND(OR(LEFT(O1178,2)={"07","19"}),VALUE(RIGHT(O1178,2))&gt;15)),TRUE,FALSE))</f>
        <v/>
      </c>
      <c r="T1178" s="77" t="str">
        <f>IF(O1178="","",IF(OR(VALUE(LEFT(O1178,2))&gt;IF(RIGHT(J1178,1)="M",7,19),AND(OR(LEFT(O1178,2)={"07","19"}),VALUE(RIGHT(O1178,2))&gt;5)),TRUE,FALSE))</f>
        <v/>
      </c>
    </row>
    <row r="1179" spans="12:20" x14ac:dyDescent="0.25">
      <c r="L1179" s="75">
        <f>COUNTIF($B$2:B1179,B1179)</f>
        <v>0</v>
      </c>
      <c r="M1179" s="75">
        <f>COUNTIF($L$2:L1179,4)</f>
        <v>42</v>
      </c>
      <c r="N1179" s="76" t="str">
        <f t="shared" si="94"/>
        <v>0</v>
      </c>
      <c r="O1179" s="76" t="str">
        <f t="shared" si="90"/>
        <v/>
      </c>
      <c r="P1179" s="75" t="str">
        <f t="shared" si="91"/>
        <v/>
      </c>
      <c r="Q1179" s="77" t="str">
        <f t="shared" si="92"/>
        <v/>
      </c>
      <c r="R1179" s="77" t="str">
        <f t="shared" si="93"/>
        <v/>
      </c>
      <c r="S1179" s="77" t="str">
        <f>IF(O1179="","",IF(OR(VALUE(LEFT(O1179,2))&gt;IF(RIGHT(J1179,1)="M",7,19),AND(OR(LEFT(O1179,2)={"07","19"}),VALUE(RIGHT(O1179,2))&gt;15)),TRUE,FALSE))</f>
        <v/>
      </c>
      <c r="T1179" s="77" t="str">
        <f>IF(O1179="","",IF(OR(VALUE(LEFT(O1179,2))&gt;IF(RIGHT(J1179,1)="M",7,19),AND(OR(LEFT(O1179,2)={"07","19"}),VALUE(RIGHT(O1179,2))&gt;5)),TRUE,FALSE))</f>
        <v/>
      </c>
    </row>
    <row r="1180" spans="12:20" x14ac:dyDescent="0.25">
      <c r="L1180" s="75">
        <f>COUNTIF($B$2:B1180,B1180)</f>
        <v>0</v>
      </c>
      <c r="M1180" s="75">
        <f>COUNTIF($L$2:L1180,4)</f>
        <v>42</v>
      </c>
      <c r="N1180" s="76" t="str">
        <f t="shared" si="94"/>
        <v>0</v>
      </c>
      <c r="O1180" s="76" t="str">
        <f t="shared" si="90"/>
        <v/>
      </c>
      <c r="P1180" s="75" t="str">
        <f t="shared" si="91"/>
        <v/>
      </c>
      <c r="Q1180" s="77" t="str">
        <f t="shared" si="92"/>
        <v/>
      </c>
      <c r="R1180" s="77" t="str">
        <f t="shared" si="93"/>
        <v/>
      </c>
      <c r="S1180" s="77" t="str">
        <f>IF(O1180="","",IF(OR(VALUE(LEFT(O1180,2))&gt;IF(RIGHT(J1180,1)="M",7,19),AND(OR(LEFT(O1180,2)={"07","19"}),VALUE(RIGHT(O1180,2))&gt;15)),TRUE,FALSE))</f>
        <v/>
      </c>
      <c r="T1180" s="77" t="str">
        <f>IF(O1180="","",IF(OR(VALUE(LEFT(O1180,2))&gt;IF(RIGHT(J1180,1)="M",7,19),AND(OR(LEFT(O1180,2)={"07","19"}),VALUE(RIGHT(O1180,2))&gt;5)),TRUE,FALSE))</f>
        <v/>
      </c>
    </row>
    <row r="1181" spans="12:20" x14ac:dyDescent="0.25">
      <c r="L1181" s="75">
        <f>COUNTIF($B$2:B1181,B1181)</f>
        <v>0</v>
      </c>
      <c r="M1181" s="75">
        <f>COUNTIF($L$2:L1181,4)</f>
        <v>42</v>
      </c>
      <c r="N1181" s="76" t="str">
        <f t="shared" si="94"/>
        <v>0</v>
      </c>
      <c r="O1181" s="76" t="str">
        <f t="shared" si="90"/>
        <v/>
      </c>
      <c r="P1181" s="75" t="str">
        <f t="shared" si="91"/>
        <v/>
      </c>
      <c r="Q1181" s="77" t="str">
        <f t="shared" si="92"/>
        <v/>
      </c>
      <c r="R1181" s="77" t="str">
        <f t="shared" si="93"/>
        <v/>
      </c>
      <c r="S1181" s="77" t="str">
        <f>IF(O1181="","",IF(OR(VALUE(LEFT(O1181,2))&gt;IF(RIGHT(J1181,1)="M",7,19),AND(OR(LEFT(O1181,2)={"07","19"}),VALUE(RIGHT(O1181,2))&gt;15)),TRUE,FALSE))</f>
        <v/>
      </c>
      <c r="T1181" s="77" t="str">
        <f>IF(O1181="","",IF(OR(VALUE(LEFT(O1181,2))&gt;IF(RIGHT(J1181,1)="M",7,19),AND(OR(LEFT(O1181,2)={"07","19"}),VALUE(RIGHT(O1181,2))&gt;5)),TRUE,FALSE))</f>
        <v/>
      </c>
    </row>
    <row r="1182" spans="12:20" x14ac:dyDescent="0.25">
      <c r="L1182" s="75">
        <f>COUNTIF($B$2:B1182,B1182)</f>
        <v>0</v>
      </c>
      <c r="M1182" s="75">
        <f>COUNTIF($L$2:L1182,4)</f>
        <v>42</v>
      </c>
      <c r="N1182" s="76" t="str">
        <f t="shared" si="94"/>
        <v>0</v>
      </c>
      <c r="O1182" s="76" t="str">
        <f t="shared" si="90"/>
        <v/>
      </c>
      <c r="P1182" s="75" t="str">
        <f t="shared" si="91"/>
        <v/>
      </c>
      <c r="Q1182" s="77" t="str">
        <f t="shared" si="92"/>
        <v/>
      </c>
      <c r="R1182" s="77" t="str">
        <f t="shared" si="93"/>
        <v/>
      </c>
      <c r="S1182" s="77" t="str">
        <f>IF(O1182="","",IF(OR(VALUE(LEFT(O1182,2))&gt;IF(RIGHT(J1182,1)="M",7,19),AND(OR(LEFT(O1182,2)={"07","19"}),VALUE(RIGHT(O1182,2))&gt;15)),TRUE,FALSE))</f>
        <v/>
      </c>
      <c r="T1182" s="77" t="str">
        <f>IF(O1182="","",IF(OR(VALUE(LEFT(O1182,2))&gt;IF(RIGHT(J1182,1)="M",7,19),AND(OR(LEFT(O1182,2)={"07","19"}),VALUE(RIGHT(O1182,2))&gt;5)),TRUE,FALSE))</f>
        <v/>
      </c>
    </row>
    <row r="1183" spans="12:20" x14ac:dyDescent="0.25">
      <c r="L1183" s="75">
        <f>COUNTIF($B$2:B1183,B1183)</f>
        <v>0</v>
      </c>
      <c r="M1183" s="75">
        <f>COUNTIF($L$2:L1183,4)</f>
        <v>42</v>
      </c>
      <c r="N1183" s="76" t="str">
        <f t="shared" si="94"/>
        <v>0</v>
      </c>
      <c r="O1183" s="76" t="str">
        <f t="shared" si="90"/>
        <v/>
      </c>
      <c r="P1183" s="75" t="str">
        <f t="shared" si="91"/>
        <v/>
      </c>
      <c r="Q1183" s="77" t="str">
        <f t="shared" si="92"/>
        <v/>
      </c>
      <c r="R1183" s="77" t="str">
        <f t="shared" si="93"/>
        <v/>
      </c>
      <c r="S1183" s="77" t="str">
        <f>IF(O1183="","",IF(OR(VALUE(LEFT(O1183,2))&gt;IF(RIGHT(J1183,1)="M",7,19),AND(OR(LEFT(O1183,2)={"07","19"}),VALUE(RIGHT(O1183,2))&gt;15)),TRUE,FALSE))</f>
        <v/>
      </c>
      <c r="T1183" s="77" t="str">
        <f>IF(O1183="","",IF(OR(VALUE(LEFT(O1183,2))&gt;IF(RIGHT(J1183,1)="M",7,19),AND(OR(LEFT(O1183,2)={"07","19"}),VALUE(RIGHT(O1183,2))&gt;5)),TRUE,FALSE))</f>
        <v/>
      </c>
    </row>
    <row r="1184" spans="12:20" x14ac:dyDescent="0.25">
      <c r="L1184" s="75">
        <f>COUNTIF($B$2:B1184,B1184)</f>
        <v>0</v>
      </c>
      <c r="M1184" s="75">
        <f>COUNTIF($L$2:L1184,4)</f>
        <v>42</v>
      </c>
      <c r="N1184" s="76" t="str">
        <f t="shared" si="94"/>
        <v>0</v>
      </c>
      <c r="O1184" s="76" t="str">
        <f t="shared" si="90"/>
        <v/>
      </c>
      <c r="P1184" s="75" t="str">
        <f t="shared" si="91"/>
        <v/>
      </c>
      <c r="Q1184" s="77" t="str">
        <f t="shared" si="92"/>
        <v/>
      </c>
      <c r="R1184" s="77" t="str">
        <f t="shared" si="93"/>
        <v/>
      </c>
      <c r="S1184" s="77" t="str">
        <f>IF(O1184="","",IF(OR(VALUE(LEFT(O1184,2))&gt;IF(RIGHT(J1184,1)="M",7,19),AND(OR(LEFT(O1184,2)={"07","19"}),VALUE(RIGHT(O1184,2))&gt;15)),TRUE,FALSE))</f>
        <v/>
      </c>
      <c r="T1184" s="77" t="str">
        <f>IF(O1184="","",IF(OR(VALUE(LEFT(O1184,2))&gt;IF(RIGHT(J1184,1)="M",7,19),AND(OR(LEFT(O1184,2)={"07","19"}),VALUE(RIGHT(O1184,2))&gt;5)),TRUE,FALSE))</f>
        <v/>
      </c>
    </row>
    <row r="1185" spans="12:20" x14ac:dyDescent="0.25">
      <c r="L1185" s="75">
        <f>COUNTIF($B$2:B1185,B1185)</f>
        <v>0</v>
      </c>
      <c r="M1185" s="75">
        <f>COUNTIF($L$2:L1185,4)</f>
        <v>42</v>
      </c>
      <c r="N1185" s="76" t="str">
        <f t="shared" si="94"/>
        <v>0</v>
      </c>
      <c r="O1185" s="76" t="str">
        <f t="shared" si="90"/>
        <v/>
      </c>
      <c r="P1185" s="75" t="str">
        <f t="shared" si="91"/>
        <v/>
      </c>
      <c r="Q1185" s="77" t="str">
        <f t="shared" si="92"/>
        <v/>
      </c>
      <c r="R1185" s="77" t="str">
        <f t="shared" si="93"/>
        <v/>
      </c>
      <c r="S1185" s="77" t="str">
        <f>IF(O1185="","",IF(OR(VALUE(LEFT(O1185,2))&gt;IF(RIGHT(J1185,1)="M",7,19),AND(OR(LEFT(O1185,2)={"07","19"}),VALUE(RIGHT(O1185,2))&gt;15)),TRUE,FALSE))</f>
        <v/>
      </c>
      <c r="T1185" s="77" t="str">
        <f>IF(O1185="","",IF(OR(VALUE(LEFT(O1185,2))&gt;IF(RIGHT(J1185,1)="M",7,19),AND(OR(LEFT(O1185,2)={"07","19"}),VALUE(RIGHT(O1185,2))&gt;5)),TRUE,FALSE))</f>
        <v/>
      </c>
    </row>
    <row r="1186" spans="12:20" x14ac:dyDescent="0.25">
      <c r="L1186" s="75">
        <f>COUNTIF($B$2:B1186,B1186)</f>
        <v>0</v>
      </c>
      <c r="M1186" s="75">
        <f>COUNTIF($L$2:L1186,4)</f>
        <v>42</v>
      </c>
      <c r="N1186" s="76" t="str">
        <f t="shared" si="94"/>
        <v>0</v>
      </c>
      <c r="O1186" s="76" t="str">
        <f t="shared" si="90"/>
        <v/>
      </c>
      <c r="P1186" s="75" t="str">
        <f t="shared" si="91"/>
        <v/>
      </c>
      <c r="Q1186" s="77" t="str">
        <f t="shared" si="92"/>
        <v/>
      </c>
      <c r="R1186" s="77" t="str">
        <f t="shared" si="93"/>
        <v/>
      </c>
      <c r="S1186" s="77" t="str">
        <f>IF(O1186="","",IF(OR(VALUE(LEFT(O1186,2))&gt;IF(RIGHT(J1186,1)="M",7,19),AND(OR(LEFT(O1186,2)={"07","19"}),VALUE(RIGHT(O1186,2))&gt;15)),TRUE,FALSE))</f>
        <v/>
      </c>
      <c r="T1186" s="77" t="str">
        <f>IF(O1186="","",IF(OR(VALUE(LEFT(O1186,2))&gt;IF(RIGHT(J1186,1)="M",7,19),AND(OR(LEFT(O1186,2)={"07","19"}),VALUE(RIGHT(O1186,2))&gt;5)),TRUE,FALSE))</f>
        <v/>
      </c>
    </row>
    <row r="1187" spans="12:20" x14ac:dyDescent="0.25">
      <c r="L1187" s="75">
        <f>COUNTIF($B$2:B1187,B1187)</f>
        <v>0</v>
      </c>
      <c r="M1187" s="75">
        <f>COUNTIF($L$2:L1187,4)</f>
        <v>42</v>
      </c>
      <c r="N1187" s="76" t="str">
        <f t="shared" si="94"/>
        <v>0</v>
      </c>
      <c r="O1187" s="76" t="str">
        <f t="shared" si="90"/>
        <v/>
      </c>
      <c r="P1187" s="75" t="str">
        <f t="shared" si="91"/>
        <v/>
      </c>
      <c r="Q1187" s="77" t="str">
        <f t="shared" si="92"/>
        <v/>
      </c>
      <c r="R1187" s="77" t="str">
        <f t="shared" si="93"/>
        <v/>
      </c>
      <c r="S1187" s="77" t="str">
        <f>IF(O1187="","",IF(OR(VALUE(LEFT(O1187,2))&gt;IF(RIGHT(J1187,1)="M",7,19),AND(OR(LEFT(O1187,2)={"07","19"}),VALUE(RIGHT(O1187,2))&gt;15)),TRUE,FALSE))</f>
        <v/>
      </c>
      <c r="T1187" s="77" t="str">
        <f>IF(O1187="","",IF(OR(VALUE(LEFT(O1187,2))&gt;IF(RIGHT(J1187,1)="M",7,19),AND(OR(LEFT(O1187,2)={"07","19"}),VALUE(RIGHT(O1187,2))&gt;5)),TRUE,FALSE))</f>
        <v/>
      </c>
    </row>
    <row r="1188" spans="12:20" x14ac:dyDescent="0.25">
      <c r="L1188" s="75">
        <f>COUNTIF($B$2:B1188,B1188)</f>
        <v>0</v>
      </c>
      <c r="M1188" s="75">
        <f>COUNTIF($L$2:L1188,4)</f>
        <v>42</v>
      </c>
      <c r="N1188" s="76" t="str">
        <f t="shared" si="94"/>
        <v>0</v>
      </c>
      <c r="O1188" s="76" t="str">
        <f t="shared" si="90"/>
        <v/>
      </c>
      <c r="P1188" s="75" t="str">
        <f t="shared" si="91"/>
        <v/>
      </c>
      <c r="Q1188" s="77" t="str">
        <f t="shared" si="92"/>
        <v/>
      </c>
      <c r="R1188" s="77" t="str">
        <f t="shared" si="93"/>
        <v/>
      </c>
      <c r="S1188" s="77" t="str">
        <f>IF(O1188="","",IF(OR(VALUE(LEFT(O1188,2))&gt;IF(RIGHT(J1188,1)="M",7,19),AND(OR(LEFT(O1188,2)={"07","19"}),VALUE(RIGHT(O1188,2))&gt;15)),TRUE,FALSE))</f>
        <v/>
      </c>
      <c r="T1188" s="77" t="str">
        <f>IF(O1188="","",IF(OR(VALUE(LEFT(O1188,2))&gt;IF(RIGHT(J1188,1)="M",7,19),AND(OR(LEFT(O1188,2)={"07","19"}),VALUE(RIGHT(O1188,2))&gt;5)),TRUE,FALSE))</f>
        <v/>
      </c>
    </row>
    <row r="1189" spans="12:20" x14ac:dyDescent="0.25">
      <c r="L1189" s="75">
        <f>COUNTIF($B$2:B1189,B1189)</f>
        <v>0</v>
      </c>
      <c r="M1189" s="75">
        <f>COUNTIF($L$2:L1189,4)</f>
        <v>42</v>
      </c>
      <c r="N1189" s="76" t="str">
        <f t="shared" si="94"/>
        <v>0</v>
      </c>
      <c r="O1189" s="76" t="str">
        <f t="shared" si="90"/>
        <v/>
      </c>
      <c r="P1189" s="75" t="str">
        <f t="shared" si="91"/>
        <v/>
      </c>
      <c r="Q1189" s="77" t="str">
        <f t="shared" si="92"/>
        <v/>
      </c>
      <c r="R1189" s="77" t="str">
        <f t="shared" si="93"/>
        <v/>
      </c>
      <c r="S1189" s="77" t="str">
        <f>IF(O1189="","",IF(OR(VALUE(LEFT(O1189,2))&gt;IF(RIGHT(J1189,1)="M",7,19),AND(OR(LEFT(O1189,2)={"07","19"}),VALUE(RIGHT(O1189,2))&gt;15)),TRUE,FALSE))</f>
        <v/>
      </c>
      <c r="T1189" s="77" t="str">
        <f>IF(O1189="","",IF(OR(VALUE(LEFT(O1189,2))&gt;IF(RIGHT(J1189,1)="M",7,19),AND(OR(LEFT(O1189,2)={"07","19"}),VALUE(RIGHT(O1189,2))&gt;5)),TRUE,FALSE))</f>
        <v/>
      </c>
    </row>
    <row r="1190" spans="12:20" x14ac:dyDescent="0.25">
      <c r="L1190" s="75">
        <f>COUNTIF($B$2:B1190,B1190)</f>
        <v>0</v>
      </c>
      <c r="M1190" s="75">
        <f>COUNTIF($L$2:L1190,4)</f>
        <v>42</v>
      </c>
      <c r="N1190" s="76" t="str">
        <f t="shared" si="94"/>
        <v>0</v>
      </c>
      <c r="O1190" s="76" t="str">
        <f t="shared" si="90"/>
        <v/>
      </c>
      <c r="P1190" s="75" t="str">
        <f t="shared" si="91"/>
        <v/>
      </c>
      <c r="Q1190" s="77" t="str">
        <f t="shared" si="92"/>
        <v/>
      </c>
      <c r="R1190" s="77" t="str">
        <f t="shared" si="93"/>
        <v/>
      </c>
      <c r="S1190" s="77" t="str">
        <f>IF(O1190="","",IF(OR(VALUE(LEFT(O1190,2))&gt;IF(RIGHT(J1190,1)="M",7,19),AND(OR(LEFT(O1190,2)={"07","19"}),VALUE(RIGHT(O1190,2))&gt;15)),TRUE,FALSE))</f>
        <v/>
      </c>
      <c r="T1190" s="77" t="str">
        <f>IF(O1190="","",IF(OR(VALUE(LEFT(O1190,2))&gt;IF(RIGHT(J1190,1)="M",7,19),AND(OR(LEFT(O1190,2)={"07","19"}),VALUE(RIGHT(O1190,2))&gt;5)),TRUE,FALSE))</f>
        <v/>
      </c>
    </row>
    <row r="1191" spans="12:20" x14ac:dyDescent="0.25">
      <c r="L1191" s="75">
        <f>COUNTIF($B$2:B1191,B1191)</f>
        <v>0</v>
      </c>
      <c r="M1191" s="75">
        <f>COUNTIF($L$2:L1191,4)</f>
        <v>42</v>
      </c>
      <c r="N1191" s="76" t="str">
        <f t="shared" si="94"/>
        <v>0</v>
      </c>
      <c r="O1191" s="76" t="str">
        <f t="shared" si="90"/>
        <v/>
      </c>
      <c r="P1191" s="75" t="str">
        <f t="shared" si="91"/>
        <v/>
      </c>
      <c r="Q1191" s="77" t="str">
        <f t="shared" si="92"/>
        <v/>
      </c>
      <c r="R1191" s="77" t="str">
        <f t="shared" si="93"/>
        <v/>
      </c>
      <c r="S1191" s="77" t="str">
        <f>IF(O1191="","",IF(OR(VALUE(LEFT(O1191,2))&gt;IF(RIGHT(J1191,1)="M",7,19),AND(OR(LEFT(O1191,2)={"07","19"}),VALUE(RIGHT(O1191,2))&gt;15)),TRUE,FALSE))</f>
        <v/>
      </c>
      <c r="T1191" s="77" t="str">
        <f>IF(O1191="","",IF(OR(VALUE(LEFT(O1191,2))&gt;IF(RIGHT(J1191,1)="M",7,19),AND(OR(LEFT(O1191,2)={"07","19"}),VALUE(RIGHT(O1191,2))&gt;5)),TRUE,FALSE))</f>
        <v/>
      </c>
    </row>
    <row r="1192" spans="12:20" x14ac:dyDescent="0.25">
      <c r="L1192" s="75">
        <f>COUNTIF($B$2:B1192,B1192)</f>
        <v>0</v>
      </c>
      <c r="M1192" s="75">
        <f>COUNTIF($L$2:L1192,4)</f>
        <v>42</v>
      </c>
      <c r="N1192" s="76" t="str">
        <f t="shared" si="94"/>
        <v>0</v>
      </c>
      <c r="O1192" s="76" t="str">
        <f t="shared" si="90"/>
        <v/>
      </c>
      <c r="P1192" s="75" t="str">
        <f t="shared" si="91"/>
        <v/>
      </c>
      <c r="Q1192" s="77" t="str">
        <f t="shared" si="92"/>
        <v/>
      </c>
      <c r="R1192" s="77" t="str">
        <f t="shared" si="93"/>
        <v/>
      </c>
      <c r="S1192" s="77" t="str">
        <f>IF(O1192="","",IF(OR(VALUE(LEFT(O1192,2))&gt;IF(RIGHT(J1192,1)="M",7,19),AND(OR(LEFT(O1192,2)={"07","19"}),VALUE(RIGHT(O1192,2))&gt;15)),TRUE,FALSE))</f>
        <v/>
      </c>
      <c r="T1192" s="77" t="str">
        <f>IF(O1192="","",IF(OR(VALUE(LEFT(O1192,2))&gt;IF(RIGHT(J1192,1)="M",7,19),AND(OR(LEFT(O1192,2)={"07","19"}),VALUE(RIGHT(O1192,2))&gt;5)),TRUE,FALSE))</f>
        <v/>
      </c>
    </row>
    <row r="1193" spans="12:20" x14ac:dyDescent="0.25">
      <c r="L1193" s="75">
        <f>COUNTIF($B$2:B1193,B1193)</f>
        <v>0</v>
      </c>
      <c r="M1193" s="75">
        <f>COUNTIF($L$2:L1193,4)</f>
        <v>42</v>
      </c>
      <c r="N1193" s="76" t="str">
        <f t="shared" si="94"/>
        <v>0</v>
      </c>
      <c r="O1193" s="76" t="str">
        <f t="shared" si="90"/>
        <v/>
      </c>
      <c r="P1193" s="75" t="str">
        <f t="shared" si="91"/>
        <v/>
      </c>
      <c r="Q1193" s="77" t="str">
        <f t="shared" si="92"/>
        <v/>
      </c>
      <c r="R1193" s="77" t="str">
        <f t="shared" si="93"/>
        <v/>
      </c>
      <c r="S1193" s="77" t="str">
        <f>IF(O1193="","",IF(OR(VALUE(LEFT(O1193,2))&gt;IF(RIGHT(J1193,1)="M",7,19),AND(OR(LEFT(O1193,2)={"07","19"}),VALUE(RIGHT(O1193,2))&gt;15)),TRUE,FALSE))</f>
        <v/>
      </c>
      <c r="T1193" s="77" t="str">
        <f>IF(O1193="","",IF(OR(VALUE(LEFT(O1193,2))&gt;IF(RIGHT(J1193,1)="M",7,19),AND(OR(LEFT(O1193,2)={"07","19"}),VALUE(RIGHT(O1193,2))&gt;5)),TRUE,FALSE))</f>
        <v/>
      </c>
    </row>
    <row r="1194" spans="12:20" x14ac:dyDescent="0.25">
      <c r="L1194" s="75">
        <f>COUNTIF($B$2:B1194,B1194)</f>
        <v>0</v>
      </c>
      <c r="M1194" s="75">
        <f>COUNTIF($L$2:L1194,4)</f>
        <v>42</v>
      </c>
      <c r="N1194" s="76" t="str">
        <f t="shared" si="94"/>
        <v>0</v>
      </c>
      <c r="O1194" s="76" t="str">
        <f t="shared" si="90"/>
        <v/>
      </c>
      <c r="P1194" s="75" t="str">
        <f t="shared" si="91"/>
        <v/>
      </c>
      <c r="Q1194" s="77" t="str">
        <f t="shared" si="92"/>
        <v/>
      </c>
      <c r="R1194" s="77" t="str">
        <f t="shared" si="93"/>
        <v/>
      </c>
      <c r="S1194" s="77" t="str">
        <f>IF(O1194="","",IF(OR(VALUE(LEFT(O1194,2))&gt;IF(RIGHT(J1194,1)="M",7,19),AND(OR(LEFT(O1194,2)={"07","19"}),VALUE(RIGHT(O1194,2))&gt;15)),TRUE,FALSE))</f>
        <v/>
      </c>
      <c r="T1194" s="77" t="str">
        <f>IF(O1194="","",IF(OR(VALUE(LEFT(O1194,2))&gt;IF(RIGHT(J1194,1)="M",7,19),AND(OR(LEFT(O1194,2)={"07","19"}),VALUE(RIGHT(O1194,2))&gt;5)),TRUE,FALSE))</f>
        <v/>
      </c>
    </row>
    <row r="1195" spans="12:20" x14ac:dyDescent="0.25">
      <c r="L1195" s="75">
        <f>COUNTIF($B$2:B1195,B1195)</f>
        <v>0</v>
      </c>
      <c r="M1195" s="75">
        <f>COUNTIF($L$2:L1195,4)</f>
        <v>42</v>
      </c>
      <c r="N1195" s="76" t="str">
        <f t="shared" si="94"/>
        <v>0</v>
      </c>
      <c r="O1195" s="76" t="str">
        <f t="shared" si="90"/>
        <v/>
      </c>
      <c r="P1195" s="75" t="str">
        <f t="shared" si="91"/>
        <v/>
      </c>
      <c r="Q1195" s="77" t="str">
        <f t="shared" si="92"/>
        <v/>
      </c>
      <c r="R1195" s="77" t="str">
        <f t="shared" si="93"/>
        <v/>
      </c>
      <c r="S1195" s="77" t="str">
        <f>IF(O1195="","",IF(OR(VALUE(LEFT(O1195,2))&gt;IF(RIGHT(J1195,1)="M",7,19),AND(OR(LEFT(O1195,2)={"07","19"}),VALUE(RIGHT(O1195,2))&gt;15)),TRUE,FALSE))</f>
        <v/>
      </c>
      <c r="T1195" s="77" t="str">
        <f>IF(O1195="","",IF(OR(VALUE(LEFT(O1195,2))&gt;IF(RIGHT(J1195,1)="M",7,19),AND(OR(LEFT(O1195,2)={"07","19"}),VALUE(RIGHT(O1195,2))&gt;5)),TRUE,FALSE))</f>
        <v/>
      </c>
    </row>
    <row r="1196" spans="12:20" x14ac:dyDescent="0.25">
      <c r="L1196" s="75">
        <f>COUNTIF($B$2:B1196,B1196)</f>
        <v>0</v>
      </c>
      <c r="M1196" s="75">
        <f>COUNTIF($L$2:L1196,4)</f>
        <v>42</v>
      </c>
      <c r="N1196" s="76" t="str">
        <f t="shared" si="94"/>
        <v>0</v>
      </c>
      <c r="O1196" s="76" t="str">
        <f t="shared" si="90"/>
        <v/>
      </c>
      <c r="P1196" s="75" t="str">
        <f t="shared" si="91"/>
        <v/>
      </c>
      <c r="Q1196" s="77" t="str">
        <f t="shared" si="92"/>
        <v/>
      </c>
      <c r="R1196" s="77" t="str">
        <f t="shared" si="93"/>
        <v/>
      </c>
      <c r="S1196" s="77" t="str">
        <f>IF(O1196="","",IF(OR(VALUE(LEFT(O1196,2))&gt;IF(RIGHT(J1196,1)="M",7,19),AND(OR(LEFT(O1196,2)={"07","19"}),VALUE(RIGHT(O1196,2))&gt;15)),TRUE,FALSE))</f>
        <v/>
      </c>
      <c r="T1196" s="77" t="str">
        <f>IF(O1196="","",IF(OR(VALUE(LEFT(O1196,2))&gt;IF(RIGHT(J1196,1)="M",7,19),AND(OR(LEFT(O1196,2)={"07","19"}),VALUE(RIGHT(O1196,2))&gt;5)),TRUE,FALSE))</f>
        <v/>
      </c>
    </row>
    <row r="1197" spans="12:20" x14ac:dyDescent="0.25">
      <c r="L1197" s="75">
        <f>COUNTIF($B$2:B1197,B1197)</f>
        <v>0</v>
      </c>
      <c r="M1197" s="75">
        <f>COUNTIF($L$2:L1197,4)</f>
        <v>42</v>
      </c>
      <c r="N1197" s="76" t="str">
        <f t="shared" si="94"/>
        <v>0</v>
      </c>
      <c r="O1197" s="76" t="str">
        <f t="shared" si="90"/>
        <v/>
      </c>
      <c r="P1197" s="75" t="str">
        <f t="shared" si="91"/>
        <v/>
      </c>
      <c r="Q1197" s="77" t="str">
        <f t="shared" si="92"/>
        <v/>
      </c>
      <c r="R1197" s="77" t="str">
        <f t="shared" si="93"/>
        <v/>
      </c>
      <c r="S1197" s="77" t="str">
        <f>IF(O1197="","",IF(OR(VALUE(LEFT(O1197,2))&gt;IF(RIGHT(J1197,1)="M",7,19),AND(OR(LEFT(O1197,2)={"07","19"}),VALUE(RIGHT(O1197,2))&gt;15)),TRUE,FALSE))</f>
        <v/>
      </c>
      <c r="T1197" s="77" t="str">
        <f>IF(O1197="","",IF(OR(VALUE(LEFT(O1197,2))&gt;IF(RIGHT(J1197,1)="M",7,19),AND(OR(LEFT(O1197,2)={"07","19"}),VALUE(RIGHT(O1197,2))&gt;5)),TRUE,FALSE))</f>
        <v/>
      </c>
    </row>
    <row r="1198" spans="12:20" x14ac:dyDescent="0.25">
      <c r="L1198" s="75">
        <f>COUNTIF($B$2:B1198,B1198)</f>
        <v>0</v>
      </c>
      <c r="M1198" s="75">
        <f>COUNTIF($L$2:L1198,4)</f>
        <v>42</v>
      </c>
      <c r="N1198" s="76" t="str">
        <f t="shared" si="94"/>
        <v>0</v>
      </c>
      <c r="O1198" s="76" t="str">
        <f t="shared" si="90"/>
        <v/>
      </c>
      <c r="P1198" s="75" t="str">
        <f t="shared" si="91"/>
        <v/>
      </c>
      <c r="Q1198" s="77" t="str">
        <f t="shared" si="92"/>
        <v/>
      </c>
      <c r="R1198" s="77" t="str">
        <f t="shared" si="93"/>
        <v/>
      </c>
      <c r="S1198" s="77" t="str">
        <f>IF(O1198="","",IF(OR(VALUE(LEFT(O1198,2))&gt;IF(RIGHT(J1198,1)="M",7,19),AND(OR(LEFT(O1198,2)={"07","19"}),VALUE(RIGHT(O1198,2))&gt;15)),TRUE,FALSE))</f>
        <v/>
      </c>
      <c r="T1198" s="77" t="str">
        <f>IF(O1198="","",IF(OR(VALUE(LEFT(O1198,2))&gt;IF(RIGHT(J1198,1)="M",7,19),AND(OR(LEFT(O1198,2)={"07","19"}),VALUE(RIGHT(O1198,2))&gt;5)),TRUE,FALSE))</f>
        <v/>
      </c>
    </row>
    <row r="1199" spans="12:20" x14ac:dyDescent="0.25">
      <c r="L1199" s="75">
        <f>COUNTIF($B$2:B1199,B1199)</f>
        <v>0</v>
      </c>
      <c r="M1199" s="75">
        <f>COUNTIF($L$2:L1199,4)</f>
        <v>42</v>
      </c>
      <c r="N1199" s="76" t="str">
        <f t="shared" si="94"/>
        <v>0</v>
      </c>
      <c r="O1199" s="76" t="str">
        <f t="shared" si="90"/>
        <v/>
      </c>
      <c r="P1199" s="75" t="str">
        <f t="shared" si="91"/>
        <v/>
      </c>
      <c r="Q1199" s="77" t="str">
        <f t="shared" si="92"/>
        <v/>
      </c>
      <c r="R1199" s="77" t="str">
        <f t="shared" si="93"/>
        <v/>
      </c>
      <c r="S1199" s="77" t="str">
        <f>IF(O1199="","",IF(OR(VALUE(LEFT(O1199,2))&gt;IF(RIGHT(J1199,1)="M",7,19),AND(OR(LEFT(O1199,2)={"07","19"}),VALUE(RIGHT(O1199,2))&gt;15)),TRUE,FALSE))</f>
        <v/>
      </c>
      <c r="T1199" s="77" t="str">
        <f>IF(O1199="","",IF(OR(VALUE(LEFT(O1199,2))&gt;IF(RIGHT(J1199,1)="M",7,19),AND(OR(LEFT(O1199,2)={"07","19"}),VALUE(RIGHT(O1199,2))&gt;5)),TRUE,FALSE))</f>
        <v/>
      </c>
    </row>
    <row r="1200" spans="12:20" x14ac:dyDescent="0.25">
      <c r="L1200" s="75">
        <f>COUNTIF($B$2:B1200,B1200)</f>
        <v>0</v>
      </c>
      <c r="M1200" s="75">
        <f>COUNTIF($L$2:L1200,4)</f>
        <v>42</v>
      </c>
      <c r="N1200" s="76" t="str">
        <f t="shared" si="94"/>
        <v>0</v>
      </c>
      <c r="O1200" s="76" t="str">
        <f t="shared" si="90"/>
        <v/>
      </c>
      <c r="P1200" s="75" t="str">
        <f t="shared" si="91"/>
        <v/>
      </c>
      <c r="Q1200" s="77" t="str">
        <f t="shared" si="92"/>
        <v/>
      </c>
      <c r="R1200" s="77" t="str">
        <f t="shared" si="93"/>
        <v/>
      </c>
      <c r="S1200" s="77" t="str">
        <f>IF(O1200="","",IF(OR(VALUE(LEFT(O1200,2))&gt;IF(RIGHT(J1200,1)="M",7,19),AND(OR(LEFT(O1200,2)={"07","19"}),VALUE(RIGHT(O1200,2))&gt;15)),TRUE,FALSE))</f>
        <v/>
      </c>
      <c r="T1200" s="77" t="str">
        <f>IF(O1200="","",IF(OR(VALUE(LEFT(O1200,2))&gt;IF(RIGHT(J1200,1)="M",7,19),AND(OR(LEFT(O1200,2)={"07","19"}),VALUE(RIGHT(O1200,2))&gt;5)),TRUE,FALSE))</f>
        <v/>
      </c>
    </row>
    <row r="1201" spans="12:20" x14ac:dyDescent="0.25">
      <c r="L1201" s="75">
        <f>COUNTIF($B$2:B1201,B1201)</f>
        <v>0</v>
      </c>
      <c r="M1201" s="75">
        <f>COUNTIF($L$2:L1201,4)</f>
        <v>42</v>
      </c>
      <c r="N1201" s="76" t="str">
        <f t="shared" si="94"/>
        <v>0</v>
      </c>
      <c r="O1201" s="76" t="str">
        <f t="shared" si="90"/>
        <v/>
      </c>
      <c r="P1201" s="75" t="str">
        <f t="shared" si="91"/>
        <v/>
      </c>
      <c r="Q1201" s="77" t="str">
        <f t="shared" si="92"/>
        <v/>
      </c>
      <c r="R1201" s="77" t="str">
        <f t="shared" si="93"/>
        <v/>
      </c>
      <c r="S1201" s="77" t="str">
        <f>IF(O1201="","",IF(OR(VALUE(LEFT(O1201,2))&gt;IF(RIGHT(J1201,1)="M",7,19),AND(OR(LEFT(O1201,2)={"07","19"}),VALUE(RIGHT(O1201,2))&gt;15)),TRUE,FALSE))</f>
        <v/>
      </c>
      <c r="T1201" s="77" t="str">
        <f>IF(O1201="","",IF(OR(VALUE(LEFT(O1201,2))&gt;IF(RIGHT(J1201,1)="M",7,19),AND(OR(LEFT(O1201,2)={"07","19"}),VALUE(RIGHT(O1201,2))&gt;5)),TRUE,FALSE))</f>
        <v/>
      </c>
    </row>
    <row r="1202" spans="12:20" x14ac:dyDescent="0.25">
      <c r="L1202" s="75">
        <f>COUNTIF($B$2:B1202,B1202)</f>
        <v>0</v>
      </c>
      <c r="M1202" s="75">
        <f>COUNTIF($L$2:L1202,4)</f>
        <v>42</v>
      </c>
      <c r="N1202" s="76" t="str">
        <f t="shared" si="94"/>
        <v>0</v>
      </c>
      <c r="O1202" s="76" t="str">
        <f t="shared" si="90"/>
        <v/>
      </c>
      <c r="P1202" s="75" t="str">
        <f t="shared" si="91"/>
        <v/>
      </c>
      <c r="Q1202" s="77" t="str">
        <f t="shared" si="92"/>
        <v/>
      </c>
      <c r="R1202" s="77" t="str">
        <f t="shared" si="93"/>
        <v/>
      </c>
      <c r="S1202" s="77" t="str">
        <f>IF(O1202="","",IF(OR(VALUE(LEFT(O1202,2))&gt;IF(RIGHT(J1202,1)="M",7,19),AND(OR(LEFT(O1202,2)={"07","19"}),VALUE(RIGHT(O1202,2))&gt;15)),TRUE,FALSE))</f>
        <v/>
      </c>
      <c r="T1202" s="77" t="str">
        <f>IF(O1202="","",IF(OR(VALUE(LEFT(O1202,2))&gt;IF(RIGHT(J1202,1)="M",7,19),AND(OR(LEFT(O1202,2)={"07","19"}),VALUE(RIGHT(O1202,2))&gt;5)),TRUE,FALSE))</f>
        <v/>
      </c>
    </row>
    <row r="1203" spans="12:20" x14ac:dyDescent="0.25">
      <c r="L1203" s="75">
        <f>COUNTIF($B$2:B1203,B1203)</f>
        <v>0</v>
      </c>
      <c r="M1203" s="75">
        <f>COUNTIF($L$2:L1203,4)</f>
        <v>42</v>
      </c>
      <c r="N1203" s="76" t="str">
        <f t="shared" si="94"/>
        <v>0</v>
      </c>
      <c r="O1203" s="76" t="str">
        <f t="shared" si="90"/>
        <v/>
      </c>
      <c r="P1203" s="75" t="str">
        <f t="shared" si="91"/>
        <v/>
      </c>
      <c r="Q1203" s="77" t="str">
        <f t="shared" si="92"/>
        <v/>
      </c>
      <c r="R1203" s="77" t="str">
        <f t="shared" si="93"/>
        <v/>
      </c>
      <c r="S1203" s="77" t="str">
        <f>IF(O1203="","",IF(OR(VALUE(LEFT(O1203,2))&gt;IF(RIGHT(J1203,1)="M",7,19),AND(OR(LEFT(O1203,2)={"07","19"}),VALUE(RIGHT(O1203,2))&gt;15)),TRUE,FALSE))</f>
        <v/>
      </c>
      <c r="T1203" s="77" t="str">
        <f>IF(O1203="","",IF(OR(VALUE(LEFT(O1203,2))&gt;IF(RIGHT(J1203,1)="M",7,19),AND(OR(LEFT(O1203,2)={"07","19"}),VALUE(RIGHT(O1203,2))&gt;5)),TRUE,FALSE))</f>
        <v/>
      </c>
    </row>
    <row r="1204" spans="12:20" x14ac:dyDescent="0.25">
      <c r="L1204" s="75">
        <f>COUNTIF($B$2:B1204,B1204)</f>
        <v>0</v>
      </c>
      <c r="M1204" s="75">
        <f>COUNTIF($L$2:L1204,4)</f>
        <v>42</v>
      </c>
      <c r="N1204" s="76" t="str">
        <f t="shared" si="94"/>
        <v>0</v>
      </c>
      <c r="O1204" s="76" t="str">
        <f t="shared" si="90"/>
        <v/>
      </c>
      <c r="P1204" s="75" t="str">
        <f t="shared" si="91"/>
        <v/>
      </c>
      <c r="Q1204" s="77" t="str">
        <f t="shared" si="92"/>
        <v/>
      </c>
      <c r="R1204" s="77" t="str">
        <f t="shared" si="93"/>
        <v/>
      </c>
      <c r="S1204" s="77" t="str">
        <f>IF(O1204="","",IF(OR(VALUE(LEFT(O1204,2))&gt;IF(RIGHT(J1204,1)="M",7,19),AND(OR(LEFT(O1204,2)={"07","19"}),VALUE(RIGHT(O1204,2))&gt;15)),TRUE,FALSE))</f>
        <v/>
      </c>
      <c r="T1204" s="77" t="str">
        <f>IF(O1204="","",IF(OR(VALUE(LEFT(O1204,2))&gt;IF(RIGHT(J1204,1)="M",7,19),AND(OR(LEFT(O1204,2)={"07","19"}),VALUE(RIGHT(O1204,2))&gt;5)),TRUE,FALSE))</f>
        <v/>
      </c>
    </row>
    <row r="1205" spans="12:20" x14ac:dyDescent="0.25">
      <c r="L1205" s="75">
        <f>COUNTIF($B$2:B1205,B1205)</f>
        <v>0</v>
      </c>
      <c r="M1205" s="75">
        <f>COUNTIF($L$2:L1205,4)</f>
        <v>42</v>
      </c>
      <c r="N1205" s="76" t="str">
        <f t="shared" si="94"/>
        <v>0</v>
      </c>
      <c r="O1205" s="76" t="str">
        <f t="shared" si="90"/>
        <v/>
      </c>
      <c r="P1205" s="75" t="str">
        <f t="shared" si="91"/>
        <v/>
      </c>
      <c r="Q1205" s="77" t="str">
        <f t="shared" si="92"/>
        <v/>
      </c>
      <c r="R1205" s="77" t="str">
        <f t="shared" si="93"/>
        <v/>
      </c>
      <c r="S1205" s="77" t="str">
        <f>IF(O1205="","",IF(OR(VALUE(LEFT(O1205,2))&gt;IF(RIGHT(J1205,1)="M",7,19),AND(OR(LEFT(O1205,2)={"07","19"}),VALUE(RIGHT(O1205,2))&gt;15)),TRUE,FALSE))</f>
        <v/>
      </c>
      <c r="T1205" s="77" t="str">
        <f>IF(O1205="","",IF(OR(VALUE(LEFT(O1205,2))&gt;IF(RIGHT(J1205,1)="M",7,19),AND(OR(LEFT(O1205,2)={"07","19"}),VALUE(RIGHT(O1205,2))&gt;5)),TRUE,FALSE))</f>
        <v/>
      </c>
    </row>
    <row r="1206" spans="12:20" x14ac:dyDescent="0.25">
      <c r="L1206" s="75">
        <f>COUNTIF($B$2:B1206,B1206)</f>
        <v>0</v>
      </c>
      <c r="M1206" s="75">
        <f>COUNTIF($L$2:L1206,4)</f>
        <v>42</v>
      </c>
      <c r="N1206" s="76" t="str">
        <f t="shared" si="94"/>
        <v>0</v>
      </c>
      <c r="O1206" s="76" t="str">
        <f t="shared" si="90"/>
        <v/>
      </c>
      <c r="P1206" s="75" t="str">
        <f t="shared" si="91"/>
        <v/>
      </c>
      <c r="Q1206" s="77" t="str">
        <f t="shared" si="92"/>
        <v/>
      </c>
      <c r="R1206" s="77" t="str">
        <f t="shared" si="93"/>
        <v/>
      </c>
      <c r="S1206" s="77" t="str">
        <f>IF(O1206="","",IF(OR(VALUE(LEFT(O1206,2))&gt;IF(RIGHT(J1206,1)="M",7,19),AND(OR(LEFT(O1206,2)={"07","19"}),VALUE(RIGHT(O1206,2))&gt;15)),TRUE,FALSE))</f>
        <v/>
      </c>
      <c r="T1206" s="77" t="str">
        <f>IF(O1206="","",IF(OR(VALUE(LEFT(O1206,2))&gt;IF(RIGHT(J1206,1)="M",7,19),AND(OR(LEFT(O1206,2)={"07","19"}),VALUE(RIGHT(O1206,2))&gt;5)),TRUE,FALSE))</f>
        <v/>
      </c>
    </row>
    <row r="1207" spans="12:20" x14ac:dyDescent="0.25">
      <c r="L1207" s="75">
        <f>COUNTIF($B$2:B1207,B1207)</f>
        <v>0</v>
      </c>
      <c r="M1207" s="75">
        <f>COUNTIF($L$2:L1207,4)</f>
        <v>42</v>
      </c>
      <c r="N1207" s="76" t="str">
        <f t="shared" si="94"/>
        <v>0</v>
      </c>
      <c r="O1207" s="76" t="str">
        <f t="shared" si="90"/>
        <v/>
      </c>
      <c r="P1207" s="75" t="str">
        <f t="shared" si="91"/>
        <v/>
      </c>
      <c r="Q1207" s="77" t="str">
        <f t="shared" si="92"/>
        <v/>
      </c>
      <c r="R1207" s="77" t="str">
        <f t="shared" si="93"/>
        <v/>
      </c>
      <c r="S1207" s="77" t="str">
        <f>IF(O1207="","",IF(OR(VALUE(LEFT(O1207,2))&gt;IF(RIGHT(J1207,1)="M",7,19),AND(OR(LEFT(O1207,2)={"07","19"}),VALUE(RIGHT(O1207,2))&gt;15)),TRUE,FALSE))</f>
        <v/>
      </c>
      <c r="T1207" s="77" t="str">
        <f>IF(O1207="","",IF(OR(VALUE(LEFT(O1207,2))&gt;IF(RIGHT(J1207,1)="M",7,19),AND(OR(LEFT(O1207,2)={"07","19"}),VALUE(RIGHT(O1207,2))&gt;5)),TRUE,FALSE))</f>
        <v/>
      </c>
    </row>
    <row r="1208" spans="12:20" x14ac:dyDescent="0.25">
      <c r="L1208" s="75">
        <f>COUNTIF($B$2:B1208,B1208)</f>
        <v>0</v>
      </c>
      <c r="M1208" s="75">
        <f>COUNTIF($L$2:L1208,4)</f>
        <v>42</v>
      </c>
      <c r="N1208" s="76" t="str">
        <f t="shared" si="94"/>
        <v>0</v>
      </c>
      <c r="O1208" s="76" t="str">
        <f t="shared" si="90"/>
        <v/>
      </c>
      <c r="P1208" s="75" t="str">
        <f t="shared" si="91"/>
        <v/>
      </c>
      <c r="Q1208" s="77" t="str">
        <f t="shared" si="92"/>
        <v/>
      </c>
      <c r="R1208" s="77" t="str">
        <f t="shared" si="93"/>
        <v/>
      </c>
      <c r="S1208" s="77" t="str">
        <f>IF(O1208="","",IF(OR(VALUE(LEFT(O1208,2))&gt;IF(RIGHT(J1208,1)="M",7,19),AND(OR(LEFT(O1208,2)={"07","19"}),VALUE(RIGHT(O1208,2))&gt;15)),TRUE,FALSE))</f>
        <v/>
      </c>
      <c r="T1208" s="77" t="str">
        <f>IF(O1208="","",IF(OR(VALUE(LEFT(O1208,2))&gt;IF(RIGHT(J1208,1)="M",7,19),AND(OR(LEFT(O1208,2)={"07","19"}),VALUE(RIGHT(O1208,2))&gt;5)),TRUE,FALSE))</f>
        <v/>
      </c>
    </row>
    <row r="1209" spans="12:20" x14ac:dyDescent="0.25">
      <c r="L1209" s="75">
        <f>COUNTIF($B$2:B1209,B1209)</f>
        <v>0</v>
      </c>
      <c r="M1209" s="75">
        <f>COUNTIF($L$2:L1209,4)</f>
        <v>42</v>
      </c>
      <c r="N1209" s="76" t="str">
        <f t="shared" si="94"/>
        <v>0</v>
      </c>
      <c r="O1209" s="76" t="str">
        <f t="shared" si="90"/>
        <v/>
      </c>
      <c r="P1209" s="75" t="str">
        <f t="shared" si="91"/>
        <v/>
      </c>
      <c r="Q1209" s="77" t="str">
        <f t="shared" si="92"/>
        <v/>
      </c>
      <c r="R1209" s="77" t="str">
        <f t="shared" si="93"/>
        <v/>
      </c>
      <c r="S1209" s="77" t="str">
        <f>IF(O1209="","",IF(OR(VALUE(LEFT(O1209,2))&gt;IF(RIGHT(J1209,1)="M",7,19),AND(OR(LEFT(O1209,2)={"07","19"}),VALUE(RIGHT(O1209,2))&gt;15)),TRUE,FALSE))</f>
        <v/>
      </c>
      <c r="T1209" s="77" t="str">
        <f>IF(O1209="","",IF(OR(VALUE(LEFT(O1209,2))&gt;IF(RIGHT(J1209,1)="M",7,19),AND(OR(LEFT(O1209,2)={"07","19"}),VALUE(RIGHT(O1209,2))&gt;5)),TRUE,FALSE))</f>
        <v/>
      </c>
    </row>
    <row r="1210" spans="12:20" x14ac:dyDescent="0.25">
      <c r="L1210" s="75">
        <f>COUNTIF($B$2:B1210,B1210)</f>
        <v>0</v>
      </c>
      <c r="M1210" s="75">
        <f>COUNTIF($L$2:L1210,4)</f>
        <v>42</v>
      </c>
      <c r="N1210" s="76" t="str">
        <f t="shared" si="94"/>
        <v>0</v>
      </c>
      <c r="O1210" s="76" t="str">
        <f t="shared" si="90"/>
        <v/>
      </c>
      <c r="P1210" s="75" t="str">
        <f t="shared" si="91"/>
        <v/>
      </c>
      <c r="Q1210" s="77" t="str">
        <f t="shared" si="92"/>
        <v/>
      </c>
      <c r="R1210" s="77" t="str">
        <f t="shared" si="93"/>
        <v/>
      </c>
      <c r="S1210" s="77" t="str">
        <f>IF(O1210="","",IF(OR(VALUE(LEFT(O1210,2))&gt;IF(RIGHT(J1210,1)="M",7,19),AND(OR(LEFT(O1210,2)={"07","19"}),VALUE(RIGHT(O1210,2))&gt;15)),TRUE,FALSE))</f>
        <v/>
      </c>
      <c r="T1210" s="77" t="str">
        <f>IF(O1210="","",IF(OR(VALUE(LEFT(O1210,2))&gt;IF(RIGHT(J1210,1)="M",7,19),AND(OR(LEFT(O1210,2)={"07","19"}),VALUE(RIGHT(O1210,2))&gt;5)),TRUE,FALSE))</f>
        <v/>
      </c>
    </row>
    <row r="1211" spans="12:20" x14ac:dyDescent="0.25">
      <c r="L1211" s="75">
        <f>COUNTIF($B$2:B1211,B1211)</f>
        <v>0</v>
      </c>
      <c r="M1211" s="75">
        <f>COUNTIF($L$2:L1211,4)</f>
        <v>42</v>
      </c>
      <c r="N1211" s="76" t="str">
        <f t="shared" si="94"/>
        <v>0</v>
      </c>
      <c r="O1211" s="76" t="str">
        <f t="shared" si="90"/>
        <v/>
      </c>
      <c r="P1211" s="75" t="str">
        <f t="shared" si="91"/>
        <v/>
      </c>
      <c r="Q1211" s="77" t="str">
        <f t="shared" si="92"/>
        <v/>
      </c>
      <c r="R1211" s="77" t="str">
        <f t="shared" si="93"/>
        <v/>
      </c>
      <c r="S1211" s="77" t="str">
        <f>IF(O1211="","",IF(OR(VALUE(LEFT(O1211,2))&gt;IF(RIGHT(J1211,1)="M",7,19),AND(OR(LEFT(O1211,2)={"07","19"}),VALUE(RIGHT(O1211,2))&gt;15)),TRUE,FALSE))</f>
        <v/>
      </c>
      <c r="T1211" s="77" t="str">
        <f>IF(O1211="","",IF(OR(VALUE(LEFT(O1211,2))&gt;IF(RIGHT(J1211,1)="M",7,19),AND(OR(LEFT(O1211,2)={"07","19"}),VALUE(RIGHT(O1211,2))&gt;5)),TRUE,FALSE))</f>
        <v/>
      </c>
    </row>
    <row r="1212" spans="12:20" x14ac:dyDescent="0.25">
      <c r="L1212" s="75">
        <f>COUNTIF($B$2:B1212,B1212)</f>
        <v>0</v>
      </c>
      <c r="M1212" s="75">
        <f>COUNTIF($L$2:L1212,4)</f>
        <v>42</v>
      </c>
      <c r="N1212" s="76" t="str">
        <f t="shared" si="94"/>
        <v>0</v>
      </c>
      <c r="O1212" s="76" t="str">
        <f t="shared" si="90"/>
        <v/>
      </c>
      <c r="P1212" s="75" t="str">
        <f t="shared" si="91"/>
        <v/>
      </c>
      <c r="Q1212" s="77" t="str">
        <f t="shared" si="92"/>
        <v/>
      </c>
      <c r="R1212" s="77" t="str">
        <f t="shared" si="93"/>
        <v/>
      </c>
      <c r="S1212" s="77" t="str">
        <f>IF(O1212="","",IF(OR(VALUE(LEFT(O1212,2))&gt;IF(RIGHT(J1212,1)="M",7,19),AND(OR(LEFT(O1212,2)={"07","19"}),VALUE(RIGHT(O1212,2))&gt;15)),TRUE,FALSE))</f>
        <v/>
      </c>
      <c r="T1212" s="77" t="str">
        <f>IF(O1212="","",IF(OR(VALUE(LEFT(O1212,2))&gt;IF(RIGHT(J1212,1)="M",7,19),AND(OR(LEFT(O1212,2)={"07","19"}),VALUE(RIGHT(O1212,2))&gt;5)),TRUE,FALSE))</f>
        <v/>
      </c>
    </row>
    <row r="1213" spans="12:20" x14ac:dyDescent="0.25">
      <c r="L1213" s="75">
        <f>COUNTIF($B$2:B1213,B1213)</f>
        <v>0</v>
      </c>
      <c r="M1213" s="75">
        <f>COUNTIF($L$2:L1213,4)</f>
        <v>42</v>
      </c>
      <c r="N1213" s="76" t="str">
        <f t="shared" si="94"/>
        <v>0</v>
      </c>
      <c r="O1213" s="76" t="str">
        <f t="shared" si="90"/>
        <v/>
      </c>
      <c r="P1213" s="75" t="str">
        <f t="shared" si="91"/>
        <v/>
      </c>
      <c r="Q1213" s="77" t="str">
        <f t="shared" si="92"/>
        <v/>
      </c>
      <c r="R1213" s="77" t="str">
        <f t="shared" si="93"/>
        <v/>
      </c>
      <c r="S1213" s="77" t="str">
        <f>IF(O1213="","",IF(OR(VALUE(LEFT(O1213,2))&gt;IF(RIGHT(J1213,1)="M",7,19),AND(OR(LEFT(O1213,2)={"07","19"}),VALUE(RIGHT(O1213,2))&gt;15)),TRUE,FALSE))</f>
        <v/>
      </c>
      <c r="T1213" s="77" t="str">
        <f>IF(O1213="","",IF(OR(VALUE(LEFT(O1213,2))&gt;IF(RIGHT(J1213,1)="M",7,19),AND(OR(LEFT(O1213,2)={"07","19"}),VALUE(RIGHT(O1213,2))&gt;5)),TRUE,FALSE))</f>
        <v/>
      </c>
    </row>
    <row r="1214" spans="12:20" x14ac:dyDescent="0.25">
      <c r="L1214" s="75">
        <f>COUNTIF($B$2:B1214,B1214)</f>
        <v>0</v>
      </c>
      <c r="M1214" s="75">
        <f>COUNTIF($L$2:L1214,4)</f>
        <v>42</v>
      </c>
      <c r="N1214" s="76" t="str">
        <f t="shared" si="94"/>
        <v>0</v>
      </c>
      <c r="O1214" s="76" t="str">
        <f t="shared" si="90"/>
        <v/>
      </c>
      <c r="P1214" s="75" t="str">
        <f t="shared" si="91"/>
        <v/>
      </c>
      <c r="Q1214" s="77" t="str">
        <f t="shared" si="92"/>
        <v/>
      </c>
      <c r="R1214" s="77" t="str">
        <f t="shared" si="93"/>
        <v/>
      </c>
      <c r="S1214" s="77" t="str">
        <f>IF(O1214="","",IF(OR(VALUE(LEFT(O1214,2))&gt;IF(RIGHT(J1214,1)="M",7,19),AND(OR(LEFT(O1214,2)={"07","19"}),VALUE(RIGHT(O1214,2))&gt;15)),TRUE,FALSE))</f>
        <v/>
      </c>
      <c r="T1214" s="77" t="str">
        <f>IF(O1214="","",IF(OR(VALUE(LEFT(O1214,2))&gt;IF(RIGHT(J1214,1)="M",7,19),AND(OR(LEFT(O1214,2)={"07","19"}),VALUE(RIGHT(O1214,2))&gt;5)),TRUE,FALSE))</f>
        <v/>
      </c>
    </row>
    <row r="1215" spans="12:20" x14ac:dyDescent="0.25">
      <c r="L1215" s="75">
        <f>COUNTIF($B$2:B1215,B1215)</f>
        <v>0</v>
      </c>
      <c r="M1215" s="75">
        <f>COUNTIF($L$2:L1215,4)</f>
        <v>42</v>
      </c>
      <c r="N1215" s="76" t="str">
        <f t="shared" si="94"/>
        <v>0</v>
      </c>
      <c r="O1215" s="76" t="str">
        <f t="shared" si="90"/>
        <v/>
      </c>
      <c r="P1215" s="75" t="str">
        <f t="shared" si="91"/>
        <v/>
      </c>
      <c r="Q1215" s="77" t="str">
        <f t="shared" si="92"/>
        <v/>
      </c>
      <c r="R1215" s="77" t="str">
        <f t="shared" si="93"/>
        <v/>
      </c>
      <c r="S1215" s="77" t="str">
        <f>IF(O1215="","",IF(OR(VALUE(LEFT(O1215,2))&gt;IF(RIGHT(J1215,1)="M",7,19),AND(OR(LEFT(O1215,2)={"07","19"}),VALUE(RIGHT(O1215,2))&gt;15)),TRUE,FALSE))</f>
        <v/>
      </c>
      <c r="T1215" s="77" t="str">
        <f>IF(O1215="","",IF(OR(VALUE(LEFT(O1215,2))&gt;IF(RIGHT(J1215,1)="M",7,19),AND(OR(LEFT(O1215,2)={"07","19"}),VALUE(RIGHT(O1215,2))&gt;5)),TRUE,FALSE))</f>
        <v/>
      </c>
    </row>
    <row r="1216" spans="12:20" x14ac:dyDescent="0.25">
      <c r="L1216" s="75">
        <f>COUNTIF($B$2:B1216,B1216)</f>
        <v>0</v>
      </c>
      <c r="M1216" s="75">
        <f>COUNTIF($L$2:L1216,4)</f>
        <v>42</v>
      </c>
      <c r="N1216" s="76" t="str">
        <f t="shared" si="94"/>
        <v>0</v>
      </c>
      <c r="O1216" s="76" t="str">
        <f t="shared" si="90"/>
        <v/>
      </c>
      <c r="P1216" s="75" t="str">
        <f t="shared" si="91"/>
        <v/>
      </c>
      <c r="Q1216" s="77" t="str">
        <f t="shared" si="92"/>
        <v/>
      </c>
      <c r="R1216" s="77" t="str">
        <f t="shared" si="93"/>
        <v/>
      </c>
      <c r="S1216" s="77" t="str">
        <f>IF(O1216="","",IF(OR(VALUE(LEFT(O1216,2))&gt;IF(RIGHT(J1216,1)="M",7,19),AND(OR(LEFT(O1216,2)={"07","19"}),VALUE(RIGHT(O1216,2))&gt;15)),TRUE,FALSE))</f>
        <v/>
      </c>
      <c r="T1216" s="77" t="str">
        <f>IF(O1216="","",IF(OR(VALUE(LEFT(O1216,2))&gt;IF(RIGHT(J1216,1)="M",7,19),AND(OR(LEFT(O1216,2)={"07","19"}),VALUE(RIGHT(O1216,2))&gt;5)),TRUE,FALSE))</f>
        <v/>
      </c>
    </row>
    <row r="1217" spans="12:20" x14ac:dyDescent="0.25">
      <c r="L1217" s="75">
        <f>COUNTIF($B$2:B1217,B1217)</f>
        <v>0</v>
      </c>
      <c r="M1217" s="75">
        <f>COUNTIF($L$2:L1217,4)</f>
        <v>42</v>
      </c>
      <c r="N1217" s="76" t="str">
        <f t="shared" si="94"/>
        <v>0</v>
      </c>
      <c r="O1217" s="76" t="str">
        <f t="shared" si="90"/>
        <v/>
      </c>
      <c r="P1217" s="75" t="str">
        <f t="shared" si="91"/>
        <v/>
      </c>
      <c r="Q1217" s="77" t="str">
        <f t="shared" si="92"/>
        <v/>
      </c>
      <c r="R1217" s="77" t="str">
        <f t="shared" si="93"/>
        <v/>
      </c>
      <c r="S1217" s="77" t="str">
        <f>IF(O1217="","",IF(OR(VALUE(LEFT(O1217,2))&gt;IF(RIGHT(J1217,1)="M",7,19),AND(OR(LEFT(O1217,2)={"07","19"}),VALUE(RIGHT(O1217,2))&gt;15)),TRUE,FALSE))</f>
        <v/>
      </c>
      <c r="T1217" s="77" t="str">
        <f>IF(O1217="","",IF(OR(VALUE(LEFT(O1217,2))&gt;IF(RIGHT(J1217,1)="M",7,19),AND(OR(LEFT(O1217,2)={"07","19"}),VALUE(RIGHT(O1217,2))&gt;5)),TRUE,FALSE))</f>
        <v/>
      </c>
    </row>
    <row r="1218" spans="12:20" x14ac:dyDescent="0.25">
      <c r="L1218" s="75">
        <f>COUNTIF($B$2:B1218,B1218)</f>
        <v>0</v>
      </c>
      <c r="M1218" s="75">
        <f>COUNTIF($L$2:L1218,4)</f>
        <v>42</v>
      </c>
      <c r="N1218" s="76" t="str">
        <f t="shared" si="94"/>
        <v>0</v>
      </c>
      <c r="O1218" s="76" t="str">
        <f t="shared" ref="O1218:O1281" si="95">TRIM(SUBSTITUTE(SUBSTITUTE(D1218,"+",""),"_",""))</f>
        <v/>
      </c>
      <c r="P1218" s="75" t="str">
        <f t="shared" ref="P1218:P1281" si="96">TRIM(SUBSTITUTE(SUBSTITUTE(E1218,"+",""),"_",""))</f>
        <v/>
      </c>
      <c r="Q1218" s="77" t="str">
        <f t="shared" ref="Q1218:Q1281" si="97">IFERROR(IF(RIGHT(P1218,2)&lt;RIGHT(O1218,2),IF(P1218&lt;O1218,P1218+2360-O1218,P1218-40-O1218),IF(P1218&lt;O1218,P1218+2400-O1218,P1218-O1218)),"")</f>
        <v/>
      </c>
      <c r="R1218" s="77" t="str">
        <f t="shared" ref="R1218:R1281" si="98">IFERROR(ROUNDDOWN(Q1218/100,0),"")</f>
        <v/>
      </c>
      <c r="S1218" s="77" t="str">
        <f>IF(O1218="","",IF(OR(VALUE(LEFT(O1218,2))&gt;IF(RIGHT(J1218,1)="M",7,19),AND(OR(LEFT(O1218,2)={"07","19"}),VALUE(RIGHT(O1218,2))&gt;15)),TRUE,FALSE))</f>
        <v/>
      </c>
      <c r="T1218" s="77" t="str">
        <f>IF(O1218="","",IF(OR(VALUE(LEFT(O1218,2))&gt;IF(RIGHT(J1218,1)="M",7,19),AND(OR(LEFT(O1218,2)={"07","19"}),VALUE(RIGHT(O1218,2))&gt;5)),TRUE,FALSE))</f>
        <v/>
      </c>
    </row>
    <row r="1219" spans="12:20" x14ac:dyDescent="0.25">
      <c r="L1219" s="75">
        <f>COUNTIF($B$2:B1219,B1219)</f>
        <v>0</v>
      </c>
      <c r="M1219" s="75">
        <f>COUNTIF($L$2:L1219,4)</f>
        <v>42</v>
      </c>
      <c r="N1219" s="76" t="str">
        <f t="shared" ref="N1219:N1282" si="99">A1219&amp;DAY(C1219)</f>
        <v>0</v>
      </c>
      <c r="O1219" s="76" t="str">
        <f t="shared" si="95"/>
        <v/>
      </c>
      <c r="P1219" s="75" t="str">
        <f t="shared" si="96"/>
        <v/>
      </c>
      <c r="Q1219" s="77" t="str">
        <f t="shared" si="97"/>
        <v/>
      </c>
      <c r="R1219" s="77" t="str">
        <f t="shared" si="98"/>
        <v/>
      </c>
      <c r="S1219" s="77" t="str">
        <f>IF(O1219="","",IF(OR(VALUE(LEFT(O1219,2))&gt;IF(RIGHT(J1219,1)="M",7,19),AND(OR(LEFT(O1219,2)={"07","19"}),VALUE(RIGHT(O1219,2))&gt;15)),TRUE,FALSE))</f>
        <v/>
      </c>
      <c r="T1219" s="77" t="str">
        <f>IF(O1219="","",IF(OR(VALUE(LEFT(O1219,2))&gt;IF(RIGHT(J1219,1)="M",7,19),AND(OR(LEFT(O1219,2)={"07","19"}),VALUE(RIGHT(O1219,2))&gt;5)),TRUE,FALSE))</f>
        <v/>
      </c>
    </row>
    <row r="1220" spans="12:20" x14ac:dyDescent="0.25">
      <c r="L1220" s="75">
        <f>COUNTIF($B$2:B1220,B1220)</f>
        <v>0</v>
      </c>
      <c r="M1220" s="75">
        <f>COUNTIF($L$2:L1220,4)</f>
        <v>42</v>
      </c>
      <c r="N1220" s="76" t="str">
        <f t="shared" si="99"/>
        <v>0</v>
      </c>
      <c r="O1220" s="76" t="str">
        <f t="shared" si="95"/>
        <v/>
      </c>
      <c r="P1220" s="75" t="str">
        <f t="shared" si="96"/>
        <v/>
      </c>
      <c r="Q1220" s="77" t="str">
        <f t="shared" si="97"/>
        <v/>
      </c>
      <c r="R1220" s="77" t="str">
        <f t="shared" si="98"/>
        <v/>
      </c>
      <c r="S1220" s="77" t="str">
        <f>IF(O1220="","",IF(OR(VALUE(LEFT(O1220,2))&gt;IF(RIGHT(J1220,1)="M",7,19),AND(OR(LEFT(O1220,2)={"07","19"}),VALUE(RIGHT(O1220,2))&gt;15)),TRUE,FALSE))</f>
        <v/>
      </c>
      <c r="T1220" s="77" t="str">
        <f>IF(O1220="","",IF(OR(VALUE(LEFT(O1220,2))&gt;IF(RIGHT(J1220,1)="M",7,19),AND(OR(LEFT(O1220,2)={"07","19"}),VALUE(RIGHT(O1220,2))&gt;5)),TRUE,FALSE))</f>
        <v/>
      </c>
    </row>
    <row r="1221" spans="12:20" x14ac:dyDescent="0.25">
      <c r="L1221" s="75">
        <f>COUNTIF($B$2:B1221,B1221)</f>
        <v>0</v>
      </c>
      <c r="M1221" s="75">
        <f>COUNTIF($L$2:L1221,4)</f>
        <v>42</v>
      </c>
      <c r="N1221" s="76" t="str">
        <f t="shared" si="99"/>
        <v>0</v>
      </c>
      <c r="O1221" s="76" t="str">
        <f t="shared" si="95"/>
        <v/>
      </c>
      <c r="P1221" s="75" t="str">
        <f t="shared" si="96"/>
        <v/>
      </c>
      <c r="Q1221" s="77" t="str">
        <f t="shared" si="97"/>
        <v/>
      </c>
      <c r="R1221" s="77" t="str">
        <f t="shared" si="98"/>
        <v/>
      </c>
      <c r="S1221" s="77" t="str">
        <f>IF(O1221="","",IF(OR(VALUE(LEFT(O1221,2))&gt;IF(RIGHT(J1221,1)="M",7,19),AND(OR(LEFT(O1221,2)={"07","19"}),VALUE(RIGHT(O1221,2))&gt;15)),TRUE,FALSE))</f>
        <v/>
      </c>
      <c r="T1221" s="77" t="str">
        <f>IF(O1221="","",IF(OR(VALUE(LEFT(O1221,2))&gt;IF(RIGHT(J1221,1)="M",7,19),AND(OR(LEFT(O1221,2)={"07","19"}),VALUE(RIGHT(O1221,2))&gt;5)),TRUE,FALSE))</f>
        <v/>
      </c>
    </row>
    <row r="1222" spans="12:20" x14ac:dyDescent="0.25">
      <c r="L1222" s="75">
        <f>COUNTIF($B$2:B1222,B1222)</f>
        <v>0</v>
      </c>
      <c r="M1222" s="75">
        <f>COUNTIF($L$2:L1222,4)</f>
        <v>42</v>
      </c>
      <c r="N1222" s="76" t="str">
        <f t="shared" si="99"/>
        <v>0</v>
      </c>
      <c r="O1222" s="76" t="str">
        <f t="shared" si="95"/>
        <v/>
      </c>
      <c r="P1222" s="75" t="str">
        <f t="shared" si="96"/>
        <v/>
      </c>
      <c r="Q1222" s="77" t="str">
        <f t="shared" si="97"/>
        <v/>
      </c>
      <c r="R1222" s="77" t="str">
        <f t="shared" si="98"/>
        <v/>
      </c>
      <c r="S1222" s="77" t="str">
        <f>IF(O1222="","",IF(OR(VALUE(LEFT(O1222,2))&gt;IF(RIGHT(J1222,1)="M",7,19),AND(OR(LEFT(O1222,2)={"07","19"}),VALUE(RIGHT(O1222,2))&gt;15)),TRUE,FALSE))</f>
        <v/>
      </c>
      <c r="T1222" s="77" t="str">
        <f>IF(O1222="","",IF(OR(VALUE(LEFT(O1222,2))&gt;IF(RIGHT(J1222,1)="M",7,19),AND(OR(LEFT(O1222,2)={"07","19"}),VALUE(RIGHT(O1222,2))&gt;5)),TRUE,FALSE))</f>
        <v/>
      </c>
    </row>
    <row r="1223" spans="12:20" x14ac:dyDescent="0.25">
      <c r="L1223" s="75">
        <f>COUNTIF($B$2:B1223,B1223)</f>
        <v>0</v>
      </c>
      <c r="M1223" s="75">
        <f>COUNTIF($L$2:L1223,4)</f>
        <v>42</v>
      </c>
      <c r="N1223" s="76" t="str">
        <f t="shared" si="99"/>
        <v>0</v>
      </c>
      <c r="O1223" s="76" t="str">
        <f t="shared" si="95"/>
        <v/>
      </c>
      <c r="P1223" s="75" t="str">
        <f t="shared" si="96"/>
        <v/>
      </c>
      <c r="Q1223" s="77" t="str">
        <f t="shared" si="97"/>
        <v/>
      </c>
      <c r="R1223" s="77" t="str">
        <f t="shared" si="98"/>
        <v/>
      </c>
      <c r="S1223" s="77" t="str">
        <f>IF(O1223="","",IF(OR(VALUE(LEFT(O1223,2))&gt;IF(RIGHT(J1223,1)="M",7,19),AND(OR(LEFT(O1223,2)={"07","19"}),VALUE(RIGHT(O1223,2))&gt;15)),TRUE,FALSE))</f>
        <v/>
      </c>
      <c r="T1223" s="77" t="str">
        <f>IF(O1223="","",IF(OR(VALUE(LEFT(O1223,2))&gt;IF(RIGHT(J1223,1)="M",7,19),AND(OR(LEFT(O1223,2)={"07","19"}),VALUE(RIGHT(O1223,2))&gt;5)),TRUE,FALSE))</f>
        <v/>
      </c>
    </row>
    <row r="1224" spans="12:20" x14ac:dyDescent="0.25">
      <c r="L1224" s="75">
        <f>COUNTIF($B$2:B1224,B1224)</f>
        <v>0</v>
      </c>
      <c r="M1224" s="75">
        <f>COUNTIF($L$2:L1224,4)</f>
        <v>42</v>
      </c>
      <c r="N1224" s="76" t="str">
        <f t="shared" si="99"/>
        <v>0</v>
      </c>
      <c r="O1224" s="76" t="str">
        <f t="shared" si="95"/>
        <v/>
      </c>
      <c r="P1224" s="75" t="str">
        <f t="shared" si="96"/>
        <v/>
      </c>
      <c r="Q1224" s="77" t="str">
        <f t="shared" si="97"/>
        <v/>
      </c>
      <c r="R1224" s="77" t="str">
        <f t="shared" si="98"/>
        <v/>
      </c>
      <c r="S1224" s="77" t="str">
        <f>IF(O1224="","",IF(OR(VALUE(LEFT(O1224,2))&gt;IF(RIGHT(J1224,1)="M",7,19),AND(OR(LEFT(O1224,2)={"07","19"}),VALUE(RIGHT(O1224,2))&gt;15)),TRUE,FALSE))</f>
        <v/>
      </c>
      <c r="T1224" s="77" t="str">
        <f>IF(O1224="","",IF(OR(VALUE(LEFT(O1224,2))&gt;IF(RIGHT(J1224,1)="M",7,19),AND(OR(LEFT(O1224,2)={"07","19"}),VALUE(RIGHT(O1224,2))&gt;5)),TRUE,FALSE))</f>
        <v/>
      </c>
    </row>
    <row r="1225" spans="12:20" x14ac:dyDescent="0.25">
      <c r="L1225" s="75">
        <f>COUNTIF($B$2:B1225,B1225)</f>
        <v>0</v>
      </c>
      <c r="M1225" s="75">
        <f>COUNTIF($L$2:L1225,4)</f>
        <v>42</v>
      </c>
      <c r="N1225" s="76" t="str">
        <f t="shared" si="99"/>
        <v>0</v>
      </c>
      <c r="O1225" s="76" t="str">
        <f t="shared" si="95"/>
        <v/>
      </c>
      <c r="P1225" s="75" t="str">
        <f t="shared" si="96"/>
        <v/>
      </c>
      <c r="Q1225" s="77" t="str">
        <f t="shared" si="97"/>
        <v/>
      </c>
      <c r="R1225" s="77" t="str">
        <f t="shared" si="98"/>
        <v/>
      </c>
      <c r="S1225" s="77" t="str">
        <f>IF(O1225="","",IF(OR(VALUE(LEFT(O1225,2))&gt;IF(RIGHT(J1225,1)="M",7,19),AND(OR(LEFT(O1225,2)={"07","19"}),VALUE(RIGHT(O1225,2))&gt;15)),TRUE,FALSE))</f>
        <v/>
      </c>
      <c r="T1225" s="77" t="str">
        <f>IF(O1225="","",IF(OR(VALUE(LEFT(O1225,2))&gt;IF(RIGHT(J1225,1)="M",7,19),AND(OR(LEFT(O1225,2)={"07","19"}),VALUE(RIGHT(O1225,2))&gt;5)),TRUE,FALSE))</f>
        <v/>
      </c>
    </row>
    <row r="1226" spans="12:20" x14ac:dyDescent="0.25">
      <c r="L1226" s="75">
        <f>COUNTIF($B$2:B1226,B1226)</f>
        <v>0</v>
      </c>
      <c r="M1226" s="75">
        <f>COUNTIF($L$2:L1226,4)</f>
        <v>42</v>
      </c>
      <c r="N1226" s="76" t="str">
        <f t="shared" si="99"/>
        <v>0</v>
      </c>
      <c r="O1226" s="76" t="str">
        <f t="shared" si="95"/>
        <v/>
      </c>
      <c r="P1226" s="75" t="str">
        <f t="shared" si="96"/>
        <v/>
      </c>
      <c r="Q1226" s="77" t="str">
        <f t="shared" si="97"/>
        <v/>
      </c>
      <c r="R1226" s="77" t="str">
        <f t="shared" si="98"/>
        <v/>
      </c>
      <c r="S1226" s="77" t="str">
        <f>IF(O1226="","",IF(OR(VALUE(LEFT(O1226,2))&gt;IF(RIGHT(J1226,1)="M",7,19),AND(OR(LEFT(O1226,2)={"07","19"}),VALUE(RIGHT(O1226,2))&gt;15)),TRUE,FALSE))</f>
        <v/>
      </c>
      <c r="T1226" s="77" t="str">
        <f>IF(O1226="","",IF(OR(VALUE(LEFT(O1226,2))&gt;IF(RIGHT(J1226,1)="M",7,19),AND(OR(LEFT(O1226,2)={"07","19"}),VALUE(RIGHT(O1226,2))&gt;5)),TRUE,FALSE))</f>
        <v/>
      </c>
    </row>
    <row r="1227" spans="12:20" x14ac:dyDescent="0.25">
      <c r="L1227" s="75">
        <f>COUNTIF($B$2:B1227,B1227)</f>
        <v>0</v>
      </c>
      <c r="M1227" s="75">
        <f>COUNTIF($L$2:L1227,4)</f>
        <v>42</v>
      </c>
      <c r="N1227" s="76" t="str">
        <f t="shared" si="99"/>
        <v>0</v>
      </c>
      <c r="O1227" s="76" t="str">
        <f t="shared" si="95"/>
        <v/>
      </c>
      <c r="P1227" s="75" t="str">
        <f t="shared" si="96"/>
        <v/>
      </c>
      <c r="Q1227" s="77" t="str">
        <f t="shared" si="97"/>
        <v/>
      </c>
      <c r="R1227" s="77" t="str">
        <f t="shared" si="98"/>
        <v/>
      </c>
      <c r="S1227" s="77" t="str">
        <f>IF(O1227="","",IF(OR(VALUE(LEFT(O1227,2))&gt;IF(RIGHT(J1227,1)="M",7,19),AND(OR(LEFT(O1227,2)={"07","19"}),VALUE(RIGHT(O1227,2))&gt;15)),TRUE,FALSE))</f>
        <v/>
      </c>
      <c r="T1227" s="77" t="str">
        <f>IF(O1227="","",IF(OR(VALUE(LEFT(O1227,2))&gt;IF(RIGHT(J1227,1)="M",7,19),AND(OR(LEFT(O1227,2)={"07","19"}),VALUE(RIGHT(O1227,2))&gt;5)),TRUE,FALSE))</f>
        <v/>
      </c>
    </row>
    <row r="1228" spans="12:20" x14ac:dyDescent="0.25">
      <c r="L1228" s="75">
        <f>COUNTIF($B$2:B1228,B1228)</f>
        <v>0</v>
      </c>
      <c r="M1228" s="75">
        <f>COUNTIF($L$2:L1228,4)</f>
        <v>42</v>
      </c>
      <c r="N1228" s="76" t="str">
        <f t="shared" si="99"/>
        <v>0</v>
      </c>
      <c r="O1228" s="76" t="str">
        <f t="shared" si="95"/>
        <v/>
      </c>
      <c r="P1228" s="75" t="str">
        <f t="shared" si="96"/>
        <v/>
      </c>
      <c r="Q1228" s="77" t="str">
        <f t="shared" si="97"/>
        <v/>
      </c>
      <c r="R1228" s="77" t="str">
        <f t="shared" si="98"/>
        <v/>
      </c>
      <c r="S1228" s="77" t="str">
        <f>IF(O1228="","",IF(OR(VALUE(LEFT(O1228,2))&gt;IF(RIGHT(J1228,1)="M",7,19),AND(OR(LEFT(O1228,2)={"07","19"}),VALUE(RIGHT(O1228,2))&gt;15)),TRUE,FALSE))</f>
        <v/>
      </c>
      <c r="T1228" s="77" t="str">
        <f>IF(O1228="","",IF(OR(VALUE(LEFT(O1228,2))&gt;IF(RIGHT(J1228,1)="M",7,19),AND(OR(LEFT(O1228,2)={"07","19"}),VALUE(RIGHT(O1228,2))&gt;5)),TRUE,FALSE))</f>
        <v/>
      </c>
    </row>
    <row r="1229" spans="12:20" x14ac:dyDescent="0.25">
      <c r="L1229" s="75">
        <f>COUNTIF($B$2:B1229,B1229)</f>
        <v>0</v>
      </c>
      <c r="M1229" s="75">
        <f>COUNTIF($L$2:L1229,4)</f>
        <v>42</v>
      </c>
      <c r="N1229" s="76" t="str">
        <f t="shared" si="99"/>
        <v>0</v>
      </c>
      <c r="O1229" s="76" t="str">
        <f t="shared" si="95"/>
        <v/>
      </c>
      <c r="P1229" s="75" t="str">
        <f t="shared" si="96"/>
        <v/>
      </c>
      <c r="Q1229" s="77" t="str">
        <f t="shared" si="97"/>
        <v/>
      </c>
      <c r="R1229" s="77" t="str">
        <f t="shared" si="98"/>
        <v/>
      </c>
      <c r="S1229" s="77" t="str">
        <f>IF(O1229="","",IF(OR(VALUE(LEFT(O1229,2))&gt;IF(RIGHT(J1229,1)="M",7,19),AND(OR(LEFT(O1229,2)={"07","19"}),VALUE(RIGHT(O1229,2))&gt;15)),TRUE,FALSE))</f>
        <v/>
      </c>
      <c r="T1229" s="77" t="str">
        <f>IF(O1229="","",IF(OR(VALUE(LEFT(O1229,2))&gt;IF(RIGHT(J1229,1)="M",7,19),AND(OR(LEFT(O1229,2)={"07","19"}),VALUE(RIGHT(O1229,2))&gt;5)),TRUE,FALSE))</f>
        <v/>
      </c>
    </row>
    <row r="1230" spans="12:20" x14ac:dyDescent="0.25">
      <c r="L1230" s="75">
        <f>COUNTIF($B$2:B1230,B1230)</f>
        <v>0</v>
      </c>
      <c r="M1230" s="75">
        <f>COUNTIF($L$2:L1230,4)</f>
        <v>42</v>
      </c>
      <c r="N1230" s="76" t="str">
        <f t="shared" si="99"/>
        <v>0</v>
      </c>
      <c r="O1230" s="76" t="str">
        <f t="shared" si="95"/>
        <v/>
      </c>
      <c r="P1230" s="75" t="str">
        <f t="shared" si="96"/>
        <v/>
      </c>
      <c r="Q1230" s="77" t="str">
        <f t="shared" si="97"/>
        <v/>
      </c>
      <c r="R1230" s="77" t="str">
        <f t="shared" si="98"/>
        <v/>
      </c>
      <c r="S1230" s="77" t="str">
        <f>IF(O1230="","",IF(OR(VALUE(LEFT(O1230,2))&gt;IF(RIGHT(J1230,1)="M",7,19),AND(OR(LEFT(O1230,2)={"07","19"}),VALUE(RIGHT(O1230,2))&gt;15)),TRUE,FALSE))</f>
        <v/>
      </c>
      <c r="T1230" s="77" t="str">
        <f>IF(O1230="","",IF(OR(VALUE(LEFT(O1230,2))&gt;IF(RIGHT(J1230,1)="M",7,19),AND(OR(LEFT(O1230,2)={"07","19"}),VALUE(RIGHT(O1230,2))&gt;5)),TRUE,FALSE))</f>
        <v/>
      </c>
    </row>
    <row r="1231" spans="12:20" x14ac:dyDescent="0.25">
      <c r="L1231" s="75">
        <f>COUNTIF($B$2:B1231,B1231)</f>
        <v>0</v>
      </c>
      <c r="M1231" s="75">
        <f>COUNTIF($L$2:L1231,4)</f>
        <v>42</v>
      </c>
      <c r="N1231" s="76" t="str">
        <f t="shared" si="99"/>
        <v>0</v>
      </c>
      <c r="O1231" s="76" t="str">
        <f t="shared" si="95"/>
        <v/>
      </c>
      <c r="P1231" s="75" t="str">
        <f t="shared" si="96"/>
        <v/>
      </c>
      <c r="Q1231" s="77" t="str">
        <f t="shared" si="97"/>
        <v/>
      </c>
      <c r="R1231" s="77" t="str">
        <f t="shared" si="98"/>
        <v/>
      </c>
      <c r="S1231" s="77" t="str">
        <f>IF(O1231="","",IF(OR(VALUE(LEFT(O1231,2))&gt;IF(RIGHT(J1231,1)="M",7,19),AND(OR(LEFT(O1231,2)={"07","19"}),VALUE(RIGHT(O1231,2))&gt;15)),TRUE,FALSE))</f>
        <v/>
      </c>
      <c r="T1231" s="77" t="str">
        <f>IF(O1231="","",IF(OR(VALUE(LEFT(O1231,2))&gt;IF(RIGHT(J1231,1)="M",7,19),AND(OR(LEFT(O1231,2)={"07","19"}),VALUE(RIGHT(O1231,2))&gt;5)),TRUE,FALSE))</f>
        <v/>
      </c>
    </row>
    <row r="1232" spans="12:20" x14ac:dyDescent="0.25">
      <c r="L1232" s="75">
        <f>COUNTIF($B$2:B1232,B1232)</f>
        <v>0</v>
      </c>
      <c r="M1232" s="75">
        <f>COUNTIF($L$2:L1232,4)</f>
        <v>42</v>
      </c>
      <c r="N1232" s="76" t="str">
        <f t="shared" si="99"/>
        <v>0</v>
      </c>
      <c r="O1232" s="76" t="str">
        <f t="shared" si="95"/>
        <v/>
      </c>
      <c r="P1232" s="75" t="str">
        <f t="shared" si="96"/>
        <v/>
      </c>
      <c r="Q1232" s="77" t="str">
        <f t="shared" si="97"/>
        <v/>
      </c>
      <c r="R1232" s="77" t="str">
        <f t="shared" si="98"/>
        <v/>
      </c>
      <c r="S1232" s="77" t="str">
        <f>IF(O1232="","",IF(OR(VALUE(LEFT(O1232,2))&gt;IF(RIGHT(J1232,1)="M",7,19),AND(OR(LEFT(O1232,2)={"07","19"}),VALUE(RIGHT(O1232,2))&gt;15)),TRUE,FALSE))</f>
        <v/>
      </c>
      <c r="T1232" s="77" t="str">
        <f>IF(O1232="","",IF(OR(VALUE(LEFT(O1232,2))&gt;IF(RIGHT(J1232,1)="M",7,19),AND(OR(LEFT(O1232,2)={"07","19"}),VALUE(RIGHT(O1232,2))&gt;5)),TRUE,FALSE))</f>
        <v/>
      </c>
    </row>
    <row r="1233" spans="12:20" x14ac:dyDescent="0.25">
      <c r="L1233" s="75">
        <f>COUNTIF($B$2:B1233,B1233)</f>
        <v>0</v>
      </c>
      <c r="M1233" s="75">
        <f>COUNTIF($L$2:L1233,4)</f>
        <v>42</v>
      </c>
      <c r="N1233" s="76" t="str">
        <f t="shared" si="99"/>
        <v>0</v>
      </c>
      <c r="O1233" s="76" t="str">
        <f t="shared" si="95"/>
        <v/>
      </c>
      <c r="P1233" s="75" t="str">
        <f t="shared" si="96"/>
        <v/>
      </c>
      <c r="Q1233" s="77" t="str">
        <f t="shared" si="97"/>
        <v/>
      </c>
      <c r="R1233" s="77" t="str">
        <f t="shared" si="98"/>
        <v/>
      </c>
      <c r="S1233" s="77" t="str">
        <f>IF(O1233="","",IF(OR(VALUE(LEFT(O1233,2))&gt;IF(RIGHT(J1233,1)="M",7,19),AND(OR(LEFT(O1233,2)={"07","19"}),VALUE(RIGHT(O1233,2))&gt;15)),TRUE,FALSE))</f>
        <v/>
      </c>
      <c r="T1233" s="77" t="str">
        <f>IF(O1233="","",IF(OR(VALUE(LEFT(O1233,2))&gt;IF(RIGHT(J1233,1)="M",7,19),AND(OR(LEFT(O1233,2)={"07","19"}),VALUE(RIGHT(O1233,2))&gt;5)),TRUE,FALSE))</f>
        <v/>
      </c>
    </row>
    <row r="1234" spans="12:20" x14ac:dyDescent="0.25">
      <c r="L1234" s="75">
        <f>COUNTIF($B$2:B1234,B1234)</f>
        <v>0</v>
      </c>
      <c r="M1234" s="75">
        <f>COUNTIF($L$2:L1234,4)</f>
        <v>42</v>
      </c>
      <c r="N1234" s="76" t="str">
        <f t="shared" si="99"/>
        <v>0</v>
      </c>
      <c r="O1234" s="76" t="str">
        <f t="shared" si="95"/>
        <v/>
      </c>
      <c r="P1234" s="75" t="str">
        <f t="shared" si="96"/>
        <v/>
      </c>
      <c r="Q1234" s="77" t="str">
        <f t="shared" si="97"/>
        <v/>
      </c>
      <c r="R1234" s="77" t="str">
        <f t="shared" si="98"/>
        <v/>
      </c>
      <c r="S1234" s="77" t="str">
        <f>IF(O1234="","",IF(OR(VALUE(LEFT(O1234,2))&gt;IF(RIGHT(J1234,1)="M",7,19),AND(OR(LEFT(O1234,2)={"07","19"}),VALUE(RIGHT(O1234,2))&gt;15)),TRUE,FALSE))</f>
        <v/>
      </c>
      <c r="T1234" s="77" t="str">
        <f>IF(O1234="","",IF(OR(VALUE(LEFT(O1234,2))&gt;IF(RIGHT(J1234,1)="M",7,19),AND(OR(LEFT(O1234,2)={"07","19"}),VALUE(RIGHT(O1234,2))&gt;5)),TRUE,FALSE))</f>
        <v/>
      </c>
    </row>
    <row r="1235" spans="12:20" x14ac:dyDescent="0.25">
      <c r="L1235" s="75">
        <f>COUNTIF($B$2:B1235,B1235)</f>
        <v>0</v>
      </c>
      <c r="M1235" s="75">
        <f>COUNTIF($L$2:L1235,4)</f>
        <v>42</v>
      </c>
      <c r="N1235" s="76" t="str">
        <f t="shared" si="99"/>
        <v>0</v>
      </c>
      <c r="O1235" s="76" t="str">
        <f t="shared" si="95"/>
        <v/>
      </c>
      <c r="P1235" s="75" t="str">
        <f t="shared" si="96"/>
        <v/>
      </c>
      <c r="Q1235" s="77" t="str">
        <f t="shared" si="97"/>
        <v/>
      </c>
      <c r="R1235" s="77" t="str">
        <f t="shared" si="98"/>
        <v/>
      </c>
      <c r="S1235" s="77" t="str">
        <f>IF(O1235="","",IF(OR(VALUE(LEFT(O1235,2))&gt;IF(RIGHT(J1235,1)="M",7,19),AND(OR(LEFT(O1235,2)={"07","19"}),VALUE(RIGHT(O1235,2))&gt;15)),TRUE,FALSE))</f>
        <v/>
      </c>
      <c r="T1235" s="77" t="str">
        <f>IF(O1235="","",IF(OR(VALUE(LEFT(O1235,2))&gt;IF(RIGHT(J1235,1)="M",7,19),AND(OR(LEFT(O1235,2)={"07","19"}),VALUE(RIGHT(O1235,2))&gt;5)),TRUE,FALSE))</f>
        <v/>
      </c>
    </row>
    <row r="1236" spans="12:20" x14ac:dyDescent="0.25">
      <c r="L1236" s="75">
        <f>COUNTIF($B$2:B1236,B1236)</f>
        <v>0</v>
      </c>
      <c r="M1236" s="75">
        <f>COUNTIF($L$2:L1236,4)</f>
        <v>42</v>
      </c>
      <c r="N1236" s="76" t="str">
        <f t="shared" si="99"/>
        <v>0</v>
      </c>
      <c r="O1236" s="76" t="str">
        <f t="shared" si="95"/>
        <v/>
      </c>
      <c r="P1236" s="75" t="str">
        <f t="shared" si="96"/>
        <v/>
      </c>
      <c r="Q1236" s="77" t="str">
        <f t="shared" si="97"/>
        <v/>
      </c>
      <c r="R1236" s="77" t="str">
        <f t="shared" si="98"/>
        <v/>
      </c>
      <c r="S1236" s="77" t="str">
        <f>IF(O1236="","",IF(OR(VALUE(LEFT(O1236,2))&gt;IF(RIGHT(J1236,1)="M",7,19),AND(OR(LEFT(O1236,2)={"07","19"}),VALUE(RIGHT(O1236,2))&gt;15)),TRUE,FALSE))</f>
        <v/>
      </c>
      <c r="T1236" s="77" t="str">
        <f>IF(O1236="","",IF(OR(VALUE(LEFT(O1236,2))&gt;IF(RIGHT(J1236,1)="M",7,19),AND(OR(LEFT(O1236,2)={"07","19"}),VALUE(RIGHT(O1236,2))&gt;5)),TRUE,FALSE))</f>
        <v/>
      </c>
    </row>
    <row r="1237" spans="12:20" x14ac:dyDescent="0.25">
      <c r="L1237" s="75">
        <f>COUNTIF($B$2:B1237,B1237)</f>
        <v>0</v>
      </c>
      <c r="M1237" s="75">
        <f>COUNTIF($L$2:L1237,4)</f>
        <v>42</v>
      </c>
      <c r="N1237" s="76" t="str">
        <f t="shared" si="99"/>
        <v>0</v>
      </c>
      <c r="O1237" s="76" t="str">
        <f t="shared" si="95"/>
        <v/>
      </c>
      <c r="P1237" s="75" t="str">
        <f t="shared" si="96"/>
        <v/>
      </c>
      <c r="Q1237" s="77" t="str">
        <f t="shared" si="97"/>
        <v/>
      </c>
      <c r="R1237" s="77" t="str">
        <f t="shared" si="98"/>
        <v/>
      </c>
      <c r="S1237" s="77" t="str">
        <f>IF(O1237="","",IF(OR(VALUE(LEFT(O1237,2))&gt;IF(RIGHT(J1237,1)="M",7,19),AND(OR(LEFT(O1237,2)={"07","19"}),VALUE(RIGHT(O1237,2))&gt;15)),TRUE,FALSE))</f>
        <v/>
      </c>
      <c r="T1237" s="77" t="str">
        <f>IF(O1237="","",IF(OR(VALUE(LEFT(O1237,2))&gt;IF(RIGHT(J1237,1)="M",7,19),AND(OR(LEFT(O1237,2)={"07","19"}),VALUE(RIGHT(O1237,2))&gt;5)),TRUE,FALSE))</f>
        <v/>
      </c>
    </row>
    <row r="1238" spans="12:20" x14ac:dyDescent="0.25">
      <c r="L1238" s="75">
        <f>COUNTIF($B$2:B1238,B1238)</f>
        <v>0</v>
      </c>
      <c r="M1238" s="75">
        <f>COUNTIF($L$2:L1238,4)</f>
        <v>42</v>
      </c>
      <c r="N1238" s="76" t="str">
        <f t="shared" si="99"/>
        <v>0</v>
      </c>
      <c r="O1238" s="76" t="str">
        <f t="shared" si="95"/>
        <v/>
      </c>
      <c r="P1238" s="75" t="str">
        <f t="shared" si="96"/>
        <v/>
      </c>
      <c r="Q1238" s="77" t="str">
        <f t="shared" si="97"/>
        <v/>
      </c>
      <c r="R1238" s="77" t="str">
        <f t="shared" si="98"/>
        <v/>
      </c>
      <c r="S1238" s="77" t="str">
        <f>IF(O1238="","",IF(OR(VALUE(LEFT(O1238,2))&gt;IF(RIGHT(J1238,1)="M",7,19),AND(OR(LEFT(O1238,2)={"07","19"}),VALUE(RIGHT(O1238,2))&gt;15)),TRUE,FALSE))</f>
        <v/>
      </c>
      <c r="T1238" s="77" t="str">
        <f>IF(O1238="","",IF(OR(VALUE(LEFT(O1238,2))&gt;IF(RIGHT(J1238,1)="M",7,19),AND(OR(LEFT(O1238,2)={"07","19"}),VALUE(RIGHT(O1238,2))&gt;5)),TRUE,FALSE))</f>
        <v/>
      </c>
    </row>
    <row r="1239" spans="12:20" x14ac:dyDescent="0.25">
      <c r="L1239" s="75">
        <f>COUNTIF($B$2:B1239,B1239)</f>
        <v>0</v>
      </c>
      <c r="M1239" s="75">
        <f>COUNTIF($L$2:L1239,4)</f>
        <v>42</v>
      </c>
      <c r="N1239" s="76" t="str">
        <f t="shared" si="99"/>
        <v>0</v>
      </c>
      <c r="O1239" s="76" t="str">
        <f t="shared" si="95"/>
        <v/>
      </c>
      <c r="P1239" s="75" t="str">
        <f t="shared" si="96"/>
        <v/>
      </c>
      <c r="Q1239" s="77" t="str">
        <f t="shared" si="97"/>
        <v/>
      </c>
      <c r="R1239" s="77" t="str">
        <f t="shared" si="98"/>
        <v/>
      </c>
      <c r="S1239" s="77" t="str">
        <f>IF(O1239="","",IF(OR(VALUE(LEFT(O1239,2))&gt;IF(RIGHT(J1239,1)="M",7,19),AND(OR(LEFT(O1239,2)={"07","19"}),VALUE(RIGHT(O1239,2))&gt;15)),TRUE,FALSE))</f>
        <v/>
      </c>
      <c r="T1239" s="77" t="str">
        <f>IF(O1239="","",IF(OR(VALUE(LEFT(O1239,2))&gt;IF(RIGHT(J1239,1)="M",7,19),AND(OR(LEFT(O1239,2)={"07","19"}),VALUE(RIGHT(O1239,2))&gt;5)),TRUE,FALSE))</f>
        <v/>
      </c>
    </row>
    <row r="1240" spans="12:20" x14ac:dyDescent="0.25">
      <c r="L1240" s="75">
        <f>COUNTIF($B$2:B1240,B1240)</f>
        <v>0</v>
      </c>
      <c r="M1240" s="75">
        <f>COUNTIF($L$2:L1240,4)</f>
        <v>42</v>
      </c>
      <c r="N1240" s="76" t="str">
        <f t="shared" si="99"/>
        <v>0</v>
      </c>
      <c r="O1240" s="76" t="str">
        <f t="shared" si="95"/>
        <v/>
      </c>
      <c r="P1240" s="75" t="str">
        <f t="shared" si="96"/>
        <v/>
      </c>
      <c r="Q1240" s="77" t="str">
        <f t="shared" si="97"/>
        <v/>
      </c>
      <c r="R1240" s="77" t="str">
        <f t="shared" si="98"/>
        <v/>
      </c>
      <c r="S1240" s="77" t="str">
        <f>IF(O1240="","",IF(OR(VALUE(LEFT(O1240,2))&gt;IF(RIGHT(J1240,1)="M",7,19),AND(OR(LEFT(O1240,2)={"07","19"}),VALUE(RIGHT(O1240,2))&gt;15)),TRUE,FALSE))</f>
        <v/>
      </c>
      <c r="T1240" s="77" t="str">
        <f>IF(O1240="","",IF(OR(VALUE(LEFT(O1240,2))&gt;IF(RIGHT(J1240,1)="M",7,19),AND(OR(LEFT(O1240,2)={"07","19"}),VALUE(RIGHT(O1240,2))&gt;5)),TRUE,FALSE))</f>
        <v/>
      </c>
    </row>
    <row r="1241" spans="12:20" x14ac:dyDescent="0.25">
      <c r="L1241" s="75">
        <f>COUNTIF($B$2:B1241,B1241)</f>
        <v>0</v>
      </c>
      <c r="M1241" s="75">
        <f>COUNTIF($L$2:L1241,4)</f>
        <v>42</v>
      </c>
      <c r="N1241" s="76" t="str">
        <f t="shared" si="99"/>
        <v>0</v>
      </c>
      <c r="O1241" s="76" t="str">
        <f t="shared" si="95"/>
        <v/>
      </c>
      <c r="P1241" s="75" t="str">
        <f t="shared" si="96"/>
        <v/>
      </c>
      <c r="Q1241" s="77" t="str">
        <f t="shared" si="97"/>
        <v/>
      </c>
      <c r="R1241" s="77" t="str">
        <f t="shared" si="98"/>
        <v/>
      </c>
      <c r="S1241" s="77" t="str">
        <f>IF(O1241="","",IF(OR(VALUE(LEFT(O1241,2))&gt;IF(RIGHT(J1241,1)="M",7,19),AND(OR(LEFT(O1241,2)={"07","19"}),VALUE(RIGHT(O1241,2))&gt;15)),TRUE,FALSE))</f>
        <v/>
      </c>
      <c r="T1241" s="77" t="str">
        <f>IF(O1241="","",IF(OR(VALUE(LEFT(O1241,2))&gt;IF(RIGHT(J1241,1)="M",7,19),AND(OR(LEFT(O1241,2)={"07","19"}),VALUE(RIGHT(O1241,2))&gt;5)),TRUE,FALSE))</f>
        <v/>
      </c>
    </row>
    <row r="1242" spans="12:20" x14ac:dyDescent="0.25">
      <c r="L1242" s="75">
        <f>COUNTIF($B$2:B1242,B1242)</f>
        <v>0</v>
      </c>
      <c r="M1242" s="75">
        <f>COUNTIF($L$2:L1242,4)</f>
        <v>42</v>
      </c>
      <c r="N1242" s="76" t="str">
        <f t="shared" si="99"/>
        <v>0</v>
      </c>
      <c r="O1242" s="76" t="str">
        <f t="shared" si="95"/>
        <v/>
      </c>
      <c r="P1242" s="75" t="str">
        <f t="shared" si="96"/>
        <v/>
      </c>
      <c r="Q1242" s="77" t="str">
        <f t="shared" si="97"/>
        <v/>
      </c>
      <c r="R1242" s="77" t="str">
        <f t="shared" si="98"/>
        <v/>
      </c>
      <c r="S1242" s="77" t="str">
        <f>IF(O1242="","",IF(OR(VALUE(LEFT(O1242,2))&gt;IF(RIGHT(J1242,1)="M",7,19),AND(OR(LEFT(O1242,2)={"07","19"}),VALUE(RIGHT(O1242,2))&gt;15)),TRUE,FALSE))</f>
        <v/>
      </c>
      <c r="T1242" s="77" t="str">
        <f>IF(O1242="","",IF(OR(VALUE(LEFT(O1242,2))&gt;IF(RIGHT(J1242,1)="M",7,19),AND(OR(LEFT(O1242,2)={"07","19"}),VALUE(RIGHT(O1242,2))&gt;5)),TRUE,FALSE))</f>
        <v/>
      </c>
    </row>
    <row r="1243" spans="12:20" x14ac:dyDescent="0.25">
      <c r="L1243" s="75">
        <f>COUNTIF($B$2:B1243,B1243)</f>
        <v>0</v>
      </c>
      <c r="M1243" s="75">
        <f>COUNTIF($L$2:L1243,4)</f>
        <v>42</v>
      </c>
      <c r="N1243" s="76" t="str">
        <f t="shared" si="99"/>
        <v>0</v>
      </c>
      <c r="O1243" s="76" t="str">
        <f t="shared" si="95"/>
        <v/>
      </c>
      <c r="P1243" s="75" t="str">
        <f t="shared" si="96"/>
        <v/>
      </c>
      <c r="Q1243" s="77" t="str">
        <f t="shared" si="97"/>
        <v/>
      </c>
      <c r="R1243" s="77" t="str">
        <f t="shared" si="98"/>
        <v/>
      </c>
      <c r="S1243" s="77" t="str">
        <f>IF(O1243="","",IF(OR(VALUE(LEFT(O1243,2))&gt;IF(RIGHT(J1243,1)="M",7,19),AND(OR(LEFT(O1243,2)={"07","19"}),VALUE(RIGHT(O1243,2))&gt;15)),TRUE,FALSE))</f>
        <v/>
      </c>
      <c r="T1243" s="77" t="str">
        <f>IF(O1243="","",IF(OR(VALUE(LEFT(O1243,2))&gt;IF(RIGHT(J1243,1)="M",7,19),AND(OR(LEFT(O1243,2)={"07","19"}),VALUE(RIGHT(O1243,2))&gt;5)),TRUE,FALSE))</f>
        <v/>
      </c>
    </row>
    <row r="1244" spans="12:20" x14ac:dyDescent="0.25">
      <c r="L1244" s="75">
        <f>COUNTIF($B$2:B1244,B1244)</f>
        <v>0</v>
      </c>
      <c r="M1244" s="75">
        <f>COUNTIF($L$2:L1244,4)</f>
        <v>42</v>
      </c>
      <c r="N1244" s="76" t="str">
        <f t="shared" si="99"/>
        <v>0</v>
      </c>
      <c r="O1244" s="76" t="str">
        <f t="shared" si="95"/>
        <v/>
      </c>
      <c r="P1244" s="75" t="str">
        <f t="shared" si="96"/>
        <v/>
      </c>
      <c r="Q1244" s="77" t="str">
        <f t="shared" si="97"/>
        <v/>
      </c>
      <c r="R1244" s="77" t="str">
        <f t="shared" si="98"/>
        <v/>
      </c>
      <c r="S1244" s="77" t="str">
        <f>IF(O1244="","",IF(OR(VALUE(LEFT(O1244,2))&gt;IF(RIGHT(J1244,1)="M",7,19),AND(OR(LEFT(O1244,2)={"07","19"}),VALUE(RIGHT(O1244,2))&gt;15)),TRUE,FALSE))</f>
        <v/>
      </c>
      <c r="T1244" s="77" t="str">
        <f>IF(O1244="","",IF(OR(VALUE(LEFT(O1244,2))&gt;IF(RIGHT(J1244,1)="M",7,19),AND(OR(LEFT(O1244,2)={"07","19"}),VALUE(RIGHT(O1244,2))&gt;5)),TRUE,FALSE))</f>
        <v/>
      </c>
    </row>
    <row r="1245" spans="12:20" x14ac:dyDescent="0.25">
      <c r="L1245" s="75">
        <f>COUNTIF($B$2:B1245,B1245)</f>
        <v>0</v>
      </c>
      <c r="M1245" s="75">
        <f>COUNTIF($L$2:L1245,4)</f>
        <v>42</v>
      </c>
      <c r="N1245" s="76" t="str">
        <f t="shared" si="99"/>
        <v>0</v>
      </c>
      <c r="O1245" s="76" t="str">
        <f t="shared" si="95"/>
        <v/>
      </c>
      <c r="P1245" s="75" t="str">
        <f t="shared" si="96"/>
        <v/>
      </c>
      <c r="Q1245" s="77" t="str">
        <f t="shared" si="97"/>
        <v/>
      </c>
      <c r="R1245" s="77" t="str">
        <f t="shared" si="98"/>
        <v/>
      </c>
      <c r="S1245" s="77" t="str">
        <f>IF(O1245="","",IF(OR(VALUE(LEFT(O1245,2))&gt;IF(RIGHT(J1245,1)="M",7,19),AND(OR(LEFT(O1245,2)={"07","19"}),VALUE(RIGHT(O1245,2))&gt;15)),TRUE,FALSE))</f>
        <v/>
      </c>
      <c r="T1245" s="77" t="str">
        <f>IF(O1245="","",IF(OR(VALUE(LEFT(O1245,2))&gt;IF(RIGHT(J1245,1)="M",7,19),AND(OR(LEFT(O1245,2)={"07","19"}),VALUE(RIGHT(O1245,2))&gt;5)),TRUE,FALSE))</f>
        <v/>
      </c>
    </row>
    <row r="1246" spans="12:20" x14ac:dyDescent="0.25">
      <c r="L1246" s="75">
        <f>COUNTIF($B$2:B1246,B1246)</f>
        <v>0</v>
      </c>
      <c r="M1246" s="75">
        <f>COUNTIF($L$2:L1246,4)</f>
        <v>42</v>
      </c>
      <c r="N1246" s="76" t="str">
        <f t="shared" si="99"/>
        <v>0</v>
      </c>
      <c r="O1246" s="76" t="str">
        <f t="shared" si="95"/>
        <v/>
      </c>
      <c r="P1246" s="75" t="str">
        <f t="shared" si="96"/>
        <v/>
      </c>
      <c r="Q1246" s="77" t="str">
        <f t="shared" si="97"/>
        <v/>
      </c>
      <c r="R1246" s="77" t="str">
        <f t="shared" si="98"/>
        <v/>
      </c>
      <c r="S1246" s="77" t="str">
        <f>IF(O1246="","",IF(OR(VALUE(LEFT(O1246,2))&gt;IF(RIGHT(J1246,1)="M",7,19),AND(OR(LEFT(O1246,2)={"07","19"}),VALUE(RIGHT(O1246,2))&gt;15)),TRUE,FALSE))</f>
        <v/>
      </c>
      <c r="T1246" s="77" t="str">
        <f>IF(O1246="","",IF(OR(VALUE(LEFT(O1246,2))&gt;IF(RIGHT(J1246,1)="M",7,19),AND(OR(LEFT(O1246,2)={"07","19"}),VALUE(RIGHT(O1246,2))&gt;5)),TRUE,FALSE))</f>
        <v/>
      </c>
    </row>
    <row r="1247" spans="12:20" x14ac:dyDescent="0.25">
      <c r="L1247" s="75">
        <f>COUNTIF($B$2:B1247,B1247)</f>
        <v>0</v>
      </c>
      <c r="M1247" s="75">
        <f>COUNTIF($L$2:L1247,4)</f>
        <v>42</v>
      </c>
      <c r="N1247" s="76" t="str">
        <f t="shared" si="99"/>
        <v>0</v>
      </c>
      <c r="O1247" s="76" t="str">
        <f t="shared" si="95"/>
        <v/>
      </c>
      <c r="P1247" s="75" t="str">
        <f t="shared" si="96"/>
        <v/>
      </c>
      <c r="Q1247" s="77" t="str">
        <f t="shared" si="97"/>
        <v/>
      </c>
      <c r="R1247" s="77" t="str">
        <f t="shared" si="98"/>
        <v/>
      </c>
      <c r="S1247" s="77" t="str">
        <f>IF(O1247="","",IF(OR(VALUE(LEFT(O1247,2))&gt;IF(RIGHT(J1247,1)="M",7,19),AND(OR(LEFT(O1247,2)={"07","19"}),VALUE(RIGHT(O1247,2))&gt;15)),TRUE,FALSE))</f>
        <v/>
      </c>
      <c r="T1247" s="77" t="str">
        <f>IF(O1247="","",IF(OR(VALUE(LEFT(O1247,2))&gt;IF(RIGHT(J1247,1)="M",7,19),AND(OR(LEFT(O1247,2)={"07","19"}),VALUE(RIGHT(O1247,2))&gt;5)),TRUE,FALSE))</f>
        <v/>
      </c>
    </row>
    <row r="1248" spans="12:20" x14ac:dyDescent="0.25">
      <c r="L1248" s="75">
        <f>COUNTIF($B$2:B1248,B1248)</f>
        <v>0</v>
      </c>
      <c r="M1248" s="75">
        <f>COUNTIF($L$2:L1248,4)</f>
        <v>42</v>
      </c>
      <c r="N1248" s="76" t="str">
        <f t="shared" si="99"/>
        <v>0</v>
      </c>
      <c r="O1248" s="76" t="str">
        <f t="shared" si="95"/>
        <v/>
      </c>
      <c r="P1248" s="75" t="str">
        <f t="shared" si="96"/>
        <v/>
      </c>
      <c r="Q1248" s="77" t="str">
        <f t="shared" si="97"/>
        <v/>
      </c>
      <c r="R1248" s="77" t="str">
        <f t="shared" si="98"/>
        <v/>
      </c>
      <c r="S1248" s="77" t="str">
        <f>IF(O1248="","",IF(OR(VALUE(LEFT(O1248,2))&gt;IF(RIGHT(J1248,1)="M",7,19),AND(OR(LEFT(O1248,2)={"07","19"}),VALUE(RIGHT(O1248,2))&gt;15)),TRUE,FALSE))</f>
        <v/>
      </c>
      <c r="T1248" s="77" t="str">
        <f>IF(O1248="","",IF(OR(VALUE(LEFT(O1248,2))&gt;IF(RIGHT(J1248,1)="M",7,19),AND(OR(LEFT(O1248,2)={"07","19"}),VALUE(RIGHT(O1248,2))&gt;5)),TRUE,FALSE))</f>
        <v/>
      </c>
    </row>
    <row r="1249" spans="12:20" x14ac:dyDescent="0.25">
      <c r="L1249" s="75">
        <f>COUNTIF($B$2:B1249,B1249)</f>
        <v>0</v>
      </c>
      <c r="M1249" s="75">
        <f>COUNTIF($L$2:L1249,4)</f>
        <v>42</v>
      </c>
      <c r="N1249" s="76" t="str">
        <f t="shared" si="99"/>
        <v>0</v>
      </c>
      <c r="O1249" s="76" t="str">
        <f t="shared" si="95"/>
        <v/>
      </c>
      <c r="P1249" s="75" t="str">
        <f t="shared" si="96"/>
        <v/>
      </c>
      <c r="Q1249" s="77" t="str">
        <f t="shared" si="97"/>
        <v/>
      </c>
      <c r="R1249" s="77" t="str">
        <f t="shared" si="98"/>
        <v/>
      </c>
      <c r="S1249" s="77" t="str">
        <f>IF(O1249="","",IF(OR(VALUE(LEFT(O1249,2))&gt;IF(RIGHT(J1249,1)="M",7,19),AND(OR(LEFT(O1249,2)={"07","19"}),VALUE(RIGHT(O1249,2))&gt;15)),TRUE,FALSE))</f>
        <v/>
      </c>
      <c r="T1249" s="77" t="str">
        <f>IF(O1249="","",IF(OR(VALUE(LEFT(O1249,2))&gt;IF(RIGHT(J1249,1)="M",7,19),AND(OR(LEFT(O1249,2)={"07","19"}),VALUE(RIGHT(O1249,2))&gt;5)),TRUE,FALSE))</f>
        <v/>
      </c>
    </row>
    <row r="1250" spans="12:20" x14ac:dyDescent="0.25">
      <c r="L1250" s="75">
        <f>COUNTIF($B$2:B1250,B1250)</f>
        <v>0</v>
      </c>
      <c r="M1250" s="75">
        <f>COUNTIF($L$2:L1250,4)</f>
        <v>42</v>
      </c>
      <c r="N1250" s="76" t="str">
        <f t="shared" si="99"/>
        <v>0</v>
      </c>
      <c r="O1250" s="76" t="str">
        <f t="shared" si="95"/>
        <v/>
      </c>
      <c r="P1250" s="75" t="str">
        <f t="shared" si="96"/>
        <v/>
      </c>
      <c r="Q1250" s="77" t="str">
        <f t="shared" si="97"/>
        <v/>
      </c>
      <c r="R1250" s="77" t="str">
        <f t="shared" si="98"/>
        <v/>
      </c>
      <c r="S1250" s="77" t="str">
        <f>IF(O1250="","",IF(OR(VALUE(LEFT(O1250,2))&gt;IF(RIGHT(J1250,1)="M",7,19),AND(OR(LEFT(O1250,2)={"07","19"}),VALUE(RIGHT(O1250,2))&gt;15)),TRUE,FALSE))</f>
        <v/>
      </c>
      <c r="T1250" s="77" t="str">
        <f>IF(O1250="","",IF(OR(VALUE(LEFT(O1250,2))&gt;IF(RIGHT(J1250,1)="M",7,19),AND(OR(LEFT(O1250,2)={"07","19"}),VALUE(RIGHT(O1250,2))&gt;5)),TRUE,FALSE))</f>
        <v/>
      </c>
    </row>
    <row r="1251" spans="12:20" x14ac:dyDescent="0.25">
      <c r="L1251" s="75">
        <f>COUNTIF($B$2:B1251,B1251)</f>
        <v>0</v>
      </c>
      <c r="M1251" s="75">
        <f>COUNTIF($L$2:L1251,4)</f>
        <v>42</v>
      </c>
      <c r="N1251" s="76" t="str">
        <f t="shared" si="99"/>
        <v>0</v>
      </c>
      <c r="O1251" s="76" t="str">
        <f t="shared" si="95"/>
        <v/>
      </c>
      <c r="P1251" s="75" t="str">
        <f t="shared" si="96"/>
        <v/>
      </c>
      <c r="Q1251" s="77" t="str">
        <f t="shared" si="97"/>
        <v/>
      </c>
      <c r="R1251" s="77" t="str">
        <f t="shared" si="98"/>
        <v/>
      </c>
      <c r="S1251" s="77" t="str">
        <f>IF(O1251="","",IF(OR(VALUE(LEFT(O1251,2))&gt;IF(RIGHT(J1251,1)="M",7,19),AND(OR(LEFT(O1251,2)={"07","19"}),VALUE(RIGHT(O1251,2))&gt;15)),TRUE,FALSE))</f>
        <v/>
      </c>
      <c r="T1251" s="77" t="str">
        <f>IF(O1251="","",IF(OR(VALUE(LEFT(O1251,2))&gt;IF(RIGHT(J1251,1)="M",7,19),AND(OR(LEFT(O1251,2)={"07","19"}),VALUE(RIGHT(O1251,2))&gt;5)),TRUE,FALSE))</f>
        <v/>
      </c>
    </row>
    <row r="1252" spans="12:20" x14ac:dyDescent="0.25">
      <c r="L1252" s="75">
        <f>COUNTIF($B$2:B1252,B1252)</f>
        <v>0</v>
      </c>
      <c r="M1252" s="75">
        <f>COUNTIF($L$2:L1252,4)</f>
        <v>42</v>
      </c>
      <c r="N1252" s="76" t="str">
        <f t="shared" si="99"/>
        <v>0</v>
      </c>
      <c r="O1252" s="76" t="str">
        <f t="shared" si="95"/>
        <v/>
      </c>
      <c r="P1252" s="75" t="str">
        <f t="shared" si="96"/>
        <v/>
      </c>
      <c r="Q1252" s="77" t="str">
        <f t="shared" si="97"/>
        <v/>
      </c>
      <c r="R1252" s="77" t="str">
        <f t="shared" si="98"/>
        <v/>
      </c>
      <c r="S1252" s="77" t="str">
        <f>IF(O1252="","",IF(OR(VALUE(LEFT(O1252,2))&gt;IF(RIGHT(J1252,1)="M",7,19),AND(OR(LEFT(O1252,2)={"07","19"}),VALUE(RIGHT(O1252,2))&gt;15)),TRUE,FALSE))</f>
        <v/>
      </c>
      <c r="T1252" s="77" t="str">
        <f>IF(O1252="","",IF(OR(VALUE(LEFT(O1252,2))&gt;IF(RIGHT(J1252,1)="M",7,19),AND(OR(LEFT(O1252,2)={"07","19"}),VALUE(RIGHT(O1252,2))&gt;5)),TRUE,FALSE))</f>
        <v/>
      </c>
    </row>
    <row r="1253" spans="12:20" x14ac:dyDescent="0.25">
      <c r="L1253" s="75">
        <f>COUNTIF($B$2:B1253,B1253)</f>
        <v>0</v>
      </c>
      <c r="M1253" s="75">
        <f>COUNTIF($L$2:L1253,4)</f>
        <v>42</v>
      </c>
      <c r="N1253" s="76" t="str">
        <f t="shared" si="99"/>
        <v>0</v>
      </c>
      <c r="O1253" s="76" t="str">
        <f t="shared" si="95"/>
        <v/>
      </c>
      <c r="P1253" s="75" t="str">
        <f t="shared" si="96"/>
        <v/>
      </c>
      <c r="Q1253" s="77" t="str">
        <f t="shared" si="97"/>
        <v/>
      </c>
      <c r="R1253" s="77" t="str">
        <f t="shared" si="98"/>
        <v/>
      </c>
      <c r="S1253" s="77" t="str">
        <f>IF(O1253="","",IF(OR(VALUE(LEFT(O1253,2))&gt;IF(RIGHT(J1253,1)="M",7,19),AND(OR(LEFT(O1253,2)={"07","19"}),VALUE(RIGHT(O1253,2))&gt;15)),TRUE,FALSE))</f>
        <v/>
      </c>
      <c r="T1253" s="77" t="str">
        <f>IF(O1253="","",IF(OR(VALUE(LEFT(O1253,2))&gt;IF(RIGHT(J1253,1)="M",7,19),AND(OR(LEFT(O1253,2)={"07","19"}),VALUE(RIGHT(O1253,2))&gt;5)),TRUE,FALSE))</f>
        <v/>
      </c>
    </row>
    <row r="1254" spans="12:20" x14ac:dyDescent="0.25">
      <c r="L1254" s="75">
        <f>COUNTIF($B$2:B1254,B1254)</f>
        <v>0</v>
      </c>
      <c r="M1254" s="75">
        <f>COUNTIF($L$2:L1254,4)</f>
        <v>42</v>
      </c>
      <c r="N1254" s="76" t="str">
        <f t="shared" si="99"/>
        <v>0</v>
      </c>
      <c r="O1254" s="76" t="str">
        <f t="shared" si="95"/>
        <v/>
      </c>
      <c r="P1254" s="75" t="str">
        <f t="shared" si="96"/>
        <v/>
      </c>
      <c r="Q1254" s="77" t="str">
        <f t="shared" si="97"/>
        <v/>
      </c>
      <c r="R1254" s="77" t="str">
        <f t="shared" si="98"/>
        <v/>
      </c>
      <c r="S1254" s="77" t="str">
        <f>IF(O1254="","",IF(OR(VALUE(LEFT(O1254,2))&gt;IF(RIGHT(J1254,1)="M",7,19),AND(OR(LEFT(O1254,2)={"07","19"}),VALUE(RIGHT(O1254,2))&gt;15)),TRUE,FALSE))</f>
        <v/>
      </c>
      <c r="T1254" s="77" t="str">
        <f>IF(O1254="","",IF(OR(VALUE(LEFT(O1254,2))&gt;IF(RIGHT(J1254,1)="M",7,19),AND(OR(LEFT(O1254,2)={"07","19"}),VALUE(RIGHT(O1254,2))&gt;5)),TRUE,FALSE))</f>
        <v/>
      </c>
    </row>
    <row r="1255" spans="12:20" x14ac:dyDescent="0.25">
      <c r="L1255" s="75">
        <f>COUNTIF($B$2:B1255,B1255)</f>
        <v>0</v>
      </c>
      <c r="M1255" s="75">
        <f>COUNTIF($L$2:L1255,4)</f>
        <v>42</v>
      </c>
      <c r="N1255" s="76" t="str">
        <f t="shared" si="99"/>
        <v>0</v>
      </c>
      <c r="O1255" s="76" t="str">
        <f t="shared" si="95"/>
        <v/>
      </c>
      <c r="P1255" s="75" t="str">
        <f t="shared" si="96"/>
        <v/>
      </c>
      <c r="Q1255" s="77" t="str">
        <f t="shared" si="97"/>
        <v/>
      </c>
      <c r="R1255" s="77" t="str">
        <f t="shared" si="98"/>
        <v/>
      </c>
      <c r="S1255" s="77" t="str">
        <f>IF(O1255="","",IF(OR(VALUE(LEFT(O1255,2))&gt;IF(RIGHT(J1255,1)="M",7,19),AND(OR(LEFT(O1255,2)={"07","19"}),VALUE(RIGHT(O1255,2))&gt;15)),TRUE,FALSE))</f>
        <v/>
      </c>
      <c r="T1255" s="77" t="str">
        <f>IF(O1255="","",IF(OR(VALUE(LEFT(O1255,2))&gt;IF(RIGHT(J1255,1)="M",7,19),AND(OR(LEFT(O1255,2)={"07","19"}),VALUE(RIGHT(O1255,2))&gt;5)),TRUE,FALSE))</f>
        <v/>
      </c>
    </row>
    <row r="1256" spans="12:20" x14ac:dyDescent="0.25">
      <c r="L1256" s="75">
        <f>COUNTIF($B$2:B1256,B1256)</f>
        <v>0</v>
      </c>
      <c r="M1256" s="75">
        <f>COUNTIF($L$2:L1256,4)</f>
        <v>42</v>
      </c>
      <c r="N1256" s="76" t="str">
        <f t="shared" si="99"/>
        <v>0</v>
      </c>
      <c r="O1256" s="76" t="str">
        <f t="shared" si="95"/>
        <v/>
      </c>
      <c r="P1256" s="75" t="str">
        <f t="shared" si="96"/>
        <v/>
      </c>
      <c r="Q1256" s="77" t="str">
        <f t="shared" si="97"/>
        <v/>
      </c>
      <c r="R1256" s="77" t="str">
        <f t="shared" si="98"/>
        <v/>
      </c>
      <c r="S1256" s="77" t="str">
        <f>IF(O1256="","",IF(OR(VALUE(LEFT(O1256,2))&gt;IF(RIGHT(J1256,1)="M",7,19),AND(OR(LEFT(O1256,2)={"07","19"}),VALUE(RIGHT(O1256,2))&gt;15)),TRUE,FALSE))</f>
        <v/>
      </c>
      <c r="T1256" s="77" t="str">
        <f>IF(O1256="","",IF(OR(VALUE(LEFT(O1256,2))&gt;IF(RIGHT(J1256,1)="M",7,19),AND(OR(LEFT(O1256,2)={"07","19"}),VALUE(RIGHT(O1256,2))&gt;5)),TRUE,FALSE))</f>
        <v/>
      </c>
    </row>
    <row r="1257" spans="12:20" x14ac:dyDescent="0.25">
      <c r="L1257" s="75">
        <f>COUNTIF($B$2:B1257,B1257)</f>
        <v>0</v>
      </c>
      <c r="M1257" s="75">
        <f>COUNTIF($L$2:L1257,4)</f>
        <v>42</v>
      </c>
      <c r="N1257" s="76" t="str">
        <f t="shared" si="99"/>
        <v>0</v>
      </c>
      <c r="O1257" s="76" t="str">
        <f t="shared" si="95"/>
        <v/>
      </c>
      <c r="P1257" s="75" t="str">
        <f t="shared" si="96"/>
        <v/>
      </c>
      <c r="Q1257" s="77" t="str">
        <f t="shared" si="97"/>
        <v/>
      </c>
      <c r="R1257" s="77" t="str">
        <f t="shared" si="98"/>
        <v/>
      </c>
      <c r="S1257" s="77" t="str">
        <f>IF(O1257="","",IF(OR(VALUE(LEFT(O1257,2))&gt;IF(RIGHT(J1257,1)="M",7,19),AND(OR(LEFT(O1257,2)={"07","19"}),VALUE(RIGHT(O1257,2))&gt;15)),TRUE,FALSE))</f>
        <v/>
      </c>
      <c r="T1257" s="77" t="str">
        <f>IF(O1257="","",IF(OR(VALUE(LEFT(O1257,2))&gt;IF(RIGHT(J1257,1)="M",7,19),AND(OR(LEFT(O1257,2)={"07","19"}),VALUE(RIGHT(O1257,2))&gt;5)),TRUE,FALSE))</f>
        <v/>
      </c>
    </row>
    <row r="1258" spans="12:20" x14ac:dyDescent="0.25">
      <c r="L1258" s="75">
        <f>COUNTIF($B$2:B1258,B1258)</f>
        <v>0</v>
      </c>
      <c r="M1258" s="75">
        <f>COUNTIF($L$2:L1258,4)</f>
        <v>42</v>
      </c>
      <c r="N1258" s="76" t="str">
        <f t="shared" si="99"/>
        <v>0</v>
      </c>
      <c r="O1258" s="76" t="str">
        <f t="shared" si="95"/>
        <v/>
      </c>
      <c r="P1258" s="75" t="str">
        <f t="shared" si="96"/>
        <v/>
      </c>
      <c r="Q1258" s="77" t="str">
        <f t="shared" si="97"/>
        <v/>
      </c>
      <c r="R1258" s="77" t="str">
        <f t="shared" si="98"/>
        <v/>
      </c>
      <c r="S1258" s="77" t="str">
        <f>IF(O1258="","",IF(OR(VALUE(LEFT(O1258,2))&gt;IF(RIGHT(J1258,1)="M",7,19),AND(OR(LEFT(O1258,2)={"07","19"}),VALUE(RIGHT(O1258,2))&gt;15)),TRUE,FALSE))</f>
        <v/>
      </c>
      <c r="T1258" s="77" t="str">
        <f>IF(O1258="","",IF(OR(VALUE(LEFT(O1258,2))&gt;IF(RIGHT(J1258,1)="M",7,19),AND(OR(LEFT(O1258,2)={"07","19"}),VALUE(RIGHT(O1258,2))&gt;5)),TRUE,FALSE))</f>
        <v/>
      </c>
    </row>
    <row r="1259" spans="12:20" x14ac:dyDescent="0.25">
      <c r="L1259" s="75">
        <f>COUNTIF($B$2:B1259,B1259)</f>
        <v>0</v>
      </c>
      <c r="M1259" s="75">
        <f>COUNTIF($L$2:L1259,4)</f>
        <v>42</v>
      </c>
      <c r="N1259" s="76" t="str">
        <f t="shared" si="99"/>
        <v>0</v>
      </c>
      <c r="O1259" s="76" t="str">
        <f t="shared" si="95"/>
        <v/>
      </c>
      <c r="P1259" s="75" t="str">
        <f t="shared" si="96"/>
        <v/>
      </c>
      <c r="Q1259" s="77" t="str">
        <f t="shared" si="97"/>
        <v/>
      </c>
      <c r="R1259" s="77" t="str">
        <f t="shared" si="98"/>
        <v/>
      </c>
      <c r="S1259" s="77" t="str">
        <f>IF(O1259="","",IF(OR(VALUE(LEFT(O1259,2))&gt;IF(RIGHT(J1259,1)="M",7,19),AND(OR(LEFT(O1259,2)={"07","19"}),VALUE(RIGHT(O1259,2))&gt;15)),TRUE,FALSE))</f>
        <v/>
      </c>
      <c r="T1259" s="77" t="str">
        <f>IF(O1259="","",IF(OR(VALUE(LEFT(O1259,2))&gt;IF(RIGHT(J1259,1)="M",7,19),AND(OR(LEFT(O1259,2)={"07","19"}),VALUE(RIGHT(O1259,2))&gt;5)),TRUE,FALSE))</f>
        <v/>
      </c>
    </row>
    <row r="1260" spans="12:20" x14ac:dyDescent="0.25">
      <c r="L1260" s="75">
        <f>COUNTIF($B$2:B1260,B1260)</f>
        <v>0</v>
      </c>
      <c r="M1260" s="75">
        <f>COUNTIF($L$2:L1260,4)</f>
        <v>42</v>
      </c>
      <c r="N1260" s="76" t="str">
        <f t="shared" si="99"/>
        <v>0</v>
      </c>
      <c r="O1260" s="76" t="str">
        <f t="shared" si="95"/>
        <v/>
      </c>
      <c r="P1260" s="75" t="str">
        <f t="shared" si="96"/>
        <v/>
      </c>
      <c r="Q1260" s="77" t="str">
        <f t="shared" si="97"/>
        <v/>
      </c>
      <c r="R1260" s="77" t="str">
        <f t="shared" si="98"/>
        <v/>
      </c>
      <c r="S1260" s="77" t="str">
        <f>IF(O1260="","",IF(OR(VALUE(LEFT(O1260,2))&gt;IF(RIGHT(J1260,1)="M",7,19),AND(OR(LEFT(O1260,2)={"07","19"}),VALUE(RIGHT(O1260,2))&gt;15)),TRUE,FALSE))</f>
        <v/>
      </c>
      <c r="T1260" s="77" t="str">
        <f>IF(O1260="","",IF(OR(VALUE(LEFT(O1260,2))&gt;IF(RIGHT(J1260,1)="M",7,19),AND(OR(LEFT(O1260,2)={"07","19"}),VALUE(RIGHT(O1260,2))&gt;5)),TRUE,FALSE))</f>
        <v/>
      </c>
    </row>
    <row r="1261" spans="12:20" x14ac:dyDescent="0.25">
      <c r="L1261" s="75">
        <f>COUNTIF($B$2:B1261,B1261)</f>
        <v>0</v>
      </c>
      <c r="M1261" s="75">
        <f>COUNTIF($L$2:L1261,4)</f>
        <v>42</v>
      </c>
      <c r="N1261" s="76" t="str">
        <f t="shared" si="99"/>
        <v>0</v>
      </c>
      <c r="O1261" s="76" t="str">
        <f t="shared" si="95"/>
        <v/>
      </c>
      <c r="P1261" s="75" t="str">
        <f t="shared" si="96"/>
        <v/>
      </c>
      <c r="Q1261" s="77" t="str">
        <f t="shared" si="97"/>
        <v/>
      </c>
      <c r="R1261" s="77" t="str">
        <f t="shared" si="98"/>
        <v/>
      </c>
      <c r="S1261" s="77" t="str">
        <f>IF(O1261="","",IF(OR(VALUE(LEFT(O1261,2))&gt;IF(RIGHT(J1261,1)="M",7,19),AND(OR(LEFT(O1261,2)={"07","19"}),VALUE(RIGHT(O1261,2))&gt;15)),TRUE,FALSE))</f>
        <v/>
      </c>
      <c r="T1261" s="77" t="str">
        <f>IF(O1261="","",IF(OR(VALUE(LEFT(O1261,2))&gt;IF(RIGHT(J1261,1)="M",7,19),AND(OR(LEFT(O1261,2)={"07","19"}),VALUE(RIGHT(O1261,2))&gt;5)),TRUE,FALSE))</f>
        <v/>
      </c>
    </row>
    <row r="1262" spans="12:20" x14ac:dyDescent="0.25">
      <c r="L1262" s="75">
        <f>COUNTIF($B$2:B1262,B1262)</f>
        <v>0</v>
      </c>
      <c r="M1262" s="75">
        <f>COUNTIF($L$2:L1262,4)</f>
        <v>42</v>
      </c>
      <c r="N1262" s="76" t="str">
        <f t="shared" si="99"/>
        <v>0</v>
      </c>
      <c r="O1262" s="76" t="str">
        <f t="shared" si="95"/>
        <v/>
      </c>
      <c r="P1262" s="75" t="str">
        <f t="shared" si="96"/>
        <v/>
      </c>
      <c r="Q1262" s="77" t="str">
        <f t="shared" si="97"/>
        <v/>
      </c>
      <c r="R1262" s="77" t="str">
        <f t="shared" si="98"/>
        <v/>
      </c>
      <c r="S1262" s="77" t="str">
        <f>IF(O1262="","",IF(OR(VALUE(LEFT(O1262,2))&gt;IF(RIGHT(J1262,1)="M",7,19),AND(OR(LEFT(O1262,2)={"07","19"}),VALUE(RIGHT(O1262,2))&gt;15)),TRUE,FALSE))</f>
        <v/>
      </c>
      <c r="T1262" s="77" t="str">
        <f>IF(O1262="","",IF(OR(VALUE(LEFT(O1262,2))&gt;IF(RIGHT(J1262,1)="M",7,19),AND(OR(LEFT(O1262,2)={"07","19"}),VALUE(RIGHT(O1262,2))&gt;5)),TRUE,FALSE))</f>
        <v/>
      </c>
    </row>
    <row r="1263" spans="12:20" x14ac:dyDescent="0.25">
      <c r="L1263" s="75">
        <f>COUNTIF($B$2:B1263,B1263)</f>
        <v>0</v>
      </c>
      <c r="M1263" s="75">
        <f>COUNTIF($L$2:L1263,4)</f>
        <v>42</v>
      </c>
      <c r="N1263" s="76" t="str">
        <f t="shared" si="99"/>
        <v>0</v>
      </c>
      <c r="O1263" s="76" t="str">
        <f t="shared" si="95"/>
        <v/>
      </c>
      <c r="P1263" s="75" t="str">
        <f t="shared" si="96"/>
        <v/>
      </c>
      <c r="Q1263" s="77" t="str">
        <f t="shared" si="97"/>
        <v/>
      </c>
      <c r="R1263" s="77" t="str">
        <f t="shared" si="98"/>
        <v/>
      </c>
      <c r="S1263" s="77" t="str">
        <f>IF(O1263="","",IF(OR(VALUE(LEFT(O1263,2))&gt;IF(RIGHT(J1263,1)="M",7,19),AND(OR(LEFT(O1263,2)={"07","19"}),VALUE(RIGHT(O1263,2))&gt;15)),TRUE,FALSE))</f>
        <v/>
      </c>
      <c r="T1263" s="77" t="str">
        <f>IF(O1263="","",IF(OR(VALUE(LEFT(O1263,2))&gt;IF(RIGHT(J1263,1)="M",7,19),AND(OR(LEFT(O1263,2)={"07","19"}),VALUE(RIGHT(O1263,2))&gt;5)),TRUE,FALSE))</f>
        <v/>
      </c>
    </row>
    <row r="1264" spans="12:20" x14ac:dyDescent="0.25">
      <c r="L1264" s="75">
        <f>COUNTIF($B$2:B1264,B1264)</f>
        <v>0</v>
      </c>
      <c r="M1264" s="75">
        <f>COUNTIF($L$2:L1264,4)</f>
        <v>42</v>
      </c>
      <c r="N1264" s="76" t="str">
        <f t="shared" si="99"/>
        <v>0</v>
      </c>
      <c r="O1264" s="76" t="str">
        <f t="shared" si="95"/>
        <v/>
      </c>
      <c r="P1264" s="75" t="str">
        <f t="shared" si="96"/>
        <v/>
      </c>
      <c r="Q1264" s="77" t="str">
        <f t="shared" si="97"/>
        <v/>
      </c>
      <c r="R1264" s="77" t="str">
        <f t="shared" si="98"/>
        <v/>
      </c>
      <c r="S1264" s="77" t="str">
        <f>IF(O1264="","",IF(OR(VALUE(LEFT(O1264,2))&gt;IF(RIGHT(J1264,1)="M",7,19),AND(OR(LEFT(O1264,2)={"07","19"}),VALUE(RIGHT(O1264,2))&gt;15)),TRUE,FALSE))</f>
        <v/>
      </c>
      <c r="T1264" s="77" t="str">
        <f>IF(O1264="","",IF(OR(VALUE(LEFT(O1264,2))&gt;IF(RIGHT(J1264,1)="M",7,19),AND(OR(LEFT(O1264,2)={"07","19"}),VALUE(RIGHT(O1264,2))&gt;5)),TRUE,FALSE))</f>
        <v/>
      </c>
    </row>
    <row r="1265" spans="12:20" x14ac:dyDescent="0.25">
      <c r="L1265" s="75">
        <f>COUNTIF($B$2:B1265,B1265)</f>
        <v>0</v>
      </c>
      <c r="M1265" s="75">
        <f>COUNTIF($L$2:L1265,4)</f>
        <v>42</v>
      </c>
      <c r="N1265" s="76" t="str">
        <f t="shared" si="99"/>
        <v>0</v>
      </c>
      <c r="O1265" s="76" t="str">
        <f t="shared" si="95"/>
        <v/>
      </c>
      <c r="P1265" s="75" t="str">
        <f t="shared" si="96"/>
        <v/>
      </c>
      <c r="Q1265" s="77" t="str">
        <f t="shared" si="97"/>
        <v/>
      </c>
      <c r="R1265" s="77" t="str">
        <f t="shared" si="98"/>
        <v/>
      </c>
      <c r="S1265" s="77" t="str">
        <f>IF(O1265="","",IF(OR(VALUE(LEFT(O1265,2))&gt;IF(RIGHT(J1265,1)="M",7,19),AND(OR(LEFT(O1265,2)={"07","19"}),VALUE(RIGHT(O1265,2))&gt;15)),TRUE,FALSE))</f>
        <v/>
      </c>
      <c r="T1265" s="77" t="str">
        <f>IF(O1265="","",IF(OR(VALUE(LEFT(O1265,2))&gt;IF(RIGHT(J1265,1)="M",7,19),AND(OR(LEFT(O1265,2)={"07","19"}),VALUE(RIGHT(O1265,2))&gt;5)),TRUE,FALSE))</f>
        <v/>
      </c>
    </row>
    <row r="1266" spans="12:20" x14ac:dyDescent="0.25">
      <c r="L1266" s="75">
        <f>COUNTIF($B$2:B1266,B1266)</f>
        <v>0</v>
      </c>
      <c r="M1266" s="75">
        <f>COUNTIF($L$2:L1266,4)</f>
        <v>42</v>
      </c>
      <c r="N1266" s="76" t="str">
        <f t="shared" si="99"/>
        <v>0</v>
      </c>
      <c r="O1266" s="76" t="str">
        <f t="shared" si="95"/>
        <v/>
      </c>
      <c r="P1266" s="75" t="str">
        <f t="shared" si="96"/>
        <v/>
      </c>
      <c r="Q1266" s="77" t="str">
        <f t="shared" si="97"/>
        <v/>
      </c>
      <c r="R1266" s="77" t="str">
        <f t="shared" si="98"/>
        <v/>
      </c>
      <c r="S1266" s="77" t="str">
        <f>IF(O1266="","",IF(OR(VALUE(LEFT(O1266,2))&gt;IF(RIGHT(J1266,1)="M",7,19),AND(OR(LEFT(O1266,2)={"07","19"}),VALUE(RIGHT(O1266,2))&gt;15)),TRUE,FALSE))</f>
        <v/>
      </c>
      <c r="T1266" s="77" t="str">
        <f>IF(O1266="","",IF(OR(VALUE(LEFT(O1266,2))&gt;IF(RIGHT(J1266,1)="M",7,19),AND(OR(LEFT(O1266,2)={"07","19"}),VALUE(RIGHT(O1266,2))&gt;5)),TRUE,FALSE))</f>
        <v/>
      </c>
    </row>
    <row r="1267" spans="12:20" x14ac:dyDescent="0.25">
      <c r="L1267" s="75">
        <f>COUNTIF($B$2:B1267,B1267)</f>
        <v>0</v>
      </c>
      <c r="M1267" s="75">
        <f>COUNTIF($L$2:L1267,4)</f>
        <v>42</v>
      </c>
      <c r="N1267" s="76" t="str">
        <f t="shared" si="99"/>
        <v>0</v>
      </c>
      <c r="O1267" s="76" t="str">
        <f t="shared" si="95"/>
        <v/>
      </c>
      <c r="P1267" s="75" t="str">
        <f t="shared" si="96"/>
        <v/>
      </c>
      <c r="Q1267" s="77" t="str">
        <f t="shared" si="97"/>
        <v/>
      </c>
      <c r="R1267" s="77" t="str">
        <f t="shared" si="98"/>
        <v/>
      </c>
      <c r="S1267" s="77" t="str">
        <f>IF(O1267="","",IF(OR(VALUE(LEFT(O1267,2))&gt;IF(RIGHT(J1267,1)="M",7,19),AND(OR(LEFT(O1267,2)={"07","19"}),VALUE(RIGHT(O1267,2))&gt;15)),TRUE,FALSE))</f>
        <v/>
      </c>
      <c r="T1267" s="77" t="str">
        <f>IF(O1267="","",IF(OR(VALUE(LEFT(O1267,2))&gt;IF(RIGHT(J1267,1)="M",7,19),AND(OR(LEFT(O1267,2)={"07","19"}),VALUE(RIGHT(O1267,2))&gt;5)),TRUE,FALSE))</f>
        <v/>
      </c>
    </row>
    <row r="1268" spans="12:20" x14ac:dyDescent="0.25">
      <c r="L1268" s="75">
        <f>COUNTIF($B$2:B1268,B1268)</f>
        <v>0</v>
      </c>
      <c r="M1268" s="75">
        <f>COUNTIF($L$2:L1268,4)</f>
        <v>42</v>
      </c>
      <c r="N1268" s="76" t="str">
        <f t="shared" si="99"/>
        <v>0</v>
      </c>
      <c r="O1268" s="76" t="str">
        <f t="shared" si="95"/>
        <v/>
      </c>
      <c r="P1268" s="75" t="str">
        <f t="shared" si="96"/>
        <v/>
      </c>
      <c r="Q1268" s="77" t="str">
        <f t="shared" si="97"/>
        <v/>
      </c>
      <c r="R1268" s="77" t="str">
        <f t="shared" si="98"/>
        <v/>
      </c>
      <c r="S1268" s="77" t="str">
        <f>IF(O1268="","",IF(OR(VALUE(LEFT(O1268,2))&gt;IF(RIGHT(J1268,1)="M",7,19),AND(OR(LEFT(O1268,2)={"07","19"}),VALUE(RIGHT(O1268,2))&gt;15)),TRUE,FALSE))</f>
        <v/>
      </c>
      <c r="T1268" s="77" t="str">
        <f>IF(O1268="","",IF(OR(VALUE(LEFT(O1268,2))&gt;IF(RIGHT(J1268,1)="M",7,19),AND(OR(LEFT(O1268,2)={"07","19"}),VALUE(RIGHT(O1268,2))&gt;5)),TRUE,FALSE))</f>
        <v/>
      </c>
    </row>
    <row r="1269" spans="12:20" x14ac:dyDescent="0.25">
      <c r="L1269" s="75">
        <f>COUNTIF($B$2:B1269,B1269)</f>
        <v>0</v>
      </c>
      <c r="M1269" s="75">
        <f>COUNTIF($L$2:L1269,4)</f>
        <v>42</v>
      </c>
      <c r="N1269" s="76" t="str">
        <f t="shared" si="99"/>
        <v>0</v>
      </c>
      <c r="O1269" s="76" t="str">
        <f t="shared" si="95"/>
        <v/>
      </c>
      <c r="P1269" s="75" t="str">
        <f t="shared" si="96"/>
        <v/>
      </c>
      <c r="Q1269" s="77" t="str">
        <f t="shared" si="97"/>
        <v/>
      </c>
      <c r="R1269" s="77" t="str">
        <f t="shared" si="98"/>
        <v/>
      </c>
      <c r="S1269" s="77" t="str">
        <f>IF(O1269="","",IF(OR(VALUE(LEFT(O1269,2))&gt;IF(RIGHT(J1269,1)="M",7,19),AND(OR(LEFT(O1269,2)={"07","19"}),VALUE(RIGHT(O1269,2))&gt;15)),TRUE,FALSE))</f>
        <v/>
      </c>
      <c r="T1269" s="77" t="str">
        <f>IF(O1269="","",IF(OR(VALUE(LEFT(O1269,2))&gt;IF(RIGHT(J1269,1)="M",7,19),AND(OR(LEFT(O1269,2)={"07","19"}),VALUE(RIGHT(O1269,2))&gt;5)),TRUE,FALSE))</f>
        <v/>
      </c>
    </row>
    <row r="1270" spans="12:20" x14ac:dyDescent="0.25">
      <c r="L1270" s="75">
        <f>COUNTIF($B$2:B1270,B1270)</f>
        <v>0</v>
      </c>
      <c r="M1270" s="75">
        <f>COUNTIF($L$2:L1270,4)</f>
        <v>42</v>
      </c>
      <c r="N1270" s="76" t="str">
        <f t="shared" si="99"/>
        <v>0</v>
      </c>
      <c r="O1270" s="76" t="str">
        <f t="shared" si="95"/>
        <v/>
      </c>
      <c r="P1270" s="75" t="str">
        <f t="shared" si="96"/>
        <v/>
      </c>
      <c r="Q1270" s="77" t="str">
        <f t="shared" si="97"/>
        <v/>
      </c>
      <c r="R1270" s="77" t="str">
        <f t="shared" si="98"/>
        <v/>
      </c>
      <c r="S1270" s="77" t="str">
        <f>IF(O1270="","",IF(OR(VALUE(LEFT(O1270,2))&gt;IF(RIGHT(J1270,1)="M",7,19),AND(OR(LEFT(O1270,2)={"07","19"}),VALUE(RIGHT(O1270,2))&gt;15)),TRUE,FALSE))</f>
        <v/>
      </c>
      <c r="T1270" s="77" t="str">
        <f>IF(O1270="","",IF(OR(VALUE(LEFT(O1270,2))&gt;IF(RIGHT(J1270,1)="M",7,19),AND(OR(LEFT(O1270,2)={"07","19"}),VALUE(RIGHT(O1270,2))&gt;5)),TRUE,FALSE))</f>
        <v/>
      </c>
    </row>
    <row r="1271" spans="12:20" x14ac:dyDescent="0.25">
      <c r="L1271" s="75">
        <f>COUNTIF($B$2:B1271,B1271)</f>
        <v>0</v>
      </c>
      <c r="M1271" s="75">
        <f>COUNTIF($L$2:L1271,4)</f>
        <v>42</v>
      </c>
      <c r="N1271" s="76" t="str">
        <f t="shared" si="99"/>
        <v>0</v>
      </c>
      <c r="O1271" s="76" t="str">
        <f t="shared" si="95"/>
        <v/>
      </c>
      <c r="P1271" s="75" t="str">
        <f t="shared" si="96"/>
        <v/>
      </c>
      <c r="Q1271" s="77" t="str">
        <f t="shared" si="97"/>
        <v/>
      </c>
      <c r="R1271" s="77" t="str">
        <f t="shared" si="98"/>
        <v/>
      </c>
      <c r="S1271" s="77" t="str">
        <f>IF(O1271="","",IF(OR(VALUE(LEFT(O1271,2))&gt;IF(RIGHT(J1271,1)="M",7,19),AND(OR(LEFT(O1271,2)={"07","19"}),VALUE(RIGHT(O1271,2))&gt;15)),TRUE,FALSE))</f>
        <v/>
      </c>
      <c r="T1271" s="77" t="str">
        <f>IF(O1271="","",IF(OR(VALUE(LEFT(O1271,2))&gt;IF(RIGHT(J1271,1)="M",7,19),AND(OR(LEFT(O1271,2)={"07","19"}),VALUE(RIGHT(O1271,2))&gt;5)),TRUE,FALSE))</f>
        <v/>
      </c>
    </row>
    <row r="1272" spans="12:20" x14ac:dyDescent="0.25">
      <c r="L1272" s="75">
        <f>COUNTIF($B$2:B1272,B1272)</f>
        <v>0</v>
      </c>
      <c r="M1272" s="75">
        <f>COUNTIF($L$2:L1272,4)</f>
        <v>42</v>
      </c>
      <c r="N1272" s="76" t="str">
        <f t="shared" si="99"/>
        <v>0</v>
      </c>
      <c r="O1272" s="76" t="str">
        <f t="shared" si="95"/>
        <v/>
      </c>
      <c r="P1272" s="75" t="str">
        <f t="shared" si="96"/>
        <v/>
      </c>
      <c r="Q1272" s="77" t="str">
        <f t="shared" si="97"/>
        <v/>
      </c>
      <c r="R1272" s="77" t="str">
        <f t="shared" si="98"/>
        <v/>
      </c>
      <c r="S1272" s="77" t="str">
        <f>IF(O1272="","",IF(OR(VALUE(LEFT(O1272,2))&gt;IF(RIGHT(J1272,1)="M",7,19),AND(OR(LEFT(O1272,2)={"07","19"}),VALUE(RIGHT(O1272,2))&gt;15)),TRUE,FALSE))</f>
        <v/>
      </c>
      <c r="T1272" s="77" t="str">
        <f>IF(O1272="","",IF(OR(VALUE(LEFT(O1272,2))&gt;IF(RIGHT(J1272,1)="M",7,19),AND(OR(LEFT(O1272,2)={"07","19"}),VALUE(RIGHT(O1272,2))&gt;5)),TRUE,FALSE))</f>
        <v/>
      </c>
    </row>
    <row r="1273" spans="12:20" x14ac:dyDescent="0.25">
      <c r="L1273" s="75">
        <f>COUNTIF($B$2:B1273,B1273)</f>
        <v>0</v>
      </c>
      <c r="M1273" s="75">
        <f>COUNTIF($L$2:L1273,4)</f>
        <v>42</v>
      </c>
      <c r="N1273" s="76" t="str">
        <f t="shared" si="99"/>
        <v>0</v>
      </c>
      <c r="O1273" s="76" t="str">
        <f t="shared" si="95"/>
        <v/>
      </c>
      <c r="P1273" s="75" t="str">
        <f t="shared" si="96"/>
        <v/>
      </c>
      <c r="Q1273" s="77" t="str">
        <f t="shared" si="97"/>
        <v/>
      </c>
      <c r="R1273" s="77" t="str">
        <f t="shared" si="98"/>
        <v/>
      </c>
      <c r="S1273" s="77" t="str">
        <f>IF(O1273="","",IF(OR(VALUE(LEFT(O1273,2))&gt;IF(RIGHT(J1273,1)="M",7,19),AND(OR(LEFT(O1273,2)={"07","19"}),VALUE(RIGHT(O1273,2))&gt;15)),TRUE,FALSE))</f>
        <v/>
      </c>
      <c r="T1273" s="77" t="str">
        <f>IF(O1273="","",IF(OR(VALUE(LEFT(O1273,2))&gt;IF(RIGHT(J1273,1)="M",7,19),AND(OR(LEFT(O1273,2)={"07","19"}),VALUE(RIGHT(O1273,2))&gt;5)),TRUE,FALSE))</f>
        <v/>
      </c>
    </row>
    <row r="1274" spans="12:20" x14ac:dyDescent="0.25">
      <c r="L1274" s="75">
        <f>COUNTIF($B$2:B1274,B1274)</f>
        <v>0</v>
      </c>
      <c r="M1274" s="75">
        <f>COUNTIF($L$2:L1274,4)</f>
        <v>42</v>
      </c>
      <c r="N1274" s="76" t="str">
        <f t="shared" si="99"/>
        <v>0</v>
      </c>
      <c r="O1274" s="76" t="str">
        <f t="shared" si="95"/>
        <v/>
      </c>
      <c r="P1274" s="75" t="str">
        <f t="shared" si="96"/>
        <v/>
      </c>
      <c r="Q1274" s="77" t="str">
        <f t="shared" si="97"/>
        <v/>
      </c>
      <c r="R1274" s="77" t="str">
        <f t="shared" si="98"/>
        <v/>
      </c>
      <c r="S1274" s="77" t="str">
        <f>IF(O1274="","",IF(OR(VALUE(LEFT(O1274,2))&gt;IF(RIGHT(J1274,1)="M",7,19),AND(OR(LEFT(O1274,2)={"07","19"}),VALUE(RIGHT(O1274,2))&gt;15)),TRUE,FALSE))</f>
        <v/>
      </c>
      <c r="T1274" s="77" t="str">
        <f>IF(O1274="","",IF(OR(VALUE(LEFT(O1274,2))&gt;IF(RIGHT(J1274,1)="M",7,19),AND(OR(LEFT(O1274,2)={"07","19"}),VALUE(RIGHT(O1274,2))&gt;5)),TRUE,FALSE))</f>
        <v/>
      </c>
    </row>
    <row r="1275" spans="12:20" x14ac:dyDescent="0.25">
      <c r="L1275" s="75">
        <f>COUNTIF($B$2:B1275,B1275)</f>
        <v>0</v>
      </c>
      <c r="M1275" s="75">
        <f>COUNTIF($L$2:L1275,4)</f>
        <v>42</v>
      </c>
      <c r="N1275" s="76" t="str">
        <f t="shared" si="99"/>
        <v>0</v>
      </c>
      <c r="O1275" s="76" t="str">
        <f t="shared" si="95"/>
        <v/>
      </c>
      <c r="P1275" s="75" t="str">
        <f t="shared" si="96"/>
        <v/>
      </c>
      <c r="Q1275" s="77" t="str">
        <f t="shared" si="97"/>
        <v/>
      </c>
      <c r="R1275" s="77" t="str">
        <f t="shared" si="98"/>
        <v/>
      </c>
      <c r="S1275" s="77" t="str">
        <f>IF(O1275="","",IF(OR(VALUE(LEFT(O1275,2))&gt;IF(RIGHT(J1275,1)="M",7,19),AND(OR(LEFT(O1275,2)={"07","19"}),VALUE(RIGHT(O1275,2))&gt;15)),TRUE,FALSE))</f>
        <v/>
      </c>
      <c r="T1275" s="77" t="str">
        <f>IF(O1275="","",IF(OR(VALUE(LEFT(O1275,2))&gt;IF(RIGHT(J1275,1)="M",7,19),AND(OR(LEFT(O1275,2)={"07","19"}),VALUE(RIGHT(O1275,2))&gt;5)),TRUE,FALSE))</f>
        <v/>
      </c>
    </row>
    <row r="1276" spans="12:20" x14ac:dyDescent="0.25">
      <c r="L1276" s="75">
        <f>COUNTIF($B$2:B1276,B1276)</f>
        <v>0</v>
      </c>
      <c r="M1276" s="75">
        <f>COUNTIF($L$2:L1276,4)</f>
        <v>42</v>
      </c>
      <c r="N1276" s="76" t="str">
        <f t="shared" si="99"/>
        <v>0</v>
      </c>
      <c r="O1276" s="76" t="str">
        <f t="shared" si="95"/>
        <v/>
      </c>
      <c r="P1276" s="75" t="str">
        <f t="shared" si="96"/>
        <v/>
      </c>
      <c r="Q1276" s="77" t="str">
        <f t="shared" si="97"/>
        <v/>
      </c>
      <c r="R1276" s="77" t="str">
        <f t="shared" si="98"/>
        <v/>
      </c>
      <c r="S1276" s="77" t="str">
        <f>IF(O1276="","",IF(OR(VALUE(LEFT(O1276,2))&gt;IF(RIGHT(J1276,1)="M",7,19),AND(OR(LEFT(O1276,2)={"07","19"}),VALUE(RIGHT(O1276,2))&gt;15)),TRUE,FALSE))</f>
        <v/>
      </c>
      <c r="T1276" s="77" t="str">
        <f>IF(O1276="","",IF(OR(VALUE(LEFT(O1276,2))&gt;IF(RIGHT(J1276,1)="M",7,19),AND(OR(LEFT(O1276,2)={"07","19"}),VALUE(RIGHT(O1276,2))&gt;5)),TRUE,FALSE))</f>
        <v/>
      </c>
    </row>
    <row r="1277" spans="12:20" x14ac:dyDescent="0.25">
      <c r="L1277" s="75">
        <f>COUNTIF($B$2:B1277,B1277)</f>
        <v>0</v>
      </c>
      <c r="M1277" s="75">
        <f>COUNTIF($L$2:L1277,4)</f>
        <v>42</v>
      </c>
      <c r="N1277" s="76" t="str">
        <f t="shared" si="99"/>
        <v>0</v>
      </c>
      <c r="O1277" s="76" t="str">
        <f t="shared" si="95"/>
        <v/>
      </c>
      <c r="P1277" s="75" t="str">
        <f t="shared" si="96"/>
        <v/>
      </c>
      <c r="Q1277" s="77" t="str">
        <f t="shared" si="97"/>
        <v/>
      </c>
      <c r="R1277" s="77" t="str">
        <f t="shared" si="98"/>
        <v/>
      </c>
      <c r="S1277" s="77" t="str">
        <f>IF(O1277="","",IF(OR(VALUE(LEFT(O1277,2))&gt;IF(RIGHT(J1277,1)="M",7,19),AND(OR(LEFT(O1277,2)={"07","19"}),VALUE(RIGHT(O1277,2))&gt;15)),TRUE,FALSE))</f>
        <v/>
      </c>
      <c r="T1277" s="77" t="str">
        <f>IF(O1277="","",IF(OR(VALUE(LEFT(O1277,2))&gt;IF(RIGHT(J1277,1)="M",7,19),AND(OR(LEFT(O1277,2)={"07","19"}),VALUE(RIGHT(O1277,2))&gt;5)),TRUE,FALSE))</f>
        <v/>
      </c>
    </row>
    <row r="1278" spans="12:20" x14ac:dyDescent="0.25">
      <c r="L1278" s="75">
        <f>COUNTIF($B$2:B1278,B1278)</f>
        <v>0</v>
      </c>
      <c r="M1278" s="75">
        <f>COUNTIF($L$2:L1278,4)</f>
        <v>42</v>
      </c>
      <c r="N1278" s="76" t="str">
        <f t="shared" si="99"/>
        <v>0</v>
      </c>
      <c r="O1278" s="76" t="str">
        <f t="shared" si="95"/>
        <v/>
      </c>
      <c r="P1278" s="75" t="str">
        <f t="shared" si="96"/>
        <v/>
      </c>
      <c r="Q1278" s="77" t="str">
        <f t="shared" si="97"/>
        <v/>
      </c>
      <c r="R1278" s="77" t="str">
        <f t="shared" si="98"/>
        <v/>
      </c>
      <c r="S1278" s="77" t="str">
        <f>IF(O1278="","",IF(OR(VALUE(LEFT(O1278,2))&gt;IF(RIGHT(J1278,1)="M",7,19),AND(OR(LEFT(O1278,2)={"07","19"}),VALUE(RIGHT(O1278,2))&gt;15)),TRUE,FALSE))</f>
        <v/>
      </c>
      <c r="T1278" s="77" t="str">
        <f>IF(O1278="","",IF(OR(VALUE(LEFT(O1278,2))&gt;IF(RIGHT(J1278,1)="M",7,19),AND(OR(LEFT(O1278,2)={"07","19"}),VALUE(RIGHT(O1278,2))&gt;5)),TRUE,FALSE))</f>
        <v/>
      </c>
    </row>
    <row r="1279" spans="12:20" x14ac:dyDescent="0.25">
      <c r="L1279" s="75">
        <f>COUNTIF($B$2:B1279,B1279)</f>
        <v>0</v>
      </c>
      <c r="M1279" s="75">
        <f>COUNTIF($L$2:L1279,4)</f>
        <v>42</v>
      </c>
      <c r="N1279" s="76" t="str">
        <f t="shared" si="99"/>
        <v>0</v>
      </c>
      <c r="O1279" s="76" t="str">
        <f t="shared" si="95"/>
        <v/>
      </c>
      <c r="P1279" s="75" t="str">
        <f t="shared" si="96"/>
        <v/>
      </c>
      <c r="Q1279" s="77" t="str">
        <f t="shared" si="97"/>
        <v/>
      </c>
      <c r="R1279" s="77" t="str">
        <f t="shared" si="98"/>
        <v/>
      </c>
      <c r="S1279" s="77" t="str">
        <f>IF(O1279="","",IF(OR(VALUE(LEFT(O1279,2))&gt;IF(RIGHT(J1279,1)="M",7,19),AND(OR(LEFT(O1279,2)={"07","19"}),VALUE(RIGHT(O1279,2))&gt;15)),TRUE,FALSE))</f>
        <v/>
      </c>
      <c r="T1279" s="77" t="str">
        <f>IF(O1279="","",IF(OR(VALUE(LEFT(O1279,2))&gt;IF(RIGHT(J1279,1)="M",7,19),AND(OR(LEFT(O1279,2)={"07","19"}),VALUE(RIGHT(O1279,2))&gt;5)),TRUE,FALSE))</f>
        <v/>
      </c>
    </row>
    <row r="1280" spans="12:20" x14ac:dyDescent="0.25">
      <c r="L1280" s="75">
        <f>COUNTIF($B$2:B1280,B1280)</f>
        <v>0</v>
      </c>
      <c r="M1280" s="75">
        <f>COUNTIF($L$2:L1280,4)</f>
        <v>42</v>
      </c>
      <c r="N1280" s="76" t="str">
        <f t="shared" si="99"/>
        <v>0</v>
      </c>
      <c r="O1280" s="76" t="str">
        <f t="shared" si="95"/>
        <v/>
      </c>
      <c r="P1280" s="75" t="str">
        <f t="shared" si="96"/>
        <v/>
      </c>
      <c r="Q1280" s="77" t="str">
        <f t="shared" si="97"/>
        <v/>
      </c>
      <c r="R1280" s="77" t="str">
        <f t="shared" si="98"/>
        <v/>
      </c>
      <c r="S1280" s="77" t="str">
        <f>IF(O1280="","",IF(OR(VALUE(LEFT(O1280,2))&gt;IF(RIGHT(J1280,1)="M",7,19),AND(OR(LEFT(O1280,2)={"07","19"}),VALUE(RIGHT(O1280,2))&gt;15)),TRUE,FALSE))</f>
        <v/>
      </c>
      <c r="T1280" s="77" t="str">
        <f>IF(O1280="","",IF(OR(VALUE(LEFT(O1280,2))&gt;IF(RIGHT(J1280,1)="M",7,19),AND(OR(LEFT(O1280,2)={"07","19"}),VALUE(RIGHT(O1280,2))&gt;5)),TRUE,FALSE))</f>
        <v/>
      </c>
    </row>
    <row r="1281" spans="12:20" x14ac:dyDescent="0.25">
      <c r="L1281" s="75">
        <f>COUNTIF($B$2:B1281,B1281)</f>
        <v>0</v>
      </c>
      <c r="M1281" s="75">
        <f>COUNTIF($L$2:L1281,4)</f>
        <v>42</v>
      </c>
      <c r="N1281" s="76" t="str">
        <f t="shared" si="99"/>
        <v>0</v>
      </c>
      <c r="O1281" s="76" t="str">
        <f t="shared" si="95"/>
        <v/>
      </c>
      <c r="P1281" s="75" t="str">
        <f t="shared" si="96"/>
        <v/>
      </c>
      <c r="Q1281" s="77" t="str">
        <f t="shared" si="97"/>
        <v/>
      </c>
      <c r="R1281" s="77" t="str">
        <f t="shared" si="98"/>
        <v/>
      </c>
      <c r="S1281" s="77" t="str">
        <f>IF(O1281="","",IF(OR(VALUE(LEFT(O1281,2))&gt;IF(RIGHT(J1281,1)="M",7,19),AND(OR(LEFT(O1281,2)={"07","19"}),VALUE(RIGHT(O1281,2))&gt;15)),TRUE,FALSE))</f>
        <v/>
      </c>
      <c r="T1281" s="77" t="str">
        <f>IF(O1281="","",IF(OR(VALUE(LEFT(O1281,2))&gt;IF(RIGHT(J1281,1)="M",7,19),AND(OR(LEFT(O1281,2)={"07","19"}),VALUE(RIGHT(O1281,2))&gt;5)),TRUE,FALSE))</f>
        <v/>
      </c>
    </row>
    <row r="1282" spans="12:20" x14ac:dyDescent="0.25">
      <c r="L1282" s="75">
        <f>COUNTIF($B$2:B1282,B1282)</f>
        <v>0</v>
      </c>
      <c r="M1282" s="75">
        <f>COUNTIF($L$2:L1282,4)</f>
        <v>42</v>
      </c>
      <c r="N1282" s="76" t="str">
        <f t="shared" si="99"/>
        <v>0</v>
      </c>
      <c r="O1282" s="76" t="str">
        <f t="shared" ref="O1282:O1345" si="100">TRIM(SUBSTITUTE(SUBSTITUTE(D1282,"+",""),"_",""))</f>
        <v/>
      </c>
      <c r="P1282" s="75" t="str">
        <f t="shared" ref="P1282:P1345" si="101">TRIM(SUBSTITUTE(SUBSTITUTE(E1282,"+",""),"_",""))</f>
        <v/>
      </c>
      <c r="Q1282" s="77" t="str">
        <f t="shared" ref="Q1282:Q1345" si="102">IFERROR(IF(RIGHT(P1282,2)&lt;RIGHT(O1282,2),IF(P1282&lt;O1282,P1282+2360-O1282,P1282-40-O1282),IF(P1282&lt;O1282,P1282+2400-O1282,P1282-O1282)),"")</f>
        <v/>
      </c>
      <c r="R1282" s="77" t="str">
        <f t="shared" ref="R1282:R1345" si="103">IFERROR(ROUNDDOWN(Q1282/100,0),"")</f>
        <v/>
      </c>
      <c r="S1282" s="77" t="str">
        <f>IF(O1282="","",IF(OR(VALUE(LEFT(O1282,2))&gt;IF(RIGHT(J1282,1)="M",7,19),AND(OR(LEFT(O1282,2)={"07","19"}),VALUE(RIGHT(O1282,2))&gt;15)),TRUE,FALSE))</f>
        <v/>
      </c>
      <c r="T1282" s="77" t="str">
        <f>IF(O1282="","",IF(OR(VALUE(LEFT(O1282,2))&gt;IF(RIGHT(J1282,1)="M",7,19),AND(OR(LEFT(O1282,2)={"07","19"}),VALUE(RIGHT(O1282,2))&gt;5)),TRUE,FALSE))</f>
        <v/>
      </c>
    </row>
    <row r="1283" spans="12:20" x14ac:dyDescent="0.25">
      <c r="L1283" s="75">
        <f>COUNTIF($B$2:B1283,B1283)</f>
        <v>0</v>
      </c>
      <c r="M1283" s="75">
        <f>COUNTIF($L$2:L1283,4)</f>
        <v>42</v>
      </c>
      <c r="N1283" s="76" t="str">
        <f t="shared" ref="N1283:N1346" si="104">A1283&amp;DAY(C1283)</f>
        <v>0</v>
      </c>
      <c r="O1283" s="76" t="str">
        <f t="shared" si="100"/>
        <v/>
      </c>
      <c r="P1283" s="75" t="str">
        <f t="shared" si="101"/>
        <v/>
      </c>
      <c r="Q1283" s="77" t="str">
        <f t="shared" si="102"/>
        <v/>
      </c>
      <c r="R1283" s="77" t="str">
        <f t="shared" si="103"/>
        <v/>
      </c>
      <c r="S1283" s="77" t="str">
        <f>IF(O1283="","",IF(OR(VALUE(LEFT(O1283,2))&gt;IF(RIGHT(J1283,1)="M",7,19),AND(OR(LEFT(O1283,2)={"07","19"}),VALUE(RIGHT(O1283,2))&gt;15)),TRUE,FALSE))</f>
        <v/>
      </c>
      <c r="T1283" s="77" t="str">
        <f>IF(O1283="","",IF(OR(VALUE(LEFT(O1283,2))&gt;IF(RIGHT(J1283,1)="M",7,19),AND(OR(LEFT(O1283,2)={"07","19"}),VALUE(RIGHT(O1283,2))&gt;5)),TRUE,FALSE))</f>
        <v/>
      </c>
    </row>
    <row r="1284" spans="12:20" x14ac:dyDescent="0.25">
      <c r="L1284" s="75">
        <f>COUNTIF($B$2:B1284,B1284)</f>
        <v>0</v>
      </c>
      <c r="M1284" s="75">
        <f>COUNTIF($L$2:L1284,4)</f>
        <v>42</v>
      </c>
      <c r="N1284" s="76" t="str">
        <f t="shared" si="104"/>
        <v>0</v>
      </c>
      <c r="O1284" s="76" t="str">
        <f t="shared" si="100"/>
        <v/>
      </c>
      <c r="P1284" s="75" t="str">
        <f t="shared" si="101"/>
        <v/>
      </c>
      <c r="Q1284" s="77" t="str">
        <f t="shared" si="102"/>
        <v/>
      </c>
      <c r="R1284" s="77" t="str">
        <f t="shared" si="103"/>
        <v/>
      </c>
      <c r="S1284" s="77" t="str">
        <f>IF(O1284="","",IF(OR(VALUE(LEFT(O1284,2))&gt;IF(RIGHT(J1284,1)="M",7,19),AND(OR(LEFT(O1284,2)={"07","19"}),VALUE(RIGHT(O1284,2))&gt;15)),TRUE,FALSE))</f>
        <v/>
      </c>
      <c r="T1284" s="77" t="str">
        <f>IF(O1284="","",IF(OR(VALUE(LEFT(O1284,2))&gt;IF(RIGHT(J1284,1)="M",7,19),AND(OR(LEFT(O1284,2)={"07","19"}),VALUE(RIGHT(O1284,2))&gt;5)),TRUE,FALSE))</f>
        <v/>
      </c>
    </row>
    <row r="1285" spans="12:20" x14ac:dyDescent="0.25">
      <c r="L1285" s="75">
        <f>COUNTIF($B$2:B1285,B1285)</f>
        <v>0</v>
      </c>
      <c r="M1285" s="75">
        <f>COUNTIF($L$2:L1285,4)</f>
        <v>42</v>
      </c>
      <c r="N1285" s="76" t="str">
        <f t="shared" si="104"/>
        <v>0</v>
      </c>
      <c r="O1285" s="76" t="str">
        <f t="shared" si="100"/>
        <v/>
      </c>
      <c r="P1285" s="75" t="str">
        <f t="shared" si="101"/>
        <v/>
      </c>
      <c r="Q1285" s="77" t="str">
        <f t="shared" si="102"/>
        <v/>
      </c>
      <c r="R1285" s="77" t="str">
        <f t="shared" si="103"/>
        <v/>
      </c>
      <c r="S1285" s="77" t="str">
        <f>IF(O1285="","",IF(OR(VALUE(LEFT(O1285,2))&gt;IF(RIGHT(J1285,1)="M",7,19),AND(OR(LEFT(O1285,2)={"07","19"}),VALUE(RIGHT(O1285,2))&gt;15)),TRUE,FALSE))</f>
        <v/>
      </c>
      <c r="T1285" s="77" t="str">
        <f>IF(O1285="","",IF(OR(VALUE(LEFT(O1285,2))&gt;IF(RIGHT(J1285,1)="M",7,19),AND(OR(LEFT(O1285,2)={"07","19"}),VALUE(RIGHT(O1285,2))&gt;5)),TRUE,FALSE))</f>
        <v/>
      </c>
    </row>
    <row r="1286" spans="12:20" x14ac:dyDescent="0.25">
      <c r="L1286" s="75">
        <f>COUNTIF($B$2:B1286,B1286)</f>
        <v>0</v>
      </c>
      <c r="M1286" s="75">
        <f>COUNTIF($L$2:L1286,4)</f>
        <v>42</v>
      </c>
      <c r="N1286" s="76" t="str">
        <f t="shared" si="104"/>
        <v>0</v>
      </c>
      <c r="O1286" s="76" t="str">
        <f t="shared" si="100"/>
        <v/>
      </c>
      <c r="P1286" s="75" t="str">
        <f t="shared" si="101"/>
        <v/>
      </c>
      <c r="Q1286" s="77" t="str">
        <f t="shared" si="102"/>
        <v/>
      </c>
      <c r="R1286" s="77" t="str">
        <f t="shared" si="103"/>
        <v/>
      </c>
      <c r="S1286" s="77" t="str">
        <f>IF(O1286="","",IF(OR(VALUE(LEFT(O1286,2))&gt;IF(RIGHT(J1286,1)="M",7,19),AND(OR(LEFT(O1286,2)={"07","19"}),VALUE(RIGHT(O1286,2))&gt;15)),TRUE,FALSE))</f>
        <v/>
      </c>
      <c r="T1286" s="77" t="str">
        <f>IF(O1286="","",IF(OR(VALUE(LEFT(O1286,2))&gt;IF(RIGHT(J1286,1)="M",7,19),AND(OR(LEFT(O1286,2)={"07","19"}),VALUE(RIGHT(O1286,2))&gt;5)),TRUE,FALSE))</f>
        <v/>
      </c>
    </row>
    <row r="1287" spans="12:20" x14ac:dyDescent="0.25">
      <c r="L1287" s="75">
        <f>COUNTIF($B$2:B1287,B1287)</f>
        <v>0</v>
      </c>
      <c r="M1287" s="75">
        <f>COUNTIF($L$2:L1287,4)</f>
        <v>42</v>
      </c>
      <c r="N1287" s="76" t="str">
        <f t="shared" si="104"/>
        <v>0</v>
      </c>
      <c r="O1287" s="76" t="str">
        <f t="shared" si="100"/>
        <v/>
      </c>
      <c r="P1287" s="75" t="str">
        <f t="shared" si="101"/>
        <v/>
      </c>
      <c r="Q1287" s="77" t="str">
        <f t="shared" si="102"/>
        <v/>
      </c>
      <c r="R1287" s="77" t="str">
        <f t="shared" si="103"/>
        <v/>
      </c>
      <c r="S1287" s="77" t="str">
        <f>IF(O1287="","",IF(OR(VALUE(LEFT(O1287,2))&gt;IF(RIGHT(J1287,1)="M",7,19),AND(OR(LEFT(O1287,2)={"07","19"}),VALUE(RIGHT(O1287,2))&gt;15)),TRUE,FALSE))</f>
        <v/>
      </c>
      <c r="T1287" s="77" t="str">
        <f>IF(O1287="","",IF(OR(VALUE(LEFT(O1287,2))&gt;IF(RIGHT(J1287,1)="M",7,19),AND(OR(LEFT(O1287,2)={"07","19"}),VALUE(RIGHT(O1287,2))&gt;5)),TRUE,FALSE))</f>
        <v/>
      </c>
    </row>
    <row r="1288" spans="12:20" x14ac:dyDescent="0.25">
      <c r="L1288" s="75">
        <f>COUNTIF($B$2:B1288,B1288)</f>
        <v>0</v>
      </c>
      <c r="M1288" s="75">
        <f>COUNTIF($L$2:L1288,4)</f>
        <v>42</v>
      </c>
      <c r="N1288" s="76" t="str">
        <f t="shared" si="104"/>
        <v>0</v>
      </c>
      <c r="O1288" s="76" t="str">
        <f t="shared" si="100"/>
        <v/>
      </c>
      <c r="P1288" s="75" t="str">
        <f t="shared" si="101"/>
        <v/>
      </c>
      <c r="Q1288" s="77" t="str">
        <f t="shared" si="102"/>
        <v/>
      </c>
      <c r="R1288" s="77" t="str">
        <f t="shared" si="103"/>
        <v/>
      </c>
      <c r="S1288" s="77" t="str">
        <f>IF(O1288="","",IF(OR(VALUE(LEFT(O1288,2))&gt;IF(RIGHT(J1288,1)="M",7,19),AND(OR(LEFT(O1288,2)={"07","19"}),VALUE(RIGHT(O1288,2))&gt;15)),TRUE,FALSE))</f>
        <v/>
      </c>
      <c r="T1288" s="77" t="str">
        <f>IF(O1288="","",IF(OR(VALUE(LEFT(O1288,2))&gt;IF(RIGHT(J1288,1)="M",7,19),AND(OR(LEFT(O1288,2)={"07","19"}),VALUE(RIGHT(O1288,2))&gt;5)),TRUE,FALSE))</f>
        <v/>
      </c>
    </row>
    <row r="1289" spans="12:20" x14ac:dyDescent="0.25">
      <c r="L1289" s="75">
        <f>COUNTIF($B$2:B1289,B1289)</f>
        <v>0</v>
      </c>
      <c r="M1289" s="75">
        <f>COUNTIF($L$2:L1289,4)</f>
        <v>42</v>
      </c>
      <c r="N1289" s="76" t="str">
        <f t="shared" si="104"/>
        <v>0</v>
      </c>
      <c r="O1289" s="76" t="str">
        <f t="shared" si="100"/>
        <v/>
      </c>
      <c r="P1289" s="75" t="str">
        <f t="shared" si="101"/>
        <v/>
      </c>
      <c r="Q1289" s="77" t="str">
        <f t="shared" si="102"/>
        <v/>
      </c>
      <c r="R1289" s="77" t="str">
        <f t="shared" si="103"/>
        <v/>
      </c>
      <c r="S1289" s="77" t="str">
        <f>IF(O1289="","",IF(OR(VALUE(LEFT(O1289,2))&gt;IF(RIGHT(J1289,1)="M",7,19),AND(OR(LEFT(O1289,2)={"07","19"}),VALUE(RIGHT(O1289,2))&gt;15)),TRUE,FALSE))</f>
        <v/>
      </c>
      <c r="T1289" s="77" t="str">
        <f>IF(O1289="","",IF(OR(VALUE(LEFT(O1289,2))&gt;IF(RIGHT(J1289,1)="M",7,19),AND(OR(LEFT(O1289,2)={"07","19"}),VALUE(RIGHT(O1289,2))&gt;5)),TRUE,FALSE))</f>
        <v/>
      </c>
    </row>
    <row r="1290" spans="12:20" x14ac:dyDescent="0.25">
      <c r="L1290" s="75">
        <f>COUNTIF($B$2:B1290,B1290)</f>
        <v>0</v>
      </c>
      <c r="M1290" s="75">
        <f>COUNTIF($L$2:L1290,4)</f>
        <v>42</v>
      </c>
      <c r="N1290" s="76" t="str">
        <f t="shared" si="104"/>
        <v>0</v>
      </c>
      <c r="O1290" s="76" t="str">
        <f t="shared" si="100"/>
        <v/>
      </c>
      <c r="P1290" s="75" t="str">
        <f t="shared" si="101"/>
        <v/>
      </c>
      <c r="Q1290" s="77" t="str">
        <f t="shared" si="102"/>
        <v/>
      </c>
      <c r="R1290" s="77" t="str">
        <f t="shared" si="103"/>
        <v/>
      </c>
      <c r="S1290" s="77" t="str">
        <f>IF(O1290="","",IF(OR(VALUE(LEFT(O1290,2))&gt;IF(RIGHT(J1290,1)="M",7,19),AND(OR(LEFT(O1290,2)={"07","19"}),VALUE(RIGHT(O1290,2))&gt;15)),TRUE,FALSE))</f>
        <v/>
      </c>
      <c r="T1290" s="77" t="str">
        <f>IF(O1290="","",IF(OR(VALUE(LEFT(O1290,2))&gt;IF(RIGHT(J1290,1)="M",7,19),AND(OR(LEFT(O1290,2)={"07","19"}),VALUE(RIGHT(O1290,2))&gt;5)),TRUE,FALSE))</f>
        <v/>
      </c>
    </row>
    <row r="1291" spans="12:20" x14ac:dyDescent="0.25">
      <c r="L1291" s="75">
        <f>COUNTIF($B$2:B1291,B1291)</f>
        <v>0</v>
      </c>
      <c r="M1291" s="75">
        <f>COUNTIF($L$2:L1291,4)</f>
        <v>42</v>
      </c>
      <c r="N1291" s="76" t="str">
        <f t="shared" si="104"/>
        <v>0</v>
      </c>
      <c r="O1291" s="76" t="str">
        <f t="shared" si="100"/>
        <v/>
      </c>
      <c r="P1291" s="75" t="str">
        <f t="shared" si="101"/>
        <v/>
      </c>
      <c r="Q1291" s="77" t="str">
        <f t="shared" si="102"/>
        <v/>
      </c>
      <c r="R1291" s="77" t="str">
        <f t="shared" si="103"/>
        <v/>
      </c>
      <c r="S1291" s="77" t="str">
        <f>IF(O1291="","",IF(OR(VALUE(LEFT(O1291,2))&gt;IF(RIGHT(J1291,1)="M",7,19),AND(OR(LEFT(O1291,2)={"07","19"}),VALUE(RIGHT(O1291,2))&gt;15)),TRUE,FALSE))</f>
        <v/>
      </c>
      <c r="T1291" s="77" t="str">
        <f>IF(O1291="","",IF(OR(VALUE(LEFT(O1291,2))&gt;IF(RIGHT(J1291,1)="M",7,19),AND(OR(LEFT(O1291,2)={"07","19"}),VALUE(RIGHT(O1291,2))&gt;5)),TRUE,FALSE))</f>
        <v/>
      </c>
    </row>
    <row r="1292" spans="12:20" x14ac:dyDescent="0.25">
      <c r="L1292" s="75">
        <f>COUNTIF($B$2:B1292,B1292)</f>
        <v>0</v>
      </c>
      <c r="M1292" s="75">
        <f>COUNTIF($L$2:L1292,4)</f>
        <v>42</v>
      </c>
      <c r="N1292" s="76" t="str">
        <f t="shared" si="104"/>
        <v>0</v>
      </c>
      <c r="O1292" s="76" t="str">
        <f t="shared" si="100"/>
        <v/>
      </c>
      <c r="P1292" s="75" t="str">
        <f t="shared" si="101"/>
        <v/>
      </c>
      <c r="Q1292" s="77" t="str">
        <f t="shared" si="102"/>
        <v/>
      </c>
      <c r="R1292" s="77" t="str">
        <f t="shared" si="103"/>
        <v/>
      </c>
      <c r="S1292" s="77" t="str">
        <f>IF(O1292="","",IF(OR(VALUE(LEFT(O1292,2))&gt;IF(RIGHT(J1292,1)="M",7,19),AND(OR(LEFT(O1292,2)={"07","19"}),VALUE(RIGHT(O1292,2))&gt;15)),TRUE,FALSE))</f>
        <v/>
      </c>
      <c r="T1292" s="77" t="str">
        <f>IF(O1292="","",IF(OR(VALUE(LEFT(O1292,2))&gt;IF(RIGHT(J1292,1)="M",7,19),AND(OR(LEFT(O1292,2)={"07","19"}),VALUE(RIGHT(O1292,2))&gt;5)),TRUE,FALSE))</f>
        <v/>
      </c>
    </row>
    <row r="1293" spans="12:20" x14ac:dyDescent="0.25">
      <c r="L1293" s="75">
        <f>COUNTIF($B$2:B1293,B1293)</f>
        <v>0</v>
      </c>
      <c r="M1293" s="75">
        <f>COUNTIF($L$2:L1293,4)</f>
        <v>42</v>
      </c>
      <c r="N1293" s="76" t="str">
        <f t="shared" si="104"/>
        <v>0</v>
      </c>
      <c r="O1293" s="76" t="str">
        <f t="shared" si="100"/>
        <v/>
      </c>
      <c r="P1293" s="75" t="str">
        <f t="shared" si="101"/>
        <v/>
      </c>
      <c r="Q1293" s="77" t="str">
        <f t="shared" si="102"/>
        <v/>
      </c>
      <c r="R1293" s="77" t="str">
        <f t="shared" si="103"/>
        <v/>
      </c>
      <c r="S1293" s="77" t="str">
        <f>IF(O1293="","",IF(OR(VALUE(LEFT(O1293,2))&gt;IF(RIGHT(J1293,1)="M",7,19),AND(OR(LEFT(O1293,2)={"07","19"}),VALUE(RIGHT(O1293,2))&gt;15)),TRUE,FALSE))</f>
        <v/>
      </c>
      <c r="T1293" s="77" t="str">
        <f>IF(O1293="","",IF(OR(VALUE(LEFT(O1293,2))&gt;IF(RIGHT(J1293,1)="M",7,19),AND(OR(LEFT(O1293,2)={"07","19"}),VALUE(RIGHT(O1293,2))&gt;5)),TRUE,FALSE))</f>
        <v/>
      </c>
    </row>
    <row r="1294" spans="12:20" x14ac:dyDescent="0.25">
      <c r="L1294" s="75">
        <f>COUNTIF($B$2:B1294,B1294)</f>
        <v>0</v>
      </c>
      <c r="M1294" s="75">
        <f>COUNTIF($L$2:L1294,4)</f>
        <v>42</v>
      </c>
      <c r="N1294" s="76" t="str">
        <f t="shared" si="104"/>
        <v>0</v>
      </c>
      <c r="O1294" s="76" t="str">
        <f t="shared" si="100"/>
        <v/>
      </c>
      <c r="P1294" s="75" t="str">
        <f t="shared" si="101"/>
        <v/>
      </c>
      <c r="Q1294" s="77" t="str">
        <f t="shared" si="102"/>
        <v/>
      </c>
      <c r="R1294" s="77" t="str">
        <f t="shared" si="103"/>
        <v/>
      </c>
      <c r="S1294" s="77" t="str">
        <f>IF(O1294="","",IF(OR(VALUE(LEFT(O1294,2))&gt;IF(RIGHT(J1294,1)="M",7,19),AND(OR(LEFT(O1294,2)={"07","19"}),VALUE(RIGHT(O1294,2))&gt;15)),TRUE,FALSE))</f>
        <v/>
      </c>
      <c r="T1294" s="77" t="str">
        <f>IF(O1294="","",IF(OR(VALUE(LEFT(O1294,2))&gt;IF(RIGHT(J1294,1)="M",7,19),AND(OR(LEFT(O1294,2)={"07","19"}),VALUE(RIGHT(O1294,2))&gt;5)),TRUE,FALSE))</f>
        <v/>
      </c>
    </row>
    <row r="1295" spans="12:20" x14ac:dyDescent="0.25">
      <c r="L1295" s="75">
        <f>COUNTIF($B$2:B1295,B1295)</f>
        <v>0</v>
      </c>
      <c r="M1295" s="75">
        <f>COUNTIF($L$2:L1295,4)</f>
        <v>42</v>
      </c>
      <c r="N1295" s="76" t="str">
        <f t="shared" si="104"/>
        <v>0</v>
      </c>
      <c r="O1295" s="76" t="str">
        <f t="shared" si="100"/>
        <v/>
      </c>
      <c r="P1295" s="75" t="str">
        <f t="shared" si="101"/>
        <v/>
      </c>
      <c r="Q1295" s="77" t="str">
        <f t="shared" si="102"/>
        <v/>
      </c>
      <c r="R1295" s="77" t="str">
        <f t="shared" si="103"/>
        <v/>
      </c>
      <c r="S1295" s="77" t="str">
        <f>IF(O1295="","",IF(OR(VALUE(LEFT(O1295,2))&gt;IF(RIGHT(J1295,1)="M",7,19),AND(OR(LEFT(O1295,2)={"07","19"}),VALUE(RIGHT(O1295,2))&gt;15)),TRUE,FALSE))</f>
        <v/>
      </c>
      <c r="T1295" s="77" t="str">
        <f>IF(O1295="","",IF(OR(VALUE(LEFT(O1295,2))&gt;IF(RIGHT(J1295,1)="M",7,19),AND(OR(LEFT(O1295,2)={"07","19"}),VALUE(RIGHT(O1295,2))&gt;5)),TRUE,FALSE))</f>
        <v/>
      </c>
    </row>
    <row r="1296" spans="12:20" x14ac:dyDescent="0.25">
      <c r="L1296" s="75">
        <f>COUNTIF($B$2:B1296,B1296)</f>
        <v>0</v>
      </c>
      <c r="M1296" s="75">
        <f>COUNTIF($L$2:L1296,4)</f>
        <v>42</v>
      </c>
      <c r="N1296" s="76" t="str">
        <f t="shared" si="104"/>
        <v>0</v>
      </c>
      <c r="O1296" s="76" t="str">
        <f t="shared" si="100"/>
        <v/>
      </c>
      <c r="P1296" s="75" t="str">
        <f t="shared" si="101"/>
        <v/>
      </c>
      <c r="Q1296" s="77" t="str">
        <f t="shared" si="102"/>
        <v/>
      </c>
      <c r="R1296" s="77" t="str">
        <f t="shared" si="103"/>
        <v/>
      </c>
      <c r="S1296" s="77" t="str">
        <f>IF(O1296="","",IF(OR(VALUE(LEFT(O1296,2))&gt;IF(RIGHT(J1296,1)="M",7,19),AND(OR(LEFT(O1296,2)={"07","19"}),VALUE(RIGHT(O1296,2))&gt;15)),TRUE,FALSE))</f>
        <v/>
      </c>
      <c r="T1296" s="77" t="str">
        <f>IF(O1296="","",IF(OR(VALUE(LEFT(O1296,2))&gt;IF(RIGHT(J1296,1)="M",7,19),AND(OR(LEFT(O1296,2)={"07","19"}),VALUE(RIGHT(O1296,2))&gt;5)),TRUE,FALSE))</f>
        <v/>
      </c>
    </row>
    <row r="1297" spans="12:20" x14ac:dyDescent="0.25">
      <c r="L1297" s="75">
        <f>COUNTIF($B$2:B1297,B1297)</f>
        <v>0</v>
      </c>
      <c r="M1297" s="75">
        <f>COUNTIF($L$2:L1297,4)</f>
        <v>42</v>
      </c>
      <c r="N1297" s="76" t="str">
        <f t="shared" si="104"/>
        <v>0</v>
      </c>
      <c r="O1297" s="76" t="str">
        <f t="shared" si="100"/>
        <v/>
      </c>
      <c r="P1297" s="75" t="str">
        <f t="shared" si="101"/>
        <v/>
      </c>
      <c r="Q1297" s="77" t="str">
        <f t="shared" si="102"/>
        <v/>
      </c>
      <c r="R1297" s="77" t="str">
        <f t="shared" si="103"/>
        <v/>
      </c>
      <c r="S1297" s="77" t="str">
        <f>IF(O1297="","",IF(OR(VALUE(LEFT(O1297,2))&gt;IF(RIGHT(J1297,1)="M",7,19),AND(OR(LEFT(O1297,2)={"07","19"}),VALUE(RIGHT(O1297,2))&gt;15)),TRUE,FALSE))</f>
        <v/>
      </c>
      <c r="T1297" s="77" t="str">
        <f>IF(O1297="","",IF(OR(VALUE(LEFT(O1297,2))&gt;IF(RIGHT(J1297,1)="M",7,19),AND(OR(LEFT(O1297,2)={"07","19"}),VALUE(RIGHT(O1297,2))&gt;5)),TRUE,FALSE))</f>
        <v/>
      </c>
    </row>
    <row r="1298" spans="12:20" x14ac:dyDescent="0.25">
      <c r="L1298" s="75">
        <f>COUNTIF($B$2:B1298,B1298)</f>
        <v>0</v>
      </c>
      <c r="M1298" s="75">
        <f>COUNTIF($L$2:L1298,4)</f>
        <v>42</v>
      </c>
      <c r="N1298" s="76" t="str">
        <f t="shared" si="104"/>
        <v>0</v>
      </c>
      <c r="O1298" s="76" t="str">
        <f t="shared" si="100"/>
        <v/>
      </c>
      <c r="P1298" s="75" t="str">
        <f t="shared" si="101"/>
        <v/>
      </c>
      <c r="Q1298" s="77" t="str">
        <f t="shared" si="102"/>
        <v/>
      </c>
      <c r="R1298" s="77" t="str">
        <f t="shared" si="103"/>
        <v/>
      </c>
      <c r="S1298" s="77" t="str">
        <f>IF(O1298="","",IF(OR(VALUE(LEFT(O1298,2))&gt;IF(RIGHT(J1298,1)="M",7,19),AND(OR(LEFT(O1298,2)={"07","19"}),VALUE(RIGHT(O1298,2))&gt;15)),TRUE,FALSE))</f>
        <v/>
      </c>
      <c r="T1298" s="77" t="str">
        <f>IF(O1298="","",IF(OR(VALUE(LEFT(O1298,2))&gt;IF(RIGHT(J1298,1)="M",7,19),AND(OR(LEFT(O1298,2)={"07","19"}),VALUE(RIGHT(O1298,2))&gt;5)),TRUE,FALSE))</f>
        <v/>
      </c>
    </row>
    <row r="1299" spans="12:20" x14ac:dyDescent="0.25">
      <c r="L1299" s="75">
        <f>COUNTIF($B$2:B1299,B1299)</f>
        <v>0</v>
      </c>
      <c r="M1299" s="75">
        <f>COUNTIF($L$2:L1299,4)</f>
        <v>42</v>
      </c>
      <c r="N1299" s="76" t="str">
        <f t="shared" si="104"/>
        <v>0</v>
      </c>
      <c r="O1299" s="76" t="str">
        <f t="shared" si="100"/>
        <v/>
      </c>
      <c r="P1299" s="75" t="str">
        <f t="shared" si="101"/>
        <v/>
      </c>
      <c r="Q1299" s="77" t="str">
        <f t="shared" si="102"/>
        <v/>
      </c>
      <c r="R1299" s="77" t="str">
        <f t="shared" si="103"/>
        <v/>
      </c>
      <c r="S1299" s="77" t="str">
        <f>IF(O1299="","",IF(OR(VALUE(LEFT(O1299,2))&gt;IF(RIGHT(J1299,1)="M",7,19),AND(OR(LEFT(O1299,2)={"07","19"}),VALUE(RIGHT(O1299,2))&gt;15)),TRUE,FALSE))</f>
        <v/>
      </c>
      <c r="T1299" s="77" t="str">
        <f>IF(O1299="","",IF(OR(VALUE(LEFT(O1299,2))&gt;IF(RIGHT(J1299,1)="M",7,19),AND(OR(LEFT(O1299,2)={"07","19"}),VALUE(RIGHT(O1299,2))&gt;5)),TRUE,FALSE))</f>
        <v/>
      </c>
    </row>
    <row r="1300" spans="12:20" x14ac:dyDescent="0.25">
      <c r="L1300" s="75">
        <f>COUNTIF($B$2:B1300,B1300)</f>
        <v>0</v>
      </c>
      <c r="M1300" s="75">
        <f>COUNTIF($L$2:L1300,4)</f>
        <v>42</v>
      </c>
      <c r="N1300" s="76" t="str">
        <f t="shared" si="104"/>
        <v>0</v>
      </c>
      <c r="O1300" s="76" t="str">
        <f t="shared" si="100"/>
        <v/>
      </c>
      <c r="P1300" s="75" t="str">
        <f t="shared" si="101"/>
        <v/>
      </c>
      <c r="Q1300" s="77" t="str">
        <f t="shared" si="102"/>
        <v/>
      </c>
      <c r="R1300" s="77" t="str">
        <f t="shared" si="103"/>
        <v/>
      </c>
      <c r="S1300" s="77" t="str">
        <f>IF(O1300="","",IF(OR(VALUE(LEFT(O1300,2))&gt;IF(RIGHT(J1300,1)="M",7,19),AND(OR(LEFT(O1300,2)={"07","19"}),VALUE(RIGHT(O1300,2))&gt;15)),TRUE,FALSE))</f>
        <v/>
      </c>
      <c r="T1300" s="77" t="str">
        <f>IF(O1300="","",IF(OR(VALUE(LEFT(O1300,2))&gt;IF(RIGHT(J1300,1)="M",7,19),AND(OR(LEFT(O1300,2)={"07","19"}),VALUE(RIGHT(O1300,2))&gt;5)),TRUE,FALSE))</f>
        <v/>
      </c>
    </row>
    <row r="1301" spans="12:20" x14ac:dyDescent="0.25">
      <c r="L1301" s="75">
        <f>COUNTIF($B$2:B1301,B1301)</f>
        <v>0</v>
      </c>
      <c r="M1301" s="75">
        <f>COUNTIF($L$2:L1301,4)</f>
        <v>42</v>
      </c>
      <c r="N1301" s="76" t="str">
        <f t="shared" si="104"/>
        <v>0</v>
      </c>
      <c r="O1301" s="76" t="str">
        <f t="shared" si="100"/>
        <v/>
      </c>
      <c r="P1301" s="75" t="str">
        <f t="shared" si="101"/>
        <v/>
      </c>
      <c r="Q1301" s="77" t="str">
        <f t="shared" si="102"/>
        <v/>
      </c>
      <c r="R1301" s="77" t="str">
        <f t="shared" si="103"/>
        <v/>
      </c>
      <c r="S1301" s="77" t="str">
        <f>IF(O1301="","",IF(OR(VALUE(LEFT(O1301,2))&gt;IF(RIGHT(J1301,1)="M",7,19),AND(OR(LEFT(O1301,2)={"07","19"}),VALUE(RIGHT(O1301,2))&gt;15)),TRUE,FALSE))</f>
        <v/>
      </c>
      <c r="T1301" s="77" t="str">
        <f>IF(O1301="","",IF(OR(VALUE(LEFT(O1301,2))&gt;IF(RIGHT(J1301,1)="M",7,19),AND(OR(LEFT(O1301,2)={"07","19"}),VALUE(RIGHT(O1301,2))&gt;5)),TRUE,FALSE))</f>
        <v/>
      </c>
    </row>
    <row r="1302" spans="12:20" x14ac:dyDescent="0.25">
      <c r="L1302" s="75">
        <f>COUNTIF($B$2:B1302,B1302)</f>
        <v>0</v>
      </c>
      <c r="M1302" s="75">
        <f>COUNTIF($L$2:L1302,4)</f>
        <v>42</v>
      </c>
      <c r="N1302" s="76" t="str">
        <f t="shared" si="104"/>
        <v>0</v>
      </c>
      <c r="O1302" s="76" t="str">
        <f t="shared" si="100"/>
        <v/>
      </c>
      <c r="P1302" s="75" t="str">
        <f t="shared" si="101"/>
        <v/>
      </c>
      <c r="Q1302" s="77" t="str">
        <f t="shared" si="102"/>
        <v/>
      </c>
      <c r="R1302" s="77" t="str">
        <f t="shared" si="103"/>
        <v/>
      </c>
      <c r="S1302" s="77" t="str">
        <f>IF(O1302="","",IF(OR(VALUE(LEFT(O1302,2))&gt;IF(RIGHT(J1302,1)="M",7,19),AND(OR(LEFT(O1302,2)={"07","19"}),VALUE(RIGHT(O1302,2))&gt;15)),TRUE,FALSE))</f>
        <v/>
      </c>
      <c r="T1302" s="77" t="str">
        <f>IF(O1302="","",IF(OR(VALUE(LEFT(O1302,2))&gt;IF(RIGHT(J1302,1)="M",7,19),AND(OR(LEFT(O1302,2)={"07","19"}),VALUE(RIGHT(O1302,2))&gt;5)),TRUE,FALSE))</f>
        <v/>
      </c>
    </row>
    <row r="1303" spans="12:20" x14ac:dyDescent="0.25">
      <c r="L1303" s="75">
        <f>COUNTIF($B$2:B1303,B1303)</f>
        <v>0</v>
      </c>
      <c r="M1303" s="75">
        <f>COUNTIF($L$2:L1303,4)</f>
        <v>42</v>
      </c>
      <c r="N1303" s="76" t="str">
        <f t="shared" si="104"/>
        <v>0</v>
      </c>
      <c r="O1303" s="76" t="str">
        <f t="shared" si="100"/>
        <v/>
      </c>
      <c r="P1303" s="75" t="str">
        <f t="shared" si="101"/>
        <v/>
      </c>
      <c r="Q1303" s="77" t="str">
        <f t="shared" si="102"/>
        <v/>
      </c>
      <c r="R1303" s="77" t="str">
        <f t="shared" si="103"/>
        <v/>
      </c>
      <c r="S1303" s="77" t="str">
        <f>IF(O1303="","",IF(OR(VALUE(LEFT(O1303,2))&gt;IF(RIGHT(J1303,1)="M",7,19),AND(OR(LEFT(O1303,2)={"07","19"}),VALUE(RIGHT(O1303,2))&gt;15)),TRUE,FALSE))</f>
        <v/>
      </c>
      <c r="T1303" s="77" t="str">
        <f>IF(O1303="","",IF(OR(VALUE(LEFT(O1303,2))&gt;IF(RIGHT(J1303,1)="M",7,19),AND(OR(LEFT(O1303,2)={"07","19"}),VALUE(RIGHT(O1303,2))&gt;5)),TRUE,FALSE))</f>
        <v/>
      </c>
    </row>
    <row r="1304" spans="12:20" x14ac:dyDescent="0.25">
      <c r="L1304" s="75">
        <f>COUNTIF($B$2:B1304,B1304)</f>
        <v>0</v>
      </c>
      <c r="M1304" s="75">
        <f>COUNTIF($L$2:L1304,4)</f>
        <v>42</v>
      </c>
      <c r="N1304" s="76" t="str">
        <f t="shared" si="104"/>
        <v>0</v>
      </c>
      <c r="O1304" s="76" t="str">
        <f t="shared" si="100"/>
        <v/>
      </c>
      <c r="P1304" s="75" t="str">
        <f t="shared" si="101"/>
        <v/>
      </c>
      <c r="Q1304" s="77" t="str">
        <f t="shared" si="102"/>
        <v/>
      </c>
      <c r="R1304" s="77" t="str">
        <f t="shared" si="103"/>
        <v/>
      </c>
      <c r="S1304" s="77" t="str">
        <f>IF(O1304="","",IF(OR(VALUE(LEFT(O1304,2))&gt;IF(RIGHT(J1304,1)="M",7,19),AND(OR(LEFT(O1304,2)={"07","19"}),VALUE(RIGHT(O1304,2))&gt;15)),TRUE,FALSE))</f>
        <v/>
      </c>
      <c r="T1304" s="77" t="str">
        <f>IF(O1304="","",IF(OR(VALUE(LEFT(O1304,2))&gt;IF(RIGHT(J1304,1)="M",7,19),AND(OR(LEFT(O1304,2)={"07","19"}),VALUE(RIGHT(O1304,2))&gt;5)),TRUE,FALSE))</f>
        <v/>
      </c>
    </row>
    <row r="1305" spans="12:20" x14ac:dyDescent="0.25">
      <c r="L1305" s="75">
        <f>COUNTIF($B$2:B1305,B1305)</f>
        <v>0</v>
      </c>
      <c r="M1305" s="75">
        <f>COUNTIF($L$2:L1305,4)</f>
        <v>42</v>
      </c>
      <c r="N1305" s="76" t="str">
        <f t="shared" si="104"/>
        <v>0</v>
      </c>
      <c r="O1305" s="76" t="str">
        <f t="shared" si="100"/>
        <v/>
      </c>
      <c r="P1305" s="75" t="str">
        <f t="shared" si="101"/>
        <v/>
      </c>
      <c r="Q1305" s="77" t="str">
        <f t="shared" si="102"/>
        <v/>
      </c>
      <c r="R1305" s="77" t="str">
        <f t="shared" si="103"/>
        <v/>
      </c>
      <c r="S1305" s="77" t="str">
        <f>IF(O1305="","",IF(OR(VALUE(LEFT(O1305,2))&gt;IF(RIGHT(J1305,1)="M",7,19),AND(OR(LEFT(O1305,2)={"07","19"}),VALUE(RIGHT(O1305,2))&gt;15)),TRUE,FALSE))</f>
        <v/>
      </c>
      <c r="T1305" s="77" t="str">
        <f>IF(O1305="","",IF(OR(VALUE(LEFT(O1305,2))&gt;IF(RIGHT(J1305,1)="M",7,19),AND(OR(LEFT(O1305,2)={"07","19"}),VALUE(RIGHT(O1305,2))&gt;5)),TRUE,FALSE))</f>
        <v/>
      </c>
    </row>
    <row r="1306" spans="12:20" x14ac:dyDescent="0.25">
      <c r="L1306" s="75">
        <f>COUNTIF($B$2:B1306,B1306)</f>
        <v>0</v>
      </c>
      <c r="M1306" s="75">
        <f>COUNTIF($L$2:L1306,4)</f>
        <v>42</v>
      </c>
      <c r="N1306" s="76" t="str">
        <f t="shared" si="104"/>
        <v>0</v>
      </c>
      <c r="O1306" s="76" t="str">
        <f t="shared" si="100"/>
        <v/>
      </c>
      <c r="P1306" s="75" t="str">
        <f t="shared" si="101"/>
        <v/>
      </c>
      <c r="Q1306" s="77" t="str">
        <f t="shared" si="102"/>
        <v/>
      </c>
      <c r="R1306" s="77" t="str">
        <f t="shared" si="103"/>
        <v/>
      </c>
      <c r="S1306" s="77" t="str">
        <f>IF(O1306="","",IF(OR(VALUE(LEFT(O1306,2))&gt;IF(RIGHT(J1306,1)="M",7,19),AND(OR(LEFT(O1306,2)={"07","19"}),VALUE(RIGHT(O1306,2))&gt;15)),TRUE,FALSE))</f>
        <v/>
      </c>
      <c r="T1306" s="77" t="str">
        <f>IF(O1306="","",IF(OR(VALUE(LEFT(O1306,2))&gt;IF(RIGHT(J1306,1)="M",7,19),AND(OR(LEFT(O1306,2)={"07","19"}),VALUE(RIGHT(O1306,2))&gt;5)),TRUE,FALSE))</f>
        <v/>
      </c>
    </row>
    <row r="1307" spans="12:20" x14ac:dyDescent="0.25">
      <c r="L1307" s="75">
        <f>COUNTIF($B$2:B1307,B1307)</f>
        <v>0</v>
      </c>
      <c r="M1307" s="75">
        <f>COUNTIF($L$2:L1307,4)</f>
        <v>42</v>
      </c>
      <c r="N1307" s="76" t="str">
        <f t="shared" si="104"/>
        <v>0</v>
      </c>
      <c r="O1307" s="76" t="str">
        <f t="shared" si="100"/>
        <v/>
      </c>
      <c r="P1307" s="75" t="str">
        <f t="shared" si="101"/>
        <v/>
      </c>
      <c r="Q1307" s="77" t="str">
        <f t="shared" si="102"/>
        <v/>
      </c>
      <c r="R1307" s="77" t="str">
        <f t="shared" si="103"/>
        <v/>
      </c>
      <c r="S1307" s="77" t="str">
        <f>IF(O1307="","",IF(OR(VALUE(LEFT(O1307,2))&gt;IF(RIGHT(J1307,1)="M",7,19),AND(OR(LEFT(O1307,2)={"07","19"}),VALUE(RIGHT(O1307,2))&gt;15)),TRUE,FALSE))</f>
        <v/>
      </c>
      <c r="T1307" s="77" t="str">
        <f>IF(O1307="","",IF(OR(VALUE(LEFT(O1307,2))&gt;IF(RIGHT(J1307,1)="M",7,19),AND(OR(LEFT(O1307,2)={"07","19"}),VALUE(RIGHT(O1307,2))&gt;5)),TRUE,FALSE))</f>
        <v/>
      </c>
    </row>
    <row r="1308" spans="12:20" x14ac:dyDescent="0.25">
      <c r="L1308" s="75">
        <f>COUNTIF($B$2:B1308,B1308)</f>
        <v>0</v>
      </c>
      <c r="M1308" s="75">
        <f>COUNTIF($L$2:L1308,4)</f>
        <v>42</v>
      </c>
      <c r="N1308" s="76" t="str">
        <f t="shared" si="104"/>
        <v>0</v>
      </c>
      <c r="O1308" s="76" t="str">
        <f t="shared" si="100"/>
        <v/>
      </c>
      <c r="P1308" s="75" t="str">
        <f t="shared" si="101"/>
        <v/>
      </c>
      <c r="Q1308" s="77" t="str">
        <f t="shared" si="102"/>
        <v/>
      </c>
      <c r="R1308" s="77" t="str">
        <f t="shared" si="103"/>
        <v/>
      </c>
      <c r="S1308" s="77" t="str">
        <f>IF(O1308="","",IF(OR(VALUE(LEFT(O1308,2))&gt;IF(RIGHT(J1308,1)="M",7,19),AND(OR(LEFT(O1308,2)={"07","19"}),VALUE(RIGHT(O1308,2))&gt;15)),TRUE,FALSE))</f>
        <v/>
      </c>
      <c r="T1308" s="77" t="str">
        <f>IF(O1308="","",IF(OR(VALUE(LEFT(O1308,2))&gt;IF(RIGHT(J1308,1)="M",7,19),AND(OR(LEFT(O1308,2)={"07","19"}),VALUE(RIGHT(O1308,2))&gt;5)),TRUE,FALSE))</f>
        <v/>
      </c>
    </row>
    <row r="1309" spans="12:20" x14ac:dyDescent="0.25">
      <c r="L1309" s="75">
        <f>COUNTIF($B$2:B1309,B1309)</f>
        <v>0</v>
      </c>
      <c r="M1309" s="75">
        <f>COUNTIF($L$2:L1309,4)</f>
        <v>42</v>
      </c>
      <c r="N1309" s="76" t="str">
        <f t="shared" si="104"/>
        <v>0</v>
      </c>
      <c r="O1309" s="76" t="str">
        <f t="shared" si="100"/>
        <v/>
      </c>
      <c r="P1309" s="75" t="str">
        <f t="shared" si="101"/>
        <v/>
      </c>
      <c r="Q1309" s="77" t="str">
        <f t="shared" si="102"/>
        <v/>
      </c>
      <c r="R1309" s="77" t="str">
        <f t="shared" si="103"/>
        <v/>
      </c>
      <c r="S1309" s="77" t="str">
        <f>IF(O1309="","",IF(OR(VALUE(LEFT(O1309,2))&gt;IF(RIGHT(J1309,1)="M",7,19),AND(OR(LEFT(O1309,2)={"07","19"}),VALUE(RIGHT(O1309,2))&gt;15)),TRUE,FALSE))</f>
        <v/>
      </c>
      <c r="T1309" s="77" t="str">
        <f>IF(O1309="","",IF(OR(VALUE(LEFT(O1309,2))&gt;IF(RIGHT(J1309,1)="M",7,19),AND(OR(LEFT(O1309,2)={"07","19"}),VALUE(RIGHT(O1309,2))&gt;5)),TRUE,FALSE))</f>
        <v/>
      </c>
    </row>
    <row r="1310" spans="12:20" x14ac:dyDescent="0.25">
      <c r="L1310" s="75">
        <f>COUNTIF($B$2:B1310,B1310)</f>
        <v>0</v>
      </c>
      <c r="M1310" s="75">
        <f>COUNTIF($L$2:L1310,4)</f>
        <v>42</v>
      </c>
      <c r="N1310" s="76" t="str">
        <f t="shared" si="104"/>
        <v>0</v>
      </c>
      <c r="O1310" s="76" t="str">
        <f t="shared" si="100"/>
        <v/>
      </c>
      <c r="P1310" s="75" t="str">
        <f t="shared" si="101"/>
        <v/>
      </c>
      <c r="Q1310" s="77" t="str">
        <f t="shared" si="102"/>
        <v/>
      </c>
      <c r="R1310" s="77" t="str">
        <f t="shared" si="103"/>
        <v/>
      </c>
      <c r="S1310" s="77" t="str">
        <f>IF(O1310="","",IF(OR(VALUE(LEFT(O1310,2))&gt;IF(RIGHT(J1310,1)="M",7,19),AND(OR(LEFT(O1310,2)={"07","19"}),VALUE(RIGHT(O1310,2))&gt;15)),TRUE,FALSE))</f>
        <v/>
      </c>
      <c r="T1310" s="77" t="str">
        <f>IF(O1310="","",IF(OR(VALUE(LEFT(O1310,2))&gt;IF(RIGHT(J1310,1)="M",7,19),AND(OR(LEFT(O1310,2)={"07","19"}),VALUE(RIGHT(O1310,2))&gt;5)),TRUE,FALSE))</f>
        <v/>
      </c>
    </row>
    <row r="1311" spans="12:20" x14ac:dyDescent="0.25">
      <c r="L1311" s="75">
        <f>COUNTIF($B$2:B1311,B1311)</f>
        <v>0</v>
      </c>
      <c r="M1311" s="75">
        <f>COUNTIF($L$2:L1311,4)</f>
        <v>42</v>
      </c>
      <c r="N1311" s="76" t="str">
        <f t="shared" si="104"/>
        <v>0</v>
      </c>
      <c r="O1311" s="76" t="str">
        <f t="shared" si="100"/>
        <v/>
      </c>
      <c r="P1311" s="75" t="str">
        <f t="shared" si="101"/>
        <v/>
      </c>
      <c r="Q1311" s="77" t="str">
        <f t="shared" si="102"/>
        <v/>
      </c>
      <c r="R1311" s="77" t="str">
        <f t="shared" si="103"/>
        <v/>
      </c>
      <c r="S1311" s="77" t="str">
        <f>IF(O1311="","",IF(OR(VALUE(LEFT(O1311,2))&gt;IF(RIGHT(J1311,1)="M",7,19),AND(OR(LEFT(O1311,2)={"07","19"}),VALUE(RIGHT(O1311,2))&gt;15)),TRUE,FALSE))</f>
        <v/>
      </c>
      <c r="T1311" s="77" t="str">
        <f>IF(O1311="","",IF(OR(VALUE(LEFT(O1311,2))&gt;IF(RIGHT(J1311,1)="M",7,19),AND(OR(LEFT(O1311,2)={"07","19"}),VALUE(RIGHT(O1311,2))&gt;5)),TRUE,FALSE))</f>
        <v/>
      </c>
    </row>
    <row r="1312" spans="12:20" x14ac:dyDescent="0.25">
      <c r="L1312" s="75">
        <f>COUNTIF($B$2:B1312,B1312)</f>
        <v>0</v>
      </c>
      <c r="M1312" s="75">
        <f>COUNTIF($L$2:L1312,4)</f>
        <v>42</v>
      </c>
      <c r="N1312" s="76" t="str">
        <f t="shared" si="104"/>
        <v>0</v>
      </c>
      <c r="O1312" s="76" t="str">
        <f t="shared" si="100"/>
        <v/>
      </c>
      <c r="P1312" s="75" t="str">
        <f t="shared" si="101"/>
        <v/>
      </c>
      <c r="Q1312" s="77" t="str">
        <f t="shared" si="102"/>
        <v/>
      </c>
      <c r="R1312" s="77" t="str">
        <f t="shared" si="103"/>
        <v/>
      </c>
      <c r="S1312" s="77" t="str">
        <f>IF(O1312="","",IF(OR(VALUE(LEFT(O1312,2))&gt;IF(RIGHT(J1312,1)="M",7,19),AND(OR(LEFT(O1312,2)={"07","19"}),VALUE(RIGHT(O1312,2))&gt;15)),TRUE,FALSE))</f>
        <v/>
      </c>
      <c r="T1312" s="77" t="str">
        <f>IF(O1312="","",IF(OR(VALUE(LEFT(O1312,2))&gt;IF(RIGHT(J1312,1)="M",7,19),AND(OR(LEFT(O1312,2)={"07","19"}),VALUE(RIGHT(O1312,2))&gt;5)),TRUE,FALSE))</f>
        <v/>
      </c>
    </row>
    <row r="1313" spans="12:20" x14ac:dyDescent="0.25">
      <c r="L1313" s="75">
        <f>COUNTIF($B$2:B1313,B1313)</f>
        <v>0</v>
      </c>
      <c r="M1313" s="75">
        <f>COUNTIF($L$2:L1313,4)</f>
        <v>42</v>
      </c>
      <c r="N1313" s="76" t="str">
        <f t="shared" si="104"/>
        <v>0</v>
      </c>
      <c r="O1313" s="76" t="str">
        <f t="shared" si="100"/>
        <v/>
      </c>
      <c r="P1313" s="75" t="str">
        <f t="shared" si="101"/>
        <v/>
      </c>
      <c r="Q1313" s="77" t="str">
        <f t="shared" si="102"/>
        <v/>
      </c>
      <c r="R1313" s="77" t="str">
        <f t="shared" si="103"/>
        <v/>
      </c>
      <c r="S1313" s="77" t="str">
        <f>IF(O1313="","",IF(OR(VALUE(LEFT(O1313,2))&gt;IF(RIGHT(J1313,1)="M",7,19),AND(OR(LEFT(O1313,2)={"07","19"}),VALUE(RIGHT(O1313,2))&gt;15)),TRUE,FALSE))</f>
        <v/>
      </c>
      <c r="T1313" s="77" t="str">
        <f>IF(O1313="","",IF(OR(VALUE(LEFT(O1313,2))&gt;IF(RIGHT(J1313,1)="M",7,19),AND(OR(LEFT(O1313,2)={"07","19"}),VALUE(RIGHT(O1313,2))&gt;5)),TRUE,FALSE))</f>
        <v/>
      </c>
    </row>
    <row r="1314" spans="12:20" x14ac:dyDescent="0.25">
      <c r="L1314" s="75">
        <f>COUNTIF($B$2:B1314,B1314)</f>
        <v>0</v>
      </c>
      <c r="M1314" s="75">
        <f>COUNTIF($L$2:L1314,4)</f>
        <v>42</v>
      </c>
      <c r="N1314" s="76" t="str">
        <f t="shared" si="104"/>
        <v>0</v>
      </c>
      <c r="O1314" s="76" t="str">
        <f t="shared" si="100"/>
        <v/>
      </c>
      <c r="P1314" s="75" t="str">
        <f t="shared" si="101"/>
        <v/>
      </c>
      <c r="Q1314" s="77" t="str">
        <f t="shared" si="102"/>
        <v/>
      </c>
      <c r="R1314" s="77" t="str">
        <f t="shared" si="103"/>
        <v/>
      </c>
      <c r="S1314" s="77" t="str">
        <f>IF(O1314="","",IF(OR(VALUE(LEFT(O1314,2))&gt;IF(RIGHT(J1314,1)="M",7,19),AND(OR(LEFT(O1314,2)={"07","19"}),VALUE(RIGHT(O1314,2))&gt;15)),TRUE,FALSE))</f>
        <v/>
      </c>
      <c r="T1314" s="77" t="str">
        <f>IF(O1314="","",IF(OR(VALUE(LEFT(O1314,2))&gt;IF(RIGHT(J1314,1)="M",7,19),AND(OR(LEFT(O1314,2)={"07","19"}),VALUE(RIGHT(O1314,2))&gt;5)),TRUE,FALSE))</f>
        <v/>
      </c>
    </row>
    <row r="1315" spans="12:20" x14ac:dyDescent="0.25">
      <c r="L1315" s="75">
        <f>COUNTIF($B$2:B1315,B1315)</f>
        <v>0</v>
      </c>
      <c r="M1315" s="75">
        <f>COUNTIF($L$2:L1315,4)</f>
        <v>42</v>
      </c>
      <c r="N1315" s="76" t="str">
        <f t="shared" si="104"/>
        <v>0</v>
      </c>
      <c r="O1315" s="76" t="str">
        <f t="shared" si="100"/>
        <v/>
      </c>
      <c r="P1315" s="75" t="str">
        <f t="shared" si="101"/>
        <v/>
      </c>
      <c r="Q1315" s="77" t="str">
        <f t="shared" si="102"/>
        <v/>
      </c>
      <c r="R1315" s="77" t="str">
        <f t="shared" si="103"/>
        <v/>
      </c>
      <c r="S1315" s="77" t="str">
        <f>IF(O1315="","",IF(OR(VALUE(LEFT(O1315,2))&gt;IF(RIGHT(J1315,1)="M",7,19),AND(OR(LEFT(O1315,2)={"07","19"}),VALUE(RIGHT(O1315,2))&gt;15)),TRUE,FALSE))</f>
        <v/>
      </c>
      <c r="T1315" s="77" t="str">
        <f>IF(O1315="","",IF(OR(VALUE(LEFT(O1315,2))&gt;IF(RIGHT(J1315,1)="M",7,19),AND(OR(LEFT(O1315,2)={"07","19"}),VALUE(RIGHT(O1315,2))&gt;5)),TRUE,FALSE))</f>
        <v/>
      </c>
    </row>
    <row r="1316" spans="12:20" x14ac:dyDescent="0.25">
      <c r="L1316" s="75">
        <f>COUNTIF($B$2:B1316,B1316)</f>
        <v>0</v>
      </c>
      <c r="M1316" s="75">
        <f>COUNTIF($L$2:L1316,4)</f>
        <v>42</v>
      </c>
      <c r="N1316" s="76" t="str">
        <f t="shared" si="104"/>
        <v>0</v>
      </c>
      <c r="O1316" s="76" t="str">
        <f t="shared" si="100"/>
        <v/>
      </c>
      <c r="P1316" s="75" t="str">
        <f t="shared" si="101"/>
        <v/>
      </c>
      <c r="Q1316" s="77" t="str">
        <f t="shared" si="102"/>
        <v/>
      </c>
      <c r="R1316" s="77" t="str">
        <f t="shared" si="103"/>
        <v/>
      </c>
      <c r="S1316" s="77" t="str">
        <f>IF(O1316="","",IF(OR(VALUE(LEFT(O1316,2))&gt;IF(RIGHT(J1316,1)="M",7,19),AND(OR(LEFT(O1316,2)={"07","19"}),VALUE(RIGHT(O1316,2))&gt;15)),TRUE,FALSE))</f>
        <v/>
      </c>
      <c r="T1316" s="77" t="str">
        <f>IF(O1316="","",IF(OR(VALUE(LEFT(O1316,2))&gt;IF(RIGHT(J1316,1)="M",7,19),AND(OR(LEFT(O1316,2)={"07","19"}),VALUE(RIGHT(O1316,2))&gt;5)),TRUE,FALSE))</f>
        <v/>
      </c>
    </row>
    <row r="1317" spans="12:20" x14ac:dyDescent="0.25">
      <c r="L1317" s="75">
        <f>COUNTIF($B$2:B1317,B1317)</f>
        <v>0</v>
      </c>
      <c r="M1317" s="75">
        <f>COUNTIF($L$2:L1317,4)</f>
        <v>42</v>
      </c>
      <c r="N1317" s="76" t="str">
        <f t="shared" si="104"/>
        <v>0</v>
      </c>
      <c r="O1317" s="76" t="str">
        <f t="shared" si="100"/>
        <v/>
      </c>
      <c r="P1317" s="75" t="str">
        <f t="shared" si="101"/>
        <v/>
      </c>
      <c r="Q1317" s="77" t="str">
        <f t="shared" si="102"/>
        <v/>
      </c>
      <c r="R1317" s="77" t="str">
        <f t="shared" si="103"/>
        <v/>
      </c>
      <c r="S1317" s="77" t="str">
        <f>IF(O1317="","",IF(OR(VALUE(LEFT(O1317,2))&gt;IF(RIGHT(J1317,1)="M",7,19),AND(OR(LEFT(O1317,2)={"07","19"}),VALUE(RIGHT(O1317,2))&gt;15)),TRUE,FALSE))</f>
        <v/>
      </c>
      <c r="T1317" s="77" t="str">
        <f>IF(O1317="","",IF(OR(VALUE(LEFT(O1317,2))&gt;IF(RIGHT(J1317,1)="M",7,19),AND(OR(LEFT(O1317,2)={"07","19"}),VALUE(RIGHT(O1317,2))&gt;5)),TRUE,FALSE))</f>
        <v/>
      </c>
    </row>
    <row r="1318" spans="12:20" x14ac:dyDescent="0.25">
      <c r="L1318" s="75">
        <f>COUNTIF($B$2:B1318,B1318)</f>
        <v>0</v>
      </c>
      <c r="M1318" s="75">
        <f>COUNTIF($L$2:L1318,4)</f>
        <v>42</v>
      </c>
      <c r="N1318" s="76" t="str">
        <f t="shared" si="104"/>
        <v>0</v>
      </c>
      <c r="O1318" s="76" t="str">
        <f t="shared" si="100"/>
        <v/>
      </c>
      <c r="P1318" s="75" t="str">
        <f t="shared" si="101"/>
        <v/>
      </c>
      <c r="Q1318" s="77" t="str">
        <f t="shared" si="102"/>
        <v/>
      </c>
      <c r="R1318" s="77" t="str">
        <f t="shared" si="103"/>
        <v/>
      </c>
      <c r="S1318" s="77" t="str">
        <f>IF(O1318="","",IF(OR(VALUE(LEFT(O1318,2))&gt;IF(RIGHT(J1318,1)="M",7,19),AND(OR(LEFT(O1318,2)={"07","19"}),VALUE(RIGHT(O1318,2))&gt;15)),TRUE,FALSE))</f>
        <v/>
      </c>
      <c r="T1318" s="77" t="str">
        <f>IF(O1318="","",IF(OR(VALUE(LEFT(O1318,2))&gt;IF(RIGHT(J1318,1)="M",7,19),AND(OR(LEFT(O1318,2)={"07","19"}),VALUE(RIGHT(O1318,2))&gt;5)),TRUE,FALSE))</f>
        <v/>
      </c>
    </row>
    <row r="1319" spans="12:20" x14ac:dyDescent="0.25">
      <c r="L1319" s="75">
        <f>COUNTIF($B$2:B1319,B1319)</f>
        <v>0</v>
      </c>
      <c r="M1319" s="75">
        <f>COUNTIF($L$2:L1319,4)</f>
        <v>42</v>
      </c>
      <c r="N1319" s="76" t="str">
        <f t="shared" si="104"/>
        <v>0</v>
      </c>
      <c r="O1319" s="76" t="str">
        <f t="shared" si="100"/>
        <v/>
      </c>
      <c r="P1319" s="75" t="str">
        <f t="shared" si="101"/>
        <v/>
      </c>
      <c r="Q1319" s="77" t="str">
        <f t="shared" si="102"/>
        <v/>
      </c>
      <c r="R1319" s="77" t="str">
        <f t="shared" si="103"/>
        <v/>
      </c>
      <c r="S1319" s="77" t="str">
        <f>IF(O1319="","",IF(OR(VALUE(LEFT(O1319,2))&gt;IF(RIGHT(J1319,1)="M",7,19),AND(OR(LEFT(O1319,2)={"07","19"}),VALUE(RIGHT(O1319,2))&gt;15)),TRUE,FALSE))</f>
        <v/>
      </c>
      <c r="T1319" s="77" t="str">
        <f>IF(O1319="","",IF(OR(VALUE(LEFT(O1319,2))&gt;IF(RIGHT(J1319,1)="M",7,19),AND(OR(LEFT(O1319,2)={"07","19"}),VALUE(RIGHT(O1319,2))&gt;5)),TRUE,FALSE))</f>
        <v/>
      </c>
    </row>
    <row r="1320" spans="12:20" x14ac:dyDescent="0.25">
      <c r="L1320" s="75">
        <f>COUNTIF($B$2:B1320,B1320)</f>
        <v>0</v>
      </c>
      <c r="M1320" s="75">
        <f>COUNTIF($L$2:L1320,4)</f>
        <v>42</v>
      </c>
      <c r="N1320" s="76" t="str">
        <f t="shared" si="104"/>
        <v>0</v>
      </c>
      <c r="O1320" s="76" t="str">
        <f t="shared" si="100"/>
        <v/>
      </c>
      <c r="P1320" s="75" t="str">
        <f t="shared" si="101"/>
        <v/>
      </c>
      <c r="Q1320" s="77" t="str">
        <f t="shared" si="102"/>
        <v/>
      </c>
      <c r="R1320" s="77" t="str">
        <f t="shared" si="103"/>
        <v/>
      </c>
      <c r="S1320" s="77" t="str">
        <f>IF(O1320="","",IF(OR(VALUE(LEFT(O1320,2))&gt;IF(RIGHT(J1320,1)="M",7,19),AND(OR(LEFT(O1320,2)={"07","19"}),VALUE(RIGHT(O1320,2))&gt;15)),TRUE,FALSE))</f>
        <v/>
      </c>
      <c r="T1320" s="77" t="str">
        <f>IF(O1320="","",IF(OR(VALUE(LEFT(O1320,2))&gt;IF(RIGHT(J1320,1)="M",7,19),AND(OR(LEFT(O1320,2)={"07","19"}),VALUE(RIGHT(O1320,2))&gt;5)),TRUE,FALSE))</f>
        <v/>
      </c>
    </row>
    <row r="1321" spans="12:20" x14ac:dyDescent="0.25">
      <c r="L1321" s="75">
        <f>COUNTIF($B$2:B1321,B1321)</f>
        <v>0</v>
      </c>
      <c r="M1321" s="75">
        <f>COUNTIF($L$2:L1321,4)</f>
        <v>42</v>
      </c>
      <c r="N1321" s="76" t="str">
        <f t="shared" si="104"/>
        <v>0</v>
      </c>
      <c r="O1321" s="76" t="str">
        <f t="shared" si="100"/>
        <v/>
      </c>
      <c r="P1321" s="75" t="str">
        <f t="shared" si="101"/>
        <v/>
      </c>
      <c r="Q1321" s="77" t="str">
        <f t="shared" si="102"/>
        <v/>
      </c>
      <c r="R1321" s="77" t="str">
        <f t="shared" si="103"/>
        <v/>
      </c>
      <c r="S1321" s="77" t="str">
        <f>IF(O1321="","",IF(OR(VALUE(LEFT(O1321,2))&gt;IF(RIGHT(J1321,1)="M",7,19),AND(OR(LEFT(O1321,2)={"07","19"}),VALUE(RIGHT(O1321,2))&gt;15)),TRUE,FALSE))</f>
        <v/>
      </c>
      <c r="T1321" s="77" t="str">
        <f>IF(O1321="","",IF(OR(VALUE(LEFT(O1321,2))&gt;IF(RIGHT(J1321,1)="M",7,19),AND(OR(LEFT(O1321,2)={"07","19"}),VALUE(RIGHT(O1321,2))&gt;5)),TRUE,FALSE))</f>
        <v/>
      </c>
    </row>
    <row r="1322" spans="12:20" x14ac:dyDescent="0.25">
      <c r="L1322" s="75">
        <f>COUNTIF($B$2:B1322,B1322)</f>
        <v>0</v>
      </c>
      <c r="M1322" s="75">
        <f>COUNTIF($L$2:L1322,4)</f>
        <v>42</v>
      </c>
      <c r="N1322" s="76" t="str">
        <f t="shared" si="104"/>
        <v>0</v>
      </c>
      <c r="O1322" s="76" t="str">
        <f t="shared" si="100"/>
        <v/>
      </c>
      <c r="P1322" s="75" t="str">
        <f t="shared" si="101"/>
        <v/>
      </c>
      <c r="Q1322" s="77" t="str">
        <f t="shared" si="102"/>
        <v/>
      </c>
      <c r="R1322" s="77" t="str">
        <f t="shared" si="103"/>
        <v/>
      </c>
      <c r="S1322" s="77" t="str">
        <f>IF(O1322="","",IF(OR(VALUE(LEFT(O1322,2))&gt;IF(RIGHT(J1322,1)="M",7,19),AND(OR(LEFT(O1322,2)={"07","19"}),VALUE(RIGHT(O1322,2))&gt;15)),TRUE,FALSE))</f>
        <v/>
      </c>
      <c r="T1322" s="77" t="str">
        <f>IF(O1322="","",IF(OR(VALUE(LEFT(O1322,2))&gt;IF(RIGHT(J1322,1)="M",7,19),AND(OR(LEFT(O1322,2)={"07","19"}),VALUE(RIGHT(O1322,2))&gt;5)),TRUE,FALSE))</f>
        <v/>
      </c>
    </row>
    <row r="1323" spans="12:20" x14ac:dyDescent="0.25">
      <c r="L1323" s="75">
        <f>COUNTIF($B$2:B1323,B1323)</f>
        <v>0</v>
      </c>
      <c r="M1323" s="75">
        <f>COUNTIF($L$2:L1323,4)</f>
        <v>42</v>
      </c>
      <c r="N1323" s="76" t="str">
        <f t="shared" si="104"/>
        <v>0</v>
      </c>
      <c r="O1323" s="76" t="str">
        <f t="shared" si="100"/>
        <v/>
      </c>
      <c r="P1323" s="75" t="str">
        <f t="shared" si="101"/>
        <v/>
      </c>
      <c r="Q1323" s="77" t="str">
        <f t="shared" si="102"/>
        <v/>
      </c>
      <c r="R1323" s="77" t="str">
        <f t="shared" si="103"/>
        <v/>
      </c>
      <c r="S1323" s="77" t="str">
        <f>IF(O1323="","",IF(OR(VALUE(LEFT(O1323,2))&gt;IF(RIGHT(J1323,1)="M",7,19),AND(OR(LEFT(O1323,2)={"07","19"}),VALUE(RIGHT(O1323,2))&gt;15)),TRUE,FALSE))</f>
        <v/>
      </c>
      <c r="T1323" s="77" t="str">
        <f>IF(O1323="","",IF(OR(VALUE(LEFT(O1323,2))&gt;IF(RIGHT(J1323,1)="M",7,19),AND(OR(LEFT(O1323,2)={"07","19"}),VALUE(RIGHT(O1323,2))&gt;5)),TRUE,FALSE))</f>
        <v/>
      </c>
    </row>
    <row r="1324" spans="12:20" x14ac:dyDescent="0.25">
      <c r="L1324" s="75">
        <f>COUNTIF($B$2:B1324,B1324)</f>
        <v>0</v>
      </c>
      <c r="M1324" s="75">
        <f>COUNTIF($L$2:L1324,4)</f>
        <v>42</v>
      </c>
      <c r="N1324" s="76" t="str">
        <f t="shared" si="104"/>
        <v>0</v>
      </c>
      <c r="O1324" s="76" t="str">
        <f t="shared" si="100"/>
        <v/>
      </c>
      <c r="P1324" s="75" t="str">
        <f t="shared" si="101"/>
        <v/>
      </c>
      <c r="Q1324" s="77" t="str">
        <f t="shared" si="102"/>
        <v/>
      </c>
      <c r="R1324" s="77" t="str">
        <f t="shared" si="103"/>
        <v/>
      </c>
      <c r="S1324" s="77" t="str">
        <f>IF(O1324="","",IF(OR(VALUE(LEFT(O1324,2))&gt;IF(RIGHT(J1324,1)="M",7,19),AND(OR(LEFT(O1324,2)={"07","19"}),VALUE(RIGHT(O1324,2))&gt;15)),TRUE,FALSE))</f>
        <v/>
      </c>
      <c r="T1324" s="77" t="str">
        <f>IF(O1324="","",IF(OR(VALUE(LEFT(O1324,2))&gt;IF(RIGHT(J1324,1)="M",7,19),AND(OR(LEFT(O1324,2)={"07","19"}),VALUE(RIGHT(O1324,2))&gt;5)),TRUE,FALSE))</f>
        <v/>
      </c>
    </row>
    <row r="1325" spans="12:20" x14ac:dyDescent="0.25">
      <c r="L1325" s="75">
        <f>COUNTIF($B$2:B1325,B1325)</f>
        <v>0</v>
      </c>
      <c r="M1325" s="75">
        <f>COUNTIF($L$2:L1325,4)</f>
        <v>42</v>
      </c>
      <c r="N1325" s="76" t="str">
        <f t="shared" si="104"/>
        <v>0</v>
      </c>
      <c r="O1325" s="76" t="str">
        <f t="shared" si="100"/>
        <v/>
      </c>
      <c r="P1325" s="75" t="str">
        <f t="shared" si="101"/>
        <v/>
      </c>
      <c r="Q1325" s="77" t="str">
        <f t="shared" si="102"/>
        <v/>
      </c>
      <c r="R1325" s="77" t="str">
        <f t="shared" si="103"/>
        <v/>
      </c>
      <c r="S1325" s="77" t="str">
        <f>IF(O1325="","",IF(OR(VALUE(LEFT(O1325,2))&gt;IF(RIGHT(J1325,1)="M",7,19),AND(OR(LEFT(O1325,2)={"07","19"}),VALUE(RIGHT(O1325,2))&gt;15)),TRUE,FALSE))</f>
        <v/>
      </c>
      <c r="T1325" s="77" t="str">
        <f>IF(O1325="","",IF(OR(VALUE(LEFT(O1325,2))&gt;IF(RIGHT(J1325,1)="M",7,19),AND(OR(LEFT(O1325,2)={"07","19"}),VALUE(RIGHT(O1325,2))&gt;5)),TRUE,FALSE))</f>
        <v/>
      </c>
    </row>
    <row r="1326" spans="12:20" x14ac:dyDescent="0.25">
      <c r="L1326" s="75">
        <f>COUNTIF($B$2:B1326,B1326)</f>
        <v>0</v>
      </c>
      <c r="M1326" s="75">
        <f>COUNTIF($L$2:L1326,4)</f>
        <v>42</v>
      </c>
      <c r="N1326" s="76" t="str">
        <f t="shared" si="104"/>
        <v>0</v>
      </c>
      <c r="O1326" s="76" t="str">
        <f t="shared" si="100"/>
        <v/>
      </c>
      <c r="P1326" s="75" t="str">
        <f t="shared" si="101"/>
        <v/>
      </c>
      <c r="Q1326" s="77" t="str">
        <f t="shared" si="102"/>
        <v/>
      </c>
      <c r="R1326" s="77" t="str">
        <f t="shared" si="103"/>
        <v/>
      </c>
      <c r="S1326" s="77" t="str">
        <f>IF(O1326="","",IF(OR(VALUE(LEFT(O1326,2))&gt;IF(RIGHT(J1326,1)="M",7,19),AND(OR(LEFT(O1326,2)={"07","19"}),VALUE(RIGHT(O1326,2))&gt;15)),TRUE,FALSE))</f>
        <v/>
      </c>
      <c r="T1326" s="77" t="str">
        <f>IF(O1326="","",IF(OR(VALUE(LEFT(O1326,2))&gt;IF(RIGHT(J1326,1)="M",7,19),AND(OR(LEFT(O1326,2)={"07","19"}),VALUE(RIGHT(O1326,2))&gt;5)),TRUE,FALSE))</f>
        <v/>
      </c>
    </row>
    <row r="1327" spans="12:20" x14ac:dyDescent="0.25">
      <c r="L1327" s="75">
        <f>COUNTIF($B$2:B1327,B1327)</f>
        <v>0</v>
      </c>
      <c r="M1327" s="75">
        <f>COUNTIF($L$2:L1327,4)</f>
        <v>42</v>
      </c>
      <c r="N1327" s="76" t="str">
        <f t="shared" si="104"/>
        <v>0</v>
      </c>
      <c r="O1327" s="76" t="str">
        <f t="shared" si="100"/>
        <v/>
      </c>
      <c r="P1327" s="75" t="str">
        <f t="shared" si="101"/>
        <v/>
      </c>
      <c r="Q1327" s="77" t="str">
        <f t="shared" si="102"/>
        <v/>
      </c>
      <c r="R1327" s="77" t="str">
        <f t="shared" si="103"/>
        <v/>
      </c>
      <c r="S1327" s="77" t="str">
        <f>IF(O1327="","",IF(OR(VALUE(LEFT(O1327,2))&gt;IF(RIGHT(J1327,1)="M",7,19),AND(OR(LEFT(O1327,2)={"07","19"}),VALUE(RIGHT(O1327,2))&gt;15)),TRUE,FALSE))</f>
        <v/>
      </c>
      <c r="T1327" s="77" t="str">
        <f>IF(O1327="","",IF(OR(VALUE(LEFT(O1327,2))&gt;IF(RIGHT(J1327,1)="M",7,19),AND(OR(LEFT(O1327,2)={"07","19"}),VALUE(RIGHT(O1327,2))&gt;5)),TRUE,FALSE))</f>
        <v/>
      </c>
    </row>
    <row r="1328" spans="12:20" x14ac:dyDescent="0.25">
      <c r="L1328" s="75">
        <f>COUNTIF($B$2:B1328,B1328)</f>
        <v>0</v>
      </c>
      <c r="M1328" s="75">
        <f>COUNTIF($L$2:L1328,4)</f>
        <v>42</v>
      </c>
      <c r="N1328" s="76" t="str">
        <f t="shared" si="104"/>
        <v>0</v>
      </c>
      <c r="O1328" s="76" t="str">
        <f t="shared" si="100"/>
        <v/>
      </c>
      <c r="P1328" s="75" t="str">
        <f t="shared" si="101"/>
        <v/>
      </c>
      <c r="Q1328" s="77" t="str">
        <f t="shared" si="102"/>
        <v/>
      </c>
      <c r="R1328" s="77" t="str">
        <f t="shared" si="103"/>
        <v/>
      </c>
      <c r="S1328" s="77" t="str">
        <f>IF(O1328="","",IF(OR(VALUE(LEFT(O1328,2))&gt;IF(RIGHT(J1328,1)="M",7,19),AND(OR(LEFT(O1328,2)={"07","19"}),VALUE(RIGHT(O1328,2))&gt;15)),TRUE,FALSE))</f>
        <v/>
      </c>
      <c r="T1328" s="77" t="str">
        <f>IF(O1328="","",IF(OR(VALUE(LEFT(O1328,2))&gt;IF(RIGHT(J1328,1)="M",7,19),AND(OR(LEFT(O1328,2)={"07","19"}),VALUE(RIGHT(O1328,2))&gt;5)),TRUE,FALSE))</f>
        <v/>
      </c>
    </row>
    <row r="1329" spans="12:20" x14ac:dyDescent="0.25">
      <c r="L1329" s="75">
        <f>COUNTIF($B$2:B1329,B1329)</f>
        <v>0</v>
      </c>
      <c r="M1329" s="75">
        <f>COUNTIF($L$2:L1329,4)</f>
        <v>42</v>
      </c>
      <c r="N1329" s="76" t="str">
        <f t="shared" si="104"/>
        <v>0</v>
      </c>
      <c r="O1329" s="76" t="str">
        <f t="shared" si="100"/>
        <v/>
      </c>
      <c r="P1329" s="75" t="str">
        <f t="shared" si="101"/>
        <v/>
      </c>
      <c r="Q1329" s="77" t="str">
        <f t="shared" si="102"/>
        <v/>
      </c>
      <c r="R1329" s="77" t="str">
        <f t="shared" si="103"/>
        <v/>
      </c>
      <c r="S1329" s="77" t="str">
        <f>IF(O1329="","",IF(OR(VALUE(LEFT(O1329,2))&gt;IF(RIGHT(J1329,1)="M",7,19),AND(OR(LEFT(O1329,2)={"07","19"}),VALUE(RIGHT(O1329,2))&gt;15)),TRUE,FALSE))</f>
        <v/>
      </c>
      <c r="T1329" s="77" t="str">
        <f>IF(O1329="","",IF(OR(VALUE(LEFT(O1329,2))&gt;IF(RIGHT(J1329,1)="M",7,19),AND(OR(LEFT(O1329,2)={"07","19"}),VALUE(RIGHT(O1329,2))&gt;5)),TRUE,FALSE))</f>
        <v/>
      </c>
    </row>
    <row r="1330" spans="12:20" x14ac:dyDescent="0.25">
      <c r="L1330" s="75">
        <f>COUNTIF($B$2:B1330,B1330)</f>
        <v>0</v>
      </c>
      <c r="M1330" s="75">
        <f>COUNTIF($L$2:L1330,4)</f>
        <v>42</v>
      </c>
      <c r="N1330" s="76" t="str">
        <f t="shared" si="104"/>
        <v>0</v>
      </c>
      <c r="O1330" s="76" t="str">
        <f t="shared" si="100"/>
        <v/>
      </c>
      <c r="P1330" s="75" t="str">
        <f t="shared" si="101"/>
        <v/>
      </c>
      <c r="Q1330" s="77" t="str">
        <f t="shared" si="102"/>
        <v/>
      </c>
      <c r="R1330" s="77" t="str">
        <f t="shared" si="103"/>
        <v/>
      </c>
      <c r="S1330" s="77" t="str">
        <f>IF(O1330="","",IF(OR(VALUE(LEFT(O1330,2))&gt;IF(RIGHT(J1330,1)="M",7,19),AND(OR(LEFT(O1330,2)={"07","19"}),VALUE(RIGHT(O1330,2))&gt;15)),TRUE,FALSE))</f>
        <v/>
      </c>
      <c r="T1330" s="77" t="str">
        <f>IF(O1330="","",IF(OR(VALUE(LEFT(O1330,2))&gt;IF(RIGHT(J1330,1)="M",7,19),AND(OR(LEFT(O1330,2)={"07","19"}),VALUE(RIGHT(O1330,2))&gt;5)),TRUE,FALSE))</f>
        <v/>
      </c>
    </row>
    <row r="1331" spans="12:20" x14ac:dyDescent="0.25">
      <c r="L1331" s="75">
        <f>COUNTIF($B$2:B1331,B1331)</f>
        <v>0</v>
      </c>
      <c r="M1331" s="75">
        <f>COUNTIF($L$2:L1331,4)</f>
        <v>42</v>
      </c>
      <c r="N1331" s="76" t="str">
        <f t="shared" si="104"/>
        <v>0</v>
      </c>
      <c r="O1331" s="76" t="str">
        <f t="shared" si="100"/>
        <v/>
      </c>
      <c r="P1331" s="75" t="str">
        <f t="shared" si="101"/>
        <v/>
      </c>
      <c r="Q1331" s="77" t="str">
        <f t="shared" si="102"/>
        <v/>
      </c>
      <c r="R1331" s="77" t="str">
        <f t="shared" si="103"/>
        <v/>
      </c>
      <c r="S1331" s="77" t="str">
        <f>IF(O1331="","",IF(OR(VALUE(LEFT(O1331,2))&gt;IF(RIGHT(J1331,1)="M",7,19),AND(OR(LEFT(O1331,2)={"07","19"}),VALUE(RIGHT(O1331,2))&gt;15)),TRUE,FALSE))</f>
        <v/>
      </c>
      <c r="T1331" s="77" t="str">
        <f>IF(O1331="","",IF(OR(VALUE(LEFT(O1331,2))&gt;IF(RIGHT(J1331,1)="M",7,19),AND(OR(LEFT(O1331,2)={"07","19"}),VALUE(RIGHT(O1331,2))&gt;5)),TRUE,FALSE))</f>
        <v/>
      </c>
    </row>
    <row r="1332" spans="12:20" x14ac:dyDescent="0.25">
      <c r="L1332" s="75">
        <f>COUNTIF($B$2:B1332,B1332)</f>
        <v>0</v>
      </c>
      <c r="M1332" s="75">
        <f>COUNTIF($L$2:L1332,4)</f>
        <v>42</v>
      </c>
      <c r="N1332" s="76" t="str">
        <f t="shared" si="104"/>
        <v>0</v>
      </c>
      <c r="O1332" s="76" t="str">
        <f t="shared" si="100"/>
        <v/>
      </c>
      <c r="P1332" s="75" t="str">
        <f t="shared" si="101"/>
        <v/>
      </c>
      <c r="Q1332" s="77" t="str">
        <f t="shared" si="102"/>
        <v/>
      </c>
      <c r="R1332" s="77" t="str">
        <f t="shared" si="103"/>
        <v/>
      </c>
      <c r="S1332" s="77" t="str">
        <f>IF(O1332="","",IF(OR(VALUE(LEFT(O1332,2))&gt;IF(RIGHT(J1332,1)="M",7,19),AND(OR(LEFT(O1332,2)={"07","19"}),VALUE(RIGHT(O1332,2))&gt;15)),TRUE,FALSE))</f>
        <v/>
      </c>
      <c r="T1332" s="77" t="str">
        <f>IF(O1332="","",IF(OR(VALUE(LEFT(O1332,2))&gt;IF(RIGHT(J1332,1)="M",7,19),AND(OR(LEFT(O1332,2)={"07","19"}),VALUE(RIGHT(O1332,2))&gt;5)),TRUE,FALSE))</f>
        <v/>
      </c>
    </row>
    <row r="1333" spans="12:20" x14ac:dyDescent="0.25">
      <c r="L1333" s="75">
        <f>COUNTIF($B$2:B1333,B1333)</f>
        <v>0</v>
      </c>
      <c r="M1333" s="75">
        <f>COUNTIF($L$2:L1333,4)</f>
        <v>42</v>
      </c>
      <c r="N1333" s="76" t="str">
        <f t="shared" si="104"/>
        <v>0</v>
      </c>
      <c r="O1333" s="76" t="str">
        <f t="shared" si="100"/>
        <v/>
      </c>
      <c r="P1333" s="75" t="str">
        <f t="shared" si="101"/>
        <v/>
      </c>
      <c r="Q1333" s="77" t="str">
        <f t="shared" si="102"/>
        <v/>
      </c>
      <c r="R1333" s="77" t="str">
        <f t="shared" si="103"/>
        <v/>
      </c>
      <c r="S1333" s="77" t="str">
        <f>IF(O1333="","",IF(OR(VALUE(LEFT(O1333,2))&gt;IF(RIGHT(J1333,1)="M",7,19),AND(OR(LEFT(O1333,2)={"07","19"}),VALUE(RIGHT(O1333,2))&gt;15)),TRUE,FALSE))</f>
        <v/>
      </c>
      <c r="T1333" s="77" t="str">
        <f>IF(O1333="","",IF(OR(VALUE(LEFT(O1333,2))&gt;IF(RIGHT(J1333,1)="M",7,19),AND(OR(LEFT(O1333,2)={"07","19"}),VALUE(RIGHT(O1333,2))&gt;5)),TRUE,FALSE))</f>
        <v/>
      </c>
    </row>
    <row r="1334" spans="12:20" x14ac:dyDescent="0.25">
      <c r="L1334" s="75">
        <f>COUNTIF($B$2:B1334,B1334)</f>
        <v>0</v>
      </c>
      <c r="M1334" s="75">
        <f>COUNTIF($L$2:L1334,4)</f>
        <v>42</v>
      </c>
      <c r="N1334" s="76" t="str">
        <f t="shared" si="104"/>
        <v>0</v>
      </c>
      <c r="O1334" s="76" t="str">
        <f t="shared" si="100"/>
        <v/>
      </c>
      <c r="P1334" s="75" t="str">
        <f t="shared" si="101"/>
        <v/>
      </c>
      <c r="Q1334" s="77" t="str">
        <f t="shared" si="102"/>
        <v/>
      </c>
      <c r="R1334" s="77" t="str">
        <f t="shared" si="103"/>
        <v/>
      </c>
      <c r="S1334" s="77" t="str">
        <f>IF(O1334="","",IF(OR(VALUE(LEFT(O1334,2))&gt;IF(RIGHT(J1334,1)="M",7,19),AND(OR(LEFT(O1334,2)={"07","19"}),VALUE(RIGHT(O1334,2))&gt;15)),TRUE,FALSE))</f>
        <v/>
      </c>
      <c r="T1334" s="77" t="str">
        <f>IF(O1334="","",IF(OR(VALUE(LEFT(O1334,2))&gt;IF(RIGHT(J1334,1)="M",7,19),AND(OR(LEFT(O1334,2)={"07","19"}),VALUE(RIGHT(O1334,2))&gt;5)),TRUE,FALSE))</f>
        <v/>
      </c>
    </row>
    <row r="1335" spans="12:20" x14ac:dyDescent="0.25">
      <c r="L1335" s="75">
        <f>COUNTIF($B$2:B1335,B1335)</f>
        <v>0</v>
      </c>
      <c r="M1335" s="75">
        <f>COUNTIF($L$2:L1335,4)</f>
        <v>42</v>
      </c>
      <c r="N1335" s="76" t="str">
        <f t="shared" si="104"/>
        <v>0</v>
      </c>
      <c r="O1335" s="76" t="str">
        <f t="shared" si="100"/>
        <v/>
      </c>
      <c r="P1335" s="75" t="str">
        <f t="shared" si="101"/>
        <v/>
      </c>
      <c r="Q1335" s="77" t="str">
        <f t="shared" si="102"/>
        <v/>
      </c>
      <c r="R1335" s="77" t="str">
        <f t="shared" si="103"/>
        <v/>
      </c>
      <c r="S1335" s="77" t="str">
        <f>IF(O1335="","",IF(OR(VALUE(LEFT(O1335,2))&gt;IF(RIGHT(J1335,1)="M",7,19),AND(OR(LEFT(O1335,2)={"07","19"}),VALUE(RIGHT(O1335,2))&gt;15)),TRUE,FALSE))</f>
        <v/>
      </c>
      <c r="T1335" s="77" t="str">
        <f>IF(O1335="","",IF(OR(VALUE(LEFT(O1335,2))&gt;IF(RIGHT(J1335,1)="M",7,19),AND(OR(LEFT(O1335,2)={"07","19"}),VALUE(RIGHT(O1335,2))&gt;5)),TRUE,FALSE))</f>
        <v/>
      </c>
    </row>
    <row r="1336" spans="12:20" x14ac:dyDescent="0.25">
      <c r="L1336" s="75">
        <f>COUNTIF($B$2:B1336,B1336)</f>
        <v>0</v>
      </c>
      <c r="M1336" s="75">
        <f>COUNTIF($L$2:L1336,4)</f>
        <v>42</v>
      </c>
      <c r="N1336" s="76" t="str">
        <f t="shared" si="104"/>
        <v>0</v>
      </c>
      <c r="O1336" s="76" t="str">
        <f t="shared" si="100"/>
        <v/>
      </c>
      <c r="P1336" s="75" t="str">
        <f t="shared" si="101"/>
        <v/>
      </c>
      <c r="Q1336" s="77" t="str">
        <f t="shared" si="102"/>
        <v/>
      </c>
      <c r="R1336" s="77" t="str">
        <f t="shared" si="103"/>
        <v/>
      </c>
      <c r="S1336" s="77" t="str">
        <f>IF(O1336="","",IF(OR(VALUE(LEFT(O1336,2))&gt;IF(RIGHT(J1336,1)="M",7,19),AND(OR(LEFT(O1336,2)={"07","19"}),VALUE(RIGHT(O1336,2))&gt;15)),TRUE,FALSE))</f>
        <v/>
      </c>
      <c r="T1336" s="77" t="str">
        <f>IF(O1336="","",IF(OR(VALUE(LEFT(O1336,2))&gt;IF(RIGHT(J1336,1)="M",7,19),AND(OR(LEFT(O1336,2)={"07","19"}),VALUE(RIGHT(O1336,2))&gt;5)),TRUE,FALSE))</f>
        <v/>
      </c>
    </row>
    <row r="1337" spans="12:20" x14ac:dyDescent="0.25">
      <c r="L1337" s="75">
        <f>COUNTIF($B$2:B1337,B1337)</f>
        <v>0</v>
      </c>
      <c r="M1337" s="75">
        <f>COUNTIF($L$2:L1337,4)</f>
        <v>42</v>
      </c>
      <c r="N1337" s="76" t="str">
        <f t="shared" si="104"/>
        <v>0</v>
      </c>
      <c r="O1337" s="76" t="str">
        <f t="shared" si="100"/>
        <v/>
      </c>
      <c r="P1337" s="75" t="str">
        <f t="shared" si="101"/>
        <v/>
      </c>
      <c r="Q1337" s="77" t="str">
        <f t="shared" si="102"/>
        <v/>
      </c>
      <c r="R1337" s="77" t="str">
        <f t="shared" si="103"/>
        <v/>
      </c>
      <c r="S1337" s="77" t="str">
        <f>IF(O1337="","",IF(OR(VALUE(LEFT(O1337,2))&gt;IF(RIGHT(J1337,1)="M",7,19),AND(OR(LEFT(O1337,2)={"07","19"}),VALUE(RIGHT(O1337,2))&gt;15)),TRUE,FALSE))</f>
        <v/>
      </c>
      <c r="T1337" s="77" t="str">
        <f>IF(O1337="","",IF(OR(VALUE(LEFT(O1337,2))&gt;IF(RIGHT(J1337,1)="M",7,19),AND(OR(LEFT(O1337,2)={"07","19"}),VALUE(RIGHT(O1337,2))&gt;5)),TRUE,FALSE))</f>
        <v/>
      </c>
    </row>
    <row r="1338" spans="12:20" x14ac:dyDescent="0.25">
      <c r="L1338" s="75">
        <f>COUNTIF($B$2:B1338,B1338)</f>
        <v>0</v>
      </c>
      <c r="M1338" s="75">
        <f>COUNTIF($L$2:L1338,4)</f>
        <v>42</v>
      </c>
      <c r="N1338" s="76" t="str">
        <f t="shared" si="104"/>
        <v>0</v>
      </c>
      <c r="O1338" s="76" t="str">
        <f t="shared" si="100"/>
        <v/>
      </c>
      <c r="P1338" s="75" t="str">
        <f t="shared" si="101"/>
        <v/>
      </c>
      <c r="Q1338" s="77" t="str">
        <f t="shared" si="102"/>
        <v/>
      </c>
      <c r="R1338" s="77" t="str">
        <f t="shared" si="103"/>
        <v/>
      </c>
      <c r="S1338" s="77" t="str">
        <f>IF(O1338="","",IF(OR(VALUE(LEFT(O1338,2))&gt;IF(RIGHT(J1338,1)="M",7,19),AND(OR(LEFT(O1338,2)={"07","19"}),VALUE(RIGHT(O1338,2))&gt;15)),TRUE,FALSE))</f>
        <v/>
      </c>
      <c r="T1338" s="77" t="str">
        <f>IF(O1338="","",IF(OR(VALUE(LEFT(O1338,2))&gt;IF(RIGHT(J1338,1)="M",7,19),AND(OR(LEFT(O1338,2)={"07","19"}),VALUE(RIGHT(O1338,2))&gt;5)),TRUE,FALSE))</f>
        <v/>
      </c>
    </row>
    <row r="1339" spans="12:20" x14ac:dyDescent="0.25">
      <c r="L1339" s="75">
        <f>COUNTIF($B$2:B1339,B1339)</f>
        <v>0</v>
      </c>
      <c r="M1339" s="75">
        <f>COUNTIF($L$2:L1339,4)</f>
        <v>42</v>
      </c>
      <c r="N1339" s="76" t="str">
        <f t="shared" si="104"/>
        <v>0</v>
      </c>
      <c r="O1339" s="76" t="str">
        <f t="shared" si="100"/>
        <v/>
      </c>
      <c r="P1339" s="75" t="str">
        <f t="shared" si="101"/>
        <v/>
      </c>
      <c r="Q1339" s="77" t="str">
        <f t="shared" si="102"/>
        <v/>
      </c>
      <c r="R1339" s="77" t="str">
        <f t="shared" si="103"/>
        <v/>
      </c>
      <c r="S1339" s="77" t="str">
        <f>IF(O1339="","",IF(OR(VALUE(LEFT(O1339,2))&gt;IF(RIGHT(J1339,1)="M",7,19),AND(OR(LEFT(O1339,2)={"07","19"}),VALUE(RIGHT(O1339,2))&gt;15)),TRUE,FALSE))</f>
        <v/>
      </c>
      <c r="T1339" s="77" t="str">
        <f>IF(O1339="","",IF(OR(VALUE(LEFT(O1339,2))&gt;IF(RIGHT(J1339,1)="M",7,19),AND(OR(LEFT(O1339,2)={"07","19"}),VALUE(RIGHT(O1339,2))&gt;5)),TRUE,FALSE))</f>
        <v/>
      </c>
    </row>
    <row r="1340" spans="12:20" x14ac:dyDescent="0.25">
      <c r="L1340" s="75">
        <f>COUNTIF($B$2:B1340,B1340)</f>
        <v>0</v>
      </c>
      <c r="M1340" s="75">
        <f>COUNTIF($L$2:L1340,4)</f>
        <v>42</v>
      </c>
      <c r="N1340" s="76" t="str">
        <f t="shared" si="104"/>
        <v>0</v>
      </c>
      <c r="O1340" s="76" t="str">
        <f t="shared" si="100"/>
        <v/>
      </c>
      <c r="P1340" s="75" t="str">
        <f t="shared" si="101"/>
        <v/>
      </c>
      <c r="Q1340" s="77" t="str">
        <f t="shared" si="102"/>
        <v/>
      </c>
      <c r="R1340" s="77" t="str">
        <f t="shared" si="103"/>
        <v/>
      </c>
      <c r="S1340" s="77" t="str">
        <f>IF(O1340="","",IF(OR(VALUE(LEFT(O1340,2))&gt;IF(RIGHT(J1340,1)="M",7,19),AND(OR(LEFT(O1340,2)={"07","19"}),VALUE(RIGHT(O1340,2))&gt;15)),TRUE,FALSE))</f>
        <v/>
      </c>
      <c r="T1340" s="77" t="str">
        <f>IF(O1340="","",IF(OR(VALUE(LEFT(O1340,2))&gt;IF(RIGHT(J1340,1)="M",7,19),AND(OR(LEFT(O1340,2)={"07","19"}),VALUE(RIGHT(O1340,2))&gt;5)),TRUE,FALSE))</f>
        <v/>
      </c>
    </row>
    <row r="1341" spans="12:20" x14ac:dyDescent="0.25">
      <c r="L1341" s="75">
        <f>COUNTIF($B$2:B1341,B1341)</f>
        <v>0</v>
      </c>
      <c r="M1341" s="75">
        <f>COUNTIF($L$2:L1341,4)</f>
        <v>42</v>
      </c>
      <c r="N1341" s="76" t="str">
        <f t="shared" si="104"/>
        <v>0</v>
      </c>
      <c r="O1341" s="76" t="str">
        <f t="shared" si="100"/>
        <v/>
      </c>
      <c r="P1341" s="75" t="str">
        <f t="shared" si="101"/>
        <v/>
      </c>
      <c r="Q1341" s="77" t="str">
        <f t="shared" si="102"/>
        <v/>
      </c>
      <c r="R1341" s="77" t="str">
        <f t="shared" si="103"/>
        <v/>
      </c>
      <c r="S1341" s="77" t="str">
        <f>IF(O1341="","",IF(OR(VALUE(LEFT(O1341,2))&gt;IF(RIGHT(J1341,1)="M",7,19),AND(OR(LEFT(O1341,2)={"07","19"}),VALUE(RIGHT(O1341,2))&gt;15)),TRUE,FALSE))</f>
        <v/>
      </c>
      <c r="T1341" s="77" t="str">
        <f>IF(O1341="","",IF(OR(VALUE(LEFT(O1341,2))&gt;IF(RIGHT(J1341,1)="M",7,19),AND(OR(LEFT(O1341,2)={"07","19"}),VALUE(RIGHT(O1341,2))&gt;5)),TRUE,FALSE))</f>
        <v/>
      </c>
    </row>
    <row r="1342" spans="12:20" x14ac:dyDescent="0.25">
      <c r="L1342" s="75">
        <f>COUNTIF($B$2:B1342,B1342)</f>
        <v>0</v>
      </c>
      <c r="M1342" s="75">
        <f>COUNTIF($L$2:L1342,4)</f>
        <v>42</v>
      </c>
      <c r="N1342" s="76" t="str">
        <f t="shared" si="104"/>
        <v>0</v>
      </c>
      <c r="O1342" s="76" t="str">
        <f t="shared" si="100"/>
        <v/>
      </c>
      <c r="P1342" s="75" t="str">
        <f t="shared" si="101"/>
        <v/>
      </c>
      <c r="Q1342" s="77" t="str">
        <f t="shared" si="102"/>
        <v/>
      </c>
      <c r="R1342" s="77" t="str">
        <f t="shared" si="103"/>
        <v/>
      </c>
      <c r="S1342" s="77" t="str">
        <f>IF(O1342="","",IF(OR(VALUE(LEFT(O1342,2))&gt;IF(RIGHT(J1342,1)="M",7,19),AND(OR(LEFT(O1342,2)={"07","19"}),VALUE(RIGHT(O1342,2))&gt;15)),TRUE,FALSE))</f>
        <v/>
      </c>
      <c r="T1342" s="77" t="str">
        <f>IF(O1342="","",IF(OR(VALUE(LEFT(O1342,2))&gt;IF(RIGHT(J1342,1)="M",7,19),AND(OR(LEFT(O1342,2)={"07","19"}),VALUE(RIGHT(O1342,2))&gt;5)),TRUE,FALSE))</f>
        <v/>
      </c>
    </row>
    <row r="1343" spans="12:20" x14ac:dyDescent="0.25">
      <c r="L1343" s="75">
        <f>COUNTIF($B$2:B1343,B1343)</f>
        <v>0</v>
      </c>
      <c r="M1343" s="75">
        <f>COUNTIF($L$2:L1343,4)</f>
        <v>42</v>
      </c>
      <c r="N1343" s="76" t="str">
        <f t="shared" si="104"/>
        <v>0</v>
      </c>
      <c r="O1343" s="76" t="str">
        <f t="shared" si="100"/>
        <v/>
      </c>
      <c r="P1343" s="75" t="str">
        <f t="shared" si="101"/>
        <v/>
      </c>
      <c r="Q1343" s="77" t="str">
        <f t="shared" si="102"/>
        <v/>
      </c>
      <c r="R1343" s="77" t="str">
        <f t="shared" si="103"/>
        <v/>
      </c>
      <c r="S1343" s="77" t="str">
        <f>IF(O1343="","",IF(OR(VALUE(LEFT(O1343,2))&gt;IF(RIGHT(J1343,1)="M",7,19),AND(OR(LEFT(O1343,2)={"07","19"}),VALUE(RIGHT(O1343,2))&gt;15)),TRUE,FALSE))</f>
        <v/>
      </c>
      <c r="T1343" s="77" t="str">
        <f>IF(O1343="","",IF(OR(VALUE(LEFT(O1343,2))&gt;IF(RIGHT(J1343,1)="M",7,19),AND(OR(LEFT(O1343,2)={"07","19"}),VALUE(RIGHT(O1343,2))&gt;5)),TRUE,FALSE))</f>
        <v/>
      </c>
    </row>
    <row r="1344" spans="12:20" x14ac:dyDescent="0.25">
      <c r="L1344" s="75">
        <f>COUNTIF($B$2:B1344,B1344)</f>
        <v>0</v>
      </c>
      <c r="M1344" s="75">
        <f>COUNTIF($L$2:L1344,4)</f>
        <v>42</v>
      </c>
      <c r="N1344" s="76" t="str">
        <f t="shared" si="104"/>
        <v>0</v>
      </c>
      <c r="O1344" s="76" t="str">
        <f t="shared" si="100"/>
        <v/>
      </c>
      <c r="P1344" s="75" t="str">
        <f t="shared" si="101"/>
        <v/>
      </c>
      <c r="Q1344" s="77" t="str">
        <f t="shared" si="102"/>
        <v/>
      </c>
      <c r="R1344" s="77" t="str">
        <f t="shared" si="103"/>
        <v/>
      </c>
      <c r="S1344" s="77" t="str">
        <f>IF(O1344="","",IF(OR(VALUE(LEFT(O1344,2))&gt;IF(RIGHT(J1344,1)="M",7,19),AND(OR(LEFT(O1344,2)={"07","19"}),VALUE(RIGHT(O1344,2))&gt;15)),TRUE,FALSE))</f>
        <v/>
      </c>
      <c r="T1344" s="77" t="str">
        <f>IF(O1344="","",IF(OR(VALUE(LEFT(O1344,2))&gt;IF(RIGHT(J1344,1)="M",7,19),AND(OR(LEFT(O1344,2)={"07","19"}),VALUE(RIGHT(O1344,2))&gt;5)),TRUE,FALSE))</f>
        <v/>
      </c>
    </row>
    <row r="1345" spans="12:20" x14ac:dyDescent="0.25">
      <c r="L1345" s="75">
        <f>COUNTIF($B$2:B1345,B1345)</f>
        <v>0</v>
      </c>
      <c r="M1345" s="75">
        <f>COUNTIF($L$2:L1345,4)</f>
        <v>42</v>
      </c>
      <c r="N1345" s="76" t="str">
        <f t="shared" si="104"/>
        <v>0</v>
      </c>
      <c r="O1345" s="76" t="str">
        <f t="shared" si="100"/>
        <v/>
      </c>
      <c r="P1345" s="75" t="str">
        <f t="shared" si="101"/>
        <v/>
      </c>
      <c r="Q1345" s="77" t="str">
        <f t="shared" si="102"/>
        <v/>
      </c>
      <c r="R1345" s="77" t="str">
        <f t="shared" si="103"/>
        <v/>
      </c>
      <c r="S1345" s="77" t="str">
        <f>IF(O1345="","",IF(OR(VALUE(LEFT(O1345,2))&gt;IF(RIGHT(J1345,1)="M",7,19),AND(OR(LEFT(O1345,2)={"07","19"}),VALUE(RIGHT(O1345,2))&gt;15)),TRUE,FALSE))</f>
        <v/>
      </c>
      <c r="T1345" s="77" t="str">
        <f>IF(O1345="","",IF(OR(VALUE(LEFT(O1345,2))&gt;IF(RIGHT(J1345,1)="M",7,19),AND(OR(LEFT(O1345,2)={"07","19"}),VALUE(RIGHT(O1345,2))&gt;5)),TRUE,FALSE))</f>
        <v/>
      </c>
    </row>
    <row r="1346" spans="12:20" x14ac:dyDescent="0.25">
      <c r="L1346" s="75">
        <f>COUNTIF($B$2:B1346,B1346)</f>
        <v>0</v>
      </c>
      <c r="M1346" s="75">
        <f>COUNTIF($L$2:L1346,4)</f>
        <v>42</v>
      </c>
      <c r="N1346" s="76" t="str">
        <f t="shared" si="104"/>
        <v>0</v>
      </c>
      <c r="O1346" s="76" t="str">
        <f t="shared" ref="O1346:O1409" si="105">TRIM(SUBSTITUTE(SUBSTITUTE(D1346,"+",""),"_",""))</f>
        <v/>
      </c>
      <c r="P1346" s="75" t="str">
        <f t="shared" ref="P1346:P1409" si="106">TRIM(SUBSTITUTE(SUBSTITUTE(E1346,"+",""),"_",""))</f>
        <v/>
      </c>
      <c r="Q1346" s="77" t="str">
        <f t="shared" ref="Q1346:Q1409" si="107">IFERROR(IF(RIGHT(P1346,2)&lt;RIGHT(O1346,2),IF(P1346&lt;O1346,P1346+2360-O1346,P1346-40-O1346),IF(P1346&lt;O1346,P1346+2400-O1346,P1346-O1346)),"")</f>
        <v/>
      </c>
      <c r="R1346" s="77" t="str">
        <f t="shared" ref="R1346:R1409" si="108">IFERROR(ROUNDDOWN(Q1346/100,0),"")</f>
        <v/>
      </c>
      <c r="S1346" s="77" t="str">
        <f>IF(O1346="","",IF(OR(VALUE(LEFT(O1346,2))&gt;IF(RIGHT(J1346,1)="M",7,19),AND(OR(LEFT(O1346,2)={"07","19"}),VALUE(RIGHT(O1346,2))&gt;15)),TRUE,FALSE))</f>
        <v/>
      </c>
      <c r="T1346" s="77" t="str">
        <f>IF(O1346="","",IF(OR(VALUE(LEFT(O1346,2))&gt;IF(RIGHT(J1346,1)="M",7,19),AND(OR(LEFT(O1346,2)={"07","19"}),VALUE(RIGHT(O1346,2))&gt;5)),TRUE,FALSE))</f>
        <v/>
      </c>
    </row>
    <row r="1347" spans="12:20" x14ac:dyDescent="0.25">
      <c r="L1347" s="75">
        <f>COUNTIF($B$2:B1347,B1347)</f>
        <v>0</v>
      </c>
      <c r="M1347" s="75">
        <f>COUNTIF($L$2:L1347,4)</f>
        <v>42</v>
      </c>
      <c r="N1347" s="76" t="str">
        <f t="shared" ref="N1347:N1410" si="109">A1347&amp;DAY(C1347)</f>
        <v>0</v>
      </c>
      <c r="O1347" s="76" t="str">
        <f t="shared" si="105"/>
        <v/>
      </c>
      <c r="P1347" s="75" t="str">
        <f t="shared" si="106"/>
        <v/>
      </c>
      <c r="Q1347" s="77" t="str">
        <f t="shared" si="107"/>
        <v/>
      </c>
      <c r="R1347" s="77" t="str">
        <f t="shared" si="108"/>
        <v/>
      </c>
      <c r="S1347" s="77" t="str">
        <f>IF(O1347="","",IF(OR(VALUE(LEFT(O1347,2))&gt;IF(RIGHT(J1347,1)="M",7,19),AND(OR(LEFT(O1347,2)={"07","19"}),VALUE(RIGHT(O1347,2))&gt;15)),TRUE,FALSE))</f>
        <v/>
      </c>
      <c r="T1347" s="77" t="str">
        <f>IF(O1347="","",IF(OR(VALUE(LEFT(O1347,2))&gt;IF(RIGHT(J1347,1)="M",7,19),AND(OR(LEFT(O1347,2)={"07","19"}),VALUE(RIGHT(O1347,2))&gt;5)),TRUE,FALSE))</f>
        <v/>
      </c>
    </row>
    <row r="1348" spans="12:20" x14ac:dyDescent="0.25">
      <c r="L1348" s="75">
        <f>COUNTIF($B$2:B1348,B1348)</f>
        <v>0</v>
      </c>
      <c r="M1348" s="75">
        <f>COUNTIF($L$2:L1348,4)</f>
        <v>42</v>
      </c>
      <c r="N1348" s="76" t="str">
        <f t="shared" si="109"/>
        <v>0</v>
      </c>
      <c r="O1348" s="76" t="str">
        <f t="shared" si="105"/>
        <v/>
      </c>
      <c r="P1348" s="75" t="str">
        <f t="shared" si="106"/>
        <v/>
      </c>
      <c r="Q1348" s="77" t="str">
        <f t="shared" si="107"/>
        <v/>
      </c>
      <c r="R1348" s="77" t="str">
        <f t="shared" si="108"/>
        <v/>
      </c>
      <c r="S1348" s="77" t="str">
        <f>IF(O1348="","",IF(OR(VALUE(LEFT(O1348,2))&gt;IF(RIGHT(J1348,1)="M",7,19),AND(OR(LEFT(O1348,2)={"07","19"}),VALUE(RIGHT(O1348,2))&gt;15)),TRUE,FALSE))</f>
        <v/>
      </c>
      <c r="T1348" s="77" t="str">
        <f>IF(O1348="","",IF(OR(VALUE(LEFT(O1348,2))&gt;IF(RIGHT(J1348,1)="M",7,19),AND(OR(LEFT(O1348,2)={"07","19"}),VALUE(RIGHT(O1348,2))&gt;5)),TRUE,FALSE))</f>
        <v/>
      </c>
    </row>
    <row r="1349" spans="12:20" x14ac:dyDescent="0.25">
      <c r="L1349" s="75">
        <f>COUNTIF($B$2:B1349,B1349)</f>
        <v>0</v>
      </c>
      <c r="M1349" s="75">
        <f>COUNTIF($L$2:L1349,4)</f>
        <v>42</v>
      </c>
      <c r="N1349" s="76" t="str">
        <f t="shared" si="109"/>
        <v>0</v>
      </c>
      <c r="O1349" s="76" t="str">
        <f t="shared" si="105"/>
        <v/>
      </c>
      <c r="P1349" s="75" t="str">
        <f t="shared" si="106"/>
        <v/>
      </c>
      <c r="Q1349" s="77" t="str">
        <f t="shared" si="107"/>
        <v/>
      </c>
      <c r="R1349" s="77" t="str">
        <f t="shared" si="108"/>
        <v/>
      </c>
      <c r="S1349" s="77" t="str">
        <f>IF(O1349="","",IF(OR(VALUE(LEFT(O1349,2))&gt;IF(RIGHT(J1349,1)="M",7,19),AND(OR(LEFT(O1349,2)={"07","19"}),VALUE(RIGHT(O1349,2))&gt;15)),TRUE,FALSE))</f>
        <v/>
      </c>
      <c r="T1349" s="77" t="str">
        <f>IF(O1349="","",IF(OR(VALUE(LEFT(O1349,2))&gt;IF(RIGHT(J1349,1)="M",7,19),AND(OR(LEFT(O1349,2)={"07","19"}),VALUE(RIGHT(O1349,2))&gt;5)),TRUE,FALSE))</f>
        <v/>
      </c>
    </row>
    <row r="1350" spans="12:20" x14ac:dyDescent="0.25">
      <c r="L1350" s="75">
        <f>COUNTIF($B$2:B1350,B1350)</f>
        <v>0</v>
      </c>
      <c r="M1350" s="75">
        <f>COUNTIF($L$2:L1350,4)</f>
        <v>42</v>
      </c>
      <c r="N1350" s="76" t="str">
        <f t="shared" si="109"/>
        <v>0</v>
      </c>
      <c r="O1350" s="76" t="str">
        <f t="shared" si="105"/>
        <v/>
      </c>
      <c r="P1350" s="75" t="str">
        <f t="shared" si="106"/>
        <v/>
      </c>
      <c r="Q1350" s="77" t="str">
        <f t="shared" si="107"/>
        <v/>
      </c>
      <c r="R1350" s="77" t="str">
        <f t="shared" si="108"/>
        <v/>
      </c>
      <c r="S1350" s="77" t="str">
        <f>IF(O1350="","",IF(OR(VALUE(LEFT(O1350,2))&gt;IF(RIGHT(J1350,1)="M",7,19),AND(OR(LEFT(O1350,2)={"07","19"}),VALUE(RIGHT(O1350,2))&gt;15)),TRUE,FALSE))</f>
        <v/>
      </c>
      <c r="T1350" s="77" t="str">
        <f>IF(O1350="","",IF(OR(VALUE(LEFT(O1350,2))&gt;IF(RIGHT(J1350,1)="M",7,19),AND(OR(LEFT(O1350,2)={"07","19"}),VALUE(RIGHT(O1350,2))&gt;5)),TRUE,FALSE))</f>
        <v/>
      </c>
    </row>
    <row r="1351" spans="12:20" x14ac:dyDescent="0.25">
      <c r="L1351" s="75">
        <f>COUNTIF($B$2:B1351,B1351)</f>
        <v>0</v>
      </c>
      <c r="M1351" s="75">
        <f>COUNTIF($L$2:L1351,4)</f>
        <v>42</v>
      </c>
      <c r="N1351" s="76" t="str">
        <f t="shared" si="109"/>
        <v>0</v>
      </c>
      <c r="O1351" s="76" t="str">
        <f t="shared" si="105"/>
        <v/>
      </c>
      <c r="P1351" s="75" t="str">
        <f t="shared" si="106"/>
        <v/>
      </c>
      <c r="Q1351" s="77" t="str">
        <f t="shared" si="107"/>
        <v/>
      </c>
      <c r="R1351" s="77" t="str">
        <f t="shared" si="108"/>
        <v/>
      </c>
      <c r="S1351" s="77" t="str">
        <f>IF(O1351="","",IF(OR(VALUE(LEFT(O1351,2))&gt;IF(RIGHT(J1351,1)="M",7,19),AND(OR(LEFT(O1351,2)={"07","19"}),VALUE(RIGHT(O1351,2))&gt;15)),TRUE,FALSE))</f>
        <v/>
      </c>
      <c r="T1351" s="77" t="str">
        <f>IF(O1351="","",IF(OR(VALUE(LEFT(O1351,2))&gt;IF(RIGHT(J1351,1)="M",7,19),AND(OR(LEFT(O1351,2)={"07","19"}),VALUE(RIGHT(O1351,2))&gt;5)),TRUE,FALSE))</f>
        <v/>
      </c>
    </row>
    <row r="1352" spans="12:20" x14ac:dyDescent="0.25">
      <c r="L1352" s="75">
        <f>COUNTIF($B$2:B1352,B1352)</f>
        <v>0</v>
      </c>
      <c r="M1352" s="75">
        <f>COUNTIF($L$2:L1352,4)</f>
        <v>42</v>
      </c>
      <c r="N1352" s="76" t="str">
        <f t="shared" si="109"/>
        <v>0</v>
      </c>
      <c r="O1352" s="76" t="str">
        <f t="shared" si="105"/>
        <v/>
      </c>
      <c r="P1352" s="75" t="str">
        <f t="shared" si="106"/>
        <v/>
      </c>
      <c r="Q1352" s="77" t="str">
        <f t="shared" si="107"/>
        <v/>
      </c>
      <c r="R1352" s="77" t="str">
        <f t="shared" si="108"/>
        <v/>
      </c>
      <c r="S1352" s="77" t="str">
        <f>IF(O1352="","",IF(OR(VALUE(LEFT(O1352,2))&gt;IF(RIGHT(J1352,1)="M",7,19),AND(OR(LEFT(O1352,2)={"07","19"}),VALUE(RIGHT(O1352,2))&gt;15)),TRUE,FALSE))</f>
        <v/>
      </c>
      <c r="T1352" s="77" t="str">
        <f>IF(O1352="","",IF(OR(VALUE(LEFT(O1352,2))&gt;IF(RIGHT(J1352,1)="M",7,19),AND(OR(LEFT(O1352,2)={"07","19"}),VALUE(RIGHT(O1352,2))&gt;5)),TRUE,FALSE))</f>
        <v/>
      </c>
    </row>
    <row r="1353" spans="12:20" x14ac:dyDescent="0.25">
      <c r="L1353" s="75">
        <f>COUNTIF($B$2:B1353,B1353)</f>
        <v>0</v>
      </c>
      <c r="M1353" s="75">
        <f>COUNTIF($L$2:L1353,4)</f>
        <v>42</v>
      </c>
      <c r="N1353" s="76" t="str">
        <f t="shared" si="109"/>
        <v>0</v>
      </c>
      <c r="O1353" s="76" t="str">
        <f t="shared" si="105"/>
        <v/>
      </c>
      <c r="P1353" s="75" t="str">
        <f t="shared" si="106"/>
        <v/>
      </c>
      <c r="Q1353" s="77" t="str">
        <f t="shared" si="107"/>
        <v/>
      </c>
      <c r="R1353" s="77" t="str">
        <f t="shared" si="108"/>
        <v/>
      </c>
      <c r="S1353" s="77" t="str">
        <f>IF(O1353="","",IF(OR(VALUE(LEFT(O1353,2))&gt;IF(RIGHT(J1353,1)="M",7,19),AND(OR(LEFT(O1353,2)={"07","19"}),VALUE(RIGHT(O1353,2))&gt;15)),TRUE,FALSE))</f>
        <v/>
      </c>
      <c r="T1353" s="77" t="str">
        <f>IF(O1353="","",IF(OR(VALUE(LEFT(O1353,2))&gt;IF(RIGHT(J1353,1)="M",7,19),AND(OR(LEFT(O1353,2)={"07","19"}),VALUE(RIGHT(O1353,2))&gt;5)),TRUE,FALSE))</f>
        <v/>
      </c>
    </row>
    <row r="1354" spans="12:20" x14ac:dyDescent="0.25">
      <c r="L1354" s="75">
        <f>COUNTIF($B$2:B1354,B1354)</f>
        <v>0</v>
      </c>
      <c r="M1354" s="75">
        <f>COUNTIF($L$2:L1354,4)</f>
        <v>42</v>
      </c>
      <c r="N1354" s="76" t="str">
        <f t="shared" si="109"/>
        <v>0</v>
      </c>
      <c r="O1354" s="76" t="str">
        <f t="shared" si="105"/>
        <v/>
      </c>
      <c r="P1354" s="75" t="str">
        <f t="shared" si="106"/>
        <v/>
      </c>
      <c r="Q1354" s="77" t="str">
        <f t="shared" si="107"/>
        <v/>
      </c>
      <c r="R1354" s="77" t="str">
        <f t="shared" si="108"/>
        <v/>
      </c>
      <c r="S1354" s="77" t="str">
        <f>IF(O1354="","",IF(OR(VALUE(LEFT(O1354,2))&gt;IF(RIGHT(J1354,1)="M",7,19),AND(OR(LEFT(O1354,2)={"07","19"}),VALUE(RIGHT(O1354,2))&gt;15)),TRUE,FALSE))</f>
        <v/>
      </c>
      <c r="T1354" s="77" t="str">
        <f>IF(O1354="","",IF(OR(VALUE(LEFT(O1354,2))&gt;IF(RIGHT(J1354,1)="M",7,19),AND(OR(LEFT(O1354,2)={"07","19"}),VALUE(RIGHT(O1354,2))&gt;5)),TRUE,FALSE))</f>
        <v/>
      </c>
    </row>
    <row r="1355" spans="12:20" x14ac:dyDescent="0.25">
      <c r="L1355" s="75">
        <f>COUNTIF($B$2:B1355,B1355)</f>
        <v>0</v>
      </c>
      <c r="M1355" s="75">
        <f>COUNTIF($L$2:L1355,4)</f>
        <v>42</v>
      </c>
      <c r="N1355" s="76" t="str">
        <f t="shared" si="109"/>
        <v>0</v>
      </c>
      <c r="O1355" s="76" t="str">
        <f t="shared" si="105"/>
        <v/>
      </c>
      <c r="P1355" s="75" t="str">
        <f t="shared" si="106"/>
        <v/>
      </c>
      <c r="Q1355" s="77" t="str">
        <f t="shared" si="107"/>
        <v/>
      </c>
      <c r="R1355" s="77" t="str">
        <f t="shared" si="108"/>
        <v/>
      </c>
      <c r="S1355" s="77" t="str">
        <f>IF(O1355="","",IF(OR(VALUE(LEFT(O1355,2))&gt;IF(RIGHT(J1355,1)="M",7,19),AND(OR(LEFT(O1355,2)={"07","19"}),VALUE(RIGHT(O1355,2))&gt;15)),TRUE,FALSE))</f>
        <v/>
      </c>
      <c r="T1355" s="77" t="str">
        <f>IF(O1355="","",IF(OR(VALUE(LEFT(O1355,2))&gt;IF(RIGHT(J1355,1)="M",7,19),AND(OR(LEFT(O1355,2)={"07","19"}),VALUE(RIGHT(O1355,2))&gt;5)),TRUE,FALSE))</f>
        <v/>
      </c>
    </row>
    <row r="1356" spans="12:20" x14ac:dyDescent="0.25">
      <c r="L1356" s="75">
        <f>COUNTIF($B$2:B1356,B1356)</f>
        <v>0</v>
      </c>
      <c r="M1356" s="75">
        <f>COUNTIF($L$2:L1356,4)</f>
        <v>42</v>
      </c>
      <c r="N1356" s="76" t="str">
        <f t="shared" si="109"/>
        <v>0</v>
      </c>
      <c r="O1356" s="76" t="str">
        <f t="shared" si="105"/>
        <v/>
      </c>
      <c r="P1356" s="75" t="str">
        <f t="shared" si="106"/>
        <v/>
      </c>
      <c r="Q1356" s="77" t="str">
        <f t="shared" si="107"/>
        <v/>
      </c>
      <c r="R1356" s="77" t="str">
        <f t="shared" si="108"/>
        <v/>
      </c>
      <c r="S1356" s="77" t="str">
        <f>IF(O1356="","",IF(OR(VALUE(LEFT(O1356,2))&gt;IF(RIGHT(J1356,1)="M",7,19),AND(OR(LEFT(O1356,2)={"07","19"}),VALUE(RIGHT(O1356,2))&gt;15)),TRUE,FALSE))</f>
        <v/>
      </c>
      <c r="T1356" s="77" t="str">
        <f>IF(O1356="","",IF(OR(VALUE(LEFT(O1356,2))&gt;IF(RIGHT(J1356,1)="M",7,19),AND(OR(LEFT(O1356,2)={"07","19"}),VALUE(RIGHT(O1356,2))&gt;5)),TRUE,FALSE))</f>
        <v/>
      </c>
    </row>
    <row r="1357" spans="12:20" x14ac:dyDescent="0.25">
      <c r="L1357" s="75">
        <f>COUNTIF($B$2:B1357,B1357)</f>
        <v>0</v>
      </c>
      <c r="M1357" s="75">
        <f>COUNTIF($L$2:L1357,4)</f>
        <v>42</v>
      </c>
      <c r="N1357" s="76" t="str">
        <f t="shared" si="109"/>
        <v>0</v>
      </c>
      <c r="O1357" s="76" t="str">
        <f t="shared" si="105"/>
        <v/>
      </c>
      <c r="P1357" s="75" t="str">
        <f t="shared" si="106"/>
        <v/>
      </c>
      <c r="Q1357" s="77" t="str">
        <f t="shared" si="107"/>
        <v/>
      </c>
      <c r="R1357" s="77" t="str">
        <f t="shared" si="108"/>
        <v/>
      </c>
      <c r="S1357" s="77" t="str">
        <f>IF(O1357="","",IF(OR(VALUE(LEFT(O1357,2))&gt;IF(RIGHT(J1357,1)="M",7,19),AND(OR(LEFT(O1357,2)={"07","19"}),VALUE(RIGHT(O1357,2))&gt;15)),TRUE,FALSE))</f>
        <v/>
      </c>
      <c r="T1357" s="77" t="str">
        <f>IF(O1357="","",IF(OR(VALUE(LEFT(O1357,2))&gt;IF(RIGHT(J1357,1)="M",7,19),AND(OR(LEFT(O1357,2)={"07","19"}),VALUE(RIGHT(O1357,2))&gt;5)),TRUE,FALSE))</f>
        <v/>
      </c>
    </row>
    <row r="1358" spans="12:20" x14ac:dyDescent="0.25">
      <c r="L1358" s="75">
        <f>COUNTIF($B$2:B1358,B1358)</f>
        <v>0</v>
      </c>
      <c r="M1358" s="75">
        <f>COUNTIF($L$2:L1358,4)</f>
        <v>42</v>
      </c>
      <c r="N1358" s="76" t="str">
        <f t="shared" si="109"/>
        <v>0</v>
      </c>
      <c r="O1358" s="76" t="str">
        <f t="shared" si="105"/>
        <v/>
      </c>
      <c r="P1358" s="75" t="str">
        <f t="shared" si="106"/>
        <v/>
      </c>
      <c r="Q1358" s="77" t="str">
        <f t="shared" si="107"/>
        <v/>
      </c>
      <c r="R1358" s="77" t="str">
        <f t="shared" si="108"/>
        <v/>
      </c>
      <c r="S1358" s="77" t="str">
        <f>IF(O1358="","",IF(OR(VALUE(LEFT(O1358,2))&gt;IF(RIGHT(J1358,1)="M",7,19),AND(OR(LEFT(O1358,2)={"07","19"}),VALUE(RIGHT(O1358,2))&gt;15)),TRUE,FALSE))</f>
        <v/>
      </c>
      <c r="T1358" s="77" t="str">
        <f>IF(O1358="","",IF(OR(VALUE(LEFT(O1358,2))&gt;IF(RIGHT(J1358,1)="M",7,19),AND(OR(LEFT(O1358,2)={"07","19"}),VALUE(RIGHT(O1358,2))&gt;5)),TRUE,FALSE))</f>
        <v/>
      </c>
    </row>
    <row r="1359" spans="12:20" x14ac:dyDescent="0.25">
      <c r="L1359" s="75">
        <f>COUNTIF($B$2:B1359,B1359)</f>
        <v>0</v>
      </c>
      <c r="M1359" s="75">
        <f>COUNTIF($L$2:L1359,4)</f>
        <v>42</v>
      </c>
      <c r="N1359" s="76" t="str">
        <f t="shared" si="109"/>
        <v>0</v>
      </c>
      <c r="O1359" s="76" t="str">
        <f t="shared" si="105"/>
        <v/>
      </c>
      <c r="P1359" s="75" t="str">
        <f t="shared" si="106"/>
        <v/>
      </c>
      <c r="Q1359" s="77" t="str">
        <f t="shared" si="107"/>
        <v/>
      </c>
      <c r="R1359" s="77" t="str">
        <f t="shared" si="108"/>
        <v/>
      </c>
      <c r="S1359" s="77" t="str">
        <f>IF(O1359="","",IF(OR(VALUE(LEFT(O1359,2))&gt;IF(RIGHT(J1359,1)="M",7,19),AND(OR(LEFT(O1359,2)={"07","19"}),VALUE(RIGHT(O1359,2))&gt;15)),TRUE,FALSE))</f>
        <v/>
      </c>
      <c r="T1359" s="77" t="str">
        <f>IF(O1359="","",IF(OR(VALUE(LEFT(O1359,2))&gt;IF(RIGHT(J1359,1)="M",7,19),AND(OR(LEFT(O1359,2)={"07","19"}),VALUE(RIGHT(O1359,2))&gt;5)),TRUE,FALSE))</f>
        <v/>
      </c>
    </row>
    <row r="1360" spans="12:20" x14ac:dyDescent="0.25">
      <c r="L1360" s="75">
        <f>COUNTIF($B$2:B1360,B1360)</f>
        <v>0</v>
      </c>
      <c r="M1360" s="75">
        <f>COUNTIF($L$2:L1360,4)</f>
        <v>42</v>
      </c>
      <c r="N1360" s="76" t="str">
        <f t="shared" si="109"/>
        <v>0</v>
      </c>
      <c r="O1360" s="76" t="str">
        <f t="shared" si="105"/>
        <v/>
      </c>
      <c r="P1360" s="75" t="str">
        <f t="shared" si="106"/>
        <v/>
      </c>
      <c r="Q1360" s="77" t="str">
        <f t="shared" si="107"/>
        <v/>
      </c>
      <c r="R1360" s="77" t="str">
        <f t="shared" si="108"/>
        <v/>
      </c>
      <c r="S1360" s="77" t="str">
        <f>IF(O1360="","",IF(OR(VALUE(LEFT(O1360,2))&gt;IF(RIGHT(J1360,1)="M",7,19),AND(OR(LEFT(O1360,2)={"07","19"}),VALUE(RIGHT(O1360,2))&gt;15)),TRUE,FALSE))</f>
        <v/>
      </c>
      <c r="T1360" s="77" t="str">
        <f>IF(O1360="","",IF(OR(VALUE(LEFT(O1360,2))&gt;IF(RIGHT(J1360,1)="M",7,19),AND(OR(LEFT(O1360,2)={"07","19"}),VALUE(RIGHT(O1360,2))&gt;5)),TRUE,FALSE))</f>
        <v/>
      </c>
    </row>
    <row r="1361" spans="12:20" x14ac:dyDescent="0.25">
      <c r="L1361" s="75">
        <f>COUNTIF($B$2:B1361,B1361)</f>
        <v>0</v>
      </c>
      <c r="M1361" s="75">
        <f>COUNTIF($L$2:L1361,4)</f>
        <v>42</v>
      </c>
      <c r="N1361" s="76" t="str">
        <f t="shared" si="109"/>
        <v>0</v>
      </c>
      <c r="O1361" s="76" t="str">
        <f t="shared" si="105"/>
        <v/>
      </c>
      <c r="P1361" s="75" t="str">
        <f t="shared" si="106"/>
        <v/>
      </c>
      <c r="Q1361" s="77" t="str">
        <f t="shared" si="107"/>
        <v/>
      </c>
      <c r="R1361" s="77" t="str">
        <f t="shared" si="108"/>
        <v/>
      </c>
      <c r="S1361" s="77" t="str">
        <f>IF(O1361="","",IF(OR(VALUE(LEFT(O1361,2))&gt;IF(RIGHT(J1361,1)="M",7,19),AND(OR(LEFT(O1361,2)={"07","19"}),VALUE(RIGHT(O1361,2))&gt;15)),TRUE,FALSE))</f>
        <v/>
      </c>
      <c r="T1361" s="77" t="str">
        <f>IF(O1361="","",IF(OR(VALUE(LEFT(O1361,2))&gt;IF(RIGHT(J1361,1)="M",7,19),AND(OR(LEFT(O1361,2)={"07","19"}),VALUE(RIGHT(O1361,2))&gt;5)),TRUE,FALSE))</f>
        <v/>
      </c>
    </row>
    <row r="1362" spans="12:20" x14ac:dyDescent="0.25">
      <c r="L1362" s="75">
        <f>COUNTIF($B$2:B1362,B1362)</f>
        <v>0</v>
      </c>
      <c r="M1362" s="75">
        <f>COUNTIF($L$2:L1362,4)</f>
        <v>42</v>
      </c>
      <c r="N1362" s="76" t="str">
        <f t="shared" si="109"/>
        <v>0</v>
      </c>
      <c r="O1362" s="76" t="str">
        <f t="shared" si="105"/>
        <v/>
      </c>
      <c r="P1362" s="75" t="str">
        <f t="shared" si="106"/>
        <v/>
      </c>
      <c r="Q1362" s="77" t="str">
        <f t="shared" si="107"/>
        <v/>
      </c>
      <c r="R1362" s="77" t="str">
        <f t="shared" si="108"/>
        <v/>
      </c>
      <c r="S1362" s="77" t="str">
        <f>IF(O1362="","",IF(OR(VALUE(LEFT(O1362,2))&gt;IF(RIGHT(J1362,1)="M",7,19),AND(OR(LEFT(O1362,2)={"07","19"}),VALUE(RIGHT(O1362,2))&gt;15)),TRUE,FALSE))</f>
        <v/>
      </c>
      <c r="T1362" s="77" t="str">
        <f>IF(O1362="","",IF(OR(VALUE(LEFT(O1362,2))&gt;IF(RIGHT(J1362,1)="M",7,19),AND(OR(LEFT(O1362,2)={"07","19"}),VALUE(RIGHT(O1362,2))&gt;5)),TRUE,FALSE))</f>
        <v/>
      </c>
    </row>
    <row r="1363" spans="12:20" x14ac:dyDescent="0.25">
      <c r="L1363" s="75">
        <f>COUNTIF($B$2:B1363,B1363)</f>
        <v>0</v>
      </c>
      <c r="M1363" s="75">
        <f>COUNTIF($L$2:L1363,4)</f>
        <v>42</v>
      </c>
      <c r="N1363" s="76" t="str">
        <f t="shared" si="109"/>
        <v>0</v>
      </c>
      <c r="O1363" s="76" t="str">
        <f t="shared" si="105"/>
        <v/>
      </c>
      <c r="P1363" s="75" t="str">
        <f t="shared" si="106"/>
        <v/>
      </c>
      <c r="Q1363" s="77" t="str">
        <f t="shared" si="107"/>
        <v/>
      </c>
      <c r="R1363" s="77" t="str">
        <f t="shared" si="108"/>
        <v/>
      </c>
      <c r="S1363" s="77" t="str">
        <f>IF(O1363="","",IF(OR(VALUE(LEFT(O1363,2))&gt;IF(RIGHT(J1363,1)="M",7,19),AND(OR(LEFT(O1363,2)={"07","19"}),VALUE(RIGHT(O1363,2))&gt;15)),TRUE,FALSE))</f>
        <v/>
      </c>
      <c r="T1363" s="77" t="str">
        <f>IF(O1363="","",IF(OR(VALUE(LEFT(O1363,2))&gt;IF(RIGHT(J1363,1)="M",7,19),AND(OR(LEFT(O1363,2)={"07","19"}),VALUE(RIGHT(O1363,2))&gt;5)),TRUE,FALSE))</f>
        <v/>
      </c>
    </row>
    <row r="1364" spans="12:20" x14ac:dyDescent="0.25">
      <c r="L1364" s="75">
        <f>COUNTIF($B$2:B1364,B1364)</f>
        <v>0</v>
      </c>
      <c r="M1364" s="75">
        <f>COUNTIF($L$2:L1364,4)</f>
        <v>42</v>
      </c>
      <c r="N1364" s="76" t="str">
        <f t="shared" si="109"/>
        <v>0</v>
      </c>
      <c r="O1364" s="76" t="str">
        <f t="shared" si="105"/>
        <v/>
      </c>
      <c r="P1364" s="75" t="str">
        <f t="shared" si="106"/>
        <v/>
      </c>
      <c r="Q1364" s="77" t="str">
        <f t="shared" si="107"/>
        <v/>
      </c>
      <c r="R1364" s="77" t="str">
        <f t="shared" si="108"/>
        <v/>
      </c>
      <c r="S1364" s="77" t="str">
        <f>IF(O1364="","",IF(OR(VALUE(LEFT(O1364,2))&gt;IF(RIGHT(J1364,1)="M",7,19),AND(OR(LEFT(O1364,2)={"07","19"}),VALUE(RIGHT(O1364,2))&gt;15)),TRUE,FALSE))</f>
        <v/>
      </c>
      <c r="T1364" s="77" t="str">
        <f>IF(O1364="","",IF(OR(VALUE(LEFT(O1364,2))&gt;IF(RIGHT(J1364,1)="M",7,19),AND(OR(LEFT(O1364,2)={"07","19"}),VALUE(RIGHT(O1364,2))&gt;5)),TRUE,FALSE))</f>
        <v/>
      </c>
    </row>
    <row r="1365" spans="12:20" x14ac:dyDescent="0.25">
      <c r="L1365" s="75">
        <f>COUNTIF($B$2:B1365,B1365)</f>
        <v>0</v>
      </c>
      <c r="M1365" s="75">
        <f>COUNTIF($L$2:L1365,4)</f>
        <v>42</v>
      </c>
      <c r="N1365" s="76" t="str">
        <f t="shared" si="109"/>
        <v>0</v>
      </c>
      <c r="O1365" s="76" t="str">
        <f t="shared" si="105"/>
        <v/>
      </c>
      <c r="P1365" s="75" t="str">
        <f t="shared" si="106"/>
        <v/>
      </c>
      <c r="Q1365" s="77" t="str">
        <f t="shared" si="107"/>
        <v/>
      </c>
      <c r="R1365" s="77" t="str">
        <f t="shared" si="108"/>
        <v/>
      </c>
      <c r="S1365" s="77" t="str">
        <f>IF(O1365="","",IF(OR(VALUE(LEFT(O1365,2))&gt;IF(RIGHT(J1365,1)="M",7,19),AND(OR(LEFT(O1365,2)={"07","19"}),VALUE(RIGHT(O1365,2))&gt;15)),TRUE,FALSE))</f>
        <v/>
      </c>
      <c r="T1365" s="77" t="str">
        <f>IF(O1365="","",IF(OR(VALUE(LEFT(O1365,2))&gt;IF(RIGHT(J1365,1)="M",7,19),AND(OR(LEFT(O1365,2)={"07","19"}),VALUE(RIGHT(O1365,2))&gt;5)),TRUE,FALSE))</f>
        <v/>
      </c>
    </row>
    <row r="1366" spans="12:20" x14ac:dyDescent="0.25">
      <c r="L1366" s="75">
        <f>COUNTIF($B$2:B1366,B1366)</f>
        <v>0</v>
      </c>
      <c r="M1366" s="75">
        <f>COUNTIF($L$2:L1366,4)</f>
        <v>42</v>
      </c>
      <c r="N1366" s="76" t="str">
        <f t="shared" si="109"/>
        <v>0</v>
      </c>
      <c r="O1366" s="76" t="str">
        <f t="shared" si="105"/>
        <v/>
      </c>
      <c r="P1366" s="75" t="str">
        <f t="shared" si="106"/>
        <v/>
      </c>
      <c r="Q1366" s="77" t="str">
        <f t="shared" si="107"/>
        <v/>
      </c>
      <c r="R1366" s="77" t="str">
        <f t="shared" si="108"/>
        <v/>
      </c>
      <c r="S1366" s="77" t="str">
        <f>IF(O1366="","",IF(OR(VALUE(LEFT(O1366,2))&gt;IF(RIGHT(J1366,1)="M",7,19),AND(OR(LEFT(O1366,2)={"07","19"}),VALUE(RIGHT(O1366,2))&gt;15)),TRUE,FALSE))</f>
        <v/>
      </c>
      <c r="T1366" s="77" t="str">
        <f>IF(O1366="","",IF(OR(VALUE(LEFT(O1366,2))&gt;IF(RIGHT(J1366,1)="M",7,19),AND(OR(LEFT(O1366,2)={"07","19"}),VALUE(RIGHT(O1366,2))&gt;5)),TRUE,FALSE))</f>
        <v/>
      </c>
    </row>
    <row r="1367" spans="12:20" x14ac:dyDescent="0.25">
      <c r="L1367" s="75">
        <f>COUNTIF($B$2:B1367,B1367)</f>
        <v>0</v>
      </c>
      <c r="M1367" s="75">
        <f>COUNTIF($L$2:L1367,4)</f>
        <v>42</v>
      </c>
      <c r="N1367" s="76" t="str">
        <f t="shared" si="109"/>
        <v>0</v>
      </c>
      <c r="O1367" s="76" t="str">
        <f t="shared" si="105"/>
        <v/>
      </c>
      <c r="P1367" s="75" t="str">
        <f t="shared" si="106"/>
        <v/>
      </c>
      <c r="Q1367" s="77" t="str">
        <f t="shared" si="107"/>
        <v/>
      </c>
      <c r="R1367" s="77" t="str">
        <f t="shared" si="108"/>
        <v/>
      </c>
      <c r="S1367" s="77" t="str">
        <f>IF(O1367="","",IF(OR(VALUE(LEFT(O1367,2))&gt;IF(RIGHT(J1367,1)="M",7,19),AND(OR(LEFT(O1367,2)={"07","19"}),VALUE(RIGHT(O1367,2))&gt;15)),TRUE,FALSE))</f>
        <v/>
      </c>
      <c r="T1367" s="77" t="str">
        <f>IF(O1367="","",IF(OR(VALUE(LEFT(O1367,2))&gt;IF(RIGHT(J1367,1)="M",7,19),AND(OR(LEFT(O1367,2)={"07","19"}),VALUE(RIGHT(O1367,2))&gt;5)),TRUE,FALSE))</f>
        <v/>
      </c>
    </row>
    <row r="1368" spans="12:20" x14ac:dyDescent="0.25">
      <c r="L1368" s="75">
        <f>COUNTIF($B$2:B1368,B1368)</f>
        <v>0</v>
      </c>
      <c r="M1368" s="75">
        <f>COUNTIF($L$2:L1368,4)</f>
        <v>42</v>
      </c>
      <c r="N1368" s="76" t="str">
        <f t="shared" si="109"/>
        <v>0</v>
      </c>
      <c r="O1368" s="76" t="str">
        <f t="shared" si="105"/>
        <v/>
      </c>
      <c r="P1368" s="75" t="str">
        <f t="shared" si="106"/>
        <v/>
      </c>
      <c r="Q1368" s="77" t="str">
        <f t="shared" si="107"/>
        <v/>
      </c>
      <c r="R1368" s="77" t="str">
        <f t="shared" si="108"/>
        <v/>
      </c>
      <c r="S1368" s="77" t="str">
        <f>IF(O1368="","",IF(OR(VALUE(LEFT(O1368,2))&gt;IF(RIGHT(J1368,1)="M",7,19),AND(OR(LEFT(O1368,2)={"07","19"}),VALUE(RIGHT(O1368,2))&gt;15)),TRUE,FALSE))</f>
        <v/>
      </c>
      <c r="T1368" s="77" t="str">
        <f>IF(O1368="","",IF(OR(VALUE(LEFT(O1368,2))&gt;IF(RIGHT(J1368,1)="M",7,19),AND(OR(LEFT(O1368,2)={"07","19"}),VALUE(RIGHT(O1368,2))&gt;5)),TRUE,FALSE))</f>
        <v/>
      </c>
    </row>
    <row r="1369" spans="12:20" x14ac:dyDescent="0.25">
      <c r="L1369" s="75">
        <f>COUNTIF($B$2:B1369,B1369)</f>
        <v>0</v>
      </c>
      <c r="M1369" s="75">
        <f>COUNTIF($L$2:L1369,4)</f>
        <v>42</v>
      </c>
      <c r="N1369" s="76" t="str">
        <f t="shared" si="109"/>
        <v>0</v>
      </c>
      <c r="O1369" s="76" t="str">
        <f t="shared" si="105"/>
        <v/>
      </c>
      <c r="P1369" s="75" t="str">
        <f t="shared" si="106"/>
        <v/>
      </c>
      <c r="Q1369" s="77" t="str">
        <f t="shared" si="107"/>
        <v/>
      </c>
      <c r="R1369" s="77" t="str">
        <f t="shared" si="108"/>
        <v/>
      </c>
      <c r="S1369" s="77" t="str">
        <f>IF(O1369="","",IF(OR(VALUE(LEFT(O1369,2))&gt;IF(RIGHT(J1369,1)="M",7,19),AND(OR(LEFT(O1369,2)={"07","19"}),VALUE(RIGHT(O1369,2))&gt;15)),TRUE,FALSE))</f>
        <v/>
      </c>
      <c r="T1369" s="77" t="str">
        <f>IF(O1369="","",IF(OR(VALUE(LEFT(O1369,2))&gt;IF(RIGHT(J1369,1)="M",7,19),AND(OR(LEFT(O1369,2)={"07","19"}),VALUE(RIGHT(O1369,2))&gt;5)),TRUE,FALSE))</f>
        <v/>
      </c>
    </row>
    <row r="1370" spans="12:20" x14ac:dyDescent="0.25">
      <c r="L1370" s="75">
        <f>COUNTIF($B$2:B1370,B1370)</f>
        <v>0</v>
      </c>
      <c r="M1370" s="75">
        <f>COUNTIF($L$2:L1370,4)</f>
        <v>42</v>
      </c>
      <c r="N1370" s="76" t="str">
        <f t="shared" si="109"/>
        <v>0</v>
      </c>
      <c r="O1370" s="76" t="str">
        <f t="shared" si="105"/>
        <v/>
      </c>
      <c r="P1370" s="75" t="str">
        <f t="shared" si="106"/>
        <v/>
      </c>
      <c r="Q1370" s="77" t="str">
        <f t="shared" si="107"/>
        <v/>
      </c>
      <c r="R1370" s="77" t="str">
        <f t="shared" si="108"/>
        <v/>
      </c>
      <c r="S1370" s="77" t="str">
        <f>IF(O1370="","",IF(OR(VALUE(LEFT(O1370,2))&gt;IF(RIGHT(J1370,1)="M",7,19),AND(OR(LEFT(O1370,2)={"07","19"}),VALUE(RIGHT(O1370,2))&gt;15)),TRUE,FALSE))</f>
        <v/>
      </c>
      <c r="T1370" s="77" t="str">
        <f>IF(O1370="","",IF(OR(VALUE(LEFT(O1370,2))&gt;IF(RIGHT(J1370,1)="M",7,19),AND(OR(LEFT(O1370,2)={"07","19"}),VALUE(RIGHT(O1370,2))&gt;5)),TRUE,FALSE))</f>
        <v/>
      </c>
    </row>
    <row r="1371" spans="12:20" x14ac:dyDescent="0.25">
      <c r="L1371" s="75">
        <f>COUNTIF($B$2:B1371,B1371)</f>
        <v>0</v>
      </c>
      <c r="M1371" s="75">
        <f>COUNTIF($L$2:L1371,4)</f>
        <v>42</v>
      </c>
      <c r="N1371" s="76" t="str">
        <f t="shared" si="109"/>
        <v>0</v>
      </c>
      <c r="O1371" s="76" t="str">
        <f t="shared" si="105"/>
        <v/>
      </c>
      <c r="P1371" s="75" t="str">
        <f t="shared" si="106"/>
        <v/>
      </c>
      <c r="Q1371" s="77" t="str">
        <f t="shared" si="107"/>
        <v/>
      </c>
      <c r="R1371" s="77" t="str">
        <f t="shared" si="108"/>
        <v/>
      </c>
      <c r="S1371" s="77" t="str">
        <f>IF(O1371="","",IF(OR(VALUE(LEFT(O1371,2))&gt;IF(RIGHT(J1371,1)="M",7,19),AND(OR(LEFT(O1371,2)={"07","19"}),VALUE(RIGHT(O1371,2))&gt;15)),TRUE,FALSE))</f>
        <v/>
      </c>
      <c r="T1371" s="77" t="str">
        <f>IF(O1371="","",IF(OR(VALUE(LEFT(O1371,2))&gt;IF(RIGHT(J1371,1)="M",7,19),AND(OR(LEFT(O1371,2)={"07","19"}),VALUE(RIGHT(O1371,2))&gt;5)),TRUE,FALSE))</f>
        <v/>
      </c>
    </row>
    <row r="1372" spans="12:20" x14ac:dyDescent="0.25">
      <c r="L1372" s="75">
        <f>COUNTIF($B$2:B1372,B1372)</f>
        <v>0</v>
      </c>
      <c r="M1372" s="75">
        <f>COUNTIF($L$2:L1372,4)</f>
        <v>42</v>
      </c>
      <c r="N1372" s="76" t="str">
        <f t="shared" si="109"/>
        <v>0</v>
      </c>
      <c r="O1372" s="76" t="str">
        <f t="shared" si="105"/>
        <v/>
      </c>
      <c r="P1372" s="75" t="str">
        <f t="shared" si="106"/>
        <v/>
      </c>
      <c r="Q1372" s="77" t="str">
        <f t="shared" si="107"/>
        <v/>
      </c>
      <c r="R1372" s="77" t="str">
        <f t="shared" si="108"/>
        <v/>
      </c>
      <c r="S1372" s="77" t="str">
        <f>IF(O1372="","",IF(OR(VALUE(LEFT(O1372,2))&gt;IF(RIGHT(J1372,1)="M",7,19),AND(OR(LEFT(O1372,2)={"07","19"}),VALUE(RIGHT(O1372,2))&gt;15)),TRUE,FALSE))</f>
        <v/>
      </c>
      <c r="T1372" s="77" t="str">
        <f>IF(O1372="","",IF(OR(VALUE(LEFT(O1372,2))&gt;IF(RIGHT(J1372,1)="M",7,19),AND(OR(LEFT(O1372,2)={"07","19"}),VALUE(RIGHT(O1372,2))&gt;5)),TRUE,FALSE))</f>
        <v/>
      </c>
    </row>
    <row r="1373" spans="12:20" x14ac:dyDescent="0.25">
      <c r="L1373" s="75">
        <f>COUNTIF($B$2:B1373,B1373)</f>
        <v>0</v>
      </c>
      <c r="M1373" s="75">
        <f>COUNTIF($L$2:L1373,4)</f>
        <v>42</v>
      </c>
      <c r="N1373" s="76" t="str">
        <f t="shared" si="109"/>
        <v>0</v>
      </c>
      <c r="O1373" s="76" t="str">
        <f t="shared" si="105"/>
        <v/>
      </c>
      <c r="P1373" s="75" t="str">
        <f t="shared" si="106"/>
        <v/>
      </c>
      <c r="Q1373" s="77" t="str">
        <f t="shared" si="107"/>
        <v/>
      </c>
      <c r="R1373" s="77" t="str">
        <f t="shared" si="108"/>
        <v/>
      </c>
      <c r="S1373" s="77" t="str">
        <f>IF(O1373="","",IF(OR(VALUE(LEFT(O1373,2))&gt;IF(RIGHT(J1373,1)="M",7,19),AND(OR(LEFT(O1373,2)={"07","19"}),VALUE(RIGHT(O1373,2))&gt;15)),TRUE,FALSE))</f>
        <v/>
      </c>
      <c r="T1373" s="77" t="str">
        <f>IF(O1373="","",IF(OR(VALUE(LEFT(O1373,2))&gt;IF(RIGHT(J1373,1)="M",7,19),AND(OR(LEFT(O1373,2)={"07","19"}),VALUE(RIGHT(O1373,2))&gt;5)),TRUE,FALSE))</f>
        <v/>
      </c>
    </row>
    <row r="1374" spans="12:20" x14ac:dyDescent="0.25">
      <c r="L1374" s="75">
        <f>COUNTIF($B$2:B1374,B1374)</f>
        <v>0</v>
      </c>
      <c r="M1374" s="75">
        <f>COUNTIF($L$2:L1374,4)</f>
        <v>42</v>
      </c>
      <c r="N1374" s="76" t="str">
        <f t="shared" si="109"/>
        <v>0</v>
      </c>
      <c r="O1374" s="76" t="str">
        <f t="shared" si="105"/>
        <v/>
      </c>
      <c r="P1374" s="75" t="str">
        <f t="shared" si="106"/>
        <v/>
      </c>
      <c r="Q1374" s="77" t="str">
        <f t="shared" si="107"/>
        <v/>
      </c>
      <c r="R1374" s="77" t="str">
        <f t="shared" si="108"/>
        <v/>
      </c>
      <c r="S1374" s="77" t="str">
        <f>IF(O1374="","",IF(OR(VALUE(LEFT(O1374,2))&gt;IF(RIGHT(J1374,1)="M",7,19),AND(OR(LEFT(O1374,2)={"07","19"}),VALUE(RIGHT(O1374,2))&gt;15)),TRUE,FALSE))</f>
        <v/>
      </c>
      <c r="T1374" s="77" t="str">
        <f>IF(O1374="","",IF(OR(VALUE(LEFT(O1374,2))&gt;IF(RIGHT(J1374,1)="M",7,19),AND(OR(LEFT(O1374,2)={"07","19"}),VALUE(RIGHT(O1374,2))&gt;5)),TRUE,FALSE))</f>
        <v/>
      </c>
    </row>
    <row r="1375" spans="12:20" x14ac:dyDescent="0.25">
      <c r="L1375" s="75">
        <f>COUNTIF($B$2:B1375,B1375)</f>
        <v>0</v>
      </c>
      <c r="M1375" s="75">
        <f>COUNTIF($L$2:L1375,4)</f>
        <v>42</v>
      </c>
      <c r="N1375" s="76" t="str">
        <f t="shared" si="109"/>
        <v>0</v>
      </c>
      <c r="O1375" s="76" t="str">
        <f t="shared" si="105"/>
        <v/>
      </c>
      <c r="P1375" s="75" t="str">
        <f t="shared" si="106"/>
        <v/>
      </c>
      <c r="Q1375" s="77" t="str">
        <f t="shared" si="107"/>
        <v/>
      </c>
      <c r="R1375" s="77" t="str">
        <f t="shared" si="108"/>
        <v/>
      </c>
      <c r="S1375" s="77" t="str">
        <f>IF(O1375="","",IF(OR(VALUE(LEFT(O1375,2))&gt;IF(RIGHT(J1375,1)="M",7,19),AND(OR(LEFT(O1375,2)={"07","19"}),VALUE(RIGHT(O1375,2))&gt;15)),TRUE,FALSE))</f>
        <v/>
      </c>
      <c r="T1375" s="77" t="str">
        <f>IF(O1375="","",IF(OR(VALUE(LEFT(O1375,2))&gt;IF(RIGHT(J1375,1)="M",7,19),AND(OR(LEFT(O1375,2)={"07","19"}),VALUE(RIGHT(O1375,2))&gt;5)),TRUE,FALSE))</f>
        <v/>
      </c>
    </row>
    <row r="1376" spans="12:20" x14ac:dyDescent="0.25">
      <c r="L1376" s="75">
        <f>COUNTIF($B$2:B1376,B1376)</f>
        <v>0</v>
      </c>
      <c r="M1376" s="75">
        <f>COUNTIF($L$2:L1376,4)</f>
        <v>42</v>
      </c>
      <c r="N1376" s="76" t="str">
        <f t="shared" si="109"/>
        <v>0</v>
      </c>
      <c r="O1376" s="76" t="str">
        <f t="shared" si="105"/>
        <v/>
      </c>
      <c r="P1376" s="75" t="str">
        <f t="shared" si="106"/>
        <v/>
      </c>
      <c r="Q1376" s="77" t="str">
        <f t="shared" si="107"/>
        <v/>
      </c>
      <c r="R1376" s="77" t="str">
        <f t="shared" si="108"/>
        <v/>
      </c>
      <c r="S1376" s="77" t="str">
        <f>IF(O1376="","",IF(OR(VALUE(LEFT(O1376,2))&gt;IF(RIGHT(J1376,1)="M",7,19),AND(OR(LEFT(O1376,2)={"07","19"}),VALUE(RIGHT(O1376,2))&gt;15)),TRUE,FALSE))</f>
        <v/>
      </c>
      <c r="T1376" s="77" t="str">
        <f>IF(O1376="","",IF(OR(VALUE(LEFT(O1376,2))&gt;IF(RIGHT(J1376,1)="M",7,19),AND(OR(LEFT(O1376,2)={"07","19"}),VALUE(RIGHT(O1376,2))&gt;5)),TRUE,FALSE))</f>
        <v/>
      </c>
    </row>
    <row r="1377" spans="12:20" x14ac:dyDescent="0.25">
      <c r="L1377" s="75">
        <f>COUNTIF($B$2:B1377,B1377)</f>
        <v>0</v>
      </c>
      <c r="M1377" s="75">
        <f>COUNTIF($L$2:L1377,4)</f>
        <v>42</v>
      </c>
      <c r="N1377" s="76" t="str">
        <f t="shared" si="109"/>
        <v>0</v>
      </c>
      <c r="O1377" s="76" t="str">
        <f t="shared" si="105"/>
        <v/>
      </c>
      <c r="P1377" s="75" t="str">
        <f t="shared" si="106"/>
        <v/>
      </c>
      <c r="Q1377" s="77" t="str">
        <f t="shared" si="107"/>
        <v/>
      </c>
      <c r="R1377" s="77" t="str">
        <f t="shared" si="108"/>
        <v/>
      </c>
      <c r="S1377" s="77" t="str">
        <f>IF(O1377="","",IF(OR(VALUE(LEFT(O1377,2))&gt;IF(RIGHT(J1377,1)="M",7,19),AND(OR(LEFT(O1377,2)={"07","19"}),VALUE(RIGHT(O1377,2))&gt;15)),TRUE,FALSE))</f>
        <v/>
      </c>
      <c r="T1377" s="77" t="str">
        <f>IF(O1377="","",IF(OR(VALUE(LEFT(O1377,2))&gt;IF(RIGHT(J1377,1)="M",7,19),AND(OR(LEFT(O1377,2)={"07","19"}),VALUE(RIGHT(O1377,2))&gt;5)),TRUE,FALSE))</f>
        <v/>
      </c>
    </row>
    <row r="1378" spans="12:20" x14ac:dyDescent="0.25">
      <c r="L1378" s="75">
        <f>COUNTIF($B$2:B1378,B1378)</f>
        <v>0</v>
      </c>
      <c r="M1378" s="75">
        <f>COUNTIF($L$2:L1378,4)</f>
        <v>42</v>
      </c>
      <c r="N1378" s="76" t="str">
        <f t="shared" si="109"/>
        <v>0</v>
      </c>
      <c r="O1378" s="76" t="str">
        <f t="shared" si="105"/>
        <v/>
      </c>
      <c r="P1378" s="75" t="str">
        <f t="shared" si="106"/>
        <v/>
      </c>
      <c r="Q1378" s="77" t="str">
        <f t="shared" si="107"/>
        <v/>
      </c>
      <c r="R1378" s="77" t="str">
        <f t="shared" si="108"/>
        <v/>
      </c>
      <c r="S1378" s="77" t="str">
        <f>IF(O1378="","",IF(OR(VALUE(LEFT(O1378,2))&gt;IF(RIGHT(J1378,1)="M",7,19),AND(OR(LEFT(O1378,2)={"07","19"}),VALUE(RIGHT(O1378,2))&gt;15)),TRUE,FALSE))</f>
        <v/>
      </c>
      <c r="T1378" s="77" t="str">
        <f>IF(O1378="","",IF(OR(VALUE(LEFT(O1378,2))&gt;IF(RIGHT(J1378,1)="M",7,19),AND(OR(LEFT(O1378,2)={"07","19"}),VALUE(RIGHT(O1378,2))&gt;5)),TRUE,FALSE))</f>
        <v/>
      </c>
    </row>
    <row r="1379" spans="12:20" x14ac:dyDescent="0.25">
      <c r="L1379" s="75">
        <f>COUNTIF($B$2:B1379,B1379)</f>
        <v>0</v>
      </c>
      <c r="M1379" s="75">
        <f>COUNTIF($L$2:L1379,4)</f>
        <v>42</v>
      </c>
      <c r="N1379" s="76" t="str">
        <f t="shared" si="109"/>
        <v>0</v>
      </c>
      <c r="O1379" s="76" t="str">
        <f t="shared" si="105"/>
        <v/>
      </c>
      <c r="P1379" s="75" t="str">
        <f t="shared" si="106"/>
        <v/>
      </c>
      <c r="Q1379" s="77" t="str">
        <f t="shared" si="107"/>
        <v/>
      </c>
      <c r="R1379" s="77" t="str">
        <f t="shared" si="108"/>
        <v/>
      </c>
      <c r="S1379" s="77" t="str">
        <f>IF(O1379="","",IF(OR(VALUE(LEFT(O1379,2))&gt;IF(RIGHT(J1379,1)="M",7,19),AND(OR(LEFT(O1379,2)={"07","19"}),VALUE(RIGHT(O1379,2))&gt;15)),TRUE,FALSE))</f>
        <v/>
      </c>
      <c r="T1379" s="77" t="str">
        <f>IF(O1379="","",IF(OR(VALUE(LEFT(O1379,2))&gt;IF(RIGHT(J1379,1)="M",7,19),AND(OR(LEFT(O1379,2)={"07","19"}),VALUE(RIGHT(O1379,2))&gt;5)),TRUE,FALSE))</f>
        <v/>
      </c>
    </row>
    <row r="1380" spans="12:20" x14ac:dyDescent="0.25">
      <c r="L1380" s="75">
        <f>COUNTIF($B$2:B1380,B1380)</f>
        <v>0</v>
      </c>
      <c r="M1380" s="75">
        <f>COUNTIF($L$2:L1380,4)</f>
        <v>42</v>
      </c>
      <c r="N1380" s="76" t="str">
        <f t="shared" si="109"/>
        <v>0</v>
      </c>
      <c r="O1380" s="76" t="str">
        <f t="shared" si="105"/>
        <v/>
      </c>
      <c r="P1380" s="75" t="str">
        <f t="shared" si="106"/>
        <v/>
      </c>
      <c r="Q1380" s="77" t="str">
        <f t="shared" si="107"/>
        <v/>
      </c>
      <c r="R1380" s="77" t="str">
        <f t="shared" si="108"/>
        <v/>
      </c>
      <c r="S1380" s="77" t="str">
        <f>IF(O1380="","",IF(OR(VALUE(LEFT(O1380,2))&gt;IF(RIGHT(J1380,1)="M",7,19),AND(OR(LEFT(O1380,2)={"07","19"}),VALUE(RIGHT(O1380,2))&gt;15)),TRUE,FALSE))</f>
        <v/>
      </c>
      <c r="T1380" s="77" t="str">
        <f>IF(O1380="","",IF(OR(VALUE(LEFT(O1380,2))&gt;IF(RIGHT(J1380,1)="M",7,19),AND(OR(LEFT(O1380,2)={"07","19"}),VALUE(RIGHT(O1380,2))&gt;5)),TRUE,FALSE))</f>
        <v/>
      </c>
    </row>
    <row r="1381" spans="12:20" x14ac:dyDescent="0.25">
      <c r="L1381" s="75">
        <f>COUNTIF($B$2:B1381,B1381)</f>
        <v>0</v>
      </c>
      <c r="M1381" s="75">
        <f>COUNTIF($L$2:L1381,4)</f>
        <v>42</v>
      </c>
      <c r="N1381" s="76" t="str">
        <f t="shared" si="109"/>
        <v>0</v>
      </c>
      <c r="O1381" s="76" t="str">
        <f t="shared" si="105"/>
        <v/>
      </c>
      <c r="P1381" s="75" t="str">
        <f t="shared" si="106"/>
        <v/>
      </c>
      <c r="Q1381" s="77" t="str">
        <f t="shared" si="107"/>
        <v/>
      </c>
      <c r="R1381" s="77" t="str">
        <f t="shared" si="108"/>
        <v/>
      </c>
      <c r="S1381" s="77" t="str">
        <f>IF(O1381="","",IF(OR(VALUE(LEFT(O1381,2))&gt;IF(RIGHT(J1381,1)="M",7,19),AND(OR(LEFT(O1381,2)={"07","19"}),VALUE(RIGHT(O1381,2))&gt;15)),TRUE,FALSE))</f>
        <v/>
      </c>
      <c r="T1381" s="77" t="str">
        <f>IF(O1381="","",IF(OR(VALUE(LEFT(O1381,2))&gt;IF(RIGHT(J1381,1)="M",7,19),AND(OR(LEFT(O1381,2)={"07","19"}),VALUE(RIGHT(O1381,2))&gt;5)),TRUE,FALSE))</f>
        <v/>
      </c>
    </row>
    <row r="1382" spans="12:20" x14ac:dyDescent="0.25">
      <c r="L1382" s="75">
        <f>COUNTIF($B$2:B1382,B1382)</f>
        <v>0</v>
      </c>
      <c r="M1382" s="75">
        <f>COUNTIF($L$2:L1382,4)</f>
        <v>42</v>
      </c>
      <c r="N1382" s="76" t="str">
        <f t="shared" si="109"/>
        <v>0</v>
      </c>
      <c r="O1382" s="76" t="str">
        <f t="shared" si="105"/>
        <v/>
      </c>
      <c r="P1382" s="75" t="str">
        <f t="shared" si="106"/>
        <v/>
      </c>
      <c r="Q1382" s="77" t="str">
        <f t="shared" si="107"/>
        <v/>
      </c>
      <c r="R1382" s="77" t="str">
        <f t="shared" si="108"/>
        <v/>
      </c>
      <c r="S1382" s="77" t="str">
        <f>IF(O1382="","",IF(OR(VALUE(LEFT(O1382,2))&gt;IF(RIGHT(J1382,1)="M",7,19),AND(OR(LEFT(O1382,2)={"07","19"}),VALUE(RIGHT(O1382,2))&gt;15)),TRUE,FALSE))</f>
        <v/>
      </c>
      <c r="T1382" s="77" t="str">
        <f>IF(O1382="","",IF(OR(VALUE(LEFT(O1382,2))&gt;IF(RIGHT(J1382,1)="M",7,19),AND(OR(LEFT(O1382,2)={"07","19"}),VALUE(RIGHT(O1382,2))&gt;5)),TRUE,FALSE))</f>
        <v/>
      </c>
    </row>
    <row r="1383" spans="12:20" x14ac:dyDescent="0.25">
      <c r="L1383" s="75">
        <f>COUNTIF($B$2:B1383,B1383)</f>
        <v>0</v>
      </c>
      <c r="M1383" s="75">
        <f>COUNTIF($L$2:L1383,4)</f>
        <v>42</v>
      </c>
      <c r="N1383" s="76" t="str">
        <f t="shared" si="109"/>
        <v>0</v>
      </c>
      <c r="O1383" s="76" t="str">
        <f t="shared" si="105"/>
        <v/>
      </c>
      <c r="P1383" s="75" t="str">
        <f t="shared" si="106"/>
        <v/>
      </c>
      <c r="Q1383" s="77" t="str">
        <f t="shared" si="107"/>
        <v/>
      </c>
      <c r="R1383" s="77" t="str">
        <f t="shared" si="108"/>
        <v/>
      </c>
      <c r="S1383" s="77" t="str">
        <f>IF(O1383="","",IF(OR(VALUE(LEFT(O1383,2))&gt;IF(RIGHT(J1383,1)="M",7,19),AND(OR(LEFT(O1383,2)={"07","19"}),VALUE(RIGHT(O1383,2))&gt;15)),TRUE,FALSE))</f>
        <v/>
      </c>
      <c r="T1383" s="77" t="str">
        <f>IF(O1383="","",IF(OR(VALUE(LEFT(O1383,2))&gt;IF(RIGHT(J1383,1)="M",7,19),AND(OR(LEFT(O1383,2)={"07","19"}),VALUE(RIGHT(O1383,2))&gt;5)),TRUE,FALSE))</f>
        <v/>
      </c>
    </row>
    <row r="1384" spans="12:20" x14ac:dyDescent="0.25">
      <c r="L1384" s="75">
        <f>COUNTIF($B$2:B1384,B1384)</f>
        <v>0</v>
      </c>
      <c r="M1384" s="75">
        <f>COUNTIF($L$2:L1384,4)</f>
        <v>42</v>
      </c>
      <c r="N1384" s="76" t="str">
        <f t="shared" si="109"/>
        <v>0</v>
      </c>
      <c r="O1384" s="76" t="str">
        <f t="shared" si="105"/>
        <v/>
      </c>
      <c r="P1384" s="75" t="str">
        <f t="shared" si="106"/>
        <v/>
      </c>
      <c r="Q1384" s="77" t="str">
        <f t="shared" si="107"/>
        <v/>
      </c>
      <c r="R1384" s="77" t="str">
        <f t="shared" si="108"/>
        <v/>
      </c>
      <c r="S1384" s="77" t="str">
        <f>IF(O1384="","",IF(OR(VALUE(LEFT(O1384,2))&gt;IF(RIGHT(J1384,1)="M",7,19),AND(OR(LEFT(O1384,2)={"07","19"}),VALUE(RIGHT(O1384,2))&gt;15)),TRUE,FALSE))</f>
        <v/>
      </c>
      <c r="T1384" s="77" t="str">
        <f>IF(O1384="","",IF(OR(VALUE(LEFT(O1384,2))&gt;IF(RIGHT(J1384,1)="M",7,19),AND(OR(LEFT(O1384,2)={"07","19"}),VALUE(RIGHT(O1384,2))&gt;5)),TRUE,FALSE))</f>
        <v/>
      </c>
    </row>
    <row r="1385" spans="12:20" x14ac:dyDescent="0.25">
      <c r="L1385" s="75">
        <f>COUNTIF($B$2:B1385,B1385)</f>
        <v>0</v>
      </c>
      <c r="M1385" s="75">
        <f>COUNTIF($L$2:L1385,4)</f>
        <v>42</v>
      </c>
      <c r="N1385" s="76" t="str">
        <f t="shared" si="109"/>
        <v>0</v>
      </c>
      <c r="O1385" s="76" t="str">
        <f t="shared" si="105"/>
        <v/>
      </c>
      <c r="P1385" s="75" t="str">
        <f t="shared" si="106"/>
        <v/>
      </c>
      <c r="Q1385" s="77" t="str">
        <f t="shared" si="107"/>
        <v/>
      </c>
      <c r="R1385" s="77" t="str">
        <f t="shared" si="108"/>
        <v/>
      </c>
      <c r="S1385" s="77" t="str">
        <f>IF(O1385="","",IF(OR(VALUE(LEFT(O1385,2))&gt;IF(RIGHT(J1385,1)="M",7,19),AND(OR(LEFT(O1385,2)={"07","19"}),VALUE(RIGHT(O1385,2))&gt;15)),TRUE,FALSE))</f>
        <v/>
      </c>
      <c r="T1385" s="77" t="str">
        <f>IF(O1385="","",IF(OR(VALUE(LEFT(O1385,2))&gt;IF(RIGHT(J1385,1)="M",7,19),AND(OR(LEFT(O1385,2)={"07","19"}),VALUE(RIGHT(O1385,2))&gt;5)),TRUE,FALSE))</f>
        <v/>
      </c>
    </row>
    <row r="1386" spans="12:20" x14ac:dyDescent="0.25">
      <c r="L1386" s="75">
        <f>COUNTIF($B$2:B1386,B1386)</f>
        <v>0</v>
      </c>
      <c r="M1386" s="75">
        <f>COUNTIF($L$2:L1386,4)</f>
        <v>42</v>
      </c>
      <c r="N1386" s="76" t="str">
        <f t="shared" si="109"/>
        <v>0</v>
      </c>
      <c r="O1386" s="76" t="str">
        <f t="shared" si="105"/>
        <v/>
      </c>
      <c r="P1386" s="75" t="str">
        <f t="shared" si="106"/>
        <v/>
      </c>
      <c r="Q1386" s="77" t="str">
        <f t="shared" si="107"/>
        <v/>
      </c>
      <c r="R1386" s="77" t="str">
        <f t="shared" si="108"/>
        <v/>
      </c>
      <c r="S1386" s="77" t="str">
        <f>IF(O1386="","",IF(OR(VALUE(LEFT(O1386,2))&gt;IF(RIGHT(J1386,1)="M",7,19),AND(OR(LEFT(O1386,2)={"07","19"}),VALUE(RIGHT(O1386,2))&gt;15)),TRUE,FALSE))</f>
        <v/>
      </c>
      <c r="T1386" s="77" t="str">
        <f>IF(O1386="","",IF(OR(VALUE(LEFT(O1386,2))&gt;IF(RIGHT(J1386,1)="M",7,19),AND(OR(LEFT(O1386,2)={"07","19"}),VALUE(RIGHT(O1386,2))&gt;5)),TRUE,FALSE))</f>
        <v/>
      </c>
    </row>
    <row r="1387" spans="12:20" x14ac:dyDescent="0.25">
      <c r="L1387" s="75">
        <f>COUNTIF($B$2:B1387,B1387)</f>
        <v>0</v>
      </c>
      <c r="M1387" s="75">
        <f>COUNTIF($L$2:L1387,4)</f>
        <v>42</v>
      </c>
      <c r="N1387" s="76" t="str">
        <f t="shared" si="109"/>
        <v>0</v>
      </c>
      <c r="O1387" s="76" t="str">
        <f t="shared" si="105"/>
        <v/>
      </c>
      <c r="P1387" s="75" t="str">
        <f t="shared" si="106"/>
        <v/>
      </c>
      <c r="Q1387" s="77" t="str">
        <f t="shared" si="107"/>
        <v/>
      </c>
      <c r="R1387" s="77" t="str">
        <f t="shared" si="108"/>
        <v/>
      </c>
      <c r="S1387" s="77" t="str">
        <f>IF(O1387="","",IF(OR(VALUE(LEFT(O1387,2))&gt;IF(RIGHT(J1387,1)="M",7,19),AND(OR(LEFT(O1387,2)={"07","19"}),VALUE(RIGHT(O1387,2))&gt;15)),TRUE,FALSE))</f>
        <v/>
      </c>
      <c r="T1387" s="77" t="str">
        <f>IF(O1387="","",IF(OR(VALUE(LEFT(O1387,2))&gt;IF(RIGHT(J1387,1)="M",7,19),AND(OR(LEFT(O1387,2)={"07","19"}),VALUE(RIGHT(O1387,2))&gt;5)),TRUE,FALSE))</f>
        <v/>
      </c>
    </row>
    <row r="1388" spans="12:20" x14ac:dyDescent="0.25">
      <c r="L1388" s="75">
        <f>COUNTIF($B$2:B1388,B1388)</f>
        <v>0</v>
      </c>
      <c r="M1388" s="75">
        <f>COUNTIF($L$2:L1388,4)</f>
        <v>42</v>
      </c>
      <c r="N1388" s="76" t="str">
        <f t="shared" si="109"/>
        <v>0</v>
      </c>
      <c r="O1388" s="76" t="str">
        <f t="shared" si="105"/>
        <v/>
      </c>
      <c r="P1388" s="75" t="str">
        <f t="shared" si="106"/>
        <v/>
      </c>
      <c r="Q1388" s="77" t="str">
        <f t="shared" si="107"/>
        <v/>
      </c>
      <c r="R1388" s="77" t="str">
        <f t="shared" si="108"/>
        <v/>
      </c>
      <c r="S1388" s="77" t="str">
        <f>IF(O1388="","",IF(OR(VALUE(LEFT(O1388,2))&gt;IF(RIGHT(J1388,1)="M",7,19),AND(OR(LEFT(O1388,2)={"07","19"}),VALUE(RIGHT(O1388,2))&gt;15)),TRUE,FALSE))</f>
        <v/>
      </c>
      <c r="T1388" s="77" t="str">
        <f>IF(O1388="","",IF(OR(VALUE(LEFT(O1388,2))&gt;IF(RIGHT(J1388,1)="M",7,19),AND(OR(LEFT(O1388,2)={"07","19"}),VALUE(RIGHT(O1388,2))&gt;5)),TRUE,FALSE))</f>
        <v/>
      </c>
    </row>
    <row r="1389" spans="12:20" x14ac:dyDescent="0.25">
      <c r="L1389" s="75">
        <f>COUNTIF($B$2:B1389,B1389)</f>
        <v>0</v>
      </c>
      <c r="M1389" s="75">
        <f>COUNTIF($L$2:L1389,4)</f>
        <v>42</v>
      </c>
      <c r="N1389" s="76" t="str">
        <f t="shared" si="109"/>
        <v>0</v>
      </c>
      <c r="O1389" s="76" t="str">
        <f t="shared" si="105"/>
        <v/>
      </c>
      <c r="P1389" s="75" t="str">
        <f t="shared" si="106"/>
        <v/>
      </c>
      <c r="Q1389" s="77" t="str">
        <f t="shared" si="107"/>
        <v/>
      </c>
      <c r="R1389" s="77" t="str">
        <f t="shared" si="108"/>
        <v/>
      </c>
      <c r="S1389" s="77" t="str">
        <f>IF(O1389="","",IF(OR(VALUE(LEFT(O1389,2))&gt;IF(RIGHT(J1389,1)="M",7,19),AND(OR(LEFT(O1389,2)={"07","19"}),VALUE(RIGHT(O1389,2))&gt;15)),TRUE,FALSE))</f>
        <v/>
      </c>
      <c r="T1389" s="77" t="str">
        <f>IF(O1389="","",IF(OR(VALUE(LEFT(O1389,2))&gt;IF(RIGHT(J1389,1)="M",7,19),AND(OR(LEFT(O1389,2)={"07","19"}),VALUE(RIGHT(O1389,2))&gt;5)),TRUE,FALSE))</f>
        <v/>
      </c>
    </row>
    <row r="1390" spans="12:20" x14ac:dyDescent="0.25">
      <c r="L1390" s="75">
        <f>COUNTIF($B$2:B1390,B1390)</f>
        <v>0</v>
      </c>
      <c r="M1390" s="75">
        <f>COUNTIF($L$2:L1390,4)</f>
        <v>42</v>
      </c>
      <c r="N1390" s="76" t="str">
        <f t="shared" si="109"/>
        <v>0</v>
      </c>
      <c r="O1390" s="76" t="str">
        <f t="shared" si="105"/>
        <v/>
      </c>
      <c r="P1390" s="75" t="str">
        <f t="shared" si="106"/>
        <v/>
      </c>
      <c r="Q1390" s="77" t="str">
        <f t="shared" si="107"/>
        <v/>
      </c>
      <c r="R1390" s="77" t="str">
        <f t="shared" si="108"/>
        <v/>
      </c>
      <c r="S1390" s="77" t="str">
        <f>IF(O1390="","",IF(OR(VALUE(LEFT(O1390,2))&gt;IF(RIGHT(J1390,1)="M",7,19),AND(OR(LEFT(O1390,2)={"07","19"}),VALUE(RIGHT(O1390,2))&gt;15)),TRUE,FALSE))</f>
        <v/>
      </c>
      <c r="T1390" s="77" t="str">
        <f>IF(O1390="","",IF(OR(VALUE(LEFT(O1390,2))&gt;IF(RIGHT(J1390,1)="M",7,19),AND(OR(LEFT(O1390,2)={"07","19"}),VALUE(RIGHT(O1390,2))&gt;5)),TRUE,FALSE))</f>
        <v/>
      </c>
    </row>
    <row r="1391" spans="12:20" x14ac:dyDescent="0.25">
      <c r="L1391" s="75">
        <f>COUNTIF($B$2:B1391,B1391)</f>
        <v>0</v>
      </c>
      <c r="M1391" s="75">
        <f>COUNTIF($L$2:L1391,4)</f>
        <v>42</v>
      </c>
      <c r="N1391" s="76" t="str">
        <f t="shared" si="109"/>
        <v>0</v>
      </c>
      <c r="O1391" s="76" t="str">
        <f t="shared" si="105"/>
        <v/>
      </c>
      <c r="P1391" s="75" t="str">
        <f t="shared" si="106"/>
        <v/>
      </c>
      <c r="Q1391" s="77" t="str">
        <f t="shared" si="107"/>
        <v/>
      </c>
      <c r="R1391" s="77" t="str">
        <f t="shared" si="108"/>
        <v/>
      </c>
      <c r="S1391" s="77" t="str">
        <f>IF(O1391="","",IF(OR(VALUE(LEFT(O1391,2))&gt;IF(RIGHT(J1391,1)="M",7,19),AND(OR(LEFT(O1391,2)={"07","19"}),VALUE(RIGHT(O1391,2))&gt;15)),TRUE,FALSE))</f>
        <v/>
      </c>
      <c r="T1391" s="77" t="str">
        <f>IF(O1391="","",IF(OR(VALUE(LEFT(O1391,2))&gt;IF(RIGHT(J1391,1)="M",7,19),AND(OR(LEFT(O1391,2)={"07","19"}),VALUE(RIGHT(O1391,2))&gt;5)),TRUE,FALSE))</f>
        <v/>
      </c>
    </row>
    <row r="1392" spans="12:20" x14ac:dyDescent="0.25">
      <c r="L1392" s="75">
        <f>COUNTIF($B$2:B1392,B1392)</f>
        <v>0</v>
      </c>
      <c r="M1392" s="75">
        <f>COUNTIF($L$2:L1392,4)</f>
        <v>42</v>
      </c>
      <c r="N1392" s="76" t="str">
        <f t="shared" si="109"/>
        <v>0</v>
      </c>
      <c r="O1392" s="76" t="str">
        <f t="shared" si="105"/>
        <v/>
      </c>
      <c r="P1392" s="75" t="str">
        <f t="shared" si="106"/>
        <v/>
      </c>
      <c r="Q1392" s="77" t="str">
        <f t="shared" si="107"/>
        <v/>
      </c>
      <c r="R1392" s="77" t="str">
        <f t="shared" si="108"/>
        <v/>
      </c>
      <c r="S1392" s="77" t="str">
        <f>IF(O1392="","",IF(OR(VALUE(LEFT(O1392,2))&gt;IF(RIGHT(J1392,1)="M",7,19),AND(OR(LEFT(O1392,2)={"07","19"}),VALUE(RIGHT(O1392,2))&gt;15)),TRUE,FALSE))</f>
        <v/>
      </c>
      <c r="T1392" s="77" t="str">
        <f>IF(O1392="","",IF(OR(VALUE(LEFT(O1392,2))&gt;IF(RIGHT(J1392,1)="M",7,19),AND(OR(LEFT(O1392,2)={"07","19"}),VALUE(RIGHT(O1392,2))&gt;5)),TRUE,FALSE))</f>
        <v/>
      </c>
    </row>
    <row r="1393" spans="12:20" x14ac:dyDescent="0.25">
      <c r="L1393" s="75">
        <f>COUNTIF($B$2:B1393,B1393)</f>
        <v>0</v>
      </c>
      <c r="M1393" s="75">
        <f>COUNTIF($L$2:L1393,4)</f>
        <v>42</v>
      </c>
      <c r="N1393" s="76" t="str">
        <f t="shared" si="109"/>
        <v>0</v>
      </c>
      <c r="O1393" s="76" t="str">
        <f t="shared" si="105"/>
        <v/>
      </c>
      <c r="P1393" s="75" t="str">
        <f t="shared" si="106"/>
        <v/>
      </c>
      <c r="Q1393" s="77" t="str">
        <f t="shared" si="107"/>
        <v/>
      </c>
      <c r="R1393" s="77" t="str">
        <f t="shared" si="108"/>
        <v/>
      </c>
      <c r="S1393" s="77" t="str">
        <f>IF(O1393="","",IF(OR(VALUE(LEFT(O1393,2))&gt;IF(RIGHT(J1393,1)="M",7,19),AND(OR(LEFT(O1393,2)={"07","19"}),VALUE(RIGHT(O1393,2))&gt;15)),TRUE,FALSE))</f>
        <v/>
      </c>
      <c r="T1393" s="77" t="str">
        <f>IF(O1393="","",IF(OR(VALUE(LEFT(O1393,2))&gt;IF(RIGHT(J1393,1)="M",7,19),AND(OR(LEFT(O1393,2)={"07","19"}),VALUE(RIGHT(O1393,2))&gt;5)),TRUE,FALSE))</f>
        <v/>
      </c>
    </row>
    <row r="1394" spans="12:20" x14ac:dyDescent="0.25">
      <c r="L1394" s="75">
        <f>COUNTIF($B$2:B1394,B1394)</f>
        <v>0</v>
      </c>
      <c r="M1394" s="75">
        <f>COUNTIF($L$2:L1394,4)</f>
        <v>42</v>
      </c>
      <c r="N1394" s="76" t="str">
        <f t="shared" si="109"/>
        <v>0</v>
      </c>
      <c r="O1394" s="76" t="str">
        <f t="shared" si="105"/>
        <v/>
      </c>
      <c r="P1394" s="75" t="str">
        <f t="shared" si="106"/>
        <v/>
      </c>
      <c r="Q1394" s="77" t="str">
        <f t="shared" si="107"/>
        <v/>
      </c>
      <c r="R1394" s="77" t="str">
        <f t="shared" si="108"/>
        <v/>
      </c>
      <c r="S1394" s="77" t="str">
        <f>IF(O1394="","",IF(OR(VALUE(LEFT(O1394,2))&gt;IF(RIGHT(J1394,1)="M",7,19),AND(OR(LEFT(O1394,2)={"07","19"}),VALUE(RIGHT(O1394,2))&gt;15)),TRUE,FALSE))</f>
        <v/>
      </c>
      <c r="T1394" s="77" t="str">
        <f>IF(O1394="","",IF(OR(VALUE(LEFT(O1394,2))&gt;IF(RIGHT(J1394,1)="M",7,19),AND(OR(LEFT(O1394,2)={"07","19"}),VALUE(RIGHT(O1394,2))&gt;5)),TRUE,FALSE))</f>
        <v/>
      </c>
    </row>
    <row r="1395" spans="12:20" x14ac:dyDescent="0.25">
      <c r="L1395" s="75">
        <f>COUNTIF($B$2:B1395,B1395)</f>
        <v>0</v>
      </c>
      <c r="M1395" s="75">
        <f>COUNTIF($L$2:L1395,4)</f>
        <v>42</v>
      </c>
      <c r="N1395" s="76" t="str">
        <f t="shared" si="109"/>
        <v>0</v>
      </c>
      <c r="O1395" s="76" t="str">
        <f t="shared" si="105"/>
        <v/>
      </c>
      <c r="P1395" s="75" t="str">
        <f t="shared" si="106"/>
        <v/>
      </c>
      <c r="Q1395" s="77" t="str">
        <f t="shared" si="107"/>
        <v/>
      </c>
      <c r="R1395" s="77" t="str">
        <f t="shared" si="108"/>
        <v/>
      </c>
      <c r="S1395" s="77" t="str">
        <f>IF(O1395="","",IF(OR(VALUE(LEFT(O1395,2))&gt;IF(RIGHT(J1395,1)="M",7,19),AND(OR(LEFT(O1395,2)={"07","19"}),VALUE(RIGHT(O1395,2))&gt;15)),TRUE,FALSE))</f>
        <v/>
      </c>
      <c r="T1395" s="77" t="str">
        <f>IF(O1395="","",IF(OR(VALUE(LEFT(O1395,2))&gt;IF(RIGHT(J1395,1)="M",7,19),AND(OR(LEFT(O1395,2)={"07","19"}),VALUE(RIGHT(O1395,2))&gt;5)),TRUE,FALSE))</f>
        <v/>
      </c>
    </row>
    <row r="1396" spans="12:20" x14ac:dyDescent="0.25">
      <c r="L1396" s="75">
        <f>COUNTIF($B$2:B1396,B1396)</f>
        <v>0</v>
      </c>
      <c r="M1396" s="75">
        <f>COUNTIF($L$2:L1396,4)</f>
        <v>42</v>
      </c>
      <c r="N1396" s="76" t="str">
        <f t="shared" si="109"/>
        <v>0</v>
      </c>
      <c r="O1396" s="76" t="str">
        <f t="shared" si="105"/>
        <v/>
      </c>
      <c r="P1396" s="75" t="str">
        <f t="shared" si="106"/>
        <v/>
      </c>
      <c r="Q1396" s="77" t="str">
        <f t="shared" si="107"/>
        <v/>
      </c>
      <c r="R1396" s="77" t="str">
        <f t="shared" si="108"/>
        <v/>
      </c>
      <c r="S1396" s="77" t="str">
        <f>IF(O1396="","",IF(OR(VALUE(LEFT(O1396,2))&gt;IF(RIGHT(J1396,1)="M",7,19),AND(OR(LEFT(O1396,2)={"07","19"}),VALUE(RIGHT(O1396,2))&gt;15)),TRUE,FALSE))</f>
        <v/>
      </c>
      <c r="T1396" s="77" t="str">
        <f>IF(O1396="","",IF(OR(VALUE(LEFT(O1396,2))&gt;IF(RIGHT(J1396,1)="M",7,19),AND(OR(LEFT(O1396,2)={"07","19"}),VALUE(RIGHT(O1396,2))&gt;5)),TRUE,FALSE))</f>
        <v/>
      </c>
    </row>
    <row r="1397" spans="12:20" x14ac:dyDescent="0.25">
      <c r="L1397" s="75">
        <f>COUNTIF($B$2:B1397,B1397)</f>
        <v>0</v>
      </c>
      <c r="M1397" s="75">
        <f>COUNTIF($L$2:L1397,4)</f>
        <v>42</v>
      </c>
      <c r="N1397" s="76" t="str">
        <f t="shared" si="109"/>
        <v>0</v>
      </c>
      <c r="O1397" s="76" t="str">
        <f t="shared" si="105"/>
        <v/>
      </c>
      <c r="P1397" s="75" t="str">
        <f t="shared" si="106"/>
        <v/>
      </c>
      <c r="Q1397" s="77" t="str">
        <f t="shared" si="107"/>
        <v/>
      </c>
      <c r="R1397" s="77" t="str">
        <f t="shared" si="108"/>
        <v/>
      </c>
      <c r="S1397" s="77" t="str">
        <f>IF(O1397="","",IF(OR(VALUE(LEFT(O1397,2))&gt;IF(RIGHT(J1397,1)="M",7,19),AND(OR(LEFT(O1397,2)={"07","19"}),VALUE(RIGHT(O1397,2))&gt;15)),TRUE,FALSE))</f>
        <v/>
      </c>
      <c r="T1397" s="77" t="str">
        <f>IF(O1397="","",IF(OR(VALUE(LEFT(O1397,2))&gt;IF(RIGHT(J1397,1)="M",7,19),AND(OR(LEFT(O1397,2)={"07","19"}),VALUE(RIGHT(O1397,2))&gt;5)),TRUE,FALSE))</f>
        <v/>
      </c>
    </row>
    <row r="1398" spans="12:20" x14ac:dyDescent="0.25">
      <c r="L1398" s="75">
        <f>COUNTIF($B$2:B1398,B1398)</f>
        <v>0</v>
      </c>
      <c r="M1398" s="75">
        <f>COUNTIF($L$2:L1398,4)</f>
        <v>42</v>
      </c>
      <c r="N1398" s="76" t="str">
        <f t="shared" si="109"/>
        <v>0</v>
      </c>
      <c r="O1398" s="76" t="str">
        <f t="shared" si="105"/>
        <v/>
      </c>
      <c r="P1398" s="75" t="str">
        <f t="shared" si="106"/>
        <v/>
      </c>
      <c r="Q1398" s="77" t="str">
        <f t="shared" si="107"/>
        <v/>
      </c>
      <c r="R1398" s="77" t="str">
        <f t="shared" si="108"/>
        <v/>
      </c>
      <c r="S1398" s="77" t="str">
        <f>IF(O1398="","",IF(OR(VALUE(LEFT(O1398,2))&gt;IF(RIGHT(J1398,1)="M",7,19),AND(OR(LEFT(O1398,2)={"07","19"}),VALUE(RIGHT(O1398,2))&gt;15)),TRUE,FALSE))</f>
        <v/>
      </c>
      <c r="T1398" s="77" t="str">
        <f>IF(O1398="","",IF(OR(VALUE(LEFT(O1398,2))&gt;IF(RIGHT(J1398,1)="M",7,19),AND(OR(LEFT(O1398,2)={"07","19"}),VALUE(RIGHT(O1398,2))&gt;5)),TRUE,FALSE))</f>
        <v/>
      </c>
    </row>
    <row r="1399" spans="12:20" x14ac:dyDescent="0.25">
      <c r="L1399" s="75">
        <f>COUNTIF($B$2:B1399,B1399)</f>
        <v>0</v>
      </c>
      <c r="M1399" s="75">
        <f>COUNTIF($L$2:L1399,4)</f>
        <v>42</v>
      </c>
      <c r="N1399" s="76" t="str">
        <f t="shared" si="109"/>
        <v>0</v>
      </c>
      <c r="O1399" s="76" t="str">
        <f t="shared" si="105"/>
        <v/>
      </c>
      <c r="P1399" s="75" t="str">
        <f t="shared" si="106"/>
        <v/>
      </c>
      <c r="Q1399" s="77" t="str">
        <f t="shared" si="107"/>
        <v/>
      </c>
      <c r="R1399" s="77" t="str">
        <f t="shared" si="108"/>
        <v/>
      </c>
      <c r="S1399" s="77" t="str">
        <f>IF(O1399="","",IF(OR(VALUE(LEFT(O1399,2))&gt;IF(RIGHT(J1399,1)="M",7,19),AND(OR(LEFT(O1399,2)={"07","19"}),VALUE(RIGHT(O1399,2))&gt;15)),TRUE,FALSE))</f>
        <v/>
      </c>
      <c r="T1399" s="77" t="str">
        <f>IF(O1399="","",IF(OR(VALUE(LEFT(O1399,2))&gt;IF(RIGHT(J1399,1)="M",7,19),AND(OR(LEFT(O1399,2)={"07","19"}),VALUE(RIGHT(O1399,2))&gt;5)),TRUE,FALSE))</f>
        <v/>
      </c>
    </row>
    <row r="1400" spans="12:20" x14ac:dyDescent="0.25">
      <c r="L1400" s="75">
        <f>COUNTIF($B$2:B1400,B1400)</f>
        <v>0</v>
      </c>
      <c r="M1400" s="75">
        <f>COUNTIF($L$2:L1400,4)</f>
        <v>42</v>
      </c>
      <c r="N1400" s="76" t="str">
        <f t="shared" si="109"/>
        <v>0</v>
      </c>
      <c r="O1400" s="76" t="str">
        <f t="shared" si="105"/>
        <v/>
      </c>
      <c r="P1400" s="75" t="str">
        <f t="shared" si="106"/>
        <v/>
      </c>
      <c r="Q1400" s="77" t="str">
        <f t="shared" si="107"/>
        <v/>
      </c>
      <c r="R1400" s="77" t="str">
        <f t="shared" si="108"/>
        <v/>
      </c>
      <c r="S1400" s="77" t="str">
        <f>IF(O1400="","",IF(OR(VALUE(LEFT(O1400,2))&gt;IF(RIGHT(J1400,1)="M",7,19),AND(OR(LEFT(O1400,2)={"07","19"}),VALUE(RIGHT(O1400,2))&gt;15)),TRUE,FALSE))</f>
        <v/>
      </c>
      <c r="T1400" s="77" t="str">
        <f>IF(O1400="","",IF(OR(VALUE(LEFT(O1400,2))&gt;IF(RIGHT(J1400,1)="M",7,19),AND(OR(LEFT(O1400,2)={"07","19"}),VALUE(RIGHT(O1400,2))&gt;5)),TRUE,FALSE))</f>
        <v/>
      </c>
    </row>
    <row r="1401" spans="12:20" x14ac:dyDescent="0.25">
      <c r="L1401" s="75">
        <f>COUNTIF($B$2:B1401,B1401)</f>
        <v>0</v>
      </c>
      <c r="M1401" s="75">
        <f>COUNTIF($L$2:L1401,4)</f>
        <v>42</v>
      </c>
      <c r="N1401" s="76" t="str">
        <f t="shared" si="109"/>
        <v>0</v>
      </c>
      <c r="O1401" s="76" t="str">
        <f t="shared" si="105"/>
        <v/>
      </c>
      <c r="P1401" s="75" t="str">
        <f t="shared" si="106"/>
        <v/>
      </c>
      <c r="Q1401" s="77" t="str">
        <f t="shared" si="107"/>
        <v/>
      </c>
      <c r="R1401" s="77" t="str">
        <f t="shared" si="108"/>
        <v/>
      </c>
      <c r="S1401" s="77" t="str">
        <f>IF(O1401="","",IF(OR(VALUE(LEFT(O1401,2))&gt;IF(RIGHT(J1401,1)="M",7,19),AND(OR(LEFT(O1401,2)={"07","19"}),VALUE(RIGHT(O1401,2))&gt;15)),TRUE,FALSE))</f>
        <v/>
      </c>
      <c r="T1401" s="77" t="str">
        <f>IF(O1401="","",IF(OR(VALUE(LEFT(O1401,2))&gt;IF(RIGHT(J1401,1)="M",7,19),AND(OR(LEFT(O1401,2)={"07","19"}),VALUE(RIGHT(O1401,2))&gt;5)),TRUE,FALSE))</f>
        <v/>
      </c>
    </row>
    <row r="1402" spans="12:20" x14ac:dyDescent="0.25">
      <c r="L1402" s="75">
        <f>COUNTIF($B$2:B1402,B1402)</f>
        <v>0</v>
      </c>
      <c r="M1402" s="75">
        <f>COUNTIF($L$2:L1402,4)</f>
        <v>42</v>
      </c>
      <c r="N1402" s="76" t="str">
        <f t="shared" si="109"/>
        <v>0</v>
      </c>
      <c r="O1402" s="76" t="str">
        <f t="shared" si="105"/>
        <v/>
      </c>
      <c r="P1402" s="75" t="str">
        <f t="shared" si="106"/>
        <v/>
      </c>
      <c r="Q1402" s="77" t="str">
        <f t="shared" si="107"/>
        <v/>
      </c>
      <c r="R1402" s="77" t="str">
        <f t="shared" si="108"/>
        <v/>
      </c>
      <c r="S1402" s="77" t="str">
        <f>IF(O1402="","",IF(OR(VALUE(LEFT(O1402,2))&gt;IF(RIGHT(J1402,1)="M",7,19),AND(OR(LEFT(O1402,2)={"07","19"}),VALUE(RIGHT(O1402,2))&gt;15)),TRUE,FALSE))</f>
        <v/>
      </c>
      <c r="T1402" s="77" t="str">
        <f>IF(O1402="","",IF(OR(VALUE(LEFT(O1402,2))&gt;IF(RIGHT(J1402,1)="M",7,19),AND(OR(LEFT(O1402,2)={"07","19"}),VALUE(RIGHT(O1402,2))&gt;5)),TRUE,FALSE))</f>
        <v/>
      </c>
    </row>
    <row r="1403" spans="12:20" x14ac:dyDescent="0.25">
      <c r="L1403" s="75">
        <f>COUNTIF($B$2:B1403,B1403)</f>
        <v>0</v>
      </c>
      <c r="M1403" s="75">
        <f>COUNTIF($L$2:L1403,4)</f>
        <v>42</v>
      </c>
      <c r="N1403" s="76" t="str">
        <f t="shared" si="109"/>
        <v>0</v>
      </c>
      <c r="O1403" s="76" t="str">
        <f t="shared" si="105"/>
        <v/>
      </c>
      <c r="P1403" s="75" t="str">
        <f t="shared" si="106"/>
        <v/>
      </c>
      <c r="Q1403" s="77" t="str">
        <f t="shared" si="107"/>
        <v/>
      </c>
      <c r="R1403" s="77" t="str">
        <f t="shared" si="108"/>
        <v/>
      </c>
      <c r="S1403" s="77" t="str">
        <f>IF(O1403="","",IF(OR(VALUE(LEFT(O1403,2))&gt;IF(RIGHT(J1403,1)="M",7,19),AND(OR(LEFT(O1403,2)={"07","19"}),VALUE(RIGHT(O1403,2))&gt;15)),TRUE,FALSE))</f>
        <v/>
      </c>
      <c r="T1403" s="77" t="str">
        <f>IF(O1403="","",IF(OR(VALUE(LEFT(O1403,2))&gt;IF(RIGHT(J1403,1)="M",7,19),AND(OR(LEFT(O1403,2)={"07","19"}),VALUE(RIGHT(O1403,2))&gt;5)),TRUE,FALSE))</f>
        <v/>
      </c>
    </row>
    <row r="1404" spans="12:20" x14ac:dyDescent="0.25">
      <c r="L1404" s="75">
        <f>COUNTIF($B$2:B1404,B1404)</f>
        <v>0</v>
      </c>
      <c r="M1404" s="75">
        <f>COUNTIF($L$2:L1404,4)</f>
        <v>42</v>
      </c>
      <c r="N1404" s="76" t="str">
        <f t="shared" si="109"/>
        <v>0</v>
      </c>
      <c r="O1404" s="76" t="str">
        <f t="shared" si="105"/>
        <v/>
      </c>
      <c r="P1404" s="75" t="str">
        <f t="shared" si="106"/>
        <v/>
      </c>
      <c r="Q1404" s="77" t="str">
        <f t="shared" si="107"/>
        <v/>
      </c>
      <c r="R1404" s="77" t="str">
        <f t="shared" si="108"/>
        <v/>
      </c>
      <c r="S1404" s="77" t="str">
        <f>IF(O1404="","",IF(OR(VALUE(LEFT(O1404,2))&gt;IF(RIGHT(J1404,1)="M",7,19),AND(OR(LEFT(O1404,2)={"07","19"}),VALUE(RIGHT(O1404,2))&gt;15)),TRUE,FALSE))</f>
        <v/>
      </c>
      <c r="T1404" s="77" t="str">
        <f>IF(O1404="","",IF(OR(VALUE(LEFT(O1404,2))&gt;IF(RIGHT(J1404,1)="M",7,19),AND(OR(LEFT(O1404,2)={"07","19"}),VALUE(RIGHT(O1404,2))&gt;5)),TRUE,FALSE))</f>
        <v/>
      </c>
    </row>
    <row r="1405" spans="12:20" x14ac:dyDescent="0.25">
      <c r="L1405" s="75">
        <f>COUNTIF($B$2:B1405,B1405)</f>
        <v>0</v>
      </c>
      <c r="M1405" s="75">
        <f>COUNTIF($L$2:L1405,4)</f>
        <v>42</v>
      </c>
      <c r="N1405" s="76" t="str">
        <f t="shared" si="109"/>
        <v>0</v>
      </c>
      <c r="O1405" s="76" t="str">
        <f t="shared" si="105"/>
        <v/>
      </c>
      <c r="P1405" s="75" t="str">
        <f t="shared" si="106"/>
        <v/>
      </c>
      <c r="Q1405" s="77" t="str">
        <f t="shared" si="107"/>
        <v/>
      </c>
      <c r="R1405" s="77" t="str">
        <f t="shared" si="108"/>
        <v/>
      </c>
      <c r="S1405" s="77" t="str">
        <f>IF(O1405="","",IF(OR(VALUE(LEFT(O1405,2))&gt;IF(RIGHT(J1405,1)="M",7,19),AND(OR(LEFT(O1405,2)={"07","19"}),VALUE(RIGHT(O1405,2))&gt;15)),TRUE,FALSE))</f>
        <v/>
      </c>
      <c r="T1405" s="77" t="str">
        <f>IF(O1405="","",IF(OR(VALUE(LEFT(O1405,2))&gt;IF(RIGHT(J1405,1)="M",7,19),AND(OR(LEFT(O1405,2)={"07","19"}),VALUE(RIGHT(O1405,2))&gt;5)),TRUE,FALSE))</f>
        <v/>
      </c>
    </row>
    <row r="1406" spans="12:20" x14ac:dyDescent="0.25">
      <c r="L1406" s="75">
        <f>COUNTIF($B$2:B1406,B1406)</f>
        <v>0</v>
      </c>
      <c r="M1406" s="75">
        <f>COUNTIF($L$2:L1406,4)</f>
        <v>42</v>
      </c>
      <c r="N1406" s="76" t="str">
        <f t="shared" si="109"/>
        <v>0</v>
      </c>
      <c r="O1406" s="76" t="str">
        <f t="shared" si="105"/>
        <v/>
      </c>
      <c r="P1406" s="75" t="str">
        <f t="shared" si="106"/>
        <v/>
      </c>
      <c r="Q1406" s="77" t="str">
        <f t="shared" si="107"/>
        <v/>
      </c>
      <c r="R1406" s="77" t="str">
        <f t="shared" si="108"/>
        <v/>
      </c>
      <c r="S1406" s="77" t="str">
        <f>IF(O1406="","",IF(OR(VALUE(LEFT(O1406,2))&gt;IF(RIGHT(J1406,1)="M",7,19),AND(OR(LEFT(O1406,2)={"07","19"}),VALUE(RIGHT(O1406,2))&gt;15)),TRUE,FALSE))</f>
        <v/>
      </c>
      <c r="T1406" s="77" t="str">
        <f>IF(O1406="","",IF(OR(VALUE(LEFT(O1406,2))&gt;IF(RIGHT(J1406,1)="M",7,19),AND(OR(LEFT(O1406,2)={"07","19"}),VALUE(RIGHT(O1406,2))&gt;5)),TRUE,FALSE))</f>
        <v/>
      </c>
    </row>
    <row r="1407" spans="12:20" x14ac:dyDescent="0.25">
      <c r="L1407" s="75">
        <f>COUNTIF($B$2:B1407,B1407)</f>
        <v>0</v>
      </c>
      <c r="M1407" s="75">
        <f>COUNTIF($L$2:L1407,4)</f>
        <v>42</v>
      </c>
      <c r="N1407" s="76" t="str">
        <f t="shared" si="109"/>
        <v>0</v>
      </c>
      <c r="O1407" s="76" t="str">
        <f t="shared" si="105"/>
        <v/>
      </c>
      <c r="P1407" s="75" t="str">
        <f t="shared" si="106"/>
        <v/>
      </c>
      <c r="Q1407" s="77" t="str">
        <f t="shared" si="107"/>
        <v/>
      </c>
      <c r="R1407" s="77" t="str">
        <f t="shared" si="108"/>
        <v/>
      </c>
      <c r="S1407" s="77" t="str">
        <f>IF(O1407="","",IF(OR(VALUE(LEFT(O1407,2))&gt;IF(RIGHT(J1407,1)="M",7,19),AND(OR(LEFT(O1407,2)={"07","19"}),VALUE(RIGHT(O1407,2))&gt;15)),TRUE,FALSE))</f>
        <v/>
      </c>
      <c r="T1407" s="77" t="str">
        <f>IF(O1407="","",IF(OR(VALUE(LEFT(O1407,2))&gt;IF(RIGHT(J1407,1)="M",7,19),AND(OR(LEFT(O1407,2)={"07","19"}),VALUE(RIGHT(O1407,2))&gt;5)),TRUE,FALSE))</f>
        <v/>
      </c>
    </row>
    <row r="1408" spans="12:20" x14ac:dyDescent="0.25">
      <c r="L1408" s="75">
        <f>COUNTIF($B$2:B1408,B1408)</f>
        <v>0</v>
      </c>
      <c r="M1408" s="75">
        <f>COUNTIF($L$2:L1408,4)</f>
        <v>42</v>
      </c>
      <c r="N1408" s="76" t="str">
        <f t="shared" si="109"/>
        <v>0</v>
      </c>
      <c r="O1408" s="76" t="str">
        <f t="shared" si="105"/>
        <v/>
      </c>
      <c r="P1408" s="75" t="str">
        <f t="shared" si="106"/>
        <v/>
      </c>
      <c r="Q1408" s="77" t="str">
        <f t="shared" si="107"/>
        <v/>
      </c>
      <c r="R1408" s="77" t="str">
        <f t="shared" si="108"/>
        <v/>
      </c>
      <c r="S1408" s="77" t="str">
        <f>IF(O1408="","",IF(OR(VALUE(LEFT(O1408,2))&gt;IF(RIGHT(J1408,1)="M",7,19),AND(OR(LEFT(O1408,2)={"07","19"}),VALUE(RIGHT(O1408,2))&gt;15)),TRUE,FALSE))</f>
        <v/>
      </c>
      <c r="T1408" s="77" t="str">
        <f>IF(O1408="","",IF(OR(VALUE(LEFT(O1408,2))&gt;IF(RIGHT(J1408,1)="M",7,19),AND(OR(LEFT(O1408,2)={"07","19"}),VALUE(RIGHT(O1408,2))&gt;5)),TRUE,FALSE))</f>
        <v/>
      </c>
    </row>
    <row r="1409" spans="12:20" x14ac:dyDescent="0.25">
      <c r="L1409" s="75">
        <f>COUNTIF($B$2:B1409,B1409)</f>
        <v>0</v>
      </c>
      <c r="M1409" s="75">
        <f>COUNTIF($L$2:L1409,4)</f>
        <v>42</v>
      </c>
      <c r="N1409" s="76" t="str">
        <f t="shared" si="109"/>
        <v>0</v>
      </c>
      <c r="O1409" s="76" t="str">
        <f t="shared" si="105"/>
        <v/>
      </c>
      <c r="P1409" s="75" t="str">
        <f t="shared" si="106"/>
        <v/>
      </c>
      <c r="Q1409" s="77" t="str">
        <f t="shared" si="107"/>
        <v/>
      </c>
      <c r="R1409" s="77" t="str">
        <f t="shared" si="108"/>
        <v/>
      </c>
      <c r="S1409" s="77" t="str">
        <f>IF(O1409="","",IF(OR(VALUE(LEFT(O1409,2))&gt;IF(RIGHT(J1409,1)="M",7,19),AND(OR(LEFT(O1409,2)={"07","19"}),VALUE(RIGHT(O1409,2))&gt;15)),TRUE,FALSE))</f>
        <v/>
      </c>
      <c r="T1409" s="77" t="str">
        <f>IF(O1409="","",IF(OR(VALUE(LEFT(O1409,2))&gt;IF(RIGHT(J1409,1)="M",7,19),AND(OR(LEFT(O1409,2)={"07","19"}),VALUE(RIGHT(O1409,2))&gt;5)),TRUE,FALSE))</f>
        <v/>
      </c>
    </row>
    <row r="1410" spans="12:20" x14ac:dyDescent="0.25">
      <c r="L1410" s="75">
        <f>COUNTIF($B$2:B1410,B1410)</f>
        <v>0</v>
      </c>
      <c r="M1410" s="75">
        <f>COUNTIF($L$2:L1410,4)</f>
        <v>42</v>
      </c>
      <c r="N1410" s="76" t="str">
        <f t="shared" si="109"/>
        <v>0</v>
      </c>
      <c r="O1410" s="76" t="str">
        <f t="shared" ref="O1410:O1473" si="110">TRIM(SUBSTITUTE(SUBSTITUTE(D1410,"+",""),"_",""))</f>
        <v/>
      </c>
      <c r="P1410" s="75" t="str">
        <f t="shared" ref="P1410:P1473" si="111">TRIM(SUBSTITUTE(SUBSTITUTE(E1410,"+",""),"_",""))</f>
        <v/>
      </c>
      <c r="Q1410" s="77" t="str">
        <f t="shared" ref="Q1410:Q1473" si="112">IFERROR(IF(RIGHT(P1410,2)&lt;RIGHT(O1410,2),IF(P1410&lt;O1410,P1410+2360-O1410,P1410-40-O1410),IF(P1410&lt;O1410,P1410+2400-O1410,P1410-O1410)),"")</f>
        <v/>
      </c>
      <c r="R1410" s="77" t="str">
        <f t="shared" ref="R1410:R1473" si="113">IFERROR(ROUNDDOWN(Q1410/100,0),"")</f>
        <v/>
      </c>
      <c r="S1410" s="77" t="str">
        <f>IF(O1410="","",IF(OR(VALUE(LEFT(O1410,2))&gt;IF(RIGHT(J1410,1)="M",7,19),AND(OR(LEFT(O1410,2)={"07","19"}),VALUE(RIGHT(O1410,2))&gt;15)),TRUE,FALSE))</f>
        <v/>
      </c>
      <c r="T1410" s="77" t="str">
        <f>IF(O1410="","",IF(OR(VALUE(LEFT(O1410,2))&gt;IF(RIGHT(J1410,1)="M",7,19),AND(OR(LEFT(O1410,2)={"07","19"}),VALUE(RIGHT(O1410,2))&gt;5)),TRUE,FALSE))</f>
        <v/>
      </c>
    </row>
    <row r="1411" spans="12:20" x14ac:dyDescent="0.25">
      <c r="L1411" s="75">
        <f>COUNTIF($B$2:B1411,B1411)</f>
        <v>0</v>
      </c>
      <c r="M1411" s="75">
        <f>COUNTIF($L$2:L1411,4)</f>
        <v>42</v>
      </c>
      <c r="N1411" s="76" t="str">
        <f t="shared" ref="N1411:N1474" si="114">A1411&amp;DAY(C1411)</f>
        <v>0</v>
      </c>
      <c r="O1411" s="76" t="str">
        <f t="shared" si="110"/>
        <v/>
      </c>
      <c r="P1411" s="75" t="str">
        <f t="shared" si="111"/>
        <v/>
      </c>
      <c r="Q1411" s="77" t="str">
        <f t="shared" si="112"/>
        <v/>
      </c>
      <c r="R1411" s="77" t="str">
        <f t="shared" si="113"/>
        <v/>
      </c>
      <c r="S1411" s="77" t="str">
        <f>IF(O1411="","",IF(OR(VALUE(LEFT(O1411,2))&gt;IF(RIGHT(J1411,1)="M",7,19),AND(OR(LEFT(O1411,2)={"07","19"}),VALUE(RIGHT(O1411,2))&gt;15)),TRUE,FALSE))</f>
        <v/>
      </c>
      <c r="T1411" s="77" t="str">
        <f>IF(O1411="","",IF(OR(VALUE(LEFT(O1411,2))&gt;IF(RIGHT(J1411,1)="M",7,19),AND(OR(LEFT(O1411,2)={"07","19"}),VALUE(RIGHT(O1411,2))&gt;5)),TRUE,FALSE))</f>
        <v/>
      </c>
    </row>
    <row r="1412" spans="12:20" x14ac:dyDescent="0.25">
      <c r="L1412" s="75">
        <f>COUNTIF($B$2:B1412,B1412)</f>
        <v>0</v>
      </c>
      <c r="M1412" s="75">
        <f>COUNTIF($L$2:L1412,4)</f>
        <v>42</v>
      </c>
      <c r="N1412" s="76" t="str">
        <f t="shared" si="114"/>
        <v>0</v>
      </c>
      <c r="O1412" s="76" t="str">
        <f t="shared" si="110"/>
        <v/>
      </c>
      <c r="P1412" s="75" t="str">
        <f t="shared" si="111"/>
        <v/>
      </c>
      <c r="Q1412" s="77" t="str">
        <f t="shared" si="112"/>
        <v/>
      </c>
      <c r="R1412" s="77" t="str">
        <f t="shared" si="113"/>
        <v/>
      </c>
      <c r="S1412" s="77" t="str">
        <f>IF(O1412="","",IF(OR(VALUE(LEFT(O1412,2))&gt;IF(RIGHT(J1412,1)="M",7,19),AND(OR(LEFT(O1412,2)={"07","19"}),VALUE(RIGHT(O1412,2))&gt;15)),TRUE,FALSE))</f>
        <v/>
      </c>
      <c r="T1412" s="77" t="str">
        <f>IF(O1412="","",IF(OR(VALUE(LEFT(O1412,2))&gt;IF(RIGHT(J1412,1)="M",7,19),AND(OR(LEFT(O1412,2)={"07","19"}),VALUE(RIGHT(O1412,2))&gt;5)),TRUE,FALSE))</f>
        <v/>
      </c>
    </row>
    <row r="1413" spans="12:20" x14ac:dyDescent="0.25">
      <c r="L1413" s="75">
        <f>COUNTIF($B$2:B1413,B1413)</f>
        <v>0</v>
      </c>
      <c r="M1413" s="75">
        <f>COUNTIF($L$2:L1413,4)</f>
        <v>42</v>
      </c>
      <c r="N1413" s="76" t="str">
        <f t="shared" si="114"/>
        <v>0</v>
      </c>
      <c r="O1413" s="76" t="str">
        <f t="shared" si="110"/>
        <v/>
      </c>
      <c r="P1413" s="75" t="str">
        <f t="shared" si="111"/>
        <v/>
      </c>
      <c r="Q1413" s="77" t="str">
        <f t="shared" si="112"/>
        <v/>
      </c>
      <c r="R1413" s="77" t="str">
        <f t="shared" si="113"/>
        <v/>
      </c>
      <c r="S1413" s="77" t="str">
        <f>IF(O1413="","",IF(OR(VALUE(LEFT(O1413,2))&gt;IF(RIGHT(J1413,1)="M",7,19),AND(OR(LEFT(O1413,2)={"07","19"}),VALUE(RIGHT(O1413,2))&gt;15)),TRUE,FALSE))</f>
        <v/>
      </c>
      <c r="T1413" s="77" t="str">
        <f>IF(O1413="","",IF(OR(VALUE(LEFT(O1413,2))&gt;IF(RIGHT(J1413,1)="M",7,19),AND(OR(LEFT(O1413,2)={"07","19"}),VALUE(RIGHT(O1413,2))&gt;5)),TRUE,FALSE))</f>
        <v/>
      </c>
    </row>
    <row r="1414" spans="12:20" x14ac:dyDescent="0.25">
      <c r="L1414" s="75">
        <f>COUNTIF($B$2:B1414,B1414)</f>
        <v>0</v>
      </c>
      <c r="M1414" s="75">
        <f>COUNTIF($L$2:L1414,4)</f>
        <v>42</v>
      </c>
      <c r="N1414" s="76" t="str">
        <f t="shared" si="114"/>
        <v>0</v>
      </c>
      <c r="O1414" s="76" t="str">
        <f t="shared" si="110"/>
        <v/>
      </c>
      <c r="P1414" s="75" t="str">
        <f t="shared" si="111"/>
        <v/>
      </c>
      <c r="Q1414" s="77" t="str">
        <f t="shared" si="112"/>
        <v/>
      </c>
      <c r="R1414" s="77" t="str">
        <f t="shared" si="113"/>
        <v/>
      </c>
      <c r="S1414" s="77" t="str">
        <f>IF(O1414="","",IF(OR(VALUE(LEFT(O1414,2))&gt;IF(RIGHT(J1414,1)="M",7,19),AND(OR(LEFT(O1414,2)={"07","19"}),VALUE(RIGHT(O1414,2))&gt;15)),TRUE,FALSE))</f>
        <v/>
      </c>
      <c r="T1414" s="77" t="str">
        <f>IF(O1414="","",IF(OR(VALUE(LEFT(O1414,2))&gt;IF(RIGHT(J1414,1)="M",7,19),AND(OR(LEFT(O1414,2)={"07","19"}),VALUE(RIGHT(O1414,2))&gt;5)),TRUE,FALSE))</f>
        <v/>
      </c>
    </row>
    <row r="1415" spans="12:20" x14ac:dyDescent="0.25">
      <c r="L1415" s="75">
        <f>COUNTIF($B$2:B1415,B1415)</f>
        <v>0</v>
      </c>
      <c r="M1415" s="75">
        <f>COUNTIF($L$2:L1415,4)</f>
        <v>42</v>
      </c>
      <c r="N1415" s="76" t="str">
        <f t="shared" si="114"/>
        <v>0</v>
      </c>
      <c r="O1415" s="76" t="str">
        <f t="shared" si="110"/>
        <v/>
      </c>
      <c r="P1415" s="75" t="str">
        <f t="shared" si="111"/>
        <v/>
      </c>
      <c r="Q1415" s="77" t="str">
        <f t="shared" si="112"/>
        <v/>
      </c>
      <c r="R1415" s="77" t="str">
        <f t="shared" si="113"/>
        <v/>
      </c>
      <c r="S1415" s="77" t="str">
        <f>IF(O1415="","",IF(OR(VALUE(LEFT(O1415,2))&gt;IF(RIGHT(J1415,1)="M",7,19),AND(OR(LEFT(O1415,2)={"07","19"}),VALUE(RIGHT(O1415,2))&gt;15)),TRUE,FALSE))</f>
        <v/>
      </c>
      <c r="T1415" s="77" t="str">
        <f>IF(O1415="","",IF(OR(VALUE(LEFT(O1415,2))&gt;IF(RIGHT(J1415,1)="M",7,19),AND(OR(LEFT(O1415,2)={"07","19"}),VALUE(RIGHT(O1415,2))&gt;5)),TRUE,FALSE))</f>
        <v/>
      </c>
    </row>
    <row r="1416" spans="12:20" x14ac:dyDescent="0.25">
      <c r="L1416" s="75">
        <f>COUNTIF($B$2:B1416,B1416)</f>
        <v>0</v>
      </c>
      <c r="M1416" s="75">
        <f>COUNTIF($L$2:L1416,4)</f>
        <v>42</v>
      </c>
      <c r="N1416" s="76" t="str">
        <f t="shared" si="114"/>
        <v>0</v>
      </c>
      <c r="O1416" s="76" t="str">
        <f t="shared" si="110"/>
        <v/>
      </c>
      <c r="P1416" s="75" t="str">
        <f t="shared" si="111"/>
        <v/>
      </c>
      <c r="Q1416" s="77" t="str">
        <f t="shared" si="112"/>
        <v/>
      </c>
      <c r="R1416" s="77" t="str">
        <f t="shared" si="113"/>
        <v/>
      </c>
      <c r="S1416" s="77" t="str">
        <f>IF(O1416="","",IF(OR(VALUE(LEFT(O1416,2))&gt;IF(RIGHT(J1416,1)="M",7,19),AND(OR(LEFT(O1416,2)={"07","19"}),VALUE(RIGHT(O1416,2))&gt;15)),TRUE,FALSE))</f>
        <v/>
      </c>
      <c r="T1416" s="77" t="str">
        <f>IF(O1416="","",IF(OR(VALUE(LEFT(O1416,2))&gt;IF(RIGHT(J1416,1)="M",7,19),AND(OR(LEFT(O1416,2)={"07","19"}),VALUE(RIGHT(O1416,2))&gt;5)),TRUE,FALSE))</f>
        <v/>
      </c>
    </row>
    <row r="1417" spans="12:20" x14ac:dyDescent="0.25">
      <c r="L1417" s="75">
        <f>COUNTIF($B$2:B1417,B1417)</f>
        <v>0</v>
      </c>
      <c r="M1417" s="75">
        <f>COUNTIF($L$2:L1417,4)</f>
        <v>42</v>
      </c>
      <c r="N1417" s="76" t="str">
        <f t="shared" si="114"/>
        <v>0</v>
      </c>
      <c r="O1417" s="76" t="str">
        <f t="shared" si="110"/>
        <v/>
      </c>
      <c r="P1417" s="75" t="str">
        <f t="shared" si="111"/>
        <v/>
      </c>
      <c r="Q1417" s="77" t="str">
        <f t="shared" si="112"/>
        <v/>
      </c>
      <c r="R1417" s="77" t="str">
        <f t="shared" si="113"/>
        <v/>
      </c>
      <c r="S1417" s="77" t="str">
        <f>IF(O1417="","",IF(OR(VALUE(LEFT(O1417,2))&gt;IF(RIGHT(J1417,1)="M",7,19),AND(OR(LEFT(O1417,2)={"07","19"}),VALUE(RIGHT(O1417,2))&gt;15)),TRUE,FALSE))</f>
        <v/>
      </c>
      <c r="T1417" s="77" t="str">
        <f>IF(O1417="","",IF(OR(VALUE(LEFT(O1417,2))&gt;IF(RIGHT(J1417,1)="M",7,19),AND(OR(LEFT(O1417,2)={"07","19"}),VALUE(RIGHT(O1417,2))&gt;5)),TRUE,FALSE))</f>
        <v/>
      </c>
    </row>
    <row r="1418" spans="12:20" x14ac:dyDescent="0.25">
      <c r="L1418" s="75">
        <f>COUNTIF($B$2:B1418,B1418)</f>
        <v>0</v>
      </c>
      <c r="M1418" s="75">
        <f>COUNTIF($L$2:L1418,4)</f>
        <v>42</v>
      </c>
      <c r="N1418" s="76" t="str">
        <f t="shared" si="114"/>
        <v>0</v>
      </c>
      <c r="O1418" s="76" t="str">
        <f t="shared" si="110"/>
        <v/>
      </c>
      <c r="P1418" s="75" t="str">
        <f t="shared" si="111"/>
        <v/>
      </c>
      <c r="Q1418" s="77" t="str">
        <f t="shared" si="112"/>
        <v/>
      </c>
      <c r="R1418" s="77" t="str">
        <f t="shared" si="113"/>
        <v/>
      </c>
      <c r="S1418" s="77" t="str">
        <f>IF(O1418="","",IF(OR(VALUE(LEFT(O1418,2))&gt;IF(RIGHT(J1418,1)="M",7,19),AND(OR(LEFT(O1418,2)={"07","19"}),VALUE(RIGHT(O1418,2))&gt;15)),TRUE,FALSE))</f>
        <v/>
      </c>
      <c r="T1418" s="77" t="str">
        <f>IF(O1418="","",IF(OR(VALUE(LEFT(O1418,2))&gt;IF(RIGHT(J1418,1)="M",7,19),AND(OR(LEFT(O1418,2)={"07","19"}),VALUE(RIGHT(O1418,2))&gt;5)),TRUE,FALSE))</f>
        <v/>
      </c>
    </row>
    <row r="1419" spans="12:20" x14ac:dyDescent="0.25">
      <c r="L1419" s="75">
        <f>COUNTIF($B$2:B1419,B1419)</f>
        <v>0</v>
      </c>
      <c r="M1419" s="75">
        <f>COUNTIF($L$2:L1419,4)</f>
        <v>42</v>
      </c>
      <c r="N1419" s="76" t="str">
        <f t="shared" si="114"/>
        <v>0</v>
      </c>
      <c r="O1419" s="76" t="str">
        <f t="shared" si="110"/>
        <v/>
      </c>
      <c r="P1419" s="75" t="str">
        <f t="shared" si="111"/>
        <v/>
      </c>
      <c r="Q1419" s="77" t="str">
        <f t="shared" si="112"/>
        <v/>
      </c>
      <c r="R1419" s="77" t="str">
        <f t="shared" si="113"/>
        <v/>
      </c>
      <c r="S1419" s="77" t="str">
        <f>IF(O1419="","",IF(OR(VALUE(LEFT(O1419,2))&gt;IF(RIGHT(J1419,1)="M",7,19),AND(OR(LEFT(O1419,2)={"07","19"}),VALUE(RIGHT(O1419,2))&gt;15)),TRUE,FALSE))</f>
        <v/>
      </c>
      <c r="T1419" s="77" t="str">
        <f>IF(O1419="","",IF(OR(VALUE(LEFT(O1419,2))&gt;IF(RIGHT(J1419,1)="M",7,19),AND(OR(LEFT(O1419,2)={"07","19"}),VALUE(RIGHT(O1419,2))&gt;5)),TRUE,FALSE))</f>
        <v/>
      </c>
    </row>
    <row r="1420" spans="12:20" x14ac:dyDescent="0.25">
      <c r="L1420" s="75">
        <f>COUNTIF($B$2:B1420,B1420)</f>
        <v>0</v>
      </c>
      <c r="M1420" s="75">
        <f>COUNTIF($L$2:L1420,4)</f>
        <v>42</v>
      </c>
      <c r="N1420" s="76" t="str">
        <f t="shared" si="114"/>
        <v>0</v>
      </c>
      <c r="O1420" s="76" t="str">
        <f t="shared" si="110"/>
        <v/>
      </c>
      <c r="P1420" s="75" t="str">
        <f t="shared" si="111"/>
        <v/>
      </c>
      <c r="Q1420" s="77" t="str">
        <f t="shared" si="112"/>
        <v/>
      </c>
      <c r="R1420" s="77" t="str">
        <f t="shared" si="113"/>
        <v/>
      </c>
      <c r="S1420" s="77" t="str">
        <f>IF(O1420="","",IF(OR(VALUE(LEFT(O1420,2))&gt;IF(RIGHT(J1420,1)="M",7,19),AND(OR(LEFT(O1420,2)={"07","19"}),VALUE(RIGHT(O1420,2))&gt;15)),TRUE,FALSE))</f>
        <v/>
      </c>
      <c r="T1420" s="77" t="str">
        <f>IF(O1420="","",IF(OR(VALUE(LEFT(O1420,2))&gt;IF(RIGHT(J1420,1)="M",7,19),AND(OR(LEFT(O1420,2)={"07","19"}),VALUE(RIGHT(O1420,2))&gt;5)),TRUE,FALSE))</f>
        <v/>
      </c>
    </row>
    <row r="1421" spans="12:20" x14ac:dyDescent="0.25">
      <c r="L1421" s="75">
        <f>COUNTIF($B$2:B1421,B1421)</f>
        <v>0</v>
      </c>
      <c r="M1421" s="75">
        <f>COUNTIF($L$2:L1421,4)</f>
        <v>42</v>
      </c>
      <c r="N1421" s="76" t="str">
        <f t="shared" si="114"/>
        <v>0</v>
      </c>
      <c r="O1421" s="76" t="str">
        <f t="shared" si="110"/>
        <v/>
      </c>
      <c r="P1421" s="75" t="str">
        <f t="shared" si="111"/>
        <v/>
      </c>
      <c r="Q1421" s="77" t="str">
        <f t="shared" si="112"/>
        <v/>
      </c>
      <c r="R1421" s="77" t="str">
        <f t="shared" si="113"/>
        <v/>
      </c>
      <c r="S1421" s="77" t="str">
        <f>IF(O1421="","",IF(OR(VALUE(LEFT(O1421,2))&gt;IF(RIGHT(J1421,1)="M",7,19),AND(OR(LEFT(O1421,2)={"07","19"}),VALUE(RIGHT(O1421,2))&gt;15)),TRUE,FALSE))</f>
        <v/>
      </c>
      <c r="T1421" s="77" t="str">
        <f>IF(O1421="","",IF(OR(VALUE(LEFT(O1421,2))&gt;IF(RIGHT(J1421,1)="M",7,19),AND(OR(LEFT(O1421,2)={"07","19"}),VALUE(RIGHT(O1421,2))&gt;5)),TRUE,FALSE))</f>
        <v/>
      </c>
    </row>
    <row r="1422" spans="12:20" x14ac:dyDescent="0.25">
      <c r="L1422" s="75">
        <f>COUNTIF($B$2:B1422,B1422)</f>
        <v>0</v>
      </c>
      <c r="M1422" s="75">
        <f>COUNTIF($L$2:L1422,4)</f>
        <v>42</v>
      </c>
      <c r="N1422" s="76" t="str">
        <f t="shared" si="114"/>
        <v>0</v>
      </c>
      <c r="O1422" s="76" t="str">
        <f t="shared" si="110"/>
        <v/>
      </c>
      <c r="P1422" s="75" t="str">
        <f t="shared" si="111"/>
        <v/>
      </c>
      <c r="Q1422" s="77" t="str">
        <f t="shared" si="112"/>
        <v/>
      </c>
      <c r="R1422" s="77" t="str">
        <f t="shared" si="113"/>
        <v/>
      </c>
      <c r="S1422" s="77" t="str">
        <f>IF(O1422="","",IF(OR(VALUE(LEFT(O1422,2))&gt;IF(RIGHT(J1422,1)="M",7,19),AND(OR(LEFT(O1422,2)={"07","19"}),VALUE(RIGHT(O1422,2))&gt;15)),TRUE,FALSE))</f>
        <v/>
      </c>
      <c r="T1422" s="77" t="str">
        <f>IF(O1422="","",IF(OR(VALUE(LEFT(O1422,2))&gt;IF(RIGHT(J1422,1)="M",7,19),AND(OR(LEFT(O1422,2)={"07","19"}),VALUE(RIGHT(O1422,2))&gt;5)),TRUE,FALSE))</f>
        <v/>
      </c>
    </row>
    <row r="1423" spans="12:20" x14ac:dyDescent="0.25">
      <c r="L1423" s="75">
        <f>COUNTIF($B$2:B1423,B1423)</f>
        <v>0</v>
      </c>
      <c r="M1423" s="75">
        <f>COUNTIF($L$2:L1423,4)</f>
        <v>42</v>
      </c>
      <c r="N1423" s="76" t="str">
        <f t="shared" si="114"/>
        <v>0</v>
      </c>
      <c r="O1423" s="76" t="str">
        <f t="shared" si="110"/>
        <v/>
      </c>
      <c r="P1423" s="75" t="str">
        <f t="shared" si="111"/>
        <v/>
      </c>
      <c r="Q1423" s="77" t="str">
        <f t="shared" si="112"/>
        <v/>
      </c>
      <c r="R1423" s="77" t="str">
        <f t="shared" si="113"/>
        <v/>
      </c>
      <c r="S1423" s="77" t="str">
        <f>IF(O1423="","",IF(OR(VALUE(LEFT(O1423,2))&gt;IF(RIGHT(J1423,1)="M",7,19),AND(OR(LEFT(O1423,2)={"07","19"}),VALUE(RIGHT(O1423,2))&gt;15)),TRUE,FALSE))</f>
        <v/>
      </c>
      <c r="T1423" s="77" t="str">
        <f>IF(O1423="","",IF(OR(VALUE(LEFT(O1423,2))&gt;IF(RIGHT(J1423,1)="M",7,19),AND(OR(LEFT(O1423,2)={"07","19"}),VALUE(RIGHT(O1423,2))&gt;5)),TRUE,FALSE))</f>
        <v/>
      </c>
    </row>
    <row r="1424" spans="12:20" x14ac:dyDescent="0.25">
      <c r="L1424" s="75">
        <f>COUNTIF($B$2:B1424,B1424)</f>
        <v>0</v>
      </c>
      <c r="M1424" s="75">
        <f>COUNTIF($L$2:L1424,4)</f>
        <v>42</v>
      </c>
      <c r="N1424" s="76" t="str">
        <f t="shared" si="114"/>
        <v>0</v>
      </c>
      <c r="O1424" s="76" t="str">
        <f t="shared" si="110"/>
        <v/>
      </c>
      <c r="P1424" s="75" t="str">
        <f t="shared" si="111"/>
        <v/>
      </c>
      <c r="Q1424" s="77" t="str">
        <f t="shared" si="112"/>
        <v/>
      </c>
      <c r="R1424" s="77" t="str">
        <f t="shared" si="113"/>
        <v/>
      </c>
      <c r="S1424" s="77" t="str">
        <f>IF(O1424="","",IF(OR(VALUE(LEFT(O1424,2))&gt;IF(RIGHT(J1424,1)="M",7,19),AND(OR(LEFT(O1424,2)={"07","19"}),VALUE(RIGHT(O1424,2))&gt;15)),TRUE,FALSE))</f>
        <v/>
      </c>
      <c r="T1424" s="77" t="str">
        <f>IF(O1424="","",IF(OR(VALUE(LEFT(O1424,2))&gt;IF(RIGHT(J1424,1)="M",7,19),AND(OR(LEFT(O1424,2)={"07","19"}),VALUE(RIGHT(O1424,2))&gt;5)),TRUE,FALSE))</f>
        <v/>
      </c>
    </row>
    <row r="1425" spans="12:20" x14ac:dyDescent="0.25">
      <c r="L1425" s="75">
        <f>COUNTIF($B$2:B1425,B1425)</f>
        <v>0</v>
      </c>
      <c r="M1425" s="75">
        <f>COUNTIF($L$2:L1425,4)</f>
        <v>42</v>
      </c>
      <c r="N1425" s="76" t="str">
        <f t="shared" si="114"/>
        <v>0</v>
      </c>
      <c r="O1425" s="76" t="str">
        <f t="shared" si="110"/>
        <v/>
      </c>
      <c r="P1425" s="75" t="str">
        <f t="shared" si="111"/>
        <v/>
      </c>
      <c r="Q1425" s="77" t="str">
        <f t="shared" si="112"/>
        <v/>
      </c>
      <c r="R1425" s="77" t="str">
        <f t="shared" si="113"/>
        <v/>
      </c>
      <c r="S1425" s="77" t="str">
        <f>IF(O1425="","",IF(OR(VALUE(LEFT(O1425,2))&gt;IF(RIGHT(J1425,1)="M",7,19),AND(OR(LEFT(O1425,2)={"07","19"}),VALUE(RIGHT(O1425,2))&gt;15)),TRUE,FALSE))</f>
        <v/>
      </c>
      <c r="T1425" s="77" t="str">
        <f>IF(O1425="","",IF(OR(VALUE(LEFT(O1425,2))&gt;IF(RIGHT(J1425,1)="M",7,19),AND(OR(LEFT(O1425,2)={"07","19"}),VALUE(RIGHT(O1425,2))&gt;5)),TRUE,FALSE))</f>
        <v/>
      </c>
    </row>
    <row r="1426" spans="12:20" x14ac:dyDescent="0.25">
      <c r="L1426" s="75">
        <f>COUNTIF($B$2:B1426,B1426)</f>
        <v>0</v>
      </c>
      <c r="M1426" s="75">
        <f>COUNTIF($L$2:L1426,4)</f>
        <v>42</v>
      </c>
      <c r="N1426" s="76" t="str">
        <f t="shared" si="114"/>
        <v>0</v>
      </c>
      <c r="O1426" s="76" t="str">
        <f t="shared" si="110"/>
        <v/>
      </c>
      <c r="P1426" s="75" t="str">
        <f t="shared" si="111"/>
        <v/>
      </c>
      <c r="Q1426" s="77" t="str">
        <f t="shared" si="112"/>
        <v/>
      </c>
      <c r="R1426" s="77" t="str">
        <f t="shared" si="113"/>
        <v/>
      </c>
      <c r="S1426" s="77" t="str">
        <f>IF(O1426="","",IF(OR(VALUE(LEFT(O1426,2))&gt;IF(RIGHT(J1426,1)="M",7,19),AND(OR(LEFT(O1426,2)={"07","19"}),VALUE(RIGHT(O1426,2))&gt;15)),TRUE,FALSE))</f>
        <v/>
      </c>
      <c r="T1426" s="77" t="str">
        <f>IF(O1426="","",IF(OR(VALUE(LEFT(O1426,2))&gt;IF(RIGHT(J1426,1)="M",7,19),AND(OR(LEFT(O1426,2)={"07","19"}),VALUE(RIGHT(O1426,2))&gt;5)),TRUE,FALSE))</f>
        <v/>
      </c>
    </row>
    <row r="1427" spans="12:20" x14ac:dyDescent="0.25">
      <c r="L1427" s="75">
        <f>COUNTIF($B$2:B1427,B1427)</f>
        <v>0</v>
      </c>
      <c r="M1427" s="75">
        <f>COUNTIF($L$2:L1427,4)</f>
        <v>42</v>
      </c>
      <c r="N1427" s="76" t="str">
        <f t="shared" si="114"/>
        <v>0</v>
      </c>
      <c r="O1427" s="76" t="str">
        <f t="shared" si="110"/>
        <v/>
      </c>
      <c r="P1427" s="75" t="str">
        <f t="shared" si="111"/>
        <v/>
      </c>
      <c r="Q1427" s="77" t="str">
        <f t="shared" si="112"/>
        <v/>
      </c>
      <c r="R1427" s="77" t="str">
        <f t="shared" si="113"/>
        <v/>
      </c>
      <c r="S1427" s="77" t="str">
        <f>IF(O1427="","",IF(OR(VALUE(LEFT(O1427,2))&gt;IF(RIGHT(J1427,1)="M",7,19),AND(OR(LEFT(O1427,2)={"07","19"}),VALUE(RIGHT(O1427,2))&gt;15)),TRUE,FALSE))</f>
        <v/>
      </c>
      <c r="T1427" s="77" t="str">
        <f>IF(O1427="","",IF(OR(VALUE(LEFT(O1427,2))&gt;IF(RIGHT(J1427,1)="M",7,19),AND(OR(LEFT(O1427,2)={"07","19"}),VALUE(RIGHT(O1427,2))&gt;5)),TRUE,FALSE))</f>
        <v/>
      </c>
    </row>
    <row r="1428" spans="12:20" x14ac:dyDescent="0.25">
      <c r="L1428" s="75">
        <f>COUNTIF($B$2:B1428,B1428)</f>
        <v>0</v>
      </c>
      <c r="M1428" s="75">
        <f>COUNTIF($L$2:L1428,4)</f>
        <v>42</v>
      </c>
      <c r="N1428" s="76" t="str">
        <f t="shared" si="114"/>
        <v>0</v>
      </c>
      <c r="O1428" s="76" t="str">
        <f t="shared" si="110"/>
        <v/>
      </c>
      <c r="P1428" s="75" t="str">
        <f t="shared" si="111"/>
        <v/>
      </c>
      <c r="Q1428" s="77" t="str">
        <f t="shared" si="112"/>
        <v/>
      </c>
      <c r="R1428" s="77" t="str">
        <f t="shared" si="113"/>
        <v/>
      </c>
      <c r="S1428" s="77" t="str">
        <f>IF(O1428="","",IF(OR(VALUE(LEFT(O1428,2))&gt;IF(RIGHT(J1428,1)="M",7,19),AND(OR(LEFT(O1428,2)={"07","19"}),VALUE(RIGHT(O1428,2))&gt;15)),TRUE,FALSE))</f>
        <v/>
      </c>
      <c r="T1428" s="77" t="str">
        <f>IF(O1428="","",IF(OR(VALUE(LEFT(O1428,2))&gt;IF(RIGHT(J1428,1)="M",7,19),AND(OR(LEFT(O1428,2)={"07","19"}),VALUE(RIGHT(O1428,2))&gt;5)),TRUE,FALSE))</f>
        <v/>
      </c>
    </row>
    <row r="1429" spans="12:20" x14ac:dyDescent="0.25">
      <c r="L1429" s="75">
        <f>COUNTIF($B$2:B1429,B1429)</f>
        <v>0</v>
      </c>
      <c r="M1429" s="75">
        <f>COUNTIF($L$2:L1429,4)</f>
        <v>42</v>
      </c>
      <c r="N1429" s="76" t="str">
        <f t="shared" si="114"/>
        <v>0</v>
      </c>
      <c r="O1429" s="76" t="str">
        <f t="shared" si="110"/>
        <v/>
      </c>
      <c r="P1429" s="75" t="str">
        <f t="shared" si="111"/>
        <v/>
      </c>
      <c r="Q1429" s="77" t="str">
        <f t="shared" si="112"/>
        <v/>
      </c>
      <c r="R1429" s="77" t="str">
        <f t="shared" si="113"/>
        <v/>
      </c>
      <c r="S1429" s="77" t="str">
        <f>IF(O1429="","",IF(OR(VALUE(LEFT(O1429,2))&gt;IF(RIGHT(J1429,1)="M",7,19),AND(OR(LEFT(O1429,2)={"07","19"}),VALUE(RIGHT(O1429,2))&gt;15)),TRUE,FALSE))</f>
        <v/>
      </c>
      <c r="T1429" s="77" t="str">
        <f>IF(O1429="","",IF(OR(VALUE(LEFT(O1429,2))&gt;IF(RIGHT(J1429,1)="M",7,19),AND(OR(LEFT(O1429,2)={"07","19"}),VALUE(RIGHT(O1429,2))&gt;5)),TRUE,FALSE))</f>
        <v/>
      </c>
    </row>
    <row r="1430" spans="12:20" x14ac:dyDescent="0.25">
      <c r="L1430" s="75">
        <f>COUNTIF($B$2:B1430,B1430)</f>
        <v>0</v>
      </c>
      <c r="M1430" s="75">
        <f>COUNTIF($L$2:L1430,4)</f>
        <v>42</v>
      </c>
      <c r="N1430" s="76" t="str">
        <f t="shared" si="114"/>
        <v>0</v>
      </c>
      <c r="O1430" s="76" t="str">
        <f t="shared" si="110"/>
        <v/>
      </c>
      <c r="P1430" s="75" t="str">
        <f t="shared" si="111"/>
        <v/>
      </c>
      <c r="Q1430" s="77" t="str">
        <f t="shared" si="112"/>
        <v/>
      </c>
      <c r="R1430" s="77" t="str">
        <f t="shared" si="113"/>
        <v/>
      </c>
      <c r="S1430" s="77" t="str">
        <f>IF(O1430="","",IF(OR(VALUE(LEFT(O1430,2))&gt;IF(RIGHT(J1430,1)="M",7,19),AND(OR(LEFT(O1430,2)={"07","19"}),VALUE(RIGHT(O1430,2))&gt;15)),TRUE,FALSE))</f>
        <v/>
      </c>
      <c r="T1430" s="77" t="str">
        <f>IF(O1430="","",IF(OR(VALUE(LEFT(O1430,2))&gt;IF(RIGHT(J1430,1)="M",7,19),AND(OR(LEFT(O1430,2)={"07","19"}),VALUE(RIGHT(O1430,2))&gt;5)),TRUE,FALSE))</f>
        <v/>
      </c>
    </row>
    <row r="1431" spans="12:20" x14ac:dyDescent="0.25">
      <c r="L1431" s="75">
        <f>COUNTIF($B$2:B1431,B1431)</f>
        <v>0</v>
      </c>
      <c r="M1431" s="75">
        <f>COUNTIF($L$2:L1431,4)</f>
        <v>42</v>
      </c>
      <c r="N1431" s="76" t="str">
        <f t="shared" si="114"/>
        <v>0</v>
      </c>
      <c r="O1431" s="76" t="str">
        <f t="shared" si="110"/>
        <v/>
      </c>
      <c r="P1431" s="75" t="str">
        <f t="shared" si="111"/>
        <v/>
      </c>
      <c r="Q1431" s="77" t="str">
        <f t="shared" si="112"/>
        <v/>
      </c>
      <c r="R1431" s="77" t="str">
        <f t="shared" si="113"/>
        <v/>
      </c>
      <c r="S1431" s="77" t="str">
        <f>IF(O1431="","",IF(OR(VALUE(LEFT(O1431,2))&gt;IF(RIGHT(J1431,1)="M",7,19),AND(OR(LEFT(O1431,2)={"07","19"}),VALUE(RIGHT(O1431,2))&gt;15)),TRUE,FALSE))</f>
        <v/>
      </c>
      <c r="T1431" s="77" t="str">
        <f>IF(O1431="","",IF(OR(VALUE(LEFT(O1431,2))&gt;IF(RIGHT(J1431,1)="M",7,19),AND(OR(LEFT(O1431,2)={"07","19"}),VALUE(RIGHT(O1431,2))&gt;5)),TRUE,FALSE))</f>
        <v/>
      </c>
    </row>
    <row r="1432" spans="12:20" x14ac:dyDescent="0.25">
      <c r="L1432" s="75">
        <f>COUNTIF($B$2:B1432,B1432)</f>
        <v>0</v>
      </c>
      <c r="M1432" s="75">
        <f>COUNTIF($L$2:L1432,4)</f>
        <v>42</v>
      </c>
      <c r="N1432" s="76" t="str">
        <f t="shared" si="114"/>
        <v>0</v>
      </c>
      <c r="O1432" s="76" t="str">
        <f t="shared" si="110"/>
        <v/>
      </c>
      <c r="P1432" s="75" t="str">
        <f t="shared" si="111"/>
        <v/>
      </c>
      <c r="Q1432" s="77" t="str">
        <f t="shared" si="112"/>
        <v/>
      </c>
      <c r="R1432" s="77" t="str">
        <f t="shared" si="113"/>
        <v/>
      </c>
      <c r="S1432" s="77" t="str">
        <f>IF(O1432="","",IF(OR(VALUE(LEFT(O1432,2))&gt;IF(RIGHT(J1432,1)="M",7,19),AND(OR(LEFT(O1432,2)={"07","19"}),VALUE(RIGHT(O1432,2))&gt;15)),TRUE,FALSE))</f>
        <v/>
      </c>
      <c r="T1432" s="77" t="str">
        <f>IF(O1432="","",IF(OR(VALUE(LEFT(O1432,2))&gt;IF(RIGHT(J1432,1)="M",7,19),AND(OR(LEFT(O1432,2)={"07","19"}),VALUE(RIGHT(O1432,2))&gt;5)),TRUE,FALSE))</f>
        <v/>
      </c>
    </row>
    <row r="1433" spans="12:20" x14ac:dyDescent="0.25">
      <c r="L1433" s="75">
        <f>COUNTIF($B$2:B1433,B1433)</f>
        <v>0</v>
      </c>
      <c r="M1433" s="75">
        <f>COUNTIF($L$2:L1433,4)</f>
        <v>42</v>
      </c>
      <c r="N1433" s="76" t="str">
        <f t="shared" si="114"/>
        <v>0</v>
      </c>
      <c r="O1433" s="76" t="str">
        <f t="shared" si="110"/>
        <v/>
      </c>
      <c r="P1433" s="75" t="str">
        <f t="shared" si="111"/>
        <v/>
      </c>
      <c r="Q1433" s="77" t="str">
        <f t="shared" si="112"/>
        <v/>
      </c>
      <c r="R1433" s="77" t="str">
        <f t="shared" si="113"/>
        <v/>
      </c>
      <c r="S1433" s="77" t="str">
        <f>IF(O1433="","",IF(OR(VALUE(LEFT(O1433,2))&gt;IF(RIGHT(J1433,1)="M",7,19),AND(OR(LEFT(O1433,2)={"07","19"}),VALUE(RIGHT(O1433,2))&gt;15)),TRUE,FALSE))</f>
        <v/>
      </c>
      <c r="T1433" s="77" t="str">
        <f>IF(O1433="","",IF(OR(VALUE(LEFT(O1433,2))&gt;IF(RIGHT(J1433,1)="M",7,19),AND(OR(LEFT(O1433,2)={"07","19"}),VALUE(RIGHT(O1433,2))&gt;5)),TRUE,FALSE))</f>
        <v/>
      </c>
    </row>
    <row r="1434" spans="12:20" x14ac:dyDescent="0.25">
      <c r="L1434" s="75">
        <f>COUNTIF($B$2:B1434,B1434)</f>
        <v>0</v>
      </c>
      <c r="M1434" s="75">
        <f>COUNTIF($L$2:L1434,4)</f>
        <v>42</v>
      </c>
      <c r="N1434" s="76" t="str">
        <f t="shared" si="114"/>
        <v>0</v>
      </c>
      <c r="O1434" s="76" t="str">
        <f t="shared" si="110"/>
        <v/>
      </c>
      <c r="P1434" s="75" t="str">
        <f t="shared" si="111"/>
        <v/>
      </c>
      <c r="Q1434" s="77" t="str">
        <f t="shared" si="112"/>
        <v/>
      </c>
      <c r="R1434" s="77" t="str">
        <f t="shared" si="113"/>
        <v/>
      </c>
      <c r="S1434" s="77" t="str">
        <f>IF(O1434="","",IF(OR(VALUE(LEFT(O1434,2))&gt;IF(RIGHT(J1434,1)="M",7,19),AND(OR(LEFT(O1434,2)={"07","19"}),VALUE(RIGHT(O1434,2))&gt;15)),TRUE,FALSE))</f>
        <v/>
      </c>
      <c r="T1434" s="77" t="str">
        <f>IF(O1434="","",IF(OR(VALUE(LEFT(O1434,2))&gt;IF(RIGHT(J1434,1)="M",7,19),AND(OR(LEFT(O1434,2)={"07","19"}),VALUE(RIGHT(O1434,2))&gt;5)),TRUE,FALSE))</f>
        <v/>
      </c>
    </row>
    <row r="1435" spans="12:20" x14ac:dyDescent="0.25">
      <c r="L1435" s="75">
        <f>COUNTIF($B$2:B1435,B1435)</f>
        <v>0</v>
      </c>
      <c r="M1435" s="75">
        <f>COUNTIF($L$2:L1435,4)</f>
        <v>42</v>
      </c>
      <c r="N1435" s="76" t="str">
        <f t="shared" si="114"/>
        <v>0</v>
      </c>
      <c r="O1435" s="76" t="str">
        <f t="shared" si="110"/>
        <v/>
      </c>
      <c r="P1435" s="75" t="str">
        <f t="shared" si="111"/>
        <v/>
      </c>
      <c r="Q1435" s="77" t="str">
        <f t="shared" si="112"/>
        <v/>
      </c>
      <c r="R1435" s="77" t="str">
        <f t="shared" si="113"/>
        <v/>
      </c>
      <c r="S1435" s="77" t="str">
        <f>IF(O1435="","",IF(OR(VALUE(LEFT(O1435,2))&gt;IF(RIGHT(J1435,1)="M",7,19),AND(OR(LEFT(O1435,2)={"07","19"}),VALUE(RIGHT(O1435,2))&gt;15)),TRUE,FALSE))</f>
        <v/>
      </c>
      <c r="T1435" s="77" t="str">
        <f>IF(O1435="","",IF(OR(VALUE(LEFT(O1435,2))&gt;IF(RIGHT(J1435,1)="M",7,19),AND(OR(LEFT(O1435,2)={"07","19"}),VALUE(RIGHT(O1435,2))&gt;5)),TRUE,FALSE))</f>
        <v/>
      </c>
    </row>
    <row r="1436" spans="12:20" x14ac:dyDescent="0.25">
      <c r="L1436" s="75">
        <f>COUNTIF($B$2:B1436,B1436)</f>
        <v>0</v>
      </c>
      <c r="M1436" s="75">
        <f>COUNTIF($L$2:L1436,4)</f>
        <v>42</v>
      </c>
      <c r="N1436" s="76" t="str">
        <f t="shared" si="114"/>
        <v>0</v>
      </c>
      <c r="O1436" s="76" t="str">
        <f t="shared" si="110"/>
        <v/>
      </c>
      <c r="P1436" s="75" t="str">
        <f t="shared" si="111"/>
        <v/>
      </c>
      <c r="Q1436" s="77" t="str">
        <f t="shared" si="112"/>
        <v/>
      </c>
      <c r="R1436" s="77" t="str">
        <f t="shared" si="113"/>
        <v/>
      </c>
      <c r="S1436" s="77" t="str">
        <f>IF(O1436="","",IF(OR(VALUE(LEFT(O1436,2))&gt;IF(RIGHT(J1436,1)="M",7,19),AND(OR(LEFT(O1436,2)={"07","19"}),VALUE(RIGHT(O1436,2))&gt;15)),TRUE,FALSE))</f>
        <v/>
      </c>
      <c r="T1436" s="77" t="str">
        <f>IF(O1436="","",IF(OR(VALUE(LEFT(O1436,2))&gt;IF(RIGHT(J1436,1)="M",7,19),AND(OR(LEFT(O1436,2)={"07","19"}),VALUE(RIGHT(O1436,2))&gt;5)),TRUE,FALSE))</f>
        <v/>
      </c>
    </row>
    <row r="1437" spans="12:20" x14ac:dyDescent="0.25">
      <c r="L1437" s="75">
        <f>COUNTIF($B$2:B1437,B1437)</f>
        <v>0</v>
      </c>
      <c r="M1437" s="75">
        <f>COUNTIF($L$2:L1437,4)</f>
        <v>42</v>
      </c>
      <c r="N1437" s="76" t="str">
        <f t="shared" si="114"/>
        <v>0</v>
      </c>
      <c r="O1437" s="76" t="str">
        <f t="shared" si="110"/>
        <v/>
      </c>
      <c r="P1437" s="75" t="str">
        <f t="shared" si="111"/>
        <v/>
      </c>
      <c r="Q1437" s="77" t="str">
        <f t="shared" si="112"/>
        <v/>
      </c>
      <c r="R1437" s="77" t="str">
        <f t="shared" si="113"/>
        <v/>
      </c>
      <c r="S1437" s="77" t="str">
        <f>IF(O1437="","",IF(OR(VALUE(LEFT(O1437,2))&gt;IF(RIGHT(J1437,1)="M",7,19),AND(OR(LEFT(O1437,2)={"07","19"}),VALUE(RIGHT(O1437,2))&gt;15)),TRUE,FALSE))</f>
        <v/>
      </c>
      <c r="T1437" s="77" t="str">
        <f>IF(O1437="","",IF(OR(VALUE(LEFT(O1437,2))&gt;IF(RIGHT(J1437,1)="M",7,19),AND(OR(LEFT(O1437,2)={"07","19"}),VALUE(RIGHT(O1437,2))&gt;5)),TRUE,FALSE))</f>
        <v/>
      </c>
    </row>
    <row r="1438" spans="12:20" x14ac:dyDescent="0.25">
      <c r="L1438" s="75">
        <f>COUNTIF($B$2:B1438,B1438)</f>
        <v>0</v>
      </c>
      <c r="M1438" s="75">
        <f>COUNTIF($L$2:L1438,4)</f>
        <v>42</v>
      </c>
      <c r="N1438" s="76" t="str">
        <f t="shared" si="114"/>
        <v>0</v>
      </c>
      <c r="O1438" s="76" t="str">
        <f t="shared" si="110"/>
        <v/>
      </c>
      <c r="P1438" s="75" t="str">
        <f t="shared" si="111"/>
        <v/>
      </c>
      <c r="Q1438" s="77" t="str">
        <f t="shared" si="112"/>
        <v/>
      </c>
      <c r="R1438" s="77" t="str">
        <f t="shared" si="113"/>
        <v/>
      </c>
      <c r="S1438" s="77" t="str">
        <f>IF(O1438="","",IF(OR(VALUE(LEFT(O1438,2))&gt;IF(RIGHT(J1438,1)="M",7,19),AND(OR(LEFT(O1438,2)={"07","19"}),VALUE(RIGHT(O1438,2))&gt;15)),TRUE,FALSE))</f>
        <v/>
      </c>
      <c r="T1438" s="77" t="str">
        <f>IF(O1438="","",IF(OR(VALUE(LEFT(O1438,2))&gt;IF(RIGHT(J1438,1)="M",7,19),AND(OR(LEFT(O1438,2)={"07","19"}),VALUE(RIGHT(O1438,2))&gt;5)),TRUE,FALSE))</f>
        <v/>
      </c>
    </row>
    <row r="1439" spans="12:20" x14ac:dyDescent="0.25">
      <c r="L1439" s="75">
        <f>COUNTIF($B$2:B1439,B1439)</f>
        <v>0</v>
      </c>
      <c r="M1439" s="75">
        <f>COUNTIF($L$2:L1439,4)</f>
        <v>42</v>
      </c>
      <c r="N1439" s="76" t="str">
        <f t="shared" si="114"/>
        <v>0</v>
      </c>
      <c r="O1439" s="76" t="str">
        <f t="shared" si="110"/>
        <v/>
      </c>
      <c r="P1439" s="75" t="str">
        <f t="shared" si="111"/>
        <v/>
      </c>
      <c r="Q1439" s="77" t="str">
        <f t="shared" si="112"/>
        <v/>
      </c>
      <c r="R1439" s="77" t="str">
        <f t="shared" si="113"/>
        <v/>
      </c>
      <c r="S1439" s="77" t="str">
        <f>IF(O1439="","",IF(OR(VALUE(LEFT(O1439,2))&gt;IF(RIGHT(J1439,1)="M",7,19),AND(OR(LEFT(O1439,2)={"07","19"}),VALUE(RIGHT(O1439,2))&gt;15)),TRUE,FALSE))</f>
        <v/>
      </c>
      <c r="T1439" s="77" t="str">
        <f>IF(O1439="","",IF(OR(VALUE(LEFT(O1439,2))&gt;IF(RIGHT(J1439,1)="M",7,19),AND(OR(LEFT(O1439,2)={"07","19"}),VALUE(RIGHT(O1439,2))&gt;5)),TRUE,FALSE))</f>
        <v/>
      </c>
    </row>
    <row r="1440" spans="12:20" x14ac:dyDescent="0.25">
      <c r="L1440" s="75">
        <f>COUNTIF($B$2:B1440,B1440)</f>
        <v>0</v>
      </c>
      <c r="M1440" s="75">
        <f>COUNTIF($L$2:L1440,4)</f>
        <v>42</v>
      </c>
      <c r="N1440" s="76" t="str">
        <f t="shared" si="114"/>
        <v>0</v>
      </c>
      <c r="O1440" s="76" t="str">
        <f t="shared" si="110"/>
        <v/>
      </c>
      <c r="P1440" s="75" t="str">
        <f t="shared" si="111"/>
        <v/>
      </c>
      <c r="Q1440" s="77" t="str">
        <f t="shared" si="112"/>
        <v/>
      </c>
      <c r="R1440" s="77" t="str">
        <f t="shared" si="113"/>
        <v/>
      </c>
      <c r="S1440" s="77" t="str">
        <f>IF(O1440="","",IF(OR(VALUE(LEFT(O1440,2))&gt;IF(RIGHT(J1440,1)="M",7,19),AND(OR(LEFT(O1440,2)={"07","19"}),VALUE(RIGHT(O1440,2))&gt;15)),TRUE,FALSE))</f>
        <v/>
      </c>
      <c r="T1440" s="77" t="str">
        <f>IF(O1440="","",IF(OR(VALUE(LEFT(O1440,2))&gt;IF(RIGHT(J1440,1)="M",7,19),AND(OR(LEFT(O1440,2)={"07","19"}),VALUE(RIGHT(O1440,2))&gt;5)),TRUE,FALSE))</f>
        <v/>
      </c>
    </row>
    <row r="1441" spans="12:20" x14ac:dyDescent="0.25">
      <c r="L1441" s="75">
        <f>COUNTIF($B$2:B1441,B1441)</f>
        <v>0</v>
      </c>
      <c r="M1441" s="75">
        <f>COUNTIF($L$2:L1441,4)</f>
        <v>42</v>
      </c>
      <c r="N1441" s="76" t="str">
        <f t="shared" si="114"/>
        <v>0</v>
      </c>
      <c r="O1441" s="76" t="str">
        <f t="shared" si="110"/>
        <v/>
      </c>
      <c r="P1441" s="75" t="str">
        <f t="shared" si="111"/>
        <v/>
      </c>
      <c r="Q1441" s="77" t="str">
        <f t="shared" si="112"/>
        <v/>
      </c>
      <c r="R1441" s="77" t="str">
        <f t="shared" si="113"/>
        <v/>
      </c>
      <c r="S1441" s="77" t="str">
        <f>IF(O1441="","",IF(OR(VALUE(LEFT(O1441,2))&gt;IF(RIGHT(J1441,1)="M",7,19),AND(OR(LEFT(O1441,2)={"07","19"}),VALUE(RIGHT(O1441,2))&gt;15)),TRUE,FALSE))</f>
        <v/>
      </c>
      <c r="T1441" s="77" t="str">
        <f>IF(O1441="","",IF(OR(VALUE(LEFT(O1441,2))&gt;IF(RIGHT(J1441,1)="M",7,19),AND(OR(LEFT(O1441,2)={"07","19"}),VALUE(RIGHT(O1441,2))&gt;5)),TRUE,FALSE))</f>
        <v/>
      </c>
    </row>
    <row r="1442" spans="12:20" x14ac:dyDescent="0.25">
      <c r="L1442" s="75">
        <f>COUNTIF($B$2:B1442,B1442)</f>
        <v>0</v>
      </c>
      <c r="M1442" s="75">
        <f>COUNTIF($L$2:L1442,4)</f>
        <v>42</v>
      </c>
      <c r="N1442" s="76" t="str">
        <f t="shared" si="114"/>
        <v>0</v>
      </c>
      <c r="O1442" s="76" t="str">
        <f t="shared" si="110"/>
        <v/>
      </c>
      <c r="P1442" s="75" t="str">
        <f t="shared" si="111"/>
        <v/>
      </c>
      <c r="Q1442" s="77" t="str">
        <f t="shared" si="112"/>
        <v/>
      </c>
      <c r="R1442" s="77" t="str">
        <f t="shared" si="113"/>
        <v/>
      </c>
      <c r="S1442" s="77" t="str">
        <f>IF(O1442="","",IF(OR(VALUE(LEFT(O1442,2))&gt;IF(RIGHT(J1442,1)="M",7,19),AND(OR(LEFT(O1442,2)={"07","19"}),VALUE(RIGHT(O1442,2))&gt;15)),TRUE,FALSE))</f>
        <v/>
      </c>
      <c r="T1442" s="77" t="str">
        <f>IF(O1442="","",IF(OR(VALUE(LEFT(O1442,2))&gt;IF(RIGHT(J1442,1)="M",7,19),AND(OR(LEFT(O1442,2)={"07","19"}),VALUE(RIGHT(O1442,2))&gt;5)),TRUE,FALSE))</f>
        <v/>
      </c>
    </row>
    <row r="1443" spans="12:20" x14ac:dyDescent="0.25">
      <c r="L1443" s="75">
        <f>COUNTIF($B$2:B1443,B1443)</f>
        <v>0</v>
      </c>
      <c r="M1443" s="75">
        <f>COUNTIF($L$2:L1443,4)</f>
        <v>42</v>
      </c>
      <c r="N1443" s="76" t="str">
        <f t="shared" si="114"/>
        <v>0</v>
      </c>
      <c r="O1443" s="76" t="str">
        <f t="shared" si="110"/>
        <v/>
      </c>
      <c r="P1443" s="75" t="str">
        <f t="shared" si="111"/>
        <v/>
      </c>
      <c r="Q1443" s="77" t="str">
        <f t="shared" si="112"/>
        <v/>
      </c>
      <c r="R1443" s="77" t="str">
        <f t="shared" si="113"/>
        <v/>
      </c>
      <c r="S1443" s="77" t="str">
        <f>IF(O1443="","",IF(OR(VALUE(LEFT(O1443,2))&gt;IF(RIGHT(J1443,1)="M",7,19),AND(OR(LEFT(O1443,2)={"07","19"}),VALUE(RIGHT(O1443,2))&gt;15)),TRUE,FALSE))</f>
        <v/>
      </c>
      <c r="T1443" s="77" t="str">
        <f>IF(O1443="","",IF(OR(VALUE(LEFT(O1443,2))&gt;IF(RIGHT(J1443,1)="M",7,19),AND(OR(LEFT(O1443,2)={"07","19"}),VALUE(RIGHT(O1443,2))&gt;5)),TRUE,FALSE))</f>
        <v/>
      </c>
    </row>
    <row r="1444" spans="12:20" x14ac:dyDescent="0.25">
      <c r="L1444" s="75">
        <f>COUNTIF($B$2:B1444,B1444)</f>
        <v>0</v>
      </c>
      <c r="M1444" s="75">
        <f>COUNTIF($L$2:L1444,4)</f>
        <v>42</v>
      </c>
      <c r="N1444" s="76" t="str">
        <f t="shared" si="114"/>
        <v>0</v>
      </c>
      <c r="O1444" s="76" t="str">
        <f t="shared" si="110"/>
        <v/>
      </c>
      <c r="P1444" s="75" t="str">
        <f t="shared" si="111"/>
        <v/>
      </c>
      <c r="Q1444" s="77" t="str">
        <f t="shared" si="112"/>
        <v/>
      </c>
      <c r="R1444" s="77" t="str">
        <f t="shared" si="113"/>
        <v/>
      </c>
      <c r="S1444" s="77" t="str">
        <f>IF(O1444="","",IF(OR(VALUE(LEFT(O1444,2))&gt;IF(RIGHT(J1444,1)="M",7,19),AND(OR(LEFT(O1444,2)={"07","19"}),VALUE(RIGHT(O1444,2))&gt;15)),TRUE,FALSE))</f>
        <v/>
      </c>
      <c r="T1444" s="77" t="str">
        <f>IF(O1444="","",IF(OR(VALUE(LEFT(O1444,2))&gt;IF(RIGHT(J1444,1)="M",7,19),AND(OR(LEFT(O1444,2)={"07","19"}),VALUE(RIGHT(O1444,2))&gt;5)),TRUE,FALSE))</f>
        <v/>
      </c>
    </row>
    <row r="1445" spans="12:20" x14ac:dyDescent="0.25">
      <c r="L1445" s="75">
        <f>COUNTIF($B$2:B1445,B1445)</f>
        <v>0</v>
      </c>
      <c r="M1445" s="75">
        <f>COUNTIF($L$2:L1445,4)</f>
        <v>42</v>
      </c>
      <c r="N1445" s="76" t="str">
        <f t="shared" si="114"/>
        <v>0</v>
      </c>
      <c r="O1445" s="76" t="str">
        <f t="shared" si="110"/>
        <v/>
      </c>
      <c r="P1445" s="75" t="str">
        <f t="shared" si="111"/>
        <v/>
      </c>
      <c r="Q1445" s="77" t="str">
        <f t="shared" si="112"/>
        <v/>
      </c>
      <c r="R1445" s="77" t="str">
        <f t="shared" si="113"/>
        <v/>
      </c>
      <c r="S1445" s="77" t="str">
        <f>IF(O1445="","",IF(OR(VALUE(LEFT(O1445,2))&gt;IF(RIGHT(J1445,1)="M",7,19),AND(OR(LEFT(O1445,2)={"07","19"}),VALUE(RIGHT(O1445,2))&gt;15)),TRUE,FALSE))</f>
        <v/>
      </c>
      <c r="T1445" s="77" t="str">
        <f>IF(O1445="","",IF(OR(VALUE(LEFT(O1445,2))&gt;IF(RIGHT(J1445,1)="M",7,19),AND(OR(LEFT(O1445,2)={"07","19"}),VALUE(RIGHT(O1445,2))&gt;5)),TRUE,FALSE))</f>
        <v/>
      </c>
    </row>
    <row r="1446" spans="12:20" x14ac:dyDescent="0.25">
      <c r="L1446" s="75">
        <f>COUNTIF($B$2:B1446,B1446)</f>
        <v>0</v>
      </c>
      <c r="M1446" s="75">
        <f>COUNTIF($L$2:L1446,4)</f>
        <v>42</v>
      </c>
      <c r="N1446" s="76" t="str">
        <f t="shared" si="114"/>
        <v>0</v>
      </c>
      <c r="O1446" s="76" t="str">
        <f t="shared" si="110"/>
        <v/>
      </c>
      <c r="P1446" s="75" t="str">
        <f t="shared" si="111"/>
        <v/>
      </c>
      <c r="Q1446" s="77" t="str">
        <f t="shared" si="112"/>
        <v/>
      </c>
      <c r="R1446" s="77" t="str">
        <f t="shared" si="113"/>
        <v/>
      </c>
      <c r="S1446" s="77" t="str">
        <f>IF(O1446="","",IF(OR(VALUE(LEFT(O1446,2))&gt;IF(RIGHT(J1446,1)="M",7,19),AND(OR(LEFT(O1446,2)={"07","19"}),VALUE(RIGHT(O1446,2))&gt;15)),TRUE,FALSE))</f>
        <v/>
      </c>
      <c r="T1446" s="77" t="str">
        <f>IF(O1446="","",IF(OR(VALUE(LEFT(O1446,2))&gt;IF(RIGHT(J1446,1)="M",7,19),AND(OR(LEFT(O1446,2)={"07","19"}),VALUE(RIGHT(O1446,2))&gt;5)),TRUE,FALSE))</f>
        <v/>
      </c>
    </row>
    <row r="1447" spans="12:20" x14ac:dyDescent="0.25">
      <c r="L1447" s="75">
        <f>COUNTIF($B$2:B1447,B1447)</f>
        <v>0</v>
      </c>
      <c r="M1447" s="75">
        <f>COUNTIF($L$2:L1447,4)</f>
        <v>42</v>
      </c>
      <c r="N1447" s="76" t="str">
        <f t="shared" si="114"/>
        <v>0</v>
      </c>
      <c r="O1447" s="76" t="str">
        <f t="shared" si="110"/>
        <v/>
      </c>
      <c r="P1447" s="75" t="str">
        <f t="shared" si="111"/>
        <v/>
      </c>
      <c r="Q1447" s="77" t="str">
        <f t="shared" si="112"/>
        <v/>
      </c>
      <c r="R1447" s="77" t="str">
        <f t="shared" si="113"/>
        <v/>
      </c>
      <c r="S1447" s="77" t="str">
        <f>IF(O1447="","",IF(OR(VALUE(LEFT(O1447,2))&gt;IF(RIGHT(J1447,1)="M",7,19),AND(OR(LEFT(O1447,2)={"07","19"}),VALUE(RIGHT(O1447,2))&gt;15)),TRUE,FALSE))</f>
        <v/>
      </c>
      <c r="T1447" s="77" t="str">
        <f>IF(O1447="","",IF(OR(VALUE(LEFT(O1447,2))&gt;IF(RIGHT(J1447,1)="M",7,19),AND(OR(LEFT(O1447,2)={"07","19"}),VALUE(RIGHT(O1447,2))&gt;5)),TRUE,FALSE))</f>
        <v/>
      </c>
    </row>
    <row r="1448" spans="12:20" x14ac:dyDescent="0.25">
      <c r="L1448" s="75">
        <f>COUNTIF($B$2:B1448,B1448)</f>
        <v>0</v>
      </c>
      <c r="M1448" s="75">
        <f>COUNTIF($L$2:L1448,4)</f>
        <v>42</v>
      </c>
      <c r="N1448" s="76" t="str">
        <f t="shared" si="114"/>
        <v>0</v>
      </c>
      <c r="O1448" s="76" t="str">
        <f t="shared" si="110"/>
        <v/>
      </c>
      <c r="P1448" s="75" t="str">
        <f t="shared" si="111"/>
        <v/>
      </c>
      <c r="Q1448" s="77" t="str">
        <f t="shared" si="112"/>
        <v/>
      </c>
      <c r="R1448" s="77" t="str">
        <f t="shared" si="113"/>
        <v/>
      </c>
      <c r="S1448" s="77" t="str">
        <f>IF(O1448="","",IF(OR(VALUE(LEFT(O1448,2))&gt;IF(RIGHT(J1448,1)="M",7,19),AND(OR(LEFT(O1448,2)={"07","19"}),VALUE(RIGHT(O1448,2))&gt;15)),TRUE,FALSE))</f>
        <v/>
      </c>
      <c r="T1448" s="77" t="str">
        <f>IF(O1448="","",IF(OR(VALUE(LEFT(O1448,2))&gt;IF(RIGHT(J1448,1)="M",7,19),AND(OR(LEFT(O1448,2)={"07","19"}),VALUE(RIGHT(O1448,2))&gt;5)),TRUE,FALSE))</f>
        <v/>
      </c>
    </row>
    <row r="1449" spans="12:20" x14ac:dyDescent="0.25">
      <c r="L1449" s="75">
        <f>COUNTIF($B$2:B1449,B1449)</f>
        <v>0</v>
      </c>
      <c r="M1449" s="75">
        <f>COUNTIF($L$2:L1449,4)</f>
        <v>42</v>
      </c>
      <c r="N1449" s="76" t="str">
        <f t="shared" si="114"/>
        <v>0</v>
      </c>
      <c r="O1449" s="76" t="str">
        <f t="shared" si="110"/>
        <v/>
      </c>
      <c r="P1449" s="75" t="str">
        <f t="shared" si="111"/>
        <v/>
      </c>
      <c r="Q1449" s="77" t="str">
        <f t="shared" si="112"/>
        <v/>
      </c>
      <c r="R1449" s="77" t="str">
        <f t="shared" si="113"/>
        <v/>
      </c>
      <c r="S1449" s="77" t="str">
        <f>IF(O1449="","",IF(OR(VALUE(LEFT(O1449,2))&gt;IF(RIGHT(J1449,1)="M",7,19),AND(OR(LEFT(O1449,2)={"07","19"}),VALUE(RIGHT(O1449,2))&gt;15)),TRUE,FALSE))</f>
        <v/>
      </c>
      <c r="T1449" s="77" t="str">
        <f>IF(O1449="","",IF(OR(VALUE(LEFT(O1449,2))&gt;IF(RIGHT(J1449,1)="M",7,19),AND(OR(LEFT(O1449,2)={"07","19"}),VALUE(RIGHT(O1449,2))&gt;5)),TRUE,FALSE))</f>
        <v/>
      </c>
    </row>
    <row r="1450" spans="12:20" x14ac:dyDescent="0.25">
      <c r="L1450" s="75">
        <f>COUNTIF($B$2:B1450,B1450)</f>
        <v>0</v>
      </c>
      <c r="M1450" s="75">
        <f>COUNTIF($L$2:L1450,4)</f>
        <v>42</v>
      </c>
      <c r="N1450" s="76" t="str">
        <f t="shared" si="114"/>
        <v>0</v>
      </c>
      <c r="O1450" s="76" t="str">
        <f t="shared" si="110"/>
        <v/>
      </c>
      <c r="P1450" s="75" t="str">
        <f t="shared" si="111"/>
        <v/>
      </c>
      <c r="Q1450" s="77" t="str">
        <f t="shared" si="112"/>
        <v/>
      </c>
      <c r="R1450" s="77" t="str">
        <f t="shared" si="113"/>
        <v/>
      </c>
      <c r="S1450" s="77" t="str">
        <f>IF(O1450="","",IF(OR(VALUE(LEFT(O1450,2))&gt;IF(RIGHT(J1450,1)="M",7,19),AND(OR(LEFT(O1450,2)={"07","19"}),VALUE(RIGHT(O1450,2))&gt;15)),TRUE,FALSE))</f>
        <v/>
      </c>
      <c r="T1450" s="77" t="str">
        <f>IF(O1450="","",IF(OR(VALUE(LEFT(O1450,2))&gt;IF(RIGHT(J1450,1)="M",7,19),AND(OR(LEFT(O1450,2)={"07","19"}),VALUE(RIGHT(O1450,2))&gt;5)),TRUE,FALSE))</f>
        <v/>
      </c>
    </row>
    <row r="1451" spans="12:20" x14ac:dyDescent="0.25">
      <c r="L1451" s="75">
        <f>COUNTIF($B$2:B1451,B1451)</f>
        <v>0</v>
      </c>
      <c r="M1451" s="75">
        <f>COUNTIF($L$2:L1451,4)</f>
        <v>42</v>
      </c>
      <c r="N1451" s="76" t="str">
        <f t="shared" si="114"/>
        <v>0</v>
      </c>
      <c r="O1451" s="76" t="str">
        <f t="shared" si="110"/>
        <v/>
      </c>
      <c r="P1451" s="75" t="str">
        <f t="shared" si="111"/>
        <v/>
      </c>
      <c r="Q1451" s="77" t="str">
        <f t="shared" si="112"/>
        <v/>
      </c>
      <c r="R1451" s="77" t="str">
        <f t="shared" si="113"/>
        <v/>
      </c>
      <c r="S1451" s="77" t="str">
        <f>IF(O1451="","",IF(OR(VALUE(LEFT(O1451,2))&gt;IF(RIGHT(J1451,1)="M",7,19),AND(OR(LEFT(O1451,2)={"07","19"}),VALUE(RIGHT(O1451,2))&gt;15)),TRUE,FALSE))</f>
        <v/>
      </c>
      <c r="T1451" s="77" t="str">
        <f>IF(O1451="","",IF(OR(VALUE(LEFT(O1451,2))&gt;IF(RIGHT(J1451,1)="M",7,19),AND(OR(LEFT(O1451,2)={"07","19"}),VALUE(RIGHT(O1451,2))&gt;5)),TRUE,FALSE))</f>
        <v/>
      </c>
    </row>
    <row r="1452" spans="12:20" x14ac:dyDescent="0.25">
      <c r="L1452" s="75">
        <f>COUNTIF($B$2:B1452,B1452)</f>
        <v>0</v>
      </c>
      <c r="M1452" s="75">
        <f>COUNTIF($L$2:L1452,4)</f>
        <v>42</v>
      </c>
      <c r="N1452" s="76" t="str">
        <f t="shared" si="114"/>
        <v>0</v>
      </c>
      <c r="O1452" s="76" t="str">
        <f t="shared" si="110"/>
        <v/>
      </c>
      <c r="P1452" s="75" t="str">
        <f t="shared" si="111"/>
        <v/>
      </c>
      <c r="Q1452" s="77" t="str">
        <f t="shared" si="112"/>
        <v/>
      </c>
      <c r="R1452" s="77" t="str">
        <f t="shared" si="113"/>
        <v/>
      </c>
      <c r="S1452" s="77" t="str">
        <f>IF(O1452="","",IF(OR(VALUE(LEFT(O1452,2))&gt;IF(RIGHT(J1452,1)="M",7,19),AND(OR(LEFT(O1452,2)={"07","19"}),VALUE(RIGHT(O1452,2))&gt;15)),TRUE,FALSE))</f>
        <v/>
      </c>
      <c r="T1452" s="77" t="str">
        <f>IF(O1452="","",IF(OR(VALUE(LEFT(O1452,2))&gt;IF(RIGHT(J1452,1)="M",7,19),AND(OR(LEFT(O1452,2)={"07","19"}),VALUE(RIGHT(O1452,2))&gt;5)),TRUE,FALSE))</f>
        <v/>
      </c>
    </row>
    <row r="1453" spans="12:20" x14ac:dyDescent="0.25">
      <c r="L1453" s="75">
        <f>COUNTIF($B$2:B1453,B1453)</f>
        <v>0</v>
      </c>
      <c r="M1453" s="75">
        <f>COUNTIF($L$2:L1453,4)</f>
        <v>42</v>
      </c>
      <c r="N1453" s="76" t="str">
        <f t="shared" si="114"/>
        <v>0</v>
      </c>
      <c r="O1453" s="76" t="str">
        <f t="shared" si="110"/>
        <v/>
      </c>
      <c r="P1453" s="75" t="str">
        <f t="shared" si="111"/>
        <v/>
      </c>
      <c r="Q1453" s="77" t="str">
        <f t="shared" si="112"/>
        <v/>
      </c>
      <c r="R1453" s="77" t="str">
        <f t="shared" si="113"/>
        <v/>
      </c>
      <c r="S1453" s="77" t="str">
        <f>IF(O1453="","",IF(OR(VALUE(LEFT(O1453,2))&gt;IF(RIGHT(J1453,1)="M",7,19),AND(OR(LEFT(O1453,2)={"07","19"}),VALUE(RIGHT(O1453,2))&gt;15)),TRUE,FALSE))</f>
        <v/>
      </c>
      <c r="T1453" s="77" t="str">
        <f>IF(O1453="","",IF(OR(VALUE(LEFT(O1453,2))&gt;IF(RIGHT(J1453,1)="M",7,19),AND(OR(LEFT(O1453,2)={"07","19"}),VALUE(RIGHT(O1453,2))&gt;5)),TRUE,FALSE))</f>
        <v/>
      </c>
    </row>
    <row r="1454" spans="12:20" x14ac:dyDescent="0.25">
      <c r="L1454" s="75">
        <f>COUNTIF($B$2:B1454,B1454)</f>
        <v>0</v>
      </c>
      <c r="M1454" s="75">
        <f>COUNTIF($L$2:L1454,4)</f>
        <v>42</v>
      </c>
      <c r="N1454" s="76" t="str">
        <f t="shared" si="114"/>
        <v>0</v>
      </c>
      <c r="O1454" s="76" t="str">
        <f t="shared" si="110"/>
        <v/>
      </c>
      <c r="P1454" s="75" t="str">
        <f t="shared" si="111"/>
        <v/>
      </c>
      <c r="Q1454" s="77" t="str">
        <f t="shared" si="112"/>
        <v/>
      </c>
      <c r="R1454" s="77" t="str">
        <f t="shared" si="113"/>
        <v/>
      </c>
      <c r="S1454" s="77" t="str">
        <f>IF(O1454="","",IF(OR(VALUE(LEFT(O1454,2))&gt;IF(RIGHT(J1454,1)="M",7,19),AND(OR(LEFT(O1454,2)={"07","19"}),VALUE(RIGHT(O1454,2))&gt;15)),TRUE,FALSE))</f>
        <v/>
      </c>
      <c r="T1454" s="77" t="str">
        <f>IF(O1454="","",IF(OR(VALUE(LEFT(O1454,2))&gt;IF(RIGHT(J1454,1)="M",7,19),AND(OR(LEFT(O1454,2)={"07","19"}),VALUE(RIGHT(O1454,2))&gt;5)),TRUE,FALSE))</f>
        <v/>
      </c>
    </row>
    <row r="1455" spans="12:20" x14ac:dyDescent="0.25">
      <c r="L1455" s="75">
        <f>COUNTIF($B$2:B1455,B1455)</f>
        <v>0</v>
      </c>
      <c r="M1455" s="75">
        <f>COUNTIF($L$2:L1455,4)</f>
        <v>42</v>
      </c>
      <c r="N1455" s="76" t="str">
        <f t="shared" si="114"/>
        <v>0</v>
      </c>
      <c r="O1455" s="76" t="str">
        <f t="shared" si="110"/>
        <v/>
      </c>
      <c r="P1455" s="75" t="str">
        <f t="shared" si="111"/>
        <v/>
      </c>
      <c r="Q1455" s="77" t="str">
        <f t="shared" si="112"/>
        <v/>
      </c>
      <c r="R1455" s="77" t="str">
        <f t="shared" si="113"/>
        <v/>
      </c>
      <c r="S1455" s="77" t="str">
        <f>IF(O1455="","",IF(OR(VALUE(LEFT(O1455,2))&gt;IF(RIGHT(J1455,1)="M",7,19),AND(OR(LEFT(O1455,2)={"07","19"}),VALUE(RIGHT(O1455,2))&gt;15)),TRUE,FALSE))</f>
        <v/>
      </c>
      <c r="T1455" s="77" t="str">
        <f>IF(O1455="","",IF(OR(VALUE(LEFT(O1455,2))&gt;IF(RIGHT(J1455,1)="M",7,19),AND(OR(LEFT(O1455,2)={"07","19"}),VALUE(RIGHT(O1455,2))&gt;5)),TRUE,FALSE))</f>
        <v/>
      </c>
    </row>
    <row r="1456" spans="12:20" x14ac:dyDescent="0.25">
      <c r="L1456" s="75">
        <f>COUNTIF($B$2:B1456,B1456)</f>
        <v>0</v>
      </c>
      <c r="M1456" s="75">
        <f>COUNTIF($L$2:L1456,4)</f>
        <v>42</v>
      </c>
      <c r="N1456" s="76" t="str">
        <f t="shared" si="114"/>
        <v>0</v>
      </c>
      <c r="O1456" s="76" t="str">
        <f t="shared" si="110"/>
        <v/>
      </c>
      <c r="P1456" s="75" t="str">
        <f t="shared" si="111"/>
        <v/>
      </c>
      <c r="Q1456" s="77" t="str">
        <f t="shared" si="112"/>
        <v/>
      </c>
      <c r="R1456" s="77" t="str">
        <f t="shared" si="113"/>
        <v/>
      </c>
      <c r="S1456" s="77" t="str">
        <f>IF(O1456="","",IF(OR(VALUE(LEFT(O1456,2))&gt;IF(RIGHT(J1456,1)="M",7,19),AND(OR(LEFT(O1456,2)={"07","19"}),VALUE(RIGHT(O1456,2))&gt;15)),TRUE,FALSE))</f>
        <v/>
      </c>
      <c r="T1456" s="77" t="str">
        <f>IF(O1456="","",IF(OR(VALUE(LEFT(O1456,2))&gt;IF(RIGHT(J1456,1)="M",7,19),AND(OR(LEFT(O1456,2)={"07","19"}),VALUE(RIGHT(O1456,2))&gt;5)),TRUE,FALSE))</f>
        <v/>
      </c>
    </row>
    <row r="1457" spans="12:20" x14ac:dyDescent="0.25">
      <c r="L1457" s="75">
        <f>COUNTIF($B$2:B1457,B1457)</f>
        <v>0</v>
      </c>
      <c r="M1457" s="75">
        <f>COUNTIF($L$2:L1457,4)</f>
        <v>42</v>
      </c>
      <c r="N1457" s="76" t="str">
        <f t="shared" si="114"/>
        <v>0</v>
      </c>
      <c r="O1457" s="76" t="str">
        <f t="shared" si="110"/>
        <v/>
      </c>
      <c r="P1457" s="75" t="str">
        <f t="shared" si="111"/>
        <v/>
      </c>
      <c r="Q1457" s="77" t="str">
        <f t="shared" si="112"/>
        <v/>
      </c>
      <c r="R1457" s="77" t="str">
        <f t="shared" si="113"/>
        <v/>
      </c>
      <c r="S1457" s="77" t="str">
        <f>IF(O1457="","",IF(OR(VALUE(LEFT(O1457,2))&gt;IF(RIGHT(J1457,1)="M",7,19),AND(OR(LEFT(O1457,2)={"07","19"}),VALUE(RIGHT(O1457,2))&gt;15)),TRUE,FALSE))</f>
        <v/>
      </c>
      <c r="T1457" s="77" t="str">
        <f>IF(O1457="","",IF(OR(VALUE(LEFT(O1457,2))&gt;IF(RIGHT(J1457,1)="M",7,19),AND(OR(LEFT(O1457,2)={"07","19"}),VALUE(RIGHT(O1457,2))&gt;5)),TRUE,FALSE))</f>
        <v/>
      </c>
    </row>
    <row r="1458" spans="12:20" x14ac:dyDescent="0.25">
      <c r="L1458" s="75">
        <f>COUNTIF($B$2:B1458,B1458)</f>
        <v>0</v>
      </c>
      <c r="M1458" s="75">
        <f>COUNTIF($L$2:L1458,4)</f>
        <v>42</v>
      </c>
      <c r="N1458" s="76" t="str">
        <f t="shared" si="114"/>
        <v>0</v>
      </c>
      <c r="O1458" s="76" t="str">
        <f t="shared" si="110"/>
        <v/>
      </c>
      <c r="P1458" s="75" t="str">
        <f t="shared" si="111"/>
        <v/>
      </c>
      <c r="Q1458" s="77" t="str">
        <f t="shared" si="112"/>
        <v/>
      </c>
      <c r="R1458" s="77" t="str">
        <f t="shared" si="113"/>
        <v/>
      </c>
      <c r="S1458" s="77" t="str">
        <f>IF(O1458="","",IF(OR(VALUE(LEFT(O1458,2))&gt;IF(RIGHT(J1458,1)="M",7,19),AND(OR(LEFT(O1458,2)={"07","19"}),VALUE(RIGHT(O1458,2))&gt;15)),TRUE,FALSE))</f>
        <v/>
      </c>
      <c r="T1458" s="77" t="str">
        <f>IF(O1458="","",IF(OR(VALUE(LEFT(O1458,2))&gt;IF(RIGHT(J1458,1)="M",7,19),AND(OR(LEFT(O1458,2)={"07","19"}),VALUE(RIGHT(O1458,2))&gt;5)),TRUE,FALSE))</f>
        <v/>
      </c>
    </row>
    <row r="1459" spans="12:20" x14ac:dyDescent="0.25">
      <c r="L1459" s="75">
        <f>COUNTIF($B$2:B1459,B1459)</f>
        <v>0</v>
      </c>
      <c r="M1459" s="75">
        <f>COUNTIF($L$2:L1459,4)</f>
        <v>42</v>
      </c>
      <c r="N1459" s="76" t="str">
        <f t="shared" si="114"/>
        <v>0</v>
      </c>
      <c r="O1459" s="76" t="str">
        <f t="shared" si="110"/>
        <v/>
      </c>
      <c r="P1459" s="75" t="str">
        <f t="shared" si="111"/>
        <v/>
      </c>
      <c r="Q1459" s="77" t="str">
        <f t="shared" si="112"/>
        <v/>
      </c>
      <c r="R1459" s="77" t="str">
        <f t="shared" si="113"/>
        <v/>
      </c>
      <c r="S1459" s="77" t="str">
        <f>IF(O1459="","",IF(OR(VALUE(LEFT(O1459,2))&gt;IF(RIGHT(J1459,1)="M",7,19),AND(OR(LEFT(O1459,2)={"07","19"}),VALUE(RIGHT(O1459,2))&gt;15)),TRUE,FALSE))</f>
        <v/>
      </c>
      <c r="T1459" s="77" t="str">
        <f>IF(O1459="","",IF(OR(VALUE(LEFT(O1459,2))&gt;IF(RIGHT(J1459,1)="M",7,19),AND(OR(LEFT(O1459,2)={"07","19"}),VALUE(RIGHT(O1459,2))&gt;5)),TRUE,FALSE))</f>
        <v/>
      </c>
    </row>
    <row r="1460" spans="12:20" x14ac:dyDescent="0.25">
      <c r="L1460" s="75">
        <f>COUNTIF($B$2:B1460,B1460)</f>
        <v>0</v>
      </c>
      <c r="M1460" s="75">
        <f>COUNTIF($L$2:L1460,4)</f>
        <v>42</v>
      </c>
      <c r="N1460" s="76" t="str">
        <f t="shared" si="114"/>
        <v>0</v>
      </c>
      <c r="O1460" s="76" t="str">
        <f t="shared" si="110"/>
        <v/>
      </c>
      <c r="P1460" s="75" t="str">
        <f t="shared" si="111"/>
        <v/>
      </c>
      <c r="Q1460" s="77" t="str">
        <f t="shared" si="112"/>
        <v/>
      </c>
      <c r="R1460" s="77" t="str">
        <f t="shared" si="113"/>
        <v/>
      </c>
      <c r="S1460" s="77" t="str">
        <f>IF(O1460="","",IF(OR(VALUE(LEFT(O1460,2))&gt;IF(RIGHT(J1460,1)="M",7,19),AND(OR(LEFT(O1460,2)={"07","19"}),VALUE(RIGHT(O1460,2))&gt;15)),TRUE,FALSE))</f>
        <v/>
      </c>
      <c r="T1460" s="77" t="str">
        <f>IF(O1460="","",IF(OR(VALUE(LEFT(O1460,2))&gt;IF(RIGHT(J1460,1)="M",7,19),AND(OR(LEFT(O1460,2)={"07","19"}),VALUE(RIGHT(O1460,2))&gt;5)),TRUE,FALSE))</f>
        <v/>
      </c>
    </row>
    <row r="1461" spans="12:20" x14ac:dyDescent="0.25">
      <c r="L1461" s="75">
        <f>COUNTIF($B$2:B1461,B1461)</f>
        <v>0</v>
      </c>
      <c r="M1461" s="75">
        <f>COUNTIF($L$2:L1461,4)</f>
        <v>42</v>
      </c>
      <c r="N1461" s="76" t="str">
        <f t="shared" si="114"/>
        <v>0</v>
      </c>
      <c r="O1461" s="76" t="str">
        <f t="shared" si="110"/>
        <v/>
      </c>
      <c r="P1461" s="75" t="str">
        <f t="shared" si="111"/>
        <v/>
      </c>
      <c r="Q1461" s="77" t="str">
        <f t="shared" si="112"/>
        <v/>
      </c>
      <c r="R1461" s="77" t="str">
        <f t="shared" si="113"/>
        <v/>
      </c>
      <c r="S1461" s="77" t="str">
        <f>IF(O1461="","",IF(OR(VALUE(LEFT(O1461,2))&gt;IF(RIGHT(J1461,1)="M",7,19),AND(OR(LEFT(O1461,2)={"07","19"}),VALUE(RIGHT(O1461,2))&gt;15)),TRUE,FALSE))</f>
        <v/>
      </c>
      <c r="T1461" s="77" t="str">
        <f>IF(O1461="","",IF(OR(VALUE(LEFT(O1461,2))&gt;IF(RIGHT(J1461,1)="M",7,19),AND(OR(LEFT(O1461,2)={"07","19"}),VALUE(RIGHT(O1461,2))&gt;5)),TRUE,FALSE))</f>
        <v/>
      </c>
    </row>
    <row r="1462" spans="12:20" x14ac:dyDescent="0.25">
      <c r="L1462" s="75">
        <f>COUNTIF($B$2:B1462,B1462)</f>
        <v>0</v>
      </c>
      <c r="M1462" s="75">
        <f>COUNTIF($L$2:L1462,4)</f>
        <v>42</v>
      </c>
      <c r="N1462" s="76" t="str">
        <f t="shared" si="114"/>
        <v>0</v>
      </c>
      <c r="O1462" s="76" t="str">
        <f t="shared" si="110"/>
        <v/>
      </c>
      <c r="P1462" s="75" t="str">
        <f t="shared" si="111"/>
        <v/>
      </c>
      <c r="Q1462" s="77" t="str">
        <f t="shared" si="112"/>
        <v/>
      </c>
      <c r="R1462" s="77" t="str">
        <f t="shared" si="113"/>
        <v/>
      </c>
      <c r="S1462" s="77" t="str">
        <f>IF(O1462="","",IF(OR(VALUE(LEFT(O1462,2))&gt;IF(RIGHT(J1462,1)="M",7,19),AND(OR(LEFT(O1462,2)={"07","19"}),VALUE(RIGHT(O1462,2))&gt;15)),TRUE,FALSE))</f>
        <v/>
      </c>
      <c r="T1462" s="77" t="str">
        <f>IF(O1462="","",IF(OR(VALUE(LEFT(O1462,2))&gt;IF(RIGHT(J1462,1)="M",7,19),AND(OR(LEFT(O1462,2)={"07","19"}),VALUE(RIGHT(O1462,2))&gt;5)),TRUE,FALSE))</f>
        <v/>
      </c>
    </row>
    <row r="1463" spans="12:20" x14ac:dyDescent="0.25">
      <c r="L1463" s="75">
        <f>COUNTIF($B$2:B1463,B1463)</f>
        <v>0</v>
      </c>
      <c r="M1463" s="75">
        <f>COUNTIF($L$2:L1463,4)</f>
        <v>42</v>
      </c>
      <c r="N1463" s="76" t="str">
        <f t="shared" si="114"/>
        <v>0</v>
      </c>
      <c r="O1463" s="76" t="str">
        <f t="shared" si="110"/>
        <v/>
      </c>
      <c r="P1463" s="75" t="str">
        <f t="shared" si="111"/>
        <v/>
      </c>
      <c r="Q1463" s="77" t="str">
        <f t="shared" si="112"/>
        <v/>
      </c>
      <c r="R1463" s="77" t="str">
        <f t="shared" si="113"/>
        <v/>
      </c>
      <c r="S1463" s="77" t="str">
        <f>IF(O1463="","",IF(OR(VALUE(LEFT(O1463,2))&gt;IF(RIGHT(J1463,1)="M",7,19),AND(OR(LEFT(O1463,2)={"07","19"}),VALUE(RIGHT(O1463,2))&gt;15)),TRUE,FALSE))</f>
        <v/>
      </c>
      <c r="T1463" s="77" t="str">
        <f>IF(O1463="","",IF(OR(VALUE(LEFT(O1463,2))&gt;IF(RIGHT(J1463,1)="M",7,19),AND(OR(LEFT(O1463,2)={"07","19"}),VALUE(RIGHT(O1463,2))&gt;5)),TRUE,FALSE))</f>
        <v/>
      </c>
    </row>
    <row r="1464" spans="12:20" x14ac:dyDescent="0.25">
      <c r="L1464" s="75">
        <f>COUNTIF($B$2:B1464,B1464)</f>
        <v>0</v>
      </c>
      <c r="M1464" s="75">
        <f>COUNTIF($L$2:L1464,4)</f>
        <v>42</v>
      </c>
      <c r="N1464" s="76" t="str">
        <f t="shared" si="114"/>
        <v>0</v>
      </c>
      <c r="O1464" s="76" t="str">
        <f t="shared" si="110"/>
        <v/>
      </c>
      <c r="P1464" s="75" t="str">
        <f t="shared" si="111"/>
        <v/>
      </c>
      <c r="Q1464" s="77" t="str">
        <f t="shared" si="112"/>
        <v/>
      </c>
      <c r="R1464" s="77" t="str">
        <f t="shared" si="113"/>
        <v/>
      </c>
      <c r="S1464" s="77" t="str">
        <f>IF(O1464="","",IF(OR(VALUE(LEFT(O1464,2))&gt;IF(RIGHT(J1464,1)="M",7,19),AND(OR(LEFT(O1464,2)={"07","19"}),VALUE(RIGHT(O1464,2))&gt;15)),TRUE,FALSE))</f>
        <v/>
      </c>
      <c r="T1464" s="77" t="str">
        <f>IF(O1464="","",IF(OR(VALUE(LEFT(O1464,2))&gt;IF(RIGHT(J1464,1)="M",7,19),AND(OR(LEFT(O1464,2)={"07","19"}),VALUE(RIGHT(O1464,2))&gt;5)),TRUE,FALSE))</f>
        <v/>
      </c>
    </row>
    <row r="1465" spans="12:20" x14ac:dyDescent="0.25">
      <c r="L1465" s="75">
        <f>COUNTIF($B$2:B1465,B1465)</f>
        <v>0</v>
      </c>
      <c r="M1465" s="75">
        <f>COUNTIF($L$2:L1465,4)</f>
        <v>42</v>
      </c>
      <c r="N1465" s="76" t="str">
        <f t="shared" si="114"/>
        <v>0</v>
      </c>
      <c r="O1465" s="76" t="str">
        <f t="shared" si="110"/>
        <v/>
      </c>
      <c r="P1465" s="75" t="str">
        <f t="shared" si="111"/>
        <v/>
      </c>
      <c r="Q1465" s="77" t="str">
        <f t="shared" si="112"/>
        <v/>
      </c>
      <c r="R1465" s="77" t="str">
        <f t="shared" si="113"/>
        <v/>
      </c>
      <c r="S1465" s="77" t="str">
        <f>IF(O1465="","",IF(OR(VALUE(LEFT(O1465,2))&gt;IF(RIGHT(J1465,1)="M",7,19),AND(OR(LEFT(O1465,2)={"07","19"}),VALUE(RIGHT(O1465,2))&gt;15)),TRUE,FALSE))</f>
        <v/>
      </c>
      <c r="T1465" s="77" t="str">
        <f>IF(O1465="","",IF(OR(VALUE(LEFT(O1465,2))&gt;IF(RIGHT(J1465,1)="M",7,19),AND(OR(LEFT(O1465,2)={"07","19"}),VALUE(RIGHT(O1465,2))&gt;5)),TRUE,FALSE))</f>
        <v/>
      </c>
    </row>
    <row r="1466" spans="12:20" x14ac:dyDescent="0.25">
      <c r="L1466" s="75">
        <f>COUNTIF($B$2:B1466,B1466)</f>
        <v>0</v>
      </c>
      <c r="M1466" s="75">
        <f>COUNTIF($L$2:L1466,4)</f>
        <v>42</v>
      </c>
      <c r="N1466" s="76" t="str">
        <f t="shared" si="114"/>
        <v>0</v>
      </c>
      <c r="O1466" s="76" t="str">
        <f t="shared" si="110"/>
        <v/>
      </c>
      <c r="P1466" s="75" t="str">
        <f t="shared" si="111"/>
        <v/>
      </c>
      <c r="Q1466" s="77" t="str">
        <f t="shared" si="112"/>
        <v/>
      </c>
      <c r="R1466" s="77" t="str">
        <f t="shared" si="113"/>
        <v/>
      </c>
      <c r="S1466" s="77" t="str">
        <f>IF(O1466="","",IF(OR(VALUE(LEFT(O1466,2))&gt;IF(RIGHT(J1466,1)="M",7,19),AND(OR(LEFT(O1466,2)={"07","19"}),VALUE(RIGHT(O1466,2))&gt;15)),TRUE,FALSE))</f>
        <v/>
      </c>
      <c r="T1466" s="77" t="str">
        <f>IF(O1466="","",IF(OR(VALUE(LEFT(O1466,2))&gt;IF(RIGHT(J1466,1)="M",7,19),AND(OR(LEFT(O1466,2)={"07","19"}),VALUE(RIGHT(O1466,2))&gt;5)),TRUE,FALSE))</f>
        <v/>
      </c>
    </row>
    <row r="1467" spans="12:20" x14ac:dyDescent="0.25">
      <c r="L1467" s="75">
        <f>COUNTIF($B$2:B1467,B1467)</f>
        <v>0</v>
      </c>
      <c r="M1467" s="75">
        <f>COUNTIF($L$2:L1467,4)</f>
        <v>42</v>
      </c>
      <c r="N1467" s="76" t="str">
        <f t="shared" si="114"/>
        <v>0</v>
      </c>
      <c r="O1467" s="76" t="str">
        <f t="shared" si="110"/>
        <v/>
      </c>
      <c r="P1467" s="75" t="str">
        <f t="shared" si="111"/>
        <v/>
      </c>
      <c r="Q1467" s="77" t="str">
        <f t="shared" si="112"/>
        <v/>
      </c>
      <c r="R1467" s="77" t="str">
        <f t="shared" si="113"/>
        <v/>
      </c>
      <c r="S1467" s="77" t="str">
        <f>IF(O1467="","",IF(OR(VALUE(LEFT(O1467,2))&gt;IF(RIGHT(J1467,1)="M",7,19),AND(OR(LEFT(O1467,2)={"07","19"}),VALUE(RIGHT(O1467,2))&gt;15)),TRUE,FALSE))</f>
        <v/>
      </c>
      <c r="T1467" s="77" t="str">
        <f>IF(O1467="","",IF(OR(VALUE(LEFT(O1467,2))&gt;IF(RIGHT(J1467,1)="M",7,19),AND(OR(LEFT(O1467,2)={"07","19"}),VALUE(RIGHT(O1467,2))&gt;5)),TRUE,FALSE))</f>
        <v/>
      </c>
    </row>
    <row r="1468" spans="12:20" x14ac:dyDescent="0.25">
      <c r="L1468" s="75">
        <f>COUNTIF($B$2:B1468,B1468)</f>
        <v>0</v>
      </c>
      <c r="M1468" s="75">
        <f>COUNTIF($L$2:L1468,4)</f>
        <v>42</v>
      </c>
      <c r="N1468" s="76" t="str">
        <f t="shared" si="114"/>
        <v>0</v>
      </c>
      <c r="O1468" s="76" t="str">
        <f t="shared" si="110"/>
        <v/>
      </c>
      <c r="P1468" s="75" t="str">
        <f t="shared" si="111"/>
        <v/>
      </c>
      <c r="Q1468" s="77" t="str">
        <f t="shared" si="112"/>
        <v/>
      </c>
      <c r="R1468" s="77" t="str">
        <f t="shared" si="113"/>
        <v/>
      </c>
      <c r="S1468" s="77" t="str">
        <f>IF(O1468="","",IF(OR(VALUE(LEFT(O1468,2))&gt;IF(RIGHT(J1468,1)="M",7,19),AND(OR(LEFT(O1468,2)={"07","19"}),VALUE(RIGHT(O1468,2))&gt;15)),TRUE,FALSE))</f>
        <v/>
      </c>
      <c r="T1468" s="77" t="str">
        <f>IF(O1468="","",IF(OR(VALUE(LEFT(O1468,2))&gt;IF(RIGHT(J1468,1)="M",7,19),AND(OR(LEFT(O1468,2)={"07","19"}),VALUE(RIGHT(O1468,2))&gt;5)),TRUE,FALSE))</f>
        <v/>
      </c>
    </row>
    <row r="1469" spans="12:20" x14ac:dyDescent="0.25">
      <c r="L1469" s="75">
        <f>COUNTIF($B$2:B1469,B1469)</f>
        <v>0</v>
      </c>
      <c r="M1469" s="75">
        <f>COUNTIF($L$2:L1469,4)</f>
        <v>42</v>
      </c>
      <c r="N1469" s="76" t="str">
        <f t="shared" si="114"/>
        <v>0</v>
      </c>
      <c r="O1469" s="76" t="str">
        <f t="shared" si="110"/>
        <v/>
      </c>
      <c r="P1469" s="75" t="str">
        <f t="shared" si="111"/>
        <v/>
      </c>
      <c r="Q1469" s="77" t="str">
        <f t="shared" si="112"/>
        <v/>
      </c>
      <c r="R1469" s="77" t="str">
        <f t="shared" si="113"/>
        <v/>
      </c>
      <c r="S1469" s="77" t="str">
        <f>IF(O1469="","",IF(OR(VALUE(LEFT(O1469,2))&gt;IF(RIGHT(J1469,1)="M",7,19),AND(OR(LEFT(O1469,2)={"07","19"}),VALUE(RIGHT(O1469,2))&gt;15)),TRUE,FALSE))</f>
        <v/>
      </c>
      <c r="T1469" s="77" t="str">
        <f>IF(O1469="","",IF(OR(VALUE(LEFT(O1469,2))&gt;IF(RIGHT(J1469,1)="M",7,19),AND(OR(LEFT(O1469,2)={"07","19"}),VALUE(RIGHT(O1469,2))&gt;5)),TRUE,FALSE))</f>
        <v/>
      </c>
    </row>
    <row r="1470" spans="12:20" x14ac:dyDescent="0.25">
      <c r="L1470" s="75">
        <f>COUNTIF($B$2:B1470,B1470)</f>
        <v>0</v>
      </c>
      <c r="M1470" s="75">
        <f>COUNTIF($L$2:L1470,4)</f>
        <v>42</v>
      </c>
      <c r="N1470" s="76" t="str">
        <f t="shared" si="114"/>
        <v>0</v>
      </c>
      <c r="O1470" s="76" t="str">
        <f t="shared" si="110"/>
        <v/>
      </c>
      <c r="P1470" s="75" t="str">
        <f t="shared" si="111"/>
        <v/>
      </c>
      <c r="Q1470" s="77" t="str">
        <f t="shared" si="112"/>
        <v/>
      </c>
      <c r="R1470" s="77" t="str">
        <f t="shared" si="113"/>
        <v/>
      </c>
      <c r="S1470" s="77" t="str">
        <f>IF(O1470="","",IF(OR(VALUE(LEFT(O1470,2))&gt;IF(RIGHT(J1470,1)="M",7,19),AND(OR(LEFT(O1470,2)={"07","19"}),VALUE(RIGHT(O1470,2))&gt;15)),TRUE,FALSE))</f>
        <v/>
      </c>
      <c r="T1470" s="77" t="str">
        <f>IF(O1470="","",IF(OR(VALUE(LEFT(O1470,2))&gt;IF(RIGHT(J1470,1)="M",7,19),AND(OR(LEFT(O1470,2)={"07","19"}),VALUE(RIGHT(O1470,2))&gt;5)),TRUE,FALSE))</f>
        <v/>
      </c>
    </row>
    <row r="1471" spans="12:20" x14ac:dyDescent="0.25">
      <c r="L1471" s="75">
        <f>COUNTIF($B$2:B1471,B1471)</f>
        <v>0</v>
      </c>
      <c r="M1471" s="75">
        <f>COUNTIF($L$2:L1471,4)</f>
        <v>42</v>
      </c>
      <c r="N1471" s="76" t="str">
        <f t="shared" si="114"/>
        <v>0</v>
      </c>
      <c r="O1471" s="76" t="str">
        <f t="shared" si="110"/>
        <v/>
      </c>
      <c r="P1471" s="75" t="str">
        <f t="shared" si="111"/>
        <v/>
      </c>
      <c r="Q1471" s="77" t="str">
        <f t="shared" si="112"/>
        <v/>
      </c>
      <c r="R1471" s="77" t="str">
        <f t="shared" si="113"/>
        <v/>
      </c>
      <c r="S1471" s="77" t="str">
        <f>IF(O1471="","",IF(OR(VALUE(LEFT(O1471,2))&gt;IF(RIGHT(J1471,1)="M",7,19),AND(OR(LEFT(O1471,2)={"07","19"}),VALUE(RIGHT(O1471,2))&gt;15)),TRUE,FALSE))</f>
        <v/>
      </c>
      <c r="T1471" s="77" t="str">
        <f>IF(O1471="","",IF(OR(VALUE(LEFT(O1471,2))&gt;IF(RIGHT(J1471,1)="M",7,19),AND(OR(LEFT(O1471,2)={"07","19"}),VALUE(RIGHT(O1471,2))&gt;5)),TRUE,FALSE))</f>
        <v/>
      </c>
    </row>
    <row r="1472" spans="12:20" x14ac:dyDescent="0.25">
      <c r="L1472" s="75">
        <f>COUNTIF($B$2:B1472,B1472)</f>
        <v>0</v>
      </c>
      <c r="M1472" s="75">
        <f>COUNTIF($L$2:L1472,4)</f>
        <v>42</v>
      </c>
      <c r="N1472" s="76" t="str">
        <f t="shared" si="114"/>
        <v>0</v>
      </c>
      <c r="O1472" s="76" t="str">
        <f t="shared" si="110"/>
        <v/>
      </c>
      <c r="P1472" s="75" t="str">
        <f t="shared" si="111"/>
        <v/>
      </c>
      <c r="Q1472" s="77" t="str">
        <f t="shared" si="112"/>
        <v/>
      </c>
      <c r="R1472" s="77" t="str">
        <f t="shared" si="113"/>
        <v/>
      </c>
      <c r="S1472" s="77" t="str">
        <f>IF(O1472="","",IF(OR(VALUE(LEFT(O1472,2))&gt;IF(RIGHT(J1472,1)="M",7,19),AND(OR(LEFT(O1472,2)={"07","19"}),VALUE(RIGHT(O1472,2))&gt;15)),TRUE,FALSE))</f>
        <v/>
      </c>
      <c r="T1472" s="77" t="str">
        <f>IF(O1472="","",IF(OR(VALUE(LEFT(O1472,2))&gt;IF(RIGHT(J1472,1)="M",7,19),AND(OR(LEFT(O1472,2)={"07","19"}),VALUE(RIGHT(O1472,2))&gt;5)),TRUE,FALSE))</f>
        <v/>
      </c>
    </row>
    <row r="1473" spans="12:20" x14ac:dyDescent="0.25">
      <c r="L1473" s="75">
        <f>COUNTIF($B$2:B1473,B1473)</f>
        <v>0</v>
      </c>
      <c r="M1473" s="75">
        <f>COUNTIF($L$2:L1473,4)</f>
        <v>42</v>
      </c>
      <c r="N1473" s="76" t="str">
        <f t="shared" si="114"/>
        <v>0</v>
      </c>
      <c r="O1473" s="76" t="str">
        <f t="shared" si="110"/>
        <v/>
      </c>
      <c r="P1473" s="75" t="str">
        <f t="shared" si="111"/>
        <v/>
      </c>
      <c r="Q1473" s="77" t="str">
        <f t="shared" si="112"/>
        <v/>
      </c>
      <c r="R1473" s="77" t="str">
        <f t="shared" si="113"/>
        <v/>
      </c>
      <c r="S1473" s="77" t="str">
        <f>IF(O1473="","",IF(OR(VALUE(LEFT(O1473,2))&gt;IF(RIGHT(J1473,1)="M",7,19),AND(OR(LEFT(O1473,2)={"07","19"}),VALUE(RIGHT(O1473,2))&gt;15)),TRUE,FALSE))</f>
        <v/>
      </c>
      <c r="T1473" s="77" t="str">
        <f>IF(O1473="","",IF(OR(VALUE(LEFT(O1473,2))&gt;IF(RIGHT(J1473,1)="M",7,19),AND(OR(LEFT(O1473,2)={"07","19"}),VALUE(RIGHT(O1473,2))&gt;5)),TRUE,FALSE))</f>
        <v/>
      </c>
    </row>
    <row r="1474" spans="12:20" x14ac:dyDescent="0.25">
      <c r="L1474" s="75">
        <f>COUNTIF($B$2:B1474,B1474)</f>
        <v>0</v>
      </c>
      <c r="M1474" s="75">
        <f>COUNTIF($L$2:L1474,4)</f>
        <v>42</v>
      </c>
      <c r="N1474" s="76" t="str">
        <f t="shared" si="114"/>
        <v>0</v>
      </c>
      <c r="O1474" s="76" t="str">
        <f t="shared" ref="O1474:O1537" si="115">TRIM(SUBSTITUTE(SUBSTITUTE(D1474,"+",""),"_",""))</f>
        <v/>
      </c>
      <c r="P1474" s="75" t="str">
        <f t="shared" ref="P1474:P1537" si="116">TRIM(SUBSTITUTE(SUBSTITUTE(E1474,"+",""),"_",""))</f>
        <v/>
      </c>
      <c r="Q1474" s="77" t="str">
        <f t="shared" ref="Q1474:Q1537" si="117">IFERROR(IF(RIGHT(P1474,2)&lt;RIGHT(O1474,2),IF(P1474&lt;O1474,P1474+2360-O1474,P1474-40-O1474),IF(P1474&lt;O1474,P1474+2400-O1474,P1474-O1474)),"")</f>
        <v/>
      </c>
      <c r="R1474" s="77" t="str">
        <f t="shared" ref="R1474:R1537" si="118">IFERROR(ROUNDDOWN(Q1474/100,0),"")</f>
        <v/>
      </c>
      <c r="S1474" s="77" t="str">
        <f>IF(O1474="","",IF(OR(VALUE(LEFT(O1474,2))&gt;IF(RIGHT(J1474,1)="M",7,19),AND(OR(LEFT(O1474,2)={"07","19"}),VALUE(RIGHT(O1474,2))&gt;15)),TRUE,FALSE))</f>
        <v/>
      </c>
      <c r="T1474" s="77" t="str">
        <f>IF(O1474="","",IF(OR(VALUE(LEFT(O1474,2))&gt;IF(RIGHT(J1474,1)="M",7,19),AND(OR(LEFT(O1474,2)={"07","19"}),VALUE(RIGHT(O1474,2))&gt;5)),TRUE,FALSE))</f>
        <v/>
      </c>
    </row>
    <row r="1475" spans="12:20" x14ac:dyDescent="0.25">
      <c r="L1475" s="75">
        <f>COUNTIF($B$2:B1475,B1475)</f>
        <v>0</v>
      </c>
      <c r="M1475" s="75">
        <f>COUNTIF($L$2:L1475,4)</f>
        <v>42</v>
      </c>
      <c r="N1475" s="76" t="str">
        <f t="shared" ref="N1475:N1538" si="119">A1475&amp;DAY(C1475)</f>
        <v>0</v>
      </c>
      <c r="O1475" s="76" t="str">
        <f t="shared" si="115"/>
        <v/>
      </c>
      <c r="P1475" s="75" t="str">
        <f t="shared" si="116"/>
        <v/>
      </c>
      <c r="Q1475" s="77" t="str">
        <f t="shared" si="117"/>
        <v/>
      </c>
      <c r="R1475" s="77" t="str">
        <f t="shared" si="118"/>
        <v/>
      </c>
      <c r="S1475" s="77" t="str">
        <f>IF(O1475="","",IF(OR(VALUE(LEFT(O1475,2))&gt;IF(RIGHT(J1475,1)="M",7,19),AND(OR(LEFT(O1475,2)={"07","19"}),VALUE(RIGHT(O1475,2))&gt;15)),TRUE,FALSE))</f>
        <v/>
      </c>
      <c r="T1475" s="77" t="str">
        <f>IF(O1475="","",IF(OR(VALUE(LEFT(O1475,2))&gt;IF(RIGHT(J1475,1)="M",7,19),AND(OR(LEFT(O1475,2)={"07","19"}),VALUE(RIGHT(O1475,2))&gt;5)),TRUE,FALSE))</f>
        <v/>
      </c>
    </row>
    <row r="1476" spans="12:20" x14ac:dyDescent="0.25">
      <c r="L1476" s="75">
        <f>COUNTIF($B$2:B1476,B1476)</f>
        <v>0</v>
      </c>
      <c r="M1476" s="75">
        <f>COUNTIF($L$2:L1476,4)</f>
        <v>42</v>
      </c>
      <c r="N1476" s="76" t="str">
        <f t="shared" si="119"/>
        <v>0</v>
      </c>
      <c r="O1476" s="76" t="str">
        <f t="shared" si="115"/>
        <v/>
      </c>
      <c r="P1476" s="75" t="str">
        <f t="shared" si="116"/>
        <v/>
      </c>
      <c r="Q1476" s="77" t="str">
        <f t="shared" si="117"/>
        <v/>
      </c>
      <c r="R1476" s="77" t="str">
        <f t="shared" si="118"/>
        <v/>
      </c>
      <c r="S1476" s="77" t="str">
        <f>IF(O1476="","",IF(OR(VALUE(LEFT(O1476,2))&gt;IF(RIGHT(J1476,1)="M",7,19),AND(OR(LEFT(O1476,2)={"07","19"}),VALUE(RIGHT(O1476,2))&gt;15)),TRUE,FALSE))</f>
        <v/>
      </c>
      <c r="T1476" s="77" t="str">
        <f>IF(O1476="","",IF(OR(VALUE(LEFT(O1476,2))&gt;IF(RIGHT(J1476,1)="M",7,19),AND(OR(LEFT(O1476,2)={"07","19"}),VALUE(RIGHT(O1476,2))&gt;5)),TRUE,FALSE))</f>
        <v/>
      </c>
    </row>
    <row r="1477" spans="12:20" x14ac:dyDescent="0.25">
      <c r="L1477" s="75">
        <f>COUNTIF($B$2:B1477,B1477)</f>
        <v>0</v>
      </c>
      <c r="M1477" s="75">
        <f>COUNTIF($L$2:L1477,4)</f>
        <v>42</v>
      </c>
      <c r="N1477" s="76" t="str">
        <f t="shared" si="119"/>
        <v>0</v>
      </c>
      <c r="O1477" s="76" t="str">
        <f t="shared" si="115"/>
        <v/>
      </c>
      <c r="P1477" s="75" t="str">
        <f t="shared" si="116"/>
        <v/>
      </c>
      <c r="Q1477" s="77" t="str">
        <f t="shared" si="117"/>
        <v/>
      </c>
      <c r="R1477" s="77" t="str">
        <f t="shared" si="118"/>
        <v/>
      </c>
      <c r="S1477" s="77" t="str">
        <f>IF(O1477="","",IF(OR(VALUE(LEFT(O1477,2))&gt;IF(RIGHT(J1477,1)="M",7,19),AND(OR(LEFT(O1477,2)={"07","19"}),VALUE(RIGHT(O1477,2))&gt;15)),TRUE,FALSE))</f>
        <v/>
      </c>
      <c r="T1477" s="77" t="str">
        <f>IF(O1477="","",IF(OR(VALUE(LEFT(O1477,2))&gt;IF(RIGHT(J1477,1)="M",7,19),AND(OR(LEFT(O1477,2)={"07","19"}),VALUE(RIGHT(O1477,2))&gt;5)),TRUE,FALSE))</f>
        <v/>
      </c>
    </row>
    <row r="1478" spans="12:20" x14ac:dyDescent="0.25">
      <c r="L1478" s="75">
        <f>COUNTIF($B$2:B1478,B1478)</f>
        <v>0</v>
      </c>
      <c r="M1478" s="75">
        <f>COUNTIF($L$2:L1478,4)</f>
        <v>42</v>
      </c>
      <c r="N1478" s="76" t="str">
        <f t="shared" si="119"/>
        <v>0</v>
      </c>
      <c r="O1478" s="76" t="str">
        <f t="shared" si="115"/>
        <v/>
      </c>
      <c r="P1478" s="75" t="str">
        <f t="shared" si="116"/>
        <v/>
      </c>
      <c r="Q1478" s="77" t="str">
        <f t="shared" si="117"/>
        <v/>
      </c>
      <c r="R1478" s="77" t="str">
        <f t="shared" si="118"/>
        <v/>
      </c>
      <c r="S1478" s="77" t="str">
        <f>IF(O1478="","",IF(OR(VALUE(LEFT(O1478,2))&gt;IF(RIGHT(J1478,1)="M",7,19),AND(OR(LEFT(O1478,2)={"07","19"}),VALUE(RIGHT(O1478,2))&gt;15)),TRUE,FALSE))</f>
        <v/>
      </c>
      <c r="T1478" s="77" t="str">
        <f>IF(O1478="","",IF(OR(VALUE(LEFT(O1478,2))&gt;IF(RIGHT(J1478,1)="M",7,19),AND(OR(LEFT(O1478,2)={"07","19"}),VALUE(RIGHT(O1478,2))&gt;5)),TRUE,FALSE))</f>
        <v/>
      </c>
    </row>
    <row r="1479" spans="12:20" x14ac:dyDescent="0.25">
      <c r="L1479" s="75">
        <f>COUNTIF($B$2:B1479,B1479)</f>
        <v>0</v>
      </c>
      <c r="M1479" s="75">
        <f>COUNTIF($L$2:L1479,4)</f>
        <v>42</v>
      </c>
      <c r="N1479" s="76" t="str">
        <f t="shared" si="119"/>
        <v>0</v>
      </c>
      <c r="O1479" s="76" t="str">
        <f t="shared" si="115"/>
        <v/>
      </c>
      <c r="P1479" s="75" t="str">
        <f t="shared" si="116"/>
        <v/>
      </c>
      <c r="Q1479" s="77" t="str">
        <f t="shared" si="117"/>
        <v/>
      </c>
      <c r="R1479" s="77" t="str">
        <f t="shared" si="118"/>
        <v/>
      </c>
      <c r="S1479" s="77" t="str">
        <f>IF(O1479="","",IF(OR(VALUE(LEFT(O1479,2))&gt;IF(RIGHT(J1479,1)="M",7,19),AND(OR(LEFT(O1479,2)={"07","19"}),VALUE(RIGHT(O1479,2))&gt;15)),TRUE,FALSE))</f>
        <v/>
      </c>
      <c r="T1479" s="77" t="str">
        <f>IF(O1479="","",IF(OR(VALUE(LEFT(O1479,2))&gt;IF(RIGHT(J1479,1)="M",7,19),AND(OR(LEFT(O1479,2)={"07","19"}),VALUE(RIGHT(O1479,2))&gt;5)),TRUE,FALSE))</f>
        <v/>
      </c>
    </row>
    <row r="1480" spans="12:20" x14ac:dyDescent="0.25">
      <c r="L1480" s="75">
        <f>COUNTIF($B$2:B1480,B1480)</f>
        <v>0</v>
      </c>
      <c r="M1480" s="75">
        <f>COUNTIF($L$2:L1480,4)</f>
        <v>42</v>
      </c>
      <c r="N1480" s="76" t="str">
        <f t="shared" si="119"/>
        <v>0</v>
      </c>
      <c r="O1480" s="76" t="str">
        <f t="shared" si="115"/>
        <v/>
      </c>
      <c r="P1480" s="75" t="str">
        <f t="shared" si="116"/>
        <v/>
      </c>
      <c r="Q1480" s="77" t="str">
        <f t="shared" si="117"/>
        <v/>
      </c>
      <c r="R1480" s="77" t="str">
        <f t="shared" si="118"/>
        <v/>
      </c>
      <c r="S1480" s="77" t="str">
        <f>IF(O1480="","",IF(OR(VALUE(LEFT(O1480,2))&gt;IF(RIGHT(J1480,1)="M",7,19),AND(OR(LEFT(O1480,2)={"07","19"}),VALUE(RIGHT(O1480,2))&gt;15)),TRUE,FALSE))</f>
        <v/>
      </c>
      <c r="T1480" s="77" t="str">
        <f>IF(O1480="","",IF(OR(VALUE(LEFT(O1480,2))&gt;IF(RIGHT(J1480,1)="M",7,19),AND(OR(LEFT(O1480,2)={"07","19"}),VALUE(RIGHT(O1480,2))&gt;5)),TRUE,FALSE))</f>
        <v/>
      </c>
    </row>
    <row r="1481" spans="12:20" x14ac:dyDescent="0.25">
      <c r="L1481" s="75">
        <f>COUNTIF($B$2:B1481,B1481)</f>
        <v>0</v>
      </c>
      <c r="M1481" s="75">
        <f>COUNTIF($L$2:L1481,4)</f>
        <v>42</v>
      </c>
      <c r="N1481" s="76" t="str">
        <f t="shared" si="119"/>
        <v>0</v>
      </c>
      <c r="O1481" s="76" t="str">
        <f t="shared" si="115"/>
        <v/>
      </c>
      <c r="P1481" s="75" t="str">
        <f t="shared" si="116"/>
        <v/>
      </c>
      <c r="Q1481" s="77" t="str">
        <f t="shared" si="117"/>
        <v/>
      </c>
      <c r="R1481" s="77" t="str">
        <f t="shared" si="118"/>
        <v/>
      </c>
      <c r="S1481" s="77" t="str">
        <f>IF(O1481="","",IF(OR(VALUE(LEFT(O1481,2))&gt;IF(RIGHT(J1481,1)="M",7,19),AND(OR(LEFT(O1481,2)={"07","19"}),VALUE(RIGHT(O1481,2))&gt;15)),TRUE,FALSE))</f>
        <v/>
      </c>
      <c r="T1481" s="77" t="str">
        <f>IF(O1481="","",IF(OR(VALUE(LEFT(O1481,2))&gt;IF(RIGHT(J1481,1)="M",7,19),AND(OR(LEFT(O1481,2)={"07","19"}),VALUE(RIGHT(O1481,2))&gt;5)),TRUE,FALSE))</f>
        <v/>
      </c>
    </row>
    <row r="1482" spans="12:20" x14ac:dyDescent="0.25">
      <c r="L1482" s="75">
        <f>COUNTIF($B$2:B1482,B1482)</f>
        <v>0</v>
      </c>
      <c r="M1482" s="75">
        <f>COUNTIF($L$2:L1482,4)</f>
        <v>42</v>
      </c>
      <c r="N1482" s="76" t="str">
        <f t="shared" si="119"/>
        <v>0</v>
      </c>
      <c r="O1482" s="76" t="str">
        <f t="shared" si="115"/>
        <v/>
      </c>
      <c r="P1482" s="75" t="str">
        <f t="shared" si="116"/>
        <v/>
      </c>
      <c r="Q1482" s="77" t="str">
        <f t="shared" si="117"/>
        <v/>
      </c>
      <c r="R1482" s="77" t="str">
        <f t="shared" si="118"/>
        <v/>
      </c>
      <c r="S1482" s="77" t="str">
        <f>IF(O1482="","",IF(OR(VALUE(LEFT(O1482,2))&gt;IF(RIGHT(J1482,1)="M",7,19),AND(OR(LEFT(O1482,2)={"07","19"}),VALUE(RIGHT(O1482,2))&gt;15)),TRUE,FALSE))</f>
        <v/>
      </c>
      <c r="T1482" s="77" t="str">
        <f>IF(O1482="","",IF(OR(VALUE(LEFT(O1482,2))&gt;IF(RIGHT(J1482,1)="M",7,19),AND(OR(LEFT(O1482,2)={"07","19"}),VALUE(RIGHT(O1482,2))&gt;5)),TRUE,FALSE))</f>
        <v/>
      </c>
    </row>
    <row r="1483" spans="12:20" x14ac:dyDescent="0.25">
      <c r="L1483" s="75">
        <f>COUNTIF($B$2:B1483,B1483)</f>
        <v>0</v>
      </c>
      <c r="M1483" s="75">
        <f>COUNTIF($L$2:L1483,4)</f>
        <v>42</v>
      </c>
      <c r="N1483" s="76" t="str">
        <f t="shared" si="119"/>
        <v>0</v>
      </c>
      <c r="O1483" s="76" t="str">
        <f t="shared" si="115"/>
        <v/>
      </c>
      <c r="P1483" s="75" t="str">
        <f t="shared" si="116"/>
        <v/>
      </c>
      <c r="Q1483" s="77" t="str">
        <f t="shared" si="117"/>
        <v/>
      </c>
      <c r="R1483" s="77" t="str">
        <f t="shared" si="118"/>
        <v/>
      </c>
      <c r="S1483" s="77" t="str">
        <f>IF(O1483="","",IF(OR(VALUE(LEFT(O1483,2))&gt;IF(RIGHT(J1483,1)="M",7,19),AND(OR(LEFT(O1483,2)={"07","19"}),VALUE(RIGHT(O1483,2))&gt;15)),TRUE,FALSE))</f>
        <v/>
      </c>
      <c r="T1483" s="77" t="str">
        <f>IF(O1483="","",IF(OR(VALUE(LEFT(O1483,2))&gt;IF(RIGHT(J1483,1)="M",7,19),AND(OR(LEFT(O1483,2)={"07","19"}),VALUE(RIGHT(O1483,2))&gt;5)),TRUE,FALSE))</f>
        <v/>
      </c>
    </row>
    <row r="1484" spans="12:20" x14ac:dyDescent="0.25">
      <c r="L1484" s="75">
        <f>COUNTIF($B$2:B1484,B1484)</f>
        <v>0</v>
      </c>
      <c r="M1484" s="75">
        <f>COUNTIF($L$2:L1484,4)</f>
        <v>42</v>
      </c>
      <c r="N1484" s="76" t="str">
        <f t="shared" si="119"/>
        <v>0</v>
      </c>
      <c r="O1484" s="76" t="str">
        <f t="shared" si="115"/>
        <v/>
      </c>
      <c r="P1484" s="75" t="str">
        <f t="shared" si="116"/>
        <v/>
      </c>
      <c r="Q1484" s="77" t="str">
        <f t="shared" si="117"/>
        <v/>
      </c>
      <c r="R1484" s="77" t="str">
        <f t="shared" si="118"/>
        <v/>
      </c>
      <c r="S1484" s="77" t="str">
        <f>IF(O1484="","",IF(OR(VALUE(LEFT(O1484,2))&gt;IF(RIGHT(J1484,1)="M",7,19),AND(OR(LEFT(O1484,2)={"07","19"}),VALUE(RIGHT(O1484,2))&gt;15)),TRUE,FALSE))</f>
        <v/>
      </c>
      <c r="T1484" s="77" t="str">
        <f>IF(O1484="","",IF(OR(VALUE(LEFT(O1484,2))&gt;IF(RIGHT(J1484,1)="M",7,19),AND(OR(LEFT(O1484,2)={"07","19"}),VALUE(RIGHT(O1484,2))&gt;5)),TRUE,FALSE))</f>
        <v/>
      </c>
    </row>
    <row r="1485" spans="12:20" x14ac:dyDescent="0.25">
      <c r="L1485" s="75">
        <f>COUNTIF($B$2:B1485,B1485)</f>
        <v>0</v>
      </c>
      <c r="M1485" s="75">
        <f>COUNTIF($L$2:L1485,4)</f>
        <v>42</v>
      </c>
      <c r="N1485" s="76" t="str">
        <f t="shared" si="119"/>
        <v>0</v>
      </c>
      <c r="O1485" s="76" t="str">
        <f t="shared" si="115"/>
        <v/>
      </c>
      <c r="P1485" s="75" t="str">
        <f t="shared" si="116"/>
        <v/>
      </c>
      <c r="Q1485" s="77" t="str">
        <f t="shared" si="117"/>
        <v/>
      </c>
      <c r="R1485" s="77" t="str">
        <f t="shared" si="118"/>
        <v/>
      </c>
      <c r="S1485" s="77" t="str">
        <f>IF(O1485="","",IF(OR(VALUE(LEFT(O1485,2))&gt;IF(RIGHT(J1485,1)="M",7,19),AND(OR(LEFT(O1485,2)={"07","19"}),VALUE(RIGHT(O1485,2))&gt;15)),TRUE,FALSE))</f>
        <v/>
      </c>
      <c r="T1485" s="77" t="str">
        <f>IF(O1485="","",IF(OR(VALUE(LEFT(O1485,2))&gt;IF(RIGHT(J1485,1)="M",7,19),AND(OR(LEFT(O1485,2)={"07","19"}),VALUE(RIGHT(O1485,2))&gt;5)),TRUE,FALSE))</f>
        <v/>
      </c>
    </row>
    <row r="1486" spans="12:20" x14ac:dyDescent="0.25">
      <c r="L1486" s="75">
        <f>COUNTIF($B$2:B1486,B1486)</f>
        <v>0</v>
      </c>
      <c r="M1486" s="75">
        <f>COUNTIF($L$2:L1486,4)</f>
        <v>42</v>
      </c>
      <c r="N1486" s="76" t="str">
        <f t="shared" si="119"/>
        <v>0</v>
      </c>
      <c r="O1486" s="76" t="str">
        <f t="shared" si="115"/>
        <v/>
      </c>
      <c r="P1486" s="75" t="str">
        <f t="shared" si="116"/>
        <v/>
      </c>
      <c r="Q1486" s="77" t="str">
        <f t="shared" si="117"/>
        <v/>
      </c>
      <c r="R1486" s="77" t="str">
        <f t="shared" si="118"/>
        <v/>
      </c>
      <c r="S1486" s="77" t="str">
        <f>IF(O1486="","",IF(OR(VALUE(LEFT(O1486,2))&gt;IF(RIGHT(J1486,1)="M",7,19),AND(OR(LEFT(O1486,2)={"07","19"}),VALUE(RIGHT(O1486,2))&gt;15)),TRUE,FALSE))</f>
        <v/>
      </c>
      <c r="T1486" s="77" t="str">
        <f>IF(O1486="","",IF(OR(VALUE(LEFT(O1486,2))&gt;IF(RIGHT(J1486,1)="M",7,19),AND(OR(LEFT(O1486,2)={"07","19"}),VALUE(RIGHT(O1486,2))&gt;5)),TRUE,FALSE))</f>
        <v/>
      </c>
    </row>
    <row r="1487" spans="12:20" x14ac:dyDescent="0.25">
      <c r="L1487" s="75">
        <f>COUNTIF($B$2:B1487,B1487)</f>
        <v>0</v>
      </c>
      <c r="M1487" s="75">
        <f>COUNTIF($L$2:L1487,4)</f>
        <v>42</v>
      </c>
      <c r="N1487" s="76" t="str">
        <f t="shared" si="119"/>
        <v>0</v>
      </c>
      <c r="O1487" s="76" t="str">
        <f t="shared" si="115"/>
        <v/>
      </c>
      <c r="P1487" s="75" t="str">
        <f t="shared" si="116"/>
        <v/>
      </c>
      <c r="Q1487" s="77" t="str">
        <f t="shared" si="117"/>
        <v/>
      </c>
      <c r="R1487" s="77" t="str">
        <f t="shared" si="118"/>
        <v/>
      </c>
      <c r="S1487" s="77" t="str">
        <f>IF(O1487="","",IF(OR(VALUE(LEFT(O1487,2))&gt;IF(RIGHT(J1487,1)="M",7,19),AND(OR(LEFT(O1487,2)={"07","19"}),VALUE(RIGHT(O1487,2))&gt;15)),TRUE,FALSE))</f>
        <v/>
      </c>
      <c r="T1487" s="77" t="str">
        <f>IF(O1487="","",IF(OR(VALUE(LEFT(O1487,2))&gt;IF(RIGHT(J1487,1)="M",7,19),AND(OR(LEFT(O1487,2)={"07","19"}),VALUE(RIGHT(O1487,2))&gt;5)),TRUE,FALSE))</f>
        <v/>
      </c>
    </row>
    <row r="1488" spans="12:20" x14ac:dyDescent="0.25">
      <c r="L1488" s="75">
        <f>COUNTIF($B$2:B1488,B1488)</f>
        <v>0</v>
      </c>
      <c r="M1488" s="75">
        <f>COUNTIF($L$2:L1488,4)</f>
        <v>42</v>
      </c>
      <c r="N1488" s="76" t="str">
        <f t="shared" si="119"/>
        <v>0</v>
      </c>
      <c r="O1488" s="76" t="str">
        <f t="shared" si="115"/>
        <v/>
      </c>
      <c r="P1488" s="75" t="str">
        <f t="shared" si="116"/>
        <v/>
      </c>
      <c r="Q1488" s="77" t="str">
        <f t="shared" si="117"/>
        <v/>
      </c>
      <c r="R1488" s="77" t="str">
        <f t="shared" si="118"/>
        <v/>
      </c>
      <c r="S1488" s="77" t="str">
        <f>IF(O1488="","",IF(OR(VALUE(LEFT(O1488,2))&gt;IF(RIGHT(J1488,1)="M",7,19),AND(OR(LEFT(O1488,2)={"07","19"}),VALUE(RIGHT(O1488,2))&gt;15)),TRUE,FALSE))</f>
        <v/>
      </c>
      <c r="T1488" s="77" t="str">
        <f>IF(O1488="","",IF(OR(VALUE(LEFT(O1488,2))&gt;IF(RIGHT(J1488,1)="M",7,19),AND(OR(LEFT(O1488,2)={"07","19"}),VALUE(RIGHT(O1488,2))&gt;5)),TRUE,FALSE))</f>
        <v/>
      </c>
    </row>
    <row r="1489" spans="12:20" x14ac:dyDescent="0.25">
      <c r="L1489" s="75">
        <f>COUNTIF($B$2:B1489,B1489)</f>
        <v>0</v>
      </c>
      <c r="M1489" s="75">
        <f>COUNTIF($L$2:L1489,4)</f>
        <v>42</v>
      </c>
      <c r="N1489" s="76" t="str">
        <f t="shared" si="119"/>
        <v>0</v>
      </c>
      <c r="O1489" s="76" t="str">
        <f t="shared" si="115"/>
        <v/>
      </c>
      <c r="P1489" s="75" t="str">
        <f t="shared" si="116"/>
        <v/>
      </c>
      <c r="Q1489" s="77" t="str">
        <f t="shared" si="117"/>
        <v/>
      </c>
      <c r="R1489" s="77" t="str">
        <f t="shared" si="118"/>
        <v/>
      </c>
      <c r="S1489" s="77" t="str">
        <f>IF(O1489="","",IF(OR(VALUE(LEFT(O1489,2))&gt;IF(RIGHT(J1489,1)="M",7,19),AND(OR(LEFT(O1489,2)={"07","19"}),VALUE(RIGHT(O1489,2))&gt;15)),TRUE,FALSE))</f>
        <v/>
      </c>
      <c r="T1489" s="77" t="str">
        <f>IF(O1489="","",IF(OR(VALUE(LEFT(O1489,2))&gt;IF(RIGHT(J1489,1)="M",7,19),AND(OR(LEFT(O1489,2)={"07","19"}),VALUE(RIGHT(O1489,2))&gt;5)),TRUE,FALSE))</f>
        <v/>
      </c>
    </row>
    <row r="1490" spans="12:20" x14ac:dyDescent="0.25">
      <c r="L1490" s="75">
        <f>COUNTIF($B$2:B1490,B1490)</f>
        <v>0</v>
      </c>
      <c r="M1490" s="75">
        <f>COUNTIF($L$2:L1490,4)</f>
        <v>42</v>
      </c>
      <c r="N1490" s="76" t="str">
        <f t="shared" si="119"/>
        <v>0</v>
      </c>
      <c r="O1490" s="76" t="str">
        <f t="shared" si="115"/>
        <v/>
      </c>
      <c r="P1490" s="75" t="str">
        <f t="shared" si="116"/>
        <v/>
      </c>
      <c r="Q1490" s="77" t="str">
        <f t="shared" si="117"/>
        <v/>
      </c>
      <c r="R1490" s="77" t="str">
        <f t="shared" si="118"/>
        <v/>
      </c>
      <c r="S1490" s="77" t="str">
        <f>IF(O1490="","",IF(OR(VALUE(LEFT(O1490,2))&gt;IF(RIGHT(J1490,1)="M",7,19),AND(OR(LEFT(O1490,2)={"07","19"}),VALUE(RIGHT(O1490,2))&gt;15)),TRUE,FALSE))</f>
        <v/>
      </c>
      <c r="T1490" s="77" t="str">
        <f>IF(O1490="","",IF(OR(VALUE(LEFT(O1490,2))&gt;IF(RIGHT(J1490,1)="M",7,19),AND(OR(LEFT(O1490,2)={"07","19"}),VALUE(RIGHT(O1490,2))&gt;5)),TRUE,FALSE))</f>
        <v/>
      </c>
    </row>
    <row r="1491" spans="12:20" x14ac:dyDescent="0.25">
      <c r="L1491" s="75">
        <f>COUNTIF($B$2:B1491,B1491)</f>
        <v>0</v>
      </c>
      <c r="M1491" s="75">
        <f>COUNTIF($L$2:L1491,4)</f>
        <v>42</v>
      </c>
      <c r="N1491" s="76" t="str">
        <f t="shared" si="119"/>
        <v>0</v>
      </c>
      <c r="O1491" s="76" t="str">
        <f t="shared" si="115"/>
        <v/>
      </c>
      <c r="P1491" s="75" t="str">
        <f t="shared" si="116"/>
        <v/>
      </c>
      <c r="Q1491" s="77" t="str">
        <f t="shared" si="117"/>
        <v/>
      </c>
      <c r="R1491" s="77" t="str">
        <f t="shared" si="118"/>
        <v/>
      </c>
      <c r="S1491" s="77" t="str">
        <f>IF(O1491="","",IF(OR(VALUE(LEFT(O1491,2))&gt;IF(RIGHT(J1491,1)="M",7,19),AND(OR(LEFT(O1491,2)={"07","19"}),VALUE(RIGHT(O1491,2))&gt;15)),TRUE,FALSE))</f>
        <v/>
      </c>
      <c r="T1491" s="77" t="str">
        <f>IF(O1491="","",IF(OR(VALUE(LEFT(O1491,2))&gt;IF(RIGHT(J1491,1)="M",7,19),AND(OR(LEFT(O1491,2)={"07","19"}),VALUE(RIGHT(O1491,2))&gt;5)),TRUE,FALSE))</f>
        <v/>
      </c>
    </row>
    <row r="1492" spans="12:20" x14ac:dyDescent="0.25">
      <c r="L1492" s="75">
        <f>COUNTIF($B$2:B1492,B1492)</f>
        <v>0</v>
      </c>
      <c r="M1492" s="75">
        <f>COUNTIF($L$2:L1492,4)</f>
        <v>42</v>
      </c>
      <c r="N1492" s="76" t="str">
        <f t="shared" si="119"/>
        <v>0</v>
      </c>
      <c r="O1492" s="76" t="str">
        <f t="shared" si="115"/>
        <v/>
      </c>
      <c r="P1492" s="75" t="str">
        <f t="shared" si="116"/>
        <v/>
      </c>
      <c r="Q1492" s="77" t="str">
        <f t="shared" si="117"/>
        <v/>
      </c>
      <c r="R1492" s="77" t="str">
        <f t="shared" si="118"/>
        <v/>
      </c>
      <c r="S1492" s="77" t="str">
        <f>IF(O1492="","",IF(OR(VALUE(LEFT(O1492,2))&gt;IF(RIGHT(J1492,1)="M",7,19),AND(OR(LEFT(O1492,2)={"07","19"}),VALUE(RIGHT(O1492,2))&gt;15)),TRUE,FALSE))</f>
        <v/>
      </c>
      <c r="T1492" s="77" t="str">
        <f>IF(O1492="","",IF(OR(VALUE(LEFT(O1492,2))&gt;IF(RIGHT(J1492,1)="M",7,19),AND(OR(LEFT(O1492,2)={"07","19"}),VALUE(RIGHT(O1492,2))&gt;5)),TRUE,FALSE))</f>
        <v/>
      </c>
    </row>
    <row r="1493" spans="12:20" x14ac:dyDescent="0.25">
      <c r="L1493" s="75">
        <f>COUNTIF($B$2:B1493,B1493)</f>
        <v>0</v>
      </c>
      <c r="M1493" s="75">
        <f>COUNTIF($L$2:L1493,4)</f>
        <v>42</v>
      </c>
      <c r="N1493" s="76" t="str">
        <f t="shared" si="119"/>
        <v>0</v>
      </c>
      <c r="O1493" s="76" t="str">
        <f t="shared" si="115"/>
        <v/>
      </c>
      <c r="P1493" s="75" t="str">
        <f t="shared" si="116"/>
        <v/>
      </c>
      <c r="Q1493" s="77" t="str">
        <f t="shared" si="117"/>
        <v/>
      </c>
      <c r="R1493" s="77" t="str">
        <f t="shared" si="118"/>
        <v/>
      </c>
      <c r="S1493" s="77" t="str">
        <f>IF(O1493="","",IF(OR(VALUE(LEFT(O1493,2))&gt;IF(RIGHT(J1493,1)="M",7,19),AND(OR(LEFT(O1493,2)={"07","19"}),VALUE(RIGHT(O1493,2))&gt;15)),TRUE,FALSE))</f>
        <v/>
      </c>
      <c r="T1493" s="77" t="str">
        <f>IF(O1493="","",IF(OR(VALUE(LEFT(O1493,2))&gt;IF(RIGHT(J1493,1)="M",7,19),AND(OR(LEFT(O1493,2)={"07","19"}),VALUE(RIGHT(O1493,2))&gt;5)),TRUE,FALSE))</f>
        <v/>
      </c>
    </row>
    <row r="1494" spans="12:20" x14ac:dyDescent="0.25">
      <c r="L1494" s="75">
        <f>COUNTIF($B$2:B1494,B1494)</f>
        <v>0</v>
      </c>
      <c r="M1494" s="75">
        <f>COUNTIF($L$2:L1494,4)</f>
        <v>42</v>
      </c>
      <c r="N1494" s="76" t="str">
        <f t="shared" si="119"/>
        <v>0</v>
      </c>
      <c r="O1494" s="76" t="str">
        <f t="shared" si="115"/>
        <v/>
      </c>
      <c r="P1494" s="75" t="str">
        <f t="shared" si="116"/>
        <v/>
      </c>
      <c r="Q1494" s="77" t="str">
        <f t="shared" si="117"/>
        <v/>
      </c>
      <c r="R1494" s="77" t="str">
        <f t="shared" si="118"/>
        <v/>
      </c>
      <c r="S1494" s="77" t="str">
        <f>IF(O1494="","",IF(OR(VALUE(LEFT(O1494,2))&gt;IF(RIGHT(J1494,1)="M",7,19),AND(OR(LEFT(O1494,2)={"07","19"}),VALUE(RIGHT(O1494,2))&gt;15)),TRUE,FALSE))</f>
        <v/>
      </c>
      <c r="T1494" s="77" t="str">
        <f>IF(O1494="","",IF(OR(VALUE(LEFT(O1494,2))&gt;IF(RIGHT(J1494,1)="M",7,19),AND(OR(LEFT(O1494,2)={"07","19"}),VALUE(RIGHT(O1494,2))&gt;5)),TRUE,FALSE))</f>
        <v/>
      </c>
    </row>
    <row r="1495" spans="12:20" x14ac:dyDescent="0.25">
      <c r="L1495" s="75">
        <f>COUNTIF($B$2:B1495,B1495)</f>
        <v>0</v>
      </c>
      <c r="M1495" s="75">
        <f>COUNTIF($L$2:L1495,4)</f>
        <v>42</v>
      </c>
      <c r="N1495" s="76" t="str">
        <f t="shared" si="119"/>
        <v>0</v>
      </c>
      <c r="O1495" s="76" t="str">
        <f t="shared" si="115"/>
        <v/>
      </c>
      <c r="P1495" s="75" t="str">
        <f t="shared" si="116"/>
        <v/>
      </c>
      <c r="Q1495" s="77" t="str">
        <f t="shared" si="117"/>
        <v/>
      </c>
      <c r="R1495" s="77" t="str">
        <f t="shared" si="118"/>
        <v/>
      </c>
      <c r="S1495" s="77" t="str">
        <f>IF(O1495="","",IF(OR(VALUE(LEFT(O1495,2))&gt;IF(RIGHT(J1495,1)="M",7,19),AND(OR(LEFT(O1495,2)={"07","19"}),VALUE(RIGHT(O1495,2))&gt;15)),TRUE,FALSE))</f>
        <v/>
      </c>
      <c r="T1495" s="77" t="str">
        <f>IF(O1495="","",IF(OR(VALUE(LEFT(O1495,2))&gt;IF(RIGHT(J1495,1)="M",7,19),AND(OR(LEFT(O1495,2)={"07","19"}),VALUE(RIGHT(O1495,2))&gt;5)),TRUE,FALSE))</f>
        <v/>
      </c>
    </row>
    <row r="1496" spans="12:20" x14ac:dyDescent="0.25">
      <c r="L1496" s="75">
        <f>COUNTIF($B$2:B1496,B1496)</f>
        <v>0</v>
      </c>
      <c r="M1496" s="75">
        <f>COUNTIF($L$2:L1496,4)</f>
        <v>42</v>
      </c>
      <c r="N1496" s="76" t="str">
        <f t="shared" si="119"/>
        <v>0</v>
      </c>
      <c r="O1496" s="76" t="str">
        <f t="shared" si="115"/>
        <v/>
      </c>
      <c r="P1496" s="75" t="str">
        <f t="shared" si="116"/>
        <v/>
      </c>
      <c r="Q1496" s="77" t="str">
        <f t="shared" si="117"/>
        <v/>
      </c>
      <c r="R1496" s="77" t="str">
        <f t="shared" si="118"/>
        <v/>
      </c>
      <c r="S1496" s="77" t="str">
        <f>IF(O1496="","",IF(OR(VALUE(LEFT(O1496,2))&gt;IF(RIGHT(J1496,1)="M",7,19),AND(OR(LEFT(O1496,2)={"07","19"}),VALUE(RIGHT(O1496,2))&gt;15)),TRUE,FALSE))</f>
        <v/>
      </c>
      <c r="T1496" s="77" t="str">
        <f>IF(O1496="","",IF(OR(VALUE(LEFT(O1496,2))&gt;IF(RIGHT(J1496,1)="M",7,19),AND(OR(LEFT(O1496,2)={"07","19"}),VALUE(RIGHT(O1496,2))&gt;5)),TRUE,FALSE))</f>
        <v/>
      </c>
    </row>
    <row r="1497" spans="12:20" x14ac:dyDescent="0.25">
      <c r="L1497" s="75">
        <f>COUNTIF($B$2:B1497,B1497)</f>
        <v>0</v>
      </c>
      <c r="M1497" s="75">
        <f>COUNTIF($L$2:L1497,4)</f>
        <v>42</v>
      </c>
      <c r="N1497" s="76" t="str">
        <f t="shared" si="119"/>
        <v>0</v>
      </c>
      <c r="O1497" s="76" t="str">
        <f t="shared" si="115"/>
        <v/>
      </c>
      <c r="P1497" s="75" t="str">
        <f t="shared" si="116"/>
        <v/>
      </c>
      <c r="Q1497" s="77" t="str">
        <f t="shared" si="117"/>
        <v/>
      </c>
      <c r="R1497" s="77" t="str">
        <f t="shared" si="118"/>
        <v/>
      </c>
      <c r="S1497" s="77" t="str">
        <f>IF(O1497="","",IF(OR(VALUE(LEFT(O1497,2))&gt;IF(RIGHT(J1497,1)="M",7,19),AND(OR(LEFT(O1497,2)={"07","19"}),VALUE(RIGHT(O1497,2))&gt;15)),TRUE,FALSE))</f>
        <v/>
      </c>
      <c r="T1497" s="77" t="str">
        <f>IF(O1497="","",IF(OR(VALUE(LEFT(O1497,2))&gt;IF(RIGHT(J1497,1)="M",7,19),AND(OR(LEFT(O1497,2)={"07","19"}),VALUE(RIGHT(O1497,2))&gt;5)),TRUE,FALSE))</f>
        <v/>
      </c>
    </row>
    <row r="1498" spans="12:20" x14ac:dyDescent="0.25">
      <c r="L1498" s="75">
        <f>COUNTIF($B$2:B1498,B1498)</f>
        <v>0</v>
      </c>
      <c r="M1498" s="75">
        <f>COUNTIF($L$2:L1498,4)</f>
        <v>42</v>
      </c>
      <c r="N1498" s="76" t="str">
        <f t="shared" si="119"/>
        <v>0</v>
      </c>
      <c r="O1498" s="76" t="str">
        <f t="shared" si="115"/>
        <v/>
      </c>
      <c r="P1498" s="75" t="str">
        <f t="shared" si="116"/>
        <v/>
      </c>
      <c r="Q1498" s="77" t="str">
        <f t="shared" si="117"/>
        <v/>
      </c>
      <c r="R1498" s="77" t="str">
        <f t="shared" si="118"/>
        <v/>
      </c>
      <c r="S1498" s="77" t="str">
        <f>IF(O1498="","",IF(OR(VALUE(LEFT(O1498,2))&gt;IF(RIGHT(J1498,1)="M",7,19),AND(OR(LEFT(O1498,2)={"07","19"}),VALUE(RIGHT(O1498,2))&gt;15)),TRUE,FALSE))</f>
        <v/>
      </c>
      <c r="T1498" s="77" t="str">
        <f>IF(O1498="","",IF(OR(VALUE(LEFT(O1498,2))&gt;IF(RIGHT(J1498,1)="M",7,19),AND(OR(LEFT(O1498,2)={"07","19"}),VALUE(RIGHT(O1498,2))&gt;5)),TRUE,FALSE))</f>
        <v/>
      </c>
    </row>
    <row r="1499" spans="12:20" x14ac:dyDescent="0.25">
      <c r="L1499" s="75">
        <f>COUNTIF($B$2:B1499,B1499)</f>
        <v>0</v>
      </c>
      <c r="M1499" s="75">
        <f>COUNTIF($L$2:L1499,4)</f>
        <v>42</v>
      </c>
      <c r="N1499" s="76" t="str">
        <f t="shared" si="119"/>
        <v>0</v>
      </c>
      <c r="O1499" s="76" t="str">
        <f t="shared" si="115"/>
        <v/>
      </c>
      <c r="P1499" s="75" t="str">
        <f t="shared" si="116"/>
        <v/>
      </c>
      <c r="Q1499" s="77" t="str">
        <f t="shared" si="117"/>
        <v/>
      </c>
      <c r="R1499" s="77" t="str">
        <f t="shared" si="118"/>
        <v/>
      </c>
      <c r="S1499" s="77" t="str">
        <f>IF(O1499="","",IF(OR(VALUE(LEFT(O1499,2))&gt;IF(RIGHT(J1499,1)="M",7,19),AND(OR(LEFT(O1499,2)={"07","19"}),VALUE(RIGHT(O1499,2))&gt;15)),TRUE,FALSE))</f>
        <v/>
      </c>
      <c r="T1499" s="77" t="str">
        <f>IF(O1499="","",IF(OR(VALUE(LEFT(O1499,2))&gt;IF(RIGHT(J1499,1)="M",7,19),AND(OR(LEFT(O1499,2)={"07","19"}),VALUE(RIGHT(O1499,2))&gt;5)),TRUE,FALSE))</f>
        <v/>
      </c>
    </row>
    <row r="1500" spans="12:20" x14ac:dyDescent="0.25">
      <c r="L1500" s="75">
        <f>COUNTIF($B$2:B1500,B1500)</f>
        <v>0</v>
      </c>
      <c r="M1500" s="75">
        <f>COUNTIF($L$2:L1500,4)</f>
        <v>42</v>
      </c>
      <c r="N1500" s="76" t="str">
        <f t="shared" si="119"/>
        <v>0</v>
      </c>
      <c r="O1500" s="76" t="str">
        <f t="shared" si="115"/>
        <v/>
      </c>
      <c r="P1500" s="75" t="str">
        <f t="shared" si="116"/>
        <v/>
      </c>
      <c r="Q1500" s="77" t="str">
        <f t="shared" si="117"/>
        <v/>
      </c>
      <c r="R1500" s="77" t="str">
        <f t="shared" si="118"/>
        <v/>
      </c>
      <c r="S1500" s="77" t="str">
        <f>IF(O1500="","",IF(OR(VALUE(LEFT(O1500,2))&gt;IF(RIGHT(J1500,1)="M",7,19),AND(OR(LEFT(O1500,2)={"07","19"}),VALUE(RIGHT(O1500,2))&gt;15)),TRUE,FALSE))</f>
        <v/>
      </c>
      <c r="T1500" s="77" t="str">
        <f>IF(O1500="","",IF(OR(VALUE(LEFT(O1500,2))&gt;IF(RIGHT(J1500,1)="M",7,19),AND(OR(LEFT(O1500,2)={"07","19"}),VALUE(RIGHT(O1500,2))&gt;5)),TRUE,FALSE))</f>
        <v/>
      </c>
    </row>
    <row r="1501" spans="12:20" x14ac:dyDescent="0.25">
      <c r="L1501" s="75">
        <f>COUNTIF($B$2:B1501,B1501)</f>
        <v>0</v>
      </c>
      <c r="M1501" s="75">
        <f>COUNTIF($L$2:L1501,4)</f>
        <v>42</v>
      </c>
      <c r="N1501" s="76" t="str">
        <f t="shared" si="119"/>
        <v>0</v>
      </c>
      <c r="O1501" s="76" t="str">
        <f t="shared" si="115"/>
        <v/>
      </c>
      <c r="P1501" s="75" t="str">
        <f t="shared" si="116"/>
        <v/>
      </c>
      <c r="Q1501" s="77" t="str">
        <f t="shared" si="117"/>
        <v/>
      </c>
      <c r="R1501" s="77" t="str">
        <f t="shared" si="118"/>
        <v/>
      </c>
      <c r="S1501" s="77" t="str">
        <f>IF(O1501="","",IF(OR(VALUE(LEFT(O1501,2))&gt;IF(RIGHT(J1501,1)="M",7,19),AND(OR(LEFT(O1501,2)={"07","19"}),VALUE(RIGHT(O1501,2))&gt;15)),TRUE,FALSE))</f>
        <v/>
      </c>
      <c r="T1501" s="77" t="str">
        <f>IF(O1501="","",IF(OR(VALUE(LEFT(O1501,2))&gt;IF(RIGHT(J1501,1)="M",7,19),AND(OR(LEFT(O1501,2)={"07","19"}),VALUE(RIGHT(O1501,2))&gt;5)),TRUE,FALSE))</f>
        <v/>
      </c>
    </row>
    <row r="1502" spans="12:20" x14ac:dyDescent="0.25">
      <c r="L1502" s="75">
        <f>COUNTIF($B$2:B1502,B1502)</f>
        <v>0</v>
      </c>
      <c r="M1502" s="75">
        <f>COUNTIF($L$2:L1502,4)</f>
        <v>42</v>
      </c>
      <c r="N1502" s="76" t="str">
        <f t="shared" si="119"/>
        <v>0</v>
      </c>
      <c r="O1502" s="76" t="str">
        <f t="shared" si="115"/>
        <v/>
      </c>
      <c r="P1502" s="75" t="str">
        <f t="shared" si="116"/>
        <v/>
      </c>
      <c r="Q1502" s="77" t="str">
        <f t="shared" si="117"/>
        <v/>
      </c>
      <c r="R1502" s="77" t="str">
        <f t="shared" si="118"/>
        <v/>
      </c>
      <c r="S1502" s="77" t="str">
        <f>IF(O1502="","",IF(OR(VALUE(LEFT(O1502,2))&gt;IF(RIGHT(J1502,1)="M",7,19),AND(OR(LEFT(O1502,2)={"07","19"}),VALUE(RIGHT(O1502,2))&gt;15)),TRUE,FALSE))</f>
        <v/>
      </c>
      <c r="T1502" s="77" t="str">
        <f>IF(O1502="","",IF(OR(VALUE(LEFT(O1502,2))&gt;IF(RIGHT(J1502,1)="M",7,19),AND(OR(LEFT(O1502,2)={"07","19"}),VALUE(RIGHT(O1502,2))&gt;5)),TRUE,FALSE))</f>
        <v/>
      </c>
    </row>
    <row r="1503" spans="12:20" x14ac:dyDescent="0.25">
      <c r="L1503" s="75">
        <f>COUNTIF($B$2:B1503,B1503)</f>
        <v>0</v>
      </c>
      <c r="M1503" s="75">
        <f>COUNTIF($L$2:L1503,4)</f>
        <v>42</v>
      </c>
      <c r="N1503" s="76" t="str">
        <f t="shared" si="119"/>
        <v>0</v>
      </c>
      <c r="O1503" s="76" t="str">
        <f t="shared" si="115"/>
        <v/>
      </c>
      <c r="P1503" s="75" t="str">
        <f t="shared" si="116"/>
        <v/>
      </c>
      <c r="Q1503" s="77" t="str">
        <f t="shared" si="117"/>
        <v/>
      </c>
      <c r="R1503" s="77" t="str">
        <f t="shared" si="118"/>
        <v/>
      </c>
      <c r="S1503" s="77" t="str">
        <f>IF(O1503="","",IF(OR(VALUE(LEFT(O1503,2))&gt;IF(RIGHT(J1503,1)="M",7,19),AND(OR(LEFT(O1503,2)={"07","19"}),VALUE(RIGHT(O1503,2))&gt;15)),TRUE,FALSE))</f>
        <v/>
      </c>
      <c r="T1503" s="77" t="str">
        <f>IF(O1503="","",IF(OR(VALUE(LEFT(O1503,2))&gt;IF(RIGHT(J1503,1)="M",7,19),AND(OR(LEFT(O1503,2)={"07","19"}),VALUE(RIGHT(O1503,2))&gt;5)),TRUE,FALSE))</f>
        <v/>
      </c>
    </row>
    <row r="1504" spans="12:20" x14ac:dyDescent="0.25">
      <c r="L1504" s="75">
        <f>COUNTIF($B$2:B1504,B1504)</f>
        <v>0</v>
      </c>
      <c r="M1504" s="75">
        <f>COUNTIF($L$2:L1504,4)</f>
        <v>42</v>
      </c>
      <c r="N1504" s="76" t="str">
        <f t="shared" si="119"/>
        <v>0</v>
      </c>
      <c r="O1504" s="76" t="str">
        <f t="shared" si="115"/>
        <v/>
      </c>
      <c r="P1504" s="75" t="str">
        <f t="shared" si="116"/>
        <v/>
      </c>
      <c r="Q1504" s="77" t="str">
        <f t="shared" si="117"/>
        <v/>
      </c>
      <c r="R1504" s="77" t="str">
        <f t="shared" si="118"/>
        <v/>
      </c>
      <c r="S1504" s="77" t="str">
        <f>IF(O1504="","",IF(OR(VALUE(LEFT(O1504,2))&gt;IF(RIGHT(J1504,1)="M",7,19),AND(OR(LEFT(O1504,2)={"07","19"}),VALUE(RIGHT(O1504,2))&gt;15)),TRUE,FALSE))</f>
        <v/>
      </c>
      <c r="T1504" s="77" t="str">
        <f>IF(O1504="","",IF(OR(VALUE(LEFT(O1504,2))&gt;IF(RIGHT(J1504,1)="M",7,19),AND(OR(LEFT(O1504,2)={"07","19"}),VALUE(RIGHT(O1504,2))&gt;5)),TRUE,FALSE))</f>
        <v/>
      </c>
    </row>
    <row r="1505" spans="12:20" x14ac:dyDescent="0.25">
      <c r="L1505" s="75">
        <f>COUNTIF($B$2:B1505,B1505)</f>
        <v>0</v>
      </c>
      <c r="M1505" s="75">
        <f>COUNTIF($L$2:L1505,4)</f>
        <v>42</v>
      </c>
      <c r="N1505" s="76" t="str">
        <f t="shared" si="119"/>
        <v>0</v>
      </c>
      <c r="O1505" s="76" t="str">
        <f t="shared" si="115"/>
        <v/>
      </c>
      <c r="P1505" s="75" t="str">
        <f t="shared" si="116"/>
        <v/>
      </c>
      <c r="Q1505" s="77" t="str">
        <f t="shared" si="117"/>
        <v/>
      </c>
      <c r="R1505" s="77" t="str">
        <f t="shared" si="118"/>
        <v/>
      </c>
      <c r="S1505" s="77" t="str">
        <f>IF(O1505="","",IF(OR(VALUE(LEFT(O1505,2))&gt;IF(RIGHT(J1505,1)="M",7,19),AND(OR(LEFT(O1505,2)={"07","19"}),VALUE(RIGHT(O1505,2))&gt;15)),TRUE,FALSE))</f>
        <v/>
      </c>
      <c r="T1505" s="77" t="str">
        <f>IF(O1505="","",IF(OR(VALUE(LEFT(O1505,2))&gt;IF(RIGHT(J1505,1)="M",7,19),AND(OR(LEFT(O1505,2)={"07","19"}),VALUE(RIGHT(O1505,2))&gt;5)),TRUE,FALSE))</f>
        <v/>
      </c>
    </row>
    <row r="1506" spans="12:20" x14ac:dyDescent="0.25">
      <c r="L1506" s="75">
        <f>COUNTIF($B$2:B1506,B1506)</f>
        <v>0</v>
      </c>
      <c r="M1506" s="75">
        <f>COUNTIF($L$2:L1506,4)</f>
        <v>42</v>
      </c>
      <c r="N1506" s="76" t="str">
        <f t="shared" si="119"/>
        <v>0</v>
      </c>
      <c r="O1506" s="76" t="str">
        <f t="shared" si="115"/>
        <v/>
      </c>
      <c r="P1506" s="75" t="str">
        <f t="shared" si="116"/>
        <v/>
      </c>
      <c r="Q1506" s="77" t="str">
        <f t="shared" si="117"/>
        <v/>
      </c>
      <c r="R1506" s="77" t="str">
        <f t="shared" si="118"/>
        <v/>
      </c>
      <c r="S1506" s="77" t="str">
        <f>IF(O1506="","",IF(OR(VALUE(LEFT(O1506,2))&gt;IF(RIGHT(J1506,1)="M",7,19),AND(OR(LEFT(O1506,2)={"07","19"}),VALUE(RIGHT(O1506,2))&gt;15)),TRUE,FALSE))</f>
        <v/>
      </c>
      <c r="T1506" s="77" t="str">
        <f>IF(O1506="","",IF(OR(VALUE(LEFT(O1506,2))&gt;IF(RIGHT(J1506,1)="M",7,19),AND(OR(LEFT(O1506,2)={"07","19"}),VALUE(RIGHT(O1506,2))&gt;5)),TRUE,FALSE))</f>
        <v/>
      </c>
    </row>
    <row r="1507" spans="12:20" x14ac:dyDescent="0.25">
      <c r="L1507" s="75">
        <f>COUNTIF($B$2:B1507,B1507)</f>
        <v>0</v>
      </c>
      <c r="M1507" s="75">
        <f>COUNTIF($L$2:L1507,4)</f>
        <v>42</v>
      </c>
      <c r="N1507" s="76" t="str">
        <f t="shared" si="119"/>
        <v>0</v>
      </c>
      <c r="O1507" s="76" t="str">
        <f t="shared" si="115"/>
        <v/>
      </c>
      <c r="P1507" s="75" t="str">
        <f t="shared" si="116"/>
        <v/>
      </c>
      <c r="Q1507" s="77" t="str">
        <f t="shared" si="117"/>
        <v/>
      </c>
      <c r="R1507" s="77" t="str">
        <f t="shared" si="118"/>
        <v/>
      </c>
      <c r="S1507" s="77" t="str">
        <f>IF(O1507="","",IF(OR(VALUE(LEFT(O1507,2))&gt;IF(RIGHT(J1507,1)="M",7,19),AND(OR(LEFT(O1507,2)={"07","19"}),VALUE(RIGHT(O1507,2))&gt;15)),TRUE,FALSE))</f>
        <v/>
      </c>
      <c r="T1507" s="77" t="str">
        <f>IF(O1507="","",IF(OR(VALUE(LEFT(O1507,2))&gt;IF(RIGHT(J1507,1)="M",7,19),AND(OR(LEFT(O1507,2)={"07","19"}),VALUE(RIGHT(O1507,2))&gt;5)),TRUE,FALSE))</f>
        <v/>
      </c>
    </row>
    <row r="1508" spans="12:20" x14ac:dyDescent="0.25">
      <c r="L1508" s="75">
        <f>COUNTIF($B$2:B1508,B1508)</f>
        <v>0</v>
      </c>
      <c r="M1508" s="75">
        <f>COUNTIF($L$2:L1508,4)</f>
        <v>42</v>
      </c>
      <c r="N1508" s="76" t="str">
        <f t="shared" si="119"/>
        <v>0</v>
      </c>
      <c r="O1508" s="76" t="str">
        <f t="shared" si="115"/>
        <v/>
      </c>
      <c r="P1508" s="75" t="str">
        <f t="shared" si="116"/>
        <v/>
      </c>
      <c r="Q1508" s="77" t="str">
        <f t="shared" si="117"/>
        <v/>
      </c>
      <c r="R1508" s="77" t="str">
        <f t="shared" si="118"/>
        <v/>
      </c>
      <c r="S1508" s="77" t="str">
        <f>IF(O1508="","",IF(OR(VALUE(LEFT(O1508,2))&gt;IF(RIGHT(J1508,1)="M",7,19),AND(OR(LEFT(O1508,2)={"07","19"}),VALUE(RIGHT(O1508,2))&gt;15)),TRUE,FALSE))</f>
        <v/>
      </c>
      <c r="T1508" s="77" t="str">
        <f>IF(O1508="","",IF(OR(VALUE(LEFT(O1508,2))&gt;IF(RIGHT(J1508,1)="M",7,19),AND(OR(LEFT(O1508,2)={"07","19"}),VALUE(RIGHT(O1508,2))&gt;5)),TRUE,FALSE))</f>
        <v/>
      </c>
    </row>
    <row r="1509" spans="12:20" x14ac:dyDescent="0.25">
      <c r="L1509" s="75">
        <f>COUNTIF($B$2:B1509,B1509)</f>
        <v>0</v>
      </c>
      <c r="M1509" s="75">
        <f>COUNTIF($L$2:L1509,4)</f>
        <v>42</v>
      </c>
      <c r="N1509" s="76" t="str">
        <f t="shared" si="119"/>
        <v>0</v>
      </c>
      <c r="O1509" s="76" t="str">
        <f t="shared" si="115"/>
        <v/>
      </c>
      <c r="P1509" s="75" t="str">
        <f t="shared" si="116"/>
        <v/>
      </c>
      <c r="Q1509" s="77" t="str">
        <f t="shared" si="117"/>
        <v/>
      </c>
      <c r="R1509" s="77" t="str">
        <f t="shared" si="118"/>
        <v/>
      </c>
      <c r="S1509" s="77" t="str">
        <f>IF(O1509="","",IF(OR(VALUE(LEFT(O1509,2))&gt;IF(RIGHT(J1509,1)="M",7,19),AND(OR(LEFT(O1509,2)={"07","19"}),VALUE(RIGHT(O1509,2))&gt;15)),TRUE,FALSE))</f>
        <v/>
      </c>
      <c r="T1509" s="77" t="str">
        <f>IF(O1509="","",IF(OR(VALUE(LEFT(O1509,2))&gt;IF(RIGHT(J1509,1)="M",7,19),AND(OR(LEFT(O1509,2)={"07","19"}),VALUE(RIGHT(O1509,2))&gt;5)),TRUE,FALSE))</f>
        <v/>
      </c>
    </row>
    <row r="1510" spans="12:20" x14ac:dyDescent="0.25">
      <c r="L1510" s="75">
        <f>COUNTIF($B$2:B1510,B1510)</f>
        <v>0</v>
      </c>
      <c r="M1510" s="75">
        <f>COUNTIF($L$2:L1510,4)</f>
        <v>42</v>
      </c>
      <c r="N1510" s="76" t="str">
        <f t="shared" si="119"/>
        <v>0</v>
      </c>
      <c r="O1510" s="76" t="str">
        <f t="shared" si="115"/>
        <v/>
      </c>
      <c r="P1510" s="75" t="str">
        <f t="shared" si="116"/>
        <v/>
      </c>
      <c r="Q1510" s="77" t="str">
        <f t="shared" si="117"/>
        <v/>
      </c>
      <c r="R1510" s="77" t="str">
        <f t="shared" si="118"/>
        <v/>
      </c>
      <c r="S1510" s="77" t="str">
        <f>IF(O1510="","",IF(OR(VALUE(LEFT(O1510,2))&gt;IF(RIGHT(J1510,1)="M",7,19),AND(OR(LEFT(O1510,2)={"07","19"}),VALUE(RIGHT(O1510,2))&gt;15)),TRUE,FALSE))</f>
        <v/>
      </c>
      <c r="T1510" s="77" t="str">
        <f>IF(O1510="","",IF(OR(VALUE(LEFT(O1510,2))&gt;IF(RIGHT(J1510,1)="M",7,19),AND(OR(LEFT(O1510,2)={"07","19"}),VALUE(RIGHT(O1510,2))&gt;5)),TRUE,FALSE))</f>
        <v/>
      </c>
    </row>
    <row r="1511" spans="12:20" x14ac:dyDescent="0.25">
      <c r="L1511" s="75">
        <f>COUNTIF($B$2:B1511,B1511)</f>
        <v>0</v>
      </c>
      <c r="M1511" s="75">
        <f>COUNTIF($L$2:L1511,4)</f>
        <v>42</v>
      </c>
      <c r="N1511" s="76" t="str">
        <f t="shared" si="119"/>
        <v>0</v>
      </c>
      <c r="O1511" s="76" t="str">
        <f t="shared" si="115"/>
        <v/>
      </c>
      <c r="P1511" s="75" t="str">
        <f t="shared" si="116"/>
        <v/>
      </c>
      <c r="Q1511" s="77" t="str">
        <f t="shared" si="117"/>
        <v/>
      </c>
      <c r="R1511" s="77" t="str">
        <f t="shared" si="118"/>
        <v/>
      </c>
      <c r="S1511" s="77" t="str">
        <f>IF(O1511="","",IF(OR(VALUE(LEFT(O1511,2))&gt;IF(RIGHT(J1511,1)="M",7,19),AND(OR(LEFT(O1511,2)={"07","19"}),VALUE(RIGHT(O1511,2))&gt;15)),TRUE,FALSE))</f>
        <v/>
      </c>
      <c r="T1511" s="77" t="str">
        <f>IF(O1511="","",IF(OR(VALUE(LEFT(O1511,2))&gt;IF(RIGHT(J1511,1)="M",7,19),AND(OR(LEFT(O1511,2)={"07","19"}),VALUE(RIGHT(O1511,2))&gt;5)),TRUE,FALSE))</f>
        <v/>
      </c>
    </row>
    <row r="1512" spans="12:20" x14ac:dyDescent="0.25">
      <c r="L1512" s="75">
        <f>COUNTIF($B$2:B1512,B1512)</f>
        <v>0</v>
      </c>
      <c r="M1512" s="75">
        <f>COUNTIF($L$2:L1512,4)</f>
        <v>42</v>
      </c>
      <c r="N1512" s="76" t="str">
        <f t="shared" si="119"/>
        <v>0</v>
      </c>
      <c r="O1512" s="76" t="str">
        <f t="shared" si="115"/>
        <v/>
      </c>
      <c r="P1512" s="75" t="str">
        <f t="shared" si="116"/>
        <v/>
      </c>
      <c r="Q1512" s="77" t="str">
        <f t="shared" si="117"/>
        <v/>
      </c>
      <c r="R1512" s="77" t="str">
        <f t="shared" si="118"/>
        <v/>
      </c>
      <c r="S1512" s="77" t="str">
        <f>IF(O1512="","",IF(OR(VALUE(LEFT(O1512,2))&gt;IF(RIGHT(J1512,1)="M",7,19),AND(OR(LEFT(O1512,2)={"07","19"}),VALUE(RIGHT(O1512,2))&gt;15)),TRUE,FALSE))</f>
        <v/>
      </c>
      <c r="T1512" s="77" t="str">
        <f>IF(O1512="","",IF(OR(VALUE(LEFT(O1512,2))&gt;IF(RIGHT(J1512,1)="M",7,19),AND(OR(LEFT(O1512,2)={"07","19"}),VALUE(RIGHT(O1512,2))&gt;5)),TRUE,FALSE))</f>
        <v/>
      </c>
    </row>
    <row r="1513" spans="12:20" x14ac:dyDescent="0.25">
      <c r="L1513" s="75">
        <f>COUNTIF($B$2:B1513,B1513)</f>
        <v>0</v>
      </c>
      <c r="M1513" s="75">
        <f>COUNTIF($L$2:L1513,4)</f>
        <v>42</v>
      </c>
      <c r="N1513" s="76" t="str">
        <f t="shared" si="119"/>
        <v>0</v>
      </c>
      <c r="O1513" s="76" t="str">
        <f t="shared" si="115"/>
        <v/>
      </c>
      <c r="P1513" s="75" t="str">
        <f t="shared" si="116"/>
        <v/>
      </c>
      <c r="Q1513" s="77" t="str">
        <f t="shared" si="117"/>
        <v/>
      </c>
      <c r="R1513" s="77" t="str">
        <f t="shared" si="118"/>
        <v/>
      </c>
      <c r="S1513" s="77" t="str">
        <f>IF(O1513="","",IF(OR(VALUE(LEFT(O1513,2))&gt;IF(RIGHT(J1513,1)="M",7,19),AND(OR(LEFT(O1513,2)={"07","19"}),VALUE(RIGHT(O1513,2))&gt;15)),TRUE,FALSE))</f>
        <v/>
      </c>
      <c r="T1513" s="77" t="str">
        <f>IF(O1513="","",IF(OR(VALUE(LEFT(O1513,2))&gt;IF(RIGHT(J1513,1)="M",7,19),AND(OR(LEFT(O1513,2)={"07","19"}),VALUE(RIGHT(O1513,2))&gt;5)),TRUE,FALSE))</f>
        <v/>
      </c>
    </row>
    <row r="1514" spans="12:20" x14ac:dyDescent="0.25">
      <c r="L1514" s="75">
        <f>COUNTIF($B$2:B1514,B1514)</f>
        <v>0</v>
      </c>
      <c r="M1514" s="75">
        <f>COUNTIF($L$2:L1514,4)</f>
        <v>42</v>
      </c>
      <c r="N1514" s="76" t="str">
        <f t="shared" si="119"/>
        <v>0</v>
      </c>
      <c r="O1514" s="76" t="str">
        <f t="shared" si="115"/>
        <v/>
      </c>
      <c r="P1514" s="75" t="str">
        <f t="shared" si="116"/>
        <v/>
      </c>
      <c r="Q1514" s="77" t="str">
        <f t="shared" si="117"/>
        <v/>
      </c>
      <c r="R1514" s="77" t="str">
        <f t="shared" si="118"/>
        <v/>
      </c>
      <c r="S1514" s="77" t="str">
        <f>IF(O1514="","",IF(OR(VALUE(LEFT(O1514,2))&gt;IF(RIGHT(J1514,1)="M",7,19),AND(OR(LEFT(O1514,2)={"07","19"}),VALUE(RIGHT(O1514,2))&gt;15)),TRUE,FALSE))</f>
        <v/>
      </c>
      <c r="T1514" s="77" t="str">
        <f>IF(O1514="","",IF(OR(VALUE(LEFT(O1514,2))&gt;IF(RIGHT(J1514,1)="M",7,19),AND(OR(LEFT(O1514,2)={"07","19"}),VALUE(RIGHT(O1514,2))&gt;5)),TRUE,FALSE))</f>
        <v/>
      </c>
    </row>
    <row r="1515" spans="12:20" x14ac:dyDescent="0.25">
      <c r="L1515" s="75">
        <f>COUNTIF($B$2:B1515,B1515)</f>
        <v>0</v>
      </c>
      <c r="M1515" s="75">
        <f>COUNTIF($L$2:L1515,4)</f>
        <v>42</v>
      </c>
      <c r="N1515" s="76" t="str">
        <f t="shared" si="119"/>
        <v>0</v>
      </c>
      <c r="O1515" s="76" t="str">
        <f t="shared" si="115"/>
        <v/>
      </c>
      <c r="P1515" s="75" t="str">
        <f t="shared" si="116"/>
        <v/>
      </c>
      <c r="Q1515" s="77" t="str">
        <f t="shared" si="117"/>
        <v/>
      </c>
      <c r="R1515" s="77" t="str">
        <f t="shared" si="118"/>
        <v/>
      </c>
      <c r="S1515" s="77" t="str">
        <f>IF(O1515="","",IF(OR(VALUE(LEFT(O1515,2))&gt;IF(RIGHT(J1515,1)="M",7,19),AND(OR(LEFT(O1515,2)={"07","19"}),VALUE(RIGHT(O1515,2))&gt;15)),TRUE,FALSE))</f>
        <v/>
      </c>
      <c r="T1515" s="77" t="str">
        <f>IF(O1515="","",IF(OR(VALUE(LEFT(O1515,2))&gt;IF(RIGHT(J1515,1)="M",7,19),AND(OR(LEFT(O1515,2)={"07","19"}),VALUE(RIGHT(O1515,2))&gt;5)),TRUE,FALSE))</f>
        <v/>
      </c>
    </row>
    <row r="1516" spans="12:20" x14ac:dyDescent="0.25">
      <c r="L1516" s="75">
        <f>COUNTIF($B$2:B1516,B1516)</f>
        <v>0</v>
      </c>
      <c r="M1516" s="75">
        <f>COUNTIF($L$2:L1516,4)</f>
        <v>42</v>
      </c>
      <c r="N1516" s="76" t="str">
        <f t="shared" si="119"/>
        <v>0</v>
      </c>
      <c r="O1516" s="76" t="str">
        <f t="shared" si="115"/>
        <v/>
      </c>
      <c r="P1516" s="75" t="str">
        <f t="shared" si="116"/>
        <v/>
      </c>
      <c r="Q1516" s="77" t="str">
        <f t="shared" si="117"/>
        <v/>
      </c>
      <c r="R1516" s="77" t="str">
        <f t="shared" si="118"/>
        <v/>
      </c>
      <c r="S1516" s="77" t="str">
        <f>IF(O1516="","",IF(OR(VALUE(LEFT(O1516,2))&gt;IF(RIGHT(J1516,1)="M",7,19),AND(OR(LEFT(O1516,2)={"07","19"}),VALUE(RIGHT(O1516,2))&gt;15)),TRUE,FALSE))</f>
        <v/>
      </c>
      <c r="T1516" s="77" t="str">
        <f>IF(O1516="","",IF(OR(VALUE(LEFT(O1516,2))&gt;IF(RIGHT(J1516,1)="M",7,19),AND(OR(LEFT(O1516,2)={"07","19"}),VALUE(RIGHT(O1516,2))&gt;5)),TRUE,FALSE))</f>
        <v/>
      </c>
    </row>
    <row r="1517" spans="12:20" x14ac:dyDescent="0.25">
      <c r="L1517" s="75">
        <f>COUNTIF($B$2:B1517,B1517)</f>
        <v>0</v>
      </c>
      <c r="M1517" s="75">
        <f>COUNTIF($L$2:L1517,4)</f>
        <v>42</v>
      </c>
      <c r="N1517" s="76" t="str">
        <f t="shared" si="119"/>
        <v>0</v>
      </c>
      <c r="O1517" s="76" t="str">
        <f t="shared" si="115"/>
        <v/>
      </c>
      <c r="P1517" s="75" t="str">
        <f t="shared" si="116"/>
        <v/>
      </c>
      <c r="Q1517" s="77" t="str">
        <f t="shared" si="117"/>
        <v/>
      </c>
      <c r="R1517" s="77" t="str">
        <f t="shared" si="118"/>
        <v/>
      </c>
      <c r="S1517" s="77" t="str">
        <f>IF(O1517="","",IF(OR(VALUE(LEFT(O1517,2))&gt;IF(RIGHT(J1517,1)="M",7,19),AND(OR(LEFT(O1517,2)={"07","19"}),VALUE(RIGHT(O1517,2))&gt;15)),TRUE,FALSE))</f>
        <v/>
      </c>
      <c r="T1517" s="77" t="str">
        <f>IF(O1517="","",IF(OR(VALUE(LEFT(O1517,2))&gt;IF(RIGHT(J1517,1)="M",7,19),AND(OR(LEFT(O1517,2)={"07","19"}),VALUE(RIGHT(O1517,2))&gt;5)),TRUE,FALSE))</f>
        <v/>
      </c>
    </row>
    <row r="1518" spans="12:20" x14ac:dyDescent="0.25">
      <c r="L1518" s="75">
        <f>COUNTIF($B$2:B1518,B1518)</f>
        <v>0</v>
      </c>
      <c r="M1518" s="75">
        <f>COUNTIF($L$2:L1518,4)</f>
        <v>42</v>
      </c>
      <c r="N1518" s="76" t="str">
        <f t="shared" si="119"/>
        <v>0</v>
      </c>
      <c r="O1518" s="76" t="str">
        <f t="shared" si="115"/>
        <v/>
      </c>
      <c r="P1518" s="75" t="str">
        <f t="shared" si="116"/>
        <v/>
      </c>
      <c r="Q1518" s="77" t="str">
        <f t="shared" si="117"/>
        <v/>
      </c>
      <c r="R1518" s="77" t="str">
        <f t="shared" si="118"/>
        <v/>
      </c>
      <c r="S1518" s="77" t="str">
        <f>IF(O1518="","",IF(OR(VALUE(LEFT(O1518,2))&gt;IF(RIGHT(J1518,1)="M",7,19),AND(OR(LEFT(O1518,2)={"07","19"}),VALUE(RIGHT(O1518,2))&gt;15)),TRUE,FALSE))</f>
        <v/>
      </c>
      <c r="T1518" s="77" t="str">
        <f>IF(O1518="","",IF(OR(VALUE(LEFT(O1518,2))&gt;IF(RIGHT(J1518,1)="M",7,19),AND(OR(LEFT(O1518,2)={"07","19"}),VALUE(RIGHT(O1518,2))&gt;5)),TRUE,FALSE))</f>
        <v/>
      </c>
    </row>
    <row r="1519" spans="12:20" x14ac:dyDescent="0.25">
      <c r="L1519" s="75">
        <f>COUNTIF($B$2:B1519,B1519)</f>
        <v>0</v>
      </c>
      <c r="M1519" s="75">
        <f>COUNTIF($L$2:L1519,4)</f>
        <v>42</v>
      </c>
      <c r="N1519" s="76" t="str">
        <f t="shared" si="119"/>
        <v>0</v>
      </c>
      <c r="O1519" s="76" t="str">
        <f t="shared" si="115"/>
        <v/>
      </c>
      <c r="P1519" s="75" t="str">
        <f t="shared" si="116"/>
        <v/>
      </c>
      <c r="Q1519" s="77" t="str">
        <f t="shared" si="117"/>
        <v/>
      </c>
      <c r="R1519" s="77" t="str">
        <f t="shared" si="118"/>
        <v/>
      </c>
      <c r="S1519" s="77" t="str">
        <f>IF(O1519="","",IF(OR(VALUE(LEFT(O1519,2))&gt;IF(RIGHT(J1519,1)="M",7,19),AND(OR(LEFT(O1519,2)={"07","19"}),VALUE(RIGHT(O1519,2))&gt;15)),TRUE,FALSE))</f>
        <v/>
      </c>
      <c r="T1519" s="77" t="str">
        <f>IF(O1519="","",IF(OR(VALUE(LEFT(O1519,2))&gt;IF(RIGHT(J1519,1)="M",7,19),AND(OR(LEFT(O1519,2)={"07","19"}),VALUE(RIGHT(O1519,2))&gt;5)),TRUE,FALSE))</f>
        <v/>
      </c>
    </row>
    <row r="1520" spans="12:20" x14ac:dyDescent="0.25">
      <c r="L1520" s="75">
        <f>COUNTIF($B$2:B1520,B1520)</f>
        <v>0</v>
      </c>
      <c r="M1520" s="75">
        <f>COUNTIF($L$2:L1520,4)</f>
        <v>42</v>
      </c>
      <c r="N1520" s="76" t="str">
        <f t="shared" si="119"/>
        <v>0</v>
      </c>
      <c r="O1520" s="76" t="str">
        <f t="shared" si="115"/>
        <v/>
      </c>
      <c r="P1520" s="75" t="str">
        <f t="shared" si="116"/>
        <v/>
      </c>
      <c r="Q1520" s="77" t="str">
        <f t="shared" si="117"/>
        <v/>
      </c>
      <c r="R1520" s="77" t="str">
        <f t="shared" si="118"/>
        <v/>
      </c>
      <c r="S1520" s="77" t="str">
        <f>IF(O1520="","",IF(OR(VALUE(LEFT(O1520,2))&gt;IF(RIGHT(J1520,1)="M",7,19),AND(OR(LEFT(O1520,2)={"07","19"}),VALUE(RIGHT(O1520,2))&gt;15)),TRUE,FALSE))</f>
        <v/>
      </c>
      <c r="T1520" s="77" t="str">
        <f>IF(O1520="","",IF(OR(VALUE(LEFT(O1520,2))&gt;IF(RIGHT(J1520,1)="M",7,19),AND(OR(LEFT(O1520,2)={"07","19"}),VALUE(RIGHT(O1520,2))&gt;5)),TRUE,FALSE))</f>
        <v/>
      </c>
    </row>
    <row r="1521" spans="12:20" x14ac:dyDescent="0.25">
      <c r="L1521" s="75">
        <f>COUNTIF($B$2:B1521,B1521)</f>
        <v>0</v>
      </c>
      <c r="M1521" s="75">
        <f>COUNTIF($L$2:L1521,4)</f>
        <v>42</v>
      </c>
      <c r="N1521" s="76" t="str">
        <f t="shared" si="119"/>
        <v>0</v>
      </c>
      <c r="O1521" s="76" t="str">
        <f t="shared" si="115"/>
        <v/>
      </c>
      <c r="P1521" s="75" t="str">
        <f t="shared" si="116"/>
        <v/>
      </c>
      <c r="Q1521" s="77" t="str">
        <f t="shared" si="117"/>
        <v/>
      </c>
      <c r="R1521" s="77" t="str">
        <f t="shared" si="118"/>
        <v/>
      </c>
      <c r="S1521" s="77" t="str">
        <f>IF(O1521="","",IF(OR(VALUE(LEFT(O1521,2))&gt;IF(RIGHT(J1521,1)="M",7,19),AND(OR(LEFT(O1521,2)={"07","19"}),VALUE(RIGHT(O1521,2))&gt;15)),TRUE,FALSE))</f>
        <v/>
      </c>
      <c r="T1521" s="77" t="str">
        <f>IF(O1521="","",IF(OR(VALUE(LEFT(O1521,2))&gt;IF(RIGHT(J1521,1)="M",7,19),AND(OR(LEFT(O1521,2)={"07","19"}),VALUE(RIGHT(O1521,2))&gt;5)),TRUE,FALSE))</f>
        <v/>
      </c>
    </row>
    <row r="1522" spans="12:20" x14ac:dyDescent="0.25">
      <c r="L1522" s="75">
        <f>COUNTIF($B$2:B1522,B1522)</f>
        <v>0</v>
      </c>
      <c r="M1522" s="75">
        <f>COUNTIF($L$2:L1522,4)</f>
        <v>42</v>
      </c>
      <c r="N1522" s="76" t="str">
        <f t="shared" si="119"/>
        <v>0</v>
      </c>
      <c r="O1522" s="76" t="str">
        <f t="shared" si="115"/>
        <v/>
      </c>
      <c r="P1522" s="75" t="str">
        <f t="shared" si="116"/>
        <v/>
      </c>
      <c r="Q1522" s="77" t="str">
        <f t="shared" si="117"/>
        <v/>
      </c>
      <c r="R1522" s="77" t="str">
        <f t="shared" si="118"/>
        <v/>
      </c>
      <c r="S1522" s="77" t="str">
        <f>IF(O1522="","",IF(OR(VALUE(LEFT(O1522,2))&gt;IF(RIGHT(J1522,1)="M",7,19),AND(OR(LEFT(O1522,2)={"07","19"}),VALUE(RIGHT(O1522,2))&gt;15)),TRUE,FALSE))</f>
        <v/>
      </c>
      <c r="T1522" s="77" t="str">
        <f>IF(O1522="","",IF(OR(VALUE(LEFT(O1522,2))&gt;IF(RIGHT(J1522,1)="M",7,19),AND(OR(LEFT(O1522,2)={"07","19"}),VALUE(RIGHT(O1522,2))&gt;5)),TRUE,FALSE))</f>
        <v/>
      </c>
    </row>
    <row r="1523" spans="12:20" x14ac:dyDescent="0.25">
      <c r="L1523" s="75">
        <f>COUNTIF($B$2:B1523,B1523)</f>
        <v>0</v>
      </c>
      <c r="M1523" s="75">
        <f>COUNTIF($L$2:L1523,4)</f>
        <v>42</v>
      </c>
      <c r="N1523" s="76" t="str">
        <f t="shared" si="119"/>
        <v>0</v>
      </c>
      <c r="O1523" s="76" t="str">
        <f t="shared" si="115"/>
        <v/>
      </c>
      <c r="P1523" s="75" t="str">
        <f t="shared" si="116"/>
        <v/>
      </c>
      <c r="Q1523" s="77" t="str">
        <f t="shared" si="117"/>
        <v/>
      </c>
      <c r="R1523" s="77" t="str">
        <f t="shared" si="118"/>
        <v/>
      </c>
      <c r="S1523" s="77" t="str">
        <f>IF(O1523="","",IF(OR(VALUE(LEFT(O1523,2))&gt;IF(RIGHT(J1523,1)="M",7,19),AND(OR(LEFT(O1523,2)={"07","19"}),VALUE(RIGHT(O1523,2))&gt;15)),TRUE,FALSE))</f>
        <v/>
      </c>
      <c r="T1523" s="77" t="str">
        <f>IF(O1523="","",IF(OR(VALUE(LEFT(O1523,2))&gt;IF(RIGHT(J1523,1)="M",7,19),AND(OR(LEFT(O1523,2)={"07","19"}),VALUE(RIGHT(O1523,2))&gt;5)),TRUE,FALSE))</f>
        <v/>
      </c>
    </row>
    <row r="1524" spans="12:20" x14ac:dyDescent="0.25">
      <c r="L1524" s="75">
        <f>COUNTIF($B$2:B1524,B1524)</f>
        <v>0</v>
      </c>
      <c r="M1524" s="75">
        <f>COUNTIF($L$2:L1524,4)</f>
        <v>42</v>
      </c>
      <c r="N1524" s="76" t="str">
        <f t="shared" si="119"/>
        <v>0</v>
      </c>
      <c r="O1524" s="76" t="str">
        <f t="shared" si="115"/>
        <v/>
      </c>
      <c r="P1524" s="75" t="str">
        <f t="shared" si="116"/>
        <v/>
      </c>
      <c r="Q1524" s="77" t="str">
        <f t="shared" si="117"/>
        <v/>
      </c>
      <c r="R1524" s="77" t="str">
        <f t="shared" si="118"/>
        <v/>
      </c>
      <c r="S1524" s="77" t="str">
        <f>IF(O1524="","",IF(OR(VALUE(LEFT(O1524,2))&gt;IF(RIGHT(J1524,1)="M",7,19),AND(OR(LEFT(O1524,2)={"07","19"}),VALUE(RIGHT(O1524,2))&gt;15)),TRUE,FALSE))</f>
        <v/>
      </c>
      <c r="T1524" s="77" t="str">
        <f>IF(O1524="","",IF(OR(VALUE(LEFT(O1524,2))&gt;IF(RIGHT(J1524,1)="M",7,19),AND(OR(LEFT(O1524,2)={"07","19"}),VALUE(RIGHT(O1524,2))&gt;5)),TRUE,FALSE))</f>
        <v/>
      </c>
    </row>
    <row r="1525" spans="12:20" x14ac:dyDescent="0.25">
      <c r="L1525" s="75">
        <f>COUNTIF($B$2:B1525,B1525)</f>
        <v>0</v>
      </c>
      <c r="M1525" s="75">
        <f>COUNTIF($L$2:L1525,4)</f>
        <v>42</v>
      </c>
      <c r="N1525" s="76" t="str">
        <f t="shared" si="119"/>
        <v>0</v>
      </c>
      <c r="O1525" s="76" t="str">
        <f t="shared" si="115"/>
        <v/>
      </c>
      <c r="P1525" s="75" t="str">
        <f t="shared" si="116"/>
        <v/>
      </c>
      <c r="Q1525" s="77" t="str">
        <f t="shared" si="117"/>
        <v/>
      </c>
      <c r="R1525" s="77" t="str">
        <f t="shared" si="118"/>
        <v/>
      </c>
      <c r="S1525" s="77" t="str">
        <f>IF(O1525="","",IF(OR(VALUE(LEFT(O1525,2))&gt;IF(RIGHT(J1525,1)="M",7,19),AND(OR(LEFT(O1525,2)={"07","19"}),VALUE(RIGHT(O1525,2))&gt;15)),TRUE,FALSE))</f>
        <v/>
      </c>
      <c r="T1525" s="77" t="str">
        <f>IF(O1525="","",IF(OR(VALUE(LEFT(O1525,2))&gt;IF(RIGHT(J1525,1)="M",7,19),AND(OR(LEFT(O1525,2)={"07","19"}),VALUE(RIGHT(O1525,2))&gt;5)),TRUE,FALSE))</f>
        <v/>
      </c>
    </row>
    <row r="1526" spans="12:20" x14ac:dyDescent="0.25">
      <c r="L1526" s="75">
        <f>COUNTIF($B$2:B1526,B1526)</f>
        <v>0</v>
      </c>
      <c r="M1526" s="75">
        <f>COUNTIF($L$2:L1526,4)</f>
        <v>42</v>
      </c>
      <c r="N1526" s="76" t="str">
        <f t="shared" si="119"/>
        <v>0</v>
      </c>
      <c r="O1526" s="76" t="str">
        <f t="shared" si="115"/>
        <v/>
      </c>
      <c r="P1526" s="75" t="str">
        <f t="shared" si="116"/>
        <v/>
      </c>
      <c r="Q1526" s="77" t="str">
        <f t="shared" si="117"/>
        <v/>
      </c>
      <c r="R1526" s="77" t="str">
        <f t="shared" si="118"/>
        <v/>
      </c>
      <c r="S1526" s="77" t="str">
        <f>IF(O1526="","",IF(OR(VALUE(LEFT(O1526,2))&gt;IF(RIGHT(J1526,1)="M",7,19),AND(OR(LEFT(O1526,2)={"07","19"}),VALUE(RIGHT(O1526,2))&gt;15)),TRUE,FALSE))</f>
        <v/>
      </c>
      <c r="T1526" s="77" t="str">
        <f>IF(O1526="","",IF(OR(VALUE(LEFT(O1526,2))&gt;IF(RIGHT(J1526,1)="M",7,19),AND(OR(LEFT(O1526,2)={"07","19"}),VALUE(RIGHT(O1526,2))&gt;5)),TRUE,FALSE))</f>
        <v/>
      </c>
    </row>
    <row r="1527" spans="12:20" x14ac:dyDescent="0.25">
      <c r="L1527" s="75">
        <f>COUNTIF($B$2:B1527,B1527)</f>
        <v>0</v>
      </c>
      <c r="M1527" s="75">
        <f>COUNTIF($L$2:L1527,4)</f>
        <v>42</v>
      </c>
      <c r="N1527" s="76" t="str">
        <f t="shared" si="119"/>
        <v>0</v>
      </c>
      <c r="O1527" s="76" t="str">
        <f t="shared" si="115"/>
        <v/>
      </c>
      <c r="P1527" s="75" t="str">
        <f t="shared" si="116"/>
        <v/>
      </c>
      <c r="Q1527" s="77" t="str">
        <f t="shared" si="117"/>
        <v/>
      </c>
      <c r="R1527" s="77" t="str">
        <f t="shared" si="118"/>
        <v/>
      </c>
      <c r="S1527" s="77" t="str">
        <f>IF(O1527="","",IF(OR(VALUE(LEFT(O1527,2))&gt;IF(RIGHT(J1527,1)="M",7,19),AND(OR(LEFT(O1527,2)={"07","19"}),VALUE(RIGHT(O1527,2))&gt;15)),TRUE,FALSE))</f>
        <v/>
      </c>
      <c r="T1527" s="77" t="str">
        <f>IF(O1527="","",IF(OR(VALUE(LEFT(O1527,2))&gt;IF(RIGHT(J1527,1)="M",7,19),AND(OR(LEFT(O1527,2)={"07","19"}),VALUE(RIGHT(O1527,2))&gt;5)),TRUE,FALSE))</f>
        <v/>
      </c>
    </row>
    <row r="1528" spans="12:20" x14ac:dyDescent="0.25">
      <c r="L1528" s="75">
        <f>COUNTIF($B$2:B1528,B1528)</f>
        <v>0</v>
      </c>
      <c r="M1528" s="75">
        <f>COUNTIF($L$2:L1528,4)</f>
        <v>42</v>
      </c>
      <c r="N1528" s="76" t="str">
        <f t="shared" si="119"/>
        <v>0</v>
      </c>
      <c r="O1528" s="76" t="str">
        <f t="shared" si="115"/>
        <v/>
      </c>
      <c r="P1528" s="75" t="str">
        <f t="shared" si="116"/>
        <v/>
      </c>
      <c r="Q1528" s="77" t="str">
        <f t="shared" si="117"/>
        <v/>
      </c>
      <c r="R1528" s="77" t="str">
        <f t="shared" si="118"/>
        <v/>
      </c>
      <c r="S1528" s="77" t="str">
        <f>IF(O1528="","",IF(OR(VALUE(LEFT(O1528,2))&gt;IF(RIGHT(J1528,1)="M",7,19),AND(OR(LEFT(O1528,2)={"07","19"}),VALUE(RIGHT(O1528,2))&gt;15)),TRUE,FALSE))</f>
        <v/>
      </c>
      <c r="T1528" s="77" t="str">
        <f>IF(O1528="","",IF(OR(VALUE(LEFT(O1528,2))&gt;IF(RIGHT(J1528,1)="M",7,19),AND(OR(LEFT(O1528,2)={"07","19"}),VALUE(RIGHT(O1528,2))&gt;5)),TRUE,FALSE))</f>
        <v/>
      </c>
    </row>
    <row r="1529" spans="12:20" x14ac:dyDescent="0.25">
      <c r="L1529" s="75">
        <f>COUNTIF($B$2:B1529,B1529)</f>
        <v>0</v>
      </c>
      <c r="M1529" s="75">
        <f>COUNTIF($L$2:L1529,4)</f>
        <v>42</v>
      </c>
      <c r="N1529" s="76" t="str">
        <f t="shared" si="119"/>
        <v>0</v>
      </c>
      <c r="O1529" s="76" t="str">
        <f t="shared" si="115"/>
        <v/>
      </c>
      <c r="P1529" s="75" t="str">
        <f t="shared" si="116"/>
        <v/>
      </c>
      <c r="Q1529" s="77" t="str">
        <f t="shared" si="117"/>
        <v/>
      </c>
      <c r="R1529" s="77" t="str">
        <f t="shared" si="118"/>
        <v/>
      </c>
      <c r="S1529" s="77" t="str">
        <f>IF(O1529="","",IF(OR(VALUE(LEFT(O1529,2))&gt;IF(RIGHT(J1529,1)="M",7,19),AND(OR(LEFT(O1529,2)={"07","19"}),VALUE(RIGHT(O1529,2))&gt;15)),TRUE,FALSE))</f>
        <v/>
      </c>
      <c r="T1529" s="77" t="str">
        <f>IF(O1529="","",IF(OR(VALUE(LEFT(O1529,2))&gt;IF(RIGHT(J1529,1)="M",7,19),AND(OR(LEFT(O1529,2)={"07","19"}),VALUE(RIGHT(O1529,2))&gt;5)),TRUE,FALSE))</f>
        <v/>
      </c>
    </row>
    <row r="1530" spans="12:20" x14ac:dyDescent="0.25">
      <c r="L1530" s="75">
        <f>COUNTIF($B$2:B1530,B1530)</f>
        <v>0</v>
      </c>
      <c r="M1530" s="75">
        <f>COUNTIF($L$2:L1530,4)</f>
        <v>42</v>
      </c>
      <c r="N1530" s="76" t="str">
        <f t="shared" si="119"/>
        <v>0</v>
      </c>
      <c r="O1530" s="76" t="str">
        <f t="shared" si="115"/>
        <v/>
      </c>
      <c r="P1530" s="75" t="str">
        <f t="shared" si="116"/>
        <v/>
      </c>
      <c r="Q1530" s="77" t="str">
        <f t="shared" si="117"/>
        <v/>
      </c>
      <c r="R1530" s="77" t="str">
        <f t="shared" si="118"/>
        <v/>
      </c>
      <c r="S1530" s="77" t="str">
        <f>IF(O1530="","",IF(OR(VALUE(LEFT(O1530,2))&gt;IF(RIGHT(J1530,1)="M",7,19),AND(OR(LEFT(O1530,2)={"07","19"}),VALUE(RIGHT(O1530,2))&gt;15)),TRUE,FALSE))</f>
        <v/>
      </c>
      <c r="T1530" s="77" t="str">
        <f>IF(O1530="","",IF(OR(VALUE(LEFT(O1530,2))&gt;IF(RIGHT(J1530,1)="M",7,19),AND(OR(LEFT(O1530,2)={"07","19"}),VALUE(RIGHT(O1530,2))&gt;5)),TRUE,FALSE))</f>
        <v/>
      </c>
    </row>
    <row r="1531" spans="12:20" x14ac:dyDescent="0.25">
      <c r="L1531" s="75">
        <f>COUNTIF($B$2:B1531,B1531)</f>
        <v>0</v>
      </c>
      <c r="M1531" s="75">
        <f>COUNTIF($L$2:L1531,4)</f>
        <v>42</v>
      </c>
      <c r="N1531" s="76" t="str">
        <f t="shared" si="119"/>
        <v>0</v>
      </c>
      <c r="O1531" s="76" t="str">
        <f t="shared" si="115"/>
        <v/>
      </c>
      <c r="P1531" s="75" t="str">
        <f t="shared" si="116"/>
        <v/>
      </c>
      <c r="Q1531" s="77" t="str">
        <f t="shared" si="117"/>
        <v/>
      </c>
      <c r="R1531" s="77" t="str">
        <f t="shared" si="118"/>
        <v/>
      </c>
      <c r="S1531" s="77" t="str">
        <f>IF(O1531="","",IF(OR(VALUE(LEFT(O1531,2))&gt;IF(RIGHT(J1531,1)="M",7,19),AND(OR(LEFT(O1531,2)={"07","19"}),VALUE(RIGHT(O1531,2))&gt;15)),TRUE,FALSE))</f>
        <v/>
      </c>
      <c r="T1531" s="77" t="str">
        <f>IF(O1531="","",IF(OR(VALUE(LEFT(O1531,2))&gt;IF(RIGHT(J1531,1)="M",7,19),AND(OR(LEFT(O1531,2)={"07","19"}),VALUE(RIGHT(O1531,2))&gt;5)),TRUE,FALSE))</f>
        <v/>
      </c>
    </row>
    <row r="1532" spans="12:20" x14ac:dyDescent="0.25">
      <c r="L1532" s="75">
        <f>COUNTIF($B$2:B1532,B1532)</f>
        <v>0</v>
      </c>
      <c r="M1532" s="75">
        <f>COUNTIF($L$2:L1532,4)</f>
        <v>42</v>
      </c>
      <c r="N1532" s="76" t="str">
        <f t="shared" si="119"/>
        <v>0</v>
      </c>
      <c r="O1532" s="76" t="str">
        <f t="shared" si="115"/>
        <v/>
      </c>
      <c r="P1532" s="75" t="str">
        <f t="shared" si="116"/>
        <v/>
      </c>
      <c r="Q1532" s="77" t="str">
        <f t="shared" si="117"/>
        <v/>
      </c>
      <c r="R1532" s="77" t="str">
        <f t="shared" si="118"/>
        <v/>
      </c>
      <c r="S1532" s="77" t="str">
        <f>IF(O1532="","",IF(OR(VALUE(LEFT(O1532,2))&gt;IF(RIGHT(J1532,1)="M",7,19),AND(OR(LEFT(O1532,2)={"07","19"}),VALUE(RIGHT(O1532,2))&gt;15)),TRUE,FALSE))</f>
        <v/>
      </c>
      <c r="T1532" s="77" t="str">
        <f>IF(O1532="","",IF(OR(VALUE(LEFT(O1532,2))&gt;IF(RIGHT(J1532,1)="M",7,19),AND(OR(LEFT(O1532,2)={"07","19"}),VALUE(RIGHT(O1532,2))&gt;5)),TRUE,FALSE))</f>
        <v/>
      </c>
    </row>
    <row r="1533" spans="12:20" x14ac:dyDescent="0.25">
      <c r="L1533" s="75">
        <f>COUNTIF($B$2:B1533,B1533)</f>
        <v>0</v>
      </c>
      <c r="M1533" s="75">
        <f>COUNTIF($L$2:L1533,4)</f>
        <v>42</v>
      </c>
      <c r="N1533" s="76" t="str">
        <f t="shared" si="119"/>
        <v>0</v>
      </c>
      <c r="O1533" s="76" t="str">
        <f t="shared" si="115"/>
        <v/>
      </c>
      <c r="P1533" s="75" t="str">
        <f t="shared" si="116"/>
        <v/>
      </c>
      <c r="Q1533" s="77" t="str">
        <f t="shared" si="117"/>
        <v/>
      </c>
      <c r="R1533" s="77" t="str">
        <f t="shared" si="118"/>
        <v/>
      </c>
      <c r="S1533" s="77" t="str">
        <f>IF(O1533="","",IF(OR(VALUE(LEFT(O1533,2))&gt;IF(RIGHT(J1533,1)="M",7,19),AND(OR(LEFT(O1533,2)={"07","19"}),VALUE(RIGHT(O1533,2))&gt;15)),TRUE,FALSE))</f>
        <v/>
      </c>
      <c r="T1533" s="77" t="str">
        <f>IF(O1533="","",IF(OR(VALUE(LEFT(O1533,2))&gt;IF(RIGHT(J1533,1)="M",7,19),AND(OR(LEFT(O1533,2)={"07","19"}),VALUE(RIGHT(O1533,2))&gt;5)),TRUE,FALSE))</f>
        <v/>
      </c>
    </row>
    <row r="1534" spans="12:20" x14ac:dyDescent="0.25">
      <c r="L1534" s="75">
        <f>COUNTIF($B$2:B1534,B1534)</f>
        <v>0</v>
      </c>
      <c r="M1534" s="75">
        <f>COUNTIF($L$2:L1534,4)</f>
        <v>42</v>
      </c>
      <c r="N1534" s="76" t="str">
        <f t="shared" si="119"/>
        <v>0</v>
      </c>
      <c r="O1534" s="76" t="str">
        <f t="shared" si="115"/>
        <v/>
      </c>
      <c r="P1534" s="75" t="str">
        <f t="shared" si="116"/>
        <v/>
      </c>
      <c r="Q1534" s="77" t="str">
        <f t="shared" si="117"/>
        <v/>
      </c>
      <c r="R1534" s="77" t="str">
        <f t="shared" si="118"/>
        <v/>
      </c>
      <c r="S1534" s="77" t="str">
        <f>IF(O1534="","",IF(OR(VALUE(LEFT(O1534,2))&gt;IF(RIGHT(J1534,1)="M",7,19),AND(OR(LEFT(O1534,2)={"07","19"}),VALUE(RIGHT(O1534,2))&gt;15)),TRUE,FALSE))</f>
        <v/>
      </c>
      <c r="T1534" s="77" t="str">
        <f>IF(O1534="","",IF(OR(VALUE(LEFT(O1534,2))&gt;IF(RIGHT(J1534,1)="M",7,19),AND(OR(LEFT(O1534,2)={"07","19"}),VALUE(RIGHT(O1534,2))&gt;5)),TRUE,FALSE))</f>
        <v/>
      </c>
    </row>
    <row r="1535" spans="12:20" x14ac:dyDescent="0.25">
      <c r="L1535" s="75">
        <f>COUNTIF($B$2:B1535,B1535)</f>
        <v>0</v>
      </c>
      <c r="M1535" s="75">
        <f>COUNTIF($L$2:L1535,4)</f>
        <v>42</v>
      </c>
      <c r="N1535" s="76" t="str">
        <f t="shared" si="119"/>
        <v>0</v>
      </c>
      <c r="O1535" s="76" t="str">
        <f t="shared" si="115"/>
        <v/>
      </c>
      <c r="P1535" s="75" t="str">
        <f t="shared" si="116"/>
        <v/>
      </c>
      <c r="Q1535" s="77" t="str">
        <f t="shared" si="117"/>
        <v/>
      </c>
      <c r="R1535" s="77" t="str">
        <f t="shared" si="118"/>
        <v/>
      </c>
      <c r="S1535" s="77" t="str">
        <f>IF(O1535="","",IF(OR(VALUE(LEFT(O1535,2))&gt;IF(RIGHT(J1535,1)="M",7,19),AND(OR(LEFT(O1535,2)={"07","19"}),VALUE(RIGHT(O1535,2))&gt;15)),TRUE,FALSE))</f>
        <v/>
      </c>
      <c r="T1535" s="77" t="str">
        <f>IF(O1535="","",IF(OR(VALUE(LEFT(O1535,2))&gt;IF(RIGHT(J1535,1)="M",7,19),AND(OR(LEFT(O1535,2)={"07","19"}),VALUE(RIGHT(O1535,2))&gt;5)),TRUE,FALSE))</f>
        <v/>
      </c>
    </row>
    <row r="1536" spans="12:20" x14ac:dyDescent="0.25">
      <c r="L1536" s="75">
        <f>COUNTIF($B$2:B1536,B1536)</f>
        <v>0</v>
      </c>
      <c r="M1536" s="75">
        <f>COUNTIF($L$2:L1536,4)</f>
        <v>42</v>
      </c>
      <c r="N1536" s="76" t="str">
        <f t="shared" si="119"/>
        <v>0</v>
      </c>
      <c r="O1536" s="76" t="str">
        <f t="shared" si="115"/>
        <v/>
      </c>
      <c r="P1536" s="75" t="str">
        <f t="shared" si="116"/>
        <v/>
      </c>
      <c r="Q1536" s="77" t="str">
        <f t="shared" si="117"/>
        <v/>
      </c>
      <c r="R1536" s="77" t="str">
        <f t="shared" si="118"/>
        <v/>
      </c>
      <c r="S1536" s="77" t="str">
        <f>IF(O1536="","",IF(OR(VALUE(LEFT(O1536,2))&gt;IF(RIGHT(J1536,1)="M",7,19),AND(OR(LEFT(O1536,2)={"07","19"}),VALUE(RIGHT(O1536,2))&gt;15)),TRUE,FALSE))</f>
        <v/>
      </c>
      <c r="T1536" s="77" t="str">
        <f>IF(O1536="","",IF(OR(VALUE(LEFT(O1536,2))&gt;IF(RIGHT(J1536,1)="M",7,19),AND(OR(LEFT(O1536,2)={"07","19"}),VALUE(RIGHT(O1536,2))&gt;5)),TRUE,FALSE))</f>
        <v/>
      </c>
    </row>
    <row r="1537" spans="12:20" x14ac:dyDescent="0.25">
      <c r="L1537" s="75">
        <f>COUNTIF($B$2:B1537,B1537)</f>
        <v>0</v>
      </c>
      <c r="M1537" s="75">
        <f>COUNTIF($L$2:L1537,4)</f>
        <v>42</v>
      </c>
      <c r="N1537" s="76" t="str">
        <f t="shared" si="119"/>
        <v>0</v>
      </c>
      <c r="O1537" s="76" t="str">
        <f t="shared" si="115"/>
        <v/>
      </c>
      <c r="P1537" s="75" t="str">
        <f t="shared" si="116"/>
        <v/>
      </c>
      <c r="Q1537" s="77" t="str">
        <f t="shared" si="117"/>
        <v/>
      </c>
      <c r="R1537" s="77" t="str">
        <f t="shared" si="118"/>
        <v/>
      </c>
      <c r="S1537" s="77" t="str">
        <f>IF(O1537="","",IF(OR(VALUE(LEFT(O1537,2))&gt;IF(RIGHT(J1537,1)="M",7,19),AND(OR(LEFT(O1537,2)={"07","19"}),VALUE(RIGHT(O1537,2))&gt;15)),TRUE,FALSE))</f>
        <v/>
      </c>
      <c r="T1537" s="77" t="str">
        <f>IF(O1537="","",IF(OR(VALUE(LEFT(O1537,2))&gt;IF(RIGHT(J1537,1)="M",7,19),AND(OR(LEFT(O1537,2)={"07","19"}),VALUE(RIGHT(O1537,2))&gt;5)),TRUE,FALSE))</f>
        <v/>
      </c>
    </row>
    <row r="1538" spans="12:20" x14ac:dyDescent="0.25">
      <c r="L1538" s="75">
        <f>COUNTIF($B$2:B1538,B1538)</f>
        <v>0</v>
      </c>
      <c r="M1538" s="75">
        <f>COUNTIF($L$2:L1538,4)</f>
        <v>42</v>
      </c>
      <c r="N1538" s="76" t="str">
        <f t="shared" si="119"/>
        <v>0</v>
      </c>
      <c r="O1538" s="76" t="str">
        <f t="shared" ref="O1538:O1601" si="120">TRIM(SUBSTITUTE(SUBSTITUTE(D1538,"+",""),"_",""))</f>
        <v/>
      </c>
      <c r="P1538" s="75" t="str">
        <f t="shared" ref="P1538:P1601" si="121">TRIM(SUBSTITUTE(SUBSTITUTE(E1538,"+",""),"_",""))</f>
        <v/>
      </c>
      <c r="Q1538" s="77" t="str">
        <f t="shared" ref="Q1538:Q1601" si="122">IFERROR(IF(RIGHT(P1538,2)&lt;RIGHT(O1538,2),IF(P1538&lt;O1538,P1538+2360-O1538,P1538-40-O1538),IF(P1538&lt;O1538,P1538+2400-O1538,P1538-O1538)),"")</f>
        <v/>
      </c>
      <c r="R1538" s="77" t="str">
        <f t="shared" ref="R1538:R1601" si="123">IFERROR(ROUNDDOWN(Q1538/100,0),"")</f>
        <v/>
      </c>
      <c r="S1538" s="77" t="str">
        <f>IF(O1538="","",IF(OR(VALUE(LEFT(O1538,2))&gt;IF(RIGHT(J1538,1)="M",7,19),AND(OR(LEFT(O1538,2)={"07","19"}),VALUE(RIGHT(O1538,2))&gt;15)),TRUE,FALSE))</f>
        <v/>
      </c>
      <c r="T1538" s="77" t="str">
        <f>IF(O1538="","",IF(OR(VALUE(LEFT(O1538,2))&gt;IF(RIGHT(J1538,1)="M",7,19),AND(OR(LEFT(O1538,2)={"07","19"}),VALUE(RIGHT(O1538,2))&gt;5)),TRUE,FALSE))</f>
        <v/>
      </c>
    </row>
    <row r="1539" spans="12:20" x14ac:dyDescent="0.25">
      <c r="L1539" s="75">
        <f>COUNTIF($B$2:B1539,B1539)</f>
        <v>0</v>
      </c>
      <c r="M1539" s="75">
        <f>COUNTIF($L$2:L1539,4)</f>
        <v>42</v>
      </c>
      <c r="N1539" s="76" t="str">
        <f t="shared" ref="N1539:N1602" si="124">A1539&amp;DAY(C1539)</f>
        <v>0</v>
      </c>
      <c r="O1539" s="76" t="str">
        <f t="shared" si="120"/>
        <v/>
      </c>
      <c r="P1539" s="75" t="str">
        <f t="shared" si="121"/>
        <v/>
      </c>
      <c r="Q1539" s="77" t="str">
        <f t="shared" si="122"/>
        <v/>
      </c>
      <c r="R1539" s="77" t="str">
        <f t="shared" si="123"/>
        <v/>
      </c>
      <c r="S1539" s="77" t="str">
        <f>IF(O1539="","",IF(OR(VALUE(LEFT(O1539,2))&gt;IF(RIGHT(J1539,1)="M",7,19),AND(OR(LEFT(O1539,2)={"07","19"}),VALUE(RIGHT(O1539,2))&gt;15)),TRUE,FALSE))</f>
        <v/>
      </c>
      <c r="T1539" s="77" t="str">
        <f>IF(O1539="","",IF(OR(VALUE(LEFT(O1539,2))&gt;IF(RIGHT(J1539,1)="M",7,19),AND(OR(LEFT(O1539,2)={"07","19"}),VALUE(RIGHT(O1539,2))&gt;5)),TRUE,FALSE))</f>
        <v/>
      </c>
    </row>
    <row r="1540" spans="12:20" x14ac:dyDescent="0.25">
      <c r="L1540" s="75">
        <f>COUNTIF($B$2:B1540,B1540)</f>
        <v>0</v>
      </c>
      <c r="M1540" s="75">
        <f>COUNTIF($L$2:L1540,4)</f>
        <v>42</v>
      </c>
      <c r="N1540" s="76" t="str">
        <f t="shared" si="124"/>
        <v>0</v>
      </c>
      <c r="O1540" s="76" t="str">
        <f t="shared" si="120"/>
        <v/>
      </c>
      <c r="P1540" s="75" t="str">
        <f t="shared" si="121"/>
        <v/>
      </c>
      <c r="Q1540" s="77" t="str">
        <f t="shared" si="122"/>
        <v/>
      </c>
      <c r="R1540" s="77" t="str">
        <f t="shared" si="123"/>
        <v/>
      </c>
      <c r="S1540" s="77" t="str">
        <f>IF(O1540="","",IF(OR(VALUE(LEFT(O1540,2))&gt;IF(RIGHT(J1540,1)="M",7,19),AND(OR(LEFT(O1540,2)={"07","19"}),VALUE(RIGHT(O1540,2))&gt;15)),TRUE,FALSE))</f>
        <v/>
      </c>
      <c r="T1540" s="77" t="str">
        <f>IF(O1540="","",IF(OR(VALUE(LEFT(O1540,2))&gt;IF(RIGHT(J1540,1)="M",7,19),AND(OR(LEFT(O1540,2)={"07","19"}),VALUE(RIGHT(O1540,2))&gt;5)),TRUE,FALSE))</f>
        <v/>
      </c>
    </row>
    <row r="1541" spans="12:20" x14ac:dyDescent="0.25">
      <c r="L1541" s="75">
        <f>COUNTIF($B$2:B1541,B1541)</f>
        <v>0</v>
      </c>
      <c r="M1541" s="75">
        <f>COUNTIF($L$2:L1541,4)</f>
        <v>42</v>
      </c>
      <c r="N1541" s="76" t="str">
        <f t="shared" si="124"/>
        <v>0</v>
      </c>
      <c r="O1541" s="76" t="str">
        <f t="shared" si="120"/>
        <v/>
      </c>
      <c r="P1541" s="75" t="str">
        <f t="shared" si="121"/>
        <v/>
      </c>
      <c r="Q1541" s="77" t="str">
        <f t="shared" si="122"/>
        <v/>
      </c>
      <c r="R1541" s="77" t="str">
        <f t="shared" si="123"/>
        <v/>
      </c>
      <c r="S1541" s="77" t="str">
        <f>IF(O1541="","",IF(OR(VALUE(LEFT(O1541,2))&gt;IF(RIGHT(J1541,1)="M",7,19),AND(OR(LEFT(O1541,2)={"07","19"}),VALUE(RIGHT(O1541,2))&gt;15)),TRUE,FALSE))</f>
        <v/>
      </c>
      <c r="T1541" s="77" t="str">
        <f>IF(O1541="","",IF(OR(VALUE(LEFT(O1541,2))&gt;IF(RIGHT(J1541,1)="M",7,19),AND(OR(LEFT(O1541,2)={"07","19"}),VALUE(RIGHT(O1541,2))&gt;5)),TRUE,FALSE))</f>
        <v/>
      </c>
    </row>
    <row r="1542" spans="12:20" x14ac:dyDescent="0.25">
      <c r="L1542" s="75">
        <f>COUNTIF($B$2:B1542,B1542)</f>
        <v>0</v>
      </c>
      <c r="M1542" s="75">
        <f>COUNTIF($L$2:L1542,4)</f>
        <v>42</v>
      </c>
      <c r="N1542" s="76" t="str">
        <f t="shared" si="124"/>
        <v>0</v>
      </c>
      <c r="O1542" s="76" t="str">
        <f t="shared" si="120"/>
        <v/>
      </c>
      <c r="P1542" s="75" t="str">
        <f t="shared" si="121"/>
        <v/>
      </c>
      <c r="Q1542" s="77" t="str">
        <f t="shared" si="122"/>
        <v/>
      </c>
      <c r="R1542" s="77" t="str">
        <f t="shared" si="123"/>
        <v/>
      </c>
      <c r="S1542" s="77" t="str">
        <f>IF(O1542="","",IF(OR(VALUE(LEFT(O1542,2))&gt;IF(RIGHT(J1542,1)="M",7,19),AND(OR(LEFT(O1542,2)={"07","19"}),VALUE(RIGHT(O1542,2))&gt;15)),TRUE,FALSE))</f>
        <v/>
      </c>
      <c r="T1542" s="77" t="str">
        <f>IF(O1542="","",IF(OR(VALUE(LEFT(O1542,2))&gt;IF(RIGHT(J1542,1)="M",7,19),AND(OR(LEFT(O1542,2)={"07","19"}),VALUE(RIGHT(O1542,2))&gt;5)),TRUE,FALSE))</f>
        <v/>
      </c>
    </row>
    <row r="1543" spans="12:20" x14ac:dyDescent="0.25">
      <c r="L1543" s="75">
        <f>COUNTIF($B$2:B1543,B1543)</f>
        <v>0</v>
      </c>
      <c r="M1543" s="75">
        <f>COUNTIF($L$2:L1543,4)</f>
        <v>42</v>
      </c>
      <c r="N1543" s="76" t="str">
        <f t="shared" si="124"/>
        <v>0</v>
      </c>
      <c r="O1543" s="76" t="str">
        <f t="shared" si="120"/>
        <v/>
      </c>
      <c r="P1543" s="75" t="str">
        <f t="shared" si="121"/>
        <v/>
      </c>
      <c r="Q1543" s="77" t="str">
        <f t="shared" si="122"/>
        <v/>
      </c>
      <c r="R1543" s="77" t="str">
        <f t="shared" si="123"/>
        <v/>
      </c>
      <c r="S1543" s="77" t="str">
        <f>IF(O1543="","",IF(OR(VALUE(LEFT(O1543,2))&gt;IF(RIGHT(J1543,1)="M",7,19),AND(OR(LEFT(O1543,2)={"07","19"}),VALUE(RIGHT(O1543,2))&gt;15)),TRUE,FALSE))</f>
        <v/>
      </c>
      <c r="T1543" s="77" t="str">
        <f>IF(O1543="","",IF(OR(VALUE(LEFT(O1543,2))&gt;IF(RIGHT(J1543,1)="M",7,19),AND(OR(LEFT(O1543,2)={"07","19"}),VALUE(RIGHT(O1543,2))&gt;5)),TRUE,FALSE))</f>
        <v/>
      </c>
    </row>
    <row r="1544" spans="12:20" x14ac:dyDescent="0.25">
      <c r="L1544" s="75">
        <f>COUNTIF($B$2:B1544,B1544)</f>
        <v>0</v>
      </c>
      <c r="M1544" s="75">
        <f>COUNTIF($L$2:L1544,4)</f>
        <v>42</v>
      </c>
      <c r="N1544" s="76" t="str">
        <f t="shared" si="124"/>
        <v>0</v>
      </c>
      <c r="O1544" s="76" t="str">
        <f t="shared" si="120"/>
        <v/>
      </c>
      <c r="P1544" s="75" t="str">
        <f t="shared" si="121"/>
        <v/>
      </c>
      <c r="Q1544" s="77" t="str">
        <f t="shared" si="122"/>
        <v/>
      </c>
      <c r="R1544" s="77" t="str">
        <f t="shared" si="123"/>
        <v/>
      </c>
      <c r="S1544" s="77" t="str">
        <f>IF(O1544="","",IF(OR(VALUE(LEFT(O1544,2))&gt;IF(RIGHT(J1544,1)="M",7,19),AND(OR(LEFT(O1544,2)={"07","19"}),VALUE(RIGHT(O1544,2))&gt;15)),TRUE,FALSE))</f>
        <v/>
      </c>
      <c r="T1544" s="77" t="str">
        <f>IF(O1544="","",IF(OR(VALUE(LEFT(O1544,2))&gt;IF(RIGHT(J1544,1)="M",7,19),AND(OR(LEFT(O1544,2)={"07","19"}),VALUE(RIGHT(O1544,2))&gt;5)),TRUE,FALSE))</f>
        <v/>
      </c>
    </row>
    <row r="1545" spans="12:20" x14ac:dyDescent="0.25">
      <c r="L1545" s="75">
        <f>COUNTIF($B$2:B1545,B1545)</f>
        <v>0</v>
      </c>
      <c r="M1545" s="75">
        <f>COUNTIF($L$2:L1545,4)</f>
        <v>42</v>
      </c>
      <c r="N1545" s="76" t="str">
        <f t="shared" si="124"/>
        <v>0</v>
      </c>
      <c r="O1545" s="76" t="str">
        <f t="shared" si="120"/>
        <v/>
      </c>
      <c r="P1545" s="75" t="str">
        <f t="shared" si="121"/>
        <v/>
      </c>
      <c r="Q1545" s="77" t="str">
        <f t="shared" si="122"/>
        <v/>
      </c>
      <c r="R1545" s="77" t="str">
        <f t="shared" si="123"/>
        <v/>
      </c>
      <c r="S1545" s="77" t="str">
        <f>IF(O1545="","",IF(OR(VALUE(LEFT(O1545,2))&gt;IF(RIGHT(J1545,1)="M",7,19),AND(OR(LEFT(O1545,2)={"07","19"}),VALUE(RIGHT(O1545,2))&gt;15)),TRUE,FALSE))</f>
        <v/>
      </c>
      <c r="T1545" s="77" t="str">
        <f>IF(O1545="","",IF(OR(VALUE(LEFT(O1545,2))&gt;IF(RIGHT(J1545,1)="M",7,19),AND(OR(LEFT(O1545,2)={"07","19"}),VALUE(RIGHT(O1545,2))&gt;5)),TRUE,FALSE))</f>
        <v/>
      </c>
    </row>
    <row r="1546" spans="12:20" x14ac:dyDescent="0.25">
      <c r="L1546" s="75">
        <f>COUNTIF($B$2:B1546,B1546)</f>
        <v>0</v>
      </c>
      <c r="M1546" s="75">
        <f>COUNTIF($L$2:L1546,4)</f>
        <v>42</v>
      </c>
      <c r="N1546" s="76" t="str">
        <f t="shared" si="124"/>
        <v>0</v>
      </c>
      <c r="O1546" s="76" t="str">
        <f t="shared" si="120"/>
        <v/>
      </c>
      <c r="P1546" s="75" t="str">
        <f t="shared" si="121"/>
        <v/>
      </c>
      <c r="Q1546" s="77" t="str">
        <f t="shared" si="122"/>
        <v/>
      </c>
      <c r="R1546" s="77" t="str">
        <f t="shared" si="123"/>
        <v/>
      </c>
      <c r="S1546" s="77" t="str">
        <f>IF(O1546="","",IF(OR(VALUE(LEFT(O1546,2))&gt;IF(RIGHT(J1546,1)="M",7,19),AND(OR(LEFT(O1546,2)={"07","19"}),VALUE(RIGHT(O1546,2))&gt;15)),TRUE,FALSE))</f>
        <v/>
      </c>
      <c r="T1546" s="77" t="str">
        <f>IF(O1546="","",IF(OR(VALUE(LEFT(O1546,2))&gt;IF(RIGHT(J1546,1)="M",7,19),AND(OR(LEFT(O1546,2)={"07","19"}),VALUE(RIGHT(O1546,2))&gt;5)),TRUE,FALSE))</f>
        <v/>
      </c>
    </row>
    <row r="1547" spans="12:20" x14ac:dyDescent="0.25">
      <c r="L1547" s="75">
        <f>COUNTIF($B$2:B1547,B1547)</f>
        <v>0</v>
      </c>
      <c r="M1547" s="75">
        <f>COUNTIF($L$2:L1547,4)</f>
        <v>42</v>
      </c>
      <c r="N1547" s="76" t="str">
        <f t="shared" si="124"/>
        <v>0</v>
      </c>
      <c r="O1547" s="76" t="str">
        <f t="shared" si="120"/>
        <v/>
      </c>
      <c r="P1547" s="75" t="str">
        <f t="shared" si="121"/>
        <v/>
      </c>
      <c r="Q1547" s="77" t="str">
        <f t="shared" si="122"/>
        <v/>
      </c>
      <c r="R1547" s="77" t="str">
        <f t="shared" si="123"/>
        <v/>
      </c>
      <c r="S1547" s="77" t="str">
        <f>IF(O1547="","",IF(OR(VALUE(LEFT(O1547,2))&gt;IF(RIGHT(J1547,1)="M",7,19),AND(OR(LEFT(O1547,2)={"07","19"}),VALUE(RIGHT(O1547,2))&gt;15)),TRUE,FALSE))</f>
        <v/>
      </c>
      <c r="T1547" s="77" t="str">
        <f>IF(O1547="","",IF(OR(VALUE(LEFT(O1547,2))&gt;IF(RIGHT(J1547,1)="M",7,19),AND(OR(LEFT(O1547,2)={"07","19"}),VALUE(RIGHT(O1547,2))&gt;5)),TRUE,FALSE))</f>
        <v/>
      </c>
    </row>
    <row r="1548" spans="12:20" x14ac:dyDescent="0.25">
      <c r="L1548" s="75">
        <f>COUNTIF($B$2:B1548,B1548)</f>
        <v>0</v>
      </c>
      <c r="M1548" s="75">
        <f>COUNTIF($L$2:L1548,4)</f>
        <v>42</v>
      </c>
      <c r="N1548" s="76" t="str">
        <f t="shared" si="124"/>
        <v>0</v>
      </c>
      <c r="O1548" s="76" t="str">
        <f t="shared" si="120"/>
        <v/>
      </c>
      <c r="P1548" s="75" t="str">
        <f t="shared" si="121"/>
        <v/>
      </c>
      <c r="Q1548" s="77" t="str">
        <f t="shared" si="122"/>
        <v/>
      </c>
      <c r="R1548" s="77" t="str">
        <f t="shared" si="123"/>
        <v/>
      </c>
      <c r="S1548" s="77" t="str">
        <f>IF(O1548="","",IF(OR(VALUE(LEFT(O1548,2))&gt;IF(RIGHT(J1548,1)="M",7,19),AND(OR(LEFT(O1548,2)={"07","19"}),VALUE(RIGHT(O1548,2))&gt;15)),TRUE,FALSE))</f>
        <v/>
      </c>
      <c r="T1548" s="77" t="str">
        <f>IF(O1548="","",IF(OR(VALUE(LEFT(O1548,2))&gt;IF(RIGHT(J1548,1)="M",7,19),AND(OR(LEFT(O1548,2)={"07","19"}),VALUE(RIGHT(O1548,2))&gt;5)),TRUE,FALSE))</f>
        <v/>
      </c>
    </row>
    <row r="1549" spans="12:20" x14ac:dyDescent="0.25">
      <c r="L1549" s="75">
        <f>COUNTIF($B$2:B1549,B1549)</f>
        <v>0</v>
      </c>
      <c r="M1549" s="75">
        <f>COUNTIF($L$2:L1549,4)</f>
        <v>42</v>
      </c>
      <c r="N1549" s="76" t="str">
        <f t="shared" si="124"/>
        <v>0</v>
      </c>
      <c r="O1549" s="76" t="str">
        <f t="shared" si="120"/>
        <v/>
      </c>
      <c r="P1549" s="75" t="str">
        <f t="shared" si="121"/>
        <v/>
      </c>
      <c r="Q1549" s="77" t="str">
        <f t="shared" si="122"/>
        <v/>
      </c>
      <c r="R1549" s="77" t="str">
        <f t="shared" si="123"/>
        <v/>
      </c>
      <c r="S1549" s="77" t="str">
        <f>IF(O1549="","",IF(OR(VALUE(LEFT(O1549,2))&gt;IF(RIGHT(J1549,1)="M",7,19),AND(OR(LEFT(O1549,2)={"07","19"}),VALUE(RIGHT(O1549,2))&gt;15)),TRUE,FALSE))</f>
        <v/>
      </c>
      <c r="T1549" s="77" t="str">
        <f>IF(O1549="","",IF(OR(VALUE(LEFT(O1549,2))&gt;IF(RIGHT(J1549,1)="M",7,19),AND(OR(LEFT(O1549,2)={"07","19"}),VALUE(RIGHT(O1549,2))&gt;5)),TRUE,FALSE))</f>
        <v/>
      </c>
    </row>
    <row r="1550" spans="12:20" x14ac:dyDescent="0.25">
      <c r="L1550" s="75">
        <f>COUNTIF($B$2:B1550,B1550)</f>
        <v>0</v>
      </c>
      <c r="M1550" s="75">
        <f>COUNTIF($L$2:L1550,4)</f>
        <v>42</v>
      </c>
      <c r="N1550" s="76" t="str">
        <f t="shared" si="124"/>
        <v>0</v>
      </c>
      <c r="O1550" s="76" t="str">
        <f t="shared" si="120"/>
        <v/>
      </c>
      <c r="P1550" s="75" t="str">
        <f t="shared" si="121"/>
        <v/>
      </c>
      <c r="Q1550" s="77" t="str">
        <f t="shared" si="122"/>
        <v/>
      </c>
      <c r="R1550" s="77" t="str">
        <f t="shared" si="123"/>
        <v/>
      </c>
      <c r="S1550" s="77" t="str">
        <f>IF(O1550="","",IF(OR(VALUE(LEFT(O1550,2))&gt;IF(RIGHT(J1550,1)="M",7,19),AND(OR(LEFT(O1550,2)={"07","19"}),VALUE(RIGHT(O1550,2))&gt;15)),TRUE,FALSE))</f>
        <v/>
      </c>
      <c r="T1550" s="77" t="str">
        <f>IF(O1550="","",IF(OR(VALUE(LEFT(O1550,2))&gt;IF(RIGHT(J1550,1)="M",7,19),AND(OR(LEFT(O1550,2)={"07","19"}),VALUE(RIGHT(O1550,2))&gt;5)),TRUE,FALSE))</f>
        <v/>
      </c>
    </row>
    <row r="1551" spans="12:20" x14ac:dyDescent="0.25">
      <c r="L1551" s="75">
        <f>COUNTIF($B$2:B1551,B1551)</f>
        <v>0</v>
      </c>
      <c r="M1551" s="75">
        <f>COUNTIF($L$2:L1551,4)</f>
        <v>42</v>
      </c>
      <c r="N1551" s="76" t="str">
        <f t="shared" si="124"/>
        <v>0</v>
      </c>
      <c r="O1551" s="76" t="str">
        <f t="shared" si="120"/>
        <v/>
      </c>
      <c r="P1551" s="75" t="str">
        <f t="shared" si="121"/>
        <v/>
      </c>
      <c r="Q1551" s="77" t="str">
        <f t="shared" si="122"/>
        <v/>
      </c>
      <c r="R1551" s="77" t="str">
        <f t="shared" si="123"/>
        <v/>
      </c>
      <c r="S1551" s="77" t="str">
        <f>IF(O1551="","",IF(OR(VALUE(LEFT(O1551,2))&gt;IF(RIGHT(J1551,1)="M",7,19),AND(OR(LEFT(O1551,2)={"07","19"}),VALUE(RIGHT(O1551,2))&gt;15)),TRUE,FALSE))</f>
        <v/>
      </c>
      <c r="T1551" s="77" t="str">
        <f>IF(O1551="","",IF(OR(VALUE(LEFT(O1551,2))&gt;IF(RIGHT(J1551,1)="M",7,19),AND(OR(LEFT(O1551,2)={"07","19"}),VALUE(RIGHT(O1551,2))&gt;5)),TRUE,FALSE))</f>
        <v/>
      </c>
    </row>
    <row r="1552" spans="12:20" x14ac:dyDescent="0.25">
      <c r="L1552" s="75">
        <f>COUNTIF($B$2:B1552,B1552)</f>
        <v>0</v>
      </c>
      <c r="M1552" s="75">
        <f>COUNTIF($L$2:L1552,4)</f>
        <v>42</v>
      </c>
      <c r="N1552" s="76" t="str">
        <f t="shared" si="124"/>
        <v>0</v>
      </c>
      <c r="O1552" s="76" t="str">
        <f t="shared" si="120"/>
        <v/>
      </c>
      <c r="P1552" s="75" t="str">
        <f t="shared" si="121"/>
        <v/>
      </c>
      <c r="Q1552" s="77" t="str">
        <f t="shared" si="122"/>
        <v/>
      </c>
      <c r="R1552" s="77" t="str">
        <f t="shared" si="123"/>
        <v/>
      </c>
      <c r="S1552" s="77" t="str">
        <f>IF(O1552="","",IF(OR(VALUE(LEFT(O1552,2))&gt;IF(RIGHT(J1552,1)="M",7,19),AND(OR(LEFT(O1552,2)={"07","19"}),VALUE(RIGHT(O1552,2))&gt;15)),TRUE,FALSE))</f>
        <v/>
      </c>
      <c r="T1552" s="77" t="str">
        <f>IF(O1552="","",IF(OR(VALUE(LEFT(O1552,2))&gt;IF(RIGHT(J1552,1)="M",7,19),AND(OR(LEFT(O1552,2)={"07","19"}),VALUE(RIGHT(O1552,2))&gt;5)),TRUE,FALSE))</f>
        <v/>
      </c>
    </row>
    <row r="1553" spans="12:20" x14ac:dyDescent="0.25">
      <c r="L1553" s="75">
        <f>COUNTIF($B$2:B1553,B1553)</f>
        <v>0</v>
      </c>
      <c r="M1553" s="75">
        <f>COUNTIF($L$2:L1553,4)</f>
        <v>42</v>
      </c>
      <c r="N1553" s="76" t="str">
        <f t="shared" si="124"/>
        <v>0</v>
      </c>
      <c r="O1553" s="76" t="str">
        <f t="shared" si="120"/>
        <v/>
      </c>
      <c r="P1553" s="75" t="str">
        <f t="shared" si="121"/>
        <v/>
      </c>
      <c r="Q1553" s="77" t="str">
        <f t="shared" si="122"/>
        <v/>
      </c>
      <c r="R1553" s="77" t="str">
        <f t="shared" si="123"/>
        <v/>
      </c>
      <c r="S1553" s="77" t="str">
        <f>IF(O1553="","",IF(OR(VALUE(LEFT(O1553,2))&gt;IF(RIGHT(J1553,1)="M",7,19),AND(OR(LEFT(O1553,2)={"07","19"}),VALUE(RIGHT(O1553,2))&gt;15)),TRUE,FALSE))</f>
        <v/>
      </c>
      <c r="T1553" s="77" t="str">
        <f>IF(O1553="","",IF(OR(VALUE(LEFT(O1553,2))&gt;IF(RIGHT(J1553,1)="M",7,19),AND(OR(LEFT(O1553,2)={"07","19"}),VALUE(RIGHT(O1553,2))&gt;5)),TRUE,FALSE))</f>
        <v/>
      </c>
    </row>
    <row r="1554" spans="12:20" x14ac:dyDescent="0.25">
      <c r="L1554" s="75">
        <f>COUNTIF($B$2:B1554,B1554)</f>
        <v>0</v>
      </c>
      <c r="M1554" s="75">
        <f>COUNTIF($L$2:L1554,4)</f>
        <v>42</v>
      </c>
      <c r="N1554" s="76" t="str">
        <f t="shared" si="124"/>
        <v>0</v>
      </c>
      <c r="O1554" s="76" t="str">
        <f t="shared" si="120"/>
        <v/>
      </c>
      <c r="P1554" s="75" t="str">
        <f t="shared" si="121"/>
        <v/>
      </c>
      <c r="Q1554" s="77" t="str">
        <f t="shared" si="122"/>
        <v/>
      </c>
      <c r="R1554" s="77" t="str">
        <f t="shared" si="123"/>
        <v/>
      </c>
      <c r="S1554" s="77" t="str">
        <f>IF(O1554="","",IF(OR(VALUE(LEFT(O1554,2))&gt;IF(RIGHT(J1554,1)="M",7,19),AND(OR(LEFT(O1554,2)={"07","19"}),VALUE(RIGHT(O1554,2))&gt;15)),TRUE,FALSE))</f>
        <v/>
      </c>
      <c r="T1554" s="77" t="str">
        <f>IF(O1554="","",IF(OR(VALUE(LEFT(O1554,2))&gt;IF(RIGHT(J1554,1)="M",7,19),AND(OR(LEFT(O1554,2)={"07","19"}),VALUE(RIGHT(O1554,2))&gt;5)),TRUE,FALSE))</f>
        <v/>
      </c>
    </row>
    <row r="1555" spans="12:20" x14ac:dyDescent="0.25">
      <c r="L1555" s="75">
        <f>COUNTIF($B$2:B1555,B1555)</f>
        <v>0</v>
      </c>
      <c r="M1555" s="75">
        <f>COUNTIF($L$2:L1555,4)</f>
        <v>42</v>
      </c>
      <c r="N1555" s="76" t="str">
        <f t="shared" si="124"/>
        <v>0</v>
      </c>
      <c r="O1555" s="76" t="str">
        <f t="shared" si="120"/>
        <v/>
      </c>
      <c r="P1555" s="75" t="str">
        <f t="shared" si="121"/>
        <v/>
      </c>
      <c r="Q1555" s="77" t="str">
        <f t="shared" si="122"/>
        <v/>
      </c>
      <c r="R1555" s="77" t="str">
        <f t="shared" si="123"/>
        <v/>
      </c>
      <c r="S1555" s="77" t="str">
        <f>IF(O1555="","",IF(OR(VALUE(LEFT(O1555,2))&gt;IF(RIGHT(J1555,1)="M",7,19),AND(OR(LEFT(O1555,2)={"07","19"}),VALUE(RIGHT(O1555,2))&gt;15)),TRUE,FALSE))</f>
        <v/>
      </c>
      <c r="T1555" s="77" t="str">
        <f>IF(O1555="","",IF(OR(VALUE(LEFT(O1555,2))&gt;IF(RIGHT(J1555,1)="M",7,19),AND(OR(LEFT(O1555,2)={"07","19"}),VALUE(RIGHT(O1555,2))&gt;5)),TRUE,FALSE))</f>
        <v/>
      </c>
    </row>
    <row r="1556" spans="12:20" x14ac:dyDescent="0.25">
      <c r="L1556" s="75">
        <f>COUNTIF($B$2:B1556,B1556)</f>
        <v>0</v>
      </c>
      <c r="M1556" s="75">
        <f>COUNTIF($L$2:L1556,4)</f>
        <v>42</v>
      </c>
      <c r="N1556" s="76" t="str">
        <f t="shared" si="124"/>
        <v>0</v>
      </c>
      <c r="O1556" s="76" t="str">
        <f t="shared" si="120"/>
        <v/>
      </c>
      <c r="P1556" s="75" t="str">
        <f t="shared" si="121"/>
        <v/>
      </c>
      <c r="Q1556" s="77" t="str">
        <f t="shared" si="122"/>
        <v/>
      </c>
      <c r="R1556" s="77" t="str">
        <f t="shared" si="123"/>
        <v/>
      </c>
      <c r="S1556" s="77" t="str">
        <f>IF(O1556="","",IF(OR(VALUE(LEFT(O1556,2))&gt;IF(RIGHT(J1556,1)="M",7,19),AND(OR(LEFT(O1556,2)={"07","19"}),VALUE(RIGHT(O1556,2))&gt;15)),TRUE,FALSE))</f>
        <v/>
      </c>
      <c r="T1556" s="77" t="str">
        <f>IF(O1556="","",IF(OR(VALUE(LEFT(O1556,2))&gt;IF(RIGHT(J1556,1)="M",7,19),AND(OR(LEFT(O1556,2)={"07","19"}),VALUE(RIGHT(O1556,2))&gt;5)),TRUE,FALSE))</f>
        <v/>
      </c>
    </row>
    <row r="1557" spans="12:20" x14ac:dyDescent="0.25">
      <c r="L1557" s="75">
        <f>COUNTIF($B$2:B1557,B1557)</f>
        <v>0</v>
      </c>
      <c r="M1557" s="75">
        <f>COUNTIF($L$2:L1557,4)</f>
        <v>42</v>
      </c>
      <c r="N1557" s="76" t="str">
        <f t="shared" si="124"/>
        <v>0</v>
      </c>
      <c r="O1557" s="76" t="str">
        <f t="shared" si="120"/>
        <v/>
      </c>
      <c r="P1557" s="75" t="str">
        <f t="shared" si="121"/>
        <v/>
      </c>
      <c r="Q1557" s="77" t="str">
        <f t="shared" si="122"/>
        <v/>
      </c>
      <c r="R1557" s="77" t="str">
        <f t="shared" si="123"/>
        <v/>
      </c>
      <c r="S1557" s="77" t="str">
        <f>IF(O1557="","",IF(OR(VALUE(LEFT(O1557,2))&gt;IF(RIGHT(J1557,1)="M",7,19),AND(OR(LEFT(O1557,2)={"07","19"}),VALUE(RIGHT(O1557,2))&gt;15)),TRUE,FALSE))</f>
        <v/>
      </c>
      <c r="T1557" s="77" t="str">
        <f>IF(O1557="","",IF(OR(VALUE(LEFT(O1557,2))&gt;IF(RIGHT(J1557,1)="M",7,19),AND(OR(LEFT(O1557,2)={"07","19"}),VALUE(RIGHT(O1557,2))&gt;5)),TRUE,FALSE))</f>
        <v/>
      </c>
    </row>
    <row r="1558" spans="12:20" x14ac:dyDescent="0.25">
      <c r="L1558" s="75">
        <f>COUNTIF($B$2:B1558,B1558)</f>
        <v>0</v>
      </c>
      <c r="M1558" s="75">
        <f>COUNTIF($L$2:L1558,4)</f>
        <v>42</v>
      </c>
      <c r="N1558" s="76" t="str">
        <f t="shared" si="124"/>
        <v>0</v>
      </c>
      <c r="O1558" s="76" t="str">
        <f t="shared" si="120"/>
        <v/>
      </c>
      <c r="P1558" s="75" t="str">
        <f t="shared" si="121"/>
        <v/>
      </c>
      <c r="Q1558" s="77" t="str">
        <f t="shared" si="122"/>
        <v/>
      </c>
      <c r="R1558" s="77" t="str">
        <f t="shared" si="123"/>
        <v/>
      </c>
      <c r="S1558" s="77" t="str">
        <f>IF(O1558="","",IF(OR(VALUE(LEFT(O1558,2))&gt;IF(RIGHT(J1558,1)="M",7,19),AND(OR(LEFT(O1558,2)={"07","19"}),VALUE(RIGHT(O1558,2))&gt;15)),TRUE,FALSE))</f>
        <v/>
      </c>
      <c r="T1558" s="77" t="str">
        <f>IF(O1558="","",IF(OR(VALUE(LEFT(O1558,2))&gt;IF(RIGHT(J1558,1)="M",7,19),AND(OR(LEFT(O1558,2)={"07","19"}),VALUE(RIGHT(O1558,2))&gt;5)),TRUE,FALSE))</f>
        <v/>
      </c>
    </row>
    <row r="1559" spans="12:20" x14ac:dyDescent="0.25">
      <c r="L1559" s="75">
        <f>COUNTIF($B$2:B1559,B1559)</f>
        <v>0</v>
      </c>
      <c r="M1559" s="75">
        <f>COUNTIF($L$2:L1559,4)</f>
        <v>42</v>
      </c>
      <c r="N1559" s="76" t="str">
        <f t="shared" si="124"/>
        <v>0</v>
      </c>
      <c r="O1559" s="76" t="str">
        <f t="shared" si="120"/>
        <v/>
      </c>
      <c r="P1559" s="75" t="str">
        <f t="shared" si="121"/>
        <v/>
      </c>
      <c r="Q1559" s="77" t="str">
        <f t="shared" si="122"/>
        <v/>
      </c>
      <c r="R1559" s="77" t="str">
        <f t="shared" si="123"/>
        <v/>
      </c>
      <c r="S1559" s="77" t="str">
        <f>IF(O1559="","",IF(OR(VALUE(LEFT(O1559,2))&gt;IF(RIGHT(J1559,1)="M",7,19),AND(OR(LEFT(O1559,2)={"07","19"}),VALUE(RIGHT(O1559,2))&gt;15)),TRUE,FALSE))</f>
        <v/>
      </c>
      <c r="T1559" s="77" t="str">
        <f>IF(O1559="","",IF(OR(VALUE(LEFT(O1559,2))&gt;IF(RIGHT(J1559,1)="M",7,19),AND(OR(LEFT(O1559,2)={"07","19"}),VALUE(RIGHT(O1559,2))&gt;5)),TRUE,FALSE))</f>
        <v/>
      </c>
    </row>
    <row r="1560" spans="12:20" x14ac:dyDescent="0.25">
      <c r="L1560" s="75">
        <f>COUNTIF($B$2:B1560,B1560)</f>
        <v>0</v>
      </c>
      <c r="M1560" s="75">
        <f>COUNTIF($L$2:L1560,4)</f>
        <v>42</v>
      </c>
      <c r="N1560" s="76" t="str">
        <f t="shared" si="124"/>
        <v>0</v>
      </c>
      <c r="O1560" s="76" t="str">
        <f t="shared" si="120"/>
        <v/>
      </c>
      <c r="P1560" s="75" t="str">
        <f t="shared" si="121"/>
        <v/>
      </c>
      <c r="Q1560" s="77" t="str">
        <f t="shared" si="122"/>
        <v/>
      </c>
      <c r="R1560" s="77" t="str">
        <f t="shared" si="123"/>
        <v/>
      </c>
      <c r="S1560" s="77" t="str">
        <f>IF(O1560="","",IF(OR(VALUE(LEFT(O1560,2))&gt;IF(RIGHT(J1560,1)="M",7,19),AND(OR(LEFT(O1560,2)={"07","19"}),VALUE(RIGHT(O1560,2))&gt;15)),TRUE,FALSE))</f>
        <v/>
      </c>
      <c r="T1560" s="77" t="str">
        <f>IF(O1560="","",IF(OR(VALUE(LEFT(O1560,2))&gt;IF(RIGHT(J1560,1)="M",7,19),AND(OR(LEFT(O1560,2)={"07","19"}),VALUE(RIGHT(O1560,2))&gt;5)),TRUE,FALSE))</f>
        <v/>
      </c>
    </row>
    <row r="1561" spans="12:20" x14ac:dyDescent="0.25">
      <c r="L1561" s="75">
        <f>COUNTIF($B$2:B1561,B1561)</f>
        <v>0</v>
      </c>
      <c r="M1561" s="75">
        <f>COUNTIF($L$2:L1561,4)</f>
        <v>42</v>
      </c>
      <c r="N1561" s="76" t="str">
        <f t="shared" si="124"/>
        <v>0</v>
      </c>
      <c r="O1561" s="76" t="str">
        <f t="shared" si="120"/>
        <v/>
      </c>
      <c r="P1561" s="75" t="str">
        <f t="shared" si="121"/>
        <v/>
      </c>
      <c r="Q1561" s="77" t="str">
        <f t="shared" si="122"/>
        <v/>
      </c>
      <c r="R1561" s="77" t="str">
        <f t="shared" si="123"/>
        <v/>
      </c>
      <c r="S1561" s="77" t="str">
        <f>IF(O1561="","",IF(OR(VALUE(LEFT(O1561,2))&gt;IF(RIGHT(J1561,1)="M",7,19),AND(OR(LEFT(O1561,2)={"07","19"}),VALUE(RIGHT(O1561,2))&gt;15)),TRUE,FALSE))</f>
        <v/>
      </c>
      <c r="T1561" s="77" t="str">
        <f>IF(O1561="","",IF(OR(VALUE(LEFT(O1561,2))&gt;IF(RIGHT(J1561,1)="M",7,19),AND(OR(LEFT(O1561,2)={"07","19"}),VALUE(RIGHT(O1561,2))&gt;5)),TRUE,FALSE))</f>
        <v/>
      </c>
    </row>
    <row r="1562" spans="12:20" x14ac:dyDescent="0.25">
      <c r="L1562" s="75">
        <f>COUNTIF($B$2:B1562,B1562)</f>
        <v>0</v>
      </c>
      <c r="M1562" s="75">
        <f>COUNTIF($L$2:L1562,4)</f>
        <v>42</v>
      </c>
      <c r="N1562" s="76" t="str">
        <f t="shared" si="124"/>
        <v>0</v>
      </c>
      <c r="O1562" s="76" t="str">
        <f t="shared" si="120"/>
        <v/>
      </c>
      <c r="P1562" s="75" t="str">
        <f t="shared" si="121"/>
        <v/>
      </c>
      <c r="Q1562" s="77" t="str">
        <f t="shared" si="122"/>
        <v/>
      </c>
      <c r="R1562" s="77" t="str">
        <f t="shared" si="123"/>
        <v/>
      </c>
      <c r="S1562" s="77" t="str">
        <f>IF(O1562="","",IF(OR(VALUE(LEFT(O1562,2))&gt;IF(RIGHT(J1562,1)="M",7,19),AND(OR(LEFT(O1562,2)={"07","19"}),VALUE(RIGHT(O1562,2))&gt;15)),TRUE,FALSE))</f>
        <v/>
      </c>
      <c r="T1562" s="77" t="str">
        <f>IF(O1562="","",IF(OR(VALUE(LEFT(O1562,2))&gt;IF(RIGHT(J1562,1)="M",7,19),AND(OR(LEFT(O1562,2)={"07","19"}),VALUE(RIGHT(O1562,2))&gt;5)),TRUE,FALSE))</f>
        <v/>
      </c>
    </row>
    <row r="1563" spans="12:20" x14ac:dyDescent="0.25">
      <c r="L1563" s="75">
        <f>COUNTIF($B$2:B1563,B1563)</f>
        <v>0</v>
      </c>
      <c r="M1563" s="75">
        <f>COUNTIF($L$2:L1563,4)</f>
        <v>42</v>
      </c>
      <c r="N1563" s="76" t="str">
        <f t="shared" si="124"/>
        <v>0</v>
      </c>
      <c r="O1563" s="76" t="str">
        <f t="shared" si="120"/>
        <v/>
      </c>
      <c r="P1563" s="75" t="str">
        <f t="shared" si="121"/>
        <v/>
      </c>
      <c r="Q1563" s="77" t="str">
        <f t="shared" si="122"/>
        <v/>
      </c>
      <c r="R1563" s="77" t="str">
        <f t="shared" si="123"/>
        <v/>
      </c>
      <c r="S1563" s="77" t="str">
        <f>IF(O1563="","",IF(OR(VALUE(LEFT(O1563,2))&gt;IF(RIGHT(J1563,1)="M",7,19),AND(OR(LEFT(O1563,2)={"07","19"}),VALUE(RIGHT(O1563,2))&gt;15)),TRUE,FALSE))</f>
        <v/>
      </c>
      <c r="T1563" s="77" t="str">
        <f>IF(O1563="","",IF(OR(VALUE(LEFT(O1563,2))&gt;IF(RIGHT(J1563,1)="M",7,19),AND(OR(LEFT(O1563,2)={"07","19"}),VALUE(RIGHT(O1563,2))&gt;5)),TRUE,FALSE))</f>
        <v/>
      </c>
    </row>
    <row r="1564" spans="12:20" x14ac:dyDescent="0.25">
      <c r="L1564" s="75">
        <f>COUNTIF($B$2:B1564,B1564)</f>
        <v>0</v>
      </c>
      <c r="M1564" s="75">
        <f>COUNTIF($L$2:L1564,4)</f>
        <v>42</v>
      </c>
      <c r="N1564" s="76" t="str">
        <f t="shared" si="124"/>
        <v>0</v>
      </c>
      <c r="O1564" s="76" t="str">
        <f t="shared" si="120"/>
        <v/>
      </c>
      <c r="P1564" s="75" t="str">
        <f t="shared" si="121"/>
        <v/>
      </c>
      <c r="Q1564" s="77" t="str">
        <f t="shared" si="122"/>
        <v/>
      </c>
      <c r="R1564" s="77" t="str">
        <f t="shared" si="123"/>
        <v/>
      </c>
      <c r="S1564" s="77" t="str">
        <f>IF(O1564="","",IF(OR(VALUE(LEFT(O1564,2))&gt;IF(RIGHT(J1564,1)="M",7,19),AND(OR(LEFT(O1564,2)={"07","19"}),VALUE(RIGHT(O1564,2))&gt;15)),TRUE,FALSE))</f>
        <v/>
      </c>
      <c r="T1564" s="77" t="str">
        <f>IF(O1564="","",IF(OR(VALUE(LEFT(O1564,2))&gt;IF(RIGHT(J1564,1)="M",7,19),AND(OR(LEFT(O1564,2)={"07","19"}),VALUE(RIGHT(O1564,2))&gt;5)),TRUE,FALSE))</f>
        <v/>
      </c>
    </row>
    <row r="1565" spans="12:20" x14ac:dyDescent="0.25">
      <c r="L1565" s="75">
        <f>COUNTIF($B$2:B1565,B1565)</f>
        <v>0</v>
      </c>
      <c r="M1565" s="75">
        <f>COUNTIF($L$2:L1565,4)</f>
        <v>42</v>
      </c>
      <c r="N1565" s="76" t="str">
        <f t="shared" si="124"/>
        <v>0</v>
      </c>
      <c r="O1565" s="76" t="str">
        <f t="shared" si="120"/>
        <v/>
      </c>
      <c r="P1565" s="75" t="str">
        <f t="shared" si="121"/>
        <v/>
      </c>
      <c r="Q1565" s="77" t="str">
        <f t="shared" si="122"/>
        <v/>
      </c>
      <c r="R1565" s="77" t="str">
        <f t="shared" si="123"/>
        <v/>
      </c>
      <c r="S1565" s="77" t="str">
        <f>IF(O1565="","",IF(OR(VALUE(LEFT(O1565,2))&gt;IF(RIGHT(J1565,1)="M",7,19),AND(OR(LEFT(O1565,2)={"07","19"}),VALUE(RIGHT(O1565,2))&gt;15)),TRUE,FALSE))</f>
        <v/>
      </c>
      <c r="T1565" s="77" t="str">
        <f>IF(O1565="","",IF(OR(VALUE(LEFT(O1565,2))&gt;IF(RIGHT(J1565,1)="M",7,19),AND(OR(LEFT(O1565,2)={"07","19"}),VALUE(RIGHT(O1565,2))&gt;5)),TRUE,FALSE))</f>
        <v/>
      </c>
    </row>
    <row r="1566" spans="12:20" x14ac:dyDescent="0.25">
      <c r="L1566" s="75">
        <f>COUNTIF($B$2:B1566,B1566)</f>
        <v>0</v>
      </c>
      <c r="M1566" s="75">
        <f>COUNTIF($L$2:L1566,4)</f>
        <v>42</v>
      </c>
      <c r="N1566" s="76" t="str">
        <f t="shared" si="124"/>
        <v>0</v>
      </c>
      <c r="O1566" s="76" t="str">
        <f t="shared" si="120"/>
        <v/>
      </c>
      <c r="P1566" s="75" t="str">
        <f t="shared" si="121"/>
        <v/>
      </c>
      <c r="Q1566" s="77" t="str">
        <f t="shared" si="122"/>
        <v/>
      </c>
      <c r="R1566" s="77" t="str">
        <f t="shared" si="123"/>
        <v/>
      </c>
      <c r="S1566" s="77" t="str">
        <f>IF(O1566="","",IF(OR(VALUE(LEFT(O1566,2))&gt;IF(RIGHT(J1566,1)="M",7,19),AND(OR(LEFT(O1566,2)={"07","19"}),VALUE(RIGHT(O1566,2))&gt;15)),TRUE,FALSE))</f>
        <v/>
      </c>
      <c r="T1566" s="77" t="str">
        <f>IF(O1566="","",IF(OR(VALUE(LEFT(O1566,2))&gt;IF(RIGHT(J1566,1)="M",7,19),AND(OR(LEFT(O1566,2)={"07","19"}),VALUE(RIGHT(O1566,2))&gt;5)),TRUE,FALSE))</f>
        <v/>
      </c>
    </row>
    <row r="1567" spans="12:20" x14ac:dyDescent="0.25">
      <c r="L1567" s="75">
        <f>COUNTIF($B$2:B1567,B1567)</f>
        <v>0</v>
      </c>
      <c r="M1567" s="75">
        <f>COUNTIF($L$2:L1567,4)</f>
        <v>42</v>
      </c>
      <c r="N1567" s="76" t="str">
        <f t="shared" si="124"/>
        <v>0</v>
      </c>
      <c r="O1567" s="76" t="str">
        <f t="shared" si="120"/>
        <v/>
      </c>
      <c r="P1567" s="75" t="str">
        <f t="shared" si="121"/>
        <v/>
      </c>
      <c r="Q1567" s="77" t="str">
        <f t="shared" si="122"/>
        <v/>
      </c>
      <c r="R1567" s="77" t="str">
        <f t="shared" si="123"/>
        <v/>
      </c>
      <c r="S1567" s="77" t="str">
        <f>IF(O1567="","",IF(OR(VALUE(LEFT(O1567,2))&gt;IF(RIGHT(J1567,1)="M",7,19),AND(OR(LEFT(O1567,2)={"07","19"}),VALUE(RIGHT(O1567,2))&gt;15)),TRUE,FALSE))</f>
        <v/>
      </c>
      <c r="T1567" s="77" t="str">
        <f>IF(O1567="","",IF(OR(VALUE(LEFT(O1567,2))&gt;IF(RIGHT(J1567,1)="M",7,19),AND(OR(LEFT(O1567,2)={"07","19"}),VALUE(RIGHT(O1567,2))&gt;5)),TRUE,FALSE))</f>
        <v/>
      </c>
    </row>
    <row r="1568" spans="12:20" x14ac:dyDescent="0.25">
      <c r="L1568" s="75">
        <f>COUNTIF($B$2:B1568,B1568)</f>
        <v>0</v>
      </c>
      <c r="M1568" s="75">
        <f>COUNTIF($L$2:L1568,4)</f>
        <v>42</v>
      </c>
      <c r="N1568" s="76" t="str">
        <f t="shared" si="124"/>
        <v>0</v>
      </c>
      <c r="O1568" s="76" t="str">
        <f t="shared" si="120"/>
        <v/>
      </c>
      <c r="P1568" s="75" t="str">
        <f t="shared" si="121"/>
        <v/>
      </c>
      <c r="Q1568" s="77" t="str">
        <f t="shared" si="122"/>
        <v/>
      </c>
      <c r="R1568" s="77" t="str">
        <f t="shared" si="123"/>
        <v/>
      </c>
      <c r="S1568" s="77" t="str">
        <f>IF(O1568="","",IF(OR(VALUE(LEFT(O1568,2))&gt;IF(RIGHT(J1568,1)="M",7,19),AND(OR(LEFT(O1568,2)={"07","19"}),VALUE(RIGHT(O1568,2))&gt;15)),TRUE,FALSE))</f>
        <v/>
      </c>
      <c r="T1568" s="77" t="str">
        <f>IF(O1568="","",IF(OR(VALUE(LEFT(O1568,2))&gt;IF(RIGHT(J1568,1)="M",7,19),AND(OR(LEFT(O1568,2)={"07","19"}),VALUE(RIGHT(O1568,2))&gt;5)),TRUE,FALSE))</f>
        <v/>
      </c>
    </row>
    <row r="1569" spans="12:20" x14ac:dyDescent="0.25">
      <c r="L1569" s="75">
        <f>COUNTIF($B$2:B1569,B1569)</f>
        <v>0</v>
      </c>
      <c r="M1569" s="75">
        <f>COUNTIF($L$2:L1569,4)</f>
        <v>42</v>
      </c>
      <c r="N1569" s="76" t="str">
        <f t="shared" si="124"/>
        <v>0</v>
      </c>
      <c r="O1569" s="76" t="str">
        <f t="shared" si="120"/>
        <v/>
      </c>
      <c r="P1569" s="75" t="str">
        <f t="shared" si="121"/>
        <v/>
      </c>
      <c r="Q1569" s="77" t="str">
        <f t="shared" si="122"/>
        <v/>
      </c>
      <c r="R1569" s="77" t="str">
        <f t="shared" si="123"/>
        <v/>
      </c>
      <c r="S1569" s="77" t="str">
        <f>IF(O1569="","",IF(OR(VALUE(LEFT(O1569,2))&gt;IF(RIGHT(J1569,1)="M",7,19),AND(OR(LEFT(O1569,2)={"07","19"}),VALUE(RIGHT(O1569,2))&gt;15)),TRUE,FALSE))</f>
        <v/>
      </c>
      <c r="T1569" s="77" t="str">
        <f>IF(O1569="","",IF(OR(VALUE(LEFT(O1569,2))&gt;IF(RIGHT(J1569,1)="M",7,19),AND(OR(LEFT(O1569,2)={"07","19"}),VALUE(RIGHT(O1569,2))&gt;5)),TRUE,FALSE))</f>
        <v/>
      </c>
    </row>
    <row r="1570" spans="12:20" x14ac:dyDescent="0.25">
      <c r="L1570" s="75">
        <f>COUNTIF($B$2:B1570,B1570)</f>
        <v>0</v>
      </c>
      <c r="M1570" s="75">
        <f>COUNTIF($L$2:L1570,4)</f>
        <v>42</v>
      </c>
      <c r="N1570" s="76" t="str">
        <f t="shared" si="124"/>
        <v>0</v>
      </c>
      <c r="O1570" s="76" t="str">
        <f t="shared" si="120"/>
        <v/>
      </c>
      <c r="P1570" s="75" t="str">
        <f t="shared" si="121"/>
        <v/>
      </c>
      <c r="Q1570" s="77" t="str">
        <f t="shared" si="122"/>
        <v/>
      </c>
      <c r="R1570" s="77" t="str">
        <f t="shared" si="123"/>
        <v/>
      </c>
      <c r="S1570" s="77" t="str">
        <f>IF(O1570="","",IF(OR(VALUE(LEFT(O1570,2))&gt;IF(RIGHT(J1570,1)="M",7,19),AND(OR(LEFT(O1570,2)={"07","19"}),VALUE(RIGHT(O1570,2))&gt;15)),TRUE,FALSE))</f>
        <v/>
      </c>
      <c r="T1570" s="77" t="str">
        <f>IF(O1570="","",IF(OR(VALUE(LEFT(O1570,2))&gt;IF(RIGHT(J1570,1)="M",7,19),AND(OR(LEFT(O1570,2)={"07","19"}),VALUE(RIGHT(O1570,2))&gt;5)),TRUE,FALSE))</f>
        <v/>
      </c>
    </row>
    <row r="1571" spans="12:20" x14ac:dyDescent="0.25">
      <c r="L1571" s="75">
        <f>COUNTIF($B$2:B1571,B1571)</f>
        <v>0</v>
      </c>
      <c r="M1571" s="75">
        <f>COUNTIF($L$2:L1571,4)</f>
        <v>42</v>
      </c>
      <c r="N1571" s="76" t="str">
        <f t="shared" si="124"/>
        <v>0</v>
      </c>
      <c r="O1571" s="76" t="str">
        <f t="shared" si="120"/>
        <v/>
      </c>
      <c r="P1571" s="75" t="str">
        <f t="shared" si="121"/>
        <v/>
      </c>
      <c r="Q1571" s="77" t="str">
        <f t="shared" si="122"/>
        <v/>
      </c>
      <c r="R1571" s="77" t="str">
        <f t="shared" si="123"/>
        <v/>
      </c>
      <c r="S1571" s="77" t="str">
        <f>IF(O1571="","",IF(OR(VALUE(LEFT(O1571,2))&gt;IF(RIGHT(J1571,1)="M",7,19),AND(OR(LEFT(O1571,2)={"07","19"}),VALUE(RIGHT(O1571,2))&gt;15)),TRUE,FALSE))</f>
        <v/>
      </c>
      <c r="T1571" s="77" t="str">
        <f>IF(O1571="","",IF(OR(VALUE(LEFT(O1571,2))&gt;IF(RIGHT(J1571,1)="M",7,19),AND(OR(LEFT(O1571,2)={"07","19"}),VALUE(RIGHT(O1571,2))&gt;5)),TRUE,FALSE))</f>
        <v/>
      </c>
    </row>
    <row r="1572" spans="12:20" x14ac:dyDescent="0.25">
      <c r="L1572" s="75">
        <f>COUNTIF($B$2:B1572,B1572)</f>
        <v>0</v>
      </c>
      <c r="M1572" s="75">
        <f>COUNTIF($L$2:L1572,4)</f>
        <v>42</v>
      </c>
      <c r="N1572" s="76" t="str">
        <f t="shared" si="124"/>
        <v>0</v>
      </c>
      <c r="O1572" s="76" t="str">
        <f t="shared" si="120"/>
        <v/>
      </c>
      <c r="P1572" s="75" t="str">
        <f t="shared" si="121"/>
        <v/>
      </c>
      <c r="Q1572" s="77" t="str">
        <f t="shared" si="122"/>
        <v/>
      </c>
      <c r="R1572" s="77" t="str">
        <f t="shared" si="123"/>
        <v/>
      </c>
      <c r="S1572" s="77" t="str">
        <f>IF(O1572="","",IF(OR(VALUE(LEFT(O1572,2))&gt;IF(RIGHT(J1572,1)="M",7,19),AND(OR(LEFT(O1572,2)={"07","19"}),VALUE(RIGHT(O1572,2))&gt;15)),TRUE,FALSE))</f>
        <v/>
      </c>
      <c r="T1572" s="77" t="str">
        <f>IF(O1572="","",IF(OR(VALUE(LEFT(O1572,2))&gt;IF(RIGHT(J1572,1)="M",7,19),AND(OR(LEFT(O1572,2)={"07","19"}),VALUE(RIGHT(O1572,2))&gt;5)),TRUE,FALSE))</f>
        <v/>
      </c>
    </row>
    <row r="1573" spans="12:20" x14ac:dyDescent="0.25">
      <c r="L1573" s="75">
        <f>COUNTIF($B$2:B1573,B1573)</f>
        <v>0</v>
      </c>
      <c r="M1573" s="75">
        <f>COUNTIF($L$2:L1573,4)</f>
        <v>42</v>
      </c>
      <c r="N1573" s="76" t="str">
        <f t="shared" si="124"/>
        <v>0</v>
      </c>
      <c r="O1573" s="76" t="str">
        <f t="shared" si="120"/>
        <v/>
      </c>
      <c r="P1573" s="75" t="str">
        <f t="shared" si="121"/>
        <v/>
      </c>
      <c r="Q1573" s="77" t="str">
        <f t="shared" si="122"/>
        <v/>
      </c>
      <c r="R1573" s="77" t="str">
        <f t="shared" si="123"/>
        <v/>
      </c>
      <c r="S1573" s="77" t="str">
        <f>IF(O1573="","",IF(OR(VALUE(LEFT(O1573,2))&gt;IF(RIGHT(J1573,1)="M",7,19),AND(OR(LEFT(O1573,2)={"07","19"}),VALUE(RIGHT(O1573,2))&gt;15)),TRUE,FALSE))</f>
        <v/>
      </c>
      <c r="T1573" s="77" t="str">
        <f>IF(O1573="","",IF(OR(VALUE(LEFT(O1573,2))&gt;IF(RIGHT(J1573,1)="M",7,19),AND(OR(LEFT(O1573,2)={"07","19"}),VALUE(RIGHT(O1573,2))&gt;5)),TRUE,FALSE))</f>
        <v/>
      </c>
    </row>
    <row r="1574" spans="12:20" x14ac:dyDescent="0.25">
      <c r="L1574" s="75">
        <f>COUNTIF($B$2:B1574,B1574)</f>
        <v>0</v>
      </c>
      <c r="M1574" s="75">
        <f>COUNTIF($L$2:L1574,4)</f>
        <v>42</v>
      </c>
      <c r="N1574" s="76" t="str">
        <f t="shared" si="124"/>
        <v>0</v>
      </c>
      <c r="O1574" s="76" t="str">
        <f t="shared" si="120"/>
        <v/>
      </c>
      <c r="P1574" s="75" t="str">
        <f t="shared" si="121"/>
        <v/>
      </c>
      <c r="Q1574" s="77" t="str">
        <f t="shared" si="122"/>
        <v/>
      </c>
      <c r="R1574" s="77" t="str">
        <f t="shared" si="123"/>
        <v/>
      </c>
      <c r="S1574" s="77" t="str">
        <f>IF(O1574="","",IF(OR(VALUE(LEFT(O1574,2))&gt;IF(RIGHT(J1574,1)="M",7,19),AND(OR(LEFT(O1574,2)={"07","19"}),VALUE(RIGHT(O1574,2))&gt;15)),TRUE,FALSE))</f>
        <v/>
      </c>
      <c r="T1574" s="77" t="str">
        <f>IF(O1574="","",IF(OR(VALUE(LEFT(O1574,2))&gt;IF(RIGHT(J1574,1)="M",7,19),AND(OR(LEFT(O1574,2)={"07","19"}),VALUE(RIGHT(O1574,2))&gt;5)),TRUE,FALSE))</f>
        <v/>
      </c>
    </row>
    <row r="1575" spans="12:20" x14ac:dyDescent="0.25">
      <c r="L1575" s="75">
        <f>COUNTIF($B$2:B1575,B1575)</f>
        <v>0</v>
      </c>
      <c r="M1575" s="75">
        <f>COUNTIF($L$2:L1575,4)</f>
        <v>42</v>
      </c>
      <c r="N1575" s="76" t="str">
        <f t="shared" si="124"/>
        <v>0</v>
      </c>
      <c r="O1575" s="76" t="str">
        <f t="shared" si="120"/>
        <v/>
      </c>
      <c r="P1575" s="75" t="str">
        <f t="shared" si="121"/>
        <v/>
      </c>
      <c r="Q1575" s="77" t="str">
        <f t="shared" si="122"/>
        <v/>
      </c>
      <c r="R1575" s="77" t="str">
        <f t="shared" si="123"/>
        <v/>
      </c>
      <c r="S1575" s="77" t="str">
        <f>IF(O1575="","",IF(OR(VALUE(LEFT(O1575,2))&gt;IF(RIGHT(J1575,1)="M",7,19),AND(OR(LEFT(O1575,2)={"07","19"}),VALUE(RIGHT(O1575,2))&gt;15)),TRUE,FALSE))</f>
        <v/>
      </c>
      <c r="T1575" s="77" t="str">
        <f>IF(O1575="","",IF(OR(VALUE(LEFT(O1575,2))&gt;IF(RIGHT(J1575,1)="M",7,19),AND(OR(LEFT(O1575,2)={"07","19"}),VALUE(RIGHT(O1575,2))&gt;5)),TRUE,FALSE))</f>
        <v/>
      </c>
    </row>
    <row r="1576" spans="12:20" x14ac:dyDescent="0.25">
      <c r="L1576" s="75">
        <f>COUNTIF($B$2:B1576,B1576)</f>
        <v>0</v>
      </c>
      <c r="M1576" s="75">
        <f>COUNTIF($L$2:L1576,4)</f>
        <v>42</v>
      </c>
      <c r="N1576" s="76" t="str">
        <f t="shared" si="124"/>
        <v>0</v>
      </c>
      <c r="O1576" s="76" t="str">
        <f t="shared" si="120"/>
        <v/>
      </c>
      <c r="P1576" s="75" t="str">
        <f t="shared" si="121"/>
        <v/>
      </c>
      <c r="Q1576" s="77" t="str">
        <f t="shared" si="122"/>
        <v/>
      </c>
      <c r="R1576" s="77" t="str">
        <f t="shared" si="123"/>
        <v/>
      </c>
      <c r="S1576" s="77" t="str">
        <f>IF(O1576="","",IF(OR(VALUE(LEFT(O1576,2))&gt;IF(RIGHT(J1576,1)="M",7,19),AND(OR(LEFT(O1576,2)={"07","19"}),VALUE(RIGHT(O1576,2))&gt;15)),TRUE,FALSE))</f>
        <v/>
      </c>
      <c r="T1576" s="77" t="str">
        <f>IF(O1576="","",IF(OR(VALUE(LEFT(O1576,2))&gt;IF(RIGHT(J1576,1)="M",7,19),AND(OR(LEFT(O1576,2)={"07","19"}),VALUE(RIGHT(O1576,2))&gt;5)),TRUE,FALSE))</f>
        <v/>
      </c>
    </row>
    <row r="1577" spans="12:20" x14ac:dyDescent="0.25">
      <c r="L1577" s="75">
        <f>COUNTIF($B$2:B1577,B1577)</f>
        <v>0</v>
      </c>
      <c r="M1577" s="75">
        <f>COUNTIF($L$2:L1577,4)</f>
        <v>42</v>
      </c>
      <c r="N1577" s="76" t="str">
        <f t="shared" si="124"/>
        <v>0</v>
      </c>
      <c r="O1577" s="76" t="str">
        <f t="shared" si="120"/>
        <v/>
      </c>
      <c r="P1577" s="75" t="str">
        <f t="shared" si="121"/>
        <v/>
      </c>
      <c r="Q1577" s="77" t="str">
        <f t="shared" si="122"/>
        <v/>
      </c>
      <c r="R1577" s="77" t="str">
        <f t="shared" si="123"/>
        <v/>
      </c>
      <c r="S1577" s="77" t="str">
        <f>IF(O1577="","",IF(OR(VALUE(LEFT(O1577,2))&gt;IF(RIGHT(J1577,1)="M",7,19),AND(OR(LEFT(O1577,2)={"07","19"}),VALUE(RIGHT(O1577,2))&gt;15)),TRUE,FALSE))</f>
        <v/>
      </c>
      <c r="T1577" s="77" t="str">
        <f>IF(O1577="","",IF(OR(VALUE(LEFT(O1577,2))&gt;IF(RIGHT(J1577,1)="M",7,19),AND(OR(LEFT(O1577,2)={"07","19"}),VALUE(RIGHT(O1577,2))&gt;5)),TRUE,FALSE))</f>
        <v/>
      </c>
    </row>
    <row r="1578" spans="12:20" x14ac:dyDescent="0.25">
      <c r="L1578" s="75">
        <f>COUNTIF($B$2:B1578,B1578)</f>
        <v>0</v>
      </c>
      <c r="M1578" s="75">
        <f>COUNTIF($L$2:L1578,4)</f>
        <v>42</v>
      </c>
      <c r="N1578" s="76" t="str">
        <f t="shared" si="124"/>
        <v>0</v>
      </c>
      <c r="O1578" s="76" t="str">
        <f t="shared" si="120"/>
        <v/>
      </c>
      <c r="P1578" s="75" t="str">
        <f t="shared" si="121"/>
        <v/>
      </c>
      <c r="Q1578" s="77" t="str">
        <f t="shared" si="122"/>
        <v/>
      </c>
      <c r="R1578" s="77" t="str">
        <f t="shared" si="123"/>
        <v/>
      </c>
      <c r="S1578" s="77" t="str">
        <f>IF(O1578="","",IF(OR(VALUE(LEFT(O1578,2))&gt;IF(RIGHT(J1578,1)="M",7,19),AND(OR(LEFT(O1578,2)={"07","19"}),VALUE(RIGHT(O1578,2))&gt;15)),TRUE,FALSE))</f>
        <v/>
      </c>
      <c r="T1578" s="77" t="str">
        <f>IF(O1578="","",IF(OR(VALUE(LEFT(O1578,2))&gt;IF(RIGHT(J1578,1)="M",7,19),AND(OR(LEFT(O1578,2)={"07","19"}),VALUE(RIGHT(O1578,2))&gt;5)),TRUE,FALSE))</f>
        <v/>
      </c>
    </row>
    <row r="1579" spans="12:20" x14ac:dyDescent="0.25">
      <c r="L1579" s="75">
        <f>COUNTIF($B$2:B1579,B1579)</f>
        <v>0</v>
      </c>
      <c r="M1579" s="75">
        <f>COUNTIF($L$2:L1579,4)</f>
        <v>42</v>
      </c>
      <c r="N1579" s="76" t="str">
        <f t="shared" si="124"/>
        <v>0</v>
      </c>
      <c r="O1579" s="76" t="str">
        <f t="shared" si="120"/>
        <v/>
      </c>
      <c r="P1579" s="75" t="str">
        <f t="shared" si="121"/>
        <v/>
      </c>
      <c r="Q1579" s="77" t="str">
        <f t="shared" si="122"/>
        <v/>
      </c>
      <c r="R1579" s="77" t="str">
        <f t="shared" si="123"/>
        <v/>
      </c>
      <c r="S1579" s="77" t="str">
        <f>IF(O1579="","",IF(OR(VALUE(LEFT(O1579,2))&gt;IF(RIGHT(J1579,1)="M",7,19),AND(OR(LEFT(O1579,2)={"07","19"}),VALUE(RIGHT(O1579,2))&gt;15)),TRUE,FALSE))</f>
        <v/>
      </c>
      <c r="T1579" s="77" t="str">
        <f>IF(O1579="","",IF(OR(VALUE(LEFT(O1579,2))&gt;IF(RIGHT(J1579,1)="M",7,19),AND(OR(LEFT(O1579,2)={"07","19"}),VALUE(RIGHT(O1579,2))&gt;5)),TRUE,FALSE))</f>
        <v/>
      </c>
    </row>
    <row r="1580" spans="12:20" x14ac:dyDescent="0.25">
      <c r="L1580" s="75">
        <f>COUNTIF($B$2:B1580,B1580)</f>
        <v>0</v>
      </c>
      <c r="M1580" s="75">
        <f>COUNTIF($L$2:L1580,4)</f>
        <v>42</v>
      </c>
      <c r="N1580" s="76" t="str">
        <f t="shared" si="124"/>
        <v>0</v>
      </c>
      <c r="O1580" s="76" t="str">
        <f t="shared" si="120"/>
        <v/>
      </c>
      <c r="P1580" s="75" t="str">
        <f t="shared" si="121"/>
        <v/>
      </c>
      <c r="Q1580" s="77" t="str">
        <f t="shared" si="122"/>
        <v/>
      </c>
      <c r="R1580" s="77" t="str">
        <f t="shared" si="123"/>
        <v/>
      </c>
      <c r="S1580" s="77" t="str">
        <f>IF(O1580="","",IF(OR(VALUE(LEFT(O1580,2))&gt;IF(RIGHT(J1580,1)="M",7,19),AND(OR(LEFT(O1580,2)={"07","19"}),VALUE(RIGHT(O1580,2))&gt;15)),TRUE,FALSE))</f>
        <v/>
      </c>
      <c r="T1580" s="77" t="str">
        <f>IF(O1580="","",IF(OR(VALUE(LEFT(O1580,2))&gt;IF(RIGHT(J1580,1)="M",7,19),AND(OR(LEFT(O1580,2)={"07","19"}),VALUE(RIGHT(O1580,2))&gt;5)),TRUE,FALSE))</f>
        <v/>
      </c>
    </row>
    <row r="1581" spans="12:20" x14ac:dyDescent="0.25">
      <c r="L1581" s="75">
        <f>COUNTIF($B$2:B1581,B1581)</f>
        <v>0</v>
      </c>
      <c r="M1581" s="75">
        <f>COUNTIF($L$2:L1581,4)</f>
        <v>42</v>
      </c>
      <c r="N1581" s="76" t="str">
        <f t="shared" si="124"/>
        <v>0</v>
      </c>
      <c r="O1581" s="76" t="str">
        <f t="shared" si="120"/>
        <v/>
      </c>
      <c r="P1581" s="75" t="str">
        <f t="shared" si="121"/>
        <v/>
      </c>
      <c r="Q1581" s="77" t="str">
        <f t="shared" si="122"/>
        <v/>
      </c>
      <c r="R1581" s="77" t="str">
        <f t="shared" si="123"/>
        <v/>
      </c>
      <c r="S1581" s="77" t="str">
        <f>IF(O1581="","",IF(OR(VALUE(LEFT(O1581,2))&gt;IF(RIGHT(J1581,1)="M",7,19),AND(OR(LEFT(O1581,2)={"07","19"}),VALUE(RIGHT(O1581,2))&gt;15)),TRUE,FALSE))</f>
        <v/>
      </c>
      <c r="T1581" s="77" t="str">
        <f>IF(O1581="","",IF(OR(VALUE(LEFT(O1581,2))&gt;IF(RIGHT(J1581,1)="M",7,19),AND(OR(LEFT(O1581,2)={"07","19"}),VALUE(RIGHT(O1581,2))&gt;5)),TRUE,FALSE))</f>
        <v/>
      </c>
    </row>
    <row r="1582" spans="12:20" x14ac:dyDescent="0.25">
      <c r="L1582" s="75">
        <f>COUNTIF($B$2:B1582,B1582)</f>
        <v>0</v>
      </c>
      <c r="M1582" s="75">
        <f>COUNTIF($L$2:L1582,4)</f>
        <v>42</v>
      </c>
      <c r="N1582" s="76" t="str">
        <f t="shared" si="124"/>
        <v>0</v>
      </c>
      <c r="O1582" s="76" t="str">
        <f t="shared" si="120"/>
        <v/>
      </c>
      <c r="P1582" s="75" t="str">
        <f t="shared" si="121"/>
        <v/>
      </c>
      <c r="Q1582" s="77" t="str">
        <f t="shared" si="122"/>
        <v/>
      </c>
      <c r="R1582" s="77" t="str">
        <f t="shared" si="123"/>
        <v/>
      </c>
      <c r="S1582" s="77" t="str">
        <f>IF(O1582="","",IF(OR(VALUE(LEFT(O1582,2))&gt;IF(RIGHT(J1582,1)="M",7,19),AND(OR(LEFT(O1582,2)={"07","19"}),VALUE(RIGHT(O1582,2))&gt;15)),TRUE,FALSE))</f>
        <v/>
      </c>
      <c r="T1582" s="77" t="str">
        <f>IF(O1582="","",IF(OR(VALUE(LEFT(O1582,2))&gt;IF(RIGHT(J1582,1)="M",7,19),AND(OR(LEFT(O1582,2)={"07","19"}),VALUE(RIGHT(O1582,2))&gt;5)),TRUE,FALSE))</f>
        <v/>
      </c>
    </row>
    <row r="1583" spans="12:20" x14ac:dyDescent="0.25">
      <c r="L1583" s="75">
        <f>COUNTIF($B$2:B1583,B1583)</f>
        <v>0</v>
      </c>
      <c r="M1583" s="75">
        <f>COUNTIF($L$2:L1583,4)</f>
        <v>42</v>
      </c>
      <c r="N1583" s="76" t="str">
        <f t="shared" si="124"/>
        <v>0</v>
      </c>
      <c r="O1583" s="76" t="str">
        <f t="shared" si="120"/>
        <v/>
      </c>
      <c r="P1583" s="75" t="str">
        <f t="shared" si="121"/>
        <v/>
      </c>
      <c r="Q1583" s="77" t="str">
        <f t="shared" si="122"/>
        <v/>
      </c>
      <c r="R1583" s="77" t="str">
        <f t="shared" si="123"/>
        <v/>
      </c>
      <c r="S1583" s="77" t="str">
        <f>IF(O1583="","",IF(OR(VALUE(LEFT(O1583,2))&gt;IF(RIGHT(J1583,1)="M",7,19),AND(OR(LEFT(O1583,2)={"07","19"}),VALUE(RIGHT(O1583,2))&gt;15)),TRUE,FALSE))</f>
        <v/>
      </c>
      <c r="T1583" s="77" t="str">
        <f>IF(O1583="","",IF(OR(VALUE(LEFT(O1583,2))&gt;IF(RIGHT(J1583,1)="M",7,19),AND(OR(LEFT(O1583,2)={"07","19"}),VALUE(RIGHT(O1583,2))&gt;5)),TRUE,FALSE))</f>
        <v/>
      </c>
    </row>
    <row r="1584" spans="12:20" x14ac:dyDescent="0.25">
      <c r="L1584" s="75">
        <f>COUNTIF($B$2:B1584,B1584)</f>
        <v>0</v>
      </c>
      <c r="M1584" s="75">
        <f>COUNTIF($L$2:L1584,4)</f>
        <v>42</v>
      </c>
      <c r="N1584" s="76" t="str">
        <f t="shared" si="124"/>
        <v>0</v>
      </c>
      <c r="O1584" s="76" t="str">
        <f t="shared" si="120"/>
        <v/>
      </c>
      <c r="P1584" s="75" t="str">
        <f t="shared" si="121"/>
        <v/>
      </c>
      <c r="Q1584" s="77" t="str">
        <f t="shared" si="122"/>
        <v/>
      </c>
      <c r="R1584" s="77" t="str">
        <f t="shared" si="123"/>
        <v/>
      </c>
      <c r="S1584" s="77" t="str">
        <f>IF(O1584="","",IF(OR(VALUE(LEFT(O1584,2))&gt;IF(RIGHT(J1584,1)="M",7,19),AND(OR(LEFT(O1584,2)={"07","19"}),VALUE(RIGHT(O1584,2))&gt;15)),TRUE,FALSE))</f>
        <v/>
      </c>
      <c r="T1584" s="77" t="str">
        <f>IF(O1584="","",IF(OR(VALUE(LEFT(O1584,2))&gt;IF(RIGHT(J1584,1)="M",7,19),AND(OR(LEFT(O1584,2)={"07","19"}),VALUE(RIGHT(O1584,2))&gt;5)),TRUE,FALSE))</f>
        <v/>
      </c>
    </row>
    <row r="1585" spans="12:20" x14ac:dyDescent="0.25">
      <c r="L1585" s="75">
        <f>COUNTIF($B$2:B1585,B1585)</f>
        <v>0</v>
      </c>
      <c r="M1585" s="75">
        <f>COUNTIF($L$2:L1585,4)</f>
        <v>42</v>
      </c>
      <c r="N1585" s="76" t="str">
        <f t="shared" si="124"/>
        <v>0</v>
      </c>
      <c r="O1585" s="76" t="str">
        <f t="shared" si="120"/>
        <v/>
      </c>
      <c r="P1585" s="75" t="str">
        <f t="shared" si="121"/>
        <v/>
      </c>
      <c r="Q1585" s="77" t="str">
        <f t="shared" si="122"/>
        <v/>
      </c>
      <c r="R1585" s="77" t="str">
        <f t="shared" si="123"/>
        <v/>
      </c>
      <c r="S1585" s="77" t="str">
        <f>IF(O1585="","",IF(OR(VALUE(LEFT(O1585,2))&gt;IF(RIGHT(J1585,1)="M",7,19),AND(OR(LEFT(O1585,2)={"07","19"}),VALUE(RIGHT(O1585,2))&gt;15)),TRUE,FALSE))</f>
        <v/>
      </c>
      <c r="T1585" s="77" t="str">
        <f>IF(O1585="","",IF(OR(VALUE(LEFT(O1585,2))&gt;IF(RIGHT(J1585,1)="M",7,19),AND(OR(LEFT(O1585,2)={"07","19"}),VALUE(RIGHT(O1585,2))&gt;5)),TRUE,FALSE))</f>
        <v/>
      </c>
    </row>
    <row r="1586" spans="12:20" x14ac:dyDescent="0.25">
      <c r="L1586" s="75">
        <f>COUNTIF($B$2:B1586,B1586)</f>
        <v>0</v>
      </c>
      <c r="M1586" s="75">
        <f>COUNTIF($L$2:L1586,4)</f>
        <v>42</v>
      </c>
      <c r="N1586" s="76" t="str">
        <f t="shared" si="124"/>
        <v>0</v>
      </c>
      <c r="O1586" s="76" t="str">
        <f t="shared" si="120"/>
        <v/>
      </c>
      <c r="P1586" s="75" t="str">
        <f t="shared" si="121"/>
        <v/>
      </c>
      <c r="Q1586" s="77" t="str">
        <f t="shared" si="122"/>
        <v/>
      </c>
      <c r="R1586" s="77" t="str">
        <f t="shared" si="123"/>
        <v/>
      </c>
      <c r="S1586" s="77" t="str">
        <f>IF(O1586="","",IF(OR(VALUE(LEFT(O1586,2))&gt;IF(RIGHT(J1586,1)="M",7,19),AND(OR(LEFT(O1586,2)={"07","19"}),VALUE(RIGHT(O1586,2))&gt;15)),TRUE,FALSE))</f>
        <v/>
      </c>
      <c r="T1586" s="77" t="str">
        <f>IF(O1586="","",IF(OR(VALUE(LEFT(O1586,2))&gt;IF(RIGHT(J1586,1)="M",7,19),AND(OR(LEFT(O1586,2)={"07","19"}),VALUE(RIGHT(O1586,2))&gt;5)),TRUE,FALSE))</f>
        <v/>
      </c>
    </row>
    <row r="1587" spans="12:20" x14ac:dyDescent="0.25">
      <c r="L1587" s="75">
        <f>COUNTIF($B$2:B1587,B1587)</f>
        <v>0</v>
      </c>
      <c r="M1587" s="75">
        <f>COUNTIF($L$2:L1587,4)</f>
        <v>42</v>
      </c>
      <c r="N1587" s="76" t="str">
        <f t="shared" si="124"/>
        <v>0</v>
      </c>
      <c r="O1587" s="76" t="str">
        <f t="shared" si="120"/>
        <v/>
      </c>
      <c r="P1587" s="75" t="str">
        <f t="shared" si="121"/>
        <v/>
      </c>
      <c r="Q1587" s="77" t="str">
        <f t="shared" si="122"/>
        <v/>
      </c>
      <c r="R1587" s="77" t="str">
        <f t="shared" si="123"/>
        <v/>
      </c>
      <c r="S1587" s="77" t="str">
        <f>IF(O1587="","",IF(OR(VALUE(LEFT(O1587,2))&gt;IF(RIGHT(J1587,1)="M",7,19),AND(OR(LEFT(O1587,2)={"07","19"}),VALUE(RIGHT(O1587,2))&gt;15)),TRUE,FALSE))</f>
        <v/>
      </c>
      <c r="T1587" s="77" t="str">
        <f>IF(O1587="","",IF(OR(VALUE(LEFT(O1587,2))&gt;IF(RIGHT(J1587,1)="M",7,19),AND(OR(LEFT(O1587,2)={"07","19"}),VALUE(RIGHT(O1587,2))&gt;5)),TRUE,FALSE))</f>
        <v/>
      </c>
    </row>
    <row r="1588" spans="12:20" x14ac:dyDescent="0.25">
      <c r="L1588" s="75">
        <f>COUNTIF($B$2:B1588,B1588)</f>
        <v>0</v>
      </c>
      <c r="M1588" s="75">
        <f>COUNTIF($L$2:L1588,4)</f>
        <v>42</v>
      </c>
      <c r="N1588" s="76" t="str">
        <f t="shared" si="124"/>
        <v>0</v>
      </c>
      <c r="O1588" s="76" t="str">
        <f t="shared" si="120"/>
        <v/>
      </c>
      <c r="P1588" s="75" t="str">
        <f t="shared" si="121"/>
        <v/>
      </c>
      <c r="Q1588" s="77" t="str">
        <f t="shared" si="122"/>
        <v/>
      </c>
      <c r="R1588" s="77" t="str">
        <f t="shared" si="123"/>
        <v/>
      </c>
      <c r="S1588" s="77" t="str">
        <f>IF(O1588="","",IF(OR(VALUE(LEFT(O1588,2))&gt;IF(RIGHT(J1588,1)="M",7,19),AND(OR(LEFT(O1588,2)={"07","19"}),VALUE(RIGHT(O1588,2))&gt;15)),TRUE,FALSE))</f>
        <v/>
      </c>
      <c r="T1588" s="77" t="str">
        <f>IF(O1588="","",IF(OR(VALUE(LEFT(O1588,2))&gt;IF(RIGHT(J1588,1)="M",7,19),AND(OR(LEFT(O1588,2)={"07","19"}),VALUE(RIGHT(O1588,2))&gt;5)),TRUE,FALSE))</f>
        <v/>
      </c>
    </row>
    <row r="1589" spans="12:20" x14ac:dyDescent="0.25">
      <c r="L1589" s="75">
        <f>COUNTIF($B$2:B1589,B1589)</f>
        <v>0</v>
      </c>
      <c r="M1589" s="75">
        <f>COUNTIF($L$2:L1589,4)</f>
        <v>42</v>
      </c>
      <c r="N1589" s="76" t="str">
        <f t="shared" si="124"/>
        <v>0</v>
      </c>
      <c r="O1589" s="76" t="str">
        <f t="shared" si="120"/>
        <v/>
      </c>
      <c r="P1589" s="75" t="str">
        <f t="shared" si="121"/>
        <v/>
      </c>
      <c r="Q1589" s="77" t="str">
        <f t="shared" si="122"/>
        <v/>
      </c>
      <c r="R1589" s="77" t="str">
        <f t="shared" si="123"/>
        <v/>
      </c>
      <c r="S1589" s="77" t="str">
        <f>IF(O1589="","",IF(OR(VALUE(LEFT(O1589,2))&gt;IF(RIGHT(J1589,1)="M",7,19),AND(OR(LEFT(O1589,2)={"07","19"}),VALUE(RIGHT(O1589,2))&gt;15)),TRUE,FALSE))</f>
        <v/>
      </c>
      <c r="T1589" s="77" t="str">
        <f>IF(O1589="","",IF(OR(VALUE(LEFT(O1589,2))&gt;IF(RIGHT(J1589,1)="M",7,19),AND(OR(LEFT(O1589,2)={"07","19"}),VALUE(RIGHT(O1589,2))&gt;5)),TRUE,FALSE))</f>
        <v/>
      </c>
    </row>
    <row r="1590" spans="12:20" x14ac:dyDescent="0.25">
      <c r="L1590" s="75">
        <f>COUNTIF($B$2:B1590,B1590)</f>
        <v>0</v>
      </c>
      <c r="M1590" s="75">
        <f>COUNTIF($L$2:L1590,4)</f>
        <v>42</v>
      </c>
      <c r="N1590" s="76" t="str">
        <f t="shared" si="124"/>
        <v>0</v>
      </c>
      <c r="O1590" s="76" t="str">
        <f t="shared" si="120"/>
        <v/>
      </c>
      <c r="P1590" s="75" t="str">
        <f t="shared" si="121"/>
        <v/>
      </c>
      <c r="Q1590" s="77" t="str">
        <f t="shared" si="122"/>
        <v/>
      </c>
      <c r="R1590" s="77" t="str">
        <f t="shared" si="123"/>
        <v/>
      </c>
      <c r="S1590" s="77" t="str">
        <f>IF(O1590="","",IF(OR(VALUE(LEFT(O1590,2))&gt;IF(RIGHT(J1590,1)="M",7,19),AND(OR(LEFT(O1590,2)={"07","19"}),VALUE(RIGHT(O1590,2))&gt;15)),TRUE,FALSE))</f>
        <v/>
      </c>
      <c r="T1590" s="77" t="str">
        <f>IF(O1590="","",IF(OR(VALUE(LEFT(O1590,2))&gt;IF(RIGHT(J1590,1)="M",7,19),AND(OR(LEFT(O1590,2)={"07","19"}),VALUE(RIGHT(O1590,2))&gt;5)),TRUE,FALSE))</f>
        <v/>
      </c>
    </row>
    <row r="1591" spans="12:20" x14ac:dyDescent="0.25">
      <c r="L1591" s="75">
        <f>COUNTIF($B$2:B1591,B1591)</f>
        <v>0</v>
      </c>
      <c r="M1591" s="75">
        <f>COUNTIF($L$2:L1591,4)</f>
        <v>42</v>
      </c>
      <c r="N1591" s="76" t="str">
        <f t="shared" si="124"/>
        <v>0</v>
      </c>
      <c r="O1591" s="76" t="str">
        <f t="shared" si="120"/>
        <v/>
      </c>
      <c r="P1591" s="75" t="str">
        <f t="shared" si="121"/>
        <v/>
      </c>
      <c r="Q1591" s="77" t="str">
        <f t="shared" si="122"/>
        <v/>
      </c>
      <c r="R1591" s="77" t="str">
        <f t="shared" si="123"/>
        <v/>
      </c>
      <c r="S1591" s="77" t="str">
        <f>IF(O1591="","",IF(OR(VALUE(LEFT(O1591,2))&gt;IF(RIGHT(J1591,1)="M",7,19),AND(OR(LEFT(O1591,2)={"07","19"}),VALUE(RIGHT(O1591,2))&gt;15)),TRUE,FALSE))</f>
        <v/>
      </c>
      <c r="T1591" s="77" t="str">
        <f>IF(O1591="","",IF(OR(VALUE(LEFT(O1591,2))&gt;IF(RIGHT(J1591,1)="M",7,19),AND(OR(LEFT(O1591,2)={"07","19"}),VALUE(RIGHT(O1591,2))&gt;5)),TRUE,FALSE))</f>
        <v/>
      </c>
    </row>
    <row r="1592" spans="12:20" x14ac:dyDescent="0.25">
      <c r="L1592" s="75">
        <f>COUNTIF($B$2:B1592,B1592)</f>
        <v>0</v>
      </c>
      <c r="M1592" s="75">
        <f>COUNTIF($L$2:L1592,4)</f>
        <v>42</v>
      </c>
      <c r="N1592" s="76" t="str">
        <f t="shared" si="124"/>
        <v>0</v>
      </c>
      <c r="O1592" s="76" t="str">
        <f t="shared" si="120"/>
        <v/>
      </c>
      <c r="P1592" s="75" t="str">
        <f t="shared" si="121"/>
        <v/>
      </c>
      <c r="Q1592" s="77" t="str">
        <f t="shared" si="122"/>
        <v/>
      </c>
      <c r="R1592" s="77" t="str">
        <f t="shared" si="123"/>
        <v/>
      </c>
      <c r="S1592" s="77" t="str">
        <f>IF(O1592="","",IF(OR(VALUE(LEFT(O1592,2))&gt;IF(RIGHT(J1592,1)="M",7,19),AND(OR(LEFT(O1592,2)={"07","19"}),VALUE(RIGHT(O1592,2))&gt;15)),TRUE,FALSE))</f>
        <v/>
      </c>
      <c r="T1592" s="77" t="str">
        <f>IF(O1592="","",IF(OR(VALUE(LEFT(O1592,2))&gt;IF(RIGHT(J1592,1)="M",7,19),AND(OR(LEFT(O1592,2)={"07","19"}),VALUE(RIGHT(O1592,2))&gt;5)),TRUE,FALSE))</f>
        <v/>
      </c>
    </row>
    <row r="1593" spans="12:20" x14ac:dyDescent="0.25">
      <c r="L1593" s="75">
        <f>COUNTIF($B$2:B1593,B1593)</f>
        <v>0</v>
      </c>
      <c r="M1593" s="75">
        <f>COUNTIF($L$2:L1593,4)</f>
        <v>42</v>
      </c>
      <c r="N1593" s="76" t="str">
        <f t="shared" si="124"/>
        <v>0</v>
      </c>
      <c r="O1593" s="76" t="str">
        <f t="shared" si="120"/>
        <v/>
      </c>
      <c r="P1593" s="75" t="str">
        <f t="shared" si="121"/>
        <v/>
      </c>
      <c r="Q1593" s="77" t="str">
        <f t="shared" si="122"/>
        <v/>
      </c>
      <c r="R1593" s="77" t="str">
        <f t="shared" si="123"/>
        <v/>
      </c>
      <c r="S1593" s="77" t="str">
        <f>IF(O1593="","",IF(OR(VALUE(LEFT(O1593,2))&gt;IF(RIGHT(J1593,1)="M",7,19),AND(OR(LEFT(O1593,2)={"07","19"}),VALUE(RIGHT(O1593,2))&gt;15)),TRUE,FALSE))</f>
        <v/>
      </c>
      <c r="T1593" s="77" t="str">
        <f>IF(O1593="","",IF(OR(VALUE(LEFT(O1593,2))&gt;IF(RIGHT(J1593,1)="M",7,19),AND(OR(LEFT(O1593,2)={"07","19"}),VALUE(RIGHT(O1593,2))&gt;5)),TRUE,FALSE))</f>
        <v/>
      </c>
    </row>
    <row r="1594" spans="12:20" x14ac:dyDescent="0.25">
      <c r="L1594" s="75">
        <f>COUNTIF($B$2:B1594,B1594)</f>
        <v>0</v>
      </c>
      <c r="M1594" s="75">
        <f>COUNTIF($L$2:L1594,4)</f>
        <v>42</v>
      </c>
      <c r="N1594" s="76" t="str">
        <f t="shared" si="124"/>
        <v>0</v>
      </c>
      <c r="O1594" s="76" t="str">
        <f t="shared" si="120"/>
        <v/>
      </c>
      <c r="P1594" s="75" t="str">
        <f t="shared" si="121"/>
        <v/>
      </c>
      <c r="Q1594" s="77" t="str">
        <f t="shared" si="122"/>
        <v/>
      </c>
      <c r="R1594" s="77" t="str">
        <f t="shared" si="123"/>
        <v/>
      </c>
      <c r="S1594" s="77" t="str">
        <f>IF(O1594="","",IF(OR(VALUE(LEFT(O1594,2))&gt;IF(RIGHT(J1594,1)="M",7,19),AND(OR(LEFT(O1594,2)={"07","19"}),VALUE(RIGHT(O1594,2))&gt;15)),TRUE,FALSE))</f>
        <v/>
      </c>
      <c r="T1594" s="77" t="str">
        <f>IF(O1594="","",IF(OR(VALUE(LEFT(O1594,2))&gt;IF(RIGHT(J1594,1)="M",7,19),AND(OR(LEFT(O1594,2)={"07","19"}),VALUE(RIGHT(O1594,2))&gt;5)),TRUE,FALSE))</f>
        <v/>
      </c>
    </row>
    <row r="1595" spans="12:20" x14ac:dyDescent="0.25">
      <c r="L1595" s="75">
        <f>COUNTIF($B$2:B1595,B1595)</f>
        <v>0</v>
      </c>
      <c r="M1595" s="75">
        <f>COUNTIF($L$2:L1595,4)</f>
        <v>42</v>
      </c>
      <c r="N1595" s="76" t="str">
        <f t="shared" si="124"/>
        <v>0</v>
      </c>
      <c r="O1595" s="76" t="str">
        <f t="shared" si="120"/>
        <v/>
      </c>
      <c r="P1595" s="75" t="str">
        <f t="shared" si="121"/>
        <v/>
      </c>
      <c r="Q1595" s="77" t="str">
        <f t="shared" si="122"/>
        <v/>
      </c>
      <c r="R1595" s="77" t="str">
        <f t="shared" si="123"/>
        <v/>
      </c>
      <c r="S1595" s="77" t="str">
        <f>IF(O1595="","",IF(OR(VALUE(LEFT(O1595,2))&gt;IF(RIGHT(J1595,1)="M",7,19),AND(OR(LEFT(O1595,2)={"07","19"}),VALUE(RIGHT(O1595,2))&gt;15)),TRUE,FALSE))</f>
        <v/>
      </c>
      <c r="T1595" s="77" t="str">
        <f>IF(O1595="","",IF(OR(VALUE(LEFT(O1595,2))&gt;IF(RIGHT(J1595,1)="M",7,19),AND(OR(LEFT(O1595,2)={"07","19"}),VALUE(RIGHT(O1595,2))&gt;5)),TRUE,FALSE))</f>
        <v/>
      </c>
    </row>
    <row r="1596" spans="12:20" x14ac:dyDescent="0.25">
      <c r="L1596" s="75">
        <f>COUNTIF($B$2:B1596,B1596)</f>
        <v>0</v>
      </c>
      <c r="M1596" s="75">
        <f>COUNTIF($L$2:L1596,4)</f>
        <v>42</v>
      </c>
      <c r="N1596" s="76" t="str">
        <f t="shared" si="124"/>
        <v>0</v>
      </c>
      <c r="O1596" s="76" t="str">
        <f t="shared" si="120"/>
        <v/>
      </c>
      <c r="P1596" s="75" t="str">
        <f t="shared" si="121"/>
        <v/>
      </c>
      <c r="Q1596" s="77" t="str">
        <f t="shared" si="122"/>
        <v/>
      </c>
      <c r="R1596" s="77" t="str">
        <f t="shared" si="123"/>
        <v/>
      </c>
      <c r="S1596" s="77" t="str">
        <f>IF(O1596="","",IF(OR(VALUE(LEFT(O1596,2))&gt;IF(RIGHT(J1596,1)="M",7,19),AND(OR(LEFT(O1596,2)={"07","19"}),VALUE(RIGHT(O1596,2))&gt;15)),TRUE,FALSE))</f>
        <v/>
      </c>
      <c r="T1596" s="77" t="str">
        <f>IF(O1596="","",IF(OR(VALUE(LEFT(O1596,2))&gt;IF(RIGHT(J1596,1)="M",7,19),AND(OR(LEFT(O1596,2)={"07","19"}),VALUE(RIGHT(O1596,2))&gt;5)),TRUE,FALSE))</f>
        <v/>
      </c>
    </row>
    <row r="1597" spans="12:20" x14ac:dyDescent="0.25">
      <c r="L1597" s="75">
        <f>COUNTIF($B$2:B1597,B1597)</f>
        <v>0</v>
      </c>
      <c r="M1597" s="75">
        <f>COUNTIF($L$2:L1597,4)</f>
        <v>42</v>
      </c>
      <c r="N1597" s="76" t="str">
        <f t="shared" si="124"/>
        <v>0</v>
      </c>
      <c r="O1597" s="76" t="str">
        <f t="shared" si="120"/>
        <v/>
      </c>
      <c r="P1597" s="75" t="str">
        <f t="shared" si="121"/>
        <v/>
      </c>
      <c r="Q1597" s="77" t="str">
        <f t="shared" si="122"/>
        <v/>
      </c>
      <c r="R1597" s="77" t="str">
        <f t="shared" si="123"/>
        <v/>
      </c>
      <c r="S1597" s="77" t="str">
        <f>IF(O1597="","",IF(OR(VALUE(LEFT(O1597,2))&gt;IF(RIGHT(J1597,1)="M",7,19),AND(OR(LEFT(O1597,2)={"07","19"}),VALUE(RIGHT(O1597,2))&gt;15)),TRUE,FALSE))</f>
        <v/>
      </c>
      <c r="T1597" s="77" t="str">
        <f>IF(O1597="","",IF(OR(VALUE(LEFT(O1597,2))&gt;IF(RIGHT(J1597,1)="M",7,19),AND(OR(LEFT(O1597,2)={"07","19"}),VALUE(RIGHT(O1597,2))&gt;5)),TRUE,FALSE))</f>
        <v/>
      </c>
    </row>
    <row r="1598" spans="12:20" x14ac:dyDescent="0.25">
      <c r="L1598" s="75">
        <f>COUNTIF($B$2:B1598,B1598)</f>
        <v>0</v>
      </c>
      <c r="M1598" s="75">
        <f>COUNTIF($L$2:L1598,4)</f>
        <v>42</v>
      </c>
      <c r="N1598" s="76" t="str">
        <f t="shared" si="124"/>
        <v>0</v>
      </c>
      <c r="O1598" s="76" t="str">
        <f t="shared" si="120"/>
        <v/>
      </c>
      <c r="P1598" s="75" t="str">
        <f t="shared" si="121"/>
        <v/>
      </c>
      <c r="Q1598" s="77" t="str">
        <f t="shared" si="122"/>
        <v/>
      </c>
      <c r="R1598" s="77" t="str">
        <f t="shared" si="123"/>
        <v/>
      </c>
      <c r="S1598" s="77" t="str">
        <f>IF(O1598="","",IF(OR(VALUE(LEFT(O1598,2))&gt;IF(RIGHT(J1598,1)="M",7,19),AND(OR(LEFT(O1598,2)={"07","19"}),VALUE(RIGHT(O1598,2))&gt;15)),TRUE,FALSE))</f>
        <v/>
      </c>
      <c r="T1598" s="77" t="str">
        <f>IF(O1598="","",IF(OR(VALUE(LEFT(O1598,2))&gt;IF(RIGHT(J1598,1)="M",7,19),AND(OR(LEFT(O1598,2)={"07","19"}),VALUE(RIGHT(O1598,2))&gt;5)),TRUE,FALSE))</f>
        <v/>
      </c>
    </row>
    <row r="1599" spans="12:20" x14ac:dyDescent="0.25">
      <c r="L1599" s="75">
        <f>COUNTIF($B$2:B1599,B1599)</f>
        <v>0</v>
      </c>
      <c r="M1599" s="75">
        <f>COUNTIF($L$2:L1599,4)</f>
        <v>42</v>
      </c>
      <c r="N1599" s="76" t="str">
        <f t="shared" si="124"/>
        <v>0</v>
      </c>
      <c r="O1599" s="76" t="str">
        <f t="shared" si="120"/>
        <v/>
      </c>
      <c r="P1599" s="75" t="str">
        <f t="shared" si="121"/>
        <v/>
      </c>
      <c r="Q1599" s="77" t="str">
        <f t="shared" si="122"/>
        <v/>
      </c>
      <c r="R1599" s="77" t="str">
        <f t="shared" si="123"/>
        <v/>
      </c>
      <c r="S1599" s="77" t="str">
        <f>IF(O1599="","",IF(OR(VALUE(LEFT(O1599,2))&gt;IF(RIGHT(J1599,1)="M",7,19),AND(OR(LEFT(O1599,2)={"07","19"}),VALUE(RIGHT(O1599,2))&gt;15)),TRUE,FALSE))</f>
        <v/>
      </c>
      <c r="T1599" s="77" t="str">
        <f>IF(O1599="","",IF(OR(VALUE(LEFT(O1599,2))&gt;IF(RIGHT(J1599,1)="M",7,19),AND(OR(LEFT(O1599,2)={"07","19"}),VALUE(RIGHT(O1599,2))&gt;5)),TRUE,FALSE))</f>
        <v/>
      </c>
    </row>
    <row r="1600" spans="12:20" x14ac:dyDescent="0.25">
      <c r="L1600" s="75">
        <f>COUNTIF($B$2:B1600,B1600)</f>
        <v>0</v>
      </c>
      <c r="M1600" s="75">
        <f>COUNTIF($L$2:L1600,4)</f>
        <v>42</v>
      </c>
      <c r="N1600" s="76" t="str">
        <f t="shared" si="124"/>
        <v>0</v>
      </c>
      <c r="O1600" s="76" t="str">
        <f t="shared" si="120"/>
        <v/>
      </c>
      <c r="P1600" s="75" t="str">
        <f t="shared" si="121"/>
        <v/>
      </c>
      <c r="Q1600" s="77" t="str">
        <f t="shared" si="122"/>
        <v/>
      </c>
      <c r="R1600" s="77" t="str">
        <f t="shared" si="123"/>
        <v/>
      </c>
      <c r="S1600" s="77" t="str">
        <f>IF(O1600="","",IF(OR(VALUE(LEFT(O1600,2))&gt;IF(RIGHT(J1600,1)="M",7,19),AND(OR(LEFT(O1600,2)={"07","19"}),VALUE(RIGHT(O1600,2))&gt;15)),TRUE,FALSE))</f>
        <v/>
      </c>
      <c r="T1600" s="77" t="str">
        <f>IF(O1600="","",IF(OR(VALUE(LEFT(O1600,2))&gt;IF(RIGHT(J1600,1)="M",7,19),AND(OR(LEFT(O1600,2)={"07","19"}),VALUE(RIGHT(O1600,2))&gt;5)),TRUE,FALSE))</f>
        <v/>
      </c>
    </row>
    <row r="1601" spans="12:20" x14ac:dyDescent="0.25">
      <c r="L1601" s="75">
        <f>COUNTIF($B$2:B1601,B1601)</f>
        <v>0</v>
      </c>
      <c r="M1601" s="75">
        <f>COUNTIF($L$2:L1601,4)</f>
        <v>42</v>
      </c>
      <c r="N1601" s="76" t="str">
        <f t="shared" si="124"/>
        <v>0</v>
      </c>
      <c r="O1601" s="76" t="str">
        <f t="shared" si="120"/>
        <v/>
      </c>
      <c r="P1601" s="75" t="str">
        <f t="shared" si="121"/>
        <v/>
      </c>
      <c r="Q1601" s="77" t="str">
        <f t="shared" si="122"/>
        <v/>
      </c>
      <c r="R1601" s="77" t="str">
        <f t="shared" si="123"/>
        <v/>
      </c>
      <c r="S1601" s="77" t="str">
        <f>IF(O1601="","",IF(OR(VALUE(LEFT(O1601,2))&gt;IF(RIGHT(J1601,1)="M",7,19),AND(OR(LEFT(O1601,2)={"07","19"}),VALUE(RIGHT(O1601,2))&gt;15)),TRUE,FALSE))</f>
        <v/>
      </c>
      <c r="T1601" s="77" t="str">
        <f>IF(O1601="","",IF(OR(VALUE(LEFT(O1601,2))&gt;IF(RIGHT(J1601,1)="M",7,19),AND(OR(LEFT(O1601,2)={"07","19"}),VALUE(RIGHT(O1601,2))&gt;5)),TRUE,FALSE))</f>
        <v/>
      </c>
    </row>
    <row r="1602" spans="12:20" x14ac:dyDescent="0.25">
      <c r="L1602" s="75">
        <f>COUNTIF($B$2:B1602,B1602)</f>
        <v>0</v>
      </c>
      <c r="M1602" s="75">
        <f>COUNTIF($L$2:L1602,4)</f>
        <v>42</v>
      </c>
      <c r="N1602" s="76" t="str">
        <f t="shared" si="124"/>
        <v>0</v>
      </c>
      <c r="O1602" s="76" t="str">
        <f t="shared" ref="O1602:O1665" si="125">TRIM(SUBSTITUTE(SUBSTITUTE(D1602,"+",""),"_",""))</f>
        <v/>
      </c>
      <c r="P1602" s="75" t="str">
        <f t="shared" ref="P1602:P1665" si="126">TRIM(SUBSTITUTE(SUBSTITUTE(E1602,"+",""),"_",""))</f>
        <v/>
      </c>
      <c r="Q1602" s="77" t="str">
        <f t="shared" ref="Q1602:Q1665" si="127">IFERROR(IF(RIGHT(P1602,2)&lt;RIGHT(O1602,2),IF(P1602&lt;O1602,P1602+2360-O1602,P1602-40-O1602),IF(P1602&lt;O1602,P1602+2400-O1602,P1602-O1602)),"")</f>
        <v/>
      </c>
      <c r="R1602" s="77" t="str">
        <f t="shared" ref="R1602:R1665" si="128">IFERROR(ROUNDDOWN(Q1602/100,0),"")</f>
        <v/>
      </c>
      <c r="S1602" s="77" t="str">
        <f>IF(O1602="","",IF(OR(VALUE(LEFT(O1602,2))&gt;IF(RIGHT(J1602,1)="M",7,19),AND(OR(LEFT(O1602,2)={"07","19"}),VALUE(RIGHT(O1602,2))&gt;15)),TRUE,FALSE))</f>
        <v/>
      </c>
      <c r="T1602" s="77" t="str">
        <f>IF(O1602="","",IF(OR(VALUE(LEFT(O1602,2))&gt;IF(RIGHT(J1602,1)="M",7,19),AND(OR(LEFT(O1602,2)={"07","19"}),VALUE(RIGHT(O1602,2))&gt;5)),TRUE,FALSE))</f>
        <v/>
      </c>
    </row>
    <row r="1603" spans="12:20" x14ac:dyDescent="0.25">
      <c r="L1603" s="75">
        <f>COUNTIF($B$2:B1603,B1603)</f>
        <v>0</v>
      </c>
      <c r="M1603" s="75">
        <f>COUNTIF($L$2:L1603,4)</f>
        <v>42</v>
      </c>
      <c r="N1603" s="76" t="str">
        <f t="shared" ref="N1603:N1666" si="129">A1603&amp;DAY(C1603)</f>
        <v>0</v>
      </c>
      <c r="O1603" s="76" t="str">
        <f t="shared" si="125"/>
        <v/>
      </c>
      <c r="P1603" s="75" t="str">
        <f t="shared" si="126"/>
        <v/>
      </c>
      <c r="Q1603" s="77" t="str">
        <f t="shared" si="127"/>
        <v/>
      </c>
      <c r="R1603" s="77" t="str">
        <f t="shared" si="128"/>
        <v/>
      </c>
      <c r="S1603" s="77" t="str">
        <f>IF(O1603="","",IF(OR(VALUE(LEFT(O1603,2))&gt;IF(RIGHT(J1603,1)="M",7,19),AND(OR(LEFT(O1603,2)={"07","19"}),VALUE(RIGHT(O1603,2))&gt;15)),TRUE,FALSE))</f>
        <v/>
      </c>
      <c r="T1603" s="77" t="str">
        <f>IF(O1603="","",IF(OR(VALUE(LEFT(O1603,2))&gt;IF(RIGHT(J1603,1)="M",7,19),AND(OR(LEFT(O1603,2)={"07","19"}),VALUE(RIGHT(O1603,2))&gt;5)),TRUE,FALSE))</f>
        <v/>
      </c>
    </row>
    <row r="1604" spans="12:20" x14ac:dyDescent="0.25">
      <c r="L1604" s="75">
        <f>COUNTIF($B$2:B1604,B1604)</f>
        <v>0</v>
      </c>
      <c r="M1604" s="75">
        <f>COUNTIF($L$2:L1604,4)</f>
        <v>42</v>
      </c>
      <c r="N1604" s="76" t="str">
        <f t="shared" si="129"/>
        <v>0</v>
      </c>
      <c r="O1604" s="76" t="str">
        <f t="shared" si="125"/>
        <v/>
      </c>
      <c r="P1604" s="75" t="str">
        <f t="shared" si="126"/>
        <v/>
      </c>
      <c r="Q1604" s="77" t="str">
        <f t="shared" si="127"/>
        <v/>
      </c>
      <c r="R1604" s="77" t="str">
        <f t="shared" si="128"/>
        <v/>
      </c>
      <c r="S1604" s="77" t="str">
        <f>IF(O1604="","",IF(OR(VALUE(LEFT(O1604,2))&gt;IF(RIGHT(J1604,1)="M",7,19),AND(OR(LEFT(O1604,2)={"07","19"}),VALUE(RIGHT(O1604,2))&gt;15)),TRUE,FALSE))</f>
        <v/>
      </c>
      <c r="T1604" s="77" t="str">
        <f>IF(O1604="","",IF(OR(VALUE(LEFT(O1604,2))&gt;IF(RIGHT(J1604,1)="M",7,19),AND(OR(LEFT(O1604,2)={"07","19"}),VALUE(RIGHT(O1604,2))&gt;5)),TRUE,FALSE))</f>
        <v/>
      </c>
    </row>
    <row r="1605" spans="12:20" x14ac:dyDescent="0.25">
      <c r="L1605" s="75">
        <f>COUNTIF($B$2:B1605,B1605)</f>
        <v>0</v>
      </c>
      <c r="M1605" s="75">
        <f>COUNTIF($L$2:L1605,4)</f>
        <v>42</v>
      </c>
      <c r="N1605" s="76" t="str">
        <f t="shared" si="129"/>
        <v>0</v>
      </c>
      <c r="O1605" s="76" t="str">
        <f t="shared" si="125"/>
        <v/>
      </c>
      <c r="P1605" s="75" t="str">
        <f t="shared" si="126"/>
        <v/>
      </c>
      <c r="Q1605" s="77" t="str">
        <f t="shared" si="127"/>
        <v/>
      </c>
      <c r="R1605" s="77" t="str">
        <f t="shared" si="128"/>
        <v/>
      </c>
      <c r="S1605" s="77" t="str">
        <f>IF(O1605="","",IF(OR(VALUE(LEFT(O1605,2))&gt;IF(RIGHT(J1605,1)="M",7,19),AND(OR(LEFT(O1605,2)={"07","19"}),VALUE(RIGHT(O1605,2))&gt;15)),TRUE,FALSE))</f>
        <v/>
      </c>
      <c r="T1605" s="77" t="str">
        <f>IF(O1605="","",IF(OR(VALUE(LEFT(O1605,2))&gt;IF(RIGHT(J1605,1)="M",7,19),AND(OR(LEFT(O1605,2)={"07","19"}),VALUE(RIGHT(O1605,2))&gt;5)),TRUE,FALSE))</f>
        <v/>
      </c>
    </row>
    <row r="1606" spans="12:20" x14ac:dyDescent="0.25">
      <c r="L1606" s="75">
        <f>COUNTIF($B$2:B1606,B1606)</f>
        <v>0</v>
      </c>
      <c r="M1606" s="75">
        <f>COUNTIF($L$2:L1606,4)</f>
        <v>42</v>
      </c>
      <c r="N1606" s="76" t="str">
        <f t="shared" si="129"/>
        <v>0</v>
      </c>
      <c r="O1606" s="76" t="str">
        <f t="shared" si="125"/>
        <v/>
      </c>
      <c r="P1606" s="75" t="str">
        <f t="shared" si="126"/>
        <v/>
      </c>
      <c r="Q1606" s="77" t="str">
        <f t="shared" si="127"/>
        <v/>
      </c>
      <c r="R1606" s="77" t="str">
        <f t="shared" si="128"/>
        <v/>
      </c>
      <c r="S1606" s="77" t="str">
        <f>IF(O1606="","",IF(OR(VALUE(LEFT(O1606,2))&gt;IF(RIGHT(J1606,1)="M",7,19),AND(OR(LEFT(O1606,2)={"07","19"}),VALUE(RIGHT(O1606,2))&gt;15)),TRUE,FALSE))</f>
        <v/>
      </c>
      <c r="T1606" s="77" t="str">
        <f>IF(O1606="","",IF(OR(VALUE(LEFT(O1606,2))&gt;IF(RIGHT(J1606,1)="M",7,19),AND(OR(LEFT(O1606,2)={"07","19"}),VALUE(RIGHT(O1606,2))&gt;5)),TRUE,FALSE))</f>
        <v/>
      </c>
    </row>
    <row r="1607" spans="12:20" x14ac:dyDescent="0.25">
      <c r="L1607" s="75">
        <f>COUNTIF($B$2:B1607,B1607)</f>
        <v>0</v>
      </c>
      <c r="M1607" s="75">
        <f>COUNTIF($L$2:L1607,4)</f>
        <v>42</v>
      </c>
      <c r="N1607" s="76" t="str">
        <f t="shared" si="129"/>
        <v>0</v>
      </c>
      <c r="O1607" s="76" t="str">
        <f t="shared" si="125"/>
        <v/>
      </c>
      <c r="P1607" s="75" t="str">
        <f t="shared" si="126"/>
        <v/>
      </c>
      <c r="Q1607" s="77" t="str">
        <f t="shared" si="127"/>
        <v/>
      </c>
      <c r="R1607" s="77" t="str">
        <f t="shared" si="128"/>
        <v/>
      </c>
      <c r="S1607" s="77" t="str">
        <f>IF(O1607="","",IF(OR(VALUE(LEFT(O1607,2))&gt;IF(RIGHT(J1607,1)="M",7,19),AND(OR(LEFT(O1607,2)={"07","19"}),VALUE(RIGHT(O1607,2))&gt;15)),TRUE,FALSE))</f>
        <v/>
      </c>
      <c r="T1607" s="77" t="str">
        <f>IF(O1607="","",IF(OR(VALUE(LEFT(O1607,2))&gt;IF(RIGHT(J1607,1)="M",7,19),AND(OR(LEFT(O1607,2)={"07","19"}),VALUE(RIGHT(O1607,2))&gt;5)),TRUE,FALSE))</f>
        <v/>
      </c>
    </row>
    <row r="1608" spans="12:20" x14ac:dyDescent="0.25">
      <c r="L1608" s="75">
        <f>COUNTIF($B$2:B1608,B1608)</f>
        <v>0</v>
      </c>
      <c r="M1608" s="75">
        <f>COUNTIF($L$2:L1608,4)</f>
        <v>42</v>
      </c>
      <c r="N1608" s="76" t="str">
        <f t="shared" si="129"/>
        <v>0</v>
      </c>
      <c r="O1608" s="76" t="str">
        <f t="shared" si="125"/>
        <v/>
      </c>
      <c r="P1608" s="75" t="str">
        <f t="shared" si="126"/>
        <v/>
      </c>
      <c r="Q1608" s="77" t="str">
        <f t="shared" si="127"/>
        <v/>
      </c>
      <c r="R1608" s="77" t="str">
        <f t="shared" si="128"/>
        <v/>
      </c>
      <c r="S1608" s="77" t="str">
        <f>IF(O1608="","",IF(OR(VALUE(LEFT(O1608,2))&gt;IF(RIGHT(J1608,1)="M",7,19),AND(OR(LEFT(O1608,2)={"07","19"}),VALUE(RIGHT(O1608,2))&gt;15)),TRUE,FALSE))</f>
        <v/>
      </c>
      <c r="T1608" s="77" t="str">
        <f>IF(O1608="","",IF(OR(VALUE(LEFT(O1608,2))&gt;IF(RIGHT(J1608,1)="M",7,19),AND(OR(LEFT(O1608,2)={"07","19"}),VALUE(RIGHT(O1608,2))&gt;5)),TRUE,FALSE))</f>
        <v/>
      </c>
    </row>
    <row r="1609" spans="12:20" x14ac:dyDescent="0.25">
      <c r="L1609" s="75">
        <f>COUNTIF($B$2:B1609,B1609)</f>
        <v>0</v>
      </c>
      <c r="M1609" s="75">
        <f>COUNTIF($L$2:L1609,4)</f>
        <v>42</v>
      </c>
      <c r="N1609" s="76" t="str">
        <f t="shared" si="129"/>
        <v>0</v>
      </c>
      <c r="O1609" s="76" t="str">
        <f t="shared" si="125"/>
        <v/>
      </c>
      <c r="P1609" s="75" t="str">
        <f t="shared" si="126"/>
        <v/>
      </c>
      <c r="Q1609" s="77" t="str">
        <f t="shared" si="127"/>
        <v/>
      </c>
      <c r="R1609" s="77" t="str">
        <f t="shared" si="128"/>
        <v/>
      </c>
      <c r="S1609" s="77" t="str">
        <f>IF(O1609="","",IF(OR(VALUE(LEFT(O1609,2))&gt;IF(RIGHT(J1609,1)="M",7,19),AND(OR(LEFT(O1609,2)={"07","19"}),VALUE(RIGHT(O1609,2))&gt;15)),TRUE,FALSE))</f>
        <v/>
      </c>
      <c r="T1609" s="77" t="str">
        <f>IF(O1609="","",IF(OR(VALUE(LEFT(O1609,2))&gt;IF(RIGHT(J1609,1)="M",7,19),AND(OR(LEFT(O1609,2)={"07","19"}),VALUE(RIGHT(O1609,2))&gt;5)),TRUE,FALSE))</f>
        <v/>
      </c>
    </row>
    <row r="1610" spans="12:20" x14ac:dyDescent="0.25">
      <c r="L1610" s="75">
        <f>COUNTIF($B$2:B1610,B1610)</f>
        <v>0</v>
      </c>
      <c r="M1610" s="75">
        <f>COUNTIF($L$2:L1610,4)</f>
        <v>42</v>
      </c>
      <c r="N1610" s="76" t="str">
        <f t="shared" si="129"/>
        <v>0</v>
      </c>
      <c r="O1610" s="76" t="str">
        <f t="shared" si="125"/>
        <v/>
      </c>
      <c r="P1610" s="75" t="str">
        <f t="shared" si="126"/>
        <v/>
      </c>
      <c r="Q1610" s="77" t="str">
        <f t="shared" si="127"/>
        <v/>
      </c>
      <c r="R1610" s="77" t="str">
        <f t="shared" si="128"/>
        <v/>
      </c>
      <c r="S1610" s="77" t="str">
        <f>IF(O1610="","",IF(OR(VALUE(LEFT(O1610,2))&gt;IF(RIGHT(J1610,1)="M",7,19),AND(OR(LEFT(O1610,2)={"07","19"}),VALUE(RIGHT(O1610,2))&gt;15)),TRUE,FALSE))</f>
        <v/>
      </c>
      <c r="T1610" s="77" t="str">
        <f>IF(O1610="","",IF(OR(VALUE(LEFT(O1610,2))&gt;IF(RIGHT(J1610,1)="M",7,19),AND(OR(LEFT(O1610,2)={"07","19"}),VALUE(RIGHT(O1610,2))&gt;5)),TRUE,FALSE))</f>
        <v/>
      </c>
    </row>
    <row r="1611" spans="12:20" x14ac:dyDescent="0.25">
      <c r="L1611" s="75">
        <f>COUNTIF($B$2:B1611,B1611)</f>
        <v>0</v>
      </c>
      <c r="M1611" s="75">
        <f>COUNTIF($L$2:L1611,4)</f>
        <v>42</v>
      </c>
      <c r="N1611" s="76" t="str">
        <f t="shared" si="129"/>
        <v>0</v>
      </c>
      <c r="O1611" s="76" t="str">
        <f t="shared" si="125"/>
        <v/>
      </c>
      <c r="P1611" s="75" t="str">
        <f t="shared" si="126"/>
        <v/>
      </c>
      <c r="Q1611" s="77" t="str">
        <f t="shared" si="127"/>
        <v/>
      </c>
      <c r="R1611" s="77" t="str">
        <f t="shared" si="128"/>
        <v/>
      </c>
      <c r="S1611" s="77" t="str">
        <f>IF(O1611="","",IF(OR(VALUE(LEFT(O1611,2))&gt;IF(RIGHT(J1611,1)="M",7,19),AND(OR(LEFT(O1611,2)={"07","19"}),VALUE(RIGHT(O1611,2))&gt;15)),TRUE,FALSE))</f>
        <v/>
      </c>
      <c r="T1611" s="77" t="str">
        <f>IF(O1611="","",IF(OR(VALUE(LEFT(O1611,2))&gt;IF(RIGHT(J1611,1)="M",7,19),AND(OR(LEFT(O1611,2)={"07","19"}),VALUE(RIGHT(O1611,2))&gt;5)),TRUE,FALSE))</f>
        <v/>
      </c>
    </row>
    <row r="1612" spans="12:20" x14ac:dyDescent="0.25">
      <c r="L1612" s="75">
        <f>COUNTIF($B$2:B1612,B1612)</f>
        <v>0</v>
      </c>
      <c r="M1612" s="75">
        <f>COUNTIF($L$2:L1612,4)</f>
        <v>42</v>
      </c>
      <c r="N1612" s="76" t="str">
        <f t="shared" si="129"/>
        <v>0</v>
      </c>
      <c r="O1612" s="76" t="str">
        <f t="shared" si="125"/>
        <v/>
      </c>
      <c r="P1612" s="75" t="str">
        <f t="shared" si="126"/>
        <v/>
      </c>
      <c r="Q1612" s="77" t="str">
        <f t="shared" si="127"/>
        <v/>
      </c>
      <c r="R1612" s="77" t="str">
        <f t="shared" si="128"/>
        <v/>
      </c>
      <c r="S1612" s="77" t="str">
        <f>IF(O1612="","",IF(OR(VALUE(LEFT(O1612,2))&gt;IF(RIGHT(J1612,1)="M",7,19),AND(OR(LEFT(O1612,2)={"07","19"}),VALUE(RIGHT(O1612,2))&gt;15)),TRUE,FALSE))</f>
        <v/>
      </c>
      <c r="T1612" s="77" t="str">
        <f>IF(O1612="","",IF(OR(VALUE(LEFT(O1612,2))&gt;IF(RIGHT(J1612,1)="M",7,19),AND(OR(LEFT(O1612,2)={"07","19"}),VALUE(RIGHT(O1612,2))&gt;5)),TRUE,FALSE))</f>
        <v/>
      </c>
    </row>
    <row r="1613" spans="12:20" x14ac:dyDescent="0.25">
      <c r="L1613" s="75">
        <f>COUNTIF($B$2:B1613,B1613)</f>
        <v>0</v>
      </c>
      <c r="M1613" s="75">
        <f>COUNTIF($L$2:L1613,4)</f>
        <v>42</v>
      </c>
      <c r="N1613" s="76" t="str">
        <f t="shared" si="129"/>
        <v>0</v>
      </c>
      <c r="O1613" s="76" t="str">
        <f t="shared" si="125"/>
        <v/>
      </c>
      <c r="P1613" s="75" t="str">
        <f t="shared" si="126"/>
        <v/>
      </c>
      <c r="Q1613" s="77" t="str">
        <f t="shared" si="127"/>
        <v/>
      </c>
      <c r="R1613" s="77" t="str">
        <f t="shared" si="128"/>
        <v/>
      </c>
      <c r="S1613" s="77" t="str">
        <f>IF(O1613="","",IF(OR(VALUE(LEFT(O1613,2))&gt;IF(RIGHT(J1613,1)="M",7,19),AND(OR(LEFT(O1613,2)={"07","19"}),VALUE(RIGHT(O1613,2))&gt;15)),TRUE,FALSE))</f>
        <v/>
      </c>
      <c r="T1613" s="77" t="str">
        <f>IF(O1613="","",IF(OR(VALUE(LEFT(O1613,2))&gt;IF(RIGHT(J1613,1)="M",7,19),AND(OR(LEFT(O1613,2)={"07","19"}),VALUE(RIGHT(O1613,2))&gt;5)),TRUE,FALSE))</f>
        <v/>
      </c>
    </row>
    <row r="1614" spans="12:20" x14ac:dyDescent="0.25">
      <c r="L1614" s="75">
        <f>COUNTIF($B$2:B1614,B1614)</f>
        <v>0</v>
      </c>
      <c r="M1614" s="75">
        <f>COUNTIF($L$2:L1614,4)</f>
        <v>42</v>
      </c>
      <c r="N1614" s="76" t="str">
        <f t="shared" si="129"/>
        <v>0</v>
      </c>
      <c r="O1614" s="76" t="str">
        <f t="shared" si="125"/>
        <v/>
      </c>
      <c r="P1614" s="75" t="str">
        <f t="shared" si="126"/>
        <v/>
      </c>
      <c r="Q1614" s="77" t="str">
        <f t="shared" si="127"/>
        <v/>
      </c>
      <c r="R1614" s="77" t="str">
        <f t="shared" si="128"/>
        <v/>
      </c>
      <c r="S1614" s="77" t="str">
        <f>IF(O1614="","",IF(OR(VALUE(LEFT(O1614,2))&gt;IF(RIGHT(J1614,1)="M",7,19),AND(OR(LEFT(O1614,2)={"07","19"}),VALUE(RIGHT(O1614,2))&gt;15)),TRUE,FALSE))</f>
        <v/>
      </c>
      <c r="T1614" s="77" t="str">
        <f>IF(O1614="","",IF(OR(VALUE(LEFT(O1614,2))&gt;IF(RIGHT(J1614,1)="M",7,19),AND(OR(LEFT(O1614,2)={"07","19"}),VALUE(RIGHT(O1614,2))&gt;5)),TRUE,FALSE))</f>
        <v/>
      </c>
    </row>
    <row r="1615" spans="12:20" x14ac:dyDescent="0.25">
      <c r="L1615" s="75">
        <f>COUNTIF($B$2:B1615,B1615)</f>
        <v>0</v>
      </c>
      <c r="M1615" s="75">
        <f>COUNTIF($L$2:L1615,4)</f>
        <v>42</v>
      </c>
      <c r="N1615" s="76" t="str">
        <f t="shared" si="129"/>
        <v>0</v>
      </c>
      <c r="O1615" s="76" t="str">
        <f t="shared" si="125"/>
        <v/>
      </c>
      <c r="P1615" s="75" t="str">
        <f t="shared" si="126"/>
        <v/>
      </c>
      <c r="Q1615" s="77" t="str">
        <f t="shared" si="127"/>
        <v/>
      </c>
      <c r="R1615" s="77" t="str">
        <f t="shared" si="128"/>
        <v/>
      </c>
      <c r="S1615" s="77" t="str">
        <f>IF(O1615="","",IF(OR(VALUE(LEFT(O1615,2))&gt;IF(RIGHT(J1615,1)="M",7,19),AND(OR(LEFT(O1615,2)={"07","19"}),VALUE(RIGHT(O1615,2))&gt;15)),TRUE,FALSE))</f>
        <v/>
      </c>
      <c r="T1615" s="77" t="str">
        <f>IF(O1615="","",IF(OR(VALUE(LEFT(O1615,2))&gt;IF(RIGHT(J1615,1)="M",7,19),AND(OR(LEFT(O1615,2)={"07","19"}),VALUE(RIGHT(O1615,2))&gt;5)),TRUE,FALSE))</f>
        <v/>
      </c>
    </row>
    <row r="1616" spans="12:20" x14ac:dyDescent="0.25">
      <c r="L1616" s="75">
        <f>COUNTIF($B$2:B1616,B1616)</f>
        <v>0</v>
      </c>
      <c r="M1616" s="75">
        <f>COUNTIF($L$2:L1616,4)</f>
        <v>42</v>
      </c>
      <c r="N1616" s="76" t="str">
        <f t="shared" si="129"/>
        <v>0</v>
      </c>
      <c r="O1616" s="76" t="str">
        <f t="shared" si="125"/>
        <v/>
      </c>
      <c r="P1616" s="75" t="str">
        <f t="shared" si="126"/>
        <v/>
      </c>
      <c r="Q1616" s="77" t="str">
        <f t="shared" si="127"/>
        <v/>
      </c>
      <c r="R1616" s="77" t="str">
        <f t="shared" si="128"/>
        <v/>
      </c>
      <c r="S1616" s="77" t="str">
        <f>IF(O1616="","",IF(OR(VALUE(LEFT(O1616,2))&gt;IF(RIGHT(J1616,1)="M",7,19),AND(OR(LEFT(O1616,2)={"07","19"}),VALUE(RIGHT(O1616,2))&gt;15)),TRUE,FALSE))</f>
        <v/>
      </c>
      <c r="T1616" s="77" t="str">
        <f>IF(O1616="","",IF(OR(VALUE(LEFT(O1616,2))&gt;IF(RIGHT(J1616,1)="M",7,19),AND(OR(LEFT(O1616,2)={"07","19"}),VALUE(RIGHT(O1616,2))&gt;5)),TRUE,FALSE))</f>
        <v/>
      </c>
    </row>
    <row r="1617" spans="12:20" x14ac:dyDescent="0.25">
      <c r="L1617" s="75">
        <f>COUNTIF($B$2:B1617,B1617)</f>
        <v>0</v>
      </c>
      <c r="M1617" s="75">
        <f>COUNTIF($L$2:L1617,4)</f>
        <v>42</v>
      </c>
      <c r="N1617" s="76" t="str">
        <f t="shared" si="129"/>
        <v>0</v>
      </c>
      <c r="O1617" s="76" t="str">
        <f t="shared" si="125"/>
        <v/>
      </c>
      <c r="P1617" s="75" t="str">
        <f t="shared" si="126"/>
        <v/>
      </c>
      <c r="Q1617" s="77" t="str">
        <f t="shared" si="127"/>
        <v/>
      </c>
      <c r="R1617" s="77" t="str">
        <f t="shared" si="128"/>
        <v/>
      </c>
      <c r="S1617" s="77" t="str">
        <f>IF(O1617="","",IF(OR(VALUE(LEFT(O1617,2))&gt;IF(RIGHT(J1617,1)="M",7,19),AND(OR(LEFT(O1617,2)={"07","19"}),VALUE(RIGHT(O1617,2))&gt;15)),TRUE,FALSE))</f>
        <v/>
      </c>
      <c r="T1617" s="77" t="str">
        <f>IF(O1617="","",IF(OR(VALUE(LEFT(O1617,2))&gt;IF(RIGHT(J1617,1)="M",7,19),AND(OR(LEFT(O1617,2)={"07","19"}),VALUE(RIGHT(O1617,2))&gt;5)),TRUE,FALSE))</f>
        <v/>
      </c>
    </row>
    <row r="1618" spans="12:20" x14ac:dyDescent="0.25">
      <c r="L1618" s="75">
        <f>COUNTIF($B$2:B1618,B1618)</f>
        <v>0</v>
      </c>
      <c r="M1618" s="75">
        <f>COUNTIF($L$2:L1618,4)</f>
        <v>42</v>
      </c>
      <c r="N1618" s="76" t="str">
        <f t="shared" si="129"/>
        <v>0</v>
      </c>
      <c r="O1618" s="76" t="str">
        <f t="shared" si="125"/>
        <v/>
      </c>
      <c r="P1618" s="75" t="str">
        <f t="shared" si="126"/>
        <v/>
      </c>
      <c r="Q1618" s="77" t="str">
        <f t="shared" si="127"/>
        <v/>
      </c>
      <c r="R1618" s="77" t="str">
        <f t="shared" si="128"/>
        <v/>
      </c>
      <c r="S1618" s="77" t="str">
        <f>IF(O1618="","",IF(OR(VALUE(LEFT(O1618,2))&gt;IF(RIGHT(J1618,1)="M",7,19),AND(OR(LEFT(O1618,2)={"07","19"}),VALUE(RIGHT(O1618,2))&gt;15)),TRUE,FALSE))</f>
        <v/>
      </c>
      <c r="T1618" s="77" t="str">
        <f>IF(O1618="","",IF(OR(VALUE(LEFT(O1618,2))&gt;IF(RIGHT(J1618,1)="M",7,19),AND(OR(LEFT(O1618,2)={"07","19"}),VALUE(RIGHT(O1618,2))&gt;5)),TRUE,FALSE))</f>
        <v/>
      </c>
    </row>
    <row r="1619" spans="12:20" x14ac:dyDescent="0.25">
      <c r="L1619" s="75">
        <f>COUNTIF($B$2:B1619,B1619)</f>
        <v>0</v>
      </c>
      <c r="M1619" s="75">
        <f>COUNTIF($L$2:L1619,4)</f>
        <v>42</v>
      </c>
      <c r="N1619" s="76" t="str">
        <f t="shared" si="129"/>
        <v>0</v>
      </c>
      <c r="O1619" s="76" t="str">
        <f t="shared" si="125"/>
        <v/>
      </c>
      <c r="P1619" s="75" t="str">
        <f t="shared" si="126"/>
        <v/>
      </c>
      <c r="Q1619" s="77" t="str">
        <f t="shared" si="127"/>
        <v/>
      </c>
      <c r="R1619" s="77" t="str">
        <f t="shared" si="128"/>
        <v/>
      </c>
      <c r="S1619" s="77" t="str">
        <f>IF(O1619="","",IF(OR(VALUE(LEFT(O1619,2))&gt;IF(RIGHT(J1619,1)="M",7,19),AND(OR(LEFT(O1619,2)={"07","19"}),VALUE(RIGHT(O1619,2))&gt;15)),TRUE,FALSE))</f>
        <v/>
      </c>
      <c r="T1619" s="77" t="str">
        <f>IF(O1619="","",IF(OR(VALUE(LEFT(O1619,2))&gt;IF(RIGHT(J1619,1)="M",7,19),AND(OR(LEFT(O1619,2)={"07","19"}),VALUE(RIGHT(O1619,2))&gt;5)),TRUE,FALSE))</f>
        <v/>
      </c>
    </row>
    <row r="1620" spans="12:20" x14ac:dyDescent="0.25">
      <c r="L1620" s="75">
        <f>COUNTIF($B$2:B1620,B1620)</f>
        <v>0</v>
      </c>
      <c r="M1620" s="75">
        <f>COUNTIF($L$2:L1620,4)</f>
        <v>42</v>
      </c>
      <c r="N1620" s="76" t="str">
        <f t="shared" si="129"/>
        <v>0</v>
      </c>
      <c r="O1620" s="76" t="str">
        <f t="shared" si="125"/>
        <v/>
      </c>
      <c r="P1620" s="75" t="str">
        <f t="shared" si="126"/>
        <v/>
      </c>
      <c r="Q1620" s="77" t="str">
        <f t="shared" si="127"/>
        <v/>
      </c>
      <c r="R1620" s="77" t="str">
        <f t="shared" si="128"/>
        <v/>
      </c>
      <c r="S1620" s="77" t="str">
        <f>IF(O1620="","",IF(OR(VALUE(LEFT(O1620,2))&gt;IF(RIGHT(J1620,1)="M",7,19),AND(OR(LEFT(O1620,2)={"07","19"}),VALUE(RIGHT(O1620,2))&gt;15)),TRUE,FALSE))</f>
        <v/>
      </c>
      <c r="T1620" s="77" t="str">
        <f>IF(O1620="","",IF(OR(VALUE(LEFT(O1620,2))&gt;IF(RIGHT(J1620,1)="M",7,19),AND(OR(LEFT(O1620,2)={"07","19"}),VALUE(RIGHT(O1620,2))&gt;5)),TRUE,FALSE))</f>
        <v/>
      </c>
    </row>
    <row r="1621" spans="12:20" x14ac:dyDescent="0.25">
      <c r="L1621" s="75">
        <f>COUNTIF($B$2:B1621,B1621)</f>
        <v>0</v>
      </c>
      <c r="M1621" s="75">
        <f>COUNTIF($L$2:L1621,4)</f>
        <v>42</v>
      </c>
      <c r="N1621" s="76" t="str">
        <f t="shared" si="129"/>
        <v>0</v>
      </c>
      <c r="O1621" s="76" t="str">
        <f t="shared" si="125"/>
        <v/>
      </c>
      <c r="P1621" s="75" t="str">
        <f t="shared" si="126"/>
        <v/>
      </c>
      <c r="Q1621" s="77" t="str">
        <f t="shared" si="127"/>
        <v/>
      </c>
      <c r="R1621" s="77" t="str">
        <f t="shared" si="128"/>
        <v/>
      </c>
      <c r="S1621" s="77" t="str">
        <f>IF(O1621="","",IF(OR(VALUE(LEFT(O1621,2))&gt;IF(RIGHT(J1621,1)="M",7,19),AND(OR(LEFT(O1621,2)={"07","19"}),VALUE(RIGHT(O1621,2))&gt;15)),TRUE,FALSE))</f>
        <v/>
      </c>
      <c r="T1621" s="77" t="str">
        <f>IF(O1621="","",IF(OR(VALUE(LEFT(O1621,2))&gt;IF(RIGHT(J1621,1)="M",7,19),AND(OR(LEFT(O1621,2)={"07","19"}),VALUE(RIGHT(O1621,2))&gt;5)),TRUE,FALSE))</f>
        <v/>
      </c>
    </row>
    <row r="1622" spans="12:20" x14ac:dyDescent="0.25">
      <c r="L1622" s="75">
        <f>COUNTIF($B$2:B1622,B1622)</f>
        <v>0</v>
      </c>
      <c r="M1622" s="75">
        <f>COUNTIF($L$2:L1622,4)</f>
        <v>42</v>
      </c>
      <c r="N1622" s="76" t="str">
        <f t="shared" si="129"/>
        <v>0</v>
      </c>
      <c r="O1622" s="76" t="str">
        <f t="shared" si="125"/>
        <v/>
      </c>
      <c r="P1622" s="75" t="str">
        <f t="shared" si="126"/>
        <v/>
      </c>
      <c r="Q1622" s="77" t="str">
        <f t="shared" si="127"/>
        <v/>
      </c>
      <c r="R1622" s="77" t="str">
        <f t="shared" si="128"/>
        <v/>
      </c>
      <c r="S1622" s="77" t="str">
        <f>IF(O1622="","",IF(OR(VALUE(LEFT(O1622,2))&gt;IF(RIGHT(J1622,1)="M",7,19),AND(OR(LEFT(O1622,2)={"07","19"}),VALUE(RIGHT(O1622,2))&gt;15)),TRUE,FALSE))</f>
        <v/>
      </c>
      <c r="T1622" s="77" t="str">
        <f>IF(O1622="","",IF(OR(VALUE(LEFT(O1622,2))&gt;IF(RIGHT(J1622,1)="M",7,19),AND(OR(LEFT(O1622,2)={"07","19"}),VALUE(RIGHT(O1622,2))&gt;5)),TRUE,FALSE))</f>
        <v/>
      </c>
    </row>
    <row r="1623" spans="12:20" x14ac:dyDescent="0.25">
      <c r="L1623" s="75">
        <f>COUNTIF($B$2:B1623,B1623)</f>
        <v>0</v>
      </c>
      <c r="M1623" s="75">
        <f>COUNTIF($L$2:L1623,4)</f>
        <v>42</v>
      </c>
      <c r="N1623" s="76" t="str">
        <f t="shared" si="129"/>
        <v>0</v>
      </c>
      <c r="O1623" s="76" t="str">
        <f t="shared" si="125"/>
        <v/>
      </c>
      <c r="P1623" s="75" t="str">
        <f t="shared" si="126"/>
        <v/>
      </c>
      <c r="Q1623" s="77" t="str">
        <f t="shared" si="127"/>
        <v/>
      </c>
      <c r="R1623" s="77" t="str">
        <f t="shared" si="128"/>
        <v/>
      </c>
      <c r="S1623" s="77" t="str">
        <f>IF(O1623="","",IF(OR(VALUE(LEFT(O1623,2))&gt;IF(RIGHT(J1623,1)="M",7,19),AND(OR(LEFT(O1623,2)={"07","19"}),VALUE(RIGHT(O1623,2))&gt;15)),TRUE,FALSE))</f>
        <v/>
      </c>
      <c r="T1623" s="77" t="str">
        <f>IF(O1623="","",IF(OR(VALUE(LEFT(O1623,2))&gt;IF(RIGHT(J1623,1)="M",7,19),AND(OR(LEFT(O1623,2)={"07","19"}),VALUE(RIGHT(O1623,2))&gt;5)),TRUE,FALSE))</f>
        <v/>
      </c>
    </row>
    <row r="1624" spans="12:20" x14ac:dyDescent="0.25">
      <c r="L1624" s="75">
        <f>COUNTIF($B$2:B1624,B1624)</f>
        <v>0</v>
      </c>
      <c r="M1624" s="75">
        <f>COUNTIF($L$2:L1624,4)</f>
        <v>42</v>
      </c>
      <c r="N1624" s="76" t="str">
        <f t="shared" si="129"/>
        <v>0</v>
      </c>
      <c r="O1624" s="76" t="str">
        <f t="shared" si="125"/>
        <v/>
      </c>
      <c r="P1624" s="75" t="str">
        <f t="shared" si="126"/>
        <v/>
      </c>
      <c r="Q1624" s="77" t="str">
        <f t="shared" si="127"/>
        <v/>
      </c>
      <c r="R1624" s="77" t="str">
        <f t="shared" si="128"/>
        <v/>
      </c>
      <c r="S1624" s="77" t="str">
        <f>IF(O1624="","",IF(OR(VALUE(LEFT(O1624,2))&gt;IF(RIGHT(J1624,1)="M",7,19),AND(OR(LEFT(O1624,2)={"07","19"}),VALUE(RIGHT(O1624,2))&gt;15)),TRUE,FALSE))</f>
        <v/>
      </c>
      <c r="T1624" s="77" t="str">
        <f>IF(O1624="","",IF(OR(VALUE(LEFT(O1624,2))&gt;IF(RIGHT(J1624,1)="M",7,19),AND(OR(LEFT(O1624,2)={"07","19"}),VALUE(RIGHT(O1624,2))&gt;5)),TRUE,FALSE))</f>
        <v/>
      </c>
    </row>
    <row r="1625" spans="12:20" x14ac:dyDescent="0.25">
      <c r="L1625" s="75">
        <f>COUNTIF($B$2:B1625,B1625)</f>
        <v>0</v>
      </c>
      <c r="M1625" s="75">
        <f>COUNTIF($L$2:L1625,4)</f>
        <v>42</v>
      </c>
      <c r="N1625" s="76" t="str">
        <f t="shared" si="129"/>
        <v>0</v>
      </c>
      <c r="O1625" s="76" t="str">
        <f t="shared" si="125"/>
        <v/>
      </c>
      <c r="P1625" s="75" t="str">
        <f t="shared" si="126"/>
        <v/>
      </c>
      <c r="Q1625" s="77" t="str">
        <f t="shared" si="127"/>
        <v/>
      </c>
      <c r="R1625" s="77" t="str">
        <f t="shared" si="128"/>
        <v/>
      </c>
      <c r="S1625" s="77" t="str">
        <f>IF(O1625="","",IF(OR(VALUE(LEFT(O1625,2))&gt;IF(RIGHT(J1625,1)="M",7,19),AND(OR(LEFT(O1625,2)={"07","19"}),VALUE(RIGHT(O1625,2))&gt;15)),TRUE,FALSE))</f>
        <v/>
      </c>
      <c r="T1625" s="77" t="str">
        <f>IF(O1625="","",IF(OR(VALUE(LEFT(O1625,2))&gt;IF(RIGHT(J1625,1)="M",7,19),AND(OR(LEFT(O1625,2)={"07","19"}),VALUE(RIGHT(O1625,2))&gt;5)),TRUE,FALSE))</f>
        <v/>
      </c>
    </row>
    <row r="1626" spans="12:20" x14ac:dyDescent="0.25">
      <c r="L1626" s="75">
        <f>COUNTIF($B$2:B1626,B1626)</f>
        <v>0</v>
      </c>
      <c r="M1626" s="75">
        <f>COUNTIF($L$2:L1626,4)</f>
        <v>42</v>
      </c>
      <c r="N1626" s="76" t="str">
        <f t="shared" si="129"/>
        <v>0</v>
      </c>
      <c r="O1626" s="76" t="str">
        <f t="shared" si="125"/>
        <v/>
      </c>
      <c r="P1626" s="75" t="str">
        <f t="shared" si="126"/>
        <v/>
      </c>
      <c r="Q1626" s="77" t="str">
        <f t="shared" si="127"/>
        <v/>
      </c>
      <c r="R1626" s="77" t="str">
        <f t="shared" si="128"/>
        <v/>
      </c>
      <c r="S1626" s="77" t="str">
        <f>IF(O1626="","",IF(OR(VALUE(LEFT(O1626,2))&gt;IF(RIGHT(J1626,1)="M",7,19),AND(OR(LEFT(O1626,2)={"07","19"}),VALUE(RIGHT(O1626,2))&gt;15)),TRUE,FALSE))</f>
        <v/>
      </c>
      <c r="T1626" s="77" t="str">
        <f>IF(O1626="","",IF(OR(VALUE(LEFT(O1626,2))&gt;IF(RIGHT(J1626,1)="M",7,19),AND(OR(LEFT(O1626,2)={"07","19"}),VALUE(RIGHT(O1626,2))&gt;5)),TRUE,FALSE))</f>
        <v/>
      </c>
    </row>
    <row r="1627" spans="12:20" x14ac:dyDescent="0.25">
      <c r="L1627" s="75">
        <f>COUNTIF($B$2:B1627,B1627)</f>
        <v>0</v>
      </c>
      <c r="M1627" s="75">
        <f>COUNTIF($L$2:L1627,4)</f>
        <v>42</v>
      </c>
      <c r="N1627" s="76" t="str">
        <f t="shared" si="129"/>
        <v>0</v>
      </c>
      <c r="O1627" s="76" t="str">
        <f t="shared" si="125"/>
        <v/>
      </c>
      <c r="P1627" s="75" t="str">
        <f t="shared" si="126"/>
        <v/>
      </c>
      <c r="Q1627" s="77" t="str">
        <f t="shared" si="127"/>
        <v/>
      </c>
      <c r="R1627" s="77" t="str">
        <f t="shared" si="128"/>
        <v/>
      </c>
      <c r="S1627" s="77" t="str">
        <f>IF(O1627="","",IF(OR(VALUE(LEFT(O1627,2))&gt;IF(RIGHT(J1627,1)="M",7,19),AND(OR(LEFT(O1627,2)={"07","19"}),VALUE(RIGHT(O1627,2))&gt;15)),TRUE,FALSE))</f>
        <v/>
      </c>
      <c r="T1627" s="77" t="str">
        <f>IF(O1627="","",IF(OR(VALUE(LEFT(O1627,2))&gt;IF(RIGHT(J1627,1)="M",7,19),AND(OR(LEFT(O1627,2)={"07","19"}),VALUE(RIGHT(O1627,2))&gt;5)),TRUE,FALSE))</f>
        <v/>
      </c>
    </row>
    <row r="1628" spans="12:20" x14ac:dyDescent="0.25">
      <c r="L1628" s="75">
        <f>COUNTIF($B$2:B1628,B1628)</f>
        <v>0</v>
      </c>
      <c r="M1628" s="75">
        <f>COUNTIF($L$2:L1628,4)</f>
        <v>42</v>
      </c>
      <c r="N1628" s="76" t="str">
        <f t="shared" si="129"/>
        <v>0</v>
      </c>
      <c r="O1628" s="76" t="str">
        <f t="shared" si="125"/>
        <v/>
      </c>
      <c r="P1628" s="75" t="str">
        <f t="shared" si="126"/>
        <v/>
      </c>
      <c r="Q1628" s="77" t="str">
        <f t="shared" si="127"/>
        <v/>
      </c>
      <c r="R1628" s="77" t="str">
        <f t="shared" si="128"/>
        <v/>
      </c>
      <c r="S1628" s="77" t="str">
        <f>IF(O1628="","",IF(OR(VALUE(LEFT(O1628,2))&gt;IF(RIGHT(J1628,1)="M",7,19),AND(OR(LEFT(O1628,2)={"07","19"}),VALUE(RIGHT(O1628,2))&gt;15)),TRUE,FALSE))</f>
        <v/>
      </c>
      <c r="T1628" s="77" t="str">
        <f>IF(O1628="","",IF(OR(VALUE(LEFT(O1628,2))&gt;IF(RIGHT(J1628,1)="M",7,19),AND(OR(LEFT(O1628,2)={"07","19"}),VALUE(RIGHT(O1628,2))&gt;5)),TRUE,FALSE))</f>
        <v/>
      </c>
    </row>
    <row r="1629" spans="12:20" x14ac:dyDescent="0.25">
      <c r="L1629" s="75">
        <f>COUNTIF($B$2:B1629,B1629)</f>
        <v>0</v>
      </c>
      <c r="M1629" s="75">
        <f>COUNTIF($L$2:L1629,4)</f>
        <v>42</v>
      </c>
      <c r="N1629" s="76" t="str">
        <f t="shared" si="129"/>
        <v>0</v>
      </c>
      <c r="O1629" s="76" t="str">
        <f t="shared" si="125"/>
        <v/>
      </c>
      <c r="P1629" s="75" t="str">
        <f t="shared" si="126"/>
        <v/>
      </c>
      <c r="Q1629" s="77" t="str">
        <f t="shared" si="127"/>
        <v/>
      </c>
      <c r="R1629" s="77" t="str">
        <f t="shared" si="128"/>
        <v/>
      </c>
      <c r="S1629" s="77" t="str">
        <f>IF(O1629="","",IF(OR(VALUE(LEFT(O1629,2))&gt;IF(RIGHT(J1629,1)="M",7,19),AND(OR(LEFT(O1629,2)={"07","19"}),VALUE(RIGHT(O1629,2))&gt;15)),TRUE,FALSE))</f>
        <v/>
      </c>
      <c r="T1629" s="77" t="str">
        <f>IF(O1629="","",IF(OR(VALUE(LEFT(O1629,2))&gt;IF(RIGHT(J1629,1)="M",7,19),AND(OR(LEFT(O1629,2)={"07","19"}),VALUE(RIGHT(O1629,2))&gt;5)),TRUE,FALSE))</f>
        <v/>
      </c>
    </row>
    <row r="1630" spans="12:20" x14ac:dyDescent="0.25">
      <c r="L1630" s="75">
        <f>COUNTIF($B$2:B1630,B1630)</f>
        <v>0</v>
      </c>
      <c r="M1630" s="75">
        <f>COUNTIF($L$2:L1630,4)</f>
        <v>42</v>
      </c>
      <c r="N1630" s="76" t="str">
        <f t="shared" si="129"/>
        <v>0</v>
      </c>
      <c r="O1630" s="76" t="str">
        <f t="shared" si="125"/>
        <v/>
      </c>
      <c r="P1630" s="75" t="str">
        <f t="shared" si="126"/>
        <v/>
      </c>
      <c r="Q1630" s="77" t="str">
        <f t="shared" si="127"/>
        <v/>
      </c>
      <c r="R1630" s="77" t="str">
        <f t="shared" si="128"/>
        <v/>
      </c>
      <c r="S1630" s="77" t="str">
        <f>IF(O1630="","",IF(OR(VALUE(LEFT(O1630,2))&gt;IF(RIGHT(J1630,1)="M",7,19),AND(OR(LEFT(O1630,2)={"07","19"}),VALUE(RIGHT(O1630,2))&gt;15)),TRUE,FALSE))</f>
        <v/>
      </c>
      <c r="T1630" s="77" t="str">
        <f>IF(O1630="","",IF(OR(VALUE(LEFT(O1630,2))&gt;IF(RIGHT(J1630,1)="M",7,19),AND(OR(LEFT(O1630,2)={"07","19"}),VALUE(RIGHT(O1630,2))&gt;5)),TRUE,FALSE))</f>
        <v/>
      </c>
    </row>
    <row r="1631" spans="12:20" x14ac:dyDescent="0.25">
      <c r="L1631" s="75">
        <f>COUNTIF($B$2:B1631,B1631)</f>
        <v>0</v>
      </c>
      <c r="M1631" s="75">
        <f>COUNTIF($L$2:L1631,4)</f>
        <v>42</v>
      </c>
      <c r="N1631" s="76" t="str">
        <f t="shared" si="129"/>
        <v>0</v>
      </c>
      <c r="O1631" s="76" t="str">
        <f t="shared" si="125"/>
        <v/>
      </c>
      <c r="P1631" s="75" t="str">
        <f t="shared" si="126"/>
        <v/>
      </c>
      <c r="Q1631" s="77" t="str">
        <f t="shared" si="127"/>
        <v/>
      </c>
      <c r="R1631" s="77" t="str">
        <f t="shared" si="128"/>
        <v/>
      </c>
      <c r="S1631" s="77" t="str">
        <f>IF(O1631="","",IF(OR(VALUE(LEFT(O1631,2))&gt;IF(RIGHT(J1631,1)="M",7,19),AND(OR(LEFT(O1631,2)={"07","19"}),VALUE(RIGHT(O1631,2))&gt;15)),TRUE,FALSE))</f>
        <v/>
      </c>
      <c r="T1631" s="77" t="str">
        <f>IF(O1631="","",IF(OR(VALUE(LEFT(O1631,2))&gt;IF(RIGHT(J1631,1)="M",7,19),AND(OR(LEFT(O1631,2)={"07","19"}),VALUE(RIGHT(O1631,2))&gt;5)),TRUE,FALSE))</f>
        <v/>
      </c>
    </row>
    <row r="1632" spans="12:20" x14ac:dyDescent="0.25">
      <c r="L1632" s="75">
        <f>COUNTIF($B$2:B1632,B1632)</f>
        <v>0</v>
      </c>
      <c r="M1632" s="75">
        <f>COUNTIF($L$2:L1632,4)</f>
        <v>42</v>
      </c>
      <c r="N1632" s="76" t="str">
        <f t="shared" si="129"/>
        <v>0</v>
      </c>
      <c r="O1632" s="76" t="str">
        <f t="shared" si="125"/>
        <v/>
      </c>
      <c r="P1632" s="75" t="str">
        <f t="shared" si="126"/>
        <v/>
      </c>
      <c r="Q1632" s="77" t="str">
        <f t="shared" si="127"/>
        <v/>
      </c>
      <c r="R1632" s="77" t="str">
        <f t="shared" si="128"/>
        <v/>
      </c>
      <c r="S1632" s="77" t="str">
        <f>IF(O1632="","",IF(OR(VALUE(LEFT(O1632,2))&gt;IF(RIGHT(J1632,1)="M",7,19),AND(OR(LEFT(O1632,2)={"07","19"}),VALUE(RIGHT(O1632,2))&gt;15)),TRUE,FALSE))</f>
        <v/>
      </c>
      <c r="T1632" s="77" t="str">
        <f>IF(O1632="","",IF(OR(VALUE(LEFT(O1632,2))&gt;IF(RIGHT(J1632,1)="M",7,19),AND(OR(LEFT(O1632,2)={"07","19"}),VALUE(RIGHT(O1632,2))&gt;5)),TRUE,FALSE))</f>
        <v/>
      </c>
    </row>
    <row r="1633" spans="12:20" x14ac:dyDescent="0.25">
      <c r="L1633" s="75">
        <f>COUNTIF($B$2:B1633,B1633)</f>
        <v>0</v>
      </c>
      <c r="M1633" s="75">
        <f>COUNTIF($L$2:L1633,4)</f>
        <v>42</v>
      </c>
      <c r="N1633" s="76" t="str">
        <f t="shared" si="129"/>
        <v>0</v>
      </c>
      <c r="O1633" s="76" t="str">
        <f t="shared" si="125"/>
        <v/>
      </c>
      <c r="P1633" s="75" t="str">
        <f t="shared" si="126"/>
        <v/>
      </c>
      <c r="Q1633" s="77" t="str">
        <f t="shared" si="127"/>
        <v/>
      </c>
      <c r="R1633" s="77" t="str">
        <f t="shared" si="128"/>
        <v/>
      </c>
      <c r="S1633" s="77" t="str">
        <f>IF(O1633="","",IF(OR(VALUE(LEFT(O1633,2))&gt;IF(RIGHT(J1633,1)="M",7,19),AND(OR(LEFT(O1633,2)={"07","19"}),VALUE(RIGHT(O1633,2))&gt;15)),TRUE,FALSE))</f>
        <v/>
      </c>
      <c r="T1633" s="77" t="str">
        <f>IF(O1633="","",IF(OR(VALUE(LEFT(O1633,2))&gt;IF(RIGHT(J1633,1)="M",7,19),AND(OR(LEFT(O1633,2)={"07","19"}),VALUE(RIGHT(O1633,2))&gt;5)),TRUE,FALSE))</f>
        <v/>
      </c>
    </row>
    <row r="1634" spans="12:20" x14ac:dyDescent="0.25">
      <c r="L1634" s="75">
        <f>COUNTIF($B$2:B1634,B1634)</f>
        <v>0</v>
      </c>
      <c r="M1634" s="75">
        <f>COUNTIF($L$2:L1634,4)</f>
        <v>42</v>
      </c>
      <c r="N1634" s="76" t="str">
        <f t="shared" si="129"/>
        <v>0</v>
      </c>
      <c r="O1634" s="76" t="str">
        <f t="shared" si="125"/>
        <v/>
      </c>
      <c r="P1634" s="75" t="str">
        <f t="shared" si="126"/>
        <v/>
      </c>
      <c r="Q1634" s="77" t="str">
        <f t="shared" si="127"/>
        <v/>
      </c>
      <c r="R1634" s="77" t="str">
        <f t="shared" si="128"/>
        <v/>
      </c>
      <c r="S1634" s="77" t="str">
        <f>IF(O1634="","",IF(OR(VALUE(LEFT(O1634,2))&gt;IF(RIGHT(J1634,1)="M",7,19),AND(OR(LEFT(O1634,2)={"07","19"}),VALUE(RIGHT(O1634,2))&gt;15)),TRUE,FALSE))</f>
        <v/>
      </c>
      <c r="T1634" s="77" t="str">
        <f>IF(O1634="","",IF(OR(VALUE(LEFT(O1634,2))&gt;IF(RIGHT(J1634,1)="M",7,19),AND(OR(LEFT(O1634,2)={"07","19"}),VALUE(RIGHT(O1634,2))&gt;5)),TRUE,FALSE))</f>
        <v/>
      </c>
    </row>
    <row r="1635" spans="12:20" x14ac:dyDescent="0.25">
      <c r="L1635" s="75">
        <f>COUNTIF($B$2:B1635,B1635)</f>
        <v>0</v>
      </c>
      <c r="M1635" s="75">
        <f>COUNTIF($L$2:L1635,4)</f>
        <v>42</v>
      </c>
      <c r="N1635" s="76" t="str">
        <f t="shared" si="129"/>
        <v>0</v>
      </c>
      <c r="O1635" s="76" t="str">
        <f t="shared" si="125"/>
        <v/>
      </c>
      <c r="P1635" s="75" t="str">
        <f t="shared" si="126"/>
        <v/>
      </c>
      <c r="Q1635" s="77" t="str">
        <f t="shared" si="127"/>
        <v/>
      </c>
      <c r="R1635" s="77" t="str">
        <f t="shared" si="128"/>
        <v/>
      </c>
      <c r="S1635" s="77" t="str">
        <f>IF(O1635="","",IF(OR(VALUE(LEFT(O1635,2))&gt;IF(RIGHT(J1635,1)="M",7,19),AND(OR(LEFT(O1635,2)={"07","19"}),VALUE(RIGHT(O1635,2))&gt;15)),TRUE,FALSE))</f>
        <v/>
      </c>
      <c r="T1635" s="77" t="str">
        <f>IF(O1635="","",IF(OR(VALUE(LEFT(O1635,2))&gt;IF(RIGHT(J1635,1)="M",7,19),AND(OR(LEFT(O1635,2)={"07","19"}),VALUE(RIGHT(O1635,2))&gt;5)),TRUE,FALSE))</f>
        <v/>
      </c>
    </row>
    <row r="1636" spans="12:20" x14ac:dyDescent="0.25">
      <c r="L1636" s="75">
        <f>COUNTIF($B$2:B1636,B1636)</f>
        <v>0</v>
      </c>
      <c r="M1636" s="75">
        <f>COUNTIF($L$2:L1636,4)</f>
        <v>42</v>
      </c>
      <c r="N1636" s="76" t="str">
        <f t="shared" si="129"/>
        <v>0</v>
      </c>
      <c r="O1636" s="76" t="str">
        <f t="shared" si="125"/>
        <v/>
      </c>
      <c r="P1636" s="75" t="str">
        <f t="shared" si="126"/>
        <v/>
      </c>
      <c r="Q1636" s="77" t="str">
        <f t="shared" si="127"/>
        <v/>
      </c>
      <c r="R1636" s="77" t="str">
        <f t="shared" si="128"/>
        <v/>
      </c>
      <c r="S1636" s="77" t="str">
        <f>IF(O1636="","",IF(OR(VALUE(LEFT(O1636,2))&gt;IF(RIGHT(J1636,1)="M",7,19),AND(OR(LEFT(O1636,2)={"07","19"}),VALUE(RIGHT(O1636,2))&gt;15)),TRUE,FALSE))</f>
        <v/>
      </c>
      <c r="T1636" s="77" t="str">
        <f>IF(O1636="","",IF(OR(VALUE(LEFT(O1636,2))&gt;IF(RIGHT(J1636,1)="M",7,19),AND(OR(LEFT(O1636,2)={"07","19"}),VALUE(RIGHT(O1636,2))&gt;5)),TRUE,FALSE))</f>
        <v/>
      </c>
    </row>
    <row r="1637" spans="12:20" x14ac:dyDescent="0.25">
      <c r="L1637" s="75">
        <f>COUNTIF($B$2:B1637,B1637)</f>
        <v>0</v>
      </c>
      <c r="M1637" s="75">
        <f>COUNTIF($L$2:L1637,4)</f>
        <v>42</v>
      </c>
      <c r="N1637" s="76" t="str">
        <f t="shared" si="129"/>
        <v>0</v>
      </c>
      <c r="O1637" s="76" t="str">
        <f t="shared" si="125"/>
        <v/>
      </c>
      <c r="P1637" s="75" t="str">
        <f t="shared" si="126"/>
        <v/>
      </c>
      <c r="Q1637" s="77" t="str">
        <f t="shared" si="127"/>
        <v/>
      </c>
      <c r="R1637" s="77" t="str">
        <f t="shared" si="128"/>
        <v/>
      </c>
      <c r="S1637" s="77" t="str">
        <f>IF(O1637="","",IF(OR(VALUE(LEFT(O1637,2))&gt;IF(RIGHT(J1637,1)="M",7,19),AND(OR(LEFT(O1637,2)={"07","19"}),VALUE(RIGHT(O1637,2))&gt;15)),TRUE,FALSE))</f>
        <v/>
      </c>
      <c r="T1637" s="77" t="str">
        <f>IF(O1637="","",IF(OR(VALUE(LEFT(O1637,2))&gt;IF(RIGHT(J1637,1)="M",7,19),AND(OR(LEFT(O1637,2)={"07","19"}),VALUE(RIGHT(O1637,2))&gt;5)),TRUE,FALSE))</f>
        <v/>
      </c>
    </row>
    <row r="1638" spans="12:20" x14ac:dyDescent="0.25">
      <c r="L1638" s="75">
        <f>COUNTIF($B$2:B1638,B1638)</f>
        <v>0</v>
      </c>
      <c r="M1638" s="75">
        <f>COUNTIF($L$2:L1638,4)</f>
        <v>42</v>
      </c>
      <c r="N1638" s="76" t="str">
        <f t="shared" si="129"/>
        <v>0</v>
      </c>
      <c r="O1638" s="76" t="str">
        <f t="shared" si="125"/>
        <v/>
      </c>
      <c r="P1638" s="75" t="str">
        <f t="shared" si="126"/>
        <v/>
      </c>
      <c r="Q1638" s="77" t="str">
        <f t="shared" si="127"/>
        <v/>
      </c>
      <c r="R1638" s="77" t="str">
        <f t="shared" si="128"/>
        <v/>
      </c>
      <c r="S1638" s="77" t="str">
        <f>IF(O1638="","",IF(OR(VALUE(LEFT(O1638,2))&gt;IF(RIGHT(J1638,1)="M",7,19),AND(OR(LEFT(O1638,2)={"07","19"}),VALUE(RIGHT(O1638,2))&gt;15)),TRUE,FALSE))</f>
        <v/>
      </c>
      <c r="T1638" s="77" t="str">
        <f>IF(O1638="","",IF(OR(VALUE(LEFT(O1638,2))&gt;IF(RIGHT(J1638,1)="M",7,19),AND(OR(LEFT(O1638,2)={"07","19"}),VALUE(RIGHT(O1638,2))&gt;5)),TRUE,FALSE))</f>
        <v/>
      </c>
    </row>
    <row r="1639" spans="12:20" x14ac:dyDescent="0.25">
      <c r="L1639" s="75">
        <f>COUNTIF($B$2:B1639,B1639)</f>
        <v>0</v>
      </c>
      <c r="M1639" s="75">
        <f>COUNTIF($L$2:L1639,4)</f>
        <v>42</v>
      </c>
      <c r="N1639" s="76" t="str">
        <f t="shared" si="129"/>
        <v>0</v>
      </c>
      <c r="O1639" s="76" t="str">
        <f t="shared" si="125"/>
        <v/>
      </c>
      <c r="P1639" s="75" t="str">
        <f t="shared" si="126"/>
        <v/>
      </c>
      <c r="Q1639" s="77" t="str">
        <f t="shared" si="127"/>
        <v/>
      </c>
      <c r="R1639" s="77" t="str">
        <f t="shared" si="128"/>
        <v/>
      </c>
      <c r="S1639" s="77" t="str">
        <f>IF(O1639="","",IF(OR(VALUE(LEFT(O1639,2))&gt;IF(RIGHT(J1639,1)="M",7,19),AND(OR(LEFT(O1639,2)={"07","19"}),VALUE(RIGHT(O1639,2))&gt;15)),TRUE,FALSE))</f>
        <v/>
      </c>
      <c r="T1639" s="77" t="str">
        <f>IF(O1639="","",IF(OR(VALUE(LEFT(O1639,2))&gt;IF(RIGHT(J1639,1)="M",7,19),AND(OR(LEFT(O1639,2)={"07","19"}),VALUE(RIGHT(O1639,2))&gt;5)),TRUE,FALSE))</f>
        <v/>
      </c>
    </row>
    <row r="1640" spans="12:20" x14ac:dyDescent="0.25">
      <c r="L1640" s="75">
        <f>COUNTIF($B$2:B1640,B1640)</f>
        <v>0</v>
      </c>
      <c r="M1640" s="75">
        <f>COUNTIF($L$2:L1640,4)</f>
        <v>42</v>
      </c>
      <c r="N1640" s="76" t="str">
        <f t="shared" si="129"/>
        <v>0</v>
      </c>
      <c r="O1640" s="76" t="str">
        <f t="shared" si="125"/>
        <v/>
      </c>
      <c r="P1640" s="75" t="str">
        <f t="shared" si="126"/>
        <v/>
      </c>
      <c r="Q1640" s="77" t="str">
        <f t="shared" si="127"/>
        <v/>
      </c>
      <c r="R1640" s="77" t="str">
        <f t="shared" si="128"/>
        <v/>
      </c>
      <c r="S1640" s="77" t="str">
        <f>IF(O1640="","",IF(OR(VALUE(LEFT(O1640,2))&gt;IF(RIGHT(J1640,1)="M",7,19),AND(OR(LEFT(O1640,2)={"07","19"}),VALUE(RIGHT(O1640,2))&gt;15)),TRUE,FALSE))</f>
        <v/>
      </c>
      <c r="T1640" s="77" t="str">
        <f>IF(O1640="","",IF(OR(VALUE(LEFT(O1640,2))&gt;IF(RIGHT(J1640,1)="M",7,19),AND(OR(LEFT(O1640,2)={"07","19"}),VALUE(RIGHT(O1640,2))&gt;5)),TRUE,FALSE))</f>
        <v/>
      </c>
    </row>
    <row r="1641" spans="12:20" x14ac:dyDescent="0.25">
      <c r="L1641" s="75">
        <f>COUNTIF($B$2:B1641,B1641)</f>
        <v>0</v>
      </c>
      <c r="M1641" s="75">
        <f>COUNTIF($L$2:L1641,4)</f>
        <v>42</v>
      </c>
      <c r="N1641" s="76" t="str">
        <f t="shared" si="129"/>
        <v>0</v>
      </c>
      <c r="O1641" s="76" t="str">
        <f t="shared" si="125"/>
        <v/>
      </c>
      <c r="P1641" s="75" t="str">
        <f t="shared" si="126"/>
        <v/>
      </c>
      <c r="Q1641" s="77" t="str">
        <f t="shared" si="127"/>
        <v/>
      </c>
      <c r="R1641" s="77" t="str">
        <f t="shared" si="128"/>
        <v/>
      </c>
      <c r="S1641" s="77" t="str">
        <f>IF(O1641="","",IF(OR(VALUE(LEFT(O1641,2))&gt;IF(RIGHT(J1641,1)="M",7,19),AND(OR(LEFT(O1641,2)={"07","19"}),VALUE(RIGHT(O1641,2))&gt;15)),TRUE,FALSE))</f>
        <v/>
      </c>
      <c r="T1641" s="77" t="str">
        <f>IF(O1641="","",IF(OR(VALUE(LEFT(O1641,2))&gt;IF(RIGHT(J1641,1)="M",7,19),AND(OR(LEFT(O1641,2)={"07","19"}),VALUE(RIGHT(O1641,2))&gt;5)),TRUE,FALSE))</f>
        <v/>
      </c>
    </row>
    <row r="1642" spans="12:20" x14ac:dyDescent="0.25">
      <c r="L1642" s="75">
        <f>COUNTIF($B$2:B1642,B1642)</f>
        <v>0</v>
      </c>
      <c r="M1642" s="75">
        <f>COUNTIF($L$2:L1642,4)</f>
        <v>42</v>
      </c>
      <c r="N1642" s="76" t="str">
        <f t="shared" si="129"/>
        <v>0</v>
      </c>
      <c r="O1642" s="76" t="str">
        <f t="shared" si="125"/>
        <v/>
      </c>
      <c r="P1642" s="75" t="str">
        <f t="shared" si="126"/>
        <v/>
      </c>
      <c r="Q1642" s="77" t="str">
        <f t="shared" si="127"/>
        <v/>
      </c>
      <c r="R1642" s="77" t="str">
        <f t="shared" si="128"/>
        <v/>
      </c>
      <c r="S1642" s="77" t="str">
        <f>IF(O1642="","",IF(OR(VALUE(LEFT(O1642,2))&gt;IF(RIGHT(J1642,1)="M",7,19),AND(OR(LEFT(O1642,2)={"07","19"}),VALUE(RIGHT(O1642,2))&gt;15)),TRUE,FALSE))</f>
        <v/>
      </c>
      <c r="T1642" s="77" t="str">
        <f>IF(O1642="","",IF(OR(VALUE(LEFT(O1642,2))&gt;IF(RIGHT(J1642,1)="M",7,19),AND(OR(LEFT(O1642,2)={"07","19"}),VALUE(RIGHT(O1642,2))&gt;5)),TRUE,FALSE))</f>
        <v/>
      </c>
    </row>
    <row r="1643" spans="12:20" x14ac:dyDescent="0.25">
      <c r="L1643" s="75">
        <f>COUNTIF($B$2:B1643,B1643)</f>
        <v>0</v>
      </c>
      <c r="M1643" s="75">
        <f>COUNTIF($L$2:L1643,4)</f>
        <v>42</v>
      </c>
      <c r="N1643" s="76" t="str">
        <f t="shared" si="129"/>
        <v>0</v>
      </c>
      <c r="O1643" s="76" t="str">
        <f t="shared" si="125"/>
        <v/>
      </c>
      <c r="P1643" s="75" t="str">
        <f t="shared" si="126"/>
        <v/>
      </c>
      <c r="Q1643" s="77" t="str">
        <f t="shared" si="127"/>
        <v/>
      </c>
      <c r="R1643" s="77" t="str">
        <f t="shared" si="128"/>
        <v/>
      </c>
      <c r="S1643" s="77" t="str">
        <f>IF(O1643="","",IF(OR(VALUE(LEFT(O1643,2))&gt;IF(RIGHT(J1643,1)="M",7,19),AND(OR(LEFT(O1643,2)={"07","19"}),VALUE(RIGHT(O1643,2))&gt;15)),TRUE,FALSE))</f>
        <v/>
      </c>
      <c r="T1643" s="77" t="str">
        <f>IF(O1643="","",IF(OR(VALUE(LEFT(O1643,2))&gt;IF(RIGHT(J1643,1)="M",7,19),AND(OR(LEFT(O1643,2)={"07","19"}),VALUE(RIGHT(O1643,2))&gt;5)),TRUE,FALSE))</f>
        <v/>
      </c>
    </row>
    <row r="1644" spans="12:20" x14ac:dyDescent="0.25">
      <c r="L1644" s="75">
        <f>COUNTIF($B$2:B1644,B1644)</f>
        <v>0</v>
      </c>
      <c r="M1644" s="75">
        <f>COUNTIF($L$2:L1644,4)</f>
        <v>42</v>
      </c>
      <c r="N1644" s="76" t="str">
        <f t="shared" si="129"/>
        <v>0</v>
      </c>
      <c r="O1644" s="76" t="str">
        <f t="shared" si="125"/>
        <v/>
      </c>
      <c r="P1644" s="75" t="str">
        <f t="shared" si="126"/>
        <v/>
      </c>
      <c r="Q1644" s="77" t="str">
        <f t="shared" si="127"/>
        <v/>
      </c>
      <c r="R1644" s="77" t="str">
        <f t="shared" si="128"/>
        <v/>
      </c>
      <c r="S1644" s="77" t="str">
        <f>IF(O1644="","",IF(OR(VALUE(LEFT(O1644,2))&gt;IF(RIGHT(J1644,1)="M",7,19),AND(OR(LEFT(O1644,2)={"07","19"}),VALUE(RIGHT(O1644,2))&gt;15)),TRUE,FALSE))</f>
        <v/>
      </c>
      <c r="T1644" s="77" t="str">
        <f>IF(O1644="","",IF(OR(VALUE(LEFT(O1644,2))&gt;IF(RIGHT(J1644,1)="M",7,19),AND(OR(LEFT(O1644,2)={"07","19"}),VALUE(RIGHT(O1644,2))&gt;5)),TRUE,FALSE))</f>
        <v/>
      </c>
    </row>
    <row r="1645" spans="12:20" x14ac:dyDescent="0.25">
      <c r="L1645" s="75">
        <f>COUNTIF($B$2:B1645,B1645)</f>
        <v>0</v>
      </c>
      <c r="M1645" s="75">
        <f>COUNTIF($L$2:L1645,4)</f>
        <v>42</v>
      </c>
      <c r="N1645" s="76" t="str">
        <f t="shared" si="129"/>
        <v>0</v>
      </c>
      <c r="O1645" s="76" t="str">
        <f t="shared" si="125"/>
        <v/>
      </c>
      <c r="P1645" s="75" t="str">
        <f t="shared" si="126"/>
        <v/>
      </c>
      <c r="Q1645" s="77" t="str">
        <f t="shared" si="127"/>
        <v/>
      </c>
      <c r="R1645" s="77" t="str">
        <f t="shared" si="128"/>
        <v/>
      </c>
      <c r="S1645" s="77" t="str">
        <f>IF(O1645="","",IF(OR(VALUE(LEFT(O1645,2))&gt;IF(RIGHT(J1645,1)="M",7,19),AND(OR(LEFT(O1645,2)={"07","19"}),VALUE(RIGHT(O1645,2))&gt;15)),TRUE,FALSE))</f>
        <v/>
      </c>
      <c r="T1645" s="77" t="str">
        <f>IF(O1645="","",IF(OR(VALUE(LEFT(O1645,2))&gt;IF(RIGHT(J1645,1)="M",7,19),AND(OR(LEFT(O1645,2)={"07","19"}),VALUE(RIGHT(O1645,2))&gt;5)),TRUE,FALSE))</f>
        <v/>
      </c>
    </row>
    <row r="1646" spans="12:20" x14ac:dyDescent="0.25">
      <c r="L1646" s="75">
        <f>COUNTIF($B$2:B1646,B1646)</f>
        <v>0</v>
      </c>
      <c r="M1646" s="75">
        <f>COUNTIF($L$2:L1646,4)</f>
        <v>42</v>
      </c>
      <c r="N1646" s="76" t="str">
        <f t="shared" si="129"/>
        <v>0</v>
      </c>
      <c r="O1646" s="76" t="str">
        <f t="shared" si="125"/>
        <v/>
      </c>
      <c r="P1646" s="75" t="str">
        <f t="shared" si="126"/>
        <v/>
      </c>
      <c r="Q1646" s="77" t="str">
        <f t="shared" si="127"/>
        <v/>
      </c>
      <c r="R1646" s="77" t="str">
        <f t="shared" si="128"/>
        <v/>
      </c>
      <c r="S1646" s="77" t="str">
        <f>IF(O1646="","",IF(OR(VALUE(LEFT(O1646,2))&gt;IF(RIGHT(J1646,1)="M",7,19),AND(OR(LEFT(O1646,2)={"07","19"}),VALUE(RIGHT(O1646,2))&gt;15)),TRUE,FALSE))</f>
        <v/>
      </c>
      <c r="T1646" s="77" t="str">
        <f>IF(O1646="","",IF(OR(VALUE(LEFT(O1646,2))&gt;IF(RIGHT(J1646,1)="M",7,19),AND(OR(LEFT(O1646,2)={"07","19"}),VALUE(RIGHT(O1646,2))&gt;5)),TRUE,FALSE))</f>
        <v/>
      </c>
    </row>
    <row r="1647" spans="12:20" x14ac:dyDescent="0.25">
      <c r="L1647" s="75">
        <f>COUNTIF($B$2:B1647,B1647)</f>
        <v>0</v>
      </c>
      <c r="M1647" s="75">
        <f>COUNTIF($L$2:L1647,4)</f>
        <v>42</v>
      </c>
      <c r="N1647" s="76" t="str">
        <f t="shared" si="129"/>
        <v>0</v>
      </c>
      <c r="O1647" s="76" t="str">
        <f t="shared" si="125"/>
        <v/>
      </c>
      <c r="P1647" s="75" t="str">
        <f t="shared" si="126"/>
        <v/>
      </c>
      <c r="Q1647" s="77" t="str">
        <f t="shared" si="127"/>
        <v/>
      </c>
      <c r="R1647" s="77" t="str">
        <f t="shared" si="128"/>
        <v/>
      </c>
      <c r="S1647" s="77" t="str">
        <f>IF(O1647="","",IF(OR(VALUE(LEFT(O1647,2))&gt;IF(RIGHT(J1647,1)="M",7,19),AND(OR(LEFT(O1647,2)={"07","19"}),VALUE(RIGHT(O1647,2))&gt;15)),TRUE,FALSE))</f>
        <v/>
      </c>
      <c r="T1647" s="77" t="str">
        <f>IF(O1647="","",IF(OR(VALUE(LEFT(O1647,2))&gt;IF(RIGHT(J1647,1)="M",7,19),AND(OR(LEFT(O1647,2)={"07","19"}),VALUE(RIGHT(O1647,2))&gt;5)),TRUE,FALSE))</f>
        <v/>
      </c>
    </row>
    <row r="1648" spans="12:20" x14ac:dyDescent="0.25">
      <c r="L1648" s="75">
        <f>COUNTIF($B$2:B1648,B1648)</f>
        <v>0</v>
      </c>
      <c r="M1648" s="75">
        <f>COUNTIF($L$2:L1648,4)</f>
        <v>42</v>
      </c>
      <c r="N1648" s="76" t="str">
        <f t="shared" si="129"/>
        <v>0</v>
      </c>
      <c r="O1648" s="76" t="str">
        <f t="shared" si="125"/>
        <v/>
      </c>
      <c r="P1648" s="75" t="str">
        <f t="shared" si="126"/>
        <v/>
      </c>
      <c r="Q1648" s="77" t="str">
        <f t="shared" si="127"/>
        <v/>
      </c>
      <c r="R1648" s="77" t="str">
        <f t="shared" si="128"/>
        <v/>
      </c>
      <c r="S1648" s="77" t="str">
        <f>IF(O1648="","",IF(OR(VALUE(LEFT(O1648,2))&gt;IF(RIGHT(J1648,1)="M",7,19),AND(OR(LEFT(O1648,2)={"07","19"}),VALUE(RIGHT(O1648,2))&gt;15)),TRUE,FALSE))</f>
        <v/>
      </c>
      <c r="T1648" s="77" t="str">
        <f>IF(O1648="","",IF(OR(VALUE(LEFT(O1648,2))&gt;IF(RIGHT(J1648,1)="M",7,19),AND(OR(LEFT(O1648,2)={"07","19"}),VALUE(RIGHT(O1648,2))&gt;5)),TRUE,FALSE))</f>
        <v/>
      </c>
    </row>
    <row r="1649" spans="12:20" x14ac:dyDescent="0.25">
      <c r="L1649" s="75">
        <f>COUNTIF($B$2:B1649,B1649)</f>
        <v>0</v>
      </c>
      <c r="M1649" s="75">
        <f>COUNTIF($L$2:L1649,4)</f>
        <v>42</v>
      </c>
      <c r="N1649" s="76" t="str">
        <f t="shared" si="129"/>
        <v>0</v>
      </c>
      <c r="O1649" s="76" t="str">
        <f t="shared" si="125"/>
        <v/>
      </c>
      <c r="P1649" s="75" t="str">
        <f t="shared" si="126"/>
        <v/>
      </c>
      <c r="Q1649" s="77" t="str">
        <f t="shared" si="127"/>
        <v/>
      </c>
      <c r="R1649" s="77" t="str">
        <f t="shared" si="128"/>
        <v/>
      </c>
      <c r="S1649" s="77" t="str">
        <f>IF(O1649="","",IF(OR(VALUE(LEFT(O1649,2))&gt;IF(RIGHT(J1649,1)="M",7,19),AND(OR(LEFT(O1649,2)={"07","19"}),VALUE(RIGHT(O1649,2))&gt;15)),TRUE,FALSE))</f>
        <v/>
      </c>
      <c r="T1649" s="77" t="str">
        <f>IF(O1649="","",IF(OR(VALUE(LEFT(O1649,2))&gt;IF(RIGHT(J1649,1)="M",7,19),AND(OR(LEFT(O1649,2)={"07","19"}),VALUE(RIGHT(O1649,2))&gt;5)),TRUE,FALSE))</f>
        <v/>
      </c>
    </row>
    <row r="1650" spans="12:20" x14ac:dyDescent="0.25">
      <c r="L1650" s="75">
        <f>COUNTIF($B$2:B1650,B1650)</f>
        <v>0</v>
      </c>
      <c r="M1650" s="75">
        <f>COUNTIF($L$2:L1650,4)</f>
        <v>42</v>
      </c>
      <c r="N1650" s="76" t="str">
        <f t="shared" si="129"/>
        <v>0</v>
      </c>
      <c r="O1650" s="76" t="str">
        <f t="shared" si="125"/>
        <v/>
      </c>
      <c r="P1650" s="75" t="str">
        <f t="shared" si="126"/>
        <v/>
      </c>
      <c r="Q1650" s="77" t="str">
        <f t="shared" si="127"/>
        <v/>
      </c>
      <c r="R1650" s="77" t="str">
        <f t="shared" si="128"/>
        <v/>
      </c>
      <c r="S1650" s="77" t="str">
        <f>IF(O1650="","",IF(OR(VALUE(LEFT(O1650,2))&gt;IF(RIGHT(J1650,1)="M",7,19),AND(OR(LEFT(O1650,2)={"07","19"}),VALUE(RIGHT(O1650,2))&gt;15)),TRUE,FALSE))</f>
        <v/>
      </c>
      <c r="T1650" s="77" t="str">
        <f>IF(O1650="","",IF(OR(VALUE(LEFT(O1650,2))&gt;IF(RIGHT(J1650,1)="M",7,19),AND(OR(LEFT(O1650,2)={"07","19"}),VALUE(RIGHT(O1650,2))&gt;5)),TRUE,FALSE))</f>
        <v/>
      </c>
    </row>
    <row r="1651" spans="12:20" x14ac:dyDescent="0.25">
      <c r="L1651" s="75">
        <f>COUNTIF($B$2:B1651,B1651)</f>
        <v>0</v>
      </c>
      <c r="M1651" s="75">
        <f>COUNTIF($L$2:L1651,4)</f>
        <v>42</v>
      </c>
      <c r="N1651" s="76" t="str">
        <f t="shared" si="129"/>
        <v>0</v>
      </c>
      <c r="O1651" s="76" t="str">
        <f t="shared" si="125"/>
        <v/>
      </c>
      <c r="P1651" s="75" t="str">
        <f t="shared" si="126"/>
        <v/>
      </c>
      <c r="Q1651" s="77" t="str">
        <f t="shared" si="127"/>
        <v/>
      </c>
      <c r="R1651" s="77" t="str">
        <f t="shared" si="128"/>
        <v/>
      </c>
      <c r="S1651" s="77" t="str">
        <f>IF(O1651="","",IF(OR(VALUE(LEFT(O1651,2))&gt;IF(RIGHT(J1651,1)="M",7,19),AND(OR(LEFT(O1651,2)={"07","19"}),VALUE(RIGHT(O1651,2))&gt;15)),TRUE,FALSE))</f>
        <v/>
      </c>
      <c r="T1651" s="77" t="str">
        <f>IF(O1651="","",IF(OR(VALUE(LEFT(O1651,2))&gt;IF(RIGHT(J1651,1)="M",7,19),AND(OR(LEFT(O1651,2)={"07","19"}),VALUE(RIGHT(O1651,2))&gt;5)),TRUE,FALSE))</f>
        <v/>
      </c>
    </row>
    <row r="1652" spans="12:20" x14ac:dyDescent="0.25">
      <c r="L1652" s="75">
        <f>COUNTIF($B$2:B1652,B1652)</f>
        <v>0</v>
      </c>
      <c r="M1652" s="75">
        <f>COUNTIF($L$2:L1652,4)</f>
        <v>42</v>
      </c>
      <c r="N1652" s="76" t="str">
        <f t="shared" si="129"/>
        <v>0</v>
      </c>
      <c r="O1652" s="76" t="str">
        <f t="shared" si="125"/>
        <v/>
      </c>
      <c r="P1652" s="75" t="str">
        <f t="shared" si="126"/>
        <v/>
      </c>
      <c r="Q1652" s="77" t="str">
        <f t="shared" si="127"/>
        <v/>
      </c>
      <c r="R1652" s="77" t="str">
        <f t="shared" si="128"/>
        <v/>
      </c>
      <c r="S1652" s="77" t="str">
        <f>IF(O1652="","",IF(OR(VALUE(LEFT(O1652,2))&gt;IF(RIGHT(J1652,1)="M",7,19),AND(OR(LEFT(O1652,2)={"07","19"}),VALUE(RIGHT(O1652,2))&gt;15)),TRUE,FALSE))</f>
        <v/>
      </c>
      <c r="T1652" s="77" t="str">
        <f>IF(O1652="","",IF(OR(VALUE(LEFT(O1652,2))&gt;IF(RIGHT(J1652,1)="M",7,19),AND(OR(LEFT(O1652,2)={"07","19"}),VALUE(RIGHT(O1652,2))&gt;5)),TRUE,FALSE))</f>
        <v/>
      </c>
    </row>
    <row r="1653" spans="12:20" x14ac:dyDescent="0.25">
      <c r="L1653" s="75">
        <f>COUNTIF($B$2:B1653,B1653)</f>
        <v>0</v>
      </c>
      <c r="M1653" s="75">
        <f>COUNTIF($L$2:L1653,4)</f>
        <v>42</v>
      </c>
      <c r="N1653" s="76" t="str">
        <f t="shared" si="129"/>
        <v>0</v>
      </c>
      <c r="O1653" s="76" t="str">
        <f t="shared" si="125"/>
        <v/>
      </c>
      <c r="P1653" s="75" t="str">
        <f t="shared" si="126"/>
        <v/>
      </c>
      <c r="Q1653" s="77" t="str">
        <f t="shared" si="127"/>
        <v/>
      </c>
      <c r="R1653" s="77" t="str">
        <f t="shared" si="128"/>
        <v/>
      </c>
      <c r="S1653" s="77" t="str">
        <f>IF(O1653="","",IF(OR(VALUE(LEFT(O1653,2))&gt;IF(RIGHT(J1653,1)="M",7,19),AND(OR(LEFT(O1653,2)={"07","19"}),VALUE(RIGHT(O1653,2))&gt;15)),TRUE,FALSE))</f>
        <v/>
      </c>
      <c r="T1653" s="77" t="str">
        <f>IF(O1653="","",IF(OR(VALUE(LEFT(O1653,2))&gt;IF(RIGHT(J1653,1)="M",7,19),AND(OR(LEFT(O1653,2)={"07","19"}),VALUE(RIGHT(O1653,2))&gt;5)),TRUE,FALSE))</f>
        <v/>
      </c>
    </row>
    <row r="1654" spans="12:20" x14ac:dyDescent="0.25">
      <c r="L1654" s="75">
        <f>COUNTIF($B$2:B1654,B1654)</f>
        <v>0</v>
      </c>
      <c r="M1654" s="75">
        <f>COUNTIF($L$2:L1654,4)</f>
        <v>42</v>
      </c>
      <c r="N1654" s="76" t="str">
        <f t="shared" si="129"/>
        <v>0</v>
      </c>
      <c r="O1654" s="76" t="str">
        <f t="shared" si="125"/>
        <v/>
      </c>
      <c r="P1654" s="75" t="str">
        <f t="shared" si="126"/>
        <v/>
      </c>
      <c r="Q1654" s="77" t="str">
        <f t="shared" si="127"/>
        <v/>
      </c>
      <c r="R1654" s="77" t="str">
        <f t="shared" si="128"/>
        <v/>
      </c>
      <c r="S1654" s="77" t="str">
        <f>IF(O1654="","",IF(OR(VALUE(LEFT(O1654,2))&gt;IF(RIGHT(J1654,1)="M",7,19),AND(OR(LEFT(O1654,2)={"07","19"}),VALUE(RIGHT(O1654,2))&gt;15)),TRUE,FALSE))</f>
        <v/>
      </c>
      <c r="T1654" s="77" t="str">
        <f>IF(O1654="","",IF(OR(VALUE(LEFT(O1654,2))&gt;IF(RIGHT(J1654,1)="M",7,19),AND(OR(LEFT(O1654,2)={"07","19"}),VALUE(RIGHT(O1654,2))&gt;5)),TRUE,FALSE))</f>
        <v/>
      </c>
    </row>
    <row r="1655" spans="12:20" x14ac:dyDescent="0.25">
      <c r="L1655" s="75">
        <f>COUNTIF($B$2:B1655,B1655)</f>
        <v>0</v>
      </c>
      <c r="M1655" s="75">
        <f>COUNTIF($L$2:L1655,4)</f>
        <v>42</v>
      </c>
      <c r="N1655" s="76" t="str">
        <f t="shared" si="129"/>
        <v>0</v>
      </c>
      <c r="O1655" s="76" t="str">
        <f t="shared" si="125"/>
        <v/>
      </c>
      <c r="P1655" s="75" t="str">
        <f t="shared" si="126"/>
        <v/>
      </c>
      <c r="Q1655" s="77" t="str">
        <f t="shared" si="127"/>
        <v/>
      </c>
      <c r="R1655" s="77" t="str">
        <f t="shared" si="128"/>
        <v/>
      </c>
      <c r="S1655" s="77" t="str">
        <f>IF(O1655="","",IF(OR(VALUE(LEFT(O1655,2))&gt;IF(RIGHT(J1655,1)="M",7,19),AND(OR(LEFT(O1655,2)={"07","19"}),VALUE(RIGHT(O1655,2))&gt;15)),TRUE,FALSE))</f>
        <v/>
      </c>
      <c r="T1655" s="77" t="str">
        <f>IF(O1655="","",IF(OR(VALUE(LEFT(O1655,2))&gt;IF(RIGHT(J1655,1)="M",7,19),AND(OR(LEFT(O1655,2)={"07","19"}),VALUE(RIGHT(O1655,2))&gt;5)),TRUE,FALSE))</f>
        <v/>
      </c>
    </row>
    <row r="1656" spans="12:20" x14ac:dyDescent="0.25">
      <c r="L1656" s="75">
        <f>COUNTIF($B$2:B1656,B1656)</f>
        <v>0</v>
      </c>
      <c r="M1656" s="75">
        <f>COUNTIF($L$2:L1656,4)</f>
        <v>42</v>
      </c>
      <c r="N1656" s="76" t="str">
        <f t="shared" si="129"/>
        <v>0</v>
      </c>
      <c r="O1656" s="76" t="str">
        <f t="shared" si="125"/>
        <v/>
      </c>
      <c r="P1656" s="75" t="str">
        <f t="shared" si="126"/>
        <v/>
      </c>
      <c r="Q1656" s="77" t="str">
        <f t="shared" si="127"/>
        <v/>
      </c>
      <c r="R1656" s="77" t="str">
        <f t="shared" si="128"/>
        <v/>
      </c>
      <c r="S1656" s="77" t="str">
        <f>IF(O1656="","",IF(OR(VALUE(LEFT(O1656,2))&gt;IF(RIGHT(J1656,1)="M",7,19),AND(OR(LEFT(O1656,2)={"07","19"}),VALUE(RIGHT(O1656,2))&gt;15)),TRUE,FALSE))</f>
        <v/>
      </c>
      <c r="T1656" s="77" t="str">
        <f>IF(O1656="","",IF(OR(VALUE(LEFT(O1656,2))&gt;IF(RIGHT(J1656,1)="M",7,19),AND(OR(LEFT(O1656,2)={"07","19"}),VALUE(RIGHT(O1656,2))&gt;5)),TRUE,FALSE))</f>
        <v/>
      </c>
    </row>
    <row r="1657" spans="12:20" x14ac:dyDescent="0.25">
      <c r="L1657" s="75">
        <f>COUNTIF($B$2:B1657,B1657)</f>
        <v>0</v>
      </c>
      <c r="M1657" s="75">
        <f>COUNTIF($L$2:L1657,4)</f>
        <v>42</v>
      </c>
      <c r="N1657" s="76" t="str">
        <f t="shared" si="129"/>
        <v>0</v>
      </c>
      <c r="O1657" s="76" t="str">
        <f t="shared" si="125"/>
        <v/>
      </c>
      <c r="P1657" s="75" t="str">
        <f t="shared" si="126"/>
        <v/>
      </c>
      <c r="Q1657" s="77" t="str">
        <f t="shared" si="127"/>
        <v/>
      </c>
      <c r="R1657" s="77" t="str">
        <f t="shared" si="128"/>
        <v/>
      </c>
      <c r="S1657" s="77" t="str">
        <f>IF(O1657="","",IF(OR(VALUE(LEFT(O1657,2))&gt;IF(RIGHT(J1657,1)="M",7,19),AND(OR(LEFT(O1657,2)={"07","19"}),VALUE(RIGHT(O1657,2))&gt;15)),TRUE,FALSE))</f>
        <v/>
      </c>
      <c r="T1657" s="77" t="str">
        <f>IF(O1657="","",IF(OR(VALUE(LEFT(O1657,2))&gt;IF(RIGHT(J1657,1)="M",7,19),AND(OR(LEFT(O1657,2)={"07","19"}),VALUE(RIGHT(O1657,2))&gt;5)),TRUE,FALSE))</f>
        <v/>
      </c>
    </row>
    <row r="1658" spans="12:20" x14ac:dyDescent="0.25">
      <c r="L1658" s="75">
        <f>COUNTIF($B$2:B1658,B1658)</f>
        <v>0</v>
      </c>
      <c r="M1658" s="75">
        <f>COUNTIF($L$2:L1658,4)</f>
        <v>42</v>
      </c>
      <c r="N1658" s="76" t="str">
        <f t="shared" si="129"/>
        <v>0</v>
      </c>
      <c r="O1658" s="76" t="str">
        <f t="shared" si="125"/>
        <v/>
      </c>
      <c r="P1658" s="75" t="str">
        <f t="shared" si="126"/>
        <v/>
      </c>
      <c r="Q1658" s="77" t="str">
        <f t="shared" si="127"/>
        <v/>
      </c>
      <c r="R1658" s="77" t="str">
        <f t="shared" si="128"/>
        <v/>
      </c>
      <c r="S1658" s="77" t="str">
        <f>IF(O1658="","",IF(OR(VALUE(LEFT(O1658,2))&gt;IF(RIGHT(J1658,1)="M",7,19),AND(OR(LEFT(O1658,2)={"07","19"}),VALUE(RIGHT(O1658,2))&gt;15)),TRUE,FALSE))</f>
        <v/>
      </c>
      <c r="T1658" s="77" t="str">
        <f>IF(O1658="","",IF(OR(VALUE(LEFT(O1658,2))&gt;IF(RIGHT(J1658,1)="M",7,19),AND(OR(LEFT(O1658,2)={"07","19"}),VALUE(RIGHT(O1658,2))&gt;5)),TRUE,FALSE))</f>
        <v/>
      </c>
    </row>
    <row r="1659" spans="12:20" x14ac:dyDescent="0.25">
      <c r="L1659" s="75">
        <f>COUNTIF($B$2:B1659,B1659)</f>
        <v>0</v>
      </c>
      <c r="M1659" s="75">
        <f>COUNTIF($L$2:L1659,4)</f>
        <v>42</v>
      </c>
      <c r="N1659" s="76" t="str">
        <f t="shared" si="129"/>
        <v>0</v>
      </c>
      <c r="O1659" s="76" t="str">
        <f t="shared" si="125"/>
        <v/>
      </c>
      <c r="P1659" s="75" t="str">
        <f t="shared" si="126"/>
        <v/>
      </c>
      <c r="Q1659" s="77" t="str">
        <f t="shared" si="127"/>
        <v/>
      </c>
      <c r="R1659" s="77" t="str">
        <f t="shared" si="128"/>
        <v/>
      </c>
      <c r="S1659" s="77" t="str">
        <f>IF(O1659="","",IF(OR(VALUE(LEFT(O1659,2))&gt;IF(RIGHT(J1659,1)="M",7,19),AND(OR(LEFT(O1659,2)={"07","19"}),VALUE(RIGHT(O1659,2))&gt;15)),TRUE,FALSE))</f>
        <v/>
      </c>
      <c r="T1659" s="77" t="str">
        <f>IF(O1659="","",IF(OR(VALUE(LEFT(O1659,2))&gt;IF(RIGHT(J1659,1)="M",7,19),AND(OR(LEFT(O1659,2)={"07","19"}),VALUE(RIGHT(O1659,2))&gt;5)),TRUE,FALSE))</f>
        <v/>
      </c>
    </row>
    <row r="1660" spans="12:20" x14ac:dyDescent="0.25">
      <c r="L1660" s="75">
        <f>COUNTIF($B$2:B1660,B1660)</f>
        <v>0</v>
      </c>
      <c r="M1660" s="75">
        <f>COUNTIF($L$2:L1660,4)</f>
        <v>42</v>
      </c>
      <c r="N1660" s="76" t="str">
        <f t="shared" si="129"/>
        <v>0</v>
      </c>
      <c r="O1660" s="76" t="str">
        <f t="shared" si="125"/>
        <v/>
      </c>
      <c r="P1660" s="75" t="str">
        <f t="shared" si="126"/>
        <v/>
      </c>
      <c r="Q1660" s="77" t="str">
        <f t="shared" si="127"/>
        <v/>
      </c>
      <c r="R1660" s="77" t="str">
        <f t="shared" si="128"/>
        <v/>
      </c>
      <c r="S1660" s="77" t="str">
        <f>IF(O1660="","",IF(OR(VALUE(LEFT(O1660,2))&gt;IF(RIGHT(J1660,1)="M",7,19),AND(OR(LEFT(O1660,2)={"07","19"}),VALUE(RIGHT(O1660,2))&gt;15)),TRUE,FALSE))</f>
        <v/>
      </c>
      <c r="T1660" s="77" t="str">
        <f>IF(O1660="","",IF(OR(VALUE(LEFT(O1660,2))&gt;IF(RIGHT(J1660,1)="M",7,19),AND(OR(LEFT(O1660,2)={"07","19"}),VALUE(RIGHT(O1660,2))&gt;5)),TRUE,FALSE))</f>
        <v/>
      </c>
    </row>
    <row r="1661" spans="12:20" x14ac:dyDescent="0.25">
      <c r="L1661" s="75">
        <f>COUNTIF($B$2:B1661,B1661)</f>
        <v>0</v>
      </c>
      <c r="M1661" s="75">
        <f>COUNTIF($L$2:L1661,4)</f>
        <v>42</v>
      </c>
      <c r="N1661" s="76" t="str">
        <f t="shared" si="129"/>
        <v>0</v>
      </c>
      <c r="O1661" s="76" t="str">
        <f t="shared" si="125"/>
        <v/>
      </c>
      <c r="P1661" s="75" t="str">
        <f t="shared" si="126"/>
        <v/>
      </c>
      <c r="Q1661" s="77" t="str">
        <f t="shared" si="127"/>
        <v/>
      </c>
      <c r="R1661" s="77" t="str">
        <f t="shared" si="128"/>
        <v/>
      </c>
      <c r="S1661" s="77" t="str">
        <f>IF(O1661="","",IF(OR(VALUE(LEFT(O1661,2))&gt;IF(RIGHT(J1661,1)="M",7,19),AND(OR(LEFT(O1661,2)={"07","19"}),VALUE(RIGHT(O1661,2))&gt;15)),TRUE,FALSE))</f>
        <v/>
      </c>
      <c r="T1661" s="77" t="str">
        <f>IF(O1661="","",IF(OR(VALUE(LEFT(O1661,2))&gt;IF(RIGHT(J1661,1)="M",7,19),AND(OR(LEFT(O1661,2)={"07","19"}),VALUE(RIGHT(O1661,2))&gt;5)),TRUE,FALSE))</f>
        <v/>
      </c>
    </row>
    <row r="1662" spans="12:20" x14ac:dyDescent="0.25">
      <c r="L1662" s="75">
        <f>COUNTIF($B$2:B1662,B1662)</f>
        <v>0</v>
      </c>
      <c r="M1662" s="75">
        <f>COUNTIF($L$2:L1662,4)</f>
        <v>42</v>
      </c>
      <c r="N1662" s="76" t="str">
        <f t="shared" si="129"/>
        <v>0</v>
      </c>
      <c r="O1662" s="76" t="str">
        <f t="shared" si="125"/>
        <v/>
      </c>
      <c r="P1662" s="75" t="str">
        <f t="shared" si="126"/>
        <v/>
      </c>
      <c r="Q1662" s="77" t="str">
        <f t="shared" si="127"/>
        <v/>
      </c>
      <c r="R1662" s="77" t="str">
        <f t="shared" si="128"/>
        <v/>
      </c>
      <c r="S1662" s="77" t="str">
        <f>IF(O1662="","",IF(OR(VALUE(LEFT(O1662,2))&gt;IF(RIGHT(J1662,1)="M",7,19),AND(OR(LEFT(O1662,2)={"07","19"}),VALUE(RIGHT(O1662,2))&gt;15)),TRUE,FALSE))</f>
        <v/>
      </c>
      <c r="T1662" s="77" t="str">
        <f>IF(O1662="","",IF(OR(VALUE(LEFT(O1662,2))&gt;IF(RIGHT(J1662,1)="M",7,19),AND(OR(LEFT(O1662,2)={"07","19"}),VALUE(RIGHT(O1662,2))&gt;5)),TRUE,FALSE))</f>
        <v/>
      </c>
    </row>
    <row r="1663" spans="12:20" x14ac:dyDescent="0.25">
      <c r="L1663" s="75">
        <f>COUNTIF($B$2:B1663,B1663)</f>
        <v>0</v>
      </c>
      <c r="M1663" s="75">
        <f>COUNTIF($L$2:L1663,4)</f>
        <v>42</v>
      </c>
      <c r="N1663" s="76" t="str">
        <f t="shared" si="129"/>
        <v>0</v>
      </c>
      <c r="O1663" s="76" t="str">
        <f t="shared" si="125"/>
        <v/>
      </c>
      <c r="P1663" s="75" t="str">
        <f t="shared" si="126"/>
        <v/>
      </c>
      <c r="Q1663" s="77" t="str">
        <f t="shared" si="127"/>
        <v/>
      </c>
      <c r="R1663" s="77" t="str">
        <f t="shared" si="128"/>
        <v/>
      </c>
      <c r="S1663" s="77" t="str">
        <f>IF(O1663="","",IF(OR(VALUE(LEFT(O1663,2))&gt;IF(RIGHT(J1663,1)="M",7,19),AND(OR(LEFT(O1663,2)={"07","19"}),VALUE(RIGHT(O1663,2))&gt;15)),TRUE,FALSE))</f>
        <v/>
      </c>
      <c r="T1663" s="77" t="str">
        <f>IF(O1663="","",IF(OR(VALUE(LEFT(O1663,2))&gt;IF(RIGHT(J1663,1)="M",7,19),AND(OR(LEFT(O1663,2)={"07","19"}),VALUE(RIGHT(O1663,2))&gt;5)),TRUE,FALSE))</f>
        <v/>
      </c>
    </row>
    <row r="1664" spans="12:20" x14ac:dyDescent="0.25">
      <c r="L1664" s="75">
        <f>COUNTIF($B$2:B1664,B1664)</f>
        <v>0</v>
      </c>
      <c r="M1664" s="75">
        <f>COUNTIF($L$2:L1664,4)</f>
        <v>42</v>
      </c>
      <c r="N1664" s="76" t="str">
        <f t="shared" si="129"/>
        <v>0</v>
      </c>
      <c r="O1664" s="76" t="str">
        <f t="shared" si="125"/>
        <v/>
      </c>
      <c r="P1664" s="75" t="str">
        <f t="shared" si="126"/>
        <v/>
      </c>
      <c r="Q1664" s="77" t="str">
        <f t="shared" si="127"/>
        <v/>
      </c>
      <c r="R1664" s="77" t="str">
        <f t="shared" si="128"/>
        <v/>
      </c>
      <c r="S1664" s="77" t="str">
        <f>IF(O1664="","",IF(OR(VALUE(LEFT(O1664,2))&gt;IF(RIGHT(J1664,1)="M",7,19),AND(OR(LEFT(O1664,2)={"07","19"}),VALUE(RIGHT(O1664,2))&gt;15)),TRUE,FALSE))</f>
        <v/>
      </c>
      <c r="T1664" s="77" t="str">
        <f>IF(O1664="","",IF(OR(VALUE(LEFT(O1664,2))&gt;IF(RIGHT(J1664,1)="M",7,19),AND(OR(LEFT(O1664,2)={"07","19"}),VALUE(RIGHT(O1664,2))&gt;5)),TRUE,FALSE))</f>
        <v/>
      </c>
    </row>
    <row r="1665" spans="12:20" x14ac:dyDescent="0.25">
      <c r="L1665" s="75">
        <f>COUNTIF($B$2:B1665,B1665)</f>
        <v>0</v>
      </c>
      <c r="M1665" s="75">
        <f>COUNTIF($L$2:L1665,4)</f>
        <v>42</v>
      </c>
      <c r="N1665" s="76" t="str">
        <f t="shared" si="129"/>
        <v>0</v>
      </c>
      <c r="O1665" s="76" t="str">
        <f t="shared" si="125"/>
        <v/>
      </c>
      <c r="P1665" s="75" t="str">
        <f t="shared" si="126"/>
        <v/>
      </c>
      <c r="Q1665" s="77" t="str">
        <f t="shared" si="127"/>
        <v/>
      </c>
      <c r="R1665" s="77" t="str">
        <f t="shared" si="128"/>
        <v/>
      </c>
      <c r="S1665" s="77" t="str">
        <f>IF(O1665="","",IF(OR(VALUE(LEFT(O1665,2))&gt;IF(RIGHT(J1665,1)="M",7,19),AND(OR(LEFT(O1665,2)={"07","19"}),VALUE(RIGHT(O1665,2))&gt;15)),TRUE,FALSE))</f>
        <v/>
      </c>
      <c r="T1665" s="77" t="str">
        <f>IF(O1665="","",IF(OR(VALUE(LEFT(O1665,2))&gt;IF(RIGHT(J1665,1)="M",7,19),AND(OR(LEFT(O1665,2)={"07","19"}),VALUE(RIGHT(O1665,2))&gt;5)),TRUE,FALSE))</f>
        <v/>
      </c>
    </row>
    <row r="1666" spans="12:20" x14ac:dyDescent="0.25">
      <c r="L1666" s="75">
        <f>COUNTIF($B$2:B1666,B1666)</f>
        <v>0</v>
      </c>
      <c r="M1666" s="75">
        <f>COUNTIF($L$2:L1666,4)</f>
        <v>42</v>
      </c>
      <c r="N1666" s="76" t="str">
        <f t="shared" si="129"/>
        <v>0</v>
      </c>
      <c r="O1666" s="76" t="str">
        <f t="shared" ref="O1666:O1729" si="130">TRIM(SUBSTITUTE(SUBSTITUTE(D1666,"+",""),"_",""))</f>
        <v/>
      </c>
      <c r="P1666" s="75" t="str">
        <f t="shared" ref="P1666:P1729" si="131">TRIM(SUBSTITUTE(SUBSTITUTE(E1666,"+",""),"_",""))</f>
        <v/>
      </c>
      <c r="Q1666" s="77" t="str">
        <f t="shared" ref="Q1666:Q1729" si="132">IFERROR(IF(RIGHT(P1666,2)&lt;RIGHT(O1666,2),IF(P1666&lt;O1666,P1666+2360-O1666,P1666-40-O1666),IF(P1666&lt;O1666,P1666+2400-O1666,P1666-O1666)),"")</f>
        <v/>
      </c>
      <c r="R1666" s="77" t="str">
        <f t="shared" ref="R1666:R1729" si="133">IFERROR(ROUNDDOWN(Q1666/100,0),"")</f>
        <v/>
      </c>
      <c r="S1666" s="77" t="str">
        <f>IF(O1666="","",IF(OR(VALUE(LEFT(O1666,2))&gt;IF(RIGHT(J1666,1)="M",7,19),AND(OR(LEFT(O1666,2)={"07","19"}),VALUE(RIGHT(O1666,2))&gt;15)),TRUE,FALSE))</f>
        <v/>
      </c>
      <c r="T1666" s="77" t="str">
        <f>IF(O1666="","",IF(OR(VALUE(LEFT(O1666,2))&gt;IF(RIGHT(J1666,1)="M",7,19),AND(OR(LEFT(O1666,2)={"07","19"}),VALUE(RIGHT(O1666,2))&gt;5)),TRUE,FALSE))</f>
        <v/>
      </c>
    </row>
    <row r="1667" spans="12:20" x14ac:dyDescent="0.25">
      <c r="L1667" s="75">
        <f>COUNTIF($B$2:B1667,B1667)</f>
        <v>0</v>
      </c>
      <c r="M1667" s="75">
        <f>COUNTIF($L$2:L1667,4)</f>
        <v>42</v>
      </c>
      <c r="N1667" s="76" t="str">
        <f t="shared" ref="N1667:N1730" si="134">A1667&amp;DAY(C1667)</f>
        <v>0</v>
      </c>
      <c r="O1667" s="76" t="str">
        <f t="shared" si="130"/>
        <v/>
      </c>
      <c r="P1667" s="75" t="str">
        <f t="shared" si="131"/>
        <v/>
      </c>
      <c r="Q1667" s="77" t="str">
        <f t="shared" si="132"/>
        <v/>
      </c>
      <c r="R1667" s="77" t="str">
        <f t="shared" si="133"/>
        <v/>
      </c>
      <c r="S1667" s="77" t="str">
        <f>IF(O1667="","",IF(OR(VALUE(LEFT(O1667,2))&gt;IF(RIGHT(J1667,1)="M",7,19),AND(OR(LEFT(O1667,2)={"07","19"}),VALUE(RIGHT(O1667,2))&gt;15)),TRUE,FALSE))</f>
        <v/>
      </c>
      <c r="T1667" s="77" t="str">
        <f>IF(O1667="","",IF(OR(VALUE(LEFT(O1667,2))&gt;IF(RIGHT(J1667,1)="M",7,19),AND(OR(LEFT(O1667,2)={"07","19"}),VALUE(RIGHT(O1667,2))&gt;5)),TRUE,FALSE))</f>
        <v/>
      </c>
    </row>
    <row r="1668" spans="12:20" x14ac:dyDescent="0.25">
      <c r="L1668" s="75">
        <f>COUNTIF($B$2:B1668,B1668)</f>
        <v>0</v>
      </c>
      <c r="M1668" s="75">
        <f>COUNTIF($L$2:L1668,4)</f>
        <v>42</v>
      </c>
      <c r="N1668" s="76" t="str">
        <f t="shared" si="134"/>
        <v>0</v>
      </c>
      <c r="O1668" s="76" t="str">
        <f t="shared" si="130"/>
        <v/>
      </c>
      <c r="P1668" s="75" t="str">
        <f t="shared" si="131"/>
        <v/>
      </c>
      <c r="Q1668" s="77" t="str">
        <f t="shared" si="132"/>
        <v/>
      </c>
      <c r="R1668" s="77" t="str">
        <f t="shared" si="133"/>
        <v/>
      </c>
      <c r="S1668" s="77" t="str">
        <f>IF(O1668="","",IF(OR(VALUE(LEFT(O1668,2))&gt;IF(RIGHT(J1668,1)="M",7,19),AND(OR(LEFT(O1668,2)={"07","19"}),VALUE(RIGHT(O1668,2))&gt;15)),TRUE,FALSE))</f>
        <v/>
      </c>
      <c r="T1668" s="77" t="str">
        <f>IF(O1668="","",IF(OR(VALUE(LEFT(O1668,2))&gt;IF(RIGHT(J1668,1)="M",7,19),AND(OR(LEFT(O1668,2)={"07","19"}),VALUE(RIGHT(O1668,2))&gt;5)),TRUE,FALSE))</f>
        <v/>
      </c>
    </row>
    <row r="1669" spans="12:20" x14ac:dyDescent="0.25">
      <c r="L1669" s="75">
        <f>COUNTIF($B$2:B1669,B1669)</f>
        <v>0</v>
      </c>
      <c r="M1669" s="75">
        <f>COUNTIF($L$2:L1669,4)</f>
        <v>42</v>
      </c>
      <c r="N1669" s="76" t="str">
        <f t="shared" si="134"/>
        <v>0</v>
      </c>
      <c r="O1669" s="76" t="str">
        <f t="shared" si="130"/>
        <v/>
      </c>
      <c r="P1669" s="75" t="str">
        <f t="shared" si="131"/>
        <v/>
      </c>
      <c r="Q1669" s="77" t="str">
        <f t="shared" si="132"/>
        <v/>
      </c>
      <c r="R1669" s="77" t="str">
        <f t="shared" si="133"/>
        <v/>
      </c>
      <c r="S1669" s="77" t="str">
        <f>IF(O1669="","",IF(OR(VALUE(LEFT(O1669,2))&gt;IF(RIGHT(J1669,1)="M",7,19),AND(OR(LEFT(O1669,2)={"07","19"}),VALUE(RIGHT(O1669,2))&gt;15)),TRUE,FALSE))</f>
        <v/>
      </c>
      <c r="T1669" s="77" t="str">
        <f>IF(O1669="","",IF(OR(VALUE(LEFT(O1669,2))&gt;IF(RIGHT(J1669,1)="M",7,19),AND(OR(LEFT(O1669,2)={"07","19"}),VALUE(RIGHT(O1669,2))&gt;5)),TRUE,FALSE))</f>
        <v/>
      </c>
    </row>
    <row r="1670" spans="12:20" x14ac:dyDescent="0.25">
      <c r="L1670" s="75">
        <f>COUNTIF($B$2:B1670,B1670)</f>
        <v>0</v>
      </c>
      <c r="M1670" s="75">
        <f>COUNTIF($L$2:L1670,4)</f>
        <v>42</v>
      </c>
      <c r="N1670" s="76" t="str">
        <f t="shared" si="134"/>
        <v>0</v>
      </c>
      <c r="O1670" s="76" t="str">
        <f t="shared" si="130"/>
        <v/>
      </c>
      <c r="P1670" s="75" t="str">
        <f t="shared" si="131"/>
        <v/>
      </c>
      <c r="Q1670" s="77" t="str">
        <f t="shared" si="132"/>
        <v/>
      </c>
      <c r="R1670" s="77" t="str">
        <f t="shared" si="133"/>
        <v/>
      </c>
      <c r="S1670" s="77" t="str">
        <f>IF(O1670="","",IF(OR(VALUE(LEFT(O1670,2))&gt;IF(RIGHT(J1670,1)="M",7,19),AND(OR(LEFT(O1670,2)={"07","19"}),VALUE(RIGHT(O1670,2))&gt;15)),TRUE,FALSE))</f>
        <v/>
      </c>
      <c r="T1670" s="77" t="str">
        <f>IF(O1670="","",IF(OR(VALUE(LEFT(O1670,2))&gt;IF(RIGHT(J1670,1)="M",7,19),AND(OR(LEFT(O1670,2)={"07","19"}),VALUE(RIGHT(O1670,2))&gt;5)),TRUE,FALSE))</f>
        <v/>
      </c>
    </row>
    <row r="1671" spans="12:20" x14ac:dyDescent="0.25">
      <c r="L1671" s="75">
        <f>COUNTIF($B$2:B1671,B1671)</f>
        <v>0</v>
      </c>
      <c r="M1671" s="75">
        <f>COUNTIF($L$2:L1671,4)</f>
        <v>42</v>
      </c>
      <c r="N1671" s="76" t="str">
        <f t="shared" si="134"/>
        <v>0</v>
      </c>
      <c r="O1671" s="76" t="str">
        <f t="shared" si="130"/>
        <v/>
      </c>
      <c r="P1671" s="75" t="str">
        <f t="shared" si="131"/>
        <v/>
      </c>
      <c r="Q1671" s="77" t="str">
        <f t="shared" si="132"/>
        <v/>
      </c>
      <c r="R1671" s="77" t="str">
        <f t="shared" si="133"/>
        <v/>
      </c>
      <c r="S1671" s="77" t="str">
        <f>IF(O1671="","",IF(OR(VALUE(LEFT(O1671,2))&gt;IF(RIGHT(J1671,1)="M",7,19),AND(OR(LEFT(O1671,2)={"07","19"}),VALUE(RIGHT(O1671,2))&gt;15)),TRUE,FALSE))</f>
        <v/>
      </c>
      <c r="T1671" s="77" t="str">
        <f>IF(O1671="","",IF(OR(VALUE(LEFT(O1671,2))&gt;IF(RIGHT(J1671,1)="M",7,19),AND(OR(LEFT(O1671,2)={"07","19"}),VALUE(RIGHT(O1671,2))&gt;5)),TRUE,FALSE))</f>
        <v/>
      </c>
    </row>
    <row r="1672" spans="12:20" x14ac:dyDescent="0.25">
      <c r="L1672" s="75">
        <f>COUNTIF($B$2:B1672,B1672)</f>
        <v>0</v>
      </c>
      <c r="M1672" s="75">
        <f>COUNTIF($L$2:L1672,4)</f>
        <v>42</v>
      </c>
      <c r="N1672" s="76" t="str">
        <f t="shared" si="134"/>
        <v>0</v>
      </c>
      <c r="O1672" s="76" t="str">
        <f t="shared" si="130"/>
        <v/>
      </c>
      <c r="P1672" s="75" t="str">
        <f t="shared" si="131"/>
        <v/>
      </c>
      <c r="Q1672" s="77" t="str">
        <f t="shared" si="132"/>
        <v/>
      </c>
      <c r="R1672" s="77" t="str">
        <f t="shared" si="133"/>
        <v/>
      </c>
      <c r="S1672" s="77" t="str">
        <f>IF(O1672="","",IF(OR(VALUE(LEFT(O1672,2))&gt;IF(RIGHT(J1672,1)="M",7,19),AND(OR(LEFT(O1672,2)={"07","19"}),VALUE(RIGHT(O1672,2))&gt;15)),TRUE,FALSE))</f>
        <v/>
      </c>
      <c r="T1672" s="77" t="str">
        <f>IF(O1672="","",IF(OR(VALUE(LEFT(O1672,2))&gt;IF(RIGHT(J1672,1)="M",7,19),AND(OR(LEFT(O1672,2)={"07","19"}),VALUE(RIGHT(O1672,2))&gt;5)),TRUE,FALSE))</f>
        <v/>
      </c>
    </row>
    <row r="1673" spans="12:20" x14ac:dyDescent="0.25">
      <c r="L1673" s="75">
        <f>COUNTIF($B$2:B1673,B1673)</f>
        <v>0</v>
      </c>
      <c r="M1673" s="75">
        <f>COUNTIF($L$2:L1673,4)</f>
        <v>42</v>
      </c>
      <c r="N1673" s="76" t="str">
        <f t="shared" si="134"/>
        <v>0</v>
      </c>
      <c r="O1673" s="76" t="str">
        <f t="shared" si="130"/>
        <v/>
      </c>
      <c r="P1673" s="75" t="str">
        <f t="shared" si="131"/>
        <v/>
      </c>
      <c r="Q1673" s="77" t="str">
        <f t="shared" si="132"/>
        <v/>
      </c>
      <c r="R1673" s="77" t="str">
        <f t="shared" si="133"/>
        <v/>
      </c>
      <c r="S1673" s="77" t="str">
        <f>IF(O1673="","",IF(OR(VALUE(LEFT(O1673,2))&gt;IF(RIGHT(J1673,1)="M",7,19),AND(OR(LEFT(O1673,2)={"07","19"}),VALUE(RIGHT(O1673,2))&gt;15)),TRUE,FALSE))</f>
        <v/>
      </c>
      <c r="T1673" s="77" t="str">
        <f>IF(O1673="","",IF(OR(VALUE(LEFT(O1673,2))&gt;IF(RIGHT(J1673,1)="M",7,19),AND(OR(LEFT(O1673,2)={"07","19"}),VALUE(RIGHT(O1673,2))&gt;5)),TRUE,FALSE))</f>
        <v/>
      </c>
    </row>
    <row r="1674" spans="12:20" x14ac:dyDescent="0.25">
      <c r="L1674" s="75">
        <f>COUNTIF($B$2:B1674,B1674)</f>
        <v>0</v>
      </c>
      <c r="M1674" s="75">
        <f>COUNTIF($L$2:L1674,4)</f>
        <v>42</v>
      </c>
      <c r="N1674" s="76" t="str">
        <f t="shared" si="134"/>
        <v>0</v>
      </c>
      <c r="O1674" s="76" t="str">
        <f t="shared" si="130"/>
        <v/>
      </c>
      <c r="P1674" s="75" t="str">
        <f t="shared" si="131"/>
        <v/>
      </c>
      <c r="Q1674" s="77" t="str">
        <f t="shared" si="132"/>
        <v/>
      </c>
      <c r="R1674" s="77" t="str">
        <f t="shared" si="133"/>
        <v/>
      </c>
      <c r="S1674" s="77" t="str">
        <f>IF(O1674="","",IF(OR(VALUE(LEFT(O1674,2))&gt;IF(RIGHT(J1674,1)="M",7,19),AND(OR(LEFT(O1674,2)={"07","19"}),VALUE(RIGHT(O1674,2))&gt;15)),TRUE,FALSE))</f>
        <v/>
      </c>
      <c r="T1674" s="77" t="str">
        <f>IF(O1674="","",IF(OR(VALUE(LEFT(O1674,2))&gt;IF(RIGHT(J1674,1)="M",7,19),AND(OR(LEFT(O1674,2)={"07","19"}),VALUE(RIGHT(O1674,2))&gt;5)),TRUE,FALSE))</f>
        <v/>
      </c>
    </row>
    <row r="1675" spans="12:20" x14ac:dyDescent="0.25">
      <c r="L1675" s="75">
        <f>COUNTIF($B$2:B1675,B1675)</f>
        <v>0</v>
      </c>
      <c r="M1675" s="75">
        <f>COUNTIF($L$2:L1675,4)</f>
        <v>42</v>
      </c>
      <c r="N1675" s="76" t="str">
        <f t="shared" si="134"/>
        <v>0</v>
      </c>
      <c r="O1675" s="76" t="str">
        <f t="shared" si="130"/>
        <v/>
      </c>
      <c r="P1675" s="75" t="str">
        <f t="shared" si="131"/>
        <v/>
      </c>
      <c r="Q1675" s="77" t="str">
        <f t="shared" si="132"/>
        <v/>
      </c>
      <c r="R1675" s="77" t="str">
        <f t="shared" si="133"/>
        <v/>
      </c>
      <c r="S1675" s="77" t="str">
        <f>IF(O1675="","",IF(OR(VALUE(LEFT(O1675,2))&gt;IF(RIGHT(J1675,1)="M",7,19),AND(OR(LEFT(O1675,2)={"07","19"}),VALUE(RIGHT(O1675,2))&gt;15)),TRUE,FALSE))</f>
        <v/>
      </c>
      <c r="T1675" s="77" t="str">
        <f>IF(O1675="","",IF(OR(VALUE(LEFT(O1675,2))&gt;IF(RIGHT(J1675,1)="M",7,19),AND(OR(LEFT(O1675,2)={"07","19"}),VALUE(RIGHT(O1675,2))&gt;5)),TRUE,FALSE))</f>
        <v/>
      </c>
    </row>
    <row r="1676" spans="12:20" x14ac:dyDescent="0.25">
      <c r="L1676" s="75">
        <f>COUNTIF($B$2:B1676,B1676)</f>
        <v>0</v>
      </c>
      <c r="M1676" s="75">
        <f>COUNTIF($L$2:L1676,4)</f>
        <v>42</v>
      </c>
      <c r="N1676" s="76" t="str">
        <f t="shared" si="134"/>
        <v>0</v>
      </c>
      <c r="O1676" s="76" t="str">
        <f t="shared" si="130"/>
        <v/>
      </c>
      <c r="P1676" s="75" t="str">
        <f t="shared" si="131"/>
        <v/>
      </c>
      <c r="Q1676" s="77" t="str">
        <f t="shared" si="132"/>
        <v/>
      </c>
      <c r="R1676" s="77" t="str">
        <f t="shared" si="133"/>
        <v/>
      </c>
      <c r="S1676" s="77" t="str">
        <f>IF(O1676="","",IF(OR(VALUE(LEFT(O1676,2))&gt;IF(RIGHT(J1676,1)="M",7,19),AND(OR(LEFT(O1676,2)={"07","19"}),VALUE(RIGHT(O1676,2))&gt;15)),TRUE,FALSE))</f>
        <v/>
      </c>
      <c r="T1676" s="77" t="str">
        <f>IF(O1676="","",IF(OR(VALUE(LEFT(O1676,2))&gt;IF(RIGHT(J1676,1)="M",7,19),AND(OR(LEFT(O1676,2)={"07","19"}),VALUE(RIGHT(O1676,2))&gt;5)),TRUE,FALSE))</f>
        <v/>
      </c>
    </row>
    <row r="1677" spans="12:20" x14ac:dyDescent="0.25">
      <c r="L1677" s="75">
        <f>COUNTIF($B$2:B1677,B1677)</f>
        <v>0</v>
      </c>
      <c r="M1677" s="75">
        <f>COUNTIF($L$2:L1677,4)</f>
        <v>42</v>
      </c>
      <c r="N1677" s="76" t="str">
        <f t="shared" si="134"/>
        <v>0</v>
      </c>
      <c r="O1677" s="76" t="str">
        <f t="shared" si="130"/>
        <v/>
      </c>
      <c r="P1677" s="75" t="str">
        <f t="shared" si="131"/>
        <v/>
      </c>
      <c r="Q1677" s="77" t="str">
        <f t="shared" si="132"/>
        <v/>
      </c>
      <c r="R1677" s="77" t="str">
        <f t="shared" si="133"/>
        <v/>
      </c>
      <c r="S1677" s="77" t="str">
        <f>IF(O1677="","",IF(OR(VALUE(LEFT(O1677,2))&gt;IF(RIGHT(J1677,1)="M",7,19),AND(OR(LEFT(O1677,2)={"07","19"}),VALUE(RIGHT(O1677,2))&gt;15)),TRUE,FALSE))</f>
        <v/>
      </c>
      <c r="T1677" s="77" t="str">
        <f>IF(O1677="","",IF(OR(VALUE(LEFT(O1677,2))&gt;IF(RIGHT(J1677,1)="M",7,19),AND(OR(LEFT(O1677,2)={"07","19"}),VALUE(RIGHT(O1677,2))&gt;5)),TRUE,FALSE))</f>
        <v/>
      </c>
    </row>
    <row r="1678" spans="12:20" x14ac:dyDescent="0.25">
      <c r="L1678" s="75">
        <f>COUNTIF($B$2:B1678,B1678)</f>
        <v>0</v>
      </c>
      <c r="M1678" s="75">
        <f>COUNTIF($L$2:L1678,4)</f>
        <v>42</v>
      </c>
      <c r="N1678" s="76" t="str">
        <f t="shared" si="134"/>
        <v>0</v>
      </c>
      <c r="O1678" s="76" t="str">
        <f t="shared" si="130"/>
        <v/>
      </c>
      <c r="P1678" s="75" t="str">
        <f t="shared" si="131"/>
        <v/>
      </c>
      <c r="Q1678" s="77" t="str">
        <f t="shared" si="132"/>
        <v/>
      </c>
      <c r="R1678" s="77" t="str">
        <f t="shared" si="133"/>
        <v/>
      </c>
      <c r="S1678" s="77" t="str">
        <f>IF(O1678="","",IF(OR(VALUE(LEFT(O1678,2))&gt;IF(RIGHT(J1678,1)="M",7,19),AND(OR(LEFT(O1678,2)={"07","19"}),VALUE(RIGHT(O1678,2))&gt;15)),TRUE,FALSE))</f>
        <v/>
      </c>
      <c r="T1678" s="77" t="str">
        <f>IF(O1678="","",IF(OR(VALUE(LEFT(O1678,2))&gt;IF(RIGHT(J1678,1)="M",7,19),AND(OR(LEFT(O1678,2)={"07","19"}),VALUE(RIGHT(O1678,2))&gt;5)),TRUE,FALSE))</f>
        <v/>
      </c>
    </row>
    <row r="1679" spans="12:20" x14ac:dyDescent="0.25">
      <c r="L1679" s="75">
        <f>COUNTIF($B$2:B1679,B1679)</f>
        <v>0</v>
      </c>
      <c r="M1679" s="75">
        <f>COUNTIF($L$2:L1679,4)</f>
        <v>42</v>
      </c>
      <c r="N1679" s="76" t="str">
        <f t="shared" si="134"/>
        <v>0</v>
      </c>
      <c r="O1679" s="76" t="str">
        <f t="shared" si="130"/>
        <v/>
      </c>
      <c r="P1679" s="75" t="str">
        <f t="shared" si="131"/>
        <v/>
      </c>
      <c r="Q1679" s="77" t="str">
        <f t="shared" si="132"/>
        <v/>
      </c>
      <c r="R1679" s="77" t="str">
        <f t="shared" si="133"/>
        <v/>
      </c>
      <c r="S1679" s="77" t="str">
        <f>IF(O1679="","",IF(OR(VALUE(LEFT(O1679,2))&gt;IF(RIGHT(J1679,1)="M",7,19),AND(OR(LEFT(O1679,2)={"07","19"}),VALUE(RIGHT(O1679,2))&gt;15)),TRUE,FALSE))</f>
        <v/>
      </c>
      <c r="T1679" s="77" t="str">
        <f>IF(O1679="","",IF(OR(VALUE(LEFT(O1679,2))&gt;IF(RIGHT(J1679,1)="M",7,19),AND(OR(LEFT(O1679,2)={"07","19"}),VALUE(RIGHT(O1679,2))&gt;5)),TRUE,FALSE))</f>
        <v/>
      </c>
    </row>
    <row r="1680" spans="12:20" x14ac:dyDescent="0.25">
      <c r="L1680" s="75">
        <f>COUNTIF($B$2:B1680,B1680)</f>
        <v>0</v>
      </c>
      <c r="M1680" s="75">
        <f>COUNTIF($L$2:L1680,4)</f>
        <v>42</v>
      </c>
      <c r="N1680" s="76" t="str">
        <f t="shared" si="134"/>
        <v>0</v>
      </c>
      <c r="O1680" s="76" t="str">
        <f t="shared" si="130"/>
        <v/>
      </c>
      <c r="P1680" s="75" t="str">
        <f t="shared" si="131"/>
        <v/>
      </c>
      <c r="Q1680" s="77" t="str">
        <f t="shared" si="132"/>
        <v/>
      </c>
      <c r="R1680" s="77" t="str">
        <f t="shared" si="133"/>
        <v/>
      </c>
      <c r="S1680" s="77" t="str">
        <f>IF(O1680="","",IF(OR(VALUE(LEFT(O1680,2))&gt;IF(RIGHT(J1680,1)="M",7,19),AND(OR(LEFT(O1680,2)={"07","19"}),VALUE(RIGHT(O1680,2))&gt;15)),TRUE,FALSE))</f>
        <v/>
      </c>
      <c r="T1680" s="77" t="str">
        <f>IF(O1680="","",IF(OR(VALUE(LEFT(O1680,2))&gt;IF(RIGHT(J1680,1)="M",7,19),AND(OR(LEFT(O1680,2)={"07","19"}),VALUE(RIGHT(O1680,2))&gt;5)),TRUE,FALSE))</f>
        <v/>
      </c>
    </row>
    <row r="1681" spans="12:20" x14ac:dyDescent="0.25">
      <c r="L1681" s="75">
        <f>COUNTIF($B$2:B1681,B1681)</f>
        <v>0</v>
      </c>
      <c r="M1681" s="75">
        <f>COUNTIF($L$2:L1681,4)</f>
        <v>42</v>
      </c>
      <c r="N1681" s="76" t="str">
        <f t="shared" si="134"/>
        <v>0</v>
      </c>
      <c r="O1681" s="76" t="str">
        <f t="shared" si="130"/>
        <v/>
      </c>
      <c r="P1681" s="75" t="str">
        <f t="shared" si="131"/>
        <v/>
      </c>
      <c r="Q1681" s="77" t="str">
        <f t="shared" si="132"/>
        <v/>
      </c>
      <c r="R1681" s="77" t="str">
        <f t="shared" si="133"/>
        <v/>
      </c>
      <c r="S1681" s="77" t="str">
        <f>IF(O1681="","",IF(OR(VALUE(LEFT(O1681,2))&gt;IF(RIGHT(J1681,1)="M",7,19),AND(OR(LEFT(O1681,2)={"07","19"}),VALUE(RIGHT(O1681,2))&gt;15)),TRUE,FALSE))</f>
        <v/>
      </c>
      <c r="T1681" s="77" t="str">
        <f>IF(O1681="","",IF(OR(VALUE(LEFT(O1681,2))&gt;IF(RIGHT(J1681,1)="M",7,19),AND(OR(LEFT(O1681,2)={"07","19"}),VALUE(RIGHT(O1681,2))&gt;5)),TRUE,FALSE))</f>
        <v/>
      </c>
    </row>
    <row r="1682" spans="12:20" x14ac:dyDescent="0.25">
      <c r="L1682" s="75">
        <f>COUNTIF($B$2:B1682,B1682)</f>
        <v>0</v>
      </c>
      <c r="M1682" s="75">
        <f>COUNTIF($L$2:L1682,4)</f>
        <v>42</v>
      </c>
      <c r="N1682" s="76" t="str">
        <f t="shared" si="134"/>
        <v>0</v>
      </c>
      <c r="O1682" s="76" t="str">
        <f t="shared" si="130"/>
        <v/>
      </c>
      <c r="P1682" s="75" t="str">
        <f t="shared" si="131"/>
        <v/>
      </c>
      <c r="Q1682" s="77" t="str">
        <f t="shared" si="132"/>
        <v/>
      </c>
      <c r="R1682" s="77" t="str">
        <f t="shared" si="133"/>
        <v/>
      </c>
      <c r="S1682" s="77" t="str">
        <f>IF(O1682="","",IF(OR(VALUE(LEFT(O1682,2))&gt;IF(RIGHT(J1682,1)="M",7,19),AND(OR(LEFT(O1682,2)={"07","19"}),VALUE(RIGHT(O1682,2))&gt;15)),TRUE,FALSE))</f>
        <v/>
      </c>
      <c r="T1682" s="77" t="str">
        <f>IF(O1682="","",IF(OR(VALUE(LEFT(O1682,2))&gt;IF(RIGHT(J1682,1)="M",7,19),AND(OR(LEFT(O1682,2)={"07","19"}),VALUE(RIGHT(O1682,2))&gt;5)),TRUE,FALSE))</f>
        <v/>
      </c>
    </row>
    <row r="1683" spans="12:20" x14ac:dyDescent="0.25">
      <c r="L1683" s="75">
        <f>COUNTIF($B$2:B1683,B1683)</f>
        <v>0</v>
      </c>
      <c r="M1683" s="75">
        <f>COUNTIF($L$2:L1683,4)</f>
        <v>42</v>
      </c>
      <c r="N1683" s="76" t="str">
        <f t="shared" si="134"/>
        <v>0</v>
      </c>
      <c r="O1683" s="76" t="str">
        <f t="shared" si="130"/>
        <v/>
      </c>
      <c r="P1683" s="75" t="str">
        <f t="shared" si="131"/>
        <v/>
      </c>
      <c r="Q1683" s="77" t="str">
        <f t="shared" si="132"/>
        <v/>
      </c>
      <c r="R1683" s="77" t="str">
        <f t="shared" si="133"/>
        <v/>
      </c>
      <c r="S1683" s="77" t="str">
        <f>IF(O1683="","",IF(OR(VALUE(LEFT(O1683,2))&gt;IF(RIGHT(J1683,1)="M",7,19),AND(OR(LEFT(O1683,2)={"07","19"}),VALUE(RIGHT(O1683,2))&gt;15)),TRUE,FALSE))</f>
        <v/>
      </c>
      <c r="T1683" s="77" t="str">
        <f>IF(O1683="","",IF(OR(VALUE(LEFT(O1683,2))&gt;IF(RIGHT(J1683,1)="M",7,19),AND(OR(LEFT(O1683,2)={"07","19"}),VALUE(RIGHT(O1683,2))&gt;5)),TRUE,FALSE))</f>
        <v/>
      </c>
    </row>
    <row r="1684" spans="12:20" x14ac:dyDescent="0.25">
      <c r="L1684" s="75">
        <f>COUNTIF($B$2:B1684,B1684)</f>
        <v>0</v>
      </c>
      <c r="M1684" s="75">
        <f>COUNTIF($L$2:L1684,4)</f>
        <v>42</v>
      </c>
      <c r="N1684" s="76" t="str">
        <f t="shared" si="134"/>
        <v>0</v>
      </c>
      <c r="O1684" s="76" t="str">
        <f t="shared" si="130"/>
        <v/>
      </c>
      <c r="P1684" s="75" t="str">
        <f t="shared" si="131"/>
        <v/>
      </c>
      <c r="Q1684" s="77" t="str">
        <f t="shared" si="132"/>
        <v/>
      </c>
      <c r="R1684" s="77" t="str">
        <f t="shared" si="133"/>
        <v/>
      </c>
      <c r="S1684" s="77" t="str">
        <f>IF(O1684="","",IF(OR(VALUE(LEFT(O1684,2))&gt;IF(RIGHT(J1684,1)="M",7,19),AND(OR(LEFT(O1684,2)={"07","19"}),VALUE(RIGHT(O1684,2))&gt;15)),TRUE,FALSE))</f>
        <v/>
      </c>
      <c r="T1684" s="77" t="str">
        <f>IF(O1684="","",IF(OR(VALUE(LEFT(O1684,2))&gt;IF(RIGHT(J1684,1)="M",7,19),AND(OR(LEFT(O1684,2)={"07","19"}),VALUE(RIGHT(O1684,2))&gt;5)),TRUE,FALSE))</f>
        <v/>
      </c>
    </row>
    <row r="1685" spans="12:20" x14ac:dyDescent="0.25">
      <c r="L1685" s="75">
        <f>COUNTIF($B$2:B1685,B1685)</f>
        <v>0</v>
      </c>
      <c r="M1685" s="75">
        <f>COUNTIF($L$2:L1685,4)</f>
        <v>42</v>
      </c>
      <c r="N1685" s="76" t="str">
        <f t="shared" si="134"/>
        <v>0</v>
      </c>
      <c r="O1685" s="76" t="str">
        <f t="shared" si="130"/>
        <v/>
      </c>
      <c r="P1685" s="75" t="str">
        <f t="shared" si="131"/>
        <v/>
      </c>
      <c r="Q1685" s="77" t="str">
        <f t="shared" si="132"/>
        <v/>
      </c>
      <c r="R1685" s="77" t="str">
        <f t="shared" si="133"/>
        <v/>
      </c>
      <c r="S1685" s="77" t="str">
        <f>IF(O1685="","",IF(OR(VALUE(LEFT(O1685,2))&gt;IF(RIGHT(J1685,1)="M",7,19),AND(OR(LEFT(O1685,2)={"07","19"}),VALUE(RIGHT(O1685,2))&gt;15)),TRUE,FALSE))</f>
        <v/>
      </c>
      <c r="T1685" s="77" t="str">
        <f>IF(O1685="","",IF(OR(VALUE(LEFT(O1685,2))&gt;IF(RIGHT(J1685,1)="M",7,19),AND(OR(LEFT(O1685,2)={"07","19"}),VALUE(RIGHT(O1685,2))&gt;5)),TRUE,FALSE))</f>
        <v/>
      </c>
    </row>
    <row r="1686" spans="12:20" x14ac:dyDescent="0.25">
      <c r="L1686" s="75">
        <f>COUNTIF($B$2:B1686,B1686)</f>
        <v>0</v>
      </c>
      <c r="M1686" s="75">
        <f>COUNTIF($L$2:L1686,4)</f>
        <v>42</v>
      </c>
      <c r="N1686" s="76" t="str">
        <f t="shared" si="134"/>
        <v>0</v>
      </c>
      <c r="O1686" s="76" t="str">
        <f t="shared" si="130"/>
        <v/>
      </c>
      <c r="P1686" s="75" t="str">
        <f t="shared" si="131"/>
        <v/>
      </c>
      <c r="Q1686" s="77" t="str">
        <f t="shared" si="132"/>
        <v/>
      </c>
      <c r="R1686" s="77" t="str">
        <f t="shared" si="133"/>
        <v/>
      </c>
      <c r="S1686" s="77" t="str">
        <f>IF(O1686="","",IF(OR(VALUE(LEFT(O1686,2))&gt;IF(RIGHT(J1686,1)="M",7,19),AND(OR(LEFT(O1686,2)={"07","19"}),VALUE(RIGHT(O1686,2))&gt;15)),TRUE,FALSE))</f>
        <v/>
      </c>
      <c r="T1686" s="77" t="str">
        <f>IF(O1686="","",IF(OR(VALUE(LEFT(O1686,2))&gt;IF(RIGHT(J1686,1)="M",7,19),AND(OR(LEFT(O1686,2)={"07","19"}),VALUE(RIGHT(O1686,2))&gt;5)),TRUE,FALSE))</f>
        <v/>
      </c>
    </row>
    <row r="1687" spans="12:20" x14ac:dyDescent="0.25">
      <c r="L1687" s="75">
        <f>COUNTIF($B$2:B1687,B1687)</f>
        <v>0</v>
      </c>
      <c r="M1687" s="75">
        <f>COUNTIF($L$2:L1687,4)</f>
        <v>42</v>
      </c>
      <c r="N1687" s="76" t="str">
        <f t="shared" si="134"/>
        <v>0</v>
      </c>
      <c r="O1687" s="76" t="str">
        <f t="shared" si="130"/>
        <v/>
      </c>
      <c r="P1687" s="75" t="str">
        <f t="shared" si="131"/>
        <v/>
      </c>
      <c r="Q1687" s="77" t="str">
        <f t="shared" si="132"/>
        <v/>
      </c>
      <c r="R1687" s="77" t="str">
        <f t="shared" si="133"/>
        <v/>
      </c>
      <c r="S1687" s="77" t="str">
        <f>IF(O1687="","",IF(OR(VALUE(LEFT(O1687,2))&gt;IF(RIGHT(J1687,1)="M",7,19),AND(OR(LEFT(O1687,2)={"07","19"}),VALUE(RIGHT(O1687,2))&gt;15)),TRUE,FALSE))</f>
        <v/>
      </c>
      <c r="T1687" s="77" t="str">
        <f>IF(O1687="","",IF(OR(VALUE(LEFT(O1687,2))&gt;IF(RIGHT(J1687,1)="M",7,19),AND(OR(LEFT(O1687,2)={"07","19"}),VALUE(RIGHT(O1687,2))&gt;5)),TRUE,FALSE))</f>
        <v/>
      </c>
    </row>
    <row r="1688" spans="12:20" x14ac:dyDescent="0.25">
      <c r="L1688" s="75">
        <f>COUNTIF($B$2:B1688,B1688)</f>
        <v>0</v>
      </c>
      <c r="M1688" s="75">
        <f>COUNTIF($L$2:L1688,4)</f>
        <v>42</v>
      </c>
      <c r="N1688" s="76" t="str">
        <f t="shared" si="134"/>
        <v>0</v>
      </c>
      <c r="O1688" s="76" t="str">
        <f t="shared" si="130"/>
        <v/>
      </c>
      <c r="P1688" s="75" t="str">
        <f t="shared" si="131"/>
        <v/>
      </c>
      <c r="Q1688" s="77" t="str">
        <f t="shared" si="132"/>
        <v/>
      </c>
      <c r="R1688" s="77" t="str">
        <f t="shared" si="133"/>
        <v/>
      </c>
      <c r="S1688" s="77" t="str">
        <f>IF(O1688="","",IF(OR(VALUE(LEFT(O1688,2))&gt;IF(RIGHT(J1688,1)="M",7,19),AND(OR(LEFT(O1688,2)={"07","19"}),VALUE(RIGHT(O1688,2))&gt;15)),TRUE,FALSE))</f>
        <v/>
      </c>
      <c r="T1688" s="77" t="str">
        <f>IF(O1688="","",IF(OR(VALUE(LEFT(O1688,2))&gt;IF(RIGHT(J1688,1)="M",7,19),AND(OR(LEFT(O1688,2)={"07","19"}),VALUE(RIGHT(O1688,2))&gt;5)),TRUE,FALSE))</f>
        <v/>
      </c>
    </row>
    <row r="1689" spans="12:20" x14ac:dyDescent="0.25">
      <c r="L1689" s="75">
        <f>COUNTIF($B$2:B1689,B1689)</f>
        <v>0</v>
      </c>
      <c r="M1689" s="75">
        <f>COUNTIF($L$2:L1689,4)</f>
        <v>42</v>
      </c>
      <c r="N1689" s="76" t="str">
        <f t="shared" si="134"/>
        <v>0</v>
      </c>
      <c r="O1689" s="76" t="str">
        <f t="shared" si="130"/>
        <v/>
      </c>
      <c r="P1689" s="75" t="str">
        <f t="shared" si="131"/>
        <v/>
      </c>
      <c r="Q1689" s="77" t="str">
        <f t="shared" si="132"/>
        <v/>
      </c>
      <c r="R1689" s="77" t="str">
        <f t="shared" si="133"/>
        <v/>
      </c>
      <c r="S1689" s="77" t="str">
        <f>IF(O1689="","",IF(OR(VALUE(LEFT(O1689,2))&gt;IF(RIGHT(J1689,1)="M",7,19),AND(OR(LEFT(O1689,2)={"07","19"}),VALUE(RIGHT(O1689,2))&gt;15)),TRUE,FALSE))</f>
        <v/>
      </c>
      <c r="T1689" s="77" t="str">
        <f>IF(O1689="","",IF(OR(VALUE(LEFT(O1689,2))&gt;IF(RIGHT(J1689,1)="M",7,19),AND(OR(LEFT(O1689,2)={"07","19"}),VALUE(RIGHT(O1689,2))&gt;5)),TRUE,FALSE))</f>
        <v/>
      </c>
    </row>
    <row r="1690" spans="12:20" x14ac:dyDescent="0.25">
      <c r="L1690" s="75">
        <f>COUNTIF($B$2:B1690,B1690)</f>
        <v>0</v>
      </c>
      <c r="M1690" s="75">
        <f>COUNTIF($L$2:L1690,4)</f>
        <v>42</v>
      </c>
      <c r="N1690" s="76" t="str">
        <f t="shared" si="134"/>
        <v>0</v>
      </c>
      <c r="O1690" s="76" t="str">
        <f t="shared" si="130"/>
        <v/>
      </c>
      <c r="P1690" s="75" t="str">
        <f t="shared" si="131"/>
        <v/>
      </c>
      <c r="Q1690" s="77" t="str">
        <f t="shared" si="132"/>
        <v/>
      </c>
      <c r="R1690" s="77" t="str">
        <f t="shared" si="133"/>
        <v/>
      </c>
      <c r="S1690" s="77" t="str">
        <f>IF(O1690="","",IF(OR(VALUE(LEFT(O1690,2))&gt;IF(RIGHT(J1690,1)="M",7,19),AND(OR(LEFT(O1690,2)={"07","19"}),VALUE(RIGHT(O1690,2))&gt;15)),TRUE,FALSE))</f>
        <v/>
      </c>
      <c r="T1690" s="77" t="str">
        <f>IF(O1690="","",IF(OR(VALUE(LEFT(O1690,2))&gt;IF(RIGHT(J1690,1)="M",7,19),AND(OR(LEFT(O1690,2)={"07","19"}),VALUE(RIGHT(O1690,2))&gt;5)),TRUE,FALSE))</f>
        <v/>
      </c>
    </row>
    <row r="1691" spans="12:20" x14ac:dyDescent="0.25">
      <c r="L1691" s="75">
        <f>COUNTIF($B$2:B1691,B1691)</f>
        <v>0</v>
      </c>
      <c r="M1691" s="75">
        <f>COUNTIF($L$2:L1691,4)</f>
        <v>42</v>
      </c>
      <c r="N1691" s="76" t="str">
        <f t="shared" si="134"/>
        <v>0</v>
      </c>
      <c r="O1691" s="76" t="str">
        <f t="shared" si="130"/>
        <v/>
      </c>
      <c r="P1691" s="75" t="str">
        <f t="shared" si="131"/>
        <v/>
      </c>
      <c r="Q1691" s="77" t="str">
        <f t="shared" si="132"/>
        <v/>
      </c>
      <c r="R1691" s="77" t="str">
        <f t="shared" si="133"/>
        <v/>
      </c>
      <c r="S1691" s="77" t="str">
        <f>IF(O1691="","",IF(OR(VALUE(LEFT(O1691,2))&gt;IF(RIGHT(J1691,1)="M",7,19),AND(OR(LEFT(O1691,2)={"07","19"}),VALUE(RIGHT(O1691,2))&gt;15)),TRUE,FALSE))</f>
        <v/>
      </c>
      <c r="T1691" s="77" t="str">
        <f>IF(O1691="","",IF(OR(VALUE(LEFT(O1691,2))&gt;IF(RIGHT(J1691,1)="M",7,19),AND(OR(LEFT(O1691,2)={"07","19"}),VALUE(RIGHT(O1691,2))&gt;5)),TRUE,FALSE))</f>
        <v/>
      </c>
    </row>
    <row r="1692" spans="12:20" x14ac:dyDescent="0.25">
      <c r="L1692" s="75">
        <f>COUNTIF($B$2:B1692,B1692)</f>
        <v>0</v>
      </c>
      <c r="M1692" s="75">
        <f>COUNTIF($L$2:L1692,4)</f>
        <v>42</v>
      </c>
      <c r="N1692" s="76" t="str">
        <f t="shared" si="134"/>
        <v>0</v>
      </c>
      <c r="O1692" s="76" t="str">
        <f t="shared" si="130"/>
        <v/>
      </c>
      <c r="P1692" s="75" t="str">
        <f t="shared" si="131"/>
        <v/>
      </c>
      <c r="Q1692" s="77" t="str">
        <f t="shared" si="132"/>
        <v/>
      </c>
      <c r="R1692" s="77" t="str">
        <f t="shared" si="133"/>
        <v/>
      </c>
      <c r="S1692" s="77" t="str">
        <f>IF(O1692="","",IF(OR(VALUE(LEFT(O1692,2))&gt;IF(RIGHT(J1692,1)="M",7,19),AND(OR(LEFT(O1692,2)={"07","19"}),VALUE(RIGHT(O1692,2))&gt;15)),TRUE,FALSE))</f>
        <v/>
      </c>
      <c r="T1692" s="77" t="str">
        <f>IF(O1692="","",IF(OR(VALUE(LEFT(O1692,2))&gt;IF(RIGHT(J1692,1)="M",7,19),AND(OR(LEFT(O1692,2)={"07","19"}),VALUE(RIGHT(O1692,2))&gt;5)),TRUE,FALSE))</f>
        <v/>
      </c>
    </row>
    <row r="1693" spans="12:20" x14ac:dyDescent="0.25">
      <c r="L1693" s="75">
        <f>COUNTIF($B$2:B1693,B1693)</f>
        <v>0</v>
      </c>
      <c r="M1693" s="75">
        <f>COUNTIF($L$2:L1693,4)</f>
        <v>42</v>
      </c>
      <c r="N1693" s="76" t="str">
        <f t="shared" si="134"/>
        <v>0</v>
      </c>
      <c r="O1693" s="76" t="str">
        <f t="shared" si="130"/>
        <v/>
      </c>
      <c r="P1693" s="75" t="str">
        <f t="shared" si="131"/>
        <v/>
      </c>
      <c r="Q1693" s="77" t="str">
        <f t="shared" si="132"/>
        <v/>
      </c>
      <c r="R1693" s="77" t="str">
        <f t="shared" si="133"/>
        <v/>
      </c>
      <c r="S1693" s="77" t="str">
        <f>IF(O1693="","",IF(OR(VALUE(LEFT(O1693,2))&gt;IF(RIGHT(J1693,1)="M",7,19),AND(OR(LEFT(O1693,2)={"07","19"}),VALUE(RIGHT(O1693,2))&gt;15)),TRUE,FALSE))</f>
        <v/>
      </c>
      <c r="T1693" s="77" t="str">
        <f>IF(O1693="","",IF(OR(VALUE(LEFT(O1693,2))&gt;IF(RIGHT(J1693,1)="M",7,19),AND(OR(LEFT(O1693,2)={"07","19"}),VALUE(RIGHT(O1693,2))&gt;5)),TRUE,FALSE))</f>
        <v/>
      </c>
    </row>
    <row r="1694" spans="12:20" x14ac:dyDescent="0.25">
      <c r="L1694" s="75">
        <f>COUNTIF($B$2:B1694,B1694)</f>
        <v>0</v>
      </c>
      <c r="M1694" s="75">
        <f>COUNTIF($L$2:L1694,4)</f>
        <v>42</v>
      </c>
      <c r="N1694" s="76" t="str">
        <f t="shared" si="134"/>
        <v>0</v>
      </c>
      <c r="O1694" s="76" t="str">
        <f t="shared" si="130"/>
        <v/>
      </c>
      <c r="P1694" s="75" t="str">
        <f t="shared" si="131"/>
        <v/>
      </c>
      <c r="Q1694" s="77" t="str">
        <f t="shared" si="132"/>
        <v/>
      </c>
      <c r="R1694" s="77" t="str">
        <f t="shared" si="133"/>
        <v/>
      </c>
      <c r="S1694" s="77" t="str">
        <f>IF(O1694="","",IF(OR(VALUE(LEFT(O1694,2))&gt;IF(RIGHT(J1694,1)="M",7,19),AND(OR(LEFT(O1694,2)={"07","19"}),VALUE(RIGHT(O1694,2))&gt;15)),TRUE,FALSE))</f>
        <v/>
      </c>
      <c r="T1694" s="77" t="str">
        <f>IF(O1694="","",IF(OR(VALUE(LEFT(O1694,2))&gt;IF(RIGHT(J1694,1)="M",7,19),AND(OR(LEFT(O1694,2)={"07","19"}),VALUE(RIGHT(O1694,2))&gt;5)),TRUE,FALSE))</f>
        <v/>
      </c>
    </row>
    <row r="1695" spans="12:20" x14ac:dyDescent="0.25">
      <c r="L1695" s="75">
        <f>COUNTIF($B$2:B1695,B1695)</f>
        <v>0</v>
      </c>
      <c r="M1695" s="75">
        <f>COUNTIF($L$2:L1695,4)</f>
        <v>42</v>
      </c>
      <c r="N1695" s="76" t="str">
        <f t="shared" si="134"/>
        <v>0</v>
      </c>
      <c r="O1695" s="76" t="str">
        <f t="shared" si="130"/>
        <v/>
      </c>
      <c r="P1695" s="75" t="str">
        <f t="shared" si="131"/>
        <v/>
      </c>
      <c r="Q1695" s="77" t="str">
        <f t="shared" si="132"/>
        <v/>
      </c>
      <c r="R1695" s="77" t="str">
        <f t="shared" si="133"/>
        <v/>
      </c>
      <c r="S1695" s="77" t="str">
        <f>IF(O1695="","",IF(OR(VALUE(LEFT(O1695,2))&gt;IF(RIGHT(J1695,1)="M",7,19),AND(OR(LEFT(O1695,2)={"07","19"}),VALUE(RIGHT(O1695,2))&gt;15)),TRUE,FALSE))</f>
        <v/>
      </c>
      <c r="T1695" s="77" t="str">
        <f>IF(O1695="","",IF(OR(VALUE(LEFT(O1695,2))&gt;IF(RIGHT(J1695,1)="M",7,19),AND(OR(LEFT(O1695,2)={"07","19"}),VALUE(RIGHT(O1695,2))&gt;5)),TRUE,FALSE))</f>
        <v/>
      </c>
    </row>
    <row r="1696" spans="12:20" x14ac:dyDescent="0.25">
      <c r="L1696" s="75">
        <f>COUNTIF($B$2:B1696,B1696)</f>
        <v>0</v>
      </c>
      <c r="M1696" s="75">
        <f>COUNTIF($L$2:L1696,4)</f>
        <v>42</v>
      </c>
      <c r="N1696" s="76" t="str">
        <f t="shared" si="134"/>
        <v>0</v>
      </c>
      <c r="O1696" s="76" t="str">
        <f t="shared" si="130"/>
        <v/>
      </c>
      <c r="P1696" s="75" t="str">
        <f t="shared" si="131"/>
        <v/>
      </c>
      <c r="Q1696" s="77" t="str">
        <f t="shared" si="132"/>
        <v/>
      </c>
      <c r="R1696" s="77" t="str">
        <f t="shared" si="133"/>
        <v/>
      </c>
      <c r="S1696" s="77" t="str">
        <f>IF(O1696="","",IF(OR(VALUE(LEFT(O1696,2))&gt;IF(RIGHT(J1696,1)="M",7,19),AND(OR(LEFT(O1696,2)={"07","19"}),VALUE(RIGHT(O1696,2))&gt;15)),TRUE,FALSE))</f>
        <v/>
      </c>
      <c r="T1696" s="77" t="str">
        <f>IF(O1696="","",IF(OR(VALUE(LEFT(O1696,2))&gt;IF(RIGHT(J1696,1)="M",7,19),AND(OR(LEFT(O1696,2)={"07","19"}),VALUE(RIGHT(O1696,2))&gt;5)),TRUE,FALSE))</f>
        <v/>
      </c>
    </row>
    <row r="1697" spans="12:20" x14ac:dyDescent="0.25">
      <c r="L1697" s="75">
        <f>COUNTIF($B$2:B1697,B1697)</f>
        <v>0</v>
      </c>
      <c r="M1697" s="75">
        <f>COUNTIF($L$2:L1697,4)</f>
        <v>42</v>
      </c>
      <c r="N1697" s="76" t="str">
        <f t="shared" si="134"/>
        <v>0</v>
      </c>
      <c r="O1697" s="76" t="str">
        <f t="shared" si="130"/>
        <v/>
      </c>
      <c r="P1697" s="75" t="str">
        <f t="shared" si="131"/>
        <v/>
      </c>
      <c r="Q1697" s="77" t="str">
        <f t="shared" si="132"/>
        <v/>
      </c>
      <c r="R1697" s="77" t="str">
        <f t="shared" si="133"/>
        <v/>
      </c>
      <c r="S1697" s="77" t="str">
        <f>IF(O1697="","",IF(OR(VALUE(LEFT(O1697,2))&gt;IF(RIGHT(J1697,1)="M",7,19),AND(OR(LEFT(O1697,2)={"07","19"}),VALUE(RIGHT(O1697,2))&gt;15)),TRUE,FALSE))</f>
        <v/>
      </c>
      <c r="T1697" s="77" t="str">
        <f>IF(O1697="","",IF(OR(VALUE(LEFT(O1697,2))&gt;IF(RIGHT(J1697,1)="M",7,19),AND(OR(LEFT(O1697,2)={"07","19"}),VALUE(RIGHT(O1697,2))&gt;5)),TRUE,FALSE))</f>
        <v/>
      </c>
    </row>
    <row r="1698" spans="12:20" x14ac:dyDescent="0.25">
      <c r="L1698" s="75">
        <f>COUNTIF($B$2:B1698,B1698)</f>
        <v>0</v>
      </c>
      <c r="M1698" s="75">
        <f>COUNTIF($L$2:L1698,4)</f>
        <v>42</v>
      </c>
      <c r="N1698" s="76" t="str">
        <f t="shared" si="134"/>
        <v>0</v>
      </c>
      <c r="O1698" s="76" t="str">
        <f t="shared" si="130"/>
        <v/>
      </c>
      <c r="P1698" s="75" t="str">
        <f t="shared" si="131"/>
        <v/>
      </c>
      <c r="Q1698" s="77" t="str">
        <f t="shared" si="132"/>
        <v/>
      </c>
      <c r="R1698" s="77" t="str">
        <f t="shared" si="133"/>
        <v/>
      </c>
      <c r="S1698" s="77" t="str">
        <f>IF(O1698="","",IF(OR(VALUE(LEFT(O1698,2))&gt;IF(RIGHT(J1698,1)="M",7,19),AND(OR(LEFT(O1698,2)={"07","19"}),VALUE(RIGHT(O1698,2))&gt;15)),TRUE,FALSE))</f>
        <v/>
      </c>
      <c r="T1698" s="77" t="str">
        <f>IF(O1698="","",IF(OR(VALUE(LEFT(O1698,2))&gt;IF(RIGHT(J1698,1)="M",7,19),AND(OR(LEFT(O1698,2)={"07","19"}),VALUE(RIGHT(O1698,2))&gt;5)),TRUE,FALSE))</f>
        <v/>
      </c>
    </row>
    <row r="1699" spans="12:20" x14ac:dyDescent="0.25">
      <c r="L1699" s="75">
        <f>COUNTIF($B$2:B1699,B1699)</f>
        <v>0</v>
      </c>
      <c r="M1699" s="75">
        <f>COUNTIF($L$2:L1699,4)</f>
        <v>42</v>
      </c>
      <c r="N1699" s="76" t="str">
        <f t="shared" si="134"/>
        <v>0</v>
      </c>
      <c r="O1699" s="76" t="str">
        <f t="shared" si="130"/>
        <v/>
      </c>
      <c r="P1699" s="75" t="str">
        <f t="shared" si="131"/>
        <v/>
      </c>
      <c r="Q1699" s="77" t="str">
        <f t="shared" si="132"/>
        <v/>
      </c>
      <c r="R1699" s="77" t="str">
        <f t="shared" si="133"/>
        <v/>
      </c>
      <c r="S1699" s="77" t="str">
        <f>IF(O1699="","",IF(OR(VALUE(LEFT(O1699,2))&gt;IF(RIGHT(J1699,1)="M",7,19),AND(OR(LEFT(O1699,2)={"07","19"}),VALUE(RIGHT(O1699,2))&gt;15)),TRUE,FALSE))</f>
        <v/>
      </c>
      <c r="T1699" s="77" t="str">
        <f>IF(O1699="","",IF(OR(VALUE(LEFT(O1699,2))&gt;IF(RIGHT(J1699,1)="M",7,19),AND(OR(LEFT(O1699,2)={"07","19"}),VALUE(RIGHT(O1699,2))&gt;5)),TRUE,FALSE))</f>
        <v/>
      </c>
    </row>
    <row r="1700" spans="12:20" x14ac:dyDescent="0.25">
      <c r="L1700" s="75">
        <f>COUNTIF($B$2:B1700,B1700)</f>
        <v>0</v>
      </c>
      <c r="M1700" s="75">
        <f>COUNTIF($L$2:L1700,4)</f>
        <v>42</v>
      </c>
      <c r="N1700" s="76" t="str">
        <f t="shared" si="134"/>
        <v>0</v>
      </c>
      <c r="O1700" s="76" t="str">
        <f t="shared" si="130"/>
        <v/>
      </c>
      <c r="P1700" s="75" t="str">
        <f t="shared" si="131"/>
        <v/>
      </c>
      <c r="Q1700" s="77" t="str">
        <f t="shared" si="132"/>
        <v/>
      </c>
      <c r="R1700" s="77" t="str">
        <f t="shared" si="133"/>
        <v/>
      </c>
      <c r="S1700" s="77" t="str">
        <f>IF(O1700="","",IF(OR(VALUE(LEFT(O1700,2))&gt;IF(RIGHT(J1700,1)="M",7,19),AND(OR(LEFT(O1700,2)={"07","19"}),VALUE(RIGHT(O1700,2))&gt;15)),TRUE,FALSE))</f>
        <v/>
      </c>
      <c r="T1700" s="77" t="str">
        <f>IF(O1700="","",IF(OR(VALUE(LEFT(O1700,2))&gt;IF(RIGHT(J1700,1)="M",7,19),AND(OR(LEFT(O1700,2)={"07","19"}),VALUE(RIGHT(O1700,2))&gt;5)),TRUE,FALSE))</f>
        <v/>
      </c>
    </row>
    <row r="1701" spans="12:20" x14ac:dyDescent="0.25">
      <c r="L1701" s="75">
        <f>COUNTIF($B$2:B1701,B1701)</f>
        <v>0</v>
      </c>
      <c r="M1701" s="75">
        <f>COUNTIF($L$2:L1701,4)</f>
        <v>42</v>
      </c>
      <c r="N1701" s="76" t="str">
        <f t="shared" si="134"/>
        <v>0</v>
      </c>
      <c r="O1701" s="76" t="str">
        <f t="shared" si="130"/>
        <v/>
      </c>
      <c r="P1701" s="75" t="str">
        <f t="shared" si="131"/>
        <v/>
      </c>
      <c r="Q1701" s="77" t="str">
        <f t="shared" si="132"/>
        <v/>
      </c>
      <c r="R1701" s="77" t="str">
        <f t="shared" si="133"/>
        <v/>
      </c>
      <c r="S1701" s="77" t="str">
        <f>IF(O1701="","",IF(OR(VALUE(LEFT(O1701,2))&gt;IF(RIGHT(J1701,1)="M",7,19),AND(OR(LEFT(O1701,2)={"07","19"}),VALUE(RIGHT(O1701,2))&gt;15)),TRUE,FALSE))</f>
        <v/>
      </c>
      <c r="T1701" s="77" t="str">
        <f>IF(O1701="","",IF(OR(VALUE(LEFT(O1701,2))&gt;IF(RIGHT(J1701,1)="M",7,19),AND(OR(LEFT(O1701,2)={"07","19"}),VALUE(RIGHT(O1701,2))&gt;5)),TRUE,FALSE))</f>
        <v/>
      </c>
    </row>
    <row r="1702" spans="12:20" x14ac:dyDescent="0.25">
      <c r="L1702" s="75">
        <f>COUNTIF($B$2:B1702,B1702)</f>
        <v>0</v>
      </c>
      <c r="M1702" s="75">
        <f>COUNTIF($L$2:L1702,4)</f>
        <v>42</v>
      </c>
      <c r="N1702" s="76" t="str">
        <f t="shared" si="134"/>
        <v>0</v>
      </c>
      <c r="O1702" s="76" t="str">
        <f t="shared" si="130"/>
        <v/>
      </c>
      <c r="P1702" s="75" t="str">
        <f t="shared" si="131"/>
        <v/>
      </c>
      <c r="Q1702" s="77" t="str">
        <f t="shared" si="132"/>
        <v/>
      </c>
      <c r="R1702" s="77" t="str">
        <f t="shared" si="133"/>
        <v/>
      </c>
      <c r="S1702" s="77" t="str">
        <f>IF(O1702="","",IF(OR(VALUE(LEFT(O1702,2))&gt;IF(RIGHT(J1702,1)="M",7,19),AND(OR(LEFT(O1702,2)={"07","19"}),VALUE(RIGHT(O1702,2))&gt;15)),TRUE,FALSE))</f>
        <v/>
      </c>
      <c r="T1702" s="77" t="str">
        <f>IF(O1702="","",IF(OR(VALUE(LEFT(O1702,2))&gt;IF(RIGHT(J1702,1)="M",7,19),AND(OR(LEFT(O1702,2)={"07","19"}),VALUE(RIGHT(O1702,2))&gt;5)),TRUE,FALSE))</f>
        <v/>
      </c>
    </row>
    <row r="1703" spans="12:20" x14ac:dyDescent="0.25">
      <c r="L1703" s="75">
        <f>COUNTIF($B$2:B1703,B1703)</f>
        <v>0</v>
      </c>
      <c r="M1703" s="75">
        <f>COUNTIF($L$2:L1703,4)</f>
        <v>42</v>
      </c>
      <c r="N1703" s="76" t="str">
        <f t="shared" si="134"/>
        <v>0</v>
      </c>
      <c r="O1703" s="76" t="str">
        <f t="shared" si="130"/>
        <v/>
      </c>
      <c r="P1703" s="75" t="str">
        <f t="shared" si="131"/>
        <v/>
      </c>
      <c r="Q1703" s="77" t="str">
        <f t="shared" si="132"/>
        <v/>
      </c>
      <c r="R1703" s="77" t="str">
        <f t="shared" si="133"/>
        <v/>
      </c>
      <c r="S1703" s="77" t="str">
        <f>IF(O1703="","",IF(OR(VALUE(LEFT(O1703,2))&gt;IF(RIGHT(J1703,1)="M",7,19),AND(OR(LEFT(O1703,2)={"07","19"}),VALUE(RIGHT(O1703,2))&gt;15)),TRUE,FALSE))</f>
        <v/>
      </c>
      <c r="T1703" s="77" t="str">
        <f>IF(O1703="","",IF(OR(VALUE(LEFT(O1703,2))&gt;IF(RIGHT(J1703,1)="M",7,19),AND(OR(LEFT(O1703,2)={"07","19"}),VALUE(RIGHT(O1703,2))&gt;5)),TRUE,FALSE))</f>
        <v/>
      </c>
    </row>
    <row r="1704" spans="12:20" x14ac:dyDescent="0.25">
      <c r="L1704" s="75">
        <f>COUNTIF($B$2:B1704,B1704)</f>
        <v>0</v>
      </c>
      <c r="M1704" s="75">
        <f>COUNTIF($L$2:L1704,4)</f>
        <v>42</v>
      </c>
      <c r="N1704" s="76" t="str">
        <f t="shared" si="134"/>
        <v>0</v>
      </c>
      <c r="O1704" s="76" t="str">
        <f t="shared" si="130"/>
        <v/>
      </c>
      <c r="P1704" s="75" t="str">
        <f t="shared" si="131"/>
        <v/>
      </c>
      <c r="Q1704" s="77" t="str">
        <f t="shared" si="132"/>
        <v/>
      </c>
      <c r="R1704" s="77" t="str">
        <f t="shared" si="133"/>
        <v/>
      </c>
      <c r="S1704" s="77" t="str">
        <f>IF(O1704="","",IF(OR(VALUE(LEFT(O1704,2))&gt;IF(RIGHT(J1704,1)="M",7,19),AND(OR(LEFT(O1704,2)={"07","19"}),VALUE(RIGHT(O1704,2))&gt;15)),TRUE,FALSE))</f>
        <v/>
      </c>
      <c r="T1704" s="77" t="str">
        <f>IF(O1704="","",IF(OR(VALUE(LEFT(O1704,2))&gt;IF(RIGHT(J1704,1)="M",7,19),AND(OR(LEFT(O1704,2)={"07","19"}),VALUE(RIGHT(O1704,2))&gt;5)),TRUE,FALSE))</f>
        <v/>
      </c>
    </row>
    <row r="1705" spans="12:20" x14ac:dyDescent="0.25">
      <c r="L1705" s="75">
        <f>COUNTIF($B$2:B1705,B1705)</f>
        <v>0</v>
      </c>
      <c r="M1705" s="75">
        <f>COUNTIF($L$2:L1705,4)</f>
        <v>42</v>
      </c>
      <c r="N1705" s="76" t="str">
        <f t="shared" si="134"/>
        <v>0</v>
      </c>
      <c r="O1705" s="76" t="str">
        <f t="shared" si="130"/>
        <v/>
      </c>
      <c r="P1705" s="75" t="str">
        <f t="shared" si="131"/>
        <v/>
      </c>
      <c r="Q1705" s="77" t="str">
        <f t="shared" si="132"/>
        <v/>
      </c>
      <c r="R1705" s="77" t="str">
        <f t="shared" si="133"/>
        <v/>
      </c>
      <c r="S1705" s="77" t="str">
        <f>IF(O1705="","",IF(OR(VALUE(LEFT(O1705,2))&gt;IF(RIGHT(J1705,1)="M",7,19),AND(OR(LEFT(O1705,2)={"07","19"}),VALUE(RIGHT(O1705,2))&gt;15)),TRUE,FALSE))</f>
        <v/>
      </c>
      <c r="T1705" s="77" t="str">
        <f>IF(O1705="","",IF(OR(VALUE(LEFT(O1705,2))&gt;IF(RIGHT(J1705,1)="M",7,19),AND(OR(LEFT(O1705,2)={"07","19"}),VALUE(RIGHT(O1705,2))&gt;5)),TRUE,FALSE))</f>
        <v/>
      </c>
    </row>
    <row r="1706" spans="12:20" x14ac:dyDescent="0.25">
      <c r="L1706" s="75">
        <f>COUNTIF($B$2:B1706,B1706)</f>
        <v>0</v>
      </c>
      <c r="M1706" s="75">
        <f>COUNTIF($L$2:L1706,4)</f>
        <v>42</v>
      </c>
      <c r="N1706" s="76" t="str">
        <f t="shared" si="134"/>
        <v>0</v>
      </c>
      <c r="O1706" s="76" t="str">
        <f t="shared" si="130"/>
        <v/>
      </c>
      <c r="P1706" s="75" t="str">
        <f t="shared" si="131"/>
        <v/>
      </c>
      <c r="Q1706" s="77" t="str">
        <f t="shared" si="132"/>
        <v/>
      </c>
      <c r="R1706" s="77" t="str">
        <f t="shared" si="133"/>
        <v/>
      </c>
      <c r="S1706" s="77" t="str">
        <f>IF(O1706="","",IF(OR(VALUE(LEFT(O1706,2))&gt;IF(RIGHT(J1706,1)="M",7,19),AND(OR(LEFT(O1706,2)={"07","19"}),VALUE(RIGHT(O1706,2))&gt;15)),TRUE,FALSE))</f>
        <v/>
      </c>
      <c r="T1706" s="77" t="str">
        <f>IF(O1706="","",IF(OR(VALUE(LEFT(O1706,2))&gt;IF(RIGHT(J1706,1)="M",7,19),AND(OR(LEFT(O1706,2)={"07","19"}),VALUE(RIGHT(O1706,2))&gt;5)),TRUE,FALSE))</f>
        <v/>
      </c>
    </row>
    <row r="1707" spans="12:20" x14ac:dyDescent="0.25">
      <c r="L1707" s="75">
        <f>COUNTIF($B$2:B1707,B1707)</f>
        <v>0</v>
      </c>
      <c r="M1707" s="75">
        <f>COUNTIF($L$2:L1707,4)</f>
        <v>42</v>
      </c>
      <c r="N1707" s="76" t="str">
        <f t="shared" si="134"/>
        <v>0</v>
      </c>
      <c r="O1707" s="76" t="str">
        <f t="shared" si="130"/>
        <v/>
      </c>
      <c r="P1707" s="75" t="str">
        <f t="shared" si="131"/>
        <v/>
      </c>
      <c r="Q1707" s="77" t="str">
        <f t="shared" si="132"/>
        <v/>
      </c>
      <c r="R1707" s="77" t="str">
        <f t="shared" si="133"/>
        <v/>
      </c>
      <c r="S1707" s="77" t="str">
        <f>IF(O1707="","",IF(OR(VALUE(LEFT(O1707,2))&gt;IF(RIGHT(J1707,1)="M",7,19),AND(OR(LEFT(O1707,2)={"07","19"}),VALUE(RIGHT(O1707,2))&gt;15)),TRUE,FALSE))</f>
        <v/>
      </c>
      <c r="T1707" s="77" t="str">
        <f>IF(O1707="","",IF(OR(VALUE(LEFT(O1707,2))&gt;IF(RIGHT(J1707,1)="M",7,19),AND(OR(LEFT(O1707,2)={"07","19"}),VALUE(RIGHT(O1707,2))&gt;5)),TRUE,FALSE))</f>
        <v/>
      </c>
    </row>
    <row r="1708" spans="12:20" x14ac:dyDescent="0.25">
      <c r="L1708" s="75">
        <f>COUNTIF($B$2:B1708,B1708)</f>
        <v>0</v>
      </c>
      <c r="M1708" s="75">
        <f>COUNTIF($L$2:L1708,4)</f>
        <v>42</v>
      </c>
      <c r="N1708" s="76" t="str">
        <f t="shared" si="134"/>
        <v>0</v>
      </c>
      <c r="O1708" s="76" t="str">
        <f t="shared" si="130"/>
        <v/>
      </c>
      <c r="P1708" s="75" t="str">
        <f t="shared" si="131"/>
        <v/>
      </c>
      <c r="Q1708" s="77" t="str">
        <f t="shared" si="132"/>
        <v/>
      </c>
      <c r="R1708" s="77" t="str">
        <f t="shared" si="133"/>
        <v/>
      </c>
      <c r="S1708" s="77" t="str">
        <f>IF(O1708="","",IF(OR(VALUE(LEFT(O1708,2))&gt;IF(RIGHT(J1708,1)="M",7,19),AND(OR(LEFT(O1708,2)={"07","19"}),VALUE(RIGHT(O1708,2))&gt;15)),TRUE,FALSE))</f>
        <v/>
      </c>
      <c r="T1708" s="77" t="str">
        <f>IF(O1708="","",IF(OR(VALUE(LEFT(O1708,2))&gt;IF(RIGHT(J1708,1)="M",7,19),AND(OR(LEFT(O1708,2)={"07","19"}),VALUE(RIGHT(O1708,2))&gt;5)),TRUE,FALSE))</f>
        <v/>
      </c>
    </row>
    <row r="1709" spans="12:20" x14ac:dyDescent="0.25">
      <c r="L1709" s="75">
        <f>COUNTIF($B$2:B1709,B1709)</f>
        <v>0</v>
      </c>
      <c r="M1709" s="75">
        <f>COUNTIF($L$2:L1709,4)</f>
        <v>42</v>
      </c>
      <c r="N1709" s="76" t="str">
        <f t="shared" si="134"/>
        <v>0</v>
      </c>
      <c r="O1709" s="76" t="str">
        <f t="shared" si="130"/>
        <v/>
      </c>
      <c r="P1709" s="75" t="str">
        <f t="shared" si="131"/>
        <v/>
      </c>
      <c r="Q1709" s="77" t="str">
        <f t="shared" si="132"/>
        <v/>
      </c>
      <c r="R1709" s="77" t="str">
        <f t="shared" si="133"/>
        <v/>
      </c>
      <c r="S1709" s="77" t="str">
        <f>IF(O1709="","",IF(OR(VALUE(LEFT(O1709,2))&gt;IF(RIGHT(J1709,1)="M",7,19),AND(OR(LEFT(O1709,2)={"07","19"}),VALUE(RIGHT(O1709,2))&gt;15)),TRUE,FALSE))</f>
        <v/>
      </c>
      <c r="T1709" s="77" t="str">
        <f>IF(O1709="","",IF(OR(VALUE(LEFT(O1709,2))&gt;IF(RIGHT(J1709,1)="M",7,19),AND(OR(LEFT(O1709,2)={"07","19"}),VALUE(RIGHT(O1709,2))&gt;5)),TRUE,FALSE))</f>
        <v/>
      </c>
    </row>
    <row r="1710" spans="12:20" x14ac:dyDescent="0.25">
      <c r="L1710" s="75">
        <f>COUNTIF($B$2:B1710,B1710)</f>
        <v>0</v>
      </c>
      <c r="M1710" s="75">
        <f>COUNTIF($L$2:L1710,4)</f>
        <v>42</v>
      </c>
      <c r="N1710" s="76" t="str">
        <f t="shared" si="134"/>
        <v>0</v>
      </c>
      <c r="O1710" s="76" t="str">
        <f t="shared" si="130"/>
        <v/>
      </c>
      <c r="P1710" s="75" t="str">
        <f t="shared" si="131"/>
        <v/>
      </c>
      <c r="Q1710" s="77" t="str">
        <f t="shared" si="132"/>
        <v/>
      </c>
      <c r="R1710" s="77" t="str">
        <f t="shared" si="133"/>
        <v/>
      </c>
      <c r="S1710" s="77" t="str">
        <f>IF(O1710="","",IF(OR(VALUE(LEFT(O1710,2))&gt;IF(RIGHT(J1710,1)="M",7,19),AND(OR(LEFT(O1710,2)={"07","19"}),VALUE(RIGHT(O1710,2))&gt;15)),TRUE,FALSE))</f>
        <v/>
      </c>
      <c r="T1710" s="77" t="str">
        <f>IF(O1710="","",IF(OR(VALUE(LEFT(O1710,2))&gt;IF(RIGHT(J1710,1)="M",7,19),AND(OR(LEFT(O1710,2)={"07","19"}),VALUE(RIGHT(O1710,2))&gt;5)),TRUE,FALSE))</f>
        <v/>
      </c>
    </row>
    <row r="1711" spans="12:20" x14ac:dyDescent="0.25">
      <c r="L1711" s="75">
        <f>COUNTIF($B$2:B1711,B1711)</f>
        <v>0</v>
      </c>
      <c r="M1711" s="75">
        <f>COUNTIF($L$2:L1711,4)</f>
        <v>42</v>
      </c>
      <c r="N1711" s="76" t="str">
        <f t="shared" si="134"/>
        <v>0</v>
      </c>
      <c r="O1711" s="76" t="str">
        <f t="shared" si="130"/>
        <v/>
      </c>
      <c r="P1711" s="75" t="str">
        <f t="shared" si="131"/>
        <v/>
      </c>
      <c r="Q1711" s="77" t="str">
        <f t="shared" si="132"/>
        <v/>
      </c>
      <c r="R1711" s="77" t="str">
        <f t="shared" si="133"/>
        <v/>
      </c>
      <c r="S1711" s="77" t="str">
        <f>IF(O1711="","",IF(OR(VALUE(LEFT(O1711,2))&gt;IF(RIGHT(J1711,1)="M",7,19),AND(OR(LEFT(O1711,2)={"07","19"}),VALUE(RIGHT(O1711,2))&gt;15)),TRUE,FALSE))</f>
        <v/>
      </c>
      <c r="T1711" s="77" t="str">
        <f>IF(O1711="","",IF(OR(VALUE(LEFT(O1711,2))&gt;IF(RIGHT(J1711,1)="M",7,19),AND(OR(LEFT(O1711,2)={"07","19"}),VALUE(RIGHT(O1711,2))&gt;5)),TRUE,FALSE))</f>
        <v/>
      </c>
    </row>
    <row r="1712" spans="12:20" x14ac:dyDescent="0.25">
      <c r="L1712" s="75">
        <f>COUNTIF($B$2:B1712,B1712)</f>
        <v>0</v>
      </c>
      <c r="M1712" s="75">
        <f>COUNTIF($L$2:L1712,4)</f>
        <v>42</v>
      </c>
      <c r="N1712" s="76" t="str">
        <f t="shared" si="134"/>
        <v>0</v>
      </c>
      <c r="O1712" s="76" t="str">
        <f t="shared" si="130"/>
        <v/>
      </c>
      <c r="P1712" s="75" t="str">
        <f t="shared" si="131"/>
        <v/>
      </c>
      <c r="Q1712" s="77" t="str">
        <f t="shared" si="132"/>
        <v/>
      </c>
      <c r="R1712" s="77" t="str">
        <f t="shared" si="133"/>
        <v/>
      </c>
      <c r="S1712" s="77" t="str">
        <f>IF(O1712="","",IF(OR(VALUE(LEFT(O1712,2))&gt;IF(RIGHT(J1712,1)="M",7,19),AND(OR(LEFT(O1712,2)={"07","19"}),VALUE(RIGHT(O1712,2))&gt;15)),TRUE,FALSE))</f>
        <v/>
      </c>
      <c r="T1712" s="77" t="str">
        <f>IF(O1712="","",IF(OR(VALUE(LEFT(O1712,2))&gt;IF(RIGHT(J1712,1)="M",7,19),AND(OR(LEFT(O1712,2)={"07","19"}),VALUE(RIGHT(O1712,2))&gt;5)),TRUE,FALSE))</f>
        <v/>
      </c>
    </row>
    <row r="1713" spans="12:20" x14ac:dyDescent="0.25">
      <c r="L1713" s="75">
        <f>COUNTIF($B$2:B1713,B1713)</f>
        <v>0</v>
      </c>
      <c r="M1713" s="75">
        <f>COUNTIF($L$2:L1713,4)</f>
        <v>42</v>
      </c>
      <c r="N1713" s="76" t="str">
        <f t="shared" si="134"/>
        <v>0</v>
      </c>
      <c r="O1713" s="76" t="str">
        <f t="shared" si="130"/>
        <v/>
      </c>
      <c r="P1713" s="75" t="str">
        <f t="shared" si="131"/>
        <v/>
      </c>
      <c r="Q1713" s="77" t="str">
        <f t="shared" si="132"/>
        <v/>
      </c>
      <c r="R1713" s="77" t="str">
        <f t="shared" si="133"/>
        <v/>
      </c>
      <c r="S1713" s="77" t="str">
        <f>IF(O1713="","",IF(OR(VALUE(LEFT(O1713,2))&gt;IF(RIGHT(J1713,1)="M",7,19),AND(OR(LEFT(O1713,2)={"07","19"}),VALUE(RIGHT(O1713,2))&gt;15)),TRUE,FALSE))</f>
        <v/>
      </c>
      <c r="T1713" s="77" t="str">
        <f>IF(O1713="","",IF(OR(VALUE(LEFT(O1713,2))&gt;IF(RIGHT(J1713,1)="M",7,19),AND(OR(LEFT(O1713,2)={"07","19"}),VALUE(RIGHT(O1713,2))&gt;5)),TRUE,FALSE))</f>
        <v/>
      </c>
    </row>
    <row r="1714" spans="12:20" x14ac:dyDescent="0.25">
      <c r="L1714" s="75">
        <f>COUNTIF($B$2:B1714,B1714)</f>
        <v>0</v>
      </c>
      <c r="M1714" s="75">
        <f>COUNTIF($L$2:L1714,4)</f>
        <v>42</v>
      </c>
      <c r="N1714" s="76" t="str">
        <f t="shared" si="134"/>
        <v>0</v>
      </c>
      <c r="O1714" s="76" t="str">
        <f t="shared" si="130"/>
        <v/>
      </c>
      <c r="P1714" s="75" t="str">
        <f t="shared" si="131"/>
        <v/>
      </c>
      <c r="Q1714" s="77" t="str">
        <f t="shared" si="132"/>
        <v/>
      </c>
      <c r="R1714" s="77" t="str">
        <f t="shared" si="133"/>
        <v/>
      </c>
      <c r="S1714" s="77" t="str">
        <f>IF(O1714="","",IF(OR(VALUE(LEFT(O1714,2))&gt;IF(RIGHT(J1714,1)="M",7,19),AND(OR(LEFT(O1714,2)={"07","19"}),VALUE(RIGHT(O1714,2))&gt;15)),TRUE,FALSE))</f>
        <v/>
      </c>
      <c r="T1714" s="77" t="str">
        <f>IF(O1714="","",IF(OR(VALUE(LEFT(O1714,2))&gt;IF(RIGHT(J1714,1)="M",7,19),AND(OR(LEFT(O1714,2)={"07","19"}),VALUE(RIGHT(O1714,2))&gt;5)),TRUE,FALSE))</f>
        <v/>
      </c>
    </row>
    <row r="1715" spans="12:20" x14ac:dyDescent="0.25">
      <c r="L1715" s="75">
        <f>COUNTIF($B$2:B1715,B1715)</f>
        <v>0</v>
      </c>
      <c r="M1715" s="75">
        <f>COUNTIF($L$2:L1715,4)</f>
        <v>42</v>
      </c>
      <c r="N1715" s="76" t="str">
        <f t="shared" si="134"/>
        <v>0</v>
      </c>
      <c r="O1715" s="76" t="str">
        <f t="shared" si="130"/>
        <v/>
      </c>
      <c r="P1715" s="75" t="str">
        <f t="shared" si="131"/>
        <v/>
      </c>
      <c r="Q1715" s="77" t="str">
        <f t="shared" si="132"/>
        <v/>
      </c>
      <c r="R1715" s="77" t="str">
        <f t="shared" si="133"/>
        <v/>
      </c>
      <c r="S1715" s="77" t="str">
        <f>IF(O1715="","",IF(OR(VALUE(LEFT(O1715,2))&gt;IF(RIGHT(J1715,1)="M",7,19),AND(OR(LEFT(O1715,2)={"07","19"}),VALUE(RIGHT(O1715,2))&gt;15)),TRUE,FALSE))</f>
        <v/>
      </c>
      <c r="T1715" s="77" t="str">
        <f>IF(O1715="","",IF(OR(VALUE(LEFT(O1715,2))&gt;IF(RIGHT(J1715,1)="M",7,19),AND(OR(LEFT(O1715,2)={"07","19"}),VALUE(RIGHT(O1715,2))&gt;5)),TRUE,FALSE))</f>
        <v/>
      </c>
    </row>
    <row r="1716" spans="12:20" x14ac:dyDescent="0.25">
      <c r="L1716" s="75">
        <f>COUNTIF($B$2:B1716,B1716)</f>
        <v>0</v>
      </c>
      <c r="M1716" s="75">
        <f>COUNTIF($L$2:L1716,4)</f>
        <v>42</v>
      </c>
      <c r="N1716" s="76" t="str">
        <f t="shared" si="134"/>
        <v>0</v>
      </c>
      <c r="O1716" s="76" t="str">
        <f t="shared" si="130"/>
        <v/>
      </c>
      <c r="P1716" s="75" t="str">
        <f t="shared" si="131"/>
        <v/>
      </c>
      <c r="Q1716" s="77" t="str">
        <f t="shared" si="132"/>
        <v/>
      </c>
      <c r="R1716" s="77" t="str">
        <f t="shared" si="133"/>
        <v/>
      </c>
      <c r="S1716" s="77" t="str">
        <f>IF(O1716="","",IF(OR(VALUE(LEFT(O1716,2))&gt;IF(RIGHT(J1716,1)="M",7,19),AND(OR(LEFT(O1716,2)={"07","19"}),VALUE(RIGHT(O1716,2))&gt;15)),TRUE,FALSE))</f>
        <v/>
      </c>
      <c r="T1716" s="77" t="str">
        <f>IF(O1716="","",IF(OR(VALUE(LEFT(O1716,2))&gt;IF(RIGHT(J1716,1)="M",7,19),AND(OR(LEFT(O1716,2)={"07","19"}),VALUE(RIGHT(O1716,2))&gt;5)),TRUE,FALSE))</f>
        <v/>
      </c>
    </row>
    <row r="1717" spans="12:20" x14ac:dyDescent="0.25">
      <c r="L1717" s="75">
        <f>COUNTIF($B$2:B1717,B1717)</f>
        <v>0</v>
      </c>
      <c r="M1717" s="75">
        <f>COUNTIF($L$2:L1717,4)</f>
        <v>42</v>
      </c>
      <c r="N1717" s="76" t="str">
        <f t="shared" si="134"/>
        <v>0</v>
      </c>
      <c r="O1717" s="76" t="str">
        <f t="shared" si="130"/>
        <v/>
      </c>
      <c r="P1717" s="75" t="str">
        <f t="shared" si="131"/>
        <v/>
      </c>
      <c r="Q1717" s="77" t="str">
        <f t="shared" si="132"/>
        <v/>
      </c>
      <c r="R1717" s="77" t="str">
        <f t="shared" si="133"/>
        <v/>
      </c>
      <c r="S1717" s="77" t="str">
        <f>IF(O1717="","",IF(OR(VALUE(LEFT(O1717,2))&gt;IF(RIGHT(J1717,1)="M",7,19),AND(OR(LEFT(O1717,2)={"07","19"}),VALUE(RIGHT(O1717,2))&gt;15)),TRUE,FALSE))</f>
        <v/>
      </c>
      <c r="T1717" s="77" t="str">
        <f>IF(O1717="","",IF(OR(VALUE(LEFT(O1717,2))&gt;IF(RIGHT(J1717,1)="M",7,19),AND(OR(LEFT(O1717,2)={"07","19"}),VALUE(RIGHT(O1717,2))&gt;5)),TRUE,FALSE))</f>
        <v/>
      </c>
    </row>
    <row r="1718" spans="12:20" x14ac:dyDescent="0.25">
      <c r="L1718" s="75">
        <f>COUNTIF($B$2:B1718,B1718)</f>
        <v>0</v>
      </c>
      <c r="M1718" s="75">
        <f>COUNTIF($L$2:L1718,4)</f>
        <v>42</v>
      </c>
      <c r="N1718" s="76" t="str">
        <f t="shared" si="134"/>
        <v>0</v>
      </c>
      <c r="O1718" s="76" t="str">
        <f t="shared" si="130"/>
        <v/>
      </c>
      <c r="P1718" s="75" t="str">
        <f t="shared" si="131"/>
        <v/>
      </c>
      <c r="Q1718" s="77" t="str">
        <f t="shared" si="132"/>
        <v/>
      </c>
      <c r="R1718" s="77" t="str">
        <f t="shared" si="133"/>
        <v/>
      </c>
      <c r="S1718" s="77" t="str">
        <f>IF(O1718="","",IF(OR(VALUE(LEFT(O1718,2))&gt;IF(RIGHT(J1718,1)="M",7,19),AND(OR(LEFT(O1718,2)={"07","19"}),VALUE(RIGHT(O1718,2))&gt;15)),TRUE,FALSE))</f>
        <v/>
      </c>
      <c r="T1718" s="77" t="str">
        <f>IF(O1718="","",IF(OR(VALUE(LEFT(O1718,2))&gt;IF(RIGHT(J1718,1)="M",7,19),AND(OR(LEFT(O1718,2)={"07","19"}),VALUE(RIGHT(O1718,2))&gt;5)),TRUE,FALSE))</f>
        <v/>
      </c>
    </row>
    <row r="1719" spans="12:20" x14ac:dyDescent="0.25">
      <c r="L1719" s="75">
        <f>COUNTIF($B$2:B1719,B1719)</f>
        <v>0</v>
      </c>
      <c r="M1719" s="75">
        <f>COUNTIF($L$2:L1719,4)</f>
        <v>42</v>
      </c>
      <c r="N1719" s="76" t="str">
        <f t="shared" si="134"/>
        <v>0</v>
      </c>
      <c r="O1719" s="76" t="str">
        <f t="shared" si="130"/>
        <v/>
      </c>
      <c r="P1719" s="75" t="str">
        <f t="shared" si="131"/>
        <v/>
      </c>
      <c r="Q1719" s="77" t="str">
        <f t="shared" si="132"/>
        <v/>
      </c>
      <c r="R1719" s="77" t="str">
        <f t="shared" si="133"/>
        <v/>
      </c>
      <c r="S1719" s="77" t="str">
        <f>IF(O1719="","",IF(OR(VALUE(LEFT(O1719,2))&gt;IF(RIGHT(J1719,1)="M",7,19),AND(OR(LEFT(O1719,2)={"07","19"}),VALUE(RIGHT(O1719,2))&gt;15)),TRUE,FALSE))</f>
        <v/>
      </c>
      <c r="T1719" s="77" t="str">
        <f>IF(O1719="","",IF(OR(VALUE(LEFT(O1719,2))&gt;IF(RIGHT(J1719,1)="M",7,19),AND(OR(LEFT(O1719,2)={"07","19"}),VALUE(RIGHT(O1719,2))&gt;5)),TRUE,FALSE))</f>
        <v/>
      </c>
    </row>
    <row r="1720" spans="12:20" x14ac:dyDescent="0.25">
      <c r="L1720" s="75">
        <f>COUNTIF($B$2:B1720,B1720)</f>
        <v>0</v>
      </c>
      <c r="M1720" s="75">
        <f>COUNTIF($L$2:L1720,4)</f>
        <v>42</v>
      </c>
      <c r="N1720" s="76" t="str">
        <f t="shared" si="134"/>
        <v>0</v>
      </c>
      <c r="O1720" s="76" t="str">
        <f t="shared" si="130"/>
        <v/>
      </c>
      <c r="P1720" s="75" t="str">
        <f t="shared" si="131"/>
        <v/>
      </c>
      <c r="Q1720" s="77" t="str">
        <f t="shared" si="132"/>
        <v/>
      </c>
      <c r="R1720" s="77" t="str">
        <f t="shared" si="133"/>
        <v/>
      </c>
      <c r="S1720" s="77" t="str">
        <f>IF(O1720="","",IF(OR(VALUE(LEFT(O1720,2))&gt;IF(RIGHT(J1720,1)="M",7,19),AND(OR(LEFT(O1720,2)={"07","19"}),VALUE(RIGHT(O1720,2))&gt;15)),TRUE,FALSE))</f>
        <v/>
      </c>
      <c r="T1720" s="77" t="str">
        <f>IF(O1720="","",IF(OR(VALUE(LEFT(O1720,2))&gt;IF(RIGHT(J1720,1)="M",7,19),AND(OR(LEFT(O1720,2)={"07","19"}),VALUE(RIGHT(O1720,2))&gt;5)),TRUE,FALSE))</f>
        <v/>
      </c>
    </row>
    <row r="1721" spans="12:20" x14ac:dyDescent="0.25">
      <c r="L1721" s="75">
        <f>COUNTIF($B$2:B1721,B1721)</f>
        <v>0</v>
      </c>
      <c r="M1721" s="75">
        <f>COUNTIF($L$2:L1721,4)</f>
        <v>42</v>
      </c>
      <c r="N1721" s="76" t="str">
        <f t="shared" si="134"/>
        <v>0</v>
      </c>
      <c r="O1721" s="76" t="str">
        <f t="shared" si="130"/>
        <v/>
      </c>
      <c r="P1721" s="75" t="str">
        <f t="shared" si="131"/>
        <v/>
      </c>
      <c r="Q1721" s="77" t="str">
        <f t="shared" si="132"/>
        <v/>
      </c>
      <c r="R1721" s="77" t="str">
        <f t="shared" si="133"/>
        <v/>
      </c>
      <c r="S1721" s="77" t="str">
        <f>IF(O1721="","",IF(OR(VALUE(LEFT(O1721,2))&gt;IF(RIGHT(J1721,1)="M",7,19),AND(OR(LEFT(O1721,2)={"07","19"}),VALUE(RIGHT(O1721,2))&gt;15)),TRUE,FALSE))</f>
        <v/>
      </c>
      <c r="T1721" s="77" t="str">
        <f>IF(O1721="","",IF(OR(VALUE(LEFT(O1721,2))&gt;IF(RIGHT(J1721,1)="M",7,19),AND(OR(LEFT(O1721,2)={"07","19"}),VALUE(RIGHT(O1721,2))&gt;5)),TRUE,FALSE))</f>
        <v/>
      </c>
    </row>
    <row r="1722" spans="12:20" x14ac:dyDescent="0.25">
      <c r="L1722" s="75">
        <f>COUNTIF($B$2:B1722,B1722)</f>
        <v>0</v>
      </c>
      <c r="M1722" s="75">
        <f>COUNTIF($L$2:L1722,4)</f>
        <v>42</v>
      </c>
      <c r="N1722" s="76" t="str">
        <f t="shared" si="134"/>
        <v>0</v>
      </c>
      <c r="O1722" s="76" t="str">
        <f t="shared" si="130"/>
        <v/>
      </c>
      <c r="P1722" s="75" t="str">
        <f t="shared" si="131"/>
        <v/>
      </c>
      <c r="Q1722" s="77" t="str">
        <f t="shared" si="132"/>
        <v/>
      </c>
      <c r="R1722" s="77" t="str">
        <f t="shared" si="133"/>
        <v/>
      </c>
      <c r="S1722" s="77" t="str">
        <f>IF(O1722="","",IF(OR(VALUE(LEFT(O1722,2))&gt;IF(RIGHT(J1722,1)="M",7,19),AND(OR(LEFT(O1722,2)={"07","19"}),VALUE(RIGHT(O1722,2))&gt;15)),TRUE,FALSE))</f>
        <v/>
      </c>
      <c r="T1722" s="77" t="str">
        <f>IF(O1722="","",IF(OR(VALUE(LEFT(O1722,2))&gt;IF(RIGHT(J1722,1)="M",7,19),AND(OR(LEFT(O1722,2)={"07","19"}),VALUE(RIGHT(O1722,2))&gt;5)),TRUE,FALSE))</f>
        <v/>
      </c>
    </row>
    <row r="1723" spans="12:20" x14ac:dyDescent="0.25">
      <c r="L1723" s="75">
        <f>COUNTIF($B$2:B1723,B1723)</f>
        <v>0</v>
      </c>
      <c r="M1723" s="75">
        <f>COUNTIF($L$2:L1723,4)</f>
        <v>42</v>
      </c>
      <c r="N1723" s="76" t="str">
        <f t="shared" si="134"/>
        <v>0</v>
      </c>
      <c r="O1723" s="76" t="str">
        <f t="shared" si="130"/>
        <v/>
      </c>
      <c r="P1723" s="75" t="str">
        <f t="shared" si="131"/>
        <v/>
      </c>
      <c r="Q1723" s="77" t="str">
        <f t="shared" si="132"/>
        <v/>
      </c>
      <c r="R1723" s="77" t="str">
        <f t="shared" si="133"/>
        <v/>
      </c>
      <c r="S1723" s="77" t="str">
        <f>IF(O1723="","",IF(OR(VALUE(LEFT(O1723,2))&gt;IF(RIGHT(J1723,1)="M",7,19),AND(OR(LEFT(O1723,2)={"07","19"}),VALUE(RIGHT(O1723,2))&gt;15)),TRUE,FALSE))</f>
        <v/>
      </c>
      <c r="T1723" s="77" t="str">
        <f>IF(O1723="","",IF(OR(VALUE(LEFT(O1723,2))&gt;IF(RIGHT(J1723,1)="M",7,19),AND(OR(LEFT(O1723,2)={"07","19"}),VALUE(RIGHT(O1723,2))&gt;5)),TRUE,FALSE))</f>
        <v/>
      </c>
    </row>
    <row r="1724" spans="12:20" x14ac:dyDescent="0.25">
      <c r="L1724" s="75">
        <f>COUNTIF($B$2:B1724,B1724)</f>
        <v>0</v>
      </c>
      <c r="M1724" s="75">
        <f>COUNTIF($L$2:L1724,4)</f>
        <v>42</v>
      </c>
      <c r="N1724" s="76" t="str">
        <f t="shared" si="134"/>
        <v>0</v>
      </c>
      <c r="O1724" s="76" t="str">
        <f t="shared" si="130"/>
        <v/>
      </c>
      <c r="P1724" s="75" t="str">
        <f t="shared" si="131"/>
        <v/>
      </c>
      <c r="Q1724" s="77" t="str">
        <f t="shared" si="132"/>
        <v/>
      </c>
      <c r="R1724" s="77" t="str">
        <f t="shared" si="133"/>
        <v/>
      </c>
      <c r="S1724" s="77" t="str">
        <f>IF(O1724="","",IF(OR(VALUE(LEFT(O1724,2))&gt;IF(RIGHT(J1724,1)="M",7,19),AND(OR(LEFT(O1724,2)={"07","19"}),VALUE(RIGHT(O1724,2))&gt;15)),TRUE,FALSE))</f>
        <v/>
      </c>
      <c r="T1724" s="77" t="str">
        <f>IF(O1724="","",IF(OR(VALUE(LEFT(O1724,2))&gt;IF(RIGHT(J1724,1)="M",7,19),AND(OR(LEFT(O1724,2)={"07","19"}),VALUE(RIGHT(O1724,2))&gt;5)),TRUE,FALSE))</f>
        <v/>
      </c>
    </row>
    <row r="1725" spans="12:20" x14ac:dyDescent="0.25">
      <c r="L1725" s="75">
        <f>COUNTIF($B$2:B1725,B1725)</f>
        <v>0</v>
      </c>
      <c r="M1725" s="75">
        <f>COUNTIF($L$2:L1725,4)</f>
        <v>42</v>
      </c>
      <c r="N1725" s="76" t="str">
        <f t="shared" si="134"/>
        <v>0</v>
      </c>
      <c r="O1725" s="76" t="str">
        <f t="shared" si="130"/>
        <v/>
      </c>
      <c r="P1725" s="75" t="str">
        <f t="shared" si="131"/>
        <v/>
      </c>
      <c r="Q1725" s="77" t="str">
        <f t="shared" si="132"/>
        <v/>
      </c>
      <c r="R1725" s="77" t="str">
        <f t="shared" si="133"/>
        <v/>
      </c>
      <c r="S1725" s="77" t="str">
        <f>IF(O1725="","",IF(OR(VALUE(LEFT(O1725,2))&gt;IF(RIGHT(J1725,1)="M",7,19),AND(OR(LEFT(O1725,2)={"07","19"}),VALUE(RIGHT(O1725,2))&gt;15)),TRUE,FALSE))</f>
        <v/>
      </c>
      <c r="T1725" s="77" t="str">
        <f>IF(O1725="","",IF(OR(VALUE(LEFT(O1725,2))&gt;IF(RIGHT(J1725,1)="M",7,19),AND(OR(LEFT(O1725,2)={"07","19"}),VALUE(RIGHT(O1725,2))&gt;5)),TRUE,FALSE))</f>
        <v/>
      </c>
    </row>
    <row r="1726" spans="12:20" x14ac:dyDescent="0.25">
      <c r="L1726" s="75">
        <f>COUNTIF($B$2:B1726,B1726)</f>
        <v>0</v>
      </c>
      <c r="M1726" s="75">
        <f>COUNTIF($L$2:L1726,4)</f>
        <v>42</v>
      </c>
      <c r="N1726" s="76" t="str">
        <f t="shared" si="134"/>
        <v>0</v>
      </c>
      <c r="O1726" s="76" t="str">
        <f t="shared" si="130"/>
        <v/>
      </c>
      <c r="P1726" s="75" t="str">
        <f t="shared" si="131"/>
        <v/>
      </c>
      <c r="Q1726" s="77" t="str">
        <f t="shared" si="132"/>
        <v/>
      </c>
      <c r="R1726" s="77" t="str">
        <f t="shared" si="133"/>
        <v/>
      </c>
      <c r="S1726" s="77" t="str">
        <f>IF(O1726="","",IF(OR(VALUE(LEFT(O1726,2))&gt;IF(RIGHT(J1726,1)="M",7,19),AND(OR(LEFT(O1726,2)={"07","19"}),VALUE(RIGHT(O1726,2))&gt;15)),TRUE,FALSE))</f>
        <v/>
      </c>
      <c r="T1726" s="77" t="str">
        <f>IF(O1726="","",IF(OR(VALUE(LEFT(O1726,2))&gt;IF(RIGHT(J1726,1)="M",7,19),AND(OR(LEFT(O1726,2)={"07","19"}),VALUE(RIGHT(O1726,2))&gt;5)),TRUE,FALSE))</f>
        <v/>
      </c>
    </row>
    <row r="1727" spans="12:20" x14ac:dyDescent="0.25">
      <c r="L1727" s="75">
        <f>COUNTIF($B$2:B1727,B1727)</f>
        <v>0</v>
      </c>
      <c r="M1727" s="75">
        <f>COUNTIF($L$2:L1727,4)</f>
        <v>42</v>
      </c>
      <c r="N1727" s="76" t="str">
        <f t="shared" si="134"/>
        <v>0</v>
      </c>
      <c r="O1727" s="76" t="str">
        <f t="shared" si="130"/>
        <v/>
      </c>
      <c r="P1727" s="75" t="str">
        <f t="shared" si="131"/>
        <v/>
      </c>
      <c r="Q1727" s="77" t="str">
        <f t="shared" si="132"/>
        <v/>
      </c>
      <c r="R1727" s="77" t="str">
        <f t="shared" si="133"/>
        <v/>
      </c>
      <c r="S1727" s="77" t="str">
        <f>IF(O1727="","",IF(OR(VALUE(LEFT(O1727,2))&gt;IF(RIGHT(J1727,1)="M",7,19),AND(OR(LEFT(O1727,2)={"07","19"}),VALUE(RIGHT(O1727,2))&gt;15)),TRUE,FALSE))</f>
        <v/>
      </c>
      <c r="T1727" s="77" t="str">
        <f>IF(O1727="","",IF(OR(VALUE(LEFT(O1727,2))&gt;IF(RIGHT(J1727,1)="M",7,19),AND(OR(LEFT(O1727,2)={"07","19"}),VALUE(RIGHT(O1727,2))&gt;5)),TRUE,FALSE))</f>
        <v/>
      </c>
    </row>
    <row r="1728" spans="12:20" x14ac:dyDescent="0.25">
      <c r="L1728" s="75">
        <f>COUNTIF($B$2:B1728,B1728)</f>
        <v>0</v>
      </c>
      <c r="M1728" s="75">
        <f>COUNTIF($L$2:L1728,4)</f>
        <v>42</v>
      </c>
      <c r="N1728" s="76" t="str">
        <f t="shared" si="134"/>
        <v>0</v>
      </c>
      <c r="O1728" s="76" t="str">
        <f t="shared" si="130"/>
        <v/>
      </c>
      <c r="P1728" s="75" t="str">
        <f t="shared" si="131"/>
        <v/>
      </c>
      <c r="Q1728" s="77" t="str">
        <f t="shared" si="132"/>
        <v/>
      </c>
      <c r="R1728" s="77" t="str">
        <f t="shared" si="133"/>
        <v/>
      </c>
      <c r="S1728" s="77" t="str">
        <f>IF(O1728="","",IF(OR(VALUE(LEFT(O1728,2))&gt;IF(RIGHT(J1728,1)="M",7,19),AND(OR(LEFT(O1728,2)={"07","19"}),VALUE(RIGHT(O1728,2))&gt;15)),TRUE,FALSE))</f>
        <v/>
      </c>
      <c r="T1728" s="77" t="str">
        <f>IF(O1728="","",IF(OR(VALUE(LEFT(O1728,2))&gt;IF(RIGHT(J1728,1)="M",7,19),AND(OR(LEFT(O1728,2)={"07","19"}),VALUE(RIGHT(O1728,2))&gt;5)),TRUE,FALSE))</f>
        <v/>
      </c>
    </row>
    <row r="1729" spans="12:20" x14ac:dyDescent="0.25">
      <c r="L1729" s="75">
        <f>COUNTIF($B$2:B1729,B1729)</f>
        <v>0</v>
      </c>
      <c r="M1729" s="75">
        <f>COUNTIF($L$2:L1729,4)</f>
        <v>42</v>
      </c>
      <c r="N1729" s="76" t="str">
        <f t="shared" si="134"/>
        <v>0</v>
      </c>
      <c r="O1729" s="76" t="str">
        <f t="shared" si="130"/>
        <v/>
      </c>
      <c r="P1729" s="75" t="str">
        <f t="shared" si="131"/>
        <v/>
      </c>
      <c r="Q1729" s="77" t="str">
        <f t="shared" si="132"/>
        <v/>
      </c>
      <c r="R1729" s="77" t="str">
        <f t="shared" si="133"/>
        <v/>
      </c>
      <c r="S1729" s="77" t="str">
        <f>IF(O1729="","",IF(OR(VALUE(LEFT(O1729,2))&gt;IF(RIGHT(J1729,1)="M",7,19),AND(OR(LEFT(O1729,2)={"07","19"}),VALUE(RIGHT(O1729,2))&gt;15)),TRUE,FALSE))</f>
        <v/>
      </c>
      <c r="T1729" s="77" t="str">
        <f>IF(O1729="","",IF(OR(VALUE(LEFT(O1729,2))&gt;IF(RIGHT(J1729,1)="M",7,19),AND(OR(LEFT(O1729,2)={"07","19"}),VALUE(RIGHT(O1729,2))&gt;5)),TRUE,FALSE))</f>
        <v/>
      </c>
    </row>
    <row r="1730" spans="12:20" x14ac:dyDescent="0.25">
      <c r="L1730" s="75">
        <f>COUNTIF($B$2:B1730,B1730)</f>
        <v>0</v>
      </c>
      <c r="M1730" s="75">
        <f>COUNTIF($L$2:L1730,4)</f>
        <v>42</v>
      </c>
      <c r="N1730" s="76" t="str">
        <f t="shared" si="134"/>
        <v>0</v>
      </c>
      <c r="O1730" s="76" t="str">
        <f t="shared" ref="O1730:O1793" si="135">TRIM(SUBSTITUTE(SUBSTITUTE(D1730,"+",""),"_",""))</f>
        <v/>
      </c>
      <c r="P1730" s="75" t="str">
        <f t="shared" ref="P1730:P1793" si="136">TRIM(SUBSTITUTE(SUBSTITUTE(E1730,"+",""),"_",""))</f>
        <v/>
      </c>
      <c r="Q1730" s="77" t="str">
        <f t="shared" ref="Q1730:Q1793" si="137">IFERROR(IF(RIGHT(P1730,2)&lt;RIGHT(O1730,2),IF(P1730&lt;O1730,P1730+2360-O1730,P1730-40-O1730),IF(P1730&lt;O1730,P1730+2400-O1730,P1730-O1730)),"")</f>
        <v/>
      </c>
      <c r="R1730" s="77" t="str">
        <f t="shared" ref="R1730:R1793" si="138">IFERROR(ROUNDDOWN(Q1730/100,0),"")</f>
        <v/>
      </c>
      <c r="S1730" s="77" t="str">
        <f>IF(O1730="","",IF(OR(VALUE(LEFT(O1730,2))&gt;IF(RIGHT(J1730,1)="M",7,19),AND(OR(LEFT(O1730,2)={"07","19"}),VALUE(RIGHT(O1730,2))&gt;15)),TRUE,FALSE))</f>
        <v/>
      </c>
      <c r="T1730" s="77" t="str">
        <f>IF(O1730="","",IF(OR(VALUE(LEFT(O1730,2))&gt;IF(RIGHT(J1730,1)="M",7,19),AND(OR(LEFT(O1730,2)={"07","19"}),VALUE(RIGHT(O1730,2))&gt;5)),TRUE,FALSE))</f>
        <v/>
      </c>
    </row>
    <row r="1731" spans="12:20" x14ac:dyDescent="0.25">
      <c r="L1731" s="75">
        <f>COUNTIF($B$2:B1731,B1731)</f>
        <v>0</v>
      </c>
      <c r="M1731" s="75">
        <f>COUNTIF($L$2:L1731,4)</f>
        <v>42</v>
      </c>
      <c r="N1731" s="76" t="str">
        <f t="shared" ref="N1731:N1794" si="139">A1731&amp;DAY(C1731)</f>
        <v>0</v>
      </c>
      <c r="O1731" s="76" t="str">
        <f t="shared" si="135"/>
        <v/>
      </c>
      <c r="P1731" s="75" t="str">
        <f t="shared" si="136"/>
        <v/>
      </c>
      <c r="Q1731" s="77" t="str">
        <f t="shared" si="137"/>
        <v/>
      </c>
      <c r="R1731" s="77" t="str">
        <f t="shared" si="138"/>
        <v/>
      </c>
      <c r="S1731" s="77" t="str">
        <f>IF(O1731="","",IF(OR(VALUE(LEFT(O1731,2))&gt;IF(RIGHT(J1731,1)="M",7,19),AND(OR(LEFT(O1731,2)={"07","19"}),VALUE(RIGHT(O1731,2))&gt;15)),TRUE,FALSE))</f>
        <v/>
      </c>
      <c r="T1731" s="77" t="str">
        <f>IF(O1731="","",IF(OR(VALUE(LEFT(O1731,2))&gt;IF(RIGHT(J1731,1)="M",7,19),AND(OR(LEFT(O1731,2)={"07","19"}),VALUE(RIGHT(O1731,2))&gt;5)),TRUE,FALSE))</f>
        <v/>
      </c>
    </row>
    <row r="1732" spans="12:20" x14ac:dyDescent="0.25">
      <c r="L1732" s="75">
        <f>COUNTIF($B$2:B1732,B1732)</f>
        <v>0</v>
      </c>
      <c r="M1732" s="75">
        <f>COUNTIF($L$2:L1732,4)</f>
        <v>42</v>
      </c>
      <c r="N1732" s="76" t="str">
        <f t="shared" si="139"/>
        <v>0</v>
      </c>
      <c r="O1732" s="76" t="str">
        <f t="shared" si="135"/>
        <v/>
      </c>
      <c r="P1732" s="75" t="str">
        <f t="shared" si="136"/>
        <v/>
      </c>
      <c r="Q1732" s="77" t="str">
        <f t="shared" si="137"/>
        <v/>
      </c>
      <c r="R1732" s="77" t="str">
        <f t="shared" si="138"/>
        <v/>
      </c>
      <c r="S1732" s="77" t="str">
        <f>IF(O1732="","",IF(OR(VALUE(LEFT(O1732,2))&gt;IF(RIGHT(J1732,1)="M",7,19),AND(OR(LEFT(O1732,2)={"07","19"}),VALUE(RIGHT(O1732,2))&gt;15)),TRUE,FALSE))</f>
        <v/>
      </c>
      <c r="T1732" s="77" t="str">
        <f>IF(O1732="","",IF(OR(VALUE(LEFT(O1732,2))&gt;IF(RIGHT(J1732,1)="M",7,19),AND(OR(LEFT(O1732,2)={"07","19"}),VALUE(RIGHT(O1732,2))&gt;5)),TRUE,FALSE))</f>
        <v/>
      </c>
    </row>
    <row r="1733" spans="12:20" x14ac:dyDescent="0.25">
      <c r="L1733" s="75">
        <f>COUNTIF($B$2:B1733,B1733)</f>
        <v>0</v>
      </c>
      <c r="M1733" s="75">
        <f>COUNTIF($L$2:L1733,4)</f>
        <v>42</v>
      </c>
      <c r="N1733" s="76" t="str">
        <f t="shared" si="139"/>
        <v>0</v>
      </c>
      <c r="O1733" s="76" t="str">
        <f t="shared" si="135"/>
        <v/>
      </c>
      <c r="P1733" s="75" t="str">
        <f t="shared" si="136"/>
        <v/>
      </c>
      <c r="Q1733" s="77" t="str">
        <f t="shared" si="137"/>
        <v/>
      </c>
      <c r="R1733" s="77" t="str">
        <f t="shared" si="138"/>
        <v/>
      </c>
      <c r="S1733" s="77" t="str">
        <f>IF(O1733="","",IF(OR(VALUE(LEFT(O1733,2))&gt;IF(RIGHT(J1733,1)="M",7,19),AND(OR(LEFT(O1733,2)={"07","19"}),VALUE(RIGHT(O1733,2))&gt;15)),TRUE,FALSE))</f>
        <v/>
      </c>
      <c r="T1733" s="77" t="str">
        <f>IF(O1733="","",IF(OR(VALUE(LEFT(O1733,2))&gt;IF(RIGHT(J1733,1)="M",7,19),AND(OR(LEFT(O1733,2)={"07","19"}),VALUE(RIGHT(O1733,2))&gt;5)),TRUE,FALSE))</f>
        <v/>
      </c>
    </row>
    <row r="1734" spans="12:20" x14ac:dyDescent="0.25">
      <c r="L1734" s="75">
        <f>COUNTIF($B$2:B1734,B1734)</f>
        <v>0</v>
      </c>
      <c r="M1734" s="75">
        <f>COUNTIF($L$2:L1734,4)</f>
        <v>42</v>
      </c>
      <c r="N1734" s="76" t="str">
        <f t="shared" si="139"/>
        <v>0</v>
      </c>
      <c r="O1734" s="76" t="str">
        <f t="shared" si="135"/>
        <v/>
      </c>
      <c r="P1734" s="75" t="str">
        <f t="shared" si="136"/>
        <v/>
      </c>
      <c r="Q1734" s="77" t="str">
        <f t="shared" si="137"/>
        <v/>
      </c>
      <c r="R1734" s="77" t="str">
        <f t="shared" si="138"/>
        <v/>
      </c>
      <c r="S1734" s="77" t="str">
        <f>IF(O1734="","",IF(OR(VALUE(LEFT(O1734,2))&gt;IF(RIGHT(J1734,1)="M",7,19),AND(OR(LEFT(O1734,2)={"07","19"}),VALUE(RIGHT(O1734,2))&gt;15)),TRUE,FALSE))</f>
        <v/>
      </c>
      <c r="T1734" s="77" t="str">
        <f>IF(O1734="","",IF(OR(VALUE(LEFT(O1734,2))&gt;IF(RIGHT(J1734,1)="M",7,19),AND(OR(LEFT(O1734,2)={"07","19"}),VALUE(RIGHT(O1734,2))&gt;5)),TRUE,FALSE))</f>
        <v/>
      </c>
    </row>
    <row r="1735" spans="12:20" x14ac:dyDescent="0.25">
      <c r="L1735" s="75">
        <f>COUNTIF($B$2:B1735,B1735)</f>
        <v>0</v>
      </c>
      <c r="M1735" s="75">
        <f>COUNTIF($L$2:L1735,4)</f>
        <v>42</v>
      </c>
      <c r="N1735" s="76" t="str">
        <f t="shared" si="139"/>
        <v>0</v>
      </c>
      <c r="O1735" s="76" t="str">
        <f t="shared" si="135"/>
        <v/>
      </c>
      <c r="P1735" s="75" t="str">
        <f t="shared" si="136"/>
        <v/>
      </c>
      <c r="Q1735" s="77" t="str">
        <f t="shared" si="137"/>
        <v/>
      </c>
      <c r="R1735" s="77" t="str">
        <f t="shared" si="138"/>
        <v/>
      </c>
      <c r="S1735" s="77" t="str">
        <f>IF(O1735="","",IF(OR(VALUE(LEFT(O1735,2))&gt;IF(RIGHT(J1735,1)="M",7,19),AND(OR(LEFT(O1735,2)={"07","19"}),VALUE(RIGHT(O1735,2))&gt;15)),TRUE,FALSE))</f>
        <v/>
      </c>
      <c r="T1735" s="77" t="str">
        <f>IF(O1735="","",IF(OR(VALUE(LEFT(O1735,2))&gt;IF(RIGHT(J1735,1)="M",7,19),AND(OR(LEFT(O1735,2)={"07","19"}),VALUE(RIGHT(O1735,2))&gt;5)),TRUE,FALSE))</f>
        <v/>
      </c>
    </row>
    <row r="1736" spans="12:20" x14ac:dyDescent="0.25">
      <c r="L1736" s="75">
        <f>COUNTIF($B$2:B1736,B1736)</f>
        <v>0</v>
      </c>
      <c r="M1736" s="75">
        <f>COUNTIF($L$2:L1736,4)</f>
        <v>42</v>
      </c>
      <c r="N1736" s="76" t="str">
        <f t="shared" si="139"/>
        <v>0</v>
      </c>
      <c r="O1736" s="76" t="str">
        <f t="shared" si="135"/>
        <v/>
      </c>
      <c r="P1736" s="75" t="str">
        <f t="shared" si="136"/>
        <v/>
      </c>
      <c r="Q1736" s="77" t="str">
        <f t="shared" si="137"/>
        <v/>
      </c>
      <c r="R1736" s="77" t="str">
        <f t="shared" si="138"/>
        <v/>
      </c>
      <c r="S1736" s="77" t="str">
        <f>IF(O1736="","",IF(OR(VALUE(LEFT(O1736,2))&gt;IF(RIGHT(J1736,1)="M",7,19),AND(OR(LEFT(O1736,2)={"07","19"}),VALUE(RIGHT(O1736,2))&gt;15)),TRUE,FALSE))</f>
        <v/>
      </c>
      <c r="T1736" s="77" t="str">
        <f>IF(O1736="","",IF(OR(VALUE(LEFT(O1736,2))&gt;IF(RIGHT(J1736,1)="M",7,19),AND(OR(LEFT(O1736,2)={"07","19"}),VALUE(RIGHT(O1736,2))&gt;5)),TRUE,FALSE))</f>
        <v/>
      </c>
    </row>
    <row r="1737" spans="12:20" x14ac:dyDescent="0.25">
      <c r="L1737" s="75">
        <f>COUNTIF($B$2:B1737,B1737)</f>
        <v>0</v>
      </c>
      <c r="M1737" s="75">
        <f>COUNTIF($L$2:L1737,4)</f>
        <v>42</v>
      </c>
      <c r="N1737" s="76" t="str">
        <f t="shared" si="139"/>
        <v>0</v>
      </c>
      <c r="O1737" s="76" t="str">
        <f t="shared" si="135"/>
        <v/>
      </c>
      <c r="P1737" s="75" t="str">
        <f t="shared" si="136"/>
        <v/>
      </c>
      <c r="Q1737" s="77" t="str">
        <f t="shared" si="137"/>
        <v/>
      </c>
      <c r="R1737" s="77" t="str">
        <f t="shared" si="138"/>
        <v/>
      </c>
      <c r="S1737" s="77" t="str">
        <f>IF(O1737="","",IF(OR(VALUE(LEFT(O1737,2))&gt;IF(RIGHT(J1737,1)="M",7,19),AND(OR(LEFT(O1737,2)={"07","19"}),VALUE(RIGHT(O1737,2))&gt;15)),TRUE,FALSE))</f>
        <v/>
      </c>
      <c r="T1737" s="77" t="str">
        <f>IF(O1737="","",IF(OR(VALUE(LEFT(O1737,2))&gt;IF(RIGHT(J1737,1)="M",7,19),AND(OR(LEFT(O1737,2)={"07","19"}),VALUE(RIGHT(O1737,2))&gt;5)),TRUE,FALSE))</f>
        <v/>
      </c>
    </row>
    <row r="1738" spans="12:20" x14ac:dyDescent="0.25">
      <c r="L1738" s="75">
        <f>COUNTIF($B$2:B1738,B1738)</f>
        <v>0</v>
      </c>
      <c r="M1738" s="75">
        <f>COUNTIF($L$2:L1738,4)</f>
        <v>42</v>
      </c>
      <c r="N1738" s="76" t="str">
        <f t="shared" si="139"/>
        <v>0</v>
      </c>
      <c r="O1738" s="76" t="str">
        <f t="shared" si="135"/>
        <v/>
      </c>
      <c r="P1738" s="75" t="str">
        <f t="shared" si="136"/>
        <v/>
      </c>
      <c r="Q1738" s="77" t="str">
        <f t="shared" si="137"/>
        <v/>
      </c>
      <c r="R1738" s="77" t="str">
        <f t="shared" si="138"/>
        <v/>
      </c>
      <c r="S1738" s="77" t="str">
        <f>IF(O1738="","",IF(OR(VALUE(LEFT(O1738,2))&gt;IF(RIGHT(J1738,1)="M",7,19),AND(OR(LEFT(O1738,2)={"07","19"}),VALUE(RIGHT(O1738,2))&gt;15)),TRUE,FALSE))</f>
        <v/>
      </c>
      <c r="T1738" s="77" t="str">
        <f>IF(O1738="","",IF(OR(VALUE(LEFT(O1738,2))&gt;IF(RIGHT(J1738,1)="M",7,19),AND(OR(LEFT(O1738,2)={"07","19"}),VALUE(RIGHT(O1738,2))&gt;5)),TRUE,FALSE))</f>
        <v/>
      </c>
    </row>
    <row r="1739" spans="12:20" x14ac:dyDescent="0.25">
      <c r="L1739" s="75">
        <f>COUNTIF($B$2:B1739,B1739)</f>
        <v>0</v>
      </c>
      <c r="M1739" s="75">
        <f>COUNTIF($L$2:L1739,4)</f>
        <v>42</v>
      </c>
      <c r="N1739" s="76" t="str">
        <f t="shared" si="139"/>
        <v>0</v>
      </c>
      <c r="O1739" s="76" t="str">
        <f t="shared" si="135"/>
        <v/>
      </c>
      <c r="P1739" s="75" t="str">
        <f t="shared" si="136"/>
        <v/>
      </c>
      <c r="Q1739" s="77" t="str">
        <f t="shared" si="137"/>
        <v/>
      </c>
      <c r="R1739" s="77" t="str">
        <f t="shared" si="138"/>
        <v/>
      </c>
      <c r="S1739" s="77" t="str">
        <f>IF(O1739="","",IF(OR(VALUE(LEFT(O1739,2))&gt;IF(RIGHT(J1739,1)="M",7,19),AND(OR(LEFT(O1739,2)={"07","19"}),VALUE(RIGHT(O1739,2))&gt;15)),TRUE,FALSE))</f>
        <v/>
      </c>
      <c r="T1739" s="77" t="str">
        <f>IF(O1739="","",IF(OR(VALUE(LEFT(O1739,2))&gt;IF(RIGHT(J1739,1)="M",7,19),AND(OR(LEFT(O1739,2)={"07","19"}),VALUE(RIGHT(O1739,2))&gt;5)),TRUE,FALSE))</f>
        <v/>
      </c>
    </row>
    <row r="1740" spans="12:20" x14ac:dyDescent="0.25">
      <c r="L1740" s="75">
        <f>COUNTIF($B$2:B1740,B1740)</f>
        <v>0</v>
      </c>
      <c r="M1740" s="75">
        <f>COUNTIF($L$2:L1740,4)</f>
        <v>42</v>
      </c>
      <c r="N1740" s="76" t="str">
        <f t="shared" si="139"/>
        <v>0</v>
      </c>
      <c r="O1740" s="76" t="str">
        <f t="shared" si="135"/>
        <v/>
      </c>
      <c r="P1740" s="75" t="str">
        <f t="shared" si="136"/>
        <v/>
      </c>
      <c r="Q1740" s="77" t="str">
        <f t="shared" si="137"/>
        <v/>
      </c>
      <c r="R1740" s="77" t="str">
        <f t="shared" si="138"/>
        <v/>
      </c>
      <c r="S1740" s="77" t="str">
        <f>IF(O1740="","",IF(OR(VALUE(LEFT(O1740,2))&gt;IF(RIGHT(J1740,1)="M",7,19),AND(OR(LEFT(O1740,2)={"07","19"}),VALUE(RIGHT(O1740,2))&gt;15)),TRUE,FALSE))</f>
        <v/>
      </c>
      <c r="T1740" s="77" t="str">
        <f>IF(O1740="","",IF(OR(VALUE(LEFT(O1740,2))&gt;IF(RIGHT(J1740,1)="M",7,19),AND(OR(LEFT(O1740,2)={"07","19"}),VALUE(RIGHT(O1740,2))&gt;5)),TRUE,FALSE))</f>
        <v/>
      </c>
    </row>
    <row r="1741" spans="12:20" x14ac:dyDescent="0.25">
      <c r="L1741" s="75">
        <f>COUNTIF($B$2:B1741,B1741)</f>
        <v>0</v>
      </c>
      <c r="M1741" s="75">
        <f>COUNTIF($L$2:L1741,4)</f>
        <v>42</v>
      </c>
      <c r="N1741" s="76" t="str">
        <f t="shared" si="139"/>
        <v>0</v>
      </c>
      <c r="O1741" s="76" t="str">
        <f t="shared" si="135"/>
        <v/>
      </c>
      <c r="P1741" s="75" t="str">
        <f t="shared" si="136"/>
        <v/>
      </c>
      <c r="Q1741" s="77" t="str">
        <f t="shared" si="137"/>
        <v/>
      </c>
      <c r="R1741" s="77" t="str">
        <f t="shared" si="138"/>
        <v/>
      </c>
      <c r="S1741" s="77" t="str">
        <f>IF(O1741="","",IF(OR(VALUE(LEFT(O1741,2))&gt;IF(RIGHT(J1741,1)="M",7,19),AND(OR(LEFT(O1741,2)={"07","19"}),VALUE(RIGHT(O1741,2))&gt;15)),TRUE,FALSE))</f>
        <v/>
      </c>
      <c r="T1741" s="77" t="str">
        <f>IF(O1741="","",IF(OR(VALUE(LEFT(O1741,2))&gt;IF(RIGHT(J1741,1)="M",7,19),AND(OR(LEFT(O1741,2)={"07","19"}),VALUE(RIGHT(O1741,2))&gt;5)),TRUE,FALSE))</f>
        <v/>
      </c>
    </row>
    <row r="1742" spans="12:20" x14ac:dyDescent="0.25">
      <c r="L1742" s="75">
        <f>COUNTIF($B$2:B1742,B1742)</f>
        <v>0</v>
      </c>
      <c r="M1742" s="75">
        <f>COUNTIF($L$2:L1742,4)</f>
        <v>42</v>
      </c>
      <c r="N1742" s="76" t="str">
        <f t="shared" si="139"/>
        <v>0</v>
      </c>
      <c r="O1742" s="76" t="str">
        <f t="shared" si="135"/>
        <v/>
      </c>
      <c r="P1742" s="75" t="str">
        <f t="shared" si="136"/>
        <v/>
      </c>
      <c r="Q1742" s="77" t="str">
        <f t="shared" si="137"/>
        <v/>
      </c>
      <c r="R1742" s="77" t="str">
        <f t="shared" si="138"/>
        <v/>
      </c>
      <c r="S1742" s="77" t="str">
        <f>IF(O1742="","",IF(OR(VALUE(LEFT(O1742,2))&gt;IF(RIGHT(J1742,1)="M",7,19),AND(OR(LEFT(O1742,2)={"07","19"}),VALUE(RIGHT(O1742,2))&gt;15)),TRUE,FALSE))</f>
        <v/>
      </c>
      <c r="T1742" s="77" t="str">
        <f>IF(O1742="","",IF(OR(VALUE(LEFT(O1742,2))&gt;IF(RIGHT(J1742,1)="M",7,19),AND(OR(LEFT(O1742,2)={"07","19"}),VALUE(RIGHT(O1742,2))&gt;5)),TRUE,FALSE))</f>
        <v/>
      </c>
    </row>
    <row r="1743" spans="12:20" x14ac:dyDescent="0.25">
      <c r="L1743" s="75">
        <f>COUNTIF($B$2:B1743,B1743)</f>
        <v>0</v>
      </c>
      <c r="M1743" s="75">
        <f>COUNTIF($L$2:L1743,4)</f>
        <v>42</v>
      </c>
      <c r="N1743" s="76" t="str">
        <f t="shared" si="139"/>
        <v>0</v>
      </c>
      <c r="O1743" s="76" t="str">
        <f t="shared" si="135"/>
        <v/>
      </c>
      <c r="P1743" s="75" t="str">
        <f t="shared" si="136"/>
        <v/>
      </c>
      <c r="Q1743" s="77" t="str">
        <f t="shared" si="137"/>
        <v/>
      </c>
      <c r="R1743" s="77" t="str">
        <f t="shared" si="138"/>
        <v/>
      </c>
      <c r="S1743" s="77" t="str">
        <f>IF(O1743="","",IF(OR(VALUE(LEFT(O1743,2))&gt;IF(RIGHT(J1743,1)="M",7,19),AND(OR(LEFT(O1743,2)={"07","19"}),VALUE(RIGHT(O1743,2))&gt;15)),TRUE,FALSE))</f>
        <v/>
      </c>
      <c r="T1743" s="77" t="str">
        <f>IF(O1743="","",IF(OR(VALUE(LEFT(O1743,2))&gt;IF(RIGHT(J1743,1)="M",7,19),AND(OR(LEFT(O1743,2)={"07","19"}),VALUE(RIGHT(O1743,2))&gt;5)),TRUE,FALSE))</f>
        <v/>
      </c>
    </row>
    <row r="1744" spans="12:20" x14ac:dyDescent="0.25">
      <c r="L1744" s="75">
        <f>COUNTIF($B$2:B1744,B1744)</f>
        <v>0</v>
      </c>
      <c r="M1744" s="75">
        <f>COUNTIF($L$2:L1744,4)</f>
        <v>42</v>
      </c>
      <c r="N1744" s="76" t="str">
        <f t="shared" si="139"/>
        <v>0</v>
      </c>
      <c r="O1744" s="76" t="str">
        <f t="shared" si="135"/>
        <v/>
      </c>
      <c r="P1744" s="75" t="str">
        <f t="shared" si="136"/>
        <v/>
      </c>
      <c r="Q1744" s="77" t="str">
        <f t="shared" si="137"/>
        <v/>
      </c>
      <c r="R1744" s="77" t="str">
        <f t="shared" si="138"/>
        <v/>
      </c>
      <c r="S1744" s="77" t="str">
        <f>IF(O1744="","",IF(OR(VALUE(LEFT(O1744,2))&gt;IF(RIGHT(J1744,1)="M",7,19),AND(OR(LEFT(O1744,2)={"07","19"}),VALUE(RIGHT(O1744,2))&gt;15)),TRUE,FALSE))</f>
        <v/>
      </c>
      <c r="T1744" s="77" t="str">
        <f>IF(O1744="","",IF(OR(VALUE(LEFT(O1744,2))&gt;IF(RIGHT(J1744,1)="M",7,19),AND(OR(LEFT(O1744,2)={"07","19"}),VALUE(RIGHT(O1744,2))&gt;5)),TRUE,FALSE))</f>
        <v/>
      </c>
    </row>
    <row r="1745" spans="12:20" x14ac:dyDescent="0.25">
      <c r="L1745" s="75">
        <f>COUNTIF($B$2:B1745,B1745)</f>
        <v>0</v>
      </c>
      <c r="M1745" s="75">
        <f>COUNTIF($L$2:L1745,4)</f>
        <v>42</v>
      </c>
      <c r="N1745" s="76" t="str">
        <f t="shared" si="139"/>
        <v>0</v>
      </c>
      <c r="O1745" s="76" t="str">
        <f t="shared" si="135"/>
        <v/>
      </c>
      <c r="P1745" s="75" t="str">
        <f t="shared" si="136"/>
        <v/>
      </c>
      <c r="Q1745" s="77" t="str">
        <f t="shared" si="137"/>
        <v/>
      </c>
      <c r="R1745" s="77" t="str">
        <f t="shared" si="138"/>
        <v/>
      </c>
      <c r="S1745" s="77" t="str">
        <f>IF(O1745="","",IF(OR(VALUE(LEFT(O1745,2))&gt;IF(RIGHT(J1745,1)="M",7,19),AND(OR(LEFT(O1745,2)={"07","19"}),VALUE(RIGHT(O1745,2))&gt;15)),TRUE,FALSE))</f>
        <v/>
      </c>
      <c r="T1745" s="77" t="str">
        <f>IF(O1745="","",IF(OR(VALUE(LEFT(O1745,2))&gt;IF(RIGHT(J1745,1)="M",7,19),AND(OR(LEFT(O1745,2)={"07","19"}),VALUE(RIGHT(O1745,2))&gt;5)),TRUE,FALSE))</f>
        <v/>
      </c>
    </row>
    <row r="1746" spans="12:20" x14ac:dyDescent="0.25">
      <c r="L1746" s="75">
        <f>COUNTIF($B$2:B1746,B1746)</f>
        <v>0</v>
      </c>
      <c r="M1746" s="75">
        <f>COUNTIF($L$2:L1746,4)</f>
        <v>42</v>
      </c>
      <c r="N1746" s="76" t="str">
        <f t="shared" si="139"/>
        <v>0</v>
      </c>
      <c r="O1746" s="76" t="str">
        <f t="shared" si="135"/>
        <v/>
      </c>
      <c r="P1746" s="75" t="str">
        <f t="shared" si="136"/>
        <v/>
      </c>
      <c r="Q1746" s="77" t="str">
        <f t="shared" si="137"/>
        <v/>
      </c>
      <c r="R1746" s="77" t="str">
        <f t="shared" si="138"/>
        <v/>
      </c>
      <c r="S1746" s="77" t="str">
        <f>IF(O1746="","",IF(OR(VALUE(LEFT(O1746,2))&gt;IF(RIGHT(J1746,1)="M",7,19),AND(OR(LEFT(O1746,2)={"07","19"}),VALUE(RIGHT(O1746,2))&gt;15)),TRUE,FALSE))</f>
        <v/>
      </c>
      <c r="T1746" s="77" t="str">
        <f>IF(O1746="","",IF(OR(VALUE(LEFT(O1746,2))&gt;IF(RIGHT(J1746,1)="M",7,19),AND(OR(LEFT(O1746,2)={"07","19"}),VALUE(RIGHT(O1746,2))&gt;5)),TRUE,FALSE))</f>
        <v/>
      </c>
    </row>
    <row r="1747" spans="12:20" x14ac:dyDescent="0.25">
      <c r="L1747" s="75">
        <f>COUNTIF($B$2:B1747,B1747)</f>
        <v>0</v>
      </c>
      <c r="M1747" s="75">
        <f>COUNTIF($L$2:L1747,4)</f>
        <v>42</v>
      </c>
      <c r="N1747" s="76" t="str">
        <f t="shared" si="139"/>
        <v>0</v>
      </c>
      <c r="O1747" s="76" t="str">
        <f t="shared" si="135"/>
        <v/>
      </c>
      <c r="P1747" s="75" t="str">
        <f t="shared" si="136"/>
        <v/>
      </c>
      <c r="Q1747" s="77" t="str">
        <f t="shared" si="137"/>
        <v/>
      </c>
      <c r="R1747" s="77" t="str">
        <f t="shared" si="138"/>
        <v/>
      </c>
      <c r="S1747" s="77" t="str">
        <f>IF(O1747="","",IF(OR(VALUE(LEFT(O1747,2))&gt;IF(RIGHT(J1747,1)="M",7,19),AND(OR(LEFT(O1747,2)={"07","19"}),VALUE(RIGHT(O1747,2))&gt;15)),TRUE,FALSE))</f>
        <v/>
      </c>
      <c r="T1747" s="77" t="str">
        <f>IF(O1747="","",IF(OR(VALUE(LEFT(O1747,2))&gt;IF(RIGHT(J1747,1)="M",7,19),AND(OR(LEFT(O1747,2)={"07","19"}),VALUE(RIGHT(O1747,2))&gt;5)),TRUE,FALSE))</f>
        <v/>
      </c>
    </row>
    <row r="1748" spans="12:20" x14ac:dyDescent="0.25">
      <c r="L1748" s="75">
        <f>COUNTIF($B$2:B1748,B1748)</f>
        <v>0</v>
      </c>
      <c r="M1748" s="75">
        <f>COUNTIF($L$2:L1748,4)</f>
        <v>42</v>
      </c>
      <c r="N1748" s="76" t="str">
        <f t="shared" si="139"/>
        <v>0</v>
      </c>
      <c r="O1748" s="76" t="str">
        <f t="shared" si="135"/>
        <v/>
      </c>
      <c r="P1748" s="75" t="str">
        <f t="shared" si="136"/>
        <v/>
      </c>
      <c r="Q1748" s="77" t="str">
        <f t="shared" si="137"/>
        <v/>
      </c>
      <c r="R1748" s="77" t="str">
        <f t="shared" si="138"/>
        <v/>
      </c>
      <c r="S1748" s="77" t="str">
        <f>IF(O1748="","",IF(OR(VALUE(LEFT(O1748,2))&gt;IF(RIGHT(J1748,1)="M",7,19),AND(OR(LEFT(O1748,2)={"07","19"}),VALUE(RIGHT(O1748,2))&gt;15)),TRUE,FALSE))</f>
        <v/>
      </c>
      <c r="T1748" s="77" t="str">
        <f>IF(O1748="","",IF(OR(VALUE(LEFT(O1748,2))&gt;IF(RIGHT(J1748,1)="M",7,19),AND(OR(LEFT(O1748,2)={"07","19"}),VALUE(RIGHT(O1748,2))&gt;5)),TRUE,FALSE))</f>
        <v/>
      </c>
    </row>
    <row r="1749" spans="12:20" x14ac:dyDescent="0.25">
      <c r="L1749" s="75">
        <f>COUNTIF($B$2:B1749,B1749)</f>
        <v>0</v>
      </c>
      <c r="M1749" s="75">
        <f>COUNTIF($L$2:L1749,4)</f>
        <v>42</v>
      </c>
      <c r="N1749" s="76" t="str">
        <f t="shared" si="139"/>
        <v>0</v>
      </c>
      <c r="O1749" s="76" t="str">
        <f t="shared" si="135"/>
        <v/>
      </c>
      <c r="P1749" s="75" t="str">
        <f t="shared" si="136"/>
        <v/>
      </c>
      <c r="Q1749" s="77" t="str">
        <f t="shared" si="137"/>
        <v/>
      </c>
      <c r="R1749" s="77" t="str">
        <f t="shared" si="138"/>
        <v/>
      </c>
      <c r="S1749" s="77" t="str">
        <f>IF(O1749="","",IF(OR(VALUE(LEFT(O1749,2))&gt;IF(RIGHT(J1749,1)="M",7,19),AND(OR(LEFT(O1749,2)={"07","19"}),VALUE(RIGHT(O1749,2))&gt;15)),TRUE,FALSE))</f>
        <v/>
      </c>
      <c r="T1749" s="77" t="str">
        <f>IF(O1749="","",IF(OR(VALUE(LEFT(O1749,2))&gt;IF(RIGHT(J1749,1)="M",7,19),AND(OR(LEFT(O1749,2)={"07","19"}),VALUE(RIGHT(O1749,2))&gt;5)),TRUE,FALSE))</f>
        <v/>
      </c>
    </row>
    <row r="1750" spans="12:20" x14ac:dyDescent="0.25">
      <c r="L1750" s="75">
        <f>COUNTIF($B$2:B1750,B1750)</f>
        <v>0</v>
      </c>
      <c r="M1750" s="75">
        <f>COUNTIF($L$2:L1750,4)</f>
        <v>42</v>
      </c>
      <c r="N1750" s="76" t="str">
        <f t="shared" si="139"/>
        <v>0</v>
      </c>
      <c r="O1750" s="76" t="str">
        <f t="shared" si="135"/>
        <v/>
      </c>
      <c r="P1750" s="75" t="str">
        <f t="shared" si="136"/>
        <v/>
      </c>
      <c r="Q1750" s="77" t="str">
        <f t="shared" si="137"/>
        <v/>
      </c>
      <c r="R1750" s="77" t="str">
        <f t="shared" si="138"/>
        <v/>
      </c>
      <c r="S1750" s="77" t="str">
        <f>IF(O1750="","",IF(OR(VALUE(LEFT(O1750,2))&gt;IF(RIGHT(J1750,1)="M",7,19),AND(OR(LEFT(O1750,2)={"07","19"}),VALUE(RIGHT(O1750,2))&gt;15)),TRUE,FALSE))</f>
        <v/>
      </c>
      <c r="T1750" s="77" t="str">
        <f>IF(O1750="","",IF(OR(VALUE(LEFT(O1750,2))&gt;IF(RIGHT(J1750,1)="M",7,19),AND(OR(LEFT(O1750,2)={"07","19"}),VALUE(RIGHT(O1750,2))&gt;5)),TRUE,FALSE))</f>
        <v/>
      </c>
    </row>
    <row r="1751" spans="12:20" x14ac:dyDescent="0.25">
      <c r="L1751" s="75">
        <f>COUNTIF($B$2:B1751,B1751)</f>
        <v>0</v>
      </c>
      <c r="M1751" s="75">
        <f>COUNTIF($L$2:L1751,4)</f>
        <v>42</v>
      </c>
      <c r="N1751" s="76" t="str">
        <f t="shared" si="139"/>
        <v>0</v>
      </c>
      <c r="O1751" s="76" t="str">
        <f t="shared" si="135"/>
        <v/>
      </c>
      <c r="P1751" s="75" t="str">
        <f t="shared" si="136"/>
        <v/>
      </c>
      <c r="Q1751" s="77" t="str">
        <f t="shared" si="137"/>
        <v/>
      </c>
      <c r="R1751" s="77" t="str">
        <f t="shared" si="138"/>
        <v/>
      </c>
      <c r="S1751" s="77" t="str">
        <f>IF(O1751="","",IF(OR(VALUE(LEFT(O1751,2))&gt;IF(RIGHT(J1751,1)="M",7,19),AND(OR(LEFT(O1751,2)={"07","19"}),VALUE(RIGHT(O1751,2))&gt;15)),TRUE,FALSE))</f>
        <v/>
      </c>
      <c r="T1751" s="77" t="str">
        <f>IF(O1751="","",IF(OR(VALUE(LEFT(O1751,2))&gt;IF(RIGHT(J1751,1)="M",7,19),AND(OR(LEFT(O1751,2)={"07","19"}),VALUE(RIGHT(O1751,2))&gt;5)),TRUE,FALSE))</f>
        <v/>
      </c>
    </row>
    <row r="1752" spans="12:20" x14ac:dyDescent="0.25">
      <c r="L1752" s="75">
        <f>COUNTIF($B$2:B1752,B1752)</f>
        <v>0</v>
      </c>
      <c r="M1752" s="75">
        <f>COUNTIF($L$2:L1752,4)</f>
        <v>42</v>
      </c>
      <c r="N1752" s="76" t="str">
        <f t="shared" si="139"/>
        <v>0</v>
      </c>
      <c r="O1752" s="76" t="str">
        <f t="shared" si="135"/>
        <v/>
      </c>
      <c r="P1752" s="75" t="str">
        <f t="shared" si="136"/>
        <v/>
      </c>
      <c r="Q1752" s="77" t="str">
        <f t="shared" si="137"/>
        <v/>
      </c>
      <c r="R1752" s="77" t="str">
        <f t="shared" si="138"/>
        <v/>
      </c>
      <c r="S1752" s="77" t="str">
        <f>IF(O1752="","",IF(OR(VALUE(LEFT(O1752,2))&gt;IF(RIGHT(J1752,1)="M",7,19),AND(OR(LEFT(O1752,2)={"07","19"}),VALUE(RIGHT(O1752,2))&gt;15)),TRUE,FALSE))</f>
        <v/>
      </c>
      <c r="T1752" s="77" t="str">
        <f>IF(O1752="","",IF(OR(VALUE(LEFT(O1752,2))&gt;IF(RIGHT(J1752,1)="M",7,19),AND(OR(LEFT(O1752,2)={"07","19"}),VALUE(RIGHT(O1752,2))&gt;5)),TRUE,FALSE))</f>
        <v/>
      </c>
    </row>
    <row r="1753" spans="12:20" x14ac:dyDescent="0.25">
      <c r="L1753" s="75">
        <f>COUNTIF($B$2:B1753,B1753)</f>
        <v>0</v>
      </c>
      <c r="M1753" s="75">
        <f>COUNTIF($L$2:L1753,4)</f>
        <v>42</v>
      </c>
      <c r="N1753" s="76" t="str">
        <f t="shared" si="139"/>
        <v>0</v>
      </c>
      <c r="O1753" s="76" t="str">
        <f t="shared" si="135"/>
        <v/>
      </c>
      <c r="P1753" s="75" t="str">
        <f t="shared" si="136"/>
        <v/>
      </c>
      <c r="Q1753" s="77" t="str">
        <f t="shared" si="137"/>
        <v/>
      </c>
      <c r="R1753" s="77" t="str">
        <f t="shared" si="138"/>
        <v/>
      </c>
      <c r="S1753" s="77" t="str">
        <f>IF(O1753="","",IF(OR(VALUE(LEFT(O1753,2))&gt;IF(RIGHT(J1753,1)="M",7,19),AND(OR(LEFT(O1753,2)={"07","19"}),VALUE(RIGHT(O1753,2))&gt;15)),TRUE,FALSE))</f>
        <v/>
      </c>
      <c r="T1753" s="77" t="str">
        <f>IF(O1753="","",IF(OR(VALUE(LEFT(O1753,2))&gt;IF(RIGHT(J1753,1)="M",7,19),AND(OR(LEFT(O1753,2)={"07","19"}),VALUE(RIGHT(O1753,2))&gt;5)),TRUE,FALSE))</f>
        <v/>
      </c>
    </row>
    <row r="1754" spans="12:20" x14ac:dyDescent="0.25">
      <c r="L1754" s="75">
        <f>COUNTIF($B$2:B1754,B1754)</f>
        <v>0</v>
      </c>
      <c r="M1754" s="75">
        <f>COUNTIF($L$2:L1754,4)</f>
        <v>42</v>
      </c>
      <c r="N1754" s="76" t="str">
        <f t="shared" si="139"/>
        <v>0</v>
      </c>
      <c r="O1754" s="76" t="str">
        <f t="shared" si="135"/>
        <v/>
      </c>
      <c r="P1754" s="75" t="str">
        <f t="shared" si="136"/>
        <v/>
      </c>
      <c r="Q1754" s="77" t="str">
        <f t="shared" si="137"/>
        <v/>
      </c>
      <c r="R1754" s="77" t="str">
        <f t="shared" si="138"/>
        <v/>
      </c>
      <c r="S1754" s="77" t="str">
        <f>IF(O1754="","",IF(OR(VALUE(LEFT(O1754,2))&gt;IF(RIGHT(J1754,1)="M",7,19),AND(OR(LEFT(O1754,2)={"07","19"}),VALUE(RIGHT(O1754,2))&gt;15)),TRUE,FALSE))</f>
        <v/>
      </c>
      <c r="T1754" s="77" t="str">
        <f>IF(O1754="","",IF(OR(VALUE(LEFT(O1754,2))&gt;IF(RIGHT(J1754,1)="M",7,19),AND(OR(LEFT(O1754,2)={"07","19"}),VALUE(RIGHT(O1754,2))&gt;5)),TRUE,FALSE))</f>
        <v/>
      </c>
    </row>
    <row r="1755" spans="12:20" x14ac:dyDescent="0.25">
      <c r="L1755" s="75">
        <f>COUNTIF($B$2:B1755,B1755)</f>
        <v>0</v>
      </c>
      <c r="M1755" s="75">
        <f>COUNTIF($L$2:L1755,4)</f>
        <v>42</v>
      </c>
      <c r="N1755" s="76" t="str">
        <f t="shared" si="139"/>
        <v>0</v>
      </c>
      <c r="O1755" s="76" t="str">
        <f t="shared" si="135"/>
        <v/>
      </c>
      <c r="P1755" s="75" t="str">
        <f t="shared" si="136"/>
        <v/>
      </c>
      <c r="Q1755" s="77" t="str">
        <f t="shared" si="137"/>
        <v/>
      </c>
      <c r="R1755" s="77" t="str">
        <f t="shared" si="138"/>
        <v/>
      </c>
      <c r="S1755" s="77" t="str">
        <f>IF(O1755="","",IF(OR(VALUE(LEFT(O1755,2))&gt;IF(RIGHT(J1755,1)="M",7,19),AND(OR(LEFT(O1755,2)={"07","19"}),VALUE(RIGHT(O1755,2))&gt;15)),TRUE,FALSE))</f>
        <v/>
      </c>
      <c r="T1755" s="77" t="str">
        <f>IF(O1755="","",IF(OR(VALUE(LEFT(O1755,2))&gt;IF(RIGHT(J1755,1)="M",7,19),AND(OR(LEFT(O1755,2)={"07","19"}),VALUE(RIGHT(O1755,2))&gt;5)),TRUE,FALSE))</f>
        <v/>
      </c>
    </row>
    <row r="1756" spans="12:20" x14ac:dyDescent="0.25">
      <c r="L1756" s="75">
        <f>COUNTIF($B$2:B1756,B1756)</f>
        <v>0</v>
      </c>
      <c r="M1756" s="75">
        <f>COUNTIF($L$2:L1756,4)</f>
        <v>42</v>
      </c>
      <c r="N1756" s="76" t="str">
        <f t="shared" si="139"/>
        <v>0</v>
      </c>
      <c r="O1756" s="76" t="str">
        <f t="shared" si="135"/>
        <v/>
      </c>
      <c r="P1756" s="75" t="str">
        <f t="shared" si="136"/>
        <v/>
      </c>
      <c r="Q1756" s="77" t="str">
        <f t="shared" si="137"/>
        <v/>
      </c>
      <c r="R1756" s="77" t="str">
        <f t="shared" si="138"/>
        <v/>
      </c>
      <c r="S1756" s="77" t="str">
        <f>IF(O1756="","",IF(OR(VALUE(LEFT(O1756,2))&gt;IF(RIGHT(J1756,1)="M",7,19),AND(OR(LEFT(O1756,2)={"07","19"}),VALUE(RIGHT(O1756,2))&gt;15)),TRUE,FALSE))</f>
        <v/>
      </c>
      <c r="T1756" s="77" t="str">
        <f>IF(O1756="","",IF(OR(VALUE(LEFT(O1756,2))&gt;IF(RIGHT(J1756,1)="M",7,19),AND(OR(LEFT(O1756,2)={"07","19"}),VALUE(RIGHT(O1756,2))&gt;5)),TRUE,FALSE))</f>
        <v/>
      </c>
    </row>
    <row r="1757" spans="12:20" x14ac:dyDescent="0.25">
      <c r="L1757" s="75">
        <f>COUNTIF($B$2:B1757,B1757)</f>
        <v>0</v>
      </c>
      <c r="M1757" s="75">
        <f>COUNTIF($L$2:L1757,4)</f>
        <v>42</v>
      </c>
      <c r="N1757" s="76" t="str">
        <f t="shared" si="139"/>
        <v>0</v>
      </c>
      <c r="O1757" s="76" t="str">
        <f t="shared" si="135"/>
        <v/>
      </c>
      <c r="P1757" s="75" t="str">
        <f t="shared" si="136"/>
        <v/>
      </c>
      <c r="Q1757" s="77" t="str">
        <f t="shared" si="137"/>
        <v/>
      </c>
      <c r="R1757" s="77" t="str">
        <f t="shared" si="138"/>
        <v/>
      </c>
      <c r="S1757" s="77" t="str">
        <f>IF(O1757="","",IF(OR(VALUE(LEFT(O1757,2))&gt;IF(RIGHT(J1757,1)="M",7,19),AND(OR(LEFT(O1757,2)={"07","19"}),VALUE(RIGHT(O1757,2))&gt;15)),TRUE,FALSE))</f>
        <v/>
      </c>
      <c r="T1757" s="77" t="str">
        <f>IF(O1757="","",IF(OR(VALUE(LEFT(O1757,2))&gt;IF(RIGHT(J1757,1)="M",7,19),AND(OR(LEFT(O1757,2)={"07","19"}),VALUE(RIGHT(O1757,2))&gt;5)),TRUE,FALSE))</f>
        <v/>
      </c>
    </row>
    <row r="1758" spans="12:20" x14ac:dyDescent="0.25">
      <c r="L1758" s="75">
        <f>COUNTIF($B$2:B1758,B1758)</f>
        <v>0</v>
      </c>
      <c r="M1758" s="75">
        <f>COUNTIF($L$2:L1758,4)</f>
        <v>42</v>
      </c>
      <c r="N1758" s="76" t="str">
        <f t="shared" si="139"/>
        <v>0</v>
      </c>
      <c r="O1758" s="76" t="str">
        <f t="shared" si="135"/>
        <v/>
      </c>
      <c r="P1758" s="75" t="str">
        <f t="shared" si="136"/>
        <v/>
      </c>
      <c r="Q1758" s="77" t="str">
        <f t="shared" si="137"/>
        <v/>
      </c>
      <c r="R1758" s="77" t="str">
        <f t="shared" si="138"/>
        <v/>
      </c>
      <c r="S1758" s="77" t="str">
        <f>IF(O1758="","",IF(OR(VALUE(LEFT(O1758,2))&gt;IF(RIGHT(J1758,1)="M",7,19),AND(OR(LEFT(O1758,2)={"07","19"}),VALUE(RIGHT(O1758,2))&gt;15)),TRUE,FALSE))</f>
        <v/>
      </c>
      <c r="T1758" s="77" t="str">
        <f>IF(O1758="","",IF(OR(VALUE(LEFT(O1758,2))&gt;IF(RIGHT(J1758,1)="M",7,19),AND(OR(LEFT(O1758,2)={"07","19"}),VALUE(RIGHT(O1758,2))&gt;5)),TRUE,FALSE))</f>
        <v/>
      </c>
    </row>
    <row r="1759" spans="12:20" x14ac:dyDescent="0.25">
      <c r="L1759" s="75">
        <f>COUNTIF($B$2:B1759,B1759)</f>
        <v>0</v>
      </c>
      <c r="M1759" s="75">
        <f>COUNTIF($L$2:L1759,4)</f>
        <v>42</v>
      </c>
      <c r="N1759" s="76" t="str">
        <f t="shared" si="139"/>
        <v>0</v>
      </c>
      <c r="O1759" s="76" t="str">
        <f t="shared" si="135"/>
        <v/>
      </c>
      <c r="P1759" s="75" t="str">
        <f t="shared" si="136"/>
        <v/>
      </c>
      <c r="Q1759" s="77" t="str">
        <f t="shared" si="137"/>
        <v/>
      </c>
      <c r="R1759" s="77" t="str">
        <f t="shared" si="138"/>
        <v/>
      </c>
      <c r="S1759" s="77" t="str">
        <f>IF(O1759="","",IF(OR(VALUE(LEFT(O1759,2))&gt;IF(RIGHT(J1759,1)="M",7,19),AND(OR(LEFT(O1759,2)={"07","19"}),VALUE(RIGHT(O1759,2))&gt;15)),TRUE,FALSE))</f>
        <v/>
      </c>
      <c r="T1759" s="77" t="str">
        <f>IF(O1759="","",IF(OR(VALUE(LEFT(O1759,2))&gt;IF(RIGHT(J1759,1)="M",7,19),AND(OR(LEFT(O1759,2)={"07","19"}),VALUE(RIGHT(O1759,2))&gt;5)),TRUE,FALSE))</f>
        <v/>
      </c>
    </row>
    <row r="1760" spans="12:20" x14ac:dyDescent="0.25">
      <c r="L1760" s="75">
        <f>COUNTIF($B$2:B1760,B1760)</f>
        <v>0</v>
      </c>
      <c r="M1760" s="75">
        <f>COUNTIF($L$2:L1760,4)</f>
        <v>42</v>
      </c>
      <c r="N1760" s="76" t="str">
        <f t="shared" si="139"/>
        <v>0</v>
      </c>
      <c r="O1760" s="76" t="str">
        <f t="shared" si="135"/>
        <v/>
      </c>
      <c r="P1760" s="75" t="str">
        <f t="shared" si="136"/>
        <v/>
      </c>
      <c r="Q1760" s="77" t="str">
        <f t="shared" si="137"/>
        <v/>
      </c>
      <c r="R1760" s="77" t="str">
        <f t="shared" si="138"/>
        <v/>
      </c>
      <c r="S1760" s="77" t="str">
        <f>IF(O1760="","",IF(OR(VALUE(LEFT(O1760,2))&gt;IF(RIGHT(J1760,1)="M",7,19),AND(OR(LEFT(O1760,2)={"07","19"}),VALUE(RIGHT(O1760,2))&gt;15)),TRUE,FALSE))</f>
        <v/>
      </c>
      <c r="T1760" s="77" t="str">
        <f>IF(O1760="","",IF(OR(VALUE(LEFT(O1760,2))&gt;IF(RIGHT(J1760,1)="M",7,19),AND(OR(LEFT(O1760,2)={"07","19"}),VALUE(RIGHT(O1760,2))&gt;5)),TRUE,FALSE))</f>
        <v/>
      </c>
    </row>
    <row r="1761" spans="12:20" x14ac:dyDescent="0.25">
      <c r="L1761" s="75">
        <f>COUNTIF($B$2:B1761,B1761)</f>
        <v>0</v>
      </c>
      <c r="M1761" s="75">
        <f>COUNTIF($L$2:L1761,4)</f>
        <v>42</v>
      </c>
      <c r="N1761" s="76" t="str">
        <f t="shared" si="139"/>
        <v>0</v>
      </c>
      <c r="O1761" s="76" t="str">
        <f t="shared" si="135"/>
        <v/>
      </c>
      <c r="P1761" s="75" t="str">
        <f t="shared" si="136"/>
        <v/>
      </c>
      <c r="Q1761" s="77" t="str">
        <f t="shared" si="137"/>
        <v/>
      </c>
      <c r="R1761" s="77" t="str">
        <f t="shared" si="138"/>
        <v/>
      </c>
      <c r="S1761" s="77" t="str">
        <f>IF(O1761="","",IF(OR(VALUE(LEFT(O1761,2))&gt;IF(RIGHT(J1761,1)="M",7,19),AND(OR(LEFT(O1761,2)={"07","19"}),VALUE(RIGHT(O1761,2))&gt;15)),TRUE,FALSE))</f>
        <v/>
      </c>
      <c r="T1761" s="77" t="str">
        <f>IF(O1761="","",IF(OR(VALUE(LEFT(O1761,2))&gt;IF(RIGHT(J1761,1)="M",7,19),AND(OR(LEFT(O1761,2)={"07","19"}),VALUE(RIGHT(O1761,2))&gt;5)),TRUE,FALSE))</f>
        <v/>
      </c>
    </row>
    <row r="1762" spans="12:20" x14ac:dyDescent="0.25">
      <c r="L1762" s="75">
        <f>COUNTIF($B$2:B1762,B1762)</f>
        <v>0</v>
      </c>
      <c r="M1762" s="75">
        <f>COUNTIF($L$2:L1762,4)</f>
        <v>42</v>
      </c>
      <c r="N1762" s="76" t="str">
        <f t="shared" si="139"/>
        <v>0</v>
      </c>
      <c r="O1762" s="76" t="str">
        <f t="shared" si="135"/>
        <v/>
      </c>
      <c r="P1762" s="75" t="str">
        <f t="shared" si="136"/>
        <v/>
      </c>
      <c r="Q1762" s="77" t="str">
        <f t="shared" si="137"/>
        <v/>
      </c>
      <c r="R1762" s="77" t="str">
        <f t="shared" si="138"/>
        <v/>
      </c>
      <c r="S1762" s="77" t="str">
        <f>IF(O1762="","",IF(OR(VALUE(LEFT(O1762,2))&gt;IF(RIGHT(J1762,1)="M",7,19),AND(OR(LEFT(O1762,2)={"07","19"}),VALUE(RIGHT(O1762,2))&gt;15)),TRUE,FALSE))</f>
        <v/>
      </c>
      <c r="T1762" s="77" t="str">
        <f>IF(O1762="","",IF(OR(VALUE(LEFT(O1762,2))&gt;IF(RIGHT(J1762,1)="M",7,19),AND(OR(LEFT(O1762,2)={"07","19"}),VALUE(RIGHT(O1762,2))&gt;5)),TRUE,FALSE))</f>
        <v/>
      </c>
    </row>
    <row r="1763" spans="12:20" x14ac:dyDescent="0.25">
      <c r="L1763" s="75">
        <f>COUNTIF($B$2:B1763,B1763)</f>
        <v>0</v>
      </c>
      <c r="M1763" s="75">
        <f>COUNTIF($L$2:L1763,4)</f>
        <v>42</v>
      </c>
      <c r="N1763" s="76" t="str">
        <f t="shared" si="139"/>
        <v>0</v>
      </c>
      <c r="O1763" s="76" t="str">
        <f t="shared" si="135"/>
        <v/>
      </c>
      <c r="P1763" s="75" t="str">
        <f t="shared" si="136"/>
        <v/>
      </c>
      <c r="Q1763" s="77" t="str">
        <f t="shared" si="137"/>
        <v/>
      </c>
      <c r="R1763" s="77" t="str">
        <f t="shared" si="138"/>
        <v/>
      </c>
      <c r="S1763" s="77" t="str">
        <f>IF(O1763="","",IF(OR(VALUE(LEFT(O1763,2))&gt;IF(RIGHT(J1763,1)="M",7,19),AND(OR(LEFT(O1763,2)={"07","19"}),VALUE(RIGHT(O1763,2))&gt;15)),TRUE,FALSE))</f>
        <v/>
      </c>
      <c r="T1763" s="77" t="str">
        <f>IF(O1763="","",IF(OR(VALUE(LEFT(O1763,2))&gt;IF(RIGHT(J1763,1)="M",7,19),AND(OR(LEFT(O1763,2)={"07","19"}),VALUE(RIGHT(O1763,2))&gt;5)),TRUE,FALSE))</f>
        <v/>
      </c>
    </row>
    <row r="1764" spans="12:20" x14ac:dyDescent="0.25">
      <c r="L1764" s="75">
        <f>COUNTIF($B$2:B1764,B1764)</f>
        <v>0</v>
      </c>
      <c r="M1764" s="75">
        <f>COUNTIF($L$2:L1764,4)</f>
        <v>42</v>
      </c>
      <c r="N1764" s="76" t="str">
        <f t="shared" si="139"/>
        <v>0</v>
      </c>
      <c r="O1764" s="76" t="str">
        <f t="shared" si="135"/>
        <v/>
      </c>
      <c r="P1764" s="75" t="str">
        <f t="shared" si="136"/>
        <v/>
      </c>
      <c r="Q1764" s="77" t="str">
        <f t="shared" si="137"/>
        <v/>
      </c>
      <c r="R1764" s="77" t="str">
        <f t="shared" si="138"/>
        <v/>
      </c>
      <c r="S1764" s="77" t="str">
        <f>IF(O1764="","",IF(OR(VALUE(LEFT(O1764,2))&gt;IF(RIGHT(J1764,1)="M",7,19),AND(OR(LEFT(O1764,2)={"07","19"}),VALUE(RIGHT(O1764,2))&gt;15)),TRUE,FALSE))</f>
        <v/>
      </c>
      <c r="T1764" s="77" t="str">
        <f>IF(O1764="","",IF(OR(VALUE(LEFT(O1764,2))&gt;IF(RIGHT(J1764,1)="M",7,19),AND(OR(LEFT(O1764,2)={"07","19"}),VALUE(RIGHT(O1764,2))&gt;5)),TRUE,FALSE))</f>
        <v/>
      </c>
    </row>
    <row r="1765" spans="12:20" x14ac:dyDescent="0.25">
      <c r="L1765" s="75">
        <f>COUNTIF($B$2:B1765,B1765)</f>
        <v>0</v>
      </c>
      <c r="M1765" s="75">
        <f>COUNTIF($L$2:L1765,4)</f>
        <v>42</v>
      </c>
      <c r="N1765" s="76" t="str">
        <f t="shared" si="139"/>
        <v>0</v>
      </c>
      <c r="O1765" s="76" t="str">
        <f t="shared" si="135"/>
        <v/>
      </c>
      <c r="P1765" s="75" t="str">
        <f t="shared" si="136"/>
        <v/>
      </c>
      <c r="Q1765" s="77" t="str">
        <f t="shared" si="137"/>
        <v/>
      </c>
      <c r="R1765" s="77" t="str">
        <f t="shared" si="138"/>
        <v/>
      </c>
      <c r="S1765" s="77" t="str">
        <f>IF(O1765="","",IF(OR(VALUE(LEFT(O1765,2))&gt;IF(RIGHT(J1765,1)="M",7,19),AND(OR(LEFT(O1765,2)={"07","19"}),VALUE(RIGHT(O1765,2))&gt;15)),TRUE,FALSE))</f>
        <v/>
      </c>
      <c r="T1765" s="77" t="str">
        <f>IF(O1765="","",IF(OR(VALUE(LEFT(O1765,2))&gt;IF(RIGHT(J1765,1)="M",7,19),AND(OR(LEFT(O1765,2)={"07","19"}),VALUE(RIGHT(O1765,2))&gt;5)),TRUE,FALSE))</f>
        <v/>
      </c>
    </row>
    <row r="1766" spans="12:20" x14ac:dyDescent="0.25">
      <c r="L1766" s="75">
        <f>COUNTIF($B$2:B1766,B1766)</f>
        <v>0</v>
      </c>
      <c r="M1766" s="75">
        <f>COUNTIF($L$2:L1766,4)</f>
        <v>42</v>
      </c>
      <c r="N1766" s="76" t="str">
        <f t="shared" si="139"/>
        <v>0</v>
      </c>
      <c r="O1766" s="76" t="str">
        <f t="shared" si="135"/>
        <v/>
      </c>
      <c r="P1766" s="75" t="str">
        <f t="shared" si="136"/>
        <v/>
      </c>
      <c r="Q1766" s="77" t="str">
        <f t="shared" si="137"/>
        <v/>
      </c>
      <c r="R1766" s="77" t="str">
        <f t="shared" si="138"/>
        <v/>
      </c>
      <c r="S1766" s="77" t="str">
        <f>IF(O1766="","",IF(OR(VALUE(LEFT(O1766,2))&gt;IF(RIGHT(J1766,1)="M",7,19),AND(OR(LEFT(O1766,2)={"07","19"}),VALUE(RIGHT(O1766,2))&gt;15)),TRUE,FALSE))</f>
        <v/>
      </c>
      <c r="T1766" s="77" t="str">
        <f>IF(O1766="","",IF(OR(VALUE(LEFT(O1766,2))&gt;IF(RIGHT(J1766,1)="M",7,19),AND(OR(LEFT(O1766,2)={"07","19"}),VALUE(RIGHT(O1766,2))&gt;5)),TRUE,FALSE))</f>
        <v/>
      </c>
    </row>
    <row r="1767" spans="12:20" x14ac:dyDescent="0.25">
      <c r="L1767" s="75">
        <f>COUNTIF($B$2:B1767,B1767)</f>
        <v>0</v>
      </c>
      <c r="M1767" s="75">
        <f>COUNTIF($L$2:L1767,4)</f>
        <v>42</v>
      </c>
      <c r="N1767" s="76" t="str">
        <f t="shared" si="139"/>
        <v>0</v>
      </c>
      <c r="O1767" s="76" t="str">
        <f t="shared" si="135"/>
        <v/>
      </c>
      <c r="P1767" s="75" t="str">
        <f t="shared" si="136"/>
        <v/>
      </c>
      <c r="Q1767" s="77" t="str">
        <f t="shared" si="137"/>
        <v/>
      </c>
      <c r="R1767" s="77" t="str">
        <f t="shared" si="138"/>
        <v/>
      </c>
      <c r="S1767" s="77" t="str">
        <f>IF(O1767="","",IF(OR(VALUE(LEFT(O1767,2))&gt;IF(RIGHT(J1767,1)="M",7,19),AND(OR(LEFT(O1767,2)={"07","19"}),VALUE(RIGHT(O1767,2))&gt;15)),TRUE,FALSE))</f>
        <v/>
      </c>
      <c r="T1767" s="77" t="str">
        <f>IF(O1767="","",IF(OR(VALUE(LEFT(O1767,2))&gt;IF(RIGHT(J1767,1)="M",7,19),AND(OR(LEFT(O1767,2)={"07","19"}),VALUE(RIGHT(O1767,2))&gt;5)),TRUE,FALSE))</f>
        <v/>
      </c>
    </row>
    <row r="1768" spans="12:20" x14ac:dyDescent="0.25">
      <c r="L1768" s="75">
        <f>COUNTIF($B$2:B1768,B1768)</f>
        <v>0</v>
      </c>
      <c r="M1768" s="75">
        <f>COUNTIF($L$2:L1768,4)</f>
        <v>42</v>
      </c>
      <c r="N1768" s="76" t="str">
        <f t="shared" si="139"/>
        <v>0</v>
      </c>
      <c r="O1768" s="76" t="str">
        <f t="shared" si="135"/>
        <v/>
      </c>
      <c r="P1768" s="75" t="str">
        <f t="shared" si="136"/>
        <v/>
      </c>
      <c r="Q1768" s="77" t="str">
        <f t="shared" si="137"/>
        <v/>
      </c>
      <c r="R1768" s="77" t="str">
        <f t="shared" si="138"/>
        <v/>
      </c>
      <c r="S1768" s="77" t="str">
        <f>IF(O1768="","",IF(OR(VALUE(LEFT(O1768,2))&gt;IF(RIGHT(J1768,1)="M",7,19),AND(OR(LEFT(O1768,2)={"07","19"}),VALUE(RIGHT(O1768,2))&gt;15)),TRUE,FALSE))</f>
        <v/>
      </c>
      <c r="T1768" s="77" t="str">
        <f>IF(O1768="","",IF(OR(VALUE(LEFT(O1768,2))&gt;IF(RIGHT(J1768,1)="M",7,19),AND(OR(LEFT(O1768,2)={"07","19"}),VALUE(RIGHT(O1768,2))&gt;5)),TRUE,FALSE))</f>
        <v/>
      </c>
    </row>
    <row r="1769" spans="12:20" x14ac:dyDescent="0.25">
      <c r="L1769" s="75">
        <f>COUNTIF($B$2:B1769,B1769)</f>
        <v>0</v>
      </c>
      <c r="M1769" s="75">
        <f>COUNTIF($L$2:L1769,4)</f>
        <v>42</v>
      </c>
      <c r="N1769" s="76" t="str">
        <f t="shared" si="139"/>
        <v>0</v>
      </c>
      <c r="O1769" s="76" t="str">
        <f t="shared" si="135"/>
        <v/>
      </c>
      <c r="P1769" s="75" t="str">
        <f t="shared" si="136"/>
        <v/>
      </c>
      <c r="Q1769" s="77" t="str">
        <f t="shared" si="137"/>
        <v/>
      </c>
      <c r="R1769" s="77" t="str">
        <f t="shared" si="138"/>
        <v/>
      </c>
      <c r="S1769" s="77" t="str">
        <f>IF(O1769="","",IF(OR(VALUE(LEFT(O1769,2))&gt;IF(RIGHT(J1769,1)="M",7,19),AND(OR(LEFT(O1769,2)={"07","19"}),VALUE(RIGHT(O1769,2))&gt;15)),TRUE,FALSE))</f>
        <v/>
      </c>
      <c r="T1769" s="77" t="str">
        <f>IF(O1769="","",IF(OR(VALUE(LEFT(O1769,2))&gt;IF(RIGHT(J1769,1)="M",7,19),AND(OR(LEFT(O1769,2)={"07","19"}),VALUE(RIGHT(O1769,2))&gt;5)),TRUE,FALSE))</f>
        <v/>
      </c>
    </row>
    <row r="1770" spans="12:20" x14ac:dyDescent="0.25">
      <c r="L1770" s="75">
        <f>COUNTIF($B$2:B1770,B1770)</f>
        <v>0</v>
      </c>
      <c r="M1770" s="75">
        <f>COUNTIF($L$2:L1770,4)</f>
        <v>42</v>
      </c>
      <c r="N1770" s="76" t="str">
        <f t="shared" si="139"/>
        <v>0</v>
      </c>
      <c r="O1770" s="76" t="str">
        <f t="shared" si="135"/>
        <v/>
      </c>
      <c r="P1770" s="75" t="str">
        <f t="shared" si="136"/>
        <v/>
      </c>
      <c r="Q1770" s="77" t="str">
        <f t="shared" si="137"/>
        <v/>
      </c>
      <c r="R1770" s="77" t="str">
        <f t="shared" si="138"/>
        <v/>
      </c>
      <c r="S1770" s="77" t="str">
        <f>IF(O1770="","",IF(OR(VALUE(LEFT(O1770,2))&gt;IF(RIGHT(J1770,1)="M",7,19),AND(OR(LEFT(O1770,2)={"07","19"}),VALUE(RIGHT(O1770,2))&gt;15)),TRUE,FALSE))</f>
        <v/>
      </c>
      <c r="T1770" s="77" t="str">
        <f>IF(O1770="","",IF(OR(VALUE(LEFT(O1770,2))&gt;IF(RIGHT(J1770,1)="M",7,19),AND(OR(LEFT(O1770,2)={"07","19"}),VALUE(RIGHT(O1770,2))&gt;5)),TRUE,FALSE))</f>
        <v/>
      </c>
    </row>
    <row r="1771" spans="12:20" x14ac:dyDescent="0.25">
      <c r="L1771" s="75">
        <f>COUNTIF($B$2:B1771,B1771)</f>
        <v>0</v>
      </c>
      <c r="M1771" s="75">
        <f>COUNTIF($L$2:L1771,4)</f>
        <v>42</v>
      </c>
      <c r="N1771" s="76" t="str">
        <f t="shared" si="139"/>
        <v>0</v>
      </c>
      <c r="O1771" s="76" t="str">
        <f t="shared" si="135"/>
        <v/>
      </c>
      <c r="P1771" s="75" t="str">
        <f t="shared" si="136"/>
        <v/>
      </c>
      <c r="Q1771" s="77" t="str">
        <f t="shared" si="137"/>
        <v/>
      </c>
      <c r="R1771" s="77" t="str">
        <f t="shared" si="138"/>
        <v/>
      </c>
      <c r="S1771" s="77" t="str">
        <f>IF(O1771="","",IF(OR(VALUE(LEFT(O1771,2))&gt;IF(RIGHT(J1771,1)="M",7,19),AND(OR(LEFT(O1771,2)={"07","19"}),VALUE(RIGHT(O1771,2))&gt;15)),TRUE,FALSE))</f>
        <v/>
      </c>
      <c r="T1771" s="77" t="str">
        <f>IF(O1771="","",IF(OR(VALUE(LEFT(O1771,2))&gt;IF(RIGHT(J1771,1)="M",7,19),AND(OR(LEFT(O1771,2)={"07","19"}),VALUE(RIGHT(O1771,2))&gt;5)),TRUE,FALSE))</f>
        <v/>
      </c>
    </row>
    <row r="1772" spans="12:20" x14ac:dyDescent="0.25">
      <c r="L1772" s="75">
        <f>COUNTIF($B$2:B1772,B1772)</f>
        <v>0</v>
      </c>
      <c r="M1772" s="75">
        <f>COUNTIF($L$2:L1772,4)</f>
        <v>42</v>
      </c>
      <c r="N1772" s="76" t="str">
        <f t="shared" si="139"/>
        <v>0</v>
      </c>
      <c r="O1772" s="76" t="str">
        <f t="shared" si="135"/>
        <v/>
      </c>
      <c r="P1772" s="75" t="str">
        <f t="shared" si="136"/>
        <v/>
      </c>
      <c r="Q1772" s="77" t="str">
        <f t="shared" si="137"/>
        <v/>
      </c>
      <c r="R1772" s="77" t="str">
        <f t="shared" si="138"/>
        <v/>
      </c>
      <c r="S1772" s="77" t="str">
        <f>IF(O1772="","",IF(OR(VALUE(LEFT(O1772,2))&gt;IF(RIGHT(J1772,1)="M",7,19),AND(OR(LEFT(O1772,2)={"07","19"}),VALUE(RIGHT(O1772,2))&gt;15)),TRUE,FALSE))</f>
        <v/>
      </c>
      <c r="T1772" s="77" t="str">
        <f>IF(O1772="","",IF(OR(VALUE(LEFT(O1772,2))&gt;IF(RIGHT(J1772,1)="M",7,19),AND(OR(LEFT(O1772,2)={"07","19"}),VALUE(RIGHT(O1772,2))&gt;5)),TRUE,FALSE))</f>
        <v/>
      </c>
    </row>
    <row r="1773" spans="12:20" x14ac:dyDescent="0.25">
      <c r="L1773" s="75">
        <f>COUNTIF($B$2:B1773,B1773)</f>
        <v>0</v>
      </c>
      <c r="M1773" s="75">
        <f>COUNTIF($L$2:L1773,4)</f>
        <v>42</v>
      </c>
      <c r="N1773" s="76" t="str">
        <f t="shared" si="139"/>
        <v>0</v>
      </c>
      <c r="O1773" s="76" t="str">
        <f t="shared" si="135"/>
        <v/>
      </c>
      <c r="P1773" s="75" t="str">
        <f t="shared" si="136"/>
        <v/>
      </c>
      <c r="Q1773" s="77" t="str">
        <f t="shared" si="137"/>
        <v/>
      </c>
      <c r="R1773" s="77" t="str">
        <f t="shared" si="138"/>
        <v/>
      </c>
      <c r="S1773" s="77" t="str">
        <f>IF(O1773="","",IF(OR(VALUE(LEFT(O1773,2))&gt;IF(RIGHT(J1773,1)="M",7,19),AND(OR(LEFT(O1773,2)={"07","19"}),VALUE(RIGHT(O1773,2))&gt;15)),TRUE,FALSE))</f>
        <v/>
      </c>
      <c r="T1773" s="77" t="str">
        <f>IF(O1773="","",IF(OR(VALUE(LEFT(O1773,2))&gt;IF(RIGHT(J1773,1)="M",7,19),AND(OR(LEFT(O1773,2)={"07","19"}),VALUE(RIGHT(O1773,2))&gt;5)),TRUE,FALSE))</f>
        <v/>
      </c>
    </row>
    <row r="1774" spans="12:20" x14ac:dyDescent="0.25">
      <c r="L1774" s="75">
        <f>COUNTIF($B$2:B1774,B1774)</f>
        <v>0</v>
      </c>
      <c r="M1774" s="75">
        <f>COUNTIF($L$2:L1774,4)</f>
        <v>42</v>
      </c>
      <c r="N1774" s="76" t="str">
        <f t="shared" si="139"/>
        <v>0</v>
      </c>
      <c r="O1774" s="76" t="str">
        <f t="shared" si="135"/>
        <v/>
      </c>
      <c r="P1774" s="75" t="str">
        <f t="shared" si="136"/>
        <v/>
      </c>
      <c r="Q1774" s="77" t="str">
        <f t="shared" si="137"/>
        <v/>
      </c>
      <c r="R1774" s="77" t="str">
        <f t="shared" si="138"/>
        <v/>
      </c>
      <c r="S1774" s="77" t="str">
        <f>IF(O1774="","",IF(OR(VALUE(LEFT(O1774,2))&gt;IF(RIGHT(J1774,1)="M",7,19),AND(OR(LEFT(O1774,2)={"07","19"}),VALUE(RIGHT(O1774,2))&gt;15)),TRUE,FALSE))</f>
        <v/>
      </c>
      <c r="T1774" s="77" t="str">
        <f>IF(O1774="","",IF(OR(VALUE(LEFT(O1774,2))&gt;IF(RIGHT(J1774,1)="M",7,19),AND(OR(LEFT(O1774,2)={"07","19"}),VALUE(RIGHT(O1774,2))&gt;5)),TRUE,FALSE))</f>
        <v/>
      </c>
    </row>
    <row r="1775" spans="12:20" x14ac:dyDescent="0.25">
      <c r="L1775" s="75">
        <f>COUNTIF($B$2:B1775,B1775)</f>
        <v>0</v>
      </c>
      <c r="M1775" s="75">
        <f>COUNTIF($L$2:L1775,4)</f>
        <v>42</v>
      </c>
      <c r="N1775" s="76" t="str">
        <f t="shared" si="139"/>
        <v>0</v>
      </c>
      <c r="O1775" s="76" t="str">
        <f t="shared" si="135"/>
        <v/>
      </c>
      <c r="P1775" s="75" t="str">
        <f t="shared" si="136"/>
        <v/>
      </c>
      <c r="Q1775" s="77" t="str">
        <f t="shared" si="137"/>
        <v/>
      </c>
      <c r="R1775" s="77" t="str">
        <f t="shared" si="138"/>
        <v/>
      </c>
      <c r="S1775" s="77" t="str">
        <f>IF(O1775="","",IF(OR(VALUE(LEFT(O1775,2))&gt;IF(RIGHT(J1775,1)="M",7,19),AND(OR(LEFT(O1775,2)={"07","19"}),VALUE(RIGHT(O1775,2))&gt;15)),TRUE,FALSE))</f>
        <v/>
      </c>
      <c r="T1775" s="77" t="str">
        <f>IF(O1775="","",IF(OR(VALUE(LEFT(O1775,2))&gt;IF(RIGHT(J1775,1)="M",7,19),AND(OR(LEFT(O1775,2)={"07","19"}),VALUE(RIGHT(O1775,2))&gt;5)),TRUE,FALSE))</f>
        <v/>
      </c>
    </row>
    <row r="1776" spans="12:20" x14ac:dyDescent="0.25">
      <c r="L1776" s="75">
        <f>COUNTIF($B$2:B1776,B1776)</f>
        <v>0</v>
      </c>
      <c r="M1776" s="75">
        <f>COUNTIF($L$2:L1776,4)</f>
        <v>42</v>
      </c>
      <c r="N1776" s="76" t="str">
        <f t="shared" si="139"/>
        <v>0</v>
      </c>
      <c r="O1776" s="76" t="str">
        <f t="shared" si="135"/>
        <v/>
      </c>
      <c r="P1776" s="75" t="str">
        <f t="shared" si="136"/>
        <v/>
      </c>
      <c r="Q1776" s="77" t="str">
        <f t="shared" si="137"/>
        <v/>
      </c>
      <c r="R1776" s="77" t="str">
        <f t="shared" si="138"/>
        <v/>
      </c>
      <c r="S1776" s="77" t="str">
        <f>IF(O1776="","",IF(OR(VALUE(LEFT(O1776,2))&gt;IF(RIGHT(J1776,1)="M",7,19),AND(OR(LEFT(O1776,2)={"07","19"}),VALUE(RIGHT(O1776,2))&gt;15)),TRUE,FALSE))</f>
        <v/>
      </c>
      <c r="T1776" s="77" t="str">
        <f>IF(O1776="","",IF(OR(VALUE(LEFT(O1776,2))&gt;IF(RIGHT(J1776,1)="M",7,19),AND(OR(LEFT(O1776,2)={"07","19"}),VALUE(RIGHT(O1776,2))&gt;5)),TRUE,FALSE))</f>
        <v/>
      </c>
    </row>
    <row r="1777" spans="12:20" x14ac:dyDescent="0.25">
      <c r="L1777" s="75">
        <f>COUNTIF($B$2:B1777,B1777)</f>
        <v>0</v>
      </c>
      <c r="M1777" s="75">
        <f>COUNTIF($L$2:L1777,4)</f>
        <v>42</v>
      </c>
      <c r="N1777" s="76" t="str">
        <f t="shared" si="139"/>
        <v>0</v>
      </c>
      <c r="O1777" s="76" t="str">
        <f t="shared" si="135"/>
        <v/>
      </c>
      <c r="P1777" s="75" t="str">
        <f t="shared" si="136"/>
        <v/>
      </c>
      <c r="Q1777" s="77" t="str">
        <f t="shared" si="137"/>
        <v/>
      </c>
      <c r="R1777" s="77" t="str">
        <f t="shared" si="138"/>
        <v/>
      </c>
      <c r="S1777" s="77" t="str">
        <f>IF(O1777="","",IF(OR(VALUE(LEFT(O1777,2))&gt;IF(RIGHT(J1777,1)="M",7,19),AND(OR(LEFT(O1777,2)={"07","19"}),VALUE(RIGHT(O1777,2))&gt;15)),TRUE,FALSE))</f>
        <v/>
      </c>
      <c r="T1777" s="77" t="str">
        <f>IF(O1777="","",IF(OR(VALUE(LEFT(O1777,2))&gt;IF(RIGHT(J1777,1)="M",7,19),AND(OR(LEFT(O1777,2)={"07","19"}),VALUE(RIGHT(O1777,2))&gt;5)),TRUE,FALSE))</f>
        <v/>
      </c>
    </row>
    <row r="1778" spans="12:20" x14ac:dyDescent="0.25">
      <c r="L1778" s="75">
        <f>COUNTIF($B$2:B1778,B1778)</f>
        <v>0</v>
      </c>
      <c r="M1778" s="75">
        <f>COUNTIF($L$2:L1778,4)</f>
        <v>42</v>
      </c>
      <c r="N1778" s="76" t="str">
        <f t="shared" si="139"/>
        <v>0</v>
      </c>
      <c r="O1778" s="76" t="str">
        <f t="shared" si="135"/>
        <v/>
      </c>
      <c r="P1778" s="75" t="str">
        <f t="shared" si="136"/>
        <v/>
      </c>
      <c r="Q1778" s="77" t="str">
        <f t="shared" si="137"/>
        <v/>
      </c>
      <c r="R1778" s="77" t="str">
        <f t="shared" si="138"/>
        <v/>
      </c>
      <c r="S1778" s="77" t="str">
        <f>IF(O1778="","",IF(OR(VALUE(LEFT(O1778,2))&gt;IF(RIGHT(J1778,1)="M",7,19),AND(OR(LEFT(O1778,2)={"07","19"}),VALUE(RIGHT(O1778,2))&gt;15)),TRUE,FALSE))</f>
        <v/>
      </c>
      <c r="T1778" s="77" t="str">
        <f>IF(O1778="","",IF(OR(VALUE(LEFT(O1778,2))&gt;IF(RIGHT(J1778,1)="M",7,19),AND(OR(LEFT(O1778,2)={"07","19"}),VALUE(RIGHT(O1778,2))&gt;5)),TRUE,FALSE))</f>
        <v/>
      </c>
    </row>
    <row r="1779" spans="12:20" x14ac:dyDescent="0.25">
      <c r="L1779" s="75">
        <f>COUNTIF($B$2:B1779,B1779)</f>
        <v>0</v>
      </c>
      <c r="M1779" s="75">
        <f>COUNTIF($L$2:L1779,4)</f>
        <v>42</v>
      </c>
      <c r="N1779" s="76" t="str">
        <f t="shared" si="139"/>
        <v>0</v>
      </c>
      <c r="O1779" s="76" t="str">
        <f t="shared" si="135"/>
        <v/>
      </c>
      <c r="P1779" s="75" t="str">
        <f t="shared" si="136"/>
        <v/>
      </c>
      <c r="Q1779" s="77" t="str">
        <f t="shared" si="137"/>
        <v/>
      </c>
      <c r="R1779" s="77" t="str">
        <f t="shared" si="138"/>
        <v/>
      </c>
      <c r="S1779" s="77" t="str">
        <f>IF(O1779="","",IF(OR(VALUE(LEFT(O1779,2))&gt;IF(RIGHT(J1779,1)="M",7,19),AND(OR(LEFT(O1779,2)={"07","19"}),VALUE(RIGHT(O1779,2))&gt;15)),TRUE,FALSE))</f>
        <v/>
      </c>
      <c r="T1779" s="77" t="str">
        <f>IF(O1779="","",IF(OR(VALUE(LEFT(O1779,2))&gt;IF(RIGHT(J1779,1)="M",7,19),AND(OR(LEFT(O1779,2)={"07","19"}),VALUE(RIGHT(O1779,2))&gt;5)),TRUE,FALSE))</f>
        <v/>
      </c>
    </row>
    <row r="1780" spans="12:20" x14ac:dyDescent="0.25">
      <c r="L1780" s="75">
        <f>COUNTIF($B$2:B1780,B1780)</f>
        <v>0</v>
      </c>
      <c r="M1780" s="75">
        <f>COUNTIF($L$2:L1780,4)</f>
        <v>42</v>
      </c>
      <c r="N1780" s="76" t="str">
        <f t="shared" si="139"/>
        <v>0</v>
      </c>
      <c r="O1780" s="76" t="str">
        <f t="shared" si="135"/>
        <v/>
      </c>
      <c r="P1780" s="75" t="str">
        <f t="shared" si="136"/>
        <v/>
      </c>
      <c r="Q1780" s="77" t="str">
        <f t="shared" si="137"/>
        <v/>
      </c>
      <c r="R1780" s="77" t="str">
        <f t="shared" si="138"/>
        <v/>
      </c>
      <c r="S1780" s="77" t="str">
        <f>IF(O1780="","",IF(OR(VALUE(LEFT(O1780,2))&gt;IF(RIGHT(J1780,1)="M",7,19),AND(OR(LEFT(O1780,2)={"07","19"}),VALUE(RIGHT(O1780,2))&gt;15)),TRUE,FALSE))</f>
        <v/>
      </c>
      <c r="T1780" s="77" t="str">
        <f>IF(O1780="","",IF(OR(VALUE(LEFT(O1780,2))&gt;IF(RIGHT(J1780,1)="M",7,19),AND(OR(LEFT(O1780,2)={"07","19"}),VALUE(RIGHT(O1780,2))&gt;5)),TRUE,FALSE))</f>
        <v/>
      </c>
    </row>
    <row r="1781" spans="12:20" x14ac:dyDescent="0.25">
      <c r="L1781" s="75">
        <f>COUNTIF($B$2:B1781,B1781)</f>
        <v>0</v>
      </c>
      <c r="M1781" s="75">
        <f>COUNTIF($L$2:L1781,4)</f>
        <v>42</v>
      </c>
      <c r="N1781" s="76" t="str">
        <f t="shared" si="139"/>
        <v>0</v>
      </c>
      <c r="O1781" s="76" t="str">
        <f t="shared" si="135"/>
        <v/>
      </c>
      <c r="P1781" s="75" t="str">
        <f t="shared" si="136"/>
        <v/>
      </c>
      <c r="Q1781" s="77" t="str">
        <f t="shared" si="137"/>
        <v/>
      </c>
      <c r="R1781" s="77" t="str">
        <f t="shared" si="138"/>
        <v/>
      </c>
      <c r="S1781" s="77" t="str">
        <f>IF(O1781="","",IF(OR(VALUE(LEFT(O1781,2))&gt;IF(RIGHT(J1781,1)="M",7,19),AND(OR(LEFT(O1781,2)={"07","19"}),VALUE(RIGHT(O1781,2))&gt;15)),TRUE,FALSE))</f>
        <v/>
      </c>
      <c r="T1781" s="77" t="str">
        <f>IF(O1781="","",IF(OR(VALUE(LEFT(O1781,2))&gt;IF(RIGHT(J1781,1)="M",7,19),AND(OR(LEFT(O1781,2)={"07","19"}),VALUE(RIGHT(O1781,2))&gt;5)),TRUE,FALSE))</f>
        <v/>
      </c>
    </row>
    <row r="1782" spans="12:20" x14ac:dyDescent="0.25">
      <c r="L1782" s="75">
        <f>COUNTIF($B$2:B1782,B1782)</f>
        <v>0</v>
      </c>
      <c r="M1782" s="75">
        <f>COUNTIF($L$2:L1782,4)</f>
        <v>42</v>
      </c>
      <c r="N1782" s="76" t="str">
        <f t="shared" si="139"/>
        <v>0</v>
      </c>
      <c r="O1782" s="76" t="str">
        <f t="shared" si="135"/>
        <v/>
      </c>
      <c r="P1782" s="75" t="str">
        <f t="shared" si="136"/>
        <v/>
      </c>
      <c r="Q1782" s="77" t="str">
        <f t="shared" si="137"/>
        <v/>
      </c>
      <c r="R1782" s="77" t="str">
        <f t="shared" si="138"/>
        <v/>
      </c>
      <c r="S1782" s="77" t="str">
        <f>IF(O1782="","",IF(OR(VALUE(LEFT(O1782,2))&gt;IF(RIGHT(J1782,1)="M",7,19),AND(OR(LEFT(O1782,2)={"07","19"}),VALUE(RIGHT(O1782,2))&gt;15)),TRUE,FALSE))</f>
        <v/>
      </c>
      <c r="T1782" s="77" t="str">
        <f>IF(O1782="","",IF(OR(VALUE(LEFT(O1782,2))&gt;IF(RIGHT(J1782,1)="M",7,19),AND(OR(LEFT(O1782,2)={"07","19"}),VALUE(RIGHT(O1782,2))&gt;5)),TRUE,FALSE))</f>
        <v/>
      </c>
    </row>
    <row r="1783" spans="12:20" x14ac:dyDescent="0.25">
      <c r="L1783" s="75">
        <f>COUNTIF($B$2:B1783,B1783)</f>
        <v>0</v>
      </c>
      <c r="M1783" s="75">
        <f>COUNTIF($L$2:L1783,4)</f>
        <v>42</v>
      </c>
      <c r="N1783" s="76" t="str">
        <f t="shared" si="139"/>
        <v>0</v>
      </c>
      <c r="O1783" s="76" t="str">
        <f t="shared" si="135"/>
        <v/>
      </c>
      <c r="P1783" s="75" t="str">
        <f t="shared" si="136"/>
        <v/>
      </c>
      <c r="Q1783" s="77" t="str">
        <f t="shared" si="137"/>
        <v/>
      </c>
      <c r="R1783" s="77" t="str">
        <f t="shared" si="138"/>
        <v/>
      </c>
      <c r="S1783" s="77" t="str">
        <f>IF(O1783="","",IF(OR(VALUE(LEFT(O1783,2))&gt;IF(RIGHT(J1783,1)="M",7,19),AND(OR(LEFT(O1783,2)={"07","19"}),VALUE(RIGHT(O1783,2))&gt;15)),TRUE,FALSE))</f>
        <v/>
      </c>
      <c r="T1783" s="77" t="str">
        <f>IF(O1783="","",IF(OR(VALUE(LEFT(O1783,2))&gt;IF(RIGHT(J1783,1)="M",7,19),AND(OR(LEFT(O1783,2)={"07","19"}),VALUE(RIGHT(O1783,2))&gt;5)),TRUE,FALSE))</f>
        <v/>
      </c>
    </row>
    <row r="1784" spans="12:20" x14ac:dyDescent="0.25">
      <c r="L1784" s="75">
        <f>COUNTIF($B$2:B1784,B1784)</f>
        <v>0</v>
      </c>
      <c r="M1784" s="75">
        <f>COUNTIF($L$2:L1784,4)</f>
        <v>42</v>
      </c>
      <c r="N1784" s="76" t="str">
        <f t="shared" si="139"/>
        <v>0</v>
      </c>
      <c r="O1784" s="76" t="str">
        <f t="shared" si="135"/>
        <v/>
      </c>
      <c r="P1784" s="75" t="str">
        <f t="shared" si="136"/>
        <v/>
      </c>
      <c r="Q1784" s="77" t="str">
        <f t="shared" si="137"/>
        <v/>
      </c>
      <c r="R1784" s="77" t="str">
        <f t="shared" si="138"/>
        <v/>
      </c>
      <c r="S1784" s="77" t="str">
        <f>IF(O1784="","",IF(OR(VALUE(LEFT(O1784,2))&gt;IF(RIGHT(J1784,1)="M",7,19),AND(OR(LEFT(O1784,2)={"07","19"}),VALUE(RIGHT(O1784,2))&gt;15)),TRUE,FALSE))</f>
        <v/>
      </c>
      <c r="T1784" s="77" t="str">
        <f>IF(O1784="","",IF(OR(VALUE(LEFT(O1784,2))&gt;IF(RIGHT(J1784,1)="M",7,19),AND(OR(LEFT(O1784,2)={"07","19"}),VALUE(RIGHT(O1784,2))&gt;5)),TRUE,FALSE))</f>
        <v/>
      </c>
    </row>
    <row r="1785" spans="12:20" x14ac:dyDescent="0.25">
      <c r="L1785" s="75">
        <f>COUNTIF($B$2:B1785,B1785)</f>
        <v>0</v>
      </c>
      <c r="M1785" s="75">
        <f>COUNTIF($L$2:L1785,4)</f>
        <v>42</v>
      </c>
      <c r="N1785" s="76" t="str">
        <f t="shared" si="139"/>
        <v>0</v>
      </c>
      <c r="O1785" s="76" t="str">
        <f t="shared" si="135"/>
        <v/>
      </c>
      <c r="P1785" s="75" t="str">
        <f t="shared" si="136"/>
        <v/>
      </c>
      <c r="Q1785" s="77" t="str">
        <f t="shared" si="137"/>
        <v/>
      </c>
      <c r="R1785" s="77" t="str">
        <f t="shared" si="138"/>
        <v/>
      </c>
      <c r="S1785" s="77" t="str">
        <f>IF(O1785="","",IF(OR(VALUE(LEFT(O1785,2))&gt;IF(RIGHT(J1785,1)="M",7,19),AND(OR(LEFT(O1785,2)={"07","19"}),VALUE(RIGHT(O1785,2))&gt;15)),TRUE,FALSE))</f>
        <v/>
      </c>
      <c r="T1785" s="77" t="str">
        <f>IF(O1785="","",IF(OR(VALUE(LEFT(O1785,2))&gt;IF(RIGHT(J1785,1)="M",7,19),AND(OR(LEFT(O1785,2)={"07","19"}),VALUE(RIGHT(O1785,2))&gt;5)),TRUE,FALSE))</f>
        <v/>
      </c>
    </row>
    <row r="1786" spans="12:20" x14ac:dyDescent="0.25">
      <c r="L1786" s="75">
        <f>COUNTIF($B$2:B1786,B1786)</f>
        <v>0</v>
      </c>
      <c r="M1786" s="75">
        <f>COUNTIF($L$2:L1786,4)</f>
        <v>42</v>
      </c>
      <c r="N1786" s="76" t="str">
        <f t="shared" si="139"/>
        <v>0</v>
      </c>
      <c r="O1786" s="76" t="str">
        <f t="shared" si="135"/>
        <v/>
      </c>
      <c r="P1786" s="75" t="str">
        <f t="shared" si="136"/>
        <v/>
      </c>
      <c r="Q1786" s="77" t="str">
        <f t="shared" si="137"/>
        <v/>
      </c>
      <c r="R1786" s="77" t="str">
        <f t="shared" si="138"/>
        <v/>
      </c>
      <c r="S1786" s="77" t="str">
        <f>IF(O1786="","",IF(OR(VALUE(LEFT(O1786,2))&gt;IF(RIGHT(J1786,1)="M",7,19),AND(OR(LEFT(O1786,2)={"07","19"}),VALUE(RIGHT(O1786,2))&gt;15)),TRUE,FALSE))</f>
        <v/>
      </c>
      <c r="T1786" s="77" t="str">
        <f>IF(O1786="","",IF(OR(VALUE(LEFT(O1786,2))&gt;IF(RIGHT(J1786,1)="M",7,19),AND(OR(LEFT(O1786,2)={"07","19"}),VALUE(RIGHT(O1786,2))&gt;5)),TRUE,FALSE))</f>
        <v/>
      </c>
    </row>
    <row r="1787" spans="12:20" x14ac:dyDescent="0.25">
      <c r="L1787" s="75">
        <f>COUNTIF($B$2:B1787,B1787)</f>
        <v>0</v>
      </c>
      <c r="M1787" s="75">
        <f>COUNTIF($L$2:L1787,4)</f>
        <v>42</v>
      </c>
      <c r="N1787" s="76" t="str">
        <f t="shared" si="139"/>
        <v>0</v>
      </c>
      <c r="O1787" s="76" t="str">
        <f t="shared" si="135"/>
        <v/>
      </c>
      <c r="P1787" s="75" t="str">
        <f t="shared" si="136"/>
        <v/>
      </c>
      <c r="Q1787" s="77" t="str">
        <f t="shared" si="137"/>
        <v/>
      </c>
      <c r="R1787" s="77" t="str">
        <f t="shared" si="138"/>
        <v/>
      </c>
      <c r="S1787" s="77" t="str">
        <f>IF(O1787="","",IF(OR(VALUE(LEFT(O1787,2))&gt;IF(RIGHT(J1787,1)="M",7,19),AND(OR(LEFT(O1787,2)={"07","19"}),VALUE(RIGHT(O1787,2))&gt;15)),TRUE,FALSE))</f>
        <v/>
      </c>
      <c r="T1787" s="77" t="str">
        <f>IF(O1787="","",IF(OR(VALUE(LEFT(O1787,2))&gt;IF(RIGHT(J1787,1)="M",7,19),AND(OR(LEFT(O1787,2)={"07","19"}),VALUE(RIGHT(O1787,2))&gt;5)),TRUE,FALSE))</f>
        <v/>
      </c>
    </row>
    <row r="1788" spans="12:20" x14ac:dyDescent="0.25">
      <c r="L1788" s="75">
        <f>COUNTIF($B$2:B1788,B1788)</f>
        <v>0</v>
      </c>
      <c r="M1788" s="75">
        <f>COUNTIF($L$2:L1788,4)</f>
        <v>42</v>
      </c>
      <c r="N1788" s="76" t="str">
        <f t="shared" si="139"/>
        <v>0</v>
      </c>
      <c r="O1788" s="76" t="str">
        <f t="shared" si="135"/>
        <v/>
      </c>
      <c r="P1788" s="75" t="str">
        <f t="shared" si="136"/>
        <v/>
      </c>
      <c r="Q1788" s="77" t="str">
        <f t="shared" si="137"/>
        <v/>
      </c>
      <c r="R1788" s="77" t="str">
        <f t="shared" si="138"/>
        <v/>
      </c>
      <c r="S1788" s="77" t="str">
        <f>IF(O1788="","",IF(OR(VALUE(LEFT(O1788,2))&gt;IF(RIGHT(J1788,1)="M",7,19),AND(OR(LEFT(O1788,2)={"07","19"}),VALUE(RIGHT(O1788,2))&gt;15)),TRUE,FALSE))</f>
        <v/>
      </c>
      <c r="T1788" s="77" t="str">
        <f>IF(O1788="","",IF(OR(VALUE(LEFT(O1788,2))&gt;IF(RIGHT(J1788,1)="M",7,19),AND(OR(LEFT(O1788,2)={"07","19"}),VALUE(RIGHT(O1788,2))&gt;5)),TRUE,FALSE))</f>
        <v/>
      </c>
    </row>
    <row r="1789" spans="12:20" x14ac:dyDescent="0.25">
      <c r="L1789" s="75">
        <f>COUNTIF($B$2:B1789,B1789)</f>
        <v>0</v>
      </c>
      <c r="M1789" s="75">
        <f>COUNTIF($L$2:L1789,4)</f>
        <v>42</v>
      </c>
      <c r="N1789" s="76" t="str">
        <f t="shared" si="139"/>
        <v>0</v>
      </c>
      <c r="O1789" s="76" t="str">
        <f t="shared" si="135"/>
        <v/>
      </c>
      <c r="P1789" s="75" t="str">
        <f t="shared" si="136"/>
        <v/>
      </c>
      <c r="Q1789" s="77" t="str">
        <f t="shared" si="137"/>
        <v/>
      </c>
      <c r="R1789" s="77" t="str">
        <f t="shared" si="138"/>
        <v/>
      </c>
      <c r="S1789" s="77" t="str">
        <f>IF(O1789="","",IF(OR(VALUE(LEFT(O1789,2))&gt;IF(RIGHT(J1789,1)="M",7,19),AND(OR(LEFT(O1789,2)={"07","19"}),VALUE(RIGHT(O1789,2))&gt;15)),TRUE,FALSE))</f>
        <v/>
      </c>
      <c r="T1789" s="77" t="str">
        <f>IF(O1789="","",IF(OR(VALUE(LEFT(O1789,2))&gt;IF(RIGHT(J1789,1)="M",7,19),AND(OR(LEFT(O1789,2)={"07","19"}),VALUE(RIGHT(O1789,2))&gt;5)),TRUE,FALSE))</f>
        <v/>
      </c>
    </row>
    <row r="1790" spans="12:20" x14ac:dyDescent="0.25">
      <c r="L1790" s="75">
        <f>COUNTIF($B$2:B1790,B1790)</f>
        <v>0</v>
      </c>
      <c r="M1790" s="75">
        <f>COUNTIF($L$2:L1790,4)</f>
        <v>42</v>
      </c>
      <c r="N1790" s="76" t="str">
        <f t="shared" si="139"/>
        <v>0</v>
      </c>
      <c r="O1790" s="76" t="str">
        <f t="shared" si="135"/>
        <v/>
      </c>
      <c r="P1790" s="75" t="str">
        <f t="shared" si="136"/>
        <v/>
      </c>
      <c r="Q1790" s="77" t="str">
        <f t="shared" si="137"/>
        <v/>
      </c>
      <c r="R1790" s="77" t="str">
        <f t="shared" si="138"/>
        <v/>
      </c>
      <c r="S1790" s="77" t="str">
        <f>IF(O1790="","",IF(OR(VALUE(LEFT(O1790,2))&gt;IF(RIGHT(J1790,1)="M",7,19),AND(OR(LEFT(O1790,2)={"07","19"}),VALUE(RIGHT(O1790,2))&gt;15)),TRUE,FALSE))</f>
        <v/>
      </c>
      <c r="T1790" s="77" t="str">
        <f>IF(O1790="","",IF(OR(VALUE(LEFT(O1790,2))&gt;IF(RIGHT(J1790,1)="M",7,19),AND(OR(LEFT(O1790,2)={"07","19"}),VALUE(RIGHT(O1790,2))&gt;5)),TRUE,FALSE))</f>
        <v/>
      </c>
    </row>
    <row r="1791" spans="12:20" x14ac:dyDescent="0.25">
      <c r="L1791" s="75">
        <f>COUNTIF($B$2:B1791,B1791)</f>
        <v>0</v>
      </c>
      <c r="M1791" s="75">
        <f>COUNTIF($L$2:L1791,4)</f>
        <v>42</v>
      </c>
      <c r="N1791" s="76" t="str">
        <f t="shared" si="139"/>
        <v>0</v>
      </c>
      <c r="O1791" s="76" t="str">
        <f t="shared" si="135"/>
        <v/>
      </c>
      <c r="P1791" s="75" t="str">
        <f t="shared" si="136"/>
        <v/>
      </c>
      <c r="Q1791" s="77" t="str">
        <f t="shared" si="137"/>
        <v/>
      </c>
      <c r="R1791" s="77" t="str">
        <f t="shared" si="138"/>
        <v/>
      </c>
      <c r="S1791" s="77" t="str">
        <f>IF(O1791="","",IF(OR(VALUE(LEFT(O1791,2))&gt;IF(RIGHT(J1791,1)="M",7,19),AND(OR(LEFT(O1791,2)={"07","19"}),VALUE(RIGHT(O1791,2))&gt;15)),TRUE,FALSE))</f>
        <v/>
      </c>
      <c r="T1791" s="77" t="str">
        <f>IF(O1791="","",IF(OR(VALUE(LEFT(O1791,2))&gt;IF(RIGHT(J1791,1)="M",7,19),AND(OR(LEFT(O1791,2)={"07","19"}),VALUE(RIGHT(O1791,2))&gt;5)),TRUE,FALSE))</f>
        <v/>
      </c>
    </row>
    <row r="1792" spans="12:20" x14ac:dyDescent="0.25">
      <c r="L1792" s="75">
        <f>COUNTIF($B$2:B1792,B1792)</f>
        <v>0</v>
      </c>
      <c r="M1792" s="75">
        <f>COUNTIF($L$2:L1792,4)</f>
        <v>42</v>
      </c>
      <c r="N1792" s="76" t="str">
        <f t="shared" si="139"/>
        <v>0</v>
      </c>
      <c r="O1792" s="76" t="str">
        <f t="shared" si="135"/>
        <v/>
      </c>
      <c r="P1792" s="75" t="str">
        <f t="shared" si="136"/>
        <v/>
      </c>
      <c r="Q1792" s="77" t="str">
        <f t="shared" si="137"/>
        <v/>
      </c>
      <c r="R1792" s="77" t="str">
        <f t="shared" si="138"/>
        <v/>
      </c>
      <c r="S1792" s="77" t="str">
        <f>IF(O1792="","",IF(OR(VALUE(LEFT(O1792,2))&gt;IF(RIGHT(J1792,1)="M",7,19),AND(OR(LEFT(O1792,2)={"07","19"}),VALUE(RIGHT(O1792,2))&gt;15)),TRUE,FALSE))</f>
        <v/>
      </c>
      <c r="T1792" s="77" t="str">
        <f>IF(O1792="","",IF(OR(VALUE(LEFT(O1792,2))&gt;IF(RIGHT(J1792,1)="M",7,19),AND(OR(LEFT(O1792,2)={"07","19"}),VALUE(RIGHT(O1792,2))&gt;5)),TRUE,FALSE))</f>
        <v/>
      </c>
    </row>
    <row r="1793" spans="12:20" x14ac:dyDescent="0.25">
      <c r="L1793" s="75">
        <f>COUNTIF($B$2:B1793,B1793)</f>
        <v>0</v>
      </c>
      <c r="M1793" s="75">
        <f>COUNTIF($L$2:L1793,4)</f>
        <v>42</v>
      </c>
      <c r="N1793" s="76" t="str">
        <f t="shared" si="139"/>
        <v>0</v>
      </c>
      <c r="O1793" s="76" t="str">
        <f t="shared" si="135"/>
        <v/>
      </c>
      <c r="P1793" s="75" t="str">
        <f t="shared" si="136"/>
        <v/>
      </c>
      <c r="Q1793" s="77" t="str">
        <f t="shared" si="137"/>
        <v/>
      </c>
      <c r="R1793" s="77" t="str">
        <f t="shared" si="138"/>
        <v/>
      </c>
      <c r="S1793" s="77" t="str">
        <f>IF(O1793="","",IF(OR(VALUE(LEFT(O1793,2))&gt;IF(RIGHT(J1793,1)="M",7,19),AND(OR(LEFT(O1793,2)={"07","19"}),VALUE(RIGHT(O1793,2))&gt;15)),TRUE,FALSE))</f>
        <v/>
      </c>
      <c r="T1793" s="77" t="str">
        <f>IF(O1793="","",IF(OR(VALUE(LEFT(O1793,2))&gt;IF(RIGHT(J1793,1)="M",7,19),AND(OR(LEFT(O1793,2)={"07","19"}),VALUE(RIGHT(O1793,2))&gt;5)),TRUE,FALSE))</f>
        <v/>
      </c>
    </row>
    <row r="1794" spans="12:20" x14ac:dyDescent="0.25">
      <c r="L1794" s="75">
        <f>COUNTIF($B$2:B1794,B1794)</f>
        <v>0</v>
      </c>
      <c r="M1794" s="75">
        <f>COUNTIF($L$2:L1794,4)</f>
        <v>42</v>
      </c>
      <c r="N1794" s="76" t="str">
        <f t="shared" si="139"/>
        <v>0</v>
      </c>
      <c r="O1794" s="76" t="str">
        <f t="shared" ref="O1794:O1857" si="140">TRIM(SUBSTITUTE(SUBSTITUTE(D1794,"+",""),"_",""))</f>
        <v/>
      </c>
      <c r="P1794" s="75" t="str">
        <f t="shared" ref="P1794:P1857" si="141">TRIM(SUBSTITUTE(SUBSTITUTE(E1794,"+",""),"_",""))</f>
        <v/>
      </c>
      <c r="Q1794" s="77" t="str">
        <f t="shared" ref="Q1794:Q1857" si="142">IFERROR(IF(RIGHT(P1794,2)&lt;RIGHT(O1794,2),IF(P1794&lt;O1794,P1794+2360-O1794,P1794-40-O1794),IF(P1794&lt;O1794,P1794+2400-O1794,P1794-O1794)),"")</f>
        <v/>
      </c>
      <c r="R1794" s="77" t="str">
        <f t="shared" ref="R1794:R1857" si="143">IFERROR(ROUNDDOWN(Q1794/100,0),"")</f>
        <v/>
      </c>
      <c r="S1794" s="77" t="str">
        <f>IF(O1794="","",IF(OR(VALUE(LEFT(O1794,2))&gt;IF(RIGHT(J1794,1)="M",7,19),AND(OR(LEFT(O1794,2)={"07","19"}),VALUE(RIGHT(O1794,2))&gt;15)),TRUE,FALSE))</f>
        <v/>
      </c>
      <c r="T1794" s="77" t="str">
        <f>IF(O1794="","",IF(OR(VALUE(LEFT(O1794,2))&gt;IF(RIGHT(J1794,1)="M",7,19),AND(OR(LEFT(O1794,2)={"07","19"}),VALUE(RIGHT(O1794,2))&gt;5)),TRUE,FALSE))</f>
        <v/>
      </c>
    </row>
    <row r="1795" spans="12:20" x14ac:dyDescent="0.25">
      <c r="L1795" s="75">
        <f>COUNTIF($B$2:B1795,B1795)</f>
        <v>0</v>
      </c>
      <c r="M1795" s="75">
        <f>COUNTIF($L$2:L1795,4)</f>
        <v>42</v>
      </c>
      <c r="N1795" s="76" t="str">
        <f t="shared" ref="N1795:N1858" si="144">A1795&amp;DAY(C1795)</f>
        <v>0</v>
      </c>
      <c r="O1795" s="76" t="str">
        <f t="shared" si="140"/>
        <v/>
      </c>
      <c r="P1795" s="75" t="str">
        <f t="shared" si="141"/>
        <v/>
      </c>
      <c r="Q1795" s="77" t="str">
        <f t="shared" si="142"/>
        <v/>
      </c>
      <c r="R1795" s="77" t="str">
        <f t="shared" si="143"/>
        <v/>
      </c>
      <c r="S1795" s="77" t="str">
        <f>IF(O1795="","",IF(OR(VALUE(LEFT(O1795,2))&gt;IF(RIGHT(J1795,1)="M",7,19),AND(OR(LEFT(O1795,2)={"07","19"}),VALUE(RIGHT(O1795,2))&gt;15)),TRUE,FALSE))</f>
        <v/>
      </c>
      <c r="T1795" s="77" t="str">
        <f>IF(O1795="","",IF(OR(VALUE(LEFT(O1795,2))&gt;IF(RIGHT(J1795,1)="M",7,19),AND(OR(LEFT(O1795,2)={"07","19"}),VALUE(RIGHT(O1795,2))&gt;5)),TRUE,FALSE))</f>
        <v/>
      </c>
    </row>
    <row r="1796" spans="12:20" x14ac:dyDescent="0.25">
      <c r="L1796" s="75">
        <f>COUNTIF($B$2:B1796,B1796)</f>
        <v>0</v>
      </c>
      <c r="M1796" s="75">
        <f>COUNTIF($L$2:L1796,4)</f>
        <v>42</v>
      </c>
      <c r="N1796" s="76" t="str">
        <f t="shared" si="144"/>
        <v>0</v>
      </c>
      <c r="O1796" s="76" t="str">
        <f t="shared" si="140"/>
        <v/>
      </c>
      <c r="P1796" s="75" t="str">
        <f t="shared" si="141"/>
        <v/>
      </c>
      <c r="Q1796" s="77" t="str">
        <f t="shared" si="142"/>
        <v/>
      </c>
      <c r="R1796" s="77" t="str">
        <f t="shared" si="143"/>
        <v/>
      </c>
      <c r="S1796" s="77" t="str">
        <f>IF(O1796="","",IF(OR(VALUE(LEFT(O1796,2))&gt;IF(RIGHT(J1796,1)="M",7,19),AND(OR(LEFT(O1796,2)={"07","19"}),VALUE(RIGHT(O1796,2))&gt;15)),TRUE,FALSE))</f>
        <v/>
      </c>
      <c r="T1796" s="77" t="str">
        <f>IF(O1796="","",IF(OR(VALUE(LEFT(O1796,2))&gt;IF(RIGHT(J1796,1)="M",7,19),AND(OR(LEFT(O1796,2)={"07","19"}),VALUE(RIGHT(O1796,2))&gt;5)),TRUE,FALSE))</f>
        <v/>
      </c>
    </row>
    <row r="1797" spans="12:20" x14ac:dyDescent="0.25">
      <c r="L1797" s="75">
        <f>COUNTIF($B$2:B1797,B1797)</f>
        <v>0</v>
      </c>
      <c r="M1797" s="75">
        <f>COUNTIF($L$2:L1797,4)</f>
        <v>42</v>
      </c>
      <c r="N1797" s="76" t="str">
        <f t="shared" si="144"/>
        <v>0</v>
      </c>
      <c r="O1797" s="76" t="str">
        <f t="shared" si="140"/>
        <v/>
      </c>
      <c r="P1797" s="75" t="str">
        <f t="shared" si="141"/>
        <v/>
      </c>
      <c r="Q1797" s="77" t="str">
        <f t="shared" si="142"/>
        <v/>
      </c>
      <c r="R1797" s="77" t="str">
        <f t="shared" si="143"/>
        <v/>
      </c>
      <c r="S1797" s="77" t="str">
        <f>IF(O1797="","",IF(OR(VALUE(LEFT(O1797,2))&gt;IF(RIGHT(J1797,1)="M",7,19),AND(OR(LEFT(O1797,2)={"07","19"}),VALUE(RIGHT(O1797,2))&gt;15)),TRUE,FALSE))</f>
        <v/>
      </c>
      <c r="T1797" s="77" t="str">
        <f>IF(O1797="","",IF(OR(VALUE(LEFT(O1797,2))&gt;IF(RIGHT(J1797,1)="M",7,19),AND(OR(LEFT(O1797,2)={"07","19"}),VALUE(RIGHT(O1797,2))&gt;5)),TRUE,FALSE))</f>
        <v/>
      </c>
    </row>
    <row r="1798" spans="12:20" x14ac:dyDescent="0.25">
      <c r="L1798" s="75">
        <f>COUNTIF($B$2:B1798,B1798)</f>
        <v>0</v>
      </c>
      <c r="M1798" s="75">
        <f>COUNTIF($L$2:L1798,4)</f>
        <v>42</v>
      </c>
      <c r="N1798" s="76" t="str">
        <f t="shared" si="144"/>
        <v>0</v>
      </c>
      <c r="O1798" s="76" t="str">
        <f t="shared" si="140"/>
        <v/>
      </c>
      <c r="P1798" s="75" t="str">
        <f t="shared" si="141"/>
        <v/>
      </c>
      <c r="Q1798" s="77" t="str">
        <f t="shared" si="142"/>
        <v/>
      </c>
      <c r="R1798" s="77" t="str">
        <f t="shared" si="143"/>
        <v/>
      </c>
      <c r="S1798" s="77" t="str">
        <f>IF(O1798="","",IF(OR(VALUE(LEFT(O1798,2))&gt;IF(RIGHT(J1798,1)="M",7,19),AND(OR(LEFT(O1798,2)={"07","19"}),VALUE(RIGHT(O1798,2))&gt;15)),TRUE,FALSE))</f>
        <v/>
      </c>
      <c r="T1798" s="77" t="str">
        <f>IF(O1798="","",IF(OR(VALUE(LEFT(O1798,2))&gt;IF(RIGHT(J1798,1)="M",7,19),AND(OR(LEFT(O1798,2)={"07","19"}),VALUE(RIGHT(O1798,2))&gt;5)),TRUE,FALSE))</f>
        <v/>
      </c>
    </row>
    <row r="1799" spans="12:20" x14ac:dyDescent="0.25">
      <c r="L1799" s="75">
        <f>COUNTIF($B$2:B1799,B1799)</f>
        <v>0</v>
      </c>
      <c r="M1799" s="75">
        <f>COUNTIF($L$2:L1799,4)</f>
        <v>42</v>
      </c>
      <c r="N1799" s="76" t="str">
        <f t="shared" si="144"/>
        <v>0</v>
      </c>
      <c r="O1799" s="76" t="str">
        <f t="shared" si="140"/>
        <v/>
      </c>
      <c r="P1799" s="75" t="str">
        <f t="shared" si="141"/>
        <v/>
      </c>
      <c r="Q1799" s="77" t="str">
        <f t="shared" si="142"/>
        <v/>
      </c>
      <c r="R1799" s="77" t="str">
        <f t="shared" si="143"/>
        <v/>
      </c>
      <c r="S1799" s="77" t="str">
        <f>IF(O1799="","",IF(OR(VALUE(LEFT(O1799,2))&gt;IF(RIGHT(J1799,1)="M",7,19),AND(OR(LEFT(O1799,2)={"07","19"}),VALUE(RIGHT(O1799,2))&gt;15)),TRUE,FALSE))</f>
        <v/>
      </c>
      <c r="T1799" s="77" t="str">
        <f>IF(O1799="","",IF(OR(VALUE(LEFT(O1799,2))&gt;IF(RIGHT(J1799,1)="M",7,19),AND(OR(LEFT(O1799,2)={"07","19"}),VALUE(RIGHT(O1799,2))&gt;5)),TRUE,FALSE))</f>
        <v/>
      </c>
    </row>
    <row r="1800" spans="12:20" x14ac:dyDescent="0.25">
      <c r="L1800" s="75">
        <f>COUNTIF($B$2:B1800,B1800)</f>
        <v>0</v>
      </c>
      <c r="M1800" s="75">
        <f>COUNTIF($L$2:L1800,4)</f>
        <v>42</v>
      </c>
      <c r="N1800" s="76" t="str">
        <f t="shared" si="144"/>
        <v>0</v>
      </c>
      <c r="O1800" s="76" t="str">
        <f t="shared" si="140"/>
        <v/>
      </c>
      <c r="P1800" s="75" t="str">
        <f t="shared" si="141"/>
        <v/>
      </c>
      <c r="Q1800" s="77" t="str">
        <f t="shared" si="142"/>
        <v/>
      </c>
      <c r="R1800" s="77" t="str">
        <f t="shared" si="143"/>
        <v/>
      </c>
      <c r="S1800" s="77" t="str">
        <f>IF(O1800="","",IF(OR(VALUE(LEFT(O1800,2))&gt;IF(RIGHT(J1800,1)="M",7,19),AND(OR(LEFT(O1800,2)={"07","19"}),VALUE(RIGHT(O1800,2))&gt;15)),TRUE,FALSE))</f>
        <v/>
      </c>
      <c r="T1800" s="77" t="str">
        <f>IF(O1800="","",IF(OR(VALUE(LEFT(O1800,2))&gt;IF(RIGHT(J1800,1)="M",7,19),AND(OR(LEFT(O1800,2)={"07","19"}),VALUE(RIGHT(O1800,2))&gt;5)),TRUE,FALSE))</f>
        <v/>
      </c>
    </row>
    <row r="1801" spans="12:20" x14ac:dyDescent="0.25">
      <c r="L1801" s="75">
        <f>COUNTIF($B$2:B1801,B1801)</f>
        <v>0</v>
      </c>
      <c r="M1801" s="75">
        <f>COUNTIF($L$2:L1801,4)</f>
        <v>42</v>
      </c>
      <c r="N1801" s="76" t="str">
        <f t="shared" si="144"/>
        <v>0</v>
      </c>
      <c r="O1801" s="76" t="str">
        <f t="shared" si="140"/>
        <v/>
      </c>
      <c r="P1801" s="75" t="str">
        <f t="shared" si="141"/>
        <v/>
      </c>
      <c r="Q1801" s="77" t="str">
        <f t="shared" si="142"/>
        <v/>
      </c>
      <c r="R1801" s="77" t="str">
        <f t="shared" si="143"/>
        <v/>
      </c>
      <c r="S1801" s="77" t="str">
        <f>IF(O1801="","",IF(OR(VALUE(LEFT(O1801,2))&gt;IF(RIGHT(J1801,1)="M",7,19),AND(OR(LEFT(O1801,2)={"07","19"}),VALUE(RIGHT(O1801,2))&gt;15)),TRUE,FALSE))</f>
        <v/>
      </c>
      <c r="T1801" s="77" t="str">
        <f>IF(O1801="","",IF(OR(VALUE(LEFT(O1801,2))&gt;IF(RIGHT(J1801,1)="M",7,19),AND(OR(LEFT(O1801,2)={"07","19"}),VALUE(RIGHT(O1801,2))&gt;5)),TRUE,FALSE))</f>
        <v/>
      </c>
    </row>
    <row r="1802" spans="12:20" x14ac:dyDescent="0.25">
      <c r="L1802" s="75">
        <f>COUNTIF($B$2:B1802,B1802)</f>
        <v>0</v>
      </c>
      <c r="M1802" s="75">
        <f>COUNTIF($L$2:L1802,4)</f>
        <v>42</v>
      </c>
      <c r="N1802" s="76" t="str">
        <f t="shared" si="144"/>
        <v>0</v>
      </c>
      <c r="O1802" s="76" t="str">
        <f t="shared" si="140"/>
        <v/>
      </c>
      <c r="P1802" s="75" t="str">
        <f t="shared" si="141"/>
        <v/>
      </c>
      <c r="Q1802" s="77" t="str">
        <f t="shared" si="142"/>
        <v/>
      </c>
      <c r="R1802" s="77" t="str">
        <f t="shared" si="143"/>
        <v/>
      </c>
      <c r="S1802" s="77" t="str">
        <f>IF(O1802="","",IF(OR(VALUE(LEFT(O1802,2))&gt;IF(RIGHT(J1802,1)="M",7,19),AND(OR(LEFT(O1802,2)={"07","19"}),VALUE(RIGHT(O1802,2))&gt;15)),TRUE,FALSE))</f>
        <v/>
      </c>
      <c r="T1802" s="77" t="str">
        <f>IF(O1802="","",IF(OR(VALUE(LEFT(O1802,2))&gt;IF(RIGHT(J1802,1)="M",7,19),AND(OR(LEFT(O1802,2)={"07","19"}),VALUE(RIGHT(O1802,2))&gt;5)),TRUE,FALSE))</f>
        <v/>
      </c>
    </row>
    <row r="1803" spans="12:20" x14ac:dyDescent="0.25">
      <c r="L1803" s="75">
        <f>COUNTIF($B$2:B1803,B1803)</f>
        <v>0</v>
      </c>
      <c r="M1803" s="75">
        <f>COUNTIF($L$2:L1803,4)</f>
        <v>42</v>
      </c>
      <c r="N1803" s="76" t="str">
        <f t="shared" si="144"/>
        <v>0</v>
      </c>
      <c r="O1803" s="76" t="str">
        <f t="shared" si="140"/>
        <v/>
      </c>
      <c r="P1803" s="75" t="str">
        <f t="shared" si="141"/>
        <v/>
      </c>
      <c r="Q1803" s="77" t="str">
        <f t="shared" si="142"/>
        <v/>
      </c>
      <c r="R1803" s="77" t="str">
        <f t="shared" si="143"/>
        <v/>
      </c>
      <c r="S1803" s="77" t="str">
        <f>IF(O1803="","",IF(OR(VALUE(LEFT(O1803,2))&gt;IF(RIGHT(J1803,1)="M",7,19),AND(OR(LEFT(O1803,2)={"07","19"}),VALUE(RIGHT(O1803,2))&gt;15)),TRUE,FALSE))</f>
        <v/>
      </c>
      <c r="T1803" s="77" t="str">
        <f>IF(O1803="","",IF(OR(VALUE(LEFT(O1803,2))&gt;IF(RIGHT(J1803,1)="M",7,19),AND(OR(LEFT(O1803,2)={"07","19"}),VALUE(RIGHT(O1803,2))&gt;5)),TRUE,FALSE))</f>
        <v/>
      </c>
    </row>
    <row r="1804" spans="12:20" x14ac:dyDescent="0.25">
      <c r="L1804" s="75">
        <f>COUNTIF($B$2:B1804,B1804)</f>
        <v>0</v>
      </c>
      <c r="M1804" s="75">
        <f>COUNTIF($L$2:L1804,4)</f>
        <v>42</v>
      </c>
      <c r="N1804" s="76" t="str">
        <f t="shared" si="144"/>
        <v>0</v>
      </c>
      <c r="O1804" s="76" t="str">
        <f t="shared" si="140"/>
        <v/>
      </c>
      <c r="P1804" s="75" t="str">
        <f t="shared" si="141"/>
        <v/>
      </c>
      <c r="Q1804" s="77" t="str">
        <f t="shared" si="142"/>
        <v/>
      </c>
      <c r="R1804" s="77" t="str">
        <f t="shared" si="143"/>
        <v/>
      </c>
      <c r="S1804" s="77" t="str">
        <f>IF(O1804="","",IF(OR(VALUE(LEFT(O1804,2))&gt;IF(RIGHT(J1804,1)="M",7,19),AND(OR(LEFT(O1804,2)={"07","19"}),VALUE(RIGHT(O1804,2))&gt;15)),TRUE,FALSE))</f>
        <v/>
      </c>
      <c r="T1804" s="77" t="str">
        <f>IF(O1804="","",IF(OR(VALUE(LEFT(O1804,2))&gt;IF(RIGHT(J1804,1)="M",7,19),AND(OR(LEFT(O1804,2)={"07","19"}),VALUE(RIGHT(O1804,2))&gt;5)),TRUE,FALSE))</f>
        <v/>
      </c>
    </row>
    <row r="1805" spans="12:20" x14ac:dyDescent="0.25">
      <c r="L1805" s="75">
        <f>COUNTIF($B$2:B1805,B1805)</f>
        <v>0</v>
      </c>
      <c r="M1805" s="75">
        <f>COUNTIF($L$2:L1805,4)</f>
        <v>42</v>
      </c>
      <c r="N1805" s="76" t="str">
        <f t="shared" si="144"/>
        <v>0</v>
      </c>
      <c r="O1805" s="76" t="str">
        <f t="shared" si="140"/>
        <v/>
      </c>
      <c r="P1805" s="75" t="str">
        <f t="shared" si="141"/>
        <v/>
      </c>
      <c r="Q1805" s="77" t="str">
        <f t="shared" si="142"/>
        <v/>
      </c>
      <c r="R1805" s="77" t="str">
        <f t="shared" si="143"/>
        <v/>
      </c>
      <c r="S1805" s="77" t="str">
        <f>IF(O1805="","",IF(OR(VALUE(LEFT(O1805,2))&gt;IF(RIGHT(J1805,1)="M",7,19),AND(OR(LEFT(O1805,2)={"07","19"}),VALUE(RIGHT(O1805,2))&gt;15)),TRUE,FALSE))</f>
        <v/>
      </c>
      <c r="T1805" s="77" t="str">
        <f>IF(O1805="","",IF(OR(VALUE(LEFT(O1805,2))&gt;IF(RIGHT(J1805,1)="M",7,19),AND(OR(LEFT(O1805,2)={"07","19"}),VALUE(RIGHT(O1805,2))&gt;5)),TRUE,FALSE))</f>
        <v/>
      </c>
    </row>
    <row r="1806" spans="12:20" x14ac:dyDescent="0.25">
      <c r="L1806" s="75">
        <f>COUNTIF($B$2:B1806,B1806)</f>
        <v>0</v>
      </c>
      <c r="M1806" s="75">
        <f>COUNTIF($L$2:L1806,4)</f>
        <v>42</v>
      </c>
      <c r="N1806" s="76" t="str">
        <f t="shared" si="144"/>
        <v>0</v>
      </c>
      <c r="O1806" s="76" t="str">
        <f t="shared" si="140"/>
        <v/>
      </c>
      <c r="P1806" s="75" t="str">
        <f t="shared" si="141"/>
        <v/>
      </c>
      <c r="Q1806" s="77" t="str">
        <f t="shared" si="142"/>
        <v/>
      </c>
      <c r="R1806" s="77" t="str">
        <f t="shared" si="143"/>
        <v/>
      </c>
      <c r="S1806" s="77" t="str">
        <f>IF(O1806="","",IF(OR(VALUE(LEFT(O1806,2))&gt;IF(RIGHT(J1806,1)="M",7,19),AND(OR(LEFT(O1806,2)={"07","19"}),VALUE(RIGHT(O1806,2))&gt;15)),TRUE,FALSE))</f>
        <v/>
      </c>
      <c r="T1806" s="77" t="str">
        <f>IF(O1806="","",IF(OR(VALUE(LEFT(O1806,2))&gt;IF(RIGHT(J1806,1)="M",7,19),AND(OR(LEFT(O1806,2)={"07","19"}),VALUE(RIGHT(O1806,2))&gt;5)),TRUE,FALSE))</f>
        <v/>
      </c>
    </row>
    <row r="1807" spans="12:20" x14ac:dyDescent="0.25">
      <c r="L1807" s="75">
        <f>COUNTIF($B$2:B1807,B1807)</f>
        <v>0</v>
      </c>
      <c r="M1807" s="75">
        <f>COUNTIF($L$2:L1807,4)</f>
        <v>42</v>
      </c>
      <c r="N1807" s="76" t="str">
        <f t="shared" si="144"/>
        <v>0</v>
      </c>
      <c r="O1807" s="76" t="str">
        <f t="shared" si="140"/>
        <v/>
      </c>
      <c r="P1807" s="75" t="str">
        <f t="shared" si="141"/>
        <v/>
      </c>
      <c r="Q1807" s="77" t="str">
        <f t="shared" si="142"/>
        <v/>
      </c>
      <c r="R1807" s="77" t="str">
        <f t="shared" si="143"/>
        <v/>
      </c>
      <c r="S1807" s="77" t="str">
        <f>IF(O1807="","",IF(OR(VALUE(LEFT(O1807,2))&gt;IF(RIGHT(J1807,1)="M",7,19),AND(OR(LEFT(O1807,2)={"07","19"}),VALUE(RIGHT(O1807,2))&gt;15)),TRUE,FALSE))</f>
        <v/>
      </c>
      <c r="T1807" s="77" t="str">
        <f>IF(O1807="","",IF(OR(VALUE(LEFT(O1807,2))&gt;IF(RIGHT(J1807,1)="M",7,19),AND(OR(LEFT(O1807,2)={"07","19"}),VALUE(RIGHT(O1807,2))&gt;5)),TRUE,FALSE))</f>
        <v/>
      </c>
    </row>
    <row r="1808" spans="12:20" x14ac:dyDescent="0.25">
      <c r="L1808" s="75">
        <f>COUNTIF($B$2:B1808,B1808)</f>
        <v>0</v>
      </c>
      <c r="M1808" s="75">
        <f>COUNTIF($L$2:L1808,4)</f>
        <v>42</v>
      </c>
      <c r="N1808" s="76" t="str">
        <f t="shared" si="144"/>
        <v>0</v>
      </c>
      <c r="O1808" s="76" t="str">
        <f t="shared" si="140"/>
        <v/>
      </c>
      <c r="P1808" s="75" t="str">
        <f t="shared" si="141"/>
        <v/>
      </c>
      <c r="Q1808" s="77" t="str">
        <f t="shared" si="142"/>
        <v/>
      </c>
      <c r="R1808" s="77" t="str">
        <f t="shared" si="143"/>
        <v/>
      </c>
      <c r="S1808" s="77" t="str">
        <f>IF(O1808="","",IF(OR(VALUE(LEFT(O1808,2))&gt;IF(RIGHT(J1808,1)="M",7,19),AND(OR(LEFT(O1808,2)={"07","19"}),VALUE(RIGHT(O1808,2))&gt;15)),TRUE,FALSE))</f>
        <v/>
      </c>
      <c r="T1808" s="77" t="str">
        <f>IF(O1808="","",IF(OR(VALUE(LEFT(O1808,2))&gt;IF(RIGHT(J1808,1)="M",7,19),AND(OR(LEFT(O1808,2)={"07","19"}),VALUE(RIGHT(O1808,2))&gt;5)),TRUE,FALSE))</f>
        <v/>
      </c>
    </row>
    <row r="1809" spans="12:20" x14ac:dyDescent="0.25">
      <c r="L1809" s="75">
        <f>COUNTIF($B$2:B1809,B1809)</f>
        <v>0</v>
      </c>
      <c r="M1809" s="75">
        <f>COUNTIF($L$2:L1809,4)</f>
        <v>42</v>
      </c>
      <c r="N1809" s="76" t="str">
        <f t="shared" si="144"/>
        <v>0</v>
      </c>
      <c r="O1809" s="76" t="str">
        <f t="shared" si="140"/>
        <v/>
      </c>
      <c r="P1809" s="75" t="str">
        <f t="shared" si="141"/>
        <v/>
      </c>
      <c r="Q1809" s="77" t="str">
        <f t="shared" si="142"/>
        <v/>
      </c>
      <c r="R1809" s="77" t="str">
        <f t="shared" si="143"/>
        <v/>
      </c>
      <c r="S1809" s="77" t="str">
        <f>IF(O1809="","",IF(OR(VALUE(LEFT(O1809,2))&gt;IF(RIGHT(J1809,1)="M",7,19),AND(OR(LEFT(O1809,2)={"07","19"}),VALUE(RIGHT(O1809,2))&gt;15)),TRUE,FALSE))</f>
        <v/>
      </c>
      <c r="T1809" s="77" t="str">
        <f>IF(O1809="","",IF(OR(VALUE(LEFT(O1809,2))&gt;IF(RIGHT(J1809,1)="M",7,19),AND(OR(LEFT(O1809,2)={"07","19"}),VALUE(RIGHT(O1809,2))&gt;5)),TRUE,FALSE))</f>
        <v/>
      </c>
    </row>
    <row r="1810" spans="12:20" x14ac:dyDescent="0.25">
      <c r="L1810" s="75">
        <f>COUNTIF($B$2:B1810,B1810)</f>
        <v>0</v>
      </c>
      <c r="M1810" s="75">
        <f>COUNTIF($L$2:L1810,4)</f>
        <v>42</v>
      </c>
      <c r="N1810" s="76" t="str">
        <f t="shared" si="144"/>
        <v>0</v>
      </c>
      <c r="O1810" s="76" t="str">
        <f t="shared" si="140"/>
        <v/>
      </c>
      <c r="P1810" s="75" t="str">
        <f t="shared" si="141"/>
        <v/>
      </c>
      <c r="Q1810" s="77" t="str">
        <f t="shared" si="142"/>
        <v/>
      </c>
      <c r="R1810" s="77" t="str">
        <f t="shared" si="143"/>
        <v/>
      </c>
      <c r="S1810" s="77" t="str">
        <f>IF(O1810="","",IF(OR(VALUE(LEFT(O1810,2))&gt;IF(RIGHT(J1810,1)="M",7,19),AND(OR(LEFT(O1810,2)={"07","19"}),VALUE(RIGHT(O1810,2))&gt;15)),TRUE,FALSE))</f>
        <v/>
      </c>
      <c r="T1810" s="77" t="str">
        <f>IF(O1810="","",IF(OR(VALUE(LEFT(O1810,2))&gt;IF(RIGHT(J1810,1)="M",7,19),AND(OR(LEFT(O1810,2)={"07","19"}),VALUE(RIGHT(O1810,2))&gt;5)),TRUE,FALSE))</f>
        <v/>
      </c>
    </row>
    <row r="1811" spans="12:20" x14ac:dyDescent="0.25">
      <c r="L1811" s="75">
        <f>COUNTIF($B$2:B1811,B1811)</f>
        <v>0</v>
      </c>
      <c r="M1811" s="75">
        <f>COUNTIF($L$2:L1811,4)</f>
        <v>42</v>
      </c>
      <c r="N1811" s="76" t="str">
        <f t="shared" si="144"/>
        <v>0</v>
      </c>
      <c r="O1811" s="76" t="str">
        <f t="shared" si="140"/>
        <v/>
      </c>
      <c r="P1811" s="75" t="str">
        <f t="shared" si="141"/>
        <v/>
      </c>
      <c r="Q1811" s="77" t="str">
        <f t="shared" si="142"/>
        <v/>
      </c>
      <c r="R1811" s="77" t="str">
        <f t="shared" si="143"/>
        <v/>
      </c>
      <c r="S1811" s="77" t="str">
        <f>IF(O1811="","",IF(OR(VALUE(LEFT(O1811,2))&gt;IF(RIGHT(J1811,1)="M",7,19),AND(OR(LEFT(O1811,2)={"07","19"}),VALUE(RIGHT(O1811,2))&gt;15)),TRUE,FALSE))</f>
        <v/>
      </c>
      <c r="T1811" s="77" t="str">
        <f>IF(O1811="","",IF(OR(VALUE(LEFT(O1811,2))&gt;IF(RIGHT(J1811,1)="M",7,19),AND(OR(LEFT(O1811,2)={"07","19"}),VALUE(RIGHT(O1811,2))&gt;5)),TRUE,FALSE))</f>
        <v/>
      </c>
    </row>
    <row r="1812" spans="12:20" x14ac:dyDescent="0.25">
      <c r="L1812" s="75">
        <f>COUNTIF($B$2:B1812,B1812)</f>
        <v>0</v>
      </c>
      <c r="M1812" s="75">
        <f>COUNTIF($L$2:L1812,4)</f>
        <v>42</v>
      </c>
      <c r="N1812" s="76" t="str">
        <f t="shared" si="144"/>
        <v>0</v>
      </c>
      <c r="O1812" s="76" t="str">
        <f t="shared" si="140"/>
        <v/>
      </c>
      <c r="P1812" s="75" t="str">
        <f t="shared" si="141"/>
        <v/>
      </c>
      <c r="Q1812" s="77" t="str">
        <f t="shared" si="142"/>
        <v/>
      </c>
      <c r="R1812" s="77" t="str">
        <f t="shared" si="143"/>
        <v/>
      </c>
      <c r="S1812" s="77" t="str">
        <f>IF(O1812="","",IF(OR(VALUE(LEFT(O1812,2))&gt;IF(RIGHT(J1812,1)="M",7,19),AND(OR(LEFT(O1812,2)={"07","19"}),VALUE(RIGHT(O1812,2))&gt;15)),TRUE,FALSE))</f>
        <v/>
      </c>
      <c r="T1812" s="77" t="str">
        <f>IF(O1812="","",IF(OR(VALUE(LEFT(O1812,2))&gt;IF(RIGHT(J1812,1)="M",7,19),AND(OR(LEFT(O1812,2)={"07","19"}),VALUE(RIGHT(O1812,2))&gt;5)),TRUE,FALSE))</f>
        <v/>
      </c>
    </row>
    <row r="1813" spans="12:20" x14ac:dyDescent="0.25">
      <c r="L1813" s="75">
        <f>COUNTIF($B$2:B1813,B1813)</f>
        <v>0</v>
      </c>
      <c r="M1813" s="75">
        <f>COUNTIF($L$2:L1813,4)</f>
        <v>42</v>
      </c>
      <c r="N1813" s="76" t="str">
        <f t="shared" si="144"/>
        <v>0</v>
      </c>
      <c r="O1813" s="76" t="str">
        <f t="shared" si="140"/>
        <v/>
      </c>
      <c r="P1813" s="75" t="str">
        <f t="shared" si="141"/>
        <v/>
      </c>
      <c r="Q1813" s="77" t="str">
        <f t="shared" si="142"/>
        <v/>
      </c>
      <c r="R1813" s="77" t="str">
        <f t="shared" si="143"/>
        <v/>
      </c>
      <c r="S1813" s="77" t="str">
        <f>IF(O1813="","",IF(OR(VALUE(LEFT(O1813,2))&gt;IF(RIGHT(J1813,1)="M",7,19),AND(OR(LEFT(O1813,2)={"07","19"}),VALUE(RIGHT(O1813,2))&gt;15)),TRUE,FALSE))</f>
        <v/>
      </c>
      <c r="T1813" s="77" t="str">
        <f>IF(O1813="","",IF(OR(VALUE(LEFT(O1813,2))&gt;IF(RIGHT(J1813,1)="M",7,19),AND(OR(LEFT(O1813,2)={"07","19"}),VALUE(RIGHT(O1813,2))&gt;5)),TRUE,FALSE))</f>
        <v/>
      </c>
    </row>
    <row r="1814" spans="12:20" x14ac:dyDescent="0.25">
      <c r="L1814" s="75">
        <f>COUNTIF($B$2:B1814,B1814)</f>
        <v>0</v>
      </c>
      <c r="M1814" s="75">
        <f>COUNTIF($L$2:L1814,4)</f>
        <v>42</v>
      </c>
      <c r="N1814" s="76" t="str">
        <f t="shared" si="144"/>
        <v>0</v>
      </c>
      <c r="O1814" s="76" t="str">
        <f t="shared" si="140"/>
        <v/>
      </c>
      <c r="P1814" s="75" t="str">
        <f t="shared" si="141"/>
        <v/>
      </c>
      <c r="Q1814" s="77" t="str">
        <f t="shared" si="142"/>
        <v/>
      </c>
      <c r="R1814" s="77" t="str">
        <f t="shared" si="143"/>
        <v/>
      </c>
      <c r="S1814" s="77" t="str">
        <f>IF(O1814="","",IF(OR(VALUE(LEFT(O1814,2))&gt;IF(RIGHT(J1814,1)="M",7,19),AND(OR(LEFT(O1814,2)={"07","19"}),VALUE(RIGHT(O1814,2))&gt;15)),TRUE,FALSE))</f>
        <v/>
      </c>
      <c r="T1814" s="77" t="str">
        <f>IF(O1814="","",IF(OR(VALUE(LEFT(O1814,2))&gt;IF(RIGHT(J1814,1)="M",7,19),AND(OR(LEFT(O1814,2)={"07","19"}),VALUE(RIGHT(O1814,2))&gt;5)),TRUE,FALSE))</f>
        <v/>
      </c>
    </row>
    <row r="1815" spans="12:20" x14ac:dyDescent="0.25">
      <c r="L1815" s="75">
        <f>COUNTIF($B$2:B1815,B1815)</f>
        <v>0</v>
      </c>
      <c r="M1815" s="75">
        <f>COUNTIF($L$2:L1815,4)</f>
        <v>42</v>
      </c>
      <c r="N1815" s="76" t="str">
        <f t="shared" si="144"/>
        <v>0</v>
      </c>
      <c r="O1815" s="76" t="str">
        <f t="shared" si="140"/>
        <v/>
      </c>
      <c r="P1815" s="75" t="str">
        <f t="shared" si="141"/>
        <v/>
      </c>
      <c r="Q1815" s="77" t="str">
        <f t="shared" si="142"/>
        <v/>
      </c>
      <c r="R1815" s="77" t="str">
        <f t="shared" si="143"/>
        <v/>
      </c>
      <c r="S1815" s="77" t="str">
        <f>IF(O1815="","",IF(OR(VALUE(LEFT(O1815,2))&gt;IF(RIGHT(J1815,1)="M",7,19),AND(OR(LEFT(O1815,2)={"07","19"}),VALUE(RIGHT(O1815,2))&gt;15)),TRUE,FALSE))</f>
        <v/>
      </c>
      <c r="T1815" s="77" t="str">
        <f>IF(O1815="","",IF(OR(VALUE(LEFT(O1815,2))&gt;IF(RIGHT(J1815,1)="M",7,19),AND(OR(LEFT(O1815,2)={"07","19"}),VALUE(RIGHT(O1815,2))&gt;5)),TRUE,FALSE))</f>
        <v/>
      </c>
    </row>
    <row r="1816" spans="12:20" x14ac:dyDescent="0.25">
      <c r="L1816" s="75">
        <f>COUNTIF($B$2:B1816,B1816)</f>
        <v>0</v>
      </c>
      <c r="M1816" s="75">
        <f>COUNTIF($L$2:L1816,4)</f>
        <v>42</v>
      </c>
      <c r="N1816" s="76" t="str">
        <f t="shared" si="144"/>
        <v>0</v>
      </c>
      <c r="O1816" s="76" t="str">
        <f t="shared" si="140"/>
        <v/>
      </c>
      <c r="P1816" s="75" t="str">
        <f t="shared" si="141"/>
        <v/>
      </c>
      <c r="Q1816" s="77" t="str">
        <f t="shared" si="142"/>
        <v/>
      </c>
      <c r="R1816" s="77" t="str">
        <f t="shared" si="143"/>
        <v/>
      </c>
      <c r="S1816" s="77" t="str">
        <f>IF(O1816="","",IF(OR(VALUE(LEFT(O1816,2))&gt;IF(RIGHT(J1816,1)="M",7,19),AND(OR(LEFT(O1816,2)={"07","19"}),VALUE(RIGHT(O1816,2))&gt;15)),TRUE,FALSE))</f>
        <v/>
      </c>
      <c r="T1816" s="77" t="str">
        <f>IF(O1816="","",IF(OR(VALUE(LEFT(O1816,2))&gt;IF(RIGHT(J1816,1)="M",7,19),AND(OR(LEFT(O1816,2)={"07","19"}),VALUE(RIGHT(O1816,2))&gt;5)),TRUE,FALSE))</f>
        <v/>
      </c>
    </row>
    <row r="1817" spans="12:20" x14ac:dyDescent="0.25">
      <c r="L1817" s="75">
        <f>COUNTIF($B$2:B1817,B1817)</f>
        <v>0</v>
      </c>
      <c r="M1817" s="75">
        <f>COUNTIF($L$2:L1817,4)</f>
        <v>42</v>
      </c>
      <c r="N1817" s="76" t="str">
        <f t="shared" si="144"/>
        <v>0</v>
      </c>
      <c r="O1817" s="76" t="str">
        <f t="shared" si="140"/>
        <v/>
      </c>
      <c r="P1817" s="75" t="str">
        <f t="shared" si="141"/>
        <v/>
      </c>
      <c r="Q1817" s="77" t="str">
        <f t="shared" si="142"/>
        <v/>
      </c>
      <c r="R1817" s="77" t="str">
        <f t="shared" si="143"/>
        <v/>
      </c>
      <c r="S1817" s="77" t="str">
        <f>IF(O1817="","",IF(OR(VALUE(LEFT(O1817,2))&gt;IF(RIGHT(J1817,1)="M",7,19),AND(OR(LEFT(O1817,2)={"07","19"}),VALUE(RIGHT(O1817,2))&gt;15)),TRUE,FALSE))</f>
        <v/>
      </c>
      <c r="T1817" s="77" t="str">
        <f>IF(O1817="","",IF(OR(VALUE(LEFT(O1817,2))&gt;IF(RIGHT(J1817,1)="M",7,19),AND(OR(LEFT(O1817,2)={"07","19"}),VALUE(RIGHT(O1817,2))&gt;5)),TRUE,FALSE))</f>
        <v/>
      </c>
    </row>
    <row r="1818" spans="12:20" x14ac:dyDescent="0.25">
      <c r="L1818" s="75">
        <f>COUNTIF($B$2:B1818,B1818)</f>
        <v>0</v>
      </c>
      <c r="M1818" s="75">
        <f>COUNTIF($L$2:L1818,4)</f>
        <v>42</v>
      </c>
      <c r="N1818" s="76" t="str">
        <f t="shared" si="144"/>
        <v>0</v>
      </c>
      <c r="O1818" s="76" t="str">
        <f t="shared" si="140"/>
        <v/>
      </c>
      <c r="P1818" s="75" t="str">
        <f t="shared" si="141"/>
        <v/>
      </c>
      <c r="Q1818" s="77" t="str">
        <f t="shared" si="142"/>
        <v/>
      </c>
      <c r="R1818" s="77" t="str">
        <f t="shared" si="143"/>
        <v/>
      </c>
      <c r="S1818" s="77" t="str">
        <f>IF(O1818="","",IF(OR(VALUE(LEFT(O1818,2))&gt;IF(RIGHT(J1818,1)="M",7,19),AND(OR(LEFT(O1818,2)={"07","19"}),VALUE(RIGHT(O1818,2))&gt;15)),TRUE,FALSE))</f>
        <v/>
      </c>
      <c r="T1818" s="77" t="str">
        <f>IF(O1818="","",IF(OR(VALUE(LEFT(O1818,2))&gt;IF(RIGHT(J1818,1)="M",7,19),AND(OR(LEFT(O1818,2)={"07","19"}),VALUE(RIGHT(O1818,2))&gt;5)),TRUE,FALSE))</f>
        <v/>
      </c>
    </row>
    <row r="1819" spans="12:20" x14ac:dyDescent="0.25">
      <c r="L1819" s="75">
        <f>COUNTIF($B$2:B1819,B1819)</f>
        <v>0</v>
      </c>
      <c r="M1819" s="75">
        <f>COUNTIF($L$2:L1819,4)</f>
        <v>42</v>
      </c>
      <c r="N1819" s="76" t="str">
        <f t="shared" si="144"/>
        <v>0</v>
      </c>
      <c r="O1819" s="76" t="str">
        <f t="shared" si="140"/>
        <v/>
      </c>
      <c r="P1819" s="75" t="str">
        <f t="shared" si="141"/>
        <v/>
      </c>
      <c r="Q1819" s="77" t="str">
        <f t="shared" si="142"/>
        <v/>
      </c>
      <c r="R1819" s="77" t="str">
        <f t="shared" si="143"/>
        <v/>
      </c>
      <c r="S1819" s="77" t="str">
        <f>IF(O1819="","",IF(OR(VALUE(LEFT(O1819,2))&gt;IF(RIGHT(J1819,1)="M",7,19),AND(OR(LEFT(O1819,2)={"07","19"}),VALUE(RIGHT(O1819,2))&gt;15)),TRUE,FALSE))</f>
        <v/>
      </c>
      <c r="T1819" s="77" t="str">
        <f>IF(O1819="","",IF(OR(VALUE(LEFT(O1819,2))&gt;IF(RIGHT(J1819,1)="M",7,19),AND(OR(LEFT(O1819,2)={"07","19"}),VALUE(RIGHT(O1819,2))&gt;5)),TRUE,FALSE))</f>
        <v/>
      </c>
    </row>
    <row r="1820" spans="12:20" x14ac:dyDescent="0.25">
      <c r="L1820" s="75">
        <f>COUNTIF($B$2:B1820,B1820)</f>
        <v>0</v>
      </c>
      <c r="M1820" s="75">
        <f>COUNTIF($L$2:L1820,4)</f>
        <v>42</v>
      </c>
      <c r="N1820" s="76" t="str">
        <f t="shared" si="144"/>
        <v>0</v>
      </c>
      <c r="O1820" s="76" t="str">
        <f t="shared" si="140"/>
        <v/>
      </c>
      <c r="P1820" s="75" t="str">
        <f t="shared" si="141"/>
        <v/>
      </c>
      <c r="Q1820" s="77" t="str">
        <f t="shared" si="142"/>
        <v/>
      </c>
      <c r="R1820" s="77" t="str">
        <f t="shared" si="143"/>
        <v/>
      </c>
      <c r="S1820" s="77" t="str">
        <f>IF(O1820="","",IF(OR(VALUE(LEFT(O1820,2))&gt;IF(RIGHT(J1820,1)="M",7,19),AND(OR(LEFT(O1820,2)={"07","19"}),VALUE(RIGHT(O1820,2))&gt;15)),TRUE,FALSE))</f>
        <v/>
      </c>
      <c r="T1820" s="77" t="str">
        <f>IF(O1820="","",IF(OR(VALUE(LEFT(O1820,2))&gt;IF(RIGHT(J1820,1)="M",7,19),AND(OR(LEFT(O1820,2)={"07","19"}),VALUE(RIGHT(O1820,2))&gt;5)),TRUE,FALSE))</f>
        <v/>
      </c>
    </row>
    <row r="1821" spans="12:20" x14ac:dyDescent="0.25">
      <c r="L1821" s="75">
        <f>COUNTIF($B$2:B1821,B1821)</f>
        <v>0</v>
      </c>
      <c r="M1821" s="75">
        <f>COUNTIF($L$2:L1821,4)</f>
        <v>42</v>
      </c>
      <c r="N1821" s="76" t="str">
        <f t="shared" si="144"/>
        <v>0</v>
      </c>
      <c r="O1821" s="76" t="str">
        <f t="shared" si="140"/>
        <v/>
      </c>
      <c r="P1821" s="75" t="str">
        <f t="shared" si="141"/>
        <v/>
      </c>
      <c r="Q1821" s="77" t="str">
        <f t="shared" si="142"/>
        <v/>
      </c>
      <c r="R1821" s="77" t="str">
        <f t="shared" si="143"/>
        <v/>
      </c>
      <c r="S1821" s="77" t="str">
        <f>IF(O1821="","",IF(OR(VALUE(LEFT(O1821,2))&gt;IF(RIGHT(J1821,1)="M",7,19),AND(OR(LEFT(O1821,2)={"07","19"}),VALUE(RIGHT(O1821,2))&gt;15)),TRUE,FALSE))</f>
        <v/>
      </c>
      <c r="T1821" s="77" t="str">
        <f>IF(O1821="","",IF(OR(VALUE(LEFT(O1821,2))&gt;IF(RIGHT(J1821,1)="M",7,19),AND(OR(LEFT(O1821,2)={"07","19"}),VALUE(RIGHT(O1821,2))&gt;5)),TRUE,FALSE))</f>
        <v/>
      </c>
    </row>
    <row r="1822" spans="12:20" x14ac:dyDescent="0.25">
      <c r="L1822" s="75">
        <f>COUNTIF($B$2:B1822,B1822)</f>
        <v>0</v>
      </c>
      <c r="M1822" s="75">
        <f>COUNTIF($L$2:L1822,4)</f>
        <v>42</v>
      </c>
      <c r="N1822" s="76" t="str">
        <f t="shared" si="144"/>
        <v>0</v>
      </c>
      <c r="O1822" s="76" t="str">
        <f t="shared" si="140"/>
        <v/>
      </c>
      <c r="P1822" s="75" t="str">
        <f t="shared" si="141"/>
        <v/>
      </c>
      <c r="Q1822" s="77" t="str">
        <f t="shared" si="142"/>
        <v/>
      </c>
      <c r="R1822" s="77" t="str">
        <f t="shared" si="143"/>
        <v/>
      </c>
      <c r="S1822" s="77" t="str">
        <f>IF(O1822="","",IF(OR(VALUE(LEFT(O1822,2))&gt;IF(RIGHT(J1822,1)="M",7,19),AND(OR(LEFT(O1822,2)={"07","19"}),VALUE(RIGHT(O1822,2))&gt;15)),TRUE,FALSE))</f>
        <v/>
      </c>
      <c r="T1822" s="77" t="str">
        <f>IF(O1822="","",IF(OR(VALUE(LEFT(O1822,2))&gt;IF(RIGHT(J1822,1)="M",7,19),AND(OR(LEFT(O1822,2)={"07","19"}),VALUE(RIGHT(O1822,2))&gt;5)),TRUE,FALSE))</f>
        <v/>
      </c>
    </row>
    <row r="1823" spans="12:20" x14ac:dyDescent="0.25">
      <c r="L1823" s="75">
        <f>COUNTIF($B$2:B1823,B1823)</f>
        <v>0</v>
      </c>
      <c r="M1823" s="75">
        <f>COUNTIF($L$2:L1823,4)</f>
        <v>42</v>
      </c>
      <c r="N1823" s="76" t="str">
        <f t="shared" si="144"/>
        <v>0</v>
      </c>
      <c r="O1823" s="76" t="str">
        <f t="shared" si="140"/>
        <v/>
      </c>
      <c r="P1823" s="75" t="str">
        <f t="shared" si="141"/>
        <v/>
      </c>
      <c r="Q1823" s="77" t="str">
        <f t="shared" si="142"/>
        <v/>
      </c>
      <c r="R1823" s="77" t="str">
        <f t="shared" si="143"/>
        <v/>
      </c>
      <c r="S1823" s="77" t="str">
        <f>IF(O1823="","",IF(OR(VALUE(LEFT(O1823,2))&gt;IF(RIGHT(J1823,1)="M",7,19),AND(OR(LEFT(O1823,2)={"07","19"}),VALUE(RIGHT(O1823,2))&gt;15)),TRUE,FALSE))</f>
        <v/>
      </c>
      <c r="T1823" s="77" t="str">
        <f>IF(O1823="","",IF(OR(VALUE(LEFT(O1823,2))&gt;IF(RIGHT(J1823,1)="M",7,19),AND(OR(LEFT(O1823,2)={"07","19"}),VALUE(RIGHT(O1823,2))&gt;5)),TRUE,FALSE))</f>
        <v/>
      </c>
    </row>
    <row r="1824" spans="12:20" x14ac:dyDescent="0.25">
      <c r="L1824" s="75">
        <f>COUNTIF($B$2:B1824,B1824)</f>
        <v>0</v>
      </c>
      <c r="M1824" s="75">
        <f>COUNTIF($L$2:L1824,4)</f>
        <v>42</v>
      </c>
      <c r="N1824" s="76" t="str">
        <f t="shared" si="144"/>
        <v>0</v>
      </c>
      <c r="O1824" s="76" t="str">
        <f t="shared" si="140"/>
        <v/>
      </c>
      <c r="P1824" s="75" t="str">
        <f t="shared" si="141"/>
        <v/>
      </c>
      <c r="Q1824" s="77" t="str">
        <f t="shared" si="142"/>
        <v/>
      </c>
      <c r="R1824" s="77" t="str">
        <f t="shared" si="143"/>
        <v/>
      </c>
      <c r="S1824" s="77" t="str">
        <f>IF(O1824="","",IF(OR(VALUE(LEFT(O1824,2))&gt;IF(RIGHT(J1824,1)="M",7,19),AND(OR(LEFT(O1824,2)={"07","19"}),VALUE(RIGHT(O1824,2))&gt;15)),TRUE,FALSE))</f>
        <v/>
      </c>
      <c r="T1824" s="77" t="str">
        <f>IF(O1824="","",IF(OR(VALUE(LEFT(O1824,2))&gt;IF(RIGHT(J1824,1)="M",7,19),AND(OR(LEFT(O1824,2)={"07","19"}),VALUE(RIGHT(O1824,2))&gt;5)),TRUE,FALSE))</f>
        <v/>
      </c>
    </row>
    <row r="1825" spans="12:20" x14ac:dyDescent="0.25">
      <c r="L1825" s="75">
        <f>COUNTIF($B$2:B1825,B1825)</f>
        <v>0</v>
      </c>
      <c r="M1825" s="75">
        <f>COUNTIF($L$2:L1825,4)</f>
        <v>42</v>
      </c>
      <c r="N1825" s="76" t="str">
        <f t="shared" si="144"/>
        <v>0</v>
      </c>
      <c r="O1825" s="76" t="str">
        <f t="shared" si="140"/>
        <v/>
      </c>
      <c r="P1825" s="75" t="str">
        <f t="shared" si="141"/>
        <v/>
      </c>
      <c r="Q1825" s="77" t="str">
        <f t="shared" si="142"/>
        <v/>
      </c>
      <c r="R1825" s="77" t="str">
        <f t="shared" si="143"/>
        <v/>
      </c>
      <c r="S1825" s="77" t="str">
        <f>IF(O1825="","",IF(OR(VALUE(LEFT(O1825,2))&gt;IF(RIGHT(J1825,1)="M",7,19),AND(OR(LEFT(O1825,2)={"07","19"}),VALUE(RIGHT(O1825,2))&gt;15)),TRUE,FALSE))</f>
        <v/>
      </c>
      <c r="T1825" s="77" t="str">
        <f>IF(O1825="","",IF(OR(VALUE(LEFT(O1825,2))&gt;IF(RIGHT(J1825,1)="M",7,19),AND(OR(LEFT(O1825,2)={"07","19"}),VALUE(RIGHT(O1825,2))&gt;5)),TRUE,FALSE))</f>
        <v/>
      </c>
    </row>
    <row r="1826" spans="12:20" x14ac:dyDescent="0.25">
      <c r="L1826" s="75">
        <f>COUNTIF($B$2:B1826,B1826)</f>
        <v>0</v>
      </c>
      <c r="M1826" s="75">
        <f>COUNTIF($L$2:L1826,4)</f>
        <v>42</v>
      </c>
      <c r="N1826" s="76" t="str">
        <f t="shared" si="144"/>
        <v>0</v>
      </c>
      <c r="O1826" s="76" t="str">
        <f t="shared" si="140"/>
        <v/>
      </c>
      <c r="P1826" s="75" t="str">
        <f t="shared" si="141"/>
        <v/>
      </c>
      <c r="Q1826" s="77" t="str">
        <f t="shared" si="142"/>
        <v/>
      </c>
      <c r="R1826" s="77" t="str">
        <f t="shared" si="143"/>
        <v/>
      </c>
      <c r="S1826" s="77" t="str">
        <f>IF(O1826="","",IF(OR(VALUE(LEFT(O1826,2))&gt;IF(RIGHT(J1826,1)="M",7,19),AND(OR(LEFT(O1826,2)={"07","19"}),VALUE(RIGHT(O1826,2))&gt;15)),TRUE,FALSE))</f>
        <v/>
      </c>
      <c r="T1826" s="77" t="str">
        <f>IF(O1826="","",IF(OR(VALUE(LEFT(O1826,2))&gt;IF(RIGHT(J1826,1)="M",7,19),AND(OR(LEFT(O1826,2)={"07","19"}),VALUE(RIGHT(O1826,2))&gt;5)),TRUE,FALSE))</f>
        <v/>
      </c>
    </row>
    <row r="1827" spans="12:20" x14ac:dyDescent="0.25">
      <c r="L1827" s="75">
        <f>COUNTIF($B$2:B1827,B1827)</f>
        <v>0</v>
      </c>
      <c r="M1827" s="75">
        <f>COUNTIF($L$2:L1827,4)</f>
        <v>42</v>
      </c>
      <c r="N1827" s="76" t="str">
        <f t="shared" si="144"/>
        <v>0</v>
      </c>
      <c r="O1827" s="76" t="str">
        <f t="shared" si="140"/>
        <v/>
      </c>
      <c r="P1827" s="75" t="str">
        <f t="shared" si="141"/>
        <v/>
      </c>
      <c r="Q1827" s="77" t="str">
        <f t="shared" si="142"/>
        <v/>
      </c>
      <c r="R1827" s="77" t="str">
        <f t="shared" si="143"/>
        <v/>
      </c>
      <c r="S1827" s="77" t="str">
        <f>IF(O1827="","",IF(OR(VALUE(LEFT(O1827,2))&gt;IF(RIGHT(J1827,1)="M",7,19),AND(OR(LEFT(O1827,2)={"07","19"}),VALUE(RIGHT(O1827,2))&gt;15)),TRUE,FALSE))</f>
        <v/>
      </c>
      <c r="T1827" s="77" t="str">
        <f>IF(O1827="","",IF(OR(VALUE(LEFT(O1827,2))&gt;IF(RIGHT(J1827,1)="M",7,19),AND(OR(LEFT(O1827,2)={"07","19"}),VALUE(RIGHT(O1827,2))&gt;5)),TRUE,FALSE))</f>
        <v/>
      </c>
    </row>
    <row r="1828" spans="12:20" x14ac:dyDescent="0.25">
      <c r="L1828" s="75">
        <f>COUNTIF($B$2:B1828,B1828)</f>
        <v>0</v>
      </c>
      <c r="M1828" s="75">
        <f>COUNTIF($L$2:L1828,4)</f>
        <v>42</v>
      </c>
      <c r="N1828" s="76" t="str">
        <f t="shared" si="144"/>
        <v>0</v>
      </c>
      <c r="O1828" s="76" t="str">
        <f t="shared" si="140"/>
        <v/>
      </c>
      <c r="P1828" s="75" t="str">
        <f t="shared" si="141"/>
        <v/>
      </c>
      <c r="Q1828" s="77" t="str">
        <f t="shared" si="142"/>
        <v/>
      </c>
      <c r="R1828" s="77" t="str">
        <f t="shared" si="143"/>
        <v/>
      </c>
      <c r="S1828" s="77" t="str">
        <f>IF(O1828="","",IF(OR(VALUE(LEFT(O1828,2))&gt;IF(RIGHT(J1828,1)="M",7,19),AND(OR(LEFT(O1828,2)={"07","19"}),VALUE(RIGHT(O1828,2))&gt;15)),TRUE,FALSE))</f>
        <v/>
      </c>
      <c r="T1828" s="77" t="str">
        <f>IF(O1828="","",IF(OR(VALUE(LEFT(O1828,2))&gt;IF(RIGHT(J1828,1)="M",7,19),AND(OR(LEFT(O1828,2)={"07","19"}),VALUE(RIGHT(O1828,2))&gt;5)),TRUE,FALSE))</f>
        <v/>
      </c>
    </row>
    <row r="1829" spans="12:20" x14ac:dyDescent="0.25">
      <c r="L1829" s="75">
        <f>COUNTIF($B$2:B1829,B1829)</f>
        <v>0</v>
      </c>
      <c r="M1829" s="75">
        <f>COUNTIF($L$2:L1829,4)</f>
        <v>42</v>
      </c>
      <c r="N1829" s="76" t="str">
        <f t="shared" si="144"/>
        <v>0</v>
      </c>
      <c r="O1829" s="76" t="str">
        <f t="shared" si="140"/>
        <v/>
      </c>
      <c r="P1829" s="75" t="str">
        <f t="shared" si="141"/>
        <v/>
      </c>
      <c r="Q1829" s="77" t="str">
        <f t="shared" si="142"/>
        <v/>
      </c>
      <c r="R1829" s="77" t="str">
        <f t="shared" si="143"/>
        <v/>
      </c>
      <c r="S1829" s="77" t="str">
        <f>IF(O1829="","",IF(OR(VALUE(LEFT(O1829,2))&gt;IF(RIGHT(J1829,1)="M",7,19),AND(OR(LEFT(O1829,2)={"07","19"}),VALUE(RIGHT(O1829,2))&gt;15)),TRUE,FALSE))</f>
        <v/>
      </c>
      <c r="T1829" s="77" t="str">
        <f>IF(O1829="","",IF(OR(VALUE(LEFT(O1829,2))&gt;IF(RIGHT(J1829,1)="M",7,19),AND(OR(LEFT(O1829,2)={"07","19"}),VALUE(RIGHT(O1829,2))&gt;5)),TRUE,FALSE))</f>
        <v/>
      </c>
    </row>
    <row r="1830" spans="12:20" x14ac:dyDescent="0.25">
      <c r="L1830" s="75">
        <f>COUNTIF($B$2:B1830,B1830)</f>
        <v>0</v>
      </c>
      <c r="M1830" s="75">
        <f>COUNTIF($L$2:L1830,4)</f>
        <v>42</v>
      </c>
      <c r="N1830" s="76" t="str">
        <f t="shared" si="144"/>
        <v>0</v>
      </c>
      <c r="O1830" s="76" t="str">
        <f t="shared" si="140"/>
        <v/>
      </c>
      <c r="P1830" s="75" t="str">
        <f t="shared" si="141"/>
        <v/>
      </c>
      <c r="Q1830" s="77" t="str">
        <f t="shared" si="142"/>
        <v/>
      </c>
      <c r="R1830" s="77" t="str">
        <f t="shared" si="143"/>
        <v/>
      </c>
      <c r="S1830" s="77" t="str">
        <f>IF(O1830="","",IF(OR(VALUE(LEFT(O1830,2))&gt;IF(RIGHT(J1830,1)="M",7,19),AND(OR(LEFT(O1830,2)={"07","19"}),VALUE(RIGHT(O1830,2))&gt;15)),TRUE,FALSE))</f>
        <v/>
      </c>
      <c r="T1830" s="77" t="str">
        <f>IF(O1830="","",IF(OR(VALUE(LEFT(O1830,2))&gt;IF(RIGHT(J1830,1)="M",7,19),AND(OR(LEFT(O1830,2)={"07","19"}),VALUE(RIGHT(O1830,2))&gt;5)),TRUE,FALSE))</f>
        <v/>
      </c>
    </row>
    <row r="1831" spans="12:20" x14ac:dyDescent="0.25">
      <c r="L1831" s="75">
        <f>COUNTIF($B$2:B1831,B1831)</f>
        <v>0</v>
      </c>
      <c r="M1831" s="75">
        <f>COUNTIF($L$2:L1831,4)</f>
        <v>42</v>
      </c>
      <c r="N1831" s="76" t="str">
        <f t="shared" si="144"/>
        <v>0</v>
      </c>
      <c r="O1831" s="76" t="str">
        <f t="shared" si="140"/>
        <v/>
      </c>
      <c r="P1831" s="75" t="str">
        <f t="shared" si="141"/>
        <v/>
      </c>
      <c r="Q1831" s="77" t="str">
        <f t="shared" si="142"/>
        <v/>
      </c>
      <c r="R1831" s="77" t="str">
        <f t="shared" si="143"/>
        <v/>
      </c>
      <c r="S1831" s="77" t="str">
        <f>IF(O1831="","",IF(OR(VALUE(LEFT(O1831,2))&gt;IF(RIGHT(J1831,1)="M",7,19),AND(OR(LEFT(O1831,2)={"07","19"}),VALUE(RIGHT(O1831,2))&gt;15)),TRUE,FALSE))</f>
        <v/>
      </c>
      <c r="T1831" s="77" t="str">
        <f>IF(O1831="","",IF(OR(VALUE(LEFT(O1831,2))&gt;IF(RIGHT(J1831,1)="M",7,19),AND(OR(LEFT(O1831,2)={"07","19"}),VALUE(RIGHT(O1831,2))&gt;5)),TRUE,FALSE))</f>
        <v/>
      </c>
    </row>
    <row r="1832" spans="12:20" x14ac:dyDescent="0.25">
      <c r="L1832" s="75">
        <f>COUNTIF($B$2:B1832,B1832)</f>
        <v>0</v>
      </c>
      <c r="M1832" s="75">
        <f>COUNTIF($L$2:L1832,4)</f>
        <v>42</v>
      </c>
      <c r="N1832" s="76" t="str">
        <f t="shared" si="144"/>
        <v>0</v>
      </c>
      <c r="O1832" s="76" t="str">
        <f t="shared" si="140"/>
        <v/>
      </c>
      <c r="P1832" s="75" t="str">
        <f t="shared" si="141"/>
        <v/>
      </c>
      <c r="Q1832" s="77" t="str">
        <f t="shared" si="142"/>
        <v/>
      </c>
      <c r="R1832" s="77" t="str">
        <f t="shared" si="143"/>
        <v/>
      </c>
      <c r="S1832" s="77" t="str">
        <f>IF(O1832="","",IF(OR(VALUE(LEFT(O1832,2))&gt;IF(RIGHT(J1832,1)="M",7,19),AND(OR(LEFT(O1832,2)={"07","19"}),VALUE(RIGHT(O1832,2))&gt;15)),TRUE,FALSE))</f>
        <v/>
      </c>
      <c r="T1832" s="77" t="str">
        <f>IF(O1832="","",IF(OR(VALUE(LEFT(O1832,2))&gt;IF(RIGHT(J1832,1)="M",7,19),AND(OR(LEFT(O1832,2)={"07","19"}),VALUE(RIGHT(O1832,2))&gt;5)),TRUE,FALSE))</f>
        <v/>
      </c>
    </row>
    <row r="1833" spans="12:20" x14ac:dyDescent="0.25">
      <c r="L1833" s="75">
        <f>COUNTIF($B$2:B1833,B1833)</f>
        <v>0</v>
      </c>
      <c r="M1833" s="75">
        <f>COUNTIF($L$2:L1833,4)</f>
        <v>42</v>
      </c>
      <c r="N1833" s="76" t="str">
        <f t="shared" si="144"/>
        <v>0</v>
      </c>
      <c r="O1833" s="76" t="str">
        <f t="shared" si="140"/>
        <v/>
      </c>
      <c r="P1833" s="75" t="str">
        <f t="shared" si="141"/>
        <v/>
      </c>
      <c r="Q1833" s="77" t="str">
        <f t="shared" si="142"/>
        <v/>
      </c>
      <c r="R1833" s="77" t="str">
        <f t="shared" si="143"/>
        <v/>
      </c>
      <c r="S1833" s="77" t="str">
        <f>IF(O1833="","",IF(OR(VALUE(LEFT(O1833,2))&gt;IF(RIGHT(J1833,1)="M",7,19),AND(OR(LEFT(O1833,2)={"07","19"}),VALUE(RIGHT(O1833,2))&gt;15)),TRUE,FALSE))</f>
        <v/>
      </c>
      <c r="T1833" s="77" t="str">
        <f>IF(O1833="","",IF(OR(VALUE(LEFT(O1833,2))&gt;IF(RIGHT(J1833,1)="M",7,19),AND(OR(LEFT(O1833,2)={"07","19"}),VALUE(RIGHT(O1833,2))&gt;5)),TRUE,FALSE))</f>
        <v/>
      </c>
    </row>
    <row r="1834" spans="12:20" x14ac:dyDescent="0.25">
      <c r="L1834" s="75">
        <f>COUNTIF($B$2:B1834,B1834)</f>
        <v>0</v>
      </c>
      <c r="M1834" s="75">
        <f>COUNTIF($L$2:L1834,4)</f>
        <v>42</v>
      </c>
      <c r="N1834" s="76" t="str">
        <f t="shared" si="144"/>
        <v>0</v>
      </c>
      <c r="O1834" s="76" t="str">
        <f t="shared" si="140"/>
        <v/>
      </c>
      <c r="P1834" s="75" t="str">
        <f t="shared" si="141"/>
        <v/>
      </c>
      <c r="Q1834" s="77" t="str">
        <f t="shared" si="142"/>
        <v/>
      </c>
      <c r="R1834" s="77" t="str">
        <f t="shared" si="143"/>
        <v/>
      </c>
      <c r="S1834" s="77" t="str">
        <f>IF(O1834="","",IF(OR(VALUE(LEFT(O1834,2))&gt;IF(RIGHT(J1834,1)="M",7,19),AND(OR(LEFT(O1834,2)={"07","19"}),VALUE(RIGHT(O1834,2))&gt;15)),TRUE,FALSE))</f>
        <v/>
      </c>
      <c r="T1834" s="77" t="str">
        <f>IF(O1834="","",IF(OR(VALUE(LEFT(O1834,2))&gt;IF(RIGHT(J1834,1)="M",7,19),AND(OR(LEFT(O1834,2)={"07","19"}),VALUE(RIGHT(O1834,2))&gt;5)),TRUE,FALSE))</f>
        <v/>
      </c>
    </row>
    <row r="1835" spans="12:20" x14ac:dyDescent="0.25">
      <c r="L1835" s="75">
        <f>COUNTIF($B$2:B1835,B1835)</f>
        <v>0</v>
      </c>
      <c r="M1835" s="75">
        <f>COUNTIF($L$2:L1835,4)</f>
        <v>42</v>
      </c>
      <c r="N1835" s="76" t="str">
        <f t="shared" si="144"/>
        <v>0</v>
      </c>
      <c r="O1835" s="76" t="str">
        <f t="shared" si="140"/>
        <v/>
      </c>
      <c r="P1835" s="75" t="str">
        <f t="shared" si="141"/>
        <v/>
      </c>
      <c r="Q1835" s="77" t="str">
        <f t="shared" si="142"/>
        <v/>
      </c>
      <c r="R1835" s="77" t="str">
        <f t="shared" si="143"/>
        <v/>
      </c>
      <c r="S1835" s="77" t="str">
        <f>IF(O1835="","",IF(OR(VALUE(LEFT(O1835,2))&gt;IF(RIGHT(J1835,1)="M",7,19),AND(OR(LEFT(O1835,2)={"07","19"}),VALUE(RIGHT(O1835,2))&gt;15)),TRUE,FALSE))</f>
        <v/>
      </c>
      <c r="T1835" s="77" t="str">
        <f>IF(O1835="","",IF(OR(VALUE(LEFT(O1835,2))&gt;IF(RIGHT(J1835,1)="M",7,19),AND(OR(LEFT(O1835,2)={"07","19"}),VALUE(RIGHT(O1835,2))&gt;5)),TRUE,FALSE))</f>
        <v/>
      </c>
    </row>
    <row r="1836" spans="12:20" x14ac:dyDescent="0.25">
      <c r="L1836" s="75">
        <f>COUNTIF($B$2:B1836,B1836)</f>
        <v>0</v>
      </c>
      <c r="M1836" s="75">
        <f>COUNTIF($L$2:L1836,4)</f>
        <v>42</v>
      </c>
      <c r="N1836" s="76" t="str">
        <f t="shared" si="144"/>
        <v>0</v>
      </c>
      <c r="O1836" s="76" t="str">
        <f t="shared" si="140"/>
        <v/>
      </c>
      <c r="P1836" s="75" t="str">
        <f t="shared" si="141"/>
        <v/>
      </c>
      <c r="Q1836" s="77" t="str">
        <f t="shared" si="142"/>
        <v/>
      </c>
      <c r="R1836" s="77" t="str">
        <f t="shared" si="143"/>
        <v/>
      </c>
      <c r="S1836" s="77" t="str">
        <f>IF(O1836="","",IF(OR(VALUE(LEFT(O1836,2))&gt;IF(RIGHT(J1836,1)="M",7,19),AND(OR(LEFT(O1836,2)={"07","19"}),VALUE(RIGHT(O1836,2))&gt;15)),TRUE,FALSE))</f>
        <v/>
      </c>
      <c r="T1836" s="77" t="str">
        <f>IF(O1836="","",IF(OR(VALUE(LEFT(O1836,2))&gt;IF(RIGHT(J1836,1)="M",7,19),AND(OR(LEFT(O1836,2)={"07","19"}),VALUE(RIGHT(O1836,2))&gt;5)),TRUE,FALSE))</f>
        <v/>
      </c>
    </row>
    <row r="1837" spans="12:20" x14ac:dyDescent="0.25">
      <c r="L1837" s="75">
        <f>COUNTIF($B$2:B1837,B1837)</f>
        <v>0</v>
      </c>
      <c r="M1837" s="75">
        <f>COUNTIF($L$2:L1837,4)</f>
        <v>42</v>
      </c>
      <c r="N1837" s="76" t="str">
        <f t="shared" si="144"/>
        <v>0</v>
      </c>
      <c r="O1837" s="76" t="str">
        <f t="shared" si="140"/>
        <v/>
      </c>
      <c r="P1837" s="75" t="str">
        <f t="shared" si="141"/>
        <v/>
      </c>
      <c r="Q1837" s="77" t="str">
        <f t="shared" si="142"/>
        <v/>
      </c>
      <c r="R1837" s="77" t="str">
        <f t="shared" si="143"/>
        <v/>
      </c>
      <c r="S1837" s="77" t="str">
        <f>IF(O1837="","",IF(OR(VALUE(LEFT(O1837,2))&gt;IF(RIGHT(J1837,1)="M",7,19),AND(OR(LEFT(O1837,2)={"07","19"}),VALUE(RIGHT(O1837,2))&gt;15)),TRUE,FALSE))</f>
        <v/>
      </c>
      <c r="T1837" s="77" t="str">
        <f>IF(O1837="","",IF(OR(VALUE(LEFT(O1837,2))&gt;IF(RIGHT(J1837,1)="M",7,19),AND(OR(LEFT(O1837,2)={"07","19"}),VALUE(RIGHT(O1837,2))&gt;5)),TRUE,FALSE))</f>
        <v/>
      </c>
    </row>
    <row r="1838" spans="12:20" x14ac:dyDescent="0.25">
      <c r="L1838" s="75">
        <f>COUNTIF($B$2:B1838,B1838)</f>
        <v>0</v>
      </c>
      <c r="M1838" s="75">
        <f>COUNTIF($L$2:L1838,4)</f>
        <v>42</v>
      </c>
      <c r="N1838" s="76" t="str">
        <f t="shared" si="144"/>
        <v>0</v>
      </c>
      <c r="O1838" s="76" t="str">
        <f t="shared" si="140"/>
        <v/>
      </c>
      <c r="P1838" s="75" t="str">
        <f t="shared" si="141"/>
        <v/>
      </c>
      <c r="Q1838" s="77" t="str">
        <f t="shared" si="142"/>
        <v/>
      </c>
      <c r="R1838" s="77" t="str">
        <f t="shared" si="143"/>
        <v/>
      </c>
      <c r="S1838" s="77" t="str">
        <f>IF(O1838="","",IF(OR(VALUE(LEFT(O1838,2))&gt;IF(RIGHT(J1838,1)="M",7,19),AND(OR(LEFT(O1838,2)={"07","19"}),VALUE(RIGHT(O1838,2))&gt;15)),TRUE,FALSE))</f>
        <v/>
      </c>
      <c r="T1838" s="77" t="str">
        <f>IF(O1838="","",IF(OR(VALUE(LEFT(O1838,2))&gt;IF(RIGHT(J1838,1)="M",7,19),AND(OR(LEFT(O1838,2)={"07","19"}),VALUE(RIGHT(O1838,2))&gt;5)),TRUE,FALSE))</f>
        <v/>
      </c>
    </row>
    <row r="1839" spans="12:20" x14ac:dyDescent="0.25">
      <c r="L1839" s="75">
        <f>COUNTIF($B$2:B1839,B1839)</f>
        <v>0</v>
      </c>
      <c r="M1839" s="75">
        <f>COUNTIF($L$2:L1839,4)</f>
        <v>42</v>
      </c>
      <c r="N1839" s="76" t="str">
        <f t="shared" si="144"/>
        <v>0</v>
      </c>
      <c r="O1839" s="76" t="str">
        <f t="shared" si="140"/>
        <v/>
      </c>
      <c r="P1839" s="75" t="str">
        <f t="shared" si="141"/>
        <v/>
      </c>
      <c r="Q1839" s="77" t="str">
        <f t="shared" si="142"/>
        <v/>
      </c>
      <c r="R1839" s="77" t="str">
        <f t="shared" si="143"/>
        <v/>
      </c>
      <c r="S1839" s="77" t="str">
        <f>IF(O1839="","",IF(OR(VALUE(LEFT(O1839,2))&gt;IF(RIGHT(J1839,1)="M",7,19),AND(OR(LEFT(O1839,2)={"07","19"}),VALUE(RIGHT(O1839,2))&gt;15)),TRUE,FALSE))</f>
        <v/>
      </c>
      <c r="T1839" s="77" t="str">
        <f>IF(O1839="","",IF(OR(VALUE(LEFT(O1839,2))&gt;IF(RIGHT(J1839,1)="M",7,19),AND(OR(LEFT(O1839,2)={"07","19"}),VALUE(RIGHT(O1839,2))&gt;5)),TRUE,FALSE))</f>
        <v/>
      </c>
    </row>
    <row r="1840" spans="12:20" x14ac:dyDescent="0.25">
      <c r="L1840" s="75">
        <f>COUNTIF($B$2:B1840,B1840)</f>
        <v>0</v>
      </c>
      <c r="M1840" s="75">
        <f>COUNTIF($L$2:L1840,4)</f>
        <v>42</v>
      </c>
      <c r="N1840" s="76" t="str">
        <f t="shared" si="144"/>
        <v>0</v>
      </c>
      <c r="O1840" s="76" t="str">
        <f t="shared" si="140"/>
        <v/>
      </c>
      <c r="P1840" s="75" t="str">
        <f t="shared" si="141"/>
        <v/>
      </c>
      <c r="Q1840" s="77" t="str">
        <f t="shared" si="142"/>
        <v/>
      </c>
      <c r="R1840" s="77" t="str">
        <f t="shared" si="143"/>
        <v/>
      </c>
      <c r="S1840" s="77" t="str">
        <f>IF(O1840="","",IF(OR(VALUE(LEFT(O1840,2))&gt;IF(RIGHT(J1840,1)="M",7,19),AND(OR(LEFT(O1840,2)={"07","19"}),VALUE(RIGHT(O1840,2))&gt;15)),TRUE,FALSE))</f>
        <v/>
      </c>
      <c r="T1840" s="77" t="str">
        <f>IF(O1840="","",IF(OR(VALUE(LEFT(O1840,2))&gt;IF(RIGHT(J1840,1)="M",7,19),AND(OR(LEFT(O1840,2)={"07","19"}),VALUE(RIGHT(O1840,2))&gt;5)),TRUE,FALSE))</f>
        <v/>
      </c>
    </row>
    <row r="1841" spans="12:20" x14ac:dyDescent="0.25">
      <c r="L1841" s="75">
        <f>COUNTIF($B$2:B1841,B1841)</f>
        <v>0</v>
      </c>
      <c r="M1841" s="75">
        <f>COUNTIF($L$2:L1841,4)</f>
        <v>42</v>
      </c>
      <c r="N1841" s="76" t="str">
        <f t="shared" si="144"/>
        <v>0</v>
      </c>
      <c r="O1841" s="76" t="str">
        <f t="shared" si="140"/>
        <v/>
      </c>
      <c r="P1841" s="75" t="str">
        <f t="shared" si="141"/>
        <v/>
      </c>
      <c r="Q1841" s="77" t="str">
        <f t="shared" si="142"/>
        <v/>
      </c>
      <c r="R1841" s="77" t="str">
        <f t="shared" si="143"/>
        <v/>
      </c>
      <c r="S1841" s="77" t="str">
        <f>IF(O1841="","",IF(OR(VALUE(LEFT(O1841,2))&gt;IF(RIGHT(J1841,1)="M",7,19),AND(OR(LEFT(O1841,2)={"07","19"}),VALUE(RIGHT(O1841,2))&gt;15)),TRUE,FALSE))</f>
        <v/>
      </c>
      <c r="T1841" s="77" t="str">
        <f>IF(O1841="","",IF(OR(VALUE(LEFT(O1841,2))&gt;IF(RIGHT(J1841,1)="M",7,19),AND(OR(LEFT(O1841,2)={"07","19"}),VALUE(RIGHT(O1841,2))&gt;5)),TRUE,FALSE))</f>
        <v/>
      </c>
    </row>
    <row r="1842" spans="12:20" x14ac:dyDescent="0.25">
      <c r="L1842" s="75">
        <f>COUNTIF($B$2:B1842,B1842)</f>
        <v>0</v>
      </c>
      <c r="M1842" s="75">
        <f>COUNTIF($L$2:L1842,4)</f>
        <v>42</v>
      </c>
      <c r="N1842" s="76" t="str">
        <f t="shared" si="144"/>
        <v>0</v>
      </c>
      <c r="O1842" s="76" t="str">
        <f t="shared" si="140"/>
        <v/>
      </c>
      <c r="P1842" s="75" t="str">
        <f t="shared" si="141"/>
        <v/>
      </c>
      <c r="Q1842" s="77" t="str">
        <f t="shared" si="142"/>
        <v/>
      </c>
      <c r="R1842" s="77" t="str">
        <f t="shared" si="143"/>
        <v/>
      </c>
      <c r="S1842" s="77" t="str">
        <f>IF(O1842="","",IF(OR(VALUE(LEFT(O1842,2))&gt;IF(RIGHT(J1842,1)="M",7,19),AND(OR(LEFT(O1842,2)={"07","19"}),VALUE(RIGHT(O1842,2))&gt;15)),TRUE,FALSE))</f>
        <v/>
      </c>
      <c r="T1842" s="77" t="str">
        <f>IF(O1842="","",IF(OR(VALUE(LEFT(O1842,2))&gt;IF(RIGHT(J1842,1)="M",7,19),AND(OR(LEFT(O1842,2)={"07","19"}),VALUE(RIGHT(O1842,2))&gt;5)),TRUE,FALSE))</f>
        <v/>
      </c>
    </row>
    <row r="1843" spans="12:20" x14ac:dyDescent="0.25">
      <c r="L1843" s="75">
        <f>COUNTIF($B$2:B1843,B1843)</f>
        <v>0</v>
      </c>
      <c r="M1843" s="75">
        <f>COUNTIF($L$2:L1843,4)</f>
        <v>42</v>
      </c>
      <c r="N1843" s="76" t="str">
        <f t="shared" si="144"/>
        <v>0</v>
      </c>
      <c r="O1843" s="76" t="str">
        <f t="shared" si="140"/>
        <v/>
      </c>
      <c r="P1843" s="75" t="str">
        <f t="shared" si="141"/>
        <v/>
      </c>
      <c r="Q1843" s="77" t="str">
        <f t="shared" si="142"/>
        <v/>
      </c>
      <c r="R1843" s="77" t="str">
        <f t="shared" si="143"/>
        <v/>
      </c>
      <c r="S1843" s="77" t="str">
        <f>IF(O1843="","",IF(OR(VALUE(LEFT(O1843,2))&gt;IF(RIGHT(J1843,1)="M",7,19),AND(OR(LEFT(O1843,2)={"07","19"}),VALUE(RIGHT(O1843,2))&gt;15)),TRUE,FALSE))</f>
        <v/>
      </c>
      <c r="T1843" s="77" t="str">
        <f>IF(O1843="","",IF(OR(VALUE(LEFT(O1843,2))&gt;IF(RIGHT(J1843,1)="M",7,19),AND(OR(LEFT(O1843,2)={"07","19"}),VALUE(RIGHT(O1843,2))&gt;5)),TRUE,FALSE))</f>
        <v/>
      </c>
    </row>
    <row r="1844" spans="12:20" x14ac:dyDescent="0.25">
      <c r="L1844" s="75">
        <f>COUNTIF($B$2:B1844,B1844)</f>
        <v>0</v>
      </c>
      <c r="M1844" s="75">
        <f>COUNTIF($L$2:L1844,4)</f>
        <v>42</v>
      </c>
      <c r="N1844" s="76" t="str">
        <f t="shared" si="144"/>
        <v>0</v>
      </c>
      <c r="O1844" s="76" t="str">
        <f t="shared" si="140"/>
        <v/>
      </c>
      <c r="P1844" s="75" t="str">
        <f t="shared" si="141"/>
        <v/>
      </c>
      <c r="Q1844" s="77" t="str">
        <f t="shared" si="142"/>
        <v/>
      </c>
      <c r="R1844" s="77" t="str">
        <f t="shared" si="143"/>
        <v/>
      </c>
      <c r="S1844" s="77" t="str">
        <f>IF(O1844="","",IF(OR(VALUE(LEFT(O1844,2))&gt;IF(RIGHT(J1844,1)="M",7,19),AND(OR(LEFT(O1844,2)={"07","19"}),VALUE(RIGHT(O1844,2))&gt;15)),TRUE,FALSE))</f>
        <v/>
      </c>
      <c r="T1844" s="77" t="str">
        <f>IF(O1844="","",IF(OR(VALUE(LEFT(O1844,2))&gt;IF(RIGHT(J1844,1)="M",7,19),AND(OR(LEFT(O1844,2)={"07","19"}),VALUE(RIGHT(O1844,2))&gt;5)),TRUE,FALSE))</f>
        <v/>
      </c>
    </row>
    <row r="1845" spans="12:20" x14ac:dyDescent="0.25">
      <c r="L1845" s="75">
        <f>COUNTIF($B$2:B1845,B1845)</f>
        <v>0</v>
      </c>
      <c r="M1845" s="75">
        <f>COUNTIF($L$2:L1845,4)</f>
        <v>42</v>
      </c>
      <c r="N1845" s="76" t="str">
        <f t="shared" si="144"/>
        <v>0</v>
      </c>
      <c r="O1845" s="76" t="str">
        <f t="shared" si="140"/>
        <v/>
      </c>
      <c r="P1845" s="75" t="str">
        <f t="shared" si="141"/>
        <v/>
      </c>
      <c r="Q1845" s="77" t="str">
        <f t="shared" si="142"/>
        <v/>
      </c>
      <c r="R1845" s="77" t="str">
        <f t="shared" si="143"/>
        <v/>
      </c>
      <c r="S1845" s="77" t="str">
        <f>IF(O1845="","",IF(OR(VALUE(LEFT(O1845,2))&gt;IF(RIGHT(J1845,1)="M",7,19),AND(OR(LEFT(O1845,2)={"07","19"}),VALUE(RIGHT(O1845,2))&gt;15)),TRUE,FALSE))</f>
        <v/>
      </c>
      <c r="T1845" s="77" t="str">
        <f>IF(O1845="","",IF(OR(VALUE(LEFT(O1845,2))&gt;IF(RIGHT(J1845,1)="M",7,19),AND(OR(LEFT(O1845,2)={"07","19"}),VALUE(RIGHT(O1845,2))&gt;5)),TRUE,FALSE))</f>
        <v/>
      </c>
    </row>
    <row r="1846" spans="12:20" x14ac:dyDescent="0.25">
      <c r="L1846" s="75">
        <f>COUNTIF($B$2:B1846,B1846)</f>
        <v>0</v>
      </c>
      <c r="M1846" s="75">
        <f>COUNTIF($L$2:L1846,4)</f>
        <v>42</v>
      </c>
      <c r="N1846" s="76" t="str">
        <f t="shared" si="144"/>
        <v>0</v>
      </c>
      <c r="O1846" s="76" t="str">
        <f t="shared" si="140"/>
        <v/>
      </c>
      <c r="P1846" s="75" t="str">
        <f t="shared" si="141"/>
        <v/>
      </c>
      <c r="Q1846" s="77" t="str">
        <f t="shared" si="142"/>
        <v/>
      </c>
      <c r="R1846" s="77" t="str">
        <f t="shared" si="143"/>
        <v/>
      </c>
      <c r="S1846" s="77" t="str">
        <f>IF(O1846="","",IF(OR(VALUE(LEFT(O1846,2))&gt;IF(RIGHT(J1846,1)="M",7,19),AND(OR(LEFT(O1846,2)={"07","19"}),VALUE(RIGHT(O1846,2))&gt;15)),TRUE,FALSE))</f>
        <v/>
      </c>
      <c r="T1846" s="77" t="str">
        <f>IF(O1846="","",IF(OR(VALUE(LEFT(O1846,2))&gt;IF(RIGHT(J1846,1)="M",7,19),AND(OR(LEFT(O1846,2)={"07","19"}),VALUE(RIGHT(O1846,2))&gt;5)),TRUE,FALSE))</f>
        <v/>
      </c>
    </row>
    <row r="1847" spans="12:20" x14ac:dyDescent="0.25">
      <c r="L1847" s="75">
        <f>COUNTIF($B$2:B1847,B1847)</f>
        <v>0</v>
      </c>
      <c r="M1847" s="75">
        <f>COUNTIF($L$2:L1847,4)</f>
        <v>42</v>
      </c>
      <c r="N1847" s="76" t="str">
        <f t="shared" si="144"/>
        <v>0</v>
      </c>
      <c r="O1847" s="76" t="str">
        <f t="shared" si="140"/>
        <v/>
      </c>
      <c r="P1847" s="75" t="str">
        <f t="shared" si="141"/>
        <v/>
      </c>
      <c r="Q1847" s="77" t="str">
        <f t="shared" si="142"/>
        <v/>
      </c>
      <c r="R1847" s="77" t="str">
        <f t="shared" si="143"/>
        <v/>
      </c>
      <c r="S1847" s="77" t="str">
        <f>IF(O1847="","",IF(OR(VALUE(LEFT(O1847,2))&gt;IF(RIGHT(J1847,1)="M",7,19),AND(OR(LEFT(O1847,2)={"07","19"}),VALUE(RIGHT(O1847,2))&gt;15)),TRUE,FALSE))</f>
        <v/>
      </c>
      <c r="T1847" s="77" t="str">
        <f>IF(O1847="","",IF(OR(VALUE(LEFT(O1847,2))&gt;IF(RIGHT(J1847,1)="M",7,19),AND(OR(LEFT(O1847,2)={"07","19"}),VALUE(RIGHT(O1847,2))&gt;5)),TRUE,FALSE))</f>
        <v/>
      </c>
    </row>
    <row r="1848" spans="12:20" x14ac:dyDescent="0.25">
      <c r="L1848" s="75">
        <f>COUNTIF($B$2:B1848,B1848)</f>
        <v>0</v>
      </c>
      <c r="M1848" s="75">
        <f>COUNTIF($L$2:L1848,4)</f>
        <v>42</v>
      </c>
      <c r="N1848" s="76" t="str">
        <f t="shared" si="144"/>
        <v>0</v>
      </c>
      <c r="O1848" s="76" t="str">
        <f t="shared" si="140"/>
        <v/>
      </c>
      <c r="P1848" s="75" t="str">
        <f t="shared" si="141"/>
        <v/>
      </c>
      <c r="Q1848" s="77" t="str">
        <f t="shared" si="142"/>
        <v/>
      </c>
      <c r="R1848" s="77" t="str">
        <f t="shared" si="143"/>
        <v/>
      </c>
      <c r="S1848" s="77" t="str">
        <f>IF(O1848="","",IF(OR(VALUE(LEFT(O1848,2))&gt;IF(RIGHT(J1848,1)="M",7,19),AND(OR(LEFT(O1848,2)={"07","19"}),VALUE(RIGHT(O1848,2))&gt;15)),TRUE,FALSE))</f>
        <v/>
      </c>
      <c r="T1848" s="77" t="str">
        <f>IF(O1848="","",IF(OR(VALUE(LEFT(O1848,2))&gt;IF(RIGHT(J1848,1)="M",7,19),AND(OR(LEFT(O1848,2)={"07","19"}),VALUE(RIGHT(O1848,2))&gt;5)),TRUE,FALSE))</f>
        <v/>
      </c>
    </row>
    <row r="1849" spans="12:20" x14ac:dyDescent="0.25">
      <c r="L1849" s="75">
        <f>COUNTIF($B$2:B1849,B1849)</f>
        <v>0</v>
      </c>
      <c r="M1849" s="75">
        <f>COUNTIF($L$2:L1849,4)</f>
        <v>42</v>
      </c>
      <c r="N1849" s="76" t="str">
        <f t="shared" si="144"/>
        <v>0</v>
      </c>
      <c r="O1849" s="76" t="str">
        <f t="shared" si="140"/>
        <v/>
      </c>
      <c r="P1849" s="75" t="str">
        <f t="shared" si="141"/>
        <v/>
      </c>
      <c r="Q1849" s="77" t="str">
        <f t="shared" si="142"/>
        <v/>
      </c>
      <c r="R1849" s="77" t="str">
        <f t="shared" si="143"/>
        <v/>
      </c>
      <c r="S1849" s="77" t="str">
        <f>IF(O1849="","",IF(OR(VALUE(LEFT(O1849,2))&gt;IF(RIGHT(J1849,1)="M",7,19),AND(OR(LEFT(O1849,2)={"07","19"}),VALUE(RIGHT(O1849,2))&gt;15)),TRUE,FALSE))</f>
        <v/>
      </c>
      <c r="T1849" s="77" t="str">
        <f>IF(O1849="","",IF(OR(VALUE(LEFT(O1849,2))&gt;IF(RIGHT(J1849,1)="M",7,19),AND(OR(LEFT(O1849,2)={"07","19"}),VALUE(RIGHT(O1849,2))&gt;5)),TRUE,FALSE))</f>
        <v/>
      </c>
    </row>
    <row r="1850" spans="12:20" x14ac:dyDescent="0.25">
      <c r="L1850" s="75">
        <f>COUNTIF($B$2:B1850,B1850)</f>
        <v>0</v>
      </c>
      <c r="M1850" s="75">
        <f>COUNTIF($L$2:L1850,4)</f>
        <v>42</v>
      </c>
      <c r="N1850" s="76" t="str">
        <f t="shared" si="144"/>
        <v>0</v>
      </c>
      <c r="O1850" s="76" t="str">
        <f t="shared" si="140"/>
        <v/>
      </c>
      <c r="P1850" s="75" t="str">
        <f t="shared" si="141"/>
        <v/>
      </c>
      <c r="Q1850" s="77" t="str">
        <f t="shared" si="142"/>
        <v/>
      </c>
      <c r="R1850" s="77" t="str">
        <f t="shared" si="143"/>
        <v/>
      </c>
      <c r="S1850" s="77" t="str">
        <f>IF(O1850="","",IF(OR(VALUE(LEFT(O1850,2))&gt;IF(RIGHT(J1850,1)="M",7,19),AND(OR(LEFT(O1850,2)={"07","19"}),VALUE(RIGHT(O1850,2))&gt;15)),TRUE,FALSE))</f>
        <v/>
      </c>
      <c r="T1850" s="77" t="str">
        <f>IF(O1850="","",IF(OR(VALUE(LEFT(O1850,2))&gt;IF(RIGHT(J1850,1)="M",7,19),AND(OR(LEFT(O1850,2)={"07","19"}),VALUE(RIGHT(O1850,2))&gt;5)),TRUE,FALSE))</f>
        <v/>
      </c>
    </row>
    <row r="1851" spans="12:20" x14ac:dyDescent="0.25">
      <c r="L1851" s="75">
        <f>COUNTIF($B$2:B1851,B1851)</f>
        <v>0</v>
      </c>
      <c r="M1851" s="75">
        <f>COUNTIF($L$2:L1851,4)</f>
        <v>42</v>
      </c>
      <c r="N1851" s="76" t="str">
        <f t="shared" si="144"/>
        <v>0</v>
      </c>
      <c r="O1851" s="76" t="str">
        <f t="shared" si="140"/>
        <v/>
      </c>
      <c r="P1851" s="75" t="str">
        <f t="shared" si="141"/>
        <v/>
      </c>
      <c r="Q1851" s="77" t="str">
        <f t="shared" si="142"/>
        <v/>
      </c>
      <c r="R1851" s="77" t="str">
        <f t="shared" si="143"/>
        <v/>
      </c>
      <c r="S1851" s="77" t="str">
        <f>IF(O1851="","",IF(OR(VALUE(LEFT(O1851,2))&gt;IF(RIGHT(J1851,1)="M",7,19),AND(OR(LEFT(O1851,2)={"07","19"}),VALUE(RIGHT(O1851,2))&gt;15)),TRUE,FALSE))</f>
        <v/>
      </c>
      <c r="T1851" s="77" t="str">
        <f>IF(O1851="","",IF(OR(VALUE(LEFT(O1851,2))&gt;IF(RIGHT(J1851,1)="M",7,19),AND(OR(LEFT(O1851,2)={"07","19"}),VALUE(RIGHT(O1851,2))&gt;5)),TRUE,FALSE))</f>
        <v/>
      </c>
    </row>
    <row r="1852" spans="12:20" x14ac:dyDescent="0.25">
      <c r="L1852" s="75">
        <f>COUNTIF($B$2:B1852,B1852)</f>
        <v>0</v>
      </c>
      <c r="M1852" s="75">
        <f>COUNTIF($L$2:L1852,4)</f>
        <v>42</v>
      </c>
      <c r="N1852" s="76" t="str">
        <f t="shared" si="144"/>
        <v>0</v>
      </c>
      <c r="O1852" s="76" t="str">
        <f t="shared" si="140"/>
        <v/>
      </c>
      <c r="P1852" s="75" t="str">
        <f t="shared" si="141"/>
        <v/>
      </c>
      <c r="Q1852" s="77" t="str">
        <f t="shared" si="142"/>
        <v/>
      </c>
      <c r="R1852" s="77" t="str">
        <f t="shared" si="143"/>
        <v/>
      </c>
      <c r="S1852" s="77" t="str">
        <f>IF(O1852="","",IF(OR(VALUE(LEFT(O1852,2))&gt;IF(RIGHT(J1852,1)="M",7,19),AND(OR(LEFT(O1852,2)={"07","19"}),VALUE(RIGHT(O1852,2))&gt;15)),TRUE,FALSE))</f>
        <v/>
      </c>
      <c r="T1852" s="77" t="str">
        <f>IF(O1852="","",IF(OR(VALUE(LEFT(O1852,2))&gt;IF(RIGHT(J1852,1)="M",7,19),AND(OR(LEFT(O1852,2)={"07","19"}),VALUE(RIGHT(O1852,2))&gt;5)),TRUE,FALSE))</f>
        <v/>
      </c>
    </row>
    <row r="1853" spans="12:20" x14ac:dyDescent="0.25">
      <c r="L1853" s="75">
        <f>COUNTIF($B$2:B1853,B1853)</f>
        <v>0</v>
      </c>
      <c r="M1853" s="75">
        <f>COUNTIF($L$2:L1853,4)</f>
        <v>42</v>
      </c>
      <c r="N1853" s="76" t="str">
        <f t="shared" si="144"/>
        <v>0</v>
      </c>
      <c r="O1853" s="76" t="str">
        <f t="shared" si="140"/>
        <v/>
      </c>
      <c r="P1853" s="75" t="str">
        <f t="shared" si="141"/>
        <v/>
      </c>
      <c r="Q1853" s="77" t="str">
        <f t="shared" si="142"/>
        <v/>
      </c>
      <c r="R1853" s="77" t="str">
        <f t="shared" si="143"/>
        <v/>
      </c>
      <c r="S1853" s="77" t="str">
        <f>IF(O1853="","",IF(OR(VALUE(LEFT(O1853,2))&gt;IF(RIGHT(J1853,1)="M",7,19),AND(OR(LEFT(O1853,2)={"07","19"}),VALUE(RIGHT(O1853,2))&gt;15)),TRUE,FALSE))</f>
        <v/>
      </c>
      <c r="T1853" s="77" t="str">
        <f>IF(O1853="","",IF(OR(VALUE(LEFT(O1853,2))&gt;IF(RIGHT(J1853,1)="M",7,19),AND(OR(LEFT(O1853,2)={"07","19"}),VALUE(RIGHT(O1853,2))&gt;5)),TRUE,FALSE))</f>
        <v/>
      </c>
    </row>
    <row r="1854" spans="12:20" x14ac:dyDescent="0.25">
      <c r="L1854" s="75">
        <f>COUNTIF($B$2:B1854,B1854)</f>
        <v>0</v>
      </c>
      <c r="M1854" s="75">
        <f>COUNTIF($L$2:L1854,4)</f>
        <v>42</v>
      </c>
      <c r="N1854" s="76" t="str">
        <f t="shared" si="144"/>
        <v>0</v>
      </c>
      <c r="O1854" s="76" t="str">
        <f t="shared" si="140"/>
        <v/>
      </c>
      <c r="P1854" s="75" t="str">
        <f t="shared" si="141"/>
        <v/>
      </c>
      <c r="Q1854" s="77" t="str">
        <f t="shared" si="142"/>
        <v/>
      </c>
      <c r="R1854" s="77" t="str">
        <f t="shared" si="143"/>
        <v/>
      </c>
      <c r="S1854" s="77" t="str">
        <f>IF(O1854="","",IF(OR(VALUE(LEFT(O1854,2))&gt;IF(RIGHT(J1854,1)="M",7,19),AND(OR(LEFT(O1854,2)={"07","19"}),VALUE(RIGHT(O1854,2))&gt;15)),TRUE,FALSE))</f>
        <v/>
      </c>
      <c r="T1854" s="77" t="str">
        <f>IF(O1854="","",IF(OR(VALUE(LEFT(O1854,2))&gt;IF(RIGHT(J1854,1)="M",7,19),AND(OR(LEFT(O1854,2)={"07","19"}),VALUE(RIGHT(O1854,2))&gt;5)),TRUE,FALSE))</f>
        <v/>
      </c>
    </row>
    <row r="1855" spans="12:20" x14ac:dyDescent="0.25">
      <c r="L1855" s="75">
        <f>COUNTIF($B$2:B1855,B1855)</f>
        <v>0</v>
      </c>
      <c r="M1855" s="75">
        <f>COUNTIF($L$2:L1855,4)</f>
        <v>42</v>
      </c>
      <c r="N1855" s="76" t="str">
        <f t="shared" si="144"/>
        <v>0</v>
      </c>
      <c r="O1855" s="76" t="str">
        <f t="shared" si="140"/>
        <v/>
      </c>
      <c r="P1855" s="75" t="str">
        <f t="shared" si="141"/>
        <v/>
      </c>
      <c r="Q1855" s="77" t="str">
        <f t="shared" si="142"/>
        <v/>
      </c>
      <c r="R1855" s="77" t="str">
        <f t="shared" si="143"/>
        <v/>
      </c>
      <c r="S1855" s="77" t="str">
        <f>IF(O1855="","",IF(OR(VALUE(LEFT(O1855,2))&gt;IF(RIGHT(J1855,1)="M",7,19),AND(OR(LEFT(O1855,2)={"07","19"}),VALUE(RIGHT(O1855,2))&gt;15)),TRUE,FALSE))</f>
        <v/>
      </c>
      <c r="T1855" s="77" t="str">
        <f>IF(O1855="","",IF(OR(VALUE(LEFT(O1855,2))&gt;IF(RIGHT(J1855,1)="M",7,19),AND(OR(LEFT(O1855,2)={"07","19"}),VALUE(RIGHT(O1855,2))&gt;5)),TRUE,FALSE))</f>
        <v/>
      </c>
    </row>
    <row r="1856" spans="12:20" x14ac:dyDescent="0.25">
      <c r="L1856" s="75">
        <f>COUNTIF($B$2:B1856,B1856)</f>
        <v>0</v>
      </c>
      <c r="M1856" s="75">
        <f>COUNTIF($L$2:L1856,4)</f>
        <v>42</v>
      </c>
      <c r="N1856" s="76" t="str">
        <f t="shared" si="144"/>
        <v>0</v>
      </c>
      <c r="O1856" s="76" t="str">
        <f t="shared" si="140"/>
        <v/>
      </c>
      <c r="P1856" s="75" t="str">
        <f t="shared" si="141"/>
        <v/>
      </c>
      <c r="Q1856" s="77" t="str">
        <f t="shared" si="142"/>
        <v/>
      </c>
      <c r="R1856" s="77" t="str">
        <f t="shared" si="143"/>
        <v/>
      </c>
      <c r="S1856" s="77" t="str">
        <f>IF(O1856="","",IF(OR(VALUE(LEFT(O1856,2))&gt;IF(RIGHT(J1856,1)="M",7,19),AND(OR(LEFT(O1856,2)={"07","19"}),VALUE(RIGHT(O1856,2))&gt;15)),TRUE,FALSE))</f>
        <v/>
      </c>
      <c r="T1856" s="77" t="str">
        <f>IF(O1856="","",IF(OR(VALUE(LEFT(O1856,2))&gt;IF(RIGHT(J1856,1)="M",7,19),AND(OR(LEFT(O1856,2)={"07","19"}),VALUE(RIGHT(O1856,2))&gt;5)),TRUE,FALSE))</f>
        <v/>
      </c>
    </row>
    <row r="1857" spans="12:20" x14ac:dyDescent="0.25">
      <c r="L1857" s="75">
        <f>COUNTIF($B$2:B1857,B1857)</f>
        <v>0</v>
      </c>
      <c r="M1857" s="75">
        <f>COUNTIF($L$2:L1857,4)</f>
        <v>42</v>
      </c>
      <c r="N1857" s="76" t="str">
        <f t="shared" si="144"/>
        <v>0</v>
      </c>
      <c r="O1857" s="76" t="str">
        <f t="shared" si="140"/>
        <v/>
      </c>
      <c r="P1857" s="75" t="str">
        <f t="shared" si="141"/>
        <v/>
      </c>
      <c r="Q1857" s="77" t="str">
        <f t="shared" si="142"/>
        <v/>
      </c>
      <c r="R1857" s="77" t="str">
        <f t="shared" si="143"/>
        <v/>
      </c>
      <c r="S1857" s="77" t="str">
        <f>IF(O1857="","",IF(OR(VALUE(LEFT(O1857,2))&gt;IF(RIGHT(J1857,1)="M",7,19),AND(OR(LEFT(O1857,2)={"07","19"}),VALUE(RIGHT(O1857,2))&gt;15)),TRUE,FALSE))</f>
        <v/>
      </c>
      <c r="T1857" s="77" t="str">
        <f>IF(O1857="","",IF(OR(VALUE(LEFT(O1857,2))&gt;IF(RIGHT(J1857,1)="M",7,19),AND(OR(LEFT(O1857,2)={"07","19"}),VALUE(RIGHT(O1857,2))&gt;5)),TRUE,FALSE))</f>
        <v/>
      </c>
    </row>
    <row r="1858" spans="12:20" x14ac:dyDescent="0.25">
      <c r="L1858" s="75">
        <f>COUNTIF($B$2:B1858,B1858)</f>
        <v>0</v>
      </c>
      <c r="M1858" s="75">
        <f>COUNTIF($L$2:L1858,4)</f>
        <v>42</v>
      </c>
      <c r="N1858" s="76" t="str">
        <f t="shared" si="144"/>
        <v>0</v>
      </c>
      <c r="O1858" s="76" t="str">
        <f t="shared" ref="O1858:O1921" si="145">TRIM(SUBSTITUTE(SUBSTITUTE(D1858,"+",""),"_",""))</f>
        <v/>
      </c>
      <c r="P1858" s="75" t="str">
        <f t="shared" ref="P1858:P1921" si="146">TRIM(SUBSTITUTE(SUBSTITUTE(E1858,"+",""),"_",""))</f>
        <v/>
      </c>
      <c r="Q1858" s="77" t="str">
        <f t="shared" ref="Q1858:Q1921" si="147">IFERROR(IF(RIGHT(P1858,2)&lt;RIGHT(O1858,2),IF(P1858&lt;O1858,P1858+2360-O1858,P1858-40-O1858),IF(P1858&lt;O1858,P1858+2400-O1858,P1858-O1858)),"")</f>
        <v/>
      </c>
      <c r="R1858" s="77" t="str">
        <f t="shared" ref="R1858:R1921" si="148">IFERROR(ROUNDDOWN(Q1858/100,0),"")</f>
        <v/>
      </c>
      <c r="S1858" s="77" t="str">
        <f>IF(O1858="","",IF(OR(VALUE(LEFT(O1858,2))&gt;IF(RIGHT(J1858,1)="M",7,19),AND(OR(LEFT(O1858,2)={"07","19"}),VALUE(RIGHT(O1858,2))&gt;15)),TRUE,FALSE))</f>
        <v/>
      </c>
      <c r="T1858" s="77" t="str">
        <f>IF(O1858="","",IF(OR(VALUE(LEFT(O1858,2))&gt;IF(RIGHT(J1858,1)="M",7,19),AND(OR(LEFT(O1858,2)={"07","19"}),VALUE(RIGHT(O1858,2))&gt;5)),TRUE,FALSE))</f>
        <v/>
      </c>
    </row>
    <row r="1859" spans="12:20" x14ac:dyDescent="0.25">
      <c r="L1859" s="75">
        <f>COUNTIF($B$2:B1859,B1859)</f>
        <v>0</v>
      </c>
      <c r="M1859" s="75">
        <f>COUNTIF($L$2:L1859,4)</f>
        <v>42</v>
      </c>
      <c r="N1859" s="76" t="str">
        <f t="shared" ref="N1859:N1922" si="149">A1859&amp;DAY(C1859)</f>
        <v>0</v>
      </c>
      <c r="O1859" s="76" t="str">
        <f t="shared" si="145"/>
        <v/>
      </c>
      <c r="P1859" s="75" t="str">
        <f t="shared" si="146"/>
        <v/>
      </c>
      <c r="Q1859" s="77" t="str">
        <f t="shared" si="147"/>
        <v/>
      </c>
      <c r="R1859" s="77" t="str">
        <f t="shared" si="148"/>
        <v/>
      </c>
      <c r="S1859" s="77" t="str">
        <f>IF(O1859="","",IF(OR(VALUE(LEFT(O1859,2))&gt;IF(RIGHT(J1859,1)="M",7,19),AND(OR(LEFT(O1859,2)={"07","19"}),VALUE(RIGHT(O1859,2))&gt;15)),TRUE,FALSE))</f>
        <v/>
      </c>
      <c r="T1859" s="77" t="str">
        <f>IF(O1859="","",IF(OR(VALUE(LEFT(O1859,2))&gt;IF(RIGHT(J1859,1)="M",7,19),AND(OR(LEFT(O1859,2)={"07","19"}),VALUE(RIGHT(O1859,2))&gt;5)),TRUE,FALSE))</f>
        <v/>
      </c>
    </row>
    <row r="1860" spans="12:20" x14ac:dyDescent="0.25">
      <c r="L1860" s="75">
        <f>COUNTIF($B$2:B1860,B1860)</f>
        <v>0</v>
      </c>
      <c r="M1860" s="75">
        <f>COUNTIF($L$2:L1860,4)</f>
        <v>42</v>
      </c>
      <c r="N1860" s="76" t="str">
        <f t="shared" si="149"/>
        <v>0</v>
      </c>
      <c r="O1860" s="76" t="str">
        <f t="shared" si="145"/>
        <v/>
      </c>
      <c r="P1860" s="75" t="str">
        <f t="shared" si="146"/>
        <v/>
      </c>
      <c r="Q1860" s="77" t="str">
        <f t="shared" si="147"/>
        <v/>
      </c>
      <c r="R1860" s="77" t="str">
        <f t="shared" si="148"/>
        <v/>
      </c>
      <c r="S1860" s="77" t="str">
        <f>IF(O1860="","",IF(OR(VALUE(LEFT(O1860,2))&gt;IF(RIGHT(J1860,1)="M",7,19),AND(OR(LEFT(O1860,2)={"07","19"}),VALUE(RIGHT(O1860,2))&gt;15)),TRUE,FALSE))</f>
        <v/>
      </c>
      <c r="T1860" s="77" t="str">
        <f>IF(O1860="","",IF(OR(VALUE(LEFT(O1860,2))&gt;IF(RIGHT(J1860,1)="M",7,19),AND(OR(LEFT(O1860,2)={"07","19"}),VALUE(RIGHT(O1860,2))&gt;5)),TRUE,FALSE))</f>
        <v/>
      </c>
    </row>
    <row r="1861" spans="12:20" x14ac:dyDescent="0.25">
      <c r="L1861" s="75">
        <f>COUNTIF($B$2:B1861,B1861)</f>
        <v>0</v>
      </c>
      <c r="M1861" s="75">
        <f>COUNTIF($L$2:L1861,4)</f>
        <v>42</v>
      </c>
      <c r="N1861" s="76" t="str">
        <f t="shared" si="149"/>
        <v>0</v>
      </c>
      <c r="O1861" s="76" t="str">
        <f t="shared" si="145"/>
        <v/>
      </c>
      <c r="P1861" s="75" t="str">
        <f t="shared" si="146"/>
        <v/>
      </c>
      <c r="Q1861" s="77" t="str">
        <f t="shared" si="147"/>
        <v/>
      </c>
      <c r="R1861" s="77" t="str">
        <f t="shared" si="148"/>
        <v/>
      </c>
      <c r="S1861" s="77" t="str">
        <f>IF(O1861="","",IF(OR(VALUE(LEFT(O1861,2))&gt;IF(RIGHT(J1861,1)="M",7,19),AND(OR(LEFT(O1861,2)={"07","19"}),VALUE(RIGHT(O1861,2))&gt;15)),TRUE,FALSE))</f>
        <v/>
      </c>
      <c r="T1861" s="77" t="str">
        <f>IF(O1861="","",IF(OR(VALUE(LEFT(O1861,2))&gt;IF(RIGHT(J1861,1)="M",7,19),AND(OR(LEFT(O1861,2)={"07","19"}),VALUE(RIGHT(O1861,2))&gt;5)),TRUE,FALSE))</f>
        <v/>
      </c>
    </row>
    <row r="1862" spans="12:20" x14ac:dyDescent="0.25">
      <c r="L1862" s="75">
        <f>COUNTIF($B$2:B1862,B1862)</f>
        <v>0</v>
      </c>
      <c r="M1862" s="75">
        <f>COUNTIF($L$2:L1862,4)</f>
        <v>42</v>
      </c>
      <c r="N1862" s="76" t="str">
        <f t="shared" si="149"/>
        <v>0</v>
      </c>
      <c r="O1862" s="76" t="str">
        <f t="shared" si="145"/>
        <v/>
      </c>
      <c r="P1862" s="75" t="str">
        <f t="shared" si="146"/>
        <v/>
      </c>
      <c r="Q1862" s="77" t="str">
        <f t="shared" si="147"/>
        <v/>
      </c>
      <c r="R1862" s="77" t="str">
        <f t="shared" si="148"/>
        <v/>
      </c>
      <c r="S1862" s="77" t="str">
        <f>IF(O1862="","",IF(OR(VALUE(LEFT(O1862,2))&gt;IF(RIGHT(J1862,1)="M",7,19),AND(OR(LEFT(O1862,2)={"07","19"}),VALUE(RIGHT(O1862,2))&gt;15)),TRUE,FALSE))</f>
        <v/>
      </c>
      <c r="T1862" s="77" t="str">
        <f>IF(O1862="","",IF(OR(VALUE(LEFT(O1862,2))&gt;IF(RIGHT(J1862,1)="M",7,19),AND(OR(LEFT(O1862,2)={"07","19"}),VALUE(RIGHT(O1862,2))&gt;5)),TRUE,FALSE))</f>
        <v/>
      </c>
    </row>
    <row r="1863" spans="12:20" x14ac:dyDescent="0.25">
      <c r="L1863" s="75">
        <f>COUNTIF($B$2:B1863,B1863)</f>
        <v>0</v>
      </c>
      <c r="M1863" s="75">
        <f>COUNTIF($L$2:L1863,4)</f>
        <v>42</v>
      </c>
      <c r="N1863" s="76" t="str">
        <f t="shared" si="149"/>
        <v>0</v>
      </c>
      <c r="O1863" s="76" t="str">
        <f t="shared" si="145"/>
        <v/>
      </c>
      <c r="P1863" s="75" t="str">
        <f t="shared" si="146"/>
        <v/>
      </c>
      <c r="Q1863" s="77" t="str">
        <f t="shared" si="147"/>
        <v/>
      </c>
      <c r="R1863" s="77" t="str">
        <f t="shared" si="148"/>
        <v/>
      </c>
      <c r="S1863" s="77" t="str">
        <f>IF(O1863="","",IF(OR(VALUE(LEFT(O1863,2))&gt;IF(RIGHT(J1863,1)="M",7,19),AND(OR(LEFT(O1863,2)={"07","19"}),VALUE(RIGHT(O1863,2))&gt;15)),TRUE,FALSE))</f>
        <v/>
      </c>
      <c r="T1863" s="77" t="str">
        <f>IF(O1863="","",IF(OR(VALUE(LEFT(O1863,2))&gt;IF(RIGHT(J1863,1)="M",7,19),AND(OR(LEFT(O1863,2)={"07","19"}),VALUE(RIGHT(O1863,2))&gt;5)),TRUE,FALSE))</f>
        <v/>
      </c>
    </row>
    <row r="1864" spans="12:20" x14ac:dyDescent="0.25">
      <c r="L1864" s="75">
        <f>COUNTIF($B$2:B1864,B1864)</f>
        <v>0</v>
      </c>
      <c r="M1864" s="75">
        <f>COUNTIF($L$2:L1864,4)</f>
        <v>42</v>
      </c>
      <c r="N1864" s="76" t="str">
        <f t="shared" si="149"/>
        <v>0</v>
      </c>
      <c r="O1864" s="76" t="str">
        <f t="shared" si="145"/>
        <v/>
      </c>
      <c r="P1864" s="75" t="str">
        <f t="shared" si="146"/>
        <v/>
      </c>
      <c r="Q1864" s="77" t="str">
        <f t="shared" si="147"/>
        <v/>
      </c>
      <c r="R1864" s="77" t="str">
        <f t="shared" si="148"/>
        <v/>
      </c>
      <c r="S1864" s="77" t="str">
        <f>IF(O1864="","",IF(OR(VALUE(LEFT(O1864,2))&gt;IF(RIGHT(J1864,1)="M",7,19),AND(OR(LEFT(O1864,2)={"07","19"}),VALUE(RIGHT(O1864,2))&gt;15)),TRUE,FALSE))</f>
        <v/>
      </c>
      <c r="T1864" s="77" t="str">
        <f>IF(O1864="","",IF(OR(VALUE(LEFT(O1864,2))&gt;IF(RIGHT(J1864,1)="M",7,19),AND(OR(LEFT(O1864,2)={"07","19"}),VALUE(RIGHT(O1864,2))&gt;5)),TRUE,FALSE))</f>
        <v/>
      </c>
    </row>
    <row r="1865" spans="12:20" x14ac:dyDescent="0.25">
      <c r="L1865" s="75">
        <f>COUNTIF($B$2:B1865,B1865)</f>
        <v>0</v>
      </c>
      <c r="M1865" s="75">
        <f>COUNTIF($L$2:L1865,4)</f>
        <v>42</v>
      </c>
      <c r="N1865" s="76" t="str">
        <f t="shared" si="149"/>
        <v>0</v>
      </c>
      <c r="O1865" s="76" t="str">
        <f t="shared" si="145"/>
        <v/>
      </c>
      <c r="P1865" s="75" t="str">
        <f t="shared" si="146"/>
        <v/>
      </c>
      <c r="Q1865" s="77" t="str">
        <f t="shared" si="147"/>
        <v/>
      </c>
      <c r="R1865" s="77" t="str">
        <f t="shared" si="148"/>
        <v/>
      </c>
      <c r="S1865" s="77" t="str">
        <f>IF(O1865="","",IF(OR(VALUE(LEFT(O1865,2))&gt;IF(RIGHT(J1865,1)="M",7,19),AND(OR(LEFT(O1865,2)={"07","19"}),VALUE(RIGHT(O1865,2))&gt;15)),TRUE,FALSE))</f>
        <v/>
      </c>
      <c r="T1865" s="77" t="str">
        <f>IF(O1865="","",IF(OR(VALUE(LEFT(O1865,2))&gt;IF(RIGHT(J1865,1)="M",7,19),AND(OR(LEFT(O1865,2)={"07","19"}),VALUE(RIGHT(O1865,2))&gt;5)),TRUE,FALSE))</f>
        <v/>
      </c>
    </row>
    <row r="1866" spans="12:20" x14ac:dyDescent="0.25">
      <c r="L1866" s="75">
        <f>COUNTIF($B$2:B1866,B1866)</f>
        <v>0</v>
      </c>
      <c r="M1866" s="75">
        <f>COUNTIF($L$2:L1866,4)</f>
        <v>42</v>
      </c>
      <c r="N1866" s="76" t="str">
        <f t="shared" si="149"/>
        <v>0</v>
      </c>
      <c r="O1866" s="76" t="str">
        <f t="shared" si="145"/>
        <v/>
      </c>
      <c r="P1866" s="75" t="str">
        <f t="shared" si="146"/>
        <v/>
      </c>
      <c r="Q1866" s="77" t="str">
        <f t="shared" si="147"/>
        <v/>
      </c>
      <c r="R1866" s="77" t="str">
        <f t="shared" si="148"/>
        <v/>
      </c>
      <c r="S1866" s="77" t="str">
        <f>IF(O1866="","",IF(OR(VALUE(LEFT(O1866,2))&gt;IF(RIGHT(J1866,1)="M",7,19),AND(OR(LEFT(O1866,2)={"07","19"}),VALUE(RIGHT(O1866,2))&gt;15)),TRUE,FALSE))</f>
        <v/>
      </c>
      <c r="T1866" s="77" t="str">
        <f>IF(O1866="","",IF(OR(VALUE(LEFT(O1866,2))&gt;IF(RIGHT(J1866,1)="M",7,19),AND(OR(LEFT(O1866,2)={"07","19"}),VALUE(RIGHT(O1866,2))&gt;5)),TRUE,FALSE))</f>
        <v/>
      </c>
    </row>
    <row r="1867" spans="12:20" x14ac:dyDescent="0.25">
      <c r="L1867" s="75">
        <f>COUNTIF($B$2:B1867,B1867)</f>
        <v>0</v>
      </c>
      <c r="M1867" s="75">
        <f>COUNTIF($L$2:L1867,4)</f>
        <v>42</v>
      </c>
      <c r="N1867" s="76" t="str">
        <f t="shared" si="149"/>
        <v>0</v>
      </c>
      <c r="O1867" s="76" t="str">
        <f t="shared" si="145"/>
        <v/>
      </c>
      <c r="P1867" s="75" t="str">
        <f t="shared" si="146"/>
        <v/>
      </c>
      <c r="Q1867" s="77" t="str">
        <f t="shared" si="147"/>
        <v/>
      </c>
      <c r="R1867" s="77" t="str">
        <f t="shared" si="148"/>
        <v/>
      </c>
      <c r="S1867" s="77" t="str">
        <f>IF(O1867="","",IF(OR(VALUE(LEFT(O1867,2))&gt;IF(RIGHT(J1867,1)="M",7,19),AND(OR(LEFT(O1867,2)={"07","19"}),VALUE(RIGHT(O1867,2))&gt;15)),TRUE,FALSE))</f>
        <v/>
      </c>
      <c r="T1867" s="77" t="str">
        <f>IF(O1867="","",IF(OR(VALUE(LEFT(O1867,2))&gt;IF(RIGHT(J1867,1)="M",7,19),AND(OR(LEFT(O1867,2)={"07","19"}),VALUE(RIGHT(O1867,2))&gt;5)),TRUE,FALSE))</f>
        <v/>
      </c>
    </row>
    <row r="1868" spans="12:20" x14ac:dyDescent="0.25">
      <c r="L1868" s="75">
        <f>COUNTIF($B$2:B1868,B1868)</f>
        <v>0</v>
      </c>
      <c r="M1868" s="75">
        <f>COUNTIF($L$2:L1868,4)</f>
        <v>42</v>
      </c>
      <c r="N1868" s="76" t="str">
        <f t="shared" si="149"/>
        <v>0</v>
      </c>
      <c r="O1868" s="76" t="str">
        <f t="shared" si="145"/>
        <v/>
      </c>
      <c r="P1868" s="75" t="str">
        <f t="shared" si="146"/>
        <v/>
      </c>
      <c r="Q1868" s="77" t="str">
        <f t="shared" si="147"/>
        <v/>
      </c>
      <c r="R1868" s="77" t="str">
        <f t="shared" si="148"/>
        <v/>
      </c>
      <c r="S1868" s="77" t="str">
        <f>IF(O1868="","",IF(OR(VALUE(LEFT(O1868,2))&gt;IF(RIGHT(J1868,1)="M",7,19),AND(OR(LEFT(O1868,2)={"07","19"}),VALUE(RIGHT(O1868,2))&gt;15)),TRUE,FALSE))</f>
        <v/>
      </c>
      <c r="T1868" s="77" t="str">
        <f>IF(O1868="","",IF(OR(VALUE(LEFT(O1868,2))&gt;IF(RIGHT(J1868,1)="M",7,19),AND(OR(LEFT(O1868,2)={"07","19"}),VALUE(RIGHT(O1868,2))&gt;5)),TRUE,FALSE))</f>
        <v/>
      </c>
    </row>
    <row r="1869" spans="12:20" x14ac:dyDescent="0.25">
      <c r="L1869" s="75">
        <f>COUNTIF($B$2:B1869,B1869)</f>
        <v>0</v>
      </c>
      <c r="M1869" s="75">
        <f>COUNTIF($L$2:L1869,4)</f>
        <v>42</v>
      </c>
      <c r="N1869" s="76" t="str">
        <f t="shared" si="149"/>
        <v>0</v>
      </c>
      <c r="O1869" s="76" t="str">
        <f t="shared" si="145"/>
        <v/>
      </c>
      <c r="P1869" s="75" t="str">
        <f t="shared" si="146"/>
        <v/>
      </c>
      <c r="Q1869" s="77" t="str">
        <f t="shared" si="147"/>
        <v/>
      </c>
      <c r="R1869" s="77" t="str">
        <f t="shared" si="148"/>
        <v/>
      </c>
      <c r="S1869" s="77" t="str">
        <f>IF(O1869="","",IF(OR(VALUE(LEFT(O1869,2))&gt;IF(RIGHT(J1869,1)="M",7,19),AND(OR(LEFT(O1869,2)={"07","19"}),VALUE(RIGHT(O1869,2))&gt;15)),TRUE,FALSE))</f>
        <v/>
      </c>
      <c r="T1869" s="77" t="str">
        <f>IF(O1869="","",IF(OR(VALUE(LEFT(O1869,2))&gt;IF(RIGHT(J1869,1)="M",7,19),AND(OR(LEFT(O1869,2)={"07","19"}),VALUE(RIGHT(O1869,2))&gt;5)),TRUE,FALSE))</f>
        <v/>
      </c>
    </row>
    <row r="1870" spans="12:20" x14ac:dyDescent="0.25">
      <c r="L1870" s="75">
        <f>COUNTIF($B$2:B1870,B1870)</f>
        <v>0</v>
      </c>
      <c r="M1870" s="75">
        <f>COUNTIF($L$2:L1870,4)</f>
        <v>42</v>
      </c>
      <c r="N1870" s="76" t="str">
        <f t="shared" si="149"/>
        <v>0</v>
      </c>
      <c r="O1870" s="76" t="str">
        <f t="shared" si="145"/>
        <v/>
      </c>
      <c r="P1870" s="75" t="str">
        <f t="shared" si="146"/>
        <v/>
      </c>
      <c r="Q1870" s="77" t="str">
        <f t="shared" si="147"/>
        <v/>
      </c>
      <c r="R1870" s="77" t="str">
        <f t="shared" si="148"/>
        <v/>
      </c>
      <c r="S1870" s="77" t="str">
        <f>IF(O1870="","",IF(OR(VALUE(LEFT(O1870,2))&gt;IF(RIGHT(J1870,1)="M",7,19),AND(OR(LEFT(O1870,2)={"07","19"}),VALUE(RIGHT(O1870,2))&gt;15)),TRUE,FALSE))</f>
        <v/>
      </c>
      <c r="T1870" s="77" t="str">
        <f>IF(O1870="","",IF(OR(VALUE(LEFT(O1870,2))&gt;IF(RIGHT(J1870,1)="M",7,19),AND(OR(LEFT(O1870,2)={"07","19"}),VALUE(RIGHT(O1870,2))&gt;5)),TRUE,FALSE))</f>
        <v/>
      </c>
    </row>
    <row r="1871" spans="12:20" x14ac:dyDescent="0.25">
      <c r="L1871" s="75">
        <f>COUNTIF($B$2:B1871,B1871)</f>
        <v>0</v>
      </c>
      <c r="M1871" s="75">
        <f>COUNTIF($L$2:L1871,4)</f>
        <v>42</v>
      </c>
      <c r="N1871" s="76" t="str">
        <f t="shared" si="149"/>
        <v>0</v>
      </c>
      <c r="O1871" s="76" t="str">
        <f t="shared" si="145"/>
        <v/>
      </c>
      <c r="P1871" s="75" t="str">
        <f t="shared" si="146"/>
        <v/>
      </c>
      <c r="Q1871" s="77" t="str">
        <f t="shared" si="147"/>
        <v/>
      </c>
      <c r="R1871" s="77" t="str">
        <f t="shared" si="148"/>
        <v/>
      </c>
      <c r="S1871" s="77" t="str">
        <f>IF(O1871="","",IF(OR(VALUE(LEFT(O1871,2))&gt;IF(RIGHT(J1871,1)="M",7,19),AND(OR(LEFT(O1871,2)={"07","19"}),VALUE(RIGHT(O1871,2))&gt;15)),TRUE,FALSE))</f>
        <v/>
      </c>
      <c r="T1871" s="77" t="str">
        <f>IF(O1871="","",IF(OR(VALUE(LEFT(O1871,2))&gt;IF(RIGHT(J1871,1)="M",7,19),AND(OR(LEFT(O1871,2)={"07","19"}),VALUE(RIGHT(O1871,2))&gt;5)),TRUE,FALSE))</f>
        <v/>
      </c>
    </row>
    <row r="1872" spans="12:20" x14ac:dyDescent="0.25">
      <c r="L1872" s="75">
        <f>COUNTIF($B$2:B1872,B1872)</f>
        <v>0</v>
      </c>
      <c r="M1872" s="75">
        <f>COUNTIF($L$2:L1872,4)</f>
        <v>42</v>
      </c>
      <c r="N1872" s="76" t="str">
        <f t="shared" si="149"/>
        <v>0</v>
      </c>
      <c r="O1872" s="76" t="str">
        <f t="shared" si="145"/>
        <v/>
      </c>
      <c r="P1872" s="75" t="str">
        <f t="shared" si="146"/>
        <v/>
      </c>
      <c r="Q1872" s="77" t="str">
        <f t="shared" si="147"/>
        <v/>
      </c>
      <c r="R1872" s="77" t="str">
        <f t="shared" si="148"/>
        <v/>
      </c>
      <c r="S1872" s="77" t="str">
        <f>IF(O1872="","",IF(OR(VALUE(LEFT(O1872,2))&gt;IF(RIGHT(J1872,1)="M",7,19),AND(OR(LEFT(O1872,2)={"07","19"}),VALUE(RIGHT(O1872,2))&gt;15)),TRUE,FALSE))</f>
        <v/>
      </c>
      <c r="T1872" s="77" t="str">
        <f>IF(O1872="","",IF(OR(VALUE(LEFT(O1872,2))&gt;IF(RIGHT(J1872,1)="M",7,19),AND(OR(LEFT(O1872,2)={"07","19"}),VALUE(RIGHT(O1872,2))&gt;5)),TRUE,FALSE))</f>
        <v/>
      </c>
    </row>
    <row r="1873" spans="12:20" x14ac:dyDescent="0.25">
      <c r="L1873" s="75">
        <f>COUNTIF($B$2:B1873,B1873)</f>
        <v>0</v>
      </c>
      <c r="M1873" s="75">
        <f>COUNTIF($L$2:L1873,4)</f>
        <v>42</v>
      </c>
      <c r="N1873" s="76" t="str">
        <f t="shared" si="149"/>
        <v>0</v>
      </c>
      <c r="O1873" s="76" t="str">
        <f t="shared" si="145"/>
        <v/>
      </c>
      <c r="P1873" s="75" t="str">
        <f t="shared" si="146"/>
        <v/>
      </c>
      <c r="Q1873" s="77" t="str">
        <f t="shared" si="147"/>
        <v/>
      </c>
      <c r="R1873" s="77" t="str">
        <f t="shared" si="148"/>
        <v/>
      </c>
      <c r="S1873" s="77" t="str">
        <f>IF(O1873="","",IF(OR(VALUE(LEFT(O1873,2))&gt;IF(RIGHT(J1873,1)="M",7,19),AND(OR(LEFT(O1873,2)={"07","19"}),VALUE(RIGHT(O1873,2))&gt;15)),TRUE,FALSE))</f>
        <v/>
      </c>
      <c r="T1873" s="77" t="str">
        <f>IF(O1873="","",IF(OR(VALUE(LEFT(O1873,2))&gt;IF(RIGHT(J1873,1)="M",7,19),AND(OR(LEFT(O1873,2)={"07","19"}),VALUE(RIGHT(O1873,2))&gt;5)),TRUE,FALSE))</f>
        <v/>
      </c>
    </row>
    <row r="1874" spans="12:20" x14ac:dyDescent="0.25">
      <c r="L1874" s="75">
        <f>COUNTIF($B$2:B1874,B1874)</f>
        <v>0</v>
      </c>
      <c r="M1874" s="75">
        <f>COUNTIF($L$2:L1874,4)</f>
        <v>42</v>
      </c>
      <c r="N1874" s="76" t="str">
        <f t="shared" si="149"/>
        <v>0</v>
      </c>
      <c r="O1874" s="76" t="str">
        <f t="shared" si="145"/>
        <v/>
      </c>
      <c r="P1874" s="75" t="str">
        <f t="shared" si="146"/>
        <v/>
      </c>
      <c r="Q1874" s="77" t="str">
        <f t="shared" si="147"/>
        <v/>
      </c>
      <c r="R1874" s="77" t="str">
        <f t="shared" si="148"/>
        <v/>
      </c>
      <c r="S1874" s="77" t="str">
        <f>IF(O1874="","",IF(OR(VALUE(LEFT(O1874,2))&gt;IF(RIGHT(J1874,1)="M",7,19),AND(OR(LEFT(O1874,2)={"07","19"}),VALUE(RIGHT(O1874,2))&gt;15)),TRUE,FALSE))</f>
        <v/>
      </c>
      <c r="T1874" s="77" t="str">
        <f>IF(O1874="","",IF(OR(VALUE(LEFT(O1874,2))&gt;IF(RIGHT(J1874,1)="M",7,19),AND(OR(LEFT(O1874,2)={"07","19"}),VALUE(RIGHT(O1874,2))&gt;5)),TRUE,FALSE))</f>
        <v/>
      </c>
    </row>
    <row r="1875" spans="12:20" x14ac:dyDescent="0.25">
      <c r="L1875" s="75">
        <f>COUNTIF($B$2:B1875,B1875)</f>
        <v>0</v>
      </c>
      <c r="M1875" s="75">
        <f>COUNTIF($L$2:L1875,4)</f>
        <v>42</v>
      </c>
      <c r="N1875" s="76" t="str">
        <f t="shared" si="149"/>
        <v>0</v>
      </c>
      <c r="O1875" s="76" t="str">
        <f t="shared" si="145"/>
        <v/>
      </c>
      <c r="P1875" s="75" t="str">
        <f t="shared" si="146"/>
        <v/>
      </c>
      <c r="Q1875" s="77" t="str">
        <f t="shared" si="147"/>
        <v/>
      </c>
      <c r="R1875" s="77" t="str">
        <f t="shared" si="148"/>
        <v/>
      </c>
      <c r="S1875" s="77" t="str">
        <f>IF(O1875="","",IF(OR(VALUE(LEFT(O1875,2))&gt;IF(RIGHT(J1875,1)="M",7,19),AND(OR(LEFT(O1875,2)={"07","19"}),VALUE(RIGHT(O1875,2))&gt;15)),TRUE,FALSE))</f>
        <v/>
      </c>
      <c r="T1875" s="77" t="str">
        <f>IF(O1875="","",IF(OR(VALUE(LEFT(O1875,2))&gt;IF(RIGHT(J1875,1)="M",7,19),AND(OR(LEFT(O1875,2)={"07","19"}),VALUE(RIGHT(O1875,2))&gt;5)),TRUE,FALSE))</f>
        <v/>
      </c>
    </row>
    <row r="1876" spans="12:20" x14ac:dyDescent="0.25">
      <c r="L1876" s="75">
        <f>COUNTIF($B$2:B1876,B1876)</f>
        <v>0</v>
      </c>
      <c r="M1876" s="75">
        <f>COUNTIF($L$2:L1876,4)</f>
        <v>42</v>
      </c>
      <c r="N1876" s="76" t="str">
        <f t="shared" si="149"/>
        <v>0</v>
      </c>
      <c r="O1876" s="76" t="str">
        <f t="shared" si="145"/>
        <v/>
      </c>
      <c r="P1876" s="75" t="str">
        <f t="shared" si="146"/>
        <v/>
      </c>
      <c r="Q1876" s="77" t="str">
        <f t="shared" si="147"/>
        <v/>
      </c>
      <c r="R1876" s="77" t="str">
        <f t="shared" si="148"/>
        <v/>
      </c>
      <c r="S1876" s="77" t="str">
        <f>IF(O1876="","",IF(OR(VALUE(LEFT(O1876,2))&gt;IF(RIGHT(J1876,1)="M",7,19),AND(OR(LEFT(O1876,2)={"07","19"}),VALUE(RIGHT(O1876,2))&gt;15)),TRUE,FALSE))</f>
        <v/>
      </c>
      <c r="T1876" s="77" t="str">
        <f>IF(O1876="","",IF(OR(VALUE(LEFT(O1876,2))&gt;IF(RIGHT(J1876,1)="M",7,19),AND(OR(LEFT(O1876,2)={"07","19"}),VALUE(RIGHT(O1876,2))&gt;5)),TRUE,FALSE))</f>
        <v/>
      </c>
    </row>
    <row r="1877" spans="12:20" x14ac:dyDescent="0.25">
      <c r="L1877" s="75">
        <f>COUNTIF($B$2:B1877,B1877)</f>
        <v>0</v>
      </c>
      <c r="M1877" s="75">
        <f>COUNTIF($L$2:L1877,4)</f>
        <v>42</v>
      </c>
      <c r="N1877" s="76" t="str">
        <f t="shared" si="149"/>
        <v>0</v>
      </c>
      <c r="O1877" s="76" t="str">
        <f t="shared" si="145"/>
        <v/>
      </c>
      <c r="P1877" s="75" t="str">
        <f t="shared" si="146"/>
        <v/>
      </c>
      <c r="Q1877" s="77" t="str">
        <f t="shared" si="147"/>
        <v/>
      </c>
      <c r="R1877" s="77" t="str">
        <f t="shared" si="148"/>
        <v/>
      </c>
      <c r="S1877" s="77" t="str">
        <f>IF(O1877="","",IF(OR(VALUE(LEFT(O1877,2))&gt;IF(RIGHT(J1877,1)="M",7,19),AND(OR(LEFT(O1877,2)={"07","19"}),VALUE(RIGHT(O1877,2))&gt;15)),TRUE,FALSE))</f>
        <v/>
      </c>
      <c r="T1877" s="77" t="str">
        <f>IF(O1877="","",IF(OR(VALUE(LEFT(O1877,2))&gt;IF(RIGHT(J1877,1)="M",7,19),AND(OR(LEFT(O1877,2)={"07","19"}),VALUE(RIGHT(O1877,2))&gt;5)),TRUE,FALSE))</f>
        <v/>
      </c>
    </row>
    <row r="1878" spans="12:20" x14ac:dyDescent="0.25">
      <c r="L1878" s="75">
        <f>COUNTIF($B$2:B1878,B1878)</f>
        <v>0</v>
      </c>
      <c r="M1878" s="75">
        <f>COUNTIF($L$2:L1878,4)</f>
        <v>42</v>
      </c>
      <c r="N1878" s="76" t="str">
        <f t="shared" si="149"/>
        <v>0</v>
      </c>
      <c r="O1878" s="76" t="str">
        <f t="shared" si="145"/>
        <v/>
      </c>
      <c r="P1878" s="75" t="str">
        <f t="shared" si="146"/>
        <v/>
      </c>
      <c r="Q1878" s="77" t="str">
        <f t="shared" si="147"/>
        <v/>
      </c>
      <c r="R1878" s="77" t="str">
        <f t="shared" si="148"/>
        <v/>
      </c>
      <c r="S1878" s="77" t="str">
        <f>IF(O1878="","",IF(OR(VALUE(LEFT(O1878,2))&gt;IF(RIGHT(J1878,1)="M",7,19),AND(OR(LEFT(O1878,2)={"07","19"}),VALUE(RIGHT(O1878,2))&gt;15)),TRUE,FALSE))</f>
        <v/>
      </c>
      <c r="T1878" s="77" t="str">
        <f>IF(O1878="","",IF(OR(VALUE(LEFT(O1878,2))&gt;IF(RIGHT(J1878,1)="M",7,19),AND(OR(LEFT(O1878,2)={"07","19"}),VALUE(RIGHT(O1878,2))&gt;5)),TRUE,FALSE))</f>
        <v/>
      </c>
    </row>
    <row r="1879" spans="12:20" x14ac:dyDescent="0.25">
      <c r="L1879" s="75">
        <f>COUNTIF($B$2:B1879,B1879)</f>
        <v>0</v>
      </c>
      <c r="M1879" s="75">
        <f>COUNTIF($L$2:L1879,4)</f>
        <v>42</v>
      </c>
      <c r="N1879" s="76" t="str">
        <f t="shared" si="149"/>
        <v>0</v>
      </c>
      <c r="O1879" s="76" t="str">
        <f t="shared" si="145"/>
        <v/>
      </c>
      <c r="P1879" s="75" t="str">
        <f t="shared" si="146"/>
        <v/>
      </c>
      <c r="Q1879" s="77" t="str">
        <f t="shared" si="147"/>
        <v/>
      </c>
      <c r="R1879" s="77" t="str">
        <f t="shared" si="148"/>
        <v/>
      </c>
      <c r="S1879" s="77" t="str">
        <f>IF(O1879="","",IF(OR(VALUE(LEFT(O1879,2))&gt;IF(RIGHT(J1879,1)="M",7,19),AND(OR(LEFT(O1879,2)={"07","19"}),VALUE(RIGHT(O1879,2))&gt;15)),TRUE,FALSE))</f>
        <v/>
      </c>
      <c r="T1879" s="77" t="str">
        <f>IF(O1879="","",IF(OR(VALUE(LEFT(O1879,2))&gt;IF(RIGHT(J1879,1)="M",7,19),AND(OR(LEFT(O1879,2)={"07","19"}),VALUE(RIGHT(O1879,2))&gt;5)),TRUE,FALSE))</f>
        <v/>
      </c>
    </row>
    <row r="1880" spans="12:20" x14ac:dyDescent="0.25">
      <c r="L1880" s="75">
        <f>COUNTIF($B$2:B1880,B1880)</f>
        <v>0</v>
      </c>
      <c r="M1880" s="75">
        <f>COUNTIF($L$2:L1880,4)</f>
        <v>42</v>
      </c>
      <c r="N1880" s="76" t="str">
        <f t="shared" si="149"/>
        <v>0</v>
      </c>
      <c r="O1880" s="76" t="str">
        <f t="shared" si="145"/>
        <v/>
      </c>
      <c r="P1880" s="75" t="str">
        <f t="shared" si="146"/>
        <v/>
      </c>
      <c r="Q1880" s="77" t="str">
        <f t="shared" si="147"/>
        <v/>
      </c>
      <c r="R1880" s="77" t="str">
        <f t="shared" si="148"/>
        <v/>
      </c>
      <c r="S1880" s="77" t="str">
        <f>IF(O1880="","",IF(OR(VALUE(LEFT(O1880,2))&gt;IF(RIGHT(J1880,1)="M",7,19),AND(OR(LEFT(O1880,2)={"07","19"}),VALUE(RIGHT(O1880,2))&gt;15)),TRUE,FALSE))</f>
        <v/>
      </c>
      <c r="T1880" s="77" t="str">
        <f>IF(O1880="","",IF(OR(VALUE(LEFT(O1880,2))&gt;IF(RIGHT(J1880,1)="M",7,19),AND(OR(LEFT(O1880,2)={"07","19"}),VALUE(RIGHT(O1880,2))&gt;5)),TRUE,FALSE))</f>
        <v/>
      </c>
    </row>
    <row r="1881" spans="12:20" x14ac:dyDescent="0.25">
      <c r="L1881" s="75">
        <f>COUNTIF($B$2:B1881,B1881)</f>
        <v>0</v>
      </c>
      <c r="M1881" s="75">
        <f>COUNTIF($L$2:L1881,4)</f>
        <v>42</v>
      </c>
      <c r="N1881" s="76" t="str">
        <f t="shared" si="149"/>
        <v>0</v>
      </c>
      <c r="O1881" s="76" t="str">
        <f t="shared" si="145"/>
        <v/>
      </c>
      <c r="P1881" s="75" t="str">
        <f t="shared" si="146"/>
        <v/>
      </c>
      <c r="Q1881" s="77" t="str">
        <f t="shared" si="147"/>
        <v/>
      </c>
      <c r="R1881" s="77" t="str">
        <f t="shared" si="148"/>
        <v/>
      </c>
      <c r="S1881" s="77" t="str">
        <f>IF(O1881="","",IF(OR(VALUE(LEFT(O1881,2))&gt;IF(RIGHT(J1881,1)="M",7,19),AND(OR(LEFT(O1881,2)={"07","19"}),VALUE(RIGHT(O1881,2))&gt;15)),TRUE,FALSE))</f>
        <v/>
      </c>
      <c r="T1881" s="77" t="str">
        <f>IF(O1881="","",IF(OR(VALUE(LEFT(O1881,2))&gt;IF(RIGHT(J1881,1)="M",7,19),AND(OR(LEFT(O1881,2)={"07","19"}),VALUE(RIGHT(O1881,2))&gt;5)),TRUE,FALSE))</f>
        <v/>
      </c>
    </row>
    <row r="1882" spans="12:20" x14ac:dyDescent="0.25">
      <c r="L1882" s="75">
        <f>COUNTIF($B$2:B1882,B1882)</f>
        <v>0</v>
      </c>
      <c r="M1882" s="75">
        <f>COUNTIF($L$2:L1882,4)</f>
        <v>42</v>
      </c>
      <c r="N1882" s="76" t="str">
        <f t="shared" si="149"/>
        <v>0</v>
      </c>
      <c r="O1882" s="76" t="str">
        <f t="shared" si="145"/>
        <v/>
      </c>
      <c r="P1882" s="75" t="str">
        <f t="shared" si="146"/>
        <v/>
      </c>
      <c r="Q1882" s="77" t="str">
        <f t="shared" si="147"/>
        <v/>
      </c>
      <c r="R1882" s="77" t="str">
        <f t="shared" si="148"/>
        <v/>
      </c>
      <c r="S1882" s="77" t="str">
        <f>IF(O1882="","",IF(OR(VALUE(LEFT(O1882,2))&gt;IF(RIGHT(J1882,1)="M",7,19),AND(OR(LEFT(O1882,2)={"07","19"}),VALUE(RIGHT(O1882,2))&gt;15)),TRUE,FALSE))</f>
        <v/>
      </c>
      <c r="T1882" s="77" t="str">
        <f>IF(O1882="","",IF(OR(VALUE(LEFT(O1882,2))&gt;IF(RIGHT(J1882,1)="M",7,19),AND(OR(LEFT(O1882,2)={"07","19"}),VALUE(RIGHT(O1882,2))&gt;5)),TRUE,FALSE))</f>
        <v/>
      </c>
    </row>
    <row r="1883" spans="12:20" x14ac:dyDescent="0.25">
      <c r="L1883" s="75">
        <f>COUNTIF($B$2:B1883,B1883)</f>
        <v>0</v>
      </c>
      <c r="M1883" s="75">
        <f>COUNTIF($L$2:L1883,4)</f>
        <v>42</v>
      </c>
      <c r="N1883" s="76" t="str">
        <f t="shared" si="149"/>
        <v>0</v>
      </c>
      <c r="O1883" s="76" t="str">
        <f t="shared" si="145"/>
        <v/>
      </c>
      <c r="P1883" s="75" t="str">
        <f t="shared" si="146"/>
        <v/>
      </c>
      <c r="Q1883" s="77" t="str">
        <f t="shared" si="147"/>
        <v/>
      </c>
      <c r="R1883" s="77" t="str">
        <f t="shared" si="148"/>
        <v/>
      </c>
      <c r="S1883" s="77" t="str">
        <f>IF(O1883="","",IF(OR(VALUE(LEFT(O1883,2))&gt;IF(RIGHT(J1883,1)="M",7,19),AND(OR(LEFT(O1883,2)={"07","19"}),VALUE(RIGHT(O1883,2))&gt;15)),TRUE,FALSE))</f>
        <v/>
      </c>
      <c r="T1883" s="77" t="str">
        <f>IF(O1883="","",IF(OR(VALUE(LEFT(O1883,2))&gt;IF(RIGHT(J1883,1)="M",7,19),AND(OR(LEFT(O1883,2)={"07","19"}),VALUE(RIGHT(O1883,2))&gt;5)),TRUE,FALSE))</f>
        <v/>
      </c>
    </row>
    <row r="1884" spans="12:20" x14ac:dyDescent="0.25">
      <c r="L1884" s="75">
        <f>COUNTIF($B$2:B1884,B1884)</f>
        <v>0</v>
      </c>
      <c r="M1884" s="75">
        <f>COUNTIF($L$2:L1884,4)</f>
        <v>42</v>
      </c>
      <c r="N1884" s="76" t="str">
        <f t="shared" si="149"/>
        <v>0</v>
      </c>
      <c r="O1884" s="76" t="str">
        <f t="shared" si="145"/>
        <v/>
      </c>
      <c r="P1884" s="75" t="str">
        <f t="shared" si="146"/>
        <v/>
      </c>
      <c r="Q1884" s="77" t="str">
        <f t="shared" si="147"/>
        <v/>
      </c>
      <c r="R1884" s="77" t="str">
        <f t="shared" si="148"/>
        <v/>
      </c>
      <c r="S1884" s="77" t="str">
        <f>IF(O1884="","",IF(OR(VALUE(LEFT(O1884,2))&gt;IF(RIGHT(J1884,1)="M",7,19),AND(OR(LEFT(O1884,2)={"07","19"}),VALUE(RIGHT(O1884,2))&gt;15)),TRUE,FALSE))</f>
        <v/>
      </c>
      <c r="T1884" s="77" t="str">
        <f>IF(O1884="","",IF(OR(VALUE(LEFT(O1884,2))&gt;IF(RIGHT(J1884,1)="M",7,19),AND(OR(LEFT(O1884,2)={"07","19"}),VALUE(RIGHT(O1884,2))&gt;5)),TRUE,FALSE))</f>
        <v/>
      </c>
    </row>
    <row r="1885" spans="12:20" x14ac:dyDescent="0.25">
      <c r="L1885" s="75">
        <f>COUNTIF($B$2:B1885,B1885)</f>
        <v>0</v>
      </c>
      <c r="M1885" s="75">
        <f>COUNTIF($L$2:L1885,4)</f>
        <v>42</v>
      </c>
      <c r="N1885" s="76" t="str">
        <f t="shared" si="149"/>
        <v>0</v>
      </c>
      <c r="O1885" s="76" t="str">
        <f t="shared" si="145"/>
        <v/>
      </c>
      <c r="P1885" s="75" t="str">
        <f t="shared" si="146"/>
        <v/>
      </c>
      <c r="Q1885" s="77" t="str">
        <f t="shared" si="147"/>
        <v/>
      </c>
      <c r="R1885" s="77" t="str">
        <f t="shared" si="148"/>
        <v/>
      </c>
      <c r="S1885" s="77" t="str">
        <f>IF(O1885="","",IF(OR(VALUE(LEFT(O1885,2))&gt;IF(RIGHT(J1885,1)="M",7,19),AND(OR(LEFT(O1885,2)={"07","19"}),VALUE(RIGHT(O1885,2))&gt;15)),TRUE,FALSE))</f>
        <v/>
      </c>
      <c r="T1885" s="77" t="str">
        <f>IF(O1885="","",IF(OR(VALUE(LEFT(O1885,2))&gt;IF(RIGHT(J1885,1)="M",7,19),AND(OR(LEFT(O1885,2)={"07","19"}),VALUE(RIGHT(O1885,2))&gt;5)),TRUE,FALSE))</f>
        <v/>
      </c>
    </row>
    <row r="1886" spans="12:20" x14ac:dyDescent="0.25">
      <c r="L1886" s="75">
        <f>COUNTIF($B$2:B1886,B1886)</f>
        <v>0</v>
      </c>
      <c r="M1886" s="75">
        <f>COUNTIF($L$2:L1886,4)</f>
        <v>42</v>
      </c>
      <c r="N1886" s="76" t="str">
        <f t="shared" si="149"/>
        <v>0</v>
      </c>
      <c r="O1886" s="76" t="str">
        <f t="shared" si="145"/>
        <v/>
      </c>
      <c r="P1886" s="75" t="str">
        <f t="shared" si="146"/>
        <v/>
      </c>
      <c r="Q1886" s="77" t="str">
        <f t="shared" si="147"/>
        <v/>
      </c>
      <c r="R1886" s="77" t="str">
        <f t="shared" si="148"/>
        <v/>
      </c>
      <c r="S1886" s="77" t="str">
        <f>IF(O1886="","",IF(OR(VALUE(LEFT(O1886,2))&gt;IF(RIGHT(J1886,1)="M",7,19),AND(OR(LEFT(O1886,2)={"07","19"}),VALUE(RIGHT(O1886,2))&gt;15)),TRUE,FALSE))</f>
        <v/>
      </c>
      <c r="T1886" s="77" t="str">
        <f>IF(O1886="","",IF(OR(VALUE(LEFT(O1886,2))&gt;IF(RIGHT(J1886,1)="M",7,19),AND(OR(LEFT(O1886,2)={"07","19"}),VALUE(RIGHT(O1886,2))&gt;5)),TRUE,FALSE))</f>
        <v/>
      </c>
    </row>
    <row r="1887" spans="12:20" x14ac:dyDescent="0.25">
      <c r="L1887" s="75">
        <f>COUNTIF($B$2:B1887,B1887)</f>
        <v>0</v>
      </c>
      <c r="M1887" s="75">
        <f>COUNTIF($L$2:L1887,4)</f>
        <v>42</v>
      </c>
      <c r="N1887" s="76" t="str">
        <f t="shared" si="149"/>
        <v>0</v>
      </c>
      <c r="O1887" s="76" t="str">
        <f t="shared" si="145"/>
        <v/>
      </c>
      <c r="P1887" s="75" t="str">
        <f t="shared" si="146"/>
        <v/>
      </c>
      <c r="Q1887" s="77" t="str">
        <f t="shared" si="147"/>
        <v/>
      </c>
      <c r="R1887" s="77" t="str">
        <f t="shared" si="148"/>
        <v/>
      </c>
      <c r="S1887" s="77" t="str">
        <f>IF(O1887="","",IF(OR(VALUE(LEFT(O1887,2))&gt;IF(RIGHT(J1887,1)="M",7,19),AND(OR(LEFT(O1887,2)={"07","19"}),VALUE(RIGHT(O1887,2))&gt;15)),TRUE,FALSE))</f>
        <v/>
      </c>
      <c r="T1887" s="77" t="str">
        <f>IF(O1887="","",IF(OR(VALUE(LEFT(O1887,2))&gt;IF(RIGHT(J1887,1)="M",7,19),AND(OR(LEFT(O1887,2)={"07","19"}),VALUE(RIGHT(O1887,2))&gt;5)),TRUE,FALSE))</f>
        <v/>
      </c>
    </row>
    <row r="1888" spans="12:20" x14ac:dyDescent="0.25">
      <c r="L1888" s="75">
        <f>COUNTIF($B$2:B1888,B1888)</f>
        <v>0</v>
      </c>
      <c r="M1888" s="75">
        <f>COUNTIF($L$2:L1888,4)</f>
        <v>42</v>
      </c>
      <c r="N1888" s="76" t="str">
        <f t="shared" si="149"/>
        <v>0</v>
      </c>
      <c r="O1888" s="76" t="str">
        <f t="shared" si="145"/>
        <v/>
      </c>
      <c r="P1888" s="75" t="str">
        <f t="shared" si="146"/>
        <v/>
      </c>
      <c r="Q1888" s="77" t="str">
        <f t="shared" si="147"/>
        <v/>
      </c>
      <c r="R1888" s="77" t="str">
        <f t="shared" si="148"/>
        <v/>
      </c>
      <c r="S1888" s="77" t="str">
        <f>IF(O1888="","",IF(OR(VALUE(LEFT(O1888,2))&gt;IF(RIGHT(J1888,1)="M",7,19),AND(OR(LEFT(O1888,2)={"07","19"}),VALUE(RIGHT(O1888,2))&gt;15)),TRUE,FALSE))</f>
        <v/>
      </c>
      <c r="T1888" s="77" t="str">
        <f>IF(O1888="","",IF(OR(VALUE(LEFT(O1888,2))&gt;IF(RIGHT(J1888,1)="M",7,19),AND(OR(LEFT(O1888,2)={"07","19"}),VALUE(RIGHT(O1888,2))&gt;5)),TRUE,FALSE))</f>
        <v/>
      </c>
    </row>
    <row r="1889" spans="12:20" x14ac:dyDescent="0.25">
      <c r="L1889" s="75">
        <f>COUNTIF($B$2:B1889,B1889)</f>
        <v>0</v>
      </c>
      <c r="M1889" s="75">
        <f>COUNTIF($L$2:L1889,4)</f>
        <v>42</v>
      </c>
      <c r="N1889" s="76" t="str">
        <f t="shared" si="149"/>
        <v>0</v>
      </c>
      <c r="O1889" s="76" t="str">
        <f t="shared" si="145"/>
        <v/>
      </c>
      <c r="P1889" s="75" t="str">
        <f t="shared" si="146"/>
        <v/>
      </c>
      <c r="Q1889" s="77" t="str">
        <f t="shared" si="147"/>
        <v/>
      </c>
      <c r="R1889" s="77" t="str">
        <f t="shared" si="148"/>
        <v/>
      </c>
      <c r="S1889" s="77" t="str">
        <f>IF(O1889="","",IF(OR(VALUE(LEFT(O1889,2))&gt;IF(RIGHT(J1889,1)="M",7,19),AND(OR(LEFT(O1889,2)={"07","19"}),VALUE(RIGHT(O1889,2))&gt;15)),TRUE,FALSE))</f>
        <v/>
      </c>
      <c r="T1889" s="77" t="str">
        <f>IF(O1889="","",IF(OR(VALUE(LEFT(O1889,2))&gt;IF(RIGHT(J1889,1)="M",7,19),AND(OR(LEFT(O1889,2)={"07","19"}),VALUE(RIGHT(O1889,2))&gt;5)),TRUE,FALSE))</f>
        <v/>
      </c>
    </row>
    <row r="1890" spans="12:20" x14ac:dyDescent="0.25">
      <c r="L1890" s="75">
        <f>COUNTIF($B$2:B1890,B1890)</f>
        <v>0</v>
      </c>
      <c r="M1890" s="75">
        <f>COUNTIF($L$2:L1890,4)</f>
        <v>42</v>
      </c>
      <c r="N1890" s="76" t="str">
        <f t="shared" si="149"/>
        <v>0</v>
      </c>
      <c r="O1890" s="76" t="str">
        <f t="shared" si="145"/>
        <v/>
      </c>
      <c r="P1890" s="75" t="str">
        <f t="shared" si="146"/>
        <v/>
      </c>
      <c r="Q1890" s="77" t="str">
        <f t="shared" si="147"/>
        <v/>
      </c>
      <c r="R1890" s="77" t="str">
        <f t="shared" si="148"/>
        <v/>
      </c>
      <c r="S1890" s="77" t="str">
        <f>IF(O1890="","",IF(OR(VALUE(LEFT(O1890,2))&gt;IF(RIGHT(J1890,1)="M",7,19),AND(OR(LEFT(O1890,2)={"07","19"}),VALUE(RIGHT(O1890,2))&gt;15)),TRUE,FALSE))</f>
        <v/>
      </c>
      <c r="T1890" s="77" t="str">
        <f>IF(O1890="","",IF(OR(VALUE(LEFT(O1890,2))&gt;IF(RIGHT(J1890,1)="M",7,19),AND(OR(LEFT(O1890,2)={"07","19"}),VALUE(RIGHT(O1890,2))&gt;5)),TRUE,FALSE))</f>
        <v/>
      </c>
    </row>
    <row r="1891" spans="12:20" x14ac:dyDescent="0.25">
      <c r="L1891" s="75">
        <f>COUNTIF($B$2:B1891,B1891)</f>
        <v>0</v>
      </c>
      <c r="M1891" s="75">
        <f>COUNTIF($L$2:L1891,4)</f>
        <v>42</v>
      </c>
      <c r="N1891" s="76" t="str">
        <f t="shared" si="149"/>
        <v>0</v>
      </c>
      <c r="O1891" s="76" t="str">
        <f t="shared" si="145"/>
        <v/>
      </c>
      <c r="P1891" s="75" t="str">
        <f t="shared" si="146"/>
        <v/>
      </c>
      <c r="Q1891" s="77" t="str">
        <f t="shared" si="147"/>
        <v/>
      </c>
      <c r="R1891" s="77" t="str">
        <f t="shared" si="148"/>
        <v/>
      </c>
      <c r="S1891" s="77" t="str">
        <f>IF(O1891="","",IF(OR(VALUE(LEFT(O1891,2))&gt;IF(RIGHT(J1891,1)="M",7,19),AND(OR(LEFT(O1891,2)={"07","19"}),VALUE(RIGHT(O1891,2))&gt;15)),TRUE,FALSE))</f>
        <v/>
      </c>
      <c r="T1891" s="77" t="str">
        <f>IF(O1891="","",IF(OR(VALUE(LEFT(O1891,2))&gt;IF(RIGHT(J1891,1)="M",7,19),AND(OR(LEFT(O1891,2)={"07","19"}),VALUE(RIGHT(O1891,2))&gt;5)),TRUE,FALSE))</f>
        <v/>
      </c>
    </row>
    <row r="1892" spans="12:20" x14ac:dyDescent="0.25">
      <c r="L1892" s="75">
        <f>COUNTIF($B$2:B1892,B1892)</f>
        <v>0</v>
      </c>
      <c r="M1892" s="75">
        <f>COUNTIF($L$2:L1892,4)</f>
        <v>42</v>
      </c>
      <c r="N1892" s="76" t="str">
        <f t="shared" si="149"/>
        <v>0</v>
      </c>
      <c r="O1892" s="76" t="str">
        <f t="shared" si="145"/>
        <v/>
      </c>
      <c r="P1892" s="75" t="str">
        <f t="shared" si="146"/>
        <v/>
      </c>
      <c r="Q1892" s="77" t="str">
        <f t="shared" si="147"/>
        <v/>
      </c>
      <c r="R1892" s="77" t="str">
        <f t="shared" si="148"/>
        <v/>
      </c>
      <c r="S1892" s="77" t="str">
        <f>IF(O1892="","",IF(OR(VALUE(LEFT(O1892,2))&gt;IF(RIGHT(J1892,1)="M",7,19),AND(OR(LEFT(O1892,2)={"07","19"}),VALUE(RIGHT(O1892,2))&gt;15)),TRUE,FALSE))</f>
        <v/>
      </c>
      <c r="T1892" s="77" t="str">
        <f>IF(O1892="","",IF(OR(VALUE(LEFT(O1892,2))&gt;IF(RIGHT(J1892,1)="M",7,19),AND(OR(LEFT(O1892,2)={"07","19"}),VALUE(RIGHT(O1892,2))&gt;5)),TRUE,FALSE))</f>
        <v/>
      </c>
    </row>
    <row r="1893" spans="12:20" x14ac:dyDescent="0.25">
      <c r="L1893" s="75">
        <f>COUNTIF($B$2:B1893,B1893)</f>
        <v>0</v>
      </c>
      <c r="M1893" s="75">
        <f>COUNTIF($L$2:L1893,4)</f>
        <v>42</v>
      </c>
      <c r="N1893" s="76" t="str">
        <f t="shared" si="149"/>
        <v>0</v>
      </c>
      <c r="O1893" s="76" t="str">
        <f t="shared" si="145"/>
        <v/>
      </c>
      <c r="P1893" s="75" t="str">
        <f t="shared" si="146"/>
        <v/>
      </c>
      <c r="Q1893" s="77" t="str">
        <f t="shared" si="147"/>
        <v/>
      </c>
      <c r="R1893" s="77" t="str">
        <f t="shared" si="148"/>
        <v/>
      </c>
      <c r="S1893" s="77" t="str">
        <f>IF(O1893="","",IF(OR(VALUE(LEFT(O1893,2))&gt;IF(RIGHT(J1893,1)="M",7,19),AND(OR(LEFT(O1893,2)={"07","19"}),VALUE(RIGHT(O1893,2))&gt;15)),TRUE,FALSE))</f>
        <v/>
      </c>
      <c r="T1893" s="77" t="str">
        <f>IF(O1893="","",IF(OR(VALUE(LEFT(O1893,2))&gt;IF(RIGHT(J1893,1)="M",7,19),AND(OR(LEFT(O1893,2)={"07","19"}),VALUE(RIGHT(O1893,2))&gt;5)),TRUE,FALSE))</f>
        <v/>
      </c>
    </row>
    <row r="1894" spans="12:20" x14ac:dyDescent="0.25">
      <c r="L1894" s="75">
        <f>COUNTIF($B$2:B1894,B1894)</f>
        <v>0</v>
      </c>
      <c r="M1894" s="75">
        <f>COUNTIF($L$2:L1894,4)</f>
        <v>42</v>
      </c>
      <c r="N1894" s="76" t="str">
        <f t="shared" si="149"/>
        <v>0</v>
      </c>
      <c r="O1894" s="76" t="str">
        <f t="shared" si="145"/>
        <v/>
      </c>
      <c r="P1894" s="75" t="str">
        <f t="shared" si="146"/>
        <v/>
      </c>
      <c r="Q1894" s="77" t="str">
        <f t="shared" si="147"/>
        <v/>
      </c>
      <c r="R1894" s="77" t="str">
        <f t="shared" si="148"/>
        <v/>
      </c>
      <c r="S1894" s="77" t="str">
        <f>IF(O1894="","",IF(OR(VALUE(LEFT(O1894,2))&gt;IF(RIGHT(J1894,1)="M",7,19),AND(OR(LEFT(O1894,2)={"07","19"}),VALUE(RIGHT(O1894,2))&gt;15)),TRUE,FALSE))</f>
        <v/>
      </c>
      <c r="T1894" s="77" t="str">
        <f>IF(O1894="","",IF(OR(VALUE(LEFT(O1894,2))&gt;IF(RIGHT(J1894,1)="M",7,19),AND(OR(LEFT(O1894,2)={"07","19"}),VALUE(RIGHT(O1894,2))&gt;5)),TRUE,FALSE))</f>
        <v/>
      </c>
    </row>
    <row r="1895" spans="12:20" x14ac:dyDescent="0.25">
      <c r="L1895" s="75">
        <f>COUNTIF($B$2:B1895,B1895)</f>
        <v>0</v>
      </c>
      <c r="M1895" s="75">
        <f>COUNTIF($L$2:L1895,4)</f>
        <v>42</v>
      </c>
      <c r="N1895" s="76" t="str">
        <f t="shared" si="149"/>
        <v>0</v>
      </c>
      <c r="O1895" s="76" t="str">
        <f t="shared" si="145"/>
        <v/>
      </c>
      <c r="P1895" s="75" t="str">
        <f t="shared" si="146"/>
        <v/>
      </c>
      <c r="Q1895" s="77" t="str">
        <f t="shared" si="147"/>
        <v/>
      </c>
      <c r="R1895" s="77" t="str">
        <f t="shared" si="148"/>
        <v/>
      </c>
      <c r="S1895" s="77" t="str">
        <f>IF(O1895="","",IF(OR(VALUE(LEFT(O1895,2))&gt;IF(RIGHT(J1895,1)="M",7,19),AND(OR(LEFT(O1895,2)={"07","19"}),VALUE(RIGHT(O1895,2))&gt;15)),TRUE,FALSE))</f>
        <v/>
      </c>
      <c r="T1895" s="77" t="str">
        <f>IF(O1895="","",IF(OR(VALUE(LEFT(O1895,2))&gt;IF(RIGHT(J1895,1)="M",7,19),AND(OR(LEFT(O1895,2)={"07","19"}),VALUE(RIGHT(O1895,2))&gt;5)),TRUE,FALSE))</f>
        <v/>
      </c>
    </row>
    <row r="1896" spans="12:20" x14ac:dyDescent="0.25">
      <c r="L1896" s="75">
        <f>COUNTIF($B$2:B1896,B1896)</f>
        <v>0</v>
      </c>
      <c r="M1896" s="75">
        <f>COUNTIF($L$2:L1896,4)</f>
        <v>42</v>
      </c>
      <c r="N1896" s="76" t="str">
        <f t="shared" si="149"/>
        <v>0</v>
      </c>
      <c r="O1896" s="76" t="str">
        <f t="shared" si="145"/>
        <v/>
      </c>
      <c r="P1896" s="75" t="str">
        <f t="shared" si="146"/>
        <v/>
      </c>
      <c r="Q1896" s="77" t="str">
        <f t="shared" si="147"/>
        <v/>
      </c>
      <c r="R1896" s="77" t="str">
        <f t="shared" si="148"/>
        <v/>
      </c>
      <c r="S1896" s="77" t="str">
        <f>IF(O1896="","",IF(OR(VALUE(LEFT(O1896,2))&gt;IF(RIGHT(J1896,1)="M",7,19),AND(OR(LEFT(O1896,2)={"07","19"}),VALUE(RIGHT(O1896,2))&gt;15)),TRUE,FALSE))</f>
        <v/>
      </c>
      <c r="T1896" s="77" t="str">
        <f>IF(O1896="","",IF(OR(VALUE(LEFT(O1896,2))&gt;IF(RIGHT(J1896,1)="M",7,19),AND(OR(LEFT(O1896,2)={"07","19"}),VALUE(RIGHT(O1896,2))&gt;5)),TRUE,FALSE))</f>
        <v/>
      </c>
    </row>
    <row r="1897" spans="12:20" x14ac:dyDescent="0.25">
      <c r="L1897" s="75">
        <f>COUNTIF($B$2:B1897,B1897)</f>
        <v>0</v>
      </c>
      <c r="M1897" s="75">
        <f>COUNTIF($L$2:L1897,4)</f>
        <v>42</v>
      </c>
      <c r="N1897" s="76" t="str">
        <f t="shared" si="149"/>
        <v>0</v>
      </c>
      <c r="O1897" s="76" t="str">
        <f t="shared" si="145"/>
        <v/>
      </c>
      <c r="P1897" s="75" t="str">
        <f t="shared" si="146"/>
        <v/>
      </c>
      <c r="Q1897" s="77" t="str">
        <f t="shared" si="147"/>
        <v/>
      </c>
      <c r="R1897" s="77" t="str">
        <f t="shared" si="148"/>
        <v/>
      </c>
      <c r="S1897" s="77" t="str">
        <f>IF(O1897="","",IF(OR(VALUE(LEFT(O1897,2))&gt;IF(RIGHT(J1897,1)="M",7,19),AND(OR(LEFT(O1897,2)={"07","19"}),VALUE(RIGHT(O1897,2))&gt;15)),TRUE,FALSE))</f>
        <v/>
      </c>
      <c r="T1897" s="77" t="str">
        <f>IF(O1897="","",IF(OR(VALUE(LEFT(O1897,2))&gt;IF(RIGHT(J1897,1)="M",7,19),AND(OR(LEFT(O1897,2)={"07","19"}),VALUE(RIGHT(O1897,2))&gt;5)),TRUE,FALSE))</f>
        <v/>
      </c>
    </row>
    <row r="1898" spans="12:20" x14ac:dyDescent="0.25">
      <c r="L1898" s="75">
        <f>COUNTIF($B$2:B1898,B1898)</f>
        <v>0</v>
      </c>
      <c r="M1898" s="75">
        <f>COUNTIF($L$2:L1898,4)</f>
        <v>42</v>
      </c>
      <c r="N1898" s="76" t="str">
        <f t="shared" si="149"/>
        <v>0</v>
      </c>
      <c r="O1898" s="76" t="str">
        <f t="shared" si="145"/>
        <v/>
      </c>
      <c r="P1898" s="75" t="str">
        <f t="shared" si="146"/>
        <v/>
      </c>
      <c r="Q1898" s="77" t="str">
        <f t="shared" si="147"/>
        <v/>
      </c>
      <c r="R1898" s="77" t="str">
        <f t="shared" si="148"/>
        <v/>
      </c>
      <c r="S1898" s="77" t="str">
        <f>IF(O1898="","",IF(OR(VALUE(LEFT(O1898,2))&gt;IF(RIGHT(J1898,1)="M",7,19),AND(OR(LEFT(O1898,2)={"07","19"}),VALUE(RIGHT(O1898,2))&gt;15)),TRUE,FALSE))</f>
        <v/>
      </c>
      <c r="T1898" s="77" t="str">
        <f>IF(O1898="","",IF(OR(VALUE(LEFT(O1898,2))&gt;IF(RIGHT(J1898,1)="M",7,19),AND(OR(LEFT(O1898,2)={"07","19"}),VALUE(RIGHT(O1898,2))&gt;5)),TRUE,FALSE))</f>
        <v/>
      </c>
    </row>
    <row r="1899" spans="12:20" x14ac:dyDescent="0.25">
      <c r="L1899" s="75">
        <f>COUNTIF($B$2:B1899,B1899)</f>
        <v>0</v>
      </c>
      <c r="M1899" s="75">
        <f>COUNTIF($L$2:L1899,4)</f>
        <v>42</v>
      </c>
      <c r="N1899" s="76" t="str">
        <f t="shared" si="149"/>
        <v>0</v>
      </c>
      <c r="O1899" s="76" t="str">
        <f t="shared" si="145"/>
        <v/>
      </c>
      <c r="P1899" s="75" t="str">
        <f t="shared" si="146"/>
        <v/>
      </c>
      <c r="Q1899" s="77" t="str">
        <f t="shared" si="147"/>
        <v/>
      </c>
      <c r="R1899" s="77" t="str">
        <f t="shared" si="148"/>
        <v/>
      </c>
      <c r="S1899" s="77" t="str">
        <f>IF(O1899="","",IF(OR(VALUE(LEFT(O1899,2))&gt;IF(RIGHT(J1899,1)="M",7,19),AND(OR(LEFT(O1899,2)={"07","19"}),VALUE(RIGHT(O1899,2))&gt;15)),TRUE,FALSE))</f>
        <v/>
      </c>
      <c r="T1899" s="77" t="str">
        <f>IF(O1899="","",IF(OR(VALUE(LEFT(O1899,2))&gt;IF(RIGHT(J1899,1)="M",7,19),AND(OR(LEFT(O1899,2)={"07","19"}),VALUE(RIGHT(O1899,2))&gt;5)),TRUE,FALSE))</f>
        <v/>
      </c>
    </row>
    <row r="1900" spans="12:20" x14ac:dyDescent="0.25">
      <c r="L1900" s="75">
        <f>COUNTIF($B$2:B1900,B1900)</f>
        <v>0</v>
      </c>
      <c r="M1900" s="75">
        <f>COUNTIF($L$2:L1900,4)</f>
        <v>42</v>
      </c>
      <c r="N1900" s="76" t="str">
        <f t="shared" si="149"/>
        <v>0</v>
      </c>
      <c r="O1900" s="76" t="str">
        <f t="shared" si="145"/>
        <v/>
      </c>
      <c r="P1900" s="75" t="str">
        <f t="shared" si="146"/>
        <v/>
      </c>
      <c r="Q1900" s="77" t="str">
        <f t="shared" si="147"/>
        <v/>
      </c>
      <c r="R1900" s="77" t="str">
        <f t="shared" si="148"/>
        <v/>
      </c>
      <c r="S1900" s="77" t="str">
        <f>IF(O1900="","",IF(OR(VALUE(LEFT(O1900,2))&gt;IF(RIGHT(J1900,1)="M",7,19),AND(OR(LEFT(O1900,2)={"07","19"}),VALUE(RIGHT(O1900,2))&gt;15)),TRUE,FALSE))</f>
        <v/>
      </c>
      <c r="T1900" s="77" t="str">
        <f>IF(O1900="","",IF(OR(VALUE(LEFT(O1900,2))&gt;IF(RIGHT(J1900,1)="M",7,19),AND(OR(LEFT(O1900,2)={"07","19"}),VALUE(RIGHT(O1900,2))&gt;5)),TRUE,FALSE))</f>
        <v/>
      </c>
    </row>
    <row r="1901" spans="12:20" x14ac:dyDescent="0.25">
      <c r="L1901" s="75">
        <f>COUNTIF($B$2:B1901,B1901)</f>
        <v>0</v>
      </c>
      <c r="M1901" s="75">
        <f>COUNTIF($L$2:L1901,4)</f>
        <v>42</v>
      </c>
      <c r="N1901" s="76" t="str">
        <f t="shared" si="149"/>
        <v>0</v>
      </c>
      <c r="O1901" s="76" t="str">
        <f t="shared" si="145"/>
        <v/>
      </c>
      <c r="P1901" s="75" t="str">
        <f t="shared" si="146"/>
        <v/>
      </c>
      <c r="Q1901" s="77" t="str">
        <f t="shared" si="147"/>
        <v/>
      </c>
      <c r="R1901" s="77" t="str">
        <f t="shared" si="148"/>
        <v/>
      </c>
      <c r="S1901" s="77" t="str">
        <f>IF(O1901="","",IF(OR(VALUE(LEFT(O1901,2))&gt;IF(RIGHT(J1901,1)="M",7,19),AND(OR(LEFT(O1901,2)={"07","19"}),VALUE(RIGHT(O1901,2))&gt;15)),TRUE,FALSE))</f>
        <v/>
      </c>
      <c r="T1901" s="77" t="str">
        <f>IF(O1901="","",IF(OR(VALUE(LEFT(O1901,2))&gt;IF(RIGHT(J1901,1)="M",7,19),AND(OR(LEFT(O1901,2)={"07","19"}),VALUE(RIGHT(O1901,2))&gt;5)),TRUE,FALSE))</f>
        <v/>
      </c>
    </row>
    <row r="1902" spans="12:20" x14ac:dyDescent="0.25">
      <c r="L1902" s="75">
        <f>COUNTIF($B$2:B1902,B1902)</f>
        <v>0</v>
      </c>
      <c r="M1902" s="75">
        <f>COUNTIF($L$2:L1902,4)</f>
        <v>42</v>
      </c>
      <c r="N1902" s="76" t="str">
        <f t="shared" si="149"/>
        <v>0</v>
      </c>
      <c r="O1902" s="76" t="str">
        <f t="shared" si="145"/>
        <v/>
      </c>
      <c r="P1902" s="75" t="str">
        <f t="shared" si="146"/>
        <v/>
      </c>
      <c r="Q1902" s="77" t="str">
        <f t="shared" si="147"/>
        <v/>
      </c>
      <c r="R1902" s="77" t="str">
        <f t="shared" si="148"/>
        <v/>
      </c>
      <c r="S1902" s="77" t="str">
        <f>IF(O1902="","",IF(OR(VALUE(LEFT(O1902,2))&gt;IF(RIGHT(J1902,1)="M",7,19),AND(OR(LEFT(O1902,2)={"07","19"}),VALUE(RIGHT(O1902,2))&gt;15)),TRUE,FALSE))</f>
        <v/>
      </c>
      <c r="T1902" s="77" t="str">
        <f>IF(O1902="","",IF(OR(VALUE(LEFT(O1902,2))&gt;IF(RIGHT(J1902,1)="M",7,19),AND(OR(LEFT(O1902,2)={"07","19"}),VALUE(RIGHT(O1902,2))&gt;5)),TRUE,FALSE))</f>
        <v/>
      </c>
    </row>
    <row r="1903" spans="12:20" x14ac:dyDescent="0.25">
      <c r="L1903" s="75">
        <f>COUNTIF($B$2:B1903,B1903)</f>
        <v>0</v>
      </c>
      <c r="M1903" s="75">
        <f>COUNTIF($L$2:L1903,4)</f>
        <v>42</v>
      </c>
      <c r="N1903" s="76" t="str">
        <f t="shared" si="149"/>
        <v>0</v>
      </c>
      <c r="O1903" s="76" t="str">
        <f t="shared" si="145"/>
        <v/>
      </c>
      <c r="P1903" s="75" t="str">
        <f t="shared" si="146"/>
        <v/>
      </c>
      <c r="Q1903" s="77" t="str">
        <f t="shared" si="147"/>
        <v/>
      </c>
      <c r="R1903" s="77" t="str">
        <f t="shared" si="148"/>
        <v/>
      </c>
      <c r="S1903" s="77" t="str">
        <f>IF(O1903="","",IF(OR(VALUE(LEFT(O1903,2))&gt;IF(RIGHT(J1903,1)="M",7,19),AND(OR(LEFT(O1903,2)={"07","19"}),VALUE(RIGHT(O1903,2))&gt;15)),TRUE,FALSE))</f>
        <v/>
      </c>
      <c r="T1903" s="77" t="str">
        <f>IF(O1903="","",IF(OR(VALUE(LEFT(O1903,2))&gt;IF(RIGHT(J1903,1)="M",7,19),AND(OR(LEFT(O1903,2)={"07","19"}),VALUE(RIGHT(O1903,2))&gt;5)),TRUE,FALSE))</f>
        <v/>
      </c>
    </row>
    <row r="1904" spans="12:20" x14ac:dyDescent="0.25">
      <c r="L1904" s="75">
        <f>COUNTIF($B$2:B1904,B1904)</f>
        <v>0</v>
      </c>
      <c r="M1904" s="75">
        <f>COUNTIF($L$2:L1904,4)</f>
        <v>42</v>
      </c>
      <c r="N1904" s="76" t="str">
        <f t="shared" si="149"/>
        <v>0</v>
      </c>
      <c r="O1904" s="76" t="str">
        <f t="shared" si="145"/>
        <v/>
      </c>
      <c r="P1904" s="75" t="str">
        <f t="shared" si="146"/>
        <v/>
      </c>
      <c r="Q1904" s="77" t="str">
        <f t="shared" si="147"/>
        <v/>
      </c>
      <c r="R1904" s="77" t="str">
        <f t="shared" si="148"/>
        <v/>
      </c>
      <c r="S1904" s="77" t="str">
        <f>IF(O1904="","",IF(OR(VALUE(LEFT(O1904,2))&gt;IF(RIGHT(J1904,1)="M",7,19),AND(OR(LEFT(O1904,2)={"07","19"}),VALUE(RIGHT(O1904,2))&gt;15)),TRUE,FALSE))</f>
        <v/>
      </c>
      <c r="T1904" s="77" t="str">
        <f>IF(O1904="","",IF(OR(VALUE(LEFT(O1904,2))&gt;IF(RIGHT(J1904,1)="M",7,19),AND(OR(LEFT(O1904,2)={"07","19"}),VALUE(RIGHT(O1904,2))&gt;5)),TRUE,FALSE))</f>
        <v/>
      </c>
    </row>
    <row r="1905" spans="12:20" x14ac:dyDescent="0.25">
      <c r="L1905" s="75">
        <f>COUNTIF($B$2:B1905,B1905)</f>
        <v>0</v>
      </c>
      <c r="M1905" s="75">
        <f>COUNTIF($L$2:L1905,4)</f>
        <v>42</v>
      </c>
      <c r="N1905" s="76" t="str">
        <f t="shared" si="149"/>
        <v>0</v>
      </c>
      <c r="O1905" s="76" t="str">
        <f t="shared" si="145"/>
        <v/>
      </c>
      <c r="P1905" s="75" t="str">
        <f t="shared" si="146"/>
        <v/>
      </c>
      <c r="Q1905" s="77" t="str">
        <f t="shared" si="147"/>
        <v/>
      </c>
      <c r="R1905" s="77" t="str">
        <f t="shared" si="148"/>
        <v/>
      </c>
      <c r="S1905" s="77" t="str">
        <f>IF(O1905="","",IF(OR(VALUE(LEFT(O1905,2))&gt;IF(RIGHT(J1905,1)="M",7,19),AND(OR(LEFT(O1905,2)={"07","19"}),VALUE(RIGHT(O1905,2))&gt;15)),TRUE,FALSE))</f>
        <v/>
      </c>
      <c r="T1905" s="77" t="str">
        <f>IF(O1905="","",IF(OR(VALUE(LEFT(O1905,2))&gt;IF(RIGHT(J1905,1)="M",7,19),AND(OR(LEFT(O1905,2)={"07","19"}),VALUE(RIGHT(O1905,2))&gt;5)),TRUE,FALSE))</f>
        <v/>
      </c>
    </row>
    <row r="1906" spans="12:20" x14ac:dyDescent="0.25">
      <c r="L1906" s="75">
        <f>COUNTIF($B$2:B1906,B1906)</f>
        <v>0</v>
      </c>
      <c r="M1906" s="75">
        <f>COUNTIF($L$2:L1906,4)</f>
        <v>42</v>
      </c>
      <c r="N1906" s="76" t="str">
        <f t="shared" si="149"/>
        <v>0</v>
      </c>
      <c r="O1906" s="76" t="str">
        <f t="shared" si="145"/>
        <v/>
      </c>
      <c r="P1906" s="75" t="str">
        <f t="shared" si="146"/>
        <v/>
      </c>
      <c r="Q1906" s="77" t="str">
        <f t="shared" si="147"/>
        <v/>
      </c>
      <c r="R1906" s="77" t="str">
        <f t="shared" si="148"/>
        <v/>
      </c>
      <c r="S1906" s="77" t="str">
        <f>IF(O1906="","",IF(OR(VALUE(LEFT(O1906,2))&gt;IF(RIGHT(J1906,1)="M",7,19),AND(OR(LEFT(O1906,2)={"07","19"}),VALUE(RIGHT(O1906,2))&gt;15)),TRUE,FALSE))</f>
        <v/>
      </c>
      <c r="T1906" s="77" t="str">
        <f>IF(O1906="","",IF(OR(VALUE(LEFT(O1906,2))&gt;IF(RIGHT(J1906,1)="M",7,19),AND(OR(LEFT(O1906,2)={"07","19"}),VALUE(RIGHT(O1906,2))&gt;5)),TRUE,FALSE))</f>
        <v/>
      </c>
    </row>
    <row r="1907" spans="12:20" x14ac:dyDescent="0.25">
      <c r="L1907" s="75">
        <f>COUNTIF($B$2:B1907,B1907)</f>
        <v>0</v>
      </c>
      <c r="M1907" s="75">
        <f>COUNTIF($L$2:L1907,4)</f>
        <v>42</v>
      </c>
      <c r="N1907" s="76" t="str">
        <f t="shared" si="149"/>
        <v>0</v>
      </c>
      <c r="O1907" s="76" t="str">
        <f t="shared" si="145"/>
        <v/>
      </c>
      <c r="P1907" s="75" t="str">
        <f t="shared" si="146"/>
        <v/>
      </c>
      <c r="Q1907" s="77" t="str">
        <f t="shared" si="147"/>
        <v/>
      </c>
      <c r="R1907" s="77" t="str">
        <f t="shared" si="148"/>
        <v/>
      </c>
      <c r="S1907" s="77" t="str">
        <f>IF(O1907="","",IF(OR(VALUE(LEFT(O1907,2))&gt;IF(RIGHT(J1907,1)="M",7,19),AND(OR(LEFT(O1907,2)={"07","19"}),VALUE(RIGHT(O1907,2))&gt;15)),TRUE,FALSE))</f>
        <v/>
      </c>
      <c r="T1907" s="77" t="str">
        <f>IF(O1907="","",IF(OR(VALUE(LEFT(O1907,2))&gt;IF(RIGHT(J1907,1)="M",7,19),AND(OR(LEFT(O1907,2)={"07","19"}),VALUE(RIGHT(O1907,2))&gt;5)),TRUE,FALSE))</f>
        <v/>
      </c>
    </row>
    <row r="1908" spans="12:20" x14ac:dyDescent="0.25">
      <c r="L1908" s="75">
        <f>COUNTIF($B$2:B1908,B1908)</f>
        <v>0</v>
      </c>
      <c r="M1908" s="75">
        <f>COUNTIF($L$2:L1908,4)</f>
        <v>42</v>
      </c>
      <c r="N1908" s="76" t="str">
        <f t="shared" si="149"/>
        <v>0</v>
      </c>
      <c r="O1908" s="76" t="str">
        <f t="shared" si="145"/>
        <v/>
      </c>
      <c r="P1908" s="75" t="str">
        <f t="shared" si="146"/>
        <v/>
      </c>
      <c r="Q1908" s="77" t="str">
        <f t="shared" si="147"/>
        <v/>
      </c>
      <c r="R1908" s="77" t="str">
        <f t="shared" si="148"/>
        <v/>
      </c>
      <c r="S1908" s="77" t="str">
        <f>IF(O1908="","",IF(OR(VALUE(LEFT(O1908,2))&gt;IF(RIGHT(J1908,1)="M",7,19),AND(OR(LEFT(O1908,2)={"07","19"}),VALUE(RIGHT(O1908,2))&gt;15)),TRUE,FALSE))</f>
        <v/>
      </c>
      <c r="T1908" s="77" t="str">
        <f>IF(O1908="","",IF(OR(VALUE(LEFT(O1908,2))&gt;IF(RIGHT(J1908,1)="M",7,19),AND(OR(LEFT(O1908,2)={"07","19"}),VALUE(RIGHT(O1908,2))&gt;5)),TRUE,FALSE))</f>
        <v/>
      </c>
    </row>
    <row r="1909" spans="12:20" x14ac:dyDescent="0.25">
      <c r="L1909" s="75">
        <f>COUNTIF($B$2:B1909,B1909)</f>
        <v>0</v>
      </c>
      <c r="M1909" s="75">
        <f>COUNTIF($L$2:L1909,4)</f>
        <v>42</v>
      </c>
      <c r="N1909" s="76" t="str">
        <f t="shared" si="149"/>
        <v>0</v>
      </c>
      <c r="O1909" s="76" t="str">
        <f t="shared" si="145"/>
        <v/>
      </c>
      <c r="P1909" s="75" t="str">
        <f t="shared" si="146"/>
        <v/>
      </c>
      <c r="Q1909" s="77" t="str">
        <f t="shared" si="147"/>
        <v/>
      </c>
      <c r="R1909" s="77" t="str">
        <f t="shared" si="148"/>
        <v/>
      </c>
      <c r="S1909" s="77" t="str">
        <f>IF(O1909="","",IF(OR(VALUE(LEFT(O1909,2))&gt;IF(RIGHT(J1909,1)="M",7,19),AND(OR(LEFT(O1909,2)={"07","19"}),VALUE(RIGHT(O1909,2))&gt;15)),TRUE,FALSE))</f>
        <v/>
      </c>
      <c r="T1909" s="77" t="str">
        <f>IF(O1909="","",IF(OR(VALUE(LEFT(O1909,2))&gt;IF(RIGHT(J1909,1)="M",7,19),AND(OR(LEFT(O1909,2)={"07","19"}),VALUE(RIGHT(O1909,2))&gt;5)),TRUE,FALSE))</f>
        <v/>
      </c>
    </row>
    <row r="1910" spans="12:20" x14ac:dyDescent="0.25">
      <c r="L1910" s="75">
        <f>COUNTIF($B$2:B1910,B1910)</f>
        <v>0</v>
      </c>
      <c r="M1910" s="75">
        <f>COUNTIF($L$2:L1910,4)</f>
        <v>42</v>
      </c>
      <c r="N1910" s="76" t="str">
        <f t="shared" si="149"/>
        <v>0</v>
      </c>
      <c r="O1910" s="76" t="str">
        <f t="shared" si="145"/>
        <v/>
      </c>
      <c r="P1910" s="75" t="str">
        <f t="shared" si="146"/>
        <v/>
      </c>
      <c r="Q1910" s="77" t="str">
        <f t="shared" si="147"/>
        <v/>
      </c>
      <c r="R1910" s="77" t="str">
        <f t="shared" si="148"/>
        <v/>
      </c>
      <c r="S1910" s="77" t="str">
        <f>IF(O1910="","",IF(OR(VALUE(LEFT(O1910,2))&gt;IF(RIGHT(J1910,1)="M",7,19),AND(OR(LEFT(O1910,2)={"07","19"}),VALUE(RIGHT(O1910,2))&gt;15)),TRUE,FALSE))</f>
        <v/>
      </c>
      <c r="T1910" s="77" t="str">
        <f>IF(O1910="","",IF(OR(VALUE(LEFT(O1910,2))&gt;IF(RIGHT(J1910,1)="M",7,19),AND(OR(LEFT(O1910,2)={"07","19"}),VALUE(RIGHT(O1910,2))&gt;5)),TRUE,FALSE))</f>
        <v/>
      </c>
    </row>
    <row r="1911" spans="12:20" x14ac:dyDescent="0.25">
      <c r="L1911" s="75">
        <f>COUNTIF($B$2:B1911,B1911)</f>
        <v>0</v>
      </c>
      <c r="M1911" s="75">
        <f>COUNTIF($L$2:L1911,4)</f>
        <v>42</v>
      </c>
      <c r="N1911" s="76" t="str">
        <f t="shared" si="149"/>
        <v>0</v>
      </c>
      <c r="O1911" s="76" t="str">
        <f t="shared" si="145"/>
        <v/>
      </c>
      <c r="P1911" s="75" t="str">
        <f t="shared" si="146"/>
        <v/>
      </c>
      <c r="Q1911" s="77" t="str">
        <f t="shared" si="147"/>
        <v/>
      </c>
      <c r="R1911" s="77" t="str">
        <f t="shared" si="148"/>
        <v/>
      </c>
      <c r="S1911" s="77" t="str">
        <f>IF(O1911="","",IF(OR(VALUE(LEFT(O1911,2))&gt;IF(RIGHT(J1911,1)="M",7,19),AND(OR(LEFT(O1911,2)={"07","19"}),VALUE(RIGHT(O1911,2))&gt;15)),TRUE,FALSE))</f>
        <v/>
      </c>
      <c r="T1911" s="77" t="str">
        <f>IF(O1911="","",IF(OR(VALUE(LEFT(O1911,2))&gt;IF(RIGHT(J1911,1)="M",7,19),AND(OR(LEFT(O1911,2)={"07","19"}),VALUE(RIGHT(O1911,2))&gt;5)),TRUE,FALSE))</f>
        <v/>
      </c>
    </row>
    <row r="1912" spans="12:20" x14ac:dyDescent="0.25">
      <c r="L1912" s="75">
        <f>COUNTIF($B$2:B1912,B1912)</f>
        <v>0</v>
      </c>
      <c r="M1912" s="75">
        <f>COUNTIF($L$2:L1912,4)</f>
        <v>42</v>
      </c>
      <c r="N1912" s="76" t="str">
        <f t="shared" si="149"/>
        <v>0</v>
      </c>
      <c r="O1912" s="76" t="str">
        <f t="shared" si="145"/>
        <v/>
      </c>
      <c r="P1912" s="75" t="str">
        <f t="shared" si="146"/>
        <v/>
      </c>
      <c r="Q1912" s="77" t="str">
        <f t="shared" si="147"/>
        <v/>
      </c>
      <c r="R1912" s="77" t="str">
        <f t="shared" si="148"/>
        <v/>
      </c>
      <c r="S1912" s="77" t="str">
        <f>IF(O1912="","",IF(OR(VALUE(LEFT(O1912,2))&gt;IF(RIGHT(J1912,1)="M",7,19),AND(OR(LEFT(O1912,2)={"07","19"}),VALUE(RIGHT(O1912,2))&gt;15)),TRUE,FALSE))</f>
        <v/>
      </c>
      <c r="T1912" s="77" t="str">
        <f>IF(O1912="","",IF(OR(VALUE(LEFT(O1912,2))&gt;IF(RIGHT(J1912,1)="M",7,19),AND(OR(LEFT(O1912,2)={"07","19"}),VALUE(RIGHT(O1912,2))&gt;5)),TRUE,FALSE))</f>
        <v/>
      </c>
    </row>
    <row r="1913" spans="12:20" x14ac:dyDescent="0.25">
      <c r="L1913" s="75">
        <f>COUNTIF($B$2:B1913,B1913)</f>
        <v>0</v>
      </c>
      <c r="M1913" s="75">
        <f>COUNTIF($L$2:L1913,4)</f>
        <v>42</v>
      </c>
      <c r="N1913" s="76" t="str">
        <f t="shared" si="149"/>
        <v>0</v>
      </c>
      <c r="O1913" s="76" t="str">
        <f t="shared" si="145"/>
        <v/>
      </c>
      <c r="P1913" s="75" t="str">
        <f t="shared" si="146"/>
        <v/>
      </c>
      <c r="Q1913" s="77" t="str">
        <f t="shared" si="147"/>
        <v/>
      </c>
      <c r="R1913" s="77" t="str">
        <f t="shared" si="148"/>
        <v/>
      </c>
      <c r="S1913" s="77" t="str">
        <f>IF(O1913="","",IF(OR(VALUE(LEFT(O1913,2))&gt;IF(RIGHT(J1913,1)="M",7,19),AND(OR(LEFT(O1913,2)={"07","19"}),VALUE(RIGHT(O1913,2))&gt;15)),TRUE,FALSE))</f>
        <v/>
      </c>
      <c r="T1913" s="77" t="str">
        <f>IF(O1913="","",IF(OR(VALUE(LEFT(O1913,2))&gt;IF(RIGHT(J1913,1)="M",7,19),AND(OR(LEFT(O1913,2)={"07","19"}),VALUE(RIGHT(O1913,2))&gt;5)),TRUE,FALSE))</f>
        <v/>
      </c>
    </row>
    <row r="1914" spans="12:20" x14ac:dyDescent="0.25">
      <c r="L1914" s="75">
        <f>COUNTIF($B$2:B1914,B1914)</f>
        <v>0</v>
      </c>
      <c r="M1914" s="75">
        <f>COUNTIF($L$2:L1914,4)</f>
        <v>42</v>
      </c>
      <c r="N1914" s="76" t="str">
        <f t="shared" si="149"/>
        <v>0</v>
      </c>
      <c r="O1914" s="76" t="str">
        <f t="shared" si="145"/>
        <v/>
      </c>
      <c r="P1914" s="75" t="str">
        <f t="shared" si="146"/>
        <v/>
      </c>
      <c r="Q1914" s="77" t="str">
        <f t="shared" si="147"/>
        <v/>
      </c>
      <c r="R1914" s="77" t="str">
        <f t="shared" si="148"/>
        <v/>
      </c>
      <c r="S1914" s="77" t="str">
        <f>IF(O1914="","",IF(OR(VALUE(LEFT(O1914,2))&gt;IF(RIGHT(J1914,1)="M",7,19),AND(OR(LEFT(O1914,2)={"07","19"}),VALUE(RIGHT(O1914,2))&gt;15)),TRUE,FALSE))</f>
        <v/>
      </c>
      <c r="T1914" s="77" t="str">
        <f>IF(O1914="","",IF(OR(VALUE(LEFT(O1914,2))&gt;IF(RIGHT(J1914,1)="M",7,19),AND(OR(LEFT(O1914,2)={"07","19"}),VALUE(RIGHT(O1914,2))&gt;5)),TRUE,FALSE))</f>
        <v/>
      </c>
    </row>
    <row r="1915" spans="12:20" x14ac:dyDescent="0.25">
      <c r="L1915" s="75">
        <f>COUNTIF($B$2:B1915,B1915)</f>
        <v>0</v>
      </c>
      <c r="M1915" s="75">
        <f>COUNTIF($L$2:L1915,4)</f>
        <v>42</v>
      </c>
      <c r="N1915" s="76" t="str">
        <f t="shared" si="149"/>
        <v>0</v>
      </c>
      <c r="O1915" s="76" t="str">
        <f t="shared" si="145"/>
        <v/>
      </c>
      <c r="P1915" s="75" t="str">
        <f t="shared" si="146"/>
        <v/>
      </c>
      <c r="Q1915" s="77" t="str">
        <f t="shared" si="147"/>
        <v/>
      </c>
      <c r="R1915" s="77" t="str">
        <f t="shared" si="148"/>
        <v/>
      </c>
      <c r="S1915" s="77" t="str">
        <f>IF(O1915="","",IF(OR(VALUE(LEFT(O1915,2))&gt;IF(RIGHT(J1915,1)="M",7,19),AND(OR(LEFT(O1915,2)={"07","19"}),VALUE(RIGHT(O1915,2))&gt;15)),TRUE,FALSE))</f>
        <v/>
      </c>
      <c r="T1915" s="77" t="str">
        <f>IF(O1915="","",IF(OR(VALUE(LEFT(O1915,2))&gt;IF(RIGHT(J1915,1)="M",7,19),AND(OR(LEFT(O1915,2)={"07","19"}),VALUE(RIGHT(O1915,2))&gt;5)),TRUE,FALSE))</f>
        <v/>
      </c>
    </row>
    <row r="1916" spans="12:20" x14ac:dyDescent="0.25">
      <c r="L1916" s="75">
        <f>COUNTIF($B$2:B1916,B1916)</f>
        <v>0</v>
      </c>
      <c r="M1916" s="75">
        <f>COUNTIF($L$2:L1916,4)</f>
        <v>42</v>
      </c>
      <c r="N1916" s="76" t="str">
        <f t="shared" si="149"/>
        <v>0</v>
      </c>
      <c r="O1916" s="76" t="str">
        <f t="shared" si="145"/>
        <v/>
      </c>
      <c r="P1916" s="75" t="str">
        <f t="shared" si="146"/>
        <v/>
      </c>
      <c r="Q1916" s="77" t="str">
        <f t="shared" si="147"/>
        <v/>
      </c>
      <c r="R1916" s="77" t="str">
        <f t="shared" si="148"/>
        <v/>
      </c>
      <c r="S1916" s="77" t="str">
        <f>IF(O1916="","",IF(OR(VALUE(LEFT(O1916,2))&gt;IF(RIGHT(J1916,1)="M",7,19),AND(OR(LEFT(O1916,2)={"07","19"}),VALUE(RIGHT(O1916,2))&gt;15)),TRUE,FALSE))</f>
        <v/>
      </c>
      <c r="T1916" s="77" t="str">
        <f>IF(O1916="","",IF(OR(VALUE(LEFT(O1916,2))&gt;IF(RIGHT(J1916,1)="M",7,19),AND(OR(LEFT(O1916,2)={"07","19"}),VALUE(RIGHT(O1916,2))&gt;5)),TRUE,FALSE))</f>
        <v/>
      </c>
    </row>
    <row r="1917" spans="12:20" x14ac:dyDescent="0.25">
      <c r="L1917" s="75">
        <f>COUNTIF($B$2:B1917,B1917)</f>
        <v>0</v>
      </c>
      <c r="M1917" s="75">
        <f>COUNTIF($L$2:L1917,4)</f>
        <v>42</v>
      </c>
      <c r="N1917" s="76" t="str">
        <f t="shared" si="149"/>
        <v>0</v>
      </c>
      <c r="O1917" s="76" t="str">
        <f t="shared" si="145"/>
        <v/>
      </c>
      <c r="P1917" s="75" t="str">
        <f t="shared" si="146"/>
        <v/>
      </c>
      <c r="Q1917" s="77" t="str">
        <f t="shared" si="147"/>
        <v/>
      </c>
      <c r="R1917" s="77" t="str">
        <f t="shared" si="148"/>
        <v/>
      </c>
      <c r="S1917" s="77" t="str">
        <f>IF(O1917="","",IF(OR(VALUE(LEFT(O1917,2))&gt;IF(RIGHT(J1917,1)="M",7,19),AND(OR(LEFT(O1917,2)={"07","19"}),VALUE(RIGHT(O1917,2))&gt;15)),TRUE,FALSE))</f>
        <v/>
      </c>
      <c r="T1917" s="77" t="str">
        <f>IF(O1917="","",IF(OR(VALUE(LEFT(O1917,2))&gt;IF(RIGHT(J1917,1)="M",7,19),AND(OR(LEFT(O1917,2)={"07","19"}),VALUE(RIGHT(O1917,2))&gt;5)),TRUE,FALSE))</f>
        <v/>
      </c>
    </row>
    <row r="1918" spans="12:20" x14ac:dyDescent="0.25">
      <c r="L1918" s="75">
        <f>COUNTIF($B$2:B1918,B1918)</f>
        <v>0</v>
      </c>
      <c r="M1918" s="75">
        <f>COUNTIF($L$2:L1918,4)</f>
        <v>42</v>
      </c>
      <c r="N1918" s="76" t="str">
        <f t="shared" si="149"/>
        <v>0</v>
      </c>
      <c r="O1918" s="76" t="str">
        <f t="shared" si="145"/>
        <v/>
      </c>
      <c r="P1918" s="75" t="str">
        <f t="shared" si="146"/>
        <v/>
      </c>
      <c r="Q1918" s="77" t="str">
        <f t="shared" si="147"/>
        <v/>
      </c>
      <c r="R1918" s="77" t="str">
        <f t="shared" si="148"/>
        <v/>
      </c>
      <c r="S1918" s="77" t="str">
        <f>IF(O1918="","",IF(OR(VALUE(LEFT(O1918,2))&gt;IF(RIGHT(J1918,1)="M",7,19),AND(OR(LEFT(O1918,2)={"07","19"}),VALUE(RIGHT(O1918,2))&gt;15)),TRUE,FALSE))</f>
        <v/>
      </c>
      <c r="T1918" s="77" t="str">
        <f>IF(O1918="","",IF(OR(VALUE(LEFT(O1918,2))&gt;IF(RIGHT(J1918,1)="M",7,19),AND(OR(LEFT(O1918,2)={"07","19"}),VALUE(RIGHT(O1918,2))&gt;5)),TRUE,FALSE))</f>
        <v/>
      </c>
    </row>
    <row r="1919" spans="12:20" x14ac:dyDescent="0.25">
      <c r="L1919" s="75">
        <f>COUNTIF($B$2:B1919,B1919)</f>
        <v>0</v>
      </c>
      <c r="M1919" s="75">
        <f>COUNTIF($L$2:L1919,4)</f>
        <v>42</v>
      </c>
      <c r="N1919" s="76" t="str">
        <f t="shared" si="149"/>
        <v>0</v>
      </c>
      <c r="O1919" s="76" t="str">
        <f t="shared" si="145"/>
        <v/>
      </c>
      <c r="P1919" s="75" t="str">
        <f t="shared" si="146"/>
        <v/>
      </c>
      <c r="Q1919" s="77" t="str">
        <f t="shared" si="147"/>
        <v/>
      </c>
      <c r="R1919" s="77" t="str">
        <f t="shared" si="148"/>
        <v/>
      </c>
      <c r="S1919" s="77" t="str">
        <f>IF(O1919="","",IF(OR(VALUE(LEFT(O1919,2))&gt;IF(RIGHT(J1919,1)="M",7,19),AND(OR(LEFT(O1919,2)={"07","19"}),VALUE(RIGHT(O1919,2))&gt;15)),TRUE,FALSE))</f>
        <v/>
      </c>
      <c r="T1919" s="77" t="str">
        <f>IF(O1919="","",IF(OR(VALUE(LEFT(O1919,2))&gt;IF(RIGHT(J1919,1)="M",7,19),AND(OR(LEFT(O1919,2)={"07","19"}),VALUE(RIGHT(O1919,2))&gt;5)),TRUE,FALSE))</f>
        <v/>
      </c>
    </row>
    <row r="1920" spans="12:20" x14ac:dyDescent="0.25">
      <c r="L1920" s="75">
        <f>COUNTIF($B$2:B1920,B1920)</f>
        <v>0</v>
      </c>
      <c r="M1920" s="75">
        <f>COUNTIF($L$2:L1920,4)</f>
        <v>42</v>
      </c>
      <c r="N1920" s="76" t="str">
        <f t="shared" si="149"/>
        <v>0</v>
      </c>
      <c r="O1920" s="76" t="str">
        <f t="shared" si="145"/>
        <v/>
      </c>
      <c r="P1920" s="75" t="str">
        <f t="shared" si="146"/>
        <v/>
      </c>
      <c r="Q1920" s="77" t="str">
        <f t="shared" si="147"/>
        <v/>
      </c>
      <c r="R1920" s="77" t="str">
        <f t="shared" si="148"/>
        <v/>
      </c>
      <c r="S1920" s="77" t="str">
        <f>IF(O1920="","",IF(OR(VALUE(LEFT(O1920,2))&gt;IF(RIGHT(J1920,1)="M",7,19),AND(OR(LEFT(O1920,2)={"07","19"}),VALUE(RIGHT(O1920,2))&gt;15)),TRUE,FALSE))</f>
        <v/>
      </c>
      <c r="T1920" s="77" t="str">
        <f>IF(O1920="","",IF(OR(VALUE(LEFT(O1920,2))&gt;IF(RIGHT(J1920,1)="M",7,19),AND(OR(LEFT(O1920,2)={"07","19"}),VALUE(RIGHT(O1920,2))&gt;5)),TRUE,FALSE))</f>
        <v/>
      </c>
    </row>
    <row r="1921" spans="12:20" x14ac:dyDescent="0.25">
      <c r="L1921" s="75">
        <f>COUNTIF($B$2:B1921,B1921)</f>
        <v>0</v>
      </c>
      <c r="M1921" s="75">
        <f>COUNTIF($L$2:L1921,4)</f>
        <v>42</v>
      </c>
      <c r="N1921" s="76" t="str">
        <f t="shared" si="149"/>
        <v>0</v>
      </c>
      <c r="O1921" s="76" t="str">
        <f t="shared" si="145"/>
        <v/>
      </c>
      <c r="P1921" s="75" t="str">
        <f t="shared" si="146"/>
        <v/>
      </c>
      <c r="Q1921" s="77" t="str">
        <f t="shared" si="147"/>
        <v/>
      </c>
      <c r="R1921" s="77" t="str">
        <f t="shared" si="148"/>
        <v/>
      </c>
      <c r="S1921" s="77" t="str">
        <f>IF(O1921="","",IF(OR(VALUE(LEFT(O1921,2))&gt;IF(RIGHT(J1921,1)="M",7,19),AND(OR(LEFT(O1921,2)={"07","19"}),VALUE(RIGHT(O1921,2))&gt;15)),TRUE,FALSE))</f>
        <v/>
      </c>
      <c r="T1921" s="77" t="str">
        <f>IF(O1921="","",IF(OR(VALUE(LEFT(O1921,2))&gt;IF(RIGHT(J1921,1)="M",7,19),AND(OR(LEFT(O1921,2)={"07","19"}),VALUE(RIGHT(O1921,2))&gt;5)),TRUE,FALSE))</f>
        <v/>
      </c>
    </row>
    <row r="1922" spans="12:20" x14ac:dyDescent="0.25">
      <c r="L1922" s="75">
        <f>COUNTIF($B$2:B1922,B1922)</f>
        <v>0</v>
      </c>
      <c r="M1922" s="75">
        <f>COUNTIF($L$2:L1922,4)</f>
        <v>42</v>
      </c>
      <c r="N1922" s="76" t="str">
        <f t="shared" si="149"/>
        <v>0</v>
      </c>
      <c r="O1922" s="76" t="str">
        <f t="shared" ref="O1922:O1985" si="150">TRIM(SUBSTITUTE(SUBSTITUTE(D1922,"+",""),"_",""))</f>
        <v/>
      </c>
      <c r="P1922" s="75" t="str">
        <f t="shared" ref="P1922:P1985" si="151">TRIM(SUBSTITUTE(SUBSTITUTE(E1922,"+",""),"_",""))</f>
        <v/>
      </c>
      <c r="Q1922" s="77" t="str">
        <f t="shared" ref="Q1922:Q1985" si="152">IFERROR(IF(RIGHT(P1922,2)&lt;RIGHT(O1922,2),IF(P1922&lt;O1922,P1922+2360-O1922,P1922-40-O1922),IF(P1922&lt;O1922,P1922+2400-O1922,P1922-O1922)),"")</f>
        <v/>
      </c>
      <c r="R1922" s="77" t="str">
        <f t="shared" ref="R1922:R1985" si="153">IFERROR(ROUNDDOWN(Q1922/100,0),"")</f>
        <v/>
      </c>
      <c r="S1922" s="77" t="str">
        <f>IF(O1922="","",IF(OR(VALUE(LEFT(O1922,2))&gt;IF(RIGHT(J1922,1)="M",7,19),AND(OR(LEFT(O1922,2)={"07","19"}),VALUE(RIGHT(O1922,2))&gt;15)),TRUE,FALSE))</f>
        <v/>
      </c>
      <c r="T1922" s="77" t="str">
        <f>IF(O1922="","",IF(OR(VALUE(LEFT(O1922,2))&gt;IF(RIGHT(J1922,1)="M",7,19),AND(OR(LEFT(O1922,2)={"07","19"}),VALUE(RIGHT(O1922,2))&gt;5)),TRUE,FALSE))</f>
        <v/>
      </c>
    </row>
    <row r="1923" spans="12:20" x14ac:dyDescent="0.25">
      <c r="L1923" s="75">
        <f>COUNTIF($B$2:B1923,B1923)</f>
        <v>0</v>
      </c>
      <c r="M1923" s="75">
        <f>COUNTIF($L$2:L1923,4)</f>
        <v>42</v>
      </c>
      <c r="N1923" s="76" t="str">
        <f t="shared" ref="N1923:N1986" si="154">A1923&amp;DAY(C1923)</f>
        <v>0</v>
      </c>
      <c r="O1923" s="76" t="str">
        <f t="shared" si="150"/>
        <v/>
      </c>
      <c r="P1923" s="75" t="str">
        <f t="shared" si="151"/>
        <v/>
      </c>
      <c r="Q1923" s="77" t="str">
        <f t="shared" si="152"/>
        <v/>
      </c>
      <c r="R1923" s="77" t="str">
        <f t="shared" si="153"/>
        <v/>
      </c>
      <c r="S1923" s="77" t="str">
        <f>IF(O1923="","",IF(OR(VALUE(LEFT(O1923,2))&gt;IF(RIGHT(J1923,1)="M",7,19),AND(OR(LEFT(O1923,2)={"07","19"}),VALUE(RIGHT(O1923,2))&gt;15)),TRUE,FALSE))</f>
        <v/>
      </c>
      <c r="T1923" s="77" t="str">
        <f>IF(O1923="","",IF(OR(VALUE(LEFT(O1923,2))&gt;IF(RIGHT(J1923,1)="M",7,19),AND(OR(LEFT(O1923,2)={"07","19"}),VALUE(RIGHT(O1923,2))&gt;5)),TRUE,FALSE))</f>
        <v/>
      </c>
    </row>
    <row r="1924" spans="12:20" x14ac:dyDescent="0.25">
      <c r="L1924" s="75">
        <f>COUNTIF($B$2:B1924,B1924)</f>
        <v>0</v>
      </c>
      <c r="M1924" s="75">
        <f>COUNTIF($L$2:L1924,4)</f>
        <v>42</v>
      </c>
      <c r="N1924" s="76" t="str">
        <f t="shared" si="154"/>
        <v>0</v>
      </c>
      <c r="O1924" s="76" t="str">
        <f t="shared" si="150"/>
        <v/>
      </c>
      <c r="P1924" s="75" t="str">
        <f t="shared" si="151"/>
        <v/>
      </c>
      <c r="Q1924" s="77" t="str">
        <f t="shared" si="152"/>
        <v/>
      </c>
      <c r="R1924" s="77" t="str">
        <f t="shared" si="153"/>
        <v/>
      </c>
      <c r="S1924" s="77" t="str">
        <f>IF(O1924="","",IF(OR(VALUE(LEFT(O1924,2))&gt;IF(RIGHT(J1924,1)="M",7,19),AND(OR(LEFT(O1924,2)={"07","19"}),VALUE(RIGHT(O1924,2))&gt;15)),TRUE,FALSE))</f>
        <v/>
      </c>
      <c r="T1924" s="77" t="str">
        <f>IF(O1924="","",IF(OR(VALUE(LEFT(O1924,2))&gt;IF(RIGHT(J1924,1)="M",7,19),AND(OR(LEFT(O1924,2)={"07","19"}),VALUE(RIGHT(O1924,2))&gt;5)),TRUE,FALSE))</f>
        <v/>
      </c>
    </row>
    <row r="1925" spans="12:20" x14ac:dyDescent="0.25">
      <c r="L1925" s="75">
        <f>COUNTIF($B$2:B1925,B1925)</f>
        <v>0</v>
      </c>
      <c r="M1925" s="75">
        <f>COUNTIF($L$2:L1925,4)</f>
        <v>42</v>
      </c>
      <c r="N1925" s="76" t="str">
        <f t="shared" si="154"/>
        <v>0</v>
      </c>
      <c r="O1925" s="76" t="str">
        <f t="shared" si="150"/>
        <v/>
      </c>
      <c r="P1925" s="75" t="str">
        <f t="shared" si="151"/>
        <v/>
      </c>
      <c r="Q1925" s="77" t="str">
        <f t="shared" si="152"/>
        <v/>
      </c>
      <c r="R1925" s="77" t="str">
        <f t="shared" si="153"/>
        <v/>
      </c>
      <c r="S1925" s="77" t="str">
        <f>IF(O1925="","",IF(OR(VALUE(LEFT(O1925,2))&gt;IF(RIGHT(J1925,1)="M",7,19),AND(OR(LEFT(O1925,2)={"07","19"}),VALUE(RIGHT(O1925,2))&gt;15)),TRUE,FALSE))</f>
        <v/>
      </c>
      <c r="T1925" s="77" t="str">
        <f>IF(O1925="","",IF(OR(VALUE(LEFT(O1925,2))&gt;IF(RIGHT(J1925,1)="M",7,19),AND(OR(LEFT(O1925,2)={"07","19"}),VALUE(RIGHT(O1925,2))&gt;5)),TRUE,FALSE))</f>
        <v/>
      </c>
    </row>
    <row r="1926" spans="12:20" x14ac:dyDescent="0.25">
      <c r="L1926" s="75">
        <f>COUNTIF($B$2:B1926,B1926)</f>
        <v>0</v>
      </c>
      <c r="M1926" s="75">
        <f>COUNTIF($L$2:L1926,4)</f>
        <v>42</v>
      </c>
      <c r="N1926" s="76" t="str">
        <f t="shared" si="154"/>
        <v>0</v>
      </c>
      <c r="O1926" s="76" t="str">
        <f t="shared" si="150"/>
        <v/>
      </c>
      <c r="P1926" s="75" t="str">
        <f t="shared" si="151"/>
        <v/>
      </c>
      <c r="Q1926" s="77" t="str">
        <f t="shared" si="152"/>
        <v/>
      </c>
      <c r="R1926" s="77" t="str">
        <f t="shared" si="153"/>
        <v/>
      </c>
      <c r="S1926" s="77" t="str">
        <f>IF(O1926="","",IF(OR(VALUE(LEFT(O1926,2))&gt;IF(RIGHT(J1926,1)="M",7,19),AND(OR(LEFT(O1926,2)={"07","19"}),VALUE(RIGHT(O1926,2))&gt;15)),TRUE,FALSE))</f>
        <v/>
      </c>
      <c r="T1926" s="77" t="str">
        <f>IF(O1926="","",IF(OR(VALUE(LEFT(O1926,2))&gt;IF(RIGHT(J1926,1)="M",7,19),AND(OR(LEFT(O1926,2)={"07","19"}),VALUE(RIGHT(O1926,2))&gt;5)),TRUE,FALSE))</f>
        <v/>
      </c>
    </row>
    <row r="1927" spans="12:20" x14ac:dyDescent="0.25">
      <c r="L1927" s="75">
        <f>COUNTIF($B$2:B1927,B1927)</f>
        <v>0</v>
      </c>
      <c r="M1927" s="75">
        <f>COUNTIF($L$2:L1927,4)</f>
        <v>42</v>
      </c>
      <c r="N1927" s="76" t="str">
        <f t="shared" si="154"/>
        <v>0</v>
      </c>
      <c r="O1927" s="76" t="str">
        <f t="shared" si="150"/>
        <v/>
      </c>
      <c r="P1927" s="75" t="str">
        <f t="shared" si="151"/>
        <v/>
      </c>
      <c r="Q1927" s="77" t="str">
        <f t="shared" si="152"/>
        <v/>
      </c>
      <c r="R1927" s="77" t="str">
        <f t="shared" si="153"/>
        <v/>
      </c>
      <c r="S1927" s="77" t="str">
        <f>IF(O1927="","",IF(OR(VALUE(LEFT(O1927,2))&gt;IF(RIGHT(J1927,1)="M",7,19),AND(OR(LEFT(O1927,2)={"07","19"}),VALUE(RIGHT(O1927,2))&gt;15)),TRUE,FALSE))</f>
        <v/>
      </c>
      <c r="T1927" s="77" t="str">
        <f>IF(O1927="","",IF(OR(VALUE(LEFT(O1927,2))&gt;IF(RIGHT(J1927,1)="M",7,19),AND(OR(LEFT(O1927,2)={"07","19"}),VALUE(RIGHT(O1927,2))&gt;5)),TRUE,FALSE))</f>
        <v/>
      </c>
    </row>
    <row r="1928" spans="12:20" x14ac:dyDescent="0.25">
      <c r="L1928" s="75">
        <f>COUNTIF($B$2:B1928,B1928)</f>
        <v>0</v>
      </c>
      <c r="M1928" s="75">
        <f>COUNTIF($L$2:L1928,4)</f>
        <v>42</v>
      </c>
      <c r="N1928" s="76" t="str">
        <f t="shared" si="154"/>
        <v>0</v>
      </c>
      <c r="O1928" s="76" t="str">
        <f t="shared" si="150"/>
        <v/>
      </c>
      <c r="P1928" s="75" t="str">
        <f t="shared" si="151"/>
        <v/>
      </c>
      <c r="Q1928" s="77" t="str">
        <f t="shared" si="152"/>
        <v/>
      </c>
      <c r="R1928" s="77" t="str">
        <f t="shared" si="153"/>
        <v/>
      </c>
      <c r="S1928" s="77" t="str">
        <f>IF(O1928="","",IF(OR(VALUE(LEFT(O1928,2))&gt;IF(RIGHT(J1928,1)="M",7,19),AND(OR(LEFT(O1928,2)={"07","19"}),VALUE(RIGHT(O1928,2))&gt;15)),TRUE,FALSE))</f>
        <v/>
      </c>
      <c r="T1928" s="77" t="str">
        <f>IF(O1928="","",IF(OR(VALUE(LEFT(O1928,2))&gt;IF(RIGHT(J1928,1)="M",7,19),AND(OR(LEFT(O1928,2)={"07","19"}),VALUE(RIGHT(O1928,2))&gt;5)),TRUE,FALSE))</f>
        <v/>
      </c>
    </row>
    <row r="1929" spans="12:20" x14ac:dyDescent="0.25">
      <c r="L1929" s="75">
        <f>COUNTIF($B$2:B1929,B1929)</f>
        <v>0</v>
      </c>
      <c r="M1929" s="75">
        <f>COUNTIF($L$2:L1929,4)</f>
        <v>42</v>
      </c>
      <c r="N1929" s="76" t="str">
        <f t="shared" si="154"/>
        <v>0</v>
      </c>
      <c r="O1929" s="76" t="str">
        <f t="shared" si="150"/>
        <v/>
      </c>
      <c r="P1929" s="75" t="str">
        <f t="shared" si="151"/>
        <v/>
      </c>
      <c r="Q1929" s="77" t="str">
        <f t="shared" si="152"/>
        <v/>
      </c>
      <c r="R1929" s="77" t="str">
        <f t="shared" si="153"/>
        <v/>
      </c>
      <c r="S1929" s="77" t="str">
        <f>IF(O1929="","",IF(OR(VALUE(LEFT(O1929,2))&gt;IF(RIGHT(J1929,1)="M",7,19),AND(OR(LEFT(O1929,2)={"07","19"}),VALUE(RIGHT(O1929,2))&gt;15)),TRUE,FALSE))</f>
        <v/>
      </c>
      <c r="T1929" s="77" t="str">
        <f>IF(O1929="","",IF(OR(VALUE(LEFT(O1929,2))&gt;IF(RIGHT(J1929,1)="M",7,19),AND(OR(LEFT(O1929,2)={"07","19"}),VALUE(RIGHT(O1929,2))&gt;5)),TRUE,FALSE))</f>
        <v/>
      </c>
    </row>
    <row r="1930" spans="12:20" x14ac:dyDescent="0.25">
      <c r="L1930" s="75">
        <f>COUNTIF($B$2:B1930,B1930)</f>
        <v>0</v>
      </c>
      <c r="M1930" s="75">
        <f>COUNTIF($L$2:L1930,4)</f>
        <v>42</v>
      </c>
      <c r="N1930" s="76" t="str">
        <f t="shared" si="154"/>
        <v>0</v>
      </c>
      <c r="O1930" s="76" t="str">
        <f t="shared" si="150"/>
        <v/>
      </c>
      <c r="P1930" s="75" t="str">
        <f t="shared" si="151"/>
        <v/>
      </c>
      <c r="Q1930" s="77" t="str">
        <f t="shared" si="152"/>
        <v/>
      </c>
      <c r="R1930" s="77" t="str">
        <f t="shared" si="153"/>
        <v/>
      </c>
      <c r="S1930" s="77" t="str">
        <f>IF(O1930="","",IF(OR(VALUE(LEFT(O1930,2))&gt;IF(RIGHT(J1930,1)="M",7,19),AND(OR(LEFT(O1930,2)={"07","19"}),VALUE(RIGHT(O1930,2))&gt;15)),TRUE,FALSE))</f>
        <v/>
      </c>
      <c r="T1930" s="77" t="str">
        <f>IF(O1930="","",IF(OR(VALUE(LEFT(O1930,2))&gt;IF(RIGHT(J1930,1)="M",7,19),AND(OR(LEFT(O1930,2)={"07","19"}),VALUE(RIGHT(O1930,2))&gt;5)),TRUE,FALSE))</f>
        <v/>
      </c>
    </row>
    <row r="1931" spans="12:20" x14ac:dyDescent="0.25">
      <c r="L1931" s="75">
        <f>COUNTIF($B$2:B1931,B1931)</f>
        <v>0</v>
      </c>
      <c r="M1931" s="75">
        <f>COUNTIF($L$2:L1931,4)</f>
        <v>42</v>
      </c>
      <c r="N1931" s="76" t="str">
        <f t="shared" si="154"/>
        <v>0</v>
      </c>
      <c r="O1931" s="76" t="str">
        <f t="shared" si="150"/>
        <v/>
      </c>
      <c r="P1931" s="75" t="str">
        <f t="shared" si="151"/>
        <v/>
      </c>
      <c r="Q1931" s="77" t="str">
        <f t="shared" si="152"/>
        <v/>
      </c>
      <c r="R1931" s="77" t="str">
        <f t="shared" si="153"/>
        <v/>
      </c>
      <c r="S1931" s="77" t="str">
        <f>IF(O1931="","",IF(OR(VALUE(LEFT(O1931,2))&gt;IF(RIGHT(J1931,1)="M",7,19),AND(OR(LEFT(O1931,2)={"07","19"}),VALUE(RIGHT(O1931,2))&gt;15)),TRUE,FALSE))</f>
        <v/>
      </c>
      <c r="T1931" s="77" t="str">
        <f>IF(O1931="","",IF(OR(VALUE(LEFT(O1931,2))&gt;IF(RIGHT(J1931,1)="M",7,19),AND(OR(LEFT(O1931,2)={"07","19"}),VALUE(RIGHT(O1931,2))&gt;5)),TRUE,FALSE))</f>
        <v/>
      </c>
    </row>
    <row r="1932" spans="12:20" x14ac:dyDescent="0.25">
      <c r="L1932" s="75">
        <f>COUNTIF($B$2:B1932,B1932)</f>
        <v>0</v>
      </c>
      <c r="M1932" s="75">
        <f>COUNTIF($L$2:L1932,4)</f>
        <v>42</v>
      </c>
      <c r="N1932" s="76" t="str">
        <f t="shared" si="154"/>
        <v>0</v>
      </c>
      <c r="O1932" s="76" t="str">
        <f t="shared" si="150"/>
        <v/>
      </c>
      <c r="P1932" s="75" t="str">
        <f t="shared" si="151"/>
        <v/>
      </c>
      <c r="Q1932" s="77" t="str">
        <f t="shared" si="152"/>
        <v/>
      </c>
      <c r="R1932" s="77" t="str">
        <f t="shared" si="153"/>
        <v/>
      </c>
      <c r="S1932" s="77" t="str">
        <f>IF(O1932="","",IF(OR(VALUE(LEFT(O1932,2))&gt;IF(RIGHT(J1932,1)="M",7,19),AND(OR(LEFT(O1932,2)={"07","19"}),VALUE(RIGHT(O1932,2))&gt;15)),TRUE,FALSE))</f>
        <v/>
      </c>
      <c r="T1932" s="77" t="str">
        <f>IF(O1932="","",IF(OR(VALUE(LEFT(O1932,2))&gt;IF(RIGHT(J1932,1)="M",7,19),AND(OR(LEFT(O1932,2)={"07","19"}),VALUE(RIGHT(O1932,2))&gt;5)),TRUE,FALSE))</f>
        <v/>
      </c>
    </row>
    <row r="1933" spans="12:20" x14ac:dyDescent="0.25">
      <c r="L1933" s="75">
        <f>COUNTIF($B$2:B1933,B1933)</f>
        <v>0</v>
      </c>
      <c r="M1933" s="75">
        <f>COUNTIF($L$2:L1933,4)</f>
        <v>42</v>
      </c>
      <c r="N1933" s="76" t="str">
        <f t="shared" si="154"/>
        <v>0</v>
      </c>
      <c r="O1933" s="76" t="str">
        <f t="shared" si="150"/>
        <v/>
      </c>
      <c r="P1933" s="75" t="str">
        <f t="shared" si="151"/>
        <v/>
      </c>
      <c r="Q1933" s="77" t="str">
        <f t="shared" si="152"/>
        <v/>
      </c>
      <c r="R1933" s="77" t="str">
        <f t="shared" si="153"/>
        <v/>
      </c>
      <c r="S1933" s="77" t="str">
        <f>IF(O1933="","",IF(OR(VALUE(LEFT(O1933,2))&gt;IF(RIGHT(J1933,1)="M",7,19),AND(OR(LEFT(O1933,2)={"07","19"}),VALUE(RIGHT(O1933,2))&gt;15)),TRUE,FALSE))</f>
        <v/>
      </c>
      <c r="T1933" s="77" t="str">
        <f>IF(O1933="","",IF(OR(VALUE(LEFT(O1933,2))&gt;IF(RIGHT(J1933,1)="M",7,19),AND(OR(LEFT(O1933,2)={"07","19"}),VALUE(RIGHT(O1933,2))&gt;5)),TRUE,FALSE))</f>
        <v/>
      </c>
    </row>
    <row r="1934" spans="12:20" x14ac:dyDescent="0.25">
      <c r="L1934" s="75">
        <f>COUNTIF($B$2:B1934,B1934)</f>
        <v>0</v>
      </c>
      <c r="M1934" s="75">
        <f>COUNTIF($L$2:L1934,4)</f>
        <v>42</v>
      </c>
      <c r="N1934" s="76" t="str">
        <f t="shared" si="154"/>
        <v>0</v>
      </c>
      <c r="O1934" s="76" t="str">
        <f t="shared" si="150"/>
        <v/>
      </c>
      <c r="P1934" s="75" t="str">
        <f t="shared" si="151"/>
        <v/>
      </c>
      <c r="Q1934" s="77" t="str">
        <f t="shared" si="152"/>
        <v/>
      </c>
      <c r="R1934" s="77" t="str">
        <f t="shared" si="153"/>
        <v/>
      </c>
      <c r="S1934" s="77" t="str">
        <f>IF(O1934="","",IF(OR(VALUE(LEFT(O1934,2))&gt;IF(RIGHT(J1934,1)="M",7,19),AND(OR(LEFT(O1934,2)={"07","19"}),VALUE(RIGHT(O1934,2))&gt;15)),TRUE,FALSE))</f>
        <v/>
      </c>
      <c r="T1934" s="77" t="str">
        <f>IF(O1934="","",IF(OR(VALUE(LEFT(O1934,2))&gt;IF(RIGHT(J1934,1)="M",7,19),AND(OR(LEFT(O1934,2)={"07","19"}),VALUE(RIGHT(O1934,2))&gt;5)),TRUE,FALSE))</f>
        <v/>
      </c>
    </row>
    <row r="1935" spans="12:20" x14ac:dyDescent="0.25">
      <c r="L1935" s="75">
        <f>COUNTIF($B$2:B1935,B1935)</f>
        <v>0</v>
      </c>
      <c r="M1935" s="75">
        <f>COUNTIF($L$2:L1935,4)</f>
        <v>42</v>
      </c>
      <c r="N1935" s="76" t="str">
        <f t="shared" si="154"/>
        <v>0</v>
      </c>
      <c r="O1935" s="76" t="str">
        <f t="shared" si="150"/>
        <v/>
      </c>
      <c r="P1935" s="75" t="str">
        <f t="shared" si="151"/>
        <v/>
      </c>
      <c r="Q1935" s="77" t="str">
        <f t="shared" si="152"/>
        <v/>
      </c>
      <c r="R1935" s="77" t="str">
        <f t="shared" si="153"/>
        <v/>
      </c>
      <c r="S1935" s="77" t="str">
        <f>IF(O1935="","",IF(OR(VALUE(LEFT(O1935,2))&gt;IF(RIGHT(J1935,1)="M",7,19),AND(OR(LEFT(O1935,2)={"07","19"}),VALUE(RIGHT(O1935,2))&gt;15)),TRUE,FALSE))</f>
        <v/>
      </c>
      <c r="T1935" s="77" t="str">
        <f>IF(O1935="","",IF(OR(VALUE(LEFT(O1935,2))&gt;IF(RIGHT(J1935,1)="M",7,19),AND(OR(LEFT(O1935,2)={"07","19"}),VALUE(RIGHT(O1935,2))&gt;5)),TRUE,FALSE))</f>
        <v/>
      </c>
    </row>
    <row r="1936" spans="12:20" x14ac:dyDescent="0.25">
      <c r="L1936" s="75">
        <f>COUNTIF($B$2:B1936,B1936)</f>
        <v>0</v>
      </c>
      <c r="M1936" s="75">
        <f>COUNTIF($L$2:L1936,4)</f>
        <v>42</v>
      </c>
      <c r="N1936" s="76" t="str">
        <f t="shared" si="154"/>
        <v>0</v>
      </c>
      <c r="O1936" s="76" t="str">
        <f t="shared" si="150"/>
        <v/>
      </c>
      <c r="P1936" s="75" t="str">
        <f t="shared" si="151"/>
        <v/>
      </c>
      <c r="Q1936" s="77" t="str">
        <f t="shared" si="152"/>
        <v/>
      </c>
      <c r="R1936" s="77" t="str">
        <f t="shared" si="153"/>
        <v/>
      </c>
      <c r="S1936" s="77" t="str">
        <f>IF(O1936="","",IF(OR(VALUE(LEFT(O1936,2))&gt;IF(RIGHT(J1936,1)="M",7,19),AND(OR(LEFT(O1936,2)={"07","19"}),VALUE(RIGHT(O1936,2))&gt;15)),TRUE,FALSE))</f>
        <v/>
      </c>
      <c r="T1936" s="77" t="str">
        <f>IF(O1936="","",IF(OR(VALUE(LEFT(O1936,2))&gt;IF(RIGHT(J1936,1)="M",7,19),AND(OR(LEFT(O1936,2)={"07","19"}),VALUE(RIGHT(O1936,2))&gt;5)),TRUE,FALSE))</f>
        <v/>
      </c>
    </row>
    <row r="1937" spans="12:20" x14ac:dyDescent="0.25">
      <c r="L1937" s="75">
        <f>COUNTIF($B$2:B1937,B1937)</f>
        <v>0</v>
      </c>
      <c r="M1937" s="75">
        <f>COUNTIF($L$2:L1937,4)</f>
        <v>42</v>
      </c>
      <c r="N1937" s="76" t="str">
        <f t="shared" si="154"/>
        <v>0</v>
      </c>
      <c r="O1937" s="76" t="str">
        <f t="shared" si="150"/>
        <v/>
      </c>
      <c r="P1937" s="75" t="str">
        <f t="shared" si="151"/>
        <v/>
      </c>
      <c r="Q1937" s="77" t="str">
        <f t="shared" si="152"/>
        <v/>
      </c>
      <c r="R1937" s="77" t="str">
        <f t="shared" si="153"/>
        <v/>
      </c>
      <c r="S1937" s="77" t="str">
        <f>IF(O1937="","",IF(OR(VALUE(LEFT(O1937,2))&gt;IF(RIGHT(J1937,1)="M",7,19),AND(OR(LEFT(O1937,2)={"07","19"}),VALUE(RIGHT(O1937,2))&gt;15)),TRUE,FALSE))</f>
        <v/>
      </c>
      <c r="T1937" s="77" t="str">
        <f>IF(O1937="","",IF(OR(VALUE(LEFT(O1937,2))&gt;IF(RIGHT(J1937,1)="M",7,19),AND(OR(LEFT(O1937,2)={"07","19"}),VALUE(RIGHT(O1937,2))&gt;5)),TRUE,FALSE))</f>
        <v/>
      </c>
    </row>
    <row r="1938" spans="12:20" x14ac:dyDescent="0.25">
      <c r="L1938" s="75">
        <f>COUNTIF($B$2:B1938,B1938)</f>
        <v>0</v>
      </c>
      <c r="M1938" s="75">
        <f>COUNTIF($L$2:L1938,4)</f>
        <v>42</v>
      </c>
      <c r="N1938" s="76" t="str">
        <f t="shared" si="154"/>
        <v>0</v>
      </c>
      <c r="O1938" s="76" t="str">
        <f t="shared" si="150"/>
        <v/>
      </c>
      <c r="P1938" s="75" t="str">
        <f t="shared" si="151"/>
        <v/>
      </c>
      <c r="Q1938" s="77" t="str">
        <f t="shared" si="152"/>
        <v/>
      </c>
      <c r="R1938" s="77" t="str">
        <f t="shared" si="153"/>
        <v/>
      </c>
      <c r="S1938" s="77" t="str">
        <f>IF(O1938="","",IF(OR(VALUE(LEFT(O1938,2))&gt;IF(RIGHT(J1938,1)="M",7,19),AND(OR(LEFT(O1938,2)={"07","19"}),VALUE(RIGHT(O1938,2))&gt;15)),TRUE,FALSE))</f>
        <v/>
      </c>
      <c r="T1938" s="77" t="str">
        <f>IF(O1938="","",IF(OR(VALUE(LEFT(O1938,2))&gt;IF(RIGHT(J1938,1)="M",7,19),AND(OR(LEFT(O1938,2)={"07","19"}),VALUE(RIGHT(O1938,2))&gt;5)),TRUE,FALSE))</f>
        <v/>
      </c>
    </row>
    <row r="1939" spans="12:20" x14ac:dyDescent="0.25">
      <c r="L1939" s="75">
        <f>COUNTIF($B$2:B1939,B1939)</f>
        <v>0</v>
      </c>
      <c r="M1939" s="75">
        <f>COUNTIF($L$2:L1939,4)</f>
        <v>42</v>
      </c>
      <c r="N1939" s="76" t="str">
        <f t="shared" si="154"/>
        <v>0</v>
      </c>
      <c r="O1939" s="76" t="str">
        <f t="shared" si="150"/>
        <v/>
      </c>
      <c r="P1939" s="75" t="str">
        <f t="shared" si="151"/>
        <v/>
      </c>
      <c r="Q1939" s="77" t="str">
        <f t="shared" si="152"/>
        <v/>
      </c>
      <c r="R1939" s="77" t="str">
        <f t="shared" si="153"/>
        <v/>
      </c>
      <c r="S1939" s="77" t="str">
        <f>IF(O1939="","",IF(OR(VALUE(LEFT(O1939,2))&gt;IF(RIGHT(J1939,1)="M",7,19),AND(OR(LEFT(O1939,2)={"07","19"}),VALUE(RIGHT(O1939,2))&gt;15)),TRUE,FALSE))</f>
        <v/>
      </c>
      <c r="T1939" s="77" t="str">
        <f>IF(O1939="","",IF(OR(VALUE(LEFT(O1939,2))&gt;IF(RIGHT(J1939,1)="M",7,19),AND(OR(LEFT(O1939,2)={"07","19"}),VALUE(RIGHT(O1939,2))&gt;5)),TRUE,FALSE))</f>
        <v/>
      </c>
    </row>
    <row r="1940" spans="12:20" x14ac:dyDescent="0.25">
      <c r="L1940" s="75">
        <f>COUNTIF($B$2:B1940,B1940)</f>
        <v>0</v>
      </c>
      <c r="M1940" s="75">
        <f>COUNTIF($L$2:L1940,4)</f>
        <v>42</v>
      </c>
      <c r="N1940" s="76" t="str">
        <f t="shared" si="154"/>
        <v>0</v>
      </c>
      <c r="O1940" s="76" t="str">
        <f t="shared" si="150"/>
        <v/>
      </c>
      <c r="P1940" s="75" t="str">
        <f t="shared" si="151"/>
        <v/>
      </c>
      <c r="Q1940" s="77" t="str">
        <f t="shared" si="152"/>
        <v/>
      </c>
      <c r="R1940" s="77" t="str">
        <f t="shared" si="153"/>
        <v/>
      </c>
      <c r="S1940" s="77" t="str">
        <f>IF(O1940="","",IF(OR(VALUE(LEFT(O1940,2))&gt;IF(RIGHT(J1940,1)="M",7,19),AND(OR(LEFT(O1940,2)={"07","19"}),VALUE(RIGHT(O1940,2))&gt;15)),TRUE,FALSE))</f>
        <v/>
      </c>
      <c r="T1940" s="77" t="str">
        <f>IF(O1940="","",IF(OR(VALUE(LEFT(O1940,2))&gt;IF(RIGHT(J1940,1)="M",7,19),AND(OR(LEFT(O1940,2)={"07","19"}),VALUE(RIGHT(O1940,2))&gt;5)),TRUE,FALSE))</f>
        <v/>
      </c>
    </row>
    <row r="1941" spans="12:20" x14ac:dyDescent="0.25">
      <c r="L1941" s="75">
        <f>COUNTIF($B$2:B1941,B1941)</f>
        <v>0</v>
      </c>
      <c r="M1941" s="75">
        <f>COUNTIF($L$2:L1941,4)</f>
        <v>42</v>
      </c>
      <c r="N1941" s="76" t="str">
        <f t="shared" si="154"/>
        <v>0</v>
      </c>
      <c r="O1941" s="76" t="str">
        <f t="shared" si="150"/>
        <v/>
      </c>
      <c r="P1941" s="75" t="str">
        <f t="shared" si="151"/>
        <v/>
      </c>
      <c r="Q1941" s="77" t="str">
        <f t="shared" si="152"/>
        <v/>
      </c>
      <c r="R1941" s="77" t="str">
        <f t="shared" si="153"/>
        <v/>
      </c>
      <c r="S1941" s="77" t="str">
        <f>IF(O1941="","",IF(OR(VALUE(LEFT(O1941,2))&gt;IF(RIGHT(J1941,1)="M",7,19),AND(OR(LEFT(O1941,2)={"07","19"}),VALUE(RIGHT(O1941,2))&gt;15)),TRUE,FALSE))</f>
        <v/>
      </c>
      <c r="T1941" s="77" t="str">
        <f>IF(O1941="","",IF(OR(VALUE(LEFT(O1941,2))&gt;IF(RIGHT(J1941,1)="M",7,19),AND(OR(LEFT(O1941,2)={"07","19"}),VALUE(RIGHT(O1941,2))&gt;5)),TRUE,FALSE))</f>
        <v/>
      </c>
    </row>
    <row r="1942" spans="12:20" x14ac:dyDescent="0.25">
      <c r="L1942" s="75">
        <f>COUNTIF($B$2:B1942,B1942)</f>
        <v>0</v>
      </c>
      <c r="M1942" s="75">
        <f>COUNTIF($L$2:L1942,4)</f>
        <v>42</v>
      </c>
      <c r="N1942" s="76" t="str">
        <f t="shared" si="154"/>
        <v>0</v>
      </c>
      <c r="O1942" s="76" t="str">
        <f t="shared" si="150"/>
        <v/>
      </c>
      <c r="P1942" s="75" t="str">
        <f t="shared" si="151"/>
        <v/>
      </c>
      <c r="Q1942" s="77" t="str">
        <f t="shared" si="152"/>
        <v/>
      </c>
      <c r="R1942" s="77" t="str">
        <f t="shared" si="153"/>
        <v/>
      </c>
      <c r="S1942" s="77" t="str">
        <f>IF(O1942="","",IF(OR(VALUE(LEFT(O1942,2))&gt;IF(RIGHT(J1942,1)="M",7,19),AND(OR(LEFT(O1942,2)={"07","19"}),VALUE(RIGHT(O1942,2))&gt;15)),TRUE,FALSE))</f>
        <v/>
      </c>
      <c r="T1942" s="77" t="str">
        <f>IF(O1942="","",IF(OR(VALUE(LEFT(O1942,2))&gt;IF(RIGHT(J1942,1)="M",7,19),AND(OR(LEFT(O1942,2)={"07","19"}),VALUE(RIGHT(O1942,2))&gt;5)),TRUE,FALSE))</f>
        <v/>
      </c>
    </row>
    <row r="1943" spans="12:20" x14ac:dyDescent="0.25">
      <c r="L1943" s="75">
        <f>COUNTIF($B$2:B1943,B1943)</f>
        <v>0</v>
      </c>
      <c r="M1943" s="75">
        <f>COUNTIF($L$2:L1943,4)</f>
        <v>42</v>
      </c>
      <c r="N1943" s="76" t="str">
        <f t="shared" si="154"/>
        <v>0</v>
      </c>
      <c r="O1943" s="76" t="str">
        <f t="shared" si="150"/>
        <v/>
      </c>
      <c r="P1943" s="75" t="str">
        <f t="shared" si="151"/>
        <v/>
      </c>
      <c r="Q1943" s="77" t="str">
        <f t="shared" si="152"/>
        <v/>
      </c>
      <c r="R1943" s="77" t="str">
        <f t="shared" si="153"/>
        <v/>
      </c>
      <c r="S1943" s="77" t="str">
        <f>IF(O1943="","",IF(OR(VALUE(LEFT(O1943,2))&gt;IF(RIGHT(J1943,1)="M",7,19),AND(OR(LEFT(O1943,2)={"07","19"}),VALUE(RIGHT(O1943,2))&gt;15)),TRUE,FALSE))</f>
        <v/>
      </c>
      <c r="T1943" s="77" t="str">
        <f>IF(O1943="","",IF(OR(VALUE(LEFT(O1943,2))&gt;IF(RIGHT(J1943,1)="M",7,19),AND(OR(LEFT(O1943,2)={"07","19"}),VALUE(RIGHT(O1943,2))&gt;5)),TRUE,FALSE))</f>
        <v/>
      </c>
    </row>
    <row r="1944" spans="12:20" x14ac:dyDescent="0.25">
      <c r="L1944" s="75">
        <f>COUNTIF($B$2:B1944,B1944)</f>
        <v>0</v>
      </c>
      <c r="M1944" s="75">
        <f>COUNTIF($L$2:L1944,4)</f>
        <v>42</v>
      </c>
      <c r="N1944" s="76" t="str">
        <f t="shared" si="154"/>
        <v>0</v>
      </c>
      <c r="O1944" s="76" t="str">
        <f t="shared" si="150"/>
        <v/>
      </c>
      <c r="P1944" s="75" t="str">
        <f t="shared" si="151"/>
        <v/>
      </c>
      <c r="Q1944" s="77" t="str">
        <f t="shared" si="152"/>
        <v/>
      </c>
      <c r="R1944" s="77" t="str">
        <f t="shared" si="153"/>
        <v/>
      </c>
      <c r="S1944" s="77" t="str">
        <f>IF(O1944="","",IF(OR(VALUE(LEFT(O1944,2))&gt;IF(RIGHT(J1944,1)="M",7,19),AND(OR(LEFT(O1944,2)={"07","19"}),VALUE(RIGHT(O1944,2))&gt;15)),TRUE,FALSE))</f>
        <v/>
      </c>
      <c r="T1944" s="77" t="str">
        <f>IF(O1944="","",IF(OR(VALUE(LEFT(O1944,2))&gt;IF(RIGHT(J1944,1)="M",7,19),AND(OR(LEFT(O1944,2)={"07","19"}),VALUE(RIGHT(O1944,2))&gt;5)),TRUE,FALSE))</f>
        <v/>
      </c>
    </row>
    <row r="1945" spans="12:20" x14ac:dyDescent="0.25">
      <c r="L1945" s="75">
        <f>COUNTIF($B$2:B1945,B1945)</f>
        <v>0</v>
      </c>
      <c r="M1945" s="75">
        <f>COUNTIF($L$2:L1945,4)</f>
        <v>42</v>
      </c>
      <c r="N1945" s="76" t="str">
        <f t="shared" si="154"/>
        <v>0</v>
      </c>
      <c r="O1945" s="76" t="str">
        <f t="shared" si="150"/>
        <v/>
      </c>
      <c r="P1945" s="75" t="str">
        <f t="shared" si="151"/>
        <v/>
      </c>
      <c r="Q1945" s="77" t="str">
        <f t="shared" si="152"/>
        <v/>
      </c>
      <c r="R1945" s="77" t="str">
        <f t="shared" si="153"/>
        <v/>
      </c>
      <c r="S1945" s="77" t="str">
        <f>IF(O1945="","",IF(OR(VALUE(LEFT(O1945,2))&gt;IF(RIGHT(J1945,1)="M",7,19),AND(OR(LEFT(O1945,2)={"07","19"}),VALUE(RIGHT(O1945,2))&gt;15)),TRUE,FALSE))</f>
        <v/>
      </c>
      <c r="T1945" s="77" t="str">
        <f>IF(O1945="","",IF(OR(VALUE(LEFT(O1945,2))&gt;IF(RIGHT(J1945,1)="M",7,19),AND(OR(LEFT(O1945,2)={"07","19"}),VALUE(RIGHT(O1945,2))&gt;5)),TRUE,FALSE))</f>
        <v/>
      </c>
    </row>
    <row r="1946" spans="12:20" x14ac:dyDescent="0.25">
      <c r="L1946" s="75">
        <f>COUNTIF($B$2:B1946,B1946)</f>
        <v>0</v>
      </c>
      <c r="M1946" s="75">
        <f>COUNTIF($L$2:L1946,4)</f>
        <v>42</v>
      </c>
      <c r="N1946" s="76" t="str">
        <f t="shared" si="154"/>
        <v>0</v>
      </c>
      <c r="O1946" s="76" t="str">
        <f t="shared" si="150"/>
        <v/>
      </c>
      <c r="P1946" s="75" t="str">
        <f t="shared" si="151"/>
        <v/>
      </c>
      <c r="Q1946" s="77" t="str">
        <f t="shared" si="152"/>
        <v/>
      </c>
      <c r="R1946" s="77" t="str">
        <f t="shared" si="153"/>
        <v/>
      </c>
      <c r="S1946" s="77" t="str">
        <f>IF(O1946="","",IF(OR(VALUE(LEFT(O1946,2))&gt;IF(RIGHT(J1946,1)="M",7,19),AND(OR(LEFT(O1946,2)={"07","19"}),VALUE(RIGHT(O1946,2))&gt;15)),TRUE,FALSE))</f>
        <v/>
      </c>
      <c r="T1946" s="77" t="str">
        <f>IF(O1946="","",IF(OR(VALUE(LEFT(O1946,2))&gt;IF(RIGHT(J1946,1)="M",7,19),AND(OR(LEFT(O1946,2)={"07","19"}),VALUE(RIGHT(O1946,2))&gt;5)),TRUE,FALSE))</f>
        <v/>
      </c>
    </row>
    <row r="1947" spans="12:20" x14ac:dyDescent="0.25">
      <c r="L1947" s="75">
        <f>COUNTIF($B$2:B1947,B1947)</f>
        <v>0</v>
      </c>
      <c r="M1947" s="75">
        <f>COUNTIF($L$2:L1947,4)</f>
        <v>42</v>
      </c>
      <c r="N1947" s="76" t="str">
        <f t="shared" si="154"/>
        <v>0</v>
      </c>
      <c r="O1947" s="76" t="str">
        <f t="shared" si="150"/>
        <v/>
      </c>
      <c r="P1947" s="75" t="str">
        <f t="shared" si="151"/>
        <v/>
      </c>
      <c r="Q1947" s="77" t="str">
        <f t="shared" si="152"/>
        <v/>
      </c>
      <c r="R1947" s="77" t="str">
        <f t="shared" si="153"/>
        <v/>
      </c>
      <c r="S1947" s="77" t="str">
        <f>IF(O1947="","",IF(OR(VALUE(LEFT(O1947,2))&gt;IF(RIGHT(J1947,1)="M",7,19),AND(OR(LEFT(O1947,2)={"07","19"}),VALUE(RIGHT(O1947,2))&gt;15)),TRUE,FALSE))</f>
        <v/>
      </c>
      <c r="T1947" s="77" t="str">
        <f>IF(O1947="","",IF(OR(VALUE(LEFT(O1947,2))&gt;IF(RIGHT(J1947,1)="M",7,19),AND(OR(LEFT(O1947,2)={"07","19"}),VALUE(RIGHT(O1947,2))&gt;5)),TRUE,FALSE))</f>
        <v/>
      </c>
    </row>
    <row r="1948" spans="12:20" x14ac:dyDescent="0.25">
      <c r="L1948" s="75">
        <f>COUNTIF($B$2:B1948,B1948)</f>
        <v>0</v>
      </c>
      <c r="M1948" s="75">
        <f>COUNTIF($L$2:L1948,4)</f>
        <v>42</v>
      </c>
      <c r="N1948" s="76" t="str">
        <f t="shared" si="154"/>
        <v>0</v>
      </c>
      <c r="O1948" s="76" t="str">
        <f t="shared" si="150"/>
        <v/>
      </c>
      <c r="P1948" s="75" t="str">
        <f t="shared" si="151"/>
        <v/>
      </c>
      <c r="Q1948" s="77" t="str">
        <f t="shared" si="152"/>
        <v/>
      </c>
      <c r="R1948" s="77" t="str">
        <f t="shared" si="153"/>
        <v/>
      </c>
      <c r="S1948" s="77" t="str">
        <f>IF(O1948="","",IF(OR(VALUE(LEFT(O1948,2))&gt;IF(RIGHT(J1948,1)="M",7,19),AND(OR(LEFT(O1948,2)={"07","19"}),VALUE(RIGHT(O1948,2))&gt;15)),TRUE,FALSE))</f>
        <v/>
      </c>
      <c r="T1948" s="77" t="str">
        <f>IF(O1948="","",IF(OR(VALUE(LEFT(O1948,2))&gt;IF(RIGHT(J1948,1)="M",7,19),AND(OR(LEFT(O1948,2)={"07","19"}),VALUE(RIGHT(O1948,2))&gt;5)),TRUE,FALSE))</f>
        <v/>
      </c>
    </row>
    <row r="1949" spans="12:20" x14ac:dyDescent="0.25">
      <c r="L1949" s="75">
        <f>COUNTIF($B$2:B1949,B1949)</f>
        <v>0</v>
      </c>
      <c r="M1949" s="75">
        <f>COUNTIF($L$2:L1949,4)</f>
        <v>42</v>
      </c>
      <c r="N1949" s="76" t="str">
        <f t="shared" si="154"/>
        <v>0</v>
      </c>
      <c r="O1949" s="76" t="str">
        <f t="shared" si="150"/>
        <v/>
      </c>
      <c r="P1949" s="75" t="str">
        <f t="shared" si="151"/>
        <v/>
      </c>
      <c r="Q1949" s="77" t="str">
        <f t="shared" si="152"/>
        <v/>
      </c>
      <c r="R1949" s="77" t="str">
        <f t="shared" si="153"/>
        <v/>
      </c>
      <c r="S1949" s="77" t="str">
        <f>IF(O1949="","",IF(OR(VALUE(LEFT(O1949,2))&gt;IF(RIGHT(J1949,1)="M",7,19),AND(OR(LEFT(O1949,2)={"07","19"}),VALUE(RIGHT(O1949,2))&gt;15)),TRUE,FALSE))</f>
        <v/>
      </c>
      <c r="T1949" s="77" t="str">
        <f>IF(O1949="","",IF(OR(VALUE(LEFT(O1949,2))&gt;IF(RIGHT(J1949,1)="M",7,19),AND(OR(LEFT(O1949,2)={"07","19"}),VALUE(RIGHT(O1949,2))&gt;5)),TRUE,FALSE))</f>
        <v/>
      </c>
    </row>
    <row r="1950" spans="12:20" x14ac:dyDescent="0.25">
      <c r="L1950" s="75">
        <f>COUNTIF($B$2:B1950,B1950)</f>
        <v>0</v>
      </c>
      <c r="M1950" s="75">
        <f>COUNTIF($L$2:L1950,4)</f>
        <v>42</v>
      </c>
      <c r="N1950" s="76" t="str">
        <f t="shared" si="154"/>
        <v>0</v>
      </c>
      <c r="O1950" s="76" t="str">
        <f t="shared" si="150"/>
        <v/>
      </c>
      <c r="P1950" s="75" t="str">
        <f t="shared" si="151"/>
        <v/>
      </c>
      <c r="Q1950" s="77" t="str">
        <f t="shared" si="152"/>
        <v/>
      </c>
      <c r="R1950" s="77" t="str">
        <f t="shared" si="153"/>
        <v/>
      </c>
      <c r="S1950" s="77" t="str">
        <f>IF(O1950="","",IF(OR(VALUE(LEFT(O1950,2))&gt;IF(RIGHT(J1950,1)="M",7,19),AND(OR(LEFT(O1950,2)={"07","19"}),VALUE(RIGHT(O1950,2))&gt;15)),TRUE,FALSE))</f>
        <v/>
      </c>
      <c r="T1950" s="77" t="str">
        <f>IF(O1950="","",IF(OR(VALUE(LEFT(O1950,2))&gt;IF(RIGHT(J1950,1)="M",7,19),AND(OR(LEFT(O1950,2)={"07","19"}),VALUE(RIGHT(O1950,2))&gt;5)),TRUE,FALSE))</f>
        <v/>
      </c>
    </row>
    <row r="1951" spans="12:20" x14ac:dyDescent="0.25">
      <c r="L1951" s="75">
        <f>COUNTIF($B$2:B1951,B1951)</f>
        <v>0</v>
      </c>
      <c r="M1951" s="75">
        <f>COUNTIF($L$2:L1951,4)</f>
        <v>42</v>
      </c>
      <c r="N1951" s="76" t="str">
        <f t="shared" si="154"/>
        <v>0</v>
      </c>
      <c r="O1951" s="76" t="str">
        <f t="shared" si="150"/>
        <v/>
      </c>
      <c r="P1951" s="75" t="str">
        <f t="shared" si="151"/>
        <v/>
      </c>
      <c r="Q1951" s="77" t="str">
        <f t="shared" si="152"/>
        <v/>
      </c>
      <c r="R1951" s="77" t="str">
        <f t="shared" si="153"/>
        <v/>
      </c>
      <c r="S1951" s="77" t="str">
        <f>IF(O1951="","",IF(OR(VALUE(LEFT(O1951,2))&gt;IF(RIGHT(J1951,1)="M",7,19),AND(OR(LEFT(O1951,2)={"07","19"}),VALUE(RIGHT(O1951,2))&gt;15)),TRUE,FALSE))</f>
        <v/>
      </c>
      <c r="T1951" s="77" t="str">
        <f>IF(O1951="","",IF(OR(VALUE(LEFT(O1951,2))&gt;IF(RIGHT(J1951,1)="M",7,19),AND(OR(LEFT(O1951,2)={"07","19"}),VALUE(RIGHT(O1951,2))&gt;5)),TRUE,FALSE))</f>
        <v/>
      </c>
    </row>
    <row r="1952" spans="12:20" x14ac:dyDescent="0.25">
      <c r="L1952" s="75">
        <f>COUNTIF($B$2:B1952,B1952)</f>
        <v>0</v>
      </c>
      <c r="M1952" s="75">
        <f>COUNTIF($L$2:L1952,4)</f>
        <v>42</v>
      </c>
      <c r="N1952" s="76" t="str">
        <f t="shared" si="154"/>
        <v>0</v>
      </c>
      <c r="O1952" s="76" t="str">
        <f t="shared" si="150"/>
        <v/>
      </c>
      <c r="P1952" s="75" t="str">
        <f t="shared" si="151"/>
        <v/>
      </c>
      <c r="Q1952" s="77" t="str">
        <f t="shared" si="152"/>
        <v/>
      </c>
      <c r="R1952" s="77" t="str">
        <f t="shared" si="153"/>
        <v/>
      </c>
      <c r="S1952" s="77" t="str">
        <f>IF(O1952="","",IF(OR(VALUE(LEFT(O1952,2))&gt;IF(RIGHT(J1952,1)="M",7,19),AND(OR(LEFT(O1952,2)={"07","19"}),VALUE(RIGHT(O1952,2))&gt;15)),TRUE,FALSE))</f>
        <v/>
      </c>
      <c r="T1952" s="77" t="str">
        <f>IF(O1952="","",IF(OR(VALUE(LEFT(O1952,2))&gt;IF(RIGHT(J1952,1)="M",7,19),AND(OR(LEFT(O1952,2)={"07","19"}),VALUE(RIGHT(O1952,2))&gt;5)),TRUE,FALSE))</f>
        <v/>
      </c>
    </row>
    <row r="1953" spans="12:20" x14ac:dyDescent="0.25">
      <c r="L1953" s="75">
        <f>COUNTIF($B$2:B1953,B1953)</f>
        <v>0</v>
      </c>
      <c r="M1953" s="75">
        <f>COUNTIF($L$2:L1953,4)</f>
        <v>42</v>
      </c>
      <c r="N1953" s="76" t="str">
        <f t="shared" si="154"/>
        <v>0</v>
      </c>
      <c r="O1953" s="76" t="str">
        <f t="shared" si="150"/>
        <v/>
      </c>
      <c r="P1953" s="75" t="str">
        <f t="shared" si="151"/>
        <v/>
      </c>
      <c r="Q1953" s="77" t="str">
        <f t="shared" si="152"/>
        <v/>
      </c>
      <c r="R1953" s="77" t="str">
        <f t="shared" si="153"/>
        <v/>
      </c>
      <c r="S1953" s="77" t="str">
        <f>IF(O1953="","",IF(OR(VALUE(LEFT(O1953,2))&gt;IF(RIGHT(J1953,1)="M",7,19),AND(OR(LEFT(O1953,2)={"07","19"}),VALUE(RIGHT(O1953,2))&gt;15)),TRUE,FALSE))</f>
        <v/>
      </c>
      <c r="T1953" s="77" t="str">
        <f>IF(O1953="","",IF(OR(VALUE(LEFT(O1953,2))&gt;IF(RIGHT(J1953,1)="M",7,19),AND(OR(LEFT(O1953,2)={"07","19"}),VALUE(RIGHT(O1953,2))&gt;5)),TRUE,FALSE))</f>
        <v/>
      </c>
    </row>
    <row r="1954" spans="12:20" x14ac:dyDescent="0.25">
      <c r="L1954" s="75">
        <f>COUNTIF($B$2:B1954,B1954)</f>
        <v>0</v>
      </c>
      <c r="M1954" s="75">
        <f>COUNTIF($L$2:L1954,4)</f>
        <v>42</v>
      </c>
      <c r="N1954" s="76" t="str">
        <f t="shared" si="154"/>
        <v>0</v>
      </c>
      <c r="O1954" s="76" t="str">
        <f t="shared" si="150"/>
        <v/>
      </c>
      <c r="P1954" s="75" t="str">
        <f t="shared" si="151"/>
        <v/>
      </c>
      <c r="Q1954" s="77" t="str">
        <f t="shared" si="152"/>
        <v/>
      </c>
      <c r="R1954" s="77" t="str">
        <f t="shared" si="153"/>
        <v/>
      </c>
      <c r="S1954" s="77" t="str">
        <f>IF(O1954="","",IF(OR(VALUE(LEFT(O1954,2))&gt;IF(RIGHT(J1954,1)="M",7,19),AND(OR(LEFT(O1954,2)={"07","19"}),VALUE(RIGHT(O1954,2))&gt;15)),TRUE,FALSE))</f>
        <v/>
      </c>
      <c r="T1954" s="77" t="str">
        <f>IF(O1954="","",IF(OR(VALUE(LEFT(O1954,2))&gt;IF(RIGHT(J1954,1)="M",7,19),AND(OR(LEFT(O1954,2)={"07","19"}),VALUE(RIGHT(O1954,2))&gt;5)),TRUE,FALSE))</f>
        <v/>
      </c>
    </row>
    <row r="1955" spans="12:20" x14ac:dyDescent="0.25">
      <c r="L1955" s="75">
        <f>COUNTIF($B$2:B1955,B1955)</f>
        <v>0</v>
      </c>
      <c r="M1955" s="75">
        <f>COUNTIF($L$2:L1955,4)</f>
        <v>42</v>
      </c>
      <c r="N1955" s="76" t="str">
        <f t="shared" si="154"/>
        <v>0</v>
      </c>
      <c r="O1955" s="76" t="str">
        <f t="shared" si="150"/>
        <v/>
      </c>
      <c r="P1955" s="75" t="str">
        <f t="shared" si="151"/>
        <v/>
      </c>
      <c r="Q1955" s="77" t="str">
        <f t="shared" si="152"/>
        <v/>
      </c>
      <c r="R1955" s="77" t="str">
        <f t="shared" si="153"/>
        <v/>
      </c>
      <c r="S1955" s="77" t="str">
        <f>IF(O1955="","",IF(OR(VALUE(LEFT(O1955,2))&gt;IF(RIGHT(J1955,1)="M",7,19),AND(OR(LEFT(O1955,2)={"07","19"}),VALUE(RIGHT(O1955,2))&gt;15)),TRUE,FALSE))</f>
        <v/>
      </c>
      <c r="T1955" s="77" t="str">
        <f>IF(O1955="","",IF(OR(VALUE(LEFT(O1955,2))&gt;IF(RIGHT(J1955,1)="M",7,19),AND(OR(LEFT(O1955,2)={"07","19"}),VALUE(RIGHT(O1955,2))&gt;5)),TRUE,FALSE))</f>
        <v/>
      </c>
    </row>
    <row r="1956" spans="12:20" x14ac:dyDescent="0.25">
      <c r="L1956" s="75">
        <f>COUNTIF($B$2:B1956,B1956)</f>
        <v>0</v>
      </c>
      <c r="M1956" s="75">
        <f>COUNTIF($L$2:L1956,4)</f>
        <v>42</v>
      </c>
      <c r="N1956" s="76" t="str">
        <f t="shared" si="154"/>
        <v>0</v>
      </c>
      <c r="O1956" s="76" t="str">
        <f t="shared" si="150"/>
        <v/>
      </c>
      <c r="P1956" s="75" t="str">
        <f t="shared" si="151"/>
        <v/>
      </c>
      <c r="Q1956" s="77" t="str">
        <f t="shared" si="152"/>
        <v/>
      </c>
      <c r="R1956" s="77" t="str">
        <f t="shared" si="153"/>
        <v/>
      </c>
      <c r="S1956" s="77" t="str">
        <f>IF(O1956="","",IF(OR(VALUE(LEFT(O1956,2))&gt;IF(RIGHT(J1956,1)="M",7,19),AND(OR(LEFT(O1956,2)={"07","19"}),VALUE(RIGHT(O1956,2))&gt;15)),TRUE,FALSE))</f>
        <v/>
      </c>
      <c r="T1956" s="77" t="str">
        <f>IF(O1956="","",IF(OR(VALUE(LEFT(O1956,2))&gt;IF(RIGHT(J1956,1)="M",7,19),AND(OR(LEFT(O1956,2)={"07","19"}),VALUE(RIGHT(O1956,2))&gt;5)),TRUE,FALSE))</f>
        <v/>
      </c>
    </row>
    <row r="1957" spans="12:20" x14ac:dyDescent="0.25">
      <c r="L1957" s="75">
        <f>COUNTIF($B$2:B1957,B1957)</f>
        <v>0</v>
      </c>
      <c r="M1957" s="75">
        <f>COUNTIF($L$2:L1957,4)</f>
        <v>42</v>
      </c>
      <c r="N1957" s="76" t="str">
        <f t="shared" si="154"/>
        <v>0</v>
      </c>
      <c r="O1957" s="76" t="str">
        <f t="shared" si="150"/>
        <v/>
      </c>
      <c r="P1957" s="75" t="str">
        <f t="shared" si="151"/>
        <v/>
      </c>
      <c r="Q1957" s="77" t="str">
        <f t="shared" si="152"/>
        <v/>
      </c>
      <c r="R1957" s="77" t="str">
        <f t="shared" si="153"/>
        <v/>
      </c>
      <c r="S1957" s="77" t="str">
        <f>IF(O1957="","",IF(OR(VALUE(LEFT(O1957,2))&gt;IF(RIGHT(J1957,1)="M",7,19),AND(OR(LEFT(O1957,2)={"07","19"}),VALUE(RIGHT(O1957,2))&gt;15)),TRUE,FALSE))</f>
        <v/>
      </c>
      <c r="T1957" s="77" t="str">
        <f>IF(O1957="","",IF(OR(VALUE(LEFT(O1957,2))&gt;IF(RIGHT(J1957,1)="M",7,19),AND(OR(LEFT(O1957,2)={"07","19"}),VALUE(RIGHT(O1957,2))&gt;5)),TRUE,FALSE))</f>
        <v/>
      </c>
    </row>
    <row r="1958" spans="12:20" x14ac:dyDescent="0.25">
      <c r="L1958" s="75">
        <f>COUNTIF($B$2:B1958,B1958)</f>
        <v>0</v>
      </c>
      <c r="M1958" s="75">
        <f>COUNTIF($L$2:L1958,4)</f>
        <v>42</v>
      </c>
      <c r="N1958" s="76" t="str">
        <f t="shared" si="154"/>
        <v>0</v>
      </c>
      <c r="O1958" s="76" t="str">
        <f t="shared" si="150"/>
        <v/>
      </c>
      <c r="P1958" s="75" t="str">
        <f t="shared" si="151"/>
        <v/>
      </c>
      <c r="Q1958" s="77" t="str">
        <f t="shared" si="152"/>
        <v/>
      </c>
      <c r="R1958" s="77" t="str">
        <f t="shared" si="153"/>
        <v/>
      </c>
      <c r="S1958" s="77" t="str">
        <f>IF(O1958="","",IF(OR(VALUE(LEFT(O1958,2))&gt;IF(RIGHT(J1958,1)="M",7,19),AND(OR(LEFT(O1958,2)={"07","19"}),VALUE(RIGHT(O1958,2))&gt;15)),TRUE,FALSE))</f>
        <v/>
      </c>
      <c r="T1958" s="77" t="str">
        <f>IF(O1958="","",IF(OR(VALUE(LEFT(O1958,2))&gt;IF(RIGHT(J1958,1)="M",7,19),AND(OR(LEFT(O1958,2)={"07","19"}),VALUE(RIGHT(O1958,2))&gt;5)),TRUE,FALSE))</f>
        <v/>
      </c>
    </row>
    <row r="1959" spans="12:20" x14ac:dyDescent="0.25">
      <c r="L1959" s="75">
        <f>COUNTIF($B$2:B1959,B1959)</f>
        <v>0</v>
      </c>
      <c r="M1959" s="75">
        <f>COUNTIF($L$2:L1959,4)</f>
        <v>42</v>
      </c>
      <c r="N1959" s="76" t="str">
        <f t="shared" si="154"/>
        <v>0</v>
      </c>
      <c r="O1959" s="76" t="str">
        <f t="shared" si="150"/>
        <v/>
      </c>
      <c r="P1959" s="75" t="str">
        <f t="shared" si="151"/>
        <v/>
      </c>
      <c r="Q1959" s="77" t="str">
        <f t="shared" si="152"/>
        <v/>
      </c>
      <c r="R1959" s="77" t="str">
        <f t="shared" si="153"/>
        <v/>
      </c>
      <c r="S1959" s="77" t="str">
        <f>IF(O1959="","",IF(OR(VALUE(LEFT(O1959,2))&gt;IF(RIGHT(J1959,1)="M",7,19),AND(OR(LEFT(O1959,2)={"07","19"}),VALUE(RIGHT(O1959,2))&gt;15)),TRUE,FALSE))</f>
        <v/>
      </c>
      <c r="T1959" s="77" t="str">
        <f>IF(O1959="","",IF(OR(VALUE(LEFT(O1959,2))&gt;IF(RIGHT(J1959,1)="M",7,19),AND(OR(LEFT(O1959,2)={"07","19"}),VALUE(RIGHT(O1959,2))&gt;5)),TRUE,FALSE))</f>
        <v/>
      </c>
    </row>
    <row r="1960" spans="12:20" x14ac:dyDescent="0.25">
      <c r="L1960" s="75">
        <f>COUNTIF($B$2:B1960,B1960)</f>
        <v>0</v>
      </c>
      <c r="M1960" s="75">
        <f>COUNTIF($L$2:L1960,4)</f>
        <v>42</v>
      </c>
      <c r="N1960" s="76" t="str">
        <f t="shared" si="154"/>
        <v>0</v>
      </c>
      <c r="O1960" s="76" t="str">
        <f t="shared" si="150"/>
        <v/>
      </c>
      <c r="P1960" s="75" t="str">
        <f t="shared" si="151"/>
        <v/>
      </c>
      <c r="Q1960" s="77" t="str">
        <f t="shared" si="152"/>
        <v/>
      </c>
      <c r="R1960" s="77" t="str">
        <f t="shared" si="153"/>
        <v/>
      </c>
      <c r="S1960" s="77" t="str">
        <f>IF(O1960="","",IF(OR(VALUE(LEFT(O1960,2))&gt;IF(RIGHT(J1960,1)="M",7,19),AND(OR(LEFT(O1960,2)={"07","19"}),VALUE(RIGHT(O1960,2))&gt;15)),TRUE,FALSE))</f>
        <v/>
      </c>
      <c r="T1960" s="77" t="str">
        <f>IF(O1960="","",IF(OR(VALUE(LEFT(O1960,2))&gt;IF(RIGHT(J1960,1)="M",7,19),AND(OR(LEFT(O1960,2)={"07","19"}),VALUE(RIGHT(O1960,2))&gt;5)),TRUE,FALSE))</f>
        <v/>
      </c>
    </row>
    <row r="1961" spans="12:20" x14ac:dyDescent="0.25">
      <c r="L1961" s="75">
        <f>COUNTIF($B$2:B1961,B1961)</f>
        <v>0</v>
      </c>
      <c r="M1961" s="75">
        <f>COUNTIF($L$2:L1961,4)</f>
        <v>42</v>
      </c>
      <c r="N1961" s="76" t="str">
        <f t="shared" si="154"/>
        <v>0</v>
      </c>
      <c r="O1961" s="76" t="str">
        <f t="shared" si="150"/>
        <v/>
      </c>
      <c r="P1961" s="75" t="str">
        <f t="shared" si="151"/>
        <v/>
      </c>
      <c r="Q1961" s="77" t="str">
        <f t="shared" si="152"/>
        <v/>
      </c>
      <c r="R1961" s="77" t="str">
        <f t="shared" si="153"/>
        <v/>
      </c>
      <c r="S1961" s="77" t="str">
        <f>IF(O1961="","",IF(OR(VALUE(LEFT(O1961,2))&gt;IF(RIGHT(J1961,1)="M",7,19),AND(OR(LEFT(O1961,2)={"07","19"}),VALUE(RIGHT(O1961,2))&gt;15)),TRUE,FALSE))</f>
        <v/>
      </c>
      <c r="T1961" s="77" t="str">
        <f>IF(O1961="","",IF(OR(VALUE(LEFT(O1961,2))&gt;IF(RIGHT(J1961,1)="M",7,19),AND(OR(LEFT(O1961,2)={"07","19"}),VALUE(RIGHT(O1961,2))&gt;5)),TRUE,FALSE))</f>
        <v/>
      </c>
    </row>
    <row r="1962" spans="12:20" x14ac:dyDescent="0.25">
      <c r="L1962" s="75">
        <f>COUNTIF($B$2:B1962,B1962)</f>
        <v>0</v>
      </c>
      <c r="M1962" s="75">
        <f>COUNTIF($L$2:L1962,4)</f>
        <v>42</v>
      </c>
      <c r="N1962" s="76" t="str">
        <f t="shared" si="154"/>
        <v>0</v>
      </c>
      <c r="O1962" s="76" t="str">
        <f t="shared" si="150"/>
        <v/>
      </c>
      <c r="P1962" s="75" t="str">
        <f t="shared" si="151"/>
        <v/>
      </c>
      <c r="Q1962" s="77" t="str">
        <f t="shared" si="152"/>
        <v/>
      </c>
      <c r="R1962" s="77" t="str">
        <f t="shared" si="153"/>
        <v/>
      </c>
      <c r="S1962" s="77" t="str">
        <f>IF(O1962="","",IF(OR(VALUE(LEFT(O1962,2))&gt;IF(RIGHT(J1962,1)="M",7,19),AND(OR(LEFT(O1962,2)={"07","19"}),VALUE(RIGHT(O1962,2))&gt;15)),TRUE,FALSE))</f>
        <v/>
      </c>
      <c r="T1962" s="77" t="str">
        <f>IF(O1962="","",IF(OR(VALUE(LEFT(O1962,2))&gt;IF(RIGHT(J1962,1)="M",7,19),AND(OR(LEFT(O1962,2)={"07","19"}),VALUE(RIGHT(O1962,2))&gt;5)),TRUE,FALSE))</f>
        <v/>
      </c>
    </row>
    <row r="1963" spans="12:20" x14ac:dyDescent="0.25">
      <c r="L1963" s="75">
        <f>COUNTIF($B$2:B1963,B1963)</f>
        <v>0</v>
      </c>
      <c r="M1963" s="75">
        <f>COUNTIF($L$2:L1963,4)</f>
        <v>42</v>
      </c>
      <c r="N1963" s="76" t="str">
        <f t="shared" si="154"/>
        <v>0</v>
      </c>
      <c r="O1963" s="76" t="str">
        <f t="shared" si="150"/>
        <v/>
      </c>
      <c r="P1963" s="75" t="str">
        <f t="shared" si="151"/>
        <v/>
      </c>
      <c r="Q1963" s="77" t="str">
        <f t="shared" si="152"/>
        <v/>
      </c>
      <c r="R1963" s="77" t="str">
        <f t="shared" si="153"/>
        <v/>
      </c>
      <c r="S1963" s="77" t="str">
        <f>IF(O1963="","",IF(OR(VALUE(LEFT(O1963,2))&gt;IF(RIGHT(J1963,1)="M",7,19),AND(OR(LEFT(O1963,2)={"07","19"}),VALUE(RIGHT(O1963,2))&gt;15)),TRUE,FALSE))</f>
        <v/>
      </c>
      <c r="T1963" s="77" t="str">
        <f>IF(O1963="","",IF(OR(VALUE(LEFT(O1963,2))&gt;IF(RIGHT(J1963,1)="M",7,19),AND(OR(LEFT(O1963,2)={"07","19"}),VALUE(RIGHT(O1963,2))&gt;5)),TRUE,FALSE))</f>
        <v/>
      </c>
    </row>
    <row r="1964" spans="12:20" x14ac:dyDescent="0.25">
      <c r="L1964" s="75">
        <f>COUNTIF($B$2:B1964,B1964)</f>
        <v>0</v>
      </c>
      <c r="M1964" s="75">
        <f>COUNTIF($L$2:L1964,4)</f>
        <v>42</v>
      </c>
      <c r="N1964" s="76" t="str">
        <f t="shared" si="154"/>
        <v>0</v>
      </c>
      <c r="O1964" s="76" t="str">
        <f t="shared" si="150"/>
        <v/>
      </c>
      <c r="P1964" s="75" t="str">
        <f t="shared" si="151"/>
        <v/>
      </c>
      <c r="Q1964" s="77" t="str">
        <f t="shared" si="152"/>
        <v/>
      </c>
      <c r="R1964" s="77" t="str">
        <f t="shared" si="153"/>
        <v/>
      </c>
      <c r="S1964" s="77" t="str">
        <f>IF(O1964="","",IF(OR(VALUE(LEFT(O1964,2))&gt;IF(RIGHT(J1964,1)="M",7,19),AND(OR(LEFT(O1964,2)={"07","19"}),VALUE(RIGHT(O1964,2))&gt;15)),TRUE,FALSE))</f>
        <v/>
      </c>
      <c r="T1964" s="77" t="str">
        <f>IF(O1964="","",IF(OR(VALUE(LEFT(O1964,2))&gt;IF(RIGHT(J1964,1)="M",7,19),AND(OR(LEFT(O1964,2)={"07","19"}),VALUE(RIGHT(O1964,2))&gt;5)),TRUE,FALSE))</f>
        <v/>
      </c>
    </row>
    <row r="1965" spans="12:20" x14ac:dyDescent="0.25">
      <c r="L1965" s="75">
        <f>COUNTIF($B$2:B1965,B1965)</f>
        <v>0</v>
      </c>
      <c r="M1965" s="75">
        <f>COUNTIF($L$2:L1965,4)</f>
        <v>42</v>
      </c>
      <c r="N1965" s="76" t="str">
        <f t="shared" si="154"/>
        <v>0</v>
      </c>
      <c r="O1965" s="76" t="str">
        <f t="shared" si="150"/>
        <v/>
      </c>
      <c r="P1965" s="75" t="str">
        <f t="shared" si="151"/>
        <v/>
      </c>
      <c r="Q1965" s="77" t="str">
        <f t="shared" si="152"/>
        <v/>
      </c>
      <c r="R1965" s="77" t="str">
        <f t="shared" si="153"/>
        <v/>
      </c>
      <c r="S1965" s="77" t="str">
        <f>IF(O1965="","",IF(OR(VALUE(LEFT(O1965,2))&gt;IF(RIGHT(J1965,1)="M",7,19),AND(OR(LEFT(O1965,2)={"07","19"}),VALUE(RIGHT(O1965,2))&gt;15)),TRUE,FALSE))</f>
        <v/>
      </c>
      <c r="T1965" s="77" t="str">
        <f>IF(O1965="","",IF(OR(VALUE(LEFT(O1965,2))&gt;IF(RIGHT(J1965,1)="M",7,19),AND(OR(LEFT(O1965,2)={"07","19"}),VALUE(RIGHT(O1965,2))&gt;5)),TRUE,FALSE))</f>
        <v/>
      </c>
    </row>
    <row r="1966" spans="12:20" x14ac:dyDescent="0.25">
      <c r="L1966" s="75">
        <f>COUNTIF($B$2:B1966,B1966)</f>
        <v>0</v>
      </c>
      <c r="M1966" s="75">
        <f>COUNTIF($L$2:L1966,4)</f>
        <v>42</v>
      </c>
      <c r="N1966" s="76" t="str">
        <f t="shared" si="154"/>
        <v>0</v>
      </c>
      <c r="O1966" s="76" t="str">
        <f t="shared" si="150"/>
        <v/>
      </c>
      <c r="P1966" s="75" t="str">
        <f t="shared" si="151"/>
        <v/>
      </c>
      <c r="Q1966" s="77" t="str">
        <f t="shared" si="152"/>
        <v/>
      </c>
      <c r="R1966" s="77" t="str">
        <f t="shared" si="153"/>
        <v/>
      </c>
      <c r="S1966" s="77" t="str">
        <f>IF(O1966="","",IF(OR(VALUE(LEFT(O1966,2))&gt;IF(RIGHT(J1966,1)="M",7,19),AND(OR(LEFT(O1966,2)={"07","19"}),VALUE(RIGHT(O1966,2))&gt;15)),TRUE,FALSE))</f>
        <v/>
      </c>
      <c r="T1966" s="77" t="str">
        <f>IF(O1966="","",IF(OR(VALUE(LEFT(O1966,2))&gt;IF(RIGHT(J1966,1)="M",7,19),AND(OR(LEFT(O1966,2)={"07","19"}),VALUE(RIGHT(O1966,2))&gt;5)),TRUE,FALSE))</f>
        <v/>
      </c>
    </row>
    <row r="1967" spans="12:20" x14ac:dyDescent="0.25">
      <c r="L1967" s="75">
        <f>COUNTIF($B$2:B1967,B1967)</f>
        <v>0</v>
      </c>
      <c r="M1967" s="75">
        <f>COUNTIF($L$2:L1967,4)</f>
        <v>42</v>
      </c>
      <c r="N1967" s="76" t="str">
        <f t="shared" si="154"/>
        <v>0</v>
      </c>
      <c r="O1967" s="76" t="str">
        <f t="shared" si="150"/>
        <v/>
      </c>
      <c r="P1967" s="75" t="str">
        <f t="shared" si="151"/>
        <v/>
      </c>
      <c r="Q1967" s="77" t="str">
        <f t="shared" si="152"/>
        <v/>
      </c>
      <c r="R1967" s="77" t="str">
        <f t="shared" si="153"/>
        <v/>
      </c>
      <c r="S1967" s="77" t="str">
        <f>IF(O1967="","",IF(OR(VALUE(LEFT(O1967,2))&gt;IF(RIGHT(J1967,1)="M",7,19),AND(OR(LEFT(O1967,2)={"07","19"}),VALUE(RIGHT(O1967,2))&gt;15)),TRUE,FALSE))</f>
        <v/>
      </c>
      <c r="T1967" s="77" t="str">
        <f>IF(O1967="","",IF(OR(VALUE(LEFT(O1967,2))&gt;IF(RIGHT(J1967,1)="M",7,19),AND(OR(LEFT(O1967,2)={"07","19"}),VALUE(RIGHT(O1967,2))&gt;5)),TRUE,FALSE))</f>
        <v/>
      </c>
    </row>
    <row r="1968" spans="12:20" x14ac:dyDescent="0.25">
      <c r="L1968" s="75">
        <f>COUNTIF($B$2:B1968,B1968)</f>
        <v>0</v>
      </c>
      <c r="M1968" s="75">
        <f>COUNTIF($L$2:L1968,4)</f>
        <v>42</v>
      </c>
      <c r="N1968" s="76" t="str">
        <f t="shared" si="154"/>
        <v>0</v>
      </c>
      <c r="O1968" s="76" t="str">
        <f t="shared" si="150"/>
        <v/>
      </c>
      <c r="P1968" s="75" t="str">
        <f t="shared" si="151"/>
        <v/>
      </c>
      <c r="Q1968" s="77" t="str">
        <f t="shared" si="152"/>
        <v/>
      </c>
      <c r="R1968" s="77" t="str">
        <f t="shared" si="153"/>
        <v/>
      </c>
      <c r="S1968" s="77" t="str">
        <f>IF(O1968="","",IF(OR(VALUE(LEFT(O1968,2))&gt;IF(RIGHT(J1968,1)="M",7,19),AND(OR(LEFT(O1968,2)={"07","19"}),VALUE(RIGHT(O1968,2))&gt;15)),TRUE,FALSE))</f>
        <v/>
      </c>
      <c r="T1968" s="77" t="str">
        <f>IF(O1968="","",IF(OR(VALUE(LEFT(O1968,2))&gt;IF(RIGHT(J1968,1)="M",7,19),AND(OR(LEFT(O1968,2)={"07","19"}),VALUE(RIGHT(O1968,2))&gt;5)),TRUE,FALSE))</f>
        <v/>
      </c>
    </row>
    <row r="1969" spans="12:20" x14ac:dyDescent="0.25">
      <c r="L1969" s="75">
        <f>COUNTIF($B$2:B1969,B1969)</f>
        <v>0</v>
      </c>
      <c r="M1969" s="75">
        <f>COUNTIF($L$2:L1969,4)</f>
        <v>42</v>
      </c>
      <c r="N1969" s="76" t="str">
        <f t="shared" si="154"/>
        <v>0</v>
      </c>
      <c r="O1969" s="76" t="str">
        <f t="shared" si="150"/>
        <v/>
      </c>
      <c r="P1969" s="75" t="str">
        <f t="shared" si="151"/>
        <v/>
      </c>
      <c r="Q1969" s="77" t="str">
        <f t="shared" si="152"/>
        <v/>
      </c>
      <c r="R1969" s="77" t="str">
        <f t="shared" si="153"/>
        <v/>
      </c>
      <c r="S1969" s="77" t="str">
        <f>IF(O1969="","",IF(OR(VALUE(LEFT(O1969,2))&gt;IF(RIGHT(J1969,1)="M",7,19),AND(OR(LEFT(O1969,2)={"07","19"}),VALUE(RIGHT(O1969,2))&gt;15)),TRUE,FALSE))</f>
        <v/>
      </c>
      <c r="T1969" s="77" t="str">
        <f>IF(O1969="","",IF(OR(VALUE(LEFT(O1969,2))&gt;IF(RIGHT(J1969,1)="M",7,19),AND(OR(LEFT(O1969,2)={"07","19"}),VALUE(RIGHT(O1969,2))&gt;5)),TRUE,FALSE))</f>
        <v/>
      </c>
    </row>
    <row r="1970" spans="12:20" x14ac:dyDescent="0.25">
      <c r="L1970" s="75">
        <f>COUNTIF($B$2:B1970,B1970)</f>
        <v>0</v>
      </c>
      <c r="M1970" s="75">
        <f>COUNTIF($L$2:L1970,4)</f>
        <v>42</v>
      </c>
      <c r="N1970" s="76" t="str">
        <f t="shared" si="154"/>
        <v>0</v>
      </c>
      <c r="O1970" s="76" t="str">
        <f t="shared" si="150"/>
        <v/>
      </c>
      <c r="P1970" s="75" t="str">
        <f t="shared" si="151"/>
        <v/>
      </c>
      <c r="Q1970" s="77" t="str">
        <f t="shared" si="152"/>
        <v/>
      </c>
      <c r="R1970" s="77" t="str">
        <f t="shared" si="153"/>
        <v/>
      </c>
      <c r="S1970" s="77" t="str">
        <f>IF(O1970="","",IF(OR(VALUE(LEFT(O1970,2))&gt;IF(RIGHT(J1970,1)="M",7,19),AND(OR(LEFT(O1970,2)={"07","19"}),VALUE(RIGHT(O1970,2))&gt;15)),TRUE,FALSE))</f>
        <v/>
      </c>
      <c r="T1970" s="77" t="str">
        <f>IF(O1970="","",IF(OR(VALUE(LEFT(O1970,2))&gt;IF(RIGHT(J1970,1)="M",7,19),AND(OR(LEFT(O1970,2)={"07","19"}),VALUE(RIGHT(O1970,2))&gt;5)),TRUE,FALSE))</f>
        <v/>
      </c>
    </row>
    <row r="1971" spans="12:20" x14ac:dyDescent="0.25">
      <c r="L1971" s="75">
        <f>COUNTIF($B$2:B1971,B1971)</f>
        <v>0</v>
      </c>
      <c r="M1971" s="75">
        <f>COUNTIF($L$2:L1971,4)</f>
        <v>42</v>
      </c>
      <c r="N1971" s="76" t="str">
        <f t="shared" si="154"/>
        <v>0</v>
      </c>
      <c r="O1971" s="76" t="str">
        <f t="shared" si="150"/>
        <v/>
      </c>
      <c r="P1971" s="75" t="str">
        <f t="shared" si="151"/>
        <v/>
      </c>
      <c r="Q1971" s="77" t="str">
        <f t="shared" si="152"/>
        <v/>
      </c>
      <c r="R1971" s="77" t="str">
        <f t="shared" si="153"/>
        <v/>
      </c>
      <c r="S1971" s="77" t="str">
        <f>IF(O1971="","",IF(OR(VALUE(LEFT(O1971,2))&gt;IF(RIGHT(J1971,1)="M",7,19),AND(OR(LEFT(O1971,2)={"07","19"}),VALUE(RIGHT(O1971,2))&gt;15)),TRUE,FALSE))</f>
        <v/>
      </c>
      <c r="T1971" s="77" t="str">
        <f>IF(O1971="","",IF(OR(VALUE(LEFT(O1971,2))&gt;IF(RIGHT(J1971,1)="M",7,19),AND(OR(LEFT(O1971,2)={"07","19"}),VALUE(RIGHT(O1971,2))&gt;5)),TRUE,FALSE))</f>
        <v/>
      </c>
    </row>
    <row r="1972" spans="12:20" x14ac:dyDescent="0.25">
      <c r="L1972" s="75">
        <f>COUNTIF($B$2:B1972,B1972)</f>
        <v>0</v>
      </c>
      <c r="M1972" s="75">
        <f>COUNTIF($L$2:L1972,4)</f>
        <v>42</v>
      </c>
      <c r="N1972" s="76" t="str">
        <f t="shared" si="154"/>
        <v>0</v>
      </c>
      <c r="O1972" s="76" t="str">
        <f t="shared" si="150"/>
        <v/>
      </c>
      <c r="P1972" s="75" t="str">
        <f t="shared" si="151"/>
        <v/>
      </c>
      <c r="Q1972" s="77" t="str">
        <f t="shared" si="152"/>
        <v/>
      </c>
      <c r="R1972" s="77" t="str">
        <f t="shared" si="153"/>
        <v/>
      </c>
      <c r="S1972" s="77" t="str">
        <f>IF(O1972="","",IF(OR(VALUE(LEFT(O1972,2))&gt;IF(RIGHT(J1972,1)="M",7,19),AND(OR(LEFT(O1972,2)={"07","19"}),VALUE(RIGHT(O1972,2))&gt;15)),TRUE,FALSE))</f>
        <v/>
      </c>
      <c r="T1972" s="77" t="str">
        <f>IF(O1972="","",IF(OR(VALUE(LEFT(O1972,2))&gt;IF(RIGHT(J1972,1)="M",7,19),AND(OR(LEFT(O1972,2)={"07","19"}),VALUE(RIGHT(O1972,2))&gt;5)),TRUE,FALSE))</f>
        <v/>
      </c>
    </row>
    <row r="1973" spans="12:20" x14ac:dyDescent="0.25">
      <c r="L1973" s="75">
        <f>COUNTIF($B$2:B1973,B1973)</f>
        <v>0</v>
      </c>
      <c r="M1973" s="75">
        <f>COUNTIF($L$2:L1973,4)</f>
        <v>42</v>
      </c>
      <c r="N1973" s="76" t="str">
        <f t="shared" si="154"/>
        <v>0</v>
      </c>
      <c r="O1973" s="76" t="str">
        <f t="shared" si="150"/>
        <v/>
      </c>
      <c r="P1973" s="75" t="str">
        <f t="shared" si="151"/>
        <v/>
      </c>
      <c r="Q1973" s="77" t="str">
        <f t="shared" si="152"/>
        <v/>
      </c>
      <c r="R1973" s="77" t="str">
        <f t="shared" si="153"/>
        <v/>
      </c>
      <c r="S1973" s="77" t="str">
        <f>IF(O1973="","",IF(OR(VALUE(LEFT(O1973,2))&gt;IF(RIGHT(J1973,1)="M",7,19),AND(OR(LEFT(O1973,2)={"07","19"}),VALUE(RIGHT(O1973,2))&gt;15)),TRUE,FALSE))</f>
        <v/>
      </c>
      <c r="T1973" s="77" t="str">
        <f>IF(O1973="","",IF(OR(VALUE(LEFT(O1973,2))&gt;IF(RIGHT(J1973,1)="M",7,19),AND(OR(LEFT(O1973,2)={"07","19"}),VALUE(RIGHT(O1973,2))&gt;5)),TRUE,FALSE))</f>
        <v/>
      </c>
    </row>
    <row r="1974" spans="12:20" x14ac:dyDescent="0.25">
      <c r="L1974" s="75">
        <f>COUNTIF($B$2:B1974,B1974)</f>
        <v>0</v>
      </c>
      <c r="M1974" s="75">
        <f>COUNTIF($L$2:L1974,4)</f>
        <v>42</v>
      </c>
      <c r="N1974" s="76" t="str">
        <f t="shared" si="154"/>
        <v>0</v>
      </c>
      <c r="O1974" s="76" t="str">
        <f t="shared" si="150"/>
        <v/>
      </c>
      <c r="P1974" s="75" t="str">
        <f t="shared" si="151"/>
        <v/>
      </c>
      <c r="Q1974" s="77" t="str">
        <f t="shared" si="152"/>
        <v/>
      </c>
      <c r="R1974" s="77" t="str">
        <f t="shared" si="153"/>
        <v/>
      </c>
      <c r="S1974" s="77" t="str">
        <f>IF(O1974="","",IF(OR(VALUE(LEFT(O1974,2))&gt;IF(RIGHT(J1974,1)="M",7,19),AND(OR(LEFT(O1974,2)={"07","19"}),VALUE(RIGHT(O1974,2))&gt;15)),TRUE,FALSE))</f>
        <v/>
      </c>
      <c r="T1974" s="77" t="str">
        <f>IF(O1974="","",IF(OR(VALUE(LEFT(O1974,2))&gt;IF(RIGHT(J1974,1)="M",7,19),AND(OR(LEFT(O1974,2)={"07","19"}),VALUE(RIGHT(O1974,2))&gt;5)),TRUE,FALSE))</f>
        <v/>
      </c>
    </row>
    <row r="1975" spans="12:20" x14ac:dyDescent="0.25">
      <c r="L1975" s="75">
        <f>COUNTIF($B$2:B1975,B1975)</f>
        <v>0</v>
      </c>
      <c r="M1975" s="75">
        <f>COUNTIF($L$2:L1975,4)</f>
        <v>42</v>
      </c>
      <c r="N1975" s="76" t="str">
        <f t="shared" si="154"/>
        <v>0</v>
      </c>
      <c r="O1975" s="76" t="str">
        <f t="shared" si="150"/>
        <v/>
      </c>
      <c r="P1975" s="75" t="str">
        <f t="shared" si="151"/>
        <v/>
      </c>
      <c r="Q1975" s="77" t="str">
        <f t="shared" si="152"/>
        <v/>
      </c>
      <c r="R1975" s="77" t="str">
        <f t="shared" si="153"/>
        <v/>
      </c>
      <c r="S1975" s="77" t="str">
        <f>IF(O1975="","",IF(OR(VALUE(LEFT(O1975,2))&gt;IF(RIGHT(J1975,1)="M",7,19),AND(OR(LEFT(O1975,2)={"07","19"}),VALUE(RIGHT(O1975,2))&gt;15)),TRUE,FALSE))</f>
        <v/>
      </c>
      <c r="T1975" s="77" t="str">
        <f>IF(O1975="","",IF(OR(VALUE(LEFT(O1975,2))&gt;IF(RIGHT(J1975,1)="M",7,19),AND(OR(LEFT(O1975,2)={"07","19"}),VALUE(RIGHT(O1975,2))&gt;5)),TRUE,FALSE))</f>
        <v/>
      </c>
    </row>
    <row r="1976" spans="12:20" x14ac:dyDescent="0.25">
      <c r="L1976" s="75">
        <f>COUNTIF($B$2:B1976,B1976)</f>
        <v>0</v>
      </c>
      <c r="M1976" s="75">
        <f>COUNTIF($L$2:L1976,4)</f>
        <v>42</v>
      </c>
      <c r="N1976" s="76" t="str">
        <f t="shared" si="154"/>
        <v>0</v>
      </c>
      <c r="O1976" s="76" t="str">
        <f t="shared" si="150"/>
        <v/>
      </c>
      <c r="P1976" s="75" t="str">
        <f t="shared" si="151"/>
        <v/>
      </c>
      <c r="Q1976" s="77" t="str">
        <f t="shared" si="152"/>
        <v/>
      </c>
      <c r="R1976" s="77" t="str">
        <f t="shared" si="153"/>
        <v/>
      </c>
      <c r="S1976" s="77" t="str">
        <f>IF(O1976="","",IF(OR(VALUE(LEFT(O1976,2))&gt;IF(RIGHT(J1976,1)="M",7,19),AND(OR(LEFT(O1976,2)={"07","19"}),VALUE(RIGHT(O1976,2))&gt;15)),TRUE,FALSE))</f>
        <v/>
      </c>
      <c r="T1976" s="77" t="str">
        <f>IF(O1976="","",IF(OR(VALUE(LEFT(O1976,2))&gt;IF(RIGHT(J1976,1)="M",7,19),AND(OR(LEFT(O1976,2)={"07","19"}),VALUE(RIGHT(O1976,2))&gt;5)),TRUE,FALSE))</f>
        <v/>
      </c>
    </row>
    <row r="1977" spans="12:20" x14ac:dyDescent="0.25">
      <c r="L1977" s="75">
        <f>COUNTIF($B$2:B1977,B1977)</f>
        <v>0</v>
      </c>
      <c r="M1977" s="75">
        <f>COUNTIF($L$2:L1977,4)</f>
        <v>42</v>
      </c>
      <c r="N1977" s="76" t="str">
        <f t="shared" si="154"/>
        <v>0</v>
      </c>
      <c r="O1977" s="76" t="str">
        <f t="shared" si="150"/>
        <v/>
      </c>
      <c r="P1977" s="75" t="str">
        <f t="shared" si="151"/>
        <v/>
      </c>
      <c r="Q1977" s="77" t="str">
        <f t="shared" si="152"/>
        <v/>
      </c>
      <c r="R1977" s="77" t="str">
        <f t="shared" si="153"/>
        <v/>
      </c>
      <c r="S1977" s="77" t="str">
        <f>IF(O1977="","",IF(OR(VALUE(LEFT(O1977,2))&gt;IF(RIGHT(J1977,1)="M",7,19),AND(OR(LEFT(O1977,2)={"07","19"}),VALUE(RIGHT(O1977,2))&gt;15)),TRUE,FALSE))</f>
        <v/>
      </c>
      <c r="T1977" s="77" t="str">
        <f>IF(O1977="","",IF(OR(VALUE(LEFT(O1977,2))&gt;IF(RIGHT(J1977,1)="M",7,19),AND(OR(LEFT(O1977,2)={"07","19"}),VALUE(RIGHT(O1977,2))&gt;5)),TRUE,FALSE))</f>
        <v/>
      </c>
    </row>
    <row r="1978" spans="12:20" x14ac:dyDescent="0.25">
      <c r="L1978" s="75">
        <f>COUNTIF($B$2:B1978,B1978)</f>
        <v>0</v>
      </c>
      <c r="M1978" s="75">
        <f>COUNTIF($L$2:L1978,4)</f>
        <v>42</v>
      </c>
      <c r="N1978" s="76" t="str">
        <f t="shared" si="154"/>
        <v>0</v>
      </c>
      <c r="O1978" s="76" t="str">
        <f t="shared" si="150"/>
        <v/>
      </c>
      <c r="P1978" s="75" t="str">
        <f t="shared" si="151"/>
        <v/>
      </c>
      <c r="Q1978" s="77" t="str">
        <f t="shared" si="152"/>
        <v/>
      </c>
      <c r="R1978" s="77" t="str">
        <f t="shared" si="153"/>
        <v/>
      </c>
      <c r="S1978" s="77" t="str">
        <f>IF(O1978="","",IF(OR(VALUE(LEFT(O1978,2))&gt;IF(RIGHT(J1978,1)="M",7,19),AND(OR(LEFT(O1978,2)={"07","19"}),VALUE(RIGHT(O1978,2))&gt;15)),TRUE,FALSE))</f>
        <v/>
      </c>
      <c r="T1978" s="77" t="str">
        <f>IF(O1978="","",IF(OR(VALUE(LEFT(O1978,2))&gt;IF(RIGHT(J1978,1)="M",7,19),AND(OR(LEFT(O1978,2)={"07","19"}),VALUE(RIGHT(O1978,2))&gt;5)),TRUE,FALSE))</f>
        <v/>
      </c>
    </row>
    <row r="1979" spans="12:20" x14ac:dyDescent="0.25">
      <c r="L1979" s="75">
        <f>COUNTIF($B$2:B1979,B1979)</f>
        <v>0</v>
      </c>
      <c r="M1979" s="75">
        <f>COUNTIF($L$2:L1979,4)</f>
        <v>42</v>
      </c>
      <c r="N1979" s="76" t="str">
        <f t="shared" si="154"/>
        <v>0</v>
      </c>
      <c r="O1979" s="76" t="str">
        <f t="shared" si="150"/>
        <v/>
      </c>
      <c r="P1979" s="75" t="str">
        <f t="shared" si="151"/>
        <v/>
      </c>
      <c r="Q1979" s="77" t="str">
        <f t="shared" si="152"/>
        <v/>
      </c>
      <c r="R1979" s="77" t="str">
        <f t="shared" si="153"/>
        <v/>
      </c>
      <c r="S1979" s="77" t="str">
        <f>IF(O1979="","",IF(OR(VALUE(LEFT(O1979,2))&gt;IF(RIGHT(J1979,1)="M",7,19),AND(OR(LEFT(O1979,2)={"07","19"}),VALUE(RIGHT(O1979,2))&gt;15)),TRUE,FALSE))</f>
        <v/>
      </c>
      <c r="T1979" s="77" t="str">
        <f>IF(O1979="","",IF(OR(VALUE(LEFT(O1979,2))&gt;IF(RIGHT(J1979,1)="M",7,19),AND(OR(LEFT(O1979,2)={"07","19"}),VALUE(RIGHT(O1979,2))&gt;5)),TRUE,FALSE))</f>
        <v/>
      </c>
    </row>
    <row r="1980" spans="12:20" x14ac:dyDescent="0.25">
      <c r="L1980" s="75">
        <f>COUNTIF($B$2:B1980,B1980)</f>
        <v>0</v>
      </c>
      <c r="M1980" s="75">
        <f>COUNTIF($L$2:L1980,4)</f>
        <v>42</v>
      </c>
      <c r="N1980" s="76" t="str">
        <f t="shared" si="154"/>
        <v>0</v>
      </c>
      <c r="O1980" s="76" t="str">
        <f t="shared" si="150"/>
        <v/>
      </c>
      <c r="P1980" s="75" t="str">
        <f t="shared" si="151"/>
        <v/>
      </c>
      <c r="Q1980" s="77" t="str">
        <f t="shared" si="152"/>
        <v/>
      </c>
      <c r="R1980" s="77" t="str">
        <f t="shared" si="153"/>
        <v/>
      </c>
      <c r="S1980" s="77" t="str">
        <f>IF(O1980="","",IF(OR(VALUE(LEFT(O1980,2))&gt;IF(RIGHT(J1980,1)="M",7,19),AND(OR(LEFT(O1980,2)={"07","19"}),VALUE(RIGHT(O1980,2))&gt;15)),TRUE,FALSE))</f>
        <v/>
      </c>
      <c r="T1980" s="77" t="str">
        <f>IF(O1980="","",IF(OR(VALUE(LEFT(O1980,2))&gt;IF(RIGHT(J1980,1)="M",7,19),AND(OR(LEFT(O1980,2)={"07","19"}),VALUE(RIGHT(O1980,2))&gt;5)),TRUE,FALSE))</f>
        <v/>
      </c>
    </row>
    <row r="1981" spans="12:20" x14ac:dyDescent="0.25">
      <c r="L1981" s="75">
        <f>COUNTIF($B$2:B1981,B1981)</f>
        <v>0</v>
      </c>
      <c r="M1981" s="75">
        <f>COUNTIF($L$2:L1981,4)</f>
        <v>42</v>
      </c>
      <c r="N1981" s="76" t="str">
        <f t="shared" si="154"/>
        <v>0</v>
      </c>
      <c r="O1981" s="76" t="str">
        <f t="shared" si="150"/>
        <v/>
      </c>
      <c r="P1981" s="75" t="str">
        <f t="shared" si="151"/>
        <v/>
      </c>
      <c r="Q1981" s="77" t="str">
        <f t="shared" si="152"/>
        <v/>
      </c>
      <c r="R1981" s="77" t="str">
        <f t="shared" si="153"/>
        <v/>
      </c>
      <c r="S1981" s="77" t="str">
        <f>IF(O1981="","",IF(OR(VALUE(LEFT(O1981,2))&gt;IF(RIGHT(J1981,1)="M",7,19),AND(OR(LEFT(O1981,2)={"07","19"}),VALUE(RIGHT(O1981,2))&gt;15)),TRUE,FALSE))</f>
        <v/>
      </c>
      <c r="T1981" s="77" t="str">
        <f>IF(O1981="","",IF(OR(VALUE(LEFT(O1981,2))&gt;IF(RIGHT(J1981,1)="M",7,19),AND(OR(LEFT(O1981,2)={"07","19"}),VALUE(RIGHT(O1981,2))&gt;5)),TRUE,FALSE))</f>
        <v/>
      </c>
    </row>
    <row r="1982" spans="12:20" x14ac:dyDescent="0.25">
      <c r="L1982" s="75">
        <f>COUNTIF($B$2:B1982,B1982)</f>
        <v>0</v>
      </c>
      <c r="M1982" s="75">
        <f>COUNTIF($L$2:L1982,4)</f>
        <v>42</v>
      </c>
      <c r="N1982" s="76" t="str">
        <f t="shared" si="154"/>
        <v>0</v>
      </c>
      <c r="O1982" s="76" t="str">
        <f t="shared" si="150"/>
        <v/>
      </c>
      <c r="P1982" s="75" t="str">
        <f t="shared" si="151"/>
        <v/>
      </c>
      <c r="Q1982" s="77" t="str">
        <f t="shared" si="152"/>
        <v/>
      </c>
      <c r="R1982" s="77" t="str">
        <f t="shared" si="153"/>
        <v/>
      </c>
      <c r="S1982" s="77" t="str">
        <f>IF(O1982="","",IF(OR(VALUE(LEFT(O1982,2))&gt;IF(RIGHT(J1982,1)="M",7,19),AND(OR(LEFT(O1982,2)={"07","19"}),VALUE(RIGHT(O1982,2))&gt;15)),TRUE,FALSE))</f>
        <v/>
      </c>
      <c r="T1982" s="77" t="str">
        <f>IF(O1982="","",IF(OR(VALUE(LEFT(O1982,2))&gt;IF(RIGHT(J1982,1)="M",7,19),AND(OR(LEFT(O1982,2)={"07","19"}),VALUE(RIGHT(O1982,2))&gt;5)),TRUE,FALSE))</f>
        <v/>
      </c>
    </row>
    <row r="1983" spans="12:20" x14ac:dyDescent="0.25">
      <c r="L1983" s="75">
        <f>COUNTIF($B$2:B1983,B1983)</f>
        <v>0</v>
      </c>
      <c r="M1983" s="75">
        <f>COUNTIF($L$2:L1983,4)</f>
        <v>42</v>
      </c>
      <c r="N1983" s="76" t="str">
        <f t="shared" si="154"/>
        <v>0</v>
      </c>
      <c r="O1983" s="76" t="str">
        <f t="shared" si="150"/>
        <v/>
      </c>
      <c r="P1983" s="75" t="str">
        <f t="shared" si="151"/>
        <v/>
      </c>
      <c r="Q1983" s="77" t="str">
        <f t="shared" si="152"/>
        <v/>
      </c>
      <c r="R1983" s="77" t="str">
        <f t="shared" si="153"/>
        <v/>
      </c>
      <c r="S1983" s="77" t="str">
        <f>IF(O1983="","",IF(OR(VALUE(LEFT(O1983,2))&gt;IF(RIGHT(J1983,1)="M",7,19),AND(OR(LEFT(O1983,2)={"07","19"}),VALUE(RIGHT(O1983,2))&gt;15)),TRUE,FALSE))</f>
        <v/>
      </c>
      <c r="T1983" s="77" t="str">
        <f>IF(O1983="","",IF(OR(VALUE(LEFT(O1983,2))&gt;IF(RIGHT(J1983,1)="M",7,19),AND(OR(LEFT(O1983,2)={"07","19"}),VALUE(RIGHT(O1983,2))&gt;5)),TRUE,FALSE))</f>
        <v/>
      </c>
    </row>
    <row r="1984" spans="12:20" x14ac:dyDescent="0.25">
      <c r="L1984" s="75">
        <f>COUNTIF($B$2:B1984,B1984)</f>
        <v>0</v>
      </c>
      <c r="M1984" s="75">
        <f>COUNTIF($L$2:L1984,4)</f>
        <v>42</v>
      </c>
      <c r="N1984" s="76" t="str">
        <f t="shared" si="154"/>
        <v>0</v>
      </c>
      <c r="O1984" s="76" t="str">
        <f t="shared" si="150"/>
        <v/>
      </c>
      <c r="P1984" s="75" t="str">
        <f t="shared" si="151"/>
        <v/>
      </c>
      <c r="Q1984" s="77" t="str">
        <f t="shared" si="152"/>
        <v/>
      </c>
      <c r="R1984" s="77" t="str">
        <f t="shared" si="153"/>
        <v/>
      </c>
      <c r="S1984" s="77" t="str">
        <f>IF(O1984="","",IF(OR(VALUE(LEFT(O1984,2))&gt;IF(RIGHT(J1984,1)="M",7,19),AND(OR(LEFT(O1984,2)={"07","19"}),VALUE(RIGHT(O1984,2))&gt;15)),TRUE,FALSE))</f>
        <v/>
      </c>
      <c r="T1984" s="77" t="str">
        <f>IF(O1984="","",IF(OR(VALUE(LEFT(O1984,2))&gt;IF(RIGHT(J1984,1)="M",7,19),AND(OR(LEFT(O1984,2)={"07","19"}),VALUE(RIGHT(O1984,2))&gt;5)),TRUE,FALSE))</f>
        <v/>
      </c>
    </row>
    <row r="1985" spans="12:20" x14ac:dyDescent="0.25">
      <c r="L1985" s="75">
        <f>COUNTIF($B$2:B1985,B1985)</f>
        <v>0</v>
      </c>
      <c r="M1985" s="75">
        <f>COUNTIF($L$2:L1985,4)</f>
        <v>42</v>
      </c>
      <c r="N1985" s="76" t="str">
        <f t="shared" si="154"/>
        <v>0</v>
      </c>
      <c r="O1985" s="76" t="str">
        <f t="shared" si="150"/>
        <v/>
      </c>
      <c r="P1985" s="75" t="str">
        <f t="shared" si="151"/>
        <v/>
      </c>
      <c r="Q1985" s="77" t="str">
        <f t="shared" si="152"/>
        <v/>
      </c>
      <c r="R1985" s="77" t="str">
        <f t="shared" si="153"/>
        <v/>
      </c>
      <c r="S1985" s="77" t="str">
        <f>IF(O1985="","",IF(OR(VALUE(LEFT(O1985,2))&gt;IF(RIGHT(J1985,1)="M",7,19),AND(OR(LEFT(O1985,2)={"07","19"}),VALUE(RIGHT(O1985,2))&gt;15)),TRUE,FALSE))</f>
        <v/>
      </c>
      <c r="T1985" s="77" t="str">
        <f>IF(O1985="","",IF(OR(VALUE(LEFT(O1985,2))&gt;IF(RIGHT(J1985,1)="M",7,19),AND(OR(LEFT(O1985,2)={"07","19"}),VALUE(RIGHT(O1985,2))&gt;5)),TRUE,FALSE))</f>
        <v/>
      </c>
    </row>
    <row r="1986" spans="12:20" x14ac:dyDescent="0.25">
      <c r="L1986" s="75">
        <f>COUNTIF($B$2:B1986,B1986)</f>
        <v>0</v>
      </c>
      <c r="M1986" s="75">
        <f>COUNTIF($L$2:L1986,4)</f>
        <v>42</v>
      </c>
      <c r="N1986" s="76" t="str">
        <f t="shared" si="154"/>
        <v>0</v>
      </c>
      <c r="O1986" s="76" t="str">
        <f t="shared" ref="O1986:O2049" si="155">TRIM(SUBSTITUTE(SUBSTITUTE(D1986,"+",""),"_",""))</f>
        <v/>
      </c>
      <c r="P1986" s="75" t="str">
        <f t="shared" ref="P1986:P2049" si="156">TRIM(SUBSTITUTE(SUBSTITUTE(E1986,"+",""),"_",""))</f>
        <v/>
      </c>
      <c r="Q1986" s="77" t="str">
        <f t="shared" ref="Q1986:Q2049" si="157">IFERROR(IF(RIGHT(P1986,2)&lt;RIGHT(O1986,2),IF(P1986&lt;O1986,P1986+2360-O1986,P1986-40-O1986),IF(P1986&lt;O1986,P1986+2400-O1986,P1986-O1986)),"")</f>
        <v/>
      </c>
      <c r="R1986" s="77" t="str">
        <f t="shared" ref="R1986:R2049" si="158">IFERROR(ROUNDDOWN(Q1986/100,0),"")</f>
        <v/>
      </c>
      <c r="S1986" s="77" t="str">
        <f>IF(O1986="","",IF(OR(VALUE(LEFT(O1986,2))&gt;IF(RIGHT(J1986,1)="M",7,19),AND(OR(LEFT(O1986,2)={"07","19"}),VALUE(RIGHT(O1986,2))&gt;15)),TRUE,FALSE))</f>
        <v/>
      </c>
      <c r="T1986" s="77" t="str">
        <f>IF(O1986="","",IF(OR(VALUE(LEFT(O1986,2))&gt;IF(RIGHT(J1986,1)="M",7,19),AND(OR(LEFT(O1986,2)={"07","19"}),VALUE(RIGHT(O1986,2))&gt;5)),TRUE,FALSE))</f>
        <v/>
      </c>
    </row>
    <row r="1987" spans="12:20" x14ac:dyDescent="0.25">
      <c r="L1987" s="75">
        <f>COUNTIF($B$2:B1987,B1987)</f>
        <v>0</v>
      </c>
      <c r="M1987" s="75">
        <f>COUNTIF($L$2:L1987,4)</f>
        <v>42</v>
      </c>
      <c r="N1987" s="76" t="str">
        <f t="shared" ref="N1987:N2050" si="159">A1987&amp;DAY(C1987)</f>
        <v>0</v>
      </c>
      <c r="O1987" s="76" t="str">
        <f t="shared" si="155"/>
        <v/>
      </c>
      <c r="P1987" s="75" t="str">
        <f t="shared" si="156"/>
        <v/>
      </c>
      <c r="Q1987" s="77" t="str">
        <f t="shared" si="157"/>
        <v/>
      </c>
      <c r="R1987" s="77" t="str">
        <f t="shared" si="158"/>
        <v/>
      </c>
      <c r="S1987" s="77" t="str">
        <f>IF(O1987="","",IF(OR(VALUE(LEFT(O1987,2))&gt;IF(RIGHT(J1987,1)="M",7,19),AND(OR(LEFT(O1987,2)={"07","19"}),VALUE(RIGHT(O1987,2))&gt;15)),TRUE,FALSE))</f>
        <v/>
      </c>
      <c r="T1987" s="77" t="str">
        <f>IF(O1987="","",IF(OR(VALUE(LEFT(O1987,2))&gt;IF(RIGHT(J1987,1)="M",7,19),AND(OR(LEFT(O1987,2)={"07","19"}),VALUE(RIGHT(O1987,2))&gt;5)),TRUE,FALSE))</f>
        <v/>
      </c>
    </row>
    <row r="1988" spans="12:20" x14ac:dyDescent="0.25">
      <c r="L1988" s="75">
        <f>COUNTIF($B$2:B1988,B1988)</f>
        <v>0</v>
      </c>
      <c r="M1988" s="75">
        <f>COUNTIF($L$2:L1988,4)</f>
        <v>42</v>
      </c>
      <c r="N1988" s="76" t="str">
        <f t="shared" si="159"/>
        <v>0</v>
      </c>
      <c r="O1988" s="76" t="str">
        <f t="shared" si="155"/>
        <v/>
      </c>
      <c r="P1988" s="75" t="str">
        <f t="shared" si="156"/>
        <v/>
      </c>
      <c r="Q1988" s="77" t="str">
        <f t="shared" si="157"/>
        <v/>
      </c>
      <c r="R1988" s="77" t="str">
        <f t="shared" si="158"/>
        <v/>
      </c>
      <c r="S1988" s="77" t="str">
        <f>IF(O1988="","",IF(OR(VALUE(LEFT(O1988,2))&gt;IF(RIGHT(J1988,1)="M",7,19),AND(OR(LEFT(O1988,2)={"07","19"}),VALUE(RIGHT(O1988,2))&gt;15)),TRUE,FALSE))</f>
        <v/>
      </c>
      <c r="T1988" s="77" t="str">
        <f>IF(O1988="","",IF(OR(VALUE(LEFT(O1988,2))&gt;IF(RIGHT(J1988,1)="M",7,19),AND(OR(LEFT(O1988,2)={"07","19"}),VALUE(RIGHT(O1988,2))&gt;5)),TRUE,FALSE))</f>
        <v/>
      </c>
    </row>
    <row r="1989" spans="12:20" x14ac:dyDescent="0.25">
      <c r="L1989" s="75">
        <f>COUNTIF($B$2:B1989,B1989)</f>
        <v>0</v>
      </c>
      <c r="M1989" s="75">
        <f>COUNTIF($L$2:L1989,4)</f>
        <v>42</v>
      </c>
      <c r="N1989" s="76" t="str">
        <f t="shared" si="159"/>
        <v>0</v>
      </c>
      <c r="O1989" s="76" t="str">
        <f t="shared" si="155"/>
        <v/>
      </c>
      <c r="P1989" s="75" t="str">
        <f t="shared" si="156"/>
        <v/>
      </c>
      <c r="Q1989" s="77" t="str">
        <f t="shared" si="157"/>
        <v/>
      </c>
      <c r="R1989" s="77" t="str">
        <f t="shared" si="158"/>
        <v/>
      </c>
      <c r="S1989" s="77" t="str">
        <f>IF(O1989="","",IF(OR(VALUE(LEFT(O1989,2))&gt;IF(RIGHT(J1989,1)="M",7,19),AND(OR(LEFT(O1989,2)={"07","19"}),VALUE(RIGHT(O1989,2))&gt;15)),TRUE,FALSE))</f>
        <v/>
      </c>
      <c r="T1989" s="77" t="str">
        <f>IF(O1989="","",IF(OR(VALUE(LEFT(O1989,2))&gt;IF(RIGHT(J1989,1)="M",7,19),AND(OR(LEFT(O1989,2)={"07","19"}),VALUE(RIGHT(O1989,2))&gt;5)),TRUE,FALSE))</f>
        <v/>
      </c>
    </row>
    <row r="1990" spans="12:20" x14ac:dyDescent="0.25">
      <c r="L1990" s="75">
        <f>COUNTIF($B$2:B1990,B1990)</f>
        <v>0</v>
      </c>
      <c r="M1990" s="75">
        <f>COUNTIF($L$2:L1990,4)</f>
        <v>42</v>
      </c>
      <c r="N1990" s="76" t="str">
        <f t="shared" si="159"/>
        <v>0</v>
      </c>
      <c r="O1990" s="76" t="str">
        <f t="shared" si="155"/>
        <v/>
      </c>
      <c r="P1990" s="75" t="str">
        <f t="shared" si="156"/>
        <v/>
      </c>
      <c r="Q1990" s="77" t="str">
        <f t="shared" si="157"/>
        <v/>
      </c>
      <c r="R1990" s="77" t="str">
        <f t="shared" si="158"/>
        <v/>
      </c>
      <c r="S1990" s="77" t="str">
        <f>IF(O1990="","",IF(OR(VALUE(LEFT(O1990,2))&gt;IF(RIGHT(J1990,1)="M",7,19),AND(OR(LEFT(O1990,2)={"07","19"}),VALUE(RIGHT(O1990,2))&gt;15)),TRUE,FALSE))</f>
        <v/>
      </c>
      <c r="T1990" s="77" t="str">
        <f>IF(O1990="","",IF(OR(VALUE(LEFT(O1990,2))&gt;IF(RIGHT(J1990,1)="M",7,19),AND(OR(LEFT(O1990,2)={"07","19"}),VALUE(RIGHT(O1990,2))&gt;5)),TRUE,FALSE))</f>
        <v/>
      </c>
    </row>
    <row r="1991" spans="12:20" x14ac:dyDescent="0.25">
      <c r="L1991" s="75">
        <f>COUNTIF($B$2:B1991,B1991)</f>
        <v>0</v>
      </c>
      <c r="M1991" s="75">
        <f>COUNTIF($L$2:L1991,4)</f>
        <v>42</v>
      </c>
      <c r="N1991" s="76" t="str">
        <f t="shared" si="159"/>
        <v>0</v>
      </c>
      <c r="O1991" s="76" t="str">
        <f t="shared" si="155"/>
        <v/>
      </c>
      <c r="P1991" s="75" t="str">
        <f t="shared" si="156"/>
        <v/>
      </c>
      <c r="Q1991" s="77" t="str">
        <f t="shared" si="157"/>
        <v/>
      </c>
      <c r="R1991" s="77" t="str">
        <f t="shared" si="158"/>
        <v/>
      </c>
      <c r="S1991" s="77" t="str">
        <f>IF(O1991="","",IF(OR(VALUE(LEFT(O1991,2))&gt;IF(RIGHT(J1991,1)="M",7,19),AND(OR(LEFT(O1991,2)={"07","19"}),VALUE(RIGHT(O1991,2))&gt;15)),TRUE,FALSE))</f>
        <v/>
      </c>
      <c r="T1991" s="77" t="str">
        <f>IF(O1991="","",IF(OR(VALUE(LEFT(O1991,2))&gt;IF(RIGHT(J1991,1)="M",7,19),AND(OR(LEFT(O1991,2)={"07","19"}),VALUE(RIGHT(O1991,2))&gt;5)),TRUE,FALSE))</f>
        <v/>
      </c>
    </row>
    <row r="1992" spans="12:20" x14ac:dyDescent="0.25">
      <c r="L1992" s="75">
        <f>COUNTIF($B$2:B1992,B1992)</f>
        <v>0</v>
      </c>
      <c r="M1992" s="75">
        <f>COUNTIF($L$2:L1992,4)</f>
        <v>42</v>
      </c>
      <c r="N1992" s="76" t="str">
        <f t="shared" si="159"/>
        <v>0</v>
      </c>
      <c r="O1992" s="76" t="str">
        <f t="shared" si="155"/>
        <v/>
      </c>
      <c r="P1992" s="75" t="str">
        <f t="shared" si="156"/>
        <v/>
      </c>
      <c r="Q1992" s="77" t="str">
        <f t="shared" si="157"/>
        <v/>
      </c>
      <c r="R1992" s="77" t="str">
        <f t="shared" si="158"/>
        <v/>
      </c>
      <c r="S1992" s="77" t="str">
        <f>IF(O1992="","",IF(OR(VALUE(LEFT(O1992,2))&gt;IF(RIGHT(J1992,1)="M",7,19),AND(OR(LEFT(O1992,2)={"07","19"}),VALUE(RIGHT(O1992,2))&gt;15)),TRUE,FALSE))</f>
        <v/>
      </c>
      <c r="T1992" s="77" t="str">
        <f>IF(O1992="","",IF(OR(VALUE(LEFT(O1992,2))&gt;IF(RIGHT(J1992,1)="M",7,19),AND(OR(LEFT(O1992,2)={"07","19"}),VALUE(RIGHT(O1992,2))&gt;5)),TRUE,FALSE))</f>
        <v/>
      </c>
    </row>
    <row r="1993" spans="12:20" x14ac:dyDescent="0.25">
      <c r="L1993" s="75">
        <f>COUNTIF($B$2:B1993,B1993)</f>
        <v>0</v>
      </c>
      <c r="M1993" s="75">
        <f>COUNTIF($L$2:L1993,4)</f>
        <v>42</v>
      </c>
      <c r="N1993" s="76" t="str">
        <f t="shared" si="159"/>
        <v>0</v>
      </c>
      <c r="O1993" s="76" t="str">
        <f t="shared" si="155"/>
        <v/>
      </c>
      <c r="P1993" s="75" t="str">
        <f t="shared" si="156"/>
        <v/>
      </c>
      <c r="Q1993" s="77" t="str">
        <f t="shared" si="157"/>
        <v/>
      </c>
      <c r="R1993" s="77" t="str">
        <f t="shared" si="158"/>
        <v/>
      </c>
      <c r="S1993" s="77" t="str">
        <f>IF(O1993="","",IF(OR(VALUE(LEFT(O1993,2))&gt;IF(RIGHT(J1993,1)="M",7,19),AND(OR(LEFT(O1993,2)={"07","19"}),VALUE(RIGHT(O1993,2))&gt;15)),TRUE,FALSE))</f>
        <v/>
      </c>
      <c r="T1993" s="77" t="str">
        <f>IF(O1993="","",IF(OR(VALUE(LEFT(O1993,2))&gt;IF(RIGHT(J1993,1)="M",7,19),AND(OR(LEFT(O1993,2)={"07","19"}),VALUE(RIGHT(O1993,2))&gt;5)),TRUE,FALSE))</f>
        <v/>
      </c>
    </row>
    <row r="1994" spans="12:20" x14ac:dyDescent="0.25">
      <c r="L1994" s="75">
        <f>COUNTIF($B$2:B1994,B1994)</f>
        <v>0</v>
      </c>
      <c r="M1994" s="75">
        <f>COUNTIF($L$2:L1994,4)</f>
        <v>42</v>
      </c>
      <c r="N1994" s="76" t="str">
        <f t="shared" si="159"/>
        <v>0</v>
      </c>
      <c r="O1994" s="76" t="str">
        <f t="shared" si="155"/>
        <v/>
      </c>
      <c r="P1994" s="75" t="str">
        <f t="shared" si="156"/>
        <v/>
      </c>
      <c r="Q1994" s="77" t="str">
        <f t="shared" si="157"/>
        <v/>
      </c>
      <c r="R1994" s="77" t="str">
        <f t="shared" si="158"/>
        <v/>
      </c>
      <c r="S1994" s="77" t="str">
        <f>IF(O1994="","",IF(OR(VALUE(LEFT(O1994,2))&gt;IF(RIGHT(J1994,1)="M",7,19),AND(OR(LEFT(O1994,2)={"07","19"}),VALUE(RIGHT(O1994,2))&gt;15)),TRUE,FALSE))</f>
        <v/>
      </c>
      <c r="T1994" s="77" t="str">
        <f>IF(O1994="","",IF(OR(VALUE(LEFT(O1994,2))&gt;IF(RIGHT(J1994,1)="M",7,19),AND(OR(LEFT(O1994,2)={"07","19"}),VALUE(RIGHT(O1994,2))&gt;5)),TRUE,FALSE))</f>
        <v/>
      </c>
    </row>
    <row r="1995" spans="12:20" x14ac:dyDescent="0.25">
      <c r="L1995" s="75">
        <f>COUNTIF($B$2:B1995,B1995)</f>
        <v>0</v>
      </c>
      <c r="M1995" s="75">
        <f>COUNTIF($L$2:L1995,4)</f>
        <v>42</v>
      </c>
      <c r="N1995" s="76" t="str">
        <f t="shared" si="159"/>
        <v>0</v>
      </c>
      <c r="O1995" s="76" t="str">
        <f t="shared" si="155"/>
        <v/>
      </c>
      <c r="P1995" s="75" t="str">
        <f t="shared" si="156"/>
        <v/>
      </c>
      <c r="Q1995" s="77" t="str">
        <f t="shared" si="157"/>
        <v/>
      </c>
      <c r="R1995" s="77" t="str">
        <f t="shared" si="158"/>
        <v/>
      </c>
      <c r="S1995" s="77" t="str">
        <f>IF(O1995="","",IF(OR(VALUE(LEFT(O1995,2))&gt;IF(RIGHT(J1995,1)="M",7,19),AND(OR(LEFT(O1995,2)={"07","19"}),VALUE(RIGHT(O1995,2))&gt;15)),TRUE,FALSE))</f>
        <v/>
      </c>
      <c r="T1995" s="77" t="str">
        <f>IF(O1995="","",IF(OR(VALUE(LEFT(O1995,2))&gt;IF(RIGHT(J1995,1)="M",7,19),AND(OR(LEFT(O1995,2)={"07","19"}),VALUE(RIGHT(O1995,2))&gt;5)),TRUE,FALSE))</f>
        <v/>
      </c>
    </row>
    <row r="1996" spans="12:20" x14ac:dyDescent="0.25">
      <c r="L1996" s="75">
        <f>COUNTIF($B$2:B1996,B1996)</f>
        <v>0</v>
      </c>
      <c r="M1996" s="75">
        <f>COUNTIF($L$2:L1996,4)</f>
        <v>42</v>
      </c>
      <c r="N1996" s="76" t="str">
        <f t="shared" si="159"/>
        <v>0</v>
      </c>
      <c r="O1996" s="76" t="str">
        <f t="shared" si="155"/>
        <v/>
      </c>
      <c r="P1996" s="75" t="str">
        <f t="shared" si="156"/>
        <v/>
      </c>
      <c r="Q1996" s="77" t="str">
        <f t="shared" si="157"/>
        <v/>
      </c>
      <c r="R1996" s="77" t="str">
        <f t="shared" si="158"/>
        <v/>
      </c>
      <c r="S1996" s="77" t="str">
        <f>IF(O1996="","",IF(OR(VALUE(LEFT(O1996,2))&gt;IF(RIGHT(J1996,1)="M",7,19),AND(OR(LEFT(O1996,2)={"07","19"}),VALUE(RIGHT(O1996,2))&gt;15)),TRUE,FALSE))</f>
        <v/>
      </c>
      <c r="T1996" s="77" t="str">
        <f>IF(O1996="","",IF(OR(VALUE(LEFT(O1996,2))&gt;IF(RIGHT(J1996,1)="M",7,19),AND(OR(LEFT(O1996,2)={"07","19"}),VALUE(RIGHT(O1996,2))&gt;5)),TRUE,FALSE))</f>
        <v/>
      </c>
    </row>
    <row r="1997" spans="12:20" x14ac:dyDescent="0.25">
      <c r="L1997" s="75">
        <f>COUNTIF($B$2:B1997,B1997)</f>
        <v>0</v>
      </c>
      <c r="M1997" s="75">
        <f>COUNTIF($L$2:L1997,4)</f>
        <v>42</v>
      </c>
      <c r="N1997" s="76" t="str">
        <f t="shared" si="159"/>
        <v>0</v>
      </c>
      <c r="O1997" s="76" t="str">
        <f t="shared" si="155"/>
        <v/>
      </c>
      <c r="P1997" s="75" t="str">
        <f t="shared" si="156"/>
        <v/>
      </c>
      <c r="Q1997" s="77" t="str">
        <f t="shared" si="157"/>
        <v/>
      </c>
      <c r="R1997" s="77" t="str">
        <f t="shared" si="158"/>
        <v/>
      </c>
      <c r="S1997" s="77" t="str">
        <f>IF(O1997="","",IF(OR(VALUE(LEFT(O1997,2))&gt;IF(RIGHT(J1997,1)="M",7,19),AND(OR(LEFT(O1997,2)={"07","19"}),VALUE(RIGHT(O1997,2))&gt;15)),TRUE,FALSE))</f>
        <v/>
      </c>
      <c r="T1997" s="77" t="str">
        <f>IF(O1997="","",IF(OR(VALUE(LEFT(O1997,2))&gt;IF(RIGHT(J1997,1)="M",7,19),AND(OR(LEFT(O1997,2)={"07","19"}),VALUE(RIGHT(O1997,2))&gt;5)),TRUE,FALSE))</f>
        <v/>
      </c>
    </row>
    <row r="1998" spans="12:20" x14ac:dyDescent="0.25">
      <c r="L1998" s="75">
        <f>COUNTIF($B$2:B1998,B1998)</f>
        <v>0</v>
      </c>
      <c r="M1998" s="75">
        <f>COUNTIF($L$2:L1998,4)</f>
        <v>42</v>
      </c>
      <c r="N1998" s="76" t="str">
        <f t="shared" si="159"/>
        <v>0</v>
      </c>
      <c r="O1998" s="76" t="str">
        <f t="shared" si="155"/>
        <v/>
      </c>
      <c r="P1998" s="75" t="str">
        <f t="shared" si="156"/>
        <v/>
      </c>
      <c r="Q1998" s="77" t="str">
        <f t="shared" si="157"/>
        <v/>
      </c>
      <c r="R1998" s="77" t="str">
        <f t="shared" si="158"/>
        <v/>
      </c>
      <c r="S1998" s="77" t="str">
        <f>IF(O1998="","",IF(OR(VALUE(LEFT(O1998,2))&gt;IF(RIGHT(J1998,1)="M",7,19),AND(OR(LEFT(O1998,2)={"07","19"}),VALUE(RIGHT(O1998,2))&gt;15)),TRUE,FALSE))</f>
        <v/>
      </c>
      <c r="T1998" s="77" t="str">
        <f>IF(O1998="","",IF(OR(VALUE(LEFT(O1998,2))&gt;IF(RIGHT(J1998,1)="M",7,19),AND(OR(LEFT(O1998,2)={"07","19"}),VALUE(RIGHT(O1998,2))&gt;5)),TRUE,FALSE))</f>
        <v/>
      </c>
    </row>
    <row r="1999" spans="12:20" x14ac:dyDescent="0.25">
      <c r="L1999" s="75">
        <f>COUNTIF($B$2:B1999,B1999)</f>
        <v>0</v>
      </c>
      <c r="M1999" s="75">
        <f>COUNTIF($L$2:L1999,4)</f>
        <v>42</v>
      </c>
      <c r="N1999" s="76" t="str">
        <f t="shared" si="159"/>
        <v>0</v>
      </c>
      <c r="O1999" s="76" t="str">
        <f t="shared" si="155"/>
        <v/>
      </c>
      <c r="P1999" s="75" t="str">
        <f t="shared" si="156"/>
        <v/>
      </c>
      <c r="Q1999" s="77" t="str">
        <f t="shared" si="157"/>
        <v/>
      </c>
      <c r="R1999" s="77" t="str">
        <f t="shared" si="158"/>
        <v/>
      </c>
      <c r="S1999" s="77" t="str">
        <f>IF(O1999="","",IF(OR(VALUE(LEFT(O1999,2))&gt;IF(RIGHT(J1999,1)="M",7,19),AND(OR(LEFT(O1999,2)={"07","19"}),VALUE(RIGHT(O1999,2))&gt;15)),TRUE,FALSE))</f>
        <v/>
      </c>
      <c r="T1999" s="77" t="str">
        <f>IF(O1999="","",IF(OR(VALUE(LEFT(O1999,2))&gt;IF(RIGHT(J1999,1)="M",7,19),AND(OR(LEFT(O1999,2)={"07","19"}),VALUE(RIGHT(O1999,2))&gt;5)),TRUE,FALSE))</f>
        <v/>
      </c>
    </row>
    <row r="2000" spans="12:20" x14ac:dyDescent="0.25">
      <c r="L2000" s="75">
        <f>COUNTIF($B$2:B2000,B2000)</f>
        <v>0</v>
      </c>
      <c r="M2000" s="75">
        <f>COUNTIF($L$2:L2000,4)</f>
        <v>42</v>
      </c>
      <c r="N2000" s="76" t="str">
        <f t="shared" si="159"/>
        <v>0</v>
      </c>
      <c r="O2000" s="76" t="str">
        <f t="shared" si="155"/>
        <v/>
      </c>
      <c r="P2000" s="75" t="str">
        <f t="shared" si="156"/>
        <v/>
      </c>
      <c r="Q2000" s="77" t="str">
        <f t="shared" si="157"/>
        <v/>
      </c>
      <c r="R2000" s="77" t="str">
        <f t="shared" si="158"/>
        <v/>
      </c>
      <c r="S2000" s="77" t="str">
        <f>IF(O2000="","",IF(OR(VALUE(LEFT(O2000,2))&gt;IF(RIGHT(J2000,1)="M",7,19),AND(OR(LEFT(O2000,2)={"07","19"}),VALUE(RIGHT(O2000,2))&gt;15)),TRUE,FALSE))</f>
        <v/>
      </c>
      <c r="T2000" s="77" t="str">
        <f>IF(O2000="","",IF(OR(VALUE(LEFT(O2000,2))&gt;IF(RIGHT(J2000,1)="M",7,19),AND(OR(LEFT(O2000,2)={"07","19"}),VALUE(RIGHT(O2000,2))&gt;5)),TRUE,FALSE))</f>
        <v/>
      </c>
    </row>
    <row r="2001" spans="12:20" x14ac:dyDescent="0.25">
      <c r="L2001" s="75">
        <f>COUNTIF($B$2:B2001,B2001)</f>
        <v>0</v>
      </c>
      <c r="M2001" s="75">
        <f>COUNTIF($L$2:L2001,4)</f>
        <v>42</v>
      </c>
      <c r="N2001" s="76" t="str">
        <f t="shared" si="159"/>
        <v>0</v>
      </c>
      <c r="O2001" s="76" t="str">
        <f t="shared" si="155"/>
        <v/>
      </c>
      <c r="P2001" s="75" t="str">
        <f t="shared" si="156"/>
        <v/>
      </c>
      <c r="Q2001" s="77" t="str">
        <f t="shared" si="157"/>
        <v/>
      </c>
      <c r="R2001" s="77" t="str">
        <f t="shared" si="158"/>
        <v/>
      </c>
      <c r="S2001" s="77" t="str">
        <f>IF(O2001="","",IF(OR(VALUE(LEFT(O2001,2))&gt;IF(RIGHT(J2001,1)="M",7,19),AND(OR(LEFT(O2001,2)={"07","19"}),VALUE(RIGHT(O2001,2))&gt;15)),TRUE,FALSE))</f>
        <v/>
      </c>
      <c r="T2001" s="77" t="str">
        <f>IF(O2001="","",IF(OR(VALUE(LEFT(O2001,2))&gt;IF(RIGHT(J2001,1)="M",7,19),AND(OR(LEFT(O2001,2)={"07","19"}),VALUE(RIGHT(O2001,2))&gt;5)),TRUE,FALSE))</f>
        <v/>
      </c>
    </row>
    <row r="2002" spans="12:20" x14ac:dyDescent="0.25">
      <c r="L2002" s="75">
        <f>COUNTIF($B$2:B2002,B2002)</f>
        <v>0</v>
      </c>
      <c r="M2002" s="75">
        <f>COUNTIF($L$2:L2002,4)</f>
        <v>42</v>
      </c>
      <c r="N2002" s="76" t="str">
        <f t="shared" si="159"/>
        <v>0</v>
      </c>
      <c r="O2002" s="76" t="str">
        <f t="shared" si="155"/>
        <v/>
      </c>
      <c r="P2002" s="75" t="str">
        <f t="shared" si="156"/>
        <v/>
      </c>
      <c r="Q2002" s="77" t="str">
        <f t="shared" si="157"/>
        <v/>
      </c>
      <c r="R2002" s="77" t="str">
        <f t="shared" si="158"/>
        <v/>
      </c>
      <c r="S2002" s="77" t="str">
        <f>IF(O2002="","",IF(OR(VALUE(LEFT(O2002,2))&gt;IF(RIGHT(J2002,1)="M",7,19),AND(OR(LEFT(O2002,2)={"07","19"}),VALUE(RIGHT(O2002,2))&gt;15)),TRUE,FALSE))</f>
        <v/>
      </c>
      <c r="T2002" s="77" t="str">
        <f>IF(O2002="","",IF(OR(VALUE(LEFT(O2002,2))&gt;IF(RIGHT(J2002,1)="M",7,19),AND(OR(LEFT(O2002,2)={"07","19"}),VALUE(RIGHT(O2002,2))&gt;5)),TRUE,FALSE))</f>
        <v/>
      </c>
    </row>
    <row r="2003" spans="12:20" x14ac:dyDescent="0.25">
      <c r="L2003" s="75">
        <f>COUNTIF($B$2:B2003,B2003)</f>
        <v>0</v>
      </c>
      <c r="M2003" s="75">
        <f>COUNTIF($L$2:L2003,4)</f>
        <v>42</v>
      </c>
      <c r="N2003" s="76" t="str">
        <f t="shared" si="159"/>
        <v>0</v>
      </c>
      <c r="O2003" s="76" t="str">
        <f t="shared" si="155"/>
        <v/>
      </c>
      <c r="P2003" s="75" t="str">
        <f t="shared" si="156"/>
        <v/>
      </c>
      <c r="Q2003" s="77" t="str">
        <f t="shared" si="157"/>
        <v/>
      </c>
      <c r="R2003" s="77" t="str">
        <f t="shared" si="158"/>
        <v/>
      </c>
      <c r="S2003" s="77" t="str">
        <f>IF(O2003="","",IF(OR(VALUE(LEFT(O2003,2))&gt;IF(RIGHT(J2003,1)="M",7,19),AND(OR(LEFT(O2003,2)={"07","19"}),VALUE(RIGHT(O2003,2))&gt;15)),TRUE,FALSE))</f>
        <v/>
      </c>
      <c r="T2003" s="77" t="str">
        <f>IF(O2003="","",IF(OR(VALUE(LEFT(O2003,2))&gt;IF(RIGHT(J2003,1)="M",7,19),AND(OR(LEFT(O2003,2)={"07","19"}),VALUE(RIGHT(O2003,2))&gt;5)),TRUE,FALSE))</f>
        <v/>
      </c>
    </row>
    <row r="2004" spans="12:20" x14ac:dyDescent="0.25">
      <c r="L2004" s="75">
        <f>COUNTIF($B$2:B2004,B2004)</f>
        <v>0</v>
      </c>
      <c r="M2004" s="75">
        <f>COUNTIF($L$2:L2004,4)</f>
        <v>42</v>
      </c>
      <c r="N2004" s="76" t="str">
        <f t="shared" si="159"/>
        <v>0</v>
      </c>
      <c r="O2004" s="76" t="str">
        <f t="shared" si="155"/>
        <v/>
      </c>
      <c r="P2004" s="75" t="str">
        <f t="shared" si="156"/>
        <v/>
      </c>
      <c r="Q2004" s="77" t="str">
        <f t="shared" si="157"/>
        <v/>
      </c>
      <c r="R2004" s="77" t="str">
        <f t="shared" si="158"/>
        <v/>
      </c>
      <c r="S2004" s="77" t="str">
        <f>IF(O2004="","",IF(OR(VALUE(LEFT(O2004,2))&gt;IF(RIGHT(J2004,1)="M",7,19),AND(OR(LEFT(O2004,2)={"07","19"}),VALUE(RIGHT(O2004,2))&gt;15)),TRUE,FALSE))</f>
        <v/>
      </c>
      <c r="T2004" s="77" t="str">
        <f>IF(O2004="","",IF(OR(VALUE(LEFT(O2004,2))&gt;IF(RIGHT(J2004,1)="M",7,19),AND(OR(LEFT(O2004,2)={"07","19"}),VALUE(RIGHT(O2004,2))&gt;5)),TRUE,FALSE))</f>
        <v/>
      </c>
    </row>
    <row r="2005" spans="12:20" x14ac:dyDescent="0.25">
      <c r="L2005" s="75">
        <f>COUNTIF($B$2:B2005,B2005)</f>
        <v>0</v>
      </c>
      <c r="M2005" s="75">
        <f>COUNTIF($L$2:L2005,4)</f>
        <v>42</v>
      </c>
      <c r="N2005" s="76" t="str">
        <f t="shared" si="159"/>
        <v>0</v>
      </c>
      <c r="O2005" s="76" t="str">
        <f t="shared" si="155"/>
        <v/>
      </c>
      <c r="P2005" s="75" t="str">
        <f t="shared" si="156"/>
        <v/>
      </c>
      <c r="Q2005" s="77" t="str">
        <f t="shared" si="157"/>
        <v/>
      </c>
      <c r="R2005" s="77" t="str">
        <f t="shared" si="158"/>
        <v/>
      </c>
      <c r="S2005" s="77" t="str">
        <f>IF(O2005="","",IF(OR(VALUE(LEFT(O2005,2))&gt;IF(RIGHT(J2005,1)="M",7,19),AND(OR(LEFT(O2005,2)={"07","19"}),VALUE(RIGHT(O2005,2))&gt;15)),TRUE,FALSE))</f>
        <v/>
      </c>
      <c r="T2005" s="77" t="str">
        <f>IF(O2005="","",IF(OR(VALUE(LEFT(O2005,2))&gt;IF(RIGHT(J2005,1)="M",7,19),AND(OR(LEFT(O2005,2)={"07","19"}),VALUE(RIGHT(O2005,2))&gt;5)),TRUE,FALSE))</f>
        <v/>
      </c>
    </row>
    <row r="2006" spans="12:20" x14ac:dyDescent="0.25">
      <c r="L2006" s="75">
        <f>COUNTIF($B$2:B2006,B2006)</f>
        <v>0</v>
      </c>
      <c r="M2006" s="75">
        <f>COUNTIF($L$2:L2006,4)</f>
        <v>42</v>
      </c>
      <c r="N2006" s="76" t="str">
        <f t="shared" si="159"/>
        <v>0</v>
      </c>
      <c r="O2006" s="76" t="str">
        <f t="shared" si="155"/>
        <v/>
      </c>
      <c r="P2006" s="75" t="str">
        <f t="shared" si="156"/>
        <v/>
      </c>
      <c r="Q2006" s="77" t="str">
        <f t="shared" si="157"/>
        <v/>
      </c>
      <c r="R2006" s="77" t="str">
        <f t="shared" si="158"/>
        <v/>
      </c>
      <c r="S2006" s="77" t="str">
        <f>IF(O2006="","",IF(OR(VALUE(LEFT(O2006,2))&gt;IF(RIGHT(J2006,1)="M",7,19),AND(OR(LEFT(O2006,2)={"07","19"}),VALUE(RIGHT(O2006,2))&gt;15)),TRUE,FALSE))</f>
        <v/>
      </c>
      <c r="T2006" s="77" t="str">
        <f>IF(O2006="","",IF(OR(VALUE(LEFT(O2006,2))&gt;IF(RIGHT(J2006,1)="M",7,19),AND(OR(LEFT(O2006,2)={"07","19"}),VALUE(RIGHT(O2006,2))&gt;5)),TRUE,FALSE))</f>
        <v/>
      </c>
    </row>
    <row r="2007" spans="12:20" x14ac:dyDescent="0.25">
      <c r="L2007" s="75">
        <f>COUNTIF($B$2:B2007,B2007)</f>
        <v>0</v>
      </c>
      <c r="M2007" s="75">
        <f>COUNTIF($L$2:L2007,4)</f>
        <v>42</v>
      </c>
      <c r="N2007" s="76" t="str">
        <f t="shared" si="159"/>
        <v>0</v>
      </c>
      <c r="O2007" s="76" t="str">
        <f t="shared" si="155"/>
        <v/>
      </c>
      <c r="P2007" s="75" t="str">
        <f t="shared" si="156"/>
        <v/>
      </c>
      <c r="Q2007" s="77" t="str">
        <f t="shared" si="157"/>
        <v/>
      </c>
      <c r="R2007" s="77" t="str">
        <f t="shared" si="158"/>
        <v/>
      </c>
      <c r="S2007" s="77" t="str">
        <f>IF(O2007="","",IF(OR(VALUE(LEFT(O2007,2))&gt;IF(RIGHT(J2007,1)="M",7,19),AND(OR(LEFT(O2007,2)={"07","19"}),VALUE(RIGHT(O2007,2))&gt;15)),TRUE,FALSE))</f>
        <v/>
      </c>
      <c r="T2007" s="77" t="str">
        <f>IF(O2007="","",IF(OR(VALUE(LEFT(O2007,2))&gt;IF(RIGHT(J2007,1)="M",7,19),AND(OR(LEFT(O2007,2)={"07","19"}),VALUE(RIGHT(O2007,2))&gt;5)),TRUE,FALSE))</f>
        <v/>
      </c>
    </row>
    <row r="2008" spans="12:20" x14ac:dyDescent="0.25">
      <c r="L2008" s="75">
        <f>COUNTIF($B$2:B2008,B2008)</f>
        <v>0</v>
      </c>
      <c r="M2008" s="75">
        <f>COUNTIF($L$2:L2008,4)</f>
        <v>42</v>
      </c>
      <c r="N2008" s="76" t="str">
        <f t="shared" si="159"/>
        <v>0</v>
      </c>
      <c r="O2008" s="76" t="str">
        <f t="shared" si="155"/>
        <v/>
      </c>
      <c r="P2008" s="75" t="str">
        <f t="shared" si="156"/>
        <v/>
      </c>
      <c r="Q2008" s="77" t="str">
        <f t="shared" si="157"/>
        <v/>
      </c>
      <c r="R2008" s="77" t="str">
        <f t="shared" si="158"/>
        <v/>
      </c>
      <c r="S2008" s="77" t="str">
        <f>IF(O2008="","",IF(OR(VALUE(LEFT(O2008,2))&gt;IF(RIGHT(J2008,1)="M",7,19),AND(OR(LEFT(O2008,2)={"07","19"}),VALUE(RIGHT(O2008,2))&gt;15)),TRUE,FALSE))</f>
        <v/>
      </c>
      <c r="T2008" s="77" t="str">
        <f>IF(O2008="","",IF(OR(VALUE(LEFT(O2008,2))&gt;IF(RIGHT(J2008,1)="M",7,19),AND(OR(LEFT(O2008,2)={"07","19"}),VALUE(RIGHT(O2008,2))&gt;5)),TRUE,FALSE))</f>
        <v/>
      </c>
    </row>
    <row r="2009" spans="12:20" x14ac:dyDescent="0.25">
      <c r="L2009" s="75">
        <f>COUNTIF($B$2:B2009,B2009)</f>
        <v>0</v>
      </c>
      <c r="M2009" s="75">
        <f>COUNTIF($L$2:L2009,4)</f>
        <v>42</v>
      </c>
      <c r="N2009" s="76" t="str">
        <f t="shared" si="159"/>
        <v>0</v>
      </c>
      <c r="O2009" s="76" t="str">
        <f t="shared" si="155"/>
        <v/>
      </c>
      <c r="P2009" s="75" t="str">
        <f t="shared" si="156"/>
        <v/>
      </c>
      <c r="Q2009" s="77" t="str">
        <f t="shared" si="157"/>
        <v/>
      </c>
      <c r="R2009" s="77" t="str">
        <f t="shared" si="158"/>
        <v/>
      </c>
      <c r="S2009" s="77" t="str">
        <f>IF(O2009="","",IF(OR(VALUE(LEFT(O2009,2))&gt;IF(RIGHT(J2009,1)="M",7,19),AND(OR(LEFT(O2009,2)={"07","19"}),VALUE(RIGHT(O2009,2))&gt;15)),TRUE,FALSE))</f>
        <v/>
      </c>
      <c r="T2009" s="77" t="str">
        <f>IF(O2009="","",IF(OR(VALUE(LEFT(O2009,2))&gt;IF(RIGHT(J2009,1)="M",7,19),AND(OR(LEFT(O2009,2)={"07","19"}),VALUE(RIGHT(O2009,2))&gt;5)),TRUE,FALSE))</f>
        <v/>
      </c>
    </row>
    <row r="2010" spans="12:20" x14ac:dyDescent="0.25">
      <c r="L2010" s="75">
        <f>COUNTIF($B$2:B2010,B2010)</f>
        <v>0</v>
      </c>
      <c r="M2010" s="75">
        <f>COUNTIF($L$2:L2010,4)</f>
        <v>42</v>
      </c>
      <c r="N2010" s="76" t="str">
        <f t="shared" si="159"/>
        <v>0</v>
      </c>
      <c r="O2010" s="76" t="str">
        <f t="shared" si="155"/>
        <v/>
      </c>
      <c r="P2010" s="75" t="str">
        <f t="shared" si="156"/>
        <v/>
      </c>
      <c r="Q2010" s="77" t="str">
        <f t="shared" si="157"/>
        <v/>
      </c>
      <c r="R2010" s="77" t="str">
        <f t="shared" si="158"/>
        <v/>
      </c>
      <c r="S2010" s="77" t="str">
        <f>IF(O2010="","",IF(OR(VALUE(LEFT(O2010,2))&gt;IF(RIGHT(J2010,1)="M",7,19),AND(OR(LEFT(O2010,2)={"07","19"}),VALUE(RIGHT(O2010,2))&gt;15)),TRUE,FALSE))</f>
        <v/>
      </c>
      <c r="T2010" s="77" t="str">
        <f>IF(O2010="","",IF(OR(VALUE(LEFT(O2010,2))&gt;IF(RIGHT(J2010,1)="M",7,19),AND(OR(LEFT(O2010,2)={"07","19"}),VALUE(RIGHT(O2010,2))&gt;5)),TRUE,FALSE))</f>
        <v/>
      </c>
    </row>
    <row r="2011" spans="12:20" x14ac:dyDescent="0.25">
      <c r="L2011" s="75">
        <f>COUNTIF($B$2:B2011,B2011)</f>
        <v>0</v>
      </c>
      <c r="M2011" s="75">
        <f>COUNTIF($L$2:L2011,4)</f>
        <v>42</v>
      </c>
      <c r="N2011" s="76" t="str">
        <f t="shared" si="159"/>
        <v>0</v>
      </c>
      <c r="O2011" s="76" t="str">
        <f t="shared" si="155"/>
        <v/>
      </c>
      <c r="P2011" s="75" t="str">
        <f t="shared" si="156"/>
        <v/>
      </c>
      <c r="Q2011" s="77" t="str">
        <f t="shared" si="157"/>
        <v/>
      </c>
      <c r="R2011" s="77" t="str">
        <f t="shared" si="158"/>
        <v/>
      </c>
      <c r="S2011" s="77" t="str">
        <f>IF(O2011="","",IF(OR(VALUE(LEFT(O2011,2))&gt;IF(RIGHT(J2011,1)="M",7,19),AND(OR(LEFT(O2011,2)={"07","19"}),VALUE(RIGHT(O2011,2))&gt;15)),TRUE,FALSE))</f>
        <v/>
      </c>
      <c r="T2011" s="77" t="str">
        <f>IF(O2011="","",IF(OR(VALUE(LEFT(O2011,2))&gt;IF(RIGHT(J2011,1)="M",7,19),AND(OR(LEFT(O2011,2)={"07","19"}),VALUE(RIGHT(O2011,2))&gt;5)),TRUE,FALSE))</f>
        <v/>
      </c>
    </row>
    <row r="2012" spans="12:20" x14ac:dyDescent="0.25">
      <c r="L2012" s="75">
        <f>COUNTIF($B$2:B2012,B2012)</f>
        <v>0</v>
      </c>
      <c r="M2012" s="75">
        <f>COUNTIF($L$2:L2012,4)</f>
        <v>42</v>
      </c>
      <c r="N2012" s="76" t="str">
        <f t="shared" si="159"/>
        <v>0</v>
      </c>
      <c r="O2012" s="76" t="str">
        <f t="shared" si="155"/>
        <v/>
      </c>
      <c r="P2012" s="75" t="str">
        <f t="shared" si="156"/>
        <v/>
      </c>
      <c r="Q2012" s="77" t="str">
        <f t="shared" si="157"/>
        <v/>
      </c>
      <c r="R2012" s="77" t="str">
        <f t="shared" si="158"/>
        <v/>
      </c>
      <c r="S2012" s="77" t="str">
        <f>IF(O2012="","",IF(OR(VALUE(LEFT(O2012,2))&gt;IF(RIGHT(J2012,1)="M",7,19),AND(OR(LEFT(O2012,2)={"07","19"}),VALUE(RIGHT(O2012,2))&gt;15)),TRUE,FALSE))</f>
        <v/>
      </c>
      <c r="T2012" s="77" t="str">
        <f>IF(O2012="","",IF(OR(VALUE(LEFT(O2012,2))&gt;IF(RIGHT(J2012,1)="M",7,19),AND(OR(LEFT(O2012,2)={"07","19"}),VALUE(RIGHT(O2012,2))&gt;5)),TRUE,FALSE))</f>
        <v/>
      </c>
    </row>
    <row r="2013" spans="12:20" x14ac:dyDescent="0.25">
      <c r="L2013" s="75">
        <f>COUNTIF($B$2:B2013,B2013)</f>
        <v>0</v>
      </c>
      <c r="M2013" s="75">
        <f>COUNTIF($L$2:L2013,4)</f>
        <v>42</v>
      </c>
      <c r="N2013" s="76" t="str">
        <f t="shared" si="159"/>
        <v>0</v>
      </c>
      <c r="O2013" s="76" t="str">
        <f t="shared" si="155"/>
        <v/>
      </c>
      <c r="P2013" s="75" t="str">
        <f t="shared" si="156"/>
        <v/>
      </c>
      <c r="Q2013" s="77" t="str">
        <f t="shared" si="157"/>
        <v/>
      </c>
      <c r="R2013" s="77" t="str">
        <f t="shared" si="158"/>
        <v/>
      </c>
      <c r="S2013" s="77" t="str">
        <f>IF(O2013="","",IF(OR(VALUE(LEFT(O2013,2))&gt;IF(RIGHT(J2013,1)="M",7,19),AND(OR(LEFT(O2013,2)={"07","19"}),VALUE(RIGHT(O2013,2))&gt;15)),TRUE,FALSE))</f>
        <v/>
      </c>
      <c r="T2013" s="77" t="str">
        <f>IF(O2013="","",IF(OR(VALUE(LEFT(O2013,2))&gt;IF(RIGHT(J2013,1)="M",7,19),AND(OR(LEFT(O2013,2)={"07","19"}),VALUE(RIGHT(O2013,2))&gt;5)),TRUE,FALSE))</f>
        <v/>
      </c>
    </row>
    <row r="2014" spans="12:20" x14ac:dyDescent="0.25">
      <c r="L2014" s="75">
        <f>COUNTIF($B$2:B2014,B2014)</f>
        <v>0</v>
      </c>
      <c r="M2014" s="75">
        <f>COUNTIF($L$2:L2014,4)</f>
        <v>42</v>
      </c>
      <c r="N2014" s="76" t="str">
        <f t="shared" si="159"/>
        <v>0</v>
      </c>
      <c r="O2014" s="76" t="str">
        <f t="shared" si="155"/>
        <v/>
      </c>
      <c r="P2014" s="75" t="str">
        <f t="shared" si="156"/>
        <v/>
      </c>
      <c r="Q2014" s="77" t="str">
        <f t="shared" si="157"/>
        <v/>
      </c>
      <c r="R2014" s="77" t="str">
        <f t="shared" si="158"/>
        <v/>
      </c>
      <c r="S2014" s="77" t="str">
        <f>IF(O2014="","",IF(OR(VALUE(LEFT(O2014,2))&gt;IF(RIGHT(J2014,1)="M",7,19),AND(OR(LEFT(O2014,2)={"07","19"}),VALUE(RIGHT(O2014,2))&gt;15)),TRUE,FALSE))</f>
        <v/>
      </c>
      <c r="T2014" s="77" t="str">
        <f>IF(O2014="","",IF(OR(VALUE(LEFT(O2014,2))&gt;IF(RIGHT(J2014,1)="M",7,19),AND(OR(LEFT(O2014,2)={"07","19"}),VALUE(RIGHT(O2014,2))&gt;5)),TRUE,FALSE))</f>
        <v/>
      </c>
    </row>
    <row r="2015" spans="12:20" x14ac:dyDescent="0.25">
      <c r="L2015" s="75">
        <f>COUNTIF($B$2:B2015,B2015)</f>
        <v>0</v>
      </c>
      <c r="M2015" s="75">
        <f>COUNTIF($L$2:L2015,4)</f>
        <v>42</v>
      </c>
      <c r="N2015" s="76" t="str">
        <f t="shared" si="159"/>
        <v>0</v>
      </c>
      <c r="O2015" s="76" t="str">
        <f t="shared" si="155"/>
        <v/>
      </c>
      <c r="P2015" s="75" t="str">
        <f t="shared" si="156"/>
        <v/>
      </c>
      <c r="Q2015" s="77" t="str">
        <f t="shared" si="157"/>
        <v/>
      </c>
      <c r="R2015" s="77" t="str">
        <f t="shared" si="158"/>
        <v/>
      </c>
      <c r="S2015" s="77" t="str">
        <f>IF(O2015="","",IF(OR(VALUE(LEFT(O2015,2))&gt;IF(RIGHT(J2015,1)="M",7,19),AND(OR(LEFT(O2015,2)={"07","19"}),VALUE(RIGHT(O2015,2))&gt;15)),TRUE,FALSE))</f>
        <v/>
      </c>
      <c r="T2015" s="77" t="str">
        <f>IF(O2015="","",IF(OR(VALUE(LEFT(O2015,2))&gt;IF(RIGHT(J2015,1)="M",7,19),AND(OR(LEFT(O2015,2)={"07","19"}),VALUE(RIGHT(O2015,2))&gt;5)),TRUE,FALSE))</f>
        <v/>
      </c>
    </row>
    <row r="2016" spans="12:20" x14ac:dyDescent="0.25">
      <c r="L2016" s="75">
        <f>COUNTIF($B$2:B2016,B2016)</f>
        <v>0</v>
      </c>
      <c r="M2016" s="75">
        <f>COUNTIF($L$2:L2016,4)</f>
        <v>42</v>
      </c>
      <c r="N2016" s="76" t="str">
        <f t="shared" si="159"/>
        <v>0</v>
      </c>
      <c r="O2016" s="76" t="str">
        <f t="shared" si="155"/>
        <v/>
      </c>
      <c r="P2016" s="75" t="str">
        <f t="shared" si="156"/>
        <v/>
      </c>
      <c r="Q2016" s="77" t="str">
        <f t="shared" si="157"/>
        <v/>
      </c>
      <c r="R2016" s="77" t="str">
        <f t="shared" si="158"/>
        <v/>
      </c>
      <c r="S2016" s="77" t="str">
        <f>IF(O2016="","",IF(OR(VALUE(LEFT(O2016,2))&gt;IF(RIGHT(J2016,1)="M",7,19),AND(OR(LEFT(O2016,2)={"07","19"}),VALUE(RIGHT(O2016,2))&gt;15)),TRUE,FALSE))</f>
        <v/>
      </c>
      <c r="T2016" s="77" t="str">
        <f>IF(O2016="","",IF(OR(VALUE(LEFT(O2016,2))&gt;IF(RIGHT(J2016,1)="M",7,19),AND(OR(LEFT(O2016,2)={"07","19"}),VALUE(RIGHT(O2016,2))&gt;5)),TRUE,FALSE))</f>
        <v/>
      </c>
    </row>
    <row r="2017" spans="12:20" x14ac:dyDescent="0.25">
      <c r="L2017" s="75">
        <f>COUNTIF($B$2:B2017,B2017)</f>
        <v>0</v>
      </c>
      <c r="M2017" s="75">
        <f>COUNTIF($L$2:L2017,4)</f>
        <v>42</v>
      </c>
      <c r="N2017" s="76" t="str">
        <f t="shared" si="159"/>
        <v>0</v>
      </c>
      <c r="O2017" s="76" t="str">
        <f t="shared" si="155"/>
        <v/>
      </c>
      <c r="P2017" s="75" t="str">
        <f t="shared" si="156"/>
        <v/>
      </c>
      <c r="Q2017" s="77" t="str">
        <f t="shared" si="157"/>
        <v/>
      </c>
      <c r="R2017" s="77" t="str">
        <f t="shared" si="158"/>
        <v/>
      </c>
      <c r="S2017" s="77" t="str">
        <f>IF(O2017="","",IF(OR(VALUE(LEFT(O2017,2))&gt;IF(RIGHT(J2017,1)="M",7,19),AND(OR(LEFT(O2017,2)={"07","19"}),VALUE(RIGHT(O2017,2))&gt;15)),TRUE,FALSE))</f>
        <v/>
      </c>
      <c r="T2017" s="77" t="str">
        <f>IF(O2017="","",IF(OR(VALUE(LEFT(O2017,2))&gt;IF(RIGHT(J2017,1)="M",7,19),AND(OR(LEFT(O2017,2)={"07","19"}),VALUE(RIGHT(O2017,2))&gt;5)),TRUE,FALSE))</f>
        <v/>
      </c>
    </row>
    <row r="2018" spans="12:20" x14ac:dyDescent="0.25">
      <c r="L2018" s="75">
        <f>COUNTIF($B$2:B2018,B2018)</f>
        <v>0</v>
      </c>
      <c r="M2018" s="75">
        <f>COUNTIF($L$2:L2018,4)</f>
        <v>42</v>
      </c>
      <c r="N2018" s="76" t="str">
        <f t="shared" si="159"/>
        <v>0</v>
      </c>
      <c r="O2018" s="76" t="str">
        <f t="shared" si="155"/>
        <v/>
      </c>
      <c r="P2018" s="75" t="str">
        <f t="shared" si="156"/>
        <v/>
      </c>
      <c r="Q2018" s="77" t="str">
        <f t="shared" si="157"/>
        <v/>
      </c>
      <c r="R2018" s="77" t="str">
        <f t="shared" si="158"/>
        <v/>
      </c>
      <c r="S2018" s="77" t="str">
        <f>IF(O2018="","",IF(OR(VALUE(LEFT(O2018,2))&gt;IF(RIGHT(J2018,1)="M",7,19),AND(OR(LEFT(O2018,2)={"07","19"}),VALUE(RIGHT(O2018,2))&gt;15)),TRUE,FALSE))</f>
        <v/>
      </c>
      <c r="T2018" s="77" t="str">
        <f>IF(O2018="","",IF(OR(VALUE(LEFT(O2018,2))&gt;IF(RIGHT(J2018,1)="M",7,19),AND(OR(LEFT(O2018,2)={"07","19"}),VALUE(RIGHT(O2018,2))&gt;5)),TRUE,FALSE))</f>
        <v/>
      </c>
    </row>
    <row r="2019" spans="12:20" x14ac:dyDescent="0.25">
      <c r="L2019" s="75">
        <f>COUNTIF($B$2:B2019,B2019)</f>
        <v>0</v>
      </c>
      <c r="M2019" s="75">
        <f>COUNTIF($L$2:L2019,4)</f>
        <v>42</v>
      </c>
      <c r="N2019" s="76" t="str">
        <f t="shared" si="159"/>
        <v>0</v>
      </c>
      <c r="O2019" s="76" t="str">
        <f t="shared" si="155"/>
        <v/>
      </c>
      <c r="P2019" s="75" t="str">
        <f t="shared" si="156"/>
        <v/>
      </c>
      <c r="Q2019" s="77" t="str">
        <f t="shared" si="157"/>
        <v/>
      </c>
      <c r="R2019" s="77" t="str">
        <f t="shared" si="158"/>
        <v/>
      </c>
      <c r="S2019" s="77" t="str">
        <f>IF(O2019="","",IF(OR(VALUE(LEFT(O2019,2))&gt;IF(RIGHT(J2019,1)="M",7,19),AND(OR(LEFT(O2019,2)={"07","19"}),VALUE(RIGHT(O2019,2))&gt;15)),TRUE,FALSE))</f>
        <v/>
      </c>
      <c r="T2019" s="77" t="str">
        <f>IF(O2019="","",IF(OR(VALUE(LEFT(O2019,2))&gt;IF(RIGHT(J2019,1)="M",7,19),AND(OR(LEFT(O2019,2)={"07","19"}),VALUE(RIGHT(O2019,2))&gt;5)),TRUE,FALSE))</f>
        <v/>
      </c>
    </row>
    <row r="2020" spans="12:20" x14ac:dyDescent="0.25">
      <c r="L2020" s="75">
        <f>COUNTIF($B$2:B2020,B2020)</f>
        <v>0</v>
      </c>
      <c r="M2020" s="75">
        <f>COUNTIF($L$2:L2020,4)</f>
        <v>42</v>
      </c>
      <c r="N2020" s="76" t="str">
        <f t="shared" si="159"/>
        <v>0</v>
      </c>
      <c r="O2020" s="76" t="str">
        <f t="shared" si="155"/>
        <v/>
      </c>
      <c r="P2020" s="75" t="str">
        <f t="shared" si="156"/>
        <v/>
      </c>
      <c r="Q2020" s="77" t="str">
        <f t="shared" si="157"/>
        <v/>
      </c>
      <c r="R2020" s="77" t="str">
        <f t="shared" si="158"/>
        <v/>
      </c>
      <c r="S2020" s="77" t="str">
        <f>IF(O2020="","",IF(OR(VALUE(LEFT(O2020,2))&gt;IF(RIGHT(J2020,1)="M",7,19),AND(OR(LEFT(O2020,2)={"07","19"}),VALUE(RIGHT(O2020,2))&gt;15)),TRUE,FALSE))</f>
        <v/>
      </c>
      <c r="T2020" s="77" t="str">
        <f>IF(O2020="","",IF(OR(VALUE(LEFT(O2020,2))&gt;IF(RIGHT(J2020,1)="M",7,19),AND(OR(LEFT(O2020,2)={"07","19"}),VALUE(RIGHT(O2020,2))&gt;5)),TRUE,FALSE))</f>
        <v/>
      </c>
    </row>
    <row r="2021" spans="12:20" x14ac:dyDescent="0.25">
      <c r="L2021" s="75">
        <f>COUNTIF($B$2:B2021,B2021)</f>
        <v>0</v>
      </c>
      <c r="M2021" s="75">
        <f>COUNTIF($L$2:L2021,4)</f>
        <v>42</v>
      </c>
      <c r="N2021" s="76" t="str">
        <f t="shared" si="159"/>
        <v>0</v>
      </c>
      <c r="O2021" s="76" t="str">
        <f t="shared" si="155"/>
        <v/>
      </c>
      <c r="P2021" s="75" t="str">
        <f t="shared" si="156"/>
        <v/>
      </c>
      <c r="Q2021" s="77" t="str">
        <f t="shared" si="157"/>
        <v/>
      </c>
      <c r="R2021" s="77" t="str">
        <f t="shared" si="158"/>
        <v/>
      </c>
      <c r="S2021" s="77" t="str">
        <f>IF(O2021="","",IF(OR(VALUE(LEFT(O2021,2))&gt;IF(RIGHT(J2021,1)="M",7,19),AND(OR(LEFT(O2021,2)={"07","19"}),VALUE(RIGHT(O2021,2))&gt;15)),TRUE,FALSE))</f>
        <v/>
      </c>
      <c r="T2021" s="77" t="str">
        <f>IF(O2021="","",IF(OR(VALUE(LEFT(O2021,2))&gt;IF(RIGHT(J2021,1)="M",7,19),AND(OR(LEFT(O2021,2)={"07","19"}),VALUE(RIGHT(O2021,2))&gt;5)),TRUE,FALSE))</f>
        <v/>
      </c>
    </row>
    <row r="2022" spans="12:20" x14ac:dyDescent="0.25">
      <c r="L2022" s="75">
        <f>COUNTIF($B$2:B2022,B2022)</f>
        <v>0</v>
      </c>
      <c r="M2022" s="75">
        <f>COUNTIF($L$2:L2022,4)</f>
        <v>42</v>
      </c>
      <c r="N2022" s="76" t="str">
        <f t="shared" si="159"/>
        <v>0</v>
      </c>
      <c r="O2022" s="76" t="str">
        <f t="shared" si="155"/>
        <v/>
      </c>
      <c r="P2022" s="75" t="str">
        <f t="shared" si="156"/>
        <v/>
      </c>
      <c r="Q2022" s="77" t="str">
        <f t="shared" si="157"/>
        <v/>
      </c>
      <c r="R2022" s="77" t="str">
        <f t="shared" si="158"/>
        <v/>
      </c>
      <c r="S2022" s="77" t="str">
        <f>IF(O2022="","",IF(OR(VALUE(LEFT(O2022,2))&gt;IF(RIGHT(J2022,1)="M",7,19),AND(OR(LEFT(O2022,2)={"07","19"}),VALUE(RIGHT(O2022,2))&gt;15)),TRUE,FALSE))</f>
        <v/>
      </c>
      <c r="T2022" s="77" t="str">
        <f>IF(O2022="","",IF(OR(VALUE(LEFT(O2022,2))&gt;IF(RIGHT(J2022,1)="M",7,19),AND(OR(LEFT(O2022,2)={"07","19"}),VALUE(RIGHT(O2022,2))&gt;5)),TRUE,FALSE))</f>
        <v/>
      </c>
    </row>
    <row r="2023" spans="12:20" x14ac:dyDescent="0.25">
      <c r="L2023" s="75">
        <f>COUNTIF($B$2:B2023,B2023)</f>
        <v>0</v>
      </c>
      <c r="M2023" s="75">
        <f>COUNTIF($L$2:L2023,4)</f>
        <v>42</v>
      </c>
      <c r="N2023" s="76" t="str">
        <f t="shared" si="159"/>
        <v>0</v>
      </c>
      <c r="O2023" s="76" t="str">
        <f t="shared" si="155"/>
        <v/>
      </c>
      <c r="P2023" s="75" t="str">
        <f t="shared" si="156"/>
        <v/>
      </c>
      <c r="Q2023" s="77" t="str">
        <f t="shared" si="157"/>
        <v/>
      </c>
      <c r="R2023" s="77" t="str">
        <f t="shared" si="158"/>
        <v/>
      </c>
      <c r="S2023" s="77" t="str">
        <f>IF(O2023="","",IF(OR(VALUE(LEFT(O2023,2))&gt;IF(RIGHT(J2023,1)="M",7,19),AND(OR(LEFT(O2023,2)={"07","19"}),VALUE(RIGHT(O2023,2))&gt;15)),TRUE,FALSE))</f>
        <v/>
      </c>
      <c r="T2023" s="77" t="str">
        <f>IF(O2023="","",IF(OR(VALUE(LEFT(O2023,2))&gt;IF(RIGHT(J2023,1)="M",7,19),AND(OR(LEFT(O2023,2)={"07","19"}),VALUE(RIGHT(O2023,2))&gt;5)),TRUE,FALSE))</f>
        <v/>
      </c>
    </row>
    <row r="2024" spans="12:20" x14ac:dyDescent="0.25">
      <c r="L2024" s="75">
        <f>COUNTIF($B$2:B2024,B2024)</f>
        <v>0</v>
      </c>
      <c r="M2024" s="75">
        <f>COUNTIF($L$2:L2024,4)</f>
        <v>42</v>
      </c>
      <c r="N2024" s="76" t="str">
        <f t="shared" si="159"/>
        <v>0</v>
      </c>
      <c r="O2024" s="76" t="str">
        <f t="shared" si="155"/>
        <v/>
      </c>
      <c r="P2024" s="75" t="str">
        <f t="shared" si="156"/>
        <v/>
      </c>
      <c r="Q2024" s="77" t="str">
        <f t="shared" si="157"/>
        <v/>
      </c>
      <c r="R2024" s="77" t="str">
        <f t="shared" si="158"/>
        <v/>
      </c>
      <c r="S2024" s="77" t="str">
        <f>IF(O2024="","",IF(OR(VALUE(LEFT(O2024,2))&gt;IF(RIGHT(J2024,1)="M",7,19),AND(OR(LEFT(O2024,2)={"07","19"}),VALUE(RIGHT(O2024,2))&gt;15)),TRUE,FALSE))</f>
        <v/>
      </c>
      <c r="T2024" s="77" t="str">
        <f>IF(O2024="","",IF(OR(VALUE(LEFT(O2024,2))&gt;IF(RIGHT(J2024,1)="M",7,19),AND(OR(LEFT(O2024,2)={"07","19"}),VALUE(RIGHT(O2024,2))&gt;5)),TRUE,FALSE))</f>
        <v/>
      </c>
    </row>
    <row r="2025" spans="12:20" x14ac:dyDescent="0.25">
      <c r="L2025" s="75">
        <f>COUNTIF($B$2:B2025,B2025)</f>
        <v>0</v>
      </c>
      <c r="M2025" s="75">
        <f>COUNTIF($L$2:L2025,4)</f>
        <v>42</v>
      </c>
      <c r="N2025" s="76" t="str">
        <f t="shared" si="159"/>
        <v>0</v>
      </c>
      <c r="O2025" s="76" t="str">
        <f t="shared" si="155"/>
        <v/>
      </c>
      <c r="P2025" s="75" t="str">
        <f t="shared" si="156"/>
        <v/>
      </c>
      <c r="Q2025" s="77" t="str">
        <f t="shared" si="157"/>
        <v/>
      </c>
      <c r="R2025" s="77" t="str">
        <f t="shared" si="158"/>
        <v/>
      </c>
      <c r="S2025" s="77" t="str">
        <f>IF(O2025="","",IF(OR(VALUE(LEFT(O2025,2))&gt;IF(RIGHT(J2025,1)="M",7,19),AND(OR(LEFT(O2025,2)={"07","19"}),VALUE(RIGHT(O2025,2))&gt;15)),TRUE,FALSE))</f>
        <v/>
      </c>
      <c r="T2025" s="77" t="str">
        <f>IF(O2025="","",IF(OR(VALUE(LEFT(O2025,2))&gt;IF(RIGHT(J2025,1)="M",7,19),AND(OR(LEFT(O2025,2)={"07","19"}),VALUE(RIGHT(O2025,2))&gt;5)),TRUE,FALSE))</f>
        <v/>
      </c>
    </row>
    <row r="2026" spans="12:20" x14ac:dyDescent="0.25">
      <c r="L2026" s="75">
        <f>COUNTIF($B$2:B2026,B2026)</f>
        <v>0</v>
      </c>
      <c r="M2026" s="75">
        <f>COUNTIF($L$2:L2026,4)</f>
        <v>42</v>
      </c>
      <c r="N2026" s="76" t="str">
        <f t="shared" si="159"/>
        <v>0</v>
      </c>
      <c r="O2026" s="76" t="str">
        <f t="shared" si="155"/>
        <v/>
      </c>
      <c r="P2026" s="75" t="str">
        <f t="shared" si="156"/>
        <v/>
      </c>
      <c r="Q2026" s="77" t="str">
        <f t="shared" si="157"/>
        <v/>
      </c>
      <c r="R2026" s="77" t="str">
        <f t="shared" si="158"/>
        <v/>
      </c>
      <c r="S2026" s="77" t="str">
        <f>IF(O2026="","",IF(OR(VALUE(LEFT(O2026,2))&gt;IF(RIGHT(J2026,1)="M",7,19),AND(OR(LEFT(O2026,2)={"07","19"}),VALUE(RIGHT(O2026,2))&gt;15)),TRUE,FALSE))</f>
        <v/>
      </c>
      <c r="T2026" s="77" t="str">
        <f>IF(O2026="","",IF(OR(VALUE(LEFT(O2026,2))&gt;IF(RIGHT(J2026,1)="M",7,19),AND(OR(LEFT(O2026,2)={"07","19"}),VALUE(RIGHT(O2026,2))&gt;5)),TRUE,FALSE))</f>
        <v/>
      </c>
    </row>
    <row r="2027" spans="12:20" x14ac:dyDescent="0.25">
      <c r="L2027" s="75">
        <f>COUNTIF($B$2:B2027,B2027)</f>
        <v>0</v>
      </c>
      <c r="M2027" s="75">
        <f>COUNTIF($L$2:L2027,4)</f>
        <v>42</v>
      </c>
      <c r="N2027" s="76" t="str">
        <f t="shared" si="159"/>
        <v>0</v>
      </c>
      <c r="O2027" s="76" t="str">
        <f t="shared" si="155"/>
        <v/>
      </c>
      <c r="P2027" s="75" t="str">
        <f t="shared" si="156"/>
        <v/>
      </c>
      <c r="Q2027" s="77" t="str">
        <f t="shared" si="157"/>
        <v/>
      </c>
      <c r="R2027" s="77" t="str">
        <f t="shared" si="158"/>
        <v/>
      </c>
      <c r="S2027" s="77" t="str">
        <f>IF(O2027="","",IF(OR(VALUE(LEFT(O2027,2))&gt;IF(RIGHT(J2027,1)="M",7,19),AND(OR(LEFT(O2027,2)={"07","19"}),VALUE(RIGHT(O2027,2))&gt;15)),TRUE,FALSE))</f>
        <v/>
      </c>
      <c r="T2027" s="77" t="str">
        <f>IF(O2027="","",IF(OR(VALUE(LEFT(O2027,2))&gt;IF(RIGHT(J2027,1)="M",7,19),AND(OR(LEFT(O2027,2)={"07","19"}),VALUE(RIGHT(O2027,2))&gt;5)),TRUE,FALSE))</f>
        <v/>
      </c>
    </row>
    <row r="2028" spans="12:20" x14ac:dyDescent="0.25">
      <c r="L2028" s="75">
        <f>COUNTIF($B$2:B2028,B2028)</f>
        <v>0</v>
      </c>
      <c r="M2028" s="75">
        <f>COUNTIF($L$2:L2028,4)</f>
        <v>42</v>
      </c>
      <c r="N2028" s="76" t="str">
        <f t="shared" si="159"/>
        <v>0</v>
      </c>
      <c r="O2028" s="76" t="str">
        <f t="shared" si="155"/>
        <v/>
      </c>
      <c r="P2028" s="75" t="str">
        <f t="shared" si="156"/>
        <v/>
      </c>
      <c r="Q2028" s="77" t="str">
        <f t="shared" si="157"/>
        <v/>
      </c>
      <c r="R2028" s="77" t="str">
        <f t="shared" si="158"/>
        <v/>
      </c>
      <c r="S2028" s="77" t="str">
        <f>IF(O2028="","",IF(OR(VALUE(LEFT(O2028,2))&gt;IF(RIGHT(J2028,1)="M",7,19),AND(OR(LEFT(O2028,2)={"07","19"}),VALUE(RIGHT(O2028,2))&gt;15)),TRUE,FALSE))</f>
        <v/>
      </c>
      <c r="T2028" s="77" t="str">
        <f>IF(O2028="","",IF(OR(VALUE(LEFT(O2028,2))&gt;IF(RIGHT(J2028,1)="M",7,19),AND(OR(LEFT(O2028,2)={"07","19"}),VALUE(RIGHT(O2028,2))&gt;5)),TRUE,FALSE))</f>
        <v/>
      </c>
    </row>
    <row r="2029" spans="12:20" x14ac:dyDescent="0.25">
      <c r="L2029" s="75">
        <f>COUNTIF($B$2:B2029,B2029)</f>
        <v>0</v>
      </c>
      <c r="M2029" s="75">
        <f>COUNTIF($L$2:L2029,4)</f>
        <v>42</v>
      </c>
      <c r="N2029" s="76" t="str">
        <f t="shared" si="159"/>
        <v>0</v>
      </c>
      <c r="O2029" s="76" t="str">
        <f t="shared" si="155"/>
        <v/>
      </c>
      <c r="P2029" s="75" t="str">
        <f t="shared" si="156"/>
        <v/>
      </c>
      <c r="Q2029" s="77" t="str">
        <f t="shared" si="157"/>
        <v/>
      </c>
      <c r="R2029" s="77" t="str">
        <f t="shared" si="158"/>
        <v/>
      </c>
      <c r="S2029" s="77" t="str">
        <f>IF(O2029="","",IF(OR(VALUE(LEFT(O2029,2))&gt;IF(RIGHT(J2029,1)="M",7,19),AND(OR(LEFT(O2029,2)={"07","19"}),VALUE(RIGHT(O2029,2))&gt;15)),TRUE,FALSE))</f>
        <v/>
      </c>
      <c r="T2029" s="77" t="str">
        <f>IF(O2029="","",IF(OR(VALUE(LEFT(O2029,2))&gt;IF(RIGHT(J2029,1)="M",7,19),AND(OR(LEFT(O2029,2)={"07","19"}),VALUE(RIGHT(O2029,2))&gt;5)),TRUE,FALSE))</f>
        <v/>
      </c>
    </row>
    <row r="2030" spans="12:20" x14ac:dyDescent="0.25">
      <c r="L2030" s="75">
        <f>COUNTIF($B$2:B2030,B2030)</f>
        <v>0</v>
      </c>
      <c r="M2030" s="75">
        <f>COUNTIF($L$2:L2030,4)</f>
        <v>42</v>
      </c>
      <c r="N2030" s="76" t="str">
        <f t="shared" si="159"/>
        <v>0</v>
      </c>
      <c r="O2030" s="76" t="str">
        <f t="shared" si="155"/>
        <v/>
      </c>
      <c r="P2030" s="75" t="str">
        <f t="shared" si="156"/>
        <v/>
      </c>
      <c r="Q2030" s="77" t="str">
        <f t="shared" si="157"/>
        <v/>
      </c>
      <c r="R2030" s="77" t="str">
        <f t="shared" si="158"/>
        <v/>
      </c>
      <c r="S2030" s="77" t="str">
        <f>IF(O2030="","",IF(OR(VALUE(LEFT(O2030,2))&gt;IF(RIGHT(J2030,1)="M",7,19),AND(OR(LEFT(O2030,2)={"07","19"}),VALUE(RIGHT(O2030,2))&gt;15)),TRUE,FALSE))</f>
        <v/>
      </c>
      <c r="T2030" s="77" t="str">
        <f>IF(O2030="","",IF(OR(VALUE(LEFT(O2030,2))&gt;IF(RIGHT(J2030,1)="M",7,19),AND(OR(LEFT(O2030,2)={"07","19"}),VALUE(RIGHT(O2030,2))&gt;5)),TRUE,FALSE))</f>
        <v/>
      </c>
    </row>
    <row r="2031" spans="12:20" x14ac:dyDescent="0.25">
      <c r="L2031" s="75">
        <f>COUNTIF($B$2:B2031,B2031)</f>
        <v>0</v>
      </c>
      <c r="M2031" s="75">
        <f>COUNTIF($L$2:L2031,4)</f>
        <v>42</v>
      </c>
      <c r="N2031" s="76" t="str">
        <f t="shared" si="159"/>
        <v>0</v>
      </c>
      <c r="O2031" s="76" t="str">
        <f t="shared" si="155"/>
        <v/>
      </c>
      <c r="P2031" s="75" t="str">
        <f t="shared" si="156"/>
        <v/>
      </c>
      <c r="Q2031" s="77" t="str">
        <f t="shared" si="157"/>
        <v/>
      </c>
      <c r="R2031" s="77" t="str">
        <f t="shared" si="158"/>
        <v/>
      </c>
      <c r="S2031" s="77" t="str">
        <f>IF(O2031="","",IF(OR(VALUE(LEFT(O2031,2))&gt;IF(RIGHT(J2031,1)="M",7,19),AND(OR(LEFT(O2031,2)={"07","19"}),VALUE(RIGHT(O2031,2))&gt;15)),TRUE,FALSE))</f>
        <v/>
      </c>
      <c r="T2031" s="77" t="str">
        <f>IF(O2031="","",IF(OR(VALUE(LEFT(O2031,2))&gt;IF(RIGHT(J2031,1)="M",7,19),AND(OR(LEFT(O2031,2)={"07","19"}),VALUE(RIGHT(O2031,2))&gt;5)),TRUE,FALSE))</f>
        <v/>
      </c>
    </row>
    <row r="2032" spans="12:20" x14ac:dyDescent="0.25">
      <c r="L2032" s="75">
        <f>COUNTIF($B$2:B2032,B2032)</f>
        <v>0</v>
      </c>
      <c r="M2032" s="75">
        <f>COUNTIF($L$2:L2032,4)</f>
        <v>42</v>
      </c>
      <c r="N2032" s="76" t="str">
        <f t="shared" si="159"/>
        <v>0</v>
      </c>
      <c r="O2032" s="76" t="str">
        <f t="shared" si="155"/>
        <v/>
      </c>
      <c r="P2032" s="75" t="str">
        <f t="shared" si="156"/>
        <v/>
      </c>
      <c r="Q2032" s="77" t="str">
        <f t="shared" si="157"/>
        <v/>
      </c>
      <c r="R2032" s="77" t="str">
        <f t="shared" si="158"/>
        <v/>
      </c>
      <c r="S2032" s="77" t="str">
        <f>IF(O2032="","",IF(OR(VALUE(LEFT(O2032,2))&gt;IF(RIGHT(J2032,1)="M",7,19),AND(OR(LEFT(O2032,2)={"07","19"}),VALUE(RIGHT(O2032,2))&gt;15)),TRUE,FALSE))</f>
        <v/>
      </c>
      <c r="T2032" s="77" t="str">
        <f>IF(O2032="","",IF(OR(VALUE(LEFT(O2032,2))&gt;IF(RIGHT(J2032,1)="M",7,19),AND(OR(LEFT(O2032,2)={"07","19"}),VALUE(RIGHT(O2032,2))&gt;5)),TRUE,FALSE))</f>
        <v/>
      </c>
    </row>
    <row r="2033" spans="12:20" x14ac:dyDescent="0.25">
      <c r="L2033" s="75">
        <f>COUNTIF($B$2:B2033,B2033)</f>
        <v>0</v>
      </c>
      <c r="M2033" s="75">
        <f>COUNTIF($L$2:L2033,4)</f>
        <v>42</v>
      </c>
      <c r="N2033" s="76" t="str">
        <f t="shared" si="159"/>
        <v>0</v>
      </c>
      <c r="O2033" s="76" t="str">
        <f t="shared" si="155"/>
        <v/>
      </c>
      <c r="P2033" s="75" t="str">
        <f t="shared" si="156"/>
        <v/>
      </c>
      <c r="Q2033" s="77" t="str">
        <f t="shared" si="157"/>
        <v/>
      </c>
      <c r="R2033" s="77" t="str">
        <f t="shared" si="158"/>
        <v/>
      </c>
      <c r="S2033" s="77" t="str">
        <f>IF(O2033="","",IF(OR(VALUE(LEFT(O2033,2))&gt;IF(RIGHT(J2033,1)="M",7,19),AND(OR(LEFT(O2033,2)={"07","19"}),VALUE(RIGHT(O2033,2))&gt;15)),TRUE,FALSE))</f>
        <v/>
      </c>
      <c r="T2033" s="77" t="str">
        <f>IF(O2033="","",IF(OR(VALUE(LEFT(O2033,2))&gt;IF(RIGHT(J2033,1)="M",7,19),AND(OR(LEFT(O2033,2)={"07","19"}),VALUE(RIGHT(O2033,2))&gt;5)),TRUE,FALSE))</f>
        <v/>
      </c>
    </row>
    <row r="2034" spans="12:20" x14ac:dyDescent="0.25">
      <c r="L2034" s="75">
        <f>COUNTIF($B$2:B2034,B2034)</f>
        <v>0</v>
      </c>
      <c r="M2034" s="75">
        <f>COUNTIF($L$2:L2034,4)</f>
        <v>42</v>
      </c>
      <c r="N2034" s="76" t="str">
        <f t="shared" si="159"/>
        <v>0</v>
      </c>
      <c r="O2034" s="76" t="str">
        <f t="shared" si="155"/>
        <v/>
      </c>
      <c r="P2034" s="75" t="str">
        <f t="shared" si="156"/>
        <v/>
      </c>
      <c r="Q2034" s="77" t="str">
        <f t="shared" si="157"/>
        <v/>
      </c>
      <c r="R2034" s="77" t="str">
        <f t="shared" si="158"/>
        <v/>
      </c>
      <c r="S2034" s="77" t="str">
        <f>IF(O2034="","",IF(OR(VALUE(LEFT(O2034,2))&gt;IF(RIGHT(J2034,1)="M",7,19),AND(OR(LEFT(O2034,2)={"07","19"}),VALUE(RIGHT(O2034,2))&gt;15)),TRUE,FALSE))</f>
        <v/>
      </c>
      <c r="T2034" s="77" t="str">
        <f>IF(O2034="","",IF(OR(VALUE(LEFT(O2034,2))&gt;IF(RIGHT(J2034,1)="M",7,19),AND(OR(LEFT(O2034,2)={"07","19"}),VALUE(RIGHT(O2034,2))&gt;5)),TRUE,FALSE))</f>
        <v/>
      </c>
    </row>
    <row r="2035" spans="12:20" x14ac:dyDescent="0.25">
      <c r="L2035" s="75">
        <f>COUNTIF($B$2:B2035,B2035)</f>
        <v>0</v>
      </c>
      <c r="M2035" s="75">
        <f>COUNTIF($L$2:L2035,4)</f>
        <v>42</v>
      </c>
      <c r="N2035" s="76" t="str">
        <f t="shared" si="159"/>
        <v>0</v>
      </c>
      <c r="O2035" s="76" t="str">
        <f t="shared" si="155"/>
        <v/>
      </c>
      <c r="P2035" s="75" t="str">
        <f t="shared" si="156"/>
        <v/>
      </c>
      <c r="Q2035" s="77" t="str">
        <f t="shared" si="157"/>
        <v/>
      </c>
      <c r="R2035" s="77" t="str">
        <f t="shared" si="158"/>
        <v/>
      </c>
      <c r="S2035" s="77" t="str">
        <f>IF(O2035="","",IF(OR(VALUE(LEFT(O2035,2))&gt;IF(RIGHT(J2035,1)="M",7,19),AND(OR(LEFT(O2035,2)={"07","19"}),VALUE(RIGHT(O2035,2))&gt;15)),TRUE,FALSE))</f>
        <v/>
      </c>
      <c r="T2035" s="77" t="str">
        <f>IF(O2035="","",IF(OR(VALUE(LEFT(O2035,2))&gt;IF(RIGHT(J2035,1)="M",7,19),AND(OR(LEFT(O2035,2)={"07","19"}),VALUE(RIGHT(O2035,2))&gt;5)),TRUE,FALSE))</f>
        <v/>
      </c>
    </row>
    <row r="2036" spans="12:20" x14ac:dyDescent="0.25">
      <c r="L2036" s="75">
        <f>COUNTIF($B$2:B2036,B2036)</f>
        <v>0</v>
      </c>
      <c r="M2036" s="75">
        <f>COUNTIF($L$2:L2036,4)</f>
        <v>42</v>
      </c>
      <c r="N2036" s="76" t="str">
        <f t="shared" si="159"/>
        <v>0</v>
      </c>
      <c r="O2036" s="76" t="str">
        <f t="shared" si="155"/>
        <v/>
      </c>
      <c r="P2036" s="75" t="str">
        <f t="shared" si="156"/>
        <v/>
      </c>
      <c r="Q2036" s="77" t="str">
        <f t="shared" si="157"/>
        <v/>
      </c>
      <c r="R2036" s="77" t="str">
        <f t="shared" si="158"/>
        <v/>
      </c>
      <c r="S2036" s="77" t="str">
        <f>IF(O2036="","",IF(OR(VALUE(LEFT(O2036,2))&gt;IF(RIGHT(J2036,1)="M",7,19),AND(OR(LEFT(O2036,2)={"07","19"}),VALUE(RIGHT(O2036,2))&gt;15)),TRUE,FALSE))</f>
        <v/>
      </c>
      <c r="T2036" s="77" t="str">
        <f>IF(O2036="","",IF(OR(VALUE(LEFT(O2036,2))&gt;IF(RIGHT(J2036,1)="M",7,19),AND(OR(LEFT(O2036,2)={"07","19"}),VALUE(RIGHT(O2036,2))&gt;5)),TRUE,FALSE))</f>
        <v/>
      </c>
    </row>
    <row r="2037" spans="12:20" x14ac:dyDescent="0.25">
      <c r="L2037" s="75">
        <f>COUNTIF($B$2:B2037,B2037)</f>
        <v>0</v>
      </c>
      <c r="M2037" s="75">
        <f>COUNTIF($L$2:L2037,4)</f>
        <v>42</v>
      </c>
      <c r="N2037" s="76" t="str">
        <f t="shared" si="159"/>
        <v>0</v>
      </c>
      <c r="O2037" s="76" t="str">
        <f t="shared" si="155"/>
        <v/>
      </c>
      <c r="P2037" s="75" t="str">
        <f t="shared" si="156"/>
        <v/>
      </c>
      <c r="Q2037" s="77" t="str">
        <f t="shared" si="157"/>
        <v/>
      </c>
      <c r="R2037" s="77" t="str">
        <f t="shared" si="158"/>
        <v/>
      </c>
      <c r="S2037" s="77" t="str">
        <f>IF(O2037="","",IF(OR(VALUE(LEFT(O2037,2))&gt;IF(RIGHT(J2037,1)="M",7,19),AND(OR(LEFT(O2037,2)={"07","19"}),VALUE(RIGHT(O2037,2))&gt;15)),TRUE,FALSE))</f>
        <v/>
      </c>
      <c r="T2037" s="77" t="str">
        <f>IF(O2037="","",IF(OR(VALUE(LEFT(O2037,2))&gt;IF(RIGHT(J2037,1)="M",7,19),AND(OR(LEFT(O2037,2)={"07","19"}),VALUE(RIGHT(O2037,2))&gt;5)),TRUE,FALSE))</f>
        <v/>
      </c>
    </row>
    <row r="2038" spans="12:20" x14ac:dyDescent="0.25">
      <c r="L2038" s="75">
        <f>COUNTIF($B$2:B2038,B2038)</f>
        <v>0</v>
      </c>
      <c r="M2038" s="75">
        <f>COUNTIF($L$2:L2038,4)</f>
        <v>42</v>
      </c>
      <c r="N2038" s="76" t="str">
        <f t="shared" si="159"/>
        <v>0</v>
      </c>
      <c r="O2038" s="76" t="str">
        <f t="shared" si="155"/>
        <v/>
      </c>
      <c r="P2038" s="75" t="str">
        <f t="shared" si="156"/>
        <v/>
      </c>
      <c r="Q2038" s="77" t="str">
        <f t="shared" si="157"/>
        <v/>
      </c>
      <c r="R2038" s="77" t="str">
        <f t="shared" si="158"/>
        <v/>
      </c>
      <c r="S2038" s="77" t="str">
        <f>IF(O2038="","",IF(OR(VALUE(LEFT(O2038,2))&gt;IF(RIGHT(J2038,1)="M",7,19),AND(OR(LEFT(O2038,2)={"07","19"}),VALUE(RIGHT(O2038,2))&gt;15)),TRUE,FALSE))</f>
        <v/>
      </c>
      <c r="T2038" s="77" t="str">
        <f>IF(O2038="","",IF(OR(VALUE(LEFT(O2038,2))&gt;IF(RIGHT(J2038,1)="M",7,19),AND(OR(LEFT(O2038,2)={"07","19"}),VALUE(RIGHT(O2038,2))&gt;5)),TRUE,FALSE))</f>
        <v/>
      </c>
    </row>
    <row r="2039" spans="12:20" x14ac:dyDescent="0.25">
      <c r="L2039" s="75">
        <f>COUNTIF($B$2:B2039,B2039)</f>
        <v>0</v>
      </c>
      <c r="M2039" s="75">
        <f>COUNTIF($L$2:L2039,4)</f>
        <v>42</v>
      </c>
      <c r="N2039" s="76" t="str">
        <f t="shared" si="159"/>
        <v>0</v>
      </c>
      <c r="O2039" s="76" t="str">
        <f t="shared" si="155"/>
        <v/>
      </c>
      <c r="P2039" s="75" t="str">
        <f t="shared" si="156"/>
        <v/>
      </c>
      <c r="Q2039" s="77" t="str">
        <f t="shared" si="157"/>
        <v/>
      </c>
      <c r="R2039" s="77" t="str">
        <f t="shared" si="158"/>
        <v/>
      </c>
      <c r="S2039" s="77" t="str">
        <f>IF(O2039="","",IF(OR(VALUE(LEFT(O2039,2))&gt;IF(RIGHT(J2039,1)="M",7,19),AND(OR(LEFT(O2039,2)={"07","19"}),VALUE(RIGHT(O2039,2))&gt;15)),TRUE,FALSE))</f>
        <v/>
      </c>
      <c r="T2039" s="77" t="str">
        <f>IF(O2039="","",IF(OR(VALUE(LEFT(O2039,2))&gt;IF(RIGHT(J2039,1)="M",7,19),AND(OR(LEFT(O2039,2)={"07","19"}),VALUE(RIGHT(O2039,2))&gt;5)),TRUE,FALSE))</f>
        <v/>
      </c>
    </row>
    <row r="2040" spans="12:20" x14ac:dyDescent="0.25">
      <c r="L2040" s="75">
        <f>COUNTIF($B$2:B2040,B2040)</f>
        <v>0</v>
      </c>
      <c r="M2040" s="75">
        <f>COUNTIF($L$2:L2040,4)</f>
        <v>42</v>
      </c>
      <c r="N2040" s="76" t="str">
        <f t="shared" si="159"/>
        <v>0</v>
      </c>
      <c r="O2040" s="76" t="str">
        <f t="shared" si="155"/>
        <v/>
      </c>
      <c r="P2040" s="75" t="str">
        <f t="shared" si="156"/>
        <v/>
      </c>
      <c r="Q2040" s="77" t="str">
        <f t="shared" si="157"/>
        <v/>
      </c>
      <c r="R2040" s="77" t="str">
        <f t="shared" si="158"/>
        <v/>
      </c>
      <c r="S2040" s="77" t="str">
        <f>IF(O2040="","",IF(OR(VALUE(LEFT(O2040,2))&gt;IF(RIGHT(J2040,1)="M",7,19),AND(OR(LEFT(O2040,2)={"07","19"}),VALUE(RIGHT(O2040,2))&gt;15)),TRUE,FALSE))</f>
        <v/>
      </c>
      <c r="T2040" s="77" t="str">
        <f>IF(O2040="","",IF(OR(VALUE(LEFT(O2040,2))&gt;IF(RIGHT(J2040,1)="M",7,19),AND(OR(LEFT(O2040,2)={"07","19"}),VALUE(RIGHT(O2040,2))&gt;5)),TRUE,FALSE))</f>
        <v/>
      </c>
    </row>
    <row r="2041" spans="12:20" x14ac:dyDescent="0.25">
      <c r="L2041" s="75">
        <f>COUNTIF($B$2:B2041,B2041)</f>
        <v>0</v>
      </c>
      <c r="M2041" s="75">
        <f>COUNTIF($L$2:L2041,4)</f>
        <v>42</v>
      </c>
      <c r="N2041" s="76" t="str">
        <f t="shared" si="159"/>
        <v>0</v>
      </c>
      <c r="O2041" s="76" t="str">
        <f t="shared" si="155"/>
        <v/>
      </c>
      <c r="P2041" s="75" t="str">
        <f t="shared" si="156"/>
        <v/>
      </c>
      <c r="Q2041" s="77" t="str">
        <f t="shared" si="157"/>
        <v/>
      </c>
      <c r="R2041" s="77" t="str">
        <f t="shared" si="158"/>
        <v/>
      </c>
      <c r="S2041" s="77" t="str">
        <f>IF(O2041="","",IF(OR(VALUE(LEFT(O2041,2))&gt;IF(RIGHT(J2041,1)="M",7,19),AND(OR(LEFT(O2041,2)={"07","19"}),VALUE(RIGHT(O2041,2))&gt;15)),TRUE,FALSE))</f>
        <v/>
      </c>
      <c r="T2041" s="77" t="str">
        <f>IF(O2041="","",IF(OR(VALUE(LEFT(O2041,2))&gt;IF(RIGHT(J2041,1)="M",7,19),AND(OR(LEFT(O2041,2)={"07","19"}),VALUE(RIGHT(O2041,2))&gt;5)),TRUE,FALSE))</f>
        <v/>
      </c>
    </row>
    <row r="2042" spans="12:20" x14ac:dyDescent="0.25">
      <c r="L2042" s="75">
        <f>COUNTIF($B$2:B2042,B2042)</f>
        <v>0</v>
      </c>
      <c r="M2042" s="75">
        <f>COUNTIF($L$2:L2042,4)</f>
        <v>42</v>
      </c>
      <c r="N2042" s="76" t="str">
        <f t="shared" si="159"/>
        <v>0</v>
      </c>
      <c r="O2042" s="76" t="str">
        <f t="shared" si="155"/>
        <v/>
      </c>
      <c r="P2042" s="75" t="str">
        <f t="shared" si="156"/>
        <v/>
      </c>
      <c r="Q2042" s="77" t="str">
        <f t="shared" si="157"/>
        <v/>
      </c>
      <c r="R2042" s="77" t="str">
        <f t="shared" si="158"/>
        <v/>
      </c>
      <c r="S2042" s="77" t="str">
        <f>IF(O2042="","",IF(OR(VALUE(LEFT(O2042,2))&gt;IF(RIGHT(J2042,1)="M",7,19),AND(OR(LEFT(O2042,2)={"07","19"}),VALUE(RIGHT(O2042,2))&gt;15)),TRUE,FALSE))</f>
        <v/>
      </c>
      <c r="T2042" s="77" t="str">
        <f>IF(O2042="","",IF(OR(VALUE(LEFT(O2042,2))&gt;IF(RIGHT(J2042,1)="M",7,19),AND(OR(LEFT(O2042,2)={"07","19"}),VALUE(RIGHT(O2042,2))&gt;5)),TRUE,FALSE))</f>
        <v/>
      </c>
    </row>
    <row r="2043" spans="12:20" x14ac:dyDescent="0.25">
      <c r="L2043" s="75">
        <f>COUNTIF($B$2:B2043,B2043)</f>
        <v>0</v>
      </c>
      <c r="M2043" s="75">
        <f>COUNTIF($L$2:L2043,4)</f>
        <v>42</v>
      </c>
      <c r="N2043" s="76" t="str">
        <f t="shared" si="159"/>
        <v>0</v>
      </c>
      <c r="O2043" s="76" t="str">
        <f t="shared" si="155"/>
        <v/>
      </c>
      <c r="P2043" s="75" t="str">
        <f t="shared" si="156"/>
        <v/>
      </c>
      <c r="Q2043" s="77" t="str">
        <f t="shared" si="157"/>
        <v/>
      </c>
      <c r="R2043" s="77" t="str">
        <f t="shared" si="158"/>
        <v/>
      </c>
      <c r="S2043" s="77" t="str">
        <f>IF(O2043="","",IF(OR(VALUE(LEFT(O2043,2))&gt;IF(RIGHT(J2043,1)="M",7,19),AND(OR(LEFT(O2043,2)={"07","19"}),VALUE(RIGHT(O2043,2))&gt;15)),TRUE,FALSE))</f>
        <v/>
      </c>
      <c r="T2043" s="77" t="str">
        <f>IF(O2043="","",IF(OR(VALUE(LEFT(O2043,2))&gt;IF(RIGHT(J2043,1)="M",7,19),AND(OR(LEFT(O2043,2)={"07","19"}),VALUE(RIGHT(O2043,2))&gt;5)),TRUE,FALSE))</f>
        <v/>
      </c>
    </row>
    <row r="2044" spans="12:20" x14ac:dyDescent="0.25">
      <c r="L2044" s="75">
        <f>COUNTIF($B$2:B2044,B2044)</f>
        <v>0</v>
      </c>
      <c r="M2044" s="75">
        <f>COUNTIF($L$2:L2044,4)</f>
        <v>42</v>
      </c>
      <c r="N2044" s="76" t="str">
        <f t="shared" si="159"/>
        <v>0</v>
      </c>
      <c r="O2044" s="76" t="str">
        <f t="shared" si="155"/>
        <v/>
      </c>
      <c r="P2044" s="75" t="str">
        <f t="shared" si="156"/>
        <v/>
      </c>
      <c r="Q2044" s="77" t="str">
        <f t="shared" si="157"/>
        <v/>
      </c>
      <c r="R2044" s="77" t="str">
        <f t="shared" si="158"/>
        <v/>
      </c>
      <c r="S2044" s="77" t="str">
        <f>IF(O2044="","",IF(OR(VALUE(LEFT(O2044,2))&gt;IF(RIGHT(J2044,1)="M",7,19),AND(OR(LEFT(O2044,2)={"07","19"}),VALUE(RIGHT(O2044,2))&gt;15)),TRUE,FALSE))</f>
        <v/>
      </c>
      <c r="T2044" s="77" t="str">
        <f>IF(O2044="","",IF(OR(VALUE(LEFT(O2044,2))&gt;IF(RIGHT(J2044,1)="M",7,19),AND(OR(LEFT(O2044,2)={"07","19"}),VALUE(RIGHT(O2044,2))&gt;5)),TRUE,FALSE))</f>
        <v/>
      </c>
    </row>
    <row r="2045" spans="12:20" x14ac:dyDescent="0.25">
      <c r="L2045" s="75">
        <f>COUNTIF($B$2:B2045,B2045)</f>
        <v>0</v>
      </c>
      <c r="M2045" s="75">
        <f>COUNTIF($L$2:L2045,4)</f>
        <v>42</v>
      </c>
      <c r="N2045" s="76" t="str">
        <f t="shared" si="159"/>
        <v>0</v>
      </c>
      <c r="O2045" s="76" t="str">
        <f t="shared" si="155"/>
        <v/>
      </c>
      <c r="P2045" s="75" t="str">
        <f t="shared" si="156"/>
        <v/>
      </c>
      <c r="Q2045" s="77" t="str">
        <f t="shared" si="157"/>
        <v/>
      </c>
      <c r="R2045" s="77" t="str">
        <f t="shared" si="158"/>
        <v/>
      </c>
      <c r="S2045" s="77" t="str">
        <f>IF(O2045="","",IF(OR(VALUE(LEFT(O2045,2))&gt;IF(RIGHT(J2045,1)="M",7,19),AND(OR(LEFT(O2045,2)={"07","19"}),VALUE(RIGHT(O2045,2))&gt;15)),TRUE,FALSE))</f>
        <v/>
      </c>
      <c r="T2045" s="77" t="str">
        <f>IF(O2045="","",IF(OR(VALUE(LEFT(O2045,2))&gt;IF(RIGHT(J2045,1)="M",7,19),AND(OR(LEFT(O2045,2)={"07","19"}),VALUE(RIGHT(O2045,2))&gt;5)),TRUE,FALSE))</f>
        <v/>
      </c>
    </row>
    <row r="2046" spans="12:20" x14ac:dyDescent="0.25">
      <c r="L2046" s="75">
        <f>COUNTIF($B$2:B2046,B2046)</f>
        <v>0</v>
      </c>
      <c r="M2046" s="75">
        <f>COUNTIF($L$2:L2046,4)</f>
        <v>42</v>
      </c>
      <c r="N2046" s="76" t="str">
        <f t="shared" si="159"/>
        <v>0</v>
      </c>
      <c r="O2046" s="76" t="str">
        <f t="shared" si="155"/>
        <v/>
      </c>
      <c r="P2046" s="75" t="str">
        <f t="shared" si="156"/>
        <v/>
      </c>
      <c r="Q2046" s="77" t="str">
        <f t="shared" si="157"/>
        <v/>
      </c>
      <c r="R2046" s="77" t="str">
        <f t="shared" si="158"/>
        <v/>
      </c>
      <c r="S2046" s="77" t="str">
        <f>IF(O2046="","",IF(OR(VALUE(LEFT(O2046,2))&gt;IF(RIGHT(J2046,1)="M",7,19),AND(OR(LEFT(O2046,2)={"07","19"}),VALUE(RIGHT(O2046,2))&gt;15)),TRUE,FALSE))</f>
        <v/>
      </c>
      <c r="T2046" s="77" t="str">
        <f>IF(O2046="","",IF(OR(VALUE(LEFT(O2046,2))&gt;IF(RIGHT(J2046,1)="M",7,19),AND(OR(LEFT(O2046,2)={"07","19"}),VALUE(RIGHT(O2046,2))&gt;5)),TRUE,FALSE))</f>
        <v/>
      </c>
    </row>
    <row r="2047" spans="12:20" x14ac:dyDescent="0.25">
      <c r="L2047" s="75">
        <f>COUNTIF($B$2:B2047,B2047)</f>
        <v>0</v>
      </c>
      <c r="M2047" s="75">
        <f>COUNTIF($L$2:L2047,4)</f>
        <v>42</v>
      </c>
      <c r="N2047" s="76" t="str">
        <f t="shared" si="159"/>
        <v>0</v>
      </c>
      <c r="O2047" s="76" t="str">
        <f t="shared" si="155"/>
        <v/>
      </c>
      <c r="P2047" s="75" t="str">
        <f t="shared" si="156"/>
        <v/>
      </c>
      <c r="Q2047" s="77" t="str">
        <f t="shared" si="157"/>
        <v/>
      </c>
      <c r="R2047" s="77" t="str">
        <f t="shared" si="158"/>
        <v/>
      </c>
      <c r="S2047" s="77" t="str">
        <f>IF(O2047="","",IF(OR(VALUE(LEFT(O2047,2))&gt;IF(RIGHT(J2047,1)="M",7,19),AND(OR(LEFT(O2047,2)={"07","19"}),VALUE(RIGHT(O2047,2))&gt;15)),TRUE,FALSE))</f>
        <v/>
      </c>
      <c r="T2047" s="77" t="str">
        <f>IF(O2047="","",IF(OR(VALUE(LEFT(O2047,2))&gt;IF(RIGHT(J2047,1)="M",7,19),AND(OR(LEFT(O2047,2)={"07","19"}),VALUE(RIGHT(O2047,2))&gt;5)),TRUE,FALSE))</f>
        <v/>
      </c>
    </row>
    <row r="2048" spans="12:20" x14ac:dyDescent="0.25">
      <c r="L2048" s="75">
        <f>COUNTIF($B$2:B2048,B2048)</f>
        <v>0</v>
      </c>
      <c r="M2048" s="75">
        <f>COUNTIF($L$2:L2048,4)</f>
        <v>42</v>
      </c>
      <c r="N2048" s="76" t="str">
        <f t="shared" si="159"/>
        <v>0</v>
      </c>
      <c r="O2048" s="76" t="str">
        <f t="shared" si="155"/>
        <v/>
      </c>
      <c r="P2048" s="75" t="str">
        <f t="shared" si="156"/>
        <v/>
      </c>
      <c r="Q2048" s="77" t="str">
        <f t="shared" si="157"/>
        <v/>
      </c>
      <c r="R2048" s="77" t="str">
        <f t="shared" si="158"/>
        <v/>
      </c>
      <c r="S2048" s="77" t="str">
        <f>IF(O2048="","",IF(OR(VALUE(LEFT(O2048,2))&gt;IF(RIGHT(J2048,1)="M",7,19),AND(OR(LEFT(O2048,2)={"07","19"}),VALUE(RIGHT(O2048,2))&gt;15)),TRUE,FALSE))</f>
        <v/>
      </c>
      <c r="T2048" s="77" t="str">
        <f>IF(O2048="","",IF(OR(VALUE(LEFT(O2048,2))&gt;IF(RIGHT(J2048,1)="M",7,19),AND(OR(LEFT(O2048,2)={"07","19"}),VALUE(RIGHT(O2048,2))&gt;5)),TRUE,FALSE))</f>
        <v/>
      </c>
    </row>
    <row r="2049" spans="12:20" x14ac:dyDescent="0.25">
      <c r="L2049" s="75">
        <f>COUNTIF($B$2:B2049,B2049)</f>
        <v>0</v>
      </c>
      <c r="M2049" s="75">
        <f>COUNTIF($L$2:L2049,4)</f>
        <v>42</v>
      </c>
      <c r="N2049" s="76" t="str">
        <f t="shared" si="159"/>
        <v>0</v>
      </c>
      <c r="O2049" s="76" t="str">
        <f t="shared" si="155"/>
        <v/>
      </c>
      <c r="P2049" s="75" t="str">
        <f t="shared" si="156"/>
        <v/>
      </c>
      <c r="Q2049" s="77" t="str">
        <f t="shared" si="157"/>
        <v/>
      </c>
      <c r="R2049" s="77" t="str">
        <f t="shared" si="158"/>
        <v/>
      </c>
      <c r="S2049" s="77" t="str">
        <f>IF(O2049="","",IF(OR(VALUE(LEFT(O2049,2))&gt;IF(RIGHT(J2049,1)="M",7,19),AND(OR(LEFT(O2049,2)={"07","19"}),VALUE(RIGHT(O2049,2))&gt;15)),TRUE,FALSE))</f>
        <v/>
      </c>
      <c r="T2049" s="77" t="str">
        <f>IF(O2049="","",IF(OR(VALUE(LEFT(O2049,2))&gt;IF(RIGHT(J2049,1)="M",7,19),AND(OR(LEFT(O2049,2)={"07","19"}),VALUE(RIGHT(O2049,2))&gt;5)),TRUE,FALSE))</f>
        <v/>
      </c>
    </row>
    <row r="2050" spans="12:20" x14ac:dyDescent="0.25">
      <c r="L2050" s="75">
        <f>COUNTIF($B$2:B2050,B2050)</f>
        <v>0</v>
      </c>
      <c r="M2050" s="75">
        <f>COUNTIF($L$2:L2050,4)</f>
        <v>42</v>
      </c>
      <c r="N2050" s="76" t="str">
        <f t="shared" si="159"/>
        <v>0</v>
      </c>
      <c r="O2050" s="76" t="str">
        <f t="shared" ref="O2050:O2113" si="160">TRIM(SUBSTITUTE(SUBSTITUTE(D2050,"+",""),"_",""))</f>
        <v/>
      </c>
      <c r="P2050" s="75" t="str">
        <f t="shared" ref="P2050:P2113" si="161">TRIM(SUBSTITUTE(SUBSTITUTE(E2050,"+",""),"_",""))</f>
        <v/>
      </c>
      <c r="Q2050" s="77" t="str">
        <f t="shared" ref="Q2050:Q2113" si="162">IFERROR(IF(RIGHT(P2050,2)&lt;RIGHT(O2050,2),IF(P2050&lt;O2050,P2050+2360-O2050,P2050-40-O2050),IF(P2050&lt;O2050,P2050+2400-O2050,P2050-O2050)),"")</f>
        <v/>
      </c>
      <c r="R2050" s="77" t="str">
        <f t="shared" ref="R2050:R2113" si="163">IFERROR(ROUNDDOWN(Q2050/100,0),"")</f>
        <v/>
      </c>
      <c r="S2050" s="77" t="str">
        <f>IF(O2050="","",IF(OR(VALUE(LEFT(O2050,2))&gt;IF(RIGHT(J2050,1)="M",7,19),AND(OR(LEFT(O2050,2)={"07","19"}),VALUE(RIGHT(O2050,2))&gt;15)),TRUE,FALSE))</f>
        <v/>
      </c>
      <c r="T2050" s="77" t="str">
        <f>IF(O2050="","",IF(OR(VALUE(LEFT(O2050,2))&gt;IF(RIGHT(J2050,1)="M",7,19),AND(OR(LEFT(O2050,2)={"07","19"}),VALUE(RIGHT(O2050,2))&gt;5)),TRUE,FALSE))</f>
        <v/>
      </c>
    </row>
    <row r="2051" spans="12:20" x14ac:dyDescent="0.25">
      <c r="L2051" s="75">
        <f>COUNTIF($B$2:B2051,B2051)</f>
        <v>0</v>
      </c>
      <c r="M2051" s="75">
        <f>COUNTIF($L$2:L2051,4)</f>
        <v>42</v>
      </c>
      <c r="N2051" s="76" t="str">
        <f t="shared" ref="N2051:N2114" si="164">A2051&amp;DAY(C2051)</f>
        <v>0</v>
      </c>
      <c r="O2051" s="76" t="str">
        <f t="shared" si="160"/>
        <v/>
      </c>
      <c r="P2051" s="75" t="str">
        <f t="shared" si="161"/>
        <v/>
      </c>
      <c r="Q2051" s="77" t="str">
        <f t="shared" si="162"/>
        <v/>
      </c>
      <c r="R2051" s="77" t="str">
        <f t="shared" si="163"/>
        <v/>
      </c>
      <c r="S2051" s="77" t="str">
        <f>IF(O2051="","",IF(OR(VALUE(LEFT(O2051,2))&gt;IF(RIGHT(J2051,1)="M",7,19),AND(OR(LEFT(O2051,2)={"07","19"}),VALUE(RIGHT(O2051,2))&gt;15)),TRUE,FALSE))</f>
        <v/>
      </c>
      <c r="T2051" s="77" t="str">
        <f>IF(O2051="","",IF(OR(VALUE(LEFT(O2051,2))&gt;IF(RIGHT(J2051,1)="M",7,19),AND(OR(LEFT(O2051,2)={"07","19"}),VALUE(RIGHT(O2051,2))&gt;5)),TRUE,FALSE))</f>
        <v/>
      </c>
    </row>
    <row r="2052" spans="12:20" x14ac:dyDescent="0.25">
      <c r="L2052" s="75">
        <f>COUNTIF($B$2:B2052,B2052)</f>
        <v>0</v>
      </c>
      <c r="M2052" s="75">
        <f>COUNTIF($L$2:L2052,4)</f>
        <v>42</v>
      </c>
      <c r="N2052" s="76" t="str">
        <f t="shared" si="164"/>
        <v>0</v>
      </c>
      <c r="O2052" s="76" t="str">
        <f t="shared" si="160"/>
        <v/>
      </c>
      <c r="P2052" s="75" t="str">
        <f t="shared" si="161"/>
        <v/>
      </c>
      <c r="Q2052" s="77" t="str">
        <f t="shared" si="162"/>
        <v/>
      </c>
      <c r="R2052" s="77" t="str">
        <f t="shared" si="163"/>
        <v/>
      </c>
      <c r="S2052" s="77" t="str">
        <f>IF(O2052="","",IF(OR(VALUE(LEFT(O2052,2))&gt;IF(RIGHT(J2052,1)="M",7,19),AND(OR(LEFT(O2052,2)={"07","19"}),VALUE(RIGHT(O2052,2))&gt;15)),TRUE,FALSE))</f>
        <v/>
      </c>
      <c r="T2052" s="77" t="str">
        <f>IF(O2052="","",IF(OR(VALUE(LEFT(O2052,2))&gt;IF(RIGHT(J2052,1)="M",7,19),AND(OR(LEFT(O2052,2)={"07","19"}),VALUE(RIGHT(O2052,2))&gt;5)),TRUE,FALSE))</f>
        <v/>
      </c>
    </row>
    <row r="2053" spans="12:20" x14ac:dyDescent="0.25">
      <c r="L2053" s="75">
        <f>COUNTIF($B$2:B2053,B2053)</f>
        <v>0</v>
      </c>
      <c r="M2053" s="75">
        <f>COUNTIF($L$2:L2053,4)</f>
        <v>42</v>
      </c>
      <c r="N2053" s="76" t="str">
        <f t="shared" si="164"/>
        <v>0</v>
      </c>
      <c r="O2053" s="76" t="str">
        <f t="shared" si="160"/>
        <v/>
      </c>
      <c r="P2053" s="75" t="str">
        <f t="shared" si="161"/>
        <v/>
      </c>
      <c r="Q2053" s="77" t="str">
        <f t="shared" si="162"/>
        <v/>
      </c>
      <c r="R2053" s="77" t="str">
        <f t="shared" si="163"/>
        <v/>
      </c>
      <c r="S2053" s="77" t="str">
        <f>IF(O2053="","",IF(OR(VALUE(LEFT(O2053,2))&gt;IF(RIGHT(J2053,1)="M",7,19),AND(OR(LEFT(O2053,2)={"07","19"}),VALUE(RIGHT(O2053,2))&gt;15)),TRUE,FALSE))</f>
        <v/>
      </c>
      <c r="T2053" s="77" t="str">
        <f>IF(O2053="","",IF(OR(VALUE(LEFT(O2053,2))&gt;IF(RIGHT(J2053,1)="M",7,19),AND(OR(LEFT(O2053,2)={"07","19"}),VALUE(RIGHT(O2053,2))&gt;5)),TRUE,FALSE))</f>
        <v/>
      </c>
    </row>
    <row r="2054" spans="12:20" x14ac:dyDescent="0.25">
      <c r="L2054" s="75">
        <f>COUNTIF($B$2:B2054,B2054)</f>
        <v>0</v>
      </c>
      <c r="M2054" s="75">
        <f>COUNTIF($L$2:L2054,4)</f>
        <v>42</v>
      </c>
      <c r="N2054" s="76" t="str">
        <f t="shared" si="164"/>
        <v>0</v>
      </c>
      <c r="O2054" s="76" t="str">
        <f t="shared" si="160"/>
        <v/>
      </c>
      <c r="P2054" s="75" t="str">
        <f t="shared" si="161"/>
        <v/>
      </c>
      <c r="Q2054" s="77" t="str">
        <f t="shared" si="162"/>
        <v/>
      </c>
      <c r="R2054" s="77" t="str">
        <f t="shared" si="163"/>
        <v/>
      </c>
      <c r="S2054" s="77" t="str">
        <f>IF(O2054="","",IF(OR(VALUE(LEFT(O2054,2))&gt;IF(RIGHT(J2054,1)="M",7,19),AND(OR(LEFT(O2054,2)={"07","19"}),VALUE(RIGHT(O2054,2))&gt;15)),TRUE,FALSE))</f>
        <v/>
      </c>
      <c r="T2054" s="77" t="str">
        <f>IF(O2054="","",IF(OR(VALUE(LEFT(O2054,2))&gt;IF(RIGHT(J2054,1)="M",7,19),AND(OR(LEFT(O2054,2)={"07","19"}),VALUE(RIGHT(O2054,2))&gt;5)),TRUE,FALSE))</f>
        <v/>
      </c>
    </row>
    <row r="2055" spans="12:20" x14ac:dyDescent="0.25">
      <c r="L2055" s="75">
        <f>COUNTIF($B$2:B2055,B2055)</f>
        <v>0</v>
      </c>
      <c r="M2055" s="75">
        <f>COUNTIF($L$2:L2055,4)</f>
        <v>42</v>
      </c>
      <c r="N2055" s="76" t="str">
        <f t="shared" si="164"/>
        <v>0</v>
      </c>
      <c r="O2055" s="76" t="str">
        <f t="shared" si="160"/>
        <v/>
      </c>
      <c r="P2055" s="75" t="str">
        <f t="shared" si="161"/>
        <v/>
      </c>
      <c r="Q2055" s="77" t="str">
        <f t="shared" si="162"/>
        <v/>
      </c>
      <c r="R2055" s="77" t="str">
        <f t="shared" si="163"/>
        <v/>
      </c>
      <c r="S2055" s="77" t="str">
        <f>IF(O2055="","",IF(OR(VALUE(LEFT(O2055,2))&gt;IF(RIGHT(J2055,1)="M",7,19),AND(OR(LEFT(O2055,2)={"07","19"}),VALUE(RIGHT(O2055,2))&gt;15)),TRUE,FALSE))</f>
        <v/>
      </c>
      <c r="T2055" s="77" t="str">
        <f>IF(O2055="","",IF(OR(VALUE(LEFT(O2055,2))&gt;IF(RIGHT(J2055,1)="M",7,19),AND(OR(LEFT(O2055,2)={"07","19"}),VALUE(RIGHT(O2055,2))&gt;5)),TRUE,FALSE))</f>
        <v/>
      </c>
    </row>
    <row r="2056" spans="12:20" x14ac:dyDescent="0.25">
      <c r="L2056" s="75">
        <f>COUNTIF($B$2:B2056,B2056)</f>
        <v>0</v>
      </c>
      <c r="M2056" s="75">
        <f>COUNTIF($L$2:L2056,4)</f>
        <v>42</v>
      </c>
      <c r="N2056" s="76" t="str">
        <f t="shared" si="164"/>
        <v>0</v>
      </c>
      <c r="O2056" s="76" t="str">
        <f t="shared" si="160"/>
        <v/>
      </c>
      <c r="P2056" s="75" t="str">
        <f t="shared" si="161"/>
        <v/>
      </c>
      <c r="Q2056" s="77" t="str">
        <f t="shared" si="162"/>
        <v/>
      </c>
      <c r="R2056" s="77" t="str">
        <f t="shared" si="163"/>
        <v/>
      </c>
      <c r="S2056" s="77" t="str">
        <f>IF(O2056="","",IF(OR(VALUE(LEFT(O2056,2))&gt;IF(RIGHT(J2056,1)="M",7,19),AND(OR(LEFT(O2056,2)={"07","19"}),VALUE(RIGHT(O2056,2))&gt;15)),TRUE,FALSE))</f>
        <v/>
      </c>
      <c r="T2056" s="77" t="str">
        <f>IF(O2056="","",IF(OR(VALUE(LEFT(O2056,2))&gt;IF(RIGHT(J2056,1)="M",7,19),AND(OR(LEFT(O2056,2)={"07","19"}),VALUE(RIGHT(O2056,2))&gt;5)),TRUE,FALSE))</f>
        <v/>
      </c>
    </row>
    <row r="2057" spans="12:20" x14ac:dyDescent="0.25">
      <c r="L2057" s="75">
        <f>COUNTIF($B$2:B2057,B2057)</f>
        <v>0</v>
      </c>
      <c r="M2057" s="75">
        <f>COUNTIF($L$2:L2057,4)</f>
        <v>42</v>
      </c>
      <c r="N2057" s="76" t="str">
        <f t="shared" si="164"/>
        <v>0</v>
      </c>
      <c r="O2057" s="76" t="str">
        <f t="shared" si="160"/>
        <v/>
      </c>
      <c r="P2057" s="75" t="str">
        <f t="shared" si="161"/>
        <v/>
      </c>
      <c r="Q2057" s="77" t="str">
        <f t="shared" si="162"/>
        <v/>
      </c>
      <c r="R2057" s="77" t="str">
        <f t="shared" si="163"/>
        <v/>
      </c>
      <c r="S2057" s="77" t="str">
        <f>IF(O2057="","",IF(OR(VALUE(LEFT(O2057,2))&gt;IF(RIGHT(J2057,1)="M",7,19),AND(OR(LEFT(O2057,2)={"07","19"}),VALUE(RIGHT(O2057,2))&gt;15)),TRUE,FALSE))</f>
        <v/>
      </c>
      <c r="T2057" s="77" t="str">
        <f>IF(O2057="","",IF(OR(VALUE(LEFT(O2057,2))&gt;IF(RIGHT(J2057,1)="M",7,19),AND(OR(LEFT(O2057,2)={"07","19"}),VALUE(RIGHT(O2057,2))&gt;5)),TRUE,FALSE))</f>
        <v/>
      </c>
    </row>
    <row r="2058" spans="12:20" x14ac:dyDescent="0.25">
      <c r="L2058" s="75">
        <f>COUNTIF($B$2:B2058,B2058)</f>
        <v>0</v>
      </c>
      <c r="M2058" s="75">
        <f>COUNTIF($L$2:L2058,4)</f>
        <v>42</v>
      </c>
      <c r="N2058" s="76" t="str">
        <f t="shared" si="164"/>
        <v>0</v>
      </c>
      <c r="O2058" s="76" t="str">
        <f t="shared" si="160"/>
        <v/>
      </c>
      <c r="P2058" s="75" t="str">
        <f t="shared" si="161"/>
        <v/>
      </c>
      <c r="Q2058" s="77" t="str">
        <f t="shared" si="162"/>
        <v/>
      </c>
      <c r="R2058" s="77" t="str">
        <f t="shared" si="163"/>
        <v/>
      </c>
      <c r="S2058" s="77" t="str">
        <f>IF(O2058="","",IF(OR(VALUE(LEFT(O2058,2))&gt;IF(RIGHT(J2058,1)="M",7,19),AND(OR(LEFT(O2058,2)={"07","19"}),VALUE(RIGHT(O2058,2))&gt;15)),TRUE,FALSE))</f>
        <v/>
      </c>
      <c r="T2058" s="77" t="str">
        <f>IF(O2058="","",IF(OR(VALUE(LEFT(O2058,2))&gt;IF(RIGHT(J2058,1)="M",7,19),AND(OR(LEFT(O2058,2)={"07","19"}),VALUE(RIGHT(O2058,2))&gt;5)),TRUE,FALSE))</f>
        <v/>
      </c>
    </row>
    <row r="2059" spans="12:20" x14ac:dyDescent="0.25">
      <c r="L2059" s="75">
        <f>COUNTIF($B$2:B2059,B2059)</f>
        <v>0</v>
      </c>
      <c r="M2059" s="75">
        <f>COUNTIF($L$2:L2059,4)</f>
        <v>42</v>
      </c>
      <c r="N2059" s="76" t="str">
        <f t="shared" si="164"/>
        <v>0</v>
      </c>
      <c r="O2059" s="76" t="str">
        <f t="shared" si="160"/>
        <v/>
      </c>
      <c r="P2059" s="75" t="str">
        <f t="shared" si="161"/>
        <v/>
      </c>
      <c r="Q2059" s="77" t="str">
        <f t="shared" si="162"/>
        <v/>
      </c>
      <c r="R2059" s="77" t="str">
        <f t="shared" si="163"/>
        <v/>
      </c>
      <c r="S2059" s="77" t="str">
        <f>IF(O2059="","",IF(OR(VALUE(LEFT(O2059,2))&gt;IF(RIGHT(J2059,1)="M",7,19),AND(OR(LEFT(O2059,2)={"07","19"}),VALUE(RIGHT(O2059,2))&gt;15)),TRUE,FALSE))</f>
        <v/>
      </c>
      <c r="T2059" s="77" t="str">
        <f>IF(O2059="","",IF(OR(VALUE(LEFT(O2059,2))&gt;IF(RIGHT(J2059,1)="M",7,19),AND(OR(LEFT(O2059,2)={"07","19"}),VALUE(RIGHT(O2059,2))&gt;5)),TRUE,FALSE))</f>
        <v/>
      </c>
    </row>
    <row r="2060" spans="12:20" x14ac:dyDescent="0.25">
      <c r="L2060" s="75">
        <f>COUNTIF($B$2:B2060,B2060)</f>
        <v>0</v>
      </c>
      <c r="M2060" s="75">
        <f>COUNTIF($L$2:L2060,4)</f>
        <v>42</v>
      </c>
      <c r="N2060" s="76" t="str">
        <f t="shared" si="164"/>
        <v>0</v>
      </c>
      <c r="O2060" s="76" t="str">
        <f t="shared" si="160"/>
        <v/>
      </c>
      <c r="P2060" s="75" t="str">
        <f t="shared" si="161"/>
        <v/>
      </c>
      <c r="Q2060" s="77" t="str">
        <f t="shared" si="162"/>
        <v/>
      </c>
      <c r="R2060" s="77" t="str">
        <f t="shared" si="163"/>
        <v/>
      </c>
      <c r="S2060" s="77" t="str">
        <f>IF(O2060="","",IF(OR(VALUE(LEFT(O2060,2))&gt;IF(RIGHT(J2060,1)="M",7,19),AND(OR(LEFT(O2060,2)={"07","19"}),VALUE(RIGHT(O2060,2))&gt;15)),TRUE,FALSE))</f>
        <v/>
      </c>
      <c r="T2060" s="77" t="str">
        <f>IF(O2060="","",IF(OR(VALUE(LEFT(O2060,2))&gt;IF(RIGHT(J2060,1)="M",7,19),AND(OR(LEFT(O2060,2)={"07","19"}),VALUE(RIGHT(O2060,2))&gt;5)),TRUE,FALSE))</f>
        <v/>
      </c>
    </row>
    <row r="2061" spans="12:20" x14ac:dyDescent="0.25">
      <c r="L2061" s="75">
        <f>COUNTIF($B$2:B2061,B2061)</f>
        <v>0</v>
      </c>
      <c r="M2061" s="75">
        <f>COUNTIF($L$2:L2061,4)</f>
        <v>42</v>
      </c>
      <c r="N2061" s="76" t="str">
        <f t="shared" si="164"/>
        <v>0</v>
      </c>
      <c r="O2061" s="76" t="str">
        <f t="shared" si="160"/>
        <v/>
      </c>
      <c r="P2061" s="75" t="str">
        <f t="shared" si="161"/>
        <v/>
      </c>
      <c r="Q2061" s="77" t="str">
        <f t="shared" si="162"/>
        <v/>
      </c>
      <c r="R2061" s="77" t="str">
        <f t="shared" si="163"/>
        <v/>
      </c>
      <c r="S2061" s="77" t="str">
        <f>IF(O2061="","",IF(OR(VALUE(LEFT(O2061,2))&gt;IF(RIGHT(J2061,1)="M",7,19),AND(OR(LEFT(O2061,2)={"07","19"}),VALUE(RIGHT(O2061,2))&gt;15)),TRUE,FALSE))</f>
        <v/>
      </c>
      <c r="T2061" s="77" t="str">
        <f>IF(O2061="","",IF(OR(VALUE(LEFT(O2061,2))&gt;IF(RIGHT(J2061,1)="M",7,19),AND(OR(LEFT(O2061,2)={"07","19"}),VALUE(RIGHT(O2061,2))&gt;5)),TRUE,FALSE))</f>
        <v/>
      </c>
    </row>
    <row r="2062" spans="12:20" x14ac:dyDescent="0.25">
      <c r="L2062" s="75">
        <f>COUNTIF($B$2:B2062,B2062)</f>
        <v>0</v>
      </c>
      <c r="M2062" s="75">
        <f>COUNTIF($L$2:L2062,4)</f>
        <v>42</v>
      </c>
      <c r="N2062" s="76" t="str">
        <f t="shared" si="164"/>
        <v>0</v>
      </c>
      <c r="O2062" s="76" t="str">
        <f t="shared" si="160"/>
        <v/>
      </c>
      <c r="P2062" s="75" t="str">
        <f t="shared" si="161"/>
        <v/>
      </c>
      <c r="Q2062" s="77" t="str">
        <f t="shared" si="162"/>
        <v/>
      </c>
      <c r="R2062" s="77" t="str">
        <f t="shared" si="163"/>
        <v/>
      </c>
      <c r="S2062" s="77" t="str">
        <f>IF(O2062="","",IF(OR(VALUE(LEFT(O2062,2))&gt;IF(RIGHT(J2062,1)="M",7,19),AND(OR(LEFT(O2062,2)={"07","19"}),VALUE(RIGHT(O2062,2))&gt;15)),TRUE,FALSE))</f>
        <v/>
      </c>
      <c r="T2062" s="77" t="str">
        <f>IF(O2062="","",IF(OR(VALUE(LEFT(O2062,2))&gt;IF(RIGHT(J2062,1)="M",7,19),AND(OR(LEFT(O2062,2)={"07","19"}),VALUE(RIGHT(O2062,2))&gt;5)),TRUE,FALSE))</f>
        <v/>
      </c>
    </row>
    <row r="2063" spans="12:20" x14ac:dyDescent="0.25">
      <c r="L2063" s="75">
        <f>COUNTIF($B$2:B2063,B2063)</f>
        <v>0</v>
      </c>
      <c r="M2063" s="75">
        <f>COUNTIF($L$2:L2063,4)</f>
        <v>42</v>
      </c>
      <c r="N2063" s="76" t="str">
        <f t="shared" si="164"/>
        <v>0</v>
      </c>
      <c r="O2063" s="76" t="str">
        <f t="shared" si="160"/>
        <v/>
      </c>
      <c r="P2063" s="75" t="str">
        <f t="shared" si="161"/>
        <v/>
      </c>
      <c r="Q2063" s="77" t="str">
        <f t="shared" si="162"/>
        <v/>
      </c>
      <c r="R2063" s="77" t="str">
        <f t="shared" si="163"/>
        <v/>
      </c>
      <c r="S2063" s="77" t="str">
        <f>IF(O2063="","",IF(OR(VALUE(LEFT(O2063,2))&gt;IF(RIGHT(J2063,1)="M",7,19),AND(OR(LEFT(O2063,2)={"07","19"}),VALUE(RIGHT(O2063,2))&gt;15)),TRUE,FALSE))</f>
        <v/>
      </c>
      <c r="T2063" s="77" t="str">
        <f>IF(O2063="","",IF(OR(VALUE(LEFT(O2063,2))&gt;IF(RIGHT(J2063,1)="M",7,19),AND(OR(LEFT(O2063,2)={"07","19"}),VALUE(RIGHT(O2063,2))&gt;5)),TRUE,FALSE))</f>
        <v/>
      </c>
    </row>
    <row r="2064" spans="12:20" x14ac:dyDescent="0.25">
      <c r="L2064" s="75">
        <f>COUNTIF($B$2:B2064,B2064)</f>
        <v>0</v>
      </c>
      <c r="M2064" s="75">
        <f>COUNTIF($L$2:L2064,4)</f>
        <v>42</v>
      </c>
      <c r="N2064" s="76" t="str">
        <f t="shared" si="164"/>
        <v>0</v>
      </c>
      <c r="O2064" s="76" t="str">
        <f t="shared" si="160"/>
        <v/>
      </c>
      <c r="P2064" s="75" t="str">
        <f t="shared" si="161"/>
        <v/>
      </c>
      <c r="Q2064" s="77" t="str">
        <f t="shared" si="162"/>
        <v/>
      </c>
      <c r="R2064" s="77" t="str">
        <f t="shared" si="163"/>
        <v/>
      </c>
      <c r="S2064" s="77" t="str">
        <f>IF(O2064="","",IF(OR(VALUE(LEFT(O2064,2))&gt;IF(RIGHT(J2064,1)="M",7,19),AND(OR(LEFT(O2064,2)={"07","19"}),VALUE(RIGHT(O2064,2))&gt;15)),TRUE,FALSE))</f>
        <v/>
      </c>
      <c r="T2064" s="77" t="str">
        <f>IF(O2064="","",IF(OR(VALUE(LEFT(O2064,2))&gt;IF(RIGHT(J2064,1)="M",7,19),AND(OR(LEFT(O2064,2)={"07","19"}),VALUE(RIGHT(O2064,2))&gt;5)),TRUE,FALSE))</f>
        <v/>
      </c>
    </row>
    <row r="2065" spans="12:20" x14ac:dyDescent="0.25">
      <c r="L2065" s="75">
        <f>COUNTIF($B$2:B2065,B2065)</f>
        <v>0</v>
      </c>
      <c r="M2065" s="75">
        <f>COUNTIF($L$2:L2065,4)</f>
        <v>42</v>
      </c>
      <c r="N2065" s="76" t="str">
        <f t="shared" si="164"/>
        <v>0</v>
      </c>
      <c r="O2065" s="76" t="str">
        <f t="shared" si="160"/>
        <v/>
      </c>
      <c r="P2065" s="75" t="str">
        <f t="shared" si="161"/>
        <v/>
      </c>
      <c r="Q2065" s="77" t="str">
        <f t="shared" si="162"/>
        <v/>
      </c>
      <c r="R2065" s="77" t="str">
        <f t="shared" si="163"/>
        <v/>
      </c>
      <c r="S2065" s="77" t="str">
        <f>IF(O2065="","",IF(OR(VALUE(LEFT(O2065,2))&gt;IF(RIGHT(J2065,1)="M",7,19),AND(OR(LEFT(O2065,2)={"07","19"}),VALUE(RIGHT(O2065,2))&gt;15)),TRUE,FALSE))</f>
        <v/>
      </c>
      <c r="T2065" s="77" t="str">
        <f>IF(O2065="","",IF(OR(VALUE(LEFT(O2065,2))&gt;IF(RIGHT(J2065,1)="M",7,19),AND(OR(LEFT(O2065,2)={"07","19"}),VALUE(RIGHT(O2065,2))&gt;5)),TRUE,FALSE))</f>
        <v/>
      </c>
    </row>
    <row r="2066" spans="12:20" x14ac:dyDescent="0.25">
      <c r="L2066" s="75">
        <f>COUNTIF($B$2:B2066,B2066)</f>
        <v>0</v>
      </c>
      <c r="M2066" s="75">
        <f>COUNTIF($L$2:L2066,4)</f>
        <v>42</v>
      </c>
      <c r="N2066" s="76" t="str">
        <f t="shared" si="164"/>
        <v>0</v>
      </c>
      <c r="O2066" s="76" t="str">
        <f t="shared" si="160"/>
        <v/>
      </c>
      <c r="P2066" s="75" t="str">
        <f t="shared" si="161"/>
        <v/>
      </c>
      <c r="Q2066" s="77" t="str">
        <f t="shared" si="162"/>
        <v/>
      </c>
      <c r="R2066" s="77" t="str">
        <f t="shared" si="163"/>
        <v/>
      </c>
      <c r="S2066" s="77" t="str">
        <f>IF(O2066="","",IF(OR(VALUE(LEFT(O2066,2))&gt;IF(RIGHT(J2066,1)="M",7,19),AND(OR(LEFT(O2066,2)={"07","19"}),VALUE(RIGHT(O2066,2))&gt;15)),TRUE,FALSE))</f>
        <v/>
      </c>
      <c r="T2066" s="77" t="str">
        <f>IF(O2066="","",IF(OR(VALUE(LEFT(O2066,2))&gt;IF(RIGHT(J2066,1)="M",7,19),AND(OR(LEFT(O2066,2)={"07","19"}),VALUE(RIGHT(O2066,2))&gt;5)),TRUE,FALSE))</f>
        <v/>
      </c>
    </row>
    <row r="2067" spans="12:20" x14ac:dyDescent="0.25">
      <c r="L2067" s="75">
        <f>COUNTIF($B$2:B2067,B2067)</f>
        <v>0</v>
      </c>
      <c r="M2067" s="75">
        <f>COUNTIF($L$2:L2067,4)</f>
        <v>42</v>
      </c>
      <c r="N2067" s="76" t="str">
        <f t="shared" si="164"/>
        <v>0</v>
      </c>
      <c r="O2067" s="76" t="str">
        <f t="shared" si="160"/>
        <v/>
      </c>
      <c r="P2067" s="75" t="str">
        <f t="shared" si="161"/>
        <v/>
      </c>
      <c r="Q2067" s="77" t="str">
        <f t="shared" si="162"/>
        <v/>
      </c>
      <c r="R2067" s="77" t="str">
        <f t="shared" si="163"/>
        <v/>
      </c>
      <c r="S2067" s="77" t="str">
        <f>IF(O2067="","",IF(OR(VALUE(LEFT(O2067,2))&gt;IF(RIGHT(J2067,1)="M",7,19),AND(OR(LEFT(O2067,2)={"07","19"}),VALUE(RIGHT(O2067,2))&gt;15)),TRUE,FALSE))</f>
        <v/>
      </c>
      <c r="T2067" s="77" t="str">
        <f>IF(O2067="","",IF(OR(VALUE(LEFT(O2067,2))&gt;IF(RIGHT(J2067,1)="M",7,19),AND(OR(LEFT(O2067,2)={"07","19"}),VALUE(RIGHT(O2067,2))&gt;5)),TRUE,FALSE))</f>
        <v/>
      </c>
    </row>
    <row r="2068" spans="12:20" x14ac:dyDescent="0.25">
      <c r="L2068" s="75">
        <f>COUNTIF($B$2:B2068,B2068)</f>
        <v>0</v>
      </c>
      <c r="M2068" s="75">
        <f>COUNTIF($L$2:L2068,4)</f>
        <v>42</v>
      </c>
      <c r="N2068" s="76" t="str">
        <f t="shared" si="164"/>
        <v>0</v>
      </c>
      <c r="O2068" s="76" t="str">
        <f t="shared" si="160"/>
        <v/>
      </c>
      <c r="P2068" s="75" t="str">
        <f t="shared" si="161"/>
        <v/>
      </c>
      <c r="Q2068" s="77" t="str">
        <f t="shared" si="162"/>
        <v/>
      </c>
      <c r="R2068" s="77" t="str">
        <f t="shared" si="163"/>
        <v/>
      </c>
      <c r="S2068" s="77" t="str">
        <f>IF(O2068="","",IF(OR(VALUE(LEFT(O2068,2))&gt;IF(RIGHT(J2068,1)="M",7,19),AND(OR(LEFT(O2068,2)={"07","19"}),VALUE(RIGHT(O2068,2))&gt;15)),TRUE,FALSE))</f>
        <v/>
      </c>
      <c r="T2068" s="77" t="str">
        <f>IF(O2068="","",IF(OR(VALUE(LEFT(O2068,2))&gt;IF(RIGHT(J2068,1)="M",7,19),AND(OR(LEFT(O2068,2)={"07","19"}),VALUE(RIGHT(O2068,2))&gt;5)),TRUE,FALSE))</f>
        <v/>
      </c>
    </row>
    <row r="2069" spans="12:20" x14ac:dyDescent="0.25">
      <c r="L2069" s="75">
        <f>COUNTIF($B$2:B2069,B2069)</f>
        <v>0</v>
      </c>
      <c r="M2069" s="75">
        <f>COUNTIF($L$2:L2069,4)</f>
        <v>42</v>
      </c>
      <c r="N2069" s="76" t="str">
        <f t="shared" si="164"/>
        <v>0</v>
      </c>
      <c r="O2069" s="76" t="str">
        <f t="shared" si="160"/>
        <v/>
      </c>
      <c r="P2069" s="75" t="str">
        <f t="shared" si="161"/>
        <v/>
      </c>
      <c r="Q2069" s="77" t="str">
        <f t="shared" si="162"/>
        <v/>
      </c>
      <c r="R2069" s="77" t="str">
        <f t="shared" si="163"/>
        <v/>
      </c>
      <c r="S2069" s="77" t="str">
        <f>IF(O2069="","",IF(OR(VALUE(LEFT(O2069,2))&gt;IF(RIGHT(J2069,1)="M",7,19),AND(OR(LEFT(O2069,2)={"07","19"}),VALUE(RIGHT(O2069,2))&gt;15)),TRUE,FALSE))</f>
        <v/>
      </c>
      <c r="T2069" s="77" t="str">
        <f>IF(O2069="","",IF(OR(VALUE(LEFT(O2069,2))&gt;IF(RIGHT(J2069,1)="M",7,19),AND(OR(LEFT(O2069,2)={"07","19"}),VALUE(RIGHT(O2069,2))&gt;5)),TRUE,FALSE))</f>
        <v/>
      </c>
    </row>
    <row r="2070" spans="12:20" x14ac:dyDescent="0.25">
      <c r="L2070" s="75">
        <f>COUNTIF($B$2:B2070,B2070)</f>
        <v>0</v>
      </c>
      <c r="M2070" s="75">
        <f>COUNTIF($L$2:L2070,4)</f>
        <v>42</v>
      </c>
      <c r="N2070" s="76" t="str">
        <f t="shared" si="164"/>
        <v>0</v>
      </c>
      <c r="O2070" s="76" t="str">
        <f t="shared" si="160"/>
        <v/>
      </c>
      <c r="P2070" s="75" t="str">
        <f t="shared" si="161"/>
        <v/>
      </c>
      <c r="Q2070" s="77" t="str">
        <f t="shared" si="162"/>
        <v/>
      </c>
      <c r="R2070" s="77" t="str">
        <f t="shared" si="163"/>
        <v/>
      </c>
      <c r="S2070" s="77" t="str">
        <f>IF(O2070="","",IF(OR(VALUE(LEFT(O2070,2))&gt;IF(RIGHT(J2070,1)="M",7,19),AND(OR(LEFT(O2070,2)={"07","19"}),VALUE(RIGHT(O2070,2))&gt;15)),TRUE,FALSE))</f>
        <v/>
      </c>
      <c r="T2070" s="77" t="str">
        <f>IF(O2070="","",IF(OR(VALUE(LEFT(O2070,2))&gt;IF(RIGHT(J2070,1)="M",7,19),AND(OR(LEFT(O2070,2)={"07","19"}),VALUE(RIGHT(O2070,2))&gt;5)),TRUE,FALSE))</f>
        <v/>
      </c>
    </row>
    <row r="2071" spans="12:20" x14ac:dyDescent="0.25">
      <c r="L2071" s="75">
        <f>COUNTIF($B$2:B2071,B2071)</f>
        <v>0</v>
      </c>
      <c r="M2071" s="75">
        <f>COUNTIF($L$2:L2071,4)</f>
        <v>42</v>
      </c>
      <c r="N2071" s="76" t="str">
        <f t="shared" si="164"/>
        <v>0</v>
      </c>
      <c r="O2071" s="76" t="str">
        <f t="shared" si="160"/>
        <v/>
      </c>
      <c r="P2071" s="75" t="str">
        <f t="shared" si="161"/>
        <v/>
      </c>
      <c r="Q2071" s="77" t="str">
        <f t="shared" si="162"/>
        <v/>
      </c>
      <c r="R2071" s="77" t="str">
        <f t="shared" si="163"/>
        <v/>
      </c>
      <c r="S2071" s="77" t="str">
        <f>IF(O2071="","",IF(OR(VALUE(LEFT(O2071,2))&gt;IF(RIGHT(J2071,1)="M",7,19),AND(OR(LEFT(O2071,2)={"07","19"}),VALUE(RIGHT(O2071,2))&gt;15)),TRUE,FALSE))</f>
        <v/>
      </c>
      <c r="T2071" s="77" t="str">
        <f>IF(O2071="","",IF(OR(VALUE(LEFT(O2071,2))&gt;IF(RIGHT(J2071,1)="M",7,19),AND(OR(LEFT(O2071,2)={"07","19"}),VALUE(RIGHT(O2071,2))&gt;5)),TRUE,FALSE))</f>
        <v/>
      </c>
    </row>
    <row r="2072" spans="12:20" x14ac:dyDescent="0.25">
      <c r="L2072" s="75">
        <f>COUNTIF($B$2:B2072,B2072)</f>
        <v>0</v>
      </c>
      <c r="M2072" s="75">
        <f>COUNTIF($L$2:L2072,4)</f>
        <v>42</v>
      </c>
      <c r="N2072" s="76" t="str">
        <f t="shared" si="164"/>
        <v>0</v>
      </c>
      <c r="O2072" s="76" t="str">
        <f t="shared" si="160"/>
        <v/>
      </c>
      <c r="P2072" s="75" t="str">
        <f t="shared" si="161"/>
        <v/>
      </c>
      <c r="Q2072" s="77" t="str">
        <f t="shared" si="162"/>
        <v/>
      </c>
      <c r="R2072" s="77" t="str">
        <f t="shared" si="163"/>
        <v/>
      </c>
      <c r="S2072" s="77" t="str">
        <f>IF(O2072="","",IF(OR(VALUE(LEFT(O2072,2))&gt;IF(RIGHT(J2072,1)="M",7,19),AND(OR(LEFT(O2072,2)={"07","19"}),VALUE(RIGHT(O2072,2))&gt;15)),TRUE,FALSE))</f>
        <v/>
      </c>
      <c r="T2072" s="77" t="str">
        <f>IF(O2072="","",IF(OR(VALUE(LEFT(O2072,2))&gt;IF(RIGHT(J2072,1)="M",7,19),AND(OR(LEFT(O2072,2)={"07","19"}),VALUE(RIGHT(O2072,2))&gt;5)),TRUE,FALSE))</f>
        <v/>
      </c>
    </row>
    <row r="2073" spans="12:20" x14ac:dyDescent="0.25">
      <c r="L2073" s="75">
        <f>COUNTIF($B$2:B2073,B2073)</f>
        <v>0</v>
      </c>
      <c r="M2073" s="75">
        <f>COUNTIF($L$2:L2073,4)</f>
        <v>42</v>
      </c>
      <c r="N2073" s="76" t="str">
        <f t="shared" si="164"/>
        <v>0</v>
      </c>
      <c r="O2073" s="76" t="str">
        <f t="shared" si="160"/>
        <v/>
      </c>
      <c r="P2073" s="75" t="str">
        <f t="shared" si="161"/>
        <v/>
      </c>
      <c r="Q2073" s="77" t="str">
        <f t="shared" si="162"/>
        <v/>
      </c>
      <c r="R2073" s="77" t="str">
        <f t="shared" si="163"/>
        <v/>
      </c>
      <c r="S2073" s="77" t="str">
        <f>IF(O2073="","",IF(OR(VALUE(LEFT(O2073,2))&gt;IF(RIGHT(J2073,1)="M",7,19),AND(OR(LEFT(O2073,2)={"07","19"}),VALUE(RIGHT(O2073,2))&gt;15)),TRUE,FALSE))</f>
        <v/>
      </c>
      <c r="T2073" s="77" t="str">
        <f>IF(O2073="","",IF(OR(VALUE(LEFT(O2073,2))&gt;IF(RIGHT(J2073,1)="M",7,19),AND(OR(LEFT(O2073,2)={"07","19"}),VALUE(RIGHT(O2073,2))&gt;5)),TRUE,FALSE))</f>
        <v/>
      </c>
    </row>
    <row r="2074" spans="12:20" x14ac:dyDescent="0.25">
      <c r="L2074" s="75">
        <f>COUNTIF($B$2:B2074,B2074)</f>
        <v>0</v>
      </c>
      <c r="M2074" s="75">
        <f>COUNTIF($L$2:L2074,4)</f>
        <v>42</v>
      </c>
      <c r="N2074" s="76" t="str">
        <f t="shared" si="164"/>
        <v>0</v>
      </c>
      <c r="O2074" s="76" t="str">
        <f t="shared" si="160"/>
        <v/>
      </c>
      <c r="P2074" s="75" t="str">
        <f t="shared" si="161"/>
        <v/>
      </c>
      <c r="Q2074" s="77" t="str">
        <f t="shared" si="162"/>
        <v/>
      </c>
      <c r="R2074" s="77" t="str">
        <f t="shared" si="163"/>
        <v/>
      </c>
      <c r="S2074" s="77" t="str">
        <f>IF(O2074="","",IF(OR(VALUE(LEFT(O2074,2))&gt;IF(RIGHT(J2074,1)="M",7,19),AND(OR(LEFT(O2074,2)={"07","19"}),VALUE(RIGHT(O2074,2))&gt;15)),TRUE,FALSE))</f>
        <v/>
      </c>
      <c r="T2074" s="77" t="str">
        <f>IF(O2074="","",IF(OR(VALUE(LEFT(O2074,2))&gt;IF(RIGHT(J2074,1)="M",7,19),AND(OR(LEFT(O2074,2)={"07","19"}),VALUE(RIGHT(O2074,2))&gt;5)),TRUE,FALSE))</f>
        <v/>
      </c>
    </row>
    <row r="2075" spans="12:20" x14ac:dyDescent="0.25">
      <c r="L2075" s="75">
        <f>COUNTIF($B$2:B2075,B2075)</f>
        <v>0</v>
      </c>
      <c r="M2075" s="75">
        <f>COUNTIF($L$2:L2075,4)</f>
        <v>42</v>
      </c>
      <c r="N2075" s="76" t="str">
        <f t="shared" si="164"/>
        <v>0</v>
      </c>
      <c r="O2075" s="76" t="str">
        <f t="shared" si="160"/>
        <v/>
      </c>
      <c r="P2075" s="75" t="str">
        <f t="shared" si="161"/>
        <v/>
      </c>
      <c r="Q2075" s="77" t="str">
        <f t="shared" si="162"/>
        <v/>
      </c>
      <c r="R2075" s="77" t="str">
        <f t="shared" si="163"/>
        <v/>
      </c>
      <c r="S2075" s="77" t="str">
        <f>IF(O2075="","",IF(OR(VALUE(LEFT(O2075,2))&gt;IF(RIGHT(J2075,1)="M",7,19),AND(OR(LEFT(O2075,2)={"07","19"}),VALUE(RIGHT(O2075,2))&gt;15)),TRUE,FALSE))</f>
        <v/>
      </c>
      <c r="T2075" s="77" t="str">
        <f>IF(O2075="","",IF(OR(VALUE(LEFT(O2075,2))&gt;IF(RIGHT(J2075,1)="M",7,19),AND(OR(LEFT(O2075,2)={"07","19"}),VALUE(RIGHT(O2075,2))&gt;5)),TRUE,FALSE))</f>
        <v/>
      </c>
    </row>
    <row r="2076" spans="12:20" x14ac:dyDescent="0.25">
      <c r="L2076" s="75">
        <f>COUNTIF($B$2:B2076,B2076)</f>
        <v>0</v>
      </c>
      <c r="M2076" s="75">
        <f>COUNTIF($L$2:L2076,4)</f>
        <v>42</v>
      </c>
      <c r="N2076" s="76" t="str">
        <f t="shared" si="164"/>
        <v>0</v>
      </c>
      <c r="O2076" s="76" t="str">
        <f t="shared" si="160"/>
        <v/>
      </c>
      <c r="P2076" s="75" t="str">
        <f t="shared" si="161"/>
        <v/>
      </c>
      <c r="Q2076" s="77" t="str">
        <f t="shared" si="162"/>
        <v/>
      </c>
      <c r="R2076" s="77" t="str">
        <f t="shared" si="163"/>
        <v/>
      </c>
      <c r="S2076" s="77" t="str">
        <f>IF(O2076="","",IF(OR(VALUE(LEFT(O2076,2))&gt;IF(RIGHT(J2076,1)="M",7,19),AND(OR(LEFT(O2076,2)={"07","19"}),VALUE(RIGHT(O2076,2))&gt;15)),TRUE,FALSE))</f>
        <v/>
      </c>
      <c r="T2076" s="77" t="str">
        <f>IF(O2076="","",IF(OR(VALUE(LEFT(O2076,2))&gt;IF(RIGHT(J2076,1)="M",7,19),AND(OR(LEFT(O2076,2)={"07","19"}),VALUE(RIGHT(O2076,2))&gt;5)),TRUE,FALSE))</f>
        <v/>
      </c>
    </row>
    <row r="2077" spans="12:20" x14ac:dyDescent="0.25">
      <c r="L2077" s="75">
        <f>COUNTIF($B$2:B2077,B2077)</f>
        <v>0</v>
      </c>
      <c r="M2077" s="75">
        <f>COUNTIF($L$2:L2077,4)</f>
        <v>42</v>
      </c>
      <c r="N2077" s="76" t="str">
        <f t="shared" si="164"/>
        <v>0</v>
      </c>
      <c r="O2077" s="76" t="str">
        <f t="shared" si="160"/>
        <v/>
      </c>
      <c r="P2077" s="75" t="str">
        <f t="shared" si="161"/>
        <v/>
      </c>
      <c r="Q2077" s="77" t="str">
        <f t="shared" si="162"/>
        <v/>
      </c>
      <c r="R2077" s="77" t="str">
        <f t="shared" si="163"/>
        <v/>
      </c>
      <c r="S2077" s="77" t="str">
        <f>IF(O2077="","",IF(OR(VALUE(LEFT(O2077,2))&gt;IF(RIGHT(J2077,1)="M",7,19),AND(OR(LEFT(O2077,2)={"07","19"}),VALUE(RIGHT(O2077,2))&gt;15)),TRUE,FALSE))</f>
        <v/>
      </c>
      <c r="T2077" s="77" t="str">
        <f>IF(O2077="","",IF(OR(VALUE(LEFT(O2077,2))&gt;IF(RIGHT(J2077,1)="M",7,19),AND(OR(LEFT(O2077,2)={"07","19"}),VALUE(RIGHT(O2077,2))&gt;5)),TRUE,FALSE))</f>
        <v/>
      </c>
    </row>
    <row r="2078" spans="12:20" x14ac:dyDescent="0.25">
      <c r="L2078" s="75">
        <f>COUNTIF($B$2:B2078,B2078)</f>
        <v>0</v>
      </c>
      <c r="M2078" s="75">
        <f>COUNTIF($L$2:L2078,4)</f>
        <v>42</v>
      </c>
      <c r="N2078" s="76" t="str">
        <f t="shared" si="164"/>
        <v>0</v>
      </c>
      <c r="O2078" s="76" t="str">
        <f t="shared" si="160"/>
        <v/>
      </c>
      <c r="P2078" s="75" t="str">
        <f t="shared" si="161"/>
        <v/>
      </c>
      <c r="Q2078" s="77" t="str">
        <f t="shared" si="162"/>
        <v/>
      </c>
      <c r="R2078" s="77" t="str">
        <f t="shared" si="163"/>
        <v/>
      </c>
      <c r="S2078" s="77" t="str">
        <f>IF(O2078="","",IF(OR(VALUE(LEFT(O2078,2))&gt;IF(RIGHT(J2078,1)="M",7,19),AND(OR(LEFT(O2078,2)={"07","19"}),VALUE(RIGHT(O2078,2))&gt;15)),TRUE,FALSE))</f>
        <v/>
      </c>
      <c r="T2078" s="77" t="str">
        <f>IF(O2078="","",IF(OR(VALUE(LEFT(O2078,2))&gt;IF(RIGHT(J2078,1)="M",7,19),AND(OR(LEFT(O2078,2)={"07","19"}),VALUE(RIGHT(O2078,2))&gt;5)),TRUE,FALSE))</f>
        <v/>
      </c>
    </row>
    <row r="2079" spans="12:20" x14ac:dyDescent="0.25">
      <c r="L2079" s="75">
        <f>COUNTIF($B$2:B2079,B2079)</f>
        <v>0</v>
      </c>
      <c r="M2079" s="75">
        <f>COUNTIF($L$2:L2079,4)</f>
        <v>42</v>
      </c>
      <c r="N2079" s="76" t="str">
        <f t="shared" si="164"/>
        <v>0</v>
      </c>
      <c r="O2079" s="76" t="str">
        <f t="shared" si="160"/>
        <v/>
      </c>
      <c r="P2079" s="75" t="str">
        <f t="shared" si="161"/>
        <v/>
      </c>
      <c r="Q2079" s="77" t="str">
        <f t="shared" si="162"/>
        <v/>
      </c>
      <c r="R2079" s="77" t="str">
        <f t="shared" si="163"/>
        <v/>
      </c>
      <c r="S2079" s="77" t="str">
        <f>IF(O2079="","",IF(OR(VALUE(LEFT(O2079,2))&gt;IF(RIGHT(J2079,1)="M",7,19),AND(OR(LEFT(O2079,2)={"07","19"}),VALUE(RIGHT(O2079,2))&gt;15)),TRUE,FALSE))</f>
        <v/>
      </c>
      <c r="T2079" s="77" t="str">
        <f>IF(O2079="","",IF(OR(VALUE(LEFT(O2079,2))&gt;IF(RIGHT(J2079,1)="M",7,19),AND(OR(LEFT(O2079,2)={"07","19"}),VALUE(RIGHT(O2079,2))&gt;5)),TRUE,FALSE))</f>
        <v/>
      </c>
    </row>
    <row r="2080" spans="12:20" x14ac:dyDescent="0.25">
      <c r="L2080" s="75">
        <f>COUNTIF($B$2:B2080,B2080)</f>
        <v>0</v>
      </c>
      <c r="M2080" s="75">
        <f>COUNTIF($L$2:L2080,4)</f>
        <v>42</v>
      </c>
      <c r="N2080" s="76" t="str">
        <f t="shared" si="164"/>
        <v>0</v>
      </c>
      <c r="O2080" s="76" t="str">
        <f t="shared" si="160"/>
        <v/>
      </c>
      <c r="P2080" s="75" t="str">
        <f t="shared" si="161"/>
        <v/>
      </c>
      <c r="Q2080" s="77" t="str">
        <f t="shared" si="162"/>
        <v/>
      </c>
      <c r="R2080" s="77" t="str">
        <f t="shared" si="163"/>
        <v/>
      </c>
      <c r="S2080" s="77" t="str">
        <f>IF(O2080="","",IF(OR(VALUE(LEFT(O2080,2))&gt;IF(RIGHT(J2080,1)="M",7,19),AND(OR(LEFT(O2080,2)={"07","19"}),VALUE(RIGHT(O2080,2))&gt;15)),TRUE,FALSE))</f>
        <v/>
      </c>
      <c r="T2080" s="77" t="str">
        <f>IF(O2080="","",IF(OR(VALUE(LEFT(O2080,2))&gt;IF(RIGHT(J2080,1)="M",7,19),AND(OR(LEFT(O2080,2)={"07","19"}),VALUE(RIGHT(O2080,2))&gt;5)),TRUE,FALSE))</f>
        <v/>
      </c>
    </row>
    <row r="2081" spans="12:20" x14ac:dyDescent="0.25">
      <c r="L2081" s="75">
        <f>COUNTIF($B$2:B2081,B2081)</f>
        <v>0</v>
      </c>
      <c r="M2081" s="75">
        <f>COUNTIF($L$2:L2081,4)</f>
        <v>42</v>
      </c>
      <c r="N2081" s="76" t="str">
        <f t="shared" si="164"/>
        <v>0</v>
      </c>
      <c r="O2081" s="76" t="str">
        <f t="shared" si="160"/>
        <v/>
      </c>
      <c r="P2081" s="75" t="str">
        <f t="shared" si="161"/>
        <v/>
      </c>
      <c r="Q2081" s="77" t="str">
        <f t="shared" si="162"/>
        <v/>
      </c>
      <c r="R2081" s="77" t="str">
        <f t="shared" si="163"/>
        <v/>
      </c>
      <c r="S2081" s="77" t="str">
        <f>IF(O2081="","",IF(OR(VALUE(LEFT(O2081,2))&gt;IF(RIGHT(J2081,1)="M",7,19),AND(OR(LEFT(O2081,2)={"07","19"}),VALUE(RIGHT(O2081,2))&gt;15)),TRUE,FALSE))</f>
        <v/>
      </c>
      <c r="T2081" s="77" t="str">
        <f>IF(O2081="","",IF(OR(VALUE(LEFT(O2081,2))&gt;IF(RIGHT(J2081,1)="M",7,19),AND(OR(LEFT(O2081,2)={"07","19"}),VALUE(RIGHT(O2081,2))&gt;5)),TRUE,FALSE))</f>
        <v/>
      </c>
    </row>
    <row r="2082" spans="12:20" x14ac:dyDescent="0.25">
      <c r="L2082" s="75">
        <f>COUNTIF($B$2:B2082,B2082)</f>
        <v>0</v>
      </c>
      <c r="M2082" s="75">
        <f>COUNTIF($L$2:L2082,4)</f>
        <v>42</v>
      </c>
      <c r="N2082" s="76" t="str">
        <f t="shared" si="164"/>
        <v>0</v>
      </c>
      <c r="O2082" s="76" t="str">
        <f t="shared" si="160"/>
        <v/>
      </c>
      <c r="P2082" s="75" t="str">
        <f t="shared" si="161"/>
        <v/>
      </c>
      <c r="Q2082" s="77" t="str">
        <f t="shared" si="162"/>
        <v/>
      </c>
      <c r="R2082" s="77" t="str">
        <f t="shared" si="163"/>
        <v/>
      </c>
      <c r="S2082" s="77" t="str">
        <f>IF(O2082="","",IF(OR(VALUE(LEFT(O2082,2))&gt;IF(RIGHT(J2082,1)="M",7,19),AND(OR(LEFT(O2082,2)={"07","19"}),VALUE(RIGHT(O2082,2))&gt;15)),TRUE,FALSE))</f>
        <v/>
      </c>
      <c r="T2082" s="77" t="str">
        <f>IF(O2082="","",IF(OR(VALUE(LEFT(O2082,2))&gt;IF(RIGHT(J2082,1)="M",7,19),AND(OR(LEFT(O2082,2)={"07","19"}),VALUE(RIGHT(O2082,2))&gt;5)),TRUE,FALSE))</f>
        <v/>
      </c>
    </row>
    <row r="2083" spans="12:20" x14ac:dyDescent="0.25">
      <c r="L2083" s="75">
        <f>COUNTIF($B$2:B2083,B2083)</f>
        <v>0</v>
      </c>
      <c r="M2083" s="75">
        <f>COUNTIF($L$2:L2083,4)</f>
        <v>42</v>
      </c>
      <c r="N2083" s="76" t="str">
        <f t="shared" si="164"/>
        <v>0</v>
      </c>
      <c r="O2083" s="76" t="str">
        <f t="shared" si="160"/>
        <v/>
      </c>
      <c r="P2083" s="75" t="str">
        <f t="shared" si="161"/>
        <v/>
      </c>
      <c r="Q2083" s="77" t="str">
        <f t="shared" si="162"/>
        <v/>
      </c>
      <c r="R2083" s="77" t="str">
        <f t="shared" si="163"/>
        <v/>
      </c>
      <c r="S2083" s="77" t="str">
        <f>IF(O2083="","",IF(OR(VALUE(LEFT(O2083,2))&gt;IF(RIGHT(J2083,1)="M",7,19),AND(OR(LEFT(O2083,2)={"07","19"}),VALUE(RIGHT(O2083,2))&gt;15)),TRUE,FALSE))</f>
        <v/>
      </c>
      <c r="T2083" s="77" t="str">
        <f>IF(O2083="","",IF(OR(VALUE(LEFT(O2083,2))&gt;IF(RIGHT(J2083,1)="M",7,19),AND(OR(LEFT(O2083,2)={"07","19"}),VALUE(RIGHT(O2083,2))&gt;5)),TRUE,FALSE))</f>
        <v/>
      </c>
    </row>
    <row r="2084" spans="12:20" x14ac:dyDescent="0.25">
      <c r="L2084" s="75">
        <f>COUNTIF($B$2:B2084,B2084)</f>
        <v>0</v>
      </c>
      <c r="M2084" s="75">
        <f>COUNTIF($L$2:L2084,4)</f>
        <v>42</v>
      </c>
      <c r="N2084" s="76" t="str">
        <f t="shared" si="164"/>
        <v>0</v>
      </c>
      <c r="O2084" s="76" t="str">
        <f t="shared" si="160"/>
        <v/>
      </c>
      <c r="P2084" s="75" t="str">
        <f t="shared" si="161"/>
        <v/>
      </c>
      <c r="Q2084" s="77" t="str">
        <f t="shared" si="162"/>
        <v/>
      </c>
      <c r="R2084" s="77" t="str">
        <f t="shared" si="163"/>
        <v/>
      </c>
      <c r="S2084" s="77" t="str">
        <f>IF(O2084="","",IF(OR(VALUE(LEFT(O2084,2))&gt;IF(RIGHT(J2084,1)="M",7,19),AND(OR(LEFT(O2084,2)={"07","19"}),VALUE(RIGHT(O2084,2))&gt;15)),TRUE,FALSE))</f>
        <v/>
      </c>
      <c r="T2084" s="77" t="str">
        <f>IF(O2084="","",IF(OR(VALUE(LEFT(O2084,2))&gt;IF(RIGHT(J2084,1)="M",7,19),AND(OR(LEFT(O2084,2)={"07","19"}),VALUE(RIGHT(O2084,2))&gt;5)),TRUE,FALSE))</f>
        <v/>
      </c>
    </row>
    <row r="2085" spans="12:20" x14ac:dyDescent="0.25">
      <c r="L2085" s="75">
        <f>COUNTIF($B$2:B2085,B2085)</f>
        <v>0</v>
      </c>
      <c r="M2085" s="75">
        <f>COUNTIF($L$2:L2085,4)</f>
        <v>42</v>
      </c>
      <c r="N2085" s="76" t="str">
        <f t="shared" si="164"/>
        <v>0</v>
      </c>
      <c r="O2085" s="76" t="str">
        <f t="shared" si="160"/>
        <v/>
      </c>
      <c r="P2085" s="75" t="str">
        <f t="shared" si="161"/>
        <v/>
      </c>
      <c r="Q2085" s="77" t="str">
        <f t="shared" si="162"/>
        <v/>
      </c>
      <c r="R2085" s="77" t="str">
        <f t="shared" si="163"/>
        <v/>
      </c>
      <c r="S2085" s="77" t="str">
        <f>IF(O2085="","",IF(OR(VALUE(LEFT(O2085,2))&gt;IF(RIGHT(J2085,1)="M",7,19),AND(OR(LEFT(O2085,2)={"07","19"}),VALUE(RIGHT(O2085,2))&gt;15)),TRUE,FALSE))</f>
        <v/>
      </c>
      <c r="T2085" s="77" t="str">
        <f>IF(O2085="","",IF(OR(VALUE(LEFT(O2085,2))&gt;IF(RIGHT(J2085,1)="M",7,19),AND(OR(LEFT(O2085,2)={"07","19"}),VALUE(RIGHT(O2085,2))&gt;5)),TRUE,FALSE))</f>
        <v/>
      </c>
    </row>
    <row r="2086" spans="12:20" x14ac:dyDescent="0.25">
      <c r="L2086" s="75">
        <f>COUNTIF($B$2:B2086,B2086)</f>
        <v>0</v>
      </c>
      <c r="M2086" s="75">
        <f>COUNTIF($L$2:L2086,4)</f>
        <v>42</v>
      </c>
      <c r="N2086" s="76" t="str">
        <f t="shared" si="164"/>
        <v>0</v>
      </c>
      <c r="O2086" s="76" t="str">
        <f t="shared" si="160"/>
        <v/>
      </c>
      <c r="P2086" s="75" t="str">
        <f t="shared" si="161"/>
        <v/>
      </c>
      <c r="Q2086" s="77" t="str">
        <f t="shared" si="162"/>
        <v/>
      </c>
      <c r="R2086" s="77" t="str">
        <f t="shared" si="163"/>
        <v/>
      </c>
      <c r="S2086" s="77" t="str">
        <f>IF(O2086="","",IF(OR(VALUE(LEFT(O2086,2))&gt;IF(RIGHT(J2086,1)="M",7,19),AND(OR(LEFT(O2086,2)={"07","19"}),VALUE(RIGHT(O2086,2))&gt;15)),TRUE,FALSE))</f>
        <v/>
      </c>
      <c r="T2086" s="77" t="str">
        <f>IF(O2086="","",IF(OR(VALUE(LEFT(O2086,2))&gt;IF(RIGHT(J2086,1)="M",7,19),AND(OR(LEFT(O2086,2)={"07","19"}),VALUE(RIGHT(O2086,2))&gt;5)),TRUE,FALSE))</f>
        <v/>
      </c>
    </row>
    <row r="2087" spans="12:20" x14ac:dyDescent="0.25">
      <c r="L2087" s="75">
        <f>COUNTIF($B$2:B2087,B2087)</f>
        <v>0</v>
      </c>
      <c r="M2087" s="75">
        <f>COUNTIF($L$2:L2087,4)</f>
        <v>42</v>
      </c>
      <c r="N2087" s="76" t="str">
        <f t="shared" si="164"/>
        <v>0</v>
      </c>
      <c r="O2087" s="76" t="str">
        <f t="shared" si="160"/>
        <v/>
      </c>
      <c r="P2087" s="75" t="str">
        <f t="shared" si="161"/>
        <v/>
      </c>
      <c r="Q2087" s="77" t="str">
        <f t="shared" si="162"/>
        <v/>
      </c>
      <c r="R2087" s="77" t="str">
        <f t="shared" si="163"/>
        <v/>
      </c>
      <c r="S2087" s="77" t="str">
        <f>IF(O2087="","",IF(OR(VALUE(LEFT(O2087,2))&gt;IF(RIGHT(J2087,1)="M",7,19),AND(OR(LEFT(O2087,2)={"07","19"}),VALUE(RIGHT(O2087,2))&gt;15)),TRUE,FALSE))</f>
        <v/>
      </c>
      <c r="T2087" s="77" t="str">
        <f>IF(O2087="","",IF(OR(VALUE(LEFT(O2087,2))&gt;IF(RIGHT(J2087,1)="M",7,19),AND(OR(LEFT(O2087,2)={"07","19"}),VALUE(RIGHT(O2087,2))&gt;5)),TRUE,FALSE))</f>
        <v/>
      </c>
    </row>
    <row r="2088" spans="12:20" x14ac:dyDescent="0.25">
      <c r="L2088" s="75">
        <f>COUNTIF($B$2:B2088,B2088)</f>
        <v>0</v>
      </c>
      <c r="M2088" s="75">
        <f>COUNTIF($L$2:L2088,4)</f>
        <v>42</v>
      </c>
      <c r="N2088" s="76" t="str">
        <f t="shared" si="164"/>
        <v>0</v>
      </c>
      <c r="O2088" s="76" t="str">
        <f t="shared" si="160"/>
        <v/>
      </c>
      <c r="P2088" s="75" t="str">
        <f t="shared" si="161"/>
        <v/>
      </c>
      <c r="Q2088" s="77" t="str">
        <f t="shared" si="162"/>
        <v/>
      </c>
      <c r="R2088" s="77" t="str">
        <f t="shared" si="163"/>
        <v/>
      </c>
      <c r="S2088" s="77" t="str">
        <f>IF(O2088="","",IF(OR(VALUE(LEFT(O2088,2))&gt;IF(RIGHT(J2088,1)="M",7,19),AND(OR(LEFT(O2088,2)={"07","19"}),VALUE(RIGHT(O2088,2))&gt;15)),TRUE,FALSE))</f>
        <v/>
      </c>
      <c r="T2088" s="77" t="str">
        <f>IF(O2088="","",IF(OR(VALUE(LEFT(O2088,2))&gt;IF(RIGHT(J2088,1)="M",7,19),AND(OR(LEFT(O2088,2)={"07","19"}),VALUE(RIGHT(O2088,2))&gt;5)),TRUE,FALSE))</f>
        <v/>
      </c>
    </row>
    <row r="2089" spans="12:20" x14ac:dyDescent="0.25">
      <c r="L2089" s="75">
        <f>COUNTIF($B$2:B2089,B2089)</f>
        <v>0</v>
      </c>
      <c r="M2089" s="75">
        <f>COUNTIF($L$2:L2089,4)</f>
        <v>42</v>
      </c>
      <c r="N2089" s="76" t="str">
        <f t="shared" si="164"/>
        <v>0</v>
      </c>
      <c r="O2089" s="76" t="str">
        <f t="shared" si="160"/>
        <v/>
      </c>
      <c r="P2089" s="75" t="str">
        <f t="shared" si="161"/>
        <v/>
      </c>
      <c r="Q2089" s="77" t="str">
        <f t="shared" si="162"/>
        <v/>
      </c>
      <c r="R2089" s="77" t="str">
        <f t="shared" si="163"/>
        <v/>
      </c>
      <c r="S2089" s="77" t="str">
        <f>IF(O2089="","",IF(OR(VALUE(LEFT(O2089,2))&gt;IF(RIGHT(J2089,1)="M",7,19),AND(OR(LEFT(O2089,2)={"07","19"}),VALUE(RIGHT(O2089,2))&gt;15)),TRUE,FALSE))</f>
        <v/>
      </c>
      <c r="T2089" s="77" t="str">
        <f>IF(O2089="","",IF(OR(VALUE(LEFT(O2089,2))&gt;IF(RIGHT(J2089,1)="M",7,19),AND(OR(LEFT(O2089,2)={"07","19"}),VALUE(RIGHT(O2089,2))&gt;5)),TRUE,FALSE))</f>
        <v/>
      </c>
    </row>
    <row r="2090" spans="12:20" x14ac:dyDescent="0.25">
      <c r="L2090" s="75">
        <f>COUNTIF($B$2:B2090,B2090)</f>
        <v>0</v>
      </c>
      <c r="M2090" s="75">
        <f>COUNTIF($L$2:L2090,4)</f>
        <v>42</v>
      </c>
      <c r="N2090" s="76" t="str">
        <f t="shared" si="164"/>
        <v>0</v>
      </c>
      <c r="O2090" s="76" t="str">
        <f t="shared" si="160"/>
        <v/>
      </c>
      <c r="P2090" s="75" t="str">
        <f t="shared" si="161"/>
        <v/>
      </c>
      <c r="Q2090" s="77" t="str">
        <f t="shared" si="162"/>
        <v/>
      </c>
      <c r="R2090" s="77" t="str">
        <f t="shared" si="163"/>
        <v/>
      </c>
      <c r="S2090" s="77" t="str">
        <f>IF(O2090="","",IF(OR(VALUE(LEFT(O2090,2))&gt;IF(RIGHT(J2090,1)="M",7,19),AND(OR(LEFT(O2090,2)={"07","19"}),VALUE(RIGHT(O2090,2))&gt;15)),TRUE,FALSE))</f>
        <v/>
      </c>
      <c r="T2090" s="77" t="str">
        <f>IF(O2090="","",IF(OR(VALUE(LEFT(O2090,2))&gt;IF(RIGHT(J2090,1)="M",7,19),AND(OR(LEFT(O2090,2)={"07","19"}),VALUE(RIGHT(O2090,2))&gt;5)),TRUE,FALSE))</f>
        <v/>
      </c>
    </row>
    <row r="2091" spans="12:20" x14ac:dyDescent="0.25">
      <c r="L2091" s="75">
        <f>COUNTIF($B$2:B2091,B2091)</f>
        <v>0</v>
      </c>
      <c r="M2091" s="75">
        <f>COUNTIF($L$2:L2091,4)</f>
        <v>42</v>
      </c>
      <c r="N2091" s="76" t="str">
        <f t="shared" si="164"/>
        <v>0</v>
      </c>
      <c r="O2091" s="76" t="str">
        <f t="shared" si="160"/>
        <v/>
      </c>
      <c r="P2091" s="75" t="str">
        <f t="shared" si="161"/>
        <v/>
      </c>
      <c r="Q2091" s="77" t="str">
        <f t="shared" si="162"/>
        <v/>
      </c>
      <c r="R2091" s="77" t="str">
        <f t="shared" si="163"/>
        <v/>
      </c>
      <c r="S2091" s="77" t="str">
        <f>IF(O2091="","",IF(OR(VALUE(LEFT(O2091,2))&gt;IF(RIGHT(J2091,1)="M",7,19),AND(OR(LEFT(O2091,2)={"07","19"}),VALUE(RIGHT(O2091,2))&gt;15)),TRUE,FALSE))</f>
        <v/>
      </c>
      <c r="T2091" s="77" t="str">
        <f>IF(O2091="","",IF(OR(VALUE(LEFT(O2091,2))&gt;IF(RIGHT(J2091,1)="M",7,19),AND(OR(LEFT(O2091,2)={"07","19"}),VALUE(RIGHT(O2091,2))&gt;5)),TRUE,FALSE))</f>
        <v/>
      </c>
    </row>
    <row r="2092" spans="12:20" x14ac:dyDescent="0.25">
      <c r="L2092" s="75">
        <f>COUNTIF($B$2:B2092,B2092)</f>
        <v>0</v>
      </c>
      <c r="M2092" s="75">
        <f>COUNTIF($L$2:L2092,4)</f>
        <v>42</v>
      </c>
      <c r="N2092" s="76" t="str">
        <f t="shared" si="164"/>
        <v>0</v>
      </c>
      <c r="O2092" s="76" t="str">
        <f t="shared" si="160"/>
        <v/>
      </c>
      <c r="P2092" s="75" t="str">
        <f t="shared" si="161"/>
        <v/>
      </c>
      <c r="Q2092" s="77" t="str">
        <f t="shared" si="162"/>
        <v/>
      </c>
      <c r="R2092" s="77" t="str">
        <f t="shared" si="163"/>
        <v/>
      </c>
      <c r="S2092" s="77" t="str">
        <f>IF(O2092="","",IF(OR(VALUE(LEFT(O2092,2))&gt;IF(RIGHT(J2092,1)="M",7,19),AND(OR(LEFT(O2092,2)={"07","19"}),VALUE(RIGHT(O2092,2))&gt;15)),TRUE,FALSE))</f>
        <v/>
      </c>
      <c r="T2092" s="77" t="str">
        <f>IF(O2092="","",IF(OR(VALUE(LEFT(O2092,2))&gt;IF(RIGHT(J2092,1)="M",7,19),AND(OR(LEFT(O2092,2)={"07","19"}),VALUE(RIGHT(O2092,2))&gt;5)),TRUE,FALSE))</f>
        <v/>
      </c>
    </row>
    <row r="2093" spans="12:20" x14ac:dyDescent="0.25">
      <c r="L2093" s="75">
        <f>COUNTIF($B$2:B2093,B2093)</f>
        <v>0</v>
      </c>
      <c r="M2093" s="75">
        <f>COUNTIF($L$2:L2093,4)</f>
        <v>42</v>
      </c>
      <c r="N2093" s="76" t="str">
        <f t="shared" si="164"/>
        <v>0</v>
      </c>
      <c r="O2093" s="76" t="str">
        <f t="shared" si="160"/>
        <v/>
      </c>
      <c r="P2093" s="75" t="str">
        <f t="shared" si="161"/>
        <v/>
      </c>
      <c r="Q2093" s="77" t="str">
        <f t="shared" si="162"/>
        <v/>
      </c>
      <c r="R2093" s="77" t="str">
        <f t="shared" si="163"/>
        <v/>
      </c>
      <c r="S2093" s="77" t="str">
        <f>IF(O2093="","",IF(OR(VALUE(LEFT(O2093,2))&gt;IF(RIGHT(J2093,1)="M",7,19),AND(OR(LEFT(O2093,2)={"07","19"}),VALUE(RIGHT(O2093,2))&gt;15)),TRUE,FALSE))</f>
        <v/>
      </c>
      <c r="T2093" s="77" t="str">
        <f>IF(O2093="","",IF(OR(VALUE(LEFT(O2093,2))&gt;IF(RIGHT(J2093,1)="M",7,19),AND(OR(LEFT(O2093,2)={"07","19"}),VALUE(RIGHT(O2093,2))&gt;5)),TRUE,FALSE))</f>
        <v/>
      </c>
    </row>
    <row r="2094" spans="12:20" x14ac:dyDescent="0.25">
      <c r="L2094" s="75">
        <f>COUNTIF($B$2:B2094,B2094)</f>
        <v>0</v>
      </c>
      <c r="M2094" s="75">
        <f>COUNTIF($L$2:L2094,4)</f>
        <v>42</v>
      </c>
      <c r="N2094" s="76" t="str">
        <f t="shared" si="164"/>
        <v>0</v>
      </c>
      <c r="O2094" s="76" t="str">
        <f t="shared" si="160"/>
        <v/>
      </c>
      <c r="P2094" s="75" t="str">
        <f t="shared" si="161"/>
        <v/>
      </c>
      <c r="Q2094" s="77" t="str">
        <f t="shared" si="162"/>
        <v/>
      </c>
      <c r="R2094" s="77" t="str">
        <f t="shared" si="163"/>
        <v/>
      </c>
      <c r="S2094" s="77" t="str">
        <f>IF(O2094="","",IF(OR(VALUE(LEFT(O2094,2))&gt;IF(RIGHT(J2094,1)="M",7,19),AND(OR(LEFT(O2094,2)={"07","19"}),VALUE(RIGHT(O2094,2))&gt;15)),TRUE,FALSE))</f>
        <v/>
      </c>
      <c r="T2094" s="77" t="str">
        <f>IF(O2094="","",IF(OR(VALUE(LEFT(O2094,2))&gt;IF(RIGHT(J2094,1)="M",7,19),AND(OR(LEFT(O2094,2)={"07","19"}),VALUE(RIGHT(O2094,2))&gt;5)),TRUE,FALSE))</f>
        <v/>
      </c>
    </row>
    <row r="2095" spans="12:20" x14ac:dyDescent="0.25">
      <c r="L2095" s="75">
        <f>COUNTIF($B$2:B2095,B2095)</f>
        <v>0</v>
      </c>
      <c r="M2095" s="75">
        <f>COUNTIF($L$2:L2095,4)</f>
        <v>42</v>
      </c>
      <c r="N2095" s="76" t="str">
        <f t="shared" si="164"/>
        <v>0</v>
      </c>
      <c r="O2095" s="76" t="str">
        <f t="shared" si="160"/>
        <v/>
      </c>
      <c r="P2095" s="75" t="str">
        <f t="shared" si="161"/>
        <v/>
      </c>
      <c r="Q2095" s="77" t="str">
        <f t="shared" si="162"/>
        <v/>
      </c>
      <c r="R2095" s="77" t="str">
        <f t="shared" si="163"/>
        <v/>
      </c>
      <c r="S2095" s="77" t="str">
        <f>IF(O2095="","",IF(OR(VALUE(LEFT(O2095,2))&gt;IF(RIGHT(J2095,1)="M",7,19),AND(OR(LEFT(O2095,2)={"07","19"}),VALUE(RIGHT(O2095,2))&gt;15)),TRUE,FALSE))</f>
        <v/>
      </c>
      <c r="T2095" s="77" t="str">
        <f>IF(O2095="","",IF(OR(VALUE(LEFT(O2095,2))&gt;IF(RIGHT(J2095,1)="M",7,19),AND(OR(LEFT(O2095,2)={"07","19"}),VALUE(RIGHT(O2095,2))&gt;5)),TRUE,FALSE))</f>
        <v/>
      </c>
    </row>
    <row r="2096" spans="12:20" x14ac:dyDescent="0.25">
      <c r="L2096" s="75">
        <f>COUNTIF($B$2:B2096,B2096)</f>
        <v>0</v>
      </c>
      <c r="M2096" s="75">
        <f>COUNTIF($L$2:L2096,4)</f>
        <v>42</v>
      </c>
      <c r="N2096" s="76" t="str">
        <f t="shared" si="164"/>
        <v>0</v>
      </c>
      <c r="O2096" s="76" t="str">
        <f t="shared" si="160"/>
        <v/>
      </c>
      <c r="P2096" s="75" t="str">
        <f t="shared" si="161"/>
        <v/>
      </c>
      <c r="Q2096" s="77" t="str">
        <f t="shared" si="162"/>
        <v/>
      </c>
      <c r="R2096" s="77" t="str">
        <f t="shared" si="163"/>
        <v/>
      </c>
      <c r="S2096" s="77" t="str">
        <f>IF(O2096="","",IF(OR(VALUE(LEFT(O2096,2))&gt;IF(RIGHT(J2096,1)="M",7,19),AND(OR(LEFT(O2096,2)={"07","19"}),VALUE(RIGHT(O2096,2))&gt;15)),TRUE,FALSE))</f>
        <v/>
      </c>
      <c r="T2096" s="77" t="str">
        <f>IF(O2096="","",IF(OR(VALUE(LEFT(O2096,2))&gt;IF(RIGHT(J2096,1)="M",7,19),AND(OR(LEFT(O2096,2)={"07","19"}),VALUE(RIGHT(O2096,2))&gt;5)),TRUE,FALSE))</f>
        <v/>
      </c>
    </row>
    <row r="2097" spans="12:20" x14ac:dyDescent="0.25">
      <c r="L2097" s="75">
        <f>COUNTIF($B$2:B2097,B2097)</f>
        <v>0</v>
      </c>
      <c r="M2097" s="75">
        <f>COUNTIF($L$2:L2097,4)</f>
        <v>42</v>
      </c>
      <c r="N2097" s="76" t="str">
        <f t="shared" si="164"/>
        <v>0</v>
      </c>
      <c r="O2097" s="76" t="str">
        <f t="shared" si="160"/>
        <v/>
      </c>
      <c r="P2097" s="75" t="str">
        <f t="shared" si="161"/>
        <v/>
      </c>
      <c r="Q2097" s="77" t="str">
        <f t="shared" si="162"/>
        <v/>
      </c>
      <c r="R2097" s="77" t="str">
        <f t="shared" si="163"/>
        <v/>
      </c>
      <c r="S2097" s="77" t="str">
        <f>IF(O2097="","",IF(OR(VALUE(LEFT(O2097,2))&gt;IF(RIGHT(J2097,1)="M",7,19),AND(OR(LEFT(O2097,2)={"07","19"}),VALUE(RIGHT(O2097,2))&gt;15)),TRUE,FALSE))</f>
        <v/>
      </c>
      <c r="T2097" s="77" t="str">
        <f>IF(O2097="","",IF(OR(VALUE(LEFT(O2097,2))&gt;IF(RIGHT(J2097,1)="M",7,19),AND(OR(LEFT(O2097,2)={"07","19"}),VALUE(RIGHT(O2097,2))&gt;5)),TRUE,FALSE))</f>
        <v/>
      </c>
    </row>
    <row r="2098" spans="12:20" x14ac:dyDescent="0.25">
      <c r="L2098" s="75">
        <f>COUNTIF($B$2:B2098,B2098)</f>
        <v>0</v>
      </c>
      <c r="M2098" s="75">
        <f>COUNTIF($L$2:L2098,4)</f>
        <v>42</v>
      </c>
      <c r="N2098" s="76" t="str">
        <f t="shared" si="164"/>
        <v>0</v>
      </c>
      <c r="O2098" s="76" t="str">
        <f t="shared" si="160"/>
        <v/>
      </c>
      <c r="P2098" s="75" t="str">
        <f t="shared" si="161"/>
        <v/>
      </c>
      <c r="Q2098" s="77" t="str">
        <f t="shared" si="162"/>
        <v/>
      </c>
      <c r="R2098" s="77" t="str">
        <f t="shared" si="163"/>
        <v/>
      </c>
      <c r="S2098" s="77" t="str">
        <f>IF(O2098="","",IF(OR(VALUE(LEFT(O2098,2))&gt;IF(RIGHT(J2098,1)="M",7,19),AND(OR(LEFT(O2098,2)={"07","19"}),VALUE(RIGHT(O2098,2))&gt;15)),TRUE,FALSE))</f>
        <v/>
      </c>
      <c r="T2098" s="77" t="str">
        <f>IF(O2098="","",IF(OR(VALUE(LEFT(O2098,2))&gt;IF(RIGHT(J2098,1)="M",7,19),AND(OR(LEFT(O2098,2)={"07","19"}),VALUE(RIGHT(O2098,2))&gt;5)),TRUE,FALSE))</f>
        <v/>
      </c>
    </row>
    <row r="2099" spans="12:20" x14ac:dyDescent="0.25">
      <c r="L2099" s="75">
        <f>COUNTIF($B$2:B2099,B2099)</f>
        <v>0</v>
      </c>
      <c r="M2099" s="75">
        <f>COUNTIF($L$2:L2099,4)</f>
        <v>42</v>
      </c>
      <c r="N2099" s="76" t="str">
        <f t="shared" si="164"/>
        <v>0</v>
      </c>
      <c r="O2099" s="76" t="str">
        <f t="shared" si="160"/>
        <v/>
      </c>
      <c r="P2099" s="75" t="str">
        <f t="shared" si="161"/>
        <v/>
      </c>
      <c r="Q2099" s="77" t="str">
        <f t="shared" si="162"/>
        <v/>
      </c>
      <c r="R2099" s="77" t="str">
        <f t="shared" si="163"/>
        <v/>
      </c>
      <c r="S2099" s="77" t="str">
        <f>IF(O2099="","",IF(OR(VALUE(LEFT(O2099,2))&gt;IF(RIGHT(J2099,1)="M",7,19),AND(OR(LEFT(O2099,2)={"07","19"}),VALUE(RIGHT(O2099,2))&gt;15)),TRUE,FALSE))</f>
        <v/>
      </c>
      <c r="T2099" s="77" t="str">
        <f>IF(O2099="","",IF(OR(VALUE(LEFT(O2099,2))&gt;IF(RIGHT(J2099,1)="M",7,19),AND(OR(LEFT(O2099,2)={"07","19"}),VALUE(RIGHT(O2099,2))&gt;5)),TRUE,FALSE))</f>
        <v/>
      </c>
    </row>
    <row r="2100" spans="12:20" x14ac:dyDescent="0.25">
      <c r="L2100" s="75">
        <f>COUNTIF($B$2:B2100,B2100)</f>
        <v>0</v>
      </c>
      <c r="M2100" s="75">
        <f>COUNTIF($L$2:L2100,4)</f>
        <v>42</v>
      </c>
      <c r="N2100" s="76" t="str">
        <f t="shared" si="164"/>
        <v>0</v>
      </c>
      <c r="O2100" s="76" t="str">
        <f t="shared" si="160"/>
        <v/>
      </c>
      <c r="P2100" s="75" t="str">
        <f t="shared" si="161"/>
        <v/>
      </c>
      <c r="Q2100" s="77" t="str">
        <f t="shared" si="162"/>
        <v/>
      </c>
      <c r="R2100" s="77" t="str">
        <f t="shared" si="163"/>
        <v/>
      </c>
      <c r="S2100" s="77" t="str">
        <f>IF(O2100="","",IF(OR(VALUE(LEFT(O2100,2))&gt;IF(RIGHT(J2100,1)="M",7,19),AND(OR(LEFT(O2100,2)={"07","19"}),VALUE(RIGHT(O2100,2))&gt;15)),TRUE,FALSE))</f>
        <v/>
      </c>
      <c r="T2100" s="77" t="str">
        <f>IF(O2100="","",IF(OR(VALUE(LEFT(O2100,2))&gt;IF(RIGHT(J2100,1)="M",7,19),AND(OR(LEFT(O2100,2)={"07","19"}),VALUE(RIGHT(O2100,2))&gt;5)),TRUE,FALSE))</f>
        <v/>
      </c>
    </row>
    <row r="2101" spans="12:20" x14ac:dyDescent="0.25">
      <c r="L2101" s="75">
        <f>COUNTIF($B$2:B2101,B2101)</f>
        <v>0</v>
      </c>
      <c r="M2101" s="75">
        <f>COUNTIF($L$2:L2101,4)</f>
        <v>42</v>
      </c>
      <c r="N2101" s="76" t="str">
        <f t="shared" si="164"/>
        <v>0</v>
      </c>
      <c r="O2101" s="76" t="str">
        <f t="shared" si="160"/>
        <v/>
      </c>
      <c r="P2101" s="75" t="str">
        <f t="shared" si="161"/>
        <v/>
      </c>
      <c r="Q2101" s="77" t="str">
        <f t="shared" si="162"/>
        <v/>
      </c>
      <c r="R2101" s="77" t="str">
        <f t="shared" si="163"/>
        <v/>
      </c>
      <c r="S2101" s="77" t="str">
        <f>IF(O2101="","",IF(OR(VALUE(LEFT(O2101,2))&gt;IF(RIGHT(J2101,1)="M",7,19),AND(OR(LEFT(O2101,2)={"07","19"}),VALUE(RIGHT(O2101,2))&gt;15)),TRUE,FALSE))</f>
        <v/>
      </c>
      <c r="T2101" s="77" t="str">
        <f>IF(O2101="","",IF(OR(VALUE(LEFT(O2101,2))&gt;IF(RIGHT(J2101,1)="M",7,19),AND(OR(LEFT(O2101,2)={"07","19"}),VALUE(RIGHT(O2101,2))&gt;5)),TRUE,FALSE))</f>
        <v/>
      </c>
    </row>
    <row r="2102" spans="12:20" x14ac:dyDescent="0.25">
      <c r="L2102" s="75">
        <f>COUNTIF($B$2:B2102,B2102)</f>
        <v>0</v>
      </c>
      <c r="M2102" s="75">
        <f>COUNTIF($L$2:L2102,4)</f>
        <v>42</v>
      </c>
      <c r="N2102" s="76" t="str">
        <f t="shared" si="164"/>
        <v>0</v>
      </c>
      <c r="O2102" s="76" t="str">
        <f t="shared" si="160"/>
        <v/>
      </c>
      <c r="P2102" s="75" t="str">
        <f t="shared" si="161"/>
        <v/>
      </c>
      <c r="Q2102" s="77" t="str">
        <f t="shared" si="162"/>
        <v/>
      </c>
      <c r="R2102" s="77" t="str">
        <f t="shared" si="163"/>
        <v/>
      </c>
      <c r="S2102" s="77" t="str">
        <f>IF(O2102="","",IF(OR(VALUE(LEFT(O2102,2))&gt;IF(RIGHT(J2102,1)="M",7,19),AND(OR(LEFT(O2102,2)={"07","19"}),VALUE(RIGHT(O2102,2))&gt;15)),TRUE,FALSE))</f>
        <v/>
      </c>
      <c r="T2102" s="77" t="str">
        <f>IF(O2102="","",IF(OR(VALUE(LEFT(O2102,2))&gt;IF(RIGHT(J2102,1)="M",7,19),AND(OR(LEFT(O2102,2)={"07","19"}),VALUE(RIGHT(O2102,2))&gt;5)),TRUE,FALSE))</f>
        <v/>
      </c>
    </row>
    <row r="2103" spans="12:20" x14ac:dyDescent="0.25">
      <c r="L2103" s="75">
        <f>COUNTIF($B$2:B2103,B2103)</f>
        <v>0</v>
      </c>
      <c r="M2103" s="75">
        <f>COUNTIF($L$2:L2103,4)</f>
        <v>42</v>
      </c>
      <c r="N2103" s="76" t="str">
        <f t="shared" si="164"/>
        <v>0</v>
      </c>
      <c r="O2103" s="76" t="str">
        <f t="shared" si="160"/>
        <v/>
      </c>
      <c r="P2103" s="75" t="str">
        <f t="shared" si="161"/>
        <v/>
      </c>
      <c r="Q2103" s="77" t="str">
        <f t="shared" si="162"/>
        <v/>
      </c>
      <c r="R2103" s="77" t="str">
        <f t="shared" si="163"/>
        <v/>
      </c>
      <c r="S2103" s="77" t="str">
        <f>IF(O2103="","",IF(OR(VALUE(LEFT(O2103,2))&gt;IF(RIGHT(J2103,1)="M",7,19),AND(OR(LEFT(O2103,2)={"07","19"}),VALUE(RIGHT(O2103,2))&gt;15)),TRUE,FALSE))</f>
        <v/>
      </c>
      <c r="T2103" s="77" t="str">
        <f>IF(O2103="","",IF(OR(VALUE(LEFT(O2103,2))&gt;IF(RIGHT(J2103,1)="M",7,19),AND(OR(LEFT(O2103,2)={"07","19"}),VALUE(RIGHT(O2103,2))&gt;5)),TRUE,FALSE))</f>
        <v/>
      </c>
    </row>
    <row r="2104" spans="12:20" x14ac:dyDescent="0.25">
      <c r="L2104" s="75">
        <f>COUNTIF($B$2:B2104,B2104)</f>
        <v>0</v>
      </c>
      <c r="M2104" s="75">
        <f>COUNTIF($L$2:L2104,4)</f>
        <v>42</v>
      </c>
      <c r="N2104" s="76" t="str">
        <f t="shared" si="164"/>
        <v>0</v>
      </c>
      <c r="O2104" s="76" t="str">
        <f t="shared" si="160"/>
        <v/>
      </c>
      <c r="P2104" s="75" t="str">
        <f t="shared" si="161"/>
        <v/>
      </c>
      <c r="Q2104" s="77" t="str">
        <f t="shared" si="162"/>
        <v/>
      </c>
      <c r="R2104" s="77" t="str">
        <f t="shared" si="163"/>
        <v/>
      </c>
      <c r="S2104" s="77" t="str">
        <f>IF(O2104="","",IF(OR(VALUE(LEFT(O2104,2))&gt;IF(RIGHT(J2104,1)="M",7,19),AND(OR(LEFT(O2104,2)={"07","19"}),VALUE(RIGHT(O2104,2))&gt;15)),TRUE,FALSE))</f>
        <v/>
      </c>
      <c r="T2104" s="77" t="str">
        <f>IF(O2104="","",IF(OR(VALUE(LEFT(O2104,2))&gt;IF(RIGHT(J2104,1)="M",7,19),AND(OR(LEFT(O2104,2)={"07","19"}),VALUE(RIGHT(O2104,2))&gt;5)),TRUE,FALSE))</f>
        <v/>
      </c>
    </row>
    <row r="2105" spans="12:20" x14ac:dyDescent="0.25">
      <c r="L2105" s="75">
        <f>COUNTIF($B$2:B2105,B2105)</f>
        <v>0</v>
      </c>
      <c r="M2105" s="75">
        <f>COUNTIF($L$2:L2105,4)</f>
        <v>42</v>
      </c>
      <c r="N2105" s="76" t="str">
        <f t="shared" si="164"/>
        <v>0</v>
      </c>
      <c r="O2105" s="76" t="str">
        <f t="shared" si="160"/>
        <v/>
      </c>
      <c r="P2105" s="75" t="str">
        <f t="shared" si="161"/>
        <v/>
      </c>
      <c r="Q2105" s="77" t="str">
        <f t="shared" si="162"/>
        <v/>
      </c>
      <c r="R2105" s="77" t="str">
        <f t="shared" si="163"/>
        <v/>
      </c>
      <c r="S2105" s="77" t="str">
        <f>IF(O2105="","",IF(OR(VALUE(LEFT(O2105,2))&gt;IF(RIGHT(J2105,1)="M",7,19),AND(OR(LEFT(O2105,2)={"07","19"}),VALUE(RIGHT(O2105,2))&gt;15)),TRUE,FALSE))</f>
        <v/>
      </c>
      <c r="T2105" s="77" t="str">
        <f>IF(O2105="","",IF(OR(VALUE(LEFT(O2105,2))&gt;IF(RIGHT(J2105,1)="M",7,19),AND(OR(LEFT(O2105,2)={"07","19"}),VALUE(RIGHT(O2105,2))&gt;5)),TRUE,FALSE))</f>
        <v/>
      </c>
    </row>
    <row r="2106" spans="12:20" x14ac:dyDescent="0.25">
      <c r="L2106" s="75">
        <f>COUNTIF($B$2:B2106,B2106)</f>
        <v>0</v>
      </c>
      <c r="M2106" s="75">
        <f>COUNTIF($L$2:L2106,4)</f>
        <v>42</v>
      </c>
      <c r="N2106" s="76" t="str">
        <f t="shared" si="164"/>
        <v>0</v>
      </c>
      <c r="O2106" s="76" t="str">
        <f t="shared" si="160"/>
        <v/>
      </c>
      <c r="P2106" s="75" t="str">
        <f t="shared" si="161"/>
        <v/>
      </c>
      <c r="Q2106" s="77" t="str">
        <f t="shared" si="162"/>
        <v/>
      </c>
      <c r="R2106" s="77" t="str">
        <f t="shared" si="163"/>
        <v/>
      </c>
      <c r="S2106" s="77" t="str">
        <f>IF(O2106="","",IF(OR(VALUE(LEFT(O2106,2))&gt;IF(RIGHT(J2106,1)="M",7,19),AND(OR(LEFT(O2106,2)={"07","19"}),VALUE(RIGHT(O2106,2))&gt;15)),TRUE,FALSE))</f>
        <v/>
      </c>
      <c r="T2106" s="77" t="str">
        <f>IF(O2106="","",IF(OR(VALUE(LEFT(O2106,2))&gt;IF(RIGHT(J2106,1)="M",7,19),AND(OR(LEFT(O2106,2)={"07","19"}),VALUE(RIGHT(O2106,2))&gt;5)),TRUE,FALSE))</f>
        <v/>
      </c>
    </row>
    <row r="2107" spans="12:20" x14ac:dyDescent="0.25">
      <c r="L2107" s="75">
        <f>COUNTIF($B$2:B2107,B2107)</f>
        <v>0</v>
      </c>
      <c r="M2107" s="75">
        <f>COUNTIF($L$2:L2107,4)</f>
        <v>42</v>
      </c>
      <c r="N2107" s="76" t="str">
        <f t="shared" si="164"/>
        <v>0</v>
      </c>
      <c r="O2107" s="76" t="str">
        <f t="shared" si="160"/>
        <v/>
      </c>
      <c r="P2107" s="75" t="str">
        <f t="shared" si="161"/>
        <v/>
      </c>
      <c r="Q2107" s="77" t="str">
        <f t="shared" si="162"/>
        <v/>
      </c>
      <c r="R2107" s="77" t="str">
        <f t="shared" si="163"/>
        <v/>
      </c>
      <c r="S2107" s="77" t="str">
        <f>IF(O2107="","",IF(OR(VALUE(LEFT(O2107,2))&gt;IF(RIGHT(J2107,1)="M",7,19),AND(OR(LEFT(O2107,2)={"07","19"}),VALUE(RIGHT(O2107,2))&gt;15)),TRUE,FALSE))</f>
        <v/>
      </c>
      <c r="T2107" s="77" t="str">
        <f>IF(O2107="","",IF(OR(VALUE(LEFT(O2107,2))&gt;IF(RIGHT(J2107,1)="M",7,19),AND(OR(LEFT(O2107,2)={"07","19"}),VALUE(RIGHT(O2107,2))&gt;5)),TRUE,FALSE))</f>
        <v/>
      </c>
    </row>
    <row r="2108" spans="12:20" x14ac:dyDescent="0.25">
      <c r="L2108" s="75">
        <f>COUNTIF($B$2:B2108,B2108)</f>
        <v>0</v>
      </c>
      <c r="M2108" s="75">
        <f>COUNTIF($L$2:L2108,4)</f>
        <v>42</v>
      </c>
      <c r="N2108" s="76" t="str">
        <f t="shared" si="164"/>
        <v>0</v>
      </c>
      <c r="O2108" s="76" t="str">
        <f t="shared" si="160"/>
        <v/>
      </c>
      <c r="P2108" s="75" t="str">
        <f t="shared" si="161"/>
        <v/>
      </c>
      <c r="Q2108" s="77" t="str">
        <f t="shared" si="162"/>
        <v/>
      </c>
      <c r="R2108" s="77" t="str">
        <f t="shared" si="163"/>
        <v/>
      </c>
      <c r="S2108" s="77" t="str">
        <f>IF(O2108="","",IF(OR(VALUE(LEFT(O2108,2))&gt;IF(RIGHT(J2108,1)="M",7,19),AND(OR(LEFT(O2108,2)={"07","19"}),VALUE(RIGHT(O2108,2))&gt;15)),TRUE,FALSE))</f>
        <v/>
      </c>
      <c r="T2108" s="77" t="str">
        <f>IF(O2108="","",IF(OR(VALUE(LEFT(O2108,2))&gt;IF(RIGHT(J2108,1)="M",7,19),AND(OR(LEFT(O2108,2)={"07","19"}),VALUE(RIGHT(O2108,2))&gt;5)),TRUE,FALSE))</f>
        <v/>
      </c>
    </row>
    <row r="2109" spans="12:20" x14ac:dyDescent="0.25">
      <c r="L2109" s="75">
        <f>COUNTIF($B$2:B2109,B2109)</f>
        <v>0</v>
      </c>
      <c r="M2109" s="75">
        <f>COUNTIF($L$2:L2109,4)</f>
        <v>42</v>
      </c>
      <c r="N2109" s="76" t="str">
        <f t="shared" si="164"/>
        <v>0</v>
      </c>
      <c r="O2109" s="76" t="str">
        <f t="shared" si="160"/>
        <v/>
      </c>
      <c r="P2109" s="75" t="str">
        <f t="shared" si="161"/>
        <v/>
      </c>
      <c r="Q2109" s="77" t="str">
        <f t="shared" si="162"/>
        <v/>
      </c>
      <c r="R2109" s="77" t="str">
        <f t="shared" si="163"/>
        <v/>
      </c>
      <c r="S2109" s="77" t="str">
        <f>IF(O2109="","",IF(OR(VALUE(LEFT(O2109,2))&gt;IF(RIGHT(J2109,1)="M",7,19),AND(OR(LEFT(O2109,2)={"07","19"}),VALUE(RIGHT(O2109,2))&gt;15)),TRUE,FALSE))</f>
        <v/>
      </c>
      <c r="T2109" s="77" t="str">
        <f>IF(O2109="","",IF(OR(VALUE(LEFT(O2109,2))&gt;IF(RIGHT(J2109,1)="M",7,19),AND(OR(LEFT(O2109,2)={"07","19"}),VALUE(RIGHT(O2109,2))&gt;5)),TRUE,FALSE))</f>
        <v/>
      </c>
    </row>
    <row r="2110" spans="12:20" x14ac:dyDescent="0.25">
      <c r="L2110" s="75">
        <f>COUNTIF($B$2:B2110,B2110)</f>
        <v>0</v>
      </c>
      <c r="M2110" s="75">
        <f>COUNTIF($L$2:L2110,4)</f>
        <v>42</v>
      </c>
      <c r="N2110" s="76" t="str">
        <f t="shared" si="164"/>
        <v>0</v>
      </c>
      <c r="O2110" s="76" t="str">
        <f t="shared" si="160"/>
        <v/>
      </c>
      <c r="P2110" s="75" t="str">
        <f t="shared" si="161"/>
        <v/>
      </c>
      <c r="Q2110" s="77" t="str">
        <f t="shared" si="162"/>
        <v/>
      </c>
      <c r="R2110" s="77" t="str">
        <f t="shared" si="163"/>
        <v/>
      </c>
      <c r="S2110" s="77" t="str">
        <f>IF(O2110="","",IF(OR(VALUE(LEFT(O2110,2))&gt;IF(RIGHT(J2110,1)="M",7,19),AND(OR(LEFT(O2110,2)={"07","19"}),VALUE(RIGHT(O2110,2))&gt;15)),TRUE,FALSE))</f>
        <v/>
      </c>
      <c r="T2110" s="77" t="str">
        <f>IF(O2110="","",IF(OR(VALUE(LEFT(O2110,2))&gt;IF(RIGHT(J2110,1)="M",7,19),AND(OR(LEFT(O2110,2)={"07","19"}),VALUE(RIGHT(O2110,2))&gt;5)),TRUE,FALSE))</f>
        <v/>
      </c>
    </row>
    <row r="2111" spans="12:20" x14ac:dyDescent="0.25">
      <c r="L2111" s="75">
        <f>COUNTIF($B$2:B2111,B2111)</f>
        <v>0</v>
      </c>
      <c r="M2111" s="75">
        <f>COUNTIF($L$2:L2111,4)</f>
        <v>42</v>
      </c>
      <c r="N2111" s="76" t="str">
        <f t="shared" si="164"/>
        <v>0</v>
      </c>
      <c r="O2111" s="76" t="str">
        <f t="shared" si="160"/>
        <v/>
      </c>
      <c r="P2111" s="75" t="str">
        <f t="shared" si="161"/>
        <v/>
      </c>
      <c r="Q2111" s="77" t="str">
        <f t="shared" si="162"/>
        <v/>
      </c>
      <c r="R2111" s="77" t="str">
        <f t="shared" si="163"/>
        <v/>
      </c>
      <c r="S2111" s="77" t="str">
        <f>IF(O2111="","",IF(OR(VALUE(LEFT(O2111,2))&gt;IF(RIGHT(J2111,1)="M",7,19),AND(OR(LEFT(O2111,2)={"07","19"}),VALUE(RIGHT(O2111,2))&gt;15)),TRUE,FALSE))</f>
        <v/>
      </c>
      <c r="T2111" s="77" t="str">
        <f>IF(O2111="","",IF(OR(VALUE(LEFT(O2111,2))&gt;IF(RIGHT(J2111,1)="M",7,19),AND(OR(LEFT(O2111,2)={"07","19"}),VALUE(RIGHT(O2111,2))&gt;5)),TRUE,FALSE))</f>
        <v/>
      </c>
    </row>
    <row r="2112" spans="12:20" x14ac:dyDescent="0.25">
      <c r="L2112" s="75">
        <f>COUNTIF($B$2:B2112,B2112)</f>
        <v>0</v>
      </c>
      <c r="M2112" s="75">
        <f>COUNTIF($L$2:L2112,4)</f>
        <v>42</v>
      </c>
      <c r="N2112" s="76" t="str">
        <f t="shared" si="164"/>
        <v>0</v>
      </c>
      <c r="O2112" s="76" t="str">
        <f t="shared" si="160"/>
        <v/>
      </c>
      <c r="P2112" s="75" t="str">
        <f t="shared" si="161"/>
        <v/>
      </c>
      <c r="Q2112" s="77" t="str">
        <f t="shared" si="162"/>
        <v/>
      </c>
      <c r="R2112" s="77" t="str">
        <f t="shared" si="163"/>
        <v/>
      </c>
      <c r="S2112" s="77" t="str">
        <f>IF(O2112="","",IF(OR(VALUE(LEFT(O2112,2))&gt;IF(RIGHT(J2112,1)="M",7,19),AND(OR(LEFT(O2112,2)={"07","19"}),VALUE(RIGHT(O2112,2))&gt;15)),TRUE,FALSE))</f>
        <v/>
      </c>
      <c r="T2112" s="77" t="str">
        <f>IF(O2112="","",IF(OR(VALUE(LEFT(O2112,2))&gt;IF(RIGHT(J2112,1)="M",7,19),AND(OR(LEFT(O2112,2)={"07","19"}),VALUE(RIGHT(O2112,2))&gt;5)),TRUE,FALSE))</f>
        <v/>
      </c>
    </row>
    <row r="2113" spans="12:20" x14ac:dyDescent="0.25">
      <c r="L2113" s="75">
        <f>COUNTIF($B$2:B2113,B2113)</f>
        <v>0</v>
      </c>
      <c r="M2113" s="75">
        <f>COUNTIF($L$2:L2113,4)</f>
        <v>42</v>
      </c>
      <c r="N2113" s="76" t="str">
        <f t="shared" si="164"/>
        <v>0</v>
      </c>
      <c r="O2113" s="76" t="str">
        <f t="shared" si="160"/>
        <v/>
      </c>
      <c r="P2113" s="75" t="str">
        <f t="shared" si="161"/>
        <v/>
      </c>
      <c r="Q2113" s="77" t="str">
        <f t="shared" si="162"/>
        <v/>
      </c>
      <c r="R2113" s="77" t="str">
        <f t="shared" si="163"/>
        <v/>
      </c>
      <c r="S2113" s="77" t="str">
        <f>IF(O2113="","",IF(OR(VALUE(LEFT(O2113,2))&gt;IF(RIGHT(J2113,1)="M",7,19),AND(OR(LEFT(O2113,2)={"07","19"}),VALUE(RIGHT(O2113,2))&gt;15)),TRUE,FALSE))</f>
        <v/>
      </c>
      <c r="T2113" s="77" t="str">
        <f>IF(O2113="","",IF(OR(VALUE(LEFT(O2113,2))&gt;IF(RIGHT(J2113,1)="M",7,19),AND(OR(LEFT(O2113,2)={"07","19"}),VALUE(RIGHT(O2113,2))&gt;5)),TRUE,FALSE))</f>
        <v/>
      </c>
    </row>
    <row r="2114" spans="12:20" x14ac:dyDescent="0.25">
      <c r="L2114" s="75">
        <f>COUNTIF($B$2:B2114,B2114)</f>
        <v>0</v>
      </c>
      <c r="M2114" s="75">
        <f>COUNTIF($L$2:L2114,4)</f>
        <v>42</v>
      </c>
      <c r="N2114" s="76" t="str">
        <f t="shared" si="164"/>
        <v>0</v>
      </c>
      <c r="O2114" s="76" t="str">
        <f t="shared" ref="O2114:O2177" si="165">TRIM(SUBSTITUTE(SUBSTITUTE(D2114,"+",""),"_",""))</f>
        <v/>
      </c>
      <c r="P2114" s="75" t="str">
        <f t="shared" ref="P2114:P2177" si="166">TRIM(SUBSTITUTE(SUBSTITUTE(E2114,"+",""),"_",""))</f>
        <v/>
      </c>
      <c r="Q2114" s="77" t="str">
        <f t="shared" ref="Q2114:Q2177" si="167">IFERROR(IF(RIGHT(P2114,2)&lt;RIGHT(O2114,2),IF(P2114&lt;O2114,P2114+2360-O2114,P2114-40-O2114),IF(P2114&lt;O2114,P2114+2400-O2114,P2114-O2114)),"")</f>
        <v/>
      </c>
      <c r="R2114" s="77" t="str">
        <f t="shared" ref="R2114:R2177" si="168">IFERROR(ROUNDDOWN(Q2114/100,0),"")</f>
        <v/>
      </c>
      <c r="S2114" s="77" t="str">
        <f>IF(O2114="","",IF(OR(VALUE(LEFT(O2114,2))&gt;IF(RIGHT(J2114,1)="M",7,19),AND(OR(LEFT(O2114,2)={"07","19"}),VALUE(RIGHT(O2114,2))&gt;15)),TRUE,FALSE))</f>
        <v/>
      </c>
      <c r="T2114" s="77" t="str">
        <f>IF(O2114="","",IF(OR(VALUE(LEFT(O2114,2))&gt;IF(RIGHT(J2114,1)="M",7,19),AND(OR(LEFT(O2114,2)={"07","19"}),VALUE(RIGHT(O2114,2))&gt;5)),TRUE,FALSE))</f>
        <v/>
      </c>
    </row>
    <row r="2115" spans="12:20" x14ac:dyDescent="0.25">
      <c r="L2115" s="75">
        <f>COUNTIF($B$2:B2115,B2115)</f>
        <v>0</v>
      </c>
      <c r="M2115" s="75">
        <f>COUNTIF($L$2:L2115,4)</f>
        <v>42</v>
      </c>
      <c r="N2115" s="76" t="str">
        <f t="shared" ref="N2115:N2178" si="169">A2115&amp;DAY(C2115)</f>
        <v>0</v>
      </c>
      <c r="O2115" s="76" t="str">
        <f t="shared" si="165"/>
        <v/>
      </c>
      <c r="P2115" s="75" t="str">
        <f t="shared" si="166"/>
        <v/>
      </c>
      <c r="Q2115" s="77" t="str">
        <f t="shared" si="167"/>
        <v/>
      </c>
      <c r="R2115" s="77" t="str">
        <f t="shared" si="168"/>
        <v/>
      </c>
      <c r="S2115" s="77" t="str">
        <f>IF(O2115="","",IF(OR(VALUE(LEFT(O2115,2))&gt;IF(RIGHT(J2115,1)="M",7,19),AND(OR(LEFT(O2115,2)={"07","19"}),VALUE(RIGHT(O2115,2))&gt;15)),TRUE,FALSE))</f>
        <v/>
      </c>
      <c r="T2115" s="77" t="str">
        <f>IF(O2115="","",IF(OR(VALUE(LEFT(O2115,2))&gt;IF(RIGHT(J2115,1)="M",7,19),AND(OR(LEFT(O2115,2)={"07","19"}),VALUE(RIGHT(O2115,2))&gt;5)),TRUE,FALSE))</f>
        <v/>
      </c>
    </row>
    <row r="2116" spans="12:20" x14ac:dyDescent="0.25">
      <c r="L2116" s="75">
        <f>COUNTIF($B$2:B2116,B2116)</f>
        <v>0</v>
      </c>
      <c r="M2116" s="75">
        <f>COUNTIF($L$2:L2116,4)</f>
        <v>42</v>
      </c>
      <c r="N2116" s="76" t="str">
        <f t="shared" si="169"/>
        <v>0</v>
      </c>
      <c r="O2116" s="76" t="str">
        <f t="shared" si="165"/>
        <v/>
      </c>
      <c r="P2116" s="75" t="str">
        <f t="shared" si="166"/>
        <v/>
      </c>
      <c r="Q2116" s="77" t="str">
        <f t="shared" si="167"/>
        <v/>
      </c>
      <c r="R2116" s="77" t="str">
        <f t="shared" si="168"/>
        <v/>
      </c>
      <c r="S2116" s="77" t="str">
        <f>IF(O2116="","",IF(OR(VALUE(LEFT(O2116,2))&gt;IF(RIGHT(J2116,1)="M",7,19),AND(OR(LEFT(O2116,2)={"07","19"}),VALUE(RIGHT(O2116,2))&gt;15)),TRUE,FALSE))</f>
        <v/>
      </c>
      <c r="T2116" s="77" t="str">
        <f>IF(O2116="","",IF(OR(VALUE(LEFT(O2116,2))&gt;IF(RIGHT(J2116,1)="M",7,19),AND(OR(LEFT(O2116,2)={"07","19"}),VALUE(RIGHT(O2116,2))&gt;5)),TRUE,FALSE))</f>
        <v/>
      </c>
    </row>
    <row r="2117" spans="12:20" x14ac:dyDescent="0.25">
      <c r="L2117" s="75">
        <f>COUNTIF($B$2:B2117,B2117)</f>
        <v>0</v>
      </c>
      <c r="M2117" s="75">
        <f>COUNTIF($L$2:L2117,4)</f>
        <v>42</v>
      </c>
      <c r="N2117" s="76" t="str">
        <f t="shared" si="169"/>
        <v>0</v>
      </c>
      <c r="O2117" s="76" t="str">
        <f t="shared" si="165"/>
        <v/>
      </c>
      <c r="P2117" s="75" t="str">
        <f t="shared" si="166"/>
        <v/>
      </c>
      <c r="Q2117" s="77" t="str">
        <f t="shared" si="167"/>
        <v/>
      </c>
      <c r="R2117" s="77" t="str">
        <f t="shared" si="168"/>
        <v/>
      </c>
      <c r="S2117" s="77" t="str">
        <f>IF(O2117="","",IF(OR(VALUE(LEFT(O2117,2))&gt;IF(RIGHT(J2117,1)="M",7,19),AND(OR(LEFT(O2117,2)={"07","19"}),VALUE(RIGHT(O2117,2))&gt;15)),TRUE,FALSE))</f>
        <v/>
      </c>
      <c r="T2117" s="77" t="str">
        <f>IF(O2117="","",IF(OR(VALUE(LEFT(O2117,2))&gt;IF(RIGHT(J2117,1)="M",7,19),AND(OR(LEFT(O2117,2)={"07","19"}),VALUE(RIGHT(O2117,2))&gt;5)),TRUE,FALSE))</f>
        <v/>
      </c>
    </row>
    <row r="2118" spans="12:20" x14ac:dyDescent="0.25">
      <c r="L2118" s="75">
        <f>COUNTIF($B$2:B2118,B2118)</f>
        <v>0</v>
      </c>
      <c r="M2118" s="75">
        <f>COUNTIF($L$2:L2118,4)</f>
        <v>42</v>
      </c>
      <c r="N2118" s="76" t="str">
        <f t="shared" si="169"/>
        <v>0</v>
      </c>
      <c r="O2118" s="76" t="str">
        <f t="shared" si="165"/>
        <v/>
      </c>
      <c r="P2118" s="75" t="str">
        <f t="shared" si="166"/>
        <v/>
      </c>
      <c r="Q2118" s="77" t="str">
        <f t="shared" si="167"/>
        <v/>
      </c>
      <c r="R2118" s="77" t="str">
        <f t="shared" si="168"/>
        <v/>
      </c>
      <c r="S2118" s="77" t="str">
        <f>IF(O2118="","",IF(OR(VALUE(LEFT(O2118,2))&gt;IF(RIGHT(J2118,1)="M",7,19),AND(OR(LEFT(O2118,2)={"07","19"}),VALUE(RIGHT(O2118,2))&gt;15)),TRUE,FALSE))</f>
        <v/>
      </c>
      <c r="T2118" s="77" t="str">
        <f>IF(O2118="","",IF(OR(VALUE(LEFT(O2118,2))&gt;IF(RIGHT(J2118,1)="M",7,19),AND(OR(LEFT(O2118,2)={"07","19"}),VALUE(RIGHT(O2118,2))&gt;5)),TRUE,FALSE))</f>
        <v/>
      </c>
    </row>
    <row r="2119" spans="12:20" x14ac:dyDescent="0.25">
      <c r="L2119" s="75">
        <f>COUNTIF($B$2:B2119,B2119)</f>
        <v>0</v>
      </c>
      <c r="M2119" s="75">
        <f>COUNTIF($L$2:L2119,4)</f>
        <v>42</v>
      </c>
      <c r="N2119" s="76" t="str">
        <f t="shared" si="169"/>
        <v>0</v>
      </c>
      <c r="O2119" s="76" t="str">
        <f t="shared" si="165"/>
        <v/>
      </c>
      <c r="P2119" s="75" t="str">
        <f t="shared" si="166"/>
        <v/>
      </c>
      <c r="Q2119" s="77" t="str">
        <f t="shared" si="167"/>
        <v/>
      </c>
      <c r="R2119" s="77" t="str">
        <f t="shared" si="168"/>
        <v/>
      </c>
      <c r="S2119" s="77" t="str">
        <f>IF(O2119="","",IF(OR(VALUE(LEFT(O2119,2))&gt;IF(RIGHT(J2119,1)="M",7,19),AND(OR(LEFT(O2119,2)={"07","19"}),VALUE(RIGHT(O2119,2))&gt;15)),TRUE,FALSE))</f>
        <v/>
      </c>
      <c r="T2119" s="77" t="str">
        <f>IF(O2119="","",IF(OR(VALUE(LEFT(O2119,2))&gt;IF(RIGHT(J2119,1)="M",7,19),AND(OR(LEFT(O2119,2)={"07","19"}),VALUE(RIGHT(O2119,2))&gt;5)),TRUE,FALSE))</f>
        <v/>
      </c>
    </row>
    <row r="2120" spans="12:20" x14ac:dyDescent="0.25">
      <c r="L2120" s="75">
        <f>COUNTIF($B$2:B2120,B2120)</f>
        <v>0</v>
      </c>
      <c r="M2120" s="75">
        <f>COUNTIF($L$2:L2120,4)</f>
        <v>42</v>
      </c>
      <c r="N2120" s="76" t="str">
        <f t="shared" si="169"/>
        <v>0</v>
      </c>
      <c r="O2120" s="76" t="str">
        <f t="shared" si="165"/>
        <v/>
      </c>
      <c r="P2120" s="75" t="str">
        <f t="shared" si="166"/>
        <v/>
      </c>
      <c r="Q2120" s="77" t="str">
        <f t="shared" si="167"/>
        <v/>
      </c>
      <c r="R2120" s="77" t="str">
        <f t="shared" si="168"/>
        <v/>
      </c>
      <c r="S2120" s="77" t="str">
        <f>IF(O2120="","",IF(OR(VALUE(LEFT(O2120,2))&gt;IF(RIGHT(J2120,1)="M",7,19),AND(OR(LEFT(O2120,2)={"07","19"}),VALUE(RIGHT(O2120,2))&gt;15)),TRUE,FALSE))</f>
        <v/>
      </c>
      <c r="T2120" s="77" t="str">
        <f>IF(O2120="","",IF(OR(VALUE(LEFT(O2120,2))&gt;IF(RIGHT(J2120,1)="M",7,19),AND(OR(LEFT(O2120,2)={"07","19"}),VALUE(RIGHT(O2120,2))&gt;5)),TRUE,FALSE))</f>
        <v/>
      </c>
    </row>
    <row r="2121" spans="12:20" x14ac:dyDescent="0.25">
      <c r="L2121" s="75">
        <f>COUNTIF($B$2:B2121,B2121)</f>
        <v>0</v>
      </c>
      <c r="M2121" s="75">
        <f>COUNTIF($L$2:L2121,4)</f>
        <v>42</v>
      </c>
      <c r="N2121" s="76" t="str">
        <f t="shared" si="169"/>
        <v>0</v>
      </c>
      <c r="O2121" s="76" t="str">
        <f t="shared" si="165"/>
        <v/>
      </c>
      <c r="P2121" s="75" t="str">
        <f t="shared" si="166"/>
        <v/>
      </c>
      <c r="Q2121" s="77" t="str">
        <f t="shared" si="167"/>
        <v/>
      </c>
      <c r="R2121" s="77" t="str">
        <f t="shared" si="168"/>
        <v/>
      </c>
      <c r="S2121" s="77" t="str">
        <f>IF(O2121="","",IF(OR(VALUE(LEFT(O2121,2))&gt;IF(RIGHT(J2121,1)="M",7,19),AND(OR(LEFT(O2121,2)={"07","19"}),VALUE(RIGHT(O2121,2))&gt;15)),TRUE,FALSE))</f>
        <v/>
      </c>
      <c r="T2121" s="77" t="str">
        <f>IF(O2121="","",IF(OR(VALUE(LEFT(O2121,2))&gt;IF(RIGHT(J2121,1)="M",7,19),AND(OR(LEFT(O2121,2)={"07","19"}),VALUE(RIGHT(O2121,2))&gt;5)),TRUE,FALSE))</f>
        <v/>
      </c>
    </row>
    <row r="2122" spans="12:20" x14ac:dyDescent="0.25">
      <c r="L2122" s="75">
        <f>COUNTIF($B$2:B2122,B2122)</f>
        <v>0</v>
      </c>
      <c r="M2122" s="75">
        <f>COUNTIF($L$2:L2122,4)</f>
        <v>42</v>
      </c>
      <c r="N2122" s="76" t="str">
        <f t="shared" si="169"/>
        <v>0</v>
      </c>
      <c r="O2122" s="76" t="str">
        <f t="shared" si="165"/>
        <v/>
      </c>
      <c r="P2122" s="75" t="str">
        <f t="shared" si="166"/>
        <v/>
      </c>
      <c r="Q2122" s="77" t="str">
        <f t="shared" si="167"/>
        <v/>
      </c>
      <c r="R2122" s="77" t="str">
        <f t="shared" si="168"/>
        <v/>
      </c>
      <c r="S2122" s="77" t="str">
        <f>IF(O2122="","",IF(OR(VALUE(LEFT(O2122,2))&gt;IF(RIGHT(J2122,1)="M",7,19),AND(OR(LEFT(O2122,2)={"07","19"}),VALUE(RIGHT(O2122,2))&gt;15)),TRUE,FALSE))</f>
        <v/>
      </c>
      <c r="T2122" s="77" t="str">
        <f>IF(O2122="","",IF(OR(VALUE(LEFT(O2122,2))&gt;IF(RIGHT(J2122,1)="M",7,19),AND(OR(LEFT(O2122,2)={"07","19"}),VALUE(RIGHT(O2122,2))&gt;5)),TRUE,FALSE))</f>
        <v/>
      </c>
    </row>
    <row r="2123" spans="12:20" x14ac:dyDescent="0.25">
      <c r="L2123" s="75">
        <f>COUNTIF($B$2:B2123,B2123)</f>
        <v>0</v>
      </c>
      <c r="M2123" s="75">
        <f>COUNTIF($L$2:L2123,4)</f>
        <v>42</v>
      </c>
      <c r="N2123" s="76" t="str">
        <f t="shared" si="169"/>
        <v>0</v>
      </c>
      <c r="O2123" s="76" t="str">
        <f t="shared" si="165"/>
        <v/>
      </c>
      <c r="P2123" s="75" t="str">
        <f t="shared" si="166"/>
        <v/>
      </c>
      <c r="Q2123" s="77" t="str">
        <f t="shared" si="167"/>
        <v/>
      </c>
      <c r="R2123" s="77" t="str">
        <f t="shared" si="168"/>
        <v/>
      </c>
      <c r="S2123" s="77" t="str">
        <f>IF(O2123="","",IF(OR(VALUE(LEFT(O2123,2))&gt;IF(RIGHT(J2123,1)="M",7,19),AND(OR(LEFT(O2123,2)={"07","19"}),VALUE(RIGHT(O2123,2))&gt;15)),TRUE,FALSE))</f>
        <v/>
      </c>
      <c r="T2123" s="77" t="str">
        <f>IF(O2123="","",IF(OR(VALUE(LEFT(O2123,2))&gt;IF(RIGHT(J2123,1)="M",7,19),AND(OR(LEFT(O2123,2)={"07","19"}),VALUE(RIGHT(O2123,2))&gt;5)),TRUE,FALSE))</f>
        <v/>
      </c>
    </row>
    <row r="2124" spans="12:20" x14ac:dyDescent="0.25">
      <c r="L2124" s="75">
        <f>COUNTIF($B$2:B2124,B2124)</f>
        <v>0</v>
      </c>
      <c r="M2124" s="75">
        <f>COUNTIF($L$2:L2124,4)</f>
        <v>42</v>
      </c>
      <c r="N2124" s="76" t="str">
        <f t="shared" si="169"/>
        <v>0</v>
      </c>
      <c r="O2124" s="76" t="str">
        <f t="shared" si="165"/>
        <v/>
      </c>
      <c r="P2124" s="75" t="str">
        <f t="shared" si="166"/>
        <v/>
      </c>
      <c r="Q2124" s="77" t="str">
        <f t="shared" si="167"/>
        <v/>
      </c>
      <c r="R2124" s="77" t="str">
        <f t="shared" si="168"/>
        <v/>
      </c>
      <c r="S2124" s="77" t="str">
        <f>IF(O2124="","",IF(OR(VALUE(LEFT(O2124,2))&gt;IF(RIGHT(J2124,1)="M",7,19),AND(OR(LEFT(O2124,2)={"07","19"}),VALUE(RIGHT(O2124,2))&gt;15)),TRUE,FALSE))</f>
        <v/>
      </c>
      <c r="T2124" s="77" t="str">
        <f>IF(O2124="","",IF(OR(VALUE(LEFT(O2124,2))&gt;IF(RIGHT(J2124,1)="M",7,19),AND(OR(LEFT(O2124,2)={"07","19"}),VALUE(RIGHT(O2124,2))&gt;5)),TRUE,FALSE))</f>
        <v/>
      </c>
    </row>
    <row r="2125" spans="12:20" x14ac:dyDescent="0.25">
      <c r="L2125" s="75">
        <f>COUNTIF($B$2:B2125,B2125)</f>
        <v>0</v>
      </c>
      <c r="M2125" s="75">
        <f>COUNTIF($L$2:L2125,4)</f>
        <v>42</v>
      </c>
      <c r="N2125" s="76" t="str">
        <f t="shared" si="169"/>
        <v>0</v>
      </c>
      <c r="O2125" s="76" t="str">
        <f t="shared" si="165"/>
        <v/>
      </c>
      <c r="P2125" s="75" t="str">
        <f t="shared" si="166"/>
        <v/>
      </c>
      <c r="Q2125" s="77" t="str">
        <f t="shared" si="167"/>
        <v/>
      </c>
      <c r="R2125" s="77" t="str">
        <f t="shared" si="168"/>
        <v/>
      </c>
      <c r="S2125" s="77" t="str">
        <f>IF(O2125="","",IF(OR(VALUE(LEFT(O2125,2))&gt;IF(RIGHT(J2125,1)="M",7,19),AND(OR(LEFT(O2125,2)={"07","19"}),VALUE(RIGHT(O2125,2))&gt;15)),TRUE,FALSE))</f>
        <v/>
      </c>
      <c r="T2125" s="77" t="str">
        <f>IF(O2125="","",IF(OR(VALUE(LEFT(O2125,2))&gt;IF(RIGHT(J2125,1)="M",7,19),AND(OR(LEFT(O2125,2)={"07","19"}),VALUE(RIGHT(O2125,2))&gt;5)),TRUE,FALSE))</f>
        <v/>
      </c>
    </row>
    <row r="2126" spans="12:20" x14ac:dyDescent="0.25">
      <c r="L2126" s="75">
        <f>COUNTIF($B$2:B2126,B2126)</f>
        <v>0</v>
      </c>
      <c r="M2126" s="75">
        <f>COUNTIF($L$2:L2126,4)</f>
        <v>42</v>
      </c>
      <c r="N2126" s="76" t="str">
        <f t="shared" si="169"/>
        <v>0</v>
      </c>
      <c r="O2126" s="76" t="str">
        <f t="shared" si="165"/>
        <v/>
      </c>
      <c r="P2126" s="75" t="str">
        <f t="shared" si="166"/>
        <v/>
      </c>
      <c r="Q2126" s="77" t="str">
        <f t="shared" si="167"/>
        <v/>
      </c>
      <c r="R2126" s="77" t="str">
        <f t="shared" si="168"/>
        <v/>
      </c>
      <c r="S2126" s="77" t="str">
        <f>IF(O2126="","",IF(OR(VALUE(LEFT(O2126,2))&gt;IF(RIGHT(J2126,1)="M",7,19),AND(OR(LEFT(O2126,2)={"07","19"}),VALUE(RIGHT(O2126,2))&gt;15)),TRUE,FALSE))</f>
        <v/>
      </c>
      <c r="T2126" s="77" t="str">
        <f>IF(O2126="","",IF(OR(VALUE(LEFT(O2126,2))&gt;IF(RIGHT(J2126,1)="M",7,19),AND(OR(LEFT(O2126,2)={"07","19"}),VALUE(RIGHT(O2126,2))&gt;5)),TRUE,FALSE))</f>
        <v/>
      </c>
    </row>
    <row r="2127" spans="12:20" x14ac:dyDescent="0.25">
      <c r="L2127" s="75">
        <f>COUNTIF($B$2:B2127,B2127)</f>
        <v>0</v>
      </c>
      <c r="M2127" s="75">
        <f>COUNTIF($L$2:L2127,4)</f>
        <v>42</v>
      </c>
      <c r="N2127" s="76" t="str">
        <f t="shared" si="169"/>
        <v>0</v>
      </c>
      <c r="O2127" s="76" t="str">
        <f t="shared" si="165"/>
        <v/>
      </c>
      <c r="P2127" s="75" t="str">
        <f t="shared" si="166"/>
        <v/>
      </c>
      <c r="Q2127" s="77" t="str">
        <f t="shared" si="167"/>
        <v/>
      </c>
      <c r="R2127" s="77" t="str">
        <f t="shared" si="168"/>
        <v/>
      </c>
      <c r="S2127" s="77" t="str">
        <f>IF(O2127="","",IF(OR(VALUE(LEFT(O2127,2))&gt;IF(RIGHT(J2127,1)="M",7,19),AND(OR(LEFT(O2127,2)={"07","19"}),VALUE(RIGHT(O2127,2))&gt;15)),TRUE,FALSE))</f>
        <v/>
      </c>
      <c r="T2127" s="77" t="str">
        <f>IF(O2127="","",IF(OR(VALUE(LEFT(O2127,2))&gt;IF(RIGHT(J2127,1)="M",7,19),AND(OR(LEFT(O2127,2)={"07","19"}),VALUE(RIGHT(O2127,2))&gt;5)),TRUE,FALSE))</f>
        <v/>
      </c>
    </row>
    <row r="2128" spans="12:20" x14ac:dyDescent="0.25">
      <c r="L2128" s="75">
        <f>COUNTIF($B$2:B2128,B2128)</f>
        <v>0</v>
      </c>
      <c r="M2128" s="75">
        <f>COUNTIF($L$2:L2128,4)</f>
        <v>42</v>
      </c>
      <c r="N2128" s="76" t="str">
        <f t="shared" si="169"/>
        <v>0</v>
      </c>
      <c r="O2128" s="76" t="str">
        <f t="shared" si="165"/>
        <v/>
      </c>
      <c r="P2128" s="75" t="str">
        <f t="shared" si="166"/>
        <v/>
      </c>
      <c r="Q2128" s="77" t="str">
        <f t="shared" si="167"/>
        <v/>
      </c>
      <c r="R2128" s="77" t="str">
        <f t="shared" si="168"/>
        <v/>
      </c>
      <c r="S2128" s="77" t="str">
        <f>IF(O2128="","",IF(OR(VALUE(LEFT(O2128,2))&gt;IF(RIGHT(J2128,1)="M",7,19),AND(OR(LEFT(O2128,2)={"07","19"}),VALUE(RIGHT(O2128,2))&gt;15)),TRUE,FALSE))</f>
        <v/>
      </c>
      <c r="T2128" s="77" t="str">
        <f>IF(O2128="","",IF(OR(VALUE(LEFT(O2128,2))&gt;IF(RIGHT(J2128,1)="M",7,19),AND(OR(LEFT(O2128,2)={"07","19"}),VALUE(RIGHT(O2128,2))&gt;5)),TRUE,FALSE))</f>
        <v/>
      </c>
    </row>
    <row r="2129" spans="12:20" x14ac:dyDescent="0.25">
      <c r="L2129" s="75">
        <f>COUNTIF($B$2:B2129,B2129)</f>
        <v>0</v>
      </c>
      <c r="M2129" s="75">
        <f>COUNTIF($L$2:L2129,4)</f>
        <v>42</v>
      </c>
      <c r="N2129" s="76" t="str">
        <f t="shared" si="169"/>
        <v>0</v>
      </c>
      <c r="O2129" s="76" t="str">
        <f t="shared" si="165"/>
        <v/>
      </c>
      <c r="P2129" s="75" t="str">
        <f t="shared" si="166"/>
        <v/>
      </c>
      <c r="Q2129" s="77" t="str">
        <f t="shared" si="167"/>
        <v/>
      </c>
      <c r="R2129" s="77" t="str">
        <f t="shared" si="168"/>
        <v/>
      </c>
      <c r="S2129" s="77" t="str">
        <f>IF(O2129="","",IF(OR(VALUE(LEFT(O2129,2))&gt;IF(RIGHT(J2129,1)="M",7,19),AND(OR(LEFT(O2129,2)={"07","19"}),VALUE(RIGHT(O2129,2))&gt;15)),TRUE,FALSE))</f>
        <v/>
      </c>
      <c r="T2129" s="77" t="str">
        <f>IF(O2129="","",IF(OR(VALUE(LEFT(O2129,2))&gt;IF(RIGHT(J2129,1)="M",7,19),AND(OR(LEFT(O2129,2)={"07","19"}),VALUE(RIGHT(O2129,2))&gt;5)),TRUE,FALSE))</f>
        <v/>
      </c>
    </row>
    <row r="2130" spans="12:20" x14ac:dyDescent="0.25">
      <c r="L2130" s="75">
        <f>COUNTIF($B$2:B2130,B2130)</f>
        <v>0</v>
      </c>
      <c r="M2130" s="75">
        <f>COUNTIF($L$2:L2130,4)</f>
        <v>42</v>
      </c>
      <c r="N2130" s="76" t="str">
        <f t="shared" si="169"/>
        <v>0</v>
      </c>
      <c r="O2130" s="76" t="str">
        <f t="shared" si="165"/>
        <v/>
      </c>
      <c r="P2130" s="75" t="str">
        <f t="shared" si="166"/>
        <v/>
      </c>
      <c r="Q2130" s="77" t="str">
        <f t="shared" si="167"/>
        <v/>
      </c>
      <c r="R2130" s="77" t="str">
        <f t="shared" si="168"/>
        <v/>
      </c>
      <c r="S2130" s="77" t="str">
        <f>IF(O2130="","",IF(OR(VALUE(LEFT(O2130,2))&gt;IF(RIGHT(J2130,1)="M",7,19),AND(OR(LEFT(O2130,2)={"07","19"}),VALUE(RIGHT(O2130,2))&gt;15)),TRUE,FALSE))</f>
        <v/>
      </c>
      <c r="T2130" s="77" t="str">
        <f>IF(O2130="","",IF(OR(VALUE(LEFT(O2130,2))&gt;IF(RIGHT(J2130,1)="M",7,19),AND(OR(LEFT(O2130,2)={"07","19"}),VALUE(RIGHT(O2130,2))&gt;5)),TRUE,FALSE))</f>
        <v/>
      </c>
    </row>
    <row r="2131" spans="12:20" x14ac:dyDescent="0.25">
      <c r="L2131" s="75">
        <f>COUNTIF($B$2:B2131,B2131)</f>
        <v>0</v>
      </c>
      <c r="M2131" s="75">
        <f>COUNTIF($L$2:L2131,4)</f>
        <v>42</v>
      </c>
      <c r="N2131" s="76" t="str">
        <f t="shared" si="169"/>
        <v>0</v>
      </c>
      <c r="O2131" s="76" t="str">
        <f t="shared" si="165"/>
        <v/>
      </c>
      <c r="P2131" s="75" t="str">
        <f t="shared" si="166"/>
        <v/>
      </c>
      <c r="Q2131" s="77" t="str">
        <f t="shared" si="167"/>
        <v/>
      </c>
      <c r="R2131" s="77" t="str">
        <f t="shared" si="168"/>
        <v/>
      </c>
      <c r="S2131" s="77" t="str">
        <f>IF(O2131="","",IF(OR(VALUE(LEFT(O2131,2))&gt;IF(RIGHT(J2131,1)="M",7,19),AND(OR(LEFT(O2131,2)={"07","19"}),VALUE(RIGHT(O2131,2))&gt;15)),TRUE,FALSE))</f>
        <v/>
      </c>
      <c r="T2131" s="77" t="str">
        <f>IF(O2131="","",IF(OR(VALUE(LEFT(O2131,2))&gt;IF(RIGHT(J2131,1)="M",7,19),AND(OR(LEFT(O2131,2)={"07","19"}),VALUE(RIGHT(O2131,2))&gt;5)),TRUE,FALSE))</f>
        <v/>
      </c>
    </row>
    <row r="2132" spans="12:20" x14ac:dyDescent="0.25">
      <c r="L2132" s="75">
        <f>COUNTIF($B$2:B2132,B2132)</f>
        <v>0</v>
      </c>
      <c r="M2132" s="75">
        <f>COUNTIF($L$2:L2132,4)</f>
        <v>42</v>
      </c>
      <c r="N2132" s="76" t="str">
        <f t="shared" si="169"/>
        <v>0</v>
      </c>
      <c r="O2132" s="76" t="str">
        <f t="shared" si="165"/>
        <v/>
      </c>
      <c r="P2132" s="75" t="str">
        <f t="shared" si="166"/>
        <v/>
      </c>
      <c r="Q2132" s="77" t="str">
        <f t="shared" si="167"/>
        <v/>
      </c>
      <c r="R2132" s="77" t="str">
        <f t="shared" si="168"/>
        <v/>
      </c>
      <c r="S2132" s="77" t="str">
        <f>IF(O2132="","",IF(OR(VALUE(LEFT(O2132,2))&gt;IF(RIGHT(J2132,1)="M",7,19),AND(OR(LEFT(O2132,2)={"07","19"}),VALUE(RIGHT(O2132,2))&gt;15)),TRUE,FALSE))</f>
        <v/>
      </c>
      <c r="T2132" s="77" t="str">
        <f>IF(O2132="","",IF(OR(VALUE(LEFT(O2132,2))&gt;IF(RIGHT(J2132,1)="M",7,19),AND(OR(LEFT(O2132,2)={"07","19"}),VALUE(RIGHT(O2132,2))&gt;5)),TRUE,FALSE))</f>
        <v/>
      </c>
    </row>
    <row r="2133" spans="12:20" x14ac:dyDescent="0.25">
      <c r="L2133" s="75">
        <f>COUNTIF($B$2:B2133,B2133)</f>
        <v>0</v>
      </c>
      <c r="M2133" s="75">
        <f>COUNTIF($L$2:L2133,4)</f>
        <v>42</v>
      </c>
      <c r="N2133" s="76" t="str">
        <f t="shared" si="169"/>
        <v>0</v>
      </c>
      <c r="O2133" s="76" t="str">
        <f t="shared" si="165"/>
        <v/>
      </c>
      <c r="P2133" s="75" t="str">
        <f t="shared" si="166"/>
        <v/>
      </c>
      <c r="Q2133" s="77" t="str">
        <f t="shared" si="167"/>
        <v/>
      </c>
      <c r="R2133" s="77" t="str">
        <f t="shared" si="168"/>
        <v/>
      </c>
      <c r="S2133" s="77" t="str">
        <f>IF(O2133="","",IF(OR(VALUE(LEFT(O2133,2))&gt;IF(RIGHT(J2133,1)="M",7,19),AND(OR(LEFT(O2133,2)={"07","19"}),VALUE(RIGHT(O2133,2))&gt;15)),TRUE,FALSE))</f>
        <v/>
      </c>
      <c r="T2133" s="77" t="str">
        <f>IF(O2133="","",IF(OR(VALUE(LEFT(O2133,2))&gt;IF(RIGHT(J2133,1)="M",7,19),AND(OR(LEFT(O2133,2)={"07","19"}),VALUE(RIGHT(O2133,2))&gt;5)),TRUE,FALSE))</f>
        <v/>
      </c>
    </row>
    <row r="2134" spans="12:20" x14ac:dyDescent="0.25">
      <c r="L2134" s="75">
        <f>COUNTIF($B$2:B2134,B2134)</f>
        <v>0</v>
      </c>
      <c r="M2134" s="75">
        <f>COUNTIF($L$2:L2134,4)</f>
        <v>42</v>
      </c>
      <c r="N2134" s="76" t="str">
        <f t="shared" si="169"/>
        <v>0</v>
      </c>
      <c r="O2134" s="76" t="str">
        <f t="shared" si="165"/>
        <v/>
      </c>
      <c r="P2134" s="75" t="str">
        <f t="shared" si="166"/>
        <v/>
      </c>
      <c r="Q2134" s="77" t="str">
        <f t="shared" si="167"/>
        <v/>
      </c>
      <c r="R2134" s="77" t="str">
        <f t="shared" si="168"/>
        <v/>
      </c>
      <c r="S2134" s="77" t="str">
        <f>IF(O2134="","",IF(OR(VALUE(LEFT(O2134,2))&gt;IF(RIGHT(J2134,1)="M",7,19),AND(OR(LEFT(O2134,2)={"07","19"}),VALUE(RIGHT(O2134,2))&gt;15)),TRUE,FALSE))</f>
        <v/>
      </c>
      <c r="T2134" s="77" t="str">
        <f>IF(O2134="","",IF(OR(VALUE(LEFT(O2134,2))&gt;IF(RIGHT(J2134,1)="M",7,19),AND(OR(LEFT(O2134,2)={"07","19"}),VALUE(RIGHT(O2134,2))&gt;5)),TRUE,FALSE))</f>
        <v/>
      </c>
    </row>
    <row r="2135" spans="12:20" x14ac:dyDescent="0.25">
      <c r="L2135" s="75">
        <f>COUNTIF($B$2:B2135,B2135)</f>
        <v>0</v>
      </c>
      <c r="M2135" s="75">
        <f>COUNTIF($L$2:L2135,4)</f>
        <v>42</v>
      </c>
      <c r="N2135" s="76" t="str">
        <f t="shared" si="169"/>
        <v>0</v>
      </c>
      <c r="O2135" s="76" t="str">
        <f t="shared" si="165"/>
        <v/>
      </c>
      <c r="P2135" s="75" t="str">
        <f t="shared" si="166"/>
        <v/>
      </c>
      <c r="Q2135" s="77" t="str">
        <f t="shared" si="167"/>
        <v/>
      </c>
      <c r="R2135" s="77" t="str">
        <f t="shared" si="168"/>
        <v/>
      </c>
      <c r="S2135" s="77" t="str">
        <f>IF(O2135="","",IF(OR(VALUE(LEFT(O2135,2))&gt;IF(RIGHT(J2135,1)="M",7,19),AND(OR(LEFT(O2135,2)={"07","19"}),VALUE(RIGHT(O2135,2))&gt;15)),TRUE,FALSE))</f>
        <v/>
      </c>
      <c r="T2135" s="77" t="str">
        <f>IF(O2135="","",IF(OR(VALUE(LEFT(O2135,2))&gt;IF(RIGHT(J2135,1)="M",7,19),AND(OR(LEFT(O2135,2)={"07","19"}),VALUE(RIGHT(O2135,2))&gt;5)),TRUE,FALSE))</f>
        <v/>
      </c>
    </row>
    <row r="2136" spans="12:20" x14ac:dyDescent="0.25">
      <c r="L2136" s="75">
        <f>COUNTIF($B$2:B2136,B2136)</f>
        <v>0</v>
      </c>
      <c r="M2136" s="75">
        <f>COUNTIF($L$2:L2136,4)</f>
        <v>42</v>
      </c>
      <c r="N2136" s="76" t="str">
        <f t="shared" si="169"/>
        <v>0</v>
      </c>
      <c r="O2136" s="76" t="str">
        <f t="shared" si="165"/>
        <v/>
      </c>
      <c r="P2136" s="75" t="str">
        <f t="shared" si="166"/>
        <v/>
      </c>
      <c r="Q2136" s="77" t="str">
        <f t="shared" si="167"/>
        <v/>
      </c>
      <c r="R2136" s="77" t="str">
        <f t="shared" si="168"/>
        <v/>
      </c>
      <c r="S2136" s="77" t="str">
        <f>IF(O2136="","",IF(OR(VALUE(LEFT(O2136,2))&gt;IF(RIGHT(J2136,1)="M",7,19),AND(OR(LEFT(O2136,2)={"07","19"}),VALUE(RIGHT(O2136,2))&gt;15)),TRUE,FALSE))</f>
        <v/>
      </c>
      <c r="T2136" s="77" t="str">
        <f>IF(O2136="","",IF(OR(VALUE(LEFT(O2136,2))&gt;IF(RIGHT(J2136,1)="M",7,19),AND(OR(LEFT(O2136,2)={"07","19"}),VALUE(RIGHT(O2136,2))&gt;5)),TRUE,FALSE))</f>
        <v/>
      </c>
    </row>
    <row r="2137" spans="12:20" x14ac:dyDescent="0.25">
      <c r="L2137" s="75">
        <f>COUNTIF($B$2:B2137,B2137)</f>
        <v>0</v>
      </c>
      <c r="M2137" s="75">
        <f>COUNTIF($L$2:L2137,4)</f>
        <v>42</v>
      </c>
      <c r="N2137" s="76" t="str">
        <f t="shared" si="169"/>
        <v>0</v>
      </c>
      <c r="O2137" s="76" t="str">
        <f t="shared" si="165"/>
        <v/>
      </c>
      <c r="P2137" s="75" t="str">
        <f t="shared" si="166"/>
        <v/>
      </c>
      <c r="Q2137" s="77" t="str">
        <f t="shared" si="167"/>
        <v/>
      </c>
      <c r="R2137" s="77" t="str">
        <f t="shared" si="168"/>
        <v/>
      </c>
      <c r="S2137" s="77" t="str">
        <f>IF(O2137="","",IF(OR(VALUE(LEFT(O2137,2))&gt;IF(RIGHT(J2137,1)="M",7,19),AND(OR(LEFT(O2137,2)={"07","19"}),VALUE(RIGHT(O2137,2))&gt;15)),TRUE,FALSE))</f>
        <v/>
      </c>
      <c r="T2137" s="77" t="str">
        <f>IF(O2137="","",IF(OR(VALUE(LEFT(O2137,2))&gt;IF(RIGHT(J2137,1)="M",7,19),AND(OR(LEFT(O2137,2)={"07","19"}),VALUE(RIGHT(O2137,2))&gt;5)),TRUE,FALSE))</f>
        <v/>
      </c>
    </row>
    <row r="2138" spans="12:20" x14ac:dyDescent="0.25">
      <c r="L2138" s="75">
        <f>COUNTIF($B$2:B2138,B2138)</f>
        <v>0</v>
      </c>
      <c r="M2138" s="75">
        <f>COUNTIF($L$2:L2138,4)</f>
        <v>42</v>
      </c>
      <c r="N2138" s="76" t="str">
        <f t="shared" si="169"/>
        <v>0</v>
      </c>
      <c r="O2138" s="76" t="str">
        <f t="shared" si="165"/>
        <v/>
      </c>
      <c r="P2138" s="75" t="str">
        <f t="shared" si="166"/>
        <v/>
      </c>
      <c r="Q2138" s="77" t="str">
        <f t="shared" si="167"/>
        <v/>
      </c>
      <c r="R2138" s="77" t="str">
        <f t="shared" si="168"/>
        <v/>
      </c>
      <c r="S2138" s="77" t="str">
        <f>IF(O2138="","",IF(OR(VALUE(LEFT(O2138,2))&gt;IF(RIGHT(J2138,1)="M",7,19),AND(OR(LEFT(O2138,2)={"07","19"}),VALUE(RIGHT(O2138,2))&gt;15)),TRUE,FALSE))</f>
        <v/>
      </c>
      <c r="T2138" s="77" t="str">
        <f>IF(O2138="","",IF(OR(VALUE(LEFT(O2138,2))&gt;IF(RIGHT(J2138,1)="M",7,19),AND(OR(LEFT(O2138,2)={"07","19"}),VALUE(RIGHT(O2138,2))&gt;5)),TRUE,FALSE))</f>
        <v/>
      </c>
    </row>
    <row r="2139" spans="12:20" x14ac:dyDescent="0.25">
      <c r="L2139" s="75">
        <f>COUNTIF($B$2:B2139,B2139)</f>
        <v>0</v>
      </c>
      <c r="M2139" s="75">
        <f>COUNTIF($L$2:L2139,4)</f>
        <v>42</v>
      </c>
      <c r="N2139" s="76" t="str">
        <f t="shared" si="169"/>
        <v>0</v>
      </c>
      <c r="O2139" s="76" t="str">
        <f t="shared" si="165"/>
        <v/>
      </c>
      <c r="P2139" s="75" t="str">
        <f t="shared" si="166"/>
        <v/>
      </c>
      <c r="Q2139" s="77" t="str">
        <f t="shared" si="167"/>
        <v/>
      </c>
      <c r="R2139" s="77" t="str">
        <f t="shared" si="168"/>
        <v/>
      </c>
      <c r="S2139" s="77" t="str">
        <f>IF(O2139="","",IF(OR(VALUE(LEFT(O2139,2))&gt;IF(RIGHT(J2139,1)="M",7,19),AND(OR(LEFT(O2139,2)={"07","19"}),VALUE(RIGHT(O2139,2))&gt;15)),TRUE,FALSE))</f>
        <v/>
      </c>
      <c r="T2139" s="77" t="str">
        <f>IF(O2139="","",IF(OR(VALUE(LEFT(O2139,2))&gt;IF(RIGHT(J2139,1)="M",7,19),AND(OR(LEFT(O2139,2)={"07","19"}),VALUE(RIGHT(O2139,2))&gt;5)),TRUE,FALSE))</f>
        <v/>
      </c>
    </row>
    <row r="2140" spans="12:20" x14ac:dyDescent="0.25">
      <c r="L2140" s="75">
        <f>COUNTIF($B$2:B2140,B2140)</f>
        <v>0</v>
      </c>
      <c r="M2140" s="75">
        <f>COUNTIF($L$2:L2140,4)</f>
        <v>42</v>
      </c>
      <c r="N2140" s="76" t="str">
        <f t="shared" si="169"/>
        <v>0</v>
      </c>
      <c r="O2140" s="76" t="str">
        <f t="shared" si="165"/>
        <v/>
      </c>
      <c r="P2140" s="75" t="str">
        <f t="shared" si="166"/>
        <v/>
      </c>
      <c r="Q2140" s="77" t="str">
        <f t="shared" si="167"/>
        <v/>
      </c>
      <c r="R2140" s="77" t="str">
        <f t="shared" si="168"/>
        <v/>
      </c>
      <c r="S2140" s="77" t="str">
        <f>IF(O2140="","",IF(OR(VALUE(LEFT(O2140,2))&gt;IF(RIGHT(J2140,1)="M",7,19),AND(OR(LEFT(O2140,2)={"07","19"}),VALUE(RIGHT(O2140,2))&gt;15)),TRUE,FALSE))</f>
        <v/>
      </c>
      <c r="T2140" s="77" t="str">
        <f>IF(O2140="","",IF(OR(VALUE(LEFT(O2140,2))&gt;IF(RIGHT(J2140,1)="M",7,19),AND(OR(LEFT(O2140,2)={"07","19"}),VALUE(RIGHT(O2140,2))&gt;5)),TRUE,FALSE))</f>
        <v/>
      </c>
    </row>
    <row r="2141" spans="12:20" x14ac:dyDescent="0.25">
      <c r="L2141" s="75">
        <f>COUNTIF($B$2:B2141,B2141)</f>
        <v>0</v>
      </c>
      <c r="M2141" s="75">
        <f>COUNTIF($L$2:L2141,4)</f>
        <v>42</v>
      </c>
      <c r="N2141" s="76" t="str">
        <f t="shared" si="169"/>
        <v>0</v>
      </c>
      <c r="O2141" s="76" t="str">
        <f t="shared" si="165"/>
        <v/>
      </c>
      <c r="P2141" s="75" t="str">
        <f t="shared" si="166"/>
        <v/>
      </c>
      <c r="Q2141" s="77" t="str">
        <f t="shared" si="167"/>
        <v/>
      </c>
      <c r="R2141" s="77" t="str">
        <f t="shared" si="168"/>
        <v/>
      </c>
      <c r="S2141" s="77" t="str">
        <f>IF(O2141="","",IF(OR(VALUE(LEFT(O2141,2))&gt;IF(RIGHT(J2141,1)="M",7,19),AND(OR(LEFT(O2141,2)={"07","19"}),VALUE(RIGHT(O2141,2))&gt;15)),TRUE,FALSE))</f>
        <v/>
      </c>
      <c r="T2141" s="77" t="str">
        <f>IF(O2141="","",IF(OR(VALUE(LEFT(O2141,2))&gt;IF(RIGHT(J2141,1)="M",7,19),AND(OR(LEFT(O2141,2)={"07","19"}),VALUE(RIGHT(O2141,2))&gt;5)),TRUE,FALSE))</f>
        <v/>
      </c>
    </row>
    <row r="2142" spans="12:20" x14ac:dyDescent="0.25">
      <c r="L2142" s="75">
        <f>COUNTIF($B$2:B2142,B2142)</f>
        <v>0</v>
      </c>
      <c r="M2142" s="75">
        <f>COUNTIF($L$2:L2142,4)</f>
        <v>42</v>
      </c>
      <c r="N2142" s="76" t="str">
        <f t="shared" si="169"/>
        <v>0</v>
      </c>
      <c r="O2142" s="76" t="str">
        <f t="shared" si="165"/>
        <v/>
      </c>
      <c r="P2142" s="75" t="str">
        <f t="shared" si="166"/>
        <v/>
      </c>
      <c r="Q2142" s="77" t="str">
        <f t="shared" si="167"/>
        <v/>
      </c>
      <c r="R2142" s="77" t="str">
        <f t="shared" si="168"/>
        <v/>
      </c>
      <c r="S2142" s="77" t="str">
        <f>IF(O2142="","",IF(OR(VALUE(LEFT(O2142,2))&gt;IF(RIGHT(J2142,1)="M",7,19),AND(OR(LEFT(O2142,2)={"07","19"}),VALUE(RIGHT(O2142,2))&gt;15)),TRUE,FALSE))</f>
        <v/>
      </c>
      <c r="T2142" s="77" t="str">
        <f>IF(O2142="","",IF(OR(VALUE(LEFT(O2142,2))&gt;IF(RIGHT(J2142,1)="M",7,19),AND(OR(LEFT(O2142,2)={"07","19"}),VALUE(RIGHT(O2142,2))&gt;5)),TRUE,FALSE))</f>
        <v/>
      </c>
    </row>
    <row r="2143" spans="12:20" x14ac:dyDescent="0.25">
      <c r="L2143" s="75">
        <f>COUNTIF($B$2:B2143,B2143)</f>
        <v>0</v>
      </c>
      <c r="M2143" s="75">
        <f>COUNTIF($L$2:L2143,4)</f>
        <v>42</v>
      </c>
      <c r="N2143" s="76" t="str">
        <f t="shared" si="169"/>
        <v>0</v>
      </c>
      <c r="O2143" s="76" t="str">
        <f t="shared" si="165"/>
        <v/>
      </c>
      <c r="P2143" s="75" t="str">
        <f t="shared" si="166"/>
        <v/>
      </c>
      <c r="Q2143" s="77" t="str">
        <f t="shared" si="167"/>
        <v/>
      </c>
      <c r="R2143" s="77" t="str">
        <f t="shared" si="168"/>
        <v/>
      </c>
      <c r="S2143" s="77" t="str">
        <f>IF(O2143="","",IF(OR(VALUE(LEFT(O2143,2))&gt;IF(RIGHT(J2143,1)="M",7,19),AND(OR(LEFT(O2143,2)={"07","19"}),VALUE(RIGHT(O2143,2))&gt;15)),TRUE,FALSE))</f>
        <v/>
      </c>
      <c r="T2143" s="77" t="str">
        <f>IF(O2143="","",IF(OR(VALUE(LEFT(O2143,2))&gt;IF(RIGHT(J2143,1)="M",7,19),AND(OR(LEFT(O2143,2)={"07","19"}),VALUE(RIGHT(O2143,2))&gt;5)),TRUE,FALSE))</f>
        <v/>
      </c>
    </row>
    <row r="2144" spans="12:20" x14ac:dyDescent="0.25">
      <c r="L2144" s="75">
        <f>COUNTIF($B$2:B2144,B2144)</f>
        <v>0</v>
      </c>
      <c r="M2144" s="75">
        <f>COUNTIF($L$2:L2144,4)</f>
        <v>42</v>
      </c>
      <c r="N2144" s="76" t="str">
        <f t="shared" si="169"/>
        <v>0</v>
      </c>
      <c r="O2144" s="76" t="str">
        <f t="shared" si="165"/>
        <v/>
      </c>
      <c r="P2144" s="75" t="str">
        <f t="shared" si="166"/>
        <v/>
      </c>
      <c r="Q2144" s="77" t="str">
        <f t="shared" si="167"/>
        <v/>
      </c>
      <c r="R2144" s="77" t="str">
        <f t="shared" si="168"/>
        <v/>
      </c>
      <c r="S2144" s="77" t="str">
        <f>IF(O2144="","",IF(OR(VALUE(LEFT(O2144,2))&gt;IF(RIGHT(J2144,1)="M",7,19),AND(OR(LEFT(O2144,2)={"07","19"}),VALUE(RIGHT(O2144,2))&gt;15)),TRUE,FALSE))</f>
        <v/>
      </c>
      <c r="T2144" s="77" t="str">
        <f>IF(O2144="","",IF(OR(VALUE(LEFT(O2144,2))&gt;IF(RIGHT(J2144,1)="M",7,19),AND(OR(LEFT(O2144,2)={"07","19"}),VALUE(RIGHT(O2144,2))&gt;5)),TRUE,FALSE))</f>
        <v/>
      </c>
    </row>
    <row r="2145" spans="12:20" x14ac:dyDescent="0.25">
      <c r="L2145" s="75">
        <f>COUNTIF($B$2:B2145,B2145)</f>
        <v>0</v>
      </c>
      <c r="M2145" s="75">
        <f>COUNTIF($L$2:L2145,4)</f>
        <v>42</v>
      </c>
      <c r="N2145" s="76" t="str">
        <f t="shared" si="169"/>
        <v>0</v>
      </c>
      <c r="O2145" s="76" t="str">
        <f t="shared" si="165"/>
        <v/>
      </c>
      <c r="P2145" s="75" t="str">
        <f t="shared" si="166"/>
        <v/>
      </c>
      <c r="Q2145" s="77" t="str">
        <f t="shared" si="167"/>
        <v/>
      </c>
      <c r="R2145" s="77" t="str">
        <f t="shared" si="168"/>
        <v/>
      </c>
      <c r="S2145" s="77" t="str">
        <f>IF(O2145="","",IF(OR(VALUE(LEFT(O2145,2))&gt;IF(RIGHT(J2145,1)="M",7,19),AND(OR(LEFT(O2145,2)={"07","19"}),VALUE(RIGHT(O2145,2))&gt;15)),TRUE,FALSE))</f>
        <v/>
      </c>
      <c r="T2145" s="77" t="str">
        <f>IF(O2145="","",IF(OR(VALUE(LEFT(O2145,2))&gt;IF(RIGHT(J2145,1)="M",7,19),AND(OR(LEFT(O2145,2)={"07","19"}),VALUE(RIGHT(O2145,2))&gt;5)),TRUE,FALSE))</f>
        <v/>
      </c>
    </row>
    <row r="2146" spans="12:20" x14ac:dyDescent="0.25">
      <c r="L2146" s="75">
        <f>COUNTIF($B$2:B2146,B2146)</f>
        <v>0</v>
      </c>
      <c r="M2146" s="75">
        <f>COUNTIF($L$2:L2146,4)</f>
        <v>42</v>
      </c>
      <c r="N2146" s="76" t="str">
        <f t="shared" si="169"/>
        <v>0</v>
      </c>
      <c r="O2146" s="76" t="str">
        <f t="shared" si="165"/>
        <v/>
      </c>
      <c r="P2146" s="75" t="str">
        <f t="shared" si="166"/>
        <v/>
      </c>
      <c r="Q2146" s="77" t="str">
        <f t="shared" si="167"/>
        <v/>
      </c>
      <c r="R2146" s="77" t="str">
        <f t="shared" si="168"/>
        <v/>
      </c>
      <c r="S2146" s="77" t="str">
        <f>IF(O2146="","",IF(OR(VALUE(LEFT(O2146,2))&gt;IF(RIGHT(J2146,1)="M",7,19),AND(OR(LEFT(O2146,2)={"07","19"}),VALUE(RIGHT(O2146,2))&gt;15)),TRUE,FALSE))</f>
        <v/>
      </c>
      <c r="T2146" s="77" t="str">
        <f>IF(O2146="","",IF(OR(VALUE(LEFT(O2146,2))&gt;IF(RIGHT(J2146,1)="M",7,19),AND(OR(LEFT(O2146,2)={"07","19"}),VALUE(RIGHT(O2146,2))&gt;5)),TRUE,FALSE))</f>
        <v/>
      </c>
    </row>
    <row r="2147" spans="12:20" x14ac:dyDescent="0.25">
      <c r="L2147" s="75">
        <f>COUNTIF($B$2:B2147,B2147)</f>
        <v>0</v>
      </c>
      <c r="M2147" s="75">
        <f>COUNTIF($L$2:L2147,4)</f>
        <v>42</v>
      </c>
      <c r="N2147" s="76" t="str">
        <f t="shared" si="169"/>
        <v>0</v>
      </c>
      <c r="O2147" s="76" t="str">
        <f t="shared" si="165"/>
        <v/>
      </c>
      <c r="P2147" s="75" t="str">
        <f t="shared" si="166"/>
        <v/>
      </c>
      <c r="Q2147" s="77" t="str">
        <f t="shared" si="167"/>
        <v/>
      </c>
      <c r="R2147" s="77" t="str">
        <f t="shared" si="168"/>
        <v/>
      </c>
      <c r="S2147" s="77" t="str">
        <f>IF(O2147="","",IF(OR(VALUE(LEFT(O2147,2))&gt;IF(RIGHT(J2147,1)="M",7,19),AND(OR(LEFT(O2147,2)={"07","19"}),VALUE(RIGHT(O2147,2))&gt;15)),TRUE,FALSE))</f>
        <v/>
      </c>
      <c r="T2147" s="77" t="str">
        <f>IF(O2147="","",IF(OR(VALUE(LEFT(O2147,2))&gt;IF(RIGHT(J2147,1)="M",7,19),AND(OR(LEFT(O2147,2)={"07","19"}),VALUE(RIGHT(O2147,2))&gt;5)),TRUE,FALSE))</f>
        <v/>
      </c>
    </row>
    <row r="2148" spans="12:20" x14ac:dyDescent="0.25">
      <c r="L2148" s="75">
        <f>COUNTIF($B$2:B2148,B2148)</f>
        <v>0</v>
      </c>
      <c r="M2148" s="75">
        <f>COUNTIF($L$2:L2148,4)</f>
        <v>42</v>
      </c>
      <c r="N2148" s="76" t="str">
        <f t="shared" si="169"/>
        <v>0</v>
      </c>
      <c r="O2148" s="76" t="str">
        <f t="shared" si="165"/>
        <v/>
      </c>
      <c r="P2148" s="75" t="str">
        <f t="shared" si="166"/>
        <v/>
      </c>
      <c r="Q2148" s="77" t="str">
        <f t="shared" si="167"/>
        <v/>
      </c>
      <c r="R2148" s="77" t="str">
        <f t="shared" si="168"/>
        <v/>
      </c>
      <c r="S2148" s="77" t="str">
        <f>IF(O2148="","",IF(OR(VALUE(LEFT(O2148,2))&gt;IF(RIGHT(J2148,1)="M",7,19),AND(OR(LEFT(O2148,2)={"07","19"}),VALUE(RIGHT(O2148,2))&gt;15)),TRUE,FALSE))</f>
        <v/>
      </c>
      <c r="T2148" s="77" t="str">
        <f>IF(O2148="","",IF(OR(VALUE(LEFT(O2148,2))&gt;IF(RIGHT(J2148,1)="M",7,19),AND(OR(LEFT(O2148,2)={"07","19"}),VALUE(RIGHT(O2148,2))&gt;5)),TRUE,FALSE))</f>
        <v/>
      </c>
    </row>
    <row r="2149" spans="12:20" x14ac:dyDescent="0.25">
      <c r="L2149" s="75">
        <f>COUNTIF($B$2:B2149,B2149)</f>
        <v>0</v>
      </c>
      <c r="M2149" s="75">
        <f>COUNTIF($L$2:L2149,4)</f>
        <v>42</v>
      </c>
      <c r="N2149" s="76" t="str">
        <f t="shared" si="169"/>
        <v>0</v>
      </c>
      <c r="O2149" s="76" t="str">
        <f t="shared" si="165"/>
        <v/>
      </c>
      <c r="P2149" s="75" t="str">
        <f t="shared" si="166"/>
        <v/>
      </c>
      <c r="Q2149" s="77" t="str">
        <f t="shared" si="167"/>
        <v/>
      </c>
      <c r="R2149" s="77" t="str">
        <f t="shared" si="168"/>
        <v/>
      </c>
      <c r="S2149" s="77" t="str">
        <f>IF(O2149="","",IF(OR(VALUE(LEFT(O2149,2))&gt;IF(RIGHT(J2149,1)="M",7,19),AND(OR(LEFT(O2149,2)={"07","19"}),VALUE(RIGHT(O2149,2))&gt;15)),TRUE,FALSE))</f>
        <v/>
      </c>
      <c r="T2149" s="77" t="str">
        <f>IF(O2149="","",IF(OR(VALUE(LEFT(O2149,2))&gt;IF(RIGHT(J2149,1)="M",7,19),AND(OR(LEFT(O2149,2)={"07","19"}),VALUE(RIGHT(O2149,2))&gt;5)),TRUE,FALSE))</f>
        <v/>
      </c>
    </row>
    <row r="2150" spans="12:20" x14ac:dyDescent="0.25">
      <c r="L2150" s="75">
        <f>COUNTIF($B$2:B2150,B2150)</f>
        <v>0</v>
      </c>
      <c r="M2150" s="75">
        <f>COUNTIF($L$2:L2150,4)</f>
        <v>42</v>
      </c>
      <c r="N2150" s="76" t="str">
        <f t="shared" si="169"/>
        <v>0</v>
      </c>
      <c r="O2150" s="76" t="str">
        <f t="shared" si="165"/>
        <v/>
      </c>
      <c r="P2150" s="75" t="str">
        <f t="shared" si="166"/>
        <v/>
      </c>
      <c r="Q2150" s="77" t="str">
        <f t="shared" si="167"/>
        <v/>
      </c>
      <c r="R2150" s="77" t="str">
        <f t="shared" si="168"/>
        <v/>
      </c>
      <c r="S2150" s="77" t="str">
        <f>IF(O2150="","",IF(OR(VALUE(LEFT(O2150,2))&gt;IF(RIGHT(J2150,1)="M",7,19),AND(OR(LEFT(O2150,2)={"07","19"}),VALUE(RIGHT(O2150,2))&gt;15)),TRUE,FALSE))</f>
        <v/>
      </c>
      <c r="T2150" s="77" t="str">
        <f>IF(O2150="","",IF(OR(VALUE(LEFT(O2150,2))&gt;IF(RIGHT(J2150,1)="M",7,19),AND(OR(LEFT(O2150,2)={"07","19"}),VALUE(RIGHT(O2150,2))&gt;5)),TRUE,FALSE))</f>
        <v/>
      </c>
    </row>
    <row r="2151" spans="12:20" x14ac:dyDescent="0.25">
      <c r="L2151" s="75">
        <f>COUNTIF($B$2:B2151,B2151)</f>
        <v>0</v>
      </c>
      <c r="M2151" s="75">
        <f>COUNTIF($L$2:L2151,4)</f>
        <v>42</v>
      </c>
      <c r="N2151" s="76" t="str">
        <f t="shared" si="169"/>
        <v>0</v>
      </c>
      <c r="O2151" s="76" t="str">
        <f t="shared" si="165"/>
        <v/>
      </c>
      <c r="P2151" s="75" t="str">
        <f t="shared" si="166"/>
        <v/>
      </c>
      <c r="Q2151" s="77" t="str">
        <f t="shared" si="167"/>
        <v/>
      </c>
      <c r="R2151" s="77" t="str">
        <f t="shared" si="168"/>
        <v/>
      </c>
      <c r="S2151" s="77" t="str">
        <f>IF(O2151="","",IF(OR(VALUE(LEFT(O2151,2))&gt;IF(RIGHT(J2151,1)="M",7,19),AND(OR(LEFT(O2151,2)={"07","19"}),VALUE(RIGHT(O2151,2))&gt;15)),TRUE,FALSE))</f>
        <v/>
      </c>
      <c r="T2151" s="77" t="str">
        <f>IF(O2151="","",IF(OR(VALUE(LEFT(O2151,2))&gt;IF(RIGHT(J2151,1)="M",7,19),AND(OR(LEFT(O2151,2)={"07","19"}),VALUE(RIGHT(O2151,2))&gt;5)),TRUE,FALSE))</f>
        <v/>
      </c>
    </row>
    <row r="2152" spans="12:20" x14ac:dyDescent="0.25">
      <c r="L2152" s="75">
        <f>COUNTIF($B$2:B2152,B2152)</f>
        <v>0</v>
      </c>
      <c r="M2152" s="75">
        <f>COUNTIF($L$2:L2152,4)</f>
        <v>42</v>
      </c>
      <c r="N2152" s="76" t="str">
        <f t="shared" si="169"/>
        <v>0</v>
      </c>
      <c r="O2152" s="76" t="str">
        <f t="shared" si="165"/>
        <v/>
      </c>
      <c r="P2152" s="75" t="str">
        <f t="shared" si="166"/>
        <v/>
      </c>
      <c r="Q2152" s="77" t="str">
        <f t="shared" si="167"/>
        <v/>
      </c>
      <c r="R2152" s="77" t="str">
        <f t="shared" si="168"/>
        <v/>
      </c>
      <c r="S2152" s="77" t="str">
        <f>IF(O2152="","",IF(OR(VALUE(LEFT(O2152,2))&gt;IF(RIGHT(J2152,1)="M",7,19),AND(OR(LEFT(O2152,2)={"07","19"}),VALUE(RIGHT(O2152,2))&gt;15)),TRUE,FALSE))</f>
        <v/>
      </c>
      <c r="T2152" s="77" t="str">
        <f>IF(O2152="","",IF(OR(VALUE(LEFT(O2152,2))&gt;IF(RIGHT(J2152,1)="M",7,19),AND(OR(LEFT(O2152,2)={"07","19"}),VALUE(RIGHT(O2152,2))&gt;5)),TRUE,FALSE))</f>
        <v/>
      </c>
    </row>
    <row r="2153" spans="12:20" x14ac:dyDescent="0.25">
      <c r="L2153" s="75">
        <f>COUNTIF($B$2:B2153,B2153)</f>
        <v>0</v>
      </c>
      <c r="M2153" s="75">
        <f>COUNTIF($L$2:L2153,4)</f>
        <v>42</v>
      </c>
      <c r="N2153" s="76" t="str">
        <f t="shared" si="169"/>
        <v>0</v>
      </c>
      <c r="O2153" s="76" t="str">
        <f t="shared" si="165"/>
        <v/>
      </c>
      <c r="P2153" s="75" t="str">
        <f t="shared" si="166"/>
        <v/>
      </c>
      <c r="Q2153" s="77" t="str">
        <f t="shared" si="167"/>
        <v/>
      </c>
      <c r="R2153" s="77" t="str">
        <f t="shared" si="168"/>
        <v/>
      </c>
      <c r="S2153" s="77" t="str">
        <f>IF(O2153="","",IF(OR(VALUE(LEFT(O2153,2))&gt;IF(RIGHT(J2153,1)="M",7,19),AND(OR(LEFT(O2153,2)={"07","19"}),VALUE(RIGHT(O2153,2))&gt;15)),TRUE,FALSE))</f>
        <v/>
      </c>
      <c r="T2153" s="77" t="str">
        <f>IF(O2153="","",IF(OR(VALUE(LEFT(O2153,2))&gt;IF(RIGHT(J2153,1)="M",7,19),AND(OR(LEFT(O2153,2)={"07","19"}),VALUE(RIGHT(O2153,2))&gt;5)),TRUE,FALSE))</f>
        <v/>
      </c>
    </row>
    <row r="2154" spans="12:20" x14ac:dyDescent="0.25">
      <c r="L2154" s="75">
        <f>COUNTIF($B$2:B2154,B2154)</f>
        <v>0</v>
      </c>
      <c r="M2154" s="75">
        <f>COUNTIF($L$2:L2154,4)</f>
        <v>42</v>
      </c>
      <c r="N2154" s="76" t="str">
        <f t="shared" si="169"/>
        <v>0</v>
      </c>
      <c r="O2154" s="76" t="str">
        <f t="shared" si="165"/>
        <v/>
      </c>
      <c r="P2154" s="75" t="str">
        <f t="shared" si="166"/>
        <v/>
      </c>
      <c r="Q2154" s="77" t="str">
        <f t="shared" si="167"/>
        <v/>
      </c>
      <c r="R2154" s="77" t="str">
        <f t="shared" si="168"/>
        <v/>
      </c>
      <c r="S2154" s="77" t="str">
        <f>IF(O2154="","",IF(OR(VALUE(LEFT(O2154,2))&gt;IF(RIGHT(J2154,1)="M",7,19),AND(OR(LEFT(O2154,2)={"07","19"}),VALUE(RIGHT(O2154,2))&gt;15)),TRUE,FALSE))</f>
        <v/>
      </c>
      <c r="T2154" s="77" t="str">
        <f>IF(O2154="","",IF(OR(VALUE(LEFT(O2154,2))&gt;IF(RIGHT(J2154,1)="M",7,19),AND(OR(LEFT(O2154,2)={"07","19"}),VALUE(RIGHT(O2154,2))&gt;5)),TRUE,FALSE))</f>
        <v/>
      </c>
    </row>
    <row r="2155" spans="12:20" x14ac:dyDescent="0.25">
      <c r="L2155" s="75">
        <f>COUNTIF($B$2:B2155,B2155)</f>
        <v>0</v>
      </c>
      <c r="M2155" s="75">
        <f>COUNTIF($L$2:L2155,4)</f>
        <v>42</v>
      </c>
      <c r="N2155" s="76" t="str">
        <f t="shared" si="169"/>
        <v>0</v>
      </c>
      <c r="O2155" s="76" t="str">
        <f t="shared" si="165"/>
        <v/>
      </c>
      <c r="P2155" s="75" t="str">
        <f t="shared" si="166"/>
        <v/>
      </c>
      <c r="Q2155" s="77" t="str">
        <f t="shared" si="167"/>
        <v/>
      </c>
      <c r="R2155" s="77" t="str">
        <f t="shared" si="168"/>
        <v/>
      </c>
      <c r="S2155" s="77" t="str">
        <f>IF(O2155="","",IF(OR(VALUE(LEFT(O2155,2))&gt;IF(RIGHT(J2155,1)="M",7,19),AND(OR(LEFT(O2155,2)={"07","19"}),VALUE(RIGHT(O2155,2))&gt;15)),TRUE,FALSE))</f>
        <v/>
      </c>
      <c r="T2155" s="77" t="str">
        <f>IF(O2155="","",IF(OR(VALUE(LEFT(O2155,2))&gt;IF(RIGHT(J2155,1)="M",7,19),AND(OR(LEFT(O2155,2)={"07","19"}),VALUE(RIGHT(O2155,2))&gt;5)),TRUE,FALSE))</f>
        <v/>
      </c>
    </row>
    <row r="2156" spans="12:20" x14ac:dyDescent="0.25">
      <c r="L2156" s="75">
        <f>COUNTIF($B$2:B2156,B2156)</f>
        <v>0</v>
      </c>
      <c r="M2156" s="75">
        <f>COUNTIF($L$2:L2156,4)</f>
        <v>42</v>
      </c>
      <c r="N2156" s="76" t="str">
        <f t="shared" si="169"/>
        <v>0</v>
      </c>
      <c r="O2156" s="76" t="str">
        <f t="shared" si="165"/>
        <v/>
      </c>
      <c r="P2156" s="75" t="str">
        <f t="shared" si="166"/>
        <v/>
      </c>
      <c r="Q2156" s="77" t="str">
        <f t="shared" si="167"/>
        <v/>
      </c>
      <c r="R2156" s="77" t="str">
        <f t="shared" si="168"/>
        <v/>
      </c>
      <c r="S2156" s="77" t="str">
        <f>IF(O2156="","",IF(OR(VALUE(LEFT(O2156,2))&gt;IF(RIGHT(J2156,1)="M",7,19),AND(OR(LEFT(O2156,2)={"07","19"}),VALUE(RIGHT(O2156,2))&gt;15)),TRUE,FALSE))</f>
        <v/>
      </c>
      <c r="T2156" s="77" t="str">
        <f>IF(O2156="","",IF(OR(VALUE(LEFT(O2156,2))&gt;IF(RIGHT(J2156,1)="M",7,19),AND(OR(LEFT(O2156,2)={"07","19"}),VALUE(RIGHT(O2156,2))&gt;5)),TRUE,FALSE))</f>
        <v/>
      </c>
    </row>
    <row r="2157" spans="12:20" x14ac:dyDescent="0.25">
      <c r="L2157" s="75">
        <f>COUNTIF($B$2:B2157,B2157)</f>
        <v>0</v>
      </c>
      <c r="M2157" s="75">
        <f>COUNTIF($L$2:L2157,4)</f>
        <v>42</v>
      </c>
      <c r="N2157" s="76" t="str">
        <f t="shared" si="169"/>
        <v>0</v>
      </c>
      <c r="O2157" s="76" t="str">
        <f t="shared" si="165"/>
        <v/>
      </c>
      <c r="P2157" s="75" t="str">
        <f t="shared" si="166"/>
        <v/>
      </c>
      <c r="Q2157" s="77" t="str">
        <f t="shared" si="167"/>
        <v/>
      </c>
      <c r="R2157" s="77" t="str">
        <f t="shared" si="168"/>
        <v/>
      </c>
      <c r="S2157" s="77" t="str">
        <f>IF(O2157="","",IF(OR(VALUE(LEFT(O2157,2))&gt;IF(RIGHT(J2157,1)="M",7,19),AND(OR(LEFT(O2157,2)={"07","19"}),VALUE(RIGHT(O2157,2))&gt;15)),TRUE,FALSE))</f>
        <v/>
      </c>
      <c r="T2157" s="77" t="str">
        <f>IF(O2157="","",IF(OR(VALUE(LEFT(O2157,2))&gt;IF(RIGHT(J2157,1)="M",7,19),AND(OR(LEFT(O2157,2)={"07","19"}),VALUE(RIGHT(O2157,2))&gt;5)),TRUE,FALSE))</f>
        <v/>
      </c>
    </row>
    <row r="2158" spans="12:20" x14ac:dyDescent="0.25">
      <c r="L2158" s="75">
        <f>COUNTIF($B$2:B2158,B2158)</f>
        <v>0</v>
      </c>
      <c r="M2158" s="75">
        <f>COUNTIF($L$2:L2158,4)</f>
        <v>42</v>
      </c>
      <c r="N2158" s="76" t="str">
        <f t="shared" si="169"/>
        <v>0</v>
      </c>
      <c r="O2158" s="76" t="str">
        <f t="shared" si="165"/>
        <v/>
      </c>
      <c r="P2158" s="75" t="str">
        <f t="shared" si="166"/>
        <v/>
      </c>
      <c r="Q2158" s="77" t="str">
        <f t="shared" si="167"/>
        <v/>
      </c>
      <c r="R2158" s="77" t="str">
        <f t="shared" si="168"/>
        <v/>
      </c>
      <c r="S2158" s="77" t="str">
        <f>IF(O2158="","",IF(OR(VALUE(LEFT(O2158,2))&gt;IF(RIGHT(J2158,1)="M",7,19),AND(OR(LEFT(O2158,2)={"07","19"}),VALUE(RIGHT(O2158,2))&gt;15)),TRUE,FALSE))</f>
        <v/>
      </c>
      <c r="T2158" s="77" t="str">
        <f>IF(O2158="","",IF(OR(VALUE(LEFT(O2158,2))&gt;IF(RIGHT(J2158,1)="M",7,19),AND(OR(LEFT(O2158,2)={"07","19"}),VALUE(RIGHT(O2158,2))&gt;5)),TRUE,FALSE))</f>
        <v/>
      </c>
    </row>
    <row r="2159" spans="12:20" x14ac:dyDescent="0.25">
      <c r="L2159" s="75">
        <f>COUNTIF($B$2:B2159,B2159)</f>
        <v>0</v>
      </c>
      <c r="M2159" s="75">
        <f>COUNTIF($L$2:L2159,4)</f>
        <v>42</v>
      </c>
      <c r="N2159" s="76" t="str">
        <f t="shared" si="169"/>
        <v>0</v>
      </c>
      <c r="O2159" s="76" t="str">
        <f t="shared" si="165"/>
        <v/>
      </c>
      <c r="P2159" s="75" t="str">
        <f t="shared" si="166"/>
        <v/>
      </c>
      <c r="Q2159" s="77" t="str">
        <f t="shared" si="167"/>
        <v/>
      </c>
      <c r="R2159" s="77" t="str">
        <f t="shared" si="168"/>
        <v/>
      </c>
      <c r="S2159" s="77" t="str">
        <f>IF(O2159="","",IF(OR(VALUE(LEFT(O2159,2))&gt;IF(RIGHT(J2159,1)="M",7,19),AND(OR(LEFT(O2159,2)={"07","19"}),VALUE(RIGHT(O2159,2))&gt;15)),TRUE,FALSE))</f>
        <v/>
      </c>
      <c r="T2159" s="77" t="str">
        <f>IF(O2159="","",IF(OR(VALUE(LEFT(O2159,2))&gt;IF(RIGHT(J2159,1)="M",7,19),AND(OR(LEFT(O2159,2)={"07","19"}),VALUE(RIGHT(O2159,2))&gt;5)),TRUE,FALSE))</f>
        <v/>
      </c>
    </row>
    <row r="2160" spans="12:20" x14ac:dyDescent="0.25">
      <c r="L2160" s="75">
        <f>COUNTIF($B$2:B2160,B2160)</f>
        <v>0</v>
      </c>
      <c r="M2160" s="75">
        <f>COUNTIF($L$2:L2160,4)</f>
        <v>42</v>
      </c>
      <c r="N2160" s="76" t="str">
        <f t="shared" si="169"/>
        <v>0</v>
      </c>
      <c r="O2160" s="76" t="str">
        <f t="shared" si="165"/>
        <v/>
      </c>
      <c r="P2160" s="75" t="str">
        <f t="shared" si="166"/>
        <v/>
      </c>
      <c r="Q2160" s="77" t="str">
        <f t="shared" si="167"/>
        <v/>
      </c>
      <c r="R2160" s="77" t="str">
        <f t="shared" si="168"/>
        <v/>
      </c>
      <c r="S2160" s="77" t="str">
        <f>IF(O2160="","",IF(OR(VALUE(LEFT(O2160,2))&gt;IF(RIGHT(J2160,1)="M",7,19),AND(OR(LEFT(O2160,2)={"07","19"}),VALUE(RIGHT(O2160,2))&gt;15)),TRUE,FALSE))</f>
        <v/>
      </c>
      <c r="T2160" s="77" t="str">
        <f>IF(O2160="","",IF(OR(VALUE(LEFT(O2160,2))&gt;IF(RIGHT(J2160,1)="M",7,19),AND(OR(LEFT(O2160,2)={"07","19"}),VALUE(RIGHT(O2160,2))&gt;5)),TRUE,FALSE))</f>
        <v/>
      </c>
    </row>
    <row r="2161" spans="12:20" x14ac:dyDescent="0.25">
      <c r="L2161" s="75">
        <f>COUNTIF($B$2:B2161,B2161)</f>
        <v>0</v>
      </c>
      <c r="M2161" s="75">
        <f>COUNTIF($L$2:L2161,4)</f>
        <v>42</v>
      </c>
      <c r="N2161" s="76" t="str">
        <f t="shared" si="169"/>
        <v>0</v>
      </c>
      <c r="O2161" s="76" t="str">
        <f t="shared" si="165"/>
        <v/>
      </c>
      <c r="P2161" s="75" t="str">
        <f t="shared" si="166"/>
        <v/>
      </c>
      <c r="Q2161" s="77" t="str">
        <f t="shared" si="167"/>
        <v/>
      </c>
      <c r="R2161" s="77" t="str">
        <f t="shared" si="168"/>
        <v/>
      </c>
      <c r="S2161" s="77" t="str">
        <f>IF(O2161="","",IF(OR(VALUE(LEFT(O2161,2))&gt;IF(RIGHT(J2161,1)="M",7,19),AND(OR(LEFT(O2161,2)={"07","19"}),VALUE(RIGHT(O2161,2))&gt;15)),TRUE,FALSE))</f>
        <v/>
      </c>
      <c r="T2161" s="77" t="str">
        <f>IF(O2161="","",IF(OR(VALUE(LEFT(O2161,2))&gt;IF(RIGHT(J2161,1)="M",7,19),AND(OR(LEFT(O2161,2)={"07","19"}),VALUE(RIGHT(O2161,2))&gt;5)),TRUE,FALSE))</f>
        <v/>
      </c>
    </row>
    <row r="2162" spans="12:20" x14ac:dyDescent="0.25">
      <c r="L2162" s="75">
        <f>COUNTIF($B$2:B2162,B2162)</f>
        <v>0</v>
      </c>
      <c r="M2162" s="75">
        <f>COUNTIF($L$2:L2162,4)</f>
        <v>42</v>
      </c>
      <c r="N2162" s="76" t="str">
        <f t="shared" si="169"/>
        <v>0</v>
      </c>
      <c r="O2162" s="76" t="str">
        <f t="shared" si="165"/>
        <v/>
      </c>
      <c r="P2162" s="75" t="str">
        <f t="shared" si="166"/>
        <v/>
      </c>
      <c r="Q2162" s="77" t="str">
        <f t="shared" si="167"/>
        <v/>
      </c>
      <c r="R2162" s="77" t="str">
        <f t="shared" si="168"/>
        <v/>
      </c>
      <c r="S2162" s="77" t="str">
        <f>IF(O2162="","",IF(OR(VALUE(LEFT(O2162,2))&gt;IF(RIGHT(J2162,1)="M",7,19),AND(OR(LEFT(O2162,2)={"07","19"}),VALUE(RIGHT(O2162,2))&gt;15)),TRUE,FALSE))</f>
        <v/>
      </c>
      <c r="T2162" s="77" t="str">
        <f>IF(O2162="","",IF(OR(VALUE(LEFT(O2162,2))&gt;IF(RIGHT(J2162,1)="M",7,19),AND(OR(LEFT(O2162,2)={"07","19"}),VALUE(RIGHT(O2162,2))&gt;5)),TRUE,FALSE))</f>
        <v/>
      </c>
    </row>
    <row r="2163" spans="12:20" x14ac:dyDescent="0.25">
      <c r="L2163" s="75">
        <f>COUNTIF($B$2:B2163,B2163)</f>
        <v>0</v>
      </c>
      <c r="M2163" s="75">
        <f>COUNTIF($L$2:L2163,4)</f>
        <v>42</v>
      </c>
      <c r="N2163" s="76" t="str">
        <f t="shared" si="169"/>
        <v>0</v>
      </c>
      <c r="O2163" s="76" t="str">
        <f t="shared" si="165"/>
        <v/>
      </c>
      <c r="P2163" s="75" t="str">
        <f t="shared" si="166"/>
        <v/>
      </c>
      <c r="Q2163" s="77" t="str">
        <f t="shared" si="167"/>
        <v/>
      </c>
      <c r="R2163" s="77" t="str">
        <f t="shared" si="168"/>
        <v/>
      </c>
      <c r="S2163" s="77" t="str">
        <f>IF(O2163="","",IF(OR(VALUE(LEFT(O2163,2))&gt;IF(RIGHT(J2163,1)="M",7,19),AND(OR(LEFT(O2163,2)={"07","19"}),VALUE(RIGHT(O2163,2))&gt;15)),TRUE,FALSE))</f>
        <v/>
      </c>
      <c r="T2163" s="77" t="str">
        <f>IF(O2163="","",IF(OR(VALUE(LEFT(O2163,2))&gt;IF(RIGHT(J2163,1)="M",7,19),AND(OR(LEFT(O2163,2)={"07","19"}),VALUE(RIGHT(O2163,2))&gt;5)),TRUE,FALSE))</f>
        <v/>
      </c>
    </row>
    <row r="2164" spans="12:20" x14ac:dyDescent="0.25">
      <c r="L2164" s="75">
        <f>COUNTIF($B$2:B2164,B2164)</f>
        <v>0</v>
      </c>
      <c r="M2164" s="75">
        <f>COUNTIF($L$2:L2164,4)</f>
        <v>42</v>
      </c>
      <c r="N2164" s="76" t="str">
        <f t="shared" si="169"/>
        <v>0</v>
      </c>
      <c r="O2164" s="76" t="str">
        <f t="shared" si="165"/>
        <v/>
      </c>
      <c r="P2164" s="75" t="str">
        <f t="shared" si="166"/>
        <v/>
      </c>
      <c r="Q2164" s="77" t="str">
        <f t="shared" si="167"/>
        <v/>
      </c>
      <c r="R2164" s="77" t="str">
        <f t="shared" si="168"/>
        <v/>
      </c>
      <c r="S2164" s="77" t="str">
        <f>IF(O2164="","",IF(OR(VALUE(LEFT(O2164,2))&gt;IF(RIGHT(J2164,1)="M",7,19),AND(OR(LEFT(O2164,2)={"07","19"}),VALUE(RIGHT(O2164,2))&gt;15)),TRUE,FALSE))</f>
        <v/>
      </c>
      <c r="T2164" s="77" t="str">
        <f>IF(O2164="","",IF(OR(VALUE(LEFT(O2164,2))&gt;IF(RIGHT(J2164,1)="M",7,19),AND(OR(LEFT(O2164,2)={"07","19"}),VALUE(RIGHT(O2164,2))&gt;5)),TRUE,FALSE))</f>
        <v/>
      </c>
    </row>
    <row r="2165" spans="12:20" x14ac:dyDescent="0.25">
      <c r="L2165" s="75">
        <f>COUNTIF($B$2:B2165,B2165)</f>
        <v>0</v>
      </c>
      <c r="M2165" s="75">
        <f>COUNTIF($L$2:L2165,4)</f>
        <v>42</v>
      </c>
      <c r="N2165" s="76" t="str">
        <f t="shared" si="169"/>
        <v>0</v>
      </c>
      <c r="O2165" s="76" t="str">
        <f t="shared" si="165"/>
        <v/>
      </c>
      <c r="P2165" s="75" t="str">
        <f t="shared" si="166"/>
        <v/>
      </c>
      <c r="Q2165" s="77" t="str">
        <f t="shared" si="167"/>
        <v/>
      </c>
      <c r="R2165" s="77" t="str">
        <f t="shared" si="168"/>
        <v/>
      </c>
      <c r="S2165" s="77" t="str">
        <f>IF(O2165="","",IF(OR(VALUE(LEFT(O2165,2))&gt;IF(RIGHT(J2165,1)="M",7,19),AND(OR(LEFT(O2165,2)={"07","19"}),VALUE(RIGHT(O2165,2))&gt;15)),TRUE,FALSE))</f>
        <v/>
      </c>
      <c r="T2165" s="77" t="str">
        <f>IF(O2165="","",IF(OR(VALUE(LEFT(O2165,2))&gt;IF(RIGHT(J2165,1)="M",7,19),AND(OR(LEFT(O2165,2)={"07","19"}),VALUE(RIGHT(O2165,2))&gt;5)),TRUE,FALSE))</f>
        <v/>
      </c>
    </row>
    <row r="2166" spans="12:20" x14ac:dyDescent="0.25">
      <c r="L2166" s="75">
        <f>COUNTIF($B$2:B2166,B2166)</f>
        <v>0</v>
      </c>
      <c r="M2166" s="75">
        <f>COUNTIF($L$2:L2166,4)</f>
        <v>42</v>
      </c>
      <c r="N2166" s="76" t="str">
        <f t="shared" si="169"/>
        <v>0</v>
      </c>
      <c r="O2166" s="76" t="str">
        <f t="shared" si="165"/>
        <v/>
      </c>
      <c r="P2166" s="75" t="str">
        <f t="shared" si="166"/>
        <v/>
      </c>
      <c r="Q2166" s="77" t="str">
        <f t="shared" si="167"/>
        <v/>
      </c>
      <c r="R2166" s="77" t="str">
        <f t="shared" si="168"/>
        <v/>
      </c>
      <c r="S2166" s="77" t="str">
        <f>IF(O2166="","",IF(OR(VALUE(LEFT(O2166,2))&gt;IF(RIGHT(J2166,1)="M",7,19),AND(OR(LEFT(O2166,2)={"07","19"}),VALUE(RIGHT(O2166,2))&gt;15)),TRUE,FALSE))</f>
        <v/>
      </c>
      <c r="T2166" s="77" t="str">
        <f>IF(O2166="","",IF(OR(VALUE(LEFT(O2166,2))&gt;IF(RIGHT(J2166,1)="M",7,19),AND(OR(LEFT(O2166,2)={"07","19"}),VALUE(RIGHT(O2166,2))&gt;5)),TRUE,FALSE))</f>
        <v/>
      </c>
    </row>
    <row r="2167" spans="12:20" x14ac:dyDescent="0.25">
      <c r="L2167" s="75">
        <f>COUNTIF($B$2:B2167,B2167)</f>
        <v>0</v>
      </c>
      <c r="M2167" s="75">
        <f>COUNTIF($L$2:L2167,4)</f>
        <v>42</v>
      </c>
      <c r="N2167" s="76" t="str">
        <f t="shared" si="169"/>
        <v>0</v>
      </c>
      <c r="O2167" s="76" t="str">
        <f t="shared" si="165"/>
        <v/>
      </c>
      <c r="P2167" s="75" t="str">
        <f t="shared" si="166"/>
        <v/>
      </c>
      <c r="Q2167" s="77" t="str">
        <f t="shared" si="167"/>
        <v/>
      </c>
      <c r="R2167" s="77" t="str">
        <f t="shared" si="168"/>
        <v/>
      </c>
      <c r="S2167" s="77" t="str">
        <f>IF(O2167="","",IF(OR(VALUE(LEFT(O2167,2))&gt;IF(RIGHT(J2167,1)="M",7,19),AND(OR(LEFT(O2167,2)={"07","19"}),VALUE(RIGHT(O2167,2))&gt;15)),TRUE,FALSE))</f>
        <v/>
      </c>
      <c r="T2167" s="77" t="str">
        <f>IF(O2167="","",IF(OR(VALUE(LEFT(O2167,2))&gt;IF(RIGHT(J2167,1)="M",7,19),AND(OR(LEFT(O2167,2)={"07","19"}),VALUE(RIGHT(O2167,2))&gt;5)),TRUE,FALSE))</f>
        <v/>
      </c>
    </row>
    <row r="2168" spans="12:20" x14ac:dyDescent="0.25">
      <c r="L2168" s="75">
        <f>COUNTIF($B$2:B2168,B2168)</f>
        <v>0</v>
      </c>
      <c r="M2168" s="75">
        <f>COUNTIF($L$2:L2168,4)</f>
        <v>42</v>
      </c>
      <c r="N2168" s="76" t="str">
        <f t="shared" si="169"/>
        <v>0</v>
      </c>
      <c r="O2168" s="76" t="str">
        <f t="shared" si="165"/>
        <v/>
      </c>
      <c r="P2168" s="75" t="str">
        <f t="shared" si="166"/>
        <v/>
      </c>
      <c r="Q2168" s="77" t="str">
        <f t="shared" si="167"/>
        <v/>
      </c>
      <c r="R2168" s="77" t="str">
        <f t="shared" si="168"/>
        <v/>
      </c>
      <c r="S2168" s="77" t="str">
        <f>IF(O2168="","",IF(OR(VALUE(LEFT(O2168,2))&gt;IF(RIGHT(J2168,1)="M",7,19),AND(OR(LEFT(O2168,2)={"07","19"}),VALUE(RIGHT(O2168,2))&gt;15)),TRUE,FALSE))</f>
        <v/>
      </c>
      <c r="T2168" s="77" t="str">
        <f>IF(O2168="","",IF(OR(VALUE(LEFT(O2168,2))&gt;IF(RIGHT(J2168,1)="M",7,19),AND(OR(LEFT(O2168,2)={"07","19"}),VALUE(RIGHT(O2168,2))&gt;5)),TRUE,FALSE))</f>
        <v/>
      </c>
    </row>
    <row r="2169" spans="12:20" x14ac:dyDescent="0.25">
      <c r="L2169" s="75">
        <f>COUNTIF($B$2:B2169,B2169)</f>
        <v>0</v>
      </c>
      <c r="M2169" s="75">
        <f>COUNTIF($L$2:L2169,4)</f>
        <v>42</v>
      </c>
      <c r="N2169" s="76" t="str">
        <f t="shared" si="169"/>
        <v>0</v>
      </c>
      <c r="O2169" s="76" t="str">
        <f t="shared" si="165"/>
        <v/>
      </c>
      <c r="P2169" s="75" t="str">
        <f t="shared" si="166"/>
        <v/>
      </c>
      <c r="Q2169" s="77" t="str">
        <f t="shared" si="167"/>
        <v/>
      </c>
      <c r="R2169" s="77" t="str">
        <f t="shared" si="168"/>
        <v/>
      </c>
      <c r="S2169" s="77" t="str">
        <f>IF(O2169="","",IF(OR(VALUE(LEFT(O2169,2))&gt;IF(RIGHT(J2169,1)="M",7,19),AND(OR(LEFT(O2169,2)={"07","19"}),VALUE(RIGHT(O2169,2))&gt;15)),TRUE,FALSE))</f>
        <v/>
      </c>
      <c r="T2169" s="77" t="str">
        <f>IF(O2169="","",IF(OR(VALUE(LEFT(O2169,2))&gt;IF(RIGHT(J2169,1)="M",7,19),AND(OR(LEFT(O2169,2)={"07","19"}),VALUE(RIGHT(O2169,2))&gt;5)),TRUE,FALSE))</f>
        <v/>
      </c>
    </row>
    <row r="2170" spans="12:20" x14ac:dyDescent="0.25">
      <c r="L2170" s="75">
        <f>COUNTIF($B$2:B2170,B2170)</f>
        <v>0</v>
      </c>
      <c r="M2170" s="75">
        <f>COUNTIF($L$2:L2170,4)</f>
        <v>42</v>
      </c>
      <c r="N2170" s="76" t="str">
        <f t="shared" si="169"/>
        <v>0</v>
      </c>
      <c r="O2170" s="76" t="str">
        <f t="shared" si="165"/>
        <v/>
      </c>
      <c r="P2170" s="75" t="str">
        <f t="shared" si="166"/>
        <v/>
      </c>
      <c r="Q2170" s="77" t="str">
        <f t="shared" si="167"/>
        <v/>
      </c>
      <c r="R2170" s="77" t="str">
        <f t="shared" si="168"/>
        <v/>
      </c>
      <c r="S2170" s="77" t="str">
        <f>IF(O2170="","",IF(OR(VALUE(LEFT(O2170,2))&gt;IF(RIGHT(J2170,1)="M",7,19),AND(OR(LEFT(O2170,2)={"07","19"}),VALUE(RIGHT(O2170,2))&gt;15)),TRUE,FALSE))</f>
        <v/>
      </c>
      <c r="T2170" s="77" t="str">
        <f>IF(O2170="","",IF(OR(VALUE(LEFT(O2170,2))&gt;IF(RIGHT(J2170,1)="M",7,19),AND(OR(LEFT(O2170,2)={"07","19"}),VALUE(RIGHT(O2170,2))&gt;5)),TRUE,FALSE))</f>
        <v/>
      </c>
    </row>
    <row r="2171" spans="12:20" x14ac:dyDescent="0.25">
      <c r="L2171" s="75">
        <f>COUNTIF($B$2:B2171,B2171)</f>
        <v>0</v>
      </c>
      <c r="M2171" s="75">
        <f>COUNTIF($L$2:L2171,4)</f>
        <v>42</v>
      </c>
      <c r="N2171" s="76" t="str">
        <f t="shared" si="169"/>
        <v>0</v>
      </c>
      <c r="O2171" s="76" t="str">
        <f t="shared" si="165"/>
        <v/>
      </c>
      <c r="P2171" s="75" t="str">
        <f t="shared" si="166"/>
        <v/>
      </c>
      <c r="Q2171" s="77" t="str">
        <f t="shared" si="167"/>
        <v/>
      </c>
      <c r="R2171" s="77" t="str">
        <f t="shared" si="168"/>
        <v/>
      </c>
      <c r="S2171" s="77" t="str">
        <f>IF(O2171="","",IF(OR(VALUE(LEFT(O2171,2))&gt;IF(RIGHT(J2171,1)="M",7,19),AND(OR(LEFT(O2171,2)={"07","19"}),VALUE(RIGHT(O2171,2))&gt;15)),TRUE,FALSE))</f>
        <v/>
      </c>
      <c r="T2171" s="77" t="str">
        <f>IF(O2171="","",IF(OR(VALUE(LEFT(O2171,2))&gt;IF(RIGHT(J2171,1)="M",7,19),AND(OR(LEFT(O2171,2)={"07","19"}),VALUE(RIGHT(O2171,2))&gt;5)),TRUE,FALSE))</f>
        <v/>
      </c>
    </row>
    <row r="2172" spans="12:20" x14ac:dyDescent="0.25">
      <c r="L2172" s="75">
        <f>COUNTIF($B$2:B2172,B2172)</f>
        <v>0</v>
      </c>
      <c r="M2172" s="75">
        <f>COUNTIF($L$2:L2172,4)</f>
        <v>42</v>
      </c>
      <c r="N2172" s="76" t="str">
        <f t="shared" si="169"/>
        <v>0</v>
      </c>
      <c r="O2172" s="76" t="str">
        <f t="shared" si="165"/>
        <v/>
      </c>
      <c r="P2172" s="75" t="str">
        <f t="shared" si="166"/>
        <v/>
      </c>
      <c r="Q2172" s="77" t="str">
        <f t="shared" si="167"/>
        <v/>
      </c>
      <c r="R2172" s="77" t="str">
        <f t="shared" si="168"/>
        <v/>
      </c>
      <c r="S2172" s="77" t="str">
        <f>IF(O2172="","",IF(OR(VALUE(LEFT(O2172,2))&gt;IF(RIGHT(J2172,1)="M",7,19),AND(OR(LEFT(O2172,2)={"07","19"}),VALUE(RIGHT(O2172,2))&gt;15)),TRUE,FALSE))</f>
        <v/>
      </c>
      <c r="T2172" s="77" t="str">
        <f>IF(O2172="","",IF(OR(VALUE(LEFT(O2172,2))&gt;IF(RIGHT(J2172,1)="M",7,19),AND(OR(LEFT(O2172,2)={"07","19"}),VALUE(RIGHT(O2172,2))&gt;5)),TRUE,FALSE))</f>
        <v/>
      </c>
    </row>
    <row r="2173" spans="12:20" x14ac:dyDescent="0.25">
      <c r="L2173" s="75">
        <f>COUNTIF($B$2:B2173,B2173)</f>
        <v>0</v>
      </c>
      <c r="M2173" s="75">
        <f>COUNTIF($L$2:L2173,4)</f>
        <v>42</v>
      </c>
      <c r="N2173" s="76" t="str">
        <f t="shared" si="169"/>
        <v>0</v>
      </c>
      <c r="O2173" s="76" t="str">
        <f t="shared" si="165"/>
        <v/>
      </c>
      <c r="P2173" s="75" t="str">
        <f t="shared" si="166"/>
        <v/>
      </c>
      <c r="Q2173" s="77" t="str">
        <f t="shared" si="167"/>
        <v/>
      </c>
      <c r="R2173" s="77" t="str">
        <f t="shared" si="168"/>
        <v/>
      </c>
      <c r="S2173" s="77" t="str">
        <f>IF(O2173="","",IF(OR(VALUE(LEFT(O2173,2))&gt;IF(RIGHT(J2173,1)="M",7,19),AND(OR(LEFT(O2173,2)={"07","19"}),VALUE(RIGHT(O2173,2))&gt;15)),TRUE,FALSE))</f>
        <v/>
      </c>
      <c r="T2173" s="77" t="str">
        <f>IF(O2173="","",IF(OR(VALUE(LEFT(O2173,2))&gt;IF(RIGHT(J2173,1)="M",7,19),AND(OR(LEFT(O2173,2)={"07","19"}),VALUE(RIGHT(O2173,2))&gt;5)),TRUE,FALSE))</f>
        <v/>
      </c>
    </row>
    <row r="2174" spans="12:20" x14ac:dyDescent="0.25">
      <c r="L2174" s="75">
        <f>COUNTIF($B$2:B2174,B2174)</f>
        <v>0</v>
      </c>
      <c r="M2174" s="75">
        <f>COUNTIF($L$2:L2174,4)</f>
        <v>42</v>
      </c>
      <c r="N2174" s="76" t="str">
        <f t="shared" si="169"/>
        <v>0</v>
      </c>
      <c r="O2174" s="76" t="str">
        <f t="shared" si="165"/>
        <v/>
      </c>
      <c r="P2174" s="75" t="str">
        <f t="shared" si="166"/>
        <v/>
      </c>
      <c r="Q2174" s="77" t="str">
        <f t="shared" si="167"/>
        <v/>
      </c>
      <c r="R2174" s="77" t="str">
        <f t="shared" si="168"/>
        <v/>
      </c>
      <c r="S2174" s="77" t="str">
        <f>IF(O2174="","",IF(OR(VALUE(LEFT(O2174,2))&gt;IF(RIGHT(J2174,1)="M",7,19),AND(OR(LEFT(O2174,2)={"07","19"}),VALUE(RIGHT(O2174,2))&gt;15)),TRUE,FALSE))</f>
        <v/>
      </c>
      <c r="T2174" s="77" t="str">
        <f>IF(O2174="","",IF(OR(VALUE(LEFT(O2174,2))&gt;IF(RIGHT(J2174,1)="M",7,19),AND(OR(LEFT(O2174,2)={"07","19"}),VALUE(RIGHT(O2174,2))&gt;5)),TRUE,FALSE))</f>
        <v/>
      </c>
    </row>
    <row r="2175" spans="12:20" x14ac:dyDescent="0.25">
      <c r="L2175" s="75">
        <f>COUNTIF($B$2:B2175,B2175)</f>
        <v>0</v>
      </c>
      <c r="M2175" s="75">
        <f>COUNTIF($L$2:L2175,4)</f>
        <v>42</v>
      </c>
      <c r="N2175" s="76" t="str">
        <f t="shared" si="169"/>
        <v>0</v>
      </c>
      <c r="O2175" s="76" t="str">
        <f t="shared" si="165"/>
        <v/>
      </c>
      <c r="P2175" s="75" t="str">
        <f t="shared" si="166"/>
        <v/>
      </c>
      <c r="Q2175" s="77" t="str">
        <f t="shared" si="167"/>
        <v/>
      </c>
      <c r="R2175" s="77" t="str">
        <f t="shared" si="168"/>
        <v/>
      </c>
      <c r="S2175" s="77" t="str">
        <f>IF(O2175="","",IF(OR(VALUE(LEFT(O2175,2))&gt;IF(RIGHT(J2175,1)="M",7,19),AND(OR(LEFT(O2175,2)={"07","19"}),VALUE(RIGHT(O2175,2))&gt;15)),TRUE,FALSE))</f>
        <v/>
      </c>
      <c r="T2175" s="77" t="str">
        <f>IF(O2175="","",IF(OR(VALUE(LEFT(O2175,2))&gt;IF(RIGHT(J2175,1)="M",7,19),AND(OR(LEFT(O2175,2)={"07","19"}),VALUE(RIGHT(O2175,2))&gt;5)),TRUE,FALSE))</f>
        <v/>
      </c>
    </row>
    <row r="2176" spans="12:20" x14ac:dyDescent="0.25">
      <c r="L2176" s="75">
        <f>COUNTIF($B$2:B2176,B2176)</f>
        <v>0</v>
      </c>
      <c r="M2176" s="75">
        <f>COUNTIF($L$2:L2176,4)</f>
        <v>42</v>
      </c>
      <c r="N2176" s="76" t="str">
        <f t="shared" si="169"/>
        <v>0</v>
      </c>
      <c r="O2176" s="76" t="str">
        <f t="shared" si="165"/>
        <v/>
      </c>
      <c r="P2176" s="75" t="str">
        <f t="shared" si="166"/>
        <v/>
      </c>
      <c r="Q2176" s="77" t="str">
        <f t="shared" si="167"/>
        <v/>
      </c>
      <c r="R2176" s="77" t="str">
        <f t="shared" si="168"/>
        <v/>
      </c>
      <c r="S2176" s="77" t="str">
        <f>IF(O2176="","",IF(OR(VALUE(LEFT(O2176,2))&gt;IF(RIGHT(J2176,1)="M",7,19),AND(OR(LEFT(O2176,2)={"07","19"}),VALUE(RIGHT(O2176,2))&gt;15)),TRUE,FALSE))</f>
        <v/>
      </c>
      <c r="T2176" s="77" t="str">
        <f>IF(O2176="","",IF(OR(VALUE(LEFT(O2176,2))&gt;IF(RIGHT(J2176,1)="M",7,19),AND(OR(LEFT(O2176,2)={"07","19"}),VALUE(RIGHT(O2176,2))&gt;5)),TRUE,FALSE))</f>
        <v/>
      </c>
    </row>
    <row r="2177" spans="12:20" x14ac:dyDescent="0.25">
      <c r="L2177" s="75">
        <f>COUNTIF($B$2:B2177,B2177)</f>
        <v>0</v>
      </c>
      <c r="M2177" s="75">
        <f>COUNTIF($L$2:L2177,4)</f>
        <v>42</v>
      </c>
      <c r="N2177" s="76" t="str">
        <f t="shared" si="169"/>
        <v>0</v>
      </c>
      <c r="O2177" s="76" t="str">
        <f t="shared" si="165"/>
        <v/>
      </c>
      <c r="P2177" s="75" t="str">
        <f t="shared" si="166"/>
        <v/>
      </c>
      <c r="Q2177" s="77" t="str">
        <f t="shared" si="167"/>
        <v/>
      </c>
      <c r="R2177" s="77" t="str">
        <f t="shared" si="168"/>
        <v/>
      </c>
      <c r="S2177" s="77" t="str">
        <f>IF(O2177="","",IF(OR(VALUE(LEFT(O2177,2))&gt;IF(RIGHT(J2177,1)="M",7,19),AND(OR(LEFT(O2177,2)={"07","19"}),VALUE(RIGHT(O2177,2))&gt;15)),TRUE,FALSE))</f>
        <v/>
      </c>
      <c r="T2177" s="77" t="str">
        <f>IF(O2177="","",IF(OR(VALUE(LEFT(O2177,2))&gt;IF(RIGHT(J2177,1)="M",7,19),AND(OR(LEFT(O2177,2)={"07","19"}),VALUE(RIGHT(O2177,2))&gt;5)),TRUE,FALSE))</f>
        <v/>
      </c>
    </row>
    <row r="2178" spans="12:20" x14ac:dyDescent="0.25">
      <c r="L2178" s="75">
        <f>COUNTIF($B$2:B2178,B2178)</f>
        <v>0</v>
      </c>
      <c r="M2178" s="75">
        <f>COUNTIF($L$2:L2178,4)</f>
        <v>42</v>
      </c>
      <c r="N2178" s="76" t="str">
        <f t="shared" si="169"/>
        <v>0</v>
      </c>
      <c r="O2178" s="76" t="str">
        <f t="shared" ref="O2178:O2241" si="170">TRIM(SUBSTITUTE(SUBSTITUTE(D2178,"+",""),"_",""))</f>
        <v/>
      </c>
      <c r="P2178" s="75" t="str">
        <f t="shared" ref="P2178:P2241" si="171">TRIM(SUBSTITUTE(SUBSTITUTE(E2178,"+",""),"_",""))</f>
        <v/>
      </c>
      <c r="Q2178" s="77" t="str">
        <f t="shared" ref="Q2178:Q2241" si="172">IFERROR(IF(RIGHT(P2178,2)&lt;RIGHT(O2178,2),IF(P2178&lt;O2178,P2178+2360-O2178,P2178-40-O2178),IF(P2178&lt;O2178,P2178+2400-O2178,P2178-O2178)),"")</f>
        <v/>
      </c>
      <c r="R2178" s="77" t="str">
        <f t="shared" ref="R2178:R2241" si="173">IFERROR(ROUNDDOWN(Q2178/100,0),"")</f>
        <v/>
      </c>
      <c r="S2178" s="77" t="str">
        <f>IF(O2178="","",IF(OR(VALUE(LEFT(O2178,2))&gt;IF(RIGHT(J2178,1)="M",7,19),AND(OR(LEFT(O2178,2)={"07","19"}),VALUE(RIGHT(O2178,2))&gt;15)),TRUE,FALSE))</f>
        <v/>
      </c>
      <c r="T2178" s="77" t="str">
        <f>IF(O2178="","",IF(OR(VALUE(LEFT(O2178,2))&gt;IF(RIGHT(J2178,1)="M",7,19),AND(OR(LEFT(O2178,2)={"07","19"}),VALUE(RIGHT(O2178,2))&gt;5)),TRUE,FALSE))</f>
        <v/>
      </c>
    </row>
    <row r="2179" spans="12:20" x14ac:dyDescent="0.25">
      <c r="L2179" s="75">
        <f>COUNTIF($B$2:B2179,B2179)</f>
        <v>0</v>
      </c>
      <c r="M2179" s="75">
        <f>COUNTIF($L$2:L2179,4)</f>
        <v>42</v>
      </c>
      <c r="N2179" s="76" t="str">
        <f t="shared" ref="N2179:N2242" si="174">A2179&amp;DAY(C2179)</f>
        <v>0</v>
      </c>
      <c r="O2179" s="76" t="str">
        <f t="shared" si="170"/>
        <v/>
      </c>
      <c r="P2179" s="75" t="str">
        <f t="shared" si="171"/>
        <v/>
      </c>
      <c r="Q2179" s="77" t="str">
        <f t="shared" si="172"/>
        <v/>
      </c>
      <c r="R2179" s="77" t="str">
        <f t="shared" si="173"/>
        <v/>
      </c>
      <c r="S2179" s="77" t="str">
        <f>IF(O2179="","",IF(OR(VALUE(LEFT(O2179,2))&gt;IF(RIGHT(J2179,1)="M",7,19),AND(OR(LEFT(O2179,2)={"07","19"}),VALUE(RIGHT(O2179,2))&gt;15)),TRUE,FALSE))</f>
        <v/>
      </c>
      <c r="T2179" s="77" t="str">
        <f>IF(O2179="","",IF(OR(VALUE(LEFT(O2179,2))&gt;IF(RIGHT(J2179,1)="M",7,19),AND(OR(LEFT(O2179,2)={"07","19"}),VALUE(RIGHT(O2179,2))&gt;5)),TRUE,FALSE))</f>
        <v/>
      </c>
    </row>
    <row r="2180" spans="12:20" x14ac:dyDescent="0.25">
      <c r="L2180" s="75">
        <f>COUNTIF($B$2:B2180,B2180)</f>
        <v>0</v>
      </c>
      <c r="M2180" s="75">
        <f>COUNTIF($L$2:L2180,4)</f>
        <v>42</v>
      </c>
      <c r="N2180" s="76" t="str">
        <f t="shared" si="174"/>
        <v>0</v>
      </c>
      <c r="O2180" s="76" t="str">
        <f t="shared" si="170"/>
        <v/>
      </c>
      <c r="P2180" s="75" t="str">
        <f t="shared" si="171"/>
        <v/>
      </c>
      <c r="Q2180" s="77" t="str">
        <f t="shared" si="172"/>
        <v/>
      </c>
      <c r="R2180" s="77" t="str">
        <f t="shared" si="173"/>
        <v/>
      </c>
      <c r="S2180" s="77" t="str">
        <f>IF(O2180="","",IF(OR(VALUE(LEFT(O2180,2))&gt;IF(RIGHT(J2180,1)="M",7,19),AND(OR(LEFT(O2180,2)={"07","19"}),VALUE(RIGHT(O2180,2))&gt;15)),TRUE,FALSE))</f>
        <v/>
      </c>
      <c r="T2180" s="77" t="str">
        <f>IF(O2180="","",IF(OR(VALUE(LEFT(O2180,2))&gt;IF(RIGHT(J2180,1)="M",7,19),AND(OR(LEFT(O2180,2)={"07","19"}),VALUE(RIGHT(O2180,2))&gt;5)),TRUE,FALSE))</f>
        <v/>
      </c>
    </row>
    <row r="2181" spans="12:20" x14ac:dyDescent="0.25">
      <c r="L2181" s="75">
        <f>COUNTIF($B$2:B2181,B2181)</f>
        <v>0</v>
      </c>
      <c r="M2181" s="75">
        <f>COUNTIF($L$2:L2181,4)</f>
        <v>42</v>
      </c>
      <c r="N2181" s="76" t="str">
        <f t="shared" si="174"/>
        <v>0</v>
      </c>
      <c r="O2181" s="76" t="str">
        <f t="shared" si="170"/>
        <v/>
      </c>
      <c r="P2181" s="75" t="str">
        <f t="shared" si="171"/>
        <v/>
      </c>
      <c r="Q2181" s="77" t="str">
        <f t="shared" si="172"/>
        <v/>
      </c>
      <c r="R2181" s="77" t="str">
        <f t="shared" si="173"/>
        <v/>
      </c>
      <c r="S2181" s="77" t="str">
        <f>IF(O2181="","",IF(OR(VALUE(LEFT(O2181,2))&gt;IF(RIGHT(J2181,1)="M",7,19),AND(OR(LEFT(O2181,2)={"07","19"}),VALUE(RIGHT(O2181,2))&gt;15)),TRUE,FALSE))</f>
        <v/>
      </c>
      <c r="T2181" s="77" t="str">
        <f>IF(O2181="","",IF(OR(VALUE(LEFT(O2181,2))&gt;IF(RIGHT(J2181,1)="M",7,19),AND(OR(LEFT(O2181,2)={"07","19"}),VALUE(RIGHT(O2181,2))&gt;5)),TRUE,FALSE))</f>
        <v/>
      </c>
    </row>
    <row r="2182" spans="12:20" x14ac:dyDescent="0.25">
      <c r="L2182" s="75">
        <f>COUNTIF($B$2:B2182,B2182)</f>
        <v>0</v>
      </c>
      <c r="M2182" s="75">
        <f>COUNTIF($L$2:L2182,4)</f>
        <v>42</v>
      </c>
      <c r="N2182" s="76" t="str">
        <f t="shared" si="174"/>
        <v>0</v>
      </c>
      <c r="O2182" s="76" t="str">
        <f t="shared" si="170"/>
        <v/>
      </c>
      <c r="P2182" s="75" t="str">
        <f t="shared" si="171"/>
        <v/>
      </c>
      <c r="Q2182" s="77" t="str">
        <f t="shared" si="172"/>
        <v/>
      </c>
      <c r="R2182" s="77" t="str">
        <f t="shared" si="173"/>
        <v/>
      </c>
      <c r="S2182" s="77" t="str">
        <f>IF(O2182="","",IF(OR(VALUE(LEFT(O2182,2))&gt;IF(RIGHT(J2182,1)="M",7,19),AND(OR(LEFT(O2182,2)={"07","19"}),VALUE(RIGHT(O2182,2))&gt;15)),TRUE,FALSE))</f>
        <v/>
      </c>
      <c r="T2182" s="77" t="str">
        <f>IF(O2182="","",IF(OR(VALUE(LEFT(O2182,2))&gt;IF(RIGHT(J2182,1)="M",7,19),AND(OR(LEFT(O2182,2)={"07","19"}),VALUE(RIGHT(O2182,2))&gt;5)),TRUE,FALSE))</f>
        <v/>
      </c>
    </row>
    <row r="2183" spans="12:20" x14ac:dyDescent="0.25">
      <c r="L2183" s="75">
        <f>COUNTIF($B$2:B2183,B2183)</f>
        <v>0</v>
      </c>
      <c r="M2183" s="75">
        <f>COUNTIF($L$2:L2183,4)</f>
        <v>42</v>
      </c>
      <c r="N2183" s="76" t="str">
        <f t="shared" si="174"/>
        <v>0</v>
      </c>
      <c r="O2183" s="76" t="str">
        <f t="shared" si="170"/>
        <v/>
      </c>
      <c r="P2183" s="75" t="str">
        <f t="shared" si="171"/>
        <v/>
      </c>
      <c r="Q2183" s="77" t="str">
        <f t="shared" si="172"/>
        <v/>
      </c>
      <c r="R2183" s="77" t="str">
        <f t="shared" si="173"/>
        <v/>
      </c>
      <c r="S2183" s="77" t="str">
        <f>IF(O2183="","",IF(OR(VALUE(LEFT(O2183,2))&gt;IF(RIGHT(J2183,1)="M",7,19),AND(OR(LEFT(O2183,2)={"07","19"}),VALUE(RIGHT(O2183,2))&gt;15)),TRUE,FALSE))</f>
        <v/>
      </c>
      <c r="T2183" s="77" t="str">
        <f>IF(O2183="","",IF(OR(VALUE(LEFT(O2183,2))&gt;IF(RIGHT(J2183,1)="M",7,19),AND(OR(LEFT(O2183,2)={"07","19"}),VALUE(RIGHT(O2183,2))&gt;5)),TRUE,FALSE))</f>
        <v/>
      </c>
    </row>
    <row r="2184" spans="12:20" x14ac:dyDescent="0.25">
      <c r="L2184" s="75">
        <f>COUNTIF($B$2:B2184,B2184)</f>
        <v>0</v>
      </c>
      <c r="M2184" s="75">
        <f>COUNTIF($L$2:L2184,4)</f>
        <v>42</v>
      </c>
      <c r="N2184" s="76" t="str">
        <f t="shared" si="174"/>
        <v>0</v>
      </c>
      <c r="O2184" s="76" t="str">
        <f t="shared" si="170"/>
        <v/>
      </c>
      <c r="P2184" s="75" t="str">
        <f t="shared" si="171"/>
        <v/>
      </c>
      <c r="Q2184" s="77" t="str">
        <f t="shared" si="172"/>
        <v/>
      </c>
      <c r="R2184" s="77" t="str">
        <f t="shared" si="173"/>
        <v/>
      </c>
      <c r="S2184" s="77" t="str">
        <f>IF(O2184="","",IF(OR(VALUE(LEFT(O2184,2))&gt;IF(RIGHT(J2184,1)="M",7,19),AND(OR(LEFT(O2184,2)={"07","19"}),VALUE(RIGHT(O2184,2))&gt;15)),TRUE,FALSE))</f>
        <v/>
      </c>
      <c r="T2184" s="77" t="str">
        <f>IF(O2184="","",IF(OR(VALUE(LEFT(O2184,2))&gt;IF(RIGHT(J2184,1)="M",7,19),AND(OR(LEFT(O2184,2)={"07","19"}),VALUE(RIGHT(O2184,2))&gt;5)),TRUE,FALSE))</f>
        <v/>
      </c>
    </row>
    <row r="2185" spans="12:20" x14ac:dyDescent="0.25">
      <c r="L2185" s="75">
        <f>COUNTIF($B$2:B2185,B2185)</f>
        <v>0</v>
      </c>
      <c r="M2185" s="75">
        <f>COUNTIF($L$2:L2185,4)</f>
        <v>42</v>
      </c>
      <c r="N2185" s="76" t="str">
        <f t="shared" si="174"/>
        <v>0</v>
      </c>
      <c r="O2185" s="76" t="str">
        <f t="shared" si="170"/>
        <v/>
      </c>
      <c r="P2185" s="75" t="str">
        <f t="shared" si="171"/>
        <v/>
      </c>
      <c r="Q2185" s="77" t="str">
        <f t="shared" si="172"/>
        <v/>
      </c>
      <c r="R2185" s="77" t="str">
        <f t="shared" si="173"/>
        <v/>
      </c>
      <c r="S2185" s="77" t="str">
        <f>IF(O2185="","",IF(OR(VALUE(LEFT(O2185,2))&gt;IF(RIGHT(J2185,1)="M",7,19),AND(OR(LEFT(O2185,2)={"07","19"}),VALUE(RIGHT(O2185,2))&gt;15)),TRUE,FALSE))</f>
        <v/>
      </c>
      <c r="T2185" s="77" t="str">
        <f>IF(O2185="","",IF(OR(VALUE(LEFT(O2185,2))&gt;IF(RIGHT(J2185,1)="M",7,19),AND(OR(LEFT(O2185,2)={"07","19"}),VALUE(RIGHT(O2185,2))&gt;5)),TRUE,FALSE))</f>
        <v/>
      </c>
    </row>
    <row r="2186" spans="12:20" x14ac:dyDescent="0.25">
      <c r="L2186" s="75">
        <f>COUNTIF($B$2:B2186,B2186)</f>
        <v>0</v>
      </c>
      <c r="M2186" s="75">
        <f>COUNTIF($L$2:L2186,4)</f>
        <v>42</v>
      </c>
      <c r="N2186" s="76" t="str">
        <f t="shared" si="174"/>
        <v>0</v>
      </c>
      <c r="O2186" s="76" t="str">
        <f t="shared" si="170"/>
        <v/>
      </c>
      <c r="P2186" s="75" t="str">
        <f t="shared" si="171"/>
        <v/>
      </c>
      <c r="Q2186" s="77" t="str">
        <f t="shared" si="172"/>
        <v/>
      </c>
      <c r="R2186" s="77" t="str">
        <f t="shared" si="173"/>
        <v/>
      </c>
      <c r="S2186" s="77" t="str">
        <f>IF(O2186="","",IF(OR(VALUE(LEFT(O2186,2))&gt;IF(RIGHT(J2186,1)="M",7,19),AND(OR(LEFT(O2186,2)={"07","19"}),VALUE(RIGHT(O2186,2))&gt;15)),TRUE,FALSE))</f>
        <v/>
      </c>
      <c r="T2186" s="77" t="str">
        <f>IF(O2186="","",IF(OR(VALUE(LEFT(O2186,2))&gt;IF(RIGHT(J2186,1)="M",7,19),AND(OR(LEFT(O2186,2)={"07","19"}),VALUE(RIGHT(O2186,2))&gt;5)),TRUE,FALSE))</f>
        <v/>
      </c>
    </row>
    <row r="2187" spans="12:20" x14ac:dyDescent="0.25">
      <c r="L2187" s="75">
        <f>COUNTIF($B$2:B2187,B2187)</f>
        <v>0</v>
      </c>
      <c r="M2187" s="75">
        <f>COUNTIF($L$2:L2187,4)</f>
        <v>42</v>
      </c>
      <c r="N2187" s="76" t="str">
        <f t="shared" si="174"/>
        <v>0</v>
      </c>
      <c r="O2187" s="76" t="str">
        <f t="shared" si="170"/>
        <v/>
      </c>
      <c r="P2187" s="75" t="str">
        <f t="shared" si="171"/>
        <v/>
      </c>
      <c r="Q2187" s="77" t="str">
        <f t="shared" si="172"/>
        <v/>
      </c>
      <c r="R2187" s="77" t="str">
        <f t="shared" si="173"/>
        <v/>
      </c>
      <c r="S2187" s="77" t="str">
        <f>IF(O2187="","",IF(OR(VALUE(LEFT(O2187,2))&gt;IF(RIGHT(J2187,1)="M",7,19),AND(OR(LEFT(O2187,2)={"07","19"}),VALUE(RIGHT(O2187,2))&gt;15)),TRUE,FALSE))</f>
        <v/>
      </c>
      <c r="T2187" s="77" t="str">
        <f>IF(O2187="","",IF(OR(VALUE(LEFT(O2187,2))&gt;IF(RIGHT(J2187,1)="M",7,19),AND(OR(LEFT(O2187,2)={"07","19"}),VALUE(RIGHT(O2187,2))&gt;5)),TRUE,FALSE))</f>
        <v/>
      </c>
    </row>
    <row r="2188" spans="12:20" x14ac:dyDescent="0.25">
      <c r="L2188" s="75">
        <f>COUNTIF($B$2:B2188,B2188)</f>
        <v>0</v>
      </c>
      <c r="M2188" s="75">
        <f>COUNTIF($L$2:L2188,4)</f>
        <v>42</v>
      </c>
      <c r="N2188" s="76" t="str">
        <f t="shared" si="174"/>
        <v>0</v>
      </c>
      <c r="O2188" s="76" t="str">
        <f t="shared" si="170"/>
        <v/>
      </c>
      <c r="P2188" s="75" t="str">
        <f t="shared" si="171"/>
        <v/>
      </c>
      <c r="Q2188" s="77" t="str">
        <f t="shared" si="172"/>
        <v/>
      </c>
      <c r="R2188" s="77" t="str">
        <f t="shared" si="173"/>
        <v/>
      </c>
      <c r="S2188" s="77" t="str">
        <f>IF(O2188="","",IF(OR(VALUE(LEFT(O2188,2))&gt;IF(RIGHT(J2188,1)="M",7,19),AND(OR(LEFT(O2188,2)={"07","19"}),VALUE(RIGHT(O2188,2))&gt;15)),TRUE,FALSE))</f>
        <v/>
      </c>
      <c r="T2188" s="77" t="str">
        <f>IF(O2188="","",IF(OR(VALUE(LEFT(O2188,2))&gt;IF(RIGHT(J2188,1)="M",7,19),AND(OR(LEFT(O2188,2)={"07","19"}),VALUE(RIGHT(O2188,2))&gt;5)),TRUE,FALSE))</f>
        <v/>
      </c>
    </row>
    <row r="2189" spans="12:20" x14ac:dyDescent="0.25">
      <c r="L2189" s="75">
        <f>COUNTIF($B$2:B2189,B2189)</f>
        <v>0</v>
      </c>
      <c r="M2189" s="75">
        <f>COUNTIF($L$2:L2189,4)</f>
        <v>42</v>
      </c>
      <c r="N2189" s="76" t="str">
        <f t="shared" si="174"/>
        <v>0</v>
      </c>
      <c r="O2189" s="76" t="str">
        <f t="shared" si="170"/>
        <v/>
      </c>
      <c r="P2189" s="75" t="str">
        <f t="shared" si="171"/>
        <v/>
      </c>
      <c r="Q2189" s="77" t="str">
        <f t="shared" si="172"/>
        <v/>
      </c>
      <c r="R2189" s="77" t="str">
        <f t="shared" si="173"/>
        <v/>
      </c>
      <c r="S2189" s="77" t="str">
        <f>IF(O2189="","",IF(OR(VALUE(LEFT(O2189,2))&gt;IF(RIGHT(J2189,1)="M",7,19),AND(OR(LEFT(O2189,2)={"07","19"}),VALUE(RIGHT(O2189,2))&gt;15)),TRUE,FALSE))</f>
        <v/>
      </c>
      <c r="T2189" s="77" t="str">
        <f>IF(O2189="","",IF(OR(VALUE(LEFT(O2189,2))&gt;IF(RIGHT(J2189,1)="M",7,19),AND(OR(LEFT(O2189,2)={"07","19"}),VALUE(RIGHT(O2189,2))&gt;5)),TRUE,FALSE))</f>
        <v/>
      </c>
    </row>
    <row r="2190" spans="12:20" x14ac:dyDescent="0.25">
      <c r="L2190" s="75">
        <f>COUNTIF($B$2:B2190,B2190)</f>
        <v>0</v>
      </c>
      <c r="M2190" s="75">
        <f>COUNTIF($L$2:L2190,4)</f>
        <v>42</v>
      </c>
      <c r="N2190" s="76" t="str">
        <f t="shared" si="174"/>
        <v>0</v>
      </c>
      <c r="O2190" s="76" t="str">
        <f t="shared" si="170"/>
        <v/>
      </c>
      <c r="P2190" s="75" t="str">
        <f t="shared" si="171"/>
        <v/>
      </c>
      <c r="Q2190" s="77" t="str">
        <f t="shared" si="172"/>
        <v/>
      </c>
      <c r="R2190" s="77" t="str">
        <f t="shared" si="173"/>
        <v/>
      </c>
      <c r="S2190" s="77" t="str">
        <f>IF(O2190="","",IF(OR(VALUE(LEFT(O2190,2))&gt;IF(RIGHT(J2190,1)="M",7,19),AND(OR(LEFT(O2190,2)={"07","19"}),VALUE(RIGHT(O2190,2))&gt;15)),TRUE,FALSE))</f>
        <v/>
      </c>
      <c r="T2190" s="77" t="str">
        <f>IF(O2190="","",IF(OR(VALUE(LEFT(O2190,2))&gt;IF(RIGHT(J2190,1)="M",7,19),AND(OR(LEFT(O2190,2)={"07","19"}),VALUE(RIGHT(O2190,2))&gt;5)),TRUE,FALSE))</f>
        <v/>
      </c>
    </row>
    <row r="2191" spans="12:20" x14ac:dyDescent="0.25">
      <c r="L2191" s="75">
        <f>COUNTIF($B$2:B2191,B2191)</f>
        <v>0</v>
      </c>
      <c r="M2191" s="75">
        <f>COUNTIF($L$2:L2191,4)</f>
        <v>42</v>
      </c>
      <c r="N2191" s="76" t="str">
        <f t="shared" si="174"/>
        <v>0</v>
      </c>
      <c r="O2191" s="76" t="str">
        <f t="shared" si="170"/>
        <v/>
      </c>
      <c r="P2191" s="75" t="str">
        <f t="shared" si="171"/>
        <v/>
      </c>
      <c r="Q2191" s="77" t="str">
        <f t="shared" si="172"/>
        <v/>
      </c>
      <c r="R2191" s="77" t="str">
        <f t="shared" si="173"/>
        <v/>
      </c>
      <c r="S2191" s="77" t="str">
        <f>IF(O2191="","",IF(OR(VALUE(LEFT(O2191,2))&gt;IF(RIGHT(J2191,1)="M",7,19),AND(OR(LEFT(O2191,2)={"07","19"}),VALUE(RIGHT(O2191,2))&gt;15)),TRUE,FALSE))</f>
        <v/>
      </c>
      <c r="T2191" s="77" t="str">
        <f>IF(O2191="","",IF(OR(VALUE(LEFT(O2191,2))&gt;IF(RIGHT(J2191,1)="M",7,19),AND(OR(LEFT(O2191,2)={"07","19"}),VALUE(RIGHT(O2191,2))&gt;5)),TRUE,FALSE))</f>
        <v/>
      </c>
    </row>
    <row r="2192" spans="12:20" x14ac:dyDescent="0.25">
      <c r="L2192" s="75">
        <f>COUNTIF($B$2:B2192,B2192)</f>
        <v>0</v>
      </c>
      <c r="M2192" s="75">
        <f>COUNTIF($L$2:L2192,4)</f>
        <v>42</v>
      </c>
      <c r="N2192" s="76" t="str">
        <f t="shared" si="174"/>
        <v>0</v>
      </c>
      <c r="O2192" s="76" t="str">
        <f t="shared" si="170"/>
        <v/>
      </c>
      <c r="P2192" s="75" t="str">
        <f t="shared" si="171"/>
        <v/>
      </c>
      <c r="Q2192" s="77" t="str">
        <f t="shared" si="172"/>
        <v/>
      </c>
      <c r="R2192" s="77" t="str">
        <f t="shared" si="173"/>
        <v/>
      </c>
      <c r="S2192" s="77" t="str">
        <f>IF(O2192="","",IF(OR(VALUE(LEFT(O2192,2))&gt;IF(RIGHT(J2192,1)="M",7,19),AND(OR(LEFT(O2192,2)={"07","19"}),VALUE(RIGHT(O2192,2))&gt;15)),TRUE,FALSE))</f>
        <v/>
      </c>
      <c r="T2192" s="77" t="str">
        <f>IF(O2192="","",IF(OR(VALUE(LEFT(O2192,2))&gt;IF(RIGHT(J2192,1)="M",7,19),AND(OR(LEFT(O2192,2)={"07","19"}),VALUE(RIGHT(O2192,2))&gt;5)),TRUE,FALSE))</f>
        <v/>
      </c>
    </row>
    <row r="2193" spans="12:20" x14ac:dyDescent="0.25">
      <c r="L2193" s="75">
        <f>COUNTIF($B$2:B2193,B2193)</f>
        <v>0</v>
      </c>
      <c r="M2193" s="75">
        <f>COUNTIF($L$2:L2193,4)</f>
        <v>42</v>
      </c>
      <c r="N2193" s="76" t="str">
        <f t="shared" si="174"/>
        <v>0</v>
      </c>
      <c r="O2193" s="76" t="str">
        <f t="shared" si="170"/>
        <v/>
      </c>
      <c r="P2193" s="75" t="str">
        <f t="shared" si="171"/>
        <v/>
      </c>
      <c r="Q2193" s="77" t="str">
        <f t="shared" si="172"/>
        <v/>
      </c>
      <c r="R2193" s="77" t="str">
        <f t="shared" si="173"/>
        <v/>
      </c>
      <c r="S2193" s="77" t="str">
        <f>IF(O2193="","",IF(OR(VALUE(LEFT(O2193,2))&gt;IF(RIGHT(J2193,1)="M",7,19),AND(OR(LEFT(O2193,2)={"07","19"}),VALUE(RIGHT(O2193,2))&gt;15)),TRUE,FALSE))</f>
        <v/>
      </c>
      <c r="T2193" s="77" t="str">
        <f>IF(O2193="","",IF(OR(VALUE(LEFT(O2193,2))&gt;IF(RIGHT(J2193,1)="M",7,19),AND(OR(LEFT(O2193,2)={"07","19"}),VALUE(RIGHT(O2193,2))&gt;5)),TRUE,FALSE))</f>
        <v/>
      </c>
    </row>
    <row r="2194" spans="12:20" x14ac:dyDescent="0.25">
      <c r="L2194" s="75">
        <f>COUNTIF($B$2:B2194,B2194)</f>
        <v>0</v>
      </c>
      <c r="M2194" s="75">
        <f>COUNTIF($L$2:L2194,4)</f>
        <v>42</v>
      </c>
      <c r="N2194" s="76" t="str">
        <f t="shared" si="174"/>
        <v>0</v>
      </c>
      <c r="O2194" s="76" t="str">
        <f t="shared" si="170"/>
        <v/>
      </c>
      <c r="P2194" s="75" t="str">
        <f t="shared" si="171"/>
        <v/>
      </c>
      <c r="Q2194" s="77" t="str">
        <f t="shared" si="172"/>
        <v/>
      </c>
      <c r="R2194" s="77" t="str">
        <f t="shared" si="173"/>
        <v/>
      </c>
      <c r="S2194" s="77" t="str">
        <f>IF(O2194="","",IF(OR(VALUE(LEFT(O2194,2))&gt;IF(RIGHT(J2194,1)="M",7,19),AND(OR(LEFT(O2194,2)={"07","19"}),VALUE(RIGHT(O2194,2))&gt;15)),TRUE,FALSE))</f>
        <v/>
      </c>
      <c r="T2194" s="77" t="str">
        <f>IF(O2194="","",IF(OR(VALUE(LEFT(O2194,2))&gt;IF(RIGHT(J2194,1)="M",7,19),AND(OR(LEFT(O2194,2)={"07","19"}),VALUE(RIGHT(O2194,2))&gt;5)),TRUE,FALSE))</f>
        <v/>
      </c>
    </row>
    <row r="2195" spans="12:20" x14ac:dyDescent="0.25">
      <c r="L2195" s="75">
        <f>COUNTIF($B$2:B2195,B2195)</f>
        <v>0</v>
      </c>
      <c r="M2195" s="75">
        <f>COUNTIF($L$2:L2195,4)</f>
        <v>42</v>
      </c>
      <c r="N2195" s="76" t="str">
        <f t="shared" si="174"/>
        <v>0</v>
      </c>
      <c r="O2195" s="76" t="str">
        <f t="shared" si="170"/>
        <v/>
      </c>
      <c r="P2195" s="75" t="str">
        <f t="shared" si="171"/>
        <v/>
      </c>
      <c r="Q2195" s="77" t="str">
        <f t="shared" si="172"/>
        <v/>
      </c>
      <c r="R2195" s="77" t="str">
        <f t="shared" si="173"/>
        <v/>
      </c>
      <c r="S2195" s="77" t="str">
        <f>IF(O2195="","",IF(OR(VALUE(LEFT(O2195,2))&gt;IF(RIGHT(J2195,1)="M",7,19),AND(OR(LEFT(O2195,2)={"07","19"}),VALUE(RIGHT(O2195,2))&gt;15)),TRUE,FALSE))</f>
        <v/>
      </c>
      <c r="T2195" s="77" t="str">
        <f>IF(O2195="","",IF(OR(VALUE(LEFT(O2195,2))&gt;IF(RIGHT(J2195,1)="M",7,19),AND(OR(LEFT(O2195,2)={"07","19"}),VALUE(RIGHT(O2195,2))&gt;5)),TRUE,FALSE))</f>
        <v/>
      </c>
    </row>
    <row r="2196" spans="12:20" x14ac:dyDescent="0.25">
      <c r="L2196" s="75">
        <f>COUNTIF($B$2:B2196,B2196)</f>
        <v>0</v>
      </c>
      <c r="M2196" s="75">
        <f>COUNTIF($L$2:L2196,4)</f>
        <v>42</v>
      </c>
      <c r="N2196" s="76" t="str">
        <f t="shared" si="174"/>
        <v>0</v>
      </c>
      <c r="O2196" s="76" t="str">
        <f t="shared" si="170"/>
        <v/>
      </c>
      <c r="P2196" s="75" t="str">
        <f t="shared" si="171"/>
        <v/>
      </c>
      <c r="Q2196" s="77" t="str">
        <f t="shared" si="172"/>
        <v/>
      </c>
      <c r="R2196" s="77" t="str">
        <f t="shared" si="173"/>
        <v/>
      </c>
      <c r="S2196" s="77" t="str">
        <f>IF(O2196="","",IF(OR(VALUE(LEFT(O2196,2))&gt;IF(RIGHT(J2196,1)="M",7,19),AND(OR(LEFT(O2196,2)={"07","19"}),VALUE(RIGHT(O2196,2))&gt;15)),TRUE,FALSE))</f>
        <v/>
      </c>
      <c r="T2196" s="77" t="str">
        <f>IF(O2196="","",IF(OR(VALUE(LEFT(O2196,2))&gt;IF(RIGHT(J2196,1)="M",7,19),AND(OR(LEFT(O2196,2)={"07","19"}),VALUE(RIGHT(O2196,2))&gt;5)),TRUE,FALSE))</f>
        <v/>
      </c>
    </row>
    <row r="2197" spans="12:20" x14ac:dyDescent="0.25">
      <c r="L2197" s="75">
        <f>COUNTIF($B$2:B2197,B2197)</f>
        <v>0</v>
      </c>
      <c r="M2197" s="75">
        <f>COUNTIF($L$2:L2197,4)</f>
        <v>42</v>
      </c>
      <c r="N2197" s="76" t="str">
        <f t="shared" si="174"/>
        <v>0</v>
      </c>
      <c r="O2197" s="76" t="str">
        <f t="shared" si="170"/>
        <v/>
      </c>
      <c r="P2197" s="75" t="str">
        <f t="shared" si="171"/>
        <v/>
      </c>
      <c r="Q2197" s="77" t="str">
        <f t="shared" si="172"/>
        <v/>
      </c>
      <c r="R2197" s="77" t="str">
        <f t="shared" si="173"/>
        <v/>
      </c>
      <c r="S2197" s="77" t="str">
        <f>IF(O2197="","",IF(OR(VALUE(LEFT(O2197,2))&gt;IF(RIGHT(J2197,1)="M",7,19),AND(OR(LEFT(O2197,2)={"07","19"}),VALUE(RIGHT(O2197,2))&gt;15)),TRUE,FALSE))</f>
        <v/>
      </c>
      <c r="T2197" s="77" t="str">
        <f>IF(O2197="","",IF(OR(VALUE(LEFT(O2197,2))&gt;IF(RIGHT(J2197,1)="M",7,19),AND(OR(LEFT(O2197,2)={"07","19"}),VALUE(RIGHT(O2197,2))&gt;5)),TRUE,FALSE))</f>
        <v/>
      </c>
    </row>
    <row r="2198" spans="12:20" x14ac:dyDescent="0.25">
      <c r="L2198" s="75">
        <f>COUNTIF($B$2:B2198,B2198)</f>
        <v>0</v>
      </c>
      <c r="M2198" s="75">
        <f>COUNTIF($L$2:L2198,4)</f>
        <v>42</v>
      </c>
      <c r="N2198" s="76" t="str">
        <f t="shared" si="174"/>
        <v>0</v>
      </c>
      <c r="O2198" s="76" t="str">
        <f t="shared" si="170"/>
        <v/>
      </c>
      <c r="P2198" s="75" t="str">
        <f t="shared" si="171"/>
        <v/>
      </c>
      <c r="Q2198" s="77" t="str">
        <f t="shared" si="172"/>
        <v/>
      </c>
      <c r="R2198" s="77" t="str">
        <f t="shared" si="173"/>
        <v/>
      </c>
      <c r="S2198" s="77" t="str">
        <f>IF(O2198="","",IF(OR(VALUE(LEFT(O2198,2))&gt;IF(RIGHT(J2198,1)="M",7,19),AND(OR(LEFT(O2198,2)={"07","19"}),VALUE(RIGHT(O2198,2))&gt;15)),TRUE,FALSE))</f>
        <v/>
      </c>
      <c r="T2198" s="77" t="str">
        <f>IF(O2198="","",IF(OR(VALUE(LEFT(O2198,2))&gt;IF(RIGHT(J2198,1)="M",7,19),AND(OR(LEFT(O2198,2)={"07","19"}),VALUE(RIGHT(O2198,2))&gt;5)),TRUE,FALSE))</f>
        <v/>
      </c>
    </row>
    <row r="2199" spans="12:20" x14ac:dyDescent="0.25">
      <c r="L2199" s="75">
        <f>COUNTIF($B$2:B2199,B2199)</f>
        <v>0</v>
      </c>
      <c r="M2199" s="75">
        <f>COUNTIF($L$2:L2199,4)</f>
        <v>42</v>
      </c>
      <c r="N2199" s="76" t="str">
        <f t="shared" si="174"/>
        <v>0</v>
      </c>
      <c r="O2199" s="76" t="str">
        <f t="shared" si="170"/>
        <v/>
      </c>
      <c r="P2199" s="75" t="str">
        <f t="shared" si="171"/>
        <v/>
      </c>
      <c r="Q2199" s="77" t="str">
        <f t="shared" si="172"/>
        <v/>
      </c>
      <c r="R2199" s="77" t="str">
        <f t="shared" si="173"/>
        <v/>
      </c>
      <c r="S2199" s="77" t="str">
        <f>IF(O2199="","",IF(OR(VALUE(LEFT(O2199,2))&gt;IF(RIGHT(J2199,1)="M",7,19),AND(OR(LEFT(O2199,2)={"07","19"}),VALUE(RIGHT(O2199,2))&gt;15)),TRUE,FALSE))</f>
        <v/>
      </c>
      <c r="T2199" s="77" t="str">
        <f>IF(O2199="","",IF(OR(VALUE(LEFT(O2199,2))&gt;IF(RIGHT(J2199,1)="M",7,19),AND(OR(LEFT(O2199,2)={"07","19"}),VALUE(RIGHT(O2199,2))&gt;5)),TRUE,FALSE))</f>
        <v/>
      </c>
    </row>
    <row r="2200" spans="12:20" x14ac:dyDescent="0.25">
      <c r="L2200" s="75">
        <f>COUNTIF($B$2:B2200,B2200)</f>
        <v>0</v>
      </c>
      <c r="M2200" s="75">
        <f>COUNTIF($L$2:L2200,4)</f>
        <v>42</v>
      </c>
      <c r="N2200" s="76" t="str">
        <f t="shared" si="174"/>
        <v>0</v>
      </c>
      <c r="O2200" s="76" t="str">
        <f t="shared" si="170"/>
        <v/>
      </c>
      <c r="P2200" s="75" t="str">
        <f t="shared" si="171"/>
        <v/>
      </c>
      <c r="Q2200" s="77" t="str">
        <f t="shared" si="172"/>
        <v/>
      </c>
      <c r="R2200" s="77" t="str">
        <f t="shared" si="173"/>
        <v/>
      </c>
      <c r="S2200" s="77" t="str">
        <f>IF(O2200="","",IF(OR(VALUE(LEFT(O2200,2))&gt;IF(RIGHT(J2200,1)="M",7,19),AND(OR(LEFT(O2200,2)={"07","19"}),VALUE(RIGHT(O2200,2))&gt;15)),TRUE,FALSE))</f>
        <v/>
      </c>
      <c r="T2200" s="77" t="str">
        <f>IF(O2200="","",IF(OR(VALUE(LEFT(O2200,2))&gt;IF(RIGHT(J2200,1)="M",7,19),AND(OR(LEFT(O2200,2)={"07","19"}),VALUE(RIGHT(O2200,2))&gt;5)),TRUE,FALSE))</f>
        <v/>
      </c>
    </row>
    <row r="2201" spans="12:20" x14ac:dyDescent="0.25">
      <c r="L2201" s="75">
        <f>COUNTIF($B$2:B2201,B2201)</f>
        <v>0</v>
      </c>
      <c r="M2201" s="75">
        <f>COUNTIF($L$2:L2201,4)</f>
        <v>42</v>
      </c>
      <c r="N2201" s="76" t="str">
        <f t="shared" si="174"/>
        <v>0</v>
      </c>
      <c r="O2201" s="76" t="str">
        <f t="shared" si="170"/>
        <v/>
      </c>
      <c r="P2201" s="75" t="str">
        <f t="shared" si="171"/>
        <v/>
      </c>
      <c r="Q2201" s="77" t="str">
        <f t="shared" si="172"/>
        <v/>
      </c>
      <c r="R2201" s="77" t="str">
        <f t="shared" si="173"/>
        <v/>
      </c>
      <c r="S2201" s="77" t="str">
        <f>IF(O2201="","",IF(OR(VALUE(LEFT(O2201,2))&gt;IF(RIGHT(J2201,1)="M",7,19),AND(OR(LEFT(O2201,2)={"07","19"}),VALUE(RIGHT(O2201,2))&gt;15)),TRUE,FALSE))</f>
        <v/>
      </c>
      <c r="T2201" s="77" t="str">
        <f>IF(O2201="","",IF(OR(VALUE(LEFT(O2201,2))&gt;IF(RIGHT(J2201,1)="M",7,19),AND(OR(LEFT(O2201,2)={"07","19"}),VALUE(RIGHT(O2201,2))&gt;5)),TRUE,FALSE))</f>
        <v/>
      </c>
    </row>
    <row r="2202" spans="12:20" x14ac:dyDescent="0.25">
      <c r="L2202" s="75">
        <f>COUNTIF($B$2:B2202,B2202)</f>
        <v>0</v>
      </c>
      <c r="M2202" s="75">
        <f>COUNTIF($L$2:L2202,4)</f>
        <v>42</v>
      </c>
      <c r="N2202" s="76" t="str">
        <f t="shared" si="174"/>
        <v>0</v>
      </c>
      <c r="O2202" s="76" t="str">
        <f t="shared" si="170"/>
        <v/>
      </c>
      <c r="P2202" s="75" t="str">
        <f t="shared" si="171"/>
        <v/>
      </c>
      <c r="Q2202" s="77" t="str">
        <f t="shared" si="172"/>
        <v/>
      </c>
      <c r="R2202" s="77" t="str">
        <f t="shared" si="173"/>
        <v/>
      </c>
      <c r="S2202" s="77" t="str">
        <f>IF(O2202="","",IF(OR(VALUE(LEFT(O2202,2))&gt;IF(RIGHT(J2202,1)="M",7,19),AND(OR(LEFT(O2202,2)={"07","19"}),VALUE(RIGHT(O2202,2))&gt;15)),TRUE,FALSE))</f>
        <v/>
      </c>
      <c r="T2202" s="77" t="str">
        <f>IF(O2202="","",IF(OR(VALUE(LEFT(O2202,2))&gt;IF(RIGHT(J2202,1)="M",7,19),AND(OR(LEFT(O2202,2)={"07","19"}),VALUE(RIGHT(O2202,2))&gt;5)),TRUE,FALSE))</f>
        <v/>
      </c>
    </row>
    <row r="2203" spans="12:20" x14ac:dyDescent="0.25">
      <c r="L2203" s="75">
        <f>COUNTIF($B$2:B2203,B2203)</f>
        <v>0</v>
      </c>
      <c r="M2203" s="75">
        <f>COUNTIF($L$2:L2203,4)</f>
        <v>42</v>
      </c>
      <c r="N2203" s="76" t="str">
        <f t="shared" si="174"/>
        <v>0</v>
      </c>
      <c r="O2203" s="76" t="str">
        <f t="shared" si="170"/>
        <v/>
      </c>
      <c r="P2203" s="75" t="str">
        <f t="shared" si="171"/>
        <v/>
      </c>
      <c r="Q2203" s="77" t="str">
        <f t="shared" si="172"/>
        <v/>
      </c>
      <c r="R2203" s="77" t="str">
        <f t="shared" si="173"/>
        <v/>
      </c>
      <c r="S2203" s="77" t="str">
        <f>IF(O2203="","",IF(OR(VALUE(LEFT(O2203,2))&gt;IF(RIGHT(J2203,1)="M",7,19),AND(OR(LEFT(O2203,2)={"07","19"}),VALUE(RIGHT(O2203,2))&gt;15)),TRUE,FALSE))</f>
        <v/>
      </c>
      <c r="T2203" s="77" t="str">
        <f>IF(O2203="","",IF(OR(VALUE(LEFT(O2203,2))&gt;IF(RIGHT(J2203,1)="M",7,19),AND(OR(LEFT(O2203,2)={"07","19"}),VALUE(RIGHT(O2203,2))&gt;5)),TRUE,FALSE))</f>
        <v/>
      </c>
    </row>
    <row r="2204" spans="12:20" x14ac:dyDescent="0.25">
      <c r="L2204" s="75">
        <f>COUNTIF($B$2:B2204,B2204)</f>
        <v>0</v>
      </c>
      <c r="M2204" s="75">
        <f>COUNTIF($L$2:L2204,4)</f>
        <v>42</v>
      </c>
      <c r="N2204" s="76" t="str">
        <f t="shared" si="174"/>
        <v>0</v>
      </c>
      <c r="O2204" s="76" t="str">
        <f t="shared" si="170"/>
        <v/>
      </c>
      <c r="P2204" s="75" t="str">
        <f t="shared" si="171"/>
        <v/>
      </c>
      <c r="Q2204" s="77" t="str">
        <f t="shared" si="172"/>
        <v/>
      </c>
      <c r="R2204" s="77" t="str">
        <f t="shared" si="173"/>
        <v/>
      </c>
      <c r="S2204" s="77" t="str">
        <f>IF(O2204="","",IF(OR(VALUE(LEFT(O2204,2))&gt;IF(RIGHT(J2204,1)="M",7,19),AND(OR(LEFT(O2204,2)={"07","19"}),VALUE(RIGHT(O2204,2))&gt;15)),TRUE,FALSE))</f>
        <v/>
      </c>
      <c r="T2204" s="77" t="str">
        <f>IF(O2204="","",IF(OR(VALUE(LEFT(O2204,2))&gt;IF(RIGHT(J2204,1)="M",7,19),AND(OR(LEFT(O2204,2)={"07","19"}),VALUE(RIGHT(O2204,2))&gt;5)),TRUE,FALSE))</f>
        <v/>
      </c>
    </row>
    <row r="2205" spans="12:20" x14ac:dyDescent="0.25">
      <c r="L2205" s="75">
        <f>COUNTIF($B$2:B2205,B2205)</f>
        <v>0</v>
      </c>
      <c r="M2205" s="75">
        <f>COUNTIF($L$2:L2205,4)</f>
        <v>42</v>
      </c>
      <c r="N2205" s="76" t="str">
        <f t="shared" si="174"/>
        <v>0</v>
      </c>
      <c r="O2205" s="76" t="str">
        <f t="shared" si="170"/>
        <v/>
      </c>
      <c r="P2205" s="75" t="str">
        <f t="shared" si="171"/>
        <v/>
      </c>
      <c r="Q2205" s="77" t="str">
        <f t="shared" si="172"/>
        <v/>
      </c>
      <c r="R2205" s="77" t="str">
        <f t="shared" si="173"/>
        <v/>
      </c>
      <c r="S2205" s="77" t="str">
        <f>IF(O2205="","",IF(OR(VALUE(LEFT(O2205,2))&gt;IF(RIGHT(J2205,1)="M",7,19),AND(OR(LEFT(O2205,2)={"07","19"}),VALUE(RIGHT(O2205,2))&gt;15)),TRUE,FALSE))</f>
        <v/>
      </c>
      <c r="T2205" s="77" t="str">
        <f>IF(O2205="","",IF(OR(VALUE(LEFT(O2205,2))&gt;IF(RIGHT(J2205,1)="M",7,19),AND(OR(LEFT(O2205,2)={"07","19"}),VALUE(RIGHT(O2205,2))&gt;5)),TRUE,FALSE))</f>
        <v/>
      </c>
    </row>
    <row r="2206" spans="12:20" x14ac:dyDescent="0.25">
      <c r="L2206" s="75">
        <f>COUNTIF($B$2:B2206,B2206)</f>
        <v>0</v>
      </c>
      <c r="M2206" s="75">
        <f>COUNTIF($L$2:L2206,4)</f>
        <v>42</v>
      </c>
      <c r="N2206" s="76" t="str">
        <f t="shared" si="174"/>
        <v>0</v>
      </c>
      <c r="O2206" s="76" t="str">
        <f t="shared" si="170"/>
        <v/>
      </c>
      <c r="P2206" s="75" t="str">
        <f t="shared" si="171"/>
        <v/>
      </c>
      <c r="Q2206" s="77" t="str">
        <f t="shared" si="172"/>
        <v/>
      </c>
      <c r="R2206" s="77" t="str">
        <f t="shared" si="173"/>
        <v/>
      </c>
      <c r="S2206" s="77" t="str">
        <f>IF(O2206="","",IF(OR(VALUE(LEFT(O2206,2))&gt;IF(RIGHT(J2206,1)="M",7,19),AND(OR(LEFT(O2206,2)={"07","19"}),VALUE(RIGHT(O2206,2))&gt;15)),TRUE,FALSE))</f>
        <v/>
      </c>
      <c r="T2206" s="77" t="str">
        <f>IF(O2206="","",IF(OR(VALUE(LEFT(O2206,2))&gt;IF(RIGHT(J2206,1)="M",7,19),AND(OR(LEFT(O2206,2)={"07","19"}),VALUE(RIGHT(O2206,2))&gt;5)),TRUE,FALSE))</f>
        <v/>
      </c>
    </row>
    <row r="2207" spans="12:20" x14ac:dyDescent="0.25">
      <c r="L2207" s="75">
        <f>COUNTIF($B$2:B2207,B2207)</f>
        <v>0</v>
      </c>
      <c r="M2207" s="75">
        <f>COUNTIF($L$2:L2207,4)</f>
        <v>42</v>
      </c>
      <c r="N2207" s="76" t="str">
        <f t="shared" si="174"/>
        <v>0</v>
      </c>
      <c r="O2207" s="76" t="str">
        <f t="shared" si="170"/>
        <v/>
      </c>
      <c r="P2207" s="75" t="str">
        <f t="shared" si="171"/>
        <v/>
      </c>
      <c r="Q2207" s="77" t="str">
        <f t="shared" si="172"/>
        <v/>
      </c>
      <c r="R2207" s="77" t="str">
        <f t="shared" si="173"/>
        <v/>
      </c>
      <c r="S2207" s="77" t="str">
        <f>IF(O2207="","",IF(OR(VALUE(LEFT(O2207,2))&gt;IF(RIGHT(J2207,1)="M",7,19),AND(OR(LEFT(O2207,2)={"07","19"}),VALUE(RIGHT(O2207,2))&gt;15)),TRUE,FALSE))</f>
        <v/>
      </c>
      <c r="T2207" s="77" t="str">
        <f>IF(O2207="","",IF(OR(VALUE(LEFT(O2207,2))&gt;IF(RIGHT(J2207,1)="M",7,19),AND(OR(LEFT(O2207,2)={"07","19"}),VALUE(RIGHT(O2207,2))&gt;5)),TRUE,FALSE))</f>
        <v/>
      </c>
    </row>
    <row r="2208" spans="12:20" x14ac:dyDescent="0.25">
      <c r="L2208" s="75">
        <f>COUNTIF($B$2:B2208,B2208)</f>
        <v>0</v>
      </c>
      <c r="M2208" s="75">
        <f>COUNTIF($L$2:L2208,4)</f>
        <v>42</v>
      </c>
      <c r="N2208" s="76" t="str">
        <f t="shared" si="174"/>
        <v>0</v>
      </c>
      <c r="O2208" s="76" t="str">
        <f t="shared" si="170"/>
        <v/>
      </c>
      <c r="P2208" s="75" t="str">
        <f t="shared" si="171"/>
        <v/>
      </c>
      <c r="Q2208" s="77" t="str">
        <f t="shared" si="172"/>
        <v/>
      </c>
      <c r="R2208" s="77" t="str">
        <f t="shared" si="173"/>
        <v/>
      </c>
      <c r="S2208" s="77" t="str">
        <f>IF(O2208="","",IF(OR(VALUE(LEFT(O2208,2))&gt;IF(RIGHT(J2208,1)="M",7,19),AND(OR(LEFT(O2208,2)={"07","19"}),VALUE(RIGHT(O2208,2))&gt;15)),TRUE,FALSE))</f>
        <v/>
      </c>
      <c r="T2208" s="77" t="str">
        <f>IF(O2208="","",IF(OR(VALUE(LEFT(O2208,2))&gt;IF(RIGHT(J2208,1)="M",7,19),AND(OR(LEFT(O2208,2)={"07","19"}),VALUE(RIGHT(O2208,2))&gt;5)),TRUE,FALSE))</f>
        <v/>
      </c>
    </row>
    <row r="2209" spans="12:20" x14ac:dyDescent="0.25">
      <c r="L2209" s="75">
        <f>COUNTIF($B$2:B2209,B2209)</f>
        <v>0</v>
      </c>
      <c r="M2209" s="75">
        <f>COUNTIF($L$2:L2209,4)</f>
        <v>42</v>
      </c>
      <c r="N2209" s="76" t="str">
        <f t="shared" si="174"/>
        <v>0</v>
      </c>
      <c r="O2209" s="76" t="str">
        <f t="shared" si="170"/>
        <v/>
      </c>
      <c r="P2209" s="75" t="str">
        <f t="shared" si="171"/>
        <v/>
      </c>
      <c r="Q2209" s="77" t="str">
        <f t="shared" si="172"/>
        <v/>
      </c>
      <c r="R2209" s="77" t="str">
        <f t="shared" si="173"/>
        <v/>
      </c>
      <c r="S2209" s="77" t="str">
        <f>IF(O2209="","",IF(OR(VALUE(LEFT(O2209,2))&gt;IF(RIGHT(J2209,1)="M",7,19),AND(OR(LEFT(O2209,2)={"07","19"}),VALUE(RIGHT(O2209,2))&gt;15)),TRUE,FALSE))</f>
        <v/>
      </c>
      <c r="T2209" s="77" t="str">
        <f>IF(O2209="","",IF(OR(VALUE(LEFT(O2209,2))&gt;IF(RIGHT(J2209,1)="M",7,19),AND(OR(LEFT(O2209,2)={"07","19"}),VALUE(RIGHT(O2209,2))&gt;5)),TRUE,FALSE))</f>
        <v/>
      </c>
    </row>
    <row r="2210" spans="12:20" x14ac:dyDescent="0.25">
      <c r="L2210" s="75">
        <f>COUNTIF($B$2:B2210,B2210)</f>
        <v>0</v>
      </c>
      <c r="M2210" s="75">
        <f>COUNTIF($L$2:L2210,4)</f>
        <v>42</v>
      </c>
      <c r="N2210" s="76" t="str">
        <f t="shared" si="174"/>
        <v>0</v>
      </c>
      <c r="O2210" s="76" t="str">
        <f t="shared" si="170"/>
        <v/>
      </c>
      <c r="P2210" s="75" t="str">
        <f t="shared" si="171"/>
        <v/>
      </c>
      <c r="Q2210" s="77" t="str">
        <f t="shared" si="172"/>
        <v/>
      </c>
      <c r="R2210" s="77" t="str">
        <f t="shared" si="173"/>
        <v/>
      </c>
      <c r="S2210" s="77" t="str">
        <f>IF(O2210="","",IF(OR(VALUE(LEFT(O2210,2))&gt;IF(RIGHT(J2210,1)="M",7,19),AND(OR(LEFT(O2210,2)={"07","19"}),VALUE(RIGHT(O2210,2))&gt;15)),TRUE,FALSE))</f>
        <v/>
      </c>
      <c r="T2210" s="77" t="str">
        <f>IF(O2210="","",IF(OR(VALUE(LEFT(O2210,2))&gt;IF(RIGHT(J2210,1)="M",7,19),AND(OR(LEFT(O2210,2)={"07","19"}),VALUE(RIGHT(O2210,2))&gt;5)),TRUE,FALSE))</f>
        <v/>
      </c>
    </row>
    <row r="2211" spans="12:20" x14ac:dyDescent="0.25">
      <c r="L2211" s="75">
        <f>COUNTIF($B$2:B2211,B2211)</f>
        <v>0</v>
      </c>
      <c r="M2211" s="75">
        <f>COUNTIF($L$2:L2211,4)</f>
        <v>42</v>
      </c>
      <c r="N2211" s="76" t="str">
        <f t="shared" si="174"/>
        <v>0</v>
      </c>
      <c r="O2211" s="76" t="str">
        <f t="shared" si="170"/>
        <v/>
      </c>
      <c r="P2211" s="75" t="str">
        <f t="shared" si="171"/>
        <v/>
      </c>
      <c r="Q2211" s="77" t="str">
        <f t="shared" si="172"/>
        <v/>
      </c>
      <c r="R2211" s="77" t="str">
        <f t="shared" si="173"/>
        <v/>
      </c>
      <c r="S2211" s="77" t="str">
        <f>IF(O2211="","",IF(OR(VALUE(LEFT(O2211,2))&gt;IF(RIGHT(J2211,1)="M",7,19),AND(OR(LEFT(O2211,2)={"07","19"}),VALUE(RIGHT(O2211,2))&gt;15)),TRUE,FALSE))</f>
        <v/>
      </c>
      <c r="T2211" s="77" t="str">
        <f>IF(O2211="","",IF(OR(VALUE(LEFT(O2211,2))&gt;IF(RIGHT(J2211,1)="M",7,19),AND(OR(LEFT(O2211,2)={"07","19"}),VALUE(RIGHT(O2211,2))&gt;5)),TRUE,FALSE))</f>
        <v/>
      </c>
    </row>
    <row r="2212" spans="12:20" x14ac:dyDescent="0.25">
      <c r="L2212" s="75">
        <f>COUNTIF($B$2:B2212,B2212)</f>
        <v>0</v>
      </c>
      <c r="M2212" s="75">
        <f>COUNTIF($L$2:L2212,4)</f>
        <v>42</v>
      </c>
      <c r="N2212" s="76" t="str">
        <f t="shared" si="174"/>
        <v>0</v>
      </c>
      <c r="O2212" s="76" t="str">
        <f t="shared" si="170"/>
        <v/>
      </c>
      <c r="P2212" s="75" t="str">
        <f t="shared" si="171"/>
        <v/>
      </c>
      <c r="Q2212" s="77" t="str">
        <f t="shared" si="172"/>
        <v/>
      </c>
      <c r="R2212" s="77" t="str">
        <f t="shared" si="173"/>
        <v/>
      </c>
      <c r="S2212" s="77" t="str">
        <f>IF(O2212="","",IF(OR(VALUE(LEFT(O2212,2))&gt;IF(RIGHT(J2212,1)="M",7,19),AND(OR(LEFT(O2212,2)={"07","19"}),VALUE(RIGHT(O2212,2))&gt;15)),TRUE,FALSE))</f>
        <v/>
      </c>
      <c r="T2212" s="77" t="str">
        <f>IF(O2212="","",IF(OR(VALUE(LEFT(O2212,2))&gt;IF(RIGHT(J2212,1)="M",7,19),AND(OR(LEFT(O2212,2)={"07","19"}),VALUE(RIGHT(O2212,2))&gt;5)),TRUE,FALSE))</f>
        <v/>
      </c>
    </row>
    <row r="2213" spans="12:20" x14ac:dyDescent="0.25">
      <c r="L2213" s="75">
        <f>COUNTIF($B$2:B2213,B2213)</f>
        <v>0</v>
      </c>
      <c r="M2213" s="75">
        <f>COUNTIF($L$2:L2213,4)</f>
        <v>42</v>
      </c>
      <c r="N2213" s="76" t="str">
        <f t="shared" si="174"/>
        <v>0</v>
      </c>
      <c r="O2213" s="76" t="str">
        <f t="shared" si="170"/>
        <v/>
      </c>
      <c r="P2213" s="75" t="str">
        <f t="shared" si="171"/>
        <v/>
      </c>
      <c r="Q2213" s="77" t="str">
        <f t="shared" si="172"/>
        <v/>
      </c>
      <c r="R2213" s="77" t="str">
        <f t="shared" si="173"/>
        <v/>
      </c>
      <c r="S2213" s="77" t="str">
        <f>IF(O2213="","",IF(OR(VALUE(LEFT(O2213,2))&gt;IF(RIGHT(J2213,1)="M",7,19),AND(OR(LEFT(O2213,2)={"07","19"}),VALUE(RIGHT(O2213,2))&gt;15)),TRUE,FALSE))</f>
        <v/>
      </c>
      <c r="T2213" s="77" t="str">
        <f>IF(O2213="","",IF(OR(VALUE(LEFT(O2213,2))&gt;IF(RIGHT(J2213,1)="M",7,19),AND(OR(LEFT(O2213,2)={"07","19"}),VALUE(RIGHT(O2213,2))&gt;5)),TRUE,FALSE))</f>
        <v/>
      </c>
    </row>
    <row r="2214" spans="12:20" x14ac:dyDescent="0.25">
      <c r="L2214" s="75">
        <f>COUNTIF($B$2:B2214,B2214)</f>
        <v>0</v>
      </c>
      <c r="M2214" s="75">
        <f>COUNTIF($L$2:L2214,4)</f>
        <v>42</v>
      </c>
      <c r="N2214" s="76" t="str">
        <f t="shared" si="174"/>
        <v>0</v>
      </c>
      <c r="O2214" s="76" t="str">
        <f t="shared" si="170"/>
        <v/>
      </c>
      <c r="P2214" s="75" t="str">
        <f t="shared" si="171"/>
        <v/>
      </c>
      <c r="Q2214" s="77" t="str">
        <f t="shared" si="172"/>
        <v/>
      </c>
      <c r="R2214" s="77" t="str">
        <f t="shared" si="173"/>
        <v/>
      </c>
      <c r="S2214" s="77" t="str">
        <f>IF(O2214="","",IF(OR(VALUE(LEFT(O2214,2))&gt;IF(RIGHT(J2214,1)="M",7,19),AND(OR(LEFT(O2214,2)={"07","19"}),VALUE(RIGHT(O2214,2))&gt;15)),TRUE,FALSE))</f>
        <v/>
      </c>
      <c r="T2214" s="77" t="str">
        <f>IF(O2214="","",IF(OR(VALUE(LEFT(O2214,2))&gt;IF(RIGHT(J2214,1)="M",7,19),AND(OR(LEFT(O2214,2)={"07","19"}),VALUE(RIGHT(O2214,2))&gt;5)),TRUE,FALSE))</f>
        <v/>
      </c>
    </row>
    <row r="2215" spans="12:20" x14ac:dyDescent="0.25">
      <c r="L2215" s="75">
        <f>COUNTIF($B$2:B2215,B2215)</f>
        <v>0</v>
      </c>
      <c r="M2215" s="75">
        <f>COUNTIF($L$2:L2215,4)</f>
        <v>42</v>
      </c>
      <c r="N2215" s="76" t="str">
        <f t="shared" si="174"/>
        <v>0</v>
      </c>
      <c r="O2215" s="76" t="str">
        <f t="shared" si="170"/>
        <v/>
      </c>
      <c r="P2215" s="75" t="str">
        <f t="shared" si="171"/>
        <v/>
      </c>
      <c r="Q2215" s="77" t="str">
        <f t="shared" si="172"/>
        <v/>
      </c>
      <c r="R2215" s="77" t="str">
        <f t="shared" si="173"/>
        <v/>
      </c>
      <c r="S2215" s="77" t="str">
        <f>IF(O2215="","",IF(OR(VALUE(LEFT(O2215,2))&gt;IF(RIGHT(J2215,1)="M",7,19),AND(OR(LEFT(O2215,2)={"07","19"}),VALUE(RIGHT(O2215,2))&gt;15)),TRUE,FALSE))</f>
        <v/>
      </c>
      <c r="T2215" s="77" t="str">
        <f>IF(O2215="","",IF(OR(VALUE(LEFT(O2215,2))&gt;IF(RIGHT(J2215,1)="M",7,19),AND(OR(LEFT(O2215,2)={"07","19"}),VALUE(RIGHT(O2215,2))&gt;5)),TRUE,FALSE))</f>
        <v/>
      </c>
    </row>
    <row r="2216" spans="12:20" x14ac:dyDescent="0.25">
      <c r="L2216" s="75">
        <f>COUNTIF($B$2:B2216,B2216)</f>
        <v>0</v>
      </c>
      <c r="M2216" s="75">
        <f>COUNTIF($L$2:L2216,4)</f>
        <v>42</v>
      </c>
      <c r="N2216" s="76" t="str">
        <f t="shared" si="174"/>
        <v>0</v>
      </c>
      <c r="O2216" s="76" t="str">
        <f t="shared" si="170"/>
        <v/>
      </c>
      <c r="P2216" s="75" t="str">
        <f t="shared" si="171"/>
        <v/>
      </c>
      <c r="Q2216" s="77" t="str">
        <f t="shared" si="172"/>
        <v/>
      </c>
      <c r="R2216" s="77" t="str">
        <f t="shared" si="173"/>
        <v/>
      </c>
      <c r="S2216" s="77" t="str">
        <f>IF(O2216="","",IF(OR(VALUE(LEFT(O2216,2))&gt;IF(RIGHT(J2216,1)="M",7,19),AND(OR(LEFT(O2216,2)={"07","19"}),VALUE(RIGHT(O2216,2))&gt;15)),TRUE,FALSE))</f>
        <v/>
      </c>
      <c r="T2216" s="77" t="str">
        <f>IF(O2216="","",IF(OR(VALUE(LEFT(O2216,2))&gt;IF(RIGHT(J2216,1)="M",7,19),AND(OR(LEFT(O2216,2)={"07","19"}),VALUE(RIGHT(O2216,2))&gt;5)),TRUE,FALSE))</f>
        <v/>
      </c>
    </row>
    <row r="2217" spans="12:20" x14ac:dyDescent="0.25">
      <c r="L2217" s="75">
        <f>COUNTIF($B$2:B2217,B2217)</f>
        <v>0</v>
      </c>
      <c r="M2217" s="75">
        <f>COUNTIF($L$2:L2217,4)</f>
        <v>42</v>
      </c>
      <c r="N2217" s="76" t="str">
        <f t="shared" si="174"/>
        <v>0</v>
      </c>
      <c r="O2217" s="76" t="str">
        <f t="shared" si="170"/>
        <v/>
      </c>
      <c r="P2217" s="75" t="str">
        <f t="shared" si="171"/>
        <v/>
      </c>
      <c r="Q2217" s="77" t="str">
        <f t="shared" si="172"/>
        <v/>
      </c>
      <c r="R2217" s="77" t="str">
        <f t="shared" si="173"/>
        <v/>
      </c>
      <c r="S2217" s="77" t="str">
        <f>IF(O2217="","",IF(OR(VALUE(LEFT(O2217,2))&gt;IF(RIGHT(J2217,1)="M",7,19),AND(OR(LEFT(O2217,2)={"07","19"}),VALUE(RIGHT(O2217,2))&gt;15)),TRUE,FALSE))</f>
        <v/>
      </c>
      <c r="T2217" s="77" t="str">
        <f>IF(O2217="","",IF(OR(VALUE(LEFT(O2217,2))&gt;IF(RIGHT(J2217,1)="M",7,19),AND(OR(LEFT(O2217,2)={"07","19"}),VALUE(RIGHT(O2217,2))&gt;5)),TRUE,FALSE))</f>
        <v/>
      </c>
    </row>
    <row r="2218" spans="12:20" x14ac:dyDescent="0.25">
      <c r="L2218" s="75">
        <f>COUNTIF($B$2:B2218,B2218)</f>
        <v>0</v>
      </c>
      <c r="M2218" s="75">
        <f>COUNTIF($L$2:L2218,4)</f>
        <v>42</v>
      </c>
      <c r="N2218" s="76" t="str">
        <f t="shared" si="174"/>
        <v>0</v>
      </c>
      <c r="O2218" s="76" t="str">
        <f t="shared" si="170"/>
        <v/>
      </c>
      <c r="P2218" s="75" t="str">
        <f t="shared" si="171"/>
        <v/>
      </c>
      <c r="Q2218" s="77" t="str">
        <f t="shared" si="172"/>
        <v/>
      </c>
      <c r="R2218" s="77" t="str">
        <f t="shared" si="173"/>
        <v/>
      </c>
      <c r="S2218" s="77" t="str">
        <f>IF(O2218="","",IF(OR(VALUE(LEFT(O2218,2))&gt;IF(RIGHT(J2218,1)="M",7,19),AND(OR(LEFT(O2218,2)={"07","19"}),VALUE(RIGHT(O2218,2))&gt;15)),TRUE,FALSE))</f>
        <v/>
      </c>
      <c r="T2218" s="77" t="str">
        <f>IF(O2218="","",IF(OR(VALUE(LEFT(O2218,2))&gt;IF(RIGHT(J2218,1)="M",7,19),AND(OR(LEFT(O2218,2)={"07","19"}),VALUE(RIGHT(O2218,2))&gt;5)),TRUE,FALSE))</f>
        <v/>
      </c>
    </row>
    <row r="2219" spans="12:20" x14ac:dyDescent="0.25">
      <c r="L2219" s="75">
        <f>COUNTIF($B$2:B2219,B2219)</f>
        <v>0</v>
      </c>
      <c r="M2219" s="75">
        <f>COUNTIF($L$2:L2219,4)</f>
        <v>42</v>
      </c>
      <c r="N2219" s="76" t="str">
        <f t="shared" si="174"/>
        <v>0</v>
      </c>
      <c r="O2219" s="76" t="str">
        <f t="shared" si="170"/>
        <v/>
      </c>
      <c r="P2219" s="75" t="str">
        <f t="shared" si="171"/>
        <v/>
      </c>
      <c r="Q2219" s="77" t="str">
        <f t="shared" si="172"/>
        <v/>
      </c>
      <c r="R2219" s="77" t="str">
        <f t="shared" si="173"/>
        <v/>
      </c>
      <c r="S2219" s="77" t="str">
        <f>IF(O2219="","",IF(OR(VALUE(LEFT(O2219,2))&gt;IF(RIGHT(J2219,1)="M",7,19),AND(OR(LEFT(O2219,2)={"07","19"}),VALUE(RIGHT(O2219,2))&gt;15)),TRUE,FALSE))</f>
        <v/>
      </c>
      <c r="T2219" s="77" t="str">
        <f>IF(O2219="","",IF(OR(VALUE(LEFT(O2219,2))&gt;IF(RIGHT(J2219,1)="M",7,19),AND(OR(LEFT(O2219,2)={"07","19"}),VALUE(RIGHT(O2219,2))&gt;5)),TRUE,FALSE))</f>
        <v/>
      </c>
    </row>
    <row r="2220" spans="12:20" x14ac:dyDescent="0.25">
      <c r="L2220" s="75">
        <f>COUNTIF($B$2:B2220,B2220)</f>
        <v>0</v>
      </c>
      <c r="M2220" s="75">
        <f>COUNTIF($L$2:L2220,4)</f>
        <v>42</v>
      </c>
      <c r="N2220" s="76" t="str">
        <f t="shared" si="174"/>
        <v>0</v>
      </c>
      <c r="O2220" s="76" t="str">
        <f t="shared" si="170"/>
        <v/>
      </c>
      <c r="P2220" s="75" t="str">
        <f t="shared" si="171"/>
        <v/>
      </c>
      <c r="Q2220" s="77" t="str">
        <f t="shared" si="172"/>
        <v/>
      </c>
      <c r="R2220" s="77" t="str">
        <f t="shared" si="173"/>
        <v/>
      </c>
      <c r="S2220" s="77" t="str">
        <f>IF(O2220="","",IF(OR(VALUE(LEFT(O2220,2))&gt;IF(RIGHT(J2220,1)="M",7,19),AND(OR(LEFT(O2220,2)={"07","19"}),VALUE(RIGHT(O2220,2))&gt;15)),TRUE,FALSE))</f>
        <v/>
      </c>
      <c r="T2220" s="77" t="str">
        <f>IF(O2220="","",IF(OR(VALUE(LEFT(O2220,2))&gt;IF(RIGHT(J2220,1)="M",7,19),AND(OR(LEFT(O2220,2)={"07","19"}),VALUE(RIGHT(O2220,2))&gt;5)),TRUE,FALSE))</f>
        <v/>
      </c>
    </row>
    <row r="2221" spans="12:20" x14ac:dyDescent="0.25">
      <c r="L2221" s="75">
        <f>COUNTIF($B$2:B2221,B2221)</f>
        <v>0</v>
      </c>
      <c r="M2221" s="75">
        <f>COUNTIF($L$2:L2221,4)</f>
        <v>42</v>
      </c>
      <c r="N2221" s="76" t="str">
        <f t="shared" si="174"/>
        <v>0</v>
      </c>
      <c r="O2221" s="76" t="str">
        <f t="shared" si="170"/>
        <v/>
      </c>
      <c r="P2221" s="75" t="str">
        <f t="shared" si="171"/>
        <v/>
      </c>
      <c r="Q2221" s="77" t="str">
        <f t="shared" si="172"/>
        <v/>
      </c>
      <c r="R2221" s="77" t="str">
        <f t="shared" si="173"/>
        <v/>
      </c>
      <c r="S2221" s="77" t="str">
        <f>IF(O2221="","",IF(OR(VALUE(LEFT(O2221,2))&gt;IF(RIGHT(J2221,1)="M",7,19),AND(OR(LEFT(O2221,2)={"07","19"}),VALUE(RIGHT(O2221,2))&gt;15)),TRUE,FALSE))</f>
        <v/>
      </c>
      <c r="T2221" s="77" t="str">
        <f>IF(O2221="","",IF(OR(VALUE(LEFT(O2221,2))&gt;IF(RIGHT(J2221,1)="M",7,19),AND(OR(LEFT(O2221,2)={"07","19"}),VALUE(RIGHT(O2221,2))&gt;5)),TRUE,FALSE))</f>
        <v/>
      </c>
    </row>
    <row r="2222" spans="12:20" x14ac:dyDescent="0.25">
      <c r="L2222" s="75">
        <f>COUNTIF($B$2:B2222,B2222)</f>
        <v>0</v>
      </c>
      <c r="M2222" s="75">
        <f>COUNTIF($L$2:L2222,4)</f>
        <v>42</v>
      </c>
      <c r="N2222" s="76" t="str">
        <f t="shared" si="174"/>
        <v>0</v>
      </c>
      <c r="O2222" s="76" t="str">
        <f t="shared" si="170"/>
        <v/>
      </c>
      <c r="P2222" s="75" t="str">
        <f t="shared" si="171"/>
        <v/>
      </c>
      <c r="Q2222" s="77" t="str">
        <f t="shared" si="172"/>
        <v/>
      </c>
      <c r="R2222" s="77" t="str">
        <f t="shared" si="173"/>
        <v/>
      </c>
      <c r="S2222" s="77" t="str">
        <f>IF(O2222="","",IF(OR(VALUE(LEFT(O2222,2))&gt;IF(RIGHT(J2222,1)="M",7,19),AND(OR(LEFT(O2222,2)={"07","19"}),VALUE(RIGHT(O2222,2))&gt;15)),TRUE,FALSE))</f>
        <v/>
      </c>
      <c r="T2222" s="77" t="str">
        <f>IF(O2222="","",IF(OR(VALUE(LEFT(O2222,2))&gt;IF(RIGHT(J2222,1)="M",7,19),AND(OR(LEFT(O2222,2)={"07","19"}),VALUE(RIGHT(O2222,2))&gt;5)),TRUE,FALSE))</f>
        <v/>
      </c>
    </row>
    <row r="2223" spans="12:20" x14ac:dyDescent="0.25">
      <c r="L2223" s="75">
        <f>COUNTIF($B$2:B2223,B2223)</f>
        <v>0</v>
      </c>
      <c r="M2223" s="75">
        <f>COUNTIF($L$2:L2223,4)</f>
        <v>42</v>
      </c>
      <c r="N2223" s="76" t="str">
        <f t="shared" si="174"/>
        <v>0</v>
      </c>
      <c r="O2223" s="76" t="str">
        <f t="shared" si="170"/>
        <v/>
      </c>
      <c r="P2223" s="75" t="str">
        <f t="shared" si="171"/>
        <v/>
      </c>
      <c r="Q2223" s="77" t="str">
        <f t="shared" si="172"/>
        <v/>
      </c>
      <c r="R2223" s="77" t="str">
        <f t="shared" si="173"/>
        <v/>
      </c>
      <c r="S2223" s="77" t="str">
        <f>IF(O2223="","",IF(OR(VALUE(LEFT(O2223,2))&gt;IF(RIGHT(J2223,1)="M",7,19),AND(OR(LEFT(O2223,2)={"07","19"}),VALUE(RIGHT(O2223,2))&gt;15)),TRUE,FALSE))</f>
        <v/>
      </c>
      <c r="T2223" s="77" t="str">
        <f>IF(O2223="","",IF(OR(VALUE(LEFT(O2223,2))&gt;IF(RIGHT(J2223,1)="M",7,19),AND(OR(LEFT(O2223,2)={"07","19"}),VALUE(RIGHT(O2223,2))&gt;5)),TRUE,FALSE))</f>
        <v/>
      </c>
    </row>
    <row r="2224" spans="12:20" x14ac:dyDescent="0.25">
      <c r="L2224" s="75">
        <f>COUNTIF($B$2:B2224,B2224)</f>
        <v>0</v>
      </c>
      <c r="M2224" s="75">
        <f>COUNTIF($L$2:L2224,4)</f>
        <v>42</v>
      </c>
      <c r="N2224" s="76" t="str">
        <f t="shared" si="174"/>
        <v>0</v>
      </c>
      <c r="O2224" s="76" t="str">
        <f t="shared" si="170"/>
        <v/>
      </c>
      <c r="P2224" s="75" t="str">
        <f t="shared" si="171"/>
        <v/>
      </c>
      <c r="Q2224" s="77" t="str">
        <f t="shared" si="172"/>
        <v/>
      </c>
      <c r="R2224" s="77" t="str">
        <f t="shared" si="173"/>
        <v/>
      </c>
      <c r="S2224" s="77" t="str">
        <f>IF(O2224="","",IF(OR(VALUE(LEFT(O2224,2))&gt;IF(RIGHT(J2224,1)="M",7,19),AND(OR(LEFT(O2224,2)={"07","19"}),VALUE(RIGHT(O2224,2))&gt;15)),TRUE,FALSE))</f>
        <v/>
      </c>
      <c r="T2224" s="77" t="str">
        <f>IF(O2224="","",IF(OR(VALUE(LEFT(O2224,2))&gt;IF(RIGHT(J2224,1)="M",7,19),AND(OR(LEFT(O2224,2)={"07","19"}),VALUE(RIGHT(O2224,2))&gt;5)),TRUE,FALSE))</f>
        <v/>
      </c>
    </row>
    <row r="2225" spans="12:20" x14ac:dyDescent="0.25">
      <c r="L2225" s="75">
        <f>COUNTIF($B$2:B2225,B2225)</f>
        <v>0</v>
      </c>
      <c r="M2225" s="75">
        <f>COUNTIF($L$2:L2225,4)</f>
        <v>42</v>
      </c>
      <c r="N2225" s="76" t="str">
        <f t="shared" si="174"/>
        <v>0</v>
      </c>
      <c r="O2225" s="76" t="str">
        <f t="shared" si="170"/>
        <v/>
      </c>
      <c r="P2225" s="75" t="str">
        <f t="shared" si="171"/>
        <v/>
      </c>
      <c r="Q2225" s="77" t="str">
        <f t="shared" si="172"/>
        <v/>
      </c>
      <c r="R2225" s="77" t="str">
        <f t="shared" si="173"/>
        <v/>
      </c>
      <c r="S2225" s="77" t="str">
        <f>IF(O2225="","",IF(OR(VALUE(LEFT(O2225,2))&gt;IF(RIGHT(J2225,1)="M",7,19),AND(OR(LEFT(O2225,2)={"07","19"}),VALUE(RIGHT(O2225,2))&gt;15)),TRUE,FALSE))</f>
        <v/>
      </c>
      <c r="T2225" s="77" t="str">
        <f>IF(O2225="","",IF(OR(VALUE(LEFT(O2225,2))&gt;IF(RIGHT(J2225,1)="M",7,19),AND(OR(LEFT(O2225,2)={"07","19"}),VALUE(RIGHT(O2225,2))&gt;5)),TRUE,FALSE))</f>
        <v/>
      </c>
    </row>
    <row r="2226" spans="12:20" x14ac:dyDescent="0.25">
      <c r="L2226" s="75">
        <f>COUNTIF($B$2:B2226,B2226)</f>
        <v>0</v>
      </c>
      <c r="M2226" s="75">
        <f>COUNTIF($L$2:L2226,4)</f>
        <v>42</v>
      </c>
      <c r="N2226" s="76" t="str">
        <f t="shared" si="174"/>
        <v>0</v>
      </c>
      <c r="O2226" s="76" t="str">
        <f t="shared" si="170"/>
        <v/>
      </c>
      <c r="P2226" s="75" t="str">
        <f t="shared" si="171"/>
        <v/>
      </c>
      <c r="Q2226" s="77" t="str">
        <f t="shared" si="172"/>
        <v/>
      </c>
      <c r="R2226" s="77" t="str">
        <f t="shared" si="173"/>
        <v/>
      </c>
      <c r="S2226" s="77" t="str">
        <f>IF(O2226="","",IF(OR(VALUE(LEFT(O2226,2))&gt;IF(RIGHT(J2226,1)="M",7,19),AND(OR(LEFT(O2226,2)={"07","19"}),VALUE(RIGHT(O2226,2))&gt;15)),TRUE,FALSE))</f>
        <v/>
      </c>
      <c r="T2226" s="77" t="str">
        <f>IF(O2226="","",IF(OR(VALUE(LEFT(O2226,2))&gt;IF(RIGHT(J2226,1)="M",7,19),AND(OR(LEFT(O2226,2)={"07","19"}),VALUE(RIGHT(O2226,2))&gt;5)),TRUE,FALSE))</f>
        <v/>
      </c>
    </row>
    <row r="2227" spans="12:20" x14ac:dyDescent="0.25">
      <c r="L2227" s="75">
        <f>COUNTIF($B$2:B2227,B2227)</f>
        <v>0</v>
      </c>
      <c r="M2227" s="75">
        <f>COUNTIF($L$2:L2227,4)</f>
        <v>42</v>
      </c>
      <c r="N2227" s="76" t="str">
        <f t="shared" si="174"/>
        <v>0</v>
      </c>
      <c r="O2227" s="76" t="str">
        <f t="shared" si="170"/>
        <v/>
      </c>
      <c r="P2227" s="75" t="str">
        <f t="shared" si="171"/>
        <v/>
      </c>
      <c r="Q2227" s="77" t="str">
        <f t="shared" si="172"/>
        <v/>
      </c>
      <c r="R2227" s="77" t="str">
        <f t="shared" si="173"/>
        <v/>
      </c>
      <c r="S2227" s="77" t="str">
        <f>IF(O2227="","",IF(OR(VALUE(LEFT(O2227,2))&gt;IF(RIGHT(J2227,1)="M",7,19),AND(OR(LEFT(O2227,2)={"07","19"}),VALUE(RIGHT(O2227,2))&gt;15)),TRUE,FALSE))</f>
        <v/>
      </c>
      <c r="T2227" s="77" t="str">
        <f>IF(O2227="","",IF(OR(VALUE(LEFT(O2227,2))&gt;IF(RIGHT(J2227,1)="M",7,19),AND(OR(LEFT(O2227,2)={"07","19"}),VALUE(RIGHT(O2227,2))&gt;5)),TRUE,FALSE))</f>
        <v/>
      </c>
    </row>
    <row r="2228" spans="12:20" x14ac:dyDescent="0.25">
      <c r="L2228" s="75">
        <f>COUNTIF($B$2:B2228,B2228)</f>
        <v>0</v>
      </c>
      <c r="M2228" s="75">
        <f>COUNTIF($L$2:L2228,4)</f>
        <v>42</v>
      </c>
      <c r="N2228" s="76" t="str">
        <f t="shared" si="174"/>
        <v>0</v>
      </c>
      <c r="O2228" s="76" t="str">
        <f t="shared" si="170"/>
        <v/>
      </c>
      <c r="P2228" s="75" t="str">
        <f t="shared" si="171"/>
        <v/>
      </c>
      <c r="Q2228" s="77" t="str">
        <f t="shared" si="172"/>
        <v/>
      </c>
      <c r="R2228" s="77" t="str">
        <f t="shared" si="173"/>
        <v/>
      </c>
      <c r="S2228" s="77" t="str">
        <f>IF(O2228="","",IF(OR(VALUE(LEFT(O2228,2))&gt;IF(RIGHT(J2228,1)="M",7,19),AND(OR(LEFT(O2228,2)={"07","19"}),VALUE(RIGHT(O2228,2))&gt;15)),TRUE,FALSE))</f>
        <v/>
      </c>
      <c r="T2228" s="77" t="str">
        <f>IF(O2228="","",IF(OR(VALUE(LEFT(O2228,2))&gt;IF(RIGHT(J2228,1)="M",7,19),AND(OR(LEFT(O2228,2)={"07","19"}),VALUE(RIGHT(O2228,2))&gt;5)),TRUE,FALSE))</f>
        <v/>
      </c>
    </row>
    <row r="2229" spans="12:20" x14ac:dyDescent="0.25">
      <c r="L2229" s="75">
        <f>COUNTIF($B$2:B2229,B2229)</f>
        <v>0</v>
      </c>
      <c r="M2229" s="75">
        <f>COUNTIF($L$2:L2229,4)</f>
        <v>42</v>
      </c>
      <c r="N2229" s="76" t="str">
        <f t="shared" si="174"/>
        <v>0</v>
      </c>
      <c r="O2229" s="76" t="str">
        <f t="shared" si="170"/>
        <v/>
      </c>
      <c r="P2229" s="75" t="str">
        <f t="shared" si="171"/>
        <v/>
      </c>
      <c r="Q2229" s="77" t="str">
        <f t="shared" si="172"/>
        <v/>
      </c>
      <c r="R2229" s="77" t="str">
        <f t="shared" si="173"/>
        <v/>
      </c>
      <c r="S2229" s="77" t="str">
        <f>IF(O2229="","",IF(OR(VALUE(LEFT(O2229,2))&gt;IF(RIGHT(J2229,1)="M",7,19),AND(OR(LEFT(O2229,2)={"07","19"}),VALUE(RIGHT(O2229,2))&gt;15)),TRUE,FALSE))</f>
        <v/>
      </c>
      <c r="T2229" s="77" t="str">
        <f>IF(O2229="","",IF(OR(VALUE(LEFT(O2229,2))&gt;IF(RIGHT(J2229,1)="M",7,19),AND(OR(LEFT(O2229,2)={"07","19"}),VALUE(RIGHT(O2229,2))&gt;5)),TRUE,FALSE))</f>
        <v/>
      </c>
    </row>
    <row r="2230" spans="12:20" x14ac:dyDescent="0.25">
      <c r="L2230" s="75">
        <f>COUNTIF($B$2:B2230,B2230)</f>
        <v>0</v>
      </c>
      <c r="M2230" s="75">
        <f>COUNTIF($L$2:L2230,4)</f>
        <v>42</v>
      </c>
      <c r="N2230" s="76" t="str">
        <f t="shared" si="174"/>
        <v>0</v>
      </c>
      <c r="O2230" s="76" t="str">
        <f t="shared" si="170"/>
        <v/>
      </c>
      <c r="P2230" s="75" t="str">
        <f t="shared" si="171"/>
        <v/>
      </c>
      <c r="Q2230" s="77" t="str">
        <f t="shared" si="172"/>
        <v/>
      </c>
      <c r="R2230" s="77" t="str">
        <f t="shared" si="173"/>
        <v/>
      </c>
      <c r="S2230" s="77" t="str">
        <f>IF(O2230="","",IF(OR(VALUE(LEFT(O2230,2))&gt;IF(RIGHT(J2230,1)="M",7,19),AND(OR(LEFT(O2230,2)={"07","19"}),VALUE(RIGHT(O2230,2))&gt;15)),TRUE,FALSE))</f>
        <v/>
      </c>
      <c r="T2230" s="77" t="str">
        <f>IF(O2230="","",IF(OR(VALUE(LEFT(O2230,2))&gt;IF(RIGHT(J2230,1)="M",7,19),AND(OR(LEFT(O2230,2)={"07","19"}),VALUE(RIGHT(O2230,2))&gt;5)),TRUE,FALSE))</f>
        <v/>
      </c>
    </row>
    <row r="2231" spans="12:20" x14ac:dyDescent="0.25">
      <c r="L2231" s="75">
        <f>COUNTIF($B$2:B2231,B2231)</f>
        <v>0</v>
      </c>
      <c r="M2231" s="75">
        <f>COUNTIF($L$2:L2231,4)</f>
        <v>42</v>
      </c>
      <c r="N2231" s="76" t="str">
        <f t="shared" si="174"/>
        <v>0</v>
      </c>
      <c r="O2231" s="76" t="str">
        <f t="shared" si="170"/>
        <v/>
      </c>
      <c r="P2231" s="75" t="str">
        <f t="shared" si="171"/>
        <v/>
      </c>
      <c r="Q2231" s="77" t="str">
        <f t="shared" si="172"/>
        <v/>
      </c>
      <c r="R2231" s="77" t="str">
        <f t="shared" si="173"/>
        <v/>
      </c>
      <c r="S2231" s="77" t="str">
        <f>IF(O2231="","",IF(OR(VALUE(LEFT(O2231,2))&gt;IF(RIGHT(J2231,1)="M",7,19),AND(OR(LEFT(O2231,2)={"07","19"}),VALUE(RIGHT(O2231,2))&gt;15)),TRUE,FALSE))</f>
        <v/>
      </c>
      <c r="T2231" s="77" t="str">
        <f>IF(O2231="","",IF(OR(VALUE(LEFT(O2231,2))&gt;IF(RIGHT(J2231,1)="M",7,19),AND(OR(LEFT(O2231,2)={"07","19"}),VALUE(RIGHT(O2231,2))&gt;5)),TRUE,FALSE))</f>
        <v/>
      </c>
    </row>
    <row r="2232" spans="12:20" x14ac:dyDescent="0.25">
      <c r="L2232" s="75">
        <f>COUNTIF($B$2:B2232,B2232)</f>
        <v>0</v>
      </c>
      <c r="M2232" s="75">
        <f>COUNTIF($L$2:L2232,4)</f>
        <v>42</v>
      </c>
      <c r="N2232" s="76" t="str">
        <f t="shared" si="174"/>
        <v>0</v>
      </c>
      <c r="O2232" s="76" t="str">
        <f t="shared" si="170"/>
        <v/>
      </c>
      <c r="P2232" s="75" t="str">
        <f t="shared" si="171"/>
        <v/>
      </c>
      <c r="Q2232" s="77" t="str">
        <f t="shared" si="172"/>
        <v/>
      </c>
      <c r="R2232" s="77" t="str">
        <f t="shared" si="173"/>
        <v/>
      </c>
      <c r="S2232" s="77" t="str">
        <f>IF(O2232="","",IF(OR(VALUE(LEFT(O2232,2))&gt;IF(RIGHT(J2232,1)="M",7,19),AND(OR(LEFT(O2232,2)={"07","19"}),VALUE(RIGHT(O2232,2))&gt;15)),TRUE,FALSE))</f>
        <v/>
      </c>
      <c r="T2232" s="77" t="str">
        <f>IF(O2232="","",IF(OR(VALUE(LEFT(O2232,2))&gt;IF(RIGHT(J2232,1)="M",7,19),AND(OR(LEFT(O2232,2)={"07","19"}),VALUE(RIGHT(O2232,2))&gt;5)),TRUE,FALSE))</f>
        <v/>
      </c>
    </row>
    <row r="2233" spans="12:20" x14ac:dyDescent="0.25">
      <c r="L2233" s="75">
        <f>COUNTIF($B$2:B2233,B2233)</f>
        <v>0</v>
      </c>
      <c r="M2233" s="75">
        <f>COUNTIF($L$2:L2233,4)</f>
        <v>42</v>
      </c>
      <c r="N2233" s="76" t="str">
        <f t="shared" si="174"/>
        <v>0</v>
      </c>
      <c r="O2233" s="76" t="str">
        <f t="shared" si="170"/>
        <v/>
      </c>
      <c r="P2233" s="75" t="str">
        <f t="shared" si="171"/>
        <v/>
      </c>
      <c r="Q2233" s="77" t="str">
        <f t="shared" si="172"/>
        <v/>
      </c>
      <c r="R2233" s="77" t="str">
        <f t="shared" si="173"/>
        <v/>
      </c>
      <c r="S2233" s="77" t="str">
        <f>IF(O2233="","",IF(OR(VALUE(LEFT(O2233,2))&gt;IF(RIGHT(J2233,1)="M",7,19),AND(OR(LEFT(O2233,2)={"07","19"}),VALUE(RIGHT(O2233,2))&gt;15)),TRUE,FALSE))</f>
        <v/>
      </c>
      <c r="T2233" s="77" t="str">
        <f>IF(O2233="","",IF(OR(VALUE(LEFT(O2233,2))&gt;IF(RIGHT(J2233,1)="M",7,19),AND(OR(LEFT(O2233,2)={"07","19"}),VALUE(RIGHT(O2233,2))&gt;5)),TRUE,FALSE))</f>
        <v/>
      </c>
    </row>
    <row r="2234" spans="12:20" x14ac:dyDescent="0.25">
      <c r="L2234" s="75">
        <f>COUNTIF($B$2:B2234,B2234)</f>
        <v>0</v>
      </c>
      <c r="M2234" s="75">
        <f>COUNTIF($L$2:L2234,4)</f>
        <v>42</v>
      </c>
      <c r="N2234" s="76" t="str">
        <f t="shared" si="174"/>
        <v>0</v>
      </c>
      <c r="O2234" s="76" t="str">
        <f t="shared" si="170"/>
        <v/>
      </c>
      <c r="P2234" s="75" t="str">
        <f t="shared" si="171"/>
        <v/>
      </c>
      <c r="Q2234" s="77" t="str">
        <f t="shared" si="172"/>
        <v/>
      </c>
      <c r="R2234" s="77" t="str">
        <f t="shared" si="173"/>
        <v/>
      </c>
      <c r="S2234" s="77" t="str">
        <f>IF(O2234="","",IF(OR(VALUE(LEFT(O2234,2))&gt;IF(RIGHT(J2234,1)="M",7,19),AND(OR(LEFT(O2234,2)={"07","19"}),VALUE(RIGHT(O2234,2))&gt;15)),TRUE,FALSE))</f>
        <v/>
      </c>
      <c r="T2234" s="77" t="str">
        <f>IF(O2234="","",IF(OR(VALUE(LEFT(O2234,2))&gt;IF(RIGHT(J2234,1)="M",7,19),AND(OR(LEFT(O2234,2)={"07","19"}),VALUE(RIGHT(O2234,2))&gt;5)),TRUE,FALSE))</f>
        <v/>
      </c>
    </row>
    <row r="2235" spans="12:20" x14ac:dyDescent="0.25">
      <c r="L2235" s="75">
        <f>COUNTIF($B$2:B2235,B2235)</f>
        <v>0</v>
      </c>
      <c r="M2235" s="75">
        <f>COUNTIF($L$2:L2235,4)</f>
        <v>42</v>
      </c>
      <c r="N2235" s="76" t="str">
        <f t="shared" si="174"/>
        <v>0</v>
      </c>
      <c r="O2235" s="76" t="str">
        <f t="shared" si="170"/>
        <v/>
      </c>
      <c r="P2235" s="75" t="str">
        <f t="shared" si="171"/>
        <v/>
      </c>
      <c r="Q2235" s="77" t="str">
        <f t="shared" si="172"/>
        <v/>
      </c>
      <c r="R2235" s="77" t="str">
        <f t="shared" si="173"/>
        <v/>
      </c>
      <c r="S2235" s="77" t="str">
        <f>IF(O2235="","",IF(OR(VALUE(LEFT(O2235,2))&gt;IF(RIGHT(J2235,1)="M",7,19),AND(OR(LEFT(O2235,2)={"07","19"}),VALUE(RIGHT(O2235,2))&gt;15)),TRUE,FALSE))</f>
        <v/>
      </c>
      <c r="T2235" s="77" t="str">
        <f>IF(O2235="","",IF(OR(VALUE(LEFT(O2235,2))&gt;IF(RIGHT(J2235,1)="M",7,19),AND(OR(LEFT(O2235,2)={"07","19"}),VALUE(RIGHT(O2235,2))&gt;5)),TRUE,FALSE))</f>
        <v/>
      </c>
    </row>
    <row r="2236" spans="12:20" x14ac:dyDescent="0.25">
      <c r="L2236" s="75">
        <f>COUNTIF($B$2:B2236,B2236)</f>
        <v>0</v>
      </c>
      <c r="M2236" s="75">
        <f>COUNTIF($L$2:L2236,4)</f>
        <v>42</v>
      </c>
      <c r="N2236" s="76" t="str">
        <f t="shared" si="174"/>
        <v>0</v>
      </c>
      <c r="O2236" s="76" t="str">
        <f t="shared" si="170"/>
        <v/>
      </c>
      <c r="P2236" s="75" t="str">
        <f t="shared" si="171"/>
        <v/>
      </c>
      <c r="Q2236" s="77" t="str">
        <f t="shared" si="172"/>
        <v/>
      </c>
      <c r="R2236" s="77" t="str">
        <f t="shared" si="173"/>
        <v/>
      </c>
      <c r="S2236" s="77" t="str">
        <f>IF(O2236="","",IF(OR(VALUE(LEFT(O2236,2))&gt;IF(RIGHT(J2236,1)="M",7,19),AND(OR(LEFT(O2236,2)={"07","19"}),VALUE(RIGHT(O2236,2))&gt;15)),TRUE,FALSE))</f>
        <v/>
      </c>
      <c r="T2236" s="77" t="str">
        <f>IF(O2236="","",IF(OR(VALUE(LEFT(O2236,2))&gt;IF(RIGHT(J2236,1)="M",7,19),AND(OR(LEFT(O2236,2)={"07","19"}),VALUE(RIGHT(O2236,2))&gt;5)),TRUE,FALSE))</f>
        <v/>
      </c>
    </row>
    <row r="2237" spans="12:20" x14ac:dyDescent="0.25">
      <c r="L2237" s="75">
        <f>COUNTIF($B$2:B2237,B2237)</f>
        <v>0</v>
      </c>
      <c r="M2237" s="75">
        <f>COUNTIF($L$2:L2237,4)</f>
        <v>42</v>
      </c>
      <c r="N2237" s="76" t="str">
        <f t="shared" si="174"/>
        <v>0</v>
      </c>
      <c r="O2237" s="76" t="str">
        <f t="shared" si="170"/>
        <v/>
      </c>
      <c r="P2237" s="75" t="str">
        <f t="shared" si="171"/>
        <v/>
      </c>
      <c r="Q2237" s="77" t="str">
        <f t="shared" si="172"/>
        <v/>
      </c>
      <c r="R2237" s="77" t="str">
        <f t="shared" si="173"/>
        <v/>
      </c>
      <c r="S2237" s="77" t="str">
        <f>IF(O2237="","",IF(OR(VALUE(LEFT(O2237,2))&gt;IF(RIGHT(J2237,1)="M",7,19),AND(OR(LEFT(O2237,2)={"07","19"}),VALUE(RIGHT(O2237,2))&gt;15)),TRUE,FALSE))</f>
        <v/>
      </c>
      <c r="T2237" s="77" t="str">
        <f>IF(O2237="","",IF(OR(VALUE(LEFT(O2237,2))&gt;IF(RIGHT(J2237,1)="M",7,19),AND(OR(LEFT(O2237,2)={"07","19"}),VALUE(RIGHT(O2237,2))&gt;5)),TRUE,FALSE))</f>
        <v/>
      </c>
    </row>
    <row r="2238" spans="12:20" x14ac:dyDescent="0.25">
      <c r="L2238" s="75">
        <f>COUNTIF($B$2:B2238,B2238)</f>
        <v>0</v>
      </c>
      <c r="M2238" s="75">
        <f>COUNTIF($L$2:L2238,4)</f>
        <v>42</v>
      </c>
      <c r="N2238" s="76" t="str">
        <f t="shared" si="174"/>
        <v>0</v>
      </c>
      <c r="O2238" s="76" t="str">
        <f t="shared" si="170"/>
        <v/>
      </c>
      <c r="P2238" s="75" t="str">
        <f t="shared" si="171"/>
        <v/>
      </c>
      <c r="Q2238" s="77" t="str">
        <f t="shared" si="172"/>
        <v/>
      </c>
      <c r="R2238" s="77" t="str">
        <f t="shared" si="173"/>
        <v/>
      </c>
      <c r="S2238" s="77" t="str">
        <f>IF(O2238="","",IF(OR(VALUE(LEFT(O2238,2))&gt;IF(RIGHT(J2238,1)="M",7,19),AND(OR(LEFT(O2238,2)={"07","19"}),VALUE(RIGHT(O2238,2))&gt;15)),TRUE,FALSE))</f>
        <v/>
      </c>
      <c r="T2238" s="77" t="str">
        <f>IF(O2238="","",IF(OR(VALUE(LEFT(O2238,2))&gt;IF(RIGHT(J2238,1)="M",7,19),AND(OR(LEFT(O2238,2)={"07","19"}),VALUE(RIGHT(O2238,2))&gt;5)),TRUE,FALSE))</f>
        <v/>
      </c>
    </row>
    <row r="2239" spans="12:20" x14ac:dyDescent="0.25">
      <c r="L2239" s="75">
        <f>COUNTIF($B$2:B2239,B2239)</f>
        <v>0</v>
      </c>
      <c r="M2239" s="75">
        <f>COUNTIF($L$2:L2239,4)</f>
        <v>42</v>
      </c>
      <c r="N2239" s="76" t="str">
        <f t="shared" si="174"/>
        <v>0</v>
      </c>
      <c r="O2239" s="76" t="str">
        <f t="shared" si="170"/>
        <v/>
      </c>
      <c r="P2239" s="75" t="str">
        <f t="shared" si="171"/>
        <v/>
      </c>
      <c r="Q2239" s="77" t="str">
        <f t="shared" si="172"/>
        <v/>
      </c>
      <c r="R2239" s="77" t="str">
        <f t="shared" si="173"/>
        <v/>
      </c>
      <c r="S2239" s="77" t="str">
        <f>IF(O2239="","",IF(OR(VALUE(LEFT(O2239,2))&gt;IF(RIGHT(J2239,1)="M",7,19),AND(OR(LEFT(O2239,2)={"07","19"}),VALUE(RIGHT(O2239,2))&gt;15)),TRUE,FALSE))</f>
        <v/>
      </c>
      <c r="T2239" s="77" t="str">
        <f>IF(O2239="","",IF(OR(VALUE(LEFT(O2239,2))&gt;IF(RIGHT(J2239,1)="M",7,19),AND(OR(LEFT(O2239,2)={"07","19"}),VALUE(RIGHT(O2239,2))&gt;5)),TRUE,FALSE))</f>
        <v/>
      </c>
    </row>
    <row r="2240" spans="12:20" x14ac:dyDescent="0.25">
      <c r="L2240" s="75">
        <f>COUNTIF($B$2:B2240,B2240)</f>
        <v>0</v>
      </c>
      <c r="M2240" s="75">
        <f>COUNTIF($L$2:L2240,4)</f>
        <v>42</v>
      </c>
      <c r="N2240" s="76" t="str">
        <f t="shared" si="174"/>
        <v>0</v>
      </c>
      <c r="O2240" s="76" t="str">
        <f t="shared" si="170"/>
        <v/>
      </c>
      <c r="P2240" s="75" t="str">
        <f t="shared" si="171"/>
        <v/>
      </c>
      <c r="Q2240" s="77" t="str">
        <f t="shared" si="172"/>
        <v/>
      </c>
      <c r="R2240" s="77" t="str">
        <f t="shared" si="173"/>
        <v/>
      </c>
      <c r="S2240" s="77" t="str">
        <f>IF(O2240="","",IF(OR(VALUE(LEFT(O2240,2))&gt;IF(RIGHT(J2240,1)="M",7,19),AND(OR(LEFT(O2240,2)={"07","19"}),VALUE(RIGHT(O2240,2))&gt;15)),TRUE,FALSE))</f>
        <v/>
      </c>
      <c r="T2240" s="77" t="str">
        <f>IF(O2240="","",IF(OR(VALUE(LEFT(O2240,2))&gt;IF(RIGHT(J2240,1)="M",7,19),AND(OR(LEFT(O2240,2)={"07","19"}),VALUE(RIGHT(O2240,2))&gt;5)),TRUE,FALSE))</f>
        <v/>
      </c>
    </row>
    <row r="2241" spans="12:20" x14ac:dyDescent="0.25">
      <c r="L2241" s="75">
        <f>COUNTIF($B$2:B2241,B2241)</f>
        <v>0</v>
      </c>
      <c r="M2241" s="75">
        <f>COUNTIF($L$2:L2241,4)</f>
        <v>42</v>
      </c>
      <c r="N2241" s="76" t="str">
        <f t="shared" si="174"/>
        <v>0</v>
      </c>
      <c r="O2241" s="76" t="str">
        <f t="shared" si="170"/>
        <v/>
      </c>
      <c r="P2241" s="75" t="str">
        <f t="shared" si="171"/>
        <v/>
      </c>
      <c r="Q2241" s="77" t="str">
        <f t="shared" si="172"/>
        <v/>
      </c>
      <c r="R2241" s="77" t="str">
        <f t="shared" si="173"/>
        <v/>
      </c>
      <c r="S2241" s="77" t="str">
        <f>IF(O2241="","",IF(OR(VALUE(LEFT(O2241,2))&gt;IF(RIGHT(J2241,1)="M",7,19),AND(OR(LEFT(O2241,2)={"07","19"}),VALUE(RIGHT(O2241,2))&gt;15)),TRUE,FALSE))</f>
        <v/>
      </c>
      <c r="T2241" s="77" t="str">
        <f>IF(O2241="","",IF(OR(VALUE(LEFT(O2241,2))&gt;IF(RIGHT(J2241,1)="M",7,19),AND(OR(LEFT(O2241,2)={"07","19"}),VALUE(RIGHT(O2241,2))&gt;5)),TRUE,FALSE))</f>
        <v/>
      </c>
    </row>
    <row r="2242" spans="12:20" x14ac:dyDescent="0.25">
      <c r="L2242" s="75">
        <f>COUNTIF($B$2:B2242,B2242)</f>
        <v>0</v>
      </c>
      <c r="M2242" s="75">
        <f>COUNTIF($L$2:L2242,4)</f>
        <v>42</v>
      </c>
      <c r="N2242" s="76" t="str">
        <f t="shared" si="174"/>
        <v>0</v>
      </c>
      <c r="O2242" s="76" t="str">
        <f t="shared" ref="O2242:O2305" si="175">TRIM(SUBSTITUTE(SUBSTITUTE(D2242,"+",""),"_",""))</f>
        <v/>
      </c>
      <c r="P2242" s="75" t="str">
        <f t="shared" ref="P2242:P2305" si="176">TRIM(SUBSTITUTE(SUBSTITUTE(E2242,"+",""),"_",""))</f>
        <v/>
      </c>
      <c r="Q2242" s="77" t="str">
        <f t="shared" ref="Q2242:Q2305" si="177">IFERROR(IF(RIGHT(P2242,2)&lt;RIGHT(O2242,2),IF(P2242&lt;O2242,P2242+2360-O2242,P2242-40-O2242),IF(P2242&lt;O2242,P2242+2400-O2242,P2242-O2242)),"")</f>
        <v/>
      </c>
      <c r="R2242" s="77" t="str">
        <f t="shared" ref="R2242:R2305" si="178">IFERROR(ROUNDDOWN(Q2242/100,0),"")</f>
        <v/>
      </c>
      <c r="S2242" s="77" t="str">
        <f>IF(O2242="","",IF(OR(VALUE(LEFT(O2242,2))&gt;IF(RIGHT(J2242,1)="M",7,19),AND(OR(LEFT(O2242,2)={"07","19"}),VALUE(RIGHT(O2242,2))&gt;15)),TRUE,FALSE))</f>
        <v/>
      </c>
      <c r="T2242" s="77" t="str">
        <f>IF(O2242="","",IF(OR(VALUE(LEFT(O2242,2))&gt;IF(RIGHT(J2242,1)="M",7,19),AND(OR(LEFT(O2242,2)={"07","19"}),VALUE(RIGHT(O2242,2))&gt;5)),TRUE,FALSE))</f>
        <v/>
      </c>
    </row>
    <row r="2243" spans="12:20" x14ac:dyDescent="0.25">
      <c r="L2243" s="75">
        <f>COUNTIF($B$2:B2243,B2243)</f>
        <v>0</v>
      </c>
      <c r="M2243" s="75">
        <f>COUNTIF($L$2:L2243,4)</f>
        <v>42</v>
      </c>
      <c r="N2243" s="76" t="str">
        <f t="shared" ref="N2243:N2306" si="179">A2243&amp;DAY(C2243)</f>
        <v>0</v>
      </c>
      <c r="O2243" s="76" t="str">
        <f t="shared" si="175"/>
        <v/>
      </c>
      <c r="P2243" s="75" t="str">
        <f t="shared" si="176"/>
        <v/>
      </c>
      <c r="Q2243" s="77" t="str">
        <f t="shared" si="177"/>
        <v/>
      </c>
      <c r="R2243" s="77" t="str">
        <f t="shared" si="178"/>
        <v/>
      </c>
      <c r="S2243" s="77" t="str">
        <f>IF(O2243="","",IF(OR(VALUE(LEFT(O2243,2))&gt;IF(RIGHT(J2243,1)="M",7,19),AND(OR(LEFT(O2243,2)={"07","19"}),VALUE(RIGHT(O2243,2))&gt;15)),TRUE,FALSE))</f>
        <v/>
      </c>
      <c r="T2243" s="77" t="str">
        <f>IF(O2243="","",IF(OR(VALUE(LEFT(O2243,2))&gt;IF(RIGHT(J2243,1)="M",7,19),AND(OR(LEFT(O2243,2)={"07","19"}),VALUE(RIGHT(O2243,2))&gt;5)),TRUE,FALSE))</f>
        <v/>
      </c>
    </row>
    <row r="2244" spans="12:20" x14ac:dyDescent="0.25">
      <c r="L2244" s="75">
        <f>COUNTIF($B$2:B2244,B2244)</f>
        <v>0</v>
      </c>
      <c r="M2244" s="75">
        <f>COUNTIF($L$2:L2244,4)</f>
        <v>42</v>
      </c>
      <c r="N2244" s="76" t="str">
        <f t="shared" si="179"/>
        <v>0</v>
      </c>
      <c r="O2244" s="76" t="str">
        <f t="shared" si="175"/>
        <v/>
      </c>
      <c r="P2244" s="75" t="str">
        <f t="shared" si="176"/>
        <v/>
      </c>
      <c r="Q2244" s="77" t="str">
        <f t="shared" si="177"/>
        <v/>
      </c>
      <c r="R2244" s="77" t="str">
        <f t="shared" si="178"/>
        <v/>
      </c>
      <c r="S2244" s="77" t="str">
        <f>IF(O2244="","",IF(OR(VALUE(LEFT(O2244,2))&gt;IF(RIGHT(J2244,1)="M",7,19),AND(OR(LEFT(O2244,2)={"07","19"}),VALUE(RIGHT(O2244,2))&gt;15)),TRUE,FALSE))</f>
        <v/>
      </c>
      <c r="T2244" s="77" t="str">
        <f>IF(O2244="","",IF(OR(VALUE(LEFT(O2244,2))&gt;IF(RIGHT(J2244,1)="M",7,19),AND(OR(LEFT(O2244,2)={"07","19"}),VALUE(RIGHT(O2244,2))&gt;5)),TRUE,FALSE))</f>
        <v/>
      </c>
    </row>
    <row r="2245" spans="12:20" x14ac:dyDescent="0.25">
      <c r="L2245" s="75">
        <f>COUNTIF($B$2:B2245,B2245)</f>
        <v>0</v>
      </c>
      <c r="M2245" s="75">
        <f>COUNTIF($L$2:L2245,4)</f>
        <v>42</v>
      </c>
      <c r="N2245" s="76" t="str">
        <f t="shared" si="179"/>
        <v>0</v>
      </c>
      <c r="O2245" s="76" t="str">
        <f t="shared" si="175"/>
        <v/>
      </c>
      <c r="P2245" s="75" t="str">
        <f t="shared" si="176"/>
        <v/>
      </c>
      <c r="Q2245" s="77" t="str">
        <f t="shared" si="177"/>
        <v/>
      </c>
      <c r="R2245" s="77" t="str">
        <f t="shared" si="178"/>
        <v/>
      </c>
      <c r="S2245" s="77" t="str">
        <f>IF(O2245="","",IF(OR(VALUE(LEFT(O2245,2))&gt;IF(RIGHT(J2245,1)="M",7,19),AND(OR(LEFT(O2245,2)={"07","19"}),VALUE(RIGHT(O2245,2))&gt;15)),TRUE,FALSE))</f>
        <v/>
      </c>
      <c r="T2245" s="77" t="str">
        <f>IF(O2245="","",IF(OR(VALUE(LEFT(O2245,2))&gt;IF(RIGHT(J2245,1)="M",7,19),AND(OR(LEFT(O2245,2)={"07","19"}),VALUE(RIGHT(O2245,2))&gt;5)),TRUE,FALSE))</f>
        <v/>
      </c>
    </row>
    <row r="2246" spans="12:20" x14ac:dyDescent="0.25">
      <c r="L2246" s="75">
        <f>COUNTIF($B$2:B2246,B2246)</f>
        <v>0</v>
      </c>
      <c r="M2246" s="75">
        <f>COUNTIF($L$2:L2246,4)</f>
        <v>42</v>
      </c>
      <c r="N2246" s="76" t="str">
        <f t="shared" si="179"/>
        <v>0</v>
      </c>
      <c r="O2246" s="76" t="str">
        <f t="shared" si="175"/>
        <v/>
      </c>
      <c r="P2246" s="75" t="str">
        <f t="shared" si="176"/>
        <v/>
      </c>
      <c r="Q2246" s="77" t="str">
        <f t="shared" si="177"/>
        <v/>
      </c>
      <c r="R2246" s="77" t="str">
        <f t="shared" si="178"/>
        <v/>
      </c>
      <c r="S2246" s="77" t="str">
        <f>IF(O2246="","",IF(OR(VALUE(LEFT(O2246,2))&gt;IF(RIGHT(J2246,1)="M",7,19),AND(OR(LEFT(O2246,2)={"07","19"}),VALUE(RIGHT(O2246,2))&gt;15)),TRUE,FALSE))</f>
        <v/>
      </c>
      <c r="T2246" s="77" t="str">
        <f>IF(O2246="","",IF(OR(VALUE(LEFT(O2246,2))&gt;IF(RIGHT(J2246,1)="M",7,19),AND(OR(LEFT(O2246,2)={"07","19"}),VALUE(RIGHT(O2246,2))&gt;5)),TRUE,FALSE))</f>
        <v/>
      </c>
    </row>
    <row r="2247" spans="12:20" x14ac:dyDescent="0.25">
      <c r="L2247" s="75">
        <f>COUNTIF($B$2:B2247,B2247)</f>
        <v>0</v>
      </c>
      <c r="M2247" s="75">
        <f>COUNTIF($L$2:L2247,4)</f>
        <v>42</v>
      </c>
      <c r="N2247" s="76" t="str">
        <f t="shared" si="179"/>
        <v>0</v>
      </c>
      <c r="O2247" s="76" t="str">
        <f t="shared" si="175"/>
        <v/>
      </c>
      <c r="P2247" s="75" t="str">
        <f t="shared" si="176"/>
        <v/>
      </c>
      <c r="Q2247" s="77" t="str">
        <f t="shared" si="177"/>
        <v/>
      </c>
      <c r="R2247" s="77" t="str">
        <f t="shared" si="178"/>
        <v/>
      </c>
      <c r="S2247" s="77" t="str">
        <f>IF(O2247="","",IF(OR(VALUE(LEFT(O2247,2))&gt;IF(RIGHT(J2247,1)="M",7,19),AND(OR(LEFT(O2247,2)={"07","19"}),VALUE(RIGHT(O2247,2))&gt;15)),TRUE,FALSE))</f>
        <v/>
      </c>
      <c r="T2247" s="77" t="str">
        <f>IF(O2247="","",IF(OR(VALUE(LEFT(O2247,2))&gt;IF(RIGHT(J2247,1)="M",7,19),AND(OR(LEFT(O2247,2)={"07","19"}),VALUE(RIGHT(O2247,2))&gt;5)),TRUE,FALSE))</f>
        <v/>
      </c>
    </row>
    <row r="2248" spans="12:20" x14ac:dyDescent="0.25">
      <c r="L2248" s="75">
        <f>COUNTIF($B$2:B2248,B2248)</f>
        <v>0</v>
      </c>
      <c r="M2248" s="75">
        <f>COUNTIF($L$2:L2248,4)</f>
        <v>42</v>
      </c>
      <c r="N2248" s="76" t="str">
        <f t="shared" si="179"/>
        <v>0</v>
      </c>
      <c r="O2248" s="76" t="str">
        <f t="shared" si="175"/>
        <v/>
      </c>
      <c r="P2248" s="75" t="str">
        <f t="shared" si="176"/>
        <v/>
      </c>
      <c r="Q2248" s="77" t="str">
        <f t="shared" si="177"/>
        <v/>
      </c>
      <c r="R2248" s="77" t="str">
        <f t="shared" si="178"/>
        <v/>
      </c>
      <c r="S2248" s="77" t="str">
        <f>IF(O2248="","",IF(OR(VALUE(LEFT(O2248,2))&gt;IF(RIGHT(J2248,1)="M",7,19),AND(OR(LEFT(O2248,2)={"07","19"}),VALUE(RIGHT(O2248,2))&gt;15)),TRUE,FALSE))</f>
        <v/>
      </c>
      <c r="T2248" s="77" t="str">
        <f>IF(O2248="","",IF(OR(VALUE(LEFT(O2248,2))&gt;IF(RIGHT(J2248,1)="M",7,19),AND(OR(LEFT(O2248,2)={"07","19"}),VALUE(RIGHT(O2248,2))&gt;5)),TRUE,FALSE))</f>
        <v/>
      </c>
    </row>
    <row r="2249" spans="12:20" x14ac:dyDescent="0.25">
      <c r="L2249" s="75">
        <f>COUNTIF($B$2:B2249,B2249)</f>
        <v>0</v>
      </c>
      <c r="M2249" s="75">
        <f>COUNTIF($L$2:L2249,4)</f>
        <v>42</v>
      </c>
      <c r="N2249" s="76" t="str">
        <f t="shared" si="179"/>
        <v>0</v>
      </c>
      <c r="O2249" s="76" t="str">
        <f t="shared" si="175"/>
        <v/>
      </c>
      <c r="P2249" s="75" t="str">
        <f t="shared" si="176"/>
        <v/>
      </c>
      <c r="Q2249" s="77" t="str">
        <f t="shared" si="177"/>
        <v/>
      </c>
      <c r="R2249" s="77" t="str">
        <f t="shared" si="178"/>
        <v/>
      </c>
      <c r="S2249" s="77" t="str">
        <f>IF(O2249="","",IF(OR(VALUE(LEFT(O2249,2))&gt;IF(RIGHT(J2249,1)="M",7,19),AND(OR(LEFT(O2249,2)={"07","19"}),VALUE(RIGHT(O2249,2))&gt;15)),TRUE,FALSE))</f>
        <v/>
      </c>
      <c r="T2249" s="77" t="str">
        <f>IF(O2249="","",IF(OR(VALUE(LEFT(O2249,2))&gt;IF(RIGHT(J2249,1)="M",7,19),AND(OR(LEFT(O2249,2)={"07","19"}),VALUE(RIGHT(O2249,2))&gt;5)),TRUE,FALSE))</f>
        <v/>
      </c>
    </row>
    <row r="2250" spans="12:20" x14ac:dyDescent="0.25">
      <c r="L2250" s="75">
        <f>COUNTIF($B$2:B2250,B2250)</f>
        <v>0</v>
      </c>
      <c r="M2250" s="75">
        <f>COUNTIF($L$2:L2250,4)</f>
        <v>42</v>
      </c>
      <c r="N2250" s="76" t="str">
        <f t="shared" si="179"/>
        <v>0</v>
      </c>
      <c r="O2250" s="76" t="str">
        <f t="shared" si="175"/>
        <v/>
      </c>
      <c r="P2250" s="75" t="str">
        <f t="shared" si="176"/>
        <v/>
      </c>
      <c r="Q2250" s="77" t="str">
        <f t="shared" si="177"/>
        <v/>
      </c>
      <c r="R2250" s="77" t="str">
        <f t="shared" si="178"/>
        <v/>
      </c>
      <c r="S2250" s="77" t="str">
        <f>IF(O2250="","",IF(OR(VALUE(LEFT(O2250,2))&gt;IF(RIGHT(J2250,1)="M",7,19),AND(OR(LEFT(O2250,2)={"07","19"}),VALUE(RIGHT(O2250,2))&gt;15)),TRUE,FALSE))</f>
        <v/>
      </c>
      <c r="T2250" s="77" t="str">
        <f>IF(O2250="","",IF(OR(VALUE(LEFT(O2250,2))&gt;IF(RIGHT(J2250,1)="M",7,19),AND(OR(LEFT(O2250,2)={"07","19"}),VALUE(RIGHT(O2250,2))&gt;5)),TRUE,FALSE))</f>
        <v/>
      </c>
    </row>
    <row r="2251" spans="12:20" x14ac:dyDescent="0.25">
      <c r="L2251" s="75">
        <f>COUNTIF($B$2:B2251,B2251)</f>
        <v>0</v>
      </c>
      <c r="M2251" s="75">
        <f>COUNTIF($L$2:L2251,4)</f>
        <v>42</v>
      </c>
      <c r="N2251" s="76" t="str">
        <f t="shared" si="179"/>
        <v>0</v>
      </c>
      <c r="O2251" s="76" t="str">
        <f t="shared" si="175"/>
        <v/>
      </c>
      <c r="P2251" s="75" t="str">
        <f t="shared" si="176"/>
        <v/>
      </c>
      <c r="Q2251" s="77" t="str">
        <f t="shared" si="177"/>
        <v/>
      </c>
      <c r="R2251" s="77" t="str">
        <f t="shared" si="178"/>
        <v/>
      </c>
      <c r="S2251" s="77" t="str">
        <f>IF(O2251="","",IF(OR(VALUE(LEFT(O2251,2))&gt;IF(RIGHT(J2251,1)="M",7,19),AND(OR(LEFT(O2251,2)={"07","19"}),VALUE(RIGHT(O2251,2))&gt;15)),TRUE,FALSE))</f>
        <v/>
      </c>
      <c r="T2251" s="77" t="str">
        <f>IF(O2251="","",IF(OR(VALUE(LEFT(O2251,2))&gt;IF(RIGHT(J2251,1)="M",7,19),AND(OR(LEFT(O2251,2)={"07","19"}),VALUE(RIGHT(O2251,2))&gt;5)),TRUE,FALSE))</f>
        <v/>
      </c>
    </row>
    <row r="2252" spans="12:20" x14ac:dyDescent="0.25">
      <c r="L2252" s="75">
        <f>COUNTIF($B$2:B2252,B2252)</f>
        <v>0</v>
      </c>
      <c r="M2252" s="75">
        <f>COUNTIF($L$2:L2252,4)</f>
        <v>42</v>
      </c>
      <c r="N2252" s="76" t="str">
        <f t="shared" si="179"/>
        <v>0</v>
      </c>
      <c r="O2252" s="76" t="str">
        <f t="shared" si="175"/>
        <v/>
      </c>
      <c r="P2252" s="75" t="str">
        <f t="shared" si="176"/>
        <v/>
      </c>
      <c r="Q2252" s="77" t="str">
        <f t="shared" si="177"/>
        <v/>
      </c>
      <c r="R2252" s="77" t="str">
        <f t="shared" si="178"/>
        <v/>
      </c>
      <c r="S2252" s="77" t="str">
        <f>IF(O2252="","",IF(OR(VALUE(LEFT(O2252,2))&gt;IF(RIGHT(J2252,1)="M",7,19),AND(OR(LEFT(O2252,2)={"07","19"}),VALUE(RIGHT(O2252,2))&gt;15)),TRUE,FALSE))</f>
        <v/>
      </c>
      <c r="T2252" s="77" t="str">
        <f>IF(O2252="","",IF(OR(VALUE(LEFT(O2252,2))&gt;IF(RIGHT(J2252,1)="M",7,19),AND(OR(LEFT(O2252,2)={"07","19"}),VALUE(RIGHT(O2252,2))&gt;5)),TRUE,FALSE))</f>
        <v/>
      </c>
    </row>
    <row r="2253" spans="12:20" x14ac:dyDescent="0.25">
      <c r="L2253" s="75">
        <f>COUNTIF($B$2:B2253,B2253)</f>
        <v>0</v>
      </c>
      <c r="M2253" s="75">
        <f>COUNTIF($L$2:L2253,4)</f>
        <v>42</v>
      </c>
      <c r="N2253" s="76" t="str">
        <f t="shared" si="179"/>
        <v>0</v>
      </c>
      <c r="O2253" s="76" t="str">
        <f t="shared" si="175"/>
        <v/>
      </c>
      <c r="P2253" s="75" t="str">
        <f t="shared" si="176"/>
        <v/>
      </c>
      <c r="Q2253" s="77" t="str">
        <f t="shared" si="177"/>
        <v/>
      </c>
      <c r="R2253" s="77" t="str">
        <f t="shared" si="178"/>
        <v/>
      </c>
      <c r="S2253" s="77" t="str">
        <f>IF(O2253="","",IF(OR(VALUE(LEFT(O2253,2))&gt;IF(RIGHT(J2253,1)="M",7,19),AND(OR(LEFT(O2253,2)={"07","19"}),VALUE(RIGHT(O2253,2))&gt;15)),TRUE,FALSE))</f>
        <v/>
      </c>
      <c r="T2253" s="77" t="str">
        <f>IF(O2253="","",IF(OR(VALUE(LEFT(O2253,2))&gt;IF(RIGHT(J2253,1)="M",7,19),AND(OR(LEFT(O2253,2)={"07","19"}),VALUE(RIGHT(O2253,2))&gt;5)),TRUE,FALSE))</f>
        <v/>
      </c>
    </row>
    <row r="2254" spans="12:20" x14ac:dyDescent="0.25">
      <c r="L2254" s="75">
        <f>COUNTIF($B$2:B2254,B2254)</f>
        <v>0</v>
      </c>
      <c r="M2254" s="75">
        <f>COUNTIF($L$2:L2254,4)</f>
        <v>42</v>
      </c>
      <c r="N2254" s="76" t="str">
        <f t="shared" si="179"/>
        <v>0</v>
      </c>
      <c r="O2254" s="76" t="str">
        <f t="shared" si="175"/>
        <v/>
      </c>
      <c r="P2254" s="75" t="str">
        <f t="shared" si="176"/>
        <v/>
      </c>
      <c r="Q2254" s="77" t="str">
        <f t="shared" si="177"/>
        <v/>
      </c>
      <c r="R2254" s="77" t="str">
        <f t="shared" si="178"/>
        <v/>
      </c>
      <c r="S2254" s="77" t="str">
        <f>IF(O2254="","",IF(OR(VALUE(LEFT(O2254,2))&gt;IF(RIGHT(J2254,1)="M",7,19),AND(OR(LEFT(O2254,2)={"07","19"}),VALUE(RIGHT(O2254,2))&gt;15)),TRUE,FALSE))</f>
        <v/>
      </c>
      <c r="T2254" s="77" t="str">
        <f>IF(O2254="","",IF(OR(VALUE(LEFT(O2254,2))&gt;IF(RIGHT(J2254,1)="M",7,19),AND(OR(LEFT(O2254,2)={"07","19"}),VALUE(RIGHT(O2254,2))&gt;5)),TRUE,FALSE))</f>
        <v/>
      </c>
    </row>
    <row r="2255" spans="12:20" x14ac:dyDescent="0.25">
      <c r="L2255" s="75">
        <f>COUNTIF($B$2:B2255,B2255)</f>
        <v>0</v>
      </c>
      <c r="M2255" s="75">
        <f>COUNTIF($L$2:L2255,4)</f>
        <v>42</v>
      </c>
      <c r="N2255" s="76" t="str">
        <f t="shared" si="179"/>
        <v>0</v>
      </c>
      <c r="O2255" s="76" t="str">
        <f t="shared" si="175"/>
        <v/>
      </c>
      <c r="P2255" s="75" t="str">
        <f t="shared" si="176"/>
        <v/>
      </c>
      <c r="Q2255" s="77" t="str">
        <f t="shared" si="177"/>
        <v/>
      </c>
      <c r="R2255" s="77" t="str">
        <f t="shared" si="178"/>
        <v/>
      </c>
      <c r="S2255" s="77" t="str">
        <f>IF(O2255="","",IF(OR(VALUE(LEFT(O2255,2))&gt;IF(RIGHT(J2255,1)="M",7,19),AND(OR(LEFT(O2255,2)={"07","19"}),VALUE(RIGHT(O2255,2))&gt;15)),TRUE,FALSE))</f>
        <v/>
      </c>
      <c r="T2255" s="77" t="str">
        <f>IF(O2255="","",IF(OR(VALUE(LEFT(O2255,2))&gt;IF(RIGHT(J2255,1)="M",7,19),AND(OR(LEFT(O2255,2)={"07","19"}),VALUE(RIGHT(O2255,2))&gt;5)),TRUE,FALSE))</f>
        <v/>
      </c>
    </row>
    <row r="2256" spans="12:20" x14ac:dyDescent="0.25">
      <c r="L2256" s="75">
        <f>COUNTIF($B$2:B2256,B2256)</f>
        <v>0</v>
      </c>
      <c r="M2256" s="75">
        <f>COUNTIF($L$2:L2256,4)</f>
        <v>42</v>
      </c>
      <c r="N2256" s="76" t="str">
        <f t="shared" si="179"/>
        <v>0</v>
      </c>
      <c r="O2256" s="76" t="str">
        <f t="shared" si="175"/>
        <v/>
      </c>
      <c r="P2256" s="75" t="str">
        <f t="shared" si="176"/>
        <v/>
      </c>
      <c r="Q2256" s="77" t="str">
        <f t="shared" si="177"/>
        <v/>
      </c>
      <c r="R2256" s="77" t="str">
        <f t="shared" si="178"/>
        <v/>
      </c>
      <c r="S2256" s="77" t="str">
        <f>IF(O2256="","",IF(OR(VALUE(LEFT(O2256,2))&gt;IF(RIGHT(J2256,1)="M",7,19),AND(OR(LEFT(O2256,2)={"07","19"}),VALUE(RIGHT(O2256,2))&gt;15)),TRUE,FALSE))</f>
        <v/>
      </c>
      <c r="T2256" s="77" t="str">
        <f>IF(O2256="","",IF(OR(VALUE(LEFT(O2256,2))&gt;IF(RIGHT(J2256,1)="M",7,19),AND(OR(LEFT(O2256,2)={"07","19"}),VALUE(RIGHT(O2256,2))&gt;5)),TRUE,FALSE))</f>
        <v/>
      </c>
    </row>
    <row r="2257" spans="12:20" x14ac:dyDescent="0.25">
      <c r="L2257" s="75">
        <f>COUNTIF($B$2:B2257,B2257)</f>
        <v>0</v>
      </c>
      <c r="M2257" s="75">
        <f>COUNTIF($L$2:L2257,4)</f>
        <v>42</v>
      </c>
      <c r="N2257" s="76" t="str">
        <f t="shared" si="179"/>
        <v>0</v>
      </c>
      <c r="O2257" s="76" t="str">
        <f t="shared" si="175"/>
        <v/>
      </c>
      <c r="P2257" s="75" t="str">
        <f t="shared" si="176"/>
        <v/>
      </c>
      <c r="Q2257" s="77" t="str">
        <f t="shared" si="177"/>
        <v/>
      </c>
      <c r="R2257" s="77" t="str">
        <f t="shared" si="178"/>
        <v/>
      </c>
      <c r="S2257" s="77" t="str">
        <f>IF(O2257="","",IF(OR(VALUE(LEFT(O2257,2))&gt;IF(RIGHT(J2257,1)="M",7,19),AND(OR(LEFT(O2257,2)={"07","19"}),VALUE(RIGHT(O2257,2))&gt;15)),TRUE,FALSE))</f>
        <v/>
      </c>
      <c r="T2257" s="77" t="str">
        <f>IF(O2257="","",IF(OR(VALUE(LEFT(O2257,2))&gt;IF(RIGHT(J2257,1)="M",7,19),AND(OR(LEFT(O2257,2)={"07","19"}),VALUE(RIGHT(O2257,2))&gt;5)),TRUE,FALSE))</f>
        <v/>
      </c>
    </row>
    <row r="2258" spans="12:20" x14ac:dyDescent="0.25">
      <c r="L2258" s="75">
        <f>COUNTIF($B$2:B2258,B2258)</f>
        <v>0</v>
      </c>
      <c r="M2258" s="75">
        <f>COUNTIF($L$2:L2258,4)</f>
        <v>42</v>
      </c>
      <c r="N2258" s="76" t="str">
        <f t="shared" si="179"/>
        <v>0</v>
      </c>
      <c r="O2258" s="76" t="str">
        <f t="shared" si="175"/>
        <v/>
      </c>
      <c r="P2258" s="75" t="str">
        <f t="shared" si="176"/>
        <v/>
      </c>
      <c r="Q2258" s="77" t="str">
        <f t="shared" si="177"/>
        <v/>
      </c>
      <c r="R2258" s="77" t="str">
        <f t="shared" si="178"/>
        <v/>
      </c>
      <c r="S2258" s="77" t="str">
        <f>IF(O2258="","",IF(OR(VALUE(LEFT(O2258,2))&gt;IF(RIGHT(J2258,1)="M",7,19),AND(OR(LEFT(O2258,2)={"07","19"}),VALUE(RIGHT(O2258,2))&gt;15)),TRUE,FALSE))</f>
        <v/>
      </c>
      <c r="T2258" s="77" t="str">
        <f>IF(O2258="","",IF(OR(VALUE(LEFT(O2258,2))&gt;IF(RIGHT(J2258,1)="M",7,19),AND(OR(LEFT(O2258,2)={"07","19"}),VALUE(RIGHT(O2258,2))&gt;5)),TRUE,FALSE))</f>
        <v/>
      </c>
    </row>
    <row r="2259" spans="12:20" x14ac:dyDescent="0.25">
      <c r="L2259" s="75">
        <f>COUNTIF($B$2:B2259,B2259)</f>
        <v>0</v>
      </c>
      <c r="M2259" s="75">
        <f>COUNTIF($L$2:L2259,4)</f>
        <v>42</v>
      </c>
      <c r="N2259" s="76" t="str">
        <f t="shared" si="179"/>
        <v>0</v>
      </c>
      <c r="O2259" s="76" t="str">
        <f t="shared" si="175"/>
        <v/>
      </c>
      <c r="P2259" s="75" t="str">
        <f t="shared" si="176"/>
        <v/>
      </c>
      <c r="Q2259" s="77" t="str">
        <f t="shared" si="177"/>
        <v/>
      </c>
      <c r="R2259" s="77" t="str">
        <f t="shared" si="178"/>
        <v/>
      </c>
      <c r="S2259" s="77" t="str">
        <f>IF(O2259="","",IF(OR(VALUE(LEFT(O2259,2))&gt;IF(RIGHT(J2259,1)="M",7,19),AND(OR(LEFT(O2259,2)={"07","19"}),VALUE(RIGHT(O2259,2))&gt;15)),TRUE,FALSE))</f>
        <v/>
      </c>
      <c r="T2259" s="77" t="str">
        <f>IF(O2259="","",IF(OR(VALUE(LEFT(O2259,2))&gt;IF(RIGHT(J2259,1)="M",7,19),AND(OR(LEFT(O2259,2)={"07","19"}),VALUE(RIGHT(O2259,2))&gt;5)),TRUE,FALSE))</f>
        <v/>
      </c>
    </row>
    <row r="2260" spans="12:20" x14ac:dyDescent="0.25">
      <c r="L2260" s="75">
        <f>COUNTIF($B$2:B2260,B2260)</f>
        <v>0</v>
      </c>
      <c r="M2260" s="75">
        <f>COUNTIF($L$2:L2260,4)</f>
        <v>42</v>
      </c>
      <c r="N2260" s="76" t="str">
        <f t="shared" si="179"/>
        <v>0</v>
      </c>
      <c r="O2260" s="76" t="str">
        <f t="shared" si="175"/>
        <v/>
      </c>
      <c r="P2260" s="75" t="str">
        <f t="shared" si="176"/>
        <v/>
      </c>
      <c r="Q2260" s="77" t="str">
        <f t="shared" si="177"/>
        <v/>
      </c>
      <c r="R2260" s="77" t="str">
        <f t="shared" si="178"/>
        <v/>
      </c>
      <c r="S2260" s="77" t="str">
        <f>IF(O2260="","",IF(OR(VALUE(LEFT(O2260,2))&gt;IF(RIGHT(J2260,1)="M",7,19),AND(OR(LEFT(O2260,2)={"07","19"}),VALUE(RIGHT(O2260,2))&gt;15)),TRUE,FALSE))</f>
        <v/>
      </c>
      <c r="T2260" s="77" t="str">
        <f>IF(O2260="","",IF(OR(VALUE(LEFT(O2260,2))&gt;IF(RIGHT(J2260,1)="M",7,19),AND(OR(LEFT(O2260,2)={"07","19"}),VALUE(RIGHT(O2260,2))&gt;5)),TRUE,FALSE))</f>
        <v/>
      </c>
    </row>
    <row r="2261" spans="12:20" x14ac:dyDescent="0.25">
      <c r="L2261" s="75">
        <f>COUNTIF($B$2:B2261,B2261)</f>
        <v>0</v>
      </c>
      <c r="M2261" s="75">
        <f>COUNTIF($L$2:L2261,4)</f>
        <v>42</v>
      </c>
      <c r="N2261" s="76" t="str">
        <f t="shared" si="179"/>
        <v>0</v>
      </c>
      <c r="O2261" s="76" t="str">
        <f t="shared" si="175"/>
        <v/>
      </c>
      <c r="P2261" s="75" t="str">
        <f t="shared" si="176"/>
        <v/>
      </c>
      <c r="Q2261" s="77" t="str">
        <f t="shared" si="177"/>
        <v/>
      </c>
      <c r="R2261" s="77" t="str">
        <f t="shared" si="178"/>
        <v/>
      </c>
      <c r="S2261" s="77" t="str">
        <f>IF(O2261="","",IF(OR(VALUE(LEFT(O2261,2))&gt;IF(RIGHT(J2261,1)="M",7,19),AND(OR(LEFT(O2261,2)={"07","19"}),VALUE(RIGHT(O2261,2))&gt;15)),TRUE,FALSE))</f>
        <v/>
      </c>
      <c r="T2261" s="77" t="str">
        <f>IF(O2261="","",IF(OR(VALUE(LEFT(O2261,2))&gt;IF(RIGHT(J2261,1)="M",7,19),AND(OR(LEFT(O2261,2)={"07","19"}),VALUE(RIGHT(O2261,2))&gt;5)),TRUE,FALSE))</f>
        <v/>
      </c>
    </row>
    <row r="2262" spans="12:20" x14ac:dyDescent="0.25">
      <c r="L2262" s="75">
        <f>COUNTIF($B$2:B2262,B2262)</f>
        <v>0</v>
      </c>
      <c r="M2262" s="75">
        <f>COUNTIF($L$2:L2262,4)</f>
        <v>42</v>
      </c>
      <c r="N2262" s="76" t="str">
        <f t="shared" si="179"/>
        <v>0</v>
      </c>
      <c r="O2262" s="76" t="str">
        <f t="shared" si="175"/>
        <v/>
      </c>
      <c r="P2262" s="75" t="str">
        <f t="shared" si="176"/>
        <v/>
      </c>
      <c r="Q2262" s="77" t="str">
        <f t="shared" si="177"/>
        <v/>
      </c>
      <c r="R2262" s="77" t="str">
        <f t="shared" si="178"/>
        <v/>
      </c>
      <c r="S2262" s="77" t="str">
        <f>IF(O2262="","",IF(OR(VALUE(LEFT(O2262,2))&gt;IF(RIGHT(J2262,1)="M",7,19),AND(OR(LEFT(O2262,2)={"07","19"}),VALUE(RIGHT(O2262,2))&gt;15)),TRUE,FALSE))</f>
        <v/>
      </c>
      <c r="T2262" s="77" t="str">
        <f>IF(O2262="","",IF(OR(VALUE(LEFT(O2262,2))&gt;IF(RIGHT(J2262,1)="M",7,19),AND(OR(LEFT(O2262,2)={"07","19"}),VALUE(RIGHT(O2262,2))&gt;5)),TRUE,FALSE))</f>
        <v/>
      </c>
    </row>
    <row r="2263" spans="12:20" x14ac:dyDescent="0.25">
      <c r="L2263" s="75">
        <f>COUNTIF($B$2:B2263,B2263)</f>
        <v>0</v>
      </c>
      <c r="M2263" s="75">
        <f>COUNTIF($L$2:L2263,4)</f>
        <v>42</v>
      </c>
      <c r="N2263" s="76" t="str">
        <f t="shared" si="179"/>
        <v>0</v>
      </c>
      <c r="O2263" s="76" t="str">
        <f t="shared" si="175"/>
        <v/>
      </c>
      <c r="P2263" s="75" t="str">
        <f t="shared" si="176"/>
        <v/>
      </c>
      <c r="Q2263" s="77" t="str">
        <f t="shared" si="177"/>
        <v/>
      </c>
      <c r="R2263" s="77" t="str">
        <f t="shared" si="178"/>
        <v/>
      </c>
      <c r="S2263" s="77" t="str">
        <f>IF(O2263="","",IF(OR(VALUE(LEFT(O2263,2))&gt;IF(RIGHT(J2263,1)="M",7,19),AND(OR(LEFT(O2263,2)={"07","19"}),VALUE(RIGHT(O2263,2))&gt;15)),TRUE,FALSE))</f>
        <v/>
      </c>
      <c r="T2263" s="77" t="str">
        <f>IF(O2263="","",IF(OR(VALUE(LEFT(O2263,2))&gt;IF(RIGHT(J2263,1)="M",7,19),AND(OR(LEFT(O2263,2)={"07","19"}),VALUE(RIGHT(O2263,2))&gt;5)),TRUE,FALSE))</f>
        <v/>
      </c>
    </row>
    <row r="2264" spans="12:20" x14ac:dyDescent="0.25">
      <c r="L2264" s="75">
        <f>COUNTIF($B$2:B2264,B2264)</f>
        <v>0</v>
      </c>
      <c r="M2264" s="75">
        <f>COUNTIF($L$2:L2264,4)</f>
        <v>42</v>
      </c>
      <c r="N2264" s="76" t="str">
        <f t="shared" si="179"/>
        <v>0</v>
      </c>
      <c r="O2264" s="76" t="str">
        <f t="shared" si="175"/>
        <v/>
      </c>
      <c r="P2264" s="75" t="str">
        <f t="shared" si="176"/>
        <v/>
      </c>
      <c r="Q2264" s="77" t="str">
        <f t="shared" si="177"/>
        <v/>
      </c>
      <c r="R2264" s="77" t="str">
        <f t="shared" si="178"/>
        <v/>
      </c>
      <c r="S2264" s="77" t="str">
        <f>IF(O2264="","",IF(OR(VALUE(LEFT(O2264,2))&gt;IF(RIGHT(J2264,1)="M",7,19),AND(OR(LEFT(O2264,2)={"07","19"}),VALUE(RIGHT(O2264,2))&gt;15)),TRUE,FALSE))</f>
        <v/>
      </c>
      <c r="T2264" s="77" t="str">
        <f>IF(O2264="","",IF(OR(VALUE(LEFT(O2264,2))&gt;IF(RIGHT(J2264,1)="M",7,19),AND(OR(LEFT(O2264,2)={"07","19"}),VALUE(RIGHT(O2264,2))&gt;5)),TRUE,FALSE))</f>
        <v/>
      </c>
    </row>
    <row r="2265" spans="12:20" x14ac:dyDescent="0.25">
      <c r="L2265" s="75">
        <f>COUNTIF($B$2:B2265,B2265)</f>
        <v>0</v>
      </c>
      <c r="M2265" s="75">
        <f>COUNTIF($L$2:L2265,4)</f>
        <v>42</v>
      </c>
      <c r="N2265" s="76" t="str">
        <f t="shared" si="179"/>
        <v>0</v>
      </c>
      <c r="O2265" s="76" t="str">
        <f t="shared" si="175"/>
        <v/>
      </c>
      <c r="P2265" s="75" t="str">
        <f t="shared" si="176"/>
        <v/>
      </c>
      <c r="Q2265" s="77" t="str">
        <f t="shared" si="177"/>
        <v/>
      </c>
      <c r="R2265" s="77" t="str">
        <f t="shared" si="178"/>
        <v/>
      </c>
      <c r="S2265" s="77" t="str">
        <f>IF(O2265="","",IF(OR(VALUE(LEFT(O2265,2))&gt;IF(RIGHT(J2265,1)="M",7,19),AND(OR(LEFT(O2265,2)={"07","19"}),VALUE(RIGHT(O2265,2))&gt;15)),TRUE,FALSE))</f>
        <v/>
      </c>
      <c r="T2265" s="77" t="str">
        <f>IF(O2265="","",IF(OR(VALUE(LEFT(O2265,2))&gt;IF(RIGHT(J2265,1)="M",7,19),AND(OR(LEFT(O2265,2)={"07","19"}),VALUE(RIGHT(O2265,2))&gt;5)),TRUE,FALSE))</f>
        <v/>
      </c>
    </row>
    <row r="2266" spans="12:20" x14ac:dyDescent="0.25">
      <c r="L2266" s="75">
        <f>COUNTIF($B$2:B2266,B2266)</f>
        <v>0</v>
      </c>
      <c r="M2266" s="75">
        <f>COUNTIF($L$2:L2266,4)</f>
        <v>42</v>
      </c>
      <c r="N2266" s="76" t="str">
        <f t="shared" si="179"/>
        <v>0</v>
      </c>
      <c r="O2266" s="76" t="str">
        <f t="shared" si="175"/>
        <v/>
      </c>
      <c r="P2266" s="75" t="str">
        <f t="shared" si="176"/>
        <v/>
      </c>
      <c r="Q2266" s="77" t="str">
        <f t="shared" si="177"/>
        <v/>
      </c>
      <c r="R2266" s="77" t="str">
        <f t="shared" si="178"/>
        <v/>
      </c>
      <c r="S2266" s="77" t="str">
        <f>IF(O2266="","",IF(OR(VALUE(LEFT(O2266,2))&gt;IF(RIGHT(J2266,1)="M",7,19),AND(OR(LEFT(O2266,2)={"07","19"}),VALUE(RIGHT(O2266,2))&gt;15)),TRUE,FALSE))</f>
        <v/>
      </c>
      <c r="T2266" s="77" t="str">
        <f>IF(O2266="","",IF(OR(VALUE(LEFT(O2266,2))&gt;IF(RIGHT(J2266,1)="M",7,19),AND(OR(LEFT(O2266,2)={"07","19"}),VALUE(RIGHT(O2266,2))&gt;5)),TRUE,FALSE))</f>
        <v/>
      </c>
    </row>
    <row r="2267" spans="12:20" x14ac:dyDescent="0.25">
      <c r="L2267" s="75">
        <f>COUNTIF($B$2:B2267,B2267)</f>
        <v>0</v>
      </c>
      <c r="M2267" s="75">
        <f>COUNTIF($L$2:L2267,4)</f>
        <v>42</v>
      </c>
      <c r="N2267" s="76" t="str">
        <f t="shared" si="179"/>
        <v>0</v>
      </c>
      <c r="O2267" s="76" t="str">
        <f t="shared" si="175"/>
        <v/>
      </c>
      <c r="P2267" s="75" t="str">
        <f t="shared" si="176"/>
        <v/>
      </c>
      <c r="Q2267" s="77" t="str">
        <f t="shared" si="177"/>
        <v/>
      </c>
      <c r="R2267" s="77" t="str">
        <f t="shared" si="178"/>
        <v/>
      </c>
      <c r="S2267" s="77" t="str">
        <f>IF(O2267="","",IF(OR(VALUE(LEFT(O2267,2))&gt;IF(RIGHT(J2267,1)="M",7,19),AND(OR(LEFT(O2267,2)={"07","19"}),VALUE(RIGHT(O2267,2))&gt;15)),TRUE,FALSE))</f>
        <v/>
      </c>
      <c r="T2267" s="77" t="str">
        <f>IF(O2267="","",IF(OR(VALUE(LEFT(O2267,2))&gt;IF(RIGHT(J2267,1)="M",7,19),AND(OR(LEFT(O2267,2)={"07","19"}),VALUE(RIGHT(O2267,2))&gt;5)),TRUE,FALSE))</f>
        <v/>
      </c>
    </row>
    <row r="2268" spans="12:20" x14ac:dyDescent="0.25">
      <c r="L2268" s="75">
        <f>COUNTIF($B$2:B2268,B2268)</f>
        <v>0</v>
      </c>
      <c r="M2268" s="75">
        <f>COUNTIF($L$2:L2268,4)</f>
        <v>42</v>
      </c>
      <c r="N2268" s="76" t="str">
        <f t="shared" si="179"/>
        <v>0</v>
      </c>
      <c r="O2268" s="76" t="str">
        <f t="shared" si="175"/>
        <v/>
      </c>
      <c r="P2268" s="75" t="str">
        <f t="shared" si="176"/>
        <v/>
      </c>
      <c r="Q2268" s="77" t="str">
        <f t="shared" si="177"/>
        <v/>
      </c>
      <c r="R2268" s="77" t="str">
        <f t="shared" si="178"/>
        <v/>
      </c>
      <c r="S2268" s="77" t="str">
        <f>IF(O2268="","",IF(OR(VALUE(LEFT(O2268,2))&gt;IF(RIGHT(J2268,1)="M",7,19),AND(OR(LEFT(O2268,2)={"07","19"}),VALUE(RIGHT(O2268,2))&gt;15)),TRUE,FALSE))</f>
        <v/>
      </c>
      <c r="T2268" s="77" t="str">
        <f>IF(O2268="","",IF(OR(VALUE(LEFT(O2268,2))&gt;IF(RIGHT(J2268,1)="M",7,19),AND(OR(LEFT(O2268,2)={"07","19"}),VALUE(RIGHT(O2268,2))&gt;5)),TRUE,FALSE))</f>
        <v/>
      </c>
    </row>
    <row r="2269" spans="12:20" x14ac:dyDescent="0.25">
      <c r="L2269" s="75">
        <f>COUNTIF($B$2:B2269,B2269)</f>
        <v>0</v>
      </c>
      <c r="M2269" s="75">
        <f>COUNTIF($L$2:L2269,4)</f>
        <v>42</v>
      </c>
      <c r="N2269" s="76" t="str">
        <f t="shared" si="179"/>
        <v>0</v>
      </c>
      <c r="O2269" s="76" t="str">
        <f t="shared" si="175"/>
        <v/>
      </c>
      <c r="P2269" s="75" t="str">
        <f t="shared" si="176"/>
        <v/>
      </c>
      <c r="Q2269" s="77" t="str">
        <f t="shared" si="177"/>
        <v/>
      </c>
      <c r="R2269" s="77" t="str">
        <f t="shared" si="178"/>
        <v/>
      </c>
      <c r="S2269" s="77" t="str">
        <f>IF(O2269="","",IF(OR(VALUE(LEFT(O2269,2))&gt;IF(RIGHT(J2269,1)="M",7,19),AND(OR(LEFT(O2269,2)={"07","19"}),VALUE(RIGHT(O2269,2))&gt;15)),TRUE,FALSE))</f>
        <v/>
      </c>
      <c r="T2269" s="77" t="str">
        <f>IF(O2269="","",IF(OR(VALUE(LEFT(O2269,2))&gt;IF(RIGHT(J2269,1)="M",7,19),AND(OR(LEFT(O2269,2)={"07","19"}),VALUE(RIGHT(O2269,2))&gt;5)),TRUE,FALSE))</f>
        <v/>
      </c>
    </row>
    <row r="2270" spans="12:20" x14ac:dyDescent="0.25">
      <c r="L2270" s="75">
        <f>COUNTIF($B$2:B2270,B2270)</f>
        <v>0</v>
      </c>
      <c r="M2270" s="75">
        <f>COUNTIF($L$2:L2270,4)</f>
        <v>42</v>
      </c>
      <c r="N2270" s="76" t="str">
        <f t="shared" si="179"/>
        <v>0</v>
      </c>
      <c r="O2270" s="76" t="str">
        <f t="shared" si="175"/>
        <v/>
      </c>
      <c r="P2270" s="75" t="str">
        <f t="shared" si="176"/>
        <v/>
      </c>
      <c r="Q2270" s="77" t="str">
        <f t="shared" si="177"/>
        <v/>
      </c>
      <c r="R2270" s="77" t="str">
        <f t="shared" si="178"/>
        <v/>
      </c>
      <c r="S2270" s="77" t="str">
        <f>IF(O2270="","",IF(OR(VALUE(LEFT(O2270,2))&gt;IF(RIGHT(J2270,1)="M",7,19),AND(OR(LEFT(O2270,2)={"07","19"}),VALUE(RIGHT(O2270,2))&gt;15)),TRUE,FALSE))</f>
        <v/>
      </c>
      <c r="T2270" s="77" t="str">
        <f>IF(O2270="","",IF(OR(VALUE(LEFT(O2270,2))&gt;IF(RIGHT(J2270,1)="M",7,19),AND(OR(LEFT(O2270,2)={"07","19"}),VALUE(RIGHT(O2270,2))&gt;5)),TRUE,FALSE))</f>
        <v/>
      </c>
    </row>
    <row r="2271" spans="12:20" x14ac:dyDescent="0.25">
      <c r="L2271" s="75">
        <f>COUNTIF($B$2:B2271,B2271)</f>
        <v>0</v>
      </c>
      <c r="M2271" s="75">
        <f>COUNTIF($L$2:L2271,4)</f>
        <v>42</v>
      </c>
      <c r="N2271" s="76" t="str">
        <f t="shared" si="179"/>
        <v>0</v>
      </c>
      <c r="O2271" s="76" t="str">
        <f t="shared" si="175"/>
        <v/>
      </c>
      <c r="P2271" s="75" t="str">
        <f t="shared" si="176"/>
        <v/>
      </c>
      <c r="Q2271" s="77" t="str">
        <f t="shared" si="177"/>
        <v/>
      </c>
      <c r="R2271" s="77" t="str">
        <f t="shared" si="178"/>
        <v/>
      </c>
      <c r="S2271" s="77" t="str">
        <f>IF(O2271="","",IF(OR(VALUE(LEFT(O2271,2))&gt;IF(RIGHT(J2271,1)="M",7,19),AND(OR(LEFT(O2271,2)={"07","19"}),VALUE(RIGHT(O2271,2))&gt;15)),TRUE,FALSE))</f>
        <v/>
      </c>
      <c r="T2271" s="77" t="str">
        <f>IF(O2271="","",IF(OR(VALUE(LEFT(O2271,2))&gt;IF(RIGHT(J2271,1)="M",7,19),AND(OR(LEFT(O2271,2)={"07","19"}),VALUE(RIGHT(O2271,2))&gt;5)),TRUE,FALSE))</f>
        <v/>
      </c>
    </row>
    <row r="2272" spans="12:20" x14ac:dyDescent="0.25">
      <c r="L2272" s="75">
        <f>COUNTIF($B$2:B2272,B2272)</f>
        <v>0</v>
      </c>
      <c r="M2272" s="75">
        <f>COUNTIF($L$2:L2272,4)</f>
        <v>42</v>
      </c>
      <c r="N2272" s="76" t="str">
        <f t="shared" si="179"/>
        <v>0</v>
      </c>
      <c r="O2272" s="76" t="str">
        <f t="shared" si="175"/>
        <v/>
      </c>
      <c r="P2272" s="75" t="str">
        <f t="shared" si="176"/>
        <v/>
      </c>
      <c r="Q2272" s="77" t="str">
        <f t="shared" si="177"/>
        <v/>
      </c>
      <c r="R2272" s="77" t="str">
        <f t="shared" si="178"/>
        <v/>
      </c>
      <c r="S2272" s="77" t="str">
        <f>IF(O2272="","",IF(OR(VALUE(LEFT(O2272,2))&gt;IF(RIGHT(J2272,1)="M",7,19),AND(OR(LEFT(O2272,2)={"07","19"}),VALUE(RIGHT(O2272,2))&gt;15)),TRUE,FALSE))</f>
        <v/>
      </c>
      <c r="T2272" s="77" t="str">
        <f>IF(O2272="","",IF(OR(VALUE(LEFT(O2272,2))&gt;IF(RIGHT(J2272,1)="M",7,19),AND(OR(LEFT(O2272,2)={"07","19"}),VALUE(RIGHT(O2272,2))&gt;5)),TRUE,FALSE))</f>
        <v/>
      </c>
    </row>
    <row r="2273" spans="12:20" x14ac:dyDescent="0.25">
      <c r="L2273" s="75">
        <f>COUNTIF($B$2:B2273,B2273)</f>
        <v>0</v>
      </c>
      <c r="M2273" s="75">
        <f>COUNTIF($L$2:L2273,4)</f>
        <v>42</v>
      </c>
      <c r="N2273" s="76" t="str">
        <f t="shared" si="179"/>
        <v>0</v>
      </c>
      <c r="O2273" s="76" t="str">
        <f t="shared" si="175"/>
        <v/>
      </c>
      <c r="P2273" s="75" t="str">
        <f t="shared" si="176"/>
        <v/>
      </c>
      <c r="Q2273" s="77" t="str">
        <f t="shared" si="177"/>
        <v/>
      </c>
      <c r="R2273" s="77" t="str">
        <f t="shared" si="178"/>
        <v/>
      </c>
      <c r="S2273" s="77" t="str">
        <f>IF(O2273="","",IF(OR(VALUE(LEFT(O2273,2))&gt;IF(RIGHT(J2273,1)="M",7,19),AND(OR(LEFT(O2273,2)={"07","19"}),VALUE(RIGHT(O2273,2))&gt;15)),TRUE,FALSE))</f>
        <v/>
      </c>
      <c r="T2273" s="77" t="str">
        <f>IF(O2273="","",IF(OR(VALUE(LEFT(O2273,2))&gt;IF(RIGHT(J2273,1)="M",7,19),AND(OR(LEFT(O2273,2)={"07","19"}),VALUE(RIGHT(O2273,2))&gt;5)),TRUE,FALSE))</f>
        <v/>
      </c>
    </row>
    <row r="2274" spans="12:20" x14ac:dyDescent="0.25">
      <c r="L2274" s="75">
        <f>COUNTIF($B$2:B2274,B2274)</f>
        <v>0</v>
      </c>
      <c r="M2274" s="75">
        <f>COUNTIF($L$2:L2274,4)</f>
        <v>42</v>
      </c>
      <c r="N2274" s="76" t="str">
        <f t="shared" si="179"/>
        <v>0</v>
      </c>
      <c r="O2274" s="76" t="str">
        <f t="shared" si="175"/>
        <v/>
      </c>
      <c r="P2274" s="75" t="str">
        <f t="shared" si="176"/>
        <v/>
      </c>
      <c r="Q2274" s="77" t="str">
        <f t="shared" si="177"/>
        <v/>
      </c>
      <c r="R2274" s="77" t="str">
        <f t="shared" si="178"/>
        <v/>
      </c>
      <c r="S2274" s="77" t="str">
        <f>IF(O2274="","",IF(OR(VALUE(LEFT(O2274,2))&gt;IF(RIGHT(J2274,1)="M",7,19),AND(OR(LEFT(O2274,2)={"07","19"}),VALUE(RIGHT(O2274,2))&gt;15)),TRUE,FALSE))</f>
        <v/>
      </c>
      <c r="T2274" s="77" t="str">
        <f>IF(O2274="","",IF(OR(VALUE(LEFT(O2274,2))&gt;IF(RIGHT(J2274,1)="M",7,19),AND(OR(LEFT(O2274,2)={"07","19"}),VALUE(RIGHT(O2274,2))&gt;5)),TRUE,FALSE))</f>
        <v/>
      </c>
    </row>
    <row r="2275" spans="12:20" x14ac:dyDescent="0.25">
      <c r="L2275" s="75">
        <f>COUNTIF($B$2:B2275,B2275)</f>
        <v>0</v>
      </c>
      <c r="M2275" s="75">
        <f>COUNTIF($L$2:L2275,4)</f>
        <v>42</v>
      </c>
      <c r="N2275" s="76" t="str">
        <f t="shared" si="179"/>
        <v>0</v>
      </c>
      <c r="O2275" s="76" t="str">
        <f t="shared" si="175"/>
        <v/>
      </c>
      <c r="P2275" s="75" t="str">
        <f t="shared" si="176"/>
        <v/>
      </c>
      <c r="Q2275" s="77" t="str">
        <f t="shared" si="177"/>
        <v/>
      </c>
      <c r="R2275" s="77" t="str">
        <f t="shared" si="178"/>
        <v/>
      </c>
      <c r="S2275" s="77" t="str">
        <f>IF(O2275="","",IF(OR(VALUE(LEFT(O2275,2))&gt;IF(RIGHT(J2275,1)="M",7,19),AND(OR(LEFT(O2275,2)={"07","19"}),VALUE(RIGHT(O2275,2))&gt;15)),TRUE,FALSE))</f>
        <v/>
      </c>
      <c r="T2275" s="77" t="str">
        <f>IF(O2275="","",IF(OR(VALUE(LEFT(O2275,2))&gt;IF(RIGHT(J2275,1)="M",7,19),AND(OR(LEFT(O2275,2)={"07","19"}),VALUE(RIGHT(O2275,2))&gt;5)),TRUE,FALSE))</f>
        <v/>
      </c>
    </row>
    <row r="2276" spans="12:20" x14ac:dyDescent="0.25">
      <c r="L2276" s="75">
        <f>COUNTIF($B$2:B2276,B2276)</f>
        <v>0</v>
      </c>
      <c r="M2276" s="75">
        <f>COUNTIF($L$2:L2276,4)</f>
        <v>42</v>
      </c>
      <c r="N2276" s="76" t="str">
        <f t="shared" si="179"/>
        <v>0</v>
      </c>
      <c r="O2276" s="76" t="str">
        <f t="shared" si="175"/>
        <v/>
      </c>
      <c r="P2276" s="75" t="str">
        <f t="shared" si="176"/>
        <v/>
      </c>
      <c r="Q2276" s="77" t="str">
        <f t="shared" si="177"/>
        <v/>
      </c>
      <c r="R2276" s="77" t="str">
        <f t="shared" si="178"/>
        <v/>
      </c>
      <c r="S2276" s="77" t="str">
        <f>IF(O2276="","",IF(OR(VALUE(LEFT(O2276,2))&gt;IF(RIGHT(J2276,1)="M",7,19),AND(OR(LEFT(O2276,2)={"07","19"}),VALUE(RIGHT(O2276,2))&gt;15)),TRUE,FALSE))</f>
        <v/>
      </c>
      <c r="T2276" s="77" t="str">
        <f>IF(O2276="","",IF(OR(VALUE(LEFT(O2276,2))&gt;IF(RIGHT(J2276,1)="M",7,19),AND(OR(LEFT(O2276,2)={"07","19"}),VALUE(RIGHT(O2276,2))&gt;5)),TRUE,FALSE))</f>
        <v/>
      </c>
    </row>
    <row r="2277" spans="12:20" x14ac:dyDescent="0.25">
      <c r="L2277" s="75">
        <f>COUNTIF($B$2:B2277,B2277)</f>
        <v>0</v>
      </c>
      <c r="M2277" s="75">
        <f>COUNTIF($L$2:L2277,4)</f>
        <v>42</v>
      </c>
      <c r="N2277" s="76" t="str">
        <f t="shared" si="179"/>
        <v>0</v>
      </c>
      <c r="O2277" s="76" t="str">
        <f t="shared" si="175"/>
        <v/>
      </c>
      <c r="P2277" s="75" t="str">
        <f t="shared" si="176"/>
        <v/>
      </c>
      <c r="Q2277" s="77" t="str">
        <f t="shared" si="177"/>
        <v/>
      </c>
      <c r="R2277" s="77" t="str">
        <f t="shared" si="178"/>
        <v/>
      </c>
      <c r="S2277" s="77" t="str">
        <f>IF(O2277="","",IF(OR(VALUE(LEFT(O2277,2))&gt;IF(RIGHT(J2277,1)="M",7,19),AND(OR(LEFT(O2277,2)={"07","19"}),VALUE(RIGHT(O2277,2))&gt;15)),TRUE,FALSE))</f>
        <v/>
      </c>
      <c r="T2277" s="77" t="str">
        <f>IF(O2277="","",IF(OR(VALUE(LEFT(O2277,2))&gt;IF(RIGHT(J2277,1)="M",7,19),AND(OR(LEFT(O2277,2)={"07","19"}),VALUE(RIGHT(O2277,2))&gt;5)),TRUE,FALSE))</f>
        <v/>
      </c>
    </row>
    <row r="2278" spans="12:20" x14ac:dyDescent="0.25">
      <c r="L2278" s="75">
        <f>COUNTIF($B$2:B2278,B2278)</f>
        <v>0</v>
      </c>
      <c r="M2278" s="75">
        <f>COUNTIF($L$2:L2278,4)</f>
        <v>42</v>
      </c>
      <c r="N2278" s="76" t="str">
        <f t="shared" si="179"/>
        <v>0</v>
      </c>
      <c r="O2278" s="76" t="str">
        <f t="shared" si="175"/>
        <v/>
      </c>
      <c r="P2278" s="75" t="str">
        <f t="shared" si="176"/>
        <v/>
      </c>
      <c r="Q2278" s="77" t="str">
        <f t="shared" si="177"/>
        <v/>
      </c>
      <c r="R2278" s="77" t="str">
        <f t="shared" si="178"/>
        <v/>
      </c>
      <c r="S2278" s="77" t="str">
        <f>IF(O2278="","",IF(OR(VALUE(LEFT(O2278,2))&gt;IF(RIGHT(J2278,1)="M",7,19),AND(OR(LEFT(O2278,2)={"07","19"}),VALUE(RIGHT(O2278,2))&gt;15)),TRUE,FALSE))</f>
        <v/>
      </c>
      <c r="T2278" s="77" t="str">
        <f>IF(O2278="","",IF(OR(VALUE(LEFT(O2278,2))&gt;IF(RIGHT(J2278,1)="M",7,19),AND(OR(LEFT(O2278,2)={"07","19"}),VALUE(RIGHT(O2278,2))&gt;5)),TRUE,FALSE))</f>
        <v/>
      </c>
    </row>
    <row r="2279" spans="12:20" x14ac:dyDescent="0.25">
      <c r="L2279" s="75">
        <f>COUNTIF($B$2:B2279,B2279)</f>
        <v>0</v>
      </c>
      <c r="M2279" s="75">
        <f>COUNTIF($L$2:L2279,4)</f>
        <v>42</v>
      </c>
      <c r="N2279" s="76" t="str">
        <f t="shared" si="179"/>
        <v>0</v>
      </c>
      <c r="O2279" s="76" t="str">
        <f t="shared" si="175"/>
        <v/>
      </c>
      <c r="P2279" s="75" t="str">
        <f t="shared" si="176"/>
        <v/>
      </c>
      <c r="Q2279" s="77" t="str">
        <f t="shared" si="177"/>
        <v/>
      </c>
      <c r="R2279" s="77" t="str">
        <f t="shared" si="178"/>
        <v/>
      </c>
      <c r="S2279" s="77" t="str">
        <f>IF(O2279="","",IF(OR(VALUE(LEFT(O2279,2))&gt;IF(RIGHT(J2279,1)="M",7,19),AND(OR(LEFT(O2279,2)={"07","19"}),VALUE(RIGHT(O2279,2))&gt;15)),TRUE,FALSE))</f>
        <v/>
      </c>
      <c r="T2279" s="77" t="str">
        <f>IF(O2279="","",IF(OR(VALUE(LEFT(O2279,2))&gt;IF(RIGHT(J2279,1)="M",7,19),AND(OR(LEFT(O2279,2)={"07","19"}),VALUE(RIGHT(O2279,2))&gt;5)),TRUE,FALSE))</f>
        <v/>
      </c>
    </row>
    <row r="2280" spans="12:20" x14ac:dyDescent="0.25">
      <c r="L2280" s="75">
        <f>COUNTIF($B$2:B2280,B2280)</f>
        <v>0</v>
      </c>
      <c r="M2280" s="75">
        <f>COUNTIF($L$2:L2280,4)</f>
        <v>42</v>
      </c>
      <c r="N2280" s="76" t="str">
        <f t="shared" si="179"/>
        <v>0</v>
      </c>
      <c r="O2280" s="76" t="str">
        <f t="shared" si="175"/>
        <v/>
      </c>
      <c r="P2280" s="75" t="str">
        <f t="shared" si="176"/>
        <v/>
      </c>
      <c r="Q2280" s="77" t="str">
        <f t="shared" si="177"/>
        <v/>
      </c>
      <c r="R2280" s="77" t="str">
        <f t="shared" si="178"/>
        <v/>
      </c>
      <c r="S2280" s="77" t="str">
        <f>IF(O2280="","",IF(OR(VALUE(LEFT(O2280,2))&gt;IF(RIGHT(J2280,1)="M",7,19),AND(OR(LEFT(O2280,2)={"07","19"}),VALUE(RIGHT(O2280,2))&gt;15)),TRUE,FALSE))</f>
        <v/>
      </c>
      <c r="T2280" s="77" t="str">
        <f>IF(O2280="","",IF(OR(VALUE(LEFT(O2280,2))&gt;IF(RIGHT(J2280,1)="M",7,19),AND(OR(LEFT(O2280,2)={"07","19"}),VALUE(RIGHT(O2280,2))&gt;5)),TRUE,FALSE))</f>
        <v/>
      </c>
    </row>
    <row r="2281" spans="12:20" x14ac:dyDescent="0.25">
      <c r="L2281" s="75">
        <f>COUNTIF($B$2:B2281,B2281)</f>
        <v>0</v>
      </c>
      <c r="M2281" s="75">
        <f>COUNTIF($L$2:L2281,4)</f>
        <v>42</v>
      </c>
      <c r="N2281" s="76" t="str">
        <f t="shared" si="179"/>
        <v>0</v>
      </c>
      <c r="O2281" s="76" t="str">
        <f t="shared" si="175"/>
        <v/>
      </c>
      <c r="P2281" s="75" t="str">
        <f t="shared" si="176"/>
        <v/>
      </c>
      <c r="Q2281" s="77" t="str">
        <f t="shared" si="177"/>
        <v/>
      </c>
      <c r="R2281" s="77" t="str">
        <f t="shared" si="178"/>
        <v/>
      </c>
      <c r="S2281" s="77" t="str">
        <f>IF(O2281="","",IF(OR(VALUE(LEFT(O2281,2))&gt;IF(RIGHT(J2281,1)="M",7,19),AND(OR(LEFT(O2281,2)={"07","19"}),VALUE(RIGHT(O2281,2))&gt;15)),TRUE,FALSE))</f>
        <v/>
      </c>
      <c r="T2281" s="77" t="str">
        <f>IF(O2281="","",IF(OR(VALUE(LEFT(O2281,2))&gt;IF(RIGHT(J2281,1)="M",7,19),AND(OR(LEFT(O2281,2)={"07","19"}),VALUE(RIGHT(O2281,2))&gt;5)),TRUE,FALSE))</f>
        <v/>
      </c>
    </row>
    <row r="2282" spans="12:20" x14ac:dyDescent="0.25">
      <c r="L2282" s="75">
        <f>COUNTIF($B$2:B2282,B2282)</f>
        <v>0</v>
      </c>
      <c r="M2282" s="75">
        <f>COUNTIF($L$2:L2282,4)</f>
        <v>42</v>
      </c>
      <c r="N2282" s="76" t="str">
        <f t="shared" si="179"/>
        <v>0</v>
      </c>
      <c r="O2282" s="76" t="str">
        <f t="shared" si="175"/>
        <v/>
      </c>
      <c r="P2282" s="75" t="str">
        <f t="shared" si="176"/>
        <v/>
      </c>
      <c r="Q2282" s="77" t="str">
        <f t="shared" si="177"/>
        <v/>
      </c>
      <c r="R2282" s="77" t="str">
        <f t="shared" si="178"/>
        <v/>
      </c>
      <c r="S2282" s="77" t="str">
        <f>IF(O2282="","",IF(OR(VALUE(LEFT(O2282,2))&gt;IF(RIGHT(J2282,1)="M",7,19),AND(OR(LEFT(O2282,2)={"07","19"}),VALUE(RIGHT(O2282,2))&gt;15)),TRUE,FALSE))</f>
        <v/>
      </c>
      <c r="T2282" s="77" t="str">
        <f>IF(O2282="","",IF(OR(VALUE(LEFT(O2282,2))&gt;IF(RIGHT(J2282,1)="M",7,19),AND(OR(LEFT(O2282,2)={"07","19"}),VALUE(RIGHT(O2282,2))&gt;5)),TRUE,FALSE))</f>
        <v/>
      </c>
    </row>
    <row r="2283" spans="12:20" x14ac:dyDescent="0.25">
      <c r="L2283" s="75">
        <f>COUNTIF($B$2:B2283,B2283)</f>
        <v>0</v>
      </c>
      <c r="M2283" s="75">
        <f>COUNTIF($L$2:L2283,4)</f>
        <v>42</v>
      </c>
      <c r="N2283" s="76" t="str">
        <f t="shared" si="179"/>
        <v>0</v>
      </c>
      <c r="O2283" s="76" t="str">
        <f t="shared" si="175"/>
        <v/>
      </c>
      <c r="P2283" s="75" t="str">
        <f t="shared" si="176"/>
        <v/>
      </c>
      <c r="Q2283" s="77" t="str">
        <f t="shared" si="177"/>
        <v/>
      </c>
      <c r="R2283" s="77" t="str">
        <f t="shared" si="178"/>
        <v/>
      </c>
      <c r="S2283" s="77" t="str">
        <f>IF(O2283="","",IF(OR(VALUE(LEFT(O2283,2))&gt;IF(RIGHT(J2283,1)="M",7,19),AND(OR(LEFT(O2283,2)={"07","19"}),VALUE(RIGHT(O2283,2))&gt;15)),TRUE,FALSE))</f>
        <v/>
      </c>
      <c r="T2283" s="77" t="str">
        <f>IF(O2283="","",IF(OR(VALUE(LEFT(O2283,2))&gt;IF(RIGHT(J2283,1)="M",7,19),AND(OR(LEFT(O2283,2)={"07","19"}),VALUE(RIGHT(O2283,2))&gt;5)),TRUE,FALSE))</f>
        <v/>
      </c>
    </row>
    <row r="2284" spans="12:20" x14ac:dyDescent="0.25">
      <c r="L2284" s="75">
        <f>COUNTIF($B$2:B2284,B2284)</f>
        <v>0</v>
      </c>
      <c r="M2284" s="75">
        <f>COUNTIF($L$2:L2284,4)</f>
        <v>42</v>
      </c>
      <c r="N2284" s="76" t="str">
        <f t="shared" si="179"/>
        <v>0</v>
      </c>
      <c r="O2284" s="76" t="str">
        <f t="shared" si="175"/>
        <v/>
      </c>
      <c r="P2284" s="75" t="str">
        <f t="shared" si="176"/>
        <v/>
      </c>
      <c r="Q2284" s="77" t="str">
        <f t="shared" si="177"/>
        <v/>
      </c>
      <c r="R2284" s="77" t="str">
        <f t="shared" si="178"/>
        <v/>
      </c>
      <c r="S2284" s="77" t="str">
        <f>IF(O2284="","",IF(OR(VALUE(LEFT(O2284,2))&gt;IF(RIGHT(J2284,1)="M",7,19),AND(OR(LEFT(O2284,2)={"07","19"}),VALUE(RIGHT(O2284,2))&gt;15)),TRUE,FALSE))</f>
        <v/>
      </c>
      <c r="T2284" s="77" t="str">
        <f>IF(O2284="","",IF(OR(VALUE(LEFT(O2284,2))&gt;IF(RIGHT(J2284,1)="M",7,19),AND(OR(LEFT(O2284,2)={"07","19"}),VALUE(RIGHT(O2284,2))&gt;5)),TRUE,FALSE))</f>
        <v/>
      </c>
    </row>
    <row r="2285" spans="12:20" x14ac:dyDescent="0.25">
      <c r="L2285" s="75">
        <f>COUNTIF($B$2:B2285,B2285)</f>
        <v>0</v>
      </c>
      <c r="M2285" s="75">
        <f>COUNTIF($L$2:L2285,4)</f>
        <v>42</v>
      </c>
      <c r="N2285" s="76" t="str">
        <f t="shared" si="179"/>
        <v>0</v>
      </c>
      <c r="O2285" s="76" t="str">
        <f t="shared" si="175"/>
        <v/>
      </c>
      <c r="P2285" s="75" t="str">
        <f t="shared" si="176"/>
        <v/>
      </c>
      <c r="Q2285" s="77" t="str">
        <f t="shared" si="177"/>
        <v/>
      </c>
      <c r="R2285" s="77" t="str">
        <f t="shared" si="178"/>
        <v/>
      </c>
      <c r="S2285" s="77" t="str">
        <f>IF(O2285="","",IF(OR(VALUE(LEFT(O2285,2))&gt;IF(RIGHT(J2285,1)="M",7,19),AND(OR(LEFT(O2285,2)={"07","19"}),VALUE(RIGHT(O2285,2))&gt;15)),TRUE,FALSE))</f>
        <v/>
      </c>
      <c r="T2285" s="77" t="str">
        <f>IF(O2285="","",IF(OR(VALUE(LEFT(O2285,2))&gt;IF(RIGHT(J2285,1)="M",7,19),AND(OR(LEFT(O2285,2)={"07","19"}),VALUE(RIGHT(O2285,2))&gt;5)),TRUE,FALSE))</f>
        <v/>
      </c>
    </row>
    <row r="2286" spans="12:20" x14ac:dyDescent="0.25">
      <c r="L2286" s="75">
        <f>COUNTIF($B$2:B2286,B2286)</f>
        <v>0</v>
      </c>
      <c r="M2286" s="75">
        <f>COUNTIF($L$2:L2286,4)</f>
        <v>42</v>
      </c>
      <c r="N2286" s="76" t="str">
        <f t="shared" si="179"/>
        <v>0</v>
      </c>
      <c r="O2286" s="76" t="str">
        <f t="shared" si="175"/>
        <v/>
      </c>
      <c r="P2286" s="75" t="str">
        <f t="shared" si="176"/>
        <v/>
      </c>
      <c r="Q2286" s="77" t="str">
        <f t="shared" si="177"/>
        <v/>
      </c>
      <c r="R2286" s="77" t="str">
        <f t="shared" si="178"/>
        <v/>
      </c>
      <c r="S2286" s="77" t="str">
        <f>IF(O2286="","",IF(OR(VALUE(LEFT(O2286,2))&gt;IF(RIGHT(J2286,1)="M",7,19),AND(OR(LEFT(O2286,2)={"07","19"}),VALUE(RIGHT(O2286,2))&gt;15)),TRUE,FALSE))</f>
        <v/>
      </c>
      <c r="T2286" s="77" t="str">
        <f>IF(O2286="","",IF(OR(VALUE(LEFT(O2286,2))&gt;IF(RIGHT(J2286,1)="M",7,19),AND(OR(LEFT(O2286,2)={"07","19"}),VALUE(RIGHT(O2286,2))&gt;5)),TRUE,FALSE))</f>
        <v/>
      </c>
    </row>
    <row r="2287" spans="12:20" x14ac:dyDescent="0.25">
      <c r="L2287" s="75">
        <f>COUNTIF($B$2:B2287,B2287)</f>
        <v>0</v>
      </c>
      <c r="M2287" s="75">
        <f>COUNTIF($L$2:L2287,4)</f>
        <v>42</v>
      </c>
      <c r="N2287" s="76" t="str">
        <f t="shared" si="179"/>
        <v>0</v>
      </c>
      <c r="O2287" s="76" t="str">
        <f t="shared" si="175"/>
        <v/>
      </c>
      <c r="P2287" s="75" t="str">
        <f t="shared" si="176"/>
        <v/>
      </c>
      <c r="Q2287" s="77" t="str">
        <f t="shared" si="177"/>
        <v/>
      </c>
      <c r="R2287" s="77" t="str">
        <f t="shared" si="178"/>
        <v/>
      </c>
      <c r="S2287" s="77" t="str">
        <f>IF(O2287="","",IF(OR(VALUE(LEFT(O2287,2))&gt;IF(RIGHT(J2287,1)="M",7,19),AND(OR(LEFT(O2287,2)={"07","19"}),VALUE(RIGHT(O2287,2))&gt;15)),TRUE,FALSE))</f>
        <v/>
      </c>
      <c r="T2287" s="77" t="str">
        <f>IF(O2287="","",IF(OR(VALUE(LEFT(O2287,2))&gt;IF(RIGHT(J2287,1)="M",7,19),AND(OR(LEFT(O2287,2)={"07","19"}),VALUE(RIGHT(O2287,2))&gt;5)),TRUE,FALSE))</f>
        <v/>
      </c>
    </row>
    <row r="2288" spans="12:20" x14ac:dyDescent="0.25">
      <c r="L2288" s="75">
        <f>COUNTIF($B$2:B2288,B2288)</f>
        <v>0</v>
      </c>
      <c r="M2288" s="75">
        <f>COUNTIF($L$2:L2288,4)</f>
        <v>42</v>
      </c>
      <c r="N2288" s="76" t="str">
        <f t="shared" si="179"/>
        <v>0</v>
      </c>
      <c r="O2288" s="76" t="str">
        <f t="shared" si="175"/>
        <v/>
      </c>
      <c r="P2288" s="75" t="str">
        <f t="shared" si="176"/>
        <v/>
      </c>
      <c r="Q2288" s="77" t="str">
        <f t="shared" si="177"/>
        <v/>
      </c>
      <c r="R2288" s="77" t="str">
        <f t="shared" si="178"/>
        <v/>
      </c>
      <c r="S2288" s="77" t="str">
        <f>IF(O2288="","",IF(OR(VALUE(LEFT(O2288,2))&gt;IF(RIGHT(J2288,1)="M",7,19),AND(OR(LEFT(O2288,2)={"07","19"}),VALUE(RIGHT(O2288,2))&gt;15)),TRUE,FALSE))</f>
        <v/>
      </c>
      <c r="T2288" s="77" t="str">
        <f>IF(O2288="","",IF(OR(VALUE(LEFT(O2288,2))&gt;IF(RIGHT(J2288,1)="M",7,19),AND(OR(LEFT(O2288,2)={"07","19"}),VALUE(RIGHT(O2288,2))&gt;5)),TRUE,FALSE))</f>
        <v/>
      </c>
    </row>
    <row r="2289" spans="12:20" x14ac:dyDescent="0.25">
      <c r="L2289" s="75">
        <f>COUNTIF($B$2:B2289,B2289)</f>
        <v>0</v>
      </c>
      <c r="M2289" s="75">
        <f>COUNTIF($L$2:L2289,4)</f>
        <v>42</v>
      </c>
      <c r="N2289" s="76" t="str">
        <f t="shared" si="179"/>
        <v>0</v>
      </c>
      <c r="O2289" s="76" t="str">
        <f t="shared" si="175"/>
        <v/>
      </c>
      <c r="P2289" s="75" t="str">
        <f t="shared" si="176"/>
        <v/>
      </c>
      <c r="Q2289" s="77" t="str">
        <f t="shared" si="177"/>
        <v/>
      </c>
      <c r="R2289" s="77" t="str">
        <f t="shared" si="178"/>
        <v/>
      </c>
      <c r="S2289" s="77" t="str">
        <f>IF(O2289="","",IF(OR(VALUE(LEFT(O2289,2))&gt;IF(RIGHT(J2289,1)="M",7,19),AND(OR(LEFT(O2289,2)={"07","19"}),VALUE(RIGHT(O2289,2))&gt;15)),TRUE,FALSE))</f>
        <v/>
      </c>
      <c r="T2289" s="77" t="str">
        <f>IF(O2289="","",IF(OR(VALUE(LEFT(O2289,2))&gt;IF(RIGHT(J2289,1)="M",7,19),AND(OR(LEFT(O2289,2)={"07","19"}),VALUE(RIGHT(O2289,2))&gt;5)),TRUE,FALSE))</f>
        <v/>
      </c>
    </row>
    <row r="2290" spans="12:20" x14ac:dyDescent="0.25">
      <c r="L2290" s="75">
        <f>COUNTIF($B$2:B2290,B2290)</f>
        <v>0</v>
      </c>
      <c r="M2290" s="75">
        <f>COUNTIF($L$2:L2290,4)</f>
        <v>42</v>
      </c>
      <c r="N2290" s="76" t="str">
        <f t="shared" si="179"/>
        <v>0</v>
      </c>
      <c r="O2290" s="76" t="str">
        <f t="shared" si="175"/>
        <v/>
      </c>
      <c r="P2290" s="75" t="str">
        <f t="shared" si="176"/>
        <v/>
      </c>
      <c r="Q2290" s="77" t="str">
        <f t="shared" si="177"/>
        <v/>
      </c>
      <c r="R2290" s="77" t="str">
        <f t="shared" si="178"/>
        <v/>
      </c>
      <c r="S2290" s="77" t="str">
        <f>IF(O2290="","",IF(OR(VALUE(LEFT(O2290,2))&gt;IF(RIGHT(J2290,1)="M",7,19),AND(OR(LEFT(O2290,2)={"07","19"}),VALUE(RIGHT(O2290,2))&gt;15)),TRUE,FALSE))</f>
        <v/>
      </c>
      <c r="T2290" s="77" t="str">
        <f>IF(O2290="","",IF(OR(VALUE(LEFT(O2290,2))&gt;IF(RIGHT(J2290,1)="M",7,19),AND(OR(LEFT(O2290,2)={"07","19"}),VALUE(RIGHT(O2290,2))&gt;5)),TRUE,FALSE))</f>
        <v/>
      </c>
    </row>
    <row r="2291" spans="12:20" x14ac:dyDescent="0.25">
      <c r="L2291" s="75">
        <f>COUNTIF($B$2:B2291,B2291)</f>
        <v>0</v>
      </c>
      <c r="M2291" s="75">
        <f>COUNTIF($L$2:L2291,4)</f>
        <v>42</v>
      </c>
      <c r="N2291" s="76" t="str">
        <f t="shared" si="179"/>
        <v>0</v>
      </c>
      <c r="O2291" s="76" t="str">
        <f t="shared" si="175"/>
        <v/>
      </c>
      <c r="P2291" s="75" t="str">
        <f t="shared" si="176"/>
        <v/>
      </c>
      <c r="Q2291" s="77" t="str">
        <f t="shared" si="177"/>
        <v/>
      </c>
      <c r="R2291" s="77" t="str">
        <f t="shared" si="178"/>
        <v/>
      </c>
      <c r="S2291" s="77" t="str">
        <f>IF(O2291="","",IF(OR(VALUE(LEFT(O2291,2))&gt;IF(RIGHT(J2291,1)="M",7,19),AND(OR(LEFT(O2291,2)={"07","19"}),VALUE(RIGHT(O2291,2))&gt;15)),TRUE,FALSE))</f>
        <v/>
      </c>
      <c r="T2291" s="77" t="str">
        <f>IF(O2291="","",IF(OR(VALUE(LEFT(O2291,2))&gt;IF(RIGHT(J2291,1)="M",7,19),AND(OR(LEFT(O2291,2)={"07","19"}),VALUE(RIGHT(O2291,2))&gt;5)),TRUE,FALSE))</f>
        <v/>
      </c>
    </row>
    <row r="2292" spans="12:20" x14ac:dyDescent="0.25">
      <c r="L2292" s="75">
        <f>COUNTIF($B$2:B2292,B2292)</f>
        <v>0</v>
      </c>
      <c r="M2292" s="75">
        <f>COUNTIF($L$2:L2292,4)</f>
        <v>42</v>
      </c>
      <c r="N2292" s="76" t="str">
        <f t="shared" si="179"/>
        <v>0</v>
      </c>
      <c r="O2292" s="76" t="str">
        <f t="shared" si="175"/>
        <v/>
      </c>
      <c r="P2292" s="75" t="str">
        <f t="shared" si="176"/>
        <v/>
      </c>
      <c r="Q2292" s="77" t="str">
        <f t="shared" si="177"/>
        <v/>
      </c>
      <c r="R2292" s="77" t="str">
        <f t="shared" si="178"/>
        <v/>
      </c>
      <c r="S2292" s="77" t="str">
        <f>IF(O2292="","",IF(OR(VALUE(LEFT(O2292,2))&gt;IF(RIGHT(J2292,1)="M",7,19),AND(OR(LEFT(O2292,2)={"07","19"}),VALUE(RIGHT(O2292,2))&gt;15)),TRUE,FALSE))</f>
        <v/>
      </c>
      <c r="T2292" s="77" t="str">
        <f>IF(O2292="","",IF(OR(VALUE(LEFT(O2292,2))&gt;IF(RIGHT(J2292,1)="M",7,19),AND(OR(LEFT(O2292,2)={"07","19"}),VALUE(RIGHT(O2292,2))&gt;5)),TRUE,FALSE))</f>
        <v/>
      </c>
    </row>
    <row r="2293" spans="12:20" x14ac:dyDescent="0.25">
      <c r="L2293" s="75">
        <f>COUNTIF($B$2:B2293,B2293)</f>
        <v>0</v>
      </c>
      <c r="M2293" s="75">
        <f>COUNTIF($L$2:L2293,4)</f>
        <v>42</v>
      </c>
      <c r="N2293" s="76" t="str">
        <f t="shared" si="179"/>
        <v>0</v>
      </c>
      <c r="O2293" s="76" t="str">
        <f t="shared" si="175"/>
        <v/>
      </c>
      <c r="P2293" s="75" t="str">
        <f t="shared" si="176"/>
        <v/>
      </c>
      <c r="Q2293" s="77" t="str">
        <f t="shared" si="177"/>
        <v/>
      </c>
      <c r="R2293" s="77" t="str">
        <f t="shared" si="178"/>
        <v/>
      </c>
      <c r="S2293" s="77" t="str">
        <f>IF(O2293="","",IF(OR(VALUE(LEFT(O2293,2))&gt;IF(RIGHT(J2293,1)="M",7,19),AND(OR(LEFT(O2293,2)={"07","19"}),VALUE(RIGHT(O2293,2))&gt;15)),TRUE,FALSE))</f>
        <v/>
      </c>
      <c r="T2293" s="77" t="str">
        <f>IF(O2293="","",IF(OR(VALUE(LEFT(O2293,2))&gt;IF(RIGHT(J2293,1)="M",7,19),AND(OR(LEFT(O2293,2)={"07","19"}),VALUE(RIGHT(O2293,2))&gt;5)),TRUE,FALSE))</f>
        <v/>
      </c>
    </row>
    <row r="2294" spans="12:20" x14ac:dyDescent="0.25">
      <c r="L2294" s="75">
        <f>COUNTIF($B$2:B2294,B2294)</f>
        <v>0</v>
      </c>
      <c r="M2294" s="75">
        <f>COUNTIF($L$2:L2294,4)</f>
        <v>42</v>
      </c>
      <c r="N2294" s="76" t="str">
        <f t="shared" si="179"/>
        <v>0</v>
      </c>
      <c r="O2294" s="76" t="str">
        <f t="shared" si="175"/>
        <v/>
      </c>
      <c r="P2294" s="75" t="str">
        <f t="shared" si="176"/>
        <v/>
      </c>
      <c r="Q2294" s="77" t="str">
        <f t="shared" si="177"/>
        <v/>
      </c>
      <c r="R2294" s="77" t="str">
        <f t="shared" si="178"/>
        <v/>
      </c>
      <c r="S2294" s="77" t="str">
        <f>IF(O2294="","",IF(OR(VALUE(LEFT(O2294,2))&gt;IF(RIGHT(J2294,1)="M",7,19),AND(OR(LEFT(O2294,2)={"07","19"}),VALUE(RIGHT(O2294,2))&gt;15)),TRUE,FALSE))</f>
        <v/>
      </c>
      <c r="T2294" s="77" t="str">
        <f>IF(O2294="","",IF(OR(VALUE(LEFT(O2294,2))&gt;IF(RIGHT(J2294,1)="M",7,19),AND(OR(LEFT(O2294,2)={"07","19"}),VALUE(RIGHT(O2294,2))&gt;5)),TRUE,FALSE))</f>
        <v/>
      </c>
    </row>
    <row r="2295" spans="12:20" x14ac:dyDescent="0.25">
      <c r="L2295" s="75">
        <f>COUNTIF($B$2:B2295,B2295)</f>
        <v>0</v>
      </c>
      <c r="M2295" s="75">
        <f>COUNTIF($L$2:L2295,4)</f>
        <v>42</v>
      </c>
      <c r="N2295" s="76" t="str">
        <f t="shared" si="179"/>
        <v>0</v>
      </c>
      <c r="O2295" s="76" t="str">
        <f t="shared" si="175"/>
        <v/>
      </c>
      <c r="P2295" s="75" t="str">
        <f t="shared" si="176"/>
        <v/>
      </c>
      <c r="Q2295" s="77" t="str">
        <f t="shared" si="177"/>
        <v/>
      </c>
      <c r="R2295" s="77" t="str">
        <f t="shared" si="178"/>
        <v/>
      </c>
      <c r="S2295" s="77" t="str">
        <f>IF(O2295="","",IF(OR(VALUE(LEFT(O2295,2))&gt;IF(RIGHT(J2295,1)="M",7,19),AND(OR(LEFT(O2295,2)={"07","19"}),VALUE(RIGHT(O2295,2))&gt;15)),TRUE,FALSE))</f>
        <v/>
      </c>
      <c r="T2295" s="77" t="str">
        <f>IF(O2295="","",IF(OR(VALUE(LEFT(O2295,2))&gt;IF(RIGHT(J2295,1)="M",7,19),AND(OR(LEFT(O2295,2)={"07","19"}),VALUE(RIGHT(O2295,2))&gt;5)),TRUE,FALSE))</f>
        <v/>
      </c>
    </row>
    <row r="2296" spans="12:20" x14ac:dyDescent="0.25">
      <c r="L2296" s="75">
        <f>COUNTIF($B$2:B2296,B2296)</f>
        <v>0</v>
      </c>
      <c r="M2296" s="75">
        <f>COUNTIF($L$2:L2296,4)</f>
        <v>42</v>
      </c>
      <c r="N2296" s="76" t="str">
        <f t="shared" si="179"/>
        <v>0</v>
      </c>
      <c r="O2296" s="76" t="str">
        <f t="shared" si="175"/>
        <v/>
      </c>
      <c r="P2296" s="75" t="str">
        <f t="shared" si="176"/>
        <v/>
      </c>
      <c r="Q2296" s="77" t="str">
        <f t="shared" si="177"/>
        <v/>
      </c>
      <c r="R2296" s="77" t="str">
        <f t="shared" si="178"/>
        <v/>
      </c>
      <c r="S2296" s="77" t="str">
        <f>IF(O2296="","",IF(OR(VALUE(LEFT(O2296,2))&gt;IF(RIGHT(J2296,1)="M",7,19),AND(OR(LEFT(O2296,2)={"07","19"}),VALUE(RIGHT(O2296,2))&gt;15)),TRUE,FALSE))</f>
        <v/>
      </c>
      <c r="T2296" s="77" t="str">
        <f>IF(O2296="","",IF(OR(VALUE(LEFT(O2296,2))&gt;IF(RIGHT(J2296,1)="M",7,19),AND(OR(LEFT(O2296,2)={"07","19"}),VALUE(RIGHT(O2296,2))&gt;5)),TRUE,FALSE))</f>
        <v/>
      </c>
    </row>
    <row r="2297" spans="12:20" x14ac:dyDescent="0.25">
      <c r="L2297" s="75">
        <f>COUNTIF($B$2:B2297,B2297)</f>
        <v>0</v>
      </c>
      <c r="M2297" s="75">
        <f>COUNTIF($L$2:L2297,4)</f>
        <v>42</v>
      </c>
      <c r="N2297" s="76" t="str">
        <f t="shared" si="179"/>
        <v>0</v>
      </c>
      <c r="O2297" s="76" t="str">
        <f t="shared" si="175"/>
        <v/>
      </c>
      <c r="P2297" s="75" t="str">
        <f t="shared" si="176"/>
        <v/>
      </c>
      <c r="Q2297" s="77" t="str">
        <f t="shared" si="177"/>
        <v/>
      </c>
      <c r="R2297" s="77" t="str">
        <f t="shared" si="178"/>
        <v/>
      </c>
      <c r="S2297" s="77" t="str">
        <f>IF(O2297="","",IF(OR(VALUE(LEFT(O2297,2))&gt;IF(RIGHT(J2297,1)="M",7,19),AND(OR(LEFT(O2297,2)={"07","19"}),VALUE(RIGHT(O2297,2))&gt;15)),TRUE,FALSE))</f>
        <v/>
      </c>
      <c r="T2297" s="77" t="str">
        <f>IF(O2297="","",IF(OR(VALUE(LEFT(O2297,2))&gt;IF(RIGHT(J2297,1)="M",7,19),AND(OR(LEFT(O2297,2)={"07","19"}),VALUE(RIGHT(O2297,2))&gt;5)),TRUE,FALSE))</f>
        <v/>
      </c>
    </row>
    <row r="2298" spans="12:20" x14ac:dyDescent="0.25">
      <c r="L2298" s="75">
        <f>COUNTIF($B$2:B2298,B2298)</f>
        <v>0</v>
      </c>
      <c r="M2298" s="75">
        <f>COUNTIF($L$2:L2298,4)</f>
        <v>42</v>
      </c>
      <c r="N2298" s="76" t="str">
        <f t="shared" si="179"/>
        <v>0</v>
      </c>
      <c r="O2298" s="76" t="str">
        <f t="shared" si="175"/>
        <v/>
      </c>
      <c r="P2298" s="75" t="str">
        <f t="shared" si="176"/>
        <v/>
      </c>
      <c r="Q2298" s="77" t="str">
        <f t="shared" si="177"/>
        <v/>
      </c>
      <c r="R2298" s="77" t="str">
        <f t="shared" si="178"/>
        <v/>
      </c>
      <c r="S2298" s="77" t="str">
        <f>IF(O2298="","",IF(OR(VALUE(LEFT(O2298,2))&gt;IF(RIGHT(J2298,1)="M",7,19),AND(OR(LEFT(O2298,2)={"07","19"}),VALUE(RIGHT(O2298,2))&gt;15)),TRUE,FALSE))</f>
        <v/>
      </c>
      <c r="T2298" s="77" t="str">
        <f>IF(O2298="","",IF(OR(VALUE(LEFT(O2298,2))&gt;IF(RIGHT(J2298,1)="M",7,19),AND(OR(LEFT(O2298,2)={"07","19"}),VALUE(RIGHT(O2298,2))&gt;5)),TRUE,FALSE))</f>
        <v/>
      </c>
    </row>
    <row r="2299" spans="12:20" x14ac:dyDescent="0.25">
      <c r="L2299" s="75">
        <f>COUNTIF($B$2:B2299,B2299)</f>
        <v>0</v>
      </c>
      <c r="M2299" s="75">
        <f>COUNTIF($L$2:L2299,4)</f>
        <v>42</v>
      </c>
      <c r="N2299" s="76" t="str">
        <f t="shared" si="179"/>
        <v>0</v>
      </c>
      <c r="O2299" s="76" t="str">
        <f t="shared" si="175"/>
        <v/>
      </c>
      <c r="P2299" s="75" t="str">
        <f t="shared" si="176"/>
        <v/>
      </c>
      <c r="Q2299" s="77" t="str">
        <f t="shared" si="177"/>
        <v/>
      </c>
      <c r="R2299" s="77" t="str">
        <f t="shared" si="178"/>
        <v/>
      </c>
      <c r="S2299" s="77" t="str">
        <f>IF(O2299="","",IF(OR(VALUE(LEFT(O2299,2))&gt;IF(RIGHT(J2299,1)="M",7,19),AND(OR(LEFT(O2299,2)={"07","19"}),VALUE(RIGHT(O2299,2))&gt;15)),TRUE,FALSE))</f>
        <v/>
      </c>
      <c r="T2299" s="77" t="str">
        <f>IF(O2299="","",IF(OR(VALUE(LEFT(O2299,2))&gt;IF(RIGHT(J2299,1)="M",7,19),AND(OR(LEFT(O2299,2)={"07","19"}),VALUE(RIGHT(O2299,2))&gt;5)),TRUE,FALSE))</f>
        <v/>
      </c>
    </row>
    <row r="2300" spans="12:20" x14ac:dyDescent="0.25">
      <c r="L2300" s="75">
        <f>COUNTIF($B$2:B2300,B2300)</f>
        <v>0</v>
      </c>
      <c r="M2300" s="75">
        <f>COUNTIF($L$2:L2300,4)</f>
        <v>42</v>
      </c>
      <c r="N2300" s="76" t="str">
        <f t="shared" si="179"/>
        <v>0</v>
      </c>
      <c r="O2300" s="76" t="str">
        <f t="shared" si="175"/>
        <v/>
      </c>
      <c r="P2300" s="75" t="str">
        <f t="shared" si="176"/>
        <v/>
      </c>
      <c r="Q2300" s="77" t="str">
        <f t="shared" si="177"/>
        <v/>
      </c>
      <c r="R2300" s="77" t="str">
        <f t="shared" si="178"/>
        <v/>
      </c>
      <c r="S2300" s="77" t="str">
        <f>IF(O2300="","",IF(OR(VALUE(LEFT(O2300,2))&gt;IF(RIGHT(J2300,1)="M",7,19),AND(OR(LEFT(O2300,2)={"07","19"}),VALUE(RIGHT(O2300,2))&gt;15)),TRUE,FALSE))</f>
        <v/>
      </c>
      <c r="T2300" s="77" t="str">
        <f>IF(O2300="","",IF(OR(VALUE(LEFT(O2300,2))&gt;IF(RIGHT(J2300,1)="M",7,19),AND(OR(LEFT(O2300,2)={"07","19"}),VALUE(RIGHT(O2300,2))&gt;5)),TRUE,FALSE))</f>
        <v/>
      </c>
    </row>
    <row r="2301" spans="12:20" x14ac:dyDescent="0.25">
      <c r="L2301" s="75">
        <f>COUNTIF($B$2:B2301,B2301)</f>
        <v>0</v>
      </c>
      <c r="M2301" s="75">
        <f>COUNTIF($L$2:L2301,4)</f>
        <v>42</v>
      </c>
      <c r="N2301" s="76" t="str">
        <f t="shared" si="179"/>
        <v>0</v>
      </c>
      <c r="O2301" s="76" t="str">
        <f t="shared" si="175"/>
        <v/>
      </c>
      <c r="P2301" s="75" t="str">
        <f t="shared" si="176"/>
        <v/>
      </c>
      <c r="Q2301" s="77" t="str">
        <f t="shared" si="177"/>
        <v/>
      </c>
      <c r="R2301" s="77" t="str">
        <f t="shared" si="178"/>
        <v/>
      </c>
      <c r="S2301" s="77" t="str">
        <f>IF(O2301="","",IF(OR(VALUE(LEFT(O2301,2))&gt;IF(RIGHT(J2301,1)="M",7,19),AND(OR(LEFT(O2301,2)={"07","19"}),VALUE(RIGHT(O2301,2))&gt;15)),TRUE,FALSE))</f>
        <v/>
      </c>
      <c r="T2301" s="77" t="str">
        <f>IF(O2301="","",IF(OR(VALUE(LEFT(O2301,2))&gt;IF(RIGHT(J2301,1)="M",7,19),AND(OR(LEFT(O2301,2)={"07","19"}),VALUE(RIGHT(O2301,2))&gt;5)),TRUE,FALSE))</f>
        <v/>
      </c>
    </row>
    <row r="2302" spans="12:20" x14ac:dyDescent="0.25">
      <c r="L2302" s="75">
        <f>COUNTIF($B$2:B2302,B2302)</f>
        <v>0</v>
      </c>
      <c r="M2302" s="75">
        <f>COUNTIF($L$2:L2302,4)</f>
        <v>42</v>
      </c>
      <c r="N2302" s="76" t="str">
        <f t="shared" si="179"/>
        <v>0</v>
      </c>
      <c r="O2302" s="76" t="str">
        <f t="shared" si="175"/>
        <v/>
      </c>
      <c r="P2302" s="75" t="str">
        <f t="shared" si="176"/>
        <v/>
      </c>
      <c r="Q2302" s="77" t="str">
        <f t="shared" si="177"/>
        <v/>
      </c>
      <c r="R2302" s="77" t="str">
        <f t="shared" si="178"/>
        <v/>
      </c>
      <c r="S2302" s="77" t="str">
        <f>IF(O2302="","",IF(OR(VALUE(LEFT(O2302,2))&gt;IF(RIGHT(J2302,1)="M",7,19),AND(OR(LEFT(O2302,2)={"07","19"}),VALUE(RIGHT(O2302,2))&gt;15)),TRUE,FALSE))</f>
        <v/>
      </c>
      <c r="T2302" s="77" t="str">
        <f>IF(O2302="","",IF(OR(VALUE(LEFT(O2302,2))&gt;IF(RIGHT(J2302,1)="M",7,19),AND(OR(LEFT(O2302,2)={"07","19"}),VALUE(RIGHT(O2302,2))&gt;5)),TRUE,FALSE))</f>
        <v/>
      </c>
    </row>
    <row r="2303" spans="12:20" x14ac:dyDescent="0.25">
      <c r="L2303" s="75">
        <f>COUNTIF($B$2:B2303,B2303)</f>
        <v>0</v>
      </c>
      <c r="M2303" s="75">
        <f>COUNTIF($L$2:L2303,4)</f>
        <v>42</v>
      </c>
      <c r="N2303" s="76" t="str">
        <f t="shared" si="179"/>
        <v>0</v>
      </c>
      <c r="O2303" s="76" t="str">
        <f t="shared" si="175"/>
        <v/>
      </c>
      <c r="P2303" s="75" t="str">
        <f t="shared" si="176"/>
        <v/>
      </c>
      <c r="Q2303" s="77" t="str">
        <f t="shared" si="177"/>
        <v/>
      </c>
      <c r="R2303" s="77" t="str">
        <f t="shared" si="178"/>
        <v/>
      </c>
      <c r="S2303" s="77" t="str">
        <f>IF(O2303="","",IF(OR(VALUE(LEFT(O2303,2))&gt;IF(RIGHT(J2303,1)="M",7,19),AND(OR(LEFT(O2303,2)={"07","19"}),VALUE(RIGHT(O2303,2))&gt;15)),TRUE,FALSE))</f>
        <v/>
      </c>
      <c r="T2303" s="77" t="str">
        <f>IF(O2303="","",IF(OR(VALUE(LEFT(O2303,2))&gt;IF(RIGHT(J2303,1)="M",7,19),AND(OR(LEFT(O2303,2)={"07","19"}),VALUE(RIGHT(O2303,2))&gt;5)),TRUE,FALSE))</f>
        <v/>
      </c>
    </row>
    <row r="2304" spans="12:20" x14ac:dyDescent="0.25">
      <c r="L2304" s="75">
        <f>COUNTIF($B$2:B2304,B2304)</f>
        <v>0</v>
      </c>
      <c r="M2304" s="75">
        <f>COUNTIF($L$2:L2304,4)</f>
        <v>42</v>
      </c>
      <c r="N2304" s="76" t="str">
        <f t="shared" si="179"/>
        <v>0</v>
      </c>
      <c r="O2304" s="76" t="str">
        <f t="shared" si="175"/>
        <v/>
      </c>
      <c r="P2304" s="75" t="str">
        <f t="shared" si="176"/>
        <v/>
      </c>
      <c r="Q2304" s="77" t="str">
        <f t="shared" si="177"/>
        <v/>
      </c>
      <c r="R2304" s="77" t="str">
        <f t="shared" si="178"/>
        <v/>
      </c>
      <c r="S2304" s="77" t="str">
        <f>IF(O2304="","",IF(OR(VALUE(LEFT(O2304,2))&gt;IF(RIGHT(J2304,1)="M",7,19),AND(OR(LEFT(O2304,2)={"07","19"}),VALUE(RIGHT(O2304,2))&gt;15)),TRUE,FALSE))</f>
        <v/>
      </c>
      <c r="T2304" s="77" t="str">
        <f>IF(O2304="","",IF(OR(VALUE(LEFT(O2304,2))&gt;IF(RIGHT(J2304,1)="M",7,19),AND(OR(LEFT(O2304,2)={"07","19"}),VALUE(RIGHT(O2304,2))&gt;5)),TRUE,FALSE))</f>
        <v/>
      </c>
    </row>
    <row r="2305" spans="12:20" x14ac:dyDescent="0.25">
      <c r="L2305" s="75">
        <f>COUNTIF($B$2:B2305,B2305)</f>
        <v>0</v>
      </c>
      <c r="M2305" s="75">
        <f>COUNTIF($L$2:L2305,4)</f>
        <v>42</v>
      </c>
      <c r="N2305" s="76" t="str">
        <f t="shared" si="179"/>
        <v>0</v>
      </c>
      <c r="O2305" s="76" t="str">
        <f t="shared" si="175"/>
        <v/>
      </c>
      <c r="P2305" s="75" t="str">
        <f t="shared" si="176"/>
        <v/>
      </c>
      <c r="Q2305" s="77" t="str">
        <f t="shared" si="177"/>
        <v/>
      </c>
      <c r="R2305" s="77" t="str">
        <f t="shared" si="178"/>
        <v/>
      </c>
      <c r="S2305" s="77" t="str">
        <f>IF(O2305="","",IF(OR(VALUE(LEFT(O2305,2))&gt;IF(RIGHT(J2305,1)="M",7,19),AND(OR(LEFT(O2305,2)={"07","19"}),VALUE(RIGHT(O2305,2))&gt;15)),TRUE,FALSE))</f>
        <v/>
      </c>
      <c r="T2305" s="77" t="str">
        <f>IF(O2305="","",IF(OR(VALUE(LEFT(O2305,2))&gt;IF(RIGHT(J2305,1)="M",7,19),AND(OR(LEFT(O2305,2)={"07","19"}),VALUE(RIGHT(O2305,2))&gt;5)),TRUE,FALSE))</f>
        <v/>
      </c>
    </row>
    <row r="2306" spans="12:20" x14ac:dyDescent="0.25">
      <c r="L2306" s="75">
        <f>COUNTIF($B$2:B2306,B2306)</f>
        <v>0</v>
      </c>
      <c r="M2306" s="75">
        <f>COUNTIF($L$2:L2306,4)</f>
        <v>42</v>
      </c>
      <c r="N2306" s="76" t="str">
        <f t="shared" si="179"/>
        <v>0</v>
      </c>
      <c r="O2306" s="76" t="str">
        <f t="shared" ref="O2306:O2369" si="180">TRIM(SUBSTITUTE(SUBSTITUTE(D2306,"+",""),"_",""))</f>
        <v/>
      </c>
      <c r="P2306" s="75" t="str">
        <f t="shared" ref="P2306:P2369" si="181">TRIM(SUBSTITUTE(SUBSTITUTE(E2306,"+",""),"_",""))</f>
        <v/>
      </c>
      <c r="Q2306" s="77" t="str">
        <f t="shared" ref="Q2306:Q2369" si="182">IFERROR(IF(RIGHT(P2306,2)&lt;RIGHT(O2306,2),IF(P2306&lt;O2306,P2306+2360-O2306,P2306-40-O2306),IF(P2306&lt;O2306,P2306+2400-O2306,P2306-O2306)),"")</f>
        <v/>
      </c>
      <c r="R2306" s="77" t="str">
        <f t="shared" ref="R2306:R2369" si="183">IFERROR(ROUNDDOWN(Q2306/100,0),"")</f>
        <v/>
      </c>
      <c r="S2306" s="77" t="str">
        <f>IF(O2306="","",IF(OR(VALUE(LEFT(O2306,2))&gt;IF(RIGHT(J2306,1)="M",7,19),AND(OR(LEFT(O2306,2)={"07","19"}),VALUE(RIGHT(O2306,2))&gt;15)),TRUE,FALSE))</f>
        <v/>
      </c>
      <c r="T2306" s="77" t="str">
        <f>IF(O2306="","",IF(OR(VALUE(LEFT(O2306,2))&gt;IF(RIGHT(J2306,1)="M",7,19),AND(OR(LEFT(O2306,2)={"07","19"}),VALUE(RIGHT(O2306,2))&gt;5)),TRUE,FALSE))</f>
        <v/>
      </c>
    </row>
    <row r="2307" spans="12:20" x14ac:dyDescent="0.25">
      <c r="L2307" s="75">
        <f>COUNTIF($B$2:B2307,B2307)</f>
        <v>0</v>
      </c>
      <c r="M2307" s="75">
        <f>COUNTIF($L$2:L2307,4)</f>
        <v>42</v>
      </c>
      <c r="N2307" s="76" t="str">
        <f t="shared" ref="N2307:N2370" si="184">A2307&amp;DAY(C2307)</f>
        <v>0</v>
      </c>
      <c r="O2307" s="76" t="str">
        <f t="shared" si="180"/>
        <v/>
      </c>
      <c r="P2307" s="75" t="str">
        <f t="shared" si="181"/>
        <v/>
      </c>
      <c r="Q2307" s="77" t="str">
        <f t="shared" si="182"/>
        <v/>
      </c>
      <c r="R2307" s="77" t="str">
        <f t="shared" si="183"/>
        <v/>
      </c>
      <c r="S2307" s="77" t="str">
        <f>IF(O2307="","",IF(OR(VALUE(LEFT(O2307,2))&gt;IF(RIGHT(J2307,1)="M",7,19),AND(OR(LEFT(O2307,2)={"07","19"}),VALUE(RIGHT(O2307,2))&gt;15)),TRUE,FALSE))</f>
        <v/>
      </c>
      <c r="T2307" s="77" t="str">
        <f>IF(O2307="","",IF(OR(VALUE(LEFT(O2307,2))&gt;IF(RIGHT(J2307,1)="M",7,19),AND(OR(LEFT(O2307,2)={"07","19"}),VALUE(RIGHT(O2307,2))&gt;5)),TRUE,FALSE))</f>
        <v/>
      </c>
    </row>
    <row r="2308" spans="12:20" x14ac:dyDescent="0.25">
      <c r="L2308" s="75">
        <f>COUNTIF($B$2:B2308,B2308)</f>
        <v>0</v>
      </c>
      <c r="M2308" s="75">
        <f>COUNTIF($L$2:L2308,4)</f>
        <v>42</v>
      </c>
      <c r="N2308" s="76" t="str">
        <f t="shared" si="184"/>
        <v>0</v>
      </c>
      <c r="O2308" s="76" t="str">
        <f t="shared" si="180"/>
        <v/>
      </c>
      <c r="P2308" s="75" t="str">
        <f t="shared" si="181"/>
        <v/>
      </c>
      <c r="Q2308" s="77" t="str">
        <f t="shared" si="182"/>
        <v/>
      </c>
      <c r="R2308" s="77" t="str">
        <f t="shared" si="183"/>
        <v/>
      </c>
      <c r="S2308" s="77" t="str">
        <f>IF(O2308="","",IF(OR(VALUE(LEFT(O2308,2))&gt;IF(RIGHT(J2308,1)="M",7,19),AND(OR(LEFT(O2308,2)={"07","19"}),VALUE(RIGHT(O2308,2))&gt;15)),TRUE,FALSE))</f>
        <v/>
      </c>
      <c r="T2308" s="77" t="str">
        <f>IF(O2308="","",IF(OR(VALUE(LEFT(O2308,2))&gt;IF(RIGHT(J2308,1)="M",7,19),AND(OR(LEFT(O2308,2)={"07","19"}),VALUE(RIGHT(O2308,2))&gt;5)),TRUE,FALSE))</f>
        <v/>
      </c>
    </row>
    <row r="2309" spans="12:20" x14ac:dyDescent="0.25">
      <c r="L2309" s="75">
        <f>COUNTIF($B$2:B2309,B2309)</f>
        <v>0</v>
      </c>
      <c r="M2309" s="75">
        <f>COUNTIF($L$2:L2309,4)</f>
        <v>42</v>
      </c>
      <c r="N2309" s="76" t="str">
        <f t="shared" si="184"/>
        <v>0</v>
      </c>
      <c r="O2309" s="76" t="str">
        <f t="shared" si="180"/>
        <v/>
      </c>
      <c r="P2309" s="75" t="str">
        <f t="shared" si="181"/>
        <v/>
      </c>
      <c r="Q2309" s="77" t="str">
        <f t="shared" si="182"/>
        <v/>
      </c>
      <c r="R2309" s="77" t="str">
        <f t="shared" si="183"/>
        <v/>
      </c>
      <c r="S2309" s="77" t="str">
        <f>IF(O2309="","",IF(OR(VALUE(LEFT(O2309,2))&gt;IF(RIGHT(J2309,1)="M",7,19),AND(OR(LEFT(O2309,2)={"07","19"}),VALUE(RIGHT(O2309,2))&gt;15)),TRUE,FALSE))</f>
        <v/>
      </c>
      <c r="T2309" s="77" t="str">
        <f>IF(O2309="","",IF(OR(VALUE(LEFT(O2309,2))&gt;IF(RIGHT(J2309,1)="M",7,19),AND(OR(LEFT(O2309,2)={"07","19"}),VALUE(RIGHT(O2309,2))&gt;5)),TRUE,FALSE))</f>
        <v/>
      </c>
    </row>
    <row r="2310" spans="12:20" x14ac:dyDescent="0.25">
      <c r="L2310" s="75">
        <f>COUNTIF($B$2:B2310,B2310)</f>
        <v>0</v>
      </c>
      <c r="M2310" s="75">
        <f>COUNTIF($L$2:L2310,4)</f>
        <v>42</v>
      </c>
      <c r="N2310" s="76" t="str">
        <f t="shared" si="184"/>
        <v>0</v>
      </c>
      <c r="O2310" s="76" t="str">
        <f t="shared" si="180"/>
        <v/>
      </c>
      <c r="P2310" s="75" t="str">
        <f t="shared" si="181"/>
        <v/>
      </c>
      <c r="Q2310" s="77" t="str">
        <f t="shared" si="182"/>
        <v/>
      </c>
      <c r="R2310" s="77" t="str">
        <f t="shared" si="183"/>
        <v/>
      </c>
      <c r="S2310" s="77" t="str">
        <f>IF(O2310="","",IF(OR(VALUE(LEFT(O2310,2))&gt;IF(RIGHT(J2310,1)="M",7,19),AND(OR(LEFT(O2310,2)={"07","19"}),VALUE(RIGHT(O2310,2))&gt;15)),TRUE,FALSE))</f>
        <v/>
      </c>
      <c r="T2310" s="77" t="str">
        <f>IF(O2310="","",IF(OR(VALUE(LEFT(O2310,2))&gt;IF(RIGHT(J2310,1)="M",7,19),AND(OR(LEFT(O2310,2)={"07","19"}),VALUE(RIGHT(O2310,2))&gt;5)),TRUE,FALSE))</f>
        <v/>
      </c>
    </row>
    <row r="2311" spans="12:20" x14ac:dyDescent="0.25">
      <c r="L2311" s="75">
        <f>COUNTIF($B$2:B2311,B2311)</f>
        <v>0</v>
      </c>
      <c r="M2311" s="75">
        <f>COUNTIF($L$2:L2311,4)</f>
        <v>42</v>
      </c>
      <c r="N2311" s="76" t="str">
        <f t="shared" si="184"/>
        <v>0</v>
      </c>
      <c r="O2311" s="76" t="str">
        <f t="shared" si="180"/>
        <v/>
      </c>
      <c r="P2311" s="75" t="str">
        <f t="shared" si="181"/>
        <v/>
      </c>
      <c r="Q2311" s="77" t="str">
        <f t="shared" si="182"/>
        <v/>
      </c>
      <c r="R2311" s="77" t="str">
        <f t="shared" si="183"/>
        <v/>
      </c>
      <c r="S2311" s="77" t="str">
        <f>IF(O2311="","",IF(OR(VALUE(LEFT(O2311,2))&gt;IF(RIGHT(J2311,1)="M",7,19),AND(OR(LEFT(O2311,2)={"07","19"}),VALUE(RIGHT(O2311,2))&gt;15)),TRUE,FALSE))</f>
        <v/>
      </c>
      <c r="T2311" s="77" t="str">
        <f>IF(O2311="","",IF(OR(VALUE(LEFT(O2311,2))&gt;IF(RIGHT(J2311,1)="M",7,19),AND(OR(LEFT(O2311,2)={"07","19"}),VALUE(RIGHT(O2311,2))&gt;5)),TRUE,FALSE))</f>
        <v/>
      </c>
    </row>
    <row r="2312" spans="12:20" x14ac:dyDescent="0.25">
      <c r="L2312" s="75">
        <f>COUNTIF($B$2:B2312,B2312)</f>
        <v>0</v>
      </c>
      <c r="M2312" s="75">
        <f>COUNTIF($L$2:L2312,4)</f>
        <v>42</v>
      </c>
      <c r="N2312" s="76" t="str">
        <f t="shared" si="184"/>
        <v>0</v>
      </c>
      <c r="O2312" s="76" t="str">
        <f t="shared" si="180"/>
        <v/>
      </c>
      <c r="P2312" s="75" t="str">
        <f t="shared" si="181"/>
        <v/>
      </c>
      <c r="Q2312" s="77" t="str">
        <f t="shared" si="182"/>
        <v/>
      </c>
      <c r="R2312" s="77" t="str">
        <f t="shared" si="183"/>
        <v/>
      </c>
      <c r="S2312" s="77" t="str">
        <f>IF(O2312="","",IF(OR(VALUE(LEFT(O2312,2))&gt;IF(RIGHT(J2312,1)="M",7,19),AND(OR(LEFT(O2312,2)={"07","19"}),VALUE(RIGHT(O2312,2))&gt;15)),TRUE,FALSE))</f>
        <v/>
      </c>
      <c r="T2312" s="77" t="str">
        <f>IF(O2312="","",IF(OR(VALUE(LEFT(O2312,2))&gt;IF(RIGHT(J2312,1)="M",7,19),AND(OR(LEFT(O2312,2)={"07","19"}),VALUE(RIGHT(O2312,2))&gt;5)),TRUE,FALSE))</f>
        <v/>
      </c>
    </row>
    <row r="2313" spans="12:20" x14ac:dyDescent="0.25">
      <c r="L2313" s="75">
        <f>COUNTIF($B$2:B2313,B2313)</f>
        <v>0</v>
      </c>
      <c r="M2313" s="75">
        <f>COUNTIF($L$2:L2313,4)</f>
        <v>42</v>
      </c>
      <c r="N2313" s="76" t="str">
        <f t="shared" si="184"/>
        <v>0</v>
      </c>
      <c r="O2313" s="76" t="str">
        <f t="shared" si="180"/>
        <v/>
      </c>
      <c r="P2313" s="75" t="str">
        <f t="shared" si="181"/>
        <v/>
      </c>
      <c r="Q2313" s="77" t="str">
        <f t="shared" si="182"/>
        <v/>
      </c>
      <c r="R2313" s="77" t="str">
        <f t="shared" si="183"/>
        <v/>
      </c>
      <c r="S2313" s="77" t="str">
        <f>IF(O2313="","",IF(OR(VALUE(LEFT(O2313,2))&gt;IF(RIGHT(J2313,1)="M",7,19),AND(OR(LEFT(O2313,2)={"07","19"}),VALUE(RIGHT(O2313,2))&gt;15)),TRUE,FALSE))</f>
        <v/>
      </c>
      <c r="T2313" s="77" t="str">
        <f>IF(O2313="","",IF(OR(VALUE(LEFT(O2313,2))&gt;IF(RIGHT(J2313,1)="M",7,19),AND(OR(LEFT(O2313,2)={"07","19"}),VALUE(RIGHT(O2313,2))&gt;5)),TRUE,FALSE))</f>
        <v/>
      </c>
    </row>
    <row r="2314" spans="12:20" x14ac:dyDescent="0.25">
      <c r="L2314" s="75">
        <f>COUNTIF($B$2:B2314,B2314)</f>
        <v>0</v>
      </c>
      <c r="M2314" s="75">
        <f>COUNTIF($L$2:L2314,4)</f>
        <v>42</v>
      </c>
      <c r="N2314" s="76" t="str">
        <f t="shared" si="184"/>
        <v>0</v>
      </c>
      <c r="O2314" s="76" t="str">
        <f t="shared" si="180"/>
        <v/>
      </c>
      <c r="P2314" s="75" t="str">
        <f t="shared" si="181"/>
        <v/>
      </c>
      <c r="Q2314" s="77" t="str">
        <f t="shared" si="182"/>
        <v/>
      </c>
      <c r="R2314" s="77" t="str">
        <f t="shared" si="183"/>
        <v/>
      </c>
      <c r="S2314" s="77" t="str">
        <f>IF(O2314="","",IF(OR(VALUE(LEFT(O2314,2))&gt;IF(RIGHT(J2314,1)="M",7,19),AND(OR(LEFT(O2314,2)={"07","19"}),VALUE(RIGHT(O2314,2))&gt;15)),TRUE,FALSE))</f>
        <v/>
      </c>
      <c r="T2314" s="77" t="str">
        <f>IF(O2314="","",IF(OR(VALUE(LEFT(O2314,2))&gt;IF(RIGHT(J2314,1)="M",7,19),AND(OR(LEFT(O2314,2)={"07","19"}),VALUE(RIGHT(O2314,2))&gt;5)),TRUE,FALSE))</f>
        <v/>
      </c>
    </row>
    <row r="2315" spans="12:20" x14ac:dyDescent="0.25">
      <c r="L2315" s="75">
        <f>COUNTIF($B$2:B2315,B2315)</f>
        <v>0</v>
      </c>
      <c r="M2315" s="75">
        <f>COUNTIF($L$2:L2315,4)</f>
        <v>42</v>
      </c>
      <c r="N2315" s="76" t="str">
        <f t="shared" si="184"/>
        <v>0</v>
      </c>
      <c r="O2315" s="76" t="str">
        <f t="shared" si="180"/>
        <v/>
      </c>
      <c r="P2315" s="75" t="str">
        <f t="shared" si="181"/>
        <v/>
      </c>
      <c r="Q2315" s="77" t="str">
        <f t="shared" si="182"/>
        <v/>
      </c>
      <c r="R2315" s="77" t="str">
        <f t="shared" si="183"/>
        <v/>
      </c>
      <c r="S2315" s="77" t="str">
        <f>IF(O2315="","",IF(OR(VALUE(LEFT(O2315,2))&gt;IF(RIGHT(J2315,1)="M",7,19),AND(OR(LEFT(O2315,2)={"07","19"}),VALUE(RIGHT(O2315,2))&gt;15)),TRUE,FALSE))</f>
        <v/>
      </c>
      <c r="T2315" s="77" t="str">
        <f>IF(O2315="","",IF(OR(VALUE(LEFT(O2315,2))&gt;IF(RIGHT(J2315,1)="M",7,19),AND(OR(LEFT(O2315,2)={"07","19"}),VALUE(RIGHT(O2315,2))&gt;5)),TRUE,FALSE))</f>
        <v/>
      </c>
    </row>
    <row r="2316" spans="12:20" x14ac:dyDescent="0.25">
      <c r="L2316" s="75">
        <f>COUNTIF($B$2:B2316,B2316)</f>
        <v>0</v>
      </c>
      <c r="M2316" s="75">
        <f>COUNTIF($L$2:L2316,4)</f>
        <v>42</v>
      </c>
      <c r="N2316" s="76" t="str">
        <f t="shared" si="184"/>
        <v>0</v>
      </c>
      <c r="O2316" s="76" t="str">
        <f t="shared" si="180"/>
        <v/>
      </c>
      <c r="P2316" s="75" t="str">
        <f t="shared" si="181"/>
        <v/>
      </c>
      <c r="Q2316" s="77" t="str">
        <f t="shared" si="182"/>
        <v/>
      </c>
      <c r="R2316" s="77" t="str">
        <f t="shared" si="183"/>
        <v/>
      </c>
      <c r="S2316" s="77" t="str">
        <f>IF(O2316="","",IF(OR(VALUE(LEFT(O2316,2))&gt;IF(RIGHT(J2316,1)="M",7,19),AND(OR(LEFT(O2316,2)={"07","19"}),VALUE(RIGHT(O2316,2))&gt;15)),TRUE,FALSE))</f>
        <v/>
      </c>
      <c r="T2316" s="77" t="str">
        <f>IF(O2316="","",IF(OR(VALUE(LEFT(O2316,2))&gt;IF(RIGHT(J2316,1)="M",7,19),AND(OR(LEFT(O2316,2)={"07","19"}),VALUE(RIGHT(O2316,2))&gt;5)),TRUE,FALSE))</f>
        <v/>
      </c>
    </row>
    <row r="2317" spans="12:20" x14ac:dyDescent="0.25">
      <c r="L2317" s="75">
        <f>COUNTIF($B$2:B2317,B2317)</f>
        <v>0</v>
      </c>
      <c r="M2317" s="75">
        <f>COUNTIF($L$2:L2317,4)</f>
        <v>42</v>
      </c>
      <c r="N2317" s="76" t="str">
        <f t="shared" si="184"/>
        <v>0</v>
      </c>
      <c r="O2317" s="76" t="str">
        <f t="shared" si="180"/>
        <v/>
      </c>
      <c r="P2317" s="75" t="str">
        <f t="shared" si="181"/>
        <v/>
      </c>
      <c r="Q2317" s="77" t="str">
        <f t="shared" si="182"/>
        <v/>
      </c>
      <c r="R2317" s="77" t="str">
        <f t="shared" si="183"/>
        <v/>
      </c>
      <c r="S2317" s="77" t="str">
        <f>IF(O2317="","",IF(OR(VALUE(LEFT(O2317,2))&gt;IF(RIGHT(J2317,1)="M",7,19),AND(OR(LEFT(O2317,2)={"07","19"}),VALUE(RIGHT(O2317,2))&gt;15)),TRUE,FALSE))</f>
        <v/>
      </c>
      <c r="T2317" s="77" t="str">
        <f>IF(O2317="","",IF(OR(VALUE(LEFT(O2317,2))&gt;IF(RIGHT(J2317,1)="M",7,19),AND(OR(LEFT(O2317,2)={"07","19"}),VALUE(RIGHT(O2317,2))&gt;5)),TRUE,FALSE))</f>
        <v/>
      </c>
    </row>
    <row r="2318" spans="12:20" x14ac:dyDescent="0.25">
      <c r="L2318" s="75">
        <f>COUNTIF($B$2:B2318,B2318)</f>
        <v>0</v>
      </c>
      <c r="M2318" s="75">
        <f>COUNTIF($L$2:L2318,4)</f>
        <v>42</v>
      </c>
      <c r="N2318" s="76" t="str">
        <f t="shared" si="184"/>
        <v>0</v>
      </c>
      <c r="O2318" s="76" t="str">
        <f t="shared" si="180"/>
        <v/>
      </c>
      <c r="P2318" s="75" t="str">
        <f t="shared" si="181"/>
        <v/>
      </c>
      <c r="Q2318" s="77" t="str">
        <f t="shared" si="182"/>
        <v/>
      </c>
      <c r="R2318" s="77" t="str">
        <f t="shared" si="183"/>
        <v/>
      </c>
      <c r="S2318" s="77" t="str">
        <f>IF(O2318="","",IF(OR(VALUE(LEFT(O2318,2))&gt;IF(RIGHT(J2318,1)="M",7,19),AND(OR(LEFT(O2318,2)={"07","19"}),VALUE(RIGHT(O2318,2))&gt;15)),TRUE,FALSE))</f>
        <v/>
      </c>
      <c r="T2318" s="77" t="str">
        <f>IF(O2318="","",IF(OR(VALUE(LEFT(O2318,2))&gt;IF(RIGHT(J2318,1)="M",7,19),AND(OR(LEFT(O2318,2)={"07","19"}),VALUE(RIGHT(O2318,2))&gt;5)),TRUE,FALSE))</f>
        <v/>
      </c>
    </row>
    <row r="2319" spans="12:20" x14ac:dyDescent="0.25">
      <c r="L2319" s="75">
        <f>COUNTIF($B$2:B2319,B2319)</f>
        <v>0</v>
      </c>
      <c r="M2319" s="75">
        <f>COUNTIF($L$2:L2319,4)</f>
        <v>42</v>
      </c>
      <c r="N2319" s="76" t="str">
        <f t="shared" si="184"/>
        <v>0</v>
      </c>
      <c r="O2319" s="76" t="str">
        <f t="shared" si="180"/>
        <v/>
      </c>
      <c r="P2319" s="75" t="str">
        <f t="shared" si="181"/>
        <v/>
      </c>
      <c r="Q2319" s="77" t="str">
        <f t="shared" si="182"/>
        <v/>
      </c>
      <c r="R2319" s="77" t="str">
        <f t="shared" si="183"/>
        <v/>
      </c>
      <c r="S2319" s="77" t="str">
        <f>IF(O2319="","",IF(OR(VALUE(LEFT(O2319,2))&gt;IF(RIGHT(J2319,1)="M",7,19),AND(OR(LEFT(O2319,2)={"07","19"}),VALUE(RIGHT(O2319,2))&gt;15)),TRUE,FALSE))</f>
        <v/>
      </c>
      <c r="T2319" s="77" t="str">
        <f>IF(O2319="","",IF(OR(VALUE(LEFT(O2319,2))&gt;IF(RIGHT(J2319,1)="M",7,19),AND(OR(LEFT(O2319,2)={"07","19"}),VALUE(RIGHT(O2319,2))&gt;5)),TRUE,FALSE))</f>
        <v/>
      </c>
    </row>
    <row r="2320" spans="12:20" x14ac:dyDescent="0.25">
      <c r="L2320" s="75">
        <f>COUNTIF($B$2:B2320,B2320)</f>
        <v>0</v>
      </c>
      <c r="M2320" s="75">
        <f>COUNTIF($L$2:L2320,4)</f>
        <v>42</v>
      </c>
      <c r="N2320" s="76" t="str">
        <f t="shared" si="184"/>
        <v>0</v>
      </c>
      <c r="O2320" s="76" t="str">
        <f t="shared" si="180"/>
        <v/>
      </c>
      <c r="P2320" s="75" t="str">
        <f t="shared" si="181"/>
        <v/>
      </c>
      <c r="Q2320" s="77" t="str">
        <f t="shared" si="182"/>
        <v/>
      </c>
      <c r="R2320" s="77" t="str">
        <f t="shared" si="183"/>
        <v/>
      </c>
      <c r="S2320" s="77" t="str">
        <f>IF(O2320="","",IF(OR(VALUE(LEFT(O2320,2))&gt;IF(RIGHT(J2320,1)="M",7,19),AND(OR(LEFT(O2320,2)={"07","19"}),VALUE(RIGHT(O2320,2))&gt;15)),TRUE,FALSE))</f>
        <v/>
      </c>
      <c r="T2320" s="77" t="str">
        <f>IF(O2320="","",IF(OR(VALUE(LEFT(O2320,2))&gt;IF(RIGHT(J2320,1)="M",7,19),AND(OR(LEFT(O2320,2)={"07","19"}),VALUE(RIGHT(O2320,2))&gt;5)),TRUE,FALSE))</f>
        <v/>
      </c>
    </row>
    <row r="2321" spans="12:20" x14ac:dyDescent="0.25">
      <c r="L2321" s="75">
        <f>COUNTIF($B$2:B2321,B2321)</f>
        <v>0</v>
      </c>
      <c r="M2321" s="75">
        <f>COUNTIF($L$2:L2321,4)</f>
        <v>42</v>
      </c>
      <c r="N2321" s="76" t="str">
        <f t="shared" si="184"/>
        <v>0</v>
      </c>
      <c r="O2321" s="76" t="str">
        <f t="shared" si="180"/>
        <v/>
      </c>
      <c r="P2321" s="75" t="str">
        <f t="shared" si="181"/>
        <v/>
      </c>
      <c r="Q2321" s="77" t="str">
        <f t="shared" si="182"/>
        <v/>
      </c>
      <c r="R2321" s="77" t="str">
        <f t="shared" si="183"/>
        <v/>
      </c>
      <c r="S2321" s="77" t="str">
        <f>IF(O2321="","",IF(OR(VALUE(LEFT(O2321,2))&gt;IF(RIGHT(J2321,1)="M",7,19),AND(OR(LEFT(O2321,2)={"07","19"}),VALUE(RIGHT(O2321,2))&gt;15)),TRUE,FALSE))</f>
        <v/>
      </c>
      <c r="T2321" s="77" t="str">
        <f>IF(O2321="","",IF(OR(VALUE(LEFT(O2321,2))&gt;IF(RIGHT(J2321,1)="M",7,19),AND(OR(LEFT(O2321,2)={"07","19"}),VALUE(RIGHT(O2321,2))&gt;5)),TRUE,FALSE))</f>
        <v/>
      </c>
    </row>
    <row r="2322" spans="12:20" x14ac:dyDescent="0.25">
      <c r="L2322" s="75">
        <f>COUNTIF($B$2:B2322,B2322)</f>
        <v>0</v>
      </c>
      <c r="M2322" s="75">
        <f>COUNTIF($L$2:L2322,4)</f>
        <v>42</v>
      </c>
      <c r="N2322" s="76" t="str">
        <f t="shared" si="184"/>
        <v>0</v>
      </c>
      <c r="O2322" s="76" t="str">
        <f t="shared" si="180"/>
        <v/>
      </c>
      <c r="P2322" s="75" t="str">
        <f t="shared" si="181"/>
        <v/>
      </c>
      <c r="Q2322" s="77" t="str">
        <f t="shared" si="182"/>
        <v/>
      </c>
      <c r="R2322" s="77" t="str">
        <f t="shared" si="183"/>
        <v/>
      </c>
      <c r="S2322" s="77" t="str">
        <f>IF(O2322="","",IF(OR(VALUE(LEFT(O2322,2))&gt;IF(RIGHT(J2322,1)="M",7,19),AND(OR(LEFT(O2322,2)={"07","19"}),VALUE(RIGHT(O2322,2))&gt;15)),TRUE,FALSE))</f>
        <v/>
      </c>
      <c r="T2322" s="77" t="str">
        <f>IF(O2322="","",IF(OR(VALUE(LEFT(O2322,2))&gt;IF(RIGHT(J2322,1)="M",7,19),AND(OR(LEFT(O2322,2)={"07","19"}),VALUE(RIGHT(O2322,2))&gt;5)),TRUE,FALSE))</f>
        <v/>
      </c>
    </row>
    <row r="2323" spans="12:20" x14ac:dyDescent="0.25">
      <c r="L2323" s="75">
        <f>COUNTIF($B$2:B2323,B2323)</f>
        <v>0</v>
      </c>
      <c r="M2323" s="75">
        <f>COUNTIF($L$2:L2323,4)</f>
        <v>42</v>
      </c>
      <c r="N2323" s="76" t="str">
        <f t="shared" si="184"/>
        <v>0</v>
      </c>
      <c r="O2323" s="76" t="str">
        <f t="shared" si="180"/>
        <v/>
      </c>
      <c r="P2323" s="75" t="str">
        <f t="shared" si="181"/>
        <v/>
      </c>
      <c r="Q2323" s="77" t="str">
        <f t="shared" si="182"/>
        <v/>
      </c>
      <c r="R2323" s="77" t="str">
        <f t="shared" si="183"/>
        <v/>
      </c>
      <c r="S2323" s="77" t="str">
        <f>IF(O2323="","",IF(OR(VALUE(LEFT(O2323,2))&gt;IF(RIGHT(J2323,1)="M",7,19),AND(OR(LEFT(O2323,2)={"07","19"}),VALUE(RIGHT(O2323,2))&gt;15)),TRUE,FALSE))</f>
        <v/>
      </c>
      <c r="T2323" s="77" t="str">
        <f>IF(O2323="","",IF(OR(VALUE(LEFT(O2323,2))&gt;IF(RIGHT(J2323,1)="M",7,19),AND(OR(LEFT(O2323,2)={"07","19"}),VALUE(RIGHT(O2323,2))&gt;5)),TRUE,FALSE))</f>
        <v/>
      </c>
    </row>
    <row r="2324" spans="12:20" x14ac:dyDescent="0.25">
      <c r="L2324" s="75">
        <f>COUNTIF($B$2:B2324,B2324)</f>
        <v>0</v>
      </c>
      <c r="M2324" s="75">
        <f>COUNTIF($L$2:L2324,4)</f>
        <v>42</v>
      </c>
      <c r="N2324" s="76" t="str">
        <f t="shared" si="184"/>
        <v>0</v>
      </c>
      <c r="O2324" s="76" t="str">
        <f t="shared" si="180"/>
        <v/>
      </c>
      <c r="P2324" s="75" t="str">
        <f t="shared" si="181"/>
        <v/>
      </c>
      <c r="Q2324" s="77" t="str">
        <f t="shared" si="182"/>
        <v/>
      </c>
      <c r="R2324" s="77" t="str">
        <f t="shared" si="183"/>
        <v/>
      </c>
      <c r="S2324" s="77" t="str">
        <f>IF(O2324="","",IF(OR(VALUE(LEFT(O2324,2))&gt;IF(RIGHT(J2324,1)="M",7,19),AND(OR(LEFT(O2324,2)={"07","19"}),VALUE(RIGHT(O2324,2))&gt;15)),TRUE,FALSE))</f>
        <v/>
      </c>
      <c r="T2324" s="77" t="str">
        <f>IF(O2324="","",IF(OR(VALUE(LEFT(O2324,2))&gt;IF(RIGHT(J2324,1)="M",7,19),AND(OR(LEFT(O2324,2)={"07","19"}),VALUE(RIGHT(O2324,2))&gt;5)),TRUE,FALSE))</f>
        <v/>
      </c>
    </row>
    <row r="2325" spans="12:20" x14ac:dyDescent="0.25">
      <c r="L2325" s="75">
        <f>COUNTIF($B$2:B2325,B2325)</f>
        <v>0</v>
      </c>
      <c r="M2325" s="75">
        <f>COUNTIF($L$2:L2325,4)</f>
        <v>42</v>
      </c>
      <c r="N2325" s="76" t="str">
        <f t="shared" si="184"/>
        <v>0</v>
      </c>
      <c r="O2325" s="76" t="str">
        <f t="shared" si="180"/>
        <v/>
      </c>
      <c r="P2325" s="75" t="str">
        <f t="shared" si="181"/>
        <v/>
      </c>
      <c r="Q2325" s="77" t="str">
        <f t="shared" si="182"/>
        <v/>
      </c>
      <c r="R2325" s="77" t="str">
        <f t="shared" si="183"/>
        <v/>
      </c>
      <c r="S2325" s="77" t="str">
        <f>IF(O2325="","",IF(OR(VALUE(LEFT(O2325,2))&gt;IF(RIGHT(J2325,1)="M",7,19),AND(OR(LEFT(O2325,2)={"07","19"}),VALUE(RIGHT(O2325,2))&gt;15)),TRUE,FALSE))</f>
        <v/>
      </c>
      <c r="T2325" s="77" t="str">
        <f>IF(O2325="","",IF(OR(VALUE(LEFT(O2325,2))&gt;IF(RIGHT(J2325,1)="M",7,19),AND(OR(LEFT(O2325,2)={"07","19"}),VALUE(RIGHT(O2325,2))&gt;5)),TRUE,FALSE))</f>
        <v/>
      </c>
    </row>
    <row r="2326" spans="12:20" x14ac:dyDescent="0.25">
      <c r="L2326" s="75">
        <f>COUNTIF($B$2:B2326,B2326)</f>
        <v>0</v>
      </c>
      <c r="M2326" s="75">
        <f>COUNTIF($L$2:L2326,4)</f>
        <v>42</v>
      </c>
      <c r="N2326" s="76" t="str">
        <f t="shared" si="184"/>
        <v>0</v>
      </c>
      <c r="O2326" s="76" t="str">
        <f t="shared" si="180"/>
        <v/>
      </c>
      <c r="P2326" s="75" t="str">
        <f t="shared" si="181"/>
        <v/>
      </c>
      <c r="Q2326" s="77" t="str">
        <f t="shared" si="182"/>
        <v/>
      </c>
      <c r="R2326" s="77" t="str">
        <f t="shared" si="183"/>
        <v/>
      </c>
      <c r="S2326" s="77" t="str">
        <f>IF(O2326="","",IF(OR(VALUE(LEFT(O2326,2))&gt;IF(RIGHT(J2326,1)="M",7,19),AND(OR(LEFT(O2326,2)={"07","19"}),VALUE(RIGHT(O2326,2))&gt;15)),TRUE,FALSE))</f>
        <v/>
      </c>
      <c r="T2326" s="77" t="str">
        <f>IF(O2326="","",IF(OR(VALUE(LEFT(O2326,2))&gt;IF(RIGHT(J2326,1)="M",7,19),AND(OR(LEFT(O2326,2)={"07","19"}),VALUE(RIGHT(O2326,2))&gt;5)),TRUE,FALSE))</f>
        <v/>
      </c>
    </row>
    <row r="2327" spans="12:20" x14ac:dyDescent="0.25">
      <c r="L2327" s="75">
        <f>COUNTIF($B$2:B2327,B2327)</f>
        <v>0</v>
      </c>
      <c r="M2327" s="75">
        <f>COUNTIF($L$2:L2327,4)</f>
        <v>42</v>
      </c>
      <c r="N2327" s="76" t="str">
        <f t="shared" si="184"/>
        <v>0</v>
      </c>
      <c r="O2327" s="76" t="str">
        <f t="shared" si="180"/>
        <v/>
      </c>
      <c r="P2327" s="75" t="str">
        <f t="shared" si="181"/>
        <v/>
      </c>
      <c r="Q2327" s="77" t="str">
        <f t="shared" si="182"/>
        <v/>
      </c>
      <c r="R2327" s="77" t="str">
        <f t="shared" si="183"/>
        <v/>
      </c>
      <c r="S2327" s="77" t="str">
        <f>IF(O2327="","",IF(OR(VALUE(LEFT(O2327,2))&gt;IF(RIGHT(J2327,1)="M",7,19),AND(OR(LEFT(O2327,2)={"07","19"}),VALUE(RIGHT(O2327,2))&gt;15)),TRUE,FALSE))</f>
        <v/>
      </c>
      <c r="T2327" s="77" t="str">
        <f>IF(O2327="","",IF(OR(VALUE(LEFT(O2327,2))&gt;IF(RIGHT(J2327,1)="M",7,19),AND(OR(LEFT(O2327,2)={"07","19"}),VALUE(RIGHT(O2327,2))&gt;5)),TRUE,FALSE))</f>
        <v/>
      </c>
    </row>
    <row r="2328" spans="12:20" x14ac:dyDescent="0.25">
      <c r="L2328" s="75">
        <f>COUNTIF($B$2:B2328,B2328)</f>
        <v>0</v>
      </c>
      <c r="M2328" s="75">
        <f>COUNTIF($L$2:L2328,4)</f>
        <v>42</v>
      </c>
      <c r="N2328" s="76" t="str">
        <f t="shared" si="184"/>
        <v>0</v>
      </c>
      <c r="O2328" s="76" t="str">
        <f t="shared" si="180"/>
        <v/>
      </c>
      <c r="P2328" s="75" t="str">
        <f t="shared" si="181"/>
        <v/>
      </c>
      <c r="Q2328" s="77" t="str">
        <f t="shared" si="182"/>
        <v/>
      </c>
      <c r="R2328" s="77" t="str">
        <f t="shared" si="183"/>
        <v/>
      </c>
      <c r="S2328" s="77" t="str">
        <f>IF(O2328="","",IF(OR(VALUE(LEFT(O2328,2))&gt;IF(RIGHT(J2328,1)="M",7,19),AND(OR(LEFT(O2328,2)={"07","19"}),VALUE(RIGHT(O2328,2))&gt;15)),TRUE,FALSE))</f>
        <v/>
      </c>
      <c r="T2328" s="77" t="str">
        <f>IF(O2328="","",IF(OR(VALUE(LEFT(O2328,2))&gt;IF(RIGHT(J2328,1)="M",7,19),AND(OR(LEFT(O2328,2)={"07","19"}),VALUE(RIGHT(O2328,2))&gt;5)),TRUE,FALSE))</f>
        <v/>
      </c>
    </row>
    <row r="2329" spans="12:20" x14ac:dyDescent="0.25">
      <c r="L2329" s="75">
        <f>COUNTIF($B$2:B2329,B2329)</f>
        <v>0</v>
      </c>
      <c r="M2329" s="75">
        <f>COUNTIF($L$2:L2329,4)</f>
        <v>42</v>
      </c>
      <c r="N2329" s="76" t="str">
        <f t="shared" si="184"/>
        <v>0</v>
      </c>
      <c r="O2329" s="76" t="str">
        <f t="shared" si="180"/>
        <v/>
      </c>
      <c r="P2329" s="75" t="str">
        <f t="shared" si="181"/>
        <v/>
      </c>
      <c r="Q2329" s="77" t="str">
        <f t="shared" si="182"/>
        <v/>
      </c>
      <c r="R2329" s="77" t="str">
        <f t="shared" si="183"/>
        <v/>
      </c>
      <c r="S2329" s="77" t="str">
        <f>IF(O2329="","",IF(OR(VALUE(LEFT(O2329,2))&gt;IF(RIGHT(J2329,1)="M",7,19),AND(OR(LEFT(O2329,2)={"07","19"}),VALUE(RIGHT(O2329,2))&gt;15)),TRUE,FALSE))</f>
        <v/>
      </c>
      <c r="T2329" s="77" t="str">
        <f>IF(O2329="","",IF(OR(VALUE(LEFT(O2329,2))&gt;IF(RIGHT(J2329,1)="M",7,19),AND(OR(LEFT(O2329,2)={"07","19"}),VALUE(RIGHT(O2329,2))&gt;5)),TRUE,FALSE))</f>
        <v/>
      </c>
    </row>
    <row r="2330" spans="12:20" x14ac:dyDescent="0.25">
      <c r="L2330" s="75">
        <f>COUNTIF($B$2:B2330,B2330)</f>
        <v>0</v>
      </c>
      <c r="M2330" s="75">
        <f>COUNTIF($L$2:L2330,4)</f>
        <v>42</v>
      </c>
      <c r="N2330" s="76" t="str">
        <f t="shared" si="184"/>
        <v>0</v>
      </c>
      <c r="O2330" s="76" t="str">
        <f t="shared" si="180"/>
        <v/>
      </c>
      <c r="P2330" s="75" t="str">
        <f t="shared" si="181"/>
        <v/>
      </c>
      <c r="Q2330" s="77" t="str">
        <f t="shared" si="182"/>
        <v/>
      </c>
      <c r="R2330" s="77" t="str">
        <f t="shared" si="183"/>
        <v/>
      </c>
      <c r="S2330" s="77" t="str">
        <f>IF(O2330="","",IF(OR(VALUE(LEFT(O2330,2))&gt;IF(RIGHT(J2330,1)="M",7,19),AND(OR(LEFT(O2330,2)={"07","19"}),VALUE(RIGHT(O2330,2))&gt;15)),TRUE,FALSE))</f>
        <v/>
      </c>
      <c r="T2330" s="77" t="str">
        <f>IF(O2330="","",IF(OR(VALUE(LEFT(O2330,2))&gt;IF(RIGHT(J2330,1)="M",7,19),AND(OR(LEFT(O2330,2)={"07","19"}),VALUE(RIGHT(O2330,2))&gt;5)),TRUE,FALSE))</f>
        <v/>
      </c>
    </row>
    <row r="2331" spans="12:20" x14ac:dyDescent="0.25">
      <c r="L2331" s="75">
        <f>COUNTIF($B$2:B2331,B2331)</f>
        <v>0</v>
      </c>
      <c r="M2331" s="75">
        <f>COUNTIF($L$2:L2331,4)</f>
        <v>42</v>
      </c>
      <c r="N2331" s="76" t="str">
        <f t="shared" si="184"/>
        <v>0</v>
      </c>
      <c r="O2331" s="76" t="str">
        <f t="shared" si="180"/>
        <v/>
      </c>
      <c r="P2331" s="75" t="str">
        <f t="shared" si="181"/>
        <v/>
      </c>
      <c r="Q2331" s="77" t="str">
        <f t="shared" si="182"/>
        <v/>
      </c>
      <c r="R2331" s="77" t="str">
        <f t="shared" si="183"/>
        <v/>
      </c>
      <c r="S2331" s="77" t="str">
        <f>IF(O2331="","",IF(OR(VALUE(LEFT(O2331,2))&gt;IF(RIGHT(J2331,1)="M",7,19),AND(OR(LEFT(O2331,2)={"07","19"}),VALUE(RIGHT(O2331,2))&gt;15)),TRUE,FALSE))</f>
        <v/>
      </c>
      <c r="T2331" s="77" t="str">
        <f>IF(O2331="","",IF(OR(VALUE(LEFT(O2331,2))&gt;IF(RIGHT(J2331,1)="M",7,19),AND(OR(LEFT(O2331,2)={"07","19"}),VALUE(RIGHT(O2331,2))&gt;5)),TRUE,FALSE))</f>
        <v/>
      </c>
    </row>
    <row r="2332" spans="12:20" x14ac:dyDescent="0.25">
      <c r="L2332" s="75">
        <f>COUNTIF($B$2:B2332,B2332)</f>
        <v>0</v>
      </c>
      <c r="M2332" s="75">
        <f>COUNTIF($L$2:L2332,4)</f>
        <v>42</v>
      </c>
      <c r="N2332" s="76" t="str">
        <f t="shared" si="184"/>
        <v>0</v>
      </c>
      <c r="O2332" s="76" t="str">
        <f t="shared" si="180"/>
        <v/>
      </c>
      <c r="P2332" s="75" t="str">
        <f t="shared" si="181"/>
        <v/>
      </c>
      <c r="Q2332" s="77" t="str">
        <f t="shared" si="182"/>
        <v/>
      </c>
      <c r="R2332" s="77" t="str">
        <f t="shared" si="183"/>
        <v/>
      </c>
      <c r="S2332" s="77" t="str">
        <f>IF(O2332="","",IF(OR(VALUE(LEFT(O2332,2))&gt;IF(RIGHT(J2332,1)="M",7,19),AND(OR(LEFT(O2332,2)={"07","19"}),VALUE(RIGHT(O2332,2))&gt;15)),TRUE,FALSE))</f>
        <v/>
      </c>
      <c r="T2332" s="77" t="str">
        <f>IF(O2332="","",IF(OR(VALUE(LEFT(O2332,2))&gt;IF(RIGHT(J2332,1)="M",7,19),AND(OR(LEFT(O2332,2)={"07","19"}),VALUE(RIGHT(O2332,2))&gt;5)),TRUE,FALSE))</f>
        <v/>
      </c>
    </row>
    <row r="2333" spans="12:20" x14ac:dyDescent="0.25">
      <c r="L2333" s="75">
        <f>COUNTIF($B$2:B2333,B2333)</f>
        <v>0</v>
      </c>
      <c r="M2333" s="75">
        <f>COUNTIF($L$2:L2333,4)</f>
        <v>42</v>
      </c>
      <c r="N2333" s="76" t="str">
        <f t="shared" si="184"/>
        <v>0</v>
      </c>
      <c r="O2333" s="76" t="str">
        <f t="shared" si="180"/>
        <v/>
      </c>
      <c r="P2333" s="75" t="str">
        <f t="shared" si="181"/>
        <v/>
      </c>
      <c r="Q2333" s="77" t="str">
        <f t="shared" si="182"/>
        <v/>
      </c>
      <c r="R2333" s="77" t="str">
        <f t="shared" si="183"/>
        <v/>
      </c>
      <c r="S2333" s="77" t="str">
        <f>IF(O2333="","",IF(OR(VALUE(LEFT(O2333,2))&gt;IF(RIGHT(J2333,1)="M",7,19),AND(OR(LEFT(O2333,2)={"07","19"}),VALUE(RIGHT(O2333,2))&gt;15)),TRUE,FALSE))</f>
        <v/>
      </c>
      <c r="T2333" s="77" t="str">
        <f>IF(O2333="","",IF(OR(VALUE(LEFT(O2333,2))&gt;IF(RIGHT(J2333,1)="M",7,19),AND(OR(LEFT(O2333,2)={"07","19"}),VALUE(RIGHT(O2333,2))&gt;5)),TRUE,FALSE))</f>
        <v/>
      </c>
    </row>
    <row r="2334" spans="12:20" x14ac:dyDescent="0.25">
      <c r="L2334" s="75">
        <f>COUNTIF($B$2:B2334,B2334)</f>
        <v>0</v>
      </c>
      <c r="M2334" s="75">
        <f>COUNTIF($L$2:L2334,4)</f>
        <v>42</v>
      </c>
      <c r="N2334" s="76" t="str">
        <f t="shared" si="184"/>
        <v>0</v>
      </c>
      <c r="O2334" s="76" t="str">
        <f t="shared" si="180"/>
        <v/>
      </c>
      <c r="P2334" s="75" t="str">
        <f t="shared" si="181"/>
        <v/>
      </c>
      <c r="Q2334" s="77" t="str">
        <f t="shared" si="182"/>
        <v/>
      </c>
      <c r="R2334" s="77" t="str">
        <f t="shared" si="183"/>
        <v/>
      </c>
      <c r="S2334" s="77" t="str">
        <f>IF(O2334="","",IF(OR(VALUE(LEFT(O2334,2))&gt;IF(RIGHT(J2334,1)="M",7,19),AND(OR(LEFT(O2334,2)={"07","19"}),VALUE(RIGHT(O2334,2))&gt;15)),TRUE,FALSE))</f>
        <v/>
      </c>
      <c r="T2334" s="77" t="str">
        <f>IF(O2334="","",IF(OR(VALUE(LEFT(O2334,2))&gt;IF(RIGHT(J2334,1)="M",7,19),AND(OR(LEFT(O2334,2)={"07","19"}),VALUE(RIGHT(O2334,2))&gt;5)),TRUE,FALSE))</f>
        <v/>
      </c>
    </row>
    <row r="2335" spans="12:20" x14ac:dyDescent="0.25">
      <c r="L2335" s="75">
        <f>COUNTIF($B$2:B2335,B2335)</f>
        <v>0</v>
      </c>
      <c r="M2335" s="75">
        <f>COUNTIF($L$2:L2335,4)</f>
        <v>42</v>
      </c>
      <c r="N2335" s="76" t="str">
        <f t="shared" si="184"/>
        <v>0</v>
      </c>
      <c r="O2335" s="76" t="str">
        <f t="shared" si="180"/>
        <v/>
      </c>
      <c r="P2335" s="75" t="str">
        <f t="shared" si="181"/>
        <v/>
      </c>
      <c r="Q2335" s="77" t="str">
        <f t="shared" si="182"/>
        <v/>
      </c>
      <c r="R2335" s="77" t="str">
        <f t="shared" si="183"/>
        <v/>
      </c>
      <c r="S2335" s="77" t="str">
        <f>IF(O2335="","",IF(OR(VALUE(LEFT(O2335,2))&gt;IF(RIGHT(J2335,1)="M",7,19),AND(OR(LEFT(O2335,2)={"07","19"}),VALUE(RIGHT(O2335,2))&gt;15)),TRUE,FALSE))</f>
        <v/>
      </c>
      <c r="T2335" s="77" t="str">
        <f>IF(O2335="","",IF(OR(VALUE(LEFT(O2335,2))&gt;IF(RIGHT(J2335,1)="M",7,19),AND(OR(LEFT(O2335,2)={"07","19"}),VALUE(RIGHT(O2335,2))&gt;5)),TRUE,FALSE))</f>
        <v/>
      </c>
    </row>
    <row r="2336" spans="12:20" x14ac:dyDescent="0.25">
      <c r="L2336" s="75">
        <f>COUNTIF($B$2:B2336,B2336)</f>
        <v>0</v>
      </c>
      <c r="M2336" s="75">
        <f>COUNTIF($L$2:L2336,4)</f>
        <v>42</v>
      </c>
      <c r="N2336" s="76" t="str">
        <f t="shared" si="184"/>
        <v>0</v>
      </c>
      <c r="O2336" s="76" t="str">
        <f t="shared" si="180"/>
        <v/>
      </c>
      <c r="P2336" s="75" t="str">
        <f t="shared" si="181"/>
        <v/>
      </c>
      <c r="Q2336" s="77" t="str">
        <f t="shared" si="182"/>
        <v/>
      </c>
      <c r="R2336" s="77" t="str">
        <f t="shared" si="183"/>
        <v/>
      </c>
      <c r="S2336" s="77" t="str">
        <f>IF(O2336="","",IF(OR(VALUE(LEFT(O2336,2))&gt;IF(RIGHT(J2336,1)="M",7,19),AND(OR(LEFT(O2336,2)={"07","19"}),VALUE(RIGHT(O2336,2))&gt;15)),TRUE,FALSE))</f>
        <v/>
      </c>
      <c r="T2336" s="77" t="str">
        <f>IF(O2336="","",IF(OR(VALUE(LEFT(O2336,2))&gt;IF(RIGHT(J2336,1)="M",7,19),AND(OR(LEFT(O2336,2)={"07","19"}),VALUE(RIGHT(O2336,2))&gt;5)),TRUE,FALSE))</f>
        <v/>
      </c>
    </row>
    <row r="2337" spans="12:20" x14ac:dyDescent="0.25">
      <c r="L2337" s="75">
        <f>COUNTIF($B$2:B2337,B2337)</f>
        <v>0</v>
      </c>
      <c r="M2337" s="75">
        <f>COUNTIF($L$2:L2337,4)</f>
        <v>42</v>
      </c>
      <c r="N2337" s="76" t="str">
        <f t="shared" si="184"/>
        <v>0</v>
      </c>
      <c r="O2337" s="76" t="str">
        <f t="shared" si="180"/>
        <v/>
      </c>
      <c r="P2337" s="75" t="str">
        <f t="shared" si="181"/>
        <v/>
      </c>
      <c r="Q2337" s="77" t="str">
        <f t="shared" si="182"/>
        <v/>
      </c>
      <c r="R2337" s="77" t="str">
        <f t="shared" si="183"/>
        <v/>
      </c>
      <c r="S2337" s="77" t="str">
        <f>IF(O2337="","",IF(OR(VALUE(LEFT(O2337,2))&gt;IF(RIGHT(J2337,1)="M",7,19),AND(OR(LEFT(O2337,2)={"07","19"}),VALUE(RIGHT(O2337,2))&gt;15)),TRUE,FALSE))</f>
        <v/>
      </c>
      <c r="T2337" s="77" t="str">
        <f>IF(O2337="","",IF(OR(VALUE(LEFT(O2337,2))&gt;IF(RIGHT(J2337,1)="M",7,19),AND(OR(LEFT(O2337,2)={"07","19"}),VALUE(RIGHT(O2337,2))&gt;5)),TRUE,FALSE))</f>
        <v/>
      </c>
    </row>
    <row r="2338" spans="12:20" x14ac:dyDescent="0.25">
      <c r="L2338" s="75">
        <f>COUNTIF($B$2:B2338,B2338)</f>
        <v>0</v>
      </c>
      <c r="M2338" s="75">
        <f>COUNTIF($L$2:L2338,4)</f>
        <v>42</v>
      </c>
      <c r="N2338" s="76" t="str">
        <f t="shared" si="184"/>
        <v>0</v>
      </c>
      <c r="O2338" s="76" t="str">
        <f t="shared" si="180"/>
        <v/>
      </c>
      <c r="P2338" s="75" t="str">
        <f t="shared" si="181"/>
        <v/>
      </c>
      <c r="Q2338" s="77" t="str">
        <f t="shared" si="182"/>
        <v/>
      </c>
      <c r="R2338" s="77" t="str">
        <f t="shared" si="183"/>
        <v/>
      </c>
      <c r="S2338" s="77" t="str">
        <f>IF(O2338="","",IF(OR(VALUE(LEFT(O2338,2))&gt;IF(RIGHT(J2338,1)="M",7,19),AND(OR(LEFT(O2338,2)={"07","19"}),VALUE(RIGHT(O2338,2))&gt;15)),TRUE,FALSE))</f>
        <v/>
      </c>
      <c r="T2338" s="77" t="str">
        <f>IF(O2338="","",IF(OR(VALUE(LEFT(O2338,2))&gt;IF(RIGHT(J2338,1)="M",7,19),AND(OR(LEFT(O2338,2)={"07","19"}),VALUE(RIGHT(O2338,2))&gt;5)),TRUE,FALSE))</f>
        <v/>
      </c>
    </row>
    <row r="2339" spans="12:20" x14ac:dyDescent="0.25">
      <c r="L2339" s="75">
        <f>COUNTIF($B$2:B2339,B2339)</f>
        <v>0</v>
      </c>
      <c r="M2339" s="75">
        <f>COUNTIF($L$2:L2339,4)</f>
        <v>42</v>
      </c>
      <c r="N2339" s="76" t="str">
        <f t="shared" si="184"/>
        <v>0</v>
      </c>
      <c r="O2339" s="76" t="str">
        <f t="shared" si="180"/>
        <v/>
      </c>
      <c r="P2339" s="75" t="str">
        <f t="shared" si="181"/>
        <v/>
      </c>
      <c r="Q2339" s="77" t="str">
        <f t="shared" si="182"/>
        <v/>
      </c>
      <c r="R2339" s="77" t="str">
        <f t="shared" si="183"/>
        <v/>
      </c>
      <c r="S2339" s="77" t="str">
        <f>IF(O2339="","",IF(OR(VALUE(LEFT(O2339,2))&gt;IF(RIGHT(J2339,1)="M",7,19),AND(OR(LEFT(O2339,2)={"07","19"}),VALUE(RIGHT(O2339,2))&gt;15)),TRUE,FALSE))</f>
        <v/>
      </c>
      <c r="T2339" s="77" t="str">
        <f>IF(O2339="","",IF(OR(VALUE(LEFT(O2339,2))&gt;IF(RIGHT(J2339,1)="M",7,19),AND(OR(LEFT(O2339,2)={"07","19"}),VALUE(RIGHT(O2339,2))&gt;5)),TRUE,FALSE))</f>
        <v/>
      </c>
    </row>
    <row r="2340" spans="12:20" x14ac:dyDescent="0.25">
      <c r="L2340" s="75">
        <f>COUNTIF($B$2:B2340,B2340)</f>
        <v>0</v>
      </c>
      <c r="M2340" s="75">
        <f>COUNTIF($L$2:L2340,4)</f>
        <v>42</v>
      </c>
      <c r="N2340" s="76" t="str">
        <f t="shared" si="184"/>
        <v>0</v>
      </c>
      <c r="O2340" s="76" t="str">
        <f t="shared" si="180"/>
        <v/>
      </c>
      <c r="P2340" s="75" t="str">
        <f t="shared" si="181"/>
        <v/>
      </c>
      <c r="Q2340" s="77" t="str">
        <f t="shared" si="182"/>
        <v/>
      </c>
      <c r="R2340" s="77" t="str">
        <f t="shared" si="183"/>
        <v/>
      </c>
      <c r="S2340" s="77" t="str">
        <f>IF(O2340="","",IF(OR(VALUE(LEFT(O2340,2))&gt;IF(RIGHT(J2340,1)="M",7,19),AND(OR(LEFT(O2340,2)={"07","19"}),VALUE(RIGHT(O2340,2))&gt;15)),TRUE,FALSE))</f>
        <v/>
      </c>
      <c r="T2340" s="77" t="str">
        <f>IF(O2340="","",IF(OR(VALUE(LEFT(O2340,2))&gt;IF(RIGHT(J2340,1)="M",7,19),AND(OR(LEFT(O2340,2)={"07","19"}),VALUE(RIGHT(O2340,2))&gt;5)),TRUE,FALSE))</f>
        <v/>
      </c>
    </row>
    <row r="2341" spans="12:20" x14ac:dyDescent="0.25">
      <c r="L2341" s="75">
        <f>COUNTIF($B$2:B2341,B2341)</f>
        <v>0</v>
      </c>
      <c r="M2341" s="75">
        <f>COUNTIF($L$2:L2341,4)</f>
        <v>42</v>
      </c>
      <c r="N2341" s="76" t="str">
        <f t="shared" si="184"/>
        <v>0</v>
      </c>
      <c r="O2341" s="76" t="str">
        <f t="shared" si="180"/>
        <v/>
      </c>
      <c r="P2341" s="75" t="str">
        <f t="shared" si="181"/>
        <v/>
      </c>
      <c r="Q2341" s="77" t="str">
        <f t="shared" si="182"/>
        <v/>
      </c>
      <c r="R2341" s="77" t="str">
        <f t="shared" si="183"/>
        <v/>
      </c>
      <c r="S2341" s="77" t="str">
        <f>IF(O2341="","",IF(OR(VALUE(LEFT(O2341,2))&gt;IF(RIGHT(J2341,1)="M",7,19),AND(OR(LEFT(O2341,2)={"07","19"}),VALUE(RIGHT(O2341,2))&gt;15)),TRUE,FALSE))</f>
        <v/>
      </c>
      <c r="T2341" s="77" t="str">
        <f>IF(O2341="","",IF(OR(VALUE(LEFT(O2341,2))&gt;IF(RIGHT(J2341,1)="M",7,19),AND(OR(LEFT(O2341,2)={"07","19"}),VALUE(RIGHT(O2341,2))&gt;5)),TRUE,FALSE))</f>
        <v/>
      </c>
    </row>
    <row r="2342" spans="12:20" x14ac:dyDescent="0.25">
      <c r="L2342" s="75">
        <f>COUNTIF($B$2:B2342,B2342)</f>
        <v>0</v>
      </c>
      <c r="M2342" s="75">
        <f>COUNTIF($L$2:L2342,4)</f>
        <v>42</v>
      </c>
      <c r="N2342" s="76" t="str">
        <f t="shared" si="184"/>
        <v>0</v>
      </c>
      <c r="O2342" s="76" t="str">
        <f t="shared" si="180"/>
        <v/>
      </c>
      <c r="P2342" s="75" t="str">
        <f t="shared" si="181"/>
        <v/>
      </c>
      <c r="Q2342" s="77" t="str">
        <f t="shared" si="182"/>
        <v/>
      </c>
      <c r="R2342" s="77" t="str">
        <f t="shared" si="183"/>
        <v/>
      </c>
      <c r="S2342" s="77" t="str">
        <f>IF(O2342="","",IF(OR(VALUE(LEFT(O2342,2))&gt;IF(RIGHT(J2342,1)="M",7,19),AND(OR(LEFT(O2342,2)={"07","19"}),VALUE(RIGHT(O2342,2))&gt;15)),TRUE,FALSE))</f>
        <v/>
      </c>
      <c r="T2342" s="77" t="str">
        <f>IF(O2342="","",IF(OR(VALUE(LEFT(O2342,2))&gt;IF(RIGHT(J2342,1)="M",7,19),AND(OR(LEFT(O2342,2)={"07","19"}),VALUE(RIGHT(O2342,2))&gt;5)),TRUE,FALSE))</f>
        <v/>
      </c>
    </row>
    <row r="2343" spans="12:20" x14ac:dyDescent="0.25">
      <c r="L2343" s="75">
        <f>COUNTIF($B$2:B2343,B2343)</f>
        <v>0</v>
      </c>
      <c r="M2343" s="75">
        <f>COUNTIF($L$2:L2343,4)</f>
        <v>42</v>
      </c>
      <c r="N2343" s="76" t="str">
        <f t="shared" si="184"/>
        <v>0</v>
      </c>
      <c r="O2343" s="76" t="str">
        <f t="shared" si="180"/>
        <v/>
      </c>
      <c r="P2343" s="75" t="str">
        <f t="shared" si="181"/>
        <v/>
      </c>
      <c r="Q2343" s="77" t="str">
        <f t="shared" si="182"/>
        <v/>
      </c>
      <c r="R2343" s="77" t="str">
        <f t="shared" si="183"/>
        <v/>
      </c>
      <c r="S2343" s="77" t="str">
        <f>IF(O2343="","",IF(OR(VALUE(LEFT(O2343,2))&gt;IF(RIGHT(J2343,1)="M",7,19),AND(OR(LEFT(O2343,2)={"07","19"}),VALUE(RIGHT(O2343,2))&gt;15)),TRUE,FALSE))</f>
        <v/>
      </c>
      <c r="T2343" s="77" t="str">
        <f>IF(O2343="","",IF(OR(VALUE(LEFT(O2343,2))&gt;IF(RIGHT(J2343,1)="M",7,19),AND(OR(LEFT(O2343,2)={"07","19"}),VALUE(RIGHT(O2343,2))&gt;5)),TRUE,FALSE))</f>
        <v/>
      </c>
    </row>
    <row r="2344" spans="12:20" x14ac:dyDescent="0.25">
      <c r="L2344" s="75">
        <f>COUNTIF($B$2:B2344,B2344)</f>
        <v>0</v>
      </c>
      <c r="M2344" s="75">
        <f>COUNTIF($L$2:L2344,4)</f>
        <v>42</v>
      </c>
      <c r="N2344" s="76" t="str">
        <f t="shared" si="184"/>
        <v>0</v>
      </c>
      <c r="O2344" s="76" t="str">
        <f t="shared" si="180"/>
        <v/>
      </c>
      <c r="P2344" s="75" t="str">
        <f t="shared" si="181"/>
        <v/>
      </c>
      <c r="Q2344" s="77" t="str">
        <f t="shared" si="182"/>
        <v/>
      </c>
      <c r="R2344" s="77" t="str">
        <f t="shared" si="183"/>
        <v/>
      </c>
      <c r="S2344" s="77" t="str">
        <f>IF(O2344="","",IF(OR(VALUE(LEFT(O2344,2))&gt;IF(RIGHT(J2344,1)="M",7,19),AND(OR(LEFT(O2344,2)={"07","19"}),VALUE(RIGHT(O2344,2))&gt;15)),TRUE,FALSE))</f>
        <v/>
      </c>
      <c r="T2344" s="77" t="str">
        <f>IF(O2344="","",IF(OR(VALUE(LEFT(O2344,2))&gt;IF(RIGHT(J2344,1)="M",7,19),AND(OR(LEFT(O2344,2)={"07","19"}),VALUE(RIGHT(O2344,2))&gt;5)),TRUE,FALSE))</f>
        <v/>
      </c>
    </row>
    <row r="2345" spans="12:20" x14ac:dyDescent="0.25">
      <c r="L2345" s="75">
        <f>COUNTIF($B$2:B2345,B2345)</f>
        <v>0</v>
      </c>
      <c r="M2345" s="75">
        <f>COUNTIF($L$2:L2345,4)</f>
        <v>42</v>
      </c>
      <c r="N2345" s="76" t="str">
        <f t="shared" si="184"/>
        <v>0</v>
      </c>
      <c r="O2345" s="76" t="str">
        <f t="shared" si="180"/>
        <v/>
      </c>
      <c r="P2345" s="75" t="str">
        <f t="shared" si="181"/>
        <v/>
      </c>
      <c r="Q2345" s="77" t="str">
        <f t="shared" si="182"/>
        <v/>
      </c>
      <c r="R2345" s="77" t="str">
        <f t="shared" si="183"/>
        <v/>
      </c>
      <c r="S2345" s="77" t="str">
        <f>IF(O2345="","",IF(OR(VALUE(LEFT(O2345,2))&gt;IF(RIGHT(J2345,1)="M",7,19),AND(OR(LEFT(O2345,2)={"07","19"}),VALUE(RIGHT(O2345,2))&gt;15)),TRUE,FALSE))</f>
        <v/>
      </c>
      <c r="T2345" s="77" t="str">
        <f>IF(O2345="","",IF(OR(VALUE(LEFT(O2345,2))&gt;IF(RIGHT(J2345,1)="M",7,19),AND(OR(LEFT(O2345,2)={"07","19"}),VALUE(RIGHT(O2345,2))&gt;5)),TRUE,FALSE))</f>
        <v/>
      </c>
    </row>
    <row r="2346" spans="12:20" x14ac:dyDescent="0.25">
      <c r="L2346" s="75">
        <f>COUNTIF($B$2:B2346,B2346)</f>
        <v>0</v>
      </c>
      <c r="M2346" s="75">
        <f>COUNTIF($L$2:L2346,4)</f>
        <v>42</v>
      </c>
      <c r="N2346" s="76" t="str">
        <f t="shared" si="184"/>
        <v>0</v>
      </c>
      <c r="O2346" s="76" t="str">
        <f t="shared" si="180"/>
        <v/>
      </c>
      <c r="P2346" s="75" t="str">
        <f t="shared" si="181"/>
        <v/>
      </c>
      <c r="Q2346" s="77" t="str">
        <f t="shared" si="182"/>
        <v/>
      </c>
      <c r="R2346" s="77" t="str">
        <f t="shared" si="183"/>
        <v/>
      </c>
      <c r="S2346" s="77" t="str">
        <f>IF(O2346="","",IF(OR(VALUE(LEFT(O2346,2))&gt;IF(RIGHT(J2346,1)="M",7,19),AND(OR(LEFT(O2346,2)={"07","19"}),VALUE(RIGHT(O2346,2))&gt;15)),TRUE,FALSE))</f>
        <v/>
      </c>
      <c r="T2346" s="77" t="str">
        <f>IF(O2346="","",IF(OR(VALUE(LEFT(O2346,2))&gt;IF(RIGHT(J2346,1)="M",7,19),AND(OR(LEFT(O2346,2)={"07","19"}),VALUE(RIGHT(O2346,2))&gt;5)),TRUE,FALSE))</f>
        <v/>
      </c>
    </row>
    <row r="2347" spans="12:20" x14ac:dyDescent="0.25">
      <c r="L2347" s="75">
        <f>COUNTIF($B$2:B2347,B2347)</f>
        <v>0</v>
      </c>
      <c r="M2347" s="75">
        <f>COUNTIF($L$2:L2347,4)</f>
        <v>42</v>
      </c>
      <c r="N2347" s="76" t="str">
        <f t="shared" si="184"/>
        <v>0</v>
      </c>
      <c r="O2347" s="76" t="str">
        <f t="shared" si="180"/>
        <v/>
      </c>
      <c r="P2347" s="75" t="str">
        <f t="shared" si="181"/>
        <v/>
      </c>
      <c r="Q2347" s="77" t="str">
        <f t="shared" si="182"/>
        <v/>
      </c>
      <c r="R2347" s="77" t="str">
        <f t="shared" si="183"/>
        <v/>
      </c>
      <c r="S2347" s="77" t="str">
        <f>IF(O2347="","",IF(OR(VALUE(LEFT(O2347,2))&gt;IF(RIGHT(J2347,1)="M",7,19),AND(OR(LEFT(O2347,2)={"07","19"}),VALUE(RIGHT(O2347,2))&gt;15)),TRUE,FALSE))</f>
        <v/>
      </c>
      <c r="T2347" s="77" t="str">
        <f>IF(O2347="","",IF(OR(VALUE(LEFT(O2347,2))&gt;IF(RIGHT(J2347,1)="M",7,19),AND(OR(LEFT(O2347,2)={"07","19"}),VALUE(RIGHT(O2347,2))&gt;5)),TRUE,FALSE))</f>
        <v/>
      </c>
    </row>
    <row r="2348" spans="12:20" x14ac:dyDescent="0.25">
      <c r="L2348" s="75">
        <f>COUNTIF($B$2:B2348,B2348)</f>
        <v>0</v>
      </c>
      <c r="M2348" s="75">
        <f>COUNTIF($L$2:L2348,4)</f>
        <v>42</v>
      </c>
      <c r="N2348" s="76" t="str">
        <f t="shared" si="184"/>
        <v>0</v>
      </c>
      <c r="O2348" s="76" t="str">
        <f t="shared" si="180"/>
        <v/>
      </c>
      <c r="P2348" s="75" t="str">
        <f t="shared" si="181"/>
        <v/>
      </c>
      <c r="Q2348" s="77" t="str">
        <f t="shared" si="182"/>
        <v/>
      </c>
      <c r="R2348" s="77" t="str">
        <f t="shared" si="183"/>
        <v/>
      </c>
      <c r="S2348" s="77" t="str">
        <f>IF(O2348="","",IF(OR(VALUE(LEFT(O2348,2))&gt;IF(RIGHT(J2348,1)="M",7,19),AND(OR(LEFT(O2348,2)={"07","19"}),VALUE(RIGHT(O2348,2))&gt;15)),TRUE,FALSE))</f>
        <v/>
      </c>
      <c r="T2348" s="77" t="str">
        <f>IF(O2348="","",IF(OR(VALUE(LEFT(O2348,2))&gt;IF(RIGHT(J2348,1)="M",7,19),AND(OR(LEFT(O2348,2)={"07","19"}),VALUE(RIGHT(O2348,2))&gt;5)),TRUE,FALSE))</f>
        <v/>
      </c>
    </row>
    <row r="2349" spans="12:20" x14ac:dyDescent="0.25">
      <c r="L2349" s="75">
        <f>COUNTIF($B$2:B2349,B2349)</f>
        <v>0</v>
      </c>
      <c r="M2349" s="75">
        <f>COUNTIF($L$2:L2349,4)</f>
        <v>42</v>
      </c>
      <c r="N2349" s="76" t="str">
        <f t="shared" si="184"/>
        <v>0</v>
      </c>
      <c r="O2349" s="76" t="str">
        <f t="shared" si="180"/>
        <v/>
      </c>
      <c r="P2349" s="75" t="str">
        <f t="shared" si="181"/>
        <v/>
      </c>
      <c r="Q2349" s="77" t="str">
        <f t="shared" si="182"/>
        <v/>
      </c>
      <c r="R2349" s="77" t="str">
        <f t="shared" si="183"/>
        <v/>
      </c>
      <c r="S2349" s="77" t="str">
        <f>IF(O2349="","",IF(OR(VALUE(LEFT(O2349,2))&gt;IF(RIGHT(J2349,1)="M",7,19),AND(OR(LEFT(O2349,2)={"07","19"}),VALUE(RIGHT(O2349,2))&gt;15)),TRUE,FALSE))</f>
        <v/>
      </c>
      <c r="T2349" s="77" t="str">
        <f>IF(O2349="","",IF(OR(VALUE(LEFT(O2349,2))&gt;IF(RIGHT(J2349,1)="M",7,19),AND(OR(LEFT(O2349,2)={"07","19"}),VALUE(RIGHT(O2349,2))&gt;5)),TRUE,FALSE))</f>
        <v/>
      </c>
    </row>
    <row r="2350" spans="12:20" x14ac:dyDescent="0.25">
      <c r="L2350" s="75">
        <f>COUNTIF($B$2:B2350,B2350)</f>
        <v>0</v>
      </c>
      <c r="M2350" s="75">
        <f>COUNTIF($L$2:L2350,4)</f>
        <v>42</v>
      </c>
      <c r="N2350" s="76" t="str">
        <f t="shared" si="184"/>
        <v>0</v>
      </c>
      <c r="O2350" s="76" t="str">
        <f t="shared" si="180"/>
        <v/>
      </c>
      <c r="P2350" s="75" t="str">
        <f t="shared" si="181"/>
        <v/>
      </c>
      <c r="Q2350" s="77" t="str">
        <f t="shared" si="182"/>
        <v/>
      </c>
      <c r="R2350" s="77" t="str">
        <f t="shared" si="183"/>
        <v/>
      </c>
      <c r="S2350" s="77" t="str">
        <f>IF(O2350="","",IF(OR(VALUE(LEFT(O2350,2))&gt;IF(RIGHT(J2350,1)="M",7,19),AND(OR(LEFT(O2350,2)={"07","19"}),VALUE(RIGHT(O2350,2))&gt;15)),TRUE,FALSE))</f>
        <v/>
      </c>
      <c r="T2350" s="77" t="str">
        <f>IF(O2350="","",IF(OR(VALUE(LEFT(O2350,2))&gt;IF(RIGHT(J2350,1)="M",7,19),AND(OR(LEFT(O2350,2)={"07","19"}),VALUE(RIGHT(O2350,2))&gt;5)),TRUE,FALSE))</f>
        <v/>
      </c>
    </row>
    <row r="2351" spans="12:20" x14ac:dyDescent="0.25">
      <c r="L2351" s="75">
        <f>COUNTIF($B$2:B2351,B2351)</f>
        <v>0</v>
      </c>
      <c r="M2351" s="75">
        <f>COUNTIF($L$2:L2351,4)</f>
        <v>42</v>
      </c>
      <c r="N2351" s="76" t="str">
        <f t="shared" si="184"/>
        <v>0</v>
      </c>
      <c r="O2351" s="76" t="str">
        <f t="shared" si="180"/>
        <v/>
      </c>
      <c r="P2351" s="75" t="str">
        <f t="shared" si="181"/>
        <v/>
      </c>
      <c r="Q2351" s="77" t="str">
        <f t="shared" si="182"/>
        <v/>
      </c>
      <c r="R2351" s="77" t="str">
        <f t="shared" si="183"/>
        <v/>
      </c>
      <c r="S2351" s="77" t="str">
        <f>IF(O2351="","",IF(OR(VALUE(LEFT(O2351,2))&gt;IF(RIGHT(J2351,1)="M",7,19),AND(OR(LEFT(O2351,2)={"07","19"}),VALUE(RIGHT(O2351,2))&gt;15)),TRUE,FALSE))</f>
        <v/>
      </c>
      <c r="T2351" s="77" t="str">
        <f>IF(O2351="","",IF(OR(VALUE(LEFT(O2351,2))&gt;IF(RIGHT(J2351,1)="M",7,19),AND(OR(LEFT(O2351,2)={"07","19"}),VALUE(RIGHT(O2351,2))&gt;5)),TRUE,FALSE))</f>
        <v/>
      </c>
    </row>
    <row r="2352" spans="12:20" x14ac:dyDescent="0.25">
      <c r="L2352" s="75">
        <f>COUNTIF($B$2:B2352,B2352)</f>
        <v>0</v>
      </c>
      <c r="M2352" s="75">
        <f>COUNTIF($L$2:L2352,4)</f>
        <v>42</v>
      </c>
      <c r="N2352" s="76" t="str">
        <f t="shared" si="184"/>
        <v>0</v>
      </c>
      <c r="O2352" s="76" t="str">
        <f t="shared" si="180"/>
        <v/>
      </c>
      <c r="P2352" s="75" t="str">
        <f t="shared" si="181"/>
        <v/>
      </c>
      <c r="Q2352" s="77" t="str">
        <f t="shared" si="182"/>
        <v/>
      </c>
      <c r="R2352" s="77" t="str">
        <f t="shared" si="183"/>
        <v/>
      </c>
      <c r="S2352" s="77" t="str">
        <f>IF(O2352="","",IF(OR(VALUE(LEFT(O2352,2))&gt;IF(RIGHT(J2352,1)="M",7,19),AND(OR(LEFT(O2352,2)={"07","19"}),VALUE(RIGHT(O2352,2))&gt;15)),TRUE,FALSE))</f>
        <v/>
      </c>
      <c r="T2352" s="77" t="str">
        <f>IF(O2352="","",IF(OR(VALUE(LEFT(O2352,2))&gt;IF(RIGHT(J2352,1)="M",7,19),AND(OR(LEFT(O2352,2)={"07","19"}),VALUE(RIGHT(O2352,2))&gt;5)),TRUE,FALSE))</f>
        <v/>
      </c>
    </row>
    <row r="2353" spans="12:20" x14ac:dyDescent="0.25">
      <c r="L2353" s="75">
        <f>COUNTIF($B$2:B2353,B2353)</f>
        <v>0</v>
      </c>
      <c r="M2353" s="75">
        <f>COUNTIF($L$2:L2353,4)</f>
        <v>42</v>
      </c>
      <c r="N2353" s="76" t="str">
        <f t="shared" si="184"/>
        <v>0</v>
      </c>
      <c r="O2353" s="76" t="str">
        <f t="shared" si="180"/>
        <v/>
      </c>
      <c r="P2353" s="75" t="str">
        <f t="shared" si="181"/>
        <v/>
      </c>
      <c r="Q2353" s="77" t="str">
        <f t="shared" si="182"/>
        <v/>
      </c>
      <c r="R2353" s="77" t="str">
        <f t="shared" si="183"/>
        <v/>
      </c>
      <c r="S2353" s="77" t="str">
        <f>IF(O2353="","",IF(OR(VALUE(LEFT(O2353,2))&gt;IF(RIGHT(J2353,1)="M",7,19),AND(OR(LEFT(O2353,2)={"07","19"}),VALUE(RIGHT(O2353,2))&gt;15)),TRUE,FALSE))</f>
        <v/>
      </c>
      <c r="T2353" s="77" t="str">
        <f>IF(O2353="","",IF(OR(VALUE(LEFT(O2353,2))&gt;IF(RIGHT(J2353,1)="M",7,19),AND(OR(LEFT(O2353,2)={"07","19"}),VALUE(RIGHT(O2353,2))&gt;5)),TRUE,FALSE))</f>
        <v/>
      </c>
    </row>
    <row r="2354" spans="12:20" x14ac:dyDescent="0.25">
      <c r="L2354" s="75">
        <f>COUNTIF($B$2:B2354,B2354)</f>
        <v>0</v>
      </c>
      <c r="M2354" s="75">
        <f>COUNTIF($L$2:L2354,4)</f>
        <v>42</v>
      </c>
      <c r="N2354" s="76" t="str">
        <f t="shared" si="184"/>
        <v>0</v>
      </c>
      <c r="O2354" s="76" t="str">
        <f t="shared" si="180"/>
        <v/>
      </c>
      <c r="P2354" s="75" t="str">
        <f t="shared" si="181"/>
        <v/>
      </c>
      <c r="Q2354" s="77" t="str">
        <f t="shared" si="182"/>
        <v/>
      </c>
      <c r="R2354" s="77" t="str">
        <f t="shared" si="183"/>
        <v/>
      </c>
      <c r="S2354" s="77" t="str">
        <f>IF(O2354="","",IF(OR(VALUE(LEFT(O2354,2))&gt;IF(RIGHT(J2354,1)="M",7,19),AND(OR(LEFT(O2354,2)={"07","19"}),VALUE(RIGHT(O2354,2))&gt;15)),TRUE,FALSE))</f>
        <v/>
      </c>
      <c r="T2354" s="77" t="str">
        <f>IF(O2354="","",IF(OR(VALUE(LEFT(O2354,2))&gt;IF(RIGHT(J2354,1)="M",7,19),AND(OR(LEFT(O2354,2)={"07","19"}),VALUE(RIGHT(O2354,2))&gt;5)),TRUE,FALSE))</f>
        <v/>
      </c>
    </row>
    <row r="2355" spans="12:20" x14ac:dyDescent="0.25">
      <c r="L2355" s="75">
        <f>COUNTIF($B$2:B2355,B2355)</f>
        <v>0</v>
      </c>
      <c r="M2355" s="75">
        <f>COUNTIF($L$2:L2355,4)</f>
        <v>42</v>
      </c>
      <c r="N2355" s="76" t="str">
        <f t="shared" si="184"/>
        <v>0</v>
      </c>
      <c r="O2355" s="76" t="str">
        <f t="shared" si="180"/>
        <v/>
      </c>
      <c r="P2355" s="75" t="str">
        <f t="shared" si="181"/>
        <v/>
      </c>
      <c r="Q2355" s="77" t="str">
        <f t="shared" si="182"/>
        <v/>
      </c>
      <c r="R2355" s="77" t="str">
        <f t="shared" si="183"/>
        <v/>
      </c>
      <c r="S2355" s="77" t="str">
        <f>IF(O2355="","",IF(OR(VALUE(LEFT(O2355,2))&gt;IF(RIGHT(J2355,1)="M",7,19),AND(OR(LEFT(O2355,2)={"07","19"}),VALUE(RIGHT(O2355,2))&gt;15)),TRUE,FALSE))</f>
        <v/>
      </c>
      <c r="T2355" s="77" t="str">
        <f>IF(O2355="","",IF(OR(VALUE(LEFT(O2355,2))&gt;IF(RIGHT(J2355,1)="M",7,19),AND(OR(LEFT(O2355,2)={"07","19"}),VALUE(RIGHT(O2355,2))&gt;5)),TRUE,FALSE))</f>
        <v/>
      </c>
    </row>
    <row r="2356" spans="12:20" x14ac:dyDescent="0.25">
      <c r="L2356" s="75">
        <f>COUNTIF($B$2:B2356,B2356)</f>
        <v>0</v>
      </c>
      <c r="M2356" s="75">
        <f>COUNTIF($L$2:L2356,4)</f>
        <v>42</v>
      </c>
      <c r="N2356" s="76" t="str">
        <f t="shared" si="184"/>
        <v>0</v>
      </c>
      <c r="O2356" s="76" t="str">
        <f t="shared" si="180"/>
        <v/>
      </c>
      <c r="P2356" s="75" t="str">
        <f t="shared" si="181"/>
        <v/>
      </c>
      <c r="Q2356" s="77" t="str">
        <f t="shared" si="182"/>
        <v/>
      </c>
      <c r="R2356" s="77" t="str">
        <f t="shared" si="183"/>
        <v/>
      </c>
      <c r="S2356" s="77" t="str">
        <f>IF(O2356="","",IF(OR(VALUE(LEFT(O2356,2))&gt;IF(RIGHT(J2356,1)="M",7,19),AND(OR(LEFT(O2356,2)={"07","19"}),VALUE(RIGHT(O2356,2))&gt;15)),TRUE,FALSE))</f>
        <v/>
      </c>
      <c r="T2356" s="77" t="str">
        <f>IF(O2356="","",IF(OR(VALUE(LEFT(O2356,2))&gt;IF(RIGHT(J2356,1)="M",7,19),AND(OR(LEFT(O2356,2)={"07","19"}),VALUE(RIGHT(O2356,2))&gt;5)),TRUE,FALSE))</f>
        <v/>
      </c>
    </row>
    <row r="2357" spans="12:20" x14ac:dyDescent="0.25">
      <c r="L2357" s="75">
        <f>COUNTIF($B$2:B2357,B2357)</f>
        <v>0</v>
      </c>
      <c r="M2357" s="75">
        <f>COUNTIF($L$2:L2357,4)</f>
        <v>42</v>
      </c>
      <c r="N2357" s="76" t="str">
        <f t="shared" si="184"/>
        <v>0</v>
      </c>
      <c r="O2357" s="76" t="str">
        <f t="shared" si="180"/>
        <v/>
      </c>
      <c r="P2357" s="75" t="str">
        <f t="shared" si="181"/>
        <v/>
      </c>
      <c r="Q2357" s="77" t="str">
        <f t="shared" si="182"/>
        <v/>
      </c>
      <c r="R2357" s="77" t="str">
        <f t="shared" si="183"/>
        <v/>
      </c>
      <c r="S2357" s="77" t="str">
        <f>IF(O2357="","",IF(OR(VALUE(LEFT(O2357,2))&gt;IF(RIGHT(J2357,1)="M",7,19),AND(OR(LEFT(O2357,2)={"07","19"}),VALUE(RIGHT(O2357,2))&gt;15)),TRUE,FALSE))</f>
        <v/>
      </c>
      <c r="T2357" s="77" t="str">
        <f>IF(O2357="","",IF(OR(VALUE(LEFT(O2357,2))&gt;IF(RIGHT(J2357,1)="M",7,19),AND(OR(LEFT(O2357,2)={"07","19"}),VALUE(RIGHT(O2357,2))&gt;5)),TRUE,FALSE))</f>
        <v/>
      </c>
    </row>
    <row r="2358" spans="12:20" x14ac:dyDescent="0.25">
      <c r="L2358" s="75">
        <f>COUNTIF($B$2:B2358,B2358)</f>
        <v>0</v>
      </c>
      <c r="M2358" s="75">
        <f>COUNTIF($L$2:L2358,4)</f>
        <v>42</v>
      </c>
      <c r="N2358" s="76" t="str">
        <f t="shared" si="184"/>
        <v>0</v>
      </c>
      <c r="O2358" s="76" t="str">
        <f t="shared" si="180"/>
        <v/>
      </c>
      <c r="P2358" s="75" t="str">
        <f t="shared" si="181"/>
        <v/>
      </c>
      <c r="Q2358" s="77" t="str">
        <f t="shared" si="182"/>
        <v/>
      </c>
      <c r="R2358" s="77" t="str">
        <f t="shared" si="183"/>
        <v/>
      </c>
      <c r="S2358" s="77" t="str">
        <f>IF(O2358="","",IF(OR(VALUE(LEFT(O2358,2))&gt;IF(RIGHT(J2358,1)="M",7,19),AND(OR(LEFT(O2358,2)={"07","19"}),VALUE(RIGHT(O2358,2))&gt;15)),TRUE,FALSE))</f>
        <v/>
      </c>
      <c r="T2358" s="77" t="str">
        <f>IF(O2358="","",IF(OR(VALUE(LEFT(O2358,2))&gt;IF(RIGHT(J2358,1)="M",7,19),AND(OR(LEFT(O2358,2)={"07","19"}),VALUE(RIGHT(O2358,2))&gt;5)),TRUE,FALSE))</f>
        <v/>
      </c>
    </row>
    <row r="2359" spans="12:20" x14ac:dyDescent="0.25">
      <c r="L2359" s="75">
        <f>COUNTIF($B$2:B2359,B2359)</f>
        <v>0</v>
      </c>
      <c r="M2359" s="75">
        <f>COUNTIF($L$2:L2359,4)</f>
        <v>42</v>
      </c>
      <c r="N2359" s="76" t="str">
        <f t="shared" si="184"/>
        <v>0</v>
      </c>
      <c r="O2359" s="76" t="str">
        <f t="shared" si="180"/>
        <v/>
      </c>
      <c r="P2359" s="75" t="str">
        <f t="shared" si="181"/>
        <v/>
      </c>
      <c r="Q2359" s="77" t="str">
        <f t="shared" si="182"/>
        <v/>
      </c>
      <c r="R2359" s="77" t="str">
        <f t="shared" si="183"/>
        <v/>
      </c>
      <c r="S2359" s="77" t="str">
        <f>IF(O2359="","",IF(OR(VALUE(LEFT(O2359,2))&gt;IF(RIGHT(J2359,1)="M",7,19),AND(OR(LEFT(O2359,2)={"07","19"}),VALUE(RIGHT(O2359,2))&gt;15)),TRUE,FALSE))</f>
        <v/>
      </c>
      <c r="T2359" s="77" t="str">
        <f>IF(O2359="","",IF(OR(VALUE(LEFT(O2359,2))&gt;IF(RIGHT(J2359,1)="M",7,19),AND(OR(LEFT(O2359,2)={"07","19"}),VALUE(RIGHT(O2359,2))&gt;5)),TRUE,FALSE))</f>
        <v/>
      </c>
    </row>
    <row r="2360" spans="12:20" x14ac:dyDescent="0.25">
      <c r="L2360" s="75">
        <f>COUNTIF($B$2:B2360,B2360)</f>
        <v>0</v>
      </c>
      <c r="M2360" s="75">
        <f>COUNTIF($L$2:L2360,4)</f>
        <v>42</v>
      </c>
      <c r="N2360" s="76" t="str">
        <f t="shared" si="184"/>
        <v>0</v>
      </c>
      <c r="O2360" s="76" t="str">
        <f t="shared" si="180"/>
        <v/>
      </c>
      <c r="P2360" s="75" t="str">
        <f t="shared" si="181"/>
        <v/>
      </c>
      <c r="Q2360" s="77" t="str">
        <f t="shared" si="182"/>
        <v/>
      </c>
      <c r="R2360" s="77" t="str">
        <f t="shared" si="183"/>
        <v/>
      </c>
      <c r="S2360" s="77" t="str">
        <f>IF(O2360="","",IF(OR(VALUE(LEFT(O2360,2))&gt;IF(RIGHT(J2360,1)="M",7,19),AND(OR(LEFT(O2360,2)={"07","19"}),VALUE(RIGHT(O2360,2))&gt;15)),TRUE,FALSE))</f>
        <v/>
      </c>
      <c r="T2360" s="77" t="str">
        <f>IF(O2360="","",IF(OR(VALUE(LEFT(O2360,2))&gt;IF(RIGHT(J2360,1)="M",7,19),AND(OR(LEFT(O2360,2)={"07","19"}),VALUE(RIGHT(O2360,2))&gt;5)),TRUE,FALSE))</f>
        <v/>
      </c>
    </row>
    <row r="2361" spans="12:20" x14ac:dyDescent="0.25">
      <c r="L2361" s="75">
        <f>COUNTIF($B$2:B2361,B2361)</f>
        <v>0</v>
      </c>
      <c r="M2361" s="75">
        <f>COUNTIF($L$2:L2361,4)</f>
        <v>42</v>
      </c>
      <c r="N2361" s="76" t="str">
        <f t="shared" si="184"/>
        <v>0</v>
      </c>
      <c r="O2361" s="76" t="str">
        <f t="shared" si="180"/>
        <v/>
      </c>
      <c r="P2361" s="75" t="str">
        <f t="shared" si="181"/>
        <v/>
      </c>
      <c r="Q2361" s="77" t="str">
        <f t="shared" si="182"/>
        <v/>
      </c>
      <c r="R2361" s="77" t="str">
        <f t="shared" si="183"/>
        <v/>
      </c>
      <c r="S2361" s="77" t="str">
        <f>IF(O2361="","",IF(OR(VALUE(LEFT(O2361,2))&gt;IF(RIGHT(J2361,1)="M",7,19),AND(OR(LEFT(O2361,2)={"07","19"}),VALUE(RIGHT(O2361,2))&gt;15)),TRUE,FALSE))</f>
        <v/>
      </c>
      <c r="T2361" s="77" t="str">
        <f>IF(O2361="","",IF(OR(VALUE(LEFT(O2361,2))&gt;IF(RIGHT(J2361,1)="M",7,19),AND(OR(LEFT(O2361,2)={"07","19"}),VALUE(RIGHT(O2361,2))&gt;5)),TRUE,FALSE))</f>
        <v/>
      </c>
    </row>
    <row r="2362" spans="12:20" x14ac:dyDescent="0.25">
      <c r="L2362" s="75">
        <f>COUNTIF($B$2:B2362,B2362)</f>
        <v>0</v>
      </c>
      <c r="M2362" s="75">
        <f>COUNTIF($L$2:L2362,4)</f>
        <v>42</v>
      </c>
      <c r="N2362" s="76" t="str">
        <f t="shared" si="184"/>
        <v>0</v>
      </c>
      <c r="O2362" s="76" t="str">
        <f t="shared" si="180"/>
        <v/>
      </c>
      <c r="P2362" s="75" t="str">
        <f t="shared" si="181"/>
        <v/>
      </c>
      <c r="Q2362" s="77" t="str">
        <f t="shared" si="182"/>
        <v/>
      </c>
      <c r="R2362" s="77" t="str">
        <f t="shared" si="183"/>
        <v/>
      </c>
      <c r="S2362" s="77" t="str">
        <f>IF(O2362="","",IF(OR(VALUE(LEFT(O2362,2))&gt;IF(RIGHT(J2362,1)="M",7,19),AND(OR(LEFT(O2362,2)={"07","19"}),VALUE(RIGHT(O2362,2))&gt;15)),TRUE,FALSE))</f>
        <v/>
      </c>
      <c r="T2362" s="77" t="str">
        <f>IF(O2362="","",IF(OR(VALUE(LEFT(O2362,2))&gt;IF(RIGHT(J2362,1)="M",7,19),AND(OR(LEFT(O2362,2)={"07","19"}),VALUE(RIGHT(O2362,2))&gt;5)),TRUE,FALSE))</f>
        <v/>
      </c>
    </row>
    <row r="2363" spans="12:20" x14ac:dyDescent="0.25">
      <c r="L2363" s="75">
        <f>COUNTIF($B$2:B2363,B2363)</f>
        <v>0</v>
      </c>
      <c r="M2363" s="75">
        <f>COUNTIF($L$2:L2363,4)</f>
        <v>42</v>
      </c>
      <c r="N2363" s="76" t="str">
        <f t="shared" si="184"/>
        <v>0</v>
      </c>
      <c r="O2363" s="76" t="str">
        <f t="shared" si="180"/>
        <v/>
      </c>
      <c r="P2363" s="75" t="str">
        <f t="shared" si="181"/>
        <v/>
      </c>
      <c r="Q2363" s="77" t="str">
        <f t="shared" si="182"/>
        <v/>
      </c>
      <c r="R2363" s="77" t="str">
        <f t="shared" si="183"/>
        <v/>
      </c>
      <c r="S2363" s="77" t="str">
        <f>IF(O2363="","",IF(OR(VALUE(LEFT(O2363,2))&gt;IF(RIGHT(J2363,1)="M",7,19),AND(OR(LEFT(O2363,2)={"07","19"}),VALUE(RIGHT(O2363,2))&gt;15)),TRUE,FALSE))</f>
        <v/>
      </c>
      <c r="T2363" s="77" t="str">
        <f>IF(O2363="","",IF(OR(VALUE(LEFT(O2363,2))&gt;IF(RIGHT(J2363,1)="M",7,19),AND(OR(LEFT(O2363,2)={"07","19"}),VALUE(RIGHT(O2363,2))&gt;5)),TRUE,FALSE))</f>
        <v/>
      </c>
    </row>
    <row r="2364" spans="12:20" x14ac:dyDescent="0.25">
      <c r="L2364" s="75">
        <f>COUNTIF($B$2:B2364,B2364)</f>
        <v>0</v>
      </c>
      <c r="M2364" s="75">
        <f>COUNTIF($L$2:L2364,4)</f>
        <v>42</v>
      </c>
      <c r="N2364" s="76" t="str">
        <f t="shared" si="184"/>
        <v>0</v>
      </c>
      <c r="O2364" s="76" t="str">
        <f t="shared" si="180"/>
        <v/>
      </c>
      <c r="P2364" s="75" t="str">
        <f t="shared" si="181"/>
        <v/>
      </c>
      <c r="Q2364" s="77" t="str">
        <f t="shared" si="182"/>
        <v/>
      </c>
      <c r="R2364" s="77" t="str">
        <f t="shared" si="183"/>
        <v/>
      </c>
      <c r="S2364" s="77" t="str">
        <f>IF(O2364="","",IF(OR(VALUE(LEFT(O2364,2))&gt;IF(RIGHT(J2364,1)="M",7,19),AND(OR(LEFT(O2364,2)={"07","19"}),VALUE(RIGHT(O2364,2))&gt;15)),TRUE,FALSE))</f>
        <v/>
      </c>
      <c r="T2364" s="77" t="str">
        <f>IF(O2364="","",IF(OR(VALUE(LEFT(O2364,2))&gt;IF(RIGHT(J2364,1)="M",7,19),AND(OR(LEFT(O2364,2)={"07","19"}),VALUE(RIGHT(O2364,2))&gt;5)),TRUE,FALSE))</f>
        <v/>
      </c>
    </row>
    <row r="2365" spans="12:20" x14ac:dyDescent="0.25">
      <c r="L2365" s="75">
        <f>COUNTIF($B$2:B2365,B2365)</f>
        <v>0</v>
      </c>
      <c r="M2365" s="75">
        <f>COUNTIF($L$2:L2365,4)</f>
        <v>42</v>
      </c>
      <c r="N2365" s="76" t="str">
        <f t="shared" si="184"/>
        <v>0</v>
      </c>
      <c r="O2365" s="76" t="str">
        <f t="shared" si="180"/>
        <v/>
      </c>
      <c r="P2365" s="75" t="str">
        <f t="shared" si="181"/>
        <v/>
      </c>
      <c r="Q2365" s="77" t="str">
        <f t="shared" si="182"/>
        <v/>
      </c>
      <c r="R2365" s="77" t="str">
        <f t="shared" si="183"/>
        <v/>
      </c>
      <c r="S2365" s="77" t="str">
        <f>IF(O2365="","",IF(OR(VALUE(LEFT(O2365,2))&gt;IF(RIGHT(J2365,1)="M",7,19),AND(OR(LEFT(O2365,2)={"07","19"}),VALUE(RIGHT(O2365,2))&gt;15)),TRUE,FALSE))</f>
        <v/>
      </c>
      <c r="T2365" s="77" t="str">
        <f>IF(O2365="","",IF(OR(VALUE(LEFT(O2365,2))&gt;IF(RIGHT(J2365,1)="M",7,19),AND(OR(LEFT(O2365,2)={"07","19"}),VALUE(RIGHT(O2365,2))&gt;5)),TRUE,FALSE))</f>
        <v/>
      </c>
    </row>
    <row r="2366" spans="12:20" x14ac:dyDescent="0.25">
      <c r="L2366" s="75">
        <f>COUNTIF($B$2:B2366,B2366)</f>
        <v>0</v>
      </c>
      <c r="M2366" s="75">
        <f>COUNTIF($L$2:L2366,4)</f>
        <v>42</v>
      </c>
      <c r="N2366" s="76" t="str">
        <f t="shared" si="184"/>
        <v>0</v>
      </c>
      <c r="O2366" s="76" t="str">
        <f t="shared" si="180"/>
        <v/>
      </c>
      <c r="P2366" s="75" t="str">
        <f t="shared" si="181"/>
        <v/>
      </c>
      <c r="Q2366" s="77" t="str">
        <f t="shared" si="182"/>
        <v/>
      </c>
      <c r="R2366" s="77" t="str">
        <f t="shared" si="183"/>
        <v/>
      </c>
      <c r="S2366" s="77" t="str">
        <f>IF(O2366="","",IF(OR(VALUE(LEFT(O2366,2))&gt;IF(RIGHT(J2366,1)="M",7,19),AND(OR(LEFT(O2366,2)={"07","19"}),VALUE(RIGHT(O2366,2))&gt;15)),TRUE,FALSE))</f>
        <v/>
      </c>
      <c r="T2366" s="77" t="str">
        <f>IF(O2366="","",IF(OR(VALUE(LEFT(O2366,2))&gt;IF(RIGHT(J2366,1)="M",7,19),AND(OR(LEFT(O2366,2)={"07","19"}),VALUE(RIGHT(O2366,2))&gt;5)),TRUE,FALSE))</f>
        <v/>
      </c>
    </row>
    <row r="2367" spans="12:20" x14ac:dyDescent="0.25">
      <c r="L2367" s="75">
        <f>COUNTIF($B$2:B2367,B2367)</f>
        <v>0</v>
      </c>
      <c r="M2367" s="75">
        <f>COUNTIF($L$2:L2367,4)</f>
        <v>42</v>
      </c>
      <c r="N2367" s="76" t="str">
        <f t="shared" si="184"/>
        <v>0</v>
      </c>
      <c r="O2367" s="76" t="str">
        <f t="shared" si="180"/>
        <v/>
      </c>
      <c r="P2367" s="75" t="str">
        <f t="shared" si="181"/>
        <v/>
      </c>
      <c r="Q2367" s="77" t="str">
        <f t="shared" si="182"/>
        <v/>
      </c>
      <c r="R2367" s="77" t="str">
        <f t="shared" si="183"/>
        <v/>
      </c>
      <c r="S2367" s="77" t="str">
        <f>IF(O2367="","",IF(OR(VALUE(LEFT(O2367,2))&gt;IF(RIGHT(J2367,1)="M",7,19),AND(OR(LEFT(O2367,2)={"07","19"}),VALUE(RIGHT(O2367,2))&gt;15)),TRUE,FALSE))</f>
        <v/>
      </c>
      <c r="T2367" s="77" t="str">
        <f>IF(O2367="","",IF(OR(VALUE(LEFT(O2367,2))&gt;IF(RIGHT(J2367,1)="M",7,19),AND(OR(LEFT(O2367,2)={"07","19"}),VALUE(RIGHT(O2367,2))&gt;5)),TRUE,FALSE))</f>
        <v/>
      </c>
    </row>
    <row r="2368" spans="12:20" x14ac:dyDescent="0.25">
      <c r="L2368" s="75">
        <f>COUNTIF($B$2:B2368,B2368)</f>
        <v>0</v>
      </c>
      <c r="M2368" s="75">
        <f>COUNTIF($L$2:L2368,4)</f>
        <v>42</v>
      </c>
      <c r="N2368" s="76" t="str">
        <f t="shared" si="184"/>
        <v>0</v>
      </c>
      <c r="O2368" s="76" t="str">
        <f t="shared" si="180"/>
        <v/>
      </c>
      <c r="P2368" s="75" t="str">
        <f t="shared" si="181"/>
        <v/>
      </c>
      <c r="Q2368" s="77" t="str">
        <f t="shared" si="182"/>
        <v/>
      </c>
      <c r="R2368" s="77" t="str">
        <f t="shared" si="183"/>
        <v/>
      </c>
      <c r="S2368" s="77" t="str">
        <f>IF(O2368="","",IF(OR(VALUE(LEFT(O2368,2))&gt;IF(RIGHT(J2368,1)="M",7,19),AND(OR(LEFT(O2368,2)={"07","19"}),VALUE(RIGHT(O2368,2))&gt;15)),TRUE,FALSE))</f>
        <v/>
      </c>
      <c r="T2368" s="77" t="str">
        <f>IF(O2368="","",IF(OR(VALUE(LEFT(O2368,2))&gt;IF(RIGHT(J2368,1)="M",7,19),AND(OR(LEFT(O2368,2)={"07","19"}),VALUE(RIGHT(O2368,2))&gt;5)),TRUE,FALSE))</f>
        <v/>
      </c>
    </row>
    <row r="2369" spans="12:20" x14ac:dyDescent="0.25">
      <c r="L2369" s="75">
        <f>COUNTIF($B$2:B2369,B2369)</f>
        <v>0</v>
      </c>
      <c r="M2369" s="75">
        <f>COUNTIF($L$2:L2369,4)</f>
        <v>42</v>
      </c>
      <c r="N2369" s="76" t="str">
        <f t="shared" si="184"/>
        <v>0</v>
      </c>
      <c r="O2369" s="76" t="str">
        <f t="shared" si="180"/>
        <v/>
      </c>
      <c r="P2369" s="75" t="str">
        <f t="shared" si="181"/>
        <v/>
      </c>
      <c r="Q2369" s="77" t="str">
        <f t="shared" si="182"/>
        <v/>
      </c>
      <c r="R2369" s="77" t="str">
        <f t="shared" si="183"/>
        <v/>
      </c>
      <c r="S2369" s="77" t="str">
        <f>IF(O2369="","",IF(OR(VALUE(LEFT(O2369,2))&gt;IF(RIGHT(J2369,1)="M",7,19),AND(OR(LEFT(O2369,2)={"07","19"}),VALUE(RIGHT(O2369,2))&gt;15)),TRUE,FALSE))</f>
        <v/>
      </c>
      <c r="T2369" s="77" t="str">
        <f>IF(O2369="","",IF(OR(VALUE(LEFT(O2369,2))&gt;IF(RIGHT(J2369,1)="M",7,19),AND(OR(LEFT(O2369,2)={"07","19"}),VALUE(RIGHT(O2369,2))&gt;5)),TRUE,FALSE))</f>
        <v/>
      </c>
    </row>
    <row r="2370" spans="12:20" x14ac:dyDescent="0.25">
      <c r="L2370" s="75">
        <f>COUNTIF($B$2:B2370,B2370)</f>
        <v>0</v>
      </c>
      <c r="M2370" s="75">
        <f>COUNTIF($L$2:L2370,4)</f>
        <v>42</v>
      </c>
      <c r="N2370" s="76" t="str">
        <f t="shared" si="184"/>
        <v>0</v>
      </c>
      <c r="O2370" s="76" t="str">
        <f t="shared" ref="O2370:O2433" si="185">TRIM(SUBSTITUTE(SUBSTITUTE(D2370,"+",""),"_",""))</f>
        <v/>
      </c>
      <c r="P2370" s="75" t="str">
        <f t="shared" ref="P2370:P2433" si="186">TRIM(SUBSTITUTE(SUBSTITUTE(E2370,"+",""),"_",""))</f>
        <v/>
      </c>
      <c r="Q2370" s="77" t="str">
        <f t="shared" ref="Q2370:Q2433" si="187">IFERROR(IF(RIGHT(P2370,2)&lt;RIGHT(O2370,2),IF(P2370&lt;O2370,P2370+2360-O2370,P2370-40-O2370),IF(P2370&lt;O2370,P2370+2400-O2370,P2370-O2370)),"")</f>
        <v/>
      </c>
      <c r="R2370" s="77" t="str">
        <f t="shared" ref="R2370:R2433" si="188">IFERROR(ROUNDDOWN(Q2370/100,0),"")</f>
        <v/>
      </c>
      <c r="S2370" s="77" t="str">
        <f>IF(O2370="","",IF(OR(VALUE(LEFT(O2370,2))&gt;IF(RIGHT(J2370,1)="M",7,19),AND(OR(LEFT(O2370,2)={"07","19"}),VALUE(RIGHT(O2370,2))&gt;15)),TRUE,FALSE))</f>
        <v/>
      </c>
      <c r="T2370" s="77" t="str">
        <f>IF(O2370="","",IF(OR(VALUE(LEFT(O2370,2))&gt;IF(RIGHT(J2370,1)="M",7,19),AND(OR(LEFT(O2370,2)={"07","19"}),VALUE(RIGHT(O2370,2))&gt;5)),TRUE,FALSE))</f>
        <v/>
      </c>
    </row>
    <row r="2371" spans="12:20" x14ac:dyDescent="0.25">
      <c r="L2371" s="75">
        <f>COUNTIF($B$2:B2371,B2371)</f>
        <v>0</v>
      </c>
      <c r="M2371" s="75">
        <f>COUNTIF($L$2:L2371,4)</f>
        <v>42</v>
      </c>
      <c r="N2371" s="76" t="str">
        <f t="shared" ref="N2371:N2434" si="189">A2371&amp;DAY(C2371)</f>
        <v>0</v>
      </c>
      <c r="O2371" s="76" t="str">
        <f t="shared" si="185"/>
        <v/>
      </c>
      <c r="P2371" s="75" t="str">
        <f t="shared" si="186"/>
        <v/>
      </c>
      <c r="Q2371" s="77" t="str">
        <f t="shared" si="187"/>
        <v/>
      </c>
      <c r="R2371" s="77" t="str">
        <f t="shared" si="188"/>
        <v/>
      </c>
      <c r="S2371" s="77" t="str">
        <f>IF(O2371="","",IF(OR(VALUE(LEFT(O2371,2))&gt;IF(RIGHT(J2371,1)="M",7,19),AND(OR(LEFT(O2371,2)={"07","19"}),VALUE(RIGHT(O2371,2))&gt;15)),TRUE,FALSE))</f>
        <v/>
      </c>
      <c r="T2371" s="77" t="str">
        <f>IF(O2371="","",IF(OR(VALUE(LEFT(O2371,2))&gt;IF(RIGHT(J2371,1)="M",7,19),AND(OR(LEFT(O2371,2)={"07","19"}),VALUE(RIGHT(O2371,2))&gt;5)),TRUE,FALSE))</f>
        <v/>
      </c>
    </row>
    <row r="2372" spans="12:20" x14ac:dyDescent="0.25">
      <c r="L2372" s="75">
        <f>COUNTIF($B$2:B2372,B2372)</f>
        <v>0</v>
      </c>
      <c r="M2372" s="75">
        <f>COUNTIF($L$2:L2372,4)</f>
        <v>42</v>
      </c>
      <c r="N2372" s="76" t="str">
        <f t="shared" si="189"/>
        <v>0</v>
      </c>
      <c r="O2372" s="76" t="str">
        <f t="shared" si="185"/>
        <v/>
      </c>
      <c r="P2372" s="75" t="str">
        <f t="shared" si="186"/>
        <v/>
      </c>
      <c r="Q2372" s="77" t="str">
        <f t="shared" si="187"/>
        <v/>
      </c>
      <c r="R2372" s="77" t="str">
        <f t="shared" si="188"/>
        <v/>
      </c>
      <c r="S2372" s="77" t="str">
        <f>IF(O2372="","",IF(OR(VALUE(LEFT(O2372,2))&gt;IF(RIGHT(J2372,1)="M",7,19),AND(OR(LEFT(O2372,2)={"07","19"}),VALUE(RIGHT(O2372,2))&gt;15)),TRUE,FALSE))</f>
        <v/>
      </c>
      <c r="T2372" s="77" t="str">
        <f>IF(O2372="","",IF(OR(VALUE(LEFT(O2372,2))&gt;IF(RIGHT(J2372,1)="M",7,19),AND(OR(LEFT(O2372,2)={"07","19"}),VALUE(RIGHT(O2372,2))&gt;5)),TRUE,FALSE))</f>
        <v/>
      </c>
    </row>
    <row r="2373" spans="12:20" x14ac:dyDescent="0.25">
      <c r="L2373" s="75">
        <f>COUNTIF($B$2:B2373,B2373)</f>
        <v>0</v>
      </c>
      <c r="M2373" s="75">
        <f>COUNTIF($L$2:L2373,4)</f>
        <v>42</v>
      </c>
      <c r="N2373" s="76" t="str">
        <f t="shared" si="189"/>
        <v>0</v>
      </c>
      <c r="O2373" s="76" t="str">
        <f t="shared" si="185"/>
        <v/>
      </c>
      <c r="P2373" s="75" t="str">
        <f t="shared" si="186"/>
        <v/>
      </c>
      <c r="Q2373" s="77" t="str">
        <f t="shared" si="187"/>
        <v/>
      </c>
      <c r="R2373" s="77" t="str">
        <f t="shared" si="188"/>
        <v/>
      </c>
      <c r="S2373" s="77" t="str">
        <f>IF(O2373="","",IF(OR(VALUE(LEFT(O2373,2))&gt;IF(RIGHT(J2373,1)="M",7,19),AND(OR(LEFT(O2373,2)={"07","19"}),VALUE(RIGHT(O2373,2))&gt;15)),TRUE,FALSE))</f>
        <v/>
      </c>
      <c r="T2373" s="77" t="str">
        <f>IF(O2373="","",IF(OR(VALUE(LEFT(O2373,2))&gt;IF(RIGHT(J2373,1)="M",7,19),AND(OR(LEFT(O2373,2)={"07","19"}),VALUE(RIGHT(O2373,2))&gt;5)),TRUE,FALSE))</f>
        <v/>
      </c>
    </row>
    <row r="2374" spans="12:20" x14ac:dyDescent="0.25">
      <c r="L2374" s="75">
        <f>COUNTIF($B$2:B2374,B2374)</f>
        <v>0</v>
      </c>
      <c r="M2374" s="75">
        <f>COUNTIF($L$2:L2374,4)</f>
        <v>42</v>
      </c>
      <c r="N2374" s="76" t="str">
        <f t="shared" si="189"/>
        <v>0</v>
      </c>
      <c r="O2374" s="76" t="str">
        <f t="shared" si="185"/>
        <v/>
      </c>
      <c r="P2374" s="75" t="str">
        <f t="shared" si="186"/>
        <v/>
      </c>
      <c r="Q2374" s="77" t="str">
        <f t="shared" si="187"/>
        <v/>
      </c>
      <c r="R2374" s="77" t="str">
        <f t="shared" si="188"/>
        <v/>
      </c>
      <c r="S2374" s="77" t="str">
        <f>IF(O2374="","",IF(OR(VALUE(LEFT(O2374,2))&gt;IF(RIGHT(J2374,1)="M",7,19),AND(OR(LEFT(O2374,2)={"07","19"}),VALUE(RIGHT(O2374,2))&gt;15)),TRUE,FALSE))</f>
        <v/>
      </c>
      <c r="T2374" s="77" t="str">
        <f>IF(O2374="","",IF(OR(VALUE(LEFT(O2374,2))&gt;IF(RIGHT(J2374,1)="M",7,19),AND(OR(LEFT(O2374,2)={"07","19"}),VALUE(RIGHT(O2374,2))&gt;5)),TRUE,FALSE))</f>
        <v/>
      </c>
    </row>
    <row r="2375" spans="12:20" x14ac:dyDescent="0.25">
      <c r="L2375" s="75">
        <f>COUNTIF($B$2:B2375,B2375)</f>
        <v>0</v>
      </c>
      <c r="M2375" s="75">
        <f>COUNTIF($L$2:L2375,4)</f>
        <v>42</v>
      </c>
      <c r="N2375" s="76" t="str">
        <f t="shared" si="189"/>
        <v>0</v>
      </c>
      <c r="O2375" s="76" t="str">
        <f t="shared" si="185"/>
        <v/>
      </c>
      <c r="P2375" s="75" t="str">
        <f t="shared" si="186"/>
        <v/>
      </c>
      <c r="Q2375" s="77" t="str">
        <f t="shared" si="187"/>
        <v/>
      </c>
      <c r="R2375" s="77" t="str">
        <f t="shared" si="188"/>
        <v/>
      </c>
      <c r="S2375" s="77" t="str">
        <f>IF(O2375="","",IF(OR(VALUE(LEFT(O2375,2))&gt;IF(RIGHT(J2375,1)="M",7,19),AND(OR(LEFT(O2375,2)={"07","19"}),VALUE(RIGHT(O2375,2))&gt;15)),TRUE,FALSE))</f>
        <v/>
      </c>
      <c r="T2375" s="77" t="str">
        <f>IF(O2375="","",IF(OR(VALUE(LEFT(O2375,2))&gt;IF(RIGHT(J2375,1)="M",7,19),AND(OR(LEFT(O2375,2)={"07","19"}),VALUE(RIGHT(O2375,2))&gt;5)),TRUE,FALSE))</f>
        <v/>
      </c>
    </row>
    <row r="2376" spans="12:20" x14ac:dyDescent="0.25">
      <c r="L2376" s="75">
        <f>COUNTIF($B$2:B2376,B2376)</f>
        <v>0</v>
      </c>
      <c r="M2376" s="75">
        <f>COUNTIF($L$2:L2376,4)</f>
        <v>42</v>
      </c>
      <c r="N2376" s="76" t="str">
        <f t="shared" si="189"/>
        <v>0</v>
      </c>
      <c r="O2376" s="76" t="str">
        <f t="shared" si="185"/>
        <v/>
      </c>
      <c r="P2376" s="75" t="str">
        <f t="shared" si="186"/>
        <v/>
      </c>
      <c r="Q2376" s="77" t="str">
        <f t="shared" si="187"/>
        <v/>
      </c>
      <c r="R2376" s="77" t="str">
        <f t="shared" si="188"/>
        <v/>
      </c>
      <c r="S2376" s="77" t="str">
        <f>IF(O2376="","",IF(OR(VALUE(LEFT(O2376,2))&gt;IF(RIGHT(J2376,1)="M",7,19),AND(OR(LEFT(O2376,2)={"07","19"}),VALUE(RIGHT(O2376,2))&gt;15)),TRUE,FALSE))</f>
        <v/>
      </c>
      <c r="T2376" s="77" t="str">
        <f>IF(O2376="","",IF(OR(VALUE(LEFT(O2376,2))&gt;IF(RIGHT(J2376,1)="M",7,19),AND(OR(LEFT(O2376,2)={"07","19"}),VALUE(RIGHT(O2376,2))&gt;5)),TRUE,FALSE))</f>
        <v/>
      </c>
    </row>
    <row r="2377" spans="12:20" x14ac:dyDescent="0.25">
      <c r="L2377" s="75">
        <f>COUNTIF($B$2:B2377,B2377)</f>
        <v>0</v>
      </c>
      <c r="M2377" s="75">
        <f>COUNTIF($L$2:L2377,4)</f>
        <v>42</v>
      </c>
      <c r="N2377" s="76" t="str">
        <f t="shared" si="189"/>
        <v>0</v>
      </c>
      <c r="O2377" s="76" t="str">
        <f t="shared" si="185"/>
        <v/>
      </c>
      <c r="P2377" s="75" t="str">
        <f t="shared" si="186"/>
        <v/>
      </c>
      <c r="Q2377" s="77" t="str">
        <f t="shared" si="187"/>
        <v/>
      </c>
      <c r="R2377" s="77" t="str">
        <f t="shared" si="188"/>
        <v/>
      </c>
      <c r="S2377" s="77" t="str">
        <f>IF(O2377="","",IF(OR(VALUE(LEFT(O2377,2))&gt;IF(RIGHT(J2377,1)="M",7,19),AND(OR(LEFT(O2377,2)={"07","19"}),VALUE(RIGHT(O2377,2))&gt;15)),TRUE,FALSE))</f>
        <v/>
      </c>
      <c r="T2377" s="77" t="str">
        <f>IF(O2377="","",IF(OR(VALUE(LEFT(O2377,2))&gt;IF(RIGHT(J2377,1)="M",7,19),AND(OR(LEFT(O2377,2)={"07","19"}),VALUE(RIGHT(O2377,2))&gt;5)),TRUE,FALSE))</f>
        <v/>
      </c>
    </row>
    <row r="2378" spans="12:20" x14ac:dyDescent="0.25">
      <c r="L2378" s="75">
        <f>COUNTIF($B$2:B2378,B2378)</f>
        <v>0</v>
      </c>
      <c r="M2378" s="75">
        <f>COUNTIF($L$2:L2378,4)</f>
        <v>42</v>
      </c>
      <c r="N2378" s="76" t="str">
        <f t="shared" si="189"/>
        <v>0</v>
      </c>
      <c r="O2378" s="76" t="str">
        <f t="shared" si="185"/>
        <v/>
      </c>
      <c r="P2378" s="75" t="str">
        <f t="shared" si="186"/>
        <v/>
      </c>
      <c r="Q2378" s="77" t="str">
        <f t="shared" si="187"/>
        <v/>
      </c>
      <c r="R2378" s="77" t="str">
        <f t="shared" si="188"/>
        <v/>
      </c>
      <c r="S2378" s="77" t="str">
        <f>IF(O2378="","",IF(OR(VALUE(LEFT(O2378,2))&gt;IF(RIGHT(J2378,1)="M",7,19),AND(OR(LEFT(O2378,2)={"07","19"}),VALUE(RIGHT(O2378,2))&gt;15)),TRUE,FALSE))</f>
        <v/>
      </c>
      <c r="T2378" s="77" t="str">
        <f>IF(O2378="","",IF(OR(VALUE(LEFT(O2378,2))&gt;IF(RIGHT(J2378,1)="M",7,19),AND(OR(LEFT(O2378,2)={"07","19"}),VALUE(RIGHT(O2378,2))&gt;5)),TRUE,FALSE))</f>
        <v/>
      </c>
    </row>
    <row r="2379" spans="12:20" x14ac:dyDescent="0.25">
      <c r="L2379" s="75">
        <f>COUNTIF($B$2:B2379,B2379)</f>
        <v>0</v>
      </c>
      <c r="M2379" s="75">
        <f>COUNTIF($L$2:L2379,4)</f>
        <v>42</v>
      </c>
      <c r="N2379" s="76" t="str">
        <f t="shared" si="189"/>
        <v>0</v>
      </c>
      <c r="O2379" s="76" t="str">
        <f t="shared" si="185"/>
        <v/>
      </c>
      <c r="P2379" s="75" t="str">
        <f t="shared" si="186"/>
        <v/>
      </c>
      <c r="Q2379" s="77" t="str">
        <f t="shared" si="187"/>
        <v/>
      </c>
      <c r="R2379" s="77" t="str">
        <f t="shared" si="188"/>
        <v/>
      </c>
      <c r="S2379" s="77" t="str">
        <f>IF(O2379="","",IF(OR(VALUE(LEFT(O2379,2))&gt;IF(RIGHT(J2379,1)="M",7,19),AND(OR(LEFT(O2379,2)={"07","19"}),VALUE(RIGHT(O2379,2))&gt;15)),TRUE,FALSE))</f>
        <v/>
      </c>
      <c r="T2379" s="77" t="str">
        <f>IF(O2379="","",IF(OR(VALUE(LEFT(O2379,2))&gt;IF(RIGHT(J2379,1)="M",7,19),AND(OR(LEFT(O2379,2)={"07","19"}),VALUE(RIGHT(O2379,2))&gt;5)),TRUE,FALSE))</f>
        <v/>
      </c>
    </row>
    <row r="2380" spans="12:20" x14ac:dyDescent="0.25">
      <c r="L2380" s="75">
        <f>COUNTIF($B$2:B2380,B2380)</f>
        <v>0</v>
      </c>
      <c r="M2380" s="75">
        <f>COUNTIF($L$2:L2380,4)</f>
        <v>42</v>
      </c>
      <c r="N2380" s="76" t="str">
        <f t="shared" si="189"/>
        <v>0</v>
      </c>
      <c r="O2380" s="76" t="str">
        <f t="shared" si="185"/>
        <v/>
      </c>
      <c r="P2380" s="75" t="str">
        <f t="shared" si="186"/>
        <v/>
      </c>
      <c r="Q2380" s="77" t="str">
        <f t="shared" si="187"/>
        <v/>
      </c>
      <c r="R2380" s="77" t="str">
        <f t="shared" si="188"/>
        <v/>
      </c>
      <c r="S2380" s="77" t="str">
        <f>IF(O2380="","",IF(OR(VALUE(LEFT(O2380,2))&gt;IF(RIGHT(J2380,1)="M",7,19),AND(OR(LEFT(O2380,2)={"07","19"}),VALUE(RIGHT(O2380,2))&gt;15)),TRUE,FALSE))</f>
        <v/>
      </c>
      <c r="T2380" s="77" t="str">
        <f>IF(O2380="","",IF(OR(VALUE(LEFT(O2380,2))&gt;IF(RIGHT(J2380,1)="M",7,19),AND(OR(LEFT(O2380,2)={"07","19"}),VALUE(RIGHT(O2380,2))&gt;5)),TRUE,FALSE))</f>
        <v/>
      </c>
    </row>
    <row r="2381" spans="12:20" x14ac:dyDescent="0.25">
      <c r="L2381" s="75">
        <f>COUNTIF($B$2:B2381,B2381)</f>
        <v>0</v>
      </c>
      <c r="M2381" s="75">
        <f>COUNTIF($L$2:L2381,4)</f>
        <v>42</v>
      </c>
      <c r="N2381" s="76" t="str">
        <f t="shared" si="189"/>
        <v>0</v>
      </c>
      <c r="O2381" s="76" t="str">
        <f t="shared" si="185"/>
        <v/>
      </c>
      <c r="P2381" s="75" t="str">
        <f t="shared" si="186"/>
        <v/>
      </c>
      <c r="Q2381" s="77" t="str">
        <f t="shared" si="187"/>
        <v/>
      </c>
      <c r="R2381" s="77" t="str">
        <f t="shared" si="188"/>
        <v/>
      </c>
      <c r="S2381" s="77" t="str">
        <f>IF(O2381="","",IF(OR(VALUE(LEFT(O2381,2))&gt;IF(RIGHT(J2381,1)="M",7,19),AND(OR(LEFT(O2381,2)={"07","19"}),VALUE(RIGHT(O2381,2))&gt;15)),TRUE,FALSE))</f>
        <v/>
      </c>
      <c r="T2381" s="77" t="str">
        <f>IF(O2381="","",IF(OR(VALUE(LEFT(O2381,2))&gt;IF(RIGHT(J2381,1)="M",7,19),AND(OR(LEFT(O2381,2)={"07","19"}),VALUE(RIGHT(O2381,2))&gt;5)),TRUE,FALSE))</f>
        <v/>
      </c>
    </row>
    <row r="2382" spans="12:20" x14ac:dyDescent="0.25">
      <c r="L2382" s="75">
        <f>COUNTIF($B$2:B2382,B2382)</f>
        <v>0</v>
      </c>
      <c r="M2382" s="75">
        <f>COUNTIF($L$2:L2382,4)</f>
        <v>42</v>
      </c>
      <c r="N2382" s="76" t="str">
        <f t="shared" si="189"/>
        <v>0</v>
      </c>
      <c r="O2382" s="76" t="str">
        <f t="shared" si="185"/>
        <v/>
      </c>
      <c r="P2382" s="75" t="str">
        <f t="shared" si="186"/>
        <v/>
      </c>
      <c r="Q2382" s="77" t="str">
        <f t="shared" si="187"/>
        <v/>
      </c>
      <c r="R2382" s="77" t="str">
        <f t="shared" si="188"/>
        <v/>
      </c>
      <c r="S2382" s="77" t="str">
        <f>IF(O2382="","",IF(OR(VALUE(LEFT(O2382,2))&gt;IF(RIGHT(J2382,1)="M",7,19),AND(OR(LEFT(O2382,2)={"07","19"}),VALUE(RIGHT(O2382,2))&gt;15)),TRUE,FALSE))</f>
        <v/>
      </c>
      <c r="T2382" s="77" t="str">
        <f>IF(O2382="","",IF(OR(VALUE(LEFT(O2382,2))&gt;IF(RIGHT(J2382,1)="M",7,19),AND(OR(LEFT(O2382,2)={"07","19"}),VALUE(RIGHT(O2382,2))&gt;5)),TRUE,FALSE))</f>
        <v/>
      </c>
    </row>
    <row r="2383" spans="12:20" x14ac:dyDescent="0.25">
      <c r="L2383" s="75">
        <f>COUNTIF($B$2:B2383,B2383)</f>
        <v>0</v>
      </c>
      <c r="M2383" s="75">
        <f>COUNTIF($L$2:L2383,4)</f>
        <v>42</v>
      </c>
      <c r="N2383" s="76" t="str">
        <f t="shared" si="189"/>
        <v>0</v>
      </c>
      <c r="O2383" s="76" t="str">
        <f t="shared" si="185"/>
        <v/>
      </c>
      <c r="P2383" s="75" t="str">
        <f t="shared" si="186"/>
        <v/>
      </c>
      <c r="Q2383" s="77" t="str">
        <f t="shared" si="187"/>
        <v/>
      </c>
      <c r="R2383" s="77" t="str">
        <f t="shared" si="188"/>
        <v/>
      </c>
      <c r="S2383" s="77" t="str">
        <f>IF(O2383="","",IF(OR(VALUE(LEFT(O2383,2))&gt;IF(RIGHT(J2383,1)="M",7,19),AND(OR(LEFT(O2383,2)={"07","19"}),VALUE(RIGHT(O2383,2))&gt;15)),TRUE,FALSE))</f>
        <v/>
      </c>
      <c r="T2383" s="77" t="str">
        <f>IF(O2383="","",IF(OR(VALUE(LEFT(O2383,2))&gt;IF(RIGHT(J2383,1)="M",7,19),AND(OR(LEFT(O2383,2)={"07","19"}),VALUE(RIGHT(O2383,2))&gt;5)),TRUE,FALSE))</f>
        <v/>
      </c>
    </row>
    <row r="2384" spans="12:20" x14ac:dyDescent="0.25">
      <c r="L2384" s="75">
        <f>COUNTIF($B$2:B2384,B2384)</f>
        <v>0</v>
      </c>
      <c r="M2384" s="75">
        <f>COUNTIF($L$2:L2384,4)</f>
        <v>42</v>
      </c>
      <c r="N2384" s="76" t="str">
        <f t="shared" si="189"/>
        <v>0</v>
      </c>
      <c r="O2384" s="76" t="str">
        <f t="shared" si="185"/>
        <v/>
      </c>
      <c r="P2384" s="75" t="str">
        <f t="shared" si="186"/>
        <v/>
      </c>
      <c r="Q2384" s="77" t="str">
        <f t="shared" si="187"/>
        <v/>
      </c>
      <c r="R2384" s="77" t="str">
        <f t="shared" si="188"/>
        <v/>
      </c>
      <c r="S2384" s="77" t="str">
        <f>IF(O2384="","",IF(OR(VALUE(LEFT(O2384,2))&gt;IF(RIGHT(J2384,1)="M",7,19),AND(OR(LEFT(O2384,2)={"07","19"}),VALUE(RIGHT(O2384,2))&gt;15)),TRUE,FALSE))</f>
        <v/>
      </c>
      <c r="T2384" s="77" t="str">
        <f>IF(O2384="","",IF(OR(VALUE(LEFT(O2384,2))&gt;IF(RIGHT(J2384,1)="M",7,19),AND(OR(LEFT(O2384,2)={"07","19"}),VALUE(RIGHT(O2384,2))&gt;5)),TRUE,FALSE))</f>
        <v/>
      </c>
    </row>
    <row r="2385" spans="12:20" x14ac:dyDescent="0.25">
      <c r="L2385" s="75">
        <f>COUNTIF($B$2:B2385,B2385)</f>
        <v>0</v>
      </c>
      <c r="M2385" s="75">
        <f>COUNTIF($L$2:L2385,4)</f>
        <v>42</v>
      </c>
      <c r="N2385" s="76" t="str">
        <f t="shared" si="189"/>
        <v>0</v>
      </c>
      <c r="O2385" s="76" t="str">
        <f t="shared" si="185"/>
        <v/>
      </c>
      <c r="P2385" s="75" t="str">
        <f t="shared" si="186"/>
        <v/>
      </c>
      <c r="Q2385" s="77" t="str">
        <f t="shared" si="187"/>
        <v/>
      </c>
      <c r="R2385" s="77" t="str">
        <f t="shared" si="188"/>
        <v/>
      </c>
      <c r="S2385" s="77" t="str">
        <f>IF(O2385="","",IF(OR(VALUE(LEFT(O2385,2))&gt;IF(RIGHT(J2385,1)="M",7,19),AND(OR(LEFT(O2385,2)={"07","19"}),VALUE(RIGHT(O2385,2))&gt;15)),TRUE,FALSE))</f>
        <v/>
      </c>
      <c r="T2385" s="77" t="str">
        <f>IF(O2385="","",IF(OR(VALUE(LEFT(O2385,2))&gt;IF(RIGHT(J2385,1)="M",7,19),AND(OR(LEFT(O2385,2)={"07","19"}),VALUE(RIGHT(O2385,2))&gt;5)),TRUE,FALSE))</f>
        <v/>
      </c>
    </row>
    <row r="2386" spans="12:20" x14ac:dyDescent="0.25">
      <c r="L2386" s="75">
        <f>COUNTIF($B$2:B2386,B2386)</f>
        <v>0</v>
      </c>
      <c r="M2386" s="75">
        <f>COUNTIF($L$2:L2386,4)</f>
        <v>42</v>
      </c>
      <c r="N2386" s="76" t="str">
        <f t="shared" si="189"/>
        <v>0</v>
      </c>
      <c r="O2386" s="76" t="str">
        <f t="shared" si="185"/>
        <v/>
      </c>
      <c r="P2386" s="75" t="str">
        <f t="shared" si="186"/>
        <v/>
      </c>
      <c r="Q2386" s="77" t="str">
        <f t="shared" si="187"/>
        <v/>
      </c>
      <c r="R2386" s="77" t="str">
        <f t="shared" si="188"/>
        <v/>
      </c>
      <c r="S2386" s="77" t="str">
        <f>IF(O2386="","",IF(OR(VALUE(LEFT(O2386,2))&gt;IF(RIGHT(J2386,1)="M",7,19),AND(OR(LEFT(O2386,2)={"07","19"}),VALUE(RIGHT(O2386,2))&gt;15)),TRUE,FALSE))</f>
        <v/>
      </c>
      <c r="T2386" s="77" t="str">
        <f>IF(O2386="","",IF(OR(VALUE(LEFT(O2386,2))&gt;IF(RIGHT(J2386,1)="M",7,19),AND(OR(LEFT(O2386,2)={"07","19"}),VALUE(RIGHT(O2386,2))&gt;5)),TRUE,FALSE))</f>
        <v/>
      </c>
    </row>
    <row r="2387" spans="12:20" x14ac:dyDescent="0.25">
      <c r="L2387" s="75">
        <f>COUNTIF($B$2:B2387,B2387)</f>
        <v>0</v>
      </c>
      <c r="M2387" s="75">
        <f>COUNTIF($L$2:L2387,4)</f>
        <v>42</v>
      </c>
      <c r="N2387" s="76" t="str">
        <f t="shared" si="189"/>
        <v>0</v>
      </c>
      <c r="O2387" s="76" t="str">
        <f t="shared" si="185"/>
        <v/>
      </c>
      <c r="P2387" s="75" t="str">
        <f t="shared" si="186"/>
        <v/>
      </c>
      <c r="Q2387" s="77" t="str">
        <f t="shared" si="187"/>
        <v/>
      </c>
      <c r="R2387" s="77" t="str">
        <f t="shared" si="188"/>
        <v/>
      </c>
      <c r="S2387" s="77" t="str">
        <f>IF(O2387="","",IF(OR(VALUE(LEFT(O2387,2))&gt;IF(RIGHT(J2387,1)="M",7,19),AND(OR(LEFT(O2387,2)={"07","19"}),VALUE(RIGHT(O2387,2))&gt;15)),TRUE,FALSE))</f>
        <v/>
      </c>
      <c r="T2387" s="77" t="str">
        <f>IF(O2387="","",IF(OR(VALUE(LEFT(O2387,2))&gt;IF(RIGHT(J2387,1)="M",7,19),AND(OR(LEFT(O2387,2)={"07","19"}),VALUE(RIGHT(O2387,2))&gt;5)),TRUE,FALSE))</f>
        <v/>
      </c>
    </row>
    <row r="2388" spans="12:20" x14ac:dyDescent="0.25">
      <c r="L2388" s="75">
        <f>COUNTIF($B$2:B2388,B2388)</f>
        <v>0</v>
      </c>
      <c r="M2388" s="75">
        <f>COUNTIF($L$2:L2388,4)</f>
        <v>42</v>
      </c>
      <c r="N2388" s="76" t="str">
        <f t="shared" si="189"/>
        <v>0</v>
      </c>
      <c r="O2388" s="76" t="str">
        <f t="shared" si="185"/>
        <v/>
      </c>
      <c r="P2388" s="75" t="str">
        <f t="shared" si="186"/>
        <v/>
      </c>
      <c r="Q2388" s="77" t="str">
        <f t="shared" si="187"/>
        <v/>
      </c>
      <c r="R2388" s="77" t="str">
        <f t="shared" si="188"/>
        <v/>
      </c>
      <c r="S2388" s="77" t="str">
        <f>IF(O2388="","",IF(OR(VALUE(LEFT(O2388,2))&gt;IF(RIGHT(J2388,1)="M",7,19),AND(OR(LEFT(O2388,2)={"07","19"}),VALUE(RIGHT(O2388,2))&gt;15)),TRUE,FALSE))</f>
        <v/>
      </c>
      <c r="T2388" s="77" t="str">
        <f>IF(O2388="","",IF(OR(VALUE(LEFT(O2388,2))&gt;IF(RIGHT(J2388,1)="M",7,19),AND(OR(LEFT(O2388,2)={"07","19"}),VALUE(RIGHT(O2388,2))&gt;5)),TRUE,FALSE))</f>
        <v/>
      </c>
    </row>
    <row r="2389" spans="12:20" x14ac:dyDescent="0.25">
      <c r="L2389" s="75">
        <f>COUNTIF($B$2:B2389,B2389)</f>
        <v>0</v>
      </c>
      <c r="M2389" s="75">
        <f>COUNTIF($L$2:L2389,4)</f>
        <v>42</v>
      </c>
      <c r="N2389" s="76" t="str">
        <f t="shared" si="189"/>
        <v>0</v>
      </c>
      <c r="O2389" s="76" t="str">
        <f t="shared" si="185"/>
        <v/>
      </c>
      <c r="P2389" s="75" t="str">
        <f t="shared" si="186"/>
        <v/>
      </c>
      <c r="Q2389" s="77" t="str">
        <f t="shared" si="187"/>
        <v/>
      </c>
      <c r="R2389" s="77" t="str">
        <f t="shared" si="188"/>
        <v/>
      </c>
      <c r="S2389" s="77" t="str">
        <f>IF(O2389="","",IF(OR(VALUE(LEFT(O2389,2))&gt;IF(RIGHT(J2389,1)="M",7,19),AND(OR(LEFT(O2389,2)={"07","19"}),VALUE(RIGHT(O2389,2))&gt;15)),TRUE,FALSE))</f>
        <v/>
      </c>
      <c r="T2389" s="77" t="str">
        <f>IF(O2389="","",IF(OR(VALUE(LEFT(O2389,2))&gt;IF(RIGHT(J2389,1)="M",7,19),AND(OR(LEFT(O2389,2)={"07","19"}),VALUE(RIGHT(O2389,2))&gt;5)),TRUE,FALSE))</f>
        <v/>
      </c>
    </row>
    <row r="2390" spans="12:20" x14ac:dyDescent="0.25">
      <c r="L2390" s="75">
        <f>COUNTIF($B$2:B2390,B2390)</f>
        <v>0</v>
      </c>
      <c r="M2390" s="75">
        <f>COUNTIF($L$2:L2390,4)</f>
        <v>42</v>
      </c>
      <c r="N2390" s="76" t="str">
        <f t="shared" si="189"/>
        <v>0</v>
      </c>
      <c r="O2390" s="76" t="str">
        <f t="shared" si="185"/>
        <v/>
      </c>
      <c r="P2390" s="75" t="str">
        <f t="shared" si="186"/>
        <v/>
      </c>
      <c r="Q2390" s="77" t="str">
        <f t="shared" si="187"/>
        <v/>
      </c>
      <c r="R2390" s="77" t="str">
        <f t="shared" si="188"/>
        <v/>
      </c>
      <c r="S2390" s="77" t="str">
        <f>IF(O2390="","",IF(OR(VALUE(LEFT(O2390,2))&gt;IF(RIGHT(J2390,1)="M",7,19),AND(OR(LEFT(O2390,2)={"07","19"}),VALUE(RIGHT(O2390,2))&gt;15)),TRUE,FALSE))</f>
        <v/>
      </c>
      <c r="T2390" s="77" t="str">
        <f>IF(O2390="","",IF(OR(VALUE(LEFT(O2390,2))&gt;IF(RIGHT(J2390,1)="M",7,19),AND(OR(LEFT(O2390,2)={"07","19"}),VALUE(RIGHT(O2390,2))&gt;5)),TRUE,FALSE))</f>
        <v/>
      </c>
    </row>
    <row r="2391" spans="12:20" x14ac:dyDescent="0.25">
      <c r="L2391" s="75">
        <f>COUNTIF($B$2:B2391,B2391)</f>
        <v>0</v>
      </c>
      <c r="M2391" s="75">
        <f>COUNTIF($L$2:L2391,4)</f>
        <v>42</v>
      </c>
      <c r="N2391" s="76" t="str">
        <f t="shared" si="189"/>
        <v>0</v>
      </c>
      <c r="O2391" s="76" t="str">
        <f t="shared" si="185"/>
        <v/>
      </c>
      <c r="P2391" s="75" t="str">
        <f t="shared" si="186"/>
        <v/>
      </c>
      <c r="Q2391" s="77" t="str">
        <f t="shared" si="187"/>
        <v/>
      </c>
      <c r="R2391" s="77" t="str">
        <f t="shared" si="188"/>
        <v/>
      </c>
      <c r="S2391" s="77" t="str">
        <f>IF(O2391="","",IF(OR(VALUE(LEFT(O2391,2))&gt;IF(RIGHT(J2391,1)="M",7,19),AND(OR(LEFT(O2391,2)={"07","19"}),VALUE(RIGHT(O2391,2))&gt;15)),TRUE,FALSE))</f>
        <v/>
      </c>
      <c r="T2391" s="77" t="str">
        <f>IF(O2391="","",IF(OR(VALUE(LEFT(O2391,2))&gt;IF(RIGHT(J2391,1)="M",7,19),AND(OR(LEFT(O2391,2)={"07","19"}),VALUE(RIGHT(O2391,2))&gt;5)),TRUE,FALSE))</f>
        <v/>
      </c>
    </row>
    <row r="2392" spans="12:20" x14ac:dyDescent="0.25">
      <c r="L2392" s="75">
        <f>COUNTIF($B$2:B2392,B2392)</f>
        <v>0</v>
      </c>
      <c r="M2392" s="75">
        <f>COUNTIF($L$2:L2392,4)</f>
        <v>42</v>
      </c>
      <c r="N2392" s="76" t="str">
        <f t="shared" si="189"/>
        <v>0</v>
      </c>
      <c r="O2392" s="76" t="str">
        <f t="shared" si="185"/>
        <v/>
      </c>
      <c r="P2392" s="75" t="str">
        <f t="shared" si="186"/>
        <v/>
      </c>
      <c r="Q2392" s="77" t="str">
        <f t="shared" si="187"/>
        <v/>
      </c>
      <c r="R2392" s="77" t="str">
        <f t="shared" si="188"/>
        <v/>
      </c>
      <c r="S2392" s="77" t="str">
        <f>IF(O2392="","",IF(OR(VALUE(LEFT(O2392,2))&gt;IF(RIGHT(J2392,1)="M",7,19),AND(OR(LEFT(O2392,2)={"07","19"}),VALUE(RIGHT(O2392,2))&gt;15)),TRUE,FALSE))</f>
        <v/>
      </c>
      <c r="T2392" s="77" t="str">
        <f>IF(O2392="","",IF(OR(VALUE(LEFT(O2392,2))&gt;IF(RIGHT(J2392,1)="M",7,19),AND(OR(LEFT(O2392,2)={"07","19"}),VALUE(RIGHT(O2392,2))&gt;5)),TRUE,FALSE))</f>
        <v/>
      </c>
    </row>
    <row r="2393" spans="12:20" x14ac:dyDescent="0.25">
      <c r="L2393" s="75">
        <f>COUNTIF($B$2:B2393,B2393)</f>
        <v>0</v>
      </c>
      <c r="M2393" s="75">
        <f>COUNTIF($L$2:L2393,4)</f>
        <v>42</v>
      </c>
      <c r="N2393" s="76" t="str">
        <f t="shared" si="189"/>
        <v>0</v>
      </c>
      <c r="O2393" s="76" t="str">
        <f t="shared" si="185"/>
        <v/>
      </c>
      <c r="P2393" s="75" t="str">
        <f t="shared" si="186"/>
        <v/>
      </c>
      <c r="Q2393" s="77" t="str">
        <f t="shared" si="187"/>
        <v/>
      </c>
      <c r="R2393" s="77" t="str">
        <f t="shared" si="188"/>
        <v/>
      </c>
      <c r="S2393" s="77" t="str">
        <f>IF(O2393="","",IF(OR(VALUE(LEFT(O2393,2))&gt;IF(RIGHT(J2393,1)="M",7,19),AND(OR(LEFT(O2393,2)={"07","19"}),VALUE(RIGHT(O2393,2))&gt;15)),TRUE,FALSE))</f>
        <v/>
      </c>
      <c r="T2393" s="77" t="str">
        <f>IF(O2393="","",IF(OR(VALUE(LEFT(O2393,2))&gt;IF(RIGHT(J2393,1)="M",7,19),AND(OR(LEFT(O2393,2)={"07","19"}),VALUE(RIGHT(O2393,2))&gt;5)),TRUE,FALSE))</f>
        <v/>
      </c>
    </row>
    <row r="2394" spans="12:20" x14ac:dyDescent="0.25">
      <c r="L2394" s="75">
        <f>COUNTIF($B$2:B2394,B2394)</f>
        <v>0</v>
      </c>
      <c r="M2394" s="75">
        <f>COUNTIF($L$2:L2394,4)</f>
        <v>42</v>
      </c>
      <c r="N2394" s="76" t="str">
        <f t="shared" si="189"/>
        <v>0</v>
      </c>
      <c r="O2394" s="76" t="str">
        <f t="shared" si="185"/>
        <v/>
      </c>
      <c r="P2394" s="75" t="str">
        <f t="shared" si="186"/>
        <v/>
      </c>
      <c r="Q2394" s="77" t="str">
        <f t="shared" si="187"/>
        <v/>
      </c>
      <c r="R2394" s="77" t="str">
        <f t="shared" si="188"/>
        <v/>
      </c>
      <c r="S2394" s="77" t="str">
        <f>IF(O2394="","",IF(OR(VALUE(LEFT(O2394,2))&gt;IF(RIGHT(J2394,1)="M",7,19),AND(OR(LEFT(O2394,2)={"07","19"}),VALUE(RIGHT(O2394,2))&gt;15)),TRUE,FALSE))</f>
        <v/>
      </c>
      <c r="T2394" s="77" t="str">
        <f>IF(O2394="","",IF(OR(VALUE(LEFT(O2394,2))&gt;IF(RIGHT(J2394,1)="M",7,19),AND(OR(LEFT(O2394,2)={"07","19"}),VALUE(RIGHT(O2394,2))&gt;5)),TRUE,FALSE))</f>
        <v/>
      </c>
    </row>
    <row r="2395" spans="12:20" x14ac:dyDescent="0.25">
      <c r="L2395" s="75">
        <f>COUNTIF($B$2:B2395,B2395)</f>
        <v>0</v>
      </c>
      <c r="M2395" s="75">
        <f>COUNTIF($L$2:L2395,4)</f>
        <v>42</v>
      </c>
      <c r="N2395" s="76" t="str">
        <f t="shared" si="189"/>
        <v>0</v>
      </c>
      <c r="O2395" s="76" t="str">
        <f t="shared" si="185"/>
        <v/>
      </c>
      <c r="P2395" s="75" t="str">
        <f t="shared" si="186"/>
        <v/>
      </c>
      <c r="Q2395" s="77" t="str">
        <f t="shared" si="187"/>
        <v/>
      </c>
      <c r="R2395" s="77" t="str">
        <f t="shared" si="188"/>
        <v/>
      </c>
      <c r="S2395" s="77" t="str">
        <f>IF(O2395="","",IF(OR(VALUE(LEFT(O2395,2))&gt;IF(RIGHT(J2395,1)="M",7,19),AND(OR(LEFT(O2395,2)={"07","19"}),VALUE(RIGHT(O2395,2))&gt;15)),TRUE,FALSE))</f>
        <v/>
      </c>
      <c r="T2395" s="77" t="str">
        <f>IF(O2395="","",IF(OR(VALUE(LEFT(O2395,2))&gt;IF(RIGHT(J2395,1)="M",7,19),AND(OR(LEFT(O2395,2)={"07","19"}),VALUE(RIGHT(O2395,2))&gt;5)),TRUE,FALSE))</f>
        <v/>
      </c>
    </row>
    <row r="2396" spans="12:20" x14ac:dyDescent="0.25">
      <c r="L2396" s="75">
        <f>COUNTIF($B$2:B2396,B2396)</f>
        <v>0</v>
      </c>
      <c r="M2396" s="75">
        <f>COUNTIF($L$2:L2396,4)</f>
        <v>42</v>
      </c>
      <c r="N2396" s="76" t="str">
        <f t="shared" si="189"/>
        <v>0</v>
      </c>
      <c r="O2396" s="76" t="str">
        <f t="shared" si="185"/>
        <v/>
      </c>
      <c r="P2396" s="75" t="str">
        <f t="shared" si="186"/>
        <v/>
      </c>
      <c r="Q2396" s="77" t="str">
        <f t="shared" si="187"/>
        <v/>
      </c>
      <c r="R2396" s="77" t="str">
        <f t="shared" si="188"/>
        <v/>
      </c>
      <c r="S2396" s="77" t="str">
        <f>IF(O2396="","",IF(OR(VALUE(LEFT(O2396,2))&gt;IF(RIGHT(J2396,1)="M",7,19),AND(OR(LEFT(O2396,2)={"07","19"}),VALUE(RIGHT(O2396,2))&gt;15)),TRUE,FALSE))</f>
        <v/>
      </c>
      <c r="T2396" s="77" t="str">
        <f>IF(O2396="","",IF(OR(VALUE(LEFT(O2396,2))&gt;IF(RIGHT(J2396,1)="M",7,19),AND(OR(LEFT(O2396,2)={"07","19"}),VALUE(RIGHT(O2396,2))&gt;5)),TRUE,FALSE))</f>
        <v/>
      </c>
    </row>
    <row r="2397" spans="12:20" x14ac:dyDescent="0.25">
      <c r="L2397" s="75">
        <f>COUNTIF($B$2:B2397,B2397)</f>
        <v>0</v>
      </c>
      <c r="M2397" s="75">
        <f>COUNTIF($L$2:L2397,4)</f>
        <v>42</v>
      </c>
      <c r="N2397" s="76" t="str">
        <f t="shared" si="189"/>
        <v>0</v>
      </c>
      <c r="O2397" s="76" t="str">
        <f t="shared" si="185"/>
        <v/>
      </c>
      <c r="P2397" s="75" t="str">
        <f t="shared" si="186"/>
        <v/>
      </c>
      <c r="Q2397" s="77" t="str">
        <f t="shared" si="187"/>
        <v/>
      </c>
      <c r="R2397" s="77" t="str">
        <f t="shared" si="188"/>
        <v/>
      </c>
      <c r="S2397" s="77" t="str">
        <f>IF(O2397="","",IF(OR(VALUE(LEFT(O2397,2))&gt;IF(RIGHT(J2397,1)="M",7,19),AND(OR(LEFT(O2397,2)={"07","19"}),VALUE(RIGHT(O2397,2))&gt;15)),TRUE,FALSE))</f>
        <v/>
      </c>
      <c r="T2397" s="77" t="str">
        <f>IF(O2397="","",IF(OR(VALUE(LEFT(O2397,2))&gt;IF(RIGHT(J2397,1)="M",7,19),AND(OR(LEFT(O2397,2)={"07","19"}),VALUE(RIGHT(O2397,2))&gt;5)),TRUE,FALSE))</f>
        <v/>
      </c>
    </row>
    <row r="2398" spans="12:20" x14ac:dyDescent="0.25">
      <c r="L2398" s="75">
        <f>COUNTIF($B$2:B2398,B2398)</f>
        <v>0</v>
      </c>
      <c r="M2398" s="75">
        <f>COUNTIF($L$2:L2398,4)</f>
        <v>42</v>
      </c>
      <c r="N2398" s="76" t="str">
        <f t="shared" si="189"/>
        <v>0</v>
      </c>
      <c r="O2398" s="76" t="str">
        <f t="shared" si="185"/>
        <v/>
      </c>
      <c r="P2398" s="75" t="str">
        <f t="shared" si="186"/>
        <v/>
      </c>
      <c r="Q2398" s="77" t="str">
        <f t="shared" si="187"/>
        <v/>
      </c>
      <c r="R2398" s="77" t="str">
        <f t="shared" si="188"/>
        <v/>
      </c>
      <c r="S2398" s="77" t="str">
        <f>IF(O2398="","",IF(OR(VALUE(LEFT(O2398,2))&gt;IF(RIGHT(J2398,1)="M",7,19),AND(OR(LEFT(O2398,2)={"07","19"}),VALUE(RIGHT(O2398,2))&gt;15)),TRUE,FALSE))</f>
        <v/>
      </c>
      <c r="T2398" s="77" t="str">
        <f>IF(O2398="","",IF(OR(VALUE(LEFT(O2398,2))&gt;IF(RIGHT(J2398,1)="M",7,19),AND(OR(LEFT(O2398,2)={"07","19"}),VALUE(RIGHT(O2398,2))&gt;5)),TRUE,FALSE))</f>
        <v/>
      </c>
    </row>
    <row r="2399" spans="12:20" x14ac:dyDescent="0.25">
      <c r="L2399" s="75">
        <f>COUNTIF($B$2:B2399,B2399)</f>
        <v>0</v>
      </c>
      <c r="M2399" s="75">
        <f>COUNTIF($L$2:L2399,4)</f>
        <v>42</v>
      </c>
      <c r="N2399" s="76" t="str">
        <f t="shared" si="189"/>
        <v>0</v>
      </c>
      <c r="O2399" s="76" t="str">
        <f t="shared" si="185"/>
        <v/>
      </c>
      <c r="P2399" s="75" t="str">
        <f t="shared" si="186"/>
        <v/>
      </c>
      <c r="Q2399" s="77" t="str">
        <f t="shared" si="187"/>
        <v/>
      </c>
      <c r="R2399" s="77" t="str">
        <f t="shared" si="188"/>
        <v/>
      </c>
      <c r="S2399" s="77" t="str">
        <f>IF(O2399="","",IF(OR(VALUE(LEFT(O2399,2))&gt;IF(RIGHT(J2399,1)="M",7,19),AND(OR(LEFT(O2399,2)={"07","19"}),VALUE(RIGHT(O2399,2))&gt;15)),TRUE,FALSE))</f>
        <v/>
      </c>
      <c r="T2399" s="77" t="str">
        <f>IF(O2399="","",IF(OR(VALUE(LEFT(O2399,2))&gt;IF(RIGHT(J2399,1)="M",7,19),AND(OR(LEFT(O2399,2)={"07","19"}),VALUE(RIGHT(O2399,2))&gt;5)),TRUE,FALSE))</f>
        <v/>
      </c>
    </row>
    <row r="2400" spans="12:20" x14ac:dyDescent="0.25">
      <c r="L2400" s="75">
        <f>COUNTIF($B$2:B2400,B2400)</f>
        <v>0</v>
      </c>
      <c r="M2400" s="75">
        <f>COUNTIF($L$2:L2400,4)</f>
        <v>42</v>
      </c>
      <c r="N2400" s="76" t="str">
        <f t="shared" si="189"/>
        <v>0</v>
      </c>
      <c r="O2400" s="76" t="str">
        <f t="shared" si="185"/>
        <v/>
      </c>
      <c r="P2400" s="75" t="str">
        <f t="shared" si="186"/>
        <v/>
      </c>
      <c r="Q2400" s="77" t="str">
        <f t="shared" si="187"/>
        <v/>
      </c>
      <c r="R2400" s="77" t="str">
        <f t="shared" si="188"/>
        <v/>
      </c>
      <c r="S2400" s="77" t="str">
        <f>IF(O2400="","",IF(OR(VALUE(LEFT(O2400,2))&gt;IF(RIGHT(J2400,1)="M",7,19),AND(OR(LEFT(O2400,2)={"07","19"}),VALUE(RIGHT(O2400,2))&gt;15)),TRUE,FALSE))</f>
        <v/>
      </c>
      <c r="T2400" s="77" t="str">
        <f>IF(O2400="","",IF(OR(VALUE(LEFT(O2400,2))&gt;IF(RIGHT(J2400,1)="M",7,19),AND(OR(LEFT(O2400,2)={"07","19"}),VALUE(RIGHT(O2400,2))&gt;5)),TRUE,FALSE))</f>
        <v/>
      </c>
    </row>
    <row r="2401" spans="12:20" x14ac:dyDescent="0.25">
      <c r="L2401" s="75">
        <f>COUNTIF($B$2:B2401,B2401)</f>
        <v>0</v>
      </c>
      <c r="M2401" s="75">
        <f>COUNTIF($L$2:L2401,4)</f>
        <v>42</v>
      </c>
      <c r="N2401" s="76" t="str">
        <f t="shared" si="189"/>
        <v>0</v>
      </c>
      <c r="O2401" s="76" t="str">
        <f t="shared" si="185"/>
        <v/>
      </c>
      <c r="P2401" s="75" t="str">
        <f t="shared" si="186"/>
        <v/>
      </c>
      <c r="Q2401" s="77" t="str">
        <f t="shared" si="187"/>
        <v/>
      </c>
      <c r="R2401" s="77" t="str">
        <f t="shared" si="188"/>
        <v/>
      </c>
      <c r="S2401" s="77" t="str">
        <f>IF(O2401="","",IF(OR(VALUE(LEFT(O2401,2))&gt;IF(RIGHT(J2401,1)="M",7,19),AND(OR(LEFT(O2401,2)={"07","19"}),VALUE(RIGHT(O2401,2))&gt;15)),TRUE,FALSE))</f>
        <v/>
      </c>
      <c r="T2401" s="77" t="str">
        <f>IF(O2401="","",IF(OR(VALUE(LEFT(O2401,2))&gt;IF(RIGHT(J2401,1)="M",7,19),AND(OR(LEFT(O2401,2)={"07","19"}),VALUE(RIGHT(O2401,2))&gt;5)),TRUE,FALSE))</f>
        <v/>
      </c>
    </row>
    <row r="2402" spans="12:20" x14ac:dyDescent="0.25">
      <c r="L2402" s="75">
        <f>COUNTIF($B$2:B2402,B2402)</f>
        <v>0</v>
      </c>
      <c r="M2402" s="75">
        <f>COUNTIF($L$2:L2402,4)</f>
        <v>42</v>
      </c>
      <c r="N2402" s="76" t="str">
        <f t="shared" si="189"/>
        <v>0</v>
      </c>
      <c r="O2402" s="76" t="str">
        <f t="shared" si="185"/>
        <v/>
      </c>
      <c r="P2402" s="75" t="str">
        <f t="shared" si="186"/>
        <v/>
      </c>
      <c r="Q2402" s="77" t="str">
        <f t="shared" si="187"/>
        <v/>
      </c>
      <c r="R2402" s="77" t="str">
        <f t="shared" si="188"/>
        <v/>
      </c>
      <c r="S2402" s="77" t="str">
        <f>IF(O2402="","",IF(OR(VALUE(LEFT(O2402,2))&gt;IF(RIGHT(J2402,1)="M",7,19),AND(OR(LEFT(O2402,2)={"07","19"}),VALUE(RIGHT(O2402,2))&gt;15)),TRUE,FALSE))</f>
        <v/>
      </c>
      <c r="T2402" s="77" t="str">
        <f>IF(O2402="","",IF(OR(VALUE(LEFT(O2402,2))&gt;IF(RIGHT(J2402,1)="M",7,19),AND(OR(LEFT(O2402,2)={"07","19"}),VALUE(RIGHT(O2402,2))&gt;5)),TRUE,FALSE))</f>
        <v/>
      </c>
    </row>
    <row r="2403" spans="12:20" x14ac:dyDescent="0.25">
      <c r="L2403" s="75">
        <f>COUNTIF($B$2:B2403,B2403)</f>
        <v>0</v>
      </c>
      <c r="M2403" s="75">
        <f>COUNTIF($L$2:L2403,4)</f>
        <v>42</v>
      </c>
      <c r="N2403" s="76" t="str">
        <f t="shared" si="189"/>
        <v>0</v>
      </c>
      <c r="O2403" s="76" t="str">
        <f t="shared" si="185"/>
        <v/>
      </c>
      <c r="P2403" s="75" t="str">
        <f t="shared" si="186"/>
        <v/>
      </c>
      <c r="Q2403" s="77" t="str">
        <f t="shared" si="187"/>
        <v/>
      </c>
      <c r="R2403" s="77" t="str">
        <f t="shared" si="188"/>
        <v/>
      </c>
      <c r="S2403" s="77" t="str">
        <f>IF(O2403="","",IF(OR(VALUE(LEFT(O2403,2))&gt;IF(RIGHT(J2403,1)="M",7,19),AND(OR(LEFT(O2403,2)={"07","19"}),VALUE(RIGHT(O2403,2))&gt;15)),TRUE,FALSE))</f>
        <v/>
      </c>
      <c r="T2403" s="77" t="str">
        <f>IF(O2403="","",IF(OR(VALUE(LEFT(O2403,2))&gt;IF(RIGHT(J2403,1)="M",7,19),AND(OR(LEFT(O2403,2)={"07","19"}),VALUE(RIGHT(O2403,2))&gt;5)),TRUE,FALSE))</f>
        <v/>
      </c>
    </row>
    <row r="2404" spans="12:20" x14ac:dyDescent="0.25">
      <c r="L2404" s="75">
        <f>COUNTIF($B$2:B2404,B2404)</f>
        <v>0</v>
      </c>
      <c r="M2404" s="75">
        <f>COUNTIF($L$2:L2404,4)</f>
        <v>42</v>
      </c>
      <c r="N2404" s="76" t="str">
        <f t="shared" si="189"/>
        <v>0</v>
      </c>
      <c r="O2404" s="76" t="str">
        <f t="shared" si="185"/>
        <v/>
      </c>
      <c r="P2404" s="75" t="str">
        <f t="shared" si="186"/>
        <v/>
      </c>
      <c r="Q2404" s="77" t="str">
        <f t="shared" si="187"/>
        <v/>
      </c>
      <c r="R2404" s="77" t="str">
        <f t="shared" si="188"/>
        <v/>
      </c>
      <c r="S2404" s="77" t="str">
        <f>IF(O2404="","",IF(OR(VALUE(LEFT(O2404,2))&gt;IF(RIGHT(J2404,1)="M",7,19),AND(OR(LEFT(O2404,2)={"07","19"}),VALUE(RIGHT(O2404,2))&gt;15)),TRUE,FALSE))</f>
        <v/>
      </c>
      <c r="T2404" s="77" t="str">
        <f>IF(O2404="","",IF(OR(VALUE(LEFT(O2404,2))&gt;IF(RIGHT(J2404,1)="M",7,19),AND(OR(LEFT(O2404,2)={"07","19"}),VALUE(RIGHT(O2404,2))&gt;5)),TRUE,FALSE))</f>
        <v/>
      </c>
    </row>
    <row r="2405" spans="12:20" x14ac:dyDescent="0.25">
      <c r="L2405" s="75">
        <f>COUNTIF($B$2:B2405,B2405)</f>
        <v>0</v>
      </c>
      <c r="M2405" s="75">
        <f>COUNTIF($L$2:L2405,4)</f>
        <v>42</v>
      </c>
      <c r="N2405" s="76" t="str">
        <f t="shared" si="189"/>
        <v>0</v>
      </c>
      <c r="O2405" s="76" t="str">
        <f t="shared" si="185"/>
        <v/>
      </c>
      <c r="P2405" s="75" t="str">
        <f t="shared" si="186"/>
        <v/>
      </c>
      <c r="Q2405" s="77" t="str">
        <f t="shared" si="187"/>
        <v/>
      </c>
      <c r="R2405" s="77" t="str">
        <f t="shared" si="188"/>
        <v/>
      </c>
      <c r="S2405" s="77" t="str">
        <f>IF(O2405="","",IF(OR(VALUE(LEFT(O2405,2))&gt;IF(RIGHT(J2405,1)="M",7,19),AND(OR(LEFT(O2405,2)={"07","19"}),VALUE(RIGHT(O2405,2))&gt;15)),TRUE,FALSE))</f>
        <v/>
      </c>
      <c r="T2405" s="77" t="str">
        <f>IF(O2405="","",IF(OR(VALUE(LEFT(O2405,2))&gt;IF(RIGHT(J2405,1)="M",7,19),AND(OR(LEFT(O2405,2)={"07","19"}),VALUE(RIGHT(O2405,2))&gt;5)),TRUE,FALSE))</f>
        <v/>
      </c>
    </row>
    <row r="2406" spans="12:20" x14ac:dyDescent="0.25">
      <c r="L2406" s="75">
        <f>COUNTIF($B$2:B2406,B2406)</f>
        <v>0</v>
      </c>
      <c r="M2406" s="75">
        <f>COUNTIF($L$2:L2406,4)</f>
        <v>42</v>
      </c>
      <c r="N2406" s="76" t="str">
        <f t="shared" si="189"/>
        <v>0</v>
      </c>
      <c r="O2406" s="76" t="str">
        <f t="shared" si="185"/>
        <v/>
      </c>
      <c r="P2406" s="75" t="str">
        <f t="shared" si="186"/>
        <v/>
      </c>
      <c r="Q2406" s="77" t="str">
        <f t="shared" si="187"/>
        <v/>
      </c>
      <c r="R2406" s="77" t="str">
        <f t="shared" si="188"/>
        <v/>
      </c>
      <c r="S2406" s="77" t="str">
        <f>IF(O2406="","",IF(OR(VALUE(LEFT(O2406,2))&gt;IF(RIGHT(J2406,1)="M",7,19),AND(OR(LEFT(O2406,2)={"07","19"}),VALUE(RIGHT(O2406,2))&gt;15)),TRUE,FALSE))</f>
        <v/>
      </c>
      <c r="T2406" s="77" t="str">
        <f>IF(O2406="","",IF(OR(VALUE(LEFT(O2406,2))&gt;IF(RIGHT(J2406,1)="M",7,19),AND(OR(LEFT(O2406,2)={"07","19"}),VALUE(RIGHT(O2406,2))&gt;5)),TRUE,FALSE))</f>
        <v/>
      </c>
    </row>
    <row r="2407" spans="12:20" x14ac:dyDescent="0.25">
      <c r="L2407" s="75">
        <f>COUNTIF($B$2:B2407,B2407)</f>
        <v>0</v>
      </c>
      <c r="M2407" s="75">
        <f>COUNTIF($L$2:L2407,4)</f>
        <v>42</v>
      </c>
      <c r="N2407" s="76" t="str">
        <f t="shared" si="189"/>
        <v>0</v>
      </c>
      <c r="O2407" s="76" t="str">
        <f t="shared" si="185"/>
        <v/>
      </c>
      <c r="P2407" s="75" t="str">
        <f t="shared" si="186"/>
        <v/>
      </c>
      <c r="Q2407" s="77" t="str">
        <f t="shared" si="187"/>
        <v/>
      </c>
      <c r="R2407" s="77" t="str">
        <f t="shared" si="188"/>
        <v/>
      </c>
      <c r="S2407" s="77" t="str">
        <f>IF(O2407="","",IF(OR(VALUE(LEFT(O2407,2))&gt;IF(RIGHT(J2407,1)="M",7,19),AND(OR(LEFT(O2407,2)={"07","19"}),VALUE(RIGHT(O2407,2))&gt;15)),TRUE,FALSE))</f>
        <v/>
      </c>
      <c r="T2407" s="77" t="str">
        <f>IF(O2407="","",IF(OR(VALUE(LEFT(O2407,2))&gt;IF(RIGHT(J2407,1)="M",7,19),AND(OR(LEFT(O2407,2)={"07","19"}),VALUE(RIGHT(O2407,2))&gt;5)),TRUE,FALSE))</f>
        <v/>
      </c>
    </row>
    <row r="2408" spans="12:20" x14ac:dyDescent="0.25">
      <c r="L2408" s="75">
        <f>COUNTIF($B$2:B2408,B2408)</f>
        <v>0</v>
      </c>
      <c r="M2408" s="75">
        <f>COUNTIF($L$2:L2408,4)</f>
        <v>42</v>
      </c>
      <c r="N2408" s="76" t="str">
        <f t="shared" si="189"/>
        <v>0</v>
      </c>
      <c r="O2408" s="76" t="str">
        <f t="shared" si="185"/>
        <v/>
      </c>
      <c r="P2408" s="75" t="str">
        <f t="shared" si="186"/>
        <v/>
      </c>
      <c r="Q2408" s="77" t="str">
        <f t="shared" si="187"/>
        <v/>
      </c>
      <c r="R2408" s="77" t="str">
        <f t="shared" si="188"/>
        <v/>
      </c>
      <c r="S2408" s="77" t="str">
        <f>IF(O2408="","",IF(OR(VALUE(LEFT(O2408,2))&gt;IF(RIGHT(J2408,1)="M",7,19),AND(OR(LEFT(O2408,2)={"07","19"}),VALUE(RIGHT(O2408,2))&gt;15)),TRUE,FALSE))</f>
        <v/>
      </c>
      <c r="T2408" s="77" t="str">
        <f>IF(O2408="","",IF(OR(VALUE(LEFT(O2408,2))&gt;IF(RIGHT(J2408,1)="M",7,19),AND(OR(LEFT(O2408,2)={"07","19"}),VALUE(RIGHT(O2408,2))&gt;5)),TRUE,FALSE))</f>
        <v/>
      </c>
    </row>
    <row r="2409" spans="12:20" x14ac:dyDescent="0.25">
      <c r="L2409" s="75">
        <f>COUNTIF($B$2:B2409,B2409)</f>
        <v>0</v>
      </c>
      <c r="M2409" s="75">
        <f>COUNTIF($L$2:L2409,4)</f>
        <v>42</v>
      </c>
      <c r="N2409" s="76" t="str">
        <f t="shared" si="189"/>
        <v>0</v>
      </c>
      <c r="O2409" s="76" t="str">
        <f t="shared" si="185"/>
        <v/>
      </c>
      <c r="P2409" s="75" t="str">
        <f t="shared" si="186"/>
        <v/>
      </c>
      <c r="Q2409" s="77" t="str">
        <f t="shared" si="187"/>
        <v/>
      </c>
      <c r="R2409" s="77" t="str">
        <f t="shared" si="188"/>
        <v/>
      </c>
      <c r="S2409" s="77" t="str">
        <f>IF(O2409="","",IF(OR(VALUE(LEFT(O2409,2))&gt;IF(RIGHT(J2409,1)="M",7,19),AND(OR(LEFT(O2409,2)={"07","19"}),VALUE(RIGHT(O2409,2))&gt;15)),TRUE,FALSE))</f>
        <v/>
      </c>
      <c r="T2409" s="77" t="str">
        <f>IF(O2409="","",IF(OR(VALUE(LEFT(O2409,2))&gt;IF(RIGHT(J2409,1)="M",7,19),AND(OR(LEFT(O2409,2)={"07","19"}),VALUE(RIGHT(O2409,2))&gt;5)),TRUE,FALSE))</f>
        <v/>
      </c>
    </row>
    <row r="2410" spans="12:20" x14ac:dyDescent="0.25">
      <c r="L2410" s="75">
        <f>COUNTIF($B$2:B2410,B2410)</f>
        <v>0</v>
      </c>
      <c r="M2410" s="75">
        <f>COUNTIF($L$2:L2410,4)</f>
        <v>42</v>
      </c>
      <c r="N2410" s="76" t="str">
        <f t="shared" si="189"/>
        <v>0</v>
      </c>
      <c r="O2410" s="76" t="str">
        <f t="shared" si="185"/>
        <v/>
      </c>
      <c r="P2410" s="75" t="str">
        <f t="shared" si="186"/>
        <v/>
      </c>
      <c r="Q2410" s="77" t="str">
        <f t="shared" si="187"/>
        <v/>
      </c>
      <c r="R2410" s="77" t="str">
        <f t="shared" si="188"/>
        <v/>
      </c>
      <c r="S2410" s="77" t="str">
        <f>IF(O2410="","",IF(OR(VALUE(LEFT(O2410,2))&gt;IF(RIGHT(J2410,1)="M",7,19),AND(OR(LEFT(O2410,2)={"07","19"}),VALUE(RIGHT(O2410,2))&gt;15)),TRUE,FALSE))</f>
        <v/>
      </c>
      <c r="T2410" s="77" t="str">
        <f>IF(O2410="","",IF(OR(VALUE(LEFT(O2410,2))&gt;IF(RIGHT(J2410,1)="M",7,19),AND(OR(LEFT(O2410,2)={"07","19"}),VALUE(RIGHT(O2410,2))&gt;5)),TRUE,FALSE))</f>
        <v/>
      </c>
    </row>
    <row r="2411" spans="12:20" x14ac:dyDescent="0.25">
      <c r="L2411" s="75">
        <f>COUNTIF($B$2:B2411,B2411)</f>
        <v>0</v>
      </c>
      <c r="M2411" s="75">
        <f>COUNTIF($L$2:L2411,4)</f>
        <v>42</v>
      </c>
      <c r="N2411" s="76" t="str">
        <f t="shared" si="189"/>
        <v>0</v>
      </c>
      <c r="O2411" s="76" t="str">
        <f t="shared" si="185"/>
        <v/>
      </c>
      <c r="P2411" s="75" t="str">
        <f t="shared" si="186"/>
        <v/>
      </c>
      <c r="Q2411" s="77" t="str">
        <f t="shared" si="187"/>
        <v/>
      </c>
      <c r="R2411" s="77" t="str">
        <f t="shared" si="188"/>
        <v/>
      </c>
      <c r="S2411" s="77" t="str">
        <f>IF(O2411="","",IF(OR(VALUE(LEFT(O2411,2))&gt;IF(RIGHT(J2411,1)="M",7,19),AND(OR(LEFT(O2411,2)={"07","19"}),VALUE(RIGHT(O2411,2))&gt;15)),TRUE,FALSE))</f>
        <v/>
      </c>
      <c r="T2411" s="77" t="str">
        <f>IF(O2411="","",IF(OR(VALUE(LEFT(O2411,2))&gt;IF(RIGHT(J2411,1)="M",7,19),AND(OR(LEFT(O2411,2)={"07","19"}),VALUE(RIGHT(O2411,2))&gt;5)),TRUE,FALSE))</f>
        <v/>
      </c>
    </row>
    <row r="2412" spans="12:20" x14ac:dyDescent="0.25">
      <c r="L2412" s="75">
        <f>COUNTIF($B$2:B2412,B2412)</f>
        <v>0</v>
      </c>
      <c r="M2412" s="75">
        <f>COUNTIF($L$2:L2412,4)</f>
        <v>42</v>
      </c>
      <c r="N2412" s="76" t="str">
        <f t="shared" si="189"/>
        <v>0</v>
      </c>
      <c r="O2412" s="76" t="str">
        <f t="shared" si="185"/>
        <v/>
      </c>
      <c r="P2412" s="75" t="str">
        <f t="shared" si="186"/>
        <v/>
      </c>
      <c r="Q2412" s="77" t="str">
        <f t="shared" si="187"/>
        <v/>
      </c>
      <c r="R2412" s="77" t="str">
        <f t="shared" si="188"/>
        <v/>
      </c>
      <c r="S2412" s="77" t="str">
        <f>IF(O2412="","",IF(OR(VALUE(LEFT(O2412,2))&gt;IF(RIGHT(J2412,1)="M",7,19),AND(OR(LEFT(O2412,2)={"07","19"}),VALUE(RIGHT(O2412,2))&gt;15)),TRUE,FALSE))</f>
        <v/>
      </c>
      <c r="T2412" s="77" t="str">
        <f>IF(O2412="","",IF(OR(VALUE(LEFT(O2412,2))&gt;IF(RIGHT(J2412,1)="M",7,19),AND(OR(LEFT(O2412,2)={"07","19"}),VALUE(RIGHT(O2412,2))&gt;5)),TRUE,FALSE))</f>
        <v/>
      </c>
    </row>
    <row r="2413" spans="12:20" x14ac:dyDescent="0.25">
      <c r="L2413" s="75">
        <f>COUNTIF($B$2:B2413,B2413)</f>
        <v>0</v>
      </c>
      <c r="M2413" s="75">
        <f>COUNTIF($L$2:L2413,4)</f>
        <v>42</v>
      </c>
      <c r="N2413" s="76" t="str">
        <f t="shared" si="189"/>
        <v>0</v>
      </c>
      <c r="O2413" s="76" t="str">
        <f t="shared" si="185"/>
        <v/>
      </c>
      <c r="P2413" s="75" t="str">
        <f t="shared" si="186"/>
        <v/>
      </c>
      <c r="Q2413" s="77" t="str">
        <f t="shared" si="187"/>
        <v/>
      </c>
      <c r="R2413" s="77" t="str">
        <f t="shared" si="188"/>
        <v/>
      </c>
      <c r="S2413" s="77" t="str">
        <f>IF(O2413="","",IF(OR(VALUE(LEFT(O2413,2))&gt;IF(RIGHT(J2413,1)="M",7,19),AND(OR(LEFT(O2413,2)={"07","19"}),VALUE(RIGHT(O2413,2))&gt;15)),TRUE,FALSE))</f>
        <v/>
      </c>
      <c r="T2413" s="77" t="str">
        <f>IF(O2413="","",IF(OR(VALUE(LEFT(O2413,2))&gt;IF(RIGHT(J2413,1)="M",7,19),AND(OR(LEFT(O2413,2)={"07","19"}),VALUE(RIGHT(O2413,2))&gt;5)),TRUE,FALSE))</f>
        <v/>
      </c>
    </row>
    <row r="2414" spans="12:20" x14ac:dyDescent="0.25">
      <c r="L2414" s="75">
        <f>COUNTIF($B$2:B2414,B2414)</f>
        <v>0</v>
      </c>
      <c r="M2414" s="75">
        <f>COUNTIF($L$2:L2414,4)</f>
        <v>42</v>
      </c>
      <c r="N2414" s="76" t="str">
        <f t="shared" si="189"/>
        <v>0</v>
      </c>
      <c r="O2414" s="76" t="str">
        <f t="shared" si="185"/>
        <v/>
      </c>
      <c r="P2414" s="75" t="str">
        <f t="shared" si="186"/>
        <v/>
      </c>
      <c r="Q2414" s="77" t="str">
        <f t="shared" si="187"/>
        <v/>
      </c>
      <c r="R2414" s="77" t="str">
        <f t="shared" si="188"/>
        <v/>
      </c>
      <c r="S2414" s="77" t="str">
        <f>IF(O2414="","",IF(OR(VALUE(LEFT(O2414,2))&gt;IF(RIGHT(J2414,1)="M",7,19),AND(OR(LEFT(O2414,2)={"07","19"}),VALUE(RIGHT(O2414,2))&gt;15)),TRUE,FALSE))</f>
        <v/>
      </c>
      <c r="T2414" s="77" t="str">
        <f>IF(O2414="","",IF(OR(VALUE(LEFT(O2414,2))&gt;IF(RIGHT(J2414,1)="M",7,19),AND(OR(LEFT(O2414,2)={"07","19"}),VALUE(RIGHT(O2414,2))&gt;5)),TRUE,FALSE))</f>
        <v/>
      </c>
    </row>
    <row r="2415" spans="12:20" x14ac:dyDescent="0.25">
      <c r="L2415" s="75">
        <f>COUNTIF($B$2:B2415,B2415)</f>
        <v>0</v>
      </c>
      <c r="M2415" s="75">
        <f>COUNTIF($L$2:L2415,4)</f>
        <v>42</v>
      </c>
      <c r="N2415" s="76" t="str">
        <f t="shared" si="189"/>
        <v>0</v>
      </c>
      <c r="O2415" s="76" t="str">
        <f t="shared" si="185"/>
        <v/>
      </c>
      <c r="P2415" s="75" t="str">
        <f t="shared" si="186"/>
        <v/>
      </c>
      <c r="Q2415" s="77" t="str">
        <f t="shared" si="187"/>
        <v/>
      </c>
      <c r="R2415" s="77" t="str">
        <f t="shared" si="188"/>
        <v/>
      </c>
      <c r="S2415" s="77" t="str">
        <f>IF(O2415="","",IF(OR(VALUE(LEFT(O2415,2))&gt;IF(RIGHT(J2415,1)="M",7,19),AND(OR(LEFT(O2415,2)={"07","19"}),VALUE(RIGHT(O2415,2))&gt;15)),TRUE,FALSE))</f>
        <v/>
      </c>
      <c r="T2415" s="77" t="str">
        <f>IF(O2415="","",IF(OR(VALUE(LEFT(O2415,2))&gt;IF(RIGHT(J2415,1)="M",7,19),AND(OR(LEFT(O2415,2)={"07","19"}),VALUE(RIGHT(O2415,2))&gt;5)),TRUE,FALSE))</f>
        <v/>
      </c>
    </row>
    <row r="2416" spans="12:20" x14ac:dyDescent="0.25">
      <c r="L2416" s="75">
        <f>COUNTIF($B$2:B2416,B2416)</f>
        <v>0</v>
      </c>
      <c r="M2416" s="75">
        <f>COUNTIF($L$2:L2416,4)</f>
        <v>42</v>
      </c>
      <c r="N2416" s="76" t="str">
        <f t="shared" si="189"/>
        <v>0</v>
      </c>
      <c r="O2416" s="76" t="str">
        <f t="shared" si="185"/>
        <v/>
      </c>
      <c r="P2416" s="75" t="str">
        <f t="shared" si="186"/>
        <v/>
      </c>
      <c r="Q2416" s="77" t="str">
        <f t="shared" si="187"/>
        <v/>
      </c>
      <c r="R2416" s="77" t="str">
        <f t="shared" si="188"/>
        <v/>
      </c>
      <c r="S2416" s="77" t="str">
        <f>IF(O2416="","",IF(OR(VALUE(LEFT(O2416,2))&gt;IF(RIGHT(J2416,1)="M",7,19),AND(OR(LEFT(O2416,2)={"07","19"}),VALUE(RIGHT(O2416,2))&gt;15)),TRUE,FALSE))</f>
        <v/>
      </c>
      <c r="T2416" s="77" t="str">
        <f>IF(O2416="","",IF(OR(VALUE(LEFT(O2416,2))&gt;IF(RIGHT(J2416,1)="M",7,19),AND(OR(LEFT(O2416,2)={"07","19"}),VALUE(RIGHT(O2416,2))&gt;5)),TRUE,FALSE))</f>
        <v/>
      </c>
    </row>
    <row r="2417" spans="12:20" x14ac:dyDescent="0.25">
      <c r="L2417" s="75">
        <f>COUNTIF($B$2:B2417,B2417)</f>
        <v>0</v>
      </c>
      <c r="M2417" s="75">
        <f>COUNTIF($L$2:L2417,4)</f>
        <v>42</v>
      </c>
      <c r="N2417" s="76" t="str">
        <f t="shared" si="189"/>
        <v>0</v>
      </c>
      <c r="O2417" s="76" t="str">
        <f t="shared" si="185"/>
        <v/>
      </c>
      <c r="P2417" s="75" t="str">
        <f t="shared" si="186"/>
        <v/>
      </c>
      <c r="Q2417" s="77" t="str">
        <f t="shared" si="187"/>
        <v/>
      </c>
      <c r="R2417" s="77" t="str">
        <f t="shared" si="188"/>
        <v/>
      </c>
      <c r="S2417" s="77" t="str">
        <f>IF(O2417="","",IF(OR(VALUE(LEFT(O2417,2))&gt;IF(RIGHT(J2417,1)="M",7,19),AND(OR(LEFT(O2417,2)={"07","19"}),VALUE(RIGHT(O2417,2))&gt;15)),TRUE,FALSE))</f>
        <v/>
      </c>
      <c r="T2417" s="77" t="str">
        <f>IF(O2417="","",IF(OR(VALUE(LEFT(O2417,2))&gt;IF(RIGHT(J2417,1)="M",7,19),AND(OR(LEFT(O2417,2)={"07","19"}),VALUE(RIGHT(O2417,2))&gt;5)),TRUE,FALSE))</f>
        <v/>
      </c>
    </row>
    <row r="2418" spans="12:20" x14ac:dyDescent="0.25">
      <c r="L2418" s="75">
        <f>COUNTIF($B$2:B2418,B2418)</f>
        <v>0</v>
      </c>
      <c r="M2418" s="75">
        <f>COUNTIF($L$2:L2418,4)</f>
        <v>42</v>
      </c>
      <c r="N2418" s="76" t="str">
        <f t="shared" si="189"/>
        <v>0</v>
      </c>
      <c r="O2418" s="76" t="str">
        <f t="shared" si="185"/>
        <v/>
      </c>
      <c r="P2418" s="75" t="str">
        <f t="shared" si="186"/>
        <v/>
      </c>
      <c r="Q2418" s="77" t="str">
        <f t="shared" si="187"/>
        <v/>
      </c>
      <c r="R2418" s="77" t="str">
        <f t="shared" si="188"/>
        <v/>
      </c>
      <c r="S2418" s="77" t="str">
        <f>IF(O2418="","",IF(OR(VALUE(LEFT(O2418,2))&gt;IF(RIGHT(J2418,1)="M",7,19),AND(OR(LEFT(O2418,2)={"07","19"}),VALUE(RIGHT(O2418,2))&gt;15)),TRUE,FALSE))</f>
        <v/>
      </c>
      <c r="T2418" s="77" t="str">
        <f>IF(O2418="","",IF(OR(VALUE(LEFT(O2418,2))&gt;IF(RIGHT(J2418,1)="M",7,19),AND(OR(LEFT(O2418,2)={"07","19"}),VALUE(RIGHT(O2418,2))&gt;5)),TRUE,FALSE))</f>
        <v/>
      </c>
    </row>
    <row r="2419" spans="12:20" x14ac:dyDescent="0.25">
      <c r="L2419" s="75">
        <f>COUNTIF($B$2:B2419,B2419)</f>
        <v>0</v>
      </c>
      <c r="M2419" s="75">
        <f>COUNTIF($L$2:L2419,4)</f>
        <v>42</v>
      </c>
      <c r="N2419" s="76" t="str">
        <f t="shared" si="189"/>
        <v>0</v>
      </c>
      <c r="O2419" s="76" t="str">
        <f t="shared" si="185"/>
        <v/>
      </c>
      <c r="P2419" s="75" t="str">
        <f t="shared" si="186"/>
        <v/>
      </c>
      <c r="Q2419" s="77" t="str">
        <f t="shared" si="187"/>
        <v/>
      </c>
      <c r="R2419" s="77" t="str">
        <f t="shared" si="188"/>
        <v/>
      </c>
      <c r="S2419" s="77" t="str">
        <f>IF(O2419="","",IF(OR(VALUE(LEFT(O2419,2))&gt;IF(RIGHT(J2419,1)="M",7,19),AND(OR(LEFT(O2419,2)={"07","19"}),VALUE(RIGHT(O2419,2))&gt;15)),TRUE,FALSE))</f>
        <v/>
      </c>
      <c r="T2419" s="77" t="str">
        <f>IF(O2419="","",IF(OR(VALUE(LEFT(O2419,2))&gt;IF(RIGHT(J2419,1)="M",7,19),AND(OR(LEFT(O2419,2)={"07","19"}),VALUE(RIGHT(O2419,2))&gt;5)),TRUE,FALSE))</f>
        <v/>
      </c>
    </row>
    <row r="2420" spans="12:20" x14ac:dyDescent="0.25">
      <c r="L2420" s="75">
        <f>COUNTIF($B$2:B2420,B2420)</f>
        <v>0</v>
      </c>
      <c r="M2420" s="75">
        <f>COUNTIF($L$2:L2420,4)</f>
        <v>42</v>
      </c>
      <c r="N2420" s="76" t="str">
        <f t="shared" si="189"/>
        <v>0</v>
      </c>
      <c r="O2420" s="76" t="str">
        <f t="shared" si="185"/>
        <v/>
      </c>
      <c r="P2420" s="75" t="str">
        <f t="shared" si="186"/>
        <v/>
      </c>
      <c r="Q2420" s="77" t="str">
        <f t="shared" si="187"/>
        <v/>
      </c>
      <c r="R2420" s="77" t="str">
        <f t="shared" si="188"/>
        <v/>
      </c>
      <c r="S2420" s="77" t="str">
        <f>IF(O2420="","",IF(OR(VALUE(LEFT(O2420,2))&gt;IF(RIGHT(J2420,1)="M",7,19),AND(OR(LEFT(O2420,2)={"07","19"}),VALUE(RIGHT(O2420,2))&gt;15)),TRUE,FALSE))</f>
        <v/>
      </c>
      <c r="T2420" s="77" t="str">
        <f>IF(O2420="","",IF(OR(VALUE(LEFT(O2420,2))&gt;IF(RIGHT(J2420,1)="M",7,19),AND(OR(LEFT(O2420,2)={"07","19"}),VALUE(RIGHT(O2420,2))&gt;5)),TRUE,FALSE))</f>
        <v/>
      </c>
    </row>
    <row r="2421" spans="12:20" x14ac:dyDescent="0.25">
      <c r="L2421" s="75">
        <f>COUNTIF($B$2:B2421,B2421)</f>
        <v>0</v>
      </c>
      <c r="M2421" s="75">
        <f>COUNTIF($L$2:L2421,4)</f>
        <v>42</v>
      </c>
      <c r="N2421" s="76" t="str">
        <f t="shared" si="189"/>
        <v>0</v>
      </c>
      <c r="O2421" s="76" t="str">
        <f t="shared" si="185"/>
        <v/>
      </c>
      <c r="P2421" s="75" t="str">
        <f t="shared" si="186"/>
        <v/>
      </c>
      <c r="Q2421" s="77" t="str">
        <f t="shared" si="187"/>
        <v/>
      </c>
      <c r="R2421" s="77" t="str">
        <f t="shared" si="188"/>
        <v/>
      </c>
      <c r="S2421" s="77" t="str">
        <f>IF(O2421="","",IF(OR(VALUE(LEFT(O2421,2))&gt;IF(RIGHT(J2421,1)="M",7,19),AND(OR(LEFT(O2421,2)={"07","19"}),VALUE(RIGHT(O2421,2))&gt;15)),TRUE,FALSE))</f>
        <v/>
      </c>
      <c r="T2421" s="77" t="str">
        <f>IF(O2421="","",IF(OR(VALUE(LEFT(O2421,2))&gt;IF(RIGHT(J2421,1)="M",7,19),AND(OR(LEFT(O2421,2)={"07","19"}),VALUE(RIGHT(O2421,2))&gt;5)),TRUE,FALSE))</f>
        <v/>
      </c>
    </row>
    <row r="2422" spans="12:20" x14ac:dyDescent="0.25">
      <c r="L2422" s="75">
        <f>COUNTIF($B$2:B2422,B2422)</f>
        <v>0</v>
      </c>
      <c r="M2422" s="75">
        <f>COUNTIF($L$2:L2422,4)</f>
        <v>42</v>
      </c>
      <c r="N2422" s="76" t="str">
        <f t="shared" si="189"/>
        <v>0</v>
      </c>
      <c r="O2422" s="76" t="str">
        <f t="shared" si="185"/>
        <v/>
      </c>
      <c r="P2422" s="75" t="str">
        <f t="shared" si="186"/>
        <v/>
      </c>
      <c r="Q2422" s="77" t="str">
        <f t="shared" si="187"/>
        <v/>
      </c>
      <c r="R2422" s="77" t="str">
        <f t="shared" si="188"/>
        <v/>
      </c>
      <c r="S2422" s="77" t="str">
        <f>IF(O2422="","",IF(OR(VALUE(LEFT(O2422,2))&gt;IF(RIGHT(J2422,1)="M",7,19),AND(OR(LEFT(O2422,2)={"07","19"}),VALUE(RIGHT(O2422,2))&gt;15)),TRUE,FALSE))</f>
        <v/>
      </c>
      <c r="T2422" s="77" t="str">
        <f>IF(O2422="","",IF(OR(VALUE(LEFT(O2422,2))&gt;IF(RIGHT(J2422,1)="M",7,19),AND(OR(LEFT(O2422,2)={"07","19"}),VALUE(RIGHT(O2422,2))&gt;5)),TRUE,FALSE))</f>
        <v/>
      </c>
    </row>
    <row r="2423" spans="12:20" x14ac:dyDescent="0.25">
      <c r="L2423" s="75">
        <f>COUNTIF($B$2:B2423,B2423)</f>
        <v>0</v>
      </c>
      <c r="M2423" s="75">
        <f>COUNTIF($L$2:L2423,4)</f>
        <v>42</v>
      </c>
      <c r="N2423" s="76" t="str">
        <f t="shared" si="189"/>
        <v>0</v>
      </c>
      <c r="O2423" s="76" t="str">
        <f t="shared" si="185"/>
        <v/>
      </c>
      <c r="P2423" s="75" t="str">
        <f t="shared" si="186"/>
        <v/>
      </c>
      <c r="Q2423" s="77" t="str">
        <f t="shared" si="187"/>
        <v/>
      </c>
      <c r="R2423" s="77" t="str">
        <f t="shared" si="188"/>
        <v/>
      </c>
      <c r="S2423" s="77" t="str">
        <f>IF(O2423="","",IF(OR(VALUE(LEFT(O2423,2))&gt;IF(RIGHT(J2423,1)="M",7,19),AND(OR(LEFT(O2423,2)={"07","19"}),VALUE(RIGHT(O2423,2))&gt;15)),TRUE,FALSE))</f>
        <v/>
      </c>
      <c r="T2423" s="77" t="str">
        <f>IF(O2423="","",IF(OR(VALUE(LEFT(O2423,2))&gt;IF(RIGHT(J2423,1)="M",7,19),AND(OR(LEFT(O2423,2)={"07","19"}),VALUE(RIGHT(O2423,2))&gt;5)),TRUE,FALSE))</f>
        <v/>
      </c>
    </row>
    <row r="2424" spans="12:20" x14ac:dyDescent="0.25">
      <c r="L2424" s="75">
        <f>COUNTIF($B$2:B2424,B2424)</f>
        <v>0</v>
      </c>
      <c r="M2424" s="75">
        <f>COUNTIF($L$2:L2424,4)</f>
        <v>42</v>
      </c>
      <c r="N2424" s="76" t="str">
        <f t="shared" si="189"/>
        <v>0</v>
      </c>
      <c r="O2424" s="76" t="str">
        <f t="shared" si="185"/>
        <v/>
      </c>
      <c r="P2424" s="75" t="str">
        <f t="shared" si="186"/>
        <v/>
      </c>
      <c r="Q2424" s="77" t="str">
        <f t="shared" si="187"/>
        <v/>
      </c>
      <c r="R2424" s="77" t="str">
        <f t="shared" si="188"/>
        <v/>
      </c>
      <c r="S2424" s="77" t="str">
        <f>IF(O2424="","",IF(OR(VALUE(LEFT(O2424,2))&gt;IF(RIGHT(J2424,1)="M",7,19),AND(OR(LEFT(O2424,2)={"07","19"}),VALUE(RIGHT(O2424,2))&gt;15)),TRUE,FALSE))</f>
        <v/>
      </c>
      <c r="T2424" s="77" t="str">
        <f>IF(O2424="","",IF(OR(VALUE(LEFT(O2424,2))&gt;IF(RIGHT(J2424,1)="M",7,19),AND(OR(LEFT(O2424,2)={"07","19"}),VALUE(RIGHT(O2424,2))&gt;5)),TRUE,FALSE))</f>
        <v/>
      </c>
    </row>
    <row r="2425" spans="12:20" x14ac:dyDescent="0.25">
      <c r="L2425" s="75">
        <f>COUNTIF($B$2:B2425,B2425)</f>
        <v>0</v>
      </c>
      <c r="M2425" s="75">
        <f>COUNTIF($L$2:L2425,4)</f>
        <v>42</v>
      </c>
      <c r="N2425" s="76" t="str">
        <f t="shared" si="189"/>
        <v>0</v>
      </c>
      <c r="O2425" s="76" t="str">
        <f t="shared" si="185"/>
        <v/>
      </c>
      <c r="P2425" s="75" t="str">
        <f t="shared" si="186"/>
        <v/>
      </c>
      <c r="Q2425" s="77" t="str">
        <f t="shared" si="187"/>
        <v/>
      </c>
      <c r="R2425" s="77" t="str">
        <f t="shared" si="188"/>
        <v/>
      </c>
      <c r="S2425" s="77" t="str">
        <f>IF(O2425="","",IF(OR(VALUE(LEFT(O2425,2))&gt;IF(RIGHT(J2425,1)="M",7,19),AND(OR(LEFT(O2425,2)={"07","19"}),VALUE(RIGHT(O2425,2))&gt;15)),TRUE,FALSE))</f>
        <v/>
      </c>
      <c r="T2425" s="77" t="str">
        <f>IF(O2425="","",IF(OR(VALUE(LEFT(O2425,2))&gt;IF(RIGHT(J2425,1)="M",7,19),AND(OR(LEFT(O2425,2)={"07","19"}),VALUE(RIGHT(O2425,2))&gt;5)),TRUE,FALSE))</f>
        <v/>
      </c>
    </row>
    <row r="2426" spans="12:20" x14ac:dyDescent="0.25">
      <c r="L2426" s="75">
        <f>COUNTIF($B$2:B2426,B2426)</f>
        <v>0</v>
      </c>
      <c r="M2426" s="75">
        <f>COUNTIF($L$2:L2426,4)</f>
        <v>42</v>
      </c>
      <c r="N2426" s="76" t="str">
        <f t="shared" si="189"/>
        <v>0</v>
      </c>
      <c r="O2426" s="76" t="str">
        <f t="shared" si="185"/>
        <v/>
      </c>
      <c r="P2426" s="75" t="str">
        <f t="shared" si="186"/>
        <v/>
      </c>
      <c r="Q2426" s="77" t="str">
        <f t="shared" si="187"/>
        <v/>
      </c>
      <c r="R2426" s="77" t="str">
        <f t="shared" si="188"/>
        <v/>
      </c>
      <c r="S2426" s="77" t="str">
        <f>IF(O2426="","",IF(OR(VALUE(LEFT(O2426,2))&gt;IF(RIGHT(J2426,1)="M",7,19),AND(OR(LEFT(O2426,2)={"07","19"}),VALUE(RIGHT(O2426,2))&gt;15)),TRUE,FALSE))</f>
        <v/>
      </c>
      <c r="T2426" s="77" t="str">
        <f>IF(O2426="","",IF(OR(VALUE(LEFT(O2426,2))&gt;IF(RIGHT(J2426,1)="M",7,19),AND(OR(LEFT(O2426,2)={"07","19"}),VALUE(RIGHT(O2426,2))&gt;5)),TRUE,FALSE))</f>
        <v/>
      </c>
    </row>
    <row r="2427" spans="12:20" x14ac:dyDescent="0.25">
      <c r="L2427" s="75">
        <f>COUNTIF($B$2:B2427,B2427)</f>
        <v>0</v>
      </c>
      <c r="M2427" s="75">
        <f>COUNTIF($L$2:L2427,4)</f>
        <v>42</v>
      </c>
      <c r="N2427" s="76" t="str">
        <f t="shared" si="189"/>
        <v>0</v>
      </c>
      <c r="O2427" s="76" t="str">
        <f t="shared" si="185"/>
        <v/>
      </c>
      <c r="P2427" s="75" t="str">
        <f t="shared" si="186"/>
        <v/>
      </c>
      <c r="Q2427" s="77" t="str">
        <f t="shared" si="187"/>
        <v/>
      </c>
      <c r="R2427" s="77" t="str">
        <f t="shared" si="188"/>
        <v/>
      </c>
      <c r="S2427" s="77" t="str">
        <f>IF(O2427="","",IF(OR(VALUE(LEFT(O2427,2))&gt;IF(RIGHT(J2427,1)="M",7,19),AND(OR(LEFT(O2427,2)={"07","19"}),VALUE(RIGHT(O2427,2))&gt;15)),TRUE,FALSE))</f>
        <v/>
      </c>
      <c r="T2427" s="77" t="str">
        <f>IF(O2427="","",IF(OR(VALUE(LEFT(O2427,2))&gt;IF(RIGHT(J2427,1)="M",7,19),AND(OR(LEFT(O2427,2)={"07","19"}),VALUE(RIGHT(O2427,2))&gt;5)),TRUE,FALSE))</f>
        <v/>
      </c>
    </row>
    <row r="2428" spans="12:20" x14ac:dyDescent="0.25">
      <c r="L2428" s="75">
        <f>COUNTIF($B$2:B2428,B2428)</f>
        <v>0</v>
      </c>
      <c r="M2428" s="75">
        <f>COUNTIF($L$2:L2428,4)</f>
        <v>42</v>
      </c>
      <c r="N2428" s="76" t="str">
        <f t="shared" si="189"/>
        <v>0</v>
      </c>
      <c r="O2428" s="76" t="str">
        <f t="shared" si="185"/>
        <v/>
      </c>
      <c r="P2428" s="75" t="str">
        <f t="shared" si="186"/>
        <v/>
      </c>
      <c r="Q2428" s="77" t="str">
        <f t="shared" si="187"/>
        <v/>
      </c>
      <c r="R2428" s="77" t="str">
        <f t="shared" si="188"/>
        <v/>
      </c>
      <c r="S2428" s="77" t="str">
        <f>IF(O2428="","",IF(OR(VALUE(LEFT(O2428,2))&gt;IF(RIGHT(J2428,1)="M",7,19),AND(OR(LEFT(O2428,2)={"07","19"}),VALUE(RIGHT(O2428,2))&gt;15)),TRUE,FALSE))</f>
        <v/>
      </c>
      <c r="T2428" s="77" t="str">
        <f>IF(O2428="","",IF(OR(VALUE(LEFT(O2428,2))&gt;IF(RIGHT(J2428,1)="M",7,19),AND(OR(LEFT(O2428,2)={"07","19"}),VALUE(RIGHT(O2428,2))&gt;5)),TRUE,FALSE))</f>
        <v/>
      </c>
    </row>
    <row r="2429" spans="12:20" x14ac:dyDescent="0.25">
      <c r="L2429" s="75">
        <f>COUNTIF($B$2:B2429,B2429)</f>
        <v>0</v>
      </c>
      <c r="M2429" s="75">
        <f>COUNTIF($L$2:L2429,4)</f>
        <v>42</v>
      </c>
      <c r="N2429" s="76" t="str">
        <f t="shared" si="189"/>
        <v>0</v>
      </c>
      <c r="O2429" s="76" t="str">
        <f t="shared" si="185"/>
        <v/>
      </c>
      <c r="P2429" s="75" t="str">
        <f t="shared" si="186"/>
        <v/>
      </c>
      <c r="Q2429" s="77" t="str">
        <f t="shared" si="187"/>
        <v/>
      </c>
      <c r="R2429" s="77" t="str">
        <f t="shared" si="188"/>
        <v/>
      </c>
      <c r="S2429" s="77" t="str">
        <f>IF(O2429="","",IF(OR(VALUE(LEFT(O2429,2))&gt;IF(RIGHT(J2429,1)="M",7,19),AND(OR(LEFT(O2429,2)={"07","19"}),VALUE(RIGHT(O2429,2))&gt;15)),TRUE,FALSE))</f>
        <v/>
      </c>
      <c r="T2429" s="77" t="str">
        <f>IF(O2429="","",IF(OR(VALUE(LEFT(O2429,2))&gt;IF(RIGHT(J2429,1)="M",7,19),AND(OR(LEFT(O2429,2)={"07","19"}),VALUE(RIGHT(O2429,2))&gt;5)),TRUE,FALSE))</f>
        <v/>
      </c>
    </row>
    <row r="2430" spans="12:20" x14ac:dyDescent="0.25">
      <c r="L2430" s="75">
        <f>COUNTIF($B$2:B2430,B2430)</f>
        <v>0</v>
      </c>
      <c r="M2430" s="75">
        <f>COUNTIF($L$2:L2430,4)</f>
        <v>42</v>
      </c>
      <c r="N2430" s="76" t="str">
        <f t="shared" si="189"/>
        <v>0</v>
      </c>
      <c r="O2430" s="76" t="str">
        <f t="shared" si="185"/>
        <v/>
      </c>
      <c r="P2430" s="75" t="str">
        <f t="shared" si="186"/>
        <v/>
      </c>
      <c r="Q2430" s="77" t="str">
        <f t="shared" si="187"/>
        <v/>
      </c>
      <c r="R2430" s="77" t="str">
        <f t="shared" si="188"/>
        <v/>
      </c>
      <c r="S2430" s="77" t="str">
        <f>IF(O2430="","",IF(OR(VALUE(LEFT(O2430,2))&gt;IF(RIGHT(J2430,1)="M",7,19),AND(OR(LEFT(O2430,2)={"07","19"}),VALUE(RIGHT(O2430,2))&gt;15)),TRUE,FALSE))</f>
        <v/>
      </c>
      <c r="T2430" s="77" t="str">
        <f>IF(O2430="","",IF(OR(VALUE(LEFT(O2430,2))&gt;IF(RIGHT(J2430,1)="M",7,19),AND(OR(LEFT(O2430,2)={"07","19"}),VALUE(RIGHT(O2430,2))&gt;5)),TRUE,FALSE))</f>
        <v/>
      </c>
    </row>
    <row r="2431" spans="12:20" x14ac:dyDescent="0.25">
      <c r="L2431" s="75">
        <f>COUNTIF($B$2:B2431,B2431)</f>
        <v>0</v>
      </c>
      <c r="M2431" s="75">
        <f>COUNTIF($L$2:L2431,4)</f>
        <v>42</v>
      </c>
      <c r="N2431" s="76" t="str">
        <f t="shared" si="189"/>
        <v>0</v>
      </c>
      <c r="O2431" s="76" t="str">
        <f t="shared" si="185"/>
        <v/>
      </c>
      <c r="P2431" s="75" t="str">
        <f t="shared" si="186"/>
        <v/>
      </c>
      <c r="Q2431" s="77" t="str">
        <f t="shared" si="187"/>
        <v/>
      </c>
      <c r="R2431" s="77" t="str">
        <f t="shared" si="188"/>
        <v/>
      </c>
      <c r="S2431" s="77" t="str">
        <f>IF(O2431="","",IF(OR(VALUE(LEFT(O2431,2))&gt;IF(RIGHT(J2431,1)="M",7,19),AND(OR(LEFT(O2431,2)={"07","19"}),VALUE(RIGHT(O2431,2))&gt;15)),TRUE,FALSE))</f>
        <v/>
      </c>
      <c r="T2431" s="77" t="str">
        <f>IF(O2431="","",IF(OR(VALUE(LEFT(O2431,2))&gt;IF(RIGHT(J2431,1)="M",7,19),AND(OR(LEFT(O2431,2)={"07","19"}),VALUE(RIGHT(O2431,2))&gt;5)),TRUE,FALSE))</f>
        <v/>
      </c>
    </row>
    <row r="2432" spans="12:20" x14ac:dyDescent="0.25">
      <c r="L2432" s="75">
        <f>COUNTIF($B$2:B2432,B2432)</f>
        <v>0</v>
      </c>
      <c r="M2432" s="75">
        <f>COUNTIF($L$2:L2432,4)</f>
        <v>42</v>
      </c>
      <c r="N2432" s="76" t="str">
        <f t="shared" si="189"/>
        <v>0</v>
      </c>
      <c r="O2432" s="76" t="str">
        <f t="shared" si="185"/>
        <v/>
      </c>
      <c r="P2432" s="75" t="str">
        <f t="shared" si="186"/>
        <v/>
      </c>
      <c r="Q2432" s="77" t="str">
        <f t="shared" si="187"/>
        <v/>
      </c>
      <c r="R2432" s="77" t="str">
        <f t="shared" si="188"/>
        <v/>
      </c>
      <c r="S2432" s="77" t="str">
        <f>IF(O2432="","",IF(OR(VALUE(LEFT(O2432,2))&gt;IF(RIGHT(J2432,1)="M",7,19),AND(OR(LEFT(O2432,2)={"07","19"}),VALUE(RIGHT(O2432,2))&gt;15)),TRUE,FALSE))</f>
        <v/>
      </c>
      <c r="T2432" s="77" t="str">
        <f>IF(O2432="","",IF(OR(VALUE(LEFT(O2432,2))&gt;IF(RIGHT(J2432,1)="M",7,19),AND(OR(LEFT(O2432,2)={"07","19"}),VALUE(RIGHT(O2432,2))&gt;5)),TRUE,FALSE))</f>
        <v/>
      </c>
    </row>
    <row r="2433" spans="12:20" x14ac:dyDescent="0.25">
      <c r="L2433" s="75">
        <f>COUNTIF($B$2:B2433,B2433)</f>
        <v>0</v>
      </c>
      <c r="M2433" s="75">
        <f>COUNTIF($L$2:L2433,4)</f>
        <v>42</v>
      </c>
      <c r="N2433" s="76" t="str">
        <f t="shared" si="189"/>
        <v>0</v>
      </c>
      <c r="O2433" s="76" t="str">
        <f t="shared" si="185"/>
        <v/>
      </c>
      <c r="P2433" s="75" t="str">
        <f t="shared" si="186"/>
        <v/>
      </c>
      <c r="Q2433" s="77" t="str">
        <f t="shared" si="187"/>
        <v/>
      </c>
      <c r="R2433" s="77" t="str">
        <f t="shared" si="188"/>
        <v/>
      </c>
      <c r="S2433" s="77" t="str">
        <f>IF(O2433="","",IF(OR(VALUE(LEFT(O2433,2))&gt;IF(RIGHT(J2433,1)="M",7,19),AND(OR(LEFT(O2433,2)={"07","19"}),VALUE(RIGHT(O2433,2))&gt;15)),TRUE,FALSE))</f>
        <v/>
      </c>
      <c r="T2433" s="77" t="str">
        <f>IF(O2433="","",IF(OR(VALUE(LEFT(O2433,2))&gt;IF(RIGHT(J2433,1)="M",7,19),AND(OR(LEFT(O2433,2)={"07","19"}),VALUE(RIGHT(O2433,2))&gt;5)),TRUE,FALSE))</f>
        <v/>
      </c>
    </row>
    <row r="2434" spans="12:20" x14ac:dyDescent="0.25">
      <c r="L2434" s="75">
        <f>COUNTIF($B$2:B2434,B2434)</f>
        <v>0</v>
      </c>
      <c r="M2434" s="75">
        <f>COUNTIF($L$2:L2434,4)</f>
        <v>42</v>
      </c>
      <c r="N2434" s="76" t="str">
        <f t="shared" si="189"/>
        <v>0</v>
      </c>
      <c r="O2434" s="76" t="str">
        <f t="shared" ref="O2434:O2497" si="190">TRIM(SUBSTITUTE(SUBSTITUTE(D2434,"+",""),"_",""))</f>
        <v/>
      </c>
      <c r="P2434" s="75" t="str">
        <f t="shared" ref="P2434:P2497" si="191">TRIM(SUBSTITUTE(SUBSTITUTE(E2434,"+",""),"_",""))</f>
        <v/>
      </c>
      <c r="Q2434" s="77" t="str">
        <f t="shared" ref="Q2434:Q2497" si="192">IFERROR(IF(RIGHT(P2434,2)&lt;RIGHT(O2434,2),IF(P2434&lt;O2434,P2434+2360-O2434,P2434-40-O2434),IF(P2434&lt;O2434,P2434+2400-O2434,P2434-O2434)),"")</f>
        <v/>
      </c>
      <c r="R2434" s="77" t="str">
        <f t="shared" ref="R2434:R2497" si="193">IFERROR(ROUNDDOWN(Q2434/100,0),"")</f>
        <v/>
      </c>
      <c r="S2434" s="77" t="str">
        <f>IF(O2434="","",IF(OR(VALUE(LEFT(O2434,2))&gt;IF(RIGHT(J2434,1)="M",7,19),AND(OR(LEFT(O2434,2)={"07","19"}),VALUE(RIGHT(O2434,2))&gt;15)),TRUE,FALSE))</f>
        <v/>
      </c>
      <c r="T2434" s="77" t="str">
        <f>IF(O2434="","",IF(OR(VALUE(LEFT(O2434,2))&gt;IF(RIGHT(J2434,1)="M",7,19),AND(OR(LEFT(O2434,2)={"07","19"}),VALUE(RIGHT(O2434,2))&gt;5)),TRUE,FALSE))</f>
        <v/>
      </c>
    </row>
    <row r="2435" spans="12:20" x14ac:dyDescent="0.25">
      <c r="L2435" s="75">
        <f>COUNTIF($B$2:B2435,B2435)</f>
        <v>0</v>
      </c>
      <c r="M2435" s="75">
        <f>COUNTIF($L$2:L2435,4)</f>
        <v>42</v>
      </c>
      <c r="N2435" s="76" t="str">
        <f t="shared" ref="N2435:N2498" si="194">A2435&amp;DAY(C2435)</f>
        <v>0</v>
      </c>
      <c r="O2435" s="76" t="str">
        <f t="shared" si="190"/>
        <v/>
      </c>
      <c r="P2435" s="75" t="str">
        <f t="shared" si="191"/>
        <v/>
      </c>
      <c r="Q2435" s="77" t="str">
        <f t="shared" si="192"/>
        <v/>
      </c>
      <c r="R2435" s="77" t="str">
        <f t="shared" si="193"/>
        <v/>
      </c>
      <c r="S2435" s="77" t="str">
        <f>IF(O2435="","",IF(OR(VALUE(LEFT(O2435,2))&gt;IF(RIGHT(J2435,1)="M",7,19),AND(OR(LEFT(O2435,2)={"07","19"}),VALUE(RIGHT(O2435,2))&gt;15)),TRUE,FALSE))</f>
        <v/>
      </c>
      <c r="T2435" s="77" t="str">
        <f>IF(O2435="","",IF(OR(VALUE(LEFT(O2435,2))&gt;IF(RIGHT(J2435,1)="M",7,19),AND(OR(LEFT(O2435,2)={"07","19"}),VALUE(RIGHT(O2435,2))&gt;5)),TRUE,FALSE))</f>
        <v/>
      </c>
    </row>
    <row r="2436" spans="12:20" x14ac:dyDescent="0.25">
      <c r="L2436" s="75">
        <f>COUNTIF($B$2:B2436,B2436)</f>
        <v>0</v>
      </c>
      <c r="M2436" s="75">
        <f>COUNTIF($L$2:L2436,4)</f>
        <v>42</v>
      </c>
      <c r="N2436" s="76" t="str">
        <f t="shared" si="194"/>
        <v>0</v>
      </c>
      <c r="O2436" s="76" t="str">
        <f t="shared" si="190"/>
        <v/>
      </c>
      <c r="P2436" s="75" t="str">
        <f t="shared" si="191"/>
        <v/>
      </c>
      <c r="Q2436" s="77" t="str">
        <f t="shared" si="192"/>
        <v/>
      </c>
      <c r="R2436" s="77" t="str">
        <f t="shared" si="193"/>
        <v/>
      </c>
      <c r="S2436" s="77" t="str">
        <f>IF(O2436="","",IF(OR(VALUE(LEFT(O2436,2))&gt;IF(RIGHT(J2436,1)="M",7,19),AND(OR(LEFT(O2436,2)={"07","19"}),VALUE(RIGHT(O2436,2))&gt;15)),TRUE,FALSE))</f>
        <v/>
      </c>
      <c r="T2436" s="77" t="str">
        <f>IF(O2436="","",IF(OR(VALUE(LEFT(O2436,2))&gt;IF(RIGHT(J2436,1)="M",7,19),AND(OR(LEFT(O2436,2)={"07","19"}),VALUE(RIGHT(O2436,2))&gt;5)),TRUE,FALSE))</f>
        <v/>
      </c>
    </row>
    <row r="2437" spans="12:20" x14ac:dyDescent="0.25">
      <c r="L2437" s="75">
        <f>COUNTIF($B$2:B2437,B2437)</f>
        <v>0</v>
      </c>
      <c r="M2437" s="75">
        <f>COUNTIF($L$2:L2437,4)</f>
        <v>42</v>
      </c>
      <c r="N2437" s="76" t="str">
        <f t="shared" si="194"/>
        <v>0</v>
      </c>
      <c r="O2437" s="76" t="str">
        <f t="shared" si="190"/>
        <v/>
      </c>
      <c r="P2437" s="75" t="str">
        <f t="shared" si="191"/>
        <v/>
      </c>
      <c r="Q2437" s="77" t="str">
        <f t="shared" si="192"/>
        <v/>
      </c>
      <c r="R2437" s="77" t="str">
        <f t="shared" si="193"/>
        <v/>
      </c>
      <c r="S2437" s="77" t="str">
        <f>IF(O2437="","",IF(OR(VALUE(LEFT(O2437,2))&gt;IF(RIGHT(J2437,1)="M",7,19),AND(OR(LEFT(O2437,2)={"07","19"}),VALUE(RIGHT(O2437,2))&gt;15)),TRUE,FALSE))</f>
        <v/>
      </c>
      <c r="T2437" s="77" t="str">
        <f>IF(O2437="","",IF(OR(VALUE(LEFT(O2437,2))&gt;IF(RIGHT(J2437,1)="M",7,19),AND(OR(LEFT(O2437,2)={"07","19"}),VALUE(RIGHT(O2437,2))&gt;5)),TRUE,FALSE))</f>
        <v/>
      </c>
    </row>
    <row r="2438" spans="12:20" x14ac:dyDescent="0.25">
      <c r="L2438" s="75">
        <f>COUNTIF($B$2:B2438,B2438)</f>
        <v>0</v>
      </c>
      <c r="M2438" s="75">
        <f>COUNTIF($L$2:L2438,4)</f>
        <v>42</v>
      </c>
      <c r="N2438" s="76" t="str">
        <f t="shared" si="194"/>
        <v>0</v>
      </c>
      <c r="O2438" s="76" t="str">
        <f t="shared" si="190"/>
        <v/>
      </c>
      <c r="P2438" s="75" t="str">
        <f t="shared" si="191"/>
        <v/>
      </c>
      <c r="Q2438" s="77" t="str">
        <f t="shared" si="192"/>
        <v/>
      </c>
      <c r="R2438" s="77" t="str">
        <f t="shared" si="193"/>
        <v/>
      </c>
      <c r="S2438" s="77" t="str">
        <f>IF(O2438="","",IF(OR(VALUE(LEFT(O2438,2))&gt;IF(RIGHT(J2438,1)="M",7,19),AND(OR(LEFT(O2438,2)={"07","19"}),VALUE(RIGHT(O2438,2))&gt;15)),TRUE,FALSE))</f>
        <v/>
      </c>
      <c r="T2438" s="77" t="str">
        <f>IF(O2438="","",IF(OR(VALUE(LEFT(O2438,2))&gt;IF(RIGHT(J2438,1)="M",7,19),AND(OR(LEFT(O2438,2)={"07","19"}),VALUE(RIGHT(O2438,2))&gt;5)),TRUE,FALSE))</f>
        <v/>
      </c>
    </row>
    <row r="2439" spans="12:20" x14ac:dyDescent="0.25">
      <c r="L2439" s="75">
        <f>COUNTIF($B$2:B2439,B2439)</f>
        <v>0</v>
      </c>
      <c r="M2439" s="75">
        <f>COUNTIF($L$2:L2439,4)</f>
        <v>42</v>
      </c>
      <c r="N2439" s="76" t="str">
        <f t="shared" si="194"/>
        <v>0</v>
      </c>
      <c r="O2439" s="76" t="str">
        <f t="shared" si="190"/>
        <v/>
      </c>
      <c r="P2439" s="75" t="str">
        <f t="shared" si="191"/>
        <v/>
      </c>
      <c r="Q2439" s="77" t="str">
        <f t="shared" si="192"/>
        <v/>
      </c>
      <c r="R2439" s="77" t="str">
        <f t="shared" si="193"/>
        <v/>
      </c>
      <c r="S2439" s="77" t="str">
        <f>IF(O2439="","",IF(OR(VALUE(LEFT(O2439,2))&gt;IF(RIGHT(J2439,1)="M",7,19),AND(OR(LEFT(O2439,2)={"07","19"}),VALUE(RIGHT(O2439,2))&gt;15)),TRUE,FALSE))</f>
        <v/>
      </c>
      <c r="T2439" s="77" t="str">
        <f>IF(O2439="","",IF(OR(VALUE(LEFT(O2439,2))&gt;IF(RIGHT(J2439,1)="M",7,19),AND(OR(LEFT(O2439,2)={"07","19"}),VALUE(RIGHT(O2439,2))&gt;5)),TRUE,FALSE))</f>
        <v/>
      </c>
    </row>
    <row r="2440" spans="12:20" x14ac:dyDescent="0.25">
      <c r="L2440" s="75">
        <f>COUNTIF($B$2:B2440,B2440)</f>
        <v>0</v>
      </c>
      <c r="M2440" s="75">
        <f>COUNTIF($L$2:L2440,4)</f>
        <v>42</v>
      </c>
      <c r="N2440" s="76" t="str">
        <f t="shared" si="194"/>
        <v>0</v>
      </c>
      <c r="O2440" s="76" t="str">
        <f t="shared" si="190"/>
        <v/>
      </c>
      <c r="P2440" s="75" t="str">
        <f t="shared" si="191"/>
        <v/>
      </c>
      <c r="Q2440" s="77" t="str">
        <f t="shared" si="192"/>
        <v/>
      </c>
      <c r="R2440" s="77" t="str">
        <f t="shared" si="193"/>
        <v/>
      </c>
      <c r="S2440" s="77" t="str">
        <f>IF(O2440="","",IF(OR(VALUE(LEFT(O2440,2))&gt;IF(RIGHT(J2440,1)="M",7,19),AND(OR(LEFT(O2440,2)={"07","19"}),VALUE(RIGHT(O2440,2))&gt;15)),TRUE,FALSE))</f>
        <v/>
      </c>
      <c r="T2440" s="77" t="str">
        <f>IF(O2440="","",IF(OR(VALUE(LEFT(O2440,2))&gt;IF(RIGHT(J2440,1)="M",7,19),AND(OR(LEFT(O2440,2)={"07","19"}),VALUE(RIGHT(O2440,2))&gt;5)),TRUE,FALSE))</f>
        <v/>
      </c>
    </row>
    <row r="2441" spans="12:20" x14ac:dyDescent="0.25">
      <c r="L2441" s="75">
        <f>COUNTIF($B$2:B2441,B2441)</f>
        <v>0</v>
      </c>
      <c r="M2441" s="75">
        <f>COUNTIF($L$2:L2441,4)</f>
        <v>42</v>
      </c>
      <c r="N2441" s="76" t="str">
        <f t="shared" si="194"/>
        <v>0</v>
      </c>
      <c r="O2441" s="76" t="str">
        <f t="shared" si="190"/>
        <v/>
      </c>
      <c r="P2441" s="75" t="str">
        <f t="shared" si="191"/>
        <v/>
      </c>
      <c r="Q2441" s="77" t="str">
        <f t="shared" si="192"/>
        <v/>
      </c>
      <c r="R2441" s="77" t="str">
        <f t="shared" si="193"/>
        <v/>
      </c>
      <c r="S2441" s="77" t="str">
        <f>IF(O2441="","",IF(OR(VALUE(LEFT(O2441,2))&gt;IF(RIGHT(J2441,1)="M",7,19),AND(OR(LEFT(O2441,2)={"07","19"}),VALUE(RIGHT(O2441,2))&gt;15)),TRUE,FALSE))</f>
        <v/>
      </c>
      <c r="T2441" s="77" t="str">
        <f>IF(O2441="","",IF(OR(VALUE(LEFT(O2441,2))&gt;IF(RIGHT(J2441,1)="M",7,19),AND(OR(LEFT(O2441,2)={"07","19"}),VALUE(RIGHT(O2441,2))&gt;5)),TRUE,FALSE))</f>
        <v/>
      </c>
    </row>
    <row r="2442" spans="12:20" x14ac:dyDescent="0.25">
      <c r="L2442" s="75">
        <f>COUNTIF($B$2:B2442,B2442)</f>
        <v>0</v>
      </c>
      <c r="M2442" s="75">
        <f>COUNTIF($L$2:L2442,4)</f>
        <v>42</v>
      </c>
      <c r="N2442" s="76" t="str">
        <f t="shared" si="194"/>
        <v>0</v>
      </c>
      <c r="O2442" s="76" t="str">
        <f t="shared" si="190"/>
        <v/>
      </c>
      <c r="P2442" s="75" t="str">
        <f t="shared" si="191"/>
        <v/>
      </c>
      <c r="Q2442" s="77" t="str">
        <f t="shared" si="192"/>
        <v/>
      </c>
      <c r="R2442" s="77" t="str">
        <f t="shared" si="193"/>
        <v/>
      </c>
      <c r="S2442" s="77" t="str">
        <f>IF(O2442="","",IF(OR(VALUE(LEFT(O2442,2))&gt;IF(RIGHT(J2442,1)="M",7,19),AND(OR(LEFT(O2442,2)={"07","19"}),VALUE(RIGHT(O2442,2))&gt;15)),TRUE,FALSE))</f>
        <v/>
      </c>
      <c r="T2442" s="77" t="str">
        <f>IF(O2442="","",IF(OR(VALUE(LEFT(O2442,2))&gt;IF(RIGHT(J2442,1)="M",7,19),AND(OR(LEFT(O2442,2)={"07","19"}),VALUE(RIGHT(O2442,2))&gt;5)),TRUE,FALSE))</f>
        <v/>
      </c>
    </row>
    <row r="2443" spans="12:20" x14ac:dyDescent="0.25">
      <c r="L2443" s="75">
        <f>COUNTIF($B$2:B2443,B2443)</f>
        <v>0</v>
      </c>
      <c r="M2443" s="75">
        <f>COUNTIF($L$2:L2443,4)</f>
        <v>42</v>
      </c>
      <c r="N2443" s="76" t="str">
        <f t="shared" si="194"/>
        <v>0</v>
      </c>
      <c r="O2443" s="76" t="str">
        <f t="shared" si="190"/>
        <v/>
      </c>
      <c r="P2443" s="75" t="str">
        <f t="shared" si="191"/>
        <v/>
      </c>
      <c r="Q2443" s="77" t="str">
        <f t="shared" si="192"/>
        <v/>
      </c>
      <c r="R2443" s="77" t="str">
        <f t="shared" si="193"/>
        <v/>
      </c>
      <c r="S2443" s="77" t="str">
        <f>IF(O2443="","",IF(OR(VALUE(LEFT(O2443,2))&gt;IF(RIGHT(J2443,1)="M",7,19),AND(OR(LEFT(O2443,2)={"07","19"}),VALUE(RIGHT(O2443,2))&gt;15)),TRUE,FALSE))</f>
        <v/>
      </c>
      <c r="T2443" s="77" t="str">
        <f>IF(O2443="","",IF(OR(VALUE(LEFT(O2443,2))&gt;IF(RIGHT(J2443,1)="M",7,19),AND(OR(LEFT(O2443,2)={"07","19"}),VALUE(RIGHT(O2443,2))&gt;5)),TRUE,FALSE))</f>
        <v/>
      </c>
    </row>
    <row r="2444" spans="12:20" x14ac:dyDescent="0.25">
      <c r="L2444" s="75">
        <f>COUNTIF($B$2:B2444,B2444)</f>
        <v>0</v>
      </c>
      <c r="M2444" s="75">
        <f>COUNTIF($L$2:L2444,4)</f>
        <v>42</v>
      </c>
      <c r="N2444" s="76" t="str">
        <f t="shared" si="194"/>
        <v>0</v>
      </c>
      <c r="O2444" s="76" t="str">
        <f t="shared" si="190"/>
        <v/>
      </c>
      <c r="P2444" s="75" t="str">
        <f t="shared" si="191"/>
        <v/>
      </c>
      <c r="Q2444" s="77" t="str">
        <f t="shared" si="192"/>
        <v/>
      </c>
      <c r="R2444" s="77" t="str">
        <f t="shared" si="193"/>
        <v/>
      </c>
      <c r="S2444" s="77" t="str">
        <f>IF(O2444="","",IF(OR(VALUE(LEFT(O2444,2))&gt;IF(RIGHT(J2444,1)="M",7,19),AND(OR(LEFT(O2444,2)={"07","19"}),VALUE(RIGHT(O2444,2))&gt;15)),TRUE,FALSE))</f>
        <v/>
      </c>
      <c r="T2444" s="77" t="str">
        <f>IF(O2444="","",IF(OR(VALUE(LEFT(O2444,2))&gt;IF(RIGHT(J2444,1)="M",7,19),AND(OR(LEFT(O2444,2)={"07","19"}),VALUE(RIGHT(O2444,2))&gt;5)),TRUE,FALSE))</f>
        <v/>
      </c>
    </row>
    <row r="2445" spans="12:20" x14ac:dyDescent="0.25">
      <c r="L2445" s="75">
        <f>COUNTIF($B$2:B2445,B2445)</f>
        <v>0</v>
      </c>
      <c r="M2445" s="75">
        <f>COUNTIF($L$2:L2445,4)</f>
        <v>42</v>
      </c>
      <c r="N2445" s="76" t="str">
        <f t="shared" si="194"/>
        <v>0</v>
      </c>
      <c r="O2445" s="76" t="str">
        <f t="shared" si="190"/>
        <v/>
      </c>
      <c r="P2445" s="75" t="str">
        <f t="shared" si="191"/>
        <v/>
      </c>
      <c r="Q2445" s="77" t="str">
        <f t="shared" si="192"/>
        <v/>
      </c>
      <c r="R2445" s="77" t="str">
        <f t="shared" si="193"/>
        <v/>
      </c>
      <c r="S2445" s="77" t="str">
        <f>IF(O2445="","",IF(OR(VALUE(LEFT(O2445,2))&gt;IF(RIGHT(J2445,1)="M",7,19),AND(OR(LEFT(O2445,2)={"07","19"}),VALUE(RIGHT(O2445,2))&gt;15)),TRUE,FALSE))</f>
        <v/>
      </c>
      <c r="T2445" s="77" t="str">
        <f>IF(O2445="","",IF(OR(VALUE(LEFT(O2445,2))&gt;IF(RIGHT(J2445,1)="M",7,19),AND(OR(LEFT(O2445,2)={"07","19"}),VALUE(RIGHT(O2445,2))&gt;5)),TRUE,FALSE))</f>
        <v/>
      </c>
    </row>
    <row r="2446" spans="12:20" x14ac:dyDescent="0.25">
      <c r="L2446" s="75">
        <f>COUNTIF($B$2:B2446,B2446)</f>
        <v>0</v>
      </c>
      <c r="M2446" s="75">
        <f>COUNTIF($L$2:L2446,4)</f>
        <v>42</v>
      </c>
      <c r="N2446" s="76" t="str">
        <f t="shared" si="194"/>
        <v>0</v>
      </c>
      <c r="O2446" s="76" t="str">
        <f t="shared" si="190"/>
        <v/>
      </c>
      <c r="P2446" s="75" t="str">
        <f t="shared" si="191"/>
        <v/>
      </c>
      <c r="Q2446" s="77" t="str">
        <f t="shared" si="192"/>
        <v/>
      </c>
      <c r="R2446" s="77" t="str">
        <f t="shared" si="193"/>
        <v/>
      </c>
      <c r="S2446" s="77" t="str">
        <f>IF(O2446="","",IF(OR(VALUE(LEFT(O2446,2))&gt;IF(RIGHT(J2446,1)="M",7,19),AND(OR(LEFT(O2446,2)={"07","19"}),VALUE(RIGHT(O2446,2))&gt;15)),TRUE,FALSE))</f>
        <v/>
      </c>
      <c r="T2446" s="77" t="str">
        <f>IF(O2446="","",IF(OR(VALUE(LEFT(O2446,2))&gt;IF(RIGHT(J2446,1)="M",7,19),AND(OR(LEFT(O2446,2)={"07","19"}),VALUE(RIGHT(O2446,2))&gt;5)),TRUE,FALSE))</f>
        <v/>
      </c>
    </row>
    <row r="2447" spans="12:20" x14ac:dyDescent="0.25">
      <c r="L2447" s="75">
        <f>COUNTIF($B$2:B2447,B2447)</f>
        <v>0</v>
      </c>
      <c r="M2447" s="75">
        <f>COUNTIF($L$2:L2447,4)</f>
        <v>42</v>
      </c>
      <c r="N2447" s="76" t="str">
        <f t="shared" si="194"/>
        <v>0</v>
      </c>
      <c r="O2447" s="76" t="str">
        <f t="shared" si="190"/>
        <v/>
      </c>
      <c r="P2447" s="75" t="str">
        <f t="shared" si="191"/>
        <v/>
      </c>
      <c r="Q2447" s="77" t="str">
        <f t="shared" si="192"/>
        <v/>
      </c>
      <c r="R2447" s="77" t="str">
        <f t="shared" si="193"/>
        <v/>
      </c>
      <c r="S2447" s="77" t="str">
        <f>IF(O2447="","",IF(OR(VALUE(LEFT(O2447,2))&gt;IF(RIGHT(J2447,1)="M",7,19),AND(OR(LEFT(O2447,2)={"07","19"}),VALUE(RIGHT(O2447,2))&gt;15)),TRUE,FALSE))</f>
        <v/>
      </c>
      <c r="T2447" s="77" t="str">
        <f>IF(O2447="","",IF(OR(VALUE(LEFT(O2447,2))&gt;IF(RIGHT(J2447,1)="M",7,19),AND(OR(LEFT(O2447,2)={"07","19"}),VALUE(RIGHT(O2447,2))&gt;5)),TRUE,FALSE))</f>
        <v/>
      </c>
    </row>
    <row r="2448" spans="12:20" x14ac:dyDescent="0.25">
      <c r="L2448" s="75">
        <f>COUNTIF($B$2:B2448,B2448)</f>
        <v>0</v>
      </c>
      <c r="M2448" s="75">
        <f>COUNTIF($L$2:L2448,4)</f>
        <v>42</v>
      </c>
      <c r="N2448" s="76" t="str">
        <f t="shared" si="194"/>
        <v>0</v>
      </c>
      <c r="O2448" s="76" t="str">
        <f t="shared" si="190"/>
        <v/>
      </c>
      <c r="P2448" s="75" t="str">
        <f t="shared" si="191"/>
        <v/>
      </c>
      <c r="Q2448" s="77" t="str">
        <f t="shared" si="192"/>
        <v/>
      </c>
      <c r="R2448" s="77" t="str">
        <f t="shared" si="193"/>
        <v/>
      </c>
      <c r="S2448" s="77" t="str">
        <f>IF(O2448="","",IF(OR(VALUE(LEFT(O2448,2))&gt;IF(RIGHT(J2448,1)="M",7,19),AND(OR(LEFT(O2448,2)={"07","19"}),VALUE(RIGHT(O2448,2))&gt;15)),TRUE,FALSE))</f>
        <v/>
      </c>
      <c r="T2448" s="77" t="str">
        <f>IF(O2448="","",IF(OR(VALUE(LEFT(O2448,2))&gt;IF(RIGHT(J2448,1)="M",7,19),AND(OR(LEFT(O2448,2)={"07","19"}),VALUE(RIGHT(O2448,2))&gt;5)),TRUE,FALSE))</f>
        <v/>
      </c>
    </row>
    <row r="2449" spans="12:20" x14ac:dyDescent="0.25">
      <c r="L2449" s="75">
        <f>COUNTIF($B$2:B2449,B2449)</f>
        <v>0</v>
      </c>
      <c r="M2449" s="75">
        <f>COUNTIF($L$2:L2449,4)</f>
        <v>42</v>
      </c>
      <c r="N2449" s="76" t="str">
        <f t="shared" si="194"/>
        <v>0</v>
      </c>
      <c r="O2449" s="76" t="str">
        <f t="shared" si="190"/>
        <v/>
      </c>
      <c r="P2449" s="75" t="str">
        <f t="shared" si="191"/>
        <v/>
      </c>
      <c r="Q2449" s="77" t="str">
        <f t="shared" si="192"/>
        <v/>
      </c>
      <c r="R2449" s="77" t="str">
        <f t="shared" si="193"/>
        <v/>
      </c>
      <c r="S2449" s="77" t="str">
        <f>IF(O2449="","",IF(OR(VALUE(LEFT(O2449,2))&gt;IF(RIGHT(J2449,1)="M",7,19),AND(OR(LEFT(O2449,2)={"07","19"}),VALUE(RIGHT(O2449,2))&gt;15)),TRUE,FALSE))</f>
        <v/>
      </c>
      <c r="T2449" s="77" t="str">
        <f>IF(O2449="","",IF(OR(VALUE(LEFT(O2449,2))&gt;IF(RIGHT(J2449,1)="M",7,19),AND(OR(LEFT(O2449,2)={"07","19"}),VALUE(RIGHT(O2449,2))&gt;5)),TRUE,FALSE))</f>
        <v/>
      </c>
    </row>
    <row r="2450" spans="12:20" x14ac:dyDescent="0.25">
      <c r="L2450" s="75">
        <f>COUNTIF($B$2:B2450,B2450)</f>
        <v>0</v>
      </c>
      <c r="M2450" s="75">
        <f>COUNTIF($L$2:L2450,4)</f>
        <v>42</v>
      </c>
      <c r="N2450" s="76" t="str">
        <f t="shared" si="194"/>
        <v>0</v>
      </c>
      <c r="O2450" s="76" t="str">
        <f t="shared" si="190"/>
        <v/>
      </c>
      <c r="P2450" s="75" t="str">
        <f t="shared" si="191"/>
        <v/>
      </c>
      <c r="Q2450" s="77" t="str">
        <f t="shared" si="192"/>
        <v/>
      </c>
      <c r="R2450" s="77" t="str">
        <f t="shared" si="193"/>
        <v/>
      </c>
      <c r="S2450" s="77" t="str">
        <f>IF(O2450="","",IF(OR(VALUE(LEFT(O2450,2))&gt;IF(RIGHT(J2450,1)="M",7,19),AND(OR(LEFT(O2450,2)={"07","19"}),VALUE(RIGHT(O2450,2))&gt;15)),TRUE,FALSE))</f>
        <v/>
      </c>
      <c r="T2450" s="77" t="str">
        <f>IF(O2450="","",IF(OR(VALUE(LEFT(O2450,2))&gt;IF(RIGHT(J2450,1)="M",7,19),AND(OR(LEFT(O2450,2)={"07","19"}),VALUE(RIGHT(O2450,2))&gt;5)),TRUE,FALSE))</f>
        <v/>
      </c>
    </row>
    <row r="2451" spans="12:20" x14ac:dyDescent="0.25">
      <c r="L2451" s="75">
        <f>COUNTIF($B$2:B2451,B2451)</f>
        <v>0</v>
      </c>
      <c r="M2451" s="75">
        <f>COUNTIF($L$2:L2451,4)</f>
        <v>42</v>
      </c>
      <c r="N2451" s="76" t="str">
        <f t="shared" si="194"/>
        <v>0</v>
      </c>
      <c r="O2451" s="76" t="str">
        <f t="shared" si="190"/>
        <v/>
      </c>
      <c r="P2451" s="75" t="str">
        <f t="shared" si="191"/>
        <v/>
      </c>
      <c r="Q2451" s="77" t="str">
        <f t="shared" si="192"/>
        <v/>
      </c>
      <c r="R2451" s="77" t="str">
        <f t="shared" si="193"/>
        <v/>
      </c>
      <c r="S2451" s="77" t="str">
        <f>IF(O2451="","",IF(OR(VALUE(LEFT(O2451,2))&gt;IF(RIGHT(J2451,1)="M",7,19),AND(OR(LEFT(O2451,2)={"07","19"}),VALUE(RIGHT(O2451,2))&gt;15)),TRUE,FALSE))</f>
        <v/>
      </c>
      <c r="T2451" s="77" t="str">
        <f>IF(O2451="","",IF(OR(VALUE(LEFT(O2451,2))&gt;IF(RIGHT(J2451,1)="M",7,19),AND(OR(LEFT(O2451,2)={"07","19"}),VALUE(RIGHT(O2451,2))&gt;5)),TRUE,FALSE))</f>
        <v/>
      </c>
    </row>
    <row r="2452" spans="12:20" x14ac:dyDescent="0.25">
      <c r="L2452" s="75">
        <f>COUNTIF($B$2:B2452,B2452)</f>
        <v>0</v>
      </c>
      <c r="M2452" s="75">
        <f>COUNTIF($L$2:L2452,4)</f>
        <v>42</v>
      </c>
      <c r="N2452" s="76" t="str">
        <f t="shared" si="194"/>
        <v>0</v>
      </c>
      <c r="O2452" s="76" t="str">
        <f t="shared" si="190"/>
        <v/>
      </c>
      <c r="P2452" s="75" t="str">
        <f t="shared" si="191"/>
        <v/>
      </c>
      <c r="Q2452" s="77" t="str">
        <f t="shared" si="192"/>
        <v/>
      </c>
      <c r="R2452" s="77" t="str">
        <f t="shared" si="193"/>
        <v/>
      </c>
      <c r="S2452" s="77" t="str">
        <f>IF(O2452="","",IF(OR(VALUE(LEFT(O2452,2))&gt;IF(RIGHT(J2452,1)="M",7,19),AND(OR(LEFT(O2452,2)={"07","19"}),VALUE(RIGHT(O2452,2))&gt;15)),TRUE,FALSE))</f>
        <v/>
      </c>
      <c r="T2452" s="77" t="str">
        <f>IF(O2452="","",IF(OR(VALUE(LEFT(O2452,2))&gt;IF(RIGHT(J2452,1)="M",7,19),AND(OR(LEFT(O2452,2)={"07","19"}),VALUE(RIGHT(O2452,2))&gt;5)),TRUE,FALSE))</f>
        <v/>
      </c>
    </row>
    <row r="2453" spans="12:20" x14ac:dyDescent="0.25">
      <c r="L2453" s="75">
        <f>COUNTIF($B$2:B2453,B2453)</f>
        <v>0</v>
      </c>
      <c r="M2453" s="75">
        <f>COUNTIF($L$2:L2453,4)</f>
        <v>42</v>
      </c>
      <c r="N2453" s="76" t="str">
        <f t="shared" si="194"/>
        <v>0</v>
      </c>
      <c r="O2453" s="76" t="str">
        <f t="shared" si="190"/>
        <v/>
      </c>
      <c r="P2453" s="75" t="str">
        <f t="shared" si="191"/>
        <v/>
      </c>
      <c r="Q2453" s="77" t="str">
        <f t="shared" si="192"/>
        <v/>
      </c>
      <c r="R2453" s="77" t="str">
        <f t="shared" si="193"/>
        <v/>
      </c>
      <c r="S2453" s="77" t="str">
        <f>IF(O2453="","",IF(OR(VALUE(LEFT(O2453,2))&gt;IF(RIGHT(J2453,1)="M",7,19),AND(OR(LEFT(O2453,2)={"07","19"}),VALUE(RIGHT(O2453,2))&gt;15)),TRUE,FALSE))</f>
        <v/>
      </c>
      <c r="T2453" s="77" t="str">
        <f>IF(O2453="","",IF(OR(VALUE(LEFT(O2453,2))&gt;IF(RIGHT(J2453,1)="M",7,19),AND(OR(LEFT(O2453,2)={"07","19"}),VALUE(RIGHT(O2453,2))&gt;5)),TRUE,FALSE))</f>
        <v/>
      </c>
    </row>
    <row r="2454" spans="12:20" x14ac:dyDescent="0.25">
      <c r="L2454" s="75">
        <f>COUNTIF($B$2:B2454,B2454)</f>
        <v>0</v>
      </c>
      <c r="M2454" s="75">
        <f>COUNTIF($L$2:L2454,4)</f>
        <v>42</v>
      </c>
      <c r="N2454" s="76" t="str">
        <f t="shared" si="194"/>
        <v>0</v>
      </c>
      <c r="O2454" s="76" t="str">
        <f t="shared" si="190"/>
        <v/>
      </c>
      <c r="P2454" s="75" t="str">
        <f t="shared" si="191"/>
        <v/>
      </c>
      <c r="Q2454" s="77" t="str">
        <f t="shared" si="192"/>
        <v/>
      </c>
      <c r="R2454" s="77" t="str">
        <f t="shared" si="193"/>
        <v/>
      </c>
      <c r="S2454" s="77" t="str">
        <f>IF(O2454="","",IF(OR(VALUE(LEFT(O2454,2))&gt;IF(RIGHT(J2454,1)="M",7,19),AND(OR(LEFT(O2454,2)={"07","19"}),VALUE(RIGHT(O2454,2))&gt;15)),TRUE,FALSE))</f>
        <v/>
      </c>
      <c r="T2454" s="77" t="str">
        <f>IF(O2454="","",IF(OR(VALUE(LEFT(O2454,2))&gt;IF(RIGHT(J2454,1)="M",7,19),AND(OR(LEFT(O2454,2)={"07","19"}),VALUE(RIGHT(O2454,2))&gt;5)),TRUE,FALSE))</f>
        <v/>
      </c>
    </row>
    <row r="2455" spans="12:20" x14ac:dyDescent="0.25">
      <c r="L2455" s="75">
        <f>COUNTIF($B$2:B2455,B2455)</f>
        <v>0</v>
      </c>
      <c r="M2455" s="75">
        <f>COUNTIF($L$2:L2455,4)</f>
        <v>42</v>
      </c>
      <c r="N2455" s="76" t="str">
        <f t="shared" si="194"/>
        <v>0</v>
      </c>
      <c r="O2455" s="76" t="str">
        <f t="shared" si="190"/>
        <v/>
      </c>
      <c r="P2455" s="75" t="str">
        <f t="shared" si="191"/>
        <v/>
      </c>
      <c r="Q2455" s="77" t="str">
        <f t="shared" si="192"/>
        <v/>
      </c>
      <c r="R2455" s="77" t="str">
        <f t="shared" si="193"/>
        <v/>
      </c>
      <c r="S2455" s="77" t="str">
        <f>IF(O2455="","",IF(OR(VALUE(LEFT(O2455,2))&gt;IF(RIGHT(J2455,1)="M",7,19),AND(OR(LEFT(O2455,2)={"07","19"}),VALUE(RIGHT(O2455,2))&gt;15)),TRUE,FALSE))</f>
        <v/>
      </c>
      <c r="T2455" s="77" t="str">
        <f>IF(O2455="","",IF(OR(VALUE(LEFT(O2455,2))&gt;IF(RIGHT(J2455,1)="M",7,19),AND(OR(LEFT(O2455,2)={"07","19"}),VALUE(RIGHT(O2455,2))&gt;5)),TRUE,FALSE))</f>
        <v/>
      </c>
    </row>
    <row r="2456" spans="12:20" x14ac:dyDescent="0.25">
      <c r="L2456" s="75">
        <f>COUNTIF($B$2:B2456,B2456)</f>
        <v>0</v>
      </c>
      <c r="M2456" s="75">
        <f>COUNTIF($L$2:L2456,4)</f>
        <v>42</v>
      </c>
      <c r="N2456" s="76" t="str">
        <f t="shared" si="194"/>
        <v>0</v>
      </c>
      <c r="O2456" s="76" t="str">
        <f t="shared" si="190"/>
        <v/>
      </c>
      <c r="P2456" s="75" t="str">
        <f t="shared" si="191"/>
        <v/>
      </c>
      <c r="Q2456" s="77" t="str">
        <f t="shared" si="192"/>
        <v/>
      </c>
      <c r="R2456" s="77" t="str">
        <f t="shared" si="193"/>
        <v/>
      </c>
      <c r="S2456" s="77" t="str">
        <f>IF(O2456="","",IF(OR(VALUE(LEFT(O2456,2))&gt;IF(RIGHT(J2456,1)="M",7,19),AND(OR(LEFT(O2456,2)={"07","19"}),VALUE(RIGHT(O2456,2))&gt;15)),TRUE,FALSE))</f>
        <v/>
      </c>
      <c r="T2456" s="77" t="str">
        <f>IF(O2456="","",IF(OR(VALUE(LEFT(O2456,2))&gt;IF(RIGHT(J2456,1)="M",7,19),AND(OR(LEFT(O2456,2)={"07","19"}),VALUE(RIGHT(O2456,2))&gt;5)),TRUE,FALSE))</f>
        <v/>
      </c>
    </row>
    <row r="2457" spans="12:20" x14ac:dyDescent="0.25">
      <c r="L2457" s="75">
        <f>COUNTIF($B$2:B2457,B2457)</f>
        <v>0</v>
      </c>
      <c r="M2457" s="75">
        <f>COUNTIF($L$2:L2457,4)</f>
        <v>42</v>
      </c>
      <c r="N2457" s="76" t="str">
        <f t="shared" si="194"/>
        <v>0</v>
      </c>
      <c r="O2457" s="76" t="str">
        <f t="shared" si="190"/>
        <v/>
      </c>
      <c r="P2457" s="75" t="str">
        <f t="shared" si="191"/>
        <v/>
      </c>
      <c r="Q2457" s="77" t="str">
        <f t="shared" si="192"/>
        <v/>
      </c>
      <c r="R2457" s="77" t="str">
        <f t="shared" si="193"/>
        <v/>
      </c>
      <c r="S2457" s="77" t="str">
        <f>IF(O2457="","",IF(OR(VALUE(LEFT(O2457,2))&gt;IF(RIGHT(J2457,1)="M",7,19),AND(OR(LEFT(O2457,2)={"07","19"}),VALUE(RIGHT(O2457,2))&gt;15)),TRUE,FALSE))</f>
        <v/>
      </c>
      <c r="T2457" s="77" t="str">
        <f>IF(O2457="","",IF(OR(VALUE(LEFT(O2457,2))&gt;IF(RIGHT(J2457,1)="M",7,19),AND(OR(LEFT(O2457,2)={"07","19"}),VALUE(RIGHT(O2457,2))&gt;5)),TRUE,FALSE))</f>
        <v/>
      </c>
    </row>
    <row r="2458" spans="12:20" x14ac:dyDescent="0.25">
      <c r="L2458" s="75">
        <f>COUNTIF($B$2:B2458,B2458)</f>
        <v>0</v>
      </c>
      <c r="M2458" s="75">
        <f>COUNTIF($L$2:L2458,4)</f>
        <v>42</v>
      </c>
      <c r="N2458" s="76" t="str">
        <f t="shared" si="194"/>
        <v>0</v>
      </c>
      <c r="O2458" s="76" t="str">
        <f t="shared" si="190"/>
        <v/>
      </c>
      <c r="P2458" s="75" t="str">
        <f t="shared" si="191"/>
        <v/>
      </c>
      <c r="Q2458" s="77" t="str">
        <f t="shared" si="192"/>
        <v/>
      </c>
      <c r="R2458" s="77" t="str">
        <f t="shared" si="193"/>
        <v/>
      </c>
      <c r="S2458" s="77" t="str">
        <f>IF(O2458="","",IF(OR(VALUE(LEFT(O2458,2))&gt;IF(RIGHT(J2458,1)="M",7,19),AND(OR(LEFT(O2458,2)={"07","19"}),VALUE(RIGHT(O2458,2))&gt;15)),TRUE,FALSE))</f>
        <v/>
      </c>
      <c r="T2458" s="77" t="str">
        <f>IF(O2458="","",IF(OR(VALUE(LEFT(O2458,2))&gt;IF(RIGHT(J2458,1)="M",7,19),AND(OR(LEFT(O2458,2)={"07","19"}),VALUE(RIGHT(O2458,2))&gt;5)),TRUE,FALSE))</f>
        <v/>
      </c>
    </row>
    <row r="2459" spans="12:20" x14ac:dyDescent="0.25">
      <c r="L2459" s="75">
        <f>COUNTIF($B$2:B2459,B2459)</f>
        <v>0</v>
      </c>
      <c r="M2459" s="75">
        <f>COUNTIF($L$2:L2459,4)</f>
        <v>42</v>
      </c>
      <c r="N2459" s="76" t="str">
        <f t="shared" si="194"/>
        <v>0</v>
      </c>
      <c r="O2459" s="76" t="str">
        <f t="shared" si="190"/>
        <v/>
      </c>
      <c r="P2459" s="75" t="str">
        <f t="shared" si="191"/>
        <v/>
      </c>
      <c r="Q2459" s="77" t="str">
        <f t="shared" si="192"/>
        <v/>
      </c>
      <c r="R2459" s="77" t="str">
        <f t="shared" si="193"/>
        <v/>
      </c>
      <c r="S2459" s="77" t="str">
        <f>IF(O2459="","",IF(OR(VALUE(LEFT(O2459,2))&gt;IF(RIGHT(J2459,1)="M",7,19),AND(OR(LEFT(O2459,2)={"07","19"}),VALUE(RIGHT(O2459,2))&gt;15)),TRUE,FALSE))</f>
        <v/>
      </c>
      <c r="T2459" s="77" t="str">
        <f>IF(O2459="","",IF(OR(VALUE(LEFT(O2459,2))&gt;IF(RIGHT(J2459,1)="M",7,19),AND(OR(LEFT(O2459,2)={"07","19"}),VALUE(RIGHT(O2459,2))&gt;5)),TRUE,FALSE))</f>
        <v/>
      </c>
    </row>
    <row r="2460" spans="12:20" x14ac:dyDescent="0.25">
      <c r="L2460" s="75">
        <f>COUNTIF($B$2:B2460,B2460)</f>
        <v>0</v>
      </c>
      <c r="M2460" s="75">
        <f>COUNTIF($L$2:L2460,4)</f>
        <v>42</v>
      </c>
      <c r="N2460" s="76" t="str">
        <f t="shared" si="194"/>
        <v>0</v>
      </c>
      <c r="O2460" s="76" t="str">
        <f t="shared" si="190"/>
        <v/>
      </c>
      <c r="P2460" s="75" t="str">
        <f t="shared" si="191"/>
        <v/>
      </c>
      <c r="Q2460" s="77" t="str">
        <f t="shared" si="192"/>
        <v/>
      </c>
      <c r="R2460" s="77" t="str">
        <f t="shared" si="193"/>
        <v/>
      </c>
      <c r="S2460" s="77" t="str">
        <f>IF(O2460="","",IF(OR(VALUE(LEFT(O2460,2))&gt;IF(RIGHT(J2460,1)="M",7,19),AND(OR(LEFT(O2460,2)={"07","19"}),VALUE(RIGHT(O2460,2))&gt;15)),TRUE,FALSE))</f>
        <v/>
      </c>
      <c r="T2460" s="77" t="str">
        <f>IF(O2460="","",IF(OR(VALUE(LEFT(O2460,2))&gt;IF(RIGHT(J2460,1)="M",7,19),AND(OR(LEFT(O2460,2)={"07","19"}),VALUE(RIGHT(O2460,2))&gt;5)),TRUE,FALSE))</f>
        <v/>
      </c>
    </row>
    <row r="2461" spans="12:20" x14ac:dyDescent="0.25">
      <c r="L2461" s="75">
        <f>COUNTIF($B$2:B2461,B2461)</f>
        <v>0</v>
      </c>
      <c r="M2461" s="75">
        <f>COUNTIF($L$2:L2461,4)</f>
        <v>42</v>
      </c>
      <c r="N2461" s="76" t="str">
        <f t="shared" si="194"/>
        <v>0</v>
      </c>
      <c r="O2461" s="76" t="str">
        <f t="shared" si="190"/>
        <v/>
      </c>
      <c r="P2461" s="75" t="str">
        <f t="shared" si="191"/>
        <v/>
      </c>
      <c r="Q2461" s="77" t="str">
        <f t="shared" si="192"/>
        <v/>
      </c>
      <c r="R2461" s="77" t="str">
        <f t="shared" si="193"/>
        <v/>
      </c>
      <c r="S2461" s="77" t="str">
        <f>IF(O2461="","",IF(OR(VALUE(LEFT(O2461,2))&gt;IF(RIGHT(J2461,1)="M",7,19),AND(OR(LEFT(O2461,2)={"07","19"}),VALUE(RIGHT(O2461,2))&gt;15)),TRUE,FALSE))</f>
        <v/>
      </c>
      <c r="T2461" s="77" t="str">
        <f>IF(O2461="","",IF(OR(VALUE(LEFT(O2461,2))&gt;IF(RIGHT(J2461,1)="M",7,19),AND(OR(LEFT(O2461,2)={"07","19"}),VALUE(RIGHT(O2461,2))&gt;5)),TRUE,FALSE))</f>
        <v/>
      </c>
    </row>
    <row r="2462" spans="12:20" x14ac:dyDescent="0.25">
      <c r="L2462" s="75">
        <f>COUNTIF($B$2:B2462,B2462)</f>
        <v>0</v>
      </c>
      <c r="M2462" s="75">
        <f>COUNTIF($L$2:L2462,4)</f>
        <v>42</v>
      </c>
      <c r="N2462" s="76" t="str">
        <f t="shared" si="194"/>
        <v>0</v>
      </c>
      <c r="O2462" s="76" t="str">
        <f t="shared" si="190"/>
        <v/>
      </c>
      <c r="P2462" s="75" t="str">
        <f t="shared" si="191"/>
        <v/>
      </c>
      <c r="Q2462" s="77" t="str">
        <f t="shared" si="192"/>
        <v/>
      </c>
      <c r="R2462" s="77" t="str">
        <f t="shared" si="193"/>
        <v/>
      </c>
      <c r="S2462" s="77" t="str">
        <f>IF(O2462="","",IF(OR(VALUE(LEFT(O2462,2))&gt;IF(RIGHT(J2462,1)="M",7,19),AND(OR(LEFT(O2462,2)={"07","19"}),VALUE(RIGHT(O2462,2))&gt;15)),TRUE,FALSE))</f>
        <v/>
      </c>
      <c r="T2462" s="77" t="str">
        <f>IF(O2462="","",IF(OR(VALUE(LEFT(O2462,2))&gt;IF(RIGHT(J2462,1)="M",7,19),AND(OR(LEFT(O2462,2)={"07","19"}),VALUE(RIGHT(O2462,2))&gt;5)),TRUE,FALSE))</f>
        <v/>
      </c>
    </row>
    <row r="2463" spans="12:20" x14ac:dyDescent="0.25">
      <c r="L2463" s="75">
        <f>COUNTIF($B$2:B2463,B2463)</f>
        <v>0</v>
      </c>
      <c r="M2463" s="75">
        <f>COUNTIF($L$2:L2463,4)</f>
        <v>42</v>
      </c>
      <c r="N2463" s="76" t="str">
        <f t="shared" si="194"/>
        <v>0</v>
      </c>
      <c r="O2463" s="76" t="str">
        <f t="shared" si="190"/>
        <v/>
      </c>
      <c r="P2463" s="75" t="str">
        <f t="shared" si="191"/>
        <v/>
      </c>
      <c r="Q2463" s="77" t="str">
        <f t="shared" si="192"/>
        <v/>
      </c>
      <c r="R2463" s="77" t="str">
        <f t="shared" si="193"/>
        <v/>
      </c>
      <c r="S2463" s="77" t="str">
        <f>IF(O2463="","",IF(OR(VALUE(LEFT(O2463,2))&gt;IF(RIGHT(J2463,1)="M",7,19),AND(OR(LEFT(O2463,2)={"07","19"}),VALUE(RIGHT(O2463,2))&gt;15)),TRUE,FALSE))</f>
        <v/>
      </c>
      <c r="T2463" s="77" t="str">
        <f>IF(O2463="","",IF(OR(VALUE(LEFT(O2463,2))&gt;IF(RIGHT(J2463,1)="M",7,19),AND(OR(LEFT(O2463,2)={"07","19"}),VALUE(RIGHT(O2463,2))&gt;5)),TRUE,FALSE))</f>
        <v/>
      </c>
    </row>
    <row r="2464" spans="12:20" x14ac:dyDescent="0.25">
      <c r="L2464" s="75">
        <f>COUNTIF($B$2:B2464,B2464)</f>
        <v>0</v>
      </c>
      <c r="M2464" s="75">
        <f>COUNTIF($L$2:L2464,4)</f>
        <v>42</v>
      </c>
      <c r="N2464" s="76" t="str">
        <f t="shared" si="194"/>
        <v>0</v>
      </c>
      <c r="O2464" s="76" t="str">
        <f t="shared" si="190"/>
        <v/>
      </c>
      <c r="P2464" s="75" t="str">
        <f t="shared" si="191"/>
        <v/>
      </c>
      <c r="Q2464" s="77" t="str">
        <f t="shared" si="192"/>
        <v/>
      </c>
      <c r="R2464" s="77" t="str">
        <f t="shared" si="193"/>
        <v/>
      </c>
      <c r="S2464" s="77" t="str">
        <f>IF(O2464="","",IF(OR(VALUE(LEFT(O2464,2))&gt;IF(RIGHT(J2464,1)="M",7,19),AND(OR(LEFT(O2464,2)={"07","19"}),VALUE(RIGHT(O2464,2))&gt;15)),TRUE,FALSE))</f>
        <v/>
      </c>
      <c r="T2464" s="77" t="str">
        <f>IF(O2464="","",IF(OR(VALUE(LEFT(O2464,2))&gt;IF(RIGHT(J2464,1)="M",7,19),AND(OR(LEFT(O2464,2)={"07","19"}),VALUE(RIGHT(O2464,2))&gt;5)),TRUE,FALSE))</f>
        <v/>
      </c>
    </row>
    <row r="2465" spans="12:20" x14ac:dyDescent="0.25">
      <c r="L2465" s="75">
        <f>COUNTIF($B$2:B2465,B2465)</f>
        <v>0</v>
      </c>
      <c r="M2465" s="75">
        <f>COUNTIF($L$2:L2465,4)</f>
        <v>42</v>
      </c>
      <c r="N2465" s="76" t="str">
        <f t="shared" si="194"/>
        <v>0</v>
      </c>
      <c r="O2465" s="76" t="str">
        <f t="shared" si="190"/>
        <v/>
      </c>
      <c r="P2465" s="75" t="str">
        <f t="shared" si="191"/>
        <v/>
      </c>
      <c r="Q2465" s="77" t="str">
        <f t="shared" si="192"/>
        <v/>
      </c>
      <c r="R2465" s="77" t="str">
        <f t="shared" si="193"/>
        <v/>
      </c>
      <c r="S2465" s="77" t="str">
        <f>IF(O2465="","",IF(OR(VALUE(LEFT(O2465,2))&gt;IF(RIGHT(J2465,1)="M",7,19),AND(OR(LEFT(O2465,2)={"07","19"}),VALUE(RIGHT(O2465,2))&gt;15)),TRUE,FALSE))</f>
        <v/>
      </c>
      <c r="T2465" s="77" t="str">
        <f>IF(O2465="","",IF(OR(VALUE(LEFT(O2465,2))&gt;IF(RIGHT(J2465,1)="M",7,19),AND(OR(LEFT(O2465,2)={"07","19"}),VALUE(RIGHT(O2465,2))&gt;5)),TRUE,FALSE))</f>
        <v/>
      </c>
    </row>
    <row r="2466" spans="12:20" x14ac:dyDescent="0.25">
      <c r="L2466" s="75">
        <f>COUNTIF($B$2:B2466,B2466)</f>
        <v>0</v>
      </c>
      <c r="M2466" s="75">
        <f>COUNTIF($L$2:L2466,4)</f>
        <v>42</v>
      </c>
      <c r="N2466" s="76" t="str">
        <f t="shared" si="194"/>
        <v>0</v>
      </c>
      <c r="O2466" s="76" t="str">
        <f t="shared" si="190"/>
        <v/>
      </c>
      <c r="P2466" s="75" t="str">
        <f t="shared" si="191"/>
        <v/>
      </c>
      <c r="Q2466" s="77" t="str">
        <f t="shared" si="192"/>
        <v/>
      </c>
      <c r="R2466" s="77" t="str">
        <f t="shared" si="193"/>
        <v/>
      </c>
      <c r="S2466" s="77" t="str">
        <f>IF(O2466="","",IF(OR(VALUE(LEFT(O2466,2))&gt;IF(RIGHT(J2466,1)="M",7,19),AND(OR(LEFT(O2466,2)={"07","19"}),VALUE(RIGHT(O2466,2))&gt;15)),TRUE,FALSE))</f>
        <v/>
      </c>
      <c r="T2466" s="77" t="str">
        <f>IF(O2466="","",IF(OR(VALUE(LEFT(O2466,2))&gt;IF(RIGHT(J2466,1)="M",7,19),AND(OR(LEFT(O2466,2)={"07","19"}),VALUE(RIGHT(O2466,2))&gt;5)),TRUE,FALSE))</f>
        <v/>
      </c>
    </row>
    <row r="2467" spans="12:20" x14ac:dyDescent="0.25">
      <c r="L2467" s="75">
        <f>COUNTIF($B$2:B2467,B2467)</f>
        <v>0</v>
      </c>
      <c r="M2467" s="75">
        <f>COUNTIF($L$2:L2467,4)</f>
        <v>42</v>
      </c>
      <c r="N2467" s="76" t="str">
        <f t="shared" si="194"/>
        <v>0</v>
      </c>
      <c r="O2467" s="76" t="str">
        <f t="shared" si="190"/>
        <v/>
      </c>
      <c r="P2467" s="75" t="str">
        <f t="shared" si="191"/>
        <v/>
      </c>
      <c r="Q2467" s="77" t="str">
        <f t="shared" si="192"/>
        <v/>
      </c>
      <c r="R2467" s="77" t="str">
        <f t="shared" si="193"/>
        <v/>
      </c>
      <c r="S2467" s="77" t="str">
        <f>IF(O2467="","",IF(OR(VALUE(LEFT(O2467,2))&gt;IF(RIGHT(J2467,1)="M",7,19),AND(OR(LEFT(O2467,2)={"07","19"}),VALUE(RIGHT(O2467,2))&gt;15)),TRUE,FALSE))</f>
        <v/>
      </c>
      <c r="T2467" s="77" t="str">
        <f>IF(O2467="","",IF(OR(VALUE(LEFT(O2467,2))&gt;IF(RIGHT(J2467,1)="M",7,19),AND(OR(LEFT(O2467,2)={"07","19"}),VALUE(RIGHT(O2467,2))&gt;5)),TRUE,FALSE))</f>
        <v/>
      </c>
    </row>
    <row r="2468" spans="12:20" x14ac:dyDescent="0.25">
      <c r="L2468" s="75">
        <f>COUNTIF($B$2:B2468,B2468)</f>
        <v>0</v>
      </c>
      <c r="M2468" s="75">
        <f>COUNTIF($L$2:L2468,4)</f>
        <v>42</v>
      </c>
      <c r="N2468" s="76" t="str">
        <f t="shared" si="194"/>
        <v>0</v>
      </c>
      <c r="O2468" s="76" t="str">
        <f t="shared" si="190"/>
        <v/>
      </c>
      <c r="P2468" s="75" t="str">
        <f t="shared" si="191"/>
        <v/>
      </c>
      <c r="Q2468" s="77" t="str">
        <f t="shared" si="192"/>
        <v/>
      </c>
      <c r="R2468" s="77" t="str">
        <f t="shared" si="193"/>
        <v/>
      </c>
      <c r="S2468" s="77" t="str">
        <f>IF(O2468="","",IF(OR(VALUE(LEFT(O2468,2))&gt;IF(RIGHT(J2468,1)="M",7,19),AND(OR(LEFT(O2468,2)={"07","19"}),VALUE(RIGHT(O2468,2))&gt;15)),TRUE,FALSE))</f>
        <v/>
      </c>
      <c r="T2468" s="77" t="str">
        <f>IF(O2468="","",IF(OR(VALUE(LEFT(O2468,2))&gt;IF(RIGHT(J2468,1)="M",7,19),AND(OR(LEFT(O2468,2)={"07","19"}),VALUE(RIGHT(O2468,2))&gt;5)),TRUE,FALSE))</f>
        <v/>
      </c>
    </row>
    <row r="2469" spans="12:20" x14ac:dyDescent="0.25">
      <c r="L2469" s="75">
        <f>COUNTIF($B$2:B2469,B2469)</f>
        <v>0</v>
      </c>
      <c r="M2469" s="75">
        <f>COUNTIF($L$2:L2469,4)</f>
        <v>42</v>
      </c>
      <c r="N2469" s="76" t="str">
        <f t="shared" si="194"/>
        <v>0</v>
      </c>
      <c r="O2469" s="76" t="str">
        <f t="shared" si="190"/>
        <v/>
      </c>
      <c r="P2469" s="75" t="str">
        <f t="shared" si="191"/>
        <v/>
      </c>
      <c r="Q2469" s="77" t="str">
        <f t="shared" si="192"/>
        <v/>
      </c>
      <c r="R2469" s="77" t="str">
        <f t="shared" si="193"/>
        <v/>
      </c>
      <c r="S2469" s="77" t="str">
        <f>IF(O2469="","",IF(OR(VALUE(LEFT(O2469,2))&gt;IF(RIGHT(J2469,1)="M",7,19),AND(OR(LEFT(O2469,2)={"07","19"}),VALUE(RIGHT(O2469,2))&gt;15)),TRUE,FALSE))</f>
        <v/>
      </c>
      <c r="T2469" s="77" t="str">
        <f>IF(O2469="","",IF(OR(VALUE(LEFT(O2469,2))&gt;IF(RIGHT(J2469,1)="M",7,19),AND(OR(LEFT(O2469,2)={"07","19"}),VALUE(RIGHT(O2469,2))&gt;5)),TRUE,FALSE))</f>
        <v/>
      </c>
    </row>
    <row r="2470" spans="12:20" x14ac:dyDescent="0.25">
      <c r="L2470" s="75">
        <f>COUNTIF($B$2:B2470,B2470)</f>
        <v>0</v>
      </c>
      <c r="M2470" s="75">
        <f>COUNTIF($L$2:L2470,4)</f>
        <v>42</v>
      </c>
      <c r="N2470" s="76" t="str">
        <f t="shared" si="194"/>
        <v>0</v>
      </c>
      <c r="O2470" s="76" t="str">
        <f t="shared" si="190"/>
        <v/>
      </c>
      <c r="P2470" s="75" t="str">
        <f t="shared" si="191"/>
        <v/>
      </c>
      <c r="Q2470" s="77" t="str">
        <f t="shared" si="192"/>
        <v/>
      </c>
      <c r="R2470" s="77" t="str">
        <f t="shared" si="193"/>
        <v/>
      </c>
      <c r="S2470" s="77" t="str">
        <f>IF(O2470="","",IF(OR(VALUE(LEFT(O2470,2))&gt;IF(RIGHT(J2470,1)="M",7,19),AND(OR(LEFT(O2470,2)={"07","19"}),VALUE(RIGHT(O2470,2))&gt;15)),TRUE,FALSE))</f>
        <v/>
      </c>
      <c r="T2470" s="77" t="str">
        <f>IF(O2470="","",IF(OR(VALUE(LEFT(O2470,2))&gt;IF(RIGHT(J2470,1)="M",7,19),AND(OR(LEFT(O2470,2)={"07","19"}),VALUE(RIGHT(O2470,2))&gt;5)),TRUE,FALSE))</f>
        <v/>
      </c>
    </row>
    <row r="2471" spans="12:20" x14ac:dyDescent="0.25">
      <c r="L2471" s="75">
        <f>COUNTIF($B$2:B2471,B2471)</f>
        <v>0</v>
      </c>
      <c r="M2471" s="75">
        <f>COUNTIF($L$2:L2471,4)</f>
        <v>42</v>
      </c>
      <c r="N2471" s="76" t="str">
        <f t="shared" si="194"/>
        <v>0</v>
      </c>
      <c r="O2471" s="76" t="str">
        <f t="shared" si="190"/>
        <v/>
      </c>
      <c r="P2471" s="75" t="str">
        <f t="shared" si="191"/>
        <v/>
      </c>
      <c r="Q2471" s="77" t="str">
        <f t="shared" si="192"/>
        <v/>
      </c>
      <c r="R2471" s="77" t="str">
        <f t="shared" si="193"/>
        <v/>
      </c>
      <c r="S2471" s="77" t="str">
        <f>IF(O2471="","",IF(OR(VALUE(LEFT(O2471,2))&gt;IF(RIGHT(J2471,1)="M",7,19),AND(OR(LEFT(O2471,2)={"07","19"}),VALUE(RIGHT(O2471,2))&gt;15)),TRUE,FALSE))</f>
        <v/>
      </c>
      <c r="T2471" s="77" t="str">
        <f>IF(O2471="","",IF(OR(VALUE(LEFT(O2471,2))&gt;IF(RIGHT(J2471,1)="M",7,19),AND(OR(LEFT(O2471,2)={"07","19"}),VALUE(RIGHT(O2471,2))&gt;5)),TRUE,FALSE))</f>
        <v/>
      </c>
    </row>
    <row r="2472" spans="12:20" x14ac:dyDescent="0.25">
      <c r="L2472" s="75">
        <f>COUNTIF($B$2:B2472,B2472)</f>
        <v>0</v>
      </c>
      <c r="M2472" s="75">
        <f>COUNTIF($L$2:L2472,4)</f>
        <v>42</v>
      </c>
      <c r="N2472" s="76" t="str">
        <f t="shared" si="194"/>
        <v>0</v>
      </c>
      <c r="O2472" s="76" t="str">
        <f t="shared" si="190"/>
        <v/>
      </c>
      <c r="P2472" s="75" t="str">
        <f t="shared" si="191"/>
        <v/>
      </c>
      <c r="Q2472" s="77" t="str">
        <f t="shared" si="192"/>
        <v/>
      </c>
      <c r="R2472" s="77" t="str">
        <f t="shared" si="193"/>
        <v/>
      </c>
      <c r="S2472" s="77" t="str">
        <f>IF(O2472="","",IF(OR(VALUE(LEFT(O2472,2))&gt;IF(RIGHT(J2472,1)="M",7,19),AND(OR(LEFT(O2472,2)={"07","19"}),VALUE(RIGHT(O2472,2))&gt;15)),TRUE,FALSE))</f>
        <v/>
      </c>
      <c r="T2472" s="77" t="str">
        <f>IF(O2472="","",IF(OR(VALUE(LEFT(O2472,2))&gt;IF(RIGHT(J2472,1)="M",7,19),AND(OR(LEFT(O2472,2)={"07","19"}),VALUE(RIGHT(O2472,2))&gt;5)),TRUE,FALSE))</f>
        <v/>
      </c>
    </row>
    <row r="2473" spans="12:20" x14ac:dyDescent="0.25">
      <c r="L2473" s="75">
        <f>COUNTIF($B$2:B2473,B2473)</f>
        <v>0</v>
      </c>
      <c r="M2473" s="75">
        <f>COUNTIF($L$2:L2473,4)</f>
        <v>42</v>
      </c>
      <c r="N2473" s="76" t="str">
        <f t="shared" si="194"/>
        <v>0</v>
      </c>
      <c r="O2473" s="76" t="str">
        <f t="shared" si="190"/>
        <v/>
      </c>
      <c r="P2473" s="75" t="str">
        <f t="shared" si="191"/>
        <v/>
      </c>
      <c r="Q2473" s="77" t="str">
        <f t="shared" si="192"/>
        <v/>
      </c>
      <c r="R2473" s="77" t="str">
        <f t="shared" si="193"/>
        <v/>
      </c>
      <c r="S2473" s="77" t="str">
        <f>IF(O2473="","",IF(OR(VALUE(LEFT(O2473,2))&gt;IF(RIGHT(J2473,1)="M",7,19),AND(OR(LEFT(O2473,2)={"07","19"}),VALUE(RIGHT(O2473,2))&gt;15)),TRUE,FALSE))</f>
        <v/>
      </c>
      <c r="T2473" s="77" t="str">
        <f>IF(O2473="","",IF(OR(VALUE(LEFT(O2473,2))&gt;IF(RIGHT(J2473,1)="M",7,19),AND(OR(LEFT(O2473,2)={"07","19"}),VALUE(RIGHT(O2473,2))&gt;5)),TRUE,FALSE))</f>
        <v/>
      </c>
    </row>
    <row r="2474" spans="12:20" x14ac:dyDescent="0.25">
      <c r="L2474" s="75">
        <f>COUNTIF($B$2:B2474,B2474)</f>
        <v>0</v>
      </c>
      <c r="M2474" s="75">
        <f>COUNTIF($L$2:L2474,4)</f>
        <v>42</v>
      </c>
      <c r="N2474" s="76" t="str">
        <f t="shared" si="194"/>
        <v>0</v>
      </c>
      <c r="O2474" s="76" t="str">
        <f t="shared" si="190"/>
        <v/>
      </c>
      <c r="P2474" s="75" t="str">
        <f t="shared" si="191"/>
        <v/>
      </c>
      <c r="Q2474" s="77" t="str">
        <f t="shared" si="192"/>
        <v/>
      </c>
      <c r="R2474" s="77" t="str">
        <f t="shared" si="193"/>
        <v/>
      </c>
      <c r="S2474" s="77" t="str">
        <f>IF(O2474="","",IF(OR(VALUE(LEFT(O2474,2))&gt;IF(RIGHT(J2474,1)="M",7,19),AND(OR(LEFT(O2474,2)={"07","19"}),VALUE(RIGHT(O2474,2))&gt;15)),TRUE,FALSE))</f>
        <v/>
      </c>
      <c r="T2474" s="77" t="str">
        <f>IF(O2474="","",IF(OR(VALUE(LEFT(O2474,2))&gt;IF(RIGHT(J2474,1)="M",7,19),AND(OR(LEFT(O2474,2)={"07","19"}),VALUE(RIGHT(O2474,2))&gt;5)),TRUE,FALSE))</f>
        <v/>
      </c>
    </row>
    <row r="2475" spans="12:20" x14ac:dyDescent="0.25">
      <c r="L2475" s="75">
        <f>COUNTIF($B$2:B2475,B2475)</f>
        <v>0</v>
      </c>
      <c r="M2475" s="75">
        <f>COUNTIF($L$2:L2475,4)</f>
        <v>42</v>
      </c>
      <c r="N2475" s="76" t="str">
        <f t="shared" si="194"/>
        <v>0</v>
      </c>
      <c r="O2475" s="76" t="str">
        <f t="shared" si="190"/>
        <v/>
      </c>
      <c r="P2475" s="75" t="str">
        <f t="shared" si="191"/>
        <v/>
      </c>
      <c r="Q2475" s="77" t="str">
        <f t="shared" si="192"/>
        <v/>
      </c>
      <c r="R2475" s="77" t="str">
        <f t="shared" si="193"/>
        <v/>
      </c>
      <c r="S2475" s="77" t="str">
        <f>IF(O2475="","",IF(OR(VALUE(LEFT(O2475,2))&gt;IF(RIGHT(J2475,1)="M",7,19),AND(OR(LEFT(O2475,2)={"07","19"}),VALUE(RIGHT(O2475,2))&gt;15)),TRUE,FALSE))</f>
        <v/>
      </c>
      <c r="T2475" s="77" t="str">
        <f>IF(O2475="","",IF(OR(VALUE(LEFT(O2475,2))&gt;IF(RIGHT(J2475,1)="M",7,19),AND(OR(LEFT(O2475,2)={"07","19"}),VALUE(RIGHT(O2475,2))&gt;5)),TRUE,FALSE))</f>
        <v/>
      </c>
    </row>
    <row r="2476" spans="12:20" x14ac:dyDescent="0.25">
      <c r="L2476" s="75">
        <f>COUNTIF($B$2:B2476,B2476)</f>
        <v>0</v>
      </c>
      <c r="M2476" s="75">
        <f>COUNTIF($L$2:L2476,4)</f>
        <v>42</v>
      </c>
      <c r="N2476" s="76" t="str">
        <f t="shared" si="194"/>
        <v>0</v>
      </c>
      <c r="O2476" s="76" t="str">
        <f t="shared" si="190"/>
        <v/>
      </c>
      <c r="P2476" s="75" t="str">
        <f t="shared" si="191"/>
        <v/>
      </c>
      <c r="Q2476" s="77" t="str">
        <f t="shared" si="192"/>
        <v/>
      </c>
      <c r="R2476" s="77" t="str">
        <f t="shared" si="193"/>
        <v/>
      </c>
      <c r="S2476" s="77" t="str">
        <f>IF(O2476="","",IF(OR(VALUE(LEFT(O2476,2))&gt;IF(RIGHT(J2476,1)="M",7,19),AND(OR(LEFT(O2476,2)={"07","19"}),VALUE(RIGHT(O2476,2))&gt;15)),TRUE,FALSE))</f>
        <v/>
      </c>
      <c r="T2476" s="77" t="str">
        <f>IF(O2476="","",IF(OR(VALUE(LEFT(O2476,2))&gt;IF(RIGHT(J2476,1)="M",7,19),AND(OR(LEFT(O2476,2)={"07","19"}),VALUE(RIGHT(O2476,2))&gt;5)),TRUE,FALSE))</f>
        <v/>
      </c>
    </row>
    <row r="2477" spans="12:20" x14ac:dyDescent="0.25">
      <c r="L2477" s="75">
        <f>COUNTIF($B$2:B2477,B2477)</f>
        <v>0</v>
      </c>
      <c r="M2477" s="75">
        <f>COUNTIF($L$2:L2477,4)</f>
        <v>42</v>
      </c>
      <c r="N2477" s="76" t="str">
        <f t="shared" si="194"/>
        <v>0</v>
      </c>
      <c r="O2477" s="76" t="str">
        <f t="shared" si="190"/>
        <v/>
      </c>
      <c r="P2477" s="75" t="str">
        <f t="shared" si="191"/>
        <v/>
      </c>
      <c r="Q2477" s="77" t="str">
        <f t="shared" si="192"/>
        <v/>
      </c>
      <c r="R2477" s="77" t="str">
        <f t="shared" si="193"/>
        <v/>
      </c>
      <c r="S2477" s="77" t="str">
        <f>IF(O2477="","",IF(OR(VALUE(LEFT(O2477,2))&gt;IF(RIGHT(J2477,1)="M",7,19),AND(OR(LEFT(O2477,2)={"07","19"}),VALUE(RIGHT(O2477,2))&gt;15)),TRUE,FALSE))</f>
        <v/>
      </c>
      <c r="T2477" s="77" t="str">
        <f>IF(O2477="","",IF(OR(VALUE(LEFT(O2477,2))&gt;IF(RIGHT(J2477,1)="M",7,19),AND(OR(LEFT(O2477,2)={"07","19"}),VALUE(RIGHT(O2477,2))&gt;5)),TRUE,FALSE))</f>
        <v/>
      </c>
    </row>
    <row r="2478" spans="12:20" x14ac:dyDescent="0.25">
      <c r="L2478" s="75">
        <f>COUNTIF($B$2:B2478,B2478)</f>
        <v>0</v>
      </c>
      <c r="M2478" s="75">
        <f>COUNTIF($L$2:L2478,4)</f>
        <v>42</v>
      </c>
      <c r="N2478" s="76" t="str">
        <f t="shared" si="194"/>
        <v>0</v>
      </c>
      <c r="O2478" s="76" t="str">
        <f t="shared" si="190"/>
        <v/>
      </c>
      <c r="P2478" s="75" t="str">
        <f t="shared" si="191"/>
        <v/>
      </c>
      <c r="Q2478" s="77" t="str">
        <f t="shared" si="192"/>
        <v/>
      </c>
      <c r="R2478" s="77" t="str">
        <f t="shared" si="193"/>
        <v/>
      </c>
      <c r="S2478" s="77" t="str">
        <f>IF(O2478="","",IF(OR(VALUE(LEFT(O2478,2))&gt;IF(RIGHT(J2478,1)="M",7,19),AND(OR(LEFT(O2478,2)={"07","19"}),VALUE(RIGHT(O2478,2))&gt;15)),TRUE,FALSE))</f>
        <v/>
      </c>
      <c r="T2478" s="77" t="str">
        <f>IF(O2478="","",IF(OR(VALUE(LEFT(O2478,2))&gt;IF(RIGHT(J2478,1)="M",7,19),AND(OR(LEFT(O2478,2)={"07","19"}),VALUE(RIGHT(O2478,2))&gt;5)),TRUE,FALSE))</f>
        <v/>
      </c>
    </row>
    <row r="2479" spans="12:20" x14ac:dyDescent="0.25">
      <c r="L2479" s="75">
        <f>COUNTIF($B$2:B2479,B2479)</f>
        <v>0</v>
      </c>
      <c r="M2479" s="75">
        <f>COUNTIF($L$2:L2479,4)</f>
        <v>42</v>
      </c>
      <c r="N2479" s="76" t="str">
        <f t="shared" si="194"/>
        <v>0</v>
      </c>
      <c r="O2479" s="76" t="str">
        <f t="shared" si="190"/>
        <v/>
      </c>
      <c r="P2479" s="75" t="str">
        <f t="shared" si="191"/>
        <v/>
      </c>
      <c r="Q2479" s="77" t="str">
        <f t="shared" si="192"/>
        <v/>
      </c>
      <c r="R2479" s="77" t="str">
        <f t="shared" si="193"/>
        <v/>
      </c>
      <c r="S2479" s="77" t="str">
        <f>IF(O2479="","",IF(OR(VALUE(LEFT(O2479,2))&gt;IF(RIGHT(J2479,1)="M",7,19),AND(OR(LEFT(O2479,2)={"07","19"}),VALUE(RIGHT(O2479,2))&gt;15)),TRUE,FALSE))</f>
        <v/>
      </c>
      <c r="T2479" s="77" t="str">
        <f>IF(O2479="","",IF(OR(VALUE(LEFT(O2479,2))&gt;IF(RIGHT(J2479,1)="M",7,19),AND(OR(LEFT(O2479,2)={"07","19"}),VALUE(RIGHT(O2479,2))&gt;5)),TRUE,FALSE))</f>
        <v/>
      </c>
    </row>
    <row r="2480" spans="12:20" x14ac:dyDescent="0.25">
      <c r="L2480" s="75">
        <f>COUNTIF($B$2:B2480,B2480)</f>
        <v>0</v>
      </c>
      <c r="M2480" s="75">
        <f>COUNTIF($L$2:L2480,4)</f>
        <v>42</v>
      </c>
      <c r="N2480" s="76" t="str">
        <f t="shared" si="194"/>
        <v>0</v>
      </c>
      <c r="O2480" s="76" t="str">
        <f t="shared" si="190"/>
        <v/>
      </c>
      <c r="P2480" s="75" t="str">
        <f t="shared" si="191"/>
        <v/>
      </c>
      <c r="Q2480" s="77" t="str">
        <f t="shared" si="192"/>
        <v/>
      </c>
      <c r="R2480" s="77" t="str">
        <f t="shared" si="193"/>
        <v/>
      </c>
      <c r="S2480" s="77" t="str">
        <f>IF(O2480="","",IF(OR(VALUE(LEFT(O2480,2))&gt;IF(RIGHT(J2480,1)="M",7,19),AND(OR(LEFT(O2480,2)={"07","19"}),VALUE(RIGHT(O2480,2))&gt;15)),TRUE,FALSE))</f>
        <v/>
      </c>
      <c r="T2480" s="77" t="str">
        <f>IF(O2480="","",IF(OR(VALUE(LEFT(O2480,2))&gt;IF(RIGHT(J2480,1)="M",7,19),AND(OR(LEFT(O2480,2)={"07","19"}),VALUE(RIGHT(O2480,2))&gt;5)),TRUE,FALSE))</f>
        <v/>
      </c>
    </row>
    <row r="2481" spans="12:20" x14ac:dyDescent="0.25">
      <c r="L2481" s="75">
        <f>COUNTIF($B$2:B2481,B2481)</f>
        <v>0</v>
      </c>
      <c r="M2481" s="75">
        <f>COUNTIF($L$2:L2481,4)</f>
        <v>42</v>
      </c>
      <c r="N2481" s="76" t="str">
        <f t="shared" si="194"/>
        <v>0</v>
      </c>
      <c r="O2481" s="76" t="str">
        <f t="shared" si="190"/>
        <v/>
      </c>
      <c r="P2481" s="75" t="str">
        <f t="shared" si="191"/>
        <v/>
      </c>
      <c r="Q2481" s="77" t="str">
        <f t="shared" si="192"/>
        <v/>
      </c>
      <c r="R2481" s="77" t="str">
        <f t="shared" si="193"/>
        <v/>
      </c>
      <c r="S2481" s="77" t="str">
        <f>IF(O2481="","",IF(OR(VALUE(LEFT(O2481,2))&gt;IF(RIGHT(J2481,1)="M",7,19),AND(OR(LEFT(O2481,2)={"07","19"}),VALUE(RIGHT(O2481,2))&gt;15)),TRUE,FALSE))</f>
        <v/>
      </c>
      <c r="T2481" s="77" t="str">
        <f>IF(O2481="","",IF(OR(VALUE(LEFT(O2481,2))&gt;IF(RIGHT(J2481,1)="M",7,19),AND(OR(LEFT(O2481,2)={"07","19"}),VALUE(RIGHT(O2481,2))&gt;5)),TRUE,FALSE))</f>
        <v/>
      </c>
    </row>
    <row r="2482" spans="12:20" x14ac:dyDescent="0.25">
      <c r="L2482" s="75">
        <f>COUNTIF($B$2:B2482,B2482)</f>
        <v>0</v>
      </c>
      <c r="M2482" s="75">
        <f>COUNTIF($L$2:L2482,4)</f>
        <v>42</v>
      </c>
      <c r="N2482" s="76" t="str">
        <f t="shared" si="194"/>
        <v>0</v>
      </c>
      <c r="O2482" s="76" t="str">
        <f t="shared" si="190"/>
        <v/>
      </c>
      <c r="P2482" s="75" t="str">
        <f t="shared" si="191"/>
        <v/>
      </c>
      <c r="Q2482" s="77" t="str">
        <f t="shared" si="192"/>
        <v/>
      </c>
      <c r="R2482" s="77" t="str">
        <f t="shared" si="193"/>
        <v/>
      </c>
      <c r="S2482" s="77" t="str">
        <f>IF(O2482="","",IF(OR(VALUE(LEFT(O2482,2))&gt;IF(RIGHT(J2482,1)="M",7,19),AND(OR(LEFT(O2482,2)={"07","19"}),VALUE(RIGHT(O2482,2))&gt;15)),TRUE,FALSE))</f>
        <v/>
      </c>
      <c r="T2482" s="77" t="str">
        <f>IF(O2482="","",IF(OR(VALUE(LEFT(O2482,2))&gt;IF(RIGHT(J2482,1)="M",7,19),AND(OR(LEFT(O2482,2)={"07","19"}),VALUE(RIGHT(O2482,2))&gt;5)),TRUE,FALSE))</f>
        <v/>
      </c>
    </row>
    <row r="2483" spans="12:20" x14ac:dyDescent="0.25">
      <c r="L2483" s="75">
        <f>COUNTIF($B$2:B2483,B2483)</f>
        <v>0</v>
      </c>
      <c r="M2483" s="75">
        <f>COUNTIF($L$2:L2483,4)</f>
        <v>42</v>
      </c>
      <c r="N2483" s="76" t="str">
        <f t="shared" si="194"/>
        <v>0</v>
      </c>
      <c r="O2483" s="76" t="str">
        <f t="shared" si="190"/>
        <v/>
      </c>
      <c r="P2483" s="75" t="str">
        <f t="shared" si="191"/>
        <v/>
      </c>
      <c r="Q2483" s="77" t="str">
        <f t="shared" si="192"/>
        <v/>
      </c>
      <c r="R2483" s="77" t="str">
        <f t="shared" si="193"/>
        <v/>
      </c>
      <c r="S2483" s="77" t="str">
        <f>IF(O2483="","",IF(OR(VALUE(LEFT(O2483,2))&gt;IF(RIGHT(J2483,1)="M",7,19),AND(OR(LEFT(O2483,2)={"07","19"}),VALUE(RIGHT(O2483,2))&gt;15)),TRUE,FALSE))</f>
        <v/>
      </c>
      <c r="T2483" s="77" t="str">
        <f>IF(O2483="","",IF(OR(VALUE(LEFT(O2483,2))&gt;IF(RIGHT(J2483,1)="M",7,19),AND(OR(LEFT(O2483,2)={"07","19"}),VALUE(RIGHT(O2483,2))&gt;5)),TRUE,FALSE))</f>
        <v/>
      </c>
    </row>
    <row r="2484" spans="12:20" x14ac:dyDescent="0.25">
      <c r="L2484" s="75">
        <f>COUNTIF($B$2:B2484,B2484)</f>
        <v>0</v>
      </c>
      <c r="M2484" s="75">
        <f>COUNTIF($L$2:L2484,4)</f>
        <v>42</v>
      </c>
      <c r="N2484" s="76" t="str">
        <f t="shared" si="194"/>
        <v>0</v>
      </c>
      <c r="O2484" s="76" t="str">
        <f t="shared" si="190"/>
        <v/>
      </c>
      <c r="P2484" s="75" t="str">
        <f t="shared" si="191"/>
        <v/>
      </c>
      <c r="Q2484" s="77" t="str">
        <f t="shared" si="192"/>
        <v/>
      </c>
      <c r="R2484" s="77" t="str">
        <f t="shared" si="193"/>
        <v/>
      </c>
      <c r="S2484" s="77" t="str">
        <f>IF(O2484="","",IF(OR(VALUE(LEFT(O2484,2))&gt;IF(RIGHT(J2484,1)="M",7,19),AND(OR(LEFT(O2484,2)={"07","19"}),VALUE(RIGHT(O2484,2))&gt;15)),TRUE,FALSE))</f>
        <v/>
      </c>
      <c r="T2484" s="77" t="str">
        <f>IF(O2484="","",IF(OR(VALUE(LEFT(O2484,2))&gt;IF(RIGHT(J2484,1)="M",7,19),AND(OR(LEFT(O2484,2)={"07","19"}),VALUE(RIGHT(O2484,2))&gt;5)),TRUE,FALSE))</f>
        <v/>
      </c>
    </row>
    <row r="2485" spans="12:20" x14ac:dyDescent="0.25">
      <c r="L2485" s="75">
        <f>COUNTIF($B$2:B2485,B2485)</f>
        <v>0</v>
      </c>
      <c r="M2485" s="75">
        <f>COUNTIF($L$2:L2485,4)</f>
        <v>42</v>
      </c>
      <c r="N2485" s="76" t="str">
        <f t="shared" si="194"/>
        <v>0</v>
      </c>
      <c r="O2485" s="76" t="str">
        <f t="shared" si="190"/>
        <v/>
      </c>
      <c r="P2485" s="75" t="str">
        <f t="shared" si="191"/>
        <v/>
      </c>
      <c r="Q2485" s="77" t="str">
        <f t="shared" si="192"/>
        <v/>
      </c>
      <c r="R2485" s="77" t="str">
        <f t="shared" si="193"/>
        <v/>
      </c>
      <c r="S2485" s="77" t="str">
        <f>IF(O2485="","",IF(OR(VALUE(LEFT(O2485,2))&gt;IF(RIGHT(J2485,1)="M",7,19),AND(OR(LEFT(O2485,2)={"07","19"}),VALUE(RIGHT(O2485,2))&gt;15)),TRUE,FALSE))</f>
        <v/>
      </c>
      <c r="T2485" s="77" t="str">
        <f>IF(O2485="","",IF(OR(VALUE(LEFT(O2485,2))&gt;IF(RIGHT(J2485,1)="M",7,19),AND(OR(LEFT(O2485,2)={"07","19"}),VALUE(RIGHT(O2485,2))&gt;5)),TRUE,FALSE))</f>
        <v/>
      </c>
    </row>
    <row r="2486" spans="12:20" x14ac:dyDescent="0.25">
      <c r="L2486" s="75">
        <f>COUNTIF($B$2:B2486,B2486)</f>
        <v>0</v>
      </c>
      <c r="M2486" s="75">
        <f>COUNTIF($L$2:L2486,4)</f>
        <v>42</v>
      </c>
      <c r="N2486" s="76" t="str">
        <f t="shared" si="194"/>
        <v>0</v>
      </c>
      <c r="O2486" s="76" t="str">
        <f t="shared" si="190"/>
        <v/>
      </c>
      <c r="P2486" s="75" t="str">
        <f t="shared" si="191"/>
        <v/>
      </c>
      <c r="Q2486" s="77" t="str">
        <f t="shared" si="192"/>
        <v/>
      </c>
      <c r="R2486" s="77" t="str">
        <f t="shared" si="193"/>
        <v/>
      </c>
      <c r="S2486" s="77" t="str">
        <f>IF(O2486="","",IF(OR(VALUE(LEFT(O2486,2))&gt;IF(RIGHT(J2486,1)="M",7,19),AND(OR(LEFT(O2486,2)={"07","19"}),VALUE(RIGHT(O2486,2))&gt;15)),TRUE,FALSE))</f>
        <v/>
      </c>
      <c r="T2486" s="77" t="str">
        <f>IF(O2486="","",IF(OR(VALUE(LEFT(O2486,2))&gt;IF(RIGHT(J2486,1)="M",7,19),AND(OR(LEFT(O2486,2)={"07","19"}),VALUE(RIGHT(O2486,2))&gt;5)),TRUE,FALSE))</f>
        <v/>
      </c>
    </row>
    <row r="2487" spans="12:20" x14ac:dyDescent="0.25">
      <c r="L2487" s="75">
        <f>COUNTIF($B$2:B2487,B2487)</f>
        <v>0</v>
      </c>
      <c r="M2487" s="75">
        <f>COUNTIF($L$2:L2487,4)</f>
        <v>42</v>
      </c>
      <c r="N2487" s="76" t="str">
        <f t="shared" si="194"/>
        <v>0</v>
      </c>
      <c r="O2487" s="76" t="str">
        <f t="shared" si="190"/>
        <v/>
      </c>
      <c r="P2487" s="75" t="str">
        <f t="shared" si="191"/>
        <v/>
      </c>
      <c r="Q2487" s="77" t="str">
        <f t="shared" si="192"/>
        <v/>
      </c>
      <c r="R2487" s="77" t="str">
        <f t="shared" si="193"/>
        <v/>
      </c>
      <c r="S2487" s="77" t="str">
        <f>IF(O2487="","",IF(OR(VALUE(LEFT(O2487,2))&gt;IF(RIGHT(J2487,1)="M",7,19),AND(OR(LEFT(O2487,2)={"07","19"}),VALUE(RIGHT(O2487,2))&gt;15)),TRUE,FALSE))</f>
        <v/>
      </c>
      <c r="T2487" s="77" t="str">
        <f>IF(O2487="","",IF(OR(VALUE(LEFT(O2487,2))&gt;IF(RIGHT(J2487,1)="M",7,19),AND(OR(LEFT(O2487,2)={"07","19"}),VALUE(RIGHT(O2487,2))&gt;5)),TRUE,FALSE))</f>
        <v/>
      </c>
    </row>
    <row r="2488" spans="12:20" x14ac:dyDescent="0.25">
      <c r="L2488" s="75">
        <f>COUNTIF($B$2:B2488,B2488)</f>
        <v>0</v>
      </c>
      <c r="M2488" s="75">
        <f>COUNTIF($L$2:L2488,4)</f>
        <v>42</v>
      </c>
      <c r="N2488" s="76" t="str">
        <f t="shared" si="194"/>
        <v>0</v>
      </c>
      <c r="O2488" s="76" t="str">
        <f t="shared" si="190"/>
        <v/>
      </c>
      <c r="P2488" s="75" t="str">
        <f t="shared" si="191"/>
        <v/>
      </c>
      <c r="Q2488" s="77" t="str">
        <f t="shared" si="192"/>
        <v/>
      </c>
      <c r="R2488" s="77" t="str">
        <f t="shared" si="193"/>
        <v/>
      </c>
      <c r="S2488" s="77" t="str">
        <f>IF(O2488="","",IF(OR(VALUE(LEFT(O2488,2))&gt;IF(RIGHT(J2488,1)="M",7,19),AND(OR(LEFT(O2488,2)={"07","19"}),VALUE(RIGHT(O2488,2))&gt;15)),TRUE,FALSE))</f>
        <v/>
      </c>
      <c r="T2488" s="77" t="str">
        <f>IF(O2488="","",IF(OR(VALUE(LEFT(O2488,2))&gt;IF(RIGHT(J2488,1)="M",7,19),AND(OR(LEFT(O2488,2)={"07","19"}),VALUE(RIGHT(O2488,2))&gt;5)),TRUE,FALSE))</f>
        <v/>
      </c>
    </row>
    <row r="2489" spans="12:20" x14ac:dyDescent="0.25">
      <c r="L2489" s="75">
        <f>COUNTIF($B$2:B2489,B2489)</f>
        <v>0</v>
      </c>
      <c r="M2489" s="75">
        <f>COUNTIF($L$2:L2489,4)</f>
        <v>42</v>
      </c>
      <c r="N2489" s="76" t="str">
        <f t="shared" si="194"/>
        <v>0</v>
      </c>
      <c r="O2489" s="76" t="str">
        <f t="shared" si="190"/>
        <v/>
      </c>
      <c r="P2489" s="75" t="str">
        <f t="shared" si="191"/>
        <v/>
      </c>
      <c r="Q2489" s="77" t="str">
        <f t="shared" si="192"/>
        <v/>
      </c>
      <c r="R2489" s="77" t="str">
        <f t="shared" si="193"/>
        <v/>
      </c>
      <c r="S2489" s="77" t="str">
        <f>IF(O2489="","",IF(OR(VALUE(LEFT(O2489,2))&gt;IF(RIGHT(J2489,1)="M",7,19),AND(OR(LEFT(O2489,2)={"07","19"}),VALUE(RIGHT(O2489,2))&gt;15)),TRUE,FALSE))</f>
        <v/>
      </c>
      <c r="T2489" s="77" t="str">
        <f>IF(O2489="","",IF(OR(VALUE(LEFT(O2489,2))&gt;IF(RIGHT(J2489,1)="M",7,19),AND(OR(LEFT(O2489,2)={"07","19"}),VALUE(RIGHT(O2489,2))&gt;5)),TRUE,FALSE))</f>
        <v/>
      </c>
    </row>
    <row r="2490" spans="12:20" x14ac:dyDescent="0.25">
      <c r="L2490" s="75">
        <f>COUNTIF($B$2:B2490,B2490)</f>
        <v>0</v>
      </c>
      <c r="M2490" s="75">
        <f>COUNTIF($L$2:L2490,4)</f>
        <v>42</v>
      </c>
      <c r="N2490" s="76" t="str">
        <f t="shared" si="194"/>
        <v>0</v>
      </c>
      <c r="O2490" s="76" t="str">
        <f t="shared" si="190"/>
        <v/>
      </c>
      <c r="P2490" s="75" t="str">
        <f t="shared" si="191"/>
        <v/>
      </c>
      <c r="Q2490" s="77" t="str">
        <f t="shared" si="192"/>
        <v/>
      </c>
      <c r="R2490" s="77" t="str">
        <f t="shared" si="193"/>
        <v/>
      </c>
      <c r="S2490" s="77" t="str">
        <f>IF(O2490="","",IF(OR(VALUE(LEFT(O2490,2))&gt;IF(RIGHT(J2490,1)="M",7,19),AND(OR(LEFT(O2490,2)={"07","19"}),VALUE(RIGHT(O2490,2))&gt;15)),TRUE,FALSE))</f>
        <v/>
      </c>
      <c r="T2490" s="77" t="str">
        <f>IF(O2490="","",IF(OR(VALUE(LEFT(O2490,2))&gt;IF(RIGHT(J2490,1)="M",7,19),AND(OR(LEFT(O2490,2)={"07","19"}),VALUE(RIGHT(O2490,2))&gt;5)),TRUE,FALSE))</f>
        <v/>
      </c>
    </row>
    <row r="2491" spans="12:20" x14ac:dyDescent="0.25">
      <c r="L2491" s="75">
        <f>COUNTIF($B$2:B2491,B2491)</f>
        <v>0</v>
      </c>
      <c r="M2491" s="75">
        <f>COUNTIF($L$2:L2491,4)</f>
        <v>42</v>
      </c>
      <c r="N2491" s="76" t="str">
        <f t="shared" si="194"/>
        <v>0</v>
      </c>
      <c r="O2491" s="76" t="str">
        <f t="shared" si="190"/>
        <v/>
      </c>
      <c r="P2491" s="75" t="str">
        <f t="shared" si="191"/>
        <v/>
      </c>
      <c r="Q2491" s="77" t="str">
        <f t="shared" si="192"/>
        <v/>
      </c>
      <c r="R2491" s="77" t="str">
        <f t="shared" si="193"/>
        <v/>
      </c>
      <c r="S2491" s="77" t="str">
        <f>IF(O2491="","",IF(OR(VALUE(LEFT(O2491,2))&gt;IF(RIGHT(J2491,1)="M",7,19),AND(OR(LEFT(O2491,2)={"07","19"}),VALUE(RIGHT(O2491,2))&gt;15)),TRUE,FALSE))</f>
        <v/>
      </c>
      <c r="T2491" s="77" t="str">
        <f>IF(O2491="","",IF(OR(VALUE(LEFT(O2491,2))&gt;IF(RIGHT(J2491,1)="M",7,19),AND(OR(LEFT(O2491,2)={"07","19"}),VALUE(RIGHT(O2491,2))&gt;5)),TRUE,FALSE))</f>
        <v/>
      </c>
    </row>
    <row r="2492" spans="12:20" x14ac:dyDescent="0.25">
      <c r="L2492" s="75">
        <f>COUNTIF($B$2:B2492,B2492)</f>
        <v>0</v>
      </c>
      <c r="M2492" s="75">
        <f>COUNTIF($L$2:L2492,4)</f>
        <v>42</v>
      </c>
      <c r="N2492" s="76" t="str">
        <f t="shared" si="194"/>
        <v>0</v>
      </c>
      <c r="O2492" s="76" t="str">
        <f t="shared" si="190"/>
        <v/>
      </c>
      <c r="P2492" s="75" t="str">
        <f t="shared" si="191"/>
        <v/>
      </c>
      <c r="Q2492" s="77" t="str">
        <f t="shared" si="192"/>
        <v/>
      </c>
      <c r="R2492" s="77" t="str">
        <f t="shared" si="193"/>
        <v/>
      </c>
      <c r="S2492" s="77" t="str">
        <f>IF(O2492="","",IF(OR(VALUE(LEFT(O2492,2))&gt;IF(RIGHT(J2492,1)="M",7,19),AND(OR(LEFT(O2492,2)={"07","19"}),VALUE(RIGHT(O2492,2))&gt;15)),TRUE,FALSE))</f>
        <v/>
      </c>
      <c r="T2492" s="77" t="str">
        <f>IF(O2492="","",IF(OR(VALUE(LEFT(O2492,2))&gt;IF(RIGHT(J2492,1)="M",7,19),AND(OR(LEFT(O2492,2)={"07","19"}),VALUE(RIGHT(O2492,2))&gt;5)),TRUE,FALSE))</f>
        <v/>
      </c>
    </row>
    <row r="2493" spans="12:20" x14ac:dyDescent="0.25">
      <c r="L2493" s="75">
        <f>COUNTIF($B$2:B2493,B2493)</f>
        <v>0</v>
      </c>
      <c r="M2493" s="75">
        <f>COUNTIF($L$2:L2493,4)</f>
        <v>42</v>
      </c>
      <c r="N2493" s="76" t="str">
        <f t="shared" si="194"/>
        <v>0</v>
      </c>
      <c r="O2493" s="76" t="str">
        <f t="shared" si="190"/>
        <v/>
      </c>
      <c r="P2493" s="75" t="str">
        <f t="shared" si="191"/>
        <v/>
      </c>
      <c r="Q2493" s="77" t="str">
        <f t="shared" si="192"/>
        <v/>
      </c>
      <c r="R2493" s="77" t="str">
        <f t="shared" si="193"/>
        <v/>
      </c>
      <c r="S2493" s="77" t="str">
        <f>IF(O2493="","",IF(OR(VALUE(LEFT(O2493,2))&gt;IF(RIGHT(J2493,1)="M",7,19),AND(OR(LEFT(O2493,2)={"07","19"}),VALUE(RIGHT(O2493,2))&gt;15)),TRUE,FALSE))</f>
        <v/>
      </c>
      <c r="T2493" s="77" t="str">
        <f>IF(O2493="","",IF(OR(VALUE(LEFT(O2493,2))&gt;IF(RIGHT(J2493,1)="M",7,19),AND(OR(LEFT(O2493,2)={"07","19"}),VALUE(RIGHT(O2493,2))&gt;5)),TRUE,FALSE))</f>
        <v/>
      </c>
    </row>
    <row r="2494" spans="12:20" x14ac:dyDescent="0.25">
      <c r="L2494" s="75">
        <f>COUNTIF($B$2:B2494,B2494)</f>
        <v>0</v>
      </c>
      <c r="M2494" s="75">
        <f>COUNTIF($L$2:L2494,4)</f>
        <v>42</v>
      </c>
      <c r="N2494" s="76" t="str">
        <f t="shared" si="194"/>
        <v>0</v>
      </c>
      <c r="O2494" s="76" t="str">
        <f t="shared" si="190"/>
        <v/>
      </c>
      <c r="P2494" s="75" t="str">
        <f t="shared" si="191"/>
        <v/>
      </c>
      <c r="Q2494" s="77" t="str">
        <f t="shared" si="192"/>
        <v/>
      </c>
      <c r="R2494" s="77" t="str">
        <f t="shared" si="193"/>
        <v/>
      </c>
      <c r="S2494" s="77" t="str">
        <f>IF(O2494="","",IF(OR(VALUE(LEFT(O2494,2))&gt;IF(RIGHT(J2494,1)="M",7,19),AND(OR(LEFT(O2494,2)={"07","19"}),VALUE(RIGHT(O2494,2))&gt;15)),TRUE,FALSE))</f>
        <v/>
      </c>
      <c r="T2494" s="77" t="str">
        <f>IF(O2494="","",IF(OR(VALUE(LEFT(O2494,2))&gt;IF(RIGHT(J2494,1)="M",7,19),AND(OR(LEFT(O2494,2)={"07","19"}),VALUE(RIGHT(O2494,2))&gt;5)),TRUE,FALSE))</f>
        <v/>
      </c>
    </row>
    <row r="2495" spans="12:20" x14ac:dyDescent="0.25">
      <c r="L2495" s="75">
        <f>COUNTIF($B$2:B2495,B2495)</f>
        <v>0</v>
      </c>
      <c r="M2495" s="75">
        <f>COUNTIF($L$2:L2495,4)</f>
        <v>42</v>
      </c>
      <c r="N2495" s="76" t="str">
        <f t="shared" si="194"/>
        <v>0</v>
      </c>
      <c r="O2495" s="76" t="str">
        <f t="shared" si="190"/>
        <v/>
      </c>
      <c r="P2495" s="75" t="str">
        <f t="shared" si="191"/>
        <v/>
      </c>
      <c r="Q2495" s="77" t="str">
        <f t="shared" si="192"/>
        <v/>
      </c>
      <c r="R2495" s="77" t="str">
        <f t="shared" si="193"/>
        <v/>
      </c>
      <c r="S2495" s="77" t="str">
        <f>IF(O2495="","",IF(OR(VALUE(LEFT(O2495,2))&gt;IF(RIGHT(J2495,1)="M",7,19),AND(OR(LEFT(O2495,2)={"07","19"}),VALUE(RIGHT(O2495,2))&gt;15)),TRUE,FALSE))</f>
        <v/>
      </c>
      <c r="T2495" s="77" t="str">
        <f>IF(O2495="","",IF(OR(VALUE(LEFT(O2495,2))&gt;IF(RIGHT(J2495,1)="M",7,19),AND(OR(LEFT(O2495,2)={"07","19"}),VALUE(RIGHT(O2495,2))&gt;5)),TRUE,FALSE))</f>
        <v/>
      </c>
    </row>
    <row r="2496" spans="12:20" x14ac:dyDescent="0.25">
      <c r="L2496" s="75">
        <f>COUNTIF($B$2:B2496,B2496)</f>
        <v>0</v>
      </c>
      <c r="M2496" s="75">
        <f>COUNTIF($L$2:L2496,4)</f>
        <v>42</v>
      </c>
      <c r="N2496" s="76" t="str">
        <f t="shared" si="194"/>
        <v>0</v>
      </c>
      <c r="O2496" s="76" t="str">
        <f t="shared" si="190"/>
        <v/>
      </c>
      <c r="P2496" s="75" t="str">
        <f t="shared" si="191"/>
        <v/>
      </c>
      <c r="Q2496" s="77" t="str">
        <f t="shared" si="192"/>
        <v/>
      </c>
      <c r="R2496" s="77" t="str">
        <f t="shared" si="193"/>
        <v/>
      </c>
      <c r="S2496" s="77" t="str">
        <f>IF(O2496="","",IF(OR(VALUE(LEFT(O2496,2))&gt;IF(RIGHT(J2496,1)="M",7,19),AND(OR(LEFT(O2496,2)={"07","19"}),VALUE(RIGHT(O2496,2))&gt;15)),TRUE,FALSE))</f>
        <v/>
      </c>
      <c r="T2496" s="77" t="str">
        <f>IF(O2496="","",IF(OR(VALUE(LEFT(O2496,2))&gt;IF(RIGHT(J2496,1)="M",7,19),AND(OR(LEFT(O2496,2)={"07","19"}),VALUE(RIGHT(O2496,2))&gt;5)),TRUE,FALSE))</f>
        <v/>
      </c>
    </row>
    <row r="2497" spans="12:20" x14ac:dyDescent="0.25">
      <c r="L2497" s="75">
        <f>COUNTIF($B$2:B2497,B2497)</f>
        <v>0</v>
      </c>
      <c r="M2497" s="75">
        <f>COUNTIF($L$2:L2497,4)</f>
        <v>42</v>
      </c>
      <c r="N2497" s="76" t="str">
        <f t="shared" si="194"/>
        <v>0</v>
      </c>
      <c r="O2497" s="76" t="str">
        <f t="shared" si="190"/>
        <v/>
      </c>
      <c r="P2497" s="75" t="str">
        <f t="shared" si="191"/>
        <v/>
      </c>
      <c r="Q2497" s="77" t="str">
        <f t="shared" si="192"/>
        <v/>
      </c>
      <c r="R2497" s="77" t="str">
        <f t="shared" si="193"/>
        <v/>
      </c>
      <c r="S2497" s="77" t="str">
        <f>IF(O2497="","",IF(OR(VALUE(LEFT(O2497,2))&gt;IF(RIGHT(J2497,1)="M",7,19),AND(OR(LEFT(O2497,2)={"07","19"}),VALUE(RIGHT(O2497,2))&gt;15)),TRUE,FALSE))</f>
        <v/>
      </c>
      <c r="T2497" s="77" t="str">
        <f>IF(O2497="","",IF(OR(VALUE(LEFT(O2497,2))&gt;IF(RIGHT(J2497,1)="M",7,19),AND(OR(LEFT(O2497,2)={"07","19"}),VALUE(RIGHT(O2497,2))&gt;5)),TRUE,FALSE))</f>
        <v/>
      </c>
    </row>
    <row r="2498" spans="12:20" x14ac:dyDescent="0.25">
      <c r="L2498" s="75">
        <f>COUNTIF($B$2:B2498,B2498)</f>
        <v>0</v>
      </c>
      <c r="M2498" s="75">
        <f>COUNTIF($L$2:L2498,4)</f>
        <v>42</v>
      </c>
      <c r="N2498" s="76" t="str">
        <f t="shared" si="194"/>
        <v>0</v>
      </c>
      <c r="O2498" s="76" t="str">
        <f t="shared" ref="O2498:O2561" si="195">TRIM(SUBSTITUTE(SUBSTITUTE(D2498,"+",""),"_",""))</f>
        <v/>
      </c>
      <c r="P2498" s="75" t="str">
        <f t="shared" ref="P2498:P2561" si="196">TRIM(SUBSTITUTE(SUBSTITUTE(E2498,"+",""),"_",""))</f>
        <v/>
      </c>
      <c r="Q2498" s="77" t="str">
        <f t="shared" ref="Q2498:Q2561" si="197">IFERROR(IF(RIGHT(P2498,2)&lt;RIGHT(O2498,2),IF(P2498&lt;O2498,P2498+2360-O2498,P2498-40-O2498),IF(P2498&lt;O2498,P2498+2400-O2498,P2498-O2498)),"")</f>
        <v/>
      </c>
      <c r="R2498" s="77" t="str">
        <f t="shared" ref="R2498:R2561" si="198">IFERROR(ROUNDDOWN(Q2498/100,0),"")</f>
        <v/>
      </c>
      <c r="S2498" s="77" t="str">
        <f>IF(O2498="","",IF(OR(VALUE(LEFT(O2498,2))&gt;IF(RIGHT(J2498,1)="M",7,19),AND(OR(LEFT(O2498,2)={"07","19"}),VALUE(RIGHT(O2498,2))&gt;15)),TRUE,FALSE))</f>
        <v/>
      </c>
      <c r="T2498" s="77" t="str">
        <f>IF(O2498="","",IF(OR(VALUE(LEFT(O2498,2))&gt;IF(RIGHT(J2498,1)="M",7,19),AND(OR(LEFT(O2498,2)={"07","19"}),VALUE(RIGHT(O2498,2))&gt;5)),TRUE,FALSE))</f>
        <v/>
      </c>
    </row>
    <row r="2499" spans="12:20" x14ac:dyDescent="0.25">
      <c r="L2499" s="75">
        <f>COUNTIF($B$2:B2499,B2499)</f>
        <v>0</v>
      </c>
      <c r="M2499" s="75">
        <f>COUNTIF($L$2:L2499,4)</f>
        <v>42</v>
      </c>
      <c r="N2499" s="76" t="str">
        <f t="shared" ref="N2499:N2562" si="199">A2499&amp;DAY(C2499)</f>
        <v>0</v>
      </c>
      <c r="O2499" s="76" t="str">
        <f t="shared" si="195"/>
        <v/>
      </c>
      <c r="P2499" s="75" t="str">
        <f t="shared" si="196"/>
        <v/>
      </c>
      <c r="Q2499" s="77" t="str">
        <f t="shared" si="197"/>
        <v/>
      </c>
      <c r="R2499" s="77" t="str">
        <f t="shared" si="198"/>
        <v/>
      </c>
      <c r="S2499" s="77" t="str">
        <f>IF(O2499="","",IF(OR(VALUE(LEFT(O2499,2))&gt;IF(RIGHT(J2499,1)="M",7,19),AND(OR(LEFT(O2499,2)={"07","19"}),VALUE(RIGHT(O2499,2))&gt;15)),TRUE,FALSE))</f>
        <v/>
      </c>
      <c r="T2499" s="77" t="str">
        <f>IF(O2499="","",IF(OR(VALUE(LEFT(O2499,2))&gt;IF(RIGHT(J2499,1)="M",7,19),AND(OR(LEFT(O2499,2)={"07","19"}),VALUE(RIGHT(O2499,2))&gt;5)),TRUE,FALSE))</f>
        <v/>
      </c>
    </row>
    <row r="2500" spans="12:20" x14ac:dyDescent="0.25">
      <c r="L2500" s="75">
        <f>COUNTIF($B$2:B2500,B2500)</f>
        <v>0</v>
      </c>
      <c r="M2500" s="75">
        <f>COUNTIF($L$2:L2500,4)</f>
        <v>42</v>
      </c>
      <c r="N2500" s="76" t="str">
        <f t="shared" si="199"/>
        <v>0</v>
      </c>
      <c r="O2500" s="76" t="str">
        <f t="shared" si="195"/>
        <v/>
      </c>
      <c r="P2500" s="75" t="str">
        <f t="shared" si="196"/>
        <v/>
      </c>
      <c r="Q2500" s="77" t="str">
        <f t="shared" si="197"/>
        <v/>
      </c>
      <c r="R2500" s="77" t="str">
        <f t="shared" si="198"/>
        <v/>
      </c>
      <c r="S2500" s="77" t="str">
        <f>IF(O2500="","",IF(OR(VALUE(LEFT(O2500,2))&gt;IF(RIGHT(J2500,1)="M",7,19),AND(OR(LEFT(O2500,2)={"07","19"}),VALUE(RIGHT(O2500,2))&gt;15)),TRUE,FALSE))</f>
        <v/>
      </c>
      <c r="T2500" s="77" t="str">
        <f>IF(O2500="","",IF(OR(VALUE(LEFT(O2500,2))&gt;IF(RIGHT(J2500,1)="M",7,19),AND(OR(LEFT(O2500,2)={"07","19"}),VALUE(RIGHT(O2500,2))&gt;5)),TRUE,FALSE))</f>
        <v/>
      </c>
    </row>
    <row r="2501" spans="12:20" x14ac:dyDescent="0.25">
      <c r="L2501" s="75">
        <f>COUNTIF($B$2:B2501,B2501)</f>
        <v>0</v>
      </c>
      <c r="M2501" s="75">
        <f>COUNTIF($L$2:L2501,4)</f>
        <v>42</v>
      </c>
      <c r="N2501" s="76" t="str">
        <f t="shared" si="199"/>
        <v>0</v>
      </c>
      <c r="O2501" s="76" t="str">
        <f t="shared" si="195"/>
        <v/>
      </c>
      <c r="P2501" s="75" t="str">
        <f t="shared" si="196"/>
        <v/>
      </c>
      <c r="Q2501" s="77" t="str">
        <f t="shared" si="197"/>
        <v/>
      </c>
      <c r="R2501" s="77" t="str">
        <f t="shared" si="198"/>
        <v/>
      </c>
      <c r="S2501" s="77" t="str">
        <f>IF(O2501="","",IF(OR(VALUE(LEFT(O2501,2))&gt;IF(RIGHT(J2501,1)="M",7,19),AND(OR(LEFT(O2501,2)={"07","19"}),VALUE(RIGHT(O2501,2))&gt;15)),TRUE,FALSE))</f>
        <v/>
      </c>
      <c r="T2501" s="77" t="str">
        <f>IF(O2501="","",IF(OR(VALUE(LEFT(O2501,2))&gt;IF(RIGHT(J2501,1)="M",7,19),AND(OR(LEFT(O2501,2)={"07","19"}),VALUE(RIGHT(O2501,2))&gt;5)),TRUE,FALSE))</f>
        <v/>
      </c>
    </row>
    <row r="2502" spans="12:20" x14ac:dyDescent="0.25">
      <c r="L2502" s="75">
        <f>COUNTIF($B$2:B2502,B2502)</f>
        <v>0</v>
      </c>
      <c r="M2502" s="75">
        <f>COUNTIF($L$2:L2502,4)</f>
        <v>42</v>
      </c>
      <c r="N2502" s="76" t="str">
        <f t="shared" si="199"/>
        <v>0</v>
      </c>
      <c r="O2502" s="76" t="str">
        <f t="shared" si="195"/>
        <v/>
      </c>
      <c r="P2502" s="75" t="str">
        <f t="shared" si="196"/>
        <v/>
      </c>
      <c r="Q2502" s="77" t="str">
        <f t="shared" si="197"/>
        <v/>
      </c>
      <c r="R2502" s="77" t="str">
        <f t="shared" si="198"/>
        <v/>
      </c>
      <c r="S2502" s="77" t="str">
        <f>IF(O2502="","",IF(OR(VALUE(LEFT(O2502,2))&gt;IF(RIGHT(J2502,1)="M",7,19),AND(OR(LEFT(O2502,2)={"07","19"}),VALUE(RIGHT(O2502,2))&gt;15)),TRUE,FALSE))</f>
        <v/>
      </c>
      <c r="T2502" s="77" t="str">
        <f>IF(O2502="","",IF(OR(VALUE(LEFT(O2502,2))&gt;IF(RIGHT(J2502,1)="M",7,19),AND(OR(LEFT(O2502,2)={"07","19"}),VALUE(RIGHT(O2502,2))&gt;5)),TRUE,FALSE))</f>
        <v/>
      </c>
    </row>
    <row r="2503" spans="12:20" x14ac:dyDescent="0.25">
      <c r="L2503" s="75">
        <f>COUNTIF($B$2:B2503,B2503)</f>
        <v>0</v>
      </c>
      <c r="M2503" s="75">
        <f>COUNTIF($L$2:L2503,4)</f>
        <v>42</v>
      </c>
      <c r="N2503" s="76" t="str">
        <f t="shared" si="199"/>
        <v>0</v>
      </c>
      <c r="O2503" s="76" t="str">
        <f t="shared" si="195"/>
        <v/>
      </c>
      <c r="P2503" s="75" t="str">
        <f t="shared" si="196"/>
        <v/>
      </c>
      <c r="Q2503" s="77" t="str">
        <f t="shared" si="197"/>
        <v/>
      </c>
      <c r="R2503" s="77" t="str">
        <f t="shared" si="198"/>
        <v/>
      </c>
      <c r="S2503" s="77" t="str">
        <f>IF(O2503="","",IF(OR(VALUE(LEFT(O2503,2))&gt;IF(RIGHT(J2503,1)="M",7,19),AND(OR(LEFT(O2503,2)={"07","19"}),VALUE(RIGHT(O2503,2))&gt;15)),TRUE,FALSE))</f>
        <v/>
      </c>
      <c r="T2503" s="77" t="str">
        <f>IF(O2503="","",IF(OR(VALUE(LEFT(O2503,2))&gt;IF(RIGHT(J2503,1)="M",7,19),AND(OR(LEFT(O2503,2)={"07","19"}),VALUE(RIGHT(O2503,2))&gt;5)),TRUE,FALSE))</f>
        <v/>
      </c>
    </row>
    <row r="2504" spans="12:20" x14ac:dyDescent="0.25">
      <c r="L2504" s="75">
        <f>COUNTIF($B$2:B2504,B2504)</f>
        <v>0</v>
      </c>
      <c r="M2504" s="75">
        <f>COUNTIF($L$2:L2504,4)</f>
        <v>42</v>
      </c>
      <c r="N2504" s="76" t="str">
        <f t="shared" si="199"/>
        <v>0</v>
      </c>
      <c r="O2504" s="76" t="str">
        <f t="shared" si="195"/>
        <v/>
      </c>
      <c r="P2504" s="75" t="str">
        <f t="shared" si="196"/>
        <v/>
      </c>
      <c r="Q2504" s="77" t="str">
        <f t="shared" si="197"/>
        <v/>
      </c>
      <c r="R2504" s="77" t="str">
        <f t="shared" si="198"/>
        <v/>
      </c>
      <c r="S2504" s="77" t="str">
        <f>IF(O2504="","",IF(OR(VALUE(LEFT(O2504,2))&gt;IF(RIGHT(J2504,1)="M",7,19),AND(OR(LEFT(O2504,2)={"07","19"}),VALUE(RIGHT(O2504,2))&gt;15)),TRUE,FALSE))</f>
        <v/>
      </c>
      <c r="T2504" s="77" t="str">
        <f>IF(O2504="","",IF(OR(VALUE(LEFT(O2504,2))&gt;IF(RIGHT(J2504,1)="M",7,19),AND(OR(LEFT(O2504,2)={"07","19"}),VALUE(RIGHT(O2504,2))&gt;5)),TRUE,FALSE))</f>
        <v/>
      </c>
    </row>
    <row r="2505" spans="12:20" x14ac:dyDescent="0.25">
      <c r="L2505" s="75">
        <f>COUNTIF($B$2:B2505,B2505)</f>
        <v>0</v>
      </c>
      <c r="M2505" s="75">
        <f>COUNTIF($L$2:L2505,4)</f>
        <v>42</v>
      </c>
      <c r="N2505" s="76" t="str">
        <f t="shared" si="199"/>
        <v>0</v>
      </c>
      <c r="O2505" s="76" t="str">
        <f t="shared" si="195"/>
        <v/>
      </c>
      <c r="P2505" s="75" t="str">
        <f t="shared" si="196"/>
        <v/>
      </c>
      <c r="Q2505" s="77" t="str">
        <f t="shared" si="197"/>
        <v/>
      </c>
      <c r="R2505" s="77" t="str">
        <f t="shared" si="198"/>
        <v/>
      </c>
      <c r="S2505" s="77" t="str">
        <f>IF(O2505="","",IF(OR(VALUE(LEFT(O2505,2))&gt;IF(RIGHT(J2505,1)="M",7,19),AND(OR(LEFT(O2505,2)={"07","19"}),VALUE(RIGHT(O2505,2))&gt;15)),TRUE,FALSE))</f>
        <v/>
      </c>
      <c r="T2505" s="77" t="str">
        <f>IF(O2505="","",IF(OR(VALUE(LEFT(O2505,2))&gt;IF(RIGHT(J2505,1)="M",7,19),AND(OR(LEFT(O2505,2)={"07","19"}),VALUE(RIGHT(O2505,2))&gt;5)),TRUE,FALSE))</f>
        <v/>
      </c>
    </row>
    <row r="2506" spans="12:20" x14ac:dyDescent="0.25">
      <c r="L2506" s="75">
        <f>COUNTIF($B$2:B2506,B2506)</f>
        <v>0</v>
      </c>
      <c r="M2506" s="75">
        <f>COUNTIF($L$2:L2506,4)</f>
        <v>42</v>
      </c>
      <c r="N2506" s="76" t="str">
        <f t="shared" si="199"/>
        <v>0</v>
      </c>
      <c r="O2506" s="76" t="str">
        <f t="shared" si="195"/>
        <v/>
      </c>
      <c r="P2506" s="75" t="str">
        <f t="shared" si="196"/>
        <v/>
      </c>
      <c r="Q2506" s="77" t="str">
        <f t="shared" si="197"/>
        <v/>
      </c>
      <c r="R2506" s="77" t="str">
        <f t="shared" si="198"/>
        <v/>
      </c>
      <c r="S2506" s="77" t="str">
        <f>IF(O2506="","",IF(OR(VALUE(LEFT(O2506,2))&gt;IF(RIGHT(J2506,1)="M",7,19),AND(OR(LEFT(O2506,2)={"07","19"}),VALUE(RIGHT(O2506,2))&gt;15)),TRUE,FALSE))</f>
        <v/>
      </c>
      <c r="T2506" s="77" t="str">
        <f>IF(O2506="","",IF(OR(VALUE(LEFT(O2506,2))&gt;IF(RIGHT(J2506,1)="M",7,19),AND(OR(LEFT(O2506,2)={"07","19"}),VALUE(RIGHT(O2506,2))&gt;5)),TRUE,FALSE))</f>
        <v/>
      </c>
    </row>
    <row r="2507" spans="12:20" x14ac:dyDescent="0.25">
      <c r="L2507" s="75">
        <f>COUNTIF($B$2:B2507,B2507)</f>
        <v>0</v>
      </c>
      <c r="M2507" s="75">
        <f>COUNTIF($L$2:L2507,4)</f>
        <v>42</v>
      </c>
      <c r="N2507" s="76" t="str">
        <f t="shared" si="199"/>
        <v>0</v>
      </c>
      <c r="O2507" s="76" t="str">
        <f t="shared" si="195"/>
        <v/>
      </c>
      <c r="P2507" s="75" t="str">
        <f t="shared" si="196"/>
        <v/>
      </c>
      <c r="Q2507" s="77" t="str">
        <f t="shared" si="197"/>
        <v/>
      </c>
      <c r="R2507" s="77" t="str">
        <f t="shared" si="198"/>
        <v/>
      </c>
      <c r="S2507" s="77" t="str">
        <f>IF(O2507="","",IF(OR(VALUE(LEFT(O2507,2))&gt;IF(RIGHT(J2507,1)="M",7,19),AND(OR(LEFT(O2507,2)={"07","19"}),VALUE(RIGHT(O2507,2))&gt;15)),TRUE,FALSE))</f>
        <v/>
      </c>
      <c r="T2507" s="77" t="str">
        <f>IF(O2507="","",IF(OR(VALUE(LEFT(O2507,2))&gt;IF(RIGHT(J2507,1)="M",7,19),AND(OR(LEFT(O2507,2)={"07","19"}),VALUE(RIGHT(O2507,2))&gt;5)),TRUE,FALSE))</f>
        <v/>
      </c>
    </row>
    <row r="2508" spans="12:20" x14ac:dyDescent="0.25">
      <c r="L2508" s="75">
        <f>COUNTIF($B$2:B2508,B2508)</f>
        <v>0</v>
      </c>
      <c r="M2508" s="75">
        <f>COUNTIF($L$2:L2508,4)</f>
        <v>42</v>
      </c>
      <c r="N2508" s="76" t="str">
        <f t="shared" si="199"/>
        <v>0</v>
      </c>
      <c r="O2508" s="76" t="str">
        <f t="shared" si="195"/>
        <v/>
      </c>
      <c r="P2508" s="75" t="str">
        <f t="shared" si="196"/>
        <v/>
      </c>
      <c r="Q2508" s="77" t="str">
        <f t="shared" si="197"/>
        <v/>
      </c>
      <c r="R2508" s="77" t="str">
        <f t="shared" si="198"/>
        <v/>
      </c>
      <c r="S2508" s="77" t="str">
        <f>IF(O2508="","",IF(OR(VALUE(LEFT(O2508,2))&gt;IF(RIGHT(J2508,1)="M",7,19),AND(OR(LEFT(O2508,2)={"07","19"}),VALUE(RIGHT(O2508,2))&gt;15)),TRUE,FALSE))</f>
        <v/>
      </c>
      <c r="T2508" s="77" t="str">
        <f>IF(O2508="","",IF(OR(VALUE(LEFT(O2508,2))&gt;IF(RIGHT(J2508,1)="M",7,19),AND(OR(LEFT(O2508,2)={"07","19"}),VALUE(RIGHT(O2508,2))&gt;5)),TRUE,FALSE))</f>
        <v/>
      </c>
    </row>
    <row r="2509" spans="12:20" x14ac:dyDescent="0.25">
      <c r="L2509" s="75">
        <f>COUNTIF($B$2:B2509,B2509)</f>
        <v>0</v>
      </c>
      <c r="M2509" s="75">
        <f>COUNTIF($L$2:L2509,4)</f>
        <v>42</v>
      </c>
      <c r="N2509" s="76" t="str">
        <f t="shared" si="199"/>
        <v>0</v>
      </c>
      <c r="O2509" s="76" t="str">
        <f t="shared" si="195"/>
        <v/>
      </c>
      <c r="P2509" s="75" t="str">
        <f t="shared" si="196"/>
        <v/>
      </c>
      <c r="Q2509" s="77" t="str">
        <f t="shared" si="197"/>
        <v/>
      </c>
      <c r="R2509" s="77" t="str">
        <f t="shared" si="198"/>
        <v/>
      </c>
      <c r="S2509" s="77" t="str">
        <f>IF(O2509="","",IF(OR(VALUE(LEFT(O2509,2))&gt;IF(RIGHT(J2509,1)="M",7,19),AND(OR(LEFT(O2509,2)={"07","19"}),VALUE(RIGHT(O2509,2))&gt;15)),TRUE,FALSE))</f>
        <v/>
      </c>
      <c r="T2509" s="77" t="str">
        <f>IF(O2509="","",IF(OR(VALUE(LEFT(O2509,2))&gt;IF(RIGHT(J2509,1)="M",7,19),AND(OR(LEFT(O2509,2)={"07","19"}),VALUE(RIGHT(O2509,2))&gt;5)),TRUE,FALSE))</f>
        <v/>
      </c>
    </row>
    <row r="2510" spans="12:20" x14ac:dyDescent="0.25">
      <c r="L2510" s="75">
        <f>COUNTIF($B$2:B2510,B2510)</f>
        <v>0</v>
      </c>
      <c r="M2510" s="75">
        <f>COUNTIF($L$2:L2510,4)</f>
        <v>42</v>
      </c>
      <c r="N2510" s="76" t="str">
        <f t="shared" si="199"/>
        <v>0</v>
      </c>
      <c r="O2510" s="76" t="str">
        <f t="shared" si="195"/>
        <v/>
      </c>
      <c r="P2510" s="75" t="str">
        <f t="shared" si="196"/>
        <v/>
      </c>
      <c r="Q2510" s="77" t="str">
        <f t="shared" si="197"/>
        <v/>
      </c>
      <c r="R2510" s="77" t="str">
        <f t="shared" si="198"/>
        <v/>
      </c>
      <c r="S2510" s="77" t="str">
        <f>IF(O2510="","",IF(OR(VALUE(LEFT(O2510,2))&gt;IF(RIGHT(J2510,1)="M",7,19),AND(OR(LEFT(O2510,2)={"07","19"}),VALUE(RIGHT(O2510,2))&gt;15)),TRUE,FALSE))</f>
        <v/>
      </c>
      <c r="T2510" s="77" t="str">
        <f>IF(O2510="","",IF(OR(VALUE(LEFT(O2510,2))&gt;IF(RIGHT(J2510,1)="M",7,19),AND(OR(LEFT(O2510,2)={"07","19"}),VALUE(RIGHT(O2510,2))&gt;5)),TRUE,FALSE))</f>
        <v/>
      </c>
    </row>
    <row r="2511" spans="12:20" x14ac:dyDescent="0.25">
      <c r="L2511" s="75">
        <f>COUNTIF($B$2:B2511,B2511)</f>
        <v>0</v>
      </c>
      <c r="M2511" s="75">
        <f>COUNTIF($L$2:L2511,4)</f>
        <v>42</v>
      </c>
      <c r="N2511" s="76" t="str">
        <f t="shared" si="199"/>
        <v>0</v>
      </c>
      <c r="O2511" s="76" t="str">
        <f t="shared" si="195"/>
        <v/>
      </c>
      <c r="P2511" s="75" t="str">
        <f t="shared" si="196"/>
        <v/>
      </c>
      <c r="Q2511" s="77" t="str">
        <f t="shared" si="197"/>
        <v/>
      </c>
      <c r="R2511" s="77" t="str">
        <f t="shared" si="198"/>
        <v/>
      </c>
      <c r="S2511" s="77" t="str">
        <f>IF(O2511="","",IF(OR(VALUE(LEFT(O2511,2))&gt;IF(RIGHT(J2511,1)="M",7,19),AND(OR(LEFT(O2511,2)={"07","19"}),VALUE(RIGHT(O2511,2))&gt;15)),TRUE,FALSE))</f>
        <v/>
      </c>
      <c r="T2511" s="77" t="str">
        <f>IF(O2511="","",IF(OR(VALUE(LEFT(O2511,2))&gt;IF(RIGHT(J2511,1)="M",7,19),AND(OR(LEFT(O2511,2)={"07","19"}),VALUE(RIGHT(O2511,2))&gt;5)),TRUE,FALSE))</f>
        <v/>
      </c>
    </row>
    <row r="2512" spans="12:20" x14ac:dyDescent="0.25">
      <c r="L2512" s="75">
        <f>COUNTIF($B$2:B2512,B2512)</f>
        <v>0</v>
      </c>
      <c r="M2512" s="75">
        <f>COUNTIF($L$2:L2512,4)</f>
        <v>42</v>
      </c>
      <c r="N2512" s="76" t="str">
        <f t="shared" si="199"/>
        <v>0</v>
      </c>
      <c r="O2512" s="76" t="str">
        <f t="shared" si="195"/>
        <v/>
      </c>
      <c r="P2512" s="75" t="str">
        <f t="shared" si="196"/>
        <v/>
      </c>
      <c r="Q2512" s="77" t="str">
        <f t="shared" si="197"/>
        <v/>
      </c>
      <c r="R2512" s="77" t="str">
        <f t="shared" si="198"/>
        <v/>
      </c>
      <c r="S2512" s="77" t="str">
        <f>IF(O2512="","",IF(OR(VALUE(LEFT(O2512,2))&gt;IF(RIGHT(J2512,1)="M",7,19),AND(OR(LEFT(O2512,2)={"07","19"}),VALUE(RIGHT(O2512,2))&gt;15)),TRUE,FALSE))</f>
        <v/>
      </c>
      <c r="T2512" s="77" t="str">
        <f>IF(O2512="","",IF(OR(VALUE(LEFT(O2512,2))&gt;IF(RIGHT(J2512,1)="M",7,19),AND(OR(LEFT(O2512,2)={"07","19"}),VALUE(RIGHT(O2512,2))&gt;5)),TRUE,FALSE))</f>
        <v/>
      </c>
    </row>
    <row r="2513" spans="12:20" x14ac:dyDescent="0.25">
      <c r="L2513" s="75">
        <f>COUNTIF($B$2:B2513,B2513)</f>
        <v>0</v>
      </c>
      <c r="M2513" s="75">
        <f>COUNTIF($L$2:L2513,4)</f>
        <v>42</v>
      </c>
      <c r="N2513" s="76" t="str">
        <f t="shared" si="199"/>
        <v>0</v>
      </c>
      <c r="O2513" s="76" t="str">
        <f t="shared" si="195"/>
        <v/>
      </c>
      <c r="P2513" s="75" t="str">
        <f t="shared" si="196"/>
        <v/>
      </c>
      <c r="Q2513" s="77" t="str">
        <f t="shared" si="197"/>
        <v/>
      </c>
      <c r="R2513" s="77" t="str">
        <f t="shared" si="198"/>
        <v/>
      </c>
      <c r="S2513" s="77" t="str">
        <f>IF(O2513="","",IF(OR(VALUE(LEFT(O2513,2))&gt;IF(RIGHT(J2513,1)="M",7,19),AND(OR(LEFT(O2513,2)={"07","19"}),VALUE(RIGHT(O2513,2))&gt;15)),TRUE,FALSE))</f>
        <v/>
      </c>
      <c r="T2513" s="77" t="str">
        <f>IF(O2513="","",IF(OR(VALUE(LEFT(O2513,2))&gt;IF(RIGHT(J2513,1)="M",7,19),AND(OR(LEFT(O2513,2)={"07","19"}),VALUE(RIGHT(O2513,2))&gt;5)),TRUE,FALSE))</f>
        <v/>
      </c>
    </row>
    <row r="2514" spans="12:20" x14ac:dyDescent="0.25">
      <c r="L2514" s="75">
        <f>COUNTIF($B$2:B2514,B2514)</f>
        <v>0</v>
      </c>
      <c r="M2514" s="75">
        <f>COUNTIF($L$2:L2514,4)</f>
        <v>42</v>
      </c>
      <c r="N2514" s="76" t="str">
        <f t="shared" si="199"/>
        <v>0</v>
      </c>
      <c r="O2514" s="76" t="str">
        <f t="shared" si="195"/>
        <v/>
      </c>
      <c r="P2514" s="75" t="str">
        <f t="shared" si="196"/>
        <v/>
      </c>
      <c r="Q2514" s="77" t="str">
        <f t="shared" si="197"/>
        <v/>
      </c>
      <c r="R2514" s="77" t="str">
        <f t="shared" si="198"/>
        <v/>
      </c>
      <c r="S2514" s="77" t="str">
        <f>IF(O2514="","",IF(OR(VALUE(LEFT(O2514,2))&gt;IF(RIGHT(J2514,1)="M",7,19),AND(OR(LEFT(O2514,2)={"07","19"}),VALUE(RIGHT(O2514,2))&gt;15)),TRUE,FALSE))</f>
        <v/>
      </c>
      <c r="T2514" s="77" t="str">
        <f>IF(O2514="","",IF(OR(VALUE(LEFT(O2514,2))&gt;IF(RIGHT(J2514,1)="M",7,19),AND(OR(LEFT(O2514,2)={"07","19"}),VALUE(RIGHT(O2514,2))&gt;5)),TRUE,FALSE))</f>
        <v/>
      </c>
    </row>
    <row r="2515" spans="12:20" x14ac:dyDescent="0.25">
      <c r="L2515" s="75">
        <f>COUNTIF($B$2:B2515,B2515)</f>
        <v>0</v>
      </c>
      <c r="M2515" s="75">
        <f>COUNTIF($L$2:L2515,4)</f>
        <v>42</v>
      </c>
      <c r="N2515" s="76" t="str">
        <f t="shared" si="199"/>
        <v>0</v>
      </c>
      <c r="O2515" s="76" t="str">
        <f t="shared" si="195"/>
        <v/>
      </c>
      <c r="P2515" s="75" t="str">
        <f t="shared" si="196"/>
        <v/>
      </c>
      <c r="Q2515" s="77" t="str">
        <f t="shared" si="197"/>
        <v/>
      </c>
      <c r="R2515" s="77" t="str">
        <f t="shared" si="198"/>
        <v/>
      </c>
      <c r="S2515" s="77" t="str">
        <f>IF(O2515="","",IF(OR(VALUE(LEFT(O2515,2))&gt;IF(RIGHT(J2515,1)="M",7,19),AND(OR(LEFT(O2515,2)={"07","19"}),VALUE(RIGHT(O2515,2))&gt;15)),TRUE,FALSE))</f>
        <v/>
      </c>
      <c r="T2515" s="77" t="str">
        <f>IF(O2515="","",IF(OR(VALUE(LEFT(O2515,2))&gt;IF(RIGHT(J2515,1)="M",7,19),AND(OR(LEFT(O2515,2)={"07","19"}),VALUE(RIGHT(O2515,2))&gt;5)),TRUE,FALSE))</f>
        <v/>
      </c>
    </row>
    <row r="2516" spans="12:20" x14ac:dyDescent="0.25">
      <c r="L2516" s="75">
        <f>COUNTIF($B$2:B2516,B2516)</f>
        <v>0</v>
      </c>
      <c r="M2516" s="75">
        <f>COUNTIF($L$2:L2516,4)</f>
        <v>42</v>
      </c>
      <c r="N2516" s="76" t="str">
        <f t="shared" si="199"/>
        <v>0</v>
      </c>
      <c r="O2516" s="76" t="str">
        <f t="shared" si="195"/>
        <v/>
      </c>
      <c r="P2516" s="75" t="str">
        <f t="shared" si="196"/>
        <v/>
      </c>
      <c r="Q2516" s="77" t="str">
        <f t="shared" si="197"/>
        <v/>
      </c>
      <c r="R2516" s="77" t="str">
        <f t="shared" si="198"/>
        <v/>
      </c>
      <c r="S2516" s="77" t="str">
        <f>IF(O2516="","",IF(OR(VALUE(LEFT(O2516,2))&gt;IF(RIGHT(J2516,1)="M",7,19),AND(OR(LEFT(O2516,2)={"07","19"}),VALUE(RIGHT(O2516,2))&gt;15)),TRUE,FALSE))</f>
        <v/>
      </c>
      <c r="T2516" s="77" t="str">
        <f>IF(O2516="","",IF(OR(VALUE(LEFT(O2516,2))&gt;IF(RIGHT(J2516,1)="M",7,19),AND(OR(LEFT(O2516,2)={"07","19"}),VALUE(RIGHT(O2516,2))&gt;5)),TRUE,FALSE))</f>
        <v/>
      </c>
    </row>
    <row r="2517" spans="12:20" x14ac:dyDescent="0.25">
      <c r="L2517" s="75">
        <f>COUNTIF($B$2:B2517,B2517)</f>
        <v>0</v>
      </c>
      <c r="M2517" s="75">
        <f>COUNTIF($L$2:L2517,4)</f>
        <v>42</v>
      </c>
      <c r="N2517" s="76" t="str">
        <f t="shared" si="199"/>
        <v>0</v>
      </c>
      <c r="O2517" s="76" t="str">
        <f t="shared" si="195"/>
        <v/>
      </c>
      <c r="P2517" s="75" t="str">
        <f t="shared" si="196"/>
        <v/>
      </c>
      <c r="Q2517" s="77" t="str">
        <f t="shared" si="197"/>
        <v/>
      </c>
      <c r="R2517" s="77" t="str">
        <f t="shared" si="198"/>
        <v/>
      </c>
      <c r="S2517" s="77" t="str">
        <f>IF(O2517="","",IF(OR(VALUE(LEFT(O2517,2))&gt;IF(RIGHT(J2517,1)="M",7,19),AND(OR(LEFT(O2517,2)={"07","19"}),VALUE(RIGHT(O2517,2))&gt;15)),TRUE,FALSE))</f>
        <v/>
      </c>
      <c r="T2517" s="77" t="str">
        <f>IF(O2517="","",IF(OR(VALUE(LEFT(O2517,2))&gt;IF(RIGHT(J2517,1)="M",7,19),AND(OR(LEFT(O2517,2)={"07","19"}),VALUE(RIGHT(O2517,2))&gt;5)),TRUE,FALSE))</f>
        <v/>
      </c>
    </row>
    <row r="2518" spans="12:20" x14ac:dyDescent="0.25">
      <c r="L2518" s="75">
        <f>COUNTIF($B$2:B2518,B2518)</f>
        <v>0</v>
      </c>
      <c r="M2518" s="75">
        <f>COUNTIF($L$2:L2518,4)</f>
        <v>42</v>
      </c>
      <c r="N2518" s="76" t="str">
        <f t="shared" si="199"/>
        <v>0</v>
      </c>
      <c r="O2518" s="76" t="str">
        <f t="shared" si="195"/>
        <v/>
      </c>
      <c r="P2518" s="75" t="str">
        <f t="shared" si="196"/>
        <v/>
      </c>
      <c r="Q2518" s="77" t="str">
        <f t="shared" si="197"/>
        <v/>
      </c>
      <c r="R2518" s="77" t="str">
        <f t="shared" si="198"/>
        <v/>
      </c>
      <c r="S2518" s="77" t="str">
        <f>IF(O2518="","",IF(OR(VALUE(LEFT(O2518,2))&gt;IF(RIGHT(J2518,1)="M",7,19),AND(OR(LEFT(O2518,2)={"07","19"}),VALUE(RIGHT(O2518,2))&gt;15)),TRUE,FALSE))</f>
        <v/>
      </c>
      <c r="T2518" s="77" t="str">
        <f>IF(O2518="","",IF(OR(VALUE(LEFT(O2518,2))&gt;IF(RIGHT(J2518,1)="M",7,19),AND(OR(LEFT(O2518,2)={"07","19"}),VALUE(RIGHT(O2518,2))&gt;5)),TRUE,FALSE))</f>
        <v/>
      </c>
    </row>
    <row r="2519" spans="12:20" x14ac:dyDescent="0.25">
      <c r="L2519" s="75">
        <f>COUNTIF($B$2:B2519,B2519)</f>
        <v>0</v>
      </c>
      <c r="M2519" s="75">
        <f>COUNTIF($L$2:L2519,4)</f>
        <v>42</v>
      </c>
      <c r="N2519" s="76" t="str">
        <f t="shared" si="199"/>
        <v>0</v>
      </c>
      <c r="O2519" s="76" t="str">
        <f t="shared" si="195"/>
        <v/>
      </c>
      <c r="P2519" s="75" t="str">
        <f t="shared" si="196"/>
        <v/>
      </c>
      <c r="Q2519" s="77" t="str">
        <f t="shared" si="197"/>
        <v/>
      </c>
      <c r="R2519" s="77" t="str">
        <f t="shared" si="198"/>
        <v/>
      </c>
      <c r="S2519" s="77" t="str">
        <f>IF(O2519="","",IF(OR(VALUE(LEFT(O2519,2))&gt;IF(RIGHT(J2519,1)="M",7,19),AND(OR(LEFT(O2519,2)={"07","19"}),VALUE(RIGHT(O2519,2))&gt;15)),TRUE,FALSE))</f>
        <v/>
      </c>
      <c r="T2519" s="77" t="str">
        <f>IF(O2519="","",IF(OR(VALUE(LEFT(O2519,2))&gt;IF(RIGHT(J2519,1)="M",7,19),AND(OR(LEFT(O2519,2)={"07","19"}),VALUE(RIGHT(O2519,2))&gt;5)),TRUE,FALSE))</f>
        <v/>
      </c>
    </row>
    <row r="2520" spans="12:20" x14ac:dyDescent="0.25">
      <c r="L2520" s="75">
        <f>COUNTIF($B$2:B2520,B2520)</f>
        <v>0</v>
      </c>
      <c r="M2520" s="75">
        <f>COUNTIF($L$2:L2520,4)</f>
        <v>42</v>
      </c>
      <c r="N2520" s="76" t="str">
        <f t="shared" si="199"/>
        <v>0</v>
      </c>
      <c r="O2520" s="76" t="str">
        <f t="shared" si="195"/>
        <v/>
      </c>
      <c r="P2520" s="75" t="str">
        <f t="shared" si="196"/>
        <v/>
      </c>
      <c r="Q2520" s="77" t="str">
        <f t="shared" si="197"/>
        <v/>
      </c>
      <c r="R2520" s="77" t="str">
        <f t="shared" si="198"/>
        <v/>
      </c>
      <c r="S2520" s="77" t="str">
        <f>IF(O2520="","",IF(OR(VALUE(LEFT(O2520,2))&gt;IF(RIGHT(J2520,1)="M",7,19),AND(OR(LEFT(O2520,2)={"07","19"}),VALUE(RIGHT(O2520,2))&gt;15)),TRUE,FALSE))</f>
        <v/>
      </c>
      <c r="T2520" s="77" t="str">
        <f>IF(O2520="","",IF(OR(VALUE(LEFT(O2520,2))&gt;IF(RIGHT(J2520,1)="M",7,19),AND(OR(LEFT(O2520,2)={"07","19"}),VALUE(RIGHT(O2520,2))&gt;5)),TRUE,FALSE))</f>
        <v/>
      </c>
    </row>
    <row r="2521" spans="12:20" x14ac:dyDescent="0.25">
      <c r="L2521" s="75">
        <f>COUNTIF($B$2:B2521,B2521)</f>
        <v>0</v>
      </c>
      <c r="M2521" s="75">
        <f>COUNTIF($L$2:L2521,4)</f>
        <v>42</v>
      </c>
      <c r="N2521" s="76" t="str">
        <f t="shared" si="199"/>
        <v>0</v>
      </c>
      <c r="O2521" s="76" t="str">
        <f t="shared" si="195"/>
        <v/>
      </c>
      <c r="P2521" s="75" t="str">
        <f t="shared" si="196"/>
        <v/>
      </c>
      <c r="Q2521" s="77" t="str">
        <f t="shared" si="197"/>
        <v/>
      </c>
      <c r="R2521" s="77" t="str">
        <f t="shared" si="198"/>
        <v/>
      </c>
      <c r="S2521" s="77" t="str">
        <f>IF(O2521="","",IF(OR(VALUE(LEFT(O2521,2))&gt;IF(RIGHT(J2521,1)="M",7,19),AND(OR(LEFT(O2521,2)={"07","19"}),VALUE(RIGHT(O2521,2))&gt;15)),TRUE,FALSE))</f>
        <v/>
      </c>
      <c r="T2521" s="77" t="str">
        <f>IF(O2521="","",IF(OR(VALUE(LEFT(O2521,2))&gt;IF(RIGHT(J2521,1)="M",7,19),AND(OR(LEFT(O2521,2)={"07","19"}),VALUE(RIGHT(O2521,2))&gt;5)),TRUE,FALSE))</f>
        <v/>
      </c>
    </row>
    <row r="2522" spans="12:20" x14ac:dyDescent="0.25">
      <c r="L2522" s="75">
        <f>COUNTIF($B$2:B2522,B2522)</f>
        <v>0</v>
      </c>
      <c r="M2522" s="75">
        <f>COUNTIF($L$2:L2522,4)</f>
        <v>42</v>
      </c>
      <c r="N2522" s="76" t="str">
        <f t="shared" si="199"/>
        <v>0</v>
      </c>
      <c r="O2522" s="76" t="str">
        <f t="shared" si="195"/>
        <v/>
      </c>
      <c r="P2522" s="75" t="str">
        <f t="shared" si="196"/>
        <v/>
      </c>
      <c r="Q2522" s="77" t="str">
        <f t="shared" si="197"/>
        <v/>
      </c>
      <c r="R2522" s="77" t="str">
        <f t="shared" si="198"/>
        <v/>
      </c>
      <c r="S2522" s="77" t="str">
        <f>IF(O2522="","",IF(OR(VALUE(LEFT(O2522,2))&gt;IF(RIGHT(J2522,1)="M",7,19),AND(OR(LEFT(O2522,2)={"07","19"}),VALUE(RIGHT(O2522,2))&gt;15)),TRUE,FALSE))</f>
        <v/>
      </c>
      <c r="T2522" s="77" t="str">
        <f>IF(O2522="","",IF(OR(VALUE(LEFT(O2522,2))&gt;IF(RIGHT(J2522,1)="M",7,19),AND(OR(LEFT(O2522,2)={"07","19"}),VALUE(RIGHT(O2522,2))&gt;5)),TRUE,FALSE))</f>
        <v/>
      </c>
    </row>
    <row r="2523" spans="12:20" x14ac:dyDescent="0.25">
      <c r="L2523" s="75">
        <f>COUNTIF($B$2:B2523,B2523)</f>
        <v>0</v>
      </c>
      <c r="M2523" s="75">
        <f>COUNTIF($L$2:L2523,4)</f>
        <v>42</v>
      </c>
      <c r="N2523" s="76" t="str">
        <f t="shared" si="199"/>
        <v>0</v>
      </c>
      <c r="O2523" s="76" t="str">
        <f t="shared" si="195"/>
        <v/>
      </c>
      <c r="P2523" s="75" t="str">
        <f t="shared" si="196"/>
        <v/>
      </c>
      <c r="Q2523" s="77" t="str">
        <f t="shared" si="197"/>
        <v/>
      </c>
      <c r="R2523" s="77" t="str">
        <f t="shared" si="198"/>
        <v/>
      </c>
      <c r="S2523" s="77" t="str">
        <f>IF(O2523="","",IF(OR(VALUE(LEFT(O2523,2))&gt;IF(RIGHT(J2523,1)="M",7,19),AND(OR(LEFT(O2523,2)={"07","19"}),VALUE(RIGHT(O2523,2))&gt;15)),TRUE,FALSE))</f>
        <v/>
      </c>
      <c r="T2523" s="77" t="str">
        <f>IF(O2523="","",IF(OR(VALUE(LEFT(O2523,2))&gt;IF(RIGHT(J2523,1)="M",7,19),AND(OR(LEFT(O2523,2)={"07","19"}),VALUE(RIGHT(O2523,2))&gt;5)),TRUE,FALSE))</f>
        <v/>
      </c>
    </row>
    <row r="2524" spans="12:20" x14ac:dyDescent="0.25">
      <c r="L2524" s="75">
        <f>COUNTIF($B$2:B2524,B2524)</f>
        <v>0</v>
      </c>
      <c r="M2524" s="75">
        <f>COUNTIF($L$2:L2524,4)</f>
        <v>42</v>
      </c>
      <c r="N2524" s="76" t="str">
        <f t="shared" si="199"/>
        <v>0</v>
      </c>
      <c r="O2524" s="76" t="str">
        <f t="shared" si="195"/>
        <v/>
      </c>
      <c r="P2524" s="75" t="str">
        <f t="shared" si="196"/>
        <v/>
      </c>
      <c r="Q2524" s="77" t="str">
        <f t="shared" si="197"/>
        <v/>
      </c>
      <c r="R2524" s="77" t="str">
        <f t="shared" si="198"/>
        <v/>
      </c>
      <c r="S2524" s="77" t="str">
        <f>IF(O2524="","",IF(OR(VALUE(LEFT(O2524,2))&gt;IF(RIGHT(J2524,1)="M",7,19),AND(OR(LEFT(O2524,2)={"07","19"}),VALUE(RIGHT(O2524,2))&gt;15)),TRUE,FALSE))</f>
        <v/>
      </c>
      <c r="T2524" s="77" t="str">
        <f>IF(O2524="","",IF(OR(VALUE(LEFT(O2524,2))&gt;IF(RIGHT(J2524,1)="M",7,19),AND(OR(LEFT(O2524,2)={"07","19"}),VALUE(RIGHT(O2524,2))&gt;5)),TRUE,FALSE))</f>
        <v/>
      </c>
    </row>
    <row r="2525" spans="12:20" x14ac:dyDescent="0.25">
      <c r="L2525" s="75">
        <f>COUNTIF($B$2:B2525,B2525)</f>
        <v>0</v>
      </c>
      <c r="M2525" s="75">
        <f>COUNTIF($L$2:L2525,4)</f>
        <v>42</v>
      </c>
      <c r="N2525" s="76" t="str">
        <f t="shared" si="199"/>
        <v>0</v>
      </c>
      <c r="O2525" s="76" t="str">
        <f t="shared" si="195"/>
        <v/>
      </c>
      <c r="P2525" s="75" t="str">
        <f t="shared" si="196"/>
        <v/>
      </c>
      <c r="Q2525" s="77" t="str">
        <f t="shared" si="197"/>
        <v/>
      </c>
      <c r="R2525" s="77" t="str">
        <f t="shared" si="198"/>
        <v/>
      </c>
      <c r="S2525" s="77" t="str">
        <f>IF(O2525="","",IF(OR(VALUE(LEFT(O2525,2))&gt;IF(RIGHT(J2525,1)="M",7,19),AND(OR(LEFT(O2525,2)={"07","19"}),VALUE(RIGHT(O2525,2))&gt;15)),TRUE,FALSE))</f>
        <v/>
      </c>
      <c r="T2525" s="77" t="str">
        <f>IF(O2525="","",IF(OR(VALUE(LEFT(O2525,2))&gt;IF(RIGHT(J2525,1)="M",7,19),AND(OR(LEFT(O2525,2)={"07","19"}),VALUE(RIGHT(O2525,2))&gt;5)),TRUE,FALSE))</f>
        <v/>
      </c>
    </row>
    <row r="2526" spans="12:20" x14ac:dyDescent="0.25">
      <c r="L2526" s="75">
        <f>COUNTIF($B$2:B2526,B2526)</f>
        <v>0</v>
      </c>
      <c r="M2526" s="75">
        <f>COUNTIF($L$2:L2526,4)</f>
        <v>42</v>
      </c>
      <c r="N2526" s="76" t="str">
        <f t="shared" si="199"/>
        <v>0</v>
      </c>
      <c r="O2526" s="76" t="str">
        <f t="shared" si="195"/>
        <v/>
      </c>
      <c r="P2526" s="75" t="str">
        <f t="shared" si="196"/>
        <v/>
      </c>
      <c r="Q2526" s="77" t="str">
        <f t="shared" si="197"/>
        <v/>
      </c>
      <c r="R2526" s="77" t="str">
        <f t="shared" si="198"/>
        <v/>
      </c>
      <c r="S2526" s="77" t="str">
        <f>IF(O2526="","",IF(OR(VALUE(LEFT(O2526,2))&gt;IF(RIGHT(J2526,1)="M",7,19),AND(OR(LEFT(O2526,2)={"07","19"}),VALUE(RIGHT(O2526,2))&gt;15)),TRUE,FALSE))</f>
        <v/>
      </c>
      <c r="T2526" s="77" t="str">
        <f>IF(O2526="","",IF(OR(VALUE(LEFT(O2526,2))&gt;IF(RIGHT(J2526,1)="M",7,19),AND(OR(LEFT(O2526,2)={"07","19"}),VALUE(RIGHT(O2526,2))&gt;5)),TRUE,FALSE))</f>
        <v/>
      </c>
    </row>
    <row r="2527" spans="12:20" x14ac:dyDescent="0.25">
      <c r="L2527" s="75">
        <f>COUNTIF($B$2:B2527,B2527)</f>
        <v>0</v>
      </c>
      <c r="M2527" s="75">
        <f>COUNTIF($L$2:L2527,4)</f>
        <v>42</v>
      </c>
      <c r="N2527" s="76" t="str">
        <f t="shared" si="199"/>
        <v>0</v>
      </c>
      <c r="O2527" s="76" t="str">
        <f t="shared" si="195"/>
        <v/>
      </c>
      <c r="P2527" s="75" t="str">
        <f t="shared" si="196"/>
        <v/>
      </c>
      <c r="Q2527" s="77" t="str">
        <f t="shared" si="197"/>
        <v/>
      </c>
      <c r="R2527" s="77" t="str">
        <f t="shared" si="198"/>
        <v/>
      </c>
      <c r="S2527" s="77" t="str">
        <f>IF(O2527="","",IF(OR(VALUE(LEFT(O2527,2))&gt;IF(RIGHT(J2527,1)="M",7,19),AND(OR(LEFT(O2527,2)={"07","19"}),VALUE(RIGHT(O2527,2))&gt;15)),TRUE,FALSE))</f>
        <v/>
      </c>
      <c r="T2527" s="77" t="str">
        <f>IF(O2527="","",IF(OR(VALUE(LEFT(O2527,2))&gt;IF(RIGHT(J2527,1)="M",7,19),AND(OR(LEFT(O2527,2)={"07","19"}),VALUE(RIGHT(O2527,2))&gt;5)),TRUE,FALSE))</f>
        <v/>
      </c>
    </row>
    <row r="2528" spans="12:20" x14ac:dyDescent="0.25">
      <c r="L2528" s="75">
        <f>COUNTIF($B$2:B2528,B2528)</f>
        <v>0</v>
      </c>
      <c r="M2528" s="75">
        <f>COUNTIF($L$2:L2528,4)</f>
        <v>42</v>
      </c>
      <c r="N2528" s="76" t="str">
        <f t="shared" si="199"/>
        <v>0</v>
      </c>
      <c r="O2528" s="76" t="str">
        <f t="shared" si="195"/>
        <v/>
      </c>
      <c r="P2528" s="75" t="str">
        <f t="shared" si="196"/>
        <v/>
      </c>
      <c r="Q2528" s="77" t="str">
        <f t="shared" si="197"/>
        <v/>
      </c>
      <c r="R2528" s="77" t="str">
        <f t="shared" si="198"/>
        <v/>
      </c>
      <c r="S2528" s="77" t="str">
        <f>IF(O2528="","",IF(OR(VALUE(LEFT(O2528,2))&gt;IF(RIGHT(J2528,1)="M",7,19),AND(OR(LEFT(O2528,2)={"07","19"}),VALUE(RIGHT(O2528,2))&gt;15)),TRUE,FALSE))</f>
        <v/>
      </c>
      <c r="T2528" s="77" t="str">
        <f>IF(O2528="","",IF(OR(VALUE(LEFT(O2528,2))&gt;IF(RIGHT(J2528,1)="M",7,19),AND(OR(LEFT(O2528,2)={"07","19"}),VALUE(RIGHT(O2528,2))&gt;5)),TRUE,FALSE))</f>
        <v/>
      </c>
    </row>
    <row r="2529" spans="12:20" x14ac:dyDescent="0.25">
      <c r="L2529" s="75">
        <f>COUNTIF($B$2:B2529,B2529)</f>
        <v>0</v>
      </c>
      <c r="M2529" s="75">
        <f>COUNTIF($L$2:L2529,4)</f>
        <v>42</v>
      </c>
      <c r="N2529" s="76" t="str">
        <f t="shared" si="199"/>
        <v>0</v>
      </c>
      <c r="O2529" s="76" t="str">
        <f t="shared" si="195"/>
        <v/>
      </c>
      <c r="P2529" s="75" t="str">
        <f t="shared" si="196"/>
        <v/>
      </c>
      <c r="Q2529" s="77" t="str">
        <f t="shared" si="197"/>
        <v/>
      </c>
      <c r="R2529" s="77" t="str">
        <f t="shared" si="198"/>
        <v/>
      </c>
      <c r="S2529" s="77" t="str">
        <f>IF(O2529="","",IF(OR(VALUE(LEFT(O2529,2))&gt;IF(RIGHT(J2529,1)="M",7,19),AND(OR(LEFT(O2529,2)={"07","19"}),VALUE(RIGHT(O2529,2))&gt;15)),TRUE,FALSE))</f>
        <v/>
      </c>
      <c r="T2529" s="77" t="str">
        <f>IF(O2529="","",IF(OR(VALUE(LEFT(O2529,2))&gt;IF(RIGHT(J2529,1)="M",7,19),AND(OR(LEFT(O2529,2)={"07","19"}),VALUE(RIGHT(O2529,2))&gt;5)),TRUE,FALSE))</f>
        <v/>
      </c>
    </row>
    <row r="2530" spans="12:20" x14ac:dyDescent="0.25">
      <c r="L2530" s="75">
        <f>COUNTIF($B$2:B2530,B2530)</f>
        <v>0</v>
      </c>
      <c r="M2530" s="75">
        <f>COUNTIF($L$2:L2530,4)</f>
        <v>42</v>
      </c>
      <c r="N2530" s="76" t="str">
        <f t="shared" si="199"/>
        <v>0</v>
      </c>
      <c r="O2530" s="76" t="str">
        <f t="shared" si="195"/>
        <v/>
      </c>
      <c r="P2530" s="75" t="str">
        <f t="shared" si="196"/>
        <v/>
      </c>
      <c r="Q2530" s="77" t="str">
        <f t="shared" si="197"/>
        <v/>
      </c>
      <c r="R2530" s="77" t="str">
        <f t="shared" si="198"/>
        <v/>
      </c>
      <c r="S2530" s="77" t="str">
        <f>IF(O2530="","",IF(OR(VALUE(LEFT(O2530,2))&gt;IF(RIGHT(J2530,1)="M",7,19),AND(OR(LEFT(O2530,2)={"07","19"}),VALUE(RIGHT(O2530,2))&gt;15)),TRUE,FALSE))</f>
        <v/>
      </c>
      <c r="T2530" s="77" t="str">
        <f>IF(O2530="","",IF(OR(VALUE(LEFT(O2530,2))&gt;IF(RIGHT(J2530,1)="M",7,19),AND(OR(LEFT(O2530,2)={"07","19"}),VALUE(RIGHT(O2530,2))&gt;5)),TRUE,FALSE))</f>
        <v/>
      </c>
    </row>
    <row r="2531" spans="12:20" x14ac:dyDescent="0.25">
      <c r="L2531" s="75">
        <f>COUNTIF($B$2:B2531,B2531)</f>
        <v>0</v>
      </c>
      <c r="M2531" s="75">
        <f>COUNTIF($L$2:L2531,4)</f>
        <v>42</v>
      </c>
      <c r="N2531" s="76" t="str">
        <f t="shared" si="199"/>
        <v>0</v>
      </c>
      <c r="O2531" s="76" t="str">
        <f t="shared" si="195"/>
        <v/>
      </c>
      <c r="P2531" s="75" t="str">
        <f t="shared" si="196"/>
        <v/>
      </c>
      <c r="Q2531" s="77" t="str">
        <f t="shared" si="197"/>
        <v/>
      </c>
      <c r="R2531" s="77" t="str">
        <f t="shared" si="198"/>
        <v/>
      </c>
      <c r="S2531" s="77" t="str">
        <f>IF(O2531="","",IF(OR(VALUE(LEFT(O2531,2))&gt;IF(RIGHT(J2531,1)="M",7,19),AND(OR(LEFT(O2531,2)={"07","19"}),VALUE(RIGHT(O2531,2))&gt;15)),TRUE,FALSE))</f>
        <v/>
      </c>
      <c r="T2531" s="77" t="str">
        <f>IF(O2531="","",IF(OR(VALUE(LEFT(O2531,2))&gt;IF(RIGHT(J2531,1)="M",7,19),AND(OR(LEFT(O2531,2)={"07","19"}),VALUE(RIGHT(O2531,2))&gt;5)),TRUE,FALSE))</f>
        <v/>
      </c>
    </row>
    <row r="2532" spans="12:20" x14ac:dyDescent="0.25">
      <c r="L2532" s="75">
        <f>COUNTIF($B$2:B2532,B2532)</f>
        <v>0</v>
      </c>
      <c r="M2532" s="75">
        <f>COUNTIF($L$2:L2532,4)</f>
        <v>42</v>
      </c>
      <c r="N2532" s="76" t="str">
        <f t="shared" si="199"/>
        <v>0</v>
      </c>
      <c r="O2532" s="76" t="str">
        <f t="shared" si="195"/>
        <v/>
      </c>
      <c r="P2532" s="75" t="str">
        <f t="shared" si="196"/>
        <v/>
      </c>
      <c r="Q2532" s="77" t="str">
        <f t="shared" si="197"/>
        <v/>
      </c>
      <c r="R2532" s="77" t="str">
        <f t="shared" si="198"/>
        <v/>
      </c>
      <c r="S2532" s="77" t="str">
        <f>IF(O2532="","",IF(OR(VALUE(LEFT(O2532,2))&gt;IF(RIGHT(J2532,1)="M",7,19),AND(OR(LEFT(O2532,2)={"07","19"}),VALUE(RIGHT(O2532,2))&gt;15)),TRUE,FALSE))</f>
        <v/>
      </c>
      <c r="T2532" s="77" t="str">
        <f>IF(O2532="","",IF(OR(VALUE(LEFT(O2532,2))&gt;IF(RIGHT(J2532,1)="M",7,19),AND(OR(LEFT(O2532,2)={"07","19"}),VALUE(RIGHT(O2532,2))&gt;5)),TRUE,FALSE))</f>
        <v/>
      </c>
    </row>
    <row r="2533" spans="12:20" x14ac:dyDescent="0.25">
      <c r="L2533" s="75">
        <f>COUNTIF($B$2:B2533,B2533)</f>
        <v>0</v>
      </c>
      <c r="M2533" s="75">
        <f>COUNTIF($L$2:L2533,4)</f>
        <v>42</v>
      </c>
      <c r="N2533" s="76" t="str">
        <f t="shared" si="199"/>
        <v>0</v>
      </c>
      <c r="O2533" s="76" t="str">
        <f t="shared" si="195"/>
        <v/>
      </c>
      <c r="P2533" s="75" t="str">
        <f t="shared" si="196"/>
        <v/>
      </c>
      <c r="Q2533" s="77" t="str">
        <f t="shared" si="197"/>
        <v/>
      </c>
      <c r="R2533" s="77" t="str">
        <f t="shared" si="198"/>
        <v/>
      </c>
      <c r="S2533" s="77" t="str">
        <f>IF(O2533="","",IF(OR(VALUE(LEFT(O2533,2))&gt;IF(RIGHT(J2533,1)="M",7,19),AND(OR(LEFT(O2533,2)={"07","19"}),VALUE(RIGHT(O2533,2))&gt;15)),TRUE,FALSE))</f>
        <v/>
      </c>
      <c r="T2533" s="77" t="str">
        <f>IF(O2533="","",IF(OR(VALUE(LEFT(O2533,2))&gt;IF(RIGHT(J2533,1)="M",7,19),AND(OR(LEFT(O2533,2)={"07","19"}),VALUE(RIGHT(O2533,2))&gt;5)),TRUE,FALSE))</f>
        <v/>
      </c>
    </row>
    <row r="2534" spans="12:20" x14ac:dyDescent="0.25">
      <c r="L2534" s="75">
        <f>COUNTIF($B$2:B2534,B2534)</f>
        <v>0</v>
      </c>
      <c r="M2534" s="75">
        <f>COUNTIF($L$2:L2534,4)</f>
        <v>42</v>
      </c>
      <c r="N2534" s="76" t="str">
        <f t="shared" si="199"/>
        <v>0</v>
      </c>
      <c r="O2534" s="76" t="str">
        <f t="shared" si="195"/>
        <v/>
      </c>
      <c r="P2534" s="75" t="str">
        <f t="shared" si="196"/>
        <v/>
      </c>
      <c r="Q2534" s="77" t="str">
        <f t="shared" si="197"/>
        <v/>
      </c>
      <c r="R2534" s="77" t="str">
        <f t="shared" si="198"/>
        <v/>
      </c>
      <c r="S2534" s="77" t="str">
        <f>IF(O2534="","",IF(OR(VALUE(LEFT(O2534,2))&gt;IF(RIGHT(J2534,1)="M",7,19),AND(OR(LEFT(O2534,2)={"07","19"}),VALUE(RIGHT(O2534,2))&gt;15)),TRUE,FALSE))</f>
        <v/>
      </c>
      <c r="T2534" s="77" t="str">
        <f>IF(O2534="","",IF(OR(VALUE(LEFT(O2534,2))&gt;IF(RIGHT(J2534,1)="M",7,19),AND(OR(LEFT(O2534,2)={"07","19"}),VALUE(RIGHT(O2534,2))&gt;5)),TRUE,FALSE))</f>
        <v/>
      </c>
    </row>
    <row r="2535" spans="12:20" x14ac:dyDescent="0.25">
      <c r="L2535" s="75">
        <f>COUNTIF($B$2:B2535,B2535)</f>
        <v>0</v>
      </c>
      <c r="M2535" s="75">
        <f>COUNTIF($L$2:L2535,4)</f>
        <v>42</v>
      </c>
      <c r="N2535" s="76" t="str">
        <f t="shared" si="199"/>
        <v>0</v>
      </c>
      <c r="O2535" s="76" t="str">
        <f t="shared" si="195"/>
        <v/>
      </c>
      <c r="P2535" s="75" t="str">
        <f t="shared" si="196"/>
        <v/>
      </c>
      <c r="Q2535" s="77" t="str">
        <f t="shared" si="197"/>
        <v/>
      </c>
      <c r="R2535" s="77" t="str">
        <f t="shared" si="198"/>
        <v/>
      </c>
      <c r="S2535" s="77" t="str">
        <f>IF(O2535="","",IF(OR(VALUE(LEFT(O2535,2))&gt;IF(RIGHT(J2535,1)="M",7,19),AND(OR(LEFT(O2535,2)={"07","19"}),VALUE(RIGHT(O2535,2))&gt;15)),TRUE,FALSE))</f>
        <v/>
      </c>
      <c r="T2535" s="77" t="str">
        <f>IF(O2535="","",IF(OR(VALUE(LEFT(O2535,2))&gt;IF(RIGHT(J2535,1)="M",7,19),AND(OR(LEFT(O2535,2)={"07","19"}),VALUE(RIGHT(O2535,2))&gt;5)),TRUE,FALSE))</f>
        <v/>
      </c>
    </row>
    <row r="2536" spans="12:20" x14ac:dyDescent="0.25">
      <c r="L2536" s="75">
        <f>COUNTIF($B$2:B2536,B2536)</f>
        <v>0</v>
      </c>
      <c r="M2536" s="75">
        <f>COUNTIF($L$2:L2536,4)</f>
        <v>42</v>
      </c>
      <c r="N2536" s="76" t="str">
        <f t="shared" si="199"/>
        <v>0</v>
      </c>
      <c r="O2536" s="76" t="str">
        <f t="shared" si="195"/>
        <v/>
      </c>
      <c r="P2536" s="75" t="str">
        <f t="shared" si="196"/>
        <v/>
      </c>
      <c r="Q2536" s="77" t="str">
        <f t="shared" si="197"/>
        <v/>
      </c>
      <c r="R2536" s="77" t="str">
        <f t="shared" si="198"/>
        <v/>
      </c>
      <c r="S2536" s="77" t="str">
        <f>IF(O2536="","",IF(OR(VALUE(LEFT(O2536,2))&gt;IF(RIGHT(J2536,1)="M",7,19),AND(OR(LEFT(O2536,2)={"07","19"}),VALUE(RIGHT(O2536,2))&gt;15)),TRUE,FALSE))</f>
        <v/>
      </c>
      <c r="T2536" s="77" t="str">
        <f>IF(O2536="","",IF(OR(VALUE(LEFT(O2536,2))&gt;IF(RIGHT(J2536,1)="M",7,19),AND(OR(LEFT(O2536,2)={"07","19"}),VALUE(RIGHT(O2536,2))&gt;5)),TRUE,FALSE))</f>
        <v/>
      </c>
    </row>
    <row r="2537" spans="12:20" x14ac:dyDescent="0.25">
      <c r="L2537" s="75">
        <f>COUNTIF($B$2:B2537,B2537)</f>
        <v>0</v>
      </c>
      <c r="M2537" s="75">
        <f>COUNTIF($L$2:L2537,4)</f>
        <v>42</v>
      </c>
      <c r="N2537" s="76" t="str">
        <f t="shared" si="199"/>
        <v>0</v>
      </c>
      <c r="O2537" s="76" t="str">
        <f t="shared" si="195"/>
        <v/>
      </c>
      <c r="P2537" s="75" t="str">
        <f t="shared" si="196"/>
        <v/>
      </c>
      <c r="Q2537" s="77" t="str">
        <f t="shared" si="197"/>
        <v/>
      </c>
      <c r="R2537" s="77" t="str">
        <f t="shared" si="198"/>
        <v/>
      </c>
      <c r="S2537" s="77" t="str">
        <f>IF(O2537="","",IF(OR(VALUE(LEFT(O2537,2))&gt;IF(RIGHT(J2537,1)="M",7,19),AND(OR(LEFT(O2537,2)={"07","19"}),VALUE(RIGHT(O2537,2))&gt;15)),TRUE,FALSE))</f>
        <v/>
      </c>
      <c r="T2537" s="77" t="str">
        <f>IF(O2537="","",IF(OR(VALUE(LEFT(O2537,2))&gt;IF(RIGHT(J2537,1)="M",7,19),AND(OR(LEFT(O2537,2)={"07","19"}),VALUE(RIGHT(O2537,2))&gt;5)),TRUE,FALSE))</f>
        <v/>
      </c>
    </row>
    <row r="2538" spans="12:20" x14ac:dyDescent="0.25">
      <c r="L2538" s="75">
        <f>COUNTIF($B$2:B2538,B2538)</f>
        <v>0</v>
      </c>
      <c r="M2538" s="75">
        <f>COUNTIF($L$2:L2538,4)</f>
        <v>42</v>
      </c>
      <c r="N2538" s="76" t="str">
        <f t="shared" si="199"/>
        <v>0</v>
      </c>
      <c r="O2538" s="76" t="str">
        <f t="shared" si="195"/>
        <v/>
      </c>
      <c r="P2538" s="75" t="str">
        <f t="shared" si="196"/>
        <v/>
      </c>
      <c r="Q2538" s="77" t="str">
        <f t="shared" si="197"/>
        <v/>
      </c>
      <c r="R2538" s="77" t="str">
        <f t="shared" si="198"/>
        <v/>
      </c>
      <c r="S2538" s="77" t="str">
        <f>IF(O2538="","",IF(OR(VALUE(LEFT(O2538,2))&gt;IF(RIGHT(J2538,1)="M",7,19),AND(OR(LEFT(O2538,2)={"07","19"}),VALUE(RIGHT(O2538,2))&gt;15)),TRUE,FALSE))</f>
        <v/>
      </c>
      <c r="T2538" s="77" t="str">
        <f>IF(O2538="","",IF(OR(VALUE(LEFT(O2538,2))&gt;IF(RIGHT(J2538,1)="M",7,19),AND(OR(LEFT(O2538,2)={"07","19"}),VALUE(RIGHT(O2538,2))&gt;5)),TRUE,FALSE))</f>
        <v/>
      </c>
    </row>
    <row r="2539" spans="12:20" x14ac:dyDescent="0.25">
      <c r="L2539" s="75">
        <f>COUNTIF($B$2:B2539,B2539)</f>
        <v>0</v>
      </c>
      <c r="M2539" s="75">
        <f>COUNTIF($L$2:L2539,4)</f>
        <v>42</v>
      </c>
      <c r="N2539" s="76" t="str">
        <f t="shared" si="199"/>
        <v>0</v>
      </c>
      <c r="O2539" s="76" t="str">
        <f t="shared" si="195"/>
        <v/>
      </c>
      <c r="P2539" s="75" t="str">
        <f t="shared" si="196"/>
        <v/>
      </c>
      <c r="Q2539" s="77" t="str">
        <f t="shared" si="197"/>
        <v/>
      </c>
      <c r="R2539" s="77" t="str">
        <f t="shared" si="198"/>
        <v/>
      </c>
      <c r="S2539" s="77" t="str">
        <f>IF(O2539="","",IF(OR(VALUE(LEFT(O2539,2))&gt;IF(RIGHT(J2539,1)="M",7,19),AND(OR(LEFT(O2539,2)={"07","19"}),VALUE(RIGHT(O2539,2))&gt;15)),TRUE,FALSE))</f>
        <v/>
      </c>
      <c r="T2539" s="77" t="str">
        <f>IF(O2539="","",IF(OR(VALUE(LEFT(O2539,2))&gt;IF(RIGHT(J2539,1)="M",7,19),AND(OR(LEFT(O2539,2)={"07","19"}),VALUE(RIGHT(O2539,2))&gt;5)),TRUE,FALSE))</f>
        <v/>
      </c>
    </row>
    <row r="2540" spans="12:20" x14ac:dyDescent="0.25">
      <c r="L2540" s="75">
        <f>COUNTIF($B$2:B2540,B2540)</f>
        <v>0</v>
      </c>
      <c r="M2540" s="75">
        <f>COUNTIF($L$2:L2540,4)</f>
        <v>42</v>
      </c>
      <c r="N2540" s="76" t="str">
        <f t="shared" si="199"/>
        <v>0</v>
      </c>
      <c r="O2540" s="76" t="str">
        <f t="shared" si="195"/>
        <v/>
      </c>
      <c r="P2540" s="75" t="str">
        <f t="shared" si="196"/>
        <v/>
      </c>
      <c r="Q2540" s="77" t="str">
        <f t="shared" si="197"/>
        <v/>
      </c>
      <c r="R2540" s="77" t="str">
        <f t="shared" si="198"/>
        <v/>
      </c>
      <c r="S2540" s="77" t="str">
        <f>IF(O2540="","",IF(OR(VALUE(LEFT(O2540,2))&gt;IF(RIGHT(J2540,1)="M",7,19),AND(OR(LEFT(O2540,2)={"07","19"}),VALUE(RIGHT(O2540,2))&gt;15)),TRUE,FALSE))</f>
        <v/>
      </c>
      <c r="T2540" s="77" t="str">
        <f>IF(O2540="","",IF(OR(VALUE(LEFT(O2540,2))&gt;IF(RIGHT(J2540,1)="M",7,19),AND(OR(LEFT(O2540,2)={"07","19"}),VALUE(RIGHT(O2540,2))&gt;5)),TRUE,FALSE))</f>
        <v/>
      </c>
    </row>
    <row r="2541" spans="12:20" x14ac:dyDescent="0.25">
      <c r="L2541" s="75">
        <f>COUNTIF($B$2:B2541,B2541)</f>
        <v>0</v>
      </c>
      <c r="M2541" s="75">
        <f>COUNTIF($L$2:L2541,4)</f>
        <v>42</v>
      </c>
      <c r="N2541" s="76" t="str">
        <f t="shared" si="199"/>
        <v>0</v>
      </c>
      <c r="O2541" s="76" t="str">
        <f t="shared" si="195"/>
        <v/>
      </c>
      <c r="P2541" s="75" t="str">
        <f t="shared" si="196"/>
        <v/>
      </c>
      <c r="Q2541" s="77" t="str">
        <f t="shared" si="197"/>
        <v/>
      </c>
      <c r="R2541" s="77" t="str">
        <f t="shared" si="198"/>
        <v/>
      </c>
      <c r="S2541" s="77" t="str">
        <f>IF(O2541="","",IF(OR(VALUE(LEFT(O2541,2))&gt;IF(RIGHT(J2541,1)="M",7,19),AND(OR(LEFT(O2541,2)={"07","19"}),VALUE(RIGHT(O2541,2))&gt;15)),TRUE,FALSE))</f>
        <v/>
      </c>
      <c r="T2541" s="77" t="str">
        <f>IF(O2541="","",IF(OR(VALUE(LEFT(O2541,2))&gt;IF(RIGHT(J2541,1)="M",7,19),AND(OR(LEFT(O2541,2)={"07","19"}),VALUE(RIGHT(O2541,2))&gt;5)),TRUE,FALSE))</f>
        <v/>
      </c>
    </row>
    <row r="2542" spans="12:20" x14ac:dyDescent="0.25">
      <c r="L2542" s="75">
        <f>COUNTIF($B$2:B2542,B2542)</f>
        <v>0</v>
      </c>
      <c r="M2542" s="75">
        <f>COUNTIF($L$2:L2542,4)</f>
        <v>42</v>
      </c>
      <c r="N2542" s="76" t="str">
        <f t="shared" si="199"/>
        <v>0</v>
      </c>
      <c r="O2542" s="76" t="str">
        <f t="shared" si="195"/>
        <v/>
      </c>
      <c r="P2542" s="75" t="str">
        <f t="shared" si="196"/>
        <v/>
      </c>
      <c r="Q2542" s="77" t="str">
        <f t="shared" si="197"/>
        <v/>
      </c>
      <c r="R2542" s="77" t="str">
        <f t="shared" si="198"/>
        <v/>
      </c>
      <c r="S2542" s="77" t="str">
        <f>IF(O2542="","",IF(OR(VALUE(LEFT(O2542,2))&gt;IF(RIGHT(J2542,1)="M",7,19),AND(OR(LEFT(O2542,2)={"07","19"}),VALUE(RIGHT(O2542,2))&gt;15)),TRUE,FALSE))</f>
        <v/>
      </c>
      <c r="T2542" s="77" t="str">
        <f>IF(O2542="","",IF(OR(VALUE(LEFT(O2542,2))&gt;IF(RIGHT(J2542,1)="M",7,19),AND(OR(LEFT(O2542,2)={"07","19"}),VALUE(RIGHT(O2542,2))&gt;5)),TRUE,FALSE))</f>
        <v/>
      </c>
    </row>
    <row r="2543" spans="12:20" x14ac:dyDescent="0.25">
      <c r="L2543" s="75">
        <f>COUNTIF($B$2:B2543,B2543)</f>
        <v>0</v>
      </c>
      <c r="M2543" s="75">
        <f>COUNTIF($L$2:L2543,4)</f>
        <v>42</v>
      </c>
      <c r="N2543" s="76" t="str">
        <f t="shared" si="199"/>
        <v>0</v>
      </c>
      <c r="O2543" s="76" t="str">
        <f t="shared" si="195"/>
        <v/>
      </c>
      <c r="P2543" s="75" t="str">
        <f t="shared" si="196"/>
        <v/>
      </c>
      <c r="Q2543" s="77" t="str">
        <f t="shared" si="197"/>
        <v/>
      </c>
      <c r="R2543" s="77" t="str">
        <f t="shared" si="198"/>
        <v/>
      </c>
      <c r="S2543" s="77" t="str">
        <f>IF(O2543="","",IF(OR(VALUE(LEFT(O2543,2))&gt;IF(RIGHT(J2543,1)="M",7,19),AND(OR(LEFT(O2543,2)={"07","19"}),VALUE(RIGHT(O2543,2))&gt;15)),TRUE,FALSE))</f>
        <v/>
      </c>
      <c r="T2543" s="77" t="str">
        <f>IF(O2543="","",IF(OR(VALUE(LEFT(O2543,2))&gt;IF(RIGHT(J2543,1)="M",7,19),AND(OR(LEFT(O2543,2)={"07","19"}),VALUE(RIGHT(O2543,2))&gt;5)),TRUE,FALSE))</f>
        <v/>
      </c>
    </row>
    <row r="2544" spans="12:20" x14ac:dyDescent="0.25">
      <c r="L2544" s="75">
        <f>COUNTIF($B$2:B2544,B2544)</f>
        <v>0</v>
      </c>
      <c r="M2544" s="75">
        <f>COUNTIF($L$2:L2544,4)</f>
        <v>42</v>
      </c>
      <c r="N2544" s="76" t="str">
        <f t="shared" si="199"/>
        <v>0</v>
      </c>
      <c r="O2544" s="76" t="str">
        <f t="shared" si="195"/>
        <v/>
      </c>
      <c r="P2544" s="75" t="str">
        <f t="shared" si="196"/>
        <v/>
      </c>
      <c r="Q2544" s="77" t="str">
        <f t="shared" si="197"/>
        <v/>
      </c>
      <c r="R2544" s="77" t="str">
        <f t="shared" si="198"/>
        <v/>
      </c>
      <c r="S2544" s="77" t="str">
        <f>IF(O2544="","",IF(OR(VALUE(LEFT(O2544,2))&gt;IF(RIGHT(J2544,1)="M",7,19),AND(OR(LEFT(O2544,2)={"07","19"}),VALUE(RIGHT(O2544,2))&gt;15)),TRUE,FALSE))</f>
        <v/>
      </c>
      <c r="T2544" s="77" t="str">
        <f>IF(O2544="","",IF(OR(VALUE(LEFT(O2544,2))&gt;IF(RIGHT(J2544,1)="M",7,19),AND(OR(LEFT(O2544,2)={"07","19"}),VALUE(RIGHT(O2544,2))&gt;5)),TRUE,FALSE))</f>
        <v/>
      </c>
    </row>
    <row r="2545" spans="12:20" x14ac:dyDescent="0.25">
      <c r="L2545" s="75">
        <f>COUNTIF($B$2:B2545,B2545)</f>
        <v>0</v>
      </c>
      <c r="M2545" s="75">
        <f>COUNTIF($L$2:L2545,4)</f>
        <v>42</v>
      </c>
      <c r="N2545" s="76" t="str">
        <f t="shared" si="199"/>
        <v>0</v>
      </c>
      <c r="O2545" s="76" t="str">
        <f t="shared" si="195"/>
        <v/>
      </c>
      <c r="P2545" s="75" t="str">
        <f t="shared" si="196"/>
        <v/>
      </c>
      <c r="Q2545" s="77" t="str">
        <f t="shared" si="197"/>
        <v/>
      </c>
      <c r="R2545" s="77" t="str">
        <f t="shared" si="198"/>
        <v/>
      </c>
      <c r="S2545" s="77" t="str">
        <f>IF(O2545="","",IF(OR(VALUE(LEFT(O2545,2))&gt;IF(RIGHT(J2545,1)="M",7,19),AND(OR(LEFT(O2545,2)={"07","19"}),VALUE(RIGHT(O2545,2))&gt;15)),TRUE,FALSE))</f>
        <v/>
      </c>
      <c r="T2545" s="77" t="str">
        <f>IF(O2545="","",IF(OR(VALUE(LEFT(O2545,2))&gt;IF(RIGHT(J2545,1)="M",7,19),AND(OR(LEFT(O2545,2)={"07","19"}),VALUE(RIGHT(O2545,2))&gt;5)),TRUE,FALSE))</f>
        <v/>
      </c>
    </row>
    <row r="2546" spans="12:20" x14ac:dyDescent="0.25">
      <c r="L2546" s="75">
        <f>COUNTIF($B$2:B2546,B2546)</f>
        <v>0</v>
      </c>
      <c r="M2546" s="75">
        <f>COUNTIF($L$2:L2546,4)</f>
        <v>42</v>
      </c>
      <c r="N2546" s="76" t="str">
        <f t="shared" si="199"/>
        <v>0</v>
      </c>
      <c r="O2546" s="76" t="str">
        <f t="shared" si="195"/>
        <v/>
      </c>
      <c r="P2546" s="75" t="str">
        <f t="shared" si="196"/>
        <v/>
      </c>
      <c r="Q2546" s="77" t="str">
        <f t="shared" si="197"/>
        <v/>
      </c>
      <c r="R2546" s="77" t="str">
        <f t="shared" si="198"/>
        <v/>
      </c>
      <c r="S2546" s="77" t="str">
        <f>IF(O2546="","",IF(OR(VALUE(LEFT(O2546,2))&gt;IF(RIGHT(J2546,1)="M",7,19),AND(OR(LEFT(O2546,2)={"07","19"}),VALUE(RIGHT(O2546,2))&gt;15)),TRUE,FALSE))</f>
        <v/>
      </c>
      <c r="T2546" s="77" t="str">
        <f>IF(O2546="","",IF(OR(VALUE(LEFT(O2546,2))&gt;IF(RIGHT(J2546,1)="M",7,19),AND(OR(LEFT(O2546,2)={"07","19"}),VALUE(RIGHT(O2546,2))&gt;5)),TRUE,FALSE))</f>
        <v/>
      </c>
    </row>
    <row r="2547" spans="12:20" x14ac:dyDescent="0.25">
      <c r="L2547" s="75">
        <f>COUNTIF($B$2:B2547,B2547)</f>
        <v>0</v>
      </c>
      <c r="M2547" s="75">
        <f>COUNTIF($L$2:L2547,4)</f>
        <v>42</v>
      </c>
      <c r="N2547" s="76" t="str">
        <f t="shared" si="199"/>
        <v>0</v>
      </c>
      <c r="O2547" s="76" t="str">
        <f t="shared" si="195"/>
        <v/>
      </c>
      <c r="P2547" s="75" t="str">
        <f t="shared" si="196"/>
        <v/>
      </c>
      <c r="Q2547" s="77" t="str">
        <f t="shared" si="197"/>
        <v/>
      </c>
      <c r="R2547" s="77" t="str">
        <f t="shared" si="198"/>
        <v/>
      </c>
      <c r="S2547" s="77" t="str">
        <f>IF(O2547="","",IF(OR(VALUE(LEFT(O2547,2))&gt;IF(RIGHT(J2547,1)="M",7,19),AND(OR(LEFT(O2547,2)={"07","19"}),VALUE(RIGHT(O2547,2))&gt;15)),TRUE,FALSE))</f>
        <v/>
      </c>
      <c r="T2547" s="77" t="str">
        <f>IF(O2547="","",IF(OR(VALUE(LEFT(O2547,2))&gt;IF(RIGHT(J2547,1)="M",7,19),AND(OR(LEFT(O2547,2)={"07","19"}),VALUE(RIGHT(O2547,2))&gt;5)),TRUE,FALSE))</f>
        <v/>
      </c>
    </row>
    <row r="2548" spans="12:20" x14ac:dyDescent="0.25">
      <c r="L2548" s="75">
        <f>COUNTIF($B$2:B2548,B2548)</f>
        <v>0</v>
      </c>
      <c r="M2548" s="75">
        <f>COUNTIF($L$2:L2548,4)</f>
        <v>42</v>
      </c>
      <c r="N2548" s="76" t="str">
        <f t="shared" si="199"/>
        <v>0</v>
      </c>
      <c r="O2548" s="76" t="str">
        <f t="shared" si="195"/>
        <v/>
      </c>
      <c r="P2548" s="75" t="str">
        <f t="shared" si="196"/>
        <v/>
      </c>
      <c r="Q2548" s="77" t="str">
        <f t="shared" si="197"/>
        <v/>
      </c>
      <c r="R2548" s="77" t="str">
        <f t="shared" si="198"/>
        <v/>
      </c>
      <c r="S2548" s="77" t="str">
        <f>IF(O2548="","",IF(OR(VALUE(LEFT(O2548,2))&gt;IF(RIGHT(J2548,1)="M",7,19),AND(OR(LEFT(O2548,2)={"07","19"}),VALUE(RIGHT(O2548,2))&gt;15)),TRUE,FALSE))</f>
        <v/>
      </c>
      <c r="T2548" s="77" t="str">
        <f>IF(O2548="","",IF(OR(VALUE(LEFT(O2548,2))&gt;IF(RIGHT(J2548,1)="M",7,19),AND(OR(LEFT(O2548,2)={"07","19"}),VALUE(RIGHT(O2548,2))&gt;5)),TRUE,FALSE))</f>
        <v/>
      </c>
    </row>
    <row r="2549" spans="12:20" x14ac:dyDescent="0.25">
      <c r="L2549" s="75">
        <f>COUNTIF($B$2:B2549,B2549)</f>
        <v>0</v>
      </c>
      <c r="M2549" s="75">
        <f>COUNTIF($L$2:L2549,4)</f>
        <v>42</v>
      </c>
      <c r="N2549" s="76" t="str">
        <f t="shared" si="199"/>
        <v>0</v>
      </c>
      <c r="O2549" s="76" t="str">
        <f t="shared" si="195"/>
        <v/>
      </c>
      <c r="P2549" s="75" t="str">
        <f t="shared" si="196"/>
        <v/>
      </c>
      <c r="Q2549" s="77" t="str">
        <f t="shared" si="197"/>
        <v/>
      </c>
      <c r="R2549" s="77" t="str">
        <f t="shared" si="198"/>
        <v/>
      </c>
      <c r="S2549" s="77" t="str">
        <f>IF(O2549="","",IF(OR(VALUE(LEFT(O2549,2))&gt;IF(RIGHT(J2549,1)="M",7,19),AND(OR(LEFT(O2549,2)={"07","19"}),VALUE(RIGHT(O2549,2))&gt;15)),TRUE,FALSE))</f>
        <v/>
      </c>
      <c r="T2549" s="77" t="str">
        <f>IF(O2549="","",IF(OR(VALUE(LEFT(O2549,2))&gt;IF(RIGHT(J2549,1)="M",7,19),AND(OR(LEFT(O2549,2)={"07","19"}),VALUE(RIGHT(O2549,2))&gt;5)),TRUE,FALSE))</f>
        <v/>
      </c>
    </row>
    <row r="2550" spans="12:20" x14ac:dyDescent="0.25">
      <c r="L2550" s="75">
        <f>COUNTIF($B$2:B2550,B2550)</f>
        <v>0</v>
      </c>
      <c r="M2550" s="75">
        <f>COUNTIF($L$2:L2550,4)</f>
        <v>42</v>
      </c>
      <c r="N2550" s="76" t="str">
        <f t="shared" si="199"/>
        <v>0</v>
      </c>
      <c r="O2550" s="76" t="str">
        <f t="shared" si="195"/>
        <v/>
      </c>
      <c r="P2550" s="75" t="str">
        <f t="shared" si="196"/>
        <v/>
      </c>
      <c r="Q2550" s="77" t="str">
        <f t="shared" si="197"/>
        <v/>
      </c>
      <c r="R2550" s="77" t="str">
        <f t="shared" si="198"/>
        <v/>
      </c>
      <c r="S2550" s="77" t="str">
        <f>IF(O2550="","",IF(OR(VALUE(LEFT(O2550,2))&gt;IF(RIGHT(J2550,1)="M",7,19),AND(OR(LEFT(O2550,2)={"07","19"}),VALUE(RIGHT(O2550,2))&gt;15)),TRUE,FALSE))</f>
        <v/>
      </c>
      <c r="T2550" s="77" t="str">
        <f>IF(O2550="","",IF(OR(VALUE(LEFT(O2550,2))&gt;IF(RIGHT(J2550,1)="M",7,19),AND(OR(LEFT(O2550,2)={"07","19"}),VALUE(RIGHT(O2550,2))&gt;5)),TRUE,FALSE))</f>
        <v/>
      </c>
    </row>
    <row r="2551" spans="12:20" x14ac:dyDescent="0.25">
      <c r="L2551" s="75">
        <f>COUNTIF($B$2:B2551,B2551)</f>
        <v>0</v>
      </c>
      <c r="M2551" s="75">
        <f>COUNTIF($L$2:L2551,4)</f>
        <v>42</v>
      </c>
      <c r="N2551" s="76" t="str">
        <f t="shared" si="199"/>
        <v>0</v>
      </c>
      <c r="O2551" s="76" t="str">
        <f t="shared" si="195"/>
        <v/>
      </c>
      <c r="P2551" s="75" t="str">
        <f t="shared" si="196"/>
        <v/>
      </c>
      <c r="Q2551" s="77" t="str">
        <f t="shared" si="197"/>
        <v/>
      </c>
      <c r="R2551" s="77" t="str">
        <f t="shared" si="198"/>
        <v/>
      </c>
      <c r="S2551" s="77" t="str">
        <f>IF(O2551="","",IF(OR(VALUE(LEFT(O2551,2))&gt;IF(RIGHT(J2551,1)="M",7,19),AND(OR(LEFT(O2551,2)={"07","19"}),VALUE(RIGHT(O2551,2))&gt;15)),TRUE,FALSE))</f>
        <v/>
      </c>
      <c r="T2551" s="77" t="str">
        <f>IF(O2551="","",IF(OR(VALUE(LEFT(O2551,2))&gt;IF(RIGHT(J2551,1)="M",7,19),AND(OR(LEFT(O2551,2)={"07","19"}),VALUE(RIGHT(O2551,2))&gt;5)),TRUE,FALSE))</f>
        <v/>
      </c>
    </row>
    <row r="2552" spans="12:20" x14ac:dyDescent="0.25">
      <c r="L2552" s="75">
        <f>COUNTIF($B$2:B2552,B2552)</f>
        <v>0</v>
      </c>
      <c r="M2552" s="75">
        <f>COUNTIF($L$2:L2552,4)</f>
        <v>42</v>
      </c>
      <c r="N2552" s="76" t="str">
        <f t="shared" si="199"/>
        <v>0</v>
      </c>
      <c r="O2552" s="76" t="str">
        <f t="shared" si="195"/>
        <v/>
      </c>
      <c r="P2552" s="75" t="str">
        <f t="shared" si="196"/>
        <v/>
      </c>
      <c r="Q2552" s="77" t="str">
        <f t="shared" si="197"/>
        <v/>
      </c>
      <c r="R2552" s="77" t="str">
        <f t="shared" si="198"/>
        <v/>
      </c>
      <c r="S2552" s="77" t="str">
        <f>IF(O2552="","",IF(OR(VALUE(LEFT(O2552,2))&gt;IF(RIGHT(J2552,1)="M",7,19),AND(OR(LEFT(O2552,2)={"07","19"}),VALUE(RIGHT(O2552,2))&gt;15)),TRUE,FALSE))</f>
        <v/>
      </c>
      <c r="T2552" s="77" t="str">
        <f>IF(O2552="","",IF(OR(VALUE(LEFT(O2552,2))&gt;IF(RIGHT(J2552,1)="M",7,19),AND(OR(LEFT(O2552,2)={"07","19"}),VALUE(RIGHT(O2552,2))&gt;5)),TRUE,FALSE))</f>
        <v/>
      </c>
    </row>
    <row r="2553" spans="12:20" x14ac:dyDescent="0.25">
      <c r="L2553" s="75">
        <f>COUNTIF($B$2:B2553,B2553)</f>
        <v>0</v>
      </c>
      <c r="M2553" s="75">
        <f>COUNTIF($L$2:L2553,4)</f>
        <v>42</v>
      </c>
      <c r="N2553" s="76" t="str">
        <f t="shared" si="199"/>
        <v>0</v>
      </c>
      <c r="O2553" s="76" t="str">
        <f t="shared" si="195"/>
        <v/>
      </c>
      <c r="P2553" s="75" t="str">
        <f t="shared" si="196"/>
        <v/>
      </c>
      <c r="Q2553" s="77" t="str">
        <f t="shared" si="197"/>
        <v/>
      </c>
      <c r="R2553" s="77" t="str">
        <f t="shared" si="198"/>
        <v/>
      </c>
      <c r="S2553" s="77" t="str">
        <f>IF(O2553="","",IF(OR(VALUE(LEFT(O2553,2))&gt;IF(RIGHT(J2553,1)="M",7,19),AND(OR(LEFT(O2553,2)={"07","19"}),VALUE(RIGHT(O2553,2))&gt;15)),TRUE,FALSE))</f>
        <v/>
      </c>
      <c r="T2553" s="77" t="str">
        <f>IF(O2553="","",IF(OR(VALUE(LEFT(O2553,2))&gt;IF(RIGHT(J2553,1)="M",7,19),AND(OR(LEFT(O2553,2)={"07","19"}),VALUE(RIGHT(O2553,2))&gt;5)),TRUE,FALSE))</f>
        <v/>
      </c>
    </row>
    <row r="2554" spans="12:20" x14ac:dyDescent="0.25">
      <c r="L2554" s="75">
        <f>COUNTIF($B$2:B2554,B2554)</f>
        <v>0</v>
      </c>
      <c r="M2554" s="75">
        <f>COUNTIF($L$2:L2554,4)</f>
        <v>42</v>
      </c>
      <c r="N2554" s="76" t="str">
        <f t="shared" si="199"/>
        <v>0</v>
      </c>
      <c r="O2554" s="76" t="str">
        <f t="shared" si="195"/>
        <v/>
      </c>
      <c r="P2554" s="75" t="str">
        <f t="shared" si="196"/>
        <v/>
      </c>
      <c r="Q2554" s="77" t="str">
        <f t="shared" si="197"/>
        <v/>
      </c>
      <c r="R2554" s="77" t="str">
        <f t="shared" si="198"/>
        <v/>
      </c>
      <c r="S2554" s="77" t="str">
        <f>IF(O2554="","",IF(OR(VALUE(LEFT(O2554,2))&gt;IF(RIGHT(J2554,1)="M",7,19),AND(OR(LEFT(O2554,2)={"07","19"}),VALUE(RIGHT(O2554,2))&gt;15)),TRUE,FALSE))</f>
        <v/>
      </c>
      <c r="T2554" s="77" t="str">
        <f>IF(O2554="","",IF(OR(VALUE(LEFT(O2554,2))&gt;IF(RIGHT(J2554,1)="M",7,19),AND(OR(LEFT(O2554,2)={"07","19"}),VALUE(RIGHT(O2554,2))&gt;5)),TRUE,FALSE))</f>
        <v/>
      </c>
    </row>
    <row r="2555" spans="12:20" x14ac:dyDescent="0.25">
      <c r="L2555" s="75">
        <f>COUNTIF($B$2:B2555,B2555)</f>
        <v>0</v>
      </c>
      <c r="M2555" s="75">
        <f>COUNTIF($L$2:L2555,4)</f>
        <v>42</v>
      </c>
      <c r="N2555" s="76" t="str">
        <f t="shared" si="199"/>
        <v>0</v>
      </c>
      <c r="O2555" s="76" t="str">
        <f t="shared" si="195"/>
        <v/>
      </c>
      <c r="P2555" s="75" t="str">
        <f t="shared" si="196"/>
        <v/>
      </c>
      <c r="Q2555" s="77" t="str">
        <f t="shared" si="197"/>
        <v/>
      </c>
      <c r="R2555" s="77" t="str">
        <f t="shared" si="198"/>
        <v/>
      </c>
      <c r="S2555" s="77" t="str">
        <f>IF(O2555="","",IF(OR(VALUE(LEFT(O2555,2))&gt;IF(RIGHT(J2555,1)="M",7,19),AND(OR(LEFT(O2555,2)={"07","19"}),VALUE(RIGHT(O2555,2))&gt;15)),TRUE,FALSE))</f>
        <v/>
      </c>
      <c r="T2555" s="77" t="str">
        <f>IF(O2555="","",IF(OR(VALUE(LEFT(O2555,2))&gt;IF(RIGHT(J2555,1)="M",7,19),AND(OR(LEFT(O2555,2)={"07","19"}),VALUE(RIGHT(O2555,2))&gt;5)),TRUE,FALSE))</f>
        <v/>
      </c>
    </row>
    <row r="2556" spans="12:20" x14ac:dyDescent="0.25">
      <c r="L2556" s="75">
        <f>COUNTIF($B$2:B2556,B2556)</f>
        <v>0</v>
      </c>
      <c r="M2556" s="75">
        <f>COUNTIF($L$2:L2556,4)</f>
        <v>42</v>
      </c>
      <c r="N2556" s="76" t="str">
        <f t="shared" si="199"/>
        <v>0</v>
      </c>
      <c r="O2556" s="76" t="str">
        <f t="shared" si="195"/>
        <v/>
      </c>
      <c r="P2556" s="75" t="str">
        <f t="shared" si="196"/>
        <v/>
      </c>
      <c r="Q2556" s="77" t="str">
        <f t="shared" si="197"/>
        <v/>
      </c>
      <c r="R2556" s="77" t="str">
        <f t="shared" si="198"/>
        <v/>
      </c>
      <c r="S2556" s="77" t="str">
        <f>IF(O2556="","",IF(OR(VALUE(LEFT(O2556,2))&gt;IF(RIGHT(J2556,1)="M",7,19),AND(OR(LEFT(O2556,2)={"07","19"}),VALUE(RIGHT(O2556,2))&gt;15)),TRUE,FALSE))</f>
        <v/>
      </c>
      <c r="T2556" s="77" t="str">
        <f>IF(O2556="","",IF(OR(VALUE(LEFT(O2556,2))&gt;IF(RIGHT(J2556,1)="M",7,19),AND(OR(LEFT(O2556,2)={"07","19"}),VALUE(RIGHT(O2556,2))&gt;5)),TRUE,FALSE))</f>
        <v/>
      </c>
    </row>
    <row r="2557" spans="12:20" x14ac:dyDescent="0.25">
      <c r="L2557" s="75">
        <f>COUNTIF($B$2:B2557,B2557)</f>
        <v>0</v>
      </c>
      <c r="M2557" s="75">
        <f>COUNTIF($L$2:L2557,4)</f>
        <v>42</v>
      </c>
      <c r="N2557" s="76" t="str">
        <f t="shared" si="199"/>
        <v>0</v>
      </c>
      <c r="O2557" s="76" t="str">
        <f t="shared" si="195"/>
        <v/>
      </c>
      <c r="P2557" s="75" t="str">
        <f t="shared" si="196"/>
        <v/>
      </c>
      <c r="Q2557" s="77" t="str">
        <f t="shared" si="197"/>
        <v/>
      </c>
      <c r="R2557" s="77" t="str">
        <f t="shared" si="198"/>
        <v/>
      </c>
      <c r="S2557" s="77" t="str">
        <f>IF(O2557="","",IF(OR(VALUE(LEFT(O2557,2))&gt;IF(RIGHT(J2557,1)="M",7,19),AND(OR(LEFT(O2557,2)={"07","19"}),VALUE(RIGHT(O2557,2))&gt;15)),TRUE,FALSE))</f>
        <v/>
      </c>
      <c r="T2557" s="77" t="str">
        <f>IF(O2557="","",IF(OR(VALUE(LEFT(O2557,2))&gt;IF(RIGHT(J2557,1)="M",7,19),AND(OR(LEFT(O2557,2)={"07","19"}),VALUE(RIGHT(O2557,2))&gt;5)),TRUE,FALSE))</f>
        <v/>
      </c>
    </row>
    <row r="2558" spans="12:20" x14ac:dyDescent="0.25">
      <c r="L2558" s="75">
        <f>COUNTIF($B$2:B2558,B2558)</f>
        <v>0</v>
      </c>
      <c r="M2558" s="75">
        <f>COUNTIF($L$2:L2558,4)</f>
        <v>42</v>
      </c>
      <c r="N2558" s="76" t="str">
        <f t="shared" si="199"/>
        <v>0</v>
      </c>
      <c r="O2558" s="76" t="str">
        <f t="shared" si="195"/>
        <v/>
      </c>
      <c r="P2558" s="75" t="str">
        <f t="shared" si="196"/>
        <v/>
      </c>
      <c r="Q2558" s="77" t="str">
        <f t="shared" si="197"/>
        <v/>
      </c>
      <c r="R2558" s="77" t="str">
        <f t="shared" si="198"/>
        <v/>
      </c>
      <c r="S2558" s="77" t="str">
        <f>IF(O2558="","",IF(OR(VALUE(LEFT(O2558,2))&gt;IF(RIGHT(J2558,1)="M",7,19),AND(OR(LEFT(O2558,2)={"07","19"}),VALUE(RIGHT(O2558,2))&gt;15)),TRUE,FALSE))</f>
        <v/>
      </c>
      <c r="T2558" s="77" t="str">
        <f>IF(O2558="","",IF(OR(VALUE(LEFT(O2558,2))&gt;IF(RIGHT(J2558,1)="M",7,19),AND(OR(LEFT(O2558,2)={"07","19"}),VALUE(RIGHT(O2558,2))&gt;5)),TRUE,FALSE))</f>
        <v/>
      </c>
    </row>
    <row r="2559" spans="12:20" x14ac:dyDescent="0.25">
      <c r="L2559" s="75">
        <f>COUNTIF($B$2:B2559,B2559)</f>
        <v>0</v>
      </c>
      <c r="M2559" s="75">
        <f>COUNTIF($L$2:L2559,4)</f>
        <v>42</v>
      </c>
      <c r="N2559" s="76" t="str">
        <f t="shared" si="199"/>
        <v>0</v>
      </c>
      <c r="O2559" s="76" t="str">
        <f t="shared" si="195"/>
        <v/>
      </c>
      <c r="P2559" s="75" t="str">
        <f t="shared" si="196"/>
        <v/>
      </c>
      <c r="Q2559" s="77" t="str">
        <f t="shared" si="197"/>
        <v/>
      </c>
      <c r="R2559" s="77" t="str">
        <f t="shared" si="198"/>
        <v/>
      </c>
      <c r="S2559" s="77" t="str">
        <f>IF(O2559="","",IF(OR(VALUE(LEFT(O2559,2))&gt;IF(RIGHT(J2559,1)="M",7,19),AND(OR(LEFT(O2559,2)={"07","19"}),VALUE(RIGHT(O2559,2))&gt;15)),TRUE,FALSE))</f>
        <v/>
      </c>
      <c r="T2559" s="77" t="str">
        <f>IF(O2559="","",IF(OR(VALUE(LEFT(O2559,2))&gt;IF(RIGHT(J2559,1)="M",7,19),AND(OR(LEFT(O2559,2)={"07","19"}),VALUE(RIGHT(O2559,2))&gt;5)),TRUE,FALSE))</f>
        <v/>
      </c>
    </row>
    <row r="2560" spans="12:20" x14ac:dyDescent="0.25">
      <c r="L2560" s="75">
        <f>COUNTIF($B$2:B2560,B2560)</f>
        <v>0</v>
      </c>
      <c r="M2560" s="75">
        <f>COUNTIF($L$2:L2560,4)</f>
        <v>42</v>
      </c>
      <c r="N2560" s="76" t="str">
        <f t="shared" si="199"/>
        <v>0</v>
      </c>
      <c r="O2560" s="76" t="str">
        <f t="shared" si="195"/>
        <v/>
      </c>
      <c r="P2560" s="75" t="str">
        <f t="shared" si="196"/>
        <v/>
      </c>
      <c r="Q2560" s="77" t="str">
        <f t="shared" si="197"/>
        <v/>
      </c>
      <c r="R2560" s="77" t="str">
        <f t="shared" si="198"/>
        <v/>
      </c>
      <c r="S2560" s="77" t="str">
        <f>IF(O2560="","",IF(OR(VALUE(LEFT(O2560,2))&gt;IF(RIGHT(J2560,1)="M",7,19),AND(OR(LEFT(O2560,2)={"07","19"}),VALUE(RIGHT(O2560,2))&gt;15)),TRUE,FALSE))</f>
        <v/>
      </c>
      <c r="T2560" s="77" t="str">
        <f>IF(O2560="","",IF(OR(VALUE(LEFT(O2560,2))&gt;IF(RIGHT(J2560,1)="M",7,19),AND(OR(LEFT(O2560,2)={"07","19"}),VALUE(RIGHT(O2560,2))&gt;5)),TRUE,FALSE))</f>
        <v/>
      </c>
    </row>
    <row r="2561" spans="12:20" x14ac:dyDescent="0.25">
      <c r="L2561" s="75">
        <f>COUNTIF($B$2:B2561,B2561)</f>
        <v>0</v>
      </c>
      <c r="M2561" s="75">
        <f>COUNTIF($L$2:L2561,4)</f>
        <v>42</v>
      </c>
      <c r="N2561" s="76" t="str">
        <f t="shared" si="199"/>
        <v>0</v>
      </c>
      <c r="O2561" s="76" t="str">
        <f t="shared" si="195"/>
        <v/>
      </c>
      <c r="P2561" s="75" t="str">
        <f t="shared" si="196"/>
        <v/>
      </c>
      <c r="Q2561" s="77" t="str">
        <f t="shared" si="197"/>
        <v/>
      </c>
      <c r="R2561" s="77" t="str">
        <f t="shared" si="198"/>
        <v/>
      </c>
      <c r="S2561" s="77" t="str">
        <f>IF(O2561="","",IF(OR(VALUE(LEFT(O2561,2))&gt;IF(RIGHT(J2561,1)="M",7,19),AND(OR(LEFT(O2561,2)={"07","19"}),VALUE(RIGHT(O2561,2))&gt;15)),TRUE,FALSE))</f>
        <v/>
      </c>
      <c r="T2561" s="77" t="str">
        <f>IF(O2561="","",IF(OR(VALUE(LEFT(O2561,2))&gt;IF(RIGHT(J2561,1)="M",7,19),AND(OR(LEFT(O2561,2)={"07","19"}),VALUE(RIGHT(O2561,2))&gt;5)),TRUE,FALSE))</f>
        <v/>
      </c>
    </row>
    <row r="2562" spans="12:20" x14ac:dyDescent="0.25">
      <c r="L2562" s="75">
        <f>COUNTIF($B$2:B2562,B2562)</f>
        <v>0</v>
      </c>
      <c r="M2562" s="75">
        <f>COUNTIF($L$2:L2562,4)</f>
        <v>42</v>
      </c>
      <c r="N2562" s="76" t="str">
        <f t="shared" si="199"/>
        <v>0</v>
      </c>
      <c r="O2562" s="76" t="str">
        <f t="shared" ref="O2562:O2625" si="200">TRIM(SUBSTITUTE(SUBSTITUTE(D2562,"+",""),"_",""))</f>
        <v/>
      </c>
      <c r="P2562" s="75" t="str">
        <f t="shared" ref="P2562:P2625" si="201">TRIM(SUBSTITUTE(SUBSTITUTE(E2562,"+",""),"_",""))</f>
        <v/>
      </c>
      <c r="Q2562" s="77" t="str">
        <f t="shared" ref="Q2562:Q2625" si="202">IFERROR(IF(RIGHT(P2562,2)&lt;RIGHT(O2562,2),IF(P2562&lt;O2562,P2562+2360-O2562,P2562-40-O2562),IF(P2562&lt;O2562,P2562+2400-O2562,P2562-O2562)),"")</f>
        <v/>
      </c>
      <c r="R2562" s="77" t="str">
        <f t="shared" ref="R2562:R2625" si="203">IFERROR(ROUNDDOWN(Q2562/100,0),"")</f>
        <v/>
      </c>
      <c r="S2562" s="77" t="str">
        <f>IF(O2562="","",IF(OR(VALUE(LEFT(O2562,2))&gt;IF(RIGHT(J2562,1)="M",7,19),AND(OR(LEFT(O2562,2)={"07","19"}),VALUE(RIGHT(O2562,2))&gt;15)),TRUE,FALSE))</f>
        <v/>
      </c>
      <c r="T2562" s="77" t="str">
        <f>IF(O2562="","",IF(OR(VALUE(LEFT(O2562,2))&gt;IF(RIGHT(J2562,1)="M",7,19),AND(OR(LEFT(O2562,2)={"07","19"}),VALUE(RIGHT(O2562,2))&gt;5)),TRUE,FALSE))</f>
        <v/>
      </c>
    </row>
    <row r="2563" spans="12:20" x14ac:dyDescent="0.25">
      <c r="L2563" s="75">
        <f>COUNTIF($B$2:B2563,B2563)</f>
        <v>0</v>
      </c>
      <c r="M2563" s="75">
        <f>COUNTIF($L$2:L2563,4)</f>
        <v>42</v>
      </c>
      <c r="N2563" s="76" t="str">
        <f t="shared" ref="N2563:N2626" si="204">A2563&amp;DAY(C2563)</f>
        <v>0</v>
      </c>
      <c r="O2563" s="76" t="str">
        <f t="shared" si="200"/>
        <v/>
      </c>
      <c r="P2563" s="75" t="str">
        <f t="shared" si="201"/>
        <v/>
      </c>
      <c r="Q2563" s="77" t="str">
        <f t="shared" si="202"/>
        <v/>
      </c>
      <c r="R2563" s="77" t="str">
        <f t="shared" si="203"/>
        <v/>
      </c>
      <c r="S2563" s="77" t="str">
        <f>IF(O2563="","",IF(OR(VALUE(LEFT(O2563,2))&gt;IF(RIGHT(J2563,1)="M",7,19),AND(OR(LEFT(O2563,2)={"07","19"}),VALUE(RIGHT(O2563,2))&gt;15)),TRUE,FALSE))</f>
        <v/>
      </c>
      <c r="T2563" s="77" t="str">
        <f>IF(O2563="","",IF(OR(VALUE(LEFT(O2563,2))&gt;IF(RIGHT(J2563,1)="M",7,19),AND(OR(LEFT(O2563,2)={"07","19"}),VALUE(RIGHT(O2563,2))&gt;5)),TRUE,FALSE))</f>
        <v/>
      </c>
    </row>
    <row r="2564" spans="12:20" x14ac:dyDescent="0.25">
      <c r="L2564" s="75">
        <f>COUNTIF($B$2:B2564,B2564)</f>
        <v>0</v>
      </c>
      <c r="M2564" s="75">
        <f>COUNTIF($L$2:L2564,4)</f>
        <v>42</v>
      </c>
      <c r="N2564" s="76" t="str">
        <f t="shared" si="204"/>
        <v>0</v>
      </c>
      <c r="O2564" s="76" t="str">
        <f t="shared" si="200"/>
        <v/>
      </c>
      <c r="P2564" s="75" t="str">
        <f t="shared" si="201"/>
        <v/>
      </c>
      <c r="Q2564" s="77" t="str">
        <f t="shared" si="202"/>
        <v/>
      </c>
      <c r="R2564" s="77" t="str">
        <f t="shared" si="203"/>
        <v/>
      </c>
      <c r="S2564" s="77" t="str">
        <f>IF(O2564="","",IF(OR(VALUE(LEFT(O2564,2))&gt;IF(RIGHT(J2564,1)="M",7,19),AND(OR(LEFT(O2564,2)={"07","19"}),VALUE(RIGHT(O2564,2))&gt;15)),TRUE,FALSE))</f>
        <v/>
      </c>
      <c r="T2564" s="77" t="str">
        <f>IF(O2564="","",IF(OR(VALUE(LEFT(O2564,2))&gt;IF(RIGHT(J2564,1)="M",7,19),AND(OR(LEFT(O2564,2)={"07","19"}),VALUE(RIGHT(O2564,2))&gt;5)),TRUE,FALSE))</f>
        <v/>
      </c>
    </row>
    <row r="2565" spans="12:20" x14ac:dyDescent="0.25">
      <c r="L2565" s="75">
        <f>COUNTIF($B$2:B2565,B2565)</f>
        <v>0</v>
      </c>
      <c r="M2565" s="75">
        <f>COUNTIF($L$2:L2565,4)</f>
        <v>42</v>
      </c>
      <c r="N2565" s="76" t="str">
        <f t="shared" si="204"/>
        <v>0</v>
      </c>
      <c r="O2565" s="76" t="str">
        <f t="shared" si="200"/>
        <v/>
      </c>
      <c r="P2565" s="75" t="str">
        <f t="shared" si="201"/>
        <v/>
      </c>
      <c r="Q2565" s="77" t="str">
        <f t="shared" si="202"/>
        <v/>
      </c>
      <c r="R2565" s="77" t="str">
        <f t="shared" si="203"/>
        <v/>
      </c>
      <c r="S2565" s="77" t="str">
        <f>IF(O2565="","",IF(OR(VALUE(LEFT(O2565,2))&gt;IF(RIGHT(J2565,1)="M",7,19),AND(OR(LEFT(O2565,2)={"07","19"}),VALUE(RIGHT(O2565,2))&gt;15)),TRUE,FALSE))</f>
        <v/>
      </c>
      <c r="T2565" s="77" t="str">
        <f>IF(O2565="","",IF(OR(VALUE(LEFT(O2565,2))&gt;IF(RIGHT(J2565,1)="M",7,19),AND(OR(LEFT(O2565,2)={"07","19"}),VALUE(RIGHT(O2565,2))&gt;5)),TRUE,FALSE))</f>
        <v/>
      </c>
    </row>
    <row r="2566" spans="12:20" x14ac:dyDescent="0.25">
      <c r="L2566" s="75">
        <f>COUNTIF($B$2:B2566,B2566)</f>
        <v>0</v>
      </c>
      <c r="M2566" s="75">
        <f>COUNTIF($L$2:L2566,4)</f>
        <v>42</v>
      </c>
      <c r="N2566" s="76" t="str">
        <f t="shared" si="204"/>
        <v>0</v>
      </c>
      <c r="O2566" s="76" t="str">
        <f t="shared" si="200"/>
        <v/>
      </c>
      <c r="P2566" s="75" t="str">
        <f t="shared" si="201"/>
        <v/>
      </c>
      <c r="Q2566" s="77" t="str">
        <f t="shared" si="202"/>
        <v/>
      </c>
      <c r="R2566" s="77" t="str">
        <f t="shared" si="203"/>
        <v/>
      </c>
      <c r="S2566" s="77" t="str">
        <f>IF(O2566="","",IF(OR(VALUE(LEFT(O2566,2))&gt;IF(RIGHT(J2566,1)="M",7,19),AND(OR(LEFT(O2566,2)={"07","19"}),VALUE(RIGHT(O2566,2))&gt;15)),TRUE,FALSE))</f>
        <v/>
      </c>
      <c r="T2566" s="77" t="str">
        <f>IF(O2566="","",IF(OR(VALUE(LEFT(O2566,2))&gt;IF(RIGHT(J2566,1)="M",7,19),AND(OR(LEFT(O2566,2)={"07","19"}),VALUE(RIGHT(O2566,2))&gt;5)),TRUE,FALSE))</f>
        <v/>
      </c>
    </row>
    <row r="2567" spans="12:20" x14ac:dyDescent="0.25">
      <c r="L2567" s="75">
        <f>COUNTIF($B$2:B2567,B2567)</f>
        <v>0</v>
      </c>
      <c r="M2567" s="75">
        <f>COUNTIF($L$2:L2567,4)</f>
        <v>42</v>
      </c>
      <c r="N2567" s="76" t="str">
        <f t="shared" si="204"/>
        <v>0</v>
      </c>
      <c r="O2567" s="76" t="str">
        <f t="shared" si="200"/>
        <v/>
      </c>
      <c r="P2567" s="75" t="str">
        <f t="shared" si="201"/>
        <v/>
      </c>
      <c r="Q2567" s="77" t="str">
        <f t="shared" si="202"/>
        <v/>
      </c>
      <c r="R2567" s="77" t="str">
        <f t="shared" si="203"/>
        <v/>
      </c>
      <c r="S2567" s="77" t="str">
        <f>IF(O2567="","",IF(OR(VALUE(LEFT(O2567,2))&gt;IF(RIGHT(J2567,1)="M",7,19),AND(OR(LEFT(O2567,2)={"07","19"}),VALUE(RIGHT(O2567,2))&gt;15)),TRUE,FALSE))</f>
        <v/>
      </c>
      <c r="T2567" s="77" t="str">
        <f>IF(O2567="","",IF(OR(VALUE(LEFT(O2567,2))&gt;IF(RIGHT(J2567,1)="M",7,19),AND(OR(LEFT(O2567,2)={"07","19"}),VALUE(RIGHT(O2567,2))&gt;5)),TRUE,FALSE))</f>
        <v/>
      </c>
    </row>
    <row r="2568" spans="12:20" x14ac:dyDescent="0.25">
      <c r="L2568" s="75">
        <f>COUNTIF($B$2:B2568,B2568)</f>
        <v>0</v>
      </c>
      <c r="M2568" s="75">
        <f>COUNTIF($L$2:L2568,4)</f>
        <v>42</v>
      </c>
      <c r="N2568" s="76" t="str">
        <f t="shared" si="204"/>
        <v>0</v>
      </c>
      <c r="O2568" s="76" t="str">
        <f t="shared" si="200"/>
        <v/>
      </c>
      <c r="P2568" s="75" t="str">
        <f t="shared" si="201"/>
        <v/>
      </c>
      <c r="Q2568" s="77" t="str">
        <f t="shared" si="202"/>
        <v/>
      </c>
      <c r="R2568" s="77" t="str">
        <f t="shared" si="203"/>
        <v/>
      </c>
      <c r="S2568" s="77" t="str">
        <f>IF(O2568="","",IF(OR(VALUE(LEFT(O2568,2))&gt;IF(RIGHT(J2568,1)="M",7,19),AND(OR(LEFT(O2568,2)={"07","19"}),VALUE(RIGHT(O2568,2))&gt;15)),TRUE,FALSE))</f>
        <v/>
      </c>
      <c r="T2568" s="77" t="str">
        <f>IF(O2568="","",IF(OR(VALUE(LEFT(O2568,2))&gt;IF(RIGHT(J2568,1)="M",7,19),AND(OR(LEFT(O2568,2)={"07","19"}),VALUE(RIGHT(O2568,2))&gt;5)),TRUE,FALSE))</f>
        <v/>
      </c>
    </row>
    <row r="2569" spans="12:20" x14ac:dyDescent="0.25">
      <c r="L2569" s="75">
        <f>COUNTIF($B$2:B2569,B2569)</f>
        <v>0</v>
      </c>
      <c r="M2569" s="75">
        <f>COUNTIF($L$2:L2569,4)</f>
        <v>42</v>
      </c>
      <c r="N2569" s="76" t="str">
        <f t="shared" si="204"/>
        <v>0</v>
      </c>
      <c r="O2569" s="76" t="str">
        <f t="shared" si="200"/>
        <v/>
      </c>
      <c r="P2569" s="75" t="str">
        <f t="shared" si="201"/>
        <v/>
      </c>
      <c r="Q2569" s="77" t="str">
        <f t="shared" si="202"/>
        <v/>
      </c>
      <c r="R2569" s="77" t="str">
        <f t="shared" si="203"/>
        <v/>
      </c>
      <c r="S2569" s="77" t="str">
        <f>IF(O2569="","",IF(OR(VALUE(LEFT(O2569,2))&gt;IF(RIGHT(J2569,1)="M",7,19),AND(OR(LEFT(O2569,2)={"07","19"}),VALUE(RIGHT(O2569,2))&gt;15)),TRUE,FALSE))</f>
        <v/>
      </c>
      <c r="T2569" s="77" t="str">
        <f>IF(O2569="","",IF(OR(VALUE(LEFT(O2569,2))&gt;IF(RIGHT(J2569,1)="M",7,19),AND(OR(LEFT(O2569,2)={"07","19"}),VALUE(RIGHT(O2569,2))&gt;5)),TRUE,FALSE))</f>
        <v/>
      </c>
    </row>
    <row r="2570" spans="12:20" x14ac:dyDescent="0.25">
      <c r="L2570" s="75">
        <f>COUNTIF($B$2:B2570,B2570)</f>
        <v>0</v>
      </c>
      <c r="M2570" s="75">
        <f>COUNTIF($L$2:L2570,4)</f>
        <v>42</v>
      </c>
      <c r="N2570" s="76" t="str">
        <f t="shared" si="204"/>
        <v>0</v>
      </c>
      <c r="O2570" s="76" t="str">
        <f t="shared" si="200"/>
        <v/>
      </c>
      <c r="P2570" s="75" t="str">
        <f t="shared" si="201"/>
        <v/>
      </c>
      <c r="Q2570" s="77" t="str">
        <f t="shared" si="202"/>
        <v/>
      </c>
      <c r="R2570" s="77" t="str">
        <f t="shared" si="203"/>
        <v/>
      </c>
      <c r="S2570" s="77" t="str">
        <f>IF(O2570="","",IF(OR(VALUE(LEFT(O2570,2))&gt;IF(RIGHT(J2570,1)="M",7,19),AND(OR(LEFT(O2570,2)={"07","19"}),VALUE(RIGHT(O2570,2))&gt;15)),TRUE,FALSE))</f>
        <v/>
      </c>
      <c r="T2570" s="77" t="str">
        <f>IF(O2570="","",IF(OR(VALUE(LEFT(O2570,2))&gt;IF(RIGHT(J2570,1)="M",7,19),AND(OR(LEFT(O2570,2)={"07","19"}),VALUE(RIGHT(O2570,2))&gt;5)),TRUE,FALSE))</f>
        <v/>
      </c>
    </row>
    <row r="2571" spans="12:20" x14ac:dyDescent="0.25">
      <c r="L2571" s="75">
        <f>COUNTIF($B$2:B2571,B2571)</f>
        <v>0</v>
      </c>
      <c r="M2571" s="75">
        <f>COUNTIF($L$2:L2571,4)</f>
        <v>42</v>
      </c>
      <c r="N2571" s="76" t="str">
        <f t="shared" si="204"/>
        <v>0</v>
      </c>
      <c r="O2571" s="76" t="str">
        <f t="shared" si="200"/>
        <v/>
      </c>
      <c r="P2571" s="75" t="str">
        <f t="shared" si="201"/>
        <v/>
      </c>
      <c r="Q2571" s="77" t="str">
        <f t="shared" si="202"/>
        <v/>
      </c>
      <c r="R2571" s="77" t="str">
        <f t="shared" si="203"/>
        <v/>
      </c>
      <c r="S2571" s="77" t="str">
        <f>IF(O2571="","",IF(OR(VALUE(LEFT(O2571,2))&gt;IF(RIGHT(J2571,1)="M",7,19),AND(OR(LEFT(O2571,2)={"07","19"}),VALUE(RIGHT(O2571,2))&gt;15)),TRUE,FALSE))</f>
        <v/>
      </c>
      <c r="T2571" s="77" t="str">
        <f>IF(O2571="","",IF(OR(VALUE(LEFT(O2571,2))&gt;IF(RIGHT(J2571,1)="M",7,19),AND(OR(LEFT(O2571,2)={"07","19"}),VALUE(RIGHT(O2571,2))&gt;5)),TRUE,FALSE))</f>
        <v/>
      </c>
    </row>
    <row r="2572" spans="12:20" x14ac:dyDescent="0.25">
      <c r="L2572" s="75">
        <f>COUNTIF($B$2:B2572,B2572)</f>
        <v>0</v>
      </c>
      <c r="M2572" s="75">
        <f>COUNTIF($L$2:L2572,4)</f>
        <v>42</v>
      </c>
      <c r="N2572" s="76" t="str">
        <f t="shared" si="204"/>
        <v>0</v>
      </c>
      <c r="O2572" s="76" t="str">
        <f t="shared" si="200"/>
        <v/>
      </c>
      <c r="P2572" s="75" t="str">
        <f t="shared" si="201"/>
        <v/>
      </c>
      <c r="Q2572" s="77" t="str">
        <f t="shared" si="202"/>
        <v/>
      </c>
      <c r="R2572" s="77" t="str">
        <f t="shared" si="203"/>
        <v/>
      </c>
      <c r="S2572" s="77" t="str">
        <f>IF(O2572="","",IF(OR(VALUE(LEFT(O2572,2))&gt;IF(RIGHT(J2572,1)="M",7,19),AND(OR(LEFT(O2572,2)={"07","19"}),VALUE(RIGHT(O2572,2))&gt;15)),TRUE,FALSE))</f>
        <v/>
      </c>
      <c r="T2572" s="77" t="str">
        <f>IF(O2572="","",IF(OR(VALUE(LEFT(O2572,2))&gt;IF(RIGHT(J2572,1)="M",7,19),AND(OR(LEFT(O2572,2)={"07","19"}),VALUE(RIGHT(O2572,2))&gt;5)),TRUE,FALSE))</f>
        <v/>
      </c>
    </row>
    <row r="2573" spans="12:20" x14ac:dyDescent="0.25">
      <c r="L2573" s="75">
        <f>COUNTIF($B$2:B2573,B2573)</f>
        <v>0</v>
      </c>
      <c r="M2573" s="75">
        <f>COUNTIF($L$2:L2573,4)</f>
        <v>42</v>
      </c>
      <c r="N2573" s="76" t="str">
        <f t="shared" si="204"/>
        <v>0</v>
      </c>
      <c r="O2573" s="76" t="str">
        <f t="shared" si="200"/>
        <v/>
      </c>
      <c r="P2573" s="75" t="str">
        <f t="shared" si="201"/>
        <v/>
      </c>
      <c r="Q2573" s="77" t="str">
        <f t="shared" si="202"/>
        <v/>
      </c>
      <c r="R2573" s="77" t="str">
        <f t="shared" si="203"/>
        <v/>
      </c>
      <c r="S2573" s="77" t="str">
        <f>IF(O2573="","",IF(OR(VALUE(LEFT(O2573,2))&gt;IF(RIGHT(J2573,1)="M",7,19),AND(OR(LEFT(O2573,2)={"07","19"}),VALUE(RIGHT(O2573,2))&gt;15)),TRUE,FALSE))</f>
        <v/>
      </c>
      <c r="T2573" s="77" t="str">
        <f>IF(O2573="","",IF(OR(VALUE(LEFT(O2573,2))&gt;IF(RIGHT(J2573,1)="M",7,19),AND(OR(LEFT(O2573,2)={"07","19"}),VALUE(RIGHT(O2573,2))&gt;5)),TRUE,FALSE))</f>
        <v/>
      </c>
    </row>
    <row r="2574" spans="12:20" x14ac:dyDescent="0.25">
      <c r="L2574" s="75">
        <f>COUNTIF($B$2:B2574,B2574)</f>
        <v>0</v>
      </c>
      <c r="M2574" s="75">
        <f>COUNTIF($L$2:L2574,4)</f>
        <v>42</v>
      </c>
      <c r="N2574" s="76" t="str">
        <f t="shared" si="204"/>
        <v>0</v>
      </c>
      <c r="O2574" s="76" t="str">
        <f t="shared" si="200"/>
        <v/>
      </c>
      <c r="P2574" s="75" t="str">
        <f t="shared" si="201"/>
        <v/>
      </c>
      <c r="Q2574" s="77" t="str">
        <f t="shared" si="202"/>
        <v/>
      </c>
      <c r="R2574" s="77" t="str">
        <f t="shared" si="203"/>
        <v/>
      </c>
      <c r="S2574" s="77" t="str">
        <f>IF(O2574="","",IF(OR(VALUE(LEFT(O2574,2))&gt;IF(RIGHT(J2574,1)="M",7,19),AND(OR(LEFT(O2574,2)={"07","19"}),VALUE(RIGHT(O2574,2))&gt;15)),TRUE,FALSE))</f>
        <v/>
      </c>
      <c r="T2574" s="77" t="str">
        <f>IF(O2574="","",IF(OR(VALUE(LEFT(O2574,2))&gt;IF(RIGHT(J2574,1)="M",7,19),AND(OR(LEFT(O2574,2)={"07","19"}),VALUE(RIGHT(O2574,2))&gt;5)),TRUE,FALSE))</f>
        <v/>
      </c>
    </row>
    <row r="2575" spans="12:20" x14ac:dyDescent="0.25">
      <c r="L2575" s="75">
        <f>COUNTIF($B$2:B2575,B2575)</f>
        <v>0</v>
      </c>
      <c r="M2575" s="75">
        <f>COUNTIF($L$2:L2575,4)</f>
        <v>42</v>
      </c>
      <c r="N2575" s="76" t="str">
        <f t="shared" si="204"/>
        <v>0</v>
      </c>
      <c r="O2575" s="76" t="str">
        <f t="shared" si="200"/>
        <v/>
      </c>
      <c r="P2575" s="75" t="str">
        <f t="shared" si="201"/>
        <v/>
      </c>
      <c r="Q2575" s="77" t="str">
        <f t="shared" si="202"/>
        <v/>
      </c>
      <c r="R2575" s="77" t="str">
        <f t="shared" si="203"/>
        <v/>
      </c>
      <c r="S2575" s="77" t="str">
        <f>IF(O2575="","",IF(OR(VALUE(LEFT(O2575,2))&gt;IF(RIGHT(J2575,1)="M",7,19),AND(OR(LEFT(O2575,2)={"07","19"}),VALUE(RIGHT(O2575,2))&gt;15)),TRUE,FALSE))</f>
        <v/>
      </c>
      <c r="T2575" s="77" t="str">
        <f>IF(O2575="","",IF(OR(VALUE(LEFT(O2575,2))&gt;IF(RIGHT(J2575,1)="M",7,19),AND(OR(LEFT(O2575,2)={"07","19"}),VALUE(RIGHT(O2575,2))&gt;5)),TRUE,FALSE))</f>
        <v/>
      </c>
    </row>
    <row r="2576" spans="12:20" x14ac:dyDescent="0.25">
      <c r="L2576" s="75">
        <f>COUNTIF($B$2:B2576,B2576)</f>
        <v>0</v>
      </c>
      <c r="M2576" s="75">
        <f>COUNTIF($L$2:L2576,4)</f>
        <v>42</v>
      </c>
      <c r="N2576" s="76" t="str">
        <f t="shared" si="204"/>
        <v>0</v>
      </c>
      <c r="O2576" s="76" t="str">
        <f t="shared" si="200"/>
        <v/>
      </c>
      <c r="P2576" s="75" t="str">
        <f t="shared" si="201"/>
        <v/>
      </c>
      <c r="Q2576" s="77" t="str">
        <f t="shared" si="202"/>
        <v/>
      </c>
      <c r="R2576" s="77" t="str">
        <f t="shared" si="203"/>
        <v/>
      </c>
      <c r="S2576" s="77" t="str">
        <f>IF(O2576="","",IF(OR(VALUE(LEFT(O2576,2))&gt;IF(RIGHT(J2576,1)="M",7,19),AND(OR(LEFT(O2576,2)={"07","19"}),VALUE(RIGHT(O2576,2))&gt;15)),TRUE,FALSE))</f>
        <v/>
      </c>
      <c r="T2576" s="77" t="str">
        <f>IF(O2576="","",IF(OR(VALUE(LEFT(O2576,2))&gt;IF(RIGHT(J2576,1)="M",7,19),AND(OR(LEFT(O2576,2)={"07","19"}),VALUE(RIGHT(O2576,2))&gt;5)),TRUE,FALSE))</f>
        <v/>
      </c>
    </row>
    <row r="2577" spans="12:20" x14ac:dyDescent="0.25">
      <c r="L2577" s="75">
        <f>COUNTIF($B$2:B2577,B2577)</f>
        <v>0</v>
      </c>
      <c r="M2577" s="75">
        <f>COUNTIF($L$2:L2577,4)</f>
        <v>42</v>
      </c>
      <c r="N2577" s="76" t="str">
        <f t="shared" si="204"/>
        <v>0</v>
      </c>
      <c r="O2577" s="76" t="str">
        <f t="shared" si="200"/>
        <v/>
      </c>
      <c r="P2577" s="75" t="str">
        <f t="shared" si="201"/>
        <v/>
      </c>
      <c r="Q2577" s="77" t="str">
        <f t="shared" si="202"/>
        <v/>
      </c>
      <c r="R2577" s="77" t="str">
        <f t="shared" si="203"/>
        <v/>
      </c>
      <c r="S2577" s="77" t="str">
        <f>IF(O2577="","",IF(OR(VALUE(LEFT(O2577,2))&gt;IF(RIGHT(J2577,1)="M",7,19),AND(OR(LEFT(O2577,2)={"07","19"}),VALUE(RIGHT(O2577,2))&gt;15)),TRUE,FALSE))</f>
        <v/>
      </c>
      <c r="T2577" s="77" t="str">
        <f>IF(O2577="","",IF(OR(VALUE(LEFT(O2577,2))&gt;IF(RIGHT(J2577,1)="M",7,19),AND(OR(LEFT(O2577,2)={"07","19"}),VALUE(RIGHT(O2577,2))&gt;5)),TRUE,FALSE))</f>
        <v/>
      </c>
    </row>
    <row r="2578" spans="12:20" x14ac:dyDescent="0.25">
      <c r="L2578" s="75">
        <f>COUNTIF($B$2:B2578,B2578)</f>
        <v>0</v>
      </c>
      <c r="M2578" s="75">
        <f>COUNTIF($L$2:L2578,4)</f>
        <v>42</v>
      </c>
      <c r="N2578" s="76" t="str">
        <f t="shared" si="204"/>
        <v>0</v>
      </c>
      <c r="O2578" s="76" t="str">
        <f t="shared" si="200"/>
        <v/>
      </c>
      <c r="P2578" s="75" t="str">
        <f t="shared" si="201"/>
        <v/>
      </c>
      <c r="Q2578" s="77" t="str">
        <f t="shared" si="202"/>
        <v/>
      </c>
      <c r="R2578" s="77" t="str">
        <f t="shared" si="203"/>
        <v/>
      </c>
      <c r="S2578" s="77" t="str">
        <f>IF(O2578="","",IF(OR(VALUE(LEFT(O2578,2))&gt;IF(RIGHT(J2578,1)="M",7,19),AND(OR(LEFT(O2578,2)={"07","19"}),VALUE(RIGHT(O2578,2))&gt;15)),TRUE,FALSE))</f>
        <v/>
      </c>
      <c r="T2578" s="77" t="str">
        <f>IF(O2578="","",IF(OR(VALUE(LEFT(O2578,2))&gt;IF(RIGHT(J2578,1)="M",7,19),AND(OR(LEFT(O2578,2)={"07","19"}),VALUE(RIGHT(O2578,2))&gt;5)),TRUE,FALSE))</f>
        <v/>
      </c>
    </row>
    <row r="2579" spans="12:20" x14ac:dyDescent="0.25">
      <c r="L2579" s="75">
        <f>COUNTIF($B$2:B2579,B2579)</f>
        <v>0</v>
      </c>
      <c r="M2579" s="75">
        <f>COUNTIF($L$2:L2579,4)</f>
        <v>42</v>
      </c>
      <c r="N2579" s="76" t="str">
        <f t="shared" si="204"/>
        <v>0</v>
      </c>
      <c r="O2579" s="76" t="str">
        <f t="shared" si="200"/>
        <v/>
      </c>
      <c r="P2579" s="75" t="str">
        <f t="shared" si="201"/>
        <v/>
      </c>
      <c r="Q2579" s="77" t="str">
        <f t="shared" si="202"/>
        <v/>
      </c>
      <c r="R2579" s="77" t="str">
        <f t="shared" si="203"/>
        <v/>
      </c>
      <c r="S2579" s="77" t="str">
        <f>IF(O2579="","",IF(OR(VALUE(LEFT(O2579,2))&gt;IF(RIGHT(J2579,1)="M",7,19),AND(OR(LEFT(O2579,2)={"07","19"}),VALUE(RIGHT(O2579,2))&gt;15)),TRUE,FALSE))</f>
        <v/>
      </c>
      <c r="T2579" s="77" t="str">
        <f>IF(O2579="","",IF(OR(VALUE(LEFT(O2579,2))&gt;IF(RIGHT(J2579,1)="M",7,19),AND(OR(LEFT(O2579,2)={"07","19"}),VALUE(RIGHT(O2579,2))&gt;5)),TRUE,FALSE))</f>
        <v/>
      </c>
    </row>
    <row r="2580" spans="12:20" x14ac:dyDescent="0.25">
      <c r="L2580" s="75">
        <f>COUNTIF($B$2:B2580,B2580)</f>
        <v>0</v>
      </c>
      <c r="M2580" s="75">
        <f>COUNTIF($L$2:L2580,4)</f>
        <v>42</v>
      </c>
      <c r="N2580" s="76" t="str">
        <f t="shared" si="204"/>
        <v>0</v>
      </c>
      <c r="O2580" s="76" t="str">
        <f t="shared" si="200"/>
        <v/>
      </c>
      <c r="P2580" s="75" t="str">
        <f t="shared" si="201"/>
        <v/>
      </c>
      <c r="Q2580" s="77" t="str">
        <f t="shared" si="202"/>
        <v/>
      </c>
      <c r="R2580" s="77" t="str">
        <f t="shared" si="203"/>
        <v/>
      </c>
      <c r="S2580" s="77" t="str">
        <f>IF(O2580="","",IF(OR(VALUE(LEFT(O2580,2))&gt;IF(RIGHT(J2580,1)="M",7,19),AND(OR(LEFT(O2580,2)={"07","19"}),VALUE(RIGHT(O2580,2))&gt;15)),TRUE,FALSE))</f>
        <v/>
      </c>
      <c r="T2580" s="77" t="str">
        <f>IF(O2580="","",IF(OR(VALUE(LEFT(O2580,2))&gt;IF(RIGHT(J2580,1)="M",7,19),AND(OR(LEFT(O2580,2)={"07","19"}),VALUE(RIGHT(O2580,2))&gt;5)),TRUE,FALSE))</f>
        <v/>
      </c>
    </row>
    <row r="2581" spans="12:20" x14ac:dyDescent="0.25">
      <c r="L2581" s="75">
        <f>COUNTIF($B$2:B2581,B2581)</f>
        <v>0</v>
      </c>
      <c r="M2581" s="75">
        <f>COUNTIF($L$2:L2581,4)</f>
        <v>42</v>
      </c>
      <c r="N2581" s="76" t="str">
        <f t="shared" si="204"/>
        <v>0</v>
      </c>
      <c r="O2581" s="76" t="str">
        <f t="shared" si="200"/>
        <v/>
      </c>
      <c r="P2581" s="75" t="str">
        <f t="shared" si="201"/>
        <v/>
      </c>
      <c r="Q2581" s="77" t="str">
        <f t="shared" si="202"/>
        <v/>
      </c>
      <c r="R2581" s="77" t="str">
        <f t="shared" si="203"/>
        <v/>
      </c>
      <c r="S2581" s="77" t="str">
        <f>IF(O2581="","",IF(OR(VALUE(LEFT(O2581,2))&gt;IF(RIGHT(J2581,1)="M",7,19),AND(OR(LEFT(O2581,2)={"07","19"}),VALUE(RIGHT(O2581,2))&gt;15)),TRUE,FALSE))</f>
        <v/>
      </c>
      <c r="T2581" s="77" t="str">
        <f>IF(O2581="","",IF(OR(VALUE(LEFT(O2581,2))&gt;IF(RIGHT(J2581,1)="M",7,19),AND(OR(LEFT(O2581,2)={"07","19"}),VALUE(RIGHT(O2581,2))&gt;5)),TRUE,FALSE))</f>
        <v/>
      </c>
    </row>
    <row r="2582" spans="12:20" x14ac:dyDescent="0.25">
      <c r="L2582" s="75">
        <f>COUNTIF($B$2:B2582,B2582)</f>
        <v>0</v>
      </c>
      <c r="M2582" s="75">
        <f>COUNTIF($L$2:L2582,4)</f>
        <v>42</v>
      </c>
      <c r="N2582" s="76" t="str">
        <f t="shared" si="204"/>
        <v>0</v>
      </c>
      <c r="O2582" s="76" t="str">
        <f t="shared" si="200"/>
        <v/>
      </c>
      <c r="P2582" s="75" t="str">
        <f t="shared" si="201"/>
        <v/>
      </c>
      <c r="Q2582" s="77" t="str">
        <f t="shared" si="202"/>
        <v/>
      </c>
      <c r="R2582" s="77" t="str">
        <f t="shared" si="203"/>
        <v/>
      </c>
      <c r="S2582" s="77" t="str">
        <f>IF(O2582="","",IF(OR(VALUE(LEFT(O2582,2))&gt;IF(RIGHT(J2582,1)="M",7,19),AND(OR(LEFT(O2582,2)={"07","19"}),VALUE(RIGHT(O2582,2))&gt;15)),TRUE,FALSE))</f>
        <v/>
      </c>
      <c r="T2582" s="77" t="str">
        <f>IF(O2582="","",IF(OR(VALUE(LEFT(O2582,2))&gt;IF(RIGHT(J2582,1)="M",7,19),AND(OR(LEFT(O2582,2)={"07","19"}),VALUE(RIGHT(O2582,2))&gt;5)),TRUE,FALSE))</f>
        <v/>
      </c>
    </row>
    <row r="2583" spans="12:20" x14ac:dyDescent="0.25">
      <c r="L2583" s="75">
        <f>COUNTIF($B$2:B2583,B2583)</f>
        <v>0</v>
      </c>
      <c r="M2583" s="75">
        <f>COUNTIF($L$2:L2583,4)</f>
        <v>42</v>
      </c>
      <c r="N2583" s="76" t="str">
        <f t="shared" si="204"/>
        <v>0</v>
      </c>
      <c r="O2583" s="76" t="str">
        <f t="shared" si="200"/>
        <v/>
      </c>
      <c r="P2583" s="75" t="str">
        <f t="shared" si="201"/>
        <v/>
      </c>
      <c r="Q2583" s="77" t="str">
        <f t="shared" si="202"/>
        <v/>
      </c>
      <c r="R2583" s="77" t="str">
        <f t="shared" si="203"/>
        <v/>
      </c>
      <c r="S2583" s="77" t="str">
        <f>IF(O2583="","",IF(OR(VALUE(LEFT(O2583,2))&gt;IF(RIGHT(J2583,1)="M",7,19),AND(OR(LEFT(O2583,2)={"07","19"}),VALUE(RIGHT(O2583,2))&gt;15)),TRUE,FALSE))</f>
        <v/>
      </c>
      <c r="T2583" s="77" t="str">
        <f>IF(O2583="","",IF(OR(VALUE(LEFT(O2583,2))&gt;IF(RIGHT(J2583,1)="M",7,19),AND(OR(LEFT(O2583,2)={"07","19"}),VALUE(RIGHT(O2583,2))&gt;5)),TRUE,FALSE))</f>
        <v/>
      </c>
    </row>
    <row r="2584" spans="12:20" x14ac:dyDescent="0.25">
      <c r="L2584" s="75">
        <f>COUNTIF($B$2:B2584,B2584)</f>
        <v>0</v>
      </c>
      <c r="M2584" s="75">
        <f>COUNTIF($L$2:L2584,4)</f>
        <v>42</v>
      </c>
      <c r="N2584" s="76" t="str">
        <f t="shared" si="204"/>
        <v>0</v>
      </c>
      <c r="O2584" s="76" t="str">
        <f t="shared" si="200"/>
        <v/>
      </c>
      <c r="P2584" s="75" t="str">
        <f t="shared" si="201"/>
        <v/>
      </c>
      <c r="Q2584" s="77" t="str">
        <f t="shared" si="202"/>
        <v/>
      </c>
      <c r="R2584" s="77" t="str">
        <f t="shared" si="203"/>
        <v/>
      </c>
      <c r="S2584" s="77" t="str">
        <f>IF(O2584="","",IF(OR(VALUE(LEFT(O2584,2))&gt;IF(RIGHT(J2584,1)="M",7,19),AND(OR(LEFT(O2584,2)={"07","19"}),VALUE(RIGHT(O2584,2))&gt;15)),TRUE,FALSE))</f>
        <v/>
      </c>
      <c r="T2584" s="77" t="str">
        <f>IF(O2584="","",IF(OR(VALUE(LEFT(O2584,2))&gt;IF(RIGHT(J2584,1)="M",7,19),AND(OR(LEFT(O2584,2)={"07","19"}),VALUE(RIGHT(O2584,2))&gt;5)),TRUE,FALSE))</f>
        <v/>
      </c>
    </row>
    <row r="2585" spans="12:20" x14ac:dyDescent="0.25">
      <c r="L2585" s="75">
        <f>COUNTIF($B$2:B2585,B2585)</f>
        <v>0</v>
      </c>
      <c r="M2585" s="75">
        <f>COUNTIF($L$2:L2585,4)</f>
        <v>42</v>
      </c>
      <c r="N2585" s="76" t="str">
        <f t="shared" si="204"/>
        <v>0</v>
      </c>
      <c r="O2585" s="76" t="str">
        <f t="shared" si="200"/>
        <v/>
      </c>
      <c r="P2585" s="75" t="str">
        <f t="shared" si="201"/>
        <v/>
      </c>
      <c r="Q2585" s="77" t="str">
        <f t="shared" si="202"/>
        <v/>
      </c>
      <c r="R2585" s="77" t="str">
        <f t="shared" si="203"/>
        <v/>
      </c>
      <c r="S2585" s="77" t="str">
        <f>IF(O2585="","",IF(OR(VALUE(LEFT(O2585,2))&gt;IF(RIGHT(J2585,1)="M",7,19),AND(OR(LEFT(O2585,2)={"07","19"}),VALUE(RIGHT(O2585,2))&gt;15)),TRUE,FALSE))</f>
        <v/>
      </c>
      <c r="T2585" s="77" t="str">
        <f>IF(O2585="","",IF(OR(VALUE(LEFT(O2585,2))&gt;IF(RIGHT(J2585,1)="M",7,19),AND(OR(LEFT(O2585,2)={"07","19"}),VALUE(RIGHT(O2585,2))&gt;5)),TRUE,FALSE))</f>
        <v/>
      </c>
    </row>
    <row r="2586" spans="12:20" x14ac:dyDescent="0.25">
      <c r="L2586" s="75">
        <f>COUNTIF($B$2:B2586,B2586)</f>
        <v>0</v>
      </c>
      <c r="M2586" s="75">
        <f>COUNTIF($L$2:L2586,4)</f>
        <v>42</v>
      </c>
      <c r="N2586" s="76" t="str">
        <f t="shared" si="204"/>
        <v>0</v>
      </c>
      <c r="O2586" s="76" t="str">
        <f t="shared" si="200"/>
        <v/>
      </c>
      <c r="P2586" s="75" t="str">
        <f t="shared" si="201"/>
        <v/>
      </c>
      <c r="Q2586" s="77" t="str">
        <f t="shared" si="202"/>
        <v/>
      </c>
      <c r="R2586" s="77" t="str">
        <f t="shared" si="203"/>
        <v/>
      </c>
      <c r="S2586" s="77" t="str">
        <f>IF(O2586="","",IF(OR(VALUE(LEFT(O2586,2))&gt;IF(RIGHT(J2586,1)="M",7,19),AND(OR(LEFT(O2586,2)={"07","19"}),VALUE(RIGHT(O2586,2))&gt;15)),TRUE,FALSE))</f>
        <v/>
      </c>
      <c r="T2586" s="77" t="str">
        <f>IF(O2586="","",IF(OR(VALUE(LEFT(O2586,2))&gt;IF(RIGHT(J2586,1)="M",7,19),AND(OR(LEFT(O2586,2)={"07","19"}),VALUE(RIGHT(O2586,2))&gt;5)),TRUE,FALSE))</f>
        <v/>
      </c>
    </row>
    <row r="2587" spans="12:20" x14ac:dyDescent="0.25">
      <c r="L2587" s="75">
        <f>COUNTIF($B$2:B2587,B2587)</f>
        <v>0</v>
      </c>
      <c r="M2587" s="75">
        <f>COUNTIF($L$2:L2587,4)</f>
        <v>42</v>
      </c>
      <c r="N2587" s="76" t="str">
        <f t="shared" si="204"/>
        <v>0</v>
      </c>
      <c r="O2587" s="76" t="str">
        <f t="shared" si="200"/>
        <v/>
      </c>
      <c r="P2587" s="75" t="str">
        <f t="shared" si="201"/>
        <v/>
      </c>
      <c r="Q2587" s="77" t="str">
        <f t="shared" si="202"/>
        <v/>
      </c>
      <c r="R2587" s="77" t="str">
        <f t="shared" si="203"/>
        <v/>
      </c>
      <c r="S2587" s="77" t="str">
        <f>IF(O2587="","",IF(OR(VALUE(LEFT(O2587,2))&gt;IF(RIGHT(J2587,1)="M",7,19),AND(OR(LEFT(O2587,2)={"07","19"}),VALUE(RIGHT(O2587,2))&gt;15)),TRUE,FALSE))</f>
        <v/>
      </c>
      <c r="T2587" s="77" t="str">
        <f>IF(O2587="","",IF(OR(VALUE(LEFT(O2587,2))&gt;IF(RIGHT(J2587,1)="M",7,19),AND(OR(LEFT(O2587,2)={"07","19"}),VALUE(RIGHT(O2587,2))&gt;5)),TRUE,FALSE))</f>
        <v/>
      </c>
    </row>
    <row r="2588" spans="12:20" x14ac:dyDescent="0.25">
      <c r="L2588" s="75">
        <f>COUNTIF($B$2:B2588,B2588)</f>
        <v>0</v>
      </c>
      <c r="M2588" s="75">
        <f>COUNTIF($L$2:L2588,4)</f>
        <v>42</v>
      </c>
      <c r="N2588" s="76" t="str">
        <f t="shared" si="204"/>
        <v>0</v>
      </c>
      <c r="O2588" s="76" t="str">
        <f t="shared" si="200"/>
        <v/>
      </c>
      <c r="P2588" s="75" t="str">
        <f t="shared" si="201"/>
        <v/>
      </c>
      <c r="Q2588" s="77" t="str">
        <f t="shared" si="202"/>
        <v/>
      </c>
      <c r="R2588" s="77" t="str">
        <f t="shared" si="203"/>
        <v/>
      </c>
      <c r="S2588" s="77" t="str">
        <f>IF(O2588="","",IF(OR(VALUE(LEFT(O2588,2))&gt;IF(RIGHT(J2588,1)="M",7,19),AND(OR(LEFT(O2588,2)={"07","19"}),VALUE(RIGHT(O2588,2))&gt;15)),TRUE,FALSE))</f>
        <v/>
      </c>
      <c r="T2588" s="77" t="str">
        <f>IF(O2588="","",IF(OR(VALUE(LEFT(O2588,2))&gt;IF(RIGHT(J2588,1)="M",7,19),AND(OR(LEFT(O2588,2)={"07","19"}),VALUE(RIGHT(O2588,2))&gt;5)),TRUE,FALSE))</f>
        <v/>
      </c>
    </row>
    <row r="2589" spans="12:20" x14ac:dyDescent="0.25">
      <c r="L2589" s="75">
        <f>COUNTIF($B$2:B2589,B2589)</f>
        <v>0</v>
      </c>
      <c r="M2589" s="75">
        <f>COUNTIF($L$2:L2589,4)</f>
        <v>42</v>
      </c>
      <c r="N2589" s="76" t="str">
        <f t="shared" si="204"/>
        <v>0</v>
      </c>
      <c r="O2589" s="76" t="str">
        <f t="shared" si="200"/>
        <v/>
      </c>
      <c r="P2589" s="75" t="str">
        <f t="shared" si="201"/>
        <v/>
      </c>
      <c r="Q2589" s="77" t="str">
        <f t="shared" si="202"/>
        <v/>
      </c>
      <c r="R2589" s="77" t="str">
        <f t="shared" si="203"/>
        <v/>
      </c>
      <c r="S2589" s="77" t="str">
        <f>IF(O2589="","",IF(OR(VALUE(LEFT(O2589,2))&gt;IF(RIGHT(J2589,1)="M",7,19),AND(OR(LEFT(O2589,2)={"07","19"}),VALUE(RIGHT(O2589,2))&gt;15)),TRUE,FALSE))</f>
        <v/>
      </c>
      <c r="T2589" s="77" t="str">
        <f>IF(O2589="","",IF(OR(VALUE(LEFT(O2589,2))&gt;IF(RIGHT(J2589,1)="M",7,19),AND(OR(LEFT(O2589,2)={"07","19"}),VALUE(RIGHT(O2589,2))&gt;5)),TRUE,FALSE))</f>
        <v/>
      </c>
    </row>
    <row r="2590" spans="12:20" x14ac:dyDescent="0.25">
      <c r="L2590" s="75">
        <f>COUNTIF($B$2:B2590,B2590)</f>
        <v>0</v>
      </c>
      <c r="M2590" s="75">
        <f>COUNTIF($L$2:L2590,4)</f>
        <v>42</v>
      </c>
      <c r="N2590" s="76" t="str">
        <f t="shared" si="204"/>
        <v>0</v>
      </c>
      <c r="O2590" s="76" t="str">
        <f t="shared" si="200"/>
        <v/>
      </c>
      <c r="P2590" s="75" t="str">
        <f t="shared" si="201"/>
        <v/>
      </c>
      <c r="Q2590" s="77" t="str">
        <f t="shared" si="202"/>
        <v/>
      </c>
      <c r="R2590" s="77" t="str">
        <f t="shared" si="203"/>
        <v/>
      </c>
      <c r="S2590" s="77" t="str">
        <f>IF(O2590="","",IF(OR(VALUE(LEFT(O2590,2))&gt;IF(RIGHT(J2590,1)="M",7,19),AND(OR(LEFT(O2590,2)={"07","19"}),VALUE(RIGHT(O2590,2))&gt;15)),TRUE,FALSE))</f>
        <v/>
      </c>
      <c r="T2590" s="77" t="str">
        <f>IF(O2590="","",IF(OR(VALUE(LEFT(O2590,2))&gt;IF(RIGHT(J2590,1)="M",7,19),AND(OR(LEFT(O2590,2)={"07","19"}),VALUE(RIGHT(O2590,2))&gt;5)),TRUE,FALSE))</f>
        <v/>
      </c>
    </row>
    <row r="2591" spans="12:20" x14ac:dyDescent="0.25">
      <c r="L2591" s="75">
        <f>COUNTIF($B$2:B2591,B2591)</f>
        <v>0</v>
      </c>
      <c r="M2591" s="75">
        <f>COUNTIF($L$2:L2591,4)</f>
        <v>42</v>
      </c>
      <c r="N2591" s="76" t="str">
        <f t="shared" si="204"/>
        <v>0</v>
      </c>
      <c r="O2591" s="76" t="str">
        <f t="shared" si="200"/>
        <v/>
      </c>
      <c r="P2591" s="75" t="str">
        <f t="shared" si="201"/>
        <v/>
      </c>
      <c r="Q2591" s="77" t="str">
        <f t="shared" si="202"/>
        <v/>
      </c>
      <c r="R2591" s="77" t="str">
        <f t="shared" si="203"/>
        <v/>
      </c>
      <c r="S2591" s="77" t="str">
        <f>IF(O2591="","",IF(OR(VALUE(LEFT(O2591,2))&gt;IF(RIGHT(J2591,1)="M",7,19),AND(OR(LEFT(O2591,2)={"07","19"}),VALUE(RIGHT(O2591,2))&gt;15)),TRUE,FALSE))</f>
        <v/>
      </c>
      <c r="T2591" s="77" t="str">
        <f>IF(O2591="","",IF(OR(VALUE(LEFT(O2591,2))&gt;IF(RIGHT(J2591,1)="M",7,19),AND(OR(LEFT(O2591,2)={"07","19"}),VALUE(RIGHT(O2591,2))&gt;5)),TRUE,FALSE))</f>
        <v/>
      </c>
    </row>
    <row r="2592" spans="12:20" x14ac:dyDescent="0.25">
      <c r="L2592" s="75">
        <f>COUNTIF($B$2:B2592,B2592)</f>
        <v>0</v>
      </c>
      <c r="M2592" s="75">
        <f>COUNTIF($L$2:L2592,4)</f>
        <v>42</v>
      </c>
      <c r="N2592" s="76" t="str">
        <f t="shared" si="204"/>
        <v>0</v>
      </c>
      <c r="O2592" s="76" t="str">
        <f t="shared" si="200"/>
        <v/>
      </c>
      <c r="P2592" s="75" t="str">
        <f t="shared" si="201"/>
        <v/>
      </c>
      <c r="Q2592" s="77" t="str">
        <f t="shared" si="202"/>
        <v/>
      </c>
      <c r="R2592" s="77" t="str">
        <f t="shared" si="203"/>
        <v/>
      </c>
      <c r="S2592" s="77" t="str">
        <f>IF(O2592="","",IF(OR(VALUE(LEFT(O2592,2))&gt;IF(RIGHT(J2592,1)="M",7,19),AND(OR(LEFT(O2592,2)={"07","19"}),VALUE(RIGHT(O2592,2))&gt;15)),TRUE,FALSE))</f>
        <v/>
      </c>
      <c r="T2592" s="77" t="str">
        <f>IF(O2592="","",IF(OR(VALUE(LEFT(O2592,2))&gt;IF(RIGHT(J2592,1)="M",7,19),AND(OR(LEFT(O2592,2)={"07","19"}),VALUE(RIGHT(O2592,2))&gt;5)),TRUE,FALSE))</f>
        <v/>
      </c>
    </row>
    <row r="2593" spans="12:20" x14ac:dyDescent="0.25">
      <c r="L2593" s="75">
        <f>COUNTIF($B$2:B2593,B2593)</f>
        <v>0</v>
      </c>
      <c r="M2593" s="75">
        <f>COUNTIF($L$2:L2593,4)</f>
        <v>42</v>
      </c>
      <c r="N2593" s="76" t="str">
        <f t="shared" si="204"/>
        <v>0</v>
      </c>
      <c r="O2593" s="76" t="str">
        <f t="shared" si="200"/>
        <v/>
      </c>
      <c r="P2593" s="75" t="str">
        <f t="shared" si="201"/>
        <v/>
      </c>
      <c r="Q2593" s="77" t="str">
        <f t="shared" si="202"/>
        <v/>
      </c>
      <c r="R2593" s="77" t="str">
        <f t="shared" si="203"/>
        <v/>
      </c>
      <c r="S2593" s="77" t="str">
        <f>IF(O2593="","",IF(OR(VALUE(LEFT(O2593,2))&gt;IF(RIGHT(J2593,1)="M",7,19),AND(OR(LEFT(O2593,2)={"07","19"}),VALUE(RIGHT(O2593,2))&gt;15)),TRUE,FALSE))</f>
        <v/>
      </c>
      <c r="T2593" s="77" t="str">
        <f>IF(O2593="","",IF(OR(VALUE(LEFT(O2593,2))&gt;IF(RIGHT(J2593,1)="M",7,19),AND(OR(LEFT(O2593,2)={"07","19"}),VALUE(RIGHT(O2593,2))&gt;5)),TRUE,FALSE))</f>
        <v/>
      </c>
    </row>
    <row r="2594" spans="12:20" x14ac:dyDescent="0.25">
      <c r="L2594" s="75">
        <f>COUNTIF($B$2:B2594,B2594)</f>
        <v>0</v>
      </c>
      <c r="M2594" s="75">
        <f>COUNTIF($L$2:L2594,4)</f>
        <v>42</v>
      </c>
      <c r="N2594" s="76" t="str">
        <f t="shared" si="204"/>
        <v>0</v>
      </c>
      <c r="O2594" s="76" t="str">
        <f t="shared" si="200"/>
        <v/>
      </c>
      <c r="P2594" s="75" t="str">
        <f t="shared" si="201"/>
        <v/>
      </c>
      <c r="Q2594" s="77" t="str">
        <f t="shared" si="202"/>
        <v/>
      </c>
      <c r="R2594" s="77" t="str">
        <f t="shared" si="203"/>
        <v/>
      </c>
      <c r="S2594" s="77" t="str">
        <f>IF(O2594="","",IF(OR(VALUE(LEFT(O2594,2))&gt;IF(RIGHT(J2594,1)="M",7,19),AND(OR(LEFT(O2594,2)={"07","19"}),VALUE(RIGHT(O2594,2))&gt;15)),TRUE,FALSE))</f>
        <v/>
      </c>
      <c r="T2594" s="77" t="str">
        <f>IF(O2594="","",IF(OR(VALUE(LEFT(O2594,2))&gt;IF(RIGHT(J2594,1)="M",7,19),AND(OR(LEFT(O2594,2)={"07","19"}),VALUE(RIGHT(O2594,2))&gt;5)),TRUE,FALSE))</f>
        <v/>
      </c>
    </row>
    <row r="2595" spans="12:20" x14ac:dyDescent="0.25">
      <c r="L2595" s="75">
        <f>COUNTIF($B$2:B2595,B2595)</f>
        <v>0</v>
      </c>
      <c r="M2595" s="75">
        <f>COUNTIF($L$2:L2595,4)</f>
        <v>42</v>
      </c>
      <c r="N2595" s="76" t="str">
        <f t="shared" si="204"/>
        <v>0</v>
      </c>
      <c r="O2595" s="76" t="str">
        <f t="shared" si="200"/>
        <v/>
      </c>
      <c r="P2595" s="75" t="str">
        <f t="shared" si="201"/>
        <v/>
      </c>
      <c r="Q2595" s="77" t="str">
        <f t="shared" si="202"/>
        <v/>
      </c>
      <c r="R2595" s="77" t="str">
        <f t="shared" si="203"/>
        <v/>
      </c>
      <c r="S2595" s="77" t="str">
        <f>IF(O2595="","",IF(OR(VALUE(LEFT(O2595,2))&gt;IF(RIGHT(J2595,1)="M",7,19),AND(OR(LEFT(O2595,2)={"07","19"}),VALUE(RIGHT(O2595,2))&gt;15)),TRUE,FALSE))</f>
        <v/>
      </c>
      <c r="T2595" s="77" t="str">
        <f>IF(O2595="","",IF(OR(VALUE(LEFT(O2595,2))&gt;IF(RIGHT(J2595,1)="M",7,19),AND(OR(LEFT(O2595,2)={"07","19"}),VALUE(RIGHT(O2595,2))&gt;5)),TRUE,FALSE))</f>
        <v/>
      </c>
    </row>
    <row r="2596" spans="12:20" x14ac:dyDescent="0.25">
      <c r="L2596" s="75">
        <f>COUNTIF($B$2:B2596,B2596)</f>
        <v>0</v>
      </c>
      <c r="M2596" s="75">
        <f>COUNTIF($L$2:L2596,4)</f>
        <v>42</v>
      </c>
      <c r="N2596" s="76" t="str">
        <f t="shared" si="204"/>
        <v>0</v>
      </c>
      <c r="O2596" s="76" t="str">
        <f t="shared" si="200"/>
        <v/>
      </c>
      <c r="P2596" s="75" t="str">
        <f t="shared" si="201"/>
        <v/>
      </c>
      <c r="Q2596" s="77" t="str">
        <f t="shared" si="202"/>
        <v/>
      </c>
      <c r="R2596" s="77" t="str">
        <f t="shared" si="203"/>
        <v/>
      </c>
      <c r="S2596" s="77" t="str">
        <f>IF(O2596="","",IF(OR(VALUE(LEFT(O2596,2))&gt;IF(RIGHT(J2596,1)="M",7,19),AND(OR(LEFT(O2596,2)={"07","19"}),VALUE(RIGHT(O2596,2))&gt;15)),TRUE,FALSE))</f>
        <v/>
      </c>
      <c r="T2596" s="77" t="str">
        <f>IF(O2596="","",IF(OR(VALUE(LEFT(O2596,2))&gt;IF(RIGHT(J2596,1)="M",7,19),AND(OR(LEFT(O2596,2)={"07","19"}),VALUE(RIGHT(O2596,2))&gt;5)),TRUE,FALSE))</f>
        <v/>
      </c>
    </row>
    <row r="2597" spans="12:20" x14ac:dyDescent="0.25">
      <c r="L2597" s="75">
        <f>COUNTIF($B$2:B2597,B2597)</f>
        <v>0</v>
      </c>
      <c r="M2597" s="75">
        <f>COUNTIF($L$2:L2597,4)</f>
        <v>42</v>
      </c>
      <c r="N2597" s="76" t="str">
        <f t="shared" si="204"/>
        <v>0</v>
      </c>
      <c r="O2597" s="76" t="str">
        <f t="shared" si="200"/>
        <v/>
      </c>
      <c r="P2597" s="75" t="str">
        <f t="shared" si="201"/>
        <v/>
      </c>
      <c r="Q2597" s="77" t="str">
        <f t="shared" si="202"/>
        <v/>
      </c>
      <c r="R2597" s="77" t="str">
        <f t="shared" si="203"/>
        <v/>
      </c>
      <c r="S2597" s="77" t="str">
        <f>IF(O2597="","",IF(OR(VALUE(LEFT(O2597,2))&gt;IF(RIGHT(J2597,1)="M",7,19),AND(OR(LEFT(O2597,2)={"07","19"}),VALUE(RIGHT(O2597,2))&gt;15)),TRUE,FALSE))</f>
        <v/>
      </c>
      <c r="T2597" s="77" t="str">
        <f>IF(O2597="","",IF(OR(VALUE(LEFT(O2597,2))&gt;IF(RIGHT(J2597,1)="M",7,19),AND(OR(LEFT(O2597,2)={"07","19"}),VALUE(RIGHT(O2597,2))&gt;5)),TRUE,FALSE))</f>
        <v/>
      </c>
    </row>
    <row r="2598" spans="12:20" x14ac:dyDescent="0.25">
      <c r="L2598" s="75">
        <f>COUNTIF($B$2:B2598,B2598)</f>
        <v>0</v>
      </c>
      <c r="M2598" s="75">
        <f>COUNTIF($L$2:L2598,4)</f>
        <v>42</v>
      </c>
      <c r="N2598" s="76" t="str">
        <f t="shared" si="204"/>
        <v>0</v>
      </c>
      <c r="O2598" s="76" t="str">
        <f t="shared" si="200"/>
        <v/>
      </c>
      <c r="P2598" s="75" t="str">
        <f t="shared" si="201"/>
        <v/>
      </c>
      <c r="Q2598" s="77" t="str">
        <f t="shared" si="202"/>
        <v/>
      </c>
      <c r="R2598" s="77" t="str">
        <f t="shared" si="203"/>
        <v/>
      </c>
      <c r="S2598" s="77" t="str">
        <f>IF(O2598="","",IF(OR(VALUE(LEFT(O2598,2))&gt;IF(RIGHT(J2598,1)="M",7,19),AND(OR(LEFT(O2598,2)={"07","19"}),VALUE(RIGHT(O2598,2))&gt;15)),TRUE,FALSE))</f>
        <v/>
      </c>
      <c r="T2598" s="77" t="str">
        <f>IF(O2598="","",IF(OR(VALUE(LEFT(O2598,2))&gt;IF(RIGHT(J2598,1)="M",7,19),AND(OR(LEFT(O2598,2)={"07","19"}),VALUE(RIGHT(O2598,2))&gt;5)),TRUE,FALSE))</f>
        <v/>
      </c>
    </row>
    <row r="2599" spans="12:20" x14ac:dyDescent="0.25">
      <c r="L2599" s="75">
        <f>COUNTIF($B$2:B2599,B2599)</f>
        <v>0</v>
      </c>
      <c r="M2599" s="75">
        <f>COUNTIF($L$2:L2599,4)</f>
        <v>42</v>
      </c>
      <c r="N2599" s="76" t="str">
        <f t="shared" si="204"/>
        <v>0</v>
      </c>
      <c r="O2599" s="76" t="str">
        <f t="shared" si="200"/>
        <v/>
      </c>
      <c r="P2599" s="75" t="str">
        <f t="shared" si="201"/>
        <v/>
      </c>
      <c r="Q2599" s="77" t="str">
        <f t="shared" si="202"/>
        <v/>
      </c>
      <c r="R2599" s="77" t="str">
        <f t="shared" si="203"/>
        <v/>
      </c>
      <c r="S2599" s="77" t="str">
        <f>IF(O2599="","",IF(OR(VALUE(LEFT(O2599,2))&gt;IF(RIGHT(J2599,1)="M",7,19),AND(OR(LEFT(O2599,2)={"07","19"}),VALUE(RIGHT(O2599,2))&gt;15)),TRUE,FALSE))</f>
        <v/>
      </c>
      <c r="T2599" s="77" t="str">
        <f>IF(O2599="","",IF(OR(VALUE(LEFT(O2599,2))&gt;IF(RIGHT(J2599,1)="M",7,19),AND(OR(LEFT(O2599,2)={"07","19"}),VALUE(RIGHT(O2599,2))&gt;5)),TRUE,FALSE))</f>
        <v/>
      </c>
    </row>
    <row r="2600" spans="12:20" x14ac:dyDescent="0.25">
      <c r="L2600" s="75">
        <f>COUNTIF($B$2:B2600,B2600)</f>
        <v>0</v>
      </c>
      <c r="M2600" s="75">
        <f>COUNTIF($L$2:L2600,4)</f>
        <v>42</v>
      </c>
      <c r="N2600" s="76" t="str">
        <f t="shared" si="204"/>
        <v>0</v>
      </c>
      <c r="O2600" s="76" t="str">
        <f t="shared" si="200"/>
        <v/>
      </c>
      <c r="P2600" s="75" t="str">
        <f t="shared" si="201"/>
        <v/>
      </c>
      <c r="Q2600" s="77" t="str">
        <f t="shared" si="202"/>
        <v/>
      </c>
      <c r="R2600" s="77" t="str">
        <f t="shared" si="203"/>
        <v/>
      </c>
      <c r="S2600" s="77" t="str">
        <f>IF(O2600="","",IF(OR(VALUE(LEFT(O2600,2))&gt;IF(RIGHT(J2600,1)="M",7,19),AND(OR(LEFT(O2600,2)={"07","19"}),VALUE(RIGHT(O2600,2))&gt;15)),TRUE,FALSE))</f>
        <v/>
      </c>
      <c r="T2600" s="77" t="str">
        <f>IF(O2600="","",IF(OR(VALUE(LEFT(O2600,2))&gt;IF(RIGHT(J2600,1)="M",7,19),AND(OR(LEFT(O2600,2)={"07","19"}),VALUE(RIGHT(O2600,2))&gt;5)),TRUE,FALSE))</f>
        <v/>
      </c>
    </row>
    <row r="2601" spans="12:20" x14ac:dyDescent="0.25">
      <c r="L2601" s="75">
        <f>COUNTIF($B$2:B2601,B2601)</f>
        <v>0</v>
      </c>
      <c r="M2601" s="75">
        <f>COUNTIF($L$2:L2601,4)</f>
        <v>42</v>
      </c>
      <c r="N2601" s="76" t="str">
        <f t="shared" si="204"/>
        <v>0</v>
      </c>
      <c r="O2601" s="76" t="str">
        <f t="shared" si="200"/>
        <v/>
      </c>
      <c r="P2601" s="75" t="str">
        <f t="shared" si="201"/>
        <v/>
      </c>
      <c r="Q2601" s="77" t="str">
        <f t="shared" si="202"/>
        <v/>
      </c>
      <c r="R2601" s="77" t="str">
        <f t="shared" si="203"/>
        <v/>
      </c>
      <c r="S2601" s="77" t="str">
        <f>IF(O2601="","",IF(OR(VALUE(LEFT(O2601,2))&gt;IF(RIGHT(J2601,1)="M",7,19),AND(OR(LEFT(O2601,2)={"07","19"}),VALUE(RIGHT(O2601,2))&gt;15)),TRUE,FALSE))</f>
        <v/>
      </c>
      <c r="T2601" s="77" t="str">
        <f>IF(O2601="","",IF(OR(VALUE(LEFT(O2601,2))&gt;IF(RIGHT(J2601,1)="M",7,19),AND(OR(LEFT(O2601,2)={"07","19"}),VALUE(RIGHT(O2601,2))&gt;5)),TRUE,FALSE))</f>
        <v/>
      </c>
    </row>
    <row r="2602" spans="12:20" x14ac:dyDescent="0.25">
      <c r="L2602" s="75">
        <f>COUNTIF($B$2:B2602,B2602)</f>
        <v>0</v>
      </c>
      <c r="M2602" s="75">
        <f>COUNTIF($L$2:L2602,4)</f>
        <v>42</v>
      </c>
      <c r="N2602" s="76" t="str">
        <f t="shared" si="204"/>
        <v>0</v>
      </c>
      <c r="O2602" s="76" t="str">
        <f t="shared" si="200"/>
        <v/>
      </c>
      <c r="P2602" s="75" t="str">
        <f t="shared" si="201"/>
        <v/>
      </c>
      <c r="Q2602" s="77" t="str">
        <f t="shared" si="202"/>
        <v/>
      </c>
      <c r="R2602" s="77" t="str">
        <f t="shared" si="203"/>
        <v/>
      </c>
      <c r="S2602" s="77" t="str">
        <f>IF(O2602="","",IF(OR(VALUE(LEFT(O2602,2))&gt;IF(RIGHT(J2602,1)="M",7,19),AND(OR(LEFT(O2602,2)={"07","19"}),VALUE(RIGHT(O2602,2))&gt;15)),TRUE,FALSE))</f>
        <v/>
      </c>
      <c r="T2602" s="77" t="str">
        <f>IF(O2602="","",IF(OR(VALUE(LEFT(O2602,2))&gt;IF(RIGHT(J2602,1)="M",7,19),AND(OR(LEFT(O2602,2)={"07","19"}),VALUE(RIGHT(O2602,2))&gt;5)),TRUE,FALSE))</f>
        <v/>
      </c>
    </row>
    <row r="2603" spans="12:20" x14ac:dyDescent="0.25">
      <c r="L2603" s="75">
        <f>COUNTIF($B$2:B2603,B2603)</f>
        <v>0</v>
      </c>
      <c r="M2603" s="75">
        <f>COUNTIF($L$2:L2603,4)</f>
        <v>42</v>
      </c>
      <c r="N2603" s="76" t="str">
        <f t="shared" si="204"/>
        <v>0</v>
      </c>
      <c r="O2603" s="76" t="str">
        <f t="shared" si="200"/>
        <v/>
      </c>
      <c r="P2603" s="75" t="str">
        <f t="shared" si="201"/>
        <v/>
      </c>
      <c r="Q2603" s="77" t="str">
        <f t="shared" si="202"/>
        <v/>
      </c>
      <c r="R2603" s="77" t="str">
        <f t="shared" si="203"/>
        <v/>
      </c>
      <c r="S2603" s="77" t="str">
        <f>IF(O2603="","",IF(OR(VALUE(LEFT(O2603,2))&gt;IF(RIGHT(J2603,1)="M",7,19),AND(OR(LEFT(O2603,2)={"07","19"}),VALUE(RIGHT(O2603,2))&gt;15)),TRUE,FALSE))</f>
        <v/>
      </c>
      <c r="T2603" s="77" t="str">
        <f>IF(O2603="","",IF(OR(VALUE(LEFT(O2603,2))&gt;IF(RIGHT(J2603,1)="M",7,19),AND(OR(LEFT(O2603,2)={"07","19"}),VALUE(RIGHT(O2603,2))&gt;5)),TRUE,FALSE))</f>
        <v/>
      </c>
    </row>
    <row r="2604" spans="12:20" x14ac:dyDescent="0.25">
      <c r="L2604" s="75">
        <f>COUNTIF($B$2:B2604,B2604)</f>
        <v>0</v>
      </c>
      <c r="M2604" s="75">
        <f>COUNTIF($L$2:L2604,4)</f>
        <v>42</v>
      </c>
      <c r="N2604" s="76" t="str">
        <f t="shared" si="204"/>
        <v>0</v>
      </c>
      <c r="O2604" s="76" t="str">
        <f t="shared" si="200"/>
        <v/>
      </c>
      <c r="P2604" s="75" t="str">
        <f t="shared" si="201"/>
        <v/>
      </c>
      <c r="Q2604" s="77" t="str">
        <f t="shared" si="202"/>
        <v/>
      </c>
      <c r="R2604" s="77" t="str">
        <f t="shared" si="203"/>
        <v/>
      </c>
      <c r="S2604" s="77" t="str">
        <f>IF(O2604="","",IF(OR(VALUE(LEFT(O2604,2))&gt;IF(RIGHT(J2604,1)="M",7,19),AND(OR(LEFT(O2604,2)={"07","19"}),VALUE(RIGHT(O2604,2))&gt;15)),TRUE,FALSE))</f>
        <v/>
      </c>
      <c r="T2604" s="77" t="str">
        <f>IF(O2604="","",IF(OR(VALUE(LEFT(O2604,2))&gt;IF(RIGHT(J2604,1)="M",7,19),AND(OR(LEFT(O2604,2)={"07","19"}),VALUE(RIGHT(O2604,2))&gt;5)),TRUE,FALSE))</f>
        <v/>
      </c>
    </row>
    <row r="2605" spans="12:20" x14ac:dyDescent="0.25">
      <c r="L2605" s="75">
        <f>COUNTIF($B$2:B2605,B2605)</f>
        <v>0</v>
      </c>
      <c r="M2605" s="75">
        <f>COUNTIF($L$2:L2605,4)</f>
        <v>42</v>
      </c>
      <c r="N2605" s="76" t="str">
        <f t="shared" si="204"/>
        <v>0</v>
      </c>
      <c r="O2605" s="76" t="str">
        <f t="shared" si="200"/>
        <v/>
      </c>
      <c r="P2605" s="75" t="str">
        <f t="shared" si="201"/>
        <v/>
      </c>
      <c r="Q2605" s="77" t="str">
        <f t="shared" si="202"/>
        <v/>
      </c>
      <c r="R2605" s="77" t="str">
        <f t="shared" si="203"/>
        <v/>
      </c>
      <c r="S2605" s="77" t="str">
        <f>IF(O2605="","",IF(OR(VALUE(LEFT(O2605,2))&gt;IF(RIGHT(J2605,1)="M",7,19),AND(OR(LEFT(O2605,2)={"07","19"}),VALUE(RIGHT(O2605,2))&gt;15)),TRUE,FALSE))</f>
        <v/>
      </c>
      <c r="T2605" s="77" t="str">
        <f>IF(O2605="","",IF(OR(VALUE(LEFT(O2605,2))&gt;IF(RIGHT(J2605,1)="M",7,19),AND(OR(LEFT(O2605,2)={"07","19"}),VALUE(RIGHT(O2605,2))&gt;5)),TRUE,FALSE))</f>
        <v/>
      </c>
    </row>
    <row r="2606" spans="12:20" x14ac:dyDescent="0.25">
      <c r="L2606" s="75">
        <f>COUNTIF($B$2:B2606,B2606)</f>
        <v>0</v>
      </c>
      <c r="M2606" s="75">
        <f>COUNTIF($L$2:L2606,4)</f>
        <v>42</v>
      </c>
      <c r="N2606" s="76" t="str">
        <f t="shared" si="204"/>
        <v>0</v>
      </c>
      <c r="O2606" s="76" t="str">
        <f t="shared" si="200"/>
        <v/>
      </c>
      <c r="P2606" s="75" t="str">
        <f t="shared" si="201"/>
        <v/>
      </c>
      <c r="Q2606" s="77" t="str">
        <f t="shared" si="202"/>
        <v/>
      </c>
      <c r="R2606" s="77" t="str">
        <f t="shared" si="203"/>
        <v/>
      </c>
      <c r="S2606" s="77" t="str">
        <f>IF(O2606="","",IF(OR(VALUE(LEFT(O2606,2))&gt;IF(RIGHT(J2606,1)="M",7,19),AND(OR(LEFT(O2606,2)={"07","19"}),VALUE(RIGHT(O2606,2))&gt;15)),TRUE,FALSE))</f>
        <v/>
      </c>
      <c r="T2606" s="77" t="str">
        <f>IF(O2606="","",IF(OR(VALUE(LEFT(O2606,2))&gt;IF(RIGHT(J2606,1)="M",7,19),AND(OR(LEFT(O2606,2)={"07","19"}),VALUE(RIGHT(O2606,2))&gt;5)),TRUE,FALSE))</f>
        <v/>
      </c>
    </row>
    <row r="2607" spans="12:20" x14ac:dyDescent="0.25">
      <c r="L2607" s="75">
        <f>COUNTIF($B$2:B2607,B2607)</f>
        <v>0</v>
      </c>
      <c r="M2607" s="75">
        <f>COUNTIF($L$2:L2607,4)</f>
        <v>42</v>
      </c>
      <c r="N2607" s="76" t="str">
        <f t="shared" si="204"/>
        <v>0</v>
      </c>
      <c r="O2607" s="76" t="str">
        <f t="shared" si="200"/>
        <v/>
      </c>
      <c r="P2607" s="75" t="str">
        <f t="shared" si="201"/>
        <v/>
      </c>
      <c r="Q2607" s="77" t="str">
        <f t="shared" si="202"/>
        <v/>
      </c>
      <c r="R2607" s="77" t="str">
        <f t="shared" si="203"/>
        <v/>
      </c>
      <c r="S2607" s="77" t="str">
        <f>IF(O2607="","",IF(OR(VALUE(LEFT(O2607,2))&gt;IF(RIGHT(J2607,1)="M",7,19),AND(OR(LEFT(O2607,2)={"07","19"}),VALUE(RIGHT(O2607,2))&gt;15)),TRUE,FALSE))</f>
        <v/>
      </c>
      <c r="T2607" s="77" t="str">
        <f>IF(O2607="","",IF(OR(VALUE(LEFT(O2607,2))&gt;IF(RIGHT(J2607,1)="M",7,19),AND(OR(LEFT(O2607,2)={"07","19"}),VALUE(RIGHT(O2607,2))&gt;5)),TRUE,FALSE))</f>
        <v/>
      </c>
    </row>
    <row r="2608" spans="12:20" x14ac:dyDescent="0.25">
      <c r="L2608" s="75">
        <f>COUNTIF($B$2:B2608,B2608)</f>
        <v>0</v>
      </c>
      <c r="M2608" s="75">
        <f>COUNTIF($L$2:L2608,4)</f>
        <v>42</v>
      </c>
      <c r="N2608" s="76" t="str">
        <f t="shared" si="204"/>
        <v>0</v>
      </c>
      <c r="O2608" s="76" t="str">
        <f t="shared" si="200"/>
        <v/>
      </c>
      <c r="P2608" s="75" t="str">
        <f t="shared" si="201"/>
        <v/>
      </c>
      <c r="Q2608" s="77" t="str">
        <f t="shared" si="202"/>
        <v/>
      </c>
      <c r="R2608" s="77" t="str">
        <f t="shared" si="203"/>
        <v/>
      </c>
      <c r="S2608" s="77" t="str">
        <f>IF(O2608="","",IF(OR(VALUE(LEFT(O2608,2))&gt;IF(RIGHT(J2608,1)="M",7,19),AND(OR(LEFT(O2608,2)={"07","19"}),VALUE(RIGHT(O2608,2))&gt;15)),TRUE,FALSE))</f>
        <v/>
      </c>
      <c r="T2608" s="77" t="str">
        <f>IF(O2608="","",IF(OR(VALUE(LEFT(O2608,2))&gt;IF(RIGHT(J2608,1)="M",7,19),AND(OR(LEFT(O2608,2)={"07","19"}),VALUE(RIGHT(O2608,2))&gt;5)),TRUE,FALSE))</f>
        <v/>
      </c>
    </row>
    <row r="2609" spans="12:20" x14ac:dyDescent="0.25">
      <c r="L2609" s="75">
        <f>COUNTIF($B$2:B2609,B2609)</f>
        <v>0</v>
      </c>
      <c r="M2609" s="75">
        <f>COUNTIF($L$2:L2609,4)</f>
        <v>42</v>
      </c>
      <c r="N2609" s="76" t="str">
        <f t="shared" si="204"/>
        <v>0</v>
      </c>
      <c r="O2609" s="76" t="str">
        <f t="shared" si="200"/>
        <v/>
      </c>
      <c r="P2609" s="75" t="str">
        <f t="shared" si="201"/>
        <v/>
      </c>
      <c r="Q2609" s="77" t="str">
        <f t="shared" si="202"/>
        <v/>
      </c>
      <c r="R2609" s="77" t="str">
        <f t="shared" si="203"/>
        <v/>
      </c>
      <c r="S2609" s="77" t="str">
        <f>IF(O2609="","",IF(OR(VALUE(LEFT(O2609,2))&gt;IF(RIGHT(J2609,1)="M",7,19),AND(OR(LEFT(O2609,2)={"07","19"}),VALUE(RIGHT(O2609,2))&gt;15)),TRUE,FALSE))</f>
        <v/>
      </c>
      <c r="T2609" s="77" t="str">
        <f>IF(O2609="","",IF(OR(VALUE(LEFT(O2609,2))&gt;IF(RIGHT(J2609,1)="M",7,19),AND(OR(LEFT(O2609,2)={"07","19"}),VALUE(RIGHT(O2609,2))&gt;5)),TRUE,FALSE))</f>
        <v/>
      </c>
    </row>
    <row r="2610" spans="12:20" x14ac:dyDescent="0.25">
      <c r="L2610" s="75">
        <f>COUNTIF($B$2:B2610,B2610)</f>
        <v>0</v>
      </c>
      <c r="M2610" s="75">
        <f>COUNTIF($L$2:L2610,4)</f>
        <v>42</v>
      </c>
      <c r="N2610" s="76" t="str">
        <f t="shared" si="204"/>
        <v>0</v>
      </c>
      <c r="O2610" s="76" t="str">
        <f t="shared" si="200"/>
        <v/>
      </c>
      <c r="P2610" s="75" t="str">
        <f t="shared" si="201"/>
        <v/>
      </c>
      <c r="Q2610" s="77" t="str">
        <f t="shared" si="202"/>
        <v/>
      </c>
      <c r="R2610" s="77" t="str">
        <f t="shared" si="203"/>
        <v/>
      </c>
      <c r="S2610" s="77" t="str">
        <f>IF(O2610="","",IF(OR(VALUE(LEFT(O2610,2))&gt;IF(RIGHT(J2610,1)="M",7,19),AND(OR(LEFT(O2610,2)={"07","19"}),VALUE(RIGHT(O2610,2))&gt;15)),TRUE,FALSE))</f>
        <v/>
      </c>
      <c r="T2610" s="77" t="str">
        <f>IF(O2610="","",IF(OR(VALUE(LEFT(O2610,2))&gt;IF(RIGHT(J2610,1)="M",7,19),AND(OR(LEFT(O2610,2)={"07","19"}),VALUE(RIGHT(O2610,2))&gt;5)),TRUE,FALSE))</f>
        <v/>
      </c>
    </row>
    <row r="2611" spans="12:20" x14ac:dyDescent="0.25">
      <c r="L2611" s="75">
        <f>COUNTIF($B$2:B2611,B2611)</f>
        <v>0</v>
      </c>
      <c r="M2611" s="75">
        <f>COUNTIF($L$2:L2611,4)</f>
        <v>42</v>
      </c>
      <c r="N2611" s="76" t="str">
        <f t="shared" si="204"/>
        <v>0</v>
      </c>
      <c r="O2611" s="76" t="str">
        <f t="shared" si="200"/>
        <v/>
      </c>
      <c r="P2611" s="75" t="str">
        <f t="shared" si="201"/>
        <v/>
      </c>
      <c r="Q2611" s="77" t="str">
        <f t="shared" si="202"/>
        <v/>
      </c>
      <c r="R2611" s="77" t="str">
        <f t="shared" si="203"/>
        <v/>
      </c>
      <c r="S2611" s="77" t="str">
        <f>IF(O2611="","",IF(OR(VALUE(LEFT(O2611,2))&gt;IF(RIGHT(J2611,1)="M",7,19),AND(OR(LEFT(O2611,2)={"07","19"}),VALUE(RIGHT(O2611,2))&gt;15)),TRUE,FALSE))</f>
        <v/>
      </c>
      <c r="T2611" s="77" t="str">
        <f>IF(O2611="","",IF(OR(VALUE(LEFT(O2611,2))&gt;IF(RIGHT(J2611,1)="M",7,19),AND(OR(LEFT(O2611,2)={"07","19"}),VALUE(RIGHT(O2611,2))&gt;5)),TRUE,FALSE))</f>
        <v/>
      </c>
    </row>
    <row r="2612" spans="12:20" x14ac:dyDescent="0.25">
      <c r="L2612" s="75">
        <f>COUNTIF($B$2:B2612,B2612)</f>
        <v>0</v>
      </c>
      <c r="M2612" s="75">
        <f>COUNTIF($L$2:L2612,4)</f>
        <v>42</v>
      </c>
      <c r="N2612" s="76" t="str">
        <f t="shared" si="204"/>
        <v>0</v>
      </c>
      <c r="O2612" s="76" t="str">
        <f t="shared" si="200"/>
        <v/>
      </c>
      <c r="P2612" s="75" t="str">
        <f t="shared" si="201"/>
        <v/>
      </c>
      <c r="Q2612" s="77" t="str">
        <f t="shared" si="202"/>
        <v/>
      </c>
      <c r="R2612" s="77" t="str">
        <f t="shared" si="203"/>
        <v/>
      </c>
      <c r="S2612" s="77" t="str">
        <f>IF(O2612="","",IF(OR(VALUE(LEFT(O2612,2))&gt;IF(RIGHT(J2612,1)="M",7,19),AND(OR(LEFT(O2612,2)={"07","19"}),VALUE(RIGHT(O2612,2))&gt;15)),TRUE,FALSE))</f>
        <v/>
      </c>
      <c r="T2612" s="77" t="str">
        <f>IF(O2612="","",IF(OR(VALUE(LEFT(O2612,2))&gt;IF(RIGHT(J2612,1)="M",7,19),AND(OR(LEFT(O2612,2)={"07","19"}),VALUE(RIGHT(O2612,2))&gt;5)),TRUE,FALSE))</f>
        <v/>
      </c>
    </row>
    <row r="2613" spans="12:20" x14ac:dyDescent="0.25">
      <c r="L2613" s="75">
        <f>COUNTIF($B$2:B2613,B2613)</f>
        <v>0</v>
      </c>
      <c r="M2613" s="75">
        <f>COUNTIF($L$2:L2613,4)</f>
        <v>42</v>
      </c>
      <c r="N2613" s="76" t="str">
        <f t="shared" si="204"/>
        <v>0</v>
      </c>
      <c r="O2613" s="76" t="str">
        <f t="shared" si="200"/>
        <v/>
      </c>
      <c r="P2613" s="75" t="str">
        <f t="shared" si="201"/>
        <v/>
      </c>
      <c r="Q2613" s="77" t="str">
        <f t="shared" si="202"/>
        <v/>
      </c>
      <c r="R2613" s="77" t="str">
        <f t="shared" si="203"/>
        <v/>
      </c>
      <c r="S2613" s="77" t="str">
        <f>IF(O2613="","",IF(OR(VALUE(LEFT(O2613,2))&gt;IF(RIGHT(J2613,1)="M",7,19),AND(OR(LEFT(O2613,2)={"07","19"}),VALUE(RIGHT(O2613,2))&gt;15)),TRUE,FALSE))</f>
        <v/>
      </c>
      <c r="T2613" s="77" t="str">
        <f>IF(O2613="","",IF(OR(VALUE(LEFT(O2613,2))&gt;IF(RIGHT(J2613,1)="M",7,19),AND(OR(LEFT(O2613,2)={"07","19"}),VALUE(RIGHT(O2613,2))&gt;5)),TRUE,FALSE))</f>
        <v/>
      </c>
    </row>
    <row r="2614" spans="12:20" x14ac:dyDescent="0.25">
      <c r="L2614" s="75">
        <f>COUNTIF($B$2:B2614,B2614)</f>
        <v>0</v>
      </c>
      <c r="M2614" s="75">
        <f>COUNTIF($L$2:L2614,4)</f>
        <v>42</v>
      </c>
      <c r="N2614" s="76" t="str">
        <f t="shared" si="204"/>
        <v>0</v>
      </c>
      <c r="O2614" s="76" t="str">
        <f t="shared" si="200"/>
        <v/>
      </c>
      <c r="P2614" s="75" t="str">
        <f t="shared" si="201"/>
        <v/>
      </c>
      <c r="Q2614" s="77" t="str">
        <f t="shared" si="202"/>
        <v/>
      </c>
      <c r="R2614" s="77" t="str">
        <f t="shared" si="203"/>
        <v/>
      </c>
      <c r="S2614" s="77" t="str">
        <f>IF(O2614="","",IF(OR(VALUE(LEFT(O2614,2))&gt;IF(RIGHT(J2614,1)="M",7,19),AND(OR(LEFT(O2614,2)={"07","19"}),VALUE(RIGHT(O2614,2))&gt;15)),TRUE,FALSE))</f>
        <v/>
      </c>
      <c r="T2614" s="77" t="str">
        <f>IF(O2614="","",IF(OR(VALUE(LEFT(O2614,2))&gt;IF(RIGHT(J2614,1)="M",7,19),AND(OR(LEFT(O2614,2)={"07","19"}),VALUE(RIGHT(O2614,2))&gt;5)),TRUE,FALSE))</f>
        <v/>
      </c>
    </row>
    <row r="2615" spans="12:20" x14ac:dyDescent="0.25">
      <c r="L2615" s="75">
        <f>COUNTIF($B$2:B2615,B2615)</f>
        <v>0</v>
      </c>
      <c r="M2615" s="75">
        <f>COUNTIF($L$2:L2615,4)</f>
        <v>42</v>
      </c>
      <c r="N2615" s="76" t="str">
        <f t="shared" si="204"/>
        <v>0</v>
      </c>
      <c r="O2615" s="76" t="str">
        <f t="shared" si="200"/>
        <v/>
      </c>
      <c r="P2615" s="75" t="str">
        <f t="shared" si="201"/>
        <v/>
      </c>
      <c r="Q2615" s="77" t="str">
        <f t="shared" si="202"/>
        <v/>
      </c>
      <c r="R2615" s="77" t="str">
        <f t="shared" si="203"/>
        <v/>
      </c>
      <c r="S2615" s="77" t="str">
        <f>IF(O2615="","",IF(OR(VALUE(LEFT(O2615,2))&gt;IF(RIGHT(J2615,1)="M",7,19),AND(OR(LEFT(O2615,2)={"07","19"}),VALUE(RIGHT(O2615,2))&gt;15)),TRUE,FALSE))</f>
        <v/>
      </c>
      <c r="T2615" s="77" t="str">
        <f>IF(O2615="","",IF(OR(VALUE(LEFT(O2615,2))&gt;IF(RIGHT(J2615,1)="M",7,19),AND(OR(LEFT(O2615,2)={"07","19"}),VALUE(RIGHT(O2615,2))&gt;5)),TRUE,FALSE))</f>
        <v/>
      </c>
    </row>
    <row r="2616" spans="12:20" x14ac:dyDescent="0.25">
      <c r="L2616" s="75">
        <f>COUNTIF($B$2:B2616,B2616)</f>
        <v>0</v>
      </c>
      <c r="M2616" s="75">
        <f>COUNTIF($L$2:L2616,4)</f>
        <v>42</v>
      </c>
      <c r="N2616" s="76" t="str">
        <f t="shared" si="204"/>
        <v>0</v>
      </c>
      <c r="O2616" s="76" t="str">
        <f t="shared" si="200"/>
        <v/>
      </c>
      <c r="P2616" s="75" t="str">
        <f t="shared" si="201"/>
        <v/>
      </c>
      <c r="Q2616" s="77" t="str">
        <f t="shared" si="202"/>
        <v/>
      </c>
      <c r="R2616" s="77" t="str">
        <f t="shared" si="203"/>
        <v/>
      </c>
      <c r="S2616" s="77" t="str">
        <f>IF(O2616="","",IF(OR(VALUE(LEFT(O2616,2))&gt;IF(RIGHT(J2616,1)="M",7,19),AND(OR(LEFT(O2616,2)={"07","19"}),VALUE(RIGHT(O2616,2))&gt;15)),TRUE,FALSE))</f>
        <v/>
      </c>
      <c r="T2616" s="77" t="str">
        <f>IF(O2616="","",IF(OR(VALUE(LEFT(O2616,2))&gt;IF(RIGHT(J2616,1)="M",7,19),AND(OR(LEFT(O2616,2)={"07","19"}),VALUE(RIGHT(O2616,2))&gt;5)),TRUE,FALSE))</f>
        <v/>
      </c>
    </row>
    <row r="2617" spans="12:20" x14ac:dyDescent="0.25">
      <c r="L2617" s="75">
        <f>COUNTIF($B$2:B2617,B2617)</f>
        <v>0</v>
      </c>
      <c r="M2617" s="75">
        <f>COUNTIF($L$2:L2617,4)</f>
        <v>42</v>
      </c>
      <c r="N2617" s="76" t="str">
        <f t="shared" si="204"/>
        <v>0</v>
      </c>
      <c r="O2617" s="76" t="str">
        <f t="shared" si="200"/>
        <v/>
      </c>
      <c r="P2617" s="75" t="str">
        <f t="shared" si="201"/>
        <v/>
      </c>
      <c r="Q2617" s="77" t="str">
        <f t="shared" si="202"/>
        <v/>
      </c>
      <c r="R2617" s="77" t="str">
        <f t="shared" si="203"/>
        <v/>
      </c>
      <c r="S2617" s="77" t="str">
        <f>IF(O2617="","",IF(OR(VALUE(LEFT(O2617,2))&gt;IF(RIGHT(J2617,1)="M",7,19),AND(OR(LEFT(O2617,2)={"07","19"}),VALUE(RIGHT(O2617,2))&gt;15)),TRUE,FALSE))</f>
        <v/>
      </c>
      <c r="T2617" s="77" t="str">
        <f>IF(O2617="","",IF(OR(VALUE(LEFT(O2617,2))&gt;IF(RIGHT(J2617,1)="M",7,19),AND(OR(LEFT(O2617,2)={"07","19"}),VALUE(RIGHT(O2617,2))&gt;5)),TRUE,FALSE))</f>
        <v/>
      </c>
    </row>
    <row r="2618" spans="12:20" x14ac:dyDescent="0.25">
      <c r="L2618" s="75">
        <f>COUNTIF($B$2:B2618,B2618)</f>
        <v>0</v>
      </c>
      <c r="M2618" s="75">
        <f>COUNTIF($L$2:L2618,4)</f>
        <v>42</v>
      </c>
      <c r="N2618" s="76" t="str">
        <f t="shared" si="204"/>
        <v>0</v>
      </c>
      <c r="O2618" s="76" t="str">
        <f t="shared" si="200"/>
        <v/>
      </c>
      <c r="P2618" s="75" t="str">
        <f t="shared" si="201"/>
        <v/>
      </c>
      <c r="Q2618" s="77" t="str">
        <f t="shared" si="202"/>
        <v/>
      </c>
      <c r="R2618" s="77" t="str">
        <f t="shared" si="203"/>
        <v/>
      </c>
      <c r="S2618" s="77" t="str">
        <f>IF(O2618="","",IF(OR(VALUE(LEFT(O2618,2))&gt;IF(RIGHT(J2618,1)="M",7,19),AND(OR(LEFT(O2618,2)={"07","19"}),VALUE(RIGHT(O2618,2))&gt;15)),TRUE,FALSE))</f>
        <v/>
      </c>
      <c r="T2618" s="77" t="str">
        <f>IF(O2618="","",IF(OR(VALUE(LEFT(O2618,2))&gt;IF(RIGHT(J2618,1)="M",7,19),AND(OR(LEFT(O2618,2)={"07","19"}),VALUE(RIGHT(O2618,2))&gt;5)),TRUE,FALSE))</f>
        <v/>
      </c>
    </row>
    <row r="2619" spans="12:20" x14ac:dyDescent="0.25">
      <c r="L2619" s="75">
        <f>COUNTIF($B$2:B2619,B2619)</f>
        <v>0</v>
      </c>
      <c r="M2619" s="75">
        <f>COUNTIF($L$2:L2619,4)</f>
        <v>42</v>
      </c>
      <c r="N2619" s="76" t="str">
        <f t="shared" si="204"/>
        <v>0</v>
      </c>
      <c r="O2619" s="76" t="str">
        <f t="shared" si="200"/>
        <v/>
      </c>
      <c r="P2619" s="75" t="str">
        <f t="shared" si="201"/>
        <v/>
      </c>
      <c r="Q2619" s="77" t="str">
        <f t="shared" si="202"/>
        <v/>
      </c>
      <c r="R2619" s="77" t="str">
        <f t="shared" si="203"/>
        <v/>
      </c>
      <c r="S2619" s="77" t="str">
        <f>IF(O2619="","",IF(OR(VALUE(LEFT(O2619,2))&gt;IF(RIGHT(J2619,1)="M",7,19),AND(OR(LEFT(O2619,2)={"07","19"}),VALUE(RIGHT(O2619,2))&gt;15)),TRUE,FALSE))</f>
        <v/>
      </c>
      <c r="T2619" s="77" t="str">
        <f>IF(O2619="","",IF(OR(VALUE(LEFT(O2619,2))&gt;IF(RIGHT(J2619,1)="M",7,19),AND(OR(LEFT(O2619,2)={"07","19"}),VALUE(RIGHT(O2619,2))&gt;5)),TRUE,FALSE))</f>
        <v/>
      </c>
    </row>
    <row r="2620" spans="12:20" x14ac:dyDescent="0.25">
      <c r="L2620" s="75">
        <f>COUNTIF($B$2:B2620,B2620)</f>
        <v>0</v>
      </c>
      <c r="M2620" s="75">
        <f>COUNTIF($L$2:L2620,4)</f>
        <v>42</v>
      </c>
      <c r="N2620" s="76" t="str">
        <f t="shared" si="204"/>
        <v>0</v>
      </c>
      <c r="O2620" s="76" t="str">
        <f t="shared" si="200"/>
        <v/>
      </c>
      <c r="P2620" s="75" t="str">
        <f t="shared" si="201"/>
        <v/>
      </c>
      <c r="Q2620" s="77" t="str">
        <f t="shared" si="202"/>
        <v/>
      </c>
      <c r="R2620" s="77" t="str">
        <f t="shared" si="203"/>
        <v/>
      </c>
      <c r="S2620" s="77" t="str">
        <f>IF(O2620="","",IF(OR(VALUE(LEFT(O2620,2))&gt;IF(RIGHT(J2620,1)="M",7,19),AND(OR(LEFT(O2620,2)={"07","19"}),VALUE(RIGHT(O2620,2))&gt;15)),TRUE,FALSE))</f>
        <v/>
      </c>
      <c r="T2620" s="77" t="str">
        <f>IF(O2620="","",IF(OR(VALUE(LEFT(O2620,2))&gt;IF(RIGHT(J2620,1)="M",7,19),AND(OR(LEFT(O2620,2)={"07","19"}),VALUE(RIGHT(O2620,2))&gt;5)),TRUE,FALSE))</f>
        <v/>
      </c>
    </row>
    <row r="2621" spans="12:20" x14ac:dyDescent="0.25">
      <c r="L2621" s="75">
        <f>COUNTIF($B$2:B2621,B2621)</f>
        <v>0</v>
      </c>
      <c r="M2621" s="75">
        <f>COUNTIF($L$2:L2621,4)</f>
        <v>42</v>
      </c>
      <c r="N2621" s="76" t="str">
        <f t="shared" si="204"/>
        <v>0</v>
      </c>
      <c r="O2621" s="76" t="str">
        <f t="shared" si="200"/>
        <v/>
      </c>
      <c r="P2621" s="75" t="str">
        <f t="shared" si="201"/>
        <v/>
      </c>
      <c r="Q2621" s="77" t="str">
        <f t="shared" si="202"/>
        <v/>
      </c>
      <c r="R2621" s="77" t="str">
        <f t="shared" si="203"/>
        <v/>
      </c>
      <c r="S2621" s="77" t="str">
        <f>IF(O2621="","",IF(OR(VALUE(LEFT(O2621,2))&gt;IF(RIGHT(J2621,1)="M",7,19),AND(OR(LEFT(O2621,2)={"07","19"}),VALUE(RIGHT(O2621,2))&gt;15)),TRUE,FALSE))</f>
        <v/>
      </c>
      <c r="T2621" s="77" t="str">
        <f>IF(O2621="","",IF(OR(VALUE(LEFT(O2621,2))&gt;IF(RIGHT(J2621,1)="M",7,19),AND(OR(LEFT(O2621,2)={"07","19"}),VALUE(RIGHT(O2621,2))&gt;5)),TRUE,FALSE))</f>
        <v/>
      </c>
    </row>
    <row r="2622" spans="12:20" x14ac:dyDescent="0.25">
      <c r="L2622" s="75">
        <f>COUNTIF($B$2:B2622,B2622)</f>
        <v>0</v>
      </c>
      <c r="M2622" s="75">
        <f>COUNTIF($L$2:L2622,4)</f>
        <v>42</v>
      </c>
      <c r="N2622" s="76" t="str">
        <f t="shared" si="204"/>
        <v>0</v>
      </c>
      <c r="O2622" s="76" t="str">
        <f t="shared" si="200"/>
        <v/>
      </c>
      <c r="P2622" s="75" t="str">
        <f t="shared" si="201"/>
        <v/>
      </c>
      <c r="Q2622" s="77" t="str">
        <f t="shared" si="202"/>
        <v/>
      </c>
      <c r="R2622" s="77" t="str">
        <f t="shared" si="203"/>
        <v/>
      </c>
      <c r="S2622" s="77" t="str">
        <f>IF(O2622="","",IF(OR(VALUE(LEFT(O2622,2))&gt;IF(RIGHT(J2622,1)="M",7,19),AND(OR(LEFT(O2622,2)={"07","19"}),VALUE(RIGHT(O2622,2))&gt;15)),TRUE,FALSE))</f>
        <v/>
      </c>
      <c r="T2622" s="77" t="str">
        <f>IF(O2622="","",IF(OR(VALUE(LEFT(O2622,2))&gt;IF(RIGHT(J2622,1)="M",7,19),AND(OR(LEFT(O2622,2)={"07","19"}),VALUE(RIGHT(O2622,2))&gt;5)),TRUE,FALSE))</f>
        <v/>
      </c>
    </row>
    <row r="2623" spans="12:20" x14ac:dyDescent="0.25">
      <c r="L2623" s="75">
        <f>COUNTIF($B$2:B2623,B2623)</f>
        <v>0</v>
      </c>
      <c r="M2623" s="75">
        <f>COUNTIF($L$2:L2623,4)</f>
        <v>42</v>
      </c>
      <c r="N2623" s="76" t="str">
        <f t="shared" si="204"/>
        <v>0</v>
      </c>
      <c r="O2623" s="76" t="str">
        <f t="shared" si="200"/>
        <v/>
      </c>
      <c r="P2623" s="75" t="str">
        <f t="shared" si="201"/>
        <v/>
      </c>
      <c r="Q2623" s="77" t="str">
        <f t="shared" si="202"/>
        <v/>
      </c>
      <c r="R2623" s="77" t="str">
        <f t="shared" si="203"/>
        <v/>
      </c>
      <c r="S2623" s="77" t="str">
        <f>IF(O2623="","",IF(OR(VALUE(LEFT(O2623,2))&gt;IF(RIGHT(J2623,1)="M",7,19),AND(OR(LEFT(O2623,2)={"07","19"}),VALUE(RIGHT(O2623,2))&gt;15)),TRUE,FALSE))</f>
        <v/>
      </c>
      <c r="T2623" s="77" t="str">
        <f>IF(O2623="","",IF(OR(VALUE(LEFT(O2623,2))&gt;IF(RIGHT(J2623,1)="M",7,19),AND(OR(LEFT(O2623,2)={"07","19"}),VALUE(RIGHT(O2623,2))&gt;5)),TRUE,FALSE))</f>
        <v/>
      </c>
    </row>
    <row r="2624" spans="12:20" x14ac:dyDescent="0.25">
      <c r="L2624" s="75">
        <f>COUNTIF($B$2:B2624,B2624)</f>
        <v>0</v>
      </c>
      <c r="M2624" s="75">
        <f>COUNTIF($L$2:L2624,4)</f>
        <v>42</v>
      </c>
      <c r="N2624" s="76" t="str">
        <f t="shared" si="204"/>
        <v>0</v>
      </c>
      <c r="O2624" s="76" t="str">
        <f t="shared" si="200"/>
        <v/>
      </c>
      <c r="P2624" s="75" t="str">
        <f t="shared" si="201"/>
        <v/>
      </c>
      <c r="Q2624" s="77" t="str">
        <f t="shared" si="202"/>
        <v/>
      </c>
      <c r="R2624" s="77" t="str">
        <f t="shared" si="203"/>
        <v/>
      </c>
      <c r="S2624" s="77" t="str">
        <f>IF(O2624="","",IF(OR(VALUE(LEFT(O2624,2))&gt;IF(RIGHT(J2624,1)="M",7,19),AND(OR(LEFT(O2624,2)={"07","19"}),VALUE(RIGHT(O2624,2))&gt;15)),TRUE,FALSE))</f>
        <v/>
      </c>
      <c r="T2624" s="77" t="str">
        <f>IF(O2624="","",IF(OR(VALUE(LEFT(O2624,2))&gt;IF(RIGHT(J2624,1)="M",7,19),AND(OR(LEFT(O2624,2)={"07","19"}),VALUE(RIGHT(O2624,2))&gt;5)),TRUE,FALSE))</f>
        <v/>
      </c>
    </row>
    <row r="2625" spans="12:20" x14ac:dyDescent="0.25">
      <c r="L2625" s="75">
        <f>COUNTIF($B$2:B2625,B2625)</f>
        <v>0</v>
      </c>
      <c r="M2625" s="75">
        <f>COUNTIF($L$2:L2625,4)</f>
        <v>42</v>
      </c>
      <c r="N2625" s="76" t="str">
        <f t="shared" si="204"/>
        <v>0</v>
      </c>
      <c r="O2625" s="76" t="str">
        <f t="shared" si="200"/>
        <v/>
      </c>
      <c r="P2625" s="75" t="str">
        <f t="shared" si="201"/>
        <v/>
      </c>
      <c r="Q2625" s="77" t="str">
        <f t="shared" si="202"/>
        <v/>
      </c>
      <c r="R2625" s="77" t="str">
        <f t="shared" si="203"/>
        <v/>
      </c>
      <c r="S2625" s="77" t="str">
        <f>IF(O2625="","",IF(OR(VALUE(LEFT(O2625,2))&gt;IF(RIGHT(J2625,1)="M",7,19),AND(OR(LEFT(O2625,2)={"07","19"}),VALUE(RIGHT(O2625,2))&gt;15)),TRUE,FALSE))</f>
        <v/>
      </c>
      <c r="T2625" s="77" t="str">
        <f>IF(O2625="","",IF(OR(VALUE(LEFT(O2625,2))&gt;IF(RIGHT(J2625,1)="M",7,19),AND(OR(LEFT(O2625,2)={"07","19"}),VALUE(RIGHT(O2625,2))&gt;5)),TRUE,FALSE))</f>
        <v/>
      </c>
    </row>
    <row r="2626" spans="12:20" x14ac:dyDescent="0.25">
      <c r="L2626" s="75">
        <f>COUNTIF($B$2:B2626,B2626)</f>
        <v>0</v>
      </c>
      <c r="M2626" s="75">
        <f>COUNTIF($L$2:L2626,4)</f>
        <v>42</v>
      </c>
      <c r="N2626" s="76" t="str">
        <f t="shared" si="204"/>
        <v>0</v>
      </c>
      <c r="O2626" s="76" t="str">
        <f t="shared" ref="O2626:O2689" si="205">TRIM(SUBSTITUTE(SUBSTITUTE(D2626,"+",""),"_",""))</f>
        <v/>
      </c>
      <c r="P2626" s="75" t="str">
        <f t="shared" ref="P2626:P2689" si="206">TRIM(SUBSTITUTE(SUBSTITUTE(E2626,"+",""),"_",""))</f>
        <v/>
      </c>
      <c r="Q2626" s="77" t="str">
        <f t="shared" ref="Q2626:Q2689" si="207">IFERROR(IF(RIGHT(P2626,2)&lt;RIGHT(O2626,2),IF(P2626&lt;O2626,P2626+2360-O2626,P2626-40-O2626),IF(P2626&lt;O2626,P2626+2400-O2626,P2626-O2626)),"")</f>
        <v/>
      </c>
      <c r="R2626" s="77" t="str">
        <f t="shared" ref="R2626:R2689" si="208">IFERROR(ROUNDDOWN(Q2626/100,0),"")</f>
        <v/>
      </c>
      <c r="S2626" s="77" t="str">
        <f>IF(O2626="","",IF(OR(VALUE(LEFT(O2626,2))&gt;IF(RIGHT(J2626,1)="M",7,19),AND(OR(LEFT(O2626,2)={"07","19"}),VALUE(RIGHT(O2626,2))&gt;15)),TRUE,FALSE))</f>
        <v/>
      </c>
      <c r="T2626" s="77" t="str">
        <f>IF(O2626="","",IF(OR(VALUE(LEFT(O2626,2))&gt;IF(RIGHT(J2626,1)="M",7,19),AND(OR(LEFT(O2626,2)={"07","19"}),VALUE(RIGHT(O2626,2))&gt;5)),TRUE,FALSE))</f>
        <v/>
      </c>
    </row>
    <row r="2627" spans="12:20" x14ac:dyDescent="0.25">
      <c r="L2627" s="75">
        <f>COUNTIF($B$2:B2627,B2627)</f>
        <v>0</v>
      </c>
      <c r="M2627" s="75">
        <f>COUNTIF($L$2:L2627,4)</f>
        <v>42</v>
      </c>
      <c r="N2627" s="76" t="str">
        <f t="shared" ref="N2627:N2690" si="209">A2627&amp;DAY(C2627)</f>
        <v>0</v>
      </c>
      <c r="O2627" s="76" t="str">
        <f t="shared" si="205"/>
        <v/>
      </c>
      <c r="P2627" s="75" t="str">
        <f t="shared" si="206"/>
        <v/>
      </c>
      <c r="Q2627" s="77" t="str">
        <f t="shared" si="207"/>
        <v/>
      </c>
      <c r="R2627" s="77" t="str">
        <f t="shared" si="208"/>
        <v/>
      </c>
      <c r="S2627" s="77" t="str">
        <f>IF(O2627="","",IF(OR(VALUE(LEFT(O2627,2))&gt;IF(RIGHT(J2627,1)="M",7,19),AND(OR(LEFT(O2627,2)={"07","19"}),VALUE(RIGHT(O2627,2))&gt;15)),TRUE,FALSE))</f>
        <v/>
      </c>
      <c r="T2627" s="77" t="str">
        <f>IF(O2627="","",IF(OR(VALUE(LEFT(O2627,2))&gt;IF(RIGHT(J2627,1)="M",7,19),AND(OR(LEFT(O2627,2)={"07","19"}),VALUE(RIGHT(O2627,2))&gt;5)),TRUE,FALSE))</f>
        <v/>
      </c>
    </row>
    <row r="2628" spans="12:20" x14ac:dyDescent="0.25">
      <c r="L2628" s="75">
        <f>COUNTIF($B$2:B2628,B2628)</f>
        <v>0</v>
      </c>
      <c r="M2628" s="75">
        <f>COUNTIF($L$2:L2628,4)</f>
        <v>42</v>
      </c>
      <c r="N2628" s="76" t="str">
        <f t="shared" si="209"/>
        <v>0</v>
      </c>
      <c r="O2628" s="76" t="str">
        <f t="shared" si="205"/>
        <v/>
      </c>
      <c r="P2628" s="75" t="str">
        <f t="shared" si="206"/>
        <v/>
      </c>
      <c r="Q2628" s="77" t="str">
        <f t="shared" si="207"/>
        <v/>
      </c>
      <c r="R2628" s="77" t="str">
        <f t="shared" si="208"/>
        <v/>
      </c>
      <c r="S2628" s="77" t="str">
        <f>IF(O2628="","",IF(OR(VALUE(LEFT(O2628,2))&gt;IF(RIGHT(J2628,1)="M",7,19),AND(OR(LEFT(O2628,2)={"07","19"}),VALUE(RIGHT(O2628,2))&gt;15)),TRUE,FALSE))</f>
        <v/>
      </c>
      <c r="T2628" s="77" t="str">
        <f>IF(O2628="","",IF(OR(VALUE(LEFT(O2628,2))&gt;IF(RIGHT(J2628,1)="M",7,19),AND(OR(LEFT(O2628,2)={"07","19"}),VALUE(RIGHT(O2628,2))&gt;5)),TRUE,FALSE))</f>
        <v/>
      </c>
    </row>
    <row r="2629" spans="12:20" x14ac:dyDescent="0.25">
      <c r="L2629" s="75">
        <f>COUNTIF($B$2:B2629,B2629)</f>
        <v>0</v>
      </c>
      <c r="M2629" s="75">
        <f>COUNTIF($L$2:L2629,4)</f>
        <v>42</v>
      </c>
      <c r="N2629" s="76" t="str">
        <f t="shared" si="209"/>
        <v>0</v>
      </c>
      <c r="O2629" s="76" t="str">
        <f t="shared" si="205"/>
        <v/>
      </c>
      <c r="P2629" s="75" t="str">
        <f t="shared" si="206"/>
        <v/>
      </c>
      <c r="Q2629" s="77" t="str">
        <f t="shared" si="207"/>
        <v/>
      </c>
      <c r="R2629" s="77" t="str">
        <f t="shared" si="208"/>
        <v/>
      </c>
      <c r="S2629" s="77" t="str">
        <f>IF(O2629="","",IF(OR(VALUE(LEFT(O2629,2))&gt;IF(RIGHT(J2629,1)="M",7,19),AND(OR(LEFT(O2629,2)={"07","19"}),VALUE(RIGHT(O2629,2))&gt;15)),TRUE,FALSE))</f>
        <v/>
      </c>
      <c r="T2629" s="77" t="str">
        <f>IF(O2629="","",IF(OR(VALUE(LEFT(O2629,2))&gt;IF(RIGHT(J2629,1)="M",7,19),AND(OR(LEFT(O2629,2)={"07","19"}),VALUE(RIGHT(O2629,2))&gt;5)),TRUE,FALSE))</f>
        <v/>
      </c>
    </row>
    <row r="2630" spans="12:20" x14ac:dyDescent="0.25">
      <c r="L2630" s="75">
        <f>COUNTIF($B$2:B2630,B2630)</f>
        <v>0</v>
      </c>
      <c r="M2630" s="75">
        <f>COUNTIF($L$2:L2630,4)</f>
        <v>42</v>
      </c>
      <c r="N2630" s="76" t="str">
        <f t="shared" si="209"/>
        <v>0</v>
      </c>
      <c r="O2630" s="76" t="str">
        <f t="shared" si="205"/>
        <v/>
      </c>
      <c r="P2630" s="75" t="str">
        <f t="shared" si="206"/>
        <v/>
      </c>
      <c r="Q2630" s="77" t="str">
        <f t="shared" si="207"/>
        <v/>
      </c>
      <c r="R2630" s="77" t="str">
        <f t="shared" si="208"/>
        <v/>
      </c>
      <c r="S2630" s="77" t="str">
        <f>IF(O2630="","",IF(OR(VALUE(LEFT(O2630,2))&gt;IF(RIGHT(J2630,1)="M",7,19),AND(OR(LEFT(O2630,2)={"07","19"}),VALUE(RIGHT(O2630,2))&gt;15)),TRUE,FALSE))</f>
        <v/>
      </c>
      <c r="T2630" s="77" t="str">
        <f>IF(O2630="","",IF(OR(VALUE(LEFT(O2630,2))&gt;IF(RIGHT(J2630,1)="M",7,19),AND(OR(LEFT(O2630,2)={"07","19"}),VALUE(RIGHT(O2630,2))&gt;5)),TRUE,FALSE))</f>
        <v/>
      </c>
    </row>
    <row r="2631" spans="12:20" x14ac:dyDescent="0.25">
      <c r="L2631" s="75">
        <f>COUNTIF($B$2:B2631,B2631)</f>
        <v>0</v>
      </c>
      <c r="M2631" s="75">
        <f>COUNTIF($L$2:L2631,4)</f>
        <v>42</v>
      </c>
      <c r="N2631" s="76" t="str">
        <f t="shared" si="209"/>
        <v>0</v>
      </c>
      <c r="O2631" s="76" t="str">
        <f t="shared" si="205"/>
        <v/>
      </c>
      <c r="P2631" s="75" t="str">
        <f t="shared" si="206"/>
        <v/>
      </c>
      <c r="Q2631" s="77" t="str">
        <f t="shared" si="207"/>
        <v/>
      </c>
      <c r="R2631" s="77" t="str">
        <f t="shared" si="208"/>
        <v/>
      </c>
      <c r="S2631" s="77" t="str">
        <f>IF(O2631="","",IF(OR(VALUE(LEFT(O2631,2))&gt;IF(RIGHT(J2631,1)="M",7,19),AND(OR(LEFT(O2631,2)={"07","19"}),VALUE(RIGHT(O2631,2))&gt;15)),TRUE,FALSE))</f>
        <v/>
      </c>
      <c r="T2631" s="77" t="str">
        <f>IF(O2631="","",IF(OR(VALUE(LEFT(O2631,2))&gt;IF(RIGHT(J2631,1)="M",7,19),AND(OR(LEFT(O2631,2)={"07","19"}),VALUE(RIGHT(O2631,2))&gt;5)),TRUE,FALSE))</f>
        <v/>
      </c>
    </row>
    <row r="2632" spans="12:20" x14ac:dyDescent="0.25">
      <c r="L2632" s="75">
        <f>COUNTIF($B$2:B2632,B2632)</f>
        <v>0</v>
      </c>
      <c r="M2632" s="75">
        <f>COUNTIF($L$2:L2632,4)</f>
        <v>42</v>
      </c>
      <c r="N2632" s="76" t="str">
        <f t="shared" si="209"/>
        <v>0</v>
      </c>
      <c r="O2632" s="76" t="str">
        <f t="shared" si="205"/>
        <v/>
      </c>
      <c r="P2632" s="75" t="str">
        <f t="shared" si="206"/>
        <v/>
      </c>
      <c r="Q2632" s="77" t="str">
        <f t="shared" si="207"/>
        <v/>
      </c>
      <c r="R2632" s="77" t="str">
        <f t="shared" si="208"/>
        <v/>
      </c>
      <c r="S2632" s="77" t="str">
        <f>IF(O2632="","",IF(OR(VALUE(LEFT(O2632,2))&gt;IF(RIGHT(J2632,1)="M",7,19),AND(OR(LEFT(O2632,2)={"07","19"}),VALUE(RIGHT(O2632,2))&gt;15)),TRUE,FALSE))</f>
        <v/>
      </c>
      <c r="T2632" s="77" t="str">
        <f>IF(O2632="","",IF(OR(VALUE(LEFT(O2632,2))&gt;IF(RIGHT(J2632,1)="M",7,19),AND(OR(LEFT(O2632,2)={"07","19"}),VALUE(RIGHT(O2632,2))&gt;5)),TRUE,FALSE))</f>
        <v/>
      </c>
    </row>
    <row r="2633" spans="12:20" x14ac:dyDescent="0.25">
      <c r="L2633" s="75">
        <f>COUNTIF($B$2:B2633,B2633)</f>
        <v>0</v>
      </c>
      <c r="M2633" s="75">
        <f>COUNTIF($L$2:L2633,4)</f>
        <v>42</v>
      </c>
      <c r="N2633" s="76" t="str">
        <f t="shared" si="209"/>
        <v>0</v>
      </c>
      <c r="O2633" s="76" t="str">
        <f t="shared" si="205"/>
        <v/>
      </c>
      <c r="P2633" s="75" t="str">
        <f t="shared" si="206"/>
        <v/>
      </c>
      <c r="Q2633" s="77" t="str">
        <f t="shared" si="207"/>
        <v/>
      </c>
      <c r="R2633" s="77" t="str">
        <f t="shared" si="208"/>
        <v/>
      </c>
      <c r="S2633" s="77" t="str">
        <f>IF(O2633="","",IF(OR(VALUE(LEFT(O2633,2))&gt;IF(RIGHT(J2633,1)="M",7,19),AND(OR(LEFT(O2633,2)={"07","19"}),VALUE(RIGHT(O2633,2))&gt;15)),TRUE,FALSE))</f>
        <v/>
      </c>
      <c r="T2633" s="77" t="str">
        <f>IF(O2633="","",IF(OR(VALUE(LEFT(O2633,2))&gt;IF(RIGHT(J2633,1)="M",7,19),AND(OR(LEFT(O2633,2)={"07","19"}),VALUE(RIGHT(O2633,2))&gt;5)),TRUE,FALSE))</f>
        <v/>
      </c>
    </row>
    <row r="2634" spans="12:20" x14ac:dyDescent="0.25">
      <c r="L2634" s="75">
        <f>COUNTIF($B$2:B2634,B2634)</f>
        <v>0</v>
      </c>
      <c r="M2634" s="75">
        <f>COUNTIF($L$2:L2634,4)</f>
        <v>42</v>
      </c>
      <c r="N2634" s="76" t="str">
        <f t="shared" si="209"/>
        <v>0</v>
      </c>
      <c r="O2634" s="76" t="str">
        <f t="shared" si="205"/>
        <v/>
      </c>
      <c r="P2634" s="75" t="str">
        <f t="shared" si="206"/>
        <v/>
      </c>
      <c r="Q2634" s="77" t="str">
        <f t="shared" si="207"/>
        <v/>
      </c>
      <c r="R2634" s="77" t="str">
        <f t="shared" si="208"/>
        <v/>
      </c>
      <c r="S2634" s="77" t="str">
        <f>IF(O2634="","",IF(OR(VALUE(LEFT(O2634,2))&gt;IF(RIGHT(J2634,1)="M",7,19),AND(OR(LEFT(O2634,2)={"07","19"}),VALUE(RIGHT(O2634,2))&gt;15)),TRUE,FALSE))</f>
        <v/>
      </c>
      <c r="T2634" s="77" t="str">
        <f>IF(O2634="","",IF(OR(VALUE(LEFT(O2634,2))&gt;IF(RIGHT(J2634,1)="M",7,19),AND(OR(LEFT(O2634,2)={"07","19"}),VALUE(RIGHT(O2634,2))&gt;5)),TRUE,FALSE))</f>
        <v/>
      </c>
    </row>
    <row r="2635" spans="12:20" x14ac:dyDescent="0.25">
      <c r="L2635" s="75">
        <f>COUNTIF($B$2:B2635,B2635)</f>
        <v>0</v>
      </c>
      <c r="M2635" s="75">
        <f>COUNTIF($L$2:L2635,4)</f>
        <v>42</v>
      </c>
      <c r="N2635" s="76" t="str">
        <f t="shared" si="209"/>
        <v>0</v>
      </c>
      <c r="O2635" s="76" t="str">
        <f t="shared" si="205"/>
        <v/>
      </c>
      <c r="P2635" s="75" t="str">
        <f t="shared" si="206"/>
        <v/>
      </c>
      <c r="Q2635" s="77" t="str">
        <f t="shared" si="207"/>
        <v/>
      </c>
      <c r="R2635" s="77" t="str">
        <f t="shared" si="208"/>
        <v/>
      </c>
      <c r="S2635" s="77" t="str">
        <f>IF(O2635="","",IF(OR(VALUE(LEFT(O2635,2))&gt;IF(RIGHT(J2635,1)="M",7,19),AND(OR(LEFT(O2635,2)={"07","19"}),VALUE(RIGHT(O2635,2))&gt;15)),TRUE,FALSE))</f>
        <v/>
      </c>
      <c r="T2635" s="77" t="str">
        <f>IF(O2635="","",IF(OR(VALUE(LEFT(O2635,2))&gt;IF(RIGHT(J2635,1)="M",7,19),AND(OR(LEFT(O2635,2)={"07","19"}),VALUE(RIGHT(O2635,2))&gt;5)),TRUE,FALSE))</f>
        <v/>
      </c>
    </row>
    <row r="2636" spans="12:20" x14ac:dyDescent="0.25">
      <c r="L2636" s="75">
        <f>COUNTIF($B$2:B2636,B2636)</f>
        <v>0</v>
      </c>
      <c r="M2636" s="75">
        <f>COUNTIF($L$2:L2636,4)</f>
        <v>42</v>
      </c>
      <c r="N2636" s="76" t="str">
        <f t="shared" si="209"/>
        <v>0</v>
      </c>
      <c r="O2636" s="76" t="str">
        <f t="shared" si="205"/>
        <v/>
      </c>
      <c r="P2636" s="75" t="str">
        <f t="shared" si="206"/>
        <v/>
      </c>
      <c r="Q2636" s="77" t="str">
        <f t="shared" si="207"/>
        <v/>
      </c>
      <c r="R2636" s="77" t="str">
        <f t="shared" si="208"/>
        <v/>
      </c>
      <c r="S2636" s="77" t="str">
        <f>IF(O2636="","",IF(OR(VALUE(LEFT(O2636,2))&gt;IF(RIGHT(J2636,1)="M",7,19),AND(OR(LEFT(O2636,2)={"07","19"}),VALUE(RIGHT(O2636,2))&gt;15)),TRUE,FALSE))</f>
        <v/>
      </c>
      <c r="T2636" s="77" t="str">
        <f>IF(O2636="","",IF(OR(VALUE(LEFT(O2636,2))&gt;IF(RIGHT(J2636,1)="M",7,19),AND(OR(LEFT(O2636,2)={"07","19"}),VALUE(RIGHT(O2636,2))&gt;5)),TRUE,FALSE))</f>
        <v/>
      </c>
    </row>
    <row r="2637" spans="12:20" x14ac:dyDescent="0.25">
      <c r="L2637" s="75">
        <f>COUNTIF($B$2:B2637,B2637)</f>
        <v>0</v>
      </c>
      <c r="M2637" s="75">
        <f>COUNTIF($L$2:L2637,4)</f>
        <v>42</v>
      </c>
      <c r="N2637" s="76" t="str">
        <f t="shared" si="209"/>
        <v>0</v>
      </c>
      <c r="O2637" s="76" t="str">
        <f t="shared" si="205"/>
        <v/>
      </c>
      <c r="P2637" s="75" t="str">
        <f t="shared" si="206"/>
        <v/>
      </c>
      <c r="Q2637" s="77" t="str">
        <f t="shared" si="207"/>
        <v/>
      </c>
      <c r="R2637" s="77" t="str">
        <f t="shared" si="208"/>
        <v/>
      </c>
      <c r="S2637" s="77" t="str">
        <f>IF(O2637="","",IF(OR(VALUE(LEFT(O2637,2))&gt;IF(RIGHT(J2637,1)="M",7,19),AND(OR(LEFT(O2637,2)={"07","19"}),VALUE(RIGHT(O2637,2))&gt;15)),TRUE,FALSE))</f>
        <v/>
      </c>
      <c r="T2637" s="77" t="str">
        <f>IF(O2637="","",IF(OR(VALUE(LEFT(O2637,2))&gt;IF(RIGHT(J2637,1)="M",7,19),AND(OR(LEFT(O2637,2)={"07","19"}),VALUE(RIGHT(O2637,2))&gt;5)),TRUE,FALSE))</f>
        <v/>
      </c>
    </row>
    <row r="2638" spans="12:20" x14ac:dyDescent="0.25">
      <c r="L2638" s="75">
        <f>COUNTIF($B$2:B2638,B2638)</f>
        <v>0</v>
      </c>
      <c r="M2638" s="75">
        <f>COUNTIF($L$2:L2638,4)</f>
        <v>42</v>
      </c>
      <c r="N2638" s="76" t="str">
        <f t="shared" si="209"/>
        <v>0</v>
      </c>
      <c r="O2638" s="76" t="str">
        <f t="shared" si="205"/>
        <v/>
      </c>
      <c r="P2638" s="75" t="str">
        <f t="shared" si="206"/>
        <v/>
      </c>
      <c r="Q2638" s="77" t="str">
        <f t="shared" si="207"/>
        <v/>
      </c>
      <c r="R2638" s="77" t="str">
        <f t="shared" si="208"/>
        <v/>
      </c>
      <c r="S2638" s="77" t="str">
        <f>IF(O2638="","",IF(OR(VALUE(LEFT(O2638,2))&gt;IF(RIGHT(J2638,1)="M",7,19),AND(OR(LEFT(O2638,2)={"07","19"}),VALUE(RIGHT(O2638,2))&gt;15)),TRUE,FALSE))</f>
        <v/>
      </c>
      <c r="T2638" s="77" t="str">
        <f>IF(O2638="","",IF(OR(VALUE(LEFT(O2638,2))&gt;IF(RIGHT(J2638,1)="M",7,19),AND(OR(LEFT(O2638,2)={"07","19"}),VALUE(RIGHT(O2638,2))&gt;5)),TRUE,FALSE))</f>
        <v/>
      </c>
    </row>
    <row r="2639" spans="12:20" x14ac:dyDescent="0.25">
      <c r="L2639" s="75">
        <f>COUNTIF($B$2:B2639,B2639)</f>
        <v>0</v>
      </c>
      <c r="M2639" s="75">
        <f>COUNTIF($L$2:L2639,4)</f>
        <v>42</v>
      </c>
      <c r="N2639" s="76" t="str">
        <f t="shared" si="209"/>
        <v>0</v>
      </c>
      <c r="O2639" s="76" t="str">
        <f t="shared" si="205"/>
        <v/>
      </c>
      <c r="P2639" s="75" t="str">
        <f t="shared" si="206"/>
        <v/>
      </c>
      <c r="Q2639" s="77" t="str">
        <f t="shared" si="207"/>
        <v/>
      </c>
      <c r="R2639" s="77" t="str">
        <f t="shared" si="208"/>
        <v/>
      </c>
      <c r="S2639" s="77" t="str">
        <f>IF(O2639="","",IF(OR(VALUE(LEFT(O2639,2))&gt;IF(RIGHT(J2639,1)="M",7,19),AND(OR(LEFT(O2639,2)={"07","19"}),VALUE(RIGHT(O2639,2))&gt;15)),TRUE,FALSE))</f>
        <v/>
      </c>
      <c r="T2639" s="77" t="str">
        <f>IF(O2639="","",IF(OR(VALUE(LEFT(O2639,2))&gt;IF(RIGHT(J2639,1)="M",7,19),AND(OR(LEFT(O2639,2)={"07","19"}),VALUE(RIGHT(O2639,2))&gt;5)),TRUE,FALSE))</f>
        <v/>
      </c>
    </row>
    <row r="2640" spans="12:20" x14ac:dyDescent="0.25">
      <c r="L2640" s="75">
        <f>COUNTIF($B$2:B2640,B2640)</f>
        <v>0</v>
      </c>
      <c r="M2640" s="75">
        <f>COUNTIF($L$2:L2640,4)</f>
        <v>42</v>
      </c>
      <c r="N2640" s="76" t="str">
        <f t="shared" si="209"/>
        <v>0</v>
      </c>
      <c r="O2640" s="76" t="str">
        <f t="shared" si="205"/>
        <v/>
      </c>
      <c r="P2640" s="75" t="str">
        <f t="shared" si="206"/>
        <v/>
      </c>
      <c r="Q2640" s="77" t="str">
        <f t="shared" si="207"/>
        <v/>
      </c>
      <c r="R2640" s="77" t="str">
        <f t="shared" si="208"/>
        <v/>
      </c>
      <c r="S2640" s="77" t="str">
        <f>IF(O2640="","",IF(OR(VALUE(LEFT(O2640,2))&gt;IF(RIGHT(J2640,1)="M",7,19),AND(OR(LEFT(O2640,2)={"07","19"}),VALUE(RIGHT(O2640,2))&gt;15)),TRUE,FALSE))</f>
        <v/>
      </c>
      <c r="T2640" s="77" t="str">
        <f>IF(O2640="","",IF(OR(VALUE(LEFT(O2640,2))&gt;IF(RIGHT(J2640,1)="M",7,19),AND(OR(LEFT(O2640,2)={"07","19"}),VALUE(RIGHT(O2640,2))&gt;5)),TRUE,FALSE))</f>
        <v/>
      </c>
    </row>
    <row r="2641" spans="12:20" x14ac:dyDescent="0.25">
      <c r="L2641" s="75">
        <f>COUNTIF($B$2:B2641,B2641)</f>
        <v>0</v>
      </c>
      <c r="M2641" s="75">
        <f>COUNTIF($L$2:L2641,4)</f>
        <v>42</v>
      </c>
      <c r="N2641" s="76" t="str">
        <f t="shared" si="209"/>
        <v>0</v>
      </c>
      <c r="O2641" s="76" t="str">
        <f t="shared" si="205"/>
        <v/>
      </c>
      <c r="P2641" s="75" t="str">
        <f t="shared" si="206"/>
        <v/>
      </c>
      <c r="Q2641" s="77" t="str">
        <f t="shared" si="207"/>
        <v/>
      </c>
      <c r="R2641" s="77" t="str">
        <f t="shared" si="208"/>
        <v/>
      </c>
      <c r="S2641" s="77" t="str">
        <f>IF(O2641="","",IF(OR(VALUE(LEFT(O2641,2))&gt;IF(RIGHT(J2641,1)="M",7,19),AND(OR(LEFT(O2641,2)={"07","19"}),VALUE(RIGHT(O2641,2))&gt;15)),TRUE,FALSE))</f>
        <v/>
      </c>
      <c r="T2641" s="77" t="str">
        <f>IF(O2641="","",IF(OR(VALUE(LEFT(O2641,2))&gt;IF(RIGHT(J2641,1)="M",7,19),AND(OR(LEFT(O2641,2)={"07","19"}),VALUE(RIGHT(O2641,2))&gt;5)),TRUE,FALSE))</f>
        <v/>
      </c>
    </row>
    <row r="2642" spans="12:20" x14ac:dyDescent="0.25">
      <c r="L2642" s="75">
        <f>COUNTIF($B$2:B2642,B2642)</f>
        <v>0</v>
      </c>
      <c r="M2642" s="75">
        <f>COUNTIF($L$2:L2642,4)</f>
        <v>42</v>
      </c>
      <c r="N2642" s="76" t="str">
        <f t="shared" si="209"/>
        <v>0</v>
      </c>
      <c r="O2642" s="76" t="str">
        <f t="shared" si="205"/>
        <v/>
      </c>
      <c r="P2642" s="75" t="str">
        <f t="shared" si="206"/>
        <v/>
      </c>
      <c r="Q2642" s="77" t="str">
        <f t="shared" si="207"/>
        <v/>
      </c>
      <c r="R2642" s="77" t="str">
        <f t="shared" si="208"/>
        <v/>
      </c>
      <c r="S2642" s="77" t="str">
        <f>IF(O2642="","",IF(OR(VALUE(LEFT(O2642,2))&gt;IF(RIGHT(J2642,1)="M",7,19),AND(OR(LEFT(O2642,2)={"07","19"}),VALUE(RIGHT(O2642,2))&gt;15)),TRUE,FALSE))</f>
        <v/>
      </c>
      <c r="T2642" s="77" t="str">
        <f>IF(O2642="","",IF(OR(VALUE(LEFT(O2642,2))&gt;IF(RIGHT(J2642,1)="M",7,19),AND(OR(LEFT(O2642,2)={"07","19"}),VALUE(RIGHT(O2642,2))&gt;5)),TRUE,FALSE))</f>
        <v/>
      </c>
    </row>
    <row r="2643" spans="12:20" x14ac:dyDescent="0.25">
      <c r="L2643" s="75">
        <f>COUNTIF($B$2:B2643,B2643)</f>
        <v>0</v>
      </c>
      <c r="M2643" s="75">
        <f>COUNTIF($L$2:L2643,4)</f>
        <v>42</v>
      </c>
      <c r="N2643" s="76" t="str">
        <f t="shared" si="209"/>
        <v>0</v>
      </c>
      <c r="O2643" s="76" t="str">
        <f t="shared" si="205"/>
        <v/>
      </c>
      <c r="P2643" s="75" t="str">
        <f t="shared" si="206"/>
        <v/>
      </c>
      <c r="Q2643" s="77" t="str">
        <f t="shared" si="207"/>
        <v/>
      </c>
      <c r="R2643" s="77" t="str">
        <f t="shared" si="208"/>
        <v/>
      </c>
      <c r="S2643" s="77" t="str">
        <f>IF(O2643="","",IF(OR(VALUE(LEFT(O2643,2))&gt;IF(RIGHT(J2643,1)="M",7,19),AND(OR(LEFT(O2643,2)={"07","19"}),VALUE(RIGHT(O2643,2))&gt;15)),TRUE,FALSE))</f>
        <v/>
      </c>
      <c r="T2643" s="77" t="str">
        <f>IF(O2643="","",IF(OR(VALUE(LEFT(O2643,2))&gt;IF(RIGHT(J2643,1)="M",7,19),AND(OR(LEFT(O2643,2)={"07","19"}),VALUE(RIGHT(O2643,2))&gt;5)),TRUE,FALSE))</f>
        <v/>
      </c>
    </row>
    <row r="2644" spans="12:20" x14ac:dyDescent="0.25">
      <c r="L2644" s="75">
        <f>COUNTIF($B$2:B2644,B2644)</f>
        <v>0</v>
      </c>
      <c r="M2644" s="75">
        <f>COUNTIF($L$2:L2644,4)</f>
        <v>42</v>
      </c>
      <c r="N2644" s="76" t="str">
        <f t="shared" si="209"/>
        <v>0</v>
      </c>
      <c r="O2644" s="76" t="str">
        <f t="shared" si="205"/>
        <v/>
      </c>
      <c r="P2644" s="75" t="str">
        <f t="shared" si="206"/>
        <v/>
      </c>
      <c r="Q2644" s="77" t="str">
        <f t="shared" si="207"/>
        <v/>
      </c>
      <c r="R2644" s="77" t="str">
        <f t="shared" si="208"/>
        <v/>
      </c>
      <c r="S2644" s="77" t="str">
        <f>IF(O2644="","",IF(OR(VALUE(LEFT(O2644,2))&gt;IF(RIGHT(J2644,1)="M",7,19),AND(OR(LEFT(O2644,2)={"07","19"}),VALUE(RIGHT(O2644,2))&gt;15)),TRUE,FALSE))</f>
        <v/>
      </c>
      <c r="T2644" s="77" t="str">
        <f>IF(O2644="","",IF(OR(VALUE(LEFT(O2644,2))&gt;IF(RIGHT(J2644,1)="M",7,19),AND(OR(LEFT(O2644,2)={"07","19"}),VALUE(RIGHT(O2644,2))&gt;5)),TRUE,FALSE))</f>
        <v/>
      </c>
    </row>
    <row r="2645" spans="12:20" x14ac:dyDescent="0.25">
      <c r="L2645" s="75">
        <f>COUNTIF($B$2:B2645,B2645)</f>
        <v>0</v>
      </c>
      <c r="M2645" s="75">
        <f>COUNTIF($L$2:L2645,4)</f>
        <v>42</v>
      </c>
      <c r="N2645" s="76" t="str">
        <f t="shared" si="209"/>
        <v>0</v>
      </c>
      <c r="O2645" s="76" t="str">
        <f t="shared" si="205"/>
        <v/>
      </c>
      <c r="P2645" s="75" t="str">
        <f t="shared" si="206"/>
        <v/>
      </c>
      <c r="Q2645" s="77" t="str">
        <f t="shared" si="207"/>
        <v/>
      </c>
      <c r="R2645" s="77" t="str">
        <f t="shared" si="208"/>
        <v/>
      </c>
      <c r="S2645" s="77" t="str">
        <f>IF(O2645="","",IF(OR(VALUE(LEFT(O2645,2))&gt;IF(RIGHT(J2645,1)="M",7,19),AND(OR(LEFT(O2645,2)={"07","19"}),VALUE(RIGHT(O2645,2))&gt;15)),TRUE,FALSE))</f>
        <v/>
      </c>
      <c r="T2645" s="77" t="str">
        <f>IF(O2645="","",IF(OR(VALUE(LEFT(O2645,2))&gt;IF(RIGHT(J2645,1)="M",7,19),AND(OR(LEFT(O2645,2)={"07","19"}),VALUE(RIGHT(O2645,2))&gt;5)),TRUE,FALSE))</f>
        <v/>
      </c>
    </row>
    <row r="2646" spans="12:20" x14ac:dyDescent="0.25">
      <c r="L2646" s="75">
        <f>COUNTIF($B$2:B2646,B2646)</f>
        <v>0</v>
      </c>
      <c r="M2646" s="75">
        <f>COUNTIF($L$2:L2646,4)</f>
        <v>42</v>
      </c>
      <c r="N2646" s="76" t="str">
        <f t="shared" si="209"/>
        <v>0</v>
      </c>
      <c r="O2646" s="76" t="str">
        <f t="shared" si="205"/>
        <v/>
      </c>
      <c r="P2646" s="75" t="str">
        <f t="shared" si="206"/>
        <v/>
      </c>
      <c r="Q2646" s="77" t="str">
        <f t="shared" si="207"/>
        <v/>
      </c>
      <c r="R2646" s="77" t="str">
        <f t="shared" si="208"/>
        <v/>
      </c>
      <c r="S2646" s="77" t="str">
        <f>IF(O2646="","",IF(OR(VALUE(LEFT(O2646,2))&gt;IF(RIGHT(J2646,1)="M",7,19),AND(OR(LEFT(O2646,2)={"07","19"}),VALUE(RIGHT(O2646,2))&gt;15)),TRUE,FALSE))</f>
        <v/>
      </c>
      <c r="T2646" s="77" t="str">
        <f>IF(O2646="","",IF(OR(VALUE(LEFT(O2646,2))&gt;IF(RIGHT(J2646,1)="M",7,19),AND(OR(LEFT(O2646,2)={"07","19"}),VALUE(RIGHT(O2646,2))&gt;5)),TRUE,FALSE))</f>
        <v/>
      </c>
    </row>
    <row r="2647" spans="12:20" x14ac:dyDescent="0.25">
      <c r="L2647" s="75">
        <f>COUNTIF($B$2:B2647,B2647)</f>
        <v>0</v>
      </c>
      <c r="M2647" s="75">
        <f>COUNTIF($L$2:L2647,4)</f>
        <v>42</v>
      </c>
      <c r="N2647" s="76" t="str">
        <f t="shared" si="209"/>
        <v>0</v>
      </c>
      <c r="O2647" s="76" t="str">
        <f t="shared" si="205"/>
        <v/>
      </c>
      <c r="P2647" s="75" t="str">
        <f t="shared" si="206"/>
        <v/>
      </c>
      <c r="Q2647" s="77" t="str">
        <f t="shared" si="207"/>
        <v/>
      </c>
      <c r="R2647" s="77" t="str">
        <f t="shared" si="208"/>
        <v/>
      </c>
      <c r="S2647" s="77" t="str">
        <f>IF(O2647="","",IF(OR(VALUE(LEFT(O2647,2))&gt;IF(RIGHT(J2647,1)="M",7,19),AND(OR(LEFT(O2647,2)={"07","19"}),VALUE(RIGHT(O2647,2))&gt;15)),TRUE,FALSE))</f>
        <v/>
      </c>
      <c r="T2647" s="77" t="str">
        <f>IF(O2647="","",IF(OR(VALUE(LEFT(O2647,2))&gt;IF(RIGHT(J2647,1)="M",7,19),AND(OR(LEFT(O2647,2)={"07","19"}),VALUE(RIGHT(O2647,2))&gt;5)),TRUE,FALSE))</f>
        <v/>
      </c>
    </row>
    <row r="2648" spans="12:20" x14ac:dyDescent="0.25">
      <c r="L2648" s="75">
        <f>COUNTIF($B$2:B2648,B2648)</f>
        <v>0</v>
      </c>
      <c r="M2648" s="75">
        <f>COUNTIF($L$2:L2648,4)</f>
        <v>42</v>
      </c>
      <c r="N2648" s="76" t="str">
        <f t="shared" si="209"/>
        <v>0</v>
      </c>
      <c r="O2648" s="76" t="str">
        <f t="shared" si="205"/>
        <v/>
      </c>
      <c r="P2648" s="75" t="str">
        <f t="shared" si="206"/>
        <v/>
      </c>
      <c r="Q2648" s="77" t="str">
        <f t="shared" si="207"/>
        <v/>
      </c>
      <c r="R2648" s="77" t="str">
        <f t="shared" si="208"/>
        <v/>
      </c>
      <c r="S2648" s="77" t="str">
        <f>IF(O2648="","",IF(OR(VALUE(LEFT(O2648,2))&gt;IF(RIGHT(J2648,1)="M",7,19),AND(OR(LEFT(O2648,2)={"07","19"}),VALUE(RIGHT(O2648,2))&gt;15)),TRUE,FALSE))</f>
        <v/>
      </c>
      <c r="T2648" s="77" t="str">
        <f>IF(O2648="","",IF(OR(VALUE(LEFT(O2648,2))&gt;IF(RIGHT(J2648,1)="M",7,19),AND(OR(LEFT(O2648,2)={"07","19"}),VALUE(RIGHT(O2648,2))&gt;5)),TRUE,FALSE))</f>
        <v/>
      </c>
    </row>
    <row r="2649" spans="12:20" x14ac:dyDescent="0.25">
      <c r="L2649" s="75">
        <f>COUNTIF($B$2:B2649,B2649)</f>
        <v>0</v>
      </c>
      <c r="M2649" s="75">
        <f>COUNTIF($L$2:L2649,4)</f>
        <v>42</v>
      </c>
      <c r="N2649" s="76" t="str">
        <f t="shared" si="209"/>
        <v>0</v>
      </c>
      <c r="O2649" s="76" t="str">
        <f t="shared" si="205"/>
        <v/>
      </c>
      <c r="P2649" s="75" t="str">
        <f t="shared" si="206"/>
        <v/>
      </c>
      <c r="Q2649" s="77" t="str">
        <f t="shared" si="207"/>
        <v/>
      </c>
      <c r="R2649" s="77" t="str">
        <f t="shared" si="208"/>
        <v/>
      </c>
      <c r="S2649" s="77" t="str">
        <f>IF(O2649="","",IF(OR(VALUE(LEFT(O2649,2))&gt;IF(RIGHT(J2649,1)="M",7,19),AND(OR(LEFT(O2649,2)={"07","19"}),VALUE(RIGHT(O2649,2))&gt;15)),TRUE,FALSE))</f>
        <v/>
      </c>
      <c r="T2649" s="77" t="str">
        <f>IF(O2649="","",IF(OR(VALUE(LEFT(O2649,2))&gt;IF(RIGHT(J2649,1)="M",7,19),AND(OR(LEFT(O2649,2)={"07","19"}),VALUE(RIGHT(O2649,2))&gt;5)),TRUE,FALSE))</f>
        <v/>
      </c>
    </row>
    <row r="2650" spans="12:20" x14ac:dyDescent="0.25">
      <c r="L2650" s="75">
        <f>COUNTIF($B$2:B2650,B2650)</f>
        <v>0</v>
      </c>
      <c r="M2650" s="75">
        <f>COUNTIF($L$2:L2650,4)</f>
        <v>42</v>
      </c>
      <c r="N2650" s="76" t="str">
        <f t="shared" si="209"/>
        <v>0</v>
      </c>
      <c r="O2650" s="76" t="str">
        <f t="shared" si="205"/>
        <v/>
      </c>
      <c r="P2650" s="75" t="str">
        <f t="shared" si="206"/>
        <v/>
      </c>
      <c r="Q2650" s="77" t="str">
        <f t="shared" si="207"/>
        <v/>
      </c>
      <c r="R2650" s="77" t="str">
        <f t="shared" si="208"/>
        <v/>
      </c>
      <c r="S2650" s="77" t="str">
        <f>IF(O2650="","",IF(OR(VALUE(LEFT(O2650,2))&gt;IF(RIGHT(J2650,1)="M",7,19),AND(OR(LEFT(O2650,2)={"07","19"}),VALUE(RIGHT(O2650,2))&gt;15)),TRUE,FALSE))</f>
        <v/>
      </c>
      <c r="T2650" s="77" t="str">
        <f>IF(O2650="","",IF(OR(VALUE(LEFT(O2650,2))&gt;IF(RIGHT(J2650,1)="M",7,19),AND(OR(LEFT(O2650,2)={"07","19"}),VALUE(RIGHT(O2650,2))&gt;5)),TRUE,FALSE))</f>
        <v/>
      </c>
    </row>
    <row r="2651" spans="12:20" x14ac:dyDescent="0.25">
      <c r="L2651" s="75">
        <f>COUNTIF($B$2:B2651,B2651)</f>
        <v>0</v>
      </c>
      <c r="M2651" s="75">
        <f>COUNTIF($L$2:L2651,4)</f>
        <v>42</v>
      </c>
      <c r="N2651" s="76" t="str">
        <f t="shared" si="209"/>
        <v>0</v>
      </c>
      <c r="O2651" s="76" t="str">
        <f t="shared" si="205"/>
        <v/>
      </c>
      <c r="P2651" s="75" t="str">
        <f t="shared" si="206"/>
        <v/>
      </c>
      <c r="Q2651" s="77" t="str">
        <f t="shared" si="207"/>
        <v/>
      </c>
      <c r="R2651" s="77" t="str">
        <f t="shared" si="208"/>
        <v/>
      </c>
      <c r="S2651" s="77" t="str">
        <f>IF(O2651="","",IF(OR(VALUE(LEFT(O2651,2))&gt;IF(RIGHT(J2651,1)="M",7,19),AND(OR(LEFT(O2651,2)={"07","19"}),VALUE(RIGHT(O2651,2))&gt;15)),TRUE,FALSE))</f>
        <v/>
      </c>
      <c r="T2651" s="77" t="str">
        <f>IF(O2651="","",IF(OR(VALUE(LEFT(O2651,2))&gt;IF(RIGHT(J2651,1)="M",7,19),AND(OR(LEFT(O2651,2)={"07","19"}),VALUE(RIGHT(O2651,2))&gt;5)),TRUE,FALSE))</f>
        <v/>
      </c>
    </row>
    <row r="2652" spans="12:20" x14ac:dyDescent="0.25">
      <c r="L2652" s="75">
        <f>COUNTIF($B$2:B2652,B2652)</f>
        <v>0</v>
      </c>
      <c r="M2652" s="75">
        <f>COUNTIF($L$2:L2652,4)</f>
        <v>42</v>
      </c>
      <c r="N2652" s="76" t="str">
        <f t="shared" si="209"/>
        <v>0</v>
      </c>
      <c r="O2652" s="76" t="str">
        <f t="shared" si="205"/>
        <v/>
      </c>
      <c r="P2652" s="75" t="str">
        <f t="shared" si="206"/>
        <v/>
      </c>
      <c r="Q2652" s="77" t="str">
        <f t="shared" si="207"/>
        <v/>
      </c>
      <c r="R2652" s="77" t="str">
        <f t="shared" si="208"/>
        <v/>
      </c>
      <c r="S2652" s="77" t="str">
        <f>IF(O2652="","",IF(OR(VALUE(LEFT(O2652,2))&gt;IF(RIGHT(J2652,1)="M",7,19),AND(OR(LEFT(O2652,2)={"07","19"}),VALUE(RIGHT(O2652,2))&gt;15)),TRUE,FALSE))</f>
        <v/>
      </c>
      <c r="T2652" s="77" t="str">
        <f>IF(O2652="","",IF(OR(VALUE(LEFT(O2652,2))&gt;IF(RIGHT(J2652,1)="M",7,19),AND(OR(LEFT(O2652,2)={"07","19"}),VALUE(RIGHT(O2652,2))&gt;5)),TRUE,FALSE))</f>
        <v/>
      </c>
    </row>
    <row r="2653" spans="12:20" x14ac:dyDescent="0.25">
      <c r="L2653" s="75">
        <f>COUNTIF($B$2:B2653,B2653)</f>
        <v>0</v>
      </c>
      <c r="M2653" s="75">
        <f>COUNTIF($L$2:L2653,4)</f>
        <v>42</v>
      </c>
      <c r="N2653" s="76" t="str">
        <f t="shared" si="209"/>
        <v>0</v>
      </c>
      <c r="O2653" s="76" t="str">
        <f t="shared" si="205"/>
        <v/>
      </c>
      <c r="P2653" s="75" t="str">
        <f t="shared" si="206"/>
        <v/>
      </c>
      <c r="Q2653" s="77" t="str">
        <f t="shared" si="207"/>
        <v/>
      </c>
      <c r="R2653" s="77" t="str">
        <f t="shared" si="208"/>
        <v/>
      </c>
      <c r="S2653" s="77" t="str">
        <f>IF(O2653="","",IF(OR(VALUE(LEFT(O2653,2))&gt;IF(RIGHT(J2653,1)="M",7,19),AND(OR(LEFT(O2653,2)={"07","19"}),VALUE(RIGHT(O2653,2))&gt;15)),TRUE,FALSE))</f>
        <v/>
      </c>
      <c r="T2653" s="77" t="str">
        <f>IF(O2653="","",IF(OR(VALUE(LEFT(O2653,2))&gt;IF(RIGHT(J2653,1)="M",7,19),AND(OR(LEFT(O2653,2)={"07","19"}),VALUE(RIGHT(O2653,2))&gt;5)),TRUE,FALSE))</f>
        <v/>
      </c>
    </row>
    <row r="2654" spans="12:20" x14ac:dyDescent="0.25">
      <c r="L2654" s="75">
        <f>COUNTIF($B$2:B2654,B2654)</f>
        <v>0</v>
      </c>
      <c r="M2654" s="75">
        <f>COUNTIF($L$2:L2654,4)</f>
        <v>42</v>
      </c>
      <c r="N2654" s="76" t="str">
        <f t="shared" si="209"/>
        <v>0</v>
      </c>
      <c r="O2654" s="76" t="str">
        <f t="shared" si="205"/>
        <v/>
      </c>
      <c r="P2654" s="75" t="str">
        <f t="shared" si="206"/>
        <v/>
      </c>
      <c r="Q2654" s="77" t="str">
        <f t="shared" si="207"/>
        <v/>
      </c>
      <c r="R2654" s="77" t="str">
        <f t="shared" si="208"/>
        <v/>
      </c>
      <c r="S2654" s="77" t="str">
        <f>IF(O2654="","",IF(OR(VALUE(LEFT(O2654,2))&gt;IF(RIGHT(J2654,1)="M",7,19),AND(OR(LEFT(O2654,2)={"07","19"}),VALUE(RIGHT(O2654,2))&gt;15)),TRUE,FALSE))</f>
        <v/>
      </c>
      <c r="T2654" s="77" t="str">
        <f>IF(O2654="","",IF(OR(VALUE(LEFT(O2654,2))&gt;IF(RIGHT(J2654,1)="M",7,19),AND(OR(LEFT(O2654,2)={"07","19"}),VALUE(RIGHT(O2654,2))&gt;5)),TRUE,FALSE))</f>
        <v/>
      </c>
    </row>
    <row r="2655" spans="12:20" x14ac:dyDescent="0.25">
      <c r="L2655" s="75">
        <f>COUNTIF($B$2:B2655,B2655)</f>
        <v>0</v>
      </c>
      <c r="M2655" s="75">
        <f>COUNTIF($L$2:L2655,4)</f>
        <v>42</v>
      </c>
      <c r="N2655" s="76" t="str">
        <f t="shared" si="209"/>
        <v>0</v>
      </c>
      <c r="O2655" s="76" t="str">
        <f t="shared" si="205"/>
        <v/>
      </c>
      <c r="P2655" s="75" t="str">
        <f t="shared" si="206"/>
        <v/>
      </c>
      <c r="Q2655" s="77" t="str">
        <f t="shared" si="207"/>
        <v/>
      </c>
      <c r="R2655" s="77" t="str">
        <f t="shared" si="208"/>
        <v/>
      </c>
      <c r="S2655" s="77" t="str">
        <f>IF(O2655="","",IF(OR(VALUE(LEFT(O2655,2))&gt;IF(RIGHT(J2655,1)="M",7,19),AND(OR(LEFT(O2655,2)={"07","19"}),VALUE(RIGHT(O2655,2))&gt;15)),TRUE,FALSE))</f>
        <v/>
      </c>
      <c r="T2655" s="77" t="str">
        <f>IF(O2655="","",IF(OR(VALUE(LEFT(O2655,2))&gt;IF(RIGHT(J2655,1)="M",7,19),AND(OR(LEFT(O2655,2)={"07","19"}),VALUE(RIGHT(O2655,2))&gt;5)),TRUE,FALSE))</f>
        <v/>
      </c>
    </row>
    <row r="2656" spans="12:20" x14ac:dyDescent="0.25">
      <c r="L2656" s="75">
        <f>COUNTIF($B$2:B2656,B2656)</f>
        <v>0</v>
      </c>
      <c r="M2656" s="75">
        <f>COUNTIF($L$2:L2656,4)</f>
        <v>42</v>
      </c>
      <c r="N2656" s="76" t="str">
        <f t="shared" si="209"/>
        <v>0</v>
      </c>
      <c r="O2656" s="76" t="str">
        <f t="shared" si="205"/>
        <v/>
      </c>
      <c r="P2656" s="75" t="str">
        <f t="shared" si="206"/>
        <v/>
      </c>
      <c r="Q2656" s="77" t="str">
        <f t="shared" si="207"/>
        <v/>
      </c>
      <c r="R2656" s="77" t="str">
        <f t="shared" si="208"/>
        <v/>
      </c>
      <c r="S2656" s="77" t="str">
        <f>IF(O2656="","",IF(OR(VALUE(LEFT(O2656,2))&gt;IF(RIGHT(J2656,1)="M",7,19),AND(OR(LEFT(O2656,2)={"07","19"}),VALUE(RIGHT(O2656,2))&gt;15)),TRUE,FALSE))</f>
        <v/>
      </c>
      <c r="T2656" s="77" t="str">
        <f>IF(O2656="","",IF(OR(VALUE(LEFT(O2656,2))&gt;IF(RIGHT(J2656,1)="M",7,19),AND(OR(LEFT(O2656,2)={"07","19"}),VALUE(RIGHT(O2656,2))&gt;5)),TRUE,FALSE))</f>
        <v/>
      </c>
    </row>
    <row r="2657" spans="12:20" x14ac:dyDescent="0.25">
      <c r="L2657" s="75">
        <f>COUNTIF($B$2:B2657,B2657)</f>
        <v>0</v>
      </c>
      <c r="M2657" s="75">
        <f>COUNTIF($L$2:L2657,4)</f>
        <v>42</v>
      </c>
      <c r="N2657" s="76" t="str">
        <f t="shared" si="209"/>
        <v>0</v>
      </c>
      <c r="O2657" s="76" t="str">
        <f t="shared" si="205"/>
        <v/>
      </c>
      <c r="P2657" s="75" t="str">
        <f t="shared" si="206"/>
        <v/>
      </c>
      <c r="Q2657" s="77" t="str">
        <f t="shared" si="207"/>
        <v/>
      </c>
      <c r="R2657" s="77" t="str">
        <f t="shared" si="208"/>
        <v/>
      </c>
      <c r="S2657" s="77" t="str">
        <f>IF(O2657="","",IF(OR(VALUE(LEFT(O2657,2))&gt;IF(RIGHT(J2657,1)="M",7,19),AND(OR(LEFT(O2657,2)={"07","19"}),VALUE(RIGHT(O2657,2))&gt;15)),TRUE,FALSE))</f>
        <v/>
      </c>
      <c r="T2657" s="77" t="str">
        <f>IF(O2657="","",IF(OR(VALUE(LEFT(O2657,2))&gt;IF(RIGHT(J2657,1)="M",7,19),AND(OR(LEFT(O2657,2)={"07","19"}),VALUE(RIGHT(O2657,2))&gt;5)),TRUE,FALSE))</f>
        <v/>
      </c>
    </row>
    <row r="2658" spans="12:20" x14ac:dyDescent="0.25">
      <c r="L2658" s="75">
        <f>COUNTIF($B$2:B2658,B2658)</f>
        <v>0</v>
      </c>
      <c r="M2658" s="75">
        <f>COUNTIF($L$2:L2658,4)</f>
        <v>42</v>
      </c>
      <c r="N2658" s="76" t="str">
        <f t="shared" si="209"/>
        <v>0</v>
      </c>
      <c r="O2658" s="76" t="str">
        <f t="shared" si="205"/>
        <v/>
      </c>
      <c r="P2658" s="75" t="str">
        <f t="shared" si="206"/>
        <v/>
      </c>
      <c r="Q2658" s="77" t="str">
        <f t="shared" si="207"/>
        <v/>
      </c>
      <c r="R2658" s="77" t="str">
        <f t="shared" si="208"/>
        <v/>
      </c>
      <c r="S2658" s="77" t="str">
        <f>IF(O2658="","",IF(OR(VALUE(LEFT(O2658,2))&gt;IF(RIGHT(J2658,1)="M",7,19),AND(OR(LEFT(O2658,2)={"07","19"}),VALUE(RIGHT(O2658,2))&gt;15)),TRUE,FALSE))</f>
        <v/>
      </c>
      <c r="T2658" s="77" t="str">
        <f>IF(O2658="","",IF(OR(VALUE(LEFT(O2658,2))&gt;IF(RIGHT(J2658,1)="M",7,19),AND(OR(LEFT(O2658,2)={"07","19"}),VALUE(RIGHT(O2658,2))&gt;5)),TRUE,FALSE))</f>
        <v/>
      </c>
    </row>
    <row r="2659" spans="12:20" x14ac:dyDescent="0.25">
      <c r="L2659" s="75">
        <f>COUNTIF($B$2:B2659,B2659)</f>
        <v>0</v>
      </c>
      <c r="M2659" s="75">
        <f>COUNTIF($L$2:L2659,4)</f>
        <v>42</v>
      </c>
      <c r="N2659" s="76" t="str">
        <f t="shared" si="209"/>
        <v>0</v>
      </c>
      <c r="O2659" s="76" t="str">
        <f t="shared" si="205"/>
        <v/>
      </c>
      <c r="P2659" s="75" t="str">
        <f t="shared" si="206"/>
        <v/>
      </c>
      <c r="Q2659" s="77" t="str">
        <f t="shared" si="207"/>
        <v/>
      </c>
      <c r="R2659" s="77" t="str">
        <f t="shared" si="208"/>
        <v/>
      </c>
      <c r="S2659" s="77" t="str">
        <f>IF(O2659="","",IF(OR(VALUE(LEFT(O2659,2))&gt;IF(RIGHT(J2659,1)="M",7,19),AND(OR(LEFT(O2659,2)={"07","19"}),VALUE(RIGHT(O2659,2))&gt;15)),TRUE,FALSE))</f>
        <v/>
      </c>
      <c r="T2659" s="77" t="str">
        <f>IF(O2659="","",IF(OR(VALUE(LEFT(O2659,2))&gt;IF(RIGHT(J2659,1)="M",7,19),AND(OR(LEFT(O2659,2)={"07","19"}),VALUE(RIGHT(O2659,2))&gt;5)),TRUE,FALSE))</f>
        <v/>
      </c>
    </row>
    <row r="2660" spans="12:20" x14ac:dyDescent="0.25">
      <c r="L2660" s="75">
        <f>COUNTIF($B$2:B2660,B2660)</f>
        <v>0</v>
      </c>
      <c r="M2660" s="75">
        <f>COUNTIF($L$2:L2660,4)</f>
        <v>42</v>
      </c>
      <c r="N2660" s="76" t="str">
        <f t="shared" si="209"/>
        <v>0</v>
      </c>
      <c r="O2660" s="76" t="str">
        <f t="shared" si="205"/>
        <v/>
      </c>
      <c r="P2660" s="75" t="str">
        <f t="shared" si="206"/>
        <v/>
      </c>
      <c r="Q2660" s="77" t="str">
        <f t="shared" si="207"/>
        <v/>
      </c>
      <c r="R2660" s="77" t="str">
        <f t="shared" si="208"/>
        <v/>
      </c>
      <c r="S2660" s="77" t="str">
        <f>IF(O2660="","",IF(OR(VALUE(LEFT(O2660,2))&gt;IF(RIGHT(J2660,1)="M",7,19),AND(OR(LEFT(O2660,2)={"07","19"}),VALUE(RIGHT(O2660,2))&gt;15)),TRUE,FALSE))</f>
        <v/>
      </c>
      <c r="T2660" s="77" t="str">
        <f>IF(O2660="","",IF(OR(VALUE(LEFT(O2660,2))&gt;IF(RIGHT(J2660,1)="M",7,19),AND(OR(LEFT(O2660,2)={"07","19"}),VALUE(RIGHT(O2660,2))&gt;5)),TRUE,FALSE))</f>
        <v/>
      </c>
    </row>
    <row r="2661" spans="12:20" x14ac:dyDescent="0.25">
      <c r="L2661" s="75">
        <f>COUNTIF($B$2:B2661,B2661)</f>
        <v>0</v>
      </c>
      <c r="M2661" s="75">
        <f>COUNTIF($L$2:L2661,4)</f>
        <v>42</v>
      </c>
      <c r="N2661" s="76" t="str">
        <f t="shared" si="209"/>
        <v>0</v>
      </c>
      <c r="O2661" s="76" t="str">
        <f t="shared" si="205"/>
        <v/>
      </c>
      <c r="P2661" s="75" t="str">
        <f t="shared" si="206"/>
        <v/>
      </c>
      <c r="Q2661" s="77" t="str">
        <f t="shared" si="207"/>
        <v/>
      </c>
      <c r="R2661" s="77" t="str">
        <f t="shared" si="208"/>
        <v/>
      </c>
      <c r="S2661" s="77" t="str">
        <f>IF(O2661="","",IF(OR(VALUE(LEFT(O2661,2))&gt;IF(RIGHT(J2661,1)="M",7,19),AND(OR(LEFT(O2661,2)={"07","19"}),VALUE(RIGHT(O2661,2))&gt;15)),TRUE,FALSE))</f>
        <v/>
      </c>
      <c r="T2661" s="77" t="str">
        <f>IF(O2661="","",IF(OR(VALUE(LEFT(O2661,2))&gt;IF(RIGHT(J2661,1)="M",7,19),AND(OR(LEFT(O2661,2)={"07","19"}),VALUE(RIGHT(O2661,2))&gt;5)),TRUE,FALSE))</f>
        <v/>
      </c>
    </row>
    <row r="2662" spans="12:20" x14ac:dyDescent="0.25">
      <c r="L2662" s="75">
        <f>COUNTIF($B$2:B2662,B2662)</f>
        <v>0</v>
      </c>
      <c r="M2662" s="75">
        <f>COUNTIF($L$2:L2662,4)</f>
        <v>42</v>
      </c>
      <c r="N2662" s="76" t="str">
        <f t="shared" si="209"/>
        <v>0</v>
      </c>
      <c r="O2662" s="76" t="str">
        <f t="shared" si="205"/>
        <v/>
      </c>
      <c r="P2662" s="75" t="str">
        <f t="shared" si="206"/>
        <v/>
      </c>
      <c r="Q2662" s="77" t="str">
        <f t="shared" si="207"/>
        <v/>
      </c>
      <c r="R2662" s="77" t="str">
        <f t="shared" si="208"/>
        <v/>
      </c>
      <c r="S2662" s="77" t="str">
        <f>IF(O2662="","",IF(OR(VALUE(LEFT(O2662,2))&gt;IF(RIGHT(J2662,1)="M",7,19),AND(OR(LEFT(O2662,2)={"07","19"}),VALUE(RIGHT(O2662,2))&gt;15)),TRUE,FALSE))</f>
        <v/>
      </c>
      <c r="T2662" s="77" t="str">
        <f>IF(O2662="","",IF(OR(VALUE(LEFT(O2662,2))&gt;IF(RIGHT(J2662,1)="M",7,19),AND(OR(LEFT(O2662,2)={"07","19"}),VALUE(RIGHT(O2662,2))&gt;5)),TRUE,FALSE))</f>
        <v/>
      </c>
    </row>
    <row r="2663" spans="12:20" x14ac:dyDescent="0.25">
      <c r="L2663" s="75">
        <f>COUNTIF($B$2:B2663,B2663)</f>
        <v>0</v>
      </c>
      <c r="M2663" s="75">
        <f>COUNTIF($L$2:L2663,4)</f>
        <v>42</v>
      </c>
      <c r="N2663" s="76" t="str">
        <f t="shared" si="209"/>
        <v>0</v>
      </c>
      <c r="O2663" s="76" t="str">
        <f t="shared" si="205"/>
        <v/>
      </c>
      <c r="P2663" s="75" t="str">
        <f t="shared" si="206"/>
        <v/>
      </c>
      <c r="Q2663" s="77" t="str">
        <f t="shared" si="207"/>
        <v/>
      </c>
      <c r="R2663" s="77" t="str">
        <f t="shared" si="208"/>
        <v/>
      </c>
      <c r="S2663" s="77" t="str">
        <f>IF(O2663="","",IF(OR(VALUE(LEFT(O2663,2))&gt;IF(RIGHT(J2663,1)="M",7,19),AND(OR(LEFT(O2663,2)={"07","19"}),VALUE(RIGHT(O2663,2))&gt;15)),TRUE,FALSE))</f>
        <v/>
      </c>
      <c r="T2663" s="77" t="str">
        <f>IF(O2663="","",IF(OR(VALUE(LEFT(O2663,2))&gt;IF(RIGHT(J2663,1)="M",7,19),AND(OR(LEFT(O2663,2)={"07","19"}),VALUE(RIGHT(O2663,2))&gt;5)),TRUE,FALSE))</f>
        <v/>
      </c>
    </row>
    <row r="2664" spans="12:20" x14ac:dyDescent="0.25">
      <c r="L2664" s="75">
        <f>COUNTIF($B$2:B2664,B2664)</f>
        <v>0</v>
      </c>
      <c r="M2664" s="75">
        <f>COUNTIF($L$2:L2664,4)</f>
        <v>42</v>
      </c>
      <c r="N2664" s="76" t="str">
        <f t="shared" si="209"/>
        <v>0</v>
      </c>
      <c r="O2664" s="76" t="str">
        <f t="shared" si="205"/>
        <v/>
      </c>
      <c r="P2664" s="75" t="str">
        <f t="shared" si="206"/>
        <v/>
      </c>
      <c r="Q2664" s="77" t="str">
        <f t="shared" si="207"/>
        <v/>
      </c>
      <c r="R2664" s="77" t="str">
        <f t="shared" si="208"/>
        <v/>
      </c>
      <c r="S2664" s="77" t="str">
        <f>IF(O2664="","",IF(OR(VALUE(LEFT(O2664,2))&gt;IF(RIGHT(J2664,1)="M",7,19),AND(OR(LEFT(O2664,2)={"07","19"}),VALUE(RIGHT(O2664,2))&gt;15)),TRUE,FALSE))</f>
        <v/>
      </c>
      <c r="T2664" s="77" t="str">
        <f>IF(O2664="","",IF(OR(VALUE(LEFT(O2664,2))&gt;IF(RIGHT(J2664,1)="M",7,19),AND(OR(LEFT(O2664,2)={"07","19"}),VALUE(RIGHT(O2664,2))&gt;5)),TRUE,FALSE))</f>
        <v/>
      </c>
    </row>
    <row r="2665" spans="12:20" x14ac:dyDescent="0.25">
      <c r="L2665" s="75">
        <f>COUNTIF($B$2:B2665,B2665)</f>
        <v>0</v>
      </c>
      <c r="M2665" s="75">
        <f>COUNTIF($L$2:L2665,4)</f>
        <v>42</v>
      </c>
      <c r="N2665" s="76" t="str">
        <f t="shared" si="209"/>
        <v>0</v>
      </c>
      <c r="O2665" s="76" t="str">
        <f t="shared" si="205"/>
        <v/>
      </c>
      <c r="P2665" s="75" t="str">
        <f t="shared" si="206"/>
        <v/>
      </c>
      <c r="Q2665" s="77" t="str">
        <f t="shared" si="207"/>
        <v/>
      </c>
      <c r="R2665" s="77" t="str">
        <f t="shared" si="208"/>
        <v/>
      </c>
      <c r="S2665" s="77" t="str">
        <f>IF(O2665="","",IF(OR(VALUE(LEFT(O2665,2))&gt;IF(RIGHT(J2665,1)="M",7,19),AND(OR(LEFT(O2665,2)={"07","19"}),VALUE(RIGHT(O2665,2))&gt;15)),TRUE,FALSE))</f>
        <v/>
      </c>
      <c r="T2665" s="77" t="str">
        <f>IF(O2665="","",IF(OR(VALUE(LEFT(O2665,2))&gt;IF(RIGHT(J2665,1)="M",7,19),AND(OR(LEFT(O2665,2)={"07","19"}),VALUE(RIGHT(O2665,2))&gt;5)),TRUE,FALSE))</f>
        <v/>
      </c>
    </row>
    <row r="2666" spans="12:20" x14ac:dyDescent="0.25">
      <c r="L2666" s="75">
        <f>COUNTIF($B$2:B2666,B2666)</f>
        <v>0</v>
      </c>
      <c r="M2666" s="75">
        <f>COUNTIF($L$2:L2666,4)</f>
        <v>42</v>
      </c>
      <c r="N2666" s="76" t="str">
        <f t="shared" si="209"/>
        <v>0</v>
      </c>
      <c r="O2666" s="76" t="str">
        <f t="shared" si="205"/>
        <v/>
      </c>
      <c r="P2666" s="75" t="str">
        <f t="shared" si="206"/>
        <v/>
      </c>
      <c r="Q2666" s="77" t="str">
        <f t="shared" si="207"/>
        <v/>
      </c>
      <c r="R2666" s="77" t="str">
        <f t="shared" si="208"/>
        <v/>
      </c>
      <c r="S2666" s="77" t="str">
        <f>IF(O2666="","",IF(OR(VALUE(LEFT(O2666,2))&gt;IF(RIGHT(J2666,1)="M",7,19),AND(OR(LEFT(O2666,2)={"07","19"}),VALUE(RIGHT(O2666,2))&gt;15)),TRUE,FALSE))</f>
        <v/>
      </c>
      <c r="T2666" s="77" t="str">
        <f>IF(O2666="","",IF(OR(VALUE(LEFT(O2666,2))&gt;IF(RIGHT(J2666,1)="M",7,19),AND(OR(LEFT(O2666,2)={"07","19"}),VALUE(RIGHT(O2666,2))&gt;5)),TRUE,FALSE))</f>
        <v/>
      </c>
    </row>
    <row r="2667" spans="12:20" x14ac:dyDescent="0.25">
      <c r="L2667" s="75">
        <f>COUNTIF($B$2:B2667,B2667)</f>
        <v>0</v>
      </c>
      <c r="M2667" s="75">
        <f>COUNTIF($L$2:L2667,4)</f>
        <v>42</v>
      </c>
      <c r="N2667" s="76" t="str">
        <f t="shared" si="209"/>
        <v>0</v>
      </c>
      <c r="O2667" s="76" t="str">
        <f t="shared" si="205"/>
        <v/>
      </c>
      <c r="P2667" s="75" t="str">
        <f t="shared" si="206"/>
        <v/>
      </c>
      <c r="Q2667" s="77" t="str">
        <f t="shared" si="207"/>
        <v/>
      </c>
      <c r="R2667" s="77" t="str">
        <f t="shared" si="208"/>
        <v/>
      </c>
      <c r="S2667" s="77" t="str">
        <f>IF(O2667="","",IF(OR(VALUE(LEFT(O2667,2))&gt;IF(RIGHT(J2667,1)="M",7,19),AND(OR(LEFT(O2667,2)={"07","19"}),VALUE(RIGHT(O2667,2))&gt;15)),TRUE,FALSE))</f>
        <v/>
      </c>
      <c r="T2667" s="77" t="str">
        <f>IF(O2667="","",IF(OR(VALUE(LEFT(O2667,2))&gt;IF(RIGHT(J2667,1)="M",7,19),AND(OR(LEFT(O2667,2)={"07","19"}),VALUE(RIGHT(O2667,2))&gt;5)),TRUE,FALSE))</f>
        <v/>
      </c>
    </row>
    <row r="2668" spans="12:20" x14ac:dyDescent="0.25">
      <c r="L2668" s="75">
        <f>COUNTIF($B$2:B2668,B2668)</f>
        <v>0</v>
      </c>
      <c r="M2668" s="75">
        <f>COUNTIF($L$2:L2668,4)</f>
        <v>42</v>
      </c>
      <c r="N2668" s="76" t="str">
        <f t="shared" si="209"/>
        <v>0</v>
      </c>
      <c r="O2668" s="76" t="str">
        <f t="shared" si="205"/>
        <v/>
      </c>
      <c r="P2668" s="75" t="str">
        <f t="shared" si="206"/>
        <v/>
      </c>
      <c r="Q2668" s="77" t="str">
        <f t="shared" si="207"/>
        <v/>
      </c>
      <c r="R2668" s="77" t="str">
        <f t="shared" si="208"/>
        <v/>
      </c>
      <c r="S2668" s="77" t="str">
        <f>IF(O2668="","",IF(OR(VALUE(LEFT(O2668,2))&gt;IF(RIGHT(J2668,1)="M",7,19),AND(OR(LEFT(O2668,2)={"07","19"}),VALUE(RIGHT(O2668,2))&gt;15)),TRUE,FALSE))</f>
        <v/>
      </c>
      <c r="T2668" s="77" t="str">
        <f>IF(O2668="","",IF(OR(VALUE(LEFT(O2668,2))&gt;IF(RIGHT(J2668,1)="M",7,19),AND(OR(LEFT(O2668,2)={"07","19"}),VALUE(RIGHT(O2668,2))&gt;5)),TRUE,FALSE))</f>
        <v/>
      </c>
    </row>
    <row r="2669" spans="12:20" x14ac:dyDescent="0.25">
      <c r="L2669" s="75">
        <f>COUNTIF($B$2:B2669,B2669)</f>
        <v>0</v>
      </c>
      <c r="M2669" s="75">
        <f>COUNTIF($L$2:L2669,4)</f>
        <v>42</v>
      </c>
      <c r="N2669" s="76" t="str">
        <f t="shared" si="209"/>
        <v>0</v>
      </c>
      <c r="O2669" s="76" t="str">
        <f t="shared" si="205"/>
        <v/>
      </c>
      <c r="P2669" s="75" t="str">
        <f t="shared" si="206"/>
        <v/>
      </c>
      <c r="Q2669" s="77" t="str">
        <f t="shared" si="207"/>
        <v/>
      </c>
      <c r="R2669" s="77" t="str">
        <f t="shared" si="208"/>
        <v/>
      </c>
      <c r="S2669" s="77" t="str">
        <f>IF(O2669="","",IF(OR(VALUE(LEFT(O2669,2))&gt;IF(RIGHT(J2669,1)="M",7,19),AND(OR(LEFT(O2669,2)={"07","19"}),VALUE(RIGHT(O2669,2))&gt;15)),TRUE,FALSE))</f>
        <v/>
      </c>
      <c r="T2669" s="77" t="str">
        <f>IF(O2669="","",IF(OR(VALUE(LEFT(O2669,2))&gt;IF(RIGHT(J2669,1)="M",7,19),AND(OR(LEFT(O2669,2)={"07","19"}),VALUE(RIGHT(O2669,2))&gt;5)),TRUE,FALSE))</f>
        <v/>
      </c>
    </row>
    <row r="2670" spans="12:20" x14ac:dyDescent="0.25">
      <c r="L2670" s="75">
        <f>COUNTIF($B$2:B2670,B2670)</f>
        <v>0</v>
      </c>
      <c r="M2670" s="75">
        <f>COUNTIF($L$2:L2670,4)</f>
        <v>42</v>
      </c>
      <c r="N2670" s="76" t="str">
        <f t="shared" si="209"/>
        <v>0</v>
      </c>
      <c r="O2670" s="76" t="str">
        <f t="shared" si="205"/>
        <v/>
      </c>
      <c r="P2670" s="75" t="str">
        <f t="shared" si="206"/>
        <v/>
      </c>
      <c r="Q2670" s="77" t="str">
        <f t="shared" si="207"/>
        <v/>
      </c>
      <c r="R2670" s="77" t="str">
        <f t="shared" si="208"/>
        <v/>
      </c>
      <c r="S2670" s="77" t="str">
        <f>IF(O2670="","",IF(OR(VALUE(LEFT(O2670,2))&gt;IF(RIGHT(J2670,1)="M",7,19),AND(OR(LEFT(O2670,2)={"07","19"}),VALUE(RIGHT(O2670,2))&gt;15)),TRUE,FALSE))</f>
        <v/>
      </c>
      <c r="T2670" s="77" t="str">
        <f>IF(O2670="","",IF(OR(VALUE(LEFT(O2670,2))&gt;IF(RIGHT(J2670,1)="M",7,19),AND(OR(LEFT(O2670,2)={"07","19"}),VALUE(RIGHT(O2670,2))&gt;5)),TRUE,FALSE))</f>
        <v/>
      </c>
    </row>
    <row r="2671" spans="12:20" x14ac:dyDescent="0.25">
      <c r="L2671" s="75">
        <f>COUNTIF($B$2:B2671,B2671)</f>
        <v>0</v>
      </c>
      <c r="M2671" s="75">
        <f>COUNTIF($L$2:L2671,4)</f>
        <v>42</v>
      </c>
      <c r="N2671" s="76" t="str">
        <f t="shared" si="209"/>
        <v>0</v>
      </c>
      <c r="O2671" s="76" t="str">
        <f t="shared" si="205"/>
        <v/>
      </c>
      <c r="P2671" s="75" t="str">
        <f t="shared" si="206"/>
        <v/>
      </c>
      <c r="Q2671" s="77" t="str">
        <f t="shared" si="207"/>
        <v/>
      </c>
      <c r="R2671" s="77" t="str">
        <f t="shared" si="208"/>
        <v/>
      </c>
      <c r="S2671" s="77" t="str">
        <f>IF(O2671="","",IF(OR(VALUE(LEFT(O2671,2))&gt;IF(RIGHT(J2671,1)="M",7,19),AND(OR(LEFT(O2671,2)={"07","19"}),VALUE(RIGHT(O2671,2))&gt;15)),TRUE,FALSE))</f>
        <v/>
      </c>
      <c r="T2671" s="77" t="str">
        <f>IF(O2671="","",IF(OR(VALUE(LEFT(O2671,2))&gt;IF(RIGHT(J2671,1)="M",7,19),AND(OR(LEFT(O2671,2)={"07","19"}),VALUE(RIGHT(O2671,2))&gt;5)),TRUE,FALSE))</f>
        <v/>
      </c>
    </row>
    <row r="2672" spans="12:20" x14ac:dyDescent="0.25">
      <c r="L2672" s="75">
        <f>COUNTIF($B$2:B2672,B2672)</f>
        <v>0</v>
      </c>
      <c r="M2672" s="75">
        <f>COUNTIF($L$2:L2672,4)</f>
        <v>42</v>
      </c>
      <c r="N2672" s="76" t="str">
        <f t="shared" si="209"/>
        <v>0</v>
      </c>
      <c r="O2672" s="76" t="str">
        <f t="shared" si="205"/>
        <v/>
      </c>
      <c r="P2672" s="75" t="str">
        <f t="shared" si="206"/>
        <v/>
      </c>
      <c r="Q2672" s="77" t="str">
        <f t="shared" si="207"/>
        <v/>
      </c>
      <c r="R2672" s="77" t="str">
        <f t="shared" si="208"/>
        <v/>
      </c>
      <c r="S2672" s="77" t="str">
        <f>IF(O2672="","",IF(OR(VALUE(LEFT(O2672,2))&gt;IF(RIGHT(J2672,1)="M",7,19),AND(OR(LEFT(O2672,2)={"07","19"}),VALUE(RIGHT(O2672,2))&gt;15)),TRUE,FALSE))</f>
        <v/>
      </c>
      <c r="T2672" s="77" t="str">
        <f>IF(O2672="","",IF(OR(VALUE(LEFT(O2672,2))&gt;IF(RIGHT(J2672,1)="M",7,19),AND(OR(LEFT(O2672,2)={"07","19"}),VALUE(RIGHT(O2672,2))&gt;5)),TRUE,FALSE))</f>
        <v/>
      </c>
    </row>
    <row r="2673" spans="12:20" x14ac:dyDescent="0.25">
      <c r="L2673" s="75">
        <f>COUNTIF($B$2:B2673,B2673)</f>
        <v>0</v>
      </c>
      <c r="M2673" s="75">
        <f>COUNTIF($L$2:L2673,4)</f>
        <v>42</v>
      </c>
      <c r="N2673" s="76" t="str">
        <f t="shared" si="209"/>
        <v>0</v>
      </c>
      <c r="O2673" s="76" t="str">
        <f t="shared" si="205"/>
        <v/>
      </c>
      <c r="P2673" s="75" t="str">
        <f t="shared" si="206"/>
        <v/>
      </c>
      <c r="Q2673" s="77" t="str">
        <f t="shared" si="207"/>
        <v/>
      </c>
      <c r="R2673" s="77" t="str">
        <f t="shared" si="208"/>
        <v/>
      </c>
      <c r="S2673" s="77" t="str">
        <f>IF(O2673="","",IF(OR(VALUE(LEFT(O2673,2))&gt;IF(RIGHT(J2673,1)="M",7,19),AND(OR(LEFT(O2673,2)={"07","19"}),VALUE(RIGHT(O2673,2))&gt;15)),TRUE,FALSE))</f>
        <v/>
      </c>
      <c r="T2673" s="77" t="str">
        <f>IF(O2673="","",IF(OR(VALUE(LEFT(O2673,2))&gt;IF(RIGHT(J2673,1)="M",7,19),AND(OR(LEFT(O2673,2)={"07","19"}),VALUE(RIGHT(O2673,2))&gt;5)),TRUE,FALSE))</f>
        <v/>
      </c>
    </row>
    <row r="2674" spans="12:20" x14ac:dyDescent="0.25">
      <c r="L2674" s="75">
        <f>COUNTIF($B$2:B2674,B2674)</f>
        <v>0</v>
      </c>
      <c r="M2674" s="75">
        <f>COUNTIF($L$2:L2674,4)</f>
        <v>42</v>
      </c>
      <c r="N2674" s="76" t="str">
        <f t="shared" si="209"/>
        <v>0</v>
      </c>
      <c r="O2674" s="76" t="str">
        <f t="shared" si="205"/>
        <v/>
      </c>
      <c r="P2674" s="75" t="str">
        <f t="shared" si="206"/>
        <v/>
      </c>
      <c r="Q2674" s="77" t="str">
        <f t="shared" si="207"/>
        <v/>
      </c>
      <c r="R2674" s="77" t="str">
        <f t="shared" si="208"/>
        <v/>
      </c>
      <c r="S2674" s="77" t="str">
        <f>IF(O2674="","",IF(OR(VALUE(LEFT(O2674,2))&gt;IF(RIGHT(J2674,1)="M",7,19),AND(OR(LEFT(O2674,2)={"07","19"}),VALUE(RIGHT(O2674,2))&gt;15)),TRUE,FALSE))</f>
        <v/>
      </c>
      <c r="T2674" s="77" t="str">
        <f>IF(O2674="","",IF(OR(VALUE(LEFT(O2674,2))&gt;IF(RIGHT(J2674,1)="M",7,19),AND(OR(LEFT(O2674,2)={"07","19"}),VALUE(RIGHT(O2674,2))&gt;5)),TRUE,FALSE))</f>
        <v/>
      </c>
    </row>
    <row r="2675" spans="12:20" x14ac:dyDescent="0.25">
      <c r="L2675" s="75">
        <f>COUNTIF($B$2:B2675,B2675)</f>
        <v>0</v>
      </c>
      <c r="M2675" s="75">
        <f>COUNTIF($L$2:L2675,4)</f>
        <v>42</v>
      </c>
      <c r="N2675" s="76" t="str">
        <f t="shared" si="209"/>
        <v>0</v>
      </c>
      <c r="O2675" s="76" t="str">
        <f t="shared" si="205"/>
        <v/>
      </c>
      <c r="P2675" s="75" t="str">
        <f t="shared" si="206"/>
        <v/>
      </c>
      <c r="Q2675" s="77" t="str">
        <f t="shared" si="207"/>
        <v/>
      </c>
      <c r="R2675" s="77" t="str">
        <f t="shared" si="208"/>
        <v/>
      </c>
      <c r="S2675" s="77" t="str">
        <f>IF(O2675="","",IF(OR(VALUE(LEFT(O2675,2))&gt;IF(RIGHT(J2675,1)="M",7,19),AND(OR(LEFT(O2675,2)={"07","19"}),VALUE(RIGHT(O2675,2))&gt;15)),TRUE,FALSE))</f>
        <v/>
      </c>
      <c r="T2675" s="77" t="str">
        <f>IF(O2675="","",IF(OR(VALUE(LEFT(O2675,2))&gt;IF(RIGHT(J2675,1)="M",7,19),AND(OR(LEFT(O2675,2)={"07","19"}),VALUE(RIGHT(O2675,2))&gt;5)),TRUE,FALSE))</f>
        <v/>
      </c>
    </row>
    <row r="2676" spans="12:20" x14ac:dyDescent="0.25">
      <c r="L2676" s="75">
        <f>COUNTIF($B$2:B2676,B2676)</f>
        <v>0</v>
      </c>
      <c r="M2676" s="75">
        <f>COUNTIF($L$2:L2676,4)</f>
        <v>42</v>
      </c>
      <c r="N2676" s="76" t="str">
        <f t="shared" si="209"/>
        <v>0</v>
      </c>
      <c r="O2676" s="76" t="str">
        <f t="shared" si="205"/>
        <v/>
      </c>
      <c r="P2676" s="75" t="str">
        <f t="shared" si="206"/>
        <v/>
      </c>
      <c r="Q2676" s="77" t="str">
        <f t="shared" si="207"/>
        <v/>
      </c>
      <c r="R2676" s="77" t="str">
        <f t="shared" si="208"/>
        <v/>
      </c>
      <c r="S2676" s="77" t="str">
        <f>IF(O2676="","",IF(OR(VALUE(LEFT(O2676,2))&gt;IF(RIGHT(J2676,1)="M",7,19),AND(OR(LEFT(O2676,2)={"07","19"}),VALUE(RIGHT(O2676,2))&gt;15)),TRUE,FALSE))</f>
        <v/>
      </c>
      <c r="T2676" s="77" t="str">
        <f>IF(O2676="","",IF(OR(VALUE(LEFT(O2676,2))&gt;IF(RIGHT(J2676,1)="M",7,19),AND(OR(LEFT(O2676,2)={"07","19"}),VALUE(RIGHT(O2676,2))&gt;5)),TRUE,FALSE))</f>
        <v/>
      </c>
    </row>
    <row r="2677" spans="12:20" x14ac:dyDescent="0.25">
      <c r="L2677" s="75">
        <f>COUNTIF($B$2:B2677,B2677)</f>
        <v>0</v>
      </c>
      <c r="M2677" s="75">
        <f>COUNTIF($L$2:L2677,4)</f>
        <v>42</v>
      </c>
      <c r="N2677" s="76" t="str">
        <f t="shared" si="209"/>
        <v>0</v>
      </c>
      <c r="O2677" s="76" t="str">
        <f t="shared" si="205"/>
        <v/>
      </c>
      <c r="P2677" s="75" t="str">
        <f t="shared" si="206"/>
        <v/>
      </c>
      <c r="Q2677" s="77" t="str">
        <f t="shared" si="207"/>
        <v/>
      </c>
      <c r="R2677" s="77" t="str">
        <f t="shared" si="208"/>
        <v/>
      </c>
      <c r="S2677" s="77" t="str">
        <f>IF(O2677="","",IF(OR(VALUE(LEFT(O2677,2))&gt;IF(RIGHT(J2677,1)="M",7,19),AND(OR(LEFT(O2677,2)={"07","19"}),VALUE(RIGHT(O2677,2))&gt;15)),TRUE,FALSE))</f>
        <v/>
      </c>
      <c r="T2677" s="77" t="str">
        <f>IF(O2677="","",IF(OR(VALUE(LEFT(O2677,2))&gt;IF(RIGHT(J2677,1)="M",7,19),AND(OR(LEFT(O2677,2)={"07","19"}),VALUE(RIGHT(O2677,2))&gt;5)),TRUE,FALSE))</f>
        <v/>
      </c>
    </row>
    <row r="2678" spans="12:20" x14ac:dyDescent="0.25">
      <c r="L2678" s="75">
        <f>COUNTIF($B$2:B2678,B2678)</f>
        <v>0</v>
      </c>
      <c r="M2678" s="75">
        <f>COUNTIF($L$2:L2678,4)</f>
        <v>42</v>
      </c>
      <c r="N2678" s="76" t="str">
        <f t="shared" si="209"/>
        <v>0</v>
      </c>
      <c r="O2678" s="76" t="str">
        <f t="shared" si="205"/>
        <v/>
      </c>
      <c r="P2678" s="75" t="str">
        <f t="shared" si="206"/>
        <v/>
      </c>
      <c r="Q2678" s="77" t="str">
        <f t="shared" si="207"/>
        <v/>
      </c>
      <c r="R2678" s="77" t="str">
        <f t="shared" si="208"/>
        <v/>
      </c>
      <c r="S2678" s="77" t="str">
        <f>IF(O2678="","",IF(OR(VALUE(LEFT(O2678,2))&gt;IF(RIGHT(J2678,1)="M",7,19),AND(OR(LEFT(O2678,2)={"07","19"}),VALUE(RIGHT(O2678,2))&gt;15)),TRUE,FALSE))</f>
        <v/>
      </c>
      <c r="T2678" s="77" t="str">
        <f>IF(O2678="","",IF(OR(VALUE(LEFT(O2678,2))&gt;IF(RIGHT(J2678,1)="M",7,19),AND(OR(LEFT(O2678,2)={"07","19"}),VALUE(RIGHT(O2678,2))&gt;5)),TRUE,FALSE))</f>
        <v/>
      </c>
    </row>
    <row r="2679" spans="12:20" x14ac:dyDescent="0.25">
      <c r="L2679" s="75">
        <f>COUNTIF($B$2:B2679,B2679)</f>
        <v>0</v>
      </c>
      <c r="M2679" s="75">
        <f>COUNTIF($L$2:L2679,4)</f>
        <v>42</v>
      </c>
      <c r="N2679" s="76" t="str">
        <f t="shared" si="209"/>
        <v>0</v>
      </c>
      <c r="O2679" s="76" t="str">
        <f t="shared" si="205"/>
        <v/>
      </c>
      <c r="P2679" s="75" t="str">
        <f t="shared" si="206"/>
        <v/>
      </c>
      <c r="Q2679" s="77" t="str">
        <f t="shared" si="207"/>
        <v/>
      </c>
      <c r="R2679" s="77" t="str">
        <f t="shared" si="208"/>
        <v/>
      </c>
      <c r="S2679" s="77" t="str">
        <f>IF(O2679="","",IF(OR(VALUE(LEFT(O2679,2))&gt;IF(RIGHT(J2679,1)="M",7,19),AND(OR(LEFT(O2679,2)={"07","19"}),VALUE(RIGHT(O2679,2))&gt;15)),TRUE,FALSE))</f>
        <v/>
      </c>
      <c r="T2679" s="77" t="str">
        <f>IF(O2679="","",IF(OR(VALUE(LEFT(O2679,2))&gt;IF(RIGHT(J2679,1)="M",7,19),AND(OR(LEFT(O2679,2)={"07","19"}),VALUE(RIGHT(O2679,2))&gt;5)),TRUE,FALSE))</f>
        <v/>
      </c>
    </row>
    <row r="2680" spans="12:20" x14ac:dyDescent="0.25">
      <c r="L2680" s="75">
        <f>COUNTIF($B$2:B2680,B2680)</f>
        <v>0</v>
      </c>
      <c r="M2680" s="75">
        <f>COUNTIF($L$2:L2680,4)</f>
        <v>42</v>
      </c>
      <c r="N2680" s="76" t="str">
        <f t="shared" si="209"/>
        <v>0</v>
      </c>
      <c r="O2680" s="76" t="str">
        <f t="shared" si="205"/>
        <v/>
      </c>
      <c r="P2680" s="75" t="str">
        <f t="shared" si="206"/>
        <v/>
      </c>
      <c r="Q2680" s="77" t="str">
        <f t="shared" si="207"/>
        <v/>
      </c>
      <c r="R2680" s="77" t="str">
        <f t="shared" si="208"/>
        <v/>
      </c>
      <c r="S2680" s="77" t="str">
        <f>IF(O2680="","",IF(OR(VALUE(LEFT(O2680,2))&gt;IF(RIGHT(J2680,1)="M",7,19),AND(OR(LEFT(O2680,2)={"07","19"}),VALUE(RIGHT(O2680,2))&gt;15)),TRUE,FALSE))</f>
        <v/>
      </c>
      <c r="T2680" s="77" t="str">
        <f>IF(O2680="","",IF(OR(VALUE(LEFT(O2680,2))&gt;IF(RIGHT(J2680,1)="M",7,19),AND(OR(LEFT(O2680,2)={"07","19"}),VALUE(RIGHT(O2680,2))&gt;5)),TRUE,FALSE))</f>
        <v/>
      </c>
    </row>
    <row r="2681" spans="12:20" x14ac:dyDescent="0.25">
      <c r="L2681" s="75">
        <f>COUNTIF($B$2:B2681,B2681)</f>
        <v>0</v>
      </c>
      <c r="M2681" s="75">
        <f>COUNTIF($L$2:L2681,4)</f>
        <v>42</v>
      </c>
      <c r="N2681" s="76" t="str">
        <f t="shared" si="209"/>
        <v>0</v>
      </c>
      <c r="O2681" s="76" t="str">
        <f t="shared" si="205"/>
        <v/>
      </c>
      <c r="P2681" s="75" t="str">
        <f t="shared" si="206"/>
        <v/>
      </c>
      <c r="Q2681" s="77" t="str">
        <f t="shared" si="207"/>
        <v/>
      </c>
      <c r="R2681" s="77" t="str">
        <f t="shared" si="208"/>
        <v/>
      </c>
      <c r="S2681" s="77" t="str">
        <f>IF(O2681="","",IF(OR(VALUE(LEFT(O2681,2))&gt;IF(RIGHT(J2681,1)="M",7,19),AND(OR(LEFT(O2681,2)={"07","19"}),VALUE(RIGHT(O2681,2))&gt;15)),TRUE,FALSE))</f>
        <v/>
      </c>
      <c r="T2681" s="77" t="str">
        <f>IF(O2681="","",IF(OR(VALUE(LEFT(O2681,2))&gt;IF(RIGHT(J2681,1)="M",7,19),AND(OR(LEFT(O2681,2)={"07","19"}),VALUE(RIGHT(O2681,2))&gt;5)),TRUE,FALSE))</f>
        <v/>
      </c>
    </row>
    <row r="2682" spans="12:20" x14ac:dyDescent="0.25">
      <c r="L2682" s="75">
        <f>COUNTIF($B$2:B2682,B2682)</f>
        <v>0</v>
      </c>
      <c r="M2682" s="75">
        <f>COUNTIF($L$2:L2682,4)</f>
        <v>42</v>
      </c>
      <c r="N2682" s="76" t="str">
        <f t="shared" si="209"/>
        <v>0</v>
      </c>
      <c r="O2682" s="76" t="str">
        <f t="shared" si="205"/>
        <v/>
      </c>
      <c r="P2682" s="75" t="str">
        <f t="shared" si="206"/>
        <v/>
      </c>
      <c r="Q2682" s="77" t="str">
        <f t="shared" si="207"/>
        <v/>
      </c>
      <c r="R2682" s="77" t="str">
        <f t="shared" si="208"/>
        <v/>
      </c>
      <c r="S2682" s="77" t="str">
        <f>IF(O2682="","",IF(OR(VALUE(LEFT(O2682,2))&gt;IF(RIGHT(J2682,1)="M",7,19),AND(OR(LEFT(O2682,2)={"07","19"}),VALUE(RIGHT(O2682,2))&gt;15)),TRUE,FALSE))</f>
        <v/>
      </c>
      <c r="T2682" s="77" t="str">
        <f>IF(O2682="","",IF(OR(VALUE(LEFT(O2682,2))&gt;IF(RIGHT(J2682,1)="M",7,19),AND(OR(LEFT(O2682,2)={"07","19"}),VALUE(RIGHT(O2682,2))&gt;5)),TRUE,FALSE))</f>
        <v/>
      </c>
    </row>
    <row r="2683" spans="12:20" x14ac:dyDescent="0.25">
      <c r="L2683" s="75">
        <f>COUNTIF($B$2:B2683,B2683)</f>
        <v>0</v>
      </c>
      <c r="M2683" s="75">
        <f>COUNTIF($L$2:L2683,4)</f>
        <v>42</v>
      </c>
      <c r="N2683" s="76" t="str">
        <f t="shared" si="209"/>
        <v>0</v>
      </c>
      <c r="O2683" s="76" t="str">
        <f t="shared" si="205"/>
        <v/>
      </c>
      <c r="P2683" s="75" t="str">
        <f t="shared" si="206"/>
        <v/>
      </c>
      <c r="Q2683" s="77" t="str">
        <f t="shared" si="207"/>
        <v/>
      </c>
      <c r="R2683" s="77" t="str">
        <f t="shared" si="208"/>
        <v/>
      </c>
      <c r="S2683" s="77" t="str">
        <f>IF(O2683="","",IF(OR(VALUE(LEFT(O2683,2))&gt;IF(RIGHT(J2683,1)="M",7,19),AND(OR(LEFT(O2683,2)={"07","19"}),VALUE(RIGHT(O2683,2))&gt;15)),TRUE,FALSE))</f>
        <v/>
      </c>
      <c r="T2683" s="77" t="str">
        <f>IF(O2683="","",IF(OR(VALUE(LEFT(O2683,2))&gt;IF(RIGHT(J2683,1)="M",7,19),AND(OR(LEFT(O2683,2)={"07","19"}),VALUE(RIGHT(O2683,2))&gt;5)),TRUE,FALSE))</f>
        <v/>
      </c>
    </row>
    <row r="2684" spans="12:20" x14ac:dyDescent="0.25">
      <c r="L2684" s="75">
        <f>COUNTIF($B$2:B2684,B2684)</f>
        <v>0</v>
      </c>
      <c r="M2684" s="75">
        <f>COUNTIF($L$2:L2684,4)</f>
        <v>42</v>
      </c>
      <c r="N2684" s="76" t="str">
        <f t="shared" si="209"/>
        <v>0</v>
      </c>
      <c r="O2684" s="76" t="str">
        <f t="shared" si="205"/>
        <v/>
      </c>
      <c r="P2684" s="75" t="str">
        <f t="shared" si="206"/>
        <v/>
      </c>
      <c r="Q2684" s="77" t="str">
        <f t="shared" si="207"/>
        <v/>
      </c>
      <c r="R2684" s="77" t="str">
        <f t="shared" si="208"/>
        <v/>
      </c>
      <c r="S2684" s="77" t="str">
        <f>IF(O2684="","",IF(OR(VALUE(LEFT(O2684,2))&gt;IF(RIGHT(J2684,1)="M",7,19),AND(OR(LEFT(O2684,2)={"07","19"}),VALUE(RIGHT(O2684,2))&gt;15)),TRUE,FALSE))</f>
        <v/>
      </c>
      <c r="T2684" s="77" t="str">
        <f>IF(O2684="","",IF(OR(VALUE(LEFT(O2684,2))&gt;IF(RIGHT(J2684,1)="M",7,19),AND(OR(LEFT(O2684,2)={"07","19"}),VALUE(RIGHT(O2684,2))&gt;5)),TRUE,FALSE))</f>
        <v/>
      </c>
    </row>
    <row r="2685" spans="12:20" x14ac:dyDescent="0.25">
      <c r="L2685" s="75">
        <f>COUNTIF($B$2:B2685,B2685)</f>
        <v>0</v>
      </c>
      <c r="M2685" s="75">
        <f>COUNTIF($L$2:L2685,4)</f>
        <v>42</v>
      </c>
      <c r="N2685" s="76" t="str">
        <f t="shared" si="209"/>
        <v>0</v>
      </c>
      <c r="O2685" s="76" t="str">
        <f t="shared" si="205"/>
        <v/>
      </c>
      <c r="P2685" s="75" t="str">
        <f t="shared" si="206"/>
        <v/>
      </c>
      <c r="Q2685" s="77" t="str">
        <f t="shared" si="207"/>
        <v/>
      </c>
      <c r="R2685" s="77" t="str">
        <f t="shared" si="208"/>
        <v/>
      </c>
      <c r="S2685" s="77" t="str">
        <f>IF(O2685="","",IF(OR(VALUE(LEFT(O2685,2))&gt;IF(RIGHT(J2685,1)="M",7,19),AND(OR(LEFT(O2685,2)={"07","19"}),VALUE(RIGHT(O2685,2))&gt;15)),TRUE,FALSE))</f>
        <v/>
      </c>
      <c r="T2685" s="77" t="str">
        <f>IF(O2685="","",IF(OR(VALUE(LEFT(O2685,2))&gt;IF(RIGHT(J2685,1)="M",7,19),AND(OR(LEFT(O2685,2)={"07","19"}),VALUE(RIGHT(O2685,2))&gt;5)),TRUE,FALSE))</f>
        <v/>
      </c>
    </row>
    <row r="2686" spans="12:20" x14ac:dyDescent="0.25">
      <c r="L2686" s="75">
        <f>COUNTIF($B$2:B2686,B2686)</f>
        <v>0</v>
      </c>
      <c r="M2686" s="75">
        <f>COUNTIF($L$2:L2686,4)</f>
        <v>42</v>
      </c>
      <c r="N2686" s="76" t="str">
        <f t="shared" si="209"/>
        <v>0</v>
      </c>
      <c r="O2686" s="76" t="str">
        <f t="shared" si="205"/>
        <v/>
      </c>
      <c r="P2686" s="75" t="str">
        <f t="shared" si="206"/>
        <v/>
      </c>
      <c r="Q2686" s="77" t="str">
        <f t="shared" si="207"/>
        <v/>
      </c>
      <c r="R2686" s="77" t="str">
        <f t="shared" si="208"/>
        <v/>
      </c>
      <c r="S2686" s="77" t="str">
        <f>IF(O2686="","",IF(OR(VALUE(LEFT(O2686,2))&gt;IF(RIGHT(J2686,1)="M",7,19),AND(OR(LEFT(O2686,2)={"07","19"}),VALUE(RIGHT(O2686,2))&gt;15)),TRUE,FALSE))</f>
        <v/>
      </c>
      <c r="T2686" s="77" t="str">
        <f>IF(O2686="","",IF(OR(VALUE(LEFT(O2686,2))&gt;IF(RIGHT(J2686,1)="M",7,19),AND(OR(LEFT(O2686,2)={"07","19"}),VALUE(RIGHT(O2686,2))&gt;5)),TRUE,FALSE))</f>
        <v/>
      </c>
    </row>
    <row r="2687" spans="12:20" x14ac:dyDescent="0.25">
      <c r="L2687" s="75">
        <f>COUNTIF($B$2:B2687,B2687)</f>
        <v>0</v>
      </c>
      <c r="M2687" s="75">
        <f>COUNTIF($L$2:L2687,4)</f>
        <v>42</v>
      </c>
      <c r="N2687" s="76" t="str">
        <f t="shared" si="209"/>
        <v>0</v>
      </c>
      <c r="O2687" s="76" t="str">
        <f t="shared" si="205"/>
        <v/>
      </c>
      <c r="P2687" s="75" t="str">
        <f t="shared" si="206"/>
        <v/>
      </c>
      <c r="Q2687" s="77" t="str">
        <f t="shared" si="207"/>
        <v/>
      </c>
      <c r="R2687" s="77" t="str">
        <f t="shared" si="208"/>
        <v/>
      </c>
      <c r="S2687" s="77" t="str">
        <f>IF(O2687="","",IF(OR(VALUE(LEFT(O2687,2))&gt;IF(RIGHT(J2687,1)="M",7,19),AND(OR(LEFT(O2687,2)={"07","19"}),VALUE(RIGHT(O2687,2))&gt;15)),TRUE,FALSE))</f>
        <v/>
      </c>
      <c r="T2687" s="77" t="str">
        <f>IF(O2687="","",IF(OR(VALUE(LEFT(O2687,2))&gt;IF(RIGHT(J2687,1)="M",7,19),AND(OR(LEFT(O2687,2)={"07","19"}),VALUE(RIGHT(O2687,2))&gt;5)),TRUE,FALSE))</f>
        <v/>
      </c>
    </row>
    <row r="2688" spans="12:20" x14ac:dyDescent="0.25">
      <c r="L2688" s="75">
        <f>COUNTIF($B$2:B2688,B2688)</f>
        <v>0</v>
      </c>
      <c r="M2688" s="75">
        <f>COUNTIF($L$2:L2688,4)</f>
        <v>42</v>
      </c>
      <c r="N2688" s="76" t="str">
        <f t="shared" si="209"/>
        <v>0</v>
      </c>
      <c r="O2688" s="76" t="str">
        <f t="shared" si="205"/>
        <v/>
      </c>
      <c r="P2688" s="75" t="str">
        <f t="shared" si="206"/>
        <v/>
      </c>
      <c r="Q2688" s="77" t="str">
        <f t="shared" si="207"/>
        <v/>
      </c>
      <c r="R2688" s="77" t="str">
        <f t="shared" si="208"/>
        <v/>
      </c>
      <c r="S2688" s="77" t="str">
        <f>IF(O2688="","",IF(OR(VALUE(LEFT(O2688,2))&gt;IF(RIGHT(J2688,1)="M",7,19),AND(OR(LEFT(O2688,2)={"07","19"}),VALUE(RIGHT(O2688,2))&gt;15)),TRUE,FALSE))</f>
        <v/>
      </c>
      <c r="T2688" s="77" t="str">
        <f>IF(O2688="","",IF(OR(VALUE(LEFT(O2688,2))&gt;IF(RIGHT(J2688,1)="M",7,19),AND(OR(LEFT(O2688,2)={"07","19"}),VALUE(RIGHT(O2688,2))&gt;5)),TRUE,FALSE))</f>
        <v/>
      </c>
    </row>
    <row r="2689" spans="12:20" x14ac:dyDescent="0.25">
      <c r="L2689" s="75">
        <f>COUNTIF($B$2:B2689,B2689)</f>
        <v>0</v>
      </c>
      <c r="M2689" s="75">
        <f>COUNTIF($L$2:L2689,4)</f>
        <v>42</v>
      </c>
      <c r="N2689" s="76" t="str">
        <f t="shared" si="209"/>
        <v>0</v>
      </c>
      <c r="O2689" s="76" t="str">
        <f t="shared" si="205"/>
        <v/>
      </c>
      <c r="P2689" s="75" t="str">
        <f t="shared" si="206"/>
        <v/>
      </c>
      <c r="Q2689" s="77" t="str">
        <f t="shared" si="207"/>
        <v/>
      </c>
      <c r="R2689" s="77" t="str">
        <f t="shared" si="208"/>
        <v/>
      </c>
      <c r="S2689" s="77" t="str">
        <f>IF(O2689="","",IF(OR(VALUE(LEFT(O2689,2))&gt;IF(RIGHT(J2689,1)="M",7,19),AND(OR(LEFT(O2689,2)={"07","19"}),VALUE(RIGHT(O2689,2))&gt;15)),TRUE,FALSE))</f>
        <v/>
      </c>
      <c r="T2689" s="77" t="str">
        <f>IF(O2689="","",IF(OR(VALUE(LEFT(O2689,2))&gt;IF(RIGHT(J2689,1)="M",7,19),AND(OR(LEFT(O2689,2)={"07","19"}),VALUE(RIGHT(O2689,2))&gt;5)),TRUE,FALSE))</f>
        <v/>
      </c>
    </row>
    <row r="2690" spans="12:20" x14ac:dyDescent="0.25">
      <c r="L2690" s="75">
        <f>COUNTIF($B$2:B2690,B2690)</f>
        <v>0</v>
      </c>
      <c r="M2690" s="75">
        <f>COUNTIF($L$2:L2690,4)</f>
        <v>42</v>
      </c>
      <c r="N2690" s="76" t="str">
        <f t="shared" si="209"/>
        <v>0</v>
      </c>
      <c r="O2690" s="76" t="str">
        <f t="shared" ref="O2690:O2753" si="210">TRIM(SUBSTITUTE(SUBSTITUTE(D2690,"+",""),"_",""))</f>
        <v/>
      </c>
      <c r="P2690" s="75" t="str">
        <f t="shared" ref="P2690:P2753" si="211">TRIM(SUBSTITUTE(SUBSTITUTE(E2690,"+",""),"_",""))</f>
        <v/>
      </c>
      <c r="Q2690" s="77" t="str">
        <f t="shared" ref="Q2690:Q2753" si="212">IFERROR(IF(RIGHT(P2690,2)&lt;RIGHT(O2690,2),IF(P2690&lt;O2690,P2690+2360-O2690,P2690-40-O2690),IF(P2690&lt;O2690,P2690+2400-O2690,P2690-O2690)),"")</f>
        <v/>
      </c>
      <c r="R2690" s="77" t="str">
        <f t="shared" ref="R2690:R2753" si="213">IFERROR(ROUNDDOWN(Q2690/100,0),"")</f>
        <v/>
      </c>
      <c r="S2690" s="77" t="str">
        <f>IF(O2690="","",IF(OR(VALUE(LEFT(O2690,2))&gt;IF(RIGHT(J2690,1)="M",7,19),AND(OR(LEFT(O2690,2)={"07","19"}),VALUE(RIGHT(O2690,2))&gt;15)),TRUE,FALSE))</f>
        <v/>
      </c>
      <c r="T2690" s="77" t="str">
        <f>IF(O2690="","",IF(OR(VALUE(LEFT(O2690,2))&gt;IF(RIGHT(J2690,1)="M",7,19),AND(OR(LEFT(O2690,2)={"07","19"}),VALUE(RIGHT(O2690,2))&gt;5)),TRUE,FALSE))</f>
        <v/>
      </c>
    </row>
    <row r="2691" spans="12:20" x14ac:dyDescent="0.25">
      <c r="L2691" s="75">
        <f>COUNTIF($B$2:B2691,B2691)</f>
        <v>0</v>
      </c>
      <c r="M2691" s="75">
        <f>COUNTIF($L$2:L2691,4)</f>
        <v>42</v>
      </c>
      <c r="N2691" s="76" t="str">
        <f t="shared" ref="N2691:N2754" si="214">A2691&amp;DAY(C2691)</f>
        <v>0</v>
      </c>
      <c r="O2691" s="76" t="str">
        <f t="shared" si="210"/>
        <v/>
      </c>
      <c r="P2691" s="75" t="str">
        <f t="shared" si="211"/>
        <v/>
      </c>
      <c r="Q2691" s="77" t="str">
        <f t="shared" si="212"/>
        <v/>
      </c>
      <c r="R2691" s="77" t="str">
        <f t="shared" si="213"/>
        <v/>
      </c>
      <c r="S2691" s="77" t="str">
        <f>IF(O2691="","",IF(OR(VALUE(LEFT(O2691,2))&gt;IF(RIGHT(J2691,1)="M",7,19),AND(OR(LEFT(O2691,2)={"07","19"}),VALUE(RIGHT(O2691,2))&gt;15)),TRUE,FALSE))</f>
        <v/>
      </c>
      <c r="T2691" s="77" t="str">
        <f>IF(O2691="","",IF(OR(VALUE(LEFT(O2691,2))&gt;IF(RIGHT(J2691,1)="M",7,19),AND(OR(LEFT(O2691,2)={"07","19"}),VALUE(RIGHT(O2691,2))&gt;5)),TRUE,FALSE))</f>
        <v/>
      </c>
    </row>
    <row r="2692" spans="12:20" x14ac:dyDescent="0.25">
      <c r="L2692" s="75">
        <f>COUNTIF($B$2:B2692,B2692)</f>
        <v>0</v>
      </c>
      <c r="M2692" s="75">
        <f>COUNTIF($L$2:L2692,4)</f>
        <v>42</v>
      </c>
      <c r="N2692" s="76" t="str">
        <f t="shared" si="214"/>
        <v>0</v>
      </c>
      <c r="O2692" s="76" t="str">
        <f t="shared" si="210"/>
        <v/>
      </c>
      <c r="P2692" s="75" t="str">
        <f t="shared" si="211"/>
        <v/>
      </c>
      <c r="Q2692" s="77" t="str">
        <f t="shared" si="212"/>
        <v/>
      </c>
      <c r="R2692" s="77" t="str">
        <f t="shared" si="213"/>
        <v/>
      </c>
      <c r="S2692" s="77" t="str">
        <f>IF(O2692="","",IF(OR(VALUE(LEFT(O2692,2))&gt;IF(RIGHT(J2692,1)="M",7,19),AND(OR(LEFT(O2692,2)={"07","19"}),VALUE(RIGHT(O2692,2))&gt;15)),TRUE,FALSE))</f>
        <v/>
      </c>
      <c r="T2692" s="77" t="str">
        <f>IF(O2692="","",IF(OR(VALUE(LEFT(O2692,2))&gt;IF(RIGHT(J2692,1)="M",7,19),AND(OR(LEFT(O2692,2)={"07","19"}),VALUE(RIGHT(O2692,2))&gt;5)),TRUE,FALSE))</f>
        <v/>
      </c>
    </row>
    <row r="2693" spans="12:20" x14ac:dyDescent="0.25">
      <c r="L2693" s="75">
        <f>COUNTIF($B$2:B2693,B2693)</f>
        <v>0</v>
      </c>
      <c r="M2693" s="75">
        <f>COUNTIF($L$2:L2693,4)</f>
        <v>42</v>
      </c>
      <c r="N2693" s="76" t="str">
        <f t="shared" si="214"/>
        <v>0</v>
      </c>
      <c r="O2693" s="76" t="str">
        <f t="shared" si="210"/>
        <v/>
      </c>
      <c r="P2693" s="75" t="str">
        <f t="shared" si="211"/>
        <v/>
      </c>
      <c r="Q2693" s="77" t="str">
        <f t="shared" si="212"/>
        <v/>
      </c>
      <c r="R2693" s="77" t="str">
        <f t="shared" si="213"/>
        <v/>
      </c>
      <c r="S2693" s="77" t="str">
        <f>IF(O2693="","",IF(OR(VALUE(LEFT(O2693,2))&gt;IF(RIGHT(J2693,1)="M",7,19),AND(OR(LEFT(O2693,2)={"07","19"}),VALUE(RIGHT(O2693,2))&gt;15)),TRUE,FALSE))</f>
        <v/>
      </c>
      <c r="T2693" s="77" t="str">
        <f>IF(O2693="","",IF(OR(VALUE(LEFT(O2693,2))&gt;IF(RIGHT(J2693,1)="M",7,19),AND(OR(LEFT(O2693,2)={"07","19"}),VALUE(RIGHT(O2693,2))&gt;5)),TRUE,FALSE))</f>
        <v/>
      </c>
    </row>
    <row r="2694" spans="12:20" x14ac:dyDescent="0.25">
      <c r="L2694" s="75">
        <f>COUNTIF($B$2:B2694,B2694)</f>
        <v>0</v>
      </c>
      <c r="M2694" s="75">
        <f>COUNTIF($L$2:L2694,4)</f>
        <v>42</v>
      </c>
      <c r="N2694" s="76" t="str">
        <f t="shared" si="214"/>
        <v>0</v>
      </c>
      <c r="O2694" s="76" t="str">
        <f t="shared" si="210"/>
        <v/>
      </c>
      <c r="P2694" s="75" t="str">
        <f t="shared" si="211"/>
        <v/>
      </c>
      <c r="Q2694" s="77" t="str">
        <f t="shared" si="212"/>
        <v/>
      </c>
      <c r="R2694" s="77" t="str">
        <f t="shared" si="213"/>
        <v/>
      </c>
      <c r="S2694" s="77" t="str">
        <f>IF(O2694="","",IF(OR(VALUE(LEFT(O2694,2))&gt;IF(RIGHT(J2694,1)="M",7,19),AND(OR(LEFT(O2694,2)={"07","19"}),VALUE(RIGHT(O2694,2))&gt;15)),TRUE,FALSE))</f>
        <v/>
      </c>
      <c r="T2694" s="77" t="str">
        <f>IF(O2694="","",IF(OR(VALUE(LEFT(O2694,2))&gt;IF(RIGHT(J2694,1)="M",7,19),AND(OR(LEFT(O2694,2)={"07","19"}),VALUE(RIGHT(O2694,2))&gt;5)),TRUE,FALSE))</f>
        <v/>
      </c>
    </row>
    <row r="2695" spans="12:20" x14ac:dyDescent="0.25">
      <c r="L2695" s="75">
        <f>COUNTIF($B$2:B2695,B2695)</f>
        <v>0</v>
      </c>
      <c r="M2695" s="75">
        <f>COUNTIF($L$2:L2695,4)</f>
        <v>42</v>
      </c>
      <c r="N2695" s="76" t="str">
        <f t="shared" si="214"/>
        <v>0</v>
      </c>
      <c r="O2695" s="76" t="str">
        <f t="shared" si="210"/>
        <v/>
      </c>
      <c r="P2695" s="75" t="str">
        <f t="shared" si="211"/>
        <v/>
      </c>
      <c r="Q2695" s="77" t="str">
        <f t="shared" si="212"/>
        <v/>
      </c>
      <c r="R2695" s="77" t="str">
        <f t="shared" si="213"/>
        <v/>
      </c>
      <c r="S2695" s="77" t="str">
        <f>IF(O2695="","",IF(OR(VALUE(LEFT(O2695,2))&gt;IF(RIGHT(J2695,1)="M",7,19),AND(OR(LEFT(O2695,2)={"07","19"}),VALUE(RIGHT(O2695,2))&gt;15)),TRUE,FALSE))</f>
        <v/>
      </c>
      <c r="T2695" s="77" t="str">
        <f>IF(O2695="","",IF(OR(VALUE(LEFT(O2695,2))&gt;IF(RIGHT(J2695,1)="M",7,19),AND(OR(LEFT(O2695,2)={"07","19"}),VALUE(RIGHT(O2695,2))&gt;5)),TRUE,FALSE))</f>
        <v/>
      </c>
    </row>
    <row r="2696" spans="12:20" x14ac:dyDescent="0.25">
      <c r="L2696" s="75">
        <f>COUNTIF($B$2:B2696,B2696)</f>
        <v>0</v>
      </c>
      <c r="M2696" s="75">
        <f>COUNTIF($L$2:L2696,4)</f>
        <v>42</v>
      </c>
      <c r="N2696" s="76" t="str">
        <f t="shared" si="214"/>
        <v>0</v>
      </c>
      <c r="O2696" s="76" t="str">
        <f t="shared" si="210"/>
        <v/>
      </c>
      <c r="P2696" s="75" t="str">
        <f t="shared" si="211"/>
        <v/>
      </c>
      <c r="Q2696" s="77" t="str">
        <f t="shared" si="212"/>
        <v/>
      </c>
      <c r="R2696" s="77" t="str">
        <f t="shared" si="213"/>
        <v/>
      </c>
      <c r="S2696" s="77" t="str">
        <f>IF(O2696="","",IF(OR(VALUE(LEFT(O2696,2))&gt;IF(RIGHT(J2696,1)="M",7,19),AND(OR(LEFT(O2696,2)={"07","19"}),VALUE(RIGHT(O2696,2))&gt;15)),TRUE,FALSE))</f>
        <v/>
      </c>
      <c r="T2696" s="77" t="str">
        <f>IF(O2696="","",IF(OR(VALUE(LEFT(O2696,2))&gt;IF(RIGHT(J2696,1)="M",7,19),AND(OR(LEFT(O2696,2)={"07","19"}),VALUE(RIGHT(O2696,2))&gt;5)),TRUE,FALSE))</f>
        <v/>
      </c>
    </row>
    <row r="2697" spans="12:20" x14ac:dyDescent="0.25">
      <c r="L2697" s="75">
        <f>COUNTIF($B$2:B2697,B2697)</f>
        <v>0</v>
      </c>
      <c r="M2697" s="75">
        <f>COUNTIF($L$2:L2697,4)</f>
        <v>42</v>
      </c>
      <c r="N2697" s="76" t="str">
        <f t="shared" si="214"/>
        <v>0</v>
      </c>
      <c r="O2697" s="76" t="str">
        <f t="shared" si="210"/>
        <v/>
      </c>
      <c r="P2697" s="75" t="str">
        <f t="shared" si="211"/>
        <v/>
      </c>
      <c r="Q2697" s="77" t="str">
        <f t="shared" si="212"/>
        <v/>
      </c>
      <c r="R2697" s="77" t="str">
        <f t="shared" si="213"/>
        <v/>
      </c>
      <c r="S2697" s="77" t="str">
        <f>IF(O2697="","",IF(OR(VALUE(LEFT(O2697,2))&gt;IF(RIGHT(J2697,1)="M",7,19),AND(OR(LEFT(O2697,2)={"07","19"}),VALUE(RIGHT(O2697,2))&gt;15)),TRUE,FALSE))</f>
        <v/>
      </c>
      <c r="T2697" s="77" t="str">
        <f>IF(O2697="","",IF(OR(VALUE(LEFT(O2697,2))&gt;IF(RIGHT(J2697,1)="M",7,19),AND(OR(LEFT(O2697,2)={"07","19"}),VALUE(RIGHT(O2697,2))&gt;5)),TRUE,FALSE))</f>
        <v/>
      </c>
    </row>
    <row r="2698" spans="12:20" x14ac:dyDescent="0.25">
      <c r="L2698" s="75">
        <f>COUNTIF($B$2:B2698,B2698)</f>
        <v>0</v>
      </c>
      <c r="M2698" s="75">
        <f>COUNTIF($L$2:L2698,4)</f>
        <v>42</v>
      </c>
      <c r="N2698" s="76" t="str">
        <f t="shared" si="214"/>
        <v>0</v>
      </c>
      <c r="O2698" s="76" t="str">
        <f t="shared" si="210"/>
        <v/>
      </c>
      <c r="P2698" s="75" t="str">
        <f t="shared" si="211"/>
        <v/>
      </c>
      <c r="Q2698" s="77" t="str">
        <f t="shared" si="212"/>
        <v/>
      </c>
      <c r="R2698" s="77" t="str">
        <f t="shared" si="213"/>
        <v/>
      </c>
      <c r="S2698" s="77" t="str">
        <f>IF(O2698="","",IF(OR(VALUE(LEFT(O2698,2))&gt;IF(RIGHT(J2698,1)="M",7,19),AND(OR(LEFT(O2698,2)={"07","19"}),VALUE(RIGHT(O2698,2))&gt;15)),TRUE,FALSE))</f>
        <v/>
      </c>
      <c r="T2698" s="77" t="str">
        <f>IF(O2698="","",IF(OR(VALUE(LEFT(O2698,2))&gt;IF(RIGHT(J2698,1)="M",7,19),AND(OR(LEFT(O2698,2)={"07","19"}),VALUE(RIGHT(O2698,2))&gt;5)),TRUE,FALSE))</f>
        <v/>
      </c>
    </row>
    <row r="2699" spans="12:20" x14ac:dyDescent="0.25">
      <c r="L2699" s="75">
        <f>COUNTIF($B$2:B2699,B2699)</f>
        <v>0</v>
      </c>
      <c r="M2699" s="75">
        <f>COUNTIF($L$2:L2699,4)</f>
        <v>42</v>
      </c>
      <c r="N2699" s="76" t="str">
        <f t="shared" si="214"/>
        <v>0</v>
      </c>
      <c r="O2699" s="76" t="str">
        <f t="shared" si="210"/>
        <v/>
      </c>
      <c r="P2699" s="75" t="str">
        <f t="shared" si="211"/>
        <v/>
      </c>
      <c r="Q2699" s="77" t="str">
        <f t="shared" si="212"/>
        <v/>
      </c>
      <c r="R2699" s="77" t="str">
        <f t="shared" si="213"/>
        <v/>
      </c>
      <c r="S2699" s="77" t="str">
        <f>IF(O2699="","",IF(OR(VALUE(LEFT(O2699,2))&gt;IF(RIGHT(J2699,1)="M",7,19),AND(OR(LEFT(O2699,2)={"07","19"}),VALUE(RIGHT(O2699,2))&gt;15)),TRUE,FALSE))</f>
        <v/>
      </c>
      <c r="T2699" s="77" t="str">
        <f>IF(O2699="","",IF(OR(VALUE(LEFT(O2699,2))&gt;IF(RIGHT(J2699,1)="M",7,19),AND(OR(LEFT(O2699,2)={"07","19"}),VALUE(RIGHT(O2699,2))&gt;5)),TRUE,FALSE))</f>
        <v/>
      </c>
    </row>
    <row r="2700" spans="12:20" x14ac:dyDescent="0.25">
      <c r="L2700" s="75">
        <f>COUNTIF($B$2:B2700,B2700)</f>
        <v>0</v>
      </c>
      <c r="M2700" s="75">
        <f>COUNTIF($L$2:L2700,4)</f>
        <v>42</v>
      </c>
      <c r="N2700" s="76" t="str">
        <f t="shared" si="214"/>
        <v>0</v>
      </c>
      <c r="O2700" s="76" t="str">
        <f t="shared" si="210"/>
        <v/>
      </c>
      <c r="P2700" s="75" t="str">
        <f t="shared" si="211"/>
        <v/>
      </c>
      <c r="Q2700" s="77" t="str">
        <f t="shared" si="212"/>
        <v/>
      </c>
      <c r="R2700" s="77" t="str">
        <f t="shared" si="213"/>
        <v/>
      </c>
      <c r="S2700" s="77" t="str">
        <f>IF(O2700="","",IF(OR(VALUE(LEFT(O2700,2))&gt;IF(RIGHT(J2700,1)="M",7,19),AND(OR(LEFT(O2700,2)={"07","19"}),VALUE(RIGHT(O2700,2))&gt;15)),TRUE,FALSE))</f>
        <v/>
      </c>
      <c r="T2700" s="77" t="str">
        <f>IF(O2700="","",IF(OR(VALUE(LEFT(O2700,2))&gt;IF(RIGHT(J2700,1)="M",7,19),AND(OR(LEFT(O2700,2)={"07","19"}),VALUE(RIGHT(O2700,2))&gt;5)),TRUE,FALSE))</f>
        <v/>
      </c>
    </row>
    <row r="2701" spans="12:20" x14ac:dyDescent="0.25">
      <c r="L2701" s="75">
        <f>COUNTIF($B$2:B2701,B2701)</f>
        <v>0</v>
      </c>
      <c r="M2701" s="75">
        <f>COUNTIF($L$2:L2701,4)</f>
        <v>42</v>
      </c>
      <c r="N2701" s="76" t="str">
        <f t="shared" si="214"/>
        <v>0</v>
      </c>
      <c r="O2701" s="76" t="str">
        <f t="shared" si="210"/>
        <v/>
      </c>
      <c r="P2701" s="75" t="str">
        <f t="shared" si="211"/>
        <v/>
      </c>
      <c r="Q2701" s="77" t="str">
        <f t="shared" si="212"/>
        <v/>
      </c>
      <c r="R2701" s="77" t="str">
        <f t="shared" si="213"/>
        <v/>
      </c>
      <c r="S2701" s="77" t="str">
        <f>IF(O2701="","",IF(OR(VALUE(LEFT(O2701,2))&gt;IF(RIGHT(J2701,1)="M",7,19),AND(OR(LEFT(O2701,2)={"07","19"}),VALUE(RIGHT(O2701,2))&gt;15)),TRUE,FALSE))</f>
        <v/>
      </c>
      <c r="T2701" s="77" t="str">
        <f>IF(O2701="","",IF(OR(VALUE(LEFT(O2701,2))&gt;IF(RIGHT(J2701,1)="M",7,19),AND(OR(LEFT(O2701,2)={"07","19"}),VALUE(RIGHT(O2701,2))&gt;5)),TRUE,FALSE))</f>
        <v/>
      </c>
    </row>
    <row r="2702" spans="12:20" x14ac:dyDescent="0.25">
      <c r="L2702" s="75">
        <f>COUNTIF($B$2:B2702,B2702)</f>
        <v>0</v>
      </c>
      <c r="M2702" s="75">
        <f>COUNTIF($L$2:L2702,4)</f>
        <v>42</v>
      </c>
      <c r="N2702" s="76" t="str">
        <f t="shared" si="214"/>
        <v>0</v>
      </c>
      <c r="O2702" s="76" t="str">
        <f t="shared" si="210"/>
        <v/>
      </c>
      <c r="P2702" s="75" t="str">
        <f t="shared" si="211"/>
        <v/>
      </c>
      <c r="Q2702" s="77" t="str">
        <f t="shared" si="212"/>
        <v/>
      </c>
      <c r="R2702" s="77" t="str">
        <f t="shared" si="213"/>
        <v/>
      </c>
      <c r="S2702" s="77" t="str">
        <f>IF(O2702="","",IF(OR(VALUE(LEFT(O2702,2))&gt;IF(RIGHT(J2702,1)="M",7,19),AND(OR(LEFT(O2702,2)={"07","19"}),VALUE(RIGHT(O2702,2))&gt;15)),TRUE,FALSE))</f>
        <v/>
      </c>
      <c r="T2702" s="77" t="str">
        <f>IF(O2702="","",IF(OR(VALUE(LEFT(O2702,2))&gt;IF(RIGHT(J2702,1)="M",7,19),AND(OR(LEFT(O2702,2)={"07","19"}),VALUE(RIGHT(O2702,2))&gt;5)),TRUE,FALSE))</f>
        <v/>
      </c>
    </row>
    <row r="2703" spans="12:20" x14ac:dyDescent="0.25">
      <c r="L2703" s="75">
        <f>COUNTIF($B$2:B2703,B2703)</f>
        <v>0</v>
      </c>
      <c r="M2703" s="75">
        <f>COUNTIF($L$2:L2703,4)</f>
        <v>42</v>
      </c>
      <c r="N2703" s="76" t="str">
        <f t="shared" si="214"/>
        <v>0</v>
      </c>
      <c r="O2703" s="76" t="str">
        <f t="shared" si="210"/>
        <v/>
      </c>
      <c r="P2703" s="75" t="str">
        <f t="shared" si="211"/>
        <v/>
      </c>
      <c r="Q2703" s="77" t="str">
        <f t="shared" si="212"/>
        <v/>
      </c>
      <c r="R2703" s="77" t="str">
        <f t="shared" si="213"/>
        <v/>
      </c>
      <c r="S2703" s="77" t="str">
        <f>IF(O2703="","",IF(OR(VALUE(LEFT(O2703,2))&gt;IF(RIGHT(J2703,1)="M",7,19),AND(OR(LEFT(O2703,2)={"07","19"}),VALUE(RIGHT(O2703,2))&gt;15)),TRUE,FALSE))</f>
        <v/>
      </c>
      <c r="T2703" s="77" t="str">
        <f>IF(O2703="","",IF(OR(VALUE(LEFT(O2703,2))&gt;IF(RIGHT(J2703,1)="M",7,19),AND(OR(LEFT(O2703,2)={"07","19"}),VALUE(RIGHT(O2703,2))&gt;5)),TRUE,FALSE))</f>
        <v/>
      </c>
    </row>
    <row r="2704" spans="12:20" x14ac:dyDescent="0.25">
      <c r="L2704" s="75">
        <f>COUNTIF($B$2:B2704,B2704)</f>
        <v>0</v>
      </c>
      <c r="M2704" s="75">
        <f>COUNTIF($L$2:L2704,4)</f>
        <v>42</v>
      </c>
      <c r="N2704" s="76" t="str">
        <f t="shared" si="214"/>
        <v>0</v>
      </c>
      <c r="O2704" s="76" t="str">
        <f t="shared" si="210"/>
        <v/>
      </c>
      <c r="P2704" s="75" t="str">
        <f t="shared" si="211"/>
        <v/>
      </c>
      <c r="Q2704" s="77" t="str">
        <f t="shared" si="212"/>
        <v/>
      </c>
      <c r="R2704" s="77" t="str">
        <f t="shared" si="213"/>
        <v/>
      </c>
      <c r="S2704" s="77" t="str">
        <f>IF(O2704="","",IF(OR(VALUE(LEFT(O2704,2))&gt;IF(RIGHT(J2704,1)="M",7,19),AND(OR(LEFT(O2704,2)={"07","19"}),VALUE(RIGHT(O2704,2))&gt;15)),TRUE,FALSE))</f>
        <v/>
      </c>
      <c r="T2704" s="77" t="str">
        <f>IF(O2704="","",IF(OR(VALUE(LEFT(O2704,2))&gt;IF(RIGHT(J2704,1)="M",7,19),AND(OR(LEFT(O2704,2)={"07","19"}),VALUE(RIGHT(O2704,2))&gt;5)),TRUE,FALSE))</f>
        <v/>
      </c>
    </row>
    <row r="2705" spans="12:20" x14ac:dyDescent="0.25">
      <c r="L2705" s="75">
        <f>COUNTIF($B$2:B2705,B2705)</f>
        <v>0</v>
      </c>
      <c r="M2705" s="75">
        <f>COUNTIF($L$2:L2705,4)</f>
        <v>42</v>
      </c>
      <c r="N2705" s="76" t="str">
        <f t="shared" si="214"/>
        <v>0</v>
      </c>
      <c r="O2705" s="76" t="str">
        <f t="shared" si="210"/>
        <v/>
      </c>
      <c r="P2705" s="75" t="str">
        <f t="shared" si="211"/>
        <v/>
      </c>
      <c r="Q2705" s="77" t="str">
        <f t="shared" si="212"/>
        <v/>
      </c>
      <c r="R2705" s="77" t="str">
        <f t="shared" si="213"/>
        <v/>
      </c>
      <c r="S2705" s="77" t="str">
        <f>IF(O2705="","",IF(OR(VALUE(LEFT(O2705,2))&gt;IF(RIGHT(J2705,1)="M",7,19),AND(OR(LEFT(O2705,2)={"07","19"}),VALUE(RIGHT(O2705,2))&gt;15)),TRUE,FALSE))</f>
        <v/>
      </c>
      <c r="T2705" s="77" t="str">
        <f>IF(O2705="","",IF(OR(VALUE(LEFT(O2705,2))&gt;IF(RIGHT(J2705,1)="M",7,19),AND(OR(LEFT(O2705,2)={"07","19"}),VALUE(RIGHT(O2705,2))&gt;5)),TRUE,FALSE))</f>
        <v/>
      </c>
    </row>
    <row r="2706" spans="12:20" x14ac:dyDescent="0.25">
      <c r="L2706" s="75">
        <f>COUNTIF($B$2:B2706,B2706)</f>
        <v>0</v>
      </c>
      <c r="M2706" s="75">
        <f>COUNTIF($L$2:L2706,4)</f>
        <v>42</v>
      </c>
      <c r="N2706" s="76" t="str">
        <f t="shared" si="214"/>
        <v>0</v>
      </c>
      <c r="O2706" s="76" t="str">
        <f t="shared" si="210"/>
        <v/>
      </c>
      <c r="P2706" s="75" t="str">
        <f t="shared" si="211"/>
        <v/>
      </c>
      <c r="Q2706" s="77" t="str">
        <f t="shared" si="212"/>
        <v/>
      </c>
      <c r="R2706" s="77" t="str">
        <f t="shared" si="213"/>
        <v/>
      </c>
      <c r="S2706" s="77" t="str">
        <f>IF(O2706="","",IF(OR(VALUE(LEFT(O2706,2))&gt;IF(RIGHT(J2706,1)="M",7,19),AND(OR(LEFT(O2706,2)={"07","19"}),VALUE(RIGHT(O2706,2))&gt;15)),TRUE,FALSE))</f>
        <v/>
      </c>
      <c r="T2706" s="77" t="str">
        <f>IF(O2706="","",IF(OR(VALUE(LEFT(O2706,2))&gt;IF(RIGHT(J2706,1)="M",7,19),AND(OR(LEFT(O2706,2)={"07","19"}),VALUE(RIGHT(O2706,2))&gt;5)),TRUE,FALSE))</f>
        <v/>
      </c>
    </row>
    <row r="2707" spans="12:20" x14ac:dyDescent="0.25">
      <c r="L2707" s="75">
        <f>COUNTIF($B$2:B2707,B2707)</f>
        <v>0</v>
      </c>
      <c r="M2707" s="75">
        <f>COUNTIF($L$2:L2707,4)</f>
        <v>42</v>
      </c>
      <c r="N2707" s="76" t="str">
        <f t="shared" si="214"/>
        <v>0</v>
      </c>
      <c r="O2707" s="76" t="str">
        <f t="shared" si="210"/>
        <v/>
      </c>
      <c r="P2707" s="75" t="str">
        <f t="shared" si="211"/>
        <v/>
      </c>
      <c r="Q2707" s="77" t="str">
        <f t="shared" si="212"/>
        <v/>
      </c>
      <c r="R2707" s="77" t="str">
        <f t="shared" si="213"/>
        <v/>
      </c>
      <c r="S2707" s="77" t="str">
        <f>IF(O2707="","",IF(OR(VALUE(LEFT(O2707,2))&gt;IF(RIGHT(J2707,1)="M",7,19),AND(OR(LEFT(O2707,2)={"07","19"}),VALUE(RIGHT(O2707,2))&gt;15)),TRUE,FALSE))</f>
        <v/>
      </c>
      <c r="T2707" s="77" t="str">
        <f>IF(O2707="","",IF(OR(VALUE(LEFT(O2707,2))&gt;IF(RIGHT(J2707,1)="M",7,19),AND(OR(LEFT(O2707,2)={"07","19"}),VALUE(RIGHT(O2707,2))&gt;5)),TRUE,FALSE))</f>
        <v/>
      </c>
    </row>
    <row r="2708" spans="12:20" x14ac:dyDescent="0.25">
      <c r="L2708" s="75">
        <f>COUNTIF($B$2:B2708,B2708)</f>
        <v>0</v>
      </c>
      <c r="M2708" s="75">
        <f>COUNTIF($L$2:L2708,4)</f>
        <v>42</v>
      </c>
      <c r="N2708" s="76" t="str">
        <f t="shared" si="214"/>
        <v>0</v>
      </c>
      <c r="O2708" s="76" t="str">
        <f t="shared" si="210"/>
        <v/>
      </c>
      <c r="P2708" s="75" t="str">
        <f t="shared" si="211"/>
        <v/>
      </c>
      <c r="Q2708" s="77" t="str">
        <f t="shared" si="212"/>
        <v/>
      </c>
      <c r="R2708" s="77" t="str">
        <f t="shared" si="213"/>
        <v/>
      </c>
      <c r="S2708" s="77" t="str">
        <f>IF(O2708="","",IF(OR(VALUE(LEFT(O2708,2))&gt;IF(RIGHT(J2708,1)="M",7,19),AND(OR(LEFT(O2708,2)={"07","19"}),VALUE(RIGHT(O2708,2))&gt;15)),TRUE,FALSE))</f>
        <v/>
      </c>
      <c r="T2708" s="77" t="str">
        <f>IF(O2708="","",IF(OR(VALUE(LEFT(O2708,2))&gt;IF(RIGHT(J2708,1)="M",7,19),AND(OR(LEFT(O2708,2)={"07","19"}),VALUE(RIGHT(O2708,2))&gt;5)),TRUE,FALSE))</f>
        <v/>
      </c>
    </row>
    <row r="2709" spans="12:20" x14ac:dyDescent="0.25">
      <c r="L2709" s="75">
        <f>COUNTIF($B$2:B2709,B2709)</f>
        <v>0</v>
      </c>
      <c r="M2709" s="75">
        <f>COUNTIF($L$2:L2709,4)</f>
        <v>42</v>
      </c>
      <c r="N2709" s="76" t="str">
        <f t="shared" si="214"/>
        <v>0</v>
      </c>
      <c r="O2709" s="76" t="str">
        <f t="shared" si="210"/>
        <v/>
      </c>
      <c r="P2709" s="75" t="str">
        <f t="shared" si="211"/>
        <v/>
      </c>
      <c r="Q2709" s="77" t="str">
        <f t="shared" si="212"/>
        <v/>
      </c>
      <c r="R2709" s="77" t="str">
        <f t="shared" si="213"/>
        <v/>
      </c>
      <c r="S2709" s="77" t="str">
        <f>IF(O2709="","",IF(OR(VALUE(LEFT(O2709,2))&gt;IF(RIGHT(J2709,1)="M",7,19),AND(OR(LEFT(O2709,2)={"07","19"}),VALUE(RIGHT(O2709,2))&gt;15)),TRUE,FALSE))</f>
        <v/>
      </c>
      <c r="T2709" s="77" t="str">
        <f>IF(O2709="","",IF(OR(VALUE(LEFT(O2709,2))&gt;IF(RIGHT(J2709,1)="M",7,19),AND(OR(LEFT(O2709,2)={"07","19"}),VALUE(RIGHT(O2709,2))&gt;5)),TRUE,FALSE))</f>
        <v/>
      </c>
    </row>
    <row r="2710" spans="12:20" x14ac:dyDescent="0.25">
      <c r="L2710" s="75">
        <f>COUNTIF($B$2:B2710,B2710)</f>
        <v>0</v>
      </c>
      <c r="M2710" s="75">
        <f>COUNTIF($L$2:L2710,4)</f>
        <v>42</v>
      </c>
      <c r="N2710" s="76" t="str">
        <f t="shared" si="214"/>
        <v>0</v>
      </c>
      <c r="O2710" s="76" t="str">
        <f t="shared" si="210"/>
        <v/>
      </c>
      <c r="P2710" s="75" t="str">
        <f t="shared" si="211"/>
        <v/>
      </c>
      <c r="Q2710" s="77" t="str">
        <f t="shared" si="212"/>
        <v/>
      </c>
      <c r="R2710" s="77" t="str">
        <f t="shared" si="213"/>
        <v/>
      </c>
      <c r="S2710" s="77" t="str">
        <f>IF(O2710="","",IF(OR(VALUE(LEFT(O2710,2))&gt;IF(RIGHT(J2710,1)="M",7,19),AND(OR(LEFT(O2710,2)={"07","19"}),VALUE(RIGHT(O2710,2))&gt;15)),TRUE,FALSE))</f>
        <v/>
      </c>
      <c r="T2710" s="77" t="str">
        <f>IF(O2710="","",IF(OR(VALUE(LEFT(O2710,2))&gt;IF(RIGHT(J2710,1)="M",7,19),AND(OR(LEFT(O2710,2)={"07","19"}),VALUE(RIGHT(O2710,2))&gt;5)),TRUE,FALSE))</f>
        <v/>
      </c>
    </row>
    <row r="2711" spans="12:20" x14ac:dyDescent="0.25">
      <c r="L2711" s="75">
        <f>COUNTIF($B$2:B2711,B2711)</f>
        <v>0</v>
      </c>
      <c r="M2711" s="75">
        <f>COUNTIF($L$2:L2711,4)</f>
        <v>42</v>
      </c>
      <c r="N2711" s="76" t="str">
        <f t="shared" si="214"/>
        <v>0</v>
      </c>
      <c r="O2711" s="76" t="str">
        <f t="shared" si="210"/>
        <v/>
      </c>
      <c r="P2711" s="75" t="str">
        <f t="shared" si="211"/>
        <v/>
      </c>
      <c r="Q2711" s="77" t="str">
        <f t="shared" si="212"/>
        <v/>
      </c>
      <c r="R2711" s="77" t="str">
        <f t="shared" si="213"/>
        <v/>
      </c>
      <c r="S2711" s="77" t="str">
        <f>IF(O2711="","",IF(OR(VALUE(LEFT(O2711,2))&gt;IF(RIGHT(J2711,1)="M",7,19),AND(OR(LEFT(O2711,2)={"07","19"}),VALUE(RIGHT(O2711,2))&gt;15)),TRUE,FALSE))</f>
        <v/>
      </c>
      <c r="T2711" s="77" t="str">
        <f>IF(O2711="","",IF(OR(VALUE(LEFT(O2711,2))&gt;IF(RIGHT(J2711,1)="M",7,19),AND(OR(LEFT(O2711,2)={"07","19"}),VALUE(RIGHT(O2711,2))&gt;5)),TRUE,FALSE))</f>
        <v/>
      </c>
    </row>
    <row r="2712" spans="12:20" x14ac:dyDescent="0.25">
      <c r="L2712" s="75">
        <f>COUNTIF($B$2:B2712,B2712)</f>
        <v>0</v>
      </c>
      <c r="M2712" s="75">
        <f>COUNTIF($L$2:L2712,4)</f>
        <v>42</v>
      </c>
      <c r="N2712" s="76" t="str">
        <f t="shared" si="214"/>
        <v>0</v>
      </c>
      <c r="O2712" s="76" t="str">
        <f t="shared" si="210"/>
        <v/>
      </c>
      <c r="P2712" s="75" t="str">
        <f t="shared" si="211"/>
        <v/>
      </c>
      <c r="Q2712" s="77" t="str">
        <f t="shared" si="212"/>
        <v/>
      </c>
      <c r="R2712" s="77" t="str">
        <f t="shared" si="213"/>
        <v/>
      </c>
      <c r="S2712" s="77" t="str">
        <f>IF(O2712="","",IF(OR(VALUE(LEFT(O2712,2))&gt;IF(RIGHT(J2712,1)="M",7,19),AND(OR(LEFT(O2712,2)={"07","19"}),VALUE(RIGHT(O2712,2))&gt;15)),TRUE,FALSE))</f>
        <v/>
      </c>
      <c r="T2712" s="77" t="str">
        <f>IF(O2712="","",IF(OR(VALUE(LEFT(O2712,2))&gt;IF(RIGHT(J2712,1)="M",7,19),AND(OR(LEFT(O2712,2)={"07","19"}),VALUE(RIGHT(O2712,2))&gt;5)),TRUE,FALSE))</f>
        <v/>
      </c>
    </row>
    <row r="2713" spans="12:20" x14ac:dyDescent="0.25">
      <c r="L2713" s="75">
        <f>COUNTIF($B$2:B2713,B2713)</f>
        <v>0</v>
      </c>
      <c r="M2713" s="75">
        <f>COUNTIF($L$2:L2713,4)</f>
        <v>42</v>
      </c>
      <c r="N2713" s="76" t="str">
        <f t="shared" si="214"/>
        <v>0</v>
      </c>
      <c r="O2713" s="76" t="str">
        <f t="shared" si="210"/>
        <v/>
      </c>
      <c r="P2713" s="75" t="str">
        <f t="shared" si="211"/>
        <v/>
      </c>
      <c r="Q2713" s="77" t="str">
        <f t="shared" si="212"/>
        <v/>
      </c>
      <c r="R2713" s="77" t="str">
        <f t="shared" si="213"/>
        <v/>
      </c>
      <c r="S2713" s="77" t="str">
        <f>IF(O2713="","",IF(OR(VALUE(LEFT(O2713,2))&gt;IF(RIGHT(J2713,1)="M",7,19),AND(OR(LEFT(O2713,2)={"07","19"}),VALUE(RIGHT(O2713,2))&gt;15)),TRUE,FALSE))</f>
        <v/>
      </c>
      <c r="T2713" s="77" t="str">
        <f>IF(O2713="","",IF(OR(VALUE(LEFT(O2713,2))&gt;IF(RIGHT(J2713,1)="M",7,19),AND(OR(LEFT(O2713,2)={"07","19"}),VALUE(RIGHT(O2713,2))&gt;5)),TRUE,FALSE))</f>
        <v/>
      </c>
    </row>
    <row r="2714" spans="12:20" x14ac:dyDescent="0.25">
      <c r="L2714" s="75">
        <f>COUNTIF($B$2:B2714,B2714)</f>
        <v>0</v>
      </c>
      <c r="M2714" s="75">
        <f>COUNTIF($L$2:L2714,4)</f>
        <v>42</v>
      </c>
      <c r="N2714" s="76" t="str">
        <f t="shared" si="214"/>
        <v>0</v>
      </c>
      <c r="O2714" s="76" t="str">
        <f t="shared" si="210"/>
        <v/>
      </c>
      <c r="P2714" s="75" t="str">
        <f t="shared" si="211"/>
        <v/>
      </c>
      <c r="Q2714" s="77" t="str">
        <f t="shared" si="212"/>
        <v/>
      </c>
      <c r="R2714" s="77" t="str">
        <f t="shared" si="213"/>
        <v/>
      </c>
      <c r="S2714" s="77" t="str">
        <f>IF(O2714="","",IF(OR(VALUE(LEFT(O2714,2))&gt;IF(RIGHT(J2714,1)="M",7,19),AND(OR(LEFT(O2714,2)={"07","19"}),VALUE(RIGHT(O2714,2))&gt;15)),TRUE,FALSE))</f>
        <v/>
      </c>
      <c r="T2714" s="77" t="str">
        <f>IF(O2714="","",IF(OR(VALUE(LEFT(O2714,2))&gt;IF(RIGHT(J2714,1)="M",7,19),AND(OR(LEFT(O2714,2)={"07","19"}),VALUE(RIGHT(O2714,2))&gt;5)),TRUE,FALSE))</f>
        <v/>
      </c>
    </row>
    <row r="2715" spans="12:20" x14ac:dyDescent="0.25">
      <c r="L2715" s="75">
        <f>COUNTIF($B$2:B2715,B2715)</f>
        <v>0</v>
      </c>
      <c r="M2715" s="75">
        <f>COUNTIF($L$2:L2715,4)</f>
        <v>42</v>
      </c>
      <c r="N2715" s="76" t="str">
        <f t="shared" si="214"/>
        <v>0</v>
      </c>
      <c r="O2715" s="76" t="str">
        <f t="shared" si="210"/>
        <v/>
      </c>
      <c r="P2715" s="75" t="str">
        <f t="shared" si="211"/>
        <v/>
      </c>
      <c r="Q2715" s="77" t="str">
        <f t="shared" si="212"/>
        <v/>
      </c>
      <c r="R2715" s="77" t="str">
        <f t="shared" si="213"/>
        <v/>
      </c>
      <c r="S2715" s="77" t="str">
        <f>IF(O2715="","",IF(OR(VALUE(LEFT(O2715,2))&gt;IF(RIGHT(J2715,1)="M",7,19),AND(OR(LEFT(O2715,2)={"07","19"}),VALUE(RIGHT(O2715,2))&gt;15)),TRUE,FALSE))</f>
        <v/>
      </c>
      <c r="T2715" s="77" t="str">
        <f>IF(O2715="","",IF(OR(VALUE(LEFT(O2715,2))&gt;IF(RIGHT(J2715,1)="M",7,19),AND(OR(LEFT(O2715,2)={"07","19"}),VALUE(RIGHT(O2715,2))&gt;5)),TRUE,FALSE))</f>
        <v/>
      </c>
    </row>
    <row r="2716" spans="12:20" x14ac:dyDescent="0.25">
      <c r="L2716" s="75">
        <f>COUNTIF($B$2:B2716,B2716)</f>
        <v>0</v>
      </c>
      <c r="M2716" s="75">
        <f>COUNTIF($L$2:L2716,4)</f>
        <v>42</v>
      </c>
      <c r="N2716" s="76" t="str">
        <f t="shared" si="214"/>
        <v>0</v>
      </c>
      <c r="O2716" s="76" t="str">
        <f t="shared" si="210"/>
        <v/>
      </c>
      <c r="P2716" s="75" t="str">
        <f t="shared" si="211"/>
        <v/>
      </c>
      <c r="Q2716" s="77" t="str">
        <f t="shared" si="212"/>
        <v/>
      </c>
      <c r="R2716" s="77" t="str">
        <f t="shared" si="213"/>
        <v/>
      </c>
      <c r="S2716" s="77" t="str">
        <f>IF(O2716="","",IF(OR(VALUE(LEFT(O2716,2))&gt;IF(RIGHT(J2716,1)="M",7,19),AND(OR(LEFT(O2716,2)={"07","19"}),VALUE(RIGHT(O2716,2))&gt;15)),TRUE,FALSE))</f>
        <v/>
      </c>
      <c r="T2716" s="77" t="str">
        <f>IF(O2716="","",IF(OR(VALUE(LEFT(O2716,2))&gt;IF(RIGHT(J2716,1)="M",7,19),AND(OR(LEFT(O2716,2)={"07","19"}),VALUE(RIGHT(O2716,2))&gt;5)),TRUE,FALSE))</f>
        <v/>
      </c>
    </row>
    <row r="2717" spans="12:20" x14ac:dyDescent="0.25">
      <c r="L2717" s="75">
        <f>COUNTIF($B$2:B2717,B2717)</f>
        <v>0</v>
      </c>
      <c r="M2717" s="75">
        <f>COUNTIF($L$2:L2717,4)</f>
        <v>42</v>
      </c>
      <c r="N2717" s="76" t="str">
        <f t="shared" si="214"/>
        <v>0</v>
      </c>
      <c r="O2717" s="76" t="str">
        <f t="shared" si="210"/>
        <v/>
      </c>
      <c r="P2717" s="75" t="str">
        <f t="shared" si="211"/>
        <v/>
      </c>
      <c r="Q2717" s="77" t="str">
        <f t="shared" si="212"/>
        <v/>
      </c>
      <c r="R2717" s="77" t="str">
        <f t="shared" si="213"/>
        <v/>
      </c>
      <c r="S2717" s="77" t="str">
        <f>IF(O2717="","",IF(OR(VALUE(LEFT(O2717,2))&gt;IF(RIGHT(J2717,1)="M",7,19),AND(OR(LEFT(O2717,2)={"07","19"}),VALUE(RIGHT(O2717,2))&gt;15)),TRUE,FALSE))</f>
        <v/>
      </c>
      <c r="T2717" s="77" t="str">
        <f>IF(O2717="","",IF(OR(VALUE(LEFT(O2717,2))&gt;IF(RIGHT(J2717,1)="M",7,19),AND(OR(LEFT(O2717,2)={"07","19"}),VALUE(RIGHT(O2717,2))&gt;5)),TRUE,FALSE))</f>
        <v/>
      </c>
    </row>
    <row r="2718" spans="12:20" x14ac:dyDescent="0.25">
      <c r="L2718" s="75">
        <f>COUNTIF($B$2:B2718,B2718)</f>
        <v>0</v>
      </c>
      <c r="M2718" s="75">
        <f>COUNTIF($L$2:L2718,4)</f>
        <v>42</v>
      </c>
      <c r="N2718" s="76" t="str">
        <f t="shared" si="214"/>
        <v>0</v>
      </c>
      <c r="O2718" s="76" t="str">
        <f t="shared" si="210"/>
        <v/>
      </c>
      <c r="P2718" s="75" t="str">
        <f t="shared" si="211"/>
        <v/>
      </c>
      <c r="Q2718" s="77" t="str">
        <f t="shared" si="212"/>
        <v/>
      </c>
      <c r="R2718" s="77" t="str">
        <f t="shared" si="213"/>
        <v/>
      </c>
      <c r="S2718" s="77" t="str">
        <f>IF(O2718="","",IF(OR(VALUE(LEFT(O2718,2))&gt;IF(RIGHT(J2718,1)="M",7,19),AND(OR(LEFT(O2718,2)={"07","19"}),VALUE(RIGHT(O2718,2))&gt;15)),TRUE,FALSE))</f>
        <v/>
      </c>
      <c r="T2718" s="77" t="str">
        <f>IF(O2718="","",IF(OR(VALUE(LEFT(O2718,2))&gt;IF(RIGHT(J2718,1)="M",7,19),AND(OR(LEFT(O2718,2)={"07","19"}),VALUE(RIGHT(O2718,2))&gt;5)),TRUE,FALSE))</f>
        <v/>
      </c>
    </row>
    <row r="2719" spans="12:20" x14ac:dyDescent="0.25">
      <c r="L2719" s="75">
        <f>COUNTIF($B$2:B2719,B2719)</f>
        <v>0</v>
      </c>
      <c r="M2719" s="75">
        <f>COUNTIF($L$2:L2719,4)</f>
        <v>42</v>
      </c>
      <c r="N2719" s="76" t="str">
        <f t="shared" si="214"/>
        <v>0</v>
      </c>
      <c r="O2719" s="76" t="str">
        <f t="shared" si="210"/>
        <v/>
      </c>
      <c r="P2719" s="75" t="str">
        <f t="shared" si="211"/>
        <v/>
      </c>
      <c r="Q2719" s="77" t="str">
        <f t="shared" si="212"/>
        <v/>
      </c>
      <c r="R2719" s="77" t="str">
        <f t="shared" si="213"/>
        <v/>
      </c>
      <c r="S2719" s="77" t="str">
        <f>IF(O2719="","",IF(OR(VALUE(LEFT(O2719,2))&gt;IF(RIGHT(J2719,1)="M",7,19),AND(OR(LEFT(O2719,2)={"07","19"}),VALUE(RIGHT(O2719,2))&gt;15)),TRUE,FALSE))</f>
        <v/>
      </c>
      <c r="T2719" s="77" t="str">
        <f>IF(O2719="","",IF(OR(VALUE(LEFT(O2719,2))&gt;IF(RIGHT(J2719,1)="M",7,19),AND(OR(LEFT(O2719,2)={"07","19"}),VALUE(RIGHT(O2719,2))&gt;5)),TRUE,FALSE))</f>
        <v/>
      </c>
    </row>
    <row r="2720" spans="12:20" x14ac:dyDescent="0.25">
      <c r="L2720" s="75">
        <f>COUNTIF($B$2:B2720,B2720)</f>
        <v>0</v>
      </c>
      <c r="M2720" s="75">
        <f>COUNTIF($L$2:L2720,4)</f>
        <v>42</v>
      </c>
      <c r="N2720" s="76" t="str">
        <f t="shared" si="214"/>
        <v>0</v>
      </c>
      <c r="O2720" s="76" t="str">
        <f t="shared" si="210"/>
        <v/>
      </c>
      <c r="P2720" s="75" t="str">
        <f t="shared" si="211"/>
        <v/>
      </c>
      <c r="Q2720" s="77" t="str">
        <f t="shared" si="212"/>
        <v/>
      </c>
      <c r="R2720" s="77" t="str">
        <f t="shared" si="213"/>
        <v/>
      </c>
      <c r="S2720" s="77" t="str">
        <f>IF(O2720="","",IF(OR(VALUE(LEFT(O2720,2))&gt;IF(RIGHT(J2720,1)="M",7,19),AND(OR(LEFT(O2720,2)={"07","19"}),VALUE(RIGHT(O2720,2))&gt;15)),TRUE,FALSE))</f>
        <v/>
      </c>
      <c r="T2720" s="77" t="str">
        <f>IF(O2720="","",IF(OR(VALUE(LEFT(O2720,2))&gt;IF(RIGHT(J2720,1)="M",7,19),AND(OR(LEFT(O2720,2)={"07","19"}),VALUE(RIGHT(O2720,2))&gt;5)),TRUE,FALSE))</f>
        <v/>
      </c>
    </row>
    <row r="2721" spans="12:20" x14ac:dyDescent="0.25">
      <c r="L2721" s="75">
        <f>COUNTIF($B$2:B2721,B2721)</f>
        <v>0</v>
      </c>
      <c r="M2721" s="75">
        <f>COUNTIF($L$2:L2721,4)</f>
        <v>42</v>
      </c>
      <c r="N2721" s="76" t="str">
        <f t="shared" si="214"/>
        <v>0</v>
      </c>
      <c r="O2721" s="76" t="str">
        <f t="shared" si="210"/>
        <v/>
      </c>
      <c r="P2721" s="75" t="str">
        <f t="shared" si="211"/>
        <v/>
      </c>
      <c r="Q2721" s="77" t="str">
        <f t="shared" si="212"/>
        <v/>
      </c>
      <c r="R2721" s="77" t="str">
        <f t="shared" si="213"/>
        <v/>
      </c>
      <c r="S2721" s="77" t="str">
        <f>IF(O2721="","",IF(OR(VALUE(LEFT(O2721,2))&gt;IF(RIGHT(J2721,1)="M",7,19),AND(OR(LEFT(O2721,2)={"07","19"}),VALUE(RIGHT(O2721,2))&gt;15)),TRUE,FALSE))</f>
        <v/>
      </c>
      <c r="T2721" s="77" t="str">
        <f>IF(O2721="","",IF(OR(VALUE(LEFT(O2721,2))&gt;IF(RIGHT(J2721,1)="M",7,19),AND(OR(LEFT(O2721,2)={"07","19"}),VALUE(RIGHT(O2721,2))&gt;5)),TRUE,FALSE))</f>
        <v/>
      </c>
    </row>
    <row r="2722" spans="12:20" x14ac:dyDescent="0.25">
      <c r="L2722" s="75">
        <f>COUNTIF($B$2:B2722,B2722)</f>
        <v>0</v>
      </c>
      <c r="M2722" s="75">
        <f>COUNTIF($L$2:L2722,4)</f>
        <v>42</v>
      </c>
      <c r="N2722" s="76" t="str">
        <f t="shared" si="214"/>
        <v>0</v>
      </c>
      <c r="O2722" s="76" t="str">
        <f t="shared" si="210"/>
        <v/>
      </c>
      <c r="P2722" s="75" t="str">
        <f t="shared" si="211"/>
        <v/>
      </c>
      <c r="Q2722" s="77" t="str">
        <f t="shared" si="212"/>
        <v/>
      </c>
      <c r="R2722" s="77" t="str">
        <f t="shared" si="213"/>
        <v/>
      </c>
      <c r="S2722" s="77" t="str">
        <f>IF(O2722="","",IF(OR(VALUE(LEFT(O2722,2))&gt;IF(RIGHT(J2722,1)="M",7,19),AND(OR(LEFT(O2722,2)={"07","19"}),VALUE(RIGHT(O2722,2))&gt;15)),TRUE,FALSE))</f>
        <v/>
      </c>
      <c r="T2722" s="77" t="str">
        <f>IF(O2722="","",IF(OR(VALUE(LEFT(O2722,2))&gt;IF(RIGHT(J2722,1)="M",7,19),AND(OR(LEFT(O2722,2)={"07","19"}),VALUE(RIGHT(O2722,2))&gt;5)),TRUE,FALSE))</f>
        <v/>
      </c>
    </row>
    <row r="2723" spans="12:20" x14ac:dyDescent="0.25">
      <c r="L2723" s="75">
        <f>COUNTIF($B$2:B2723,B2723)</f>
        <v>0</v>
      </c>
      <c r="M2723" s="75">
        <f>COUNTIF($L$2:L2723,4)</f>
        <v>42</v>
      </c>
      <c r="N2723" s="76" t="str">
        <f t="shared" si="214"/>
        <v>0</v>
      </c>
      <c r="O2723" s="76" t="str">
        <f t="shared" si="210"/>
        <v/>
      </c>
      <c r="P2723" s="75" t="str">
        <f t="shared" si="211"/>
        <v/>
      </c>
      <c r="Q2723" s="77" t="str">
        <f t="shared" si="212"/>
        <v/>
      </c>
      <c r="R2723" s="77" t="str">
        <f t="shared" si="213"/>
        <v/>
      </c>
      <c r="S2723" s="77" t="str">
        <f>IF(O2723="","",IF(OR(VALUE(LEFT(O2723,2))&gt;IF(RIGHT(J2723,1)="M",7,19),AND(OR(LEFT(O2723,2)={"07","19"}),VALUE(RIGHT(O2723,2))&gt;15)),TRUE,FALSE))</f>
        <v/>
      </c>
      <c r="T2723" s="77" t="str">
        <f>IF(O2723="","",IF(OR(VALUE(LEFT(O2723,2))&gt;IF(RIGHT(J2723,1)="M",7,19),AND(OR(LEFT(O2723,2)={"07","19"}),VALUE(RIGHT(O2723,2))&gt;5)),TRUE,FALSE))</f>
        <v/>
      </c>
    </row>
    <row r="2724" spans="12:20" x14ac:dyDescent="0.25">
      <c r="L2724" s="75">
        <f>COUNTIF($B$2:B2724,B2724)</f>
        <v>0</v>
      </c>
      <c r="M2724" s="75">
        <f>COUNTIF($L$2:L2724,4)</f>
        <v>42</v>
      </c>
      <c r="N2724" s="76" t="str">
        <f t="shared" si="214"/>
        <v>0</v>
      </c>
      <c r="O2724" s="76" t="str">
        <f t="shared" si="210"/>
        <v/>
      </c>
      <c r="P2724" s="75" t="str">
        <f t="shared" si="211"/>
        <v/>
      </c>
      <c r="Q2724" s="77" t="str">
        <f t="shared" si="212"/>
        <v/>
      </c>
      <c r="R2724" s="77" t="str">
        <f t="shared" si="213"/>
        <v/>
      </c>
      <c r="S2724" s="77" t="str">
        <f>IF(O2724="","",IF(OR(VALUE(LEFT(O2724,2))&gt;IF(RIGHT(J2724,1)="M",7,19),AND(OR(LEFT(O2724,2)={"07","19"}),VALUE(RIGHT(O2724,2))&gt;15)),TRUE,FALSE))</f>
        <v/>
      </c>
      <c r="T2724" s="77" t="str">
        <f>IF(O2724="","",IF(OR(VALUE(LEFT(O2724,2))&gt;IF(RIGHT(J2724,1)="M",7,19),AND(OR(LEFT(O2724,2)={"07","19"}),VALUE(RIGHT(O2724,2))&gt;5)),TRUE,FALSE))</f>
        <v/>
      </c>
    </row>
    <row r="2725" spans="12:20" x14ac:dyDescent="0.25">
      <c r="L2725" s="75">
        <f>COUNTIF($B$2:B2725,B2725)</f>
        <v>0</v>
      </c>
      <c r="M2725" s="75">
        <f>COUNTIF($L$2:L2725,4)</f>
        <v>42</v>
      </c>
      <c r="N2725" s="76" t="str">
        <f t="shared" si="214"/>
        <v>0</v>
      </c>
      <c r="O2725" s="76" t="str">
        <f t="shared" si="210"/>
        <v/>
      </c>
      <c r="P2725" s="75" t="str">
        <f t="shared" si="211"/>
        <v/>
      </c>
      <c r="Q2725" s="77" t="str">
        <f t="shared" si="212"/>
        <v/>
      </c>
      <c r="R2725" s="77" t="str">
        <f t="shared" si="213"/>
        <v/>
      </c>
      <c r="S2725" s="77" t="str">
        <f>IF(O2725="","",IF(OR(VALUE(LEFT(O2725,2))&gt;IF(RIGHT(J2725,1)="M",7,19),AND(OR(LEFT(O2725,2)={"07","19"}),VALUE(RIGHT(O2725,2))&gt;15)),TRUE,FALSE))</f>
        <v/>
      </c>
      <c r="T2725" s="77" t="str">
        <f>IF(O2725="","",IF(OR(VALUE(LEFT(O2725,2))&gt;IF(RIGHT(J2725,1)="M",7,19),AND(OR(LEFT(O2725,2)={"07","19"}),VALUE(RIGHT(O2725,2))&gt;5)),TRUE,FALSE))</f>
        <v/>
      </c>
    </row>
    <row r="2726" spans="12:20" x14ac:dyDescent="0.25">
      <c r="L2726" s="75">
        <f>COUNTIF($B$2:B2726,B2726)</f>
        <v>0</v>
      </c>
      <c r="M2726" s="75">
        <f>COUNTIF($L$2:L2726,4)</f>
        <v>42</v>
      </c>
      <c r="N2726" s="76" t="str">
        <f t="shared" si="214"/>
        <v>0</v>
      </c>
      <c r="O2726" s="76" t="str">
        <f t="shared" si="210"/>
        <v/>
      </c>
      <c r="P2726" s="75" t="str">
        <f t="shared" si="211"/>
        <v/>
      </c>
      <c r="Q2726" s="77" t="str">
        <f t="shared" si="212"/>
        <v/>
      </c>
      <c r="R2726" s="77" t="str">
        <f t="shared" si="213"/>
        <v/>
      </c>
      <c r="S2726" s="77" t="str">
        <f>IF(O2726="","",IF(OR(VALUE(LEFT(O2726,2))&gt;IF(RIGHT(J2726,1)="M",7,19),AND(OR(LEFT(O2726,2)={"07","19"}),VALUE(RIGHT(O2726,2))&gt;15)),TRUE,FALSE))</f>
        <v/>
      </c>
      <c r="T2726" s="77" t="str">
        <f>IF(O2726="","",IF(OR(VALUE(LEFT(O2726,2))&gt;IF(RIGHT(J2726,1)="M",7,19),AND(OR(LEFT(O2726,2)={"07","19"}),VALUE(RIGHT(O2726,2))&gt;5)),TRUE,FALSE))</f>
        <v/>
      </c>
    </row>
    <row r="2727" spans="12:20" x14ac:dyDescent="0.25">
      <c r="L2727" s="75">
        <f>COUNTIF($B$2:B2727,B2727)</f>
        <v>0</v>
      </c>
      <c r="M2727" s="75">
        <f>COUNTIF($L$2:L2727,4)</f>
        <v>42</v>
      </c>
      <c r="N2727" s="76" t="str">
        <f t="shared" si="214"/>
        <v>0</v>
      </c>
      <c r="O2727" s="76" t="str">
        <f t="shared" si="210"/>
        <v/>
      </c>
      <c r="P2727" s="75" t="str">
        <f t="shared" si="211"/>
        <v/>
      </c>
      <c r="Q2727" s="77" t="str">
        <f t="shared" si="212"/>
        <v/>
      </c>
      <c r="R2727" s="77" t="str">
        <f t="shared" si="213"/>
        <v/>
      </c>
      <c r="S2727" s="77" t="str">
        <f>IF(O2727="","",IF(OR(VALUE(LEFT(O2727,2))&gt;IF(RIGHT(J2727,1)="M",7,19),AND(OR(LEFT(O2727,2)={"07","19"}),VALUE(RIGHT(O2727,2))&gt;15)),TRUE,FALSE))</f>
        <v/>
      </c>
      <c r="T2727" s="77" t="str">
        <f>IF(O2727="","",IF(OR(VALUE(LEFT(O2727,2))&gt;IF(RIGHT(J2727,1)="M",7,19),AND(OR(LEFT(O2727,2)={"07","19"}),VALUE(RIGHT(O2727,2))&gt;5)),TRUE,FALSE))</f>
        <v/>
      </c>
    </row>
    <row r="2728" spans="12:20" x14ac:dyDescent="0.25">
      <c r="L2728" s="75">
        <f>COUNTIF($B$2:B2728,B2728)</f>
        <v>0</v>
      </c>
      <c r="M2728" s="75">
        <f>COUNTIF($L$2:L2728,4)</f>
        <v>42</v>
      </c>
      <c r="N2728" s="76" t="str">
        <f t="shared" si="214"/>
        <v>0</v>
      </c>
      <c r="O2728" s="76" t="str">
        <f t="shared" si="210"/>
        <v/>
      </c>
      <c r="P2728" s="75" t="str">
        <f t="shared" si="211"/>
        <v/>
      </c>
      <c r="Q2728" s="77" t="str">
        <f t="shared" si="212"/>
        <v/>
      </c>
      <c r="R2728" s="77" t="str">
        <f t="shared" si="213"/>
        <v/>
      </c>
      <c r="S2728" s="77" t="str">
        <f>IF(O2728="","",IF(OR(VALUE(LEFT(O2728,2))&gt;IF(RIGHT(J2728,1)="M",7,19),AND(OR(LEFT(O2728,2)={"07","19"}),VALUE(RIGHT(O2728,2))&gt;15)),TRUE,FALSE))</f>
        <v/>
      </c>
      <c r="T2728" s="77" t="str">
        <f>IF(O2728="","",IF(OR(VALUE(LEFT(O2728,2))&gt;IF(RIGHT(J2728,1)="M",7,19),AND(OR(LEFT(O2728,2)={"07","19"}),VALUE(RIGHT(O2728,2))&gt;5)),TRUE,FALSE))</f>
        <v/>
      </c>
    </row>
    <row r="2729" spans="12:20" x14ac:dyDescent="0.25">
      <c r="L2729" s="75">
        <f>COUNTIF($B$2:B2729,B2729)</f>
        <v>0</v>
      </c>
      <c r="M2729" s="75">
        <f>COUNTIF($L$2:L2729,4)</f>
        <v>42</v>
      </c>
      <c r="N2729" s="76" t="str">
        <f t="shared" si="214"/>
        <v>0</v>
      </c>
      <c r="O2729" s="76" t="str">
        <f t="shared" si="210"/>
        <v/>
      </c>
      <c r="P2729" s="75" t="str">
        <f t="shared" si="211"/>
        <v/>
      </c>
      <c r="Q2729" s="77" t="str">
        <f t="shared" si="212"/>
        <v/>
      </c>
      <c r="R2729" s="77" t="str">
        <f t="shared" si="213"/>
        <v/>
      </c>
      <c r="S2729" s="77" t="str">
        <f>IF(O2729="","",IF(OR(VALUE(LEFT(O2729,2))&gt;IF(RIGHT(J2729,1)="M",7,19),AND(OR(LEFT(O2729,2)={"07","19"}),VALUE(RIGHT(O2729,2))&gt;15)),TRUE,FALSE))</f>
        <v/>
      </c>
      <c r="T2729" s="77" t="str">
        <f>IF(O2729="","",IF(OR(VALUE(LEFT(O2729,2))&gt;IF(RIGHT(J2729,1)="M",7,19),AND(OR(LEFT(O2729,2)={"07","19"}),VALUE(RIGHT(O2729,2))&gt;5)),TRUE,FALSE))</f>
        <v/>
      </c>
    </row>
    <row r="2730" spans="12:20" x14ac:dyDescent="0.25">
      <c r="L2730" s="75">
        <f>COUNTIF($B$2:B2730,B2730)</f>
        <v>0</v>
      </c>
      <c r="M2730" s="75">
        <f>COUNTIF($L$2:L2730,4)</f>
        <v>42</v>
      </c>
      <c r="N2730" s="76" t="str">
        <f t="shared" si="214"/>
        <v>0</v>
      </c>
      <c r="O2730" s="76" t="str">
        <f t="shared" si="210"/>
        <v/>
      </c>
      <c r="P2730" s="75" t="str">
        <f t="shared" si="211"/>
        <v/>
      </c>
      <c r="Q2730" s="77" t="str">
        <f t="shared" si="212"/>
        <v/>
      </c>
      <c r="R2730" s="77" t="str">
        <f t="shared" si="213"/>
        <v/>
      </c>
      <c r="S2730" s="77" t="str">
        <f>IF(O2730="","",IF(OR(VALUE(LEFT(O2730,2))&gt;IF(RIGHT(J2730,1)="M",7,19),AND(OR(LEFT(O2730,2)={"07","19"}),VALUE(RIGHT(O2730,2))&gt;15)),TRUE,FALSE))</f>
        <v/>
      </c>
      <c r="T2730" s="77" t="str">
        <f>IF(O2730="","",IF(OR(VALUE(LEFT(O2730,2))&gt;IF(RIGHT(J2730,1)="M",7,19),AND(OR(LEFT(O2730,2)={"07","19"}),VALUE(RIGHT(O2730,2))&gt;5)),TRUE,FALSE))</f>
        <v/>
      </c>
    </row>
    <row r="2731" spans="12:20" x14ac:dyDescent="0.25">
      <c r="L2731" s="75">
        <f>COUNTIF($B$2:B2731,B2731)</f>
        <v>0</v>
      </c>
      <c r="M2731" s="75">
        <f>COUNTIF($L$2:L2731,4)</f>
        <v>42</v>
      </c>
      <c r="N2731" s="76" t="str">
        <f t="shared" si="214"/>
        <v>0</v>
      </c>
      <c r="O2731" s="76" t="str">
        <f t="shared" si="210"/>
        <v/>
      </c>
      <c r="P2731" s="75" t="str">
        <f t="shared" si="211"/>
        <v/>
      </c>
      <c r="Q2731" s="77" t="str">
        <f t="shared" si="212"/>
        <v/>
      </c>
      <c r="R2731" s="77" t="str">
        <f t="shared" si="213"/>
        <v/>
      </c>
      <c r="S2731" s="77" t="str">
        <f>IF(O2731="","",IF(OR(VALUE(LEFT(O2731,2))&gt;IF(RIGHT(J2731,1)="M",7,19),AND(OR(LEFT(O2731,2)={"07","19"}),VALUE(RIGHT(O2731,2))&gt;15)),TRUE,FALSE))</f>
        <v/>
      </c>
      <c r="T2731" s="77" t="str">
        <f>IF(O2731="","",IF(OR(VALUE(LEFT(O2731,2))&gt;IF(RIGHT(J2731,1)="M",7,19),AND(OR(LEFT(O2731,2)={"07","19"}),VALUE(RIGHT(O2731,2))&gt;5)),TRUE,FALSE))</f>
        <v/>
      </c>
    </row>
    <row r="2732" spans="12:20" x14ac:dyDescent="0.25">
      <c r="L2732" s="75">
        <f>COUNTIF($B$2:B2732,B2732)</f>
        <v>0</v>
      </c>
      <c r="M2732" s="75">
        <f>COUNTIF($L$2:L2732,4)</f>
        <v>42</v>
      </c>
      <c r="N2732" s="76" t="str">
        <f t="shared" si="214"/>
        <v>0</v>
      </c>
      <c r="O2732" s="76" t="str">
        <f t="shared" si="210"/>
        <v/>
      </c>
      <c r="P2732" s="75" t="str">
        <f t="shared" si="211"/>
        <v/>
      </c>
      <c r="Q2732" s="77" t="str">
        <f t="shared" si="212"/>
        <v/>
      </c>
      <c r="R2732" s="77" t="str">
        <f t="shared" si="213"/>
        <v/>
      </c>
      <c r="S2732" s="77" t="str">
        <f>IF(O2732="","",IF(OR(VALUE(LEFT(O2732,2))&gt;IF(RIGHT(J2732,1)="M",7,19),AND(OR(LEFT(O2732,2)={"07","19"}),VALUE(RIGHT(O2732,2))&gt;15)),TRUE,FALSE))</f>
        <v/>
      </c>
      <c r="T2732" s="77" t="str">
        <f>IF(O2732="","",IF(OR(VALUE(LEFT(O2732,2))&gt;IF(RIGHT(J2732,1)="M",7,19),AND(OR(LEFT(O2732,2)={"07","19"}),VALUE(RIGHT(O2732,2))&gt;5)),TRUE,FALSE))</f>
        <v/>
      </c>
    </row>
    <row r="2733" spans="12:20" x14ac:dyDescent="0.25">
      <c r="L2733" s="75">
        <f>COUNTIF($B$2:B2733,B2733)</f>
        <v>0</v>
      </c>
      <c r="M2733" s="75">
        <f>COUNTIF($L$2:L2733,4)</f>
        <v>42</v>
      </c>
      <c r="N2733" s="76" t="str">
        <f t="shared" si="214"/>
        <v>0</v>
      </c>
      <c r="O2733" s="76" t="str">
        <f t="shared" si="210"/>
        <v/>
      </c>
      <c r="P2733" s="75" t="str">
        <f t="shared" si="211"/>
        <v/>
      </c>
      <c r="Q2733" s="77" t="str">
        <f t="shared" si="212"/>
        <v/>
      </c>
      <c r="R2733" s="77" t="str">
        <f t="shared" si="213"/>
        <v/>
      </c>
      <c r="S2733" s="77" t="str">
        <f>IF(O2733="","",IF(OR(VALUE(LEFT(O2733,2))&gt;IF(RIGHT(J2733,1)="M",7,19),AND(OR(LEFT(O2733,2)={"07","19"}),VALUE(RIGHT(O2733,2))&gt;15)),TRUE,FALSE))</f>
        <v/>
      </c>
      <c r="T2733" s="77" t="str">
        <f>IF(O2733="","",IF(OR(VALUE(LEFT(O2733,2))&gt;IF(RIGHT(J2733,1)="M",7,19),AND(OR(LEFT(O2733,2)={"07","19"}),VALUE(RIGHT(O2733,2))&gt;5)),TRUE,FALSE))</f>
        <v/>
      </c>
    </row>
    <row r="2734" spans="12:20" x14ac:dyDescent="0.25">
      <c r="L2734" s="75">
        <f>COUNTIF($B$2:B2734,B2734)</f>
        <v>0</v>
      </c>
      <c r="M2734" s="75">
        <f>COUNTIF($L$2:L2734,4)</f>
        <v>42</v>
      </c>
      <c r="N2734" s="76" t="str">
        <f t="shared" si="214"/>
        <v>0</v>
      </c>
      <c r="O2734" s="76" t="str">
        <f t="shared" si="210"/>
        <v/>
      </c>
      <c r="P2734" s="75" t="str">
        <f t="shared" si="211"/>
        <v/>
      </c>
      <c r="Q2734" s="77" t="str">
        <f t="shared" si="212"/>
        <v/>
      </c>
      <c r="R2734" s="77" t="str">
        <f t="shared" si="213"/>
        <v/>
      </c>
      <c r="S2734" s="77" t="str">
        <f>IF(O2734="","",IF(OR(VALUE(LEFT(O2734,2))&gt;IF(RIGHT(J2734,1)="M",7,19),AND(OR(LEFT(O2734,2)={"07","19"}),VALUE(RIGHT(O2734,2))&gt;15)),TRUE,FALSE))</f>
        <v/>
      </c>
      <c r="T2734" s="77" t="str">
        <f>IF(O2734="","",IF(OR(VALUE(LEFT(O2734,2))&gt;IF(RIGHT(J2734,1)="M",7,19),AND(OR(LEFT(O2734,2)={"07","19"}),VALUE(RIGHT(O2734,2))&gt;5)),TRUE,FALSE))</f>
        <v/>
      </c>
    </row>
    <row r="2735" spans="12:20" x14ac:dyDescent="0.25">
      <c r="L2735" s="75">
        <f>COUNTIF($B$2:B2735,B2735)</f>
        <v>0</v>
      </c>
      <c r="M2735" s="75">
        <f>COUNTIF($L$2:L2735,4)</f>
        <v>42</v>
      </c>
      <c r="N2735" s="76" t="str">
        <f t="shared" si="214"/>
        <v>0</v>
      </c>
      <c r="O2735" s="76" t="str">
        <f t="shared" si="210"/>
        <v/>
      </c>
      <c r="P2735" s="75" t="str">
        <f t="shared" si="211"/>
        <v/>
      </c>
      <c r="Q2735" s="77" t="str">
        <f t="shared" si="212"/>
        <v/>
      </c>
      <c r="R2735" s="77" t="str">
        <f t="shared" si="213"/>
        <v/>
      </c>
      <c r="S2735" s="77" t="str">
        <f>IF(O2735="","",IF(OR(VALUE(LEFT(O2735,2))&gt;IF(RIGHT(J2735,1)="M",7,19),AND(OR(LEFT(O2735,2)={"07","19"}),VALUE(RIGHT(O2735,2))&gt;15)),TRUE,FALSE))</f>
        <v/>
      </c>
      <c r="T2735" s="77" t="str">
        <f>IF(O2735="","",IF(OR(VALUE(LEFT(O2735,2))&gt;IF(RIGHT(J2735,1)="M",7,19),AND(OR(LEFT(O2735,2)={"07","19"}),VALUE(RIGHT(O2735,2))&gt;5)),TRUE,FALSE))</f>
        <v/>
      </c>
    </row>
    <row r="2736" spans="12:20" x14ac:dyDescent="0.25">
      <c r="L2736" s="75">
        <f>COUNTIF($B$2:B2736,B2736)</f>
        <v>0</v>
      </c>
      <c r="M2736" s="75">
        <f>COUNTIF($L$2:L2736,4)</f>
        <v>42</v>
      </c>
      <c r="N2736" s="76" t="str">
        <f t="shared" si="214"/>
        <v>0</v>
      </c>
      <c r="O2736" s="76" t="str">
        <f t="shared" si="210"/>
        <v/>
      </c>
      <c r="P2736" s="75" t="str">
        <f t="shared" si="211"/>
        <v/>
      </c>
      <c r="Q2736" s="77" t="str">
        <f t="shared" si="212"/>
        <v/>
      </c>
      <c r="R2736" s="77" t="str">
        <f t="shared" si="213"/>
        <v/>
      </c>
      <c r="S2736" s="77" t="str">
        <f>IF(O2736="","",IF(OR(VALUE(LEFT(O2736,2))&gt;IF(RIGHT(J2736,1)="M",7,19),AND(OR(LEFT(O2736,2)={"07","19"}),VALUE(RIGHT(O2736,2))&gt;15)),TRUE,FALSE))</f>
        <v/>
      </c>
      <c r="T2736" s="77" t="str">
        <f>IF(O2736="","",IF(OR(VALUE(LEFT(O2736,2))&gt;IF(RIGHT(J2736,1)="M",7,19),AND(OR(LEFT(O2736,2)={"07","19"}),VALUE(RIGHT(O2736,2))&gt;5)),TRUE,FALSE))</f>
        <v/>
      </c>
    </row>
    <row r="2737" spans="12:20" x14ac:dyDescent="0.25">
      <c r="L2737" s="75">
        <f>COUNTIF($B$2:B2737,B2737)</f>
        <v>0</v>
      </c>
      <c r="M2737" s="75">
        <f>COUNTIF($L$2:L2737,4)</f>
        <v>42</v>
      </c>
      <c r="N2737" s="76" t="str">
        <f t="shared" si="214"/>
        <v>0</v>
      </c>
      <c r="O2737" s="76" t="str">
        <f t="shared" si="210"/>
        <v/>
      </c>
      <c r="P2737" s="75" t="str">
        <f t="shared" si="211"/>
        <v/>
      </c>
      <c r="Q2737" s="77" t="str">
        <f t="shared" si="212"/>
        <v/>
      </c>
      <c r="R2737" s="77" t="str">
        <f t="shared" si="213"/>
        <v/>
      </c>
      <c r="S2737" s="77" t="str">
        <f>IF(O2737="","",IF(OR(VALUE(LEFT(O2737,2))&gt;IF(RIGHT(J2737,1)="M",7,19),AND(OR(LEFT(O2737,2)={"07","19"}),VALUE(RIGHT(O2737,2))&gt;15)),TRUE,FALSE))</f>
        <v/>
      </c>
      <c r="T2737" s="77" t="str">
        <f>IF(O2737="","",IF(OR(VALUE(LEFT(O2737,2))&gt;IF(RIGHT(J2737,1)="M",7,19),AND(OR(LEFT(O2737,2)={"07","19"}),VALUE(RIGHT(O2737,2))&gt;5)),TRUE,FALSE))</f>
        <v/>
      </c>
    </row>
    <row r="2738" spans="12:20" x14ac:dyDescent="0.25">
      <c r="L2738" s="75">
        <f>COUNTIF($B$2:B2738,B2738)</f>
        <v>0</v>
      </c>
      <c r="M2738" s="75">
        <f>COUNTIF($L$2:L2738,4)</f>
        <v>42</v>
      </c>
      <c r="N2738" s="76" t="str">
        <f t="shared" si="214"/>
        <v>0</v>
      </c>
      <c r="O2738" s="76" t="str">
        <f t="shared" si="210"/>
        <v/>
      </c>
      <c r="P2738" s="75" t="str">
        <f t="shared" si="211"/>
        <v/>
      </c>
      <c r="Q2738" s="77" t="str">
        <f t="shared" si="212"/>
        <v/>
      </c>
      <c r="R2738" s="77" t="str">
        <f t="shared" si="213"/>
        <v/>
      </c>
      <c r="S2738" s="77" t="str">
        <f>IF(O2738="","",IF(OR(VALUE(LEFT(O2738,2))&gt;IF(RIGHT(J2738,1)="M",7,19),AND(OR(LEFT(O2738,2)={"07","19"}),VALUE(RIGHT(O2738,2))&gt;15)),TRUE,FALSE))</f>
        <v/>
      </c>
      <c r="T2738" s="77" t="str">
        <f>IF(O2738="","",IF(OR(VALUE(LEFT(O2738,2))&gt;IF(RIGHT(J2738,1)="M",7,19),AND(OR(LEFT(O2738,2)={"07","19"}),VALUE(RIGHT(O2738,2))&gt;5)),TRUE,FALSE))</f>
        <v/>
      </c>
    </row>
    <row r="2739" spans="12:20" x14ac:dyDescent="0.25">
      <c r="L2739" s="75">
        <f>COUNTIF($B$2:B2739,B2739)</f>
        <v>0</v>
      </c>
      <c r="M2739" s="75">
        <f>COUNTIF($L$2:L2739,4)</f>
        <v>42</v>
      </c>
      <c r="N2739" s="76" t="str">
        <f t="shared" si="214"/>
        <v>0</v>
      </c>
      <c r="O2739" s="76" t="str">
        <f t="shared" si="210"/>
        <v/>
      </c>
      <c r="P2739" s="75" t="str">
        <f t="shared" si="211"/>
        <v/>
      </c>
      <c r="Q2739" s="77" t="str">
        <f t="shared" si="212"/>
        <v/>
      </c>
      <c r="R2739" s="77" t="str">
        <f t="shared" si="213"/>
        <v/>
      </c>
      <c r="S2739" s="77" t="str">
        <f>IF(O2739="","",IF(OR(VALUE(LEFT(O2739,2))&gt;IF(RIGHT(J2739,1)="M",7,19),AND(OR(LEFT(O2739,2)={"07","19"}),VALUE(RIGHT(O2739,2))&gt;15)),TRUE,FALSE))</f>
        <v/>
      </c>
      <c r="T2739" s="77" t="str">
        <f>IF(O2739="","",IF(OR(VALUE(LEFT(O2739,2))&gt;IF(RIGHT(J2739,1)="M",7,19),AND(OR(LEFT(O2739,2)={"07","19"}),VALUE(RIGHT(O2739,2))&gt;5)),TRUE,FALSE))</f>
        <v/>
      </c>
    </row>
    <row r="2740" spans="12:20" x14ac:dyDescent="0.25">
      <c r="L2740" s="75">
        <f>COUNTIF($B$2:B2740,B2740)</f>
        <v>0</v>
      </c>
      <c r="M2740" s="75">
        <f>COUNTIF($L$2:L2740,4)</f>
        <v>42</v>
      </c>
      <c r="N2740" s="76" t="str">
        <f t="shared" si="214"/>
        <v>0</v>
      </c>
      <c r="O2740" s="76" t="str">
        <f t="shared" si="210"/>
        <v/>
      </c>
      <c r="P2740" s="75" t="str">
        <f t="shared" si="211"/>
        <v/>
      </c>
      <c r="Q2740" s="77" t="str">
        <f t="shared" si="212"/>
        <v/>
      </c>
      <c r="R2740" s="77" t="str">
        <f t="shared" si="213"/>
        <v/>
      </c>
      <c r="S2740" s="77" t="str">
        <f>IF(O2740="","",IF(OR(VALUE(LEFT(O2740,2))&gt;IF(RIGHT(J2740,1)="M",7,19),AND(OR(LEFT(O2740,2)={"07","19"}),VALUE(RIGHT(O2740,2))&gt;15)),TRUE,FALSE))</f>
        <v/>
      </c>
      <c r="T2740" s="77" t="str">
        <f>IF(O2740="","",IF(OR(VALUE(LEFT(O2740,2))&gt;IF(RIGHT(J2740,1)="M",7,19),AND(OR(LEFT(O2740,2)={"07","19"}),VALUE(RIGHT(O2740,2))&gt;5)),TRUE,FALSE))</f>
        <v/>
      </c>
    </row>
    <row r="2741" spans="12:20" x14ac:dyDescent="0.25">
      <c r="L2741" s="75">
        <f>COUNTIF($B$2:B2741,B2741)</f>
        <v>0</v>
      </c>
      <c r="M2741" s="75">
        <f>COUNTIF($L$2:L2741,4)</f>
        <v>42</v>
      </c>
      <c r="N2741" s="76" t="str">
        <f t="shared" si="214"/>
        <v>0</v>
      </c>
      <c r="O2741" s="76" t="str">
        <f t="shared" si="210"/>
        <v/>
      </c>
      <c r="P2741" s="75" t="str">
        <f t="shared" si="211"/>
        <v/>
      </c>
      <c r="Q2741" s="77" t="str">
        <f t="shared" si="212"/>
        <v/>
      </c>
      <c r="R2741" s="77" t="str">
        <f t="shared" si="213"/>
        <v/>
      </c>
      <c r="S2741" s="77" t="str">
        <f>IF(O2741="","",IF(OR(VALUE(LEFT(O2741,2))&gt;IF(RIGHT(J2741,1)="M",7,19),AND(OR(LEFT(O2741,2)={"07","19"}),VALUE(RIGHT(O2741,2))&gt;15)),TRUE,FALSE))</f>
        <v/>
      </c>
      <c r="T2741" s="77" t="str">
        <f>IF(O2741="","",IF(OR(VALUE(LEFT(O2741,2))&gt;IF(RIGHT(J2741,1)="M",7,19),AND(OR(LEFT(O2741,2)={"07","19"}),VALUE(RIGHT(O2741,2))&gt;5)),TRUE,FALSE))</f>
        <v/>
      </c>
    </row>
    <row r="2742" spans="12:20" x14ac:dyDescent="0.25">
      <c r="L2742" s="75">
        <f>COUNTIF($B$2:B2742,B2742)</f>
        <v>0</v>
      </c>
      <c r="M2742" s="75">
        <f>COUNTIF($L$2:L2742,4)</f>
        <v>42</v>
      </c>
      <c r="N2742" s="76" t="str">
        <f t="shared" si="214"/>
        <v>0</v>
      </c>
      <c r="O2742" s="76" t="str">
        <f t="shared" si="210"/>
        <v/>
      </c>
      <c r="P2742" s="75" t="str">
        <f t="shared" si="211"/>
        <v/>
      </c>
      <c r="Q2742" s="77" t="str">
        <f t="shared" si="212"/>
        <v/>
      </c>
      <c r="R2742" s="77" t="str">
        <f t="shared" si="213"/>
        <v/>
      </c>
      <c r="S2742" s="77" t="str">
        <f>IF(O2742="","",IF(OR(VALUE(LEFT(O2742,2))&gt;IF(RIGHT(J2742,1)="M",7,19),AND(OR(LEFT(O2742,2)={"07","19"}),VALUE(RIGHT(O2742,2))&gt;15)),TRUE,FALSE))</f>
        <v/>
      </c>
      <c r="T2742" s="77" t="str">
        <f>IF(O2742="","",IF(OR(VALUE(LEFT(O2742,2))&gt;IF(RIGHT(J2742,1)="M",7,19),AND(OR(LEFT(O2742,2)={"07","19"}),VALUE(RIGHT(O2742,2))&gt;5)),TRUE,FALSE))</f>
        <v/>
      </c>
    </row>
    <row r="2743" spans="12:20" x14ac:dyDescent="0.25">
      <c r="L2743" s="75">
        <f>COUNTIF($B$2:B2743,B2743)</f>
        <v>0</v>
      </c>
      <c r="M2743" s="75">
        <f>COUNTIF($L$2:L2743,4)</f>
        <v>42</v>
      </c>
      <c r="N2743" s="76" t="str">
        <f t="shared" si="214"/>
        <v>0</v>
      </c>
      <c r="O2743" s="76" t="str">
        <f t="shared" si="210"/>
        <v/>
      </c>
      <c r="P2743" s="75" t="str">
        <f t="shared" si="211"/>
        <v/>
      </c>
      <c r="Q2743" s="77" t="str">
        <f t="shared" si="212"/>
        <v/>
      </c>
      <c r="R2743" s="77" t="str">
        <f t="shared" si="213"/>
        <v/>
      </c>
      <c r="S2743" s="77" t="str">
        <f>IF(O2743="","",IF(OR(VALUE(LEFT(O2743,2))&gt;IF(RIGHT(J2743,1)="M",7,19),AND(OR(LEFT(O2743,2)={"07","19"}),VALUE(RIGHT(O2743,2))&gt;15)),TRUE,FALSE))</f>
        <v/>
      </c>
      <c r="T2743" s="77" t="str">
        <f>IF(O2743="","",IF(OR(VALUE(LEFT(O2743,2))&gt;IF(RIGHT(J2743,1)="M",7,19),AND(OR(LEFT(O2743,2)={"07","19"}),VALUE(RIGHT(O2743,2))&gt;5)),TRUE,FALSE))</f>
        <v/>
      </c>
    </row>
    <row r="2744" spans="12:20" x14ac:dyDescent="0.25">
      <c r="L2744" s="75">
        <f>COUNTIF($B$2:B2744,B2744)</f>
        <v>0</v>
      </c>
      <c r="M2744" s="75">
        <f>COUNTIF($L$2:L2744,4)</f>
        <v>42</v>
      </c>
      <c r="N2744" s="76" t="str">
        <f t="shared" si="214"/>
        <v>0</v>
      </c>
      <c r="O2744" s="76" t="str">
        <f t="shared" si="210"/>
        <v/>
      </c>
      <c r="P2744" s="75" t="str">
        <f t="shared" si="211"/>
        <v/>
      </c>
      <c r="Q2744" s="77" t="str">
        <f t="shared" si="212"/>
        <v/>
      </c>
      <c r="R2744" s="77" t="str">
        <f t="shared" si="213"/>
        <v/>
      </c>
      <c r="S2744" s="77" t="str">
        <f>IF(O2744="","",IF(OR(VALUE(LEFT(O2744,2))&gt;IF(RIGHT(J2744,1)="M",7,19),AND(OR(LEFT(O2744,2)={"07","19"}),VALUE(RIGHT(O2744,2))&gt;15)),TRUE,FALSE))</f>
        <v/>
      </c>
      <c r="T2744" s="77" t="str">
        <f>IF(O2744="","",IF(OR(VALUE(LEFT(O2744,2))&gt;IF(RIGHT(J2744,1)="M",7,19),AND(OR(LEFT(O2744,2)={"07","19"}),VALUE(RIGHT(O2744,2))&gt;5)),TRUE,FALSE))</f>
        <v/>
      </c>
    </row>
    <row r="2745" spans="12:20" x14ac:dyDescent="0.25">
      <c r="L2745" s="75">
        <f>COUNTIF($B$2:B2745,B2745)</f>
        <v>0</v>
      </c>
      <c r="M2745" s="75">
        <f>COUNTIF($L$2:L2745,4)</f>
        <v>42</v>
      </c>
      <c r="N2745" s="76" t="str">
        <f t="shared" si="214"/>
        <v>0</v>
      </c>
      <c r="O2745" s="76" t="str">
        <f t="shared" si="210"/>
        <v/>
      </c>
      <c r="P2745" s="75" t="str">
        <f t="shared" si="211"/>
        <v/>
      </c>
      <c r="Q2745" s="77" t="str">
        <f t="shared" si="212"/>
        <v/>
      </c>
      <c r="R2745" s="77" t="str">
        <f t="shared" si="213"/>
        <v/>
      </c>
      <c r="S2745" s="77" t="str">
        <f>IF(O2745="","",IF(OR(VALUE(LEFT(O2745,2))&gt;IF(RIGHT(J2745,1)="M",7,19),AND(OR(LEFT(O2745,2)={"07","19"}),VALUE(RIGHT(O2745,2))&gt;15)),TRUE,FALSE))</f>
        <v/>
      </c>
      <c r="T2745" s="77" t="str">
        <f>IF(O2745="","",IF(OR(VALUE(LEFT(O2745,2))&gt;IF(RIGHT(J2745,1)="M",7,19),AND(OR(LEFT(O2745,2)={"07","19"}),VALUE(RIGHT(O2745,2))&gt;5)),TRUE,FALSE))</f>
        <v/>
      </c>
    </row>
    <row r="2746" spans="12:20" x14ac:dyDescent="0.25">
      <c r="L2746" s="75">
        <f>COUNTIF($B$2:B2746,B2746)</f>
        <v>0</v>
      </c>
      <c r="M2746" s="75">
        <f>COUNTIF($L$2:L2746,4)</f>
        <v>42</v>
      </c>
      <c r="N2746" s="76" t="str">
        <f t="shared" si="214"/>
        <v>0</v>
      </c>
      <c r="O2746" s="76" t="str">
        <f t="shared" si="210"/>
        <v/>
      </c>
      <c r="P2746" s="75" t="str">
        <f t="shared" si="211"/>
        <v/>
      </c>
      <c r="Q2746" s="77" t="str">
        <f t="shared" si="212"/>
        <v/>
      </c>
      <c r="R2746" s="77" t="str">
        <f t="shared" si="213"/>
        <v/>
      </c>
      <c r="S2746" s="77" t="str">
        <f>IF(O2746="","",IF(OR(VALUE(LEFT(O2746,2))&gt;IF(RIGHT(J2746,1)="M",7,19),AND(OR(LEFT(O2746,2)={"07","19"}),VALUE(RIGHT(O2746,2))&gt;15)),TRUE,FALSE))</f>
        <v/>
      </c>
      <c r="T2746" s="77" t="str">
        <f>IF(O2746="","",IF(OR(VALUE(LEFT(O2746,2))&gt;IF(RIGHT(J2746,1)="M",7,19),AND(OR(LEFT(O2746,2)={"07","19"}),VALUE(RIGHT(O2746,2))&gt;5)),TRUE,FALSE))</f>
        <v/>
      </c>
    </row>
    <row r="2747" spans="12:20" x14ac:dyDescent="0.25">
      <c r="L2747" s="75">
        <f>COUNTIF($B$2:B2747,B2747)</f>
        <v>0</v>
      </c>
      <c r="M2747" s="75">
        <f>COUNTIF($L$2:L2747,4)</f>
        <v>42</v>
      </c>
      <c r="N2747" s="76" t="str">
        <f t="shared" si="214"/>
        <v>0</v>
      </c>
      <c r="O2747" s="76" t="str">
        <f t="shared" si="210"/>
        <v/>
      </c>
      <c r="P2747" s="75" t="str">
        <f t="shared" si="211"/>
        <v/>
      </c>
      <c r="Q2747" s="77" t="str">
        <f t="shared" si="212"/>
        <v/>
      </c>
      <c r="R2747" s="77" t="str">
        <f t="shared" si="213"/>
        <v/>
      </c>
      <c r="S2747" s="77" t="str">
        <f>IF(O2747="","",IF(OR(VALUE(LEFT(O2747,2))&gt;IF(RIGHT(J2747,1)="M",7,19),AND(OR(LEFT(O2747,2)={"07","19"}),VALUE(RIGHT(O2747,2))&gt;15)),TRUE,FALSE))</f>
        <v/>
      </c>
      <c r="T2747" s="77" t="str">
        <f>IF(O2747="","",IF(OR(VALUE(LEFT(O2747,2))&gt;IF(RIGHT(J2747,1)="M",7,19),AND(OR(LEFT(O2747,2)={"07","19"}),VALUE(RIGHT(O2747,2))&gt;5)),TRUE,FALSE))</f>
        <v/>
      </c>
    </row>
    <row r="2748" spans="12:20" x14ac:dyDescent="0.25">
      <c r="L2748" s="75">
        <f>COUNTIF($B$2:B2748,B2748)</f>
        <v>0</v>
      </c>
      <c r="M2748" s="75">
        <f>COUNTIF($L$2:L2748,4)</f>
        <v>42</v>
      </c>
      <c r="N2748" s="76" t="str">
        <f t="shared" si="214"/>
        <v>0</v>
      </c>
      <c r="O2748" s="76" t="str">
        <f t="shared" si="210"/>
        <v/>
      </c>
      <c r="P2748" s="75" t="str">
        <f t="shared" si="211"/>
        <v/>
      </c>
      <c r="Q2748" s="77" t="str">
        <f t="shared" si="212"/>
        <v/>
      </c>
      <c r="R2748" s="77" t="str">
        <f t="shared" si="213"/>
        <v/>
      </c>
      <c r="S2748" s="77" t="str">
        <f>IF(O2748="","",IF(OR(VALUE(LEFT(O2748,2))&gt;IF(RIGHT(J2748,1)="M",7,19),AND(OR(LEFT(O2748,2)={"07","19"}),VALUE(RIGHT(O2748,2))&gt;15)),TRUE,FALSE))</f>
        <v/>
      </c>
      <c r="T2748" s="77" t="str">
        <f>IF(O2748="","",IF(OR(VALUE(LEFT(O2748,2))&gt;IF(RIGHT(J2748,1)="M",7,19),AND(OR(LEFT(O2748,2)={"07","19"}),VALUE(RIGHT(O2748,2))&gt;5)),TRUE,FALSE))</f>
        <v/>
      </c>
    </row>
    <row r="2749" spans="12:20" x14ac:dyDescent="0.25">
      <c r="L2749" s="75">
        <f>COUNTIF($B$2:B2749,B2749)</f>
        <v>0</v>
      </c>
      <c r="M2749" s="75">
        <f>COUNTIF($L$2:L2749,4)</f>
        <v>42</v>
      </c>
      <c r="N2749" s="76" t="str">
        <f t="shared" si="214"/>
        <v>0</v>
      </c>
      <c r="O2749" s="76" t="str">
        <f t="shared" si="210"/>
        <v/>
      </c>
      <c r="P2749" s="75" t="str">
        <f t="shared" si="211"/>
        <v/>
      </c>
      <c r="Q2749" s="77" t="str">
        <f t="shared" si="212"/>
        <v/>
      </c>
      <c r="R2749" s="77" t="str">
        <f t="shared" si="213"/>
        <v/>
      </c>
      <c r="S2749" s="77" t="str">
        <f>IF(O2749="","",IF(OR(VALUE(LEFT(O2749,2))&gt;IF(RIGHT(J2749,1)="M",7,19),AND(OR(LEFT(O2749,2)={"07","19"}),VALUE(RIGHT(O2749,2))&gt;15)),TRUE,FALSE))</f>
        <v/>
      </c>
      <c r="T2749" s="77" t="str">
        <f>IF(O2749="","",IF(OR(VALUE(LEFT(O2749,2))&gt;IF(RIGHT(J2749,1)="M",7,19),AND(OR(LEFT(O2749,2)={"07","19"}),VALUE(RIGHT(O2749,2))&gt;5)),TRUE,FALSE))</f>
        <v/>
      </c>
    </row>
    <row r="2750" spans="12:20" x14ac:dyDescent="0.25">
      <c r="L2750" s="75">
        <f>COUNTIF($B$2:B2750,B2750)</f>
        <v>0</v>
      </c>
      <c r="M2750" s="75">
        <f>COUNTIF($L$2:L2750,4)</f>
        <v>42</v>
      </c>
      <c r="N2750" s="76" t="str">
        <f t="shared" si="214"/>
        <v>0</v>
      </c>
      <c r="O2750" s="76" t="str">
        <f t="shared" si="210"/>
        <v/>
      </c>
      <c r="P2750" s="75" t="str">
        <f t="shared" si="211"/>
        <v/>
      </c>
      <c r="Q2750" s="77" t="str">
        <f t="shared" si="212"/>
        <v/>
      </c>
      <c r="R2750" s="77" t="str">
        <f t="shared" si="213"/>
        <v/>
      </c>
      <c r="S2750" s="77" t="str">
        <f>IF(O2750="","",IF(OR(VALUE(LEFT(O2750,2))&gt;IF(RIGHT(J2750,1)="M",7,19),AND(OR(LEFT(O2750,2)={"07","19"}),VALUE(RIGHT(O2750,2))&gt;15)),TRUE,FALSE))</f>
        <v/>
      </c>
      <c r="T2750" s="77" t="str">
        <f>IF(O2750="","",IF(OR(VALUE(LEFT(O2750,2))&gt;IF(RIGHT(J2750,1)="M",7,19),AND(OR(LEFT(O2750,2)={"07","19"}),VALUE(RIGHT(O2750,2))&gt;5)),TRUE,FALSE))</f>
        <v/>
      </c>
    </row>
    <row r="2751" spans="12:20" x14ac:dyDescent="0.25">
      <c r="L2751" s="75">
        <f>COUNTIF($B$2:B2751,B2751)</f>
        <v>0</v>
      </c>
      <c r="M2751" s="75">
        <f>COUNTIF($L$2:L2751,4)</f>
        <v>42</v>
      </c>
      <c r="N2751" s="76" t="str">
        <f t="shared" si="214"/>
        <v>0</v>
      </c>
      <c r="O2751" s="76" t="str">
        <f t="shared" si="210"/>
        <v/>
      </c>
      <c r="P2751" s="75" t="str">
        <f t="shared" si="211"/>
        <v/>
      </c>
      <c r="Q2751" s="77" t="str">
        <f t="shared" si="212"/>
        <v/>
      </c>
      <c r="R2751" s="77" t="str">
        <f t="shared" si="213"/>
        <v/>
      </c>
      <c r="S2751" s="77" t="str">
        <f>IF(O2751="","",IF(OR(VALUE(LEFT(O2751,2))&gt;IF(RIGHT(J2751,1)="M",7,19),AND(OR(LEFT(O2751,2)={"07","19"}),VALUE(RIGHT(O2751,2))&gt;15)),TRUE,FALSE))</f>
        <v/>
      </c>
      <c r="T2751" s="77" t="str">
        <f>IF(O2751="","",IF(OR(VALUE(LEFT(O2751,2))&gt;IF(RIGHT(J2751,1)="M",7,19),AND(OR(LEFT(O2751,2)={"07","19"}),VALUE(RIGHT(O2751,2))&gt;5)),TRUE,FALSE))</f>
        <v/>
      </c>
    </row>
    <row r="2752" spans="12:20" x14ac:dyDescent="0.25">
      <c r="L2752" s="75">
        <f>COUNTIF($B$2:B2752,B2752)</f>
        <v>0</v>
      </c>
      <c r="M2752" s="75">
        <f>COUNTIF($L$2:L2752,4)</f>
        <v>42</v>
      </c>
      <c r="N2752" s="76" t="str">
        <f t="shared" si="214"/>
        <v>0</v>
      </c>
      <c r="O2752" s="76" t="str">
        <f t="shared" si="210"/>
        <v/>
      </c>
      <c r="P2752" s="75" t="str">
        <f t="shared" si="211"/>
        <v/>
      </c>
      <c r="Q2752" s="77" t="str">
        <f t="shared" si="212"/>
        <v/>
      </c>
      <c r="R2752" s="77" t="str">
        <f t="shared" si="213"/>
        <v/>
      </c>
      <c r="S2752" s="77" t="str">
        <f>IF(O2752="","",IF(OR(VALUE(LEFT(O2752,2))&gt;IF(RIGHT(J2752,1)="M",7,19),AND(OR(LEFT(O2752,2)={"07","19"}),VALUE(RIGHT(O2752,2))&gt;15)),TRUE,FALSE))</f>
        <v/>
      </c>
      <c r="T2752" s="77" t="str">
        <f>IF(O2752="","",IF(OR(VALUE(LEFT(O2752,2))&gt;IF(RIGHT(J2752,1)="M",7,19),AND(OR(LEFT(O2752,2)={"07","19"}),VALUE(RIGHT(O2752,2))&gt;5)),TRUE,FALSE))</f>
        <v/>
      </c>
    </row>
    <row r="2753" spans="12:20" x14ac:dyDescent="0.25">
      <c r="L2753" s="75">
        <f>COUNTIF($B$2:B2753,B2753)</f>
        <v>0</v>
      </c>
      <c r="M2753" s="75">
        <f>COUNTIF($L$2:L2753,4)</f>
        <v>42</v>
      </c>
      <c r="N2753" s="76" t="str">
        <f t="shared" si="214"/>
        <v>0</v>
      </c>
      <c r="O2753" s="76" t="str">
        <f t="shared" si="210"/>
        <v/>
      </c>
      <c r="P2753" s="75" t="str">
        <f t="shared" si="211"/>
        <v/>
      </c>
      <c r="Q2753" s="77" t="str">
        <f t="shared" si="212"/>
        <v/>
      </c>
      <c r="R2753" s="77" t="str">
        <f t="shared" si="213"/>
        <v/>
      </c>
      <c r="S2753" s="77" t="str">
        <f>IF(O2753="","",IF(OR(VALUE(LEFT(O2753,2))&gt;IF(RIGHT(J2753,1)="M",7,19),AND(OR(LEFT(O2753,2)={"07","19"}),VALUE(RIGHT(O2753,2))&gt;15)),TRUE,FALSE))</f>
        <v/>
      </c>
      <c r="T2753" s="77" t="str">
        <f>IF(O2753="","",IF(OR(VALUE(LEFT(O2753,2))&gt;IF(RIGHT(J2753,1)="M",7,19),AND(OR(LEFT(O2753,2)={"07","19"}),VALUE(RIGHT(O2753,2))&gt;5)),TRUE,FALSE))</f>
        <v/>
      </c>
    </row>
    <row r="2754" spans="12:20" x14ac:dyDescent="0.25">
      <c r="L2754" s="75">
        <f>COUNTIF($B$2:B2754,B2754)</f>
        <v>0</v>
      </c>
      <c r="M2754" s="75">
        <f>COUNTIF($L$2:L2754,4)</f>
        <v>42</v>
      </c>
      <c r="N2754" s="76" t="str">
        <f t="shared" si="214"/>
        <v>0</v>
      </c>
      <c r="O2754" s="76" t="str">
        <f t="shared" ref="O2754:O2817" si="215">TRIM(SUBSTITUTE(SUBSTITUTE(D2754,"+",""),"_",""))</f>
        <v/>
      </c>
      <c r="P2754" s="75" t="str">
        <f t="shared" ref="P2754:P2817" si="216">TRIM(SUBSTITUTE(SUBSTITUTE(E2754,"+",""),"_",""))</f>
        <v/>
      </c>
      <c r="Q2754" s="77" t="str">
        <f t="shared" ref="Q2754:Q2817" si="217">IFERROR(IF(RIGHT(P2754,2)&lt;RIGHT(O2754,2),IF(P2754&lt;O2754,P2754+2360-O2754,P2754-40-O2754),IF(P2754&lt;O2754,P2754+2400-O2754,P2754-O2754)),"")</f>
        <v/>
      </c>
      <c r="R2754" s="77" t="str">
        <f t="shared" ref="R2754:R2817" si="218">IFERROR(ROUNDDOWN(Q2754/100,0),"")</f>
        <v/>
      </c>
      <c r="S2754" s="77" t="str">
        <f>IF(O2754="","",IF(OR(VALUE(LEFT(O2754,2))&gt;IF(RIGHT(J2754,1)="M",7,19),AND(OR(LEFT(O2754,2)={"07","19"}),VALUE(RIGHT(O2754,2))&gt;15)),TRUE,FALSE))</f>
        <v/>
      </c>
      <c r="T2754" s="77" t="str">
        <f>IF(O2754="","",IF(OR(VALUE(LEFT(O2754,2))&gt;IF(RIGHT(J2754,1)="M",7,19),AND(OR(LEFT(O2754,2)={"07","19"}),VALUE(RIGHT(O2754,2))&gt;5)),TRUE,FALSE))</f>
        <v/>
      </c>
    </row>
    <row r="2755" spans="12:20" x14ac:dyDescent="0.25">
      <c r="L2755" s="75">
        <f>COUNTIF($B$2:B2755,B2755)</f>
        <v>0</v>
      </c>
      <c r="M2755" s="75">
        <f>COUNTIF($L$2:L2755,4)</f>
        <v>42</v>
      </c>
      <c r="N2755" s="76" t="str">
        <f t="shared" ref="N2755:N2818" si="219">A2755&amp;DAY(C2755)</f>
        <v>0</v>
      </c>
      <c r="O2755" s="76" t="str">
        <f t="shared" si="215"/>
        <v/>
      </c>
      <c r="P2755" s="75" t="str">
        <f t="shared" si="216"/>
        <v/>
      </c>
      <c r="Q2755" s="77" t="str">
        <f t="shared" si="217"/>
        <v/>
      </c>
      <c r="R2755" s="77" t="str">
        <f t="shared" si="218"/>
        <v/>
      </c>
      <c r="S2755" s="77" t="str">
        <f>IF(O2755="","",IF(OR(VALUE(LEFT(O2755,2))&gt;IF(RIGHT(J2755,1)="M",7,19),AND(OR(LEFT(O2755,2)={"07","19"}),VALUE(RIGHT(O2755,2))&gt;15)),TRUE,FALSE))</f>
        <v/>
      </c>
      <c r="T2755" s="77" t="str">
        <f>IF(O2755="","",IF(OR(VALUE(LEFT(O2755,2))&gt;IF(RIGHT(J2755,1)="M",7,19),AND(OR(LEFT(O2755,2)={"07","19"}),VALUE(RIGHT(O2755,2))&gt;5)),TRUE,FALSE))</f>
        <v/>
      </c>
    </row>
    <row r="2756" spans="12:20" x14ac:dyDescent="0.25">
      <c r="L2756" s="75">
        <f>COUNTIF($B$2:B2756,B2756)</f>
        <v>0</v>
      </c>
      <c r="M2756" s="75">
        <f>COUNTIF($L$2:L2756,4)</f>
        <v>42</v>
      </c>
      <c r="N2756" s="76" t="str">
        <f t="shared" si="219"/>
        <v>0</v>
      </c>
      <c r="O2756" s="76" t="str">
        <f t="shared" si="215"/>
        <v/>
      </c>
      <c r="P2756" s="75" t="str">
        <f t="shared" si="216"/>
        <v/>
      </c>
      <c r="Q2756" s="77" t="str">
        <f t="shared" si="217"/>
        <v/>
      </c>
      <c r="R2756" s="77" t="str">
        <f t="shared" si="218"/>
        <v/>
      </c>
      <c r="S2756" s="77" t="str">
        <f>IF(O2756="","",IF(OR(VALUE(LEFT(O2756,2))&gt;IF(RIGHT(J2756,1)="M",7,19),AND(OR(LEFT(O2756,2)={"07","19"}),VALUE(RIGHT(O2756,2))&gt;15)),TRUE,FALSE))</f>
        <v/>
      </c>
      <c r="T2756" s="77" t="str">
        <f>IF(O2756="","",IF(OR(VALUE(LEFT(O2756,2))&gt;IF(RIGHT(J2756,1)="M",7,19),AND(OR(LEFT(O2756,2)={"07","19"}),VALUE(RIGHT(O2756,2))&gt;5)),TRUE,FALSE))</f>
        <v/>
      </c>
    </row>
    <row r="2757" spans="12:20" x14ac:dyDescent="0.25">
      <c r="L2757" s="75">
        <f>COUNTIF($B$2:B2757,B2757)</f>
        <v>0</v>
      </c>
      <c r="M2757" s="75">
        <f>COUNTIF($L$2:L2757,4)</f>
        <v>42</v>
      </c>
      <c r="N2757" s="76" t="str">
        <f t="shared" si="219"/>
        <v>0</v>
      </c>
      <c r="O2757" s="76" t="str">
        <f t="shared" si="215"/>
        <v/>
      </c>
      <c r="P2757" s="75" t="str">
        <f t="shared" si="216"/>
        <v/>
      </c>
      <c r="Q2757" s="77" t="str">
        <f t="shared" si="217"/>
        <v/>
      </c>
      <c r="R2757" s="77" t="str">
        <f t="shared" si="218"/>
        <v/>
      </c>
      <c r="S2757" s="77" t="str">
        <f>IF(O2757="","",IF(OR(VALUE(LEFT(O2757,2))&gt;IF(RIGHT(J2757,1)="M",7,19),AND(OR(LEFT(O2757,2)={"07","19"}),VALUE(RIGHT(O2757,2))&gt;15)),TRUE,FALSE))</f>
        <v/>
      </c>
      <c r="T2757" s="77" t="str">
        <f>IF(O2757="","",IF(OR(VALUE(LEFT(O2757,2))&gt;IF(RIGHT(J2757,1)="M",7,19),AND(OR(LEFT(O2757,2)={"07","19"}),VALUE(RIGHT(O2757,2))&gt;5)),TRUE,FALSE))</f>
        <v/>
      </c>
    </row>
    <row r="2758" spans="12:20" x14ac:dyDescent="0.25">
      <c r="L2758" s="75">
        <f>COUNTIF($B$2:B2758,B2758)</f>
        <v>0</v>
      </c>
      <c r="M2758" s="75">
        <f>COUNTIF($L$2:L2758,4)</f>
        <v>42</v>
      </c>
      <c r="N2758" s="76" t="str">
        <f t="shared" si="219"/>
        <v>0</v>
      </c>
      <c r="O2758" s="76" t="str">
        <f t="shared" si="215"/>
        <v/>
      </c>
      <c r="P2758" s="75" t="str">
        <f t="shared" si="216"/>
        <v/>
      </c>
      <c r="Q2758" s="77" t="str">
        <f t="shared" si="217"/>
        <v/>
      </c>
      <c r="R2758" s="77" t="str">
        <f t="shared" si="218"/>
        <v/>
      </c>
      <c r="S2758" s="77" t="str">
        <f>IF(O2758="","",IF(OR(VALUE(LEFT(O2758,2))&gt;IF(RIGHT(J2758,1)="M",7,19),AND(OR(LEFT(O2758,2)={"07","19"}),VALUE(RIGHT(O2758,2))&gt;15)),TRUE,FALSE))</f>
        <v/>
      </c>
      <c r="T2758" s="77" t="str">
        <f>IF(O2758="","",IF(OR(VALUE(LEFT(O2758,2))&gt;IF(RIGHT(J2758,1)="M",7,19),AND(OR(LEFT(O2758,2)={"07","19"}),VALUE(RIGHT(O2758,2))&gt;5)),TRUE,FALSE))</f>
        <v/>
      </c>
    </row>
    <row r="2759" spans="12:20" x14ac:dyDescent="0.25">
      <c r="L2759" s="75">
        <f>COUNTIF($B$2:B2759,B2759)</f>
        <v>0</v>
      </c>
      <c r="M2759" s="75">
        <f>COUNTIF($L$2:L2759,4)</f>
        <v>42</v>
      </c>
      <c r="N2759" s="76" t="str">
        <f t="shared" si="219"/>
        <v>0</v>
      </c>
      <c r="O2759" s="76" t="str">
        <f t="shared" si="215"/>
        <v/>
      </c>
      <c r="P2759" s="75" t="str">
        <f t="shared" si="216"/>
        <v/>
      </c>
      <c r="Q2759" s="77" t="str">
        <f t="shared" si="217"/>
        <v/>
      </c>
      <c r="R2759" s="77" t="str">
        <f t="shared" si="218"/>
        <v/>
      </c>
      <c r="S2759" s="77" t="str">
        <f>IF(O2759="","",IF(OR(VALUE(LEFT(O2759,2))&gt;IF(RIGHT(J2759,1)="M",7,19),AND(OR(LEFT(O2759,2)={"07","19"}),VALUE(RIGHT(O2759,2))&gt;15)),TRUE,FALSE))</f>
        <v/>
      </c>
      <c r="T2759" s="77" t="str">
        <f>IF(O2759="","",IF(OR(VALUE(LEFT(O2759,2))&gt;IF(RIGHT(J2759,1)="M",7,19),AND(OR(LEFT(O2759,2)={"07","19"}),VALUE(RIGHT(O2759,2))&gt;5)),TRUE,FALSE))</f>
        <v/>
      </c>
    </row>
    <row r="2760" spans="12:20" x14ac:dyDescent="0.25">
      <c r="L2760" s="75">
        <f>COUNTIF($B$2:B2760,B2760)</f>
        <v>0</v>
      </c>
      <c r="M2760" s="75">
        <f>COUNTIF($L$2:L2760,4)</f>
        <v>42</v>
      </c>
      <c r="N2760" s="76" t="str">
        <f t="shared" si="219"/>
        <v>0</v>
      </c>
      <c r="O2760" s="76" t="str">
        <f t="shared" si="215"/>
        <v/>
      </c>
      <c r="P2760" s="75" t="str">
        <f t="shared" si="216"/>
        <v/>
      </c>
      <c r="Q2760" s="77" t="str">
        <f t="shared" si="217"/>
        <v/>
      </c>
      <c r="R2760" s="77" t="str">
        <f t="shared" si="218"/>
        <v/>
      </c>
      <c r="S2760" s="77" t="str">
        <f>IF(O2760="","",IF(OR(VALUE(LEFT(O2760,2))&gt;IF(RIGHT(J2760,1)="M",7,19),AND(OR(LEFT(O2760,2)={"07","19"}),VALUE(RIGHT(O2760,2))&gt;15)),TRUE,FALSE))</f>
        <v/>
      </c>
      <c r="T2760" s="77" t="str">
        <f>IF(O2760="","",IF(OR(VALUE(LEFT(O2760,2))&gt;IF(RIGHT(J2760,1)="M",7,19),AND(OR(LEFT(O2760,2)={"07","19"}),VALUE(RIGHT(O2760,2))&gt;5)),TRUE,FALSE))</f>
        <v/>
      </c>
    </row>
    <row r="2761" spans="12:20" x14ac:dyDescent="0.25">
      <c r="L2761" s="75">
        <f>COUNTIF($B$2:B2761,B2761)</f>
        <v>0</v>
      </c>
      <c r="M2761" s="75">
        <f>COUNTIF($L$2:L2761,4)</f>
        <v>42</v>
      </c>
      <c r="N2761" s="76" t="str">
        <f t="shared" si="219"/>
        <v>0</v>
      </c>
      <c r="O2761" s="76" t="str">
        <f t="shared" si="215"/>
        <v/>
      </c>
      <c r="P2761" s="75" t="str">
        <f t="shared" si="216"/>
        <v/>
      </c>
      <c r="Q2761" s="77" t="str">
        <f t="shared" si="217"/>
        <v/>
      </c>
      <c r="R2761" s="77" t="str">
        <f t="shared" si="218"/>
        <v/>
      </c>
      <c r="S2761" s="77" t="str">
        <f>IF(O2761="","",IF(OR(VALUE(LEFT(O2761,2))&gt;IF(RIGHT(J2761,1)="M",7,19),AND(OR(LEFT(O2761,2)={"07","19"}),VALUE(RIGHT(O2761,2))&gt;15)),TRUE,FALSE))</f>
        <v/>
      </c>
      <c r="T2761" s="77" t="str">
        <f>IF(O2761="","",IF(OR(VALUE(LEFT(O2761,2))&gt;IF(RIGHT(J2761,1)="M",7,19),AND(OR(LEFT(O2761,2)={"07","19"}),VALUE(RIGHT(O2761,2))&gt;5)),TRUE,FALSE))</f>
        <v/>
      </c>
    </row>
    <row r="2762" spans="12:20" x14ac:dyDescent="0.25">
      <c r="L2762" s="75">
        <f>COUNTIF($B$2:B2762,B2762)</f>
        <v>0</v>
      </c>
      <c r="M2762" s="75">
        <f>COUNTIF($L$2:L2762,4)</f>
        <v>42</v>
      </c>
      <c r="N2762" s="76" t="str">
        <f t="shared" si="219"/>
        <v>0</v>
      </c>
      <c r="O2762" s="76" t="str">
        <f t="shared" si="215"/>
        <v/>
      </c>
      <c r="P2762" s="75" t="str">
        <f t="shared" si="216"/>
        <v/>
      </c>
      <c r="Q2762" s="77" t="str">
        <f t="shared" si="217"/>
        <v/>
      </c>
      <c r="R2762" s="77" t="str">
        <f t="shared" si="218"/>
        <v/>
      </c>
      <c r="S2762" s="77" t="str">
        <f>IF(O2762="","",IF(OR(VALUE(LEFT(O2762,2))&gt;IF(RIGHT(J2762,1)="M",7,19),AND(OR(LEFT(O2762,2)={"07","19"}),VALUE(RIGHT(O2762,2))&gt;15)),TRUE,FALSE))</f>
        <v/>
      </c>
      <c r="T2762" s="77" t="str">
        <f>IF(O2762="","",IF(OR(VALUE(LEFT(O2762,2))&gt;IF(RIGHT(J2762,1)="M",7,19),AND(OR(LEFT(O2762,2)={"07","19"}),VALUE(RIGHT(O2762,2))&gt;5)),TRUE,FALSE))</f>
        <v/>
      </c>
    </row>
    <row r="2763" spans="12:20" x14ac:dyDescent="0.25">
      <c r="L2763" s="75">
        <f>COUNTIF($B$2:B2763,B2763)</f>
        <v>0</v>
      </c>
      <c r="M2763" s="75">
        <f>COUNTIF($L$2:L2763,4)</f>
        <v>42</v>
      </c>
      <c r="N2763" s="76" t="str">
        <f t="shared" si="219"/>
        <v>0</v>
      </c>
      <c r="O2763" s="76" t="str">
        <f t="shared" si="215"/>
        <v/>
      </c>
      <c r="P2763" s="75" t="str">
        <f t="shared" si="216"/>
        <v/>
      </c>
      <c r="Q2763" s="77" t="str">
        <f t="shared" si="217"/>
        <v/>
      </c>
      <c r="R2763" s="77" t="str">
        <f t="shared" si="218"/>
        <v/>
      </c>
      <c r="S2763" s="77" t="str">
        <f>IF(O2763="","",IF(OR(VALUE(LEFT(O2763,2))&gt;IF(RIGHT(J2763,1)="M",7,19),AND(OR(LEFT(O2763,2)={"07","19"}),VALUE(RIGHT(O2763,2))&gt;15)),TRUE,FALSE))</f>
        <v/>
      </c>
      <c r="T2763" s="77" t="str">
        <f>IF(O2763="","",IF(OR(VALUE(LEFT(O2763,2))&gt;IF(RIGHT(J2763,1)="M",7,19),AND(OR(LEFT(O2763,2)={"07","19"}),VALUE(RIGHT(O2763,2))&gt;5)),TRUE,FALSE))</f>
        <v/>
      </c>
    </row>
    <row r="2764" spans="12:20" x14ac:dyDescent="0.25">
      <c r="L2764" s="75">
        <f>COUNTIF($B$2:B2764,B2764)</f>
        <v>0</v>
      </c>
      <c r="M2764" s="75">
        <f>COUNTIF($L$2:L2764,4)</f>
        <v>42</v>
      </c>
      <c r="N2764" s="76" t="str">
        <f t="shared" si="219"/>
        <v>0</v>
      </c>
      <c r="O2764" s="76" t="str">
        <f t="shared" si="215"/>
        <v/>
      </c>
      <c r="P2764" s="75" t="str">
        <f t="shared" si="216"/>
        <v/>
      </c>
      <c r="Q2764" s="77" t="str">
        <f t="shared" si="217"/>
        <v/>
      </c>
      <c r="R2764" s="77" t="str">
        <f t="shared" si="218"/>
        <v/>
      </c>
      <c r="S2764" s="77" t="str">
        <f>IF(O2764="","",IF(OR(VALUE(LEFT(O2764,2))&gt;IF(RIGHT(J2764,1)="M",7,19),AND(OR(LEFT(O2764,2)={"07","19"}),VALUE(RIGHT(O2764,2))&gt;15)),TRUE,FALSE))</f>
        <v/>
      </c>
      <c r="T2764" s="77" t="str">
        <f>IF(O2764="","",IF(OR(VALUE(LEFT(O2764,2))&gt;IF(RIGHT(J2764,1)="M",7,19),AND(OR(LEFT(O2764,2)={"07","19"}),VALUE(RIGHT(O2764,2))&gt;5)),TRUE,FALSE))</f>
        <v/>
      </c>
    </row>
    <row r="2765" spans="12:20" x14ac:dyDescent="0.25">
      <c r="L2765" s="75">
        <f>COUNTIF($B$2:B2765,B2765)</f>
        <v>0</v>
      </c>
      <c r="M2765" s="75">
        <f>COUNTIF($L$2:L2765,4)</f>
        <v>42</v>
      </c>
      <c r="N2765" s="76" t="str">
        <f t="shared" si="219"/>
        <v>0</v>
      </c>
      <c r="O2765" s="76" t="str">
        <f t="shared" si="215"/>
        <v/>
      </c>
      <c r="P2765" s="75" t="str">
        <f t="shared" si="216"/>
        <v/>
      </c>
      <c r="Q2765" s="77" t="str">
        <f t="shared" si="217"/>
        <v/>
      </c>
      <c r="R2765" s="77" t="str">
        <f t="shared" si="218"/>
        <v/>
      </c>
      <c r="S2765" s="77" t="str">
        <f>IF(O2765="","",IF(OR(VALUE(LEFT(O2765,2))&gt;IF(RIGHT(J2765,1)="M",7,19),AND(OR(LEFT(O2765,2)={"07","19"}),VALUE(RIGHT(O2765,2))&gt;15)),TRUE,FALSE))</f>
        <v/>
      </c>
      <c r="T2765" s="77" t="str">
        <f>IF(O2765="","",IF(OR(VALUE(LEFT(O2765,2))&gt;IF(RIGHT(J2765,1)="M",7,19),AND(OR(LEFT(O2765,2)={"07","19"}),VALUE(RIGHT(O2765,2))&gt;5)),TRUE,FALSE))</f>
        <v/>
      </c>
    </row>
    <row r="2766" spans="12:20" x14ac:dyDescent="0.25">
      <c r="L2766" s="75">
        <f>COUNTIF($B$2:B2766,B2766)</f>
        <v>0</v>
      </c>
      <c r="M2766" s="75">
        <f>COUNTIF($L$2:L2766,4)</f>
        <v>42</v>
      </c>
      <c r="N2766" s="76" t="str">
        <f t="shared" si="219"/>
        <v>0</v>
      </c>
      <c r="O2766" s="76" t="str">
        <f t="shared" si="215"/>
        <v/>
      </c>
      <c r="P2766" s="75" t="str">
        <f t="shared" si="216"/>
        <v/>
      </c>
      <c r="Q2766" s="77" t="str">
        <f t="shared" si="217"/>
        <v/>
      </c>
      <c r="R2766" s="77" t="str">
        <f t="shared" si="218"/>
        <v/>
      </c>
      <c r="S2766" s="77" t="str">
        <f>IF(O2766="","",IF(OR(VALUE(LEFT(O2766,2))&gt;IF(RIGHT(J2766,1)="M",7,19),AND(OR(LEFT(O2766,2)={"07","19"}),VALUE(RIGHT(O2766,2))&gt;15)),TRUE,FALSE))</f>
        <v/>
      </c>
      <c r="T2766" s="77" t="str">
        <f>IF(O2766="","",IF(OR(VALUE(LEFT(O2766,2))&gt;IF(RIGHT(J2766,1)="M",7,19),AND(OR(LEFT(O2766,2)={"07","19"}),VALUE(RIGHT(O2766,2))&gt;5)),TRUE,FALSE))</f>
        <v/>
      </c>
    </row>
    <row r="2767" spans="12:20" x14ac:dyDescent="0.25">
      <c r="L2767" s="75">
        <f>COUNTIF($B$2:B2767,B2767)</f>
        <v>0</v>
      </c>
      <c r="M2767" s="75">
        <f>COUNTIF($L$2:L2767,4)</f>
        <v>42</v>
      </c>
      <c r="N2767" s="76" t="str">
        <f t="shared" si="219"/>
        <v>0</v>
      </c>
      <c r="O2767" s="76" t="str">
        <f t="shared" si="215"/>
        <v/>
      </c>
      <c r="P2767" s="75" t="str">
        <f t="shared" si="216"/>
        <v/>
      </c>
      <c r="Q2767" s="77" t="str">
        <f t="shared" si="217"/>
        <v/>
      </c>
      <c r="R2767" s="77" t="str">
        <f t="shared" si="218"/>
        <v/>
      </c>
      <c r="S2767" s="77" t="str">
        <f>IF(O2767="","",IF(OR(VALUE(LEFT(O2767,2))&gt;IF(RIGHT(J2767,1)="M",7,19),AND(OR(LEFT(O2767,2)={"07","19"}),VALUE(RIGHT(O2767,2))&gt;15)),TRUE,FALSE))</f>
        <v/>
      </c>
      <c r="T2767" s="77" t="str">
        <f>IF(O2767="","",IF(OR(VALUE(LEFT(O2767,2))&gt;IF(RIGHT(J2767,1)="M",7,19),AND(OR(LEFT(O2767,2)={"07","19"}),VALUE(RIGHT(O2767,2))&gt;5)),TRUE,FALSE))</f>
        <v/>
      </c>
    </row>
    <row r="2768" spans="12:20" x14ac:dyDescent="0.25">
      <c r="L2768" s="75">
        <f>COUNTIF($B$2:B2768,B2768)</f>
        <v>0</v>
      </c>
      <c r="M2768" s="75">
        <f>COUNTIF($L$2:L2768,4)</f>
        <v>42</v>
      </c>
      <c r="N2768" s="76" t="str">
        <f t="shared" si="219"/>
        <v>0</v>
      </c>
      <c r="O2768" s="76" t="str">
        <f t="shared" si="215"/>
        <v/>
      </c>
      <c r="P2768" s="75" t="str">
        <f t="shared" si="216"/>
        <v/>
      </c>
      <c r="Q2768" s="77" t="str">
        <f t="shared" si="217"/>
        <v/>
      </c>
      <c r="R2768" s="77" t="str">
        <f t="shared" si="218"/>
        <v/>
      </c>
      <c r="S2768" s="77" t="str">
        <f>IF(O2768="","",IF(OR(VALUE(LEFT(O2768,2))&gt;IF(RIGHT(J2768,1)="M",7,19),AND(OR(LEFT(O2768,2)={"07","19"}),VALUE(RIGHT(O2768,2))&gt;15)),TRUE,FALSE))</f>
        <v/>
      </c>
      <c r="T2768" s="77" t="str">
        <f>IF(O2768="","",IF(OR(VALUE(LEFT(O2768,2))&gt;IF(RIGHT(J2768,1)="M",7,19),AND(OR(LEFT(O2768,2)={"07","19"}),VALUE(RIGHT(O2768,2))&gt;5)),TRUE,FALSE))</f>
        <v/>
      </c>
    </row>
    <row r="2769" spans="12:20" x14ac:dyDescent="0.25">
      <c r="L2769" s="75">
        <f>COUNTIF($B$2:B2769,B2769)</f>
        <v>0</v>
      </c>
      <c r="M2769" s="75">
        <f>COUNTIF($L$2:L2769,4)</f>
        <v>42</v>
      </c>
      <c r="N2769" s="76" t="str">
        <f t="shared" si="219"/>
        <v>0</v>
      </c>
      <c r="O2769" s="76" t="str">
        <f t="shared" si="215"/>
        <v/>
      </c>
      <c r="P2769" s="75" t="str">
        <f t="shared" si="216"/>
        <v/>
      </c>
      <c r="Q2769" s="77" t="str">
        <f t="shared" si="217"/>
        <v/>
      </c>
      <c r="R2769" s="77" t="str">
        <f t="shared" si="218"/>
        <v/>
      </c>
      <c r="S2769" s="77" t="str">
        <f>IF(O2769="","",IF(OR(VALUE(LEFT(O2769,2))&gt;IF(RIGHT(J2769,1)="M",7,19),AND(OR(LEFT(O2769,2)={"07","19"}),VALUE(RIGHT(O2769,2))&gt;15)),TRUE,FALSE))</f>
        <v/>
      </c>
      <c r="T2769" s="77" t="str">
        <f>IF(O2769="","",IF(OR(VALUE(LEFT(O2769,2))&gt;IF(RIGHT(J2769,1)="M",7,19),AND(OR(LEFT(O2769,2)={"07","19"}),VALUE(RIGHT(O2769,2))&gt;5)),TRUE,FALSE))</f>
        <v/>
      </c>
    </row>
    <row r="2770" spans="12:20" x14ac:dyDescent="0.25">
      <c r="L2770" s="75">
        <f>COUNTIF($B$2:B2770,B2770)</f>
        <v>0</v>
      </c>
      <c r="M2770" s="75">
        <f>COUNTIF($L$2:L2770,4)</f>
        <v>42</v>
      </c>
      <c r="N2770" s="76" t="str">
        <f t="shared" si="219"/>
        <v>0</v>
      </c>
      <c r="O2770" s="76" t="str">
        <f t="shared" si="215"/>
        <v/>
      </c>
      <c r="P2770" s="75" t="str">
        <f t="shared" si="216"/>
        <v/>
      </c>
      <c r="Q2770" s="77" t="str">
        <f t="shared" si="217"/>
        <v/>
      </c>
      <c r="R2770" s="77" t="str">
        <f t="shared" si="218"/>
        <v/>
      </c>
      <c r="S2770" s="77" t="str">
        <f>IF(O2770="","",IF(OR(VALUE(LEFT(O2770,2))&gt;IF(RIGHT(J2770,1)="M",7,19),AND(OR(LEFT(O2770,2)={"07","19"}),VALUE(RIGHT(O2770,2))&gt;15)),TRUE,FALSE))</f>
        <v/>
      </c>
      <c r="T2770" s="77" t="str">
        <f>IF(O2770="","",IF(OR(VALUE(LEFT(O2770,2))&gt;IF(RIGHT(J2770,1)="M",7,19),AND(OR(LEFT(O2770,2)={"07","19"}),VALUE(RIGHT(O2770,2))&gt;5)),TRUE,FALSE))</f>
        <v/>
      </c>
    </row>
    <row r="2771" spans="12:20" x14ac:dyDescent="0.25">
      <c r="L2771" s="75">
        <f>COUNTIF($B$2:B2771,B2771)</f>
        <v>0</v>
      </c>
      <c r="M2771" s="75">
        <f>COUNTIF($L$2:L2771,4)</f>
        <v>42</v>
      </c>
      <c r="N2771" s="76" t="str">
        <f t="shared" si="219"/>
        <v>0</v>
      </c>
      <c r="O2771" s="76" t="str">
        <f t="shared" si="215"/>
        <v/>
      </c>
      <c r="P2771" s="75" t="str">
        <f t="shared" si="216"/>
        <v/>
      </c>
      <c r="Q2771" s="77" t="str">
        <f t="shared" si="217"/>
        <v/>
      </c>
      <c r="R2771" s="77" t="str">
        <f t="shared" si="218"/>
        <v/>
      </c>
      <c r="S2771" s="77" t="str">
        <f>IF(O2771="","",IF(OR(VALUE(LEFT(O2771,2))&gt;IF(RIGHT(J2771,1)="M",7,19),AND(OR(LEFT(O2771,2)={"07","19"}),VALUE(RIGHT(O2771,2))&gt;15)),TRUE,FALSE))</f>
        <v/>
      </c>
      <c r="T2771" s="77" t="str">
        <f>IF(O2771="","",IF(OR(VALUE(LEFT(O2771,2))&gt;IF(RIGHT(J2771,1)="M",7,19),AND(OR(LEFT(O2771,2)={"07","19"}),VALUE(RIGHT(O2771,2))&gt;5)),TRUE,FALSE))</f>
        <v/>
      </c>
    </row>
    <row r="2772" spans="12:20" x14ac:dyDescent="0.25">
      <c r="L2772" s="75">
        <f>COUNTIF($B$2:B2772,B2772)</f>
        <v>0</v>
      </c>
      <c r="M2772" s="75">
        <f>COUNTIF($L$2:L2772,4)</f>
        <v>42</v>
      </c>
      <c r="N2772" s="76" t="str">
        <f t="shared" si="219"/>
        <v>0</v>
      </c>
      <c r="O2772" s="76" t="str">
        <f t="shared" si="215"/>
        <v/>
      </c>
      <c r="P2772" s="75" t="str">
        <f t="shared" si="216"/>
        <v/>
      </c>
      <c r="Q2772" s="77" t="str">
        <f t="shared" si="217"/>
        <v/>
      </c>
      <c r="R2772" s="77" t="str">
        <f t="shared" si="218"/>
        <v/>
      </c>
      <c r="S2772" s="77" t="str">
        <f>IF(O2772="","",IF(OR(VALUE(LEFT(O2772,2))&gt;IF(RIGHT(J2772,1)="M",7,19),AND(OR(LEFT(O2772,2)={"07","19"}),VALUE(RIGHT(O2772,2))&gt;15)),TRUE,FALSE))</f>
        <v/>
      </c>
      <c r="T2772" s="77" t="str">
        <f>IF(O2772="","",IF(OR(VALUE(LEFT(O2772,2))&gt;IF(RIGHT(J2772,1)="M",7,19),AND(OR(LEFT(O2772,2)={"07","19"}),VALUE(RIGHT(O2772,2))&gt;5)),TRUE,FALSE))</f>
        <v/>
      </c>
    </row>
    <row r="2773" spans="12:20" x14ac:dyDescent="0.25">
      <c r="L2773" s="75">
        <f>COUNTIF($B$2:B2773,B2773)</f>
        <v>0</v>
      </c>
      <c r="M2773" s="75">
        <f>COUNTIF($L$2:L2773,4)</f>
        <v>42</v>
      </c>
      <c r="N2773" s="76" t="str">
        <f t="shared" si="219"/>
        <v>0</v>
      </c>
      <c r="O2773" s="76" t="str">
        <f t="shared" si="215"/>
        <v/>
      </c>
      <c r="P2773" s="75" t="str">
        <f t="shared" si="216"/>
        <v/>
      </c>
      <c r="Q2773" s="77" t="str">
        <f t="shared" si="217"/>
        <v/>
      </c>
      <c r="R2773" s="77" t="str">
        <f t="shared" si="218"/>
        <v/>
      </c>
      <c r="S2773" s="77" t="str">
        <f>IF(O2773="","",IF(OR(VALUE(LEFT(O2773,2))&gt;IF(RIGHT(J2773,1)="M",7,19),AND(OR(LEFT(O2773,2)={"07","19"}),VALUE(RIGHT(O2773,2))&gt;15)),TRUE,FALSE))</f>
        <v/>
      </c>
      <c r="T2773" s="77" t="str">
        <f>IF(O2773="","",IF(OR(VALUE(LEFT(O2773,2))&gt;IF(RIGHT(J2773,1)="M",7,19),AND(OR(LEFT(O2773,2)={"07","19"}),VALUE(RIGHT(O2773,2))&gt;5)),TRUE,FALSE))</f>
        <v/>
      </c>
    </row>
    <row r="2774" spans="12:20" x14ac:dyDescent="0.25">
      <c r="L2774" s="75">
        <f>COUNTIF($B$2:B2774,B2774)</f>
        <v>0</v>
      </c>
      <c r="M2774" s="75">
        <f>COUNTIF($L$2:L2774,4)</f>
        <v>42</v>
      </c>
      <c r="N2774" s="76" t="str">
        <f t="shared" si="219"/>
        <v>0</v>
      </c>
      <c r="O2774" s="76" t="str">
        <f t="shared" si="215"/>
        <v/>
      </c>
      <c r="P2774" s="75" t="str">
        <f t="shared" si="216"/>
        <v/>
      </c>
      <c r="Q2774" s="77" t="str">
        <f t="shared" si="217"/>
        <v/>
      </c>
      <c r="R2774" s="77" t="str">
        <f t="shared" si="218"/>
        <v/>
      </c>
      <c r="S2774" s="77" t="str">
        <f>IF(O2774="","",IF(OR(VALUE(LEFT(O2774,2))&gt;IF(RIGHT(J2774,1)="M",7,19),AND(OR(LEFT(O2774,2)={"07","19"}),VALUE(RIGHT(O2774,2))&gt;15)),TRUE,FALSE))</f>
        <v/>
      </c>
      <c r="T2774" s="77" t="str">
        <f>IF(O2774="","",IF(OR(VALUE(LEFT(O2774,2))&gt;IF(RIGHT(J2774,1)="M",7,19),AND(OR(LEFT(O2774,2)={"07","19"}),VALUE(RIGHT(O2774,2))&gt;5)),TRUE,FALSE))</f>
        <v/>
      </c>
    </row>
    <row r="2775" spans="12:20" x14ac:dyDescent="0.25">
      <c r="L2775" s="75">
        <f>COUNTIF($B$2:B2775,B2775)</f>
        <v>0</v>
      </c>
      <c r="M2775" s="75">
        <f>COUNTIF($L$2:L2775,4)</f>
        <v>42</v>
      </c>
      <c r="N2775" s="76" t="str">
        <f t="shared" si="219"/>
        <v>0</v>
      </c>
      <c r="O2775" s="76" t="str">
        <f t="shared" si="215"/>
        <v/>
      </c>
      <c r="P2775" s="75" t="str">
        <f t="shared" si="216"/>
        <v/>
      </c>
      <c r="Q2775" s="77" t="str">
        <f t="shared" si="217"/>
        <v/>
      </c>
      <c r="R2775" s="77" t="str">
        <f t="shared" si="218"/>
        <v/>
      </c>
      <c r="S2775" s="77" t="str">
        <f>IF(O2775="","",IF(OR(VALUE(LEFT(O2775,2))&gt;IF(RIGHT(J2775,1)="M",7,19),AND(OR(LEFT(O2775,2)={"07","19"}),VALUE(RIGHT(O2775,2))&gt;15)),TRUE,FALSE))</f>
        <v/>
      </c>
      <c r="T2775" s="77" t="str">
        <f>IF(O2775="","",IF(OR(VALUE(LEFT(O2775,2))&gt;IF(RIGHT(J2775,1)="M",7,19),AND(OR(LEFT(O2775,2)={"07","19"}),VALUE(RIGHT(O2775,2))&gt;5)),TRUE,FALSE))</f>
        <v/>
      </c>
    </row>
    <row r="2776" spans="12:20" x14ac:dyDescent="0.25">
      <c r="L2776" s="75">
        <f>COUNTIF($B$2:B2776,B2776)</f>
        <v>0</v>
      </c>
      <c r="M2776" s="75">
        <f>COUNTIF($L$2:L2776,4)</f>
        <v>42</v>
      </c>
      <c r="N2776" s="76" t="str">
        <f t="shared" si="219"/>
        <v>0</v>
      </c>
      <c r="O2776" s="76" t="str">
        <f t="shared" si="215"/>
        <v/>
      </c>
      <c r="P2776" s="75" t="str">
        <f t="shared" si="216"/>
        <v/>
      </c>
      <c r="Q2776" s="77" t="str">
        <f t="shared" si="217"/>
        <v/>
      </c>
      <c r="R2776" s="77" t="str">
        <f t="shared" si="218"/>
        <v/>
      </c>
      <c r="S2776" s="77" t="str">
        <f>IF(O2776="","",IF(OR(VALUE(LEFT(O2776,2))&gt;IF(RIGHT(J2776,1)="M",7,19),AND(OR(LEFT(O2776,2)={"07","19"}),VALUE(RIGHT(O2776,2))&gt;15)),TRUE,FALSE))</f>
        <v/>
      </c>
      <c r="T2776" s="77" t="str">
        <f>IF(O2776="","",IF(OR(VALUE(LEFT(O2776,2))&gt;IF(RIGHT(J2776,1)="M",7,19),AND(OR(LEFT(O2776,2)={"07","19"}),VALUE(RIGHT(O2776,2))&gt;5)),TRUE,FALSE))</f>
        <v/>
      </c>
    </row>
    <row r="2777" spans="12:20" x14ac:dyDescent="0.25">
      <c r="L2777" s="75">
        <f>COUNTIF($B$2:B2777,B2777)</f>
        <v>0</v>
      </c>
      <c r="M2777" s="75">
        <f>COUNTIF($L$2:L2777,4)</f>
        <v>42</v>
      </c>
      <c r="N2777" s="76" t="str">
        <f t="shared" si="219"/>
        <v>0</v>
      </c>
      <c r="O2777" s="76" t="str">
        <f t="shared" si="215"/>
        <v/>
      </c>
      <c r="P2777" s="75" t="str">
        <f t="shared" si="216"/>
        <v/>
      </c>
      <c r="Q2777" s="77" t="str">
        <f t="shared" si="217"/>
        <v/>
      </c>
      <c r="R2777" s="77" t="str">
        <f t="shared" si="218"/>
        <v/>
      </c>
      <c r="S2777" s="77" t="str">
        <f>IF(O2777="","",IF(OR(VALUE(LEFT(O2777,2))&gt;IF(RIGHT(J2777,1)="M",7,19),AND(OR(LEFT(O2777,2)={"07","19"}),VALUE(RIGHT(O2777,2))&gt;15)),TRUE,FALSE))</f>
        <v/>
      </c>
      <c r="T2777" s="77" t="str">
        <f>IF(O2777="","",IF(OR(VALUE(LEFT(O2777,2))&gt;IF(RIGHT(J2777,1)="M",7,19),AND(OR(LEFT(O2777,2)={"07","19"}),VALUE(RIGHT(O2777,2))&gt;5)),TRUE,FALSE))</f>
        <v/>
      </c>
    </row>
    <row r="2778" spans="12:20" x14ac:dyDescent="0.25">
      <c r="L2778" s="75">
        <f>COUNTIF($B$2:B2778,B2778)</f>
        <v>0</v>
      </c>
      <c r="M2778" s="75">
        <f>COUNTIF($L$2:L2778,4)</f>
        <v>42</v>
      </c>
      <c r="N2778" s="76" t="str">
        <f t="shared" si="219"/>
        <v>0</v>
      </c>
      <c r="O2778" s="76" t="str">
        <f t="shared" si="215"/>
        <v/>
      </c>
      <c r="P2778" s="75" t="str">
        <f t="shared" si="216"/>
        <v/>
      </c>
      <c r="Q2778" s="77" t="str">
        <f t="shared" si="217"/>
        <v/>
      </c>
      <c r="R2778" s="77" t="str">
        <f t="shared" si="218"/>
        <v/>
      </c>
      <c r="S2778" s="77" t="str">
        <f>IF(O2778="","",IF(OR(VALUE(LEFT(O2778,2))&gt;IF(RIGHT(J2778,1)="M",7,19),AND(OR(LEFT(O2778,2)={"07","19"}),VALUE(RIGHT(O2778,2))&gt;15)),TRUE,FALSE))</f>
        <v/>
      </c>
      <c r="T2778" s="77" t="str">
        <f>IF(O2778="","",IF(OR(VALUE(LEFT(O2778,2))&gt;IF(RIGHT(J2778,1)="M",7,19),AND(OR(LEFT(O2778,2)={"07","19"}),VALUE(RIGHT(O2778,2))&gt;5)),TRUE,FALSE))</f>
        <v/>
      </c>
    </row>
    <row r="2779" spans="12:20" x14ac:dyDescent="0.25">
      <c r="L2779" s="75">
        <f>COUNTIF($B$2:B2779,B2779)</f>
        <v>0</v>
      </c>
      <c r="M2779" s="75">
        <f>COUNTIF($L$2:L2779,4)</f>
        <v>42</v>
      </c>
      <c r="N2779" s="76" t="str">
        <f t="shared" si="219"/>
        <v>0</v>
      </c>
      <c r="O2779" s="76" t="str">
        <f t="shared" si="215"/>
        <v/>
      </c>
      <c r="P2779" s="75" t="str">
        <f t="shared" si="216"/>
        <v/>
      </c>
      <c r="Q2779" s="77" t="str">
        <f t="shared" si="217"/>
        <v/>
      </c>
      <c r="R2779" s="77" t="str">
        <f t="shared" si="218"/>
        <v/>
      </c>
      <c r="S2779" s="77" t="str">
        <f>IF(O2779="","",IF(OR(VALUE(LEFT(O2779,2))&gt;IF(RIGHT(J2779,1)="M",7,19),AND(OR(LEFT(O2779,2)={"07","19"}),VALUE(RIGHT(O2779,2))&gt;15)),TRUE,FALSE))</f>
        <v/>
      </c>
      <c r="T2779" s="77" t="str">
        <f>IF(O2779="","",IF(OR(VALUE(LEFT(O2779,2))&gt;IF(RIGHT(J2779,1)="M",7,19),AND(OR(LEFT(O2779,2)={"07","19"}),VALUE(RIGHT(O2779,2))&gt;5)),TRUE,FALSE))</f>
        <v/>
      </c>
    </row>
    <row r="2780" spans="12:20" x14ac:dyDescent="0.25">
      <c r="L2780" s="75">
        <f>COUNTIF($B$2:B2780,B2780)</f>
        <v>0</v>
      </c>
      <c r="M2780" s="75">
        <f>COUNTIF($L$2:L2780,4)</f>
        <v>42</v>
      </c>
      <c r="N2780" s="76" t="str">
        <f t="shared" si="219"/>
        <v>0</v>
      </c>
      <c r="O2780" s="76" t="str">
        <f t="shared" si="215"/>
        <v/>
      </c>
      <c r="P2780" s="75" t="str">
        <f t="shared" si="216"/>
        <v/>
      </c>
      <c r="Q2780" s="77" t="str">
        <f t="shared" si="217"/>
        <v/>
      </c>
      <c r="R2780" s="77" t="str">
        <f t="shared" si="218"/>
        <v/>
      </c>
      <c r="S2780" s="77" t="str">
        <f>IF(O2780="","",IF(OR(VALUE(LEFT(O2780,2))&gt;IF(RIGHT(J2780,1)="M",7,19),AND(OR(LEFT(O2780,2)={"07","19"}),VALUE(RIGHT(O2780,2))&gt;15)),TRUE,FALSE))</f>
        <v/>
      </c>
      <c r="T2780" s="77" t="str">
        <f>IF(O2780="","",IF(OR(VALUE(LEFT(O2780,2))&gt;IF(RIGHT(J2780,1)="M",7,19),AND(OR(LEFT(O2780,2)={"07","19"}),VALUE(RIGHT(O2780,2))&gt;5)),TRUE,FALSE))</f>
        <v/>
      </c>
    </row>
    <row r="2781" spans="12:20" x14ac:dyDescent="0.25">
      <c r="L2781" s="75">
        <f>COUNTIF($B$2:B2781,B2781)</f>
        <v>0</v>
      </c>
      <c r="M2781" s="75">
        <f>COUNTIF($L$2:L2781,4)</f>
        <v>42</v>
      </c>
      <c r="N2781" s="76" t="str">
        <f t="shared" si="219"/>
        <v>0</v>
      </c>
      <c r="O2781" s="76" t="str">
        <f t="shared" si="215"/>
        <v/>
      </c>
      <c r="P2781" s="75" t="str">
        <f t="shared" si="216"/>
        <v/>
      </c>
      <c r="Q2781" s="77" t="str">
        <f t="shared" si="217"/>
        <v/>
      </c>
      <c r="R2781" s="77" t="str">
        <f t="shared" si="218"/>
        <v/>
      </c>
      <c r="S2781" s="77" t="str">
        <f>IF(O2781="","",IF(OR(VALUE(LEFT(O2781,2))&gt;IF(RIGHT(J2781,1)="M",7,19),AND(OR(LEFT(O2781,2)={"07","19"}),VALUE(RIGHT(O2781,2))&gt;15)),TRUE,FALSE))</f>
        <v/>
      </c>
      <c r="T2781" s="77" t="str">
        <f>IF(O2781="","",IF(OR(VALUE(LEFT(O2781,2))&gt;IF(RIGHT(J2781,1)="M",7,19),AND(OR(LEFT(O2781,2)={"07","19"}),VALUE(RIGHT(O2781,2))&gt;5)),TRUE,FALSE))</f>
        <v/>
      </c>
    </row>
    <row r="2782" spans="12:20" x14ac:dyDescent="0.25">
      <c r="L2782" s="75">
        <f>COUNTIF($B$2:B2782,B2782)</f>
        <v>0</v>
      </c>
      <c r="M2782" s="75">
        <f>COUNTIF($L$2:L2782,4)</f>
        <v>42</v>
      </c>
      <c r="N2782" s="76" t="str">
        <f t="shared" si="219"/>
        <v>0</v>
      </c>
      <c r="O2782" s="76" t="str">
        <f t="shared" si="215"/>
        <v/>
      </c>
      <c r="P2782" s="75" t="str">
        <f t="shared" si="216"/>
        <v/>
      </c>
      <c r="Q2782" s="77" t="str">
        <f t="shared" si="217"/>
        <v/>
      </c>
      <c r="R2782" s="77" t="str">
        <f t="shared" si="218"/>
        <v/>
      </c>
      <c r="S2782" s="77" t="str">
        <f>IF(O2782="","",IF(OR(VALUE(LEFT(O2782,2))&gt;IF(RIGHT(J2782,1)="M",7,19),AND(OR(LEFT(O2782,2)={"07","19"}),VALUE(RIGHT(O2782,2))&gt;15)),TRUE,FALSE))</f>
        <v/>
      </c>
      <c r="T2782" s="77" t="str">
        <f>IF(O2782="","",IF(OR(VALUE(LEFT(O2782,2))&gt;IF(RIGHT(J2782,1)="M",7,19),AND(OR(LEFT(O2782,2)={"07","19"}),VALUE(RIGHT(O2782,2))&gt;5)),TRUE,FALSE))</f>
        <v/>
      </c>
    </row>
    <row r="2783" spans="12:20" x14ac:dyDescent="0.25">
      <c r="L2783" s="75">
        <f>COUNTIF($B$2:B2783,B2783)</f>
        <v>0</v>
      </c>
      <c r="M2783" s="75">
        <f>COUNTIF($L$2:L2783,4)</f>
        <v>42</v>
      </c>
      <c r="N2783" s="76" t="str">
        <f t="shared" si="219"/>
        <v>0</v>
      </c>
      <c r="O2783" s="76" t="str">
        <f t="shared" si="215"/>
        <v/>
      </c>
      <c r="P2783" s="75" t="str">
        <f t="shared" si="216"/>
        <v/>
      </c>
      <c r="Q2783" s="77" t="str">
        <f t="shared" si="217"/>
        <v/>
      </c>
      <c r="R2783" s="77" t="str">
        <f t="shared" si="218"/>
        <v/>
      </c>
      <c r="S2783" s="77" t="str">
        <f>IF(O2783="","",IF(OR(VALUE(LEFT(O2783,2))&gt;IF(RIGHT(J2783,1)="M",7,19),AND(OR(LEFT(O2783,2)={"07","19"}),VALUE(RIGHT(O2783,2))&gt;15)),TRUE,FALSE))</f>
        <v/>
      </c>
      <c r="T2783" s="77" t="str">
        <f>IF(O2783="","",IF(OR(VALUE(LEFT(O2783,2))&gt;IF(RIGHT(J2783,1)="M",7,19),AND(OR(LEFT(O2783,2)={"07","19"}),VALUE(RIGHT(O2783,2))&gt;5)),TRUE,FALSE))</f>
        <v/>
      </c>
    </row>
    <row r="2784" spans="12:20" x14ac:dyDescent="0.25">
      <c r="L2784" s="75">
        <f>COUNTIF($B$2:B2784,B2784)</f>
        <v>0</v>
      </c>
      <c r="M2784" s="75">
        <f>COUNTIF($L$2:L2784,4)</f>
        <v>42</v>
      </c>
      <c r="N2784" s="76" t="str">
        <f t="shared" si="219"/>
        <v>0</v>
      </c>
      <c r="O2784" s="76" t="str">
        <f t="shared" si="215"/>
        <v/>
      </c>
      <c r="P2784" s="75" t="str">
        <f t="shared" si="216"/>
        <v/>
      </c>
      <c r="Q2784" s="77" t="str">
        <f t="shared" si="217"/>
        <v/>
      </c>
      <c r="R2784" s="77" t="str">
        <f t="shared" si="218"/>
        <v/>
      </c>
      <c r="S2784" s="77" t="str">
        <f>IF(O2784="","",IF(OR(VALUE(LEFT(O2784,2))&gt;IF(RIGHT(J2784,1)="M",7,19),AND(OR(LEFT(O2784,2)={"07","19"}),VALUE(RIGHT(O2784,2))&gt;15)),TRUE,FALSE))</f>
        <v/>
      </c>
      <c r="T2784" s="77" t="str">
        <f>IF(O2784="","",IF(OR(VALUE(LEFT(O2784,2))&gt;IF(RIGHT(J2784,1)="M",7,19),AND(OR(LEFT(O2784,2)={"07","19"}),VALUE(RIGHT(O2784,2))&gt;5)),TRUE,FALSE))</f>
        <v/>
      </c>
    </row>
    <row r="2785" spans="12:20" x14ac:dyDescent="0.25">
      <c r="L2785" s="75">
        <f>COUNTIF($B$2:B2785,B2785)</f>
        <v>0</v>
      </c>
      <c r="M2785" s="75">
        <f>COUNTIF($L$2:L2785,4)</f>
        <v>42</v>
      </c>
      <c r="N2785" s="76" t="str">
        <f t="shared" si="219"/>
        <v>0</v>
      </c>
      <c r="O2785" s="76" t="str">
        <f t="shared" si="215"/>
        <v/>
      </c>
      <c r="P2785" s="75" t="str">
        <f t="shared" si="216"/>
        <v/>
      </c>
      <c r="Q2785" s="77" t="str">
        <f t="shared" si="217"/>
        <v/>
      </c>
      <c r="R2785" s="77" t="str">
        <f t="shared" si="218"/>
        <v/>
      </c>
      <c r="S2785" s="77" t="str">
        <f>IF(O2785="","",IF(OR(VALUE(LEFT(O2785,2))&gt;IF(RIGHT(J2785,1)="M",7,19),AND(OR(LEFT(O2785,2)={"07","19"}),VALUE(RIGHT(O2785,2))&gt;15)),TRUE,FALSE))</f>
        <v/>
      </c>
      <c r="T2785" s="77" t="str">
        <f>IF(O2785="","",IF(OR(VALUE(LEFT(O2785,2))&gt;IF(RIGHT(J2785,1)="M",7,19),AND(OR(LEFT(O2785,2)={"07","19"}),VALUE(RIGHT(O2785,2))&gt;5)),TRUE,FALSE))</f>
        <v/>
      </c>
    </row>
    <row r="2786" spans="12:20" x14ac:dyDescent="0.25">
      <c r="L2786" s="75">
        <f>COUNTIF($B$2:B2786,B2786)</f>
        <v>0</v>
      </c>
      <c r="M2786" s="75">
        <f>COUNTIF($L$2:L2786,4)</f>
        <v>42</v>
      </c>
      <c r="N2786" s="76" t="str">
        <f t="shared" si="219"/>
        <v>0</v>
      </c>
      <c r="O2786" s="76" t="str">
        <f t="shared" si="215"/>
        <v/>
      </c>
      <c r="P2786" s="75" t="str">
        <f t="shared" si="216"/>
        <v/>
      </c>
      <c r="Q2786" s="77" t="str">
        <f t="shared" si="217"/>
        <v/>
      </c>
      <c r="R2786" s="77" t="str">
        <f t="shared" si="218"/>
        <v/>
      </c>
      <c r="S2786" s="77" t="str">
        <f>IF(O2786="","",IF(OR(VALUE(LEFT(O2786,2))&gt;IF(RIGHT(J2786,1)="M",7,19),AND(OR(LEFT(O2786,2)={"07","19"}),VALUE(RIGHT(O2786,2))&gt;15)),TRUE,FALSE))</f>
        <v/>
      </c>
      <c r="T2786" s="77" t="str">
        <f>IF(O2786="","",IF(OR(VALUE(LEFT(O2786,2))&gt;IF(RIGHT(J2786,1)="M",7,19),AND(OR(LEFT(O2786,2)={"07","19"}),VALUE(RIGHT(O2786,2))&gt;5)),TRUE,FALSE))</f>
        <v/>
      </c>
    </row>
    <row r="2787" spans="12:20" x14ac:dyDescent="0.25">
      <c r="L2787" s="75">
        <f>COUNTIF($B$2:B2787,B2787)</f>
        <v>0</v>
      </c>
      <c r="M2787" s="75">
        <f>COUNTIF($L$2:L2787,4)</f>
        <v>42</v>
      </c>
      <c r="N2787" s="76" t="str">
        <f t="shared" si="219"/>
        <v>0</v>
      </c>
      <c r="O2787" s="76" t="str">
        <f t="shared" si="215"/>
        <v/>
      </c>
      <c r="P2787" s="75" t="str">
        <f t="shared" si="216"/>
        <v/>
      </c>
      <c r="Q2787" s="77" t="str">
        <f t="shared" si="217"/>
        <v/>
      </c>
      <c r="R2787" s="77" t="str">
        <f t="shared" si="218"/>
        <v/>
      </c>
      <c r="S2787" s="77" t="str">
        <f>IF(O2787="","",IF(OR(VALUE(LEFT(O2787,2))&gt;IF(RIGHT(J2787,1)="M",7,19),AND(OR(LEFT(O2787,2)={"07","19"}),VALUE(RIGHT(O2787,2))&gt;15)),TRUE,FALSE))</f>
        <v/>
      </c>
      <c r="T2787" s="77" t="str">
        <f>IF(O2787="","",IF(OR(VALUE(LEFT(O2787,2))&gt;IF(RIGHT(J2787,1)="M",7,19),AND(OR(LEFT(O2787,2)={"07","19"}),VALUE(RIGHT(O2787,2))&gt;5)),TRUE,FALSE))</f>
        <v/>
      </c>
    </row>
    <row r="2788" spans="12:20" x14ac:dyDescent="0.25">
      <c r="L2788" s="75">
        <f>COUNTIF($B$2:B2788,B2788)</f>
        <v>0</v>
      </c>
      <c r="M2788" s="75">
        <f>COUNTIF($L$2:L2788,4)</f>
        <v>42</v>
      </c>
      <c r="N2788" s="76" t="str">
        <f t="shared" si="219"/>
        <v>0</v>
      </c>
      <c r="O2788" s="76" t="str">
        <f t="shared" si="215"/>
        <v/>
      </c>
      <c r="P2788" s="75" t="str">
        <f t="shared" si="216"/>
        <v/>
      </c>
      <c r="Q2788" s="77" t="str">
        <f t="shared" si="217"/>
        <v/>
      </c>
      <c r="R2788" s="77" t="str">
        <f t="shared" si="218"/>
        <v/>
      </c>
      <c r="S2788" s="77" t="str">
        <f>IF(O2788="","",IF(OR(VALUE(LEFT(O2788,2))&gt;IF(RIGHT(J2788,1)="M",7,19),AND(OR(LEFT(O2788,2)={"07","19"}),VALUE(RIGHT(O2788,2))&gt;15)),TRUE,FALSE))</f>
        <v/>
      </c>
      <c r="T2788" s="77" t="str">
        <f>IF(O2788="","",IF(OR(VALUE(LEFT(O2788,2))&gt;IF(RIGHT(J2788,1)="M",7,19),AND(OR(LEFT(O2788,2)={"07","19"}),VALUE(RIGHT(O2788,2))&gt;5)),TRUE,FALSE))</f>
        <v/>
      </c>
    </row>
    <row r="2789" spans="12:20" x14ac:dyDescent="0.25">
      <c r="L2789" s="75">
        <f>COUNTIF($B$2:B2789,B2789)</f>
        <v>0</v>
      </c>
      <c r="M2789" s="75">
        <f>COUNTIF($L$2:L2789,4)</f>
        <v>42</v>
      </c>
      <c r="N2789" s="76" t="str">
        <f t="shared" si="219"/>
        <v>0</v>
      </c>
      <c r="O2789" s="76" t="str">
        <f t="shared" si="215"/>
        <v/>
      </c>
      <c r="P2789" s="75" t="str">
        <f t="shared" si="216"/>
        <v/>
      </c>
      <c r="Q2789" s="77" t="str">
        <f t="shared" si="217"/>
        <v/>
      </c>
      <c r="R2789" s="77" t="str">
        <f t="shared" si="218"/>
        <v/>
      </c>
      <c r="S2789" s="77" t="str">
        <f>IF(O2789="","",IF(OR(VALUE(LEFT(O2789,2))&gt;IF(RIGHT(J2789,1)="M",7,19),AND(OR(LEFT(O2789,2)={"07","19"}),VALUE(RIGHT(O2789,2))&gt;15)),TRUE,FALSE))</f>
        <v/>
      </c>
      <c r="T2789" s="77" t="str">
        <f>IF(O2789="","",IF(OR(VALUE(LEFT(O2789,2))&gt;IF(RIGHT(J2789,1)="M",7,19),AND(OR(LEFT(O2789,2)={"07","19"}),VALUE(RIGHT(O2789,2))&gt;5)),TRUE,FALSE))</f>
        <v/>
      </c>
    </row>
    <row r="2790" spans="12:20" x14ac:dyDescent="0.25">
      <c r="L2790" s="75">
        <f>COUNTIF($B$2:B2790,B2790)</f>
        <v>0</v>
      </c>
      <c r="M2790" s="75">
        <f>COUNTIF($L$2:L2790,4)</f>
        <v>42</v>
      </c>
      <c r="N2790" s="76" t="str">
        <f t="shared" si="219"/>
        <v>0</v>
      </c>
      <c r="O2790" s="76" t="str">
        <f t="shared" si="215"/>
        <v/>
      </c>
      <c r="P2790" s="75" t="str">
        <f t="shared" si="216"/>
        <v/>
      </c>
      <c r="Q2790" s="77" t="str">
        <f t="shared" si="217"/>
        <v/>
      </c>
      <c r="R2790" s="77" t="str">
        <f t="shared" si="218"/>
        <v/>
      </c>
      <c r="S2790" s="77" t="str">
        <f>IF(O2790="","",IF(OR(VALUE(LEFT(O2790,2))&gt;IF(RIGHT(J2790,1)="M",7,19),AND(OR(LEFT(O2790,2)={"07","19"}),VALUE(RIGHT(O2790,2))&gt;15)),TRUE,FALSE))</f>
        <v/>
      </c>
      <c r="T2790" s="77" t="str">
        <f>IF(O2790="","",IF(OR(VALUE(LEFT(O2790,2))&gt;IF(RIGHT(J2790,1)="M",7,19),AND(OR(LEFT(O2790,2)={"07","19"}),VALUE(RIGHT(O2790,2))&gt;5)),TRUE,FALSE))</f>
        <v/>
      </c>
    </row>
    <row r="2791" spans="12:20" x14ac:dyDescent="0.25">
      <c r="L2791" s="75">
        <f>COUNTIF($B$2:B2791,B2791)</f>
        <v>0</v>
      </c>
      <c r="M2791" s="75">
        <f>COUNTIF($L$2:L2791,4)</f>
        <v>42</v>
      </c>
      <c r="N2791" s="76" t="str">
        <f t="shared" si="219"/>
        <v>0</v>
      </c>
      <c r="O2791" s="76" t="str">
        <f t="shared" si="215"/>
        <v/>
      </c>
      <c r="P2791" s="75" t="str">
        <f t="shared" si="216"/>
        <v/>
      </c>
      <c r="Q2791" s="77" t="str">
        <f t="shared" si="217"/>
        <v/>
      </c>
      <c r="R2791" s="77" t="str">
        <f t="shared" si="218"/>
        <v/>
      </c>
      <c r="S2791" s="77" t="str">
        <f>IF(O2791="","",IF(OR(VALUE(LEFT(O2791,2))&gt;IF(RIGHT(J2791,1)="M",7,19),AND(OR(LEFT(O2791,2)={"07","19"}),VALUE(RIGHT(O2791,2))&gt;15)),TRUE,FALSE))</f>
        <v/>
      </c>
      <c r="T2791" s="77" t="str">
        <f>IF(O2791="","",IF(OR(VALUE(LEFT(O2791,2))&gt;IF(RIGHT(J2791,1)="M",7,19),AND(OR(LEFT(O2791,2)={"07","19"}),VALUE(RIGHT(O2791,2))&gt;5)),TRUE,FALSE))</f>
        <v/>
      </c>
    </row>
    <row r="2792" spans="12:20" x14ac:dyDescent="0.25">
      <c r="L2792" s="75">
        <f>COUNTIF($B$2:B2792,B2792)</f>
        <v>0</v>
      </c>
      <c r="M2792" s="75">
        <f>COUNTIF($L$2:L2792,4)</f>
        <v>42</v>
      </c>
      <c r="N2792" s="76" t="str">
        <f t="shared" si="219"/>
        <v>0</v>
      </c>
      <c r="O2792" s="76" t="str">
        <f t="shared" si="215"/>
        <v/>
      </c>
      <c r="P2792" s="75" t="str">
        <f t="shared" si="216"/>
        <v/>
      </c>
      <c r="Q2792" s="77" t="str">
        <f t="shared" si="217"/>
        <v/>
      </c>
      <c r="R2792" s="77" t="str">
        <f t="shared" si="218"/>
        <v/>
      </c>
      <c r="S2792" s="77" t="str">
        <f>IF(O2792="","",IF(OR(VALUE(LEFT(O2792,2))&gt;IF(RIGHT(J2792,1)="M",7,19),AND(OR(LEFT(O2792,2)={"07","19"}),VALUE(RIGHT(O2792,2))&gt;15)),TRUE,FALSE))</f>
        <v/>
      </c>
      <c r="T2792" s="77" t="str">
        <f>IF(O2792="","",IF(OR(VALUE(LEFT(O2792,2))&gt;IF(RIGHT(J2792,1)="M",7,19),AND(OR(LEFT(O2792,2)={"07","19"}),VALUE(RIGHT(O2792,2))&gt;5)),TRUE,FALSE))</f>
        <v/>
      </c>
    </row>
    <row r="2793" spans="12:20" x14ac:dyDescent="0.25">
      <c r="L2793" s="75">
        <f>COUNTIF($B$2:B2793,B2793)</f>
        <v>0</v>
      </c>
      <c r="M2793" s="75">
        <f>COUNTIF($L$2:L2793,4)</f>
        <v>42</v>
      </c>
      <c r="N2793" s="76" t="str">
        <f t="shared" si="219"/>
        <v>0</v>
      </c>
      <c r="O2793" s="76" t="str">
        <f t="shared" si="215"/>
        <v/>
      </c>
      <c r="P2793" s="75" t="str">
        <f t="shared" si="216"/>
        <v/>
      </c>
      <c r="Q2793" s="77" t="str">
        <f t="shared" si="217"/>
        <v/>
      </c>
      <c r="R2793" s="77" t="str">
        <f t="shared" si="218"/>
        <v/>
      </c>
      <c r="S2793" s="77" t="str">
        <f>IF(O2793="","",IF(OR(VALUE(LEFT(O2793,2))&gt;IF(RIGHT(J2793,1)="M",7,19),AND(OR(LEFT(O2793,2)={"07","19"}),VALUE(RIGHT(O2793,2))&gt;15)),TRUE,FALSE))</f>
        <v/>
      </c>
      <c r="T2793" s="77" t="str">
        <f>IF(O2793="","",IF(OR(VALUE(LEFT(O2793,2))&gt;IF(RIGHT(J2793,1)="M",7,19),AND(OR(LEFT(O2793,2)={"07","19"}),VALUE(RIGHT(O2793,2))&gt;5)),TRUE,FALSE))</f>
        <v/>
      </c>
    </row>
    <row r="2794" spans="12:20" x14ac:dyDescent="0.25">
      <c r="L2794" s="75">
        <f>COUNTIF($B$2:B2794,B2794)</f>
        <v>0</v>
      </c>
      <c r="M2794" s="75">
        <f>COUNTIF($L$2:L2794,4)</f>
        <v>42</v>
      </c>
      <c r="N2794" s="76" t="str">
        <f t="shared" si="219"/>
        <v>0</v>
      </c>
      <c r="O2794" s="76" t="str">
        <f t="shared" si="215"/>
        <v/>
      </c>
      <c r="P2794" s="75" t="str">
        <f t="shared" si="216"/>
        <v/>
      </c>
      <c r="Q2794" s="77" t="str">
        <f t="shared" si="217"/>
        <v/>
      </c>
      <c r="R2794" s="77" t="str">
        <f t="shared" si="218"/>
        <v/>
      </c>
      <c r="S2794" s="77" t="str">
        <f>IF(O2794="","",IF(OR(VALUE(LEFT(O2794,2))&gt;IF(RIGHT(J2794,1)="M",7,19),AND(OR(LEFT(O2794,2)={"07","19"}),VALUE(RIGHT(O2794,2))&gt;15)),TRUE,FALSE))</f>
        <v/>
      </c>
      <c r="T2794" s="77" t="str">
        <f>IF(O2794="","",IF(OR(VALUE(LEFT(O2794,2))&gt;IF(RIGHT(J2794,1)="M",7,19),AND(OR(LEFT(O2794,2)={"07","19"}),VALUE(RIGHT(O2794,2))&gt;5)),TRUE,FALSE))</f>
        <v/>
      </c>
    </row>
    <row r="2795" spans="12:20" x14ac:dyDescent="0.25">
      <c r="L2795" s="75">
        <f>COUNTIF($B$2:B2795,B2795)</f>
        <v>0</v>
      </c>
      <c r="M2795" s="75">
        <f>COUNTIF($L$2:L2795,4)</f>
        <v>42</v>
      </c>
      <c r="N2795" s="76" t="str">
        <f t="shared" si="219"/>
        <v>0</v>
      </c>
      <c r="O2795" s="76" t="str">
        <f t="shared" si="215"/>
        <v/>
      </c>
      <c r="P2795" s="75" t="str">
        <f t="shared" si="216"/>
        <v/>
      </c>
      <c r="Q2795" s="77" t="str">
        <f t="shared" si="217"/>
        <v/>
      </c>
      <c r="R2795" s="77" t="str">
        <f t="shared" si="218"/>
        <v/>
      </c>
      <c r="S2795" s="77" t="str">
        <f>IF(O2795="","",IF(OR(VALUE(LEFT(O2795,2))&gt;IF(RIGHT(J2795,1)="M",7,19),AND(OR(LEFT(O2795,2)={"07","19"}),VALUE(RIGHT(O2795,2))&gt;15)),TRUE,FALSE))</f>
        <v/>
      </c>
      <c r="T2795" s="77" t="str">
        <f>IF(O2795="","",IF(OR(VALUE(LEFT(O2795,2))&gt;IF(RIGHT(J2795,1)="M",7,19),AND(OR(LEFT(O2795,2)={"07","19"}),VALUE(RIGHT(O2795,2))&gt;5)),TRUE,FALSE))</f>
        <v/>
      </c>
    </row>
    <row r="2796" spans="12:20" x14ac:dyDescent="0.25">
      <c r="L2796" s="75">
        <f>COUNTIF($B$2:B2796,B2796)</f>
        <v>0</v>
      </c>
      <c r="M2796" s="75">
        <f>COUNTIF($L$2:L2796,4)</f>
        <v>42</v>
      </c>
      <c r="N2796" s="76" t="str">
        <f t="shared" si="219"/>
        <v>0</v>
      </c>
      <c r="O2796" s="76" t="str">
        <f t="shared" si="215"/>
        <v/>
      </c>
      <c r="P2796" s="75" t="str">
        <f t="shared" si="216"/>
        <v/>
      </c>
      <c r="Q2796" s="77" t="str">
        <f t="shared" si="217"/>
        <v/>
      </c>
      <c r="R2796" s="77" t="str">
        <f t="shared" si="218"/>
        <v/>
      </c>
      <c r="S2796" s="77" t="str">
        <f>IF(O2796="","",IF(OR(VALUE(LEFT(O2796,2))&gt;IF(RIGHT(J2796,1)="M",7,19),AND(OR(LEFT(O2796,2)={"07","19"}),VALUE(RIGHT(O2796,2))&gt;15)),TRUE,FALSE))</f>
        <v/>
      </c>
      <c r="T2796" s="77" t="str">
        <f>IF(O2796="","",IF(OR(VALUE(LEFT(O2796,2))&gt;IF(RIGHT(J2796,1)="M",7,19),AND(OR(LEFT(O2796,2)={"07","19"}),VALUE(RIGHT(O2796,2))&gt;5)),TRUE,FALSE))</f>
        <v/>
      </c>
    </row>
    <row r="2797" spans="12:20" x14ac:dyDescent="0.25">
      <c r="L2797" s="75">
        <f>COUNTIF($B$2:B2797,B2797)</f>
        <v>0</v>
      </c>
      <c r="M2797" s="75">
        <f>COUNTIF($L$2:L2797,4)</f>
        <v>42</v>
      </c>
      <c r="N2797" s="76" t="str">
        <f t="shared" si="219"/>
        <v>0</v>
      </c>
      <c r="O2797" s="76" t="str">
        <f t="shared" si="215"/>
        <v/>
      </c>
      <c r="P2797" s="75" t="str">
        <f t="shared" si="216"/>
        <v/>
      </c>
      <c r="Q2797" s="77" t="str">
        <f t="shared" si="217"/>
        <v/>
      </c>
      <c r="R2797" s="77" t="str">
        <f t="shared" si="218"/>
        <v/>
      </c>
      <c r="S2797" s="77" t="str">
        <f>IF(O2797="","",IF(OR(VALUE(LEFT(O2797,2))&gt;IF(RIGHT(J2797,1)="M",7,19),AND(OR(LEFT(O2797,2)={"07","19"}),VALUE(RIGHT(O2797,2))&gt;15)),TRUE,FALSE))</f>
        <v/>
      </c>
      <c r="T2797" s="77" t="str">
        <f>IF(O2797="","",IF(OR(VALUE(LEFT(O2797,2))&gt;IF(RIGHT(J2797,1)="M",7,19),AND(OR(LEFT(O2797,2)={"07","19"}),VALUE(RIGHT(O2797,2))&gt;5)),TRUE,FALSE))</f>
        <v/>
      </c>
    </row>
    <row r="2798" spans="12:20" x14ac:dyDescent="0.25">
      <c r="L2798" s="75">
        <f>COUNTIF($B$2:B2798,B2798)</f>
        <v>0</v>
      </c>
      <c r="M2798" s="75">
        <f>COUNTIF($L$2:L2798,4)</f>
        <v>42</v>
      </c>
      <c r="N2798" s="76" t="str">
        <f t="shared" si="219"/>
        <v>0</v>
      </c>
      <c r="O2798" s="76" t="str">
        <f t="shared" si="215"/>
        <v/>
      </c>
      <c r="P2798" s="75" t="str">
        <f t="shared" si="216"/>
        <v/>
      </c>
      <c r="Q2798" s="77" t="str">
        <f t="shared" si="217"/>
        <v/>
      </c>
      <c r="R2798" s="77" t="str">
        <f t="shared" si="218"/>
        <v/>
      </c>
      <c r="S2798" s="77" t="str">
        <f>IF(O2798="","",IF(OR(VALUE(LEFT(O2798,2))&gt;IF(RIGHT(J2798,1)="M",7,19),AND(OR(LEFT(O2798,2)={"07","19"}),VALUE(RIGHT(O2798,2))&gt;15)),TRUE,FALSE))</f>
        <v/>
      </c>
      <c r="T2798" s="77" t="str">
        <f>IF(O2798="","",IF(OR(VALUE(LEFT(O2798,2))&gt;IF(RIGHT(J2798,1)="M",7,19),AND(OR(LEFT(O2798,2)={"07","19"}),VALUE(RIGHT(O2798,2))&gt;5)),TRUE,FALSE))</f>
        <v/>
      </c>
    </row>
    <row r="2799" spans="12:20" x14ac:dyDescent="0.25">
      <c r="L2799" s="75">
        <f>COUNTIF($B$2:B2799,B2799)</f>
        <v>0</v>
      </c>
      <c r="M2799" s="75">
        <f>COUNTIF($L$2:L2799,4)</f>
        <v>42</v>
      </c>
      <c r="N2799" s="76" t="str">
        <f t="shared" si="219"/>
        <v>0</v>
      </c>
      <c r="O2799" s="76" t="str">
        <f t="shared" si="215"/>
        <v/>
      </c>
      <c r="P2799" s="75" t="str">
        <f t="shared" si="216"/>
        <v/>
      </c>
      <c r="Q2799" s="77" t="str">
        <f t="shared" si="217"/>
        <v/>
      </c>
      <c r="R2799" s="77" t="str">
        <f t="shared" si="218"/>
        <v/>
      </c>
      <c r="S2799" s="77" t="str">
        <f>IF(O2799="","",IF(OR(VALUE(LEFT(O2799,2))&gt;IF(RIGHT(J2799,1)="M",7,19),AND(OR(LEFT(O2799,2)={"07","19"}),VALUE(RIGHT(O2799,2))&gt;15)),TRUE,FALSE))</f>
        <v/>
      </c>
      <c r="T2799" s="77" t="str">
        <f>IF(O2799="","",IF(OR(VALUE(LEFT(O2799,2))&gt;IF(RIGHT(J2799,1)="M",7,19),AND(OR(LEFT(O2799,2)={"07","19"}),VALUE(RIGHT(O2799,2))&gt;5)),TRUE,FALSE))</f>
        <v/>
      </c>
    </row>
    <row r="2800" spans="12:20" x14ac:dyDescent="0.25">
      <c r="L2800" s="75">
        <f>COUNTIF($B$2:B2800,B2800)</f>
        <v>0</v>
      </c>
      <c r="M2800" s="75">
        <f>COUNTIF($L$2:L2800,4)</f>
        <v>42</v>
      </c>
      <c r="N2800" s="76" t="str">
        <f t="shared" si="219"/>
        <v>0</v>
      </c>
      <c r="O2800" s="76" t="str">
        <f t="shared" si="215"/>
        <v/>
      </c>
      <c r="P2800" s="75" t="str">
        <f t="shared" si="216"/>
        <v/>
      </c>
      <c r="Q2800" s="77" t="str">
        <f t="shared" si="217"/>
        <v/>
      </c>
      <c r="R2800" s="77" t="str">
        <f t="shared" si="218"/>
        <v/>
      </c>
      <c r="S2800" s="77" t="str">
        <f>IF(O2800="","",IF(OR(VALUE(LEFT(O2800,2))&gt;IF(RIGHT(J2800,1)="M",7,19),AND(OR(LEFT(O2800,2)={"07","19"}),VALUE(RIGHT(O2800,2))&gt;15)),TRUE,FALSE))</f>
        <v/>
      </c>
      <c r="T2800" s="77" t="str">
        <f>IF(O2800="","",IF(OR(VALUE(LEFT(O2800,2))&gt;IF(RIGHT(J2800,1)="M",7,19),AND(OR(LEFT(O2800,2)={"07","19"}),VALUE(RIGHT(O2800,2))&gt;5)),TRUE,FALSE))</f>
        <v/>
      </c>
    </row>
    <row r="2801" spans="12:20" x14ac:dyDescent="0.25">
      <c r="L2801" s="75">
        <f>COUNTIF($B$2:B2801,B2801)</f>
        <v>0</v>
      </c>
      <c r="M2801" s="75">
        <f>COUNTIF($L$2:L2801,4)</f>
        <v>42</v>
      </c>
      <c r="N2801" s="76" t="str">
        <f t="shared" si="219"/>
        <v>0</v>
      </c>
      <c r="O2801" s="76" t="str">
        <f t="shared" si="215"/>
        <v/>
      </c>
      <c r="P2801" s="75" t="str">
        <f t="shared" si="216"/>
        <v/>
      </c>
      <c r="Q2801" s="77" t="str">
        <f t="shared" si="217"/>
        <v/>
      </c>
      <c r="R2801" s="77" t="str">
        <f t="shared" si="218"/>
        <v/>
      </c>
      <c r="S2801" s="77" t="str">
        <f>IF(O2801="","",IF(OR(VALUE(LEFT(O2801,2))&gt;IF(RIGHT(J2801,1)="M",7,19),AND(OR(LEFT(O2801,2)={"07","19"}),VALUE(RIGHT(O2801,2))&gt;15)),TRUE,FALSE))</f>
        <v/>
      </c>
      <c r="T2801" s="77" t="str">
        <f>IF(O2801="","",IF(OR(VALUE(LEFT(O2801,2))&gt;IF(RIGHT(J2801,1)="M",7,19),AND(OR(LEFT(O2801,2)={"07","19"}),VALUE(RIGHT(O2801,2))&gt;5)),TRUE,FALSE))</f>
        <v/>
      </c>
    </row>
    <row r="2802" spans="12:20" x14ac:dyDescent="0.25">
      <c r="L2802" s="75">
        <f>COUNTIF($B$2:B2802,B2802)</f>
        <v>0</v>
      </c>
      <c r="M2802" s="75">
        <f>COUNTIF($L$2:L2802,4)</f>
        <v>42</v>
      </c>
      <c r="N2802" s="76" t="str">
        <f t="shared" si="219"/>
        <v>0</v>
      </c>
      <c r="O2802" s="76" t="str">
        <f t="shared" si="215"/>
        <v/>
      </c>
      <c r="P2802" s="75" t="str">
        <f t="shared" si="216"/>
        <v/>
      </c>
      <c r="Q2802" s="77" t="str">
        <f t="shared" si="217"/>
        <v/>
      </c>
      <c r="R2802" s="77" t="str">
        <f t="shared" si="218"/>
        <v/>
      </c>
      <c r="S2802" s="77" t="str">
        <f>IF(O2802="","",IF(OR(VALUE(LEFT(O2802,2))&gt;IF(RIGHT(J2802,1)="M",7,19),AND(OR(LEFT(O2802,2)={"07","19"}),VALUE(RIGHT(O2802,2))&gt;15)),TRUE,FALSE))</f>
        <v/>
      </c>
      <c r="T2802" s="77" t="str">
        <f>IF(O2802="","",IF(OR(VALUE(LEFT(O2802,2))&gt;IF(RIGHT(J2802,1)="M",7,19),AND(OR(LEFT(O2802,2)={"07","19"}),VALUE(RIGHT(O2802,2))&gt;5)),TRUE,FALSE))</f>
        <v/>
      </c>
    </row>
    <row r="2803" spans="12:20" x14ac:dyDescent="0.25">
      <c r="L2803" s="75">
        <f>COUNTIF($B$2:B2803,B2803)</f>
        <v>0</v>
      </c>
      <c r="M2803" s="75">
        <f>COUNTIF($L$2:L2803,4)</f>
        <v>42</v>
      </c>
      <c r="N2803" s="76" t="str">
        <f t="shared" si="219"/>
        <v>0</v>
      </c>
      <c r="O2803" s="76" t="str">
        <f t="shared" si="215"/>
        <v/>
      </c>
      <c r="P2803" s="75" t="str">
        <f t="shared" si="216"/>
        <v/>
      </c>
      <c r="Q2803" s="77" t="str">
        <f t="shared" si="217"/>
        <v/>
      </c>
      <c r="R2803" s="77" t="str">
        <f t="shared" si="218"/>
        <v/>
      </c>
      <c r="S2803" s="77" t="str">
        <f>IF(O2803="","",IF(OR(VALUE(LEFT(O2803,2))&gt;IF(RIGHT(J2803,1)="M",7,19),AND(OR(LEFT(O2803,2)={"07","19"}),VALUE(RIGHT(O2803,2))&gt;15)),TRUE,FALSE))</f>
        <v/>
      </c>
      <c r="T2803" s="77" t="str">
        <f>IF(O2803="","",IF(OR(VALUE(LEFT(O2803,2))&gt;IF(RIGHT(J2803,1)="M",7,19),AND(OR(LEFT(O2803,2)={"07","19"}),VALUE(RIGHT(O2803,2))&gt;5)),TRUE,FALSE))</f>
        <v/>
      </c>
    </row>
    <row r="2804" spans="12:20" x14ac:dyDescent="0.25">
      <c r="L2804" s="75">
        <f>COUNTIF($B$2:B2804,B2804)</f>
        <v>0</v>
      </c>
      <c r="M2804" s="75">
        <f>COUNTIF($L$2:L2804,4)</f>
        <v>42</v>
      </c>
      <c r="N2804" s="76" t="str">
        <f t="shared" si="219"/>
        <v>0</v>
      </c>
      <c r="O2804" s="76" t="str">
        <f t="shared" si="215"/>
        <v/>
      </c>
      <c r="P2804" s="75" t="str">
        <f t="shared" si="216"/>
        <v/>
      </c>
      <c r="Q2804" s="77" t="str">
        <f t="shared" si="217"/>
        <v/>
      </c>
      <c r="R2804" s="77" t="str">
        <f t="shared" si="218"/>
        <v/>
      </c>
      <c r="S2804" s="77" t="str">
        <f>IF(O2804="","",IF(OR(VALUE(LEFT(O2804,2))&gt;IF(RIGHT(J2804,1)="M",7,19),AND(OR(LEFT(O2804,2)={"07","19"}),VALUE(RIGHT(O2804,2))&gt;15)),TRUE,FALSE))</f>
        <v/>
      </c>
      <c r="T2804" s="77" t="str">
        <f>IF(O2804="","",IF(OR(VALUE(LEFT(O2804,2))&gt;IF(RIGHT(J2804,1)="M",7,19),AND(OR(LEFT(O2804,2)={"07","19"}),VALUE(RIGHT(O2804,2))&gt;5)),TRUE,FALSE))</f>
        <v/>
      </c>
    </row>
    <row r="2805" spans="12:20" x14ac:dyDescent="0.25">
      <c r="L2805" s="75">
        <f>COUNTIF($B$2:B2805,B2805)</f>
        <v>0</v>
      </c>
      <c r="M2805" s="75">
        <f>COUNTIF($L$2:L2805,4)</f>
        <v>42</v>
      </c>
      <c r="N2805" s="76" t="str">
        <f t="shared" si="219"/>
        <v>0</v>
      </c>
      <c r="O2805" s="76" t="str">
        <f t="shared" si="215"/>
        <v/>
      </c>
      <c r="P2805" s="75" t="str">
        <f t="shared" si="216"/>
        <v/>
      </c>
      <c r="Q2805" s="77" t="str">
        <f t="shared" si="217"/>
        <v/>
      </c>
      <c r="R2805" s="77" t="str">
        <f t="shared" si="218"/>
        <v/>
      </c>
      <c r="S2805" s="77" t="str">
        <f>IF(O2805="","",IF(OR(VALUE(LEFT(O2805,2))&gt;IF(RIGHT(J2805,1)="M",7,19),AND(OR(LEFT(O2805,2)={"07","19"}),VALUE(RIGHT(O2805,2))&gt;15)),TRUE,FALSE))</f>
        <v/>
      </c>
      <c r="T2805" s="77" t="str">
        <f>IF(O2805="","",IF(OR(VALUE(LEFT(O2805,2))&gt;IF(RIGHT(J2805,1)="M",7,19),AND(OR(LEFT(O2805,2)={"07","19"}),VALUE(RIGHT(O2805,2))&gt;5)),TRUE,FALSE))</f>
        <v/>
      </c>
    </row>
    <row r="2806" spans="12:20" x14ac:dyDescent="0.25">
      <c r="L2806" s="75">
        <f>COUNTIF($B$2:B2806,B2806)</f>
        <v>0</v>
      </c>
      <c r="M2806" s="75">
        <f>COUNTIF($L$2:L2806,4)</f>
        <v>42</v>
      </c>
      <c r="N2806" s="76" t="str">
        <f t="shared" si="219"/>
        <v>0</v>
      </c>
      <c r="O2806" s="76" t="str">
        <f t="shared" si="215"/>
        <v/>
      </c>
      <c r="P2806" s="75" t="str">
        <f t="shared" si="216"/>
        <v/>
      </c>
      <c r="Q2806" s="77" t="str">
        <f t="shared" si="217"/>
        <v/>
      </c>
      <c r="R2806" s="77" t="str">
        <f t="shared" si="218"/>
        <v/>
      </c>
      <c r="S2806" s="77" t="str">
        <f>IF(O2806="","",IF(OR(VALUE(LEFT(O2806,2))&gt;IF(RIGHT(J2806,1)="M",7,19),AND(OR(LEFT(O2806,2)={"07","19"}),VALUE(RIGHT(O2806,2))&gt;15)),TRUE,FALSE))</f>
        <v/>
      </c>
      <c r="T2806" s="77" t="str">
        <f>IF(O2806="","",IF(OR(VALUE(LEFT(O2806,2))&gt;IF(RIGHT(J2806,1)="M",7,19),AND(OR(LEFT(O2806,2)={"07","19"}),VALUE(RIGHT(O2806,2))&gt;5)),TRUE,FALSE))</f>
        <v/>
      </c>
    </row>
    <row r="2807" spans="12:20" x14ac:dyDescent="0.25">
      <c r="L2807" s="75">
        <f>COUNTIF($B$2:B2807,B2807)</f>
        <v>0</v>
      </c>
      <c r="M2807" s="75">
        <f>COUNTIF($L$2:L2807,4)</f>
        <v>42</v>
      </c>
      <c r="N2807" s="76" t="str">
        <f t="shared" si="219"/>
        <v>0</v>
      </c>
      <c r="O2807" s="76" t="str">
        <f t="shared" si="215"/>
        <v/>
      </c>
      <c r="P2807" s="75" t="str">
        <f t="shared" si="216"/>
        <v/>
      </c>
      <c r="Q2807" s="77" t="str">
        <f t="shared" si="217"/>
        <v/>
      </c>
      <c r="R2807" s="77" t="str">
        <f t="shared" si="218"/>
        <v/>
      </c>
      <c r="S2807" s="77" t="str">
        <f>IF(O2807="","",IF(OR(VALUE(LEFT(O2807,2))&gt;IF(RIGHT(J2807,1)="M",7,19),AND(OR(LEFT(O2807,2)={"07","19"}),VALUE(RIGHT(O2807,2))&gt;15)),TRUE,FALSE))</f>
        <v/>
      </c>
      <c r="T2807" s="77" t="str">
        <f>IF(O2807="","",IF(OR(VALUE(LEFT(O2807,2))&gt;IF(RIGHT(J2807,1)="M",7,19),AND(OR(LEFT(O2807,2)={"07","19"}),VALUE(RIGHT(O2807,2))&gt;5)),TRUE,FALSE))</f>
        <v/>
      </c>
    </row>
    <row r="2808" spans="12:20" x14ac:dyDescent="0.25">
      <c r="L2808" s="75">
        <f>COUNTIF($B$2:B2808,B2808)</f>
        <v>0</v>
      </c>
      <c r="M2808" s="75">
        <f>COUNTIF($L$2:L2808,4)</f>
        <v>42</v>
      </c>
      <c r="N2808" s="76" t="str">
        <f t="shared" si="219"/>
        <v>0</v>
      </c>
      <c r="O2808" s="76" t="str">
        <f t="shared" si="215"/>
        <v/>
      </c>
      <c r="P2808" s="75" t="str">
        <f t="shared" si="216"/>
        <v/>
      </c>
      <c r="Q2808" s="77" t="str">
        <f t="shared" si="217"/>
        <v/>
      </c>
      <c r="R2808" s="77" t="str">
        <f t="shared" si="218"/>
        <v/>
      </c>
      <c r="S2808" s="77" t="str">
        <f>IF(O2808="","",IF(OR(VALUE(LEFT(O2808,2))&gt;IF(RIGHT(J2808,1)="M",7,19),AND(OR(LEFT(O2808,2)={"07","19"}),VALUE(RIGHT(O2808,2))&gt;15)),TRUE,FALSE))</f>
        <v/>
      </c>
      <c r="T2808" s="77" t="str">
        <f>IF(O2808="","",IF(OR(VALUE(LEFT(O2808,2))&gt;IF(RIGHT(J2808,1)="M",7,19),AND(OR(LEFT(O2808,2)={"07","19"}),VALUE(RIGHT(O2808,2))&gt;5)),TRUE,FALSE))</f>
        <v/>
      </c>
    </row>
    <row r="2809" spans="12:20" x14ac:dyDescent="0.25">
      <c r="L2809" s="75">
        <f>COUNTIF($B$2:B2809,B2809)</f>
        <v>0</v>
      </c>
      <c r="M2809" s="75">
        <f>COUNTIF($L$2:L2809,4)</f>
        <v>42</v>
      </c>
      <c r="N2809" s="76" t="str">
        <f t="shared" si="219"/>
        <v>0</v>
      </c>
      <c r="O2809" s="76" t="str">
        <f t="shared" si="215"/>
        <v/>
      </c>
      <c r="P2809" s="75" t="str">
        <f t="shared" si="216"/>
        <v/>
      </c>
      <c r="Q2809" s="77" t="str">
        <f t="shared" si="217"/>
        <v/>
      </c>
      <c r="R2809" s="77" t="str">
        <f t="shared" si="218"/>
        <v/>
      </c>
      <c r="S2809" s="77" t="str">
        <f>IF(O2809="","",IF(OR(VALUE(LEFT(O2809,2))&gt;IF(RIGHT(J2809,1)="M",7,19),AND(OR(LEFT(O2809,2)={"07","19"}),VALUE(RIGHT(O2809,2))&gt;15)),TRUE,FALSE))</f>
        <v/>
      </c>
      <c r="T2809" s="77" t="str">
        <f>IF(O2809="","",IF(OR(VALUE(LEFT(O2809,2))&gt;IF(RIGHT(J2809,1)="M",7,19),AND(OR(LEFT(O2809,2)={"07","19"}),VALUE(RIGHT(O2809,2))&gt;5)),TRUE,FALSE))</f>
        <v/>
      </c>
    </row>
    <row r="2810" spans="12:20" x14ac:dyDescent="0.25">
      <c r="L2810" s="75">
        <f>COUNTIF($B$2:B2810,B2810)</f>
        <v>0</v>
      </c>
      <c r="M2810" s="75">
        <f>COUNTIF($L$2:L2810,4)</f>
        <v>42</v>
      </c>
      <c r="N2810" s="76" t="str">
        <f t="shared" si="219"/>
        <v>0</v>
      </c>
      <c r="O2810" s="76" t="str">
        <f t="shared" si="215"/>
        <v/>
      </c>
      <c r="P2810" s="75" t="str">
        <f t="shared" si="216"/>
        <v/>
      </c>
      <c r="Q2810" s="77" t="str">
        <f t="shared" si="217"/>
        <v/>
      </c>
      <c r="R2810" s="77" t="str">
        <f t="shared" si="218"/>
        <v/>
      </c>
      <c r="S2810" s="77" t="str">
        <f>IF(O2810="","",IF(OR(VALUE(LEFT(O2810,2))&gt;IF(RIGHT(J2810,1)="M",7,19),AND(OR(LEFT(O2810,2)={"07","19"}),VALUE(RIGHT(O2810,2))&gt;15)),TRUE,FALSE))</f>
        <v/>
      </c>
      <c r="T2810" s="77" t="str">
        <f>IF(O2810="","",IF(OR(VALUE(LEFT(O2810,2))&gt;IF(RIGHT(J2810,1)="M",7,19),AND(OR(LEFT(O2810,2)={"07","19"}),VALUE(RIGHT(O2810,2))&gt;5)),TRUE,FALSE))</f>
        <v/>
      </c>
    </row>
    <row r="2811" spans="12:20" x14ac:dyDescent="0.25">
      <c r="L2811" s="75">
        <f>COUNTIF($B$2:B2811,B2811)</f>
        <v>0</v>
      </c>
      <c r="M2811" s="75">
        <f>COUNTIF($L$2:L2811,4)</f>
        <v>42</v>
      </c>
      <c r="N2811" s="76" t="str">
        <f t="shared" si="219"/>
        <v>0</v>
      </c>
      <c r="O2811" s="76" t="str">
        <f t="shared" si="215"/>
        <v/>
      </c>
      <c r="P2811" s="75" t="str">
        <f t="shared" si="216"/>
        <v/>
      </c>
      <c r="Q2811" s="77" t="str">
        <f t="shared" si="217"/>
        <v/>
      </c>
      <c r="R2811" s="77" t="str">
        <f t="shared" si="218"/>
        <v/>
      </c>
      <c r="S2811" s="77" t="str">
        <f>IF(O2811="","",IF(OR(VALUE(LEFT(O2811,2))&gt;IF(RIGHT(J2811,1)="M",7,19),AND(OR(LEFT(O2811,2)={"07","19"}),VALUE(RIGHT(O2811,2))&gt;15)),TRUE,FALSE))</f>
        <v/>
      </c>
      <c r="T2811" s="77" t="str">
        <f>IF(O2811="","",IF(OR(VALUE(LEFT(O2811,2))&gt;IF(RIGHT(J2811,1)="M",7,19),AND(OR(LEFT(O2811,2)={"07","19"}),VALUE(RIGHT(O2811,2))&gt;5)),TRUE,FALSE))</f>
        <v/>
      </c>
    </row>
    <row r="2812" spans="12:20" x14ac:dyDescent="0.25">
      <c r="L2812" s="75">
        <f>COUNTIF($B$2:B2812,B2812)</f>
        <v>0</v>
      </c>
      <c r="M2812" s="75">
        <f>COUNTIF($L$2:L2812,4)</f>
        <v>42</v>
      </c>
      <c r="N2812" s="76" t="str">
        <f t="shared" si="219"/>
        <v>0</v>
      </c>
      <c r="O2812" s="76" t="str">
        <f t="shared" si="215"/>
        <v/>
      </c>
      <c r="P2812" s="75" t="str">
        <f t="shared" si="216"/>
        <v/>
      </c>
      <c r="Q2812" s="77" t="str">
        <f t="shared" si="217"/>
        <v/>
      </c>
      <c r="R2812" s="77" t="str">
        <f t="shared" si="218"/>
        <v/>
      </c>
      <c r="S2812" s="77" t="str">
        <f>IF(O2812="","",IF(OR(VALUE(LEFT(O2812,2))&gt;IF(RIGHT(J2812,1)="M",7,19),AND(OR(LEFT(O2812,2)={"07","19"}),VALUE(RIGHT(O2812,2))&gt;15)),TRUE,FALSE))</f>
        <v/>
      </c>
      <c r="T2812" s="77" t="str">
        <f>IF(O2812="","",IF(OR(VALUE(LEFT(O2812,2))&gt;IF(RIGHT(J2812,1)="M",7,19),AND(OR(LEFT(O2812,2)={"07","19"}),VALUE(RIGHT(O2812,2))&gt;5)),TRUE,FALSE))</f>
        <v/>
      </c>
    </row>
    <row r="2813" spans="12:20" x14ac:dyDescent="0.25">
      <c r="L2813" s="75">
        <f>COUNTIF($B$2:B2813,B2813)</f>
        <v>0</v>
      </c>
      <c r="M2813" s="75">
        <f>COUNTIF($L$2:L2813,4)</f>
        <v>42</v>
      </c>
      <c r="N2813" s="76" t="str">
        <f t="shared" si="219"/>
        <v>0</v>
      </c>
      <c r="O2813" s="76" t="str">
        <f t="shared" si="215"/>
        <v/>
      </c>
      <c r="P2813" s="75" t="str">
        <f t="shared" si="216"/>
        <v/>
      </c>
      <c r="Q2813" s="77" t="str">
        <f t="shared" si="217"/>
        <v/>
      </c>
      <c r="R2813" s="77" t="str">
        <f t="shared" si="218"/>
        <v/>
      </c>
      <c r="S2813" s="77" t="str">
        <f>IF(O2813="","",IF(OR(VALUE(LEFT(O2813,2))&gt;IF(RIGHT(J2813,1)="M",7,19),AND(OR(LEFT(O2813,2)={"07","19"}),VALUE(RIGHT(O2813,2))&gt;15)),TRUE,FALSE))</f>
        <v/>
      </c>
      <c r="T2813" s="77" t="str">
        <f>IF(O2813="","",IF(OR(VALUE(LEFT(O2813,2))&gt;IF(RIGHT(J2813,1)="M",7,19),AND(OR(LEFT(O2813,2)={"07","19"}),VALUE(RIGHT(O2813,2))&gt;5)),TRUE,FALSE))</f>
        <v/>
      </c>
    </row>
    <row r="2814" spans="12:20" x14ac:dyDescent="0.25">
      <c r="L2814" s="75">
        <f>COUNTIF($B$2:B2814,B2814)</f>
        <v>0</v>
      </c>
      <c r="M2814" s="75">
        <f>COUNTIF($L$2:L2814,4)</f>
        <v>42</v>
      </c>
      <c r="N2814" s="76" t="str">
        <f t="shared" si="219"/>
        <v>0</v>
      </c>
      <c r="O2814" s="76" t="str">
        <f t="shared" si="215"/>
        <v/>
      </c>
      <c r="P2814" s="75" t="str">
        <f t="shared" si="216"/>
        <v/>
      </c>
      <c r="Q2814" s="77" t="str">
        <f t="shared" si="217"/>
        <v/>
      </c>
      <c r="R2814" s="77" t="str">
        <f t="shared" si="218"/>
        <v/>
      </c>
      <c r="S2814" s="77" t="str">
        <f>IF(O2814="","",IF(OR(VALUE(LEFT(O2814,2))&gt;IF(RIGHT(J2814,1)="M",7,19),AND(OR(LEFT(O2814,2)={"07","19"}),VALUE(RIGHT(O2814,2))&gt;15)),TRUE,FALSE))</f>
        <v/>
      </c>
      <c r="T2814" s="77" t="str">
        <f>IF(O2814="","",IF(OR(VALUE(LEFT(O2814,2))&gt;IF(RIGHT(J2814,1)="M",7,19),AND(OR(LEFT(O2814,2)={"07","19"}),VALUE(RIGHT(O2814,2))&gt;5)),TRUE,FALSE))</f>
        <v/>
      </c>
    </row>
    <row r="2815" spans="12:20" x14ac:dyDescent="0.25">
      <c r="L2815" s="75">
        <f>COUNTIF($B$2:B2815,B2815)</f>
        <v>0</v>
      </c>
      <c r="M2815" s="75">
        <f>COUNTIF($L$2:L2815,4)</f>
        <v>42</v>
      </c>
      <c r="N2815" s="76" t="str">
        <f t="shared" si="219"/>
        <v>0</v>
      </c>
      <c r="O2815" s="76" t="str">
        <f t="shared" si="215"/>
        <v/>
      </c>
      <c r="P2815" s="75" t="str">
        <f t="shared" si="216"/>
        <v/>
      </c>
      <c r="Q2815" s="77" t="str">
        <f t="shared" si="217"/>
        <v/>
      </c>
      <c r="R2815" s="77" t="str">
        <f t="shared" si="218"/>
        <v/>
      </c>
      <c r="S2815" s="77" t="str">
        <f>IF(O2815="","",IF(OR(VALUE(LEFT(O2815,2))&gt;IF(RIGHT(J2815,1)="M",7,19),AND(OR(LEFT(O2815,2)={"07","19"}),VALUE(RIGHT(O2815,2))&gt;15)),TRUE,FALSE))</f>
        <v/>
      </c>
      <c r="T2815" s="77" t="str">
        <f>IF(O2815="","",IF(OR(VALUE(LEFT(O2815,2))&gt;IF(RIGHT(J2815,1)="M",7,19),AND(OR(LEFT(O2815,2)={"07","19"}),VALUE(RIGHT(O2815,2))&gt;5)),TRUE,FALSE))</f>
        <v/>
      </c>
    </row>
    <row r="2816" spans="12:20" x14ac:dyDescent="0.25">
      <c r="L2816" s="75">
        <f>COUNTIF($B$2:B2816,B2816)</f>
        <v>0</v>
      </c>
      <c r="M2816" s="75">
        <f>COUNTIF($L$2:L2816,4)</f>
        <v>42</v>
      </c>
      <c r="N2816" s="76" t="str">
        <f t="shared" si="219"/>
        <v>0</v>
      </c>
      <c r="O2816" s="76" t="str">
        <f t="shared" si="215"/>
        <v/>
      </c>
      <c r="P2816" s="75" t="str">
        <f t="shared" si="216"/>
        <v/>
      </c>
      <c r="Q2816" s="77" t="str">
        <f t="shared" si="217"/>
        <v/>
      </c>
      <c r="R2816" s="77" t="str">
        <f t="shared" si="218"/>
        <v/>
      </c>
      <c r="S2816" s="77" t="str">
        <f>IF(O2816="","",IF(OR(VALUE(LEFT(O2816,2))&gt;IF(RIGHT(J2816,1)="M",7,19),AND(OR(LEFT(O2816,2)={"07","19"}),VALUE(RIGHT(O2816,2))&gt;15)),TRUE,FALSE))</f>
        <v/>
      </c>
      <c r="T2816" s="77" t="str">
        <f>IF(O2816="","",IF(OR(VALUE(LEFT(O2816,2))&gt;IF(RIGHT(J2816,1)="M",7,19),AND(OR(LEFT(O2816,2)={"07","19"}),VALUE(RIGHT(O2816,2))&gt;5)),TRUE,FALSE))</f>
        <v/>
      </c>
    </row>
    <row r="2817" spans="12:20" x14ac:dyDescent="0.25">
      <c r="L2817" s="75">
        <f>COUNTIF($B$2:B2817,B2817)</f>
        <v>0</v>
      </c>
      <c r="M2817" s="75">
        <f>COUNTIF($L$2:L2817,4)</f>
        <v>42</v>
      </c>
      <c r="N2817" s="76" t="str">
        <f t="shared" si="219"/>
        <v>0</v>
      </c>
      <c r="O2817" s="76" t="str">
        <f t="shared" si="215"/>
        <v/>
      </c>
      <c r="P2817" s="75" t="str">
        <f t="shared" si="216"/>
        <v/>
      </c>
      <c r="Q2817" s="77" t="str">
        <f t="shared" si="217"/>
        <v/>
      </c>
      <c r="R2817" s="77" t="str">
        <f t="shared" si="218"/>
        <v/>
      </c>
      <c r="S2817" s="77" t="str">
        <f>IF(O2817="","",IF(OR(VALUE(LEFT(O2817,2))&gt;IF(RIGHT(J2817,1)="M",7,19),AND(OR(LEFT(O2817,2)={"07","19"}),VALUE(RIGHT(O2817,2))&gt;15)),TRUE,FALSE))</f>
        <v/>
      </c>
      <c r="T2817" s="77" t="str">
        <f>IF(O2817="","",IF(OR(VALUE(LEFT(O2817,2))&gt;IF(RIGHT(J2817,1)="M",7,19),AND(OR(LEFT(O2817,2)={"07","19"}),VALUE(RIGHT(O2817,2))&gt;5)),TRUE,FALSE))</f>
        <v/>
      </c>
    </row>
    <row r="2818" spans="12:20" x14ac:dyDescent="0.25">
      <c r="L2818" s="75">
        <f>COUNTIF($B$2:B2818,B2818)</f>
        <v>0</v>
      </c>
      <c r="M2818" s="75">
        <f>COUNTIF($L$2:L2818,4)</f>
        <v>42</v>
      </c>
      <c r="N2818" s="76" t="str">
        <f t="shared" si="219"/>
        <v>0</v>
      </c>
      <c r="O2818" s="76" t="str">
        <f t="shared" ref="O2818:O2881" si="220">TRIM(SUBSTITUTE(SUBSTITUTE(D2818,"+",""),"_",""))</f>
        <v/>
      </c>
      <c r="P2818" s="75" t="str">
        <f t="shared" ref="P2818:P2881" si="221">TRIM(SUBSTITUTE(SUBSTITUTE(E2818,"+",""),"_",""))</f>
        <v/>
      </c>
      <c r="Q2818" s="77" t="str">
        <f t="shared" ref="Q2818:Q2881" si="222">IFERROR(IF(RIGHT(P2818,2)&lt;RIGHT(O2818,2),IF(P2818&lt;O2818,P2818+2360-O2818,P2818-40-O2818),IF(P2818&lt;O2818,P2818+2400-O2818,P2818-O2818)),"")</f>
        <v/>
      </c>
      <c r="R2818" s="77" t="str">
        <f t="shared" ref="R2818:R2881" si="223">IFERROR(ROUNDDOWN(Q2818/100,0),"")</f>
        <v/>
      </c>
      <c r="S2818" s="77" t="str">
        <f>IF(O2818="","",IF(OR(VALUE(LEFT(O2818,2))&gt;IF(RIGHT(J2818,1)="M",7,19),AND(OR(LEFT(O2818,2)={"07","19"}),VALUE(RIGHT(O2818,2))&gt;15)),TRUE,FALSE))</f>
        <v/>
      </c>
      <c r="T2818" s="77" t="str">
        <f>IF(O2818="","",IF(OR(VALUE(LEFT(O2818,2))&gt;IF(RIGHT(J2818,1)="M",7,19),AND(OR(LEFT(O2818,2)={"07","19"}),VALUE(RIGHT(O2818,2))&gt;5)),TRUE,FALSE))</f>
        <v/>
      </c>
    </row>
    <row r="2819" spans="12:20" x14ac:dyDescent="0.25">
      <c r="L2819" s="75">
        <f>COUNTIF($B$2:B2819,B2819)</f>
        <v>0</v>
      </c>
      <c r="M2819" s="75">
        <f>COUNTIF($L$2:L2819,4)</f>
        <v>42</v>
      </c>
      <c r="N2819" s="76" t="str">
        <f t="shared" ref="N2819:N2882" si="224">A2819&amp;DAY(C2819)</f>
        <v>0</v>
      </c>
      <c r="O2819" s="76" t="str">
        <f t="shared" si="220"/>
        <v/>
      </c>
      <c r="P2819" s="75" t="str">
        <f t="shared" si="221"/>
        <v/>
      </c>
      <c r="Q2819" s="77" t="str">
        <f t="shared" si="222"/>
        <v/>
      </c>
      <c r="R2819" s="77" t="str">
        <f t="shared" si="223"/>
        <v/>
      </c>
      <c r="S2819" s="77" t="str">
        <f>IF(O2819="","",IF(OR(VALUE(LEFT(O2819,2))&gt;IF(RIGHT(J2819,1)="M",7,19),AND(OR(LEFT(O2819,2)={"07","19"}),VALUE(RIGHT(O2819,2))&gt;15)),TRUE,FALSE))</f>
        <v/>
      </c>
      <c r="T2819" s="77" t="str">
        <f>IF(O2819="","",IF(OR(VALUE(LEFT(O2819,2))&gt;IF(RIGHT(J2819,1)="M",7,19),AND(OR(LEFT(O2819,2)={"07","19"}),VALUE(RIGHT(O2819,2))&gt;5)),TRUE,FALSE))</f>
        <v/>
      </c>
    </row>
    <row r="2820" spans="12:20" x14ac:dyDescent="0.25">
      <c r="L2820" s="75">
        <f>COUNTIF($B$2:B2820,B2820)</f>
        <v>0</v>
      </c>
      <c r="M2820" s="75">
        <f>COUNTIF($L$2:L2820,4)</f>
        <v>42</v>
      </c>
      <c r="N2820" s="76" t="str">
        <f t="shared" si="224"/>
        <v>0</v>
      </c>
      <c r="O2820" s="76" t="str">
        <f t="shared" si="220"/>
        <v/>
      </c>
      <c r="P2820" s="75" t="str">
        <f t="shared" si="221"/>
        <v/>
      </c>
      <c r="Q2820" s="77" t="str">
        <f t="shared" si="222"/>
        <v/>
      </c>
      <c r="R2820" s="77" t="str">
        <f t="shared" si="223"/>
        <v/>
      </c>
      <c r="S2820" s="77" t="str">
        <f>IF(O2820="","",IF(OR(VALUE(LEFT(O2820,2))&gt;IF(RIGHT(J2820,1)="M",7,19),AND(OR(LEFT(O2820,2)={"07","19"}),VALUE(RIGHT(O2820,2))&gt;15)),TRUE,FALSE))</f>
        <v/>
      </c>
      <c r="T2820" s="77" t="str">
        <f>IF(O2820="","",IF(OR(VALUE(LEFT(O2820,2))&gt;IF(RIGHT(J2820,1)="M",7,19),AND(OR(LEFT(O2820,2)={"07","19"}),VALUE(RIGHT(O2820,2))&gt;5)),TRUE,FALSE))</f>
        <v/>
      </c>
    </row>
    <row r="2821" spans="12:20" x14ac:dyDescent="0.25">
      <c r="L2821" s="75">
        <f>COUNTIF($B$2:B2821,B2821)</f>
        <v>0</v>
      </c>
      <c r="M2821" s="75">
        <f>COUNTIF($L$2:L2821,4)</f>
        <v>42</v>
      </c>
      <c r="N2821" s="76" t="str">
        <f t="shared" si="224"/>
        <v>0</v>
      </c>
      <c r="O2821" s="76" t="str">
        <f t="shared" si="220"/>
        <v/>
      </c>
      <c r="P2821" s="75" t="str">
        <f t="shared" si="221"/>
        <v/>
      </c>
      <c r="Q2821" s="77" t="str">
        <f t="shared" si="222"/>
        <v/>
      </c>
      <c r="R2821" s="77" t="str">
        <f t="shared" si="223"/>
        <v/>
      </c>
      <c r="S2821" s="77" t="str">
        <f>IF(O2821="","",IF(OR(VALUE(LEFT(O2821,2))&gt;IF(RIGHT(J2821,1)="M",7,19),AND(OR(LEFT(O2821,2)={"07","19"}),VALUE(RIGHT(O2821,2))&gt;15)),TRUE,FALSE))</f>
        <v/>
      </c>
      <c r="T2821" s="77" t="str">
        <f>IF(O2821="","",IF(OR(VALUE(LEFT(O2821,2))&gt;IF(RIGHT(J2821,1)="M",7,19),AND(OR(LEFT(O2821,2)={"07","19"}),VALUE(RIGHT(O2821,2))&gt;5)),TRUE,FALSE))</f>
        <v/>
      </c>
    </row>
    <row r="2822" spans="12:20" x14ac:dyDescent="0.25">
      <c r="L2822" s="75">
        <f>COUNTIF($B$2:B2822,B2822)</f>
        <v>0</v>
      </c>
      <c r="M2822" s="75">
        <f>COUNTIF($L$2:L2822,4)</f>
        <v>42</v>
      </c>
      <c r="N2822" s="76" t="str">
        <f t="shared" si="224"/>
        <v>0</v>
      </c>
      <c r="O2822" s="76" t="str">
        <f t="shared" si="220"/>
        <v/>
      </c>
      <c r="P2822" s="75" t="str">
        <f t="shared" si="221"/>
        <v/>
      </c>
      <c r="Q2822" s="77" t="str">
        <f t="shared" si="222"/>
        <v/>
      </c>
      <c r="R2822" s="77" t="str">
        <f t="shared" si="223"/>
        <v/>
      </c>
      <c r="S2822" s="77" t="str">
        <f>IF(O2822="","",IF(OR(VALUE(LEFT(O2822,2))&gt;IF(RIGHT(J2822,1)="M",7,19),AND(OR(LEFT(O2822,2)={"07","19"}),VALUE(RIGHT(O2822,2))&gt;15)),TRUE,FALSE))</f>
        <v/>
      </c>
      <c r="T2822" s="77" t="str">
        <f>IF(O2822="","",IF(OR(VALUE(LEFT(O2822,2))&gt;IF(RIGHT(J2822,1)="M",7,19),AND(OR(LEFT(O2822,2)={"07","19"}),VALUE(RIGHT(O2822,2))&gt;5)),TRUE,FALSE))</f>
        <v/>
      </c>
    </row>
    <row r="2823" spans="12:20" x14ac:dyDescent="0.25">
      <c r="L2823" s="75">
        <f>COUNTIF($B$2:B2823,B2823)</f>
        <v>0</v>
      </c>
      <c r="M2823" s="75">
        <f>COUNTIF($L$2:L2823,4)</f>
        <v>42</v>
      </c>
      <c r="N2823" s="76" t="str">
        <f t="shared" si="224"/>
        <v>0</v>
      </c>
      <c r="O2823" s="76" t="str">
        <f t="shared" si="220"/>
        <v/>
      </c>
      <c r="P2823" s="75" t="str">
        <f t="shared" si="221"/>
        <v/>
      </c>
      <c r="Q2823" s="77" t="str">
        <f t="shared" si="222"/>
        <v/>
      </c>
      <c r="R2823" s="77" t="str">
        <f t="shared" si="223"/>
        <v/>
      </c>
      <c r="S2823" s="77" t="str">
        <f>IF(O2823="","",IF(OR(VALUE(LEFT(O2823,2))&gt;IF(RIGHT(J2823,1)="M",7,19),AND(OR(LEFT(O2823,2)={"07","19"}),VALUE(RIGHT(O2823,2))&gt;15)),TRUE,FALSE))</f>
        <v/>
      </c>
      <c r="T2823" s="77" t="str">
        <f>IF(O2823="","",IF(OR(VALUE(LEFT(O2823,2))&gt;IF(RIGHT(J2823,1)="M",7,19),AND(OR(LEFT(O2823,2)={"07","19"}),VALUE(RIGHT(O2823,2))&gt;5)),TRUE,FALSE))</f>
        <v/>
      </c>
    </row>
    <row r="2824" spans="12:20" x14ac:dyDescent="0.25">
      <c r="L2824" s="75">
        <f>COUNTIF($B$2:B2824,B2824)</f>
        <v>0</v>
      </c>
      <c r="M2824" s="75">
        <f>COUNTIF($L$2:L2824,4)</f>
        <v>42</v>
      </c>
      <c r="N2824" s="76" t="str">
        <f t="shared" si="224"/>
        <v>0</v>
      </c>
      <c r="O2824" s="76" t="str">
        <f t="shared" si="220"/>
        <v/>
      </c>
      <c r="P2824" s="75" t="str">
        <f t="shared" si="221"/>
        <v/>
      </c>
      <c r="Q2824" s="77" t="str">
        <f t="shared" si="222"/>
        <v/>
      </c>
      <c r="R2824" s="77" t="str">
        <f t="shared" si="223"/>
        <v/>
      </c>
      <c r="S2824" s="77" t="str">
        <f>IF(O2824="","",IF(OR(VALUE(LEFT(O2824,2))&gt;IF(RIGHT(J2824,1)="M",7,19),AND(OR(LEFT(O2824,2)={"07","19"}),VALUE(RIGHT(O2824,2))&gt;15)),TRUE,FALSE))</f>
        <v/>
      </c>
      <c r="T2824" s="77" t="str">
        <f>IF(O2824="","",IF(OR(VALUE(LEFT(O2824,2))&gt;IF(RIGHT(J2824,1)="M",7,19),AND(OR(LEFT(O2824,2)={"07","19"}),VALUE(RIGHT(O2824,2))&gt;5)),TRUE,FALSE))</f>
        <v/>
      </c>
    </row>
    <row r="2825" spans="12:20" x14ac:dyDescent="0.25">
      <c r="L2825" s="75">
        <f>COUNTIF($B$2:B2825,B2825)</f>
        <v>0</v>
      </c>
      <c r="M2825" s="75">
        <f>COUNTIF($L$2:L2825,4)</f>
        <v>42</v>
      </c>
      <c r="N2825" s="76" t="str">
        <f t="shared" si="224"/>
        <v>0</v>
      </c>
      <c r="O2825" s="76" t="str">
        <f t="shared" si="220"/>
        <v/>
      </c>
      <c r="P2825" s="75" t="str">
        <f t="shared" si="221"/>
        <v/>
      </c>
      <c r="Q2825" s="77" t="str">
        <f t="shared" si="222"/>
        <v/>
      </c>
      <c r="R2825" s="77" t="str">
        <f t="shared" si="223"/>
        <v/>
      </c>
      <c r="S2825" s="77" t="str">
        <f>IF(O2825="","",IF(OR(VALUE(LEFT(O2825,2))&gt;IF(RIGHT(J2825,1)="M",7,19),AND(OR(LEFT(O2825,2)={"07","19"}),VALUE(RIGHT(O2825,2))&gt;15)),TRUE,FALSE))</f>
        <v/>
      </c>
      <c r="T2825" s="77" t="str">
        <f>IF(O2825="","",IF(OR(VALUE(LEFT(O2825,2))&gt;IF(RIGHT(J2825,1)="M",7,19),AND(OR(LEFT(O2825,2)={"07","19"}),VALUE(RIGHT(O2825,2))&gt;5)),TRUE,FALSE))</f>
        <v/>
      </c>
    </row>
    <row r="2826" spans="12:20" x14ac:dyDescent="0.25">
      <c r="L2826" s="75">
        <f>COUNTIF($B$2:B2826,B2826)</f>
        <v>0</v>
      </c>
      <c r="M2826" s="75">
        <f>COUNTIF($L$2:L2826,4)</f>
        <v>42</v>
      </c>
      <c r="N2826" s="76" t="str">
        <f t="shared" si="224"/>
        <v>0</v>
      </c>
      <c r="O2826" s="76" t="str">
        <f t="shared" si="220"/>
        <v/>
      </c>
      <c r="P2826" s="75" t="str">
        <f t="shared" si="221"/>
        <v/>
      </c>
      <c r="Q2826" s="77" t="str">
        <f t="shared" si="222"/>
        <v/>
      </c>
      <c r="R2826" s="77" t="str">
        <f t="shared" si="223"/>
        <v/>
      </c>
      <c r="S2826" s="77" t="str">
        <f>IF(O2826="","",IF(OR(VALUE(LEFT(O2826,2))&gt;IF(RIGHT(J2826,1)="M",7,19),AND(OR(LEFT(O2826,2)={"07","19"}),VALUE(RIGHT(O2826,2))&gt;15)),TRUE,FALSE))</f>
        <v/>
      </c>
      <c r="T2826" s="77" t="str">
        <f>IF(O2826="","",IF(OR(VALUE(LEFT(O2826,2))&gt;IF(RIGHT(J2826,1)="M",7,19),AND(OR(LEFT(O2826,2)={"07","19"}),VALUE(RIGHT(O2826,2))&gt;5)),TRUE,FALSE))</f>
        <v/>
      </c>
    </row>
    <row r="2827" spans="12:20" x14ac:dyDescent="0.25">
      <c r="L2827" s="75">
        <f>COUNTIF($B$2:B2827,B2827)</f>
        <v>0</v>
      </c>
      <c r="M2827" s="75">
        <f>COUNTIF($L$2:L2827,4)</f>
        <v>42</v>
      </c>
      <c r="N2827" s="76" t="str">
        <f t="shared" si="224"/>
        <v>0</v>
      </c>
      <c r="O2827" s="76" t="str">
        <f t="shared" si="220"/>
        <v/>
      </c>
      <c r="P2827" s="75" t="str">
        <f t="shared" si="221"/>
        <v/>
      </c>
      <c r="Q2827" s="77" t="str">
        <f t="shared" si="222"/>
        <v/>
      </c>
      <c r="R2827" s="77" t="str">
        <f t="shared" si="223"/>
        <v/>
      </c>
      <c r="S2827" s="77" t="str">
        <f>IF(O2827="","",IF(OR(VALUE(LEFT(O2827,2))&gt;IF(RIGHT(J2827,1)="M",7,19),AND(OR(LEFT(O2827,2)={"07","19"}),VALUE(RIGHT(O2827,2))&gt;15)),TRUE,FALSE))</f>
        <v/>
      </c>
      <c r="T2827" s="77" t="str">
        <f>IF(O2827="","",IF(OR(VALUE(LEFT(O2827,2))&gt;IF(RIGHT(J2827,1)="M",7,19),AND(OR(LEFT(O2827,2)={"07","19"}),VALUE(RIGHT(O2827,2))&gt;5)),TRUE,FALSE))</f>
        <v/>
      </c>
    </row>
    <row r="2828" spans="12:20" x14ac:dyDescent="0.25">
      <c r="L2828" s="75">
        <f>COUNTIF($B$2:B2828,B2828)</f>
        <v>0</v>
      </c>
      <c r="M2828" s="75">
        <f>COUNTIF($L$2:L2828,4)</f>
        <v>42</v>
      </c>
      <c r="N2828" s="76" t="str">
        <f t="shared" si="224"/>
        <v>0</v>
      </c>
      <c r="O2828" s="76" t="str">
        <f t="shared" si="220"/>
        <v/>
      </c>
      <c r="P2828" s="75" t="str">
        <f t="shared" si="221"/>
        <v/>
      </c>
      <c r="Q2828" s="77" t="str">
        <f t="shared" si="222"/>
        <v/>
      </c>
      <c r="R2828" s="77" t="str">
        <f t="shared" si="223"/>
        <v/>
      </c>
      <c r="S2828" s="77" t="str">
        <f>IF(O2828="","",IF(OR(VALUE(LEFT(O2828,2))&gt;IF(RIGHT(J2828,1)="M",7,19),AND(OR(LEFT(O2828,2)={"07","19"}),VALUE(RIGHT(O2828,2))&gt;15)),TRUE,FALSE))</f>
        <v/>
      </c>
      <c r="T2828" s="77" t="str">
        <f>IF(O2828="","",IF(OR(VALUE(LEFT(O2828,2))&gt;IF(RIGHT(J2828,1)="M",7,19),AND(OR(LEFT(O2828,2)={"07","19"}),VALUE(RIGHT(O2828,2))&gt;5)),TRUE,FALSE))</f>
        <v/>
      </c>
    </row>
    <row r="2829" spans="12:20" x14ac:dyDescent="0.25">
      <c r="L2829" s="75">
        <f>COUNTIF($B$2:B2829,B2829)</f>
        <v>0</v>
      </c>
      <c r="M2829" s="75">
        <f>COUNTIF($L$2:L2829,4)</f>
        <v>42</v>
      </c>
      <c r="N2829" s="76" t="str">
        <f t="shared" si="224"/>
        <v>0</v>
      </c>
      <c r="O2829" s="76" t="str">
        <f t="shared" si="220"/>
        <v/>
      </c>
      <c r="P2829" s="75" t="str">
        <f t="shared" si="221"/>
        <v/>
      </c>
      <c r="Q2829" s="77" t="str">
        <f t="shared" si="222"/>
        <v/>
      </c>
      <c r="R2829" s="77" t="str">
        <f t="shared" si="223"/>
        <v/>
      </c>
      <c r="S2829" s="77" t="str">
        <f>IF(O2829="","",IF(OR(VALUE(LEFT(O2829,2))&gt;IF(RIGHT(J2829,1)="M",7,19),AND(OR(LEFT(O2829,2)={"07","19"}),VALUE(RIGHT(O2829,2))&gt;15)),TRUE,FALSE))</f>
        <v/>
      </c>
      <c r="T2829" s="77" t="str">
        <f>IF(O2829="","",IF(OR(VALUE(LEFT(O2829,2))&gt;IF(RIGHT(J2829,1)="M",7,19),AND(OR(LEFT(O2829,2)={"07","19"}),VALUE(RIGHT(O2829,2))&gt;5)),TRUE,FALSE))</f>
        <v/>
      </c>
    </row>
    <row r="2830" spans="12:20" x14ac:dyDescent="0.25">
      <c r="L2830" s="75">
        <f>COUNTIF($B$2:B2830,B2830)</f>
        <v>0</v>
      </c>
      <c r="M2830" s="75">
        <f>COUNTIF($L$2:L2830,4)</f>
        <v>42</v>
      </c>
      <c r="N2830" s="76" t="str">
        <f t="shared" si="224"/>
        <v>0</v>
      </c>
      <c r="O2830" s="76" t="str">
        <f t="shared" si="220"/>
        <v/>
      </c>
      <c r="P2830" s="75" t="str">
        <f t="shared" si="221"/>
        <v/>
      </c>
      <c r="Q2830" s="77" t="str">
        <f t="shared" si="222"/>
        <v/>
      </c>
      <c r="R2830" s="77" t="str">
        <f t="shared" si="223"/>
        <v/>
      </c>
      <c r="S2830" s="77" t="str">
        <f>IF(O2830="","",IF(OR(VALUE(LEFT(O2830,2))&gt;IF(RIGHT(J2830,1)="M",7,19),AND(OR(LEFT(O2830,2)={"07","19"}),VALUE(RIGHT(O2830,2))&gt;15)),TRUE,FALSE))</f>
        <v/>
      </c>
      <c r="T2830" s="77" t="str">
        <f>IF(O2830="","",IF(OR(VALUE(LEFT(O2830,2))&gt;IF(RIGHT(J2830,1)="M",7,19),AND(OR(LEFT(O2830,2)={"07","19"}),VALUE(RIGHT(O2830,2))&gt;5)),TRUE,FALSE))</f>
        <v/>
      </c>
    </row>
    <row r="2831" spans="12:20" x14ac:dyDescent="0.25">
      <c r="L2831" s="75">
        <f>COUNTIF($B$2:B2831,B2831)</f>
        <v>0</v>
      </c>
      <c r="M2831" s="75">
        <f>COUNTIF($L$2:L2831,4)</f>
        <v>42</v>
      </c>
      <c r="N2831" s="76" t="str">
        <f t="shared" si="224"/>
        <v>0</v>
      </c>
      <c r="O2831" s="76" t="str">
        <f t="shared" si="220"/>
        <v/>
      </c>
      <c r="P2831" s="75" t="str">
        <f t="shared" si="221"/>
        <v/>
      </c>
      <c r="Q2831" s="77" t="str">
        <f t="shared" si="222"/>
        <v/>
      </c>
      <c r="R2831" s="77" t="str">
        <f t="shared" si="223"/>
        <v/>
      </c>
      <c r="S2831" s="77" t="str">
        <f>IF(O2831="","",IF(OR(VALUE(LEFT(O2831,2))&gt;IF(RIGHT(J2831,1)="M",7,19),AND(OR(LEFT(O2831,2)={"07","19"}),VALUE(RIGHT(O2831,2))&gt;15)),TRUE,FALSE))</f>
        <v/>
      </c>
      <c r="T2831" s="77" t="str">
        <f>IF(O2831="","",IF(OR(VALUE(LEFT(O2831,2))&gt;IF(RIGHT(J2831,1)="M",7,19),AND(OR(LEFT(O2831,2)={"07","19"}),VALUE(RIGHT(O2831,2))&gt;5)),TRUE,FALSE))</f>
        <v/>
      </c>
    </row>
    <row r="2832" spans="12:20" x14ac:dyDescent="0.25">
      <c r="L2832" s="75">
        <f>COUNTIF($B$2:B2832,B2832)</f>
        <v>0</v>
      </c>
      <c r="M2832" s="75">
        <f>COUNTIF($L$2:L2832,4)</f>
        <v>42</v>
      </c>
      <c r="N2832" s="76" t="str">
        <f t="shared" si="224"/>
        <v>0</v>
      </c>
      <c r="O2832" s="76" t="str">
        <f t="shared" si="220"/>
        <v/>
      </c>
      <c r="P2832" s="75" t="str">
        <f t="shared" si="221"/>
        <v/>
      </c>
      <c r="Q2832" s="77" t="str">
        <f t="shared" si="222"/>
        <v/>
      </c>
      <c r="R2832" s="77" t="str">
        <f t="shared" si="223"/>
        <v/>
      </c>
      <c r="S2832" s="77" t="str">
        <f>IF(O2832="","",IF(OR(VALUE(LEFT(O2832,2))&gt;IF(RIGHT(J2832,1)="M",7,19),AND(OR(LEFT(O2832,2)={"07","19"}),VALUE(RIGHT(O2832,2))&gt;15)),TRUE,FALSE))</f>
        <v/>
      </c>
      <c r="T2832" s="77" t="str">
        <f>IF(O2832="","",IF(OR(VALUE(LEFT(O2832,2))&gt;IF(RIGHT(J2832,1)="M",7,19),AND(OR(LEFT(O2832,2)={"07","19"}),VALUE(RIGHT(O2832,2))&gt;5)),TRUE,FALSE))</f>
        <v/>
      </c>
    </row>
    <row r="2833" spans="12:20" x14ac:dyDescent="0.25">
      <c r="L2833" s="75">
        <f>COUNTIF($B$2:B2833,B2833)</f>
        <v>0</v>
      </c>
      <c r="M2833" s="75">
        <f>COUNTIF($L$2:L2833,4)</f>
        <v>42</v>
      </c>
      <c r="N2833" s="76" t="str">
        <f t="shared" si="224"/>
        <v>0</v>
      </c>
      <c r="O2833" s="76" t="str">
        <f t="shared" si="220"/>
        <v/>
      </c>
      <c r="P2833" s="75" t="str">
        <f t="shared" si="221"/>
        <v/>
      </c>
      <c r="Q2833" s="77" t="str">
        <f t="shared" si="222"/>
        <v/>
      </c>
      <c r="R2833" s="77" t="str">
        <f t="shared" si="223"/>
        <v/>
      </c>
      <c r="S2833" s="77" t="str">
        <f>IF(O2833="","",IF(OR(VALUE(LEFT(O2833,2))&gt;IF(RIGHT(J2833,1)="M",7,19),AND(OR(LEFT(O2833,2)={"07","19"}),VALUE(RIGHT(O2833,2))&gt;15)),TRUE,FALSE))</f>
        <v/>
      </c>
      <c r="T2833" s="77" t="str">
        <f>IF(O2833="","",IF(OR(VALUE(LEFT(O2833,2))&gt;IF(RIGHT(J2833,1)="M",7,19),AND(OR(LEFT(O2833,2)={"07","19"}),VALUE(RIGHT(O2833,2))&gt;5)),TRUE,FALSE))</f>
        <v/>
      </c>
    </row>
    <row r="2834" spans="12:20" x14ac:dyDescent="0.25">
      <c r="L2834" s="75">
        <f>COUNTIF($B$2:B2834,B2834)</f>
        <v>0</v>
      </c>
      <c r="M2834" s="75">
        <f>COUNTIF($L$2:L2834,4)</f>
        <v>42</v>
      </c>
      <c r="N2834" s="76" t="str">
        <f t="shared" si="224"/>
        <v>0</v>
      </c>
      <c r="O2834" s="76" t="str">
        <f t="shared" si="220"/>
        <v/>
      </c>
      <c r="P2834" s="75" t="str">
        <f t="shared" si="221"/>
        <v/>
      </c>
      <c r="Q2834" s="77" t="str">
        <f t="shared" si="222"/>
        <v/>
      </c>
      <c r="R2834" s="77" t="str">
        <f t="shared" si="223"/>
        <v/>
      </c>
      <c r="S2834" s="77" t="str">
        <f>IF(O2834="","",IF(OR(VALUE(LEFT(O2834,2))&gt;IF(RIGHT(J2834,1)="M",7,19),AND(OR(LEFT(O2834,2)={"07","19"}),VALUE(RIGHT(O2834,2))&gt;15)),TRUE,FALSE))</f>
        <v/>
      </c>
      <c r="T2834" s="77" t="str">
        <f>IF(O2834="","",IF(OR(VALUE(LEFT(O2834,2))&gt;IF(RIGHT(J2834,1)="M",7,19),AND(OR(LEFT(O2834,2)={"07","19"}),VALUE(RIGHT(O2834,2))&gt;5)),TRUE,FALSE))</f>
        <v/>
      </c>
    </row>
    <row r="2835" spans="12:20" x14ac:dyDescent="0.25">
      <c r="L2835" s="75">
        <f>COUNTIF($B$2:B2835,B2835)</f>
        <v>0</v>
      </c>
      <c r="M2835" s="75">
        <f>COUNTIF($L$2:L2835,4)</f>
        <v>42</v>
      </c>
      <c r="N2835" s="76" t="str">
        <f t="shared" si="224"/>
        <v>0</v>
      </c>
      <c r="O2835" s="76" t="str">
        <f t="shared" si="220"/>
        <v/>
      </c>
      <c r="P2835" s="75" t="str">
        <f t="shared" si="221"/>
        <v/>
      </c>
      <c r="Q2835" s="77" t="str">
        <f t="shared" si="222"/>
        <v/>
      </c>
      <c r="R2835" s="77" t="str">
        <f t="shared" si="223"/>
        <v/>
      </c>
      <c r="S2835" s="77" t="str">
        <f>IF(O2835="","",IF(OR(VALUE(LEFT(O2835,2))&gt;IF(RIGHT(J2835,1)="M",7,19),AND(OR(LEFT(O2835,2)={"07","19"}),VALUE(RIGHT(O2835,2))&gt;15)),TRUE,FALSE))</f>
        <v/>
      </c>
      <c r="T2835" s="77" t="str">
        <f>IF(O2835="","",IF(OR(VALUE(LEFT(O2835,2))&gt;IF(RIGHT(J2835,1)="M",7,19),AND(OR(LEFT(O2835,2)={"07","19"}),VALUE(RIGHT(O2835,2))&gt;5)),TRUE,FALSE))</f>
        <v/>
      </c>
    </row>
    <row r="2836" spans="12:20" x14ac:dyDescent="0.25">
      <c r="L2836" s="75">
        <f>COUNTIF($B$2:B2836,B2836)</f>
        <v>0</v>
      </c>
      <c r="M2836" s="75">
        <f>COUNTIF($L$2:L2836,4)</f>
        <v>42</v>
      </c>
      <c r="N2836" s="76" t="str">
        <f t="shared" si="224"/>
        <v>0</v>
      </c>
      <c r="O2836" s="76" t="str">
        <f t="shared" si="220"/>
        <v/>
      </c>
      <c r="P2836" s="75" t="str">
        <f t="shared" si="221"/>
        <v/>
      </c>
      <c r="Q2836" s="77" t="str">
        <f t="shared" si="222"/>
        <v/>
      </c>
      <c r="R2836" s="77" t="str">
        <f t="shared" si="223"/>
        <v/>
      </c>
      <c r="S2836" s="77" t="str">
        <f>IF(O2836="","",IF(OR(VALUE(LEFT(O2836,2))&gt;IF(RIGHT(J2836,1)="M",7,19),AND(OR(LEFT(O2836,2)={"07","19"}),VALUE(RIGHT(O2836,2))&gt;15)),TRUE,FALSE))</f>
        <v/>
      </c>
      <c r="T2836" s="77" t="str">
        <f>IF(O2836="","",IF(OR(VALUE(LEFT(O2836,2))&gt;IF(RIGHT(J2836,1)="M",7,19),AND(OR(LEFT(O2836,2)={"07","19"}),VALUE(RIGHT(O2836,2))&gt;5)),TRUE,FALSE))</f>
        <v/>
      </c>
    </row>
    <row r="2837" spans="12:20" x14ac:dyDescent="0.25">
      <c r="L2837" s="75">
        <f>COUNTIF($B$2:B2837,B2837)</f>
        <v>0</v>
      </c>
      <c r="M2837" s="75">
        <f>COUNTIF($L$2:L2837,4)</f>
        <v>42</v>
      </c>
      <c r="N2837" s="76" t="str">
        <f t="shared" si="224"/>
        <v>0</v>
      </c>
      <c r="O2837" s="76" t="str">
        <f t="shared" si="220"/>
        <v/>
      </c>
      <c r="P2837" s="75" t="str">
        <f t="shared" si="221"/>
        <v/>
      </c>
      <c r="Q2837" s="77" t="str">
        <f t="shared" si="222"/>
        <v/>
      </c>
      <c r="R2837" s="77" t="str">
        <f t="shared" si="223"/>
        <v/>
      </c>
      <c r="S2837" s="77" t="str">
        <f>IF(O2837="","",IF(OR(VALUE(LEFT(O2837,2))&gt;IF(RIGHT(J2837,1)="M",7,19),AND(OR(LEFT(O2837,2)={"07","19"}),VALUE(RIGHT(O2837,2))&gt;15)),TRUE,FALSE))</f>
        <v/>
      </c>
      <c r="T2837" s="77" t="str">
        <f>IF(O2837="","",IF(OR(VALUE(LEFT(O2837,2))&gt;IF(RIGHT(J2837,1)="M",7,19),AND(OR(LEFT(O2837,2)={"07","19"}),VALUE(RIGHT(O2837,2))&gt;5)),TRUE,FALSE))</f>
        <v/>
      </c>
    </row>
    <row r="2838" spans="12:20" x14ac:dyDescent="0.25">
      <c r="L2838" s="75">
        <f>COUNTIF($B$2:B2838,B2838)</f>
        <v>0</v>
      </c>
      <c r="M2838" s="75">
        <f>COUNTIF($L$2:L2838,4)</f>
        <v>42</v>
      </c>
      <c r="N2838" s="76" t="str">
        <f t="shared" si="224"/>
        <v>0</v>
      </c>
      <c r="O2838" s="76" t="str">
        <f t="shared" si="220"/>
        <v/>
      </c>
      <c r="P2838" s="75" t="str">
        <f t="shared" si="221"/>
        <v/>
      </c>
      <c r="Q2838" s="77" t="str">
        <f t="shared" si="222"/>
        <v/>
      </c>
      <c r="R2838" s="77" t="str">
        <f t="shared" si="223"/>
        <v/>
      </c>
      <c r="S2838" s="77" t="str">
        <f>IF(O2838="","",IF(OR(VALUE(LEFT(O2838,2))&gt;IF(RIGHT(J2838,1)="M",7,19),AND(OR(LEFT(O2838,2)={"07","19"}),VALUE(RIGHT(O2838,2))&gt;15)),TRUE,FALSE))</f>
        <v/>
      </c>
      <c r="T2838" s="77" t="str">
        <f>IF(O2838="","",IF(OR(VALUE(LEFT(O2838,2))&gt;IF(RIGHT(J2838,1)="M",7,19),AND(OR(LEFT(O2838,2)={"07","19"}),VALUE(RIGHT(O2838,2))&gt;5)),TRUE,FALSE))</f>
        <v/>
      </c>
    </row>
    <row r="2839" spans="12:20" x14ac:dyDescent="0.25">
      <c r="L2839" s="75">
        <f>COUNTIF($B$2:B2839,B2839)</f>
        <v>0</v>
      </c>
      <c r="M2839" s="75">
        <f>COUNTIF($L$2:L2839,4)</f>
        <v>42</v>
      </c>
      <c r="N2839" s="76" t="str">
        <f t="shared" si="224"/>
        <v>0</v>
      </c>
      <c r="O2839" s="76" t="str">
        <f t="shared" si="220"/>
        <v/>
      </c>
      <c r="P2839" s="75" t="str">
        <f t="shared" si="221"/>
        <v/>
      </c>
      <c r="Q2839" s="77" t="str">
        <f t="shared" si="222"/>
        <v/>
      </c>
      <c r="R2839" s="77" t="str">
        <f t="shared" si="223"/>
        <v/>
      </c>
      <c r="S2839" s="77" t="str">
        <f>IF(O2839="","",IF(OR(VALUE(LEFT(O2839,2))&gt;IF(RIGHT(J2839,1)="M",7,19),AND(OR(LEFT(O2839,2)={"07","19"}),VALUE(RIGHT(O2839,2))&gt;15)),TRUE,FALSE))</f>
        <v/>
      </c>
      <c r="T2839" s="77" t="str">
        <f>IF(O2839="","",IF(OR(VALUE(LEFT(O2839,2))&gt;IF(RIGHT(J2839,1)="M",7,19),AND(OR(LEFT(O2839,2)={"07","19"}),VALUE(RIGHT(O2839,2))&gt;5)),TRUE,FALSE))</f>
        <v/>
      </c>
    </row>
    <row r="2840" spans="12:20" x14ac:dyDescent="0.25">
      <c r="L2840" s="75">
        <f>COUNTIF($B$2:B2840,B2840)</f>
        <v>0</v>
      </c>
      <c r="M2840" s="75">
        <f>COUNTIF($L$2:L2840,4)</f>
        <v>42</v>
      </c>
      <c r="N2840" s="76" t="str">
        <f t="shared" si="224"/>
        <v>0</v>
      </c>
      <c r="O2840" s="76" t="str">
        <f t="shared" si="220"/>
        <v/>
      </c>
      <c r="P2840" s="75" t="str">
        <f t="shared" si="221"/>
        <v/>
      </c>
      <c r="Q2840" s="77" t="str">
        <f t="shared" si="222"/>
        <v/>
      </c>
      <c r="R2840" s="77" t="str">
        <f t="shared" si="223"/>
        <v/>
      </c>
      <c r="S2840" s="77" t="str">
        <f>IF(O2840="","",IF(OR(VALUE(LEFT(O2840,2))&gt;IF(RIGHT(J2840,1)="M",7,19),AND(OR(LEFT(O2840,2)={"07","19"}),VALUE(RIGHT(O2840,2))&gt;15)),TRUE,FALSE))</f>
        <v/>
      </c>
      <c r="T2840" s="77" t="str">
        <f>IF(O2840="","",IF(OR(VALUE(LEFT(O2840,2))&gt;IF(RIGHT(J2840,1)="M",7,19),AND(OR(LEFT(O2840,2)={"07","19"}),VALUE(RIGHT(O2840,2))&gt;5)),TRUE,FALSE))</f>
        <v/>
      </c>
    </row>
    <row r="2841" spans="12:20" x14ac:dyDescent="0.25">
      <c r="L2841" s="75">
        <f>COUNTIF($B$2:B2841,B2841)</f>
        <v>0</v>
      </c>
      <c r="M2841" s="75">
        <f>COUNTIF($L$2:L2841,4)</f>
        <v>42</v>
      </c>
      <c r="N2841" s="76" t="str">
        <f t="shared" si="224"/>
        <v>0</v>
      </c>
      <c r="O2841" s="76" t="str">
        <f t="shared" si="220"/>
        <v/>
      </c>
      <c r="P2841" s="75" t="str">
        <f t="shared" si="221"/>
        <v/>
      </c>
      <c r="Q2841" s="77" t="str">
        <f t="shared" si="222"/>
        <v/>
      </c>
      <c r="R2841" s="77" t="str">
        <f t="shared" si="223"/>
        <v/>
      </c>
      <c r="S2841" s="77" t="str">
        <f>IF(O2841="","",IF(OR(VALUE(LEFT(O2841,2))&gt;IF(RIGHT(J2841,1)="M",7,19),AND(OR(LEFT(O2841,2)={"07","19"}),VALUE(RIGHT(O2841,2))&gt;15)),TRUE,FALSE))</f>
        <v/>
      </c>
      <c r="T2841" s="77" t="str">
        <f>IF(O2841="","",IF(OR(VALUE(LEFT(O2841,2))&gt;IF(RIGHT(J2841,1)="M",7,19),AND(OR(LEFT(O2841,2)={"07","19"}),VALUE(RIGHT(O2841,2))&gt;5)),TRUE,FALSE))</f>
        <v/>
      </c>
    </row>
    <row r="2842" spans="12:20" x14ac:dyDescent="0.25">
      <c r="L2842" s="75">
        <f>COUNTIF($B$2:B2842,B2842)</f>
        <v>0</v>
      </c>
      <c r="M2842" s="75">
        <f>COUNTIF($L$2:L2842,4)</f>
        <v>42</v>
      </c>
      <c r="N2842" s="76" t="str">
        <f t="shared" si="224"/>
        <v>0</v>
      </c>
      <c r="O2842" s="76" t="str">
        <f t="shared" si="220"/>
        <v/>
      </c>
      <c r="P2842" s="75" t="str">
        <f t="shared" si="221"/>
        <v/>
      </c>
      <c r="Q2842" s="77" t="str">
        <f t="shared" si="222"/>
        <v/>
      </c>
      <c r="R2842" s="77" t="str">
        <f t="shared" si="223"/>
        <v/>
      </c>
      <c r="S2842" s="77" t="str">
        <f>IF(O2842="","",IF(OR(VALUE(LEFT(O2842,2))&gt;IF(RIGHT(J2842,1)="M",7,19),AND(OR(LEFT(O2842,2)={"07","19"}),VALUE(RIGHT(O2842,2))&gt;15)),TRUE,FALSE))</f>
        <v/>
      </c>
      <c r="T2842" s="77" t="str">
        <f>IF(O2842="","",IF(OR(VALUE(LEFT(O2842,2))&gt;IF(RIGHT(J2842,1)="M",7,19),AND(OR(LEFT(O2842,2)={"07","19"}),VALUE(RIGHT(O2842,2))&gt;5)),TRUE,FALSE))</f>
        <v/>
      </c>
    </row>
    <row r="2843" spans="12:20" x14ac:dyDescent="0.25">
      <c r="L2843" s="75">
        <f>COUNTIF($B$2:B2843,B2843)</f>
        <v>0</v>
      </c>
      <c r="M2843" s="75">
        <f>COUNTIF($L$2:L2843,4)</f>
        <v>42</v>
      </c>
      <c r="N2843" s="76" t="str">
        <f t="shared" si="224"/>
        <v>0</v>
      </c>
      <c r="O2843" s="76" t="str">
        <f t="shared" si="220"/>
        <v/>
      </c>
      <c r="P2843" s="75" t="str">
        <f t="shared" si="221"/>
        <v/>
      </c>
      <c r="Q2843" s="77" t="str">
        <f t="shared" si="222"/>
        <v/>
      </c>
      <c r="R2843" s="77" t="str">
        <f t="shared" si="223"/>
        <v/>
      </c>
      <c r="S2843" s="77" t="str">
        <f>IF(O2843="","",IF(OR(VALUE(LEFT(O2843,2))&gt;IF(RIGHT(J2843,1)="M",7,19),AND(OR(LEFT(O2843,2)={"07","19"}),VALUE(RIGHT(O2843,2))&gt;15)),TRUE,FALSE))</f>
        <v/>
      </c>
      <c r="T2843" s="77" t="str">
        <f>IF(O2843="","",IF(OR(VALUE(LEFT(O2843,2))&gt;IF(RIGHT(J2843,1)="M",7,19),AND(OR(LEFT(O2843,2)={"07","19"}),VALUE(RIGHT(O2843,2))&gt;5)),TRUE,FALSE))</f>
        <v/>
      </c>
    </row>
    <row r="2844" spans="12:20" x14ac:dyDescent="0.25">
      <c r="L2844" s="75">
        <f>COUNTIF($B$2:B2844,B2844)</f>
        <v>0</v>
      </c>
      <c r="M2844" s="75">
        <f>COUNTIF($L$2:L2844,4)</f>
        <v>42</v>
      </c>
      <c r="N2844" s="76" t="str">
        <f t="shared" si="224"/>
        <v>0</v>
      </c>
      <c r="O2844" s="76" t="str">
        <f t="shared" si="220"/>
        <v/>
      </c>
      <c r="P2844" s="75" t="str">
        <f t="shared" si="221"/>
        <v/>
      </c>
      <c r="Q2844" s="77" t="str">
        <f t="shared" si="222"/>
        <v/>
      </c>
      <c r="R2844" s="77" t="str">
        <f t="shared" si="223"/>
        <v/>
      </c>
      <c r="S2844" s="77" t="str">
        <f>IF(O2844="","",IF(OR(VALUE(LEFT(O2844,2))&gt;IF(RIGHT(J2844,1)="M",7,19),AND(OR(LEFT(O2844,2)={"07","19"}),VALUE(RIGHT(O2844,2))&gt;15)),TRUE,FALSE))</f>
        <v/>
      </c>
      <c r="T2844" s="77" t="str">
        <f>IF(O2844="","",IF(OR(VALUE(LEFT(O2844,2))&gt;IF(RIGHT(J2844,1)="M",7,19),AND(OR(LEFT(O2844,2)={"07","19"}),VALUE(RIGHT(O2844,2))&gt;5)),TRUE,FALSE))</f>
        <v/>
      </c>
    </row>
    <row r="2845" spans="12:20" x14ac:dyDescent="0.25">
      <c r="L2845" s="75">
        <f>COUNTIF($B$2:B2845,B2845)</f>
        <v>0</v>
      </c>
      <c r="M2845" s="75">
        <f>COUNTIF($L$2:L2845,4)</f>
        <v>42</v>
      </c>
      <c r="N2845" s="76" t="str">
        <f t="shared" si="224"/>
        <v>0</v>
      </c>
      <c r="O2845" s="76" t="str">
        <f t="shared" si="220"/>
        <v/>
      </c>
      <c r="P2845" s="75" t="str">
        <f t="shared" si="221"/>
        <v/>
      </c>
      <c r="Q2845" s="77" t="str">
        <f t="shared" si="222"/>
        <v/>
      </c>
      <c r="R2845" s="77" t="str">
        <f t="shared" si="223"/>
        <v/>
      </c>
      <c r="S2845" s="77" t="str">
        <f>IF(O2845="","",IF(OR(VALUE(LEFT(O2845,2))&gt;IF(RIGHT(J2845,1)="M",7,19),AND(OR(LEFT(O2845,2)={"07","19"}),VALUE(RIGHT(O2845,2))&gt;15)),TRUE,FALSE))</f>
        <v/>
      </c>
      <c r="T2845" s="77" t="str">
        <f>IF(O2845="","",IF(OR(VALUE(LEFT(O2845,2))&gt;IF(RIGHT(J2845,1)="M",7,19),AND(OR(LEFT(O2845,2)={"07","19"}),VALUE(RIGHT(O2845,2))&gt;5)),TRUE,FALSE))</f>
        <v/>
      </c>
    </row>
    <row r="2846" spans="12:20" x14ac:dyDescent="0.25">
      <c r="L2846" s="75">
        <f>COUNTIF($B$2:B2846,B2846)</f>
        <v>0</v>
      </c>
      <c r="M2846" s="75">
        <f>COUNTIF($L$2:L2846,4)</f>
        <v>42</v>
      </c>
      <c r="N2846" s="76" t="str">
        <f t="shared" si="224"/>
        <v>0</v>
      </c>
      <c r="O2846" s="76" t="str">
        <f t="shared" si="220"/>
        <v/>
      </c>
      <c r="P2846" s="75" t="str">
        <f t="shared" si="221"/>
        <v/>
      </c>
      <c r="Q2846" s="77" t="str">
        <f t="shared" si="222"/>
        <v/>
      </c>
      <c r="R2846" s="77" t="str">
        <f t="shared" si="223"/>
        <v/>
      </c>
      <c r="S2846" s="77" t="str">
        <f>IF(O2846="","",IF(OR(VALUE(LEFT(O2846,2))&gt;IF(RIGHT(J2846,1)="M",7,19),AND(OR(LEFT(O2846,2)={"07","19"}),VALUE(RIGHT(O2846,2))&gt;15)),TRUE,FALSE))</f>
        <v/>
      </c>
      <c r="T2846" s="77" t="str">
        <f>IF(O2846="","",IF(OR(VALUE(LEFT(O2846,2))&gt;IF(RIGHT(J2846,1)="M",7,19),AND(OR(LEFT(O2846,2)={"07","19"}),VALUE(RIGHT(O2846,2))&gt;5)),TRUE,FALSE))</f>
        <v/>
      </c>
    </row>
    <row r="2847" spans="12:20" x14ac:dyDescent="0.25">
      <c r="L2847" s="75">
        <f>COUNTIF($B$2:B2847,B2847)</f>
        <v>0</v>
      </c>
      <c r="M2847" s="75">
        <f>COUNTIF($L$2:L2847,4)</f>
        <v>42</v>
      </c>
      <c r="N2847" s="76" t="str">
        <f t="shared" si="224"/>
        <v>0</v>
      </c>
      <c r="O2847" s="76" t="str">
        <f t="shared" si="220"/>
        <v/>
      </c>
      <c r="P2847" s="75" t="str">
        <f t="shared" si="221"/>
        <v/>
      </c>
      <c r="Q2847" s="77" t="str">
        <f t="shared" si="222"/>
        <v/>
      </c>
      <c r="R2847" s="77" t="str">
        <f t="shared" si="223"/>
        <v/>
      </c>
      <c r="S2847" s="77" t="str">
        <f>IF(O2847="","",IF(OR(VALUE(LEFT(O2847,2))&gt;IF(RIGHT(J2847,1)="M",7,19),AND(OR(LEFT(O2847,2)={"07","19"}),VALUE(RIGHT(O2847,2))&gt;15)),TRUE,FALSE))</f>
        <v/>
      </c>
      <c r="T2847" s="77" t="str">
        <f>IF(O2847="","",IF(OR(VALUE(LEFT(O2847,2))&gt;IF(RIGHT(J2847,1)="M",7,19),AND(OR(LEFT(O2847,2)={"07","19"}),VALUE(RIGHT(O2847,2))&gt;5)),TRUE,FALSE))</f>
        <v/>
      </c>
    </row>
    <row r="2848" spans="12:20" x14ac:dyDescent="0.25">
      <c r="L2848" s="75">
        <f>COUNTIF($B$2:B2848,B2848)</f>
        <v>0</v>
      </c>
      <c r="M2848" s="75">
        <f>COUNTIF($L$2:L2848,4)</f>
        <v>42</v>
      </c>
      <c r="N2848" s="76" t="str">
        <f t="shared" si="224"/>
        <v>0</v>
      </c>
      <c r="O2848" s="76" t="str">
        <f t="shared" si="220"/>
        <v/>
      </c>
      <c r="P2848" s="75" t="str">
        <f t="shared" si="221"/>
        <v/>
      </c>
      <c r="Q2848" s="77" t="str">
        <f t="shared" si="222"/>
        <v/>
      </c>
      <c r="R2848" s="77" t="str">
        <f t="shared" si="223"/>
        <v/>
      </c>
      <c r="S2848" s="77" t="str">
        <f>IF(O2848="","",IF(OR(VALUE(LEFT(O2848,2))&gt;IF(RIGHT(J2848,1)="M",7,19),AND(OR(LEFT(O2848,2)={"07","19"}),VALUE(RIGHT(O2848,2))&gt;15)),TRUE,FALSE))</f>
        <v/>
      </c>
      <c r="T2848" s="77" t="str">
        <f>IF(O2848="","",IF(OR(VALUE(LEFT(O2848,2))&gt;IF(RIGHT(J2848,1)="M",7,19),AND(OR(LEFT(O2848,2)={"07","19"}),VALUE(RIGHT(O2848,2))&gt;5)),TRUE,FALSE))</f>
        <v/>
      </c>
    </row>
    <row r="2849" spans="12:20" x14ac:dyDescent="0.25">
      <c r="L2849" s="75">
        <f>COUNTIF($B$2:B2849,B2849)</f>
        <v>0</v>
      </c>
      <c r="M2849" s="75">
        <f>COUNTIF($L$2:L2849,4)</f>
        <v>42</v>
      </c>
      <c r="N2849" s="76" t="str">
        <f t="shared" si="224"/>
        <v>0</v>
      </c>
      <c r="O2849" s="76" t="str">
        <f t="shared" si="220"/>
        <v/>
      </c>
      <c r="P2849" s="75" t="str">
        <f t="shared" si="221"/>
        <v/>
      </c>
      <c r="Q2849" s="77" t="str">
        <f t="shared" si="222"/>
        <v/>
      </c>
      <c r="R2849" s="77" t="str">
        <f t="shared" si="223"/>
        <v/>
      </c>
      <c r="S2849" s="77" t="str">
        <f>IF(O2849="","",IF(OR(VALUE(LEFT(O2849,2))&gt;IF(RIGHT(J2849,1)="M",7,19),AND(OR(LEFT(O2849,2)={"07","19"}),VALUE(RIGHT(O2849,2))&gt;15)),TRUE,FALSE))</f>
        <v/>
      </c>
      <c r="T2849" s="77" t="str">
        <f>IF(O2849="","",IF(OR(VALUE(LEFT(O2849,2))&gt;IF(RIGHT(J2849,1)="M",7,19),AND(OR(LEFT(O2849,2)={"07","19"}),VALUE(RIGHT(O2849,2))&gt;5)),TRUE,FALSE))</f>
        <v/>
      </c>
    </row>
    <row r="2850" spans="12:20" x14ac:dyDescent="0.25">
      <c r="L2850" s="75">
        <f>COUNTIF($B$2:B2850,B2850)</f>
        <v>0</v>
      </c>
      <c r="M2850" s="75">
        <f>COUNTIF($L$2:L2850,4)</f>
        <v>42</v>
      </c>
      <c r="N2850" s="76" t="str">
        <f t="shared" si="224"/>
        <v>0</v>
      </c>
      <c r="O2850" s="76" t="str">
        <f t="shared" si="220"/>
        <v/>
      </c>
      <c r="P2850" s="75" t="str">
        <f t="shared" si="221"/>
        <v/>
      </c>
      <c r="Q2850" s="77" t="str">
        <f t="shared" si="222"/>
        <v/>
      </c>
      <c r="R2850" s="77" t="str">
        <f t="shared" si="223"/>
        <v/>
      </c>
      <c r="S2850" s="77" t="str">
        <f>IF(O2850="","",IF(OR(VALUE(LEFT(O2850,2))&gt;IF(RIGHT(J2850,1)="M",7,19),AND(OR(LEFT(O2850,2)={"07","19"}),VALUE(RIGHT(O2850,2))&gt;15)),TRUE,FALSE))</f>
        <v/>
      </c>
      <c r="T2850" s="77" t="str">
        <f>IF(O2850="","",IF(OR(VALUE(LEFT(O2850,2))&gt;IF(RIGHT(J2850,1)="M",7,19),AND(OR(LEFT(O2850,2)={"07","19"}),VALUE(RIGHT(O2850,2))&gt;5)),TRUE,FALSE))</f>
        <v/>
      </c>
    </row>
    <row r="2851" spans="12:20" x14ac:dyDescent="0.25">
      <c r="L2851" s="75">
        <f>COUNTIF($B$2:B2851,B2851)</f>
        <v>0</v>
      </c>
      <c r="M2851" s="75">
        <f>COUNTIF($L$2:L2851,4)</f>
        <v>42</v>
      </c>
      <c r="N2851" s="76" t="str">
        <f t="shared" si="224"/>
        <v>0</v>
      </c>
      <c r="O2851" s="76" t="str">
        <f t="shared" si="220"/>
        <v/>
      </c>
      <c r="P2851" s="75" t="str">
        <f t="shared" si="221"/>
        <v/>
      </c>
      <c r="Q2851" s="77" t="str">
        <f t="shared" si="222"/>
        <v/>
      </c>
      <c r="R2851" s="77" t="str">
        <f t="shared" si="223"/>
        <v/>
      </c>
      <c r="S2851" s="77" t="str">
        <f>IF(O2851="","",IF(OR(VALUE(LEFT(O2851,2))&gt;IF(RIGHT(J2851,1)="M",7,19),AND(OR(LEFT(O2851,2)={"07","19"}),VALUE(RIGHT(O2851,2))&gt;15)),TRUE,FALSE))</f>
        <v/>
      </c>
      <c r="T2851" s="77" t="str">
        <f>IF(O2851="","",IF(OR(VALUE(LEFT(O2851,2))&gt;IF(RIGHT(J2851,1)="M",7,19),AND(OR(LEFT(O2851,2)={"07","19"}),VALUE(RIGHT(O2851,2))&gt;5)),TRUE,FALSE))</f>
        <v/>
      </c>
    </row>
    <row r="2852" spans="12:20" x14ac:dyDescent="0.25">
      <c r="L2852" s="75">
        <f>COUNTIF($B$2:B2852,B2852)</f>
        <v>0</v>
      </c>
      <c r="M2852" s="75">
        <f>COUNTIF($L$2:L2852,4)</f>
        <v>42</v>
      </c>
      <c r="N2852" s="76" t="str">
        <f t="shared" si="224"/>
        <v>0</v>
      </c>
      <c r="O2852" s="76" t="str">
        <f t="shared" si="220"/>
        <v/>
      </c>
      <c r="P2852" s="75" t="str">
        <f t="shared" si="221"/>
        <v/>
      </c>
      <c r="Q2852" s="77" t="str">
        <f t="shared" si="222"/>
        <v/>
      </c>
      <c r="R2852" s="77" t="str">
        <f t="shared" si="223"/>
        <v/>
      </c>
      <c r="S2852" s="77" t="str">
        <f>IF(O2852="","",IF(OR(VALUE(LEFT(O2852,2))&gt;IF(RIGHT(J2852,1)="M",7,19),AND(OR(LEFT(O2852,2)={"07","19"}),VALUE(RIGHT(O2852,2))&gt;15)),TRUE,FALSE))</f>
        <v/>
      </c>
      <c r="T2852" s="77" t="str">
        <f>IF(O2852="","",IF(OR(VALUE(LEFT(O2852,2))&gt;IF(RIGHT(J2852,1)="M",7,19),AND(OR(LEFT(O2852,2)={"07","19"}),VALUE(RIGHT(O2852,2))&gt;5)),TRUE,FALSE))</f>
        <v/>
      </c>
    </row>
    <row r="2853" spans="12:20" x14ac:dyDescent="0.25">
      <c r="L2853" s="75">
        <f>COUNTIF($B$2:B2853,B2853)</f>
        <v>0</v>
      </c>
      <c r="M2853" s="75">
        <f>COUNTIF($L$2:L2853,4)</f>
        <v>42</v>
      </c>
      <c r="N2853" s="76" t="str">
        <f t="shared" si="224"/>
        <v>0</v>
      </c>
      <c r="O2853" s="76" t="str">
        <f t="shared" si="220"/>
        <v/>
      </c>
      <c r="P2853" s="75" t="str">
        <f t="shared" si="221"/>
        <v/>
      </c>
      <c r="Q2853" s="77" t="str">
        <f t="shared" si="222"/>
        <v/>
      </c>
      <c r="R2853" s="77" t="str">
        <f t="shared" si="223"/>
        <v/>
      </c>
      <c r="S2853" s="77" t="str">
        <f>IF(O2853="","",IF(OR(VALUE(LEFT(O2853,2))&gt;IF(RIGHT(J2853,1)="M",7,19),AND(OR(LEFT(O2853,2)={"07","19"}),VALUE(RIGHT(O2853,2))&gt;15)),TRUE,FALSE))</f>
        <v/>
      </c>
      <c r="T2853" s="77" t="str">
        <f>IF(O2853="","",IF(OR(VALUE(LEFT(O2853,2))&gt;IF(RIGHT(J2853,1)="M",7,19),AND(OR(LEFT(O2853,2)={"07","19"}),VALUE(RIGHT(O2853,2))&gt;5)),TRUE,FALSE))</f>
        <v/>
      </c>
    </row>
    <row r="2854" spans="12:20" x14ac:dyDescent="0.25">
      <c r="L2854" s="75">
        <f>COUNTIF($B$2:B2854,B2854)</f>
        <v>0</v>
      </c>
      <c r="M2854" s="75">
        <f>COUNTIF($L$2:L2854,4)</f>
        <v>42</v>
      </c>
      <c r="N2854" s="76" t="str">
        <f t="shared" si="224"/>
        <v>0</v>
      </c>
      <c r="O2854" s="76" t="str">
        <f t="shared" si="220"/>
        <v/>
      </c>
      <c r="P2854" s="75" t="str">
        <f t="shared" si="221"/>
        <v/>
      </c>
      <c r="Q2854" s="77" t="str">
        <f t="shared" si="222"/>
        <v/>
      </c>
      <c r="R2854" s="77" t="str">
        <f t="shared" si="223"/>
        <v/>
      </c>
      <c r="S2854" s="77" t="str">
        <f>IF(O2854="","",IF(OR(VALUE(LEFT(O2854,2))&gt;IF(RIGHT(J2854,1)="M",7,19),AND(OR(LEFT(O2854,2)={"07","19"}),VALUE(RIGHT(O2854,2))&gt;15)),TRUE,FALSE))</f>
        <v/>
      </c>
      <c r="T2854" s="77" t="str">
        <f>IF(O2854="","",IF(OR(VALUE(LEFT(O2854,2))&gt;IF(RIGHT(J2854,1)="M",7,19),AND(OR(LEFT(O2854,2)={"07","19"}),VALUE(RIGHT(O2854,2))&gt;5)),TRUE,FALSE))</f>
        <v/>
      </c>
    </row>
    <row r="2855" spans="12:20" x14ac:dyDescent="0.25">
      <c r="L2855" s="75">
        <f>COUNTIF($B$2:B2855,B2855)</f>
        <v>0</v>
      </c>
      <c r="M2855" s="75">
        <f>COUNTIF($L$2:L2855,4)</f>
        <v>42</v>
      </c>
      <c r="N2855" s="76" t="str">
        <f t="shared" si="224"/>
        <v>0</v>
      </c>
      <c r="O2855" s="76" t="str">
        <f t="shared" si="220"/>
        <v/>
      </c>
      <c r="P2855" s="75" t="str">
        <f t="shared" si="221"/>
        <v/>
      </c>
      <c r="Q2855" s="77" t="str">
        <f t="shared" si="222"/>
        <v/>
      </c>
      <c r="R2855" s="77" t="str">
        <f t="shared" si="223"/>
        <v/>
      </c>
      <c r="S2855" s="77" t="str">
        <f>IF(O2855="","",IF(OR(VALUE(LEFT(O2855,2))&gt;IF(RIGHT(J2855,1)="M",7,19),AND(OR(LEFT(O2855,2)={"07","19"}),VALUE(RIGHT(O2855,2))&gt;15)),TRUE,FALSE))</f>
        <v/>
      </c>
      <c r="T2855" s="77" t="str">
        <f>IF(O2855="","",IF(OR(VALUE(LEFT(O2855,2))&gt;IF(RIGHT(J2855,1)="M",7,19),AND(OR(LEFT(O2855,2)={"07","19"}),VALUE(RIGHT(O2855,2))&gt;5)),TRUE,FALSE))</f>
        <v/>
      </c>
    </row>
    <row r="2856" spans="12:20" x14ac:dyDescent="0.25">
      <c r="L2856" s="75">
        <f>COUNTIF($B$2:B2856,B2856)</f>
        <v>0</v>
      </c>
      <c r="M2856" s="75">
        <f>COUNTIF($L$2:L2856,4)</f>
        <v>42</v>
      </c>
      <c r="N2856" s="76" t="str">
        <f t="shared" si="224"/>
        <v>0</v>
      </c>
      <c r="O2856" s="76" t="str">
        <f t="shared" si="220"/>
        <v/>
      </c>
      <c r="P2856" s="75" t="str">
        <f t="shared" si="221"/>
        <v/>
      </c>
      <c r="Q2856" s="77" t="str">
        <f t="shared" si="222"/>
        <v/>
      </c>
      <c r="R2856" s="77" t="str">
        <f t="shared" si="223"/>
        <v/>
      </c>
      <c r="S2856" s="77" t="str">
        <f>IF(O2856="","",IF(OR(VALUE(LEFT(O2856,2))&gt;IF(RIGHT(J2856,1)="M",7,19),AND(OR(LEFT(O2856,2)={"07","19"}),VALUE(RIGHT(O2856,2))&gt;15)),TRUE,FALSE))</f>
        <v/>
      </c>
      <c r="T2856" s="77" t="str">
        <f>IF(O2856="","",IF(OR(VALUE(LEFT(O2856,2))&gt;IF(RIGHT(J2856,1)="M",7,19),AND(OR(LEFT(O2856,2)={"07","19"}),VALUE(RIGHT(O2856,2))&gt;5)),TRUE,FALSE))</f>
        <v/>
      </c>
    </row>
    <row r="2857" spans="12:20" x14ac:dyDescent="0.25">
      <c r="L2857" s="75">
        <f>COUNTIF($B$2:B2857,B2857)</f>
        <v>0</v>
      </c>
      <c r="M2857" s="75">
        <f>COUNTIF($L$2:L2857,4)</f>
        <v>42</v>
      </c>
      <c r="N2857" s="76" t="str">
        <f t="shared" si="224"/>
        <v>0</v>
      </c>
      <c r="O2857" s="76" t="str">
        <f t="shared" si="220"/>
        <v/>
      </c>
      <c r="P2857" s="75" t="str">
        <f t="shared" si="221"/>
        <v/>
      </c>
      <c r="Q2857" s="77" t="str">
        <f t="shared" si="222"/>
        <v/>
      </c>
      <c r="R2857" s="77" t="str">
        <f t="shared" si="223"/>
        <v/>
      </c>
      <c r="S2857" s="77" t="str">
        <f>IF(O2857="","",IF(OR(VALUE(LEFT(O2857,2))&gt;IF(RIGHT(J2857,1)="M",7,19),AND(OR(LEFT(O2857,2)={"07","19"}),VALUE(RIGHT(O2857,2))&gt;15)),TRUE,FALSE))</f>
        <v/>
      </c>
      <c r="T2857" s="77" t="str">
        <f>IF(O2857="","",IF(OR(VALUE(LEFT(O2857,2))&gt;IF(RIGHT(J2857,1)="M",7,19),AND(OR(LEFT(O2857,2)={"07","19"}),VALUE(RIGHT(O2857,2))&gt;5)),TRUE,FALSE))</f>
        <v/>
      </c>
    </row>
    <row r="2858" spans="12:20" x14ac:dyDescent="0.25">
      <c r="L2858" s="75">
        <f>COUNTIF($B$2:B2858,B2858)</f>
        <v>0</v>
      </c>
      <c r="M2858" s="75">
        <f>COUNTIF($L$2:L2858,4)</f>
        <v>42</v>
      </c>
      <c r="N2858" s="76" t="str">
        <f t="shared" si="224"/>
        <v>0</v>
      </c>
      <c r="O2858" s="76" t="str">
        <f t="shared" si="220"/>
        <v/>
      </c>
      <c r="P2858" s="75" t="str">
        <f t="shared" si="221"/>
        <v/>
      </c>
      <c r="Q2858" s="77" t="str">
        <f t="shared" si="222"/>
        <v/>
      </c>
      <c r="R2858" s="77" t="str">
        <f t="shared" si="223"/>
        <v/>
      </c>
      <c r="S2858" s="77" t="str">
        <f>IF(O2858="","",IF(OR(VALUE(LEFT(O2858,2))&gt;IF(RIGHT(J2858,1)="M",7,19),AND(OR(LEFT(O2858,2)={"07","19"}),VALUE(RIGHT(O2858,2))&gt;15)),TRUE,FALSE))</f>
        <v/>
      </c>
      <c r="T2858" s="77" t="str">
        <f>IF(O2858="","",IF(OR(VALUE(LEFT(O2858,2))&gt;IF(RIGHT(J2858,1)="M",7,19),AND(OR(LEFT(O2858,2)={"07","19"}),VALUE(RIGHT(O2858,2))&gt;5)),TRUE,FALSE))</f>
        <v/>
      </c>
    </row>
    <row r="2859" spans="12:20" x14ac:dyDescent="0.25">
      <c r="L2859" s="75">
        <f>COUNTIF($B$2:B2859,B2859)</f>
        <v>0</v>
      </c>
      <c r="M2859" s="75">
        <f>COUNTIF($L$2:L2859,4)</f>
        <v>42</v>
      </c>
      <c r="N2859" s="76" t="str">
        <f t="shared" si="224"/>
        <v>0</v>
      </c>
      <c r="O2859" s="76" t="str">
        <f t="shared" si="220"/>
        <v/>
      </c>
      <c r="P2859" s="75" t="str">
        <f t="shared" si="221"/>
        <v/>
      </c>
      <c r="Q2859" s="77" t="str">
        <f t="shared" si="222"/>
        <v/>
      </c>
      <c r="R2859" s="77" t="str">
        <f t="shared" si="223"/>
        <v/>
      </c>
      <c r="S2859" s="77" t="str">
        <f>IF(O2859="","",IF(OR(VALUE(LEFT(O2859,2))&gt;IF(RIGHT(J2859,1)="M",7,19),AND(OR(LEFT(O2859,2)={"07","19"}),VALUE(RIGHT(O2859,2))&gt;15)),TRUE,FALSE))</f>
        <v/>
      </c>
      <c r="T2859" s="77" t="str">
        <f>IF(O2859="","",IF(OR(VALUE(LEFT(O2859,2))&gt;IF(RIGHT(J2859,1)="M",7,19),AND(OR(LEFT(O2859,2)={"07","19"}),VALUE(RIGHT(O2859,2))&gt;5)),TRUE,FALSE))</f>
        <v/>
      </c>
    </row>
    <row r="2860" spans="12:20" x14ac:dyDescent="0.25">
      <c r="L2860" s="75">
        <f>COUNTIF($B$2:B2860,B2860)</f>
        <v>0</v>
      </c>
      <c r="M2860" s="75">
        <f>COUNTIF($L$2:L2860,4)</f>
        <v>42</v>
      </c>
      <c r="N2860" s="76" t="str">
        <f t="shared" si="224"/>
        <v>0</v>
      </c>
      <c r="O2860" s="76" t="str">
        <f t="shared" si="220"/>
        <v/>
      </c>
      <c r="P2860" s="75" t="str">
        <f t="shared" si="221"/>
        <v/>
      </c>
      <c r="Q2860" s="77" t="str">
        <f t="shared" si="222"/>
        <v/>
      </c>
      <c r="R2860" s="77" t="str">
        <f t="shared" si="223"/>
        <v/>
      </c>
      <c r="S2860" s="77" t="str">
        <f>IF(O2860="","",IF(OR(VALUE(LEFT(O2860,2))&gt;IF(RIGHT(J2860,1)="M",7,19),AND(OR(LEFT(O2860,2)={"07","19"}),VALUE(RIGHT(O2860,2))&gt;15)),TRUE,FALSE))</f>
        <v/>
      </c>
      <c r="T2860" s="77" t="str">
        <f>IF(O2860="","",IF(OR(VALUE(LEFT(O2860,2))&gt;IF(RIGHT(J2860,1)="M",7,19),AND(OR(LEFT(O2860,2)={"07","19"}),VALUE(RIGHT(O2860,2))&gt;5)),TRUE,FALSE))</f>
        <v/>
      </c>
    </row>
    <row r="2861" spans="12:20" x14ac:dyDescent="0.25">
      <c r="L2861" s="75">
        <f>COUNTIF($B$2:B2861,B2861)</f>
        <v>0</v>
      </c>
      <c r="M2861" s="75">
        <f>COUNTIF($L$2:L2861,4)</f>
        <v>42</v>
      </c>
      <c r="N2861" s="76" t="str">
        <f t="shared" si="224"/>
        <v>0</v>
      </c>
      <c r="O2861" s="76" t="str">
        <f t="shared" si="220"/>
        <v/>
      </c>
      <c r="P2861" s="75" t="str">
        <f t="shared" si="221"/>
        <v/>
      </c>
      <c r="Q2861" s="77" t="str">
        <f t="shared" si="222"/>
        <v/>
      </c>
      <c r="R2861" s="77" t="str">
        <f t="shared" si="223"/>
        <v/>
      </c>
      <c r="S2861" s="77" t="str">
        <f>IF(O2861="","",IF(OR(VALUE(LEFT(O2861,2))&gt;IF(RIGHT(J2861,1)="M",7,19),AND(OR(LEFT(O2861,2)={"07","19"}),VALUE(RIGHT(O2861,2))&gt;15)),TRUE,FALSE))</f>
        <v/>
      </c>
      <c r="T2861" s="77" t="str">
        <f>IF(O2861="","",IF(OR(VALUE(LEFT(O2861,2))&gt;IF(RIGHT(J2861,1)="M",7,19),AND(OR(LEFT(O2861,2)={"07","19"}),VALUE(RIGHT(O2861,2))&gt;5)),TRUE,FALSE))</f>
        <v/>
      </c>
    </row>
    <row r="2862" spans="12:20" x14ac:dyDescent="0.25">
      <c r="L2862" s="75">
        <f>COUNTIF($B$2:B2862,B2862)</f>
        <v>0</v>
      </c>
      <c r="M2862" s="75">
        <f>COUNTIF($L$2:L2862,4)</f>
        <v>42</v>
      </c>
      <c r="N2862" s="76" t="str">
        <f t="shared" si="224"/>
        <v>0</v>
      </c>
      <c r="O2862" s="76" t="str">
        <f t="shared" si="220"/>
        <v/>
      </c>
      <c r="P2862" s="75" t="str">
        <f t="shared" si="221"/>
        <v/>
      </c>
      <c r="Q2862" s="77" t="str">
        <f t="shared" si="222"/>
        <v/>
      </c>
      <c r="R2862" s="77" t="str">
        <f t="shared" si="223"/>
        <v/>
      </c>
      <c r="S2862" s="77" t="str">
        <f>IF(O2862="","",IF(OR(VALUE(LEFT(O2862,2))&gt;IF(RIGHT(J2862,1)="M",7,19),AND(OR(LEFT(O2862,2)={"07","19"}),VALUE(RIGHT(O2862,2))&gt;15)),TRUE,FALSE))</f>
        <v/>
      </c>
      <c r="T2862" s="77" t="str">
        <f>IF(O2862="","",IF(OR(VALUE(LEFT(O2862,2))&gt;IF(RIGHT(J2862,1)="M",7,19),AND(OR(LEFT(O2862,2)={"07","19"}),VALUE(RIGHT(O2862,2))&gt;5)),TRUE,FALSE))</f>
        <v/>
      </c>
    </row>
    <row r="2863" spans="12:20" x14ac:dyDescent="0.25">
      <c r="L2863" s="75">
        <f>COUNTIF($B$2:B2863,B2863)</f>
        <v>0</v>
      </c>
      <c r="M2863" s="75">
        <f>COUNTIF($L$2:L2863,4)</f>
        <v>42</v>
      </c>
      <c r="N2863" s="76" t="str">
        <f t="shared" si="224"/>
        <v>0</v>
      </c>
      <c r="O2863" s="76" t="str">
        <f t="shared" si="220"/>
        <v/>
      </c>
      <c r="P2863" s="75" t="str">
        <f t="shared" si="221"/>
        <v/>
      </c>
      <c r="Q2863" s="77" t="str">
        <f t="shared" si="222"/>
        <v/>
      </c>
      <c r="R2863" s="77" t="str">
        <f t="shared" si="223"/>
        <v/>
      </c>
      <c r="S2863" s="77" t="str">
        <f>IF(O2863="","",IF(OR(VALUE(LEFT(O2863,2))&gt;IF(RIGHT(J2863,1)="M",7,19),AND(OR(LEFT(O2863,2)={"07","19"}),VALUE(RIGHT(O2863,2))&gt;15)),TRUE,FALSE))</f>
        <v/>
      </c>
      <c r="T2863" s="77" t="str">
        <f>IF(O2863="","",IF(OR(VALUE(LEFT(O2863,2))&gt;IF(RIGHT(J2863,1)="M",7,19),AND(OR(LEFT(O2863,2)={"07","19"}),VALUE(RIGHT(O2863,2))&gt;5)),TRUE,FALSE))</f>
        <v/>
      </c>
    </row>
    <row r="2864" spans="12:20" x14ac:dyDescent="0.25">
      <c r="L2864" s="75">
        <f>COUNTIF($B$2:B2864,B2864)</f>
        <v>0</v>
      </c>
      <c r="M2864" s="75">
        <f>COUNTIF($L$2:L2864,4)</f>
        <v>42</v>
      </c>
      <c r="N2864" s="76" t="str">
        <f t="shared" si="224"/>
        <v>0</v>
      </c>
      <c r="O2864" s="76" t="str">
        <f t="shared" si="220"/>
        <v/>
      </c>
      <c r="P2864" s="75" t="str">
        <f t="shared" si="221"/>
        <v/>
      </c>
      <c r="Q2864" s="77" t="str">
        <f t="shared" si="222"/>
        <v/>
      </c>
      <c r="R2864" s="77" t="str">
        <f t="shared" si="223"/>
        <v/>
      </c>
      <c r="S2864" s="77" t="str">
        <f>IF(O2864="","",IF(OR(VALUE(LEFT(O2864,2))&gt;IF(RIGHT(J2864,1)="M",7,19),AND(OR(LEFT(O2864,2)={"07","19"}),VALUE(RIGHT(O2864,2))&gt;15)),TRUE,FALSE))</f>
        <v/>
      </c>
      <c r="T2864" s="77" t="str">
        <f>IF(O2864="","",IF(OR(VALUE(LEFT(O2864,2))&gt;IF(RIGHT(J2864,1)="M",7,19),AND(OR(LEFT(O2864,2)={"07","19"}),VALUE(RIGHT(O2864,2))&gt;5)),TRUE,FALSE))</f>
        <v/>
      </c>
    </row>
    <row r="2865" spans="12:20" x14ac:dyDescent="0.25">
      <c r="L2865" s="75">
        <f>COUNTIF($B$2:B2865,B2865)</f>
        <v>0</v>
      </c>
      <c r="M2865" s="75">
        <f>COUNTIF($L$2:L2865,4)</f>
        <v>42</v>
      </c>
      <c r="N2865" s="76" t="str">
        <f t="shared" si="224"/>
        <v>0</v>
      </c>
      <c r="O2865" s="76" t="str">
        <f t="shared" si="220"/>
        <v/>
      </c>
      <c r="P2865" s="75" t="str">
        <f t="shared" si="221"/>
        <v/>
      </c>
      <c r="Q2865" s="77" t="str">
        <f t="shared" si="222"/>
        <v/>
      </c>
      <c r="R2865" s="77" t="str">
        <f t="shared" si="223"/>
        <v/>
      </c>
      <c r="S2865" s="77" t="str">
        <f>IF(O2865="","",IF(OR(VALUE(LEFT(O2865,2))&gt;IF(RIGHT(J2865,1)="M",7,19),AND(OR(LEFT(O2865,2)={"07","19"}),VALUE(RIGHT(O2865,2))&gt;15)),TRUE,FALSE))</f>
        <v/>
      </c>
      <c r="T2865" s="77" t="str">
        <f>IF(O2865="","",IF(OR(VALUE(LEFT(O2865,2))&gt;IF(RIGHT(J2865,1)="M",7,19),AND(OR(LEFT(O2865,2)={"07","19"}),VALUE(RIGHT(O2865,2))&gt;5)),TRUE,FALSE))</f>
        <v/>
      </c>
    </row>
    <row r="2866" spans="12:20" x14ac:dyDescent="0.25">
      <c r="L2866" s="75">
        <f>COUNTIF($B$2:B2866,B2866)</f>
        <v>0</v>
      </c>
      <c r="M2866" s="75">
        <f>COUNTIF($L$2:L2866,4)</f>
        <v>42</v>
      </c>
      <c r="N2866" s="76" t="str">
        <f t="shared" si="224"/>
        <v>0</v>
      </c>
      <c r="O2866" s="76" t="str">
        <f t="shared" si="220"/>
        <v/>
      </c>
      <c r="P2866" s="75" t="str">
        <f t="shared" si="221"/>
        <v/>
      </c>
      <c r="Q2866" s="77" t="str">
        <f t="shared" si="222"/>
        <v/>
      </c>
      <c r="R2866" s="77" t="str">
        <f t="shared" si="223"/>
        <v/>
      </c>
      <c r="S2866" s="77" t="str">
        <f>IF(O2866="","",IF(OR(VALUE(LEFT(O2866,2))&gt;IF(RIGHT(J2866,1)="M",7,19),AND(OR(LEFT(O2866,2)={"07","19"}),VALUE(RIGHT(O2866,2))&gt;15)),TRUE,FALSE))</f>
        <v/>
      </c>
      <c r="T2866" s="77" t="str">
        <f>IF(O2866="","",IF(OR(VALUE(LEFT(O2866,2))&gt;IF(RIGHT(J2866,1)="M",7,19),AND(OR(LEFT(O2866,2)={"07","19"}),VALUE(RIGHT(O2866,2))&gt;5)),TRUE,FALSE))</f>
        <v/>
      </c>
    </row>
    <row r="2867" spans="12:20" x14ac:dyDescent="0.25">
      <c r="L2867" s="75">
        <f>COUNTIF($B$2:B2867,B2867)</f>
        <v>0</v>
      </c>
      <c r="M2867" s="75">
        <f>COUNTIF($L$2:L2867,4)</f>
        <v>42</v>
      </c>
      <c r="N2867" s="76" t="str">
        <f t="shared" si="224"/>
        <v>0</v>
      </c>
      <c r="O2867" s="76" t="str">
        <f t="shared" si="220"/>
        <v/>
      </c>
      <c r="P2867" s="75" t="str">
        <f t="shared" si="221"/>
        <v/>
      </c>
      <c r="Q2867" s="77" t="str">
        <f t="shared" si="222"/>
        <v/>
      </c>
      <c r="R2867" s="77" t="str">
        <f t="shared" si="223"/>
        <v/>
      </c>
      <c r="S2867" s="77" t="str">
        <f>IF(O2867="","",IF(OR(VALUE(LEFT(O2867,2))&gt;IF(RIGHT(J2867,1)="M",7,19),AND(OR(LEFT(O2867,2)={"07","19"}),VALUE(RIGHT(O2867,2))&gt;15)),TRUE,FALSE))</f>
        <v/>
      </c>
      <c r="T2867" s="77" t="str">
        <f>IF(O2867="","",IF(OR(VALUE(LEFT(O2867,2))&gt;IF(RIGHT(J2867,1)="M",7,19),AND(OR(LEFT(O2867,2)={"07","19"}),VALUE(RIGHT(O2867,2))&gt;5)),TRUE,FALSE))</f>
        <v/>
      </c>
    </row>
    <row r="2868" spans="12:20" x14ac:dyDescent="0.25">
      <c r="L2868" s="75">
        <f>COUNTIF($B$2:B2868,B2868)</f>
        <v>0</v>
      </c>
      <c r="M2868" s="75">
        <f>COUNTIF($L$2:L2868,4)</f>
        <v>42</v>
      </c>
      <c r="N2868" s="76" t="str">
        <f t="shared" si="224"/>
        <v>0</v>
      </c>
      <c r="O2868" s="76" t="str">
        <f t="shared" si="220"/>
        <v/>
      </c>
      <c r="P2868" s="75" t="str">
        <f t="shared" si="221"/>
        <v/>
      </c>
      <c r="Q2868" s="77" t="str">
        <f t="shared" si="222"/>
        <v/>
      </c>
      <c r="R2868" s="77" t="str">
        <f t="shared" si="223"/>
        <v/>
      </c>
      <c r="S2868" s="77" t="str">
        <f>IF(O2868="","",IF(OR(VALUE(LEFT(O2868,2))&gt;IF(RIGHT(J2868,1)="M",7,19),AND(OR(LEFT(O2868,2)={"07","19"}),VALUE(RIGHT(O2868,2))&gt;15)),TRUE,FALSE))</f>
        <v/>
      </c>
      <c r="T2868" s="77" t="str">
        <f>IF(O2868="","",IF(OR(VALUE(LEFT(O2868,2))&gt;IF(RIGHT(J2868,1)="M",7,19),AND(OR(LEFT(O2868,2)={"07","19"}),VALUE(RIGHT(O2868,2))&gt;5)),TRUE,FALSE))</f>
        <v/>
      </c>
    </row>
    <row r="2869" spans="12:20" x14ac:dyDescent="0.25">
      <c r="L2869" s="75">
        <f>COUNTIF($B$2:B2869,B2869)</f>
        <v>0</v>
      </c>
      <c r="M2869" s="75">
        <f>COUNTIF($L$2:L2869,4)</f>
        <v>42</v>
      </c>
      <c r="N2869" s="76" t="str">
        <f t="shared" si="224"/>
        <v>0</v>
      </c>
      <c r="O2869" s="76" t="str">
        <f t="shared" si="220"/>
        <v/>
      </c>
      <c r="P2869" s="75" t="str">
        <f t="shared" si="221"/>
        <v/>
      </c>
      <c r="Q2869" s="77" t="str">
        <f t="shared" si="222"/>
        <v/>
      </c>
      <c r="R2869" s="77" t="str">
        <f t="shared" si="223"/>
        <v/>
      </c>
      <c r="S2869" s="77" t="str">
        <f>IF(O2869="","",IF(OR(VALUE(LEFT(O2869,2))&gt;IF(RIGHT(J2869,1)="M",7,19),AND(OR(LEFT(O2869,2)={"07","19"}),VALUE(RIGHT(O2869,2))&gt;15)),TRUE,FALSE))</f>
        <v/>
      </c>
      <c r="T2869" s="77" t="str">
        <f>IF(O2869="","",IF(OR(VALUE(LEFT(O2869,2))&gt;IF(RIGHT(J2869,1)="M",7,19),AND(OR(LEFT(O2869,2)={"07","19"}),VALUE(RIGHT(O2869,2))&gt;5)),TRUE,FALSE))</f>
        <v/>
      </c>
    </row>
    <row r="2870" spans="12:20" x14ac:dyDescent="0.25">
      <c r="L2870" s="75">
        <f>COUNTIF($B$2:B2870,B2870)</f>
        <v>0</v>
      </c>
      <c r="M2870" s="75">
        <f>COUNTIF($L$2:L2870,4)</f>
        <v>42</v>
      </c>
      <c r="N2870" s="76" t="str">
        <f t="shared" si="224"/>
        <v>0</v>
      </c>
      <c r="O2870" s="76" t="str">
        <f t="shared" si="220"/>
        <v/>
      </c>
      <c r="P2870" s="75" t="str">
        <f t="shared" si="221"/>
        <v/>
      </c>
      <c r="Q2870" s="77" t="str">
        <f t="shared" si="222"/>
        <v/>
      </c>
      <c r="R2870" s="77" t="str">
        <f t="shared" si="223"/>
        <v/>
      </c>
      <c r="S2870" s="77" t="str">
        <f>IF(O2870="","",IF(OR(VALUE(LEFT(O2870,2))&gt;IF(RIGHT(J2870,1)="M",7,19),AND(OR(LEFT(O2870,2)={"07","19"}),VALUE(RIGHT(O2870,2))&gt;15)),TRUE,FALSE))</f>
        <v/>
      </c>
      <c r="T2870" s="77" t="str">
        <f>IF(O2870="","",IF(OR(VALUE(LEFT(O2870,2))&gt;IF(RIGHT(J2870,1)="M",7,19),AND(OR(LEFT(O2870,2)={"07","19"}),VALUE(RIGHT(O2870,2))&gt;5)),TRUE,FALSE))</f>
        <v/>
      </c>
    </row>
    <row r="2871" spans="12:20" x14ac:dyDescent="0.25">
      <c r="L2871" s="75">
        <f>COUNTIF($B$2:B2871,B2871)</f>
        <v>0</v>
      </c>
      <c r="M2871" s="75">
        <f>COUNTIF($L$2:L2871,4)</f>
        <v>42</v>
      </c>
      <c r="N2871" s="76" t="str">
        <f t="shared" si="224"/>
        <v>0</v>
      </c>
      <c r="O2871" s="76" t="str">
        <f t="shared" si="220"/>
        <v/>
      </c>
      <c r="P2871" s="75" t="str">
        <f t="shared" si="221"/>
        <v/>
      </c>
      <c r="Q2871" s="77" t="str">
        <f t="shared" si="222"/>
        <v/>
      </c>
      <c r="R2871" s="77" t="str">
        <f t="shared" si="223"/>
        <v/>
      </c>
      <c r="S2871" s="77" t="str">
        <f>IF(O2871="","",IF(OR(VALUE(LEFT(O2871,2))&gt;IF(RIGHT(J2871,1)="M",7,19),AND(OR(LEFT(O2871,2)={"07","19"}),VALUE(RIGHT(O2871,2))&gt;15)),TRUE,FALSE))</f>
        <v/>
      </c>
      <c r="T2871" s="77" t="str">
        <f>IF(O2871="","",IF(OR(VALUE(LEFT(O2871,2))&gt;IF(RIGHT(J2871,1)="M",7,19),AND(OR(LEFT(O2871,2)={"07","19"}),VALUE(RIGHT(O2871,2))&gt;5)),TRUE,FALSE))</f>
        <v/>
      </c>
    </row>
    <row r="2872" spans="12:20" x14ac:dyDescent="0.25">
      <c r="L2872" s="75">
        <f>COUNTIF($B$2:B2872,B2872)</f>
        <v>0</v>
      </c>
      <c r="M2872" s="75">
        <f>COUNTIF($L$2:L2872,4)</f>
        <v>42</v>
      </c>
      <c r="N2872" s="76" t="str">
        <f t="shared" si="224"/>
        <v>0</v>
      </c>
      <c r="O2872" s="76" t="str">
        <f t="shared" si="220"/>
        <v/>
      </c>
      <c r="P2872" s="75" t="str">
        <f t="shared" si="221"/>
        <v/>
      </c>
      <c r="Q2872" s="77" t="str">
        <f t="shared" si="222"/>
        <v/>
      </c>
      <c r="R2872" s="77" t="str">
        <f t="shared" si="223"/>
        <v/>
      </c>
      <c r="S2872" s="77" t="str">
        <f>IF(O2872="","",IF(OR(VALUE(LEFT(O2872,2))&gt;IF(RIGHT(J2872,1)="M",7,19),AND(OR(LEFT(O2872,2)={"07","19"}),VALUE(RIGHT(O2872,2))&gt;15)),TRUE,FALSE))</f>
        <v/>
      </c>
      <c r="T2872" s="77" t="str">
        <f>IF(O2872="","",IF(OR(VALUE(LEFT(O2872,2))&gt;IF(RIGHT(J2872,1)="M",7,19),AND(OR(LEFT(O2872,2)={"07","19"}),VALUE(RIGHT(O2872,2))&gt;5)),TRUE,FALSE))</f>
        <v/>
      </c>
    </row>
    <row r="2873" spans="12:20" x14ac:dyDescent="0.25">
      <c r="L2873" s="75">
        <f>COUNTIF($B$2:B2873,B2873)</f>
        <v>0</v>
      </c>
      <c r="M2873" s="75">
        <f>COUNTIF($L$2:L2873,4)</f>
        <v>42</v>
      </c>
      <c r="N2873" s="76" t="str">
        <f t="shared" si="224"/>
        <v>0</v>
      </c>
      <c r="O2873" s="76" t="str">
        <f t="shared" si="220"/>
        <v/>
      </c>
      <c r="P2873" s="75" t="str">
        <f t="shared" si="221"/>
        <v/>
      </c>
      <c r="Q2873" s="77" t="str">
        <f t="shared" si="222"/>
        <v/>
      </c>
      <c r="R2873" s="77" t="str">
        <f t="shared" si="223"/>
        <v/>
      </c>
      <c r="S2873" s="77" t="str">
        <f>IF(O2873="","",IF(OR(VALUE(LEFT(O2873,2))&gt;IF(RIGHT(J2873,1)="M",7,19),AND(OR(LEFT(O2873,2)={"07","19"}),VALUE(RIGHT(O2873,2))&gt;15)),TRUE,FALSE))</f>
        <v/>
      </c>
      <c r="T2873" s="77" t="str">
        <f>IF(O2873="","",IF(OR(VALUE(LEFT(O2873,2))&gt;IF(RIGHT(J2873,1)="M",7,19),AND(OR(LEFT(O2873,2)={"07","19"}),VALUE(RIGHT(O2873,2))&gt;5)),TRUE,FALSE))</f>
        <v/>
      </c>
    </row>
    <row r="2874" spans="12:20" x14ac:dyDescent="0.25">
      <c r="L2874" s="75">
        <f>COUNTIF($B$2:B2874,B2874)</f>
        <v>0</v>
      </c>
      <c r="M2874" s="75">
        <f>COUNTIF($L$2:L2874,4)</f>
        <v>42</v>
      </c>
      <c r="N2874" s="76" t="str">
        <f t="shared" si="224"/>
        <v>0</v>
      </c>
      <c r="O2874" s="76" t="str">
        <f t="shared" si="220"/>
        <v/>
      </c>
      <c r="P2874" s="75" t="str">
        <f t="shared" si="221"/>
        <v/>
      </c>
      <c r="Q2874" s="77" t="str">
        <f t="shared" si="222"/>
        <v/>
      </c>
      <c r="R2874" s="77" t="str">
        <f t="shared" si="223"/>
        <v/>
      </c>
      <c r="S2874" s="77" t="str">
        <f>IF(O2874="","",IF(OR(VALUE(LEFT(O2874,2))&gt;IF(RIGHT(J2874,1)="M",7,19),AND(OR(LEFT(O2874,2)={"07","19"}),VALUE(RIGHT(O2874,2))&gt;15)),TRUE,FALSE))</f>
        <v/>
      </c>
      <c r="T2874" s="77" t="str">
        <f>IF(O2874="","",IF(OR(VALUE(LEFT(O2874,2))&gt;IF(RIGHT(J2874,1)="M",7,19),AND(OR(LEFT(O2874,2)={"07","19"}),VALUE(RIGHT(O2874,2))&gt;5)),TRUE,FALSE))</f>
        <v/>
      </c>
    </row>
    <row r="2875" spans="12:20" x14ac:dyDescent="0.25">
      <c r="L2875" s="75">
        <f>COUNTIF($B$2:B2875,B2875)</f>
        <v>0</v>
      </c>
      <c r="M2875" s="75">
        <f>COUNTIF($L$2:L2875,4)</f>
        <v>42</v>
      </c>
      <c r="N2875" s="76" t="str">
        <f t="shared" si="224"/>
        <v>0</v>
      </c>
      <c r="O2875" s="76" t="str">
        <f t="shared" si="220"/>
        <v/>
      </c>
      <c r="P2875" s="75" t="str">
        <f t="shared" si="221"/>
        <v/>
      </c>
      <c r="Q2875" s="77" t="str">
        <f t="shared" si="222"/>
        <v/>
      </c>
      <c r="R2875" s="77" t="str">
        <f t="shared" si="223"/>
        <v/>
      </c>
      <c r="S2875" s="77" t="str">
        <f>IF(O2875="","",IF(OR(VALUE(LEFT(O2875,2))&gt;IF(RIGHT(J2875,1)="M",7,19),AND(OR(LEFT(O2875,2)={"07","19"}),VALUE(RIGHT(O2875,2))&gt;15)),TRUE,FALSE))</f>
        <v/>
      </c>
      <c r="T2875" s="77" t="str">
        <f>IF(O2875="","",IF(OR(VALUE(LEFT(O2875,2))&gt;IF(RIGHT(J2875,1)="M",7,19),AND(OR(LEFT(O2875,2)={"07","19"}),VALUE(RIGHT(O2875,2))&gt;5)),TRUE,FALSE))</f>
        <v/>
      </c>
    </row>
    <row r="2876" spans="12:20" x14ac:dyDescent="0.25">
      <c r="L2876" s="75">
        <f>COUNTIF($B$2:B2876,B2876)</f>
        <v>0</v>
      </c>
      <c r="M2876" s="75">
        <f>COUNTIF($L$2:L2876,4)</f>
        <v>42</v>
      </c>
      <c r="N2876" s="76" t="str">
        <f t="shared" si="224"/>
        <v>0</v>
      </c>
      <c r="O2876" s="76" t="str">
        <f t="shared" si="220"/>
        <v/>
      </c>
      <c r="P2876" s="75" t="str">
        <f t="shared" si="221"/>
        <v/>
      </c>
      <c r="Q2876" s="77" t="str">
        <f t="shared" si="222"/>
        <v/>
      </c>
      <c r="R2876" s="77" t="str">
        <f t="shared" si="223"/>
        <v/>
      </c>
      <c r="S2876" s="77" t="str">
        <f>IF(O2876="","",IF(OR(VALUE(LEFT(O2876,2))&gt;IF(RIGHT(J2876,1)="M",7,19),AND(OR(LEFT(O2876,2)={"07","19"}),VALUE(RIGHT(O2876,2))&gt;15)),TRUE,FALSE))</f>
        <v/>
      </c>
      <c r="T2876" s="77" t="str">
        <f>IF(O2876="","",IF(OR(VALUE(LEFT(O2876,2))&gt;IF(RIGHT(J2876,1)="M",7,19),AND(OR(LEFT(O2876,2)={"07","19"}),VALUE(RIGHT(O2876,2))&gt;5)),TRUE,FALSE))</f>
        <v/>
      </c>
    </row>
    <row r="2877" spans="12:20" x14ac:dyDescent="0.25">
      <c r="L2877" s="75">
        <f>COUNTIF($B$2:B2877,B2877)</f>
        <v>0</v>
      </c>
      <c r="M2877" s="75">
        <f>COUNTIF($L$2:L2877,4)</f>
        <v>42</v>
      </c>
      <c r="N2877" s="76" t="str">
        <f t="shared" si="224"/>
        <v>0</v>
      </c>
      <c r="O2877" s="76" t="str">
        <f t="shared" si="220"/>
        <v/>
      </c>
      <c r="P2877" s="75" t="str">
        <f t="shared" si="221"/>
        <v/>
      </c>
      <c r="Q2877" s="77" t="str">
        <f t="shared" si="222"/>
        <v/>
      </c>
      <c r="R2877" s="77" t="str">
        <f t="shared" si="223"/>
        <v/>
      </c>
      <c r="S2877" s="77" t="str">
        <f>IF(O2877="","",IF(OR(VALUE(LEFT(O2877,2))&gt;IF(RIGHT(J2877,1)="M",7,19),AND(OR(LEFT(O2877,2)={"07","19"}),VALUE(RIGHT(O2877,2))&gt;15)),TRUE,FALSE))</f>
        <v/>
      </c>
      <c r="T2877" s="77" t="str">
        <f>IF(O2877="","",IF(OR(VALUE(LEFT(O2877,2))&gt;IF(RIGHT(J2877,1)="M",7,19),AND(OR(LEFT(O2877,2)={"07","19"}),VALUE(RIGHT(O2877,2))&gt;5)),TRUE,FALSE))</f>
        <v/>
      </c>
    </row>
    <row r="2878" spans="12:20" x14ac:dyDescent="0.25">
      <c r="L2878" s="75">
        <f>COUNTIF($B$2:B2878,B2878)</f>
        <v>0</v>
      </c>
      <c r="M2878" s="75">
        <f>COUNTIF($L$2:L2878,4)</f>
        <v>42</v>
      </c>
      <c r="N2878" s="76" t="str">
        <f t="shared" si="224"/>
        <v>0</v>
      </c>
      <c r="O2878" s="76" t="str">
        <f t="shared" si="220"/>
        <v/>
      </c>
      <c r="P2878" s="75" t="str">
        <f t="shared" si="221"/>
        <v/>
      </c>
      <c r="Q2878" s="77" t="str">
        <f t="shared" si="222"/>
        <v/>
      </c>
      <c r="R2878" s="77" t="str">
        <f t="shared" si="223"/>
        <v/>
      </c>
      <c r="S2878" s="77" t="str">
        <f>IF(O2878="","",IF(OR(VALUE(LEFT(O2878,2))&gt;IF(RIGHT(J2878,1)="M",7,19),AND(OR(LEFT(O2878,2)={"07","19"}),VALUE(RIGHT(O2878,2))&gt;15)),TRUE,FALSE))</f>
        <v/>
      </c>
      <c r="T2878" s="77" t="str">
        <f>IF(O2878="","",IF(OR(VALUE(LEFT(O2878,2))&gt;IF(RIGHT(J2878,1)="M",7,19),AND(OR(LEFT(O2878,2)={"07","19"}),VALUE(RIGHT(O2878,2))&gt;5)),TRUE,FALSE))</f>
        <v/>
      </c>
    </row>
    <row r="2879" spans="12:20" x14ac:dyDescent="0.25">
      <c r="L2879" s="75">
        <f>COUNTIF($B$2:B2879,B2879)</f>
        <v>0</v>
      </c>
      <c r="M2879" s="75">
        <f>COUNTIF($L$2:L2879,4)</f>
        <v>42</v>
      </c>
      <c r="N2879" s="76" t="str">
        <f t="shared" si="224"/>
        <v>0</v>
      </c>
      <c r="O2879" s="76" t="str">
        <f t="shared" si="220"/>
        <v/>
      </c>
      <c r="P2879" s="75" t="str">
        <f t="shared" si="221"/>
        <v/>
      </c>
      <c r="Q2879" s="77" t="str">
        <f t="shared" si="222"/>
        <v/>
      </c>
      <c r="R2879" s="77" t="str">
        <f t="shared" si="223"/>
        <v/>
      </c>
      <c r="S2879" s="77" t="str">
        <f>IF(O2879="","",IF(OR(VALUE(LEFT(O2879,2))&gt;IF(RIGHT(J2879,1)="M",7,19),AND(OR(LEFT(O2879,2)={"07","19"}),VALUE(RIGHT(O2879,2))&gt;15)),TRUE,FALSE))</f>
        <v/>
      </c>
      <c r="T2879" s="77" t="str">
        <f>IF(O2879="","",IF(OR(VALUE(LEFT(O2879,2))&gt;IF(RIGHT(J2879,1)="M",7,19),AND(OR(LEFT(O2879,2)={"07","19"}),VALUE(RIGHT(O2879,2))&gt;5)),TRUE,FALSE))</f>
        <v/>
      </c>
    </row>
    <row r="2880" spans="12:20" x14ac:dyDescent="0.25">
      <c r="L2880" s="75">
        <f>COUNTIF($B$2:B2880,B2880)</f>
        <v>0</v>
      </c>
      <c r="M2880" s="75">
        <f>COUNTIF($L$2:L2880,4)</f>
        <v>42</v>
      </c>
      <c r="N2880" s="76" t="str">
        <f t="shared" si="224"/>
        <v>0</v>
      </c>
      <c r="O2880" s="76" t="str">
        <f t="shared" si="220"/>
        <v/>
      </c>
      <c r="P2880" s="75" t="str">
        <f t="shared" si="221"/>
        <v/>
      </c>
      <c r="Q2880" s="77" t="str">
        <f t="shared" si="222"/>
        <v/>
      </c>
      <c r="R2880" s="77" t="str">
        <f t="shared" si="223"/>
        <v/>
      </c>
      <c r="S2880" s="77" t="str">
        <f>IF(O2880="","",IF(OR(VALUE(LEFT(O2880,2))&gt;IF(RIGHT(J2880,1)="M",7,19),AND(OR(LEFT(O2880,2)={"07","19"}),VALUE(RIGHT(O2880,2))&gt;15)),TRUE,FALSE))</f>
        <v/>
      </c>
      <c r="T2880" s="77" t="str">
        <f>IF(O2880="","",IF(OR(VALUE(LEFT(O2880,2))&gt;IF(RIGHT(J2880,1)="M",7,19),AND(OR(LEFT(O2880,2)={"07","19"}),VALUE(RIGHT(O2880,2))&gt;5)),TRUE,FALSE))</f>
        <v/>
      </c>
    </row>
    <row r="2881" spans="12:20" x14ac:dyDescent="0.25">
      <c r="L2881" s="75">
        <f>COUNTIF($B$2:B2881,B2881)</f>
        <v>0</v>
      </c>
      <c r="M2881" s="75">
        <f>COUNTIF($L$2:L2881,4)</f>
        <v>42</v>
      </c>
      <c r="N2881" s="76" t="str">
        <f t="shared" si="224"/>
        <v>0</v>
      </c>
      <c r="O2881" s="76" t="str">
        <f t="shared" si="220"/>
        <v/>
      </c>
      <c r="P2881" s="75" t="str">
        <f t="shared" si="221"/>
        <v/>
      </c>
      <c r="Q2881" s="77" t="str">
        <f t="shared" si="222"/>
        <v/>
      </c>
      <c r="R2881" s="77" t="str">
        <f t="shared" si="223"/>
        <v/>
      </c>
      <c r="S2881" s="77" t="str">
        <f>IF(O2881="","",IF(OR(VALUE(LEFT(O2881,2))&gt;IF(RIGHT(J2881,1)="M",7,19),AND(OR(LEFT(O2881,2)={"07","19"}),VALUE(RIGHT(O2881,2))&gt;15)),TRUE,FALSE))</f>
        <v/>
      </c>
      <c r="T2881" s="77" t="str">
        <f>IF(O2881="","",IF(OR(VALUE(LEFT(O2881,2))&gt;IF(RIGHT(J2881,1)="M",7,19),AND(OR(LEFT(O2881,2)={"07","19"}),VALUE(RIGHT(O2881,2))&gt;5)),TRUE,FALSE))</f>
        <v/>
      </c>
    </row>
    <row r="2882" spans="12:20" x14ac:dyDescent="0.25">
      <c r="L2882" s="75">
        <f>COUNTIF($B$2:B2882,B2882)</f>
        <v>0</v>
      </c>
      <c r="M2882" s="75">
        <f>COUNTIF($L$2:L2882,4)</f>
        <v>42</v>
      </c>
      <c r="N2882" s="76" t="str">
        <f t="shared" si="224"/>
        <v>0</v>
      </c>
      <c r="O2882" s="76" t="str">
        <f t="shared" ref="O2882:O2945" si="225">TRIM(SUBSTITUTE(SUBSTITUTE(D2882,"+",""),"_",""))</f>
        <v/>
      </c>
      <c r="P2882" s="75" t="str">
        <f t="shared" ref="P2882:P2945" si="226">TRIM(SUBSTITUTE(SUBSTITUTE(E2882,"+",""),"_",""))</f>
        <v/>
      </c>
      <c r="Q2882" s="77" t="str">
        <f t="shared" ref="Q2882:Q2945" si="227">IFERROR(IF(RIGHT(P2882,2)&lt;RIGHT(O2882,2),IF(P2882&lt;O2882,P2882+2360-O2882,P2882-40-O2882),IF(P2882&lt;O2882,P2882+2400-O2882,P2882-O2882)),"")</f>
        <v/>
      </c>
      <c r="R2882" s="77" t="str">
        <f t="shared" ref="R2882:R2945" si="228">IFERROR(ROUNDDOWN(Q2882/100,0),"")</f>
        <v/>
      </c>
      <c r="S2882" s="77" t="str">
        <f>IF(O2882="","",IF(OR(VALUE(LEFT(O2882,2))&gt;IF(RIGHT(J2882,1)="M",7,19),AND(OR(LEFT(O2882,2)={"07","19"}),VALUE(RIGHT(O2882,2))&gt;15)),TRUE,FALSE))</f>
        <v/>
      </c>
      <c r="T2882" s="77" t="str">
        <f>IF(O2882="","",IF(OR(VALUE(LEFT(O2882,2))&gt;IF(RIGHT(J2882,1)="M",7,19),AND(OR(LEFT(O2882,2)={"07","19"}),VALUE(RIGHT(O2882,2))&gt;5)),TRUE,FALSE))</f>
        <v/>
      </c>
    </row>
    <row r="2883" spans="12:20" x14ac:dyDescent="0.25">
      <c r="L2883" s="75">
        <f>COUNTIF($B$2:B2883,B2883)</f>
        <v>0</v>
      </c>
      <c r="M2883" s="75">
        <f>COUNTIF($L$2:L2883,4)</f>
        <v>42</v>
      </c>
      <c r="N2883" s="76" t="str">
        <f t="shared" ref="N2883:N2946" si="229">A2883&amp;DAY(C2883)</f>
        <v>0</v>
      </c>
      <c r="O2883" s="76" t="str">
        <f t="shared" si="225"/>
        <v/>
      </c>
      <c r="P2883" s="75" t="str">
        <f t="shared" si="226"/>
        <v/>
      </c>
      <c r="Q2883" s="77" t="str">
        <f t="shared" si="227"/>
        <v/>
      </c>
      <c r="R2883" s="77" t="str">
        <f t="shared" si="228"/>
        <v/>
      </c>
      <c r="S2883" s="77" t="str">
        <f>IF(O2883="","",IF(OR(VALUE(LEFT(O2883,2))&gt;IF(RIGHT(J2883,1)="M",7,19),AND(OR(LEFT(O2883,2)={"07","19"}),VALUE(RIGHT(O2883,2))&gt;15)),TRUE,FALSE))</f>
        <v/>
      </c>
      <c r="T2883" s="77" t="str">
        <f>IF(O2883="","",IF(OR(VALUE(LEFT(O2883,2))&gt;IF(RIGHT(J2883,1)="M",7,19),AND(OR(LEFT(O2883,2)={"07","19"}),VALUE(RIGHT(O2883,2))&gt;5)),TRUE,FALSE))</f>
        <v/>
      </c>
    </row>
    <row r="2884" spans="12:20" x14ac:dyDescent="0.25">
      <c r="L2884" s="75">
        <f>COUNTIF($B$2:B2884,B2884)</f>
        <v>0</v>
      </c>
      <c r="M2884" s="75">
        <f>COUNTIF($L$2:L2884,4)</f>
        <v>42</v>
      </c>
      <c r="N2884" s="76" t="str">
        <f t="shared" si="229"/>
        <v>0</v>
      </c>
      <c r="O2884" s="76" t="str">
        <f t="shared" si="225"/>
        <v/>
      </c>
      <c r="P2884" s="75" t="str">
        <f t="shared" si="226"/>
        <v/>
      </c>
      <c r="Q2884" s="77" t="str">
        <f t="shared" si="227"/>
        <v/>
      </c>
      <c r="R2884" s="77" t="str">
        <f t="shared" si="228"/>
        <v/>
      </c>
      <c r="S2884" s="77" t="str">
        <f>IF(O2884="","",IF(OR(VALUE(LEFT(O2884,2))&gt;IF(RIGHT(J2884,1)="M",7,19),AND(OR(LEFT(O2884,2)={"07","19"}),VALUE(RIGHT(O2884,2))&gt;15)),TRUE,FALSE))</f>
        <v/>
      </c>
      <c r="T2884" s="77" t="str">
        <f>IF(O2884="","",IF(OR(VALUE(LEFT(O2884,2))&gt;IF(RIGHT(J2884,1)="M",7,19),AND(OR(LEFT(O2884,2)={"07","19"}),VALUE(RIGHT(O2884,2))&gt;5)),TRUE,FALSE))</f>
        <v/>
      </c>
    </row>
    <row r="2885" spans="12:20" x14ac:dyDescent="0.25">
      <c r="L2885" s="75">
        <f>COUNTIF($B$2:B2885,B2885)</f>
        <v>0</v>
      </c>
      <c r="M2885" s="75">
        <f>COUNTIF($L$2:L2885,4)</f>
        <v>42</v>
      </c>
      <c r="N2885" s="76" t="str">
        <f t="shared" si="229"/>
        <v>0</v>
      </c>
      <c r="O2885" s="76" t="str">
        <f t="shared" si="225"/>
        <v/>
      </c>
      <c r="P2885" s="75" t="str">
        <f t="shared" si="226"/>
        <v/>
      </c>
      <c r="Q2885" s="77" t="str">
        <f t="shared" si="227"/>
        <v/>
      </c>
      <c r="R2885" s="77" t="str">
        <f t="shared" si="228"/>
        <v/>
      </c>
      <c r="S2885" s="77" t="str">
        <f>IF(O2885="","",IF(OR(VALUE(LEFT(O2885,2))&gt;IF(RIGHT(J2885,1)="M",7,19),AND(OR(LEFT(O2885,2)={"07","19"}),VALUE(RIGHT(O2885,2))&gt;15)),TRUE,FALSE))</f>
        <v/>
      </c>
      <c r="T2885" s="77" t="str">
        <f>IF(O2885="","",IF(OR(VALUE(LEFT(O2885,2))&gt;IF(RIGHT(J2885,1)="M",7,19),AND(OR(LEFT(O2885,2)={"07","19"}),VALUE(RIGHT(O2885,2))&gt;5)),TRUE,FALSE))</f>
        <v/>
      </c>
    </row>
    <row r="2886" spans="12:20" x14ac:dyDescent="0.25">
      <c r="L2886" s="75">
        <f>COUNTIF($B$2:B2886,B2886)</f>
        <v>0</v>
      </c>
      <c r="M2886" s="75">
        <f>COUNTIF($L$2:L2886,4)</f>
        <v>42</v>
      </c>
      <c r="N2886" s="76" t="str">
        <f t="shared" si="229"/>
        <v>0</v>
      </c>
      <c r="O2886" s="76" t="str">
        <f t="shared" si="225"/>
        <v/>
      </c>
      <c r="P2886" s="75" t="str">
        <f t="shared" si="226"/>
        <v/>
      </c>
      <c r="Q2886" s="77" t="str">
        <f t="shared" si="227"/>
        <v/>
      </c>
      <c r="R2886" s="77" t="str">
        <f t="shared" si="228"/>
        <v/>
      </c>
      <c r="S2886" s="77" t="str">
        <f>IF(O2886="","",IF(OR(VALUE(LEFT(O2886,2))&gt;IF(RIGHT(J2886,1)="M",7,19),AND(OR(LEFT(O2886,2)={"07","19"}),VALUE(RIGHT(O2886,2))&gt;15)),TRUE,FALSE))</f>
        <v/>
      </c>
      <c r="T2886" s="77" t="str">
        <f>IF(O2886="","",IF(OR(VALUE(LEFT(O2886,2))&gt;IF(RIGHT(J2886,1)="M",7,19),AND(OR(LEFT(O2886,2)={"07","19"}),VALUE(RIGHT(O2886,2))&gt;5)),TRUE,FALSE))</f>
        <v/>
      </c>
    </row>
    <row r="2887" spans="12:20" x14ac:dyDescent="0.25">
      <c r="L2887" s="75">
        <f>COUNTIF($B$2:B2887,B2887)</f>
        <v>0</v>
      </c>
      <c r="M2887" s="75">
        <f>COUNTIF($L$2:L2887,4)</f>
        <v>42</v>
      </c>
      <c r="N2887" s="76" t="str">
        <f t="shared" si="229"/>
        <v>0</v>
      </c>
      <c r="O2887" s="76" t="str">
        <f t="shared" si="225"/>
        <v/>
      </c>
      <c r="P2887" s="75" t="str">
        <f t="shared" si="226"/>
        <v/>
      </c>
      <c r="Q2887" s="77" t="str">
        <f t="shared" si="227"/>
        <v/>
      </c>
      <c r="R2887" s="77" t="str">
        <f t="shared" si="228"/>
        <v/>
      </c>
      <c r="S2887" s="77" t="str">
        <f>IF(O2887="","",IF(OR(VALUE(LEFT(O2887,2))&gt;IF(RIGHT(J2887,1)="M",7,19),AND(OR(LEFT(O2887,2)={"07","19"}),VALUE(RIGHT(O2887,2))&gt;15)),TRUE,FALSE))</f>
        <v/>
      </c>
      <c r="T2887" s="77" t="str">
        <f>IF(O2887="","",IF(OR(VALUE(LEFT(O2887,2))&gt;IF(RIGHT(J2887,1)="M",7,19),AND(OR(LEFT(O2887,2)={"07","19"}),VALUE(RIGHT(O2887,2))&gt;5)),TRUE,FALSE))</f>
        <v/>
      </c>
    </row>
    <row r="2888" spans="12:20" x14ac:dyDescent="0.25">
      <c r="L2888" s="75">
        <f>COUNTIF($B$2:B2888,B2888)</f>
        <v>0</v>
      </c>
      <c r="M2888" s="75">
        <f>COUNTIF($L$2:L2888,4)</f>
        <v>42</v>
      </c>
      <c r="N2888" s="76" t="str">
        <f t="shared" si="229"/>
        <v>0</v>
      </c>
      <c r="O2888" s="76" t="str">
        <f t="shared" si="225"/>
        <v/>
      </c>
      <c r="P2888" s="75" t="str">
        <f t="shared" si="226"/>
        <v/>
      </c>
      <c r="Q2888" s="77" t="str">
        <f t="shared" si="227"/>
        <v/>
      </c>
      <c r="R2888" s="77" t="str">
        <f t="shared" si="228"/>
        <v/>
      </c>
      <c r="S2888" s="77" t="str">
        <f>IF(O2888="","",IF(OR(VALUE(LEFT(O2888,2))&gt;IF(RIGHT(J2888,1)="M",7,19),AND(OR(LEFT(O2888,2)={"07","19"}),VALUE(RIGHT(O2888,2))&gt;15)),TRUE,FALSE))</f>
        <v/>
      </c>
      <c r="T2888" s="77" t="str">
        <f>IF(O2888="","",IF(OR(VALUE(LEFT(O2888,2))&gt;IF(RIGHT(J2888,1)="M",7,19),AND(OR(LEFT(O2888,2)={"07","19"}),VALUE(RIGHT(O2888,2))&gt;5)),TRUE,FALSE))</f>
        <v/>
      </c>
    </row>
    <row r="2889" spans="12:20" x14ac:dyDescent="0.25">
      <c r="L2889" s="75">
        <f>COUNTIF($B$2:B2889,B2889)</f>
        <v>0</v>
      </c>
      <c r="M2889" s="75">
        <f>COUNTIF($L$2:L2889,4)</f>
        <v>42</v>
      </c>
      <c r="N2889" s="76" t="str">
        <f t="shared" si="229"/>
        <v>0</v>
      </c>
      <c r="O2889" s="76" t="str">
        <f t="shared" si="225"/>
        <v/>
      </c>
      <c r="P2889" s="75" t="str">
        <f t="shared" si="226"/>
        <v/>
      </c>
      <c r="Q2889" s="77" t="str">
        <f t="shared" si="227"/>
        <v/>
      </c>
      <c r="R2889" s="77" t="str">
        <f t="shared" si="228"/>
        <v/>
      </c>
      <c r="S2889" s="77" t="str">
        <f>IF(O2889="","",IF(OR(VALUE(LEFT(O2889,2))&gt;IF(RIGHT(J2889,1)="M",7,19),AND(OR(LEFT(O2889,2)={"07","19"}),VALUE(RIGHT(O2889,2))&gt;15)),TRUE,FALSE))</f>
        <v/>
      </c>
      <c r="T2889" s="77" t="str">
        <f>IF(O2889="","",IF(OR(VALUE(LEFT(O2889,2))&gt;IF(RIGHT(J2889,1)="M",7,19),AND(OR(LEFT(O2889,2)={"07","19"}),VALUE(RIGHT(O2889,2))&gt;5)),TRUE,FALSE))</f>
        <v/>
      </c>
    </row>
    <row r="2890" spans="12:20" x14ac:dyDescent="0.25">
      <c r="L2890" s="75">
        <f>COUNTIF($B$2:B2890,B2890)</f>
        <v>0</v>
      </c>
      <c r="M2890" s="75">
        <f>COUNTIF($L$2:L2890,4)</f>
        <v>42</v>
      </c>
      <c r="N2890" s="76" t="str">
        <f t="shared" si="229"/>
        <v>0</v>
      </c>
      <c r="O2890" s="76" t="str">
        <f t="shared" si="225"/>
        <v/>
      </c>
      <c r="P2890" s="75" t="str">
        <f t="shared" si="226"/>
        <v/>
      </c>
      <c r="Q2890" s="77" t="str">
        <f t="shared" si="227"/>
        <v/>
      </c>
      <c r="R2890" s="77" t="str">
        <f t="shared" si="228"/>
        <v/>
      </c>
      <c r="S2890" s="77" t="str">
        <f>IF(O2890="","",IF(OR(VALUE(LEFT(O2890,2))&gt;IF(RIGHT(J2890,1)="M",7,19),AND(OR(LEFT(O2890,2)={"07","19"}),VALUE(RIGHT(O2890,2))&gt;15)),TRUE,FALSE))</f>
        <v/>
      </c>
      <c r="T2890" s="77" t="str">
        <f>IF(O2890="","",IF(OR(VALUE(LEFT(O2890,2))&gt;IF(RIGHT(J2890,1)="M",7,19),AND(OR(LEFT(O2890,2)={"07","19"}),VALUE(RIGHT(O2890,2))&gt;5)),TRUE,FALSE))</f>
        <v/>
      </c>
    </row>
    <row r="2891" spans="12:20" x14ac:dyDescent="0.25">
      <c r="L2891" s="75">
        <f>COUNTIF($B$2:B2891,B2891)</f>
        <v>0</v>
      </c>
      <c r="M2891" s="75">
        <f>COUNTIF($L$2:L2891,4)</f>
        <v>42</v>
      </c>
      <c r="N2891" s="76" t="str">
        <f t="shared" si="229"/>
        <v>0</v>
      </c>
      <c r="O2891" s="76" t="str">
        <f t="shared" si="225"/>
        <v/>
      </c>
      <c r="P2891" s="75" t="str">
        <f t="shared" si="226"/>
        <v/>
      </c>
      <c r="Q2891" s="77" t="str">
        <f t="shared" si="227"/>
        <v/>
      </c>
      <c r="R2891" s="77" t="str">
        <f t="shared" si="228"/>
        <v/>
      </c>
      <c r="S2891" s="77" t="str">
        <f>IF(O2891="","",IF(OR(VALUE(LEFT(O2891,2))&gt;IF(RIGHT(J2891,1)="M",7,19),AND(OR(LEFT(O2891,2)={"07","19"}),VALUE(RIGHT(O2891,2))&gt;15)),TRUE,FALSE))</f>
        <v/>
      </c>
      <c r="T2891" s="77" t="str">
        <f>IF(O2891="","",IF(OR(VALUE(LEFT(O2891,2))&gt;IF(RIGHT(J2891,1)="M",7,19),AND(OR(LEFT(O2891,2)={"07","19"}),VALUE(RIGHT(O2891,2))&gt;5)),TRUE,FALSE))</f>
        <v/>
      </c>
    </row>
    <row r="2892" spans="12:20" x14ac:dyDescent="0.25">
      <c r="L2892" s="75">
        <f>COUNTIF($B$2:B2892,B2892)</f>
        <v>0</v>
      </c>
      <c r="M2892" s="75">
        <f>COUNTIF($L$2:L2892,4)</f>
        <v>42</v>
      </c>
      <c r="N2892" s="76" t="str">
        <f t="shared" si="229"/>
        <v>0</v>
      </c>
      <c r="O2892" s="76" t="str">
        <f t="shared" si="225"/>
        <v/>
      </c>
      <c r="P2892" s="75" t="str">
        <f t="shared" si="226"/>
        <v/>
      </c>
      <c r="Q2892" s="77" t="str">
        <f t="shared" si="227"/>
        <v/>
      </c>
      <c r="R2892" s="77" t="str">
        <f t="shared" si="228"/>
        <v/>
      </c>
      <c r="S2892" s="77" t="str">
        <f>IF(O2892="","",IF(OR(VALUE(LEFT(O2892,2))&gt;IF(RIGHT(J2892,1)="M",7,19),AND(OR(LEFT(O2892,2)={"07","19"}),VALUE(RIGHT(O2892,2))&gt;15)),TRUE,FALSE))</f>
        <v/>
      </c>
      <c r="T2892" s="77" t="str">
        <f>IF(O2892="","",IF(OR(VALUE(LEFT(O2892,2))&gt;IF(RIGHT(J2892,1)="M",7,19),AND(OR(LEFT(O2892,2)={"07","19"}),VALUE(RIGHT(O2892,2))&gt;5)),TRUE,FALSE))</f>
        <v/>
      </c>
    </row>
    <row r="2893" spans="12:20" x14ac:dyDescent="0.25">
      <c r="L2893" s="75">
        <f>COUNTIF($B$2:B2893,B2893)</f>
        <v>0</v>
      </c>
      <c r="M2893" s="75">
        <f>COUNTIF($L$2:L2893,4)</f>
        <v>42</v>
      </c>
      <c r="N2893" s="76" t="str">
        <f t="shared" si="229"/>
        <v>0</v>
      </c>
      <c r="O2893" s="76" t="str">
        <f t="shared" si="225"/>
        <v/>
      </c>
      <c r="P2893" s="75" t="str">
        <f t="shared" si="226"/>
        <v/>
      </c>
      <c r="Q2893" s="77" t="str">
        <f t="shared" si="227"/>
        <v/>
      </c>
      <c r="R2893" s="77" t="str">
        <f t="shared" si="228"/>
        <v/>
      </c>
      <c r="S2893" s="77" t="str">
        <f>IF(O2893="","",IF(OR(VALUE(LEFT(O2893,2))&gt;IF(RIGHT(J2893,1)="M",7,19),AND(OR(LEFT(O2893,2)={"07","19"}),VALUE(RIGHT(O2893,2))&gt;15)),TRUE,FALSE))</f>
        <v/>
      </c>
      <c r="T2893" s="77" t="str">
        <f>IF(O2893="","",IF(OR(VALUE(LEFT(O2893,2))&gt;IF(RIGHT(J2893,1)="M",7,19),AND(OR(LEFT(O2893,2)={"07","19"}),VALUE(RIGHT(O2893,2))&gt;5)),TRUE,FALSE))</f>
        <v/>
      </c>
    </row>
    <row r="2894" spans="12:20" x14ac:dyDescent="0.25">
      <c r="L2894" s="75">
        <f>COUNTIF($B$2:B2894,B2894)</f>
        <v>0</v>
      </c>
      <c r="M2894" s="75">
        <f>COUNTIF($L$2:L2894,4)</f>
        <v>42</v>
      </c>
      <c r="N2894" s="76" t="str">
        <f t="shared" si="229"/>
        <v>0</v>
      </c>
      <c r="O2894" s="76" t="str">
        <f t="shared" si="225"/>
        <v/>
      </c>
      <c r="P2894" s="75" t="str">
        <f t="shared" si="226"/>
        <v/>
      </c>
      <c r="Q2894" s="77" t="str">
        <f t="shared" si="227"/>
        <v/>
      </c>
      <c r="R2894" s="77" t="str">
        <f t="shared" si="228"/>
        <v/>
      </c>
      <c r="S2894" s="77" t="str">
        <f>IF(O2894="","",IF(OR(VALUE(LEFT(O2894,2))&gt;IF(RIGHT(J2894,1)="M",7,19),AND(OR(LEFT(O2894,2)={"07","19"}),VALUE(RIGHT(O2894,2))&gt;15)),TRUE,FALSE))</f>
        <v/>
      </c>
      <c r="T2894" s="77" t="str">
        <f>IF(O2894="","",IF(OR(VALUE(LEFT(O2894,2))&gt;IF(RIGHT(J2894,1)="M",7,19),AND(OR(LEFT(O2894,2)={"07","19"}),VALUE(RIGHT(O2894,2))&gt;5)),TRUE,FALSE))</f>
        <v/>
      </c>
    </row>
    <row r="2895" spans="12:20" x14ac:dyDescent="0.25">
      <c r="L2895" s="75">
        <f>COUNTIF($B$2:B2895,B2895)</f>
        <v>0</v>
      </c>
      <c r="M2895" s="75">
        <f>COUNTIF($L$2:L2895,4)</f>
        <v>42</v>
      </c>
      <c r="N2895" s="76" t="str">
        <f t="shared" si="229"/>
        <v>0</v>
      </c>
      <c r="O2895" s="76" t="str">
        <f t="shared" si="225"/>
        <v/>
      </c>
      <c r="P2895" s="75" t="str">
        <f t="shared" si="226"/>
        <v/>
      </c>
      <c r="Q2895" s="77" t="str">
        <f t="shared" si="227"/>
        <v/>
      </c>
      <c r="R2895" s="77" t="str">
        <f t="shared" si="228"/>
        <v/>
      </c>
      <c r="S2895" s="77" t="str">
        <f>IF(O2895="","",IF(OR(VALUE(LEFT(O2895,2))&gt;IF(RIGHT(J2895,1)="M",7,19),AND(OR(LEFT(O2895,2)={"07","19"}),VALUE(RIGHT(O2895,2))&gt;15)),TRUE,FALSE))</f>
        <v/>
      </c>
      <c r="T2895" s="77" t="str">
        <f>IF(O2895="","",IF(OR(VALUE(LEFT(O2895,2))&gt;IF(RIGHT(J2895,1)="M",7,19),AND(OR(LEFT(O2895,2)={"07","19"}),VALUE(RIGHT(O2895,2))&gt;5)),TRUE,FALSE))</f>
        <v/>
      </c>
    </row>
    <row r="2896" spans="12:20" x14ac:dyDescent="0.25">
      <c r="L2896" s="75">
        <f>COUNTIF($B$2:B2896,B2896)</f>
        <v>0</v>
      </c>
      <c r="M2896" s="75">
        <f>COUNTIF($L$2:L2896,4)</f>
        <v>42</v>
      </c>
      <c r="N2896" s="76" t="str">
        <f t="shared" si="229"/>
        <v>0</v>
      </c>
      <c r="O2896" s="76" t="str">
        <f t="shared" si="225"/>
        <v/>
      </c>
      <c r="P2896" s="75" t="str">
        <f t="shared" si="226"/>
        <v/>
      </c>
      <c r="Q2896" s="77" t="str">
        <f t="shared" si="227"/>
        <v/>
      </c>
      <c r="R2896" s="77" t="str">
        <f t="shared" si="228"/>
        <v/>
      </c>
      <c r="S2896" s="77" t="str">
        <f>IF(O2896="","",IF(OR(VALUE(LEFT(O2896,2))&gt;IF(RIGHT(J2896,1)="M",7,19),AND(OR(LEFT(O2896,2)={"07","19"}),VALUE(RIGHT(O2896,2))&gt;15)),TRUE,FALSE))</f>
        <v/>
      </c>
      <c r="T2896" s="77" t="str">
        <f>IF(O2896="","",IF(OR(VALUE(LEFT(O2896,2))&gt;IF(RIGHT(J2896,1)="M",7,19),AND(OR(LEFT(O2896,2)={"07","19"}),VALUE(RIGHT(O2896,2))&gt;5)),TRUE,FALSE))</f>
        <v/>
      </c>
    </row>
    <row r="2897" spans="12:20" x14ac:dyDescent="0.25">
      <c r="L2897" s="75">
        <f>COUNTIF($B$2:B2897,B2897)</f>
        <v>0</v>
      </c>
      <c r="M2897" s="75">
        <f>COUNTIF($L$2:L2897,4)</f>
        <v>42</v>
      </c>
      <c r="N2897" s="76" t="str">
        <f t="shared" si="229"/>
        <v>0</v>
      </c>
      <c r="O2897" s="76" t="str">
        <f t="shared" si="225"/>
        <v/>
      </c>
      <c r="P2897" s="75" t="str">
        <f t="shared" si="226"/>
        <v/>
      </c>
      <c r="Q2897" s="77" t="str">
        <f t="shared" si="227"/>
        <v/>
      </c>
      <c r="R2897" s="77" t="str">
        <f t="shared" si="228"/>
        <v/>
      </c>
      <c r="S2897" s="77" t="str">
        <f>IF(O2897="","",IF(OR(VALUE(LEFT(O2897,2))&gt;IF(RIGHT(J2897,1)="M",7,19),AND(OR(LEFT(O2897,2)={"07","19"}),VALUE(RIGHT(O2897,2))&gt;15)),TRUE,FALSE))</f>
        <v/>
      </c>
      <c r="T2897" s="77" t="str">
        <f>IF(O2897="","",IF(OR(VALUE(LEFT(O2897,2))&gt;IF(RIGHT(J2897,1)="M",7,19),AND(OR(LEFT(O2897,2)={"07","19"}),VALUE(RIGHT(O2897,2))&gt;5)),TRUE,FALSE))</f>
        <v/>
      </c>
    </row>
    <row r="2898" spans="12:20" x14ac:dyDescent="0.25">
      <c r="L2898" s="75">
        <f>COUNTIF($B$2:B2898,B2898)</f>
        <v>0</v>
      </c>
      <c r="M2898" s="75">
        <f>COUNTIF($L$2:L2898,4)</f>
        <v>42</v>
      </c>
      <c r="N2898" s="76" t="str">
        <f t="shared" si="229"/>
        <v>0</v>
      </c>
      <c r="O2898" s="76" t="str">
        <f t="shared" si="225"/>
        <v/>
      </c>
      <c r="P2898" s="75" t="str">
        <f t="shared" si="226"/>
        <v/>
      </c>
      <c r="Q2898" s="77" t="str">
        <f t="shared" si="227"/>
        <v/>
      </c>
      <c r="R2898" s="77" t="str">
        <f t="shared" si="228"/>
        <v/>
      </c>
      <c r="S2898" s="77" t="str">
        <f>IF(O2898="","",IF(OR(VALUE(LEFT(O2898,2))&gt;IF(RIGHT(J2898,1)="M",7,19),AND(OR(LEFT(O2898,2)={"07","19"}),VALUE(RIGHT(O2898,2))&gt;15)),TRUE,FALSE))</f>
        <v/>
      </c>
      <c r="T2898" s="77" t="str">
        <f>IF(O2898="","",IF(OR(VALUE(LEFT(O2898,2))&gt;IF(RIGHT(J2898,1)="M",7,19),AND(OR(LEFT(O2898,2)={"07","19"}),VALUE(RIGHT(O2898,2))&gt;5)),TRUE,FALSE))</f>
        <v/>
      </c>
    </row>
    <row r="2899" spans="12:20" x14ac:dyDescent="0.25">
      <c r="L2899" s="75">
        <f>COUNTIF($B$2:B2899,B2899)</f>
        <v>0</v>
      </c>
      <c r="M2899" s="75">
        <f>COUNTIF($L$2:L2899,4)</f>
        <v>42</v>
      </c>
      <c r="N2899" s="76" t="str">
        <f t="shared" si="229"/>
        <v>0</v>
      </c>
      <c r="O2899" s="76" t="str">
        <f t="shared" si="225"/>
        <v/>
      </c>
      <c r="P2899" s="75" t="str">
        <f t="shared" si="226"/>
        <v/>
      </c>
      <c r="Q2899" s="77" t="str">
        <f t="shared" si="227"/>
        <v/>
      </c>
      <c r="R2899" s="77" t="str">
        <f t="shared" si="228"/>
        <v/>
      </c>
      <c r="S2899" s="77" t="str">
        <f>IF(O2899="","",IF(OR(VALUE(LEFT(O2899,2))&gt;IF(RIGHT(J2899,1)="M",7,19),AND(OR(LEFT(O2899,2)={"07","19"}),VALUE(RIGHT(O2899,2))&gt;15)),TRUE,FALSE))</f>
        <v/>
      </c>
      <c r="T2899" s="77" t="str">
        <f>IF(O2899="","",IF(OR(VALUE(LEFT(O2899,2))&gt;IF(RIGHT(J2899,1)="M",7,19),AND(OR(LEFT(O2899,2)={"07","19"}),VALUE(RIGHT(O2899,2))&gt;5)),TRUE,FALSE))</f>
        <v/>
      </c>
    </row>
    <row r="2900" spans="12:20" x14ac:dyDescent="0.25">
      <c r="L2900" s="75">
        <f>COUNTIF($B$2:B2900,B2900)</f>
        <v>0</v>
      </c>
      <c r="M2900" s="75">
        <f>COUNTIF($L$2:L2900,4)</f>
        <v>42</v>
      </c>
      <c r="N2900" s="76" t="str">
        <f t="shared" si="229"/>
        <v>0</v>
      </c>
      <c r="O2900" s="76" t="str">
        <f t="shared" si="225"/>
        <v/>
      </c>
      <c r="P2900" s="75" t="str">
        <f t="shared" si="226"/>
        <v/>
      </c>
      <c r="Q2900" s="77" t="str">
        <f t="shared" si="227"/>
        <v/>
      </c>
      <c r="R2900" s="77" t="str">
        <f t="shared" si="228"/>
        <v/>
      </c>
      <c r="S2900" s="77" t="str">
        <f>IF(O2900="","",IF(OR(VALUE(LEFT(O2900,2))&gt;IF(RIGHT(J2900,1)="M",7,19),AND(OR(LEFT(O2900,2)={"07","19"}),VALUE(RIGHT(O2900,2))&gt;15)),TRUE,FALSE))</f>
        <v/>
      </c>
      <c r="T2900" s="77" t="str">
        <f>IF(O2900="","",IF(OR(VALUE(LEFT(O2900,2))&gt;IF(RIGHT(J2900,1)="M",7,19),AND(OR(LEFT(O2900,2)={"07","19"}),VALUE(RIGHT(O2900,2))&gt;5)),TRUE,FALSE))</f>
        <v/>
      </c>
    </row>
    <row r="2901" spans="12:20" x14ac:dyDescent="0.25">
      <c r="L2901" s="75">
        <f>COUNTIF($B$2:B2901,B2901)</f>
        <v>0</v>
      </c>
      <c r="M2901" s="75">
        <f>COUNTIF($L$2:L2901,4)</f>
        <v>42</v>
      </c>
      <c r="N2901" s="76" t="str">
        <f t="shared" si="229"/>
        <v>0</v>
      </c>
      <c r="O2901" s="76" t="str">
        <f t="shared" si="225"/>
        <v/>
      </c>
      <c r="P2901" s="75" t="str">
        <f t="shared" si="226"/>
        <v/>
      </c>
      <c r="Q2901" s="77" t="str">
        <f t="shared" si="227"/>
        <v/>
      </c>
      <c r="R2901" s="77" t="str">
        <f t="shared" si="228"/>
        <v/>
      </c>
      <c r="S2901" s="77" t="str">
        <f>IF(O2901="","",IF(OR(VALUE(LEFT(O2901,2))&gt;IF(RIGHT(J2901,1)="M",7,19),AND(OR(LEFT(O2901,2)={"07","19"}),VALUE(RIGHT(O2901,2))&gt;15)),TRUE,FALSE))</f>
        <v/>
      </c>
      <c r="T2901" s="77" t="str">
        <f>IF(O2901="","",IF(OR(VALUE(LEFT(O2901,2))&gt;IF(RIGHT(J2901,1)="M",7,19),AND(OR(LEFT(O2901,2)={"07","19"}),VALUE(RIGHT(O2901,2))&gt;5)),TRUE,FALSE))</f>
        <v/>
      </c>
    </row>
    <row r="2902" spans="12:20" x14ac:dyDescent="0.25">
      <c r="L2902" s="75">
        <f>COUNTIF($B$2:B2902,B2902)</f>
        <v>0</v>
      </c>
      <c r="M2902" s="75">
        <f>COUNTIF($L$2:L2902,4)</f>
        <v>42</v>
      </c>
      <c r="N2902" s="76" t="str">
        <f t="shared" si="229"/>
        <v>0</v>
      </c>
      <c r="O2902" s="76" t="str">
        <f t="shared" si="225"/>
        <v/>
      </c>
      <c r="P2902" s="75" t="str">
        <f t="shared" si="226"/>
        <v/>
      </c>
      <c r="Q2902" s="77" t="str">
        <f t="shared" si="227"/>
        <v/>
      </c>
      <c r="R2902" s="77" t="str">
        <f t="shared" si="228"/>
        <v/>
      </c>
      <c r="S2902" s="77" t="str">
        <f>IF(O2902="","",IF(OR(VALUE(LEFT(O2902,2))&gt;IF(RIGHT(J2902,1)="M",7,19),AND(OR(LEFT(O2902,2)={"07","19"}),VALUE(RIGHT(O2902,2))&gt;15)),TRUE,FALSE))</f>
        <v/>
      </c>
      <c r="T2902" s="77" t="str">
        <f>IF(O2902="","",IF(OR(VALUE(LEFT(O2902,2))&gt;IF(RIGHT(J2902,1)="M",7,19),AND(OR(LEFT(O2902,2)={"07","19"}),VALUE(RIGHT(O2902,2))&gt;5)),TRUE,FALSE))</f>
        <v/>
      </c>
    </row>
    <row r="2903" spans="12:20" x14ac:dyDescent="0.25">
      <c r="L2903" s="75">
        <f>COUNTIF($B$2:B2903,B2903)</f>
        <v>0</v>
      </c>
      <c r="M2903" s="75">
        <f>COUNTIF($L$2:L2903,4)</f>
        <v>42</v>
      </c>
      <c r="N2903" s="76" t="str">
        <f t="shared" si="229"/>
        <v>0</v>
      </c>
      <c r="O2903" s="76" t="str">
        <f t="shared" si="225"/>
        <v/>
      </c>
      <c r="P2903" s="75" t="str">
        <f t="shared" si="226"/>
        <v/>
      </c>
      <c r="Q2903" s="77" t="str">
        <f t="shared" si="227"/>
        <v/>
      </c>
      <c r="R2903" s="77" t="str">
        <f t="shared" si="228"/>
        <v/>
      </c>
      <c r="S2903" s="77" t="str">
        <f>IF(O2903="","",IF(OR(VALUE(LEFT(O2903,2))&gt;IF(RIGHT(J2903,1)="M",7,19),AND(OR(LEFT(O2903,2)={"07","19"}),VALUE(RIGHT(O2903,2))&gt;15)),TRUE,FALSE))</f>
        <v/>
      </c>
      <c r="T2903" s="77" t="str">
        <f>IF(O2903="","",IF(OR(VALUE(LEFT(O2903,2))&gt;IF(RIGHT(J2903,1)="M",7,19),AND(OR(LEFT(O2903,2)={"07","19"}),VALUE(RIGHT(O2903,2))&gt;5)),TRUE,FALSE))</f>
        <v/>
      </c>
    </row>
    <row r="2904" spans="12:20" x14ac:dyDescent="0.25">
      <c r="L2904" s="75">
        <f>COUNTIF($B$2:B2904,B2904)</f>
        <v>0</v>
      </c>
      <c r="M2904" s="75">
        <f>COUNTIF($L$2:L2904,4)</f>
        <v>42</v>
      </c>
      <c r="N2904" s="76" t="str">
        <f t="shared" si="229"/>
        <v>0</v>
      </c>
      <c r="O2904" s="76" t="str">
        <f t="shared" si="225"/>
        <v/>
      </c>
      <c r="P2904" s="75" t="str">
        <f t="shared" si="226"/>
        <v/>
      </c>
      <c r="Q2904" s="77" t="str">
        <f t="shared" si="227"/>
        <v/>
      </c>
      <c r="R2904" s="77" t="str">
        <f t="shared" si="228"/>
        <v/>
      </c>
      <c r="S2904" s="77" t="str">
        <f>IF(O2904="","",IF(OR(VALUE(LEFT(O2904,2))&gt;IF(RIGHT(J2904,1)="M",7,19),AND(OR(LEFT(O2904,2)={"07","19"}),VALUE(RIGHT(O2904,2))&gt;15)),TRUE,FALSE))</f>
        <v/>
      </c>
      <c r="T2904" s="77" t="str">
        <f>IF(O2904="","",IF(OR(VALUE(LEFT(O2904,2))&gt;IF(RIGHT(J2904,1)="M",7,19),AND(OR(LEFT(O2904,2)={"07","19"}),VALUE(RIGHT(O2904,2))&gt;5)),TRUE,FALSE))</f>
        <v/>
      </c>
    </row>
    <row r="2905" spans="12:20" x14ac:dyDescent="0.25">
      <c r="L2905" s="75">
        <f>COUNTIF($B$2:B2905,B2905)</f>
        <v>0</v>
      </c>
      <c r="M2905" s="75">
        <f>COUNTIF($L$2:L2905,4)</f>
        <v>42</v>
      </c>
      <c r="N2905" s="76" t="str">
        <f t="shared" si="229"/>
        <v>0</v>
      </c>
      <c r="O2905" s="76" t="str">
        <f t="shared" si="225"/>
        <v/>
      </c>
      <c r="P2905" s="75" t="str">
        <f t="shared" si="226"/>
        <v/>
      </c>
      <c r="Q2905" s="77" t="str">
        <f t="shared" si="227"/>
        <v/>
      </c>
      <c r="R2905" s="77" t="str">
        <f t="shared" si="228"/>
        <v/>
      </c>
      <c r="S2905" s="77" t="str">
        <f>IF(O2905="","",IF(OR(VALUE(LEFT(O2905,2))&gt;IF(RIGHT(J2905,1)="M",7,19),AND(OR(LEFT(O2905,2)={"07","19"}),VALUE(RIGHT(O2905,2))&gt;15)),TRUE,FALSE))</f>
        <v/>
      </c>
      <c r="T2905" s="77" t="str">
        <f>IF(O2905="","",IF(OR(VALUE(LEFT(O2905,2))&gt;IF(RIGHT(J2905,1)="M",7,19),AND(OR(LEFT(O2905,2)={"07","19"}),VALUE(RIGHT(O2905,2))&gt;5)),TRUE,FALSE))</f>
        <v/>
      </c>
    </row>
    <row r="2906" spans="12:20" x14ac:dyDescent="0.25">
      <c r="L2906" s="75">
        <f>COUNTIF($B$2:B2906,B2906)</f>
        <v>0</v>
      </c>
      <c r="M2906" s="75">
        <f>COUNTIF($L$2:L2906,4)</f>
        <v>42</v>
      </c>
      <c r="N2906" s="76" t="str">
        <f t="shared" si="229"/>
        <v>0</v>
      </c>
      <c r="O2906" s="76" t="str">
        <f t="shared" si="225"/>
        <v/>
      </c>
      <c r="P2906" s="75" t="str">
        <f t="shared" si="226"/>
        <v/>
      </c>
      <c r="Q2906" s="77" t="str">
        <f t="shared" si="227"/>
        <v/>
      </c>
      <c r="R2906" s="77" t="str">
        <f t="shared" si="228"/>
        <v/>
      </c>
      <c r="S2906" s="77" t="str">
        <f>IF(O2906="","",IF(OR(VALUE(LEFT(O2906,2))&gt;IF(RIGHT(J2906,1)="M",7,19),AND(OR(LEFT(O2906,2)={"07","19"}),VALUE(RIGHT(O2906,2))&gt;15)),TRUE,FALSE))</f>
        <v/>
      </c>
      <c r="T2906" s="77" t="str">
        <f>IF(O2906="","",IF(OR(VALUE(LEFT(O2906,2))&gt;IF(RIGHT(J2906,1)="M",7,19),AND(OR(LEFT(O2906,2)={"07","19"}),VALUE(RIGHT(O2906,2))&gt;5)),TRUE,FALSE))</f>
        <v/>
      </c>
    </row>
    <row r="2907" spans="12:20" x14ac:dyDescent="0.25">
      <c r="L2907" s="75">
        <f>COUNTIF($B$2:B2907,B2907)</f>
        <v>0</v>
      </c>
      <c r="M2907" s="75">
        <f>COUNTIF($L$2:L2907,4)</f>
        <v>42</v>
      </c>
      <c r="N2907" s="76" t="str">
        <f t="shared" si="229"/>
        <v>0</v>
      </c>
      <c r="O2907" s="76" t="str">
        <f t="shared" si="225"/>
        <v/>
      </c>
      <c r="P2907" s="75" t="str">
        <f t="shared" si="226"/>
        <v/>
      </c>
      <c r="Q2907" s="77" t="str">
        <f t="shared" si="227"/>
        <v/>
      </c>
      <c r="R2907" s="77" t="str">
        <f t="shared" si="228"/>
        <v/>
      </c>
      <c r="S2907" s="77" t="str">
        <f>IF(O2907="","",IF(OR(VALUE(LEFT(O2907,2))&gt;IF(RIGHT(J2907,1)="M",7,19),AND(OR(LEFT(O2907,2)={"07","19"}),VALUE(RIGHT(O2907,2))&gt;15)),TRUE,FALSE))</f>
        <v/>
      </c>
      <c r="T2907" s="77" t="str">
        <f>IF(O2907="","",IF(OR(VALUE(LEFT(O2907,2))&gt;IF(RIGHT(J2907,1)="M",7,19),AND(OR(LEFT(O2907,2)={"07","19"}),VALUE(RIGHT(O2907,2))&gt;5)),TRUE,FALSE))</f>
        <v/>
      </c>
    </row>
    <row r="2908" spans="12:20" x14ac:dyDescent="0.25">
      <c r="L2908" s="75">
        <f>COUNTIF($B$2:B2908,B2908)</f>
        <v>0</v>
      </c>
      <c r="M2908" s="75">
        <f>COUNTIF($L$2:L2908,4)</f>
        <v>42</v>
      </c>
      <c r="N2908" s="76" t="str">
        <f t="shared" si="229"/>
        <v>0</v>
      </c>
      <c r="O2908" s="76" t="str">
        <f t="shared" si="225"/>
        <v/>
      </c>
      <c r="P2908" s="75" t="str">
        <f t="shared" si="226"/>
        <v/>
      </c>
      <c r="Q2908" s="77" t="str">
        <f t="shared" si="227"/>
        <v/>
      </c>
      <c r="R2908" s="77" t="str">
        <f t="shared" si="228"/>
        <v/>
      </c>
      <c r="S2908" s="77" t="str">
        <f>IF(O2908="","",IF(OR(VALUE(LEFT(O2908,2))&gt;IF(RIGHT(J2908,1)="M",7,19),AND(OR(LEFT(O2908,2)={"07","19"}),VALUE(RIGHT(O2908,2))&gt;15)),TRUE,FALSE))</f>
        <v/>
      </c>
      <c r="T2908" s="77" t="str">
        <f>IF(O2908="","",IF(OR(VALUE(LEFT(O2908,2))&gt;IF(RIGHT(J2908,1)="M",7,19),AND(OR(LEFT(O2908,2)={"07","19"}),VALUE(RIGHT(O2908,2))&gt;5)),TRUE,FALSE))</f>
        <v/>
      </c>
    </row>
    <row r="2909" spans="12:20" x14ac:dyDescent="0.25">
      <c r="L2909" s="75">
        <f>COUNTIF($B$2:B2909,B2909)</f>
        <v>0</v>
      </c>
      <c r="M2909" s="75">
        <f>COUNTIF($L$2:L2909,4)</f>
        <v>42</v>
      </c>
      <c r="N2909" s="76" t="str">
        <f t="shared" si="229"/>
        <v>0</v>
      </c>
      <c r="O2909" s="76" t="str">
        <f t="shared" si="225"/>
        <v/>
      </c>
      <c r="P2909" s="75" t="str">
        <f t="shared" si="226"/>
        <v/>
      </c>
      <c r="Q2909" s="77" t="str">
        <f t="shared" si="227"/>
        <v/>
      </c>
      <c r="R2909" s="77" t="str">
        <f t="shared" si="228"/>
        <v/>
      </c>
      <c r="S2909" s="77" t="str">
        <f>IF(O2909="","",IF(OR(VALUE(LEFT(O2909,2))&gt;IF(RIGHT(J2909,1)="M",7,19),AND(OR(LEFT(O2909,2)={"07","19"}),VALUE(RIGHT(O2909,2))&gt;15)),TRUE,FALSE))</f>
        <v/>
      </c>
      <c r="T2909" s="77" t="str">
        <f>IF(O2909="","",IF(OR(VALUE(LEFT(O2909,2))&gt;IF(RIGHT(J2909,1)="M",7,19),AND(OR(LEFT(O2909,2)={"07","19"}),VALUE(RIGHT(O2909,2))&gt;5)),TRUE,FALSE))</f>
        <v/>
      </c>
    </row>
    <row r="2910" spans="12:20" x14ac:dyDescent="0.25">
      <c r="L2910" s="75">
        <f>COUNTIF($B$2:B2910,B2910)</f>
        <v>0</v>
      </c>
      <c r="M2910" s="75">
        <f>COUNTIF($L$2:L2910,4)</f>
        <v>42</v>
      </c>
      <c r="N2910" s="76" t="str">
        <f t="shared" si="229"/>
        <v>0</v>
      </c>
      <c r="O2910" s="76" t="str">
        <f t="shared" si="225"/>
        <v/>
      </c>
      <c r="P2910" s="75" t="str">
        <f t="shared" si="226"/>
        <v/>
      </c>
      <c r="Q2910" s="77" t="str">
        <f t="shared" si="227"/>
        <v/>
      </c>
      <c r="R2910" s="77" t="str">
        <f t="shared" si="228"/>
        <v/>
      </c>
      <c r="S2910" s="77" t="str">
        <f>IF(O2910="","",IF(OR(VALUE(LEFT(O2910,2))&gt;IF(RIGHT(J2910,1)="M",7,19),AND(OR(LEFT(O2910,2)={"07","19"}),VALUE(RIGHT(O2910,2))&gt;15)),TRUE,FALSE))</f>
        <v/>
      </c>
      <c r="T2910" s="77" t="str">
        <f>IF(O2910="","",IF(OR(VALUE(LEFT(O2910,2))&gt;IF(RIGHT(J2910,1)="M",7,19),AND(OR(LEFT(O2910,2)={"07","19"}),VALUE(RIGHT(O2910,2))&gt;5)),TRUE,FALSE))</f>
        <v/>
      </c>
    </row>
    <row r="2911" spans="12:20" x14ac:dyDescent="0.25">
      <c r="L2911" s="75">
        <f>COUNTIF($B$2:B2911,B2911)</f>
        <v>0</v>
      </c>
      <c r="M2911" s="75">
        <f>COUNTIF($L$2:L2911,4)</f>
        <v>42</v>
      </c>
      <c r="N2911" s="76" t="str">
        <f t="shared" si="229"/>
        <v>0</v>
      </c>
      <c r="O2911" s="76" t="str">
        <f t="shared" si="225"/>
        <v/>
      </c>
      <c r="P2911" s="75" t="str">
        <f t="shared" si="226"/>
        <v/>
      </c>
      <c r="Q2911" s="77" t="str">
        <f t="shared" si="227"/>
        <v/>
      </c>
      <c r="R2911" s="77" t="str">
        <f t="shared" si="228"/>
        <v/>
      </c>
      <c r="S2911" s="77" t="str">
        <f>IF(O2911="","",IF(OR(VALUE(LEFT(O2911,2))&gt;IF(RIGHT(J2911,1)="M",7,19),AND(OR(LEFT(O2911,2)={"07","19"}),VALUE(RIGHT(O2911,2))&gt;15)),TRUE,FALSE))</f>
        <v/>
      </c>
      <c r="T2911" s="77" t="str">
        <f>IF(O2911="","",IF(OR(VALUE(LEFT(O2911,2))&gt;IF(RIGHT(J2911,1)="M",7,19),AND(OR(LEFT(O2911,2)={"07","19"}),VALUE(RIGHT(O2911,2))&gt;5)),TRUE,FALSE))</f>
        <v/>
      </c>
    </row>
    <row r="2912" spans="12:20" x14ac:dyDescent="0.25">
      <c r="L2912" s="75">
        <f>COUNTIF($B$2:B2912,B2912)</f>
        <v>0</v>
      </c>
      <c r="M2912" s="75">
        <f>COUNTIF($L$2:L2912,4)</f>
        <v>42</v>
      </c>
      <c r="N2912" s="76" t="str">
        <f t="shared" si="229"/>
        <v>0</v>
      </c>
      <c r="O2912" s="76" t="str">
        <f t="shared" si="225"/>
        <v/>
      </c>
      <c r="P2912" s="75" t="str">
        <f t="shared" si="226"/>
        <v/>
      </c>
      <c r="Q2912" s="77" t="str">
        <f t="shared" si="227"/>
        <v/>
      </c>
      <c r="R2912" s="77" t="str">
        <f t="shared" si="228"/>
        <v/>
      </c>
      <c r="S2912" s="77" t="str">
        <f>IF(O2912="","",IF(OR(VALUE(LEFT(O2912,2))&gt;IF(RIGHT(J2912,1)="M",7,19),AND(OR(LEFT(O2912,2)={"07","19"}),VALUE(RIGHT(O2912,2))&gt;15)),TRUE,FALSE))</f>
        <v/>
      </c>
      <c r="T2912" s="77" t="str">
        <f>IF(O2912="","",IF(OR(VALUE(LEFT(O2912,2))&gt;IF(RIGHT(J2912,1)="M",7,19),AND(OR(LEFT(O2912,2)={"07","19"}),VALUE(RIGHT(O2912,2))&gt;5)),TRUE,FALSE))</f>
        <v/>
      </c>
    </row>
    <row r="2913" spans="12:20" x14ac:dyDescent="0.25">
      <c r="L2913" s="75">
        <f>COUNTIF($B$2:B2913,B2913)</f>
        <v>0</v>
      </c>
      <c r="M2913" s="75">
        <f>COUNTIF($L$2:L2913,4)</f>
        <v>42</v>
      </c>
      <c r="N2913" s="76" t="str">
        <f t="shared" si="229"/>
        <v>0</v>
      </c>
      <c r="O2913" s="76" t="str">
        <f t="shared" si="225"/>
        <v/>
      </c>
      <c r="P2913" s="75" t="str">
        <f t="shared" si="226"/>
        <v/>
      </c>
      <c r="Q2913" s="77" t="str">
        <f t="shared" si="227"/>
        <v/>
      </c>
      <c r="R2913" s="77" t="str">
        <f t="shared" si="228"/>
        <v/>
      </c>
      <c r="S2913" s="77" t="str">
        <f>IF(O2913="","",IF(OR(VALUE(LEFT(O2913,2))&gt;IF(RIGHT(J2913,1)="M",7,19),AND(OR(LEFT(O2913,2)={"07","19"}),VALUE(RIGHT(O2913,2))&gt;15)),TRUE,FALSE))</f>
        <v/>
      </c>
      <c r="T2913" s="77" t="str">
        <f>IF(O2913="","",IF(OR(VALUE(LEFT(O2913,2))&gt;IF(RIGHT(J2913,1)="M",7,19),AND(OR(LEFT(O2913,2)={"07","19"}),VALUE(RIGHT(O2913,2))&gt;5)),TRUE,FALSE))</f>
        <v/>
      </c>
    </row>
    <row r="2914" spans="12:20" x14ac:dyDescent="0.25">
      <c r="L2914" s="75">
        <f>COUNTIF($B$2:B2914,B2914)</f>
        <v>0</v>
      </c>
      <c r="M2914" s="75">
        <f>COUNTIF($L$2:L2914,4)</f>
        <v>42</v>
      </c>
      <c r="N2914" s="76" t="str">
        <f t="shared" si="229"/>
        <v>0</v>
      </c>
      <c r="O2914" s="76" t="str">
        <f t="shared" si="225"/>
        <v/>
      </c>
      <c r="P2914" s="75" t="str">
        <f t="shared" si="226"/>
        <v/>
      </c>
      <c r="Q2914" s="77" t="str">
        <f t="shared" si="227"/>
        <v/>
      </c>
      <c r="R2914" s="77" t="str">
        <f t="shared" si="228"/>
        <v/>
      </c>
      <c r="S2914" s="77" t="str">
        <f>IF(O2914="","",IF(OR(VALUE(LEFT(O2914,2))&gt;IF(RIGHT(J2914,1)="M",7,19),AND(OR(LEFT(O2914,2)={"07","19"}),VALUE(RIGHT(O2914,2))&gt;15)),TRUE,FALSE))</f>
        <v/>
      </c>
      <c r="T2914" s="77" t="str">
        <f>IF(O2914="","",IF(OR(VALUE(LEFT(O2914,2))&gt;IF(RIGHT(J2914,1)="M",7,19),AND(OR(LEFT(O2914,2)={"07","19"}),VALUE(RIGHT(O2914,2))&gt;5)),TRUE,FALSE))</f>
        <v/>
      </c>
    </row>
    <row r="2915" spans="12:20" x14ac:dyDescent="0.25">
      <c r="L2915" s="75">
        <f>COUNTIF($B$2:B2915,B2915)</f>
        <v>0</v>
      </c>
      <c r="M2915" s="75">
        <f>COUNTIF($L$2:L2915,4)</f>
        <v>42</v>
      </c>
      <c r="N2915" s="76" t="str">
        <f t="shared" si="229"/>
        <v>0</v>
      </c>
      <c r="O2915" s="76" t="str">
        <f t="shared" si="225"/>
        <v/>
      </c>
      <c r="P2915" s="75" t="str">
        <f t="shared" si="226"/>
        <v/>
      </c>
      <c r="Q2915" s="77" t="str">
        <f t="shared" si="227"/>
        <v/>
      </c>
      <c r="R2915" s="77" t="str">
        <f t="shared" si="228"/>
        <v/>
      </c>
      <c r="S2915" s="77" t="str">
        <f>IF(O2915="","",IF(OR(VALUE(LEFT(O2915,2))&gt;IF(RIGHT(J2915,1)="M",7,19),AND(OR(LEFT(O2915,2)={"07","19"}),VALUE(RIGHT(O2915,2))&gt;15)),TRUE,FALSE))</f>
        <v/>
      </c>
      <c r="T2915" s="77" t="str">
        <f>IF(O2915="","",IF(OR(VALUE(LEFT(O2915,2))&gt;IF(RIGHT(J2915,1)="M",7,19),AND(OR(LEFT(O2915,2)={"07","19"}),VALUE(RIGHT(O2915,2))&gt;5)),TRUE,FALSE))</f>
        <v/>
      </c>
    </row>
    <row r="2916" spans="12:20" x14ac:dyDescent="0.25">
      <c r="L2916" s="75">
        <f>COUNTIF($B$2:B2916,B2916)</f>
        <v>0</v>
      </c>
      <c r="M2916" s="75">
        <f>COUNTIF($L$2:L2916,4)</f>
        <v>42</v>
      </c>
      <c r="N2916" s="76" t="str">
        <f t="shared" si="229"/>
        <v>0</v>
      </c>
      <c r="O2916" s="76" t="str">
        <f t="shared" si="225"/>
        <v/>
      </c>
      <c r="P2916" s="75" t="str">
        <f t="shared" si="226"/>
        <v/>
      </c>
      <c r="Q2916" s="77" t="str">
        <f t="shared" si="227"/>
        <v/>
      </c>
      <c r="R2916" s="77" t="str">
        <f t="shared" si="228"/>
        <v/>
      </c>
      <c r="S2916" s="77" t="str">
        <f>IF(O2916="","",IF(OR(VALUE(LEFT(O2916,2))&gt;IF(RIGHT(J2916,1)="M",7,19),AND(OR(LEFT(O2916,2)={"07","19"}),VALUE(RIGHT(O2916,2))&gt;15)),TRUE,FALSE))</f>
        <v/>
      </c>
      <c r="T2916" s="77" t="str">
        <f>IF(O2916="","",IF(OR(VALUE(LEFT(O2916,2))&gt;IF(RIGHT(J2916,1)="M",7,19),AND(OR(LEFT(O2916,2)={"07","19"}),VALUE(RIGHT(O2916,2))&gt;5)),TRUE,FALSE))</f>
        <v/>
      </c>
    </row>
    <row r="2917" spans="12:20" x14ac:dyDescent="0.25">
      <c r="L2917" s="75">
        <f>COUNTIF($B$2:B2917,B2917)</f>
        <v>0</v>
      </c>
      <c r="M2917" s="75">
        <f>COUNTIF($L$2:L2917,4)</f>
        <v>42</v>
      </c>
      <c r="N2917" s="76" t="str">
        <f t="shared" si="229"/>
        <v>0</v>
      </c>
      <c r="O2917" s="76" t="str">
        <f t="shared" si="225"/>
        <v/>
      </c>
      <c r="P2917" s="75" t="str">
        <f t="shared" si="226"/>
        <v/>
      </c>
      <c r="Q2917" s="77" t="str">
        <f t="shared" si="227"/>
        <v/>
      </c>
      <c r="R2917" s="77" t="str">
        <f t="shared" si="228"/>
        <v/>
      </c>
      <c r="S2917" s="77" t="str">
        <f>IF(O2917="","",IF(OR(VALUE(LEFT(O2917,2))&gt;IF(RIGHT(J2917,1)="M",7,19),AND(OR(LEFT(O2917,2)={"07","19"}),VALUE(RIGHT(O2917,2))&gt;15)),TRUE,FALSE))</f>
        <v/>
      </c>
      <c r="T2917" s="77" t="str">
        <f>IF(O2917="","",IF(OR(VALUE(LEFT(O2917,2))&gt;IF(RIGHT(J2917,1)="M",7,19),AND(OR(LEFT(O2917,2)={"07","19"}),VALUE(RIGHT(O2917,2))&gt;5)),TRUE,FALSE))</f>
        <v/>
      </c>
    </row>
    <row r="2918" spans="12:20" x14ac:dyDescent="0.25">
      <c r="L2918" s="75">
        <f>COUNTIF($B$2:B2918,B2918)</f>
        <v>0</v>
      </c>
      <c r="M2918" s="75">
        <f>COUNTIF($L$2:L2918,4)</f>
        <v>42</v>
      </c>
      <c r="N2918" s="76" t="str">
        <f t="shared" si="229"/>
        <v>0</v>
      </c>
      <c r="O2918" s="76" t="str">
        <f t="shared" si="225"/>
        <v/>
      </c>
      <c r="P2918" s="75" t="str">
        <f t="shared" si="226"/>
        <v/>
      </c>
      <c r="Q2918" s="77" t="str">
        <f t="shared" si="227"/>
        <v/>
      </c>
      <c r="R2918" s="77" t="str">
        <f t="shared" si="228"/>
        <v/>
      </c>
      <c r="S2918" s="77" t="str">
        <f>IF(O2918="","",IF(OR(VALUE(LEFT(O2918,2))&gt;IF(RIGHT(J2918,1)="M",7,19),AND(OR(LEFT(O2918,2)={"07","19"}),VALUE(RIGHT(O2918,2))&gt;15)),TRUE,FALSE))</f>
        <v/>
      </c>
      <c r="T2918" s="77" t="str">
        <f>IF(O2918="","",IF(OR(VALUE(LEFT(O2918,2))&gt;IF(RIGHT(J2918,1)="M",7,19),AND(OR(LEFT(O2918,2)={"07","19"}),VALUE(RIGHT(O2918,2))&gt;5)),TRUE,FALSE))</f>
        <v/>
      </c>
    </row>
    <row r="2919" spans="12:20" x14ac:dyDescent="0.25">
      <c r="L2919" s="75">
        <f>COUNTIF($B$2:B2919,B2919)</f>
        <v>0</v>
      </c>
      <c r="M2919" s="75">
        <f>COUNTIF($L$2:L2919,4)</f>
        <v>42</v>
      </c>
      <c r="N2919" s="76" t="str">
        <f t="shared" si="229"/>
        <v>0</v>
      </c>
      <c r="O2919" s="76" t="str">
        <f t="shared" si="225"/>
        <v/>
      </c>
      <c r="P2919" s="75" t="str">
        <f t="shared" si="226"/>
        <v/>
      </c>
      <c r="Q2919" s="77" t="str">
        <f t="shared" si="227"/>
        <v/>
      </c>
      <c r="R2919" s="77" t="str">
        <f t="shared" si="228"/>
        <v/>
      </c>
      <c r="S2919" s="77" t="str">
        <f>IF(O2919="","",IF(OR(VALUE(LEFT(O2919,2))&gt;IF(RIGHT(J2919,1)="M",7,19),AND(OR(LEFT(O2919,2)={"07","19"}),VALUE(RIGHT(O2919,2))&gt;15)),TRUE,FALSE))</f>
        <v/>
      </c>
      <c r="T2919" s="77" t="str">
        <f>IF(O2919="","",IF(OR(VALUE(LEFT(O2919,2))&gt;IF(RIGHT(J2919,1)="M",7,19),AND(OR(LEFT(O2919,2)={"07","19"}),VALUE(RIGHT(O2919,2))&gt;5)),TRUE,FALSE))</f>
        <v/>
      </c>
    </row>
    <row r="2920" spans="12:20" x14ac:dyDescent="0.25">
      <c r="L2920" s="75">
        <f>COUNTIF($B$2:B2920,B2920)</f>
        <v>0</v>
      </c>
      <c r="M2920" s="75">
        <f>COUNTIF($L$2:L2920,4)</f>
        <v>42</v>
      </c>
      <c r="N2920" s="76" t="str">
        <f t="shared" si="229"/>
        <v>0</v>
      </c>
      <c r="O2920" s="76" t="str">
        <f t="shared" si="225"/>
        <v/>
      </c>
      <c r="P2920" s="75" t="str">
        <f t="shared" si="226"/>
        <v/>
      </c>
      <c r="Q2920" s="77" t="str">
        <f t="shared" si="227"/>
        <v/>
      </c>
      <c r="R2920" s="77" t="str">
        <f t="shared" si="228"/>
        <v/>
      </c>
      <c r="S2920" s="77" t="str">
        <f>IF(O2920="","",IF(OR(VALUE(LEFT(O2920,2))&gt;IF(RIGHT(J2920,1)="M",7,19),AND(OR(LEFT(O2920,2)={"07","19"}),VALUE(RIGHT(O2920,2))&gt;15)),TRUE,FALSE))</f>
        <v/>
      </c>
      <c r="T2920" s="77" t="str">
        <f>IF(O2920="","",IF(OR(VALUE(LEFT(O2920,2))&gt;IF(RIGHT(J2920,1)="M",7,19),AND(OR(LEFT(O2920,2)={"07","19"}),VALUE(RIGHT(O2920,2))&gt;5)),TRUE,FALSE))</f>
        <v/>
      </c>
    </row>
    <row r="2921" spans="12:20" x14ac:dyDescent="0.25">
      <c r="L2921" s="75">
        <f>COUNTIF($B$2:B2921,B2921)</f>
        <v>0</v>
      </c>
      <c r="M2921" s="75">
        <f>COUNTIF($L$2:L2921,4)</f>
        <v>42</v>
      </c>
      <c r="N2921" s="76" t="str">
        <f t="shared" si="229"/>
        <v>0</v>
      </c>
      <c r="O2921" s="76" t="str">
        <f t="shared" si="225"/>
        <v/>
      </c>
      <c r="P2921" s="75" t="str">
        <f t="shared" si="226"/>
        <v/>
      </c>
      <c r="Q2921" s="77" t="str">
        <f t="shared" si="227"/>
        <v/>
      </c>
      <c r="R2921" s="77" t="str">
        <f t="shared" si="228"/>
        <v/>
      </c>
      <c r="S2921" s="77" t="str">
        <f>IF(O2921="","",IF(OR(VALUE(LEFT(O2921,2))&gt;IF(RIGHT(J2921,1)="M",7,19),AND(OR(LEFT(O2921,2)={"07","19"}),VALUE(RIGHT(O2921,2))&gt;15)),TRUE,FALSE))</f>
        <v/>
      </c>
      <c r="T2921" s="77" t="str">
        <f>IF(O2921="","",IF(OR(VALUE(LEFT(O2921,2))&gt;IF(RIGHT(J2921,1)="M",7,19),AND(OR(LEFT(O2921,2)={"07","19"}),VALUE(RIGHT(O2921,2))&gt;5)),TRUE,FALSE))</f>
        <v/>
      </c>
    </row>
    <row r="2922" spans="12:20" x14ac:dyDescent="0.25">
      <c r="L2922" s="75">
        <f>COUNTIF($B$2:B2922,B2922)</f>
        <v>0</v>
      </c>
      <c r="M2922" s="75">
        <f>COUNTIF($L$2:L2922,4)</f>
        <v>42</v>
      </c>
      <c r="N2922" s="76" t="str">
        <f t="shared" si="229"/>
        <v>0</v>
      </c>
      <c r="O2922" s="76" t="str">
        <f t="shared" si="225"/>
        <v/>
      </c>
      <c r="P2922" s="75" t="str">
        <f t="shared" si="226"/>
        <v/>
      </c>
      <c r="Q2922" s="77" t="str">
        <f t="shared" si="227"/>
        <v/>
      </c>
      <c r="R2922" s="77" t="str">
        <f t="shared" si="228"/>
        <v/>
      </c>
      <c r="S2922" s="77" t="str">
        <f>IF(O2922="","",IF(OR(VALUE(LEFT(O2922,2))&gt;IF(RIGHT(J2922,1)="M",7,19),AND(OR(LEFT(O2922,2)={"07","19"}),VALUE(RIGHT(O2922,2))&gt;15)),TRUE,FALSE))</f>
        <v/>
      </c>
      <c r="T2922" s="77" t="str">
        <f>IF(O2922="","",IF(OR(VALUE(LEFT(O2922,2))&gt;IF(RIGHT(J2922,1)="M",7,19),AND(OR(LEFT(O2922,2)={"07","19"}),VALUE(RIGHT(O2922,2))&gt;5)),TRUE,FALSE))</f>
        <v/>
      </c>
    </row>
    <row r="2923" spans="12:20" x14ac:dyDescent="0.25">
      <c r="L2923" s="75">
        <f>COUNTIF($B$2:B2923,B2923)</f>
        <v>0</v>
      </c>
      <c r="M2923" s="75">
        <f>COUNTIF($L$2:L2923,4)</f>
        <v>42</v>
      </c>
      <c r="N2923" s="76" t="str">
        <f t="shared" si="229"/>
        <v>0</v>
      </c>
      <c r="O2923" s="76" t="str">
        <f t="shared" si="225"/>
        <v/>
      </c>
      <c r="P2923" s="75" t="str">
        <f t="shared" si="226"/>
        <v/>
      </c>
      <c r="Q2923" s="77" t="str">
        <f t="shared" si="227"/>
        <v/>
      </c>
      <c r="R2923" s="77" t="str">
        <f t="shared" si="228"/>
        <v/>
      </c>
      <c r="S2923" s="77" t="str">
        <f>IF(O2923="","",IF(OR(VALUE(LEFT(O2923,2))&gt;IF(RIGHT(J2923,1)="M",7,19),AND(OR(LEFT(O2923,2)={"07","19"}),VALUE(RIGHT(O2923,2))&gt;15)),TRUE,FALSE))</f>
        <v/>
      </c>
      <c r="T2923" s="77" t="str">
        <f>IF(O2923="","",IF(OR(VALUE(LEFT(O2923,2))&gt;IF(RIGHT(J2923,1)="M",7,19),AND(OR(LEFT(O2923,2)={"07","19"}),VALUE(RIGHT(O2923,2))&gt;5)),TRUE,FALSE))</f>
        <v/>
      </c>
    </row>
    <row r="2924" spans="12:20" x14ac:dyDescent="0.25">
      <c r="L2924" s="75">
        <f>COUNTIF($B$2:B2924,B2924)</f>
        <v>0</v>
      </c>
      <c r="M2924" s="75">
        <f>COUNTIF($L$2:L2924,4)</f>
        <v>42</v>
      </c>
      <c r="N2924" s="76" t="str">
        <f t="shared" si="229"/>
        <v>0</v>
      </c>
      <c r="O2924" s="76" t="str">
        <f t="shared" si="225"/>
        <v/>
      </c>
      <c r="P2924" s="75" t="str">
        <f t="shared" si="226"/>
        <v/>
      </c>
      <c r="Q2924" s="77" t="str">
        <f t="shared" si="227"/>
        <v/>
      </c>
      <c r="R2924" s="77" t="str">
        <f t="shared" si="228"/>
        <v/>
      </c>
      <c r="S2924" s="77" t="str">
        <f>IF(O2924="","",IF(OR(VALUE(LEFT(O2924,2))&gt;IF(RIGHT(J2924,1)="M",7,19),AND(OR(LEFT(O2924,2)={"07","19"}),VALUE(RIGHT(O2924,2))&gt;15)),TRUE,FALSE))</f>
        <v/>
      </c>
      <c r="T2924" s="77" t="str">
        <f>IF(O2924="","",IF(OR(VALUE(LEFT(O2924,2))&gt;IF(RIGHT(J2924,1)="M",7,19),AND(OR(LEFT(O2924,2)={"07","19"}),VALUE(RIGHT(O2924,2))&gt;5)),TRUE,FALSE))</f>
        <v/>
      </c>
    </row>
    <row r="2925" spans="12:20" x14ac:dyDescent="0.25">
      <c r="L2925" s="75">
        <f>COUNTIF($B$2:B2925,B2925)</f>
        <v>0</v>
      </c>
      <c r="M2925" s="75">
        <f>COUNTIF($L$2:L2925,4)</f>
        <v>42</v>
      </c>
      <c r="N2925" s="76" t="str">
        <f t="shared" si="229"/>
        <v>0</v>
      </c>
      <c r="O2925" s="76" t="str">
        <f t="shared" si="225"/>
        <v/>
      </c>
      <c r="P2925" s="75" t="str">
        <f t="shared" si="226"/>
        <v/>
      </c>
      <c r="Q2925" s="77" t="str">
        <f t="shared" si="227"/>
        <v/>
      </c>
      <c r="R2925" s="77" t="str">
        <f t="shared" si="228"/>
        <v/>
      </c>
      <c r="S2925" s="77" t="str">
        <f>IF(O2925="","",IF(OR(VALUE(LEFT(O2925,2))&gt;IF(RIGHT(J2925,1)="M",7,19),AND(OR(LEFT(O2925,2)={"07","19"}),VALUE(RIGHT(O2925,2))&gt;15)),TRUE,FALSE))</f>
        <v/>
      </c>
      <c r="T2925" s="77" t="str">
        <f>IF(O2925="","",IF(OR(VALUE(LEFT(O2925,2))&gt;IF(RIGHT(J2925,1)="M",7,19),AND(OR(LEFT(O2925,2)={"07","19"}),VALUE(RIGHT(O2925,2))&gt;5)),TRUE,FALSE))</f>
        <v/>
      </c>
    </row>
    <row r="2926" spans="12:20" x14ac:dyDescent="0.25">
      <c r="L2926" s="75">
        <f>COUNTIF($B$2:B2926,B2926)</f>
        <v>0</v>
      </c>
      <c r="M2926" s="75">
        <f>COUNTIF($L$2:L2926,4)</f>
        <v>42</v>
      </c>
      <c r="N2926" s="76" t="str">
        <f t="shared" si="229"/>
        <v>0</v>
      </c>
      <c r="O2926" s="76" t="str">
        <f t="shared" si="225"/>
        <v/>
      </c>
      <c r="P2926" s="75" t="str">
        <f t="shared" si="226"/>
        <v/>
      </c>
      <c r="Q2926" s="77" t="str">
        <f t="shared" si="227"/>
        <v/>
      </c>
      <c r="R2926" s="77" t="str">
        <f t="shared" si="228"/>
        <v/>
      </c>
      <c r="S2926" s="77" t="str">
        <f>IF(O2926="","",IF(OR(VALUE(LEFT(O2926,2))&gt;IF(RIGHT(J2926,1)="M",7,19),AND(OR(LEFT(O2926,2)={"07","19"}),VALUE(RIGHT(O2926,2))&gt;15)),TRUE,FALSE))</f>
        <v/>
      </c>
      <c r="T2926" s="77" t="str">
        <f>IF(O2926="","",IF(OR(VALUE(LEFT(O2926,2))&gt;IF(RIGHT(J2926,1)="M",7,19),AND(OR(LEFT(O2926,2)={"07","19"}),VALUE(RIGHT(O2926,2))&gt;5)),TRUE,FALSE))</f>
        <v/>
      </c>
    </row>
    <row r="2927" spans="12:20" x14ac:dyDescent="0.25">
      <c r="L2927" s="75">
        <f>COUNTIF($B$2:B2927,B2927)</f>
        <v>0</v>
      </c>
      <c r="M2927" s="75">
        <f>COUNTIF($L$2:L2927,4)</f>
        <v>42</v>
      </c>
      <c r="N2927" s="76" t="str">
        <f t="shared" si="229"/>
        <v>0</v>
      </c>
      <c r="O2927" s="76" t="str">
        <f t="shared" si="225"/>
        <v/>
      </c>
      <c r="P2927" s="75" t="str">
        <f t="shared" si="226"/>
        <v/>
      </c>
      <c r="Q2927" s="77" t="str">
        <f t="shared" si="227"/>
        <v/>
      </c>
      <c r="R2927" s="77" t="str">
        <f t="shared" si="228"/>
        <v/>
      </c>
      <c r="S2927" s="77" t="str">
        <f>IF(O2927="","",IF(OR(VALUE(LEFT(O2927,2))&gt;IF(RIGHT(J2927,1)="M",7,19),AND(OR(LEFT(O2927,2)={"07","19"}),VALUE(RIGHT(O2927,2))&gt;15)),TRUE,FALSE))</f>
        <v/>
      </c>
      <c r="T2927" s="77" t="str">
        <f>IF(O2927="","",IF(OR(VALUE(LEFT(O2927,2))&gt;IF(RIGHT(J2927,1)="M",7,19),AND(OR(LEFT(O2927,2)={"07","19"}),VALUE(RIGHT(O2927,2))&gt;5)),TRUE,FALSE))</f>
        <v/>
      </c>
    </row>
    <row r="2928" spans="12:20" x14ac:dyDescent="0.25">
      <c r="L2928" s="75">
        <f>COUNTIF($B$2:B2928,B2928)</f>
        <v>0</v>
      </c>
      <c r="M2928" s="75">
        <f>COUNTIF($L$2:L2928,4)</f>
        <v>42</v>
      </c>
      <c r="N2928" s="76" t="str">
        <f t="shared" si="229"/>
        <v>0</v>
      </c>
      <c r="O2928" s="76" t="str">
        <f t="shared" si="225"/>
        <v/>
      </c>
      <c r="P2928" s="75" t="str">
        <f t="shared" si="226"/>
        <v/>
      </c>
      <c r="Q2928" s="77" t="str">
        <f t="shared" si="227"/>
        <v/>
      </c>
      <c r="R2928" s="77" t="str">
        <f t="shared" si="228"/>
        <v/>
      </c>
      <c r="S2928" s="77" t="str">
        <f>IF(O2928="","",IF(OR(VALUE(LEFT(O2928,2))&gt;IF(RIGHT(J2928,1)="M",7,19),AND(OR(LEFT(O2928,2)={"07","19"}),VALUE(RIGHT(O2928,2))&gt;15)),TRUE,FALSE))</f>
        <v/>
      </c>
      <c r="T2928" s="77" t="str">
        <f>IF(O2928="","",IF(OR(VALUE(LEFT(O2928,2))&gt;IF(RIGHT(J2928,1)="M",7,19),AND(OR(LEFT(O2928,2)={"07","19"}),VALUE(RIGHT(O2928,2))&gt;5)),TRUE,FALSE))</f>
        <v/>
      </c>
    </row>
    <row r="2929" spans="12:20" x14ac:dyDescent="0.25">
      <c r="L2929" s="75">
        <f>COUNTIF($B$2:B2929,B2929)</f>
        <v>0</v>
      </c>
      <c r="M2929" s="75">
        <f>COUNTIF($L$2:L2929,4)</f>
        <v>42</v>
      </c>
      <c r="N2929" s="76" t="str">
        <f t="shared" si="229"/>
        <v>0</v>
      </c>
      <c r="O2929" s="76" t="str">
        <f t="shared" si="225"/>
        <v/>
      </c>
      <c r="P2929" s="75" t="str">
        <f t="shared" si="226"/>
        <v/>
      </c>
      <c r="Q2929" s="77" t="str">
        <f t="shared" si="227"/>
        <v/>
      </c>
      <c r="R2929" s="77" t="str">
        <f t="shared" si="228"/>
        <v/>
      </c>
      <c r="S2929" s="77" t="str">
        <f>IF(O2929="","",IF(OR(VALUE(LEFT(O2929,2))&gt;IF(RIGHT(J2929,1)="M",7,19),AND(OR(LEFT(O2929,2)={"07","19"}),VALUE(RIGHT(O2929,2))&gt;15)),TRUE,FALSE))</f>
        <v/>
      </c>
      <c r="T2929" s="77" t="str">
        <f>IF(O2929="","",IF(OR(VALUE(LEFT(O2929,2))&gt;IF(RIGHT(J2929,1)="M",7,19),AND(OR(LEFT(O2929,2)={"07","19"}),VALUE(RIGHT(O2929,2))&gt;5)),TRUE,FALSE))</f>
        <v/>
      </c>
    </row>
    <row r="2930" spans="12:20" x14ac:dyDescent="0.25">
      <c r="L2930" s="75">
        <f>COUNTIF($B$2:B2930,B2930)</f>
        <v>0</v>
      </c>
      <c r="M2930" s="75">
        <f>COUNTIF($L$2:L2930,4)</f>
        <v>42</v>
      </c>
      <c r="N2930" s="76" t="str">
        <f t="shared" si="229"/>
        <v>0</v>
      </c>
      <c r="O2930" s="76" t="str">
        <f t="shared" si="225"/>
        <v/>
      </c>
      <c r="P2930" s="75" t="str">
        <f t="shared" si="226"/>
        <v/>
      </c>
      <c r="Q2930" s="77" t="str">
        <f t="shared" si="227"/>
        <v/>
      </c>
      <c r="R2930" s="77" t="str">
        <f t="shared" si="228"/>
        <v/>
      </c>
      <c r="S2930" s="77" t="str">
        <f>IF(O2930="","",IF(OR(VALUE(LEFT(O2930,2))&gt;IF(RIGHT(J2930,1)="M",7,19),AND(OR(LEFT(O2930,2)={"07","19"}),VALUE(RIGHT(O2930,2))&gt;15)),TRUE,FALSE))</f>
        <v/>
      </c>
      <c r="T2930" s="77" t="str">
        <f>IF(O2930="","",IF(OR(VALUE(LEFT(O2930,2))&gt;IF(RIGHT(J2930,1)="M",7,19),AND(OR(LEFT(O2930,2)={"07","19"}),VALUE(RIGHT(O2930,2))&gt;5)),TRUE,FALSE))</f>
        <v/>
      </c>
    </row>
    <row r="2931" spans="12:20" x14ac:dyDescent="0.25">
      <c r="L2931" s="75">
        <f>COUNTIF($B$2:B2931,B2931)</f>
        <v>0</v>
      </c>
      <c r="M2931" s="75">
        <f>COUNTIF($L$2:L2931,4)</f>
        <v>42</v>
      </c>
      <c r="N2931" s="76" t="str">
        <f t="shared" si="229"/>
        <v>0</v>
      </c>
      <c r="O2931" s="76" t="str">
        <f t="shared" si="225"/>
        <v/>
      </c>
      <c r="P2931" s="75" t="str">
        <f t="shared" si="226"/>
        <v/>
      </c>
      <c r="Q2931" s="77" t="str">
        <f t="shared" si="227"/>
        <v/>
      </c>
      <c r="R2931" s="77" t="str">
        <f t="shared" si="228"/>
        <v/>
      </c>
      <c r="S2931" s="77" t="str">
        <f>IF(O2931="","",IF(OR(VALUE(LEFT(O2931,2))&gt;IF(RIGHT(J2931,1)="M",7,19),AND(OR(LEFT(O2931,2)={"07","19"}),VALUE(RIGHT(O2931,2))&gt;15)),TRUE,FALSE))</f>
        <v/>
      </c>
      <c r="T2931" s="77" t="str">
        <f>IF(O2931="","",IF(OR(VALUE(LEFT(O2931,2))&gt;IF(RIGHT(J2931,1)="M",7,19),AND(OR(LEFT(O2931,2)={"07","19"}),VALUE(RIGHT(O2931,2))&gt;5)),TRUE,FALSE))</f>
        <v/>
      </c>
    </row>
    <row r="2932" spans="12:20" x14ac:dyDescent="0.25">
      <c r="L2932" s="75">
        <f>COUNTIF($B$2:B2932,B2932)</f>
        <v>0</v>
      </c>
      <c r="M2932" s="75">
        <f>COUNTIF($L$2:L2932,4)</f>
        <v>42</v>
      </c>
      <c r="N2932" s="76" t="str">
        <f t="shared" si="229"/>
        <v>0</v>
      </c>
      <c r="O2932" s="76" t="str">
        <f t="shared" si="225"/>
        <v/>
      </c>
      <c r="P2932" s="75" t="str">
        <f t="shared" si="226"/>
        <v/>
      </c>
      <c r="Q2932" s="77" t="str">
        <f t="shared" si="227"/>
        <v/>
      </c>
      <c r="R2932" s="77" t="str">
        <f t="shared" si="228"/>
        <v/>
      </c>
      <c r="S2932" s="77" t="str">
        <f>IF(O2932="","",IF(OR(VALUE(LEFT(O2932,2))&gt;IF(RIGHT(J2932,1)="M",7,19),AND(OR(LEFT(O2932,2)={"07","19"}),VALUE(RIGHT(O2932,2))&gt;15)),TRUE,FALSE))</f>
        <v/>
      </c>
      <c r="T2932" s="77" t="str">
        <f>IF(O2932="","",IF(OR(VALUE(LEFT(O2932,2))&gt;IF(RIGHT(J2932,1)="M",7,19),AND(OR(LEFT(O2932,2)={"07","19"}),VALUE(RIGHT(O2932,2))&gt;5)),TRUE,FALSE))</f>
        <v/>
      </c>
    </row>
    <row r="2933" spans="12:20" x14ac:dyDescent="0.25">
      <c r="L2933" s="75">
        <f>COUNTIF($B$2:B2933,B2933)</f>
        <v>0</v>
      </c>
      <c r="M2933" s="75">
        <f>COUNTIF($L$2:L2933,4)</f>
        <v>42</v>
      </c>
      <c r="N2933" s="76" t="str">
        <f t="shared" si="229"/>
        <v>0</v>
      </c>
      <c r="O2933" s="76" t="str">
        <f t="shared" si="225"/>
        <v/>
      </c>
      <c r="P2933" s="75" t="str">
        <f t="shared" si="226"/>
        <v/>
      </c>
      <c r="Q2933" s="77" t="str">
        <f t="shared" si="227"/>
        <v/>
      </c>
      <c r="R2933" s="77" t="str">
        <f t="shared" si="228"/>
        <v/>
      </c>
      <c r="S2933" s="77" t="str">
        <f>IF(O2933="","",IF(OR(VALUE(LEFT(O2933,2))&gt;IF(RIGHT(J2933,1)="M",7,19),AND(OR(LEFT(O2933,2)={"07","19"}),VALUE(RIGHT(O2933,2))&gt;15)),TRUE,FALSE))</f>
        <v/>
      </c>
      <c r="T2933" s="77" t="str">
        <f>IF(O2933="","",IF(OR(VALUE(LEFT(O2933,2))&gt;IF(RIGHT(J2933,1)="M",7,19),AND(OR(LEFT(O2933,2)={"07","19"}),VALUE(RIGHT(O2933,2))&gt;5)),TRUE,FALSE))</f>
        <v/>
      </c>
    </row>
    <row r="2934" spans="12:20" x14ac:dyDescent="0.25">
      <c r="L2934" s="75">
        <f>COUNTIF($B$2:B2934,B2934)</f>
        <v>0</v>
      </c>
      <c r="M2934" s="75">
        <f>COUNTIF($L$2:L2934,4)</f>
        <v>42</v>
      </c>
      <c r="N2934" s="76" t="str">
        <f t="shared" si="229"/>
        <v>0</v>
      </c>
      <c r="O2934" s="76" t="str">
        <f t="shared" si="225"/>
        <v/>
      </c>
      <c r="P2934" s="75" t="str">
        <f t="shared" si="226"/>
        <v/>
      </c>
      <c r="Q2934" s="77" t="str">
        <f t="shared" si="227"/>
        <v/>
      </c>
      <c r="R2934" s="77" t="str">
        <f t="shared" si="228"/>
        <v/>
      </c>
      <c r="S2934" s="77" t="str">
        <f>IF(O2934="","",IF(OR(VALUE(LEFT(O2934,2))&gt;IF(RIGHT(J2934,1)="M",7,19),AND(OR(LEFT(O2934,2)={"07","19"}),VALUE(RIGHT(O2934,2))&gt;15)),TRUE,FALSE))</f>
        <v/>
      </c>
      <c r="T2934" s="77" t="str">
        <f>IF(O2934="","",IF(OR(VALUE(LEFT(O2934,2))&gt;IF(RIGHT(J2934,1)="M",7,19),AND(OR(LEFT(O2934,2)={"07","19"}),VALUE(RIGHT(O2934,2))&gt;5)),TRUE,FALSE))</f>
        <v/>
      </c>
    </row>
    <row r="2935" spans="12:20" x14ac:dyDescent="0.25">
      <c r="L2935" s="75">
        <f>COUNTIF($B$2:B2935,B2935)</f>
        <v>0</v>
      </c>
      <c r="M2935" s="75">
        <f>COUNTIF($L$2:L2935,4)</f>
        <v>42</v>
      </c>
      <c r="N2935" s="76" t="str">
        <f t="shared" si="229"/>
        <v>0</v>
      </c>
      <c r="O2935" s="76" t="str">
        <f t="shared" si="225"/>
        <v/>
      </c>
      <c r="P2935" s="75" t="str">
        <f t="shared" si="226"/>
        <v/>
      </c>
      <c r="Q2935" s="77" t="str">
        <f t="shared" si="227"/>
        <v/>
      </c>
      <c r="R2935" s="77" t="str">
        <f t="shared" si="228"/>
        <v/>
      </c>
      <c r="S2935" s="77" t="str">
        <f>IF(O2935="","",IF(OR(VALUE(LEFT(O2935,2))&gt;IF(RIGHT(J2935,1)="M",7,19),AND(OR(LEFT(O2935,2)={"07","19"}),VALUE(RIGHT(O2935,2))&gt;15)),TRUE,FALSE))</f>
        <v/>
      </c>
      <c r="T2935" s="77" t="str">
        <f>IF(O2935="","",IF(OR(VALUE(LEFT(O2935,2))&gt;IF(RIGHT(J2935,1)="M",7,19),AND(OR(LEFT(O2935,2)={"07","19"}),VALUE(RIGHT(O2935,2))&gt;5)),TRUE,FALSE))</f>
        <v/>
      </c>
    </row>
    <row r="2936" spans="12:20" x14ac:dyDescent="0.25">
      <c r="L2936" s="75">
        <f>COUNTIF($B$2:B2936,B2936)</f>
        <v>0</v>
      </c>
      <c r="M2936" s="75">
        <f>COUNTIF($L$2:L2936,4)</f>
        <v>42</v>
      </c>
      <c r="N2936" s="76" t="str">
        <f t="shared" si="229"/>
        <v>0</v>
      </c>
      <c r="O2936" s="76" t="str">
        <f t="shared" si="225"/>
        <v/>
      </c>
      <c r="P2936" s="75" t="str">
        <f t="shared" si="226"/>
        <v/>
      </c>
      <c r="Q2936" s="77" t="str">
        <f t="shared" si="227"/>
        <v/>
      </c>
      <c r="R2936" s="77" t="str">
        <f t="shared" si="228"/>
        <v/>
      </c>
      <c r="S2936" s="77" t="str">
        <f>IF(O2936="","",IF(OR(VALUE(LEFT(O2936,2))&gt;IF(RIGHT(J2936,1)="M",7,19),AND(OR(LEFT(O2936,2)={"07","19"}),VALUE(RIGHT(O2936,2))&gt;15)),TRUE,FALSE))</f>
        <v/>
      </c>
      <c r="T2936" s="77" t="str">
        <f>IF(O2936="","",IF(OR(VALUE(LEFT(O2936,2))&gt;IF(RIGHT(J2936,1)="M",7,19),AND(OR(LEFT(O2936,2)={"07","19"}),VALUE(RIGHT(O2936,2))&gt;5)),TRUE,FALSE))</f>
        <v/>
      </c>
    </row>
    <row r="2937" spans="12:20" x14ac:dyDescent="0.25">
      <c r="L2937" s="75">
        <f>COUNTIF($B$2:B2937,B2937)</f>
        <v>0</v>
      </c>
      <c r="M2937" s="75">
        <f>COUNTIF($L$2:L2937,4)</f>
        <v>42</v>
      </c>
      <c r="N2937" s="76" t="str">
        <f t="shared" si="229"/>
        <v>0</v>
      </c>
      <c r="O2937" s="76" t="str">
        <f t="shared" si="225"/>
        <v/>
      </c>
      <c r="P2937" s="75" t="str">
        <f t="shared" si="226"/>
        <v/>
      </c>
      <c r="Q2937" s="77" t="str">
        <f t="shared" si="227"/>
        <v/>
      </c>
      <c r="R2937" s="77" t="str">
        <f t="shared" si="228"/>
        <v/>
      </c>
      <c r="S2937" s="77" t="str">
        <f>IF(O2937="","",IF(OR(VALUE(LEFT(O2937,2))&gt;IF(RIGHT(J2937,1)="M",7,19),AND(OR(LEFT(O2937,2)={"07","19"}),VALUE(RIGHT(O2937,2))&gt;15)),TRUE,FALSE))</f>
        <v/>
      </c>
      <c r="T2937" s="77" t="str">
        <f>IF(O2937="","",IF(OR(VALUE(LEFT(O2937,2))&gt;IF(RIGHT(J2937,1)="M",7,19),AND(OR(LEFT(O2937,2)={"07","19"}),VALUE(RIGHT(O2937,2))&gt;5)),TRUE,FALSE))</f>
        <v/>
      </c>
    </row>
    <row r="2938" spans="12:20" x14ac:dyDescent="0.25">
      <c r="L2938" s="75">
        <f>COUNTIF($B$2:B2938,B2938)</f>
        <v>0</v>
      </c>
      <c r="M2938" s="75">
        <f>COUNTIF($L$2:L2938,4)</f>
        <v>42</v>
      </c>
      <c r="N2938" s="76" t="str">
        <f t="shared" si="229"/>
        <v>0</v>
      </c>
      <c r="O2938" s="76" t="str">
        <f t="shared" si="225"/>
        <v/>
      </c>
      <c r="P2938" s="75" t="str">
        <f t="shared" si="226"/>
        <v/>
      </c>
      <c r="Q2938" s="77" t="str">
        <f t="shared" si="227"/>
        <v/>
      </c>
      <c r="R2938" s="77" t="str">
        <f t="shared" si="228"/>
        <v/>
      </c>
      <c r="S2938" s="77" t="str">
        <f>IF(O2938="","",IF(OR(VALUE(LEFT(O2938,2))&gt;IF(RIGHT(J2938,1)="M",7,19),AND(OR(LEFT(O2938,2)={"07","19"}),VALUE(RIGHT(O2938,2))&gt;15)),TRUE,FALSE))</f>
        <v/>
      </c>
      <c r="T2938" s="77" t="str">
        <f>IF(O2938="","",IF(OR(VALUE(LEFT(O2938,2))&gt;IF(RIGHT(J2938,1)="M",7,19),AND(OR(LEFT(O2938,2)={"07","19"}),VALUE(RIGHT(O2938,2))&gt;5)),TRUE,FALSE))</f>
        <v/>
      </c>
    </row>
    <row r="2939" spans="12:20" x14ac:dyDescent="0.25">
      <c r="L2939" s="75">
        <f>COUNTIF($B$2:B2939,B2939)</f>
        <v>0</v>
      </c>
      <c r="M2939" s="75">
        <f>COUNTIF($L$2:L2939,4)</f>
        <v>42</v>
      </c>
      <c r="N2939" s="76" t="str">
        <f t="shared" si="229"/>
        <v>0</v>
      </c>
      <c r="O2939" s="76" t="str">
        <f t="shared" si="225"/>
        <v/>
      </c>
      <c r="P2939" s="75" t="str">
        <f t="shared" si="226"/>
        <v/>
      </c>
      <c r="Q2939" s="77" t="str">
        <f t="shared" si="227"/>
        <v/>
      </c>
      <c r="R2939" s="77" t="str">
        <f t="shared" si="228"/>
        <v/>
      </c>
      <c r="S2939" s="77" t="str">
        <f>IF(O2939="","",IF(OR(VALUE(LEFT(O2939,2))&gt;IF(RIGHT(J2939,1)="M",7,19),AND(OR(LEFT(O2939,2)={"07","19"}),VALUE(RIGHT(O2939,2))&gt;15)),TRUE,FALSE))</f>
        <v/>
      </c>
      <c r="T2939" s="77" t="str">
        <f>IF(O2939="","",IF(OR(VALUE(LEFT(O2939,2))&gt;IF(RIGHT(J2939,1)="M",7,19),AND(OR(LEFT(O2939,2)={"07","19"}),VALUE(RIGHT(O2939,2))&gt;5)),TRUE,FALSE))</f>
        <v/>
      </c>
    </row>
    <row r="2940" spans="12:20" x14ac:dyDescent="0.25">
      <c r="L2940" s="75">
        <f>COUNTIF($B$2:B2940,B2940)</f>
        <v>0</v>
      </c>
      <c r="M2940" s="75">
        <f>COUNTIF($L$2:L2940,4)</f>
        <v>42</v>
      </c>
      <c r="N2940" s="76" t="str">
        <f t="shared" si="229"/>
        <v>0</v>
      </c>
      <c r="O2940" s="76" t="str">
        <f t="shared" si="225"/>
        <v/>
      </c>
      <c r="P2940" s="75" t="str">
        <f t="shared" si="226"/>
        <v/>
      </c>
      <c r="Q2940" s="77" t="str">
        <f t="shared" si="227"/>
        <v/>
      </c>
      <c r="R2940" s="77" t="str">
        <f t="shared" si="228"/>
        <v/>
      </c>
      <c r="S2940" s="77" t="str">
        <f>IF(O2940="","",IF(OR(VALUE(LEFT(O2940,2))&gt;IF(RIGHT(J2940,1)="M",7,19),AND(OR(LEFT(O2940,2)={"07","19"}),VALUE(RIGHT(O2940,2))&gt;15)),TRUE,FALSE))</f>
        <v/>
      </c>
      <c r="T2940" s="77" t="str">
        <f>IF(O2940="","",IF(OR(VALUE(LEFT(O2940,2))&gt;IF(RIGHT(J2940,1)="M",7,19),AND(OR(LEFT(O2940,2)={"07","19"}),VALUE(RIGHT(O2940,2))&gt;5)),TRUE,FALSE))</f>
        <v/>
      </c>
    </row>
    <row r="2941" spans="12:20" x14ac:dyDescent="0.25">
      <c r="L2941" s="75">
        <f>COUNTIF($B$2:B2941,B2941)</f>
        <v>0</v>
      </c>
      <c r="M2941" s="75">
        <f>COUNTIF($L$2:L2941,4)</f>
        <v>42</v>
      </c>
      <c r="N2941" s="76" t="str">
        <f t="shared" si="229"/>
        <v>0</v>
      </c>
      <c r="O2941" s="76" t="str">
        <f t="shared" si="225"/>
        <v/>
      </c>
      <c r="P2941" s="75" t="str">
        <f t="shared" si="226"/>
        <v/>
      </c>
      <c r="Q2941" s="77" t="str">
        <f t="shared" si="227"/>
        <v/>
      </c>
      <c r="R2941" s="77" t="str">
        <f t="shared" si="228"/>
        <v/>
      </c>
      <c r="S2941" s="77" t="str">
        <f>IF(O2941="","",IF(OR(VALUE(LEFT(O2941,2))&gt;IF(RIGHT(J2941,1)="M",7,19),AND(OR(LEFT(O2941,2)={"07","19"}),VALUE(RIGHT(O2941,2))&gt;15)),TRUE,FALSE))</f>
        <v/>
      </c>
      <c r="T2941" s="77" t="str">
        <f>IF(O2941="","",IF(OR(VALUE(LEFT(O2941,2))&gt;IF(RIGHT(J2941,1)="M",7,19),AND(OR(LEFT(O2941,2)={"07","19"}),VALUE(RIGHT(O2941,2))&gt;5)),TRUE,FALSE))</f>
        <v/>
      </c>
    </row>
    <row r="2942" spans="12:20" x14ac:dyDescent="0.25">
      <c r="L2942" s="75">
        <f>COUNTIF($B$2:B2942,B2942)</f>
        <v>0</v>
      </c>
      <c r="M2942" s="75">
        <f>COUNTIF($L$2:L2942,4)</f>
        <v>42</v>
      </c>
      <c r="N2942" s="76" t="str">
        <f t="shared" si="229"/>
        <v>0</v>
      </c>
      <c r="O2942" s="76" t="str">
        <f t="shared" si="225"/>
        <v/>
      </c>
      <c r="P2942" s="75" t="str">
        <f t="shared" si="226"/>
        <v/>
      </c>
      <c r="Q2942" s="77" t="str">
        <f t="shared" si="227"/>
        <v/>
      </c>
      <c r="R2942" s="77" t="str">
        <f t="shared" si="228"/>
        <v/>
      </c>
      <c r="S2942" s="77" t="str">
        <f>IF(O2942="","",IF(OR(VALUE(LEFT(O2942,2))&gt;IF(RIGHT(J2942,1)="M",7,19),AND(OR(LEFT(O2942,2)={"07","19"}),VALUE(RIGHT(O2942,2))&gt;15)),TRUE,FALSE))</f>
        <v/>
      </c>
      <c r="T2942" s="77" t="str">
        <f>IF(O2942="","",IF(OR(VALUE(LEFT(O2942,2))&gt;IF(RIGHT(J2942,1)="M",7,19),AND(OR(LEFT(O2942,2)={"07","19"}),VALUE(RIGHT(O2942,2))&gt;5)),TRUE,FALSE))</f>
        <v/>
      </c>
    </row>
    <row r="2943" spans="12:20" x14ac:dyDescent="0.25">
      <c r="L2943" s="75">
        <f>COUNTIF($B$2:B2943,B2943)</f>
        <v>0</v>
      </c>
      <c r="M2943" s="75">
        <f>COUNTIF($L$2:L2943,4)</f>
        <v>42</v>
      </c>
      <c r="N2943" s="76" t="str">
        <f t="shared" si="229"/>
        <v>0</v>
      </c>
      <c r="O2943" s="76" t="str">
        <f t="shared" si="225"/>
        <v/>
      </c>
      <c r="P2943" s="75" t="str">
        <f t="shared" si="226"/>
        <v/>
      </c>
      <c r="Q2943" s="77" t="str">
        <f t="shared" si="227"/>
        <v/>
      </c>
      <c r="R2943" s="77" t="str">
        <f t="shared" si="228"/>
        <v/>
      </c>
      <c r="S2943" s="77" t="str">
        <f>IF(O2943="","",IF(OR(VALUE(LEFT(O2943,2))&gt;IF(RIGHT(J2943,1)="M",7,19),AND(OR(LEFT(O2943,2)={"07","19"}),VALUE(RIGHT(O2943,2))&gt;15)),TRUE,FALSE))</f>
        <v/>
      </c>
      <c r="T2943" s="77" t="str">
        <f>IF(O2943="","",IF(OR(VALUE(LEFT(O2943,2))&gt;IF(RIGHT(J2943,1)="M",7,19),AND(OR(LEFT(O2943,2)={"07","19"}),VALUE(RIGHT(O2943,2))&gt;5)),TRUE,FALSE))</f>
        <v/>
      </c>
    </row>
    <row r="2944" spans="12:20" x14ac:dyDescent="0.25">
      <c r="L2944" s="75">
        <f>COUNTIF($B$2:B2944,B2944)</f>
        <v>0</v>
      </c>
      <c r="M2944" s="75">
        <f>COUNTIF($L$2:L2944,4)</f>
        <v>42</v>
      </c>
      <c r="N2944" s="76" t="str">
        <f t="shared" si="229"/>
        <v>0</v>
      </c>
      <c r="O2944" s="76" t="str">
        <f t="shared" si="225"/>
        <v/>
      </c>
      <c r="P2944" s="75" t="str">
        <f t="shared" si="226"/>
        <v/>
      </c>
      <c r="Q2944" s="77" t="str">
        <f t="shared" si="227"/>
        <v/>
      </c>
      <c r="R2944" s="77" t="str">
        <f t="shared" si="228"/>
        <v/>
      </c>
      <c r="S2944" s="77" t="str">
        <f>IF(O2944="","",IF(OR(VALUE(LEFT(O2944,2))&gt;IF(RIGHT(J2944,1)="M",7,19),AND(OR(LEFT(O2944,2)={"07","19"}),VALUE(RIGHT(O2944,2))&gt;15)),TRUE,FALSE))</f>
        <v/>
      </c>
      <c r="T2944" s="77" t="str">
        <f>IF(O2944="","",IF(OR(VALUE(LEFT(O2944,2))&gt;IF(RIGHT(J2944,1)="M",7,19),AND(OR(LEFT(O2944,2)={"07","19"}),VALUE(RIGHT(O2944,2))&gt;5)),TRUE,FALSE))</f>
        <v/>
      </c>
    </row>
    <row r="2945" spans="12:20" x14ac:dyDescent="0.25">
      <c r="L2945" s="75">
        <f>COUNTIF($B$2:B2945,B2945)</f>
        <v>0</v>
      </c>
      <c r="M2945" s="75">
        <f>COUNTIF($L$2:L2945,4)</f>
        <v>42</v>
      </c>
      <c r="N2945" s="76" t="str">
        <f t="shared" si="229"/>
        <v>0</v>
      </c>
      <c r="O2945" s="76" t="str">
        <f t="shared" si="225"/>
        <v/>
      </c>
      <c r="P2945" s="75" t="str">
        <f t="shared" si="226"/>
        <v/>
      </c>
      <c r="Q2945" s="77" t="str">
        <f t="shared" si="227"/>
        <v/>
      </c>
      <c r="R2945" s="77" t="str">
        <f t="shared" si="228"/>
        <v/>
      </c>
      <c r="S2945" s="77" t="str">
        <f>IF(O2945="","",IF(OR(VALUE(LEFT(O2945,2))&gt;IF(RIGHT(J2945,1)="M",7,19),AND(OR(LEFT(O2945,2)={"07","19"}),VALUE(RIGHT(O2945,2))&gt;15)),TRUE,FALSE))</f>
        <v/>
      </c>
      <c r="T2945" s="77" t="str">
        <f>IF(O2945="","",IF(OR(VALUE(LEFT(O2945,2))&gt;IF(RIGHT(J2945,1)="M",7,19),AND(OR(LEFT(O2945,2)={"07","19"}),VALUE(RIGHT(O2945,2))&gt;5)),TRUE,FALSE))</f>
        <v/>
      </c>
    </row>
    <row r="2946" spans="12:20" x14ac:dyDescent="0.25">
      <c r="L2946" s="75">
        <f>COUNTIF($B$2:B2946,B2946)</f>
        <v>0</v>
      </c>
      <c r="M2946" s="75">
        <f>COUNTIF($L$2:L2946,4)</f>
        <v>42</v>
      </c>
      <c r="N2946" s="76" t="str">
        <f t="shared" si="229"/>
        <v>0</v>
      </c>
      <c r="O2946" s="76" t="str">
        <f t="shared" ref="O2946:O3009" si="230">TRIM(SUBSTITUTE(SUBSTITUTE(D2946,"+",""),"_",""))</f>
        <v/>
      </c>
      <c r="P2946" s="75" t="str">
        <f t="shared" ref="P2946:P3009" si="231">TRIM(SUBSTITUTE(SUBSTITUTE(E2946,"+",""),"_",""))</f>
        <v/>
      </c>
      <c r="Q2946" s="77" t="str">
        <f t="shared" ref="Q2946:Q3009" si="232">IFERROR(IF(RIGHT(P2946,2)&lt;RIGHT(O2946,2),IF(P2946&lt;O2946,P2946+2360-O2946,P2946-40-O2946),IF(P2946&lt;O2946,P2946+2400-O2946,P2946-O2946)),"")</f>
        <v/>
      </c>
      <c r="R2946" s="77" t="str">
        <f t="shared" ref="R2946:R3009" si="233">IFERROR(ROUNDDOWN(Q2946/100,0),"")</f>
        <v/>
      </c>
      <c r="S2946" s="77" t="str">
        <f>IF(O2946="","",IF(OR(VALUE(LEFT(O2946,2))&gt;IF(RIGHT(J2946,1)="M",7,19),AND(OR(LEFT(O2946,2)={"07","19"}),VALUE(RIGHT(O2946,2))&gt;15)),TRUE,FALSE))</f>
        <v/>
      </c>
      <c r="T2946" s="77" t="str">
        <f>IF(O2946="","",IF(OR(VALUE(LEFT(O2946,2))&gt;IF(RIGHT(J2946,1)="M",7,19),AND(OR(LEFT(O2946,2)={"07","19"}),VALUE(RIGHT(O2946,2))&gt;5)),TRUE,FALSE))</f>
        <v/>
      </c>
    </row>
    <row r="2947" spans="12:20" x14ac:dyDescent="0.25">
      <c r="L2947" s="75">
        <f>COUNTIF($B$2:B2947,B2947)</f>
        <v>0</v>
      </c>
      <c r="M2947" s="75">
        <f>COUNTIF($L$2:L2947,4)</f>
        <v>42</v>
      </c>
      <c r="N2947" s="76" t="str">
        <f t="shared" ref="N2947:N3010" si="234">A2947&amp;DAY(C2947)</f>
        <v>0</v>
      </c>
      <c r="O2947" s="76" t="str">
        <f t="shared" si="230"/>
        <v/>
      </c>
      <c r="P2947" s="75" t="str">
        <f t="shared" si="231"/>
        <v/>
      </c>
      <c r="Q2947" s="77" t="str">
        <f t="shared" si="232"/>
        <v/>
      </c>
      <c r="R2947" s="77" t="str">
        <f t="shared" si="233"/>
        <v/>
      </c>
      <c r="S2947" s="77" t="str">
        <f>IF(O2947="","",IF(OR(VALUE(LEFT(O2947,2))&gt;IF(RIGHT(J2947,1)="M",7,19),AND(OR(LEFT(O2947,2)={"07","19"}),VALUE(RIGHT(O2947,2))&gt;15)),TRUE,FALSE))</f>
        <v/>
      </c>
      <c r="T2947" s="77" t="str">
        <f>IF(O2947="","",IF(OR(VALUE(LEFT(O2947,2))&gt;IF(RIGHT(J2947,1)="M",7,19),AND(OR(LEFT(O2947,2)={"07","19"}),VALUE(RIGHT(O2947,2))&gt;5)),TRUE,FALSE))</f>
        <v/>
      </c>
    </row>
    <row r="2948" spans="12:20" x14ac:dyDescent="0.25">
      <c r="L2948" s="75">
        <f>COUNTIF($B$2:B2948,B2948)</f>
        <v>0</v>
      </c>
      <c r="M2948" s="75">
        <f>COUNTIF($L$2:L2948,4)</f>
        <v>42</v>
      </c>
      <c r="N2948" s="76" t="str">
        <f t="shared" si="234"/>
        <v>0</v>
      </c>
      <c r="O2948" s="76" t="str">
        <f t="shared" si="230"/>
        <v/>
      </c>
      <c r="P2948" s="75" t="str">
        <f t="shared" si="231"/>
        <v/>
      </c>
      <c r="Q2948" s="77" t="str">
        <f t="shared" si="232"/>
        <v/>
      </c>
      <c r="R2948" s="77" t="str">
        <f t="shared" si="233"/>
        <v/>
      </c>
      <c r="S2948" s="77" t="str">
        <f>IF(O2948="","",IF(OR(VALUE(LEFT(O2948,2))&gt;IF(RIGHT(J2948,1)="M",7,19),AND(OR(LEFT(O2948,2)={"07","19"}),VALUE(RIGHT(O2948,2))&gt;15)),TRUE,FALSE))</f>
        <v/>
      </c>
      <c r="T2948" s="77" t="str">
        <f>IF(O2948="","",IF(OR(VALUE(LEFT(O2948,2))&gt;IF(RIGHT(J2948,1)="M",7,19),AND(OR(LEFT(O2948,2)={"07","19"}),VALUE(RIGHT(O2948,2))&gt;5)),TRUE,FALSE))</f>
        <v/>
      </c>
    </row>
    <row r="2949" spans="12:20" x14ac:dyDescent="0.25">
      <c r="L2949" s="75">
        <f>COUNTIF($B$2:B2949,B2949)</f>
        <v>0</v>
      </c>
      <c r="M2949" s="75">
        <f>COUNTIF($L$2:L2949,4)</f>
        <v>42</v>
      </c>
      <c r="N2949" s="76" t="str">
        <f t="shared" si="234"/>
        <v>0</v>
      </c>
      <c r="O2949" s="76" t="str">
        <f t="shared" si="230"/>
        <v/>
      </c>
      <c r="P2949" s="75" t="str">
        <f t="shared" si="231"/>
        <v/>
      </c>
      <c r="Q2949" s="77" t="str">
        <f t="shared" si="232"/>
        <v/>
      </c>
      <c r="R2949" s="77" t="str">
        <f t="shared" si="233"/>
        <v/>
      </c>
      <c r="S2949" s="77" t="str">
        <f>IF(O2949="","",IF(OR(VALUE(LEFT(O2949,2))&gt;IF(RIGHT(J2949,1)="M",7,19),AND(OR(LEFT(O2949,2)={"07","19"}),VALUE(RIGHT(O2949,2))&gt;15)),TRUE,FALSE))</f>
        <v/>
      </c>
      <c r="T2949" s="77" t="str">
        <f>IF(O2949="","",IF(OR(VALUE(LEFT(O2949,2))&gt;IF(RIGHT(J2949,1)="M",7,19),AND(OR(LEFT(O2949,2)={"07","19"}),VALUE(RIGHT(O2949,2))&gt;5)),TRUE,FALSE))</f>
        <v/>
      </c>
    </row>
    <row r="2950" spans="12:20" x14ac:dyDescent="0.25">
      <c r="L2950" s="75">
        <f>COUNTIF($B$2:B2950,B2950)</f>
        <v>0</v>
      </c>
      <c r="M2950" s="75">
        <f>COUNTIF($L$2:L2950,4)</f>
        <v>42</v>
      </c>
      <c r="N2950" s="76" t="str">
        <f t="shared" si="234"/>
        <v>0</v>
      </c>
      <c r="O2950" s="76" t="str">
        <f t="shared" si="230"/>
        <v/>
      </c>
      <c r="P2950" s="75" t="str">
        <f t="shared" si="231"/>
        <v/>
      </c>
      <c r="Q2950" s="77" t="str">
        <f t="shared" si="232"/>
        <v/>
      </c>
      <c r="R2950" s="77" t="str">
        <f t="shared" si="233"/>
        <v/>
      </c>
      <c r="S2950" s="77" t="str">
        <f>IF(O2950="","",IF(OR(VALUE(LEFT(O2950,2))&gt;IF(RIGHT(J2950,1)="M",7,19),AND(OR(LEFT(O2950,2)={"07","19"}),VALUE(RIGHT(O2950,2))&gt;15)),TRUE,FALSE))</f>
        <v/>
      </c>
      <c r="T2950" s="77" t="str">
        <f>IF(O2950="","",IF(OR(VALUE(LEFT(O2950,2))&gt;IF(RIGHT(J2950,1)="M",7,19),AND(OR(LEFT(O2950,2)={"07","19"}),VALUE(RIGHT(O2950,2))&gt;5)),TRUE,FALSE))</f>
        <v/>
      </c>
    </row>
    <row r="2951" spans="12:20" x14ac:dyDescent="0.25">
      <c r="L2951" s="75">
        <f>COUNTIF($B$2:B2951,B2951)</f>
        <v>0</v>
      </c>
      <c r="M2951" s="75">
        <f>COUNTIF($L$2:L2951,4)</f>
        <v>42</v>
      </c>
      <c r="N2951" s="76" t="str">
        <f t="shared" si="234"/>
        <v>0</v>
      </c>
      <c r="O2951" s="76" t="str">
        <f t="shared" si="230"/>
        <v/>
      </c>
      <c r="P2951" s="75" t="str">
        <f t="shared" si="231"/>
        <v/>
      </c>
      <c r="Q2951" s="77" t="str">
        <f t="shared" si="232"/>
        <v/>
      </c>
      <c r="R2951" s="77" t="str">
        <f t="shared" si="233"/>
        <v/>
      </c>
      <c r="S2951" s="77" t="str">
        <f>IF(O2951="","",IF(OR(VALUE(LEFT(O2951,2))&gt;IF(RIGHT(J2951,1)="M",7,19),AND(OR(LEFT(O2951,2)={"07","19"}),VALUE(RIGHT(O2951,2))&gt;15)),TRUE,FALSE))</f>
        <v/>
      </c>
      <c r="T2951" s="77" t="str">
        <f>IF(O2951="","",IF(OR(VALUE(LEFT(O2951,2))&gt;IF(RIGHT(J2951,1)="M",7,19),AND(OR(LEFT(O2951,2)={"07","19"}),VALUE(RIGHT(O2951,2))&gt;5)),TRUE,FALSE))</f>
        <v/>
      </c>
    </row>
    <row r="2952" spans="12:20" x14ac:dyDescent="0.25">
      <c r="L2952" s="75">
        <f>COUNTIF($B$2:B2952,B2952)</f>
        <v>0</v>
      </c>
      <c r="M2952" s="75">
        <f>COUNTIF($L$2:L2952,4)</f>
        <v>42</v>
      </c>
      <c r="N2952" s="76" t="str">
        <f t="shared" si="234"/>
        <v>0</v>
      </c>
      <c r="O2952" s="76" t="str">
        <f t="shared" si="230"/>
        <v/>
      </c>
      <c r="P2952" s="75" t="str">
        <f t="shared" si="231"/>
        <v/>
      </c>
      <c r="Q2952" s="77" t="str">
        <f t="shared" si="232"/>
        <v/>
      </c>
      <c r="R2952" s="77" t="str">
        <f t="shared" si="233"/>
        <v/>
      </c>
      <c r="S2952" s="77" t="str">
        <f>IF(O2952="","",IF(OR(VALUE(LEFT(O2952,2))&gt;IF(RIGHT(J2952,1)="M",7,19),AND(OR(LEFT(O2952,2)={"07","19"}),VALUE(RIGHT(O2952,2))&gt;15)),TRUE,FALSE))</f>
        <v/>
      </c>
      <c r="T2952" s="77" t="str">
        <f>IF(O2952="","",IF(OR(VALUE(LEFT(O2952,2))&gt;IF(RIGHT(J2952,1)="M",7,19),AND(OR(LEFT(O2952,2)={"07","19"}),VALUE(RIGHT(O2952,2))&gt;5)),TRUE,FALSE))</f>
        <v/>
      </c>
    </row>
    <row r="2953" spans="12:20" x14ac:dyDescent="0.25">
      <c r="L2953" s="75">
        <f>COUNTIF($B$2:B2953,B2953)</f>
        <v>0</v>
      </c>
      <c r="M2953" s="75">
        <f>COUNTIF($L$2:L2953,4)</f>
        <v>42</v>
      </c>
      <c r="N2953" s="76" t="str">
        <f t="shared" si="234"/>
        <v>0</v>
      </c>
      <c r="O2953" s="76" t="str">
        <f t="shared" si="230"/>
        <v/>
      </c>
      <c r="P2953" s="75" t="str">
        <f t="shared" si="231"/>
        <v/>
      </c>
      <c r="Q2953" s="77" t="str">
        <f t="shared" si="232"/>
        <v/>
      </c>
      <c r="R2953" s="77" t="str">
        <f t="shared" si="233"/>
        <v/>
      </c>
      <c r="S2953" s="77" t="str">
        <f>IF(O2953="","",IF(OR(VALUE(LEFT(O2953,2))&gt;IF(RIGHT(J2953,1)="M",7,19),AND(OR(LEFT(O2953,2)={"07","19"}),VALUE(RIGHT(O2953,2))&gt;15)),TRUE,FALSE))</f>
        <v/>
      </c>
      <c r="T2953" s="77" t="str">
        <f>IF(O2953="","",IF(OR(VALUE(LEFT(O2953,2))&gt;IF(RIGHT(J2953,1)="M",7,19),AND(OR(LEFT(O2953,2)={"07","19"}),VALUE(RIGHT(O2953,2))&gt;5)),TRUE,FALSE))</f>
        <v/>
      </c>
    </row>
    <row r="2954" spans="12:20" x14ac:dyDescent="0.25">
      <c r="L2954" s="75">
        <f>COUNTIF($B$2:B2954,B2954)</f>
        <v>0</v>
      </c>
      <c r="M2954" s="75">
        <f>COUNTIF($L$2:L2954,4)</f>
        <v>42</v>
      </c>
      <c r="N2954" s="76" t="str">
        <f t="shared" si="234"/>
        <v>0</v>
      </c>
      <c r="O2954" s="76" t="str">
        <f t="shared" si="230"/>
        <v/>
      </c>
      <c r="P2954" s="75" t="str">
        <f t="shared" si="231"/>
        <v/>
      </c>
      <c r="Q2954" s="77" t="str">
        <f t="shared" si="232"/>
        <v/>
      </c>
      <c r="R2954" s="77" t="str">
        <f t="shared" si="233"/>
        <v/>
      </c>
      <c r="S2954" s="77" t="str">
        <f>IF(O2954="","",IF(OR(VALUE(LEFT(O2954,2))&gt;IF(RIGHT(J2954,1)="M",7,19),AND(OR(LEFT(O2954,2)={"07","19"}),VALUE(RIGHT(O2954,2))&gt;15)),TRUE,FALSE))</f>
        <v/>
      </c>
      <c r="T2954" s="77" t="str">
        <f>IF(O2954="","",IF(OR(VALUE(LEFT(O2954,2))&gt;IF(RIGHT(J2954,1)="M",7,19),AND(OR(LEFT(O2954,2)={"07","19"}),VALUE(RIGHT(O2954,2))&gt;5)),TRUE,FALSE))</f>
        <v/>
      </c>
    </row>
    <row r="2955" spans="12:20" x14ac:dyDescent="0.25">
      <c r="L2955" s="75">
        <f>COUNTIF($B$2:B2955,B2955)</f>
        <v>0</v>
      </c>
      <c r="M2955" s="75">
        <f>COUNTIF($L$2:L2955,4)</f>
        <v>42</v>
      </c>
      <c r="N2955" s="76" t="str">
        <f t="shared" si="234"/>
        <v>0</v>
      </c>
      <c r="O2955" s="76" t="str">
        <f t="shared" si="230"/>
        <v/>
      </c>
      <c r="P2955" s="75" t="str">
        <f t="shared" si="231"/>
        <v/>
      </c>
      <c r="Q2955" s="77" t="str">
        <f t="shared" si="232"/>
        <v/>
      </c>
      <c r="R2955" s="77" t="str">
        <f t="shared" si="233"/>
        <v/>
      </c>
      <c r="S2955" s="77" t="str">
        <f>IF(O2955="","",IF(OR(VALUE(LEFT(O2955,2))&gt;IF(RIGHT(J2955,1)="M",7,19),AND(OR(LEFT(O2955,2)={"07","19"}),VALUE(RIGHT(O2955,2))&gt;15)),TRUE,FALSE))</f>
        <v/>
      </c>
      <c r="T2955" s="77" t="str">
        <f>IF(O2955="","",IF(OR(VALUE(LEFT(O2955,2))&gt;IF(RIGHT(J2955,1)="M",7,19),AND(OR(LEFT(O2955,2)={"07","19"}),VALUE(RIGHT(O2955,2))&gt;5)),TRUE,FALSE))</f>
        <v/>
      </c>
    </row>
    <row r="2956" spans="12:20" x14ac:dyDescent="0.25">
      <c r="L2956" s="75">
        <f>COUNTIF($B$2:B2956,B2956)</f>
        <v>0</v>
      </c>
      <c r="M2956" s="75">
        <f>COUNTIF($L$2:L2956,4)</f>
        <v>42</v>
      </c>
      <c r="N2956" s="76" t="str">
        <f t="shared" si="234"/>
        <v>0</v>
      </c>
      <c r="O2956" s="76" t="str">
        <f t="shared" si="230"/>
        <v/>
      </c>
      <c r="P2956" s="75" t="str">
        <f t="shared" si="231"/>
        <v/>
      </c>
      <c r="Q2956" s="77" t="str">
        <f t="shared" si="232"/>
        <v/>
      </c>
      <c r="R2956" s="77" t="str">
        <f t="shared" si="233"/>
        <v/>
      </c>
      <c r="S2956" s="77" t="str">
        <f>IF(O2956="","",IF(OR(VALUE(LEFT(O2956,2))&gt;IF(RIGHT(J2956,1)="M",7,19),AND(OR(LEFT(O2956,2)={"07","19"}),VALUE(RIGHT(O2956,2))&gt;15)),TRUE,FALSE))</f>
        <v/>
      </c>
      <c r="T2956" s="77" t="str">
        <f>IF(O2956="","",IF(OR(VALUE(LEFT(O2956,2))&gt;IF(RIGHT(J2956,1)="M",7,19),AND(OR(LEFT(O2956,2)={"07","19"}),VALUE(RIGHT(O2956,2))&gt;5)),TRUE,FALSE))</f>
        <v/>
      </c>
    </row>
    <row r="2957" spans="12:20" x14ac:dyDescent="0.25">
      <c r="L2957" s="75">
        <f>COUNTIF($B$2:B2957,B2957)</f>
        <v>0</v>
      </c>
      <c r="M2957" s="75">
        <f>COUNTIF($L$2:L2957,4)</f>
        <v>42</v>
      </c>
      <c r="N2957" s="76" t="str">
        <f t="shared" si="234"/>
        <v>0</v>
      </c>
      <c r="O2957" s="76" t="str">
        <f t="shared" si="230"/>
        <v/>
      </c>
      <c r="P2957" s="75" t="str">
        <f t="shared" si="231"/>
        <v/>
      </c>
      <c r="Q2957" s="77" t="str">
        <f t="shared" si="232"/>
        <v/>
      </c>
      <c r="R2957" s="77" t="str">
        <f t="shared" si="233"/>
        <v/>
      </c>
      <c r="S2957" s="77" t="str">
        <f>IF(O2957="","",IF(OR(VALUE(LEFT(O2957,2))&gt;IF(RIGHT(J2957,1)="M",7,19),AND(OR(LEFT(O2957,2)={"07","19"}),VALUE(RIGHT(O2957,2))&gt;15)),TRUE,FALSE))</f>
        <v/>
      </c>
      <c r="T2957" s="77" t="str">
        <f>IF(O2957="","",IF(OR(VALUE(LEFT(O2957,2))&gt;IF(RIGHT(J2957,1)="M",7,19),AND(OR(LEFT(O2957,2)={"07","19"}),VALUE(RIGHT(O2957,2))&gt;5)),TRUE,FALSE))</f>
        <v/>
      </c>
    </row>
    <row r="2958" spans="12:20" x14ac:dyDescent="0.25">
      <c r="L2958" s="75">
        <f>COUNTIF($B$2:B2958,B2958)</f>
        <v>0</v>
      </c>
      <c r="M2958" s="75">
        <f>COUNTIF($L$2:L2958,4)</f>
        <v>42</v>
      </c>
      <c r="N2958" s="76" t="str">
        <f t="shared" si="234"/>
        <v>0</v>
      </c>
      <c r="O2958" s="76" t="str">
        <f t="shared" si="230"/>
        <v/>
      </c>
      <c r="P2958" s="75" t="str">
        <f t="shared" si="231"/>
        <v/>
      </c>
      <c r="Q2958" s="77" t="str">
        <f t="shared" si="232"/>
        <v/>
      </c>
      <c r="R2958" s="77" t="str">
        <f t="shared" si="233"/>
        <v/>
      </c>
      <c r="S2958" s="77" t="str">
        <f>IF(O2958="","",IF(OR(VALUE(LEFT(O2958,2))&gt;IF(RIGHT(J2958,1)="M",7,19),AND(OR(LEFT(O2958,2)={"07","19"}),VALUE(RIGHT(O2958,2))&gt;15)),TRUE,FALSE))</f>
        <v/>
      </c>
      <c r="T2958" s="77" t="str">
        <f>IF(O2958="","",IF(OR(VALUE(LEFT(O2958,2))&gt;IF(RIGHT(J2958,1)="M",7,19),AND(OR(LEFT(O2958,2)={"07","19"}),VALUE(RIGHT(O2958,2))&gt;5)),TRUE,FALSE))</f>
        <v/>
      </c>
    </row>
    <row r="2959" spans="12:20" x14ac:dyDescent="0.25">
      <c r="L2959" s="75">
        <f>COUNTIF($B$2:B2959,B2959)</f>
        <v>0</v>
      </c>
      <c r="M2959" s="75">
        <f>COUNTIF($L$2:L2959,4)</f>
        <v>42</v>
      </c>
      <c r="N2959" s="76" t="str">
        <f t="shared" si="234"/>
        <v>0</v>
      </c>
      <c r="O2959" s="76" t="str">
        <f t="shared" si="230"/>
        <v/>
      </c>
      <c r="P2959" s="75" t="str">
        <f t="shared" si="231"/>
        <v/>
      </c>
      <c r="Q2959" s="77" t="str">
        <f t="shared" si="232"/>
        <v/>
      </c>
      <c r="R2959" s="77" t="str">
        <f t="shared" si="233"/>
        <v/>
      </c>
      <c r="S2959" s="77" t="str">
        <f>IF(O2959="","",IF(OR(VALUE(LEFT(O2959,2))&gt;IF(RIGHT(J2959,1)="M",7,19),AND(OR(LEFT(O2959,2)={"07","19"}),VALUE(RIGHT(O2959,2))&gt;15)),TRUE,FALSE))</f>
        <v/>
      </c>
      <c r="T2959" s="77" t="str">
        <f>IF(O2959="","",IF(OR(VALUE(LEFT(O2959,2))&gt;IF(RIGHT(J2959,1)="M",7,19),AND(OR(LEFT(O2959,2)={"07","19"}),VALUE(RIGHT(O2959,2))&gt;5)),TRUE,FALSE))</f>
        <v/>
      </c>
    </row>
    <row r="2960" spans="12:20" x14ac:dyDescent="0.25">
      <c r="L2960" s="75">
        <f>COUNTIF($B$2:B2960,B2960)</f>
        <v>0</v>
      </c>
      <c r="M2960" s="75">
        <f>COUNTIF($L$2:L2960,4)</f>
        <v>42</v>
      </c>
      <c r="N2960" s="76" t="str">
        <f t="shared" si="234"/>
        <v>0</v>
      </c>
      <c r="O2960" s="76" t="str">
        <f t="shared" si="230"/>
        <v/>
      </c>
      <c r="P2960" s="75" t="str">
        <f t="shared" si="231"/>
        <v/>
      </c>
      <c r="Q2960" s="77" t="str">
        <f t="shared" si="232"/>
        <v/>
      </c>
      <c r="R2960" s="77" t="str">
        <f t="shared" si="233"/>
        <v/>
      </c>
      <c r="S2960" s="77" t="str">
        <f>IF(O2960="","",IF(OR(VALUE(LEFT(O2960,2))&gt;IF(RIGHT(J2960,1)="M",7,19),AND(OR(LEFT(O2960,2)={"07","19"}),VALUE(RIGHT(O2960,2))&gt;15)),TRUE,FALSE))</f>
        <v/>
      </c>
      <c r="T2960" s="77" t="str">
        <f>IF(O2960="","",IF(OR(VALUE(LEFT(O2960,2))&gt;IF(RIGHT(J2960,1)="M",7,19),AND(OR(LEFT(O2960,2)={"07","19"}),VALUE(RIGHT(O2960,2))&gt;5)),TRUE,FALSE))</f>
        <v/>
      </c>
    </row>
    <row r="2961" spans="12:20" x14ac:dyDescent="0.25">
      <c r="L2961" s="75">
        <f>COUNTIF($B$2:B2961,B2961)</f>
        <v>0</v>
      </c>
      <c r="M2961" s="75">
        <f>COUNTIF($L$2:L2961,4)</f>
        <v>42</v>
      </c>
      <c r="N2961" s="76" t="str">
        <f t="shared" si="234"/>
        <v>0</v>
      </c>
      <c r="O2961" s="76" t="str">
        <f t="shared" si="230"/>
        <v/>
      </c>
      <c r="P2961" s="75" t="str">
        <f t="shared" si="231"/>
        <v/>
      </c>
      <c r="Q2961" s="77" t="str">
        <f t="shared" si="232"/>
        <v/>
      </c>
      <c r="R2961" s="77" t="str">
        <f t="shared" si="233"/>
        <v/>
      </c>
      <c r="S2961" s="77" t="str">
        <f>IF(O2961="","",IF(OR(VALUE(LEFT(O2961,2))&gt;IF(RIGHT(J2961,1)="M",7,19),AND(OR(LEFT(O2961,2)={"07","19"}),VALUE(RIGHT(O2961,2))&gt;15)),TRUE,FALSE))</f>
        <v/>
      </c>
      <c r="T2961" s="77" t="str">
        <f>IF(O2961="","",IF(OR(VALUE(LEFT(O2961,2))&gt;IF(RIGHT(J2961,1)="M",7,19),AND(OR(LEFT(O2961,2)={"07","19"}),VALUE(RIGHT(O2961,2))&gt;5)),TRUE,FALSE))</f>
        <v/>
      </c>
    </row>
    <row r="2962" spans="12:20" x14ac:dyDescent="0.25">
      <c r="L2962" s="75">
        <f>COUNTIF($B$2:B2962,B2962)</f>
        <v>0</v>
      </c>
      <c r="M2962" s="75">
        <f>COUNTIF($L$2:L2962,4)</f>
        <v>42</v>
      </c>
      <c r="N2962" s="76" t="str">
        <f t="shared" si="234"/>
        <v>0</v>
      </c>
      <c r="O2962" s="76" t="str">
        <f t="shared" si="230"/>
        <v/>
      </c>
      <c r="P2962" s="75" t="str">
        <f t="shared" si="231"/>
        <v/>
      </c>
      <c r="Q2962" s="77" t="str">
        <f t="shared" si="232"/>
        <v/>
      </c>
      <c r="R2962" s="77" t="str">
        <f t="shared" si="233"/>
        <v/>
      </c>
      <c r="S2962" s="77" t="str">
        <f>IF(O2962="","",IF(OR(VALUE(LEFT(O2962,2))&gt;IF(RIGHT(J2962,1)="M",7,19),AND(OR(LEFT(O2962,2)={"07","19"}),VALUE(RIGHT(O2962,2))&gt;15)),TRUE,FALSE))</f>
        <v/>
      </c>
      <c r="T2962" s="77" t="str">
        <f>IF(O2962="","",IF(OR(VALUE(LEFT(O2962,2))&gt;IF(RIGHT(J2962,1)="M",7,19),AND(OR(LEFT(O2962,2)={"07","19"}),VALUE(RIGHT(O2962,2))&gt;5)),TRUE,FALSE))</f>
        <v/>
      </c>
    </row>
    <row r="2963" spans="12:20" x14ac:dyDescent="0.25">
      <c r="L2963" s="75">
        <f>COUNTIF($B$2:B2963,B2963)</f>
        <v>0</v>
      </c>
      <c r="M2963" s="75">
        <f>COUNTIF($L$2:L2963,4)</f>
        <v>42</v>
      </c>
      <c r="N2963" s="76" t="str">
        <f t="shared" si="234"/>
        <v>0</v>
      </c>
      <c r="O2963" s="76" t="str">
        <f t="shared" si="230"/>
        <v/>
      </c>
      <c r="P2963" s="75" t="str">
        <f t="shared" si="231"/>
        <v/>
      </c>
      <c r="Q2963" s="77" t="str">
        <f t="shared" si="232"/>
        <v/>
      </c>
      <c r="R2963" s="77" t="str">
        <f t="shared" si="233"/>
        <v/>
      </c>
      <c r="S2963" s="77" t="str">
        <f>IF(O2963="","",IF(OR(VALUE(LEFT(O2963,2))&gt;IF(RIGHT(J2963,1)="M",7,19),AND(OR(LEFT(O2963,2)={"07","19"}),VALUE(RIGHT(O2963,2))&gt;15)),TRUE,FALSE))</f>
        <v/>
      </c>
      <c r="T2963" s="77" t="str">
        <f>IF(O2963="","",IF(OR(VALUE(LEFT(O2963,2))&gt;IF(RIGHT(J2963,1)="M",7,19),AND(OR(LEFT(O2963,2)={"07","19"}),VALUE(RIGHT(O2963,2))&gt;5)),TRUE,FALSE))</f>
        <v/>
      </c>
    </row>
    <row r="2964" spans="12:20" x14ac:dyDescent="0.25">
      <c r="L2964" s="75">
        <f>COUNTIF($B$2:B2964,B2964)</f>
        <v>0</v>
      </c>
      <c r="M2964" s="75">
        <f>COUNTIF($L$2:L2964,4)</f>
        <v>42</v>
      </c>
      <c r="N2964" s="76" t="str">
        <f t="shared" si="234"/>
        <v>0</v>
      </c>
      <c r="O2964" s="76" t="str">
        <f t="shared" si="230"/>
        <v/>
      </c>
      <c r="P2964" s="75" t="str">
        <f t="shared" si="231"/>
        <v/>
      </c>
      <c r="Q2964" s="77" t="str">
        <f t="shared" si="232"/>
        <v/>
      </c>
      <c r="R2964" s="77" t="str">
        <f t="shared" si="233"/>
        <v/>
      </c>
      <c r="S2964" s="77" t="str">
        <f>IF(O2964="","",IF(OR(VALUE(LEFT(O2964,2))&gt;IF(RIGHT(J2964,1)="M",7,19),AND(OR(LEFT(O2964,2)={"07","19"}),VALUE(RIGHT(O2964,2))&gt;15)),TRUE,FALSE))</f>
        <v/>
      </c>
      <c r="T2964" s="77" t="str">
        <f>IF(O2964="","",IF(OR(VALUE(LEFT(O2964,2))&gt;IF(RIGHT(J2964,1)="M",7,19),AND(OR(LEFT(O2964,2)={"07","19"}),VALUE(RIGHT(O2964,2))&gt;5)),TRUE,FALSE))</f>
        <v/>
      </c>
    </row>
    <row r="2965" spans="12:20" x14ac:dyDescent="0.25">
      <c r="L2965" s="75">
        <f>COUNTIF($B$2:B2965,B2965)</f>
        <v>0</v>
      </c>
      <c r="M2965" s="75">
        <f>COUNTIF($L$2:L2965,4)</f>
        <v>42</v>
      </c>
      <c r="N2965" s="76" t="str">
        <f t="shared" si="234"/>
        <v>0</v>
      </c>
      <c r="O2965" s="76" t="str">
        <f t="shared" si="230"/>
        <v/>
      </c>
      <c r="P2965" s="75" t="str">
        <f t="shared" si="231"/>
        <v/>
      </c>
      <c r="Q2965" s="77" t="str">
        <f t="shared" si="232"/>
        <v/>
      </c>
      <c r="R2965" s="77" t="str">
        <f t="shared" si="233"/>
        <v/>
      </c>
      <c r="S2965" s="77" t="str">
        <f>IF(O2965="","",IF(OR(VALUE(LEFT(O2965,2))&gt;IF(RIGHT(J2965,1)="M",7,19),AND(OR(LEFT(O2965,2)={"07","19"}),VALUE(RIGHT(O2965,2))&gt;15)),TRUE,FALSE))</f>
        <v/>
      </c>
      <c r="T2965" s="77" t="str">
        <f>IF(O2965="","",IF(OR(VALUE(LEFT(O2965,2))&gt;IF(RIGHT(J2965,1)="M",7,19),AND(OR(LEFT(O2965,2)={"07","19"}),VALUE(RIGHT(O2965,2))&gt;5)),TRUE,FALSE))</f>
        <v/>
      </c>
    </row>
    <row r="2966" spans="12:20" x14ac:dyDescent="0.25">
      <c r="L2966" s="75">
        <f>COUNTIF($B$2:B2966,B2966)</f>
        <v>0</v>
      </c>
      <c r="M2966" s="75">
        <f>COUNTIF($L$2:L2966,4)</f>
        <v>42</v>
      </c>
      <c r="N2966" s="76" t="str">
        <f t="shared" si="234"/>
        <v>0</v>
      </c>
      <c r="O2966" s="76" t="str">
        <f t="shared" si="230"/>
        <v/>
      </c>
      <c r="P2966" s="75" t="str">
        <f t="shared" si="231"/>
        <v/>
      </c>
      <c r="Q2966" s="77" t="str">
        <f t="shared" si="232"/>
        <v/>
      </c>
      <c r="R2966" s="77" t="str">
        <f t="shared" si="233"/>
        <v/>
      </c>
      <c r="S2966" s="77" t="str">
        <f>IF(O2966="","",IF(OR(VALUE(LEFT(O2966,2))&gt;IF(RIGHT(J2966,1)="M",7,19),AND(OR(LEFT(O2966,2)={"07","19"}),VALUE(RIGHT(O2966,2))&gt;15)),TRUE,FALSE))</f>
        <v/>
      </c>
      <c r="T2966" s="77" t="str">
        <f>IF(O2966="","",IF(OR(VALUE(LEFT(O2966,2))&gt;IF(RIGHT(J2966,1)="M",7,19),AND(OR(LEFT(O2966,2)={"07","19"}),VALUE(RIGHT(O2966,2))&gt;5)),TRUE,FALSE))</f>
        <v/>
      </c>
    </row>
    <row r="2967" spans="12:20" x14ac:dyDescent="0.25">
      <c r="L2967" s="75">
        <f>COUNTIF($B$2:B2967,B2967)</f>
        <v>0</v>
      </c>
      <c r="M2967" s="75">
        <f>COUNTIF($L$2:L2967,4)</f>
        <v>42</v>
      </c>
      <c r="N2967" s="76" t="str">
        <f t="shared" si="234"/>
        <v>0</v>
      </c>
      <c r="O2967" s="76" t="str">
        <f t="shared" si="230"/>
        <v/>
      </c>
      <c r="P2967" s="75" t="str">
        <f t="shared" si="231"/>
        <v/>
      </c>
      <c r="Q2967" s="77" t="str">
        <f t="shared" si="232"/>
        <v/>
      </c>
      <c r="R2967" s="77" t="str">
        <f t="shared" si="233"/>
        <v/>
      </c>
      <c r="S2967" s="77" t="str">
        <f>IF(O2967="","",IF(OR(VALUE(LEFT(O2967,2))&gt;IF(RIGHT(J2967,1)="M",7,19),AND(OR(LEFT(O2967,2)={"07","19"}),VALUE(RIGHT(O2967,2))&gt;15)),TRUE,FALSE))</f>
        <v/>
      </c>
      <c r="T2967" s="77" t="str">
        <f>IF(O2967="","",IF(OR(VALUE(LEFT(O2967,2))&gt;IF(RIGHT(J2967,1)="M",7,19),AND(OR(LEFT(O2967,2)={"07","19"}),VALUE(RIGHT(O2967,2))&gt;5)),TRUE,FALSE))</f>
        <v/>
      </c>
    </row>
    <row r="2968" spans="12:20" x14ac:dyDescent="0.25">
      <c r="L2968" s="75">
        <f>COUNTIF($B$2:B2968,B2968)</f>
        <v>0</v>
      </c>
      <c r="M2968" s="75">
        <f>COUNTIF($L$2:L2968,4)</f>
        <v>42</v>
      </c>
      <c r="N2968" s="76" t="str">
        <f t="shared" si="234"/>
        <v>0</v>
      </c>
      <c r="O2968" s="76" t="str">
        <f t="shared" si="230"/>
        <v/>
      </c>
      <c r="P2968" s="75" t="str">
        <f t="shared" si="231"/>
        <v/>
      </c>
      <c r="Q2968" s="77" t="str">
        <f t="shared" si="232"/>
        <v/>
      </c>
      <c r="R2968" s="77" t="str">
        <f t="shared" si="233"/>
        <v/>
      </c>
      <c r="S2968" s="77" t="str">
        <f>IF(O2968="","",IF(OR(VALUE(LEFT(O2968,2))&gt;IF(RIGHT(J2968,1)="M",7,19),AND(OR(LEFT(O2968,2)={"07","19"}),VALUE(RIGHT(O2968,2))&gt;15)),TRUE,FALSE))</f>
        <v/>
      </c>
      <c r="T2968" s="77" t="str">
        <f>IF(O2968="","",IF(OR(VALUE(LEFT(O2968,2))&gt;IF(RIGHT(J2968,1)="M",7,19),AND(OR(LEFT(O2968,2)={"07","19"}),VALUE(RIGHT(O2968,2))&gt;5)),TRUE,FALSE))</f>
        <v/>
      </c>
    </row>
    <row r="2969" spans="12:20" x14ac:dyDescent="0.25">
      <c r="L2969" s="75">
        <f>COUNTIF($B$2:B2969,B2969)</f>
        <v>0</v>
      </c>
      <c r="M2969" s="75">
        <f>COUNTIF($L$2:L2969,4)</f>
        <v>42</v>
      </c>
      <c r="N2969" s="76" t="str">
        <f t="shared" si="234"/>
        <v>0</v>
      </c>
      <c r="O2969" s="76" t="str">
        <f t="shared" si="230"/>
        <v/>
      </c>
      <c r="P2969" s="75" t="str">
        <f t="shared" si="231"/>
        <v/>
      </c>
      <c r="Q2969" s="77" t="str">
        <f t="shared" si="232"/>
        <v/>
      </c>
      <c r="R2969" s="77" t="str">
        <f t="shared" si="233"/>
        <v/>
      </c>
      <c r="S2969" s="77" t="str">
        <f>IF(O2969="","",IF(OR(VALUE(LEFT(O2969,2))&gt;IF(RIGHT(J2969,1)="M",7,19),AND(OR(LEFT(O2969,2)={"07","19"}),VALUE(RIGHT(O2969,2))&gt;15)),TRUE,FALSE))</f>
        <v/>
      </c>
      <c r="T2969" s="77" t="str">
        <f>IF(O2969="","",IF(OR(VALUE(LEFT(O2969,2))&gt;IF(RIGHT(J2969,1)="M",7,19),AND(OR(LEFT(O2969,2)={"07","19"}),VALUE(RIGHT(O2969,2))&gt;5)),TRUE,FALSE))</f>
        <v/>
      </c>
    </row>
    <row r="2970" spans="12:20" x14ac:dyDescent="0.25">
      <c r="L2970" s="75">
        <f>COUNTIF($B$2:B2970,B2970)</f>
        <v>0</v>
      </c>
      <c r="M2970" s="75">
        <f>COUNTIF($L$2:L2970,4)</f>
        <v>42</v>
      </c>
      <c r="N2970" s="76" t="str">
        <f t="shared" si="234"/>
        <v>0</v>
      </c>
      <c r="O2970" s="76" t="str">
        <f t="shared" si="230"/>
        <v/>
      </c>
      <c r="P2970" s="75" t="str">
        <f t="shared" si="231"/>
        <v/>
      </c>
      <c r="Q2970" s="77" t="str">
        <f t="shared" si="232"/>
        <v/>
      </c>
      <c r="R2970" s="77" t="str">
        <f t="shared" si="233"/>
        <v/>
      </c>
      <c r="S2970" s="77" t="str">
        <f>IF(O2970="","",IF(OR(VALUE(LEFT(O2970,2))&gt;IF(RIGHT(J2970,1)="M",7,19),AND(OR(LEFT(O2970,2)={"07","19"}),VALUE(RIGHT(O2970,2))&gt;15)),TRUE,FALSE))</f>
        <v/>
      </c>
      <c r="T2970" s="77" t="str">
        <f>IF(O2970="","",IF(OR(VALUE(LEFT(O2970,2))&gt;IF(RIGHT(J2970,1)="M",7,19),AND(OR(LEFT(O2970,2)={"07","19"}),VALUE(RIGHT(O2970,2))&gt;5)),TRUE,FALSE))</f>
        <v/>
      </c>
    </row>
    <row r="2971" spans="12:20" x14ac:dyDescent="0.25">
      <c r="L2971" s="75">
        <f>COUNTIF($B$2:B2971,B2971)</f>
        <v>0</v>
      </c>
      <c r="M2971" s="75">
        <f>COUNTIF($L$2:L2971,4)</f>
        <v>42</v>
      </c>
      <c r="N2971" s="76" t="str">
        <f t="shared" si="234"/>
        <v>0</v>
      </c>
      <c r="O2971" s="76" t="str">
        <f t="shared" si="230"/>
        <v/>
      </c>
      <c r="P2971" s="75" t="str">
        <f t="shared" si="231"/>
        <v/>
      </c>
      <c r="Q2971" s="77" t="str">
        <f t="shared" si="232"/>
        <v/>
      </c>
      <c r="R2971" s="77" t="str">
        <f t="shared" si="233"/>
        <v/>
      </c>
      <c r="S2971" s="77" t="str">
        <f>IF(O2971="","",IF(OR(VALUE(LEFT(O2971,2))&gt;IF(RIGHT(J2971,1)="M",7,19),AND(OR(LEFT(O2971,2)={"07","19"}),VALUE(RIGHT(O2971,2))&gt;15)),TRUE,FALSE))</f>
        <v/>
      </c>
      <c r="T2971" s="77" t="str">
        <f>IF(O2971="","",IF(OR(VALUE(LEFT(O2971,2))&gt;IF(RIGHT(J2971,1)="M",7,19),AND(OR(LEFT(O2971,2)={"07","19"}),VALUE(RIGHT(O2971,2))&gt;5)),TRUE,FALSE))</f>
        <v/>
      </c>
    </row>
    <row r="2972" spans="12:20" x14ac:dyDescent="0.25">
      <c r="L2972" s="75">
        <f>COUNTIF($B$2:B2972,B2972)</f>
        <v>0</v>
      </c>
      <c r="M2972" s="75">
        <f>COUNTIF($L$2:L2972,4)</f>
        <v>42</v>
      </c>
      <c r="N2972" s="76" t="str">
        <f t="shared" si="234"/>
        <v>0</v>
      </c>
      <c r="O2972" s="76" t="str">
        <f t="shared" si="230"/>
        <v/>
      </c>
      <c r="P2972" s="75" t="str">
        <f t="shared" si="231"/>
        <v/>
      </c>
      <c r="Q2972" s="77" t="str">
        <f t="shared" si="232"/>
        <v/>
      </c>
      <c r="R2972" s="77" t="str">
        <f t="shared" si="233"/>
        <v/>
      </c>
      <c r="S2972" s="77" t="str">
        <f>IF(O2972="","",IF(OR(VALUE(LEFT(O2972,2))&gt;IF(RIGHT(J2972,1)="M",7,19),AND(OR(LEFT(O2972,2)={"07","19"}),VALUE(RIGHT(O2972,2))&gt;15)),TRUE,FALSE))</f>
        <v/>
      </c>
      <c r="T2972" s="77" t="str">
        <f>IF(O2972="","",IF(OR(VALUE(LEFT(O2972,2))&gt;IF(RIGHT(J2972,1)="M",7,19),AND(OR(LEFT(O2972,2)={"07","19"}),VALUE(RIGHT(O2972,2))&gt;5)),TRUE,FALSE))</f>
        <v/>
      </c>
    </row>
    <row r="2973" spans="12:20" x14ac:dyDescent="0.25">
      <c r="L2973" s="75">
        <f>COUNTIF($B$2:B2973,B2973)</f>
        <v>0</v>
      </c>
      <c r="M2973" s="75">
        <f>COUNTIF($L$2:L2973,4)</f>
        <v>42</v>
      </c>
      <c r="N2973" s="76" t="str">
        <f t="shared" si="234"/>
        <v>0</v>
      </c>
      <c r="O2973" s="76" t="str">
        <f t="shared" si="230"/>
        <v/>
      </c>
      <c r="P2973" s="75" t="str">
        <f t="shared" si="231"/>
        <v/>
      </c>
      <c r="Q2973" s="77" t="str">
        <f t="shared" si="232"/>
        <v/>
      </c>
      <c r="R2973" s="77" t="str">
        <f t="shared" si="233"/>
        <v/>
      </c>
      <c r="S2973" s="77" t="str">
        <f>IF(O2973="","",IF(OR(VALUE(LEFT(O2973,2))&gt;IF(RIGHT(J2973,1)="M",7,19),AND(OR(LEFT(O2973,2)={"07","19"}),VALUE(RIGHT(O2973,2))&gt;15)),TRUE,FALSE))</f>
        <v/>
      </c>
      <c r="T2973" s="77" t="str">
        <f>IF(O2973="","",IF(OR(VALUE(LEFT(O2973,2))&gt;IF(RIGHT(J2973,1)="M",7,19),AND(OR(LEFT(O2973,2)={"07","19"}),VALUE(RIGHT(O2973,2))&gt;5)),TRUE,FALSE))</f>
        <v/>
      </c>
    </row>
    <row r="2974" spans="12:20" x14ac:dyDescent="0.25">
      <c r="L2974" s="75">
        <f>COUNTIF($B$2:B2974,B2974)</f>
        <v>0</v>
      </c>
      <c r="M2974" s="75">
        <f>COUNTIF($L$2:L2974,4)</f>
        <v>42</v>
      </c>
      <c r="N2974" s="76" t="str">
        <f t="shared" si="234"/>
        <v>0</v>
      </c>
      <c r="O2974" s="76" t="str">
        <f t="shared" si="230"/>
        <v/>
      </c>
      <c r="P2974" s="75" t="str">
        <f t="shared" si="231"/>
        <v/>
      </c>
      <c r="Q2974" s="77" t="str">
        <f t="shared" si="232"/>
        <v/>
      </c>
      <c r="R2974" s="77" t="str">
        <f t="shared" si="233"/>
        <v/>
      </c>
      <c r="S2974" s="77" t="str">
        <f>IF(O2974="","",IF(OR(VALUE(LEFT(O2974,2))&gt;IF(RIGHT(J2974,1)="M",7,19),AND(OR(LEFT(O2974,2)={"07","19"}),VALUE(RIGHT(O2974,2))&gt;15)),TRUE,FALSE))</f>
        <v/>
      </c>
      <c r="T2974" s="77" t="str">
        <f>IF(O2974="","",IF(OR(VALUE(LEFT(O2974,2))&gt;IF(RIGHT(J2974,1)="M",7,19),AND(OR(LEFT(O2974,2)={"07","19"}),VALUE(RIGHT(O2974,2))&gt;5)),TRUE,FALSE))</f>
        <v/>
      </c>
    </row>
    <row r="2975" spans="12:20" x14ac:dyDescent="0.25">
      <c r="L2975" s="75">
        <f>COUNTIF($B$2:B2975,B2975)</f>
        <v>0</v>
      </c>
      <c r="M2975" s="75">
        <f>COUNTIF($L$2:L2975,4)</f>
        <v>42</v>
      </c>
      <c r="N2975" s="76" t="str">
        <f t="shared" si="234"/>
        <v>0</v>
      </c>
      <c r="O2975" s="76" t="str">
        <f t="shared" si="230"/>
        <v/>
      </c>
      <c r="P2975" s="75" t="str">
        <f t="shared" si="231"/>
        <v/>
      </c>
      <c r="Q2975" s="77" t="str">
        <f t="shared" si="232"/>
        <v/>
      </c>
      <c r="R2975" s="77" t="str">
        <f t="shared" si="233"/>
        <v/>
      </c>
      <c r="S2975" s="77" t="str">
        <f>IF(O2975="","",IF(OR(VALUE(LEFT(O2975,2))&gt;IF(RIGHT(J2975,1)="M",7,19),AND(OR(LEFT(O2975,2)={"07","19"}),VALUE(RIGHT(O2975,2))&gt;15)),TRUE,FALSE))</f>
        <v/>
      </c>
      <c r="T2975" s="77" t="str">
        <f>IF(O2975="","",IF(OR(VALUE(LEFT(O2975,2))&gt;IF(RIGHT(J2975,1)="M",7,19),AND(OR(LEFT(O2975,2)={"07","19"}),VALUE(RIGHT(O2975,2))&gt;5)),TRUE,FALSE))</f>
        <v/>
      </c>
    </row>
    <row r="2976" spans="12:20" x14ac:dyDescent="0.25">
      <c r="L2976" s="75">
        <f>COUNTIF($B$2:B2976,B2976)</f>
        <v>0</v>
      </c>
      <c r="M2976" s="75">
        <f>COUNTIF($L$2:L2976,4)</f>
        <v>42</v>
      </c>
      <c r="N2976" s="76" t="str">
        <f t="shared" si="234"/>
        <v>0</v>
      </c>
      <c r="O2976" s="76" t="str">
        <f t="shared" si="230"/>
        <v/>
      </c>
      <c r="P2976" s="75" t="str">
        <f t="shared" si="231"/>
        <v/>
      </c>
      <c r="Q2976" s="77" t="str">
        <f t="shared" si="232"/>
        <v/>
      </c>
      <c r="R2976" s="77" t="str">
        <f t="shared" si="233"/>
        <v/>
      </c>
      <c r="S2976" s="77" t="str">
        <f>IF(O2976="","",IF(OR(VALUE(LEFT(O2976,2))&gt;IF(RIGHT(J2976,1)="M",7,19),AND(OR(LEFT(O2976,2)={"07","19"}),VALUE(RIGHT(O2976,2))&gt;15)),TRUE,FALSE))</f>
        <v/>
      </c>
      <c r="T2976" s="77" t="str">
        <f>IF(O2976="","",IF(OR(VALUE(LEFT(O2976,2))&gt;IF(RIGHT(J2976,1)="M",7,19),AND(OR(LEFT(O2976,2)={"07","19"}),VALUE(RIGHT(O2976,2))&gt;5)),TRUE,FALSE))</f>
        <v/>
      </c>
    </row>
    <row r="2977" spans="12:20" x14ac:dyDescent="0.25">
      <c r="L2977" s="75">
        <f>COUNTIF($B$2:B2977,B2977)</f>
        <v>0</v>
      </c>
      <c r="M2977" s="75">
        <f>COUNTIF($L$2:L2977,4)</f>
        <v>42</v>
      </c>
      <c r="N2977" s="76" t="str">
        <f t="shared" si="234"/>
        <v>0</v>
      </c>
      <c r="O2977" s="76" t="str">
        <f t="shared" si="230"/>
        <v/>
      </c>
      <c r="P2977" s="75" t="str">
        <f t="shared" si="231"/>
        <v/>
      </c>
      <c r="Q2977" s="77" t="str">
        <f t="shared" si="232"/>
        <v/>
      </c>
      <c r="R2977" s="77" t="str">
        <f t="shared" si="233"/>
        <v/>
      </c>
      <c r="S2977" s="77" t="str">
        <f>IF(O2977="","",IF(OR(VALUE(LEFT(O2977,2))&gt;IF(RIGHT(J2977,1)="M",7,19),AND(OR(LEFT(O2977,2)={"07","19"}),VALUE(RIGHT(O2977,2))&gt;15)),TRUE,FALSE))</f>
        <v/>
      </c>
      <c r="T2977" s="77" t="str">
        <f>IF(O2977="","",IF(OR(VALUE(LEFT(O2977,2))&gt;IF(RIGHT(J2977,1)="M",7,19),AND(OR(LEFT(O2977,2)={"07","19"}),VALUE(RIGHT(O2977,2))&gt;5)),TRUE,FALSE))</f>
        <v/>
      </c>
    </row>
    <row r="2978" spans="12:20" x14ac:dyDescent="0.25">
      <c r="L2978" s="75">
        <f>COUNTIF($B$2:B2978,B2978)</f>
        <v>0</v>
      </c>
      <c r="M2978" s="75">
        <f>COUNTIF($L$2:L2978,4)</f>
        <v>42</v>
      </c>
      <c r="N2978" s="76" t="str">
        <f t="shared" si="234"/>
        <v>0</v>
      </c>
      <c r="O2978" s="76" t="str">
        <f t="shared" si="230"/>
        <v/>
      </c>
      <c r="P2978" s="75" t="str">
        <f t="shared" si="231"/>
        <v/>
      </c>
      <c r="Q2978" s="77" t="str">
        <f t="shared" si="232"/>
        <v/>
      </c>
      <c r="R2978" s="77" t="str">
        <f t="shared" si="233"/>
        <v/>
      </c>
      <c r="S2978" s="77" t="str">
        <f>IF(O2978="","",IF(OR(VALUE(LEFT(O2978,2))&gt;IF(RIGHT(J2978,1)="M",7,19),AND(OR(LEFT(O2978,2)={"07","19"}),VALUE(RIGHT(O2978,2))&gt;15)),TRUE,FALSE))</f>
        <v/>
      </c>
      <c r="T2978" s="77" t="str">
        <f>IF(O2978="","",IF(OR(VALUE(LEFT(O2978,2))&gt;IF(RIGHT(J2978,1)="M",7,19),AND(OR(LEFT(O2978,2)={"07","19"}),VALUE(RIGHT(O2978,2))&gt;5)),TRUE,FALSE))</f>
        <v/>
      </c>
    </row>
    <row r="2979" spans="12:20" x14ac:dyDescent="0.25">
      <c r="L2979" s="75">
        <f>COUNTIF($B$2:B2979,B2979)</f>
        <v>0</v>
      </c>
      <c r="M2979" s="75">
        <f>COUNTIF($L$2:L2979,4)</f>
        <v>42</v>
      </c>
      <c r="N2979" s="76" t="str">
        <f t="shared" si="234"/>
        <v>0</v>
      </c>
      <c r="O2979" s="76" t="str">
        <f t="shared" si="230"/>
        <v/>
      </c>
      <c r="P2979" s="75" t="str">
        <f t="shared" si="231"/>
        <v/>
      </c>
      <c r="Q2979" s="77" t="str">
        <f t="shared" si="232"/>
        <v/>
      </c>
      <c r="R2979" s="77" t="str">
        <f t="shared" si="233"/>
        <v/>
      </c>
      <c r="S2979" s="77" t="str">
        <f>IF(O2979="","",IF(OR(VALUE(LEFT(O2979,2))&gt;IF(RIGHT(J2979,1)="M",7,19),AND(OR(LEFT(O2979,2)={"07","19"}),VALUE(RIGHT(O2979,2))&gt;15)),TRUE,FALSE))</f>
        <v/>
      </c>
      <c r="T2979" s="77" t="str">
        <f>IF(O2979="","",IF(OR(VALUE(LEFT(O2979,2))&gt;IF(RIGHT(J2979,1)="M",7,19),AND(OR(LEFT(O2979,2)={"07","19"}),VALUE(RIGHT(O2979,2))&gt;5)),TRUE,FALSE))</f>
        <v/>
      </c>
    </row>
    <row r="2980" spans="12:20" x14ac:dyDescent="0.25">
      <c r="L2980" s="75">
        <f>COUNTIF($B$2:B2980,B2980)</f>
        <v>0</v>
      </c>
      <c r="M2980" s="75">
        <f>COUNTIF($L$2:L2980,4)</f>
        <v>42</v>
      </c>
      <c r="N2980" s="76" t="str">
        <f t="shared" si="234"/>
        <v>0</v>
      </c>
      <c r="O2980" s="76" t="str">
        <f t="shared" si="230"/>
        <v/>
      </c>
      <c r="P2980" s="75" t="str">
        <f t="shared" si="231"/>
        <v/>
      </c>
      <c r="Q2980" s="77" t="str">
        <f t="shared" si="232"/>
        <v/>
      </c>
      <c r="R2980" s="77" t="str">
        <f t="shared" si="233"/>
        <v/>
      </c>
      <c r="S2980" s="77" t="str">
        <f>IF(O2980="","",IF(OR(VALUE(LEFT(O2980,2))&gt;IF(RIGHT(J2980,1)="M",7,19),AND(OR(LEFT(O2980,2)={"07","19"}),VALUE(RIGHT(O2980,2))&gt;15)),TRUE,FALSE))</f>
        <v/>
      </c>
      <c r="T2980" s="77" t="str">
        <f>IF(O2980="","",IF(OR(VALUE(LEFT(O2980,2))&gt;IF(RIGHT(J2980,1)="M",7,19),AND(OR(LEFT(O2980,2)={"07","19"}),VALUE(RIGHT(O2980,2))&gt;5)),TRUE,FALSE))</f>
        <v/>
      </c>
    </row>
    <row r="2981" spans="12:20" x14ac:dyDescent="0.25">
      <c r="L2981" s="75">
        <f>COUNTIF($B$2:B2981,B2981)</f>
        <v>0</v>
      </c>
      <c r="M2981" s="75">
        <f>COUNTIF($L$2:L2981,4)</f>
        <v>42</v>
      </c>
      <c r="N2981" s="76" t="str">
        <f t="shared" si="234"/>
        <v>0</v>
      </c>
      <c r="O2981" s="76" t="str">
        <f t="shared" si="230"/>
        <v/>
      </c>
      <c r="P2981" s="75" t="str">
        <f t="shared" si="231"/>
        <v/>
      </c>
      <c r="Q2981" s="77" t="str">
        <f t="shared" si="232"/>
        <v/>
      </c>
      <c r="R2981" s="77" t="str">
        <f t="shared" si="233"/>
        <v/>
      </c>
      <c r="S2981" s="77" t="str">
        <f>IF(O2981="","",IF(OR(VALUE(LEFT(O2981,2))&gt;IF(RIGHT(J2981,1)="M",7,19),AND(OR(LEFT(O2981,2)={"07","19"}),VALUE(RIGHT(O2981,2))&gt;15)),TRUE,FALSE))</f>
        <v/>
      </c>
      <c r="T2981" s="77" t="str">
        <f>IF(O2981="","",IF(OR(VALUE(LEFT(O2981,2))&gt;IF(RIGHT(J2981,1)="M",7,19),AND(OR(LEFT(O2981,2)={"07","19"}),VALUE(RIGHT(O2981,2))&gt;5)),TRUE,FALSE))</f>
        <v/>
      </c>
    </row>
    <row r="2982" spans="12:20" x14ac:dyDescent="0.25">
      <c r="L2982" s="75">
        <f>COUNTIF($B$2:B2982,B2982)</f>
        <v>0</v>
      </c>
      <c r="M2982" s="75">
        <f>COUNTIF($L$2:L2982,4)</f>
        <v>42</v>
      </c>
      <c r="N2982" s="76" t="str">
        <f t="shared" si="234"/>
        <v>0</v>
      </c>
      <c r="O2982" s="76" t="str">
        <f t="shared" si="230"/>
        <v/>
      </c>
      <c r="P2982" s="75" t="str">
        <f t="shared" si="231"/>
        <v/>
      </c>
      <c r="Q2982" s="77" t="str">
        <f t="shared" si="232"/>
        <v/>
      </c>
      <c r="R2982" s="77" t="str">
        <f t="shared" si="233"/>
        <v/>
      </c>
      <c r="S2982" s="77" t="str">
        <f>IF(O2982="","",IF(OR(VALUE(LEFT(O2982,2))&gt;IF(RIGHT(J2982,1)="M",7,19),AND(OR(LEFT(O2982,2)={"07","19"}),VALUE(RIGHT(O2982,2))&gt;15)),TRUE,FALSE))</f>
        <v/>
      </c>
      <c r="T2982" s="77" t="str">
        <f>IF(O2982="","",IF(OR(VALUE(LEFT(O2982,2))&gt;IF(RIGHT(J2982,1)="M",7,19),AND(OR(LEFT(O2982,2)={"07","19"}),VALUE(RIGHT(O2982,2))&gt;5)),TRUE,FALSE))</f>
        <v/>
      </c>
    </row>
    <row r="2983" spans="12:20" x14ac:dyDescent="0.25">
      <c r="L2983" s="75">
        <f>COUNTIF($B$2:B2983,B2983)</f>
        <v>0</v>
      </c>
      <c r="M2983" s="75">
        <f>COUNTIF($L$2:L2983,4)</f>
        <v>42</v>
      </c>
      <c r="N2983" s="76" t="str">
        <f t="shared" si="234"/>
        <v>0</v>
      </c>
      <c r="O2983" s="76" t="str">
        <f t="shared" si="230"/>
        <v/>
      </c>
      <c r="P2983" s="75" t="str">
        <f t="shared" si="231"/>
        <v/>
      </c>
      <c r="Q2983" s="77" t="str">
        <f t="shared" si="232"/>
        <v/>
      </c>
      <c r="R2983" s="77" t="str">
        <f t="shared" si="233"/>
        <v/>
      </c>
      <c r="S2983" s="77" t="str">
        <f>IF(O2983="","",IF(OR(VALUE(LEFT(O2983,2))&gt;IF(RIGHT(J2983,1)="M",7,19),AND(OR(LEFT(O2983,2)={"07","19"}),VALUE(RIGHT(O2983,2))&gt;15)),TRUE,FALSE))</f>
        <v/>
      </c>
      <c r="T2983" s="77" t="str">
        <f>IF(O2983="","",IF(OR(VALUE(LEFT(O2983,2))&gt;IF(RIGHT(J2983,1)="M",7,19),AND(OR(LEFT(O2983,2)={"07","19"}),VALUE(RIGHT(O2983,2))&gt;5)),TRUE,FALSE))</f>
        <v/>
      </c>
    </row>
    <row r="2984" spans="12:20" x14ac:dyDescent="0.25">
      <c r="L2984" s="75">
        <f>COUNTIF($B$2:B2984,B2984)</f>
        <v>0</v>
      </c>
      <c r="M2984" s="75">
        <f>COUNTIF($L$2:L2984,4)</f>
        <v>42</v>
      </c>
      <c r="N2984" s="76" t="str">
        <f t="shared" si="234"/>
        <v>0</v>
      </c>
      <c r="O2984" s="76" t="str">
        <f t="shared" si="230"/>
        <v/>
      </c>
      <c r="P2984" s="75" t="str">
        <f t="shared" si="231"/>
        <v/>
      </c>
      <c r="Q2984" s="77" t="str">
        <f t="shared" si="232"/>
        <v/>
      </c>
      <c r="R2984" s="77" t="str">
        <f t="shared" si="233"/>
        <v/>
      </c>
      <c r="S2984" s="77" t="str">
        <f>IF(O2984="","",IF(OR(VALUE(LEFT(O2984,2))&gt;IF(RIGHT(J2984,1)="M",7,19),AND(OR(LEFT(O2984,2)={"07","19"}),VALUE(RIGHT(O2984,2))&gt;15)),TRUE,FALSE))</f>
        <v/>
      </c>
      <c r="T2984" s="77" t="str">
        <f>IF(O2984="","",IF(OR(VALUE(LEFT(O2984,2))&gt;IF(RIGHT(J2984,1)="M",7,19),AND(OR(LEFT(O2984,2)={"07","19"}),VALUE(RIGHT(O2984,2))&gt;5)),TRUE,FALSE))</f>
        <v/>
      </c>
    </row>
    <row r="2985" spans="12:20" x14ac:dyDescent="0.25">
      <c r="L2985" s="75">
        <f>COUNTIF($B$2:B2985,B2985)</f>
        <v>0</v>
      </c>
      <c r="M2985" s="75">
        <f>COUNTIF($L$2:L2985,4)</f>
        <v>42</v>
      </c>
      <c r="N2985" s="76" t="str">
        <f t="shared" si="234"/>
        <v>0</v>
      </c>
      <c r="O2985" s="76" t="str">
        <f t="shared" si="230"/>
        <v/>
      </c>
      <c r="P2985" s="75" t="str">
        <f t="shared" si="231"/>
        <v/>
      </c>
      <c r="Q2985" s="77" t="str">
        <f t="shared" si="232"/>
        <v/>
      </c>
      <c r="R2985" s="77" t="str">
        <f t="shared" si="233"/>
        <v/>
      </c>
      <c r="S2985" s="77" t="str">
        <f>IF(O2985="","",IF(OR(VALUE(LEFT(O2985,2))&gt;IF(RIGHT(J2985,1)="M",7,19),AND(OR(LEFT(O2985,2)={"07","19"}),VALUE(RIGHT(O2985,2))&gt;15)),TRUE,FALSE))</f>
        <v/>
      </c>
      <c r="T2985" s="77" t="str">
        <f>IF(O2985="","",IF(OR(VALUE(LEFT(O2985,2))&gt;IF(RIGHT(J2985,1)="M",7,19),AND(OR(LEFT(O2985,2)={"07","19"}),VALUE(RIGHT(O2985,2))&gt;5)),TRUE,FALSE))</f>
        <v/>
      </c>
    </row>
    <row r="2986" spans="12:20" x14ac:dyDescent="0.25">
      <c r="L2986" s="75">
        <f>COUNTIF($B$2:B2986,B2986)</f>
        <v>0</v>
      </c>
      <c r="M2986" s="75">
        <f>COUNTIF($L$2:L2986,4)</f>
        <v>42</v>
      </c>
      <c r="N2986" s="76" t="str">
        <f t="shared" si="234"/>
        <v>0</v>
      </c>
      <c r="O2986" s="76" t="str">
        <f t="shared" si="230"/>
        <v/>
      </c>
      <c r="P2986" s="75" t="str">
        <f t="shared" si="231"/>
        <v/>
      </c>
      <c r="Q2986" s="77" t="str">
        <f t="shared" si="232"/>
        <v/>
      </c>
      <c r="R2986" s="77" t="str">
        <f t="shared" si="233"/>
        <v/>
      </c>
      <c r="S2986" s="77" t="str">
        <f>IF(O2986="","",IF(OR(VALUE(LEFT(O2986,2))&gt;IF(RIGHT(J2986,1)="M",7,19),AND(OR(LEFT(O2986,2)={"07","19"}),VALUE(RIGHT(O2986,2))&gt;15)),TRUE,FALSE))</f>
        <v/>
      </c>
      <c r="T2986" s="77" t="str">
        <f>IF(O2986="","",IF(OR(VALUE(LEFT(O2986,2))&gt;IF(RIGHT(J2986,1)="M",7,19),AND(OR(LEFT(O2986,2)={"07","19"}),VALUE(RIGHT(O2986,2))&gt;5)),TRUE,FALSE))</f>
        <v/>
      </c>
    </row>
    <row r="2987" spans="12:20" x14ac:dyDescent="0.25">
      <c r="L2987" s="75">
        <f>COUNTIF($B$2:B2987,B2987)</f>
        <v>0</v>
      </c>
      <c r="M2987" s="75">
        <f>COUNTIF($L$2:L2987,4)</f>
        <v>42</v>
      </c>
      <c r="N2987" s="76" t="str">
        <f t="shared" si="234"/>
        <v>0</v>
      </c>
      <c r="O2987" s="76" t="str">
        <f t="shared" si="230"/>
        <v/>
      </c>
      <c r="P2987" s="75" t="str">
        <f t="shared" si="231"/>
        <v/>
      </c>
      <c r="Q2987" s="77" t="str">
        <f t="shared" si="232"/>
        <v/>
      </c>
      <c r="R2987" s="77" t="str">
        <f t="shared" si="233"/>
        <v/>
      </c>
      <c r="S2987" s="77" t="str">
        <f>IF(O2987="","",IF(OR(VALUE(LEFT(O2987,2))&gt;IF(RIGHT(J2987,1)="M",7,19),AND(OR(LEFT(O2987,2)={"07","19"}),VALUE(RIGHT(O2987,2))&gt;15)),TRUE,FALSE))</f>
        <v/>
      </c>
      <c r="T2987" s="77" t="str">
        <f>IF(O2987="","",IF(OR(VALUE(LEFT(O2987,2))&gt;IF(RIGHT(J2987,1)="M",7,19),AND(OR(LEFT(O2987,2)={"07","19"}),VALUE(RIGHT(O2987,2))&gt;5)),TRUE,FALSE))</f>
        <v/>
      </c>
    </row>
    <row r="2988" spans="12:20" x14ac:dyDescent="0.25">
      <c r="L2988" s="75">
        <f>COUNTIF($B$2:B2988,B2988)</f>
        <v>0</v>
      </c>
      <c r="M2988" s="75">
        <f>COUNTIF($L$2:L2988,4)</f>
        <v>42</v>
      </c>
      <c r="N2988" s="76" t="str">
        <f t="shared" si="234"/>
        <v>0</v>
      </c>
      <c r="O2988" s="76" t="str">
        <f t="shared" si="230"/>
        <v/>
      </c>
      <c r="P2988" s="75" t="str">
        <f t="shared" si="231"/>
        <v/>
      </c>
      <c r="Q2988" s="77" t="str">
        <f t="shared" si="232"/>
        <v/>
      </c>
      <c r="R2988" s="77" t="str">
        <f t="shared" si="233"/>
        <v/>
      </c>
      <c r="S2988" s="77" t="str">
        <f>IF(O2988="","",IF(OR(VALUE(LEFT(O2988,2))&gt;IF(RIGHT(J2988,1)="M",7,19),AND(OR(LEFT(O2988,2)={"07","19"}),VALUE(RIGHT(O2988,2))&gt;15)),TRUE,FALSE))</f>
        <v/>
      </c>
      <c r="T2988" s="77" t="str">
        <f>IF(O2988="","",IF(OR(VALUE(LEFT(O2988,2))&gt;IF(RIGHT(J2988,1)="M",7,19),AND(OR(LEFT(O2988,2)={"07","19"}),VALUE(RIGHT(O2988,2))&gt;5)),TRUE,FALSE))</f>
        <v/>
      </c>
    </row>
    <row r="2989" spans="12:20" x14ac:dyDescent="0.25">
      <c r="L2989" s="75">
        <f>COUNTIF($B$2:B2989,B2989)</f>
        <v>0</v>
      </c>
      <c r="M2989" s="75">
        <f>COUNTIF($L$2:L2989,4)</f>
        <v>42</v>
      </c>
      <c r="N2989" s="76" t="str">
        <f t="shared" si="234"/>
        <v>0</v>
      </c>
      <c r="O2989" s="76" t="str">
        <f t="shared" si="230"/>
        <v/>
      </c>
      <c r="P2989" s="75" t="str">
        <f t="shared" si="231"/>
        <v/>
      </c>
      <c r="Q2989" s="77" t="str">
        <f t="shared" si="232"/>
        <v/>
      </c>
      <c r="R2989" s="77" t="str">
        <f t="shared" si="233"/>
        <v/>
      </c>
      <c r="S2989" s="77" t="str">
        <f>IF(O2989="","",IF(OR(VALUE(LEFT(O2989,2))&gt;IF(RIGHT(J2989,1)="M",7,19),AND(OR(LEFT(O2989,2)={"07","19"}),VALUE(RIGHT(O2989,2))&gt;15)),TRUE,FALSE))</f>
        <v/>
      </c>
      <c r="T2989" s="77" t="str">
        <f>IF(O2989="","",IF(OR(VALUE(LEFT(O2989,2))&gt;IF(RIGHT(J2989,1)="M",7,19),AND(OR(LEFT(O2989,2)={"07","19"}),VALUE(RIGHT(O2989,2))&gt;5)),TRUE,FALSE))</f>
        <v/>
      </c>
    </row>
    <row r="2990" spans="12:20" x14ac:dyDescent="0.25">
      <c r="L2990" s="75">
        <f>COUNTIF($B$2:B2990,B2990)</f>
        <v>0</v>
      </c>
      <c r="M2990" s="75">
        <f>COUNTIF($L$2:L2990,4)</f>
        <v>42</v>
      </c>
      <c r="N2990" s="76" t="str">
        <f t="shared" si="234"/>
        <v>0</v>
      </c>
      <c r="O2990" s="76" t="str">
        <f t="shared" si="230"/>
        <v/>
      </c>
      <c r="P2990" s="75" t="str">
        <f t="shared" si="231"/>
        <v/>
      </c>
      <c r="Q2990" s="77" t="str">
        <f t="shared" si="232"/>
        <v/>
      </c>
      <c r="R2990" s="77" t="str">
        <f t="shared" si="233"/>
        <v/>
      </c>
      <c r="S2990" s="77" t="str">
        <f>IF(O2990="","",IF(OR(VALUE(LEFT(O2990,2))&gt;IF(RIGHT(J2990,1)="M",7,19),AND(OR(LEFT(O2990,2)={"07","19"}),VALUE(RIGHT(O2990,2))&gt;15)),TRUE,FALSE))</f>
        <v/>
      </c>
      <c r="T2990" s="77" t="str">
        <f>IF(O2990="","",IF(OR(VALUE(LEFT(O2990,2))&gt;IF(RIGHT(J2990,1)="M",7,19),AND(OR(LEFT(O2990,2)={"07","19"}),VALUE(RIGHT(O2990,2))&gt;5)),TRUE,FALSE))</f>
        <v/>
      </c>
    </row>
    <row r="2991" spans="12:20" x14ac:dyDescent="0.25">
      <c r="L2991" s="75">
        <f>COUNTIF($B$2:B2991,B2991)</f>
        <v>0</v>
      </c>
      <c r="M2991" s="75">
        <f>COUNTIF($L$2:L2991,4)</f>
        <v>42</v>
      </c>
      <c r="N2991" s="76" t="str">
        <f t="shared" si="234"/>
        <v>0</v>
      </c>
      <c r="O2991" s="76" t="str">
        <f t="shared" si="230"/>
        <v/>
      </c>
      <c r="P2991" s="75" t="str">
        <f t="shared" si="231"/>
        <v/>
      </c>
      <c r="Q2991" s="77" t="str">
        <f t="shared" si="232"/>
        <v/>
      </c>
      <c r="R2991" s="77" t="str">
        <f t="shared" si="233"/>
        <v/>
      </c>
      <c r="S2991" s="77" t="str">
        <f>IF(O2991="","",IF(OR(VALUE(LEFT(O2991,2))&gt;IF(RIGHT(J2991,1)="M",7,19),AND(OR(LEFT(O2991,2)={"07","19"}),VALUE(RIGHT(O2991,2))&gt;15)),TRUE,FALSE))</f>
        <v/>
      </c>
      <c r="T2991" s="77" t="str">
        <f>IF(O2991="","",IF(OR(VALUE(LEFT(O2991,2))&gt;IF(RIGHT(J2991,1)="M",7,19),AND(OR(LEFT(O2991,2)={"07","19"}),VALUE(RIGHT(O2991,2))&gt;5)),TRUE,FALSE))</f>
        <v/>
      </c>
    </row>
    <row r="2992" spans="12:20" x14ac:dyDescent="0.25">
      <c r="L2992" s="75">
        <f>COUNTIF($B$2:B2992,B2992)</f>
        <v>0</v>
      </c>
      <c r="M2992" s="75">
        <f>COUNTIF($L$2:L2992,4)</f>
        <v>42</v>
      </c>
      <c r="N2992" s="76" t="str">
        <f t="shared" si="234"/>
        <v>0</v>
      </c>
      <c r="O2992" s="76" t="str">
        <f t="shared" si="230"/>
        <v/>
      </c>
      <c r="P2992" s="75" t="str">
        <f t="shared" si="231"/>
        <v/>
      </c>
      <c r="Q2992" s="77" t="str">
        <f t="shared" si="232"/>
        <v/>
      </c>
      <c r="R2992" s="77" t="str">
        <f t="shared" si="233"/>
        <v/>
      </c>
      <c r="S2992" s="77" t="str">
        <f>IF(O2992="","",IF(OR(VALUE(LEFT(O2992,2))&gt;IF(RIGHT(J2992,1)="M",7,19),AND(OR(LEFT(O2992,2)={"07","19"}),VALUE(RIGHT(O2992,2))&gt;15)),TRUE,FALSE))</f>
        <v/>
      </c>
      <c r="T2992" s="77" t="str">
        <f>IF(O2992="","",IF(OR(VALUE(LEFT(O2992,2))&gt;IF(RIGHT(J2992,1)="M",7,19),AND(OR(LEFT(O2992,2)={"07","19"}),VALUE(RIGHT(O2992,2))&gt;5)),TRUE,FALSE))</f>
        <v/>
      </c>
    </row>
    <row r="2993" spans="12:20" x14ac:dyDescent="0.25">
      <c r="L2993" s="75">
        <f>COUNTIF($B$2:B2993,B2993)</f>
        <v>0</v>
      </c>
      <c r="M2993" s="75">
        <f>COUNTIF($L$2:L2993,4)</f>
        <v>42</v>
      </c>
      <c r="N2993" s="76" t="str">
        <f t="shared" si="234"/>
        <v>0</v>
      </c>
      <c r="O2993" s="76" t="str">
        <f t="shared" si="230"/>
        <v/>
      </c>
      <c r="P2993" s="75" t="str">
        <f t="shared" si="231"/>
        <v/>
      </c>
      <c r="Q2993" s="77" t="str">
        <f t="shared" si="232"/>
        <v/>
      </c>
      <c r="R2993" s="77" t="str">
        <f t="shared" si="233"/>
        <v/>
      </c>
      <c r="S2993" s="77" t="str">
        <f>IF(O2993="","",IF(OR(VALUE(LEFT(O2993,2))&gt;IF(RIGHT(J2993,1)="M",7,19),AND(OR(LEFT(O2993,2)={"07","19"}),VALUE(RIGHT(O2993,2))&gt;15)),TRUE,FALSE))</f>
        <v/>
      </c>
      <c r="T2993" s="77" t="str">
        <f>IF(O2993="","",IF(OR(VALUE(LEFT(O2993,2))&gt;IF(RIGHT(J2993,1)="M",7,19),AND(OR(LEFT(O2993,2)={"07","19"}),VALUE(RIGHT(O2993,2))&gt;5)),TRUE,FALSE))</f>
        <v/>
      </c>
    </row>
    <row r="2994" spans="12:20" x14ac:dyDescent="0.25">
      <c r="L2994" s="75">
        <f>COUNTIF($B$2:B2994,B2994)</f>
        <v>0</v>
      </c>
      <c r="M2994" s="75">
        <f>COUNTIF($L$2:L2994,4)</f>
        <v>42</v>
      </c>
      <c r="N2994" s="76" t="str">
        <f t="shared" si="234"/>
        <v>0</v>
      </c>
      <c r="O2994" s="76" t="str">
        <f t="shared" si="230"/>
        <v/>
      </c>
      <c r="P2994" s="75" t="str">
        <f t="shared" si="231"/>
        <v/>
      </c>
      <c r="Q2994" s="77" t="str">
        <f t="shared" si="232"/>
        <v/>
      </c>
      <c r="R2994" s="77" t="str">
        <f t="shared" si="233"/>
        <v/>
      </c>
      <c r="S2994" s="77" t="str">
        <f>IF(O2994="","",IF(OR(VALUE(LEFT(O2994,2))&gt;IF(RIGHT(J2994,1)="M",7,19),AND(OR(LEFT(O2994,2)={"07","19"}),VALUE(RIGHT(O2994,2))&gt;15)),TRUE,FALSE))</f>
        <v/>
      </c>
      <c r="T2994" s="77" t="str">
        <f>IF(O2994="","",IF(OR(VALUE(LEFT(O2994,2))&gt;IF(RIGHT(J2994,1)="M",7,19),AND(OR(LEFT(O2994,2)={"07","19"}),VALUE(RIGHT(O2994,2))&gt;5)),TRUE,FALSE))</f>
        <v/>
      </c>
    </row>
    <row r="2995" spans="12:20" x14ac:dyDescent="0.25">
      <c r="L2995" s="75">
        <f>COUNTIF($B$2:B2995,B2995)</f>
        <v>0</v>
      </c>
      <c r="M2995" s="75">
        <f>COUNTIF($L$2:L2995,4)</f>
        <v>42</v>
      </c>
      <c r="N2995" s="76" t="str">
        <f t="shared" si="234"/>
        <v>0</v>
      </c>
      <c r="O2995" s="76" t="str">
        <f t="shared" si="230"/>
        <v/>
      </c>
      <c r="P2995" s="75" t="str">
        <f t="shared" si="231"/>
        <v/>
      </c>
      <c r="Q2995" s="77" t="str">
        <f t="shared" si="232"/>
        <v/>
      </c>
      <c r="R2995" s="77" t="str">
        <f t="shared" si="233"/>
        <v/>
      </c>
      <c r="S2995" s="77" t="str">
        <f>IF(O2995="","",IF(OR(VALUE(LEFT(O2995,2))&gt;IF(RIGHT(J2995,1)="M",7,19),AND(OR(LEFT(O2995,2)={"07","19"}),VALUE(RIGHT(O2995,2))&gt;15)),TRUE,FALSE))</f>
        <v/>
      </c>
      <c r="T2995" s="77" t="str">
        <f>IF(O2995="","",IF(OR(VALUE(LEFT(O2995,2))&gt;IF(RIGHT(J2995,1)="M",7,19),AND(OR(LEFT(O2995,2)={"07","19"}),VALUE(RIGHT(O2995,2))&gt;5)),TRUE,FALSE))</f>
        <v/>
      </c>
    </row>
    <row r="2996" spans="12:20" x14ac:dyDescent="0.25">
      <c r="L2996" s="75">
        <f>COUNTIF($B$2:B2996,B2996)</f>
        <v>0</v>
      </c>
      <c r="M2996" s="75">
        <f>COUNTIF($L$2:L2996,4)</f>
        <v>42</v>
      </c>
      <c r="N2996" s="76" t="str">
        <f t="shared" si="234"/>
        <v>0</v>
      </c>
      <c r="O2996" s="76" t="str">
        <f t="shared" si="230"/>
        <v/>
      </c>
      <c r="P2996" s="75" t="str">
        <f t="shared" si="231"/>
        <v/>
      </c>
      <c r="Q2996" s="77" t="str">
        <f t="shared" si="232"/>
        <v/>
      </c>
      <c r="R2996" s="77" t="str">
        <f t="shared" si="233"/>
        <v/>
      </c>
      <c r="S2996" s="77" t="str">
        <f>IF(O2996="","",IF(OR(VALUE(LEFT(O2996,2))&gt;IF(RIGHT(J2996,1)="M",7,19),AND(OR(LEFT(O2996,2)={"07","19"}),VALUE(RIGHT(O2996,2))&gt;15)),TRUE,FALSE))</f>
        <v/>
      </c>
      <c r="T2996" s="77" t="str">
        <f>IF(O2996="","",IF(OR(VALUE(LEFT(O2996,2))&gt;IF(RIGHT(J2996,1)="M",7,19),AND(OR(LEFT(O2996,2)={"07","19"}),VALUE(RIGHT(O2996,2))&gt;5)),TRUE,FALSE))</f>
        <v/>
      </c>
    </row>
    <row r="2997" spans="12:20" x14ac:dyDescent="0.25">
      <c r="L2997" s="75">
        <f>COUNTIF($B$2:B2997,B2997)</f>
        <v>0</v>
      </c>
      <c r="M2997" s="75">
        <f>COUNTIF($L$2:L2997,4)</f>
        <v>42</v>
      </c>
      <c r="N2997" s="76" t="str">
        <f t="shared" si="234"/>
        <v>0</v>
      </c>
      <c r="O2997" s="76" t="str">
        <f t="shared" si="230"/>
        <v/>
      </c>
      <c r="P2997" s="75" t="str">
        <f t="shared" si="231"/>
        <v/>
      </c>
      <c r="Q2997" s="77" t="str">
        <f t="shared" si="232"/>
        <v/>
      </c>
      <c r="R2997" s="77" t="str">
        <f t="shared" si="233"/>
        <v/>
      </c>
      <c r="S2997" s="77" t="str">
        <f>IF(O2997="","",IF(OR(VALUE(LEFT(O2997,2))&gt;IF(RIGHT(J2997,1)="M",7,19),AND(OR(LEFT(O2997,2)={"07","19"}),VALUE(RIGHT(O2997,2))&gt;15)),TRUE,FALSE))</f>
        <v/>
      </c>
      <c r="T2997" s="77" t="str">
        <f>IF(O2997="","",IF(OR(VALUE(LEFT(O2997,2))&gt;IF(RIGHT(J2997,1)="M",7,19),AND(OR(LEFT(O2997,2)={"07","19"}),VALUE(RIGHT(O2997,2))&gt;5)),TRUE,FALSE))</f>
        <v/>
      </c>
    </row>
    <row r="2998" spans="12:20" x14ac:dyDescent="0.25">
      <c r="L2998" s="75">
        <f>COUNTIF($B$2:B2998,B2998)</f>
        <v>0</v>
      </c>
      <c r="M2998" s="75">
        <f>COUNTIF($L$2:L2998,4)</f>
        <v>42</v>
      </c>
      <c r="N2998" s="76" t="str">
        <f t="shared" si="234"/>
        <v>0</v>
      </c>
      <c r="O2998" s="76" t="str">
        <f t="shared" si="230"/>
        <v/>
      </c>
      <c r="P2998" s="75" t="str">
        <f t="shared" si="231"/>
        <v/>
      </c>
      <c r="Q2998" s="77" t="str">
        <f t="shared" si="232"/>
        <v/>
      </c>
      <c r="R2998" s="77" t="str">
        <f t="shared" si="233"/>
        <v/>
      </c>
      <c r="S2998" s="77" t="str">
        <f>IF(O2998="","",IF(OR(VALUE(LEFT(O2998,2))&gt;IF(RIGHT(J2998,1)="M",7,19),AND(OR(LEFT(O2998,2)={"07","19"}),VALUE(RIGHT(O2998,2))&gt;15)),TRUE,FALSE))</f>
        <v/>
      </c>
      <c r="T2998" s="77" t="str">
        <f>IF(O2998="","",IF(OR(VALUE(LEFT(O2998,2))&gt;IF(RIGHT(J2998,1)="M",7,19),AND(OR(LEFT(O2998,2)={"07","19"}),VALUE(RIGHT(O2998,2))&gt;5)),TRUE,FALSE))</f>
        <v/>
      </c>
    </row>
    <row r="2999" spans="12:20" x14ac:dyDescent="0.25">
      <c r="L2999" s="75">
        <f>COUNTIF($B$2:B2999,B2999)</f>
        <v>0</v>
      </c>
      <c r="M2999" s="75">
        <f>COUNTIF($L$2:L2999,4)</f>
        <v>42</v>
      </c>
      <c r="N2999" s="76" t="str">
        <f t="shared" si="234"/>
        <v>0</v>
      </c>
      <c r="O2999" s="76" t="str">
        <f t="shared" si="230"/>
        <v/>
      </c>
      <c r="P2999" s="75" t="str">
        <f t="shared" si="231"/>
        <v/>
      </c>
      <c r="Q2999" s="77" t="str">
        <f t="shared" si="232"/>
        <v/>
      </c>
      <c r="R2999" s="77" t="str">
        <f t="shared" si="233"/>
        <v/>
      </c>
      <c r="S2999" s="77" t="str">
        <f>IF(O2999="","",IF(OR(VALUE(LEFT(O2999,2))&gt;IF(RIGHT(J2999,1)="M",7,19),AND(OR(LEFT(O2999,2)={"07","19"}),VALUE(RIGHT(O2999,2))&gt;15)),TRUE,FALSE))</f>
        <v/>
      </c>
      <c r="T2999" s="77" t="str">
        <f>IF(O2999="","",IF(OR(VALUE(LEFT(O2999,2))&gt;IF(RIGHT(J2999,1)="M",7,19),AND(OR(LEFT(O2999,2)={"07","19"}),VALUE(RIGHT(O2999,2))&gt;5)),TRUE,FALSE))</f>
        <v/>
      </c>
    </row>
    <row r="3000" spans="12:20" x14ac:dyDescent="0.25">
      <c r="L3000" s="75">
        <f>COUNTIF($B$2:B3000,B3000)</f>
        <v>0</v>
      </c>
      <c r="M3000" s="75">
        <f>COUNTIF($L$2:L3000,4)</f>
        <v>42</v>
      </c>
      <c r="N3000" s="76" t="str">
        <f t="shared" si="234"/>
        <v>0</v>
      </c>
      <c r="O3000" s="76" t="str">
        <f t="shared" si="230"/>
        <v/>
      </c>
      <c r="P3000" s="75" t="str">
        <f t="shared" si="231"/>
        <v/>
      </c>
      <c r="Q3000" s="77" t="str">
        <f t="shared" si="232"/>
        <v/>
      </c>
      <c r="R3000" s="77" t="str">
        <f t="shared" si="233"/>
        <v/>
      </c>
      <c r="S3000" s="77" t="str">
        <f>IF(O3000="","",IF(OR(VALUE(LEFT(O3000,2))&gt;IF(RIGHT(J3000,1)="M",7,19),AND(OR(LEFT(O3000,2)={"07","19"}),VALUE(RIGHT(O3000,2))&gt;15)),TRUE,FALSE))</f>
        <v/>
      </c>
      <c r="T3000" s="77" t="str">
        <f>IF(O3000="","",IF(OR(VALUE(LEFT(O3000,2))&gt;IF(RIGHT(J3000,1)="M",7,19),AND(OR(LEFT(O3000,2)={"07","19"}),VALUE(RIGHT(O3000,2))&gt;5)),TRUE,FALSE))</f>
        <v/>
      </c>
    </row>
    <row r="3001" spans="12:20" x14ac:dyDescent="0.25">
      <c r="L3001" s="75">
        <f>COUNTIF($B$2:B3001,B3001)</f>
        <v>0</v>
      </c>
      <c r="M3001" s="75">
        <f>COUNTIF($L$2:L3001,4)</f>
        <v>42</v>
      </c>
      <c r="N3001" s="76" t="str">
        <f t="shared" si="234"/>
        <v>0</v>
      </c>
      <c r="O3001" s="76" t="str">
        <f t="shared" si="230"/>
        <v/>
      </c>
      <c r="P3001" s="75" t="str">
        <f t="shared" si="231"/>
        <v/>
      </c>
      <c r="Q3001" s="77" t="str">
        <f t="shared" si="232"/>
        <v/>
      </c>
      <c r="R3001" s="77" t="str">
        <f t="shared" si="233"/>
        <v/>
      </c>
      <c r="S3001" s="77" t="str">
        <f>IF(O3001="","",IF(OR(VALUE(LEFT(O3001,2))&gt;IF(RIGHT(J3001,1)="M",7,19),AND(OR(LEFT(O3001,2)={"07","19"}),VALUE(RIGHT(O3001,2))&gt;15)),TRUE,FALSE))</f>
        <v/>
      </c>
      <c r="T3001" s="77" t="str">
        <f>IF(O3001="","",IF(OR(VALUE(LEFT(O3001,2))&gt;IF(RIGHT(J3001,1)="M",7,19),AND(OR(LEFT(O3001,2)={"07","19"}),VALUE(RIGHT(O3001,2))&gt;5)),TRUE,FALSE))</f>
        <v/>
      </c>
    </row>
    <row r="3002" spans="12:20" x14ac:dyDescent="0.25">
      <c r="L3002" s="75">
        <f>COUNTIF($B$2:B3002,B3002)</f>
        <v>0</v>
      </c>
      <c r="M3002" s="75">
        <f>COUNTIF($L$2:L3002,4)</f>
        <v>42</v>
      </c>
      <c r="N3002" s="76" t="str">
        <f t="shared" si="234"/>
        <v>0</v>
      </c>
      <c r="O3002" s="76" t="str">
        <f t="shared" si="230"/>
        <v/>
      </c>
      <c r="P3002" s="75" t="str">
        <f t="shared" si="231"/>
        <v/>
      </c>
      <c r="Q3002" s="77" t="str">
        <f t="shared" si="232"/>
        <v/>
      </c>
      <c r="R3002" s="77" t="str">
        <f t="shared" si="233"/>
        <v/>
      </c>
      <c r="S3002" s="77" t="str">
        <f>IF(O3002="","",IF(OR(VALUE(LEFT(O3002,2))&gt;IF(RIGHT(J3002,1)="M",7,19),AND(OR(LEFT(O3002,2)={"07","19"}),VALUE(RIGHT(O3002,2))&gt;15)),TRUE,FALSE))</f>
        <v/>
      </c>
      <c r="T3002" s="77" t="str">
        <f>IF(O3002="","",IF(OR(VALUE(LEFT(O3002,2))&gt;IF(RIGHT(J3002,1)="M",7,19),AND(OR(LEFT(O3002,2)={"07","19"}),VALUE(RIGHT(O3002,2))&gt;5)),TRUE,FALSE))</f>
        <v/>
      </c>
    </row>
    <row r="3003" spans="12:20" x14ac:dyDescent="0.25">
      <c r="L3003" s="75">
        <f>COUNTIF($B$2:B3003,B3003)</f>
        <v>0</v>
      </c>
      <c r="M3003" s="75">
        <f>COUNTIF($L$2:L3003,4)</f>
        <v>42</v>
      </c>
      <c r="N3003" s="76" t="str">
        <f t="shared" si="234"/>
        <v>0</v>
      </c>
      <c r="O3003" s="76" t="str">
        <f t="shared" si="230"/>
        <v/>
      </c>
      <c r="P3003" s="75" t="str">
        <f t="shared" si="231"/>
        <v/>
      </c>
      <c r="Q3003" s="77" t="str">
        <f t="shared" si="232"/>
        <v/>
      </c>
      <c r="R3003" s="77" t="str">
        <f t="shared" si="233"/>
        <v/>
      </c>
      <c r="S3003" s="77" t="str">
        <f>IF(O3003="","",IF(OR(VALUE(LEFT(O3003,2))&gt;IF(RIGHT(J3003,1)="M",7,19),AND(OR(LEFT(O3003,2)={"07","19"}),VALUE(RIGHT(O3003,2))&gt;15)),TRUE,FALSE))</f>
        <v/>
      </c>
      <c r="T3003" s="77" t="str">
        <f>IF(O3003="","",IF(OR(VALUE(LEFT(O3003,2))&gt;IF(RIGHT(J3003,1)="M",7,19),AND(OR(LEFT(O3003,2)={"07","19"}),VALUE(RIGHT(O3003,2))&gt;5)),TRUE,FALSE))</f>
        <v/>
      </c>
    </row>
    <row r="3004" spans="12:20" x14ac:dyDescent="0.25">
      <c r="L3004" s="75">
        <f>COUNTIF($B$2:B3004,B3004)</f>
        <v>0</v>
      </c>
      <c r="M3004" s="75">
        <f>COUNTIF($L$2:L3004,4)</f>
        <v>42</v>
      </c>
      <c r="N3004" s="76" t="str">
        <f t="shared" si="234"/>
        <v>0</v>
      </c>
      <c r="O3004" s="76" t="str">
        <f t="shared" si="230"/>
        <v/>
      </c>
      <c r="P3004" s="75" t="str">
        <f t="shared" si="231"/>
        <v/>
      </c>
      <c r="Q3004" s="77" t="str">
        <f t="shared" si="232"/>
        <v/>
      </c>
      <c r="R3004" s="77" t="str">
        <f t="shared" si="233"/>
        <v/>
      </c>
      <c r="S3004" s="77" t="str">
        <f>IF(O3004="","",IF(OR(VALUE(LEFT(O3004,2))&gt;IF(RIGHT(J3004,1)="M",7,19),AND(OR(LEFT(O3004,2)={"07","19"}),VALUE(RIGHT(O3004,2))&gt;15)),TRUE,FALSE))</f>
        <v/>
      </c>
      <c r="T3004" s="77" t="str">
        <f>IF(O3004="","",IF(OR(VALUE(LEFT(O3004,2))&gt;IF(RIGHT(J3004,1)="M",7,19),AND(OR(LEFT(O3004,2)={"07","19"}),VALUE(RIGHT(O3004,2))&gt;5)),TRUE,FALSE))</f>
        <v/>
      </c>
    </row>
    <row r="3005" spans="12:20" x14ac:dyDescent="0.25">
      <c r="L3005" s="75">
        <f>COUNTIF($B$2:B3005,B3005)</f>
        <v>0</v>
      </c>
      <c r="M3005" s="75">
        <f>COUNTIF($L$2:L3005,4)</f>
        <v>42</v>
      </c>
      <c r="N3005" s="76" t="str">
        <f t="shared" si="234"/>
        <v>0</v>
      </c>
      <c r="O3005" s="76" t="str">
        <f t="shared" si="230"/>
        <v/>
      </c>
      <c r="P3005" s="75" t="str">
        <f t="shared" si="231"/>
        <v/>
      </c>
      <c r="Q3005" s="77" t="str">
        <f t="shared" si="232"/>
        <v/>
      </c>
      <c r="R3005" s="77" t="str">
        <f t="shared" si="233"/>
        <v/>
      </c>
      <c r="S3005" s="77" t="str">
        <f>IF(O3005="","",IF(OR(VALUE(LEFT(O3005,2))&gt;IF(RIGHT(J3005,1)="M",7,19),AND(OR(LEFT(O3005,2)={"07","19"}),VALUE(RIGHT(O3005,2))&gt;15)),TRUE,FALSE))</f>
        <v/>
      </c>
      <c r="T3005" s="77" t="str">
        <f>IF(O3005="","",IF(OR(VALUE(LEFT(O3005,2))&gt;IF(RIGHT(J3005,1)="M",7,19),AND(OR(LEFT(O3005,2)={"07","19"}),VALUE(RIGHT(O3005,2))&gt;5)),TRUE,FALSE))</f>
        <v/>
      </c>
    </row>
    <row r="3006" spans="12:20" x14ac:dyDescent="0.25">
      <c r="L3006" s="75">
        <f>COUNTIF($B$2:B3006,B3006)</f>
        <v>0</v>
      </c>
      <c r="M3006" s="75">
        <f>COUNTIF($L$2:L3006,4)</f>
        <v>42</v>
      </c>
      <c r="N3006" s="76" t="str">
        <f t="shared" si="234"/>
        <v>0</v>
      </c>
      <c r="O3006" s="76" t="str">
        <f t="shared" si="230"/>
        <v/>
      </c>
      <c r="P3006" s="75" t="str">
        <f t="shared" si="231"/>
        <v/>
      </c>
      <c r="Q3006" s="77" t="str">
        <f t="shared" si="232"/>
        <v/>
      </c>
      <c r="R3006" s="77" t="str">
        <f t="shared" si="233"/>
        <v/>
      </c>
      <c r="S3006" s="77" t="str">
        <f>IF(O3006="","",IF(OR(VALUE(LEFT(O3006,2))&gt;IF(RIGHT(J3006,1)="M",7,19),AND(OR(LEFT(O3006,2)={"07","19"}),VALUE(RIGHT(O3006,2))&gt;15)),TRUE,FALSE))</f>
        <v/>
      </c>
      <c r="T3006" s="77" t="str">
        <f>IF(O3006="","",IF(OR(VALUE(LEFT(O3006,2))&gt;IF(RIGHT(J3006,1)="M",7,19),AND(OR(LEFT(O3006,2)={"07","19"}),VALUE(RIGHT(O3006,2))&gt;5)),TRUE,FALSE))</f>
        <v/>
      </c>
    </row>
    <row r="3007" spans="12:20" x14ac:dyDescent="0.25">
      <c r="L3007" s="75">
        <f>COUNTIF($B$2:B3007,B3007)</f>
        <v>0</v>
      </c>
      <c r="M3007" s="75">
        <f>COUNTIF($L$2:L3007,4)</f>
        <v>42</v>
      </c>
      <c r="N3007" s="76" t="str">
        <f t="shared" si="234"/>
        <v>0</v>
      </c>
      <c r="O3007" s="76" t="str">
        <f t="shared" si="230"/>
        <v/>
      </c>
      <c r="P3007" s="75" t="str">
        <f t="shared" si="231"/>
        <v/>
      </c>
      <c r="Q3007" s="77" t="str">
        <f t="shared" si="232"/>
        <v/>
      </c>
      <c r="R3007" s="77" t="str">
        <f t="shared" si="233"/>
        <v/>
      </c>
      <c r="S3007" s="77" t="str">
        <f>IF(O3007="","",IF(OR(VALUE(LEFT(O3007,2))&gt;IF(RIGHT(J3007,1)="M",7,19),AND(OR(LEFT(O3007,2)={"07","19"}),VALUE(RIGHT(O3007,2))&gt;15)),TRUE,FALSE))</f>
        <v/>
      </c>
      <c r="T3007" s="77" t="str">
        <f>IF(O3007="","",IF(OR(VALUE(LEFT(O3007,2))&gt;IF(RIGHT(J3007,1)="M",7,19),AND(OR(LEFT(O3007,2)={"07","19"}),VALUE(RIGHT(O3007,2))&gt;5)),TRUE,FALSE))</f>
        <v/>
      </c>
    </row>
    <row r="3008" spans="12:20" x14ac:dyDescent="0.25">
      <c r="L3008" s="75">
        <f>COUNTIF($B$2:B3008,B3008)</f>
        <v>0</v>
      </c>
      <c r="M3008" s="75">
        <f>COUNTIF($L$2:L3008,4)</f>
        <v>42</v>
      </c>
      <c r="N3008" s="76" t="str">
        <f t="shared" si="234"/>
        <v>0</v>
      </c>
      <c r="O3008" s="76" t="str">
        <f t="shared" si="230"/>
        <v/>
      </c>
      <c r="P3008" s="75" t="str">
        <f t="shared" si="231"/>
        <v/>
      </c>
      <c r="Q3008" s="77" t="str">
        <f t="shared" si="232"/>
        <v/>
      </c>
      <c r="R3008" s="77" t="str">
        <f t="shared" si="233"/>
        <v/>
      </c>
      <c r="S3008" s="77" t="str">
        <f>IF(O3008="","",IF(OR(VALUE(LEFT(O3008,2))&gt;IF(RIGHT(J3008,1)="M",7,19),AND(OR(LEFT(O3008,2)={"07","19"}),VALUE(RIGHT(O3008,2))&gt;15)),TRUE,FALSE))</f>
        <v/>
      </c>
      <c r="T3008" s="77" t="str">
        <f>IF(O3008="","",IF(OR(VALUE(LEFT(O3008,2))&gt;IF(RIGHT(J3008,1)="M",7,19),AND(OR(LEFT(O3008,2)={"07","19"}),VALUE(RIGHT(O3008,2))&gt;5)),TRUE,FALSE))</f>
        <v/>
      </c>
    </row>
    <row r="3009" spans="12:20" x14ac:dyDescent="0.25">
      <c r="L3009" s="75">
        <f>COUNTIF($B$2:B3009,B3009)</f>
        <v>0</v>
      </c>
      <c r="M3009" s="75">
        <f>COUNTIF($L$2:L3009,4)</f>
        <v>42</v>
      </c>
      <c r="N3009" s="76" t="str">
        <f t="shared" si="234"/>
        <v>0</v>
      </c>
      <c r="O3009" s="76" t="str">
        <f t="shared" si="230"/>
        <v/>
      </c>
      <c r="P3009" s="75" t="str">
        <f t="shared" si="231"/>
        <v/>
      </c>
      <c r="Q3009" s="77" t="str">
        <f t="shared" si="232"/>
        <v/>
      </c>
      <c r="R3009" s="77" t="str">
        <f t="shared" si="233"/>
        <v/>
      </c>
      <c r="S3009" s="77" t="str">
        <f>IF(O3009="","",IF(OR(VALUE(LEFT(O3009,2))&gt;IF(RIGHT(J3009,1)="M",7,19),AND(OR(LEFT(O3009,2)={"07","19"}),VALUE(RIGHT(O3009,2))&gt;15)),TRUE,FALSE))</f>
        <v/>
      </c>
      <c r="T3009" s="77" t="str">
        <f>IF(O3009="","",IF(OR(VALUE(LEFT(O3009,2))&gt;IF(RIGHT(J3009,1)="M",7,19),AND(OR(LEFT(O3009,2)={"07","19"}),VALUE(RIGHT(O3009,2))&gt;5)),TRUE,FALSE))</f>
        <v/>
      </c>
    </row>
    <row r="3010" spans="12:20" x14ac:dyDescent="0.25">
      <c r="L3010" s="75">
        <f>COUNTIF($B$2:B3010,B3010)</f>
        <v>0</v>
      </c>
      <c r="M3010" s="75">
        <f>COUNTIF($L$2:L3010,4)</f>
        <v>42</v>
      </c>
      <c r="N3010" s="76" t="str">
        <f t="shared" si="234"/>
        <v>0</v>
      </c>
      <c r="O3010" s="76" t="str">
        <f t="shared" ref="O3010:O3073" si="235">TRIM(SUBSTITUTE(SUBSTITUTE(D3010,"+",""),"_",""))</f>
        <v/>
      </c>
      <c r="P3010" s="75" t="str">
        <f t="shared" ref="P3010:P3073" si="236">TRIM(SUBSTITUTE(SUBSTITUTE(E3010,"+",""),"_",""))</f>
        <v/>
      </c>
      <c r="Q3010" s="77" t="str">
        <f t="shared" ref="Q3010:Q3073" si="237">IFERROR(IF(RIGHT(P3010,2)&lt;RIGHT(O3010,2),IF(P3010&lt;O3010,P3010+2360-O3010,P3010-40-O3010),IF(P3010&lt;O3010,P3010+2400-O3010,P3010-O3010)),"")</f>
        <v/>
      </c>
      <c r="R3010" s="77" t="str">
        <f t="shared" ref="R3010:R3073" si="238">IFERROR(ROUNDDOWN(Q3010/100,0),"")</f>
        <v/>
      </c>
      <c r="S3010" s="77" t="str">
        <f>IF(O3010="","",IF(OR(VALUE(LEFT(O3010,2))&gt;IF(RIGHT(J3010,1)="M",7,19),AND(OR(LEFT(O3010,2)={"07","19"}),VALUE(RIGHT(O3010,2))&gt;15)),TRUE,FALSE))</f>
        <v/>
      </c>
      <c r="T3010" s="77" t="str">
        <f>IF(O3010="","",IF(OR(VALUE(LEFT(O3010,2))&gt;IF(RIGHT(J3010,1)="M",7,19),AND(OR(LEFT(O3010,2)={"07","19"}),VALUE(RIGHT(O3010,2))&gt;5)),TRUE,FALSE))</f>
        <v/>
      </c>
    </row>
    <row r="3011" spans="12:20" x14ac:dyDescent="0.25">
      <c r="L3011" s="75">
        <f>COUNTIF($B$2:B3011,B3011)</f>
        <v>0</v>
      </c>
      <c r="M3011" s="75">
        <f>COUNTIF($L$2:L3011,4)</f>
        <v>42</v>
      </c>
      <c r="N3011" s="76" t="str">
        <f t="shared" ref="N3011:N3074" si="239">A3011&amp;DAY(C3011)</f>
        <v>0</v>
      </c>
      <c r="O3011" s="76" t="str">
        <f t="shared" si="235"/>
        <v/>
      </c>
      <c r="P3011" s="75" t="str">
        <f t="shared" si="236"/>
        <v/>
      </c>
      <c r="Q3011" s="77" t="str">
        <f t="shared" si="237"/>
        <v/>
      </c>
      <c r="R3011" s="77" t="str">
        <f t="shared" si="238"/>
        <v/>
      </c>
      <c r="S3011" s="77" t="str">
        <f>IF(O3011="","",IF(OR(VALUE(LEFT(O3011,2))&gt;IF(RIGHT(J3011,1)="M",7,19),AND(OR(LEFT(O3011,2)={"07","19"}),VALUE(RIGHT(O3011,2))&gt;15)),TRUE,FALSE))</f>
        <v/>
      </c>
      <c r="T3011" s="77" t="str">
        <f>IF(O3011="","",IF(OR(VALUE(LEFT(O3011,2))&gt;IF(RIGHT(J3011,1)="M",7,19),AND(OR(LEFT(O3011,2)={"07","19"}),VALUE(RIGHT(O3011,2))&gt;5)),TRUE,FALSE))</f>
        <v/>
      </c>
    </row>
    <row r="3012" spans="12:20" x14ac:dyDescent="0.25">
      <c r="L3012" s="75">
        <f>COUNTIF($B$2:B3012,B3012)</f>
        <v>0</v>
      </c>
      <c r="M3012" s="75">
        <f>COUNTIF($L$2:L3012,4)</f>
        <v>42</v>
      </c>
      <c r="N3012" s="76" t="str">
        <f t="shared" si="239"/>
        <v>0</v>
      </c>
      <c r="O3012" s="76" t="str">
        <f t="shared" si="235"/>
        <v/>
      </c>
      <c r="P3012" s="75" t="str">
        <f t="shared" si="236"/>
        <v/>
      </c>
      <c r="Q3012" s="77" t="str">
        <f t="shared" si="237"/>
        <v/>
      </c>
      <c r="R3012" s="77" t="str">
        <f t="shared" si="238"/>
        <v/>
      </c>
      <c r="S3012" s="77" t="str">
        <f>IF(O3012="","",IF(OR(VALUE(LEFT(O3012,2))&gt;IF(RIGHT(J3012,1)="M",7,19),AND(OR(LEFT(O3012,2)={"07","19"}),VALUE(RIGHT(O3012,2))&gt;15)),TRUE,FALSE))</f>
        <v/>
      </c>
      <c r="T3012" s="77" t="str">
        <f>IF(O3012="","",IF(OR(VALUE(LEFT(O3012,2))&gt;IF(RIGHT(J3012,1)="M",7,19),AND(OR(LEFT(O3012,2)={"07","19"}),VALUE(RIGHT(O3012,2))&gt;5)),TRUE,FALSE))</f>
        <v/>
      </c>
    </row>
    <row r="3013" spans="12:20" x14ac:dyDescent="0.25">
      <c r="L3013" s="75">
        <f>COUNTIF($B$2:B3013,B3013)</f>
        <v>0</v>
      </c>
      <c r="M3013" s="75">
        <f>COUNTIF($L$2:L3013,4)</f>
        <v>42</v>
      </c>
      <c r="N3013" s="76" t="str">
        <f t="shared" si="239"/>
        <v>0</v>
      </c>
      <c r="O3013" s="76" t="str">
        <f t="shared" si="235"/>
        <v/>
      </c>
      <c r="P3013" s="75" t="str">
        <f t="shared" si="236"/>
        <v/>
      </c>
      <c r="Q3013" s="77" t="str">
        <f t="shared" si="237"/>
        <v/>
      </c>
      <c r="R3013" s="77" t="str">
        <f t="shared" si="238"/>
        <v/>
      </c>
      <c r="S3013" s="77" t="str">
        <f>IF(O3013="","",IF(OR(VALUE(LEFT(O3013,2))&gt;IF(RIGHT(J3013,1)="M",7,19),AND(OR(LEFT(O3013,2)={"07","19"}),VALUE(RIGHT(O3013,2))&gt;15)),TRUE,FALSE))</f>
        <v/>
      </c>
      <c r="T3013" s="77" t="str">
        <f>IF(O3013="","",IF(OR(VALUE(LEFT(O3013,2))&gt;IF(RIGHT(J3013,1)="M",7,19),AND(OR(LEFT(O3013,2)={"07","19"}),VALUE(RIGHT(O3013,2))&gt;5)),TRUE,FALSE))</f>
        <v/>
      </c>
    </row>
    <row r="3014" spans="12:20" x14ac:dyDescent="0.25">
      <c r="L3014" s="75">
        <f>COUNTIF($B$2:B3014,B3014)</f>
        <v>0</v>
      </c>
      <c r="M3014" s="75">
        <f>COUNTIF($L$2:L3014,4)</f>
        <v>42</v>
      </c>
      <c r="N3014" s="76" t="str">
        <f t="shared" si="239"/>
        <v>0</v>
      </c>
      <c r="O3014" s="76" t="str">
        <f t="shared" si="235"/>
        <v/>
      </c>
      <c r="P3014" s="75" t="str">
        <f t="shared" si="236"/>
        <v/>
      </c>
      <c r="Q3014" s="77" t="str">
        <f t="shared" si="237"/>
        <v/>
      </c>
      <c r="R3014" s="77" t="str">
        <f t="shared" si="238"/>
        <v/>
      </c>
      <c r="S3014" s="77" t="str">
        <f>IF(O3014="","",IF(OR(VALUE(LEFT(O3014,2))&gt;IF(RIGHT(J3014,1)="M",7,19),AND(OR(LEFT(O3014,2)={"07","19"}),VALUE(RIGHT(O3014,2))&gt;15)),TRUE,FALSE))</f>
        <v/>
      </c>
      <c r="T3014" s="77" t="str">
        <f>IF(O3014="","",IF(OR(VALUE(LEFT(O3014,2))&gt;IF(RIGHT(J3014,1)="M",7,19),AND(OR(LEFT(O3014,2)={"07","19"}),VALUE(RIGHT(O3014,2))&gt;5)),TRUE,FALSE))</f>
        <v/>
      </c>
    </row>
    <row r="3015" spans="12:20" x14ac:dyDescent="0.25">
      <c r="L3015" s="75">
        <f>COUNTIF($B$2:B3015,B3015)</f>
        <v>0</v>
      </c>
      <c r="M3015" s="75">
        <f>COUNTIF($L$2:L3015,4)</f>
        <v>42</v>
      </c>
      <c r="N3015" s="76" t="str">
        <f t="shared" si="239"/>
        <v>0</v>
      </c>
      <c r="O3015" s="76" t="str">
        <f t="shared" si="235"/>
        <v/>
      </c>
      <c r="P3015" s="75" t="str">
        <f t="shared" si="236"/>
        <v/>
      </c>
      <c r="Q3015" s="77" t="str">
        <f t="shared" si="237"/>
        <v/>
      </c>
      <c r="R3015" s="77" t="str">
        <f t="shared" si="238"/>
        <v/>
      </c>
      <c r="S3015" s="77" t="str">
        <f>IF(O3015="","",IF(OR(VALUE(LEFT(O3015,2))&gt;IF(RIGHT(J3015,1)="M",7,19),AND(OR(LEFT(O3015,2)={"07","19"}),VALUE(RIGHT(O3015,2))&gt;15)),TRUE,FALSE))</f>
        <v/>
      </c>
      <c r="T3015" s="77" t="str">
        <f>IF(O3015="","",IF(OR(VALUE(LEFT(O3015,2))&gt;IF(RIGHT(J3015,1)="M",7,19),AND(OR(LEFT(O3015,2)={"07","19"}),VALUE(RIGHT(O3015,2))&gt;5)),TRUE,FALSE))</f>
        <v/>
      </c>
    </row>
    <row r="3016" spans="12:20" x14ac:dyDescent="0.25">
      <c r="L3016" s="75">
        <f>COUNTIF($B$2:B3016,B3016)</f>
        <v>0</v>
      </c>
      <c r="M3016" s="75">
        <f>COUNTIF($L$2:L3016,4)</f>
        <v>42</v>
      </c>
      <c r="N3016" s="76" t="str">
        <f t="shared" si="239"/>
        <v>0</v>
      </c>
      <c r="O3016" s="76" t="str">
        <f t="shared" si="235"/>
        <v/>
      </c>
      <c r="P3016" s="75" t="str">
        <f t="shared" si="236"/>
        <v/>
      </c>
      <c r="Q3016" s="77" t="str">
        <f t="shared" si="237"/>
        <v/>
      </c>
      <c r="R3016" s="77" t="str">
        <f t="shared" si="238"/>
        <v/>
      </c>
      <c r="S3016" s="77" t="str">
        <f>IF(O3016="","",IF(OR(VALUE(LEFT(O3016,2))&gt;IF(RIGHT(J3016,1)="M",7,19),AND(OR(LEFT(O3016,2)={"07","19"}),VALUE(RIGHT(O3016,2))&gt;15)),TRUE,FALSE))</f>
        <v/>
      </c>
      <c r="T3016" s="77" t="str">
        <f>IF(O3016="","",IF(OR(VALUE(LEFT(O3016,2))&gt;IF(RIGHT(J3016,1)="M",7,19),AND(OR(LEFT(O3016,2)={"07","19"}),VALUE(RIGHT(O3016,2))&gt;5)),TRUE,FALSE))</f>
        <v/>
      </c>
    </row>
    <row r="3017" spans="12:20" x14ac:dyDescent="0.25">
      <c r="L3017" s="75">
        <f>COUNTIF($B$2:B3017,B3017)</f>
        <v>0</v>
      </c>
      <c r="M3017" s="75">
        <f>COUNTIF($L$2:L3017,4)</f>
        <v>42</v>
      </c>
      <c r="N3017" s="76" t="str">
        <f t="shared" si="239"/>
        <v>0</v>
      </c>
      <c r="O3017" s="76" t="str">
        <f t="shared" si="235"/>
        <v/>
      </c>
      <c r="P3017" s="75" t="str">
        <f t="shared" si="236"/>
        <v/>
      </c>
      <c r="Q3017" s="77" t="str">
        <f t="shared" si="237"/>
        <v/>
      </c>
      <c r="R3017" s="77" t="str">
        <f t="shared" si="238"/>
        <v/>
      </c>
      <c r="S3017" s="77" t="str">
        <f>IF(O3017="","",IF(OR(VALUE(LEFT(O3017,2))&gt;IF(RIGHT(J3017,1)="M",7,19),AND(OR(LEFT(O3017,2)={"07","19"}),VALUE(RIGHT(O3017,2))&gt;15)),TRUE,FALSE))</f>
        <v/>
      </c>
      <c r="T3017" s="77" t="str">
        <f>IF(O3017="","",IF(OR(VALUE(LEFT(O3017,2))&gt;IF(RIGHT(J3017,1)="M",7,19),AND(OR(LEFT(O3017,2)={"07","19"}),VALUE(RIGHT(O3017,2))&gt;5)),TRUE,FALSE))</f>
        <v/>
      </c>
    </row>
    <row r="3018" spans="12:20" x14ac:dyDescent="0.25">
      <c r="L3018" s="75">
        <f>COUNTIF($B$2:B3018,B3018)</f>
        <v>0</v>
      </c>
      <c r="M3018" s="75">
        <f>COUNTIF($L$2:L3018,4)</f>
        <v>42</v>
      </c>
      <c r="N3018" s="76" t="str">
        <f t="shared" si="239"/>
        <v>0</v>
      </c>
      <c r="O3018" s="76" t="str">
        <f t="shared" si="235"/>
        <v/>
      </c>
      <c r="P3018" s="75" t="str">
        <f t="shared" si="236"/>
        <v/>
      </c>
      <c r="Q3018" s="77" t="str">
        <f t="shared" si="237"/>
        <v/>
      </c>
      <c r="R3018" s="77" t="str">
        <f t="shared" si="238"/>
        <v/>
      </c>
      <c r="S3018" s="77" t="str">
        <f>IF(O3018="","",IF(OR(VALUE(LEFT(O3018,2))&gt;IF(RIGHT(J3018,1)="M",7,19),AND(OR(LEFT(O3018,2)={"07","19"}),VALUE(RIGHT(O3018,2))&gt;15)),TRUE,FALSE))</f>
        <v/>
      </c>
      <c r="T3018" s="77" t="str">
        <f>IF(O3018="","",IF(OR(VALUE(LEFT(O3018,2))&gt;IF(RIGHT(J3018,1)="M",7,19),AND(OR(LEFT(O3018,2)={"07","19"}),VALUE(RIGHT(O3018,2))&gt;5)),TRUE,FALSE))</f>
        <v/>
      </c>
    </row>
    <row r="3019" spans="12:20" x14ac:dyDescent="0.25">
      <c r="L3019" s="75">
        <f>COUNTIF($B$2:B3019,B3019)</f>
        <v>0</v>
      </c>
      <c r="M3019" s="75">
        <f>COUNTIF($L$2:L3019,4)</f>
        <v>42</v>
      </c>
      <c r="N3019" s="76" t="str">
        <f t="shared" si="239"/>
        <v>0</v>
      </c>
      <c r="O3019" s="76" t="str">
        <f t="shared" si="235"/>
        <v/>
      </c>
      <c r="P3019" s="75" t="str">
        <f t="shared" si="236"/>
        <v/>
      </c>
      <c r="Q3019" s="77" t="str">
        <f t="shared" si="237"/>
        <v/>
      </c>
      <c r="R3019" s="77" t="str">
        <f t="shared" si="238"/>
        <v/>
      </c>
      <c r="S3019" s="77" t="str">
        <f>IF(O3019="","",IF(OR(VALUE(LEFT(O3019,2))&gt;IF(RIGHT(J3019,1)="M",7,19),AND(OR(LEFT(O3019,2)={"07","19"}),VALUE(RIGHT(O3019,2))&gt;15)),TRUE,FALSE))</f>
        <v/>
      </c>
      <c r="T3019" s="77" t="str">
        <f>IF(O3019="","",IF(OR(VALUE(LEFT(O3019,2))&gt;IF(RIGHT(J3019,1)="M",7,19),AND(OR(LEFT(O3019,2)={"07","19"}),VALUE(RIGHT(O3019,2))&gt;5)),TRUE,FALSE))</f>
        <v/>
      </c>
    </row>
    <row r="3020" spans="12:20" x14ac:dyDescent="0.25">
      <c r="L3020" s="75">
        <f>COUNTIF($B$2:B3020,B3020)</f>
        <v>0</v>
      </c>
      <c r="M3020" s="75">
        <f>COUNTIF($L$2:L3020,4)</f>
        <v>42</v>
      </c>
      <c r="N3020" s="76" t="str">
        <f t="shared" si="239"/>
        <v>0</v>
      </c>
      <c r="O3020" s="76" t="str">
        <f t="shared" si="235"/>
        <v/>
      </c>
      <c r="P3020" s="75" t="str">
        <f t="shared" si="236"/>
        <v/>
      </c>
      <c r="Q3020" s="77" t="str">
        <f t="shared" si="237"/>
        <v/>
      </c>
      <c r="R3020" s="77" t="str">
        <f t="shared" si="238"/>
        <v/>
      </c>
      <c r="S3020" s="77" t="str">
        <f>IF(O3020="","",IF(OR(VALUE(LEFT(O3020,2))&gt;IF(RIGHT(J3020,1)="M",7,19),AND(OR(LEFT(O3020,2)={"07","19"}),VALUE(RIGHT(O3020,2))&gt;15)),TRUE,FALSE))</f>
        <v/>
      </c>
      <c r="T3020" s="77" t="str">
        <f>IF(O3020="","",IF(OR(VALUE(LEFT(O3020,2))&gt;IF(RIGHT(J3020,1)="M",7,19),AND(OR(LEFT(O3020,2)={"07","19"}),VALUE(RIGHT(O3020,2))&gt;5)),TRUE,FALSE))</f>
        <v/>
      </c>
    </row>
    <row r="3021" spans="12:20" x14ac:dyDescent="0.25">
      <c r="L3021" s="75">
        <f>COUNTIF($B$2:B3021,B3021)</f>
        <v>0</v>
      </c>
      <c r="M3021" s="75">
        <f>COUNTIF($L$2:L3021,4)</f>
        <v>42</v>
      </c>
      <c r="N3021" s="76" t="str">
        <f t="shared" si="239"/>
        <v>0</v>
      </c>
      <c r="O3021" s="76" t="str">
        <f t="shared" si="235"/>
        <v/>
      </c>
      <c r="P3021" s="75" t="str">
        <f t="shared" si="236"/>
        <v/>
      </c>
      <c r="Q3021" s="77" t="str">
        <f t="shared" si="237"/>
        <v/>
      </c>
      <c r="R3021" s="77" t="str">
        <f t="shared" si="238"/>
        <v/>
      </c>
      <c r="S3021" s="77" t="str">
        <f>IF(O3021="","",IF(OR(VALUE(LEFT(O3021,2))&gt;IF(RIGHT(J3021,1)="M",7,19),AND(OR(LEFT(O3021,2)={"07","19"}),VALUE(RIGHT(O3021,2))&gt;15)),TRUE,FALSE))</f>
        <v/>
      </c>
      <c r="T3021" s="77" t="str">
        <f>IF(O3021="","",IF(OR(VALUE(LEFT(O3021,2))&gt;IF(RIGHT(J3021,1)="M",7,19),AND(OR(LEFT(O3021,2)={"07","19"}),VALUE(RIGHT(O3021,2))&gt;5)),TRUE,FALSE))</f>
        <v/>
      </c>
    </row>
    <row r="3022" spans="12:20" x14ac:dyDescent="0.25">
      <c r="L3022" s="75">
        <f>COUNTIF($B$2:B3022,B3022)</f>
        <v>0</v>
      </c>
      <c r="M3022" s="75">
        <f>COUNTIF($L$2:L3022,4)</f>
        <v>42</v>
      </c>
      <c r="N3022" s="76" t="str">
        <f t="shared" si="239"/>
        <v>0</v>
      </c>
      <c r="O3022" s="76" t="str">
        <f t="shared" si="235"/>
        <v/>
      </c>
      <c r="P3022" s="75" t="str">
        <f t="shared" si="236"/>
        <v/>
      </c>
      <c r="Q3022" s="77" t="str">
        <f t="shared" si="237"/>
        <v/>
      </c>
      <c r="R3022" s="77" t="str">
        <f t="shared" si="238"/>
        <v/>
      </c>
      <c r="S3022" s="77" t="str">
        <f>IF(O3022="","",IF(OR(VALUE(LEFT(O3022,2))&gt;IF(RIGHT(J3022,1)="M",7,19),AND(OR(LEFT(O3022,2)={"07","19"}),VALUE(RIGHT(O3022,2))&gt;15)),TRUE,FALSE))</f>
        <v/>
      </c>
      <c r="T3022" s="77" t="str">
        <f>IF(O3022="","",IF(OR(VALUE(LEFT(O3022,2))&gt;IF(RIGHT(J3022,1)="M",7,19),AND(OR(LEFT(O3022,2)={"07","19"}),VALUE(RIGHT(O3022,2))&gt;5)),TRUE,FALSE))</f>
        <v/>
      </c>
    </row>
    <row r="3023" spans="12:20" x14ac:dyDescent="0.25">
      <c r="L3023" s="75">
        <f>COUNTIF($B$2:B3023,B3023)</f>
        <v>0</v>
      </c>
      <c r="M3023" s="75">
        <f>COUNTIF($L$2:L3023,4)</f>
        <v>42</v>
      </c>
      <c r="N3023" s="76" t="str">
        <f t="shared" si="239"/>
        <v>0</v>
      </c>
      <c r="O3023" s="76" t="str">
        <f t="shared" si="235"/>
        <v/>
      </c>
      <c r="P3023" s="75" t="str">
        <f t="shared" si="236"/>
        <v/>
      </c>
      <c r="Q3023" s="77" t="str">
        <f t="shared" si="237"/>
        <v/>
      </c>
      <c r="R3023" s="77" t="str">
        <f t="shared" si="238"/>
        <v/>
      </c>
      <c r="S3023" s="77" t="str">
        <f>IF(O3023="","",IF(OR(VALUE(LEFT(O3023,2))&gt;IF(RIGHT(J3023,1)="M",7,19),AND(OR(LEFT(O3023,2)={"07","19"}),VALUE(RIGHT(O3023,2))&gt;15)),TRUE,FALSE))</f>
        <v/>
      </c>
      <c r="T3023" s="77" t="str">
        <f>IF(O3023="","",IF(OR(VALUE(LEFT(O3023,2))&gt;IF(RIGHT(J3023,1)="M",7,19),AND(OR(LEFT(O3023,2)={"07","19"}),VALUE(RIGHT(O3023,2))&gt;5)),TRUE,FALSE))</f>
        <v/>
      </c>
    </row>
    <row r="3024" spans="12:20" x14ac:dyDescent="0.25">
      <c r="L3024" s="75">
        <f>COUNTIF($B$2:B3024,B3024)</f>
        <v>0</v>
      </c>
      <c r="M3024" s="75">
        <f>COUNTIF($L$2:L3024,4)</f>
        <v>42</v>
      </c>
      <c r="N3024" s="76" t="str">
        <f t="shared" si="239"/>
        <v>0</v>
      </c>
      <c r="O3024" s="76" t="str">
        <f t="shared" si="235"/>
        <v/>
      </c>
      <c r="P3024" s="75" t="str">
        <f t="shared" si="236"/>
        <v/>
      </c>
      <c r="Q3024" s="77" t="str">
        <f t="shared" si="237"/>
        <v/>
      </c>
      <c r="R3024" s="77" t="str">
        <f t="shared" si="238"/>
        <v/>
      </c>
      <c r="S3024" s="77" t="str">
        <f>IF(O3024="","",IF(OR(VALUE(LEFT(O3024,2))&gt;IF(RIGHT(J3024,1)="M",7,19),AND(OR(LEFT(O3024,2)={"07","19"}),VALUE(RIGHT(O3024,2))&gt;15)),TRUE,FALSE))</f>
        <v/>
      </c>
      <c r="T3024" s="77" t="str">
        <f>IF(O3024="","",IF(OR(VALUE(LEFT(O3024,2))&gt;IF(RIGHT(J3024,1)="M",7,19),AND(OR(LEFT(O3024,2)={"07","19"}),VALUE(RIGHT(O3024,2))&gt;5)),TRUE,FALSE))</f>
        <v/>
      </c>
    </row>
    <row r="3025" spans="12:20" x14ac:dyDescent="0.25">
      <c r="L3025" s="75">
        <f>COUNTIF($B$2:B3025,B3025)</f>
        <v>0</v>
      </c>
      <c r="M3025" s="75">
        <f>COUNTIF($L$2:L3025,4)</f>
        <v>42</v>
      </c>
      <c r="N3025" s="76" t="str">
        <f t="shared" si="239"/>
        <v>0</v>
      </c>
      <c r="O3025" s="76" t="str">
        <f t="shared" si="235"/>
        <v/>
      </c>
      <c r="P3025" s="75" t="str">
        <f t="shared" si="236"/>
        <v/>
      </c>
      <c r="Q3025" s="77" t="str">
        <f t="shared" si="237"/>
        <v/>
      </c>
      <c r="R3025" s="77" t="str">
        <f t="shared" si="238"/>
        <v/>
      </c>
      <c r="S3025" s="77" t="str">
        <f>IF(O3025="","",IF(OR(VALUE(LEFT(O3025,2))&gt;IF(RIGHT(J3025,1)="M",7,19),AND(OR(LEFT(O3025,2)={"07","19"}),VALUE(RIGHT(O3025,2))&gt;15)),TRUE,FALSE))</f>
        <v/>
      </c>
      <c r="T3025" s="77" t="str">
        <f>IF(O3025="","",IF(OR(VALUE(LEFT(O3025,2))&gt;IF(RIGHT(J3025,1)="M",7,19),AND(OR(LEFT(O3025,2)={"07","19"}),VALUE(RIGHT(O3025,2))&gt;5)),TRUE,FALSE))</f>
        <v/>
      </c>
    </row>
    <row r="3026" spans="12:20" x14ac:dyDescent="0.25">
      <c r="L3026" s="75">
        <f>COUNTIF($B$2:B3026,B3026)</f>
        <v>0</v>
      </c>
      <c r="M3026" s="75">
        <f>COUNTIF($L$2:L3026,4)</f>
        <v>42</v>
      </c>
      <c r="N3026" s="76" t="str">
        <f t="shared" si="239"/>
        <v>0</v>
      </c>
      <c r="O3026" s="76" t="str">
        <f t="shared" si="235"/>
        <v/>
      </c>
      <c r="P3026" s="75" t="str">
        <f t="shared" si="236"/>
        <v/>
      </c>
      <c r="Q3026" s="77" t="str">
        <f t="shared" si="237"/>
        <v/>
      </c>
      <c r="R3026" s="77" t="str">
        <f t="shared" si="238"/>
        <v/>
      </c>
      <c r="S3026" s="77" t="str">
        <f>IF(O3026="","",IF(OR(VALUE(LEFT(O3026,2))&gt;IF(RIGHT(J3026,1)="M",7,19),AND(OR(LEFT(O3026,2)={"07","19"}),VALUE(RIGHT(O3026,2))&gt;15)),TRUE,FALSE))</f>
        <v/>
      </c>
      <c r="T3026" s="77" t="str">
        <f>IF(O3026="","",IF(OR(VALUE(LEFT(O3026,2))&gt;IF(RIGHT(J3026,1)="M",7,19),AND(OR(LEFT(O3026,2)={"07","19"}),VALUE(RIGHT(O3026,2))&gt;5)),TRUE,FALSE))</f>
        <v/>
      </c>
    </row>
    <row r="3027" spans="12:20" x14ac:dyDescent="0.25">
      <c r="L3027" s="75">
        <f>COUNTIF($B$2:B3027,B3027)</f>
        <v>0</v>
      </c>
      <c r="M3027" s="75">
        <f>COUNTIF($L$2:L3027,4)</f>
        <v>42</v>
      </c>
      <c r="N3027" s="76" t="str">
        <f t="shared" si="239"/>
        <v>0</v>
      </c>
      <c r="O3027" s="76" t="str">
        <f t="shared" si="235"/>
        <v/>
      </c>
      <c r="P3027" s="75" t="str">
        <f t="shared" si="236"/>
        <v/>
      </c>
      <c r="Q3027" s="77" t="str">
        <f t="shared" si="237"/>
        <v/>
      </c>
      <c r="R3027" s="77" t="str">
        <f t="shared" si="238"/>
        <v/>
      </c>
      <c r="S3027" s="77" t="str">
        <f>IF(O3027="","",IF(OR(VALUE(LEFT(O3027,2))&gt;IF(RIGHT(J3027,1)="M",7,19),AND(OR(LEFT(O3027,2)={"07","19"}),VALUE(RIGHT(O3027,2))&gt;15)),TRUE,FALSE))</f>
        <v/>
      </c>
      <c r="T3027" s="77" t="str">
        <f>IF(O3027="","",IF(OR(VALUE(LEFT(O3027,2))&gt;IF(RIGHT(J3027,1)="M",7,19),AND(OR(LEFT(O3027,2)={"07","19"}),VALUE(RIGHT(O3027,2))&gt;5)),TRUE,FALSE))</f>
        <v/>
      </c>
    </row>
    <row r="3028" spans="12:20" x14ac:dyDescent="0.25">
      <c r="L3028" s="75">
        <f>COUNTIF($B$2:B3028,B3028)</f>
        <v>0</v>
      </c>
      <c r="M3028" s="75">
        <f>COUNTIF($L$2:L3028,4)</f>
        <v>42</v>
      </c>
      <c r="N3028" s="76" t="str">
        <f t="shared" si="239"/>
        <v>0</v>
      </c>
      <c r="O3028" s="76" t="str">
        <f t="shared" si="235"/>
        <v/>
      </c>
      <c r="P3028" s="75" t="str">
        <f t="shared" si="236"/>
        <v/>
      </c>
      <c r="Q3028" s="77" t="str">
        <f t="shared" si="237"/>
        <v/>
      </c>
      <c r="R3028" s="77" t="str">
        <f t="shared" si="238"/>
        <v/>
      </c>
      <c r="S3028" s="77" t="str">
        <f>IF(O3028="","",IF(OR(VALUE(LEFT(O3028,2))&gt;IF(RIGHT(J3028,1)="M",7,19),AND(OR(LEFT(O3028,2)={"07","19"}),VALUE(RIGHT(O3028,2))&gt;15)),TRUE,FALSE))</f>
        <v/>
      </c>
      <c r="T3028" s="77" t="str">
        <f>IF(O3028="","",IF(OR(VALUE(LEFT(O3028,2))&gt;IF(RIGHT(J3028,1)="M",7,19),AND(OR(LEFT(O3028,2)={"07","19"}),VALUE(RIGHT(O3028,2))&gt;5)),TRUE,FALSE))</f>
        <v/>
      </c>
    </row>
    <row r="3029" spans="12:20" x14ac:dyDescent="0.25">
      <c r="L3029" s="75">
        <f>COUNTIF($B$2:B3029,B3029)</f>
        <v>0</v>
      </c>
      <c r="M3029" s="75">
        <f>COUNTIF($L$2:L3029,4)</f>
        <v>42</v>
      </c>
      <c r="N3029" s="76" t="str">
        <f t="shared" si="239"/>
        <v>0</v>
      </c>
      <c r="O3029" s="76" t="str">
        <f t="shared" si="235"/>
        <v/>
      </c>
      <c r="P3029" s="75" t="str">
        <f t="shared" si="236"/>
        <v/>
      </c>
      <c r="Q3029" s="77" t="str">
        <f t="shared" si="237"/>
        <v/>
      </c>
      <c r="R3029" s="77" t="str">
        <f t="shared" si="238"/>
        <v/>
      </c>
      <c r="S3029" s="77" t="str">
        <f>IF(O3029="","",IF(OR(VALUE(LEFT(O3029,2))&gt;IF(RIGHT(J3029,1)="M",7,19),AND(OR(LEFT(O3029,2)={"07","19"}),VALUE(RIGHT(O3029,2))&gt;15)),TRUE,FALSE))</f>
        <v/>
      </c>
      <c r="T3029" s="77" t="str">
        <f>IF(O3029="","",IF(OR(VALUE(LEFT(O3029,2))&gt;IF(RIGHT(J3029,1)="M",7,19),AND(OR(LEFT(O3029,2)={"07","19"}),VALUE(RIGHT(O3029,2))&gt;5)),TRUE,FALSE))</f>
        <v/>
      </c>
    </row>
    <row r="3030" spans="12:20" x14ac:dyDescent="0.25">
      <c r="L3030" s="75">
        <f>COUNTIF($B$2:B3030,B3030)</f>
        <v>0</v>
      </c>
      <c r="M3030" s="75">
        <f>COUNTIF($L$2:L3030,4)</f>
        <v>42</v>
      </c>
      <c r="N3030" s="76" t="str">
        <f t="shared" si="239"/>
        <v>0</v>
      </c>
      <c r="O3030" s="76" t="str">
        <f t="shared" si="235"/>
        <v/>
      </c>
      <c r="P3030" s="75" t="str">
        <f t="shared" si="236"/>
        <v/>
      </c>
      <c r="Q3030" s="77" t="str">
        <f t="shared" si="237"/>
        <v/>
      </c>
      <c r="R3030" s="77" t="str">
        <f t="shared" si="238"/>
        <v/>
      </c>
      <c r="S3030" s="77" t="str">
        <f>IF(O3030="","",IF(OR(VALUE(LEFT(O3030,2))&gt;IF(RIGHT(J3030,1)="M",7,19),AND(OR(LEFT(O3030,2)={"07","19"}),VALUE(RIGHT(O3030,2))&gt;15)),TRUE,FALSE))</f>
        <v/>
      </c>
      <c r="T3030" s="77" t="str">
        <f>IF(O3030="","",IF(OR(VALUE(LEFT(O3030,2))&gt;IF(RIGHT(J3030,1)="M",7,19),AND(OR(LEFT(O3030,2)={"07","19"}),VALUE(RIGHT(O3030,2))&gt;5)),TRUE,FALSE))</f>
        <v/>
      </c>
    </row>
    <row r="3031" spans="12:20" x14ac:dyDescent="0.25">
      <c r="L3031" s="75">
        <f>COUNTIF($B$2:B3031,B3031)</f>
        <v>0</v>
      </c>
      <c r="M3031" s="75">
        <f>COUNTIF($L$2:L3031,4)</f>
        <v>42</v>
      </c>
      <c r="N3031" s="76" t="str">
        <f t="shared" si="239"/>
        <v>0</v>
      </c>
      <c r="O3031" s="76" t="str">
        <f t="shared" si="235"/>
        <v/>
      </c>
      <c r="P3031" s="75" t="str">
        <f t="shared" si="236"/>
        <v/>
      </c>
      <c r="Q3031" s="77" t="str">
        <f t="shared" si="237"/>
        <v/>
      </c>
      <c r="R3031" s="77" t="str">
        <f t="shared" si="238"/>
        <v/>
      </c>
      <c r="S3031" s="77" t="str">
        <f>IF(O3031="","",IF(OR(VALUE(LEFT(O3031,2))&gt;IF(RIGHT(J3031,1)="M",7,19),AND(OR(LEFT(O3031,2)={"07","19"}),VALUE(RIGHT(O3031,2))&gt;15)),TRUE,FALSE))</f>
        <v/>
      </c>
      <c r="T3031" s="77" t="str">
        <f>IF(O3031="","",IF(OR(VALUE(LEFT(O3031,2))&gt;IF(RIGHT(J3031,1)="M",7,19),AND(OR(LEFT(O3031,2)={"07","19"}),VALUE(RIGHT(O3031,2))&gt;5)),TRUE,FALSE))</f>
        <v/>
      </c>
    </row>
    <row r="3032" spans="12:20" x14ac:dyDescent="0.25">
      <c r="L3032" s="75">
        <f>COUNTIF($B$2:B3032,B3032)</f>
        <v>0</v>
      </c>
      <c r="M3032" s="75">
        <f>COUNTIF($L$2:L3032,4)</f>
        <v>42</v>
      </c>
      <c r="N3032" s="76" t="str">
        <f t="shared" si="239"/>
        <v>0</v>
      </c>
      <c r="O3032" s="76" t="str">
        <f t="shared" si="235"/>
        <v/>
      </c>
      <c r="P3032" s="75" t="str">
        <f t="shared" si="236"/>
        <v/>
      </c>
      <c r="Q3032" s="77" t="str">
        <f t="shared" si="237"/>
        <v/>
      </c>
      <c r="R3032" s="77" t="str">
        <f t="shared" si="238"/>
        <v/>
      </c>
      <c r="S3032" s="77" t="str">
        <f>IF(O3032="","",IF(OR(VALUE(LEFT(O3032,2))&gt;IF(RIGHT(J3032,1)="M",7,19),AND(OR(LEFT(O3032,2)={"07","19"}),VALUE(RIGHT(O3032,2))&gt;15)),TRUE,FALSE))</f>
        <v/>
      </c>
      <c r="T3032" s="77" t="str">
        <f>IF(O3032="","",IF(OR(VALUE(LEFT(O3032,2))&gt;IF(RIGHT(J3032,1)="M",7,19),AND(OR(LEFT(O3032,2)={"07","19"}),VALUE(RIGHT(O3032,2))&gt;5)),TRUE,FALSE))</f>
        <v/>
      </c>
    </row>
    <row r="3033" spans="12:20" x14ac:dyDescent="0.25">
      <c r="L3033" s="75">
        <f>COUNTIF($B$2:B3033,B3033)</f>
        <v>0</v>
      </c>
      <c r="M3033" s="75">
        <f>COUNTIF($L$2:L3033,4)</f>
        <v>42</v>
      </c>
      <c r="N3033" s="76" t="str">
        <f t="shared" si="239"/>
        <v>0</v>
      </c>
      <c r="O3033" s="76" t="str">
        <f t="shared" si="235"/>
        <v/>
      </c>
      <c r="P3033" s="75" t="str">
        <f t="shared" si="236"/>
        <v/>
      </c>
      <c r="Q3033" s="77" t="str">
        <f t="shared" si="237"/>
        <v/>
      </c>
      <c r="R3033" s="77" t="str">
        <f t="shared" si="238"/>
        <v/>
      </c>
      <c r="S3033" s="77" t="str">
        <f>IF(O3033="","",IF(OR(VALUE(LEFT(O3033,2))&gt;IF(RIGHT(J3033,1)="M",7,19),AND(OR(LEFT(O3033,2)={"07","19"}),VALUE(RIGHT(O3033,2))&gt;15)),TRUE,FALSE))</f>
        <v/>
      </c>
      <c r="T3033" s="77" t="str">
        <f>IF(O3033="","",IF(OR(VALUE(LEFT(O3033,2))&gt;IF(RIGHT(J3033,1)="M",7,19),AND(OR(LEFT(O3033,2)={"07","19"}),VALUE(RIGHT(O3033,2))&gt;5)),TRUE,FALSE))</f>
        <v/>
      </c>
    </row>
    <row r="3034" spans="12:20" x14ac:dyDescent="0.25">
      <c r="L3034" s="75">
        <f>COUNTIF($B$2:B3034,B3034)</f>
        <v>0</v>
      </c>
      <c r="M3034" s="75">
        <f>COUNTIF($L$2:L3034,4)</f>
        <v>42</v>
      </c>
      <c r="N3034" s="76" t="str">
        <f t="shared" si="239"/>
        <v>0</v>
      </c>
      <c r="O3034" s="76" t="str">
        <f t="shared" si="235"/>
        <v/>
      </c>
      <c r="P3034" s="75" t="str">
        <f t="shared" si="236"/>
        <v/>
      </c>
      <c r="Q3034" s="77" t="str">
        <f t="shared" si="237"/>
        <v/>
      </c>
      <c r="R3034" s="77" t="str">
        <f t="shared" si="238"/>
        <v/>
      </c>
      <c r="S3034" s="77" t="str">
        <f>IF(O3034="","",IF(OR(VALUE(LEFT(O3034,2))&gt;IF(RIGHT(J3034,1)="M",7,19),AND(OR(LEFT(O3034,2)={"07","19"}),VALUE(RIGHT(O3034,2))&gt;15)),TRUE,FALSE))</f>
        <v/>
      </c>
      <c r="T3034" s="77" t="str">
        <f>IF(O3034="","",IF(OR(VALUE(LEFT(O3034,2))&gt;IF(RIGHT(J3034,1)="M",7,19),AND(OR(LEFT(O3034,2)={"07","19"}),VALUE(RIGHT(O3034,2))&gt;5)),TRUE,FALSE))</f>
        <v/>
      </c>
    </row>
    <row r="3035" spans="12:20" x14ac:dyDescent="0.25">
      <c r="L3035" s="75">
        <f>COUNTIF($B$2:B3035,B3035)</f>
        <v>0</v>
      </c>
      <c r="M3035" s="75">
        <f>COUNTIF($L$2:L3035,4)</f>
        <v>42</v>
      </c>
      <c r="N3035" s="76" t="str">
        <f t="shared" si="239"/>
        <v>0</v>
      </c>
      <c r="O3035" s="76" t="str">
        <f t="shared" si="235"/>
        <v/>
      </c>
      <c r="P3035" s="75" t="str">
        <f t="shared" si="236"/>
        <v/>
      </c>
      <c r="Q3035" s="77" t="str">
        <f t="shared" si="237"/>
        <v/>
      </c>
      <c r="R3035" s="77" t="str">
        <f t="shared" si="238"/>
        <v/>
      </c>
      <c r="S3035" s="77" t="str">
        <f>IF(O3035="","",IF(OR(VALUE(LEFT(O3035,2))&gt;IF(RIGHT(J3035,1)="M",7,19),AND(OR(LEFT(O3035,2)={"07","19"}),VALUE(RIGHT(O3035,2))&gt;15)),TRUE,FALSE))</f>
        <v/>
      </c>
      <c r="T3035" s="77" t="str">
        <f>IF(O3035="","",IF(OR(VALUE(LEFT(O3035,2))&gt;IF(RIGHT(J3035,1)="M",7,19),AND(OR(LEFT(O3035,2)={"07","19"}),VALUE(RIGHT(O3035,2))&gt;5)),TRUE,FALSE))</f>
        <v/>
      </c>
    </row>
    <row r="3036" spans="12:20" x14ac:dyDescent="0.25">
      <c r="L3036" s="75">
        <f>COUNTIF($B$2:B3036,B3036)</f>
        <v>0</v>
      </c>
      <c r="M3036" s="75">
        <f>COUNTIF($L$2:L3036,4)</f>
        <v>42</v>
      </c>
      <c r="N3036" s="76" t="str">
        <f t="shared" si="239"/>
        <v>0</v>
      </c>
      <c r="O3036" s="76" t="str">
        <f t="shared" si="235"/>
        <v/>
      </c>
      <c r="P3036" s="75" t="str">
        <f t="shared" si="236"/>
        <v/>
      </c>
      <c r="Q3036" s="77" t="str">
        <f t="shared" si="237"/>
        <v/>
      </c>
      <c r="R3036" s="77" t="str">
        <f t="shared" si="238"/>
        <v/>
      </c>
      <c r="S3036" s="77" t="str">
        <f>IF(O3036="","",IF(OR(VALUE(LEFT(O3036,2))&gt;IF(RIGHT(J3036,1)="M",7,19),AND(OR(LEFT(O3036,2)={"07","19"}),VALUE(RIGHT(O3036,2))&gt;15)),TRUE,FALSE))</f>
        <v/>
      </c>
      <c r="T3036" s="77" t="str">
        <f>IF(O3036="","",IF(OR(VALUE(LEFT(O3036,2))&gt;IF(RIGHT(J3036,1)="M",7,19),AND(OR(LEFT(O3036,2)={"07","19"}),VALUE(RIGHT(O3036,2))&gt;5)),TRUE,FALSE))</f>
        <v/>
      </c>
    </row>
    <row r="3037" spans="12:20" x14ac:dyDescent="0.25">
      <c r="L3037" s="75">
        <f>COUNTIF($B$2:B3037,B3037)</f>
        <v>0</v>
      </c>
      <c r="M3037" s="75">
        <f>COUNTIF($L$2:L3037,4)</f>
        <v>42</v>
      </c>
      <c r="N3037" s="76" t="str">
        <f t="shared" si="239"/>
        <v>0</v>
      </c>
      <c r="O3037" s="76" t="str">
        <f t="shared" si="235"/>
        <v/>
      </c>
      <c r="P3037" s="75" t="str">
        <f t="shared" si="236"/>
        <v/>
      </c>
      <c r="Q3037" s="77" t="str">
        <f t="shared" si="237"/>
        <v/>
      </c>
      <c r="R3037" s="77" t="str">
        <f t="shared" si="238"/>
        <v/>
      </c>
      <c r="S3037" s="77" t="str">
        <f>IF(O3037="","",IF(OR(VALUE(LEFT(O3037,2))&gt;IF(RIGHT(J3037,1)="M",7,19),AND(OR(LEFT(O3037,2)={"07","19"}),VALUE(RIGHT(O3037,2))&gt;15)),TRUE,FALSE))</f>
        <v/>
      </c>
      <c r="T3037" s="77" t="str">
        <f>IF(O3037="","",IF(OR(VALUE(LEFT(O3037,2))&gt;IF(RIGHT(J3037,1)="M",7,19),AND(OR(LEFT(O3037,2)={"07","19"}),VALUE(RIGHT(O3037,2))&gt;5)),TRUE,FALSE))</f>
        <v/>
      </c>
    </row>
    <row r="3038" spans="12:20" x14ac:dyDescent="0.25">
      <c r="L3038" s="75">
        <f>COUNTIF($B$2:B3038,B3038)</f>
        <v>0</v>
      </c>
      <c r="M3038" s="75">
        <f>COUNTIF($L$2:L3038,4)</f>
        <v>42</v>
      </c>
      <c r="N3038" s="76" t="str">
        <f t="shared" si="239"/>
        <v>0</v>
      </c>
      <c r="O3038" s="76" t="str">
        <f t="shared" si="235"/>
        <v/>
      </c>
      <c r="P3038" s="75" t="str">
        <f t="shared" si="236"/>
        <v/>
      </c>
      <c r="Q3038" s="77" t="str">
        <f t="shared" si="237"/>
        <v/>
      </c>
      <c r="R3038" s="77" t="str">
        <f t="shared" si="238"/>
        <v/>
      </c>
      <c r="S3038" s="77" t="str">
        <f>IF(O3038="","",IF(OR(VALUE(LEFT(O3038,2))&gt;IF(RIGHT(J3038,1)="M",7,19),AND(OR(LEFT(O3038,2)={"07","19"}),VALUE(RIGHT(O3038,2))&gt;15)),TRUE,FALSE))</f>
        <v/>
      </c>
      <c r="T3038" s="77" t="str">
        <f>IF(O3038="","",IF(OR(VALUE(LEFT(O3038,2))&gt;IF(RIGHT(J3038,1)="M",7,19),AND(OR(LEFT(O3038,2)={"07","19"}),VALUE(RIGHT(O3038,2))&gt;5)),TRUE,FALSE))</f>
        <v/>
      </c>
    </row>
    <row r="3039" spans="12:20" x14ac:dyDescent="0.25">
      <c r="L3039" s="75">
        <f>COUNTIF($B$2:B3039,B3039)</f>
        <v>0</v>
      </c>
      <c r="M3039" s="75">
        <f>COUNTIF($L$2:L3039,4)</f>
        <v>42</v>
      </c>
      <c r="N3039" s="76" t="str">
        <f t="shared" si="239"/>
        <v>0</v>
      </c>
      <c r="O3039" s="76" t="str">
        <f t="shared" si="235"/>
        <v/>
      </c>
      <c r="P3039" s="75" t="str">
        <f t="shared" si="236"/>
        <v/>
      </c>
      <c r="Q3039" s="77" t="str">
        <f t="shared" si="237"/>
        <v/>
      </c>
      <c r="R3039" s="77" t="str">
        <f t="shared" si="238"/>
        <v/>
      </c>
      <c r="S3039" s="77" t="str">
        <f>IF(O3039="","",IF(OR(VALUE(LEFT(O3039,2))&gt;IF(RIGHT(J3039,1)="M",7,19),AND(OR(LEFT(O3039,2)={"07","19"}),VALUE(RIGHT(O3039,2))&gt;15)),TRUE,FALSE))</f>
        <v/>
      </c>
      <c r="T3039" s="77" t="str">
        <f>IF(O3039="","",IF(OR(VALUE(LEFT(O3039,2))&gt;IF(RIGHT(J3039,1)="M",7,19),AND(OR(LEFT(O3039,2)={"07","19"}),VALUE(RIGHT(O3039,2))&gt;5)),TRUE,FALSE))</f>
        <v/>
      </c>
    </row>
    <row r="3040" spans="12:20" x14ac:dyDescent="0.25">
      <c r="L3040" s="75">
        <f>COUNTIF($B$2:B3040,B3040)</f>
        <v>0</v>
      </c>
      <c r="M3040" s="75">
        <f>COUNTIF($L$2:L3040,4)</f>
        <v>42</v>
      </c>
      <c r="N3040" s="76" t="str">
        <f t="shared" si="239"/>
        <v>0</v>
      </c>
      <c r="O3040" s="76" t="str">
        <f t="shared" si="235"/>
        <v/>
      </c>
      <c r="P3040" s="75" t="str">
        <f t="shared" si="236"/>
        <v/>
      </c>
      <c r="Q3040" s="77" t="str">
        <f t="shared" si="237"/>
        <v/>
      </c>
      <c r="R3040" s="77" t="str">
        <f t="shared" si="238"/>
        <v/>
      </c>
      <c r="S3040" s="77" t="str">
        <f>IF(O3040="","",IF(OR(VALUE(LEFT(O3040,2))&gt;IF(RIGHT(J3040,1)="M",7,19),AND(OR(LEFT(O3040,2)={"07","19"}),VALUE(RIGHT(O3040,2))&gt;15)),TRUE,FALSE))</f>
        <v/>
      </c>
      <c r="T3040" s="77" t="str">
        <f>IF(O3040="","",IF(OR(VALUE(LEFT(O3040,2))&gt;IF(RIGHT(J3040,1)="M",7,19),AND(OR(LEFT(O3040,2)={"07","19"}),VALUE(RIGHT(O3040,2))&gt;5)),TRUE,FALSE))</f>
        <v/>
      </c>
    </row>
    <row r="3041" spans="12:20" x14ac:dyDescent="0.25">
      <c r="L3041" s="75">
        <f>COUNTIF($B$2:B3041,B3041)</f>
        <v>0</v>
      </c>
      <c r="M3041" s="75">
        <f>COUNTIF($L$2:L3041,4)</f>
        <v>42</v>
      </c>
      <c r="N3041" s="76" t="str">
        <f t="shared" si="239"/>
        <v>0</v>
      </c>
      <c r="O3041" s="76" t="str">
        <f t="shared" si="235"/>
        <v/>
      </c>
      <c r="P3041" s="75" t="str">
        <f t="shared" si="236"/>
        <v/>
      </c>
      <c r="Q3041" s="77" t="str">
        <f t="shared" si="237"/>
        <v/>
      </c>
      <c r="R3041" s="77" t="str">
        <f t="shared" si="238"/>
        <v/>
      </c>
      <c r="S3041" s="77" t="str">
        <f>IF(O3041="","",IF(OR(VALUE(LEFT(O3041,2))&gt;IF(RIGHT(J3041,1)="M",7,19),AND(OR(LEFT(O3041,2)={"07","19"}),VALUE(RIGHT(O3041,2))&gt;15)),TRUE,FALSE))</f>
        <v/>
      </c>
      <c r="T3041" s="77" t="str">
        <f>IF(O3041="","",IF(OR(VALUE(LEFT(O3041,2))&gt;IF(RIGHT(J3041,1)="M",7,19),AND(OR(LEFT(O3041,2)={"07","19"}),VALUE(RIGHT(O3041,2))&gt;5)),TRUE,FALSE))</f>
        <v/>
      </c>
    </row>
    <row r="3042" spans="12:20" x14ac:dyDescent="0.25">
      <c r="L3042" s="75">
        <f>COUNTIF($B$2:B3042,B3042)</f>
        <v>0</v>
      </c>
      <c r="M3042" s="75">
        <f>COUNTIF($L$2:L3042,4)</f>
        <v>42</v>
      </c>
      <c r="N3042" s="76" t="str">
        <f t="shared" si="239"/>
        <v>0</v>
      </c>
      <c r="O3042" s="76" t="str">
        <f t="shared" si="235"/>
        <v/>
      </c>
      <c r="P3042" s="75" t="str">
        <f t="shared" si="236"/>
        <v/>
      </c>
      <c r="Q3042" s="77" t="str">
        <f t="shared" si="237"/>
        <v/>
      </c>
      <c r="R3042" s="77" t="str">
        <f t="shared" si="238"/>
        <v/>
      </c>
      <c r="S3042" s="77" t="str">
        <f>IF(O3042="","",IF(OR(VALUE(LEFT(O3042,2))&gt;IF(RIGHT(J3042,1)="M",7,19),AND(OR(LEFT(O3042,2)={"07","19"}),VALUE(RIGHT(O3042,2))&gt;15)),TRUE,FALSE))</f>
        <v/>
      </c>
      <c r="T3042" s="77" t="str">
        <f>IF(O3042="","",IF(OR(VALUE(LEFT(O3042,2))&gt;IF(RIGHT(J3042,1)="M",7,19),AND(OR(LEFT(O3042,2)={"07","19"}),VALUE(RIGHT(O3042,2))&gt;5)),TRUE,FALSE))</f>
        <v/>
      </c>
    </row>
    <row r="3043" spans="12:20" x14ac:dyDescent="0.25">
      <c r="L3043" s="75">
        <f>COUNTIF($B$2:B3043,B3043)</f>
        <v>0</v>
      </c>
      <c r="M3043" s="75">
        <f>COUNTIF($L$2:L3043,4)</f>
        <v>42</v>
      </c>
      <c r="N3043" s="76" t="str">
        <f t="shared" si="239"/>
        <v>0</v>
      </c>
      <c r="O3043" s="76" t="str">
        <f t="shared" si="235"/>
        <v/>
      </c>
      <c r="P3043" s="75" t="str">
        <f t="shared" si="236"/>
        <v/>
      </c>
      <c r="Q3043" s="77" t="str">
        <f t="shared" si="237"/>
        <v/>
      </c>
      <c r="R3043" s="77" t="str">
        <f t="shared" si="238"/>
        <v/>
      </c>
      <c r="S3043" s="77" t="str">
        <f>IF(O3043="","",IF(OR(VALUE(LEFT(O3043,2))&gt;IF(RIGHT(J3043,1)="M",7,19),AND(OR(LEFT(O3043,2)={"07","19"}),VALUE(RIGHT(O3043,2))&gt;15)),TRUE,FALSE))</f>
        <v/>
      </c>
      <c r="T3043" s="77" t="str">
        <f>IF(O3043="","",IF(OR(VALUE(LEFT(O3043,2))&gt;IF(RIGHT(J3043,1)="M",7,19),AND(OR(LEFT(O3043,2)={"07","19"}),VALUE(RIGHT(O3043,2))&gt;5)),TRUE,FALSE))</f>
        <v/>
      </c>
    </row>
    <row r="3044" spans="12:20" x14ac:dyDescent="0.25">
      <c r="L3044" s="75">
        <f>COUNTIF($B$2:B3044,B3044)</f>
        <v>0</v>
      </c>
      <c r="M3044" s="75">
        <f>COUNTIF($L$2:L3044,4)</f>
        <v>42</v>
      </c>
      <c r="N3044" s="76" t="str">
        <f t="shared" si="239"/>
        <v>0</v>
      </c>
      <c r="O3044" s="76" t="str">
        <f t="shared" si="235"/>
        <v/>
      </c>
      <c r="P3044" s="75" t="str">
        <f t="shared" si="236"/>
        <v/>
      </c>
      <c r="Q3044" s="77" t="str">
        <f t="shared" si="237"/>
        <v/>
      </c>
      <c r="R3044" s="77" t="str">
        <f t="shared" si="238"/>
        <v/>
      </c>
      <c r="S3044" s="77" t="str">
        <f>IF(O3044="","",IF(OR(VALUE(LEFT(O3044,2))&gt;IF(RIGHT(J3044,1)="M",7,19),AND(OR(LEFT(O3044,2)={"07","19"}),VALUE(RIGHT(O3044,2))&gt;15)),TRUE,FALSE))</f>
        <v/>
      </c>
      <c r="T3044" s="77" t="str">
        <f>IF(O3044="","",IF(OR(VALUE(LEFT(O3044,2))&gt;IF(RIGHT(J3044,1)="M",7,19),AND(OR(LEFT(O3044,2)={"07","19"}),VALUE(RIGHT(O3044,2))&gt;5)),TRUE,FALSE))</f>
        <v/>
      </c>
    </row>
    <row r="3045" spans="12:20" x14ac:dyDescent="0.25">
      <c r="L3045" s="75">
        <f>COUNTIF($B$2:B3045,B3045)</f>
        <v>0</v>
      </c>
      <c r="M3045" s="75">
        <f>COUNTIF($L$2:L3045,4)</f>
        <v>42</v>
      </c>
      <c r="N3045" s="76" t="str">
        <f t="shared" si="239"/>
        <v>0</v>
      </c>
      <c r="O3045" s="76" t="str">
        <f t="shared" si="235"/>
        <v/>
      </c>
      <c r="P3045" s="75" t="str">
        <f t="shared" si="236"/>
        <v/>
      </c>
      <c r="Q3045" s="77" t="str">
        <f t="shared" si="237"/>
        <v/>
      </c>
      <c r="R3045" s="77" t="str">
        <f t="shared" si="238"/>
        <v/>
      </c>
      <c r="S3045" s="77" t="str">
        <f>IF(O3045="","",IF(OR(VALUE(LEFT(O3045,2))&gt;IF(RIGHT(J3045,1)="M",7,19),AND(OR(LEFT(O3045,2)={"07","19"}),VALUE(RIGHT(O3045,2))&gt;15)),TRUE,FALSE))</f>
        <v/>
      </c>
      <c r="T3045" s="77" t="str">
        <f>IF(O3045="","",IF(OR(VALUE(LEFT(O3045,2))&gt;IF(RIGHT(J3045,1)="M",7,19),AND(OR(LEFT(O3045,2)={"07","19"}),VALUE(RIGHT(O3045,2))&gt;5)),TRUE,FALSE))</f>
        <v/>
      </c>
    </row>
    <row r="3046" spans="12:20" x14ac:dyDescent="0.25">
      <c r="L3046" s="75">
        <f>COUNTIF($B$2:B3046,B3046)</f>
        <v>0</v>
      </c>
      <c r="M3046" s="75">
        <f>COUNTIF($L$2:L3046,4)</f>
        <v>42</v>
      </c>
      <c r="N3046" s="76" t="str">
        <f t="shared" si="239"/>
        <v>0</v>
      </c>
      <c r="O3046" s="76" t="str">
        <f t="shared" si="235"/>
        <v/>
      </c>
      <c r="P3046" s="75" t="str">
        <f t="shared" si="236"/>
        <v/>
      </c>
      <c r="Q3046" s="77" t="str">
        <f t="shared" si="237"/>
        <v/>
      </c>
      <c r="R3046" s="77" t="str">
        <f t="shared" si="238"/>
        <v/>
      </c>
      <c r="S3046" s="77" t="str">
        <f>IF(O3046="","",IF(OR(VALUE(LEFT(O3046,2))&gt;IF(RIGHT(J3046,1)="M",7,19),AND(OR(LEFT(O3046,2)={"07","19"}),VALUE(RIGHT(O3046,2))&gt;15)),TRUE,FALSE))</f>
        <v/>
      </c>
      <c r="T3046" s="77" t="str">
        <f>IF(O3046="","",IF(OR(VALUE(LEFT(O3046,2))&gt;IF(RIGHT(J3046,1)="M",7,19),AND(OR(LEFT(O3046,2)={"07","19"}),VALUE(RIGHT(O3046,2))&gt;5)),TRUE,FALSE))</f>
        <v/>
      </c>
    </row>
    <row r="3047" spans="12:20" x14ac:dyDescent="0.25">
      <c r="L3047" s="75">
        <f>COUNTIF($B$2:B3047,B3047)</f>
        <v>0</v>
      </c>
      <c r="M3047" s="75">
        <f>COUNTIF($L$2:L3047,4)</f>
        <v>42</v>
      </c>
      <c r="N3047" s="76" t="str">
        <f t="shared" si="239"/>
        <v>0</v>
      </c>
      <c r="O3047" s="76" t="str">
        <f t="shared" si="235"/>
        <v/>
      </c>
      <c r="P3047" s="75" t="str">
        <f t="shared" si="236"/>
        <v/>
      </c>
      <c r="Q3047" s="77" t="str">
        <f t="shared" si="237"/>
        <v/>
      </c>
      <c r="R3047" s="77" t="str">
        <f t="shared" si="238"/>
        <v/>
      </c>
      <c r="S3047" s="77" t="str">
        <f>IF(O3047="","",IF(OR(VALUE(LEFT(O3047,2))&gt;IF(RIGHT(J3047,1)="M",7,19),AND(OR(LEFT(O3047,2)={"07","19"}),VALUE(RIGHT(O3047,2))&gt;15)),TRUE,FALSE))</f>
        <v/>
      </c>
      <c r="T3047" s="77" t="str">
        <f>IF(O3047="","",IF(OR(VALUE(LEFT(O3047,2))&gt;IF(RIGHT(J3047,1)="M",7,19),AND(OR(LEFT(O3047,2)={"07","19"}),VALUE(RIGHT(O3047,2))&gt;5)),TRUE,FALSE))</f>
        <v/>
      </c>
    </row>
    <row r="3048" spans="12:20" x14ac:dyDescent="0.25">
      <c r="L3048" s="75">
        <f>COUNTIF($B$2:B3048,B3048)</f>
        <v>0</v>
      </c>
      <c r="M3048" s="75">
        <f>COUNTIF($L$2:L3048,4)</f>
        <v>42</v>
      </c>
      <c r="N3048" s="76" t="str">
        <f t="shared" si="239"/>
        <v>0</v>
      </c>
      <c r="O3048" s="76" t="str">
        <f t="shared" si="235"/>
        <v/>
      </c>
      <c r="P3048" s="75" t="str">
        <f t="shared" si="236"/>
        <v/>
      </c>
      <c r="Q3048" s="77" t="str">
        <f t="shared" si="237"/>
        <v/>
      </c>
      <c r="R3048" s="77" t="str">
        <f t="shared" si="238"/>
        <v/>
      </c>
      <c r="S3048" s="77" t="str">
        <f>IF(O3048="","",IF(OR(VALUE(LEFT(O3048,2))&gt;IF(RIGHT(J3048,1)="M",7,19),AND(OR(LEFT(O3048,2)={"07","19"}),VALUE(RIGHT(O3048,2))&gt;15)),TRUE,FALSE))</f>
        <v/>
      </c>
      <c r="T3048" s="77" t="str">
        <f>IF(O3048="","",IF(OR(VALUE(LEFT(O3048,2))&gt;IF(RIGHT(J3048,1)="M",7,19),AND(OR(LEFT(O3048,2)={"07","19"}),VALUE(RIGHT(O3048,2))&gt;5)),TRUE,FALSE))</f>
        <v/>
      </c>
    </row>
    <row r="3049" spans="12:20" x14ac:dyDescent="0.25">
      <c r="L3049" s="75">
        <f>COUNTIF($B$2:B3049,B3049)</f>
        <v>0</v>
      </c>
      <c r="M3049" s="75">
        <f>COUNTIF($L$2:L3049,4)</f>
        <v>42</v>
      </c>
      <c r="N3049" s="76" t="str">
        <f t="shared" si="239"/>
        <v>0</v>
      </c>
      <c r="O3049" s="76" t="str">
        <f t="shared" si="235"/>
        <v/>
      </c>
      <c r="P3049" s="75" t="str">
        <f t="shared" si="236"/>
        <v/>
      </c>
      <c r="Q3049" s="77" t="str">
        <f t="shared" si="237"/>
        <v/>
      </c>
      <c r="R3049" s="77" t="str">
        <f t="shared" si="238"/>
        <v/>
      </c>
      <c r="S3049" s="77" t="str">
        <f>IF(O3049="","",IF(OR(VALUE(LEFT(O3049,2))&gt;IF(RIGHT(J3049,1)="M",7,19),AND(OR(LEFT(O3049,2)={"07","19"}),VALUE(RIGHT(O3049,2))&gt;15)),TRUE,FALSE))</f>
        <v/>
      </c>
      <c r="T3049" s="77" t="str">
        <f>IF(O3049="","",IF(OR(VALUE(LEFT(O3049,2))&gt;IF(RIGHT(J3049,1)="M",7,19),AND(OR(LEFT(O3049,2)={"07","19"}),VALUE(RIGHT(O3049,2))&gt;5)),TRUE,FALSE))</f>
        <v/>
      </c>
    </row>
    <row r="3050" spans="12:20" x14ac:dyDescent="0.25">
      <c r="L3050" s="75">
        <f>COUNTIF($B$2:B3050,B3050)</f>
        <v>0</v>
      </c>
      <c r="M3050" s="75">
        <f>COUNTIF($L$2:L3050,4)</f>
        <v>42</v>
      </c>
      <c r="N3050" s="76" t="str">
        <f t="shared" si="239"/>
        <v>0</v>
      </c>
      <c r="O3050" s="76" t="str">
        <f t="shared" si="235"/>
        <v/>
      </c>
      <c r="P3050" s="75" t="str">
        <f t="shared" si="236"/>
        <v/>
      </c>
      <c r="Q3050" s="77" t="str">
        <f t="shared" si="237"/>
        <v/>
      </c>
      <c r="R3050" s="77" t="str">
        <f t="shared" si="238"/>
        <v/>
      </c>
      <c r="S3050" s="77" t="str">
        <f>IF(O3050="","",IF(OR(VALUE(LEFT(O3050,2))&gt;IF(RIGHT(J3050,1)="M",7,19),AND(OR(LEFT(O3050,2)={"07","19"}),VALUE(RIGHT(O3050,2))&gt;15)),TRUE,FALSE))</f>
        <v/>
      </c>
      <c r="T3050" s="77" t="str">
        <f>IF(O3050="","",IF(OR(VALUE(LEFT(O3050,2))&gt;IF(RIGHT(J3050,1)="M",7,19),AND(OR(LEFT(O3050,2)={"07","19"}),VALUE(RIGHT(O3050,2))&gt;5)),TRUE,FALSE))</f>
        <v/>
      </c>
    </row>
    <row r="3051" spans="12:20" x14ac:dyDescent="0.25">
      <c r="L3051" s="75">
        <f>COUNTIF($B$2:B3051,B3051)</f>
        <v>0</v>
      </c>
      <c r="M3051" s="75">
        <f>COUNTIF($L$2:L3051,4)</f>
        <v>42</v>
      </c>
      <c r="N3051" s="76" t="str">
        <f t="shared" si="239"/>
        <v>0</v>
      </c>
      <c r="O3051" s="76" t="str">
        <f t="shared" si="235"/>
        <v/>
      </c>
      <c r="P3051" s="75" t="str">
        <f t="shared" si="236"/>
        <v/>
      </c>
      <c r="Q3051" s="77" t="str">
        <f t="shared" si="237"/>
        <v/>
      </c>
      <c r="R3051" s="77" t="str">
        <f t="shared" si="238"/>
        <v/>
      </c>
      <c r="S3051" s="77" t="str">
        <f>IF(O3051="","",IF(OR(VALUE(LEFT(O3051,2))&gt;IF(RIGHT(J3051,1)="M",7,19),AND(OR(LEFT(O3051,2)={"07","19"}),VALUE(RIGHT(O3051,2))&gt;15)),TRUE,FALSE))</f>
        <v/>
      </c>
      <c r="T3051" s="77" t="str">
        <f>IF(O3051="","",IF(OR(VALUE(LEFT(O3051,2))&gt;IF(RIGHT(J3051,1)="M",7,19),AND(OR(LEFT(O3051,2)={"07","19"}),VALUE(RIGHT(O3051,2))&gt;5)),TRUE,FALSE))</f>
        <v/>
      </c>
    </row>
    <row r="3052" spans="12:20" x14ac:dyDescent="0.25">
      <c r="L3052" s="75">
        <f>COUNTIF($B$2:B3052,B3052)</f>
        <v>0</v>
      </c>
      <c r="M3052" s="75">
        <f>COUNTIF($L$2:L3052,4)</f>
        <v>42</v>
      </c>
      <c r="N3052" s="76" t="str">
        <f t="shared" si="239"/>
        <v>0</v>
      </c>
      <c r="O3052" s="76" t="str">
        <f t="shared" si="235"/>
        <v/>
      </c>
      <c r="P3052" s="75" t="str">
        <f t="shared" si="236"/>
        <v/>
      </c>
      <c r="Q3052" s="77" t="str">
        <f t="shared" si="237"/>
        <v/>
      </c>
      <c r="R3052" s="77" t="str">
        <f t="shared" si="238"/>
        <v/>
      </c>
      <c r="S3052" s="77" t="str">
        <f>IF(O3052="","",IF(OR(VALUE(LEFT(O3052,2))&gt;IF(RIGHT(J3052,1)="M",7,19),AND(OR(LEFT(O3052,2)={"07","19"}),VALUE(RIGHT(O3052,2))&gt;15)),TRUE,FALSE))</f>
        <v/>
      </c>
      <c r="T3052" s="77" t="str">
        <f>IF(O3052="","",IF(OR(VALUE(LEFT(O3052,2))&gt;IF(RIGHT(J3052,1)="M",7,19),AND(OR(LEFT(O3052,2)={"07","19"}),VALUE(RIGHT(O3052,2))&gt;5)),TRUE,FALSE))</f>
        <v/>
      </c>
    </row>
    <row r="3053" spans="12:20" x14ac:dyDescent="0.25">
      <c r="L3053" s="75">
        <f>COUNTIF($B$2:B3053,B3053)</f>
        <v>0</v>
      </c>
      <c r="M3053" s="75">
        <f>COUNTIF($L$2:L3053,4)</f>
        <v>42</v>
      </c>
      <c r="N3053" s="76" t="str">
        <f t="shared" si="239"/>
        <v>0</v>
      </c>
      <c r="O3053" s="76" t="str">
        <f t="shared" si="235"/>
        <v/>
      </c>
      <c r="P3053" s="75" t="str">
        <f t="shared" si="236"/>
        <v/>
      </c>
      <c r="Q3053" s="77" t="str">
        <f t="shared" si="237"/>
        <v/>
      </c>
      <c r="R3053" s="77" t="str">
        <f t="shared" si="238"/>
        <v/>
      </c>
      <c r="S3053" s="77" t="str">
        <f>IF(O3053="","",IF(OR(VALUE(LEFT(O3053,2))&gt;IF(RIGHT(J3053,1)="M",7,19),AND(OR(LEFT(O3053,2)={"07","19"}),VALUE(RIGHT(O3053,2))&gt;15)),TRUE,FALSE))</f>
        <v/>
      </c>
      <c r="T3053" s="77" t="str">
        <f>IF(O3053="","",IF(OR(VALUE(LEFT(O3053,2))&gt;IF(RIGHT(J3053,1)="M",7,19),AND(OR(LEFT(O3053,2)={"07","19"}),VALUE(RIGHT(O3053,2))&gt;5)),TRUE,FALSE))</f>
        <v/>
      </c>
    </row>
    <row r="3054" spans="12:20" x14ac:dyDescent="0.25">
      <c r="L3054" s="75">
        <f>COUNTIF($B$2:B3054,B3054)</f>
        <v>0</v>
      </c>
      <c r="M3054" s="75">
        <f>COUNTIF($L$2:L3054,4)</f>
        <v>42</v>
      </c>
      <c r="N3054" s="76" t="str">
        <f t="shared" si="239"/>
        <v>0</v>
      </c>
      <c r="O3054" s="76" t="str">
        <f t="shared" si="235"/>
        <v/>
      </c>
      <c r="P3054" s="75" t="str">
        <f t="shared" si="236"/>
        <v/>
      </c>
      <c r="Q3054" s="77" t="str">
        <f t="shared" si="237"/>
        <v/>
      </c>
      <c r="R3054" s="77" t="str">
        <f t="shared" si="238"/>
        <v/>
      </c>
      <c r="S3054" s="77" t="str">
        <f>IF(O3054="","",IF(OR(VALUE(LEFT(O3054,2))&gt;IF(RIGHT(J3054,1)="M",7,19),AND(OR(LEFT(O3054,2)={"07","19"}),VALUE(RIGHT(O3054,2))&gt;15)),TRUE,FALSE))</f>
        <v/>
      </c>
      <c r="T3054" s="77" t="str">
        <f>IF(O3054="","",IF(OR(VALUE(LEFT(O3054,2))&gt;IF(RIGHT(J3054,1)="M",7,19),AND(OR(LEFT(O3054,2)={"07","19"}),VALUE(RIGHT(O3054,2))&gt;5)),TRUE,FALSE))</f>
        <v/>
      </c>
    </row>
    <row r="3055" spans="12:20" x14ac:dyDescent="0.25">
      <c r="L3055" s="75">
        <f>COUNTIF($B$2:B3055,B3055)</f>
        <v>0</v>
      </c>
      <c r="M3055" s="75">
        <f>COUNTIF($L$2:L3055,4)</f>
        <v>42</v>
      </c>
      <c r="N3055" s="76" t="str">
        <f t="shared" si="239"/>
        <v>0</v>
      </c>
      <c r="O3055" s="76" t="str">
        <f t="shared" si="235"/>
        <v/>
      </c>
      <c r="P3055" s="75" t="str">
        <f t="shared" si="236"/>
        <v/>
      </c>
      <c r="Q3055" s="77" t="str">
        <f t="shared" si="237"/>
        <v/>
      </c>
      <c r="R3055" s="77" t="str">
        <f t="shared" si="238"/>
        <v/>
      </c>
      <c r="S3055" s="77" t="str">
        <f>IF(O3055="","",IF(OR(VALUE(LEFT(O3055,2))&gt;IF(RIGHT(J3055,1)="M",7,19),AND(OR(LEFT(O3055,2)={"07","19"}),VALUE(RIGHT(O3055,2))&gt;15)),TRUE,FALSE))</f>
        <v/>
      </c>
      <c r="T3055" s="77" t="str">
        <f>IF(O3055="","",IF(OR(VALUE(LEFT(O3055,2))&gt;IF(RIGHT(J3055,1)="M",7,19),AND(OR(LEFT(O3055,2)={"07","19"}),VALUE(RIGHT(O3055,2))&gt;5)),TRUE,FALSE))</f>
        <v/>
      </c>
    </row>
    <row r="3056" spans="12:20" x14ac:dyDescent="0.25">
      <c r="L3056" s="75">
        <f>COUNTIF($B$2:B3056,B3056)</f>
        <v>0</v>
      </c>
      <c r="M3056" s="75">
        <f>COUNTIF($L$2:L3056,4)</f>
        <v>42</v>
      </c>
      <c r="N3056" s="76" t="str">
        <f t="shared" si="239"/>
        <v>0</v>
      </c>
      <c r="O3056" s="76" t="str">
        <f t="shared" si="235"/>
        <v/>
      </c>
      <c r="P3056" s="75" t="str">
        <f t="shared" si="236"/>
        <v/>
      </c>
      <c r="Q3056" s="77" t="str">
        <f t="shared" si="237"/>
        <v/>
      </c>
      <c r="R3056" s="77" t="str">
        <f t="shared" si="238"/>
        <v/>
      </c>
      <c r="S3056" s="77" t="str">
        <f>IF(O3056="","",IF(OR(VALUE(LEFT(O3056,2))&gt;IF(RIGHT(J3056,1)="M",7,19),AND(OR(LEFT(O3056,2)={"07","19"}),VALUE(RIGHT(O3056,2))&gt;15)),TRUE,FALSE))</f>
        <v/>
      </c>
      <c r="T3056" s="77" t="str">
        <f>IF(O3056="","",IF(OR(VALUE(LEFT(O3056,2))&gt;IF(RIGHT(J3056,1)="M",7,19),AND(OR(LEFT(O3056,2)={"07","19"}),VALUE(RIGHT(O3056,2))&gt;5)),TRUE,FALSE))</f>
        <v/>
      </c>
    </row>
    <row r="3057" spans="12:20" x14ac:dyDescent="0.25">
      <c r="L3057" s="75">
        <f>COUNTIF($B$2:B3057,B3057)</f>
        <v>0</v>
      </c>
      <c r="M3057" s="75">
        <f>COUNTIF($L$2:L3057,4)</f>
        <v>42</v>
      </c>
      <c r="N3057" s="76" t="str">
        <f t="shared" si="239"/>
        <v>0</v>
      </c>
      <c r="O3057" s="76" t="str">
        <f t="shared" si="235"/>
        <v/>
      </c>
      <c r="P3057" s="75" t="str">
        <f t="shared" si="236"/>
        <v/>
      </c>
      <c r="Q3057" s="77" t="str">
        <f t="shared" si="237"/>
        <v/>
      </c>
      <c r="R3057" s="77" t="str">
        <f t="shared" si="238"/>
        <v/>
      </c>
      <c r="S3057" s="77" t="str">
        <f>IF(O3057="","",IF(OR(VALUE(LEFT(O3057,2))&gt;IF(RIGHT(J3057,1)="M",7,19),AND(OR(LEFT(O3057,2)={"07","19"}),VALUE(RIGHT(O3057,2))&gt;15)),TRUE,FALSE))</f>
        <v/>
      </c>
      <c r="T3057" s="77" t="str">
        <f>IF(O3057="","",IF(OR(VALUE(LEFT(O3057,2))&gt;IF(RIGHT(J3057,1)="M",7,19),AND(OR(LEFT(O3057,2)={"07","19"}),VALUE(RIGHT(O3057,2))&gt;5)),TRUE,FALSE))</f>
        <v/>
      </c>
    </row>
    <row r="3058" spans="12:20" x14ac:dyDescent="0.25">
      <c r="L3058" s="75">
        <f>COUNTIF($B$2:B3058,B3058)</f>
        <v>0</v>
      </c>
      <c r="M3058" s="75">
        <f>COUNTIF($L$2:L3058,4)</f>
        <v>42</v>
      </c>
      <c r="N3058" s="76" t="str">
        <f t="shared" si="239"/>
        <v>0</v>
      </c>
      <c r="O3058" s="76" t="str">
        <f t="shared" si="235"/>
        <v/>
      </c>
      <c r="P3058" s="75" t="str">
        <f t="shared" si="236"/>
        <v/>
      </c>
      <c r="Q3058" s="77" t="str">
        <f t="shared" si="237"/>
        <v/>
      </c>
      <c r="R3058" s="77" t="str">
        <f t="shared" si="238"/>
        <v/>
      </c>
      <c r="S3058" s="77" t="str">
        <f>IF(O3058="","",IF(OR(VALUE(LEFT(O3058,2))&gt;IF(RIGHT(J3058,1)="M",7,19),AND(OR(LEFT(O3058,2)={"07","19"}),VALUE(RIGHT(O3058,2))&gt;15)),TRUE,FALSE))</f>
        <v/>
      </c>
      <c r="T3058" s="77" t="str">
        <f>IF(O3058="","",IF(OR(VALUE(LEFT(O3058,2))&gt;IF(RIGHT(J3058,1)="M",7,19),AND(OR(LEFT(O3058,2)={"07","19"}),VALUE(RIGHT(O3058,2))&gt;5)),TRUE,FALSE))</f>
        <v/>
      </c>
    </row>
    <row r="3059" spans="12:20" x14ac:dyDescent="0.25">
      <c r="L3059" s="75">
        <f>COUNTIF($B$2:B3059,B3059)</f>
        <v>0</v>
      </c>
      <c r="M3059" s="75">
        <f>COUNTIF($L$2:L3059,4)</f>
        <v>42</v>
      </c>
      <c r="N3059" s="76" t="str">
        <f t="shared" si="239"/>
        <v>0</v>
      </c>
      <c r="O3059" s="76" t="str">
        <f t="shared" si="235"/>
        <v/>
      </c>
      <c r="P3059" s="75" t="str">
        <f t="shared" si="236"/>
        <v/>
      </c>
      <c r="Q3059" s="77" t="str">
        <f t="shared" si="237"/>
        <v/>
      </c>
      <c r="R3059" s="77" t="str">
        <f t="shared" si="238"/>
        <v/>
      </c>
      <c r="S3059" s="77" t="str">
        <f>IF(O3059="","",IF(OR(VALUE(LEFT(O3059,2))&gt;IF(RIGHT(J3059,1)="M",7,19),AND(OR(LEFT(O3059,2)={"07","19"}),VALUE(RIGHT(O3059,2))&gt;15)),TRUE,FALSE))</f>
        <v/>
      </c>
      <c r="T3059" s="77" t="str">
        <f>IF(O3059="","",IF(OR(VALUE(LEFT(O3059,2))&gt;IF(RIGHT(J3059,1)="M",7,19),AND(OR(LEFT(O3059,2)={"07","19"}),VALUE(RIGHT(O3059,2))&gt;5)),TRUE,FALSE))</f>
        <v/>
      </c>
    </row>
    <row r="3060" spans="12:20" x14ac:dyDescent="0.25">
      <c r="L3060" s="75">
        <f>COUNTIF($B$2:B3060,B3060)</f>
        <v>0</v>
      </c>
      <c r="M3060" s="75">
        <f>COUNTIF($L$2:L3060,4)</f>
        <v>42</v>
      </c>
      <c r="N3060" s="76" t="str">
        <f t="shared" si="239"/>
        <v>0</v>
      </c>
      <c r="O3060" s="76" t="str">
        <f t="shared" si="235"/>
        <v/>
      </c>
      <c r="P3060" s="75" t="str">
        <f t="shared" si="236"/>
        <v/>
      </c>
      <c r="Q3060" s="77" t="str">
        <f t="shared" si="237"/>
        <v/>
      </c>
      <c r="R3060" s="77" t="str">
        <f t="shared" si="238"/>
        <v/>
      </c>
      <c r="S3060" s="77" t="str">
        <f>IF(O3060="","",IF(OR(VALUE(LEFT(O3060,2))&gt;IF(RIGHT(J3060,1)="M",7,19),AND(OR(LEFT(O3060,2)={"07","19"}),VALUE(RIGHT(O3060,2))&gt;15)),TRUE,FALSE))</f>
        <v/>
      </c>
      <c r="T3060" s="77" t="str">
        <f>IF(O3060="","",IF(OR(VALUE(LEFT(O3060,2))&gt;IF(RIGHT(J3060,1)="M",7,19),AND(OR(LEFT(O3060,2)={"07","19"}),VALUE(RIGHT(O3060,2))&gt;5)),TRUE,FALSE))</f>
        <v/>
      </c>
    </row>
    <row r="3061" spans="12:20" x14ac:dyDescent="0.25">
      <c r="L3061" s="75">
        <f>COUNTIF($B$2:B3061,B3061)</f>
        <v>0</v>
      </c>
      <c r="M3061" s="75">
        <f>COUNTIF($L$2:L3061,4)</f>
        <v>42</v>
      </c>
      <c r="N3061" s="76" t="str">
        <f t="shared" si="239"/>
        <v>0</v>
      </c>
      <c r="O3061" s="76" t="str">
        <f t="shared" si="235"/>
        <v/>
      </c>
      <c r="P3061" s="75" t="str">
        <f t="shared" si="236"/>
        <v/>
      </c>
      <c r="Q3061" s="77" t="str">
        <f t="shared" si="237"/>
        <v/>
      </c>
      <c r="R3061" s="77" t="str">
        <f t="shared" si="238"/>
        <v/>
      </c>
      <c r="S3061" s="77" t="str">
        <f>IF(O3061="","",IF(OR(VALUE(LEFT(O3061,2))&gt;IF(RIGHT(J3061,1)="M",7,19),AND(OR(LEFT(O3061,2)={"07","19"}),VALUE(RIGHT(O3061,2))&gt;15)),TRUE,FALSE))</f>
        <v/>
      </c>
      <c r="T3061" s="77" t="str">
        <f>IF(O3061="","",IF(OR(VALUE(LEFT(O3061,2))&gt;IF(RIGHT(J3061,1)="M",7,19),AND(OR(LEFT(O3061,2)={"07","19"}),VALUE(RIGHT(O3061,2))&gt;5)),TRUE,FALSE))</f>
        <v/>
      </c>
    </row>
    <row r="3062" spans="12:20" x14ac:dyDescent="0.25">
      <c r="L3062" s="75">
        <f>COUNTIF($B$2:B3062,B3062)</f>
        <v>0</v>
      </c>
      <c r="M3062" s="75">
        <f>COUNTIF($L$2:L3062,4)</f>
        <v>42</v>
      </c>
      <c r="N3062" s="76" t="str">
        <f t="shared" si="239"/>
        <v>0</v>
      </c>
      <c r="O3062" s="76" t="str">
        <f t="shared" si="235"/>
        <v/>
      </c>
      <c r="P3062" s="75" t="str">
        <f t="shared" si="236"/>
        <v/>
      </c>
      <c r="Q3062" s="77" t="str">
        <f t="shared" si="237"/>
        <v/>
      </c>
      <c r="R3062" s="77" t="str">
        <f t="shared" si="238"/>
        <v/>
      </c>
      <c r="S3062" s="77" t="str">
        <f>IF(O3062="","",IF(OR(VALUE(LEFT(O3062,2))&gt;IF(RIGHT(J3062,1)="M",7,19),AND(OR(LEFT(O3062,2)={"07","19"}),VALUE(RIGHT(O3062,2))&gt;15)),TRUE,FALSE))</f>
        <v/>
      </c>
      <c r="T3062" s="77" t="str">
        <f>IF(O3062="","",IF(OR(VALUE(LEFT(O3062,2))&gt;IF(RIGHT(J3062,1)="M",7,19),AND(OR(LEFT(O3062,2)={"07","19"}),VALUE(RIGHT(O3062,2))&gt;5)),TRUE,FALSE))</f>
        <v/>
      </c>
    </row>
    <row r="3063" spans="12:20" x14ac:dyDescent="0.25">
      <c r="L3063" s="75">
        <f>COUNTIF($B$2:B3063,B3063)</f>
        <v>0</v>
      </c>
      <c r="M3063" s="75">
        <f>COUNTIF($L$2:L3063,4)</f>
        <v>42</v>
      </c>
      <c r="N3063" s="76" t="str">
        <f t="shared" si="239"/>
        <v>0</v>
      </c>
      <c r="O3063" s="76" t="str">
        <f t="shared" si="235"/>
        <v/>
      </c>
      <c r="P3063" s="75" t="str">
        <f t="shared" si="236"/>
        <v/>
      </c>
      <c r="Q3063" s="77" t="str">
        <f t="shared" si="237"/>
        <v/>
      </c>
      <c r="R3063" s="77" t="str">
        <f t="shared" si="238"/>
        <v/>
      </c>
      <c r="S3063" s="77" t="str">
        <f>IF(O3063="","",IF(OR(VALUE(LEFT(O3063,2))&gt;IF(RIGHT(J3063,1)="M",7,19),AND(OR(LEFT(O3063,2)={"07","19"}),VALUE(RIGHT(O3063,2))&gt;15)),TRUE,FALSE))</f>
        <v/>
      </c>
      <c r="T3063" s="77" t="str">
        <f>IF(O3063="","",IF(OR(VALUE(LEFT(O3063,2))&gt;IF(RIGHT(J3063,1)="M",7,19),AND(OR(LEFT(O3063,2)={"07","19"}),VALUE(RIGHT(O3063,2))&gt;5)),TRUE,FALSE))</f>
        <v/>
      </c>
    </row>
    <row r="3064" spans="12:20" x14ac:dyDescent="0.25">
      <c r="L3064" s="75">
        <f>COUNTIF($B$2:B3064,B3064)</f>
        <v>0</v>
      </c>
      <c r="M3064" s="75">
        <f>COUNTIF($L$2:L3064,4)</f>
        <v>42</v>
      </c>
      <c r="N3064" s="76" t="str">
        <f t="shared" si="239"/>
        <v>0</v>
      </c>
      <c r="O3064" s="76" t="str">
        <f t="shared" si="235"/>
        <v/>
      </c>
      <c r="P3064" s="75" t="str">
        <f t="shared" si="236"/>
        <v/>
      </c>
      <c r="Q3064" s="77" t="str">
        <f t="shared" si="237"/>
        <v/>
      </c>
      <c r="R3064" s="77" t="str">
        <f t="shared" si="238"/>
        <v/>
      </c>
      <c r="S3064" s="77" t="str">
        <f>IF(O3064="","",IF(OR(VALUE(LEFT(O3064,2))&gt;IF(RIGHT(J3064,1)="M",7,19),AND(OR(LEFT(O3064,2)={"07","19"}),VALUE(RIGHT(O3064,2))&gt;15)),TRUE,FALSE))</f>
        <v/>
      </c>
      <c r="T3064" s="77" t="str">
        <f>IF(O3064="","",IF(OR(VALUE(LEFT(O3064,2))&gt;IF(RIGHT(J3064,1)="M",7,19),AND(OR(LEFT(O3064,2)={"07","19"}),VALUE(RIGHT(O3064,2))&gt;5)),TRUE,FALSE))</f>
        <v/>
      </c>
    </row>
    <row r="3065" spans="12:20" x14ac:dyDescent="0.25">
      <c r="L3065" s="75">
        <f>COUNTIF($B$2:B3065,B3065)</f>
        <v>0</v>
      </c>
      <c r="M3065" s="75">
        <f>COUNTIF($L$2:L3065,4)</f>
        <v>42</v>
      </c>
      <c r="N3065" s="76" t="str">
        <f t="shared" si="239"/>
        <v>0</v>
      </c>
      <c r="O3065" s="76" t="str">
        <f t="shared" si="235"/>
        <v/>
      </c>
      <c r="P3065" s="75" t="str">
        <f t="shared" si="236"/>
        <v/>
      </c>
      <c r="Q3065" s="77" t="str">
        <f t="shared" si="237"/>
        <v/>
      </c>
      <c r="R3065" s="77" t="str">
        <f t="shared" si="238"/>
        <v/>
      </c>
      <c r="S3065" s="77" t="str">
        <f>IF(O3065="","",IF(OR(VALUE(LEFT(O3065,2))&gt;IF(RIGHT(J3065,1)="M",7,19),AND(OR(LEFT(O3065,2)={"07","19"}),VALUE(RIGHT(O3065,2))&gt;15)),TRUE,FALSE))</f>
        <v/>
      </c>
      <c r="T3065" s="77" t="str">
        <f>IF(O3065="","",IF(OR(VALUE(LEFT(O3065,2))&gt;IF(RIGHT(J3065,1)="M",7,19),AND(OR(LEFT(O3065,2)={"07","19"}),VALUE(RIGHT(O3065,2))&gt;5)),TRUE,FALSE))</f>
        <v/>
      </c>
    </row>
    <row r="3066" spans="12:20" x14ac:dyDescent="0.25">
      <c r="L3066" s="75">
        <f>COUNTIF($B$2:B3066,B3066)</f>
        <v>0</v>
      </c>
      <c r="M3066" s="75">
        <f>COUNTIF($L$2:L3066,4)</f>
        <v>42</v>
      </c>
      <c r="N3066" s="76" t="str">
        <f t="shared" si="239"/>
        <v>0</v>
      </c>
      <c r="O3066" s="76" t="str">
        <f t="shared" si="235"/>
        <v/>
      </c>
      <c r="P3066" s="75" t="str">
        <f t="shared" si="236"/>
        <v/>
      </c>
      <c r="Q3066" s="77" t="str">
        <f t="shared" si="237"/>
        <v/>
      </c>
      <c r="R3066" s="77" t="str">
        <f t="shared" si="238"/>
        <v/>
      </c>
      <c r="S3066" s="77" t="str">
        <f>IF(O3066="","",IF(OR(VALUE(LEFT(O3066,2))&gt;IF(RIGHT(J3066,1)="M",7,19),AND(OR(LEFT(O3066,2)={"07","19"}),VALUE(RIGHT(O3066,2))&gt;15)),TRUE,FALSE))</f>
        <v/>
      </c>
      <c r="T3066" s="77" t="str">
        <f>IF(O3066="","",IF(OR(VALUE(LEFT(O3066,2))&gt;IF(RIGHT(J3066,1)="M",7,19),AND(OR(LEFT(O3066,2)={"07","19"}),VALUE(RIGHT(O3066,2))&gt;5)),TRUE,FALSE))</f>
        <v/>
      </c>
    </row>
    <row r="3067" spans="12:20" x14ac:dyDescent="0.25">
      <c r="L3067" s="75">
        <f>COUNTIF($B$2:B3067,B3067)</f>
        <v>0</v>
      </c>
      <c r="M3067" s="75">
        <f>COUNTIF($L$2:L3067,4)</f>
        <v>42</v>
      </c>
      <c r="N3067" s="76" t="str">
        <f t="shared" si="239"/>
        <v>0</v>
      </c>
      <c r="O3067" s="76" t="str">
        <f t="shared" si="235"/>
        <v/>
      </c>
      <c r="P3067" s="75" t="str">
        <f t="shared" si="236"/>
        <v/>
      </c>
      <c r="Q3067" s="77" t="str">
        <f t="shared" si="237"/>
        <v/>
      </c>
      <c r="R3067" s="77" t="str">
        <f t="shared" si="238"/>
        <v/>
      </c>
      <c r="S3067" s="77" t="str">
        <f>IF(O3067="","",IF(OR(VALUE(LEFT(O3067,2))&gt;IF(RIGHT(J3067,1)="M",7,19),AND(OR(LEFT(O3067,2)={"07","19"}),VALUE(RIGHT(O3067,2))&gt;15)),TRUE,FALSE))</f>
        <v/>
      </c>
      <c r="T3067" s="77" t="str">
        <f>IF(O3067="","",IF(OR(VALUE(LEFT(O3067,2))&gt;IF(RIGHT(J3067,1)="M",7,19),AND(OR(LEFT(O3067,2)={"07","19"}),VALUE(RIGHT(O3067,2))&gt;5)),TRUE,FALSE))</f>
        <v/>
      </c>
    </row>
    <row r="3068" spans="12:20" x14ac:dyDescent="0.25">
      <c r="L3068" s="75">
        <f>COUNTIF($B$2:B3068,B3068)</f>
        <v>0</v>
      </c>
      <c r="M3068" s="75">
        <f>COUNTIF($L$2:L3068,4)</f>
        <v>42</v>
      </c>
      <c r="N3068" s="76" t="str">
        <f t="shared" si="239"/>
        <v>0</v>
      </c>
      <c r="O3068" s="76" t="str">
        <f t="shared" si="235"/>
        <v/>
      </c>
      <c r="P3068" s="75" t="str">
        <f t="shared" si="236"/>
        <v/>
      </c>
      <c r="Q3068" s="77" t="str">
        <f t="shared" si="237"/>
        <v/>
      </c>
      <c r="R3068" s="77" t="str">
        <f t="shared" si="238"/>
        <v/>
      </c>
      <c r="S3068" s="77" t="str">
        <f>IF(O3068="","",IF(OR(VALUE(LEFT(O3068,2))&gt;IF(RIGHT(J3068,1)="M",7,19),AND(OR(LEFT(O3068,2)={"07","19"}),VALUE(RIGHT(O3068,2))&gt;15)),TRUE,FALSE))</f>
        <v/>
      </c>
      <c r="T3068" s="77" t="str">
        <f>IF(O3068="","",IF(OR(VALUE(LEFT(O3068,2))&gt;IF(RIGHT(J3068,1)="M",7,19),AND(OR(LEFT(O3068,2)={"07","19"}),VALUE(RIGHT(O3068,2))&gt;5)),TRUE,FALSE))</f>
        <v/>
      </c>
    </row>
    <row r="3069" spans="12:20" x14ac:dyDescent="0.25">
      <c r="L3069" s="75">
        <f>COUNTIF($B$2:B3069,B3069)</f>
        <v>0</v>
      </c>
      <c r="M3069" s="75">
        <f>COUNTIF($L$2:L3069,4)</f>
        <v>42</v>
      </c>
      <c r="N3069" s="76" t="str">
        <f t="shared" si="239"/>
        <v>0</v>
      </c>
      <c r="O3069" s="76" t="str">
        <f t="shared" si="235"/>
        <v/>
      </c>
      <c r="P3069" s="75" t="str">
        <f t="shared" si="236"/>
        <v/>
      </c>
      <c r="Q3069" s="77" t="str">
        <f t="shared" si="237"/>
        <v/>
      </c>
      <c r="R3069" s="77" t="str">
        <f t="shared" si="238"/>
        <v/>
      </c>
      <c r="S3069" s="77" t="str">
        <f>IF(O3069="","",IF(OR(VALUE(LEFT(O3069,2))&gt;IF(RIGHT(J3069,1)="M",7,19),AND(OR(LEFT(O3069,2)={"07","19"}),VALUE(RIGHT(O3069,2))&gt;15)),TRUE,FALSE))</f>
        <v/>
      </c>
      <c r="T3069" s="77" t="str">
        <f>IF(O3069="","",IF(OR(VALUE(LEFT(O3069,2))&gt;IF(RIGHT(J3069,1)="M",7,19),AND(OR(LEFT(O3069,2)={"07","19"}),VALUE(RIGHT(O3069,2))&gt;5)),TRUE,FALSE))</f>
        <v/>
      </c>
    </row>
    <row r="3070" spans="12:20" x14ac:dyDescent="0.25">
      <c r="L3070" s="75">
        <f>COUNTIF($B$2:B3070,B3070)</f>
        <v>0</v>
      </c>
      <c r="M3070" s="75">
        <f>COUNTIF($L$2:L3070,4)</f>
        <v>42</v>
      </c>
      <c r="N3070" s="76" t="str">
        <f t="shared" si="239"/>
        <v>0</v>
      </c>
      <c r="O3070" s="76" t="str">
        <f t="shared" si="235"/>
        <v/>
      </c>
      <c r="P3070" s="75" t="str">
        <f t="shared" si="236"/>
        <v/>
      </c>
      <c r="Q3070" s="77" t="str">
        <f t="shared" si="237"/>
        <v/>
      </c>
      <c r="R3070" s="77" t="str">
        <f t="shared" si="238"/>
        <v/>
      </c>
      <c r="S3070" s="77" t="str">
        <f>IF(O3070="","",IF(OR(VALUE(LEFT(O3070,2))&gt;IF(RIGHT(J3070,1)="M",7,19),AND(OR(LEFT(O3070,2)={"07","19"}),VALUE(RIGHT(O3070,2))&gt;15)),TRUE,FALSE))</f>
        <v/>
      </c>
      <c r="T3070" s="77" t="str">
        <f>IF(O3070="","",IF(OR(VALUE(LEFT(O3070,2))&gt;IF(RIGHT(J3070,1)="M",7,19),AND(OR(LEFT(O3070,2)={"07","19"}),VALUE(RIGHT(O3070,2))&gt;5)),TRUE,FALSE))</f>
        <v/>
      </c>
    </row>
    <row r="3071" spans="12:20" x14ac:dyDescent="0.25">
      <c r="L3071" s="75">
        <f>COUNTIF($B$2:B3071,B3071)</f>
        <v>0</v>
      </c>
      <c r="M3071" s="75">
        <f>COUNTIF($L$2:L3071,4)</f>
        <v>42</v>
      </c>
      <c r="N3071" s="76" t="str">
        <f t="shared" si="239"/>
        <v>0</v>
      </c>
      <c r="O3071" s="76" t="str">
        <f t="shared" si="235"/>
        <v/>
      </c>
      <c r="P3071" s="75" t="str">
        <f t="shared" si="236"/>
        <v/>
      </c>
      <c r="Q3071" s="77" t="str">
        <f t="shared" si="237"/>
        <v/>
      </c>
      <c r="R3071" s="77" t="str">
        <f t="shared" si="238"/>
        <v/>
      </c>
      <c r="S3071" s="77" t="str">
        <f>IF(O3071="","",IF(OR(VALUE(LEFT(O3071,2))&gt;IF(RIGHT(J3071,1)="M",7,19),AND(OR(LEFT(O3071,2)={"07","19"}),VALUE(RIGHT(O3071,2))&gt;15)),TRUE,FALSE))</f>
        <v/>
      </c>
      <c r="T3071" s="77" t="str">
        <f>IF(O3071="","",IF(OR(VALUE(LEFT(O3071,2))&gt;IF(RIGHT(J3071,1)="M",7,19),AND(OR(LEFT(O3071,2)={"07","19"}),VALUE(RIGHT(O3071,2))&gt;5)),TRUE,FALSE))</f>
        <v/>
      </c>
    </row>
    <row r="3072" spans="12:20" x14ac:dyDescent="0.25">
      <c r="L3072" s="75">
        <f>COUNTIF($B$2:B3072,B3072)</f>
        <v>0</v>
      </c>
      <c r="M3072" s="75">
        <f>COUNTIF($L$2:L3072,4)</f>
        <v>42</v>
      </c>
      <c r="N3072" s="76" t="str">
        <f t="shared" si="239"/>
        <v>0</v>
      </c>
      <c r="O3072" s="76" t="str">
        <f t="shared" si="235"/>
        <v/>
      </c>
      <c r="P3072" s="75" t="str">
        <f t="shared" si="236"/>
        <v/>
      </c>
      <c r="Q3072" s="77" t="str">
        <f t="shared" si="237"/>
        <v/>
      </c>
      <c r="R3072" s="77" t="str">
        <f t="shared" si="238"/>
        <v/>
      </c>
      <c r="S3072" s="77" t="str">
        <f>IF(O3072="","",IF(OR(VALUE(LEFT(O3072,2))&gt;IF(RIGHT(J3072,1)="M",7,19),AND(OR(LEFT(O3072,2)={"07","19"}),VALUE(RIGHT(O3072,2))&gt;15)),TRUE,FALSE))</f>
        <v/>
      </c>
      <c r="T3072" s="77" t="str">
        <f>IF(O3072="","",IF(OR(VALUE(LEFT(O3072,2))&gt;IF(RIGHT(J3072,1)="M",7,19),AND(OR(LEFT(O3072,2)={"07","19"}),VALUE(RIGHT(O3072,2))&gt;5)),TRUE,FALSE))</f>
        <v/>
      </c>
    </row>
    <row r="3073" spans="12:20" x14ac:dyDescent="0.25">
      <c r="L3073" s="75">
        <f>COUNTIF($B$2:B3073,B3073)</f>
        <v>0</v>
      </c>
      <c r="M3073" s="75">
        <f>COUNTIF($L$2:L3073,4)</f>
        <v>42</v>
      </c>
      <c r="N3073" s="76" t="str">
        <f t="shared" si="239"/>
        <v>0</v>
      </c>
      <c r="O3073" s="76" t="str">
        <f t="shared" si="235"/>
        <v/>
      </c>
      <c r="P3073" s="75" t="str">
        <f t="shared" si="236"/>
        <v/>
      </c>
      <c r="Q3073" s="77" t="str">
        <f t="shared" si="237"/>
        <v/>
      </c>
      <c r="R3073" s="77" t="str">
        <f t="shared" si="238"/>
        <v/>
      </c>
      <c r="S3073" s="77" t="str">
        <f>IF(O3073="","",IF(OR(VALUE(LEFT(O3073,2))&gt;IF(RIGHT(J3073,1)="M",7,19),AND(OR(LEFT(O3073,2)={"07","19"}),VALUE(RIGHT(O3073,2))&gt;15)),TRUE,FALSE))</f>
        <v/>
      </c>
      <c r="T3073" s="77" t="str">
        <f>IF(O3073="","",IF(OR(VALUE(LEFT(O3073,2))&gt;IF(RIGHT(J3073,1)="M",7,19),AND(OR(LEFT(O3073,2)={"07","19"}),VALUE(RIGHT(O3073,2))&gt;5)),TRUE,FALSE))</f>
        <v/>
      </c>
    </row>
    <row r="3074" spans="12:20" x14ac:dyDescent="0.25">
      <c r="L3074" s="75">
        <f>COUNTIF($B$2:B3074,B3074)</f>
        <v>0</v>
      </c>
      <c r="M3074" s="75">
        <f>COUNTIF($L$2:L3074,4)</f>
        <v>42</v>
      </c>
      <c r="N3074" s="76" t="str">
        <f t="shared" si="239"/>
        <v>0</v>
      </c>
      <c r="O3074" s="76" t="str">
        <f t="shared" ref="O3074:O3137" si="240">TRIM(SUBSTITUTE(SUBSTITUTE(D3074,"+",""),"_",""))</f>
        <v/>
      </c>
      <c r="P3074" s="75" t="str">
        <f t="shared" ref="P3074:P3137" si="241">TRIM(SUBSTITUTE(SUBSTITUTE(E3074,"+",""),"_",""))</f>
        <v/>
      </c>
      <c r="Q3074" s="77" t="str">
        <f t="shared" ref="Q3074:Q3137" si="242">IFERROR(IF(RIGHT(P3074,2)&lt;RIGHT(O3074,2),IF(P3074&lt;O3074,P3074+2360-O3074,P3074-40-O3074),IF(P3074&lt;O3074,P3074+2400-O3074,P3074-O3074)),"")</f>
        <v/>
      </c>
      <c r="R3074" s="77" t="str">
        <f t="shared" ref="R3074:R3137" si="243">IFERROR(ROUNDDOWN(Q3074/100,0),"")</f>
        <v/>
      </c>
      <c r="S3074" s="77" t="str">
        <f>IF(O3074="","",IF(OR(VALUE(LEFT(O3074,2))&gt;IF(RIGHT(J3074,1)="M",7,19),AND(OR(LEFT(O3074,2)={"07","19"}),VALUE(RIGHT(O3074,2))&gt;15)),TRUE,FALSE))</f>
        <v/>
      </c>
      <c r="T3074" s="77" t="str">
        <f>IF(O3074="","",IF(OR(VALUE(LEFT(O3074,2))&gt;IF(RIGHT(J3074,1)="M",7,19),AND(OR(LEFT(O3074,2)={"07","19"}),VALUE(RIGHT(O3074,2))&gt;5)),TRUE,FALSE))</f>
        <v/>
      </c>
    </row>
    <row r="3075" spans="12:20" x14ac:dyDescent="0.25">
      <c r="L3075" s="75">
        <f>COUNTIF($B$2:B3075,B3075)</f>
        <v>0</v>
      </c>
      <c r="M3075" s="75">
        <f>COUNTIF($L$2:L3075,4)</f>
        <v>42</v>
      </c>
      <c r="N3075" s="76" t="str">
        <f t="shared" ref="N3075:N3138" si="244">A3075&amp;DAY(C3075)</f>
        <v>0</v>
      </c>
      <c r="O3075" s="76" t="str">
        <f t="shared" si="240"/>
        <v/>
      </c>
      <c r="P3075" s="75" t="str">
        <f t="shared" si="241"/>
        <v/>
      </c>
      <c r="Q3075" s="77" t="str">
        <f t="shared" si="242"/>
        <v/>
      </c>
      <c r="R3075" s="77" t="str">
        <f t="shared" si="243"/>
        <v/>
      </c>
      <c r="S3075" s="77" t="str">
        <f>IF(O3075="","",IF(OR(VALUE(LEFT(O3075,2))&gt;IF(RIGHT(J3075,1)="M",7,19),AND(OR(LEFT(O3075,2)={"07","19"}),VALUE(RIGHT(O3075,2))&gt;15)),TRUE,FALSE))</f>
        <v/>
      </c>
      <c r="T3075" s="77" t="str">
        <f>IF(O3075="","",IF(OR(VALUE(LEFT(O3075,2))&gt;IF(RIGHT(J3075,1)="M",7,19),AND(OR(LEFT(O3075,2)={"07","19"}),VALUE(RIGHT(O3075,2))&gt;5)),TRUE,FALSE))</f>
        <v/>
      </c>
    </row>
    <row r="3076" spans="12:20" x14ac:dyDescent="0.25">
      <c r="L3076" s="75">
        <f>COUNTIF($B$2:B3076,B3076)</f>
        <v>0</v>
      </c>
      <c r="M3076" s="75">
        <f>COUNTIF($L$2:L3076,4)</f>
        <v>42</v>
      </c>
      <c r="N3076" s="76" t="str">
        <f t="shared" si="244"/>
        <v>0</v>
      </c>
      <c r="O3076" s="76" t="str">
        <f t="shared" si="240"/>
        <v/>
      </c>
      <c r="P3076" s="75" t="str">
        <f t="shared" si="241"/>
        <v/>
      </c>
      <c r="Q3076" s="77" t="str">
        <f t="shared" si="242"/>
        <v/>
      </c>
      <c r="R3076" s="77" t="str">
        <f t="shared" si="243"/>
        <v/>
      </c>
      <c r="S3076" s="77" t="str">
        <f>IF(O3076="","",IF(OR(VALUE(LEFT(O3076,2))&gt;IF(RIGHT(J3076,1)="M",7,19),AND(OR(LEFT(O3076,2)={"07","19"}),VALUE(RIGHT(O3076,2))&gt;15)),TRUE,FALSE))</f>
        <v/>
      </c>
      <c r="T3076" s="77" t="str">
        <f>IF(O3076="","",IF(OR(VALUE(LEFT(O3076,2))&gt;IF(RIGHT(J3076,1)="M",7,19),AND(OR(LEFT(O3076,2)={"07","19"}),VALUE(RIGHT(O3076,2))&gt;5)),TRUE,FALSE))</f>
        <v/>
      </c>
    </row>
    <row r="3077" spans="12:20" x14ac:dyDescent="0.25">
      <c r="L3077" s="75">
        <f>COUNTIF($B$2:B3077,B3077)</f>
        <v>0</v>
      </c>
      <c r="M3077" s="75">
        <f>COUNTIF($L$2:L3077,4)</f>
        <v>42</v>
      </c>
      <c r="N3077" s="76" t="str">
        <f t="shared" si="244"/>
        <v>0</v>
      </c>
      <c r="O3077" s="76" t="str">
        <f t="shared" si="240"/>
        <v/>
      </c>
      <c r="P3077" s="75" t="str">
        <f t="shared" si="241"/>
        <v/>
      </c>
      <c r="Q3077" s="77" t="str">
        <f t="shared" si="242"/>
        <v/>
      </c>
      <c r="R3077" s="77" t="str">
        <f t="shared" si="243"/>
        <v/>
      </c>
      <c r="S3077" s="77" t="str">
        <f>IF(O3077="","",IF(OR(VALUE(LEFT(O3077,2))&gt;IF(RIGHT(J3077,1)="M",7,19),AND(OR(LEFT(O3077,2)={"07","19"}),VALUE(RIGHT(O3077,2))&gt;15)),TRUE,FALSE))</f>
        <v/>
      </c>
      <c r="T3077" s="77" t="str">
        <f>IF(O3077="","",IF(OR(VALUE(LEFT(O3077,2))&gt;IF(RIGHT(J3077,1)="M",7,19),AND(OR(LEFT(O3077,2)={"07","19"}),VALUE(RIGHT(O3077,2))&gt;5)),TRUE,FALSE))</f>
        <v/>
      </c>
    </row>
    <row r="3078" spans="12:20" x14ac:dyDescent="0.25">
      <c r="L3078" s="75">
        <f>COUNTIF($B$2:B3078,B3078)</f>
        <v>0</v>
      </c>
      <c r="M3078" s="75">
        <f>COUNTIF($L$2:L3078,4)</f>
        <v>42</v>
      </c>
      <c r="N3078" s="76" t="str">
        <f t="shared" si="244"/>
        <v>0</v>
      </c>
      <c r="O3078" s="76" t="str">
        <f t="shared" si="240"/>
        <v/>
      </c>
      <c r="P3078" s="75" t="str">
        <f t="shared" si="241"/>
        <v/>
      </c>
      <c r="Q3078" s="77" t="str">
        <f t="shared" si="242"/>
        <v/>
      </c>
      <c r="R3078" s="77" t="str">
        <f t="shared" si="243"/>
        <v/>
      </c>
      <c r="S3078" s="77" t="str">
        <f>IF(O3078="","",IF(OR(VALUE(LEFT(O3078,2))&gt;IF(RIGHT(J3078,1)="M",7,19),AND(OR(LEFT(O3078,2)={"07","19"}),VALUE(RIGHT(O3078,2))&gt;15)),TRUE,FALSE))</f>
        <v/>
      </c>
      <c r="T3078" s="77" t="str">
        <f>IF(O3078="","",IF(OR(VALUE(LEFT(O3078,2))&gt;IF(RIGHT(J3078,1)="M",7,19),AND(OR(LEFT(O3078,2)={"07","19"}),VALUE(RIGHT(O3078,2))&gt;5)),TRUE,FALSE))</f>
        <v/>
      </c>
    </row>
    <row r="3079" spans="12:20" x14ac:dyDescent="0.25">
      <c r="L3079" s="75">
        <f>COUNTIF($B$2:B3079,B3079)</f>
        <v>0</v>
      </c>
      <c r="M3079" s="75">
        <f>COUNTIF($L$2:L3079,4)</f>
        <v>42</v>
      </c>
      <c r="N3079" s="76" t="str">
        <f t="shared" si="244"/>
        <v>0</v>
      </c>
      <c r="O3079" s="76" t="str">
        <f t="shared" si="240"/>
        <v/>
      </c>
      <c r="P3079" s="75" t="str">
        <f t="shared" si="241"/>
        <v/>
      </c>
      <c r="Q3079" s="77" t="str">
        <f t="shared" si="242"/>
        <v/>
      </c>
      <c r="R3079" s="77" t="str">
        <f t="shared" si="243"/>
        <v/>
      </c>
      <c r="S3079" s="77" t="str">
        <f>IF(O3079="","",IF(OR(VALUE(LEFT(O3079,2))&gt;IF(RIGHT(J3079,1)="M",7,19),AND(OR(LEFT(O3079,2)={"07","19"}),VALUE(RIGHT(O3079,2))&gt;15)),TRUE,FALSE))</f>
        <v/>
      </c>
      <c r="T3079" s="77" t="str">
        <f>IF(O3079="","",IF(OR(VALUE(LEFT(O3079,2))&gt;IF(RIGHT(J3079,1)="M",7,19),AND(OR(LEFT(O3079,2)={"07","19"}),VALUE(RIGHT(O3079,2))&gt;5)),TRUE,FALSE))</f>
        <v/>
      </c>
    </row>
    <row r="3080" spans="12:20" x14ac:dyDescent="0.25">
      <c r="L3080" s="75">
        <f>COUNTIF($B$2:B3080,B3080)</f>
        <v>0</v>
      </c>
      <c r="M3080" s="75">
        <f>COUNTIF($L$2:L3080,4)</f>
        <v>42</v>
      </c>
      <c r="N3080" s="76" t="str">
        <f t="shared" si="244"/>
        <v>0</v>
      </c>
      <c r="O3080" s="76" t="str">
        <f t="shared" si="240"/>
        <v/>
      </c>
      <c r="P3080" s="75" t="str">
        <f t="shared" si="241"/>
        <v/>
      </c>
      <c r="Q3080" s="77" t="str">
        <f t="shared" si="242"/>
        <v/>
      </c>
      <c r="R3080" s="77" t="str">
        <f t="shared" si="243"/>
        <v/>
      </c>
      <c r="S3080" s="77" t="str">
        <f>IF(O3080="","",IF(OR(VALUE(LEFT(O3080,2))&gt;IF(RIGHT(J3080,1)="M",7,19),AND(OR(LEFT(O3080,2)={"07","19"}),VALUE(RIGHT(O3080,2))&gt;15)),TRUE,FALSE))</f>
        <v/>
      </c>
      <c r="T3080" s="77" t="str">
        <f>IF(O3080="","",IF(OR(VALUE(LEFT(O3080,2))&gt;IF(RIGHT(J3080,1)="M",7,19),AND(OR(LEFT(O3080,2)={"07","19"}),VALUE(RIGHT(O3080,2))&gt;5)),TRUE,FALSE))</f>
        <v/>
      </c>
    </row>
    <row r="3081" spans="12:20" x14ac:dyDescent="0.25">
      <c r="L3081" s="75">
        <f>COUNTIF($B$2:B3081,B3081)</f>
        <v>0</v>
      </c>
      <c r="M3081" s="75">
        <f>COUNTIF($L$2:L3081,4)</f>
        <v>42</v>
      </c>
      <c r="N3081" s="76" t="str">
        <f t="shared" si="244"/>
        <v>0</v>
      </c>
      <c r="O3081" s="76" t="str">
        <f t="shared" si="240"/>
        <v/>
      </c>
      <c r="P3081" s="75" t="str">
        <f t="shared" si="241"/>
        <v/>
      </c>
      <c r="Q3081" s="77" t="str">
        <f t="shared" si="242"/>
        <v/>
      </c>
      <c r="R3081" s="77" t="str">
        <f t="shared" si="243"/>
        <v/>
      </c>
      <c r="S3081" s="77" t="str">
        <f>IF(O3081="","",IF(OR(VALUE(LEFT(O3081,2))&gt;IF(RIGHT(J3081,1)="M",7,19),AND(OR(LEFT(O3081,2)={"07","19"}),VALUE(RIGHT(O3081,2))&gt;15)),TRUE,FALSE))</f>
        <v/>
      </c>
      <c r="T3081" s="77" t="str">
        <f>IF(O3081="","",IF(OR(VALUE(LEFT(O3081,2))&gt;IF(RIGHT(J3081,1)="M",7,19),AND(OR(LEFT(O3081,2)={"07","19"}),VALUE(RIGHT(O3081,2))&gt;5)),TRUE,FALSE))</f>
        <v/>
      </c>
    </row>
    <row r="3082" spans="12:20" x14ac:dyDescent="0.25">
      <c r="L3082" s="75">
        <f>COUNTIF($B$2:B3082,B3082)</f>
        <v>0</v>
      </c>
      <c r="M3082" s="75">
        <f>COUNTIF($L$2:L3082,4)</f>
        <v>42</v>
      </c>
      <c r="N3082" s="76" t="str">
        <f t="shared" si="244"/>
        <v>0</v>
      </c>
      <c r="O3082" s="76" t="str">
        <f t="shared" si="240"/>
        <v/>
      </c>
      <c r="P3082" s="75" t="str">
        <f t="shared" si="241"/>
        <v/>
      </c>
      <c r="Q3082" s="77" t="str">
        <f t="shared" si="242"/>
        <v/>
      </c>
      <c r="R3082" s="77" t="str">
        <f t="shared" si="243"/>
        <v/>
      </c>
      <c r="S3082" s="77" t="str">
        <f>IF(O3082="","",IF(OR(VALUE(LEFT(O3082,2))&gt;IF(RIGHT(J3082,1)="M",7,19),AND(OR(LEFT(O3082,2)={"07","19"}),VALUE(RIGHT(O3082,2))&gt;15)),TRUE,FALSE))</f>
        <v/>
      </c>
      <c r="T3082" s="77" t="str">
        <f>IF(O3082="","",IF(OR(VALUE(LEFT(O3082,2))&gt;IF(RIGHT(J3082,1)="M",7,19),AND(OR(LEFT(O3082,2)={"07","19"}),VALUE(RIGHT(O3082,2))&gt;5)),TRUE,FALSE))</f>
        <v/>
      </c>
    </row>
    <row r="3083" spans="12:20" x14ac:dyDescent="0.25">
      <c r="L3083" s="75">
        <f>COUNTIF($B$2:B3083,B3083)</f>
        <v>0</v>
      </c>
      <c r="M3083" s="75">
        <f>COUNTIF($L$2:L3083,4)</f>
        <v>42</v>
      </c>
      <c r="N3083" s="76" t="str">
        <f t="shared" si="244"/>
        <v>0</v>
      </c>
      <c r="O3083" s="76" t="str">
        <f t="shared" si="240"/>
        <v/>
      </c>
      <c r="P3083" s="75" t="str">
        <f t="shared" si="241"/>
        <v/>
      </c>
      <c r="Q3083" s="77" t="str">
        <f t="shared" si="242"/>
        <v/>
      </c>
      <c r="R3083" s="77" t="str">
        <f t="shared" si="243"/>
        <v/>
      </c>
      <c r="S3083" s="77" t="str">
        <f>IF(O3083="","",IF(OR(VALUE(LEFT(O3083,2))&gt;IF(RIGHT(J3083,1)="M",7,19),AND(OR(LEFT(O3083,2)={"07","19"}),VALUE(RIGHT(O3083,2))&gt;15)),TRUE,FALSE))</f>
        <v/>
      </c>
      <c r="T3083" s="77" t="str">
        <f>IF(O3083="","",IF(OR(VALUE(LEFT(O3083,2))&gt;IF(RIGHT(J3083,1)="M",7,19),AND(OR(LEFT(O3083,2)={"07","19"}),VALUE(RIGHT(O3083,2))&gt;5)),TRUE,FALSE))</f>
        <v/>
      </c>
    </row>
    <row r="3084" spans="12:20" x14ac:dyDescent="0.25">
      <c r="L3084" s="75">
        <f>COUNTIF($B$2:B3084,B3084)</f>
        <v>0</v>
      </c>
      <c r="M3084" s="75">
        <f>COUNTIF($L$2:L3084,4)</f>
        <v>42</v>
      </c>
      <c r="N3084" s="76" t="str">
        <f t="shared" si="244"/>
        <v>0</v>
      </c>
      <c r="O3084" s="76" t="str">
        <f t="shared" si="240"/>
        <v/>
      </c>
      <c r="P3084" s="75" t="str">
        <f t="shared" si="241"/>
        <v/>
      </c>
      <c r="Q3084" s="77" t="str">
        <f t="shared" si="242"/>
        <v/>
      </c>
      <c r="R3084" s="77" t="str">
        <f t="shared" si="243"/>
        <v/>
      </c>
      <c r="S3084" s="77" t="str">
        <f>IF(O3084="","",IF(OR(VALUE(LEFT(O3084,2))&gt;IF(RIGHT(J3084,1)="M",7,19),AND(OR(LEFT(O3084,2)={"07","19"}),VALUE(RIGHT(O3084,2))&gt;15)),TRUE,FALSE))</f>
        <v/>
      </c>
      <c r="T3084" s="77" t="str">
        <f>IF(O3084="","",IF(OR(VALUE(LEFT(O3084,2))&gt;IF(RIGHT(J3084,1)="M",7,19),AND(OR(LEFT(O3084,2)={"07","19"}),VALUE(RIGHT(O3084,2))&gt;5)),TRUE,FALSE))</f>
        <v/>
      </c>
    </row>
    <row r="3085" spans="12:20" x14ac:dyDescent="0.25">
      <c r="L3085" s="75">
        <f>COUNTIF($B$2:B3085,B3085)</f>
        <v>0</v>
      </c>
      <c r="M3085" s="75">
        <f>COUNTIF($L$2:L3085,4)</f>
        <v>42</v>
      </c>
      <c r="N3085" s="76" t="str">
        <f t="shared" si="244"/>
        <v>0</v>
      </c>
      <c r="O3085" s="76" t="str">
        <f t="shared" si="240"/>
        <v/>
      </c>
      <c r="P3085" s="75" t="str">
        <f t="shared" si="241"/>
        <v/>
      </c>
      <c r="Q3085" s="77" t="str">
        <f t="shared" si="242"/>
        <v/>
      </c>
      <c r="R3085" s="77" t="str">
        <f t="shared" si="243"/>
        <v/>
      </c>
      <c r="S3085" s="77" t="str">
        <f>IF(O3085="","",IF(OR(VALUE(LEFT(O3085,2))&gt;IF(RIGHT(J3085,1)="M",7,19),AND(OR(LEFT(O3085,2)={"07","19"}),VALUE(RIGHT(O3085,2))&gt;15)),TRUE,FALSE))</f>
        <v/>
      </c>
      <c r="T3085" s="77" t="str">
        <f>IF(O3085="","",IF(OR(VALUE(LEFT(O3085,2))&gt;IF(RIGHT(J3085,1)="M",7,19),AND(OR(LEFT(O3085,2)={"07","19"}),VALUE(RIGHT(O3085,2))&gt;5)),TRUE,FALSE))</f>
        <v/>
      </c>
    </row>
    <row r="3086" spans="12:20" x14ac:dyDescent="0.25">
      <c r="L3086" s="75">
        <f>COUNTIF($B$2:B3086,B3086)</f>
        <v>0</v>
      </c>
      <c r="M3086" s="75">
        <f>COUNTIF($L$2:L3086,4)</f>
        <v>42</v>
      </c>
      <c r="N3086" s="76" t="str">
        <f t="shared" si="244"/>
        <v>0</v>
      </c>
      <c r="O3086" s="76" t="str">
        <f t="shared" si="240"/>
        <v/>
      </c>
      <c r="P3086" s="75" t="str">
        <f t="shared" si="241"/>
        <v/>
      </c>
      <c r="Q3086" s="77" t="str">
        <f t="shared" si="242"/>
        <v/>
      </c>
      <c r="R3086" s="77" t="str">
        <f t="shared" si="243"/>
        <v/>
      </c>
      <c r="S3086" s="77" t="str">
        <f>IF(O3086="","",IF(OR(VALUE(LEFT(O3086,2))&gt;IF(RIGHT(J3086,1)="M",7,19),AND(OR(LEFT(O3086,2)={"07","19"}),VALUE(RIGHT(O3086,2))&gt;15)),TRUE,FALSE))</f>
        <v/>
      </c>
      <c r="T3086" s="77" t="str">
        <f>IF(O3086="","",IF(OR(VALUE(LEFT(O3086,2))&gt;IF(RIGHT(J3086,1)="M",7,19),AND(OR(LEFT(O3086,2)={"07","19"}),VALUE(RIGHT(O3086,2))&gt;5)),TRUE,FALSE))</f>
        <v/>
      </c>
    </row>
    <row r="3087" spans="12:20" x14ac:dyDescent="0.25">
      <c r="L3087" s="75">
        <f>COUNTIF($B$2:B3087,B3087)</f>
        <v>0</v>
      </c>
      <c r="M3087" s="75">
        <f>COUNTIF($L$2:L3087,4)</f>
        <v>42</v>
      </c>
      <c r="N3087" s="76" t="str">
        <f t="shared" si="244"/>
        <v>0</v>
      </c>
      <c r="O3087" s="76" t="str">
        <f t="shared" si="240"/>
        <v/>
      </c>
      <c r="P3087" s="75" t="str">
        <f t="shared" si="241"/>
        <v/>
      </c>
      <c r="Q3087" s="77" t="str">
        <f t="shared" si="242"/>
        <v/>
      </c>
      <c r="R3087" s="77" t="str">
        <f t="shared" si="243"/>
        <v/>
      </c>
      <c r="S3087" s="77" t="str">
        <f>IF(O3087="","",IF(OR(VALUE(LEFT(O3087,2))&gt;IF(RIGHT(J3087,1)="M",7,19),AND(OR(LEFT(O3087,2)={"07","19"}),VALUE(RIGHT(O3087,2))&gt;15)),TRUE,FALSE))</f>
        <v/>
      </c>
      <c r="T3087" s="77" t="str">
        <f>IF(O3087="","",IF(OR(VALUE(LEFT(O3087,2))&gt;IF(RIGHT(J3087,1)="M",7,19),AND(OR(LEFT(O3087,2)={"07","19"}),VALUE(RIGHT(O3087,2))&gt;5)),TRUE,FALSE))</f>
        <v/>
      </c>
    </row>
    <row r="3088" spans="12:20" x14ac:dyDescent="0.25">
      <c r="L3088" s="75">
        <f>COUNTIF($B$2:B3088,B3088)</f>
        <v>0</v>
      </c>
      <c r="M3088" s="75">
        <f>COUNTIF($L$2:L3088,4)</f>
        <v>42</v>
      </c>
      <c r="N3088" s="76" t="str">
        <f t="shared" si="244"/>
        <v>0</v>
      </c>
      <c r="O3088" s="76" t="str">
        <f t="shared" si="240"/>
        <v/>
      </c>
      <c r="P3088" s="75" t="str">
        <f t="shared" si="241"/>
        <v/>
      </c>
      <c r="Q3088" s="77" t="str">
        <f t="shared" si="242"/>
        <v/>
      </c>
      <c r="R3088" s="77" t="str">
        <f t="shared" si="243"/>
        <v/>
      </c>
      <c r="S3088" s="77" t="str">
        <f>IF(O3088="","",IF(OR(VALUE(LEFT(O3088,2))&gt;IF(RIGHT(J3088,1)="M",7,19),AND(OR(LEFT(O3088,2)={"07","19"}),VALUE(RIGHT(O3088,2))&gt;15)),TRUE,FALSE))</f>
        <v/>
      </c>
      <c r="T3088" s="77" t="str">
        <f>IF(O3088="","",IF(OR(VALUE(LEFT(O3088,2))&gt;IF(RIGHT(J3088,1)="M",7,19),AND(OR(LEFT(O3088,2)={"07","19"}),VALUE(RIGHT(O3088,2))&gt;5)),TRUE,FALSE))</f>
        <v/>
      </c>
    </row>
    <row r="3089" spans="12:20" x14ac:dyDescent="0.25">
      <c r="L3089" s="75">
        <f>COUNTIF($B$2:B3089,B3089)</f>
        <v>0</v>
      </c>
      <c r="M3089" s="75">
        <f>COUNTIF($L$2:L3089,4)</f>
        <v>42</v>
      </c>
      <c r="N3089" s="76" t="str">
        <f t="shared" si="244"/>
        <v>0</v>
      </c>
      <c r="O3089" s="76" t="str">
        <f t="shared" si="240"/>
        <v/>
      </c>
      <c r="P3089" s="75" t="str">
        <f t="shared" si="241"/>
        <v/>
      </c>
      <c r="Q3089" s="77" t="str">
        <f t="shared" si="242"/>
        <v/>
      </c>
      <c r="R3089" s="77" t="str">
        <f t="shared" si="243"/>
        <v/>
      </c>
      <c r="S3089" s="77" t="str">
        <f>IF(O3089="","",IF(OR(VALUE(LEFT(O3089,2))&gt;IF(RIGHT(J3089,1)="M",7,19),AND(OR(LEFT(O3089,2)={"07","19"}),VALUE(RIGHT(O3089,2))&gt;15)),TRUE,FALSE))</f>
        <v/>
      </c>
      <c r="T3089" s="77" t="str">
        <f>IF(O3089="","",IF(OR(VALUE(LEFT(O3089,2))&gt;IF(RIGHT(J3089,1)="M",7,19),AND(OR(LEFT(O3089,2)={"07","19"}),VALUE(RIGHT(O3089,2))&gt;5)),TRUE,FALSE))</f>
        <v/>
      </c>
    </row>
    <row r="3090" spans="12:20" x14ac:dyDescent="0.25">
      <c r="L3090" s="75">
        <f>COUNTIF($B$2:B3090,B3090)</f>
        <v>0</v>
      </c>
      <c r="M3090" s="75">
        <f>COUNTIF($L$2:L3090,4)</f>
        <v>42</v>
      </c>
      <c r="N3090" s="76" t="str">
        <f t="shared" si="244"/>
        <v>0</v>
      </c>
      <c r="O3090" s="76" t="str">
        <f t="shared" si="240"/>
        <v/>
      </c>
      <c r="P3090" s="75" t="str">
        <f t="shared" si="241"/>
        <v/>
      </c>
      <c r="Q3090" s="77" t="str">
        <f t="shared" si="242"/>
        <v/>
      </c>
      <c r="R3090" s="77" t="str">
        <f t="shared" si="243"/>
        <v/>
      </c>
      <c r="S3090" s="77" t="str">
        <f>IF(O3090="","",IF(OR(VALUE(LEFT(O3090,2))&gt;IF(RIGHT(J3090,1)="M",7,19),AND(OR(LEFT(O3090,2)={"07","19"}),VALUE(RIGHT(O3090,2))&gt;15)),TRUE,FALSE))</f>
        <v/>
      </c>
      <c r="T3090" s="77" t="str">
        <f>IF(O3090="","",IF(OR(VALUE(LEFT(O3090,2))&gt;IF(RIGHT(J3090,1)="M",7,19),AND(OR(LEFT(O3090,2)={"07","19"}),VALUE(RIGHT(O3090,2))&gt;5)),TRUE,FALSE))</f>
        <v/>
      </c>
    </row>
    <row r="3091" spans="12:20" x14ac:dyDescent="0.25">
      <c r="L3091" s="75">
        <f>COUNTIF($B$2:B3091,B3091)</f>
        <v>0</v>
      </c>
      <c r="M3091" s="75">
        <f>COUNTIF($L$2:L3091,4)</f>
        <v>42</v>
      </c>
      <c r="N3091" s="76" t="str">
        <f t="shared" si="244"/>
        <v>0</v>
      </c>
      <c r="O3091" s="76" t="str">
        <f t="shared" si="240"/>
        <v/>
      </c>
      <c r="P3091" s="75" t="str">
        <f t="shared" si="241"/>
        <v/>
      </c>
      <c r="Q3091" s="77" t="str">
        <f t="shared" si="242"/>
        <v/>
      </c>
      <c r="R3091" s="77" t="str">
        <f t="shared" si="243"/>
        <v/>
      </c>
      <c r="S3091" s="77" t="str">
        <f>IF(O3091="","",IF(OR(VALUE(LEFT(O3091,2))&gt;IF(RIGHT(J3091,1)="M",7,19),AND(OR(LEFT(O3091,2)={"07","19"}),VALUE(RIGHT(O3091,2))&gt;15)),TRUE,FALSE))</f>
        <v/>
      </c>
      <c r="T3091" s="77" t="str">
        <f>IF(O3091="","",IF(OR(VALUE(LEFT(O3091,2))&gt;IF(RIGHT(J3091,1)="M",7,19),AND(OR(LEFT(O3091,2)={"07","19"}),VALUE(RIGHT(O3091,2))&gt;5)),TRUE,FALSE))</f>
        <v/>
      </c>
    </row>
    <row r="3092" spans="12:20" x14ac:dyDescent="0.25">
      <c r="L3092" s="75">
        <f>COUNTIF($B$2:B3092,B3092)</f>
        <v>0</v>
      </c>
      <c r="M3092" s="75">
        <f>COUNTIF($L$2:L3092,4)</f>
        <v>42</v>
      </c>
      <c r="N3092" s="76" t="str">
        <f t="shared" si="244"/>
        <v>0</v>
      </c>
      <c r="O3092" s="76" t="str">
        <f t="shared" si="240"/>
        <v/>
      </c>
      <c r="P3092" s="75" t="str">
        <f t="shared" si="241"/>
        <v/>
      </c>
      <c r="Q3092" s="77" t="str">
        <f t="shared" si="242"/>
        <v/>
      </c>
      <c r="R3092" s="77" t="str">
        <f t="shared" si="243"/>
        <v/>
      </c>
      <c r="S3092" s="77" t="str">
        <f>IF(O3092="","",IF(OR(VALUE(LEFT(O3092,2))&gt;IF(RIGHT(J3092,1)="M",7,19),AND(OR(LEFT(O3092,2)={"07","19"}),VALUE(RIGHT(O3092,2))&gt;15)),TRUE,FALSE))</f>
        <v/>
      </c>
      <c r="T3092" s="77" t="str">
        <f>IF(O3092="","",IF(OR(VALUE(LEFT(O3092,2))&gt;IF(RIGHT(J3092,1)="M",7,19),AND(OR(LEFT(O3092,2)={"07","19"}),VALUE(RIGHT(O3092,2))&gt;5)),TRUE,FALSE))</f>
        <v/>
      </c>
    </row>
    <row r="3093" spans="12:20" x14ac:dyDescent="0.25">
      <c r="L3093" s="75">
        <f>COUNTIF($B$2:B3093,B3093)</f>
        <v>0</v>
      </c>
      <c r="M3093" s="75">
        <f>COUNTIF($L$2:L3093,4)</f>
        <v>42</v>
      </c>
      <c r="N3093" s="76" t="str">
        <f t="shared" si="244"/>
        <v>0</v>
      </c>
      <c r="O3093" s="76" t="str">
        <f t="shared" si="240"/>
        <v/>
      </c>
      <c r="P3093" s="75" t="str">
        <f t="shared" si="241"/>
        <v/>
      </c>
      <c r="Q3093" s="77" t="str">
        <f t="shared" si="242"/>
        <v/>
      </c>
      <c r="R3093" s="77" t="str">
        <f t="shared" si="243"/>
        <v/>
      </c>
      <c r="S3093" s="77" t="str">
        <f>IF(O3093="","",IF(OR(VALUE(LEFT(O3093,2))&gt;IF(RIGHT(J3093,1)="M",7,19),AND(OR(LEFT(O3093,2)={"07","19"}),VALUE(RIGHT(O3093,2))&gt;15)),TRUE,FALSE))</f>
        <v/>
      </c>
      <c r="T3093" s="77" t="str">
        <f>IF(O3093="","",IF(OR(VALUE(LEFT(O3093,2))&gt;IF(RIGHT(J3093,1)="M",7,19),AND(OR(LEFT(O3093,2)={"07","19"}),VALUE(RIGHT(O3093,2))&gt;5)),TRUE,FALSE))</f>
        <v/>
      </c>
    </row>
    <row r="3094" spans="12:20" x14ac:dyDescent="0.25">
      <c r="L3094" s="75">
        <f>COUNTIF($B$2:B3094,B3094)</f>
        <v>0</v>
      </c>
      <c r="M3094" s="75">
        <f>COUNTIF($L$2:L3094,4)</f>
        <v>42</v>
      </c>
      <c r="N3094" s="76" t="str">
        <f t="shared" si="244"/>
        <v>0</v>
      </c>
      <c r="O3094" s="76" t="str">
        <f t="shared" si="240"/>
        <v/>
      </c>
      <c r="P3094" s="75" t="str">
        <f t="shared" si="241"/>
        <v/>
      </c>
      <c r="Q3094" s="77" t="str">
        <f t="shared" si="242"/>
        <v/>
      </c>
      <c r="R3094" s="77" t="str">
        <f t="shared" si="243"/>
        <v/>
      </c>
      <c r="S3094" s="77" t="str">
        <f>IF(O3094="","",IF(OR(VALUE(LEFT(O3094,2))&gt;IF(RIGHT(J3094,1)="M",7,19),AND(OR(LEFT(O3094,2)={"07","19"}),VALUE(RIGHT(O3094,2))&gt;15)),TRUE,FALSE))</f>
        <v/>
      </c>
      <c r="T3094" s="77" t="str">
        <f>IF(O3094="","",IF(OR(VALUE(LEFT(O3094,2))&gt;IF(RIGHT(J3094,1)="M",7,19),AND(OR(LEFT(O3094,2)={"07","19"}),VALUE(RIGHT(O3094,2))&gt;5)),TRUE,FALSE))</f>
        <v/>
      </c>
    </row>
    <row r="3095" spans="12:20" x14ac:dyDescent="0.25">
      <c r="L3095" s="75">
        <f>COUNTIF($B$2:B3095,B3095)</f>
        <v>0</v>
      </c>
      <c r="M3095" s="75">
        <f>COUNTIF($L$2:L3095,4)</f>
        <v>42</v>
      </c>
      <c r="N3095" s="76" t="str">
        <f t="shared" si="244"/>
        <v>0</v>
      </c>
      <c r="O3095" s="76" t="str">
        <f t="shared" si="240"/>
        <v/>
      </c>
      <c r="P3095" s="75" t="str">
        <f t="shared" si="241"/>
        <v/>
      </c>
      <c r="Q3095" s="77" t="str">
        <f t="shared" si="242"/>
        <v/>
      </c>
      <c r="R3095" s="77" t="str">
        <f t="shared" si="243"/>
        <v/>
      </c>
      <c r="S3095" s="77" t="str">
        <f>IF(O3095="","",IF(OR(VALUE(LEFT(O3095,2))&gt;IF(RIGHT(J3095,1)="M",7,19),AND(OR(LEFT(O3095,2)={"07","19"}),VALUE(RIGHT(O3095,2))&gt;15)),TRUE,FALSE))</f>
        <v/>
      </c>
      <c r="T3095" s="77" t="str">
        <f>IF(O3095="","",IF(OR(VALUE(LEFT(O3095,2))&gt;IF(RIGHT(J3095,1)="M",7,19),AND(OR(LEFT(O3095,2)={"07","19"}),VALUE(RIGHT(O3095,2))&gt;5)),TRUE,FALSE))</f>
        <v/>
      </c>
    </row>
    <row r="3096" spans="12:20" x14ac:dyDescent="0.25">
      <c r="L3096" s="75">
        <f>COUNTIF($B$2:B3096,B3096)</f>
        <v>0</v>
      </c>
      <c r="M3096" s="75">
        <f>COUNTIF($L$2:L3096,4)</f>
        <v>42</v>
      </c>
      <c r="N3096" s="76" t="str">
        <f t="shared" si="244"/>
        <v>0</v>
      </c>
      <c r="O3096" s="76" t="str">
        <f t="shared" si="240"/>
        <v/>
      </c>
      <c r="P3096" s="75" t="str">
        <f t="shared" si="241"/>
        <v/>
      </c>
      <c r="Q3096" s="77" t="str">
        <f t="shared" si="242"/>
        <v/>
      </c>
      <c r="R3096" s="77" t="str">
        <f t="shared" si="243"/>
        <v/>
      </c>
      <c r="S3096" s="77" t="str">
        <f>IF(O3096="","",IF(OR(VALUE(LEFT(O3096,2))&gt;IF(RIGHT(J3096,1)="M",7,19),AND(OR(LEFT(O3096,2)={"07","19"}),VALUE(RIGHT(O3096,2))&gt;15)),TRUE,FALSE))</f>
        <v/>
      </c>
      <c r="T3096" s="77" t="str">
        <f>IF(O3096="","",IF(OR(VALUE(LEFT(O3096,2))&gt;IF(RIGHT(J3096,1)="M",7,19),AND(OR(LEFT(O3096,2)={"07","19"}),VALUE(RIGHT(O3096,2))&gt;5)),TRUE,FALSE))</f>
        <v/>
      </c>
    </row>
    <row r="3097" spans="12:20" x14ac:dyDescent="0.25">
      <c r="L3097" s="75">
        <f>COUNTIF($B$2:B3097,B3097)</f>
        <v>0</v>
      </c>
      <c r="M3097" s="75">
        <f>COUNTIF($L$2:L3097,4)</f>
        <v>42</v>
      </c>
      <c r="N3097" s="76" t="str">
        <f t="shared" si="244"/>
        <v>0</v>
      </c>
      <c r="O3097" s="76" t="str">
        <f t="shared" si="240"/>
        <v/>
      </c>
      <c r="P3097" s="75" t="str">
        <f t="shared" si="241"/>
        <v/>
      </c>
      <c r="Q3097" s="77" t="str">
        <f t="shared" si="242"/>
        <v/>
      </c>
      <c r="R3097" s="77" t="str">
        <f t="shared" si="243"/>
        <v/>
      </c>
      <c r="S3097" s="77" t="str">
        <f>IF(O3097="","",IF(OR(VALUE(LEFT(O3097,2))&gt;IF(RIGHT(J3097,1)="M",7,19),AND(OR(LEFT(O3097,2)={"07","19"}),VALUE(RIGHT(O3097,2))&gt;15)),TRUE,FALSE))</f>
        <v/>
      </c>
      <c r="T3097" s="77" t="str">
        <f>IF(O3097="","",IF(OR(VALUE(LEFT(O3097,2))&gt;IF(RIGHT(J3097,1)="M",7,19),AND(OR(LEFT(O3097,2)={"07","19"}),VALUE(RIGHT(O3097,2))&gt;5)),TRUE,FALSE))</f>
        <v/>
      </c>
    </row>
    <row r="3098" spans="12:20" x14ac:dyDescent="0.25">
      <c r="L3098" s="75">
        <f>COUNTIF($B$2:B3098,B3098)</f>
        <v>0</v>
      </c>
      <c r="M3098" s="75">
        <f>COUNTIF($L$2:L3098,4)</f>
        <v>42</v>
      </c>
      <c r="N3098" s="76" t="str">
        <f t="shared" si="244"/>
        <v>0</v>
      </c>
      <c r="O3098" s="76" t="str">
        <f t="shared" si="240"/>
        <v/>
      </c>
      <c r="P3098" s="75" t="str">
        <f t="shared" si="241"/>
        <v/>
      </c>
      <c r="Q3098" s="77" t="str">
        <f t="shared" si="242"/>
        <v/>
      </c>
      <c r="R3098" s="77" t="str">
        <f t="shared" si="243"/>
        <v/>
      </c>
      <c r="S3098" s="77" t="str">
        <f>IF(O3098="","",IF(OR(VALUE(LEFT(O3098,2))&gt;IF(RIGHT(J3098,1)="M",7,19),AND(OR(LEFT(O3098,2)={"07","19"}),VALUE(RIGHT(O3098,2))&gt;15)),TRUE,FALSE))</f>
        <v/>
      </c>
      <c r="T3098" s="77" t="str">
        <f>IF(O3098="","",IF(OR(VALUE(LEFT(O3098,2))&gt;IF(RIGHT(J3098,1)="M",7,19),AND(OR(LEFT(O3098,2)={"07","19"}),VALUE(RIGHT(O3098,2))&gt;5)),TRUE,FALSE))</f>
        <v/>
      </c>
    </row>
    <row r="3099" spans="12:20" x14ac:dyDescent="0.25">
      <c r="L3099" s="75">
        <f>COUNTIF($B$2:B3099,B3099)</f>
        <v>0</v>
      </c>
      <c r="M3099" s="75">
        <f>COUNTIF($L$2:L3099,4)</f>
        <v>42</v>
      </c>
      <c r="N3099" s="76" t="str">
        <f t="shared" si="244"/>
        <v>0</v>
      </c>
      <c r="O3099" s="76" t="str">
        <f t="shared" si="240"/>
        <v/>
      </c>
      <c r="P3099" s="75" t="str">
        <f t="shared" si="241"/>
        <v/>
      </c>
      <c r="Q3099" s="77" t="str">
        <f t="shared" si="242"/>
        <v/>
      </c>
      <c r="R3099" s="77" t="str">
        <f t="shared" si="243"/>
        <v/>
      </c>
      <c r="S3099" s="77" t="str">
        <f>IF(O3099="","",IF(OR(VALUE(LEFT(O3099,2))&gt;IF(RIGHT(J3099,1)="M",7,19),AND(OR(LEFT(O3099,2)={"07","19"}),VALUE(RIGHT(O3099,2))&gt;15)),TRUE,FALSE))</f>
        <v/>
      </c>
      <c r="T3099" s="77" t="str">
        <f>IF(O3099="","",IF(OR(VALUE(LEFT(O3099,2))&gt;IF(RIGHT(J3099,1)="M",7,19),AND(OR(LEFT(O3099,2)={"07","19"}),VALUE(RIGHT(O3099,2))&gt;5)),TRUE,FALSE))</f>
        <v/>
      </c>
    </row>
    <row r="3100" spans="12:20" x14ac:dyDescent="0.25">
      <c r="L3100" s="75">
        <f>COUNTIF($B$2:B3100,B3100)</f>
        <v>0</v>
      </c>
      <c r="M3100" s="75">
        <f>COUNTIF($L$2:L3100,4)</f>
        <v>42</v>
      </c>
      <c r="N3100" s="76" t="str">
        <f t="shared" si="244"/>
        <v>0</v>
      </c>
      <c r="O3100" s="76" t="str">
        <f t="shared" si="240"/>
        <v/>
      </c>
      <c r="P3100" s="75" t="str">
        <f t="shared" si="241"/>
        <v/>
      </c>
      <c r="Q3100" s="77" t="str">
        <f t="shared" si="242"/>
        <v/>
      </c>
      <c r="R3100" s="77" t="str">
        <f t="shared" si="243"/>
        <v/>
      </c>
      <c r="S3100" s="77" t="str">
        <f>IF(O3100="","",IF(OR(VALUE(LEFT(O3100,2))&gt;IF(RIGHT(J3100,1)="M",7,19),AND(OR(LEFT(O3100,2)={"07","19"}),VALUE(RIGHT(O3100,2))&gt;15)),TRUE,FALSE))</f>
        <v/>
      </c>
      <c r="T3100" s="77" t="str">
        <f>IF(O3100="","",IF(OR(VALUE(LEFT(O3100,2))&gt;IF(RIGHT(J3100,1)="M",7,19),AND(OR(LEFT(O3100,2)={"07","19"}),VALUE(RIGHT(O3100,2))&gt;5)),TRUE,FALSE))</f>
        <v/>
      </c>
    </row>
    <row r="3101" spans="12:20" x14ac:dyDescent="0.25">
      <c r="L3101" s="75">
        <f>COUNTIF($B$2:B3101,B3101)</f>
        <v>0</v>
      </c>
      <c r="M3101" s="75">
        <f>COUNTIF($L$2:L3101,4)</f>
        <v>42</v>
      </c>
      <c r="N3101" s="76" t="str">
        <f t="shared" si="244"/>
        <v>0</v>
      </c>
      <c r="O3101" s="76" t="str">
        <f t="shared" si="240"/>
        <v/>
      </c>
      <c r="P3101" s="75" t="str">
        <f t="shared" si="241"/>
        <v/>
      </c>
      <c r="Q3101" s="77" t="str">
        <f t="shared" si="242"/>
        <v/>
      </c>
      <c r="R3101" s="77" t="str">
        <f t="shared" si="243"/>
        <v/>
      </c>
      <c r="S3101" s="77" t="str">
        <f>IF(O3101="","",IF(OR(VALUE(LEFT(O3101,2))&gt;IF(RIGHT(J3101,1)="M",7,19),AND(OR(LEFT(O3101,2)={"07","19"}),VALUE(RIGHT(O3101,2))&gt;15)),TRUE,FALSE))</f>
        <v/>
      </c>
      <c r="T3101" s="77" t="str">
        <f>IF(O3101="","",IF(OR(VALUE(LEFT(O3101,2))&gt;IF(RIGHT(J3101,1)="M",7,19),AND(OR(LEFT(O3101,2)={"07","19"}),VALUE(RIGHT(O3101,2))&gt;5)),TRUE,FALSE))</f>
        <v/>
      </c>
    </row>
    <row r="3102" spans="12:20" x14ac:dyDescent="0.25">
      <c r="L3102" s="75">
        <f>COUNTIF($B$2:B3102,B3102)</f>
        <v>0</v>
      </c>
      <c r="M3102" s="75">
        <f>COUNTIF($L$2:L3102,4)</f>
        <v>42</v>
      </c>
      <c r="N3102" s="76" t="str">
        <f t="shared" si="244"/>
        <v>0</v>
      </c>
      <c r="O3102" s="76" t="str">
        <f t="shared" si="240"/>
        <v/>
      </c>
      <c r="P3102" s="75" t="str">
        <f t="shared" si="241"/>
        <v/>
      </c>
      <c r="Q3102" s="77" t="str">
        <f t="shared" si="242"/>
        <v/>
      </c>
      <c r="R3102" s="77" t="str">
        <f t="shared" si="243"/>
        <v/>
      </c>
      <c r="S3102" s="77" t="str">
        <f>IF(O3102="","",IF(OR(VALUE(LEFT(O3102,2))&gt;IF(RIGHT(J3102,1)="M",7,19),AND(OR(LEFT(O3102,2)={"07","19"}),VALUE(RIGHT(O3102,2))&gt;15)),TRUE,FALSE))</f>
        <v/>
      </c>
      <c r="T3102" s="77" t="str">
        <f>IF(O3102="","",IF(OR(VALUE(LEFT(O3102,2))&gt;IF(RIGHT(J3102,1)="M",7,19),AND(OR(LEFT(O3102,2)={"07","19"}),VALUE(RIGHT(O3102,2))&gt;5)),TRUE,FALSE))</f>
        <v/>
      </c>
    </row>
    <row r="3103" spans="12:20" x14ac:dyDescent="0.25">
      <c r="L3103" s="75">
        <f>COUNTIF($B$2:B3103,B3103)</f>
        <v>0</v>
      </c>
      <c r="M3103" s="75">
        <f>COUNTIF($L$2:L3103,4)</f>
        <v>42</v>
      </c>
      <c r="N3103" s="76" t="str">
        <f t="shared" si="244"/>
        <v>0</v>
      </c>
      <c r="O3103" s="76" t="str">
        <f t="shared" si="240"/>
        <v/>
      </c>
      <c r="P3103" s="75" t="str">
        <f t="shared" si="241"/>
        <v/>
      </c>
      <c r="Q3103" s="77" t="str">
        <f t="shared" si="242"/>
        <v/>
      </c>
      <c r="R3103" s="77" t="str">
        <f t="shared" si="243"/>
        <v/>
      </c>
      <c r="S3103" s="77" t="str">
        <f>IF(O3103="","",IF(OR(VALUE(LEFT(O3103,2))&gt;IF(RIGHT(J3103,1)="M",7,19),AND(OR(LEFT(O3103,2)={"07","19"}),VALUE(RIGHT(O3103,2))&gt;15)),TRUE,FALSE))</f>
        <v/>
      </c>
      <c r="T3103" s="77" t="str">
        <f>IF(O3103="","",IF(OR(VALUE(LEFT(O3103,2))&gt;IF(RIGHT(J3103,1)="M",7,19),AND(OR(LEFT(O3103,2)={"07","19"}),VALUE(RIGHT(O3103,2))&gt;5)),TRUE,FALSE))</f>
        <v/>
      </c>
    </row>
    <row r="3104" spans="12:20" x14ac:dyDescent="0.25">
      <c r="L3104" s="75">
        <f>COUNTIF($B$2:B3104,B3104)</f>
        <v>0</v>
      </c>
      <c r="M3104" s="75">
        <f>COUNTIF($L$2:L3104,4)</f>
        <v>42</v>
      </c>
      <c r="N3104" s="76" t="str">
        <f t="shared" si="244"/>
        <v>0</v>
      </c>
      <c r="O3104" s="76" t="str">
        <f t="shared" si="240"/>
        <v/>
      </c>
      <c r="P3104" s="75" t="str">
        <f t="shared" si="241"/>
        <v/>
      </c>
      <c r="Q3104" s="77" t="str">
        <f t="shared" si="242"/>
        <v/>
      </c>
      <c r="R3104" s="77" t="str">
        <f t="shared" si="243"/>
        <v/>
      </c>
      <c r="S3104" s="77" t="str">
        <f>IF(O3104="","",IF(OR(VALUE(LEFT(O3104,2))&gt;IF(RIGHT(J3104,1)="M",7,19),AND(OR(LEFT(O3104,2)={"07","19"}),VALUE(RIGHT(O3104,2))&gt;15)),TRUE,FALSE))</f>
        <v/>
      </c>
      <c r="T3104" s="77" t="str">
        <f>IF(O3104="","",IF(OR(VALUE(LEFT(O3104,2))&gt;IF(RIGHT(J3104,1)="M",7,19),AND(OR(LEFT(O3104,2)={"07","19"}),VALUE(RIGHT(O3104,2))&gt;5)),TRUE,FALSE))</f>
        <v/>
      </c>
    </row>
    <row r="3105" spans="12:20" x14ac:dyDescent="0.25">
      <c r="L3105" s="75">
        <f>COUNTIF($B$2:B3105,B3105)</f>
        <v>0</v>
      </c>
      <c r="M3105" s="75">
        <f>COUNTIF($L$2:L3105,4)</f>
        <v>42</v>
      </c>
      <c r="N3105" s="76" t="str">
        <f t="shared" si="244"/>
        <v>0</v>
      </c>
      <c r="O3105" s="76" t="str">
        <f t="shared" si="240"/>
        <v/>
      </c>
      <c r="P3105" s="75" t="str">
        <f t="shared" si="241"/>
        <v/>
      </c>
      <c r="Q3105" s="77" t="str">
        <f t="shared" si="242"/>
        <v/>
      </c>
      <c r="R3105" s="77" t="str">
        <f t="shared" si="243"/>
        <v/>
      </c>
      <c r="S3105" s="77" t="str">
        <f>IF(O3105="","",IF(OR(VALUE(LEFT(O3105,2))&gt;IF(RIGHT(J3105,1)="M",7,19),AND(OR(LEFT(O3105,2)={"07","19"}),VALUE(RIGHT(O3105,2))&gt;15)),TRUE,FALSE))</f>
        <v/>
      </c>
      <c r="T3105" s="77" t="str">
        <f>IF(O3105="","",IF(OR(VALUE(LEFT(O3105,2))&gt;IF(RIGHT(J3105,1)="M",7,19),AND(OR(LEFT(O3105,2)={"07","19"}),VALUE(RIGHT(O3105,2))&gt;5)),TRUE,FALSE))</f>
        <v/>
      </c>
    </row>
    <row r="3106" spans="12:20" x14ac:dyDescent="0.25">
      <c r="L3106" s="75">
        <f>COUNTIF($B$2:B3106,B3106)</f>
        <v>0</v>
      </c>
      <c r="M3106" s="75">
        <f>COUNTIF($L$2:L3106,4)</f>
        <v>42</v>
      </c>
      <c r="N3106" s="76" t="str">
        <f t="shared" si="244"/>
        <v>0</v>
      </c>
      <c r="O3106" s="76" t="str">
        <f t="shared" si="240"/>
        <v/>
      </c>
      <c r="P3106" s="75" t="str">
        <f t="shared" si="241"/>
        <v/>
      </c>
      <c r="Q3106" s="77" t="str">
        <f t="shared" si="242"/>
        <v/>
      </c>
      <c r="R3106" s="77" t="str">
        <f t="shared" si="243"/>
        <v/>
      </c>
      <c r="S3106" s="77" t="str">
        <f>IF(O3106="","",IF(OR(VALUE(LEFT(O3106,2))&gt;IF(RIGHT(J3106,1)="M",7,19),AND(OR(LEFT(O3106,2)={"07","19"}),VALUE(RIGHT(O3106,2))&gt;15)),TRUE,FALSE))</f>
        <v/>
      </c>
      <c r="T3106" s="77" t="str">
        <f>IF(O3106="","",IF(OR(VALUE(LEFT(O3106,2))&gt;IF(RIGHT(J3106,1)="M",7,19),AND(OR(LEFT(O3106,2)={"07","19"}),VALUE(RIGHT(O3106,2))&gt;5)),TRUE,FALSE))</f>
        <v/>
      </c>
    </row>
    <row r="3107" spans="12:20" x14ac:dyDescent="0.25">
      <c r="L3107" s="75">
        <f>COUNTIF($B$2:B3107,B3107)</f>
        <v>0</v>
      </c>
      <c r="M3107" s="75">
        <f>COUNTIF($L$2:L3107,4)</f>
        <v>42</v>
      </c>
      <c r="N3107" s="76" t="str">
        <f t="shared" si="244"/>
        <v>0</v>
      </c>
      <c r="O3107" s="76" t="str">
        <f t="shared" si="240"/>
        <v/>
      </c>
      <c r="P3107" s="75" t="str">
        <f t="shared" si="241"/>
        <v/>
      </c>
      <c r="Q3107" s="77" t="str">
        <f t="shared" si="242"/>
        <v/>
      </c>
      <c r="R3107" s="77" t="str">
        <f t="shared" si="243"/>
        <v/>
      </c>
      <c r="S3107" s="77" t="str">
        <f>IF(O3107="","",IF(OR(VALUE(LEFT(O3107,2))&gt;IF(RIGHT(J3107,1)="M",7,19),AND(OR(LEFT(O3107,2)={"07","19"}),VALUE(RIGHT(O3107,2))&gt;15)),TRUE,FALSE))</f>
        <v/>
      </c>
      <c r="T3107" s="77" t="str">
        <f>IF(O3107="","",IF(OR(VALUE(LEFT(O3107,2))&gt;IF(RIGHT(J3107,1)="M",7,19),AND(OR(LEFT(O3107,2)={"07","19"}),VALUE(RIGHT(O3107,2))&gt;5)),TRUE,FALSE))</f>
        <v/>
      </c>
    </row>
    <row r="3108" spans="12:20" x14ac:dyDescent="0.25">
      <c r="L3108" s="75">
        <f>COUNTIF($B$2:B3108,B3108)</f>
        <v>0</v>
      </c>
      <c r="M3108" s="75">
        <f>COUNTIF($L$2:L3108,4)</f>
        <v>42</v>
      </c>
      <c r="N3108" s="76" t="str">
        <f t="shared" si="244"/>
        <v>0</v>
      </c>
      <c r="O3108" s="76" t="str">
        <f t="shared" si="240"/>
        <v/>
      </c>
      <c r="P3108" s="75" t="str">
        <f t="shared" si="241"/>
        <v/>
      </c>
      <c r="Q3108" s="77" t="str">
        <f t="shared" si="242"/>
        <v/>
      </c>
      <c r="R3108" s="77" t="str">
        <f t="shared" si="243"/>
        <v/>
      </c>
      <c r="S3108" s="77" t="str">
        <f>IF(O3108="","",IF(OR(VALUE(LEFT(O3108,2))&gt;IF(RIGHT(J3108,1)="M",7,19),AND(OR(LEFT(O3108,2)={"07","19"}),VALUE(RIGHT(O3108,2))&gt;15)),TRUE,FALSE))</f>
        <v/>
      </c>
      <c r="T3108" s="77" t="str">
        <f>IF(O3108="","",IF(OR(VALUE(LEFT(O3108,2))&gt;IF(RIGHT(J3108,1)="M",7,19),AND(OR(LEFT(O3108,2)={"07","19"}),VALUE(RIGHT(O3108,2))&gt;5)),TRUE,FALSE))</f>
        <v/>
      </c>
    </row>
    <row r="3109" spans="12:20" x14ac:dyDescent="0.25">
      <c r="L3109" s="75">
        <f>COUNTIF($B$2:B3109,B3109)</f>
        <v>0</v>
      </c>
      <c r="M3109" s="75">
        <f>COUNTIF($L$2:L3109,4)</f>
        <v>42</v>
      </c>
      <c r="N3109" s="76" t="str">
        <f t="shared" si="244"/>
        <v>0</v>
      </c>
      <c r="O3109" s="76" t="str">
        <f t="shared" si="240"/>
        <v/>
      </c>
      <c r="P3109" s="75" t="str">
        <f t="shared" si="241"/>
        <v/>
      </c>
      <c r="Q3109" s="77" t="str">
        <f t="shared" si="242"/>
        <v/>
      </c>
      <c r="R3109" s="77" t="str">
        <f t="shared" si="243"/>
        <v/>
      </c>
      <c r="S3109" s="77" t="str">
        <f>IF(O3109="","",IF(OR(VALUE(LEFT(O3109,2))&gt;IF(RIGHT(J3109,1)="M",7,19),AND(OR(LEFT(O3109,2)={"07","19"}),VALUE(RIGHT(O3109,2))&gt;15)),TRUE,FALSE))</f>
        <v/>
      </c>
      <c r="T3109" s="77" t="str">
        <f>IF(O3109="","",IF(OR(VALUE(LEFT(O3109,2))&gt;IF(RIGHT(J3109,1)="M",7,19),AND(OR(LEFT(O3109,2)={"07","19"}),VALUE(RIGHT(O3109,2))&gt;5)),TRUE,FALSE))</f>
        <v/>
      </c>
    </row>
    <row r="3110" spans="12:20" x14ac:dyDescent="0.25">
      <c r="L3110" s="75">
        <f>COUNTIF($B$2:B3110,B3110)</f>
        <v>0</v>
      </c>
      <c r="M3110" s="75">
        <f>COUNTIF($L$2:L3110,4)</f>
        <v>42</v>
      </c>
      <c r="N3110" s="76" t="str">
        <f t="shared" si="244"/>
        <v>0</v>
      </c>
      <c r="O3110" s="76" t="str">
        <f t="shared" si="240"/>
        <v/>
      </c>
      <c r="P3110" s="75" t="str">
        <f t="shared" si="241"/>
        <v/>
      </c>
      <c r="Q3110" s="77" t="str">
        <f t="shared" si="242"/>
        <v/>
      </c>
      <c r="R3110" s="77" t="str">
        <f t="shared" si="243"/>
        <v/>
      </c>
      <c r="S3110" s="77" t="str">
        <f>IF(O3110="","",IF(OR(VALUE(LEFT(O3110,2))&gt;IF(RIGHT(J3110,1)="M",7,19),AND(OR(LEFT(O3110,2)={"07","19"}),VALUE(RIGHT(O3110,2))&gt;15)),TRUE,FALSE))</f>
        <v/>
      </c>
      <c r="T3110" s="77" t="str">
        <f>IF(O3110="","",IF(OR(VALUE(LEFT(O3110,2))&gt;IF(RIGHT(J3110,1)="M",7,19),AND(OR(LEFT(O3110,2)={"07","19"}),VALUE(RIGHT(O3110,2))&gt;5)),TRUE,FALSE))</f>
        <v/>
      </c>
    </row>
    <row r="3111" spans="12:20" x14ac:dyDescent="0.25">
      <c r="L3111" s="75">
        <f>COUNTIF($B$2:B3111,B3111)</f>
        <v>0</v>
      </c>
      <c r="M3111" s="75">
        <f>COUNTIF($L$2:L3111,4)</f>
        <v>42</v>
      </c>
      <c r="N3111" s="76" t="str">
        <f t="shared" si="244"/>
        <v>0</v>
      </c>
      <c r="O3111" s="76" t="str">
        <f t="shared" si="240"/>
        <v/>
      </c>
      <c r="P3111" s="75" t="str">
        <f t="shared" si="241"/>
        <v/>
      </c>
      <c r="Q3111" s="77" t="str">
        <f t="shared" si="242"/>
        <v/>
      </c>
      <c r="R3111" s="77" t="str">
        <f t="shared" si="243"/>
        <v/>
      </c>
      <c r="S3111" s="77" t="str">
        <f>IF(O3111="","",IF(OR(VALUE(LEFT(O3111,2))&gt;IF(RIGHT(J3111,1)="M",7,19),AND(OR(LEFT(O3111,2)={"07","19"}),VALUE(RIGHT(O3111,2))&gt;15)),TRUE,FALSE))</f>
        <v/>
      </c>
      <c r="T3111" s="77" t="str">
        <f>IF(O3111="","",IF(OR(VALUE(LEFT(O3111,2))&gt;IF(RIGHT(J3111,1)="M",7,19),AND(OR(LEFT(O3111,2)={"07","19"}),VALUE(RIGHT(O3111,2))&gt;5)),TRUE,FALSE))</f>
        <v/>
      </c>
    </row>
    <row r="3112" spans="12:20" x14ac:dyDescent="0.25">
      <c r="L3112" s="75">
        <f>COUNTIF($B$2:B3112,B3112)</f>
        <v>0</v>
      </c>
      <c r="M3112" s="75">
        <f>COUNTIF($L$2:L3112,4)</f>
        <v>42</v>
      </c>
      <c r="N3112" s="76" t="str">
        <f t="shared" si="244"/>
        <v>0</v>
      </c>
      <c r="O3112" s="76" t="str">
        <f t="shared" si="240"/>
        <v/>
      </c>
      <c r="P3112" s="75" t="str">
        <f t="shared" si="241"/>
        <v/>
      </c>
      <c r="Q3112" s="77" t="str">
        <f t="shared" si="242"/>
        <v/>
      </c>
      <c r="R3112" s="77" t="str">
        <f t="shared" si="243"/>
        <v/>
      </c>
      <c r="S3112" s="77" t="str">
        <f>IF(O3112="","",IF(OR(VALUE(LEFT(O3112,2))&gt;IF(RIGHT(J3112,1)="M",7,19),AND(OR(LEFT(O3112,2)={"07","19"}),VALUE(RIGHT(O3112,2))&gt;15)),TRUE,FALSE))</f>
        <v/>
      </c>
      <c r="T3112" s="77" t="str">
        <f>IF(O3112="","",IF(OR(VALUE(LEFT(O3112,2))&gt;IF(RIGHT(J3112,1)="M",7,19),AND(OR(LEFT(O3112,2)={"07","19"}),VALUE(RIGHT(O3112,2))&gt;5)),TRUE,FALSE))</f>
        <v/>
      </c>
    </row>
    <row r="3113" spans="12:20" x14ac:dyDescent="0.25">
      <c r="L3113" s="75">
        <f>COUNTIF($B$2:B3113,B3113)</f>
        <v>0</v>
      </c>
      <c r="M3113" s="75">
        <f>COUNTIF($L$2:L3113,4)</f>
        <v>42</v>
      </c>
      <c r="N3113" s="76" t="str">
        <f t="shared" si="244"/>
        <v>0</v>
      </c>
      <c r="O3113" s="76" t="str">
        <f t="shared" si="240"/>
        <v/>
      </c>
      <c r="P3113" s="75" t="str">
        <f t="shared" si="241"/>
        <v/>
      </c>
      <c r="Q3113" s="77" t="str">
        <f t="shared" si="242"/>
        <v/>
      </c>
      <c r="R3113" s="77" t="str">
        <f t="shared" si="243"/>
        <v/>
      </c>
      <c r="S3113" s="77" t="str">
        <f>IF(O3113="","",IF(OR(VALUE(LEFT(O3113,2))&gt;IF(RIGHT(J3113,1)="M",7,19),AND(OR(LEFT(O3113,2)={"07","19"}),VALUE(RIGHT(O3113,2))&gt;15)),TRUE,FALSE))</f>
        <v/>
      </c>
      <c r="T3113" s="77" t="str">
        <f>IF(O3113="","",IF(OR(VALUE(LEFT(O3113,2))&gt;IF(RIGHT(J3113,1)="M",7,19),AND(OR(LEFT(O3113,2)={"07","19"}),VALUE(RIGHT(O3113,2))&gt;5)),TRUE,FALSE))</f>
        <v/>
      </c>
    </row>
    <row r="3114" spans="12:20" x14ac:dyDescent="0.25">
      <c r="L3114" s="75">
        <f>COUNTIF($B$2:B3114,B3114)</f>
        <v>0</v>
      </c>
      <c r="M3114" s="75">
        <f>COUNTIF($L$2:L3114,4)</f>
        <v>42</v>
      </c>
      <c r="N3114" s="76" t="str">
        <f t="shared" si="244"/>
        <v>0</v>
      </c>
      <c r="O3114" s="76" t="str">
        <f t="shared" si="240"/>
        <v/>
      </c>
      <c r="P3114" s="75" t="str">
        <f t="shared" si="241"/>
        <v/>
      </c>
      <c r="Q3114" s="77" t="str">
        <f t="shared" si="242"/>
        <v/>
      </c>
      <c r="R3114" s="77" t="str">
        <f t="shared" si="243"/>
        <v/>
      </c>
      <c r="S3114" s="77" t="str">
        <f>IF(O3114="","",IF(OR(VALUE(LEFT(O3114,2))&gt;IF(RIGHT(J3114,1)="M",7,19),AND(OR(LEFT(O3114,2)={"07","19"}),VALUE(RIGHT(O3114,2))&gt;15)),TRUE,FALSE))</f>
        <v/>
      </c>
      <c r="T3114" s="77" t="str">
        <f>IF(O3114="","",IF(OR(VALUE(LEFT(O3114,2))&gt;IF(RIGHT(J3114,1)="M",7,19),AND(OR(LEFT(O3114,2)={"07","19"}),VALUE(RIGHT(O3114,2))&gt;5)),TRUE,FALSE))</f>
        <v/>
      </c>
    </row>
    <row r="3115" spans="12:20" x14ac:dyDescent="0.25">
      <c r="L3115" s="75">
        <f>COUNTIF($B$2:B3115,B3115)</f>
        <v>0</v>
      </c>
      <c r="M3115" s="75">
        <f>COUNTIF($L$2:L3115,4)</f>
        <v>42</v>
      </c>
      <c r="N3115" s="76" t="str">
        <f t="shared" si="244"/>
        <v>0</v>
      </c>
      <c r="O3115" s="76" t="str">
        <f t="shared" si="240"/>
        <v/>
      </c>
      <c r="P3115" s="75" t="str">
        <f t="shared" si="241"/>
        <v/>
      </c>
      <c r="Q3115" s="77" t="str">
        <f t="shared" si="242"/>
        <v/>
      </c>
      <c r="R3115" s="77" t="str">
        <f t="shared" si="243"/>
        <v/>
      </c>
      <c r="S3115" s="77" t="str">
        <f>IF(O3115="","",IF(OR(VALUE(LEFT(O3115,2))&gt;IF(RIGHT(J3115,1)="M",7,19),AND(OR(LEFT(O3115,2)={"07","19"}),VALUE(RIGHT(O3115,2))&gt;15)),TRUE,FALSE))</f>
        <v/>
      </c>
      <c r="T3115" s="77" t="str">
        <f>IF(O3115="","",IF(OR(VALUE(LEFT(O3115,2))&gt;IF(RIGHT(J3115,1)="M",7,19),AND(OR(LEFT(O3115,2)={"07","19"}),VALUE(RIGHT(O3115,2))&gt;5)),TRUE,FALSE))</f>
        <v/>
      </c>
    </row>
    <row r="3116" spans="12:20" x14ac:dyDescent="0.25">
      <c r="L3116" s="75">
        <f>COUNTIF($B$2:B3116,B3116)</f>
        <v>0</v>
      </c>
      <c r="M3116" s="75">
        <f>COUNTIF($L$2:L3116,4)</f>
        <v>42</v>
      </c>
      <c r="N3116" s="76" t="str">
        <f t="shared" si="244"/>
        <v>0</v>
      </c>
      <c r="O3116" s="76" t="str">
        <f t="shared" si="240"/>
        <v/>
      </c>
      <c r="P3116" s="75" t="str">
        <f t="shared" si="241"/>
        <v/>
      </c>
      <c r="Q3116" s="77" t="str">
        <f t="shared" si="242"/>
        <v/>
      </c>
      <c r="R3116" s="77" t="str">
        <f t="shared" si="243"/>
        <v/>
      </c>
      <c r="S3116" s="77" t="str">
        <f>IF(O3116="","",IF(OR(VALUE(LEFT(O3116,2))&gt;IF(RIGHT(J3116,1)="M",7,19),AND(OR(LEFT(O3116,2)={"07","19"}),VALUE(RIGHT(O3116,2))&gt;15)),TRUE,FALSE))</f>
        <v/>
      </c>
      <c r="T3116" s="77" t="str">
        <f>IF(O3116="","",IF(OR(VALUE(LEFT(O3116,2))&gt;IF(RIGHT(J3116,1)="M",7,19),AND(OR(LEFT(O3116,2)={"07","19"}),VALUE(RIGHT(O3116,2))&gt;5)),TRUE,FALSE))</f>
        <v/>
      </c>
    </row>
    <row r="3117" spans="12:20" x14ac:dyDescent="0.25">
      <c r="L3117" s="75">
        <f>COUNTIF($B$2:B3117,B3117)</f>
        <v>0</v>
      </c>
      <c r="M3117" s="75">
        <f>COUNTIF($L$2:L3117,4)</f>
        <v>42</v>
      </c>
      <c r="N3117" s="76" t="str">
        <f t="shared" si="244"/>
        <v>0</v>
      </c>
      <c r="O3117" s="76" t="str">
        <f t="shared" si="240"/>
        <v/>
      </c>
      <c r="P3117" s="75" t="str">
        <f t="shared" si="241"/>
        <v/>
      </c>
      <c r="Q3117" s="77" t="str">
        <f t="shared" si="242"/>
        <v/>
      </c>
      <c r="R3117" s="77" t="str">
        <f t="shared" si="243"/>
        <v/>
      </c>
      <c r="S3117" s="77" t="str">
        <f>IF(O3117="","",IF(OR(VALUE(LEFT(O3117,2))&gt;IF(RIGHT(J3117,1)="M",7,19),AND(OR(LEFT(O3117,2)={"07","19"}),VALUE(RIGHT(O3117,2))&gt;15)),TRUE,FALSE))</f>
        <v/>
      </c>
      <c r="T3117" s="77" t="str">
        <f>IF(O3117="","",IF(OR(VALUE(LEFT(O3117,2))&gt;IF(RIGHT(J3117,1)="M",7,19),AND(OR(LEFT(O3117,2)={"07","19"}),VALUE(RIGHT(O3117,2))&gt;5)),TRUE,FALSE))</f>
        <v/>
      </c>
    </row>
    <row r="3118" spans="12:20" x14ac:dyDescent="0.25">
      <c r="L3118" s="75">
        <f>COUNTIF($B$2:B3118,B3118)</f>
        <v>0</v>
      </c>
      <c r="M3118" s="75">
        <f>COUNTIF($L$2:L3118,4)</f>
        <v>42</v>
      </c>
      <c r="N3118" s="76" t="str">
        <f t="shared" si="244"/>
        <v>0</v>
      </c>
      <c r="O3118" s="76" t="str">
        <f t="shared" si="240"/>
        <v/>
      </c>
      <c r="P3118" s="75" t="str">
        <f t="shared" si="241"/>
        <v/>
      </c>
      <c r="Q3118" s="77" t="str">
        <f t="shared" si="242"/>
        <v/>
      </c>
      <c r="R3118" s="77" t="str">
        <f t="shared" si="243"/>
        <v/>
      </c>
      <c r="S3118" s="77" t="str">
        <f>IF(O3118="","",IF(OR(VALUE(LEFT(O3118,2))&gt;IF(RIGHT(J3118,1)="M",7,19),AND(OR(LEFT(O3118,2)={"07","19"}),VALUE(RIGHT(O3118,2))&gt;15)),TRUE,FALSE))</f>
        <v/>
      </c>
      <c r="T3118" s="77" t="str">
        <f>IF(O3118="","",IF(OR(VALUE(LEFT(O3118,2))&gt;IF(RIGHT(J3118,1)="M",7,19),AND(OR(LEFT(O3118,2)={"07","19"}),VALUE(RIGHT(O3118,2))&gt;5)),TRUE,FALSE))</f>
        <v/>
      </c>
    </row>
    <row r="3119" spans="12:20" x14ac:dyDescent="0.25">
      <c r="L3119" s="75">
        <f>COUNTIF($B$2:B3119,B3119)</f>
        <v>0</v>
      </c>
      <c r="M3119" s="75">
        <f>COUNTIF($L$2:L3119,4)</f>
        <v>42</v>
      </c>
      <c r="N3119" s="76" t="str">
        <f t="shared" si="244"/>
        <v>0</v>
      </c>
      <c r="O3119" s="76" t="str">
        <f t="shared" si="240"/>
        <v/>
      </c>
      <c r="P3119" s="75" t="str">
        <f t="shared" si="241"/>
        <v/>
      </c>
      <c r="Q3119" s="77" t="str">
        <f t="shared" si="242"/>
        <v/>
      </c>
      <c r="R3119" s="77" t="str">
        <f t="shared" si="243"/>
        <v/>
      </c>
      <c r="S3119" s="77" t="str">
        <f>IF(O3119="","",IF(OR(VALUE(LEFT(O3119,2))&gt;IF(RIGHT(J3119,1)="M",7,19),AND(OR(LEFT(O3119,2)={"07","19"}),VALUE(RIGHT(O3119,2))&gt;15)),TRUE,FALSE))</f>
        <v/>
      </c>
      <c r="T3119" s="77" t="str">
        <f>IF(O3119="","",IF(OR(VALUE(LEFT(O3119,2))&gt;IF(RIGHT(J3119,1)="M",7,19),AND(OR(LEFT(O3119,2)={"07","19"}),VALUE(RIGHT(O3119,2))&gt;5)),TRUE,FALSE))</f>
        <v/>
      </c>
    </row>
    <row r="3120" spans="12:20" x14ac:dyDescent="0.25">
      <c r="L3120" s="75">
        <f>COUNTIF($B$2:B3120,B3120)</f>
        <v>0</v>
      </c>
      <c r="M3120" s="75">
        <f>COUNTIF($L$2:L3120,4)</f>
        <v>42</v>
      </c>
      <c r="N3120" s="76" t="str">
        <f t="shared" si="244"/>
        <v>0</v>
      </c>
      <c r="O3120" s="76" t="str">
        <f t="shared" si="240"/>
        <v/>
      </c>
      <c r="P3120" s="75" t="str">
        <f t="shared" si="241"/>
        <v/>
      </c>
      <c r="Q3120" s="77" t="str">
        <f t="shared" si="242"/>
        <v/>
      </c>
      <c r="R3120" s="77" t="str">
        <f t="shared" si="243"/>
        <v/>
      </c>
      <c r="S3120" s="77" t="str">
        <f>IF(O3120="","",IF(OR(VALUE(LEFT(O3120,2))&gt;IF(RIGHT(J3120,1)="M",7,19),AND(OR(LEFT(O3120,2)={"07","19"}),VALUE(RIGHT(O3120,2))&gt;15)),TRUE,FALSE))</f>
        <v/>
      </c>
      <c r="T3120" s="77" t="str">
        <f>IF(O3120="","",IF(OR(VALUE(LEFT(O3120,2))&gt;IF(RIGHT(J3120,1)="M",7,19),AND(OR(LEFT(O3120,2)={"07","19"}),VALUE(RIGHT(O3120,2))&gt;5)),TRUE,FALSE))</f>
        <v/>
      </c>
    </row>
    <row r="3121" spans="12:20" x14ac:dyDescent="0.25">
      <c r="L3121" s="75">
        <f>COUNTIF($B$2:B3121,B3121)</f>
        <v>0</v>
      </c>
      <c r="M3121" s="75">
        <f>COUNTIF($L$2:L3121,4)</f>
        <v>42</v>
      </c>
      <c r="N3121" s="76" t="str">
        <f t="shared" si="244"/>
        <v>0</v>
      </c>
      <c r="O3121" s="76" t="str">
        <f t="shared" si="240"/>
        <v/>
      </c>
      <c r="P3121" s="75" t="str">
        <f t="shared" si="241"/>
        <v/>
      </c>
      <c r="Q3121" s="77" t="str">
        <f t="shared" si="242"/>
        <v/>
      </c>
      <c r="R3121" s="77" t="str">
        <f t="shared" si="243"/>
        <v/>
      </c>
      <c r="S3121" s="77" t="str">
        <f>IF(O3121="","",IF(OR(VALUE(LEFT(O3121,2))&gt;IF(RIGHT(J3121,1)="M",7,19),AND(OR(LEFT(O3121,2)={"07","19"}),VALUE(RIGHT(O3121,2))&gt;15)),TRUE,FALSE))</f>
        <v/>
      </c>
      <c r="T3121" s="77" t="str">
        <f>IF(O3121="","",IF(OR(VALUE(LEFT(O3121,2))&gt;IF(RIGHT(J3121,1)="M",7,19),AND(OR(LEFT(O3121,2)={"07","19"}),VALUE(RIGHT(O3121,2))&gt;5)),TRUE,FALSE))</f>
        <v/>
      </c>
    </row>
    <row r="3122" spans="12:20" x14ac:dyDescent="0.25">
      <c r="L3122" s="75">
        <f>COUNTIF($B$2:B3122,B3122)</f>
        <v>0</v>
      </c>
      <c r="M3122" s="75">
        <f>COUNTIF($L$2:L3122,4)</f>
        <v>42</v>
      </c>
      <c r="N3122" s="76" t="str">
        <f t="shared" si="244"/>
        <v>0</v>
      </c>
      <c r="O3122" s="76" t="str">
        <f t="shared" si="240"/>
        <v/>
      </c>
      <c r="P3122" s="75" t="str">
        <f t="shared" si="241"/>
        <v/>
      </c>
      <c r="Q3122" s="77" t="str">
        <f t="shared" si="242"/>
        <v/>
      </c>
      <c r="R3122" s="77" t="str">
        <f t="shared" si="243"/>
        <v/>
      </c>
      <c r="S3122" s="77" t="str">
        <f>IF(O3122="","",IF(OR(VALUE(LEFT(O3122,2))&gt;IF(RIGHT(J3122,1)="M",7,19),AND(OR(LEFT(O3122,2)={"07","19"}),VALUE(RIGHT(O3122,2))&gt;15)),TRUE,FALSE))</f>
        <v/>
      </c>
      <c r="T3122" s="77" t="str">
        <f>IF(O3122="","",IF(OR(VALUE(LEFT(O3122,2))&gt;IF(RIGHT(J3122,1)="M",7,19),AND(OR(LEFT(O3122,2)={"07","19"}),VALUE(RIGHT(O3122,2))&gt;5)),TRUE,FALSE))</f>
        <v/>
      </c>
    </row>
    <row r="3123" spans="12:20" x14ac:dyDescent="0.25">
      <c r="L3123" s="75">
        <f>COUNTIF($B$2:B3123,B3123)</f>
        <v>0</v>
      </c>
      <c r="M3123" s="75">
        <f>COUNTIF($L$2:L3123,4)</f>
        <v>42</v>
      </c>
      <c r="N3123" s="76" t="str">
        <f t="shared" si="244"/>
        <v>0</v>
      </c>
      <c r="O3123" s="76" t="str">
        <f t="shared" si="240"/>
        <v/>
      </c>
      <c r="P3123" s="75" t="str">
        <f t="shared" si="241"/>
        <v/>
      </c>
      <c r="Q3123" s="77" t="str">
        <f t="shared" si="242"/>
        <v/>
      </c>
      <c r="R3123" s="77" t="str">
        <f t="shared" si="243"/>
        <v/>
      </c>
      <c r="S3123" s="77" t="str">
        <f>IF(O3123="","",IF(OR(VALUE(LEFT(O3123,2))&gt;IF(RIGHT(J3123,1)="M",7,19),AND(OR(LEFT(O3123,2)={"07","19"}),VALUE(RIGHT(O3123,2))&gt;15)),TRUE,FALSE))</f>
        <v/>
      </c>
      <c r="T3123" s="77" t="str">
        <f>IF(O3123="","",IF(OR(VALUE(LEFT(O3123,2))&gt;IF(RIGHT(J3123,1)="M",7,19),AND(OR(LEFT(O3123,2)={"07","19"}),VALUE(RIGHT(O3123,2))&gt;5)),TRUE,FALSE))</f>
        <v/>
      </c>
    </row>
    <row r="3124" spans="12:20" x14ac:dyDescent="0.25">
      <c r="L3124" s="75">
        <f>COUNTIF($B$2:B3124,B3124)</f>
        <v>0</v>
      </c>
      <c r="M3124" s="75">
        <f>COUNTIF($L$2:L3124,4)</f>
        <v>42</v>
      </c>
      <c r="N3124" s="76" t="str">
        <f t="shared" si="244"/>
        <v>0</v>
      </c>
      <c r="O3124" s="76" t="str">
        <f t="shared" si="240"/>
        <v/>
      </c>
      <c r="P3124" s="75" t="str">
        <f t="shared" si="241"/>
        <v/>
      </c>
      <c r="Q3124" s="77" t="str">
        <f t="shared" si="242"/>
        <v/>
      </c>
      <c r="R3124" s="77" t="str">
        <f t="shared" si="243"/>
        <v/>
      </c>
      <c r="S3124" s="77" t="str">
        <f>IF(O3124="","",IF(OR(VALUE(LEFT(O3124,2))&gt;IF(RIGHT(J3124,1)="M",7,19),AND(OR(LEFT(O3124,2)={"07","19"}),VALUE(RIGHT(O3124,2))&gt;15)),TRUE,FALSE))</f>
        <v/>
      </c>
      <c r="T3124" s="77" t="str">
        <f>IF(O3124="","",IF(OR(VALUE(LEFT(O3124,2))&gt;IF(RIGHT(J3124,1)="M",7,19),AND(OR(LEFT(O3124,2)={"07","19"}),VALUE(RIGHT(O3124,2))&gt;5)),TRUE,FALSE))</f>
        <v/>
      </c>
    </row>
    <row r="3125" spans="12:20" x14ac:dyDescent="0.25">
      <c r="L3125" s="75">
        <f>COUNTIF($B$2:B3125,B3125)</f>
        <v>0</v>
      </c>
      <c r="M3125" s="75">
        <f>COUNTIF($L$2:L3125,4)</f>
        <v>42</v>
      </c>
      <c r="N3125" s="76" t="str">
        <f t="shared" si="244"/>
        <v>0</v>
      </c>
      <c r="O3125" s="76" t="str">
        <f t="shared" si="240"/>
        <v/>
      </c>
      <c r="P3125" s="75" t="str">
        <f t="shared" si="241"/>
        <v/>
      </c>
      <c r="Q3125" s="77" t="str">
        <f t="shared" si="242"/>
        <v/>
      </c>
      <c r="R3125" s="77" t="str">
        <f t="shared" si="243"/>
        <v/>
      </c>
      <c r="S3125" s="77" t="str">
        <f>IF(O3125="","",IF(OR(VALUE(LEFT(O3125,2))&gt;IF(RIGHT(J3125,1)="M",7,19),AND(OR(LEFT(O3125,2)={"07","19"}),VALUE(RIGHT(O3125,2))&gt;15)),TRUE,FALSE))</f>
        <v/>
      </c>
      <c r="T3125" s="77" t="str">
        <f>IF(O3125="","",IF(OR(VALUE(LEFT(O3125,2))&gt;IF(RIGHT(J3125,1)="M",7,19),AND(OR(LEFT(O3125,2)={"07","19"}),VALUE(RIGHT(O3125,2))&gt;5)),TRUE,FALSE))</f>
        <v/>
      </c>
    </row>
    <row r="3126" spans="12:20" x14ac:dyDescent="0.25">
      <c r="L3126" s="75">
        <f>COUNTIF($B$2:B3126,B3126)</f>
        <v>0</v>
      </c>
      <c r="M3126" s="75">
        <f>COUNTIF($L$2:L3126,4)</f>
        <v>42</v>
      </c>
      <c r="N3126" s="76" t="str">
        <f t="shared" si="244"/>
        <v>0</v>
      </c>
      <c r="O3126" s="76" t="str">
        <f t="shared" si="240"/>
        <v/>
      </c>
      <c r="P3126" s="75" t="str">
        <f t="shared" si="241"/>
        <v/>
      </c>
      <c r="Q3126" s="77" t="str">
        <f t="shared" si="242"/>
        <v/>
      </c>
      <c r="R3126" s="77" t="str">
        <f t="shared" si="243"/>
        <v/>
      </c>
      <c r="S3126" s="77" t="str">
        <f>IF(O3126="","",IF(OR(VALUE(LEFT(O3126,2))&gt;IF(RIGHT(J3126,1)="M",7,19),AND(OR(LEFT(O3126,2)={"07","19"}),VALUE(RIGHT(O3126,2))&gt;15)),TRUE,FALSE))</f>
        <v/>
      </c>
      <c r="T3126" s="77" t="str">
        <f>IF(O3126="","",IF(OR(VALUE(LEFT(O3126,2))&gt;IF(RIGHT(J3126,1)="M",7,19),AND(OR(LEFT(O3126,2)={"07","19"}),VALUE(RIGHT(O3126,2))&gt;5)),TRUE,FALSE))</f>
        <v/>
      </c>
    </row>
    <row r="3127" spans="12:20" x14ac:dyDescent="0.25">
      <c r="L3127" s="75">
        <f>COUNTIF($B$2:B3127,B3127)</f>
        <v>0</v>
      </c>
      <c r="M3127" s="75">
        <f>COUNTIF($L$2:L3127,4)</f>
        <v>42</v>
      </c>
      <c r="N3127" s="76" t="str">
        <f t="shared" si="244"/>
        <v>0</v>
      </c>
      <c r="O3127" s="76" t="str">
        <f t="shared" si="240"/>
        <v/>
      </c>
      <c r="P3127" s="75" t="str">
        <f t="shared" si="241"/>
        <v/>
      </c>
      <c r="Q3127" s="77" t="str">
        <f t="shared" si="242"/>
        <v/>
      </c>
      <c r="R3127" s="77" t="str">
        <f t="shared" si="243"/>
        <v/>
      </c>
      <c r="S3127" s="77" t="str">
        <f>IF(O3127="","",IF(OR(VALUE(LEFT(O3127,2))&gt;IF(RIGHT(J3127,1)="M",7,19),AND(OR(LEFT(O3127,2)={"07","19"}),VALUE(RIGHT(O3127,2))&gt;15)),TRUE,FALSE))</f>
        <v/>
      </c>
      <c r="T3127" s="77" t="str">
        <f>IF(O3127="","",IF(OR(VALUE(LEFT(O3127,2))&gt;IF(RIGHT(J3127,1)="M",7,19),AND(OR(LEFT(O3127,2)={"07","19"}),VALUE(RIGHT(O3127,2))&gt;5)),TRUE,FALSE))</f>
        <v/>
      </c>
    </row>
    <row r="3128" spans="12:20" x14ac:dyDescent="0.25">
      <c r="L3128" s="75">
        <f>COUNTIF($B$2:B3128,B3128)</f>
        <v>0</v>
      </c>
      <c r="M3128" s="75">
        <f>COUNTIF($L$2:L3128,4)</f>
        <v>42</v>
      </c>
      <c r="N3128" s="76" t="str">
        <f t="shared" si="244"/>
        <v>0</v>
      </c>
      <c r="O3128" s="76" t="str">
        <f t="shared" si="240"/>
        <v/>
      </c>
      <c r="P3128" s="75" t="str">
        <f t="shared" si="241"/>
        <v/>
      </c>
      <c r="Q3128" s="77" t="str">
        <f t="shared" si="242"/>
        <v/>
      </c>
      <c r="R3128" s="77" t="str">
        <f t="shared" si="243"/>
        <v/>
      </c>
      <c r="S3128" s="77" t="str">
        <f>IF(O3128="","",IF(OR(VALUE(LEFT(O3128,2))&gt;IF(RIGHT(J3128,1)="M",7,19),AND(OR(LEFT(O3128,2)={"07","19"}),VALUE(RIGHT(O3128,2))&gt;15)),TRUE,FALSE))</f>
        <v/>
      </c>
      <c r="T3128" s="77" t="str">
        <f>IF(O3128="","",IF(OR(VALUE(LEFT(O3128,2))&gt;IF(RIGHT(J3128,1)="M",7,19),AND(OR(LEFT(O3128,2)={"07","19"}),VALUE(RIGHT(O3128,2))&gt;5)),TRUE,FALSE))</f>
        <v/>
      </c>
    </row>
    <row r="3129" spans="12:20" x14ac:dyDescent="0.25">
      <c r="L3129" s="75">
        <f>COUNTIF($B$2:B3129,B3129)</f>
        <v>0</v>
      </c>
      <c r="M3129" s="75">
        <f>COUNTIF($L$2:L3129,4)</f>
        <v>42</v>
      </c>
      <c r="N3129" s="76" t="str">
        <f t="shared" si="244"/>
        <v>0</v>
      </c>
      <c r="O3129" s="76" t="str">
        <f t="shared" si="240"/>
        <v/>
      </c>
      <c r="P3129" s="75" t="str">
        <f t="shared" si="241"/>
        <v/>
      </c>
      <c r="Q3129" s="77" t="str">
        <f t="shared" si="242"/>
        <v/>
      </c>
      <c r="R3129" s="77" t="str">
        <f t="shared" si="243"/>
        <v/>
      </c>
      <c r="S3129" s="77" t="str">
        <f>IF(O3129="","",IF(OR(VALUE(LEFT(O3129,2))&gt;IF(RIGHT(J3129,1)="M",7,19),AND(OR(LEFT(O3129,2)={"07","19"}),VALUE(RIGHT(O3129,2))&gt;15)),TRUE,FALSE))</f>
        <v/>
      </c>
      <c r="T3129" s="77" t="str">
        <f>IF(O3129="","",IF(OR(VALUE(LEFT(O3129,2))&gt;IF(RIGHT(J3129,1)="M",7,19),AND(OR(LEFT(O3129,2)={"07","19"}),VALUE(RIGHT(O3129,2))&gt;5)),TRUE,FALSE))</f>
        <v/>
      </c>
    </row>
    <row r="3130" spans="12:20" x14ac:dyDescent="0.25">
      <c r="L3130" s="75">
        <f>COUNTIF($B$2:B3130,B3130)</f>
        <v>0</v>
      </c>
      <c r="M3130" s="75">
        <f>COUNTIF($L$2:L3130,4)</f>
        <v>42</v>
      </c>
      <c r="N3130" s="76" t="str">
        <f t="shared" si="244"/>
        <v>0</v>
      </c>
      <c r="O3130" s="76" t="str">
        <f t="shared" si="240"/>
        <v/>
      </c>
      <c r="P3130" s="75" t="str">
        <f t="shared" si="241"/>
        <v/>
      </c>
      <c r="Q3130" s="77" t="str">
        <f t="shared" si="242"/>
        <v/>
      </c>
      <c r="R3130" s="77" t="str">
        <f t="shared" si="243"/>
        <v/>
      </c>
      <c r="S3130" s="77" t="str">
        <f>IF(O3130="","",IF(OR(VALUE(LEFT(O3130,2))&gt;IF(RIGHT(J3130,1)="M",7,19),AND(OR(LEFT(O3130,2)={"07","19"}),VALUE(RIGHT(O3130,2))&gt;15)),TRUE,FALSE))</f>
        <v/>
      </c>
      <c r="T3130" s="77" t="str">
        <f>IF(O3130="","",IF(OR(VALUE(LEFT(O3130,2))&gt;IF(RIGHT(J3130,1)="M",7,19),AND(OR(LEFT(O3130,2)={"07","19"}),VALUE(RIGHT(O3130,2))&gt;5)),TRUE,FALSE))</f>
        <v/>
      </c>
    </row>
    <row r="3131" spans="12:20" x14ac:dyDescent="0.25">
      <c r="L3131" s="75">
        <f>COUNTIF($B$2:B3131,B3131)</f>
        <v>0</v>
      </c>
      <c r="M3131" s="75">
        <f>COUNTIF($L$2:L3131,4)</f>
        <v>42</v>
      </c>
      <c r="N3131" s="76" t="str">
        <f t="shared" si="244"/>
        <v>0</v>
      </c>
      <c r="O3131" s="76" t="str">
        <f t="shared" si="240"/>
        <v/>
      </c>
      <c r="P3131" s="75" t="str">
        <f t="shared" si="241"/>
        <v/>
      </c>
      <c r="Q3131" s="77" t="str">
        <f t="shared" si="242"/>
        <v/>
      </c>
      <c r="R3131" s="77" t="str">
        <f t="shared" si="243"/>
        <v/>
      </c>
      <c r="S3131" s="77" t="str">
        <f>IF(O3131="","",IF(OR(VALUE(LEFT(O3131,2))&gt;IF(RIGHT(J3131,1)="M",7,19),AND(OR(LEFT(O3131,2)={"07","19"}),VALUE(RIGHT(O3131,2))&gt;15)),TRUE,FALSE))</f>
        <v/>
      </c>
      <c r="T3131" s="77" t="str">
        <f>IF(O3131="","",IF(OR(VALUE(LEFT(O3131,2))&gt;IF(RIGHT(J3131,1)="M",7,19),AND(OR(LEFT(O3131,2)={"07","19"}),VALUE(RIGHT(O3131,2))&gt;5)),TRUE,FALSE))</f>
        <v/>
      </c>
    </row>
    <row r="3132" spans="12:20" x14ac:dyDescent="0.25">
      <c r="L3132" s="75">
        <f>COUNTIF($B$2:B3132,B3132)</f>
        <v>0</v>
      </c>
      <c r="M3132" s="75">
        <f>COUNTIF($L$2:L3132,4)</f>
        <v>42</v>
      </c>
      <c r="N3132" s="76" t="str">
        <f t="shared" si="244"/>
        <v>0</v>
      </c>
      <c r="O3132" s="76" t="str">
        <f t="shared" si="240"/>
        <v/>
      </c>
      <c r="P3132" s="75" t="str">
        <f t="shared" si="241"/>
        <v/>
      </c>
      <c r="Q3132" s="77" t="str">
        <f t="shared" si="242"/>
        <v/>
      </c>
      <c r="R3132" s="77" t="str">
        <f t="shared" si="243"/>
        <v/>
      </c>
      <c r="S3132" s="77" t="str">
        <f>IF(O3132="","",IF(OR(VALUE(LEFT(O3132,2))&gt;IF(RIGHT(J3132,1)="M",7,19),AND(OR(LEFT(O3132,2)={"07","19"}),VALUE(RIGHT(O3132,2))&gt;15)),TRUE,FALSE))</f>
        <v/>
      </c>
      <c r="T3132" s="77" t="str">
        <f>IF(O3132="","",IF(OR(VALUE(LEFT(O3132,2))&gt;IF(RIGHT(J3132,1)="M",7,19),AND(OR(LEFT(O3132,2)={"07","19"}),VALUE(RIGHT(O3132,2))&gt;5)),TRUE,FALSE))</f>
        <v/>
      </c>
    </row>
    <row r="3133" spans="12:20" x14ac:dyDescent="0.25">
      <c r="L3133" s="75">
        <f>COUNTIF($B$2:B3133,B3133)</f>
        <v>0</v>
      </c>
      <c r="M3133" s="75">
        <f>COUNTIF($L$2:L3133,4)</f>
        <v>42</v>
      </c>
      <c r="N3133" s="76" t="str">
        <f t="shared" si="244"/>
        <v>0</v>
      </c>
      <c r="O3133" s="76" t="str">
        <f t="shared" si="240"/>
        <v/>
      </c>
      <c r="P3133" s="75" t="str">
        <f t="shared" si="241"/>
        <v/>
      </c>
      <c r="Q3133" s="77" t="str">
        <f t="shared" si="242"/>
        <v/>
      </c>
      <c r="R3133" s="77" t="str">
        <f t="shared" si="243"/>
        <v/>
      </c>
      <c r="S3133" s="77" t="str">
        <f>IF(O3133="","",IF(OR(VALUE(LEFT(O3133,2))&gt;IF(RIGHT(J3133,1)="M",7,19),AND(OR(LEFT(O3133,2)={"07","19"}),VALUE(RIGHT(O3133,2))&gt;15)),TRUE,FALSE))</f>
        <v/>
      </c>
      <c r="T3133" s="77" t="str">
        <f>IF(O3133="","",IF(OR(VALUE(LEFT(O3133,2))&gt;IF(RIGHT(J3133,1)="M",7,19),AND(OR(LEFT(O3133,2)={"07","19"}),VALUE(RIGHT(O3133,2))&gt;5)),TRUE,FALSE))</f>
        <v/>
      </c>
    </row>
    <row r="3134" spans="12:20" x14ac:dyDescent="0.25">
      <c r="L3134" s="75">
        <f>COUNTIF($B$2:B3134,B3134)</f>
        <v>0</v>
      </c>
      <c r="M3134" s="75">
        <f>COUNTIF($L$2:L3134,4)</f>
        <v>42</v>
      </c>
      <c r="N3134" s="76" t="str">
        <f t="shared" si="244"/>
        <v>0</v>
      </c>
      <c r="O3134" s="76" t="str">
        <f t="shared" si="240"/>
        <v/>
      </c>
      <c r="P3134" s="75" t="str">
        <f t="shared" si="241"/>
        <v/>
      </c>
      <c r="Q3134" s="77" t="str">
        <f t="shared" si="242"/>
        <v/>
      </c>
      <c r="R3134" s="77" t="str">
        <f t="shared" si="243"/>
        <v/>
      </c>
      <c r="S3134" s="77" t="str">
        <f>IF(O3134="","",IF(OR(VALUE(LEFT(O3134,2))&gt;IF(RIGHT(J3134,1)="M",7,19),AND(OR(LEFT(O3134,2)={"07","19"}),VALUE(RIGHT(O3134,2))&gt;15)),TRUE,FALSE))</f>
        <v/>
      </c>
      <c r="T3134" s="77" t="str">
        <f>IF(O3134="","",IF(OR(VALUE(LEFT(O3134,2))&gt;IF(RIGHT(J3134,1)="M",7,19),AND(OR(LEFT(O3134,2)={"07","19"}),VALUE(RIGHT(O3134,2))&gt;5)),TRUE,FALSE))</f>
        <v/>
      </c>
    </row>
    <row r="3135" spans="12:20" x14ac:dyDescent="0.25">
      <c r="L3135" s="75">
        <f>COUNTIF($B$2:B3135,B3135)</f>
        <v>0</v>
      </c>
      <c r="M3135" s="75">
        <f>COUNTIF($L$2:L3135,4)</f>
        <v>42</v>
      </c>
      <c r="N3135" s="76" t="str">
        <f t="shared" si="244"/>
        <v>0</v>
      </c>
      <c r="O3135" s="76" t="str">
        <f t="shared" si="240"/>
        <v/>
      </c>
      <c r="P3135" s="75" t="str">
        <f t="shared" si="241"/>
        <v/>
      </c>
      <c r="Q3135" s="77" t="str">
        <f t="shared" si="242"/>
        <v/>
      </c>
      <c r="R3135" s="77" t="str">
        <f t="shared" si="243"/>
        <v/>
      </c>
      <c r="S3135" s="77" t="str">
        <f>IF(O3135="","",IF(OR(VALUE(LEFT(O3135,2))&gt;IF(RIGHT(J3135,1)="M",7,19),AND(OR(LEFT(O3135,2)={"07","19"}),VALUE(RIGHT(O3135,2))&gt;15)),TRUE,FALSE))</f>
        <v/>
      </c>
      <c r="T3135" s="77" t="str">
        <f>IF(O3135="","",IF(OR(VALUE(LEFT(O3135,2))&gt;IF(RIGHT(J3135,1)="M",7,19),AND(OR(LEFT(O3135,2)={"07","19"}),VALUE(RIGHT(O3135,2))&gt;5)),TRUE,FALSE))</f>
        <v/>
      </c>
    </row>
    <row r="3136" spans="12:20" x14ac:dyDescent="0.25">
      <c r="L3136" s="75">
        <f>COUNTIF($B$2:B3136,B3136)</f>
        <v>0</v>
      </c>
      <c r="M3136" s="75">
        <f>COUNTIF($L$2:L3136,4)</f>
        <v>42</v>
      </c>
      <c r="N3136" s="76" t="str">
        <f t="shared" si="244"/>
        <v>0</v>
      </c>
      <c r="O3136" s="76" t="str">
        <f t="shared" si="240"/>
        <v/>
      </c>
      <c r="P3136" s="75" t="str">
        <f t="shared" si="241"/>
        <v/>
      </c>
      <c r="Q3136" s="77" t="str">
        <f t="shared" si="242"/>
        <v/>
      </c>
      <c r="R3136" s="77" t="str">
        <f t="shared" si="243"/>
        <v/>
      </c>
      <c r="S3136" s="77" t="str">
        <f>IF(O3136="","",IF(OR(VALUE(LEFT(O3136,2))&gt;IF(RIGHT(J3136,1)="M",7,19),AND(OR(LEFT(O3136,2)={"07","19"}),VALUE(RIGHT(O3136,2))&gt;15)),TRUE,FALSE))</f>
        <v/>
      </c>
      <c r="T3136" s="77" t="str">
        <f>IF(O3136="","",IF(OR(VALUE(LEFT(O3136,2))&gt;IF(RIGHT(J3136,1)="M",7,19),AND(OR(LEFT(O3136,2)={"07","19"}),VALUE(RIGHT(O3136,2))&gt;5)),TRUE,FALSE))</f>
        <v/>
      </c>
    </row>
    <row r="3137" spans="12:20" x14ac:dyDescent="0.25">
      <c r="L3137" s="75">
        <f>COUNTIF($B$2:B3137,B3137)</f>
        <v>0</v>
      </c>
      <c r="M3137" s="75">
        <f>COUNTIF($L$2:L3137,4)</f>
        <v>42</v>
      </c>
      <c r="N3137" s="76" t="str">
        <f t="shared" si="244"/>
        <v>0</v>
      </c>
      <c r="O3137" s="76" t="str">
        <f t="shared" si="240"/>
        <v/>
      </c>
      <c r="P3137" s="75" t="str">
        <f t="shared" si="241"/>
        <v/>
      </c>
      <c r="Q3137" s="77" t="str">
        <f t="shared" si="242"/>
        <v/>
      </c>
      <c r="R3137" s="77" t="str">
        <f t="shared" si="243"/>
        <v/>
      </c>
      <c r="S3137" s="77" t="str">
        <f>IF(O3137="","",IF(OR(VALUE(LEFT(O3137,2))&gt;IF(RIGHT(J3137,1)="M",7,19),AND(OR(LEFT(O3137,2)={"07","19"}),VALUE(RIGHT(O3137,2))&gt;15)),TRUE,FALSE))</f>
        <v/>
      </c>
      <c r="T3137" s="77" t="str">
        <f>IF(O3137="","",IF(OR(VALUE(LEFT(O3137,2))&gt;IF(RIGHT(J3137,1)="M",7,19),AND(OR(LEFT(O3137,2)={"07","19"}),VALUE(RIGHT(O3137,2))&gt;5)),TRUE,FALSE))</f>
        <v/>
      </c>
    </row>
    <row r="3138" spans="12:20" x14ac:dyDescent="0.25">
      <c r="L3138" s="75">
        <f>COUNTIF($B$2:B3138,B3138)</f>
        <v>0</v>
      </c>
      <c r="M3138" s="75">
        <f>COUNTIF($L$2:L3138,4)</f>
        <v>42</v>
      </c>
      <c r="N3138" s="76" t="str">
        <f t="shared" si="244"/>
        <v>0</v>
      </c>
      <c r="O3138" s="76" t="str">
        <f t="shared" ref="O3138:O3201" si="245">TRIM(SUBSTITUTE(SUBSTITUTE(D3138,"+",""),"_",""))</f>
        <v/>
      </c>
      <c r="P3138" s="75" t="str">
        <f t="shared" ref="P3138:P3201" si="246">TRIM(SUBSTITUTE(SUBSTITUTE(E3138,"+",""),"_",""))</f>
        <v/>
      </c>
      <c r="Q3138" s="77" t="str">
        <f t="shared" ref="Q3138:Q3201" si="247">IFERROR(IF(RIGHT(P3138,2)&lt;RIGHT(O3138,2),IF(P3138&lt;O3138,P3138+2360-O3138,P3138-40-O3138),IF(P3138&lt;O3138,P3138+2400-O3138,P3138-O3138)),"")</f>
        <v/>
      </c>
      <c r="R3138" s="77" t="str">
        <f t="shared" ref="R3138:R3201" si="248">IFERROR(ROUNDDOWN(Q3138/100,0),"")</f>
        <v/>
      </c>
      <c r="S3138" s="77" t="str">
        <f>IF(O3138="","",IF(OR(VALUE(LEFT(O3138,2))&gt;IF(RIGHT(J3138,1)="M",7,19),AND(OR(LEFT(O3138,2)={"07","19"}),VALUE(RIGHT(O3138,2))&gt;15)),TRUE,FALSE))</f>
        <v/>
      </c>
      <c r="T3138" s="77" t="str">
        <f>IF(O3138="","",IF(OR(VALUE(LEFT(O3138,2))&gt;IF(RIGHT(J3138,1)="M",7,19),AND(OR(LEFT(O3138,2)={"07","19"}),VALUE(RIGHT(O3138,2))&gt;5)),TRUE,FALSE))</f>
        <v/>
      </c>
    </row>
    <row r="3139" spans="12:20" x14ac:dyDescent="0.25">
      <c r="L3139" s="75">
        <f>COUNTIF($B$2:B3139,B3139)</f>
        <v>0</v>
      </c>
      <c r="M3139" s="75">
        <f>COUNTIF($L$2:L3139,4)</f>
        <v>42</v>
      </c>
      <c r="N3139" s="76" t="str">
        <f t="shared" ref="N3139:N3202" si="249">A3139&amp;DAY(C3139)</f>
        <v>0</v>
      </c>
      <c r="O3139" s="76" t="str">
        <f t="shared" si="245"/>
        <v/>
      </c>
      <c r="P3139" s="75" t="str">
        <f t="shared" si="246"/>
        <v/>
      </c>
      <c r="Q3139" s="77" t="str">
        <f t="shared" si="247"/>
        <v/>
      </c>
      <c r="R3139" s="77" t="str">
        <f t="shared" si="248"/>
        <v/>
      </c>
      <c r="S3139" s="77" t="str">
        <f>IF(O3139="","",IF(OR(VALUE(LEFT(O3139,2))&gt;IF(RIGHT(J3139,1)="M",7,19),AND(OR(LEFT(O3139,2)={"07","19"}),VALUE(RIGHT(O3139,2))&gt;15)),TRUE,FALSE))</f>
        <v/>
      </c>
      <c r="T3139" s="77" t="str">
        <f>IF(O3139="","",IF(OR(VALUE(LEFT(O3139,2))&gt;IF(RIGHT(J3139,1)="M",7,19),AND(OR(LEFT(O3139,2)={"07","19"}),VALUE(RIGHT(O3139,2))&gt;5)),TRUE,FALSE))</f>
        <v/>
      </c>
    </row>
    <row r="3140" spans="12:20" x14ac:dyDescent="0.25">
      <c r="L3140" s="75">
        <f>COUNTIF($B$2:B3140,B3140)</f>
        <v>0</v>
      </c>
      <c r="M3140" s="75">
        <f>COUNTIF($L$2:L3140,4)</f>
        <v>42</v>
      </c>
      <c r="N3140" s="76" t="str">
        <f t="shared" si="249"/>
        <v>0</v>
      </c>
      <c r="O3140" s="76" t="str">
        <f t="shared" si="245"/>
        <v/>
      </c>
      <c r="P3140" s="75" t="str">
        <f t="shared" si="246"/>
        <v/>
      </c>
      <c r="Q3140" s="77" t="str">
        <f t="shared" si="247"/>
        <v/>
      </c>
      <c r="R3140" s="77" t="str">
        <f t="shared" si="248"/>
        <v/>
      </c>
      <c r="S3140" s="77" t="str">
        <f>IF(O3140="","",IF(OR(VALUE(LEFT(O3140,2))&gt;IF(RIGHT(J3140,1)="M",7,19),AND(OR(LEFT(O3140,2)={"07","19"}),VALUE(RIGHT(O3140,2))&gt;15)),TRUE,FALSE))</f>
        <v/>
      </c>
      <c r="T3140" s="77" t="str">
        <f>IF(O3140="","",IF(OR(VALUE(LEFT(O3140,2))&gt;IF(RIGHT(J3140,1)="M",7,19),AND(OR(LEFT(O3140,2)={"07","19"}),VALUE(RIGHT(O3140,2))&gt;5)),TRUE,FALSE))</f>
        <v/>
      </c>
    </row>
    <row r="3141" spans="12:20" x14ac:dyDescent="0.25">
      <c r="L3141" s="75">
        <f>COUNTIF($B$2:B3141,B3141)</f>
        <v>0</v>
      </c>
      <c r="M3141" s="75">
        <f>COUNTIF($L$2:L3141,4)</f>
        <v>42</v>
      </c>
      <c r="N3141" s="76" t="str">
        <f t="shared" si="249"/>
        <v>0</v>
      </c>
      <c r="O3141" s="76" t="str">
        <f t="shared" si="245"/>
        <v/>
      </c>
      <c r="P3141" s="75" t="str">
        <f t="shared" si="246"/>
        <v/>
      </c>
      <c r="Q3141" s="77" t="str">
        <f t="shared" si="247"/>
        <v/>
      </c>
      <c r="R3141" s="77" t="str">
        <f t="shared" si="248"/>
        <v/>
      </c>
      <c r="S3141" s="77" t="str">
        <f>IF(O3141="","",IF(OR(VALUE(LEFT(O3141,2))&gt;IF(RIGHT(J3141,1)="M",7,19),AND(OR(LEFT(O3141,2)={"07","19"}),VALUE(RIGHT(O3141,2))&gt;15)),TRUE,FALSE))</f>
        <v/>
      </c>
      <c r="T3141" s="77" t="str">
        <f>IF(O3141="","",IF(OR(VALUE(LEFT(O3141,2))&gt;IF(RIGHT(J3141,1)="M",7,19),AND(OR(LEFT(O3141,2)={"07","19"}),VALUE(RIGHT(O3141,2))&gt;5)),TRUE,FALSE))</f>
        <v/>
      </c>
    </row>
    <row r="3142" spans="12:20" x14ac:dyDescent="0.25">
      <c r="L3142" s="75">
        <f>COUNTIF($B$2:B3142,B3142)</f>
        <v>0</v>
      </c>
      <c r="M3142" s="75">
        <f>COUNTIF($L$2:L3142,4)</f>
        <v>42</v>
      </c>
      <c r="N3142" s="76" t="str">
        <f t="shared" si="249"/>
        <v>0</v>
      </c>
      <c r="O3142" s="76" t="str">
        <f t="shared" si="245"/>
        <v/>
      </c>
      <c r="P3142" s="75" t="str">
        <f t="shared" si="246"/>
        <v/>
      </c>
      <c r="Q3142" s="77" t="str">
        <f t="shared" si="247"/>
        <v/>
      </c>
      <c r="R3142" s="77" t="str">
        <f t="shared" si="248"/>
        <v/>
      </c>
      <c r="S3142" s="77" t="str">
        <f>IF(O3142="","",IF(OR(VALUE(LEFT(O3142,2))&gt;IF(RIGHT(J3142,1)="M",7,19),AND(OR(LEFT(O3142,2)={"07","19"}),VALUE(RIGHT(O3142,2))&gt;15)),TRUE,FALSE))</f>
        <v/>
      </c>
      <c r="T3142" s="77" t="str">
        <f>IF(O3142="","",IF(OR(VALUE(LEFT(O3142,2))&gt;IF(RIGHT(J3142,1)="M",7,19),AND(OR(LEFT(O3142,2)={"07","19"}),VALUE(RIGHT(O3142,2))&gt;5)),TRUE,FALSE))</f>
        <v/>
      </c>
    </row>
    <row r="3143" spans="12:20" x14ac:dyDescent="0.25">
      <c r="L3143" s="75">
        <f>COUNTIF($B$2:B3143,B3143)</f>
        <v>0</v>
      </c>
      <c r="M3143" s="75">
        <f>COUNTIF($L$2:L3143,4)</f>
        <v>42</v>
      </c>
      <c r="N3143" s="76" t="str">
        <f t="shared" si="249"/>
        <v>0</v>
      </c>
      <c r="O3143" s="76" t="str">
        <f t="shared" si="245"/>
        <v/>
      </c>
      <c r="P3143" s="75" t="str">
        <f t="shared" si="246"/>
        <v/>
      </c>
      <c r="Q3143" s="77" t="str">
        <f t="shared" si="247"/>
        <v/>
      </c>
      <c r="R3143" s="77" t="str">
        <f t="shared" si="248"/>
        <v/>
      </c>
      <c r="S3143" s="77" t="str">
        <f>IF(O3143="","",IF(OR(VALUE(LEFT(O3143,2))&gt;IF(RIGHT(J3143,1)="M",7,19),AND(OR(LEFT(O3143,2)={"07","19"}),VALUE(RIGHT(O3143,2))&gt;15)),TRUE,FALSE))</f>
        <v/>
      </c>
      <c r="T3143" s="77" t="str">
        <f>IF(O3143="","",IF(OR(VALUE(LEFT(O3143,2))&gt;IF(RIGHT(J3143,1)="M",7,19),AND(OR(LEFT(O3143,2)={"07","19"}),VALUE(RIGHT(O3143,2))&gt;5)),TRUE,FALSE))</f>
        <v/>
      </c>
    </row>
    <row r="3144" spans="12:20" x14ac:dyDescent="0.25">
      <c r="L3144" s="75">
        <f>COUNTIF($B$2:B3144,B3144)</f>
        <v>0</v>
      </c>
      <c r="M3144" s="75">
        <f>COUNTIF($L$2:L3144,4)</f>
        <v>42</v>
      </c>
      <c r="N3144" s="76" t="str">
        <f t="shared" si="249"/>
        <v>0</v>
      </c>
      <c r="O3144" s="76" t="str">
        <f t="shared" si="245"/>
        <v/>
      </c>
      <c r="P3144" s="75" t="str">
        <f t="shared" si="246"/>
        <v/>
      </c>
      <c r="Q3144" s="77" t="str">
        <f t="shared" si="247"/>
        <v/>
      </c>
      <c r="R3144" s="77" t="str">
        <f t="shared" si="248"/>
        <v/>
      </c>
      <c r="S3144" s="77" t="str">
        <f>IF(O3144="","",IF(OR(VALUE(LEFT(O3144,2))&gt;IF(RIGHT(J3144,1)="M",7,19),AND(OR(LEFT(O3144,2)={"07","19"}),VALUE(RIGHT(O3144,2))&gt;15)),TRUE,FALSE))</f>
        <v/>
      </c>
      <c r="T3144" s="77" t="str">
        <f>IF(O3144="","",IF(OR(VALUE(LEFT(O3144,2))&gt;IF(RIGHT(J3144,1)="M",7,19),AND(OR(LEFT(O3144,2)={"07","19"}),VALUE(RIGHT(O3144,2))&gt;5)),TRUE,FALSE))</f>
        <v/>
      </c>
    </row>
    <row r="3145" spans="12:20" x14ac:dyDescent="0.25">
      <c r="L3145" s="75">
        <f>COUNTIF($B$2:B3145,B3145)</f>
        <v>0</v>
      </c>
      <c r="M3145" s="75">
        <f>COUNTIF($L$2:L3145,4)</f>
        <v>42</v>
      </c>
      <c r="N3145" s="76" t="str">
        <f t="shared" si="249"/>
        <v>0</v>
      </c>
      <c r="O3145" s="76" t="str">
        <f t="shared" si="245"/>
        <v/>
      </c>
      <c r="P3145" s="75" t="str">
        <f t="shared" si="246"/>
        <v/>
      </c>
      <c r="Q3145" s="77" t="str">
        <f t="shared" si="247"/>
        <v/>
      </c>
      <c r="R3145" s="77" t="str">
        <f t="shared" si="248"/>
        <v/>
      </c>
      <c r="S3145" s="77" t="str">
        <f>IF(O3145="","",IF(OR(VALUE(LEFT(O3145,2))&gt;IF(RIGHT(J3145,1)="M",7,19),AND(OR(LEFT(O3145,2)={"07","19"}),VALUE(RIGHT(O3145,2))&gt;15)),TRUE,FALSE))</f>
        <v/>
      </c>
      <c r="T3145" s="77" t="str">
        <f>IF(O3145="","",IF(OR(VALUE(LEFT(O3145,2))&gt;IF(RIGHT(J3145,1)="M",7,19),AND(OR(LEFT(O3145,2)={"07","19"}),VALUE(RIGHT(O3145,2))&gt;5)),TRUE,FALSE))</f>
        <v/>
      </c>
    </row>
    <row r="3146" spans="12:20" x14ac:dyDescent="0.25">
      <c r="L3146" s="75">
        <f>COUNTIF($B$2:B3146,B3146)</f>
        <v>0</v>
      </c>
      <c r="M3146" s="75">
        <f>COUNTIF($L$2:L3146,4)</f>
        <v>42</v>
      </c>
      <c r="N3146" s="76" t="str">
        <f t="shared" si="249"/>
        <v>0</v>
      </c>
      <c r="O3146" s="76" t="str">
        <f t="shared" si="245"/>
        <v/>
      </c>
      <c r="P3146" s="75" t="str">
        <f t="shared" si="246"/>
        <v/>
      </c>
      <c r="Q3146" s="77" t="str">
        <f t="shared" si="247"/>
        <v/>
      </c>
      <c r="R3146" s="77" t="str">
        <f t="shared" si="248"/>
        <v/>
      </c>
      <c r="S3146" s="77" t="str">
        <f>IF(O3146="","",IF(OR(VALUE(LEFT(O3146,2))&gt;IF(RIGHT(J3146,1)="M",7,19),AND(OR(LEFT(O3146,2)={"07","19"}),VALUE(RIGHT(O3146,2))&gt;15)),TRUE,FALSE))</f>
        <v/>
      </c>
      <c r="T3146" s="77" t="str">
        <f>IF(O3146="","",IF(OR(VALUE(LEFT(O3146,2))&gt;IF(RIGHT(J3146,1)="M",7,19),AND(OR(LEFT(O3146,2)={"07","19"}),VALUE(RIGHT(O3146,2))&gt;5)),TRUE,FALSE))</f>
        <v/>
      </c>
    </row>
    <row r="3147" spans="12:20" x14ac:dyDescent="0.25">
      <c r="L3147" s="75">
        <f>COUNTIF($B$2:B3147,B3147)</f>
        <v>0</v>
      </c>
      <c r="M3147" s="75">
        <f>COUNTIF($L$2:L3147,4)</f>
        <v>42</v>
      </c>
      <c r="N3147" s="76" t="str">
        <f t="shared" si="249"/>
        <v>0</v>
      </c>
      <c r="O3147" s="76" t="str">
        <f t="shared" si="245"/>
        <v/>
      </c>
      <c r="P3147" s="75" t="str">
        <f t="shared" si="246"/>
        <v/>
      </c>
      <c r="Q3147" s="77" t="str">
        <f t="shared" si="247"/>
        <v/>
      </c>
      <c r="R3147" s="77" t="str">
        <f t="shared" si="248"/>
        <v/>
      </c>
      <c r="S3147" s="77" t="str">
        <f>IF(O3147="","",IF(OR(VALUE(LEFT(O3147,2))&gt;IF(RIGHT(J3147,1)="M",7,19),AND(OR(LEFT(O3147,2)={"07","19"}),VALUE(RIGHT(O3147,2))&gt;15)),TRUE,FALSE))</f>
        <v/>
      </c>
      <c r="T3147" s="77" t="str">
        <f>IF(O3147="","",IF(OR(VALUE(LEFT(O3147,2))&gt;IF(RIGHT(J3147,1)="M",7,19),AND(OR(LEFT(O3147,2)={"07","19"}),VALUE(RIGHT(O3147,2))&gt;5)),TRUE,FALSE))</f>
        <v/>
      </c>
    </row>
    <row r="3148" spans="12:20" x14ac:dyDescent="0.25">
      <c r="L3148" s="75">
        <f>COUNTIF($B$2:B3148,B3148)</f>
        <v>0</v>
      </c>
      <c r="M3148" s="75">
        <f>COUNTIF($L$2:L3148,4)</f>
        <v>42</v>
      </c>
      <c r="N3148" s="76" t="str">
        <f t="shared" si="249"/>
        <v>0</v>
      </c>
      <c r="O3148" s="76" t="str">
        <f t="shared" si="245"/>
        <v/>
      </c>
      <c r="P3148" s="75" t="str">
        <f t="shared" si="246"/>
        <v/>
      </c>
      <c r="Q3148" s="77" t="str">
        <f t="shared" si="247"/>
        <v/>
      </c>
      <c r="R3148" s="77" t="str">
        <f t="shared" si="248"/>
        <v/>
      </c>
      <c r="S3148" s="77" t="str">
        <f>IF(O3148="","",IF(OR(VALUE(LEFT(O3148,2))&gt;IF(RIGHT(J3148,1)="M",7,19),AND(OR(LEFT(O3148,2)={"07","19"}),VALUE(RIGHT(O3148,2))&gt;15)),TRUE,FALSE))</f>
        <v/>
      </c>
      <c r="T3148" s="77" t="str">
        <f>IF(O3148="","",IF(OR(VALUE(LEFT(O3148,2))&gt;IF(RIGHT(J3148,1)="M",7,19),AND(OR(LEFT(O3148,2)={"07","19"}),VALUE(RIGHT(O3148,2))&gt;5)),TRUE,FALSE))</f>
        <v/>
      </c>
    </row>
    <row r="3149" spans="12:20" x14ac:dyDescent="0.25">
      <c r="L3149" s="75">
        <f>COUNTIF($B$2:B3149,B3149)</f>
        <v>0</v>
      </c>
      <c r="M3149" s="75">
        <f>COUNTIF($L$2:L3149,4)</f>
        <v>42</v>
      </c>
      <c r="N3149" s="76" t="str">
        <f t="shared" si="249"/>
        <v>0</v>
      </c>
      <c r="O3149" s="76" t="str">
        <f t="shared" si="245"/>
        <v/>
      </c>
      <c r="P3149" s="75" t="str">
        <f t="shared" si="246"/>
        <v/>
      </c>
      <c r="Q3149" s="77" t="str">
        <f t="shared" si="247"/>
        <v/>
      </c>
      <c r="R3149" s="77" t="str">
        <f t="shared" si="248"/>
        <v/>
      </c>
      <c r="S3149" s="77" t="str">
        <f>IF(O3149="","",IF(OR(VALUE(LEFT(O3149,2))&gt;IF(RIGHT(J3149,1)="M",7,19),AND(OR(LEFT(O3149,2)={"07","19"}),VALUE(RIGHT(O3149,2))&gt;15)),TRUE,FALSE))</f>
        <v/>
      </c>
      <c r="T3149" s="77" t="str">
        <f>IF(O3149="","",IF(OR(VALUE(LEFT(O3149,2))&gt;IF(RIGHT(J3149,1)="M",7,19),AND(OR(LEFT(O3149,2)={"07","19"}),VALUE(RIGHT(O3149,2))&gt;5)),TRUE,FALSE))</f>
        <v/>
      </c>
    </row>
    <row r="3150" spans="12:20" x14ac:dyDescent="0.25">
      <c r="L3150" s="75">
        <f>COUNTIF($B$2:B3150,B3150)</f>
        <v>0</v>
      </c>
      <c r="M3150" s="75">
        <f>COUNTIF($L$2:L3150,4)</f>
        <v>42</v>
      </c>
      <c r="N3150" s="76" t="str">
        <f t="shared" si="249"/>
        <v>0</v>
      </c>
      <c r="O3150" s="76" t="str">
        <f t="shared" si="245"/>
        <v/>
      </c>
      <c r="P3150" s="75" t="str">
        <f t="shared" si="246"/>
        <v/>
      </c>
      <c r="Q3150" s="77" t="str">
        <f t="shared" si="247"/>
        <v/>
      </c>
      <c r="R3150" s="77" t="str">
        <f t="shared" si="248"/>
        <v/>
      </c>
      <c r="S3150" s="77" t="str">
        <f>IF(O3150="","",IF(OR(VALUE(LEFT(O3150,2))&gt;IF(RIGHT(J3150,1)="M",7,19),AND(OR(LEFT(O3150,2)={"07","19"}),VALUE(RIGHT(O3150,2))&gt;15)),TRUE,FALSE))</f>
        <v/>
      </c>
      <c r="T3150" s="77" t="str">
        <f>IF(O3150="","",IF(OR(VALUE(LEFT(O3150,2))&gt;IF(RIGHT(J3150,1)="M",7,19),AND(OR(LEFT(O3150,2)={"07","19"}),VALUE(RIGHT(O3150,2))&gt;5)),TRUE,FALSE))</f>
        <v/>
      </c>
    </row>
    <row r="3151" spans="12:20" x14ac:dyDescent="0.25">
      <c r="L3151" s="75">
        <f>COUNTIF($B$2:B3151,B3151)</f>
        <v>0</v>
      </c>
      <c r="M3151" s="75">
        <f>COUNTIF($L$2:L3151,4)</f>
        <v>42</v>
      </c>
      <c r="N3151" s="76" t="str">
        <f t="shared" si="249"/>
        <v>0</v>
      </c>
      <c r="O3151" s="76" t="str">
        <f t="shared" si="245"/>
        <v/>
      </c>
      <c r="P3151" s="75" t="str">
        <f t="shared" si="246"/>
        <v/>
      </c>
      <c r="Q3151" s="77" t="str">
        <f t="shared" si="247"/>
        <v/>
      </c>
      <c r="R3151" s="77" t="str">
        <f t="shared" si="248"/>
        <v/>
      </c>
      <c r="S3151" s="77" t="str">
        <f>IF(O3151="","",IF(OR(VALUE(LEFT(O3151,2))&gt;IF(RIGHT(J3151,1)="M",7,19),AND(OR(LEFT(O3151,2)={"07","19"}),VALUE(RIGHT(O3151,2))&gt;15)),TRUE,FALSE))</f>
        <v/>
      </c>
      <c r="T3151" s="77" t="str">
        <f>IF(O3151="","",IF(OR(VALUE(LEFT(O3151,2))&gt;IF(RIGHT(J3151,1)="M",7,19),AND(OR(LEFT(O3151,2)={"07","19"}),VALUE(RIGHT(O3151,2))&gt;5)),TRUE,FALSE))</f>
        <v/>
      </c>
    </row>
    <row r="3152" spans="12:20" x14ac:dyDescent="0.25">
      <c r="L3152" s="75">
        <f>COUNTIF($B$2:B3152,B3152)</f>
        <v>0</v>
      </c>
      <c r="M3152" s="75">
        <f>COUNTIF($L$2:L3152,4)</f>
        <v>42</v>
      </c>
      <c r="N3152" s="76" t="str">
        <f t="shared" si="249"/>
        <v>0</v>
      </c>
      <c r="O3152" s="76" t="str">
        <f t="shared" si="245"/>
        <v/>
      </c>
      <c r="P3152" s="75" t="str">
        <f t="shared" si="246"/>
        <v/>
      </c>
      <c r="Q3152" s="77" t="str">
        <f t="shared" si="247"/>
        <v/>
      </c>
      <c r="R3152" s="77" t="str">
        <f t="shared" si="248"/>
        <v/>
      </c>
      <c r="S3152" s="77" t="str">
        <f>IF(O3152="","",IF(OR(VALUE(LEFT(O3152,2))&gt;IF(RIGHT(J3152,1)="M",7,19),AND(OR(LEFT(O3152,2)={"07","19"}),VALUE(RIGHT(O3152,2))&gt;15)),TRUE,FALSE))</f>
        <v/>
      </c>
      <c r="T3152" s="77" t="str">
        <f>IF(O3152="","",IF(OR(VALUE(LEFT(O3152,2))&gt;IF(RIGHT(J3152,1)="M",7,19),AND(OR(LEFT(O3152,2)={"07","19"}),VALUE(RIGHT(O3152,2))&gt;5)),TRUE,FALSE))</f>
        <v/>
      </c>
    </row>
    <row r="3153" spans="12:20" x14ac:dyDescent="0.25">
      <c r="L3153" s="75">
        <f>COUNTIF($B$2:B3153,B3153)</f>
        <v>0</v>
      </c>
      <c r="M3153" s="75">
        <f>COUNTIF($L$2:L3153,4)</f>
        <v>42</v>
      </c>
      <c r="N3153" s="76" t="str">
        <f t="shared" si="249"/>
        <v>0</v>
      </c>
      <c r="O3153" s="76" t="str">
        <f t="shared" si="245"/>
        <v/>
      </c>
      <c r="P3153" s="75" t="str">
        <f t="shared" si="246"/>
        <v/>
      </c>
      <c r="Q3153" s="77" t="str">
        <f t="shared" si="247"/>
        <v/>
      </c>
      <c r="R3153" s="77" t="str">
        <f t="shared" si="248"/>
        <v/>
      </c>
      <c r="S3153" s="77" t="str">
        <f>IF(O3153="","",IF(OR(VALUE(LEFT(O3153,2))&gt;IF(RIGHT(J3153,1)="M",7,19),AND(OR(LEFT(O3153,2)={"07","19"}),VALUE(RIGHT(O3153,2))&gt;15)),TRUE,FALSE))</f>
        <v/>
      </c>
      <c r="T3153" s="77" t="str">
        <f>IF(O3153="","",IF(OR(VALUE(LEFT(O3153,2))&gt;IF(RIGHT(J3153,1)="M",7,19),AND(OR(LEFT(O3153,2)={"07","19"}),VALUE(RIGHT(O3153,2))&gt;5)),TRUE,FALSE))</f>
        <v/>
      </c>
    </row>
    <row r="3154" spans="12:20" x14ac:dyDescent="0.25">
      <c r="L3154" s="75">
        <f>COUNTIF($B$2:B3154,B3154)</f>
        <v>0</v>
      </c>
      <c r="M3154" s="75">
        <f>COUNTIF($L$2:L3154,4)</f>
        <v>42</v>
      </c>
      <c r="N3154" s="76" t="str">
        <f t="shared" si="249"/>
        <v>0</v>
      </c>
      <c r="O3154" s="76" t="str">
        <f t="shared" si="245"/>
        <v/>
      </c>
      <c r="P3154" s="75" t="str">
        <f t="shared" si="246"/>
        <v/>
      </c>
      <c r="Q3154" s="77" t="str">
        <f t="shared" si="247"/>
        <v/>
      </c>
      <c r="R3154" s="77" t="str">
        <f t="shared" si="248"/>
        <v/>
      </c>
      <c r="S3154" s="77" t="str">
        <f>IF(O3154="","",IF(OR(VALUE(LEFT(O3154,2))&gt;IF(RIGHT(J3154,1)="M",7,19),AND(OR(LEFT(O3154,2)={"07","19"}),VALUE(RIGHT(O3154,2))&gt;15)),TRUE,FALSE))</f>
        <v/>
      </c>
      <c r="T3154" s="77" t="str">
        <f>IF(O3154="","",IF(OR(VALUE(LEFT(O3154,2))&gt;IF(RIGHT(J3154,1)="M",7,19),AND(OR(LEFT(O3154,2)={"07","19"}),VALUE(RIGHT(O3154,2))&gt;5)),TRUE,FALSE))</f>
        <v/>
      </c>
    </row>
    <row r="3155" spans="12:20" x14ac:dyDescent="0.25">
      <c r="L3155" s="75">
        <f>COUNTIF($B$2:B3155,B3155)</f>
        <v>0</v>
      </c>
      <c r="M3155" s="75">
        <f>COUNTIF($L$2:L3155,4)</f>
        <v>42</v>
      </c>
      <c r="N3155" s="76" t="str">
        <f t="shared" si="249"/>
        <v>0</v>
      </c>
      <c r="O3155" s="76" t="str">
        <f t="shared" si="245"/>
        <v/>
      </c>
      <c r="P3155" s="75" t="str">
        <f t="shared" si="246"/>
        <v/>
      </c>
      <c r="Q3155" s="77" t="str">
        <f t="shared" si="247"/>
        <v/>
      </c>
      <c r="R3155" s="77" t="str">
        <f t="shared" si="248"/>
        <v/>
      </c>
      <c r="S3155" s="77" t="str">
        <f>IF(O3155="","",IF(OR(VALUE(LEFT(O3155,2))&gt;IF(RIGHT(J3155,1)="M",7,19),AND(OR(LEFT(O3155,2)={"07","19"}),VALUE(RIGHT(O3155,2))&gt;15)),TRUE,FALSE))</f>
        <v/>
      </c>
      <c r="T3155" s="77" t="str">
        <f>IF(O3155="","",IF(OR(VALUE(LEFT(O3155,2))&gt;IF(RIGHT(J3155,1)="M",7,19),AND(OR(LEFT(O3155,2)={"07","19"}),VALUE(RIGHT(O3155,2))&gt;5)),TRUE,FALSE))</f>
        <v/>
      </c>
    </row>
    <row r="3156" spans="12:20" x14ac:dyDescent="0.25">
      <c r="L3156" s="75">
        <f>COUNTIF($B$2:B3156,B3156)</f>
        <v>0</v>
      </c>
      <c r="M3156" s="75">
        <f>COUNTIF($L$2:L3156,4)</f>
        <v>42</v>
      </c>
      <c r="N3156" s="76" t="str">
        <f t="shared" si="249"/>
        <v>0</v>
      </c>
      <c r="O3156" s="76" t="str">
        <f t="shared" si="245"/>
        <v/>
      </c>
      <c r="P3156" s="75" t="str">
        <f t="shared" si="246"/>
        <v/>
      </c>
      <c r="Q3156" s="77" t="str">
        <f t="shared" si="247"/>
        <v/>
      </c>
      <c r="R3156" s="77" t="str">
        <f t="shared" si="248"/>
        <v/>
      </c>
      <c r="S3156" s="77" t="str">
        <f>IF(O3156="","",IF(OR(VALUE(LEFT(O3156,2))&gt;IF(RIGHT(J3156,1)="M",7,19),AND(OR(LEFT(O3156,2)={"07","19"}),VALUE(RIGHT(O3156,2))&gt;15)),TRUE,FALSE))</f>
        <v/>
      </c>
      <c r="T3156" s="77" t="str">
        <f>IF(O3156="","",IF(OR(VALUE(LEFT(O3156,2))&gt;IF(RIGHT(J3156,1)="M",7,19),AND(OR(LEFT(O3156,2)={"07","19"}),VALUE(RIGHT(O3156,2))&gt;5)),TRUE,FALSE))</f>
        <v/>
      </c>
    </row>
    <row r="3157" spans="12:20" x14ac:dyDescent="0.25">
      <c r="L3157" s="75">
        <f>COUNTIF($B$2:B3157,B3157)</f>
        <v>0</v>
      </c>
      <c r="M3157" s="75">
        <f>COUNTIF($L$2:L3157,4)</f>
        <v>42</v>
      </c>
      <c r="N3157" s="76" t="str">
        <f t="shared" si="249"/>
        <v>0</v>
      </c>
      <c r="O3157" s="76" t="str">
        <f t="shared" si="245"/>
        <v/>
      </c>
      <c r="P3157" s="75" t="str">
        <f t="shared" si="246"/>
        <v/>
      </c>
      <c r="Q3157" s="77" t="str">
        <f t="shared" si="247"/>
        <v/>
      </c>
      <c r="R3157" s="77" t="str">
        <f t="shared" si="248"/>
        <v/>
      </c>
      <c r="S3157" s="77" t="str">
        <f>IF(O3157="","",IF(OR(VALUE(LEFT(O3157,2))&gt;IF(RIGHT(J3157,1)="M",7,19),AND(OR(LEFT(O3157,2)={"07","19"}),VALUE(RIGHT(O3157,2))&gt;15)),TRUE,FALSE))</f>
        <v/>
      </c>
      <c r="T3157" s="77" t="str">
        <f>IF(O3157="","",IF(OR(VALUE(LEFT(O3157,2))&gt;IF(RIGHT(J3157,1)="M",7,19),AND(OR(LEFT(O3157,2)={"07","19"}),VALUE(RIGHT(O3157,2))&gt;5)),TRUE,FALSE))</f>
        <v/>
      </c>
    </row>
    <row r="3158" spans="12:20" x14ac:dyDescent="0.25">
      <c r="L3158" s="75">
        <f>COUNTIF($B$2:B3158,B3158)</f>
        <v>0</v>
      </c>
      <c r="M3158" s="75">
        <f>COUNTIF($L$2:L3158,4)</f>
        <v>42</v>
      </c>
      <c r="N3158" s="76" t="str">
        <f t="shared" si="249"/>
        <v>0</v>
      </c>
      <c r="O3158" s="76" t="str">
        <f t="shared" si="245"/>
        <v/>
      </c>
      <c r="P3158" s="75" t="str">
        <f t="shared" si="246"/>
        <v/>
      </c>
      <c r="Q3158" s="77" t="str">
        <f t="shared" si="247"/>
        <v/>
      </c>
      <c r="R3158" s="77" t="str">
        <f t="shared" si="248"/>
        <v/>
      </c>
      <c r="S3158" s="77" t="str">
        <f>IF(O3158="","",IF(OR(VALUE(LEFT(O3158,2))&gt;IF(RIGHT(J3158,1)="M",7,19),AND(OR(LEFT(O3158,2)={"07","19"}),VALUE(RIGHT(O3158,2))&gt;15)),TRUE,FALSE))</f>
        <v/>
      </c>
      <c r="T3158" s="77" t="str">
        <f>IF(O3158="","",IF(OR(VALUE(LEFT(O3158,2))&gt;IF(RIGHT(J3158,1)="M",7,19),AND(OR(LEFT(O3158,2)={"07","19"}),VALUE(RIGHT(O3158,2))&gt;5)),TRUE,FALSE))</f>
        <v/>
      </c>
    </row>
    <row r="3159" spans="12:20" x14ac:dyDescent="0.25">
      <c r="L3159" s="75">
        <f>COUNTIF($B$2:B3159,B3159)</f>
        <v>0</v>
      </c>
      <c r="M3159" s="75">
        <f>COUNTIF($L$2:L3159,4)</f>
        <v>42</v>
      </c>
      <c r="N3159" s="76" t="str">
        <f t="shared" si="249"/>
        <v>0</v>
      </c>
      <c r="O3159" s="76" t="str">
        <f t="shared" si="245"/>
        <v/>
      </c>
      <c r="P3159" s="75" t="str">
        <f t="shared" si="246"/>
        <v/>
      </c>
      <c r="Q3159" s="77" t="str">
        <f t="shared" si="247"/>
        <v/>
      </c>
      <c r="R3159" s="77" t="str">
        <f t="shared" si="248"/>
        <v/>
      </c>
      <c r="S3159" s="77" t="str">
        <f>IF(O3159="","",IF(OR(VALUE(LEFT(O3159,2))&gt;IF(RIGHT(J3159,1)="M",7,19),AND(OR(LEFT(O3159,2)={"07","19"}),VALUE(RIGHT(O3159,2))&gt;15)),TRUE,FALSE))</f>
        <v/>
      </c>
      <c r="T3159" s="77" t="str">
        <f>IF(O3159="","",IF(OR(VALUE(LEFT(O3159,2))&gt;IF(RIGHT(J3159,1)="M",7,19),AND(OR(LEFT(O3159,2)={"07","19"}),VALUE(RIGHT(O3159,2))&gt;5)),TRUE,FALSE))</f>
        <v/>
      </c>
    </row>
    <row r="3160" spans="12:20" x14ac:dyDescent="0.25">
      <c r="L3160" s="75">
        <f>COUNTIF($B$2:B3160,B3160)</f>
        <v>0</v>
      </c>
      <c r="M3160" s="75">
        <f>COUNTIF($L$2:L3160,4)</f>
        <v>42</v>
      </c>
      <c r="N3160" s="76" t="str">
        <f t="shared" si="249"/>
        <v>0</v>
      </c>
      <c r="O3160" s="76" t="str">
        <f t="shared" si="245"/>
        <v/>
      </c>
      <c r="P3160" s="75" t="str">
        <f t="shared" si="246"/>
        <v/>
      </c>
      <c r="Q3160" s="77" t="str">
        <f t="shared" si="247"/>
        <v/>
      </c>
      <c r="R3160" s="77" t="str">
        <f t="shared" si="248"/>
        <v/>
      </c>
      <c r="S3160" s="77" t="str">
        <f>IF(O3160="","",IF(OR(VALUE(LEFT(O3160,2))&gt;IF(RIGHT(J3160,1)="M",7,19),AND(OR(LEFT(O3160,2)={"07","19"}),VALUE(RIGHT(O3160,2))&gt;15)),TRUE,FALSE))</f>
        <v/>
      </c>
      <c r="T3160" s="77" t="str">
        <f>IF(O3160="","",IF(OR(VALUE(LEFT(O3160,2))&gt;IF(RIGHT(J3160,1)="M",7,19),AND(OR(LEFT(O3160,2)={"07","19"}),VALUE(RIGHT(O3160,2))&gt;5)),TRUE,FALSE))</f>
        <v/>
      </c>
    </row>
    <row r="3161" spans="12:20" x14ac:dyDescent="0.25">
      <c r="L3161" s="75">
        <f>COUNTIF($B$2:B3161,B3161)</f>
        <v>0</v>
      </c>
      <c r="M3161" s="75">
        <f>COUNTIF($L$2:L3161,4)</f>
        <v>42</v>
      </c>
      <c r="N3161" s="76" t="str">
        <f t="shared" si="249"/>
        <v>0</v>
      </c>
      <c r="O3161" s="76" t="str">
        <f t="shared" si="245"/>
        <v/>
      </c>
      <c r="P3161" s="75" t="str">
        <f t="shared" si="246"/>
        <v/>
      </c>
      <c r="Q3161" s="77" t="str">
        <f t="shared" si="247"/>
        <v/>
      </c>
      <c r="R3161" s="77" t="str">
        <f t="shared" si="248"/>
        <v/>
      </c>
      <c r="S3161" s="77" t="str">
        <f>IF(O3161="","",IF(OR(VALUE(LEFT(O3161,2))&gt;IF(RIGHT(J3161,1)="M",7,19),AND(OR(LEFT(O3161,2)={"07","19"}),VALUE(RIGHT(O3161,2))&gt;15)),TRUE,FALSE))</f>
        <v/>
      </c>
      <c r="T3161" s="77" t="str">
        <f>IF(O3161="","",IF(OR(VALUE(LEFT(O3161,2))&gt;IF(RIGHT(J3161,1)="M",7,19),AND(OR(LEFT(O3161,2)={"07","19"}),VALUE(RIGHT(O3161,2))&gt;5)),TRUE,FALSE))</f>
        <v/>
      </c>
    </row>
    <row r="3162" spans="12:20" x14ac:dyDescent="0.25">
      <c r="L3162" s="75">
        <f>COUNTIF($B$2:B3162,B3162)</f>
        <v>0</v>
      </c>
      <c r="M3162" s="75">
        <f>COUNTIF($L$2:L3162,4)</f>
        <v>42</v>
      </c>
      <c r="N3162" s="76" t="str">
        <f t="shared" si="249"/>
        <v>0</v>
      </c>
      <c r="O3162" s="76" t="str">
        <f t="shared" si="245"/>
        <v/>
      </c>
      <c r="P3162" s="75" t="str">
        <f t="shared" si="246"/>
        <v/>
      </c>
      <c r="Q3162" s="77" t="str">
        <f t="shared" si="247"/>
        <v/>
      </c>
      <c r="R3162" s="77" t="str">
        <f t="shared" si="248"/>
        <v/>
      </c>
      <c r="S3162" s="77" t="str">
        <f>IF(O3162="","",IF(OR(VALUE(LEFT(O3162,2))&gt;IF(RIGHT(J3162,1)="M",7,19),AND(OR(LEFT(O3162,2)={"07","19"}),VALUE(RIGHT(O3162,2))&gt;15)),TRUE,FALSE))</f>
        <v/>
      </c>
      <c r="T3162" s="77" t="str">
        <f>IF(O3162="","",IF(OR(VALUE(LEFT(O3162,2))&gt;IF(RIGHT(J3162,1)="M",7,19),AND(OR(LEFT(O3162,2)={"07","19"}),VALUE(RIGHT(O3162,2))&gt;5)),TRUE,FALSE))</f>
        <v/>
      </c>
    </row>
    <row r="3163" spans="12:20" x14ac:dyDescent="0.25">
      <c r="L3163" s="75">
        <f>COUNTIF($B$2:B3163,B3163)</f>
        <v>0</v>
      </c>
      <c r="M3163" s="75">
        <f>COUNTIF($L$2:L3163,4)</f>
        <v>42</v>
      </c>
      <c r="N3163" s="76" t="str">
        <f t="shared" si="249"/>
        <v>0</v>
      </c>
      <c r="O3163" s="76" t="str">
        <f t="shared" si="245"/>
        <v/>
      </c>
      <c r="P3163" s="75" t="str">
        <f t="shared" si="246"/>
        <v/>
      </c>
      <c r="Q3163" s="77" t="str">
        <f t="shared" si="247"/>
        <v/>
      </c>
      <c r="R3163" s="77" t="str">
        <f t="shared" si="248"/>
        <v/>
      </c>
      <c r="S3163" s="77" t="str">
        <f>IF(O3163="","",IF(OR(VALUE(LEFT(O3163,2))&gt;IF(RIGHT(J3163,1)="M",7,19),AND(OR(LEFT(O3163,2)={"07","19"}),VALUE(RIGHT(O3163,2))&gt;15)),TRUE,FALSE))</f>
        <v/>
      </c>
      <c r="T3163" s="77" t="str">
        <f>IF(O3163="","",IF(OR(VALUE(LEFT(O3163,2))&gt;IF(RIGHT(J3163,1)="M",7,19),AND(OR(LEFT(O3163,2)={"07","19"}),VALUE(RIGHT(O3163,2))&gt;5)),TRUE,FALSE))</f>
        <v/>
      </c>
    </row>
    <row r="3164" spans="12:20" x14ac:dyDescent="0.25">
      <c r="L3164" s="75">
        <f>COUNTIF($B$2:B3164,B3164)</f>
        <v>0</v>
      </c>
      <c r="M3164" s="75">
        <f>COUNTIF($L$2:L3164,4)</f>
        <v>42</v>
      </c>
      <c r="N3164" s="76" t="str">
        <f t="shared" si="249"/>
        <v>0</v>
      </c>
      <c r="O3164" s="76" t="str">
        <f t="shared" si="245"/>
        <v/>
      </c>
      <c r="P3164" s="75" t="str">
        <f t="shared" si="246"/>
        <v/>
      </c>
      <c r="Q3164" s="77" t="str">
        <f t="shared" si="247"/>
        <v/>
      </c>
      <c r="R3164" s="77" t="str">
        <f t="shared" si="248"/>
        <v/>
      </c>
      <c r="S3164" s="77" t="str">
        <f>IF(O3164="","",IF(OR(VALUE(LEFT(O3164,2))&gt;IF(RIGHT(J3164,1)="M",7,19),AND(OR(LEFT(O3164,2)={"07","19"}),VALUE(RIGHT(O3164,2))&gt;15)),TRUE,FALSE))</f>
        <v/>
      </c>
      <c r="T3164" s="77" t="str">
        <f>IF(O3164="","",IF(OR(VALUE(LEFT(O3164,2))&gt;IF(RIGHT(J3164,1)="M",7,19),AND(OR(LEFT(O3164,2)={"07","19"}),VALUE(RIGHT(O3164,2))&gt;5)),TRUE,FALSE))</f>
        <v/>
      </c>
    </row>
    <row r="3165" spans="12:20" x14ac:dyDescent="0.25">
      <c r="L3165" s="75">
        <f>COUNTIF($B$2:B3165,B3165)</f>
        <v>0</v>
      </c>
      <c r="M3165" s="75">
        <f>COUNTIF($L$2:L3165,4)</f>
        <v>42</v>
      </c>
      <c r="N3165" s="76" t="str">
        <f t="shared" si="249"/>
        <v>0</v>
      </c>
      <c r="O3165" s="76" t="str">
        <f t="shared" si="245"/>
        <v/>
      </c>
      <c r="P3165" s="75" t="str">
        <f t="shared" si="246"/>
        <v/>
      </c>
      <c r="Q3165" s="77" t="str">
        <f t="shared" si="247"/>
        <v/>
      </c>
      <c r="R3165" s="77" t="str">
        <f t="shared" si="248"/>
        <v/>
      </c>
      <c r="S3165" s="77" t="str">
        <f>IF(O3165="","",IF(OR(VALUE(LEFT(O3165,2))&gt;IF(RIGHT(J3165,1)="M",7,19),AND(OR(LEFT(O3165,2)={"07","19"}),VALUE(RIGHT(O3165,2))&gt;15)),TRUE,FALSE))</f>
        <v/>
      </c>
      <c r="T3165" s="77" t="str">
        <f>IF(O3165="","",IF(OR(VALUE(LEFT(O3165,2))&gt;IF(RIGHT(J3165,1)="M",7,19),AND(OR(LEFT(O3165,2)={"07","19"}),VALUE(RIGHT(O3165,2))&gt;5)),TRUE,FALSE))</f>
        <v/>
      </c>
    </row>
    <row r="3166" spans="12:20" x14ac:dyDescent="0.25">
      <c r="L3166" s="75">
        <f>COUNTIF($B$2:B3166,B3166)</f>
        <v>0</v>
      </c>
      <c r="M3166" s="75">
        <f>COUNTIF($L$2:L3166,4)</f>
        <v>42</v>
      </c>
      <c r="N3166" s="76" t="str">
        <f t="shared" si="249"/>
        <v>0</v>
      </c>
      <c r="O3166" s="76" t="str">
        <f t="shared" si="245"/>
        <v/>
      </c>
      <c r="P3166" s="75" t="str">
        <f t="shared" si="246"/>
        <v/>
      </c>
      <c r="Q3166" s="77" t="str">
        <f t="shared" si="247"/>
        <v/>
      </c>
      <c r="R3166" s="77" t="str">
        <f t="shared" si="248"/>
        <v/>
      </c>
      <c r="S3166" s="77" t="str">
        <f>IF(O3166="","",IF(OR(VALUE(LEFT(O3166,2))&gt;IF(RIGHT(J3166,1)="M",7,19),AND(OR(LEFT(O3166,2)={"07","19"}),VALUE(RIGHT(O3166,2))&gt;15)),TRUE,FALSE))</f>
        <v/>
      </c>
      <c r="T3166" s="77" t="str">
        <f>IF(O3166="","",IF(OR(VALUE(LEFT(O3166,2))&gt;IF(RIGHT(J3166,1)="M",7,19),AND(OR(LEFT(O3166,2)={"07","19"}),VALUE(RIGHT(O3166,2))&gt;5)),TRUE,FALSE))</f>
        <v/>
      </c>
    </row>
    <row r="3167" spans="12:20" x14ac:dyDescent="0.25">
      <c r="L3167" s="75">
        <f>COUNTIF($B$2:B3167,B3167)</f>
        <v>0</v>
      </c>
      <c r="M3167" s="75">
        <f>COUNTIF($L$2:L3167,4)</f>
        <v>42</v>
      </c>
      <c r="N3167" s="76" t="str">
        <f t="shared" si="249"/>
        <v>0</v>
      </c>
      <c r="O3167" s="76" t="str">
        <f t="shared" si="245"/>
        <v/>
      </c>
      <c r="P3167" s="75" t="str">
        <f t="shared" si="246"/>
        <v/>
      </c>
      <c r="Q3167" s="77" t="str">
        <f t="shared" si="247"/>
        <v/>
      </c>
      <c r="R3167" s="77" t="str">
        <f t="shared" si="248"/>
        <v/>
      </c>
      <c r="S3167" s="77" t="str">
        <f>IF(O3167="","",IF(OR(VALUE(LEFT(O3167,2))&gt;IF(RIGHT(J3167,1)="M",7,19),AND(OR(LEFT(O3167,2)={"07","19"}),VALUE(RIGHT(O3167,2))&gt;15)),TRUE,FALSE))</f>
        <v/>
      </c>
      <c r="T3167" s="77" t="str">
        <f>IF(O3167="","",IF(OR(VALUE(LEFT(O3167,2))&gt;IF(RIGHT(J3167,1)="M",7,19),AND(OR(LEFT(O3167,2)={"07","19"}),VALUE(RIGHT(O3167,2))&gt;5)),TRUE,FALSE))</f>
        <v/>
      </c>
    </row>
    <row r="3168" spans="12:20" x14ac:dyDescent="0.25">
      <c r="L3168" s="75">
        <f>COUNTIF($B$2:B3168,B3168)</f>
        <v>0</v>
      </c>
      <c r="M3168" s="75">
        <f>COUNTIF($L$2:L3168,4)</f>
        <v>42</v>
      </c>
      <c r="N3168" s="76" t="str">
        <f t="shared" si="249"/>
        <v>0</v>
      </c>
      <c r="O3168" s="76" t="str">
        <f t="shared" si="245"/>
        <v/>
      </c>
      <c r="P3168" s="75" t="str">
        <f t="shared" si="246"/>
        <v/>
      </c>
      <c r="Q3168" s="77" t="str">
        <f t="shared" si="247"/>
        <v/>
      </c>
      <c r="R3168" s="77" t="str">
        <f t="shared" si="248"/>
        <v/>
      </c>
      <c r="S3168" s="77" t="str">
        <f>IF(O3168="","",IF(OR(VALUE(LEFT(O3168,2))&gt;IF(RIGHT(J3168,1)="M",7,19),AND(OR(LEFT(O3168,2)={"07","19"}),VALUE(RIGHT(O3168,2))&gt;15)),TRUE,FALSE))</f>
        <v/>
      </c>
      <c r="T3168" s="77" t="str">
        <f>IF(O3168="","",IF(OR(VALUE(LEFT(O3168,2))&gt;IF(RIGHT(J3168,1)="M",7,19),AND(OR(LEFT(O3168,2)={"07","19"}),VALUE(RIGHT(O3168,2))&gt;5)),TRUE,FALSE))</f>
        <v/>
      </c>
    </row>
    <row r="3169" spans="12:20" x14ac:dyDescent="0.25">
      <c r="L3169" s="75">
        <f>COUNTIF($B$2:B3169,B3169)</f>
        <v>0</v>
      </c>
      <c r="M3169" s="75">
        <f>COUNTIF($L$2:L3169,4)</f>
        <v>42</v>
      </c>
      <c r="N3169" s="76" t="str">
        <f t="shared" si="249"/>
        <v>0</v>
      </c>
      <c r="O3169" s="76" t="str">
        <f t="shared" si="245"/>
        <v/>
      </c>
      <c r="P3169" s="75" t="str">
        <f t="shared" si="246"/>
        <v/>
      </c>
      <c r="Q3169" s="77" t="str">
        <f t="shared" si="247"/>
        <v/>
      </c>
      <c r="R3169" s="77" t="str">
        <f t="shared" si="248"/>
        <v/>
      </c>
      <c r="S3169" s="77" t="str">
        <f>IF(O3169="","",IF(OR(VALUE(LEFT(O3169,2))&gt;IF(RIGHT(J3169,1)="M",7,19),AND(OR(LEFT(O3169,2)={"07","19"}),VALUE(RIGHT(O3169,2))&gt;15)),TRUE,FALSE))</f>
        <v/>
      </c>
      <c r="T3169" s="77" t="str">
        <f>IF(O3169="","",IF(OR(VALUE(LEFT(O3169,2))&gt;IF(RIGHT(J3169,1)="M",7,19),AND(OR(LEFT(O3169,2)={"07","19"}),VALUE(RIGHT(O3169,2))&gt;5)),TRUE,FALSE))</f>
        <v/>
      </c>
    </row>
    <row r="3170" spans="12:20" x14ac:dyDescent="0.25">
      <c r="L3170" s="75">
        <f>COUNTIF($B$2:B3170,B3170)</f>
        <v>0</v>
      </c>
      <c r="M3170" s="75">
        <f>COUNTIF($L$2:L3170,4)</f>
        <v>42</v>
      </c>
      <c r="N3170" s="76" t="str">
        <f t="shared" si="249"/>
        <v>0</v>
      </c>
      <c r="O3170" s="76" t="str">
        <f t="shared" si="245"/>
        <v/>
      </c>
      <c r="P3170" s="75" t="str">
        <f t="shared" si="246"/>
        <v/>
      </c>
      <c r="Q3170" s="77" t="str">
        <f t="shared" si="247"/>
        <v/>
      </c>
      <c r="R3170" s="77" t="str">
        <f t="shared" si="248"/>
        <v/>
      </c>
      <c r="S3170" s="77" t="str">
        <f>IF(O3170="","",IF(OR(VALUE(LEFT(O3170,2))&gt;IF(RIGHT(J3170,1)="M",7,19),AND(OR(LEFT(O3170,2)={"07","19"}),VALUE(RIGHT(O3170,2))&gt;15)),TRUE,FALSE))</f>
        <v/>
      </c>
      <c r="T3170" s="77" t="str">
        <f>IF(O3170="","",IF(OR(VALUE(LEFT(O3170,2))&gt;IF(RIGHT(J3170,1)="M",7,19),AND(OR(LEFT(O3170,2)={"07","19"}),VALUE(RIGHT(O3170,2))&gt;5)),TRUE,FALSE))</f>
        <v/>
      </c>
    </row>
    <row r="3171" spans="12:20" x14ac:dyDescent="0.25">
      <c r="L3171" s="75">
        <f>COUNTIF($B$2:B3171,B3171)</f>
        <v>0</v>
      </c>
      <c r="M3171" s="75">
        <f>COUNTIF($L$2:L3171,4)</f>
        <v>42</v>
      </c>
      <c r="N3171" s="76" t="str">
        <f t="shared" si="249"/>
        <v>0</v>
      </c>
      <c r="O3171" s="76" t="str">
        <f t="shared" si="245"/>
        <v/>
      </c>
      <c r="P3171" s="75" t="str">
        <f t="shared" si="246"/>
        <v/>
      </c>
      <c r="Q3171" s="77" t="str">
        <f t="shared" si="247"/>
        <v/>
      </c>
      <c r="R3171" s="77" t="str">
        <f t="shared" si="248"/>
        <v/>
      </c>
      <c r="S3171" s="77" t="str">
        <f>IF(O3171="","",IF(OR(VALUE(LEFT(O3171,2))&gt;IF(RIGHT(J3171,1)="M",7,19),AND(OR(LEFT(O3171,2)={"07","19"}),VALUE(RIGHT(O3171,2))&gt;15)),TRUE,FALSE))</f>
        <v/>
      </c>
      <c r="T3171" s="77" t="str">
        <f>IF(O3171="","",IF(OR(VALUE(LEFT(O3171,2))&gt;IF(RIGHT(J3171,1)="M",7,19),AND(OR(LEFT(O3171,2)={"07","19"}),VALUE(RIGHT(O3171,2))&gt;5)),TRUE,FALSE))</f>
        <v/>
      </c>
    </row>
    <row r="3172" spans="12:20" x14ac:dyDescent="0.25">
      <c r="L3172" s="75">
        <f>COUNTIF($B$2:B3172,B3172)</f>
        <v>0</v>
      </c>
      <c r="M3172" s="75">
        <f>COUNTIF($L$2:L3172,4)</f>
        <v>42</v>
      </c>
      <c r="N3172" s="76" t="str">
        <f t="shared" si="249"/>
        <v>0</v>
      </c>
      <c r="O3172" s="76" t="str">
        <f t="shared" si="245"/>
        <v/>
      </c>
      <c r="P3172" s="75" t="str">
        <f t="shared" si="246"/>
        <v/>
      </c>
      <c r="Q3172" s="77" t="str">
        <f t="shared" si="247"/>
        <v/>
      </c>
      <c r="R3172" s="77" t="str">
        <f t="shared" si="248"/>
        <v/>
      </c>
      <c r="S3172" s="77" t="str">
        <f>IF(O3172="","",IF(OR(VALUE(LEFT(O3172,2))&gt;IF(RIGHT(J3172,1)="M",7,19),AND(OR(LEFT(O3172,2)={"07","19"}),VALUE(RIGHT(O3172,2))&gt;15)),TRUE,FALSE))</f>
        <v/>
      </c>
      <c r="T3172" s="77" t="str">
        <f>IF(O3172="","",IF(OR(VALUE(LEFT(O3172,2))&gt;IF(RIGHT(J3172,1)="M",7,19),AND(OR(LEFT(O3172,2)={"07","19"}),VALUE(RIGHT(O3172,2))&gt;5)),TRUE,FALSE))</f>
        <v/>
      </c>
    </row>
    <row r="3173" spans="12:20" x14ac:dyDescent="0.25">
      <c r="L3173" s="75">
        <f>COUNTIF($B$2:B3173,B3173)</f>
        <v>0</v>
      </c>
      <c r="M3173" s="75">
        <f>COUNTIF($L$2:L3173,4)</f>
        <v>42</v>
      </c>
      <c r="N3173" s="76" t="str">
        <f t="shared" si="249"/>
        <v>0</v>
      </c>
      <c r="O3173" s="76" t="str">
        <f t="shared" si="245"/>
        <v/>
      </c>
      <c r="P3173" s="75" t="str">
        <f t="shared" si="246"/>
        <v/>
      </c>
      <c r="Q3173" s="77" t="str">
        <f t="shared" si="247"/>
        <v/>
      </c>
      <c r="R3173" s="77" t="str">
        <f t="shared" si="248"/>
        <v/>
      </c>
      <c r="S3173" s="77" t="str">
        <f>IF(O3173="","",IF(OR(VALUE(LEFT(O3173,2))&gt;IF(RIGHT(J3173,1)="M",7,19),AND(OR(LEFT(O3173,2)={"07","19"}),VALUE(RIGHT(O3173,2))&gt;15)),TRUE,FALSE))</f>
        <v/>
      </c>
      <c r="T3173" s="77" t="str">
        <f>IF(O3173="","",IF(OR(VALUE(LEFT(O3173,2))&gt;IF(RIGHT(J3173,1)="M",7,19),AND(OR(LEFT(O3173,2)={"07","19"}),VALUE(RIGHT(O3173,2))&gt;5)),TRUE,FALSE))</f>
        <v/>
      </c>
    </row>
    <row r="3174" spans="12:20" x14ac:dyDescent="0.25">
      <c r="L3174" s="75">
        <f>COUNTIF($B$2:B3174,B3174)</f>
        <v>0</v>
      </c>
      <c r="M3174" s="75">
        <f>COUNTIF($L$2:L3174,4)</f>
        <v>42</v>
      </c>
      <c r="N3174" s="76" t="str">
        <f t="shared" si="249"/>
        <v>0</v>
      </c>
      <c r="O3174" s="76" t="str">
        <f t="shared" si="245"/>
        <v/>
      </c>
      <c r="P3174" s="75" t="str">
        <f t="shared" si="246"/>
        <v/>
      </c>
      <c r="Q3174" s="77" t="str">
        <f t="shared" si="247"/>
        <v/>
      </c>
      <c r="R3174" s="77" t="str">
        <f t="shared" si="248"/>
        <v/>
      </c>
      <c r="S3174" s="77" t="str">
        <f>IF(O3174="","",IF(OR(VALUE(LEFT(O3174,2))&gt;IF(RIGHT(J3174,1)="M",7,19),AND(OR(LEFT(O3174,2)={"07","19"}),VALUE(RIGHT(O3174,2))&gt;15)),TRUE,FALSE))</f>
        <v/>
      </c>
      <c r="T3174" s="77" t="str">
        <f>IF(O3174="","",IF(OR(VALUE(LEFT(O3174,2))&gt;IF(RIGHT(J3174,1)="M",7,19),AND(OR(LEFT(O3174,2)={"07","19"}),VALUE(RIGHT(O3174,2))&gt;5)),TRUE,FALSE))</f>
        <v/>
      </c>
    </row>
    <row r="3175" spans="12:20" x14ac:dyDescent="0.25">
      <c r="L3175" s="75">
        <f>COUNTIF($B$2:B3175,B3175)</f>
        <v>0</v>
      </c>
      <c r="M3175" s="75">
        <f>COUNTIF($L$2:L3175,4)</f>
        <v>42</v>
      </c>
      <c r="N3175" s="76" t="str">
        <f t="shared" si="249"/>
        <v>0</v>
      </c>
      <c r="O3175" s="76" t="str">
        <f t="shared" si="245"/>
        <v/>
      </c>
      <c r="P3175" s="75" t="str">
        <f t="shared" si="246"/>
        <v/>
      </c>
      <c r="Q3175" s="77" t="str">
        <f t="shared" si="247"/>
        <v/>
      </c>
      <c r="R3175" s="77" t="str">
        <f t="shared" si="248"/>
        <v/>
      </c>
      <c r="S3175" s="77" t="str">
        <f>IF(O3175="","",IF(OR(VALUE(LEFT(O3175,2))&gt;IF(RIGHT(J3175,1)="M",7,19),AND(OR(LEFT(O3175,2)={"07","19"}),VALUE(RIGHT(O3175,2))&gt;15)),TRUE,FALSE))</f>
        <v/>
      </c>
      <c r="T3175" s="77" t="str">
        <f>IF(O3175="","",IF(OR(VALUE(LEFT(O3175,2))&gt;IF(RIGHT(J3175,1)="M",7,19),AND(OR(LEFT(O3175,2)={"07","19"}),VALUE(RIGHT(O3175,2))&gt;5)),TRUE,FALSE))</f>
        <v/>
      </c>
    </row>
    <row r="3176" spans="12:20" x14ac:dyDescent="0.25">
      <c r="L3176" s="75">
        <f>COUNTIF($B$2:B3176,B3176)</f>
        <v>0</v>
      </c>
      <c r="M3176" s="75">
        <f>COUNTIF($L$2:L3176,4)</f>
        <v>42</v>
      </c>
      <c r="N3176" s="76" t="str">
        <f t="shared" si="249"/>
        <v>0</v>
      </c>
      <c r="O3176" s="76" t="str">
        <f t="shared" si="245"/>
        <v/>
      </c>
      <c r="P3176" s="75" t="str">
        <f t="shared" si="246"/>
        <v/>
      </c>
      <c r="Q3176" s="77" t="str">
        <f t="shared" si="247"/>
        <v/>
      </c>
      <c r="R3176" s="77" t="str">
        <f t="shared" si="248"/>
        <v/>
      </c>
      <c r="S3176" s="77" t="str">
        <f>IF(O3176="","",IF(OR(VALUE(LEFT(O3176,2))&gt;IF(RIGHT(J3176,1)="M",7,19),AND(OR(LEFT(O3176,2)={"07","19"}),VALUE(RIGHT(O3176,2))&gt;15)),TRUE,FALSE))</f>
        <v/>
      </c>
      <c r="T3176" s="77" t="str">
        <f>IF(O3176="","",IF(OR(VALUE(LEFT(O3176,2))&gt;IF(RIGHT(J3176,1)="M",7,19),AND(OR(LEFT(O3176,2)={"07","19"}),VALUE(RIGHT(O3176,2))&gt;5)),TRUE,FALSE))</f>
        <v/>
      </c>
    </row>
    <row r="3177" spans="12:20" x14ac:dyDescent="0.25">
      <c r="L3177" s="75">
        <f>COUNTIF($B$2:B3177,B3177)</f>
        <v>0</v>
      </c>
      <c r="M3177" s="75">
        <f>COUNTIF($L$2:L3177,4)</f>
        <v>42</v>
      </c>
      <c r="N3177" s="76" t="str">
        <f t="shared" si="249"/>
        <v>0</v>
      </c>
      <c r="O3177" s="76" t="str">
        <f t="shared" si="245"/>
        <v/>
      </c>
      <c r="P3177" s="75" t="str">
        <f t="shared" si="246"/>
        <v/>
      </c>
      <c r="Q3177" s="77" t="str">
        <f t="shared" si="247"/>
        <v/>
      </c>
      <c r="R3177" s="77" t="str">
        <f t="shared" si="248"/>
        <v/>
      </c>
      <c r="S3177" s="77" t="str">
        <f>IF(O3177="","",IF(OR(VALUE(LEFT(O3177,2))&gt;IF(RIGHT(J3177,1)="M",7,19),AND(OR(LEFT(O3177,2)={"07","19"}),VALUE(RIGHT(O3177,2))&gt;15)),TRUE,FALSE))</f>
        <v/>
      </c>
      <c r="T3177" s="77" t="str">
        <f>IF(O3177="","",IF(OR(VALUE(LEFT(O3177,2))&gt;IF(RIGHT(J3177,1)="M",7,19),AND(OR(LEFT(O3177,2)={"07","19"}),VALUE(RIGHT(O3177,2))&gt;5)),TRUE,FALSE))</f>
        <v/>
      </c>
    </row>
    <row r="3178" spans="12:20" x14ac:dyDescent="0.25">
      <c r="L3178" s="75">
        <f>COUNTIF($B$2:B3178,B3178)</f>
        <v>0</v>
      </c>
      <c r="M3178" s="75">
        <f>COUNTIF($L$2:L3178,4)</f>
        <v>42</v>
      </c>
      <c r="N3178" s="76" t="str">
        <f t="shared" si="249"/>
        <v>0</v>
      </c>
      <c r="O3178" s="76" t="str">
        <f t="shared" si="245"/>
        <v/>
      </c>
      <c r="P3178" s="75" t="str">
        <f t="shared" si="246"/>
        <v/>
      </c>
      <c r="Q3178" s="77" t="str">
        <f t="shared" si="247"/>
        <v/>
      </c>
      <c r="R3178" s="77" t="str">
        <f t="shared" si="248"/>
        <v/>
      </c>
      <c r="S3178" s="77" t="str">
        <f>IF(O3178="","",IF(OR(VALUE(LEFT(O3178,2))&gt;IF(RIGHT(J3178,1)="M",7,19),AND(OR(LEFT(O3178,2)={"07","19"}),VALUE(RIGHT(O3178,2))&gt;15)),TRUE,FALSE))</f>
        <v/>
      </c>
      <c r="T3178" s="77" t="str">
        <f>IF(O3178="","",IF(OR(VALUE(LEFT(O3178,2))&gt;IF(RIGHT(J3178,1)="M",7,19),AND(OR(LEFT(O3178,2)={"07","19"}),VALUE(RIGHT(O3178,2))&gt;5)),TRUE,FALSE))</f>
        <v/>
      </c>
    </row>
    <row r="3179" spans="12:20" x14ac:dyDescent="0.25">
      <c r="L3179" s="75">
        <f>COUNTIF($B$2:B3179,B3179)</f>
        <v>0</v>
      </c>
      <c r="M3179" s="75">
        <f>COUNTIF($L$2:L3179,4)</f>
        <v>42</v>
      </c>
      <c r="N3179" s="76" t="str">
        <f t="shared" si="249"/>
        <v>0</v>
      </c>
      <c r="O3179" s="76" t="str">
        <f t="shared" si="245"/>
        <v/>
      </c>
      <c r="P3179" s="75" t="str">
        <f t="shared" si="246"/>
        <v/>
      </c>
      <c r="Q3179" s="77" t="str">
        <f t="shared" si="247"/>
        <v/>
      </c>
      <c r="R3179" s="77" t="str">
        <f t="shared" si="248"/>
        <v/>
      </c>
      <c r="S3179" s="77" t="str">
        <f>IF(O3179="","",IF(OR(VALUE(LEFT(O3179,2))&gt;IF(RIGHT(J3179,1)="M",7,19),AND(OR(LEFT(O3179,2)={"07","19"}),VALUE(RIGHT(O3179,2))&gt;15)),TRUE,FALSE))</f>
        <v/>
      </c>
      <c r="T3179" s="77" t="str">
        <f>IF(O3179="","",IF(OR(VALUE(LEFT(O3179,2))&gt;IF(RIGHT(J3179,1)="M",7,19),AND(OR(LEFT(O3179,2)={"07","19"}),VALUE(RIGHT(O3179,2))&gt;5)),TRUE,FALSE))</f>
        <v/>
      </c>
    </row>
    <row r="3180" spans="12:20" x14ac:dyDescent="0.25">
      <c r="L3180" s="75">
        <f>COUNTIF($B$2:B3180,B3180)</f>
        <v>0</v>
      </c>
      <c r="M3180" s="75">
        <f>COUNTIF($L$2:L3180,4)</f>
        <v>42</v>
      </c>
      <c r="N3180" s="76" t="str">
        <f t="shared" si="249"/>
        <v>0</v>
      </c>
      <c r="O3180" s="76" t="str">
        <f t="shared" si="245"/>
        <v/>
      </c>
      <c r="P3180" s="75" t="str">
        <f t="shared" si="246"/>
        <v/>
      </c>
      <c r="Q3180" s="77" t="str">
        <f t="shared" si="247"/>
        <v/>
      </c>
      <c r="R3180" s="77" t="str">
        <f t="shared" si="248"/>
        <v/>
      </c>
      <c r="S3180" s="77" t="str">
        <f>IF(O3180="","",IF(OR(VALUE(LEFT(O3180,2))&gt;IF(RIGHT(J3180,1)="M",7,19),AND(OR(LEFT(O3180,2)={"07","19"}),VALUE(RIGHT(O3180,2))&gt;15)),TRUE,FALSE))</f>
        <v/>
      </c>
      <c r="T3180" s="77" t="str">
        <f>IF(O3180="","",IF(OR(VALUE(LEFT(O3180,2))&gt;IF(RIGHT(J3180,1)="M",7,19),AND(OR(LEFT(O3180,2)={"07","19"}),VALUE(RIGHT(O3180,2))&gt;5)),TRUE,FALSE))</f>
        <v/>
      </c>
    </row>
    <row r="3181" spans="12:20" x14ac:dyDescent="0.25">
      <c r="L3181" s="75">
        <f>COUNTIF($B$2:B3181,B3181)</f>
        <v>0</v>
      </c>
      <c r="M3181" s="75">
        <f>COUNTIF($L$2:L3181,4)</f>
        <v>42</v>
      </c>
      <c r="N3181" s="76" t="str">
        <f t="shared" si="249"/>
        <v>0</v>
      </c>
      <c r="O3181" s="76" t="str">
        <f t="shared" si="245"/>
        <v/>
      </c>
      <c r="P3181" s="75" t="str">
        <f t="shared" si="246"/>
        <v/>
      </c>
      <c r="Q3181" s="77" t="str">
        <f t="shared" si="247"/>
        <v/>
      </c>
      <c r="R3181" s="77" t="str">
        <f t="shared" si="248"/>
        <v/>
      </c>
      <c r="S3181" s="77" t="str">
        <f>IF(O3181="","",IF(OR(VALUE(LEFT(O3181,2))&gt;IF(RIGHT(J3181,1)="M",7,19),AND(OR(LEFT(O3181,2)={"07","19"}),VALUE(RIGHT(O3181,2))&gt;15)),TRUE,FALSE))</f>
        <v/>
      </c>
      <c r="T3181" s="77" t="str">
        <f>IF(O3181="","",IF(OR(VALUE(LEFT(O3181,2))&gt;IF(RIGHT(J3181,1)="M",7,19),AND(OR(LEFT(O3181,2)={"07","19"}),VALUE(RIGHT(O3181,2))&gt;5)),TRUE,FALSE))</f>
        <v/>
      </c>
    </row>
    <row r="3182" spans="12:20" x14ac:dyDescent="0.25">
      <c r="L3182" s="75">
        <f>COUNTIF($B$2:B3182,B3182)</f>
        <v>0</v>
      </c>
      <c r="M3182" s="75">
        <f>COUNTIF($L$2:L3182,4)</f>
        <v>42</v>
      </c>
      <c r="N3182" s="76" t="str">
        <f t="shared" si="249"/>
        <v>0</v>
      </c>
      <c r="O3182" s="76" t="str">
        <f t="shared" si="245"/>
        <v/>
      </c>
      <c r="P3182" s="75" t="str">
        <f t="shared" si="246"/>
        <v/>
      </c>
      <c r="Q3182" s="77" t="str">
        <f t="shared" si="247"/>
        <v/>
      </c>
      <c r="R3182" s="77" t="str">
        <f t="shared" si="248"/>
        <v/>
      </c>
      <c r="S3182" s="77" t="str">
        <f>IF(O3182="","",IF(OR(VALUE(LEFT(O3182,2))&gt;IF(RIGHT(J3182,1)="M",7,19),AND(OR(LEFT(O3182,2)={"07","19"}),VALUE(RIGHT(O3182,2))&gt;15)),TRUE,FALSE))</f>
        <v/>
      </c>
      <c r="T3182" s="77" t="str">
        <f>IF(O3182="","",IF(OR(VALUE(LEFT(O3182,2))&gt;IF(RIGHT(J3182,1)="M",7,19),AND(OR(LEFT(O3182,2)={"07","19"}),VALUE(RIGHT(O3182,2))&gt;5)),TRUE,FALSE))</f>
        <v/>
      </c>
    </row>
    <row r="3183" spans="12:20" x14ac:dyDescent="0.25">
      <c r="L3183" s="75">
        <f>COUNTIF($B$2:B3183,B3183)</f>
        <v>0</v>
      </c>
      <c r="M3183" s="75">
        <f>COUNTIF($L$2:L3183,4)</f>
        <v>42</v>
      </c>
      <c r="N3183" s="76" t="str">
        <f t="shared" si="249"/>
        <v>0</v>
      </c>
      <c r="O3183" s="76" t="str">
        <f t="shared" si="245"/>
        <v/>
      </c>
      <c r="P3183" s="75" t="str">
        <f t="shared" si="246"/>
        <v/>
      </c>
      <c r="Q3183" s="77" t="str">
        <f t="shared" si="247"/>
        <v/>
      </c>
      <c r="R3183" s="77" t="str">
        <f t="shared" si="248"/>
        <v/>
      </c>
      <c r="S3183" s="77" t="str">
        <f>IF(O3183="","",IF(OR(VALUE(LEFT(O3183,2))&gt;IF(RIGHT(J3183,1)="M",7,19),AND(OR(LEFT(O3183,2)={"07","19"}),VALUE(RIGHT(O3183,2))&gt;15)),TRUE,FALSE))</f>
        <v/>
      </c>
      <c r="T3183" s="77" t="str">
        <f>IF(O3183="","",IF(OR(VALUE(LEFT(O3183,2))&gt;IF(RIGHT(J3183,1)="M",7,19),AND(OR(LEFT(O3183,2)={"07","19"}),VALUE(RIGHT(O3183,2))&gt;5)),TRUE,FALSE))</f>
        <v/>
      </c>
    </row>
    <row r="3184" spans="12:20" x14ac:dyDescent="0.25">
      <c r="L3184" s="75">
        <f>COUNTIF($B$2:B3184,B3184)</f>
        <v>0</v>
      </c>
      <c r="M3184" s="75">
        <f>COUNTIF($L$2:L3184,4)</f>
        <v>42</v>
      </c>
      <c r="N3184" s="76" t="str">
        <f t="shared" si="249"/>
        <v>0</v>
      </c>
      <c r="O3184" s="76" t="str">
        <f t="shared" si="245"/>
        <v/>
      </c>
      <c r="P3184" s="75" t="str">
        <f t="shared" si="246"/>
        <v/>
      </c>
      <c r="Q3184" s="77" t="str">
        <f t="shared" si="247"/>
        <v/>
      </c>
      <c r="R3184" s="77" t="str">
        <f t="shared" si="248"/>
        <v/>
      </c>
      <c r="S3184" s="77" t="str">
        <f>IF(O3184="","",IF(OR(VALUE(LEFT(O3184,2))&gt;IF(RIGHT(J3184,1)="M",7,19),AND(OR(LEFT(O3184,2)={"07","19"}),VALUE(RIGHT(O3184,2))&gt;15)),TRUE,FALSE))</f>
        <v/>
      </c>
      <c r="T3184" s="77" t="str">
        <f>IF(O3184="","",IF(OR(VALUE(LEFT(O3184,2))&gt;IF(RIGHT(J3184,1)="M",7,19),AND(OR(LEFT(O3184,2)={"07","19"}),VALUE(RIGHT(O3184,2))&gt;5)),TRUE,FALSE))</f>
        <v/>
      </c>
    </row>
    <row r="3185" spans="12:20" x14ac:dyDescent="0.25">
      <c r="L3185" s="75">
        <f>COUNTIF($B$2:B3185,B3185)</f>
        <v>0</v>
      </c>
      <c r="M3185" s="75">
        <f>COUNTIF($L$2:L3185,4)</f>
        <v>42</v>
      </c>
      <c r="N3185" s="76" t="str">
        <f t="shared" si="249"/>
        <v>0</v>
      </c>
      <c r="O3185" s="76" t="str">
        <f t="shared" si="245"/>
        <v/>
      </c>
      <c r="P3185" s="75" t="str">
        <f t="shared" si="246"/>
        <v/>
      </c>
      <c r="Q3185" s="77" t="str">
        <f t="shared" si="247"/>
        <v/>
      </c>
      <c r="R3185" s="77" t="str">
        <f t="shared" si="248"/>
        <v/>
      </c>
      <c r="S3185" s="77" t="str">
        <f>IF(O3185="","",IF(OR(VALUE(LEFT(O3185,2))&gt;IF(RIGHT(J3185,1)="M",7,19),AND(OR(LEFT(O3185,2)={"07","19"}),VALUE(RIGHT(O3185,2))&gt;15)),TRUE,FALSE))</f>
        <v/>
      </c>
      <c r="T3185" s="77" t="str">
        <f>IF(O3185="","",IF(OR(VALUE(LEFT(O3185,2))&gt;IF(RIGHT(J3185,1)="M",7,19),AND(OR(LEFT(O3185,2)={"07","19"}),VALUE(RIGHT(O3185,2))&gt;5)),TRUE,FALSE))</f>
        <v/>
      </c>
    </row>
    <row r="3186" spans="12:20" x14ac:dyDescent="0.25">
      <c r="L3186" s="75">
        <f>COUNTIF($B$2:B3186,B3186)</f>
        <v>0</v>
      </c>
      <c r="M3186" s="75">
        <f>COUNTIF($L$2:L3186,4)</f>
        <v>42</v>
      </c>
      <c r="N3186" s="76" t="str">
        <f t="shared" si="249"/>
        <v>0</v>
      </c>
      <c r="O3186" s="76" t="str">
        <f t="shared" si="245"/>
        <v/>
      </c>
      <c r="P3186" s="75" t="str">
        <f t="shared" si="246"/>
        <v/>
      </c>
      <c r="Q3186" s="77" t="str">
        <f t="shared" si="247"/>
        <v/>
      </c>
      <c r="R3186" s="77" t="str">
        <f t="shared" si="248"/>
        <v/>
      </c>
      <c r="S3186" s="77" t="str">
        <f>IF(O3186="","",IF(OR(VALUE(LEFT(O3186,2))&gt;IF(RIGHT(J3186,1)="M",7,19),AND(OR(LEFT(O3186,2)={"07","19"}),VALUE(RIGHT(O3186,2))&gt;15)),TRUE,FALSE))</f>
        <v/>
      </c>
      <c r="T3186" s="77" t="str">
        <f>IF(O3186="","",IF(OR(VALUE(LEFT(O3186,2))&gt;IF(RIGHT(J3186,1)="M",7,19),AND(OR(LEFT(O3186,2)={"07","19"}),VALUE(RIGHT(O3186,2))&gt;5)),TRUE,FALSE))</f>
        <v/>
      </c>
    </row>
    <row r="3187" spans="12:20" x14ac:dyDescent="0.25">
      <c r="L3187" s="75">
        <f>COUNTIF($B$2:B3187,B3187)</f>
        <v>0</v>
      </c>
      <c r="M3187" s="75">
        <f>COUNTIF($L$2:L3187,4)</f>
        <v>42</v>
      </c>
      <c r="N3187" s="76" t="str">
        <f t="shared" si="249"/>
        <v>0</v>
      </c>
      <c r="O3187" s="76" t="str">
        <f t="shared" si="245"/>
        <v/>
      </c>
      <c r="P3187" s="75" t="str">
        <f t="shared" si="246"/>
        <v/>
      </c>
      <c r="Q3187" s="77" t="str">
        <f t="shared" si="247"/>
        <v/>
      </c>
      <c r="R3187" s="77" t="str">
        <f t="shared" si="248"/>
        <v/>
      </c>
      <c r="S3187" s="77" t="str">
        <f>IF(O3187="","",IF(OR(VALUE(LEFT(O3187,2))&gt;IF(RIGHT(J3187,1)="M",7,19),AND(OR(LEFT(O3187,2)={"07","19"}),VALUE(RIGHT(O3187,2))&gt;15)),TRUE,FALSE))</f>
        <v/>
      </c>
      <c r="T3187" s="77" t="str">
        <f>IF(O3187="","",IF(OR(VALUE(LEFT(O3187,2))&gt;IF(RIGHT(J3187,1)="M",7,19),AND(OR(LEFT(O3187,2)={"07","19"}),VALUE(RIGHT(O3187,2))&gt;5)),TRUE,FALSE))</f>
        <v/>
      </c>
    </row>
    <row r="3188" spans="12:20" x14ac:dyDescent="0.25">
      <c r="L3188" s="75">
        <f>COUNTIF($B$2:B3188,B3188)</f>
        <v>0</v>
      </c>
      <c r="M3188" s="75">
        <f>COUNTIF($L$2:L3188,4)</f>
        <v>42</v>
      </c>
      <c r="N3188" s="76" t="str">
        <f t="shared" si="249"/>
        <v>0</v>
      </c>
      <c r="O3188" s="76" t="str">
        <f t="shared" si="245"/>
        <v/>
      </c>
      <c r="P3188" s="75" t="str">
        <f t="shared" si="246"/>
        <v/>
      </c>
      <c r="Q3188" s="77" t="str">
        <f t="shared" si="247"/>
        <v/>
      </c>
      <c r="R3188" s="77" t="str">
        <f t="shared" si="248"/>
        <v/>
      </c>
      <c r="S3188" s="77" t="str">
        <f>IF(O3188="","",IF(OR(VALUE(LEFT(O3188,2))&gt;IF(RIGHT(J3188,1)="M",7,19),AND(OR(LEFT(O3188,2)={"07","19"}),VALUE(RIGHT(O3188,2))&gt;15)),TRUE,FALSE))</f>
        <v/>
      </c>
      <c r="T3188" s="77" t="str">
        <f>IF(O3188="","",IF(OR(VALUE(LEFT(O3188,2))&gt;IF(RIGHT(J3188,1)="M",7,19),AND(OR(LEFT(O3188,2)={"07","19"}),VALUE(RIGHT(O3188,2))&gt;5)),TRUE,FALSE))</f>
        <v/>
      </c>
    </row>
    <row r="3189" spans="12:20" x14ac:dyDescent="0.25">
      <c r="L3189" s="75">
        <f>COUNTIF($B$2:B3189,B3189)</f>
        <v>0</v>
      </c>
      <c r="M3189" s="75">
        <f>COUNTIF($L$2:L3189,4)</f>
        <v>42</v>
      </c>
      <c r="N3189" s="76" t="str">
        <f t="shared" si="249"/>
        <v>0</v>
      </c>
      <c r="O3189" s="76" t="str">
        <f t="shared" si="245"/>
        <v/>
      </c>
      <c r="P3189" s="75" t="str">
        <f t="shared" si="246"/>
        <v/>
      </c>
      <c r="Q3189" s="77" t="str">
        <f t="shared" si="247"/>
        <v/>
      </c>
      <c r="R3189" s="77" t="str">
        <f t="shared" si="248"/>
        <v/>
      </c>
      <c r="S3189" s="77" t="str">
        <f>IF(O3189="","",IF(OR(VALUE(LEFT(O3189,2))&gt;IF(RIGHT(J3189,1)="M",7,19),AND(OR(LEFT(O3189,2)={"07","19"}),VALUE(RIGHT(O3189,2))&gt;15)),TRUE,FALSE))</f>
        <v/>
      </c>
      <c r="T3189" s="77" t="str">
        <f>IF(O3189="","",IF(OR(VALUE(LEFT(O3189,2))&gt;IF(RIGHT(J3189,1)="M",7,19),AND(OR(LEFT(O3189,2)={"07","19"}),VALUE(RIGHT(O3189,2))&gt;5)),TRUE,FALSE))</f>
        <v/>
      </c>
    </row>
    <row r="3190" spans="12:20" x14ac:dyDescent="0.25">
      <c r="L3190" s="75">
        <f>COUNTIF($B$2:B3190,B3190)</f>
        <v>0</v>
      </c>
      <c r="M3190" s="75">
        <f>COUNTIF($L$2:L3190,4)</f>
        <v>42</v>
      </c>
      <c r="N3190" s="76" t="str">
        <f t="shared" si="249"/>
        <v>0</v>
      </c>
      <c r="O3190" s="76" t="str">
        <f t="shared" si="245"/>
        <v/>
      </c>
      <c r="P3190" s="75" t="str">
        <f t="shared" si="246"/>
        <v/>
      </c>
      <c r="Q3190" s="77" t="str">
        <f t="shared" si="247"/>
        <v/>
      </c>
      <c r="R3190" s="77" t="str">
        <f t="shared" si="248"/>
        <v/>
      </c>
      <c r="S3190" s="77" t="str">
        <f>IF(O3190="","",IF(OR(VALUE(LEFT(O3190,2))&gt;IF(RIGHT(J3190,1)="M",7,19),AND(OR(LEFT(O3190,2)={"07","19"}),VALUE(RIGHT(O3190,2))&gt;15)),TRUE,FALSE))</f>
        <v/>
      </c>
      <c r="T3190" s="77" t="str">
        <f>IF(O3190="","",IF(OR(VALUE(LEFT(O3190,2))&gt;IF(RIGHT(J3190,1)="M",7,19),AND(OR(LEFT(O3190,2)={"07","19"}),VALUE(RIGHT(O3190,2))&gt;5)),TRUE,FALSE))</f>
        <v/>
      </c>
    </row>
    <row r="3191" spans="12:20" x14ac:dyDescent="0.25">
      <c r="L3191" s="75">
        <f>COUNTIF($B$2:B3191,B3191)</f>
        <v>0</v>
      </c>
      <c r="M3191" s="75">
        <f>COUNTIF($L$2:L3191,4)</f>
        <v>42</v>
      </c>
      <c r="N3191" s="76" t="str">
        <f t="shared" si="249"/>
        <v>0</v>
      </c>
      <c r="O3191" s="76" t="str">
        <f t="shared" si="245"/>
        <v/>
      </c>
      <c r="P3191" s="75" t="str">
        <f t="shared" si="246"/>
        <v/>
      </c>
      <c r="Q3191" s="77" t="str">
        <f t="shared" si="247"/>
        <v/>
      </c>
      <c r="R3191" s="77" t="str">
        <f t="shared" si="248"/>
        <v/>
      </c>
      <c r="S3191" s="77" t="str">
        <f>IF(O3191="","",IF(OR(VALUE(LEFT(O3191,2))&gt;IF(RIGHT(J3191,1)="M",7,19),AND(OR(LEFT(O3191,2)={"07","19"}),VALUE(RIGHT(O3191,2))&gt;15)),TRUE,FALSE))</f>
        <v/>
      </c>
      <c r="T3191" s="77" t="str">
        <f>IF(O3191="","",IF(OR(VALUE(LEFT(O3191,2))&gt;IF(RIGHT(J3191,1)="M",7,19),AND(OR(LEFT(O3191,2)={"07","19"}),VALUE(RIGHT(O3191,2))&gt;5)),TRUE,FALSE))</f>
        <v/>
      </c>
    </row>
    <row r="3192" spans="12:20" x14ac:dyDescent="0.25">
      <c r="L3192" s="75">
        <f>COUNTIF($B$2:B3192,B3192)</f>
        <v>0</v>
      </c>
      <c r="M3192" s="75">
        <f>COUNTIF($L$2:L3192,4)</f>
        <v>42</v>
      </c>
      <c r="N3192" s="76" t="str">
        <f t="shared" si="249"/>
        <v>0</v>
      </c>
      <c r="O3192" s="76" t="str">
        <f t="shared" si="245"/>
        <v/>
      </c>
      <c r="P3192" s="75" t="str">
        <f t="shared" si="246"/>
        <v/>
      </c>
      <c r="Q3192" s="77" t="str">
        <f t="shared" si="247"/>
        <v/>
      </c>
      <c r="R3192" s="77" t="str">
        <f t="shared" si="248"/>
        <v/>
      </c>
      <c r="S3192" s="77" t="str">
        <f>IF(O3192="","",IF(OR(VALUE(LEFT(O3192,2))&gt;IF(RIGHT(J3192,1)="M",7,19),AND(OR(LEFT(O3192,2)={"07","19"}),VALUE(RIGHT(O3192,2))&gt;15)),TRUE,FALSE))</f>
        <v/>
      </c>
      <c r="T3192" s="77" t="str">
        <f>IF(O3192="","",IF(OR(VALUE(LEFT(O3192,2))&gt;IF(RIGHT(J3192,1)="M",7,19),AND(OR(LEFT(O3192,2)={"07","19"}),VALUE(RIGHT(O3192,2))&gt;5)),TRUE,FALSE))</f>
        <v/>
      </c>
    </row>
    <row r="3193" spans="12:20" x14ac:dyDescent="0.25">
      <c r="L3193" s="75">
        <f>COUNTIF($B$2:B3193,B3193)</f>
        <v>0</v>
      </c>
      <c r="M3193" s="75">
        <f>COUNTIF($L$2:L3193,4)</f>
        <v>42</v>
      </c>
      <c r="N3193" s="76" t="str">
        <f t="shared" si="249"/>
        <v>0</v>
      </c>
      <c r="O3193" s="76" t="str">
        <f t="shared" si="245"/>
        <v/>
      </c>
      <c r="P3193" s="75" t="str">
        <f t="shared" si="246"/>
        <v/>
      </c>
      <c r="Q3193" s="77" t="str">
        <f t="shared" si="247"/>
        <v/>
      </c>
      <c r="R3193" s="77" t="str">
        <f t="shared" si="248"/>
        <v/>
      </c>
      <c r="S3193" s="77" t="str">
        <f>IF(O3193="","",IF(OR(VALUE(LEFT(O3193,2))&gt;IF(RIGHT(J3193,1)="M",7,19),AND(OR(LEFT(O3193,2)={"07","19"}),VALUE(RIGHT(O3193,2))&gt;15)),TRUE,FALSE))</f>
        <v/>
      </c>
      <c r="T3193" s="77" t="str">
        <f>IF(O3193="","",IF(OR(VALUE(LEFT(O3193,2))&gt;IF(RIGHT(J3193,1)="M",7,19),AND(OR(LEFT(O3193,2)={"07","19"}),VALUE(RIGHT(O3193,2))&gt;5)),TRUE,FALSE))</f>
        <v/>
      </c>
    </row>
    <row r="3194" spans="12:20" x14ac:dyDescent="0.25">
      <c r="L3194" s="75">
        <f>COUNTIF($B$2:B3194,B3194)</f>
        <v>0</v>
      </c>
      <c r="M3194" s="75">
        <f>COUNTIF($L$2:L3194,4)</f>
        <v>42</v>
      </c>
      <c r="N3194" s="76" t="str">
        <f t="shared" si="249"/>
        <v>0</v>
      </c>
      <c r="O3194" s="76" t="str">
        <f t="shared" si="245"/>
        <v/>
      </c>
      <c r="P3194" s="75" t="str">
        <f t="shared" si="246"/>
        <v/>
      </c>
      <c r="Q3194" s="77" t="str">
        <f t="shared" si="247"/>
        <v/>
      </c>
      <c r="R3194" s="77" t="str">
        <f t="shared" si="248"/>
        <v/>
      </c>
      <c r="S3194" s="77" t="str">
        <f>IF(O3194="","",IF(OR(VALUE(LEFT(O3194,2))&gt;IF(RIGHT(J3194,1)="M",7,19),AND(OR(LEFT(O3194,2)={"07","19"}),VALUE(RIGHT(O3194,2))&gt;15)),TRUE,FALSE))</f>
        <v/>
      </c>
      <c r="T3194" s="77" t="str">
        <f>IF(O3194="","",IF(OR(VALUE(LEFT(O3194,2))&gt;IF(RIGHT(J3194,1)="M",7,19),AND(OR(LEFT(O3194,2)={"07","19"}),VALUE(RIGHT(O3194,2))&gt;5)),TRUE,FALSE))</f>
        <v/>
      </c>
    </row>
    <row r="3195" spans="12:20" x14ac:dyDescent="0.25">
      <c r="L3195" s="75">
        <f>COUNTIF($B$2:B3195,B3195)</f>
        <v>0</v>
      </c>
      <c r="M3195" s="75">
        <f>COUNTIF($L$2:L3195,4)</f>
        <v>42</v>
      </c>
      <c r="N3195" s="76" t="str">
        <f t="shared" si="249"/>
        <v>0</v>
      </c>
      <c r="O3195" s="76" t="str">
        <f t="shared" si="245"/>
        <v/>
      </c>
      <c r="P3195" s="75" t="str">
        <f t="shared" si="246"/>
        <v/>
      </c>
      <c r="Q3195" s="77" t="str">
        <f t="shared" si="247"/>
        <v/>
      </c>
      <c r="R3195" s="77" t="str">
        <f t="shared" si="248"/>
        <v/>
      </c>
      <c r="S3195" s="77" t="str">
        <f>IF(O3195="","",IF(OR(VALUE(LEFT(O3195,2))&gt;IF(RIGHT(J3195,1)="M",7,19),AND(OR(LEFT(O3195,2)={"07","19"}),VALUE(RIGHT(O3195,2))&gt;15)),TRUE,FALSE))</f>
        <v/>
      </c>
      <c r="T3195" s="77" t="str">
        <f>IF(O3195="","",IF(OR(VALUE(LEFT(O3195,2))&gt;IF(RIGHT(J3195,1)="M",7,19),AND(OR(LEFT(O3195,2)={"07","19"}),VALUE(RIGHT(O3195,2))&gt;5)),TRUE,FALSE))</f>
        <v/>
      </c>
    </row>
    <row r="3196" spans="12:20" x14ac:dyDescent="0.25">
      <c r="L3196" s="75">
        <f>COUNTIF($B$2:B3196,B3196)</f>
        <v>0</v>
      </c>
      <c r="M3196" s="75">
        <f>COUNTIF($L$2:L3196,4)</f>
        <v>42</v>
      </c>
      <c r="N3196" s="76" t="str">
        <f t="shared" si="249"/>
        <v>0</v>
      </c>
      <c r="O3196" s="76" t="str">
        <f t="shared" si="245"/>
        <v/>
      </c>
      <c r="P3196" s="75" t="str">
        <f t="shared" si="246"/>
        <v/>
      </c>
      <c r="Q3196" s="77" t="str">
        <f t="shared" si="247"/>
        <v/>
      </c>
      <c r="R3196" s="77" t="str">
        <f t="shared" si="248"/>
        <v/>
      </c>
      <c r="S3196" s="77" t="str">
        <f>IF(O3196="","",IF(OR(VALUE(LEFT(O3196,2))&gt;IF(RIGHT(J3196,1)="M",7,19),AND(OR(LEFT(O3196,2)={"07","19"}),VALUE(RIGHT(O3196,2))&gt;15)),TRUE,FALSE))</f>
        <v/>
      </c>
      <c r="T3196" s="77" t="str">
        <f>IF(O3196="","",IF(OR(VALUE(LEFT(O3196,2))&gt;IF(RIGHT(J3196,1)="M",7,19),AND(OR(LEFT(O3196,2)={"07","19"}),VALUE(RIGHT(O3196,2))&gt;5)),TRUE,FALSE))</f>
        <v/>
      </c>
    </row>
    <row r="3197" spans="12:20" x14ac:dyDescent="0.25">
      <c r="L3197" s="75">
        <f>COUNTIF($B$2:B3197,B3197)</f>
        <v>0</v>
      </c>
      <c r="M3197" s="75">
        <f>COUNTIF($L$2:L3197,4)</f>
        <v>42</v>
      </c>
      <c r="N3197" s="76" t="str">
        <f t="shared" si="249"/>
        <v>0</v>
      </c>
      <c r="O3197" s="76" t="str">
        <f t="shared" si="245"/>
        <v/>
      </c>
      <c r="P3197" s="75" t="str">
        <f t="shared" si="246"/>
        <v/>
      </c>
      <c r="Q3197" s="77" t="str">
        <f t="shared" si="247"/>
        <v/>
      </c>
      <c r="R3197" s="77" t="str">
        <f t="shared" si="248"/>
        <v/>
      </c>
      <c r="S3197" s="77" t="str">
        <f>IF(O3197="","",IF(OR(VALUE(LEFT(O3197,2))&gt;IF(RIGHT(J3197,1)="M",7,19),AND(OR(LEFT(O3197,2)={"07","19"}),VALUE(RIGHT(O3197,2))&gt;15)),TRUE,FALSE))</f>
        <v/>
      </c>
      <c r="T3197" s="77" t="str">
        <f>IF(O3197="","",IF(OR(VALUE(LEFT(O3197,2))&gt;IF(RIGHT(J3197,1)="M",7,19),AND(OR(LEFT(O3197,2)={"07","19"}),VALUE(RIGHT(O3197,2))&gt;5)),TRUE,FALSE))</f>
        <v/>
      </c>
    </row>
    <row r="3198" spans="12:20" x14ac:dyDescent="0.25">
      <c r="L3198" s="75">
        <f>COUNTIF($B$2:B3198,B3198)</f>
        <v>0</v>
      </c>
      <c r="M3198" s="75">
        <f>COUNTIF($L$2:L3198,4)</f>
        <v>42</v>
      </c>
      <c r="N3198" s="76" t="str">
        <f t="shared" si="249"/>
        <v>0</v>
      </c>
      <c r="O3198" s="76" t="str">
        <f t="shared" si="245"/>
        <v/>
      </c>
      <c r="P3198" s="75" t="str">
        <f t="shared" si="246"/>
        <v/>
      </c>
      <c r="Q3198" s="77" t="str">
        <f t="shared" si="247"/>
        <v/>
      </c>
      <c r="R3198" s="77" t="str">
        <f t="shared" si="248"/>
        <v/>
      </c>
      <c r="S3198" s="77" t="str">
        <f>IF(O3198="","",IF(OR(VALUE(LEFT(O3198,2))&gt;IF(RIGHT(J3198,1)="M",7,19),AND(OR(LEFT(O3198,2)={"07","19"}),VALUE(RIGHT(O3198,2))&gt;15)),TRUE,FALSE))</f>
        <v/>
      </c>
      <c r="T3198" s="77" t="str">
        <f>IF(O3198="","",IF(OR(VALUE(LEFT(O3198,2))&gt;IF(RIGHT(J3198,1)="M",7,19),AND(OR(LEFT(O3198,2)={"07","19"}),VALUE(RIGHT(O3198,2))&gt;5)),TRUE,FALSE))</f>
        <v/>
      </c>
    </row>
    <row r="3199" spans="12:20" x14ac:dyDescent="0.25">
      <c r="L3199" s="75">
        <f>COUNTIF($B$2:B3199,B3199)</f>
        <v>0</v>
      </c>
      <c r="M3199" s="75">
        <f>COUNTIF($L$2:L3199,4)</f>
        <v>42</v>
      </c>
      <c r="N3199" s="76" t="str">
        <f t="shared" si="249"/>
        <v>0</v>
      </c>
      <c r="O3199" s="76" t="str">
        <f t="shared" si="245"/>
        <v/>
      </c>
      <c r="P3199" s="75" t="str">
        <f t="shared" si="246"/>
        <v/>
      </c>
      <c r="Q3199" s="77" t="str">
        <f t="shared" si="247"/>
        <v/>
      </c>
      <c r="R3199" s="77" t="str">
        <f t="shared" si="248"/>
        <v/>
      </c>
      <c r="S3199" s="77" t="str">
        <f>IF(O3199="","",IF(OR(VALUE(LEFT(O3199,2))&gt;IF(RIGHT(J3199,1)="M",7,19),AND(OR(LEFT(O3199,2)={"07","19"}),VALUE(RIGHT(O3199,2))&gt;15)),TRUE,FALSE))</f>
        <v/>
      </c>
      <c r="T3199" s="77" t="str">
        <f>IF(O3199="","",IF(OR(VALUE(LEFT(O3199,2))&gt;IF(RIGHT(J3199,1)="M",7,19),AND(OR(LEFT(O3199,2)={"07","19"}),VALUE(RIGHT(O3199,2))&gt;5)),TRUE,FALSE))</f>
        <v/>
      </c>
    </row>
    <row r="3200" spans="12:20" x14ac:dyDescent="0.25">
      <c r="L3200" s="75">
        <f>COUNTIF($B$2:B3200,B3200)</f>
        <v>0</v>
      </c>
      <c r="M3200" s="75">
        <f>COUNTIF($L$2:L3200,4)</f>
        <v>42</v>
      </c>
      <c r="N3200" s="76" t="str">
        <f t="shared" si="249"/>
        <v>0</v>
      </c>
      <c r="O3200" s="76" t="str">
        <f t="shared" si="245"/>
        <v/>
      </c>
      <c r="P3200" s="75" t="str">
        <f t="shared" si="246"/>
        <v/>
      </c>
      <c r="Q3200" s="77" t="str">
        <f t="shared" si="247"/>
        <v/>
      </c>
      <c r="R3200" s="77" t="str">
        <f t="shared" si="248"/>
        <v/>
      </c>
      <c r="S3200" s="77" t="str">
        <f>IF(O3200="","",IF(OR(VALUE(LEFT(O3200,2))&gt;IF(RIGHT(J3200,1)="M",7,19),AND(OR(LEFT(O3200,2)={"07","19"}),VALUE(RIGHT(O3200,2))&gt;15)),TRUE,FALSE))</f>
        <v/>
      </c>
      <c r="T3200" s="77" t="str">
        <f>IF(O3200="","",IF(OR(VALUE(LEFT(O3200,2))&gt;IF(RIGHT(J3200,1)="M",7,19),AND(OR(LEFT(O3200,2)={"07","19"}),VALUE(RIGHT(O3200,2))&gt;5)),TRUE,FALSE))</f>
        <v/>
      </c>
    </row>
    <row r="3201" spans="12:20" x14ac:dyDescent="0.25">
      <c r="L3201" s="75">
        <f>COUNTIF($B$2:B3201,B3201)</f>
        <v>0</v>
      </c>
      <c r="M3201" s="75">
        <f>COUNTIF($L$2:L3201,4)</f>
        <v>42</v>
      </c>
      <c r="N3201" s="76" t="str">
        <f t="shared" si="249"/>
        <v>0</v>
      </c>
      <c r="O3201" s="76" t="str">
        <f t="shared" si="245"/>
        <v/>
      </c>
      <c r="P3201" s="75" t="str">
        <f t="shared" si="246"/>
        <v/>
      </c>
      <c r="Q3201" s="77" t="str">
        <f t="shared" si="247"/>
        <v/>
      </c>
      <c r="R3201" s="77" t="str">
        <f t="shared" si="248"/>
        <v/>
      </c>
      <c r="S3201" s="77" t="str">
        <f>IF(O3201="","",IF(OR(VALUE(LEFT(O3201,2))&gt;IF(RIGHT(J3201,1)="M",7,19),AND(OR(LEFT(O3201,2)={"07","19"}),VALUE(RIGHT(O3201,2))&gt;15)),TRUE,FALSE))</f>
        <v/>
      </c>
      <c r="T3201" s="77" t="str">
        <f>IF(O3201="","",IF(OR(VALUE(LEFT(O3201,2))&gt;IF(RIGHT(J3201,1)="M",7,19),AND(OR(LEFT(O3201,2)={"07","19"}),VALUE(RIGHT(O3201,2))&gt;5)),TRUE,FALSE))</f>
        <v/>
      </c>
    </row>
    <row r="3202" spans="12:20" x14ac:dyDescent="0.25">
      <c r="L3202" s="75">
        <f>COUNTIF($B$2:B3202,B3202)</f>
        <v>0</v>
      </c>
      <c r="M3202" s="75">
        <f>COUNTIF($L$2:L3202,4)</f>
        <v>42</v>
      </c>
      <c r="N3202" s="76" t="str">
        <f t="shared" si="249"/>
        <v>0</v>
      </c>
      <c r="O3202" s="76" t="str">
        <f t="shared" ref="O3202:O3265" si="250">TRIM(SUBSTITUTE(SUBSTITUTE(D3202,"+",""),"_",""))</f>
        <v/>
      </c>
      <c r="P3202" s="75" t="str">
        <f t="shared" ref="P3202:P3265" si="251">TRIM(SUBSTITUTE(SUBSTITUTE(E3202,"+",""),"_",""))</f>
        <v/>
      </c>
      <c r="Q3202" s="77" t="str">
        <f t="shared" ref="Q3202:Q3265" si="252">IFERROR(IF(RIGHT(P3202,2)&lt;RIGHT(O3202,2),IF(P3202&lt;O3202,P3202+2360-O3202,P3202-40-O3202),IF(P3202&lt;O3202,P3202+2400-O3202,P3202-O3202)),"")</f>
        <v/>
      </c>
      <c r="R3202" s="77" t="str">
        <f t="shared" ref="R3202:R3265" si="253">IFERROR(ROUNDDOWN(Q3202/100,0),"")</f>
        <v/>
      </c>
      <c r="S3202" s="77" t="str">
        <f>IF(O3202="","",IF(OR(VALUE(LEFT(O3202,2))&gt;IF(RIGHT(J3202,1)="M",7,19),AND(OR(LEFT(O3202,2)={"07","19"}),VALUE(RIGHT(O3202,2))&gt;15)),TRUE,FALSE))</f>
        <v/>
      </c>
      <c r="T3202" s="77" t="str">
        <f>IF(O3202="","",IF(OR(VALUE(LEFT(O3202,2))&gt;IF(RIGHT(J3202,1)="M",7,19),AND(OR(LEFT(O3202,2)={"07","19"}),VALUE(RIGHT(O3202,2))&gt;5)),TRUE,FALSE))</f>
        <v/>
      </c>
    </row>
    <row r="3203" spans="12:20" x14ac:dyDescent="0.25">
      <c r="L3203" s="75">
        <f>COUNTIF($B$2:B3203,B3203)</f>
        <v>0</v>
      </c>
      <c r="M3203" s="75">
        <f>COUNTIF($L$2:L3203,4)</f>
        <v>42</v>
      </c>
      <c r="N3203" s="76" t="str">
        <f t="shared" ref="N3203:N3266" si="254">A3203&amp;DAY(C3203)</f>
        <v>0</v>
      </c>
      <c r="O3203" s="76" t="str">
        <f t="shared" si="250"/>
        <v/>
      </c>
      <c r="P3203" s="75" t="str">
        <f t="shared" si="251"/>
        <v/>
      </c>
      <c r="Q3203" s="77" t="str">
        <f t="shared" si="252"/>
        <v/>
      </c>
      <c r="R3203" s="77" t="str">
        <f t="shared" si="253"/>
        <v/>
      </c>
      <c r="S3203" s="77" t="str">
        <f>IF(O3203="","",IF(OR(VALUE(LEFT(O3203,2))&gt;IF(RIGHT(J3203,1)="M",7,19),AND(OR(LEFT(O3203,2)={"07","19"}),VALUE(RIGHT(O3203,2))&gt;15)),TRUE,FALSE))</f>
        <v/>
      </c>
      <c r="T3203" s="77" t="str">
        <f>IF(O3203="","",IF(OR(VALUE(LEFT(O3203,2))&gt;IF(RIGHT(J3203,1)="M",7,19),AND(OR(LEFT(O3203,2)={"07","19"}),VALUE(RIGHT(O3203,2))&gt;5)),TRUE,FALSE))</f>
        <v/>
      </c>
    </row>
    <row r="3204" spans="12:20" x14ac:dyDescent="0.25">
      <c r="L3204" s="75">
        <f>COUNTIF($B$2:B3204,B3204)</f>
        <v>0</v>
      </c>
      <c r="M3204" s="75">
        <f>COUNTIF($L$2:L3204,4)</f>
        <v>42</v>
      </c>
      <c r="N3204" s="76" t="str">
        <f t="shared" si="254"/>
        <v>0</v>
      </c>
      <c r="O3204" s="76" t="str">
        <f t="shared" si="250"/>
        <v/>
      </c>
      <c r="P3204" s="75" t="str">
        <f t="shared" si="251"/>
        <v/>
      </c>
      <c r="Q3204" s="77" t="str">
        <f t="shared" si="252"/>
        <v/>
      </c>
      <c r="R3204" s="77" t="str">
        <f t="shared" si="253"/>
        <v/>
      </c>
      <c r="S3204" s="77" t="str">
        <f>IF(O3204="","",IF(OR(VALUE(LEFT(O3204,2))&gt;IF(RIGHT(J3204,1)="M",7,19),AND(OR(LEFT(O3204,2)={"07","19"}),VALUE(RIGHT(O3204,2))&gt;15)),TRUE,FALSE))</f>
        <v/>
      </c>
      <c r="T3204" s="77" t="str">
        <f>IF(O3204="","",IF(OR(VALUE(LEFT(O3204,2))&gt;IF(RIGHT(J3204,1)="M",7,19),AND(OR(LEFT(O3204,2)={"07","19"}),VALUE(RIGHT(O3204,2))&gt;5)),TRUE,FALSE))</f>
        <v/>
      </c>
    </row>
    <row r="3205" spans="12:20" x14ac:dyDescent="0.25">
      <c r="L3205" s="75">
        <f>COUNTIF($B$2:B3205,B3205)</f>
        <v>0</v>
      </c>
      <c r="M3205" s="75">
        <f>COUNTIF($L$2:L3205,4)</f>
        <v>42</v>
      </c>
      <c r="N3205" s="76" t="str">
        <f t="shared" si="254"/>
        <v>0</v>
      </c>
      <c r="O3205" s="76" t="str">
        <f t="shared" si="250"/>
        <v/>
      </c>
      <c r="P3205" s="75" t="str">
        <f t="shared" si="251"/>
        <v/>
      </c>
      <c r="Q3205" s="77" t="str">
        <f t="shared" si="252"/>
        <v/>
      </c>
      <c r="R3205" s="77" t="str">
        <f t="shared" si="253"/>
        <v/>
      </c>
      <c r="S3205" s="77" t="str">
        <f>IF(O3205="","",IF(OR(VALUE(LEFT(O3205,2))&gt;IF(RIGHT(J3205,1)="M",7,19),AND(OR(LEFT(O3205,2)={"07","19"}),VALUE(RIGHT(O3205,2))&gt;15)),TRUE,FALSE))</f>
        <v/>
      </c>
      <c r="T3205" s="77" t="str">
        <f>IF(O3205="","",IF(OR(VALUE(LEFT(O3205,2))&gt;IF(RIGHT(J3205,1)="M",7,19),AND(OR(LEFT(O3205,2)={"07","19"}),VALUE(RIGHT(O3205,2))&gt;5)),TRUE,FALSE))</f>
        <v/>
      </c>
    </row>
    <row r="3206" spans="12:20" x14ac:dyDescent="0.25">
      <c r="L3206" s="75">
        <f>COUNTIF($B$2:B3206,B3206)</f>
        <v>0</v>
      </c>
      <c r="M3206" s="75">
        <f>COUNTIF($L$2:L3206,4)</f>
        <v>42</v>
      </c>
      <c r="N3206" s="76" t="str">
        <f t="shared" si="254"/>
        <v>0</v>
      </c>
      <c r="O3206" s="76" t="str">
        <f t="shared" si="250"/>
        <v/>
      </c>
      <c r="P3206" s="75" t="str">
        <f t="shared" si="251"/>
        <v/>
      </c>
      <c r="Q3206" s="77" t="str">
        <f t="shared" si="252"/>
        <v/>
      </c>
      <c r="R3206" s="77" t="str">
        <f t="shared" si="253"/>
        <v/>
      </c>
      <c r="S3206" s="77" t="str">
        <f>IF(O3206="","",IF(OR(VALUE(LEFT(O3206,2))&gt;IF(RIGHT(J3206,1)="M",7,19),AND(OR(LEFT(O3206,2)={"07","19"}),VALUE(RIGHT(O3206,2))&gt;15)),TRUE,FALSE))</f>
        <v/>
      </c>
      <c r="T3206" s="77" t="str">
        <f>IF(O3206="","",IF(OR(VALUE(LEFT(O3206,2))&gt;IF(RIGHT(J3206,1)="M",7,19),AND(OR(LEFT(O3206,2)={"07","19"}),VALUE(RIGHT(O3206,2))&gt;5)),TRUE,FALSE))</f>
        <v/>
      </c>
    </row>
    <row r="3207" spans="12:20" x14ac:dyDescent="0.25">
      <c r="L3207" s="75">
        <f>COUNTIF($B$2:B3207,B3207)</f>
        <v>0</v>
      </c>
      <c r="M3207" s="75">
        <f>COUNTIF($L$2:L3207,4)</f>
        <v>42</v>
      </c>
      <c r="N3207" s="76" t="str">
        <f t="shared" si="254"/>
        <v>0</v>
      </c>
      <c r="O3207" s="76" t="str">
        <f t="shared" si="250"/>
        <v/>
      </c>
      <c r="P3207" s="75" t="str">
        <f t="shared" si="251"/>
        <v/>
      </c>
      <c r="Q3207" s="77" t="str">
        <f t="shared" si="252"/>
        <v/>
      </c>
      <c r="R3207" s="77" t="str">
        <f t="shared" si="253"/>
        <v/>
      </c>
      <c r="S3207" s="77" t="str">
        <f>IF(O3207="","",IF(OR(VALUE(LEFT(O3207,2))&gt;IF(RIGHT(J3207,1)="M",7,19),AND(OR(LEFT(O3207,2)={"07","19"}),VALUE(RIGHT(O3207,2))&gt;15)),TRUE,FALSE))</f>
        <v/>
      </c>
      <c r="T3207" s="77" t="str">
        <f>IF(O3207="","",IF(OR(VALUE(LEFT(O3207,2))&gt;IF(RIGHT(J3207,1)="M",7,19),AND(OR(LEFT(O3207,2)={"07","19"}),VALUE(RIGHT(O3207,2))&gt;5)),TRUE,FALSE))</f>
        <v/>
      </c>
    </row>
    <row r="3208" spans="12:20" x14ac:dyDescent="0.25">
      <c r="L3208" s="75">
        <f>COUNTIF($B$2:B3208,B3208)</f>
        <v>0</v>
      </c>
      <c r="M3208" s="75">
        <f>COUNTIF($L$2:L3208,4)</f>
        <v>42</v>
      </c>
      <c r="N3208" s="76" t="str">
        <f t="shared" si="254"/>
        <v>0</v>
      </c>
      <c r="O3208" s="76" t="str">
        <f t="shared" si="250"/>
        <v/>
      </c>
      <c r="P3208" s="75" t="str">
        <f t="shared" si="251"/>
        <v/>
      </c>
      <c r="Q3208" s="77" t="str">
        <f t="shared" si="252"/>
        <v/>
      </c>
      <c r="R3208" s="77" t="str">
        <f t="shared" si="253"/>
        <v/>
      </c>
      <c r="S3208" s="77" t="str">
        <f>IF(O3208="","",IF(OR(VALUE(LEFT(O3208,2))&gt;IF(RIGHT(J3208,1)="M",7,19),AND(OR(LEFT(O3208,2)={"07","19"}),VALUE(RIGHT(O3208,2))&gt;15)),TRUE,FALSE))</f>
        <v/>
      </c>
      <c r="T3208" s="77" t="str">
        <f>IF(O3208="","",IF(OR(VALUE(LEFT(O3208,2))&gt;IF(RIGHT(J3208,1)="M",7,19),AND(OR(LEFT(O3208,2)={"07","19"}),VALUE(RIGHT(O3208,2))&gt;5)),TRUE,FALSE))</f>
        <v/>
      </c>
    </row>
    <row r="3209" spans="12:20" x14ac:dyDescent="0.25">
      <c r="L3209" s="75">
        <f>COUNTIF($B$2:B3209,B3209)</f>
        <v>0</v>
      </c>
      <c r="M3209" s="75">
        <f>COUNTIF($L$2:L3209,4)</f>
        <v>42</v>
      </c>
      <c r="N3209" s="76" t="str">
        <f t="shared" si="254"/>
        <v>0</v>
      </c>
      <c r="O3209" s="76" t="str">
        <f t="shared" si="250"/>
        <v/>
      </c>
      <c r="P3209" s="75" t="str">
        <f t="shared" si="251"/>
        <v/>
      </c>
      <c r="Q3209" s="77" t="str">
        <f t="shared" si="252"/>
        <v/>
      </c>
      <c r="R3209" s="77" t="str">
        <f t="shared" si="253"/>
        <v/>
      </c>
      <c r="S3209" s="77" t="str">
        <f>IF(O3209="","",IF(OR(VALUE(LEFT(O3209,2))&gt;IF(RIGHT(J3209,1)="M",7,19),AND(OR(LEFT(O3209,2)={"07","19"}),VALUE(RIGHT(O3209,2))&gt;15)),TRUE,FALSE))</f>
        <v/>
      </c>
      <c r="T3209" s="77" t="str">
        <f>IF(O3209="","",IF(OR(VALUE(LEFT(O3209,2))&gt;IF(RIGHT(J3209,1)="M",7,19),AND(OR(LEFT(O3209,2)={"07","19"}),VALUE(RIGHT(O3209,2))&gt;5)),TRUE,FALSE))</f>
        <v/>
      </c>
    </row>
    <row r="3210" spans="12:20" x14ac:dyDescent="0.25">
      <c r="L3210" s="75">
        <f>COUNTIF($B$2:B3210,B3210)</f>
        <v>0</v>
      </c>
      <c r="M3210" s="75">
        <f>COUNTIF($L$2:L3210,4)</f>
        <v>42</v>
      </c>
      <c r="N3210" s="76" t="str">
        <f t="shared" si="254"/>
        <v>0</v>
      </c>
      <c r="O3210" s="76" t="str">
        <f t="shared" si="250"/>
        <v/>
      </c>
      <c r="P3210" s="75" t="str">
        <f t="shared" si="251"/>
        <v/>
      </c>
      <c r="Q3210" s="77" t="str">
        <f t="shared" si="252"/>
        <v/>
      </c>
      <c r="R3210" s="77" t="str">
        <f t="shared" si="253"/>
        <v/>
      </c>
      <c r="S3210" s="77" t="str">
        <f>IF(O3210="","",IF(OR(VALUE(LEFT(O3210,2))&gt;IF(RIGHT(J3210,1)="M",7,19),AND(OR(LEFT(O3210,2)={"07","19"}),VALUE(RIGHT(O3210,2))&gt;15)),TRUE,FALSE))</f>
        <v/>
      </c>
      <c r="T3210" s="77" t="str">
        <f>IF(O3210="","",IF(OR(VALUE(LEFT(O3210,2))&gt;IF(RIGHT(J3210,1)="M",7,19),AND(OR(LEFT(O3210,2)={"07","19"}),VALUE(RIGHT(O3210,2))&gt;5)),TRUE,FALSE))</f>
        <v/>
      </c>
    </row>
    <row r="3211" spans="12:20" x14ac:dyDescent="0.25">
      <c r="L3211" s="75">
        <f>COUNTIF($B$2:B3211,B3211)</f>
        <v>0</v>
      </c>
      <c r="M3211" s="75">
        <f>COUNTIF($L$2:L3211,4)</f>
        <v>42</v>
      </c>
      <c r="N3211" s="76" t="str">
        <f t="shared" si="254"/>
        <v>0</v>
      </c>
      <c r="O3211" s="76" t="str">
        <f t="shared" si="250"/>
        <v/>
      </c>
      <c r="P3211" s="75" t="str">
        <f t="shared" si="251"/>
        <v/>
      </c>
      <c r="Q3211" s="77" t="str">
        <f t="shared" si="252"/>
        <v/>
      </c>
      <c r="R3211" s="77" t="str">
        <f t="shared" si="253"/>
        <v/>
      </c>
      <c r="S3211" s="77" t="str">
        <f>IF(O3211="","",IF(OR(VALUE(LEFT(O3211,2))&gt;IF(RIGHT(J3211,1)="M",7,19),AND(OR(LEFT(O3211,2)={"07","19"}),VALUE(RIGHT(O3211,2))&gt;15)),TRUE,FALSE))</f>
        <v/>
      </c>
      <c r="T3211" s="77" t="str">
        <f>IF(O3211="","",IF(OR(VALUE(LEFT(O3211,2))&gt;IF(RIGHT(J3211,1)="M",7,19),AND(OR(LEFT(O3211,2)={"07","19"}),VALUE(RIGHT(O3211,2))&gt;5)),TRUE,FALSE))</f>
        <v/>
      </c>
    </row>
    <row r="3212" spans="12:20" x14ac:dyDescent="0.25">
      <c r="L3212" s="75">
        <f>COUNTIF($B$2:B3212,B3212)</f>
        <v>0</v>
      </c>
      <c r="M3212" s="75">
        <f>COUNTIF($L$2:L3212,4)</f>
        <v>42</v>
      </c>
      <c r="N3212" s="76" t="str">
        <f t="shared" si="254"/>
        <v>0</v>
      </c>
      <c r="O3212" s="76" t="str">
        <f t="shared" si="250"/>
        <v/>
      </c>
      <c r="P3212" s="75" t="str">
        <f t="shared" si="251"/>
        <v/>
      </c>
      <c r="Q3212" s="77" t="str">
        <f t="shared" si="252"/>
        <v/>
      </c>
      <c r="R3212" s="77" t="str">
        <f t="shared" si="253"/>
        <v/>
      </c>
      <c r="S3212" s="77" t="str">
        <f>IF(O3212="","",IF(OR(VALUE(LEFT(O3212,2))&gt;IF(RIGHT(J3212,1)="M",7,19),AND(OR(LEFT(O3212,2)={"07","19"}),VALUE(RIGHT(O3212,2))&gt;15)),TRUE,FALSE))</f>
        <v/>
      </c>
      <c r="T3212" s="77" t="str">
        <f>IF(O3212="","",IF(OR(VALUE(LEFT(O3212,2))&gt;IF(RIGHT(J3212,1)="M",7,19),AND(OR(LEFT(O3212,2)={"07","19"}),VALUE(RIGHT(O3212,2))&gt;5)),TRUE,FALSE))</f>
        <v/>
      </c>
    </row>
    <row r="3213" spans="12:20" x14ac:dyDescent="0.25">
      <c r="L3213" s="75">
        <f>COUNTIF($B$2:B3213,B3213)</f>
        <v>0</v>
      </c>
      <c r="M3213" s="75">
        <f>COUNTIF($L$2:L3213,4)</f>
        <v>42</v>
      </c>
      <c r="N3213" s="76" t="str">
        <f t="shared" si="254"/>
        <v>0</v>
      </c>
      <c r="O3213" s="76" t="str">
        <f t="shared" si="250"/>
        <v/>
      </c>
      <c r="P3213" s="75" t="str">
        <f t="shared" si="251"/>
        <v/>
      </c>
      <c r="Q3213" s="77" t="str">
        <f t="shared" si="252"/>
        <v/>
      </c>
      <c r="R3213" s="77" t="str">
        <f t="shared" si="253"/>
        <v/>
      </c>
      <c r="S3213" s="77" t="str">
        <f>IF(O3213="","",IF(OR(VALUE(LEFT(O3213,2))&gt;IF(RIGHT(J3213,1)="M",7,19),AND(OR(LEFT(O3213,2)={"07","19"}),VALUE(RIGHT(O3213,2))&gt;15)),TRUE,FALSE))</f>
        <v/>
      </c>
      <c r="T3213" s="77" t="str">
        <f>IF(O3213="","",IF(OR(VALUE(LEFT(O3213,2))&gt;IF(RIGHT(J3213,1)="M",7,19),AND(OR(LEFT(O3213,2)={"07","19"}),VALUE(RIGHT(O3213,2))&gt;5)),TRUE,FALSE))</f>
        <v/>
      </c>
    </row>
    <row r="3214" spans="12:20" x14ac:dyDescent="0.25">
      <c r="L3214" s="75">
        <f>COUNTIF($B$2:B3214,B3214)</f>
        <v>0</v>
      </c>
      <c r="M3214" s="75">
        <f>COUNTIF($L$2:L3214,4)</f>
        <v>42</v>
      </c>
      <c r="N3214" s="76" t="str">
        <f t="shared" si="254"/>
        <v>0</v>
      </c>
      <c r="O3214" s="76" t="str">
        <f t="shared" si="250"/>
        <v/>
      </c>
      <c r="P3214" s="75" t="str">
        <f t="shared" si="251"/>
        <v/>
      </c>
      <c r="Q3214" s="77" t="str">
        <f t="shared" si="252"/>
        <v/>
      </c>
      <c r="R3214" s="77" t="str">
        <f t="shared" si="253"/>
        <v/>
      </c>
      <c r="S3214" s="77" t="str">
        <f>IF(O3214="","",IF(OR(VALUE(LEFT(O3214,2))&gt;IF(RIGHT(J3214,1)="M",7,19),AND(OR(LEFT(O3214,2)={"07","19"}),VALUE(RIGHT(O3214,2))&gt;15)),TRUE,FALSE))</f>
        <v/>
      </c>
      <c r="T3214" s="77" t="str">
        <f>IF(O3214="","",IF(OR(VALUE(LEFT(O3214,2))&gt;IF(RIGHT(J3214,1)="M",7,19),AND(OR(LEFT(O3214,2)={"07","19"}),VALUE(RIGHT(O3214,2))&gt;5)),TRUE,FALSE))</f>
        <v/>
      </c>
    </row>
    <row r="3215" spans="12:20" x14ac:dyDescent="0.25">
      <c r="L3215" s="75">
        <f>COUNTIF($B$2:B3215,B3215)</f>
        <v>0</v>
      </c>
      <c r="M3215" s="75">
        <f>COUNTIF($L$2:L3215,4)</f>
        <v>42</v>
      </c>
      <c r="N3215" s="76" t="str">
        <f t="shared" si="254"/>
        <v>0</v>
      </c>
      <c r="O3215" s="76" t="str">
        <f t="shared" si="250"/>
        <v/>
      </c>
      <c r="P3215" s="75" t="str">
        <f t="shared" si="251"/>
        <v/>
      </c>
      <c r="Q3215" s="77" t="str">
        <f t="shared" si="252"/>
        <v/>
      </c>
      <c r="R3215" s="77" t="str">
        <f t="shared" si="253"/>
        <v/>
      </c>
      <c r="S3215" s="77" t="str">
        <f>IF(O3215="","",IF(OR(VALUE(LEFT(O3215,2))&gt;IF(RIGHT(J3215,1)="M",7,19),AND(OR(LEFT(O3215,2)={"07","19"}),VALUE(RIGHT(O3215,2))&gt;15)),TRUE,FALSE))</f>
        <v/>
      </c>
      <c r="T3215" s="77" t="str">
        <f>IF(O3215="","",IF(OR(VALUE(LEFT(O3215,2))&gt;IF(RIGHT(J3215,1)="M",7,19),AND(OR(LEFT(O3215,2)={"07","19"}),VALUE(RIGHT(O3215,2))&gt;5)),TRUE,FALSE))</f>
        <v/>
      </c>
    </row>
    <row r="3216" spans="12:20" x14ac:dyDescent="0.25">
      <c r="L3216" s="75">
        <f>COUNTIF($B$2:B3216,B3216)</f>
        <v>0</v>
      </c>
      <c r="M3216" s="75">
        <f>COUNTIF($L$2:L3216,4)</f>
        <v>42</v>
      </c>
      <c r="N3216" s="76" t="str">
        <f t="shared" si="254"/>
        <v>0</v>
      </c>
      <c r="O3216" s="76" t="str">
        <f t="shared" si="250"/>
        <v/>
      </c>
      <c r="P3216" s="75" t="str">
        <f t="shared" si="251"/>
        <v/>
      </c>
      <c r="Q3216" s="77" t="str">
        <f t="shared" si="252"/>
        <v/>
      </c>
      <c r="R3216" s="77" t="str">
        <f t="shared" si="253"/>
        <v/>
      </c>
      <c r="S3216" s="77" t="str">
        <f>IF(O3216="","",IF(OR(VALUE(LEFT(O3216,2))&gt;IF(RIGHT(J3216,1)="M",7,19),AND(OR(LEFT(O3216,2)={"07","19"}),VALUE(RIGHT(O3216,2))&gt;15)),TRUE,FALSE))</f>
        <v/>
      </c>
      <c r="T3216" s="77" t="str">
        <f>IF(O3216="","",IF(OR(VALUE(LEFT(O3216,2))&gt;IF(RIGHT(J3216,1)="M",7,19),AND(OR(LEFT(O3216,2)={"07","19"}),VALUE(RIGHT(O3216,2))&gt;5)),TRUE,FALSE))</f>
        <v/>
      </c>
    </row>
    <row r="3217" spans="12:20" x14ac:dyDescent="0.25">
      <c r="L3217" s="75">
        <f>COUNTIF($B$2:B3217,B3217)</f>
        <v>0</v>
      </c>
      <c r="M3217" s="75">
        <f>COUNTIF($L$2:L3217,4)</f>
        <v>42</v>
      </c>
      <c r="N3217" s="76" t="str">
        <f t="shared" si="254"/>
        <v>0</v>
      </c>
      <c r="O3217" s="76" t="str">
        <f t="shared" si="250"/>
        <v/>
      </c>
      <c r="P3217" s="75" t="str">
        <f t="shared" si="251"/>
        <v/>
      </c>
      <c r="Q3217" s="77" t="str">
        <f t="shared" si="252"/>
        <v/>
      </c>
      <c r="R3217" s="77" t="str">
        <f t="shared" si="253"/>
        <v/>
      </c>
      <c r="S3217" s="77" t="str">
        <f>IF(O3217="","",IF(OR(VALUE(LEFT(O3217,2))&gt;IF(RIGHT(J3217,1)="M",7,19),AND(OR(LEFT(O3217,2)={"07","19"}),VALUE(RIGHT(O3217,2))&gt;15)),TRUE,FALSE))</f>
        <v/>
      </c>
      <c r="T3217" s="77" t="str">
        <f>IF(O3217="","",IF(OR(VALUE(LEFT(O3217,2))&gt;IF(RIGHT(J3217,1)="M",7,19),AND(OR(LEFT(O3217,2)={"07","19"}),VALUE(RIGHT(O3217,2))&gt;5)),TRUE,FALSE))</f>
        <v/>
      </c>
    </row>
    <row r="3218" spans="12:20" x14ac:dyDescent="0.25">
      <c r="L3218" s="75">
        <f>COUNTIF($B$2:B3218,B3218)</f>
        <v>0</v>
      </c>
      <c r="M3218" s="75">
        <f>COUNTIF($L$2:L3218,4)</f>
        <v>42</v>
      </c>
      <c r="N3218" s="76" t="str">
        <f t="shared" si="254"/>
        <v>0</v>
      </c>
      <c r="O3218" s="76" t="str">
        <f t="shared" si="250"/>
        <v/>
      </c>
      <c r="P3218" s="75" t="str">
        <f t="shared" si="251"/>
        <v/>
      </c>
      <c r="Q3218" s="77" t="str">
        <f t="shared" si="252"/>
        <v/>
      </c>
      <c r="R3218" s="77" t="str">
        <f t="shared" si="253"/>
        <v/>
      </c>
      <c r="S3218" s="77" t="str">
        <f>IF(O3218="","",IF(OR(VALUE(LEFT(O3218,2))&gt;IF(RIGHT(J3218,1)="M",7,19),AND(OR(LEFT(O3218,2)={"07","19"}),VALUE(RIGHT(O3218,2))&gt;15)),TRUE,FALSE))</f>
        <v/>
      </c>
      <c r="T3218" s="77" t="str">
        <f>IF(O3218="","",IF(OR(VALUE(LEFT(O3218,2))&gt;IF(RIGHT(J3218,1)="M",7,19),AND(OR(LEFT(O3218,2)={"07","19"}),VALUE(RIGHT(O3218,2))&gt;5)),TRUE,FALSE))</f>
        <v/>
      </c>
    </row>
    <row r="3219" spans="12:20" x14ac:dyDescent="0.25">
      <c r="L3219" s="75">
        <f>COUNTIF($B$2:B3219,B3219)</f>
        <v>0</v>
      </c>
      <c r="M3219" s="75">
        <f>COUNTIF($L$2:L3219,4)</f>
        <v>42</v>
      </c>
      <c r="N3219" s="76" t="str">
        <f t="shared" si="254"/>
        <v>0</v>
      </c>
      <c r="O3219" s="76" t="str">
        <f t="shared" si="250"/>
        <v/>
      </c>
      <c r="P3219" s="75" t="str">
        <f t="shared" si="251"/>
        <v/>
      </c>
      <c r="Q3219" s="77" t="str">
        <f t="shared" si="252"/>
        <v/>
      </c>
      <c r="R3219" s="77" t="str">
        <f t="shared" si="253"/>
        <v/>
      </c>
      <c r="S3219" s="77" t="str">
        <f>IF(O3219="","",IF(OR(VALUE(LEFT(O3219,2))&gt;IF(RIGHT(J3219,1)="M",7,19),AND(OR(LEFT(O3219,2)={"07","19"}),VALUE(RIGHT(O3219,2))&gt;15)),TRUE,FALSE))</f>
        <v/>
      </c>
      <c r="T3219" s="77" t="str">
        <f>IF(O3219="","",IF(OR(VALUE(LEFT(O3219,2))&gt;IF(RIGHT(J3219,1)="M",7,19),AND(OR(LEFT(O3219,2)={"07","19"}),VALUE(RIGHT(O3219,2))&gt;5)),TRUE,FALSE))</f>
        <v/>
      </c>
    </row>
    <row r="3220" spans="12:20" x14ac:dyDescent="0.25">
      <c r="L3220" s="75">
        <f>COUNTIF($B$2:B3220,B3220)</f>
        <v>0</v>
      </c>
      <c r="M3220" s="75">
        <f>COUNTIF($L$2:L3220,4)</f>
        <v>42</v>
      </c>
      <c r="N3220" s="76" t="str">
        <f t="shared" si="254"/>
        <v>0</v>
      </c>
      <c r="O3220" s="76" t="str">
        <f t="shared" si="250"/>
        <v/>
      </c>
      <c r="P3220" s="75" t="str">
        <f t="shared" si="251"/>
        <v/>
      </c>
      <c r="Q3220" s="77" t="str">
        <f t="shared" si="252"/>
        <v/>
      </c>
      <c r="R3220" s="77" t="str">
        <f t="shared" si="253"/>
        <v/>
      </c>
      <c r="S3220" s="77" t="str">
        <f>IF(O3220="","",IF(OR(VALUE(LEFT(O3220,2))&gt;IF(RIGHT(J3220,1)="M",7,19),AND(OR(LEFT(O3220,2)={"07","19"}),VALUE(RIGHT(O3220,2))&gt;15)),TRUE,FALSE))</f>
        <v/>
      </c>
      <c r="T3220" s="77" t="str">
        <f>IF(O3220="","",IF(OR(VALUE(LEFT(O3220,2))&gt;IF(RIGHT(J3220,1)="M",7,19),AND(OR(LEFT(O3220,2)={"07","19"}),VALUE(RIGHT(O3220,2))&gt;5)),TRUE,FALSE))</f>
        <v/>
      </c>
    </row>
    <row r="3221" spans="12:20" x14ac:dyDescent="0.25">
      <c r="L3221" s="75">
        <f>COUNTIF($B$2:B3221,B3221)</f>
        <v>0</v>
      </c>
      <c r="M3221" s="75">
        <f>COUNTIF($L$2:L3221,4)</f>
        <v>42</v>
      </c>
      <c r="N3221" s="76" t="str">
        <f t="shared" si="254"/>
        <v>0</v>
      </c>
      <c r="O3221" s="76" t="str">
        <f t="shared" si="250"/>
        <v/>
      </c>
      <c r="P3221" s="75" t="str">
        <f t="shared" si="251"/>
        <v/>
      </c>
      <c r="Q3221" s="77" t="str">
        <f t="shared" si="252"/>
        <v/>
      </c>
      <c r="R3221" s="77" t="str">
        <f t="shared" si="253"/>
        <v/>
      </c>
      <c r="S3221" s="77" t="str">
        <f>IF(O3221="","",IF(OR(VALUE(LEFT(O3221,2))&gt;IF(RIGHT(J3221,1)="M",7,19),AND(OR(LEFT(O3221,2)={"07","19"}),VALUE(RIGHT(O3221,2))&gt;15)),TRUE,FALSE))</f>
        <v/>
      </c>
      <c r="T3221" s="77" t="str">
        <f>IF(O3221="","",IF(OR(VALUE(LEFT(O3221,2))&gt;IF(RIGHT(J3221,1)="M",7,19),AND(OR(LEFT(O3221,2)={"07","19"}),VALUE(RIGHT(O3221,2))&gt;5)),TRUE,FALSE))</f>
        <v/>
      </c>
    </row>
    <row r="3222" spans="12:20" x14ac:dyDescent="0.25">
      <c r="L3222" s="75">
        <f>COUNTIF($B$2:B3222,B3222)</f>
        <v>0</v>
      </c>
      <c r="M3222" s="75">
        <f>COUNTIF($L$2:L3222,4)</f>
        <v>42</v>
      </c>
      <c r="N3222" s="76" t="str">
        <f t="shared" si="254"/>
        <v>0</v>
      </c>
      <c r="O3222" s="76" t="str">
        <f t="shared" si="250"/>
        <v/>
      </c>
      <c r="P3222" s="75" t="str">
        <f t="shared" si="251"/>
        <v/>
      </c>
      <c r="Q3222" s="77" t="str">
        <f t="shared" si="252"/>
        <v/>
      </c>
      <c r="R3222" s="77" t="str">
        <f t="shared" si="253"/>
        <v/>
      </c>
      <c r="S3222" s="77" t="str">
        <f>IF(O3222="","",IF(OR(VALUE(LEFT(O3222,2))&gt;IF(RIGHT(J3222,1)="M",7,19),AND(OR(LEFT(O3222,2)={"07","19"}),VALUE(RIGHT(O3222,2))&gt;15)),TRUE,FALSE))</f>
        <v/>
      </c>
      <c r="T3222" s="77" t="str">
        <f>IF(O3222="","",IF(OR(VALUE(LEFT(O3222,2))&gt;IF(RIGHT(J3222,1)="M",7,19),AND(OR(LEFT(O3222,2)={"07","19"}),VALUE(RIGHT(O3222,2))&gt;5)),TRUE,FALSE))</f>
        <v/>
      </c>
    </row>
    <row r="3223" spans="12:20" x14ac:dyDescent="0.25">
      <c r="L3223" s="75">
        <f>COUNTIF($B$2:B3223,B3223)</f>
        <v>0</v>
      </c>
      <c r="M3223" s="75">
        <f>COUNTIF($L$2:L3223,4)</f>
        <v>42</v>
      </c>
      <c r="N3223" s="76" t="str">
        <f t="shared" si="254"/>
        <v>0</v>
      </c>
      <c r="O3223" s="76" t="str">
        <f t="shared" si="250"/>
        <v/>
      </c>
      <c r="P3223" s="75" t="str">
        <f t="shared" si="251"/>
        <v/>
      </c>
      <c r="Q3223" s="77" t="str">
        <f t="shared" si="252"/>
        <v/>
      </c>
      <c r="R3223" s="77" t="str">
        <f t="shared" si="253"/>
        <v/>
      </c>
      <c r="S3223" s="77" t="str">
        <f>IF(O3223="","",IF(OR(VALUE(LEFT(O3223,2))&gt;IF(RIGHT(J3223,1)="M",7,19),AND(OR(LEFT(O3223,2)={"07","19"}),VALUE(RIGHT(O3223,2))&gt;15)),TRUE,FALSE))</f>
        <v/>
      </c>
      <c r="T3223" s="77" t="str">
        <f>IF(O3223="","",IF(OR(VALUE(LEFT(O3223,2))&gt;IF(RIGHT(J3223,1)="M",7,19),AND(OR(LEFT(O3223,2)={"07","19"}),VALUE(RIGHT(O3223,2))&gt;5)),TRUE,FALSE))</f>
        <v/>
      </c>
    </row>
    <row r="3224" spans="12:20" x14ac:dyDescent="0.25">
      <c r="L3224" s="75">
        <f>COUNTIF($B$2:B3224,B3224)</f>
        <v>0</v>
      </c>
      <c r="M3224" s="75">
        <f>COUNTIF($L$2:L3224,4)</f>
        <v>42</v>
      </c>
      <c r="N3224" s="76" t="str">
        <f t="shared" si="254"/>
        <v>0</v>
      </c>
      <c r="O3224" s="76" t="str">
        <f t="shared" si="250"/>
        <v/>
      </c>
      <c r="P3224" s="75" t="str">
        <f t="shared" si="251"/>
        <v/>
      </c>
      <c r="Q3224" s="77" t="str">
        <f t="shared" si="252"/>
        <v/>
      </c>
      <c r="R3224" s="77" t="str">
        <f t="shared" si="253"/>
        <v/>
      </c>
      <c r="S3224" s="77" t="str">
        <f>IF(O3224="","",IF(OR(VALUE(LEFT(O3224,2))&gt;IF(RIGHT(J3224,1)="M",7,19),AND(OR(LEFT(O3224,2)={"07","19"}),VALUE(RIGHT(O3224,2))&gt;15)),TRUE,FALSE))</f>
        <v/>
      </c>
      <c r="T3224" s="77" t="str">
        <f>IF(O3224="","",IF(OR(VALUE(LEFT(O3224,2))&gt;IF(RIGHT(J3224,1)="M",7,19),AND(OR(LEFT(O3224,2)={"07","19"}),VALUE(RIGHT(O3224,2))&gt;5)),TRUE,FALSE))</f>
        <v/>
      </c>
    </row>
    <row r="3225" spans="12:20" x14ac:dyDescent="0.25">
      <c r="L3225" s="75">
        <f>COUNTIF($B$2:B3225,B3225)</f>
        <v>0</v>
      </c>
      <c r="M3225" s="75">
        <f>COUNTIF($L$2:L3225,4)</f>
        <v>42</v>
      </c>
      <c r="N3225" s="76" t="str">
        <f t="shared" si="254"/>
        <v>0</v>
      </c>
      <c r="O3225" s="76" t="str">
        <f t="shared" si="250"/>
        <v/>
      </c>
      <c r="P3225" s="75" t="str">
        <f t="shared" si="251"/>
        <v/>
      </c>
      <c r="Q3225" s="77" t="str">
        <f t="shared" si="252"/>
        <v/>
      </c>
      <c r="R3225" s="77" t="str">
        <f t="shared" si="253"/>
        <v/>
      </c>
      <c r="S3225" s="77" t="str">
        <f>IF(O3225="","",IF(OR(VALUE(LEFT(O3225,2))&gt;IF(RIGHT(J3225,1)="M",7,19),AND(OR(LEFT(O3225,2)={"07","19"}),VALUE(RIGHT(O3225,2))&gt;15)),TRUE,FALSE))</f>
        <v/>
      </c>
      <c r="T3225" s="77" t="str">
        <f>IF(O3225="","",IF(OR(VALUE(LEFT(O3225,2))&gt;IF(RIGHT(J3225,1)="M",7,19),AND(OR(LEFT(O3225,2)={"07","19"}),VALUE(RIGHT(O3225,2))&gt;5)),TRUE,FALSE))</f>
        <v/>
      </c>
    </row>
    <row r="3226" spans="12:20" x14ac:dyDescent="0.25">
      <c r="L3226" s="75">
        <f>COUNTIF($B$2:B3226,B3226)</f>
        <v>0</v>
      </c>
      <c r="M3226" s="75">
        <f>COUNTIF($L$2:L3226,4)</f>
        <v>42</v>
      </c>
      <c r="N3226" s="76" t="str">
        <f t="shared" si="254"/>
        <v>0</v>
      </c>
      <c r="O3226" s="76" t="str">
        <f t="shared" si="250"/>
        <v/>
      </c>
      <c r="P3226" s="75" t="str">
        <f t="shared" si="251"/>
        <v/>
      </c>
      <c r="Q3226" s="77" t="str">
        <f t="shared" si="252"/>
        <v/>
      </c>
      <c r="R3226" s="77" t="str">
        <f t="shared" si="253"/>
        <v/>
      </c>
      <c r="S3226" s="77" t="str">
        <f>IF(O3226="","",IF(OR(VALUE(LEFT(O3226,2))&gt;IF(RIGHT(J3226,1)="M",7,19),AND(OR(LEFT(O3226,2)={"07","19"}),VALUE(RIGHT(O3226,2))&gt;15)),TRUE,FALSE))</f>
        <v/>
      </c>
      <c r="T3226" s="77" t="str">
        <f>IF(O3226="","",IF(OR(VALUE(LEFT(O3226,2))&gt;IF(RIGHT(J3226,1)="M",7,19),AND(OR(LEFT(O3226,2)={"07","19"}),VALUE(RIGHT(O3226,2))&gt;5)),TRUE,FALSE))</f>
        <v/>
      </c>
    </row>
    <row r="3227" spans="12:20" x14ac:dyDescent="0.25">
      <c r="L3227" s="75">
        <f>COUNTIF($B$2:B3227,B3227)</f>
        <v>0</v>
      </c>
      <c r="M3227" s="75">
        <f>COUNTIF($L$2:L3227,4)</f>
        <v>42</v>
      </c>
      <c r="N3227" s="76" t="str">
        <f t="shared" si="254"/>
        <v>0</v>
      </c>
      <c r="O3227" s="76" t="str">
        <f t="shared" si="250"/>
        <v/>
      </c>
      <c r="P3227" s="75" t="str">
        <f t="shared" si="251"/>
        <v/>
      </c>
      <c r="Q3227" s="77" t="str">
        <f t="shared" si="252"/>
        <v/>
      </c>
      <c r="R3227" s="77" t="str">
        <f t="shared" si="253"/>
        <v/>
      </c>
      <c r="S3227" s="77" t="str">
        <f>IF(O3227="","",IF(OR(VALUE(LEFT(O3227,2))&gt;IF(RIGHT(J3227,1)="M",7,19),AND(OR(LEFT(O3227,2)={"07","19"}),VALUE(RIGHT(O3227,2))&gt;15)),TRUE,FALSE))</f>
        <v/>
      </c>
      <c r="T3227" s="77" t="str">
        <f>IF(O3227="","",IF(OR(VALUE(LEFT(O3227,2))&gt;IF(RIGHT(J3227,1)="M",7,19),AND(OR(LEFT(O3227,2)={"07","19"}),VALUE(RIGHT(O3227,2))&gt;5)),TRUE,FALSE))</f>
        <v/>
      </c>
    </row>
    <row r="3228" spans="12:20" x14ac:dyDescent="0.25">
      <c r="L3228" s="75">
        <f>COUNTIF($B$2:B3228,B3228)</f>
        <v>0</v>
      </c>
      <c r="M3228" s="75">
        <f>COUNTIF($L$2:L3228,4)</f>
        <v>42</v>
      </c>
      <c r="N3228" s="76" t="str">
        <f t="shared" si="254"/>
        <v>0</v>
      </c>
      <c r="O3228" s="76" t="str">
        <f t="shared" si="250"/>
        <v/>
      </c>
      <c r="P3228" s="75" t="str">
        <f t="shared" si="251"/>
        <v/>
      </c>
      <c r="Q3228" s="77" t="str">
        <f t="shared" si="252"/>
        <v/>
      </c>
      <c r="R3228" s="77" t="str">
        <f t="shared" si="253"/>
        <v/>
      </c>
      <c r="S3228" s="77" t="str">
        <f>IF(O3228="","",IF(OR(VALUE(LEFT(O3228,2))&gt;IF(RIGHT(J3228,1)="M",7,19),AND(OR(LEFT(O3228,2)={"07","19"}),VALUE(RIGHT(O3228,2))&gt;15)),TRUE,FALSE))</f>
        <v/>
      </c>
      <c r="T3228" s="77" t="str">
        <f>IF(O3228="","",IF(OR(VALUE(LEFT(O3228,2))&gt;IF(RIGHT(J3228,1)="M",7,19),AND(OR(LEFT(O3228,2)={"07","19"}),VALUE(RIGHT(O3228,2))&gt;5)),TRUE,FALSE))</f>
        <v/>
      </c>
    </row>
    <row r="3229" spans="12:20" x14ac:dyDescent="0.25">
      <c r="L3229" s="75">
        <f>COUNTIF($B$2:B3229,B3229)</f>
        <v>0</v>
      </c>
      <c r="M3229" s="75">
        <f>COUNTIF($L$2:L3229,4)</f>
        <v>42</v>
      </c>
      <c r="N3229" s="76" t="str">
        <f t="shared" si="254"/>
        <v>0</v>
      </c>
      <c r="O3229" s="76" t="str">
        <f t="shared" si="250"/>
        <v/>
      </c>
      <c r="P3229" s="75" t="str">
        <f t="shared" si="251"/>
        <v/>
      </c>
      <c r="Q3229" s="77" t="str">
        <f t="shared" si="252"/>
        <v/>
      </c>
      <c r="R3229" s="77" t="str">
        <f t="shared" si="253"/>
        <v/>
      </c>
      <c r="S3229" s="77" t="str">
        <f>IF(O3229="","",IF(OR(VALUE(LEFT(O3229,2))&gt;IF(RIGHT(J3229,1)="M",7,19),AND(OR(LEFT(O3229,2)={"07","19"}),VALUE(RIGHT(O3229,2))&gt;15)),TRUE,FALSE))</f>
        <v/>
      </c>
      <c r="T3229" s="77" t="str">
        <f>IF(O3229="","",IF(OR(VALUE(LEFT(O3229,2))&gt;IF(RIGHT(J3229,1)="M",7,19),AND(OR(LEFT(O3229,2)={"07","19"}),VALUE(RIGHT(O3229,2))&gt;5)),TRUE,FALSE))</f>
        <v/>
      </c>
    </row>
    <row r="3230" spans="12:20" x14ac:dyDescent="0.25">
      <c r="L3230" s="75">
        <f>COUNTIF($B$2:B3230,B3230)</f>
        <v>0</v>
      </c>
      <c r="M3230" s="75">
        <f>COUNTIF($L$2:L3230,4)</f>
        <v>42</v>
      </c>
      <c r="N3230" s="76" t="str">
        <f t="shared" si="254"/>
        <v>0</v>
      </c>
      <c r="O3230" s="76" t="str">
        <f t="shared" si="250"/>
        <v/>
      </c>
      <c r="P3230" s="75" t="str">
        <f t="shared" si="251"/>
        <v/>
      </c>
      <c r="Q3230" s="77" t="str">
        <f t="shared" si="252"/>
        <v/>
      </c>
      <c r="R3230" s="77" t="str">
        <f t="shared" si="253"/>
        <v/>
      </c>
      <c r="S3230" s="77" t="str">
        <f>IF(O3230="","",IF(OR(VALUE(LEFT(O3230,2))&gt;IF(RIGHT(J3230,1)="M",7,19),AND(OR(LEFT(O3230,2)={"07","19"}),VALUE(RIGHT(O3230,2))&gt;15)),TRUE,FALSE))</f>
        <v/>
      </c>
      <c r="T3230" s="77" t="str">
        <f>IF(O3230="","",IF(OR(VALUE(LEFT(O3230,2))&gt;IF(RIGHT(J3230,1)="M",7,19),AND(OR(LEFT(O3230,2)={"07","19"}),VALUE(RIGHT(O3230,2))&gt;5)),TRUE,FALSE))</f>
        <v/>
      </c>
    </row>
    <row r="3231" spans="12:20" x14ac:dyDescent="0.25">
      <c r="L3231" s="75">
        <f>COUNTIF($B$2:B3231,B3231)</f>
        <v>0</v>
      </c>
      <c r="M3231" s="75">
        <f>COUNTIF($L$2:L3231,4)</f>
        <v>42</v>
      </c>
      <c r="N3231" s="76" t="str">
        <f t="shared" si="254"/>
        <v>0</v>
      </c>
      <c r="O3231" s="76" t="str">
        <f t="shared" si="250"/>
        <v/>
      </c>
      <c r="P3231" s="75" t="str">
        <f t="shared" si="251"/>
        <v/>
      </c>
      <c r="Q3231" s="77" t="str">
        <f t="shared" si="252"/>
        <v/>
      </c>
      <c r="R3231" s="77" t="str">
        <f t="shared" si="253"/>
        <v/>
      </c>
      <c r="S3231" s="77" t="str">
        <f>IF(O3231="","",IF(OR(VALUE(LEFT(O3231,2))&gt;IF(RIGHT(J3231,1)="M",7,19),AND(OR(LEFT(O3231,2)={"07","19"}),VALUE(RIGHT(O3231,2))&gt;15)),TRUE,FALSE))</f>
        <v/>
      </c>
      <c r="T3231" s="77" t="str">
        <f>IF(O3231="","",IF(OR(VALUE(LEFT(O3231,2))&gt;IF(RIGHT(J3231,1)="M",7,19),AND(OR(LEFT(O3231,2)={"07","19"}),VALUE(RIGHT(O3231,2))&gt;5)),TRUE,FALSE))</f>
        <v/>
      </c>
    </row>
    <row r="3232" spans="12:20" x14ac:dyDescent="0.25">
      <c r="L3232" s="75">
        <f>COUNTIF($B$2:B3232,B3232)</f>
        <v>0</v>
      </c>
      <c r="M3232" s="75">
        <f>COUNTIF($L$2:L3232,4)</f>
        <v>42</v>
      </c>
      <c r="N3232" s="76" t="str">
        <f t="shared" si="254"/>
        <v>0</v>
      </c>
      <c r="O3232" s="76" t="str">
        <f t="shared" si="250"/>
        <v/>
      </c>
      <c r="P3232" s="75" t="str">
        <f t="shared" si="251"/>
        <v/>
      </c>
      <c r="Q3232" s="77" t="str">
        <f t="shared" si="252"/>
        <v/>
      </c>
      <c r="R3232" s="77" t="str">
        <f t="shared" si="253"/>
        <v/>
      </c>
      <c r="S3232" s="77" t="str">
        <f>IF(O3232="","",IF(OR(VALUE(LEFT(O3232,2))&gt;IF(RIGHT(J3232,1)="M",7,19),AND(OR(LEFT(O3232,2)={"07","19"}),VALUE(RIGHT(O3232,2))&gt;15)),TRUE,FALSE))</f>
        <v/>
      </c>
      <c r="T3232" s="77" t="str">
        <f>IF(O3232="","",IF(OR(VALUE(LEFT(O3232,2))&gt;IF(RIGHT(J3232,1)="M",7,19),AND(OR(LEFT(O3232,2)={"07","19"}),VALUE(RIGHT(O3232,2))&gt;5)),TRUE,FALSE))</f>
        <v/>
      </c>
    </row>
    <row r="3233" spans="12:20" x14ac:dyDescent="0.25">
      <c r="L3233" s="75">
        <f>COUNTIF($B$2:B3233,B3233)</f>
        <v>0</v>
      </c>
      <c r="M3233" s="75">
        <f>COUNTIF($L$2:L3233,4)</f>
        <v>42</v>
      </c>
      <c r="N3233" s="76" t="str">
        <f t="shared" si="254"/>
        <v>0</v>
      </c>
      <c r="O3233" s="76" t="str">
        <f t="shared" si="250"/>
        <v/>
      </c>
      <c r="P3233" s="75" t="str">
        <f t="shared" si="251"/>
        <v/>
      </c>
      <c r="Q3233" s="77" t="str">
        <f t="shared" si="252"/>
        <v/>
      </c>
      <c r="R3233" s="77" t="str">
        <f t="shared" si="253"/>
        <v/>
      </c>
      <c r="S3233" s="77" t="str">
        <f>IF(O3233="","",IF(OR(VALUE(LEFT(O3233,2))&gt;IF(RIGHT(J3233,1)="M",7,19),AND(OR(LEFT(O3233,2)={"07","19"}),VALUE(RIGHT(O3233,2))&gt;15)),TRUE,FALSE))</f>
        <v/>
      </c>
      <c r="T3233" s="77" t="str">
        <f>IF(O3233="","",IF(OR(VALUE(LEFT(O3233,2))&gt;IF(RIGHT(J3233,1)="M",7,19),AND(OR(LEFT(O3233,2)={"07","19"}),VALUE(RIGHT(O3233,2))&gt;5)),TRUE,FALSE))</f>
        <v/>
      </c>
    </row>
    <row r="3234" spans="12:20" x14ac:dyDescent="0.25">
      <c r="L3234" s="75">
        <f>COUNTIF($B$2:B3234,B3234)</f>
        <v>0</v>
      </c>
      <c r="M3234" s="75">
        <f>COUNTIF($L$2:L3234,4)</f>
        <v>42</v>
      </c>
      <c r="N3234" s="76" t="str">
        <f t="shared" si="254"/>
        <v>0</v>
      </c>
      <c r="O3234" s="76" t="str">
        <f t="shared" si="250"/>
        <v/>
      </c>
      <c r="P3234" s="75" t="str">
        <f t="shared" si="251"/>
        <v/>
      </c>
      <c r="Q3234" s="77" t="str">
        <f t="shared" si="252"/>
        <v/>
      </c>
      <c r="R3234" s="77" t="str">
        <f t="shared" si="253"/>
        <v/>
      </c>
      <c r="S3234" s="77" t="str">
        <f>IF(O3234="","",IF(OR(VALUE(LEFT(O3234,2))&gt;IF(RIGHT(J3234,1)="M",7,19),AND(OR(LEFT(O3234,2)={"07","19"}),VALUE(RIGHT(O3234,2))&gt;15)),TRUE,FALSE))</f>
        <v/>
      </c>
      <c r="T3234" s="77" t="str">
        <f>IF(O3234="","",IF(OR(VALUE(LEFT(O3234,2))&gt;IF(RIGHT(J3234,1)="M",7,19),AND(OR(LEFT(O3234,2)={"07","19"}),VALUE(RIGHT(O3234,2))&gt;5)),TRUE,FALSE))</f>
        <v/>
      </c>
    </row>
    <row r="3235" spans="12:20" x14ac:dyDescent="0.25">
      <c r="L3235" s="75">
        <f>COUNTIF($B$2:B3235,B3235)</f>
        <v>0</v>
      </c>
      <c r="M3235" s="75">
        <f>COUNTIF($L$2:L3235,4)</f>
        <v>42</v>
      </c>
      <c r="N3235" s="76" t="str">
        <f t="shared" si="254"/>
        <v>0</v>
      </c>
      <c r="O3235" s="76" t="str">
        <f t="shared" si="250"/>
        <v/>
      </c>
      <c r="P3235" s="75" t="str">
        <f t="shared" si="251"/>
        <v/>
      </c>
      <c r="Q3235" s="77" t="str">
        <f t="shared" si="252"/>
        <v/>
      </c>
      <c r="R3235" s="77" t="str">
        <f t="shared" si="253"/>
        <v/>
      </c>
      <c r="S3235" s="77" t="str">
        <f>IF(O3235="","",IF(OR(VALUE(LEFT(O3235,2))&gt;IF(RIGHT(J3235,1)="M",7,19),AND(OR(LEFT(O3235,2)={"07","19"}),VALUE(RIGHT(O3235,2))&gt;15)),TRUE,FALSE))</f>
        <v/>
      </c>
      <c r="T3235" s="77" t="str">
        <f>IF(O3235="","",IF(OR(VALUE(LEFT(O3235,2))&gt;IF(RIGHT(J3235,1)="M",7,19),AND(OR(LEFT(O3235,2)={"07","19"}),VALUE(RIGHT(O3235,2))&gt;5)),TRUE,FALSE))</f>
        <v/>
      </c>
    </row>
    <row r="3236" spans="12:20" x14ac:dyDescent="0.25">
      <c r="L3236" s="75">
        <f>COUNTIF($B$2:B3236,B3236)</f>
        <v>0</v>
      </c>
      <c r="M3236" s="75">
        <f>COUNTIF($L$2:L3236,4)</f>
        <v>42</v>
      </c>
      <c r="N3236" s="76" t="str">
        <f t="shared" si="254"/>
        <v>0</v>
      </c>
      <c r="O3236" s="76" t="str">
        <f t="shared" si="250"/>
        <v/>
      </c>
      <c r="P3236" s="75" t="str">
        <f t="shared" si="251"/>
        <v/>
      </c>
      <c r="Q3236" s="77" t="str">
        <f t="shared" si="252"/>
        <v/>
      </c>
      <c r="R3236" s="77" t="str">
        <f t="shared" si="253"/>
        <v/>
      </c>
      <c r="S3236" s="77" t="str">
        <f>IF(O3236="","",IF(OR(VALUE(LEFT(O3236,2))&gt;IF(RIGHT(J3236,1)="M",7,19),AND(OR(LEFT(O3236,2)={"07","19"}),VALUE(RIGHT(O3236,2))&gt;15)),TRUE,FALSE))</f>
        <v/>
      </c>
      <c r="T3236" s="77" t="str">
        <f>IF(O3236="","",IF(OR(VALUE(LEFT(O3236,2))&gt;IF(RIGHT(J3236,1)="M",7,19),AND(OR(LEFT(O3236,2)={"07","19"}),VALUE(RIGHT(O3236,2))&gt;5)),TRUE,FALSE))</f>
        <v/>
      </c>
    </row>
    <row r="3237" spans="12:20" x14ac:dyDescent="0.25">
      <c r="L3237" s="75">
        <f>COUNTIF($B$2:B3237,B3237)</f>
        <v>0</v>
      </c>
      <c r="M3237" s="75">
        <f>COUNTIF($L$2:L3237,4)</f>
        <v>42</v>
      </c>
      <c r="N3237" s="76" t="str">
        <f t="shared" si="254"/>
        <v>0</v>
      </c>
      <c r="O3237" s="76" t="str">
        <f t="shared" si="250"/>
        <v/>
      </c>
      <c r="P3237" s="75" t="str">
        <f t="shared" si="251"/>
        <v/>
      </c>
      <c r="Q3237" s="77" t="str">
        <f t="shared" si="252"/>
        <v/>
      </c>
      <c r="R3237" s="77" t="str">
        <f t="shared" si="253"/>
        <v/>
      </c>
      <c r="S3237" s="77" t="str">
        <f>IF(O3237="","",IF(OR(VALUE(LEFT(O3237,2))&gt;IF(RIGHT(J3237,1)="M",7,19),AND(OR(LEFT(O3237,2)={"07","19"}),VALUE(RIGHT(O3237,2))&gt;15)),TRUE,FALSE))</f>
        <v/>
      </c>
      <c r="T3237" s="77" t="str">
        <f>IF(O3237="","",IF(OR(VALUE(LEFT(O3237,2))&gt;IF(RIGHT(J3237,1)="M",7,19),AND(OR(LEFT(O3237,2)={"07","19"}),VALUE(RIGHT(O3237,2))&gt;5)),TRUE,FALSE))</f>
        <v/>
      </c>
    </row>
    <row r="3238" spans="12:20" x14ac:dyDescent="0.25">
      <c r="L3238" s="75">
        <f>COUNTIF($B$2:B3238,B3238)</f>
        <v>0</v>
      </c>
      <c r="M3238" s="75">
        <f>COUNTIF($L$2:L3238,4)</f>
        <v>42</v>
      </c>
      <c r="N3238" s="76" t="str">
        <f t="shared" si="254"/>
        <v>0</v>
      </c>
      <c r="O3238" s="76" t="str">
        <f t="shared" si="250"/>
        <v/>
      </c>
      <c r="P3238" s="75" t="str">
        <f t="shared" si="251"/>
        <v/>
      </c>
      <c r="Q3238" s="77" t="str">
        <f t="shared" si="252"/>
        <v/>
      </c>
      <c r="R3238" s="77" t="str">
        <f t="shared" si="253"/>
        <v/>
      </c>
      <c r="S3238" s="77" t="str">
        <f>IF(O3238="","",IF(OR(VALUE(LEFT(O3238,2))&gt;IF(RIGHT(J3238,1)="M",7,19),AND(OR(LEFT(O3238,2)={"07","19"}),VALUE(RIGHT(O3238,2))&gt;15)),TRUE,FALSE))</f>
        <v/>
      </c>
      <c r="T3238" s="77" t="str">
        <f>IF(O3238="","",IF(OR(VALUE(LEFT(O3238,2))&gt;IF(RIGHT(J3238,1)="M",7,19),AND(OR(LEFT(O3238,2)={"07","19"}),VALUE(RIGHT(O3238,2))&gt;5)),TRUE,FALSE))</f>
        <v/>
      </c>
    </row>
    <row r="3239" spans="12:20" x14ac:dyDescent="0.25">
      <c r="L3239" s="75">
        <f>COUNTIF($B$2:B3239,B3239)</f>
        <v>0</v>
      </c>
      <c r="M3239" s="75">
        <f>COUNTIF($L$2:L3239,4)</f>
        <v>42</v>
      </c>
      <c r="N3239" s="76" t="str">
        <f t="shared" si="254"/>
        <v>0</v>
      </c>
      <c r="O3239" s="76" t="str">
        <f t="shared" si="250"/>
        <v/>
      </c>
      <c r="P3239" s="75" t="str">
        <f t="shared" si="251"/>
        <v/>
      </c>
      <c r="Q3239" s="77" t="str">
        <f t="shared" si="252"/>
        <v/>
      </c>
      <c r="R3239" s="77" t="str">
        <f t="shared" si="253"/>
        <v/>
      </c>
      <c r="S3239" s="77" t="str">
        <f>IF(O3239="","",IF(OR(VALUE(LEFT(O3239,2))&gt;IF(RIGHT(J3239,1)="M",7,19),AND(OR(LEFT(O3239,2)={"07","19"}),VALUE(RIGHT(O3239,2))&gt;15)),TRUE,FALSE))</f>
        <v/>
      </c>
      <c r="T3239" s="77" t="str">
        <f>IF(O3239="","",IF(OR(VALUE(LEFT(O3239,2))&gt;IF(RIGHT(J3239,1)="M",7,19),AND(OR(LEFT(O3239,2)={"07","19"}),VALUE(RIGHT(O3239,2))&gt;5)),TRUE,FALSE))</f>
        <v/>
      </c>
    </row>
    <row r="3240" spans="12:20" x14ac:dyDescent="0.25">
      <c r="L3240" s="75">
        <f>COUNTIF($B$2:B3240,B3240)</f>
        <v>0</v>
      </c>
      <c r="M3240" s="75">
        <f>COUNTIF($L$2:L3240,4)</f>
        <v>42</v>
      </c>
      <c r="N3240" s="76" t="str">
        <f t="shared" si="254"/>
        <v>0</v>
      </c>
      <c r="O3240" s="76" t="str">
        <f t="shared" si="250"/>
        <v/>
      </c>
      <c r="P3240" s="75" t="str">
        <f t="shared" si="251"/>
        <v/>
      </c>
      <c r="Q3240" s="77" t="str">
        <f t="shared" si="252"/>
        <v/>
      </c>
      <c r="R3240" s="77" t="str">
        <f t="shared" si="253"/>
        <v/>
      </c>
      <c r="S3240" s="77" t="str">
        <f>IF(O3240="","",IF(OR(VALUE(LEFT(O3240,2))&gt;IF(RIGHT(J3240,1)="M",7,19),AND(OR(LEFT(O3240,2)={"07","19"}),VALUE(RIGHT(O3240,2))&gt;15)),TRUE,FALSE))</f>
        <v/>
      </c>
      <c r="T3240" s="77" t="str">
        <f>IF(O3240="","",IF(OR(VALUE(LEFT(O3240,2))&gt;IF(RIGHT(J3240,1)="M",7,19),AND(OR(LEFT(O3240,2)={"07","19"}),VALUE(RIGHT(O3240,2))&gt;5)),TRUE,FALSE))</f>
        <v/>
      </c>
    </row>
    <row r="3241" spans="12:20" x14ac:dyDescent="0.25">
      <c r="L3241" s="75">
        <f>COUNTIF($B$2:B3241,B3241)</f>
        <v>0</v>
      </c>
      <c r="M3241" s="75">
        <f>COUNTIF($L$2:L3241,4)</f>
        <v>42</v>
      </c>
      <c r="N3241" s="76" t="str">
        <f t="shared" si="254"/>
        <v>0</v>
      </c>
      <c r="O3241" s="76" t="str">
        <f t="shared" si="250"/>
        <v/>
      </c>
      <c r="P3241" s="75" t="str">
        <f t="shared" si="251"/>
        <v/>
      </c>
      <c r="Q3241" s="77" t="str">
        <f t="shared" si="252"/>
        <v/>
      </c>
      <c r="R3241" s="77" t="str">
        <f t="shared" si="253"/>
        <v/>
      </c>
      <c r="S3241" s="77" t="str">
        <f>IF(O3241="","",IF(OR(VALUE(LEFT(O3241,2))&gt;IF(RIGHT(J3241,1)="M",7,19),AND(OR(LEFT(O3241,2)={"07","19"}),VALUE(RIGHT(O3241,2))&gt;15)),TRUE,FALSE))</f>
        <v/>
      </c>
      <c r="T3241" s="77" t="str">
        <f>IF(O3241="","",IF(OR(VALUE(LEFT(O3241,2))&gt;IF(RIGHT(J3241,1)="M",7,19),AND(OR(LEFT(O3241,2)={"07","19"}),VALUE(RIGHT(O3241,2))&gt;5)),TRUE,FALSE))</f>
        <v/>
      </c>
    </row>
    <row r="3242" spans="12:20" x14ac:dyDescent="0.25">
      <c r="L3242" s="75">
        <f>COUNTIF($B$2:B3242,B3242)</f>
        <v>0</v>
      </c>
      <c r="M3242" s="75">
        <f>COUNTIF($L$2:L3242,4)</f>
        <v>42</v>
      </c>
      <c r="N3242" s="76" t="str">
        <f t="shared" si="254"/>
        <v>0</v>
      </c>
      <c r="O3242" s="76" t="str">
        <f t="shared" si="250"/>
        <v/>
      </c>
      <c r="P3242" s="75" t="str">
        <f t="shared" si="251"/>
        <v/>
      </c>
      <c r="Q3242" s="77" t="str">
        <f t="shared" si="252"/>
        <v/>
      </c>
      <c r="R3242" s="77" t="str">
        <f t="shared" si="253"/>
        <v/>
      </c>
      <c r="S3242" s="77" t="str">
        <f>IF(O3242="","",IF(OR(VALUE(LEFT(O3242,2))&gt;IF(RIGHT(J3242,1)="M",7,19),AND(OR(LEFT(O3242,2)={"07","19"}),VALUE(RIGHT(O3242,2))&gt;15)),TRUE,FALSE))</f>
        <v/>
      </c>
      <c r="T3242" s="77" t="str">
        <f>IF(O3242="","",IF(OR(VALUE(LEFT(O3242,2))&gt;IF(RIGHT(J3242,1)="M",7,19),AND(OR(LEFT(O3242,2)={"07","19"}),VALUE(RIGHT(O3242,2))&gt;5)),TRUE,FALSE))</f>
        <v/>
      </c>
    </row>
    <row r="3243" spans="12:20" x14ac:dyDescent="0.25">
      <c r="L3243" s="75">
        <f>COUNTIF($B$2:B3243,B3243)</f>
        <v>0</v>
      </c>
      <c r="M3243" s="75">
        <f>COUNTIF($L$2:L3243,4)</f>
        <v>42</v>
      </c>
      <c r="N3243" s="76" t="str">
        <f t="shared" si="254"/>
        <v>0</v>
      </c>
      <c r="O3243" s="76" t="str">
        <f t="shared" si="250"/>
        <v/>
      </c>
      <c r="P3243" s="75" t="str">
        <f t="shared" si="251"/>
        <v/>
      </c>
      <c r="Q3243" s="77" t="str">
        <f t="shared" si="252"/>
        <v/>
      </c>
      <c r="R3243" s="77" t="str">
        <f t="shared" si="253"/>
        <v/>
      </c>
      <c r="S3243" s="77" t="str">
        <f>IF(O3243="","",IF(OR(VALUE(LEFT(O3243,2))&gt;IF(RIGHT(J3243,1)="M",7,19),AND(OR(LEFT(O3243,2)={"07","19"}),VALUE(RIGHT(O3243,2))&gt;15)),TRUE,FALSE))</f>
        <v/>
      </c>
      <c r="T3243" s="77" t="str">
        <f>IF(O3243="","",IF(OR(VALUE(LEFT(O3243,2))&gt;IF(RIGHT(J3243,1)="M",7,19),AND(OR(LEFT(O3243,2)={"07","19"}),VALUE(RIGHT(O3243,2))&gt;5)),TRUE,FALSE))</f>
        <v/>
      </c>
    </row>
    <row r="3244" spans="12:20" x14ac:dyDescent="0.25">
      <c r="L3244" s="75">
        <f>COUNTIF($B$2:B3244,B3244)</f>
        <v>0</v>
      </c>
      <c r="M3244" s="75">
        <f>COUNTIF($L$2:L3244,4)</f>
        <v>42</v>
      </c>
      <c r="N3244" s="76" t="str">
        <f t="shared" si="254"/>
        <v>0</v>
      </c>
      <c r="O3244" s="76" t="str">
        <f t="shared" si="250"/>
        <v/>
      </c>
      <c r="P3244" s="75" t="str">
        <f t="shared" si="251"/>
        <v/>
      </c>
      <c r="Q3244" s="77" t="str">
        <f t="shared" si="252"/>
        <v/>
      </c>
      <c r="R3244" s="77" t="str">
        <f t="shared" si="253"/>
        <v/>
      </c>
      <c r="S3244" s="77" t="str">
        <f>IF(O3244="","",IF(OR(VALUE(LEFT(O3244,2))&gt;IF(RIGHT(J3244,1)="M",7,19),AND(OR(LEFT(O3244,2)={"07","19"}),VALUE(RIGHT(O3244,2))&gt;15)),TRUE,FALSE))</f>
        <v/>
      </c>
      <c r="T3244" s="77" t="str">
        <f>IF(O3244="","",IF(OR(VALUE(LEFT(O3244,2))&gt;IF(RIGHT(J3244,1)="M",7,19),AND(OR(LEFT(O3244,2)={"07","19"}),VALUE(RIGHT(O3244,2))&gt;5)),TRUE,FALSE))</f>
        <v/>
      </c>
    </row>
    <row r="3245" spans="12:20" x14ac:dyDescent="0.25">
      <c r="L3245" s="75">
        <f>COUNTIF($B$2:B3245,B3245)</f>
        <v>0</v>
      </c>
      <c r="M3245" s="75">
        <f>COUNTIF($L$2:L3245,4)</f>
        <v>42</v>
      </c>
      <c r="N3245" s="76" t="str">
        <f t="shared" si="254"/>
        <v>0</v>
      </c>
      <c r="O3245" s="76" t="str">
        <f t="shared" si="250"/>
        <v/>
      </c>
      <c r="P3245" s="75" t="str">
        <f t="shared" si="251"/>
        <v/>
      </c>
      <c r="Q3245" s="77" t="str">
        <f t="shared" si="252"/>
        <v/>
      </c>
      <c r="R3245" s="77" t="str">
        <f t="shared" si="253"/>
        <v/>
      </c>
      <c r="S3245" s="77" t="str">
        <f>IF(O3245="","",IF(OR(VALUE(LEFT(O3245,2))&gt;IF(RIGHT(J3245,1)="M",7,19),AND(OR(LEFT(O3245,2)={"07","19"}),VALUE(RIGHT(O3245,2))&gt;15)),TRUE,FALSE))</f>
        <v/>
      </c>
      <c r="T3245" s="77" t="str">
        <f>IF(O3245="","",IF(OR(VALUE(LEFT(O3245,2))&gt;IF(RIGHT(J3245,1)="M",7,19),AND(OR(LEFT(O3245,2)={"07","19"}),VALUE(RIGHT(O3245,2))&gt;5)),TRUE,FALSE))</f>
        <v/>
      </c>
    </row>
    <row r="3246" spans="12:20" x14ac:dyDescent="0.25">
      <c r="L3246" s="75">
        <f>COUNTIF($B$2:B3246,B3246)</f>
        <v>0</v>
      </c>
      <c r="M3246" s="75">
        <f>COUNTIF($L$2:L3246,4)</f>
        <v>42</v>
      </c>
      <c r="N3246" s="76" t="str">
        <f t="shared" si="254"/>
        <v>0</v>
      </c>
      <c r="O3246" s="76" t="str">
        <f t="shared" si="250"/>
        <v/>
      </c>
      <c r="P3246" s="75" t="str">
        <f t="shared" si="251"/>
        <v/>
      </c>
      <c r="Q3246" s="77" t="str">
        <f t="shared" si="252"/>
        <v/>
      </c>
      <c r="R3246" s="77" t="str">
        <f t="shared" si="253"/>
        <v/>
      </c>
      <c r="S3246" s="77" t="str">
        <f>IF(O3246="","",IF(OR(VALUE(LEFT(O3246,2))&gt;IF(RIGHT(J3246,1)="M",7,19),AND(OR(LEFT(O3246,2)={"07","19"}),VALUE(RIGHT(O3246,2))&gt;15)),TRUE,FALSE))</f>
        <v/>
      </c>
      <c r="T3246" s="77" t="str">
        <f>IF(O3246="","",IF(OR(VALUE(LEFT(O3246,2))&gt;IF(RIGHT(J3246,1)="M",7,19),AND(OR(LEFT(O3246,2)={"07","19"}),VALUE(RIGHT(O3246,2))&gt;5)),TRUE,FALSE))</f>
        <v/>
      </c>
    </row>
    <row r="3247" spans="12:20" x14ac:dyDescent="0.25">
      <c r="L3247" s="75">
        <f>COUNTIF($B$2:B3247,B3247)</f>
        <v>0</v>
      </c>
      <c r="M3247" s="75">
        <f>COUNTIF($L$2:L3247,4)</f>
        <v>42</v>
      </c>
      <c r="N3247" s="76" t="str">
        <f t="shared" si="254"/>
        <v>0</v>
      </c>
      <c r="O3247" s="76" t="str">
        <f t="shared" si="250"/>
        <v/>
      </c>
      <c r="P3247" s="75" t="str">
        <f t="shared" si="251"/>
        <v/>
      </c>
      <c r="Q3247" s="77" t="str">
        <f t="shared" si="252"/>
        <v/>
      </c>
      <c r="R3247" s="77" t="str">
        <f t="shared" si="253"/>
        <v/>
      </c>
      <c r="S3247" s="77" t="str">
        <f>IF(O3247="","",IF(OR(VALUE(LEFT(O3247,2))&gt;IF(RIGHT(J3247,1)="M",7,19),AND(OR(LEFT(O3247,2)={"07","19"}),VALUE(RIGHT(O3247,2))&gt;15)),TRUE,FALSE))</f>
        <v/>
      </c>
      <c r="T3247" s="77" t="str">
        <f>IF(O3247="","",IF(OR(VALUE(LEFT(O3247,2))&gt;IF(RIGHT(J3247,1)="M",7,19),AND(OR(LEFT(O3247,2)={"07","19"}),VALUE(RIGHT(O3247,2))&gt;5)),TRUE,FALSE))</f>
        <v/>
      </c>
    </row>
    <row r="3248" spans="12:20" x14ac:dyDescent="0.25">
      <c r="L3248" s="75">
        <f>COUNTIF($B$2:B3248,B3248)</f>
        <v>0</v>
      </c>
      <c r="M3248" s="75">
        <f>COUNTIF($L$2:L3248,4)</f>
        <v>42</v>
      </c>
      <c r="N3248" s="76" t="str">
        <f t="shared" si="254"/>
        <v>0</v>
      </c>
      <c r="O3248" s="76" t="str">
        <f t="shared" si="250"/>
        <v/>
      </c>
      <c r="P3248" s="75" t="str">
        <f t="shared" si="251"/>
        <v/>
      </c>
      <c r="Q3248" s="77" t="str">
        <f t="shared" si="252"/>
        <v/>
      </c>
      <c r="R3248" s="77" t="str">
        <f t="shared" si="253"/>
        <v/>
      </c>
      <c r="S3248" s="77" t="str">
        <f>IF(O3248="","",IF(OR(VALUE(LEFT(O3248,2))&gt;IF(RIGHT(J3248,1)="M",7,19),AND(OR(LEFT(O3248,2)={"07","19"}),VALUE(RIGHT(O3248,2))&gt;15)),TRUE,FALSE))</f>
        <v/>
      </c>
      <c r="T3248" s="77" t="str">
        <f>IF(O3248="","",IF(OR(VALUE(LEFT(O3248,2))&gt;IF(RIGHT(J3248,1)="M",7,19),AND(OR(LEFT(O3248,2)={"07","19"}),VALUE(RIGHT(O3248,2))&gt;5)),TRUE,FALSE))</f>
        <v/>
      </c>
    </row>
    <row r="3249" spans="12:20" x14ac:dyDescent="0.25">
      <c r="L3249" s="75">
        <f>COUNTIF($B$2:B3249,B3249)</f>
        <v>0</v>
      </c>
      <c r="M3249" s="75">
        <f>COUNTIF($L$2:L3249,4)</f>
        <v>42</v>
      </c>
      <c r="N3249" s="76" t="str">
        <f t="shared" si="254"/>
        <v>0</v>
      </c>
      <c r="O3249" s="76" t="str">
        <f t="shared" si="250"/>
        <v/>
      </c>
      <c r="P3249" s="75" t="str">
        <f t="shared" si="251"/>
        <v/>
      </c>
      <c r="Q3249" s="77" t="str">
        <f t="shared" si="252"/>
        <v/>
      </c>
      <c r="R3249" s="77" t="str">
        <f t="shared" si="253"/>
        <v/>
      </c>
      <c r="S3249" s="77" t="str">
        <f>IF(O3249="","",IF(OR(VALUE(LEFT(O3249,2))&gt;IF(RIGHT(J3249,1)="M",7,19),AND(OR(LEFT(O3249,2)={"07","19"}),VALUE(RIGHT(O3249,2))&gt;15)),TRUE,FALSE))</f>
        <v/>
      </c>
      <c r="T3249" s="77" t="str">
        <f>IF(O3249="","",IF(OR(VALUE(LEFT(O3249,2))&gt;IF(RIGHT(J3249,1)="M",7,19),AND(OR(LEFT(O3249,2)={"07","19"}),VALUE(RIGHT(O3249,2))&gt;5)),TRUE,FALSE))</f>
        <v/>
      </c>
    </row>
    <row r="3250" spans="12:20" x14ac:dyDescent="0.25">
      <c r="L3250" s="75">
        <f>COUNTIF($B$2:B3250,B3250)</f>
        <v>0</v>
      </c>
      <c r="M3250" s="75">
        <f>COUNTIF($L$2:L3250,4)</f>
        <v>42</v>
      </c>
      <c r="N3250" s="76" t="str">
        <f t="shared" si="254"/>
        <v>0</v>
      </c>
      <c r="O3250" s="76" t="str">
        <f t="shared" si="250"/>
        <v/>
      </c>
      <c r="P3250" s="75" t="str">
        <f t="shared" si="251"/>
        <v/>
      </c>
      <c r="Q3250" s="77" t="str">
        <f t="shared" si="252"/>
        <v/>
      </c>
      <c r="R3250" s="77" t="str">
        <f t="shared" si="253"/>
        <v/>
      </c>
      <c r="S3250" s="77" t="str">
        <f>IF(O3250="","",IF(OR(VALUE(LEFT(O3250,2))&gt;IF(RIGHT(J3250,1)="M",7,19),AND(OR(LEFT(O3250,2)={"07","19"}),VALUE(RIGHT(O3250,2))&gt;15)),TRUE,FALSE))</f>
        <v/>
      </c>
      <c r="T3250" s="77" t="str">
        <f>IF(O3250="","",IF(OR(VALUE(LEFT(O3250,2))&gt;IF(RIGHT(J3250,1)="M",7,19),AND(OR(LEFT(O3250,2)={"07","19"}),VALUE(RIGHT(O3250,2))&gt;5)),TRUE,FALSE))</f>
        <v/>
      </c>
    </row>
    <row r="3251" spans="12:20" x14ac:dyDescent="0.25">
      <c r="L3251" s="75">
        <f>COUNTIF($B$2:B3251,B3251)</f>
        <v>0</v>
      </c>
      <c r="M3251" s="75">
        <f>COUNTIF($L$2:L3251,4)</f>
        <v>42</v>
      </c>
      <c r="N3251" s="76" t="str">
        <f t="shared" si="254"/>
        <v>0</v>
      </c>
      <c r="O3251" s="76" t="str">
        <f t="shared" si="250"/>
        <v/>
      </c>
      <c r="P3251" s="75" t="str">
        <f t="shared" si="251"/>
        <v/>
      </c>
      <c r="Q3251" s="77" t="str">
        <f t="shared" si="252"/>
        <v/>
      </c>
      <c r="R3251" s="77" t="str">
        <f t="shared" si="253"/>
        <v/>
      </c>
      <c r="S3251" s="77" t="str">
        <f>IF(O3251="","",IF(OR(VALUE(LEFT(O3251,2))&gt;IF(RIGHT(J3251,1)="M",7,19),AND(OR(LEFT(O3251,2)={"07","19"}),VALUE(RIGHT(O3251,2))&gt;15)),TRUE,FALSE))</f>
        <v/>
      </c>
      <c r="T3251" s="77" t="str">
        <f>IF(O3251="","",IF(OR(VALUE(LEFT(O3251,2))&gt;IF(RIGHT(J3251,1)="M",7,19),AND(OR(LEFT(O3251,2)={"07","19"}),VALUE(RIGHT(O3251,2))&gt;5)),TRUE,FALSE))</f>
        <v/>
      </c>
    </row>
    <row r="3252" spans="12:20" x14ac:dyDescent="0.25">
      <c r="L3252" s="75">
        <f>COUNTIF($B$2:B3252,B3252)</f>
        <v>0</v>
      </c>
      <c r="M3252" s="75">
        <f>COUNTIF($L$2:L3252,4)</f>
        <v>42</v>
      </c>
      <c r="N3252" s="76" t="str">
        <f t="shared" si="254"/>
        <v>0</v>
      </c>
      <c r="O3252" s="76" t="str">
        <f t="shared" si="250"/>
        <v/>
      </c>
      <c r="P3252" s="75" t="str">
        <f t="shared" si="251"/>
        <v/>
      </c>
      <c r="Q3252" s="77" t="str">
        <f t="shared" si="252"/>
        <v/>
      </c>
      <c r="R3252" s="77" t="str">
        <f t="shared" si="253"/>
        <v/>
      </c>
      <c r="S3252" s="77" t="str">
        <f>IF(O3252="","",IF(OR(VALUE(LEFT(O3252,2))&gt;IF(RIGHT(J3252,1)="M",7,19),AND(OR(LEFT(O3252,2)={"07","19"}),VALUE(RIGHT(O3252,2))&gt;15)),TRUE,FALSE))</f>
        <v/>
      </c>
      <c r="T3252" s="77" t="str">
        <f>IF(O3252="","",IF(OR(VALUE(LEFT(O3252,2))&gt;IF(RIGHT(J3252,1)="M",7,19),AND(OR(LEFT(O3252,2)={"07","19"}),VALUE(RIGHT(O3252,2))&gt;5)),TRUE,FALSE))</f>
        <v/>
      </c>
    </row>
    <row r="3253" spans="12:20" x14ac:dyDescent="0.25">
      <c r="L3253" s="75">
        <f>COUNTIF($B$2:B3253,B3253)</f>
        <v>0</v>
      </c>
      <c r="M3253" s="75">
        <f>COUNTIF($L$2:L3253,4)</f>
        <v>42</v>
      </c>
      <c r="N3253" s="76" t="str">
        <f t="shared" si="254"/>
        <v>0</v>
      </c>
      <c r="O3253" s="76" t="str">
        <f t="shared" si="250"/>
        <v/>
      </c>
      <c r="P3253" s="75" t="str">
        <f t="shared" si="251"/>
        <v/>
      </c>
      <c r="Q3253" s="77" t="str">
        <f t="shared" si="252"/>
        <v/>
      </c>
      <c r="R3253" s="77" t="str">
        <f t="shared" si="253"/>
        <v/>
      </c>
      <c r="S3253" s="77" t="str">
        <f>IF(O3253="","",IF(OR(VALUE(LEFT(O3253,2))&gt;IF(RIGHT(J3253,1)="M",7,19),AND(OR(LEFT(O3253,2)={"07","19"}),VALUE(RIGHT(O3253,2))&gt;15)),TRUE,FALSE))</f>
        <v/>
      </c>
      <c r="T3253" s="77" t="str">
        <f>IF(O3253="","",IF(OR(VALUE(LEFT(O3253,2))&gt;IF(RIGHT(J3253,1)="M",7,19),AND(OR(LEFT(O3253,2)={"07","19"}),VALUE(RIGHT(O3253,2))&gt;5)),TRUE,FALSE))</f>
        <v/>
      </c>
    </row>
    <row r="3254" spans="12:20" x14ac:dyDescent="0.25">
      <c r="L3254" s="75">
        <f>COUNTIF($B$2:B3254,B3254)</f>
        <v>0</v>
      </c>
      <c r="M3254" s="75">
        <f>COUNTIF($L$2:L3254,4)</f>
        <v>42</v>
      </c>
      <c r="N3254" s="76" t="str">
        <f t="shared" si="254"/>
        <v>0</v>
      </c>
      <c r="O3254" s="76" t="str">
        <f t="shared" si="250"/>
        <v/>
      </c>
      <c r="P3254" s="75" t="str">
        <f t="shared" si="251"/>
        <v/>
      </c>
      <c r="Q3254" s="77" t="str">
        <f t="shared" si="252"/>
        <v/>
      </c>
      <c r="R3254" s="77" t="str">
        <f t="shared" si="253"/>
        <v/>
      </c>
      <c r="S3254" s="77" t="str">
        <f>IF(O3254="","",IF(OR(VALUE(LEFT(O3254,2))&gt;IF(RIGHT(J3254,1)="M",7,19),AND(OR(LEFT(O3254,2)={"07","19"}),VALUE(RIGHT(O3254,2))&gt;15)),TRUE,FALSE))</f>
        <v/>
      </c>
      <c r="T3254" s="77" t="str">
        <f>IF(O3254="","",IF(OR(VALUE(LEFT(O3254,2))&gt;IF(RIGHT(J3254,1)="M",7,19),AND(OR(LEFT(O3254,2)={"07","19"}),VALUE(RIGHT(O3254,2))&gt;5)),TRUE,FALSE))</f>
        <v/>
      </c>
    </row>
    <row r="3255" spans="12:20" x14ac:dyDescent="0.25">
      <c r="L3255" s="75">
        <f>COUNTIF($B$2:B3255,B3255)</f>
        <v>0</v>
      </c>
      <c r="M3255" s="75">
        <f>COUNTIF($L$2:L3255,4)</f>
        <v>42</v>
      </c>
      <c r="N3255" s="76" t="str">
        <f t="shared" si="254"/>
        <v>0</v>
      </c>
      <c r="O3255" s="76" t="str">
        <f t="shared" si="250"/>
        <v/>
      </c>
      <c r="P3255" s="75" t="str">
        <f t="shared" si="251"/>
        <v/>
      </c>
      <c r="Q3255" s="77" t="str">
        <f t="shared" si="252"/>
        <v/>
      </c>
      <c r="R3255" s="77" t="str">
        <f t="shared" si="253"/>
        <v/>
      </c>
      <c r="S3255" s="77" t="str">
        <f>IF(O3255="","",IF(OR(VALUE(LEFT(O3255,2))&gt;IF(RIGHT(J3255,1)="M",7,19),AND(OR(LEFT(O3255,2)={"07","19"}),VALUE(RIGHT(O3255,2))&gt;15)),TRUE,FALSE))</f>
        <v/>
      </c>
      <c r="T3255" s="77" t="str">
        <f>IF(O3255="","",IF(OR(VALUE(LEFT(O3255,2))&gt;IF(RIGHT(J3255,1)="M",7,19),AND(OR(LEFT(O3255,2)={"07","19"}),VALUE(RIGHT(O3255,2))&gt;5)),TRUE,FALSE))</f>
        <v/>
      </c>
    </row>
    <row r="3256" spans="12:20" x14ac:dyDescent="0.25">
      <c r="L3256" s="75">
        <f>COUNTIF($B$2:B3256,B3256)</f>
        <v>0</v>
      </c>
      <c r="M3256" s="75">
        <f>COUNTIF($L$2:L3256,4)</f>
        <v>42</v>
      </c>
      <c r="N3256" s="76" t="str">
        <f t="shared" si="254"/>
        <v>0</v>
      </c>
      <c r="O3256" s="76" t="str">
        <f t="shared" si="250"/>
        <v/>
      </c>
      <c r="P3256" s="75" t="str">
        <f t="shared" si="251"/>
        <v/>
      </c>
      <c r="Q3256" s="77" t="str">
        <f t="shared" si="252"/>
        <v/>
      </c>
      <c r="R3256" s="77" t="str">
        <f t="shared" si="253"/>
        <v/>
      </c>
      <c r="S3256" s="77" t="str">
        <f>IF(O3256="","",IF(OR(VALUE(LEFT(O3256,2))&gt;IF(RIGHT(J3256,1)="M",7,19),AND(OR(LEFT(O3256,2)={"07","19"}),VALUE(RIGHT(O3256,2))&gt;15)),TRUE,FALSE))</f>
        <v/>
      </c>
      <c r="T3256" s="77" t="str">
        <f>IF(O3256="","",IF(OR(VALUE(LEFT(O3256,2))&gt;IF(RIGHT(J3256,1)="M",7,19),AND(OR(LEFT(O3256,2)={"07","19"}),VALUE(RIGHT(O3256,2))&gt;5)),TRUE,FALSE))</f>
        <v/>
      </c>
    </row>
    <row r="3257" spans="12:20" x14ac:dyDescent="0.25">
      <c r="L3257" s="75">
        <f>COUNTIF($B$2:B3257,B3257)</f>
        <v>0</v>
      </c>
      <c r="M3257" s="75">
        <f>COUNTIF($L$2:L3257,4)</f>
        <v>42</v>
      </c>
      <c r="N3257" s="76" t="str">
        <f t="shared" si="254"/>
        <v>0</v>
      </c>
      <c r="O3257" s="76" t="str">
        <f t="shared" si="250"/>
        <v/>
      </c>
      <c r="P3257" s="75" t="str">
        <f t="shared" si="251"/>
        <v/>
      </c>
      <c r="Q3257" s="77" t="str">
        <f t="shared" si="252"/>
        <v/>
      </c>
      <c r="R3257" s="77" t="str">
        <f t="shared" si="253"/>
        <v/>
      </c>
      <c r="S3257" s="77" t="str">
        <f>IF(O3257="","",IF(OR(VALUE(LEFT(O3257,2))&gt;IF(RIGHT(J3257,1)="M",7,19),AND(OR(LEFT(O3257,2)={"07","19"}),VALUE(RIGHT(O3257,2))&gt;15)),TRUE,FALSE))</f>
        <v/>
      </c>
      <c r="T3257" s="77" t="str">
        <f>IF(O3257="","",IF(OR(VALUE(LEFT(O3257,2))&gt;IF(RIGHT(J3257,1)="M",7,19),AND(OR(LEFT(O3257,2)={"07","19"}),VALUE(RIGHT(O3257,2))&gt;5)),TRUE,FALSE))</f>
        <v/>
      </c>
    </row>
    <row r="3258" spans="12:20" x14ac:dyDescent="0.25">
      <c r="L3258" s="75">
        <f>COUNTIF($B$2:B3258,B3258)</f>
        <v>0</v>
      </c>
      <c r="M3258" s="75">
        <f>COUNTIF($L$2:L3258,4)</f>
        <v>42</v>
      </c>
      <c r="N3258" s="76" t="str">
        <f t="shared" si="254"/>
        <v>0</v>
      </c>
      <c r="O3258" s="76" t="str">
        <f t="shared" si="250"/>
        <v/>
      </c>
      <c r="P3258" s="75" t="str">
        <f t="shared" si="251"/>
        <v/>
      </c>
      <c r="Q3258" s="77" t="str">
        <f t="shared" si="252"/>
        <v/>
      </c>
      <c r="R3258" s="77" t="str">
        <f t="shared" si="253"/>
        <v/>
      </c>
      <c r="S3258" s="77" t="str">
        <f>IF(O3258="","",IF(OR(VALUE(LEFT(O3258,2))&gt;IF(RIGHT(J3258,1)="M",7,19),AND(OR(LEFT(O3258,2)={"07","19"}),VALUE(RIGHT(O3258,2))&gt;15)),TRUE,FALSE))</f>
        <v/>
      </c>
      <c r="T3258" s="77" t="str">
        <f>IF(O3258="","",IF(OR(VALUE(LEFT(O3258,2))&gt;IF(RIGHT(J3258,1)="M",7,19),AND(OR(LEFT(O3258,2)={"07","19"}),VALUE(RIGHT(O3258,2))&gt;5)),TRUE,FALSE))</f>
        <v/>
      </c>
    </row>
    <row r="3259" spans="12:20" x14ac:dyDescent="0.25">
      <c r="L3259" s="75">
        <f>COUNTIF($B$2:B3259,B3259)</f>
        <v>0</v>
      </c>
      <c r="M3259" s="75">
        <f>COUNTIF($L$2:L3259,4)</f>
        <v>42</v>
      </c>
      <c r="N3259" s="76" t="str">
        <f t="shared" si="254"/>
        <v>0</v>
      </c>
      <c r="O3259" s="76" t="str">
        <f t="shared" si="250"/>
        <v/>
      </c>
      <c r="P3259" s="75" t="str">
        <f t="shared" si="251"/>
        <v/>
      </c>
      <c r="Q3259" s="77" t="str">
        <f t="shared" si="252"/>
        <v/>
      </c>
      <c r="R3259" s="77" t="str">
        <f t="shared" si="253"/>
        <v/>
      </c>
      <c r="S3259" s="77" t="str">
        <f>IF(O3259="","",IF(OR(VALUE(LEFT(O3259,2))&gt;IF(RIGHT(J3259,1)="M",7,19),AND(OR(LEFT(O3259,2)={"07","19"}),VALUE(RIGHT(O3259,2))&gt;15)),TRUE,FALSE))</f>
        <v/>
      </c>
      <c r="T3259" s="77" t="str">
        <f>IF(O3259="","",IF(OR(VALUE(LEFT(O3259,2))&gt;IF(RIGHT(J3259,1)="M",7,19),AND(OR(LEFT(O3259,2)={"07","19"}),VALUE(RIGHT(O3259,2))&gt;5)),TRUE,FALSE))</f>
        <v/>
      </c>
    </row>
    <row r="3260" spans="12:20" x14ac:dyDescent="0.25">
      <c r="L3260" s="75">
        <f>COUNTIF($B$2:B3260,B3260)</f>
        <v>0</v>
      </c>
      <c r="M3260" s="75">
        <f>COUNTIF($L$2:L3260,4)</f>
        <v>42</v>
      </c>
      <c r="N3260" s="76" t="str">
        <f t="shared" si="254"/>
        <v>0</v>
      </c>
      <c r="O3260" s="76" t="str">
        <f t="shared" si="250"/>
        <v/>
      </c>
      <c r="P3260" s="75" t="str">
        <f t="shared" si="251"/>
        <v/>
      </c>
      <c r="Q3260" s="77" t="str">
        <f t="shared" si="252"/>
        <v/>
      </c>
      <c r="R3260" s="77" t="str">
        <f t="shared" si="253"/>
        <v/>
      </c>
      <c r="S3260" s="77" t="str">
        <f>IF(O3260="","",IF(OR(VALUE(LEFT(O3260,2))&gt;IF(RIGHT(J3260,1)="M",7,19),AND(OR(LEFT(O3260,2)={"07","19"}),VALUE(RIGHT(O3260,2))&gt;15)),TRUE,FALSE))</f>
        <v/>
      </c>
      <c r="T3260" s="77" t="str">
        <f>IF(O3260="","",IF(OR(VALUE(LEFT(O3260,2))&gt;IF(RIGHT(J3260,1)="M",7,19),AND(OR(LEFT(O3260,2)={"07","19"}),VALUE(RIGHT(O3260,2))&gt;5)),TRUE,FALSE))</f>
        <v/>
      </c>
    </row>
    <row r="3261" spans="12:20" x14ac:dyDescent="0.25">
      <c r="L3261" s="75">
        <f>COUNTIF($B$2:B3261,B3261)</f>
        <v>0</v>
      </c>
      <c r="M3261" s="75">
        <f>COUNTIF($L$2:L3261,4)</f>
        <v>42</v>
      </c>
      <c r="N3261" s="76" t="str">
        <f t="shared" si="254"/>
        <v>0</v>
      </c>
      <c r="O3261" s="76" t="str">
        <f t="shared" si="250"/>
        <v/>
      </c>
      <c r="P3261" s="75" t="str">
        <f t="shared" si="251"/>
        <v/>
      </c>
      <c r="Q3261" s="77" t="str">
        <f t="shared" si="252"/>
        <v/>
      </c>
      <c r="R3261" s="77" t="str">
        <f t="shared" si="253"/>
        <v/>
      </c>
      <c r="S3261" s="77" t="str">
        <f>IF(O3261="","",IF(OR(VALUE(LEFT(O3261,2))&gt;IF(RIGHT(J3261,1)="M",7,19),AND(OR(LEFT(O3261,2)={"07","19"}),VALUE(RIGHT(O3261,2))&gt;15)),TRUE,FALSE))</f>
        <v/>
      </c>
      <c r="T3261" s="77" t="str">
        <f>IF(O3261="","",IF(OR(VALUE(LEFT(O3261,2))&gt;IF(RIGHT(J3261,1)="M",7,19),AND(OR(LEFT(O3261,2)={"07","19"}),VALUE(RIGHT(O3261,2))&gt;5)),TRUE,FALSE))</f>
        <v/>
      </c>
    </row>
    <row r="3262" spans="12:20" x14ac:dyDescent="0.25">
      <c r="L3262" s="75">
        <f>COUNTIF($B$2:B3262,B3262)</f>
        <v>0</v>
      </c>
      <c r="M3262" s="75">
        <f>COUNTIF($L$2:L3262,4)</f>
        <v>42</v>
      </c>
      <c r="N3262" s="76" t="str">
        <f t="shared" si="254"/>
        <v>0</v>
      </c>
      <c r="O3262" s="76" t="str">
        <f t="shared" si="250"/>
        <v/>
      </c>
      <c r="P3262" s="75" t="str">
        <f t="shared" si="251"/>
        <v/>
      </c>
      <c r="Q3262" s="77" t="str">
        <f t="shared" si="252"/>
        <v/>
      </c>
      <c r="R3262" s="77" t="str">
        <f t="shared" si="253"/>
        <v/>
      </c>
      <c r="S3262" s="77" t="str">
        <f>IF(O3262="","",IF(OR(VALUE(LEFT(O3262,2))&gt;IF(RIGHT(J3262,1)="M",7,19),AND(OR(LEFT(O3262,2)={"07","19"}),VALUE(RIGHT(O3262,2))&gt;15)),TRUE,FALSE))</f>
        <v/>
      </c>
      <c r="T3262" s="77" t="str">
        <f>IF(O3262="","",IF(OR(VALUE(LEFT(O3262,2))&gt;IF(RIGHT(J3262,1)="M",7,19),AND(OR(LEFT(O3262,2)={"07","19"}),VALUE(RIGHT(O3262,2))&gt;5)),TRUE,FALSE))</f>
        <v/>
      </c>
    </row>
    <row r="3263" spans="12:20" x14ac:dyDescent="0.25">
      <c r="L3263" s="75">
        <f>COUNTIF($B$2:B3263,B3263)</f>
        <v>0</v>
      </c>
      <c r="M3263" s="75">
        <f>COUNTIF($L$2:L3263,4)</f>
        <v>42</v>
      </c>
      <c r="N3263" s="76" t="str">
        <f t="shared" si="254"/>
        <v>0</v>
      </c>
      <c r="O3263" s="76" t="str">
        <f t="shared" si="250"/>
        <v/>
      </c>
      <c r="P3263" s="75" t="str">
        <f t="shared" si="251"/>
        <v/>
      </c>
      <c r="Q3263" s="77" t="str">
        <f t="shared" si="252"/>
        <v/>
      </c>
      <c r="R3263" s="77" t="str">
        <f t="shared" si="253"/>
        <v/>
      </c>
      <c r="S3263" s="77" t="str">
        <f>IF(O3263="","",IF(OR(VALUE(LEFT(O3263,2))&gt;IF(RIGHT(J3263,1)="M",7,19),AND(OR(LEFT(O3263,2)={"07","19"}),VALUE(RIGHT(O3263,2))&gt;15)),TRUE,FALSE))</f>
        <v/>
      </c>
      <c r="T3263" s="77" t="str">
        <f>IF(O3263="","",IF(OR(VALUE(LEFT(O3263,2))&gt;IF(RIGHT(J3263,1)="M",7,19),AND(OR(LEFT(O3263,2)={"07","19"}),VALUE(RIGHT(O3263,2))&gt;5)),TRUE,FALSE))</f>
        <v/>
      </c>
    </row>
    <row r="3264" spans="12:20" x14ac:dyDescent="0.25">
      <c r="L3264" s="75">
        <f>COUNTIF($B$2:B3264,B3264)</f>
        <v>0</v>
      </c>
      <c r="M3264" s="75">
        <f>COUNTIF($L$2:L3264,4)</f>
        <v>42</v>
      </c>
      <c r="N3264" s="76" t="str">
        <f t="shared" si="254"/>
        <v>0</v>
      </c>
      <c r="O3264" s="76" t="str">
        <f t="shared" si="250"/>
        <v/>
      </c>
      <c r="P3264" s="75" t="str">
        <f t="shared" si="251"/>
        <v/>
      </c>
      <c r="Q3264" s="77" t="str">
        <f t="shared" si="252"/>
        <v/>
      </c>
      <c r="R3264" s="77" t="str">
        <f t="shared" si="253"/>
        <v/>
      </c>
      <c r="S3264" s="77" t="str">
        <f>IF(O3264="","",IF(OR(VALUE(LEFT(O3264,2))&gt;IF(RIGHT(J3264,1)="M",7,19),AND(OR(LEFT(O3264,2)={"07","19"}),VALUE(RIGHT(O3264,2))&gt;15)),TRUE,FALSE))</f>
        <v/>
      </c>
      <c r="T3264" s="77" t="str">
        <f>IF(O3264="","",IF(OR(VALUE(LEFT(O3264,2))&gt;IF(RIGHT(J3264,1)="M",7,19),AND(OR(LEFT(O3264,2)={"07","19"}),VALUE(RIGHT(O3264,2))&gt;5)),TRUE,FALSE))</f>
        <v/>
      </c>
    </row>
    <row r="3265" spans="12:20" x14ac:dyDescent="0.25">
      <c r="L3265" s="75">
        <f>COUNTIF($B$2:B3265,B3265)</f>
        <v>0</v>
      </c>
      <c r="M3265" s="75">
        <f>COUNTIF($L$2:L3265,4)</f>
        <v>42</v>
      </c>
      <c r="N3265" s="76" t="str">
        <f t="shared" si="254"/>
        <v>0</v>
      </c>
      <c r="O3265" s="76" t="str">
        <f t="shared" si="250"/>
        <v/>
      </c>
      <c r="P3265" s="75" t="str">
        <f t="shared" si="251"/>
        <v/>
      </c>
      <c r="Q3265" s="77" t="str">
        <f t="shared" si="252"/>
        <v/>
      </c>
      <c r="R3265" s="77" t="str">
        <f t="shared" si="253"/>
        <v/>
      </c>
      <c r="S3265" s="77" t="str">
        <f>IF(O3265="","",IF(OR(VALUE(LEFT(O3265,2))&gt;IF(RIGHT(J3265,1)="M",7,19),AND(OR(LEFT(O3265,2)={"07","19"}),VALUE(RIGHT(O3265,2))&gt;15)),TRUE,FALSE))</f>
        <v/>
      </c>
      <c r="T3265" s="77" t="str">
        <f>IF(O3265="","",IF(OR(VALUE(LEFT(O3265,2))&gt;IF(RIGHT(J3265,1)="M",7,19),AND(OR(LEFT(O3265,2)={"07","19"}),VALUE(RIGHT(O3265,2))&gt;5)),TRUE,FALSE))</f>
        <v/>
      </c>
    </row>
    <row r="3266" spans="12:20" x14ac:dyDescent="0.25">
      <c r="L3266" s="75">
        <f>COUNTIF($B$2:B3266,B3266)</f>
        <v>0</v>
      </c>
      <c r="M3266" s="75">
        <f>COUNTIF($L$2:L3266,4)</f>
        <v>42</v>
      </c>
      <c r="N3266" s="76" t="str">
        <f t="shared" si="254"/>
        <v>0</v>
      </c>
      <c r="O3266" s="76" t="str">
        <f t="shared" ref="O3266:O3329" si="255">TRIM(SUBSTITUTE(SUBSTITUTE(D3266,"+",""),"_",""))</f>
        <v/>
      </c>
      <c r="P3266" s="75" t="str">
        <f t="shared" ref="P3266:P3329" si="256">TRIM(SUBSTITUTE(SUBSTITUTE(E3266,"+",""),"_",""))</f>
        <v/>
      </c>
      <c r="Q3266" s="77" t="str">
        <f t="shared" ref="Q3266:Q3329" si="257">IFERROR(IF(RIGHT(P3266,2)&lt;RIGHT(O3266,2),IF(P3266&lt;O3266,P3266+2360-O3266,P3266-40-O3266),IF(P3266&lt;O3266,P3266+2400-O3266,P3266-O3266)),"")</f>
        <v/>
      </c>
      <c r="R3266" s="77" t="str">
        <f t="shared" ref="R3266:R3329" si="258">IFERROR(ROUNDDOWN(Q3266/100,0),"")</f>
        <v/>
      </c>
      <c r="S3266" s="77" t="str">
        <f>IF(O3266="","",IF(OR(VALUE(LEFT(O3266,2))&gt;IF(RIGHT(J3266,1)="M",7,19),AND(OR(LEFT(O3266,2)={"07","19"}),VALUE(RIGHT(O3266,2))&gt;15)),TRUE,FALSE))</f>
        <v/>
      </c>
      <c r="T3266" s="77" t="str">
        <f>IF(O3266="","",IF(OR(VALUE(LEFT(O3266,2))&gt;IF(RIGHT(J3266,1)="M",7,19),AND(OR(LEFT(O3266,2)={"07","19"}),VALUE(RIGHT(O3266,2))&gt;5)),TRUE,FALSE))</f>
        <v/>
      </c>
    </row>
    <row r="3267" spans="12:20" x14ac:dyDescent="0.25">
      <c r="L3267" s="75">
        <f>COUNTIF($B$2:B3267,B3267)</f>
        <v>0</v>
      </c>
      <c r="M3267" s="75">
        <f>COUNTIF($L$2:L3267,4)</f>
        <v>42</v>
      </c>
      <c r="N3267" s="76" t="str">
        <f t="shared" ref="N3267:N3330" si="259">A3267&amp;DAY(C3267)</f>
        <v>0</v>
      </c>
      <c r="O3267" s="76" t="str">
        <f t="shared" si="255"/>
        <v/>
      </c>
      <c r="P3267" s="75" t="str">
        <f t="shared" si="256"/>
        <v/>
      </c>
      <c r="Q3267" s="77" t="str">
        <f t="shared" si="257"/>
        <v/>
      </c>
      <c r="R3267" s="77" t="str">
        <f t="shared" si="258"/>
        <v/>
      </c>
      <c r="S3267" s="77" t="str">
        <f>IF(O3267="","",IF(OR(VALUE(LEFT(O3267,2))&gt;IF(RIGHT(J3267,1)="M",7,19),AND(OR(LEFT(O3267,2)={"07","19"}),VALUE(RIGHT(O3267,2))&gt;15)),TRUE,FALSE))</f>
        <v/>
      </c>
      <c r="T3267" s="77" t="str">
        <f>IF(O3267="","",IF(OR(VALUE(LEFT(O3267,2))&gt;IF(RIGHT(J3267,1)="M",7,19),AND(OR(LEFT(O3267,2)={"07","19"}),VALUE(RIGHT(O3267,2))&gt;5)),TRUE,FALSE))</f>
        <v/>
      </c>
    </row>
    <row r="3268" spans="12:20" x14ac:dyDescent="0.25">
      <c r="L3268" s="75">
        <f>COUNTIF($B$2:B3268,B3268)</f>
        <v>0</v>
      </c>
      <c r="M3268" s="75">
        <f>COUNTIF($L$2:L3268,4)</f>
        <v>42</v>
      </c>
      <c r="N3268" s="76" t="str">
        <f t="shared" si="259"/>
        <v>0</v>
      </c>
      <c r="O3268" s="76" t="str">
        <f t="shared" si="255"/>
        <v/>
      </c>
      <c r="P3268" s="75" t="str">
        <f t="shared" si="256"/>
        <v/>
      </c>
      <c r="Q3268" s="77" t="str">
        <f t="shared" si="257"/>
        <v/>
      </c>
      <c r="R3268" s="77" t="str">
        <f t="shared" si="258"/>
        <v/>
      </c>
      <c r="S3268" s="77" t="str">
        <f>IF(O3268="","",IF(OR(VALUE(LEFT(O3268,2))&gt;IF(RIGHT(J3268,1)="M",7,19),AND(OR(LEFT(O3268,2)={"07","19"}),VALUE(RIGHT(O3268,2))&gt;15)),TRUE,FALSE))</f>
        <v/>
      </c>
      <c r="T3268" s="77" t="str">
        <f>IF(O3268="","",IF(OR(VALUE(LEFT(O3268,2))&gt;IF(RIGHT(J3268,1)="M",7,19),AND(OR(LEFT(O3268,2)={"07","19"}),VALUE(RIGHT(O3268,2))&gt;5)),TRUE,FALSE))</f>
        <v/>
      </c>
    </row>
    <row r="3269" spans="12:20" x14ac:dyDescent="0.25">
      <c r="L3269" s="75">
        <f>COUNTIF($B$2:B3269,B3269)</f>
        <v>0</v>
      </c>
      <c r="M3269" s="75">
        <f>COUNTIF($L$2:L3269,4)</f>
        <v>42</v>
      </c>
      <c r="N3269" s="76" t="str">
        <f t="shared" si="259"/>
        <v>0</v>
      </c>
      <c r="O3269" s="76" t="str">
        <f t="shared" si="255"/>
        <v/>
      </c>
      <c r="P3269" s="75" t="str">
        <f t="shared" si="256"/>
        <v/>
      </c>
      <c r="Q3269" s="77" t="str">
        <f t="shared" si="257"/>
        <v/>
      </c>
      <c r="R3269" s="77" t="str">
        <f t="shared" si="258"/>
        <v/>
      </c>
      <c r="S3269" s="77" t="str">
        <f>IF(O3269="","",IF(OR(VALUE(LEFT(O3269,2))&gt;IF(RIGHT(J3269,1)="M",7,19),AND(OR(LEFT(O3269,2)={"07","19"}),VALUE(RIGHT(O3269,2))&gt;15)),TRUE,FALSE))</f>
        <v/>
      </c>
      <c r="T3269" s="77" t="str">
        <f>IF(O3269="","",IF(OR(VALUE(LEFT(O3269,2))&gt;IF(RIGHT(J3269,1)="M",7,19),AND(OR(LEFT(O3269,2)={"07","19"}),VALUE(RIGHT(O3269,2))&gt;5)),TRUE,FALSE))</f>
        <v/>
      </c>
    </row>
    <row r="3270" spans="12:20" x14ac:dyDescent="0.25">
      <c r="L3270" s="75">
        <f>COUNTIF($B$2:B3270,B3270)</f>
        <v>0</v>
      </c>
      <c r="M3270" s="75">
        <f>COUNTIF($L$2:L3270,4)</f>
        <v>42</v>
      </c>
      <c r="N3270" s="76" t="str">
        <f t="shared" si="259"/>
        <v>0</v>
      </c>
      <c r="O3270" s="76" t="str">
        <f t="shared" si="255"/>
        <v/>
      </c>
      <c r="P3270" s="75" t="str">
        <f t="shared" si="256"/>
        <v/>
      </c>
      <c r="Q3270" s="77" t="str">
        <f t="shared" si="257"/>
        <v/>
      </c>
      <c r="R3270" s="77" t="str">
        <f t="shared" si="258"/>
        <v/>
      </c>
      <c r="S3270" s="77" t="str">
        <f>IF(O3270="","",IF(OR(VALUE(LEFT(O3270,2))&gt;IF(RIGHT(J3270,1)="M",7,19),AND(OR(LEFT(O3270,2)={"07","19"}),VALUE(RIGHT(O3270,2))&gt;15)),TRUE,FALSE))</f>
        <v/>
      </c>
      <c r="T3270" s="77" t="str">
        <f>IF(O3270="","",IF(OR(VALUE(LEFT(O3270,2))&gt;IF(RIGHT(J3270,1)="M",7,19),AND(OR(LEFT(O3270,2)={"07","19"}),VALUE(RIGHT(O3270,2))&gt;5)),TRUE,FALSE))</f>
        <v/>
      </c>
    </row>
    <row r="3271" spans="12:20" x14ac:dyDescent="0.25">
      <c r="L3271" s="75">
        <f>COUNTIF($B$2:B3271,B3271)</f>
        <v>0</v>
      </c>
      <c r="M3271" s="75">
        <f>COUNTIF($L$2:L3271,4)</f>
        <v>42</v>
      </c>
      <c r="N3271" s="76" t="str">
        <f t="shared" si="259"/>
        <v>0</v>
      </c>
      <c r="O3271" s="76" t="str">
        <f t="shared" si="255"/>
        <v/>
      </c>
      <c r="P3271" s="75" t="str">
        <f t="shared" si="256"/>
        <v/>
      </c>
      <c r="Q3271" s="77" t="str">
        <f t="shared" si="257"/>
        <v/>
      </c>
      <c r="R3271" s="77" t="str">
        <f t="shared" si="258"/>
        <v/>
      </c>
      <c r="S3271" s="77" t="str">
        <f>IF(O3271="","",IF(OR(VALUE(LEFT(O3271,2))&gt;IF(RIGHT(J3271,1)="M",7,19),AND(OR(LEFT(O3271,2)={"07","19"}),VALUE(RIGHT(O3271,2))&gt;15)),TRUE,FALSE))</f>
        <v/>
      </c>
      <c r="T3271" s="77" t="str">
        <f>IF(O3271="","",IF(OR(VALUE(LEFT(O3271,2))&gt;IF(RIGHT(J3271,1)="M",7,19),AND(OR(LEFT(O3271,2)={"07","19"}),VALUE(RIGHT(O3271,2))&gt;5)),TRUE,FALSE))</f>
        <v/>
      </c>
    </row>
    <row r="3272" spans="12:20" x14ac:dyDescent="0.25">
      <c r="L3272" s="75">
        <f>COUNTIF($B$2:B3272,B3272)</f>
        <v>0</v>
      </c>
      <c r="M3272" s="75">
        <f>COUNTIF($L$2:L3272,4)</f>
        <v>42</v>
      </c>
      <c r="N3272" s="76" t="str">
        <f t="shared" si="259"/>
        <v>0</v>
      </c>
      <c r="O3272" s="76" t="str">
        <f t="shared" si="255"/>
        <v/>
      </c>
      <c r="P3272" s="75" t="str">
        <f t="shared" si="256"/>
        <v/>
      </c>
      <c r="Q3272" s="77" t="str">
        <f t="shared" si="257"/>
        <v/>
      </c>
      <c r="R3272" s="77" t="str">
        <f t="shared" si="258"/>
        <v/>
      </c>
      <c r="S3272" s="77" t="str">
        <f>IF(O3272="","",IF(OR(VALUE(LEFT(O3272,2))&gt;IF(RIGHT(J3272,1)="M",7,19),AND(OR(LEFT(O3272,2)={"07","19"}),VALUE(RIGHT(O3272,2))&gt;15)),TRUE,FALSE))</f>
        <v/>
      </c>
      <c r="T3272" s="77" t="str">
        <f>IF(O3272="","",IF(OR(VALUE(LEFT(O3272,2))&gt;IF(RIGHT(J3272,1)="M",7,19),AND(OR(LEFT(O3272,2)={"07","19"}),VALUE(RIGHT(O3272,2))&gt;5)),TRUE,FALSE))</f>
        <v/>
      </c>
    </row>
    <row r="3273" spans="12:20" x14ac:dyDescent="0.25">
      <c r="L3273" s="75">
        <f>COUNTIF($B$2:B3273,B3273)</f>
        <v>0</v>
      </c>
      <c r="M3273" s="75">
        <f>COUNTIF($L$2:L3273,4)</f>
        <v>42</v>
      </c>
      <c r="N3273" s="76" t="str">
        <f t="shared" si="259"/>
        <v>0</v>
      </c>
      <c r="O3273" s="76" t="str">
        <f t="shared" si="255"/>
        <v/>
      </c>
      <c r="P3273" s="75" t="str">
        <f t="shared" si="256"/>
        <v/>
      </c>
      <c r="Q3273" s="77" t="str">
        <f t="shared" si="257"/>
        <v/>
      </c>
      <c r="R3273" s="77" t="str">
        <f t="shared" si="258"/>
        <v/>
      </c>
      <c r="S3273" s="77" t="str">
        <f>IF(O3273="","",IF(OR(VALUE(LEFT(O3273,2))&gt;IF(RIGHT(J3273,1)="M",7,19),AND(OR(LEFT(O3273,2)={"07","19"}),VALUE(RIGHT(O3273,2))&gt;15)),TRUE,FALSE))</f>
        <v/>
      </c>
      <c r="T3273" s="77" t="str">
        <f>IF(O3273="","",IF(OR(VALUE(LEFT(O3273,2))&gt;IF(RIGHT(J3273,1)="M",7,19),AND(OR(LEFT(O3273,2)={"07","19"}),VALUE(RIGHT(O3273,2))&gt;5)),TRUE,FALSE))</f>
        <v/>
      </c>
    </row>
    <row r="3274" spans="12:20" x14ac:dyDescent="0.25">
      <c r="L3274" s="75">
        <f>COUNTIF($B$2:B3274,B3274)</f>
        <v>0</v>
      </c>
      <c r="M3274" s="75">
        <f>COUNTIF($L$2:L3274,4)</f>
        <v>42</v>
      </c>
      <c r="N3274" s="76" t="str">
        <f t="shared" si="259"/>
        <v>0</v>
      </c>
      <c r="O3274" s="76" t="str">
        <f t="shared" si="255"/>
        <v/>
      </c>
      <c r="P3274" s="75" t="str">
        <f t="shared" si="256"/>
        <v/>
      </c>
      <c r="Q3274" s="77" t="str">
        <f t="shared" si="257"/>
        <v/>
      </c>
      <c r="R3274" s="77" t="str">
        <f t="shared" si="258"/>
        <v/>
      </c>
      <c r="S3274" s="77" t="str">
        <f>IF(O3274="","",IF(OR(VALUE(LEFT(O3274,2))&gt;IF(RIGHT(J3274,1)="M",7,19),AND(OR(LEFT(O3274,2)={"07","19"}),VALUE(RIGHT(O3274,2))&gt;15)),TRUE,FALSE))</f>
        <v/>
      </c>
      <c r="T3274" s="77" t="str">
        <f>IF(O3274="","",IF(OR(VALUE(LEFT(O3274,2))&gt;IF(RIGHT(J3274,1)="M",7,19),AND(OR(LEFT(O3274,2)={"07","19"}),VALUE(RIGHT(O3274,2))&gt;5)),TRUE,FALSE))</f>
        <v/>
      </c>
    </row>
    <row r="3275" spans="12:20" x14ac:dyDescent="0.25">
      <c r="L3275" s="75">
        <f>COUNTIF($B$2:B3275,B3275)</f>
        <v>0</v>
      </c>
      <c r="M3275" s="75">
        <f>COUNTIF($L$2:L3275,4)</f>
        <v>42</v>
      </c>
      <c r="N3275" s="76" t="str">
        <f t="shared" si="259"/>
        <v>0</v>
      </c>
      <c r="O3275" s="76" t="str">
        <f t="shared" si="255"/>
        <v/>
      </c>
      <c r="P3275" s="75" t="str">
        <f t="shared" si="256"/>
        <v/>
      </c>
      <c r="Q3275" s="77" t="str">
        <f t="shared" si="257"/>
        <v/>
      </c>
      <c r="R3275" s="77" t="str">
        <f t="shared" si="258"/>
        <v/>
      </c>
      <c r="S3275" s="77" t="str">
        <f>IF(O3275="","",IF(OR(VALUE(LEFT(O3275,2))&gt;IF(RIGHT(J3275,1)="M",7,19),AND(OR(LEFT(O3275,2)={"07","19"}),VALUE(RIGHT(O3275,2))&gt;15)),TRUE,FALSE))</f>
        <v/>
      </c>
      <c r="T3275" s="77" t="str">
        <f>IF(O3275="","",IF(OR(VALUE(LEFT(O3275,2))&gt;IF(RIGHT(J3275,1)="M",7,19),AND(OR(LEFT(O3275,2)={"07","19"}),VALUE(RIGHT(O3275,2))&gt;5)),TRUE,FALSE))</f>
        <v/>
      </c>
    </row>
    <row r="3276" spans="12:20" x14ac:dyDescent="0.25">
      <c r="L3276" s="75">
        <f>COUNTIF($B$2:B3276,B3276)</f>
        <v>0</v>
      </c>
      <c r="M3276" s="75">
        <f>COUNTIF($L$2:L3276,4)</f>
        <v>42</v>
      </c>
      <c r="N3276" s="76" t="str">
        <f t="shared" si="259"/>
        <v>0</v>
      </c>
      <c r="O3276" s="76" t="str">
        <f t="shared" si="255"/>
        <v/>
      </c>
      <c r="P3276" s="75" t="str">
        <f t="shared" si="256"/>
        <v/>
      </c>
      <c r="Q3276" s="77" t="str">
        <f t="shared" si="257"/>
        <v/>
      </c>
      <c r="R3276" s="77" t="str">
        <f t="shared" si="258"/>
        <v/>
      </c>
      <c r="S3276" s="77" t="str">
        <f>IF(O3276="","",IF(OR(VALUE(LEFT(O3276,2))&gt;IF(RIGHT(J3276,1)="M",7,19),AND(OR(LEFT(O3276,2)={"07","19"}),VALUE(RIGHT(O3276,2))&gt;15)),TRUE,FALSE))</f>
        <v/>
      </c>
      <c r="T3276" s="77" t="str">
        <f>IF(O3276="","",IF(OR(VALUE(LEFT(O3276,2))&gt;IF(RIGHT(J3276,1)="M",7,19),AND(OR(LEFT(O3276,2)={"07","19"}),VALUE(RIGHT(O3276,2))&gt;5)),TRUE,FALSE))</f>
        <v/>
      </c>
    </row>
    <row r="3277" spans="12:20" x14ac:dyDescent="0.25">
      <c r="L3277" s="75">
        <f>COUNTIF($B$2:B3277,B3277)</f>
        <v>0</v>
      </c>
      <c r="M3277" s="75">
        <f>COUNTIF($L$2:L3277,4)</f>
        <v>42</v>
      </c>
      <c r="N3277" s="76" t="str">
        <f t="shared" si="259"/>
        <v>0</v>
      </c>
      <c r="O3277" s="76" t="str">
        <f t="shared" si="255"/>
        <v/>
      </c>
      <c r="P3277" s="75" t="str">
        <f t="shared" si="256"/>
        <v/>
      </c>
      <c r="Q3277" s="77" t="str">
        <f t="shared" si="257"/>
        <v/>
      </c>
      <c r="R3277" s="77" t="str">
        <f t="shared" si="258"/>
        <v/>
      </c>
      <c r="S3277" s="77" t="str">
        <f>IF(O3277="","",IF(OR(VALUE(LEFT(O3277,2))&gt;IF(RIGHT(J3277,1)="M",7,19),AND(OR(LEFT(O3277,2)={"07","19"}),VALUE(RIGHT(O3277,2))&gt;15)),TRUE,FALSE))</f>
        <v/>
      </c>
      <c r="T3277" s="77" t="str">
        <f>IF(O3277="","",IF(OR(VALUE(LEFT(O3277,2))&gt;IF(RIGHT(J3277,1)="M",7,19),AND(OR(LEFT(O3277,2)={"07","19"}),VALUE(RIGHT(O3277,2))&gt;5)),TRUE,FALSE))</f>
        <v/>
      </c>
    </row>
    <row r="3278" spans="12:20" x14ac:dyDescent="0.25">
      <c r="L3278" s="75">
        <f>COUNTIF($B$2:B3278,B3278)</f>
        <v>0</v>
      </c>
      <c r="M3278" s="75">
        <f>COUNTIF($L$2:L3278,4)</f>
        <v>42</v>
      </c>
      <c r="N3278" s="76" t="str">
        <f t="shared" si="259"/>
        <v>0</v>
      </c>
      <c r="O3278" s="76" t="str">
        <f t="shared" si="255"/>
        <v/>
      </c>
      <c r="P3278" s="75" t="str">
        <f t="shared" si="256"/>
        <v/>
      </c>
      <c r="Q3278" s="77" t="str">
        <f t="shared" si="257"/>
        <v/>
      </c>
      <c r="R3278" s="77" t="str">
        <f t="shared" si="258"/>
        <v/>
      </c>
      <c r="S3278" s="77" t="str">
        <f>IF(O3278="","",IF(OR(VALUE(LEFT(O3278,2))&gt;IF(RIGHT(J3278,1)="M",7,19),AND(OR(LEFT(O3278,2)={"07","19"}),VALUE(RIGHT(O3278,2))&gt;15)),TRUE,FALSE))</f>
        <v/>
      </c>
      <c r="T3278" s="77" t="str">
        <f>IF(O3278="","",IF(OR(VALUE(LEFT(O3278,2))&gt;IF(RIGHT(J3278,1)="M",7,19),AND(OR(LEFT(O3278,2)={"07","19"}),VALUE(RIGHT(O3278,2))&gt;5)),TRUE,FALSE))</f>
        <v/>
      </c>
    </row>
    <row r="3279" spans="12:20" x14ac:dyDescent="0.25">
      <c r="L3279" s="75">
        <f>COUNTIF($B$2:B3279,B3279)</f>
        <v>0</v>
      </c>
      <c r="M3279" s="75">
        <f>COUNTIF($L$2:L3279,4)</f>
        <v>42</v>
      </c>
      <c r="N3279" s="76" t="str">
        <f t="shared" si="259"/>
        <v>0</v>
      </c>
      <c r="O3279" s="76" t="str">
        <f t="shared" si="255"/>
        <v/>
      </c>
      <c r="P3279" s="75" t="str">
        <f t="shared" si="256"/>
        <v/>
      </c>
      <c r="Q3279" s="77" t="str">
        <f t="shared" si="257"/>
        <v/>
      </c>
      <c r="R3279" s="77" t="str">
        <f t="shared" si="258"/>
        <v/>
      </c>
      <c r="S3279" s="77" t="str">
        <f>IF(O3279="","",IF(OR(VALUE(LEFT(O3279,2))&gt;IF(RIGHT(J3279,1)="M",7,19),AND(OR(LEFT(O3279,2)={"07","19"}),VALUE(RIGHT(O3279,2))&gt;15)),TRUE,FALSE))</f>
        <v/>
      </c>
      <c r="T3279" s="77" t="str">
        <f>IF(O3279="","",IF(OR(VALUE(LEFT(O3279,2))&gt;IF(RIGHT(J3279,1)="M",7,19),AND(OR(LEFT(O3279,2)={"07","19"}),VALUE(RIGHT(O3279,2))&gt;5)),TRUE,FALSE))</f>
        <v/>
      </c>
    </row>
    <row r="3280" spans="12:20" x14ac:dyDescent="0.25">
      <c r="L3280" s="75">
        <f>COUNTIF($B$2:B3280,B3280)</f>
        <v>0</v>
      </c>
      <c r="M3280" s="75">
        <f>COUNTIF($L$2:L3280,4)</f>
        <v>42</v>
      </c>
      <c r="N3280" s="76" t="str">
        <f t="shared" si="259"/>
        <v>0</v>
      </c>
      <c r="O3280" s="76" t="str">
        <f t="shared" si="255"/>
        <v/>
      </c>
      <c r="P3280" s="75" t="str">
        <f t="shared" si="256"/>
        <v/>
      </c>
      <c r="Q3280" s="77" t="str">
        <f t="shared" si="257"/>
        <v/>
      </c>
      <c r="R3280" s="77" t="str">
        <f t="shared" si="258"/>
        <v/>
      </c>
      <c r="S3280" s="77" t="str">
        <f>IF(O3280="","",IF(OR(VALUE(LEFT(O3280,2))&gt;IF(RIGHT(J3280,1)="M",7,19),AND(OR(LEFT(O3280,2)={"07","19"}),VALUE(RIGHT(O3280,2))&gt;15)),TRUE,FALSE))</f>
        <v/>
      </c>
      <c r="T3280" s="77" t="str">
        <f>IF(O3280="","",IF(OR(VALUE(LEFT(O3280,2))&gt;IF(RIGHT(J3280,1)="M",7,19),AND(OR(LEFT(O3280,2)={"07","19"}),VALUE(RIGHT(O3280,2))&gt;5)),TRUE,FALSE))</f>
        <v/>
      </c>
    </row>
    <row r="3281" spans="12:20" x14ac:dyDescent="0.25">
      <c r="L3281" s="75">
        <f>COUNTIF($B$2:B3281,B3281)</f>
        <v>0</v>
      </c>
      <c r="M3281" s="75">
        <f>COUNTIF($L$2:L3281,4)</f>
        <v>42</v>
      </c>
      <c r="N3281" s="76" t="str">
        <f t="shared" si="259"/>
        <v>0</v>
      </c>
      <c r="O3281" s="76" t="str">
        <f t="shared" si="255"/>
        <v/>
      </c>
      <c r="P3281" s="75" t="str">
        <f t="shared" si="256"/>
        <v/>
      </c>
      <c r="Q3281" s="77" t="str">
        <f t="shared" si="257"/>
        <v/>
      </c>
      <c r="R3281" s="77" t="str">
        <f t="shared" si="258"/>
        <v/>
      </c>
      <c r="S3281" s="77" t="str">
        <f>IF(O3281="","",IF(OR(VALUE(LEFT(O3281,2))&gt;IF(RIGHT(J3281,1)="M",7,19),AND(OR(LEFT(O3281,2)={"07","19"}),VALUE(RIGHT(O3281,2))&gt;15)),TRUE,FALSE))</f>
        <v/>
      </c>
      <c r="T3281" s="77" t="str">
        <f>IF(O3281="","",IF(OR(VALUE(LEFT(O3281,2))&gt;IF(RIGHT(J3281,1)="M",7,19),AND(OR(LEFT(O3281,2)={"07","19"}),VALUE(RIGHT(O3281,2))&gt;5)),TRUE,FALSE))</f>
        <v/>
      </c>
    </row>
    <row r="3282" spans="12:20" x14ac:dyDescent="0.25">
      <c r="L3282" s="75">
        <f>COUNTIF($B$2:B3282,B3282)</f>
        <v>0</v>
      </c>
      <c r="M3282" s="75">
        <f>COUNTIF($L$2:L3282,4)</f>
        <v>42</v>
      </c>
      <c r="N3282" s="76" t="str">
        <f t="shared" si="259"/>
        <v>0</v>
      </c>
      <c r="O3282" s="76" t="str">
        <f t="shared" si="255"/>
        <v/>
      </c>
      <c r="P3282" s="75" t="str">
        <f t="shared" si="256"/>
        <v/>
      </c>
      <c r="Q3282" s="77" t="str">
        <f t="shared" si="257"/>
        <v/>
      </c>
      <c r="R3282" s="77" t="str">
        <f t="shared" si="258"/>
        <v/>
      </c>
      <c r="S3282" s="77" t="str">
        <f>IF(O3282="","",IF(OR(VALUE(LEFT(O3282,2))&gt;IF(RIGHT(J3282,1)="M",7,19),AND(OR(LEFT(O3282,2)={"07","19"}),VALUE(RIGHT(O3282,2))&gt;15)),TRUE,FALSE))</f>
        <v/>
      </c>
      <c r="T3282" s="77" t="str">
        <f>IF(O3282="","",IF(OR(VALUE(LEFT(O3282,2))&gt;IF(RIGHT(J3282,1)="M",7,19),AND(OR(LEFT(O3282,2)={"07","19"}),VALUE(RIGHT(O3282,2))&gt;5)),TRUE,FALSE))</f>
        <v/>
      </c>
    </row>
    <row r="3283" spans="12:20" x14ac:dyDescent="0.25">
      <c r="L3283" s="75">
        <f>COUNTIF($B$2:B3283,B3283)</f>
        <v>0</v>
      </c>
      <c r="M3283" s="75">
        <f>COUNTIF($L$2:L3283,4)</f>
        <v>42</v>
      </c>
      <c r="N3283" s="76" t="str">
        <f t="shared" si="259"/>
        <v>0</v>
      </c>
      <c r="O3283" s="76" t="str">
        <f t="shared" si="255"/>
        <v/>
      </c>
      <c r="P3283" s="75" t="str">
        <f t="shared" si="256"/>
        <v/>
      </c>
      <c r="Q3283" s="77" t="str">
        <f t="shared" si="257"/>
        <v/>
      </c>
      <c r="R3283" s="77" t="str">
        <f t="shared" si="258"/>
        <v/>
      </c>
      <c r="S3283" s="77" t="str">
        <f>IF(O3283="","",IF(OR(VALUE(LEFT(O3283,2))&gt;IF(RIGHT(J3283,1)="M",7,19),AND(OR(LEFT(O3283,2)={"07","19"}),VALUE(RIGHT(O3283,2))&gt;15)),TRUE,FALSE))</f>
        <v/>
      </c>
      <c r="T3283" s="77" t="str">
        <f>IF(O3283="","",IF(OR(VALUE(LEFT(O3283,2))&gt;IF(RIGHT(J3283,1)="M",7,19),AND(OR(LEFT(O3283,2)={"07","19"}),VALUE(RIGHT(O3283,2))&gt;5)),TRUE,FALSE))</f>
        <v/>
      </c>
    </row>
    <row r="3284" spans="12:20" x14ac:dyDescent="0.25">
      <c r="L3284" s="75">
        <f>COUNTIF($B$2:B3284,B3284)</f>
        <v>0</v>
      </c>
      <c r="M3284" s="75">
        <f>COUNTIF($L$2:L3284,4)</f>
        <v>42</v>
      </c>
      <c r="N3284" s="76" t="str">
        <f t="shared" si="259"/>
        <v>0</v>
      </c>
      <c r="O3284" s="76" t="str">
        <f t="shared" si="255"/>
        <v/>
      </c>
      <c r="P3284" s="75" t="str">
        <f t="shared" si="256"/>
        <v/>
      </c>
      <c r="Q3284" s="77" t="str">
        <f t="shared" si="257"/>
        <v/>
      </c>
      <c r="R3284" s="77" t="str">
        <f t="shared" si="258"/>
        <v/>
      </c>
      <c r="S3284" s="77" t="str">
        <f>IF(O3284="","",IF(OR(VALUE(LEFT(O3284,2))&gt;IF(RIGHT(J3284,1)="M",7,19),AND(OR(LEFT(O3284,2)={"07","19"}),VALUE(RIGHT(O3284,2))&gt;15)),TRUE,FALSE))</f>
        <v/>
      </c>
      <c r="T3284" s="77" t="str">
        <f>IF(O3284="","",IF(OR(VALUE(LEFT(O3284,2))&gt;IF(RIGHT(J3284,1)="M",7,19),AND(OR(LEFT(O3284,2)={"07","19"}),VALUE(RIGHT(O3284,2))&gt;5)),TRUE,FALSE))</f>
        <v/>
      </c>
    </row>
    <row r="3285" spans="12:20" x14ac:dyDescent="0.25">
      <c r="L3285" s="75">
        <f>COUNTIF($B$2:B3285,B3285)</f>
        <v>0</v>
      </c>
      <c r="M3285" s="75">
        <f>COUNTIF($L$2:L3285,4)</f>
        <v>42</v>
      </c>
      <c r="N3285" s="76" t="str">
        <f t="shared" si="259"/>
        <v>0</v>
      </c>
      <c r="O3285" s="76" t="str">
        <f t="shared" si="255"/>
        <v/>
      </c>
      <c r="P3285" s="75" t="str">
        <f t="shared" si="256"/>
        <v/>
      </c>
      <c r="Q3285" s="77" t="str">
        <f t="shared" si="257"/>
        <v/>
      </c>
      <c r="R3285" s="77" t="str">
        <f t="shared" si="258"/>
        <v/>
      </c>
      <c r="S3285" s="77" t="str">
        <f>IF(O3285="","",IF(OR(VALUE(LEFT(O3285,2))&gt;IF(RIGHT(J3285,1)="M",7,19),AND(OR(LEFT(O3285,2)={"07","19"}),VALUE(RIGHT(O3285,2))&gt;15)),TRUE,FALSE))</f>
        <v/>
      </c>
      <c r="T3285" s="77" t="str">
        <f>IF(O3285="","",IF(OR(VALUE(LEFT(O3285,2))&gt;IF(RIGHT(J3285,1)="M",7,19),AND(OR(LEFT(O3285,2)={"07","19"}),VALUE(RIGHT(O3285,2))&gt;5)),TRUE,FALSE))</f>
        <v/>
      </c>
    </row>
    <row r="3286" spans="12:20" x14ac:dyDescent="0.25">
      <c r="L3286" s="75">
        <f>COUNTIF($B$2:B3286,B3286)</f>
        <v>0</v>
      </c>
      <c r="M3286" s="75">
        <f>COUNTIF($L$2:L3286,4)</f>
        <v>42</v>
      </c>
      <c r="N3286" s="76" t="str">
        <f t="shared" si="259"/>
        <v>0</v>
      </c>
      <c r="O3286" s="76" t="str">
        <f t="shared" si="255"/>
        <v/>
      </c>
      <c r="P3286" s="75" t="str">
        <f t="shared" si="256"/>
        <v/>
      </c>
      <c r="Q3286" s="77" t="str">
        <f t="shared" si="257"/>
        <v/>
      </c>
      <c r="R3286" s="77" t="str">
        <f t="shared" si="258"/>
        <v/>
      </c>
      <c r="S3286" s="77" t="str">
        <f>IF(O3286="","",IF(OR(VALUE(LEFT(O3286,2))&gt;IF(RIGHT(J3286,1)="M",7,19),AND(OR(LEFT(O3286,2)={"07","19"}),VALUE(RIGHT(O3286,2))&gt;15)),TRUE,FALSE))</f>
        <v/>
      </c>
      <c r="T3286" s="77" t="str">
        <f>IF(O3286="","",IF(OR(VALUE(LEFT(O3286,2))&gt;IF(RIGHT(J3286,1)="M",7,19),AND(OR(LEFT(O3286,2)={"07","19"}),VALUE(RIGHT(O3286,2))&gt;5)),TRUE,FALSE))</f>
        <v/>
      </c>
    </row>
    <row r="3287" spans="12:20" x14ac:dyDescent="0.25">
      <c r="L3287" s="75">
        <f>COUNTIF($B$2:B3287,B3287)</f>
        <v>0</v>
      </c>
      <c r="M3287" s="75">
        <f>COUNTIF($L$2:L3287,4)</f>
        <v>42</v>
      </c>
      <c r="N3287" s="76" t="str">
        <f t="shared" si="259"/>
        <v>0</v>
      </c>
      <c r="O3287" s="76" t="str">
        <f t="shared" si="255"/>
        <v/>
      </c>
      <c r="P3287" s="75" t="str">
        <f t="shared" si="256"/>
        <v/>
      </c>
      <c r="Q3287" s="77" t="str">
        <f t="shared" si="257"/>
        <v/>
      </c>
      <c r="R3287" s="77" t="str">
        <f t="shared" si="258"/>
        <v/>
      </c>
      <c r="S3287" s="77" t="str">
        <f>IF(O3287="","",IF(OR(VALUE(LEFT(O3287,2))&gt;IF(RIGHT(J3287,1)="M",7,19),AND(OR(LEFT(O3287,2)={"07","19"}),VALUE(RIGHT(O3287,2))&gt;15)),TRUE,FALSE))</f>
        <v/>
      </c>
      <c r="T3287" s="77" t="str">
        <f>IF(O3287="","",IF(OR(VALUE(LEFT(O3287,2))&gt;IF(RIGHT(J3287,1)="M",7,19),AND(OR(LEFT(O3287,2)={"07","19"}),VALUE(RIGHT(O3287,2))&gt;5)),TRUE,FALSE))</f>
        <v/>
      </c>
    </row>
    <row r="3288" spans="12:20" x14ac:dyDescent="0.25">
      <c r="L3288" s="75">
        <f>COUNTIF($B$2:B3288,B3288)</f>
        <v>0</v>
      </c>
      <c r="M3288" s="75">
        <f>COUNTIF($L$2:L3288,4)</f>
        <v>42</v>
      </c>
      <c r="N3288" s="76" t="str">
        <f t="shared" si="259"/>
        <v>0</v>
      </c>
      <c r="O3288" s="76" t="str">
        <f t="shared" si="255"/>
        <v/>
      </c>
      <c r="P3288" s="75" t="str">
        <f t="shared" si="256"/>
        <v/>
      </c>
      <c r="Q3288" s="77" t="str">
        <f t="shared" si="257"/>
        <v/>
      </c>
      <c r="R3288" s="77" t="str">
        <f t="shared" si="258"/>
        <v/>
      </c>
      <c r="S3288" s="77" t="str">
        <f>IF(O3288="","",IF(OR(VALUE(LEFT(O3288,2))&gt;IF(RIGHT(J3288,1)="M",7,19),AND(OR(LEFT(O3288,2)={"07","19"}),VALUE(RIGHT(O3288,2))&gt;15)),TRUE,FALSE))</f>
        <v/>
      </c>
      <c r="T3288" s="77" t="str">
        <f>IF(O3288="","",IF(OR(VALUE(LEFT(O3288,2))&gt;IF(RIGHT(J3288,1)="M",7,19),AND(OR(LEFT(O3288,2)={"07","19"}),VALUE(RIGHT(O3288,2))&gt;5)),TRUE,FALSE))</f>
        <v/>
      </c>
    </row>
    <row r="3289" spans="12:20" x14ac:dyDescent="0.25">
      <c r="L3289" s="75">
        <f>COUNTIF($B$2:B3289,B3289)</f>
        <v>0</v>
      </c>
      <c r="M3289" s="75">
        <f>COUNTIF($L$2:L3289,4)</f>
        <v>42</v>
      </c>
      <c r="N3289" s="76" t="str">
        <f t="shared" si="259"/>
        <v>0</v>
      </c>
      <c r="O3289" s="76" t="str">
        <f t="shared" si="255"/>
        <v/>
      </c>
      <c r="P3289" s="75" t="str">
        <f t="shared" si="256"/>
        <v/>
      </c>
      <c r="Q3289" s="77" t="str">
        <f t="shared" si="257"/>
        <v/>
      </c>
      <c r="R3289" s="77" t="str">
        <f t="shared" si="258"/>
        <v/>
      </c>
      <c r="S3289" s="77" t="str">
        <f>IF(O3289="","",IF(OR(VALUE(LEFT(O3289,2))&gt;IF(RIGHT(J3289,1)="M",7,19),AND(OR(LEFT(O3289,2)={"07","19"}),VALUE(RIGHT(O3289,2))&gt;15)),TRUE,FALSE))</f>
        <v/>
      </c>
      <c r="T3289" s="77" t="str">
        <f>IF(O3289="","",IF(OR(VALUE(LEFT(O3289,2))&gt;IF(RIGHT(J3289,1)="M",7,19),AND(OR(LEFT(O3289,2)={"07","19"}),VALUE(RIGHT(O3289,2))&gt;5)),TRUE,FALSE))</f>
        <v/>
      </c>
    </row>
    <row r="3290" spans="12:20" x14ac:dyDescent="0.25">
      <c r="L3290" s="75">
        <f>COUNTIF($B$2:B3290,B3290)</f>
        <v>0</v>
      </c>
      <c r="M3290" s="75">
        <f>COUNTIF($L$2:L3290,4)</f>
        <v>42</v>
      </c>
      <c r="N3290" s="76" t="str">
        <f t="shared" si="259"/>
        <v>0</v>
      </c>
      <c r="O3290" s="76" t="str">
        <f t="shared" si="255"/>
        <v/>
      </c>
      <c r="P3290" s="75" t="str">
        <f t="shared" si="256"/>
        <v/>
      </c>
      <c r="Q3290" s="77" t="str">
        <f t="shared" si="257"/>
        <v/>
      </c>
      <c r="R3290" s="77" t="str">
        <f t="shared" si="258"/>
        <v/>
      </c>
      <c r="S3290" s="77" t="str">
        <f>IF(O3290="","",IF(OR(VALUE(LEFT(O3290,2))&gt;IF(RIGHT(J3290,1)="M",7,19),AND(OR(LEFT(O3290,2)={"07","19"}),VALUE(RIGHT(O3290,2))&gt;15)),TRUE,FALSE))</f>
        <v/>
      </c>
      <c r="T3290" s="77" t="str">
        <f>IF(O3290="","",IF(OR(VALUE(LEFT(O3290,2))&gt;IF(RIGHT(J3290,1)="M",7,19),AND(OR(LEFT(O3290,2)={"07","19"}),VALUE(RIGHT(O3290,2))&gt;5)),TRUE,FALSE))</f>
        <v/>
      </c>
    </row>
    <row r="3291" spans="12:20" x14ac:dyDescent="0.25">
      <c r="L3291" s="75">
        <f>COUNTIF($B$2:B3291,B3291)</f>
        <v>0</v>
      </c>
      <c r="M3291" s="75">
        <f>COUNTIF($L$2:L3291,4)</f>
        <v>42</v>
      </c>
      <c r="N3291" s="76" t="str">
        <f t="shared" si="259"/>
        <v>0</v>
      </c>
      <c r="O3291" s="76" t="str">
        <f t="shared" si="255"/>
        <v/>
      </c>
      <c r="P3291" s="75" t="str">
        <f t="shared" si="256"/>
        <v/>
      </c>
      <c r="Q3291" s="77" t="str">
        <f t="shared" si="257"/>
        <v/>
      </c>
      <c r="R3291" s="77" t="str">
        <f t="shared" si="258"/>
        <v/>
      </c>
      <c r="S3291" s="77" t="str">
        <f>IF(O3291="","",IF(OR(VALUE(LEFT(O3291,2))&gt;IF(RIGHT(J3291,1)="M",7,19),AND(OR(LEFT(O3291,2)={"07","19"}),VALUE(RIGHT(O3291,2))&gt;15)),TRUE,FALSE))</f>
        <v/>
      </c>
      <c r="T3291" s="77" t="str">
        <f>IF(O3291="","",IF(OR(VALUE(LEFT(O3291,2))&gt;IF(RIGHT(J3291,1)="M",7,19),AND(OR(LEFT(O3291,2)={"07","19"}),VALUE(RIGHT(O3291,2))&gt;5)),TRUE,FALSE))</f>
        <v/>
      </c>
    </row>
    <row r="3292" spans="12:20" x14ac:dyDescent="0.25">
      <c r="L3292" s="75">
        <f>COUNTIF($B$2:B3292,B3292)</f>
        <v>0</v>
      </c>
      <c r="M3292" s="75">
        <f>COUNTIF($L$2:L3292,4)</f>
        <v>42</v>
      </c>
      <c r="N3292" s="76" t="str">
        <f t="shared" si="259"/>
        <v>0</v>
      </c>
      <c r="O3292" s="76" t="str">
        <f t="shared" si="255"/>
        <v/>
      </c>
      <c r="P3292" s="75" t="str">
        <f t="shared" si="256"/>
        <v/>
      </c>
      <c r="Q3292" s="77" t="str">
        <f t="shared" si="257"/>
        <v/>
      </c>
      <c r="R3292" s="77" t="str">
        <f t="shared" si="258"/>
        <v/>
      </c>
      <c r="S3292" s="77" t="str">
        <f>IF(O3292="","",IF(OR(VALUE(LEFT(O3292,2))&gt;IF(RIGHT(J3292,1)="M",7,19),AND(OR(LEFT(O3292,2)={"07","19"}),VALUE(RIGHT(O3292,2))&gt;15)),TRUE,FALSE))</f>
        <v/>
      </c>
      <c r="T3292" s="77" t="str">
        <f>IF(O3292="","",IF(OR(VALUE(LEFT(O3292,2))&gt;IF(RIGHT(J3292,1)="M",7,19),AND(OR(LEFT(O3292,2)={"07","19"}),VALUE(RIGHT(O3292,2))&gt;5)),TRUE,FALSE))</f>
        <v/>
      </c>
    </row>
    <row r="3293" spans="12:20" x14ac:dyDescent="0.25">
      <c r="L3293" s="75">
        <f>COUNTIF($B$2:B3293,B3293)</f>
        <v>0</v>
      </c>
      <c r="M3293" s="75">
        <f>COUNTIF($L$2:L3293,4)</f>
        <v>42</v>
      </c>
      <c r="N3293" s="76" t="str">
        <f t="shared" si="259"/>
        <v>0</v>
      </c>
      <c r="O3293" s="76" t="str">
        <f t="shared" si="255"/>
        <v/>
      </c>
      <c r="P3293" s="75" t="str">
        <f t="shared" si="256"/>
        <v/>
      </c>
      <c r="Q3293" s="77" t="str">
        <f t="shared" si="257"/>
        <v/>
      </c>
      <c r="R3293" s="77" t="str">
        <f t="shared" si="258"/>
        <v/>
      </c>
      <c r="S3293" s="77" t="str">
        <f>IF(O3293="","",IF(OR(VALUE(LEFT(O3293,2))&gt;IF(RIGHT(J3293,1)="M",7,19),AND(OR(LEFT(O3293,2)={"07","19"}),VALUE(RIGHT(O3293,2))&gt;15)),TRUE,FALSE))</f>
        <v/>
      </c>
      <c r="T3293" s="77" t="str">
        <f>IF(O3293="","",IF(OR(VALUE(LEFT(O3293,2))&gt;IF(RIGHT(J3293,1)="M",7,19),AND(OR(LEFT(O3293,2)={"07","19"}),VALUE(RIGHT(O3293,2))&gt;5)),TRUE,FALSE))</f>
        <v/>
      </c>
    </row>
    <row r="3294" spans="12:20" x14ac:dyDescent="0.25">
      <c r="L3294" s="75">
        <f>COUNTIF($B$2:B3294,B3294)</f>
        <v>0</v>
      </c>
      <c r="M3294" s="75">
        <f>COUNTIF($L$2:L3294,4)</f>
        <v>42</v>
      </c>
      <c r="N3294" s="76" t="str">
        <f t="shared" si="259"/>
        <v>0</v>
      </c>
      <c r="O3294" s="76" t="str">
        <f t="shared" si="255"/>
        <v/>
      </c>
      <c r="P3294" s="75" t="str">
        <f t="shared" si="256"/>
        <v/>
      </c>
      <c r="Q3294" s="77" t="str">
        <f t="shared" si="257"/>
        <v/>
      </c>
      <c r="R3294" s="77" t="str">
        <f t="shared" si="258"/>
        <v/>
      </c>
      <c r="S3294" s="77" t="str">
        <f>IF(O3294="","",IF(OR(VALUE(LEFT(O3294,2))&gt;IF(RIGHT(J3294,1)="M",7,19),AND(OR(LEFT(O3294,2)={"07","19"}),VALUE(RIGHT(O3294,2))&gt;15)),TRUE,FALSE))</f>
        <v/>
      </c>
      <c r="T3294" s="77" t="str">
        <f>IF(O3294="","",IF(OR(VALUE(LEFT(O3294,2))&gt;IF(RIGHT(J3294,1)="M",7,19),AND(OR(LEFT(O3294,2)={"07","19"}),VALUE(RIGHT(O3294,2))&gt;5)),TRUE,FALSE))</f>
        <v/>
      </c>
    </row>
    <row r="3295" spans="12:20" x14ac:dyDescent="0.25">
      <c r="L3295" s="75">
        <f>COUNTIF($B$2:B3295,B3295)</f>
        <v>0</v>
      </c>
      <c r="M3295" s="75">
        <f>COUNTIF($L$2:L3295,4)</f>
        <v>42</v>
      </c>
      <c r="N3295" s="76" t="str">
        <f t="shared" si="259"/>
        <v>0</v>
      </c>
      <c r="O3295" s="76" t="str">
        <f t="shared" si="255"/>
        <v/>
      </c>
      <c r="P3295" s="75" t="str">
        <f t="shared" si="256"/>
        <v/>
      </c>
      <c r="Q3295" s="77" t="str">
        <f t="shared" si="257"/>
        <v/>
      </c>
      <c r="R3295" s="77" t="str">
        <f t="shared" si="258"/>
        <v/>
      </c>
      <c r="S3295" s="77" t="str">
        <f>IF(O3295="","",IF(OR(VALUE(LEFT(O3295,2))&gt;IF(RIGHT(J3295,1)="M",7,19),AND(OR(LEFT(O3295,2)={"07","19"}),VALUE(RIGHT(O3295,2))&gt;15)),TRUE,FALSE))</f>
        <v/>
      </c>
      <c r="T3295" s="77" t="str">
        <f>IF(O3295="","",IF(OR(VALUE(LEFT(O3295,2))&gt;IF(RIGHT(J3295,1)="M",7,19),AND(OR(LEFT(O3295,2)={"07","19"}),VALUE(RIGHT(O3295,2))&gt;5)),TRUE,FALSE))</f>
        <v/>
      </c>
    </row>
    <row r="3296" spans="12:20" x14ac:dyDescent="0.25">
      <c r="L3296" s="75">
        <f>COUNTIF($B$2:B3296,B3296)</f>
        <v>0</v>
      </c>
      <c r="M3296" s="75">
        <f>COUNTIF($L$2:L3296,4)</f>
        <v>42</v>
      </c>
      <c r="N3296" s="76" t="str">
        <f t="shared" si="259"/>
        <v>0</v>
      </c>
      <c r="O3296" s="76" t="str">
        <f t="shared" si="255"/>
        <v/>
      </c>
      <c r="P3296" s="75" t="str">
        <f t="shared" si="256"/>
        <v/>
      </c>
      <c r="Q3296" s="77" t="str">
        <f t="shared" si="257"/>
        <v/>
      </c>
      <c r="R3296" s="77" t="str">
        <f t="shared" si="258"/>
        <v/>
      </c>
      <c r="S3296" s="77" t="str">
        <f>IF(O3296="","",IF(OR(VALUE(LEFT(O3296,2))&gt;IF(RIGHT(J3296,1)="M",7,19),AND(OR(LEFT(O3296,2)={"07","19"}),VALUE(RIGHT(O3296,2))&gt;15)),TRUE,FALSE))</f>
        <v/>
      </c>
      <c r="T3296" s="77" t="str">
        <f>IF(O3296="","",IF(OR(VALUE(LEFT(O3296,2))&gt;IF(RIGHT(J3296,1)="M",7,19),AND(OR(LEFT(O3296,2)={"07","19"}),VALUE(RIGHT(O3296,2))&gt;5)),TRUE,FALSE))</f>
        <v/>
      </c>
    </row>
    <row r="3297" spans="12:20" x14ac:dyDescent="0.25">
      <c r="L3297" s="75">
        <f>COUNTIF($B$2:B3297,B3297)</f>
        <v>0</v>
      </c>
      <c r="M3297" s="75">
        <f>COUNTIF($L$2:L3297,4)</f>
        <v>42</v>
      </c>
      <c r="N3297" s="76" t="str">
        <f t="shared" si="259"/>
        <v>0</v>
      </c>
      <c r="O3297" s="76" t="str">
        <f t="shared" si="255"/>
        <v/>
      </c>
      <c r="P3297" s="75" t="str">
        <f t="shared" si="256"/>
        <v/>
      </c>
      <c r="Q3297" s="77" t="str">
        <f t="shared" si="257"/>
        <v/>
      </c>
      <c r="R3297" s="77" t="str">
        <f t="shared" si="258"/>
        <v/>
      </c>
      <c r="S3297" s="77" t="str">
        <f>IF(O3297="","",IF(OR(VALUE(LEFT(O3297,2))&gt;IF(RIGHT(J3297,1)="M",7,19),AND(OR(LEFT(O3297,2)={"07","19"}),VALUE(RIGHT(O3297,2))&gt;15)),TRUE,FALSE))</f>
        <v/>
      </c>
      <c r="T3297" s="77" t="str">
        <f>IF(O3297="","",IF(OR(VALUE(LEFT(O3297,2))&gt;IF(RIGHT(J3297,1)="M",7,19),AND(OR(LEFT(O3297,2)={"07","19"}),VALUE(RIGHT(O3297,2))&gt;5)),TRUE,FALSE))</f>
        <v/>
      </c>
    </row>
    <row r="3298" spans="12:20" x14ac:dyDescent="0.25">
      <c r="L3298" s="75">
        <f>COUNTIF($B$2:B3298,B3298)</f>
        <v>0</v>
      </c>
      <c r="M3298" s="75">
        <f>COUNTIF($L$2:L3298,4)</f>
        <v>42</v>
      </c>
      <c r="N3298" s="76" t="str">
        <f t="shared" si="259"/>
        <v>0</v>
      </c>
      <c r="O3298" s="76" t="str">
        <f t="shared" si="255"/>
        <v/>
      </c>
      <c r="P3298" s="75" t="str">
        <f t="shared" si="256"/>
        <v/>
      </c>
      <c r="Q3298" s="77" t="str">
        <f t="shared" si="257"/>
        <v/>
      </c>
      <c r="R3298" s="77" t="str">
        <f t="shared" si="258"/>
        <v/>
      </c>
      <c r="S3298" s="77" t="str">
        <f>IF(O3298="","",IF(OR(VALUE(LEFT(O3298,2))&gt;IF(RIGHT(J3298,1)="M",7,19),AND(OR(LEFT(O3298,2)={"07","19"}),VALUE(RIGHT(O3298,2))&gt;15)),TRUE,FALSE))</f>
        <v/>
      </c>
      <c r="T3298" s="77" t="str">
        <f>IF(O3298="","",IF(OR(VALUE(LEFT(O3298,2))&gt;IF(RIGHT(J3298,1)="M",7,19),AND(OR(LEFT(O3298,2)={"07","19"}),VALUE(RIGHT(O3298,2))&gt;5)),TRUE,FALSE))</f>
        <v/>
      </c>
    </row>
    <row r="3299" spans="12:20" x14ac:dyDescent="0.25">
      <c r="L3299" s="75">
        <f>COUNTIF($B$2:B3299,B3299)</f>
        <v>0</v>
      </c>
      <c r="M3299" s="75">
        <f>COUNTIF($L$2:L3299,4)</f>
        <v>42</v>
      </c>
      <c r="N3299" s="76" t="str">
        <f t="shared" si="259"/>
        <v>0</v>
      </c>
      <c r="O3299" s="76" t="str">
        <f t="shared" si="255"/>
        <v/>
      </c>
      <c r="P3299" s="75" t="str">
        <f t="shared" si="256"/>
        <v/>
      </c>
      <c r="Q3299" s="77" t="str">
        <f t="shared" si="257"/>
        <v/>
      </c>
      <c r="R3299" s="77" t="str">
        <f t="shared" si="258"/>
        <v/>
      </c>
      <c r="S3299" s="77" t="str">
        <f>IF(O3299="","",IF(OR(VALUE(LEFT(O3299,2))&gt;IF(RIGHT(J3299,1)="M",7,19),AND(OR(LEFT(O3299,2)={"07","19"}),VALUE(RIGHT(O3299,2))&gt;15)),TRUE,FALSE))</f>
        <v/>
      </c>
      <c r="T3299" s="77" t="str">
        <f>IF(O3299="","",IF(OR(VALUE(LEFT(O3299,2))&gt;IF(RIGHT(J3299,1)="M",7,19),AND(OR(LEFT(O3299,2)={"07","19"}),VALUE(RIGHT(O3299,2))&gt;5)),TRUE,FALSE))</f>
        <v/>
      </c>
    </row>
    <row r="3300" spans="12:20" x14ac:dyDescent="0.25">
      <c r="L3300" s="75">
        <f>COUNTIF($B$2:B3300,B3300)</f>
        <v>0</v>
      </c>
      <c r="M3300" s="75">
        <f>COUNTIF($L$2:L3300,4)</f>
        <v>42</v>
      </c>
      <c r="N3300" s="76" t="str">
        <f t="shared" si="259"/>
        <v>0</v>
      </c>
      <c r="O3300" s="76" t="str">
        <f t="shared" si="255"/>
        <v/>
      </c>
      <c r="P3300" s="75" t="str">
        <f t="shared" si="256"/>
        <v/>
      </c>
      <c r="Q3300" s="77" t="str">
        <f t="shared" si="257"/>
        <v/>
      </c>
      <c r="R3300" s="77" t="str">
        <f t="shared" si="258"/>
        <v/>
      </c>
      <c r="S3300" s="77" t="str">
        <f>IF(O3300="","",IF(OR(VALUE(LEFT(O3300,2))&gt;IF(RIGHT(J3300,1)="M",7,19),AND(OR(LEFT(O3300,2)={"07","19"}),VALUE(RIGHT(O3300,2))&gt;15)),TRUE,FALSE))</f>
        <v/>
      </c>
      <c r="T3300" s="77" t="str">
        <f>IF(O3300="","",IF(OR(VALUE(LEFT(O3300,2))&gt;IF(RIGHT(J3300,1)="M",7,19),AND(OR(LEFT(O3300,2)={"07","19"}),VALUE(RIGHT(O3300,2))&gt;5)),TRUE,FALSE))</f>
        <v/>
      </c>
    </row>
    <row r="3301" spans="12:20" x14ac:dyDescent="0.25">
      <c r="L3301" s="75">
        <f>COUNTIF($B$2:B3301,B3301)</f>
        <v>0</v>
      </c>
      <c r="M3301" s="75">
        <f>COUNTIF($L$2:L3301,4)</f>
        <v>42</v>
      </c>
      <c r="N3301" s="76" t="str">
        <f t="shared" si="259"/>
        <v>0</v>
      </c>
      <c r="O3301" s="76" t="str">
        <f t="shared" si="255"/>
        <v/>
      </c>
      <c r="P3301" s="75" t="str">
        <f t="shared" si="256"/>
        <v/>
      </c>
      <c r="Q3301" s="77" t="str">
        <f t="shared" si="257"/>
        <v/>
      </c>
      <c r="R3301" s="77" t="str">
        <f t="shared" si="258"/>
        <v/>
      </c>
      <c r="S3301" s="77" t="str">
        <f>IF(O3301="","",IF(OR(VALUE(LEFT(O3301,2))&gt;IF(RIGHT(J3301,1)="M",7,19),AND(OR(LEFT(O3301,2)={"07","19"}),VALUE(RIGHT(O3301,2))&gt;15)),TRUE,FALSE))</f>
        <v/>
      </c>
      <c r="T3301" s="77" t="str">
        <f>IF(O3301="","",IF(OR(VALUE(LEFT(O3301,2))&gt;IF(RIGHT(J3301,1)="M",7,19),AND(OR(LEFT(O3301,2)={"07","19"}),VALUE(RIGHT(O3301,2))&gt;5)),TRUE,FALSE))</f>
        <v/>
      </c>
    </row>
    <row r="3302" spans="12:20" x14ac:dyDescent="0.25">
      <c r="L3302" s="75">
        <f>COUNTIF($B$2:B3302,B3302)</f>
        <v>0</v>
      </c>
      <c r="M3302" s="75">
        <f>COUNTIF($L$2:L3302,4)</f>
        <v>42</v>
      </c>
      <c r="N3302" s="76" t="str">
        <f t="shared" si="259"/>
        <v>0</v>
      </c>
      <c r="O3302" s="76" t="str">
        <f t="shared" si="255"/>
        <v/>
      </c>
      <c r="P3302" s="75" t="str">
        <f t="shared" si="256"/>
        <v/>
      </c>
      <c r="Q3302" s="77" t="str">
        <f t="shared" si="257"/>
        <v/>
      </c>
      <c r="R3302" s="77" t="str">
        <f t="shared" si="258"/>
        <v/>
      </c>
      <c r="S3302" s="77" t="str">
        <f>IF(O3302="","",IF(OR(VALUE(LEFT(O3302,2))&gt;IF(RIGHT(J3302,1)="M",7,19),AND(OR(LEFT(O3302,2)={"07","19"}),VALUE(RIGHT(O3302,2))&gt;15)),TRUE,FALSE))</f>
        <v/>
      </c>
      <c r="T3302" s="77" t="str">
        <f>IF(O3302="","",IF(OR(VALUE(LEFT(O3302,2))&gt;IF(RIGHT(J3302,1)="M",7,19),AND(OR(LEFT(O3302,2)={"07","19"}),VALUE(RIGHT(O3302,2))&gt;5)),TRUE,FALSE))</f>
        <v/>
      </c>
    </row>
    <row r="3303" spans="12:20" x14ac:dyDescent="0.25">
      <c r="L3303" s="75">
        <f>COUNTIF($B$2:B3303,B3303)</f>
        <v>0</v>
      </c>
      <c r="M3303" s="75">
        <f>COUNTIF($L$2:L3303,4)</f>
        <v>42</v>
      </c>
      <c r="N3303" s="76" t="str">
        <f t="shared" si="259"/>
        <v>0</v>
      </c>
      <c r="O3303" s="76" t="str">
        <f t="shared" si="255"/>
        <v/>
      </c>
      <c r="P3303" s="75" t="str">
        <f t="shared" si="256"/>
        <v/>
      </c>
      <c r="Q3303" s="77" t="str">
        <f t="shared" si="257"/>
        <v/>
      </c>
      <c r="R3303" s="77" t="str">
        <f t="shared" si="258"/>
        <v/>
      </c>
      <c r="S3303" s="77" t="str">
        <f>IF(O3303="","",IF(OR(VALUE(LEFT(O3303,2))&gt;IF(RIGHT(J3303,1)="M",7,19),AND(OR(LEFT(O3303,2)={"07","19"}),VALUE(RIGHT(O3303,2))&gt;15)),TRUE,FALSE))</f>
        <v/>
      </c>
      <c r="T3303" s="77" t="str">
        <f>IF(O3303="","",IF(OR(VALUE(LEFT(O3303,2))&gt;IF(RIGHT(J3303,1)="M",7,19),AND(OR(LEFT(O3303,2)={"07","19"}),VALUE(RIGHT(O3303,2))&gt;5)),TRUE,FALSE))</f>
        <v/>
      </c>
    </row>
    <row r="3304" spans="12:20" x14ac:dyDescent="0.25">
      <c r="L3304" s="75">
        <f>COUNTIF($B$2:B3304,B3304)</f>
        <v>0</v>
      </c>
      <c r="M3304" s="75">
        <f>COUNTIF($L$2:L3304,4)</f>
        <v>42</v>
      </c>
      <c r="N3304" s="76" t="str">
        <f t="shared" si="259"/>
        <v>0</v>
      </c>
      <c r="O3304" s="76" t="str">
        <f t="shared" si="255"/>
        <v/>
      </c>
      <c r="P3304" s="75" t="str">
        <f t="shared" si="256"/>
        <v/>
      </c>
      <c r="Q3304" s="77" t="str">
        <f t="shared" si="257"/>
        <v/>
      </c>
      <c r="R3304" s="77" t="str">
        <f t="shared" si="258"/>
        <v/>
      </c>
      <c r="S3304" s="77" t="str">
        <f>IF(O3304="","",IF(OR(VALUE(LEFT(O3304,2))&gt;IF(RIGHT(J3304,1)="M",7,19),AND(OR(LEFT(O3304,2)={"07","19"}),VALUE(RIGHT(O3304,2))&gt;15)),TRUE,FALSE))</f>
        <v/>
      </c>
      <c r="T3304" s="77" t="str">
        <f>IF(O3304="","",IF(OR(VALUE(LEFT(O3304,2))&gt;IF(RIGHT(J3304,1)="M",7,19),AND(OR(LEFT(O3304,2)={"07","19"}),VALUE(RIGHT(O3304,2))&gt;5)),TRUE,FALSE))</f>
        <v/>
      </c>
    </row>
    <row r="3305" spans="12:20" x14ac:dyDescent="0.25">
      <c r="L3305" s="75">
        <f>COUNTIF($B$2:B3305,B3305)</f>
        <v>0</v>
      </c>
      <c r="M3305" s="75">
        <f>COUNTIF($L$2:L3305,4)</f>
        <v>42</v>
      </c>
      <c r="N3305" s="76" t="str">
        <f t="shared" si="259"/>
        <v>0</v>
      </c>
      <c r="O3305" s="76" t="str">
        <f t="shared" si="255"/>
        <v/>
      </c>
      <c r="P3305" s="75" t="str">
        <f t="shared" si="256"/>
        <v/>
      </c>
      <c r="Q3305" s="77" t="str">
        <f t="shared" si="257"/>
        <v/>
      </c>
      <c r="R3305" s="77" t="str">
        <f t="shared" si="258"/>
        <v/>
      </c>
      <c r="S3305" s="77" t="str">
        <f>IF(O3305="","",IF(OR(VALUE(LEFT(O3305,2))&gt;IF(RIGHT(J3305,1)="M",7,19),AND(OR(LEFT(O3305,2)={"07","19"}),VALUE(RIGHT(O3305,2))&gt;15)),TRUE,FALSE))</f>
        <v/>
      </c>
      <c r="T3305" s="77" t="str">
        <f>IF(O3305="","",IF(OR(VALUE(LEFT(O3305,2))&gt;IF(RIGHT(J3305,1)="M",7,19),AND(OR(LEFT(O3305,2)={"07","19"}),VALUE(RIGHT(O3305,2))&gt;5)),TRUE,FALSE))</f>
        <v/>
      </c>
    </row>
    <row r="3306" spans="12:20" x14ac:dyDescent="0.25">
      <c r="L3306" s="75">
        <f>COUNTIF($B$2:B3306,B3306)</f>
        <v>0</v>
      </c>
      <c r="M3306" s="75">
        <f>COUNTIF($L$2:L3306,4)</f>
        <v>42</v>
      </c>
      <c r="N3306" s="76" t="str">
        <f t="shared" si="259"/>
        <v>0</v>
      </c>
      <c r="O3306" s="76" t="str">
        <f t="shared" si="255"/>
        <v/>
      </c>
      <c r="P3306" s="75" t="str">
        <f t="shared" si="256"/>
        <v/>
      </c>
      <c r="Q3306" s="77" t="str">
        <f t="shared" si="257"/>
        <v/>
      </c>
      <c r="R3306" s="77" t="str">
        <f t="shared" si="258"/>
        <v/>
      </c>
      <c r="S3306" s="77" t="str">
        <f>IF(O3306="","",IF(OR(VALUE(LEFT(O3306,2))&gt;IF(RIGHT(J3306,1)="M",7,19),AND(OR(LEFT(O3306,2)={"07","19"}),VALUE(RIGHT(O3306,2))&gt;15)),TRUE,FALSE))</f>
        <v/>
      </c>
      <c r="T3306" s="77" t="str">
        <f>IF(O3306="","",IF(OR(VALUE(LEFT(O3306,2))&gt;IF(RIGHT(J3306,1)="M",7,19),AND(OR(LEFT(O3306,2)={"07","19"}),VALUE(RIGHT(O3306,2))&gt;5)),TRUE,FALSE))</f>
        <v/>
      </c>
    </row>
    <row r="3307" spans="12:20" x14ac:dyDescent="0.25">
      <c r="L3307" s="75">
        <f>COUNTIF($B$2:B3307,B3307)</f>
        <v>0</v>
      </c>
      <c r="M3307" s="75">
        <f>COUNTIF($L$2:L3307,4)</f>
        <v>42</v>
      </c>
      <c r="N3307" s="76" t="str">
        <f t="shared" si="259"/>
        <v>0</v>
      </c>
      <c r="O3307" s="76" t="str">
        <f t="shared" si="255"/>
        <v/>
      </c>
      <c r="P3307" s="75" t="str">
        <f t="shared" si="256"/>
        <v/>
      </c>
      <c r="Q3307" s="77" t="str">
        <f t="shared" si="257"/>
        <v/>
      </c>
      <c r="R3307" s="77" t="str">
        <f t="shared" si="258"/>
        <v/>
      </c>
      <c r="S3307" s="77" t="str">
        <f>IF(O3307="","",IF(OR(VALUE(LEFT(O3307,2))&gt;IF(RIGHT(J3307,1)="M",7,19),AND(OR(LEFT(O3307,2)={"07","19"}),VALUE(RIGHT(O3307,2))&gt;15)),TRUE,FALSE))</f>
        <v/>
      </c>
      <c r="T3307" s="77" t="str">
        <f>IF(O3307="","",IF(OR(VALUE(LEFT(O3307,2))&gt;IF(RIGHT(J3307,1)="M",7,19),AND(OR(LEFT(O3307,2)={"07","19"}),VALUE(RIGHT(O3307,2))&gt;5)),TRUE,FALSE))</f>
        <v/>
      </c>
    </row>
    <row r="3308" spans="12:20" x14ac:dyDescent="0.25">
      <c r="L3308" s="75">
        <f>COUNTIF($B$2:B3308,B3308)</f>
        <v>0</v>
      </c>
      <c r="M3308" s="75">
        <f>COUNTIF($L$2:L3308,4)</f>
        <v>42</v>
      </c>
      <c r="N3308" s="76" t="str">
        <f t="shared" si="259"/>
        <v>0</v>
      </c>
      <c r="O3308" s="76" t="str">
        <f t="shared" si="255"/>
        <v/>
      </c>
      <c r="P3308" s="75" t="str">
        <f t="shared" si="256"/>
        <v/>
      </c>
      <c r="Q3308" s="77" t="str">
        <f t="shared" si="257"/>
        <v/>
      </c>
      <c r="R3308" s="77" t="str">
        <f t="shared" si="258"/>
        <v/>
      </c>
      <c r="S3308" s="77" t="str">
        <f>IF(O3308="","",IF(OR(VALUE(LEFT(O3308,2))&gt;IF(RIGHT(J3308,1)="M",7,19),AND(OR(LEFT(O3308,2)={"07","19"}),VALUE(RIGHT(O3308,2))&gt;15)),TRUE,FALSE))</f>
        <v/>
      </c>
      <c r="T3308" s="77" t="str">
        <f>IF(O3308="","",IF(OR(VALUE(LEFT(O3308,2))&gt;IF(RIGHT(J3308,1)="M",7,19),AND(OR(LEFT(O3308,2)={"07","19"}),VALUE(RIGHT(O3308,2))&gt;5)),TRUE,FALSE))</f>
        <v/>
      </c>
    </row>
    <row r="3309" spans="12:20" x14ac:dyDescent="0.25">
      <c r="L3309" s="75">
        <f>COUNTIF($B$2:B3309,B3309)</f>
        <v>0</v>
      </c>
      <c r="M3309" s="75">
        <f>COUNTIF($L$2:L3309,4)</f>
        <v>42</v>
      </c>
      <c r="N3309" s="76" t="str">
        <f t="shared" si="259"/>
        <v>0</v>
      </c>
      <c r="O3309" s="76" t="str">
        <f t="shared" si="255"/>
        <v/>
      </c>
      <c r="P3309" s="75" t="str">
        <f t="shared" si="256"/>
        <v/>
      </c>
      <c r="Q3309" s="77" t="str">
        <f t="shared" si="257"/>
        <v/>
      </c>
      <c r="R3309" s="77" t="str">
        <f t="shared" si="258"/>
        <v/>
      </c>
      <c r="S3309" s="77" t="str">
        <f>IF(O3309="","",IF(OR(VALUE(LEFT(O3309,2))&gt;IF(RIGHT(J3309,1)="M",7,19),AND(OR(LEFT(O3309,2)={"07","19"}),VALUE(RIGHT(O3309,2))&gt;15)),TRUE,FALSE))</f>
        <v/>
      </c>
      <c r="T3309" s="77" t="str">
        <f>IF(O3309="","",IF(OR(VALUE(LEFT(O3309,2))&gt;IF(RIGHT(J3309,1)="M",7,19),AND(OR(LEFT(O3309,2)={"07","19"}),VALUE(RIGHT(O3309,2))&gt;5)),TRUE,FALSE))</f>
        <v/>
      </c>
    </row>
    <row r="3310" spans="12:20" x14ac:dyDescent="0.25">
      <c r="L3310" s="75">
        <f>COUNTIF($B$2:B3310,B3310)</f>
        <v>0</v>
      </c>
      <c r="M3310" s="75">
        <f>COUNTIF($L$2:L3310,4)</f>
        <v>42</v>
      </c>
      <c r="N3310" s="76" t="str">
        <f t="shared" si="259"/>
        <v>0</v>
      </c>
      <c r="O3310" s="76" t="str">
        <f t="shared" si="255"/>
        <v/>
      </c>
      <c r="P3310" s="75" t="str">
        <f t="shared" si="256"/>
        <v/>
      </c>
      <c r="Q3310" s="77" t="str">
        <f t="shared" si="257"/>
        <v/>
      </c>
      <c r="R3310" s="77" t="str">
        <f t="shared" si="258"/>
        <v/>
      </c>
      <c r="S3310" s="77" t="str">
        <f>IF(O3310="","",IF(OR(VALUE(LEFT(O3310,2))&gt;IF(RIGHT(J3310,1)="M",7,19),AND(OR(LEFT(O3310,2)={"07","19"}),VALUE(RIGHT(O3310,2))&gt;15)),TRUE,FALSE))</f>
        <v/>
      </c>
      <c r="T3310" s="77" t="str">
        <f>IF(O3310="","",IF(OR(VALUE(LEFT(O3310,2))&gt;IF(RIGHT(J3310,1)="M",7,19),AND(OR(LEFT(O3310,2)={"07","19"}),VALUE(RIGHT(O3310,2))&gt;5)),TRUE,FALSE))</f>
        <v/>
      </c>
    </row>
    <row r="3311" spans="12:20" x14ac:dyDescent="0.25">
      <c r="L3311" s="75">
        <f>COUNTIF($B$2:B3311,B3311)</f>
        <v>0</v>
      </c>
      <c r="M3311" s="75">
        <f>COUNTIF($L$2:L3311,4)</f>
        <v>42</v>
      </c>
      <c r="N3311" s="76" t="str">
        <f t="shared" si="259"/>
        <v>0</v>
      </c>
      <c r="O3311" s="76" t="str">
        <f t="shared" si="255"/>
        <v/>
      </c>
      <c r="P3311" s="75" t="str">
        <f t="shared" si="256"/>
        <v/>
      </c>
      <c r="Q3311" s="77" t="str">
        <f t="shared" si="257"/>
        <v/>
      </c>
      <c r="R3311" s="77" t="str">
        <f t="shared" si="258"/>
        <v/>
      </c>
      <c r="S3311" s="77" t="str">
        <f>IF(O3311="","",IF(OR(VALUE(LEFT(O3311,2))&gt;IF(RIGHT(J3311,1)="M",7,19),AND(OR(LEFT(O3311,2)={"07","19"}),VALUE(RIGHT(O3311,2))&gt;15)),TRUE,FALSE))</f>
        <v/>
      </c>
      <c r="T3311" s="77" t="str">
        <f>IF(O3311="","",IF(OR(VALUE(LEFT(O3311,2))&gt;IF(RIGHT(J3311,1)="M",7,19),AND(OR(LEFT(O3311,2)={"07","19"}),VALUE(RIGHT(O3311,2))&gt;5)),TRUE,FALSE))</f>
        <v/>
      </c>
    </row>
    <row r="3312" spans="12:20" x14ac:dyDescent="0.25">
      <c r="L3312" s="75">
        <f>COUNTIF($B$2:B3312,B3312)</f>
        <v>0</v>
      </c>
      <c r="M3312" s="75">
        <f>COUNTIF($L$2:L3312,4)</f>
        <v>42</v>
      </c>
      <c r="N3312" s="76" t="str">
        <f t="shared" si="259"/>
        <v>0</v>
      </c>
      <c r="O3312" s="76" t="str">
        <f t="shared" si="255"/>
        <v/>
      </c>
      <c r="P3312" s="75" t="str">
        <f t="shared" si="256"/>
        <v/>
      </c>
      <c r="Q3312" s="77" t="str">
        <f t="shared" si="257"/>
        <v/>
      </c>
      <c r="R3312" s="77" t="str">
        <f t="shared" si="258"/>
        <v/>
      </c>
      <c r="S3312" s="77" t="str">
        <f>IF(O3312="","",IF(OR(VALUE(LEFT(O3312,2))&gt;IF(RIGHT(J3312,1)="M",7,19),AND(OR(LEFT(O3312,2)={"07","19"}),VALUE(RIGHT(O3312,2))&gt;15)),TRUE,FALSE))</f>
        <v/>
      </c>
      <c r="T3312" s="77" t="str">
        <f>IF(O3312="","",IF(OR(VALUE(LEFT(O3312,2))&gt;IF(RIGHT(J3312,1)="M",7,19),AND(OR(LEFT(O3312,2)={"07","19"}),VALUE(RIGHT(O3312,2))&gt;5)),TRUE,FALSE))</f>
        <v/>
      </c>
    </row>
    <row r="3313" spans="12:20" x14ac:dyDescent="0.25">
      <c r="L3313" s="75">
        <f>COUNTIF($B$2:B3313,B3313)</f>
        <v>0</v>
      </c>
      <c r="M3313" s="75">
        <f>COUNTIF($L$2:L3313,4)</f>
        <v>42</v>
      </c>
      <c r="N3313" s="76" t="str">
        <f t="shared" si="259"/>
        <v>0</v>
      </c>
      <c r="O3313" s="76" t="str">
        <f t="shared" si="255"/>
        <v/>
      </c>
      <c r="P3313" s="75" t="str">
        <f t="shared" si="256"/>
        <v/>
      </c>
      <c r="Q3313" s="77" t="str">
        <f t="shared" si="257"/>
        <v/>
      </c>
      <c r="R3313" s="77" t="str">
        <f t="shared" si="258"/>
        <v/>
      </c>
      <c r="S3313" s="77" t="str">
        <f>IF(O3313="","",IF(OR(VALUE(LEFT(O3313,2))&gt;IF(RIGHT(J3313,1)="M",7,19),AND(OR(LEFT(O3313,2)={"07","19"}),VALUE(RIGHT(O3313,2))&gt;15)),TRUE,FALSE))</f>
        <v/>
      </c>
      <c r="T3313" s="77" t="str">
        <f>IF(O3313="","",IF(OR(VALUE(LEFT(O3313,2))&gt;IF(RIGHT(J3313,1)="M",7,19),AND(OR(LEFT(O3313,2)={"07","19"}),VALUE(RIGHT(O3313,2))&gt;5)),TRUE,FALSE))</f>
        <v/>
      </c>
    </row>
    <row r="3314" spans="12:20" x14ac:dyDescent="0.25">
      <c r="L3314" s="75">
        <f>COUNTIF($B$2:B3314,B3314)</f>
        <v>0</v>
      </c>
      <c r="M3314" s="75">
        <f>COUNTIF($L$2:L3314,4)</f>
        <v>42</v>
      </c>
      <c r="N3314" s="76" t="str">
        <f t="shared" si="259"/>
        <v>0</v>
      </c>
      <c r="O3314" s="76" t="str">
        <f t="shared" si="255"/>
        <v/>
      </c>
      <c r="P3314" s="75" t="str">
        <f t="shared" si="256"/>
        <v/>
      </c>
      <c r="Q3314" s="77" t="str">
        <f t="shared" si="257"/>
        <v/>
      </c>
      <c r="R3314" s="77" t="str">
        <f t="shared" si="258"/>
        <v/>
      </c>
      <c r="S3314" s="77" t="str">
        <f>IF(O3314="","",IF(OR(VALUE(LEFT(O3314,2))&gt;IF(RIGHT(J3314,1)="M",7,19),AND(OR(LEFT(O3314,2)={"07","19"}),VALUE(RIGHT(O3314,2))&gt;15)),TRUE,FALSE))</f>
        <v/>
      </c>
      <c r="T3314" s="77" t="str">
        <f>IF(O3314="","",IF(OR(VALUE(LEFT(O3314,2))&gt;IF(RIGHT(J3314,1)="M",7,19),AND(OR(LEFT(O3314,2)={"07","19"}),VALUE(RIGHT(O3314,2))&gt;5)),TRUE,FALSE))</f>
        <v/>
      </c>
    </row>
    <row r="3315" spans="12:20" x14ac:dyDescent="0.25">
      <c r="L3315" s="75">
        <f>COUNTIF($B$2:B3315,B3315)</f>
        <v>0</v>
      </c>
      <c r="M3315" s="75">
        <f>COUNTIF($L$2:L3315,4)</f>
        <v>42</v>
      </c>
      <c r="N3315" s="76" t="str">
        <f t="shared" si="259"/>
        <v>0</v>
      </c>
      <c r="O3315" s="76" t="str">
        <f t="shared" si="255"/>
        <v/>
      </c>
      <c r="P3315" s="75" t="str">
        <f t="shared" si="256"/>
        <v/>
      </c>
      <c r="Q3315" s="77" t="str">
        <f t="shared" si="257"/>
        <v/>
      </c>
      <c r="R3315" s="77" t="str">
        <f t="shared" si="258"/>
        <v/>
      </c>
      <c r="S3315" s="77" t="str">
        <f>IF(O3315="","",IF(OR(VALUE(LEFT(O3315,2))&gt;IF(RIGHT(J3315,1)="M",7,19),AND(OR(LEFT(O3315,2)={"07","19"}),VALUE(RIGHT(O3315,2))&gt;15)),TRUE,FALSE))</f>
        <v/>
      </c>
      <c r="T3315" s="77" t="str">
        <f>IF(O3315="","",IF(OR(VALUE(LEFT(O3315,2))&gt;IF(RIGHT(J3315,1)="M",7,19),AND(OR(LEFT(O3315,2)={"07","19"}),VALUE(RIGHT(O3315,2))&gt;5)),TRUE,FALSE))</f>
        <v/>
      </c>
    </row>
    <row r="3316" spans="12:20" x14ac:dyDescent="0.25">
      <c r="L3316" s="75">
        <f>COUNTIF($B$2:B3316,B3316)</f>
        <v>0</v>
      </c>
      <c r="M3316" s="75">
        <f>COUNTIF($L$2:L3316,4)</f>
        <v>42</v>
      </c>
      <c r="N3316" s="76" t="str">
        <f t="shared" si="259"/>
        <v>0</v>
      </c>
      <c r="O3316" s="76" t="str">
        <f t="shared" si="255"/>
        <v/>
      </c>
      <c r="P3316" s="75" t="str">
        <f t="shared" si="256"/>
        <v/>
      </c>
      <c r="Q3316" s="77" t="str">
        <f t="shared" si="257"/>
        <v/>
      </c>
      <c r="R3316" s="77" t="str">
        <f t="shared" si="258"/>
        <v/>
      </c>
      <c r="S3316" s="77" t="str">
        <f>IF(O3316="","",IF(OR(VALUE(LEFT(O3316,2))&gt;IF(RIGHT(J3316,1)="M",7,19),AND(OR(LEFT(O3316,2)={"07","19"}),VALUE(RIGHT(O3316,2))&gt;15)),TRUE,FALSE))</f>
        <v/>
      </c>
      <c r="T3316" s="77" t="str">
        <f>IF(O3316="","",IF(OR(VALUE(LEFT(O3316,2))&gt;IF(RIGHT(J3316,1)="M",7,19),AND(OR(LEFT(O3316,2)={"07","19"}),VALUE(RIGHT(O3316,2))&gt;5)),TRUE,FALSE))</f>
        <v/>
      </c>
    </row>
    <row r="3317" spans="12:20" x14ac:dyDescent="0.25">
      <c r="L3317" s="75">
        <f>COUNTIF($B$2:B3317,B3317)</f>
        <v>0</v>
      </c>
      <c r="M3317" s="75">
        <f>COUNTIF($L$2:L3317,4)</f>
        <v>42</v>
      </c>
      <c r="N3317" s="76" t="str">
        <f t="shared" si="259"/>
        <v>0</v>
      </c>
      <c r="O3317" s="76" t="str">
        <f t="shared" si="255"/>
        <v/>
      </c>
      <c r="P3317" s="75" t="str">
        <f t="shared" si="256"/>
        <v/>
      </c>
      <c r="Q3317" s="77" t="str">
        <f t="shared" si="257"/>
        <v/>
      </c>
      <c r="R3317" s="77" t="str">
        <f t="shared" si="258"/>
        <v/>
      </c>
      <c r="S3317" s="77" t="str">
        <f>IF(O3317="","",IF(OR(VALUE(LEFT(O3317,2))&gt;IF(RIGHT(J3317,1)="M",7,19),AND(OR(LEFT(O3317,2)={"07","19"}),VALUE(RIGHT(O3317,2))&gt;15)),TRUE,FALSE))</f>
        <v/>
      </c>
      <c r="T3317" s="77" t="str">
        <f>IF(O3317="","",IF(OR(VALUE(LEFT(O3317,2))&gt;IF(RIGHT(J3317,1)="M",7,19),AND(OR(LEFT(O3317,2)={"07","19"}),VALUE(RIGHT(O3317,2))&gt;5)),TRUE,FALSE))</f>
        <v/>
      </c>
    </row>
    <row r="3318" spans="12:20" x14ac:dyDescent="0.25">
      <c r="L3318" s="75">
        <f>COUNTIF($B$2:B3318,B3318)</f>
        <v>0</v>
      </c>
      <c r="M3318" s="75">
        <f>COUNTIF($L$2:L3318,4)</f>
        <v>42</v>
      </c>
      <c r="N3318" s="76" t="str">
        <f t="shared" si="259"/>
        <v>0</v>
      </c>
      <c r="O3318" s="76" t="str">
        <f t="shared" si="255"/>
        <v/>
      </c>
      <c r="P3318" s="75" t="str">
        <f t="shared" si="256"/>
        <v/>
      </c>
      <c r="Q3318" s="77" t="str">
        <f t="shared" si="257"/>
        <v/>
      </c>
      <c r="R3318" s="77" t="str">
        <f t="shared" si="258"/>
        <v/>
      </c>
      <c r="S3318" s="77" t="str">
        <f>IF(O3318="","",IF(OR(VALUE(LEFT(O3318,2))&gt;IF(RIGHT(J3318,1)="M",7,19),AND(OR(LEFT(O3318,2)={"07","19"}),VALUE(RIGHT(O3318,2))&gt;15)),TRUE,FALSE))</f>
        <v/>
      </c>
      <c r="T3318" s="77" t="str">
        <f>IF(O3318="","",IF(OR(VALUE(LEFT(O3318,2))&gt;IF(RIGHT(J3318,1)="M",7,19),AND(OR(LEFT(O3318,2)={"07","19"}),VALUE(RIGHT(O3318,2))&gt;5)),TRUE,FALSE))</f>
        <v/>
      </c>
    </row>
    <row r="3319" spans="12:20" x14ac:dyDescent="0.25">
      <c r="L3319" s="75">
        <f>COUNTIF($B$2:B3319,B3319)</f>
        <v>0</v>
      </c>
      <c r="M3319" s="75">
        <f>COUNTIF($L$2:L3319,4)</f>
        <v>42</v>
      </c>
      <c r="N3319" s="76" t="str">
        <f t="shared" si="259"/>
        <v>0</v>
      </c>
      <c r="O3319" s="76" t="str">
        <f t="shared" si="255"/>
        <v/>
      </c>
      <c r="P3319" s="75" t="str">
        <f t="shared" si="256"/>
        <v/>
      </c>
      <c r="Q3319" s="77" t="str">
        <f t="shared" si="257"/>
        <v/>
      </c>
      <c r="R3319" s="77" t="str">
        <f t="shared" si="258"/>
        <v/>
      </c>
      <c r="S3319" s="77" t="str">
        <f>IF(O3319="","",IF(OR(VALUE(LEFT(O3319,2))&gt;IF(RIGHT(J3319,1)="M",7,19),AND(OR(LEFT(O3319,2)={"07","19"}),VALUE(RIGHT(O3319,2))&gt;15)),TRUE,FALSE))</f>
        <v/>
      </c>
      <c r="T3319" s="77" t="str">
        <f>IF(O3319="","",IF(OR(VALUE(LEFT(O3319,2))&gt;IF(RIGHT(J3319,1)="M",7,19),AND(OR(LEFT(O3319,2)={"07","19"}),VALUE(RIGHT(O3319,2))&gt;5)),TRUE,FALSE))</f>
        <v/>
      </c>
    </row>
    <row r="3320" spans="12:20" x14ac:dyDescent="0.25">
      <c r="L3320" s="75">
        <f>COUNTIF($B$2:B3320,B3320)</f>
        <v>0</v>
      </c>
      <c r="M3320" s="75">
        <f>COUNTIF($L$2:L3320,4)</f>
        <v>42</v>
      </c>
      <c r="N3320" s="76" t="str">
        <f t="shared" si="259"/>
        <v>0</v>
      </c>
      <c r="O3320" s="76" t="str">
        <f t="shared" si="255"/>
        <v/>
      </c>
      <c r="P3320" s="75" t="str">
        <f t="shared" si="256"/>
        <v/>
      </c>
      <c r="Q3320" s="77" t="str">
        <f t="shared" si="257"/>
        <v/>
      </c>
      <c r="R3320" s="77" t="str">
        <f t="shared" si="258"/>
        <v/>
      </c>
      <c r="S3320" s="77" t="str">
        <f>IF(O3320="","",IF(OR(VALUE(LEFT(O3320,2))&gt;IF(RIGHT(J3320,1)="M",7,19),AND(OR(LEFT(O3320,2)={"07","19"}),VALUE(RIGHT(O3320,2))&gt;15)),TRUE,FALSE))</f>
        <v/>
      </c>
      <c r="T3320" s="77" t="str">
        <f>IF(O3320="","",IF(OR(VALUE(LEFT(O3320,2))&gt;IF(RIGHT(J3320,1)="M",7,19),AND(OR(LEFT(O3320,2)={"07","19"}),VALUE(RIGHT(O3320,2))&gt;5)),TRUE,FALSE))</f>
        <v/>
      </c>
    </row>
    <row r="3321" spans="12:20" x14ac:dyDescent="0.25">
      <c r="L3321" s="75">
        <f>COUNTIF($B$2:B3321,B3321)</f>
        <v>0</v>
      </c>
      <c r="M3321" s="75">
        <f>COUNTIF($L$2:L3321,4)</f>
        <v>42</v>
      </c>
      <c r="N3321" s="76" t="str">
        <f t="shared" si="259"/>
        <v>0</v>
      </c>
      <c r="O3321" s="76" t="str">
        <f t="shared" si="255"/>
        <v/>
      </c>
      <c r="P3321" s="75" t="str">
        <f t="shared" si="256"/>
        <v/>
      </c>
      <c r="Q3321" s="77" t="str">
        <f t="shared" si="257"/>
        <v/>
      </c>
      <c r="R3321" s="77" t="str">
        <f t="shared" si="258"/>
        <v/>
      </c>
      <c r="S3321" s="77" t="str">
        <f>IF(O3321="","",IF(OR(VALUE(LEFT(O3321,2))&gt;IF(RIGHT(J3321,1)="M",7,19),AND(OR(LEFT(O3321,2)={"07","19"}),VALUE(RIGHT(O3321,2))&gt;15)),TRUE,FALSE))</f>
        <v/>
      </c>
      <c r="T3321" s="77" t="str">
        <f>IF(O3321="","",IF(OR(VALUE(LEFT(O3321,2))&gt;IF(RIGHT(J3321,1)="M",7,19),AND(OR(LEFT(O3321,2)={"07","19"}),VALUE(RIGHT(O3321,2))&gt;5)),TRUE,FALSE))</f>
        <v/>
      </c>
    </row>
    <row r="3322" spans="12:20" x14ac:dyDescent="0.25">
      <c r="L3322" s="75">
        <f>COUNTIF($B$2:B3322,B3322)</f>
        <v>0</v>
      </c>
      <c r="M3322" s="75">
        <f>COUNTIF($L$2:L3322,4)</f>
        <v>42</v>
      </c>
      <c r="N3322" s="76" t="str">
        <f t="shared" si="259"/>
        <v>0</v>
      </c>
      <c r="O3322" s="76" t="str">
        <f t="shared" si="255"/>
        <v/>
      </c>
      <c r="P3322" s="75" t="str">
        <f t="shared" si="256"/>
        <v/>
      </c>
      <c r="Q3322" s="77" t="str">
        <f t="shared" si="257"/>
        <v/>
      </c>
      <c r="R3322" s="77" t="str">
        <f t="shared" si="258"/>
        <v/>
      </c>
      <c r="S3322" s="77" t="str">
        <f>IF(O3322="","",IF(OR(VALUE(LEFT(O3322,2))&gt;IF(RIGHT(J3322,1)="M",7,19),AND(OR(LEFT(O3322,2)={"07","19"}),VALUE(RIGHT(O3322,2))&gt;15)),TRUE,FALSE))</f>
        <v/>
      </c>
      <c r="T3322" s="77" t="str">
        <f>IF(O3322="","",IF(OR(VALUE(LEFT(O3322,2))&gt;IF(RIGHT(J3322,1)="M",7,19),AND(OR(LEFT(O3322,2)={"07","19"}),VALUE(RIGHT(O3322,2))&gt;5)),TRUE,FALSE))</f>
        <v/>
      </c>
    </row>
    <row r="3323" spans="12:20" x14ac:dyDescent="0.25">
      <c r="L3323" s="75">
        <f>COUNTIF($B$2:B3323,B3323)</f>
        <v>0</v>
      </c>
      <c r="M3323" s="75">
        <f>COUNTIF($L$2:L3323,4)</f>
        <v>42</v>
      </c>
      <c r="N3323" s="76" t="str">
        <f t="shared" si="259"/>
        <v>0</v>
      </c>
      <c r="O3323" s="76" t="str">
        <f t="shared" si="255"/>
        <v/>
      </c>
      <c r="P3323" s="75" t="str">
        <f t="shared" si="256"/>
        <v/>
      </c>
      <c r="Q3323" s="77" t="str">
        <f t="shared" si="257"/>
        <v/>
      </c>
      <c r="R3323" s="77" t="str">
        <f t="shared" si="258"/>
        <v/>
      </c>
      <c r="S3323" s="77" t="str">
        <f>IF(O3323="","",IF(OR(VALUE(LEFT(O3323,2))&gt;IF(RIGHT(J3323,1)="M",7,19),AND(OR(LEFT(O3323,2)={"07","19"}),VALUE(RIGHT(O3323,2))&gt;15)),TRUE,FALSE))</f>
        <v/>
      </c>
      <c r="T3323" s="77" t="str">
        <f>IF(O3323="","",IF(OR(VALUE(LEFT(O3323,2))&gt;IF(RIGHT(J3323,1)="M",7,19),AND(OR(LEFT(O3323,2)={"07","19"}),VALUE(RIGHT(O3323,2))&gt;5)),TRUE,FALSE))</f>
        <v/>
      </c>
    </row>
    <row r="3324" spans="12:20" x14ac:dyDescent="0.25">
      <c r="L3324" s="75">
        <f>COUNTIF($B$2:B3324,B3324)</f>
        <v>0</v>
      </c>
      <c r="M3324" s="75">
        <f>COUNTIF($L$2:L3324,4)</f>
        <v>42</v>
      </c>
      <c r="N3324" s="76" t="str">
        <f t="shared" si="259"/>
        <v>0</v>
      </c>
      <c r="O3324" s="76" t="str">
        <f t="shared" si="255"/>
        <v/>
      </c>
      <c r="P3324" s="75" t="str">
        <f t="shared" si="256"/>
        <v/>
      </c>
      <c r="Q3324" s="77" t="str">
        <f t="shared" si="257"/>
        <v/>
      </c>
      <c r="R3324" s="77" t="str">
        <f t="shared" si="258"/>
        <v/>
      </c>
      <c r="S3324" s="77" t="str">
        <f>IF(O3324="","",IF(OR(VALUE(LEFT(O3324,2))&gt;IF(RIGHT(J3324,1)="M",7,19),AND(OR(LEFT(O3324,2)={"07","19"}),VALUE(RIGHT(O3324,2))&gt;15)),TRUE,FALSE))</f>
        <v/>
      </c>
      <c r="T3324" s="77" t="str">
        <f>IF(O3324="","",IF(OR(VALUE(LEFT(O3324,2))&gt;IF(RIGHT(J3324,1)="M",7,19),AND(OR(LEFT(O3324,2)={"07","19"}),VALUE(RIGHT(O3324,2))&gt;5)),TRUE,FALSE))</f>
        <v/>
      </c>
    </row>
    <row r="3325" spans="12:20" x14ac:dyDescent="0.25">
      <c r="L3325" s="75">
        <f>COUNTIF($B$2:B3325,B3325)</f>
        <v>0</v>
      </c>
      <c r="M3325" s="75">
        <f>COUNTIF($L$2:L3325,4)</f>
        <v>42</v>
      </c>
      <c r="N3325" s="76" t="str">
        <f t="shared" si="259"/>
        <v>0</v>
      </c>
      <c r="O3325" s="76" t="str">
        <f t="shared" si="255"/>
        <v/>
      </c>
      <c r="P3325" s="75" t="str">
        <f t="shared" si="256"/>
        <v/>
      </c>
      <c r="Q3325" s="77" t="str">
        <f t="shared" si="257"/>
        <v/>
      </c>
      <c r="R3325" s="77" t="str">
        <f t="shared" si="258"/>
        <v/>
      </c>
      <c r="S3325" s="77" t="str">
        <f>IF(O3325="","",IF(OR(VALUE(LEFT(O3325,2))&gt;IF(RIGHT(J3325,1)="M",7,19),AND(OR(LEFT(O3325,2)={"07","19"}),VALUE(RIGHT(O3325,2))&gt;15)),TRUE,FALSE))</f>
        <v/>
      </c>
      <c r="T3325" s="77" t="str">
        <f>IF(O3325="","",IF(OR(VALUE(LEFT(O3325,2))&gt;IF(RIGHT(J3325,1)="M",7,19),AND(OR(LEFT(O3325,2)={"07","19"}),VALUE(RIGHT(O3325,2))&gt;5)),TRUE,FALSE))</f>
        <v/>
      </c>
    </row>
    <row r="3326" spans="12:20" x14ac:dyDescent="0.25">
      <c r="L3326" s="75">
        <f>COUNTIF($B$2:B3326,B3326)</f>
        <v>0</v>
      </c>
      <c r="M3326" s="75">
        <f>COUNTIF($L$2:L3326,4)</f>
        <v>42</v>
      </c>
      <c r="N3326" s="76" t="str">
        <f t="shared" si="259"/>
        <v>0</v>
      </c>
      <c r="O3326" s="76" t="str">
        <f t="shared" si="255"/>
        <v/>
      </c>
      <c r="P3326" s="75" t="str">
        <f t="shared" si="256"/>
        <v/>
      </c>
      <c r="Q3326" s="77" t="str">
        <f t="shared" si="257"/>
        <v/>
      </c>
      <c r="R3326" s="77" t="str">
        <f t="shared" si="258"/>
        <v/>
      </c>
      <c r="S3326" s="77" t="str">
        <f>IF(O3326="","",IF(OR(VALUE(LEFT(O3326,2))&gt;IF(RIGHT(J3326,1)="M",7,19),AND(OR(LEFT(O3326,2)={"07","19"}),VALUE(RIGHT(O3326,2))&gt;15)),TRUE,FALSE))</f>
        <v/>
      </c>
      <c r="T3326" s="77" t="str">
        <f>IF(O3326="","",IF(OR(VALUE(LEFT(O3326,2))&gt;IF(RIGHT(J3326,1)="M",7,19),AND(OR(LEFT(O3326,2)={"07","19"}),VALUE(RIGHT(O3326,2))&gt;5)),TRUE,FALSE))</f>
        <v/>
      </c>
    </row>
    <row r="3327" spans="12:20" x14ac:dyDescent="0.25">
      <c r="L3327" s="75">
        <f>COUNTIF($B$2:B3327,B3327)</f>
        <v>0</v>
      </c>
      <c r="M3327" s="75">
        <f>COUNTIF($L$2:L3327,4)</f>
        <v>42</v>
      </c>
      <c r="N3327" s="76" t="str">
        <f t="shared" si="259"/>
        <v>0</v>
      </c>
      <c r="O3327" s="76" t="str">
        <f t="shared" si="255"/>
        <v/>
      </c>
      <c r="P3327" s="75" t="str">
        <f t="shared" si="256"/>
        <v/>
      </c>
      <c r="Q3327" s="77" t="str">
        <f t="shared" si="257"/>
        <v/>
      </c>
      <c r="R3327" s="77" t="str">
        <f t="shared" si="258"/>
        <v/>
      </c>
      <c r="S3327" s="77" t="str">
        <f>IF(O3327="","",IF(OR(VALUE(LEFT(O3327,2))&gt;IF(RIGHT(J3327,1)="M",7,19),AND(OR(LEFT(O3327,2)={"07","19"}),VALUE(RIGHT(O3327,2))&gt;15)),TRUE,FALSE))</f>
        <v/>
      </c>
      <c r="T3327" s="77" t="str">
        <f>IF(O3327="","",IF(OR(VALUE(LEFT(O3327,2))&gt;IF(RIGHT(J3327,1)="M",7,19),AND(OR(LEFT(O3327,2)={"07","19"}),VALUE(RIGHT(O3327,2))&gt;5)),TRUE,FALSE))</f>
        <v/>
      </c>
    </row>
    <row r="3328" spans="12:20" x14ac:dyDescent="0.25">
      <c r="L3328" s="75">
        <f>COUNTIF($B$2:B3328,B3328)</f>
        <v>0</v>
      </c>
      <c r="M3328" s="75">
        <f>COUNTIF($L$2:L3328,4)</f>
        <v>42</v>
      </c>
      <c r="N3328" s="76" t="str">
        <f t="shared" si="259"/>
        <v>0</v>
      </c>
      <c r="O3328" s="76" t="str">
        <f t="shared" si="255"/>
        <v/>
      </c>
      <c r="P3328" s="75" t="str">
        <f t="shared" si="256"/>
        <v/>
      </c>
      <c r="Q3328" s="77" t="str">
        <f t="shared" si="257"/>
        <v/>
      </c>
      <c r="R3328" s="77" t="str">
        <f t="shared" si="258"/>
        <v/>
      </c>
      <c r="S3328" s="77" t="str">
        <f>IF(O3328="","",IF(OR(VALUE(LEFT(O3328,2))&gt;IF(RIGHT(J3328,1)="M",7,19),AND(OR(LEFT(O3328,2)={"07","19"}),VALUE(RIGHT(O3328,2))&gt;15)),TRUE,FALSE))</f>
        <v/>
      </c>
      <c r="T3328" s="77" t="str">
        <f>IF(O3328="","",IF(OR(VALUE(LEFT(O3328,2))&gt;IF(RIGHT(J3328,1)="M",7,19),AND(OR(LEFT(O3328,2)={"07","19"}),VALUE(RIGHT(O3328,2))&gt;5)),TRUE,FALSE))</f>
        <v/>
      </c>
    </row>
    <row r="3329" spans="12:20" x14ac:dyDescent="0.25">
      <c r="L3329" s="75">
        <f>COUNTIF($B$2:B3329,B3329)</f>
        <v>0</v>
      </c>
      <c r="M3329" s="75">
        <f>COUNTIF($L$2:L3329,4)</f>
        <v>42</v>
      </c>
      <c r="N3329" s="76" t="str">
        <f t="shared" si="259"/>
        <v>0</v>
      </c>
      <c r="O3329" s="76" t="str">
        <f t="shared" si="255"/>
        <v/>
      </c>
      <c r="P3329" s="75" t="str">
        <f t="shared" si="256"/>
        <v/>
      </c>
      <c r="Q3329" s="77" t="str">
        <f t="shared" si="257"/>
        <v/>
      </c>
      <c r="R3329" s="77" t="str">
        <f t="shared" si="258"/>
        <v/>
      </c>
      <c r="S3329" s="77" t="str">
        <f>IF(O3329="","",IF(OR(VALUE(LEFT(O3329,2))&gt;IF(RIGHT(J3329,1)="M",7,19),AND(OR(LEFT(O3329,2)={"07","19"}),VALUE(RIGHT(O3329,2))&gt;15)),TRUE,FALSE))</f>
        <v/>
      </c>
      <c r="T3329" s="77" t="str">
        <f>IF(O3329="","",IF(OR(VALUE(LEFT(O3329,2))&gt;IF(RIGHT(J3329,1)="M",7,19),AND(OR(LEFT(O3329,2)={"07","19"}),VALUE(RIGHT(O3329,2))&gt;5)),TRUE,FALSE))</f>
        <v/>
      </c>
    </row>
    <row r="3330" spans="12:20" x14ac:dyDescent="0.25">
      <c r="L3330" s="75">
        <f>COUNTIF($B$2:B3330,B3330)</f>
        <v>0</v>
      </c>
      <c r="M3330" s="75">
        <f>COUNTIF($L$2:L3330,4)</f>
        <v>42</v>
      </c>
      <c r="N3330" s="76" t="str">
        <f t="shared" si="259"/>
        <v>0</v>
      </c>
      <c r="O3330" s="76" t="str">
        <f t="shared" ref="O3330:O3393" si="260">TRIM(SUBSTITUTE(SUBSTITUTE(D3330,"+",""),"_",""))</f>
        <v/>
      </c>
      <c r="P3330" s="75" t="str">
        <f t="shared" ref="P3330:P3393" si="261">TRIM(SUBSTITUTE(SUBSTITUTE(E3330,"+",""),"_",""))</f>
        <v/>
      </c>
      <c r="Q3330" s="77" t="str">
        <f t="shared" ref="Q3330:Q3393" si="262">IFERROR(IF(RIGHT(P3330,2)&lt;RIGHT(O3330,2),IF(P3330&lt;O3330,P3330+2360-O3330,P3330-40-O3330),IF(P3330&lt;O3330,P3330+2400-O3330,P3330-O3330)),"")</f>
        <v/>
      </c>
      <c r="R3330" s="77" t="str">
        <f t="shared" ref="R3330:R3393" si="263">IFERROR(ROUNDDOWN(Q3330/100,0),"")</f>
        <v/>
      </c>
      <c r="S3330" s="77" t="str">
        <f>IF(O3330="","",IF(OR(VALUE(LEFT(O3330,2))&gt;IF(RIGHT(J3330,1)="M",7,19),AND(OR(LEFT(O3330,2)={"07","19"}),VALUE(RIGHT(O3330,2))&gt;15)),TRUE,FALSE))</f>
        <v/>
      </c>
      <c r="T3330" s="77" t="str">
        <f>IF(O3330="","",IF(OR(VALUE(LEFT(O3330,2))&gt;IF(RIGHT(J3330,1)="M",7,19),AND(OR(LEFT(O3330,2)={"07","19"}),VALUE(RIGHT(O3330,2))&gt;5)),TRUE,FALSE))</f>
        <v/>
      </c>
    </row>
    <row r="3331" spans="12:20" x14ac:dyDescent="0.25">
      <c r="L3331" s="75">
        <f>COUNTIF($B$2:B3331,B3331)</f>
        <v>0</v>
      </c>
      <c r="M3331" s="75">
        <f>COUNTIF($L$2:L3331,4)</f>
        <v>42</v>
      </c>
      <c r="N3331" s="76" t="str">
        <f t="shared" ref="N3331:N3394" si="264">A3331&amp;DAY(C3331)</f>
        <v>0</v>
      </c>
      <c r="O3331" s="76" t="str">
        <f t="shared" si="260"/>
        <v/>
      </c>
      <c r="P3331" s="75" t="str">
        <f t="shared" si="261"/>
        <v/>
      </c>
      <c r="Q3331" s="77" t="str">
        <f t="shared" si="262"/>
        <v/>
      </c>
      <c r="R3331" s="77" t="str">
        <f t="shared" si="263"/>
        <v/>
      </c>
      <c r="S3331" s="77" t="str">
        <f>IF(O3331="","",IF(OR(VALUE(LEFT(O3331,2))&gt;IF(RIGHT(J3331,1)="M",7,19),AND(OR(LEFT(O3331,2)={"07","19"}),VALUE(RIGHT(O3331,2))&gt;15)),TRUE,FALSE))</f>
        <v/>
      </c>
      <c r="T3331" s="77" t="str">
        <f>IF(O3331="","",IF(OR(VALUE(LEFT(O3331,2))&gt;IF(RIGHT(J3331,1)="M",7,19),AND(OR(LEFT(O3331,2)={"07","19"}),VALUE(RIGHT(O3331,2))&gt;5)),TRUE,FALSE))</f>
        <v/>
      </c>
    </row>
    <row r="3332" spans="12:20" x14ac:dyDescent="0.25">
      <c r="L3332" s="75">
        <f>COUNTIF($B$2:B3332,B3332)</f>
        <v>0</v>
      </c>
      <c r="M3332" s="75">
        <f>COUNTIF($L$2:L3332,4)</f>
        <v>42</v>
      </c>
      <c r="N3332" s="76" t="str">
        <f t="shared" si="264"/>
        <v>0</v>
      </c>
      <c r="O3332" s="76" t="str">
        <f t="shared" si="260"/>
        <v/>
      </c>
      <c r="P3332" s="75" t="str">
        <f t="shared" si="261"/>
        <v/>
      </c>
      <c r="Q3332" s="77" t="str">
        <f t="shared" si="262"/>
        <v/>
      </c>
      <c r="R3332" s="77" t="str">
        <f t="shared" si="263"/>
        <v/>
      </c>
      <c r="S3332" s="77" t="str">
        <f>IF(O3332="","",IF(OR(VALUE(LEFT(O3332,2))&gt;IF(RIGHT(J3332,1)="M",7,19),AND(OR(LEFT(O3332,2)={"07","19"}),VALUE(RIGHT(O3332,2))&gt;15)),TRUE,FALSE))</f>
        <v/>
      </c>
      <c r="T3332" s="77" t="str">
        <f>IF(O3332="","",IF(OR(VALUE(LEFT(O3332,2))&gt;IF(RIGHT(J3332,1)="M",7,19),AND(OR(LEFT(O3332,2)={"07","19"}),VALUE(RIGHT(O3332,2))&gt;5)),TRUE,FALSE))</f>
        <v/>
      </c>
    </row>
    <row r="3333" spans="12:20" x14ac:dyDescent="0.25">
      <c r="L3333" s="75">
        <f>COUNTIF($B$2:B3333,B3333)</f>
        <v>0</v>
      </c>
      <c r="M3333" s="75">
        <f>COUNTIF($L$2:L3333,4)</f>
        <v>42</v>
      </c>
      <c r="N3333" s="76" t="str">
        <f t="shared" si="264"/>
        <v>0</v>
      </c>
      <c r="O3333" s="76" t="str">
        <f t="shared" si="260"/>
        <v/>
      </c>
      <c r="P3333" s="75" t="str">
        <f t="shared" si="261"/>
        <v/>
      </c>
      <c r="Q3333" s="77" t="str">
        <f t="shared" si="262"/>
        <v/>
      </c>
      <c r="R3333" s="77" t="str">
        <f t="shared" si="263"/>
        <v/>
      </c>
      <c r="S3333" s="77" t="str">
        <f>IF(O3333="","",IF(OR(VALUE(LEFT(O3333,2))&gt;IF(RIGHT(J3333,1)="M",7,19),AND(OR(LEFT(O3333,2)={"07","19"}),VALUE(RIGHT(O3333,2))&gt;15)),TRUE,FALSE))</f>
        <v/>
      </c>
      <c r="T3333" s="77" t="str">
        <f>IF(O3333="","",IF(OR(VALUE(LEFT(O3333,2))&gt;IF(RIGHT(J3333,1)="M",7,19),AND(OR(LEFT(O3333,2)={"07","19"}),VALUE(RIGHT(O3333,2))&gt;5)),TRUE,FALSE))</f>
        <v/>
      </c>
    </row>
    <row r="3334" spans="12:20" x14ac:dyDescent="0.25">
      <c r="L3334" s="75">
        <f>COUNTIF($B$2:B3334,B3334)</f>
        <v>0</v>
      </c>
      <c r="M3334" s="75">
        <f>COUNTIF($L$2:L3334,4)</f>
        <v>42</v>
      </c>
      <c r="N3334" s="76" t="str">
        <f t="shared" si="264"/>
        <v>0</v>
      </c>
      <c r="O3334" s="76" t="str">
        <f t="shared" si="260"/>
        <v/>
      </c>
      <c r="P3334" s="75" t="str">
        <f t="shared" si="261"/>
        <v/>
      </c>
      <c r="Q3334" s="77" t="str">
        <f t="shared" si="262"/>
        <v/>
      </c>
      <c r="R3334" s="77" t="str">
        <f t="shared" si="263"/>
        <v/>
      </c>
      <c r="S3334" s="77" t="str">
        <f>IF(O3334="","",IF(OR(VALUE(LEFT(O3334,2))&gt;IF(RIGHT(J3334,1)="M",7,19),AND(OR(LEFT(O3334,2)={"07","19"}),VALUE(RIGHT(O3334,2))&gt;15)),TRUE,FALSE))</f>
        <v/>
      </c>
      <c r="T3334" s="77" t="str">
        <f>IF(O3334="","",IF(OR(VALUE(LEFT(O3334,2))&gt;IF(RIGHT(J3334,1)="M",7,19),AND(OR(LEFT(O3334,2)={"07","19"}),VALUE(RIGHT(O3334,2))&gt;5)),TRUE,FALSE))</f>
        <v/>
      </c>
    </row>
    <row r="3335" spans="12:20" x14ac:dyDescent="0.25">
      <c r="L3335" s="75">
        <f>COUNTIF($B$2:B3335,B3335)</f>
        <v>0</v>
      </c>
      <c r="M3335" s="75">
        <f>COUNTIF($L$2:L3335,4)</f>
        <v>42</v>
      </c>
      <c r="N3335" s="76" t="str">
        <f t="shared" si="264"/>
        <v>0</v>
      </c>
      <c r="O3335" s="76" t="str">
        <f t="shared" si="260"/>
        <v/>
      </c>
      <c r="P3335" s="75" t="str">
        <f t="shared" si="261"/>
        <v/>
      </c>
      <c r="Q3335" s="77" t="str">
        <f t="shared" si="262"/>
        <v/>
      </c>
      <c r="R3335" s="77" t="str">
        <f t="shared" si="263"/>
        <v/>
      </c>
      <c r="S3335" s="77" t="str">
        <f>IF(O3335="","",IF(OR(VALUE(LEFT(O3335,2))&gt;IF(RIGHT(J3335,1)="M",7,19),AND(OR(LEFT(O3335,2)={"07","19"}),VALUE(RIGHT(O3335,2))&gt;15)),TRUE,FALSE))</f>
        <v/>
      </c>
      <c r="T3335" s="77" t="str">
        <f>IF(O3335="","",IF(OR(VALUE(LEFT(O3335,2))&gt;IF(RIGHT(J3335,1)="M",7,19),AND(OR(LEFT(O3335,2)={"07","19"}),VALUE(RIGHT(O3335,2))&gt;5)),TRUE,FALSE))</f>
        <v/>
      </c>
    </row>
    <row r="3336" spans="12:20" x14ac:dyDescent="0.25">
      <c r="L3336" s="75">
        <f>COUNTIF($B$2:B3336,B3336)</f>
        <v>0</v>
      </c>
      <c r="M3336" s="75">
        <f>COUNTIF($L$2:L3336,4)</f>
        <v>42</v>
      </c>
      <c r="N3336" s="76" t="str">
        <f t="shared" si="264"/>
        <v>0</v>
      </c>
      <c r="O3336" s="76" t="str">
        <f t="shared" si="260"/>
        <v/>
      </c>
      <c r="P3336" s="75" t="str">
        <f t="shared" si="261"/>
        <v/>
      </c>
      <c r="Q3336" s="77" t="str">
        <f t="shared" si="262"/>
        <v/>
      </c>
      <c r="R3336" s="77" t="str">
        <f t="shared" si="263"/>
        <v/>
      </c>
      <c r="S3336" s="77" t="str">
        <f>IF(O3336="","",IF(OR(VALUE(LEFT(O3336,2))&gt;IF(RIGHT(J3336,1)="M",7,19),AND(OR(LEFT(O3336,2)={"07","19"}),VALUE(RIGHT(O3336,2))&gt;15)),TRUE,FALSE))</f>
        <v/>
      </c>
      <c r="T3336" s="77" t="str">
        <f>IF(O3336="","",IF(OR(VALUE(LEFT(O3336,2))&gt;IF(RIGHT(J3336,1)="M",7,19),AND(OR(LEFT(O3336,2)={"07","19"}),VALUE(RIGHT(O3336,2))&gt;5)),TRUE,FALSE))</f>
        <v/>
      </c>
    </row>
    <row r="3337" spans="12:20" x14ac:dyDescent="0.25">
      <c r="L3337" s="75">
        <f>COUNTIF($B$2:B3337,B3337)</f>
        <v>0</v>
      </c>
      <c r="M3337" s="75">
        <f>COUNTIF($L$2:L3337,4)</f>
        <v>42</v>
      </c>
      <c r="N3337" s="76" t="str">
        <f t="shared" si="264"/>
        <v>0</v>
      </c>
      <c r="O3337" s="76" t="str">
        <f t="shared" si="260"/>
        <v/>
      </c>
      <c r="P3337" s="75" t="str">
        <f t="shared" si="261"/>
        <v/>
      </c>
      <c r="Q3337" s="77" t="str">
        <f t="shared" si="262"/>
        <v/>
      </c>
      <c r="R3337" s="77" t="str">
        <f t="shared" si="263"/>
        <v/>
      </c>
      <c r="S3337" s="77" t="str">
        <f>IF(O3337="","",IF(OR(VALUE(LEFT(O3337,2))&gt;IF(RIGHT(J3337,1)="M",7,19),AND(OR(LEFT(O3337,2)={"07","19"}),VALUE(RIGHT(O3337,2))&gt;15)),TRUE,FALSE))</f>
        <v/>
      </c>
      <c r="T3337" s="77" t="str">
        <f>IF(O3337="","",IF(OR(VALUE(LEFT(O3337,2))&gt;IF(RIGHT(J3337,1)="M",7,19),AND(OR(LEFT(O3337,2)={"07","19"}),VALUE(RIGHT(O3337,2))&gt;5)),TRUE,FALSE))</f>
        <v/>
      </c>
    </row>
    <row r="3338" spans="12:20" x14ac:dyDescent="0.25">
      <c r="L3338" s="75">
        <f>COUNTIF($B$2:B3338,B3338)</f>
        <v>0</v>
      </c>
      <c r="M3338" s="75">
        <f>COUNTIF($L$2:L3338,4)</f>
        <v>42</v>
      </c>
      <c r="N3338" s="76" t="str">
        <f t="shared" si="264"/>
        <v>0</v>
      </c>
      <c r="O3338" s="76" t="str">
        <f t="shared" si="260"/>
        <v/>
      </c>
      <c r="P3338" s="75" t="str">
        <f t="shared" si="261"/>
        <v/>
      </c>
      <c r="Q3338" s="77" t="str">
        <f t="shared" si="262"/>
        <v/>
      </c>
      <c r="R3338" s="77" t="str">
        <f t="shared" si="263"/>
        <v/>
      </c>
      <c r="S3338" s="77" t="str">
        <f>IF(O3338="","",IF(OR(VALUE(LEFT(O3338,2))&gt;IF(RIGHT(J3338,1)="M",7,19),AND(OR(LEFT(O3338,2)={"07","19"}),VALUE(RIGHT(O3338,2))&gt;15)),TRUE,FALSE))</f>
        <v/>
      </c>
      <c r="T3338" s="77" t="str">
        <f>IF(O3338="","",IF(OR(VALUE(LEFT(O3338,2))&gt;IF(RIGHT(J3338,1)="M",7,19),AND(OR(LEFT(O3338,2)={"07","19"}),VALUE(RIGHT(O3338,2))&gt;5)),TRUE,FALSE))</f>
        <v/>
      </c>
    </row>
    <row r="3339" spans="12:20" x14ac:dyDescent="0.25">
      <c r="L3339" s="75">
        <f>COUNTIF($B$2:B3339,B3339)</f>
        <v>0</v>
      </c>
      <c r="M3339" s="75">
        <f>COUNTIF($L$2:L3339,4)</f>
        <v>42</v>
      </c>
      <c r="N3339" s="76" t="str">
        <f t="shared" si="264"/>
        <v>0</v>
      </c>
      <c r="O3339" s="76" t="str">
        <f t="shared" si="260"/>
        <v/>
      </c>
      <c r="P3339" s="75" t="str">
        <f t="shared" si="261"/>
        <v/>
      </c>
      <c r="Q3339" s="77" t="str">
        <f t="shared" si="262"/>
        <v/>
      </c>
      <c r="R3339" s="77" t="str">
        <f t="shared" si="263"/>
        <v/>
      </c>
      <c r="S3339" s="77" t="str">
        <f>IF(O3339="","",IF(OR(VALUE(LEFT(O3339,2))&gt;IF(RIGHT(J3339,1)="M",7,19),AND(OR(LEFT(O3339,2)={"07","19"}),VALUE(RIGHT(O3339,2))&gt;15)),TRUE,FALSE))</f>
        <v/>
      </c>
      <c r="T3339" s="77" t="str">
        <f>IF(O3339="","",IF(OR(VALUE(LEFT(O3339,2))&gt;IF(RIGHT(J3339,1)="M",7,19),AND(OR(LEFT(O3339,2)={"07","19"}),VALUE(RIGHT(O3339,2))&gt;5)),TRUE,FALSE))</f>
        <v/>
      </c>
    </row>
    <row r="3340" spans="12:20" x14ac:dyDescent="0.25">
      <c r="L3340" s="75">
        <f>COUNTIF($B$2:B3340,B3340)</f>
        <v>0</v>
      </c>
      <c r="M3340" s="75">
        <f>COUNTIF($L$2:L3340,4)</f>
        <v>42</v>
      </c>
      <c r="N3340" s="76" t="str">
        <f t="shared" si="264"/>
        <v>0</v>
      </c>
      <c r="O3340" s="76" t="str">
        <f t="shared" si="260"/>
        <v/>
      </c>
      <c r="P3340" s="75" t="str">
        <f t="shared" si="261"/>
        <v/>
      </c>
      <c r="Q3340" s="77" t="str">
        <f t="shared" si="262"/>
        <v/>
      </c>
      <c r="R3340" s="77" t="str">
        <f t="shared" si="263"/>
        <v/>
      </c>
      <c r="S3340" s="77" t="str">
        <f>IF(O3340="","",IF(OR(VALUE(LEFT(O3340,2))&gt;IF(RIGHT(J3340,1)="M",7,19),AND(OR(LEFT(O3340,2)={"07","19"}),VALUE(RIGHT(O3340,2))&gt;15)),TRUE,FALSE))</f>
        <v/>
      </c>
      <c r="T3340" s="77" t="str">
        <f>IF(O3340="","",IF(OR(VALUE(LEFT(O3340,2))&gt;IF(RIGHT(J3340,1)="M",7,19),AND(OR(LEFT(O3340,2)={"07","19"}),VALUE(RIGHT(O3340,2))&gt;5)),TRUE,FALSE))</f>
        <v/>
      </c>
    </row>
    <row r="3341" spans="12:20" x14ac:dyDescent="0.25">
      <c r="L3341" s="75">
        <f>COUNTIF($B$2:B3341,B3341)</f>
        <v>0</v>
      </c>
      <c r="M3341" s="75">
        <f>COUNTIF($L$2:L3341,4)</f>
        <v>42</v>
      </c>
      <c r="N3341" s="76" t="str">
        <f t="shared" si="264"/>
        <v>0</v>
      </c>
      <c r="O3341" s="76" t="str">
        <f t="shared" si="260"/>
        <v/>
      </c>
      <c r="P3341" s="75" t="str">
        <f t="shared" si="261"/>
        <v/>
      </c>
      <c r="Q3341" s="77" t="str">
        <f t="shared" si="262"/>
        <v/>
      </c>
      <c r="R3341" s="77" t="str">
        <f t="shared" si="263"/>
        <v/>
      </c>
      <c r="S3341" s="77" t="str">
        <f>IF(O3341="","",IF(OR(VALUE(LEFT(O3341,2))&gt;IF(RIGHT(J3341,1)="M",7,19),AND(OR(LEFT(O3341,2)={"07","19"}),VALUE(RIGHT(O3341,2))&gt;15)),TRUE,FALSE))</f>
        <v/>
      </c>
      <c r="T3341" s="77" t="str">
        <f>IF(O3341="","",IF(OR(VALUE(LEFT(O3341,2))&gt;IF(RIGHT(J3341,1)="M",7,19),AND(OR(LEFT(O3341,2)={"07","19"}),VALUE(RIGHT(O3341,2))&gt;5)),TRUE,FALSE))</f>
        <v/>
      </c>
    </row>
    <row r="3342" spans="12:20" x14ac:dyDescent="0.25">
      <c r="L3342" s="75">
        <f>COUNTIF($B$2:B3342,B3342)</f>
        <v>0</v>
      </c>
      <c r="M3342" s="75">
        <f>COUNTIF($L$2:L3342,4)</f>
        <v>42</v>
      </c>
      <c r="N3342" s="76" t="str">
        <f t="shared" si="264"/>
        <v>0</v>
      </c>
      <c r="O3342" s="76" t="str">
        <f t="shared" si="260"/>
        <v/>
      </c>
      <c r="P3342" s="75" t="str">
        <f t="shared" si="261"/>
        <v/>
      </c>
      <c r="Q3342" s="77" t="str">
        <f t="shared" si="262"/>
        <v/>
      </c>
      <c r="R3342" s="77" t="str">
        <f t="shared" si="263"/>
        <v/>
      </c>
      <c r="S3342" s="77" t="str">
        <f>IF(O3342="","",IF(OR(VALUE(LEFT(O3342,2))&gt;IF(RIGHT(J3342,1)="M",7,19),AND(OR(LEFT(O3342,2)={"07","19"}),VALUE(RIGHT(O3342,2))&gt;15)),TRUE,FALSE))</f>
        <v/>
      </c>
      <c r="T3342" s="77" t="str">
        <f>IF(O3342="","",IF(OR(VALUE(LEFT(O3342,2))&gt;IF(RIGHT(J3342,1)="M",7,19),AND(OR(LEFT(O3342,2)={"07","19"}),VALUE(RIGHT(O3342,2))&gt;5)),TRUE,FALSE))</f>
        <v/>
      </c>
    </row>
    <row r="3343" spans="12:20" x14ac:dyDescent="0.25">
      <c r="L3343" s="75">
        <f>COUNTIF($B$2:B3343,B3343)</f>
        <v>0</v>
      </c>
      <c r="M3343" s="75">
        <f>COUNTIF($L$2:L3343,4)</f>
        <v>42</v>
      </c>
      <c r="N3343" s="76" t="str">
        <f t="shared" si="264"/>
        <v>0</v>
      </c>
      <c r="O3343" s="76" t="str">
        <f t="shared" si="260"/>
        <v/>
      </c>
      <c r="P3343" s="75" t="str">
        <f t="shared" si="261"/>
        <v/>
      </c>
      <c r="Q3343" s="77" t="str">
        <f t="shared" si="262"/>
        <v/>
      </c>
      <c r="R3343" s="77" t="str">
        <f t="shared" si="263"/>
        <v/>
      </c>
      <c r="S3343" s="77" t="str">
        <f>IF(O3343="","",IF(OR(VALUE(LEFT(O3343,2))&gt;IF(RIGHT(J3343,1)="M",7,19),AND(OR(LEFT(O3343,2)={"07","19"}),VALUE(RIGHT(O3343,2))&gt;15)),TRUE,FALSE))</f>
        <v/>
      </c>
      <c r="T3343" s="77" t="str">
        <f>IF(O3343="","",IF(OR(VALUE(LEFT(O3343,2))&gt;IF(RIGHT(J3343,1)="M",7,19),AND(OR(LEFT(O3343,2)={"07","19"}),VALUE(RIGHT(O3343,2))&gt;5)),TRUE,FALSE))</f>
        <v/>
      </c>
    </row>
    <row r="3344" spans="12:20" x14ac:dyDescent="0.25">
      <c r="L3344" s="75">
        <f>COUNTIF($B$2:B3344,B3344)</f>
        <v>0</v>
      </c>
      <c r="M3344" s="75">
        <f>COUNTIF($L$2:L3344,4)</f>
        <v>42</v>
      </c>
      <c r="N3344" s="76" t="str">
        <f t="shared" si="264"/>
        <v>0</v>
      </c>
      <c r="O3344" s="76" t="str">
        <f t="shared" si="260"/>
        <v/>
      </c>
      <c r="P3344" s="75" t="str">
        <f t="shared" si="261"/>
        <v/>
      </c>
      <c r="Q3344" s="77" t="str">
        <f t="shared" si="262"/>
        <v/>
      </c>
      <c r="R3344" s="77" t="str">
        <f t="shared" si="263"/>
        <v/>
      </c>
      <c r="S3344" s="77" t="str">
        <f>IF(O3344="","",IF(OR(VALUE(LEFT(O3344,2))&gt;IF(RIGHT(J3344,1)="M",7,19),AND(OR(LEFT(O3344,2)={"07","19"}),VALUE(RIGHT(O3344,2))&gt;15)),TRUE,FALSE))</f>
        <v/>
      </c>
      <c r="T3344" s="77" t="str">
        <f>IF(O3344="","",IF(OR(VALUE(LEFT(O3344,2))&gt;IF(RIGHT(J3344,1)="M",7,19),AND(OR(LEFT(O3344,2)={"07","19"}),VALUE(RIGHT(O3344,2))&gt;5)),TRUE,FALSE))</f>
        <v/>
      </c>
    </row>
    <row r="3345" spans="12:20" x14ac:dyDescent="0.25">
      <c r="L3345" s="75">
        <f>COUNTIF($B$2:B3345,B3345)</f>
        <v>0</v>
      </c>
      <c r="M3345" s="75">
        <f>COUNTIF($L$2:L3345,4)</f>
        <v>42</v>
      </c>
      <c r="N3345" s="76" t="str">
        <f t="shared" si="264"/>
        <v>0</v>
      </c>
      <c r="O3345" s="76" t="str">
        <f t="shared" si="260"/>
        <v/>
      </c>
      <c r="P3345" s="75" t="str">
        <f t="shared" si="261"/>
        <v/>
      </c>
      <c r="Q3345" s="77" t="str">
        <f t="shared" si="262"/>
        <v/>
      </c>
      <c r="R3345" s="77" t="str">
        <f t="shared" si="263"/>
        <v/>
      </c>
      <c r="S3345" s="77" t="str">
        <f>IF(O3345="","",IF(OR(VALUE(LEFT(O3345,2))&gt;IF(RIGHT(J3345,1)="M",7,19),AND(OR(LEFT(O3345,2)={"07","19"}),VALUE(RIGHT(O3345,2))&gt;15)),TRUE,FALSE))</f>
        <v/>
      </c>
      <c r="T3345" s="77" t="str">
        <f>IF(O3345="","",IF(OR(VALUE(LEFT(O3345,2))&gt;IF(RIGHT(J3345,1)="M",7,19),AND(OR(LEFT(O3345,2)={"07","19"}),VALUE(RIGHT(O3345,2))&gt;5)),TRUE,FALSE))</f>
        <v/>
      </c>
    </row>
    <row r="3346" spans="12:20" x14ac:dyDescent="0.25">
      <c r="L3346" s="75">
        <f>COUNTIF($B$2:B3346,B3346)</f>
        <v>0</v>
      </c>
      <c r="M3346" s="75">
        <f>COUNTIF($L$2:L3346,4)</f>
        <v>42</v>
      </c>
      <c r="N3346" s="76" t="str">
        <f t="shared" si="264"/>
        <v>0</v>
      </c>
      <c r="O3346" s="76" t="str">
        <f t="shared" si="260"/>
        <v/>
      </c>
      <c r="P3346" s="75" t="str">
        <f t="shared" si="261"/>
        <v/>
      </c>
      <c r="Q3346" s="77" t="str">
        <f t="shared" si="262"/>
        <v/>
      </c>
      <c r="R3346" s="77" t="str">
        <f t="shared" si="263"/>
        <v/>
      </c>
      <c r="S3346" s="77" t="str">
        <f>IF(O3346="","",IF(OR(VALUE(LEFT(O3346,2))&gt;IF(RIGHT(J3346,1)="M",7,19),AND(OR(LEFT(O3346,2)={"07","19"}),VALUE(RIGHT(O3346,2))&gt;15)),TRUE,FALSE))</f>
        <v/>
      </c>
      <c r="T3346" s="77" t="str">
        <f>IF(O3346="","",IF(OR(VALUE(LEFT(O3346,2))&gt;IF(RIGHT(J3346,1)="M",7,19),AND(OR(LEFT(O3346,2)={"07","19"}),VALUE(RIGHT(O3346,2))&gt;5)),TRUE,FALSE))</f>
        <v/>
      </c>
    </row>
    <row r="3347" spans="12:20" x14ac:dyDescent="0.25">
      <c r="L3347" s="75">
        <f>COUNTIF($B$2:B3347,B3347)</f>
        <v>0</v>
      </c>
      <c r="M3347" s="75">
        <f>COUNTIF($L$2:L3347,4)</f>
        <v>42</v>
      </c>
      <c r="N3347" s="76" t="str">
        <f t="shared" si="264"/>
        <v>0</v>
      </c>
      <c r="O3347" s="76" t="str">
        <f t="shared" si="260"/>
        <v/>
      </c>
      <c r="P3347" s="75" t="str">
        <f t="shared" si="261"/>
        <v/>
      </c>
      <c r="Q3347" s="77" t="str">
        <f t="shared" si="262"/>
        <v/>
      </c>
      <c r="R3347" s="77" t="str">
        <f t="shared" si="263"/>
        <v/>
      </c>
      <c r="S3347" s="77" t="str">
        <f>IF(O3347="","",IF(OR(VALUE(LEFT(O3347,2))&gt;IF(RIGHT(J3347,1)="M",7,19),AND(OR(LEFT(O3347,2)={"07","19"}),VALUE(RIGHT(O3347,2))&gt;15)),TRUE,FALSE))</f>
        <v/>
      </c>
      <c r="T3347" s="77" t="str">
        <f>IF(O3347="","",IF(OR(VALUE(LEFT(O3347,2))&gt;IF(RIGHT(J3347,1)="M",7,19),AND(OR(LEFT(O3347,2)={"07","19"}),VALUE(RIGHT(O3347,2))&gt;5)),TRUE,FALSE))</f>
        <v/>
      </c>
    </row>
    <row r="3348" spans="12:20" x14ac:dyDescent="0.25">
      <c r="L3348" s="75">
        <f>COUNTIF($B$2:B3348,B3348)</f>
        <v>0</v>
      </c>
      <c r="M3348" s="75">
        <f>COUNTIF($L$2:L3348,4)</f>
        <v>42</v>
      </c>
      <c r="N3348" s="76" t="str">
        <f t="shared" si="264"/>
        <v>0</v>
      </c>
      <c r="O3348" s="76" t="str">
        <f t="shared" si="260"/>
        <v/>
      </c>
      <c r="P3348" s="75" t="str">
        <f t="shared" si="261"/>
        <v/>
      </c>
      <c r="Q3348" s="77" t="str">
        <f t="shared" si="262"/>
        <v/>
      </c>
      <c r="R3348" s="77" t="str">
        <f t="shared" si="263"/>
        <v/>
      </c>
      <c r="S3348" s="77" t="str">
        <f>IF(O3348="","",IF(OR(VALUE(LEFT(O3348,2))&gt;IF(RIGHT(J3348,1)="M",7,19),AND(OR(LEFT(O3348,2)={"07","19"}),VALUE(RIGHT(O3348,2))&gt;15)),TRUE,FALSE))</f>
        <v/>
      </c>
      <c r="T3348" s="77" t="str">
        <f>IF(O3348="","",IF(OR(VALUE(LEFT(O3348,2))&gt;IF(RIGHT(J3348,1)="M",7,19),AND(OR(LEFT(O3348,2)={"07","19"}),VALUE(RIGHT(O3348,2))&gt;5)),TRUE,FALSE))</f>
        <v/>
      </c>
    </row>
    <row r="3349" spans="12:20" x14ac:dyDescent="0.25">
      <c r="L3349" s="75">
        <f>COUNTIF($B$2:B3349,B3349)</f>
        <v>0</v>
      </c>
      <c r="M3349" s="75">
        <f>COUNTIF($L$2:L3349,4)</f>
        <v>42</v>
      </c>
      <c r="N3349" s="76" t="str">
        <f t="shared" si="264"/>
        <v>0</v>
      </c>
      <c r="O3349" s="76" t="str">
        <f t="shared" si="260"/>
        <v/>
      </c>
      <c r="P3349" s="75" t="str">
        <f t="shared" si="261"/>
        <v/>
      </c>
      <c r="Q3349" s="77" t="str">
        <f t="shared" si="262"/>
        <v/>
      </c>
      <c r="R3349" s="77" t="str">
        <f t="shared" si="263"/>
        <v/>
      </c>
      <c r="S3349" s="77" t="str">
        <f>IF(O3349="","",IF(OR(VALUE(LEFT(O3349,2))&gt;IF(RIGHT(J3349,1)="M",7,19),AND(OR(LEFT(O3349,2)={"07","19"}),VALUE(RIGHT(O3349,2))&gt;15)),TRUE,FALSE))</f>
        <v/>
      </c>
      <c r="T3349" s="77" t="str">
        <f>IF(O3349="","",IF(OR(VALUE(LEFT(O3349,2))&gt;IF(RIGHT(J3349,1)="M",7,19),AND(OR(LEFT(O3349,2)={"07","19"}),VALUE(RIGHT(O3349,2))&gt;5)),TRUE,FALSE))</f>
        <v/>
      </c>
    </row>
    <row r="3350" spans="12:20" x14ac:dyDescent="0.25">
      <c r="L3350" s="75">
        <f>COUNTIF($B$2:B3350,B3350)</f>
        <v>0</v>
      </c>
      <c r="M3350" s="75">
        <f>COUNTIF($L$2:L3350,4)</f>
        <v>42</v>
      </c>
      <c r="N3350" s="76" t="str">
        <f t="shared" si="264"/>
        <v>0</v>
      </c>
      <c r="O3350" s="76" t="str">
        <f t="shared" si="260"/>
        <v/>
      </c>
      <c r="P3350" s="75" t="str">
        <f t="shared" si="261"/>
        <v/>
      </c>
      <c r="Q3350" s="77" t="str">
        <f t="shared" si="262"/>
        <v/>
      </c>
      <c r="R3350" s="77" t="str">
        <f t="shared" si="263"/>
        <v/>
      </c>
      <c r="S3350" s="77" t="str">
        <f>IF(O3350="","",IF(OR(VALUE(LEFT(O3350,2))&gt;IF(RIGHT(J3350,1)="M",7,19),AND(OR(LEFT(O3350,2)={"07","19"}),VALUE(RIGHT(O3350,2))&gt;15)),TRUE,FALSE))</f>
        <v/>
      </c>
      <c r="T3350" s="77" t="str">
        <f>IF(O3350="","",IF(OR(VALUE(LEFT(O3350,2))&gt;IF(RIGHT(J3350,1)="M",7,19),AND(OR(LEFT(O3350,2)={"07","19"}),VALUE(RIGHT(O3350,2))&gt;5)),TRUE,FALSE))</f>
        <v/>
      </c>
    </row>
    <row r="3351" spans="12:20" x14ac:dyDescent="0.25">
      <c r="L3351" s="75">
        <f>COUNTIF($B$2:B3351,B3351)</f>
        <v>0</v>
      </c>
      <c r="M3351" s="75">
        <f>COUNTIF($L$2:L3351,4)</f>
        <v>42</v>
      </c>
      <c r="N3351" s="76" t="str">
        <f t="shared" si="264"/>
        <v>0</v>
      </c>
      <c r="O3351" s="76" t="str">
        <f t="shared" si="260"/>
        <v/>
      </c>
      <c r="P3351" s="75" t="str">
        <f t="shared" si="261"/>
        <v/>
      </c>
      <c r="Q3351" s="77" t="str">
        <f t="shared" si="262"/>
        <v/>
      </c>
      <c r="R3351" s="77" t="str">
        <f t="shared" si="263"/>
        <v/>
      </c>
      <c r="S3351" s="77" t="str">
        <f>IF(O3351="","",IF(OR(VALUE(LEFT(O3351,2))&gt;IF(RIGHT(J3351,1)="M",7,19),AND(OR(LEFT(O3351,2)={"07","19"}),VALUE(RIGHT(O3351,2))&gt;15)),TRUE,FALSE))</f>
        <v/>
      </c>
      <c r="T3351" s="77" t="str">
        <f>IF(O3351="","",IF(OR(VALUE(LEFT(O3351,2))&gt;IF(RIGHT(J3351,1)="M",7,19),AND(OR(LEFT(O3351,2)={"07","19"}),VALUE(RIGHT(O3351,2))&gt;5)),TRUE,FALSE))</f>
        <v/>
      </c>
    </row>
    <row r="3352" spans="12:20" x14ac:dyDescent="0.25">
      <c r="L3352" s="75">
        <f>COUNTIF($B$2:B3352,B3352)</f>
        <v>0</v>
      </c>
      <c r="M3352" s="75">
        <f>COUNTIF($L$2:L3352,4)</f>
        <v>42</v>
      </c>
      <c r="N3352" s="76" t="str">
        <f t="shared" si="264"/>
        <v>0</v>
      </c>
      <c r="O3352" s="76" t="str">
        <f t="shared" si="260"/>
        <v/>
      </c>
      <c r="P3352" s="75" t="str">
        <f t="shared" si="261"/>
        <v/>
      </c>
      <c r="Q3352" s="77" t="str">
        <f t="shared" si="262"/>
        <v/>
      </c>
      <c r="R3352" s="77" t="str">
        <f t="shared" si="263"/>
        <v/>
      </c>
      <c r="S3352" s="77" t="str">
        <f>IF(O3352="","",IF(OR(VALUE(LEFT(O3352,2))&gt;IF(RIGHT(J3352,1)="M",7,19),AND(OR(LEFT(O3352,2)={"07","19"}),VALUE(RIGHT(O3352,2))&gt;15)),TRUE,FALSE))</f>
        <v/>
      </c>
      <c r="T3352" s="77" t="str">
        <f>IF(O3352="","",IF(OR(VALUE(LEFT(O3352,2))&gt;IF(RIGHT(J3352,1)="M",7,19),AND(OR(LEFT(O3352,2)={"07","19"}),VALUE(RIGHT(O3352,2))&gt;5)),TRUE,FALSE))</f>
        <v/>
      </c>
    </row>
    <row r="3353" spans="12:20" x14ac:dyDescent="0.25">
      <c r="L3353" s="75">
        <f>COUNTIF($B$2:B3353,B3353)</f>
        <v>0</v>
      </c>
      <c r="M3353" s="75">
        <f>COUNTIF($L$2:L3353,4)</f>
        <v>42</v>
      </c>
      <c r="N3353" s="76" t="str">
        <f t="shared" si="264"/>
        <v>0</v>
      </c>
      <c r="O3353" s="76" t="str">
        <f t="shared" si="260"/>
        <v/>
      </c>
      <c r="P3353" s="75" t="str">
        <f t="shared" si="261"/>
        <v/>
      </c>
      <c r="Q3353" s="77" t="str">
        <f t="shared" si="262"/>
        <v/>
      </c>
      <c r="R3353" s="77" t="str">
        <f t="shared" si="263"/>
        <v/>
      </c>
      <c r="S3353" s="77" t="str">
        <f>IF(O3353="","",IF(OR(VALUE(LEFT(O3353,2))&gt;IF(RIGHT(J3353,1)="M",7,19),AND(OR(LEFT(O3353,2)={"07","19"}),VALUE(RIGHT(O3353,2))&gt;15)),TRUE,FALSE))</f>
        <v/>
      </c>
      <c r="T3353" s="77" t="str">
        <f>IF(O3353="","",IF(OR(VALUE(LEFT(O3353,2))&gt;IF(RIGHT(J3353,1)="M",7,19),AND(OR(LEFT(O3353,2)={"07","19"}),VALUE(RIGHT(O3353,2))&gt;5)),TRUE,FALSE))</f>
        <v/>
      </c>
    </row>
    <row r="3354" spans="12:20" x14ac:dyDescent="0.25">
      <c r="L3354" s="75">
        <f>COUNTIF($B$2:B3354,B3354)</f>
        <v>0</v>
      </c>
      <c r="M3354" s="75">
        <f>COUNTIF($L$2:L3354,4)</f>
        <v>42</v>
      </c>
      <c r="N3354" s="76" t="str">
        <f t="shared" si="264"/>
        <v>0</v>
      </c>
      <c r="O3354" s="76" t="str">
        <f t="shared" si="260"/>
        <v/>
      </c>
      <c r="P3354" s="75" t="str">
        <f t="shared" si="261"/>
        <v/>
      </c>
      <c r="Q3354" s="77" t="str">
        <f t="shared" si="262"/>
        <v/>
      </c>
      <c r="R3354" s="77" t="str">
        <f t="shared" si="263"/>
        <v/>
      </c>
      <c r="S3354" s="77" t="str">
        <f>IF(O3354="","",IF(OR(VALUE(LEFT(O3354,2))&gt;IF(RIGHT(J3354,1)="M",7,19),AND(OR(LEFT(O3354,2)={"07","19"}),VALUE(RIGHT(O3354,2))&gt;15)),TRUE,FALSE))</f>
        <v/>
      </c>
      <c r="T3354" s="77" t="str">
        <f>IF(O3354="","",IF(OR(VALUE(LEFT(O3354,2))&gt;IF(RIGHT(J3354,1)="M",7,19),AND(OR(LEFT(O3354,2)={"07","19"}),VALUE(RIGHT(O3354,2))&gt;5)),TRUE,FALSE))</f>
        <v/>
      </c>
    </row>
    <row r="3355" spans="12:20" x14ac:dyDescent="0.25">
      <c r="L3355" s="75">
        <f>COUNTIF($B$2:B3355,B3355)</f>
        <v>0</v>
      </c>
      <c r="M3355" s="75">
        <f>COUNTIF($L$2:L3355,4)</f>
        <v>42</v>
      </c>
      <c r="N3355" s="76" t="str">
        <f t="shared" si="264"/>
        <v>0</v>
      </c>
      <c r="O3355" s="76" t="str">
        <f t="shared" si="260"/>
        <v/>
      </c>
      <c r="P3355" s="75" t="str">
        <f t="shared" si="261"/>
        <v/>
      </c>
      <c r="Q3355" s="77" t="str">
        <f t="shared" si="262"/>
        <v/>
      </c>
      <c r="R3355" s="77" t="str">
        <f t="shared" si="263"/>
        <v/>
      </c>
      <c r="S3355" s="77" t="str">
        <f>IF(O3355="","",IF(OR(VALUE(LEFT(O3355,2))&gt;IF(RIGHT(J3355,1)="M",7,19),AND(OR(LEFT(O3355,2)={"07","19"}),VALUE(RIGHT(O3355,2))&gt;15)),TRUE,FALSE))</f>
        <v/>
      </c>
      <c r="T3355" s="77" t="str">
        <f>IF(O3355="","",IF(OR(VALUE(LEFT(O3355,2))&gt;IF(RIGHT(J3355,1)="M",7,19),AND(OR(LEFT(O3355,2)={"07","19"}),VALUE(RIGHT(O3355,2))&gt;5)),TRUE,FALSE))</f>
        <v/>
      </c>
    </row>
    <row r="3356" spans="12:20" x14ac:dyDescent="0.25">
      <c r="L3356" s="75">
        <f>COUNTIF($B$2:B3356,B3356)</f>
        <v>0</v>
      </c>
      <c r="M3356" s="75">
        <f>COUNTIF($L$2:L3356,4)</f>
        <v>42</v>
      </c>
      <c r="N3356" s="76" t="str">
        <f t="shared" si="264"/>
        <v>0</v>
      </c>
      <c r="O3356" s="76" t="str">
        <f t="shared" si="260"/>
        <v/>
      </c>
      <c r="P3356" s="75" t="str">
        <f t="shared" si="261"/>
        <v/>
      </c>
      <c r="Q3356" s="77" t="str">
        <f t="shared" si="262"/>
        <v/>
      </c>
      <c r="R3356" s="77" t="str">
        <f t="shared" si="263"/>
        <v/>
      </c>
      <c r="S3356" s="77" t="str">
        <f>IF(O3356="","",IF(OR(VALUE(LEFT(O3356,2))&gt;IF(RIGHT(J3356,1)="M",7,19),AND(OR(LEFT(O3356,2)={"07","19"}),VALUE(RIGHT(O3356,2))&gt;15)),TRUE,FALSE))</f>
        <v/>
      </c>
      <c r="T3356" s="77" t="str">
        <f>IF(O3356="","",IF(OR(VALUE(LEFT(O3356,2))&gt;IF(RIGHT(J3356,1)="M",7,19),AND(OR(LEFT(O3356,2)={"07","19"}),VALUE(RIGHT(O3356,2))&gt;5)),TRUE,FALSE))</f>
        <v/>
      </c>
    </row>
    <row r="3357" spans="12:20" x14ac:dyDescent="0.25">
      <c r="L3357" s="75">
        <f>COUNTIF($B$2:B3357,B3357)</f>
        <v>0</v>
      </c>
      <c r="M3357" s="75">
        <f>COUNTIF($L$2:L3357,4)</f>
        <v>42</v>
      </c>
      <c r="N3357" s="76" t="str">
        <f t="shared" si="264"/>
        <v>0</v>
      </c>
      <c r="O3357" s="76" t="str">
        <f t="shared" si="260"/>
        <v/>
      </c>
      <c r="P3357" s="75" t="str">
        <f t="shared" si="261"/>
        <v/>
      </c>
      <c r="Q3357" s="77" t="str">
        <f t="shared" si="262"/>
        <v/>
      </c>
      <c r="R3357" s="77" t="str">
        <f t="shared" si="263"/>
        <v/>
      </c>
      <c r="S3357" s="77" t="str">
        <f>IF(O3357="","",IF(OR(VALUE(LEFT(O3357,2))&gt;IF(RIGHT(J3357,1)="M",7,19),AND(OR(LEFT(O3357,2)={"07","19"}),VALUE(RIGHT(O3357,2))&gt;15)),TRUE,FALSE))</f>
        <v/>
      </c>
      <c r="T3357" s="77" t="str">
        <f>IF(O3357="","",IF(OR(VALUE(LEFT(O3357,2))&gt;IF(RIGHT(J3357,1)="M",7,19),AND(OR(LEFT(O3357,2)={"07","19"}),VALUE(RIGHT(O3357,2))&gt;5)),TRUE,FALSE))</f>
        <v/>
      </c>
    </row>
    <row r="3358" spans="12:20" x14ac:dyDescent="0.25">
      <c r="L3358" s="75">
        <f>COUNTIF($B$2:B3358,B3358)</f>
        <v>0</v>
      </c>
      <c r="M3358" s="75">
        <f>COUNTIF($L$2:L3358,4)</f>
        <v>42</v>
      </c>
      <c r="N3358" s="76" t="str">
        <f t="shared" si="264"/>
        <v>0</v>
      </c>
      <c r="O3358" s="76" t="str">
        <f t="shared" si="260"/>
        <v/>
      </c>
      <c r="P3358" s="75" t="str">
        <f t="shared" si="261"/>
        <v/>
      </c>
      <c r="Q3358" s="77" t="str">
        <f t="shared" si="262"/>
        <v/>
      </c>
      <c r="R3358" s="77" t="str">
        <f t="shared" si="263"/>
        <v/>
      </c>
      <c r="S3358" s="77" t="str">
        <f>IF(O3358="","",IF(OR(VALUE(LEFT(O3358,2))&gt;IF(RIGHT(J3358,1)="M",7,19),AND(OR(LEFT(O3358,2)={"07","19"}),VALUE(RIGHT(O3358,2))&gt;15)),TRUE,FALSE))</f>
        <v/>
      </c>
      <c r="T3358" s="77" t="str">
        <f>IF(O3358="","",IF(OR(VALUE(LEFT(O3358,2))&gt;IF(RIGHT(J3358,1)="M",7,19),AND(OR(LEFT(O3358,2)={"07","19"}),VALUE(RIGHT(O3358,2))&gt;5)),TRUE,FALSE))</f>
        <v/>
      </c>
    </row>
    <row r="3359" spans="12:20" x14ac:dyDescent="0.25">
      <c r="L3359" s="75">
        <f>COUNTIF($B$2:B3359,B3359)</f>
        <v>0</v>
      </c>
      <c r="M3359" s="75">
        <f>COUNTIF($L$2:L3359,4)</f>
        <v>42</v>
      </c>
      <c r="N3359" s="76" t="str">
        <f t="shared" si="264"/>
        <v>0</v>
      </c>
      <c r="O3359" s="76" t="str">
        <f t="shared" si="260"/>
        <v/>
      </c>
      <c r="P3359" s="75" t="str">
        <f t="shared" si="261"/>
        <v/>
      </c>
      <c r="Q3359" s="77" t="str">
        <f t="shared" si="262"/>
        <v/>
      </c>
      <c r="R3359" s="77" t="str">
        <f t="shared" si="263"/>
        <v/>
      </c>
      <c r="S3359" s="77" t="str">
        <f>IF(O3359="","",IF(OR(VALUE(LEFT(O3359,2))&gt;IF(RIGHT(J3359,1)="M",7,19),AND(OR(LEFT(O3359,2)={"07","19"}),VALUE(RIGHT(O3359,2))&gt;15)),TRUE,FALSE))</f>
        <v/>
      </c>
      <c r="T3359" s="77" t="str">
        <f>IF(O3359="","",IF(OR(VALUE(LEFT(O3359,2))&gt;IF(RIGHT(J3359,1)="M",7,19),AND(OR(LEFT(O3359,2)={"07","19"}),VALUE(RIGHT(O3359,2))&gt;5)),TRUE,FALSE))</f>
        <v/>
      </c>
    </row>
    <row r="3360" spans="12:20" x14ac:dyDescent="0.25">
      <c r="L3360" s="75">
        <f>COUNTIF($B$2:B3360,B3360)</f>
        <v>0</v>
      </c>
      <c r="M3360" s="75">
        <f>COUNTIF($L$2:L3360,4)</f>
        <v>42</v>
      </c>
      <c r="N3360" s="76" t="str">
        <f t="shared" si="264"/>
        <v>0</v>
      </c>
      <c r="O3360" s="76" t="str">
        <f t="shared" si="260"/>
        <v/>
      </c>
      <c r="P3360" s="75" t="str">
        <f t="shared" si="261"/>
        <v/>
      </c>
      <c r="Q3360" s="77" t="str">
        <f t="shared" si="262"/>
        <v/>
      </c>
      <c r="R3360" s="77" t="str">
        <f t="shared" si="263"/>
        <v/>
      </c>
      <c r="S3360" s="77" t="str">
        <f>IF(O3360="","",IF(OR(VALUE(LEFT(O3360,2))&gt;IF(RIGHT(J3360,1)="M",7,19),AND(OR(LEFT(O3360,2)={"07","19"}),VALUE(RIGHT(O3360,2))&gt;15)),TRUE,FALSE))</f>
        <v/>
      </c>
      <c r="T3360" s="77" t="str">
        <f>IF(O3360="","",IF(OR(VALUE(LEFT(O3360,2))&gt;IF(RIGHT(J3360,1)="M",7,19),AND(OR(LEFT(O3360,2)={"07","19"}),VALUE(RIGHT(O3360,2))&gt;5)),TRUE,FALSE))</f>
        <v/>
      </c>
    </row>
    <row r="3361" spans="12:20" x14ac:dyDescent="0.25">
      <c r="L3361" s="75">
        <f>COUNTIF($B$2:B3361,B3361)</f>
        <v>0</v>
      </c>
      <c r="M3361" s="75">
        <f>COUNTIF($L$2:L3361,4)</f>
        <v>42</v>
      </c>
      <c r="N3361" s="76" t="str">
        <f t="shared" si="264"/>
        <v>0</v>
      </c>
      <c r="O3361" s="76" t="str">
        <f t="shared" si="260"/>
        <v/>
      </c>
      <c r="P3361" s="75" t="str">
        <f t="shared" si="261"/>
        <v/>
      </c>
      <c r="Q3361" s="77" t="str">
        <f t="shared" si="262"/>
        <v/>
      </c>
      <c r="R3361" s="77" t="str">
        <f t="shared" si="263"/>
        <v/>
      </c>
      <c r="S3361" s="77" t="str">
        <f>IF(O3361="","",IF(OR(VALUE(LEFT(O3361,2))&gt;IF(RIGHT(J3361,1)="M",7,19),AND(OR(LEFT(O3361,2)={"07","19"}),VALUE(RIGHT(O3361,2))&gt;15)),TRUE,FALSE))</f>
        <v/>
      </c>
      <c r="T3361" s="77" t="str">
        <f>IF(O3361="","",IF(OR(VALUE(LEFT(O3361,2))&gt;IF(RIGHT(J3361,1)="M",7,19),AND(OR(LEFT(O3361,2)={"07","19"}),VALUE(RIGHT(O3361,2))&gt;5)),TRUE,FALSE))</f>
        <v/>
      </c>
    </row>
    <row r="3362" spans="12:20" x14ac:dyDescent="0.25">
      <c r="L3362" s="75">
        <f>COUNTIF($B$2:B3362,B3362)</f>
        <v>0</v>
      </c>
      <c r="M3362" s="75">
        <f>COUNTIF($L$2:L3362,4)</f>
        <v>42</v>
      </c>
      <c r="N3362" s="76" t="str">
        <f t="shared" si="264"/>
        <v>0</v>
      </c>
      <c r="O3362" s="76" t="str">
        <f t="shared" si="260"/>
        <v/>
      </c>
      <c r="P3362" s="75" t="str">
        <f t="shared" si="261"/>
        <v/>
      </c>
      <c r="Q3362" s="77" t="str">
        <f t="shared" si="262"/>
        <v/>
      </c>
      <c r="R3362" s="77" t="str">
        <f t="shared" si="263"/>
        <v/>
      </c>
      <c r="S3362" s="77" t="str">
        <f>IF(O3362="","",IF(OR(VALUE(LEFT(O3362,2))&gt;IF(RIGHT(J3362,1)="M",7,19),AND(OR(LEFT(O3362,2)={"07","19"}),VALUE(RIGHT(O3362,2))&gt;15)),TRUE,FALSE))</f>
        <v/>
      </c>
      <c r="T3362" s="77" t="str">
        <f>IF(O3362="","",IF(OR(VALUE(LEFT(O3362,2))&gt;IF(RIGHT(J3362,1)="M",7,19),AND(OR(LEFT(O3362,2)={"07","19"}),VALUE(RIGHT(O3362,2))&gt;5)),TRUE,FALSE))</f>
        <v/>
      </c>
    </row>
    <row r="3363" spans="12:20" x14ac:dyDescent="0.25">
      <c r="L3363" s="75">
        <f>COUNTIF($B$2:B3363,B3363)</f>
        <v>0</v>
      </c>
      <c r="M3363" s="75">
        <f>COUNTIF($L$2:L3363,4)</f>
        <v>42</v>
      </c>
      <c r="N3363" s="76" t="str">
        <f t="shared" si="264"/>
        <v>0</v>
      </c>
      <c r="O3363" s="76" t="str">
        <f t="shared" si="260"/>
        <v/>
      </c>
      <c r="P3363" s="75" t="str">
        <f t="shared" si="261"/>
        <v/>
      </c>
      <c r="Q3363" s="77" t="str">
        <f t="shared" si="262"/>
        <v/>
      </c>
      <c r="R3363" s="77" t="str">
        <f t="shared" si="263"/>
        <v/>
      </c>
      <c r="S3363" s="77" t="str">
        <f>IF(O3363="","",IF(OR(VALUE(LEFT(O3363,2))&gt;IF(RIGHT(J3363,1)="M",7,19),AND(OR(LEFT(O3363,2)={"07","19"}),VALUE(RIGHT(O3363,2))&gt;15)),TRUE,FALSE))</f>
        <v/>
      </c>
      <c r="T3363" s="77" t="str">
        <f>IF(O3363="","",IF(OR(VALUE(LEFT(O3363,2))&gt;IF(RIGHT(J3363,1)="M",7,19),AND(OR(LEFT(O3363,2)={"07","19"}),VALUE(RIGHT(O3363,2))&gt;5)),TRUE,FALSE))</f>
        <v/>
      </c>
    </row>
    <row r="3364" spans="12:20" x14ac:dyDescent="0.25">
      <c r="L3364" s="75">
        <f>COUNTIF($B$2:B3364,B3364)</f>
        <v>0</v>
      </c>
      <c r="M3364" s="75">
        <f>COUNTIF($L$2:L3364,4)</f>
        <v>42</v>
      </c>
      <c r="N3364" s="76" t="str">
        <f t="shared" si="264"/>
        <v>0</v>
      </c>
      <c r="O3364" s="76" t="str">
        <f t="shared" si="260"/>
        <v/>
      </c>
      <c r="P3364" s="75" t="str">
        <f t="shared" si="261"/>
        <v/>
      </c>
      <c r="Q3364" s="77" t="str">
        <f t="shared" si="262"/>
        <v/>
      </c>
      <c r="R3364" s="77" t="str">
        <f t="shared" si="263"/>
        <v/>
      </c>
      <c r="S3364" s="77" t="str">
        <f>IF(O3364="","",IF(OR(VALUE(LEFT(O3364,2))&gt;IF(RIGHT(J3364,1)="M",7,19),AND(OR(LEFT(O3364,2)={"07","19"}),VALUE(RIGHT(O3364,2))&gt;15)),TRUE,FALSE))</f>
        <v/>
      </c>
      <c r="T3364" s="77" t="str">
        <f>IF(O3364="","",IF(OR(VALUE(LEFT(O3364,2))&gt;IF(RIGHT(J3364,1)="M",7,19),AND(OR(LEFT(O3364,2)={"07","19"}),VALUE(RIGHT(O3364,2))&gt;5)),TRUE,FALSE))</f>
        <v/>
      </c>
    </row>
    <row r="3365" spans="12:20" x14ac:dyDescent="0.25">
      <c r="L3365" s="75">
        <f>COUNTIF($B$2:B3365,B3365)</f>
        <v>0</v>
      </c>
      <c r="M3365" s="75">
        <f>COUNTIF($L$2:L3365,4)</f>
        <v>42</v>
      </c>
      <c r="N3365" s="76" t="str">
        <f t="shared" si="264"/>
        <v>0</v>
      </c>
      <c r="O3365" s="76" t="str">
        <f t="shared" si="260"/>
        <v/>
      </c>
      <c r="P3365" s="75" t="str">
        <f t="shared" si="261"/>
        <v/>
      </c>
      <c r="Q3365" s="77" t="str">
        <f t="shared" si="262"/>
        <v/>
      </c>
      <c r="R3365" s="77" t="str">
        <f t="shared" si="263"/>
        <v/>
      </c>
      <c r="S3365" s="77" t="str">
        <f>IF(O3365="","",IF(OR(VALUE(LEFT(O3365,2))&gt;IF(RIGHT(J3365,1)="M",7,19),AND(OR(LEFT(O3365,2)={"07","19"}),VALUE(RIGHT(O3365,2))&gt;15)),TRUE,FALSE))</f>
        <v/>
      </c>
      <c r="T3365" s="77" t="str">
        <f>IF(O3365="","",IF(OR(VALUE(LEFT(O3365,2))&gt;IF(RIGHT(J3365,1)="M",7,19),AND(OR(LEFT(O3365,2)={"07","19"}),VALUE(RIGHT(O3365,2))&gt;5)),TRUE,FALSE))</f>
        <v/>
      </c>
    </row>
    <row r="3366" spans="12:20" x14ac:dyDescent="0.25">
      <c r="L3366" s="75">
        <f>COUNTIF($B$2:B3366,B3366)</f>
        <v>0</v>
      </c>
      <c r="M3366" s="75">
        <f>COUNTIF($L$2:L3366,4)</f>
        <v>42</v>
      </c>
      <c r="N3366" s="76" t="str">
        <f t="shared" si="264"/>
        <v>0</v>
      </c>
      <c r="O3366" s="76" t="str">
        <f t="shared" si="260"/>
        <v/>
      </c>
      <c r="P3366" s="75" t="str">
        <f t="shared" si="261"/>
        <v/>
      </c>
      <c r="Q3366" s="77" t="str">
        <f t="shared" si="262"/>
        <v/>
      </c>
      <c r="R3366" s="77" t="str">
        <f t="shared" si="263"/>
        <v/>
      </c>
      <c r="S3366" s="77" t="str">
        <f>IF(O3366="","",IF(OR(VALUE(LEFT(O3366,2))&gt;IF(RIGHT(J3366,1)="M",7,19),AND(OR(LEFT(O3366,2)={"07","19"}),VALUE(RIGHT(O3366,2))&gt;15)),TRUE,FALSE))</f>
        <v/>
      </c>
      <c r="T3366" s="77" t="str">
        <f>IF(O3366="","",IF(OR(VALUE(LEFT(O3366,2))&gt;IF(RIGHT(J3366,1)="M",7,19),AND(OR(LEFT(O3366,2)={"07","19"}),VALUE(RIGHT(O3366,2))&gt;5)),TRUE,FALSE))</f>
        <v/>
      </c>
    </row>
    <row r="3367" spans="12:20" x14ac:dyDescent="0.25">
      <c r="L3367" s="75">
        <f>COUNTIF($B$2:B3367,B3367)</f>
        <v>0</v>
      </c>
      <c r="M3367" s="75">
        <f>COUNTIF($L$2:L3367,4)</f>
        <v>42</v>
      </c>
      <c r="N3367" s="76" t="str">
        <f t="shared" si="264"/>
        <v>0</v>
      </c>
      <c r="O3367" s="76" t="str">
        <f t="shared" si="260"/>
        <v/>
      </c>
      <c r="P3367" s="75" t="str">
        <f t="shared" si="261"/>
        <v/>
      </c>
      <c r="Q3367" s="77" t="str">
        <f t="shared" si="262"/>
        <v/>
      </c>
      <c r="R3367" s="77" t="str">
        <f t="shared" si="263"/>
        <v/>
      </c>
      <c r="S3367" s="77" t="str">
        <f>IF(O3367="","",IF(OR(VALUE(LEFT(O3367,2))&gt;IF(RIGHT(J3367,1)="M",7,19),AND(OR(LEFT(O3367,2)={"07","19"}),VALUE(RIGHT(O3367,2))&gt;15)),TRUE,FALSE))</f>
        <v/>
      </c>
      <c r="T3367" s="77" t="str">
        <f>IF(O3367="","",IF(OR(VALUE(LEFT(O3367,2))&gt;IF(RIGHT(J3367,1)="M",7,19),AND(OR(LEFT(O3367,2)={"07","19"}),VALUE(RIGHT(O3367,2))&gt;5)),TRUE,FALSE))</f>
        <v/>
      </c>
    </row>
    <row r="3368" spans="12:20" x14ac:dyDescent="0.25">
      <c r="L3368" s="75">
        <f>COUNTIF($B$2:B3368,B3368)</f>
        <v>0</v>
      </c>
      <c r="M3368" s="75">
        <f>COUNTIF($L$2:L3368,4)</f>
        <v>42</v>
      </c>
      <c r="N3368" s="76" t="str">
        <f t="shared" si="264"/>
        <v>0</v>
      </c>
      <c r="O3368" s="76" t="str">
        <f t="shared" si="260"/>
        <v/>
      </c>
      <c r="P3368" s="75" t="str">
        <f t="shared" si="261"/>
        <v/>
      </c>
      <c r="Q3368" s="77" t="str">
        <f t="shared" si="262"/>
        <v/>
      </c>
      <c r="R3368" s="77" t="str">
        <f t="shared" si="263"/>
        <v/>
      </c>
      <c r="S3368" s="77" t="str">
        <f>IF(O3368="","",IF(OR(VALUE(LEFT(O3368,2))&gt;IF(RIGHT(J3368,1)="M",7,19),AND(OR(LEFT(O3368,2)={"07","19"}),VALUE(RIGHT(O3368,2))&gt;15)),TRUE,FALSE))</f>
        <v/>
      </c>
      <c r="T3368" s="77" t="str">
        <f>IF(O3368="","",IF(OR(VALUE(LEFT(O3368,2))&gt;IF(RIGHT(J3368,1)="M",7,19),AND(OR(LEFT(O3368,2)={"07","19"}),VALUE(RIGHT(O3368,2))&gt;5)),TRUE,FALSE))</f>
        <v/>
      </c>
    </row>
    <row r="3369" spans="12:20" x14ac:dyDescent="0.25">
      <c r="L3369" s="75">
        <f>COUNTIF($B$2:B3369,B3369)</f>
        <v>0</v>
      </c>
      <c r="M3369" s="75">
        <f>COUNTIF($L$2:L3369,4)</f>
        <v>42</v>
      </c>
      <c r="N3369" s="76" t="str">
        <f t="shared" si="264"/>
        <v>0</v>
      </c>
      <c r="O3369" s="76" t="str">
        <f t="shared" si="260"/>
        <v/>
      </c>
      <c r="P3369" s="75" t="str">
        <f t="shared" si="261"/>
        <v/>
      </c>
      <c r="Q3369" s="77" t="str">
        <f t="shared" si="262"/>
        <v/>
      </c>
      <c r="R3369" s="77" t="str">
        <f t="shared" si="263"/>
        <v/>
      </c>
      <c r="S3369" s="77" t="str">
        <f>IF(O3369="","",IF(OR(VALUE(LEFT(O3369,2))&gt;IF(RIGHT(J3369,1)="M",7,19),AND(OR(LEFT(O3369,2)={"07","19"}),VALUE(RIGHT(O3369,2))&gt;15)),TRUE,FALSE))</f>
        <v/>
      </c>
      <c r="T3369" s="77" t="str">
        <f>IF(O3369="","",IF(OR(VALUE(LEFT(O3369,2))&gt;IF(RIGHT(J3369,1)="M",7,19),AND(OR(LEFT(O3369,2)={"07","19"}),VALUE(RIGHT(O3369,2))&gt;5)),TRUE,FALSE))</f>
        <v/>
      </c>
    </row>
    <row r="3370" spans="12:20" x14ac:dyDescent="0.25">
      <c r="L3370" s="75">
        <f>COUNTIF($B$2:B3370,B3370)</f>
        <v>0</v>
      </c>
      <c r="M3370" s="75">
        <f>COUNTIF($L$2:L3370,4)</f>
        <v>42</v>
      </c>
      <c r="N3370" s="76" t="str">
        <f t="shared" si="264"/>
        <v>0</v>
      </c>
      <c r="O3370" s="76" t="str">
        <f t="shared" si="260"/>
        <v/>
      </c>
      <c r="P3370" s="75" t="str">
        <f t="shared" si="261"/>
        <v/>
      </c>
      <c r="Q3370" s="77" t="str">
        <f t="shared" si="262"/>
        <v/>
      </c>
      <c r="R3370" s="77" t="str">
        <f t="shared" si="263"/>
        <v/>
      </c>
      <c r="S3370" s="77" t="str">
        <f>IF(O3370="","",IF(OR(VALUE(LEFT(O3370,2))&gt;IF(RIGHT(J3370,1)="M",7,19),AND(OR(LEFT(O3370,2)={"07","19"}),VALUE(RIGHT(O3370,2))&gt;15)),TRUE,FALSE))</f>
        <v/>
      </c>
      <c r="T3370" s="77" t="str">
        <f>IF(O3370="","",IF(OR(VALUE(LEFT(O3370,2))&gt;IF(RIGHT(J3370,1)="M",7,19),AND(OR(LEFT(O3370,2)={"07","19"}),VALUE(RIGHT(O3370,2))&gt;5)),TRUE,FALSE))</f>
        <v/>
      </c>
    </row>
    <row r="3371" spans="12:20" x14ac:dyDescent="0.25">
      <c r="L3371" s="75">
        <f>COUNTIF($B$2:B3371,B3371)</f>
        <v>0</v>
      </c>
      <c r="M3371" s="75">
        <f>COUNTIF($L$2:L3371,4)</f>
        <v>42</v>
      </c>
      <c r="N3371" s="76" t="str">
        <f t="shared" si="264"/>
        <v>0</v>
      </c>
      <c r="O3371" s="76" t="str">
        <f t="shared" si="260"/>
        <v/>
      </c>
      <c r="P3371" s="75" t="str">
        <f t="shared" si="261"/>
        <v/>
      </c>
      <c r="Q3371" s="77" t="str">
        <f t="shared" si="262"/>
        <v/>
      </c>
      <c r="R3371" s="77" t="str">
        <f t="shared" si="263"/>
        <v/>
      </c>
      <c r="S3371" s="77" t="str">
        <f>IF(O3371="","",IF(OR(VALUE(LEFT(O3371,2))&gt;IF(RIGHT(J3371,1)="M",7,19),AND(OR(LEFT(O3371,2)={"07","19"}),VALUE(RIGHT(O3371,2))&gt;15)),TRUE,FALSE))</f>
        <v/>
      </c>
      <c r="T3371" s="77" t="str">
        <f>IF(O3371="","",IF(OR(VALUE(LEFT(O3371,2))&gt;IF(RIGHT(J3371,1)="M",7,19),AND(OR(LEFT(O3371,2)={"07","19"}),VALUE(RIGHT(O3371,2))&gt;5)),TRUE,FALSE))</f>
        <v/>
      </c>
    </row>
    <row r="3372" spans="12:20" x14ac:dyDescent="0.25">
      <c r="L3372" s="75">
        <f>COUNTIF($B$2:B3372,B3372)</f>
        <v>0</v>
      </c>
      <c r="M3372" s="75">
        <f>COUNTIF($L$2:L3372,4)</f>
        <v>42</v>
      </c>
      <c r="N3372" s="76" t="str">
        <f t="shared" si="264"/>
        <v>0</v>
      </c>
      <c r="O3372" s="76" t="str">
        <f t="shared" si="260"/>
        <v/>
      </c>
      <c r="P3372" s="75" t="str">
        <f t="shared" si="261"/>
        <v/>
      </c>
      <c r="Q3372" s="77" t="str">
        <f t="shared" si="262"/>
        <v/>
      </c>
      <c r="R3372" s="77" t="str">
        <f t="shared" si="263"/>
        <v/>
      </c>
      <c r="S3372" s="77" t="str">
        <f>IF(O3372="","",IF(OR(VALUE(LEFT(O3372,2))&gt;IF(RIGHT(J3372,1)="M",7,19),AND(OR(LEFT(O3372,2)={"07","19"}),VALUE(RIGHT(O3372,2))&gt;15)),TRUE,FALSE))</f>
        <v/>
      </c>
      <c r="T3372" s="77" t="str">
        <f>IF(O3372="","",IF(OR(VALUE(LEFT(O3372,2))&gt;IF(RIGHT(J3372,1)="M",7,19),AND(OR(LEFT(O3372,2)={"07","19"}),VALUE(RIGHT(O3372,2))&gt;5)),TRUE,FALSE))</f>
        <v/>
      </c>
    </row>
    <row r="3373" spans="12:20" x14ac:dyDescent="0.25">
      <c r="L3373" s="75">
        <f>COUNTIF($B$2:B3373,B3373)</f>
        <v>0</v>
      </c>
      <c r="M3373" s="75">
        <f>COUNTIF($L$2:L3373,4)</f>
        <v>42</v>
      </c>
      <c r="N3373" s="76" t="str">
        <f t="shared" si="264"/>
        <v>0</v>
      </c>
      <c r="O3373" s="76" t="str">
        <f t="shared" si="260"/>
        <v/>
      </c>
      <c r="P3373" s="75" t="str">
        <f t="shared" si="261"/>
        <v/>
      </c>
      <c r="Q3373" s="77" t="str">
        <f t="shared" si="262"/>
        <v/>
      </c>
      <c r="R3373" s="77" t="str">
        <f t="shared" si="263"/>
        <v/>
      </c>
      <c r="S3373" s="77" t="str">
        <f>IF(O3373="","",IF(OR(VALUE(LEFT(O3373,2))&gt;IF(RIGHT(J3373,1)="M",7,19),AND(OR(LEFT(O3373,2)={"07","19"}),VALUE(RIGHT(O3373,2))&gt;15)),TRUE,FALSE))</f>
        <v/>
      </c>
      <c r="T3373" s="77" t="str">
        <f>IF(O3373="","",IF(OR(VALUE(LEFT(O3373,2))&gt;IF(RIGHT(J3373,1)="M",7,19),AND(OR(LEFT(O3373,2)={"07","19"}),VALUE(RIGHT(O3373,2))&gt;5)),TRUE,FALSE))</f>
        <v/>
      </c>
    </row>
    <row r="3374" spans="12:20" x14ac:dyDescent="0.25">
      <c r="L3374" s="75">
        <f>COUNTIF($B$2:B3374,B3374)</f>
        <v>0</v>
      </c>
      <c r="M3374" s="75">
        <f>COUNTIF($L$2:L3374,4)</f>
        <v>42</v>
      </c>
      <c r="N3374" s="76" t="str">
        <f t="shared" si="264"/>
        <v>0</v>
      </c>
      <c r="O3374" s="76" t="str">
        <f t="shared" si="260"/>
        <v/>
      </c>
      <c r="P3374" s="75" t="str">
        <f t="shared" si="261"/>
        <v/>
      </c>
      <c r="Q3374" s="77" t="str">
        <f t="shared" si="262"/>
        <v/>
      </c>
      <c r="R3374" s="77" t="str">
        <f t="shared" si="263"/>
        <v/>
      </c>
      <c r="S3374" s="77" t="str">
        <f>IF(O3374="","",IF(OR(VALUE(LEFT(O3374,2))&gt;IF(RIGHT(J3374,1)="M",7,19),AND(OR(LEFT(O3374,2)={"07","19"}),VALUE(RIGHT(O3374,2))&gt;15)),TRUE,FALSE))</f>
        <v/>
      </c>
      <c r="T3374" s="77" t="str">
        <f>IF(O3374="","",IF(OR(VALUE(LEFT(O3374,2))&gt;IF(RIGHT(J3374,1)="M",7,19),AND(OR(LEFT(O3374,2)={"07","19"}),VALUE(RIGHT(O3374,2))&gt;5)),TRUE,FALSE))</f>
        <v/>
      </c>
    </row>
    <row r="3375" spans="12:20" x14ac:dyDescent="0.25">
      <c r="L3375" s="75">
        <f>COUNTIF($B$2:B3375,B3375)</f>
        <v>0</v>
      </c>
      <c r="M3375" s="75">
        <f>COUNTIF($L$2:L3375,4)</f>
        <v>42</v>
      </c>
      <c r="N3375" s="76" t="str">
        <f t="shared" si="264"/>
        <v>0</v>
      </c>
      <c r="O3375" s="76" t="str">
        <f t="shared" si="260"/>
        <v/>
      </c>
      <c r="P3375" s="75" t="str">
        <f t="shared" si="261"/>
        <v/>
      </c>
      <c r="Q3375" s="77" t="str">
        <f t="shared" si="262"/>
        <v/>
      </c>
      <c r="R3375" s="77" t="str">
        <f t="shared" si="263"/>
        <v/>
      </c>
      <c r="S3375" s="77" t="str">
        <f>IF(O3375="","",IF(OR(VALUE(LEFT(O3375,2))&gt;IF(RIGHT(J3375,1)="M",7,19),AND(OR(LEFT(O3375,2)={"07","19"}),VALUE(RIGHT(O3375,2))&gt;15)),TRUE,FALSE))</f>
        <v/>
      </c>
      <c r="T3375" s="77" t="str">
        <f>IF(O3375="","",IF(OR(VALUE(LEFT(O3375,2))&gt;IF(RIGHT(J3375,1)="M",7,19),AND(OR(LEFT(O3375,2)={"07","19"}),VALUE(RIGHT(O3375,2))&gt;5)),TRUE,FALSE))</f>
        <v/>
      </c>
    </row>
    <row r="3376" spans="12:20" x14ac:dyDescent="0.25">
      <c r="L3376" s="75">
        <f>COUNTIF($B$2:B3376,B3376)</f>
        <v>0</v>
      </c>
      <c r="M3376" s="75">
        <f>COUNTIF($L$2:L3376,4)</f>
        <v>42</v>
      </c>
      <c r="N3376" s="76" t="str">
        <f t="shared" si="264"/>
        <v>0</v>
      </c>
      <c r="O3376" s="76" t="str">
        <f t="shared" si="260"/>
        <v/>
      </c>
      <c r="P3376" s="75" t="str">
        <f t="shared" si="261"/>
        <v/>
      </c>
      <c r="Q3376" s="77" t="str">
        <f t="shared" si="262"/>
        <v/>
      </c>
      <c r="R3376" s="77" t="str">
        <f t="shared" si="263"/>
        <v/>
      </c>
      <c r="S3376" s="77" t="str">
        <f>IF(O3376="","",IF(OR(VALUE(LEFT(O3376,2))&gt;IF(RIGHT(J3376,1)="M",7,19),AND(OR(LEFT(O3376,2)={"07","19"}),VALUE(RIGHT(O3376,2))&gt;15)),TRUE,FALSE))</f>
        <v/>
      </c>
      <c r="T3376" s="77" t="str">
        <f>IF(O3376="","",IF(OR(VALUE(LEFT(O3376,2))&gt;IF(RIGHT(J3376,1)="M",7,19),AND(OR(LEFT(O3376,2)={"07","19"}),VALUE(RIGHT(O3376,2))&gt;5)),TRUE,FALSE))</f>
        <v/>
      </c>
    </row>
    <row r="3377" spans="12:20" x14ac:dyDescent="0.25">
      <c r="L3377" s="75">
        <f>COUNTIF($B$2:B3377,B3377)</f>
        <v>0</v>
      </c>
      <c r="M3377" s="75">
        <f>COUNTIF($L$2:L3377,4)</f>
        <v>42</v>
      </c>
      <c r="N3377" s="76" t="str">
        <f t="shared" si="264"/>
        <v>0</v>
      </c>
      <c r="O3377" s="76" t="str">
        <f t="shared" si="260"/>
        <v/>
      </c>
      <c r="P3377" s="75" t="str">
        <f t="shared" si="261"/>
        <v/>
      </c>
      <c r="Q3377" s="77" t="str">
        <f t="shared" si="262"/>
        <v/>
      </c>
      <c r="R3377" s="77" t="str">
        <f t="shared" si="263"/>
        <v/>
      </c>
      <c r="S3377" s="77" t="str">
        <f>IF(O3377="","",IF(OR(VALUE(LEFT(O3377,2))&gt;IF(RIGHT(J3377,1)="M",7,19),AND(OR(LEFT(O3377,2)={"07","19"}),VALUE(RIGHT(O3377,2))&gt;15)),TRUE,FALSE))</f>
        <v/>
      </c>
      <c r="T3377" s="77" t="str">
        <f>IF(O3377="","",IF(OR(VALUE(LEFT(O3377,2))&gt;IF(RIGHT(J3377,1)="M",7,19),AND(OR(LEFT(O3377,2)={"07","19"}),VALUE(RIGHT(O3377,2))&gt;5)),TRUE,FALSE))</f>
        <v/>
      </c>
    </row>
    <row r="3378" spans="12:20" x14ac:dyDescent="0.25">
      <c r="L3378" s="75">
        <f>COUNTIF($B$2:B3378,B3378)</f>
        <v>0</v>
      </c>
      <c r="M3378" s="75">
        <f>COUNTIF($L$2:L3378,4)</f>
        <v>42</v>
      </c>
      <c r="N3378" s="76" t="str">
        <f t="shared" si="264"/>
        <v>0</v>
      </c>
      <c r="O3378" s="76" t="str">
        <f t="shared" si="260"/>
        <v/>
      </c>
      <c r="P3378" s="75" t="str">
        <f t="shared" si="261"/>
        <v/>
      </c>
      <c r="Q3378" s="77" t="str">
        <f t="shared" si="262"/>
        <v/>
      </c>
      <c r="R3378" s="77" t="str">
        <f t="shared" si="263"/>
        <v/>
      </c>
      <c r="S3378" s="77" t="str">
        <f>IF(O3378="","",IF(OR(VALUE(LEFT(O3378,2))&gt;IF(RIGHT(J3378,1)="M",7,19),AND(OR(LEFT(O3378,2)={"07","19"}),VALUE(RIGHT(O3378,2))&gt;15)),TRUE,FALSE))</f>
        <v/>
      </c>
      <c r="T3378" s="77" t="str">
        <f>IF(O3378="","",IF(OR(VALUE(LEFT(O3378,2))&gt;IF(RIGHT(J3378,1)="M",7,19),AND(OR(LEFT(O3378,2)={"07","19"}),VALUE(RIGHT(O3378,2))&gt;5)),TRUE,FALSE))</f>
        <v/>
      </c>
    </row>
    <row r="3379" spans="12:20" x14ac:dyDescent="0.25">
      <c r="L3379" s="75">
        <f>COUNTIF($B$2:B3379,B3379)</f>
        <v>0</v>
      </c>
      <c r="M3379" s="75">
        <f>COUNTIF($L$2:L3379,4)</f>
        <v>42</v>
      </c>
      <c r="N3379" s="76" t="str">
        <f t="shared" si="264"/>
        <v>0</v>
      </c>
      <c r="O3379" s="76" t="str">
        <f t="shared" si="260"/>
        <v/>
      </c>
      <c r="P3379" s="75" t="str">
        <f t="shared" si="261"/>
        <v/>
      </c>
      <c r="Q3379" s="77" t="str">
        <f t="shared" si="262"/>
        <v/>
      </c>
      <c r="R3379" s="77" t="str">
        <f t="shared" si="263"/>
        <v/>
      </c>
      <c r="S3379" s="77" t="str">
        <f>IF(O3379="","",IF(OR(VALUE(LEFT(O3379,2))&gt;IF(RIGHT(J3379,1)="M",7,19),AND(OR(LEFT(O3379,2)={"07","19"}),VALUE(RIGHT(O3379,2))&gt;15)),TRUE,FALSE))</f>
        <v/>
      </c>
      <c r="T3379" s="77" t="str">
        <f>IF(O3379="","",IF(OR(VALUE(LEFT(O3379,2))&gt;IF(RIGHT(J3379,1)="M",7,19),AND(OR(LEFT(O3379,2)={"07","19"}),VALUE(RIGHT(O3379,2))&gt;5)),TRUE,FALSE))</f>
        <v/>
      </c>
    </row>
    <row r="3380" spans="12:20" x14ac:dyDescent="0.25">
      <c r="L3380" s="75">
        <f>COUNTIF($B$2:B3380,B3380)</f>
        <v>0</v>
      </c>
      <c r="M3380" s="75">
        <f>COUNTIF($L$2:L3380,4)</f>
        <v>42</v>
      </c>
      <c r="N3380" s="76" t="str">
        <f t="shared" si="264"/>
        <v>0</v>
      </c>
      <c r="O3380" s="76" t="str">
        <f t="shared" si="260"/>
        <v/>
      </c>
      <c r="P3380" s="75" t="str">
        <f t="shared" si="261"/>
        <v/>
      </c>
      <c r="Q3380" s="77" t="str">
        <f t="shared" si="262"/>
        <v/>
      </c>
      <c r="R3380" s="77" t="str">
        <f t="shared" si="263"/>
        <v/>
      </c>
      <c r="S3380" s="77" t="str">
        <f>IF(O3380="","",IF(OR(VALUE(LEFT(O3380,2))&gt;IF(RIGHT(J3380,1)="M",7,19),AND(OR(LEFT(O3380,2)={"07","19"}),VALUE(RIGHT(O3380,2))&gt;15)),TRUE,FALSE))</f>
        <v/>
      </c>
      <c r="T3380" s="77" t="str">
        <f>IF(O3380="","",IF(OR(VALUE(LEFT(O3380,2))&gt;IF(RIGHT(J3380,1)="M",7,19),AND(OR(LEFT(O3380,2)={"07","19"}),VALUE(RIGHT(O3380,2))&gt;5)),TRUE,FALSE))</f>
        <v/>
      </c>
    </row>
    <row r="3381" spans="12:20" x14ac:dyDescent="0.25">
      <c r="L3381" s="75">
        <f>COUNTIF($B$2:B3381,B3381)</f>
        <v>0</v>
      </c>
      <c r="M3381" s="75">
        <f>COUNTIF($L$2:L3381,4)</f>
        <v>42</v>
      </c>
      <c r="N3381" s="76" t="str">
        <f t="shared" si="264"/>
        <v>0</v>
      </c>
      <c r="O3381" s="76" t="str">
        <f t="shared" si="260"/>
        <v/>
      </c>
      <c r="P3381" s="75" t="str">
        <f t="shared" si="261"/>
        <v/>
      </c>
      <c r="Q3381" s="77" t="str">
        <f t="shared" si="262"/>
        <v/>
      </c>
      <c r="R3381" s="77" t="str">
        <f t="shared" si="263"/>
        <v/>
      </c>
      <c r="S3381" s="77" t="str">
        <f>IF(O3381="","",IF(OR(VALUE(LEFT(O3381,2))&gt;IF(RIGHT(J3381,1)="M",7,19),AND(OR(LEFT(O3381,2)={"07","19"}),VALUE(RIGHT(O3381,2))&gt;15)),TRUE,FALSE))</f>
        <v/>
      </c>
      <c r="T3381" s="77" t="str">
        <f>IF(O3381="","",IF(OR(VALUE(LEFT(O3381,2))&gt;IF(RIGHT(J3381,1)="M",7,19),AND(OR(LEFT(O3381,2)={"07","19"}),VALUE(RIGHT(O3381,2))&gt;5)),TRUE,FALSE))</f>
        <v/>
      </c>
    </row>
    <row r="3382" spans="12:20" x14ac:dyDescent="0.25">
      <c r="L3382" s="75">
        <f>COUNTIF($B$2:B3382,B3382)</f>
        <v>0</v>
      </c>
      <c r="M3382" s="75">
        <f>COUNTIF($L$2:L3382,4)</f>
        <v>42</v>
      </c>
      <c r="N3382" s="76" t="str">
        <f t="shared" si="264"/>
        <v>0</v>
      </c>
      <c r="O3382" s="76" t="str">
        <f t="shared" si="260"/>
        <v/>
      </c>
      <c r="P3382" s="75" t="str">
        <f t="shared" si="261"/>
        <v/>
      </c>
      <c r="Q3382" s="77" t="str">
        <f t="shared" si="262"/>
        <v/>
      </c>
      <c r="R3382" s="77" t="str">
        <f t="shared" si="263"/>
        <v/>
      </c>
      <c r="S3382" s="77" t="str">
        <f>IF(O3382="","",IF(OR(VALUE(LEFT(O3382,2))&gt;IF(RIGHT(J3382,1)="M",7,19),AND(OR(LEFT(O3382,2)={"07","19"}),VALUE(RIGHT(O3382,2))&gt;15)),TRUE,FALSE))</f>
        <v/>
      </c>
      <c r="T3382" s="77" t="str">
        <f>IF(O3382="","",IF(OR(VALUE(LEFT(O3382,2))&gt;IF(RIGHT(J3382,1)="M",7,19),AND(OR(LEFT(O3382,2)={"07","19"}),VALUE(RIGHT(O3382,2))&gt;5)),TRUE,FALSE))</f>
        <v/>
      </c>
    </row>
    <row r="3383" spans="12:20" x14ac:dyDescent="0.25">
      <c r="L3383" s="75">
        <f>COUNTIF($B$2:B3383,B3383)</f>
        <v>0</v>
      </c>
      <c r="M3383" s="75">
        <f>COUNTIF($L$2:L3383,4)</f>
        <v>42</v>
      </c>
      <c r="N3383" s="76" t="str">
        <f t="shared" si="264"/>
        <v>0</v>
      </c>
      <c r="O3383" s="76" t="str">
        <f t="shared" si="260"/>
        <v/>
      </c>
      <c r="P3383" s="75" t="str">
        <f t="shared" si="261"/>
        <v/>
      </c>
      <c r="Q3383" s="77" t="str">
        <f t="shared" si="262"/>
        <v/>
      </c>
      <c r="R3383" s="77" t="str">
        <f t="shared" si="263"/>
        <v/>
      </c>
      <c r="S3383" s="77" t="str">
        <f>IF(O3383="","",IF(OR(VALUE(LEFT(O3383,2))&gt;IF(RIGHT(J3383,1)="M",7,19),AND(OR(LEFT(O3383,2)={"07","19"}),VALUE(RIGHT(O3383,2))&gt;15)),TRUE,FALSE))</f>
        <v/>
      </c>
      <c r="T3383" s="77" t="str">
        <f>IF(O3383="","",IF(OR(VALUE(LEFT(O3383,2))&gt;IF(RIGHT(J3383,1)="M",7,19),AND(OR(LEFT(O3383,2)={"07","19"}),VALUE(RIGHT(O3383,2))&gt;5)),TRUE,FALSE))</f>
        <v/>
      </c>
    </row>
    <row r="3384" spans="12:20" x14ac:dyDescent="0.25">
      <c r="L3384" s="75">
        <f>COUNTIF($B$2:B3384,B3384)</f>
        <v>0</v>
      </c>
      <c r="M3384" s="75">
        <f>COUNTIF($L$2:L3384,4)</f>
        <v>42</v>
      </c>
      <c r="N3384" s="76" t="str">
        <f t="shared" si="264"/>
        <v>0</v>
      </c>
      <c r="O3384" s="76" t="str">
        <f t="shared" si="260"/>
        <v/>
      </c>
      <c r="P3384" s="75" t="str">
        <f t="shared" si="261"/>
        <v/>
      </c>
      <c r="Q3384" s="77" t="str">
        <f t="shared" si="262"/>
        <v/>
      </c>
      <c r="R3384" s="77" t="str">
        <f t="shared" si="263"/>
        <v/>
      </c>
      <c r="S3384" s="77" t="str">
        <f>IF(O3384="","",IF(OR(VALUE(LEFT(O3384,2))&gt;IF(RIGHT(J3384,1)="M",7,19),AND(OR(LEFT(O3384,2)={"07","19"}),VALUE(RIGHT(O3384,2))&gt;15)),TRUE,FALSE))</f>
        <v/>
      </c>
      <c r="T3384" s="77" t="str">
        <f>IF(O3384="","",IF(OR(VALUE(LEFT(O3384,2))&gt;IF(RIGHT(J3384,1)="M",7,19),AND(OR(LEFT(O3384,2)={"07","19"}),VALUE(RIGHT(O3384,2))&gt;5)),TRUE,FALSE))</f>
        <v/>
      </c>
    </row>
    <row r="3385" spans="12:20" x14ac:dyDescent="0.25">
      <c r="L3385" s="75">
        <f>COUNTIF($B$2:B3385,B3385)</f>
        <v>0</v>
      </c>
      <c r="M3385" s="75">
        <f>COUNTIF($L$2:L3385,4)</f>
        <v>42</v>
      </c>
      <c r="N3385" s="76" t="str">
        <f t="shared" si="264"/>
        <v>0</v>
      </c>
      <c r="O3385" s="76" t="str">
        <f t="shared" si="260"/>
        <v/>
      </c>
      <c r="P3385" s="75" t="str">
        <f t="shared" si="261"/>
        <v/>
      </c>
      <c r="Q3385" s="77" t="str">
        <f t="shared" si="262"/>
        <v/>
      </c>
      <c r="R3385" s="77" t="str">
        <f t="shared" si="263"/>
        <v/>
      </c>
      <c r="S3385" s="77" t="str">
        <f>IF(O3385="","",IF(OR(VALUE(LEFT(O3385,2))&gt;IF(RIGHT(J3385,1)="M",7,19),AND(OR(LEFT(O3385,2)={"07","19"}),VALUE(RIGHT(O3385,2))&gt;15)),TRUE,FALSE))</f>
        <v/>
      </c>
      <c r="T3385" s="77" t="str">
        <f>IF(O3385="","",IF(OR(VALUE(LEFT(O3385,2))&gt;IF(RIGHT(J3385,1)="M",7,19),AND(OR(LEFT(O3385,2)={"07","19"}),VALUE(RIGHT(O3385,2))&gt;5)),TRUE,FALSE))</f>
        <v/>
      </c>
    </row>
    <row r="3386" spans="12:20" x14ac:dyDescent="0.25">
      <c r="L3386" s="75">
        <f>COUNTIF($B$2:B3386,B3386)</f>
        <v>0</v>
      </c>
      <c r="M3386" s="75">
        <f>COUNTIF($L$2:L3386,4)</f>
        <v>42</v>
      </c>
      <c r="N3386" s="76" t="str">
        <f t="shared" si="264"/>
        <v>0</v>
      </c>
      <c r="O3386" s="76" t="str">
        <f t="shared" si="260"/>
        <v/>
      </c>
      <c r="P3386" s="75" t="str">
        <f t="shared" si="261"/>
        <v/>
      </c>
      <c r="Q3386" s="77" t="str">
        <f t="shared" si="262"/>
        <v/>
      </c>
      <c r="R3386" s="77" t="str">
        <f t="shared" si="263"/>
        <v/>
      </c>
      <c r="S3386" s="77" t="str">
        <f>IF(O3386="","",IF(OR(VALUE(LEFT(O3386,2))&gt;IF(RIGHT(J3386,1)="M",7,19),AND(OR(LEFT(O3386,2)={"07","19"}),VALUE(RIGHT(O3386,2))&gt;15)),TRUE,FALSE))</f>
        <v/>
      </c>
      <c r="T3386" s="77" t="str">
        <f>IF(O3386="","",IF(OR(VALUE(LEFT(O3386,2))&gt;IF(RIGHT(J3386,1)="M",7,19),AND(OR(LEFT(O3386,2)={"07","19"}),VALUE(RIGHT(O3386,2))&gt;5)),TRUE,FALSE))</f>
        <v/>
      </c>
    </row>
    <row r="3387" spans="12:20" x14ac:dyDescent="0.25">
      <c r="L3387" s="75">
        <f>COUNTIF($B$2:B3387,B3387)</f>
        <v>0</v>
      </c>
      <c r="M3387" s="75">
        <f>COUNTIF($L$2:L3387,4)</f>
        <v>42</v>
      </c>
      <c r="N3387" s="76" t="str">
        <f t="shared" si="264"/>
        <v>0</v>
      </c>
      <c r="O3387" s="76" t="str">
        <f t="shared" si="260"/>
        <v/>
      </c>
      <c r="P3387" s="75" t="str">
        <f t="shared" si="261"/>
        <v/>
      </c>
      <c r="Q3387" s="77" t="str">
        <f t="shared" si="262"/>
        <v/>
      </c>
      <c r="R3387" s="77" t="str">
        <f t="shared" si="263"/>
        <v/>
      </c>
      <c r="S3387" s="77" t="str">
        <f>IF(O3387="","",IF(OR(VALUE(LEFT(O3387,2))&gt;IF(RIGHT(J3387,1)="M",7,19),AND(OR(LEFT(O3387,2)={"07","19"}),VALUE(RIGHT(O3387,2))&gt;15)),TRUE,FALSE))</f>
        <v/>
      </c>
      <c r="T3387" s="77" t="str">
        <f>IF(O3387="","",IF(OR(VALUE(LEFT(O3387,2))&gt;IF(RIGHT(J3387,1)="M",7,19),AND(OR(LEFT(O3387,2)={"07","19"}),VALUE(RIGHT(O3387,2))&gt;5)),TRUE,FALSE))</f>
        <v/>
      </c>
    </row>
    <row r="3388" spans="12:20" x14ac:dyDescent="0.25">
      <c r="L3388" s="75">
        <f>COUNTIF($B$2:B3388,B3388)</f>
        <v>0</v>
      </c>
      <c r="M3388" s="75">
        <f>COUNTIF($L$2:L3388,4)</f>
        <v>42</v>
      </c>
      <c r="N3388" s="76" t="str">
        <f t="shared" si="264"/>
        <v>0</v>
      </c>
      <c r="O3388" s="76" t="str">
        <f t="shared" si="260"/>
        <v/>
      </c>
      <c r="P3388" s="75" t="str">
        <f t="shared" si="261"/>
        <v/>
      </c>
      <c r="Q3388" s="77" t="str">
        <f t="shared" si="262"/>
        <v/>
      </c>
      <c r="R3388" s="77" t="str">
        <f t="shared" si="263"/>
        <v/>
      </c>
      <c r="S3388" s="77" t="str">
        <f>IF(O3388="","",IF(OR(VALUE(LEFT(O3388,2))&gt;IF(RIGHT(J3388,1)="M",7,19),AND(OR(LEFT(O3388,2)={"07","19"}),VALUE(RIGHT(O3388,2))&gt;15)),TRUE,FALSE))</f>
        <v/>
      </c>
      <c r="T3388" s="77" t="str">
        <f>IF(O3388="","",IF(OR(VALUE(LEFT(O3388,2))&gt;IF(RIGHT(J3388,1)="M",7,19),AND(OR(LEFT(O3388,2)={"07","19"}),VALUE(RIGHT(O3388,2))&gt;5)),TRUE,FALSE))</f>
        <v/>
      </c>
    </row>
    <row r="3389" spans="12:20" x14ac:dyDescent="0.25">
      <c r="L3389" s="75">
        <f>COUNTIF($B$2:B3389,B3389)</f>
        <v>0</v>
      </c>
      <c r="M3389" s="75">
        <f>COUNTIF($L$2:L3389,4)</f>
        <v>42</v>
      </c>
      <c r="N3389" s="76" t="str">
        <f t="shared" si="264"/>
        <v>0</v>
      </c>
      <c r="O3389" s="76" t="str">
        <f t="shared" si="260"/>
        <v/>
      </c>
      <c r="P3389" s="75" t="str">
        <f t="shared" si="261"/>
        <v/>
      </c>
      <c r="Q3389" s="77" t="str">
        <f t="shared" si="262"/>
        <v/>
      </c>
      <c r="R3389" s="77" t="str">
        <f t="shared" si="263"/>
        <v/>
      </c>
      <c r="S3389" s="77" t="str">
        <f>IF(O3389="","",IF(OR(VALUE(LEFT(O3389,2))&gt;IF(RIGHT(J3389,1)="M",7,19),AND(OR(LEFT(O3389,2)={"07","19"}),VALUE(RIGHT(O3389,2))&gt;15)),TRUE,FALSE))</f>
        <v/>
      </c>
      <c r="T3389" s="77" t="str">
        <f>IF(O3389="","",IF(OR(VALUE(LEFT(O3389,2))&gt;IF(RIGHT(J3389,1)="M",7,19),AND(OR(LEFT(O3389,2)={"07","19"}),VALUE(RIGHT(O3389,2))&gt;5)),TRUE,FALSE))</f>
        <v/>
      </c>
    </row>
    <row r="3390" spans="12:20" x14ac:dyDescent="0.25">
      <c r="L3390" s="75">
        <f>COUNTIF($B$2:B3390,B3390)</f>
        <v>0</v>
      </c>
      <c r="M3390" s="75">
        <f>COUNTIF($L$2:L3390,4)</f>
        <v>42</v>
      </c>
      <c r="N3390" s="76" t="str">
        <f t="shared" si="264"/>
        <v>0</v>
      </c>
      <c r="O3390" s="76" t="str">
        <f t="shared" si="260"/>
        <v/>
      </c>
      <c r="P3390" s="75" t="str">
        <f t="shared" si="261"/>
        <v/>
      </c>
      <c r="Q3390" s="77" t="str">
        <f t="shared" si="262"/>
        <v/>
      </c>
      <c r="R3390" s="77" t="str">
        <f t="shared" si="263"/>
        <v/>
      </c>
      <c r="S3390" s="77" t="str">
        <f>IF(O3390="","",IF(OR(VALUE(LEFT(O3390,2))&gt;IF(RIGHT(J3390,1)="M",7,19),AND(OR(LEFT(O3390,2)={"07","19"}),VALUE(RIGHT(O3390,2))&gt;15)),TRUE,FALSE))</f>
        <v/>
      </c>
      <c r="T3390" s="77" t="str">
        <f>IF(O3390="","",IF(OR(VALUE(LEFT(O3390,2))&gt;IF(RIGHT(J3390,1)="M",7,19),AND(OR(LEFT(O3390,2)={"07","19"}),VALUE(RIGHT(O3390,2))&gt;5)),TRUE,FALSE))</f>
        <v/>
      </c>
    </row>
    <row r="3391" spans="12:20" x14ac:dyDescent="0.25">
      <c r="L3391" s="75">
        <f>COUNTIF($B$2:B3391,B3391)</f>
        <v>0</v>
      </c>
      <c r="M3391" s="75">
        <f>COUNTIF($L$2:L3391,4)</f>
        <v>42</v>
      </c>
      <c r="N3391" s="76" t="str">
        <f t="shared" si="264"/>
        <v>0</v>
      </c>
      <c r="O3391" s="76" t="str">
        <f t="shared" si="260"/>
        <v/>
      </c>
      <c r="P3391" s="75" t="str">
        <f t="shared" si="261"/>
        <v/>
      </c>
      <c r="Q3391" s="77" t="str">
        <f t="shared" si="262"/>
        <v/>
      </c>
      <c r="R3391" s="77" t="str">
        <f t="shared" si="263"/>
        <v/>
      </c>
      <c r="S3391" s="77" t="str">
        <f>IF(O3391="","",IF(OR(VALUE(LEFT(O3391,2))&gt;IF(RIGHT(J3391,1)="M",7,19),AND(OR(LEFT(O3391,2)={"07","19"}),VALUE(RIGHT(O3391,2))&gt;15)),TRUE,FALSE))</f>
        <v/>
      </c>
      <c r="T3391" s="77" t="str">
        <f>IF(O3391="","",IF(OR(VALUE(LEFT(O3391,2))&gt;IF(RIGHT(J3391,1)="M",7,19),AND(OR(LEFT(O3391,2)={"07","19"}),VALUE(RIGHT(O3391,2))&gt;5)),TRUE,FALSE))</f>
        <v/>
      </c>
    </row>
    <row r="3392" spans="12:20" x14ac:dyDescent="0.25">
      <c r="L3392" s="75">
        <f>COUNTIF($B$2:B3392,B3392)</f>
        <v>0</v>
      </c>
      <c r="M3392" s="75">
        <f>COUNTIF($L$2:L3392,4)</f>
        <v>42</v>
      </c>
      <c r="N3392" s="76" t="str">
        <f t="shared" si="264"/>
        <v>0</v>
      </c>
      <c r="O3392" s="76" t="str">
        <f t="shared" si="260"/>
        <v/>
      </c>
      <c r="P3392" s="75" t="str">
        <f t="shared" si="261"/>
        <v/>
      </c>
      <c r="Q3392" s="77" t="str">
        <f t="shared" si="262"/>
        <v/>
      </c>
      <c r="R3392" s="77" t="str">
        <f t="shared" si="263"/>
        <v/>
      </c>
      <c r="S3392" s="77" t="str">
        <f>IF(O3392="","",IF(OR(VALUE(LEFT(O3392,2))&gt;IF(RIGHT(J3392,1)="M",7,19),AND(OR(LEFT(O3392,2)={"07","19"}),VALUE(RIGHT(O3392,2))&gt;15)),TRUE,FALSE))</f>
        <v/>
      </c>
      <c r="T3392" s="77" t="str">
        <f>IF(O3392="","",IF(OR(VALUE(LEFT(O3392,2))&gt;IF(RIGHT(J3392,1)="M",7,19),AND(OR(LEFT(O3392,2)={"07","19"}),VALUE(RIGHT(O3392,2))&gt;5)),TRUE,FALSE))</f>
        <v/>
      </c>
    </row>
    <row r="3393" spans="12:20" x14ac:dyDescent="0.25">
      <c r="L3393" s="75">
        <f>COUNTIF($B$2:B3393,B3393)</f>
        <v>0</v>
      </c>
      <c r="M3393" s="75">
        <f>COUNTIF($L$2:L3393,4)</f>
        <v>42</v>
      </c>
      <c r="N3393" s="76" t="str">
        <f t="shared" si="264"/>
        <v>0</v>
      </c>
      <c r="O3393" s="76" t="str">
        <f t="shared" si="260"/>
        <v/>
      </c>
      <c r="P3393" s="75" t="str">
        <f t="shared" si="261"/>
        <v/>
      </c>
      <c r="Q3393" s="77" t="str">
        <f t="shared" si="262"/>
        <v/>
      </c>
      <c r="R3393" s="77" t="str">
        <f t="shared" si="263"/>
        <v/>
      </c>
      <c r="S3393" s="77" t="str">
        <f>IF(O3393="","",IF(OR(VALUE(LEFT(O3393,2))&gt;IF(RIGHT(J3393,1)="M",7,19),AND(OR(LEFT(O3393,2)={"07","19"}),VALUE(RIGHT(O3393,2))&gt;15)),TRUE,FALSE))</f>
        <v/>
      </c>
      <c r="T3393" s="77" t="str">
        <f>IF(O3393="","",IF(OR(VALUE(LEFT(O3393,2))&gt;IF(RIGHT(J3393,1)="M",7,19),AND(OR(LEFT(O3393,2)={"07","19"}),VALUE(RIGHT(O3393,2))&gt;5)),TRUE,FALSE))</f>
        <v/>
      </c>
    </row>
    <row r="3394" spans="12:20" x14ac:dyDescent="0.25">
      <c r="L3394" s="75">
        <f>COUNTIF($B$2:B3394,B3394)</f>
        <v>0</v>
      </c>
      <c r="M3394" s="75">
        <f>COUNTIF($L$2:L3394,4)</f>
        <v>42</v>
      </c>
      <c r="N3394" s="76" t="str">
        <f t="shared" si="264"/>
        <v>0</v>
      </c>
      <c r="O3394" s="76" t="str">
        <f t="shared" ref="O3394:O3457" si="265">TRIM(SUBSTITUTE(SUBSTITUTE(D3394,"+",""),"_",""))</f>
        <v/>
      </c>
      <c r="P3394" s="75" t="str">
        <f t="shared" ref="P3394:P3457" si="266">TRIM(SUBSTITUTE(SUBSTITUTE(E3394,"+",""),"_",""))</f>
        <v/>
      </c>
      <c r="Q3394" s="77" t="str">
        <f t="shared" ref="Q3394:Q3457" si="267">IFERROR(IF(RIGHT(P3394,2)&lt;RIGHT(O3394,2),IF(P3394&lt;O3394,P3394+2360-O3394,P3394-40-O3394),IF(P3394&lt;O3394,P3394+2400-O3394,P3394-O3394)),"")</f>
        <v/>
      </c>
      <c r="R3394" s="77" t="str">
        <f t="shared" ref="R3394:R3457" si="268">IFERROR(ROUNDDOWN(Q3394/100,0),"")</f>
        <v/>
      </c>
      <c r="S3394" s="77" t="str">
        <f>IF(O3394="","",IF(OR(VALUE(LEFT(O3394,2))&gt;IF(RIGHT(J3394,1)="M",7,19),AND(OR(LEFT(O3394,2)={"07","19"}),VALUE(RIGHT(O3394,2))&gt;15)),TRUE,FALSE))</f>
        <v/>
      </c>
      <c r="T3394" s="77" t="str">
        <f>IF(O3394="","",IF(OR(VALUE(LEFT(O3394,2))&gt;IF(RIGHT(J3394,1)="M",7,19),AND(OR(LEFT(O3394,2)={"07","19"}),VALUE(RIGHT(O3394,2))&gt;5)),TRUE,FALSE))</f>
        <v/>
      </c>
    </row>
    <row r="3395" spans="12:20" x14ac:dyDescent="0.25">
      <c r="L3395" s="75">
        <f>COUNTIF($B$2:B3395,B3395)</f>
        <v>0</v>
      </c>
      <c r="M3395" s="75">
        <f>COUNTIF($L$2:L3395,4)</f>
        <v>42</v>
      </c>
      <c r="N3395" s="76" t="str">
        <f t="shared" ref="N3395:N3458" si="269">A3395&amp;DAY(C3395)</f>
        <v>0</v>
      </c>
      <c r="O3395" s="76" t="str">
        <f t="shared" si="265"/>
        <v/>
      </c>
      <c r="P3395" s="75" t="str">
        <f t="shared" si="266"/>
        <v/>
      </c>
      <c r="Q3395" s="77" t="str">
        <f t="shared" si="267"/>
        <v/>
      </c>
      <c r="R3395" s="77" t="str">
        <f t="shared" si="268"/>
        <v/>
      </c>
      <c r="S3395" s="77" t="str">
        <f>IF(O3395="","",IF(OR(VALUE(LEFT(O3395,2))&gt;IF(RIGHT(J3395,1)="M",7,19),AND(OR(LEFT(O3395,2)={"07","19"}),VALUE(RIGHT(O3395,2))&gt;15)),TRUE,FALSE))</f>
        <v/>
      </c>
      <c r="T3395" s="77" t="str">
        <f>IF(O3395="","",IF(OR(VALUE(LEFT(O3395,2))&gt;IF(RIGHT(J3395,1)="M",7,19),AND(OR(LEFT(O3395,2)={"07","19"}),VALUE(RIGHT(O3395,2))&gt;5)),TRUE,FALSE))</f>
        <v/>
      </c>
    </row>
    <row r="3396" spans="12:20" x14ac:dyDescent="0.25">
      <c r="L3396" s="75">
        <f>COUNTIF($B$2:B3396,B3396)</f>
        <v>0</v>
      </c>
      <c r="M3396" s="75">
        <f>COUNTIF($L$2:L3396,4)</f>
        <v>42</v>
      </c>
      <c r="N3396" s="76" t="str">
        <f t="shared" si="269"/>
        <v>0</v>
      </c>
      <c r="O3396" s="76" t="str">
        <f t="shared" si="265"/>
        <v/>
      </c>
      <c r="P3396" s="75" t="str">
        <f t="shared" si="266"/>
        <v/>
      </c>
      <c r="Q3396" s="77" t="str">
        <f t="shared" si="267"/>
        <v/>
      </c>
      <c r="R3396" s="77" t="str">
        <f t="shared" si="268"/>
        <v/>
      </c>
      <c r="S3396" s="77" t="str">
        <f>IF(O3396="","",IF(OR(VALUE(LEFT(O3396,2))&gt;IF(RIGHT(J3396,1)="M",7,19),AND(OR(LEFT(O3396,2)={"07","19"}),VALUE(RIGHT(O3396,2))&gt;15)),TRUE,FALSE))</f>
        <v/>
      </c>
      <c r="T3396" s="77" t="str">
        <f>IF(O3396="","",IF(OR(VALUE(LEFT(O3396,2))&gt;IF(RIGHT(J3396,1)="M",7,19),AND(OR(LEFT(O3396,2)={"07","19"}),VALUE(RIGHT(O3396,2))&gt;5)),TRUE,FALSE))</f>
        <v/>
      </c>
    </row>
    <row r="3397" spans="12:20" x14ac:dyDescent="0.25">
      <c r="L3397" s="75">
        <f>COUNTIF($B$2:B3397,B3397)</f>
        <v>0</v>
      </c>
      <c r="M3397" s="75">
        <f>COUNTIF($L$2:L3397,4)</f>
        <v>42</v>
      </c>
      <c r="N3397" s="76" t="str">
        <f t="shared" si="269"/>
        <v>0</v>
      </c>
      <c r="O3397" s="76" t="str">
        <f t="shared" si="265"/>
        <v/>
      </c>
      <c r="P3397" s="75" t="str">
        <f t="shared" si="266"/>
        <v/>
      </c>
      <c r="Q3397" s="77" t="str">
        <f t="shared" si="267"/>
        <v/>
      </c>
      <c r="R3397" s="77" t="str">
        <f t="shared" si="268"/>
        <v/>
      </c>
      <c r="S3397" s="77" t="str">
        <f>IF(O3397="","",IF(OR(VALUE(LEFT(O3397,2))&gt;IF(RIGHT(J3397,1)="M",7,19),AND(OR(LEFT(O3397,2)={"07","19"}),VALUE(RIGHT(O3397,2))&gt;15)),TRUE,FALSE))</f>
        <v/>
      </c>
      <c r="T3397" s="77" t="str">
        <f>IF(O3397="","",IF(OR(VALUE(LEFT(O3397,2))&gt;IF(RIGHT(J3397,1)="M",7,19),AND(OR(LEFT(O3397,2)={"07","19"}),VALUE(RIGHT(O3397,2))&gt;5)),TRUE,FALSE))</f>
        <v/>
      </c>
    </row>
    <row r="3398" spans="12:20" x14ac:dyDescent="0.25">
      <c r="L3398" s="75">
        <f>COUNTIF($B$2:B3398,B3398)</f>
        <v>0</v>
      </c>
      <c r="M3398" s="75">
        <f>COUNTIF($L$2:L3398,4)</f>
        <v>42</v>
      </c>
      <c r="N3398" s="76" t="str">
        <f t="shared" si="269"/>
        <v>0</v>
      </c>
      <c r="O3398" s="76" t="str">
        <f t="shared" si="265"/>
        <v/>
      </c>
      <c r="P3398" s="75" t="str">
        <f t="shared" si="266"/>
        <v/>
      </c>
      <c r="Q3398" s="77" t="str">
        <f t="shared" si="267"/>
        <v/>
      </c>
      <c r="R3398" s="77" t="str">
        <f t="shared" si="268"/>
        <v/>
      </c>
      <c r="S3398" s="77" t="str">
        <f>IF(O3398="","",IF(OR(VALUE(LEFT(O3398,2))&gt;IF(RIGHT(J3398,1)="M",7,19),AND(OR(LEFT(O3398,2)={"07","19"}),VALUE(RIGHT(O3398,2))&gt;15)),TRUE,FALSE))</f>
        <v/>
      </c>
      <c r="T3398" s="77" t="str">
        <f>IF(O3398="","",IF(OR(VALUE(LEFT(O3398,2))&gt;IF(RIGHT(J3398,1)="M",7,19),AND(OR(LEFT(O3398,2)={"07","19"}),VALUE(RIGHT(O3398,2))&gt;5)),TRUE,FALSE))</f>
        <v/>
      </c>
    </row>
    <row r="3399" spans="12:20" x14ac:dyDescent="0.25">
      <c r="L3399" s="75">
        <f>COUNTIF($B$2:B3399,B3399)</f>
        <v>0</v>
      </c>
      <c r="M3399" s="75">
        <f>COUNTIF($L$2:L3399,4)</f>
        <v>42</v>
      </c>
      <c r="N3399" s="76" t="str">
        <f t="shared" si="269"/>
        <v>0</v>
      </c>
      <c r="O3399" s="76" t="str">
        <f t="shared" si="265"/>
        <v/>
      </c>
      <c r="P3399" s="75" t="str">
        <f t="shared" si="266"/>
        <v/>
      </c>
      <c r="Q3399" s="77" t="str">
        <f t="shared" si="267"/>
        <v/>
      </c>
      <c r="R3399" s="77" t="str">
        <f t="shared" si="268"/>
        <v/>
      </c>
      <c r="S3399" s="77" t="str">
        <f>IF(O3399="","",IF(OR(VALUE(LEFT(O3399,2))&gt;IF(RIGHT(J3399,1)="M",7,19),AND(OR(LEFT(O3399,2)={"07","19"}),VALUE(RIGHT(O3399,2))&gt;15)),TRUE,FALSE))</f>
        <v/>
      </c>
      <c r="T3399" s="77" t="str">
        <f>IF(O3399="","",IF(OR(VALUE(LEFT(O3399,2))&gt;IF(RIGHT(J3399,1)="M",7,19),AND(OR(LEFT(O3399,2)={"07","19"}),VALUE(RIGHT(O3399,2))&gt;5)),TRUE,FALSE))</f>
        <v/>
      </c>
    </row>
    <row r="3400" spans="12:20" x14ac:dyDescent="0.25">
      <c r="L3400" s="75">
        <f>COUNTIF($B$2:B3400,B3400)</f>
        <v>0</v>
      </c>
      <c r="M3400" s="75">
        <f>COUNTIF($L$2:L3400,4)</f>
        <v>42</v>
      </c>
      <c r="N3400" s="76" t="str">
        <f t="shared" si="269"/>
        <v>0</v>
      </c>
      <c r="O3400" s="76" t="str">
        <f t="shared" si="265"/>
        <v/>
      </c>
      <c r="P3400" s="75" t="str">
        <f t="shared" si="266"/>
        <v/>
      </c>
      <c r="Q3400" s="77" t="str">
        <f t="shared" si="267"/>
        <v/>
      </c>
      <c r="R3400" s="77" t="str">
        <f t="shared" si="268"/>
        <v/>
      </c>
      <c r="S3400" s="77" t="str">
        <f>IF(O3400="","",IF(OR(VALUE(LEFT(O3400,2))&gt;IF(RIGHT(J3400,1)="M",7,19),AND(OR(LEFT(O3400,2)={"07","19"}),VALUE(RIGHT(O3400,2))&gt;15)),TRUE,FALSE))</f>
        <v/>
      </c>
      <c r="T3400" s="77" t="str">
        <f>IF(O3400="","",IF(OR(VALUE(LEFT(O3400,2))&gt;IF(RIGHT(J3400,1)="M",7,19),AND(OR(LEFT(O3400,2)={"07","19"}),VALUE(RIGHT(O3400,2))&gt;5)),TRUE,FALSE))</f>
        <v/>
      </c>
    </row>
    <row r="3401" spans="12:20" x14ac:dyDescent="0.25">
      <c r="L3401" s="75">
        <f>COUNTIF($B$2:B3401,B3401)</f>
        <v>0</v>
      </c>
      <c r="M3401" s="75">
        <f>COUNTIF($L$2:L3401,4)</f>
        <v>42</v>
      </c>
      <c r="N3401" s="76" t="str">
        <f t="shared" si="269"/>
        <v>0</v>
      </c>
      <c r="O3401" s="76" t="str">
        <f t="shared" si="265"/>
        <v/>
      </c>
      <c r="P3401" s="75" t="str">
        <f t="shared" si="266"/>
        <v/>
      </c>
      <c r="Q3401" s="77" t="str">
        <f t="shared" si="267"/>
        <v/>
      </c>
      <c r="R3401" s="77" t="str">
        <f t="shared" si="268"/>
        <v/>
      </c>
      <c r="S3401" s="77" t="str">
        <f>IF(O3401="","",IF(OR(VALUE(LEFT(O3401,2))&gt;IF(RIGHT(J3401,1)="M",7,19),AND(OR(LEFT(O3401,2)={"07","19"}),VALUE(RIGHT(O3401,2))&gt;15)),TRUE,FALSE))</f>
        <v/>
      </c>
      <c r="T3401" s="77" t="str">
        <f>IF(O3401="","",IF(OR(VALUE(LEFT(O3401,2))&gt;IF(RIGHT(J3401,1)="M",7,19),AND(OR(LEFT(O3401,2)={"07","19"}),VALUE(RIGHT(O3401,2))&gt;5)),TRUE,FALSE))</f>
        <v/>
      </c>
    </row>
    <row r="3402" spans="12:20" x14ac:dyDescent="0.25">
      <c r="L3402" s="75">
        <f>COUNTIF($B$2:B3402,B3402)</f>
        <v>0</v>
      </c>
      <c r="M3402" s="75">
        <f>COUNTIF($L$2:L3402,4)</f>
        <v>42</v>
      </c>
      <c r="N3402" s="76" t="str">
        <f t="shared" si="269"/>
        <v>0</v>
      </c>
      <c r="O3402" s="76" t="str">
        <f t="shared" si="265"/>
        <v/>
      </c>
      <c r="P3402" s="75" t="str">
        <f t="shared" si="266"/>
        <v/>
      </c>
      <c r="Q3402" s="77" t="str">
        <f t="shared" si="267"/>
        <v/>
      </c>
      <c r="R3402" s="77" t="str">
        <f t="shared" si="268"/>
        <v/>
      </c>
      <c r="S3402" s="77" t="str">
        <f>IF(O3402="","",IF(OR(VALUE(LEFT(O3402,2))&gt;IF(RIGHT(J3402,1)="M",7,19),AND(OR(LEFT(O3402,2)={"07","19"}),VALUE(RIGHT(O3402,2))&gt;15)),TRUE,FALSE))</f>
        <v/>
      </c>
      <c r="T3402" s="77" t="str">
        <f>IF(O3402="","",IF(OR(VALUE(LEFT(O3402,2))&gt;IF(RIGHT(J3402,1)="M",7,19),AND(OR(LEFT(O3402,2)={"07","19"}),VALUE(RIGHT(O3402,2))&gt;5)),TRUE,FALSE))</f>
        <v/>
      </c>
    </row>
    <row r="3403" spans="12:20" x14ac:dyDescent="0.25">
      <c r="L3403" s="75">
        <f>COUNTIF($B$2:B3403,B3403)</f>
        <v>0</v>
      </c>
      <c r="M3403" s="75">
        <f>COUNTIF($L$2:L3403,4)</f>
        <v>42</v>
      </c>
      <c r="N3403" s="76" t="str">
        <f t="shared" si="269"/>
        <v>0</v>
      </c>
      <c r="O3403" s="76" t="str">
        <f t="shared" si="265"/>
        <v/>
      </c>
      <c r="P3403" s="75" t="str">
        <f t="shared" si="266"/>
        <v/>
      </c>
      <c r="Q3403" s="77" t="str">
        <f t="shared" si="267"/>
        <v/>
      </c>
      <c r="R3403" s="77" t="str">
        <f t="shared" si="268"/>
        <v/>
      </c>
      <c r="S3403" s="77" t="str">
        <f>IF(O3403="","",IF(OR(VALUE(LEFT(O3403,2))&gt;IF(RIGHT(J3403,1)="M",7,19),AND(OR(LEFT(O3403,2)={"07","19"}),VALUE(RIGHT(O3403,2))&gt;15)),TRUE,FALSE))</f>
        <v/>
      </c>
      <c r="T3403" s="77" t="str">
        <f>IF(O3403="","",IF(OR(VALUE(LEFT(O3403,2))&gt;IF(RIGHT(J3403,1)="M",7,19),AND(OR(LEFT(O3403,2)={"07","19"}),VALUE(RIGHT(O3403,2))&gt;5)),TRUE,FALSE))</f>
        <v/>
      </c>
    </row>
    <row r="3404" spans="12:20" x14ac:dyDescent="0.25">
      <c r="L3404" s="75">
        <f>COUNTIF($B$2:B3404,B3404)</f>
        <v>0</v>
      </c>
      <c r="M3404" s="75">
        <f>COUNTIF($L$2:L3404,4)</f>
        <v>42</v>
      </c>
      <c r="N3404" s="76" t="str">
        <f t="shared" si="269"/>
        <v>0</v>
      </c>
      <c r="O3404" s="76" t="str">
        <f t="shared" si="265"/>
        <v/>
      </c>
      <c r="P3404" s="75" t="str">
        <f t="shared" si="266"/>
        <v/>
      </c>
      <c r="Q3404" s="77" t="str">
        <f t="shared" si="267"/>
        <v/>
      </c>
      <c r="R3404" s="77" t="str">
        <f t="shared" si="268"/>
        <v/>
      </c>
      <c r="S3404" s="77" t="str">
        <f>IF(O3404="","",IF(OR(VALUE(LEFT(O3404,2))&gt;IF(RIGHT(J3404,1)="M",7,19),AND(OR(LEFT(O3404,2)={"07","19"}),VALUE(RIGHT(O3404,2))&gt;15)),TRUE,FALSE))</f>
        <v/>
      </c>
      <c r="T3404" s="77" t="str">
        <f>IF(O3404="","",IF(OR(VALUE(LEFT(O3404,2))&gt;IF(RIGHT(J3404,1)="M",7,19),AND(OR(LEFT(O3404,2)={"07","19"}),VALUE(RIGHT(O3404,2))&gt;5)),TRUE,FALSE))</f>
        <v/>
      </c>
    </row>
    <row r="3405" spans="12:20" x14ac:dyDescent="0.25">
      <c r="L3405" s="75">
        <f>COUNTIF($B$2:B3405,B3405)</f>
        <v>0</v>
      </c>
      <c r="M3405" s="75">
        <f>COUNTIF($L$2:L3405,4)</f>
        <v>42</v>
      </c>
      <c r="N3405" s="76" t="str">
        <f t="shared" si="269"/>
        <v>0</v>
      </c>
      <c r="O3405" s="76" t="str">
        <f t="shared" si="265"/>
        <v/>
      </c>
      <c r="P3405" s="75" t="str">
        <f t="shared" si="266"/>
        <v/>
      </c>
      <c r="Q3405" s="77" t="str">
        <f t="shared" si="267"/>
        <v/>
      </c>
      <c r="R3405" s="77" t="str">
        <f t="shared" si="268"/>
        <v/>
      </c>
      <c r="S3405" s="77" t="str">
        <f>IF(O3405="","",IF(OR(VALUE(LEFT(O3405,2))&gt;IF(RIGHT(J3405,1)="M",7,19),AND(OR(LEFT(O3405,2)={"07","19"}),VALUE(RIGHT(O3405,2))&gt;15)),TRUE,FALSE))</f>
        <v/>
      </c>
      <c r="T3405" s="77" t="str">
        <f>IF(O3405="","",IF(OR(VALUE(LEFT(O3405,2))&gt;IF(RIGHT(J3405,1)="M",7,19),AND(OR(LEFT(O3405,2)={"07","19"}),VALUE(RIGHT(O3405,2))&gt;5)),TRUE,FALSE))</f>
        <v/>
      </c>
    </row>
    <row r="3406" spans="12:20" x14ac:dyDescent="0.25">
      <c r="L3406" s="75">
        <f>COUNTIF($B$2:B3406,B3406)</f>
        <v>0</v>
      </c>
      <c r="M3406" s="75">
        <f>COUNTIF($L$2:L3406,4)</f>
        <v>42</v>
      </c>
      <c r="N3406" s="76" t="str">
        <f t="shared" si="269"/>
        <v>0</v>
      </c>
      <c r="O3406" s="76" t="str">
        <f t="shared" si="265"/>
        <v/>
      </c>
      <c r="P3406" s="75" t="str">
        <f t="shared" si="266"/>
        <v/>
      </c>
      <c r="Q3406" s="77" t="str">
        <f t="shared" si="267"/>
        <v/>
      </c>
      <c r="R3406" s="77" t="str">
        <f t="shared" si="268"/>
        <v/>
      </c>
      <c r="S3406" s="77" t="str">
        <f>IF(O3406="","",IF(OR(VALUE(LEFT(O3406,2))&gt;IF(RIGHT(J3406,1)="M",7,19),AND(OR(LEFT(O3406,2)={"07","19"}),VALUE(RIGHT(O3406,2))&gt;15)),TRUE,FALSE))</f>
        <v/>
      </c>
      <c r="T3406" s="77" t="str">
        <f>IF(O3406="","",IF(OR(VALUE(LEFT(O3406,2))&gt;IF(RIGHT(J3406,1)="M",7,19),AND(OR(LEFT(O3406,2)={"07","19"}),VALUE(RIGHT(O3406,2))&gt;5)),TRUE,FALSE))</f>
        <v/>
      </c>
    </row>
    <row r="3407" spans="12:20" x14ac:dyDescent="0.25">
      <c r="L3407" s="75">
        <f>COUNTIF($B$2:B3407,B3407)</f>
        <v>0</v>
      </c>
      <c r="M3407" s="75">
        <f>COUNTIF($L$2:L3407,4)</f>
        <v>42</v>
      </c>
      <c r="N3407" s="76" t="str">
        <f t="shared" si="269"/>
        <v>0</v>
      </c>
      <c r="O3407" s="76" t="str">
        <f t="shared" si="265"/>
        <v/>
      </c>
      <c r="P3407" s="75" t="str">
        <f t="shared" si="266"/>
        <v/>
      </c>
      <c r="Q3407" s="77" t="str">
        <f t="shared" si="267"/>
        <v/>
      </c>
      <c r="R3407" s="77" t="str">
        <f t="shared" si="268"/>
        <v/>
      </c>
      <c r="S3407" s="77" t="str">
        <f>IF(O3407="","",IF(OR(VALUE(LEFT(O3407,2))&gt;IF(RIGHT(J3407,1)="M",7,19),AND(OR(LEFT(O3407,2)={"07","19"}),VALUE(RIGHT(O3407,2))&gt;15)),TRUE,FALSE))</f>
        <v/>
      </c>
      <c r="T3407" s="77" t="str">
        <f>IF(O3407="","",IF(OR(VALUE(LEFT(O3407,2))&gt;IF(RIGHT(J3407,1)="M",7,19),AND(OR(LEFT(O3407,2)={"07","19"}),VALUE(RIGHT(O3407,2))&gt;5)),TRUE,FALSE))</f>
        <v/>
      </c>
    </row>
    <row r="3408" spans="12:20" x14ac:dyDescent="0.25">
      <c r="L3408" s="75">
        <f>COUNTIF($B$2:B3408,B3408)</f>
        <v>0</v>
      </c>
      <c r="M3408" s="75">
        <f>COUNTIF($L$2:L3408,4)</f>
        <v>42</v>
      </c>
      <c r="N3408" s="76" t="str">
        <f t="shared" si="269"/>
        <v>0</v>
      </c>
      <c r="O3408" s="76" t="str">
        <f t="shared" si="265"/>
        <v/>
      </c>
      <c r="P3408" s="75" t="str">
        <f t="shared" si="266"/>
        <v/>
      </c>
      <c r="Q3408" s="77" t="str">
        <f t="shared" si="267"/>
        <v/>
      </c>
      <c r="R3408" s="77" t="str">
        <f t="shared" si="268"/>
        <v/>
      </c>
      <c r="S3408" s="77" t="str">
        <f>IF(O3408="","",IF(OR(VALUE(LEFT(O3408,2))&gt;IF(RIGHT(J3408,1)="M",7,19),AND(OR(LEFT(O3408,2)={"07","19"}),VALUE(RIGHT(O3408,2))&gt;15)),TRUE,FALSE))</f>
        <v/>
      </c>
      <c r="T3408" s="77" t="str">
        <f>IF(O3408="","",IF(OR(VALUE(LEFT(O3408,2))&gt;IF(RIGHT(J3408,1)="M",7,19),AND(OR(LEFT(O3408,2)={"07","19"}),VALUE(RIGHT(O3408,2))&gt;5)),TRUE,FALSE))</f>
        <v/>
      </c>
    </row>
    <row r="3409" spans="12:20" x14ac:dyDescent="0.25">
      <c r="L3409" s="75">
        <f>COUNTIF($B$2:B3409,B3409)</f>
        <v>0</v>
      </c>
      <c r="M3409" s="75">
        <f>COUNTIF($L$2:L3409,4)</f>
        <v>42</v>
      </c>
      <c r="N3409" s="76" t="str">
        <f t="shared" si="269"/>
        <v>0</v>
      </c>
      <c r="O3409" s="76" t="str">
        <f t="shared" si="265"/>
        <v/>
      </c>
      <c r="P3409" s="75" t="str">
        <f t="shared" si="266"/>
        <v/>
      </c>
      <c r="Q3409" s="77" t="str">
        <f t="shared" si="267"/>
        <v/>
      </c>
      <c r="R3409" s="77" t="str">
        <f t="shared" si="268"/>
        <v/>
      </c>
      <c r="S3409" s="77" t="str">
        <f>IF(O3409="","",IF(OR(VALUE(LEFT(O3409,2))&gt;IF(RIGHT(J3409,1)="M",7,19),AND(OR(LEFT(O3409,2)={"07","19"}),VALUE(RIGHT(O3409,2))&gt;15)),TRUE,FALSE))</f>
        <v/>
      </c>
      <c r="T3409" s="77" t="str">
        <f>IF(O3409="","",IF(OR(VALUE(LEFT(O3409,2))&gt;IF(RIGHT(J3409,1)="M",7,19),AND(OR(LEFT(O3409,2)={"07","19"}),VALUE(RIGHT(O3409,2))&gt;5)),TRUE,FALSE))</f>
        <v/>
      </c>
    </row>
    <row r="3410" spans="12:20" x14ac:dyDescent="0.25">
      <c r="L3410" s="75">
        <f>COUNTIF($B$2:B3410,B3410)</f>
        <v>0</v>
      </c>
      <c r="M3410" s="75">
        <f>COUNTIF($L$2:L3410,4)</f>
        <v>42</v>
      </c>
      <c r="N3410" s="76" t="str">
        <f t="shared" si="269"/>
        <v>0</v>
      </c>
      <c r="O3410" s="76" t="str">
        <f t="shared" si="265"/>
        <v/>
      </c>
      <c r="P3410" s="75" t="str">
        <f t="shared" si="266"/>
        <v/>
      </c>
      <c r="Q3410" s="77" t="str">
        <f t="shared" si="267"/>
        <v/>
      </c>
      <c r="R3410" s="77" t="str">
        <f t="shared" si="268"/>
        <v/>
      </c>
      <c r="S3410" s="77" t="str">
        <f>IF(O3410="","",IF(OR(VALUE(LEFT(O3410,2))&gt;IF(RIGHT(J3410,1)="M",7,19),AND(OR(LEFT(O3410,2)={"07","19"}),VALUE(RIGHT(O3410,2))&gt;15)),TRUE,FALSE))</f>
        <v/>
      </c>
      <c r="T3410" s="77" t="str">
        <f>IF(O3410="","",IF(OR(VALUE(LEFT(O3410,2))&gt;IF(RIGHT(J3410,1)="M",7,19),AND(OR(LEFT(O3410,2)={"07","19"}),VALUE(RIGHT(O3410,2))&gt;5)),TRUE,FALSE))</f>
        <v/>
      </c>
    </row>
    <row r="3411" spans="12:20" x14ac:dyDescent="0.25">
      <c r="L3411" s="75">
        <f>COUNTIF($B$2:B3411,B3411)</f>
        <v>0</v>
      </c>
      <c r="M3411" s="75">
        <f>COUNTIF($L$2:L3411,4)</f>
        <v>42</v>
      </c>
      <c r="N3411" s="76" t="str">
        <f t="shared" si="269"/>
        <v>0</v>
      </c>
      <c r="O3411" s="76" t="str">
        <f t="shared" si="265"/>
        <v/>
      </c>
      <c r="P3411" s="75" t="str">
        <f t="shared" si="266"/>
        <v/>
      </c>
      <c r="Q3411" s="77" t="str">
        <f t="shared" si="267"/>
        <v/>
      </c>
      <c r="R3411" s="77" t="str">
        <f t="shared" si="268"/>
        <v/>
      </c>
      <c r="S3411" s="77" t="str">
        <f>IF(O3411="","",IF(OR(VALUE(LEFT(O3411,2))&gt;IF(RIGHT(J3411,1)="M",7,19),AND(OR(LEFT(O3411,2)={"07","19"}),VALUE(RIGHT(O3411,2))&gt;15)),TRUE,FALSE))</f>
        <v/>
      </c>
      <c r="T3411" s="77" t="str">
        <f>IF(O3411="","",IF(OR(VALUE(LEFT(O3411,2))&gt;IF(RIGHT(J3411,1)="M",7,19),AND(OR(LEFT(O3411,2)={"07","19"}),VALUE(RIGHT(O3411,2))&gt;5)),TRUE,FALSE))</f>
        <v/>
      </c>
    </row>
    <row r="3412" spans="12:20" x14ac:dyDescent="0.25">
      <c r="L3412" s="75">
        <f>COUNTIF($B$2:B3412,B3412)</f>
        <v>0</v>
      </c>
      <c r="M3412" s="75">
        <f>COUNTIF($L$2:L3412,4)</f>
        <v>42</v>
      </c>
      <c r="N3412" s="76" t="str">
        <f t="shared" si="269"/>
        <v>0</v>
      </c>
      <c r="O3412" s="76" t="str">
        <f t="shared" si="265"/>
        <v/>
      </c>
      <c r="P3412" s="75" t="str">
        <f t="shared" si="266"/>
        <v/>
      </c>
      <c r="Q3412" s="77" t="str">
        <f t="shared" si="267"/>
        <v/>
      </c>
      <c r="R3412" s="77" t="str">
        <f t="shared" si="268"/>
        <v/>
      </c>
      <c r="S3412" s="77" t="str">
        <f>IF(O3412="","",IF(OR(VALUE(LEFT(O3412,2))&gt;IF(RIGHT(J3412,1)="M",7,19),AND(OR(LEFT(O3412,2)={"07","19"}),VALUE(RIGHT(O3412,2))&gt;15)),TRUE,FALSE))</f>
        <v/>
      </c>
      <c r="T3412" s="77" t="str">
        <f>IF(O3412="","",IF(OR(VALUE(LEFT(O3412,2))&gt;IF(RIGHT(J3412,1)="M",7,19),AND(OR(LEFT(O3412,2)={"07","19"}),VALUE(RIGHT(O3412,2))&gt;5)),TRUE,FALSE))</f>
        <v/>
      </c>
    </row>
    <row r="3413" spans="12:20" x14ac:dyDescent="0.25">
      <c r="L3413" s="75">
        <f>COUNTIF($B$2:B3413,B3413)</f>
        <v>0</v>
      </c>
      <c r="M3413" s="75">
        <f>COUNTIF($L$2:L3413,4)</f>
        <v>42</v>
      </c>
      <c r="N3413" s="76" t="str">
        <f t="shared" si="269"/>
        <v>0</v>
      </c>
      <c r="O3413" s="76" t="str">
        <f t="shared" si="265"/>
        <v/>
      </c>
      <c r="P3413" s="75" t="str">
        <f t="shared" si="266"/>
        <v/>
      </c>
      <c r="Q3413" s="77" t="str">
        <f t="shared" si="267"/>
        <v/>
      </c>
      <c r="R3413" s="77" t="str">
        <f t="shared" si="268"/>
        <v/>
      </c>
      <c r="S3413" s="77" t="str">
        <f>IF(O3413="","",IF(OR(VALUE(LEFT(O3413,2))&gt;IF(RIGHT(J3413,1)="M",7,19),AND(OR(LEFT(O3413,2)={"07","19"}),VALUE(RIGHT(O3413,2))&gt;15)),TRUE,FALSE))</f>
        <v/>
      </c>
      <c r="T3413" s="77" t="str">
        <f>IF(O3413="","",IF(OR(VALUE(LEFT(O3413,2))&gt;IF(RIGHT(J3413,1)="M",7,19),AND(OR(LEFT(O3413,2)={"07","19"}),VALUE(RIGHT(O3413,2))&gt;5)),TRUE,FALSE))</f>
        <v/>
      </c>
    </row>
    <row r="3414" spans="12:20" x14ac:dyDescent="0.25">
      <c r="L3414" s="75">
        <f>COUNTIF($B$2:B3414,B3414)</f>
        <v>0</v>
      </c>
      <c r="M3414" s="75">
        <f>COUNTIF($L$2:L3414,4)</f>
        <v>42</v>
      </c>
      <c r="N3414" s="76" t="str">
        <f t="shared" si="269"/>
        <v>0</v>
      </c>
      <c r="O3414" s="76" t="str">
        <f t="shared" si="265"/>
        <v/>
      </c>
      <c r="P3414" s="75" t="str">
        <f t="shared" si="266"/>
        <v/>
      </c>
      <c r="Q3414" s="77" t="str">
        <f t="shared" si="267"/>
        <v/>
      </c>
      <c r="R3414" s="77" t="str">
        <f t="shared" si="268"/>
        <v/>
      </c>
      <c r="S3414" s="77" t="str">
        <f>IF(O3414="","",IF(OR(VALUE(LEFT(O3414,2))&gt;IF(RIGHT(J3414,1)="M",7,19),AND(OR(LEFT(O3414,2)={"07","19"}),VALUE(RIGHT(O3414,2))&gt;15)),TRUE,FALSE))</f>
        <v/>
      </c>
      <c r="T3414" s="77" t="str">
        <f>IF(O3414="","",IF(OR(VALUE(LEFT(O3414,2))&gt;IF(RIGHT(J3414,1)="M",7,19),AND(OR(LEFT(O3414,2)={"07","19"}),VALUE(RIGHT(O3414,2))&gt;5)),TRUE,FALSE))</f>
        <v/>
      </c>
    </row>
    <row r="3415" spans="12:20" x14ac:dyDescent="0.25">
      <c r="L3415" s="75">
        <f>COUNTIF($B$2:B3415,B3415)</f>
        <v>0</v>
      </c>
      <c r="M3415" s="75">
        <f>COUNTIF($L$2:L3415,4)</f>
        <v>42</v>
      </c>
      <c r="N3415" s="76" t="str">
        <f t="shared" si="269"/>
        <v>0</v>
      </c>
      <c r="O3415" s="76" t="str">
        <f t="shared" si="265"/>
        <v/>
      </c>
      <c r="P3415" s="75" t="str">
        <f t="shared" si="266"/>
        <v/>
      </c>
      <c r="Q3415" s="77" t="str">
        <f t="shared" si="267"/>
        <v/>
      </c>
      <c r="R3415" s="77" t="str">
        <f t="shared" si="268"/>
        <v/>
      </c>
      <c r="S3415" s="77" t="str">
        <f>IF(O3415="","",IF(OR(VALUE(LEFT(O3415,2))&gt;IF(RIGHT(J3415,1)="M",7,19),AND(OR(LEFT(O3415,2)={"07","19"}),VALUE(RIGHT(O3415,2))&gt;15)),TRUE,FALSE))</f>
        <v/>
      </c>
      <c r="T3415" s="77" t="str">
        <f>IF(O3415="","",IF(OR(VALUE(LEFT(O3415,2))&gt;IF(RIGHT(J3415,1)="M",7,19),AND(OR(LEFT(O3415,2)={"07","19"}),VALUE(RIGHT(O3415,2))&gt;5)),TRUE,FALSE))</f>
        <v/>
      </c>
    </row>
    <row r="3416" spans="12:20" x14ac:dyDescent="0.25">
      <c r="L3416" s="75">
        <f>COUNTIF($B$2:B3416,B3416)</f>
        <v>0</v>
      </c>
      <c r="M3416" s="75">
        <f>COUNTIF($L$2:L3416,4)</f>
        <v>42</v>
      </c>
      <c r="N3416" s="76" t="str">
        <f t="shared" si="269"/>
        <v>0</v>
      </c>
      <c r="O3416" s="76" t="str">
        <f t="shared" si="265"/>
        <v/>
      </c>
      <c r="P3416" s="75" t="str">
        <f t="shared" si="266"/>
        <v/>
      </c>
      <c r="Q3416" s="77" t="str">
        <f t="shared" si="267"/>
        <v/>
      </c>
      <c r="R3416" s="77" t="str">
        <f t="shared" si="268"/>
        <v/>
      </c>
      <c r="S3416" s="77" t="str">
        <f>IF(O3416="","",IF(OR(VALUE(LEFT(O3416,2))&gt;IF(RIGHT(J3416,1)="M",7,19),AND(OR(LEFT(O3416,2)={"07","19"}),VALUE(RIGHT(O3416,2))&gt;15)),TRUE,FALSE))</f>
        <v/>
      </c>
      <c r="T3416" s="77" t="str">
        <f>IF(O3416="","",IF(OR(VALUE(LEFT(O3416,2))&gt;IF(RIGHT(J3416,1)="M",7,19),AND(OR(LEFT(O3416,2)={"07","19"}),VALUE(RIGHT(O3416,2))&gt;5)),TRUE,FALSE))</f>
        <v/>
      </c>
    </row>
    <row r="3417" spans="12:20" x14ac:dyDescent="0.25">
      <c r="L3417" s="75">
        <f>COUNTIF($B$2:B3417,B3417)</f>
        <v>0</v>
      </c>
      <c r="M3417" s="75">
        <f>COUNTIF($L$2:L3417,4)</f>
        <v>42</v>
      </c>
      <c r="N3417" s="76" t="str">
        <f t="shared" si="269"/>
        <v>0</v>
      </c>
      <c r="O3417" s="76" t="str">
        <f t="shared" si="265"/>
        <v/>
      </c>
      <c r="P3417" s="75" t="str">
        <f t="shared" si="266"/>
        <v/>
      </c>
      <c r="Q3417" s="77" t="str">
        <f t="shared" si="267"/>
        <v/>
      </c>
      <c r="R3417" s="77" t="str">
        <f t="shared" si="268"/>
        <v/>
      </c>
      <c r="S3417" s="77" t="str">
        <f>IF(O3417="","",IF(OR(VALUE(LEFT(O3417,2))&gt;IF(RIGHT(J3417,1)="M",7,19),AND(OR(LEFT(O3417,2)={"07","19"}),VALUE(RIGHT(O3417,2))&gt;15)),TRUE,FALSE))</f>
        <v/>
      </c>
      <c r="T3417" s="77" t="str">
        <f>IF(O3417="","",IF(OR(VALUE(LEFT(O3417,2))&gt;IF(RIGHT(J3417,1)="M",7,19),AND(OR(LEFT(O3417,2)={"07","19"}),VALUE(RIGHT(O3417,2))&gt;5)),TRUE,FALSE))</f>
        <v/>
      </c>
    </row>
    <row r="3418" spans="12:20" x14ac:dyDescent="0.25">
      <c r="L3418" s="75">
        <f>COUNTIF($B$2:B3418,B3418)</f>
        <v>0</v>
      </c>
      <c r="M3418" s="75">
        <f>COUNTIF($L$2:L3418,4)</f>
        <v>42</v>
      </c>
      <c r="N3418" s="76" t="str">
        <f t="shared" si="269"/>
        <v>0</v>
      </c>
      <c r="O3418" s="76" t="str">
        <f t="shared" si="265"/>
        <v/>
      </c>
      <c r="P3418" s="75" t="str">
        <f t="shared" si="266"/>
        <v/>
      </c>
      <c r="Q3418" s="77" t="str">
        <f t="shared" si="267"/>
        <v/>
      </c>
      <c r="R3418" s="77" t="str">
        <f t="shared" si="268"/>
        <v/>
      </c>
      <c r="S3418" s="77" t="str">
        <f>IF(O3418="","",IF(OR(VALUE(LEFT(O3418,2))&gt;IF(RIGHT(J3418,1)="M",7,19),AND(OR(LEFT(O3418,2)={"07","19"}),VALUE(RIGHT(O3418,2))&gt;15)),TRUE,FALSE))</f>
        <v/>
      </c>
      <c r="T3418" s="77" t="str">
        <f>IF(O3418="","",IF(OR(VALUE(LEFT(O3418,2))&gt;IF(RIGHT(J3418,1)="M",7,19),AND(OR(LEFT(O3418,2)={"07","19"}),VALUE(RIGHT(O3418,2))&gt;5)),TRUE,FALSE))</f>
        <v/>
      </c>
    </row>
    <row r="3419" spans="12:20" x14ac:dyDescent="0.25">
      <c r="L3419" s="75">
        <f>COUNTIF($B$2:B3419,B3419)</f>
        <v>0</v>
      </c>
      <c r="M3419" s="75">
        <f>COUNTIF($L$2:L3419,4)</f>
        <v>42</v>
      </c>
      <c r="N3419" s="76" t="str">
        <f t="shared" si="269"/>
        <v>0</v>
      </c>
      <c r="O3419" s="76" t="str">
        <f t="shared" si="265"/>
        <v/>
      </c>
      <c r="P3419" s="75" t="str">
        <f t="shared" si="266"/>
        <v/>
      </c>
      <c r="Q3419" s="77" t="str">
        <f t="shared" si="267"/>
        <v/>
      </c>
      <c r="R3419" s="77" t="str">
        <f t="shared" si="268"/>
        <v/>
      </c>
      <c r="S3419" s="77" t="str">
        <f>IF(O3419="","",IF(OR(VALUE(LEFT(O3419,2))&gt;IF(RIGHT(J3419,1)="M",7,19),AND(OR(LEFT(O3419,2)={"07","19"}),VALUE(RIGHT(O3419,2))&gt;15)),TRUE,FALSE))</f>
        <v/>
      </c>
      <c r="T3419" s="77" t="str">
        <f>IF(O3419="","",IF(OR(VALUE(LEFT(O3419,2))&gt;IF(RIGHT(J3419,1)="M",7,19),AND(OR(LEFT(O3419,2)={"07","19"}),VALUE(RIGHT(O3419,2))&gt;5)),TRUE,FALSE))</f>
        <v/>
      </c>
    </row>
    <row r="3420" spans="12:20" x14ac:dyDescent="0.25">
      <c r="L3420" s="75">
        <f>COUNTIF($B$2:B3420,B3420)</f>
        <v>0</v>
      </c>
      <c r="M3420" s="75">
        <f>COUNTIF($L$2:L3420,4)</f>
        <v>42</v>
      </c>
      <c r="N3420" s="76" t="str">
        <f t="shared" si="269"/>
        <v>0</v>
      </c>
      <c r="O3420" s="76" t="str">
        <f t="shared" si="265"/>
        <v/>
      </c>
      <c r="P3420" s="75" t="str">
        <f t="shared" si="266"/>
        <v/>
      </c>
      <c r="Q3420" s="77" t="str">
        <f t="shared" si="267"/>
        <v/>
      </c>
      <c r="R3420" s="77" t="str">
        <f t="shared" si="268"/>
        <v/>
      </c>
      <c r="S3420" s="77" t="str">
        <f>IF(O3420="","",IF(OR(VALUE(LEFT(O3420,2))&gt;IF(RIGHT(J3420,1)="M",7,19),AND(OR(LEFT(O3420,2)={"07","19"}),VALUE(RIGHT(O3420,2))&gt;15)),TRUE,FALSE))</f>
        <v/>
      </c>
      <c r="T3420" s="77" t="str">
        <f>IF(O3420="","",IF(OR(VALUE(LEFT(O3420,2))&gt;IF(RIGHT(J3420,1)="M",7,19),AND(OR(LEFT(O3420,2)={"07","19"}),VALUE(RIGHT(O3420,2))&gt;5)),TRUE,FALSE))</f>
        <v/>
      </c>
    </row>
    <row r="3421" spans="12:20" x14ac:dyDescent="0.25">
      <c r="L3421" s="75">
        <f>COUNTIF($B$2:B3421,B3421)</f>
        <v>0</v>
      </c>
      <c r="M3421" s="75">
        <f>COUNTIF($L$2:L3421,4)</f>
        <v>42</v>
      </c>
      <c r="N3421" s="76" t="str">
        <f t="shared" si="269"/>
        <v>0</v>
      </c>
      <c r="O3421" s="76" t="str">
        <f t="shared" si="265"/>
        <v/>
      </c>
      <c r="P3421" s="75" t="str">
        <f t="shared" si="266"/>
        <v/>
      </c>
      <c r="Q3421" s="77" t="str">
        <f t="shared" si="267"/>
        <v/>
      </c>
      <c r="R3421" s="77" t="str">
        <f t="shared" si="268"/>
        <v/>
      </c>
      <c r="S3421" s="77" t="str">
        <f>IF(O3421="","",IF(OR(VALUE(LEFT(O3421,2))&gt;IF(RIGHT(J3421,1)="M",7,19),AND(OR(LEFT(O3421,2)={"07","19"}),VALUE(RIGHT(O3421,2))&gt;15)),TRUE,FALSE))</f>
        <v/>
      </c>
      <c r="T3421" s="77" t="str">
        <f>IF(O3421="","",IF(OR(VALUE(LEFT(O3421,2))&gt;IF(RIGHT(J3421,1)="M",7,19),AND(OR(LEFT(O3421,2)={"07","19"}),VALUE(RIGHT(O3421,2))&gt;5)),TRUE,FALSE))</f>
        <v/>
      </c>
    </row>
    <row r="3422" spans="12:20" x14ac:dyDescent="0.25">
      <c r="L3422" s="75">
        <f>COUNTIF($B$2:B3422,B3422)</f>
        <v>0</v>
      </c>
      <c r="M3422" s="75">
        <f>COUNTIF($L$2:L3422,4)</f>
        <v>42</v>
      </c>
      <c r="N3422" s="76" t="str">
        <f t="shared" si="269"/>
        <v>0</v>
      </c>
      <c r="O3422" s="76" t="str">
        <f t="shared" si="265"/>
        <v/>
      </c>
      <c r="P3422" s="75" t="str">
        <f t="shared" si="266"/>
        <v/>
      </c>
      <c r="Q3422" s="77" t="str">
        <f t="shared" si="267"/>
        <v/>
      </c>
      <c r="R3422" s="77" t="str">
        <f t="shared" si="268"/>
        <v/>
      </c>
      <c r="S3422" s="77" t="str">
        <f>IF(O3422="","",IF(OR(VALUE(LEFT(O3422,2))&gt;IF(RIGHT(J3422,1)="M",7,19),AND(OR(LEFT(O3422,2)={"07","19"}),VALUE(RIGHT(O3422,2))&gt;15)),TRUE,FALSE))</f>
        <v/>
      </c>
      <c r="T3422" s="77" t="str">
        <f>IF(O3422="","",IF(OR(VALUE(LEFT(O3422,2))&gt;IF(RIGHT(J3422,1)="M",7,19),AND(OR(LEFT(O3422,2)={"07","19"}),VALUE(RIGHT(O3422,2))&gt;5)),TRUE,FALSE))</f>
        <v/>
      </c>
    </row>
    <row r="3423" spans="12:20" x14ac:dyDescent="0.25">
      <c r="L3423" s="75">
        <f>COUNTIF($B$2:B3423,B3423)</f>
        <v>0</v>
      </c>
      <c r="M3423" s="75">
        <f>COUNTIF($L$2:L3423,4)</f>
        <v>42</v>
      </c>
      <c r="N3423" s="76" t="str">
        <f t="shared" si="269"/>
        <v>0</v>
      </c>
      <c r="O3423" s="76" t="str">
        <f t="shared" si="265"/>
        <v/>
      </c>
      <c r="P3423" s="75" t="str">
        <f t="shared" si="266"/>
        <v/>
      </c>
      <c r="Q3423" s="77" t="str">
        <f t="shared" si="267"/>
        <v/>
      </c>
      <c r="R3423" s="77" t="str">
        <f t="shared" si="268"/>
        <v/>
      </c>
      <c r="S3423" s="77" t="str">
        <f>IF(O3423="","",IF(OR(VALUE(LEFT(O3423,2))&gt;IF(RIGHT(J3423,1)="M",7,19),AND(OR(LEFT(O3423,2)={"07","19"}),VALUE(RIGHT(O3423,2))&gt;15)),TRUE,FALSE))</f>
        <v/>
      </c>
      <c r="T3423" s="77" t="str">
        <f>IF(O3423="","",IF(OR(VALUE(LEFT(O3423,2))&gt;IF(RIGHT(J3423,1)="M",7,19),AND(OR(LEFT(O3423,2)={"07","19"}),VALUE(RIGHT(O3423,2))&gt;5)),TRUE,FALSE))</f>
        <v/>
      </c>
    </row>
    <row r="3424" spans="12:20" x14ac:dyDescent="0.25">
      <c r="L3424" s="75">
        <f>COUNTIF($B$2:B3424,B3424)</f>
        <v>0</v>
      </c>
      <c r="M3424" s="75">
        <f>COUNTIF($L$2:L3424,4)</f>
        <v>42</v>
      </c>
      <c r="N3424" s="76" t="str">
        <f t="shared" si="269"/>
        <v>0</v>
      </c>
      <c r="O3424" s="76" t="str">
        <f t="shared" si="265"/>
        <v/>
      </c>
      <c r="P3424" s="75" t="str">
        <f t="shared" si="266"/>
        <v/>
      </c>
      <c r="Q3424" s="77" t="str">
        <f t="shared" si="267"/>
        <v/>
      </c>
      <c r="R3424" s="77" t="str">
        <f t="shared" si="268"/>
        <v/>
      </c>
      <c r="S3424" s="77" t="str">
        <f>IF(O3424="","",IF(OR(VALUE(LEFT(O3424,2))&gt;IF(RIGHT(J3424,1)="M",7,19),AND(OR(LEFT(O3424,2)={"07","19"}),VALUE(RIGHT(O3424,2))&gt;15)),TRUE,FALSE))</f>
        <v/>
      </c>
      <c r="T3424" s="77" t="str">
        <f>IF(O3424="","",IF(OR(VALUE(LEFT(O3424,2))&gt;IF(RIGHT(J3424,1)="M",7,19),AND(OR(LEFT(O3424,2)={"07","19"}),VALUE(RIGHT(O3424,2))&gt;5)),TRUE,FALSE))</f>
        <v/>
      </c>
    </row>
    <row r="3425" spans="12:20" x14ac:dyDescent="0.25">
      <c r="L3425" s="75">
        <f>COUNTIF($B$2:B3425,B3425)</f>
        <v>0</v>
      </c>
      <c r="M3425" s="75">
        <f>COUNTIF($L$2:L3425,4)</f>
        <v>42</v>
      </c>
      <c r="N3425" s="76" t="str">
        <f t="shared" si="269"/>
        <v>0</v>
      </c>
      <c r="O3425" s="76" t="str">
        <f t="shared" si="265"/>
        <v/>
      </c>
      <c r="P3425" s="75" t="str">
        <f t="shared" si="266"/>
        <v/>
      </c>
      <c r="Q3425" s="77" t="str">
        <f t="shared" si="267"/>
        <v/>
      </c>
      <c r="R3425" s="77" t="str">
        <f t="shared" si="268"/>
        <v/>
      </c>
      <c r="S3425" s="77" t="str">
        <f>IF(O3425="","",IF(OR(VALUE(LEFT(O3425,2))&gt;IF(RIGHT(J3425,1)="M",7,19),AND(OR(LEFT(O3425,2)={"07","19"}),VALUE(RIGHT(O3425,2))&gt;15)),TRUE,FALSE))</f>
        <v/>
      </c>
      <c r="T3425" s="77" t="str">
        <f>IF(O3425="","",IF(OR(VALUE(LEFT(O3425,2))&gt;IF(RIGHT(J3425,1)="M",7,19),AND(OR(LEFT(O3425,2)={"07","19"}),VALUE(RIGHT(O3425,2))&gt;5)),TRUE,FALSE))</f>
        <v/>
      </c>
    </row>
    <row r="3426" spans="12:20" x14ac:dyDescent="0.25">
      <c r="L3426" s="75">
        <f>COUNTIF($B$2:B3426,B3426)</f>
        <v>0</v>
      </c>
      <c r="M3426" s="75">
        <f>COUNTIF($L$2:L3426,4)</f>
        <v>42</v>
      </c>
      <c r="N3426" s="76" t="str">
        <f t="shared" si="269"/>
        <v>0</v>
      </c>
      <c r="O3426" s="76" t="str">
        <f t="shared" si="265"/>
        <v/>
      </c>
      <c r="P3426" s="75" t="str">
        <f t="shared" si="266"/>
        <v/>
      </c>
      <c r="Q3426" s="77" t="str">
        <f t="shared" si="267"/>
        <v/>
      </c>
      <c r="R3426" s="77" t="str">
        <f t="shared" si="268"/>
        <v/>
      </c>
      <c r="S3426" s="77" t="str">
        <f>IF(O3426="","",IF(OR(VALUE(LEFT(O3426,2))&gt;IF(RIGHT(J3426,1)="M",7,19),AND(OR(LEFT(O3426,2)={"07","19"}),VALUE(RIGHT(O3426,2))&gt;15)),TRUE,FALSE))</f>
        <v/>
      </c>
      <c r="T3426" s="77" t="str">
        <f>IF(O3426="","",IF(OR(VALUE(LEFT(O3426,2))&gt;IF(RIGHT(J3426,1)="M",7,19),AND(OR(LEFT(O3426,2)={"07","19"}),VALUE(RIGHT(O3426,2))&gt;5)),TRUE,FALSE))</f>
        <v/>
      </c>
    </row>
    <row r="3427" spans="12:20" x14ac:dyDescent="0.25">
      <c r="L3427" s="75">
        <f>COUNTIF($B$2:B3427,B3427)</f>
        <v>0</v>
      </c>
      <c r="M3427" s="75">
        <f>COUNTIF($L$2:L3427,4)</f>
        <v>42</v>
      </c>
      <c r="N3427" s="76" t="str">
        <f t="shared" si="269"/>
        <v>0</v>
      </c>
      <c r="O3427" s="76" t="str">
        <f t="shared" si="265"/>
        <v/>
      </c>
      <c r="P3427" s="75" t="str">
        <f t="shared" si="266"/>
        <v/>
      </c>
      <c r="Q3427" s="77" t="str">
        <f t="shared" si="267"/>
        <v/>
      </c>
      <c r="R3427" s="77" t="str">
        <f t="shared" si="268"/>
        <v/>
      </c>
      <c r="S3427" s="77" t="str">
        <f>IF(O3427="","",IF(OR(VALUE(LEFT(O3427,2))&gt;IF(RIGHT(J3427,1)="M",7,19),AND(OR(LEFT(O3427,2)={"07","19"}),VALUE(RIGHT(O3427,2))&gt;15)),TRUE,FALSE))</f>
        <v/>
      </c>
      <c r="T3427" s="77" t="str">
        <f>IF(O3427="","",IF(OR(VALUE(LEFT(O3427,2))&gt;IF(RIGHT(J3427,1)="M",7,19),AND(OR(LEFT(O3427,2)={"07","19"}),VALUE(RIGHT(O3427,2))&gt;5)),TRUE,FALSE))</f>
        <v/>
      </c>
    </row>
    <row r="3428" spans="12:20" x14ac:dyDescent="0.25">
      <c r="L3428" s="75">
        <f>COUNTIF($B$2:B3428,B3428)</f>
        <v>0</v>
      </c>
      <c r="M3428" s="75">
        <f>COUNTIF($L$2:L3428,4)</f>
        <v>42</v>
      </c>
      <c r="N3428" s="76" t="str">
        <f t="shared" si="269"/>
        <v>0</v>
      </c>
      <c r="O3428" s="76" t="str">
        <f t="shared" si="265"/>
        <v/>
      </c>
      <c r="P3428" s="75" t="str">
        <f t="shared" si="266"/>
        <v/>
      </c>
      <c r="Q3428" s="77" t="str">
        <f t="shared" si="267"/>
        <v/>
      </c>
      <c r="R3428" s="77" t="str">
        <f t="shared" si="268"/>
        <v/>
      </c>
      <c r="S3428" s="77" t="str">
        <f>IF(O3428="","",IF(OR(VALUE(LEFT(O3428,2))&gt;IF(RIGHT(J3428,1)="M",7,19),AND(OR(LEFT(O3428,2)={"07","19"}),VALUE(RIGHT(O3428,2))&gt;15)),TRUE,FALSE))</f>
        <v/>
      </c>
      <c r="T3428" s="77" t="str">
        <f>IF(O3428="","",IF(OR(VALUE(LEFT(O3428,2))&gt;IF(RIGHT(J3428,1)="M",7,19),AND(OR(LEFT(O3428,2)={"07","19"}),VALUE(RIGHT(O3428,2))&gt;5)),TRUE,FALSE))</f>
        <v/>
      </c>
    </row>
    <row r="3429" spans="12:20" x14ac:dyDescent="0.25">
      <c r="L3429" s="75">
        <f>COUNTIF($B$2:B3429,B3429)</f>
        <v>0</v>
      </c>
      <c r="M3429" s="75">
        <f>COUNTIF($L$2:L3429,4)</f>
        <v>42</v>
      </c>
      <c r="N3429" s="76" t="str">
        <f t="shared" si="269"/>
        <v>0</v>
      </c>
      <c r="O3429" s="76" t="str">
        <f t="shared" si="265"/>
        <v/>
      </c>
      <c r="P3429" s="75" t="str">
        <f t="shared" si="266"/>
        <v/>
      </c>
      <c r="Q3429" s="77" t="str">
        <f t="shared" si="267"/>
        <v/>
      </c>
      <c r="R3429" s="77" t="str">
        <f t="shared" si="268"/>
        <v/>
      </c>
      <c r="S3429" s="77" t="str">
        <f>IF(O3429="","",IF(OR(VALUE(LEFT(O3429,2))&gt;IF(RIGHT(J3429,1)="M",7,19),AND(OR(LEFT(O3429,2)={"07","19"}),VALUE(RIGHT(O3429,2))&gt;15)),TRUE,FALSE))</f>
        <v/>
      </c>
      <c r="T3429" s="77" t="str">
        <f>IF(O3429="","",IF(OR(VALUE(LEFT(O3429,2))&gt;IF(RIGHT(J3429,1)="M",7,19),AND(OR(LEFT(O3429,2)={"07","19"}),VALUE(RIGHT(O3429,2))&gt;5)),TRUE,FALSE))</f>
        <v/>
      </c>
    </row>
    <row r="3430" spans="12:20" x14ac:dyDescent="0.25">
      <c r="L3430" s="75">
        <f>COUNTIF($B$2:B3430,B3430)</f>
        <v>0</v>
      </c>
      <c r="M3430" s="75">
        <f>COUNTIF($L$2:L3430,4)</f>
        <v>42</v>
      </c>
      <c r="N3430" s="76" t="str">
        <f t="shared" si="269"/>
        <v>0</v>
      </c>
      <c r="O3430" s="76" t="str">
        <f t="shared" si="265"/>
        <v/>
      </c>
      <c r="P3430" s="75" t="str">
        <f t="shared" si="266"/>
        <v/>
      </c>
      <c r="Q3430" s="77" t="str">
        <f t="shared" si="267"/>
        <v/>
      </c>
      <c r="R3430" s="77" t="str">
        <f t="shared" si="268"/>
        <v/>
      </c>
      <c r="S3430" s="77" t="str">
        <f>IF(O3430="","",IF(OR(VALUE(LEFT(O3430,2))&gt;IF(RIGHT(J3430,1)="M",7,19),AND(OR(LEFT(O3430,2)={"07","19"}),VALUE(RIGHT(O3430,2))&gt;15)),TRUE,FALSE))</f>
        <v/>
      </c>
      <c r="T3430" s="77" t="str">
        <f>IF(O3430="","",IF(OR(VALUE(LEFT(O3430,2))&gt;IF(RIGHT(J3430,1)="M",7,19),AND(OR(LEFT(O3430,2)={"07","19"}),VALUE(RIGHT(O3430,2))&gt;5)),TRUE,FALSE))</f>
        <v/>
      </c>
    </row>
    <row r="3431" spans="12:20" x14ac:dyDescent="0.25">
      <c r="L3431" s="75">
        <f>COUNTIF($B$2:B3431,B3431)</f>
        <v>0</v>
      </c>
      <c r="M3431" s="75">
        <f>COUNTIF($L$2:L3431,4)</f>
        <v>42</v>
      </c>
      <c r="N3431" s="76" t="str">
        <f t="shared" si="269"/>
        <v>0</v>
      </c>
      <c r="O3431" s="76" t="str">
        <f t="shared" si="265"/>
        <v/>
      </c>
      <c r="P3431" s="75" t="str">
        <f t="shared" si="266"/>
        <v/>
      </c>
      <c r="Q3431" s="77" t="str">
        <f t="shared" si="267"/>
        <v/>
      </c>
      <c r="R3431" s="77" t="str">
        <f t="shared" si="268"/>
        <v/>
      </c>
      <c r="S3431" s="77" t="str">
        <f>IF(O3431="","",IF(OR(VALUE(LEFT(O3431,2))&gt;IF(RIGHT(J3431,1)="M",7,19),AND(OR(LEFT(O3431,2)={"07","19"}),VALUE(RIGHT(O3431,2))&gt;15)),TRUE,FALSE))</f>
        <v/>
      </c>
      <c r="T3431" s="77" t="str">
        <f>IF(O3431="","",IF(OR(VALUE(LEFT(O3431,2))&gt;IF(RIGHT(J3431,1)="M",7,19),AND(OR(LEFT(O3431,2)={"07","19"}),VALUE(RIGHT(O3431,2))&gt;5)),TRUE,FALSE))</f>
        <v/>
      </c>
    </row>
    <row r="3432" spans="12:20" x14ac:dyDescent="0.25">
      <c r="L3432" s="75">
        <f>COUNTIF($B$2:B3432,B3432)</f>
        <v>0</v>
      </c>
      <c r="M3432" s="75">
        <f>COUNTIF($L$2:L3432,4)</f>
        <v>42</v>
      </c>
      <c r="N3432" s="76" t="str">
        <f t="shared" si="269"/>
        <v>0</v>
      </c>
      <c r="O3432" s="76" t="str">
        <f t="shared" si="265"/>
        <v/>
      </c>
      <c r="P3432" s="75" t="str">
        <f t="shared" si="266"/>
        <v/>
      </c>
      <c r="Q3432" s="77" t="str">
        <f t="shared" si="267"/>
        <v/>
      </c>
      <c r="R3432" s="77" t="str">
        <f t="shared" si="268"/>
        <v/>
      </c>
      <c r="S3432" s="77" t="str">
        <f>IF(O3432="","",IF(OR(VALUE(LEFT(O3432,2))&gt;IF(RIGHT(J3432,1)="M",7,19),AND(OR(LEFT(O3432,2)={"07","19"}),VALUE(RIGHT(O3432,2))&gt;15)),TRUE,FALSE))</f>
        <v/>
      </c>
      <c r="T3432" s="77" t="str">
        <f>IF(O3432="","",IF(OR(VALUE(LEFT(O3432,2))&gt;IF(RIGHT(J3432,1)="M",7,19),AND(OR(LEFT(O3432,2)={"07","19"}),VALUE(RIGHT(O3432,2))&gt;5)),TRUE,FALSE))</f>
        <v/>
      </c>
    </row>
    <row r="3433" spans="12:20" x14ac:dyDescent="0.25">
      <c r="L3433" s="75">
        <f>COUNTIF($B$2:B3433,B3433)</f>
        <v>0</v>
      </c>
      <c r="M3433" s="75">
        <f>COUNTIF($L$2:L3433,4)</f>
        <v>42</v>
      </c>
      <c r="N3433" s="76" t="str">
        <f t="shared" si="269"/>
        <v>0</v>
      </c>
      <c r="O3433" s="76" t="str">
        <f t="shared" si="265"/>
        <v/>
      </c>
      <c r="P3433" s="75" t="str">
        <f t="shared" si="266"/>
        <v/>
      </c>
      <c r="Q3433" s="77" t="str">
        <f t="shared" si="267"/>
        <v/>
      </c>
      <c r="R3433" s="77" t="str">
        <f t="shared" si="268"/>
        <v/>
      </c>
      <c r="S3433" s="77" t="str">
        <f>IF(O3433="","",IF(OR(VALUE(LEFT(O3433,2))&gt;IF(RIGHT(J3433,1)="M",7,19),AND(OR(LEFT(O3433,2)={"07","19"}),VALUE(RIGHT(O3433,2))&gt;15)),TRUE,FALSE))</f>
        <v/>
      </c>
      <c r="T3433" s="77" t="str">
        <f>IF(O3433="","",IF(OR(VALUE(LEFT(O3433,2))&gt;IF(RIGHT(J3433,1)="M",7,19),AND(OR(LEFT(O3433,2)={"07","19"}),VALUE(RIGHT(O3433,2))&gt;5)),TRUE,FALSE))</f>
        <v/>
      </c>
    </row>
    <row r="3434" spans="12:20" x14ac:dyDescent="0.25">
      <c r="L3434" s="75">
        <f>COUNTIF($B$2:B3434,B3434)</f>
        <v>0</v>
      </c>
      <c r="M3434" s="75">
        <f>COUNTIF($L$2:L3434,4)</f>
        <v>42</v>
      </c>
      <c r="N3434" s="76" t="str">
        <f t="shared" si="269"/>
        <v>0</v>
      </c>
      <c r="O3434" s="76" t="str">
        <f t="shared" si="265"/>
        <v/>
      </c>
      <c r="P3434" s="75" t="str">
        <f t="shared" si="266"/>
        <v/>
      </c>
      <c r="Q3434" s="77" t="str">
        <f t="shared" si="267"/>
        <v/>
      </c>
      <c r="R3434" s="77" t="str">
        <f t="shared" si="268"/>
        <v/>
      </c>
      <c r="S3434" s="77" t="str">
        <f>IF(O3434="","",IF(OR(VALUE(LEFT(O3434,2))&gt;IF(RIGHT(J3434,1)="M",7,19),AND(OR(LEFT(O3434,2)={"07","19"}),VALUE(RIGHT(O3434,2))&gt;15)),TRUE,FALSE))</f>
        <v/>
      </c>
      <c r="T3434" s="77" t="str">
        <f>IF(O3434="","",IF(OR(VALUE(LEFT(O3434,2))&gt;IF(RIGHT(J3434,1)="M",7,19),AND(OR(LEFT(O3434,2)={"07","19"}),VALUE(RIGHT(O3434,2))&gt;5)),TRUE,FALSE))</f>
        <v/>
      </c>
    </row>
    <row r="3435" spans="12:20" x14ac:dyDescent="0.25">
      <c r="L3435" s="75">
        <f>COUNTIF($B$2:B3435,B3435)</f>
        <v>0</v>
      </c>
      <c r="M3435" s="75">
        <f>COUNTIF($L$2:L3435,4)</f>
        <v>42</v>
      </c>
      <c r="N3435" s="76" t="str">
        <f t="shared" si="269"/>
        <v>0</v>
      </c>
      <c r="O3435" s="76" t="str">
        <f t="shared" si="265"/>
        <v/>
      </c>
      <c r="P3435" s="75" t="str">
        <f t="shared" si="266"/>
        <v/>
      </c>
      <c r="Q3435" s="77" t="str">
        <f t="shared" si="267"/>
        <v/>
      </c>
      <c r="R3435" s="77" t="str">
        <f t="shared" si="268"/>
        <v/>
      </c>
      <c r="S3435" s="77" t="str">
        <f>IF(O3435="","",IF(OR(VALUE(LEFT(O3435,2))&gt;IF(RIGHT(J3435,1)="M",7,19),AND(OR(LEFT(O3435,2)={"07","19"}),VALUE(RIGHT(O3435,2))&gt;15)),TRUE,FALSE))</f>
        <v/>
      </c>
      <c r="T3435" s="77" t="str">
        <f>IF(O3435="","",IF(OR(VALUE(LEFT(O3435,2))&gt;IF(RIGHT(J3435,1)="M",7,19),AND(OR(LEFT(O3435,2)={"07","19"}),VALUE(RIGHT(O3435,2))&gt;5)),TRUE,FALSE))</f>
        <v/>
      </c>
    </row>
    <row r="3436" spans="12:20" x14ac:dyDescent="0.25">
      <c r="L3436" s="75">
        <f>COUNTIF($B$2:B3436,B3436)</f>
        <v>0</v>
      </c>
      <c r="M3436" s="75">
        <f>COUNTIF($L$2:L3436,4)</f>
        <v>42</v>
      </c>
      <c r="N3436" s="76" t="str">
        <f t="shared" si="269"/>
        <v>0</v>
      </c>
      <c r="O3436" s="76" t="str">
        <f t="shared" si="265"/>
        <v/>
      </c>
      <c r="P3436" s="75" t="str">
        <f t="shared" si="266"/>
        <v/>
      </c>
      <c r="Q3436" s="77" t="str">
        <f t="shared" si="267"/>
        <v/>
      </c>
      <c r="R3436" s="77" t="str">
        <f t="shared" si="268"/>
        <v/>
      </c>
      <c r="S3436" s="77" t="str">
        <f>IF(O3436="","",IF(OR(VALUE(LEFT(O3436,2))&gt;IF(RIGHT(J3436,1)="M",7,19),AND(OR(LEFT(O3436,2)={"07","19"}),VALUE(RIGHT(O3436,2))&gt;15)),TRUE,FALSE))</f>
        <v/>
      </c>
      <c r="T3436" s="77" t="str">
        <f>IF(O3436="","",IF(OR(VALUE(LEFT(O3436,2))&gt;IF(RIGHT(J3436,1)="M",7,19),AND(OR(LEFT(O3436,2)={"07","19"}),VALUE(RIGHT(O3436,2))&gt;5)),TRUE,FALSE))</f>
        <v/>
      </c>
    </row>
    <row r="3437" spans="12:20" x14ac:dyDescent="0.25">
      <c r="L3437" s="75">
        <f>COUNTIF($B$2:B3437,B3437)</f>
        <v>0</v>
      </c>
      <c r="M3437" s="75">
        <f>COUNTIF($L$2:L3437,4)</f>
        <v>42</v>
      </c>
      <c r="N3437" s="76" t="str">
        <f t="shared" si="269"/>
        <v>0</v>
      </c>
      <c r="O3437" s="76" t="str">
        <f t="shared" si="265"/>
        <v/>
      </c>
      <c r="P3437" s="75" t="str">
        <f t="shared" si="266"/>
        <v/>
      </c>
      <c r="Q3437" s="77" t="str">
        <f t="shared" si="267"/>
        <v/>
      </c>
      <c r="R3437" s="77" t="str">
        <f t="shared" si="268"/>
        <v/>
      </c>
      <c r="S3437" s="77" t="str">
        <f>IF(O3437="","",IF(OR(VALUE(LEFT(O3437,2))&gt;IF(RIGHT(J3437,1)="M",7,19),AND(OR(LEFT(O3437,2)={"07","19"}),VALUE(RIGHT(O3437,2))&gt;15)),TRUE,FALSE))</f>
        <v/>
      </c>
      <c r="T3437" s="77" t="str">
        <f>IF(O3437="","",IF(OR(VALUE(LEFT(O3437,2))&gt;IF(RIGHT(J3437,1)="M",7,19),AND(OR(LEFT(O3437,2)={"07","19"}),VALUE(RIGHT(O3437,2))&gt;5)),TRUE,FALSE))</f>
        <v/>
      </c>
    </row>
    <row r="3438" spans="12:20" x14ac:dyDescent="0.25">
      <c r="L3438" s="75">
        <f>COUNTIF($B$2:B3438,B3438)</f>
        <v>0</v>
      </c>
      <c r="M3438" s="75">
        <f>COUNTIF($L$2:L3438,4)</f>
        <v>42</v>
      </c>
      <c r="N3438" s="76" t="str">
        <f t="shared" si="269"/>
        <v>0</v>
      </c>
      <c r="O3438" s="76" t="str">
        <f t="shared" si="265"/>
        <v/>
      </c>
      <c r="P3438" s="75" t="str">
        <f t="shared" si="266"/>
        <v/>
      </c>
      <c r="Q3438" s="77" t="str">
        <f t="shared" si="267"/>
        <v/>
      </c>
      <c r="R3438" s="77" t="str">
        <f t="shared" si="268"/>
        <v/>
      </c>
      <c r="S3438" s="77" t="str">
        <f>IF(O3438="","",IF(OR(VALUE(LEFT(O3438,2))&gt;IF(RIGHT(J3438,1)="M",7,19),AND(OR(LEFT(O3438,2)={"07","19"}),VALUE(RIGHT(O3438,2))&gt;15)),TRUE,FALSE))</f>
        <v/>
      </c>
      <c r="T3438" s="77" t="str">
        <f>IF(O3438="","",IF(OR(VALUE(LEFT(O3438,2))&gt;IF(RIGHT(J3438,1)="M",7,19),AND(OR(LEFT(O3438,2)={"07","19"}),VALUE(RIGHT(O3438,2))&gt;5)),TRUE,FALSE))</f>
        <v/>
      </c>
    </row>
    <row r="3439" spans="12:20" x14ac:dyDescent="0.25">
      <c r="L3439" s="75">
        <f>COUNTIF($B$2:B3439,B3439)</f>
        <v>0</v>
      </c>
      <c r="M3439" s="75">
        <f>COUNTIF($L$2:L3439,4)</f>
        <v>42</v>
      </c>
      <c r="N3439" s="76" t="str">
        <f t="shared" si="269"/>
        <v>0</v>
      </c>
      <c r="O3439" s="76" t="str">
        <f t="shared" si="265"/>
        <v/>
      </c>
      <c r="P3439" s="75" t="str">
        <f t="shared" si="266"/>
        <v/>
      </c>
      <c r="Q3439" s="77" t="str">
        <f t="shared" si="267"/>
        <v/>
      </c>
      <c r="R3439" s="77" t="str">
        <f t="shared" si="268"/>
        <v/>
      </c>
      <c r="S3439" s="77" t="str">
        <f>IF(O3439="","",IF(OR(VALUE(LEFT(O3439,2))&gt;IF(RIGHT(J3439,1)="M",7,19),AND(OR(LEFT(O3439,2)={"07","19"}),VALUE(RIGHT(O3439,2))&gt;15)),TRUE,FALSE))</f>
        <v/>
      </c>
      <c r="T3439" s="77" t="str">
        <f>IF(O3439="","",IF(OR(VALUE(LEFT(O3439,2))&gt;IF(RIGHT(J3439,1)="M",7,19),AND(OR(LEFT(O3439,2)={"07","19"}),VALUE(RIGHT(O3439,2))&gt;5)),TRUE,FALSE))</f>
        <v/>
      </c>
    </row>
    <row r="3440" spans="12:20" x14ac:dyDescent="0.25">
      <c r="L3440" s="75">
        <f>COUNTIF($B$2:B3440,B3440)</f>
        <v>0</v>
      </c>
      <c r="M3440" s="75">
        <f>COUNTIF($L$2:L3440,4)</f>
        <v>42</v>
      </c>
      <c r="N3440" s="76" t="str">
        <f t="shared" si="269"/>
        <v>0</v>
      </c>
      <c r="O3440" s="76" t="str">
        <f t="shared" si="265"/>
        <v/>
      </c>
      <c r="P3440" s="75" t="str">
        <f t="shared" si="266"/>
        <v/>
      </c>
      <c r="Q3440" s="77" t="str">
        <f t="shared" si="267"/>
        <v/>
      </c>
      <c r="R3440" s="77" t="str">
        <f t="shared" si="268"/>
        <v/>
      </c>
      <c r="S3440" s="77" t="str">
        <f>IF(O3440="","",IF(OR(VALUE(LEFT(O3440,2))&gt;IF(RIGHT(J3440,1)="M",7,19),AND(OR(LEFT(O3440,2)={"07","19"}),VALUE(RIGHT(O3440,2))&gt;15)),TRUE,FALSE))</f>
        <v/>
      </c>
      <c r="T3440" s="77" t="str">
        <f>IF(O3440="","",IF(OR(VALUE(LEFT(O3440,2))&gt;IF(RIGHT(J3440,1)="M",7,19),AND(OR(LEFT(O3440,2)={"07","19"}),VALUE(RIGHT(O3440,2))&gt;5)),TRUE,FALSE))</f>
        <v/>
      </c>
    </row>
    <row r="3441" spans="12:20" x14ac:dyDescent="0.25">
      <c r="L3441" s="75">
        <f>COUNTIF($B$2:B3441,B3441)</f>
        <v>0</v>
      </c>
      <c r="M3441" s="75">
        <f>COUNTIF($L$2:L3441,4)</f>
        <v>42</v>
      </c>
      <c r="N3441" s="76" t="str">
        <f t="shared" si="269"/>
        <v>0</v>
      </c>
      <c r="O3441" s="76" t="str">
        <f t="shared" si="265"/>
        <v/>
      </c>
      <c r="P3441" s="75" t="str">
        <f t="shared" si="266"/>
        <v/>
      </c>
      <c r="Q3441" s="77" t="str">
        <f t="shared" si="267"/>
        <v/>
      </c>
      <c r="R3441" s="77" t="str">
        <f t="shared" si="268"/>
        <v/>
      </c>
      <c r="S3441" s="77" t="str">
        <f>IF(O3441="","",IF(OR(VALUE(LEFT(O3441,2))&gt;IF(RIGHT(J3441,1)="M",7,19),AND(OR(LEFT(O3441,2)={"07","19"}),VALUE(RIGHT(O3441,2))&gt;15)),TRUE,FALSE))</f>
        <v/>
      </c>
      <c r="T3441" s="77" t="str">
        <f>IF(O3441="","",IF(OR(VALUE(LEFT(O3441,2))&gt;IF(RIGHT(J3441,1)="M",7,19),AND(OR(LEFT(O3441,2)={"07","19"}),VALUE(RIGHT(O3441,2))&gt;5)),TRUE,FALSE))</f>
        <v/>
      </c>
    </row>
    <row r="3442" spans="12:20" x14ac:dyDescent="0.25">
      <c r="L3442" s="75">
        <f>COUNTIF($B$2:B3442,B3442)</f>
        <v>0</v>
      </c>
      <c r="M3442" s="75">
        <f>COUNTIF($L$2:L3442,4)</f>
        <v>42</v>
      </c>
      <c r="N3442" s="76" t="str">
        <f t="shared" si="269"/>
        <v>0</v>
      </c>
      <c r="O3442" s="76" t="str">
        <f t="shared" si="265"/>
        <v/>
      </c>
      <c r="P3442" s="75" t="str">
        <f t="shared" si="266"/>
        <v/>
      </c>
      <c r="Q3442" s="77" t="str">
        <f t="shared" si="267"/>
        <v/>
      </c>
      <c r="R3442" s="77" t="str">
        <f t="shared" si="268"/>
        <v/>
      </c>
      <c r="S3442" s="77" t="str">
        <f>IF(O3442="","",IF(OR(VALUE(LEFT(O3442,2))&gt;IF(RIGHT(J3442,1)="M",7,19),AND(OR(LEFT(O3442,2)={"07","19"}),VALUE(RIGHT(O3442,2))&gt;15)),TRUE,FALSE))</f>
        <v/>
      </c>
      <c r="T3442" s="77" t="str">
        <f>IF(O3442="","",IF(OR(VALUE(LEFT(O3442,2))&gt;IF(RIGHT(J3442,1)="M",7,19),AND(OR(LEFT(O3442,2)={"07","19"}),VALUE(RIGHT(O3442,2))&gt;5)),TRUE,FALSE))</f>
        <v/>
      </c>
    </row>
    <row r="3443" spans="12:20" x14ac:dyDescent="0.25">
      <c r="L3443" s="75">
        <f>COUNTIF($B$2:B3443,B3443)</f>
        <v>0</v>
      </c>
      <c r="M3443" s="75">
        <f>COUNTIF($L$2:L3443,4)</f>
        <v>42</v>
      </c>
      <c r="N3443" s="76" t="str">
        <f t="shared" si="269"/>
        <v>0</v>
      </c>
      <c r="O3443" s="76" t="str">
        <f t="shared" si="265"/>
        <v/>
      </c>
      <c r="P3443" s="75" t="str">
        <f t="shared" si="266"/>
        <v/>
      </c>
      <c r="Q3443" s="77" t="str">
        <f t="shared" si="267"/>
        <v/>
      </c>
      <c r="R3443" s="77" t="str">
        <f t="shared" si="268"/>
        <v/>
      </c>
      <c r="S3443" s="77" t="str">
        <f>IF(O3443="","",IF(OR(VALUE(LEFT(O3443,2))&gt;IF(RIGHT(J3443,1)="M",7,19),AND(OR(LEFT(O3443,2)={"07","19"}),VALUE(RIGHT(O3443,2))&gt;15)),TRUE,FALSE))</f>
        <v/>
      </c>
      <c r="T3443" s="77" t="str">
        <f>IF(O3443="","",IF(OR(VALUE(LEFT(O3443,2))&gt;IF(RIGHT(J3443,1)="M",7,19),AND(OR(LEFT(O3443,2)={"07","19"}),VALUE(RIGHT(O3443,2))&gt;5)),TRUE,FALSE))</f>
        <v/>
      </c>
    </row>
    <row r="3444" spans="12:20" x14ac:dyDescent="0.25">
      <c r="L3444" s="75">
        <f>COUNTIF($B$2:B3444,B3444)</f>
        <v>0</v>
      </c>
      <c r="M3444" s="75">
        <f>COUNTIF($L$2:L3444,4)</f>
        <v>42</v>
      </c>
      <c r="N3444" s="76" t="str">
        <f t="shared" si="269"/>
        <v>0</v>
      </c>
      <c r="O3444" s="76" t="str">
        <f t="shared" si="265"/>
        <v/>
      </c>
      <c r="P3444" s="75" t="str">
        <f t="shared" si="266"/>
        <v/>
      </c>
      <c r="Q3444" s="77" t="str">
        <f t="shared" si="267"/>
        <v/>
      </c>
      <c r="R3444" s="77" t="str">
        <f t="shared" si="268"/>
        <v/>
      </c>
      <c r="S3444" s="77" t="str">
        <f>IF(O3444="","",IF(OR(VALUE(LEFT(O3444,2))&gt;IF(RIGHT(J3444,1)="M",7,19),AND(OR(LEFT(O3444,2)={"07","19"}),VALUE(RIGHT(O3444,2))&gt;15)),TRUE,FALSE))</f>
        <v/>
      </c>
      <c r="T3444" s="77" t="str">
        <f>IF(O3444="","",IF(OR(VALUE(LEFT(O3444,2))&gt;IF(RIGHT(J3444,1)="M",7,19),AND(OR(LEFT(O3444,2)={"07","19"}),VALUE(RIGHT(O3444,2))&gt;5)),TRUE,FALSE))</f>
        <v/>
      </c>
    </row>
    <row r="3445" spans="12:20" x14ac:dyDescent="0.25">
      <c r="L3445" s="75">
        <f>COUNTIF($B$2:B3445,B3445)</f>
        <v>0</v>
      </c>
      <c r="M3445" s="75">
        <f>COUNTIF($L$2:L3445,4)</f>
        <v>42</v>
      </c>
      <c r="N3445" s="76" t="str">
        <f t="shared" si="269"/>
        <v>0</v>
      </c>
      <c r="O3445" s="76" t="str">
        <f t="shared" si="265"/>
        <v/>
      </c>
      <c r="P3445" s="75" t="str">
        <f t="shared" si="266"/>
        <v/>
      </c>
      <c r="Q3445" s="77" t="str">
        <f t="shared" si="267"/>
        <v/>
      </c>
      <c r="R3445" s="77" t="str">
        <f t="shared" si="268"/>
        <v/>
      </c>
      <c r="S3445" s="77" t="str">
        <f>IF(O3445="","",IF(OR(VALUE(LEFT(O3445,2))&gt;IF(RIGHT(J3445,1)="M",7,19),AND(OR(LEFT(O3445,2)={"07","19"}),VALUE(RIGHT(O3445,2))&gt;15)),TRUE,FALSE))</f>
        <v/>
      </c>
      <c r="T3445" s="77" t="str">
        <f>IF(O3445="","",IF(OR(VALUE(LEFT(O3445,2))&gt;IF(RIGHT(J3445,1)="M",7,19),AND(OR(LEFT(O3445,2)={"07","19"}),VALUE(RIGHT(O3445,2))&gt;5)),TRUE,FALSE))</f>
        <v/>
      </c>
    </row>
    <row r="3446" spans="12:20" x14ac:dyDescent="0.25">
      <c r="L3446" s="75">
        <f>COUNTIF($B$2:B3446,B3446)</f>
        <v>0</v>
      </c>
      <c r="M3446" s="75">
        <f>COUNTIF($L$2:L3446,4)</f>
        <v>42</v>
      </c>
      <c r="N3446" s="76" t="str">
        <f t="shared" si="269"/>
        <v>0</v>
      </c>
      <c r="O3446" s="76" t="str">
        <f t="shared" si="265"/>
        <v/>
      </c>
      <c r="P3446" s="75" t="str">
        <f t="shared" si="266"/>
        <v/>
      </c>
      <c r="Q3446" s="77" t="str">
        <f t="shared" si="267"/>
        <v/>
      </c>
      <c r="R3446" s="77" t="str">
        <f t="shared" si="268"/>
        <v/>
      </c>
      <c r="S3446" s="77" t="str">
        <f>IF(O3446="","",IF(OR(VALUE(LEFT(O3446,2))&gt;IF(RIGHT(J3446,1)="M",7,19),AND(OR(LEFT(O3446,2)={"07","19"}),VALUE(RIGHT(O3446,2))&gt;15)),TRUE,FALSE))</f>
        <v/>
      </c>
      <c r="T3446" s="77" t="str">
        <f>IF(O3446="","",IF(OR(VALUE(LEFT(O3446,2))&gt;IF(RIGHT(J3446,1)="M",7,19),AND(OR(LEFT(O3446,2)={"07","19"}),VALUE(RIGHT(O3446,2))&gt;5)),TRUE,FALSE))</f>
        <v/>
      </c>
    </row>
    <row r="3447" spans="12:20" x14ac:dyDescent="0.25">
      <c r="L3447" s="75">
        <f>COUNTIF($B$2:B3447,B3447)</f>
        <v>0</v>
      </c>
      <c r="M3447" s="75">
        <f>COUNTIF($L$2:L3447,4)</f>
        <v>42</v>
      </c>
      <c r="N3447" s="76" t="str">
        <f t="shared" si="269"/>
        <v>0</v>
      </c>
      <c r="O3447" s="76" t="str">
        <f t="shared" si="265"/>
        <v/>
      </c>
      <c r="P3447" s="75" t="str">
        <f t="shared" si="266"/>
        <v/>
      </c>
      <c r="Q3447" s="77" t="str">
        <f t="shared" si="267"/>
        <v/>
      </c>
      <c r="R3447" s="77" t="str">
        <f t="shared" si="268"/>
        <v/>
      </c>
      <c r="S3447" s="77" t="str">
        <f>IF(O3447="","",IF(OR(VALUE(LEFT(O3447,2))&gt;IF(RIGHT(J3447,1)="M",7,19),AND(OR(LEFT(O3447,2)={"07","19"}),VALUE(RIGHT(O3447,2))&gt;15)),TRUE,FALSE))</f>
        <v/>
      </c>
      <c r="T3447" s="77" t="str">
        <f>IF(O3447="","",IF(OR(VALUE(LEFT(O3447,2))&gt;IF(RIGHT(J3447,1)="M",7,19),AND(OR(LEFT(O3447,2)={"07","19"}),VALUE(RIGHT(O3447,2))&gt;5)),TRUE,FALSE))</f>
        <v/>
      </c>
    </row>
    <row r="3448" spans="12:20" x14ac:dyDescent="0.25">
      <c r="L3448" s="75">
        <f>COUNTIF($B$2:B3448,B3448)</f>
        <v>0</v>
      </c>
      <c r="M3448" s="75">
        <f>COUNTIF($L$2:L3448,4)</f>
        <v>42</v>
      </c>
      <c r="N3448" s="76" t="str">
        <f t="shared" si="269"/>
        <v>0</v>
      </c>
      <c r="O3448" s="76" t="str">
        <f t="shared" si="265"/>
        <v/>
      </c>
      <c r="P3448" s="75" t="str">
        <f t="shared" si="266"/>
        <v/>
      </c>
      <c r="Q3448" s="77" t="str">
        <f t="shared" si="267"/>
        <v/>
      </c>
      <c r="R3448" s="77" t="str">
        <f t="shared" si="268"/>
        <v/>
      </c>
      <c r="S3448" s="77" t="str">
        <f>IF(O3448="","",IF(OR(VALUE(LEFT(O3448,2))&gt;IF(RIGHT(J3448,1)="M",7,19),AND(OR(LEFT(O3448,2)={"07","19"}),VALUE(RIGHT(O3448,2))&gt;15)),TRUE,FALSE))</f>
        <v/>
      </c>
      <c r="T3448" s="77" t="str">
        <f>IF(O3448="","",IF(OR(VALUE(LEFT(O3448,2))&gt;IF(RIGHT(J3448,1)="M",7,19),AND(OR(LEFT(O3448,2)={"07","19"}),VALUE(RIGHT(O3448,2))&gt;5)),TRUE,FALSE))</f>
        <v/>
      </c>
    </row>
    <row r="3449" spans="12:20" x14ac:dyDescent="0.25">
      <c r="L3449" s="75">
        <f>COUNTIF($B$2:B3449,B3449)</f>
        <v>0</v>
      </c>
      <c r="M3449" s="75">
        <f>COUNTIF($L$2:L3449,4)</f>
        <v>42</v>
      </c>
      <c r="N3449" s="76" t="str">
        <f t="shared" si="269"/>
        <v>0</v>
      </c>
      <c r="O3449" s="76" t="str">
        <f t="shared" si="265"/>
        <v/>
      </c>
      <c r="P3449" s="75" t="str">
        <f t="shared" si="266"/>
        <v/>
      </c>
      <c r="Q3449" s="77" t="str">
        <f t="shared" si="267"/>
        <v/>
      </c>
      <c r="R3449" s="77" t="str">
        <f t="shared" si="268"/>
        <v/>
      </c>
      <c r="S3449" s="77" t="str">
        <f>IF(O3449="","",IF(OR(VALUE(LEFT(O3449,2))&gt;IF(RIGHT(J3449,1)="M",7,19),AND(OR(LEFT(O3449,2)={"07","19"}),VALUE(RIGHT(O3449,2))&gt;15)),TRUE,FALSE))</f>
        <v/>
      </c>
      <c r="T3449" s="77" t="str">
        <f>IF(O3449="","",IF(OR(VALUE(LEFT(O3449,2))&gt;IF(RIGHT(J3449,1)="M",7,19),AND(OR(LEFT(O3449,2)={"07","19"}),VALUE(RIGHT(O3449,2))&gt;5)),TRUE,FALSE))</f>
        <v/>
      </c>
    </row>
    <row r="3450" spans="12:20" x14ac:dyDescent="0.25">
      <c r="L3450" s="75">
        <f>COUNTIF($B$2:B3450,B3450)</f>
        <v>0</v>
      </c>
      <c r="M3450" s="75">
        <f>COUNTIF($L$2:L3450,4)</f>
        <v>42</v>
      </c>
      <c r="N3450" s="76" t="str">
        <f t="shared" si="269"/>
        <v>0</v>
      </c>
      <c r="O3450" s="76" t="str">
        <f t="shared" si="265"/>
        <v/>
      </c>
      <c r="P3450" s="75" t="str">
        <f t="shared" si="266"/>
        <v/>
      </c>
      <c r="Q3450" s="77" t="str">
        <f t="shared" si="267"/>
        <v/>
      </c>
      <c r="R3450" s="77" t="str">
        <f t="shared" si="268"/>
        <v/>
      </c>
      <c r="S3450" s="77" t="str">
        <f>IF(O3450="","",IF(OR(VALUE(LEFT(O3450,2))&gt;IF(RIGHT(J3450,1)="M",7,19),AND(OR(LEFT(O3450,2)={"07","19"}),VALUE(RIGHT(O3450,2))&gt;15)),TRUE,FALSE))</f>
        <v/>
      </c>
      <c r="T3450" s="77" t="str">
        <f>IF(O3450="","",IF(OR(VALUE(LEFT(O3450,2))&gt;IF(RIGHT(J3450,1)="M",7,19),AND(OR(LEFT(O3450,2)={"07","19"}),VALUE(RIGHT(O3450,2))&gt;5)),TRUE,FALSE))</f>
        <v/>
      </c>
    </row>
    <row r="3451" spans="12:20" x14ac:dyDescent="0.25">
      <c r="L3451" s="75">
        <f>COUNTIF($B$2:B3451,B3451)</f>
        <v>0</v>
      </c>
      <c r="M3451" s="75">
        <f>COUNTIF($L$2:L3451,4)</f>
        <v>42</v>
      </c>
      <c r="N3451" s="76" t="str">
        <f t="shared" si="269"/>
        <v>0</v>
      </c>
      <c r="O3451" s="76" t="str">
        <f t="shared" si="265"/>
        <v/>
      </c>
      <c r="P3451" s="75" t="str">
        <f t="shared" si="266"/>
        <v/>
      </c>
      <c r="Q3451" s="77" t="str">
        <f t="shared" si="267"/>
        <v/>
      </c>
      <c r="R3451" s="77" t="str">
        <f t="shared" si="268"/>
        <v/>
      </c>
      <c r="S3451" s="77" t="str">
        <f>IF(O3451="","",IF(OR(VALUE(LEFT(O3451,2))&gt;IF(RIGHT(J3451,1)="M",7,19),AND(OR(LEFT(O3451,2)={"07","19"}),VALUE(RIGHT(O3451,2))&gt;15)),TRUE,FALSE))</f>
        <v/>
      </c>
      <c r="T3451" s="77" t="str">
        <f>IF(O3451="","",IF(OR(VALUE(LEFT(O3451,2))&gt;IF(RIGHT(J3451,1)="M",7,19),AND(OR(LEFT(O3451,2)={"07","19"}),VALUE(RIGHT(O3451,2))&gt;5)),TRUE,FALSE))</f>
        <v/>
      </c>
    </row>
    <row r="3452" spans="12:20" x14ac:dyDescent="0.25">
      <c r="L3452" s="75">
        <f>COUNTIF($B$2:B3452,B3452)</f>
        <v>0</v>
      </c>
      <c r="M3452" s="75">
        <f>COUNTIF($L$2:L3452,4)</f>
        <v>42</v>
      </c>
      <c r="N3452" s="76" t="str">
        <f t="shared" si="269"/>
        <v>0</v>
      </c>
      <c r="O3452" s="76" t="str">
        <f t="shared" si="265"/>
        <v/>
      </c>
      <c r="P3452" s="75" t="str">
        <f t="shared" si="266"/>
        <v/>
      </c>
      <c r="Q3452" s="77" t="str">
        <f t="shared" si="267"/>
        <v/>
      </c>
      <c r="R3452" s="77" t="str">
        <f t="shared" si="268"/>
        <v/>
      </c>
      <c r="S3452" s="77" t="str">
        <f>IF(O3452="","",IF(OR(VALUE(LEFT(O3452,2))&gt;IF(RIGHT(J3452,1)="M",7,19),AND(OR(LEFT(O3452,2)={"07","19"}),VALUE(RIGHT(O3452,2))&gt;15)),TRUE,FALSE))</f>
        <v/>
      </c>
      <c r="T3452" s="77" t="str">
        <f>IF(O3452="","",IF(OR(VALUE(LEFT(O3452,2))&gt;IF(RIGHT(J3452,1)="M",7,19),AND(OR(LEFT(O3452,2)={"07","19"}),VALUE(RIGHT(O3452,2))&gt;5)),TRUE,FALSE))</f>
        <v/>
      </c>
    </row>
    <row r="3453" spans="12:20" x14ac:dyDescent="0.25">
      <c r="L3453" s="75">
        <f>COUNTIF($B$2:B3453,B3453)</f>
        <v>0</v>
      </c>
      <c r="M3453" s="75">
        <f>COUNTIF($L$2:L3453,4)</f>
        <v>42</v>
      </c>
      <c r="N3453" s="76" t="str">
        <f t="shared" si="269"/>
        <v>0</v>
      </c>
      <c r="O3453" s="76" t="str">
        <f t="shared" si="265"/>
        <v/>
      </c>
      <c r="P3453" s="75" t="str">
        <f t="shared" si="266"/>
        <v/>
      </c>
      <c r="Q3453" s="77" t="str">
        <f t="shared" si="267"/>
        <v/>
      </c>
      <c r="R3453" s="77" t="str">
        <f t="shared" si="268"/>
        <v/>
      </c>
      <c r="S3453" s="77" t="str">
        <f>IF(O3453="","",IF(OR(VALUE(LEFT(O3453,2))&gt;IF(RIGHT(J3453,1)="M",7,19),AND(OR(LEFT(O3453,2)={"07","19"}),VALUE(RIGHT(O3453,2))&gt;15)),TRUE,FALSE))</f>
        <v/>
      </c>
      <c r="T3453" s="77" t="str">
        <f>IF(O3453="","",IF(OR(VALUE(LEFT(O3453,2))&gt;IF(RIGHT(J3453,1)="M",7,19),AND(OR(LEFT(O3453,2)={"07","19"}),VALUE(RIGHT(O3453,2))&gt;5)),TRUE,FALSE))</f>
        <v/>
      </c>
    </row>
    <row r="3454" spans="12:20" x14ac:dyDescent="0.25">
      <c r="L3454" s="75">
        <f>COUNTIF($B$2:B3454,B3454)</f>
        <v>0</v>
      </c>
      <c r="M3454" s="75">
        <f>COUNTIF($L$2:L3454,4)</f>
        <v>42</v>
      </c>
      <c r="N3454" s="76" t="str">
        <f t="shared" si="269"/>
        <v>0</v>
      </c>
      <c r="O3454" s="76" t="str">
        <f t="shared" si="265"/>
        <v/>
      </c>
      <c r="P3454" s="75" t="str">
        <f t="shared" si="266"/>
        <v/>
      </c>
      <c r="Q3454" s="77" t="str">
        <f t="shared" si="267"/>
        <v/>
      </c>
      <c r="R3454" s="77" t="str">
        <f t="shared" si="268"/>
        <v/>
      </c>
      <c r="S3454" s="77" t="str">
        <f>IF(O3454="","",IF(OR(VALUE(LEFT(O3454,2))&gt;IF(RIGHT(J3454,1)="M",7,19),AND(OR(LEFT(O3454,2)={"07","19"}),VALUE(RIGHT(O3454,2))&gt;15)),TRUE,FALSE))</f>
        <v/>
      </c>
      <c r="T3454" s="77" t="str">
        <f>IF(O3454="","",IF(OR(VALUE(LEFT(O3454,2))&gt;IF(RIGHT(J3454,1)="M",7,19),AND(OR(LEFT(O3454,2)={"07","19"}),VALUE(RIGHT(O3454,2))&gt;5)),TRUE,FALSE))</f>
        <v/>
      </c>
    </row>
    <row r="3455" spans="12:20" x14ac:dyDescent="0.25">
      <c r="L3455" s="75">
        <f>COUNTIF($B$2:B3455,B3455)</f>
        <v>0</v>
      </c>
      <c r="M3455" s="75">
        <f>COUNTIF($L$2:L3455,4)</f>
        <v>42</v>
      </c>
      <c r="N3455" s="76" t="str">
        <f t="shared" si="269"/>
        <v>0</v>
      </c>
      <c r="O3455" s="76" t="str">
        <f t="shared" si="265"/>
        <v/>
      </c>
      <c r="P3455" s="75" t="str">
        <f t="shared" si="266"/>
        <v/>
      </c>
      <c r="Q3455" s="77" t="str">
        <f t="shared" si="267"/>
        <v/>
      </c>
      <c r="R3455" s="77" t="str">
        <f t="shared" si="268"/>
        <v/>
      </c>
      <c r="S3455" s="77" t="str">
        <f>IF(O3455="","",IF(OR(VALUE(LEFT(O3455,2))&gt;IF(RIGHT(J3455,1)="M",7,19),AND(OR(LEFT(O3455,2)={"07","19"}),VALUE(RIGHT(O3455,2))&gt;15)),TRUE,FALSE))</f>
        <v/>
      </c>
      <c r="T3455" s="77" t="str">
        <f>IF(O3455="","",IF(OR(VALUE(LEFT(O3455,2))&gt;IF(RIGHT(J3455,1)="M",7,19),AND(OR(LEFT(O3455,2)={"07","19"}),VALUE(RIGHT(O3455,2))&gt;5)),TRUE,FALSE))</f>
        <v/>
      </c>
    </row>
    <row r="3456" spans="12:20" x14ac:dyDescent="0.25">
      <c r="L3456" s="75">
        <f>COUNTIF($B$2:B3456,B3456)</f>
        <v>0</v>
      </c>
      <c r="M3456" s="75">
        <f>COUNTIF($L$2:L3456,4)</f>
        <v>42</v>
      </c>
      <c r="N3456" s="76" t="str">
        <f t="shared" si="269"/>
        <v>0</v>
      </c>
      <c r="O3456" s="76" t="str">
        <f t="shared" si="265"/>
        <v/>
      </c>
      <c r="P3456" s="75" t="str">
        <f t="shared" si="266"/>
        <v/>
      </c>
      <c r="Q3456" s="77" t="str">
        <f t="shared" si="267"/>
        <v/>
      </c>
      <c r="R3456" s="77" t="str">
        <f t="shared" si="268"/>
        <v/>
      </c>
      <c r="S3456" s="77" t="str">
        <f>IF(O3456="","",IF(OR(VALUE(LEFT(O3456,2))&gt;IF(RIGHT(J3456,1)="M",7,19),AND(OR(LEFT(O3456,2)={"07","19"}),VALUE(RIGHT(O3456,2))&gt;15)),TRUE,FALSE))</f>
        <v/>
      </c>
      <c r="T3456" s="77" t="str">
        <f>IF(O3456="","",IF(OR(VALUE(LEFT(O3456,2))&gt;IF(RIGHT(J3456,1)="M",7,19),AND(OR(LEFT(O3456,2)={"07","19"}),VALUE(RIGHT(O3456,2))&gt;5)),TRUE,FALSE))</f>
        <v/>
      </c>
    </row>
    <row r="3457" spans="12:20" x14ac:dyDescent="0.25">
      <c r="L3457" s="75">
        <f>COUNTIF($B$2:B3457,B3457)</f>
        <v>0</v>
      </c>
      <c r="M3457" s="75">
        <f>COUNTIF($L$2:L3457,4)</f>
        <v>42</v>
      </c>
      <c r="N3457" s="76" t="str">
        <f t="shared" si="269"/>
        <v>0</v>
      </c>
      <c r="O3457" s="76" t="str">
        <f t="shared" si="265"/>
        <v/>
      </c>
      <c r="P3457" s="75" t="str">
        <f t="shared" si="266"/>
        <v/>
      </c>
      <c r="Q3457" s="77" t="str">
        <f t="shared" si="267"/>
        <v/>
      </c>
      <c r="R3457" s="77" t="str">
        <f t="shared" si="268"/>
        <v/>
      </c>
      <c r="S3457" s="77" t="str">
        <f>IF(O3457="","",IF(OR(VALUE(LEFT(O3457,2))&gt;IF(RIGHT(J3457,1)="M",7,19),AND(OR(LEFT(O3457,2)={"07","19"}),VALUE(RIGHT(O3457,2))&gt;15)),TRUE,FALSE))</f>
        <v/>
      </c>
      <c r="T3457" s="77" t="str">
        <f>IF(O3457="","",IF(OR(VALUE(LEFT(O3457,2))&gt;IF(RIGHT(J3457,1)="M",7,19),AND(OR(LEFT(O3457,2)={"07","19"}),VALUE(RIGHT(O3457,2))&gt;5)),TRUE,FALSE))</f>
        <v/>
      </c>
    </row>
    <row r="3458" spans="12:20" x14ac:dyDescent="0.25">
      <c r="L3458" s="75">
        <f>COUNTIF($B$2:B3458,B3458)</f>
        <v>0</v>
      </c>
      <c r="M3458" s="75">
        <f>COUNTIF($L$2:L3458,4)</f>
        <v>42</v>
      </c>
      <c r="N3458" s="76" t="str">
        <f t="shared" si="269"/>
        <v>0</v>
      </c>
      <c r="O3458" s="76" t="str">
        <f t="shared" ref="O3458:O3521" si="270">TRIM(SUBSTITUTE(SUBSTITUTE(D3458,"+",""),"_",""))</f>
        <v/>
      </c>
      <c r="P3458" s="75" t="str">
        <f t="shared" ref="P3458:P3521" si="271">TRIM(SUBSTITUTE(SUBSTITUTE(E3458,"+",""),"_",""))</f>
        <v/>
      </c>
      <c r="Q3458" s="77" t="str">
        <f t="shared" ref="Q3458:Q3521" si="272">IFERROR(IF(RIGHT(P3458,2)&lt;RIGHT(O3458,2),IF(P3458&lt;O3458,P3458+2360-O3458,P3458-40-O3458),IF(P3458&lt;O3458,P3458+2400-O3458,P3458-O3458)),"")</f>
        <v/>
      </c>
      <c r="R3458" s="77" t="str">
        <f t="shared" ref="R3458:R3521" si="273">IFERROR(ROUNDDOWN(Q3458/100,0),"")</f>
        <v/>
      </c>
      <c r="S3458" s="77" t="str">
        <f>IF(O3458="","",IF(OR(VALUE(LEFT(O3458,2))&gt;IF(RIGHT(J3458,1)="M",7,19),AND(OR(LEFT(O3458,2)={"07","19"}),VALUE(RIGHT(O3458,2))&gt;15)),TRUE,FALSE))</f>
        <v/>
      </c>
      <c r="T3458" s="77" t="str">
        <f>IF(O3458="","",IF(OR(VALUE(LEFT(O3458,2))&gt;IF(RIGHT(J3458,1)="M",7,19),AND(OR(LEFT(O3458,2)={"07","19"}),VALUE(RIGHT(O3458,2))&gt;5)),TRUE,FALSE))</f>
        <v/>
      </c>
    </row>
    <row r="3459" spans="12:20" x14ac:dyDescent="0.25">
      <c r="L3459" s="75">
        <f>COUNTIF($B$2:B3459,B3459)</f>
        <v>0</v>
      </c>
      <c r="M3459" s="75">
        <f>COUNTIF($L$2:L3459,4)</f>
        <v>42</v>
      </c>
      <c r="N3459" s="76" t="str">
        <f t="shared" ref="N3459:N3522" si="274">A3459&amp;DAY(C3459)</f>
        <v>0</v>
      </c>
      <c r="O3459" s="76" t="str">
        <f t="shared" si="270"/>
        <v/>
      </c>
      <c r="P3459" s="75" t="str">
        <f t="shared" si="271"/>
        <v/>
      </c>
      <c r="Q3459" s="77" t="str">
        <f t="shared" si="272"/>
        <v/>
      </c>
      <c r="R3459" s="77" t="str">
        <f t="shared" si="273"/>
        <v/>
      </c>
      <c r="S3459" s="77" t="str">
        <f>IF(O3459="","",IF(OR(VALUE(LEFT(O3459,2))&gt;IF(RIGHT(J3459,1)="M",7,19),AND(OR(LEFT(O3459,2)={"07","19"}),VALUE(RIGHT(O3459,2))&gt;15)),TRUE,FALSE))</f>
        <v/>
      </c>
      <c r="T3459" s="77" t="str">
        <f>IF(O3459="","",IF(OR(VALUE(LEFT(O3459,2))&gt;IF(RIGHT(J3459,1)="M",7,19),AND(OR(LEFT(O3459,2)={"07","19"}),VALUE(RIGHT(O3459,2))&gt;5)),TRUE,FALSE))</f>
        <v/>
      </c>
    </row>
    <row r="3460" spans="12:20" x14ac:dyDescent="0.25">
      <c r="L3460" s="75">
        <f>COUNTIF($B$2:B3460,B3460)</f>
        <v>0</v>
      </c>
      <c r="M3460" s="75">
        <f>COUNTIF($L$2:L3460,4)</f>
        <v>42</v>
      </c>
      <c r="N3460" s="76" t="str">
        <f t="shared" si="274"/>
        <v>0</v>
      </c>
      <c r="O3460" s="76" t="str">
        <f t="shared" si="270"/>
        <v/>
      </c>
      <c r="P3460" s="75" t="str">
        <f t="shared" si="271"/>
        <v/>
      </c>
      <c r="Q3460" s="77" t="str">
        <f t="shared" si="272"/>
        <v/>
      </c>
      <c r="R3460" s="77" t="str">
        <f t="shared" si="273"/>
        <v/>
      </c>
      <c r="S3460" s="77" t="str">
        <f>IF(O3460="","",IF(OR(VALUE(LEFT(O3460,2))&gt;IF(RIGHT(J3460,1)="M",7,19),AND(OR(LEFT(O3460,2)={"07","19"}),VALUE(RIGHT(O3460,2))&gt;15)),TRUE,FALSE))</f>
        <v/>
      </c>
      <c r="T3460" s="77" t="str">
        <f>IF(O3460="","",IF(OR(VALUE(LEFT(O3460,2))&gt;IF(RIGHT(J3460,1)="M",7,19),AND(OR(LEFT(O3460,2)={"07","19"}),VALUE(RIGHT(O3460,2))&gt;5)),TRUE,FALSE))</f>
        <v/>
      </c>
    </row>
    <row r="3461" spans="12:20" x14ac:dyDescent="0.25">
      <c r="L3461" s="75">
        <f>COUNTIF($B$2:B3461,B3461)</f>
        <v>0</v>
      </c>
      <c r="M3461" s="75">
        <f>COUNTIF($L$2:L3461,4)</f>
        <v>42</v>
      </c>
      <c r="N3461" s="76" t="str">
        <f t="shared" si="274"/>
        <v>0</v>
      </c>
      <c r="O3461" s="76" t="str">
        <f t="shared" si="270"/>
        <v/>
      </c>
      <c r="P3461" s="75" t="str">
        <f t="shared" si="271"/>
        <v/>
      </c>
      <c r="Q3461" s="77" t="str">
        <f t="shared" si="272"/>
        <v/>
      </c>
      <c r="R3461" s="77" t="str">
        <f t="shared" si="273"/>
        <v/>
      </c>
      <c r="S3461" s="77" t="str">
        <f>IF(O3461="","",IF(OR(VALUE(LEFT(O3461,2))&gt;IF(RIGHT(J3461,1)="M",7,19),AND(OR(LEFT(O3461,2)={"07","19"}),VALUE(RIGHT(O3461,2))&gt;15)),TRUE,FALSE))</f>
        <v/>
      </c>
      <c r="T3461" s="77" t="str">
        <f>IF(O3461="","",IF(OR(VALUE(LEFT(O3461,2))&gt;IF(RIGHT(J3461,1)="M",7,19),AND(OR(LEFT(O3461,2)={"07","19"}),VALUE(RIGHT(O3461,2))&gt;5)),TRUE,FALSE))</f>
        <v/>
      </c>
    </row>
    <row r="3462" spans="12:20" x14ac:dyDescent="0.25">
      <c r="L3462" s="75">
        <f>COUNTIF($B$2:B3462,B3462)</f>
        <v>0</v>
      </c>
      <c r="M3462" s="75">
        <f>COUNTIF($L$2:L3462,4)</f>
        <v>42</v>
      </c>
      <c r="N3462" s="76" t="str">
        <f t="shared" si="274"/>
        <v>0</v>
      </c>
      <c r="O3462" s="76" t="str">
        <f t="shared" si="270"/>
        <v/>
      </c>
      <c r="P3462" s="75" t="str">
        <f t="shared" si="271"/>
        <v/>
      </c>
      <c r="Q3462" s="77" t="str">
        <f t="shared" si="272"/>
        <v/>
      </c>
      <c r="R3462" s="77" t="str">
        <f t="shared" si="273"/>
        <v/>
      </c>
      <c r="S3462" s="77" t="str">
        <f>IF(O3462="","",IF(OR(VALUE(LEFT(O3462,2))&gt;IF(RIGHT(J3462,1)="M",7,19),AND(OR(LEFT(O3462,2)={"07","19"}),VALUE(RIGHT(O3462,2))&gt;15)),TRUE,FALSE))</f>
        <v/>
      </c>
      <c r="T3462" s="77" t="str">
        <f>IF(O3462="","",IF(OR(VALUE(LEFT(O3462,2))&gt;IF(RIGHT(J3462,1)="M",7,19),AND(OR(LEFT(O3462,2)={"07","19"}),VALUE(RIGHT(O3462,2))&gt;5)),TRUE,FALSE))</f>
        <v/>
      </c>
    </row>
    <row r="3463" spans="12:20" x14ac:dyDescent="0.25">
      <c r="L3463" s="75">
        <f>COUNTIF($B$2:B3463,B3463)</f>
        <v>0</v>
      </c>
      <c r="M3463" s="75">
        <f>COUNTIF($L$2:L3463,4)</f>
        <v>42</v>
      </c>
      <c r="N3463" s="76" t="str">
        <f t="shared" si="274"/>
        <v>0</v>
      </c>
      <c r="O3463" s="76" t="str">
        <f t="shared" si="270"/>
        <v/>
      </c>
      <c r="P3463" s="75" t="str">
        <f t="shared" si="271"/>
        <v/>
      </c>
      <c r="Q3463" s="77" t="str">
        <f t="shared" si="272"/>
        <v/>
      </c>
      <c r="R3463" s="77" t="str">
        <f t="shared" si="273"/>
        <v/>
      </c>
      <c r="S3463" s="77" t="str">
        <f>IF(O3463="","",IF(OR(VALUE(LEFT(O3463,2))&gt;IF(RIGHT(J3463,1)="M",7,19),AND(OR(LEFT(O3463,2)={"07","19"}),VALUE(RIGHT(O3463,2))&gt;15)),TRUE,FALSE))</f>
        <v/>
      </c>
      <c r="T3463" s="77" t="str">
        <f>IF(O3463="","",IF(OR(VALUE(LEFT(O3463,2))&gt;IF(RIGHT(J3463,1)="M",7,19),AND(OR(LEFT(O3463,2)={"07","19"}),VALUE(RIGHT(O3463,2))&gt;5)),TRUE,FALSE))</f>
        <v/>
      </c>
    </row>
    <row r="3464" spans="12:20" x14ac:dyDescent="0.25">
      <c r="L3464" s="75">
        <f>COUNTIF($B$2:B3464,B3464)</f>
        <v>0</v>
      </c>
      <c r="M3464" s="75">
        <f>COUNTIF($L$2:L3464,4)</f>
        <v>42</v>
      </c>
      <c r="N3464" s="76" t="str">
        <f t="shared" si="274"/>
        <v>0</v>
      </c>
      <c r="O3464" s="76" t="str">
        <f t="shared" si="270"/>
        <v/>
      </c>
      <c r="P3464" s="75" t="str">
        <f t="shared" si="271"/>
        <v/>
      </c>
      <c r="Q3464" s="77" t="str">
        <f t="shared" si="272"/>
        <v/>
      </c>
      <c r="R3464" s="77" t="str">
        <f t="shared" si="273"/>
        <v/>
      </c>
      <c r="S3464" s="77" t="str">
        <f>IF(O3464="","",IF(OR(VALUE(LEFT(O3464,2))&gt;IF(RIGHT(J3464,1)="M",7,19),AND(OR(LEFT(O3464,2)={"07","19"}),VALUE(RIGHT(O3464,2))&gt;15)),TRUE,FALSE))</f>
        <v/>
      </c>
      <c r="T3464" s="77" t="str">
        <f>IF(O3464="","",IF(OR(VALUE(LEFT(O3464,2))&gt;IF(RIGHT(J3464,1)="M",7,19),AND(OR(LEFT(O3464,2)={"07","19"}),VALUE(RIGHT(O3464,2))&gt;5)),TRUE,FALSE))</f>
        <v/>
      </c>
    </row>
    <row r="3465" spans="12:20" x14ac:dyDescent="0.25">
      <c r="L3465" s="75">
        <f>COUNTIF($B$2:B3465,B3465)</f>
        <v>0</v>
      </c>
      <c r="M3465" s="75">
        <f>COUNTIF($L$2:L3465,4)</f>
        <v>42</v>
      </c>
      <c r="N3465" s="76" t="str">
        <f t="shared" si="274"/>
        <v>0</v>
      </c>
      <c r="O3465" s="76" t="str">
        <f t="shared" si="270"/>
        <v/>
      </c>
      <c r="P3465" s="75" t="str">
        <f t="shared" si="271"/>
        <v/>
      </c>
      <c r="Q3465" s="77" t="str">
        <f t="shared" si="272"/>
        <v/>
      </c>
      <c r="R3465" s="77" t="str">
        <f t="shared" si="273"/>
        <v/>
      </c>
      <c r="S3465" s="77" t="str">
        <f>IF(O3465="","",IF(OR(VALUE(LEFT(O3465,2))&gt;IF(RIGHT(J3465,1)="M",7,19),AND(OR(LEFT(O3465,2)={"07","19"}),VALUE(RIGHT(O3465,2))&gt;15)),TRUE,FALSE))</f>
        <v/>
      </c>
      <c r="T3465" s="77" t="str">
        <f>IF(O3465="","",IF(OR(VALUE(LEFT(O3465,2))&gt;IF(RIGHT(J3465,1)="M",7,19),AND(OR(LEFT(O3465,2)={"07","19"}),VALUE(RIGHT(O3465,2))&gt;5)),TRUE,FALSE))</f>
        <v/>
      </c>
    </row>
    <row r="3466" spans="12:20" x14ac:dyDescent="0.25">
      <c r="L3466" s="75">
        <f>COUNTIF($B$2:B3466,B3466)</f>
        <v>0</v>
      </c>
      <c r="M3466" s="75">
        <f>COUNTIF($L$2:L3466,4)</f>
        <v>42</v>
      </c>
      <c r="N3466" s="76" t="str">
        <f t="shared" si="274"/>
        <v>0</v>
      </c>
      <c r="O3466" s="76" t="str">
        <f t="shared" si="270"/>
        <v/>
      </c>
      <c r="P3466" s="75" t="str">
        <f t="shared" si="271"/>
        <v/>
      </c>
      <c r="Q3466" s="77" t="str">
        <f t="shared" si="272"/>
        <v/>
      </c>
      <c r="R3466" s="77" t="str">
        <f t="shared" si="273"/>
        <v/>
      </c>
      <c r="S3466" s="77" t="str">
        <f>IF(O3466="","",IF(OR(VALUE(LEFT(O3466,2))&gt;IF(RIGHT(J3466,1)="M",7,19),AND(OR(LEFT(O3466,2)={"07","19"}),VALUE(RIGHT(O3466,2))&gt;15)),TRUE,FALSE))</f>
        <v/>
      </c>
      <c r="T3466" s="77" t="str">
        <f>IF(O3466="","",IF(OR(VALUE(LEFT(O3466,2))&gt;IF(RIGHT(J3466,1)="M",7,19),AND(OR(LEFT(O3466,2)={"07","19"}),VALUE(RIGHT(O3466,2))&gt;5)),TRUE,FALSE))</f>
        <v/>
      </c>
    </row>
    <row r="3467" spans="12:20" x14ac:dyDescent="0.25">
      <c r="L3467" s="75">
        <f>COUNTIF($B$2:B3467,B3467)</f>
        <v>0</v>
      </c>
      <c r="M3467" s="75">
        <f>COUNTIF($L$2:L3467,4)</f>
        <v>42</v>
      </c>
      <c r="N3467" s="76" t="str">
        <f t="shared" si="274"/>
        <v>0</v>
      </c>
      <c r="O3467" s="76" t="str">
        <f t="shared" si="270"/>
        <v/>
      </c>
      <c r="P3467" s="75" t="str">
        <f t="shared" si="271"/>
        <v/>
      </c>
      <c r="Q3467" s="77" t="str">
        <f t="shared" si="272"/>
        <v/>
      </c>
      <c r="R3467" s="77" t="str">
        <f t="shared" si="273"/>
        <v/>
      </c>
      <c r="S3467" s="77" t="str">
        <f>IF(O3467="","",IF(OR(VALUE(LEFT(O3467,2))&gt;IF(RIGHT(J3467,1)="M",7,19),AND(OR(LEFT(O3467,2)={"07","19"}),VALUE(RIGHT(O3467,2))&gt;15)),TRUE,FALSE))</f>
        <v/>
      </c>
      <c r="T3467" s="77" t="str">
        <f>IF(O3467="","",IF(OR(VALUE(LEFT(O3467,2))&gt;IF(RIGHT(J3467,1)="M",7,19),AND(OR(LEFT(O3467,2)={"07","19"}),VALUE(RIGHT(O3467,2))&gt;5)),TRUE,FALSE))</f>
        <v/>
      </c>
    </row>
    <row r="3468" spans="12:20" x14ac:dyDescent="0.25">
      <c r="L3468" s="75">
        <f>COUNTIF($B$2:B3468,B3468)</f>
        <v>0</v>
      </c>
      <c r="M3468" s="75">
        <f>COUNTIF($L$2:L3468,4)</f>
        <v>42</v>
      </c>
      <c r="N3468" s="76" t="str">
        <f t="shared" si="274"/>
        <v>0</v>
      </c>
      <c r="O3468" s="76" t="str">
        <f t="shared" si="270"/>
        <v/>
      </c>
      <c r="P3468" s="75" t="str">
        <f t="shared" si="271"/>
        <v/>
      </c>
      <c r="Q3468" s="77" t="str">
        <f t="shared" si="272"/>
        <v/>
      </c>
      <c r="R3468" s="77" t="str">
        <f t="shared" si="273"/>
        <v/>
      </c>
      <c r="S3468" s="77" t="str">
        <f>IF(O3468="","",IF(OR(VALUE(LEFT(O3468,2))&gt;IF(RIGHT(J3468,1)="M",7,19),AND(OR(LEFT(O3468,2)={"07","19"}),VALUE(RIGHT(O3468,2))&gt;15)),TRUE,FALSE))</f>
        <v/>
      </c>
      <c r="T3468" s="77" t="str">
        <f>IF(O3468="","",IF(OR(VALUE(LEFT(O3468,2))&gt;IF(RIGHT(J3468,1)="M",7,19),AND(OR(LEFT(O3468,2)={"07","19"}),VALUE(RIGHT(O3468,2))&gt;5)),TRUE,FALSE))</f>
        <v/>
      </c>
    </row>
    <row r="3469" spans="12:20" x14ac:dyDescent="0.25">
      <c r="L3469" s="75">
        <f>COUNTIF($B$2:B3469,B3469)</f>
        <v>0</v>
      </c>
      <c r="M3469" s="75">
        <f>COUNTIF($L$2:L3469,4)</f>
        <v>42</v>
      </c>
      <c r="N3469" s="76" t="str">
        <f t="shared" si="274"/>
        <v>0</v>
      </c>
      <c r="O3469" s="76" t="str">
        <f t="shared" si="270"/>
        <v/>
      </c>
      <c r="P3469" s="75" t="str">
        <f t="shared" si="271"/>
        <v/>
      </c>
      <c r="Q3469" s="77" t="str">
        <f t="shared" si="272"/>
        <v/>
      </c>
      <c r="R3469" s="77" t="str">
        <f t="shared" si="273"/>
        <v/>
      </c>
      <c r="S3469" s="77" t="str">
        <f>IF(O3469="","",IF(OR(VALUE(LEFT(O3469,2))&gt;IF(RIGHT(J3469,1)="M",7,19),AND(OR(LEFT(O3469,2)={"07","19"}),VALUE(RIGHT(O3469,2))&gt;15)),TRUE,FALSE))</f>
        <v/>
      </c>
      <c r="T3469" s="77" t="str">
        <f>IF(O3469="","",IF(OR(VALUE(LEFT(O3469,2))&gt;IF(RIGHT(J3469,1)="M",7,19),AND(OR(LEFT(O3469,2)={"07","19"}),VALUE(RIGHT(O3469,2))&gt;5)),TRUE,FALSE))</f>
        <v/>
      </c>
    </row>
    <row r="3470" spans="12:20" x14ac:dyDescent="0.25">
      <c r="L3470" s="75">
        <f>COUNTIF($B$2:B3470,B3470)</f>
        <v>0</v>
      </c>
      <c r="M3470" s="75">
        <f>COUNTIF($L$2:L3470,4)</f>
        <v>42</v>
      </c>
      <c r="N3470" s="76" t="str">
        <f t="shared" si="274"/>
        <v>0</v>
      </c>
      <c r="O3470" s="76" t="str">
        <f t="shared" si="270"/>
        <v/>
      </c>
      <c r="P3470" s="75" t="str">
        <f t="shared" si="271"/>
        <v/>
      </c>
      <c r="Q3470" s="77" t="str">
        <f t="shared" si="272"/>
        <v/>
      </c>
      <c r="R3470" s="77" t="str">
        <f t="shared" si="273"/>
        <v/>
      </c>
      <c r="S3470" s="77" t="str">
        <f>IF(O3470="","",IF(OR(VALUE(LEFT(O3470,2))&gt;IF(RIGHT(J3470,1)="M",7,19),AND(OR(LEFT(O3470,2)={"07","19"}),VALUE(RIGHT(O3470,2))&gt;15)),TRUE,FALSE))</f>
        <v/>
      </c>
      <c r="T3470" s="77" t="str">
        <f>IF(O3470="","",IF(OR(VALUE(LEFT(O3470,2))&gt;IF(RIGHT(J3470,1)="M",7,19),AND(OR(LEFT(O3470,2)={"07","19"}),VALUE(RIGHT(O3470,2))&gt;5)),TRUE,FALSE))</f>
        <v/>
      </c>
    </row>
    <row r="3471" spans="12:20" x14ac:dyDescent="0.25">
      <c r="L3471" s="75">
        <f>COUNTIF($B$2:B3471,B3471)</f>
        <v>0</v>
      </c>
      <c r="M3471" s="75">
        <f>COUNTIF($L$2:L3471,4)</f>
        <v>42</v>
      </c>
      <c r="N3471" s="76" t="str">
        <f t="shared" si="274"/>
        <v>0</v>
      </c>
      <c r="O3471" s="76" t="str">
        <f t="shared" si="270"/>
        <v/>
      </c>
      <c r="P3471" s="75" t="str">
        <f t="shared" si="271"/>
        <v/>
      </c>
      <c r="Q3471" s="77" t="str">
        <f t="shared" si="272"/>
        <v/>
      </c>
      <c r="R3471" s="77" t="str">
        <f t="shared" si="273"/>
        <v/>
      </c>
      <c r="S3471" s="77" t="str">
        <f>IF(O3471="","",IF(OR(VALUE(LEFT(O3471,2))&gt;IF(RIGHT(J3471,1)="M",7,19),AND(OR(LEFT(O3471,2)={"07","19"}),VALUE(RIGHT(O3471,2))&gt;15)),TRUE,FALSE))</f>
        <v/>
      </c>
      <c r="T3471" s="77" t="str">
        <f>IF(O3471="","",IF(OR(VALUE(LEFT(O3471,2))&gt;IF(RIGHT(J3471,1)="M",7,19),AND(OR(LEFT(O3471,2)={"07","19"}),VALUE(RIGHT(O3471,2))&gt;5)),TRUE,FALSE))</f>
        <v/>
      </c>
    </row>
    <row r="3472" spans="12:20" x14ac:dyDescent="0.25">
      <c r="L3472" s="75">
        <f>COUNTIF($B$2:B3472,B3472)</f>
        <v>0</v>
      </c>
      <c r="M3472" s="75">
        <f>COUNTIF($L$2:L3472,4)</f>
        <v>42</v>
      </c>
      <c r="N3472" s="76" t="str">
        <f t="shared" si="274"/>
        <v>0</v>
      </c>
      <c r="O3472" s="76" t="str">
        <f t="shared" si="270"/>
        <v/>
      </c>
      <c r="P3472" s="75" t="str">
        <f t="shared" si="271"/>
        <v/>
      </c>
      <c r="Q3472" s="77" t="str">
        <f t="shared" si="272"/>
        <v/>
      </c>
      <c r="R3472" s="77" t="str">
        <f t="shared" si="273"/>
        <v/>
      </c>
      <c r="S3472" s="77" t="str">
        <f>IF(O3472="","",IF(OR(VALUE(LEFT(O3472,2))&gt;IF(RIGHT(J3472,1)="M",7,19),AND(OR(LEFT(O3472,2)={"07","19"}),VALUE(RIGHT(O3472,2))&gt;15)),TRUE,FALSE))</f>
        <v/>
      </c>
      <c r="T3472" s="77" t="str">
        <f>IF(O3472="","",IF(OR(VALUE(LEFT(O3472,2))&gt;IF(RIGHT(J3472,1)="M",7,19),AND(OR(LEFT(O3472,2)={"07","19"}),VALUE(RIGHT(O3472,2))&gt;5)),TRUE,FALSE))</f>
        <v/>
      </c>
    </row>
    <row r="3473" spans="12:20" x14ac:dyDescent="0.25">
      <c r="L3473" s="75">
        <f>COUNTIF($B$2:B3473,B3473)</f>
        <v>0</v>
      </c>
      <c r="M3473" s="75">
        <f>COUNTIF($L$2:L3473,4)</f>
        <v>42</v>
      </c>
      <c r="N3473" s="76" t="str">
        <f t="shared" si="274"/>
        <v>0</v>
      </c>
      <c r="O3473" s="76" t="str">
        <f t="shared" si="270"/>
        <v/>
      </c>
      <c r="P3473" s="75" t="str">
        <f t="shared" si="271"/>
        <v/>
      </c>
      <c r="Q3473" s="77" t="str">
        <f t="shared" si="272"/>
        <v/>
      </c>
      <c r="R3473" s="77" t="str">
        <f t="shared" si="273"/>
        <v/>
      </c>
      <c r="S3473" s="77" t="str">
        <f>IF(O3473="","",IF(OR(VALUE(LEFT(O3473,2))&gt;IF(RIGHT(J3473,1)="M",7,19),AND(OR(LEFT(O3473,2)={"07","19"}),VALUE(RIGHT(O3473,2))&gt;15)),TRUE,FALSE))</f>
        <v/>
      </c>
      <c r="T3473" s="77" t="str">
        <f>IF(O3473="","",IF(OR(VALUE(LEFT(O3473,2))&gt;IF(RIGHT(J3473,1)="M",7,19),AND(OR(LEFT(O3473,2)={"07","19"}),VALUE(RIGHT(O3473,2))&gt;5)),TRUE,FALSE))</f>
        <v/>
      </c>
    </row>
    <row r="3474" spans="12:20" x14ac:dyDescent="0.25">
      <c r="L3474" s="75">
        <f>COUNTIF($B$2:B3474,B3474)</f>
        <v>0</v>
      </c>
      <c r="M3474" s="75">
        <f>COUNTIF($L$2:L3474,4)</f>
        <v>42</v>
      </c>
      <c r="N3474" s="76" t="str">
        <f t="shared" si="274"/>
        <v>0</v>
      </c>
      <c r="O3474" s="76" t="str">
        <f t="shared" si="270"/>
        <v/>
      </c>
      <c r="P3474" s="75" t="str">
        <f t="shared" si="271"/>
        <v/>
      </c>
      <c r="Q3474" s="77" t="str">
        <f t="shared" si="272"/>
        <v/>
      </c>
      <c r="R3474" s="77" t="str">
        <f t="shared" si="273"/>
        <v/>
      </c>
      <c r="S3474" s="77" t="str">
        <f>IF(O3474="","",IF(OR(VALUE(LEFT(O3474,2))&gt;IF(RIGHT(J3474,1)="M",7,19),AND(OR(LEFT(O3474,2)={"07","19"}),VALUE(RIGHT(O3474,2))&gt;15)),TRUE,FALSE))</f>
        <v/>
      </c>
      <c r="T3474" s="77" t="str">
        <f>IF(O3474="","",IF(OR(VALUE(LEFT(O3474,2))&gt;IF(RIGHT(J3474,1)="M",7,19),AND(OR(LEFT(O3474,2)={"07","19"}),VALUE(RIGHT(O3474,2))&gt;5)),TRUE,FALSE))</f>
        <v/>
      </c>
    </row>
    <row r="3475" spans="12:20" x14ac:dyDescent="0.25">
      <c r="L3475" s="75">
        <f>COUNTIF($B$2:B3475,B3475)</f>
        <v>0</v>
      </c>
      <c r="M3475" s="75">
        <f>COUNTIF($L$2:L3475,4)</f>
        <v>42</v>
      </c>
      <c r="N3475" s="76" t="str">
        <f t="shared" si="274"/>
        <v>0</v>
      </c>
      <c r="O3475" s="76" t="str">
        <f t="shared" si="270"/>
        <v/>
      </c>
      <c r="P3475" s="75" t="str">
        <f t="shared" si="271"/>
        <v/>
      </c>
      <c r="Q3475" s="77" t="str">
        <f t="shared" si="272"/>
        <v/>
      </c>
      <c r="R3475" s="77" t="str">
        <f t="shared" si="273"/>
        <v/>
      </c>
      <c r="S3475" s="77" t="str">
        <f>IF(O3475="","",IF(OR(VALUE(LEFT(O3475,2))&gt;IF(RIGHT(J3475,1)="M",7,19),AND(OR(LEFT(O3475,2)={"07","19"}),VALUE(RIGHT(O3475,2))&gt;15)),TRUE,FALSE))</f>
        <v/>
      </c>
      <c r="T3475" s="77" t="str">
        <f>IF(O3475="","",IF(OR(VALUE(LEFT(O3475,2))&gt;IF(RIGHT(J3475,1)="M",7,19),AND(OR(LEFT(O3475,2)={"07","19"}),VALUE(RIGHT(O3475,2))&gt;5)),TRUE,FALSE))</f>
        <v/>
      </c>
    </row>
    <row r="3476" spans="12:20" x14ac:dyDescent="0.25">
      <c r="L3476" s="75">
        <f>COUNTIF($B$2:B3476,B3476)</f>
        <v>0</v>
      </c>
      <c r="M3476" s="75">
        <f>COUNTIF($L$2:L3476,4)</f>
        <v>42</v>
      </c>
      <c r="N3476" s="76" t="str">
        <f t="shared" si="274"/>
        <v>0</v>
      </c>
      <c r="O3476" s="76" t="str">
        <f t="shared" si="270"/>
        <v/>
      </c>
      <c r="P3476" s="75" t="str">
        <f t="shared" si="271"/>
        <v/>
      </c>
      <c r="Q3476" s="77" t="str">
        <f t="shared" si="272"/>
        <v/>
      </c>
      <c r="R3476" s="77" t="str">
        <f t="shared" si="273"/>
        <v/>
      </c>
      <c r="S3476" s="77" t="str">
        <f>IF(O3476="","",IF(OR(VALUE(LEFT(O3476,2))&gt;IF(RIGHT(J3476,1)="M",7,19),AND(OR(LEFT(O3476,2)={"07","19"}),VALUE(RIGHT(O3476,2))&gt;15)),TRUE,FALSE))</f>
        <v/>
      </c>
      <c r="T3476" s="77" t="str">
        <f>IF(O3476="","",IF(OR(VALUE(LEFT(O3476,2))&gt;IF(RIGHT(J3476,1)="M",7,19),AND(OR(LEFT(O3476,2)={"07","19"}),VALUE(RIGHT(O3476,2))&gt;5)),TRUE,FALSE))</f>
        <v/>
      </c>
    </row>
    <row r="3477" spans="12:20" x14ac:dyDescent="0.25">
      <c r="L3477" s="75">
        <f>COUNTIF($B$2:B3477,B3477)</f>
        <v>0</v>
      </c>
      <c r="M3477" s="75">
        <f>COUNTIF($L$2:L3477,4)</f>
        <v>42</v>
      </c>
      <c r="N3477" s="76" t="str">
        <f t="shared" si="274"/>
        <v>0</v>
      </c>
      <c r="O3477" s="76" t="str">
        <f t="shared" si="270"/>
        <v/>
      </c>
      <c r="P3477" s="75" t="str">
        <f t="shared" si="271"/>
        <v/>
      </c>
      <c r="Q3477" s="77" t="str">
        <f t="shared" si="272"/>
        <v/>
      </c>
      <c r="R3477" s="77" t="str">
        <f t="shared" si="273"/>
        <v/>
      </c>
      <c r="S3477" s="77" t="str">
        <f>IF(O3477="","",IF(OR(VALUE(LEFT(O3477,2))&gt;IF(RIGHT(J3477,1)="M",7,19),AND(OR(LEFT(O3477,2)={"07","19"}),VALUE(RIGHT(O3477,2))&gt;15)),TRUE,FALSE))</f>
        <v/>
      </c>
      <c r="T3477" s="77" t="str">
        <f>IF(O3477="","",IF(OR(VALUE(LEFT(O3477,2))&gt;IF(RIGHT(J3477,1)="M",7,19),AND(OR(LEFT(O3477,2)={"07","19"}),VALUE(RIGHT(O3477,2))&gt;5)),TRUE,FALSE))</f>
        <v/>
      </c>
    </row>
    <row r="3478" spans="12:20" x14ac:dyDescent="0.25">
      <c r="L3478" s="75">
        <f>COUNTIF($B$2:B3478,B3478)</f>
        <v>0</v>
      </c>
      <c r="M3478" s="75">
        <f>COUNTIF($L$2:L3478,4)</f>
        <v>42</v>
      </c>
      <c r="N3478" s="76" t="str">
        <f t="shared" si="274"/>
        <v>0</v>
      </c>
      <c r="O3478" s="76" t="str">
        <f t="shared" si="270"/>
        <v/>
      </c>
      <c r="P3478" s="75" t="str">
        <f t="shared" si="271"/>
        <v/>
      </c>
      <c r="Q3478" s="77" t="str">
        <f t="shared" si="272"/>
        <v/>
      </c>
      <c r="R3478" s="77" t="str">
        <f t="shared" si="273"/>
        <v/>
      </c>
      <c r="S3478" s="77" t="str">
        <f>IF(O3478="","",IF(OR(VALUE(LEFT(O3478,2))&gt;IF(RIGHT(J3478,1)="M",7,19),AND(OR(LEFT(O3478,2)={"07","19"}),VALUE(RIGHT(O3478,2))&gt;15)),TRUE,FALSE))</f>
        <v/>
      </c>
      <c r="T3478" s="77" t="str">
        <f>IF(O3478="","",IF(OR(VALUE(LEFT(O3478,2))&gt;IF(RIGHT(J3478,1)="M",7,19),AND(OR(LEFT(O3478,2)={"07","19"}),VALUE(RIGHT(O3478,2))&gt;5)),TRUE,FALSE))</f>
        <v/>
      </c>
    </row>
    <row r="3479" spans="12:20" x14ac:dyDescent="0.25">
      <c r="L3479" s="75">
        <f>COUNTIF($B$2:B3479,B3479)</f>
        <v>0</v>
      </c>
      <c r="M3479" s="75">
        <f>COUNTIF($L$2:L3479,4)</f>
        <v>42</v>
      </c>
      <c r="N3479" s="76" t="str">
        <f t="shared" si="274"/>
        <v>0</v>
      </c>
      <c r="O3479" s="76" t="str">
        <f t="shared" si="270"/>
        <v/>
      </c>
      <c r="P3479" s="75" t="str">
        <f t="shared" si="271"/>
        <v/>
      </c>
      <c r="Q3479" s="77" t="str">
        <f t="shared" si="272"/>
        <v/>
      </c>
      <c r="R3479" s="77" t="str">
        <f t="shared" si="273"/>
        <v/>
      </c>
      <c r="S3479" s="77" t="str">
        <f>IF(O3479="","",IF(OR(VALUE(LEFT(O3479,2))&gt;IF(RIGHT(J3479,1)="M",7,19),AND(OR(LEFT(O3479,2)={"07","19"}),VALUE(RIGHT(O3479,2))&gt;15)),TRUE,FALSE))</f>
        <v/>
      </c>
      <c r="T3479" s="77" t="str">
        <f>IF(O3479="","",IF(OR(VALUE(LEFT(O3479,2))&gt;IF(RIGHT(J3479,1)="M",7,19),AND(OR(LEFT(O3479,2)={"07","19"}),VALUE(RIGHT(O3479,2))&gt;5)),TRUE,FALSE))</f>
        <v/>
      </c>
    </row>
    <row r="3480" spans="12:20" x14ac:dyDescent="0.25">
      <c r="L3480" s="75">
        <f>COUNTIF($B$2:B3480,B3480)</f>
        <v>0</v>
      </c>
      <c r="M3480" s="75">
        <f>COUNTIF($L$2:L3480,4)</f>
        <v>42</v>
      </c>
      <c r="N3480" s="76" t="str">
        <f t="shared" si="274"/>
        <v>0</v>
      </c>
      <c r="O3480" s="76" t="str">
        <f t="shared" si="270"/>
        <v/>
      </c>
      <c r="P3480" s="75" t="str">
        <f t="shared" si="271"/>
        <v/>
      </c>
      <c r="Q3480" s="77" t="str">
        <f t="shared" si="272"/>
        <v/>
      </c>
      <c r="R3480" s="77" t="str">
        <f t="shared" si="273"/>
        <v/>
      </c>
      <c r="S3480" s="77" t="str">
        <f>IF(O3480="","",IF(OR(VALUE(LEFT(O3480,2))&gt;IF(RIGHT(J3480,1)="M",7,19),AND(OR(LEFT(O3480,2)={"07","19"}),VALUE(RIGHT(O3480,2))&gt;15)),TRUE,FALSE))</f>
        <v/>
      </c>
      <c r="T3480" s="77" t="str">
        <f>IF(O3480="","",IF(OR(VALUE(LEFT(O3480,2))&gt;IF(RIGHT(J3480,1)="M",7,19),AND(OR(LEFT(O3480,2)={"07","19"}),VALUE(RIGHT(O3480,2))&gt;5)),TRUE,FALSE))</f>
        <v/>
      </c>
    </row>
    <row r="3481" spans="12:20" x14ac:dyDescent="0.25">
      <c r="L3481" s="75">
        <f>COUNTIF($B$2:B3481,B3481)</f>
        <v>0</v>
      </c>
      <c r="M3481" s="75">
        <f>COUNTIF($L$2:L3481,4)</f>
        <v>42</v>
      </c>
      <c r="N3481" s="76" t="str">
        <f t="shared" si="274"/>
        <v>0</v>
      </c>
      <c r="O3481" s="76" t="str">
        <f t="shared" si="270"/>
        <v/>
      </c>
      <c r="P3481" s="75" t="str">
        <f t="shared" si="271"/>
        <v/>
      </c>
      <c r="Q3481" s="77" t="str">
        <f t="shared" si="272"/>
        <v/>
      </c>
      <c r="R3481" s="77" t="str">
        <f t="shared" si="273"/>
        <v/>
      </c>
      <c r="S3481" s="77" t="str">
        <f>IF(O3481="","",IF(OR(VALUE(LEFT(O3481,2))&gt;IF(RIGHT(J3481,1)="M",7,19),AND(OR(LEFT(O3481,2)={"07","19"}),VALUE(RIGHT(O3481,2))&gt;15)),TRUE,FALSE))</f>
        <v/>
      </c>
      <c r="T3481" s="77" t="str">
        <f>IF(O3481="","",IF(OR(VALUE(LEFT(O3481,2))&gt;IF(RIGHT(J3481,1)="M",7,19),AND(OR(LEFT(O3481,2)={"07","19"}),VALUE(RIGHT(O3481,2))&gt;5)),TRUE,FALSE))</f>
        <v/>
      </c>
    </row>
    <row r="3482" spans="12:20" x14ac:dyDescent="0.25">
      <c r="L3482" s="75">
        <f>COUNTIF($B$2:B3482,B3482)</f>
        <v>0</v>
      </c>
      <c r="M3482" s="75">
        <f>COUNTIF($L$2:L3482,4)</f>
        <v>42</v>
      </c>
      <c r="N3482" s="76" t="str">
        <f t="shared" si="274"/>
        <v>0</v>
      </c>
      <c r="O3482" s="76" t="str">
        <f t="shared" si="270"/>
        <v/>
      </c>
      <c r="P3482" s="75" t="str">
        <f t="shared" si="271"/>
        <v/>
      </c>
      <c r="Q3482" s="77" t="str">
        <f t="shared" si="272"/>
        <v/>
      </c>
      <c r="R3482" s="77" t="str">
        <f t="shared" si="273"/>
        <v/>
      </c>
      <c r="S3482" s="77" t="str">
        <f>IF(O3482="","",IF(OR(VALUE(LEFT(O3482,2))&gt;IF(RIGHT(J3482,1)="M",7,19),AND(OR(LEFT(O3482,2)={"07","19"}),VALUE(RIGHT(O3482,2))&gt;15)),TRUE,FALSE))</f>
        <v/>
      </c>
      <c r="T3482" s="77" t="str">
        <f>IF(O3482="","",IF(OR(VALUE(LEFT(O3482,2))&gt;IF(RIGHT(J3482,1)="M",7,19),AND(OR(LEFT(O3482,2)={"07","19"}),VALUE(RIGHT(O3482,2))&gt;5)),TRUE,FALSE))</f>
        <v/>
      </c>
    </row>
    <row r="3483" spans="12:20" x14ac:dyDescent="0.25">
      <c r="L3483" s="75">
        <f>COUNTIF($B$2:B3483,B3483)</f>
        <v>0</v>
      </c>
      <c r="M3483" s="75">
        <f>COUNTIF($L$2:L3483,4)</f>
        <v>42</v>
      </c>
      <c r="N3483" s="76" t="str">
        <f t="shared" si="274"/>
        <v>0</v>
      </c>
      <c r="O3483" s="76" t="str">
        <f t="shared" si="270"/>
        <v/>
      </c>
      <c r="P3483" s="75" t="str">
        <f t="shared" si="271"/>
        <v/>
      </c>
      <c r="Q3483" s="77" t="str">
        <f t="shared" si="272"/>
        <v/>
      </c>
      <c r="R3483" s="77" t="str">
        <f t="shared" si="273"/>
        <v/>
      </c>
      <c r="S3483" s="77" t="str">
        <f>IF(O3483="","",IF(OR(VALUE(LEFT(O3483,2))&gt;IF(RIGHT(J3483,1)="M",7,19),AND(OR(LEFT(O3483,2)={"07","19"}),VALUE(RIGHT(O3483,2))&gt;15)),TRUE,FALSE))</f>
        <v/>
      </c>
      <c r="T3483" s="77" t="str">
        <f>IF(O3483="","",IF(OR(VALUE(LEFT(O3483,2))&gt;IF(RIGHT(J3483,1)="M",7,19),AND(OR(LEFT(O3483,2)={"07","19"}),VALUE(RIGHT(O3483,2))&gt;5)),TRUE,FALSE))</f>
        <v/>
      </c>
    </row>
    <row r="3484" spans="12:20" x14ac:dyDescent="0.25">
      <c r="L3484" s="75">
        <f>COUNTIF($B$2:B3484,B3484)</f>
        <v>0</v>
      </c>
      <c r="M3484" s="75">
        <f>COUNTIF($L$2:L3484,4)</f>
        <v>42</v>
      </c>
      <c r="N3484" s="76" t="str">
        <f t="shared" si="274"/>
        <v>0</v>
      </c>
      <c r="O3484" s="76" t="str">
        <f t="shared" si="270"/>
        <v/>
      </c>
      <c r="P3484" s="75" t="str">
        <f t="shared" si="271"/>
        <v/>
      </c>
      <c r="Q3484" s="77" t="str">
        <f t="shared" si="272"/>
        <v/>
      </c>
      <c r="R3484" s="77" t="str">
        <f t="shared" si="273"/>
        <v/>
      </c>
      <c r="S3484" s="77" t="str">
        <f>IF(O3484="","",IF(OR(VALUE(LEFT(O3484,2))&gt;IF(RIGHT(J3484,1)="M",7,19),AND(OR(LEFT(O3484,2)={"07","19"}),VALUE(RIGHT(O3484,2))&gt;15)),TRUE,FALSE))</f>
        <v/>
      </c>
      <c r="T3484" s="77" t="str">
        <f>IF(O3484="","",IF(OR(VALUE(LEFT(O3484,2))&gt;IF(RIGHT(J3484,1)="M",7,19),AND(OR(LEFT(O3484,2)={"07","19"}),VALUE(RIGHT(O3484,2))&gt;5)),TRUE,FALSE))</f>
        <v/>
      </c>
    </row>
    <row r="3485" spans="12:20" x14ac:dyDescent="0.25">
      <c r="L3485" s="75">
        <f>COUNTIF($B$2:B3485,B3485)</f>
        <v>0</v>
      </c>
      <c r="M3485" s="75">
        <f>COUNTIF($L$2:L3485,4)</f>
        <v>42</v>
      </c>
      <c r="N3485" s="76" t="str">
        <f t="shared" si="274"/>
        <v>0</v>
      </c>
      <c r="O3485" s="76" t="str">
        <f t="shared" si="270"/>
        <v/>
      </c>
      <c r="P3485" s="75" t="str">
        <f t="shared" si="271"/>
        <v/>
      </c>
      <c r="Q3485" s="77" t="str">
        <f t="shared" si="272"/>
        <v/>
      </c>
      <c r="R3485" s="77" t="str">
        <f t="shared" si="273"/>
        <v/>
      </c>
      <c r="S3485" s="77" t="str">
        <f>IF(O3485="","",IF(OR(VALUE(LEFT(O3485,2))&gt;IF(RIGHT(J3485,1)="M",7,19),AND(OR(LEFT(O3485,2)={"07","19"}),VALUE(RIGHT(O3485,2))&gt;15)),TRUE,FALSE))</f>
        <v/>
      </c>
      <c r="T3485" s="77" t="str">
        <f>IF(O3485="","",IF(OR(VALUE(LEFT(O3485,2))&gt;IF(RIGHT(J3485,1)="M",7,19),AND(OR(LEFT(O3485,2)={"07","19"}),VALUE(RIGHT(O3485,2))&gt;5)),TRUE,FALSE))</f>
        <v/>
      </c>
    </row>
    <row r="3486" spans="12:20" x14ac:dyDescent="0.25">
      <c r="L3486" s="75">
        <f>COUNTIF($B$2:B3486,B3486)</f>
        <v>0</v>
      </c>
      <c r="M3486" s="75">
        <f>COUNTIF($L$2:L3486,4)</f>
        <v>42</v>
      </c>
      <c r="N3486" s="76" t="str">
        <f t="shared" si="274"/>
        <v>0</v>
      </c>
      <c r="O3486" s="76" t="str">
        <f t="shared" si="270"/>
        <v/>
      </c>
      <c r="P3486" s="75" t="str">
        <f t="shared" si="271"/>
        <v/>
      </c>
      <c r="Q3486" s="77" t="str">
        <f t="shared" si="272"/>
        <v/>
      </c>
      <c r="R3486" s="77" t="str">
        <f t="shared" si="273"/>
        <v/>
      </c>
      <c r="S3486" s="77" t="str">
        <f>IF(O3486="","",IF(OR(VALUE(LEFT(O3486,2))&gt;IF(RIGHT(J3486,1)="M",7,19),AND(OR(LEFT(O3486,2)={"07","19"}),VALUE(RIGHT(O3486,2))&gt;15)),TRUE,FALSE))</f>
        <v/>
      </c>
      <c r="T3486" s="77" t="str">
        <f>IF(O3486="","",IF(OR(VALUE(LEFT(O3486,2))&gt;IF(RIGHT(J3486,1)="M",7,19),AND(OR(LEFT(O3486,2)={"07","19"}),VALUE(RIGHT(O3486,2))&gt;5)),TRUE,FALSE))</f>
        <v/>
      </c>
    </row>
    <row r="3487" spans="12:20" x14ac:dyDescent="0.25">
      <c r="L3487" s="75">
        <f>COUNTIF($B$2:B3487,B3487)</f>
        <v>0</v>
      </c>
      <c r="M3487" s="75">
        <f>COUNTIF($L$2:L3487,4)</f>
        <v>42</v>
      </c>
      <c r="N3487" s="76" t="str">
        <f t="shared" si="274"/>
        <v>0</v>
      </c>
      <c r="O3487" s="76" t="str">
        <f t="shared" si="270"/>
        <v/>
      </c>
      <c r="P3487" s="75" t="str">
        <f t="shared" si="271"/>
        <v/>
      </c>
      <c r="Q3487" s="77" t="str">
        <f t="shared" si="272"/>
        <v/>
      </c>
      <c r="R3487" s="77" t="str">
        <f t="shared" si="273"/>
        <v/>
      </c>
      <c r="S3487" s="77" t="str">
        <f>IF(O3487="","",IF(OR(VALUE(LEFT(O3487,2))&gt;IF(RIGHT(J3487,1)="M",7,19),AND(OR(LEFT(O3487,2)={"07","19"}),VALUE(RIGHT(O3487,2))&gt;15)),TRUE,FALSE))</f>
        <v/>
      </c>
      <c r="T3487" s="77" t="str">
        <f>IF(O3487="","",IF(OR(VALUE(LEFT(O3487,2))&gt;IF(RIGHT(J3487,1)="M",7,19),AND(OR(LEFT(O3487,2)={"07","19"}),VALUE(RIGHT(O3487,2))&gt;5)),TRUE,FALSE))</f>
        <v/>
      </c>
    </row>
    <row r="3488" spans="12:20" x14ac:dyDescent="0.25">
      <c r="L3488" s="75">
        <f>COUNTIF($B$2:B3488,B3488)</f>
        <v>0</v>
      </c>
      <c r="M3488" s="75">
        <f>COUNTIF($L$2:L3488,4)</f>
        <v>42</v>
      </c>
      <c r="N3488" s="76" t="str">
        <f t="shared" si="274"/>
        <v>0</v>
      </c>
      <c r="O3488" s="76" t="str">
        <f t="shared" si="270"/>
        <v/>
      </c>
      <c r="P3488" s="75" t="str">
        <f t="shared" si="271"/>
        <v/>
      </c>
      <c r="Q3488" s="77" t="str">
        <f t="shared" si="272"/>
        <v/>
      </c>
      <c r="R3488" s="77" t="str">
        <f t="shared" si="273"/>
        <v/>
      </c>
      <c r="S3488" s="77" t="str">
        <f>IF(O3488="","",IF(OR(VALUE(LEFT(O3488,2))&gt;IF(RIGHT(J3488,1)="M",7,19),AND(OR(LEFT(O3488,2)={"07","19"}),VALUE(RIGHT(O3488,2))&gt;15)),TRUE,FALSE))</f>
        <v/>
      </c>
      <c r="T3488" s="77" t="str">
        <f>IF(O3488="","",IF(OR(VALUE(LEFT(O3488,2))&gt;IF(RIGHT(J3488,1)="M",7,19),AND(OR(LEFT(O3488,2)={"07","19"}),VALUE(RIGHT(O3488,2))&gt;5)),TRUE,FALSE))</f>
        <v/>
      </c>
    </row>
    <row r="3489" spans="12:20" x14ac:dyDescent="0.25">
      <c r="L3489" s="75">
        <f>COUNTIF($B$2:B3489,B3489)</f>
        <v>0</v>
      </c>
      <c r="M3489" s="75">
        <f>COUNTIF($L$2:L3489,4)</f>
        <v>42</v>
      </c>
      <c r="N3489" s="76" t="str">
        <f t="shared" si="274"/>
        <v>0</v>
      </c>
      <c r="O3489" s="76" t="str">
        <f t="shared" si="270"/>
        <v/>
      </c>
      <c r="P3489" s="75" t="str">
        <f t="shared" si="271"/>
        <v/>
      </c>
      <c r="Q3489" s="77" t="str">
        <f t="shared" si="272"/>
        <v/>
      </c>
      <c r="R3489" s="77" t="str">
        <f t="shared" si="273"/>
        <v/>
      </c>
      <c r="S3489" s="77" t="str">
        <f>IF(O3489="","",IF(OR(VALUE(LEFT(O3489,2))&gt;IF(RIGHT(J3489,1)="M",7,19),AND(OR(LEFT(O3489,2)={"07","19"}),VALUE(RIGHT(O3489,2))&gt;15)),TRUE,FALSE))</f>
        <v/>
      </c>
      <c r="T3489" s="77" t="str">
        <f>IF(O3489="","",IF(OR(VALUE(LEFT(O3489,2))&gt;IF(RIGHT(J3489,1)="M",7,19),AND(OR(LEFT(O3489,2)={"07","19"}),VALUE(RIGHT(O3489,2))&gt;5)),TRUE,FALSE))</f>
        <v/>
      </c>
    </row>
    <row r="3490" spans="12:20" x14ac:dyDescent="0.25">
      <c r="L3490" s="75">
        <f>COUNTIF($B$2:B3490,B3490)</f>
        <v>0</v>
      </c>
      <c r="M3490" s="75">
        <f>COUNTIF($L$2:L3490,4)</f>
        <v>42</v>
      </c>
      <c r="N3490" s="76" t="str">
        <f t="shared" si="274"/>
        <v>0</v>
      </c>
      <c r="O3490" s="76" t="str">
        <f t="shared" si="270"/>
        <v/>
      </c>
      <c r="P3490" s="75" t="str">
        <f t="shared" si="271"/>
        <v/>
      </c>
      <c r="Q3490" s="77" t="str">
        <f t="shared" si="272"/>
        <v/>
      </c>
      <c r="R3490" s="77" t="str">
        <f t="shared" si="273"/>
        <v/>
      </c>
      <c r="S3490" s="77" t="str">
        <f>IF(O3490="","",IF(OR(VALUE(LEFT(O3490,2))&gt;IF(RIGHT(J3490,1)="M",7,19),AND(OR(LEFT(O3490,2)={"07","19"}),VALUE(RIGHT(O3490,2))&gt;15)),TRUE,FALSE))</f>
        <v/>
      </c>
      <c r="T3490" s="77" t="str">
        <f>IF(O3490="","",IF(OR(VALUE(LEFT(O3490,2))&gt;IF(RIGHT(J3490,1)="M",7,19),AND(OR(LEFT(O3490,2)={"07","19"}),VALUE(RIGHT(O3490,2))&gt;5)),TRUE,FALSE))</f>
        <v/>
      </c>
    </row>
    <row r="3491" spans="12:20" x14ac:dyDescent="0.25">
      <c r="L3491" s="75">
        <f>COUNTIF($B$2:B3491,B3491)</f>
        <v>0</v>
      </c>
      <c r="M3491" s="75">
        <f>COUNTIF($L$2:L3491,4)</f>
        <v>42</v>
      </c>
      <c r="N3491" s="76" t="str">
        <f t="shared" si="274"/>
        <v>0</v>
      </c>
      <c r="O3491" s="76" t="str">
        <f t="shared" si="270"/>
        <v/>
      </c>
      <c r="P3491" s="75" t="str">
        <f t="shared" si="271"/>
        <v/>
      </c>
      <c r="Q3491" s="77" t="str">
        <f t="shared" si="272"/>
        <v/>
      </c>
      <c r="R3491" s="77" t="str">
        <f t="shared" si="273"/>
        <v/>
      </c>
      <c r="S3491" s="77" t="str">
        <f>IF(O3491="","",IF(OR(VALUE(LEFT(O3491,2))&gt;IF(RIGHT(J3491,1)="M",7,19),AND(OR(LEFT(O3491,2)={"07","19"}),VALUE(RIGHT(O3491,2))&gt;15)),TRUE,FALSE))</f>
        <v/>
      </c>
      <c r="T3491" s="77" t="str">
        <f>IF(O3491="","",IF(OR(VALUE(LEFT(O3491,2))&gt;IF(RIGHT(J3491,1)="M",7,19),AND(OR(LEFT(O3491,2)={"07","19"}),VALUE(RIGHT(O3491,2))&gt;5)),TRUE,FALSE))</f>
        <v/>
      </c>
    </row>
    <row r="3492" spans="12:20" x14ac:dyDescent="0.25">
      <c r="L3492" s="75">
        <f>COUNTIF($B$2:B3492,B3492)</f>
        <v>0</v>
      </c>
      <c r="M3492" s="75">
        <f>COUNTIF($L$2:L3492,4)</f>
        <v>42</v>
      </c>
      <c r="N3492" s="76" t="str">
        <f t="shared" si="274"/>
        <v>0</v>
      </c>
      <c r="O3492" s="76" t="str">
        <f t="shared" si="270"/>
        <v/>
      </c>
      <c r="P3492" s="75" t="str">
        <f t="shared" si="271"/>
        <v/>
      </c>
      <c r="Q3492" s="77" t="str">
        <f t="shared" si="272"/>
        <v/>
      </c>
      <c r="R3492" s="77" t="str">
        <f t="shared" si="273"/>
        <v/>
      </c>
      <c r="S3492" s="77" t="str">
        <f>IF(O3492="","",IF(OR(VALUE(LEFT(O3492,2))&gt;IF(RIGHT(J3492,1)="M",7,19),AND(OR(LEFT(O3492,2)={"07","19"}),VALUE(RIGHT(O3492,2))&gt;15)),TRUE,FALSE))</f>
        <v/>
      </c>
      <c r="T3492" s="77" t="str">
        <f>IF(O3492="","",IF(OR(VALUE(LEFT(O3492,2))&gt;IF(RIGHT(J3492,1)="M",7,19),AND(OR(LEFT(O3492,2)={"07","19"}),VALUE(RIGHT(O3492,2))&gt;5)),TRUE,FALSE))</f>
        <v/>
      </c>
    </row>
    <row r="3493" spans="12:20" x14ac:dyDescent="0.25">
      <c r="L3493" s="75">
        <f>COUNTIF($B$2:B3493,B3493)</f>
        <v>0</v>
      </c>
      <c r="M3493" s="75">
        <f>COUNTIF($L$2:L3493,4)</f>
        <v>42</v>
      </c>
      <c r="N3493" s="76" t="str">
        <f t="shared" si="274"/>
        <v>0</v>
      </c>
      <c r="O3493" s="76" t="str">
        <f t="shared" si="270"/>
        <v/>
      </c>
      <c r="P3493" s="75" t="str">
        <f t="shared" si="271"/>
        <v/>
      </c>
      <c r="Q3493" s="77" t="str">
        <f t="shared" si="272"/>
        <v/>
      </c>
      <c r="R3493" s="77" t="str">
        <f t="shared" si="273"/>
        <v/>
      </c>
      <c r="S3493" s="77" t="str">
        <f>IF(O3493="","",IF(OR(VALUE(LEFT(O3493,2))&gt;IF(RIGHT(J3493,1)="M",7,19),AND(OR(LEFT(O3493,2)={"07","19"}),VALUE(RIGHT(O3493,2))&gt;15)),TRUE,FALSE))</f>
        <v/>
      </c>
      <c r="T3493" s="77" t="str">
        <f>IF(O3493="","",IF(OR(VALUE(LEFT(O3493,2))&gt;IF(RIGHT(J3493,1)="M",7,19),AND(OR(LEFT(O3493,2)={"07","19"}),VALUE(RIGHT(O3493,2))&gt;5)),TRUE,FALSE))</f>
        <v/>
      </c>
    </row>
    <row r="3494" spans="12:20" x14ac:dyDescent="0.25">
      <c r="L3494" s="75">
        <f>COUNTIF($B$2:B3494,B3494)</f>
        <v>0</v>
      </c>
      <c r="M3494" s="75">
        <f>COUNTIF($L$2:L3494,4)</f>
        <v>42</v>
      </c>
      <c r="N3494" s="76" t="str">
        <f t="shared" si="274"/>
        <v>0</v>
      </c>
      <c r="O3494" s="76" t="str">
        <f t="shared" si="270"/>
        <v/>
      </c>
      <c r="P3494" s="75" t="str">
        <f t="shared" si="271"/>
        <v/>
      </c>
      <c r="Q3494" s="77" t="str">
        <f t="shared" si="272"/>
        <v/>
      </c>
      <c r="R3494" s="77" t="str">
        <f t="shared" si="273"/>
        <v/>
      </c>
      <c r="S3494" s="77" t="str">
        <f>IF(O3494="","",IF(OR(VALUE(LEFT(O3494,2))&gt;IF(RIGHT(J3494,1)="M",7,19),AND(OR(LEFT(O3494,2)={"07","19"}),VALUE(RIGHT(O3494,2))&gt;15)),TRUE,FALSE))</f>
        <v/>
      </c>
      <c r="T3494" s="77" t="str">
        <f>IF(O3494="","",IF(OR(VALUE(LEFT(O3494,2))&gt;IF(RIGHT(J3494,1)="M",7,19),AND(OR(LEFT(O3494,2)={"07","19"}),VALUE(RIGHT(O3494,2))&gt;5)),TRUE,FALSE))</f>
        <v/>
      </c>
    </row>
    <row r="3495" spans="12:20" x14ac:dyDescent="0.25">
      <c r="L3495" s="75">
        <f>COUNTIF($B$2:B3495,B3495)</f>
        <v>0</v>
      </c>
      <c r="M3495" s="75">
        <f>COUNTIF($L$2:L3495,4)</f>
        <v>42</v>
      </c>
      <c r="N3495" s="76" t="str">
        <f t="shared" si="274"/>
        <v>0</v>
      </c>
      <c r="O3495" s="76" t="str">
        <f t="shared" si="270"/>
        <v/>
      </c>
      <c r="P3495" s="75" t="str">
        <f t="shared" si="271"/>
        <v/>
      </c>
      <c r="Q3495" s="77" t="str">
        <f t="shared" si="272"/>
        <v/>
      </c>
      <c r="R3495" s="77" t="str">
        <f t="shared" si="273"/>
        <v/>
      </c>
      <c r="S3495" s="77" t="str">
        <f>IF(O3495="","",IF(OR(VALUE(LEFT(O3495,2))&gt;IF(RIGHT(J3495,1)="M",7,19),AND(OR(LEFT(O3495,2)={"07","19"}),VALUE(RIGHT(O3495,2))&gt;15)),TRUE,FALSE))</f>
        <v/>
      </c>
      <c r="T3495" s="77" t="str">
        <f>IF(O3495="","",IF(OR(VALUE(LEFT(O3495,2))&gt;IF(RIGHT(J3495,1)="M",7,19),AND(OR(LEFT(O3495,2)={"07","19"}),VALUE(RIGHT(O3495,2))&gt;5)),TRUE,FALSE))</f>
        <v/>
      </c>
    </row>
    <row r="3496" spans="12:20" x14ac:dyDescent="0.25">
      <c r="L3496" s="75">
        <f>COUNTIF($B$2:B3496,B3496)</f>
        <v>0</v>
      </c>
      <c r="M3496" s="75">
        <f>COUNTIF($L$2:L3496,4)</f>
        <v>42</v>
      </c>
      <c r="N3496" s="76" t="str">
        <f t="shared" si="274"/>
        <v>0</v>
      </c>
      <c r="O3496" s="76" t="str">
        <f t="shared" si="270"/>
        <v/>
      </c>
      <c r="P3496" s="75" t="str">
        <f t="shared" si="271"/>
        <v/>
      </c>
      <c r="Q3496" s="77" t="str">
        <f t="shared" si="272"/>
        <v/>
      </c>
      <c r="R3496" s="77" t="str">
        <f t="shared" si="273"/>
        <v/>
      </c>
      <c r="S3496" s="77" t="str">
        <f>IF(O3496="","",IF(OR(VALUE(LEFT(O3496,2))&gt;IF(RIGHT(J3496,1)="M",7,19),AND(OR(LEFT(O3496,2)={"07","19"}),VALUE(RIGHT(O3496,2))&gt;15)),TRUE,FALSE))</f>
        <v/>
      </c>
      <c r="T3496" s="77" t="str">
        <f>IF(O3496="","",IF(OR(VALUE(LEFT(O3496,2))&gt;IF(RIGHT(J3496,1)="M",7,19),AND(OR(LEFT(O3496,2)={"07","19"}),VALUE(RIGHT(O3496,2))&gt;5)),TRUE,FALSE))</f>
        <v/>
      </c>
    </row>
    <row r="3497" spans="12:20" x14ac:dyDescent="0.25">
      <c r="L3497" s="75">
        <f>COUNTIF($B$2:B3497,B3497)</f>
        <v>0</v>
      </c>
      <c r="M3497" s="75">
        <f>COUNTIF($L$2:L3497,4)</f>
        <v>42</v>
      </c>
      <c r="N3497" s="76" t="str">
        <f t="shared" si="274"/>
        <v>0</v>
      </c>
      <c r="O3497" s="76" t="str">
        <f t="shared" si="270"/>
        <v/>
      </c>
      <c r="P3497" s="75" t="str">
        <f t="shared" si="271"/>
        <v/>
      </c>
      <c r="Q3497" s="77" t="str">
        <f t="shared" si="272"/>
        <v/>
      </c>
      <c r="R3497" s="77" t="str">
        <f t="shared" si="273"/>
        <v/>
      </c>
      <c r="S3497" s="77" t="str">
        <f>IF(O3497="","",IF(OR(VALUE(LEFT(O3497,2))&gt;IF(RIGHT(J3497,1)="M",7,19),AND(OR(LEFT(O3497,2)={"07","19"}),VALUE(RIGHT(O3497,2))&gt;15)),TRUE,FALSE))</f>
        <v/>
      </c>
      <c r="T3497" s="77" t="str">
        <f>IF(O3497="","",IF(OR(VALUE(LEFT(O3497,2))&gt;IF(RIGHT(J3497,1)="M",7,19),AND(OR(LEFT(O3497,2)={"07","19"}),VALUE(RIGHT(O3497,2))&gt;5)),TRUE,FALSE))</f>
        <v/>
      </c>
    </row>
    <row r="3498" spans="12:20" x14ac:dyDescent="0.25">
      <c r="L3498" s="75">
        <f>COUNTIF($B$2:B3498,B3498)</f>
        <v>0</v>
      </c>
      <c r="M3498" s="75">
        <f>COUNTIF($L$2:L3498,4)</f>
        <v>42</v>
      </c>
      <c r="N3498" s="76" t="str">
        <f t="shared" si="274"/>
        <v>0</v>
      </c>
      <c r="O3498" s="76" t="str">
        <f t="shared" si="270"/>
        <v/>
      </c>
      <c r="P3498" s="75" t="str">
        <f t="shared" si="271"/>
        <v/>
      </c>
      <c r="Q3498" s="77" t="str">
        <f t="shared" si="272"/>
        <v/>
      </c>
      <c r="R3498" s="77" t="str">
        <f t="shared" si="273"/>
        <v/>
      </c>
      <c r="S3498" s="77" t="str">
        <f>IF(O3498="","",IF(OR(VALUE(LEFT(O3498,2))&gt;IF(RIGHT(J3498,1)="M",7,19),AND(OR(LEFT(O3498,2)={"07","19"}),VALUE(RIGHT(O3498,2))&gt;15)),TRUE,FALSE))</f>
        <v/>
      </c>
      <c r="T3498" s="77" t="str">
        <f>IF(O3498="","",IF(OR(VALUE(LEFT(O3498,2))&gt;IF(RIGHT(J3498,1)="M",7,19),AND(OR(LEFT(O3498,2)={"07","19"}),VALUE(RIGHT(O3498,2))&gt;5)),TRUE,FALSE))</f>
        <v/>
      </c>
    </row>
    <row r="3499" spans="12:20" x14ac:dyDescent="0.25">
      <c r="L3499" s="75">
        <f>COUNTIF($B$2:B3499,B3499)</f>
        <v>0</v>
      </c>
      <c r="M3499" s="75">
        <f>COUNTIF($L$2:L3499,4)</f>
        <v>42</v>
      </c>
      <c r="N3499" s="76" t="str">
        <f t="shared" si="274"/>
        <v>0</v>
      </c>
      <c r="O3499" s="76" t="str">
        <f t="shared" si="270"/>
        <v/>
      </c>
      <c r="P3499" s="75" t="str">
        <f t="shared" si="271"/>
        <v/>
      </c>
      <c r="Q3499" s="77" t="str">
        <f t="shared" si="272"/>
        <v/>
      </c>
      <c r="R3499" s="77" t="str">
        <f t="shared" si="273"/>
        <v/>
      </c>
      <c r="S3499" s="77" t="str">
        <f>IF(O3499="","",IF(OR(VALUE(LEFT(O3499,2))&gt;IF(RIGHT(J3499,1)="M",7,19),AND(OR(LEFT(O3499,2)={"07","19"}),VALUE(RIGHT(O3499,2))&gt;15)),TRUE,FALSE))</f>
        <v/>
      </c>
      <c r="T3499" s="77" t="str">
        <f>IF(O3499="","",IF(OR(VALUE(LEFT(O3499,2))&gt;IF(RIGHT(J3499,1)="M",7,19),AND(OR(LEFT(O3499,2)={"07","19"}),VALUE(RIGHT(O3499,2))&gt;5)),TRUE,FALSE))</f>
        <v/>
      </c>
    </row>
    <row r="3500" spans="12:20" x14ac:dyDescent="0.25">
      <c r="L3500" s="75">
        <f>COUNTIF($B$2:B3500,B3500)</f>
        <v>0</v>
      </c>
      <c r="M3500" s="75">
        <f>COUNTIF($L$2:L3500,4)</f>
        <v>42</v>
      </c>
      <c r="N3500" s="76" t="str">
        <f t="shared" si="274"/>
        <v>0</v>
      </c>
      <c r="O3500" s="76" t="str">
        <f t="shared" si="270"/>
        <v/>
      </c>
      <c r="P3500" s="75" t="str">
        <f t="shared" si="271"/>
        <v/>
      </c>
      <c r="Q3500" s="77" t="str">
        <f t="shared" si="272"/>
        <v/>
      </c>
      <c r="R3500" s="77" t="str">
        <f t="shared" si="273"/>
        <v/>
      </c>
      <c r="S3500" s="77" t="str">
        <f>IF(O3500="","",IF(OR(VALUE(LEFT(O3500,2))&gt;IF(RIGHT(J3500,1)="M",7,19),AND(OR(LEFT(O3500,2)={"07","19"}),VALUE(RIGHT(O3500,2))&gt;15)),TRUE,FALSE))</f>
        <v/>
      </c>
      <c r="T3500" s="77" t="str">
        <f>IF(O3500="","",IF(OR(VALUE(LEFT(O3500,2))&gt;IF(RIGHT(J3500,1)="M",7,19),AND(OR(LEFT(O3500,2)={"07","19"}),VALUE(RIGHT(O3500,2))&gt;5)),TRUE,FALSE))</f>
        <v/>
      </c>
    </row>
    <row r="3501" spans="12:20" x14ac:dyDescent="0.25">
      <c r="L3501" s="75">
        <f>COUNTIF($B$2:B3501,B3501)</f>
        <v>0</v>
      </c>
      <c r="M3501" s="75">
        <f>COUNTIF($L$2:L3501,4)</f>
        <v>42</v>
      </c>
      <c r="N3501" s="76" t="str">
        <f t="shared" si="274"/>
        <v>0</v>
      </c>
      <c r="O3501" s="76" t="str">
        <f t="shared" si="270"/>
        <v/>
      </c>
      <c r="P3501" s="75" t="str">
        <f t="shared" si="271"/>
        <v/>
      </c>
      <c r="Q3501" s="77" t="str">
        <f t="shared" si="272"/>
        <v/>
      </c>
      <c r="R3501" s="77" t="str">
        <f t="shared" si="273"/>
        <v/>
      </c>
      <c r="S3501" s="77" t="str">
        <f>IF(O3501="","",IF(OR(VALUE(LEFT(O3501,2))&gt;IF(RIGHT(J3501,1)="M",7,19),AND(OR(LEFT(O3501,2)={"07","19"}),VALUE(RIGHT(O3501,2))&gt;15)),TRUE,FALSE))</f>
        <v/>
      </c>
      <c r="T3501" s="77" t="str">
        <f>IF(O3501="","",IF(OR(VALUE(LEFT(O3501,2))&gt;IF(RIGHT(J3501,1)="M",7,19),AND(OR(LEFT(O3501,2)={"07","19"}),VALUE(RIGHT(O3501,2))&gt;5)),TRUE,FALSE))</f>
        <v/>
      </c>
    </row>
    <row r="3502" spans="12:20" x14ac:dyDescent="0.25">
      <c r="L3502" s="75">
        <f>COUNTIF($B$2:B3502,B3502)</f>
        <v>0</v>
      </c>
      <c r="M3502" s="75">
        <f>COUNTIF($L$2:L3502,4)</f>
        <v>42</v>
      </c>
      <c r="N3502" s="76" t="str">
        <f t="shared" si="274"/>
        <v>0</v>
      </c>
      <c r="O3502" s="76" t="str">
        <f t="shared" si="270"/>
        <v/>
      </c>
      <c r="P3502" s="75" t="str">
        <f t="shared" si="271"/>
        <v/>
      </c>
      <c r="Q3502" s="77" t="str">
        <f t="shared" si="272"/>
        <v/>
      </c>
      <c r="R3502" s="77" t="str">
        <f t="shared" si="273"/>
        <v/>
      </c>
      <c r="S3502" s="77" t="str">
        <f>IF(O3502="","",IF(OR(VALUE(LEFT(O3502,2))&gt;IF(RIGHT(J3502,1)="M",7,19),AND(OR(LEFT(O3502,2)={"07","19"}),VALUE(RIGHT(O3502,2))&gt;15)),TRUE,FALSE))</f>
        <v/>
      </c>
      <c r="T3502" s="77" t="str">
        <f>IF(O3502="","",IF(OR(VALUE(LEFT(O3502,2))&gt;IF(RIGHT(J3502,1)="M",7,19),AND(OR(LEFT(O3502,2)={"07","19"}),VALUE(RIGHT(O3502,2))&gt;5)),TRUE,FALSE))</f>
        <v/>
      </c>
    </row>
    <row r="3503" spans="12:20" x14ac:dyDescent="0.25">
      <c r="L3503" s="75">
        <f>COUNTIF($B$2:B3503,B3503)</f>
        <v>0</v>
      </c>
      <c r="M3503" s="75">
        <f>COUNTIF($L$2:L3503,4)</f>
        <v>42</v>
      </c>
      <c r="N3503" s="76" t="str">
        <f t="shared" si="274"/>
        <v>0</v>
      </c>
      <c r="O3503" s="76" t="str">
        <f t="shared" si="270"/>
        <v/>
      </c>
      <c r="P3503" s="75" t="str">
        <f t="shared" si="271"/>
        <v/>
      </c>
      <c r="Q3503" s="77" t="str">
        <f t="shared" si="272"/>
        <v/>
      </c>
      <c r="R3503" s="77" t="str">
        <f t="shared" si="273"/>
        <v/>
      </c>
      <c r="S3503" s="77" t="str">
        <f>IF(O3503="","",IF(OR(VALUE(LEFT(O3503,2))&gt;IF(RIGHT(J3503,1)="M",7,19),AND(OR(LEFT(O3503,2)={"07","19"}),VALUE(RIGHT(O3503,2))&gt;15)),TRUE,FALSE))</f>
        <v/>
      </c>
      <c r="T3503" s="77" t="str">
        <f>IF(O3503="","",IF(OR(VALUE(LEFT(O3503,2))&gt;IF(RIGHT(J3503,1)="M",7,19),AND(OR(LEFT(O3503,2)={"07","19"}),VALUE(RIGHT(O3503,2))&gt;5)),TRUE,FALSE))</f>
        <v/>
      </c>
    </row>
    <row r="3504" spans="12:20" x14ac:dyDescent="0.25">
      <c r="L3504" s="75">
        <f>COUNTIF($B$2:B3504,B3504)</f>
        <v>0</v>
      </c>
      <c r="M3504" s="75">
        <f>COUNTIF($L$2:L3504,4)</f>
        <v>42</v>
      </c>
      <c r="N3504" s="76" t="str">
        <f t="shared" si="274"/>
        <v>0</v>
      </c>
      <c r="O3504" s="76" t="str">
        <f t="shared" si="270"/>
        <v/>
      </c>
      <c r="P3504" s="75" t="str">
        <f t="shared" si="271"/>
        <v/>
      </c>
      <c r="Q3504" s="77" t="str">
        <f t="shared" si="272"/>
        <v/>
      </c>
      <c r="R3504" s="77" t="str">
        <f t="shared" si="273"/>
        <v/>
      </c>
      <c r="S3504" s="77" t="str">
        <f>IF(O3504="","",IF(OR(VALUE(LEFT(O3504,2))&gt;IF(RIGHT(J3504,1)="M",7,19),AND(OR(LEFT(O3504,2)={"07","19"}),VALUE(RIGHT(O3504,2))&gt;15)),TRUE,FALSE))</f>
        <v/>
      </c>
      <c r="T3504" s="77" t="str">
        <f>IF(O3504="","",IF(OR(VALUE(LEFT(O3504,2))&gt;IF(RIGHT(J3504,1)="M",7,19),AND(OR(LEFT(O3504,2)={"07","19"}),VALUE(RIGHT(O3504,2))&gt;5)),TRUE,FALSE))</f>
        <v/>
      </c>
    </row>
    <row r="3505" spans="12:20" x14ac:dyDescent="0.25">
      <c r="L3505" s="75">
        <f>COUNTIF($B$2:B3505,B3505)</f>
        <v>0</v>
      </c>
      <c r="M3505" s="75">
        <f>COUNTIF($L$2:L3505,4)</f>
        <v>42</v>
      </c>
      <c r="N3505" s="76" t="str">
        <f t="shared" si="274"/>
        <v>0</v>
      </c>
      <c r="O3505" s="76" t="str">
        <f t="shared" si="270"/>
        <v/>
      </c>
      <c r="P3505" s="75" t="str">
        <f t="shared" si="271"/>
        <v/>
      </c>
      <c r="Q3505" s="77" t="str">
        <f t="shared" si="272"/>
        <v/>
      </c>
      <c r="R3505" s="77" t="str">
        <f t="shared" si="273"/>
        <v/>
      </c>
      <c r="S3505" s="77" t="str">
        <f>IF(O3505="","",IF(OR(VALUE(LEFT(O3505,2))&gt;IF(RIGHT(J3505,1)="M",7,19),AND(OR(LEFT(O3505,2)={"07","19"}),VALUE(RIGHT(O3505,2))&gt;15)),TRUE,FALSE))</f>
        <v/>
      </c>
      <c r="T3505" s="77" t="str">
        <f>IF(O3505="","",IF(OR(VALUE(LEFT(O3505,2))&gt;IF(RIGHT(J3505,1)="M",7,19),AND(OR(LEFT(O3505,2)={"07","19"}),VALUE(RIGHT(O3505,2))&gt;5)),TRUE,FALSE))</f>
        <v/>
      </c>
    </row>
    <row r="3506" spans="12:20" x14ac:dyDescent="0.25">
      <c r="L3506" s="75">
        <f>COUNTIF($B$2:B3506,B3506)</f>
        <v>0</v>
      </c>
      <c r="M3506" s="75">
        <f>COUNTIF($L$2:L3506,4)</f>
        <v>42</v>
      </c>
      <c r="N3506" s="76" t="str">
        <f t="shared" si="274"/>
        <v>0</v>
      </c>
      <c r="O3506" s="76" t="str">
        <f t="shared" si="270"/>
        <v/>
      </c>
      <c r="P3506" s="75" t="str">
        <f t="shared" si="271"/>
        <v/>
      </c>
      <c r="Q3506" s="77" t="str">
        <f t="shared" si="272"/>
        <v/>
      </c>
      <c r="R3506" s="77" t="str">
        <f t="shared" si="273"/>
        <v/>
      </c>
      <c r="S3506" s="77" t="str">
        <f>IF(O3506="","",IF(OR(VALUE(LEFT(O3506,2))&gt;IF(RIGHT(J3506,1)="M",7,19),AND(OR(LEFT(O3506,2)={"07","19"}),VALUE(RIGHT(O3506,2))&gt;15)),TRUE,FALSE))</f>
        <v/>
      </c>
      <c r="T3506" s="77" t="str">
        <f>IF(O3506="","",IF(OR(VALUE(LEFT(O3506,2))&gt;IF(RIGHT(J3506,1)="M",7,19),AND(OR(LEFT(O3506,2)={"07","19"}),VALUE(RIGHT(O3506,2))&gt;5)),TRUE,FALSE))</f>
        <v/>
      </c>
    </row>
    <row r="3507" spans="12:20" x14ac:dyDescent="0.25">
      <c r="L3507" s="75">
        <f>COUNTIF($B$2:B3507,B3507)</f>
        <v>0</v>
      </c>
      <c r="M3507" s="75">
        <f>COUNTIF($L$2:L3507,4)</f>
        <v>42</v>
      </c>
      <c r="N3507" s="76" t="str">
        <f t="shared" si="274"/>
        <v>0</v>
      </c>
      <c r="O3507" s="76" t="str">
        <f t="shared" si="270"/>
        <v/>
      </c>
      <c r="P3507" s="75" t="str">
        <f t="shared" si="271"/>
        <v/>
      </c>
      <c r="Q3507" s="77" t="str">
        <f t="shared" si="272"/>
        <v/>
      </c>
      <c r="R3507" s="77" t="str">
        <f t="shared" si="273"/>
        <v/>
      </c>
      <c r="S3507" s="77" t="str">
        <f>IF(O3507="","",IF(OR(VALUE(LEFT(O3507,2))&gt;IF(RIGHT(J3507,1)="M",7,19),AND(OR(LEFT(O3507,2)={"07","19"}),VALUE(RIGHT(O3507,2))&gt;15)),TRUE,FALSE))</f>
        <v/>
      </c>
      <c r="T3507" s="77" t="str">
        <f>IF(O3507="","",IF(OR(VALUE(LEFT(O3507,2))&gt;IF(RIGHT(J3507,1)="M",7,19),AND(OR(LEFT(O3507,2)={"07","19"}),VALUE(RIGHT(O3507,2))&gt;5)),TRUE,FALSE))</f>
        <v/>
      </c>
    </row>
    <row r="3508" spans="12:20" x14ac:dyDescent="0.25">
      <c r="L3508" s="75">
        <f>COUNTIF($B$2:B3508,B3508)</f>
        <v>0</v>
      </c>
      <c r="M3508" s="75">
        <f>COUNTIF($L$2:L3508,4)</f>
        <v>42</v>
      </c>
      <c r="N3508" s="76" t="str">
        <f t="shared" si="274"/>
        <v>0</v>
      </c>
      <c r="O3508" s="76" t="str">
        <f t="shared" si="270"/>
        <v/>
      </c>
      <c r="P3508" s="75" t="str">
        <f t="shared" si="271"/>
        <v/>
      </c>
      <c r="Q3508" s="77" t="str">
        <f t="shared" si="272"/>
        <v/>
      </c>
      <c r="R3508" s="77" t="str">
        <f t="shared" si="273"/>
        <v/>
      </c>
      <c r="S3508" s="77" t="str">
        <f>IF(O3508="","",IF(OR(VALUE(LEFT(O3508,2))&gt;IF(RIGHT(J3508,1)="M",7,19),AND(OR(LEFT(O3508,2)={"07","19"}),VALUE(RIGHT(O3508,2))&gt;15)),TRUE,FALSE))</f>
        <v/>
      </c>
      <c r="T3508" s="77" t="str">
        <f>IF(O3508="","",IF(OR(VALUE(LEFT(O3508,2))&gt;IF(RIGHT(J3508,1)="M",7,19),AND(OR(LEFT(O3508,2)={"07","19"}),VALUE(RIGHT(O3508,2))&gt;5)),TRUE,FALSE))</f>
        <v/>
      </c>
    </row>
    <row r="3509" spans="12:20" x14ac:dyDescent="0.25">
      <c r="L3509" s="75">
        <f>COUNTIF($B$2:B3509,B3509)</f>
        <v>0</v>
      </c>
      <c r="M3509" s="75">
        <f>COUNTIF($L$2:L3509,4)</f>
        <v>42</v>
      </c>
      <c r="N3509" s="76" t="str">
        <f t="shared" si="274"/>
        <v>0</v>
      </c>
      <c r="O3509" s="76" t="str">
        <f t="shared" si="270"/>
        <v/>
      </c>
      <c r="P3509" s="75" t="str">
        <f t="shared" si="271"/>
        <v/>
      </c>
      <c r="Q3509" s="77" t="str">
        <f t="shared" si="272"/>
        <v/>
      </c>
      <c r="R3509" s="77" t="str">
        <f t="shared" si="273"/>
        <v/>
      </c>
      <c r="S3509" s="77" t="str">
        <f>IF(O3509="","",IF(OR(VALUE(LEFT(O3509,2))&gt;IF(RIGHT(J3509,1)="M",7,19),AND(OR(LEFT(O3509,2)={"07","19"}),VALUE(RIGHT(O3509,2))&gt;15)),TRUE,FALSE))</f>
        <v/>
      </c>
      <c r="T3509" s="77" t="str">
        <f>IF(O3509="","",IF(OR(VALUE(LEFT(O3509,2))&gt;IF(RIGHT(J3509,1)="M",7,19),AND(OR(LEFT(O3509,2)={"07","19"}),VALUE(RIGHT(O3509,2))&gt;5)),TRUE,FALSE))</f>
        <v/>
      </c>
    </row>
    <row r="3510" spans="12:20" x14ac:dyDescent="0.25">
      <c r="L3510" s="75">
        <f>COUNTIF($B$2:B3510,B3510)</f>
        <v>0</v>
      </c>
      <c r="M3510" s="75">
        <f>COUNTIF($L$2:L3510,4)</f>
        <v>42</v>
      </c>
      <c r="N3510" s="76" t="str">
        <f t="shared" si="274"/>
        <v>0</v>
      </c>
      <c r="O3510" s="76" t="str">
        <f t="shared" si="270"/>
        <v/>
      </c>
      <c r="P3510" s="75" t="str">
        <f t="shared" si="271"/>
        <v/>
      </c>
      <c r="Q3510" s="77" t="str">
        <f t="shared" si="272"/>
        <v/>
      </c>
      <c r="R3510" s="77" t="str">
        <f t="shared" si="273"/>
        <v/>
      </c>
      <c r="S3510" s="77" t="str">
        <f>IF(O3510="","",IF(OR(VALUE(LEFT(O3510,2))&gt;IF(RIGHT(J3510,1)="M",7,19),AND(OR(LEFT(O3510,2)={"07","19"}),VALUE(RIGHT(O3510,2))&gt;15)),TRUE,FALSE))</f>
        <v/>
      </c>
      <c r="T3510" s="77" t="str">
        <f>IF(O3510="","",IF(OR(VALUE(LEFT(O3510,2))&gt;IF(RIGHT(J3510,1)="M",7,19),AND(OR(LEFT(O3510,2)={"07","19"}),VALUE(RIGHT(O3510,2))&gt;5)),TRUE,FALSE))</f>
        <v/>
      </c>
    </row>
    <row r="3511" spans="12:20" x14ac:dyDescent="0.25">
      <c r="L3511" s="75">
        <f>COUNTIF($B$2:B3511,B3511)</f>
        <v>0</v>
      </c>
      <c r="M3511" s="75">
        <f>COUNTIF($L$2:L3511,4)</f>
        <v>42</v>
      </c>
      <c r="N3511" s="76" t="str">
        <f t="shared" si="274"/>
        <v>0</v>
      </c>
      <c r="O3511" s="76" t="str">
        <f t="shared" si="270"/>
        <v/>
      </c>
      <c r="P3511" s="75" t="str">
        <f t="shared" si="271"/>
        <v/>
      </c>
      <c r="Q3511" s="77" t="str">
        <f t="shared" si="272"/>
        <v/>
      </c>
      <c r="R3511" s="77" t="str">
        <f t="shared" si="273"/>
        <v/>
      </c>
      <c r="S3511" s="77" t="str">
        <f>IF(O3511="","",IF(OR(VALUE(LEFT(O3511,2))&gt;IF(RIGHT(J3511,1)="M",7,19),AND(OR(LEFT(O3511,2)={"07","19"}),VALUE(RIGHT(O3511,2))&gt;15)),TRUE,FALSE))</f>
        <v/>
      </c>
      <c r="T3511" s="77" t="str">
        <f>IF(O3511="","",IF(OR(VALUE(LEFT(O3511,2))&gt;IF(RIGHT(J3511,1)="M",7,19),AND(OR(LEFT(O3511,2)={"07","19"}),VALUE(RIGHT(O3511,2))&gt;5)),TRUE,FALSE))</f>
        <v/>
      </c>
    </row>
    <row r="3512" spans="12:20" x14ac:dyDescent="0.25">
      <c r="L3512" s="75">
        <f>COUNTIF($B$2:B3512,B3512)</f>
        <v>0</v>
      </c>
      <c r="M3512" s="75">
        <f>COUNTIF($L$2:L3512,4)</f>
        <v>42</v>
      </c>
      <c r="N3512" s="76" t="str">
        <f t="shared" si="274"/>
        <v>0</v>
      </c>
      <c r="O3512" s="76" t="str">
        <f t="shared" si="270"/>
        <v/>
      </c>
      <c r="P3512" s="75" t="str">
        <f t="shared" si="271"/>
        <v/>
      </c>
      <c r="Q3512" s="77" t="str">
        <f t="shared" si="272"/>
        <v/>
      </c>
      <c r="R3512" s="77" t="str">
        <f t="shared" si="273"/>
        <v/>
      </c>
      <c r="S3512" s="77" t="str">
        <f>IF(O3512="","",IF(OR(VALUE(LEFT(O3512,2))&gt;IF(RIGHT(J3512,1)="M",7,19),AND(OR(LEFT(O3512,2)={"07","19"}),VALUE(RIGHT(O3512,2))&gt;15)),TRUE,FALSE))</f>
        <v/>
      </c>
      <c r="T3512" s="77" t="str">
        <f>IF(O3512="","",IF(OR(VALUE(LEFT(O3512,2))&gt;IF(RIGHT(J3512,1)="M",7,19),AND(OR(LEFT(O3512,2)={"07","19"}),VALUE(RIGHT(O3512,2))&gt;5)),TRUE,FALSE))</f>
        <v/>
      </c>
    </row>
    <row r="3513" spans="12:20" x14ac:dyDescent="0.25">
      <c r="L3513" s="75">
        <f>COUNTIF($B$2:B3513,B3513)</f>
        <v>0</v>
      </c>
      <c r="M3513" s="75">
        <f>COUNTIF($L$2:L3513,4)</f>
        <v>42</v>
      </c>
      <c r="N3513" s="76" t="str">
        <f t="shared" si="274"/>
        <v>0</v>
      </c>
      <c r="O3513" s="76" t="str">
        <f t="shared" si="270"/>
        <v/>
      </c>
      <c r="P3513" s="75" t="str">
        <f t="shared" si="271"/>
        <v/>
      </c>
      <c r="Q3513" s="77" t="str">
        <f t="shared" si="272"/>
        <v/>
      </c>
      <c r="R3513" s="77" t="str">
        <f t="shared" si="273"/>
        <v/>
      </c>
      <c r="S3513" s="77" t="str">
        <f>IF(O3513="","",IF(OR(VALUE(LEFT(O3513,2))&gt;IF(RIGHT(J3513,1)="M",7,19),AND(OR(LEFT(O3513,2)={"07","19"}),VALUE(RIGHT(O3513,2))&gt;15)),TRUE,FALSE))</f>
        <v/>
      </c>
      <c r="T3513" s="77" t="str">
        <f>IF(O3513="","",IF(OR(VALUE(LEFT(O3513,2))&gt;IF(RIGHT(J3513,1)="M",7,19),AND(OR(LEFT(O3513,2)={"07","19"}),VALUE(RIGHT(O3513,2))&gt;5)),TRUE,FALSE))</f>
        <v/>
      </c>
    </row>
    <row r="3514" spans="12:20" x14ac:dyDescent="0.25">
      <c r="L3514" s="75">
        <f>COUNTIF($B$2:B3514,B3514)</f>
        <v>0</v>
      </c>
      <c r="M3514" s="75">
        <f>COUNTIF($L$2:L3514,4)</f>
        <v>42</v>
      </c>
      <c r="N3514" s="76" t="str">
        <f t="shared" si="274"/>
        <v>0</v>
      </c>
      <c r="O3514" s="76" t="str">
        <f t="shared" si="270"/>
        <v/>
      </c>
      <c r="P3514" s="75" t="str">
        <f t="shared" si="271"/>
        <v/>
      </c>
      <c r="Q3514" s="77" t="str">
        <f t="shared" si="272"/>
        <v/>
      </c>
      <c r="R3514" s="77" t="str">
        <f t="shared" si="273"/>
        <v/>
      </c>
      <c r="S3514" s="77" t="str">
        <f>IF(O3514="","",IF(OR(VALUE(LEFT(O3514,2))&gt;IF(RIGHT(J3514,1)="M",7,19),AND(OR(LEFT(O3514,2)={"07","19"}),VALUE(RIGHT(O3514,2))&gt;15)),TRUE,FALSE))</f>
        <v/>
      </c>
      <c r="T3514" s="77" t="str">
        <f>IF(O3514="","",IF(OR(VALUE(LEFT(O3514,2))&gt;IF(RIGHT(J3514,1)="M",7,19),AND(OR(LEFT(O3514,2)={"07","19"}),VALUE(RIGHT(O3514,2))&gt;5)),TRUE,FALSE))</f>
        <v/>
      </c>
    </row>
    <row r="3515" spans="12:20" x14ac:dyDescent="0.25">
      <c r="L3515" s="75">
        <f>COUNTIF($B$2:B3515,B3515)</f>
        <v>0</v>
      </c>
      <c r="M3515" s="75">
        <f>COUNTIF($L$2:L3515,4)</f>
        <v>42</v>
      </c>
      <c r="N3515" s="76" t="str">
        <f t="shared" si="274"/>
        <v>0</v>
      </c>
      <c r="O3515" s="76" t="str">
        <f t="shared" si="270"/>
        <v/>
      </c>
      <c r="P3515" s="75" t="str">
        <f t="shared" si="271"/>
        <v/>
      </c>
      <c r="Q3515" s="77" t="str">
        <f t="shared" si="272"/>
        <v/>
      </c>
      <c r="R3515" s="77" t="str">
        <f t="shared" si="273"/>
        <v/>
      </c>
      <c r="S3515" s="77" t="str">
        <f>IF(O3515="","",IF(OR(VALUE(LEFT(O3515,2))&gt;IF(RIGHT(J3515,1)="M",7,19),AND(OR(LEFT(O3515,2)={"07","19"}),VALUE(RIGHT(O3515,2))&gt;15)),TRUE,FALSE))</f>
        <v/>
      </c>
      <c r="T3515" s="77" t="str">
        <f>IF(O3515="","",IF(OR(VALUE(LEFT(O3515,2))&gt;IF(RIGHT(J3515,1)="M",7,19),AND(OR(LEFT(O3515,2)={"07","19"}),VALUE(RIGHT(O3515,2))&gt;5)),TRUE,FALSE))</f>
        <v/>
      </c>
    </row>
    <row r="3516" spans="12:20" x14ac:dyDescent="0.25">
      <c r="L3516" s="75">
        <f>COUNTIF($B$2:B3516,B3516)</f>
        <v>0</v>
      </c>
      <c r="M3516" s="75">
        <f>COUNTIF($L$2:L3516,4)</f>
        <v>42</v>
      </c>
      <c r="N3516" s="76" t="str">
        <f t="shared" si="274"/>
        <v>0</v>
      </c>
      <c r="O3516" s="76" t="str">
        <f t="shared" si="270"/>
        <v/>
      </c>
      <c r="P3516" s="75" t="str">
        <f t="shared" si="271"/>
        <v/>
      </c>
      <c r="Q3516" s="77" t="str">
        <f t="shared" si="272"/>
        <v/>
      </c>
      <c r="R3516" s="77" t="str">
        <f t="shared" si="273"/>
        <v/>
      </c>
      <c r="S3516" s="77" t="str">
        <f>IF(O3516="","",IF(OR(VALUE(LEFT(O3516,2))&gt;IF(RIGHT(J3516,1)="M",7,19),AND(OR(LEFT(O3516,2)={"07","19"}),VALUE(RIGHT(O3516,2))&gt;15)),TRUE,FALSE))</f>
        <v/>
      </c>
      <c r="T3516" s="77" t="str">
        <f>IF(O3516="","",IF(OR(VALUE(LEFT(O3516,2))&gt;IF(RIGHT(J3516,1)="M",7,19),AND(OR(LEFT(O3516,2)={"07","19"}),VALUE(RIGHT(O3516,2))&gt;5)),TRUE,FALSE))</f>
        <v/>
      </c>
    </row>
    <row r="3517" spans="12:20" x14ac:dyDescent="0.25">
      <c r="L3517" s="75">
        <f>COUNTIF($B$2:B3517,B3517)</f>
        <v>0</v>
      </c>
      <c r="M3517" s="75">
        <f>COUNTIF($L$2:L3517,4)</f>
        <v>42</v>
      </c>
      <c r="N3517" s="76" t="str">
        <f t="shared" si="274"/>
        <v>0</v>
      </c>
      <c r="O3517" s="76" t="str">
        <f t="shared" si="270"/>
        <v/>
      </c>
      <c r="P3517" s="75" t="str">
        <f t="shared" si="271"/>
        <v/>
      </c>
      <c r="Q3517" s="77" t="str">
        <f t="shared" si="272"/>
        <v/>
      </c>
      <c r="R3517" s="77" t="str">
        <f t="shared" si="273"/>
        <v/>
      </c>
      <c r="S3517" s="77" t="str">
        <f>IF(O3517="","",IF(OR(VALUE(LEFT(O3517,2))&gt;IF(RIGHT(J3517,1)="M",7,19),AND(OR(LEFT(O3517,2)={"07","19"}),VALUE(RIGHT(O3517,2))&gt;15)),TRUE,FALSE))</f>
        <v/>
      </c>
      <c r="T3517" s="77" t="str">
        <f>IF(O3517="","",IF(OR(VALUE(LEFT(O3517,2))&gt;IF(RIGHT(J3517,1)="M",7,19),AND(OR(LEFT(O3517,2)={"07","19"}),VALUE(RIGHT(O3517,2))&gt;5)),TRUE,FALSE))</f>
        <v/>
      </c>
    </row>
    <row r="3518" spans="12:20" x14ac:dyDescent="0.25">
      <c r="L3518" s="75">
        <f>COUNTIF($B$2:B3518,B3518)</f>
        <v>0</v>
      </c>
      <c r="M3518" s="75">
        <f>COUNTIF($L$2:L3518,4)</f>
        <v>42</v>
      </c>
      <c r="N3518" s="76" t="str">
        <f t="shared" si="274"/>
        <v>0</v>
      </c>
      <c r="O3518" s="76" t="str">
        <f t="shared" si="270"/>
        <v/>
      </c>
      <c r="P3518" s="75" t="str">
        <f t="shared" si="271"/>
        <v/>
      </c>
      <c r="Q3518" s="77" t="str">
        <f t="shared" si="272"/>
        <v/>
      </c>
      <c r="R3518" s="77" t="str">
        <f t="shared" si="273"/>
        <v/>
      </c>
      <c r="S3518" s="77" t="str">
        <f>IF(O3518="","",IF(OR(VALUE(LEFT(O3518,2))&gt;IF(RIGHT(J3518,1)="M",7,19),AND(OR(LEFT(O3518,2)={"07","19"}),VALUE(RIGHT(O3518,2))&gt;15)),TRUE,FALSE))</f>
        <v/>
      </c>
      <c r="T3518" s="77" t="str">
        <f>IF(O3518="","",IF(OR(VALUE(LEFT(O3518,2))&gt;IF(RIGHT(J3518,1)="M",7,19),AND(OR(LEFT(O3518,2)={"07","19"}),VALUE(RIGHT(O3518,2))&gt;5)),TRUE,FALSE))</f>
        <v/>
      </c>
    </row>
    <row r="3519" spans="12:20" x14ac:dyDescent="0.25">
      <c r="L3519" s="75">
        <f>COUNTIF($B$2:B3519,B3519)</f>
        <v>0</v>
      </c>
      <c r="M3519" s="75">
        <f>COUNTIF($L$2:L3519,4)</f>
        <v>42</v>
      </c>
      <c r="N3519" s="76" t="str">
        <f t="shared" si="274"/>
        <v>0</v>
      </c>
      <c r="O3519" s="76" t="str">
        <f t="shared" si="270"/>
        <v/>
      </c>
      <c r="P3519" s="75" t="str">
        <f t="shared" si="271"/>
        <v/>
      </c>
      <c r="Q3519" s="77" t="str">
        <f t="shared" si="272"/>
        <v/>
      </c>
      <c r="R3519" s="77" t="str">
        <f t="shared" si="273"/>
        <v/>
      </c>
      <c r="S3519" s="77" t="str">
        <f>IF(O3519="","",IF(OR(VALUE(LEFT(O3519,2))&gt;IF(RIGHT(J3519,1)="M",7,19),AND(OR(LEFT(O3519,2)={"07","19"}),VALUE(RIGHT(O3519,2))&gt;15)),TRUE,FALSE))</f>
        <v/>
      </c>
      <c r="T3519" s="77" t="str">
        <f>IF(O3519="","",IF(OR(VALUE(LEFT(O3519,2))&gt;IF(RIGHT(J3519,1)="M",7,19),AND(OR(LEFT(O3519,2)={"07","19"}),VALUE(RIGHT(O3519,2))&gt;5)),TRUE,FALSE))</f>
        <v/>
      </c>
    </row>
    <row r="3520" spans="12:20" x14ac:dyDescent="0.25">
      <c r="L3520" s="75">
        <f>COUNTIF($B$2:B3520,B3520)</f>
        <v>0</v>
      </c>
      <c r="M3520" s="75">
        <f>COUNTIF($L$2:L3520,4)</f>
        <v>42</v>
      </c>
      <c r="N3520" s="76" t="str">
        <f t="shared" si="274"/>
        <v>0</v>
      </c>
      <c r="O3520" s="76" t="str">
        <f t="shared" si="270"/>
        <v/>
      </c>
      <c r="P3520" s="75" t="str">
        <f t="shared" si="271"/>
        <v/>
      </c>
      <c r="Q3520" s="77" t="str">
        <f t="shared" si="272"/>
        <v/>
      </c>
      <c r="R3520" s="77" t="str">
        <f t="shared" si="273"/>
        <v/>
      </c>
      <c r="S3520" s="77" t="str">
        <f>IF(O3520="","",IF(OR(VALUE(LEFT(O3520,2))&gt;IF(RIGHT(J3520,1)="M",7,19),AND(OR(LEFT(O3520,2)={"07","19"}),VALUE(RIGHT(O3520,2))&gt;15)),TRUE,FALSE))</f>
        <v/>
      </c>
      <c r="T3520" s="77" t="str">
        <f>IF(O3520="","",IF(OR(VALUE(LEFT(O3520,2))&gt;IF(RIGHT(J3520,1)="M",7,19),AND(OR(LEFT(O3520,2)={"07","19"}),VALUE(RIGHT(O3520,2))&gt;5)),TRUE,FALSE))</f>
        <v/>
      </c>
    </row>
    <row r="3521" spans="12:20" x14ac:dyDescent="0.25">
      <c r="L3521" s="75">
        <f>COUNTIF($B$2:B3521,B3521)</f>
        <v>0</v>
      </c>
      <c r="M3521" s="75">
        <f>COUNTIF($L$2:L3521,4)</f>
        <v>42</v>
      </c>
      <c r="N3521" s="76" t="str">
        <f t="shared" si="274"/>
        <v>0</v>
      </c>
      <c r="O3521" s="76" t="str">
        <f t="shared" si="270"/>
        <v/>
      </c>
      <c r="P3521" s="75" t="str">
        <f t="shared" si="271"/>
        <v/>
      </c>
      <c r="Q3521" s="77" t="str">
        <f t="shared" si="272"/>
        <v/>
      </c>
      <c r="R3521" s="77" t="str">
        <f t="shared" si="273"/>
        <v/>
      </c>
      <c r="S3521" s="77" t="str">
        <f>IF(O3521="","",IF(OR(VALUE(LEFT(O3521,2))&gt;IF(RIGHT(J3521,1)="M",7,19),AND(OR(LEFT(O3521,2)={"07","19"}),VALUE(RIGHT(O3521,2))&gt;15)),TRUE,FALSE))</f>
        <v/>
      </c>
      <c r="T3521" s="77" t="str">
        <f>IF(O3521="","",IF(OR(VALUE(LEFT(O3521,2))&gt;IF(RIGHT(J3521,1)="M",7,19),AND(OR(LEFT(O3521,2)={"07","19"}),VALUE(RIGHT(O3521,2))&gt;5)),TRUE,FALSE))</f>
        <v/>
      </c>
    </row>
    <row r="3522" spans="12:20" x14ac:dyDescent="0.25">
      <c r="L3522" s="75">
        <f>COUNTIF($B$2:B3522,B3522)</f>
        <v>0</v>
      </c>
      <c r="M3522" s="75">
        <f>COUNTIF($L$2:L3522,4)</f>
        <v>42</v>
      </c>
      <c r="N3522" s="76" t="str">
        <f t="shared" si="274"/>
        <v>0</v>
      </c>
      <c r="O3522" s="76" t="str">
        <f t="shared" ref="O3522:O3585" si="275">TRIM(SUBSTITUTE(SUBSTITUTE(D3522,"+",""),"_",""))</f>
        <v/>
      </c>
      <c r="P3522" s="75" t="str">
        <f t="shared" ref="P3522:P3585" si="276">TRIM(SUBSTITUTE(SUBSTITUTE(E3522,"+",""),"_",""))</f>
        <v/>
      </c>
      <c r="Q3522" s="77" t="str">
        <f t="shared" ref="Q3522:Q3585" si="277">IFERROR(IF(RIGHT(P3522,2)&lt;RIGHT(O3522,2),IF(P3522&lt;O3522,P3522+2360-O3522,P3522-40-O3522),IF(P3522&lt;O3522,P3522+2400-O3522,P3522-O3522)),"")</f>
        <v/>
      </c>
      <c r="R3522" s="77" t="str">
        <f t="shared" ref="R3522:R3585" si="278">IFERROR(ROUNDDOWN(Q3522/100,0),"")</f>
        <v/>
      </c>
      <c r="S3522" s="77" t="str">
        <f>IF(O3522="","",IF(OR(VALUE(LEFT(O3522,2))&gt;IF(RIGHT(J3522,1)="M",7,19),AND(OR(LEFT(O3522,2)={"07","19"}),VALUE(RIGHT(O3522,2))&gt;15)),TRUE,FALSE))</f>
        <v/>
      </c>
      <c r="T3522" s="77" t="str">
        <f>IF(O3522="","",IF(OR(VALUE(LEFT(O3522,2))&gt;IF(RIGHT(J3522,1)="M",7,19),AND(OR(LEFT(O3522,2)={"07","19"}),VALUE(RIGHT(O3522,2))&gt;5)),TRUE,FALSE))</f>
        <v/>
      </c>
    </row>
    <row r="3523" spans="12:20" x14ac:dyDescent="0.25">
      <c r="L3523" s="75">
        <f>COUNTIF($B$2:B3523,B3523)</f>
        <v>0</v>
      </c>
      <c r="M3523" s="75">
        <f>COUNTIF($L$2:L3523,4)</f>
        <v>42</v>
      </c>
      <c r="N3523" s="76" t="str">
        <f t="shared" ref="N3523:N3586" si="279">A3523&amp;DAY(C3523)</f>
        <v>0</v>
      </c>
      <c r="O3523" s="76" t="str">
        <f t="shared" si="275"/>
        <v/>
      </c>
      <c r="P3523" s="75" t="str">
        <f t="shared" si="276"/>
        <v/>
      </c>
      <c r="Q3523" s="77" t="str">
        <f t="shared" si="277"/>
        <v/>
      </c>
      <c r="R3523" s="77" t="str">
        <f t="shared" si="278"/>
        <v/>
      </c>
      <c r="S3523" s="77" t="str">
        <f>IF(O3523="","",IF(OR(VALUE(LEFT(O3523,2))&gt;IF(RIGHT(J3523,1)="M",7,19),AND(OR(LEFT(O3523,2)={"07","19"}),VALUE(RIGHT(O3523,2))&gt;15)),TRUE,FALSE))</f>
        <v/>
      </c>
      <c r="T3523" s="77" t="str">
        <f>IF(O3523="","",IF(OR(VALUE(LEFT(O3523,2))&gt;IF(RIGHT(J3523,1)="M",7,19),AND(OR(LEFT(O3523,2)={"07","19"}),VALUE(RIGHT(O3523,2))&gt;5)),TRUE,FALSE))</f>
        <v/>
      </c>
    </row>
    <row r="3524" spans="12:20" x14ac:dyDescent="0.25">
      <c r="L3524" s="75">
        <f>COUNTIF($B$2:B3524,B3524)</f>
        <v>0</v>
      </c>
      <c r="M3524" s="75">
        <f>COUNTIF($L$2:L3524,4)</f>
        <v>42</v>
      </c>
      <c r="N3524" s="76" t="str">
        <f t="shared" si="279"/>
        <v>0</v>
      </c>
      <c r="O3524" s="76" t="str">
        <f t="shared" si="275"/>
        <v/>
      </c>
      <c r="P3524" s="75" t="str">
        <f t="shared" si="276"/>
        <v/>
      </c>
      <c r="Q3524" s="77" t="str">
        <f t="shared" si="277"/>
        <v/>
      </c>
      <c r="R3524" s="77" t="str">
        <f t="shared" si="278"/>
        <v/>
      </c>
      <c r="S3524" s="77" t="str">
        <f>IF(O3524="","",IF(OR(VALUE(LEFT(O3524,2))&gt;IF(RIGHT(J3524,1)="M",7,19),AND(OR(LEFT(O3524,2)={"07","19"}),VALUE(RIGHT(O3524,2))&gt;15)),TRUE,FALSE))</f>
        <v/>
      </c>
      <c r="T3524" s="77" t="str">
        <f>IF(O3524="","",IF(OR(VALUE(LEFT(O3524,2))&gt;IF(RIGHT(J3524,1)="M",7,19),AND(OR(LEFT(O3524,2)={"07","19"}),VALUE(RIGHT(O3524,2))&gt;5)),TRUE,FALSE))</f>
        <v/>
      </c>
    </row>
    <row r="3525" spans="12:20" x14ac:dyDescent="0.25">
      <c r="L3525" s="75">
        <f>COUNTIF($B$2:B3525,B3525)</f>
        <v>0</v>
      </c>
      <c r="M3525" s="75">
        <f>COUNTIF($L$2:L3525,4)</f>
        <v>42</v>
      </c>
      <c r="N3525" s="76" t="str">
        <f t="shared" si="279"/>
        <v>0</v>
      </c>
      <c r="O3525" s="76" t="str">
        <f t="shared" si="275"/>
        <v/>
      </c>
      <c r="P3525" s="75" t="str">
        <f t="shared" si="276"/>
        <v/>
      </c>
      <c r="Q3525" s="77" t="str">
        <f t="shared" si="277"/>
        <v/>
      </c>
      <c r="R3525" s="77" t="str">
        <f t="shared" si="278"/>
        <v/>
      </c>
      <c r="S3525" s="77" t="str">
        <f>IF(O3525="","",IF(OR(VALUE(LEFT(O3525,2))&gt;IF(RIGHT(J3525,1)="M",7,19),AND(OR(LEFT(O3525,2)={"07","19"}),VALUE(RIGHT(O3525,2))&gt;15)),TRUE,FALSE))</f>
        <v/>
      </c>
      <c r="T3525" s="77" t="str">
        <f>IF(O3525="","",IF(OR(VALUE(LEFT(O3525,2))&gt;IF(RIGHT(J3525,1)="M",7,19),AND(OR(LEFT(O3525,2)={"07","19"}),VALUE(RIGHT(O3525,2))&gt;5)),TRUE,FALSE))</f>
        <v/>
      </c>
    </row>
    <row r="3526" spans="12:20" x14ac:dyDescent="0.25">
      <c r="L3526" s="75">
        <f>COUNTIF($B$2:B3526,B3526)</f>
        <v>0</v>
      </c>
      <c r="M3526" s="75">
        <f>COUNTIF($L$2:L3526,4)</f>
        <v>42</v>
      </c>
      <c r="N3526" s="76" t="str">
        <f t="shared" si="279"/>
        <v>0</v>
      </c>
      <c r="O3526" s="76" t="str">
        <f t="shared" si="275"/>
        <v/>
      </c>
      <c r="P3526" s="75" t="str">
        <f t="shared" si="276"/>
        <v/>
      </c>
      <c r="Q3526" s="77" t="str">
        <f t="shared" si="277"/>
        <v/>
      </c>
      <c r="R3526" s="77" t="str">
        <f t="shared" si="278"/>
        <v/>
      </c>
      <c r="S3526" s="77" t="str">
        <f>IF(O3526="","",IF(OR(VALUE(LEFT(O3526,2))&gt;IF(RIGHT(J3526,1)="M",7,19),AND(OR(LEFT(O3526,2)={"07","19"}),VALUE(RIGHT(O3526,2))&gt;15)),TRUE,FALSE))</f>
        <v/>
      </c>
      <c r="T3526" s="77" t="str">
        <f>IF(O3526="","",IF(OR(VALUE(LEFT(O3526,2))&gt;IF(RIGHT(J3526,1)="M",7,19),AND(OR(LEFT(O3526,2)={"07","19"}),VALUE(RIGHT(O3526,2))&gt;5)),TRUE,FALSE))</f>
        <v/>
      </c>
    </row>
    <row r="3527" spans="12:20" x14ac:dyDescent="0.25">
      <c r="L3527" s="75">
        <f>COUNTIF($B$2:B3527,B3527)</f>
        <v>0</v>
      </c>
      <c r="M3527" s="75">
        <f>COUNTIF($L$2:L3527,4)</f>
        <v>42</v>
      </c>
      <c r="N3527" s="76" t="str">
        <f t="shared" si="279"/>
        <v>0</v>
      </c>
      <c r="O3527" s="76" t="str">
        <f t="shared" si="275"/>
        <v/>
      </c>
      <c r="P3527" s="75" t="str">
        <f t="shared" si="276"/>
        <v/>
      </c>
      <c r="Q3527" s="77" t="str">
        <f t="shared" si="277"/>
        <v/>
      </c>
      <c r="R3527" s="77" t="str">
        <f t="shared" si="278"/>
        <v/>
      </c>
      <c r="S3527" s="77" t="str">
        <f>IF(O3527="","",IF(OR(VALUE(LEFT(O3527,2))&gt;IF(RIGHT(J3527,1)="M",7,19),AND(OR(LEFT(O3527,2)={"07","19"}),VALUE(RIGHT(O3527,2))&gt;15)),TRUE,FALSE))</f>
        <v/>
      </c>
      <c r="T3527" s="77" t="str">
        <f>IF(O3527="","",IF(OR(VALUE(LEFT(O3527,2))&gt;IF(RIGHT(J3527,1)="M",7,19),AND(OR(LEFT(O3527,2)={"07","19"}),VALUE(RIGHT(O3527,2))&gt;5)),TRUE,FALSE))</f>
        <v/>
      </c>
    </row>
    <row r="3528" spans="12:20" x14ac:dyDescent="0.25">
      <c r="L3528" s="75">
        <f>COUNTIF($B$2:B3528,B3528)</f>
        <v>0</v>
      </c>
      <c r="M3528" s="75">
        <f>COUNTIF($L$2:L3528,4)</f>
        <v>42</v>
      </c>
      <c r="N3528" s="76" t="str">
        <f t="shared" si="279"/>
        <v>0</v>
      </c>
      <c r="O3528" s="76" t="str">
        <f t="shared" si="275"/>
        <v/>
      </c>
      <c r="P3528" s="75" t="str">
        <f t="shared" si="276"/>
        <v/>
      </c>
      <c r="Q3528" s="77" t="str">
        <f t="shared" si="277"/>
        <v/>
      </c>
      <c r="R3528" s="77" t="str">
        <f t="shared" si="278"/>
        <v/>
      </c>
      <c r="S3528" s="77" t="str">
        <f>IF(O3528="","",IF(OR(VALUE(LEFT(O3528,2))&gt;IF(RIGHT(J3528,1)="M",7,19),AND(OR(LEFT(O3528,2)={"07","19"}),VALUE(RIGHT(O3528,2))&gt;15)),TRUE,FALSE))</f>
        <v/>
      </c>
      <c r="T3528" s="77" t="str">
        <f>IF(O3528="","",IF(OR(VALUE(LEFT(O3528,2))&gt;IF(RIGHT(J3528,1)="M",7,19),AND(OR(LEFT(O3528,2)={"07","19"}),VALUE(RIGHT(O3528,2))&gt;5)),TRUE,FALSE))</f>
        <v/>
      </c>
    </row>
    <row r="3529" spans="12:20" x14ac:dyDescent="0.25">
      <c r="L3529" s="75">
        <f>COUNTIF($B$2:B3529,B3529)</f>
        <v>0</v>
      </c>
      <c r="M3529" s="75">
        <f>COUNTIF($L$2:L3529,4)</f>
        <v>42</v>
      </c>
      <c r="N3529" s="76" t="str">
        <f t="shared" si="279"/>
        <v>0</v>
      </c>
      <c r="O3529" s="76" t="str">
        <f t="shared" si="275"/>
        <v/>
      </c>
      <c r="P3529" s="75" t="str">
        <f t="shared" si="276"/>
        <v/>
      </c>
      <c r="Q3529" s="77" t="str">
        <f t="shared" si="277"/>
        <v/>
      </c>
      <c r="R3529" s="77" t="str">
        <f t="shared" si="278"/>
        <v/>
      </c>
      <c r="S3529" s="77" t="str">
        <f>IF(O3529="","",IF(OR(VALUE(LEFT(O3529,2))&gt;IF(RIGHT(J3529,1)="M",7,19),AND(OR(LEFT(O3529,2)={"07","19"}),VALUE(RIGHT(O3529,2))&gt;15)),TRUE,FALSE))</f>
        <v/>
      </c>
      <c r="T3529" s="77" t="str">
        <f>IF(O3529="","",IF(OR(VALUE(LEFT(O3529,2))&gt;IF(RIGHT(J3529,1)="M",7,19),AND(OR(LEFT(O3529,2)={"07","19"}),VALUE(RIGHT(O3529,2))&gt;5)),TRUE,FALSE))</f>
        <v/>
      </c>
    </row>
    <row r="3530" spans="12:20" x14ac:dyDescent="0.25">
      <c r="L3530" s="75">
        <f>COUNTIF($B$2:B3530,B3530)</f>
        <v>0</v>
      </c>
      <c r="M3530" s="75">
        <f>COUNTIF($L$2:L3530,4)</f>
        <v>42</v>
      </c>
      <c r="N3530" s="76" t="str">
        <f t="shared" si="279"/>
        <v>0</v>
      </c>
      <c r="O3530" s="76" t="str">
        <f t="shared" si="275"/>
        <v/>
      </c>
      <c r="P3530" s="75" t="str">
        <f t="shared" si="276"/>
        <v/>
      </c>
      <c r="Q3530" s="77" t="str">
        <f t="shared" si="277"/>
        <v/>
      </c>
      <c r="R3530" s="77" t="str">
        <f t="shared" si="278"/>
        <v/>
      </c>
      <c r="S3530" s="77" t="str">
        <f>IF(O3530="","",IF(OR(VALUE(LEFT(O3530,2))&gt;IF(RIGHT(J3530,1)="M",7,19),AND(OR(LEFT(O3530,2)={"07","19"}),VALUE(RIGHT(O3530,2))&gt;15)),TRUE,FALSE))</f>
        <v/>
      </c>
      <c r="T3530" s="77" t="str">
        <f>IF(O3530="","",IF(OR(VALUE(LEFT(O3530,2))&gt;IF(RIGHT(J3530,1)="M",7,19),AND(OR(LEFT(O3530,2)={"07","19"}),VALUE(RIGHT(O3530,2))&gt;5)),TRUE,FALSE))</f>
        <v/>
      </c>
    </row>
    <row r="3531" spans="12:20" x14ac:dyDescent="0.25">
      <c r="L3531" s="75">
        <f>COUNTIF($B$2:B3531,B3531)</f>
        <v>0</v>
      </c>
      <c r="M3531" s="75">
        <f>COUNTIF($L$2:L3531,4)</f>
        <v>42</v>
      </c>
      <c r="N3531" s="76" t="str">
        <f t="shared" si="279"/>
        <v>0</v>
      </c>
      <c r="O3531" s="76" t="str">
        <f t="shared" si="275"/>
        <v/>
      </c>
      <c r="P3531" s="75" t="str">
        <f t="shared" si="276"/>
        <v/>
      </c>
      <c r="Q3531" s="77" t="str">
        <f t="shared" si="277"/>
        <v/>
      </c>
      <c r="R3531" s="77" t="str">
        <f t="shared" si="278"/>
        <v/>
      </c>
      <c r="S3531" s="77" t="str">
        <f>IF(O3531="","",IF(OR(VALUE(LEFT(O3531,2))&gt;IF(RIGHT(J3531,1)="M",7,19),AND(OR(LEFT(O3531,2)={"07","19"}),VALUE(RIGHT(O3531,2))&gt;15)),TRUE,FALSE))</f>
        <v/>
      </c>
      <c r="T3531" s="77" t="str">
        <f>IF(O3531="","",IF(OR(VALUE(LEFT(O3531,2))&gt;IF(RIGHT(J3531,1)="M",7,19),AND(OR(LEFT(O3531,2)={"07","19"}),VALUE(RIGHT(O3531,2))&gt;5)),TRUE,FALSE))</f>
        <v/>
      </c>
    </row>
    <row r="3532" spans="12:20" x14ac:dyDescent="0.25">
      <c r="L3532" s="75">
        <f>COUNTIF($B$2:B3532,B3532)</f>
        <v>0</v>
      </c>
      <c r="M3532" s="75">
        <f>COUNTIF($L$2:L3532,4)</f>
        <v>42</v>
      </c>
      <c r="N3532" s="76" t="str">
        <f t="shared" si="279"/>
        <v>0</v>
      </c>
      <c r="O3532" s="76" t="str">
        <f t="shared" si="275"/>
        <v/>
      </c>
      <c r="P3532" s="75" t="str">
        <f t="shared" si="276"/>
        <v/>
      </c>
      <c r="Q3532" s="77" t="str">
        <f t="shared" si="277"/>
        <v/>
      </c>
      <c r="R3532" s="77" t="str">
        <f t="shared" si="278"/>
        <v/>
      </c>
      <c r="S3532" s="77" t="str">
        <f>IF(O3532="","",IF(OR(VALUE(LEFT(O3532,2))&gt;IF(RIGHT(J3532,1)="M",7,19),AND(OR(LEFT(O3532,2)={"07","19"}),VALUE(RIGHT(O3532,2))&gt;15)),TRUE,FALSE))</f>
        <v/>
      </c>
      <c r="T3532" s="77" t="str">
        <f>IF(O3532="","",IF(OR(VALUE(LEFT(O3532,2))&gt;IF(RIGHT(J3532,1)="M",7,19),AND(OR(LEFT(O3532,2)={"07","19"}),VALUE(RIGHT(O3532,2))&gt;5)),TRUE,FALSE))</f>
        <v/>
      </c>
    </row>
    <row r="3533" spans="12:20" x14ac:dyDescent="0.25">
      <c r="L3533" s="75">
        <f>COUNTIF($B$2:B3533,B3533)</f>
        <v>0</v>
      </c>
      <c r="M3533" s="75">
        <f>COUNTIF($L$2:L3533,4)</f>
        <v>42</v>
      </c>
      <c r="N3533" s="76" t="str">
        <f t="shared" si="279"/>
        <v>0</v>
      </c>
      <c r="O3533" s="76" t="str">
        <f t="shared" si="275"/>
        <v/>
      </c>
      <c r="P3533" s="75" t="str">
        <f t="shared" si="276"/>
        <v/>
      </c>
      <c r="Q3533" s="77" t="str">
        <f t="shared" si="277"/>
        <v/>
      </c>
      <c r="R3533" s="77" t="str">
        <f t="shared" si="278"/>
        <v/>
      </c>
      <c r="S3533" s="77" t="str">
        <f>IF(O3533="","",IF(OR(VALUE(LEFT(O3533,2))&gt;IF(RIGHT(J3533,1)="M",7,19),AND(OR(LEFT(O3533,2)={"07","19"}),VALUE(RIGHT(O3533,2))&gt;15)),TRUE,FALSE))</f>
        <v/>
      </c>
      <c r="T3533" s="77" t="str">
        <f>IF(O3533="","",IF(OR(VALUE(LEFT(O3533,2))&gt;IF(RIGHT(J3533,1)="M",7,19),AND(OR(LEFT(O3533,2)={"07","19"}),VALUE(RIGHT(O3533,2))&gt;5)),TRUE,FALSE))</f>
        <v/>
      </c>
    </row>
    <row r="3534" spans="12:20" x14ac:dyDescent="0.25">
      <c r="L3534" s="75">
        <f>COUNTIF($B$2:B3534,B3534)</f>
        <v>0</v>
      </c>
      <c r="M3534" s="75">
        <f>COUNTIF($L$2:L3534,4)</f>
        <v>42</v>
      </c>
      <c r="N3534" s="76" t="str">
        <f t="shared" si="279"/>
        <v>0</v>
      </c>
      <c r="O3534" s="76" t="str">
        <f t="shared" si="275"/>
        <v/>
      </c>
      <c r="P3534" s="75" t="str">
        <f t="shared" si="276"/>
        <v/>
      </c>
      <c r="Q3534" s="77" t="str">
        <f t="shared" si="277"/>
        <v/>
      </c>
      <c r="R3534" s="77" t="str">
        <f t="shared" si="278"/>
        <v/>
      </c>
      <c r="S3534" s="77" t="str">
        <f>IF(O3534="","",IF(OR(VALUE(LEFT(O3534,2))&gt;IF(RIGHT(J3534,1)="M",7,19),AND(OR(LEFT(O3534,2)={"07","19"}),VALUE(RIGHT(O3534,2))&gt;15)),TRUE,FALSE))</f>
        <v/>
      </c>
      <c r="T3534" s="77" t="str">
        <f>IF(O3534="","",IF(OR(VALUE(LEFT(O3534,2))&gt;IF(RIGHT(J3534,1)="M",7,19),AND(OR(LEFT(O3534,2)={"07","19"}),VALUE(RIGHT(O3534,2))&gt;5)),TRUE,FALSE))</f>
        <v/>
      </c>
    </row>
    <row r="3535" spans="12:20" x14ac:dyDescent="0.25">
      <c r="L3535" s="75">
        <f>COUNTIF($B$2:B3535,B3535)</f>
        <v>0</v>
      </c>
      <c r="M3535" s="75">
        <f>COUNTIF($L$2:L3535,4)</f>
        <v>42</v>
      </c>
      <c r="N3535" s="76" t="str">
        <f t="shared" si="279"/>
        <v>0</v>
      </c>
      <c r="O3535" s="76" t="str">
        <f t="shared" si="275"/>
        <v/>
      </c>
      <c r="P3535" s="75" t="str">
        <f t="shared" si="276"/>
        <v/>
      </c>
      <c r="Q3535" s="77" t="str">
        <f t="shared" si="277"/>
        <v/>
      </c>
      <c r="R3535" s="77" t="str">
        <f t="shared" si="278"/>
        <v/>
      </c>
      <c r="S3535" s="77" t="str">
        <f>IF(O3535="","",IF(OR(VALUE(LEFT(O3535,2))&gt;IF(RIGHT(J3535,1)="M",7,19),AND(OR(LEFT(O3535,2)={"07","19"}),VALUE(RIGHT(O3535,2))&gt;15)),TRUE,FALSE))</f>
        <v/>
      </c>
      <c r="T3535" s="77" t="str">
        <f>IF(O3535="","",IF(OR(VALUE(LEFT(O3535,2))&gt;IF(RIGHT(J3535,1)="M",7,19),AND(OR(LEFT(O3535,2)={"07","19"}),VALUE(RIGHT(O3535,2))&gt;5)),TRUE,FALSE))</f>
        <v/>
      </c>
    </row>
    <row r="3536" spans="12:20" x14ac:dyDescent="0.25">
      <c r="L3536" s="75">
        <f>COUNTIF($B$2:B3536,B3536)</f>
        <v>0</v>
      </c>
      <c r="M3536" s="75">
        <f>COUNTIF($L$2:L3536,4)</f>
        <v>42</v>
      </c>
      <c r="N3536" s="76" t="str">
        <f t="shared" si="279"/>
        <v>0</v>
      </c>
      <c r="O3536" s="76" t="str">
        <f t="shared" si="275"/>
        <v/>
      </c>
      <c r="P3536" s="75" t="str">
        <f t="shared" si="276"/>
        <v/>
      </c>
      <c r="Q3536" s="77" t="str">
        <f t="shared" si="277"/>
        <v/>
      </c>
      <c r="R3536" s="77" t="str">
        <f t="shared" si="278"/>
        <v/>
      </c>
      <c r="S3536" s="77" t="str">
        <f>IF(O3536="","",IF(OR(VALUE(LEFT(O3536,2))&gt;IF(RIGHT(J3536,1)="M",7,19),AND(OR(LEFT(O3536,2)={"07","19"}),VALUE(RIGHT(O3536,2))&gt;15)),TRUE,FALSE))</f>
        <v/>
      </c>
      <c r="T3536" s="77" t="str">
        <f>IF(O3536="","",IF(OR(VALUE(LEFT(O3536,2))&gt;IF(RIGHT(J3536,1)="M",7,19),AND(OR(LEFT(O3536,2)={"07","19"}),VALUE(RIGHT(O3536,2))&gt;5)),TRUE,FALSE))</f>
        <v/>
      </c>
    </row>
    <row r="3537" spans="12:20" x14ac:dyDescent="0.25">
      <c r="L3537" s="75">
        <f>COUNTIF($B$2:B3537,B3537)</f>
        <v>0</v>
      </c>
      <c r="M3537" s="75">
        <f>COUNTIF($L$2:L3537,4)</f>
        <v>42</v>
      </c>
      <c r="N3537" s="76" t="str">
        <f t="shared" si="279"/>
        <v>0</v>
      </c>
      <c r="O3537" s="76" t="str">
        <f t="shared" si="275"/>
        <v/>
      </c>
      <c r="P3537" s="75" t="str">
        <f t="shared" si="276"/>
        <v/>
      </c>
      <c r="Q3537" s="77" t="str">
        <f t="shared" si="277"/>
        <v/>
      </c>
      <c r="R3537" s="77" t="str">
        <f t="shared" si="278"/>
        <v/>
      </c>
      <c r="S3537" s="77" t="str">
        <f>IF(O3537="","",IF(OR(VALUE(LEFT(O3537,2))&gt;IF(RIGHT(J3537,1)="M",7,19),AND(OR(LEFT(O3537,2)={"07","19"}),VALUE(RIGHT(O3537,2))&gt;15)),TRUE,FALSE))</f>
        <v/>
      </c>
      <c r="T3537" s="77" t="str">
        <f>IF(O3537="","",IF(OR(VALUE(LEFT(O3537,2))&gt;IF(RIGHT(J3537,1)="M",7,19),AND(OR(LEFT(O3537,2)={"07","19"}),VALUE(RIGHT(O3537,2))&gt;5)),TRUE,FALSE))</f>
        <v/>
      </c>
    </row>
    <row r="3538" spans="12:20" x14ac:dyDescent="0.25">
      <c r="L3538" s="75">
        <f>COUNTIF($B$2:B3538,B3538)</f>
        <v>0</v>
      </c>
      <c r="M3538" s="75">
        <f>COUNTIF($L$2:L3538,4)</f>
        <v>42</v>
      </c>
      <c r="N3538" s="76" t="str">
        <f t="shared" si="279"/>
        <v>0</v>
      </c>
      <c r="O3538" s="76" t="str">
        <f t="shared" si="275"/>
        <v/>
      </c>
      <c r="P3538" s="75" t="str">
        <f t="shared" si="276"/>
        <v/>
      </c>
      <c r="Q3538" s="77" t="str">
        <f t="shared" si="277"/>
        <v/>
      </c>
      <c r="R3538" s="77" t="str">
        <f t="shared" si="278"/>
        <v/>
      </c>
      <c r="S3538" s="77" t="str">
        <f>IF(O3538="","",IF(OR(VALUE(LEFT(O3538,2))&gt;IF(RIGHT(J3538,1)="M",7,19),AND(OR(LEFT(O3538,2)={"07","19"}),VALUE(RIGHT(O3538,2))&gt;15)),TRUE,FALSE))</f>
        <v/>
      </c>
      <c r="T3538" s="77" t="str">
        <f>IF(O3538="","",IF(OR(VALUE(LEFT(O3538,2))&gt;IF(RIGHT(J3538,1)="M",7,19),AND(OR(LEFT(O3538,2)={"07","19"}),VALUE(RIGHT(O3538,2))&gt;5)),TRUE,FALSE))</f>
        <v/>
      </c>
    </row>
    <row r="3539" spans="12:20" x14ac:dyDescent="0.25">
      <c r="L3539" s="75">
        <f>COUNTIF($B$2:B3539,B3539)</f>
        <v>0</v>
      </c>
      <c r="M3539" s="75">
        <f>COUNTIF($L$2:L3539,4)</f>
        <v>42</v>
      </c>
      <c r="N3539" s="76" t="str">
        <f t="shared" si="279"/>
        <v>0</v>
      </c>
      <c r="O3539" s="76" t="str">
        <f t="shared" si="275"/>
        <v/>
      </c>
      <c r="P3539" s="75" t="str">
        <f t="shared" si="276"/>
        <v/>
      </c>
      <c r="Q3539" s="77" t="str">
        <f t="shared" si="277"/>
        <v/>
      </c>
      <c r="R3539" s="77" t="str">
        <f t="shared" si="278"/>
        <v/>
      </c>
      <c r="S3539" s="77" t="str">
        <f>IF(O3539="","",IF(OR(VALUE(LEFT(O3539,2))&gt;IF(RIGHT(J3539,1)="M",7,19),AND(OR(LEFT(O3539,2)={"07","19"}),VALUE(RIGHT(O3539,2))&gt;15)),TRUE,FALSE))</f>
        <v/>
      </c>
      <c r="T3539" s="77" t="str">
        <f>IF(O3539="","",IF(OR(VALUE(LEFT(O3539,2))&gt;IF(RIGHT(J3539,1)="M",7,19),AND(OR(LEFT(O3539,2)={"07","19"}),VALUE(RIGHT(O3539,2))&gt;5)),TRUE,FALSE))</f>
        <v/>
      </c>
    </row>
    <row r="3540" spans="12:20" x14ac:dyDescent="0.25">
      <c r="L3540" s="75">
        <f>COUNTIF($B$2:B3540,B3540)</f>
        <v>0</v>
      </c>
      <c r="M3540" s="75">
        <f>COUNTIF($L$2:L3540,4)</f>
        <v>42</v>
      </c>
      <c r="N3540" s="76" t="str">
        <f t="shared" si="279"/>
        <v>0</v>
      </c>
      <c r="O3540" s="76" t="str">
        <f t="shared" si="275"/>
        <v/>
      </c>
      <c r="P3540" s="75" t="str">
        <f t="shared" si="276"/>
        <v/>
      </c>
      <c r="Q3540" s="77" t="str">
        <f t="shared" si="277"/>
        <v/>
      </c>
      <c r="R3540" s="77" t="str">
        <f t="shared" si="278"/>
        <v/>
      </c>
      <c r="S3540" s="77" t="str">
        <f>IF(O3540="","",IF(OR(VALUE(LEFT(O3540,2))&gt;IF(RIGHT(J3540,1)="M",7,19),AND(OR(LEFT(O3540,2)={"07","19"}),VALUE(RIGHT(O3540,2))&gt;15)),TRUE,FALSE))</f>
        <v/>
      </c>
      <c r="T3540" s="77" t="str">
        <f>IF(O3540="","",IF(OR(VALUE(LEFT(O3540,2))&gt;IF(RIGHT(J3540,1)="M",7,19),AND(OR(LEFT(O3540,2)={"07","19"}),VALUE(RIGHT(O3540,2))&gt;5)),TRUE,FALSE))</f>
        <v/>
      </c>
    </row>
    <row r="3541" spans="12:20" x14ac:dyDescent="0.25">
      <c r="L3541" s="75">
        <f>COUNTIF($B$2:B3541,B3541)</f>
        <v>0</v>
      </c>
      <c r="M3541" s="75">
        <f>COUNTIF($L$2:L3541,4)</f>
        <v>42</v>
      </c>
      <c r="N3541" s="76" t="str">
        <f t="shared" si="279"/>
        <v>0</v>
      </c>
      <c r="O3541" s="76" t="str">
        <f t="shared" si="275"/>
        <v/>
      </c>
      <c r="P3541" s="75" t="str">
        <f t="shared" si="276"/>
        <v/>
      </c>
      <c r="Q3541" s="77" t="str">
        <f t="shared" si="277"/>
        <v/>
      </c>
      <c r="R3541" s="77" t="str">
        <f t="shared" si="278"/>
        <v/>
      </c>
      <c r="S3541" s="77" t="str">
        <f>IF(O3541="","",IF(OR(VALUE(LEFT(O3541,2))&gt;IF(RIGHT(J3541,1)="M",7,19),AND(OR(LEFT(O3541,2)={"07","19"}),VALUE(RIGHT(O3541,2))&gt;15)),TRUE,FALSE))</f>
        <v/>
      </c>
      <c r="T3541" s="77" t="str">
        <f>IF(O3541="","",IF(OR(VALUE(LEFT(O3541,2))&gt;IF(RIGHT(J3541,1)="M",7,19),AND(OR(LEFT(O3541,2)={"07","19"}),VALUE(RIGHT(O3541,2))&gt;5)),TRUE,FALSE))</f>
        <v/>
      </c>
    </row>
    <row r="3542" spans="12:20" x14ac:dyDescent="0.25">
      <c r="L3542" s="75">
        <f>COUNTIF($B$2:B3542,B3542)</f>
        <v>0</v>
      </c>
      <c r="M3542" s="75">
        <f>COUNTIF($L$2:L3542,4)</f>
        <v>42</v>
      </c>
      <c r="N3542" s="76" t="str">
        <f t="shared" si="279"/>
        <v>0</v>
      </c>
      <c r="O3542" s="76" t="str">
        <f t="shared" si="275"/>
        <v/>
      </c>
      <c r="P3542" s="75" t="str">
        <f t="shared" si="276"/>
        <v/>
      </c>
      <c r="Q3542" s="77" t="str">
        <f t="shared" si="277"/>
        <v/>
      </c>
      <c r="R3542" s="77" t="str">
        <f t="shared" si="278"/>
        <v/>
      </c>
      <c r="S3542" s="77" t="str">
        <f>IF(O3542="","",IF(OR(VALUE(LEFT(O3542,2))&gt;IF(RIGHT(J3542,1)="M",7,19),AND(OR(LEFT(O3542,2)={"07","19"}),VALUE(RIGHT(O3542,2))&gt;15)),TRUE,FALSE))</f>
        <v/>
      </c>
      <c r="T3542" s="77" t="str">
        <f>IF(O3542="","",IF(OR(VALUE(LEFT(O3542,2))&gt;IF(RIGHT(J3542,1)="M",7,19),AND(OR(LEFT(O3542,2)={"07","19"}),VALUE(RIGHT(O3542,2))&gt;5)),TRUE,FALSE))</f>
        <v/>
      </c>
    </row>
    <row r="3543" spans="12:20" x14ac:dyDescent="0.25">
      <c r="L3543" s="75">
        <f>COUNTIF($B$2:B3543,B3543)</f>
        <v>0</v>
      </c>
      <c r="M3543" s="75">
        <f>COUNTIF($L$2:L3543,4)</f>
        <v>42</v>
      </c>
      <c r="N3543" s="76" t="str">
        <f t="shared" si="279"/>
        <v>0</v>
      </c>
      <c r="O3543" s="76" t="str">
        <f t="shared" si="275"/>
        <v/>
      </c>
      <c r="P3543" s="75" t="str">
        <f t="shared" si="276"/>
        <v/>
      </c>
      <c r="Q3543" s="77" t="str">
        <f t="shared" si="277"/>
        <v/>
      </c>
      <c r="R3543" s="77" t="str">
        <f t="shared" si="278"/>
        <v/>
      </c>
      <c r="S3543" s="77" t="str">
        <f>IF(O3543="","",IF(OR(VALUE(LEFT(O3543,2))&gt;IF(RIGHT(J3543,1)="M",7,19),AND(OR(LEFT(O3543,2)={"07","19"}),VALUE(RIGHT(O3543,2))&gt;15)),TRUE,FALSE))</f>
        <v/>
      </c>
      <c r="T3543" s="77" t="str">
        <f>IF(O3543="","",IF(OR(VALUE(LEFT(O3543,2))&gt;IF(RIGHT(J3543,1)="M",7,19),AND(OR(LEFT(O3543,2)={"07","19"}),VALUE(RIGHT(O3543,2))&gt;5)),TRUE,FALSE))</f>
        <v/>
      </c>
    </row>
    <row r="3544" spans="12:20" x14ac:dyDescent="0.25">
      <c r="L3544" s="75">
        <f>COUNTIF($B$2:B3544,B3544)</f>
        <v>0</v>
      </c>
      <c r="M3544" s="75">
        <f>COUNTIF($L$2:L3544,4)</f>
        <v>42</v>
      </c>
      <c r="N3544" s="76" t="str">
        <f t="shared" si="279"/>
        <v>0</v>
      </c>
      <c r="O3544" s="76" t="str">
        <f t="shared" si="275"/>
        <v/>
      </c>
      <c r="P3544" s="75" t="str">
        <f t="shared" si="276"/>
        <v/>
      </c>
      <c r="Q3544" s="77" t="str">
        <f t="shared" si="277"/>
        <v/>
      </c>
      <c r="R3544" s="77" t="str">
        <f t="shared" si="278"/>
        <v/>
      </c>
      <c r="S3544" s="77" t="str">
        <f>IF(O3544="","",IF(OR(VALUE(LEFT(O3544,2))&gt;IF(RIGHT(J3544,1)="M",7,19),AND(OR(LEFT(O3544,2)={"07","19"}),VALUE(RIGHT(O3544,2))&gt;15)),TRUE,FALSE))</f>
        <v/>
      </c>
      <c r="T3544" s="77" t="str">
        <f>IF(O3544="","",IF(OR(VALUE(LEFT(O3544,2))&gt;IF(RIGHT(J3544,1)="M",7,19),AND(OR(LEFT(O3544,2)={"07","19"}),VALUE(RIGHT(O3544,2))&gt;5)),TRUE,FALSE))</f>
        <v/>
      </c>
    </row>
    <row r="3545" spans="12:20" x14ac:dyDescent="0.25">
      <c r="L3545" s="75">
        <f>COUNTIF($B$2:B3545,B3545)</f>
        <v>0</v>
      </c>
      <c r="M3545" s="75">
        <f>COUNTIF($L$2:L3545,4)</f>
        <v>42</v>
      </c>
      <c r="N3545" s="76" t="str">
        <f t="shared" si="279"/>
        <v>0</v>
      </c>
      <c r="O3545" s="76" t="str">
        <f t="shared" si="275"/>
        <v/>
      </c>
      <c r="P3545" s="75" t="str">
        <f t="shared" si="276"/>
        <v/>
      </c>
      <c r="Q3545" s="77" t="str">
        <f t="shared" si="277"/>
        <v/>
      </c>
      <c r="R3545" s="77" t="str">
        <f t="shared" si="278"/>
        <v/>
      </c>
      <c r="S3545" s="77" t="str">
        <f>IF(O3545="","",IF(OR(VALUE(LEFT(O3545,2))&gt;IF(RIGHT(J3545,1)="M",7,19),AND(OR(LEFT(O3545,2)={"07","19"}),VALUE(RIGHT(O3545,2))&gt;15)),TRUE,FALSE))</f>
        <v/>
      </c>
      <c r="T3545" s="77" t="str">
        <f>IF(O3545="","",IF(OR(VALUE(LEFT(O3545,2))&gt;IF(RIGHT(J3545,1)="M",7,19),AND(OR(LEFT(O3545,2)={"07","19"}),VALUE(RIGHT(O3545,2))&gt;5)),TRUE,FALSE))</f>
        <v/>
      </c>
    </row>
    <row r="3546" spans="12:20" x14ac:dyDescent="0.25">
      <c r="L3546" s="75">
        <f>COUNTIF($B$2:B3546,B3546)</f>
        <v>0</v>
      </c>
      <c r="M3546" s="75">
        <f>COUNTIF($L$2:L3546,4)</f>
        <v>42</v>
      </c>
      <c r="N3546" s="76" t="str">
        <f t="shared" si="279"/>
        <v>0</v>
      </c>
      <c r="O3546" s="76" t="str">
        <f t="shared" si="275"/>
        <v/>
      </c>
      <c r="P3546" s="75" t="str">
        <f t="shared" si="276"/>
        <v/>
      </c>
      <c r="Q3546" s="77" t="str">
        <f t="shared" si="277"/>
        <v/>
      </c>
      <c r="R3546" s="77" t="str">
        <f t="shared" si="278"/>
        <v/>
      </c>
      <c r="S3546" s="77" t="str">
        <f>IF(O3546="","",IF(OR(VALUE(LEFT(O3546,2))&gt;IF(RIGHT(J3546,1)="M",7,19),AND(OR(LEFT(O3546,2)={"07","19"}),VALUE(RIGHT(O3546,2))&gt;15)),TRUE,FALSE))</f>
        <v/>
      </c>
      <c r="T3546" s="77" t="str">
        <f>IF(O3546="","",IF(OR(VALUE(LEFT(O3546,2))&gt;IF(RIGHT(J3546,1)="M",7,19),AND(OR(LEFT(O3546,2)={"07","19"}),VALUE(RIGHT(O3546,2))&gt;5)),TRUE,FALSE))</f>
        <v/>
      </c>
    </row>
    <row r="3547" spans="12:20" x14ac:dyDescent="0.25">
      <c r="L3547" s="75">
        <f>COUNTIF($B$2:B3547,B3547)</f>
        <v>0</v>
      </c>
      <c r="M3547" s="75">
        <f>COUNTIF($L$2:L3547,4)</f>
        <v>42</v>
      </c>
      <c r="N3547" s="76" t="str">
        <f t="shared" si="279"/>
        <v>0</v>
      </c>
      <c r="O3547" s="76" t="str">
        <f t="shared" si="275"/>
        <v/>
      </c>
      <c r="P3547" s="75" t="str">
        <f t="shared" si="276"/>
        <v/>
      </c>
      <c r="Q3547" s="77" t="str">
        <f t="shared" si="277"/>
        <v/>
      </c>
      <c r="R3547" s="77" t="str">
        <f t="shared" si="278"/>
        <v/>
      </c>
      <c r="S3547" s="77" t="str">
        <f>IF(O3547="","",IF(OR(VALUE(LEFT(O3547,2))&gt;IF(RIGHT(J3547,1)="M",7,19),AND(OR(LEFT(O3547,2)={"07","19"}),VALUE(RIGHT(O3547,2))&gt;15)),TRUE,FALSE))</f>
        <v/>
      </c>
      <c r="T3547" s="77" t="str">
        <f>IF(O3547="","",IF(OR(VALUE(LEFT(O3547,2))&gt;IF(RIGHT(J3547,1)="M",7,19),AND(OR(LEFT(O3547,2)={"07","19"}),VALUE(RIGHT(O3547,2))&gt;5)),TRUE,FALSE))</f>
        <v/>
      </c>
    </row>
    <row r="3548" spans="12:20" x14ac:dyDescent="0.25">
      <c r="L3548" s="75">
        <f>COUNTIF($B$2:B3548,B3548)</f>
        <v>0</v>
      </c>
      <c r="M3548" s="75">
        <f>COUNTIF($L$2:L3548,4)</f>
        <v>42</v>
      </c>
      <c r="N3548" s="76" t="str">
        <f t="shared" si="279"/>
        <v>0</v>
      </c>
      <c r="O3548" s="76" t="str">
        <f t="shared" si="275"/>
        <v/>
      </c>
      <c r="P3548" s="75" t="str">
        <f t="shared" si="276"/>
        <v/>
      </c>
      <c r="Q3548" s="77" t="str">
        <f t="shared" si="277"/>
        <v/>
      </c>
      <c r="R3548" s="77" t="str">
        <f t="shared" si="278"/>
        <v/>
      </c>
      <c r="S3548" s="77" t="str">
        <f>IF(O3548="","",IF(OR(VALUE(LEFT(O3548,2))&gt;IF(RIGHT(J3548,1)="M",7,19),AND(OR(LEFT(O3548,2)={"07","19"}),VALUE(RIGHT(O3548,2))&gt;15)),TRUE,FALSE))</f>
        <v/>
      </c>
      <c r="T3548" s="77" t="str">
        <f>IF(O3548="","",IF(OR(VALUE(LEFT(O3548,2))&gt;IF(RIGHT(J3548,1)="M",7,19),AND(OR(LEFT(O3548,2)={"07","19"}),VALUE(RIGHT(O3548,2))&gt;5)),TRUE,FALSE))</f>
        <v/>
      </c>
    </row>
    <row r="3549" spans="12:20" x14ac:dyDescent="0.25">
      <c r="L3549" s="75">
        <f>COUNTIF($B$2:B3549,B3549)</f>
        <v>0</v>
      </c>
      <c r="M3549" s="75">
        <f>COUNTIF($L$2:L3549,4)</f>
        <v>42</v>
      </c>
      <c r="N3549" s="76" t="str">
        <f t="shared" si="279"/>
        <v>0</v>
      </c>
      <c r="O3549" s="76" t="str">
        <f t="shared" si="275"/>
        <v/>
      </c>
      <c r="P3549" s="75" t="str">
        <f t="shared" si="276"/>
        <v/>
      </c>
      <c r="Q3549" s="77" t="str">
        <f t="shared" si="277"/>
        <v/>
      </c>
      <c r="R3549" s="77" t="str">
        <f t="shared" si="278"/>
        <v/>
      </c>
      <c r="S3549" s="77" t="str">
        <f>IF(O3549="","",IF(OR(VALUE(LEFT(O3549,2))&gt;IF(RIGHT(J3549,1)="M",7,19),AND(OR(LEFT(O3549,2)={"07","19"}),VALUE(RIGHT(O3549,2))&gt;15)),TRUE,FALSE))</f>
        <v/>
      </c>
      <c r="T3549" s="77" t="str">
        <f>IF(O3549="","",IF(OR(VALUE(LEFT(O3549,2))&gt;IF(RIGHT(J3549,1)="M",7,19),AND(OR(LEFT(O3549,2)={"07","19"}),VALUE(RIGHT(O3549,2))&gt;5)),TRUE,FALSE))</f>
        <v/>
      </c>
    </row>
    <row r="3550" spans="12:20" x14ac:dyDescent="0.25">
      <c r="L3550" s="75">
        <f>COUNTIF($B$2:B3550,B3550)</f>
        <v>0</v>
      </c>
      <c r="M3550" s="75">
        <f>COUNTIF($L$2:L3550,4)</f>
        <v>42</v>
      </c>
      <c r="N3550" s="76" t="str">
        <f t="shared" si="279"/>
        <v>0</v>
      </c>
      <c r="O3550" s="76" t="str">
        <f t="shared" si="275"/>
        <v/>
      </c>
      <c r="P3550" s="75" t="str">
        <f t="shared" si="276"/>
        <v/>
      </c>
      <c r="Q3550" s="77" t="str">
        <f t="shared" si="277"/>
        <v/>
      </c>
      <c r="R3550" s="77" t="str">
        <f t="shared" si="278"/>
        <v/>
      </c>
      <c r="S3550" s="77" t="str">
        <f>IF(O3550="","",IF(OR(VALUE(LEFT(O3550,2))&gt;IF(RIGHT(J3550,1)="M",7,19),AND(OR(LEFT(O3550,2)={"07","19"}),VALUE(RIGHT(O3550,2))&gt;15)),TRUE,FALSE))</f>
        <v/>
      </c>
      <c r="T3550" s="77" t="str">
        <f>IF(O3550="","",IF(OR(VALUE(LEFT(O3550,2))&gt;IF(RIGHT(J3550,1)="M",7,19),AND(OR(LEFT(O3550,2)={"07","19"}),VALUE(RIGHT(O3550,2))&gt;5)),TRUE,FALSE))</f>
        <v/>
      </c>
    </row>
    <row r="3551" spans="12:20" x14ac:dyDescent="0.25">
      <c r="L3551" s="75">
        <f>COUNTIF($B$2:B3551,B3551)</f>
        <v>0</v>
      </c>
      <c r="M3551" s="75">
        <f>COUNTIF($L$2:L3551,4)</f>
        <v>42</v>
      </c>
      <c r="N3551" s="76" t="str">
        <f t="shared" si="279"/>
        <v>0</v>
      </c>
      <c r="O3551" s="76" t="str">
        <f t="shared" si="275"/>
        <v/>
      </c>
      <c r="P3551" s="75" t="str">
        <f t="shared" si="276"/>
        <v/>
      </c>
      <c r="Q3551" s="77" t="str">
        <f t="shared" si="277"/>
        <v/>
      </c>
      <c r="R3551" s="77" t="str">
        <f t="shared" si="278"/>
        <v/>
      </c>
      <c r="S3551" s="77" t="str">
        <f>IF(O3551="","",IF(OR(VALUE(LEFT(O3551,2))&gt;IF(RIGHT(J3551,1)="M",7,19),AND(OR(LEFT(O3551,2)={"07","19"}),VALUE(RIGHT(O3551,2))&gt;15)),TRUE,FALSE))</f>
        <v/>
      </c>
      <c r="T3551" s="77" t="str">
        <f>IF(O3551="","",IF(OR(VALUE(LEFT(O3551,2))&gt;IF(RIGHT(J3551,1)="M",7,19),AND(OR(LEFT(O3551,2)={"07","19"}),VALUE(RIGHT(O3551,2))&gt;5)),TRUE,FALSE))</f>
        <v/>
      </c>
    </row>
    <row r="3552" spans="12:20" x14ac:dyDescent="0.25">
      <c r="L3552" s="75">
        <f>COUNTIF($B$2:B3552,B3552)</f>
        <v>0</v>
      </c>
      <c r="M3552" s="75">
        <f>COUNTIF($L$2:L3552,4)</f>
        <v>42</v>
      </c>
      <c r="N3552" s="76" t="str">
        <f t="shared" si="279"/>
        <v>0</v>
      </c>
      <c r="O3552" s="76" t="str">
        <f t="shared" si="275"/>
        <v/>
      </c>
      <c r="P3552" s="75" t="str">
        <f t="shared" si="276"/>
        <v/>
      </c>
      <c r="Q3552" s="77" t="str">
        <f t="shared" si="277"/>
        <v/>
      </c>
      <c r="R3552" s="77" t="str">
        <f t="shared" si="278"/>
        <v/>
      </c>
      <c r="S3552" s="77" t="str">
        <f>IF(O3552="","",IF(OR(VALUE(LEFT(O3552,2))&gt;IF(RIGHT(J3552,1)="M",7,19),AND(OR(LEFT(O3552,2)={"07","19"}),VALUE(RIGHT(O3552,2))&gt;15)),TRUE,FALSE))</f>
        <v/>
      </c>
      <c r="T3552" s="77" t="str">
        <f>IF(O3552="","",IF(OR(VALUE(LEFT(O3552,2))&gt;IF(RIGHT(J3552,1)="M",7,19),AND(OR(LEFT(O3552,2)={"07","19"}),VALUE(RIGHT(O3552,2))&gt;5)),TRUE,FALSE))</f>
        <v/>
      </c>
    </row>
    <row r="3553" spans="12:20" x14ac:dyDescent="0.25">
      <c r="L3553" s="75">
        <f>COUNTIF($B$2:B3553,B3553)</f>
        <v>0</v>
      </c>
      <c r="M3553" s="75">
        <f>COUNTIF($L$2:L3553,4)</f>
        <v>42</v>
      </c>
      <c r="N3553" s="76" t="str">
        <f t="shared" si="279"/>
        <v>0</v>
      </c>
      <c r="O3553" s="76" t="str">
        <f t="shared" si="275"/>
        <v/>
      </c>
      <c r="P3553" s="75" t="str">
        <f t="shared" si="276"/>
        <v/>
      </c>
      <c r="Q3553" s="77" t="str">
        <f t="shared" si="277"/>
        <v/>
      </c>
      <c r="R3553" s="77" t="str">
        <f t="shared" si="278"/>
        <v/>
      </c>
      <c r="S3553" s="77" t="str">
        <f>IF(O3553="","",IF(OR(VALUE(LEFT(O3553,2))&gt;IF(RIGHT(J3553,1)="M",7,19),AND(OR(LEFT(O3553,2)={"07","19"}),VALUE(RIGHT(O3553,2))&gt;15)),TRUE,FALSE))</f>
        <v/>
      </c>
      <c r="T3553" s="77" t="str">
        <f>IF(O3553="","",IF(OR(VALUE(LEFT(O3553,2))&gt;IF(RIGHT(J3553,1)="M",7,19),AND(OR(LEFT(O3553,2)={"07","19"}),VALUE(RIGHT(O3553,2))&gt;5)),TRUE,FALSE))</f>
        <v/>
      </c>
    </row>
    <row r="3554" spans="12:20" x14ac:dyDescent="0.25">
      <c r="L3554" s="75">
        <f>COUNTIF($B$2:B3554,B3554)</f>
        <v>0</v>
      </c>
      <c r="M3554" s="75">
        <f>COUNTIF($L$2:L3554,4)</f>
        <v>42</v>
      </c>
      <c r="N3554" s="76" t="str">
        <f t="shared" si="279"/>
        <v>0</v>
      </c>
      <c r="O3554" s="76" t="str">
        <f t="shared" si="275"/>
        <v/>
      </c>
      <c r="P3554" s="75" t="str">
        <f t="shared" si="276"/>
        <v/>
      </c>
      <c r="Q3554" s="77" t="str">
        <f t="shared" si="277"/>
        <v/>
      </c>
      <c r="R3554" s="77" t="str">
        <f t="shared" si="278"/>
        <v/>
      </c>
      <c r="S3554" s="77" t="str">
        <f>IF(O3554="","",IF(OR(VALUE(LEFT(O3554,2))&gt;IF(RIGHT(J3554,1)="M",7,19),AND(OR(LEFT(O3554,2)={"07","19"}),VALUE(RIGHT(O3554,2))&gt;15)),TRUE,FALSE))</f>
        <v/>
      </c>
      <c r="T3554" s="77" t="str">
        <f>IF(O3554="","",IF(OR(VALUE(LEFT(O3554,2))&gt;IF(RIGHT(J3554,1)="M",7,19),AND(OR(LEFT(O3554,2)={"07","19"}),VALUE(RIGHT(O3554,2))&gt;5)),TRUE,FALSE))</f>
        <v/>
      </c>
    </row>
    <row r="3555" spans="12:20" x14ac:dyDescent="0.25">
      <c r="L3555" s="75">
        <f>COUNTIF($B$2:B3555,B3555)</f>
        <v>0</v>
      </c>
      <c r="M3555" s="75">
        <f>COUNTIF($L$2:L3555,4)</f>
        <v>42</v>
      </c>
      <c r="N3555" s="76" t="str">
        <f t="shared" si="279"/>
        <v>0</v>
      </c>
      <c r="O3555" s="76" t="str">
        <f t="shared" si="275"/>
        <v/>
      </c>
      <c r="P3555" s="75" t="str">
        <f t="shared" si="276"/>
        <v/>
      </c>
      <c r="Q3555" s="77" t="str">
        <f t="shared" si="277"/>
        <v/>
      </c>
      <c r="R3555" s="77" t="str">
        <f t="shared" si="278"/>
        <v/>
      </c>
      <c r="S3555" s="77" t="str">
        <f>IF(O3555="","",IF(OR(VALUE(LEFT(O3555,2))&gt;IF(RIGHT(J3555,1)="M",7,19),AND(OR(LEFT(O3555,2)={"07","19"}),VALUE(RIGHT(O3555,2))&gt;15)),TRUE,FALSE))</f>
        <v/>
      </c>
      <c r="T3555" s="77" t="str">
        <f>IF(O3555="","",IF(OR(VALUE(LEFT(O3555,2))&gt;IF(RIGHT(J3555,1)="M",7,19),AND(OR(LEFT(O3555,2)={"07","19"}),VALUE(RIGHT(O3555,2))&gt;5)),TRUE,FALSE))</f>
        <v/>
      </c>
    </row>
    <row r="3556" spans="12:20" x14ac:dyDescent="0.25">
      <c r="L3556" s="75">
        <f>COUNTIF($B$2:B3556,B3556)</f>
        <v>0</v>
      </c>
      <c r="M3556" s="75">
        <f>COUNTIF($L$2:L3556,4)</f>
        <v>42</v>
      </c>
      <c r="N3556" s="76" t="str">
        <f t="shared" si="279"/>
        <v>0</v>
      </c>
      <c r="O3556" s="76" t="str">
        <f t="shared" si="275"/>
        <v/>
      </c>
      <c r="P3556" s="75" t="str">
        <f t="shared" si="276"/>
        <v/>
      </c>
      <c r="Q3556" s="77" t="str">
        <f t="shared" si="277"/>
        <v/>
      </c>
      <c r="R3556" s="77" t="str">
        <f t="shared" si="278"/>
        <v/>
      </c>
      <c r="S3556" s="77" t="str">
        <f>IF(O3556="","",IF(OR(VALUE(LEFT(O3556,2))&gt;IF(RIGHT(J3556,1)="M",7,19),AND(OR(LEFT(O3556,2)={"07","19"}),VALUE(RIGHT(O3556,2))&gt;15)),TRUE,FALSE))</f>
        <v/>
      </c>
      <c r="T3556" s="77" t="str">
        <f>IF(O3556="","",IF(OR(VALUE(LEFT(O3556,2))&gt;IF(RIGHT(J3556,1)="M",7,19),AND(OR(LEFT(O3556,2)={"07","19"}),VALUE(RIGHT(O3556,2))&gt;5)),TRUE,FALSE))</f>
        <v/>
      </c>
    </row>
    <row r="3557" spans="12:20" x14ac:dyDescent="0.25">
      <c r="L3557" s="75">
        <f>COUNTIF($B$2:B3557,B3557)</f>
        <v>0</v>
      </c>
      <c r="M3557" s="75">
        <f>COUNTIF($L$2:L3557,4)</f>
        <v>42</v>
      </c>
      <c r="N3557" s="76" t="str">
        <f t="shared" si="279"/>
        <v>0</v>
      </c>
      <c r="O3557" s="76" t="str">
        <f t="shared" si="275"/>
        <v/>
      </c>
      <c r="P3557" s="75" t="str">
        <f t="shared" si="276"/>
        <v/>
      </c>
      <c r="Q3557" s="77" t="str">
        <f t="shared" si="277"/>
        <v/>
      </c>
      <c r="R3557" s="77" t="str">
        <f t="shared" si="278"/>
        <v/>
      </c>
      <c r="S3557" s="77" t="str">
        <f>IF(O3557="","",IF(OR(VALUE(LEFT(O3557,2))&gt;IF(RIGHT(J3557,1)="M",7,19),AND(OR(LEFT(O3557,2)={"07","19"}),VALUE(RIGHT(O3557,2))&gt;15)),TRUE,FALSE))</f>
        <v/>
      </c>
      <c r="T3557" s="77" t="str">
        <f>IF(O3557="","",IF(OR(VALUE(LEFT(O3557,2))&gt;IF(RIGHT(J3557,1)="M",7,19),AND(OR(LEFT(O3557,2)={"07","19"}),VALUE(RIGHT(O3557,2))&gt;5)),TRUE,FALSE))</f>
        <v/>
      </c>
    </row>
    <row r="3558" spans="12:20" x14ac:dyDescent="0.25">
      <c r="L3558" s="75">
        <f>COUNTIF($B$2:B3558,B3558)</f>
        <v>0</v>
      </c>
      <c r="M3558" s="75">
        <f>COUNTIF($L$2:L3558,4)</f>
        <v>42</v>
      </c>
      <c r="N3558" s="76" t="str">
        <f t="shared" si="279"/>
        <v>0</v>
      </c>
      <c r="O3558" s="76" t="str">
        <f t="shared" si="275"/>
        <v/>
      </c>
      <c r="P3558" s="75" t="str">
        <f t="shared" si="276"/>
        <v/>
      </c>
      <c r="Q3558" s="77" t="str">
        <f t="shared" si="277"/>
        <v/>
      </c>
      <c r="R3558" s="77" t="str">
        <f t="shared" si="278"/>
        <v/>
      </c>
      <c r="S3558" s="77" t="str">
        <f>IF(O3558="","",IF(OR(VALUE(LEFT(O3558,2))&gt;IF(RIGHT(J3558,1)="M",7,19),AND(OR(LEFT(O3558,2)={"07","19"}),VALUE(RIGHT(O3558,2))&gt;15)),TRUE,FALSE))</f>
        <v/>
      </c>
      <c r="T3558" s="77" t="str">
        <f>IF(O3558="","",IF(OR(VALUE(LEFT(O3558,2))&gt;IF(RIGHT(J3558,1)="M",7,19),AND(OR(LEFT(O3558,2)={"07","19"}),VALUE(RIGHT(O3558,2))&gt;5)),TRUE,FALSE))</f>
        <v/>
      </c>
    </row>
    <row r="3559" spans="12:20" x14ac:dyDescent="0.25">
      <c r="L3559" s="75">
        <f>COUNTIF($B$2:B3559,B3559)</f>
        <v>0</v>
      </c>
      <c r="M3559" s="75">
        <f>COUNTIF($L$2:L3559,4)</f>
        <v>42</v>
      </c>
      <c r="N3559" s="76" t="str">
        <f t="shared" si="279"/>
        <v>0</v>
      </c>
      <c r="O3559" s="76" t="str">
        <f t="shared" si="275"/>
        <v/>
      </c>
      <c r="P3559" s="75" t="str">
        <f t="shared" si="276"/>
        <v/>
      </c>
      <c r="Q3559" s="77" t="str">
        <f t="shared" si="277"/>
        <v/>
      </c>
      <c r="R3559" s="77" t="str">
        <f t="shared" si="278"/>
        <v/>
      </c>
      <c r="S3559" s="77" t="str">
        <f>IF(O3559="","",IF(OR(VALUE(LEFT(O3559,2))&gt;IF(RIGHT(J3559,1)="M",7,19),AND(OR(LEFT(O3559,2)={"07","19"}),VALUE(RIGHT(O3559,2))&gt;15)),TRUE,FALSE))</f>
        <v/>
      </c>
      <c r="T3559" s="77" t="str">
        <f>IF(O3559="","",IF(OR(VALUE(LEFT(O3559,2))&gt;IF(RIGHT(J3559,1)="M",7,19),AND(OR(LEFT(O3559,2)={"07","19"}),VALUE(RIGHT(O3559,2))&gt;5)),TRUE,FALSE))</f>
        <v/>
      </c>
    </row>
    <row r="3560" spans="12:20" x14ac:dyDescent="0.25">
      <c r="L3560" s="75">
        <f>COUNTIF($B$2:B3560,B3560)</f>
        <v>0</v>
      </c>
      <c r="M3560" s="75">
        <f>COUNTIF($L$2:L3560,4)</f>
        <v>42</v>
      </c>
      <c r="N3560" s="76" t="str">
        <f t="shared" si="279"/>
        <v>0</v>
      </c>
      <c r="O3560" s="76" t="str">
        <f t="shared" si="275"/>
        <v/>
      </c>
      <c r="P3560" s="75" t="str">
        <f t="shared" si="276"/>
        <v/>
      </c>
      <c r="Q3560" s="77" t="str">
        <f t="shared" si="277"/>
        <v/>
      </c>
      <c r="R3560" s="77" t="str">
        <f t="shared" si="278"/>
        <v/>
      </c>
      <c r="S3560" s="77" t="str">
        <f>IF(O3560="","",IF(OR(VALUE(LEFT(O3560,2))&gt;IF(RIGHT(J3560,1)="M",7,19),AND(OR(LEFT(O3560,2)={"07","19"}),VALUE(RIGHT(O3560,2))&gt;15)),TRUE,FALSE))</f>
        <v/>
      </c>
      <c r="T3560" s="77" t="str">
        <f>IF(O3560="","",IF(OR(VALUE(LEFT(O3560,2))&gt;IF(RIGHT(J3560,1)="M",7,19),AND(OR(LEFT(O3560,2)={"07","19"}),VALUE(RIGHT(O3560,2))&gt;5)),TRUE,FALSE))</f>
        <v/>
      </c>
    </row>
    <row r="3561" spans="12:20" x14ac:dyDescent="0.25">
      <c r="L3561" s="75">
        <f>COUNTIF($B$2:B3561,B3561)</f>
        <v>0</v>
      </c>
      <c r="M3561" s="75">
        <f>COUNTIF($L$2:L3561,4)</f>
        <v>42</v>
      </c>
      <c r="N3561" s="76" t="str">
        <f t="shared" si="279"/>
        <v>0</v>
      </c>
      <c r="O3561" s="76" t="str">
        <f t="shared" si="275"/>
        <v/>
      </c>
      <c r="P3561" s="75" t="str">
        <f t="shared" si="276"/>
        <v/>
      </c>
      <c r="Q3561" s="77" t="str">
        <f t="shared" si="277"/>
        <v/>
      </c>
      <c r="R3561" s="77" t="str">
        <f t="shared" si="278"/>
        <v/>
      </c>
      <c r="S3561" s="77" t="str">
        <f>IF(O3561="","",IF(OR(VALUE(LEFT(O3561,2))&gt;IF(RIGHT(J3561,1)="M",7,19),AND(OR(LEFT(O3561,2)={"07","19"}),VALUE(RIGHT(O3561,2))&gt;15)),TRUE,FALSE))</f>
        <v/>
      </c>
      <c r="T3561" s="77" t="str">
        <f>IF(O3561="","",IF(OR(VALUE(LEFT(O3561,2))&gt;IF(RIGHT(J3561,1)="M",7,19),AND(OR(LEFT(O3561,2)={"07","19"}),VALUE(RIGHT(O3561,2))&gt;5)),TRUE,FALSE))</f>
        <v/>
      </c>
    </row>
    <row r="3562" spans="12:20" x14ac:dyDescent="0.25">
      <c r="L3562" s="75">
        <f>COUNTIF($B$2:B3562,B3562)</f>
        <v>0</v>
      </c>
      <c r="M3562" s="75">
        <f>COUNTIF($L$2:L3562,4)</f>
        <v>42</v>
      </c>
      <c r="N3562" s="76" t="str">
        <f t="shared" si="279"/>
        <v>0</v>
      </c>
      <c r="O3562" s="76" t="str">
        <f t="shared" si="275"/>
        <v/>
      </c>
      <c r="P3562" s="75" t="str">
        <f t="shared" si="276"/>
        <v/>
      </c>
      <c r="Q3562" s="77" t="str">
        <f t="shared" si="277"/>
        <v/>
      </c>
      <c r="R3562" s="77" t="str">
        <f t="shared" si="278"/>
        <v/>
      </c>
      <c r="S3562" s="77" t="str">
        <f>IF(O3562="","",IF(OR(VALUE(LEFT(O3562,2))&gt;IF(RIGHT(J3562,1)="M",7,19),AND(OR(LEFT(O3562,2)={"07","19"}),VALUE(RIGHT(O3562,2))&gt;15)),TRUE,FALSE))</f>
        <v/>
      </c>
      <c r="T3562" s="77" t="str">
        <f>IF(O3562="","",IF(OR(VALUE(LEFT(O3562,2))&gt;IF(RIGHT(J3562,1)="M",7,19),AND(OR(LEFT(O3562,2)={"07","19"}),VALUE(RIGHT(O3562,2))&gt;5)),TRUE,FALSE))</f>
        <v/>
      </c>
    </row>
    <row r="3563" spans="12:20" x14ac:dyDescent="0.25">
      <c r="L3563" s="75">
        <f>COUNTIF($B$2:B3563,B3563)</f>
        <v>0</v>
      </c>
      <c r="M3563" s="75">
        <f>COUNTIF($L$2:L3563,4)</f>
        <v>42</v>
      </c>
      <c r="N3563" s="76" t="str">
        <f t="shared" si="279"/>
        <v>0</v>
      </c>
      <c r="O3563" s="76" t="str">
        <f t="shared" si="275"/>
        <v/>
      </c>
      <c r="P3563" s="75" t="str">
        <f t="shared" si="276"/>
        <v/>
      </c>
      <c r="Q3563" s="77" t="str">
        <f t="shared" si="277"/>
        <v/>
      </c>
      <c r="R3563" s="77" t="str">
        <f t="shared" si="278"/>
        <v/>
      </c>
      <c r="S3563" s="77" t="str">
        <f>IF(O3563="","",IF(OR(VALUE(LEFT(O3563,2))&gt;IF(RIGHT(J3563,1)="M",7,19),AND(OR(LEFT(O3563,2)={"07","19"}),VALUE(RIGHT(O3563,2))&gt;15)),TRUE,FALSE))</f>
        <v/>
      </c>
      <c r="T3563" s="77" t="str">
        <f>IF(O3563="","",IF(OR(VALUE(LEFT(O3563,2))&gt;IF(RIGHT(J3563,1)="M",7,19),AND(OR(LEFT(O3563,2)={"07","19"}),VALUE(RIGHT(O3563,2))&gt;5)),TRUE,FALSE))</f>
        <v/>
      </c>
    </row>
    <row r="3564" spans="12:20" x14ac:dyDescent="0.25">
      <c r="L3564" s="75">
        <f>COUNTIF($B$2:B3564,B3564)</f>
        <v>0</v>
      </c>
      <c r="M3564" s="75">
        <f>COUNTIF($L$2:L3564,4)</f>
        <v>42</v>
      </c>
      <c r="N3564" s="76" t="str">
        <f t="shared" si="279"/>
        <v>0</v>
      </c>
      <c r="O3564" s="76" t="str">
        <f t="shared" si="275"/>
        <v/>
      </c>
      <c r="P3564" s="75" t="str">
        <f t="shared" si="276"/>
        <v/>
      </c>
      <c r="Q3564" s="77" t="str">
        <f t="shared" si="277"/>
        <v/>
      </c>
      <c r="R3564" s="77" t="str">
        <f t="shared" si="278"/>
        <v/>
      </c>
      <c r="S3564" s="77" t="str">
        <f>IF(O3564="","",IF(OR(VALUE(LEFT(O3564,2))&gt;IF(RIGHT(J3564,1)="M",7,19),AND(OR(LEFT(O3564,2)={"07","19"}),VALUE(RIGHT(O3564,2))&gt;15)),TRUE,FALSE))</f>
        <v/>
      </c>
      <c r="T3564" s="77" t="str">
        <f>IF(O3564="","",IF(OR(VALUE(LEFT(O3564,2))&gt;IF(RIGHT(J3564,1)="M",7,19),AND(OR(LEFT(O3564,2)={"07","19"}),VALUE(RIGHT(O3564,2))&gt;5)),TRUE,FALSE))</f>
        <v/>
      </c>
    </row>
    <row r="3565" spans="12:20" x14ac:dyDescent="0.25">
      <c r="L3565" s="75">
        <f>COUNTIF($B$2:B3565,B3565)</f>
        <v>0</v>
      </c>
      <c r="M3565" s="75">
        <f>COUNTIF($L$2:L3565,4)</f>
        <v>42</v>
      </c>
      <c r="N3565" s="76" t="str">
        <f t="shared" si="279"/>
        <v>0</v>
      </c>
      <c r="O3565" s="76" t="str">
        <f t="shared" si="275"/>
        <v/>
      </c>
      <c r="P3565" s="75" t="str">
        <f t="shared" si="276"/>
        <v/>
      </c>
      <c r="Q3565" s="77" t="str">
        <f t="shared" si="277"/>
        <v/>
      </c>
      <c r="R3565" s="77" t="str">
        <f t="shared" si="278"/>
        <v/>
      </c>
      <c r="S3565" s="77" t="str">
        <f>IF(O3565="","",IF(OR(VALUE(LEFT(O3565,2))&gt;IF(RIGHT(J3565,1)="M",7,19),AND(OR(LEFT(O3565,2)={"07","19"}),VALUE(RIGHT(O3565,2))&gt;15)),TRUE,FALSE))</f>
        <v/>
      </c>
      <c r="T3565" s="77" t="str">
        <f>IF(O3565="","",IF(OR(VALUE(LEFT(O3565,2))&gt;IF(RIGHT(J3565,1)="M",7,19),AND(OR(LEFT(O3565,2)={"07","19"}),VALUE(RIGHT(O3565,2))&gt;5)),TRUE,FALSE))</f>
        <v/>
      </c>
    </row>
    <row r="3566" spans="12:20" x14ac:dyDescent="0.25">
      <c r="L3566" s="75">
        <f>COUNTIF($B$2:B3566,B3566)</f>
        <v>0</v>
      </c>
      <c r="M3566" s="75">
        <f>COUNTIF($L$2:L3566,4)</f>
        <v>42</v>
      </c>
      <c r="N3566" s="76" t="str">
        <f t="shared" si="279"/>
        <v>0</v>
      </c>
      <c r="O3566" s="76" t="str">
        <f t="shared" si="275"/>
        <v/>
      </c>
      <c r="P3566" s="75" t="str">
        <f t="shared" si="276"/>
        <v/>
      </c>
      <c r="Q3566" s="77" t="str">
        <f t="shared" si="277"/>
        <v/>
      </c>
      <c r="R3566" s="77" t="str">
        <f t="shared" si="278"/>
        <v/>
      </c>
      <c r="S3566" s="77" t="str">
        <f>IF(O3566="","",IF(OR(VALUE(LEFT(O3566,2))&gt;IF(RIGHT(J3566,1)="M",7,19),AND(OR(LEFT(O3566,2)={"07","19"}),VALUE(RIGHT(O3566,2))&gt;15)),TRUE,FALSE))</f>
        <v/>
      </c>
      <c r="T3566" s="77" t="str">
        <f>IF(O3566="","",IF(OR(VALUE(LEFT(O3566,2))&gt;IF(RIGHT(J3566,1)="M",7,19),AND(OR(LEFT(O3566,2)={"07","19"}),VALUE(RIGHT(O3566,2))&gt;5)),TRUE,FALSE))</f>
        <v/>
      </c>
    </row>
    <row r="3567" spans="12:20" x14ac:dyDescent="0.25">
      <c r="L3567" s="75">
        <f>COUNTIF($B$2:B3567,B3567)</f>
        <v>0</v>
      </c>
      <c r="M3567" s="75">
        <f>COUNTIF($L$2:L3567,4)</f>
        <v>42</v>
      </c>
      <c r="N3567" s="76" t="str">
        <f t="shared" si="279"/>
        <v>0</v>
      </c>
      <c r="O3567" s="76" t="str">
        <f t="shared" si="275"/>
        <v/>
      </c>
      <c r="P3567" s="75" t="str">
        <f t="shared" si="276"/>
        <v/>
      </c>
      <c r="Q3567" s="77" t="str">
        <f t="shared" si="277"/>
        <v/>
      </c>
      <c r="R3567" s="77" t="str">
        <f t="shared" si="278"/>
        <v/>
      </c>
      <c r="S3567" s="77" t="str">
        <f>IF(O3567="","",IF(OR(VALUE(LEFT(O3567,2))&gt;IF(RIGHT(J3567,1)="M",7,19),AND(OR(LEFT(O3567,2)={"07","19"}),VALUE(RIGHT(O3567,2))&gt;15)),TRUE,FALSE))</f>
        <v/>
      </c>
      <c r="T3567" s="77" t="str">
        <f>IF(O3567="","",IF(OR(VALUE(LEFT(O3567,2))&gt;IF(RIGHT(J3567,1)="M",7,19),AND(OR(LEFT(O3567,2)={"07","19"}),VALUE(RIGHT(O3567,2))&gt;5)),TRUE,FALSE))</f>
        <v/>
      </c>
    </row>
    <row r="3568" spans="12:20" x14ac:dyDescent="0.25">
      <c r="L3568" s="75">
        <f>COUNTIF($B$2:B3568,B3568)</f>
        <v>0</v>
      </c>
      <c r="M3568" s="75">
        <f>COUNTIF($L$2:L3568,4)</f>
        <v>42</v>
      </c>
      <c r="N3568" s="76" t="str">
        <f t="shared" si="279"/>
        <v>0</v>
      </c>
      <c r="O3568" s="76" t="str">
        <f t="shared" si="275"/>
        <v/>
      </c>
      <c r="P3568" s="75" t="str">
        <f t="shared" si="276"/>
        <v/>
      </c>
      <c r="Q3568" s="77" t="str">
        <f t="shared" si="277"/>
        <v/>
      </c>
      <c r="R3568" s="77" t="str">
        <f t="shared" si="278"/>
        <v/>
      </c>
      <c r="S3568" s="77" t="str">
        <f>IF(O3568="","",IF(OR(VALUE(LEFT(O3568,2))&gt;IF(RIGHT(J3568,1)="M",7,19),AND(OR(LEFT(O3568,2)={"07","19"}),VALUE(RIGHT(O3568,2))&gt;15)),TRUE,FALSE))</f>
        <v/>
      </c>
      <c r="T3568" s="77" t="str">
        <f>IF(O3568="","",IF(OR(VALUE(LEFT(O3568,2))&gt;IF(RIGHT(J3568,1)="M",7,19),AND(OR(LEFT(O3568,2)={"07","19"}),VALUE(RIGHT(O3568,2))&gt;5)),TRUE,FALSE))</f>
        <v/>
      </c>
    </row>
    <row r="3569" spans="12:20" x14ac:dyDescent="0.25">
      <c r="L3569" s="75">
        <f>COUNTIF($B$2:B3569,B3569)</f>
        <v>0</v>
      </c>
      <c r="M3569" s="75">
        <f>COUNTIF($L$2:L3569,4)</f>
        <v>42</v>
      </c>
      <c r="N3569" s="76" t="str">
        <f t="shared" si="279"/>
        <v>0</v>
      </c>
      <c r="O3569" s="76" t="str">
        <f t="shared" si="275"/>
        <v/>
      </c>
      <c r="P3569" s="75" t="str">
        <f t="shared" si="276"/>
        <v/>
      </c>
      <c r="Q3569" s="77" t="str">
        <f t="shared" si="277"/>
        <v/>
      </c>
      <c r="R3569" s="77" t="str">
        <f t="shared" si="278"/>
        <v/>
      </c>
      <c r="S3569" s="77" t="str">
        <f>IF(O3569="","",IF(OR(VALUE(LEFT(O3569,2))&gt;IF(RIGHT(J3569,1)="M",7,19),AND(OR(LEFT(O3569,2)={"07","19"}),VALUE(RIGHT(O3569,2))&gt;15)),TRUE,FALSE))</f>
        <v/>
      </c>
      <c r="T3569" s="77" t="str">
        <f>IF(O3569="","",IF(OR(VALUE(LEFT(O3569,2))&gt;IF(RIGHT(J3569,1)="M",7,19),AND(OR(LEFT(O3569,2)={"07","19"}),VALUE(RIGHT(O3569,2))&gt;5)),TRUE,FALSE))</f>
        <v/>
      </c>
    </row>
    <row r="3570" spans="12:20" x14ac:dyDescent="0.25">
      <c r="L3570" s="75">
        <f>COUNTIF($B$2:B3570,B3570)</f>
        <v>0</v>
      </c>
      <c r="M3570" s="75">
        <f>COUNTIF($L$2:L3570,4)</f>
        <v>42</v>
      </c>
      <c r="N3570" s="76" t="str">
        <f t="shared" si="279"/>
        <v>0</v>
      </c>
      <c r="O3570" s="76" t="str">
        <f t="shared" si="275"/>
        <v/>
      </c>
      <c r="P3570" s="75" t="str">
        <f t="shared" si="276"/>
        <v/>
      </c>
      <c r="Q3570" s="77" t="str">
        <f t="shared" si="277"/>
        <v/>
      </c>
      <c r="R3570" s="77" t="str">
        <f t="shared" si="278"/>
        <v/>
      </c>
      <c r="S3570" s="77" t="str">
        <f>IF(O3570="","",IF(OR(VALUE(LEFT(O3570,2))&gt;IF(RIGHT(J3570,1)="M",7,19),AND(OR(LEFT(O3570,2)={"07","19"}),VALUE(RIGHT(O3570,2))&gt;15)),TRUE,FALSE))</f>
        <v/>
      </c>
      <c r="T3570" s="77" t="str">
        <f>IF(O3570="","",IF(OR(VALUE(LEFT(O3570,2))&gt;IF(RIGHT(J3570,1)="M",7,19),AND(OR(LEFT(O3570,2)={"07","19"}),VALUE(RIGHT(O3570,2))&gt;5)),TRUE,FALSE))</f>
        <v/>
      </c>
    </row>
    <row r="3571" spans="12:20" x14ac:dyDescent="0.25">
      <c r="L3571" s="75">
        <f>COUNTIF($B$2:B3571,B3571)</f>
        <v>0</v>
      </c>
      <c r="M3571" s="75">
        <f>COUNTIF($L$2:L3571,4)</f>
        <v>42</v>
      </c>
      <c r="N3571" s="76" t="str">
        <f t="shared" si="279"/>
        <v>0</v>
      </c>
      <c r="O3571" s="76" t="str">
        <f t="shared" si="275"/>
        <v/>
      </c>
      <c r="P3571" s="75" t="str">
        <f t="shared" si="276"/>
        <v/>
      </c>
      <c r="Q3571" s="77" t="str">
        <f t="shared" si="277"/>
        <v/>
      </c>
      <c r="R3571" s="77" t="str">
        <f t="shared" si="278"/>
        <v/>
      </c>
      <c r="S3571" s="77" t="str">
        <f>IF(O3571="","",IF(OR(VALUE(LEFT(O3571,2))&gt;IF(RIGHT(J3571,1)="M",7,19),AND(OR(LEFT(O3571,2)={"07","19"}),VALUE(RIGHT(O3571,2))&gt;15)),TRUE,FALSE))</f>
        <v/>
      </c>
      <c r="T3571" s="77" t="str">
        <f>IF(O3571="","",IF(OR(VALUE(LEFT(O3571,2))&gt;IF(RIGHT(J3571,1)="M",7,19),AND(OR(LEFT(O3571,2)={"07","19"}),VALUE(RIGHT(O3571,2))&gt;5)),TRUE,FALSE))</f>
        <v/>
      </c>
    </row>
    <row r="3572" spans="12:20" x14ac:dyDescent="0.25">
      <c r="L3572" s="75">
        <f>COUNTIF($B$2:B3572,B3572)</f>
        <v>0</v>
      </c>
      <c r="M3572" s="75">
        <f>COUNTIF($L$2:L3572,4)</f>
        <v>42</v>
      </c>
      <c r="N3572" s="76" t="str">
        <f t="shared" si="279"/>
        <v>0</v>
      </c>
      <c r="O3572" s="76" t="str">
        <f t="shared" si="275"/>
        <v/>
      </c>
      <c r="P3572" s="75" t="str">
        <f t="shared" si="276"/>
        <v/>
      </c>
      <c r="Q3572" s="77" t="str">
        <f t="shared" si="277"/>
        <v/>
      </c>
      <c r="R3572" s="77" t="str">
        <f t="shared" si="278"/>
        <v/>
      </c>
      <c r="S3572" s="77" t="str">
        <f>IF(O3572="","",IF(OR(VALUE(LEFT(O3572,2))&gt;IF(RIGHT(J3572,1)="M",7,19),AND(OR(LEFT(O3572,2)={"07","19"}),VALUE(RIGHT(O3572,2))&gt;15)),TRUE,FALSE))</f>
        <v/>
      </c>
      <c r="T3572" s="77" t="str">
        <f>IF(O3572="","",IF(OR(VALUE(LEFT(O3572,2))&gt;IF(RIGHT(J3572,1)="M",7,19),AND(OR(LEFT(O3572,2)={"07","19"}),VALUE(RIGHT(O3572,2))&gt;5)),TRUE,FALSE))</f>
        <v/>
      </c>
    </row>
    <row r="3573" spans="12:20" x14ac:dyDescent="0.25">
      <c r="L3573" s="75">
        <f>COUNTIF($B$2:B3573,B3573)</f>
        <v>0</v>
      </c>
      <c r="M3573" s="75">
        <f>COUNTIF($L$2:L3573,4)</f>
        <v>42</v>
      </c>
      <c r="N3573" s="76" t="str">
        <f t="shared" si="279"/>
        <v>0</v>
      </c>
      <c r="O3573" s="76" t="str">
        <f t="shared" si="275"/>
        <v/>
      </c>
      <c r="P3573" s="75" t="str">
        <f t="shared" si="276"/>
        <v/>
      </c>
      <c r="Q3573" s="77" t="str">
        <f t="shared" si="277"/>
        <v/>
      </c>
      <c r="R3573" s="77" t="str">
        <f t="shared" si="278"/>
        <v/>
      </c>
      <c r="S3573" s="77" t="str">
        <f>IF(O3573="","",IF(OR(VALUE(LEFT(O3573,2))&gt;IF(RIGHT(J3573,1)="M",7,19),AND(OR(LEFT(O3573,2)={"07","19"}),VALUE(RIGHT(O3573,2))&gt;15)),TRUE,FALSE))</f>
        <v/>
      </c>
      <c r="T3573" s="77" t="str">
        <f>IF(O3573="","",IF(OR(VALUE(LEFT(O3573,2))&gt;IF(RIGHT(J3573,1)="M",7,19),AND(OR(LEFT(O3573,2)={"07","19"}),VALUE(RIGHT(O3573,2))&gt;5)),TRUE,FALSE))</f>
        <v/>
      </c>
    </row>
    <row r="3574" spans="12:20" x14ac:dyDescent="0.25">
      <c r="L3574" s="75">
        <f>COUNTIF($B$2:B3574,B3574)</f>
        <v>0</v>
      </c>
      <c r="M3574" s="75">
        <f>COUNTIF($L$2:L3574,4)</f>
        <v>42</v>
      </c>
      <c r="N3574" s="76" t="str">
        <f t="shared" si="279"/>
        <v>0</v>
      </c>
      <c r="O3574" s="76" t="str">
        <f t="shared" si="275"/>
        <v/>
      </c>
      <c r="P3574" s="75" t="str">
        <f t="shared" si="276"/>
        <v/>
      </c>
      <c r="Q3574" s="77" t="str">
        <f t="shared" si="277"/>
        <v/>
      </c>
      <c r="R3574" s="77" t="str">
        <f t="shared" si="278"/>
        <v/>
      </c>
      <c r="S3574" s="77" t="str">
        <f>IF(O3574="","",IF(OR(VALUE(LEFT(O3574,2))&gt;IF(RIGHT(J3574,1)="M",7,19),AND(OR(LEFT(O3574,2)={"07","19"}),VALUE(RIGHT(O3574,2))&gt;15)),TRUE,FALSE))</f>
        <v/>
      </c>
      <c r="T3574" s="77" t="str">
        <f>IF(O3574="","",IF(OR(VALUE(LEFT(O3574,2))&gt;IF(RIGHT(J3574,1)="M",7,19),AND(OR(LEFT(O3574,2)={"07","19"}),VALUE(RIGHT(O3574,2))&gt;5)),TRUE,FALSE))</f>
        <v/>
      </c>
    </row>
    <row r="3575" spans="12:20" x14ac:dyDescent="0.25">
      <c r="L3575" s="75">
        <f>COUNTIF($B$2:B3575,B3575)</f>
        <v>0</v>
      </c>
      <c r="M3575" s="75">
        <f>COUNTIF($L$2:L3575,4)</f>
        <v>42</v>
      </c>
      <c r="N3575" s="76" t="str">
        <f t="shared" si="279"/>
        <v>0</v>
      </c>
      <c r="O3575" s="76" t="str">
        <f t="shared" si="275"/>
        <v/>
      </c>
      <c r="P3575" s="75" t="str">
        <f t="shared" si="276"/>
        <v/>
      </c>
      <c r="Q3575" s="77" t="str">
        <f t="shared" si="277"/>
        <v/>
      </c>
      <c r="R3575" s="77" t="str">
        <f t="shared" si="278"/>
        <v/>
      </c>
      <c r="S3575" s="77" t="str">
        <f>IF(O3575="","",IF(OR(VALUE(LEFT(O3575,2))&gt;IF(RIGHT(J3575,1)="M",7,19),AND(OR(LEFT(O3575,2)={"07","19"}),VALUE(RIGHT(O3575,2))&gt;15)),TRUE,FALSE))</f>
        <v/>
      </c>
      <c r="T3575" s="77" t="str">
        <f>IF(O3575="","",IF(OR(VALUE(LEFT(O3575,2))&gt;IF(RIGHT(J3575,1)="M",7,19),AND(OR(LEFT(O3575,2)={"07","19"}),VALUE(RIGHT(O3575,2))&gt;5)),TRUE,FALSE))</f>
        <v/>
      </c>
    </row>
    <row r="3576" spans="12:20" x14ac:dyDescent="0.25">
      <c r="L3576" s="75">
        <f>COUNTIF($B$2:B3576,B3576)</f>
        <v>0</v>
      </c>
      <c r="M3576" s="75">
        <f>COUNTIF($L$2:L3576,4)</f>
        <v>42</v>
      </c>
      <c r="N3576" s="76" t="str">
        <f t="shared" si="279"/>
        <v>0</v>
      </c>
      <c r="O3576" s="76" t="str">
        <f t="shared" si="275"/>
        <v/>
      </c>
      <c r="P3576" s="75" t="str">
        <f t="shared" si="276"/>
        <v/>
      </c>
      <c r="Q3576" s="77" t="str">
        <f t="shared" si="277"/>
        <v/>
      </c>
      <c r="R3576" s="77" t="str">
        <f t="shared" si="278"/>
        <v/>
      </c>
      <c r="S3576" s="77" t="str">
        <f>IF(O3576="","",IF(OR(VALUE(LEFT(O3576,2))&gt;IF(RIGHT(J3576,1)="M",7,19),AND(OR(LEFT(O3576,2)={"07","19"}),VALUE(RIGHT(O3576,2))&gt;15)),TRUE,FALSE))</f>
        <v/>
      </c>
      <c r="T3576" s="77" t="str">
        <f>IF(O3576="","",IF(OR(VALUE(LEFT(O3576,2))&gt;IF(RIGHT(J3576,1)="M",7,19),AND(OR(LEFT(O3576,2)={"07","19"}),VALUE(RIGHT(O3576,2))&gt;5)),TRUE,FALSE))</f>
        <v/>
      </c>
    </row>
    <row r="3577" spans="12:20" x14ac:dyDescent="0.25">
      <c r="L3577" s="75">
        <f>COUNTIF($B$2:B3577,B3577)</f>
        <v>0</v>
      </c>
      <c r="M3577" s="75">
        <f>COUNTIF($L$2:L3577,4)</f>
        <v>42</v>
      </c>
      <c r="N3577" s="76" t="str">
        <f t="shared" si="279"/>
        <v>0</v>
      </c>
      <c r="O3577" s="76" t="str">
        <f t="shared" si="275"/>
        <v/>
      </c>
      <c r="P3577" s="75" t="str">
        <f t="shared" si="276"/>
        <v/>
      </c>
      <c r="Q3577" s="77" t="str">
        <f t="shared" si="277"/>
        <v/>
      </c>
      <c r="R3577" s="77" t="str">
        <f t="shared" si="278"/>
        <v/>
      </c>
      <c r="S3577" s="77" t="str">
        <f>IF(O3577="","",IF(OR(VALUE(LEFT(O3577,2))&gt;IF(RIGHT(J3577,1)="M",7,19),AND(OR(LEFT(O3577,2)={"07","19"}),VALUE(RIGHT(O3577,2))&gt;15)),TRUE,FALSE))</f>
        <v/>
      </c>
      <c r="T3577" s="77" t="str">
        <f>IF(O3577="","",IF(OR(VALUE(LEFT(O3577,2))&gt;IF(RIGHT(J3577,1)="M",7,19),AND(OR(LEFT(O3577,2)={"07","19"}),VALUE(RIGHT(O3577,2))&gt;5)),TRUE,FALSE))</f>
        <v/>
      </c>
    </row>
    <row r="3578" spans="12:20" x14ac:dyDescent="0.25">
      <c r="L3578" s="75">
        <f>COUNTIF($B$2:B3578,B3578)</f>
        <v>0</v>
      </c>
      <c r="M3578" s="75">
        <f>COUNTIF($L$2:L3578,4)</f>
        <v>42</v>
      </c>
      <c r="N3578" s="76" t="str">
        <f t="shared" si="279"/>
        <v>0</v>
      </c>
      <c r="O3578" s="76" t="str">
        <f t="shared" si="275"/>
        <v/>
      </c>
      <c r="P3578" s="75" t="str">
        <f t="shared" si="276"/>
        <v/>
      </c>
      <c r="Q3578" s="77" t="str">
        <f t="shared" si="277"/>
        <v/>
      </c>
      <c r="R3578" s="77" t="str">
        <f t="shared" si="278"/>
        <v/>
      </c>
      <c r="S3578" s="77" t="str">
        <f>IF(O3578="","",IF(OR(VALUE(LEFT(O3578,2))&gt;IF(RIGHT(J3578,1)="M",7,19),AND(OR(LEFT(O3578,2)={"07","19"}),VALUE(RIGHT(O3578,2))&gt;15)),TRUE,FALSE))</f>
        <v/>
      </c>
      <c r="T3578" s="77" t="str">
        <f>IF(O3578="","",IF(OR(VALUE(LEFT(O3578,2))&gt;IF(RIGHT(J3578,1)="M",7,19),AND(OR(LEFT(O3578,2)={"07","19"}),VALUE(RIGHT(O3578,2))&gt;5)),TRUE,FALSE))</f>
        <v/>
      </c>
    </row>
    <row r="3579" spans="12:20" x14ac:dyDescent="0.25">
      <c r="L3579" s="75">
        <f>COUNTIF($B$2:B3579,B3579)</f>
        <v>0</v>
      </c>
      <c r="M3579" s="75">
        <f>COUNTIF($L$2:L3579,4)</f>
        <v>42</v>
      </c>
      <c r="N3579" s="76" t="str">
        <f t="shared" si="279"/>
        <v>0</v>
      </c>
      <c r="O3579" s="76" t="str">
        <f t="shared" si="275"/>
        <v/>
      </c>
      <c r="P3579" s="75" t="str">
        <f t="shared" si="276"/>
        <v/>
      </c>
      <c r="Q3579" s="77" t="str">
        <f t="shared" si="277"/>
        <v/>
      </c>
      <c r="R3579" s="77" t="str">
        <f t="shared" si="278"/>
        <v/>
      </c>
      <c r="S3579" s="77" t="str">
        <f>IF(O3579="","",IF(OR(VALUE(LEFT(O3579,2))&gt;IF(RIGHT(J3579,1)="M",7,19),AND(OR(LEFT(O3579,2)={"07","19"}),VALUE(RIGHT(O3579,2))&gt;15)),TRUE,FALSE))</f>
        <v/>
      </c>
      <c r="T3579" s="77" t="str">
        <f>IF(O3579="","",IF(OR(VALUE(LEFT(O3579,2))&gt;IF(RIGHT(J3579,1)="M",7,19),AND(OR(LEFT(O3579,2)={"07","19"}),VALUE(RIGHT(O3579,2))&gt;5)),TRUE,FALSE))</f>
        <v/>
      </c>
    </row>
    <row r="3580" spans="12:20" x14ac:dyDescent="0.25">
      <c r="L3580" s="75">
        <f>COUNTIF($B$2:B3580,B3580)</f>
        <v>0</v>
      </c>
      <c r="M3580" s="75">
        <f>COUNTIF($L$2:L3580,4)</f>
        <v>42</v>
      </c>
      <c r="N3580" s="76" t="str">
        <f t="shared" si="279"/>
        <v>0</v>
      </c>
      <c r="O3580" s="76" t="str">
        <f t="shared" si="275"/>
        <v/>
      </c>
      <c r="P3580" s="75" t="str">
        <f t="shared" si="276"/>
        <v/>
      </c>
      <c r="Q3580" s="77" t="str">
        <f t="shared" si="277"/>
        <v/>
      </c>
      <c r="R3580" s="77" t="str">
        <f t="shared" si="278"/>
        <v/>
      </c>
      <c r="S3580" s="77" t="str">
        <f>IF(O3580="","",IF(OR(VALUE(LEFT(O3580,2))&gt;IF(RIGHT(J3580,1)="M",7,19),AND(OR(LEFT(O3580,2)={"07","19"}),VALUE(RIGHT(O3580,2))&gt;15)),TRUE,FALSE))</f>
        <v/>
      </c>
      <c r="T3580" s="77" t="str">
        <f>IF(O3580="","",IF(OR(VALUE(LEFT(O3580,2))&gt;IF(RIGHT(J3580,1)="M",7,19),AND(OR(LEFT(O3580,2)={"07","19"}),VALUE(RIGHT(O3580,2))&gt;5)),TRUE,FALSE))</f>
        <v/>
      </c>
    </row>
    <row r="3581" spans="12:20" x14ac:dyDescent="0.25">
      <c r="L3581" s="75">
        <f>COUNTIF($B$2:B3581,B3581)</f>
        <v>0</v>
      </c>
      <c r="M3581" s="75">
        <f>COUNTIF($L$2:L3581,4)</f>
        <v>42</v>
      </c>
      <c r="N3581" s="76" t="str">
        <f t="shared" si="279"/>
        <v>0</v>
      </c>
      <c r="O3581" s="76" t="str">
        <f t="shared" si="275"/>
        <v/>
      </c>
      <c r="P3581" s="75" t="str">
        <f t="shared" si="276"/>
        <v/>
      </c>
      <c r="Q3581" s="77" t="str">
        <f t="shared" si="277"/>
        <v/>
      </c>
      <c r="R3581" s="77" t="str">
        <f t="shared" si="278"/>
        <v/>
      </c>
      <c r="S3581" s="77" t="str">
        <f>IF(O3581="","",IF(OR(VALUE(LEFT(O3581,2))&gt;IF(RIGHT(J3581,1)="M",7,19),AND(OR(LEFT(O3581,2)={"07","19"}),VALUE(RIGHT(O3581,2))&gt;15)),TRUE,FALSE))</f>
        <v/>
      </c>
      <c r="T3581" s="77" t="str">
        <f>IF(O3581="","",IF(OR(VALUE(LEFT(O3581,2))&gt;IF(RIGHT(J3581,1)="M",7,19),AND(OR(LEFT(O3581,2)={"07","19"}),VALUE(RIGHT(O3581,2))&gt;5)),TRUE,FALSE))</f>
        <v/>
      </c>
    </row>
    <row r="3582" spans="12:20" x14ac:dyDescent="0.25">
      <c r="L3582" s="75">
        <f>COUNTIF($B$2:B3582,B3582)</f>
        <v>0</v>
      </c>
      <c r="M3582" s="75">
        <f>COUNTIF($L$2:L3582,4)</f>
        <v>42</v>
      </c>
      <c r="N3582" s="76" t="str">
        <f t="shared" si="279"/>
        <v>0</v>
      </c>
      <c r="O3582" s="76" t="str">
        <f t="shared" si="275"/>
        <v/>
      </c>
      <c r="P3582" s="75" t="str">
        <f t="shared" si="276"/>
        <v/>
      </c>
      <c r="Q3582" s="77" t="str">
        <f t="shared" si="277"/>
        <v/>
      </c>
      <c r="R3582" s="77" t="str">
        <f t="shared" si="278"/>
        <v/>
      </c>
      <c r="S3582" s="77" t="str">
        <f>IF(O3582="","",IF(OR(VALUE(LEFT(O3582,2))&gt;IF(RIGHT(J3582,1)="M",7,19),AND(OR(LEFT(O3582,2)={"07","19"}),VALUE(RIGHT(O3582,2))&gt;15)),TRUE,FALSE))</f>
        <v/>
      </c>
      <c r="T3582" s="77" t="str">
        <f>IF(O3582="","",IF(OR(VALUE(LEFT(O3582,2))&gt;IF(RIGHT(J3582,1)="M",7,19),AND(OR(LEFT(O3582,2)={"07","19"}),VALUE(RIGHT(O3582,2))&gt;5)),TRUE,FALSE))</f>
        <v/>
      </c>
    </row>
    <row r="3583" spans="12:20" x14ac:dyDescent="0.25">
      <c r="L3583" s="75">
        <f>COUNTIF($B$2:B3583,B3583)</f>
        <v>0</v>
      </c>
      <c r="M3583" s="75">
        <f>COUNTIF($L$2:L3583,4)</f>
        <v>42</v>
      </c>
      <c r="N3583" s="76" t="str">
        <f t="shared" si="279"/>
        <v>0</v>
      </c>
      <c r="O3583" s="76" t="str">
        <f t="shared" si="275"/>
        <v/>
      </c>
      <c r="P3583" s="75" t="str">
        <f t="shared" si="276"/>
        <v/>
      </c>
      <c r="Q3583" s="77" t="str">
        <f t="shared" si="277"/>
        <v/>
      </c>
      <c r="R3583" s="77" t="str">
        <f t="shared" si="278"/>
        <v/>
      </c>
      <c r="S3583" s="77" t="str">
        <f>IF(O3583="","",IF(OR(VALUE(LEFT(O3583,2))&gt;IF(RIGHT(J3583,1)="M",7,19),AND(OR(LEFT(O3583,2)={"07","19"}),VALUE(RIGHT(O3583,2))&gt;15)),TRUE,FALSE))</f>
        <v/>
      </c>
      <c r="T3583" s="77" t="str">
        <f>IF(O3583="","",IF(OR(VALUE(LEFT(O3583,2))&gt;IF(RIGHT(J3583,1)="M",7,19),AND(OR(LEFT(O3583,2)={"07","19"}),VALUE(RIGHT(O3583,2))&gt;5)),TRUE,FALSE))</f>
        <v/>
      </c>
    </row>
    <row r="3584" spans="12:20" x14ac:dyDescent="0.25">
      <c r="L3584" s="75">
        <f>COUNTIF($B$2:B3584,B3584)</f>
        <v>0</v>
      </c>
      <c r="M3584" s="75">
        <f>COUNTIF($L$2:L3584,4)</f>
        <v>42</v>
      </c>
      <c r="N3584" s="76" t="str">
        <f t="shared" si="279"/>
        <v>0</v>
      </c>
      <c r="O3584" s="76" t="str">
        <f t="shared" si="275"/>
        <v/>
      </c>
      <c r="P3584" s="75" t="str">
        <f t="shared" si="276"/>
        <v/>
      </c>
      <c r="Q3584" s="77" t="str">
        <f t="shared" si="277"/>
        <v/>
      </c>
      <c r="R3584" s="77" t="str">
        <f t="shared" si="278"/>
        <v/>
      </c>
      <c r="S3584" s="77" t="str">
        <f>IF(O3584="","",IF(OR(VALUE(LEFT(O3584,2))&gt;IF(RIGHT(J3584,1)="M",7,19),AND(OR(LEFT(O3584,2)={"07","19"}),VALUE(RIGHT(O3584,2))&gt;15)),TRUE,FALSE))</f>
        <v/>
      </c>
      <c r="T3584" s="77" t="str">
        <f>IF(O3584="","",IF(OR(VALUE(LEFT(O3584,2))&gt;IF(RIGHT(J3584,1)="M",7,19),AND(OR(LEFT(O3584,2)={"07","19"}),VALUE(RIGHT(O3584,2))&gt;5)),TRUE,FALSE))</f>
        <v/>
      </c>
    </row>
    <row r="3585" spans="12:20" x14ac:dyDescent="0.25">
      <c r="L3585" s="75">
        <f>COUNTIF($B$2:B3585,B3585)</f>
        <v>0</v>
      </c>
      <c r="M3585" s="75">
        <f>COUNTIF($L$2:L3585,4)</f>
        <v>42</v>
      </c>
      <c r="N3585" s="76" t="str">
        <f t="shared" si="279"/>
        <v>0</v>
      </c>
      <c r="O3585" s="76" t="str">
        <f t="shared" si="275"/>
        <v/>
      </c>
      <c r="P3585" s="75" t="str">
        <f t="shared" si="276"/>
        <v/>
      </c>
      <c r="Q3585" s="77" t="str">
        <f t="shared" si="277"/>
        <v/>
      </c>
      <c r="R3585" s="77" t="str">
        <f t="shared" si="278"/>
        <v/>
      </c>
      <c r="S3585" s="77" t="str">
        <f>IF(O3585="","",IF(OR(VALUE(LEFT(O3585,2))&gt;IF(RIGHT(J3585,1)="M",7,19),AND(OR(LEFT(O3585,2)={"07","19"}),VALUE(RIGHT(O3585,2))&gt;15)),TRUE,FALSE))</f>
        <v/>
      </c>
      <c r="T3585" s="77" t="str">
        <f>IF(O3585="","",IF(OR(VALUE(LEFT(O3585,2))&gt;IF(RIGHT(J3585,1)="M",7,19),AND(OR(LEFT(O3585,2)={"07","19"}),VALUE(RIGHT(O3585,2))&gt;5)),TRUE,FALSE))</f>
        <v/>
      </c>
    </row>
    <row r="3586" spans="12:20" x14ac:dyDescent="0.25">
      <c r="L3586" s="75">
        <f>COUNTIF($B$2:B3586,B3586)</f>
        <v>0</v>
      </c>
      <c r="M3586" s="75">
        <f>COUNTIF($L$2:L3586,4)</f>
        <v>42</v>
      </c>
      <c r="N3586" s="76" t="str">
        <f t="shared" si="279"/>
        <v>0</v>
      </c>
      <c r="O3586" s="76" t="str">
        <f t="shared" ref="O3586:O3649" si="280">TRIM(SUBSTITUTE(SUBSTITUTE(D3586,"+",""),"_",""))</f>
        <v/>
      </c>
      <c r="P3586" s="75" t="str">
        <f t="shared" ref="P3586:P3649" si="281">TRIM(SUBSTITUTE(SUBSTITUTE(E3586,"+",""),"_",""))</f>
        <v/>
      </c>
      <c r="Q3586" s="77" t="str">
        <f t="shared" ref="Q3586:Q3649" si="282">IFERROR(IF(RIGHT(P3586,2)&lt;RIGHT(O3586,2),IF(P3586&lt;O3586,P3586+2360-O3586,P3586-40-O3586),IF(P3586&lt;O3586,P3586+2400-O3586,P3586-O3586)),"")</f>
        <v/>
      </c>
      <c r="R3586" s="77" t="str">
        <f t="shared" ref="R3586:R3649" si="283">IFERROR(ROUNDDOWN(Q3586/100,0),"")</f>
        <v/>
      </c>
      <c r="S3586" s="77" t="str">
        <f>IF(O3586="","",IF(OR(VALUE(LEFT(O3586,2))&gt;IF(RIGHT(J3586,1)="M",7,19),AND(OR(LEFT(O3586,2)={"07","19"}),VALUE(RIGHT(O3586,2))&gt;15)),TRUE,FALSE))</f>
        <v/>
      </c>
      <c r="T3586" s="77" t="str">
        <f>IF(O3586="","",IF(OR(VALUE(LEFT(O3586,2))&gt;IF(RIGHT(J3586,1)="M",7,19),AND(OR(LEFT(O3586,2)={"07","19"}),VALUE(RIGHT(O3586,2))&gt;5)),TRUE,FALSE))</f>
        <v/>
      </c>
    </row>
    <row r="3587" spans="12:20" x14ac:dyDescent="0.25">
      <c r="L3587" s="75">
        <f>COUNTIF($B$2:B3587,B3587)</f>
        <v>0</v>
      </c>
      <c r="M3587" s="75">
        <f>COUNTIF($L$2:L3587,4)</f>
        <v>42</v>
      </c>
      <c r="N3587" s="76" t="str">
        <f t="shared" ref="N3587:N3650" si="284">A3587&amp;DAY(C3587)</f>
        <v>0</v>
      </c>
      <c r="O3587" s="76" t="str">
        <f t="shared" si="280"/>
        <v/>
      </c>
      <c r="P3587" s="75" t="str">
        <f t="shared" si="281"/>
        <v/>
      </c>
      <c r="Q3587" s="77" t="str">
        <f t="shared" si="282"/>
        <v/>
      </c>
      <c r="R3587" s="77" t="str">
        <f t="shared" si="283"/>
        <v/>
      </c>
      <c r="S3587" s="77" t="str">
        <f>IF(O3587="","",IF(OR(VALUE(LEFT(O3587,2))&gt;IF(RIGHT(J3587,1)="M",7,19),AND(OR(LEFT(O3587,2)={"07","19"}),VALUE(RIGHT(O3587,2))&gt;15)),TRUE,FALSE))</f>
        <v/>
      </c>
      <c r="T3587" s="77" t="str">
        <f>IF(O3587="","",IF(OR(VALUE(LEFT(O3587,2))&gt;IF(RIGHT(J3587,1)="M",7,19),AND(OR(LEFT(O3587,2)={"07","19"}),VALUE(RIGHT(O3587,2))&gt;5)),TRUE,FALSE))</f>
        <v/>
      </c>
    </row>
    <row r="3588" spans="12:20" x14ac:dyDescent="0.25">
      <c r="L3588" s="75">
        <f>COUNTIF($B$2:B3588,B3588)</f>
        <v>0</v>
      </c>
      <c r="M3588" s="75">
        <f>COUNTIF($L$2:L3588,4)</f>
        <v>42</v>
      </c>
      <c r="N3588" s="76" t="str">
        <f t="shared" si="284"/>
        <v>0</v>
      </c>
      <c r="O3588" s="76" t="str">
        <f t="shared" si="280"/>
        <v/>
      </c>
      <c r="P3588" s="75" t="str">
        <f t="shared" si="281"/>
        <v/>
      </c>
      <c r="Q3588" s="77" t="str">
        <f t="shared" si="282"/>
        <v/>
      </c>
      <c r="R3588" s="77" t="str">
        <f t="shared" si="283"/>
        <v/>
      </c>
      <c r="S3588" s="77" t="str">
        <f>IF(O3588="","",IF(OR(VALUE(LEFT(O3588,2))&gt;IF(RIGHT(J3588,1)="M",7,19),AND(OR(LEFT(O3588,2)={"07","19"}),VALUE(RIGHT(O3588,2))&gt;15)),TRUE,FALSE))</f>
        <v/>
      </c>
      <c r="T3588" s="77" t="str">
        <f>IF(O3588="","",IF(OR(VALUE(LEFT(O3588,2))&gt;IF(RIGHT(J3588,1)="M",7,19),AND(OR(LEFT(O3588,2)={"07","19"}),VALUE(RIGHT(O3588,2))&gt;5)),TRUE,FALSE))</f>
        <v/>
      </c>
    </row>
    <row r="3589" spans="12:20" x14ac:dyDescent="0.25">
      <c r="L3589" s="75">
        <f>COUNTIF($B$2:B3589,B3589)</f>
        <v>0</v>
      </c>
      <c r="M3589" s="75">
        <f>COUNTIF($L$2:L3589,4)</f>
        <v>42</v>
      </c>
      <c r="N3589" s="76" t="str">
        <f t="shared" si="284"/>
        <v>0</v>
      </c>
      <c r="O3589" s="76" t="str">
        <f t="shared" si="280"/>
        <v/>
      </c>
      <c r="P3589" s="75" t="str">
        <f t="shared" si="281"/>
        <v/>
      </c>
      <c r="Q3589" s="77" t="str">
        <f t="shared" si="282"/>
        <v/>
      </c>
      <c r="R3589" s="77" t="str">
        <f t="shared" si="283"/>
        <v/>
      </c>
      <c r="S3589" s="77" t="str">
        <f>IF(O3589="","",IF(OR(VALUE(LEFT(O3589,2))&gt;IF(RIGHT(J3589,1)="M",7,19),AND(OR(LEFT(O3589,2)={"07","19"}),VALUE(RIGHT(O3589,2))&gt;15)),TRUE,FALSE))</f>
        <v/>
      </c>
      <c r="T3589" s="77" t="str">
        <f>IF(O3589="","",IF(OR(VALUE(LEFT(O3589,2))&gt;IF(RIGHT(J3589,1)="M",7,19),AND(OR(LEFT(O3589,2)={"07","19"}),VALUE(RIGHT(O3589,2))&gt;5)),TRUE,FALSE))</f>
        <v/>
      </c>
    </row>
    <row r="3590" spans="12:20" x14ac:dyDescent="0.25">
      <c r="L3590" s="75">
        <f>COUNTIF($B$2:B3590,B3590)</f>
        <v>0</v>
      </c>
      <c r="M3590" s="75">
        <f>COUNTIF($L$2:L3590,4)</f>
        <v>42</v>
      </c>
      <c r="N3590" s="76" t="str">
        <f t="shared" si="284"/>
        <v>0</v>
      </c>
      <c r="O3590" s="76" t="str">
        <f t="shared" si="280"/>
        <v/>
      </c>
      <c r="P3590" s="75" t="str">
        <f t="shared" si="281"/>
        <v/>
      </c>
      <c r="Q3590" s="77" t="str">
        <f t="shared" si="282"/>
        <v/>
      </c>
      <c r="R3590" s="77" t="str">
        <f t="shared" si="283"/>
        <v/>
      </c>
      <c r="S3590" s="77" t="str">
        <f>IF(O3590="","",IF(OR(VALUE(LEFT(O3590,2))&gt;IF(RIGHT(J3590,1)="M",7,19),AND(OR(LEFT(O3590,2)={"07","19"}),VALUE(RIGHT(O3590,2))&gt;15)),TRUE,FALSE))</f>
        <v/>
      </c>
      <c r="T3590" s="77" t="str">
        <f>IF(O3590="","",IF(OR(VALUE(LEFT(O3590,2))&gt;IF(RIGHT(J3590,1)="M",7,19),AND(OR(LEFT(O3590,2)={"07","19"}),VALUE(RIGHT(O3590,2))&gt;5)),TRUE,FALSE))</f>
        <v/>
      </c>
    </row>
    <row r="3591" spans="12:20" x14ac:dyDescent="0.25">
      <c r="L3591" s="75">
        <f>COUNTIF($B$2:B3591,B3591)</f>
        <v>0</v>
      </c>
      <c r="M3591" s="75">
        <f>COUNTIF($L$2:L3591,4)</f>
        <v>42</v>
      </c>
      <c r="N3591" s="76" t="str">
        <f t="shared" si="284"/>
        <v>0</v>
      </c>
      <c r="O3591" s="76" t="str">
        <f t="shared" si="280"/>
        <v/>
      </c>
      <c r="P3591" s="75" t="str">
        <f t="shared" si="281"/>
        <v/>
      </c>
      <c r="Q3591" s="77" t="str">
        <f t="shared" si="282"/>
        <v/>
      </c>
      <c r="R3591" s="77" t="str">
        <f t="shared" si="283"/>
        <v/>
      </c>
      <c r="S3591" s="77" t="str">
        <f>IF(O3591="","",IF(OR(VALUE(LEFT(O3591,2))&gt;IF(RIGHT(J3591,1)="M",7,19),AND(OR(LEFT(O3591,2)={"07","19"}),VALUE(RIGHT(O3591,2))&gt;15)),TRUE,FALSE))</f>
        <v/>
      </c>
      <c r="T3591" s="77" t="str">
        <f>IF(O3591="","",IF(OR(VALUE(LEFT(O3591,2))&gt;IF(RIGHT(J3591,1)="M",7,19),AND(OR(LEFT(O3591,2)={"07","19"}),VALUE(RIGHT(O3591,2))&gt;5)),TRUE,FALSE))</f>
        <v/>
      </c>
    </row>
    <row r="3592" spans="12:20" x14ac:dyDescent="0.25">
      <c r="L3592" s="75">
        <f>COUNTIF($B$2:B3592,B3592)</f>
        <v>0</v>
      </c>
      <c r="M3592" s="75">
        <f>COUNTIF($L$2:L3592,4)</f>
        <v>42</v>
      </c>
      <c r="N3592" s="76" t="str">
        <f t="shared" si="284"/>
        <v>0</v>
      </c>
      <c r="O3592" s="76" t="str">
        <f t="shared" si="280"/>
        <v/>
      </c>
      <c r="P3592" s="75" t="str">
        <f t="shared" si="281"/>
        <v/>
      </c>
      <c r="Q3592" s="77" t="str">
        <f t="shared" si="282"/>
        <v/>
      </c>
      <c r="R3592" s="77" t="str">
        <f t="shared" si="283"/>
        <v/>
      </c>
      <c r="S3592" s="77" t="str">
        <f>IF(O3592="","",IF(OR(VALUE(LEFT(O3592,2))&gt;IF(RIGHT(J3592,1)="M",7,19),AND(OR(LEFT(O3592,2)={"07","19"}),VALUE(RIGHT(O3592,2))&gt;15)),TRUE,FALSE))</f>
        <v/>
      </c>
      <c r="T3592" s="77" t="str">
        <f>IF(O3592="","",IF(OR(VALUE(LEFT(O3592,2))&gt;IF(RIGHT(J3592,1)="M",7,19),AND(OR(LEFT(O3592,2)={"07","19"}),VALUE(RIGHT(O3592,2))&gt;5)),TRUE,FALSE))</f>
        <v/>
      </c>
    </row>
    <row r="3593" spans="12:20" x14ac:dyDescent="0.25">
      <c r="L3593" s="75">
        <f>COUNTIF($B$2:B3593,B3593)</f>
        <v>0</v>
      </c>
      <c r="M3593" s="75">
        <f>COUNTIF($L$2:L3593,4)</f>
        <v>42</v>
      </c>
      <c r="N3593" s="76" t="str">
        <f t="shared" si="284"/>
        <v>0</v>
      </c>
      <c r="O3593" s="76" t="str">
        <f t="shared" si="280"/>
        <v/>
      </c>
      <c r="P3593" s="75" t="str">
        <f t="shared" si="281"/>
        <v/>
      </c>
      <c r="Q3593" s="77" t="str">
        <f t="shared" si="282"/>
        <v/>
      </c>
      <c r="R3593" s="77" t="str">
        <f t="shared" si="283"/>
        <v/>
      </c>
      <c r="S3593" s="77" t="str">
        <f>IF(O3593="","",IF(OR(VALUE(LEFT(O3593,2))&gt;IF(RIGHT(J3593,1)="M",7,19),AND(OR(LEFT(O3593,2)={"07","19"}),VALUE(RIGHT(O3593,2))&gt;15)),TRUE,FALSE))</f>
        <v/>
      </c>
      <c r="T3593" s="77" t="str">
        <f>IF(O3593="","",IF(OR(VALUE(LEFT(O3593,2))&gt;IF(RIGHT(J3593,1)="M",7,19),AND(OR(LEFT(O3593,2)={"07","19"}),VALUE(RIGHT(O3593,2))&gt;5)),TRUE,FALSE))</f>
        <v/>
      </c>
    </row>
    <row r="3594" spans="12:20" x14ac:dyDescent="0.25">
      <c r="L3594" s="75">
        <f>COUNTIF($B$2:B3594,B3594)</f>
        <v>0</v>
      </c>
      <c r="M3594" s="75">
        <f>COUNTIF($L$2:L3594,4)</f>
        <v>42</v>
      </c>
      <c r="N3594" s="76" t="str">
        <f t="shared" si="284"/>
        <v>0</v>
      </c>
      <c r="O3594" s="76" t="str">
        <f t="shared" si="280"/>
        <v/>
      </c>
      <c r="P3594" s="75" t="str">
        <f t="shared" si="281"/>
        <v/>
      </c>
      <c r="Q3594" s="77" t="str">
        <f t="shared" si="282"/>
        <v/>
      </c>
      <c r="R3594" s="77" t="str">
        <f t="shared" si="283"/>
        <v/>
      </c>
      <c r="S3594" s="77" t="str">
        <f>IF(O3594="","",IF(OR(VALUE(LEFT(O3594,2))&gt;IF(RIGHT(J3594,1)="M",7,19),AND(OR(LEFT(O3594,2)={"07","19"}),VALUE(RIGHT(O3594,2))&gt;15)),TRUE,FALSE))</f>
        <v/>
      </c>
      <c r="T3594" s="77" t="str">
        <f>IF(O3594="","",IF(OR(VALUE(LEFT(O3594,2))&gt;IF(RIGHT(J3594,1)="M",7,19),AND(OR(LEFT(O3594,2)={"07","19"}),VALUE(RIGHT(O3594,2))&gt;5)),TRUE,FALSE))</f>
        <v/>
      </c>
    </row>
    <row r="3595" spans="12:20" x14ac:dyDescent="0.25">
      <c r="L3595" s="75">
        <f>COUNTIF($B$2:B3595,B3595)</f>
        <v>0</v>
      </c>
      <c r="M3595" s="75">
        <f>COUNTIF($L$2:L3595,4)</f>
        <v>42</v>
      </c>
      <c r="N3595" s="76" t="str">
        <f t="shared" si="284"/>
        <v>0</v>
      </c>
      <c r="O3595" s="76" t="str">
        <f t="shared" si="280"/>
        <v/>
      </c>
      <c r="P3595" s="75" t="str">
        <f t="shared" si="281"/>
        <v/>
      </c>
      <c r="Q3595" s="77" t="str">
        <f t="shared" si="282"/>
        <v/>
      </c>
      <c r="R3595" s="77" t="str">
        <f t="shared" si="283"/>
        <v/>
      </c>
      <c r="S3595" s="77" t="str">
        <f>IF(O3595="","",IF(OR(VALUE(LEFT(O3595,2))&gt;IF(RIGHT(J3595,1)="M",7,19),AND(OR(LEFT(O3595,2)={"07","19"}),VALUE(RIGHT(O3595,2))&gt;15)),TRUE,FALSE))</f>
        <v/>
      </c>
      <c r="T3595" s="77" t="str">
        <f>IF(O3595="","",IF(OR(VALUE(LEFT(O3595,2))&gt;IF(RIGHT(J3595,1)="M",7,19),AND(OR(LEFT(O3595,2)={"07","19"}),VALUE(RIGHT(O3595,2))&gt;5)),TRUE,FALSE))</f>
        <v/>
      </c>
    </row>
    <row r="3596" spans="12:20" x14ac:dyDescent="0.25">
      <c r="L3596" s="75">
        <f>COUNTIF($B$2:B3596,B3596)</f>
        <v>0</v>
      </c>
      <c r="M3596" s="75">
        <f>COUNTIF($L$2:L3596,4)</f>
        <v>42</v>
      </c>
      <c r="N3596" s="76" t="str">
        <f t="shared" si="284"/>
        <v>0</v>
      </c>
      <c r="O3596" s="76" t="str">
        <f t="shared" si="280"/>
        <v/>
      </c>
      <c r="P3596" s="75" t="str">
        <f t="shared" si="281"/>
        <v/>
      </c>
      <c r="Q3596" s="77" t="str">
        <f t="shared" si="282"/>
        <v/>
      </c>
      <c r="R3596" s="77" t="str">
        <f t="shared" si="283"/>
        <v/>
      </c>
      <c r="S3596" s="77" t="str">
        <f>IF(O3596="","",IF(OR(VALUE(LEFT(O3596,2))&gt;IF(RIGHT(J3596,1)="M",7,19),AND(OR(LEFT(O3596,2)={"07","19"}),VALUE(RIGHT(O3596,2))&gt;15)),TRUE,FALSE))</f>
        <v/>
      </c>
      <c r="T3596" s="77" t="str">
        <f>IF(O3596="","",IF(OR(VALUE(LEFT(O3596,2))&gt;IF(RIGHT(J3596,1)="M",7,19),AND(OR(LEFT(O3596,2)={"07","19"}),VALUE(RIGHT(O3596,2))&gt;5)),TRUE,FALSE))</f>
        <v/>
      </c>
    </row>
    <row r="3597" spans="12:20" x14ac:dyDescent="0.25">
      <c r="L3597" s="75">
        <f>COUNTIF($B$2:B3597,B3597)</f>
        <v>0</v>
      </c>
      <c r="M3597" s="75">
        <f>COUNTIF($L$2:L3597,4)</f>
        <v>42</v>
      </c>
      <c r="N3597" s="76" t="str">
        <f t="shared" si="284"/>
        <v>0</v>
      </c>
      <c r="O3597" s="76" t="str">
        <f t="shared" si="280"/>
        <v/>
      </c>
      <c r="P3597" s="75" t="str">
        <f t="shared" si="281"/>
        <v/>
      </c>
      <c r="Q3597" s="77" t="str">
        <f t="shared" si="282"/>
        <v/>
      </c>
      <c r="R3597" s="77" t="str">
        <f t="shared" si="283"/>
        <v/>
      </c>
      <c r="S3597" s="77" t="str">
        <f>IF(O3597="","",IF(OR(VALUE(LEFT(O3597,2))&gt;IF(RIGHT(J3597,1)="M",7,19),AND(OR(LEFT(O3597,2)={"07","19"}),VALUE(RIGHT(O3597,2))&gt;15)),TRUE,FALSE))</f>
        <v/>
      </c>
      <c r="T3597" s="77" t="str">
        <f>IF(O3597="","",IF(OR(VALUE(LEFT(O3597,2))&gt;IF(RIGHT(J3597,1)="M",7,19),AND(OR(LEFT(O3597,2)={"07","19"}),VALUE(RIGHT(O3597,2))&gt;5)),TRUE,FALSE))</f>
        <v/>
      </c>
    </row>
    <row r="3598" spans="12:20" x14ac:dyDescent="0.25">
      <c r="L3598" s="75">
        <f>COUNTIF($B$2:B3598,B3598)</f>
        <v>0</v>
      </c>
      <c r="M3598" s="75">
        <f>COUNTIF($L$2:L3598,4)</f>
        <v>42</v>
      </c>
      <c r="N3598" s="76" t="str">
        <f t="shared" si="284"/>
        <v>0</v>
      </c>
      <c r="O3598" s="76" t="str">
        <f t="shared" si="280"/>
        <v/>
      </c>
      <c r="P3598" s="75" t="str">
        <f t="shared" si="281"/>
        <v/>
      </c>
      <c r="Q3598" s="77" t="str">
        <f t="shared" si="282"/>
        <v/>
      </c>
      <c r="R3598" s="77" t="str">
        <f t="shared" si="283"/>
        <v/>
      </c>
      <c r="S3598" s="77" t="str">
        <f>IF(O3598="","",IF(OR(VALUE(LEFT(O3598,2))&gt;IF(RIGHT(J3598,1)="M",7,19),AND(OR(LEFT(O3598,2)={"07","19"}),VALUE(RIGHT(O3598,2))&gt;15)),TRUE,FALSE))</f>
        <v/>
      </c>
      <c r="T3598" s="77" t="str">
        <f>IF(O3598="","",IF(OR(VALUE(LEFT(O3598,2))&gt;IF(RIGHT(J3598,1)="M",7,19),AND(OR(LEFT(O3598,2)={"07","19"}),VALUE(RIGHT(O3598,2))&gt;5)),TRUE,FALSE))</f>
        <v/>
      </c>
    </row>
    <row r="3599" spans="12:20" x14ac:dyDescent="0.25">
      <c r="L3599" s="75">
        <f>COUNTIF($B$2:B3599,B3599)</f>
        <v>0</v>
      </c>
      <c r="M3599" s="75">
        <f>COUNTIF($L$2:L3599,4)</f>
        <v>42</v>
      </c>
      <c r="N3599" s="76" t="str">
        <f t="shared" si="284"/>
        <v>0</v>
      </c>
      <c r="O3599" s="76" t="str">
        <f t="shared" si="280"/>
        <v/>
      </c>
      <c r="P3599" s="75" t="str">
        <f t="shared" si="281"/>
        <v/>
      </c>
      <c r="Q3599" s="77" t="str">
        <f t="shared" si="282"/>
        <v/>
      </c>
      <c r="R3599" s="77" t="str">
        <f t="shared" si="283"/>
        <v/>
      </c>
      <c r="S3599" s="77" t="str">
        <f>IF(O3599="","",IF(OR(VALUE(LEFT(O3599,2))&gt;IF(RIGHT(J3599,1)="M",7,19),AND(OR(LEFT(O3599,2)={"07","19"}),VALUE(RIGHT(O3599,2))&gt;15)),TRUE,FALSE))</f>
        <v/>
      </c>
      <c r="T3599" s="77" t="str">
        <f>IF(O3599="","",IF(OR(VALUE(LEFT(O3599,2))&gt;IF(RIGHT(J3599,1)="M",7,19),AND(OR(LEFT(O3599,2)={"07","19"}),VALUE(RIGHT(O3599,2))&gt;5)),TRUE,FALSE))</f>
        <v/>
      </c>
    </row>
    <row r="3600" spans="12:20" x14ac:dyDescent="0.25">
      <c r="L3600" s="75">
        <f>COUNTIF($B$2:B3600,B3600)</f>
        <v>0</v>
      </c>
      <c r="M3600" s="75">
        <f>COUNTIF($L$2:L3600,4)</f>
        <v>42</v>
      </c>
      <c r="N3600" s="76" t="str">
        <f t="shared" si="284"/>
        <v>0</v>
      </c>
      <c r="O3600" s="76" t="str">
        <f t="shared" si="280"/>
        <v/>
      </c>
      <c r="P3600" s="75" t="str">
        <f t="shared" si="281"/>
        <v/>
      </c>
      <c r="Q3600" s="77" t="str">
        <f t="shared" si="282"/>
        <v/>
      </c>
      <c r="R3600" s="77" t="str">
        <f t="shared" si="283"/>
        <v/>
      </c>
      <c r="S3600" s="77" t="str">
        <f>IF(O3600="","",IF(OR(VALUE(LEFT(O3600,2))&gt;IF(RIGHT(J3600,1)="M",7,19),AND(OR(LEFT(O3600,2)={"07","19"}),VALUE(RIGHT(O3600,2))&gt;15)),TRUE,FALSE))</f>
        <v/>
      </c>
      <c r="T3600" s="77" t="str">
        <f>IF(O3600="","",IF(OR(VALUE(LEFT(O3600,2))&gt;IF(RIGHT(J3600,1)="M",7,19),AND(OR(LEFT(O3600,2)={"07","19"}),VALUE(RIGHT(O3600,2))&gt;5)),TRUE,FALSE))</f>
        <v/>
      </c>
    </row>
    <row r="3601" spans="12:20" x14ac:dyDescent="0.25">
      <c r="L3601" s="75">
        <f>COUNTIF($B$2:B3601,B3601)</f>
        <v>0</v>
      </c>
      <c r="M3601" s="75">
        <f>COUNTIF($L$2:L3601,4)</f>
        <v>42</v>
      </c>
      <c r="N3601" s="76" t="str">
        <f t="shared" si="284"/>
        <v>0</v>
      </c>
      <c r="O3601" s="76" t="str">
        <f t="shared" si="280"/>
        <v/>
      </c>
      <c r="P3601" s="75" t="str">
        <f t="shared" si="281"/>
        <v/>
      </c>
      <c r="Q3601" s="77" t="str">
        <f t="shared" si="282"/>
        <v/>
      </c>
      <c r="R3601" s="77" t="str">
        <f t="shared" si="283"/>
        <v/>
      </c>
      <c r="S3601" s="77" t="str">
        <f>IF(O3601="","",IF(OR(VALUE(LEFT(O3601,2))&gt;IF(RIGHT(J3601,1)="M",7,19),AND(OR(LEFT(O3601,2)={"07","19"}),VALUE(RIGHT(O3601,2))&gt;15)),TRUE,FALSE))</f>
        <v/>
      </c>
      <c r="T3601" s="77" t="str">
        <f>IF(O3601="","",IF(OR(VALUE(LEFT(O3601,2))&gt;IF(RIGHT(J3601,1)="M",7,19),AND(OR(LEFT(O3601,2)={"07","19"}),VALUE(RIGHT(O3601,2))&gt;5)),TRUE,FALSE))</f>
        <v/>
      </c>
    </row>
    <row r="3602" spans="12:20" x14ac:dyDescent="0.25">
      <c r="L3602" s="75">
        <f>COUNTIF($B$2:B3602,B3602)</f>
        <v>0</v>
      </c>
      <c r="M3602" s="75">
        <f>COUNTIF($L$2:L3602,4)</f>
        <v>42</v>
      </c>
      <c r="N3602" s="76" t="str">
        <f t="shared" si="284"/>
        <v>0</v>
      </c>
      <c r="O3602" s="76" t="str">
        <f t="shared" si="280"/>
        <v/>
      </c>
      <c r="P3602" s="75" t="str">
        <f t="shared" si="281"/>
        <v/>
      </c>
      <c r="Q3602" s="77" t="str">
        <f t="shared" si="282"/>
        <v/>
      </c>
      <c r="R3602" s="77" t="str">
        <f t="shared" si="283"/>
        <v/>
      </c>
      <c r="S3602" s="77" t="str">
        <f>IF(O3602="","",IF(OR(VALUE(LEFT(O3602,2))&gt;IF(RIGHT(J3602,1)="M",7,19),AND(OR(LEFT(O3602,2)={"07","19"}),VALUE(RIGHT(O3602,2))&gt;15)),TRUE,FALSE))</f>
        <v/>
      </c>
      <c r="T3602" s="77" t="str">
        <f>IF(O3602="","",IF(OR(VALUE(LEFT(O3602,2))&gt;IF(RIGHT(J3602,1)="M",7,19),AND(OR(LEFT(O3602,2)={"07","19"}),VALUE(RIGHT(O3602,2))&gt;5)),TRUE,FALSE))</f>
        <v/>
      </c>
    </row>
    <row r="3603" spans="12:20" x14ac:dyDescent="0.25">
      <c r="L3603" s="75">
        <f>COUNTIF($B$2:B3603,B3603)</f>
        <v>0</v>
      </c>
      <c r="M3603" s="75">
        <f>COUNTIF($L$2:L3603,4)</f>
        <v>42</v>
      </c>
      <c r="N3603" s="76" t="str">
        <f t="shared" si="284"/>
        <v>0</v>
      </c>
      <c r="O3603" s="76" t="str">
        <f t="shared" si="280"/>
        <v/>
      </c>
      <c r="P3603" s="75" t="str">
        <f t="shared" si="281"/>
        <v/>
      </c>
      <c r="Q3603" s="77" t="str">
        <f t="shared" si="282"/>
        <v/>
      </c>
      <c r="R3603" s="77" t="str">
        <f t="shared" si="283"/>
        <v/>
      </c>
      <c r="S3603" s="77" t="str">
        <f>IF(O3603="","",IF(OR(VALUE(LEFT(O3603,2))&gt;IF(RIGHT(J3603,1)="M",7,19),AND(OR(LEFT(O3603,2)={"07","19"}),VALUE(RIGHT(O3603,2))&gt;15)),TRUE,FALSE))</f>
        <v/>
      </c>
      <c r="T3603" s="77" t="str">
        <f>IF(O3603="","",IF(OR(VALUE(LEFT(O3603,2))&gt;IF(RIGHT(J3603,1)="M",7,19),AND(OR(LEFT(O3603,2)={"07","19"}),VALUE(RIGHT(O3603,2))&gt;5)),TRUE,FALSE))</f>
        <v/>
      </c>
    </row>
    <row r="3604" spans="12:20" x14ac:dyDescent="0.25">
      <c r="L3604" s="75">
        <f>COUNTIF($B$2:B3604,B3604)</f>
        <v>0</v>
      </c>
      <c r="M3604" s="75">
        <f>COUNTIF($L$2:L3604,4)</f>
        <v>42</v>
      </c>
      <c r="N3604" s="76" t="str">
        <f t="shared" si="284"/>
        <v>0</v>
      </c>
      <c r="O3604" s="76" t="str">
        <f t="shared" si="280"/>
        <v/>
      </c>
      <c r="P3604" s="75" t="str">
        <f t="shared" si="281"/>
        <v/>
      </c>
      <c r="Q3604" s="77" t="str">
        <f t="shared" si="282"/>
        <v/>
      </c>
      <c r="R3604" s="77" t="str">
        <f t="shared" si="283"/>
        <v/>
      </c>
      <c r="S3604" s="77" t="str">
        <f>IF(O3604="","",IF(OR(VALUE(LEFT(O3604,2))&gt;IF(RIGHT(J3604,1)="M",7,19),AND(OR(LEFT(O3604,2)={"07","19"}),VALUE(RIGHT(O3604,2))&gt;15)),TRUE,FALSE))</f>
        <v/>
      </c>
      <c r="T3604" s="77" t="str">
        <f>IF(O3604="","",IF(OR(VALUE(LEFT(O3604,2))&gt;IF(RIGHT(J3604,1)="M",7,19),AND(OR(LEFT(O3604,2)={"07","19"}),VALUE(RIGHT(O3604,2))&gt;5)),TRUE,FALSE))</f>
        <v/>
      </c>
    </row>
    <row r="3605" spans="12:20" x14ac:dyDescent="0.25">
      <c r="L3605" s="75">
        <f>COUNTIF($B$2:B3605,B3605)</f>
        <v>0</v>
      </c>
      <c r="M3605" s="75">
        <f>COUNTIF($L$2:L3605,4)</f>
        <v>42</v>
      </c>
      <c r="N3605" s="76" t="str">
        <f t="shared" si="284"/>
        <v>0</v>
      </c>
      <c r="O3605" s="76" t="str">
        <f t="shared" si="280"/>
        <v/>
      </c>
      <c r="P3605" s="75" t="str">
        <f t="shared" si="281"/>
        <v/>
      </c>
      <c r="Q3605" s="77" t="str">
        <f t="shared" si="282"/>
        <v/>
      </c>
      <c r="R3605" s="77" t="str">
        <f t="shared" si="283"/>
        <v/>
      </c>
      <c r="S3605" s="77" t="str">
        <f>IF(O3605="","",IF(OR(VALUE(LEFT(O3605,2))&gt;IF(RIGHT(J3605,1)="M",7,19),AND(OR(LEFT(O3605,2)={"07","19"}),VALUE(RIGHT(O3605,2))&gt;15)),TRUE,FALSE))</f>
        <v/>
      </c>
      <c r="T3605" s="77" t="str">
        <f>IF(O3605="","",IF(OR(VALUE(LEFT(O3605,2))&gt;IF(RIGHT(J3605,1)="M",7,19),AND(OR(LEFT(O3605,2)={"07","19"}),VALUE(RIGHT(O3605,2))&gt;5)),TRUE,FALSE))</f>
        <v/>
      </c>
    </row>
    <row r="3606" spans="12:20" x14ac:dyDescent="0.25">
      <c r="L3606" s="75">
        <f>COUNTIF($B$2:B3606,B3606)</f>
        <v>0</v>
      </c>
      <c r="M3606" s="75">
        <f>COUNTIF($L$2:L3606,4)</f>
        <v>42</v>
      </c>
      <c r="N3606" s="76" t="str">
        <f t="shared" si="284"/>
        <v>0</v>
      </c>
      <c r="O3606" s="76" t="str">
        <f t="shared" si="280"/>
        <v/>
      </c>
      <c r="P3606" s="75" t="str">
        <f t="shared" si="281"/>
        <v/>
      </c>
      <c r="Q3606" s="77" t="str">
        <f t="shared" si="282"/>
        <v/>
      </c>
      <c r="R3606" s="77" t="str">
        <f t="shared" si="283"/>
        <v/>
      </c>
      <c r="S3606" s="77" t="str">
        <f>IF(O3606="","",IF(OR(VALUE(LEFT(O3606,2))&gt;IF(RIGHT(J3606,1)="M",7,19),AND(OR(LEFT(O3606,2)={"07","19"}),VALUE(RIGHT(O3606,2))&gt;15)),TRUE,FALSE))</f>
        <v/>
      </c>
      <c r="T3606" s="77" t="str">
        <f>IF(O3606="","",IF(OR(VALUE(LEFT(O3606,2))&gt;IF(RIGHT(J3606,1)="M",7,19),AND(OR(LEFT(O3606,2)={"07","19"}),VALUE(RIGHT(O3606,2))&gt;5)),TRUE,FALSE))</f>
        <v/>
      </c>
    </row>
    <row r="3607" spans="12:20" x14ac:dyDescent="0.25">
      <c r="L3607" s="75">
        <f>COUNTIF($B$2:B3607,B3607)</f>
        <v>0</v>
      </c>
      <c r="M3607" s="75">
        <f>COUNTIF($L$2:L3607,4)</f>
        <v>42</v>
      </c>
      <c r="N3607" s="76" t="str">
        <f t="shared" si="284"/>
        <v>0</v>
      </c>
      <c r="O3607" s="76" t="str">
        <f t="shared" si="280"/>
        <v/>
      </c>
      <c r="P3607" s="75" t="str">
        <f t="shared" si="281"/>
        <v/>
      </c>
      <c r="Q3607" s="77" t="str">
        <f t="shared" si="282"/>
        <v/>
      </c>
      <c r="R3607" s="77" t="str">
        <f t="shared" si="283"/>
        <v/>
      </c>
      <c r="S3607" s="77" t="str">
        <f>IF(O3607="","",IF(OR(VALUE(LEFT(O3607,2))&gt;IF(RIGHT(J3607,1)="M",7,19),AND(OR(LEFT(O3607,2)={"07","19"}),VALUE(RIGHT(O3607,2))&gt;15)),TRUE,FALSE))</f>
        <v/>
      </c>
      <c r="T3607" s="77" t="str">
        <f>IF(O3607="","",IF(OR(VALUE(LEFT(O3607,2))&gt;IF(RIGHT(J3607,1)="M",7,19),AND(OR(LEFT(O3607,2)={"07","19"}),VALUE(RIGHT(O3607,2))&gt;5)),TRUE,FALSE))</f>
        <v/>
      </c>
    </row>
    <row r="3608" spans="12:20" x14ac:dyDescent="0.25">
      <c r="L3608" s="75">
        <f>COUNTIF($B$2:B3608,B3608)</f>
        <v>0</v>
      </c>
      <c r="M3608" s="75">
        <f>COUNTIF($L$2:L3608,4)</f>
        <v>42</v>
      </c>
      <c r="N3608" s="76" t="str">
        <f t="shared" si="284"/>
        <v>0</v>
      </c>
      <c r="O3608" s="76" t="str">
        <f t="shared" si="280"/>
        <v/>
      </c>
      <c r="P3608" s="75" t="str">
        <f t="shared" si="281"/>
        <v/>
      </c>
      <c r="Q3608" s="77" t="str">
        <f t="shared" si="282"/>
        <v/>
      </c>
      <c r="R3608" s="77" t="str">
        <f t="shared" si="283"/>
        <v/>
      </c>
      <c r="S3608" s="77" t="str">
        <f>IF(O3608="","",IF(OR(VALUE(LEFT(O3608,2))&gt;IF(RIGHT(J3608,1)="M",7,19),AND(OR(LEFT(O3608,2)={"07","19"}),VALUE(RIGHT(O3608,2))&gt;15)),TRUE,FALSE))</f>
        <v/>
      </c>
      <c r="T3608" s="77" t="str">
        <f>IF(O3608="","",IF(OR(VALUE(LEFT(O3608,2))&gt;IF(RIGHT(J3608,1)="M",7,19),AND(OR(LEFT(O3608,2)={"07","19"}),VALUE(RIGHT(O3608,2))&gt;5)),TRUE,FALSE))</f>
        <v/>
      </c>
    </row>
    <row r="3609" spans="12:20" x14ac:dyDescent="0.25">
      <c r="L3609" s="75">
        <f>COUNTIF($B$2:B3609,B3609)</f>
        <v>0</v>
      </c>
      <c r="M3609" s="75">
        <f>COUNTIF($L$2:L3609,4)</f>
        <v>42</v>
      </c>
      <c r="N3609" s="76" t="str">
        <f t="shared" si="284"/>
        <v>0</v>
      </c>
      <c r="O3609" s="76" t="str">
        <f t="shared" si="280"/>
        <v/>
      </c>
      <c r="P3609" s="75" t="str">
        <f t="shared" si="281"/>
        <v/>
      </c>
      <c r="Q3609" s="77" t="str">
        <f t="shared" si="282"/>
        <v/>
      </c>
      <c r="R3609" s="77" t="str">
        <f t="shared" si="283"/>
        <v/>
      </c>
      <c r="S3609" s="77" t="str">
        <f>IF(O3609="","",IF(OR(VALUE(LEFT(O3609,2))&gt;IF(RIGHT(J3609,1)="M",7,19),AND(OR(LEFT(O3609,2)={"07","19"}),VALUE(RIGHT(O3609,2))&gt;15)),TRUE,FALSE))</f>
        <v/>
      </c>
      <c r="T3609" s="77" t="str">
        <f>IF(O3609="","",IF(OR(VALUE(LEFT(O3609,2))&gt;IF(RIGHT(J3609,1)="M",7,19),AND(OR(LEFT(O3609,2)={"07","19"}),VALUE(RIGHT(O3609,2))&gt;5)),TRUE,FALSE))</f>
        <v/>
      </c>
    </row>
    <row r="3610" spans="12:20" x14ac:dyDescent="0.25">
      <c r="L3610" s="75">
        <f>COUNTIF($B$2:B3610,B3610)</f>
        <v>0</v>
      </c>
      <c r="M3610" s="75">
        <f>COUNTIF($L$2:L3610,4)</f>
        <v>42</v>
      </c>
      <c r="N3610" s="76" t="str">
        <f t="shared" si="284"/>
        <v>0</v>
      </c>
      <c r="O3610" s="76" t="str">
        <f t="shared" si="280"/>
        <v/>
      </c>
      <c r="P3610" s="75" t="str">
        <f t="shared" si="281"/>
        <v/>
      </c>
      <c r="Q3610" s="77" t="str">
        <f t="shared" si="282"/>
        <v/>
      </c>
      <c r="R3610" s="77" t="str">
        <f t="shared" si="283"/>
        <v/>
      </c>
      <c r="S3610" s="77" t="str">
        <f>IF(O3610="","",IF(OR(VALUE(LEFT(O3610,2))&gt;IF(RIGHT(J3610,1)="M",7,19),AND(OR(LEFT(O3610,2)={"07","19"}),VALUE(RIGHT(O3610,2))&gt;15)),TRUE,FALSE))</f>
        <v/>
      </c>
      <c r="T3610" s="77" t="str">
        <f>IF(O3610="","",IF(OR(VALUE(LEFT(O3610,2))&gt;IF(RIGHT(J3610,1)="M",7,19),AND(OR(LEFT(O3610,2)={"07","19"}),VALUE(RIGHT(O3610,2))&gt;5)),TRUE,FALSE))</f>
        <v/>
      </c>
    </row>
    <row r="3611" spans="12:20" x14ac:dyDescent="0.25">
      <c r="L3611" s="75">
        <f>COUNTIF($B$2:B3611,B3611)</f>
        <v>0</v>
      </c>
      <c r="M3611" s="75">
        <f>COUNTIF($L$2:L3611,4)</f>
        <v>42</v>
      </c>
      <c r="N3611" s="76" t="str">
        <f t="shared" si="284"/>
        <v>0</v>
      </c>
      <c r="O3611" s="76" t="str">
        <f t="shared" si="280"/>
        <v/>
      </c>
      <c r="P3611" s="75" t="str">
        <f t="shared" si="281"/>
        <v/>
      </c>
      <c r="Q3611" s="77" t="str">
        <f t="shared" si="282"/>
        <v/>
      </c>
      <c r="R3611" s="77" t="str">
        <f t="shared" si="283"/>
        <v/>
      </c>
      <c r="S3611" s="77" t="str">
        <f>IF(O3611="","",IF(OR(VALUE(LEFT(O3611,2))&gt;IF(RIGHT(J3611,1)="M",7,19),AND(OR(LEFT(O3611,2)={"07","19"}),VALUE(RIGHT(O3611,2))&gt;15)),TRUE,FALSE))</f>
        <v/>
      </c>
      <c r="T3611" s="77" t="str">
        <f>IF(O3611="","",IF(OR(VALUE(LEFT(O3611,2))&gt;IF(RIGHT(J3611,1)="M",7,19),AND(OR(LEFT(O3611,2)={"07","19"}),VALUE(RIGHT(O3611,2))&gt;5)),TRUE,FALSE))</f>
        <v/>
      </c>
    </row>
    <row r="3612" spans="12:20" x14ac:dyDescent="0.25">
      <c r="L3612" s="75">
        <f>COUNTIF($B$2:B3612,B3612)</f>
        <v>0</v>
      </c>
      <c r="M3612" s="75">
        <f>COUNTIF($L$2:L3612,4)</f>
        <v>42</v>
      </c>
      <c r="N3612" s="76" t="str">
        <f t="shared" si="284"/>
        <v>0</v>
      </c>
      <c r="O3612" s="76" t="str">
        <f t="shared" si="280"/>
        <v/>
      </c>
      <c r="P3612" s="75" t="str">
        <f t="shared" si="281"/>
        <v/>
      </c>
      <c r="Q3612" s="77" t="str">
        <f t="shared" si="282"/>
        <v/>
      </c>
      <c r="R3612" s="77" t="str">
        <f t="shared" si="283"/>
        <v/>
      </c>
      <c r="S3612" s="77" t="str">
        <f>IF(O3612="","",IF(OR(VALUE(LEFT(O3612,2))&gt;IF(RIGHT(J3612,1)="M",7,19),AND(OR(LEFT(O3612,2)={"07","19"}),VALUE(RIGHT(O3612,2))&gt;15)),TRUE,FALSE))</f>
        <v/>
      </c>
      <c r="T3612" s="77" t="str">
        <f>IF(O3612="","",IF(OR(VALUE(LEFT(O3612,2))&gt;IF(RIGHT(J3612,1)="M",7,19),AND(OR(LEFT(O3612,2)={"07","19"}),VALUE(RIGHT(O3612,2))&gt;5)),TRUE,FALSE))</f>
        <v/>
      </c>
    </row>
    <row r="3613" spans="12:20" x14ac:dyDescent="0.25">
      <c r="L3613" s="75">
        <f>COUNTIF($B$2:B3613,B3613)</f>
        <v>0</v>
      </c>
      <c r="M3613" s="75">
        <f>COUNTIF($L$2:L3613,4)</f>
        <v>42</v>
      </c>
      <c r="N3613" s="76" t="str">
        <f t="shared" si="284"/>
        <v>0</v>
      </c>
      <c r="O3613" s="76" t="str">
        <f t="shared" si="280"/>
        <v/>
      </c>
      <c r="P3613" s="75" t="str">
        <f t="shared" si="281"/>
        <v/>
      </c>
      <c r="Q3613" s="77" t="str">
        <f t="shared" si="282"/>
        <v/>
      </c>
      <c r="R3613" s="77" t="str">
        <f t="shared" si="283"/>
        <v/>
      </c>
      <c r="S3613" s="77" t="str">
        <f>IF(O3613="","",IF(OR(VALUE(LEFT(O3613,2))&gt;IF(RIGHT(J3613,1)="M",7,19),AND(OR(LEFT(O3613,2)={"07","19"}),VALUE(RIGHT(O3613,2))&gt;15)),TRUE,FALSE))</f>
        <v/>
      </c>
      <c r="T3613" s="77" t="str">
        <f>IF(O3613="","",IF(OR(VALUE(LEFT(O3613,2))&gt;IF(RIGHT(J3613,1)="M",7,19),AND(OR(LEFT(O3613,2)={"07","19"}),VALUE(RIGHT(O3613,2))&gt;5)),TRUE,FALSE))</f>
        <v/>
      </c>
    </row>
    <row r="3614" spans="12:20" x14ac:dyDescent="0.25">
      <c r="L3614" s="75">
        <f>COUNTIF($B$2:B3614,B3614)</f>
        <v>0</v>
      </c>
      <c r="M3614" s="75">
        <f>COUNTIF($L$2:L3614,4)</f>
        <v>42</v>
      </c>
      <c r="N3614" s="76" t="str">
        <f t="shared" si="284"/>
        <v>0</v>
      </c>
      <c r="O3614" s="76" t="str">
        <f t="shared" si="280"/>
        <v/>
      </c>
      <c r="P3614" s="75" t="str">
        <f t="shared" si="281"/>
        <v/>
      </c>
      <c r="Q3614" s="77" t="str">
        <f t="shared" si="282"/>
        <v/>
      </c>
      <c r="R3614" s="77" t="str">
        <f t="shared" si="283"/>
        <v/>
      </c>
      <c r="S3614" s="77" t="str">
        <f>IF(O3614="","",IF(OR(VALUE(LEFT(O3614,2))&gt;IF(RIGHT(J3614,1)="M",7,19),AND(OR(LEFT(O3614,2)={"07","19"}),VALUE(RIGHT(O3614,2))&gt;15)),TRUE,FALSE))</f>
        <v/>
      </c>
      <c r="T3614" s="77" t="str">
        <f>IF(O3614="","",IF(OR(VALUE(LEFT(O3614,2))&gt;IF(RIGHT(J3614,1)="M",7,19),AND(OR(LEFT(O3614,2)={"07","19"}),VALUE(RIGHT(O3614,2))&gt;5)),TRUE,FALSE))</f>
        <v/>
      </c>
    </row>
    <row r="3615" spans="12:20" x14ac:dyDescent="0.25">
      <c r="L3615" s="75">
        <f>COUNTIF($B$2:B3615,B3615)</f>
        <v>0</v>
      </c>
      <c r="M3615" s="75">
        <f>COUNTIF($L$2:L3615,4)</f>
        <v>42</v>
      </c>
      <c r="N3615" s="76" t="str">
        <f t="shared" si="284"/>
        <v>0</v>
      </c>
      <c r="O3615" s="76" t="str">
        <f t="shared" si="280"/>
        <v/>
      </c>
      <c r="P3615" s="75" t="str">
        <f t="shared" si="281"/>
        <v/>
      </c>
      <c r="Q3615" s="77" t="str">
        <f t="shared" si="282"/>
        <v/>
      </c>
      <c r="R3615" s="77" t="str">
        <f t="shared" si="283"/>
        <v/>
      </c>
      <c r="S3615" s="77" t="str">
        <f>IF(O3615="","",IF(OR(VALUE(LEFT(O3615,2))&gt;IF(RIGHT(J3615,1)="M",7,19),AND(OR(LEFT(O3615,2)={"07","19"}),VALUE(RIGHT(O3615,2))&gt;15)),TRUE,FALSE))</f>
        <v/>
      </c>
      <c r="T3615" s="77" t="str">
        <f>IF(O3615="","",IF(OR(VALUE(LEFT(O3615,2))&gt;IF(RIGHT(J3615,1)="M",7,19),AND(OR(LEFT(O3615,2)={"07","19"}),VALUE(RIGHT(O3615,2))&gt;5)),TRUE,FALSE))</f>
        <v/>
      </c>
    </row>
    <row r="3616" spans="12:20" x14ac:dyDescent="0.25">
      <c r="L3616" s="75">
        <f>COUNTIF($B$2:B3616,B3616)</f>
        <v>0</v>
      </c>
      <c r="M3616" s="75">
        <f>COUNTIF($L$2:L3616,4)</f>
        <v>42</v>
      </c>
      <c r="N3616" s="76" t="str">
        <f t="shared" si="284"/>
        <v>0</v>
      </c>
      <c r="O3616" s="76" t="str">
        <f t="shared" si="280"/>
        <v/>
      </c>
      <c r="P3616" s="75" t="str">
        <f t="shared" si="281"/>
        <v/>
      </c>
      <c r="Q3616" s="77" t="str">
        <f t="shared" si="282"/>
        <v/>
      </c>
      <c r="R3616" s="77" t="str">
        <f t="shared" si="283"/>
        <v/>
      </c>
      <c r="S3616" s="77" t="str">
        <f>IF(O3616="","",IF(OR(VALUE(LEFT(O3616,2))&gt;IF(RIGHT(J3616,1)="M",7,19),AND(OR(LEFT(O3616,2)={"07","19"}),VALUE(RIGHT(O3616,2))&gt;15)),TRUE,FALSE))</f>
        <v/>
      </c>
      <c r="T3616" s="77" t="str">
        <f>IF(O3616="","",IF(OR(VALUE(LEFT(O3616,2))&gt;IF(RIGHT(J3616,1)="M",7,19),AND(OR(LEFT(O3616,2)={"07","19"}),VALUE(RIGHT(O3616,2))&gt;5)),TRUE,FALSE))</f>
        <v/>
      </c>
    </row>
    <row r="3617" spans="12:20" x14ac:dyDescent="0.25">
      <c r="L3617" s="75">
        <f>COUNTIF($B$2:B3617,B3617)</f>
        <v>0</v>
      </c>
      <c r="M3617" s="75">
        <f>COUNTIF($L$2:L3617,4)</f>
        <v>42</v>
      </c>
      <c r="N3617" s="76" t="str">
        <f t="shared" si="284"/>
        <v>0</v>
      </c>
      <c r="O3617" s="76" t="str">
        <f t="shared" si="280"/>
        <v/>
      </c>
      <c r="P3617" s="75" t="str">
        <f t="shared" si="281"/>
        <v/>
      </c>
      <c r="Q3617" s="77" t="str">
        <f t="shared" si="282"/>
        <v/>
      </c>
      <c r="R3617" s="77" t="str">
        <f t="shared" si="283"/>
        <v/>
      </c>
      <c r="S3617" s="77" t="str">
        <f>IF(O3617="","",IF(OR(VALUE(LEFT(O3617,2))&gt;IF(RIGHT(J3617,1)="M",7,19),AND(OR(LEFT(O3617,2)={"07","19"}),VALUE(RIGHT(O3617,2))&gt;15)),TRUE,FALSE))</f>
        <v/>
      </c>
      <c r="T3617" s="77" t="str">
        <f>IF(O3617="","",IF(OR(VALUE(LEFT(O3617,2))&gt;IF(RIGHT(J3617,1)="M",7,19),AND(OR(LEFT(O3617,2)={"07","19"}),VALUE(RIGHT(O3617,2))&gt;5)),TRUE,FALSE))</f>
        <v/>
      </c>
    </row>
    <row r="3618" spans="12:20" x14ac:dyDescent="0.25">
      <c r="L3618" s="75">
        <f>COUNTIF($B$2:B3618,B3618)</f>
        <v>0</v>
      </c>
      <c r="M3618" s="75">
        <f>COUNTIF($L$2:L3618,4)</f>
        <v>42</v>
      </c>
      <c r="N3618" s="76" t="str">
        <f t="shared" si="284"/>
        <v>0</v>
      </c>
      <c r="O3618" s="76" t="str">
        <f t="shared" si="280"/>
        <v/>
      </c>
      <c r="P3618" s="75" t="str">
        <f t="shared" si="281"/>
        <v/>
      </c>
      <c r="Q3618" s="77" t="str">
        <f t="shared" si="282"/>
        <v/>
      </c>
      <c r="R3618" s="77" t="str">
        <f t="shared" si="283"/>
        <v/>
      </c>
      <c r="S3618" s="77" t="str">
        <f>IF(O3618="","",IF(OR(VALUE(LEFT(O3618,2))&gt;IF(RIGHT(J3618,1)="M",7,19),AND(OR(LEFT(O3618,2)={"07","19"}),VALUE(RIGHT(O3618,2))&gt;15)),TRUE,FALSE))</f>
        <v/>
      </c>
      <c r="T3618" s="77" t="str">
        <f>IF(O3618="","",IF(OR(VALUE(LEFT(O3618,2))&gt;IF(RIGHT(J3618,1)="M",7,19),AND(OR(LEFT(O3618,2)={"07","19"}),VALUE(RIGHT(O3618,2))&gt;5)),TRUE,FALSE))</f>
        <v/>
      </c>
    </row>
    <row r="3619" spans="12:20" x14ac:dyDescent="0.25">
      <c r="L3619" s="75">
        <f>COUNTIF($B$2:B3619,B3619)</f>
        <v>0</v>
      </c>
      <c r="M3619" s="75">
        <f>COUNTIF($L$2:L3619,4)</f>
        <v>42</v>
      </c>
      <c r="N3619" s="76" t="str">
        <f t="shared" si="284"/>
        <v>0</v>
      </c>
      <c r="O3619" s="76" t="str">
        <f t="shared" si="280"/>
        <v/>
      </c>
      <c r="P3619" s="75" t="str">
        <f t="shared" si="281"/>
        <v/>
      </c>
      <c r="Q3619" s="77" t="str">
        <f t="shared" si="282"/>
        <v/>
      </c>
      <c r="R3619" s="77" t="str">
        <f t="shared" si="283"/>
        <v/>
      </c>
      <c r="S3619" s="77" t="str">
        <f>IF(O3619="","",IF(OR(VALUE(LEFT(O3619,2))&gt;IF(RIGHT(J3619,1)="M",7,19),AND(OR(LEFT(O3619,2)={"07","19"}),VALUE(RIGHT(O3619,2))&gt;15)),TRUE,FALSE))</f>
        <v/>
      </c>
      <c r="T3619" s="77" t="str">
        <f>IF(O3619="","",IF(OR(VALUE(LEFT(O3619,2))&gt;IF(RIGHT(J3619,1)="M",7,19),AND(OR(LEFT(O3619,2)={"07","19"}),VALUE(RIGHT(O3619,2))&gt;5)),TRUE,FALSE))</f>
        <v/>
      </c>
    </row>
    <row r="3620" spans="12:20" x14ac:dyDescent="0.25">
      <c r="L3620" s="75">
        <f>COUNTIF($B$2:B3620,B3620)</f>
        <v>0</v>
      </c>
      <c r="M3620" s="75">
        <f>COUNTIF($L$2:L3620,4)</f>
        <v>42</v>
      </c>
      <c r="N3620" s="76" t="str">
        <f t="shared" si="284"/>
        <v>0</v>
      </c>
      <c r="O3620" s="76" t="str">
        <f t="shared" si="280"/>
        <v/>
      </c>
      <c r="P3620" s="75" t="str">
        <f t="shared" si="281"/>
        <v/>
      </c>
      <c r="Q3620" s="77" t="str">
        <f t="shared" si="282"/>
        <v/>
      </c>
      <c r="R3620" s="77" t="str">
        <f t="shared" si="283"/>
        <v/>
      </c>
      <c r="S3620" s="77" t="str">
        <f>IF(O3620="","",IF(OR(VALUE(LEFT(O3620,2))&gt;IF(RIGHT(J3620,1)="M",7,19),AND(OR(LEFT(O3620,2)={"07","19"}),VALUE(RIGHT(O3620,2))&gt;15)),TRUE,FALSE))</f>
        <v/>
      </c>
      <c r="T3620" s="77" t="str">
        <f>IF(O3620="","",IF(OR(VALUE(LEFT(O3620,2))&gt;IF(RIGHT(J3620,1)="M",7,19),AND(OR(LEFT(O3620,2)={"07","19"}),VALUE(RIGHT(O3620,2))&gt;5)),TRUE,FALSE))</f>
        <v/>
      </c>
    </row>
    <row r="3621" spans="12:20" x14ac:dyDescent="0.25">
      <c r="L3621" s="75">
        <f>COUNTIF($B$2:B3621,B3621)</f>
        <v>0</v>
      </c>
      <c r="M3621" s="75">
        <f>COUNTIF($L$2:L3621,4)</f>
        <v>42</v>
      </c>
      <c r="N3621" s="76" t="str">
        <f t="shared" si="284"/>
        <v>0</v>
      </c>
      <c r="O3621" s="76" t="str">
        <f t="shared" si="280"/>
        <v/>
      </c>
      <c r="P3621" s="75" t="str">
        <f t="shared" si="281"/>
        <v/>
      </c>
      <c r="Q3621" s="77" t="str">
        <f t="shared" si="282"/>
        <v/>
      </c>
      <c r="R3621" s="77" t="str">
        <f t="shared" si="283"/>
        <v/>
      </c>
      <c r="S3621" s="77" t="str">
        <f>IF(O3621="","",IF(OR(VALUE(LEFT(O3621,2))&gt;IF(RIGHT(J3621,1)="M",7,19),AND(OR(LEFT(O3621,2)={"07","19"}),VALUE(RIGHT(O3621,2))&gt;15)),TRUE,FALSE))</f>
        <v/>
      </c>
      <c r="T3621" s="77" t="str">
        <f>IF(O3621="","",IF(OR(VALUE(LEFT(O3621,2))&gt;IF(RIGHT(J3621,1)="M",7,19),AND(OR(LEFT(O3621,2)={"07","19"}),VALUE(RIGHT(O3621,2))&gt;5)),TRUE,FALSE))</f>
        <v/>
      </c>
    </row>
    <row r="3622" spans="12:20" x14ac:dyDescent="0.25">
      <c r="L3622" s="75">
        <f>COUNTIF($B$2:B3622,B3622)</f>
        <v>0</v>
      </c>
      <c r="M3622" s="75">
        <f>COUNTIF($L$2:L3622,4)</f>
        <v>42</v>
      </c>
      <c r="N3622" s="76" t="str">
        <f t="shared" si="284"/>
        <v>0</v>
      </c>
      <c r="O3622" s="76" t="str">
        <f t="shared" si="280"/>
        <v/>
      </c>
      <c r="P3622" s="75" t="str">
        <f t="shared" si="281"/>
        <v/>
      </c>
      <c r="Q3622" s="77" t="str">
        <f t="shared" si="282"/>
        <v/>
      </c>
      <c r="R3622" s="77" t="str">
        <f t="shared" si="283"/>
        <v/>
      </c>
      <c r="S3622" s="77" t="str">
        <f>IF(O3622="","",IF(OR(VALUE(LEFT(O3622,2))&gt;IF(RIGHT(J3622,1)="M",7,19),AND(OR(LEFT(O3622,2)={"07","19"}),VALUE(RIGHT(O3622,2))&gt;15)),TRUE,FALSE))</f>
        <v/>
      </c>
      <c r="T3622" s="77" t="str">
        <f>IF(O3622="","",IF(OR(VALUE(LEFT(O3622,2))&gt;IF(RIGHT(J3622,1)="M",7,19),AND(OR(LEFT(O3622,2)={"07","19"}),VALUE(RIGHT(O3622,2))&gt;5)),TRUE,FALSE))</f>
        <v/>
      </c>
    </row>
    <row r="3623" spans="12:20" x14ac:dyDescent="0.25">
      <c r="L3623" s="75">
        <f>COUNTIF($B$2:B3623,B3623)</f>
        <v>0</v>
      </c>
      <c r="M3623" s="75">
        <f>COUNTIF($L$2:L3623,4)</f>
        <v>42</v>
      </c>
      <c r="N3623" s="76" t="str">
        <f t="shared" si="284"/>
        <v>0</v>
      </c>
      <c r="O3623" s="76" t="str">
        <f t="shared" si="280"/>
        <v/>
      </c>
      <c r="P3623" s="75" t="str">
        <f t="shared" si="281"/>
        <v/>
      </c>
      <c r="Q3623" s="77" t="str">
        <f t="shared" si="282"/>
        <v/>
      </c>
      <c r="R3623" s="77" t="str">
        <f t="shared" si="283"/>
        <v/>
      </c>
      <c r="S3623" s="77" t="str">
        <f>IF(O3623="","",IF(OR(VALUE(LEFT(O3623,2))&gt;IF(RIGHT(J3623,1)="M",7,19),AND(OR(LEFT(O3623,2)={"07","19"}),VALUE(RIGHT(O3623,2))&gt;15)),TRUE,FALSE))</f>
        <v/>
      </c>
      <c r="T3623" s="77" t="str">
        <f>IF(O3623="","",IF(OR(VALUE(LEFT(O3623,2))&gt;IF(RIGHT(J3623,1)="M",7,19),AND(OR(LEFT(O3623,2)={"07","19"}),VALUE(RIGHT(O3623,2))&gt;5)),TRUE,FALSE))</f>
        <v/>
      </c>
    </row>
    <row r="3624" spans="12:20" x14ac:dyDescent="0.25">
      <c r="L3624" s="75">
        <f>COUNTIF($B$2:B3624,B3624)</f>
        <v>0</v>
      </c>
      <c r="M3624" s="75">
        <f>COUNTIF($L$2:L3624,4)</f>
        <v>42</v>
      </c>
      <c r="N3624" s="76" t="str">
        <f t="shared" si="284"/>
        <v>0</v>
      </c>
      <c r="O3624" s="76" t="str">
        <f t="shared" si="280"/>
        <v/>
      </c>
      <c r="P3624" s="75" t="str">
        <f t="shared" si="281"/>
        <v/>
      </c>
      <c r="Q3624" s="77" t="str">
        <f t="shared" si="282"/>
        <v/>
      </c>
      <c r="R3624" s="77" t="str">
        <f t="shared" si="283"/>
        <v/>
      </c>
      <c r="S3624" s="77" t="str">
        <f>IF(O3624="","",IF(OR(VALUE(LEFT(O3624,2))&gt;IF(RIGHT(J3624,1)="M",7,19),AND(OR(LEFT(O3624,2)={"07","19"}),VALUE(RIGHT(O3624,2))&gt;15)),TRUE,FALSE))</f>
        <v/>
      </c>
      <c r="T3624" s="77" t="str">
        <f>IF(O3624="","",IF(OR(VALUE(LEFT(O3624,2))&gt;IF(RIGHT(J3624,1)="M",7,19),AND(OR(LEFT(O3624,2)={"07","19"}),VALUE(RIGHT(O3624,2))&gt;5)),TRUE,FALSE))</f>
        <v/>
      </c>
    </row>
    <row r="3625" spans="12:20" x14ac:dyDescent="0.25">
      <c r="L3625" s="75">
        <f>COUNTIF($B$2:B3625,B3625)</f>
        <v>0</v>
      </c>
      <c r="M3625" s="75">
        <f>COUNTIF($L$2:L3625,4)</f>
        <v>42</v>
      </c>
      <c r="N3625" s="76" t="str">
        <f t="shared" si="284"/>
        <v>0</v>
      </c>
      <c r="O3625" s="76" t="str">
        <f t="shared" si="280"/>
        <v/>
      </c>
      <c r="P3625" s="75" t="str">
        <f t="shared" si="281"/>
        <v/>
      </c>
      <c r="Q3625" s="77" t="str">
        <f t="shared" si="282"/>
        <v/>
      </c>
      <c r="R3625" s="77" t="str">
        <f t="shared" si="283"/>
        <v/>
      </c>
      <c r="S3625" s="77" t="str">
        <f>IF(O3625="","",IF(OR(VALUE(LEFT(O3625,2))&gt;IF(RIGHT(J3625,1)="M",7,19),AND(OR(LEFT(O3625,2)={"07","19"}),VALUE(RIGHT(O3625,2))&gt;15)),TRUE,FALSE))</f>
        <v/>
      </c>
      <c r="T3625" s="77" t="str">
        <f>IF(O3625="","",IF(OR(VALUE(LEFT(O3625,2))&gt;IF(RIGHT(J3625,1)="M",7,19),AND(OR(LEFT(O3625,2)={"07","19"}),VALUE(RIGHT(O3625,2))&gt;5)),TRUE,FALSE))</f>
        <v/>
      </c>
    </row>
    <row r="3626" spans="12:20" x14ac:dyDescent="0.25">
      <c r="L3626" s="75">
        <f>COUNTIF($B$2:B3626,B3626)</f>
        <v>0</v>
      </c>
      <c r="M3626" s="75">
        <f>COUNTIF($L$2:L3626,4)</f>
        <v>42</v>
      </c>
      <c r="N3626" s="76" t="str">
        <f t="shared" si="284"/>
        <v>0</v>
      </c>
      <c r="O3626" s="76" t="str">
        <f t="shared" si="280"/>
        <v/>
      </c>
      <c r="P3626" s="75" t="str">
        <f t="shared" si="281"/>
        <v/>
      </c>
      <c r="Q3626" s="77" t="str">
        <f t="shared" si="282"/>
        <v/>
      </c>
      <c r="R3626" s="77" t="str">
        <f t="shared" si="283"/>
        <v/>
      </c>
      <c r="S3626" s="77" t="str">
        <f>IF(O3626="","",IF(OR(VALUE(LEFT(O3626,2))&gt;IF(RIGHT(J3626,1)="M",7,19),AND(OR(LEFT(O3626,2)={"07","19"}),VALUE(RIGHT(O3626,2))&gt;15)),TRUE,FALSE))</f>
        <v/>
      </c>
      <c r="T3626" s="77" t="str">
        <f>IF(O3626="","",IF(OR(VALUE(LEFT(O3626,2))&gt;IF(RIGHT(J3626,1)="M",7,19),AND(OR(LEFT(O3626,2)={"07","19"}),VALUE(RIGHT(O3626,2))&gt;5)),TRUE,FALSE))</f>
        <v/>
      </c>
    </row>
    <row r="3627" spans="12:20" x14ac:dyDescent="0.25">
      <c r="L3627" s="75">
        <f>COUNTIF($B$2:B3627,B3627)</f>
        <v>0</v>
      </c>
      <c r="M3627" s="75">
        <f>COUNTIF($L$2:L3627,4)</f>
        <v>42</v>
      </c>
      <c r="N3627" s="76" t="str">
        <f t="shared" si="284"/>
        <v>0</v>
      </c>
      <c r="O3627" s="76" t="str">
        <f t="shared" si="280"/>
        <v/>
      </c>
      <c r="P3627" s="75" t="str">
        <f t="shared" si="281"/>
        <v/>
      </c>
      <c r="Q3627" s="77" t="str">
        <f t="shared" si="282"/>
        <v/>
      </c>
      <c r="R3627" s="77" t="str">
        <f t="shared" si="283"/>
        <v/>
      </c>
      <c r="S3627" s="77" t="str">
        <f>IF(O3627="","",IF(OR(VALUE(LEFT(O3627,2))&gt;IF(RIGHT(J3627,1)="M",7,19),AND(OR(LEFT(O3627,2)={"07","19"}),VALUE(RIGHT(O3627,2))&gt;15)),TRUE,FALSE))</f>
        <v/>
      </c>
      <c r="T3627" s="77" t="str">
        <f>IF(O3627="","",IF(OR(VALUE(LEFT(O3627,2))&gt;IF(RIGHT(J3627,1)="M",7,19),AND(OR(LEFT(O3627,2)={"07","19"}),VALUE(RIGHT(O3627,2))&gt;5)),TRUE,FALSE))</f>
        <v/>
      </c>
    </row>
    <row r="3628" spans="12:20" x14ac:dyDescent="0.25">
      <c r="L3628" s="75">
        <f>COUNTIF($B$2:B3628,B3628)</f>
        <v>0</v>
      </c>
      <c r="M3628" s="75">
        <f>COUNTIF($L$2:L3628,4)</f>
        <v>42</v>
      </c>
      <c r="N3628" s="76" t="str">
        <f t="shared" si="284"/>
        <v>0</v>
      </c>
      <c r="O3628" s="76" t="str">
        <f t="shared" si="280"/>
        <v/>
      </c>
      <c r="P3628" s="75" t="str">
        <f t="shared" si="281"/>
        <v/>
      </c>
      <c r="Q3628" s="77" t="str">
        <f t="shared" si="282"/>
        <v/>
      </c>
      <c r="R3628" s="77" t="str">
        <f t="shared" si="283"/>
        <v/>
      </c>
      <c r="S3628" s="77" t="str">
        <f>IF(O3628="","",IF(OR(VALUE(LEFT(O3628,2))&gt;IF(RIGHT(J3628,1)="M",7,19),AND(OR(LEFT(O3628,2)={"07","19"}),VALUE(RIGHT(O3628,2))&gt;15)),TRUE,FALSE))</f>
        <v/>
      </c>
      <c r="T3628" s="77" t="str">
        <f>IF(O3628="","",IF(OR(VALUE(LEFT(O3628,2))&gt;IF(RIGHT(J3628,1)="M",7,19),AND(OR(LEFT(O3628,2)={"07","19"}),VALUE(RIGHT(O3628,2))&gt;5)),TRUE,FALSE))</f>
        <v/>
      </c>
    </row>
    <row r="3629" spans="12:20" x14ac:dyDescent="0.25">
      <c r="L3629" s="75">
        <f>COUNTIF($B$2:B3629,B3629)</f>
        <v>0</v>
      </c>
      <c r="M3629" s="75">
        <f>COUNTIF($L$2:L3629,4)</f>
        <v>42</v>
      </c>
      <c r="N3629" s="76" t="str">
        <f t="shared" si="284"/>
        <v>0</v>
      </c>
      <c r="O3629" s="76" t="str">
        <f t="shared" si="280"/>
        <v/>
      </c>
      <c r="P3629" s="75" t="str">
        <f t="shared" si="281"/>
        <v/>
      </c>
      <c r="Q3629" s="77" t="str">
        <f t="shared" si="282"/>
        <v/>
      </c>
      <c r="R3629" s="77" t="str">
        <f t="shared" si="283"/>
        <v/>
      </c>
      <c r="S3629" s="77" t="str">
        <f>IF(O3629="","",IF(OR(VALUE(LEFT(O3629,2))&gt;IF(RIGHT(J3629,1)="M",7,19),AND(OR(LEFT(O3629,2)={"07","19"}),VALUE(RIGHT(O3629,2))&gt;15)),TRUE,FALSE))</f>
        <v/>
      </c>
      <c r="T3629" s="77" t="str">
        <f>IF(O3629="","",IF(OR(VALUE(LEFT(O3629,2))&gt;IF(RIGHT(J3629,1)="M",7,19),AND(OR(LEFT(O3629,2)={"07","19"}),VALUE(RIGHT(O3629,2))&gt;5)),TRUE,FALSE))</f>
        <v/>
      </c>
    </row>
    <row r="3630" spans="12:20" x14ac:dyDescent="0.25">
      <c r="L3630" s="75">
        <f>COUNTIF($B$2:B3630,B3630)</f>
        <v>0</v>
      </c>
      <c r="M3630" s="75">
        <f>COUNTIF($L$2:L3630,4)</f>
        <v>42</v>
      </c>
      <c r="N3630" s="76" t="str">
        <f t="shared" si="284"/>
        <v>0</v>
      </c>
      <c r="O3630" s="76" t="str">
        <f t="shared" si="280"/>
        <v/>
      </c>
      <c r="P3630" s="75" t="str">
        <f t="shared" si="281"/>
        <v/>
      </c>
      <c r="Q3630" s="77" t="str">
        <f t="shared" si="282"/>
        <v/>
      </c>
      <c r="R3630" s="77" t="str">
        <f t="shared" si="283"/>
        <v/>
      </c>
      <c r="S3630" s="77" t="str">
        <f>IF(O3630="","",IF(OR(VALUE(LEFT(O3630,2))&gt;IF(RIGHT(J3630,1)="M",7,19),AND(OR(LEFT(O3630,2)={"07","19"}),VALUE(RIGHT(O3630,2))&gt;15)),TRUE,FALSE))</f>
        <v/>
      </c>
      <c r="T3630" s="77" t="str">
        <f>IF(O3630="","",IF(OR(VALUE(LEFT(O3630,2))&gt;IF(RIGHT(J3630,1)="M",7,19),AND(OR(LEFT(O3630,2)={"07","19"}),VALUE(RIGHT(O3630,2))&gt;5)),TRUE,FALSE))</f>
        <v/>
      </c>
    </row>
    <row r="3631" spans="12:20" x14ac:dyDescent="0.25">
      <c r="L3631" s="75">
        <f>COUNTIF($B$2:B3631,B3631)</f>
        <v>0</v>
      </c>
      <c r="M3631" s="75">
        <f>COUNTIF($L$2:L3631,4)</f>
        <v>42</v>
      </c>
      <c r="N3631" s="76" t="str">
        <f t="shared" si="284"/>
        <v>0</v>
      </c>
      <c r="O3631" s="76" t="str">
        <f t="shared" si="280"/>
        <v/>
      </c>
      <c r="P3631" s="75" t="str">
        <f t="shared" si="281"/>
        <v/>
      </c>
      <c r="Q3631" s="77" t="str">
        <f t="shared" si="282"/>
        <v/>
      </c>
      <c r="R3631" s="77" t="str">
        <f t="shared" si="283"/>
        <v/>
      </c>
      <c r="S3631" s="77" t="str">
        <f>IF(O3631="","",IF(OR(VALUE(LEFT(O3631,2))&gt;IF(RIGHT(J3631,1)="M",7,19),AND(OR(LEFT(O3631,2)={"07","19"}),VALUE(RIGHT(O3631,2))&gt;15)),TRUE,FALSE))</f>
        <v/>
      </c>
      <c r="T3631" s="77" t="str">
        <f>IF(O3631="","",IF(OR(VALUE(LEFT(O3631,2))&gt;IF(RIGHT(J3631,1)="M",7,19),AND(OR(LEFT(O3631,2)={"07","19"}),VALUE(RIGHT(O3631,2))&gt;5)),TRUE,FALSE))</f>
        <v/>
      </c>
    </row>
    <row r="3632" spans="12:20" x14ac:dyDescent="0.25">
      <c r="L3632" s="75">
        <f>COUNTIF($B$2:B3632,B3632)</f>
        <v>0</v>
      </c>
      <c r="M3632" s="75">
        <f>COUNTIF($L$2:L3632,4)</f>
        <v>42</v>
      </c>
      <c r="N3632" s="76" t="str">
        <f t="shared" si="284"/>
        <v>0</v>
      </c>
      <c r="O3632" s="76" t="str">
        <f t="shared" si="280"/>
        <v/>
      </c>
      <c r="P3632" s="75" t="str">
        <f t="shared" si="281"/>
        <v/>
      </c>
      <c r="Q3632" s="77" t="str">
        <f t="shared" si="282"/>
        <v/>
      </c>
      <c r="R3632" s="77" t="str">
        <f t="shared" si="283"/>
        <v/>
      </c>
      <c r="S3632" s="77" t="str">
        <f>IF(O3632="","",IF(OR(VALUE(LEFT(O3632,2))&gt;IF(RIGHT(J3632,1)="M",7,19),AND(OR(LEFT(O3632,2)={"07","19"}),VALUE(RIGHT(O3632,2))&gt;15)),TRUE,FALSE))</f>
        <v/>
      </c>
      <c r="T3632" s="77" t="str">
        <f>IF(O3632="","",IF(OR(VALUE(LEFT(O3632,2))&gt;IF(RIGHT(J3632,1)="M",7,19),AND(OR(LEFT(O3632,2)={"07","19"}),VALUE(RIGHT(O3632,2))&gt;5)),TRUE,FALSE))</f>
        <v/>
      </c>
    </row>
    <row r="3633" spans="12:20" x14ac:dyDescent="0.25">
      <c r="L3633" s="75">
        <f>COUNTIF($B$2:B3633,B3633)</f>
        <v>0</v>
      </c>
      <c r="M3633" s="75">
        <f>COUNTIF($L$2:L3633,4)</f>
        <v>42</v>
      </c>
      <c r="N3633" s="76" t="str">
        <f t="shared" si="284"/>
        <v>0</v>
      </c>
      <c r="O3633" s="76" t="str">
        <f t="shared" si="280"/>
        <v/>
      </c>
      <c r="P3633" s="75" t="str">
        <f t="shared" si="281"/>
        <v/>
      </c>
      <c r="Q3633" s="77" t="str">
        <f t="shared" si="282"/>
        <v/>
      </c>
      <c r="R3633" s="77" t="str">
        <f t="shared" si="283"/>
        <v/>
      </c>
      <c r="S3633" s="77" t="str">
        <f>IF(O3633="","",IF(OR(VALUE(LEFT(O3633,2))&gt;IF(RIGHT(J3633,1)="M",7,19),AND(OR(LEFT(O3633,2)={"07","19"}),VALUE(RIGHT(O3633,2))&gt;15)),TRUE,FALSE))</f>
        <v/>
      </c>
      <c r="T3633" s="77" t="str">
        <f>IF(O3633="","",IF(OR(VALUE(LEFT(O3633,2))&gt;IF(RIGHT(J3633,1)="M",7,19),AND(OR(LEFT(O3633,2)={"07","19"}),VALUE(RIGHT(O3633,2))&gt;5)),TRUE,FALSE))</f>
        <v/>
      </c>
    </row>
    <row r="3634" spans="12:20" x14ac:dyDescent="0.25">
      <c r="L3634" s="75">
        <f>COUNTIF($B$2:B3634,B3634)</f>
        <v>0</v>
      </c>
      <c r="M3634" s="75">
        <f>COUNTIF($L$2:L3634,4)</f>
        <v>42</v>
      </c>
      <c r="N3634" s="76" t="str">
        <f t="shared" si="284"/>
        <v>0</v>
      </c>
      <c r="O3634" s="76" t="str">
        <f t="shared" si="280"/>
        <v/>
      </c>
      <c r="P3634" s="75" t="str">
        <f t="shared" si="281"/>
        <v/>
      </c>
      <c r="Q3634" s="77" t="str">
        <f t="shared" si="282"/>
        <v/>
      </c>
      <c r="R3634" s="77" t="str">
        <f t="shared" si="283"/>
        <v/>
      </c>
      <c r="S3634" s="77" t="str">
        <f>IF(O3634="","",IF(OR(VALUE(LEFT(O3634,2))&gt;IF(RIGHT(J3634,1)="M",7,19),AND(OR(LEFT(O3634,2)={"07","19"}),VALUE(RIGHT(O3634,2))&gt;15)),TRUE,FALSE))</f>
        <v/>
      </c>
      <c r="T3634" s="77" t="str">
        <f>IF(O3634="","",IF(OR(VALUE(LEFT(O3634,2))&gt;IF(RIGHT(J3634,1)="M",7,19),AND(OR(LEFT(O3634,2)={"07","19"}),VALUE(RIGHT(O3634,2))&gt;5)),TRUE,FALSE))</f>
        <v/>
      </c>
    </row>
    <row r="3635" spans="12:20" x14ac:dyDescent="0.25">
      <c r="L3635" s="75">
        <f>COUNTIF($B$2:B3635,B3635)</f>
        <v>0</v>
      </c>
      <c r="M3635" s="75">
        <f>COUNTIF($L$2:L3635,4)</f>
        <v>42</v>
      </c>
      <c r="N3635" s="76" t="str">
        <f t="shared" si="284"/>
        <v>0</v>
      </c>
      <c r="O3635" s="76" t="str">
        <f t="shared" si="280"/>
        <v/>
      </c>
      <c r="P3635" s="75" t="str">
        <f t="shared" si="281"/>
        <v/>
      </c>
      <c r="Q3635" s="77" t="str">
        <f t="shared" si="282"/>
        <v/>
      </c>
      <c r="R3635" s="77" t="str">
        <f t="shared" si="283"/>
        <v/>
      </c>
      <c r="S3635" s="77" t="str">
        <f>IF(O3635="","",IF(OR(VALUE(LEFT(O3635,2))&gt;IF(RIGHT(J3635,1)="M",7,19),AND(OR(LEFT(O3635,2)={"07","19"}),VALUE(RIGHT(O3635,2))&gt;15)),TRUE,FALSE))</f>
        <v/>
      </c>
      <c r="T3635" s="77" t="str">
        <f>IF(O3635="","",IF(OR(VALUE(LEFT(O3635,2))&gt;IF(RIGHT(J3635,1)="M",7,19),AND(OR(LEFT(O3635,2)={"07","19"}),VALUE(RIGHT(O3635,2))&gt;5)),TRUE,FALSE))</f>
        <v/>
      </c>
    </row>
    <row r="3636" spans="12:20" x14ac:dyDescent="0.25">
      <c r="L3636" s="75">
        <f>COUNTIF($B$2:B3636,B3636)</f>
        <v>0</v>
      </c>
      <c r="M3636" s="75">
        <f>COUNTIF($L$2:L3636,4)</f>
        <v>42</v>
      </c>
      <c r="N3636" s="76" t="str">
        <f t="shared" si="284"/>
        <v>0</v>
      </c>
      <c r="O3636" s="76" t="str">
        <f t="shared" si="280"/>
        <v/>
      </c>
      <c r="P3636" s="75" t="str">
        <f t="shared" si="281"/>
        <v/>
      </c>
      <c r="Q3636" s="77" t="str">
        <f t="shared" si="282"/>
        <v/>
      </c>
      <c r="R3636" s="77" t="str">
        <f t="shared" si="283"/>
        <v/>
      </c>
      <c r="S3636" s="77" t="str">
        <f>IF(O3636="","",IF(OR(VALUE(LEFT(O3636,2))&gt;IF(RIGHT(J3636,1)="M",7,19),AND(OR(LEFT(O3636,2)={"07","19"}),VALUE(RIGHT(O3636,2))&gt;15)),TRUE,FALSE))</f>
        <v/>
      </c>
      <c r="T3636" s="77" t="str">
        <f>IF(O3636="","",IF(OR(VALUE(LEFT(O3636,2))&gt;IF(RIGHT(J3636,1)="M",7,19),AND(OR(LEFT(O3636,2)={"07","19"}),VALUE(RIGHT(O3636,2))&gt;5)),TRUE,FALSE))</f>
        <v/>
      </c>
    </row>
    <row r="3637" spans="12:20" x14ac:dyDescent="0.25">
      <c r="L3637" s="75">
        <f>COUNTIF($B$2:B3637,B3637)</f>
        <v>0</v>
      </c>
      <c r="M3637" s="75">
        <f>COUNTIF($L$2:L3637,4)</f>
        <v>42</v>
      </c>
      <c r="N3637" s="76" t="str">
        <f t="shared" si="284"/>
        <v>0</v>
      </c>
      <c r="O3637" s="76" t="str">
        <f t="shared" si="280"/>
        <v/>
      </c>
      <c r="P3637" s="75" t="str">
        <f t="shared" si="281"/>
        <v/>
      </c>
      <c r="Q3637" s="77" t="str">
        <f t="shared" si="282"/>
        <v/>
      </c>
      <c r="R3637" s="77" t="str">
        <f t="shared" si="283"/>
        <v/>
      </c>
      <c r="S3637" s="77" t="str">
        <f>IF(O3637="","",IF(OR(VALUE(LEFT(O3637,2))&gt;IF(RIGHT(J3637,1)="M",7,19),AND(OR(LEFT(O3637,2)={"07","19"}),VALUE(RIGHT(O3637,2))&gt;15)),TRUE,FALSE))</f>
        <v/>
      </c>
      <c r="T3637" s="77" t="str">
        <f>IF(O3637="","",IF(OR(VALUE(LEFT(O3637,2))&gt;IF(RIGHT(J3637,1)="M",7,19),AND(OR(LEFT(O3637,2)={"07","19"}),VALUE(RIGHT(O3637,2))&gt;5)),TRUE,FALSE))</f>
        <v/>
      </c>
    </row>
    <row r="3638" spans="12:20" x14ac:dyDescent="0.25">
      <c r="L3638" s="75">
        <f>COUNTIF($B$2:B3638,B3638)</f>
        <v>0</v>
      </c>
      <c r="M3638" s="75">
        <f>COUNTIF($L$2:L3638,4)</f>
        <v>42</v>
      </c>
      <c r="N3638" s="76" t="str">
        <f t="shared" si="284"/>
        <v>0</v>
      </c>
      <c r="O3638" s="76" t="str">
        <f t="shared" si="280"/>
        <v/>
      </c>
      <c r="P3638" s="75" t="str">
        <f t="shared" si="281"/>
        <v/>
      </c>
      <c r="Q3638" s="77" t="str">
        <f t="shared" si="282"/>
        <v/>
      </c>
      <c r="R3638" s="77" t="str">
        <f t="shared" si="283"/>
        <v/>
      </c>
      <c r="S3638" s="77" t="str">
        <f>IF(O3638="","",IF(OR(VALUE(LEFT(O3638,2))&gt;IF(RIGHT(J3638,1)="M",7,19),AND(OR(LEFT(O3638,2)={"07","19"}),VALUE(RIGHT(O3638,2))&gt;15)),TRUE,FALSE))</f>
        <v/>
      </c>
      <c r="T3638" s="77" t="str">
        <f>IF(O3638="","",IF(OR(VALUE(LEFT(O3638,2))&gt;IF(RIGHT(J3638,1)="M",7,19),AND(OR(LEFT(O3638,2)={"07","19"}),VALUE(RIGHT(O3638,2))&gt;5)),TRUE,FALSE))</f>
        <v/>
      </c>
    </row>
    <row r="3639" spans="12:20" x14ac:dyDescent="0.25">
      <c r="L3639" s="75">
        <f>COUNTIF($B$2:B3639,B3639)</f>
        <v>0</v>
      </c>
      <c r="M3639" s="75">
        <f>COUNTIF($L$2:L3639,4)</f>
        <v>42</v>
      </c>
      <c r="N3639" s="76" t="str">
        <f t="shared" si="284"/>
        <v>0</v>
      </c>
      <c r="O3639" s="76" t="str">
        <f t="shared" si="280"/>
        <v/>
      </c>
      <c r="P3639" s="75" t="str">
        <f t="shared" si="281"/>
        <v/>
      </c>
      <c r="Q3639" s="77" t="str">
        <f t="shared" si="282"/>
        <v/>
      </c>
      <c r="R3639" s="77" t="str">
        <f t="shared" si="283"/>
        <v/>
      </c>
      <c r="S3639" s="77" t="str">
        <f>IF(O3639="","",IF(OR(VALUE(LEFT(O3639,2))&gt;IF(RIGHT(J3639,1)="M",7,19),AND(OR(LEFT(O3639,2)={"07","19"}),VALUE(RIGHT(O3639,2))&gt;15)),TRUE,FALSE))</f>
        <v/>
      </c>
      <c r="T3639" s="77" t="str">
        <f>IF(O3639="","",IF(OR(VALUE(LEFT(O3639,2))&gt;IF(RIGHT(J3639,1)="M",7,19),AND(OR(LEFT(O3639,2)={"07","19"}),VALUE(RIGHT(O3639,2))&gt;5)),TRUE,FALSE))</f>
        <v/>
      </c>
    </row>
    <row r="3640" spans="12:20" x14ac:dyDescent="0.25">
      <c r="L3640" s="75">
        <f>COUNTIF($B$2:B3640,B3640)</f>
        <v>0</v>
      </c>
      <c r="M3640" s="75">
        <f>COUNTIF($L$2:L3640,4)</f>
        <v>42</v>
      </c>
      <c r="N3640" s="76" t="str">
        <f t="shared" si="284"/>
        <v>0</v>
      </c>
      <c r="O3640" s="76" t="str">
        <f t="shared" si="280"/>
        <v/>
      </c>
      <c r="P3640" s="75" t="str">
        <f t="shared" si="281"/>
        <v/>
      </c>
      <c r="Q3640" s="77" t="str">
        <f t="shared" si="282"/>
        <v/>
      </c>
      <c r="R3640" s="77" t="str">
        <f t="shared" si="283"/>
        <v/>
      </c>
      <c r="S3640" s="77" t="str">
        <f>IF(O3640="","",IF(OR(VALUE(LEFT(O3640,2))&gt;IF(RIGHT(J3640,1)="M",7,19),AND(OR(LEFT(O3640,2)={"07","19"}),VALUE(RIGHT(O3640,2))&gt;15)),TRUE,FALSE))</f>
        <v/>
      </c>
      <c r="T3640" s="77" t="str">
        <f>IF(O3640="","",IF(OR(VALUE(LEFT(O3640,2))&gt;IF(RIGHT(J3640,1)="M",7,19),AND(OR(LEFT(O3640,2)={"07","19"}),VALUE(RIGHT(O3640,2))&gt;5)),TRUE,FALSE))</f>
        <v/>
      </c>
    </row>
    <row r="3641" spans="12:20" x14ac:dyDescent="0.25">
      <c r="L3641" s="75">
        <f>COUNTIF($B$2:B3641,B3641)</f>
        <v>0</v>
      </c>
      <c r="M3641" s="75">
        <f>COUNTIF($L$2:L3641,4)</f>
        <v>42</v>
      </c>
      <c r="N3641" s="76" t="str">
        <f t="shared" si="284"/>
        <v>0</v>
      </c>
      <c r="O3641" s="76" t="str">
        <f t="shared" si="280"/>
        <v/>
      </c>
      <c r="P3641" s="75" t="str">
        <f t="shared" si="281"/>
        <v/>
      </c>
      <c r="Q3641" s="77" t="str">
        <f t="shared" si="282"/>
        <v/>
      </c>
      <c r="R3641" s="77" t="str">
        <f t="shared" si="283"/>
        <v/>
      </c>
      <c r="S3641" s="77" t="str">
        <f>IF(O3641="","",IF(OR(VALUE(LEFT(O3641,2))&gt;IF(RIGHT(J3641,1)="M",7,19),AND(OR(LEFT(O3641,2)={"07","19"}),VALUE(RIGHT(O3641,2))&gt;15)),TRUE,FALSE))</f>
        <v/>
      </c>
      <c r="T3641" s="77" t="str">
        <f>IF(O3641="","",IF(OR(VALUE(LEFT(O3641,2))&gt;IF(RIGHT(J3641,1)="M",7,19),AND(OR(LEFT(O3641,2)={"07","19"}),VALUE(RIGHT(O3641,2))&gt;5)),TRUE,FALSE))</f>
        <v/>
      </c>
    </row>
    <row r="3642" spans="12:20" x14ac:dyDescent="0.25">
      <c r="L3642" s="75">
        <f>COUNTIF($B$2:B3642,B3642)</f>
        <v>0</v>
      </c>
      <c r="M3642" s="75">
        <f>COUNTIF($L$2:L3642,4)</f>
        <v>42</v>
      </c>
      <c r="N3642" s="76" t="str">
        <f t="shared" si="284"/>
        <v>0</v>
      </c>
      <c r="O3642" s="76" t="str">
        <f t="shared" si="280"/>
        <v/>
      </c>
      <c r="P3642" s="75" t="str">
        <f t="shared" si="281"/>
        <v/>
      </c>
      <c r="Q3642" s="77" t="str">
        <f t="shared" si="282"/>
        <v/>
      </c>
      <c r="R3642" s="77" t="str">
        <f t="shared" si="283"/>
        <v/>
      </c>
      <c r="S3642" s="77" t="str">
        <f>IF(O3642="","",IF(OR(VALUE(LEFT(O3642,2))&gt;IF(RIGHT(J3642,1)="M",7,19),AND(OR(LEFT(O3642,2)={"07","19"}),VALUE(RIGHT(O3642,2))&gt;15)),TRUE,FALSE))</f>
        <v/>
      </c>
      <c r="T3642" s="77" t="str">
        <f>IF(O3642="","",IF(OR(VALUE(LEFT(O3642,2))&gt;IF(RIGHT(J3642,1)="M",7,19),AND(OR(LEFT(O3642,2)={"07","19"}),VALUE(RIGHT(O3642,2))&gt;5)),TRUE,FALSE))</f>
        <v/>
      </c>
    </row>
    <row r="3643" spans="12:20" x14ac:dyDescent="0.25">
      <c r="L3643" s="75">
        <f>COUNTIF($B$2:B3643,B3643)</f>
        <v>0</v>
      </c>
      <c r="M3643" s="75">
        <f>COUNTIF($L$2:L3643,4)</f>
        <v>42</v>
      </c>
      <c r="N3643" s="76" t="str">
        <f t="shared" si="284"/>
        <v>0</v>
      </c>
      <c r="O3643" s="76" t="str">
        <f t="shared" si="280"/>
        <v/>
      </c>
      <c r="P3643" s="75" t="str">
        <f t="shared" si="281"/>
        <v/>
      </c>
      <c r="Q3643" s="77" t="str">
        <f t="shared" si="282"/>
        <v/>
      </c>
      <c r="R3643" s="77" t="str">
        <f t="shared" si="283"/>
        <v/>
      </c>
      <c r="S3643" s="77" t="str">
        <f>IF(O3643="","",IF(OR(VALUE(LEFT(O3643,2))&gt;IF(RIGHT(J3643,1)="M",7,19),AND(OR(LEFT(O3643,2)={"07","19"}),VALUE(RIGHT(O3643,2))&gt;15)),TRUE,FALSE))</f>
        <v/>
      </c>
      <c r="T3643" s="77" t="str">
        <f>IF(O3643="","",IF(OR(VALUE(LEFT(O3643,2))&gt;IF(RIGHT(J3643,1)="M",7,19),AND(OR(LEFT(O3643,2)={"07","19"}),VALUE(RIGHT(O3643,2))&gt;5)),TRUE,FALSE))</f>
        <v/>
      </c>
    </row>
    <row r="3644" spans="12:20" x14ac:dyDescent="0.25">
      <c r="L3644" s="75">
        <f>COUNTIF($B$2:B3644,B3644)</f>
        <v>0</v>
      </c>
      <c r="M3644" s="75">
        <f>COUNTIF($L$2:L3644,4)</f>
        <v>42</v>
      </c>
      <c r="N3644" s="76" t="str">
        <f t="shared" si="284"/>
        <v>0</v>
      </c>
      <c r="O3644" s="76" t="str">
        <f t="shared" si="280"/>
        <v/>
      </c>
      <c r="P3644" s="75" t="str">
        <f t="shared" si="281"/>
        <v/>
      </c>
      <c r="Q3644" s="77" t="str">
        <f t="shared" si="282"/>
        <v/>
      </c>
      <c r="R3644" s="77" t="str">
        <f t="shared" si="283"/>
        <v/>
      </c>
      <c r="S3644" s="77" t="str">
        <f>IF(O3644="","",IF(OR(VALUE(LEFT(O3644,2))&gt;IF(RIGHT(J3644,1)="M",7,19),AND(OR(LEFT(O3644,2)={"07","19"}),VALUE(RIGHT(O3644,2))&gt;15)),TRUE,FALSE))</f>
        <v/>
      </c>
      <c r="T3644" s="77" t="str">
        <f>IF(O3644="","",IF(OR(VALUE(LEFT(O3644,2))&gt;IF(RIGHT(J3644,1)="M",7,19),AND(OR(LEFT(O3644,2)={"07","19"}),VALUE(RIGHT(O3644,2))&gt;5)),TRUE,FALSE))</f>
        <v/>
      </c>
    </row>
    <row r="3645" spans="12:20" x14ac:dyDescent="0.25">
      <c r="L3645" s="75">
        <f>COUNTIF($B$2:B3645,B3645)</f>
        <v>0</v>
      </c>
      <c r="M3645" s="75">
        <f>COUNTIF($L$2:L3645,4)</f>
        <v>42</v>
      </c>
      <c r="N3645" s="76" t="str">
        <f t="shared" si="284"/>
        <v>0</v>
      </c>
      <c r="O3645" s="76" t="str">
        <f t="shared" si="280"/>
        <v/>
      </c>
      <c r="P3645" s="75" t="str">
        <f t="shared" si="281"/>
        <v/>
      </c>
      <c r="Q3645" s="77" t="str">
        <f t="shared" si="282"/>
        <v/>
      </c>
      <c r="R3645" s="77" t="str">
        <f t="shared" si="283"/>
        <v/>
      </c>
      <c r="S3645" s="77" t="str">
        <f>IF(O3645="","",IF(OR(VALUE(LEFT(O3645,2))&gt;IF(RIGHT(J3645,1)="M",7,19),AND(OR(LEFT(O3645,2)={"07","19"}),VALUE(RIGHT(O3645,2))&gt;15)),TRUE,FALSE))</f>
        <v/>
      </c>
      <c r="T3645" s="77" t="str">
        <f>IF(O3645="","",IF(OR(VALUE(LEFT(O3645,2))&gt;IF(RIGHT(J3645,1)="M",7,19),AND(OR(LEFT(O3645,2)={"07","19"}),VALUE(RIGHT(O3645,2))&gt;5)),TRUE,FALSE))</f>
        <v/>
      </c>
    </row>
    <row r="3646" spans="12:20" x14ac:dyDescent="0.25">
      <c r="L3646" s="75">
        <f>COUNTIF($B$2:B3646,B3646)</f>
        <v>0</v>
      </c>
      <c r="M3646" s="75">
        <f>COUNTIF($L$2:L3646,4)</f>
        <v>42</v>
      </c>
      <c r="N3646" s="76" t="str">
        <f t="shared" si="284"/>
        <v>0</v>
      </c>
      <c r="O3646" s="76" t="str">
        <f t="shared" si="280"/>
        <v/>
      </c>
      <c r="P3646" s="75" t="str">
        <f t="shared" si="281"/>
        <v/>
      </c>
      <c r="Q3646" s="77" t="str">
        <f t="shared" si="282"/>
        <v/>
      </c>
      <c r="R3646" s="77" t="str">
        <f t="shared" si="283"/>
        <v/>
      </c>
      <c r="S3646" s="77" t="str">
        <f>IF(O3646="","",IF(OR(VALUE(LEFT(O3646,2))&gt;IF(RIGHT(J3646,1)="M",7,19),AND(OR(LEFT(O3646,2)={"07","19"}),VALUE(RIGHT(O3646,2))&gt;15)),TRUE,FALSE))</f>
        <v/>
      </c>
      <c r="T3646" s="77" t="str">
        <f>IF(O3646="","",IF(OR(VALUE(LEFT(O3646,2))&gt;IF(RIGHT(J3646,1)="M",7,19),AND(OR(LEFT(O3646,2)={"07","19"}),VALUE(RIGHT(O3646,2))&gt;5)),TRUE,FALSE))</f>
        <v/>
      </c>
    </row>
    <row r="3647" spans="12:20" x14ac:dyDescent="0.25">
      <c r="L3647" s="75">
        <f>COUNTIF($B$2:B3647,B3647)</f>
        <v>0</v>
      </c>
      <c r="M3647" s="75">
        <f>COUNTIF($L$2:L3647,4)</f>
        <v>42</v>
      </c>
      <c r="N3647" s="76" t="str">
        <f t="shared" si="284"/>
        <v>0</v>
      </c>
      <c r="O3647" s="76" t="str">
        <f t="shared" si="280"/>
        <v/>
      </c>
      <c r="P3647" s="75" t="str">
        <f t="shared" si="281"/>
        <v/>
      </c>
      <c r="Q3647" s="77" t="str">
        <f t="shared" si="282"/>
        <v/>
      </c>
      <c r="R3647" s="77" t="str">
        <f t="shared" si="283"/>
        <v/>
      </c>
      <c r="S3647" s="77" t="str">
        <f>IF(O3647="","",IF(OR(VALUE(LEFT(O3647,2))&gt;IF(RIGHT(J3647,1)="M",7,19),AND(OR(LEFT(O3647,2)={"07","19"}),VALUE(RIGHT(O3647,2))&gt;15)),TRUE,FALSE))</f>
        <v/>
      </c>
      <c r="T3647" s="77" t="str">
        <f>IF(O3647="","",IF(OR(VALUE(LEFT(O3647,2))&gt;IF(RIGHT(J3647,1)="M",7,19),AND(OR(LEFT(O3647,2)={"07","19"}),VALUE(RIGHT(O3647,2))&gt;5)),TRUE,FALSE))</f>
        <v/>
      </c>
    </row>
    <row r="3648" spans="12:20" x14ac:dyDescent="0.25">
      <c r="L3648" s="75">
        <f>COUNTIF($B$2:B3648,B3648)</f>
        <v>0</v>
      </c>
      <c r="M3648" s="75">
        <f>COUNTIF($L$2:L3648,4)</f>
        <v>42</v>
      </c>
      <c r="N3648" s="76" t="str">
        <f t="shared" si="284"/>
        <v>0</v>
      </c>
      <c r="O3648" s="76" t="str">
        <f t="shared" si="280"/>
        <v/>
      </c>
      <c r="P3648" s="75" t="str">
        <f t="shared" si="281"/>
        <v/>
      </c>
      <c r="Q3648" s="77" t="str">
        <f t="shared" si="282"/>
        <v/>
      </c>
      <c r="R3648" s="77" t="str">
        <f t="shared" si="283"/>
        <v/>
      </c>
      <c r="S3648" s="77" t="str">
        <f>IF(O3648="","",IF(OR(VALUE(LEFT(O3648,2))&gt;IF(RIGHT(J3648,1)="M",7,19),AND(OR(LEFT(O3648,2)={"07","19"}),VALUE(RIGHT(O3648,2))&gt;15)),TRUE,FALSE))</f>
        <v/>
      </c>
      <c r="T3648" s="77" t="str">
        <f>IF(O3648="","",IF(OR(VALUE(LEFT(O3648,2))&gt;IF(RIGHT(J3648,1)="M",7,19),AND(OR(LEFT(O3648,2)={"07","19"}),VALUE(RIGHT(O3648,2))&gt;5)),TRUE,FALSE))</f>
        <v/>
      </c>
    </row>
    <row r="3649" spans="12:20" x14ac:dyDescent="0.25">
      <c r="L3649" s="75">
        <f>COUNTIF($B$2:B3649,B3649)</f>
        <v>0</v>
      </c>
      <c r="M3649" s="75">
        <f>COUNTIF($L$2:L3649,4)</f>
        <v>42</v>
      </c>
      <c r="N3649" s="76" t="str">
        <f t="shared" si="284"/>
        <v>0</v>
      </c>
      <c r="O3649" s="76" t="str">
        <f t="shared" si="280"/>
        <v/>
      </c>
      <c r="P3649" s="75" t="str">
        <f t="shared" si="281"/>
        <v/>
      </c>
      <c r="Q3649" s="77" t="str">
        <f t="shared" si="282"/>
        <v/>
      </c>
      <c r="R3649" s="77" t="str">
        <f t="shared" si="283"/>
        <v/>
      </c>
      <c r="S3649" s="77" t="str">
        <f>IF(O3649="","",IF(OR(VALUE(LEFT(O3649,2))&gt;IF(RIGHT(J3649,1)="M",7,19),AND(OR(LEFT(O3649,2)={"07","19"}),VALUE(RIGHT(O3649,2))&gt;15)),TRUE,FALSE))</f>
        <v/>
      </c>
      <c r="T3649" s="77" t="str">
        <f>IF(O3649="","",IF(OR(VALUE(LEFT(O3649,2))&gt;IF(RIGHT(J3649,1)="M",7,19),AND(OR(LEFT(O3649,2)={"07","19"}),VALUE(RIGHT(O3649,2))&gt;5)),TRUE,FALSE))</f>
        <v/>
      </c>
    </row>
    <row r="3650" spans="12:20" x14ac:dyDescent="0.25">
      <c r="L3650" s="75">
        <f>COUNTIF($B$2:B3650,B3650)</f>
        <v>0</v>
      </c>
      <c r="M3650" s="75">
        <f>COUNTIF($L$2:L3650,4)</f>
        <v>42</v>
      </c>
      <c r="N3650" s="76" t="str">
        <f t="shared" si="284"/>
        <v>0</v>
      </c>
      <c r="O3650" s="76" t="str">
        <f t="shared" ref="O3650:O3713" si="285">TRIM(SUBSTITUTE(SUBSTITUTE(D3650,"+",""),"_",""))</f>
        <v/>
      </c>
      <c r="P3650" s="75" t="str">
        <f t="shared" ref="P3650:P3713" si="286">TRIM(SUBSTITUTE(SUBSTITUTE(E3650,"+",""),"_",""))</f>
        <v/>
      </c>
      <c r="Q3650" s="77" t="str">
        <f t="shared" ref="Q3650:Q3713" si="287">IFERROR(IF(RIGHT(P3650,2)&lt;RIGHT(O3650,2),IF(P3650&lt;O3650,P3650+2360-O3650,P3650-40-O3650),IF(P3650&lt;O3650,P3650+2400-O3650,P3650-O3650)),"")</f>
        <v/>
      </c>
      <c r="R3650" s="77" t="str">
        <f t="shared" ref="R3650:R3713" si="288">IFERROR(ROUNDDOWN(Q3650/100,0),"")</f>
        <v/>
      </c>
      <c r="S3650" s="77" t="str">
        <f>IF(O3650="","",IF(OR(VALUE(LEFT(O3650,2))&gt;IF(RIGHT(J3650,1)="M",7,19),AND(OR(LEFT(O3650,2)={"07","19"}),VALUE(RIGHT(O3650,2))&gt;15)),TRUE,FALSE))</f>
        <v/>
      </c>
      <c r="T3650" s="77" t="str">
        <f>IF(O3650="","",IF(OR(VALUE(LEFT(O3650,2))&gt;IF(RIGHT(J3650,1)="M",7,19),AND(OR(LEFT(O3650,2)={"07","19"}),VALUE(RIGHT(O3650,2))&gt;5)),TRUE,FALSE))</f>
        <v/>
      </c>
    </row>
    <row r="3651" spans="12:20" x14ac:dyDescent="0.25">
      <c r="L3651" s="75">
        <f>COUNTIF($B$2:B3651,B3651)</f>
        <v>0</v>
      </c>
      <c r="M3651" s="75">
        <f>COUNTIF($L$2:L3651,4)</f>
        <v>42</v>
      </c>
      <c r="N3651" s="76" t="str">
        <f t="shared" ref="N3651:N3714" si="289">A3651&amp;DAY(C3651)</f>
        <v>0</v>
      </c>
      <c r="O3651" s="76" t="str">
        <f t="shared" si="285"/>
        <v/>
      </c>
      <c r="P3651" s="75" t="str">
        <f t="shared" si="286"/>
        <v/>
      </c>
      <c r="Q3651" s="77" t="str">
        <f t="shared" si="287"/>
        <v/>
      </c>
      <c r="R3651" s="77" t="str">
        <f t="shared" si="288"/>
        <v/>
      </c>
      <c r="S3651" s="77" t="str">
        <f>IF(O3651="","",IF(OR(VALUE(LEFT(O3651,2))&gt;IF(RIGHT(J3651,1)="M",7,19),AND(OR(LEFT(O3651,2)={"07","19"}),VALUE(RIGHT(O3651,2))&gt;15)),TRUE,FALSE))</f>
        <v/>
      </c>
      <c r="T3651" s="77" t="str">
        <f>IF(O3651="","",IF(OR(VALUE(LEFT(O3651,2))&gt;IF(RIGHT(J3651,1)="M",7,19),AND(OR(LEFT(O3651,2)={"07","19"}),VALUE(RIGHT(O3651,2))&gt;5)),TRUE,FALSE))</f>
        <v/>
      </c>
    </row>
    <row r="3652" spans="12:20" x14ac:dyDescent="0.25">
      <c r="L3652" s="75">
        <f>COUNTIF($B$2:B3652,B3652)</f>
        <v>0</v>
      </c>
      <c r="M3652" s="75">
        <f>COUNTIF($L$2:L3652,4)</f>
        <v>42</v>
      </c>
      <c r="N3652" s="76" t="str">
        <f t="shared" si="289"/>
        <v>0</v>
      </c>
      <c r="O3652" s="76" t="str">
        <f t="shared" si="285"/>
        <v/>
      </c>
      <c r="P3652" s="75" t="str">
        <f t="shared" si="286"/>
        <v/>
      </c>
      <c r="Q3652" s="77" t="str">
        <f t="shared" si="287"/>
        <v/>
      </c>
      <c r="R3652" s="77" t="str">
        <f t="shared" si="288"/>
        <v/>
      </c>
      <c r="S3652" s="77" t="str">
        <f>IF(O3652="","",IF(OR(VALUE(LEFT(O3652,2))&gt;IF(RIGHT(J3652,1)="M",7,19),AND(OR(LEFT(O3652,2)={"07","19"}),VALUE(RIGHT(O3652,2))&gt;15)),TRUE,FALSE))</f>
        <v/>
      </c>
      <c r="T3652" s="77" t="str">
        <f>IF(O3652="","",IF(OR(VALUE(LEFT(O3652,2))&gt;IF(RIGHT(J3652,1)="M",7,19),AND(OR(LEFT(O3652,2)={"07","19"}),VALUE(RIGHT(O3652,2))&gt;5)),TRUE,FALSE))</f>
        <v/>
      </c>
    </row>
    <row r="3653" spans="12:20" x14ac:dyDescent="0.25">
      <c r="L3653" s="75">
        <f>COUNTIF($B$2:B3653,B3653)</f>
        <v>0</v>
      </c>
      <c r="M3653" s="75">
        <f>COUNTIF($L$2:L3653,4)</f>
        <v>42</v>
      </c>
      <c r="N3653" s="76" t="str">
        <f t="shared" si="289"/>
        <v>0</v>
      </c>
      <c r="O3653" s="76" t="str">
        <f t="shared" si="285"/>
        <v/>
      </c>
      <c r="P3653" s="75" t="str">
        <f t="shared" si="286"/>
        <v/>
      </c>
      <c r="Q3653" s="77" t="str">
        <f t="shared" si="287"/>
        <v/>
      </c>
      <c r="R3653" s="77" t="str">
        <f t="shared" si="288"/>
        <v/>
      </c>
      <c r="S3653" s="77" t="str">
        <f>IF(O3653="","",IF(OR(VALUE(LEFT(O3653,2))&gt;IF(RIGHT(J3653,1)="M",7,19),AND(OR(LEFT(O3653,2)={"07","19"}),VALUE(RIGHT(O3653,2))&gt;15)),TRUE,FALSE))</f>
        <v/>
      </c>
      <c r="T3653" s="77" t="str">
        <f>IF(O3653="","",IF(OR(VALUE(LEFT(O3653,2))&gt;IF(RIGHT(J3653,1)="M",7,19),AND(OR(LEFT(O3653,2)={"07","19"}),VALUE(RIGHT(O3653,2))&gt;5)),TRUE,FALSE))</f>
        <v/>
      </c>
    </row>
    <row r="3654" spans="12:20" x14ac:dyDescent="0.25">
      <c r="L3654" s="75">
        <f>COUNTIF($B$2:B3654,B3654)</f>
        <v>0</v>
      </c>
      <c r="M3654" s="75">
        <f>COUNTIF($L$2:L3654,4)</f>
        <v>42</v>
      </c>
      <c r="N3654" s="76" t="str">
        <f t="shared" si="289"/>
        <v>0</v>
      </c>
      <c r="O3654" s="76" t="str">
        <f t="shared" si="285"/>
        <v/>
      </c>
      <c r="P3654" s="75" t="str">
        <f t="shared" si="286"/>
        <v/>
      </c>
      <c r="Q3654" s="77" t="str">
        <f t="shared" si="287"/>
        <v/>
      </c>
      <c r="R3654" s="77" t="str">
        <f t="shared" si="288"/>
        <v/>
      </c>
      <c r="S3654" s="77" t="str">
        <f>IF(O3654="","",IF(OR(VALUE(LEFT(O3654,2))&gt;IF(RIGHT(J3654,1)="M",7,19),AND(OR(LEFT(O3654,2)={"07","19"}),VALUE(RIGHT(O3654,2))&gt;15)),TRUE,FALSE))</f>
        <v/>
      </c>
      <c r="T3654" s="77" t="str">
        <f>IF(O3654="","",IF(OR(VALUE(LEFT(O3654,2))&gt;IF(RIGHT(J3654,1)="M",7,19),AND(OR(LEFT(O3654,2)={"07","19"}),VALUE(RIGHT(O3654,2))&gt;5)),TRUE,FALSE))</f>
        <v/>
      </c>
    </row>
    <row r="3655" spans="12:20" x14ac:dyDescent="0.25">
      <c r="L3655" s="75">
        <f>COUNTIF($B$2:B3655,B3655)</f>
        <v>0</v>
      </c>
      <c r="M3655" s="75">
        <f>COUNTIF($L$2:L3655,4)</f>
        <v>42</v>
      </c>
      <c r="N3655" s="76" t="str">
        <f t="shared" si="289"/>
        <v>0</v>
      </c>
      <c r="O3655" s="76" t="str">
        <f t="shared" si="285"/>
        <v/>
      </c>
      <c r="P3655" s="75" t="str">
        <f t="shared" si="286"/>
        <v/>
      </c>
      <c r="Q3655" s="77" t="str">
        <f t="shared" si="287"/>
        <v/>
      </c>
      <c r="R3655" s="77" t="str">
        <f t="shared" si="288"/>
        <v/>
      </c>
      <c r="S3655" s="77" t="str">
        <f>IF(O3655="","",IF(OR(VALUE(LEFT(O3655,2))&gt;IF(RIGHT(J3655,1)="M",7,19),AND(OR(LEFT(O3655,2)={"07","19"}),VALUE(RIGHT(O3655,2))&gt;15)),TRUE,FALSE))</f>
        <v/>
      </c>
      <c r="T3655" s="77" t="str">
        <f>IF(O3655="","",IF(OR(VALUE(LEFT(O3655,2))&gt;IF(RIGHT(J3655,1)="M",7,19),AND(OR(LEFT(O3655,2)={"07","19"}),VALUE(RIGHT(O3655,2))&gt;5)),TRUE,FALSE))</f>
        <v/>
      </c>
    </row>
    <row r="3656" spans="12:20" x14ac:dyDescent="0.25">
      <c r="L3656" s="75">
        <f>COUNTIF($B$2:B3656,B3656)</f>
        <v>0</v>
      </c>
      <c r="M3656" s="75">
        <f>COUNTIF($L$2:L3656,4)</f>
        <v>42</v>
      </c>
      <c r="N3656" s="76" t="str">
        <f t="shared" si="289"/>
        <v>0</v>
      </c>
      <c r="O3656" s="76" t="str">
        <f t="shared" si="285"/>
        <v/>
      </c>
      <c r="P3656" s="75" t="str">
        <f t="shared" si="286"/>
        <v/>
      </c>
      <c r="Q3656" s="77" t="str">
        <f t="shared" si="287"/>
        <v/>
      </c>
      <c r="R3656" s="77" t="str">
        <f t="shared" si="288"/>
        <v/>
      </c>
      <c r="S3656" s="77" t="str">
        <f>IF(O3656="","",IF(OR(VALUE(LEFT(O3656,2))&gt;IF(RIGHT(J3656,1)="M",7,19),AND(OR(LEFT(O3656,2)={"07","19"}),VALUE(RIGHT(O3656,2))&gt;15)),TRUE,FALSE))</f>
        <v/>
      </c>
      <c r="T3656" s="77" t="str">
        <f>IF(O3656="","",IF(OR(VALUE(LEFT(O3656,2))&gt;IF(RIGHT(J3656,1)="M",7,19),AND(OR(LEFT(O3656,2)={"07","19"}),VALUE(RIGHT(O3656,2))&gt;5)),TRUE,FALSE))</f>
        <v/>
      </c>
    </row>
    <row r="3657" spans="12:20" x14ac:dyDescent="0.25">
      <c r="L3657" s="75">
        <f>COUNTIF($B$2:B3657,B3657)</f>
        <v>0</v>
      </c>
      <c r="M3657" s="75">
        <f>COUNTIF($L$2:L3657,4)</f>
        <v>42</v>
      </c>
      <c r="N3657" s="76" t="str">
        <f t="shared" si="289"/>
        <v>0</v>
      </c>
      <c r="O3657" s="76" t="str">
        <f t="shared" si="285"/>
        <v/>
      </c>
      <c r="P3657" s="75" t="str">
        <f t="shared" si="286"/>
        <v/>
      </c>
      <c r="Q3657" s="77" t="str">
        <f t="shared" si="287"/>
        <v/>
      </c>
      <c r="R3657" s="77" t="str">
        <f t="shared" si="288"/>
        <v/>
      </c>
      <c r="S3657" s="77" t="str">
        <f>IF(O3657="","",IF(OR(VALUE(LEFT(O3657,2))&gt;IF(RIGHT(J3657,1)="M",7,19),AND(OR(LEFT(O3657,2)={"07","19"}),VALUE(RIGHT(O3657,2))&gt;15)),TRUE,FALSE))</f>
        <v/>
      </c>
      <c r="T3657" s="77" t="str">
        <f>IF(O3657="","",IF(OR(VALUE(LEFT(O3657,2))&gt;IF(RIGHT(J3657,1)="M",7,19),AND(OR(LEFT(O3657,2)={"07","19"}),VALUE(RIGHT(O3657,2))&gt;5)),TRUE,FALSE))</f>
        <v/>
      </c>
    </row>
    <row r="3658" spans="12:20" x14ac:dyDescent="0.25">
      <c r="L3658" s="75">
        <f>COUNTIF($B$2:B3658,B3658)</f>
        <v>0</v>
      </c>
      <c r="M3658" s="75">
        <f>COUNTIF($L$2:L3658,4)</f>
        <v>42</v>
      </c>
      <c r="N3658" s="76" t="str">
        <f t="shared" si="289"/>
        <v>0</v>
      </c>
      <c r="O3658" s="76" t="str">
        <f t="shared" si="285"/>
        <v/>
      </c>
      <c r="P3658" s="75" t="str">
        <f t="shared" si="286"/>
        <v/>
      </c>
      <c r="Q3658" s="77" t="str">
        <f t="shared" si="287"/>
        <v/>
      </c>
      <c r="R3658" s="77" t="str">
        <f t="shared" si="288"/>
        <v/>
      </c>
      <c r="S3658" s="77" t="str">
        <f>IF(O3658="","",IF(OR(VALUE(LEFT(O3658,2))&gt;IF(RIGHT(J3658,1)="M",7,19),AND(OR(LEFT(O3658,2)={"07","19"}),VALUE(RIGHT(O3658,2))&gt;15)),TRUE,FALSE))</f>
        <v/>
      </c>
      <c r="T3658" s="77" t="str">
        <f>IF(O3658="","",IF(OR(VALUE(LEFT(O3658,2))&gt;IF(RIGHT(J3658,1)="M",7,19),AND(OR(LEFT(O3658,2)={"07","19"}),VALUE(RIGHT(O3658,2))&gt;5)),TRUE,FALSE))</f>
        <v/>
      </c>
    </row>
    <row r="3659" spans="12:20" x14ac:dyDescent="0.25">
      <c r="L3659" s="75">
        <f>COUNTIF($B$2:B3659,B3659)</f>
        <v>0</v>
      </c>
      <c r="M3659" s="75">
        <f>COUNTIF($L$2:L3659,4)</f>
        <v>42</v>
      </c>
      <c r="N3659" s="76" t="str">
        <f t="shared" si="289"/>
        <v>0</v>
      </c>
      <c r="O3659" s="76" t="str">
        <f t="shared" si="285"/>
        <v/>
      </c>
      <c r="P3659" s="75" t="str">
        <f t="shared" si="286"/>
        <v/>
      </c>
      <c r="Q3659" s="77" t="str">
        <f t="shared" si="287"/>
        <v/>
      </c>
      <c r="R3659" s="77" t="str">
        <f t="shared" si="288"/>
        <v/>
      </c>
      <c r="S3659" s="77" t="str">
        <f>IF(O3659="","",IF(OR(VALUE(LEFT(O3659,2))&gt;IF(RIGHT(J3659,1)="M",7,19),AND(OR(LEFT(O3659,2)={"07","19"}),VALUE(RIGHT(O3659,2))&gt;15)),TRUE,FALSE))</f>
        <v/>
      </c>
      <c r="T3659" s="77" t="str">
        <f>IF(O3659="","",IF(OR(VALUE(LEFT(O3659,2))&gt;IF(RIGHT(J3659,1)="M",7,19),AND(OR(LEFT(O3659,2)={"07","19"}),VALUE(RIGHT(O3659,2))&gt;5)),TRUE,FALSE))</f>
        <v/>
      </c>
    </row>
    <row r="3660" spans="12:20" x14ac:dyDescent="0.25">
      <c r="L3660" s="75">
        <f>COUNTIF($B$2:B3660,B3660)</f>
        <v>0</v>
      </c>
      <c r="M3660" s="75">
        <f>COUNTIF($L$2:L3660,4)</f>
        <v>42</v>
      </c>
      <c r="N3660" s="76" t="str">
        <f t="shared" si="289"/>
        <v>0</v>
      </c>
      <c r="O3660" s="76" t="str">
        <f t="shared" si="285"/>
        <v/>
      </c>
      <c r="P3660" s="75" t="str">
        <f t="shared" si="286"/>
        <v/>
      </c>
      <c r="Q3660" s="77" t="str">
        <f t="shared" si="287"/>
        <v/>
      </c>
      <c r="R3660" s="77" t="str">
        <f t="shared" si="288"/>
        <v/>
      </c>
      <c r="S3660" s="77" t="str">
        <f>IF(O3660="","",IF(OR(VALUE(LEFT(O3660,2))&gt;IF(RIGHT(J3660,1)="M",7,19),AND(OR(LEFT(O3660,2)={"07","19"}),VALUE(RIGHT(O3660,2))&gt;15)),TRUE,FALSE))</f>
        <v/>
      </c>
      <c r="T3660" s="77" t="str">
        <f>IF(O3660="","",IF(OR(VALUE(LEFT(O3660,2))&gt;IF(RIGHT(J3660,1)="M",7,19),AND(OR(LEFT(O3660,2)={"07","19"}),VALUE(RIGHT(O3660,2))&gt;5)),TRUE,FALSE))</f>
        <v/>
      </c>
    </row>
    <row r="3661" spans="12:20" x14ac:dyDescent="0.25">
      <c r="L3661" s="75">
        <f>COUNTIF($B$2:B3661,B3661)</f>
        <v>0</v>
      </c>
      <c r="M3661" s="75">
        <f>COUNTIF($L$2:L3661,4)</f>
        <v>42</v>
      </c>
      <c r="N3661" s="76" t="str">
        <f t="shared" si="289"/>
        <v>0</v>
      </c>
      <c r="O3661" s="76" t="str">
        <f t="shared" si="285"/>
        <v/>
      </c>
      <c r="P3661" s="75" t="str">
        <f t="shared" si="286"/>
        <v/>
      </c>
      <c r="Q3661" s="77" t="str">
        <f t="shared" si="287"/>
        <v/>
      </c>
      <c r="R3661" s="77" t="str">
        <f t="shared" si="288"/>
        <v/>
      </c>
      <c r="S3661" s="77" t="str">
        <f>IF(O3661="","",IF(OR(VALUE(LEFT(O3661,2))&gt;IF(RIGHT(J3661,1)="M",7,19),AND(OR(LEFT(O3661,2)={"07","19"}),VALUE(RIGHT(O3661,2))&gt;15)),TRUE,FALSE))</f>
        <v/>
      </c>
      <c r="T3661" s="77" t="str">
        <f>IF(O3661="","",IF(OR(VALUE(LEFT(O3661,2))&gt;IF(RIGHT(J3661,1)="M",7,19),AND(OR(LEFT(O3661,2)={"07","19"}),VALUE(RIGHT(O3661,2))&gt;5)),TRUE,FALSE))</f>
        <v/>
      </c>
    </row>
    <row r="3662" spans="12:20" x14ac:dyDescent="0.25">
      <c r="L3662" s="75">
        <f>COUNTIF($B$2:B3662,B3662)</f>
        <v>0</v>
      </c>
      <c r="M3662" s="75">
        <f>COUNTIF($L$2:L3662,4)</f>
        <v>42</v>
      </c>
      <c r="N3662" s="76" t="str">
        <f t="shared" si="289"/>
        <v>0</v>
      </c>
      <c r="O3662" s="76" t="str">
        <f t="shared" si="285"/>
        <v/>
      </c>
      <c r="P3662" s="75" t="str">
        <f t="shared" si="286"/>
        <v/>
      </c>
      <c r="Q3662" s="77" t="str">
        <f t="shared" si="287"/>
        <v/>
      </c>
      <c r="R3662" s="77" t="str">
        <f t="shared" si="288"/>
        <v/>
      </c>
      <c r="S3662" s="77" t="str">
        <f>IF(O3662="","",IF(OR(VALUE(LEFT(O3662,2))&gt;IF(RIGHT(J3662,1)="M",7,19),AND(OR(LEFT(O3662,2)={"07","19"}),VALUE(RIGHT(O3662,2))&gt;15)),TRUE,FALSE))</f>
        <v/>
      </c>
      <c r="T3662" s="77" t="str">
        <f>IF(O3662="","",IF(OR(VALUE(LEFT(O3662,2))&gt;IF(RIGHT(J3662,1)="M",7,19),AND(OR(LEFT(O3662,2)={"07","19"}),VALUE(RIGHT(O3662,2))&gt;5)),TRUE,FALSE))</f>
        <v/>
      </c>
    </row>
    <row r="3663" spans="12:20" x14ac:dyDescent="0.25">
      <c r="L3663" s="75">
        <f>COUNTIF($B$2:B3663,B3663)</f>
        <v>0</v>
      </c>
      <c r="M3663" s="75">
        <f>COUNTIF($L$2:L3663,4)</f>
        <v>42</v>
      </c>
      <c r="N3663" s="76" t="str">
        <f t="shared" si="289"/>
        <v>0</v>
      </c>
      <c r="O3663" s="76" t="str">
        <f t="shared" si="285"/>
        <v/>
      </c>
      <c r="P3663" s="75" t="str">
        <f t="shared" si="286"/>
        <v/>
      </c>
      <c r="Q3663" s="77" t="str">
        <f t="shared" si="287"/>
        <v/>
      </c>
      <c r="R3663" s="77" t="str">
        <f t="shared" si="288"/>
        <v/>
      </c>
      <c r="S3663" s="77" t="str">
        <f>IF(O3663="","",IF(OR(VALUE(LEFT(O3663,2))&gt;IF(RIGHT(J3663,1)="M",7,19),AND(OR(LEFT(O3663,2)={"07","19"}),VALUE(RIGHT(O3663,2))&gt;15)),TRUE,FALSE))</f>
        <v/>
      </c>
      <c r="T3663" s="77" t="str">
        <f>IF(O3663="","",IF(OR(VALUE(LEFT(O3663,2))&gt;IF(RIGHT(J3663,1)="M",7,19),AND(OR(LEFT(O3663,2)={"07","19"}),VALUE(RIGHT(O3663,2))&gt;5)),TRUE,FALSE))</f>
        <v/>
      </c>
    </row>
    <row r="3664" spans="12:20" x14ac:dyDescent="0.25">
      <c r="L3664" s="75">
        <f>COUNTIF($B$2:B3664,B3664)</f>
        <v>0</v>
      </c>
      <c r="M3664" s="75">
        <f>COUNTIF($L$2:L3664,4)</f>
        <v>42</v>
      </c>
      <c r="N3664" s="76" t="str">
        <f t="shared" si="289"/>
        <v>0</v>
      </c>
      <c r="O3664" s="76" t="str">
        <f t="shared" si="285"/>
        <v/>
      </c>
      <c r="P3664" s="75" t="str">
        <f t="shared" si="286"/>
        <v/>
      </c>
      <c r="Q3664" s="77" t="str">
        <f t="shared" si="287"/>
        <v/>
      </c>
      <c r="R3664" s="77" t="str">
        <f t="shared" si="288"/>
        <v/>
      </c>
      <c r="S3664" s="77" t="str">
        <f>IF(O3664="","",IF(OR(VALUE(LEFT(O3664,2))&gt;IF(RIGHT(J3664,1)="M",7,19),AND(OR(LEFT(O3664,2)={"07","19"}),VALUE(RIGHT(O3664,2))&gt;15)),TRUE,FALSE))</f>
        <v/>
      </c>
      <c r="T3664" s="77" t="str">
        <f>IF(O3664="","",IF(OR(VALUE(LEFT(O3664,2))&gt;IF(RIGHT(J3664,1)="M",7,19),AND(OR(LEFT(O3664,2)={"07","19"}),VALUE(RIGHT(O3664,2))&gt;5)),TRUE,FALSE))</f>
        <v/>
      </c>
    </row>
    <row r="3665" spans="12:20" x14ac:dyDescent="0.25">
      <c r="L3665" s="75">
        <f>COUNTIF($B$2:B3665,B3665)</f>
        <v>0</v>
      </c>
      <c r="M3665" s="75">
        <f>COUNTIF($L$2:L3665,4)</f>
        <v>42</v>
      </c>
      <c r="N3665" s="76" t="str">
        <f t="shared" si="289"/>
        <v>0</v>
      </c>
      <c r="O3665" s="76" t="str">
        <f t="shared" si="285"/>
        <v/>
      </c>
      <c r="P3665" s="75" t="str">
        <f t="shared" si="286"/>
        <v/>
      </c>
      <c r="Q3665" s="77" t="str">
        <f t="shared" si="287"/>
        <v/>
      </c>
      <c r="R3665" s="77" t="str">
        <f t="shared" si="288"/>
        <v/>
      </c>
      <c r="S3665" s="77" t="str">
        <f>IF(O3665="","",IF(OR(VALUE(LEFT(O3665,2))&gt;IF(RIGHT(J3665,1)="M",7,19),AND(OR(LEFT(O3665,2)={"07","19"}),VALUE(RIGHT(O3665,2))&gt;15)),TRUE,FALSE))</f>
        <v/>
      </c>
      <c r="T3665" s="77" t="str">
        <f>IF(O3665="","",IF(OR(VALUE(LEFT(O3665,2))&gt;IF(RIGHT(J3665,1)="M",7,19),AND(OR(LEFT(O3665,2)={"07","19"}),VALUE(RIGHT(O3665,2))&gt;5)),TRUE,FALSE))</f>
        <v/>
      </c>
    </row>
    <row r="3666" spans="12:20" x14ac:dyDescent="0.25">
      <c r="L3666" s="75">
        <f>COUNTIF($B$2:B3666,B3666)</f>
        <v>0</v>
      </c>
      <c r="M3666" s="75">
        <f>COUNTIF($L$2:L3666,4)</f>
        <v>42</v>
      </c>
      <c r="N3666" s="76" t="str">
        <f t="shared" si="289"/>
        <v>0</v>
      </c>
      <c r="O3666" s="76" t="str">
        <f t="shared" si="285"/>
        <v/>
      </c>
      <c r="P3666" s="75" t="str">
        <f t="shared" si="286"/>
        <v/>
      </c>
      <c r="Q3666" s="77" t="str">
        <f t="shared" si="287"/>
        <v/>
      </c>
      <c r="R3666" s="77" t="str">
        <f t="shared" si="288"/>
        <v/>
      </c>
      <c r="S3666" s="77" t="str">
        <f>IF(O3666="","",IF(OR(VALUE(LEFT(O3666,2))&gt;IF(RIGHT(J3666,1)="M",7,19),AND(OR(LEFT(O3666,2)={"07","19"}),VALUE(RIGHT(O3666,2))&gt;15)),TRUE,FALSE))</f>
        <v/>
      </c>
      <c r="T3666" s="77" t="str">
        <f>IF(O3666="","",IF(OR(VALUE(LEFT(O3666,2))&gt;IF(RIGHT(J3666,1)="M",7,19),AND(OR(LEFT(O3666,2)={"07","19"}),VALUE(RIGHT(O3666,2))&gt;5)),TRUE,FALSE))</f>
        <v/>
      </c>
    </row>
    <row r="3667" spans="12:20" x14ac:dyDescent="0.25">
      <c r="L3667" s="75">
        <f>COUNTIF($B$2:B3667,B3667)</f>
        <v>0</v>
      </c>
      <c r="M3667" s="75">
        <f>COUNTIF($L$2:L3667,4)</f>
        <v>42</v>
      </c>
      <c r="N3667" s="76" t="str">
        <f t="shared" si="289"/>
        <v>0</v>
      </c>
      <c r="O3667" s="76" t="str">
        <f t="shared" si="285"/>
        <v/>
      </c>
      <c r="P3667" s="75" t="str">
        <f t="shared" si="286"/>
        <v/>
      </c>
      <c r="Q3667" s="77" t="str">
        <f t="shared" si="287"/>
        <v/>
      </c>
      <c r="R3667" s="77" t="str">
        <f t="shared" si="288"/>
        <v/>
      </c>
      <c r="S3667" s="77" t="str">
        <f>IF(O3667="","",IF(OR(VALUE(LEFT(O3667,2))&gt;IF(RIGHT(J3667,1)="M",7,19),AND(OR(LEFT(O3667,2)={"07","19"}),VALUE(RIGHT(O3667,2))&gt;15)),TRUE,FALSE))</f>
        <v/>
      </c>
      <c r="T3667" s="77" t="str">
        <f>IF(O3667="","",IF(OR(VALUE(LEFT(O3667,2))&gt;IF(RIGHT(J3667,1)="M",7,19),AND(OR(LEFT(O3667,2)={"07","19"}),VALUE(RIGHT(O3667,2))&gt;5)),TRUE,FALSE))</f>
        <v/>
      </c>
    </row>
    <row r="3668" spans="12:20" x14ac:dyDescent="0.25">
      <c r="L3668" s="75">
        <f>COUNTIF($B$2:B3668,B3668)</f>
        <v>0</v>
      </c>
      <c r="M3668" s="75">
        <f>COUNTIF($L$2:L3668,4)</f>
        <v>42</v>
      </c>
      <c r="N3668" s="76" t="str">
        <f t="shared" si="289"/>
        <v>0</v>
      </c>
      <c r="O3668" s="76" t="str">
        <f t="shared" si="285"/>
        <v/>
      </c>
      <c r="P3668" s="75" t="str">
        <f t="shared" si="286"/>
        <v/>
      </c>
      <c r="Q3668" s="77" t="str">
        <f t="shared" si="287"/>
        <v/>
      </c>
      <c r="R3668" s="77" t="str">
        <f t="shared" si="288"/>
        <v/>
      </c>
      <c r="S3668" s="77" t="str">
        <f>IF(O3668="","",IF(OR(VALUE(LEFT(O3668,2))&gt;IF(RIGHT(J3668,1)="M",7,19),AND(OR(LEFT(O3668,2)={"07","19"}),VALUE(RIGHT(O3668,2))&gt;15)),TRUE,FALSE))</f>
        <v/>
      </c>
      <c r="T3668" s="77" t="str">
        <f>IF(O3668="","",IF(OR(VALUE(LEFT(O3668,2))&gt;IF(RIGHT(J3668,1)="M",7,19),AND(OR(LEFT(O3668,2)={"07","19"}),VALUE(RIGHT(O3668,2))&gt;5)),TRUE,FALSE))</f>
        <v/>
      </c>
    </row>
    <row r="3669" spans="12:20" x14ac:dyDescent="0.25">
      <c r="L3669" s="75">
        <f>COUNTIF($B$2:B3669,B3669)</f>
        <v>0</v>
      </c>
      <c r="M3669" s="75">
        <f>COUNTIF($L$2:L3669,4)</f>
        <v>42</v>
      </c>
      <c r="N3669" s="76" t="str">
        <f t="shared" si="289"/>
        <v>0</v>
      </c>
      <c r="O3669" s="76" t="str">
        <f t="shared" si="285"/>
        <v/>
      </c>
      <c r="P3669" s="75" t="str">
        <f t="shared" si="286"/>
        <v/>
      </c>
      <c r="Q3669" s="77" t="str">
        <f t="shared" si="287"/>
        <v/>
      </c>
      <c r="R3669" s="77" t="str">
        <f t="shared" si="288"/>
        <v/>
      </c>
      <c r="S3669" s="77" t="str">
        <f>IF(O3669="","",IF(OR(VALUE(LEFT(O3669,2))&gt;IF(RIGHT(J3669,1)="M",7,19),AND(OR(LEFT(O3669,2)={"07","19"}),VALUE(RIGHT(O3669,2))&gt;15)),TRUE,FALSE))</f>
        <v/>
      </c>
      <c r="T3669" s="77" t="str">
        <f>IF(O3669="","",IF(OR(VALUE(LEFT(O3669,2))&gt;IF(RIGHT(J3669,1)="M",7,19),AND(OR(LEFT(O3669,2)={"07","19"}),VALUE(RIGHT(O3669,2))&gt;5)),TRUE,FALSE))</f>
        <v/>
      </c>
    </row>
    <row r="3670" spans="12:20" x14ac:dyDescent="0.25">
      <c r="L3670" s="75">
        <f>COUNTIF($B$2:B3670,B3670)</f>
        <v>0</v>
      </c>
      <c r="M3670" s="75">
        <f>COUNTIF($L$2:L3670,4)</f>
        <v>42</v>
      </c>
      <c r="N3670" s="76" t="str">
        <f t="shared" si="289"/>
        <v>0</v>
      </c>
      <c r="O3670" s="76" t="str">
        <f t="shared" si="285"/>
        <v/>
      </c>
      <c r="P3670" s="75" t="str">
        <f t="shared" si="286"/>
        <v/>
      </c>
      <c r="Q3670" s="77" t="str">
        <f t="shared" si="287"/>
        <v/>
      </c>
      <c r="R3670" s="77" t="str">
        <f t="shared" si="288"/>
        <v/>
      </c>
      <c r="S3670" s="77" t="str">
        <f>IF(O3670="","",IF(OR(VALUE(LEFT(O3670,2))&gt;IF(RIGHT(J3670,1)="M",7,19),AND(OR(LEFT(O3670,2)={"07","19"}),VALUE(RIGHT(O3670,2))&gt;15)),TRUE,FALSE))</f>
        <v/>
      </c>
      <c r="T3670" s="77" t="str">
        <f>IF(O3670="","",IF(OR(VALUE(LEFT(O3670,2))&gt;IF(RIGHT(J3670,1)="M",7,19),AND(OR(LEFT(O3670,2)={"07","19"}),VALUE(RIGHT(O3670,2))&gt;5)),TRUE,FALSE))</f>
        <v/>
      </c>
    </row>
    <row r="3671" spans="12:20" x14ac:dyDescent="0.25">
      <c r="L3671" s="75">
        <f>COUNTIF($B$2:B3671,B3671)</f>
        <v>0</v>
      </c>
      <c r="M3671" s="75">
        <f>COUNTIF($L$2:L3671,4)</f>
        <v>42</v>
      </c>
      <c r="N3671" s="76" t="str">
        <f t="shared" si="289"/>
        <v>0</v>
      </c>
      <c r="O3671" s="76" t="str">
        <f t="shared" si="285"/>
        <v/>
      </c>
      <c r="P3671" s="75" t="str">
        <f t="shared" si="286"/>
        <v/>
      </c>
      <c r="Q3671" s="77" t="str">
        <f t="shared" si="287"/>
        <v/>
      </c>
      <c r="R3671" s="77" t="str">
        <f t="shared" si="288"/>
        <v/>
      </c>
      <c r="S3671" s="77" t="str">
        <f>IF(O3671="","",IF(OR(VALUE(LEFT(O3671,2))&gt;IF(RIGHT(J3671,1)="M",7,19),AND(OR(LEFT(O3671,2)={"07","19"}),VALUE(RIGHT(O3671,2))&gt;15)),TRUE,FALSE))</f>
        <v/>
      </c>
      <c r="T3671" s="77" t="str">
        <f>IF(O3671="","",IF(OR(VALUE(LEFT(O3671,2))&gt;IF(RIGHT(J3671,1)="M",7,19),AND(OR(LEFT(O3671,2)={"07","19"}),VALUE(RIGHT(O3671,2))&gt;5)),TRUE,FALSE))</f>
        <v/>
      </c>
    </row>
    <row r="3672" spans="12:20" x14ac:dyDescent="0.25">
      <c r="L3672" s="75">
        <f>COUNTIF($B$2:B3672,B3672)</f>
        <v>0</v>
      </c>
      <c r="M3672" s="75">
        <f>COUNTIF($L$2:L3672,4)</f>
        <v>42</v>
      </c>
      <c r="N3672" s="76" t="str">
        <f t="shared" si="289"/>
        <v>0</v>
      </c>
      <c r="O3672" s="76" t="str">
        <f t="shared" si="285"/>
        <v/>
      </c>
      <c r="P3672" s="75" t="str">
        <f t="shared" si="286"/>
        <v/>
      </c>
      <c r="Q3672" s="77" t="str">
        <f t="shared" si="287"/>
        <v/>
      </c>
      <c r="R3672" s="77" t="str">
        <f t="shared" si="288"/>
        <v/>
      </c>
      <c r="S3672" s="77" t="str">
        <f>IF(O3672="","",IF(OR(VALUE(LEFT(O3672,2))&gt;IF(RIGHT(J3672,1)="M",7,19),AND(OR(LEFT(O3672,2)={"07","19"}),VALUE(RIGHT(O3672,2))&gt;15)),TRUE,FALSE))</f>
        <v/>
      </c>
      <c r="T3672" s="77" t="str">
        <f>IF(O3672="","",IF(OR(VALUE(LEFT(O3672,2))&gt;IF(RIGHT(J3672,1)="M",7,19),AND(OR(LEFT(O3672,2)={"07","19"}),VALUE(RIGHT(O3672,2))&gt;5)),TRUE,FALSE))</f>
        <v/>
      </c>
    </row>
    <row r="3673" spans="12:20" x14ac:dyDescent="0.25">
      <c r="L3673" s="75">
        <f>COUNTIF($B$2:B3673,B3673)</f>
        <v>0</v>
      </c>
      <c r="M3673" s="75">
        <f>COUNTIF($L$2:L3673,4)</f>
        <v>42</v>
      </c>
      <c r="N3673" s="76" t="str">
        <f t="shared" si="289"/>
        <v>0</v>
      </c>
      <c r="O3673" s="76" t="str">
        <f t="shared" si="285"/>
        <v/>
      </c>
      <c r="P3673" s="75" t="str">
        <f t="shared" si="286"/>
        <v/>
      </c>
      <c r="Q3673" s="77" t="str">
        <f t="shared" si="287"/>
        <v/>
      </c>
      <c r="R3673" s="77" t="str">
        <f t="shared" si="288"/>
        <v/>
      </c>
      <c r="S3673" s="77" t="str">
        <f>IF(O3673="","",IF(OR(VALUE(LEFT(O3673,2))&gt;IF(RIGHT(J3673,1)="M",7,19),AND(OR(LEFT(O3673,2)={"07","19"}),VALUE(RIGHT(O3673,2))&gt;15)),TRUE,FALSE))</f>
        <v/>
      </c>
      <c r="T3673" s="77" t="str">
        <f>IF(O3673="","",IF(OR(VALUE(LEFT(O3673,2))&gt;IF(RIGHT(J3673,1)="M",7,19),AND(OR(LEFT(O3673,2)={"07","19"}),VALUE(RIGHT(O3673,2))&gt;5)),TRUE,FALSE))</f>
        <v/>
      </c>
    </row>
    <row r="3674" spans="12:20" x14ac:dyDescent="0.25">
      <c r="L3674" s="75">
        <f>COUNTIF($B$2:B3674,B3674)</f>
        <v>0</v>
      </c>
      <c r="M3674" s="75">
        <f>COUNTIF($L$2:L3674,4)</f>
        <v>42</v>
      </c>
      <c r="N3674" s="76" t="str">
        <f t="shared" si="289"/>
        <v>0</v>
      </c>
      <c r="O3674" s="76" t="str">
        <f t="shared" si="285"/>
        <v/>
      </c>
      <c r="P3674" s="75" t="str">
        <f t="shared" si="286"/>
        <v/>
      </c>
      <c r="Q3674" s="77" t="str">
        <f t="shared" si="287"/>
        <v/>
      </c>
      <c r="R3674" s="77" t="str">
        <f t="shared" si="288"/>
        <v/>
      </c>
      <c r="S3674" s="77" t="str">
        <f>IF(O3674="","",IF(OR(VALUE(LEFT(O3674,2))&gt;IF(RIGHT(J3674,1)="M",7,19),AND(OR(LEFT(O3674,2)={"07","19"}),VALUE(RIGHT(O3674,2))&gt;15)),TRUE,FALSE))</f>
        <v/>
      </c>
      <c r="T3674" s="77" t="str">
        <f>IF(O3674="","",IF(OR(VALUE(LEFT(O3674,2))&gt;IF(RIGHT(J3674,1)="M",7,19),AND(OR(LEFT(O3674,2)={"07","19"}),VALUE(RIGHT(O3674,2))&gt;5)),TRUE,FALSE))</f>
        <v/>
      </c>
    </row>
    <row r="3675" spans="12:20" x14ac:dyDescent="0.25">
      <c r="L3675" s="75">
        <f>COUNTIF($B$2:B3675,B3675)</f>
        <v>0</v>
      </c>
      <c r="M3675" s="75">
        <f>COUNTIF($L$2:L3675,4)</f>
        <v>42</v>
      </c>
      <c r="N3675" s="76" t="str">
        <f t="shared" si="289"/>
        <v>0</v>
      </c>
      <c r="O3675" s="76" t="str">
        <f t="shared" si="285"/>
        <v/>
      </c>
      <c r="P3675" s="75" t="str">
        <f t="shared" si="286"/>
        <v/>
      </c>
      <c r="Q3675" s="77" t="str">
        <f t="shared" si="287"/>
        <v/>
      </c>
      <c r="R3675" s="77" t="str">
        <f t="shared" si="288"/>
        <v/>
      </c>
      <c r="S3675" s="77" t="str">
        <f>IF(O3675="","",IF(OR(VALUE(LEFT(O3675,2))&gt;IF(RIGHT(J3675,1)="M",7,19),AND(OR(LEFT(O3675,2)={"07","19"}),VALUE(RIGHT(O3675,2))&gt;15)),TRUE,FALSE))</f>
        <v/>
      </c>
      <c r="T3675" s="77" t="str">
        <f>IF(O3675="","",IF(OR(VALUE(LEFT(O3675,2))&gt;IF(RIGHT(J3675,1)="M",7,19),AND(OR(LEFT(O3675,2)={"07","19"}),VALUE(RIGHT(O3675,2))&gt;5)),TRUE,FALSE))</f>
        <v/>
      </c>
    </row>
    <row r="3676" spans="12:20" x14ac:dyDescent="0.25">
      <c r="L3676" s="75">
        <f>COUNTIF($B$2:B3676,B3676)</f>
        <v>0</v>
      </c>
      <c r="M3676" s="75">
        <f>COUNTIF($L$2:L3676,4)</f>
        <v>42</v>
      </c>
      <c r="N3676" s="76" t="str">
        <f t="shared" si="289"/>
        <v>0</v>
      </c>
      <c r="O3676" s="76" t="str">
        <f t="shared" si="285"/>
        <v/>
      </c>
      <c r="P3676" s="75" t="str">
        <f t="shared" si="286"/>
        <v/>
      </c>
      <c r="Q3676" s="77" t="str">
        <f t="shared" si="287"/>
        <v/>
      </c>
      <c r="R3676" s="77" t="str">
        <f t="shared" si="288"/>
        <v/>
      </c>
      <c r="S3676" s="77" t="str">
        <f>IF(O3676="","",IF(OR(VALUE(LEFT(O3676,2))&gt;IF(RIGHT(J3676,1)="M",7,19),AND(OR(LEFT(O3676,2)={"07","19"}),VALUE(RIGHT(O3676,2))&gt;15)),TRUE,FALSE))</f>
        <v/>
      </c>
      <c r="T3676" s="77" t="str">
        <f>IF(O3676="","",IF(OR(VALUE(LEFT(O3676,2))&gt;IF(RIGHT(J3676,1)="M",7,19),AND(OR(LEFT(O3676,2)={"07","19"}),VALUE(RIGHT(O3676,2))&gt;5)),TRUE,FALSE))</f>
        <v/>
      </c>
    </row>
    <row r="3677" spans="12:20" x14ac:dyDescent="0.25">
      <c r="L3677" s="75">
        <f>COUNTIF($B$2:B3677,B3677)</f>
        <v>0</v>
      </c>
      <c r="M3677" s="75">
        <f>COUNTIF($L$2:L3677,4)</f>
        <v>42</v>
      </c>
      <c r="N3677" s="76" t="str">
        <f t="shared" si="289"/>
        <v>0</v>
      </c>
      <c r="O3677" s="76" t="str">
        <f t="shared" si="285"/>
        <v/>
      </c>
      <c r="P3677" s="75" t="str">
        <f t="shared" si="286"/>
        <v/>
      </c>
      <c r="Q3677" s="77" t="str">
        <f t="shared" si="287"/>
        <v/>
      </c>
      <c r="R3677" s="77" t="str">
        <f t="shared" si="288"/>
        <v/>
      </c>
      <c r="S3677" s="77" t="str">
        <f>IF(O3677="","",IF(OR(VALUE(LEFT(O3677,2))&gt;IF(RIGHT(J3677,1)="M",7,19),AND(OR(LEFT(O3677,2)={"07","19"}),VALUE(RIGHT(O3677,2))&gt;15)),TRUE,FALSE))</f>
        <v/>
      </c>
      <c r="T3677" s="77" t="str">
        <f>IF(O3677="","",IF(OR(VALUE(LEFT(O3677,2))&gt;IF(RIGHT(J3677,1)="M",7,19),AND(OR(LEFT(O3677,2)={"07","19"}),VALUE(RIGHT(O3677,2))&gt;5)),TRUE,FALSE))</f>
        <v/>
      </c>
    </row>
    <row r="3678" spans="12:20" x14ac:dyDescent="0.25">
      <c r="L3678" s="75">
        <f>COUNTIF($B$2:B3678,B3678)</f>
        <v>0</v>
      </c>
      <c r="M3678" s="75">
        <f>COUNTIF($L$2:L3678,4)</f>
        <v>42</v>
      </c>
      <c r="N3678" s="76" t="str">
        <f t="shared" si="289"/>
        <v>0</v>
      </c>
      <c r="O3678" s="76" t="str">
        <f t="shared" si="285"/>
        <v/>
      </c>
      <c r="P3678" s="75" t="str">
        <f t="shared" si="286"/>
        <v/>
      </c>
      <c r="Q3678" s="77" t="str">
        <f t="shared" si="287"/>
        <v/>
      </c>
      <c r="R3678" s="77" t="str">
        <f t="shared" si="288"/>
        <v/>
      </c>
      <c r="S3678" s="77" t="str">
        <f>IF(O3678="","",IF(OR(VALUE(LEFT(O3678,2))&gt;IF(RIGHT(J3678,1)="M",7,19),AND(OR(LEFT(O3678,2)={"07","19"}),VALUE(RIGHT(O3678,2))&gt;15)),TRUE,FALSE))</f>
        <v/>
      </c>
      <c r="T3678" s="77" t="str">
        <f>IF(O3678="","",IF(OR(VALUE(LEFT(O3678,2))&gt;IF(RIGHT(J3678,1)="M",7,19),AND(OR(LEFT(O3678,2)={"07","19"}),VALUE(RIGHT(O3678,2))&gt;5)),TRUE,FALSE))</f>
        <v/>
      </c>
    </row>
    <row r="3679" spans="12:20" x14ac:dyDescent="0.25">
      <c r="L3679" s="75">
        <f>COUNTIF($B$2:B3679,B3679)</f>
        <v>0</v>
      </c>
      <c r="M3679" s="75">
        <f>COUNTIF($L$2:L3679,4)</f>
        <v>42</v>
      </c>
      <c r="N3679" s="76" t="str">
        <f t="shared" si="289"/>
        <v>0</v>
      </c>
      <c r="O3679" s="76" t="str">
        <f t="shared" si="285"/>
        <v/>
      </c>
      <c r="P3679" s="75" t="str">
        <f t="shared" si="286"/>
        <v/>
      </c>
      <c r="Q3679" s="77" t="str">
        <f t="shared" si="287"/>
        <v/>
      </c>
      <c r="R3679" s="77" t="str">
        <f t="shared" si="288"/>
        <v/>
      </c>
      <c r="S3679" s="77" t="str">
        <f>IF(O3679="","",IF(OR(VALUE(LEFT(O3679,2))&gt;IF(RIGHT(J3679,1)="M",7,19),AND(OR(LEFT(O3679,2)={"07","19"}),VALUE(RIGHT(O3679,2))&gt;15)),TRUE,FALSE))</f>
        <v/>
      </c>
      <c r="T3679" s="77" t="str">
        <f>IF(O3679="","",IF(OR(VALUE(LEFT(O3679,2))&gt;IF(RIGHT(J3679,1)="M",7,19),AND(OR(LEFT(O3679,2)={"07","19"}),VALUE(RIGHT(O3679,2))&gt;5)),TRUE,FALSE))</f>
        <v/>
      </c>
    </row>
    <row r="3680" spans="12:20" x14ac:dyDescent="0.25">
      <c r="L3680" s="75">
        <f>COUNTIF($B$2:B3680,B3680)</f>
        <v>0</v>
      </c>
      <c r="M3680" s="75">
        <f>COUNTIF($L$2:L3680,4)</f>
        <v>42</v>
      </c>
      <c r="N3680" s="76" t="str">
        <f t="shared" si="289"/>
        <v>0</v>
      </c>
      <c r="O3680" s="76" t="str">
        <f t="shared" si="285"/>
        <v/>
      </c>
      <c r="P3680" s="75" t="str">
        <f t="shared" si="286"/>
        <v/>
      </c>
      <c r="Q3680" s="77" t="str">
        <f t="shared" si="287"/>
        <v/>
      </c>
      <c r="R3680" s="77" t="str">
        <f t="shared" si="288"/>
        <v/>
      </c>
      <c r="S3680" s="77" t="str">
        <f>IF(O3680="","",IF(OR(VALUE(LEFT(O3680,2))&gt;IF(RIGHT(J3680,1)="M",7,19),AND(OR(LEFT(O3680,2)={"07","19"}),VALUE(RIGHT(O3680,2))&gt;15)),TRUE,FALSE))</f>
        <v/>
      </c>
      <c r="T3680" s="77" t="str">
        <f>IF(O3680="","",IF(OR(VALUE(LEFT(O3680,2))&gt;IF(RIGHT(J3680,1)="M",7,19),AND(OR(LEFT(O3680,2)={"07","19"}),VALUE(RIGHT(O3680,2))&gt;5)),TRUE,FALSE))</f>
        <v/>
      </c>
    </row>
    <row r="3681" spans="12:20" x14ac:dyDescent="0.25">
      <c r="L3681" s="75">
        <f>COUNTIF($B$2:B3681,B3681)</f>
        <v>0</v>
      </c>
      <c r="M3681" s="75">
        <f>COUNTIF($L$2:L3681,4)</f>
        <v>42</v>
      </c>
      <c r="N3681" s="76" t="str">
        <f t="shared" si="289"/>
        <v>0</v>
      </c>
      <c r="O3681" s="76" t="str">
        <f t="shared" si="285"/>
        <v/>
      </c>
      <c r="P3681" s="75" t="str">
        <f t="shared" si="286"/>
        <v/>
      </c>
      <c r="Q3681" s="77" t="str">
        <f t="shared" si="287"/>
        <v/>
      </c>
      <c r="R3681" s="77" t="str">
        <f t="shared" si="288"/>
        <v/>
      </c>
      <c r="S3681" s="77" t="str">
        <f>IF(O3681="","",IF(OR(VALUE(LEFT(O3681,2))&gt;IF(RIGHT(J3681,1)="M",7,19),AND(OR(LEFT(O3681,2)={"07","19"}),VALUE(RIGHT(O3681,2))&gt;15)),TRUE,FALSE))</f>
        <v/>
      </c>
      <c r="T3681" s="77" t="str">
        <f>IF(O3681="","",IF(OR(VALUE(LEFT(O3681,2))&gt;IF(RIGHT(J3681,1)="M",7,19),AND(OR(LEFT(O3681,2)={"07","19"}),VALUE(RIGHT(O3681,2))&gt;5)),TRUE,FALSE))</f>
        <v/>
      </c>
    </row>
    <row r="3682" spans="12:20" x14ac:dyDescent="0.25">
      <c r="L3682" s="75">
        <f>COUNTIF($B$2:B3682,B3682)</f>
        <v>0</v>
      </c>
      <c r="M3682" s="75">
        <f>COUNTIF($L$2:L3682,4)</f>
        <v>42</v>
      </c>
      <c r="N3682" s="76" t="str">
        <f t="shared" si="289"/>
        <v>0</v>
      </c>
      <c r="O3682" s="76" t="str">
        <f t="shared" si="285"/>
        <v/>
      </c>
      <c r="P3682" s="75" t="str">
        <f t="shared" si="286"/>
        <v/>
      </c>
      <c r="Q3682" s="77" t="str">
        <f t="shared" si="287"/>
        <v/>
      </c>
      <c r="R3682" s="77" t="str">
        <f t="shared" si="288"/>
        <v/>
      </c>
      <c r="S3682" s="77" t="str">
        <f>IF(O3682="","",IF(OR(VALUE(LEFT(O3682,2))&gt;IF(RIGHT(J3682,1)="M",7,19),AND(OR(LEFT(O3682,2)={"07","19"}),VALUE(RIGHT(O3682,2))&gt;15)),TRUE,FALSE))</f>
        <v/>
      </c>
      <c r="T3682" s="77" t="str">
        <f>IF(O3682="","",IF(OR(VALUE(LEFT(O3682,2))&gt;IF(RIGHT(J3682,1)="M",7,19),AND(OR(LEFT(O3682,2)={"07","19"}),VALUE(RIGHT(O3682,2))&gt;5)),TRUE,FALSE))</f>
        <v/>
      </c>
    </row>
    <row r="3683" spans="12:20" x14ac:dyDescent="0.25">
      <c r="L3683" s="75">
        <f>COUNTIF($B$2:B3683,B3683)</f>
        <v>0</v>
      </c>
      <c r="M3683" s="75">
        <f>COUNTIF($L$2:L3683,4)</f>
        <v>42</v>
      </c>
      <c r="N3683" s="76" t="str">
        <f t="shared" si="289"/>
        <v>0</v>
      </c>
      <c r="O3683" s="76" t="str">
        <f t="shared" si="285"/>
        <v/>
      </c>
      <c r="P3683" s="75" t="str">
        <f t="shared" si="286"/>
        <v/>
      </c>
      <c r="Q3683" s="77" t="str">
        <f t="shared" si="287"/>
        <v/>
      </c>
      <c r="R3683" s="77" t="str">
        <f t="shared" si="288"/>
        <v/>
      </c>
      <c r="S3683" s="77" t="str">
        <f>IF(O3683="","",IF(OR(VALUE(LEFT(O3683,2))&gt;IF(RIGHT(J3683,1)="M",7,19),AND(OR(LEFT(O3683,2)={"07","19"}),VALUE(RIGHT(O3683,2))&gt;15)),TRUE,FALSE))</f>
        <v/>
      </c>
      <c r="T3683" s="77" t="str">
        <f>IF(O3683="","",IF(OR(VALUE(LEFT(O3683,2))&gt;IF(RIGHT(J3683,1)="M",7,19),AND(OR(LEFT(O3683,2)={"07","19"}),VALUE(RIGHT(O3683,2))&gt;5)),TRUE,FALSE))</f>
        <v/>
      </c>
    </row>
    <row r="3684" spans="12:20" x14ac:dyDescent="0.25">
      <c r="L3684" s="75">
        <f>COUNTIF($B$2:B3684,B3684)</f>
        <v>0</v>
      </c>
      <c r="M3684" s="75">
        <f>COUNTIF($L$2:L3684,4)</f>
        <v>42</v>
      </c>
      <c r="N3684" s="76" t="str">
        <f t="shared" si="289"/>
        <v>0</v>
      </c>
      <c r="O3684" s="76" t="str">
        <f t="shared" si="285"/>
        <v/>
      </c>
      <c r="P3684" s="75" t="str">
        <f t="shared" si="286"/>
        <v/>
      </c>
      <c r="Q3684" s="77" t="str">
        <f t="shared" si="287"/>
        <v/>
      </c>
      <c r="R3684" s="77" t="str">
        <f t="shared" si="288"/>
        <v/>
      </c>
      <c r="S3684" s="77" t="str">
        <f>IF(O3684="","",IF(OR(VALUE(LEFT(O3684,2))&gt;IF(RIGHT(J3684,1)="M",7,19),AND(OR(LEFT(O3684,2)={"07","19"}),VALUE(RIGHT(O3684,2))&gt;15)),TRUE,FALSE))</f>
        <v/>
      </c>
      <c r="T3684" s="77" t="str">
        <f>IF(O3684="","",IF(OR(VALUE(LEFT(O3684,2))&gt;IF(RIGHT(J3684,1)="M",7,19),AND(OR(LEFT(O3684,2)={"07","19"}),VALUE(RIGHT(O3684,2))&gt;5)),TRUE,FALSE))</f>
        <v/>
      </c>
    </row>
    <row r="3685" spans="12:20" x14ac:dyDescent="0.25">
      <c r="L3685" s="75">
        <f>COUNTIF($B$2:B3685,B3685)</f>
        <v>0</v>
      </c>
      <c r="M3685" s="75">
        <f>COUNTIF($L$2:L3685,4)</f>
        <v>42</v>
      </c>
      <c r="N3685" s="76" t="str">
        <f t="shared" si="289"/>
        <v>0</v>
      </c>
      <c r="O3685" s="76" t="str">
        <f t="shared" si="285"/>
        <v/>
      </c>
      <c r="P3685" s="75" t="str">
        <f t="shared" si="286"/>
        <v/>
      </c>
      <c r="Q3685" s="77" t="str">
        <f t="shared" si="287"/>
        <v/>
      </c>
      <c r="R3685" s="77" t="str">
        <f t="shared" si="288"/>
        <v/>
      </c>
      <c r="S3685" s="77" t="str">
        <f>IF(O3685="","",IF(OR(VALUE(LEFT(O3685,2))&gt;IF(RIGHT(J3685,1)="M",7,19),AND(OR(LEFT(O3685,2)={"07","19"}),VALUE(RIGHT(O3685,2))&gt;15)),TRUE,FALSE))</f>
        <v/>
      </c>
      <c r="T3685" s="77" t="str">
        <f>IF(O3685="","",IF(OR(VALUE(LEFT(O3685,2))&gt;IF(RIGHT(J3685,1)="M",7,19),AND(OR(LEFT(O3685,2)={"07","19"}),VALUE(RIGHT(O3685,2))&gt;5)),TRUE,FALSE))</f>
        <v/>
      </c>
    </row>
    <row r="3686" spans="12:20" x14ac:dyDescent="0.25">
      <c r="L3686" s="75">
        <f>COUNTIF($B$2:B3686,B3686)</f>
        <v>0</v>
      </c>
      <c r="M3686" s="75">
        <f>COUNTIF($L$2:L3686,4)</f>
        <v>42</v>
      </c>
      <c r="N3686" s="76" t="str">
        <f t="shared" si="289"/>
        <v>0</v>
      </c>
      <c r="O3686" s="76" t="str">
        <f t="shared" si="285"/>
        <v/>
      </c>
      <c r="P3686" s="75" t="str">
        <f t="shared" si="286"/>
        <v/>
      </c>
      <c r="Q3686" s="77" t="str">
        <f t="shared" si="287"/>
        <v/>
      </c>
      <c r="R3686" s="77" t="str">
        <f t="shared" si="288"/>
        <v/>
      </c>
      <c r="S3686" s="77" t="str">
        <f>IF(O3686="","",IF(OR(VALUE(LEFT(O3686,2))&gt;IF(RIGHT(J3686,1)="M",7,19),AND(OR(LEFT(O3686,2)={"07","19"}),VALUE(RIGHT(O3686,2))&gt;15)),TRUE,FALSE))</f>
        <v/>
      </c>
      <c r="T3686" s="77" t="str">
        <f>IF(O3686="","",IF(OR(VALUE(LEFT(O3686,2))&gt;IF(RIGHT(J3686,1)="M",7,19),AND(OR(LEFT(O3686,2)={"07","19"}),VALUE(RIGHT(O3686,2))&gt;5)),TRUE,FALSE))</f>
        <v/>
      </c>
    </row>
    <row r="3687" spans="12:20" x14ac:dyDescent="0.25">
      <c r="L3687" s="75">
        <f>COUNTIF($B$2:B3687,B3687)</f>
        <v>0</v>
      </c>
      <c r="M3687" s="75">
        <f>COUNTIF($L$2:L3687,4)</f>
        <v>42</v>
      </c>
      <c r="N3687" s="76" t="str">
        <f t="shared" si="289"/>
        <v>0</v>
      </c>
      <c r="O3687" s="76" t="str">
        <f t="shared" si="285"/>
        <v/>
      </c>
      <c r="P3687" s="75" t="str">
        <f t="shared" si="286"/>
        <v/>
      </c>
      <c r="Q3687" s="77" t="str">
        <f t="shared" si="287"/>
        <v/>
      </c>
      <c r="R3687" s="77" t="str">
        <f t="shared" si="288"/>
        <v/>
      </c>
      <c r="S3687" s="77" t="str">
        <f>IF(O3687="","",IF(OR(VALUE(LEFT(O3687,2))&gt;IF(RIGHT(J3687,1)="M",7,19),AND(OR(LEFT(O3687,2)={"07","19"}),VALUE(RIGHT(O3687,2))&gt;15)),TRUE,FALSE))</f>
        <v/>
      </c>
      <c r="T3687" s="77" t="str">
        <f>IF(O3687="","",IF(OR(VALUE(LEFT(O3687,2))&gt;IF(RIGHT(J3687,1)="M",7,19),AND(OR(LEFT(O3687,2)={"07","19"}),VALUE(RIGHT(O3687,2))&gt;5)),TRUE,FALSE))</f>
        <v/>
      </c>
    </row>
    <row r="3688" spans="12:20" x14ac:dyDescent="0.25">
      <c r="L3688" s="75">
        <f>COUNTIF($B$2:B3688,B3688)</f>
        <v>0</v>
      </c>
      <c r="M3688" s="75">
        <f>COUNTIF($L$2:L3688,4)</f>
        <v>42</v>
      </c>
      <c r="N3688" s="76" t="str">
        <f t="shared" si="289"/>
        <v>0</v>
      </c>
      <c r="O3688" s="76" t="str">
        <f t="shared" si="285"/>
        <v/>
      </c>
      <c r="P3688" s="75" t="str">
        <f t="shared" si="286"/>
        <v/>
      </c>
      <c r="Q3688" s="77" t="str">
        <f t="shared" si="287"/>
        <v/>
      </c>
      <c r="R3688" s="77" t="str">
        <f t="shared" si="288"/>
        <v/>
      </c>
      <c r="S3688" s="77" t="str">
        <f>IF(O3688="","",IF(OR(VALUE(LEFT(O3688,2))&gt;IF(RIGHT(J3688,1)="M",7,19),AND(OR(LEFT(O3688,2)={"07","19"}),VALUE(RIGHT(O3688,2))&gt;15)),TRUE,FALSE))</f>
        <v/>
      </c>
      <c r="T3688" s="77" t="str">
        <f>IF(O3688="","",IF(OR(VALUE(LEFT(O3688,2))&gt;IF(RIGHT(J3688,1)="M",7,19),AND(OR(LEFT(O3688,2)={"07","19"}),VALUE(RIGHT(O3688,2))&gt;5)),TRUE,FALSE))</f>
        <v/>
      </c>
    </row>
    <row r="3689" spans="12:20" x14ac:dyDescent="0.25">
      <c r="L3689" s="75">
        <f>COUNTIF($B$2:B3689,B3689)</f>
        <v>0</v>
      </c>
      <c r="M3689" s="75">
        <f>COUNTIF($L$2:L3689,4)</f>
        <v>42</v>
      </c>
      <c r="N3689" s="76" t="str">
        <f t="shared" si="289"/>
        <v>0</v>
      </c>
      <c r="O3689" s="76" t="str">
        <f t="shared" si="285"/>
        <v/>
      </c>
      <c r="P3689" s="75" t="str">
        <f t="shared" si="286"/>
        <v/>
      </c>
      <c r="Q3689" s="77" t="str">
        <f t="shared" si="287"/>
        <v/>
      </c>
      <c r="R3689" s="77" t="str">
        <f t="shared" si="288"/>
        <v/>
      </c>
      <c r="S3689" s="77" t="str">
        <f>IF(O3689="","",IF(OR(VALUE(LEFT(O3689,2))&gt;IF(RIGHT(J3689,1)="M",7,19),AND(OR(LEFT(O3689,2)={"07","19"}),VALUE(RIGHT(O3689,2))&gt;15)),TRUE,FALSE))</f>
        <v/>
      </c>
      <c r="T3689" s="77" t="str">
        <f>IF(O3689="","",IF(OR(VALUE(LEFT(O3689,2))&gt;IF(RIGHT(J3689,1)="M",7,19),AND(OR(LEFT(O3689,2)={"07","19"}),VALUE(RIGHT(O3689,2))&gt;5)),TRUE,FALSE))</f>
        <v/>
      </c>
    </row>
    <row r="3690" spans="12:20" x14ac:dyDescent="0.25">
      <c r="L3690" s="75">
        <f>COUNTIF($B$2:B3690,B3690)</f>
        <v>0</v>
      </c>
      <c r="M3690" s="75">
        <f>COUNTIF($L$2:L3690,4)</f>
        <v>42</v>
      </c>
      <c r="N3690" s="76" t="str">
        <f t="shared" si="289"/>
        <v>0</v>
      </c>
      <c r="O3690" s="76" t="str">
        <f t="shared" si="285"/>
        <v/>
      </c>
      <c r="P3690" s="75" t="str">
        <f t="shared" si="286"/>
        <v/>
      </c>
      <c r="Q3690" s="77" t="str">
        <f t="shared" si="287"/>
        <v/>
      </c>
      <c r="R3690" s="77" t="str">
        <f t="shared" si="288"/>
        <v/>
      </c>
      <c r="S3690" s="77" t="str">
        <f>IF(O3690="","",IF(OR(VALUE(LEFT(O3690,2))&gt;IF(RIGHT(J3690,1)="M",7,19),AND(OR(LEFT(O3690,2)={"07","19"}),VALUE(RIGHT(O3690,2))&gt;15)),TRUE,FALSE))</f>
        <v/>
      </c>
      <c r="T3690" s="77" t="str">
        <f>IF(O3690="","",IF(OR(VALUE(LEFT(O3690,2))&gt;IF(RIGHT(J3690,1)="M",7,19),AND(OR(LEFT(O3690,2)={"07","19"}),VALUE(RIGHT(O3690,2))&gt;5)),TRUE,FALSE))</f>
        <v/>
      </c>
    </row>
    <row r="3691" spans="12:20" x14ac:dyDescent="0.25">
      <c r="L3691" s="75">
        <f>COUNTIF($B$2:B3691,B3691)</f>
        <v>0</v>
      </c>
      <c r="M3691" s="75">
        <f>COUNTIF($L$2:L3691,4)</f>
        <v>42</v>
      </c>
      <c r="N3691" s="76" t="str">
        <f t="shared" si="289"/>
        <v>0</v>
      </c>
      <c r="O3691" s="76" t="str">
        <f t="shared" si="285"/>
        <v/>
      </c>
      <c r="P3691" s="75" t="str">
        <f t="shared" si="286"/>
        <v/>
      </c>
      <c r="Q3691" s="77" t="str">
        <f t="shared" si="287"/>
        <v/>
      </c>
      <c r="R3691" s="77" t="str">
        <f t="shared" si="288"/>
        <v/>
      </c>
      <c r="S3691" s="77" t="str">
        <f>IF(O3691="","",IF(OR(VALUE(LEFT(O3691,2))&gt;IF(RIGHT(J3691,1)="M",7,19),AND(OR(LEFT(O3691,2)={"07","19"}),VALUE(RIGHT(O3691,2))&gt;15)),TRUE,FALSE))</f>
        <v/>
      </c>
      <c r="T3691" s="77" t="str">
        <f>IF(O3691="","",IF(OR(VALUE(LEFT(O3691,2))&gt;IF(RIGHT(J3691,1)="M",7,19),AND(OR(LEFT(O3691,2)={"07","19"}),VALUE(RIGHT(O3691,2))&gt;5)),TRUE,FALSE))</f>
        <v/>
      </c>
    </row>
    <row r="3692" spans="12:20" x14ac:dyDescent="0.25">
      <c r="L3692" s="75">
        <f>COUNTIF($B$2:B3692,B3692)</f>
        <v>0</v>
      </c>
      <c r="M3692" s="75">
        <f>COUNTIF($L$2:L3692,4)</f>
        <v>42</v>
      </c>
      <c r="N3692" s="76" t="str">
        <f t="shared" si="289"/>
        <v>0</v>
      </c>
      <c r="O3692" s="76" t="str">
        <f t="shared" si="285"/>
        <v/>
      </c>
      <c r="P3692" s="75" t="str">
        <f t="shared" si="286"/>
        <v/>
      </c>
      <c r="Q3692" s="77" t="str">
        <f t="shared" si="287"/>
        <v/>
      </c>
      <c r="R3692" s="77" t="str">
        <f t="shared" si="288"/>
        <v/>
      </c>
      <c r="S3692" s="77" t="str">
        <f>IF(O3692="","",IF(OR(VALUE(LEFT(O3692,2))&gt;IF(RIGHT(J3692,1)="M",7,19),AND(OR(LEFT(O3692,2)={"07","19"}),VALUE(RIGHT(O3692,2))&gt;15)),TRUE,FALSE))</f>
        <v/>
      </c>
      <c r="T3692" s="77" t="str">
        <f>IF(O3692="","",IF(OR(VALUE(LEFT(O3692,2))&gt;IF(RIGHT(J3692,1)="M",7,19),AND(OR(LEFT(O3692,2)={"07","19"}),VALUE(RIGHT(O3692,2))&gt;5)),TRUE,FALSE))</f>
        <v/>
      </c>
    </row>
    <row r="3693" spans="12:20" x14ac:dyDescent="0.25">
      <c r="L3693" s="75">
        <f>COUNTIF($B$2:B3693,B3693)</f>
        <v>0</v>
      </c>
      <c r="M3693" s="75">
        <f>COUNTIF($L$2:L3693,4)</f>
        <v>42</v>
      </c>
      <c r="N3693" s="76" t="str">
        <f t="shared" si="289"/>
        <v>0</v>
      </c>
      <c r="O3693" s="76" t="str">
        <f t="shared" si="285"/>
        <v/>
      </c>
      <c r="P3693" s="75" t="str">
        <f t="shared" si="286"/>
        <v/>
      </c>
      <c r="Q3693" s="77" t="str">
        <f t="shared" si="287"/>
        <v/>
      </c>
      <c r="R3693" s="77" t="str">
        <f t="shared" si="288"/>
        <v/>
      </c>
      <c r="S3693" s="77" t="str">
        <f>IF(O3693="","",IF(OR(VALUE(LEFT(O3693,2))&gt;IF(RIGHT(J3693,1)="M",7,19),AND(OR(LEFT(O3693,2)={"07","19"}),VALUE(RIGHT(O3693,2))&gt;15)),TRUE,FALSE))</f>
        <v/>
      </c>
      <c r="T3693" s="77" t="str">
        <f>IF(O3693="","",IF(OR(VALUE(LEFT(O3693,2))&gt;IF(RIGHT(J3693,1)="M",7,19),AND(OR(LEFT(O3693,2)={"07","19"}),VALUE(RIGHT(O3693,2))&gt;5)),TRUE,FALSE))</f>
        <v/>
      </c>
    </row>
    <row r="3694" spans="12:20" x14ac:dyDescent="0.25">
      <c r="L3694" s="75">
        <f>COUNTIF($B$2:B3694,B3694)</f>
        <v>0</v>
      </c>
      <c r="M3694" s="75">
        <f>COUNTIF($L$2:L3694,4)</f>
        <v>42</v>
      </c>
      <c r="N3694" s="76" t="str">
        <f t="shared" si="289"/>
        <v>0</v>
      </c>
      <c r="O3694" s="76" t="str">
        <f t="shared" si="285"/>
        <v/>
      </c>
      <c r="P3694" s="75" t="str">
        <f t="shared" si="286"/>
        <v/>
      </c>
      <c r="Q3694" s="77" t="str">
        <f t="shared" si="287"/>
        <v/>
      </c>
      <c r="R3694" s="77" t="str">
        <f t="shared" si="288"/>
        <v/>
      </c>
      <c r="S3694" s="77" t="str">
        <f>IF(O3694="","",IF(OR(VALUE(LEFT(O3694,2))&gt;IF(RIGHT(J3694,1)="M",7,19),AND(OR(LEFT(O3694,2)={"07","19"}),VALUE(RIGHT(O3694,2))&gt;15)),TRUE,FALSE))</f>
        <v/>
      </c>
      <c r="T3694" s="77" t="str">
        <f>IF(O3694="","",IF(OR(VALUE(LEFT(O3694,2))&gt;IF(RIGHT(J3694,1)="M",7,19),AND(OR(LEFT(O3694,2)={"07","19"}),VALUE(RIGHT(O3694,2))&gt;5)),TRUE,FALSE))</f>
        <v/>
      </c>
    </row>
    <row r="3695" spans="12:20" x14ac:dyDescent="0.25">
      <c r="L3695" s="75">
        <f>COUNTIF($B$2:B3695,B3695)</f>
        <v>0</v>
      </c>
      <c r="M3695" s="75">
        <f>COUNTIF($L$2:L3695,4)</f>
        <v>42</v>
      </c>
      <c r="N3695" s="76" t="str">
        <f t="shared" si="289"/>
        <v>0</v>
      </c>
      <c r="O3695" s="76" t="str">
        <f t="shared" si="285"/>
        <v/>
      </c>
      <c r="P3695" s="75" t="str">
        <f t="shared" si="286"/>
        <v/>
      </c>
      <c r="Q3695" s="77" t="str">
        <f t="shared" si="287"/>
        <v/>
      </c>
      <c r="R3695" s="77" t="str">
        <f t="shared" si="288"/>
        <v/>
      </c>
      <c r="S3695" s="77" t="str">
        <f>IF(O3695="","",IF(OR(VALUE(LEFT(O3695,2))&gt;IF(RIGHT(J3695,1)="M",7,19),AND(OR(LEFT(O3695,2)={"07","19"}),VALUE(RIGHT(O3695,2))&gt;15)),TRUE,FALSE))</f>
        <v/>
      </c>
      <c r="T3695" s="77" t="str">
        <f>IF(O3695="","",IF(OR(VALUE(LEFT(O3695,2))&gt;IF(RIGHT(J3695,1)="M",7,19),AND(OR(LEFT(O3695,2)={"07","19"}),VALUE(RIGHT(O3695,2))&gt;5)),TRUE,FALSE))</f>
        <v/>
      </c>
    </row>
    <row r="3696" spans="12:20" x14ac:dyDescent="0.25">
      <c r="L3696" s="75">
        <f>COUNTIF($B$2:B3696,B3696)</f>
        <v>0</v>
      </c>
      <c r="M3696" s="75">
        <f>COUNTIF($L$2:L3696,4)</f>
        <v>42</v>
      </c>
      <c r="N3696" s="76" t="str">
        <f t="shared" si="289"/>
        <v>0</v>
      </c>
      <c r="O3696" s="76" t="str">
        <f t="shared" si="285"/>
        <v/>
      </c>
      <c r="P3696" s="75" t="str">
        <f t="shared" si="286"/>
        <v/>
      </c>
      <c r="Q3696" s="77" t="str">
        <f t="shared" si="287"/>
        <v/>
      </c>
      <c r="R3696" s="77" t="str">
        <f t="shared" si="288"/>
        <v/>
      </c>
      <c r="S3696" s="77" t="str">
        <f>IF(O3696="","",IF(OR(VALUE(LEFT(O3696,2))&gt;IF(RIGHT(J3696,1)="M",7,19),AND(OR(LEFT(O3696,2)={"07","19"}),VALUE(RIGHT(O3696,2))&gt;15)),TRUE,FALSE))</f>
        <v/>
      </c>
      <c r="T3696" s="77" t="str">
        <f>IF(O3696="","",IF(OR(VALUE(LEFT(O3696,2))&gt;IF(RIGHT(J3696,1)="M",7,19),AND(OR(LEFT(O3696,2)={"07","19"}),VALUE(RIGHT(O3696,2))&gt;5)),TRUE,FALSE))</f>
        <v/>
      </c>
    </row>
    <row r="3697" spans="12:20" x14ac:dyDescent="0.25">
      <c r="L3697" s="75">
        <f>COUNTIF($B$2:B3697,B3697)</f>
        <v>0</v>
      </c>
      <c r="M3697" s="75">
        <f>COUNTIF($L$2:L3697,4)</f>
        <v>42</v>
      </c>
      <c r="N3697" s="76" t="str">
        <f t="shared" si="289"/>
        <v>0</v>
      </c>
      <c r="O3697" s="76" t="str">
        <f t="shared" si="285"/>
        <v/>
      </c>
      <c r="P3697" s="75" t="str">
        <f t="shared" si="286"/>
        <v/>
      </c>
      <c r="Q3697" s="77" t="str">
        <f t="shared" si="287"/>
        <v/>
      </c>
      <c r="R3697" s="77" t="str">
        <f t="shared" si="288"/>
        <v/>
      </c>
      <c r="S3697" s="77" t="str">
        <f>IF(O3697="","",IF(OR(VALUE(LEFT(O3697,2))&gt;IF(RIGHT(J3697,1)="M",7,19),AND(OR(LEFT(O3697,2)={"07","19"}),VALUE(RIGHT(O3697,2))&gt;15)),TRUE,FALSE))</f>
        <v/>
      </c>
      <c r="T3697" s="77" t="str">
        <f>IF(O3697="","",IF(OR(VALUE(LEFT(O3697,2))&gt;IF(RIGHT(J3697,1)="M",7,19),AND(OR(LEFT(O3697,2)={"07","19"}),VALUE(RIGHT(O3697,2))&gt;5)),TRUE,FALSE))</f>
        <v/>
      </c>
    </row>
    <row r="3698" spans="12:20" x14ac:dyDescent="0.25">
      <c r="L3698" s="75">
        <f>COUNTIF($B$2:B3698,B3698)</f>
        <v>0</v>
      </c>
      <c r="M3698" s="75">
        <f>COUNTIF($L$2:L3698,4)</f>
        <v>42</v>
      </c>
      <c r="N3698" s="76" t="str">
        <f t="shared" si="289"/>
        <v>0</v>
      </c>
      <c r="O3698" s="76" t="str">
        <f t="shared" si="285"/>
        <v/>
      </c>
      <c r="P3698" s="75" t="str">
        <f t="shared" si="286"/>
        <v/>
      </c>
      <c r="Q3698" s="77" t="str">
        <f t="shared" si="287"/>
        <v/>
      </c>
      <c r="R3698" s="77" t="str">
        <f t="shared" si="288"/>
        <v/>
      </c>
      <c r="S3698" s="77" t="str">
        <f>IF(O3698="","",IF(OR(VALUE(LEFT(O3698,2))&gt;IF(RIGHT(J3698,1)="M",7,19),AND(OR(LEFT(O3698,2)={"07","19"}),VALUE(RIGHT(O3698,2))&gt;15)),TRUE,FALSE))</f>
        <v/>
      </c>
      <c r="T3698" s="77" t="str">
        <f>IF(O3698="","",IF(OR(VALUE(LEFT(O3698,2))&gt;IF(RIGHT(J3698,1)="M",7,19),AND(OR(LEFT(O3698,2)={"07","19"}),VALUE(RIGHT(O3698,2))&gt;5)),TRUE,FALSE))</f>
        <v/>
      </c>
    </row>
    <row r="3699" spans="12:20" x14ac:dyDescent="0.25">
      <c r="L3699" s="75">
        <f>COUNTIF($B$2:B3699,B3699)</f>
        <v>0</v>
      </c>
      <c r="M3699" s="75">
        <f>COUNTIF($L$2:L3699,4)</f>
        <v>42</v>
      </c>
      <c r="N3699" s="76" t="str">
        <f t="shared" si="289"/>
        <v>0</v>
      </c>
      <c r="O3699" s="76" t="str">
        <f t="shared" si="285"/>
        <v/>
      </c>
      <c r="P3699" s="75" t="str">
        <f t="shared" si="286"/>
        <v/>
      </c>
      <c r="Q3699" s="77" t="str">
        <f t="shared" si="287"/>
        <v/>
      </c>
      <c r="R3699" s="77" t="str">
        <f t="shared" si="288"/>
        <v/>
      </c>
      <c r="S3699" s="77" t="str">
        <f>IF(O3699="","",IF(OR(VALUE(LEFT(O3699,2))&gt;IF(RIGHT(J3699,1)="M",7,19),AND(OR(LEFT(O3699,2)={"07","19"}),VALUE(RIGHT(O3699,2))&gt;15)),TRUE,FALSE))</f>
        <v/>
      </c>
      <c r="T3699" s="77" t="str">
        <f>IF(O3699="","",IF(OR(VALUE(LEFT(O3699,2))&gt;IF(RIGHT(J3699,1)="M",7,19),AND(OR(LEFT(O3699,2)={"07","19"}),VALUE(RIGHT(O3699,2))&gt;5)),TRUE,FALSE))</f>
        <v/>
      </c>
    </row>
    <row r="3700" spans="12:20" x14ac:dyDescent="0.25">
      <c r="L3700" s="75">
        <f>COUNTIF($B$2:B3700,B3700)</f>
        <v>0</v>
      </c>
      <c r="M3700" s="75">
        <f>COUNTIF($L$2:L3700,4)</f>
        <v>42</v>
      </c>
      <c r="N3700" s="76" t="str">
        <f t="shared" si="289"/>
        <v>0</v>
      </c>
      <c r="O3700" s="76" t="str">
        <f t="shared" si="285"/>
        <v/>
      </c>
      <c r="P3700" s="75" t="str">
        <f t="shared" si="286"/>
        <v/>
      </c>
      <c r="Q3700" s="77" t="str">
        <f t="shared" si="287"/>
        <v/>
      </c>
      <c r="R3700" s="77" t="str">
        <f t="shared" si="288"/>
        <v/>
      </c>
      <c r="S3700" s="77" t="str">
        <f>IF(O3700="","",IF(OR(VALUE(LEFT(O3700,2))&gt;IF(RIGHT(J3700,1)="M",7,19),AND(OR(LEFT(O3700,2)={"07","19"}),VALUE(RIGHT(O3700,2))&gt;15)),TRUE,FALSE))</f>
        <v/>
      </c>
      <c r="T3700" s="77" t="str">
        <f>IF(O3700="","",IF(OR(VALUE(LEFT(O3700,2))&gt;IF(RIGHT(J3700,1)="M",7,19),AND(OR(LEFT(O3700,2)={"07","19"}),VALUE(RIGHT(O3700,2))&gt;5)),TRUE,FALSE))</f>
        <v/>
      </c>
    </row>
    <row r="3701" spans="12:20" x14ac:dyDescent="0.25">
      <c r="L3701" s="75">
        <f>COUNTIF($B$2:B3701,B3701)</f>
        <v>0</v>
      </c>
      <c r="M3701" s="75">
        <f>COUNTIF($L$2:L3701,4)</f>
        <v>42</v>
      </c>
      <c r="N3701" s="76" t="str">
        <f t="shared" si="289"/>
        <v>0</v>
      </c>
      <c r="O3701" s="76" t="str">
        <f t="shared" si="285"/>
        <v/>
      </c>
      <c r="P3701" s="75" t="str">
        <f t="shared" si="286"/>
        <v/>
      </c>
      <c r="Q3701" s="77" t="str">
        <f t="shared" si="287"/>
        <v/>
      </c>
      <c r="R3701" s="77" t="str">
        <f t="shared" si="288"/>
        <v/>
      </c>
      <c r="S3701" s="77" t="str">
        <f>IF(O3701="","",IF(OR(VALUE(LEFT(O3701,2))&gt;IF(RIGHT(J3701,1)="M",7,19),AND(OR(LEFT(O3701,2)={"07","19"}),VALUE(RIGHT(O3701,2))&gt;15)),TRUE,FALSE))</f>
        <v/>
      </c>
      <c r="T3701" s="77" t="str">
        <f>IF(O3701="","",IF(OR(VALUE(LEFT(O3701,2))&gt;IF(RIGHT(J3701,1)="M",7,19),AND(OR(LEFT(O3701,2)={"07","19"}),VALUE(RIGHT(O3701,2))&gt;5)),TRUE,FALSE))</f>
        <v/>
      </c>
    </row>
    <row r="3702" spans="12:20" x14ac:dyDescent="0.25">
      <c r="L3702" s="75">
        <f>COUNTIF($B$2:B3702,B3702)</f>
        <v>0</v>
      </c>
      <c r="M3702" s="75">
        <f>COUNTIF($L$2:L3702,4)</f>
        <v>42</v>
      </c>
      <c r="N3702" s="76" t="str">
        <f t="shared" si="289"/>
        <v>0</v>
      </c>
      <c r="O3702" s="76" t="str">
        <f t="shared" si="285"/>
        <v/>
      </c>
      <c r="P3702" s="75" t="str">
        <f t="shared" si="286"/>
        <v/>
      </c>
      <c r="Q3702" s="77" t="str">
        <f t="shared" si="287"/>
        <v/>
      </c>
      <c r="R3702" s="77" t="str">
        <f t="shared" si="288"/>
        <v/>
      </c>
      <c r="S3702" s="77" t="str">
        <f>IF(O3702="","",IF(OR(VALUE(LEFT(O3702,2))&gt;IF(RIGHT(J3702,1)="M",7,19),AND(OR(LEFT(O3702,2)={"07","19"}),VALUE(RIGHT(O3702,2))&gt;15)),TRUE,FALSE))</f>
        <v/>
      </c>
      <c r="T3702" s="77" t="str">
        <f>IF(O3702="","",IF(OR(VALUE(LEFT(O3702,2))&gt;IF(RIGHT(J3702,1)="M",7,19),AND(OR(LEFT(O3702,2)={"07","19"}),VALUE(RIGHT(O3702,2))&gt;5)),TRUE,FALSE))</f>
        <v/>
      </c>
    </row>
    <row r="3703" spans="12:20" x14ac:dyDescent="0.25">
      <c r="L3703" s="75">
        <f>COUNTIF($B$2:B3703,B3703)</f>
        <v>0</v>
      </c>
      <c r="M3703" s="75">
        <f>COUNTIF($L$2:L3703,4)</f>
        <v>42</v>
      </c>
      <c r="N3703" s="76" t="str">
        <f t="shared" si="289"/>
        <v>0</v>
      </c>
      <c r="O3703" s="76" t="str">
        <f t="shared" si="285"/>
        <v/>
      </c>
      <c r="P3703" s="75" t="str">
        <f t="shared" si="286"/>
        <v/>
      </c>
      <c r="Q3703" s="77" t="str">
        <f t="shared" si="287"/>
        <v/>
      </c>
      <c r="R3703" s="77" t="str">
        <f t="shared" si="288"/>
        <v/>
      </c>
      <c r="S3703" s="77" t="str">
        <f>IF(O3703="","",IF(OR(VALUE(LEFT(O3703,2))&gt;IF(RIGHT(J3703,1)="M",7,19),AND(OR(LEFT(O3703,2)={"07","19"}),VALUE(RIGHT(O3703,2))&gt;15)),TRUE,FALSE))</f>
        <v/>
      </c>
      <c r="T3703" s="77" t="str">
        <f>IF(O3703="","",IF(OR(VALUE(LEFT(O3703,2))&gt;IF(RIGHT(J3703,1)="M",7,19),AND(OR(LEFT(O3703,2)={"07","19"}),VALUE(RIGHT(O3703,2))&gt;5)),TRUE,FALSE))</f>
        <v/>
      </c>
    </row>
    <row r="3704" spans="12:20" x14ac:dyDescent="0.25">
      <c r="L3704" s="75">
        <f>COUNTIF($B$2:B3704,B3704)</f>
        <v>0</v>
      </c>
      <c r="M3704" s="75">
        <f>COUNTIF($L$2:L3704,4)</f>
        <v>42</v>
      </c>
      <c r="N3704" s="76" t="str">
        <f t="shared" si="289"/>
        <v>0</v>
      </c>
      <c r="O3704" s="76" t="str">
        <f t="shared" si="285"/>
        <v/>
      </c>
      <c r="P3704" s="75" t="str">
        <f t="shared" si="286"/>
        <v/>
      </c>
      <c r="Q3704" s="77" t="str">
        <f t="shared" si="287"/>
        <v/>
      </c>
      <c r="R3704" s="77" t="str">
        <f t="shared" si="288"/>
        <v/>
      </c>
      <c r="S3704" s="77" t="str">
        <f>IF(O3704="","",IF(OR(VALUE(LEFT(O3704,2))&gt;IF(RIGHT(J3704,1)="M",7,19),AND(OR(LEFT(O3704,2)={"07","19"}),VALUE(RIGHT(O3704,2))&gt;15)),TRUE,FALSE))</f>
        <v/>
      </c>
      <c r="T3704" s="77" t="str">
        <f>IF(O3704="","",IF(OR(VALUE(LEFT(O3704,2))&gt;IF(RIGHT(J3704,1)="M",7,19),AND(OR(LEFT(O3704,2)={"07","19"}),VALUE(RIGHT(O3704,2))&gt;5)),TRUE,FALSE))</f>
        <v/>
      </c>
    </row>
    <row r="3705" spans="12:20" x14ac:dyDescent="0.25">
      <c r="L3705" s="75">
        <f>COUNTIF($B$2:B3705,B3705)</f>
        <v>0</v>
      </c>
      <c r="M3705" s="75">
        <f>COUNTIF($L$2:L3705,4)</f>
        <v>42</v>
      </c>
      <c r="N3705" s="76" t="str">
        <f t="shared" si="289"/>
        <v>0</v>
      </c>
      <c r="O3705" s="76" t="str">
        <f t="shared" si="285"/>
        <v/>
      </c>
      <c r="P3705" s="75" t="str">
        <f t="shared" si="286"/>
        <v/>
      </c>
      <c r="Q3705" s="77" t="str">
        <f t="shared" si="287"/>
        <v/>
      </c>
      <c r="R3705" s="77" t="str">
        <f t="shared" si="288"/>
        <v/>
      </c>
      <c r="S3705" s="77" t="str">
        <f>IF(O3705="","",IF(OR(VALUE(LEFT(O3705,2))&gt;IF(RIGHT(J3705,1)="M",7,19),AND(OR(LEFT(O3705,2)={"07","19"}),VALUE(RIGHT(O3705,2))&gt;15)),TRUE,FALSE))</f>
        <v/>
      </c>
      <c r="T3705" s="77" t="str">
        <f>IF(O3705="","",IF(OR(VALUE(LEFT(O3705,2))&gt;IF(RIGHT(J3705,1)="M",7,19),AND(OR(LEFT(O3705,2)={"07","19"}),VALUE(RIGHT(O3705,2))&gt;5)),TRUE,FALSE))</f>
        <v/>
      </c>
    </row>
    <row r="3706" spans="12:20" x14ac:dyDescent="0.25">
      <c r="L3706" s="75">
        <f>COUNTIF($B$2:B3706,B3706)</f>
        <v>0</v>
      </c>
      <c r="M3706" s="75">
        <f>COUNTIF($L$2:L3706,4)</f>
        <v>42</v>
      </c>
      <c r="N3706" s="76" t="str">
        <f t="shared" si="289"/>
        <v>0</v>
      </c>
      <c r="O3706" s="76" t="str">
        <f t="shared" si="285"/>
        <v/>
      </c>
      <c r="P3706" s="75" t="str">
        <f t="shared" si="286"/>
        <v/>
      </c>
      <c r="Q3706" s="77" t="str">
        <f t="shared" si="287"/>
        <v/>
      </c>
      <c r="R3706" s="77" t="str">
        <f t="shared" si="288"/>
        <v/>
      </c>
      <c r="S3706" s="77" t="str">
        <f>IF(O3706="","",IF(OR(VALUE(LEFT(O3706,2))&gt;IF(RIGHT(J3706,1)="M",7,19),AND(OR(LEFT(O3706,2)={"07","19"}),VALUE(RIGHT(O3706,2))&gt;15)),TRUE,FALSE))</f>
        <v/>
      </c>
      <c r="T3706" s="77" t="str">
        <f>IF(O3706="","",IF(OR(VALUE(LEFT(O3706,2))&gt;IF(RIGHT(J3706,1)="M",7,19),AND(OR(LEFT(O3706,2)={"07","19"}),VALUE(RIGHT(O3706,2))&gt;5)),TRUE,FALSE))</f>
        <v/>
      </c>
    </row>
    <row r="3707" spans="12:20" x14ac:dyDescent="0.25">
      <c r="L3707" s="75">
        <f>COUNTIF($B$2:B3707,B3707)</f>
        <v>0</v>
      </c>
      <c r="M3707" s="75">
        <f>COUNTIF($L$2:L3707,4)</f>
        <v>42</v>
      </c>
      <c r="N3707" s="76" t="str">
        <f t="shared" si="289"/>
        <v>0</v>
      </c>
      <c r="O3707" s="76" t="str">
        <f t="shared" si="285"/>
        <v/>
      </c>
      <c r="P3707" s="75" t="str">
        <f t="shared" si="286"/>
        <v/>
      </c>
      <c r="Q3707" s="77" t="str">
        <f t="shared" si="287"/>
        <v/>
      </c>
      <c r="R3707" s="77" t="str">
        <f t="shared" si="288"/>
        <v/>
      </c>
      <c r="S3707" s="77" t="str">
        <f>IF(O3707="","",IF(OR(VALUE(LEFT(O3707,2))&gt;IF(RIGHT(J3707,1)="M",7,19),AND(OR(LEFT(O3707,2)={"07","19"}),VALUE(RIGHT(O3707,2))&gt;15)),TRUE,FALSE))</f>
        <v/>
      </c>
      <c r="T3707" s="77" t="str">
        <f>IF(O3707="","",IF(OR(VALUE(LEFT(O3707,2))&gt;IF(RIGHT(J3707,1)="M",7,19),AND(OR(LEFT(O3707,2)={"07","19"}),VALUE(RIGHT(O3707,2))&gt;5)),TRUE,FALSE))</f>
        <v/>
      </c>
    </row>
    <row r="3708" spans="12:20" x14ac:dyDescent="0.25">
      <c r="L3708" s="75">
        <f>COUNTIF($B$2:B3708,B3708)</f>
        <v>0</v>
      </c>
      <c r="M3708" s="75">
        <f>COUNTIF($L$2:L3708,4)</f>
        <v>42</v>
      </c>
      <c r="N3708" s="76" t="str">
        <f t="shared" si="289"/>
        <v>0</v>
      </c>
      <c r="O3708" s="76" t="str">
        <f t="shared" si="285"/>
        <v/>
      </c>
      <c r="P3708" s="75" t="str">
        <f t="shared" si="286"/>
        <v/>
      </c>
      <c r="Q3708" s="77" t="str">
        <f t="shared" si="287"/>
        <v/>
      </c>
      <c r="R3708" s="77" t="str">
        <f t="shared" si="288"/>
        <v/>
      </c>
      <c r="S3708" s="77" t="str">
        <f>IF(O3708="","",IF(OR(VALUE(LEFT(O3708,2))&gt;IF(RIGHT(J3708,1)="M",7,19),AND(OR(LEFT(O3708,2)={"07","19"}),VALUE(RIGHT(O3708,2))&gt;15)),TRUE,FALSE))</f>
        <v/>
      </c>
      <c r="T3708" s="77" t="str">
        <f>IF(O3708="","",IF(OR(VALUE(LEFT(O3708,2))&gt;IF(RIGHT(J3708,1)="M",7,19),AND(OR(LEFT(O3708,2)={"07","19"}),VALUE(RIGHT(O3708,2))&gt;5)),TRUE,FALSE))</f>
        <v/>
      </c>
    </row>
    <row r="3709" spans="12:20" x14ac:dyDescent="0.25">
      <c r="L3709" s="75">
        <f>COUNTIF($B$2:B3709,B3709)</f>
        <v>0</v>
      </c>
      <c r="M3709" s="75">
        <f>COUNTIF($L$2:L3709,4)</f>
        <v>42</v>
      </c>
      <c r="N3709" s="76" t="str">
        <f t="shared" si="289"/>
        <v>0</v>
      </c>
      <c r="O3709" s="76" t="str">
        <f t="shared" si="285"/>
        <v/>
      </c>
      <c r="P3709" s="75" t="str">
        <f t="shared" si="286"/>
        <v/>
      </c>
      <c r="Q3709" s="77" t="str">
        <f t="shared" si="287"/>
        <v/>
      </c>
      <c r="R3709" s="77" t="str">
        <f t="shared" si="288"/>
        <v/>
      </c>
      <c r="S3709" s="77" t="str">
        <f>IF(O3709="","",IF(OR(VALUE(LEFT(O3709,2))&gt;IF(RIGHT(J3709,1)="M",7,19),AND(OR(LEFT(O3709,2)={"07","19"}),VALUE(RIGHT(O3709,2))&gt;15)),TRUE,FALSE))</f>
        <v/>
      </c>
      <c r="T3709" s="77" t="str">
        <f>IF(O3709="","",IF(OR(VALUE(LEFT(O3709,2))&gt;IF(RIGHT(J3709,1)="M",7,19),AND(OR(LEFT(O3709,2)={"07","19"}),VALUE(RIGHT(O3709,2))&gt;5)),TRUE,FALSE))</f>
        <v/>
      </c>
    </row>
    <row r="3710" spans="12:20" x14ac:dyDescent="0.25">
      <c r="L3710" s="75">
        <f>COUNTIF($B$2:B3710,B3710)</f>
        <v>0</v>
      </c>
      <c r="M3710" s="75">
        <f>COUNTIF($L$2:L3710,4)</f>
        <v>42</v>
      </c>
      <c r="N3710" s="76" t="str">
        <f t="shared" si="289"/>
        <v>0</v>
      </c>
      <c r="O3710" s="76" t="str">
        <f t="shared" si="285"/>
        <v/>
      </c>
      <c r="P3710" s="75" t="str">
        <f t="shared" si="286"/>
        <v/>
      </c>
      <c r="Q3710" s="77" t="str">
        <f t="shared" si="287"/>
        <v/>
      </c>
      <c r="R3710" s="77" t="str">
        <f t="shared" si="288"/>
        <v/>
      </c>
      <c r="S3710" s="77" t="str">
        <f>IF(O3710="","",IF(OR(VALUE(LEFT(O3710,2))&gt;IF(RIGHT(J3710,1)="M",7,19),AND(OR(LEFT(O3710,2)={"07","19"}),VALUE(RIGHT(O3710,2))&gt;15)),TRUE,FALSE))</f>
        <v/>
      </c>
      <c r="T3710" s="77" t="str">
        <f>IF(O3710="","",IF(OR(VALUE(LEFT(O3710,2))&gt;IF(RIGHT(J3710,1)="M",7,19),AND(OR(LEFT(O3710,2)={"07","19"}),VALUE(RIGHT(O3710,2))&gt;5)),TRUE,FALSE))</f>
        <v/>
      </c>
    </row>
    <row r="3711" spans="12:20" x14ac:dyDescent="0.25">
      <c r="L3711" s="75">
        <f>COUNTIF($B$2:B3711,B3711)</f>
        <v>0</v>
      </c>
      <c r="M3711" s="75">
        <f>COUNTIF($L$2:L3711,4)</f>
        <v>42</v>
      </c>
      <c r="N3711" s="76" t="str">
        <f t="shared" si="289"/>
        <v>0</v>
      </c>
      <c r="O3711" s="76" t="str">
        <f t="shared" si="285"/>
        <v/>
      </c>
      <c r="P3711" s="75" t="str">
        <f t="shared" si="286"/>
        <v/>
      </c>
      <c r="Q3711" s="77" t="str">
        <f t="shared" si="287"/>
        <v/>
      </c>
      <c r="R3711" s="77" t="str">
        <f t="shared" si="288"/>
        <v/>
      </c>
      <c r="S3711" s="77" t="str">
        <f>IF(O3711="","",IF(OR(VALUE(LEFT(O3711,2))&gt;IF(RIGHT(J3711,1)="M",7,19),AND(OR(LEFT(O3711,2)={"07","19"}),VALUE(RIGHT(O3711,2))&gt;15)),TRUE,FALSE))</f>
        <v/>
      </c>
      <c r="T3711" s="77" t="str">
        <f>IF(O3711="","",IF(OR(VALUE(LEFT(O3711,2))&gt;IF(RIGHT(J3711,1)="M",7,19),AND(OR(LEFT(O3711,2)={"07","19"}),VALUE(RIGHT(O3711,2))&gt;5)),TRUE,FALSE))</f>
        <v/>
      </c>
    </row>
    <row r="3712" spans="12:20" x14ac:dyDescent="0.25">
      <c r="L3712" s="75">
        <f>COUNTIF($B$2:B3712,B3712)</f>
        <v>0</v>
      </c>
      <c r="M3712" s="75">
        <f>COUNTIF($L$2:L3712,4)</f>
        <v>42</v>
      </c>
      <c r="N3712" s="76" t="str">
        <f t="shared" si="289"/>
        <v>0</v>
      </c>
      <c r="O3712" s="76" t="str">
        <f t="shared" si="285"/>
        <v/>
      </c>
      <c r="P3712" s="75" t="str">
        <f t="shared" si="286"/>
        <v/>
      </c>
      <c r="Q3712" s="77" t="str">
        <f t="shared" si="287"/>
        <v/>
      </c>
      <c r="R3712" s="77" t="str">
        <f t="shared" si="288"/>
        <v/>
      </c>
      <c r="S3712" s="77" t="str">
        <f>IF(O3712="","",IF(OR(VALUE(LEFT(O3712,2))&gt;IF(RIGHT(J3712,1)="M",7,19),AND(OR(LEFT(O3712,2)={"07","19"}),VALUE(RIGHT(O3712,2))&gt;15)),TRUE,FALSE))</f>
        <v/>
      </c>
      <c r="T3712" s="77" t="str">
        <f>IF(O3712="","",IF(OR(VALUE(LEFT(O3712,2))&gt;IF(RIGHT(J3712,1)="M",7,19),AND(OR(LEFT(O3712,2)={"07","19"}),VALUE(RIGHT(O3712,2))&gt;5)),TRUE,FALSE))</f>
        <v/>
      </c>
    </row>
    <row r="3713" spans="12:20" x14ac:dyDescent="0.25">
      <c r="L3713" s="75">
        <f>COUNTIF($B$2:B3713,B3713)</f>
        <v>0</v>
      </c>
      <c r="M3713" s="75">
        <f>COUNTIF($L$2:L3713,4)</f>
        <v>42</v>
      </c>
      <c r="N3713" s="76" t="str">
        <f t="shared" si="289"/>
        <v>0</v>
      </c>
      <c r="O3713" s="76" t="str">
        <f t="shared" si="285"/>
        <v/>
      </c>
      <c r="P3713" s="75" t="str">
        <f t="shared" si="286"/>
        <v/>
      </c>
      <c r="Q3713" s="77" t="str">
        <f t="shared" si="287"/>
        <v/>
      </c>
      <c r="R3713" s="77" t="str">
        <f t="shared" si="288"/>
        <v/>
      </c>
      <c r="S3713" s="77" t="str">
        <f>IF(O3713="","",IF(OR(VALUE(LEFT(O3713,2))&gt;IF(RIGHT(J3713,1)="M",7,19),AND(OR(LEFT(O3713,2)={"07","19"}),VALUE(RIGHT(O3713,2))&gt;15)),TRUE,FALSE))</f>
        <v/>
      </c>
      <c r="T3713" s="77" t="str">
        <f>IF(O3713="","",IF(OR(VALUE(LEFT(O3713,2))&gt;IF(RIGHT(J3713,1)="M",7,19),AND(OR(LEFT(O3713,2)={"07","19"}),VALUE(RIGHT(O3713,2))&gt;5)),TRUE,FALSE))</f>
        <v/>
      </c>
    </row>
    <row r="3714" spans="12:20" x14ac:dyDescent="0.25">
      <c r="L3714" s="75">
        <f>COUNTIF($B$2:B3714,B3714)</f>
        <v>0</v>
      </c>
      <c r="M3714" s="75">
        <f>COUNTIF($L$2:L3714,4)</f>
        <v>42</v>
      </c>
      <c r="N3714" s="76" t="str">
        <f t="shared" si="289"/>
        <v>0</v>
      </c>
      <c r="O3714" s="76" t="str">
        <f t="shared" ref="O3714:O3777" si="290">TRIM(SUBSTITUTE(SUBSTITUTE(D3714,"+",""),"_",""))</f>
        <v/>
      </c>
      <c r="P3714" s="75" t="str">
        <f t="shared" ref="P3714:P3777" si="291">TRIM(SUBSTITUTE(SUBSTITUTE(E3714,"+",""),"_",""))</f>
        <v/>
      </c>
      <c r="Q3714" s="77" t="str">
        <f t="shared" ref="Q3714:Q3777" si="292">IFERROR(IF(RIGHT(P3714,2)&lt;RIGHT(O3714,2),IF(P3714&lt;O3714,P3714+2360-O3714,P3714-40-O3714),IF(P3714&lt;O3714,P3714+2400-O3714,P3714-O3714)),"")</f>
        <v/>
      </c>
      <c r="R3714" s="77" t="str">
        <f t="shared" ref="R3714:R3777" si="293">IFERROR(ROUNDDOWN(Q3714/100,0),"")</f>
        <v/>
      </c>
      <c r="S3714" s="77" t="str">
        <f>IF(O3714="","",IF(OR(VALUE(LEFT(O3714,2))&gt;IF(RIGHT(J3714,1)="M",7,19),AND(OR(LEFT(O3714,2)={"07","19"}),VALUE(RIGHT(O3714,2))&gt;15)),TRUE,FALSE))</f>
        <v/>
      </c>
      <c r="T3714" s="77" t="str">
        <f>IF(O3714="","",IF(OR(VALUE(LEFT(O3714,2))&gt;IF(RIGHT(J3714,1)="M",7,19),AND(OR(LEFT(O3714,2)={"07","19"}),VALUE(RIGHT(O3714,2))&gt;5)),TRUE,FALSE))</f>
        <v/>
      </c>
    </row>
    <row r="3715" spans="12:20" x14ac:dyDescent="0.25">
      <c r="L3715" s="75">
        <f>COUNTIF($B$2:B3715,B3715)</f>
        <v>0</v>
      </c>
      <c r="M3715" s="75">
        <f>COUNTIF($L$2:L3715,4)</f>
        <v>42</v>
      </c>
      <c r="N3715" s="76" t="str">
        <f t="shared" ref="N3715:N3778" si="294">A3715&amp;DAY(C3715)</f>
        <v>0</v>
      </c>
      <c r="O3715" s="76" t="str">
        <f t="shared" si="290"/>
        <v/>
      </c>
      <c r="P3715" s="75" t="str">
        <f t="shared" si="291"/>
        <v/>
      </c>
      <c r="Q3715" s="77" t="str">
        <f t="shared" si="292"/>
        <v/>
      </c>
      <c r="R3715" s="77" t="str">
        <f t="shared" si="293"/>
        <v/>
      </c>
      <c r="S3715" s="77" t="str">
        <f>IF(O3715="","",IF(OR(VALUE(LEFT(O3715,2))&gt;IF(RIGHT(J3715,1)="M",7,19),AND(OR(LEFT(O3715,2)={"07","19"}),VALUE(RIGHT(O3715,2))&gt;15)),TRUE,FALSE))</f>
        <v/>
      </c>
      <c r="T3715" s="77" t="str">
        <f>IF(O3715="","",IF(OR(VALUE(LEFT(O3715,2))&gt;IF(RIGHT(J3715,1)="M",7,19),AND(OR(LEFT(O3715,2)={"07","19"}),VALUE(RIGHT(O3715,2))&gt;5)),TRUE,FALSE))</f>
        <v/>
      </c>
    </row>
    <row r="3716" spans="12:20" x14ac:dyDescent="0.25">
      <c r="L3716" s="75">
        <f>COUNTIF($B$2:B3716,B3716)</f>
        <v>0</v>
      </c>
      <c r="M3716" s="75">
        <f>COUNTIF($L$2:L3716,4)</f>
        <v>42</v>
      </c>
      <c r="N3716" s="76" t="str">
        <f t="shared" si="294"/>
        <v>0</v>
      </c>
      <c r="O3716" s="76" t="str">
        <f t="shared" si="290"/>
        <v/>
      </c>
      <c r="P3716" s="75" t="str">
        <f t="shared" si="291"/>
        <v/>
      </c>
      <c r="Q3716" s="77" t="str">
        <f t="shared" si="292"/>
        <v/>
      </c>
      <c r="R3716" s="77" t="str">
        <f t="shared" si="293"/>
        <v/>
      </c>
      <c r="S3716" s="77" t="str">
        <f>IF(O3716="","",IF(OR(VALUE(LEFT(O3716,2))&gt;IF(RIGHT(J3716,1)="M",7,19),AND(OR(LEFT(O3716,2)={"07","19"}),VALUE(RIGHT(O3716,2))&gt;15)),TRUE,FALSE))</f>
        <v/>
      </c>
      <c r="T3716" s="77" t="str">
        <f>IF(O3716="","",IF(OR(VALUE(LEFT(O3716,2))&gt;IF(RIGHT(J3716,1)="M",7,19),AND(OR(LEFT(O3716,2)={"07","19"}),VALUE(RIGHT(O3716,2))&gt;5)),TRUE,FALSE))</f>
        <v/>
      </c>
    </row>
    <row r="3717" spans="12:20" x14ac:dyDescent="0.25">
      <c r="L3717" s="75">
        <f>COUNTIF($B$2:B3717,B3717)</f>
        <v>0</v>
      </c>
      <c r="M3717" s="75">
        <f>COUNTIF($L$2:L3717,4)</f>
        <v>42</v>
      </c>
      <c r="N3717" s="76" t="str">
        <f t="shared" si="294"/>
        <v>0</v>
      </c>
      <c r="O3717" s="76" t="str">
        <f t="shared" si="290"/>
        <v/>
      </c>
      <c r="P3717" s="75" t="str">
        <f t="shared" si="291"/>
        <v/>
      </c>
      <c r="Q3717" s="77" t="str">
        <f t="shared" si="292"/>
        <v/>
      </c>
      <c r="R3717" s="77" t="str">
        <f t="shared" si="293"/>
        <v/>
      </c>
      <c r="S3717" s="77" t="str">
        <f>IF(O3717="","",IF(OR(VALUE(LEFT(O3717,2))&gt;IF(RIGHT(J3717,1)="M",7,19),AND(OR(LEFT(O3717,2)={"07","19"}),VALUE(RIGHT(O3717,2))&gt;15)),TRUE,FALSE))</f>
        <v/>
      </c>
      <c r="T3717" s="77" t="str">
        <f>IF(O3717="","",IF(OR(VALUE(LEFT(O3717,2))&gt;IF(RIGHT(J3717,1)="M",7,19),AND(OR(LEFT(O3717,2)={"07","19"}),VALUE(RIGHT(O3717,2))&gt;5)),TRUE,FALSE))</f>
        <v/>
      </c>
    </row>
    <row r="3718" spans="12:20" x14ac:dyDescent="0.25">
      <c r="L3718" s="75">
        <f>COUNTIF($B$2:B3718,B3718)</f>
        <v>0</v>
      </c>
      <c r="M3718" s="75">
        <f>COUNTIF($L$2:L3718,4)</f>
        <v>42</v>
      </c>
      <c r="N3718" s="76" t="str">
        <f t="shared" si="294"/>
        <v>0</v>
      </c>
      <c r="O3718" s="76" t="str">
        <f t="shared" si="290"/>
        <v/>
      </c>
      <c r="P3718" s="75" t="str">
        <f t="shared" si="291"/>
        <v/>
      </c>
      <c r="Q3718" s="77" t="str">
        <f t="shared" si="292"/>
        <v/>
      </c>
      <c r="R3718" s="77" t="str">
        <f t="shared" si="293"/>
        <v/>
      </c>
      <c r="S3718" s="77" t="str">
        <f>IF(O3718="","",IF(OR(VALUE(LEFT(O3718,2))&gt;IF(RIGHT(J3718,1)="M",7,19),AND(OR(LEFT(O3718,2)={"07","19"}),VALUE(RIGHT(O3718,2))&gt;15)),TRUE,FALSE))</f>
        <v/>
      </c>
      <c r="T3718" s="77" t="str">
        <f>IF(O3718="","",IF(OR(VALUE(LEFT(O3718,2))&gt;IF(RIGHT(J3718,1)="M",7,19),AND(OR(LEFT(O3718,2)={"07","19"}),VALUE(RIGHT(O3718,2))&gt;5)),TRUE,FALSE))</f>
        <v/>
      </c>
    </row>
    <row r="3719" spans="12:20" x14ac:dyDescent="0.25">
      <c r="L3719" s="75">
        <f>COUNTIF($B$2:B3719,B3719)</f>
        <v>0</v>
      </c>
      <c r="M3719" s="75">
        <f>COUNTIF($L$2:L3719,4)</f>
        <v>42</v>
      </c>
      <c r="N3719" s="76" t="str">
        <f t="shared" si="294"/>
        <v>0</v>
      </c>
      <c r="O3719" s="76" t="str">
        <f t="shared" si="290"/>
        <v/>
      </c>
      <c r="P3719" s="75" t="str">
        <f t="shared" si="291"/>
        <v/>
      </c>
      <c r="Q3719" s="77" t="str">
        <f t="shared" si="292"/>
        <v/>
      </c>
      <c r="R3719" s="77" t="str">
        <f t="shared" si="293"/>
        <v/>
      </c>
      <c r="S3719" s="77" t="str">
        <f>IF(O3719="","",IF(OR(VALUE(LEFT(O3719,2))&gt;IF(RIGHT(J3719,1)="M",7,19),AND(OR(LEFT(O3719,2)={"07","19"}),VALUE(RIGHT(O3719,2))&gt;15)),TRUE,FALSE))</f>
        <v/>
      </c>
      <c r="T3719" s="77" t="str">
        <f>IF(O3719="","",IF(OR(VALUE(LEFT(O3719,2))&gt;IF(RIGHT(J3719,1)="M",7,19),AND(OR(LEFT(O3719,2)={"07","19"}),VALUE(RIGHT(O3719,2))&gt;5)),TRUE,FALSE))</f>
        <v/>
      </c>
    </row>
    <row r="3720" spans="12:20" x14ac:dyDescent="0.25">
      <c r="L3720" s="75">
        <f>COUNTIF($B$2:B3720,B3720)</f>
        <v>0</v>
      </c>
      <c r="M3720" s="75">
        <f>COUNTIF($L$2:L3720,4)</f>
        <v>42</v>
      </c>
      <c r="N3720" s="76" t="str">
        <f t="shared" si="294"/>
        <v>0</v>
      </c>
      <c r="O3720" s="76" t="str">
        <f t="shared" si="290"/>
        <v/>
      </c>
      <c r="P3720" s="75" t="str">
        <f t="shared" si="291"/>
        <v/>
      </c>
      <c r="Q3720" s="77" t="str">
        <f t="shared" si="292"/>
        <v/>
      </c>
      <c r="R3720" s="77" t="str">
        <f t="shared" si="293"/>
        <v/>
      </c>
      <c r="S3720" s="77" t="str">
        <f>IF(O3720="","",IF(OR(VALUE(LEFT(O3720,2))&gt;IF(RIGHT(J3720,1)="M",7,19),AND(OR(LEFT(O3720,2)={"07","19"}),VALUE(RIGHT(O3720,2))&gt;15)),TRUE,FALSE))</f>
        <v/>
      </c>
      <c r="T3720" s="77" t="str">
        <f>IF(O3720="","",IF(OR(VALUE(LEFT(O3720,2))&gt;IF(RIGHT(J3720,1)="M",7,19),AND(OR(LEFT(O3720,2)={"07","19"}),VALUE(RIGHT(O3720,2))&gt;5)),TRUE,FALSE))</f>
        <v/>
      </c>
    </row>
    <row r="3721" spans="12:20" x14ac:dyDescent="0.25">
      <c r="L3721" s="75">
        <f>COUNTIF($B$2:B3721,B3721)</f>
        <v>0</v>
      </c>
      <c r="M3721" s="75">
        <f>COUNTIF($L$2:L3721,4)</f>
        <v>42</v>
      </c>
      <c r="N3721" s="76" t="str">
        <f t="shared" si="294"/>
        <v>0</v>
      </c>
      <c r="O3721" s="76" t="str">
        <f t="shared" si="290"/>
        <v/>
      </c>
      <c r="P3721" s="75" t="str">
        <f t="shared" si="291"/>
        <v/>
      </c>
      <c r="Q3721" s="77" t="str">
        <f t="shared" si="292"/>
        <v/>
      </c>
      <c r="R3721" s="77" t="str">
        <f t="shared" si="293"/>
        <v/>
      </c>
      <c r="S3721" s="77" t="str">
        <f>IF(O3721="","",IF(OR(VALUE(LEFT(O3721,2))&gt;IF(RIGHT(J3721,1)="M",7,19),AND(OR(LEFT(O3721,2)={"07","19"}),VALUE(RIGHT(O3721,2))&gt;15)),TRUE,FALSE))</f>
        <v/>
      </c>
      <c r="T3721" s="77" t="str">
        <f>IF(O3721="","",IF(OR(VALUE(LEFT(O3721,2))&gt;IF(RIGHT(J3721,1)="M",7,19),AND(OR(LEFT(O3721,2)={"07","19"}),VALUE(RIGHT(O3721,2))&gt;5)),TRUE,FALSE))</f>
        <v/>
      </c>
    </row>
    <row r="3722" spans="12:20" x14ac:dyDescent="0.25">
      <c r="L3722" s="75">
        <f>COUNTIF($B$2:B3722,B3722)</f>
        <v>0</v>
      </c>
      <c r="M3722" s="75">
        <f>COUNTIF($L$2:L3722,4)</f>
        <v>42</v>
      </c>
      <c r="N3722" s="76" t="str">
        <f t="shared" si="294"/>
        <v>0</v>
      </c>
      <c r="O3722" s="76" t="str">
        <f t="shared" si="290"/>
        <v/>
      </c>
      <c r="P3722" s="75" t="str">
        <f t="shared" si="291"/>
        <v/>
      </c>
      <c r="Q3722" s="77" t="str">
        <f t="shared" si="292"/>
        <v/>
      </c>
      <c r="R3722" s="77" t="str">
        <f t="shared" si="293"/>
        <v/>
      </c>
      <c r="S3722" s="77" t="str">
        <f>IF(O3722="","",IF(OR(VALUE(LEFT(O3722,2))&gt;IF(RIGHT(J3722,1)="M",7,19),AND(OR(LEFT(O3722,2)={"07","19"}),VALUE(RIGHT(O3722,2))&gt;15)),TRUE,FALSE))</f>
        <v/>
      </c>
      <c r="T3722" s="77" t="str">
        <f>IF(O3722="","",IF(OR(VALUE(LEFT(O3722,2))&gt;IF(RIGHT(J3722,1)="M",7,19),AND(OR(LEFT(O3722,2)={"07","19"}),VALUE(RIGHT(O3722,2))&gt;5)),TRUE,FALSE))</f>
        <v/>
      </c>
    </row>
    <row r="3723" spans="12:20" x14ac:dyDescent="0.25">
      <c r="L3723" s="75">
        <f>COUNTIF($B$2:B3723,B3723)</f>
        <v>0</v>
      </c>
      <c r="M3723" s="75">
        <f>COUNTIF($L$2:L3723,4)</f>
        <v>42</v>
      </c>
      <c r="N3723" s="76" t="str">
        <f t="shared" si="294"/>
        <v>0</v>
      </c>
      <c r="O3723" s="76" t="str">
        <f t="shared" si="290"/>
        <v/>
      </c>
      <c r="P3723" s="75" t="str">
        <f t="shared" si="291"/>
        <v/>
      </c>
      <c r="Q3723" s="77" t="str">
        <f t="shared" si="292"/>
        <v/>
      </c>
      <c r="R3723" s="77" t="str">
        <f t="shared" si="293"/>
        <v/>
      </c>
      <c r="S3723" s="77" t="str">
        <f>IF(O3723="","",IF(OR(VALUE(LEFT(O3723,2))&gt;IF(RIGHT(J3723,1)="M",7,19),AND(OR(LEFT(O3723,2)={"07","19"}),VALUE(RIGHT(O3723,2))&gt;15)),TRUE,FALSE))</f>
        <v/>
      </c>
      <c r="T3723" s="77" t="str">
        <f>IF(O3723="","",IF(OR(VALUE(LEFT(O3723,2))&gt;IF(RIGHT(J3723,1)="M",7,19),AND(OR(LEFT(O3723,2)={"07","19"}),VALUE(RIGHT(O3723,2))&gt;5)),TRUE,FALSE))</f>
        <v/>
      </c>
    </row>
    <row r="3724" spans="12:20" x14ac:dyDescent="0.25">
      <c r="L3724" s="75">
        <f>COUNTIF($B$2:B3724,B3724)</f>
        <v>0</v>
      </c>
      <c r="M3724" s="75">
        <f>COUNTIF($L$2:L3724,4)</f>
        <v>42</v>
      </c>
      <c r="N3724" s="76" t="str">
        <f t="shared" si="294"/>
        <v>0</v>
      </c>
      <c r="O3724" s="76" t="str">
        <f t="shared" si="290"/>
        <v/>
      </c>
      <c r="P3724" s="75" t="str">
        <f t="shared" si="291"/>
        <v/>
      </c>
      <c r="Q3724" s="77" t="str">
        <f t="shared" si="292"/>
        <v/>
      </c>
      <c r="R3724" s="77" t="str">
        <f t="shared" si="293"/>
        <v/>
      </c>
      <c r="S3724" s="77" t="str">
        <f>IF(O3724="","",IF(OR(VALUE(LEFT(O3724,2))&gt;IF(RIGHT(J3724,1)="M",7,19),AND(OR(LEFT(O3724,2)={"07","19"}),VALUE(RIGHT(O3724,2))&gt;15)),TRUE,FALSE))</f>
        <v/>
      </c>
      <c r="T3724" s="77" t="str">
        <f>IF(O3724="","",IF(OR(VALUE(LEFT(O3724,2))&gt;IF(RIGHT(J3724,1)="M",7,19),AND(OR(LEFT(O3724,2)={"07","19"}),VALUE(RIGHT(O3724,2))&gt;5)),TRUE,FALSE))</f>
        <v/>
      </c>
    </row>
    <row r="3725" spans="12:20" x14ac:dyDescent="0.25">
      <c r="L3725" s="75">
        <f>COUNTIF($B$2:B3725,B3725)</f>
        <v>0</v>
      </c>
      <c r="M3725" s="75">
        <f>COUNTIF($L$2:L3725,4)</f>
        <v>42</v>
      </c>
      <c r="N3725" s="76" t="str">
        <f t="shared" si="294"/>
        <v>0</v>
      </c>
      <c r="O3725" s="76" t="str">
        <f t="shared" si="290"/>
        <v/>
      </c>
      <c r="P3725" s="75" t="str">
        <f t="shared" si="291"/>
        <v/>
      </c>
      <c r="Q3725" s="77" t="str">
        <f t="shared" si="292"/>
        <v/>
      </c>
      <c r="R3725" s="77" t="str">
        <f t="shared" si="293"/>
        <v/>
      </c>
      <c r="S3725" s="77" t="str">
        <f>IF(O3725="","",IF(OR(VALUE(LEFT(O3725,2))&gt;IF(RIGHT(J3725,1)="M",7,19),AND(OR(LEFT(O3725,2)={"07","19"}),VALUE(RIGHT(O3725,2))&gt;15)),TRUE,FALSE))</f>
        <v/>
      </c>
      <c r="T3725" s="77" t="str">
        <f>IF(O3725="","",IF(OR(VALUE(LEFT(O3725,2))&gt;IF(RIGHT(J3725,1)="M",7,19),AND(OR(LEFT(O3725,2)={"07","19"}),VALUE(RIGHT(O3725,2))&gt;5)),TRUE,FALSE))</f>
        <v/>
      </c>
    </row>
    <row r="3726" spans="12:20" x14ac:dyDescent="0.25">
      <c r="L3726" s="75">
        <f>COUNTIF($B$2:B3726,B3726)</f>
        <v>0</v>
      </c>
      <c r="M3726" s="75">
        <f>COUNTIF($L$2:L3726,4)</f>
        <v>42</v>
      </c>
      <c r="N3726" s="76" t="str">
        <f t="shared" si="294"/>
        <v>0</v>
      </c>
      <c r="O3726" s="76" t="str">
        <f t="shared" si="290"/>
        <v/>
      </c>
      <c r="P3726" s="75" t="str">
        <f t="shared" si="291"/>
        <v/>
      </c>
      <c r="Q3726" s="77" t="str">
        <f t="shared" si="292"/>
        <v/>
      </c>
      <c r="R3726" s="77" t="str">
        <f t="shared" si="293"/>
        <v/>
      </c>
      <c r="S3726" s="77" t="str">
        <f>IF(O3726="","",IF(OR(VALUE(LEFT(O3726,2))&gt;IF(RIGHT(J3726,1)="M",7,19),AND(OR(LEFT(O3726,2)={"07","19"}),VALUE(RIGHT(O3726,2))&gt;15)),TRUE,FALSE))</f>
        <v/>
      </c>
      <c r="T3726" s="77" t="str">
        <f>IF(O3726="","",IF(OR(VALUE(LEFT(O3726,2))&gt;IF(RIGHT(J3726,1)="M",7,19),AND(OR(LEFT(O3726,2)={"07","19"}),VALUE(RIGHT(O3726,2))&gt;5)),TRUE,FALSE))</f>
        <v/>
      </c>
    </row>
    <row r="3727" spans="12:20" x14ac:dyDescent="0.25">
      <c r="L3727" s="75">
        <f>COUNTIF($B$2:B3727,B3727)</f>
        <v>0</v>
      </c>
      <c r="M3727" s="75">
        <f>COUNTIF($L$2:L3727,4)</f>
        <v>42</v>
      </c>
      <c r="N3727" s="76" t="str">
        <f t="shared" si="294"/>
        <v>0</v>
      </c>
      <c r="O3727" s="76" t="str">
        <f t="shared" si="290"/>
        <v/>
      </c>
      <c r="P3727" s="75" t="str">
        <f t="shared" si="291"/>
        <v/>
      </c>
      <c r="Q3727" s="77" t="str">
        <f t="shared" si="292"/>
        <v/>
      </c>
      <c r="R3727" s="77" t="str">
        <f t="shared" si="293"/>
        <v/>
      </c>
      <c r="S3727" s="77" t="str">
        <f>IF(O3727="","",IF(OR(VALUE(LEFT(O3727,2))&gt;IF(RIGHT(J3727,1)="M",7,19),AND(OR(LEFT(O3727,2)={"07","19"}),VALUE(RIGHT(O3727,2))&gt;15)),TRUE,FALSE))</f>
        <v/>
      </c>
      <c r="T3727" s="77" t="str">
        <f>IF(O3727="","",IF(OR(VALUE(LEFT(O3727,2))&gt;IF(RIGHT(J3727,1)="M",7,19),AND(OR(LEFT(O3727,2)={"07","19"}),VALUE(RIGHT(O3727,2))&gt;5)),TRUE,FALSE))</f>
        <v/>
      </c>
    </row>
    <row r="3728" spans="12:20" x14ac:dyDescent="0.25">
      <c r="L3728" s="75">
        <f>COUNTIF($B$2:B3728,B3728)</f>
        <v>0</v>
      </c>
      <c r="M3728" s="75">
        <f>COUNTIF($L$2:L3728,4)</f>
        <v>42</v>
      </c>
      <c r="N3728" s="76" t="str">
        <f t="shared" si="294"/>
        <v>0</v>
      </c>
      <c r="O3728" s="76" t="str">
        <f t="shared" si="290"/>
        <v/>
      </c>
      <c r="P3728" s="75" t="str">
        <f t="shared" si="291"/>
        <v/>
      </c>
      <c r="Q3728" s="77" t="str">
        <f t="shared" si="292"/>
        <v/>
      </c>
      <c r="R3728" s="77" t="str">
        <f t="shared" si="293"/>
        <v/>
      </c>
      <c r="S3728" s="77" t="str">
        <f>IF(O3728="","",IF(OR(VALUE(LEFT(O3728,2))&gt;IF(RIGHT(J3728,1)="M",7,19),AND(OR(LEFT(O3728,2)={"07","19"}),VALUE(RIGHT(O3728,2))&gt;15)),TRUE,FALSE))</f>
        <v/>
      </c>
      <c r="T3728" s="77" t="str">
        <f>IF(O3728="","",IF(OR(VALUE(LEFT(O3728,2))&gt;IF(RIGHT(J3728,1)="M",7,19),AND(OR(LEFT(O3728,2)={"07","19"}),VALUE(RIGHT(O3728,2))&gt;5)),TRUE,FALSE))</f>
        <v/>
      </c>
    </row>
    <row r="3729" spans="12:20" x14ac:dyDescent="0.25">
      <c r="L3729" s="75">
        <f>COUNTIF($B$2:B3729,B3729)</f>
        <v>0</v>
      </c>
      <c r="M3729" s="75">
        <f>COUNTIF($L$2:L3729,4)</f>
        <v>42</v>
      </c>
      <c r="N3729" s="76" t="str">
        <f t="shared" si="294"/>
        <v>0</v>
      </c>
      <c r="O3729" s="76" t="str">
        <f t="shared" si="290"/>
        <v/>
      </c>
      <c r="P3729" s="75" t="str">
        <f t="shared" si="291"/>
        <v/>
      </c>
      <c r="Q3729" s="77" t="str">
        <f t="shared" si="292"/>
        <v/>
      </c>
      <c r="R3729" s="77" t="str">
        <f t="shared" si="293"/>
        <v/>
      </c>
      <c r="S3729" s="77" t="str">
        <f>IF(O3729="","",IF(OR(VALUE(LEFT(O3729,2))&gt;IF(RIGHT(J3729,1)="M",7,19),AND(OR(LEFT(O3729,2)={"07","19"}),VALUE(RIGHT(O3729,2))&gt;15)),TRUE,FALSE))</f>
        <v/>
      </c>
      <c r="T3729" s="77" t="str">
        <f>IF(O3729="","",IF(OR(VALUE(LEFT(O3729,2))&gt;IF(RIGHT(J3729,1)="M",7,19),AND(OR(LEFT(O3729,2)={"07","19"}),VALUE(RIGHT(O3729,2))&gt;5)),TRUE,FALSE))</f>
        <v/>
      </c>
    </row>
    <row r="3730" spans="12:20" x14ac:dyDescent="0.25">
      <c r="L3730" s="75">
        <f>COUNTIF($B$2:B3730,B3730)</f>
        <v>0</v>
      </c>
      <c r="M3730" s="75">
        <f>COUNTIF($L$2:L3730,4)</f>
        <v>42</v>
      </c>
      <c r="N3730" s="76" t="str">
        <f t="shared" si="294"/>
        <v>0</v>
      </c>
      <c r="O3730" s="76" t="str">
        <f t="shared" si="290"/>
        <v/>
      </c>
      <c r="P3730" s="75" t="str">
        <f t="shared" si="291"/>
        <v/>
      </c>
      <c r="Q3730" s="77" t="str">
        <f t="shared" si="292"/>
        <v/>
      </c>
      <c r="R3730" s="77" t="str">
        <f t="shared" si="293"/>
        <v/>
      </c>
      <c r="S3730" s="77" t="str">
        <f>IF(O3730="","",IF(OR(VALUE(LEFT(O3730,2))&gt;IF(RIGHT(J3730,1)="M",7,19),AND(OR(LEFT(O3730,2)={"07","19"}),VALUE(RIGHT(O3730,2))&gt;15)),TRUE,FALSE))</f>
        <v/>
      </c>
      <c r="T3730" s="77" t="str">
        <f>IF(O3730="","",IF(OR(VALUE(LEFT(O3730,2))&gt;IF(RIGHT(J3730,1)="M",7,19),AND(OR(LEFT(O3730,2)={"07","19"}),VALUE(RIGHT(O3730,2))&gt;5)),TRUE,FALSE))</f>
        <v/>
      </c>
    </row>
    <row r="3731" spans="12:20" x14ac:dyDescent="0.25">
      <c r="L3731" s="75">
        <f>COUNTIF($B$2:B3731,B3731)</f>
        <v>0</v>
      </c>
      <c r="M3731" s="75">
        <f>COUNTIF($L$2:L3731,4)</f>
        <v>42</v>
      </c>
      <c r="N3731" s="76" t="str">
        <f t="shared" si="294"/>
        <v>0</v>
      </c>
      <c r="O3731" s="76" t="str">
        <f t="shared" si="290"/>
        <v/>
      </c>
      <c r="P3731" s="75" t="str">
        <f t="shared" si="291"/>
        <v/>
      </c>
      <c r="Q3731" s="77" t="str">
        <f t="shared" si="292"/>
        <v/>
      </c>
      <c r="R3731" s="77" t="str">
        <f t="shared" si="293"/>
        <v/>
      </c>
      <c r="S3731" s="77" t="str">
        <f>IF(O3731="","",IF(OR(VALUE(LEFT(O3731,2))&gt;IF(RIGHT(J3731,1)="M",7,19),AND(OR(LEFT(O3731,2)={"07","19"}),VALUE(RIGHT(O3731,2))&gt;15)),TRUE,FALSE))</f>
        <v/>
      </c>
      <c r="T3731" s="77" t="str">
        <f>IF(O3731="","",IF(OR(VALUE(LEFT(O3731,2))&gt;IF(RIGHT(J3731,1)="M",7,19),AND(OR(LEFT(O3731,2)={"07","19"}),VALUE(RIGHT(O3731,2))&gt;5)),TRUE,FALSE))</f>
        <v/>
      </c>
    </row>
    <row r="3732" spans="12:20" x14ac:dyDescent="0.25">
      <c r="L3732" s="75">
        <f>COUNTIF($B$2:B3732,B3732)</f>
        <v>0</v>
      </c>
      <c r="M3732" s="75">
        <f>COUNTIF($L$2:L3732,4)</f>
        <v>42</v>
      </c>
      <c r="N3732" s="76" t="str">
        <f t="shared" si="294"/>
        <v>0</v>
      </c>
      <c r="O3732" s="76" t="str">
        <f t="shared" si="290"/>
        <v/>
      </c>
      <c r="P3732" s="75" t="str">
        <f t="shared" si="291"/>
        <v/>
      </c>
      <c r="Q3732" s="77" t="str">
        <f t="shared" si="292"/>
        <v/>
      </c>
      <c r="R3732" s="77" t="str">
        <f t="shared" si="293"/>
        <v/>
      </c>
      <c r="S3732" s="77" t="str">
        <f>IF(O3732="","",IF(OR(VALUE(LEFT(O3732,2))&gt;IF(RIGHT(J3732,1)="M",7,19),AND(OR(LEFT(O3732,2)={"07","19"}),VALUE(RIGHT(O3732,2))&gt;15)),TRUE,FALSE))</f>
        <v/>
      </c>
      <c r="T3732" s="77" t="str">
        <f>IF(O3732="","",IF(OR(VALUE(LEFT(O3732,2))&gt;IF(RIGHT(J3732,1)="M",7,19),AND(OR(LEFT(O3732,2)={"07","19"}),VALUE(RIGHT(O3732,2))&gt;5)),TRUE,FALSE))</f>
        <v/>
      </c>
    </row>
    <row r="3733" spans="12:20" x14ac:dyDescent="0.25">
      <c r="L3733" s="75">
        <f>COUNTIF($B$2:B3733,B3733)</f>
        <v>0</v>
      </c>
      <c r="M3733" s="75">
        <f>COUNTIF($L$2:L3733,4)</f>
        <v>42</v>
      </c>
      <c r="N3733" s="76" t="str">
        <f t="shared" si="294"/>
        <v>0</v>
      </c>
      <c r="O3733" s="76" t="str">
        <f t="shared" si="290"/>
        <v/>
      </c>
      <c r="P3733" s="75" t="str">
        <f t="shared" si="291"/>
        <v/>
      </c>
      <c r="Q3733" s="77" t="str">
        <f t="shared" si="292"/>
        <v/>
      </c>
      <c r="R3733" s="77" t="str">
        <f t="shared" si="293"/>
        <v/>
      </c>
      <c r="S3733" s="77" t="str">
        <f>IF(O3733="","",IF(OR(VALUE(LEFT(O3733,2))&gt;IF(RIGHT(J3733,1)="M",7,19),AND(OR(LEFT(O3733,2)={"07","19"}),VALUE(RIGHT(O3733,2))&gt;15)),TRUE,FALSE))</f>
        <v/>
      </c>
      <c r="T3733" s="77" t="str">
        <f>IF(O3733="","",IF(OR(VALUE(LEFT(O3733,2))&gt;IF(RIGHT(J3733,1)="M",7,19),AND(OR(LEFT(O3733,2)={"07","19"}),VALUE(RIGHT(O3733,2))&gt;5)),TRUE,FALSE))</f>
        <v/>
      </c>
    </row>
    <row r="3734" spans="12:20" x14ac:dyDescent="0.25">
      <c r="L3734" s="75">
        <f>COUNTIF($B$2:B3734,B3734)</f>
        <v>0</v>
      </c>
      <c r="M3734" s="75">
        <f>COUNTIF($L$2:L3734,4)</f>
        <v>42</v>
      </c>
      <c r="N3734" s="76" t="str">
        <f t="shared" si="294"/>
        <v>0</v>
      </c>
      <c r="O3734" s="76" t="str">
        <f t="shared" si="290"/>
        <v/>
      </c>
      <c r="P3734" s="75" t="str">
        <f t="shared" si="291"/>
        <v/>
      </c>
      <c r="Q3734" s="77" t="str">
        <f t="shared" si="292"/>
        <v/>
      </c>
      <c r="R3734" s="77" t="str">
        <f t="shared" si="293"/>
        <v/>
      </c>
      <c r="S3734" s="77" t="str">
        <f>IF(O3734="","",IF(OR(VALUE(LEFT(O3734,2))&gt;IF(RIGHT(J3734,1)="M",7,19),AND(OR(LEFT(O3734,2)={"07","19"}),VALUE(RIGHT(O3734,2))&gt;15)),TRUE,FALSE))</f>
        <v/>
      </c>
      <c r="T3734" s="77" t="str">
        <f>IF(O3734="","",IF(OR(VALUE(LEFT(O3734,2))&gt;IF(RIGHT(J3734,1)="M",7,19),AND(OR(LEFT(O3734,2)={"07","19"}),VALUE(RIGHT(O3734,2))&gt;5)),TRUE,FALSE))</f>
        <v/>
      </c>
    </row>
    <row r="3735" spans="12:20" x14ac:dyDescent="0.25">
      <c r="L3735" s="75">
        <f>COUNTIF($B$2:B3735,B3735)</f>
        <v>0</v>
      </c>
      <c r="M3735" s="75">
        <f>COUNTIF($L$2:L3735,4)</f>
        <v>42</v>
      </c>
      <c r="N3735" s="76" t="str">
        <f t="shared" si="294"/>
        <v>0</v>
      </c>
      <c r="O3735" s="76" t="str">
        <f t="shared" si="290"/>
        <v/>
      </c>
      <c r="P3735" s="75" t="str">
        <f t="shared" si="291"/>
        <v/>
      </c>
      <c r="Q3735" s="77" t="str">
        <f t="shared" si="292"/>
        <v/>
      </c>
      <c r="R3735" s="77" t="str">
        <f t="shared" si="293"/>
        <v/>
      </c>
      <c r="S3735" s="77" t="str">
        <f>IF(O3735="","",IF(OR(VALUE(LEFT(O3735,2))&gt;IF(RIGHT(J3735,1)="M",7,19),AND(OR(LEFT(O3735,2)={"07","19"}),VALUE(RIGHT(O3735,2))&gt;15)),TRUE,FALSE))</f>
        <v/>
      </c>
      <c r="T3735" s="77" t="str">
        <f>IF(O3735="","",IF(OR(VALUE(LEFT(O3735,2))&gt;IF(RIGHT(J3735,1)="M",7,19),AND(OR(LEFT(O3735,2)={"07","19"}),VALUE(RIGHT(O3735,2))&gt;5)),TRUE,FALSE))</f>
        <v/>
      </c>
    </row>
    <row r="3736" spans="12:20" x14ac:dyDescent="0.25">
      <c r="L3736" s="75">
        <f>COUNTIF($B$2:B3736,B3736)</f>
        <v>0</v>
      </c>
      <c r="M3736" s="75">
        <f>COUNTIF($L$2:L3736,4)</f>
        <v>42</v>
      </c>
      <c r="N3736" s="76" t="str">
        <f t="shared" si="294"/>
        <v>0</v>
      </c>
      <c r="O3736" s="76" t="str">
        <f t="shared" si="290"/>
        <v/>
      </c>
      <c r="P3736" s="75" t="str">
        <f t="shared" si="291"/>
        <v/>
      </c>
      <c r="Q3736" s="77" t="str">
        <f t="shared" si="292"/>
        <v/>
      </c>
      <c r="R3736" s="77" t="str">
        <f t="shared" si="293"/>
        <v/>
      </c>
      <c r="S3736" s="77" t="str">
        <f>IF(O3736="","",IF(OR(VALUE(LEFT(O3736,2))&gt;IF(RIGHT(J3736,1)="M",7,19),AND(OR(LEFT(O3736,2)={"07","19"}),VALUE(RIGHT(O3736,2))&gt;15)),TRUE,FALSE))</f>
        <v/>
      </c>
      <c r="T3736" s="77" t="str">
        <f>IF(O3736="","",IF(OR(VALUE(LEFT(O3736,2))&gt;IF(RIGHT(J3736,1)="M",7,19),AND(OR(LEFT(O3736,2)={"07","19"}),VALUE(RIGHT(O3736,2))&gt;5)),TRUE,FALSE))</f>
        <v/>
      </c>
    </row>
    <row r="3737" spans="12:20" x14ac:dyDescent="0.25">
      <c r="L3737" s="75">
        <f>COUNTIF($B$2:B3737,B3737)</f>
        <v>0</v>
      </c>
      <c r="M3737" s="75">
        <f>COUNTIF($L$2:L3737,4)</f>
        <v>42</v>
      </c>
      <c r="N3737" s="76" t="str">
        <f t="shared" si="294"/>
        <v>0</v>
      </c>
      <c r="O3737" s="76" t="str">
        <f t="shared" si="290"/>
        <v/>
      </c>
      <c r="P3737" s="75" t="str">
        <f t="shared" si="291"/>
        <v/>
      </c>
      <c r="Q3737" s="77" t="str">
        <f t="shared" si="292"/>
        <v/>
      </c>
      <c r="R3737" s="77" t="str">
        <f t="shared" si="293"/>
        <v/>
      </c>
      <c r="S3737" s="77" t="str">
        <f>IF(O3737="","",IF(OR(VALUE(LEFT(O3737,2))&gt;IF(RIGHT(J3737,1)="M",7,19),AND(OR(LEFT(O3737,2)={"07","19"}),VALUE(RIGHT(O3737,2))&gt;15)),TRUE,FALSE))</f>
        <v/>
      </c>
      <c r="T3737" s="77" t="str">
        <f>IF(O3737="","",IF(OR(VALUE(LEFT(O3737,2))&gt;IF(RIGHT(J3737,1)="M",7,19),AND(OR(LEFT(O3737,2)={"07","19"}),VALUE(RIGHT(O3737,2))&gt;5)),TRUE,FALSE))</f>
        <v/>
      </c>
    </row>
    <row r="3738" spans="12:20" x14ac:dyDescent="0.25">
      <c r="L3738" s="75">
        <f>COUNTIF($B$2:B3738,B3738)</f>
        <v>0</v>
      </c>
      <c r="M3738" s="75">
        <f>COUNTIF($L$2:L3738,4)</f>
        <v>42</v>
      </c>
      <c r="N3738" s="76" t="str">
        <f t="shared" si="294"/>
        <v>0</v>
      </c>
      <c r="O3738" s="76" t="str">
        <f t="shared" si="290"/>
        <v/>
      </c>
      <c r="P3738" s="75" t="str">
        <f t="shared" si="291"/>
        <v/>
      </c>
      <c r="Q3738" s="77" t="str">
        <f t="shared" si="292"/>
        <v/>
      </c>
      <c r="R3738" s="77" t="str">
        <f t="shared" si="293"/>
        <v/>
      </c>
      <c r="S3738" s="77" t="str">
        <f>IF(O3738="","",IF(OR(VALUE(LEFT(O3738,2))&gt;IF(RIGHT(J3738,1)="M",7,19),AND(OR(LEFT(O3738,2)={"07","19"}),VALUE(RIGHT(O3738,2))&gt;15)),TRUE,FALSE))</f>
        <v/>
      </c>
      <c r="T3738" s="77" t="str">
        <f>IF(O3738="","",IF(OR(VALUE(LEFT(O3738,2))&gt;IF(RIGHT(J3738,1)="M",7,19),AND(OR(LEFT(O3738,2)={"07","19"}),VALUE(RIGHT(O3738,2))&gt;5)),TRUE,FALSE))</f>
        <v/>
      </c>
    </row>
    <row r="3739" spans="12:20" x14ac:dyDescent="0.25">
      <c r="L3739" s="75">
        <f>COUNTIF($B$2:B3739,B3739)</f>
        <v>0</v>
      </c>
      <c r="M3739" s="75">
        <f>COUNTIF($L$2:L3739,4)</f>
        <v>42</v>
      </c>
      <c r="N3739" s="76" t="str">
        <f t="shared" si="294"/>
        <v>0</v>
      </c>
      <c r="O3739" s="76" t="str">
        <f t="shared" si="290"/>
        <v/>
      </c>
      <c r="P3739" s="75" t="str">
        <f t="shared" si="291"/>
        <v/>
      </c>
      <c r="Q3739" s="77" t="str">
        <f t="shared" si="292"/>
        <v/>
      </c>
      <c r="R3739" s="77" t="str">
        <f t="shared" si="293"/>
        <v/>
      </c>
      <c r="S3739" s="77" t="str">
        <f>IF(O3739="","",IF(OR(VALUE(LEFT(O3739,2))&gt;IF(RIGHT(J3739,1)="M",7,19),AND(OR(LEFT(O3739,2)={"07","19"}),VALUE(RIGHT(O3739,2))&gt;15)),TRUE,FALSE))</f>
        <v/>
      </c>
      <c r="T3739" s="77" t="str">
        <f>IF(O3739="","",IF(OR(VALUE(LEFT(O3739,2))&gt;IF(RIGHT(J3739,1)="M",7,19),AND(OR(LEFT(O3739,2)={"07","19"}),VALUE(RIGHT(O3739,2))&gt;5)),TRUE,FALSE))</f>
        <v/>
      </c>
    </row>
    <row r="3740" spans="12:20" x14ac:dyDescent="0.25">
      <c r="L3740" s="75">
        <f>COUNTIF($B$2:B3740,B3740)</f>
        <v>0</v>
      </c>
      <c r="M3740" s="75">
        <f>COUNTIF($L$2:L3740,4)</f>
        <v>42</v>
      </c>
      <c r="N3740" s="76" t="str">
        <f t="shared" si="294"/>
        <v>0</v>
      </c>
      <c r="O3740" s="76" t="str">
        <f t="shared" si="290"/>
        <v/>
      </c>
      <c r="P3740" s="75" t="str">
        <f t="shared" si="291"/>
        <v/>
      </c>
      <c r="Q3740" s="77" t="str">
        <f t="shared" si="292"/>
        <v/>
      </c>
      <c r="R3740" s="77" t="str">
        <f t="shared" si="293"/>
        <v/>
      </c>
      <c r="S3740" s="77" t="str">
        <f>IF(O3740="","",IF(OR(VALUE(LEFT(O3740,2))&gt;IF(RIGHT(J3740,1)="M",7,19),AND(OR(LEFT(O3740,2)={"07","19"}),VALUE(RIGHT(O3740,2))&gt;15)),TRUE,FALSE))</f>
        <v/>
      </c>
      <c r="T3740" s="77" t="str">
        <f>IF(O3740="","",IF(OR(VALUE(LEFT(O3740,2))&gt;IF(RIGHT(J3740,1)="M",7,19),AND(OR(LEFT(O3740,2)={"07","19"}),VALUE(RIGHT(O3740,2))&gt;5)),TRUE,FALSE))</f>
        <v/>
      </c>
    </row>
    <row r="3741" spans="12:20" x14ac:dyDescent="0.25">
      <c r="L3741" s="75">
        <f>COUNTIF($B$2:B3741,B3741)</f>
        <v>0</v>
      </c>
      <c r="M3741" s="75">
        <f>COUNTIF($L$2:L3741,4)</f>
        <v>42</v>
      </c>
      <c r="N3741" s="76" t="str">
        <f t="shared" si="294"/>
        <v>0</v>
      </c>
      <c r="O3741" s="76" t="str">
        <f t="shared" si="290"/>
        <v/>
      </c>
      <c r="P3741" s="75" t="str">
        <f t="shared" si="291"/>
        <v/>
      </c>
      <c r="Q3741" s="77" t="str">
        <f t="shared" si="292"/>
        <v/>
      </c>
      <c r="R3741" s="77" t="str">
        <f t="shared" si="293"/>
        <v/>
      </c>
      <c r="S3741" s="77" t="str">
        <f>IF(O3741="","",IF(OR(VALUE(LEFT(O3741,2))&gt;IF(RIGHT(J3741,1)="M",7,19),AND(OR(LEFT(O3741,2)={"07","19"}),VALUE(RIGHT(O3741,2))&gt;15)),TRUE,FALSE))</f>
        <v/>
      </c>
      <c r="T3741" s="77" t="str">
        <f>IF(O3741="","",IF(OR(VALUE(LEFT(O3741,2))&gt;IF(RIGHT(J3741,1)="M",7,19),AND(OR(LEFT(O3741,2)={"07","19"}),VALUE(RIGHT(O3741,2))&gt;5)),TRUE,FALSE))</f>
        <v/>
      </c>
    </row>
    <row r="3742" spans="12:20" x14ac:dyDescent="0.25">
      <c r="L3742" s="75">
        <f>COUNTIF($B$2:B3742,B3742)</f>
        <v>0</v>
      </c>
      <c r="M3742" s="75">
        <f>COUNTIF($L$2:L3742,4)</f>
        <v>42</v>
      </c>
      <c r="N3742" s="76" t="str">
        <f t="shared" si="294"/>
        <v>0</v>
      </c>
      <c r="O3742" s="76" t="str">
        <f t="shared" si="290"/>
        <v/>
      </c>
      <c r="P3742" s="75" t="str">
        <f t="shared" si="291"/>
        <v/>
      </c>
      <c r="Q3742" s="77" t="str">
        <f t="shared" si="292"/>
        <v/>
      </c>
      <c r="R3742" s="77" t="str">
        <f t="shared" si="293"/>
        <v/>
      </c>
      <c r="S3742" s="77" t="str">
        <f>IF(O3742="","",IF(OR(VALUE(LEFT(O3742,2))&gt;IF(RIGHT(J3742,1)="M",7,19),AND(OR(LEFT(O3742,2)={"07","19"}),VALUE(RIGHT(O3742,2))&gt;15)),TRUE,FALSE))</f>
        <v/>
      </c>
      <c r="T3742" s="77" t="str">
        <f>IF(O3742="","",IF(OR(VALUE(LEFT(O3742,2))&gt;IF(RIGHT(J3742,1)="M",7,19),AND(OR(LEFT(O3742,2)={"07","19"}),VALUE(RIGHT(O3742,2))&gt;5)),TRUE,FALSE))</f>
        <v/>
      </c>
    </row>
    <row r="3743" spans="12:20" x14ac:dyDescent="0.25">
      <c r="L3743" s="75">
        <f>COUNTIF($B$2:B3743,B3743)</f>
        <v>0</v>
      </c>
      <c r="M3743" s="75">
        <f>COUNTIF($L$2:L3743,4)</f>
        <v>42</v>
      </c>
      <c r="N3743" s="76" t="str">
        <f t="shared" si="294"/>
        <v>0</v>
      </c>
      <c r="O3743" s="76" t="str">
        <f t="shared" si="290"/>
        <v/>
      </c>
      <c r="P3743" s="75" t="str">
        <f t="shared" si="291"/>
        <v/>
      </c>
      <c r="Q3743" s="77" t="str">
        <f t="shared" si="292"/>
        <v/>
      </c>
      <c r="R3743" s="77" t="str">
        <f t="shared" si="293"/>
        <v/>
      </c>
      <c r="S3743" s="77" t="str">
        <f>IF(O3743="","",IF(OR(VALUE(LEFT(O3743,2))&gt;IF(RIGHT(J3743,1)="M",7,19),AND(OR(LEFT(O3743,2)={"07","19"}),VALUE(RIGHT(O3743,2))&gt;15)),TRUE,FALSE))</f>
        <v/>
      </c>
      <c r="T3743" s="77" t="str">
        <f>IF(O3743="","",IF(OR(VALUE(LEFT(O3743,2))&gt;IF(RIGHT(J3743,1)="M",7,19),AND(OR(LEFT(O3743,2)={"07","19"}),VALUE(RIGHT(O3743,2))&gt;5)),TRUE,FALSE))</f>
        <v/>
      </c>
    </row>
    <row r="3744" spans="12:20" x14ac:dyDescent="0.25">
      <c r="L3744" s="75">
        <f>COUNTIF($B$2:B3744,B3744)</f>
        <v>0</v>
      </c>
      <c r="M3744" s="75">
        <f>COUNTIF($L$2:L3744,4)</f>
        <v>42</v>
      </c>
      <c r="N3744" s="76" t="str">
        <f t="shared" si="294"/>
        <v>0</v>
      </c>
      <c r="O3744" s="76" t="str">
        <f t="shared" si="290"/>
        <v/>
      </c>
      <c r="P3744" s="75" t="str">
        <f t="shared" si="291"/>
        <v/>
      </c>
      <c r="Q3744" s="77" t="str">
        <f t="shared" si="292"/>
        <v/>
      </c>
      <c r="R3744" s="77" t="str">
        <f t="shared" si="293"/>
        <v/>
      </c>
      <c r="S3744" s="77" t="str">
        <f>IF(O3744="","",IF(OR(VALUE(LEFT(O3744,2))&gt;IF(RIGHT(J3744,1)="M",7,19),AND(OR(LEFT(O3744,2)={"07","19"}),VALUE(RIGHT(O3744,2))&gt;15)),TRUE,FALSE))</f>
        <v/>
      </c>
      <c r="T3744" s="77" t="str">
        <f>IF(O3744="","",IF(OR(VALUE(LEFT(O3744,2))&gt;IF(RIGHT(J3744,1)="M",7,19),AND(OR(LEFT(O3744,2)={"07","19"}),VALUE(RIGHT(O3744,2))&gt;5)),TRUE,FALSE))</f>
        <v/>
      </c>
    </row>
    <row r="3745" spans="12:20" x14ac:dyDescent="0.25">
      <c r="L3745" s="75">
        <f>COUNTIF($B$2:B3745,B3745)</f>
        <v>0</v>
      </c>
      <c r="M3745" s="75">
        <f>COUNTIF($L$2:L3745,4)</f>
        <v>42</v>
      </c>
      <c r="N3745" s="76" t="str">
        <f t="shared" si="294"/>
        <v>0</v>
      </c>
      <c r="O3745" s="76" t="str">
        <f t="shared" si="290"/>
        <v/>
      </c>
      <c r="P3745" s="75" t="str">
        <f t="shared" si="291"/>
        <v/>
      </c>
      <c r="Q3745" s="77" t="str">
        <f t="shared" si="292"/>
        <v/>
      </c>
      <c r="R3745" s="77" t="str">
        <f t="shared" si="293"/>
        <v/>
      </c>
      <c r="S3745" s="77" t="str">
        <f>IF(O3745="","",IF(OR(VALUE(LEFT(O3745,2))&gt;IF(RIGHT(J3745,1)="M",7,19),AND(OR(LEFT(O3745,2)={"07","19"}),VALUE(RIGHT(O3745,2))&gt;15)),TRUE,FALSE))</f>
        <v/>
      </c>
      <c r="T3745" s="77" t="str">
        <f>IF(O3745="","",IF(OR(VALUE(LEFT(O3745,2))&gt;IF(RIGHT(J3745,1)="M",7,19),AND(OR(LEFT(O3745,2)={"07","19"}),VALUE(RIGHT(O3745,2))&gt;5)),TRUE,FALSE))</f>
        <v/>
      </c>
    </row>
    <row r="3746" spans="12:20" x14ac:dyDescent="0.25">
      <c r="L3746" s="75">
        <f>COUNTIF($B$2:B3746,B3746)</f>
        <v>0</v>
      </c>
      <c r="M3746" s="75">
        <f>COUNTIF($L$2:L3746,4)</f>
        <v>42</v>
      </c>
      <c r="N3746" s="76" t="str">
        <f t="shared" si="294"/>
        <v>0</v>
      </c>
      <c r="O3746" s="76" t="str">
        <f t="shared" si="290"/>
        <v/>
      </c>
      <c r="P3746" s="75" t="str">
        <f t="shared" si="291"/>
        <v/>
      </c>
      <c r="Q3746" s="77" t="str">
        <f t="shared" si="292"/>
        <v/>
      </c>
      <c r="R3746" s="77" t="str">
        <f t="shared" si="293"/>
        <v/>
      </c>
      <c r="S3746" s="77" t="str">
        <f>IF(O3746="","",IF(OR(VALUE(LEFT(O3746,2))&gt;IF(RIGHT(J3746,1)="M",7,19),AND(OR(LEFT(O3746,2)={"07","19"}),VALUE(RIGHT(O3746,2))&gt;15)),TRUE,FALSE))</f>
        <v/>
      </c>
      <c r="T3746" s="77" t="str">
        <f>IF(O3746="","",IF(OR(VALUE(LEFT(O3746,2))&gt;IF(RIGHT(J3746,1)="M",7,19),AND(OR(LEFT(O3746,2)={"07","19"}),VALUE(RIGHT(O3746,2))&gt;5)),TRUE,FALSE))</f>
        <v/>
      </c>
    </row>
    <row r="3747" spans="12:20" x14ac:dyDescent="0.25">
      <c r="L3747" s="75">
        <f>COUNTIF($B$2:B3747,B3747)</f>
        <v>0</v>
      </c>
      <c r="M3747" s="75">
        <f>COUNTIF($L$2:L3747,4)</f>
        <v>42</v>
      </c>
      <c r="N3747" s="76" t="str">
        <f t="shared" si="294"/>
        <v>0</v>
      </c>
      <c r="O3747" s="76" t="str">
        <f t="shared" si="290"/>
        <v/>
      </c>
      <c r="P3747" s="75" t="str">
        <f t="shared" si="291"/>
        <v/>
      </c>
      <c r="Q3747" s="77" t="str">
        <f t="shared" si="292"/>
        <v/>
      </c>
      <c r="R3747" s="77" t="str">
        <f t="shared" si="293"/>
        <v/>
      </c>
      <c r="S3747" s="77" t="str">
        <f>IF(O3747="","",IF(OR(VALUE(LEFT(O3747,2))&gt;IF(RIGHT(J3747,1)="M",7,19),AND(OR(LEFT(O3747,2)={"07","19"}),VALUE(RIGHT(O3747,2))&gt;15)),TRUE,FALSE))</f>
        <v/>
      </c>
      <c r="T3747" s="77" t="str">
        <f>IF(O3747="","",IF(OR(VALUE(LEFT(O3747,2))&gt;IF(RIGHT(J3747,1)="M",7,19),AND(OR(LEFT(O3747,2)={"07","19"}),VALUE(RIGHT(O3747,2))&gt;5)),TRUE,FALSE))</f>
        <v/>
      </c>
    </row>
    <row r="3748" spans="12:20" x14ac:dyDescent="0.25">
      <c r="L3748" s="75">
        <f>COUNTIF($B$2:B3748,B3748)</f>
        <v>0</v>
      </c>
      <c r="M3748" s="75">
        <f>COUNTIF($L$2:L3748,4)</f>
        <v>42</v>
      </c>
      <c r="N3748" s="76" t="str">
        <f t="shared" si="294"/>
        <v>0</v>
      </c>
      <c r="O3748" s="76" t="str">
        <f t="shared" si="290"/>
        <v/>
      </c>
      <c r="P3748" s="75" t="str">
        <f t="shared" si="291"/>
        <v/>
      </c>
      <c r="Q3748" s="77" t="str">
        <f t="shared" si="292"/>
        <v/>
      </c>
      <c r="R3748" s="77" t="str">
        <f t="shared" si="293"/>
        <v/>
      </c>
      <c r="S3748" s="77" t="str">
        <f>IF(O3748="","",IF(OR(VALUE(LEFT(O3748,2))&gt;IF(RIGHT(J3748,1)="M",7,19),AND(OR(LEFT(O3748,2)={"07","19"}),VALUE(RIGHT(O3748,2))&gt;15)),TRUE,FALSE))</f>
        <v/>
      </c>
      <c r="T3748" s="77" t="str">
        <f>IF(O3748="","",IF(OR(VALUE(LEFT(O3748,2))&gt;IF(RIGHT(J3748,1)="M",7,19),AND(OR(LEFT(O3748,2)={"07","19"}),VALUE(RIGHT(O3748,2))&gt;5)),TRUE,FALSE))</f>
        <v/>
      </c>
    </row>
    <row r="3749" spans="12:20" x14ac:dyDescent="0.25">
      <c r="L3749" s="75">
        <f>COUNTIF($B$2:B3749,B3749)</f>
        <v>0</v>
      </c>
      <c r="M3749" s="75">
        <f>COUNTIF($L$2:L3749,4)</f>
        <v>42</v>
      </c>
      <c r="N3749" s="76" t="str">
        <f t="shared" si="294"/>
        <v>0</v>
      </c>
      <c r="O3749" s="76" t="str">
        <f t="shared" si="290"/>
        <v/>
      </c>
      <c r="P3749" s="75" t="str">
        <f t="shared" si="291"/>
        <v/>
      </c>
      <c r="Q3749" s="77" t="str">
        <f t="shared" si="292"/>
        <v/>
      </c>
      <c r="R3749" s="77" t="str">
        <f t="shared" si="293"/>
        <v/>
      </c>
      <c r="S3749" s="77" t="str">
        <f>IF(O3749="","",IF(OR(VALUE(LEFT(O3749,2))&gt;IF(RIGHT(J3749,1)="M",7,19),AND(OR(LEFT(O3749,2)={"07","19"}),VALUE(RIGHT(O3749,2))&gt;15)),TRUE,FALSE))</f>
        <v/>
      </c>
      <c r="T3749" s="77" t="str">
        <f>IF(O3749="","",IF(OR(VALUE(LEFT(O3749,2))&gt;IF(RIGHT(J3749,1)="M",7,19),AND(OR(LEFT(O3749,2)={"07","19"}),VALUE(RIGHT(O3749,2))&gt;5)),TRUE,FALSE))</f>
        <v/>
      </c>
    </row>
    <row r="3750" spans="12:20" x14ac:dyDescent="0.25">
      <c r="L3750" s="75">
        <f>COUNTIF($B$2:B3750,B3750)</f>
        <v>0</v>
      </c>
      <c r="M3750" s="75">
        <f>COUNTIF($L$2:L3750,4)</f>
        <v>42</v>
      </c>
      <c r="N3750" s="76" t="str">
        <f t="shared" si="294"/>
        <v>0</v>
      </c>
      <c r="O3750" s="76" t="str">
        <f t="shared" si="290"/>
        <v/>
      </c>
      <c r="P3750" s="75" t="str">
        <f t="shared" si="291"/>
        <v/>
      </c>
      <c r="Q3750" s="77" t="str">
        <f t="shared" si="292"/>
        <v/>
      </c>
      <c r="R3750" s="77" t="str">
        <f t="shared" si="293"/>
        <v/>
      </c>
      <c r="S3750" s="77" t="str">
        <f>IF(O3750="","",IF(OR(VALUE(LEFT(O3750,2))&gt;IF(RIGHT(J3750,1)="M",7,19),AND(OR(LEFT(O3750,2)={"07","19"}),VALUE(RIGHT(O3750,2))&gt;15)),TRUE,FALSE))</f>
        <v/>
      </c>
      <c r="T3750" s="77" t="str">
        <f>IF(O3750="","",IF(OR(VALUE(LEFT(O3750,2))&gt;IF(RIGHT(J3750,1)="M",7,19),AND(OR(LEFT(O3750,2)={"07","19"}),VALUE(RIGHT(O3750,2))&gt;5)),TRUE,FALSE))</f>
        <v/>
      </c>
    </row>
    <row r="3751" spans="12:20" x14ac:dyDescent="0.25">
      <c r="L3751" s="75">
        <f>COUNTIF($B$2:B3751,B3751)</f>
        <v>0</v>
      </c>
      <c r="M3751" s="75">
        <f>COUNTIF($L$2:L3751,4)</f>
        <v>42</v>
      </c>
      <c r="N3751" s="76" t="str">
        <f t="shared" si="294"/>
        <v>0</v>
      </c>
      <c r="O3751" s="76" t="str">
        <f t="shared" si="290"/>
        <v/>
      </c>
      <c r="P3751" s="75" t="str">
        <f t="shared" si="291"/>
        <v/>
      </c>
      <c r="Q3751" s="77" t="str">
        <f t="shared" si="292"/>
        <v/>
      </c>
      <c r="R3751" s="77" t="str">
        <f t="shared" si="293"/>
        <v/>
      </c>
      <c r="S3751" s="77" t="str">
        <f>IF(O3751="","",IF(OR(VALUE(LEFT(O3751,2))&gt;IF(RIGHT(J3751,1)="M",7,19),AND(OR(LEFT(O3751,2)={"07","19"}),VALUE(RIGHT(O3751,2))&gt;15)),TRUE,FALSE))</f>
        <v/>
      </c>
      <c r="T3751" s="77" t="str">
        <f>IF(O3751="","",IF(OR(VALUE(LEFT(O3751,2))&gt;IF(RIGHT(J3751,1)="M",7,19),AND(OR(LEFT(O3751,2)={"07","19"}),VALUE(RIGHT(O3751,2))&gt;5)),TRUE,FALSE))</f>
        <v/>
      </c>
    </row>
    <row r="3752" spans="12:20" x14ac:dyDescent="0.25">
      <c r="L3752" s="75">
        <f>COUNTIF($B$2:B3752,B3752)</f>
        <v>0</v>
      </c>
      <c r="M3752" s="75">
        <f>COUNTIF($L$2:L3752,4)</f>
        <v>42</v>
      </c>
      <c r="N3752" s="76" t="str">
        <f t="shared" si="294"/>
        <v>0</v>
      </c>
      <c r="O3752" s="76" t="str">
        <f t="shared" si="290"/>
        <v/>
      </c>
      <c r="P3752" s="75" t="str">
        <f t="shared" si="291"/>
        <v/>
      </c>
      <c r="Q3752" s="77" t="str">
        <f t="shared" si="292"/>
        <v/>
      </c>
      <c r="R3752" s="77" t="str">
        <f t="shared" si="293"/>
        <v/>
      </c>
      <c r="S3752" s="77" t="str">
        <f>IF(O3752="","",IF(OR(VALUE(LEFT(O3752,2))&gt;IF(RIGHT(J3752,1)="M",7,19),AND(OR(LEFT(O3752,2)={"07","19"}),VALUE(RIGHT(O3752,2))&gt;15)),TRUE,FALSE))</f>
        <v/>
      </c>
      <c r="T3752" s="77" t="str">
        <f>IF(O3752="","",IF(OR(VALUE(LEFT(O3752,2))&gt;IF(RIGHT(J3752,1)="M",7,19),AND(OR(LEFT(O3752,2)={"07","19"}),VALUE(RIGHT(O3752,2))&gt;5)),TRUE,FALSE))</f>
        <v/>
      </c>
    </row>
    <row r="3753" spans="12:20" x14ac:dyDescent="0.25">
      <c r="L3753" s="75">
        <f>COUNTIF($B$2:B3753,B3753)</f>
        <v>0</v>
      </c>
      <c r="M3753" s="75">
        <f>COUNTIF($L$2:L3753,4)</f>
        <v>42</v>
      </c>
      <c r="N3753" s="76" t="str">
        <f t="shared" si="294"/>
        <v>0</v>
      </c>
      <c r="O3753" s="76" t="str">
        <f t="shared" si="290"/>
        <v/>
      </c>
      <c r="P3753" s="75" t="str">
        <f t="shared" si="291"/>
        <v/>
      </c>
      <c r="Q3753" s="77" t="str">
        <f t="shared" si="292"/>
        <v/>
      </c>
      <c r="R3753" s="77" t="str">
        <f t="shared" si="293"/>
        <v/>
      </c>
      <c r="S3753" s="77" t="str">
        <f>IF(O3753="","",IF(OR(VALUE(LEFT(O3753,2))&gt;IF(RIGHT(J3753,1)="M",7,19),AND(OR(LEFT(O3753,2)={"07","19"}),VALUE(RIGHT(O3753,2))&gt;15)),TRUE,FALSE))</f>
        <v/>
      </c>
      <c r="T3753" s="77" t="str">
        <f>IF(O3753="","",IF(OR(VALUE(LEFT(O3753,2))&gt;IF(RIGHT(J3753,1)="M",7,19),AND(OR(LEFT(O3753,2)={"07","19"}),VALUE(RIGHT(O3753,2))&gt;5)),TRUE,FALSE))</f>
        <v/>
      </c>
    </row>
    <row r="3754" spans="12:20" x14ac:dyDescent="0.25">
      <c r="L3754" s="75">
        <f>COUNTIF($B$2:B3754,B3754)</f>
        <v>0</v>
      </c>
      <c r="M3754" s="75">
        <f>COUNTIF($L$2:L3754,4)</f>
        <v>42</v>
      </c>
      <c r="N3754" s="76" t="str">
        <f t="shared" si="294"/>
        <v>0</v>
      </c>
      <c r="O3754" s="76" t="str">
        <f t="shared" si="290"/>
        <v/>
      </c>
      <c r="P3754" s="75" t="str">
        <f t="shared" si="291"/>
        <v/>
      </c>
      <c r="Q3754" s="77" t="str">
        <f t="shared" si="292"/>
        <v/>
      </c>
      <c r="R3754" s="77" t="str">
        <f t="shared" si="293"/>
        <v/>
      </c>
      <c r="S3754" s="77" t="str">
        <f>IF(O3754="","",IF(OR(VALUE(LEFT(O3754,2))&gt;IF(RIGHT(J3754,1)="M",7,19),AND(OR(LEFT(O3754,2)={"07","19"}),VALUE(RIGHT(O3754,2))&gt;15)),TRUE,FALSE))</f>
        <v/>
      </c>
      <c r="T3754" s="77" t="str">
        <f>IF(O3754="","",IF(OR(VALUE(LEFT(O3754,2))&gt;IF(RIGHT(J3754,1)="M",7,19),AND(OR(LEFT(O3754,2)={"07","19"}),VALUE(RIGHT(O3754,2))&gt;5)),TRUE,FALSE))</f>
        <v/>
      </c>
    </row>
    <row r="3755" spans="12:20" x14ac:dyDescent="0.25">
      <c r="L3755" s="75">
        <f>COUNTIF($B$2:B3755,B3755)</f>
        <v>0</v>
      </c>
      <c r="M3755" s="75">
        <f>COUNTIF($L$2:L3755,4)</f>
        <v>42</v>
      </c>
      <c r="N3755" s="76" t="str">
        <f t="shared" si="294"/>
        <v>0</v>
      </c>
      <c r="O3755" s="76" t="str">
        <f t="shared" si="290"/>
        <v/>
      </c>
      <c r="P3755" s="75" t="str">
        <f t="shared" si="291"/>
        <v/>
      </c>
      <c r="Q3755" s="77" t="str">
        <f t="shared" si="292"/>
        <v/>
      </c>
      <c r="R3755" s="77" t="str">
        <f t="shared" si="293"/>
        <v/>
      </c>
      <c r="S3755" s="77" t="str">
        <f>IF(O3755="","",IF(OR(VALUE(LEFT(O3755,2))&gt;IF(RIGHT(J3755,1)="M",7,19),AND(OR(LEFT(O3755,2)={"07","19"}),VALUE(RIGHT(O3755,2))&gt;15)),TRUE,FALSE))</f>
        <v/>
      </c>
      <c r="T3755" s="77" t="str">
        <f>IF(O3755="","",IF(OR(VALUE(LEFT(O3755,2))&gt;IF(RIGHT(J3755,1)="M",7,19),AND(OR(LEFT(O3755,2)={"07","19"}),VALUE(RIGHT(O3755,2))&gt;5)),TRUE,FALSE))</f>
        <v/>
      </c>
    </row>
    <row r="3756" spans="12:20" x14ac:dyDescent="0.25">
      <c r="L3756" s="75">
        <f>COUNTIF($B$2:B3756,B3756)</f>
        <v>0</v>
      </c>
      <c r="M3756" s="75">
        <f>COUNTIF($L$2:L3756,4)</f>
        <v>42</v>
      </c>
      <c r="N3756" s="76" t="str">
        <f t="shared" si="294"/>
        <v>0</v>
      </c>
      <c r="O3756" s="76" t="str">
        <f t="shared" si="290"/>
        <v/>
      </c>
      <c r="P3756" s="75" t="str">
        <f t="shared" si="291"/>
        <v/>
      </c>
      <c r="Q3756" s="77" t="str">
        <f t="shared" si="292"/>
        <v/>
      </c>
      <c r="R3756" s="77" t="str">
        <f t="shared" si="293"/>
        <v/>
      </c>
      <c r="S3756" s="77" t="str">
        <f>IF(O3756="","",IF(OR(VALUE(LEFT(O3756,2))&gt;IF(RIGHT(J3756,1)="M",7,19),AND(OR(LEFT(O3756,2)={"07","19"}),VALUE(RIGHT(O3756,2))&gt;15)),TRUE,FALSE))</f>
        <v/>
      </c>
      <c r="T3756" s="77" t="str">
        <f>IF(O3756="","",IF(OR(VALUE(LEFT(O3756,2))&gt;IF(RIGHT(J3756,1)="M",7,19),AND(OR(LEFT(O3756,2)={"07","19"}),VALUE(RIGHT(O3756,2))&gt;5)),TRUE,FALSE))</f>
        <v/>
      </c>
    </row>
    <row r="3757" spans="12:20" x14ac:dyDescent="0.25">
      <c r="L3757" s="75">
        <f>COUNTIF($B$2:B3757,B3757)</f>
        <v>0</v>
      </c>
      <c r="M3757" s="75">
        <f>COUNTIF($L$2:L3757,4)</f>
        <v>42</v>
      </c>
      <c r="N3757" s="76" t="str">
        <f t="shared" si="294"/>
        <v>0</v>
      </c>
      <c r="O3757" s="76" t="str">
        <f t="shared" si="290"/>
        <v/>
      </c>
      <c r="P3757" s="75" t="str">
        <f t="shared" si="291"/>
        <v/>
      </c>
      <c r="Q3757" s="77" t="str">
        <f t="shared" si="292"/>
        <v/>
      </c>
      <c r="R3757" s="77" t="str">
        <f t="shared" si="293"/>
        <v/>
      </c>
      <c r="S3757" s="77" t="str">
        <f>IF(O3757="","",IF(OR(VALUE(LEFT(O3757,2))&gt;IF(RIGHT(J3757,1)="M",7,19),AND(OR(LEFT(O3757,2)={"07","19"}),VALUE(RIGHT(O3757,2))&gt;15)),TRUE,FALSE))</f>
        <v/>
      </c>
      <c r="T3757" s="77" t="str">
        <f>IF(O3757="","",IF(OR(VALUE(LEFT(O3757,2))&gt;IF(RIGHT(J3757,1)="M",7,19),AND(OR(LEFT(O3757,2)={"07","19"}),VALUE(RIGHT(O3757,2))&gt;5)),TRUE,FALSE))</f>
        <v/>
      </c>
    </row>
    <row r="3758" spans="12:20" x14ac:dyDescent="0.25">
      <c r="L3758" s="75">
        <f>COUNTIF($B$2:B3758,B3758)</f>
        <v>0</v>
      </c>
      <c r="M3758" s="75">
        <f>COUNTIF($L$2:L3758,4)</f>
        <v>42</v>
      </c>
      <c r="N3758" s="76" t="str">
        <f t="shared" si="294"/>
        <v>0</v>
      </c>
      <c r="O3758" s="76" t="str">
        <f t="shared" si="290"/>
        <v/>
      </c>
      <c r="P3758" s="75" t="str">
        <f t="shared" si="291"/>
        <v/>
      </c>
      <c r="Q3758" s="77" t="str">
        <f t="shared" si="292"/>
        <v/>
      </c>
      <c r="R3758" s="77" t="str">
        <f t="shared" si="293"/>
        <v/>
      </c>
      <c r="S3758" s="77" t="str">
        <f>IF(O3758="","",IF(OR(VALUE(LEFT(O3758,2))&gt;IF(RIGHT(J3758,1)="M",7,19),AND(OR(LEFT(O3758,2)={"07","19"}),VALUE(RIGHT(O3758,2))&gt;15)),TRUE,FALSE))</f>
        <v/>
      </c>
      <c r="T3758" s="77" t="str">
        <f>IF(O3758="","",IF(OR(VALUE(LEFT(O3758,2))&gt;IF(RIGHT(J3758,1)="M",7,19),AND(OR(LEFT(O3758,2)={"07","19"}),VALUE(RIGHT(O3758,2))&gt;5)),TRUE,FALSE))</f>
        <v/>
      </c>
    </row>
    <row r="3759" spans="12:20" x14ac:dyDescent="0.25">
      <c r="L3759" s="75">
        <f>COUNTIF($B$2:B3759,B3759)</f>
        <v>0</v>
      </c>
      <c r="M3759" s="75">
        <f>COUNTIF($L$2:L3759,4)</f>
        <v>42</v>
      </c>
      <c r="N3759" s="76" t="str">
        <f t="shared" si="294"/>
        <v>0</v>
      </c>
      <c r="O3759" s="76" t="str">
        <f t="shared" si="290"/>
        <v/>
      </c>
      <c r="P3759" s="75" t="str">
        <f t="shared" si="291"/>
        <v/>
      </c>
      <c r="Q3759" s="77" t="str">
        <f t="shared" si="292"/>
        <v/>
      </c>
      <c r="R3759" s="77" t="str">
        <f t="shared" si="293"/>
        <v/>
      </c>
      <c r="S3759" s="77" t="str">
        <f>IF(O3759="","",IF(OR(VALUE(LEFT(O3759,2))&gt;IF(RIGHT(J3759,1)="M",7,19),AND(OR(LEFT(O3759,2)={"07","19"}),VALUE(RIGHT(O3759,2))&gt;15)),TRUE,FALSE))</f>
        <v/>
      </c>
      <c r="T3759" s="77" t="str">
        <f>IF(O3759="","",IF(OR(VALUE(LEFT(O3759,2))&gt;IF(RIGHT(J3759,1)="M",7,19),AND(OR(LEFT(O3759,2)={"07","19"}),VALUE(RIGHT(O3759,2))&gt;5)),TRUE,FALSE))</f>
        <v/>
      </c>
    </row>
    <row r="3760" spans="12:20" x14ac:dyDescent="0.25">
      <c r="L3760" s="75">
        <f>COUNTIF($B$2:B3760,B3760)</f>
        <v>0</v>
      </c>
      <c r="M3760" s="75">
        <f>COUNTIF($L$2:L3760,4)</f>
        <v>42</v>
      </c>
      <c r="N3760" s="76" t="str">
        <f t="shared" si="294"/>
        <v>0</v>
      </c>
      <c r="O3760" s="76" t="str">
        <f t="shared" si="290"/>
        <v/>
      </c>
      <c r="P3760" s="75" t="str">
        <f t="shared" si="291"/>
        <v/>
      </c>
      <c r="Q3760" s="77" t="str">
        <f t="shared" si="292"/>
        <v/>
      </c>
      <c r="R3760" s="77" t="str">
        <f t="shared" si="293"/>
        <v/>
      </c>
      <c r="S3760" s="77" t="str">
        <f>IF(O3760="","",IF(OR(VALUE(LEFT(O3760,2))&gt;IF(RIGHT(J3760,1)="M",7,19),AND(OR(LEFT(O3760,2)={"07","19"}),VALUE(RIGHT(O3760,2))&gt;15)),TRUE,FALSE))</f>
        <v/>
      </c>
      <c r="T3760" s="77" t="str">
        <f>IF(O3760="","",IF(OR(VALUE(LEFT(O3760,2))&gt;IF(RIGHT(J3760,1)="M",7,19),AND(OR(LEFT(O3760,2)={"07","19"}),VALUE(RIGHT(O3760,2))&gt;5)),TRUE,FALSE))</f>
        <v/>
      </c>
    </row>
    <row r="3761" spans="12:20" x14ac:dyDescent="0.25">
      <c r="L3761" s="75">
        <f>COUNTIF($B$2:B3761,B3761)</f>
        <v>0</v>
      </c>
      <c r="M3761" s="75">
        <f>COUNTIF($L$2:L3761,4)</f>
        <v>42</v>
      </c>
      <c r="N3761" s="76" t="str">
        <f t="shared" si="294"/>
        <v>0</v>
      </c>
      <c r="O3761" s="76" t="str">
        <f t="shared" si="290"/>
        <v/>
      </c>
      <c r="P3761" s="75" t="str">
        <f t="shared" si="291"/>
        <v/>
      </c>
      <c r="Q3761" s="77" t="str">
        <f t="shared" si="292"/>
        <v/>
      </c>
      <c r="R3761" s="77" t="str">
        <f t="shared" si="293"/>
        <v/>
      </c>
      <c r="S3761" s="77" t="str">
        <f>IF(O3761="","",IF(OR(VALUE(LEFT(O3761,2))&gt;IF(RIGHT(J3761,1)="M",7,19),AND(OR(LEFT(O3761,2)={"07","19"}),VALUE(RIGHT(O3761,2))&gt;15)),TRUE,FALSE))</f>
        <v/>
      </c>
      <c r="T3761" s="77" t="str">
        <f>IF(O3761="","",IF(OR(VALUE(LEFT(O3761,2))&gt;IF(RIGHT(J3761,1)="M",7,19),AND(OR(LEFT(O3761,2)={"07","19"}),VALUE(RIGHT(O3761,2))&gt;5)),TRUE,FALSE))</f>
        <v/>
      </c>
    </row>
    <row r="3762" spans="12:20" x14ac:dyDescent="0.25">
      <c r="L3762" s="75">
        <f>COUNTIF($B$2:B3762,B3762)</f>
        <v>0</v>
      </c>
      <c r="M3762" s="75">
        <f>COUNTIF($L$2:L3762,4)</f>
        <v>42</v>
      </c>
      <c r="N3762" s="76" t="str">
        <f t="shared" si="294"/>
        <v>0</v>
      </c>
      <c r="O3762" s="76" t="str">
        <f t="shared" si="290"/>
        <v/>
      </c>
      <c r="P3762" s="75" t="str">
        <f t="shared" si="291"/>
        <v/>
      </c>
      <c r="Q3762" s="77" t="str">
        <f t="shared" si="292"/>
        <v/>
      </c>
      <c r="R3762" s="77" t="str">
        <f t="shared" si="293"/>
        <v/>
      </c>
      <c r="S3762" s="77" t="str">
        <f>IF(O3762="","",IF(OR(VALUE(LEFT(O3762,2))&gt;IF(RIGHT(J3762,1)="M",7,19),AND(OR(LEFT(O3762,2)={"07","19"}),VALUE(RIGHT(O3762,2))&gt;15)),TRUE,FALSE))</f>
        <v/>
      </c>
      <c r="T3762" s="77" t="str">
        <f>IF(O3762="","",IF(OR(VALUE(LEFT(O3762,2))&gt;IF(RIGHT(J3762,1)="M",7,19),AND(OR(LEFT(O3762,2)={"07","19"}),VALUE(RIGHT(O3762,2))&gt;5)),TRUE,FALSE))</f>
        <v/>
      </c>
    </row>
    <row r="3763" spans="12:20" x14ac:dyDescent="0.25">
      <c r="L3763" s="75">
        <f>COUNTIF($B$2:B3763,B3763)</f>
        <v>0</v>
      </c>
      <c r="M3763" s="75">
        <f>COUNTIF($L$2:L3763,4)</f>
        <v>42</v>
      </c>
      <c r="N3763" s="76" t="str">
        <f t="shared" si="294"/>
        <v>0</v>
      </c>
      <c r="O3763" s="76" t="str">
        <f t="shared" si="290"/>
        <v/>
      </c>
      <c r="P3763" s="75" t="str">
        <f t="shared" si="291"/>
        <v/>
      </c>
      <c r="Q3763" s="77" t="str">
        <f t="shared" si="292"/>
        <v/>
      </c>
      <c r="R3763" s="77" t="str">
        <f t="shared" si="293"/>
        <v/>
      </c>
      <c r="S3763" s="77" t="str">
        <f>IF(O3763="","",IF(OR(VALUE(LEFT(O3763,2))&gt;IF(RIGHT(J3763,1)="M",7,19),AND(OR(LEFT(O3763,2)={"07","19"}),VALUE(RIGHT(O3763,2))&gt;15)),TRUE,FALSE))</f>
        <v/>
      </c>
      <c r="T3763" s="77" t="str">
        <f>IF(O3763="","",IF(OR(VALUE(LEFT(O3763,2))&gt;IF(RIGHT(J3763,1)="M",7,19),AND(OR(LEFT(O3763,2)={"07","19"}),VALUE(RIGHT(O3763,2))&gt;5)),TRUE,FALSE))</f>
        <v/>
      </c>
    </row>
    <row r="3764" spans="12:20" x14ac:dyDescent="0.25">
      <c r="L3764" s="75">
        <f>COUNTIF($B$2:B3764,B3764)</f>
        <v>0</v>
      </c>
      <c r="M3764" s="75">
        <f>COUNTIF($L$2:L3764,4)</f>
        <v>42</v>
      </c>
      <c r="N3764" s="76" t="str">
        <f t="shared" si="294"/>
        <v>0</v>
      </c>
      <c r="O3764" s="76" t="str">
        <f t="shared" si="290"/>
        <v/>
      </c>
      <c r="P3764" s="75" t="str">
        <f t="shared" si="291"/>
        <v/>
      </c>
      <c r="Q3764" s="77" t="str">
        <f t="shared" si="292"/>
        <v/>
      </c>
      <c r="R3764" s="77" t="str">
        <f t="shared" si="293"/>
        <v/>
      </c>
      <c r="S3764" s="77" t="str">
        <f>IF(O3764="","",IF(OR(VALUE(LEFT(O3764,2))&gt;IF(RIGHT(J3764,1)="M",7,19),AND(OR(LEFT(O3764,2)={"07","19"}),VALUE(RIGHT(O3764,2))&gt;15)),TRUE,FALSE))</f>
        <v/>
      </c>
      <c r="T3764" s="77" t="str">
        <f>IF(O3764="","",IF(OR(VALUE(LEFT(O3764,2))&gt;IF(RIGHT(J3764,1)="M",7,19),AND(OR(LEFT(O3764,2)={"07","19"}),VALUE(RIGHT(O3764,2))&gt;5)),TRUE,FALSE))</f>
        <v/>
      </c>
    </row>
    <row r="3765" spans="12:20" x14ac:dyDescent="0.25">
      <c r="L3765" s="75">
        <f>COUNTIF($B$2:B3765,B3765)</f>
        <v>0</v>
      </c>
      <c r="M3765" s="75">
        <f>COUNTIF($L$2:L3765,4)</f>
        <v>42</v>
      </c>
      <c r="N3765" s="76" t="str">
        <f t="shared" si="294"/>
        <v>0</v>
      </c>
      <c r="O3765" s="76" t="str">
        <f t="shared" si="290"/>
        <v/>
      </c>
      <c r="P3765" s="75" t="str">
        <f t="shared" si="291"/>
        <v/>
      </c>
      <c r="Q3765" s="77" t="str">
        <f t="shared" si="292"/>
        <v/>
      </c>
      <c r="R3765" s="77" t="str">
        <f t="shared" si="293"/>
        <v/>
      </c>
      <c r="S3765" s="77" t="str">
        <f>IF(O3765="","",IF(OR(VALUE(LEFT(O3765,2))&gt;IF(RIGHT(J3765,1)="M",7,19),AND(OR(LEFT(O3765,2)={"07","19"}),VALUE(RIGHT(O3765,2))&gt;15)),TRUE,FALSE))</f>
        <v/>
      </c>
      <c r="T3765" s="77" t="str">
        <f>IF(O3765="","",IF(OR(VALUE(LEFT(O3765,2))&gt;IF(RIGHT(J3765,1)="M",7,19),AND(OR(LEFT(O3765,2)={"07","19"}),VALUE(RIGHT(O3765,2))&gt;5)),TRUE,FALSE))</f>
        <v/>
      </c>
    </row>
    <row r="3766" spans="12:20" x14ac:dyDescent="0.25">
      <c r="L3766" s="75">
        <f>COUNTIF($B$2:B3766,B3766)</f>
        <v>0</v>
      </c>
      <c r="M3766" s="75">
        <f>COUNTIF($L$2:L3766,4)</f>
        <v>42</v>
      </c>
      <c r="N3766" s="76" t="str">
        <f t="shared" si="294"/>
        <v>0</v>
      </c>
      <c r="O3766" s="76" t="str">
        <f t="shared" si="290"/>
        <v/>
      </c>
      <c r="P3766" s="75" t="str">
        <f t="shared" si="291"/>
        <v/>
      </c>
      <c r="Q3766" s="77" t="str">
        <f t="shared" si="292"/>
        <v/>
      </c>
      <c r="R3766" s="77" t="str">
        <f t="shared" si="293"/>
        <v/>
      </c>
      <c r="S3766" s="77" t="str">
        <f>IF(O3766="","",IF(OR(VALUE(LEFT(O3766,2))&gt;IF(RIGHT(J3766,1)="M",7,19),AND(OR(LEFT(O3766,2)={"07","19"}),VALUE(RIGHT(O3766,2))&gt;15)),TRUE,FALSE))</f>
        <v/>
      </c>
      <c r="T3766" s="77" t="str">
        <f>IF(O3766="","",IF(OR(VALUE(LEFT(O3766,2))&gt;IF(RIGHT(J3766,1)="M",7,19),AND(OR(LEFT(O3766,2)={"07","19"}),VALUE(RIGHT(O3766,2))&gt;5)),TRUE,FALSE))</f>
        <v/>
      </c>
    </row>
    <row r="3767" spans="12:20" x14ac:dyDescent="0.25">
      <c r="L3767" s="75">
        <f>COUNTIF($B$2:B3767,B3767)</f>
        <v>0</v>
      </c>
      <c r="M3767" s="75">
        <f>COUNTIF($L$2:L3767,4)</f>
        <v>42</v>
      </c>
      <c r="N3767" s="76" t="str">
        <f t="shared" si="294"/>
        <v>0</v>
      </c>
      <c r="O3767" s="76" t="str">
        <f t="shared" si="290"/>
        <v/>
      </c>
      <c r="P3767" s="75" t="str">
        <f t="shared" si="291"/>
        <v/>
      </c>
      <c r="Q3767" s="77" t="str">
        <f t="shared" si="292"/>
        <v/>
      </c>
      <c r="R3767" s="77" t="str">
        <f t="shared" si="293"/>
        <v/>
      </c>
      <c r="S3767" s="77" t="str">
        <f>IF(O3767="","",IF(OR(VALUE(LEFT(O3767,2))&gt;IF(RIGHT(J3767,1)="M",7,19),AND(OR(LEFT(O3767,2)={"07","19"}),VALUE(RIGHT(O3767,2))&gt;15)),TRUE,FALSE))</f>
        <v/>
      </c>
      <c r="T3767" s="77" t="str">
        <f>IF(O3767="","",IF(OR(VALUE(LEFT(O3767,2))&gt;IF(RIGHT(J3767,1)="M",7,19),AND(OR(LEFT(O3767,2)={"07","19"}),VALUE(RIGHT(O3767,2))&gt;5)),TRUE,FALSE))</f>
        <v/>
      </c>
    </row>
    <row r="3768" spans="12:20" x14ac:dyDescent="0.25">
      <c r="L3768" s="75">
        <f>COUNTIF($B$2:B3768,B3768)</f>
        <v>0</v>
      </c>
      <c r="M3768" s="75">
        <f>COUNTIF($L$2:L3768,4)</f>
        <v>42</v>
      </c>
      <c r="N3768" s="76" t="str">
        <f t="shared" si="294"/>
        <v>0</v>
      </c>
      <c r="O3768" s="76" t="str">
        <f t="shared" si="290"/>
        <v/>
      </c>
      <c r="P3768" s="75" t="str">
        <f t="shared" si="291"/>
        <v/>
      </c>
      <c r="Q3768" s="77" t="str">
        <f t="shared" si="292"/>
        <v/>
      </c>
      <c r="R3768" s="77" t="str">
        <f t="shared" si="293"/>
        <v/>
      </c>
      <c r="S3768" s="77" t="str">
        <f>IF(O3768="","",IF(OR(VALUE(LEFT(O3768,2))&gt;IF(RIGHT(J3768,1)="M",7,19),AND(OR(LEFT(O3768,2)={"07","19"}),VALUE(RIGHT(O3768,2))&gt;15)),TRUE,FALSE))</f>
        <v/>
      </c>
      <c r="T3768" s="77" t="str">
        <f>IF(O3768="","",IF(OR(VALUE(LEFT(O3768,2))&gt;IF(RIGHT(J3768,1)="M",7,19),AND(OR(LEFT(O3768,2)={"07","19"}),VALUE(RIGHT(O3768,2))&gt;5)),TRUE,FALSE))</f>
        <v/>
      </c>
    </row>
    <row r="3769" spans="12:20" x14ac:dyDescent="0.25">
      <c r="L3769" s="75">
        <f>COUNTIF($B$2:B3769,B3769)</f>
        <v>0</v>
      </c>
      <c r="M3769" s="75">
        <f>COUNTIF($L$2:L3769,4)</f>
        <v>42</v>
      </c>
      <c r="N3769" s="76" t="str">
        <f t="shared" si="294"/>
        <v>0</v>
      </c>
      <c r="O3769" s="76" t="str">
        <f t="shared" si="290"/>
        <v/>
      </c>
      <c r="P3769" s="75" t="str">
        <f t="shared" si="291"/>
        <v/>
      </c>
      <c r="Q3769" s="77" t="str">
        <f t="shared" si="292"/>
        <v/>
      </c>
      <c r="R3769" s="77" t="str">
        <f t="shared" si="293"/>
        <v/>
      </c>
      <c r="S3769" s="77" t="str">
        <f>IF(O3769="","",IF(OR(VALUE(LEFT(O3769,2))&gt;IF(RIGHT(J3769,1)="M",7,19),AND(OR(LEFT(O3769,2)={"07","19"}),VALUE(RIGHT(O3769,2))&gt;15)),TRUE,FALSE))</f>
        <v/>
      </c>
      <c r="T3769" s="77" t="str">
        <f>IF(O3769="","",IF(OR(VALUE(LEFT(O3769,2))&gt;IF(RIGHT(J3769,1)="M",7,19),AND(OR(LEFT(O3769,2)={"07","19"}),VALUE(RIGHT(O3769,2))&gt;5)),TRUE,FALSE))</f>
        <v/>
      </c>
    </row>
    <row r="3770" spans="12:20" x14ac:dyDescent="0.25">
      <c r="L3770" s="75">
        <f>COUNTIF($B$2:B3770,B3770)</f>
        <v>0</v>
      </c>
      <c r="M3770" s="75">
        <f>COUNTIF($L$2:L3770,4)</f>
        <v>42</v>
      </c>
      <c r="N3770" s="76" t="str">
        <f t="shared" si="294"/>
        <v>0</v>
      </c>
      <c r="O3770" s="76" t="str">
        <f t="shared" si="290"/>
        <v/>
      </c>
      <c r="P3770" s="75" t="str">
        <f t="shared" si="291"/>
        <v/>
      </c>
      <c r="Q3770" s="77" t="str">
        <f t="shared" si="292"/>
        <v/>
      </c>
      <c r="R3770" s="77" t="str">
        <f t="shared" si="293"/>
        <v/>
      </c>
      <c r="S3770" s="77" t="str">
        <f>IF(O3770="","",IF(OR(VALUE(LEFT(O3770,2))&gt;IF(RIGHT(J3770,1)="M",7,19),AND(OR(LEFT(O3770,2)={"07","19"}),VALUE(RIGHT(O3770,2))&gt;15)),TRUE,FALSE))</f>
        <v/>
      </c>
      <c r="T3770" s="77" t="str">
        <f>IF(O3770="","",IF(OR(VALUE(LEFT(O3770,2))&gt;IF(RIGHT(J3770,1)="M",7,19),AND(OR(LEFT(O3770,2)={"07","19"}),VALUE(RIGHT(O3770,2))&gt;5)),TRUE,FALSE))</f>
        <v/>
      </c>
    </row>
    <row r="3771" spans="12:20" x14ac:dyDescent="0.25">
      <c r="L3771" s="75">
        <f>COUNTIF($B$2:B3771,B3771)</f>
        <v>0</v>
      </c>
      <c r="M3771" s="75">
        <f>COUNTIF($L$2:L3771,4)</f>
        <v>42</v>
      </c>
      <c r="N3771" s="76" t="str">
        <f t="shared" si="294"/>
        <v>0</v>
      </c>
      <c r="O3771" s="76" t="str">
        <f t="shared" si="290"/>
        <v/>
      </c>
      <c r="P3771" s="75" t="str">
        <f t="shared" si="291"/>
        <v/>
      </c>
      <c r="Q3771" s="77" t="str">
        <f t="shared" si="292"/>
        <v/>
      </c>
      <c r="R3771" s="77" t="str">
        <f t="shared" si="293"/>
        <v/>
      </c>
      <c r="S3771" s="77" t="str">
        <f>IF(O3771="","",IF(OR(VALUE(LEFT(O3771,2))&gt;IF(RIGHT(J3771,1)="M",7,19),AND(OR(LEFT(O3771,2)={"07","19"}),VALUE(RIGHT(O3771,2))&gt;15)),TRUE,FALSE))</f>
        <v/>
      </c>
      <c r="T3771" s="77" t="str">
        <f>IF(O3771="","",IF(OR(VALUE(LEFT(O3771,2))&gt;IF(RIGHT(J3771,1)="M",7,19),AND(OR(LEFT(O3771,2)={"07","19"}),VALUE(RIGHT(O3771,2))&gt;5)),TRUE,FALSE))</f>
        <v/>
      </c>
    </row>
    <row r="3772" spans="12:20" x14ac:dyDescent="0.25">
      <c r="L3772" s="75">
        <f>COUNTIF($B$2:B3772,B3772)</f>
        <v>0</v>
      </c>
      <c r="M3772" s="75">
        <f>COUNTIF($L$2:L3772,4)</f>
        <v>42</v>
      </c>
      <c r="N3772" s="76" t="str">
        <f t="shared" si="294"/>
        <v>0</v>
      </c>
      <c r="O3772" s="76" t="str">
        <f t="shared" si="290"/>
        <v/>
      </c>
      <c r="P3772" s="75" t="str">
        <f t="shared" si="291"/>
        <v/>
      </c>
      <c r="Q3772" s="77" t="str">
        <f t="shared" si="292"/>
        <v/>
      </c>
      <c r="R3772" s="77" t="str">
        <f t="shared" si="293"/>
        <v/>
      </c>
      <c r="S3772" s="77" t="str">
        <f>IF(O3772="","",IF(OR(VALUE(LEFT(O3772,2))&gt;IF(RIGHT(J3772,1)="M",7,19),AND(OR(LEFT(O3772,2)={"07","19"}),VALUE(RIGHT(O3772,2))&gt;15)),TRUE,FALSE))</f>
        <v/>
      </c>
      <c r="T3772" s="77" t="str">
        <f>IF(O3772="","",IF(OR(VALUE(LEFT(O3772,2))&gt;IF(RIGHT(J3772,1)="M",7,19),AND(OR(LEFT(O3772,2)={"07","19"}),VALUE(RIGHT(O3772,2))&gt;5)),TRUE,FALSE))</f>
        <v/>
      </c>
    </row>
    <row r="3773" spans="12:20" x14ac:dyDescent="0.25">
      <c r="L3773" s="75">
        <f>COUNTIF($B$2:B3773,B3773)</f>
        <v>0</v>
      </c>
      <c r="M3773" s="75">
        <f>COUNTIF($L$2:L3773,4)</f>
        <v>42</v>
      </c>
      <c r="N3773" s="76" t="str">
        <f t="shared" si="294"/>
        <v>0</v>
      </c>
      <c r="O3773" s="76" t="str">
        <f t="shared" si="290"/>
        <v/>
      </c>
      <c r="P3773" s="75" t="str">
        <f t="shared" si="291"/>
        <v/>
      </c>
      <c r="Q3773" s="77" t="str">
        <f t="shared" si="292"/>
        <v/>
      </c>
      <c r="R3773" s="77" t="str">
        <f t="shared" si="293"/>
        <v/>
      </c>
      <c r="S3773" s="77" t="str">
        <f>IF(O3773="","",IF(OR(VALUE(LEFT(O3773,2))&gt;IF(RIGHT(J3773,1)="M",7,19),AND(OR(LEFT(O3773,2)={"07","19"}),VALUE(RIGHT(O3773,2))&gt;15)),TRUE,FALSE))</f>
        <v/>
      </c>
      <c r="T3773" s="77" t="str">
        <f>IF(O3773="","",IF(OR(VALUE(LEFT(O3773,2))&gt;IF(RIGHT(J3773,1)="M",7,19),AND(OR(LEFT(O3773,2)={"07","19"}),VALUE(RIGHT(O3773,2))&gt;5)),TRUE,FALSE))</f>
        <v/>
      </c>
    </row>
    <row r="3774" spans="12:20" x14ac:dyDescent="0.25">
      <c r="L3774" s="75">
        <f>COUNTIF($B$2:B3774,B3774)</f>
        <v>0</v>
      </c>
      <c r="M3774" s="75">
        <f>COUNTIF($L$2:L3774,4)</f>
        <v>42</v>
      </c>
      <c r="N3774" s="76" t="str">
        <f t="shared" si="294"/>
        <v>0</v>
      </c>
      <c r="O3774" s="76" t="str">
        <f t="shared" si="290"/>
        <v/>
      </c>
      <c r="P3774" s="75" t="str">
        <f t="shared" si="291"/>
        <v/>
      </c>
      <c r="Q3774" s="77" t="str">
        <f t="shared" si="292"/>
        <v/>
      </c>
      <c r="R3774" s="77" t="str">
        <f t="shared" si="293"/>
        <v/>
      </c>
      <c r="S3774" s="77" t="str">
        <f>IF(O3774="","",IF(OR(VALUE(LEFT(O3774,2))&gt;IF(RIGHT(J3774,1)="M",7,19),AND(OR(LEFT(O3774,2)={"07","19"}),VALUE(RIGHT(O3774,2))&gt;15)),TRUE,FALSE))</f>
        <v/>
      </c>
      <c r="T3774" s="77" t="str">
        <f>IF(O3774="","",IF(OR(VALUE(LEFT(O3774,2))&gt;IF(RIGHT(J3774,1)="M",7,19),AND(OR(LEFT(O3774,2)={"07","19"}),VALUE(RIGHT(O3774,2))&gt;5)),TRUE,FALSE))</f>
        <v/>
      </c>
    </row>
    <row r="3775" spans="12:20" x14ac:dyDescent="0.25">
      <c r="L3775" s="75">
        <f>COUNTIF($B$2:B3775,B3775)</f>
        <v>0</v>
      </c>
      <c r="M3775" s="75">
        <f>COUNTIF($L$2:L3775,4)</f>
        <v>42</v>
      </c>
      <c r="N3775" s="76" t="str">
        <f t="shared" si="294"/>
        <v>0</v>
      </c>
      <c r="O3775" s="76" t="str">
        <f t="shared" si="290"/>
        <v/>
      </c>
      <c r="P3775" s="75" t="str">
        <f t="shared" si="291"/>
        <v/>
      </c>
      <c r="Q3775" s="77" t="str">
        <f t="shared" si="292"/>
        <v/>
      </c>
      <c r="R3775" s="77" t="str">
        <f t="shared" si="293"/>
        <v/>
      </c>
      <c r="S3775" s="77" t="str">
        <f>IF(O3775="","",IF(OR(VALUE(LEFT(O3775,2))&gt;IF(RIGHT(J3775,1)="M",7,19),AND(OR(LEFT(O3775,2)={"07","19"}),VALUE(RIGHT(O3775,2))&gt;15)),TRUE,FALSE))</f>
        <v/>
      </c>
      <c r="T3775" s="77" t="str">
        <f>IF(O3775="","",IF(OR(VALUE(LEFT(O3775,2))&gt;IF(RIGHT(J3775,1)="M",7,19),AND(OR(LEFT(O3775,2)={"07","19"}),VALUE(RIGHT(O3775,2))&gt;5)),TRUE,FALSE))</f>
        <v/>
      </c>
    </row>
    <row r="3776" spans="12:20" x14ac:dyDescent="0.25">
      <c r="L3776" s="75">
        <f>COUNTIF($B$2:B3776,B3776)</f>
        <v>0</v>
      </c>
      <c r="M3776" s="75">
        <f>COUNTIF($L$2:L3776,4)</f>
        <v>42</v>
      </c>
      <c r="N3776" s="76" t="str">
        <f t="shared" si="294"/>
        <v>0</v>
      </c>
      <c r="O3776" s="76" t="str">
        <f t="shared" si="290"/>
        <v/>
      </c>
      <c r="P3776" s="75" t="str">
        <f t="shared" si="291"/>
        <v/>
      </c>
      <c r="Q3776" s="77" t="str">
        <f t="shared" si="292"/>
        <v/>
      </c>
      <c r="R3776" s="77" t="str">
        <f t="shared" si="293"/>
        <v/>
      </c>
      <c r="S3776" s="77" t="str">
        <f>IF(O3776="","",IF(OR(VALUE(LEFT(O3776,2))&gt;IF(RIGHT(J3776,1)="M",7,19),AND(OR(LEFT(O3776,2)={"07","19"}),VALUE(RIGHT(O3776,2))&gt;15)),TRUE,FALSE))</f>
        <v/>
      </c>
      <c r="T3776" s="77" t="str">
        <f>IF(O3776="","",IF(OR(VALUE(LEFT(O3776,2))&gt;IF(RIGHT(J3776,1)="M",7,19),AND(OR(LEFT(O3776,2)={"07","19"}),VALUE(RIGHT(O3776,2))&gt;5)),TRUE,FALSE))</f>
        <v/>
      </c>
    </row>
    <row r="3777" spans="12:20" x14ac:dyDescent="0.25">
      <c r="L3777" s="75">
        <f>COUNTIF($B$2:B3777,B3777)</f>
        <v>0</v>
      </c>
      <c r="M3777" s="75">
        <f>COUNTIF($L$2:L3777,4)</f>
        <v>42</v>
      </c>
      <c r="N3777" s="76" t="str">
        <f t="shared" si="294"/>
        <v>0</v>
      </c>
      <c r="O3777" s="76" t="str">
        <f t="shared" si="290"/>
        <v/>
      </c>
      <c r="P3777" s="75" t="str">
        <f t="shared" si="291"/>
        <v/>
      </c>
      <c r="Q3777" s="77" t="str">
        <f t="shared" si="292"/>
        <v/>
      </c>
      <c r="R3777" s="77" t="str">
        <f t="shared" si="293"/>
        <v/>
      </c>
      <c r="S3777" s="77" t="str">
        <f>IF(O3777="","",IF(OR(VALUE(LEFT(O3777,2))&gt;IF(RIGHT(J3777,1)="M",7,19),AND(OR(LEFT(O3777,2)={"07","19"}),VALUE(RIGHT(O3777,2))&gt;15)),TRUE,FALSE))</f>
        <v/>
      </c>
      <c r="T3777" s="77" t="str">
        <f>IF(O3777="","",IF(OR(VALUE(LEFT(O3777,2))&gt;IF(RIGHT(J3777,1)="M",7,19),AND(OR(LEFT(O3777,2)={"07","19"}),VALUE(RIGHT(O3777,2))&gt;5)),TRUE,FALSE))</f>
        <v/>
      </c>
    </row>
    <row r="3778" spans="12:20" x14ac:dyDescent="0.25">
      <c r="L3778" s="75">
        <f>COUNTIF($B$2:B3778,B3778)</f>
        <v>0</v>
      </c>
      <c r="M3778" s="75">
        <f>COUNTIF($L$2:L3778,4)</f>
        <v>42</v>
      </c>
      <c r="N3778" s="76" t="str">
        <f t="shared" si="294"/>
        <v>0</v>
      </c>
      <c r="O3778" s="76" t="str">
        <f t="shared" ref="O3778:O3841" si="295">TRIM(SUBSTITUTE(SUBSTITUTE(D3778,"+",""),"_",""))</f>
        <v/>
      </c>
      <c r="P3778" s="75" t="str">
        <f t="shared" ref="P3778:P3841" si="296">TRIM(SUBSTITUTE(SUBSTITUTE(E3778,"+",""),"_",""))</f>
        <v/>
      </c>
      <c r="Q3778" s="77" t="str">
        <f t="shared" ref="Q3778:Q3841" si="297">IFERROR(IF(RIGHT(P3778,2)&lt;RIGHT(O3778,2),IF(P3778&lt;O3778,P3778+2360-O3778,P3778-40-O3778),IF(P3778&lt;O3778,P3778+2400-O3778,P3778-O3778)),"")</f>
        <v/>
      </c>
      <c r="R3778" s="77" t="str">
        <f t="shared" ref="R3778:R3841" si="298">IFERROR(ROUNDDOWN(Q3778/100,0),"")</f>
        <v/>
      </c>
      <c r="S3778" s="77" t="str">
        <f>IF(O3778="","",IF(OR(VALUE(LEFT(O3778,2))&gt;IF(RIGHT(J3778,1)="M",7,19),AND(OR(LEFT(O3778,2)={"07","19"}),VALUE(RIGHT(O3778,2))&gt;15)),TRUE,FALSE))</f>
        <v/>
      </c>
      <c r="T3778" s="77" t="str">
        <f>IF(O3778="","",IF(OR(VALUE(LEFT(O3778,2))&gt;IF(RIGHT(J3778,1)="M",7,19),AND(OR(LEFT(O3778,2)={"07","19"}),VALUE(RIGHT(O3778,2))&gt;5)),TRUE,FALSE))</f>
        <v/>
      </c>
    </row>
    <row r="3779" spans="12:20" x14ac:dyDescent="0.25">
      <c r="L3779" s="75">
        <f>COUNTIF($B$2:B3779,B3779)</f>
        <v>0</v>
      </c>
      <c r="M3779" s="75">
        <f>COUNTIF($L$2:L3779,4)</f>
        <v>42</v>
      </c>
      <c r="N3779" s="76" t="str">
        <f t="shared" ref="N3779:N3842" si="299">A3779&amp;DAY(C3779)</f>
        <v>0</v>
      </c>
      <c r="O3779" s="76" t="str">
        <f t="shared" si="295"/>
        <v/>
      </c>
      <c r="P3779" s="75" t="str">
        <f t="shared" si="296"/>
        <v/>
      </c>
      <c r="Q3779" s="77" t="str">
        <f t="shared" si="297"/>
        <v/>
      </c>
      <c r="R3779" s="77" t="str">
        <f t="shared" si="298"/>
        <v/>
      </c>
      <c r="S3779" s="77" t="str">
        <f>IF(O3779="","",IF(OR(VALUE(LEFT(O3779,2))&gt;IF(RIGHT(J3779,1)="M",7,19),AND(OR(LEFT(O3779,2)={"07","19"}),VALUE(RIGHT(O3779,2))&gt;15)),TRUE,FALSE))</f>
        <v/>
      </c>
      <c r="T3779" s="77" t="str">
        <f>IF(O3779="","",IF(OR(VALUE(LEFT(O3779,2))&gt;IF(RIGHT(J3779,1)="M",7,19),AND(OR(LEFT(O3779,2)={"07","19"}),VALUE(RIGHT(O3779,2))&gt;5)),TRUE,FALSE))</f>
        <v/>
      </c>
    </row>
    <row r="3780" spans="12:20" x14ac:dyDescent="0.25">
      <c r="L3780" s="75">
        <f>COUNTIF($B$2:B3780,B3780)</f>
        <v>0</v>
      </c>
      <c r="M3780" s="75">
        <f>COUNTIF($L$2:L3780,4)</f>
        <v>42</v>
      </c>
      <c r="N3780" s="76" t="str">
        <f t="shared" si="299"/>
        <v>0</v>
      </c>
      <c r="O3780" s="76" t="str">
        <f t="shared" si="295"/>
        <v/>
      </c>
      <c r="P3780" s="75" t="str">
        <f t="shared" si="296"/>
        <v/>
      </c>
      <c r="Q3780" s="77" t="str">
        <f t="shared" si="297"/>
        <v/>
      </c>
      <c r="R3780" s="77" t="str">
        <f t="shared" si="298"/>
        <v/>
      </c>
      <c r="S3780" s="77" t="str">
        <f>IF(O3780="","",IF(OR(VALUE(LEFT(O3780,2))&gt;IF(RIGHT(J3780,1)="M",7,19),AND(OR(LEFT(O3780,2)={"07","19"}),VALUE(RIGHT(O3780,2))&gt;15)),TRUE,FALSE))</f>
        <v/>
      </c>
      <c r="T3780" s="77" t="str">
        <f>IF(O3780="","",IF(OR(VALUE(LEFT(O3780,2))&gt;IF(RIGHT(J3780,1)="M",7,19),AND(OR(LEFT(O3780,2)={"07","19"}),VALUE(RIGHT(O3780,2))&gt;5)),TRUE,FALSE))</f>
        <v/>
      </c>
    </row>
    <row r="3781" spans="12:20" x14ac:dyDescent="0.25">
      <c r="L3781" s="75">
        <f>COUNTIF($B$2:B3781,B3781)</f>
        <v>0</v>
      </c>
      <c r="M3781" s="75">
        <f>COUNTIF($L$2:L3781,4)</f>
        <v>42</v>
      </c>
      <c r="N3781" s="76" t="str">
        <f t="shared" si="299"/>
        <v>0</v>
      </c>
      <c r="O3781" s="76" t="str">
        <f t="shared" si="295"/>
        <v/>
      </c>
      <c r="P3781" s="75" t="str">
        <f t="shared" si="296"/>
        <v/>
      </c>
      <c r="Q3781" s="77" t="str">
        <f t="shared" si="297"/>
        <v/>
      </c>
      <c r="R3781" s="77" t="str">
        <f t="shared" si="298"/>
        <v/>
      </c>
      <c r="S3781" s="77" t="str">
        <f>IF(O3781="","",IF(OR(VALUE(LEFT(O3781,2))&gt;IF(RIGHT(J3781,1)="M",7,19),AND(OR(LEFT(O3781,2)={"07","19"}),VALUE(RIGHT(O3781,2))&gt;15)),TRUE,FALSE))</f>
        <v/>
      </c>
      <c r="T3781" s="77" t="str">
        <f>IF(O3781="","",IF(OR(VALUE(LEFT(O3781,2))&gt;IF(RIGHT(J3781,1)="M",7,19),AND(OR(LEFT(O3781,2)={"07","19"}),VALUE(RIGHT(O3781,2))&gt;5)),TRUE,FALSE))</f>
        <v/>
      </c>
    </row>
    <row r="3782" spans="12:20" x14ac:dyDescent="0.25">
      <c r="L3782" s="75">
        <f>COUNTIF($B$2:B3782,B3782)</f>
        <v>0</v>
      </c>
      <c r="M3782" s="75">
        <f>COUNTIF($L$2:L3782,4)</f>
        <v>42</v>
      </c>
      <c r="N3782" s="76" t="str">
        <f t="shared" si="299"/>
        <v>0</v>
      </c>
      <c r="O3782" s="76" t="str">
        <f t="shared" si="295"/>
        <v/>
      </c>
      <c r="P3782" s="75" t="str">
        <f t="shared" si="296"/>
        <v/>
      </c>
      <c r="Q3782" s="77" t="str">
        <f t="shared" si="297"/>
        <v/>
      </c>
      <c r="R3782" s="77" t="str">
        <f t="shared" si="298"/>
        <v/>
      </c>
      <c r="S3782" s="77" t="str">
        <f>IF(O3782="","",IF(OR(VALUE(LEFT(O3782,2))&gt;IF(RIGHT(J3782,1)="M",7,19),AND(OR(LEFT(O3782,2)={"07","19"}),VALUE(RIGHT(O3782,2))&gt;15)),TRUE,FALSE))</f>
        <v/>
      </c>
      <c r="T3782" s="77" t="str">
        <f>IF(O3782="","",IF(OR(VALUE(LEFT(O3782,2))&gt;IF(RIGHT(J3782,1)="M",7,19),AND(OR(LEFT(O3782,2)={"07","19"}),VALUE(RIGHT(O3782,2))&gt;5)),TRUE,FALSE))</f>
        <v/>
      </c>
    </row>
    <row r="3783" spans="12:20" x14ac:dyDescent="0.25">
      <c r="L3783" s="75">
        <f>COUNTIF($B$2:B3783,B3783)</f>
        <v>0</v>
      </c>
      <c r="M3783" s="75">
        <f>COUNTIF($L$2:L3783,4)</f>
        <v>42</v>
      </c>
      <c r="N3783" s="76" t="str">
        <f t="shared" si="299"/>
        <v>0</v>
      </c>
      <c r="O3783" s="76" t="str">
        <f t="shared" si="295"/>
        <v/>
      </c>
      <c r="P3783" s="75" t="str">
        <f t="shared" si="296"/>
        <v/>
      </c>
      <c r="Q3783" s="77" t="str">
        <f t="shared" si="297"/>
        <v/>
      </c>
      <c r="R3783" s="77" t="str">
        <f t="shared" si="298"/>
        <v/>
      </c>
      <c r="S3783" s="77" t="str">
        <f>IF(O3783="","",IF(OR(VALUE(LEFT(O3783,2))&gt;IF(RIGHT(J3783,1)="M",7,19),AND(OR(LEFT(O3783,2)={"07","19"}),VALUE(RIGHT(O3783,2))&gt;15)),TRUE,FALSE))</f>
        <v/>
      </c>
      <c r="T3783" s="77" t="str">
        <f>IF(O3783="","",IF(OR(VALUE(LEFT(O3783,2))&gt;IF(RIGHT(J3783,1)="M",7,19),AND(OR(LEFT(O3783,2)={"07","19"}),VALUE(RIGHT(O3783,2))&gt;5)),TRUE,FALSE))</f>
        <v/>
      </c>
    </row>
    <row r="3784" spans="12:20" x14ac:dyDescent="0.25">
      <c r="L3784" s="75">
        <f>COUNTIF($B$2:B3784,B3784)</f>
        <v>0</v>
      </c>
      <c r="M3784" s="75">
        <f>COUNTIF($L$2:L3784,4)</f>
        <v>42</v>
      </c>
      <c r="N3784" s="76" t="str">
        <f t="shared" si="299"/>
        <v>0</v>
      </c>
      <c r="O3784" s="76" t="str">
        <f t="shared" si="295"/>
        <v/>
      </c>
      <c r="P3784" s="75" t="str">
        <f t="shared" si="296"/>
        <v/>
      </c>
      <c r="Q3784" s="77" t="str">
        <f t="shared" si="297"/>
        <v/>
      </c>
      <c r="R3784" s="77" t="str">
        <f t="shared" si="298"/>
        <v/>
      </c>
      <c r="S3784" s="77" t="str">
        <f>IF(O3784="","",IF(OR(VALUE(LEFT(O3784,2))&gt;IF(RIGHT(J3784,1)="M",7,19),AND(OR(LEFT(O3784,2)={"07","19"}),VALUE(RIGHT(O3784,2))&gt;15)),TRUE,FALSE))</f>
        <v/>
      </c>
      <c r="T3784" s="77" t="str">
        <f>IF(O3784="","",IF(OR(VALUE(LEFT(O3784,2))&gt;IF(RIGHT(J3784,1)="M",7,19),AND(OR(LEFT(O3784,2)={"07","19"}),VALUE(RIGHT(O3784,2))&gt;5)),TRUE,FALSE))</f>
        <v/>
      </c>
    </row>
    <row r="3785" spans="12:20" x14ac:dyDescent="0.25">
      <c r="L3785" s="75">
        <f>COUNTIF($B$2:B3785,B3785)</f>
        <v>0</v>
      </c>
      <c r="M3785" s="75">
        <f>COUNTIF($L$2:L3785,4)</f>
        <v>42</v>
      </c>
      <c r="N3785" s="76" t="str">
        <f t="shared" si="299"/>
        <v>0</v>
      </c>
      <c r="O3785" s="76" t="str">
        <f t="shared" si="295"/>
        <v/>
      </c>
      <c r="P3785" s="75" t="str">
        <f t="shared" si="296"/>
        <v/>
      </c>
      <c r="Q3785" s="77" t="str">
        <f t="shared" si="297"/>
        <v/>
      </c>
      <c r="R3785" s="77" t="str">
        <f t="shared" si="298"/>
        <v/>
      </c>
      <c r="S3785" s="77" t="str">
        <f>IF(O3785="","",IF(OR(VALUE(LEFT(O3785,2))&gt;IF(RIGHT(J3785,1)="M",7,19),AND(OR(LEFT(O3785,2)={"07","19"}),VALUE(RIGHT(O3785,2))&gt;15)),TRUE,FALSE))</f>
        <v/>
      </c>
      <c r="T3785" s="77" t="str">
        <f>IF(O3785="","",IF(OR(VALUE(LEFT(O3785,2))&gt;IF(RIGHT(J3785,1)="M",7,19),AND(OR(LEFT(O3785,2)={"07","19"}),VALUE(RIGHT(O3785,2))&gt;5)),TRUE,FALSE))</f>
        <v/>
      </c>
    </row>
    <row r="3786" spans="12:20" x14ac:dyDescent="0.25">
      <c r="L3786" s="75">
        <f>COUNTIF($B$2:B3786,B3786)</f>
        <v>0</v>
      </c>
      <c r="M3786" s="75">
        <f>COUNTIF($L$2:L3786,4)</f>
        <v>42</v>
      </c>
      <c r="N3786" s="76" t="str">
        <f t="shared" si="299"/>
        <v>0</v>
      </c>
      <c r="O3786" s="76" t="str">
        <f t="shared" si="295"/>
        <v/>
      </c>
      <c r="P3786" s="75" t="str">
        <f t="shared" si="296"/>
        <v/>
      </c>
      <c r="Q3786" s="77" t="str">
        <f t="shared" si="297"/>
        <v/>
      </c>
      <c r="R3786" s="77" t="str">
        <f t="shared" si="298"/>
        <v/>
      </c>
      <c r="S3786" s="77" t="str">
        <f>IF(O3786="","",IF(OR(VALUE(LEFT(O3786,2))&gt;IF(RIGHT(J3786,1)="M",7,19),AND(OR(LEFT(O3786,2)={"07","19"}),VALUE(RIGHT(O3786,2))&gt;15)),TRUE,FALSE))</f>
        <v/>
      </c>
      <c r="T3786" s="77" t="str">
        <f>IF(O3786="","",IF(OR(VALUE(LEFT(O3786,2))&gt;IF(RIGHT(J3786,1)="M",7,19),AND(OR(LEFT(O3786,2)={"07","19"}),VALUE(RIGHT(O3786,2))&gt;5)),TRUE,FALSE))</f>
        <v/>
      </c>
    </row>
    <row r="3787" spans="12:20" x14ac:dyDescent="0.25">
      <c r="L3787" s="75">
        <f>COUNTIF($B$2:B3787,B3787)</f>
        <v>0</v>
      </c>
      <c r="M3787" s="75">
        <f>COUNTIF($L$2:L3787,4)</f>
        <v>42</v>
      </c>
      <c r="N3787" s="76" t="str">
        <f t="shared" si="299"/>
        <v>0</v>
      </c>
      <c r="O3787" s="76" t="str">
        <f t="shared" si="295"/>
        <v/>
      </c>
      <c r="P3787" s="75" t="str">
        <f t="shared" si="296"/>
        <v/>
      </c>
      <c r="Q3787" s="77" t="str">
        <f t="shared" si="297"/>
        <v/>
      </c>
      <c r="R3787" s="77" t="str">
        <f t="shared" si="298"/>
        <v/>
      </c>
      <c r="S3787" s="77" t="str">
        <f>IF(O3787="","",IF(OR(VALUE(LEFT(O3787,2))&gt;IF(RIGHT(J3787,1)="M",7,19),AND(OR(LEFT(O3787,2)={"07","19"}),VALUE(RIGHT(O3787,2))&gt;15)),TRUE,FALSE))</f>
        <v/>
      </c>
      <c r="T3787" s="77" t="str">
        <f>IF(O3787="","",IF(OR(VALUE(LEFT(O3787,2))&gt;IF(RIGHT(J3787,1)="M",7,19),AND(OR(LEFT(O3787,2)={"07","19"}),VALUE(RIGHT(O3787,2))&gt;5)),TRUE,FALSE))</f>
        <v/>
      </c>
    </row>
    <row r="3788" spans="12:20" x14ac:dyDescent="0.25">
      <c r="L3788" s="75">
        <f>COUNTIF($B$2:B3788,B3788)</f>
        <v>0</v>
      </c>
      <c r="M3788" s="75">
        <f>COUNTIF($L$2:L3788,4)</f>
        <v>42</v>
      </c>
      <c r="N3788" s="76" t="str">
        <f t="shared" si="299"/>
        <v>0</v>
      </c>
      <c r="O3788" s="76" t="str">
        <f t="shared" si="295"/>
        <v/>
      </c>
      <c r="P3788" s="75" t="str">
        <f t="shared" si="296"/>
        <v/>
      </c>
      <c r="Q3788" s="77" t="str">
        <f t="shared" si="297"/>
        <v/>
      </c>
      <c r="R3788" s="77" t="str">
        <f t="shared" si="298"/>
        <v/>
      </c>
      <c r="S3788" s="77" t="str">
        <f>IF(O3788="","",IF(OR(VALUE(LEFT(O3788,2))&gt;IF(RIGHT(J3788,1)="M",7,19),AND(OR(LEFT(O3788,2)={"07","19"}),VALUE(RIGHT(O3788,2))&gt;15)),TRUE,FALSE))</f>
        <v/>
      </c>
      <c r="T3788" s="77" t="str">
        <f>IF(O3788="","",IF(OR(VALUE(LEFT(O3788,2))&gt;IF(RIGHT(J3788,1)="M",7,19),AND(OR(LEFT(O3788,2)={"07","19"}),VALUE(RIGHT(O3788,2))&gt;5)),TRUE,FALSE))</f>
        <v/>
      </c>
    </row>
    <row r="3789" spans="12:20" x14ac:dyDescent="0.25">
      <c r="L3789" s="75">
        <f>COUNTIF($B$2:B3789,B3789)</f>
        <v>0</v>
      </c>
      <c r="M3789" s="75">
        <f>COUNTIF($L$2:L3789,4)</f>
        <v>42</v>
      </c>
      <c r="N3789" s="76" t="str">
        <f t="shared" si="299"/>
        <v>0</v>
      </c>
      <c r="O3789" s="76" t="str">
        <f t="shared" si="295"/>
        <v/>
      </c>
      <c r="P3789" s="75" t="str">
        <f t="shared" si="296"/>
        <v/>
      </c>
      <c r="Q3789" s="77" t="str">
        <f t="shared" si="297"/>
        <v/>
      </c>
      <c r="R3789" s="77" t="str">
        <f t="shared" si="298"/>
        <v/>
      </c>
      <c r="S3789" s="77" t="str">
        <f>IF(O3789="","",IF(OR(VALUE(LEFT(O3789,2))&gt;IF(RIGHT(J3789,1)="M",7,19),AND(OR(LEFT(O3789,2)={"07","19"}),VALUE(RIGHT(O3789,2))&gt;15)),TRUE,FALSE))</f>
        <v/>
      </c>
      <c r="T3789" s="77" t="str">
        <f>IF(O3789="","",IF(OR(VALUE(LEFT(O3789,2))&gt;IF(RIGHT(J3789,1)="M",7,19),AND(OR(LEFT(O3789,2)={"07","19"}),VALUE(RIGHT(O3789,2))&gt;5)),TRUE,FALSE))</f>
        <v/>
      </c>
    </row>
    <row r="3790" spans="12:20" x14ac:dyDescent="0.25">
      <c r="L3790" s="75">
        <f>COUNTIF($B$2:B3790,B3790)</f>
        <v>0</v>
      </c>
      <c r="M3790" s="75">
        <f>COUNTIF($L$2:L3790,4)</f>
        <v>42</v>
      </c>
      <c r="N3790" s="76" t="str">
        <f t="shared" si="299"/>
        <v>0</v>
      </c>
      <c r="O3790" s="76" t="str">
        <f t="shared" si="295"/>
        <v/>
      </c>
      <c r="P3790" s="75" t="str">
        <f t="shared" si="296"/>
        <v/>
      </c>
      <c r="Q3790" s="77" t="str">
        <f t="shared" si="297"/>
        <v/>
      </c>
      <c r="R3790" s="77" t="str">
        <f t="shared" si="298"/>
        <v/>
      </c>
      <c r="S3790" s="77" t="str">
        <f>IF(O3790="","",IF(OR(VALUE(LEFT(O3790,2))&gt;IF(RIGHT(J3790,1)="M",7,19),AND(OR(LEFT(O3790,2)={"07","19"}),VALUE(RIGHT(O3790,2))&gt;15)),TRUE,FALSE))</f>
        <v/>
      </c>
      <c r="T3790" s="77" t="str">
        <f>IF(O3790="","",IF(OR(VALUE(LEFT(O3790,2))&gt;IF(RIGHT(J3790,1)="M",7,19),AND(OR(LEFT(O3790,2)={"07","19"}),VALUE(RIGHT(O3790,2))&gt;5)),TRUE,FALSE))</f>
        <v/>
      </c>
    </row>
    <row r="3791" spans="12:20" x14ac:dyDescent="0.25">
      <c r="L3791" s="75">
        <f>COUNTIF($B$2:B3791,B3791)</f>
        <v>0</v>
      </c>
      <c r="M3791" s="75">
        <f>COUNTIF($L$2:L3791,4)</f>
        <v>42</v>
      </c>
      <c r="N3791" s="76" t="str">
        <f t="shared" si="299"/>
        <v>0</v>
      </c>
      <c r="O3791" s="76" t="str">
        <f t="shared" si="295"/>
        <v/>
      </c>
      <c r="P3791" s="75" t="str">
        <f t="shared" si="296"/>
        <v/>
      </c>
      <c r="Q3791" s="77" t="str">
        <f t="shared" si="297"/>
        <v/>
      </c>
      <c r="R3791" s="77" t="str">
        <f t="shared" si="298"/>
        <v/>
      </c>
      <c r="S3791" s="77" t="str">
        <f>IF(O3791="","",IF(OR(VALUE(LEFT(O3791,2))&gt;IF(RIGHT(J3791,1)="M",7,19),AND(OR(LEFT(O3791,2)={"07","19"}),VALUE(RIGHT(O3791,2))&gt;15)),TRUE,FALSE))</f>
        <v/>
      </c>
      <c r="T3791" s="77" t="str">
        <f>IF(O3791="","",IF(OR(VALUE(LEFT(O3791,2))&gt;IF(RIGHT(J3791,1)="M",7,19),AND(OR(LEFT(O3791,2)={"07","19"}),VALUE(RIGHT(O3791,2))&gt;5)),TRUE,FALSE))</f>
        <v/>
      </c>
    </row>
    <row r="3792" spans="12:20" x14ac:dyDescent="0.25">
      <c r="L3792" s="75">
        <f>COUNTIF($B$2:B3792,B3792)</f>
        <v>0</v>
      </c>
      <c r="M3792" s="75">
        <f>COUNTIF($L$2:L3792,4)</f>
        <v>42</v>
      </c>
      <c r="N3792" s="76" t="str">
        <f t="shared" si="299"/>
        <v>0</v>
      </c>
      <c r="O3792" s="76" t="str">
        <f t="shared" si="295"/>
        <v/>
      </c>
      <c r="P3792" s="75" t="str">
        <f t="shared" si="296"/>
        <v/>
      </c>
      <c r="Q3792" s="77" t="str">
        <f t="shared" si="297"/>
        <v/>
      </c>
      <c r="R3792" s="77" t="str">
        <f t="shared" si="298"/>
        <v/>
      </c>
      <c r="S3792" s="77" t="str">
        <f>IF(O3792="","",IF(OR(VALUE(LEFT(O3792,2))&gt;IF(RIGHT(J3792,1)="M",7,19),AND(OR(LEFT(O3792,2)={"07","19"}),VALUE(RIGHT(O3792,2))&gt;15)),TRUE,FALSE))</f>
        <v/>
      </c>
      <c r="T3792" s="77" t="str">
        <f>IF(O3792="","",IF(OR(VALUE(LEFT(O3792,2))&gt;IF(RIGHT(J3792,1)="M",7,19),AND(OR(LEFT(O3792,2)={"07","19"}),VALUE(RIGHT(O3792,2))&gt;5)),TRUE,FALSE))</f>
        <v/>
      </c>
    </row>
    <row r="3793" spans="12:20" x14ac:dyDescent="0.25">
      <c r="L3793" s="75">
        <f>COUNTIF($B$2:B3793,B3793)</f>
        <v>0</v>
      </c>
      <c r="M3793" s="75">
        <f>COUNTIF($L$2:L3793,4)</f>
        <v>42</v>
      </c>
      <c r="N3793" s="76" t="str">
        <f t="shared" si="299"/>
        <v>0</v>
      </c>
      <c r="O3793" s="76" t="str">
        <f t="shared" si="295"/>
        <v/>
      </c>
      <c r="P3793" s="75" t="str">
        <f t="shared" si="296"/>
        <v/>
      </c>
      <c r="Q3793" s="77" t="str">
        <f t="shared" si="297"/>
        <v/>
      </c>
      <c r="R3793" s="77" t="str">
        <f t="shared" si="298"/>
        <v/>
      </c>
      <c r="S3793" s="77" t="str">
        <f>IF(O3793="","",IF(OR(VALUE(LEFT(O3793,2))&gt;IF(RIGHT(J3793,1)="M",7,19),AND(OR(LEFT(O3793,2)={"07","19"}),VALUE(RIGHT(O3793,2))&gt;15)),TRUE,FALSE))</f>
        <v/>
      </c>
      <c r="T3793" s="77" t="str">
        <f>IF(O3793="","",IF(OR(VALUE(LEFT(O3793,2))&gt;IF(RIGHT(J3793,1)="M",7,19),AND(OR(LEFT(O3793,2)={"07","19"}),VALUE(RIGHT(O3793,2))&gt;5)),TRUE,FALSE))</f>
        <v/>
      </c>
    </row>
    <row r="3794" spans="12:20" x14ac:dyDescent="0.25">
      <c r="L3794" s="75">
        <f>COUNTIF($B$2:B3794,B3794)</f>
        <v>0</v>
      </c>
      <c r="M3794" s="75">
        <f>COUNTIF($L$2:L3794,4)</f>
        <v>42</v>
      </c>
      <c r="N3794" s="76" t="str">
        <f t="shared" si="299"/>
        <v>0</v>
      </c>
      <c r="O3794" s="76" t="str">
        <f t="shared" si="295"/>
        <v/>
      </c>
      <c r="P3794" s="75" t="str">
        <f t="shared" si="296"/>
        <v/>
      </c>
      <c r="Q3794" s="77" t="str">
        <f t="shared" si="297"/>
        <v/>
      </c>
      <c r="R3794" s="77" t="str">
        <f t="shared" si="298"/>
        <v/>
      </c>
      <c r="S3794" s="77" t="str">
        <f>IF(O3794="","",IF(OR(VALUE(LEFT(O3794,2))&gt;IF(RIGHT(J3794,1)="M",7,19),AND(OR(LEFT(O3794,2)={"07","19"}),VALUE(RIGHT(O3794,2))&gt;15)),TRUE,FALSE))</f>
        <v/>
      </c>
      <c r="T3794" s="77" t="str">
        <f>IF(O3794="","",IF(OR(VALUE(LEFT(O3794,2))&gt;IF(RIGHT(J3794,1)="M",7,19),AND(OR(LEFT(O3794,2)={"07","19"}),VALUE(RIGHT(O3794,2))&gt;5)),TRUE,FALSE))</f>
        <v/>
      </c>
    </row>
    <row r="3795" spans="12:20" x14ac:dyDescent="0.25">
      <c r="L3795" s="75">
        <f>COUNTIF($B$2:B3795,B3795)</f>
        <v>0</v>
      </c>
      <c r="M3795" s="75">
        <f>COUNTIF($L$2:L3795,4)</f>
        <v>42</v>
      </c>
      <c r="N3795" s="76" t="str">
        <f t="shared" si="299"/>
        <v>0</v>
      </c>
      <c r="O3795" s="76" t="str">
        <f t="shared" si="295"/>
        <v/>
      </c>
      <c r="P3795" s="75" t="str">
        <f t="shared" si="296"/>
        <v/>
      </c>
      <c r="Q3795" s="77" t="str">
        <f t="shared" si="297"/>
        <v/>
      </c>
      <c r="R3795" s="77" t="str">
        <f t="shared" si="298"/>
        <v/>
      </c>
      <c r="S3795" s="77" t="str">
        <f>IF(O3795="","",IF(OR(VALUE(LEFT(O3795,2))&gt;IF(RIGHT(J3795,1)="M",7,19),AND(OR(LEFT(O3795,2)={"07","19"}),VALUE(RIGHT(O3795,2))&gt;15)),TRUE,FALSE))</f>
        <v/>
      </c>
      <c r="T3795" s="77" t="str">
        <f>IF(O3795="","",IF(OR(VALUE(LEFT(O3795,2))&gt;IF(RIGHT(J3795,1)="M",7,19),AND(OR(LEFT(O3795,2)={"07","19"}),VALUE(RIGHT(O3795,2))&gt;5)),TRUE,FALSE))</f>
        <v/>
      </c>
    </row>
    <row r="3796" spans="12:20" x14ac:dyDescent="0.25">
      <c r="L3796" s="75">
        <f>COUNTIF($B$2:B3796,B3796)</f>
        <v>0</v>
      </c>
      <c r="M3796" s="75">
        <f>COUNTIF($L$2:L3796,4)</f>
        <v>42</v>
      </c>
      <c r="N3796" s="76" t="str">
        <f t="shared" si="299"/>
        <v>0</v>
      </c>
      <c r="O3796" s="76" t="str">
        <f t="shared" si="295"/>
        <v/>
      </c>
      <c r="P3796" s="75" t="str">
        <f t="shared" si="296"/>
        <v/>
      </c>
      <c r="Q3796" s="77" t="str">
        <f t="shared" si="297"/>
        <v/>
      </c>
      <c r="R3796" s="77" t="str">
        <f t="shared" si="298"/>
        <v/>
      </c>
      <c r="S3796" s="77" t="str">
        <f>IF(O3796="","",IF(OR(VALUE(LEFT(O3796,2))&gt;IF(RIGHT(J3796,1)="M",7,19),AND(OR(LEFT(O3796,2)={"07","19"}),VALUE(RIGHT(O3796,2))&gt;15)),TRUE,FALSE))</f>
        <v/>
      </c>
      <c r="T3796" s="77" t="str">
        <f>IF(O3796="","",IF(OR(VALUE(LEFT(O3796,2))&gt;IF(RIGHT(J3796,1)="M",7,19),AND(OR(LEFT(O3796,2)={"07","19"}),VALUE(RIGHT(O3796,2))&gt;5)),TRUE,FALSE))</f>
        <v/>
      </c>
    </row>
    <row r="3797" spans="12:20" x14ac:dyDescent="0.25">
      <c r="L3797" s="75">
        <f>COUNTIF($B$2:B3797,B3797)</f>
        <v>0</v>
      </c>
      <c r="M3797" s="75">
        <f>COUNTIF($L$2:L3797,4)</f>
        <v>42</v>
      </c>
      <c r="N3797" s="76" t="str">
        <f t="shared" si="299"/>
        <v>0</v>
      </c>
      <c r="O3797" s="76" t="str">
        <f t="shared" si="295"/>
        <v/>
      </c>
      <c r="P3797" s="75" t="str">
        <f t="shared" si="296"/>
        <v/>
      </c>
      <c r="Q3797" s="77" t="str">
        <f t="shared" si="297"/>
        <v/>
      </c>
      <c r="R3797" s="77" t="str">
        <f t="shared" si="298"/>
        <v/>
      </c>
      <c r="S3797" s="77" t="str">
        <f>IF(O3797="","",IF(OR(VALUE(LEFT(O3797,2))&gt;IF(RIGHT(J3797,1)="M",7,19),AND(OR(LEFT(O3797,2)={"07","19"}),VALUE(RIGHT(O3797,2))&gt;15)),TRUE,FALSE))</f>
        <v/>
      </c>
      <c r="T3797" s="77" t="str">
        <f>IF(O3797="","",IF(OR(VALUE(LEFT(O3797,2))&gt;IF(RIGHT(J3797,1)="M",7,19),AND(OR(LEFT(O3797,2)={"07","19"}),VALUE(RIGHT(O3797,2))&gt;5)),TRUE,FALSE))</f>
        <v/>
      </c>
    </row>
    <row r="3798" spans="12:20" x14ac:dyDescent="0.25">
      <c r="L3798" s="75">
        <f>COUNTIF($B$2:B3798,B3798)</f>
        <v>0</v>
      </c>
      <c r="M3798" s="75">
        <f>COUNTIF($L$2:L3798,4)</f>
        <v>42</v>
      </c>
      <c r="N3798" s="76" t="str">
        <f t="shared" si="299"/>
        <v>0</v>
      </c>
      <c r="O3798" s="76" t="str">
        <f t="shared" si="295"/>
        <v/>
      </c>
      <c r="P3798" s="75" t="str">
        <f t="shared" si="296"/>
        <v/>
      </c>
      <c r="Q3798" s="77" t="str">
        <f t="shared" si="297"/>
        <v/>
      </c>
      <c r="R3798" s="77" t="str">
        <f t="shared" si="298"/>
        <v/>
      </c>
      <c r="S3798" s="77" t="str">
        <f>IF(O3798="","",IF(OR(VALUE(LEFT(O3798,2))&gt;IF(RIGHT(J3798,1)="M",7,19),AND(OR(LEFT(O3798,2)={"07","19"}),VALUE(RIGHT(O3798,2))&gt;15)),TRUE,FALSE))</f>
        <v/>
      </c>
      <c r="T3798" s="77" t="str">
        <f>IF(O3798="","",IF(OR(VALUE(LEFT(O3798,2))&gt;IF(RIGHT(J3798,1)="M",7,19),AND(OR(LEFT(O3798,2)={"07","19"}),VALUE(RIGHT(O3798,2))&gt;5)),TRUE,FALSE))</f>
        <v/>
      </c>
    </row>
    <row r="3799" spans="12:20" x14ac:dyDescent="0.25">
      <c r="L3799" s="75">
        <f>COUNTIF($B$2:B3799,B3799)</f>
        <v>0</v>
      </c>
      <c r="M3799" s="75">
        <f>COUNTIF($L$2:L3799,4)</f>
        <v>42</v>
      </c>
      <c r="N3799" s="76" t="str">
        <f t="shared" si="299"/>
        <v>0</v>
      </c>
      <c r="O3799" s="76" t="str">
        <f t="shared" si="295"/>
        <v/>
      </c>
      <c r="P3799" s="75" t="str">
        <f t="shared" si="296"/>
        <v/>
      </c>
      <c r="Q3799" s="77" t="str">
        <f t="shared" si="297"/>
        <v/>
      </c>
      <c r="R3799" s="77" t="str">
        <f t="shared" si="298"/>
        <v/>
      </c>
      <c r="S3799" s="77" t="str">
        <f>IF(O3799="","",IF(OR(VALUE(LEFT(O3799,2))&gt;IF(RIGHT(J3799,1)="M",7,19),AND(OR(LEFT(O3799,2)={"07","19"}),VALUE(RIGHT(O3799,2))&gt;15)),TRUE,FALSE))</f>
        <v/>
      </c>
      <c r="T3799" s="77" t="str">
        <f>IF(O3799="","",IF(OR(VALUE(LEFT(O3799,2))&gt;IF(RIGHT(J3799,1)="M",7,19),AND(OR(LEFT(O3799,2)={"07","19"}),VALUE(RIGHT(O3799,2))&gt;5)),TRUE,FALSE))</f>
        <v/>
      </c>
    </row>
    <row r="3800" spans="12:20" x14ac:dyDescent="0.25">
      <c r="L3800" s="75">
        <f>COUNTIF($B$2:B3800,B3800)</f>
        <v>0</v>
      </c>
      <c r="M3800" s="75">
        <f>COUNTIF($L$2:L3800,4)</f>
        <v>42</v>
      </c>
      <c r="N3800" s="76" t="str">
        <f t="shared" si="299"/>
        <v>0</v>
      </c>
      <c r="O3800" s="76" t="str">
        <f t="shared" si="295"/>
        <v/>
      </c>
      <c r="P3800" s="75" t="str">
        <f t="shared" si="296"/>
        <v/>
      </c>
      <c r="Q3800" s="77" t="str">
        <f t="shared" si="297"/>
        <v/>
      </c>
      <c r="R3800" s="77" t="str">
        <f t="shared" si="298"/>
        <v/>
      </c>
      <c r="S3800" s="77" t="str">
        <f>IF(O3800="","",IF(OR(VALUE(LEFT(O3800,2))&gt;IF(RIGHT(J3800,1)="M",7,19),AND(OR(LEFT(O3800,2)={"07","19"}),VALUE(RIGHT(O3800,2))&gt;15)),TRUE,FALSE))</f>
        <v/>
      </c>
      <c r="T3800" s="77" t="str">
        <f>IF(O3800="","",IF(OR(VALUE(LEFT(O3800,2))&gt;IF(RIGHT(J3800,1)="M",7,19),AND(OR(LEFT(O3800,2)={"07","19"}),VALUE(RIGHT(O3800,2))&gt;5)),TRUE,FALSE))</f>
        <v/>
      </c>
    </row>
    <row r="3801" spans="12:20" x14ac:dyDescent="0.25">
      <c r="L3801" s="75">
        <f>COUNTIF($B$2:B3801,B3801)</f>
        <v>0</v>
      </c>
      <c r="M3801" s="75">
        <f>COUNTIF($L$2:L3801,4)</f>
        <v>42</v>
      </c>
      <c r="N3801" s="76" t="str">
        <f t="shared" si="299"/>
        <v>0</v>
      </c>
      <c r="O3801" s="76" t="str">
        <f t="shared" si="295"/>
        <v/>
      </c>
      <c r="P3801" s="75" t="str">
        <f t="shared" si="296"/>
        <v/>
      </c>
      <c r="Q3801" s="77" t="str">
        <f t="shared" si="297"/>
        <v/>
      </c>
      <c r="R3801" s="77" t="str">
        <f t="shared" si="298"/>
        <v/>
      </c>
      <c r="S3801" s="77" t="str">
        <f>IF(O3801="","",IF(OR(VALUE(LEFT(O3801,2))&gt;IF(RIGHT(J3801,1)="M",7,19),AND(OR(LEFT(O3801,2)={"07","19"}),VALUE(RIGHT(O3801,2))&gt;15)),TRUE,FALSE))</f>
        <v/>
      </c>
      <c r="T3801" s="77" t="str">
        <f>IF(O3801="","",IF(OR(VALUE(LEFT(O3801,2))&gt;IF(RIGHT(J3801,1)="M",7,19),AND(OR(LEFT(O3801,2)={"07","19"}),VALUE(RIGHT(O3801,2))&gt;5)),TRUE,FALSE))</f>
        <v/>
      </c>
    </row>
    <row r="3802" spans="12:20" x14ac:dyDescent="0.25">
      <c r="L3802" s="75">
        <f>COUNTIF($B$2:B3802,B3802)</f>
        <v>0</v>
      </c>
      <c r="M3802" s="75">
        <f>COUNTIF($L$2:L3802,4)</f>
        <v>42</v>
      </c>
      <c r="N3802" s="76" t="str">
        <f t="shared" si="299"/>
        <v>0</v>
      </c>
      <c r="O3802" s="76" t="str">
        <f t="shared" si="295"/>
        <v/>
      </c>
      <c r="P3802" s="75" t="str">
        <f t="shared" si="296"/>
        <v/>
      </c>
      <c r="Q3802" s="77" t="str">
        <f t="shared" si="297"/>
        <v/>
      </c>
      <c r="R3802" s="77" t="str">
        <f t="shared" si="298"/>
        <v/>
      </c>
      <c r="S3802" s="77" t="str">
        <f>IF(O3802="","",IF(OR(VALUE(LEFT(O3802,2))&gt;IF(RIGHT(J3802,1)="M",7,19),AND(OR(LEFT(O3802,2)={"07","19"}),VALUE(RIGHT(O3802,2))&gt;15)),TRUE,FALSE))</f>
        <v/>
      </c>
      <c r="T3802" s="77" t="str">
        <f>IF(O3802="","",IF(OR(VALUE(LEFT(O3802,2))&gt;IF(RIGHT(J3802,1)="M",7,19),AND(OR(LEFT(O3802,2)={"07","19"}),VALUE(RIGHT(O3802,2))&gt;5)),TRUE,FALSE))</f>
        <v/>
      </c>
    </row>
    <row r="3803" spans="12:20" x14ac:dyDescent="0.25">
      <c r="L3803" s="75">
        <f>COUNTIF($B$2:B3803,B3803)</f>
        <v>0</v>
      </c>
      <c r="M3803" s="75">
        <f>COUNTIF($L$2:L3803,4)</f>
        <v>42</v>
      </c>
      <c r="N3803" s="76" t="str">
        <f t="shared" si="299"/>
        <v>0</v>
      </c>
      <c r="O3803" s="76" t="str">
        <f t="shared" si="295"/>
        <v/>
      </c>
      <c r="P3803" s="75" t="str">
        <f t="shared" si="296"/>
        <v/>
      </c>
      <c r="Q3803" s="77" t="str">
        <f t="shared" si="297"/>
        <v/>
      </c>
      <c r="R3803" s="77" t="str">
        <f t="shared" si="298"/>
        <v/>
      </c>
      <c r="S3803" s="77" t="str">
        <f>IF(O3803="","",IF(OR(VALUE(LEFT(O3803,2))&gt;IF(RIGHT(J3803,1)="M",7,19),AND(OR(LEFT(O3803,2)={"07","19"}),VALUE(RIGHT(O3803,2))&gt;15)),TRUE,FALSE))</f>
        <v/>
      </c>
      <c r="T3803" s="77" t="str">
        <f>IF(O3803="","",IF(OR(VALUE(LEFT(O3803,2))&gt;IF(RIGHT(J3803,1)="M",7,19),AND(OR(LEFT(O3803,2)={"07","19"}),VALUE(RIGHT(O3803,2))&gt;5)),TRUE,FALSE))</f>
        <v/>
      </c>
    </row>
    <row r="3804" spans="12:20" x14ac:dyDescent="0.25">
      <c r="L3804" s="75">
        <f>COUNTIF($B$2:B3804,B3804)</f>
        <v>0</v>
      </c>
      <c r="M3804" s="75">
        <f>COUNTIF($L$2:L3804,4)</f>
        <v>42</v>
      </c>
      <c r="N3804" s="76" t="str">
        <f t="shared" si="299"/>
        <v>0</v>
      </c>
      <c r="O3804" s="76" t="str">
        <f t="shared" si="295"/>
        <v/>
      </c>
      <c r="P3804" s="75" t="str">
        <f t="shared" si="296"/>
        <v/>
      </c>
      <c r="Q3804" s="77" t="str">
        <f t="shared" si="297"/>
        <v/>
      </c>
      <c r="R3804" s="77" t="str">
        <f t="shared" si="298"/>
        <v/>
      </c>
      <c r="S3804" s="77" t="str">
        <f>IF(O3804="","",IF(OR(VALUE(LEFT(O3804,2))&gt;IF(RIGHT(J3804,1)="M",7,19),AND(OR(LEFT(O3804,2)={"07","19"}),VALUE(RIGHT(O3804,2))&gt;15)),TRUE,FALSE))</f>
        <v/>
      </c>
      <c r="T3804" s="77" t="str">
        <f>IF(O3804="","",IF(OR(VALUE(LEFT(O3804,2))&gt;IF(RIGHT(J3804,1)="M",7,19),AND(OR(LEFT(O3804,2)={"07","19"}),VALUE(RIGHT(O3804,2))&gt;5)),TRUE,FALSE))</f>
        <v/>
      </c>
    </row>
    <row r="3805" spans="12:20" x14ac:dyDescent="0.25">
      <c r="L3805" s="75">
        <f>COUNTIF($B$2:B3805,B3805)</f>
        <v>0</v>
      </c>
      <c r="M3805" s="75">
        <f>COUNTIF($L$2:L3805,4)</f>
        <v>42</v>
      </c>
      <c r="N3805" s="76" t="str">
        <f t="shared" si="299"/>
        <v>0</v>
      </c>
      <c r="O3805" s="76" t="str">
        <f t="shared" si="295"/>
        <v/>
      </c>
      <c r="P3805" s="75" t="str">
        <f t="shared" si="296"/>
        <v/>
      </c>
      <c r="Q3805" s="77" t="str">
        <f t="shared" si="297"/>
        <v/>
      </c>
      <c r="R3805" s="77" t="str">
        <f t="shared" si="298"/>
        <v/>
      </c>
      <c r="S3805" s="77" t="str">
        <f>IF(O3805="","",IF(OR(VALUE(LEFT(O3805,2))&gt;IF(RIGHT(J3805,1)="M",7,19),AND(OR(LEFT(O3805,2)={"07","19"}),VALUE(RIGHT(O3805,2))&gt;15)),TRUE,FALSE))</f>
        <v/>
      </c>
      <c r="T3805" s="77" t="str">
        <f>IF(O3805="","",IF(OR(VALUE(LEFT(O3805,2))&gt;IF(RIGHT(J3805,1)="M",7,19),AND(OR(LEFT(O3805,2)={"07","19"}),VALUE(RIGHT(O3805,2))&gt;5)),TRUE,FALSE))</f>
        <v/>
      </c>
    </row>
    <row r="3806" spans="12:20" x14ac:dyDescent="0.25">
      <c r="L3806" s="75">
        <f>COUNTIF($B$2:B3806,B3806)</f>
        <v>0</v>
      </c>
      <c r="M3806" s="75">
        <f>COUNTIF($L$2:L3806,4)</f>
        <v>42</v>
      </c>
      <c r="N3806" s="76" t="str">
        <f t="shared" si="299"/>
        <v>0</v>
      </c>
      <c r="O3806" s="76" t="str">
        <f t="shared" si="295"/>
        <v/>
      </c>
      <c r="P3806" s="75" t="str">
        <f t="shared" si="296"/>
        <v/>
      </c>
      <c r="Q3806" s="77" t="str">
        <f t="shared" si="297"/>
        <v/>
      </c>
      <c r="R3806" s="77" t="str">
        <f t="shared" si="298"/>
        <v/>
      </c>
      <c r="S3806" s="77" t="str">
        <f>IF(O3806="","",IF(OR(VALUE(LEFT(O3806,2))&gt;IF(RIGHT(J3806,1)="M",7,19),AND(OR(LEFT(O3806,2)={"07","19"}),VALUE(RIGHT(O3806,2))&gt;15)),TRUE,FALSE))</f>
        <v/>
      </c>
      <c r="T3806" s="77" t="str">
        <f>IF(O3806="","",IF(OR(VALUE(LEFT(O3806,2))&gt;IF(RIGHT(J3806,1)="M",7,19),AND(OR(LEFT(O3806,2)={"07","19"}),VALUE(RIGHT(O3806,2))&gt;5)),TRUE,FALSE))</f>
        <v/>
      </c>
    </row>
    <row r="3807" spans="12:20" x14ac:dyDescent="0.25">
      <c r="L3807" s="75">
        <f>COUNTIF($B$2:B3807,B3807)</f>
        <v>0</v>
      </c>
      <c r="M3807" s="75">
        <f>COUNTIF($L$2:L3807,4)</f>
        <v>42</v>
      </c>
      <c r="N3807" s="76" t="str">
        <f t="shared" si="299"/>
        <v>0</v>
      </c>
      <c r="O3807" s="76" t="str">
        <f t="shared" si="295"/>
        <v/>
      </c>
      <c r="P3807" s="75" t="str">
        <f t="shared" si="296"/>
        <v/>
      </c>
      <c r="Q3807" s="77" t="str">
        <f t="shared" si="297"/>
        <v/>
      </c>
      <c r="R3807" s="77" t="str">
        <f t="shared" si="298"/>
        <v/>
      </c>
      <c r="S3807" s="77" t="str">
        <f>IF(O3807="","",IF(OR(VALUE(LEFT(O3807,2))&gt;IF(RIGHT(J3807,1)="M",7,19),AND(OR(LEFT(O3807,2)={"07","19"}),VALUE(RIGHT(O3807,2))&gt;15)),TRUE,FALSE))</f>
        <v/>
      </c>
      <c r="T3807" s="77" t="str">
        <f>IF(O3807="","",IF(OR(VALUE(LEFT(O3807,2))&gt;IF(RIGHT(J3807,1)="M",7,19),AND(OR(LEFT(O3807,2)={"07","19"}),VALUE(RIGHT(O3807,2))&gt;5)),TRUE,FALSE))</f>
        <v/>
      </c>
    </row>
    <row r="3808" spans="12:20" x14ac:dyDescent="0.25">
      <c r="L3808" s="75">
        <f>COUNTIF($B$2:B3808,B3808)</f>
        <v>0</v>
      </c>
      <c r="M3808" s="75">
        <f>COUNTIF($L$2:L3808,4)</f>
        <v>42</v>
      </c>
      <c r="N3808" s="76" t="str">
        <f t="shared" si="299"/>
        <v>0</v>
      </c>
      <c r="O3808" s="76" t="str">
        <f t="shared" si="295"/>
        <v/>
      </c>
      <c r="P3808" s="75" t="str">
        <f t="shared" si="296"/>
        <v/>
      </c>
      <c r="Q3808" s="77" t="str">
        <f t="shared" si="297"/>
        <v/>
      </c>
      <c r="R3808" s="77" t="str">
        <f t="shared" si="298"/>
        <v/>
      </c>
      <c r="S3808" s="77" t="str">
        <f>IF(O3808="","",IF(OR(VALUE(LEFT(O3808,2))&gt;IF(RIGHT(J3808,1)="M",7,19),AND(OR(LEFT(O3808,2)={"07","19"}),VALUE(RIGHT(O3808,2))&gt;15)),TRUE,FALSE))</f>
        <v/>
      </c>
      <c r="T3808" s="77" t="str">
        <f>IF(O3808="","",IF(OR(VALUE(LEFT(O3808,2))&gt;IF(RIGHT(J3808,1)="M",7,19),AND(OR(LEFT(O3808,2)={"07","19"}),VALUE(RIGHT(O3808,2))&gt;5)),TRUE,FALSE))</f>
        <v/>
      </c>
    </row>
    <row r="3809" spans="12:20" x14ac:dyDescent="0.25">
      <c r="L3809" s="75">
        <f>COUNTIF($B$2:B3809,B3809)</f>
        <v>0</v>
      </c>
      <c r="M3809" s="75">
        <f>COUNTIF($L$2:L3809,4)</f>
        <v>42</v>
      </c>
      <c r="N3809" s="76" t="str">
        <f t="shared" si="299"/>
        <v>0</v>
      </c>
      <c r="O3809" s="76" t="str">
        <f t="shared" si="295"/>
        <v/>
      </c>
      <c r="P3809" s="75" t="str">
        <f t="shared" si="296"/>
        <v/>
      </c>
      <c r="Q3809" s="77" t="str">
        <f t="shared" si="297"/>
        <v/>
      </c>
      <c r="R3809" s="77" t="str">
        <f t="shared" si="298"/>
        <v/>
      </c>
      <c r="S3809" s="77" t="str">
        <f>IF(O3809="","",IF(OR(VALUE(LEFT(O3809,2))&gt;IF(RIGHT(J3809,1)="M",7,19),AND(OR(LEFT(O3809,2)={"07","19"}),VALUE(RIGHT(O3809,2))&gt;15)),TRUE,FALSE))</f>
        <v/>
      </c>
      <c r="T3809" s="77" t="str">
        <f>IF(O3809="","",IF(OR(VALUE(LEFT(O3809,2))&gt;IF(RIGHT(J3809,1)="M",7,19),AND(OR(LEFT(O3809,2)={"07","19"}),VALUE(RIGHT(O3809,2))&gt;5)),TRUE,FALSE))</f>
        <v/>
      </c>
    </row>
    <row r="3810" spans="12:20" x14ac:dyDescent="0.25">
      <c r="L3810" s="75">
        <f>COUNTIF($B$2:B3810,B3810)</f>
        <v>0</v>
      </c>
      <c r="M3810" s="75">
        <f>COUNTIF($L$2:L3810,4)</f>
        <v>42</v>
      </c>
      <c r="N3810" s="76" t="str">
        <f t="shared" si="299"/>
        <v>0</v>
      </c>
      <c r="O3810" s="76" t="str">
        <f t="shared" si="295"/>
        <v/>
      </c>
      <c r="P3810" s="75" t="str">
        <f t="shared" si="296"/>
        <v/>
      </c>
      <c r="Q3810" s="77" t="str">
        <f t="shared" si="297"/>
        <v/>
      </c>
      <c r="R3810" s="77" t="str">
        <f t="shared" si="298"/>
        <v/>
      </c>
      <c r="S3810" s="77" t="str">
        <f>IF(O3810="","",IF(OR(VALUE(LEFT(O3810,2))&gt;IF(RIGHT(J3810,1)="M",7,19),AND(OR(LEFT(O3810,2)={"07","19"}),VALUE(RIGHT(O3810,2))&gt;15)),TRUE,FALSE))</f>
        <v/>
      </c>
      <c r="T3810" s="77" t="str">
        <f>IF(O3810="","",IF(OR(VALUE(LEFT(O3810,2))&gt;IF(RIGHT(J3810,1)="M",7,19),AND(OR(LEFT(O3810,2)={"07","19"}),VALUE(RIGHT(O3810,2))&gt;5)),TRUE,FALSE))</f>
        <v/>
      </c>
    </row>
    <row r="3811" spans="12:20" x14ac:dyDescent="0.25">
      <c r="L3811" s="75">
        <f>COUNTIF($B$2:B3811,B3811)</f>
        <v>0</v>
      </c>
      <c r="M3811" s="75">
        <f>COUNTIF($L$2:L3811,4)</f>
        <v>42</v>
      </c>
      <c r="N3811" s="76" t="str">
        <f t="shared" si="299"/>
        <v>0</v>
      </c>
      <c r="O3811" s="76" t="str">
        <f t="shared" si="295"/>
        <v/>
      </c>
      <c r="P3811" s="75" t="str">
        <f t="shared" si="296"/>
        <v/>
      </c>
      <c r="Q3811" s="77" t="str">
        <f t="shared" si="297"/>
        <v/>
      </c>
      <c r="R3811" s="77" t="str">
        <f t="shared" si="298"/>
        <v/>
      </c>
      <c r="S3811" s="77" t="str">
        <f>IF(O3811="","",IF(OR(VALUE(LEFT(O3811,2))&gt;IF(RIGHT(J3811,1)="M",7,19),AND(OR(LEFT(O3811,2)={"07","19"}),VALUE(RIGHT(O3811,2))&gt;15)),TRUE,FALSE))</f>
        <v/>
      </c>
      <c r="T3811" s="77" t="str">
        <f>IF(O3811="","",IF(OR(VALUE(LEFT(O3811,2))&gt;IF(RIGHT(J3811,1)="M",7,19),AND(OR(LEFT(O3811,2)={"07","19"}),VALUE(RIGHT(O3811,2))&gt;5)),TRUE,FALSE))</f>
        <v/>
      </c>
    </row>
    <row r="3812" spans="12:20" x14ac:dyDescent="0.25">
      <c r="L3812" s="75">
        <f>COUNTIF($B$2:B3812,B3812)</f>
        <v>0</v>
      </c>
      <c r="M3812" s="75">
        <f>COUNTIF($L$2:L3812,4)</f>
        <v>42</v>
      </c>
      <c r="N3812" s="76" t="str">
        <f t="shared" si="299"/>
        <v>0</v>
      </c>
      <c r="O3812" s="76" t="str">
        <f t="shared" si="295"/>
        <v/>
      </c>
      <c r="P3812" s="75" t="str">
        <f t="shared" si="296"/>
        <v/>
      </c>
      <c r="Q3812" s="77" t="str">
        <f t="shared" si="297"/>
        <v/>
      </c>
      <c r="R3812" s="77" t="str">
        <f t="shared" si="298"/>
        <v/>
      </c>
      <c r="S3812" s="77" t="str">
        <f>IF(O3812="","",IF(OR(VALUE(LEFT(O3812,2))&gt;IF(RIGHT(J3812,1)="M",7,19),AND(OR(LEFT(O3812,2)={"07","19"}),VALUE(RIGHT(O3812,2))&gt;15)),TRUE,FALSE))</f>
        <v/>
      </c>
      <c r="T3812" s="77" t="str">
        <f>IF(O3812="","",IF(OR(VALUE(LEFT(O3812,2))&gt;IF(RIGHT(J3812,1)="M",7,19),AND(OR(LEFT(O3812,2)={"07","19"}),VALUE(RIGHT(O3812,2))&gt;5)),TRUE,FALSE))</f>
        <v/>
      </c>
    </row>
    <row r="3813" spans="12:20" x14ac:dyDescent="0.25">
      <c r="L3813" s="75">
        <f>COUNTIF($B$2:B3813,B3813)</f>
        <v>0</v>
      </c>
      <c r="M3813" s="75">
        <f>COUNTIF($L$2:L3813,4)</f>
        <v>42</v>
      </c>
      <c r="N3813" s="76" t="str">
        <f t="shared" si="299"/>
        <v>0</v>
      </c>
      <c r="O3813" s="76" t="str">
        <f t="shared" si="295"/>
        <v/>
      </c>
      <c r="P3813" s="75" t="str">
        <f t="shared" si="296"/>
        <v/>
      </c>
      <c r="Q3813" s="77" t="str">
        <f t="shared" si="297"/>
        <v/>
      </c>
      <c r="R3813" s="77" t="str">
        <f t="shared" si="298"/>
        <v/>
      </c>
      <c r="S3813" s="77" t="str">
        <f>IF(O3813="","",IF(OR(VALUE(LEFT(O3813,2))&gt;IF(RIGHT(J3813,1)="M",7,19),AND(OR(LEFT(O3813,2)={"07","19"}),VALUE(RIGHT(O3813,2))&gt;15)),TRUE,FALSE))</f>
        <v/>
      </c>
      <c r="T3813" s="77" t="str">
        <f>IF(O3813="","",IF(OR(VALUE(LEFT(O3813,2))&gt;IF(RIGHT(J3813,1)="M",7,19),AND(OR(LEFT(O3813,2)={"07","19"}),VALUE(RIGHT(O3813,2))&gt;5)),TRUE,FALSE))</f>
        <v/>
      </c>
    </row>
    <row r="3814" spans="12:20" x14ac:dyDescent="0.25">
      <c r="L3814" s="75">
        <f>COUNTIF($B$2:B3814,B3814)</f>
        <v>0</v>
      </c>
      <c r="M3814" s="75">
        <f>COUNTIF($L$2:L3814,4)</f>
        <v>42</v>
      </c>
      <c r="N3814" s="76" t="str">
        <f t="shared" si="299"/>
        <v>0</v>
      </c>
      <c r="O3814" s="76" t="str">
        <f t="shared" si="295"/>
        <v/>
      </c>
      <c r="P3814" s="75" t="str">
        <f t="shared" si="296"/>
        <v/>
      </c>
      <c r="Q3814" s="77" t="str">
        <f t="shared" si="297"/>
        <v/>
      </c>
      <c r="R3814" s="77" t="str">
        <f t="shared" si="298"/>
        <v/>
      </c>
      <c r="S3814" s="77" t="str">
        <f>IF(O3814="","",IF(OR(VALUE(LEFT(O3814,2))&gt;IF(RIGHT(J3814,1)="M",7,19),AND(OR(LEFT(O3814,2)={"07","19"}),VALUE(RIGHT(O3814,2))&gt;15)),TRUE,FALSE))</f>
        <v/>
      </c>
      <c r="T3814" s="77" t="str">
        <f>IF(O3814="","",IF(OR(VALUE(LEFT(O3814,2))&gt;IF(RIGHT(J3814,1)="M",7,19),AND(OR(LEFT(O3814,2)={"07","19"}),VALUE(RIGHT(O3814,2))&gt;5)),TRUE,FALSE))</f>
        <v/>
      </c>
    </row>
    <row r="3815" spans="12:20" x14ac:dyDescent="0.25">
      <c r="L3815" s="75">
        <f>COUNTIF($B$2:B3815,B3815)</f>
        <v>0</v>
      </c>
      <c r="M3815" s="75">
        <f>COUNTIF($L$2:L3815,4)</f>
        <v>42</v>
      </c>
      <c r="N3815" s="76" t="str">
        <f t="shared" si="299"/>
        <v>0</v>
      </c>
      <c r="O3815" s="76" t="str">
        <f t="shared" si="295"/>
        <v/>
      </c>
      <c r="P3815" s="75" t="str">
        <f t="shared" si="296"/>
        <v/>
      </c>
      <c r="Q3815" s="77" t="str">
        <f t="shared" si="297"/>
        <v/>
      </c>
      <c r="R3815" s="77" t="str">
        <f t="shared" si="298"/>
        <v/>
      </c>
      <c r="S3815" s="77" t="str">
        <f>IF(O3815="","",IF(OR(VALUE(LEFT(O3815,2))&gt;IF(RIGHT(J3815,1)="M",7,19),AND(OR(LEFT(O3815,2)={"07","19"}),VALUE(RIGHT(O3815,2))&gt;15)),TRUE,FALSE))</f>
        <v/>
      </c>
      <c r="T3815" s="77" t="str">
        <f>IF(O3815="","",IF(OR(VALUE(LEFT(O3815,2))&gt;IF(RIGHT(J3815,1)="M",7,19),AND(OR(LEFT(O3815,2)={"07","19"}),VALUE(RIGHT(O3815,2))&gt;5)),TRUE,FALSE))</f>
        <v/>
      </c>
    </row>
    <row r="3816" spans="12:20" x14ac:dyDescent="0.25">
      <c r="L3816" s="75">
        <f>COUNTIF($B$2:B3816,B3816)</f>
        <v>0</v>
      </c>
      <c r="M3816" s="75">
        <f>COUNTIF($L$2:L3816,4)</f>
        <v>42</v>
      </c>
      <c r="N3816" s="76" t="str">
        <f t="shared" si="299"/>
        <v>0</v>
      </c>
      <c r="O3816" s="76" t="str">
        <f t="shared" si="295"/>
        <v/>
      </c>
      <c r="P3816" s="75" t="str">
        <f t="shared" si="296"/>
        <v/>
      </c>
      <c r="Q3816" s="77" t="str">
        <f t="shared" si="297"/>
        <v/>
      </c>
      <c r="R3816" s="77" t="str">
        <f t="shared" si="298"/>
        <v/>
      </c>
      <c r="S3816" s="77" t="str">
        <f>IF(O3816="","",IF(OR(VALUE(LEFT(O3816,2))&gt;IF(RIGHT(J3816,1)="M",7,19),AND(OR(LEFT(O3816,2)={"07","19"}),VALUE(RIGHT(O3816,2))&gt;15)),TRUE,FALSE))</f>
        <v/>
      </c>
      <c r="T3816" s="77" t="str">
        <f>IF(O3816="","",IF(OR(VALUE(LEFT(O3816,2))&gt;IF(RIGHT(J3816,1)="M",7,19),AND(OR(LEFT(O3816,2)={"07","19"}),VALUE(RIGHT(O3816,2))&gt;5)),TRUE,FALSE))</f>
        <v/>
      </c>
    </row>
    <row r="3817" spans="12:20" x14ac:dyDescent="0.25">
      <c r="L3817" s="75">
        <f>COUNTIF($B$2:B3817,B3817)</f>
        <v>0</v>
      </c>
      <c r="M3817" s="75">
        <f>COUNTIF($L$2:L3817,4)</f>
        <v>42</v>
      </c>
      <c r="N3817" s="76" t="str">
        <f t="shared" si="299"/>
        <v>0</v>
      </c>
      <c r="O3817" s="76" t="str">
        <f t="shared" si="295"/>
        <v/>
      </c>
      <c r="P3817" s="75" t="str">
        <f t="shared" si="296"/>
        <v/>
      </c>
      <c r="Q3817" s="77" t="str">
        <f t="shared" si="297"/>
        <v/>
      </c>
      <c r="R3817" s="77" t="str">
        <f t="shared" si="298"/>
        <v/>
      </c>
      <c r="S3817" s="77" t="str">
        <f>IF(O3817="","",IF(OR(VALUE(LEFT(O3817,2))&gt;IF(RIGHT(J3817,1)="M",7,19),AND(OR(LEFT(O3817,2)={"07","19"}),VALUE(RIGHT(O3817,2))&gt;15)),TRUE,FALSE))</f>
        <v/>
      </c>
      <c r="T3817" s="77" t="str">
        <f>IF(O3817="","",IF(OR(VALUE(LEFT(O3817,2))&gt;IF(RIGHT(J3817,1)="M",7,19),AND(OR(LEFT(O3817,2)={"07","19"}),VALUE(RIGHT(O3817,2))&gt;5)),TRUE,FALSE))</f>
        <v/>
      </c>
    </row>
    <row r="3818" spans="12:20" x14ac:dyDescent="0.25">
      <c r="L3818" s="75">
        <f>COUNTIF($B$2:B3818,B3818)</f>
        <v>0</v>
      </c>
      <c r="M3818" s="75">
        <f>COUNTIF($L$2:L3818,4)</f>
        <v>42</v>
      </c>
      <c r="N3818" s="76" t="str">
        <f t="shared" si="299"/>
        <v>0</v>
      </c>
      <c r="O3818" s="76" t="str">
        <f t="shared" si="295"/>
        <v/>
      </c>
      <c r="P3818" s="75" t="str">
        <f t="shared" si="296"/>
        <v/>
      </c>
      <c r="Q3818" s="77" t="str">
        <f t="shared" si="297"/>
        <v/>
      </c>
      <c r="R3818" s="77" t="str">
        <f t="shared" si="298"/>
        <v/>
      </c>
      <c r="S3818" s="77" t="str">
        <f>IF(O3818="","",IF(OR(VALUE(LEFT(O3818,2))&gt;IF(RIGHT(J3818,1)="M",7,19),AND(OR(LEFT(O3818,2)={"07","19"}),VALUE(RIGHT(O3818,2))&gt;15)),TRUE,FALSE))</f>
        <v/>
      </c>
      <c r="T3818" s="77" t="str">
        <f>IF(O3818="","",IF(OR(VALUE(LEFT(O3818,2))&gt;IF(RIGHT(J3818,1)="M",7,19),AND(OR(LEFT(O3818,2)={"07","19"}),VALUE(RIGHT(O3818,2))&gt;5)),TRUE,FALSE))</f>
        <v/>
      </c>
    </row>
    <row r="3819" spans="12:20" x14ac:dyDescent="0.25">
      <c r="L3819" s="75">
        <f>COUNTIF($B$2:B3819,B3819)</f>
        <v>0</v>
      </c>
      <c r="M3819" s="75">
        <f>COUNTIF($L$2:L3819,4)</f>
        <v>42</v>
      </c>
      <c r="N3819" s="76" t="str">
        <f t="shared" si="299"/>
        <v>0</v>
      </c>
      <c r="O3819" s="76" t="str">
        <f t="shared" si="295"/>
        <v/>
      </c>
      <c r="P3819" s="75" t="str">
        <f t="shared" si="296"/>
        <v/>
      </c>
      <c r="Q3819" s="77" t="str">
        <f t="shared" si="297"/>
        <v/>
      </c>
      <c r="R3819" s="77" t="str">
        <f t="shared" si="298"/>
        <v/>
      </c>
      <c r="S3819" s="77" t="str">
        <f>IF(O3819="","",IF(OR(VALUE(LEFT(O3819,2))&gt;IF(RIGHT(J3819,1)="M",7,19),AND(OR(LEFT(O3819,2)={"07","19"}),VALUE(RIGHT(O3819,2))&gt;15)),TRUE,FALSE))</f>
        <v/>
      </c>
      <c r="T3819" s="77" t="str">
        <f>IF(O3819="","",IF(OR(VALUE(LEFT(O3819,2))&gt;IF(RIGHT(J3819,1)="M",7,19),AND(OR(LEFT(O3819,2)={"07","19"}),VALUE(RIGHT(O3819,2))&gt;5)),TRUE,FALSE))</f>
        <v/>
      </c>
    </row>
    <row r="3820" spans="12:20" x14ac:dyDescent="0.25">
      <c r="L3820" s="75">
        <f>COUNTIF($B$2:B3820,B3820)</f>
        <v>0</v>
      </c>
      <c r="M3820" s="75">
        <f>COUNTIF($L$2:L3820,4)</f>
        <v>42</v>
      </c>
      <c r="N3820" s="76" t="str">
        <f t="shared" si="299"/>
        <v>0</v>
      </c>
      <c r="O3820" s="76" t="str">
        <f t="shared" si="295"/>
        <v/>
      </c>
      <c r="P3820" s="75" t="str">
        <f t="shared" si="296"/>
        <v/>
      </c>
      <c r="Q3820" s="77" t="str">
        <f t="shared" si="297"/>
        <v/>
      </c>
      <c r="R3820" s="77" t="str">
        <f t="shared" si="298"/>
        <v/>
      </c>
      <c r="S3820" s="77" t="str">
        <f>IF(O3820="","",IF(OR(VALUE(LEFT(O3820,2))&gt;IF(RIGHT(J3820,1)="M",7,19),AND(OR(LEFT(O3820,2)={"07","19"}),VALUE(RIGHT(O3820,2))&gt;15)),TRUE,FALSE))</f>
        <v/>
      </c>
      <c r="T3820" s="77" t="str">
        <f>IF(O3820="","",IF(OR(VALUE(LEFT(O3820,2))&gt;IF(RIGHT(J3820,1)="M",7,19),AND(OR(LEFT(O3820,2)={"07","19"}),VALUE(RIGHT(O3820,2))&gt;5)),TRUE,FALSE))</f>
        <v/>
      </c>
    </row>
    <row r="3821" spans="12:20" x14ac:dyDescent="0.25">
      <c r="L3821" s="75">
        <f>COUNTIF($B$2:B3821,B3821)</f>
        <v>0</v>
      </c>
      <c r="M3821" s="75">
        <f>COUNTIF($L$2:L3821,4)</f>
        <v>42</v>
      </c>
      <c r="N3821" s="76" t="str">
        <f t="shared" si="299"/>
        <v>0</v>
      </c>
      <c r="O3821" s="76" t="str">
        <f t="shared" si="295"/>
        <v/>
      </c>
      <c r="P3821" s="75" t="str">
        <f t="shared" si="296"/>
        <v/>
      </c>
      <c r="Q3821" s="77" t="str">
        <f t="shared" si="297"/>
        <v/>
      </c>
      <c r="R3821" s="77" t="str">
        <f t="shared" si="298"/>
        <v/>
      </c>
      <c r="S3821" s="77" t="str">
        <f>IF(O3821="","",IF(OR(VALUE(LEFT(O3821,2))&gt;IF(RIGHT(J3821,1)="M",7,19),AND(OR(LEFT(O3821,2)={"07","19"}),VALUE(RIGHT(O3821,2))&gt;15)),TRUE,FALSE))</f>
        <v/>
      </c>
      <c r="T3821" s="77" t="str">
        <f>IF(O3821="","",IF(OR(VALUE(LEFT(O3821,2))&gt;IF(RIGHT(J3821,1)="M",7,19),AND(OR(LEFT(O3821,2)={"07","19"}),VALUE(RIGHT(O3821,2))&gt;5)),TRUE,FALSE))</f>
        <v/>
      </c>
    </row>
    <row r="3822" spans="12:20" x14ac:dyDescent="0.25">
      <c r="L3822" s="75">
        <f>COUNTIF($B$2:B3822,B3822)</f>
        <v>0</v>
      </c>
      <c r="M3822" s="75">
        <f>COUNTIF($L$2:L3822,4)</f>
        <v>42</v>
      </c>
      <c r="N3822" s="76" t="str">
        <f t="shared" si="299"/>
        <v>0</v>
      </c>
      <c r="O3822" s="76" t="str">
        <f t="shared" si="295"/>
        <v/>
      </c>
      <c r="P3822" s="75" t="str">
        <f t="shared" si="296"/>
        <v/>
      </c>
      <c r="Q3822" s="77" t="str">
        <f t="shared" si="297"/>
        <v/>
      </c>
      <c r="R3822" s="77" t="str">
        <f t="shared" si="298"/>
        <v/>
      </c>
      <c r="S3822" s="77" t="str">
        <f>IF(O3822="","",IF(OR(VALUE(LEFT(O3822,2))&gt;IF(RIGHT(J3822,1)="M",7,19),AND(OR(LEFT(O3822,2)={"07","19"}),VALUE(RIGHT(O3822,2))&gt;15)),TRUE,FALSE))</f>
        <v/>
      </c>
      <c r="T3822" s="77" t="str">
        <f>IF(O3822="","",IF(OR(VALUE(LEFT(O3822,2))&gt;IF(RIGHT(J3822,1)="M",7,19),AND(OR(LEFT(O3822,2)={"07","19"}),VALUE(RIGHT(O3822,2))&gt;5)),TRUE,FALSE))</f>
        <v/>
      </c>
    </row>
    <row r="3823" spans="12:20" x14ac:dyDescent="0.25">
      <c r="L3823" s="75">
        <f>COUNTIF($B$2:B3823,B3823)</f>
        <v>0</v>
      </c>
      <c r="M3823" s="75">
        <f>COUNTIF($L$2:L3823,4)</f>
        <v>42</v>
      </c>
      <c r="N3823" s="76" t="str">
        <f t="shared" si="299"/>
        <v>0</v>
      </c>
      <c r="O3823" s="76" t="str">
        <f t="shared" si="295"/>
        <v/>
      </c>
      <c r="P3823" s="75" t="str">
        <f t="shared" si="296"/>
        <v/>
      </c>
      <c r="Q3823" s="77" t="str">
        <f t="shared" si="297"/>
        <v/>
      </c>
      <c r="R3823" s="77" t="str">
        <f t="shared" si="298"/>
        <v/>
      </c>
      <c r="S3823" s="77" t="str">
        <f>IF(O3823="","",IF(OR(VALUE(LEFT(O3823,2))&gt;IF(RIGHT(J3823,1)="M",7,19),AND(OR(LEFT(O3823,2)={"07","19"}),VALUE(RIGHT(O3823,2))&gt;15)),TRUE,FALSE))</f>
        <v/>
      </c>
      <c r="T3823" s="77" t="str">
        <f>IF(O3823="","",IF(OR(VALUE(LEFT(O3823,2))&gt;IF(RIGHT(J3823,1)="M",7,19),AND(OR(LEFT(O3823,2)={"07","19"}),VALUE(RIGHT(O3823,2))&gt;5)),TRUE,FALSE))</f>
        <v/>
      </c>
    </row>
    <row r="3824" spans="12:20" x14ac:dyDescent="0.25">
      <c r="L3824" s="75">
        <f>COUNTIF($B$2:B3824,B3824)</f>
        <v>0</v>
      </c>
      <c r="M3824" s="75">
        <f>COUNTIF($L$2:L3824,4)</f>
        <v>42</v>
      </c>
      <c r="N3824" s="76" t="str">
        <f t="shared" si="299"/>
        <v>0</v>
      </c>
      <c r="O3824" s="76" t="str">
        <f t="shared" si="295"/>
        <v/>
      </c>
      <c r="P3824" s="75" t="str">
        <f t="shared" si="296"/>
        <v/>
      </c>
      <c r="Q3824" s="77" t="str">
        <f t="shared" si="297"/>
        <v/>
      </c>
      <c r="R3824" s="77" t="str">
        <f t="shared" si="298"/>
        <v/>
      </c>
      <c r="S3824" s="77" t="str">
        <f>IF(O3824="","",IF(OR(VALUE(LEFT(O3824,2))&gt;IF(RIGHT(J3824,1)="M",7,19),AND(OR(LEFT(O3824,2)={"07","19"}),VALUE(RIGHT(O3824,2))&gt;15)),TRUE,FALSE))</f>
        <v/>
      </c>
      <c r="T3824" s="77" t="str">
        <f>IF(O3824="","",IF(OR(VALUE(LEFT(O3824,2))&gt;IF(RIGHT(J3824,1)="M",7,19),AND(OR(LEFT(O3824,2)={"07","19"}),VALUE(RIGHT(O3824,2))&gt;5)),TRUE,FALSE))</f>
        <v/>
      </c>
    </row>
    <row r="3825" spans="12:20" x14ac:dyDescent="0.25">
      <c r="L3825" s="75">
        <f>COUNTIF($B$2:B3825,B3825)</f>
        <v>0</v>
      </c>
      <c r="M3825" s="75">
        <f>COUNTIF($L$2:L3825,4)</f>
        <v>42</v>
      </c>
      <c r="N3825" s="76" t="str">
        <f t="shared" si="299"/>
        <v>0</v>
      </c>
      <c r="O3825" s="76" t="str">
        <f t="shared" si="295"/>
        <v/>
      </c>
      <c r="P3825" s="75" t="str">
        <f t="shared" si="296"/>
        <v/>
      </c>
      <c r="Q3825" s="77" t="str">
        <f t="shared" si="297"/>
        <v/>
      </c>
      <c r="R3825" s="77" t="str">
        <f t="shared" si="298"/>
        <v/>
      </c>
      <c r="S3825" s="77" t="str">
        <f>IF(O3825="","",IF(OR(VALUE(LEFT(O3825,2))&gt;IF(RIGHT(J3825,1)="M",7,19),AND(OR(LEFT(O3825,2)={"07","19"}),VALUE(RIGHT(O3825,2))&gt;15)),TRUE,FALSE))</f>
        <v/>
      </c>
      <c r="T3825" s="77" t="str">
        <f>IF(O3825="","",IF(OR(VALUE(LEFT(O3825,2))&gt;IF(RIGHT(J3825,1)="M",7,19),AND(OR(LEFT(O3825,2)={"07","19"}),VALUE(RIGHT(O3825,2))&gt;5)),TRUE,FALSE))</f>
        <v/>
      </c>
    </row>
    <row r="3826" spans="12:20" x14ac:dyDescent="0.25">
      <c r="L3826" s="75">
        <f>COUNTIF($B$2:B3826,B3826)</f>
        <v>0</v>
      </c>
      <c r="M3826" s="75">
        <f>COUNTIF($L$2:L3826,4)</f>
        <v>42</v>
      </c>
      <c r="N3826" s="76" t="str">
        <f t="shared" si="299"/>
        <v>0</v>
      </c>
      <c r="O3826" s="76" t="str">
        <f t="shared" si="295"/>
        <v/>
      </c>
      <c r="P3826" s="75" t="str">
        <f t="shared" si="296"/>
        <v/>
      </c>
      <c r="Q3826" s="77" t="str">
        <f t="shared" si="297"/>
        <v/>
      </c>
      <c r="R3826" s="77" t="str">
        <f t="shared" si="298"/>
        <v/>
      </c>
      <c r="S3826" s="77" t="str">
        <f>IF(O3826="","",IF(OR(VALUE(LEFT(O3826,2))&gt;IF(RIGHT(J3826,1)="M",7,19),AND(OR(LEFT(O3826,2)={"07","19"}),VALUE(RIGHT(O3826,2))&gt;15)),TRUE,FALSE))</f>
        <v/>
      </c>
      <c r="T3826" s="77" t="str">
        <f>IF(O3826="","",IF(OR(VALUE(LEFT(O3826,2))&gt;IF(RIGHT(J3826,1)="M",7,19),AND(OR(LEFT(O3826,2)={"07","19"}),VALUE(RIGHT(O3826,2))&gt;5)),TRUE,FALSE))</f>
        <v/>
      </c>
    </row>
    <row r="3827" spans="12:20" x14ac:dyDescent="0.25">
      <c r="L3827" s="75">
        <f>COUNTIF($B$2:B3827,B3827)</f>
        <v>0</v>
      </c>
      <c r="M3827" s="75">
        <f>COUNTIF($L$2:L3827,4)</f>
        <v>42</v>
      </c>
      <c r="N3827" s="76" t="str">
        <f t="shared" si="299"/>
        <v>0</v>
      </c>
      <c r="O3827" s="76" t="str">
        <f t="shared" si="295"/>
        <v/>
      </c>
      <c r="P3827" s="75" t="str">
        <f t="shared" si="296"/>
        <v/>
      </c>
      <c r="Q3827" s="77" t="str">
        <f t="shared" si="297"/>
        <v/>
      </c>
      <c r="R3827" s="77" t="str">
        <f t="shared" si="298"/>
        <v/>
      </c>
      <c r="S3827" s="77" t="str">
        <f>IF(O3827="","",IF(OR(VALUE(LEFT(O3827,2))&gt;IF(RIGHT(J3827,1)="M",7,19),AND(OR(LEFT(O3827,2)={"07","19"}),VALUE(RIGHT(O3827,2))&gt;15)),TRUE,FALSE))</f>
        <v/>
      </c>
      <c r="T3827" s="77" t="str">
        <f>IF(O3827="","",IF(OR(VALUE(LEFT(O3827,2))&gt;IF(RIGHT(J3827,1)="M",7,19),AND(OR(LEFT(O3827,2)={"07","19"}),VALUE(RIGHT(O3827,2))&gt;5)),TRUE,FALSE))</f>
        <v/>
      </c>
    </row>
    <row r="3828" spans="12:20" x14ac:dyDescent="0.25">
      <c r="L3828" s="75">
        <f>COUNTIF($B$2:B3828,B3828)</f>
        <v>0</v>
      </c>
      <c r="M3828" s="75">
        <f>COUNTIF($L$2:L3828,4)</f>
        <v>42</v>
      </c>
      <c r="N3828" s="76" t="str">
        <f t="shared" si="299"/>
        <v>0</v>
      </c>
      <c r="O3828" s="76" t="str">
        <f t="shared" si="295"/>
        <v/>
      </c>
      <c r="P3828" s="75" t="str">
        <f t="shared" si="296"/>
        <v/>
      </c>
      <c r="Q3828" s="77" t="str">
        <f t="shared" si="297"/>
        <v/>
      </c>
      <c r="R3828" s="77" t="str">
        <f t="shared" si="298"/>
        <v/>
      </c>
      <c r="S3828" s="77" t="str">
        <f>IF(O3828="","",IF(OR(VALUE(LEFT(O3828,2))&gt;IF(RIGHT(J3828,1)="M",7,19),AND(OR(LEFT(O3828,2)={"07","19"}),VALUE(RIGHT(O3828,2))&gt;15)),TRUE,FALSE))</f>
        <v/>
      </c>
      <c r="T3828" s="77" t="str">
        <f>IF(O3828="","",IF(OR(VALUE(LEFT(O3828,2))&gt;IF(RIGHT(J3828,1)="M",7,19),AND(OR(LEFT(O3828,2)={"07","19"}),VALUE(RIGHT(O3828,2))&gt;5)),TRUE,FALSE))</f>
        <v/>
      </c>
    </row>
    <row r="3829" spans="12:20" x14ac:dyDescent="0.25">
      <c r="L3829" s="75">
        <f>COUNTIF($B$2:B3829,B3829)</f>
        <v>0</v>
      </c>
      <c r="M3829" s="75">
        <f>COUNTIF($L$2:L3829,4)</f>
        <v>42</v>
      </c>
      <c r="N3829" s="76" t="str">
        <f t="shared" si="299"/>
        <v>0</v>
      </c>
      <c r="O3829" s="76" t="str">
        <f t="shared" si="295"/>
        <v/>
      </c>
      <c r="P3829" s="75" t="str">
        <f t="shared" si="296"/>
        <v/>
      </c>
      <c r="Q3829" s="77" t="str">
        <f t="shared" si="297"/>
        <v/>
      </c>
      <c r="R3829" s="77" t="str">
        <f t="shared" si="298"/>
        <v/>
      </c>
      <c r="S3829" s="77" t="str">
        <f>IF(O3829="","",IF(OR(VALUE(LEFT(O3829,2))&gt;IF(RIGHT(J3829,1)="M",7,19),AND(OR(LEFT(O3829,2)={"07","19"}),VALUE(RIGHT(O3829,2))&gt;15)),TRUE,FALSE))</f>
        <v/>
      </c>
      <c r="T3829" s="77" t="str">
        <f>IF(O3829="","",IF(OR(VALUE(LEFT(O3829,2))&gt;IF(RIGHT(J3829,1)="M",7,19),AND(OR(LEFT(O3829,2)={"07","19"}),VALUE(RIGHT(O3829,2))&gt;5)),TRUE,FALSE))</f>
        <v/>
      </c>
    </row>
    <row r="3830" spans="12:20" x14ac:dyDescent="0.25">
      <c r="L3830" s="75">
        <f>COUNTIF($B$2:B3830,B3830)</f>
        <v>0</v>
      </c>
      <c r="M3830" s="75">
        <f>COUNTIF($L$2:L3830,4)</f>
        <v>42</v>
      </c>
      <c r="N3830" s="76" t="str">
        <f t="shared" si="299"/>
        <v>0</v>
      </c>
      <c r="O3830" s="76" t="str">
        <f t="shared" si="295"/>
        <v/>
      </c>
      <c r="P3830" s="75" t="str">
        <f t="shared" si="296"/>
        <v/>
      </c>
      <c r="Q3830" s="77" t="str">
        <f t="shared" si="297"/>
        <v/>
      </c>
      <c r="R3830" s="77" t="str">
        <f t="shared" si="298"/>
        <v/>
      </c>
      <c r="S3830" s="77" t="str">
        <f>IF(O3830="","",IF(OR(VALUE(LEFT(O3830,2))&gt;IF(RIGHT(J3830,1)="M",7,19),AND(OR(LEFT(O3830,2)={"07","19"}),VALUE(RIGHT(O3830,2))&gt;15)),TRUE,FALSE))</f>
        <v/>
      </c>
      <c r="T3830" s="77" t="str">
        <f>IF(O3830="","",IF(OR(VALUE(LEFT(O3830,2))&gt;IF(RIGHT(J3830,1)="M",7,19),AND(OR(LEFT(O3830,2)={"07","19"}),VALUE(RIGHT(O3830,2))&gt;5)),TRUE,FALSE))</f>
        <v/>
      </c>
    </row>
    <row r="3831" spans="12:20" x14ac:dyDescent="0.25">
      <c r="L3831" s="75">
        <f>COUNTIF($B$2:B3831,B3831)</f>
        <v>0</v>
      </c>
      <c r="M3831" s="75">
        <f>COUNTIF($L$2:L3831,4)</f>
        <v>42</v>
      </c>
      <c r="N3831" s="76" t="str">
        <f t="shared" si="299"/>
        <v>0</v>
      </c>
      <c r="O3831" s="76" t="str">
        <f t="shared" si="295"/>
        <v/>
      </c>
      <c r="P3831" s="75" t="str">
        <f t="shared" si="296"/>
        <v/>
      </c>
      <c r="Q3831" s="77" t="str">
        <f t="shared" si="297"/>
        <v/>
      </c>
      <c r="R3831" s="77" t="str">
        <f t="shared" si="298"/>
        <v/>
      </c>
      <c r="S3831" s="77" t="str">
        <f>IF(O3831="","",IF(OR(VALUE(LEFT(O3831,2))&gt;IF(RIGHT(J3831,1)="M",7,19),AND(OR(LEFT(O3831,2)={"07","19"}),VALUE(RIGHT(O3831,2))&gt;15)),TRUE,FALSE))</f>
        <v/>
      </c>
      <c r="T3831" s="77" t="str">
        <f>IF(O3831="","",IF(OR(VALUE(LEFT(O3831,2))&gt;IF(RIGHT(J3831,1)="M",7,19),AND(OR(LEFT(O3831,2)={"07","19"}),VALUE(RIGHT(O3831,2))&gt;5)),TRUE,FALSE))</f>
        <v/>
      </c>
    </row>
    <row r="3832" spans="12:20" x14ac:dyDescent="0.25">
      <c r="L3832" s="75">
        <f>COUNTIF($B$2:B3832,B3832)</f>
        <v>0</v>
      </c>
      <c r="M3832" s="75">
        <f>COUNTIF($L$2:L3832,4)</f>
        <v>42</v>
      </c>
      <c r="N3832" s="76" t="str">
        <f t="shared" si="299"/>
        <v>0</v>
      </c>
      <c r="O3832" s="76" t="str">
        <f t="shared" si="295"/>
        <v/>
      </c>
      <c r="P3832" s="75" t="str">
        <f t="shared" si="296"/>
        <v/>
      </c>
      <c r="Q3832" s="77" t="str">
        <f t="shared" si="297"/>
        <v/>
      </c>
      <c r="R3832" s="77" t="str">
        <f t="shared" si="298"/>
        <v/>
      </c>
      <c r="S3832" s="77" t="str">
        <f>IF(O3832="","",IF(OR(VALUE(LEFT(O3832,2))&gt;IF(RIGHT(J3832,1)="M",7,19),AND(OR(LEFT(O3832,2)={"07","19"}),VALUE(RIGHT(O3832,2))&gt;15)),TRUE,FALSE))</f>
        <v/>
      </c>
      <c r="T3832" s="77" t="str">
        <f>IF(O3832="","",IF(OR(VALUE(LEFT(O3832,2))&gt;IF(RIGHT(J3832,1)="M",7,19),AND(OR(LEFT(O3832,2)={"07","19"}),VALUE(RIGHT(O3832,2))&gt;5)),TRUE,FALSE))</f>
        <v/>
      </c>
    </row>
    <row r="3833" spans="12:20" x14ac:dyDescent="0.25">
      <c r="L3833" s="75">
        <f>COUNTIF($B$2:B3833,B3833)</f>
        <v>0</v>
      </c>
      <c r="M3833" s="75">
        <f>COUNTIF($L$2:L3833,4)</f>
        <v>42</v>
      </c>
      <c r="N3833" s="76" t="str">
        <f t="shared" si="299"/>
        <v>0</v>
      </c>
      <c r="O3833" s="76" t="str">
        <f t="shared" si="295"/>
        <v/>
      </c>
      <c r="P3833" s="75" t="str">
        <f t="shared" si="296"/>
        <v/>
      </c>
      <c r="Q3833" s="77" t="str">
        <f t="shared" si="297"/>
        <v/>
      </c>
      <c r="R3833" s="77" t="str">
        <f t="shared" si="298"/>
        <v/>
      </c>
      <c r="S3833" s="77" t="str">
        <f>IF(O3833="","",IF(OR(VALUE(LEFT(O3833,2))&gt;IF(RIGHT(J3833,1)="M",7,19),AND(OR(LEFT(O3833,2)={"07","19"}),VALUE(RIGHT(O3833,2))&gt;15)),TRUE,FALSE))</f>
        <v/>
      </c>
      <c r="T3833" s="77" t="str">
        <f>IF(O3833="","",IF(OR(VALUE(LEFT(O3833,2))&gt;IF(RIGHT(J3833,1)="M",7,19),AND(OR(LEFT(O3833,2)={"07","19"}),VALUE(RIGHT(O3833,2))&gt;5)),TRUE,FALSE))</f>
        <v/>
      </c>
    </row>
    <row r="3834" spans="12:20" x14ac:dyDescent="0.25">
      <c r="L3834" s="75">
        <f>COUNTIF($B$2:B3834,B3834)</f>
        <v>0</v>
      </c>
      <c r="M3834" s="75">
        <f>COUNTIF($L$2:L3834,4)</f>
        <v>42</v>
      </c>
      <c r="N3834" s="76" t="str">
        <f t="shared" si="299"/>
        <v>0</v>
      </c>
      <c r="O3834" s="76" t="str">
        <f t="shared" si="295"/>
        <v/>
      </c>
      <c r="P3834" s="75" t="str">
        <f t="shared" si="296"/>
        <v/>
      </c>
      <c r="Q3834" s="77" t="str">
        <f t="shared" si="297"/>
        <v/>
      </c>
      <c r="R3834" s="77" t="str">
        <f t="shared" si="298"/>
        <v/>
      </c>
      <c r="S3834" s="77" t="str">
        <f>IF(O3834="","",IF(OR(VALUE(LEFT(O3834,2))&gt;IF(RIGHT(J3834,1)="M",7,19),AND(OR(LEFT(O3834,2)={"07","19"}),VALUE(RIGHT(O3834,2))&gt;15)),TRUE,FALSE))</f>
        <v/>
      </c>
      <c r="T3834" s="77" t="str">
        <f>IF(O3834="","",IF(OR(VALUE(LEFT(O3834,2))&gt;IF(RIGHT(J3834,1)="M",7,19),AND(OR(LEFT(O3834,2)={"07","19"}),VALUE(RIGHT(O3834,2))&gt;5)),TRUE,FALSE))</f>
        <v/>
      </c>
    </row>
    <row r="3835" spans="12:20" x14ac:dyDescent="0.25">
      <c r="L3835" s="75">
        <f>COUNTIF($B$2:B3835,B3835)</f>
        <v>0</v>
      </c>
      <c r="M3835" s="75">
        <f>COUNTIF($L$2:L3835,4)</f>
        <v>42</v>
      </c>
      <c r="N3835" s="76" t="str">
        <f t="shared" si="299"/>
        <v>0</v>
      </c>
      <c r="O3835" s="76" t="str">
        <f t="shared" si="295"/>
        <v/>
      </c>
      <c r="P3835" s="75" t="str">
        <f t="shared" si="296"/>
        <v/>
      </c>
      <c r="Q3835" s="77" t="str">
        <f t="shared" si="297"/>
        <v/>
      </c>
      <c r="R3835" s="77" t="str">
        <f t="shared" si="298"/>
        <v/>
      </c>
      <c r="S3835" s="77" t="str">
        <f>IF(O3835="","",IF(OR(VALUE(LEFT(O3835,2))&gt;IF(RIGHT(J3835,1)="M",7,19),AND(OR(LEFT(O3835,2)={"07","19"}),VALUE(RIGHT(O3835,2))&gt;15)),TRUE,FALSE))</f>
        <v/>
      </c>
      <c r="T3835" s="77" t="str">
        <f>IF(O3835="","",IF(OR(VALUE(LEFT(O3835,2))&gt;IF(RIGHT(J3835,1)="M",7,19),AND(OR(LEFT(O3835,2)={"07","19"}),VALUE(RIGHT(O3835,2))&gt;5)),TRUE,FALSE))</f>
        <v/>
      </c>
    </row>
    <row r="3836" spans="12:20" x14ac:dyDescent="0.25">
      <c r="L3836" s="75">
        <f>COUNTIF($B$2:B3836,B3836)</f>
        <v>0</v>
      </c>
      <c r="M3836" s="75">
        <f>COUNTIF($L$2:L3836,4)</f>
        <v>42</v>
      </c>
      <c r="N3836" s="76" t="str">
        <f t="shared" si="299"/>
        <v>0</v>
      </c>
      <c r="O3836" s="76" t="str">
        <f t="shared" si="295"/>
        <v/>
      </c>
      <c r="P3836" s="75" t="str">
        <f t="shared" si="296"/>
        <v/>
      </c>
      <c r="Q3836" s="77" t="str">
        <f t="shared" si="297"/>
        <v/>
      </c>
      <c r="R3836" s="77" t="str">
        <f t="shared" si="298"/>
        <v/>
      </c>
      <c r="S3836" s="77" t="str">
        <f>IF(O3836="","",IF(OR(VALUE(LEFT(O3836,2))&gt;IF(RIGHT(J3836,1)="M",7,19),AND(OR(LEFT(O3836,2)={"07","19"}),VALUE(RIGHT(O3836,2))&gt;15)),TRUE,FALSE))</f>
        <v/>
      </c>
      <c r="T3836" s="77" t="str">
        <f>IF(O3836="","",IF(OR(VALUE(LEFT(O3836,2))&gt;IF(RIGHT(J3836,1)="M",7,19),AND(OR(LEFT(O3836,2)={"07","19"}),VALUE(RIGHT(O3836,2))&gt;5)),TRUE,FALSE))</f>
        <v/>
      </c>
    </row>
    <row r="3837" spans="12:20" x14ac:dyDescent="0.25">
      <c r="L3837" s="75">
        <f>COUNTIF($B$2:B3837,B3837)</f>
        <v>0</v>
      </c>
      <c r="M3837" s="75">
        <f>COUNTIF($L$2:L3837,4)</f>
        <v>42</v>
      </c>
      <c r="N3837" s="76" t="str">
        <f t="shared" si="299"/>
        <v>0</v>
      </c>
      <c r="O3837" s="76" t="str">
        <f t="shared" si="295"/>
        <v/>
      </c>
      <c r="P3837" s="75" t="str">
        <f t="shared" si="296"/>
        <v/>
      </c>
      <c r="Q3837" s="77" t="str">
        <f t="shared" si="297"/>
        <v/>
      </c>
      <c r="R3837" s="77" t="str">
        <f t="shared" si="298"/>
        <v/>
      </c>
      <c r="S3837" s="77" t="str">
        <f>IF(O3837="","",IF(OR(VALUE(LEFT(O3837,2))&gt;IF(RIGHT(J3837,1)="M",7,19),AND(OR(LEFT(O3837,2)={"07","19"}),VALUE(RIGHT(O3837,2))&gt;15)),TRUE,FALSE))</f>
        <v/>
      </c>
      <c r="T3837" s="77" t="str">
        <f>IF(O3837="","",IF(OR(VALUE(LEFT(O3837,2))&gt;IF(RIGHT(J3837,1)="M",7,19),AND(OR(LEFT(O3837,2)={"07","19"}),VALUE(RIGHT(O3837,2))&gt;5)),TRUE,FALSE))</f>
        <v/>
      </c>
    </row>
    <row r="3838" spans="12:20" x14ac:dyDescent="0.25">
      <c r="L3838" s="75">
        <f>COUNTIF($B$2:B3838,B3838)</f>
        <v>0</v>
      </c>
      <c r="M3838" s="75">
        <f>COUNTIF($L$2:L3838,4)</f>
        <v>42</v>
      </c>
      <c r="N3838" s="76" t="str">
        <f t="shared" si="299"/>
        <v>0</v>
      </c>
      <c r="O3838" s="76" t="str">
        <f t="shared" si="295"/>
        <v/>
      </c>
      <c r="P3838" s="75" t="str">
        <f t="shared" si="296"/>
        <v/>
      </c>
      <c r="Q3838" s="77" t="str">
        <f t="shared" si="297"/>
        <v/>
      </c>
      <c r="R3838" s="77" t="str">
        <f t="shared" si="298"/>
        <v/>
      </c>
      <c r="S3838" s="77" t="str">
        <f>IF(O3838="","",IF(OR(VALUE(LEFT(O3838,2))&gt;IF(RIGHT(J3838,1)="M",7,19),AND(OR(LEFT(O3838,2)={"07","19"}),VALUE(RIGHT(O3838,2))&gt;15)),TRUE,FALSE))</f>
        <v/>
      </c>
      <c r="T3838" s="77" t="str">
        <f>IF(O3838="","",IF(OR(VALUE(LEFT(O3838,2))&gt;IF(RIGHT(J3838,1)="M",7,19),AND(OR(LEFT(O3838,2)={"07","19"}),VALUE(RIGHT(O3838,2))&gt;5)),TRUE,FALSE))</f>
        <v/>
      </c>
    </row>
    <row r="3839" spans="12:20" x14ac:dyDescent="0.25">
      <c r="L3839" s="75">
        <f>COUNTIF($B$2:B3839,B3839)</f>
        <v>0</v>
      </c>
      <c r="M3839" s="75">
        <f>COUNTIF($L$2:L3839,4)</f>
        <v>42</v>
      </c>
      <c r="N3839" s="76" t="str">
        <f t="shared" si="299"/>
        <v>0</v>
      </c>
      <c r="O3839" s="76" t="str">
        <f t="shared" si="295"/>
        <v/>
      </c>
      <c r="P3839" s="75" t="str">
        <f t="shared" si="296"/>
        <v/>
      </c>
      <c r="Q3839" s="77" t="str">
        <f t="shared" si="297"/>
        <v/>
      </c>
      <c r="R3839" s="77" t="str">
        <f t="shared" si="298"/>
        <v/>
      </c>
      <c r="S3839" s="77" t="str">
        <f>IF(O3839="","",IF(OR(VALUE(LEFT(O3839,2))&gt;IF(RIGHT(J3839,1)="M",7,19),AND(OR(LEFT(O3839,2)={"07","19"}),VALUE(RIGHT(O3839,2))&gt;15)),TRUE,FALSE))</f>
        <v/>
      </c>
      <c r="T3839" s="77" t="str">
        <f>IF(O3839="","",IF(OR(VALUE(LEFT(O3839,2))&gt;IF(RIGHT(J3839,1)="M",7,19),AND(OR(LEFT(O3839,2)={"07","19"}),VALUE(RIGHT(O3839,2))&gt;5)),TRUE,FALSE))</f>
        <v/>
      </c>
    </row>
    <row r="3840" spans="12:20" x14ac:dyDescent="0.25">
      <c r="L3840" s="75">
        <f>COUNTIF($B$2:B3840,B3840)</f>
        <v>0</v>
      </c>
      <c r="M3840" s="75">
        <f>COUNTIF($L$2:L3840,4)</f>
        <v>42</v>
      </c>
      <c r="N3840" s="76" t="str">
        <f t="shared" si="299"/>
        <v>0</v>
      </c>
      <c r="O3840" s="76" t="str">
        <f t="shared" si="295"/>
        <v/>
      </c>
      <c r="P3840" s="75" t="str">
        <f t="shared" si="296"/>
        <v/>
      </c>
      <c r="Q3840" s="77" t="str">
        <f t="shared" si="297"/>
        <v/>
      </c>
      <c r="R3840" s="77" t="str">
        <f t="shared" si="298"/>
        <v/>
      </c>
      <c r="S3840" s="77" t="str">
        <f>IF(O3840="","",IF(OR(VALUE(LEFT(O3840,2))&gt;IF(RIGHT(J3840,1)="M",7,19),AND(OR(LEFT(O3840,2)={"07","19"}),VALUE(RIGHT(O3840,2))&gt;15)),TRUE,FALSE))</f>
        <v/>
      </c>
      <c r="T3840" s="77" t="str">
        <f>IF(O3840="","",IF(OR(VALUE(LEFT(O3840,2))&gt;IF(RIGHT(J3840,1)="M",7,19),AND(OR(LEFT(O3840,2)={"07","19"}),VALUE(RIGHT(O3840,2))&gt;5)),TRUE,FALSE))</f>
        <v/>
      </c>
    </row>
    <row r="3841" spans="12:20" x14ac:dyDescent="0.25">
      <c r="L3841" s="75">
        <f>COUNTIF($B$2:B3841,B3841)</f>
        <v>0</v>
      </c>
      <c r="M3841" s="75">
        <f>COUNTIF($L$2:L3841,4)</f>
        <v>42</v>
      </c>
      <c r="N3841" s="76" t="str">
        <f t="shared" si="299"/>
        <v>0</v>
      </c>
      <c r="O3841" s="76" t="str">
        <f t="shared" si="295"/>
        <v/>
      </c>
      <c r="P3841" s="75" t="str">
        <f t="shared" si="296"/>
        <v/>
      </c>
      <c r="Q3841" s="77" t="str">
        <f t="shared" si="297"/>
        <v/>
      </c>
      <c r="R3841" s="77" t="str">
        <f t="shared" si="298"/>
        <v/>
      </c>
      <c r="S3841" s="77" t="str">
        <f>IF(O3841="","",IF(OR(VALUE(LEFT(O3841,2))&gt;IF(RIGHT(J3841,1)="M",7,19),AND(OR(LEFT(O3841,2)={"07","19"}),VALUE(RIGHT(O3841,2))&gt;15)),TRUE,FALSE))</f>
        <v/>
      </c>
      <c r="T3841" s="77" t="str">
        <f>IF(O3841="","",IF(OR(VALUE(LEFT(O3841,2))&gt;IF(RIGHT(J3841,1)="M",7,19),AND(OR(LEFT(O3841,2)={"07","19"}),VALUE(RIGHT(O3841,2))&gt;5)),TRUE,FALSE))</f>
        <v/>
      </c>
    </row>
    <row r="3842" spans="12:20" x14ac:dyDescent="0.25">
      <c r="L3842" s="75">
        <f>COUNTIF($B$2:B3842,B3842)</f>
        <v>0</v>
      </c>
      <c r="M3842" s="75">
        <f>COUNTIF($L$2:L3842,4)</f>
        <v>42</v>
      </c>
      <c r="N3842" s="76" t="str">
        <f t="shared" si="299"/>
        <v>0</v>
      </c>
      <c r="O3842" s="76" t="str">
        <f t="shared" ref="O3842:O3905" si="300">TRIM(SUBSTITUTE(SUBSTITUTE(D3842,"+",""),"_",""))</f>
        <v/>
      </c>
      <c r="P3842" s="75" t="str">
        <f t="shared" ref="P3842:P3905" si="301">TRIM(SUBSTITUTE(SUBSTITUTE(E3842,"+",""),"_",""))</f>
        <v/>
      </c>
      <c r="Q3842" s="77" t="str">
        <f t="shared" ref="Q3842:Q3905" si="302">IFERROR(IF(RIGHT(P3842,2)&lt;RIGHT(O3842,2),IF(P3842&lt;O3842,P3842+2360-O3842,P3842-40-O3842),IF(P3842&lt;O3842,P3842+2400-O3842,P3842-O3842)),"")</f>
        <v/>
      </c>
      <c r="R3842" s="77" t="str">
        <f t="shared" ref="R3842:R3905" si="303">IFERROR(ROUNDDOWN(Q3842/100,0),"")</f>
        <v/>
      </c>
      <c r="S3842" s="77" t="str">
        <f>IF(O3842="","",IF(OR(VALUE(LEFT(O3842,2))&gt;IF(RIGHT(J3842,1)="M",7,19),AND(OR(LEFT(O3842,2)={"07","19"}),VALUE(RIGHT(O3842,2))&gt;15)),TRUE,FALSE))</f>
        <v/>
      </c>
      <c r="T3842" s="77" t="str">
        <f>IF(O3842="","",IF(OR(VALUE(LEFT(O3842,2))&gt;IF(RIGHT(J3842,1)="M",7,19),AND(OR(LEFT(O3842,2)={"07","19"}),VALUE(RIGHT(O3842,2))&gt;5)),TRUE,FALSE))</f>
        <v/>
      </c>
    </row>
    <row r="3843" spans="12:20" x14ac:dyDescent="0.25">
      <c r="L3843" s="75">
        <f>COUNTIF($B$2:B3843,B3843)</f>
        <v>0</v>
      </c>
      <c r="M3843" s="75">
        <f>COUNTIF($L$2:L3843,4)</f>
        <v>42</v>
      </c>
      <c r="N3843" s="76" t="str">
        <f t="shared" ref="N3843:N3906" si="304">A3843&amp;DAY(C3843)</f>
        <v>0</v>
      </c>
      <c r="O3843" s="76" t="str">
        <f t="shared" si="300"/>
        <v/>
      </c>
      <c r="P3843" s="75" t="str">
        <f t="shared" si="301"/>
        <v/>
      </c>
      <c r="Q3843" s="77" t="str">
        <f t="shared" si="302"/>
        <v/>
      </c>
      <c r="R3843" s="77" t="str">
        <f t="shared" si="303"/>
        <v/>
      </c>
      <c r="S3843" s="77" t="str">
        <f>IF(O3843="","",IF(OR(VALUE(LEFT(O3843,2))&gt;IF(RIGHT(J3843,1)="M",7,19),AND(OR(LEFT(O3843,2)={"07","19"}),VALUE(RIGHT(O3843,2))&gt;15)),TRUE,FALSE))</f>
        <v/>
      </c>
      <c r="T3843" s="77" t="str">
        <f>IF(O3843="","",IF(OR(VALUE(LEFT(O3843,2))&gt;IF(RIGHT(J3843,1)="M",7,19),AND(OR(LEFT(O3843,2)={"07","19"}),VALUE(RIGHT(O3843,2))&gt;5)),TRUE,FALSE))</f>
        <v/>
      </c>
    </row>
    <row r="3844" spans="12:20" x14ac:dyDescent="0.25">
      <c r="L3844" s="75">
        <f>COUNTIF($B$2:B3844,B3844)</f>
        <v>0</v>
      </c>
      <c r="M3844" s="75">
        <f>COUNTIF($L$2:L3844,4)</f>
        <v>42</v>
      </c>
      <c r="N3844" s="76" t="str">
        <f t="shared" si="304"/>
        <v>0</v>
      </c>
      <c r="O3844" s="76" t="str">
        <f t="shared" si="300"/>
        <v/>
      </c>
      <c r="P3844" s="75" t="str">
        <f t="shared" si="301"/>
        <v/>
      </c>
      <c r="Q3844" s="77" t="str">
        <f t="shared" si="302"/>
        <v/>
      </c>
      <c r="R3844" s="77" t="str">
        <f t="shared" si="303"/>
        <v/>
      </c>
      <c r="S3844" s="77" t="str">
        <f>IF(O3844="","",IF(OR(VALUE(LEFT(O3844,2))&gt;IF(RIGHT(J3844,1)="M",7,19),AND(OR(LEFT(O3844,2)={"07","19"}),VALUE(RIGHT(O3844,2))&gt;15)),TRUE,FALSE))</f>
        <v/>
      </c>
      <c r="T3844" s="77" t="str">
        <f>IF(O3844="","",IF(OR(VALUE(LEFT(O3844,2))&gt;IF(RIGHT(J3844,1)="M",7,19),AND(OR(LEFT(O3844,2)={"07","19"}),VALUE(RIGHT(O3844,2))&gt;5)),TRUE,FALSE))</f>
        <v/>
      </c>
    </row>
    <row r="3845" spans="12:20" x14ac:dyDescent="0.25">
      <c r="L3845" s="75">
        <f>COUNTIF($B$2:B3845,B3845)</f>
        <v>0</v>
      </c>
      <c r="M3845" s="75">
        <f>COUNTIF($L$2:L3845,4)</f>
        <v>42</v>
      </c>
      <c r="N3845" s="76" t="str">
        <f t="shared" si="304"/>
        <v>0</v>
      </c>
      <c r="O3845" s="76" t="str">
        <f t="shared" si="300"/>
        <v/>
      </c>
      <c r="P3845" s="75" t="str">
        <f t="shared" si="301"/>
        <v/>
      </c>
      <c r="Q3845" s="77" t="str">
        <f t="shared" si="302"/>
        <v/>
      </c>
      <c r="R3845" s="77" t="str">
        <f t="shared" si="303"/>
        <v/>
      </c>
      <c r="S3845" s="77" t="str">
        <f>IF(O3845="","",IF(OR(VALUE(LEFT(O3845,2))&gt;IF(RIGHT(J3845,1)="M",7,19),AND(OR(LEFT(O3845,2)={"07","19"}),VALUE(RIGHT(O3845,2))&gt;15)),TRUE,FALSE))</f>
        <v/>
      </c>
      <c r="T3845" s="77" t="str">
        <f>IF(O3845="","",IF(OR(VALUE(LEFT(O3845,2))&gt;IF(RIGHT(J3845,1)="M",7,19),AND(OR(LEFT(O3845,2)={"07","19"}),VALUE(RIGHT(O3845,2))&gt;5)),TRUE,FALSE))</f>
        <v/>
      </c>
    </row>
    <row r="3846" spans="12:20" x14ac:dyDescent="0.25">
      <c r="L3846" s="75">
        <f>COUNTIF($B$2:B3846,B3846)</f>
        <v>0</v>
      </c>
      <c r="M3846" s="75">
        <f>COUNTIF($L$2:L3846,4)</f>
        <v>42</v>
      </c>
      <c r="N3846" s="76" t="str">
        <f t="shared" si="304"/>
        <v>0</v>
      </c>
      <c r="O3846" s="76" t="str">
        <f t="shared" si="300"/>
        <v/>
      </c>
      <c r="P3846" s="75" t="str">
        <f t="shared" si="301"/>
        <v/>
      </c>
      <c r="Q3846" s="77" t="str">
        <f t="shared" si="302"/>
        <v/>
      </c>
      <c r="R3846" s="77" t="str">
        <f t="shared" si="303"/>
        <v/>
      </c>
      <c r="S3846" s="77" t="str">
        <f>IF(O3846="","",IF(OR(VALUE(LEFT(O3846,2))&gt;IF(RIGHT(J3846,1)="M",7,19),AND(OR(LEFT(O3846,2)={"07","19"}),VALUE(RIGHT(O3846,2))&gt;15)),TRUE,FALSE))</f>
        <v/>
      </c>
      <c r="T3846" s="77" t="str">
        <f>IF(O3846="","",IF(OR(VALUE(LEFT(O3846,2))&gt;IF(RIGHT(J3846,1)="M",7,19),AND(OR(LEFT(O3846,2)={"07","19"}),VALUE(RIGHT(O3846,2))&gt;5)),TRUE,FALSE))</f>
        <v/>
      </c>
    </row>
    <row r="3847" spans="12:20" x14ac:dyDescent="0.25">
      <c r="L3847" s="75">
        <f>COUNTIF($B$2:B3847,B3847)</f>
        <v>0</v>
      </c>
      <c r="M3847" s="75">
        <f>COUNTIF($L$2:L3847,4)</f>
        <v>42</v>
      </c>
      <c r="N3847" s="76" t="str">
        <f t="shared" si="304"/>
        <v>0</v>
      </c>
      <c r="O3847" s="76" t="str">
        <f t="shared" si="300"/>
        <v/>
      </c>
      <c r="P3847" s="75" t="str">
        <f t="shared" si="301"/>
        <v/>
      </c>
      <c r="Q3847" s="77" t="str">
        <f t="shared" si="302"/>
        <v/>
      </c>
      <c r="R3847" s="77" t="str">
        <f t="shared" si="303"/>
        <v/>
      </c>
      <c r="S3847" s="77" t="str">
        <f>IF(O3847="","",IF(OR(VALUE(LEFT(O3847,2))&gt;IF(RIGHT(J3847,1)="M",7,19),AND(OR(LEFT(O3847,2)={"07","19"}),VALUE(RIGHT(O3847,2))&gt;15)),TRUE,FALSE))</f>
        <v/>
      </c>
      <c r="T3847" s="77" t="str">
        <f>IF(O3847="","",IF(OR(VALUE(LEFT(O3847,2))&gt;IF(RIGHT(J3847,1)="M",7,19),AND(OR(LEFT(O3847,2)={"07","19"}),VALUE(RIGHT(O3847,2))&gt;5)),TRUE,FALSE))</f>
        <v/>
      </c>
    </row>
    <row r="3848" spans="12:20" x14ac:dyDescent="0.25">
      <c r="L3848" s="75">
        <f>COUNTIF($B$2:B3848,B3848)</f>
        <v>0</v>
      </c>
      <c r="M3848" s="75">
        <f>COUNTIF($L$2:L3848,4)</f>
        <v>42</v>
      </c>
      <c r="N3848" s="76" t="str">
        <f t="shared" si="304"/>
        <v>0</v>
      </c>
      <c r="O3848" s="76" t="str">
        <f t="shared" si="300"/>
        <v/>
      </c>
      <c r="P3848" s="75" t="str">
        <f t="shared" si="301"/>
        <v/>
      </c>
      <c r="Q3848" s="77" t="str">
        <f t="shared" si="302"/>
        <v/>
      </c>
      <c r="R3848" s="77" t="str">
        <f t="shared" si="303"/>
        <v/>
      </c>
      <c r="S3848" s="77" t="str">
        <f>IF(O3848="","",IF(OR(VALUE(LEFT(O3848,2))&gt;IF(RIGHT(J3848,1)="M",7,19),AND(OR(LEFT(O3848,2)={"07","19"}),VALUE(RIGHT(O3848,2))&gt;15)),TRUE,FALSE))</f>
        <v/>
      </c>
      <c r="T3848" s="77" t="str">
        <f>IF(O3848="","",IF(OR(VALUE(LEFT(O3848,2))&gt;IF(RIGHT(J3848,1)="M",7,19),AND(OR(LEFT(O3848,2)={"07","19"}),VALUE(RIGHT(O3848,2))&gt;5)),TRUE,FALSE))</f>
        <v/>
      </c>
    </row>
    <row r="3849" spans="12:20" x14ac:dyDescent="0.25">
      <c r="L3849" s="75">
        <f>COUNTIF($B$2:B3849,B3849)</f>
        <v>0</v>
      </c>
      <c r="M3849" s="75">
        <f>COUNTIF($L$2:L3849,4)</f>
        <v>42</v>
      </c>
      <c r="N3849" s="76" t="str">
        <f t="shared" si="304"/>
        <v>0</v>
      </c>
      <c r="O3849" s="76" t="str">
        <f t="shared" si="300"/>
        <v/>
      </c>
      <c r="P3849" s="75" t="str">
        <f t="shared" si="301"/>
        <v/>
      </c>
      <c r="Q3849" s="77" t="str">
        <f t="shared" si="302"/>
        <v/>
      </c>
      <c r="R3849" s="77" t="str">
        <f t="shared" si="303"/>
        <v/>
      </c>
      <c r="S3849" s="77" t="str">
        <f>IF(O3849="","",IF(OR(VALUE(LEFT(O3849,2))&gt;IF(RIGHT(J3849,1)="M",7,19),AND(OR(LEFT(O3849,2)={"07","19"}),VALUE(RIGHT(O3849,2))&gt;15)),TRUE,FALSE))</f>
        <v/>
      </c>
      <c r="T3849" s="77" t="str">
        <f>IF(O3849="","",IF(OR(VALUE(LEFT(O3849,2))&gt;IF(RIGHT(J3849,1)="M",7,19),AND(OR(LEFT(O3849,2)={"07","19"}),VALUE(RIGHT(O3849,2))&gt;5)),TRUE,FALSE))</f>
        <v/>
      </c>
    </row>
    <row r="3850" spans="12:20" x14ac:dyDescent="0.25">
      <c r="L3850" s="75">
        <f>COUNTIF($B$2:B3850,B3850)</f>
        <v>0</v>
      </c>
      <c r="M3850" s="75">
        <f>COUNTIF($L$2:L3850,4)</f>
        <v>42</v>
      </c>
      <c r="N3850" s="76" t="str">
        <f t="shared" si="304"/>
        <v>0</v>
      </c>
      <c r="O3850" s="76" t="str">
        <f t="shared" si="300"/>
        <v/>
      </c>
      <c r="P3850" s="75" t="str">
        <f t="shared" si="301"/>
        <v/>
      </c>
      <c r="Q3850" s="77" t="str">
        <f t="shared" si="302"/>
        <v/>
      </c>
      <c r="R3850" s="77" t="str">
        <f t="shared" si="303"/>
        <v/>
      </c>
      <c r="S3850" s="77" t="str">
        <f>IF(O3850="","",IF(OR(VALUE(LEFT(O3850,2))&gt;IF(RIGHT(J3850,1)="M",7,19),AND(OR(LEFT(O3850,2)={"07","19"}),VALUE(RIGHT(O3850,2))&gt;15)),TRUE,FALSE))</f>
        <v/>
      </c>
      <c r="T3850" s="77" t="str">
        <f>IF(O3850="","",IF(OR(VALUE(LEFT(O3850,2))&gt;IF(RIGHT(J3850,1)="M",7,19),AND(OR(LEFT(O3850,2)={"07","19"}),VALUE(RIGHT(O3850,2))&gt;5)),TRUE,FALSE))</f>
        <v/>
      </c>
    </row>
    <row r="3851" spans="12:20" x14ac:dyDescent="0.25">
      <c r="L3851" s="75">
        <f>COUNTIF($B$2:B3851,B3851)</f>
        <v>0</v>
      </c>
      <c r="M3851" s="75">
        <f>COUNTIF($L$2:L3851,4)</f>
        <v>42</v>
      </c>
      <c r="N3851" s="76" t="str">
        <f t="shared" si="304"/>
        <v>0</v>
      </c>
      <c r="O3851" s="76" t="str">
        <f t="shared" si="300"/>
        <v/>
      </c>
      <c r="P3851" s="75" t="str">
        <f t="shared" si="301"/>
        <v/>
      </c>
      <c r="Q3851" s="77" t="str">
        <f t="shared" si="302"/>
        <v/>
      </c>
      <c r="R3851" s="77" t="str">
        <f t="shared" si="303"/>
        <v/>
      </c>
      <c r="S3851" s="77" t="str">
        <f>IF(O3851="","",IF(OR(VALUE(LEFT(O3851,2))&gt;IF(RIGHT(J3851,1)="M",7,19),AND(OR(LEFT(O3851,2)={"07","19"}),VALUE(RIGHT(O3851,2))&gt;15)),TRUE,FALSE))</f>
        <v/>
      </c>
      <c r="T3851" s="77" t="str">
        <f>IF(O3851="","",IF(OR(VALUE(LEFT(O3851,2))&gt;IF(RIGHT(J3851,1)="M",7,19),AND(OR(LEFT(O3851,2)={"07","19"}),VALUE(RIGHT(O3851,2))&gt;5)),TRUE,FALSE))</f>
        <v/>
      </c>
    </row>
    <row r="3852" spans="12:20" x14ac:dyDescent="0.25">
      <c r="L3852" s="75">
        <f>COUNTIF($B$2:B3852,B3852)</f>
        <v>0</v>
      </c>
      <c r="M3852" s="75">
        <f>COUNTIF($L$2:L3852,4)</f>
        <v>42</v>
      </c>
      <c r="N3852" s="76" t="str">
        <f t="shared" si="304"/>
        <v>0</v>
      </c>
      <c r="O3852" s="76" t="str">
        <f t="shared" si="300"/>
        <v/>
      </c>
      <c r="P3852" s="75" t="str">
        <f t="shared" si="301"/>
        <v/>
      </c>
      <c r="Q3852" s="77" t="str">
        <f t="shared" si="302"/>
        <v/>
      </c>
      <c r="R3852" s="77" t="str">
        <f t="shared" si="303"/>
        <v/>
      </c>
      <c r="S3852" s="77" t="str">
        <f>IF(O3852="","",IF(OR(VALUE(LEFT(O3852,2))&gt;IF(RIGHT(J3852,1)="M",7,19),AND(OR(LEFT(O3852,2)={"07","19"}),VALUE(RIGHT(O3852,2))&gt;15)),TRUE,FALSE))</f>
        <v/>
      </c>
      <c r="T3852" s="77" t="str">
        <f>IF(O3852="","",IF(OR(VALUE(LEFT(O3852,2))&gt;IF(RIGHT(J3852,1)="M",7,19),AND(OR(LEFT(O3852,2)={"07","19"}),VALUE(RIGHT(O3852,2))&gt;5)),TRUE,FALSE))</f>
        <v/>
      </c>
    </row>
    <row r="3853" spans="12:20" x14ac:dyDescent="0.25">
      <c r="L3853" s="75">
        <f>COUNTIF($B$2:B3853,B3853)</f>
        <v>0</v>
      </c>
      <c r="M3853" s="75">
        <f>COUNTIF($L$2:L3853,4)</f>
        <v>42</v>
      </c>
      <c r="N3853" s="76" t="str">
        <f t="shared" si="304"/>
        <v>0</v>
      </c>
      <c r="O3853" s="76" t="str">
        <f t="shared" si="300"/>
        <v/>
      </c>
      <c r="P3853" s="75" t="str">
        <f t="shared" si="301"/>
        <v/>
      </c>
      <c r="Q3853" s="77" t="str">
        <f t="shared" si="302"/>
        <v/>
      </c>
      <c r="R3853" s="77" t="str">
        <f t="shared" si="303"/>
        <v/>
      </c>
      <c r="S3853" s="77" t="str">
        <f>IF(O3853="","",IF(OR(VALUE(LEFT(O3853,2))&gt;IF(RIGHT(J3853,1)="M",7,19),AND(OR(LEFT(O3853,2)={"07","19"}),VALUE(RIGHT(O3853,2))&gt;15)),TRUE,FALSE))</f>
        <v/>
      </c>
      <c r="T3853" s="77" t="str">
        <f>IF(O3853="","",IF(OR(VALUE(LEFT(O3853,2))&gt;IF(RIGHT(J3853,1)="M",7,19),AND(OR(LEFT(O3853,2)={"07","19"}),VALUE(RIGHT(O3853,2))&gt;5)),TRUE,FALSE))</f>
        <v/>
      </c>
    </row>
    <row r="3854" spans="12:20" x14ac:dyDescent="0.25">
      <c r="L3854" s="75">
        <f>COUNTIF($B$2:B3854,B3854)</f>
        <v>0</v>
      </c>
      <c r="M3854" s="75">
        <f>COUNTIF($L$2:L3854,4)</f>
        <v>42</v>
      </c>
      <c r="N3854" s="76" t="str">
        <f t="shared" si="304"/>
        <v>0</v>
      </c>
      <c r="O3854" s="76" t="str">
        <f t="shared" si="300"/>
        <v/>
      </c>
      <c r="P3854" s="75" t="str">
        <f t="shared" si="301"/>
        <v/>
      </c>
      <c r="Q3854" s="77" t="str">
        <f t="shared" si="302"/>
        <v/>
      </c>
      <c r="R3854" s="77" t="str">
        <f t="shared" si="303"/>
        <v/>
      </c>
      <c r="S3854" s="77" t="str">
        <f>IF(O3854="","",IF(OR(VALUE(LEFT(O3854,2))&gt;IF(RIGHT(J3854,1)="M",7,19),AND(OR(LEFT(O3854,2)={"07","19"}),VALUE(RIGHT(O3854,2))&gt;15)),TRUE,FALSE))</f>
        <v/>
      </c>
      <c r="T3854" s="77" t="str">
        <f>IF(O3854="","",IF(OR(VALUE(LEFT(O3854,2))&gt;IF(RIGHT(J3854,1)="M",7,19),AND(OR(LEFT(O3854,2)={"07","19"}),VALUE(RIGHT(O3854,2))&gt;5)),TRUE,FALSE))</f>
        <v/>
      </c>
    </row>
    <row r="3855" spans="12:20" x14ac:dyDescent="0.25">
      <c r="L3855" s="75">
        <f>COUNTIF($B$2:B3855,B3855)</f>
        <v>0</v>
      </c>
      <c r="M3855" s="75">
        <f>COUNTIF($L$2:L3855,4)</f>
        <v>42</v>
      </c>
      <c r="N3855" s="76" t="str">
        <f t="shared" si="304"/>
        <v>0</v>
      </c>
      <c r="O3855" s="76" t="str">
        <f t="shared" si="300"/>
        <v/>
      </c>
      <c r="P3855" s="75" t="str">
        <f t="shared" si="301"/>
        <v/>
      </c>
      <c r="Q3855" s="77" t="str">
        <f t="shared" si="302"/>
        <v/>
      </c>
      <c r="R3855" s="77" t="str">
        <f t="shared" si="303"/>
        <v/>
      </c>
      <c r="S3855" s="77" t="str">
        <f>IF(O3855="","",IF(OR(VALUE(LEFT(O3855,2))&gt;IF(RIGHT(J3855,1)="M",7,19),AND(OR(LEFT(O3855,2)={"07","19"}),VALUE(RIGHT(O3855,2))&gt;15)),TRUE,FALSE))</f>
        <v/>
      </c>
      <c r="T3855" s="77" t="str">
        <f>IF(O3855="","",IF(OR(VALUE(LEFT(O3855,2))&gt;IF(RIGHT(J3855,1)="M",7,19),AND(OR(LEFT(O3855,2)={"07","19"}),VALUE(RIGHT(O3855,2))&gt;5)),TRUE,FALSE))</f>
        <v/>
      </c>
    </row>
    <row r="3856" spans="12:20" x14ac:dyDescent="0.25">
      <c r="L3856" s="75">
        <f>COUNTIF($B$2:B3856,B3856)</f>
        <v>0</v>
      </c>
      <c r="M3856" s="75">
        <f>COUNTIF($L$2:L3856,4)</f>
        <v>42</v>
      </c>
      <c r="N3856" s="76" t="str">
        <f t="shared" si="304"/>
        <v>0</v>
      </c>
      <c r="O3856" s="76" t="str">
        <f t="shared" si="300"/>
        <v/>
      </c>
      <c r="P3856" s="75" t="str">
        <f t="shared" si="301"/>
        <v/>
      </c>
      <c r="Q3856" s="77" t="str">
        <f t="shared" si="302"/>
        <v/>
      </c>
      <c r="R3856" s="77" t="str">
        <f t="shared" si="303"/>
        <v/>
      </c>
      <c r="S3856" s="77" t="str">
        <f>IF(O3856="","",IF(OR(VALUE(LEFT(O3856,2))&gt;IF(RIGHT(J3856,1)="M",7,19),AND(OR(LEFT(O3856,2)={"07","19"}),VALUE(RIGHT(O3856,2))&gt;15)),TRUE,FALSE))</f>
        <v/>
      </c>
      <c r="T3856" s="77" t="str">
        <f>IF(O3856="","",IF(OR(VALUE(LEFT(O3856,2))&gt;IF(RIGHT(J3856,1)="M",7,19),AND(OR(LEFT(O3856,2)={"07","19"}),VALUE(RIGHT(O3856,2))&gt;5)),TRUE,FALSE))</f>
        <v/>
      </c>
    </row>
    <row r="3857" spans="12:20" x14ac:dyDescent="0.25">
      <c r="L3857" s="75">
        <f>COUNTIF($B$2:B3857,B3857)</f>
        <v>0</v>
      </c>
      <c r="M3857" s="75">
        <f>COUNTIF($L$2:L3857,4)</f>
        <v>42</v>
      </c>
      <c r="N3857" s="76" t="str">
        <f t="shared" si="304"/>
        <v>0</v>
      </c>
      <c r="O3857" s="76" t="str">
        <f t="shared" si="300"/>
        <v/>
      </c>
      <c r="P3857" s="75" t="str">
        <f t="shared" si="301"/>
        <v/>
      </c>
      <c r="Q3857" s="77" t="str">
        <f t="shared" si="302"/>
        <v/>
      </c>
      <c r="R3857" s="77" t="str">
        <f t="shared" si="303"/>
        <v/>
      </c>
      <c r="S3857" s="77" t="str">
        <f>IF(O3857="","",IF(OR(VALUE(LEFT(O3857,2))&gt;IF(RIGHT(J3857,1)="M",7,19),AND(OR(LEFT(O3857,2)={"07","19"}),VALUE(RIGHT(O3857,2))&gt;15)),TRUE,FALSE))</f>
        <v/>
      </c>
      <c r="T3857" s="77" t="str">
        <f>IF(O3857="","",IF(OR(VALUE(LEFT(O3857,2))&gt;IF(RIGHT(J3857,1)="M",7,19),AND(OR(LEFT(O3857,2)={"07","19"}),VALUE(RIGHT(O3857,2))&gt;5)),TRUE,FALSE))</f>
        <v/>
      </c>
    </row>
    <row r="3858" spans="12:20" x14ac:dyDescent="0.25">
      <c r="L3858" s="75">
        <f>COUNTIF($B$2:B3858,B3858)</f>
        <v>0</v>
      </c>
      <c r="M3858" s="75">
        <f>COUNTIF($L$2:L3858,4)</f>
        <v>42</v>
      </c>
      <c r="N3858" s="76" t="str">
        <f t="shared" si="304"/>
        <v>0</v>
      </c>
      <c r="O3858" s="76" t="str">
        <f t="shared" si="300"/>
        <v/>
      </c>
      <c r="P3858" s="75" t="str">
        <f t="shared" si="301"/>
        <v/>
      </c>
      <c r="Q3858" s="77" t="str">
        <f t="shared" si="302"/>
        <v/>
      </c>
      <c r="R3858" s="77" t="str">
        <f t="shared" si="303"/>
        <v/>
      </c>
      <c r="S3858" s="77" t="str">
        <f>IF(O3858="","",IF(OR(VALUE(LEFT(O3858,2))&gt;IF(RIGHT(J3858,1)="M",7,19),AND(OR(LEFT(O3858,2)={"07","19"}),VALUE(RIGHT(O3858,2))&gt;15)),TRUE,FALSE))</f>
        <v/>
      </c>
      <c r="T3858" s="77" t="str">
        <f>IF(O3858="","",IF(OR(VALUE(LEFT(O3858,2))&gt;IF(RIGHT(J3858,1)="M",7,19),AND(OR(LEFT(O3858,2)={"07","19"}),VALUE(RIGHT(O3858,2))&gt;5)),TRUE,FALSE))</f>
        <v/>
      </c>
    </row>
    <row r="3859" spans="12:20" x14ac:dyDescent="0.25">
      <c r="L3859" s="75">
        <f>COUNTIF($B$2:B3859,B3859)</f>
        <v>0</v>
      </c>
      <c r="M3859" s="75">
        <f>COUNTIF($L$2:L3859,4)</f>
        <v>42</v>
      </c>
      <c r="N3859" s="76" t="str">
        <f t="shared" si="304"/>
        <v>0</v>
      </c>
      <c r="O3859" s="76" t="str">
        <f t="shared" si="300"/>
        <v/>
      </c>
      <c r="P3859" s="75" t="str">
        <f t="shared" si="301"/>
        <v/>
      </c>
      <c r="Q3859" s="77" t="str">
        <f t="shared" si="302"/>
        <v/>
      </c>
      <c r="R3859" s="77" t="str">
        <f t="shared" si="303"/>
        <v/>
      </c>
      <c r="S3859" s="77" t="str">
        <f>IF(O3859="","",IF(OR(VALUE(LEFT(O3859,2))&gt;IF(RIGHT(J3859,1)="M",7,19),AND(OR(LEFT(O3859,2)={"07","19"}),VALUE(RIGHT(O3859,2))&gt;15)),TRUE,FALSE))</f>
        <v/>
      </c>
      <c r="T3859" s="77" t="str">
        <f>IF(O3859="","",IF(OR(VALUE(LEFT(O3859,2))&gt;IF(RIGHT(J3859,1)="M",7,19),AND(OR(LEFT(O3859,2)={"07","19"}),VALUE(RIGHT(O3859,2))&gt;5)),TRUE,FALSE))</f>
        <v/>
      </c>
    </row>
    <row r="3860" spans="12:20" x14ac:dyDescent="0.25">
      <c r="L3860" s="75">
        <f>COUNTIF($B$2:B3860,B3860)</f>
        <v>0</v>
      </c>
      <c r="M3860" s="75">
        <f>COUNTIF($L$2:L3860,4)</f>
        <v>42</v>
      </c>
      <c r="N3860" s="76" t="str">
        <f t="shared" si="304"/>
        <v>0</v>
      </c>
      <c r="O3860" s="76" t="str">
        <f t="shared" si="300"/>
        <v/>
      </c>
      <c r="P3860" s="75" t="str">
        <f t="shared" si="301"/>
        <v/>
      </c>
      <c r="Q3860" s="77" t="str">
        <f t="shared" si="302"/>
        <v/>
      </c>
      <c r="R3860" s="77" t="str">
        <f t="shared" si="303"/>
        <v/>
      </c>
      <c r="S3860" s="77" t="str">
        <f>IF(O3860="","",IF(OR(VALUE(LEFT(O3860,2))&gt;IF(RIGHT(J3860,1)="M",7,19),AND(OR(LEFT(O3860,2)={"07","19"}),VALUE(RIGHT(O3860,2))&gt;15)),TRUE,FALSE))</f>
        <v/>
      </c>
      <c r="T3860" s="77" t="str">
        <f>IF(O3860="","",IF(OR(VALUE(LEFT(O3860,2))&gt;IF(RIGHT(J3860,1)="M",7,19),AND(OR(LEFT(O3860,2)={"07","19"}),VALUE(RIGHT(O3860,2))&gt;5)),TRUE,FALSE))</f>
        <v/>
      </c>
    </row>
    <row r="3861" spans="12:20" x14ac:dyDescent="0.25">
      <c r="L3861" s="75">
        <f>COUNTIF($B$2:B3861,B3861)</f>
        <v>0</v>
      </c>
      <c r="M3861" s="75">
        <f>COUNTIF($L$2:L3861,4)</f>
        <v>42</v>
      </c>
      <c r="N3861" s="76" t="str">
        <f t="shared" si="304"/>
        <v>0</v>
      </c>
      <c r="O3861" s="76" t="str">
        <f t="shared" si="300"/>
        <v/>
      </c>
      <c r="P3861" s="75" t="str">
        <f t="shared" si="301"/>
        <v/>
      </c>
      <c r="Q3861" s="77" t="str">
        <f t="shared" si="302"/>
        <v/>
      </c>
      <c r="R3861" s="77" t="str">
        <f t="shared" si="303"/>
        <v/>
      </c>
      <c r="S3861" s="77" t="str">
        <f>IF(O3861="","",IF(OR(VALUE(LEFT(O3861,2))&gt;IF(RIGHT(J3861,1)="M",7,19),AND(OR(LEFT(O3861,2)={"07","19"}),VALUE(RIGHT(O3861,2))&gt;15)),TRUE,FALSE))</f>
        <v/>
      </c>
      <c r="T3861" s="77" t="str">
        <f>IF(O3861="","",IF(OR(VALUE(LEFT(O3861,2))&gt;IF(RIGHT(J3861,1)="M",7,19),AND(OR(LEFT(O3861,2)={"07","19"}),VALUE(RIGHT(O3861,2))&gt;5)),TRUE,FALSE))</f>
        <v/>
      </c>
    </row>
    <row r="3862" spans="12:20" x14ac:dyDescent="0.25">
      <c r="L3862" s="75">
        <f>COUNTIF($B$2:B3862,B3862)</f>
        <v>0</v>
      </c>
      <c r="M3862" s="75">
        <f>COUNTIF($L$2:L3862,4)</f>
        <v>42</v>
      </c>
      <c r="N3862" s="76" t="str">
        <f t="shared" si="304"/>
        <v>0</v>
      </c>
      <c r="O3862" s="76" t="str">
        <f t="shared" si="300"/>
        <v/>
      </c>
      <c r="P3862" s="75" t="str">
        <f t="shared" si="301"/>
        <v/>
      </c>
      <c r="Q3862" s="77" t="str">
        <f t="shared" si="302"/>
        <v/>
      </c>
      <c r="R3862" s="77" t="str">
        <f t="shared" si="303"/>
        <v/>
      </c>
      <c r="S3862" s="77" t="str">
        <f>IF(O3862="","",IF(OR(VALUE(LEFT(O3862,2))&gt;IF(RIGHT(J3862,1)="M",7,19),AND(OR(LEFT(O3862,2)={"07","19"}),VALUE(RIGHT(O3862,2))&gt;15)),TRUE,FALSE))</f>
        <v/>
      </c>
      <c r="T3862" s="77" t="str">
        <f>IF(O3862="","",IF(OR(VALUE(LEFT(O3862,2))&gt;IF(RIGHT(J3862,1)="M",7,19),AND(OR(LEFT(O3862,2)={"07","19"}),VALUE(RIGHT(O3862,2))&gt;5)),TRUE,FALSE))</f>
        <v/>
      </c>
    </row>
    <row r="3863" spans="12:20" x14ac:dyDescent="0.25">
      <c r="L3863" s="75">
        <f>COUNTIF($B$2:B3863,B3863)</f>
        <v>0</v>
      </c>
      <c r="M3863" s="75">
        <f>COUNTIF($L$2:L3863,4)</f>
        <v>42</v>
      </c>
      <c r="N3863" s="76" t="str">
        <f t="shared" si="304"/>
        <v>0</v>
      </c>
      <c r="O3863" s="76" t="str">
        <f t="shared" si="300"/>
        <v/>
      </c>
      <c r="P3863" s="75" t="str">
        <f t="shared" si="301"/>
        <v/>
      </c>
      <c r="Q3863" s="77" t="str">
        <f t="shared" si="302"/>
        <v/>
      </c>
      <c r="R3863" s="77" t="str">
        <f t="shared" si="303"/>
        <v/>
      </c>
      <c r="S3863" s="77" t="str">
        <f>IF(O3863="","",IF(OR(VALUE(LEFT(O3863,2))&gt;IF(RIGHT(J3863,1)="M",7,19),AND(OR(LEFT(O3863,2)={"07","19"}),VALUE(RIGHT(O3863,2))&gt;15)),TRUE,FALSE))</f>
        <v/>
      </c>
      <c r="T3863" s="77" t="str">
        <f>IF(O3863="","",IF(OR(VALUE(LEFT(O3863,2))&gt;IF(RIGHT(J3863,1)="M",7,19),AND(OR(LEFT(O3863,2)={"07","19"}),VALUE(RIGHT(O3863,2))&gt;5)),TRUE,FALSE))</f>
        <v/>
      </c>
    </row>
    <row r="3864" spans="12:20" x14ac:dyDescent="0.25">
      <c r="L3864" s="75">
        <f>COUNTIF($B$2:B3864,B3864)</f>
        <v>0</v>
      </c>
      <c r="M3864" s="75">
        <f>COUNTIF($L$2:L3864,4)</f>
        <v>42</v>
      </c>
      <c r="N3864" s="76" t="str">
        <f t="shared" si="304"/>
        <v>0</v>
      </c>
      <c r="O3864" s="76" t="str">
        <f t="shared" si="300"/>
        <v/>
      </c>
      <c r="P3864" s="75" t="str">
        <f t="shared" si="301"/>
        <v/>
      </c>
      <c r="Q3864" s="77" t="str">
        <f t="shared" si="302"/>
        <v/>
      </c>
      <c r="R3864" s="77" t="str">
        <f t="shared" si="303"/>
        <v/>
      </c>
      <c r="S3864" s="77" t="str">
        <f>IF(O3864="","",IF(OR(VALUE(LEFT(O3864,2))&gt;IF(RIGHT(J3864,1)="M",7,19),AND(OR(LEFT(O3864,2)={"07","19"}),VALUE(RIGHT(O3864,2))&gt;15)),TRUE,FALSE))</f>
        <v/>
      </c>
      <c r="T3864" s="77" t="str">
        <f>IF(O3864="","",IF(OR(VALUE(LEFT(O3864,2))&gt;IF(RIGHT(J3864,1)="M",7,19),AND(OR(LEFT(O3864,2)={"07","19"}),VALUE(RIGHT(O3864,2))&gt;5)),TRUE,FALSE))</f>
        <v/>
      </c>
    </row>
    <row r="3865" spans="12:20" x14ac:dyDescent="0.25">
      <c r="L3865" s="75">
        <f>COUNTIF($B$2:B3865,B3865)</f>
        <v>0</v>
      </c>
      <c r="M3865" s="75">
        <f>COUNTIF($L$2:L3865,4)</f>
        <v>42</v>
      </c>
      <c r="N3865" s="76" t="str">
        <f t="shared" si="304"/>
        <v>0</v>
      </c>
      <c r="O3865" s="76" t="str">
        <f t="shared" si="300"/>
        <v/>
      </c>
      <c r="P3865" s="75" t="str">
        <f t="shared" si="301"/>
        <v/>
      </c>
      <c r="Q3865" s="77" t="str">
        <f t="shared" si="302"/>
        <v/>
      </c>
      <c r="R3865" s="77" t="str">
        <f t="shared" si="303"/>
        <v/>
      </c>
      <c r="S3865" s="77" t="str">
        <f>IF(O3865="","",IF(OR(VALUE(LEFT(O3865,2))&gt;IF(RIGHT(J3865,1)="M",7,19),AND(OR(LEFT(O3865,2)={"07","19"}),VALUE(RIGHT(O3865,2))&gt;15)),TRUE,FALSE))</f>
        <v/>
      </c>
      <c r="T3865" s="77" t="str">
        <f>IF(O3865="","",IF(OR(VALUE(LEFT(O3865,2))&gt;IF(RIGHT(J3865,1)="M",7,19),AND(OR(LEFT(O3865,2)={"07","19"}),VALUE(RIGHT(O3865,2))&gt;5)),TRUE,FALSE))</f>
        <v/>
      </c>
    </row>
    <row r="3866" spans="12:20" x14ac:dyDescent="0.25">
      <c r="L3866" s="75">
        <f>COUNTIF($B$2:B3866,B3866)</f>
        <v>0</v>
      </c>
      <c r="M3866" s="75">
        <f>COUNTIF($L$2:L3866,4)</f>
        <v>42</v>
      </c>
      <c r="N3866" s="76" t="str">
        <f t="shared" si="304"/>
        <v>0</v>
      </c>
      <c r="O3866" s="76" t="str">
        <f t="shared" si="300"/>
        <v/>
      </c>
      <c r="P3866" s="75" t="str">
        <f t="shared" si="301"/>
        <v/>
      </c>
      <c r="Q3866" s="77" t="str">
        <f t="shared" si="302"/>
        <v/>
      </c>
      <c r="R3866" s="77" t="str">
        <f t="shared" si="303"/>
        <v/>
      </c>
      <c r="S3866" s="77" t="str">
        <f>IF(O3866="","",IF(OR(VALUE(LEFT(O3866,2))&gt;IF(RIGHT(J3866,1)="M",7,19),AND(OR(LEFT(O3866,2)={"07","19"}),VALUE(RIGHT(O3866,2))&gt;15)),TRUE,FALSE))</f>
        <v/>
      </c>
      <c r="T3866" s="77" t="str">
        <f>IF(O3866="","",IF(OR(VALUE(LEFT(O3866,2))&gt;IF(RIGHT(J3866,1)="M",7,19),AND(OR(LEFT(O3866,2)={"07","19"}),VALUE(RIGHT(O3866,2))&gt;5)),TRUE,FALSE))</f>
        <v/>
      </c>
    </row>
    <row r="3867" spans="12:20" x14ac:dyDescent="0.25">
      <c r="L3867" s="75">
        <f>COUNTIF($B$2:B3867,B3867)</f>
        <v>0</v>
      </c>
      <c r="M3867" s="75">
        <f>COUNTIF($L$2:L3867,4)</f>
        <v>42</v>
      </c>
      <c r="N3867" s="76" t="str">
        <f t="shared" si="304"/>
        <v>0</v>
      </c>
      <c r="O3867" s="76" t="str">
        <f t="shared" si="300"/>
        <v/>
      </c>
      <c r="P3867" s="75" t="str">
        <f t="shared" si="301"/>
        <v/>
      </c>
      <c r="Q3867" s="77" t="str">
        <f t="shared" si="302"/>
        <v/>
      </c>
      <c r="R3867" s="77" t="str">
        <f t="shared" si="303"/>
        <v/>
      </c>
      <c r="S3867" s="77" t="str">
        <f>IF(O3867="","",IF(OR(VALUE(LEFT(O3867,2))&gt;IF(RIGHT(J3867,1)="M",7,19),AND(OR(LEFT(O3867,2)={"07","19"}),VALUE(RIGHT(O3867,2))&gt;15)),TRUE,FALSE))</f>
        <v/>
      </c>
      <c r="T3867" s="77" t="str">
        <f>IF(O3867="","",IF(OR(VALUE(LEFT(O3867,2))&gt;IF(RIGHT(J3867,1)="M",7,19),AND(OR(LEFT(O3867,2)={"07","19"}),VALUE(RIGHT(O3867,2))&gt;5)),TRUE,FALSE))</f>
        <v/>
      </c>
    </row>
    <row r="3868" spans="12:20" x14ac:dyDescent="0.25">
      <c r="L3868" s="75">
        <f>COUNTIF($B$2:B3868,B3868)</f>
        <v>0</v>
      </c>
      <c r="M3868" s="75">
        <f>COUNTIF($L$2:L3868,4)</f>
        <v>42</v>
      </c>
      <c r="N3868" s="76" t="str">
        <f t="shared" si="304"/>
        <v>0</v>
      </c>
      <c r="O3868" s="76" t="str">
        <f t="shared" si="300"/>
        <v/>
      </c>
      <c r="P3868" s="75" t="str">
        <f t="shared" si="301"/>
        <v/>
      </c>
      <c r="Q3868" s="77" t="str">
        <f t="shared" si="302"/>
        <v/>
      </c>
      <c r="R3868" s="77" t="str">
        <f t="shared" si="303"/>
        <v/>
      </c>
      <c r="S3868" s="77" t="str">
        <f>IF(O3868="","",IF(OR(VALUE(LEFT(O3868,2))&gt;IF(RIGHT(J3868,1)="M",7,19),AND(OR(LEFT(O3868,2)={"07","19"}),VALUE(RIGHT(O3868,2))&gt;15)),TRUE,FALSE))</f>
        <v/>
      </c>
      <c r="T3868" s="77" t="str">
        <f>IF(O3868="","",IF(OR(VALUE(LEFT(O3868,2))&gt;IF(RIGHT(J3868,1)="M",7,19),AND(OR(LEFT(O3868,2)={"07","19"}),VALUE(RIGHT(O3868,2))&gt;5)),TRUE,FALSE))</f>
        <v/>
      </c>
    </row>
    <row r="3869" spans="12:20" x14ac:dyDescent="0.25">
      <c r="L3869" s="75">
        <f>COUNTIF($B$2:B3869,B3869)</f>
        <v>0</v>
      </c>
      <c r="M3869" s="75">
        <f>COUNTIF($L$2:L3869,4)</f>
        <v>42</v>
      </c>
      <c r="N3869" s="76" t="str">
        <f t="shared" si="304"/>
        <v>0</v>
      </c>
      <c r="O3869" s="76" t="str">
        <f t="shared" si="300"/>
        <v/>
      </c>
      <c r="P3869" s="75" t="str">
        <f t="shared" si="301"/>
        <v/>
      </c>
      <c r="Q3869" s="77" t="str">
        <f t="shared" si="302"/>
        <v/>
      </c>
      <c r="R3869" s="77" t="str">
        <f t="shared" si="303"/>
        <v/>
      </c>
      <c r="S3869" s="77" t="str">
        <f>IF(O3869="","",IF(OR(VALUE(LEFT(O3869,2))&gt;IF(RIGHT(J3869,1)="M",7,19),AND(OR(LEFT(O3869,2)={"07","19"}),VALUE(RIGHT(O3869,2))&gt;15)),TRUE,FALSE))</f>
        <v/>
      </c>
      <c r="T3869" s="77" t="str">
        <f>IF(O3869="","",IF(OR(VALUE(LEFT(O3869,2))&gt;IF(RIGHT(J3869,1)="M",7,19),AND(OR(LEFT(O3869,2)={"07","19"}),VALUE(RIGHT(O3869,2))&gt;5)),TRUE,FALSE))</f>
        <v/>
      </c>
    </row>
    <row r="3870" spans="12:20" x14ac:dyDescent="0.25">
      <c r="L3870" s="75">
        <f>COUNTIF($B$2:B3870,B3870)</f>
        <v>0</v>
      </c>
      <c r="M3870" s="75">
        <f>COUNTIF($L$2:L3870,4)</f>
        <v>42</v>
      </c>
      <c r="N3870" s="76" t="str">
        <f t="shared" si="304"/>
        <v>0</v>
      </c>
      <c r="O3870" s="76" t="str">
        <f t="shared" si="300"/>
        <v/>
      </c>
      <c r="P3870" s="75" t="str">
        <f t="shared" si="301"/>
        <v/>
      </c>
      <c r="Q3870" s="77" t="str">
        <f t="shared" si="302"/>
        <v/>
      </c>
      <c r="R3870" s="77" t="str">
        <f t="shared" si="303"/>
        <v/>
      </c>
      <c r="S3870" s="77" t="str">
        <f>IF(O3870="","",IF(OR(VALUE(LEFT(O3870,2))&gt;IF(RIGHT(J3870,1)="M",7,19),AND(OR(LEFT(O3870,2)={"07","19"}),VALUE(RIGHT(O3870,2))&gt;15)),TRUE,FALSE))</f>
        <v/>
      </c>
      <c r="T3870" s="77" t="str">
        <f>IF(O3870="","",IF(OR(VALUE(LEFT(O3870,2))&gt;IF(RIGHT(J3870,1)="M",7,19),AND(OR(LEFT(O3870,2)={"07","19"}),VALUE(RIGHT(O3870,2))&gt;5)),TRUE,FALSE))</f>
        <v/>
      </c>
    </row>
    <row r="3871" spans="12:20" x14ac:dyDescent="0.25">
      <c r="L3871" s="75">
        <f>COUNTIF($B$2:B3871,B3871)</f>
        <v>0</v>
      </c>
      <c r="M3871" s="75">
        <f>COUNTIF($L$2:L3871,4)</f>
        <v>42</v>
      </c>
      <c r="N3871" s="76" t="str">
        <f t="shared" si="304"/>
        <v>0</v>
      </c>
      <c r="O3871" s="76" t="str">
        <f t="shared" si="300"/>
        <v/>
      </c>
      <c r="P3871" s="75" t="str">
        <f t="shared" si="301"/>
        <v/>
      </c>
      <c r="Q3871" s="77" t="str">
        <f t="shared" si="302"/>
        <v/>
      </c>
      <c r="R3871" s="77" t="str">
        <f t="shared" si="303"/>
        <v/>
      </c>
      <c r="S3871" s="77" t="str">
        <f>IF(O3871="","",IF(OR(VALUE(LEFT(O3871,2))&gt;IF(RIGHT(J3871,1)="M",7,19),AND(OR(LEFT(O3871,2)={"07","19"}),VALUE(RIGHT(O3871,2))&gt;15)),TRUE,FALSE))</f>
        <v/>
      </c>
      <c r="T3871" s="77" t="str">
        <f>IF(O3871="","",IF(OR(VALUE(LEFT(O3871,2))&gt;IF(RIGHT(J3871,1)="M",7,19),AND(OR(LEFT(O3871,2)={"07","19"}),VALUE(RIGHT(O3871,2))&gt;5)),TRUE,FALSE))</f>
        <v/>
      </c>
    </row>
    <row r="3872" spans="12:20" x14ac:dyDescent="0.25">
      <c r="L3872" s="75">
        <f>COUNTIF($B$2:B3872,B3872)</f>
        <v>0</v>
      </c>
      <c r="M3872" s="75">
        <f>COUNTIF($L$2:L3872,4)</f>
        <v>42</v>
      </c>
      <c r="N3872" s="76" t="str">
        <f t="shared" si="304"/>
        <v>0</v>
      </c>
      <c r="O3872" s="76" t="str">
        <f t="shared" si="300"/>
        <v/>
      </c>
      <c r="P3872" s="75" t="str">
        <f t="shared" si="301"/>
        <v/>
      </c>
      <c r="Q3872" s="77" t="str">
        <f t="shared" si="302"/>
        <v/>
      </c>
      <c r="R3872" s="77" t="str">
        <f t="shared" si="303"/>
        <v/>
      </c>
      <c r="S3872" s="77" t="str">
        <f>IF(O3872="","",IF(OR(VALUE(LEFT(O3872,2))&gt;IF(RIGHT(J3872,1)="M",7,19),AND(OR(LEFT(O3872,2)={"07","19"}),VALUE(RIGHT(O3872,2))&gt;15)),TRUE,FALSE))</f>
        <v/>
      </c>
      <c r="T3872" s="77" t="str">
        <f>IF(O3872="","",IF(OR(VALUE(LEFT(O3872,2))&gt;IF(RIGHT(J3872,1)="M",7,19),AND(OR(LEFT(O3872,2)={"07","19"}),VALUE(RIGHT(O3872,2))&gt;5)),TRUE,FALSE))</f>
        <v/>
      </c>
    </row>
    <row r="3873" spans="12:20" x14ac:dyDescent="0.25">
      <c r="L3873" s="75">
        <f>COUNTIF($B$2:B3873,B3873)</f>
        <v>0</v>
      </c>
      <c r="M3873" s="75">
        <f>COUNTIF($L$2:L3873,4)</f>
        <v>42</v>
      </c>
      <c r="N3873" s="76" t="str">
        <f t="shared" si="304"/>
        <v>0</v>
      </c>
      <c r="O3873" s="76" t="str">
        <f t="shared" si="300"/>
        <v/>
      </c>
      <c r="P3873" s="75" t="str">
        <f t="shared" si="301"/>
        <v/>
      </c>
      <c r="Q3873" s="77" t="str">
        <f t="shared" si="302"/>
        <v/>
      </c>
      <c r="R3873" s="77" t="str">
        <f t="shared" si="303"/>
        <v/>
      </c>
      <c r="S3873" s="77" t="str">
        <f>IF(O3873="","",IF(OR(VALUE(LEFT(O3873,2))&gt;IF(RIGHT(J3873,1)="M",7,19),AND(OR(LEFT(O3873,2)={"07","19"}),VALUE(RIGHT(O3873,2))&gt;15)),TRUE,FALSE))</f>
        <v/>
      </c>
      <c r="T3873" s="77" t="str">
        <f>IF(O3873="","",IF(OR(VALUE(LEFT(O3873,2))&gt;IF(RIGHT(J3873,1)="M",7,19),AND(OR(LEFT(O3873,2)={"07","19"}),VALUE(RIGHT(O3873,2))&gt;5)),TRUE,FALSE))</f>
        <v/>
      </c>
    </row>
    <row r="3874" spans="12:20" x14ac:dyDescent="0.25">
      <c r="L3874" s="75">
        <f>COUNTIF($B$2:B3874,B3874)</f>
        <v>0</v>
      </c>
      <c r="M3874" s="75">
        <f>COUNTIF($L$2:L3874,4)</f>
        <v>42</v>
      </c>
      <c r="N3874" s="76" t="str">
        <f t="shared" si="304"/>
        <v>0</v>
      </c>
      <c r="O3874" s="76" t="str">
        <f t="shared" si="300"/>
        <v/>
      </c>
      <c r="P3874" s="75" t="str">
        <f t="shared" si="301"/>
        <v/>
      </c>
      <c r="Q3874" s="77" t="str">
        <f t="shared" si="302"/>
        <v/>
      </c>
      <c r="R3874" s="77" t="str">
        <f t="shared" si="303"/>
        <v/>
      </c>
      <c r="S3874" s="77" t="str">
        <f>IF(O3874="","",IF(OR(VALUE(LEFT(O3874,2))&gt;IF(RIGHT(J3874,1)="M",7,19),AND(OR(LEFT(O3874,2)={"07","19"}),VALUE(RIGHT(O3874,2))&gt;15)),TRUE,FALSE))</f>
        <v/>
      </c>
      <c r="T3874" s="77" t="str">
        <f>IF(O3874="","",IF(OR(VALUE(LEFT(O3874,2))&gt;IF(RIGHT(J3874,1)="M",7,19),AND(OR(LEFT(O3874,2)={"07","19"}),VALUE(RIGHT(O3874,2))&gt;5)),TRUE,FALSE))</f>
        <v/>
      </c>
    </row>
    <row r="3875" spans="12:20" x14ac:dyDescent="0.25">
      <c r="L3875" s="75">
        <f>COUNTIF($B$2:B3875,B3875)</f>
        <v>0</v>
      </c>
      <c r="M3875" s="75">
        <f>COUNTIF($L$2:L3875,4)</f>
        <v>42</v>
      </c>
      <c r="N3875" s="76" t="str">
        <f t="shared" si="304"/>
        <v>0</v>
      </c>
      <c r="O3875" s="76" t="str">
        <f t="shared" si="300"/>
        <v/>
      </c>
      <c r="P3875" s="75" t="str">
        <f t="shared" si="301"/>
        <v/>
      </c>
      <c r="Q3875" s="77" t="str">
        <f t="shared" si="302"/>
        <v/>
      </c>
      <c r="R3875" s="77" t="str">
        <f t="shared" si="303"/>
        <v/>
      </c>
      <c r="S3875" s="77" t="str">
        <f>IF(O3875="","",IF(OR(VALUE(LEFT(O3875,2))&gt;IF(RIGHT(J3875,1)="M",7,19),AND(OR(LEFT(O3875,2)={"07","19"}),VALUE(RIGHT(O3875,2))&gt;15)),TRUE,FALSE))</f>
        <v/>
      </c>
      <c r="T3875" s="77" t="str">
        <f>IF(O3875="","",IF(OR(VALUE(LEFT(O3875,2))&gt;IF(RIGHT(J3875,1)="M",7,19),AND(OR(LEFT(O3875,2)={"07","19"}),VALUE(RIGHT(O3875,2))&gt;5)),TRUE,FALSE))</f>
        <v/>
      </c>
    </row>
    <row r="3876" spans="12:20" x14ac:dyDescent="0.25">
      <c r="L3876" s="75">
        <f>COUNTIF($B$2:B3876,B3876)</f>
        <v>0</v>
      </c>
      <c r="M3876" s="75">
        <f>COUNTIF($L$2:L3876,4)</f>
        <v>42</v>
      </c>
      <c r="N3876" s="76" t="str">
        <f t="shared" si="304"/>
        <v>0</v>
      </c>
      <c r="O3876" s="76" t="str">
        <f t="shared" si="300"/>
        <v/>
      </c>
      <c r="P3876" s="75" t="str">
        <f t="shared" si="301"/>
        <v/>
      </c>
      <c r="Q3876" s="77" t="str">
        <f t="shared" si="302"/>
        <v/>
      </c>
      <c r="R3876" s="77" t="str">
        <f t="shared" si="303"/>
        <v/>
      </c>
      <c r="S3876" s="77" t="str">
        <f>IF(O3876="","",IF(OR(VALUE(LEFT(O3876,2))&gt;IF(RIGHT(J3876,1)="M",7,19),AND(OR(LEFT(O3876,2)={"07","19"}),VALUE(RIGHT(O3876,2))&gt;15)),TRUE,FALSE))</f>
        <v/>
      </c>
      <c r="T3876" s="77" t="str">
        <f>IF(O3876="","",IF(OR(VALUE(LEFT(O3876,2))&gt;IF(RIGHT(J3876,1)="M",7,19),AND(OR(LEFT(O3876,2)={"07","19"}),VALUE(RIGHT(O3876,2))&gt;5)),TRUE,FALSE))</f>
        <v/>
      </c>
    </row>
    <row r="3877" spans="12:20" x14ac:dyDescent="0.25">
      <c r="L3877" s="75">
        <f>COUNTIF($B$2:B3877,B3877)</f>
        <v>0</v>
      </c>
      <c r="M3877" s="75">
        <f>COUNTIF($L$2:L3877,4)</f>
        <v>42</v>
      </c>
      <c r="N3877" s="76" t="str">
        <f t="shared" si="304"/>
        <v>0</v>
      </c>
      <c r="O3877" s="76" t="str">
        <f t="shared" si="300"/>
        <v/>
      </c>
      <c r="P3877" s="75" t="str">
        <f t="shared" si="301"/>
        <v/>
      </c>
      <c r="Q3877" s="77" t="str">
        <f t="shared" si="302"/>
        <v/>
      </c>
      <c r="R3877" s="77" t="str">
        <f t="shared" si="303"/>
        <v/>
      </c>
      <c r="S3877" s="77" t="str">
        <f>IF(O3877="","",IF(OR(VALUE(LEFT(O3877,2))&gt;IF(RIGHT(J3877,1)="M",7,19),AND(OR(LEFT(O3877,2)={"07","19"}),VALUE(RIGHT(O3877,2))&gt;15)),TRUE,FALSE))</f>
        <v/>
      </c>
      <c r="T3877" s="77" t="str">
        <f>IF(O3877="","",IF(OR(VALUE(LEFT(O3877,2))&gt;IF(RIGHT(J3877,1)="M",7,19),AND(OR(LEFT(O3877,2)={"07","19"}),VALUE(RIGHT(O3877,2))&gt;5)),TRUE,FALSE))</f>
        <v/>
      </c>
    </row>
    <row r="3878" spans="12:20" x14ac:dyDescent="0.25">
      <c r="L3878" s="75">
        <f>COUNTIF($B$2:B3878,B3878)</f>
        <v>0</v>
      </c>
      <c r="M3878" s="75">
        <f>COUNTIF($L$2:L3878,4)</f>
        <v>42</v>
      </c>
      <c r="N3878" s="76" t="str">
        <f t="shared" si="304"/>
        <v>0</v>
      </c>
      <c r="O3878" s="76" t="str">
        <f t="shared" si="300"/>
        <v/>
      </c>
      <c r="P3878" s="75" t="str">
        <f t="shared" si="301"/>
        <v/>
      </c>
      <c r="Q3878" s="77" t="str">
        <f t="shared" si="302"/>
        <v/>
      </c>
      <c r="R3878" s="77" t="str">
        <f t="shared" si="303"/>
        <v/>
      </c>
      <c r="S3878" s="77" t="str">
        <f>IF(O3878="","",IF(OR(VALUE(LEFT(O3878,2))&gt;IF(RIGHT(J3878,1)="M",7,19),AND(OR(LEFT(O3878,2)={"07","19"}),VALUE(RIGHT(O3878,2))&gt;15)),TRUE,FALSE))</f>
        <v/>
      </c>
      <c r="T3878" s="77" t="str">
        <f>IF(O3878="","",IF(OR(VALUE(LEFT(O3878,2))&gt;IF(RIGHT(J3878,1)="M",7,19),AND(OR(LEFT(O3878,2)={"07","19"}),VALUE(RIGHT(O3878,2))&gt;5)),TRUE,FALSE))</f>
        <v/>
      </c>
    </row>
    <row r="3879" spans="12:20" x14ac:dyDescent="0.25">
      <c r="L3879" s="75">
        <f>COUNTIF($B$2:B3879,B3879)</f>
        <v>0</v>
      </c>
      <c r="M3879" s="75">
        <f>COUNTIF($L$2:L3879,4)</f>
        <v>42</v>
      </c>
      <c r="N3879" s="76" t="str">
        <f t="shared" si="304"/>
        <v>0</v>
      </c>
      <c r="O3879" s="76" t="str">
        <f t="shared" si="300"/>
        <v/>
      </c>
      <c r="P3879" s="75" t="str">
        <f t="shared" si="301"/>
        <v/>
      </c>
      <c r="Q3879" s="77" t="str">
        <f t="shared" si="302"/>
        <v/>
      </c>
      <c r="R3879" s="77" t="str">
        <f t="shared" si="303"/>
        <v/>
      </c>
      <c r="S3879" s="77" t="str">
        <f>IF(O3879="","",IF(OR(VALUE(LEFT(O3879,2))&gt;IF(RIGHT(J3879,1)="M",7,19),AND(OR(LEFT(O3879,2)={"07","19"}),VALUE(RIGHT(O3879,2))&gt;15)),TRUE,FALSE))</f>
        <v/>
      </c>
      <c r="T3879" s="77" t="str">
        <f>IF(O3879="","",IF(OR(VALUE(LEFT(O3879,2))&gt;IF(RIGHT(J3879,1)="M",7,19),AND(OR(LEFT(O3879,2)={"07","19"}),VALUE(RIGHT(O3879,2))&gt;5)),TRUE,FALSE))</f>
        <v/>
      </c>
    </row>
    <row r="3880" spans="12:20" x14ac:dyDescent="0.25">
      <c r="L3880" s="75">
        <f>COUNTIF($B$2:B3880,B3880)</f>
        <v>0</v>
      </c>
      <c r="M3880" s="75">
        <f>COUNTIF($L$2:L3880,4)</f>
        <v>42</v>
      </c>
      <c r="N3880" s="76" t="str">
        <f t="shared" si="304"/>
        <v>0</v>
      </c>
      <c r="O3880" s="76" t="str">
        <f t="shared" si="300"/>
        <v/>
      </c>
      <c r="P3880" s="75" t="str">
        <f t="shared" si="301"/>
        <v/>
      </c>
      <c r="Q3880" s="77" t="str">
        <f t="shared" si="302"/>
        <v/>
      </c>
      <c r="R3880" s="77" t="str">
        <f t="shared" si="303"/>
        <v/>
      </c>
      <c r="S3880" s="77" t="str">
        <f>IF(O3880="","",IF(OR(VALUE(LEFT(O3880,2))&gt;IF(RIGHT(J3880,1)="M",7,19),AND(OR(LEFT(O3880,2)={"07","19"}),VALUE(RIGHT(O3880,2))&gt;15)),TRUE,FALSE))</f>
        <v/>
      </c>
      <c r="T3880" s="77" t="str">
        <f>IF(O3880="","",IF(OR(VALUE(LEFT(O3880,2))&gt;IF(RIGHT(J3880,1)="M",7,19),AND(OR(LEFT(O3880,2)={"07","19"}),VALUE(RIGHT(O3880,2))&gt;5)),TRUE,FALSE))</f>
        <v/>
      </c>
    </row>
    <row r="3881" spans="12:20" x14ac:dyDescent="0.25">
      <c r="L3881" s="75">
        <f>COUNTIF($B$2:B3881,B3881)</f>
        <v>0</v>
      </c>
      <c r="M3881" s="75">
        <f>COUNTIF($L$2:L3881,4)</f>
        <v>42</v>
      </c>
      <c r="N3881" s="76" t="str">
        <f t="shared" si="304"/>
        <v>0</v>
      </c>
      <c r="O3881" s="76" t="str">
        <f t="shared" si="300"/>
        <v/>
      </c>
      <c r="P3881" s="75" t="str">
        <f t="shared" si="301"/>
        <v/>
      </c>
      <c r="Q3881" s="77" t="str">
        <f t="shared" si="302"/>
        <v/>
      </c>
      <c r="R3881" s="77" t="str">
        <f t="shared" si="303"/>
        <v/>
      </c>
      <c r="S3881" s="77" t="str">
        <f>IF(O3881="","",IF(OR(VALUE(LEFT(O3881,2))&gt;IF(RIGHT(J3881,1)="M",7,19),AND(OR(LEFT(O3881,2)={"07","19"}),VALUE(RIGHT(O3881,2))&gt;15)),TRUE,FALSE))</f>
        <v/>
      </c>
      <c r="T3881" s="77" t="str">
        <f>IF(O3881="","",IF(OR(VALUE(LEFT(O3881,2))&gt;IF(RIGHT(J3881,1)="M",7,19),AND(OR(LEFT(O3881,2)={"07","19"}),VALUE(RIGHT(O3881,2))&gt;5)),TRUE,FALSE))</f>
        <v/>
      </c>
    </row>
    <row r="3882" spans="12:20" x14ac:dyDescent="0.25">
      <c r="L3882" s="75">
        <f>COUNTIF($B$2:B3882,B3882)</f>
        <v>0</v>
      </c>
      <c r="M3882" s="75">
        <f>COUNTIF($L$2:L3882,4)</f>
        <v>42</v>
      </c>
      <c r="N3882" s="76" t="str">
        <f t="shared" si="304"/>
        <v>0</v>
      </c>
      <c r="O3882" s="76" t="str">
        <f t="shared" si="300"/>
        <v/>
      </c>
      <c r="P3882" s="75" t="str">
        <f t="shared" si="301"/>
        <v/>
      </c>
      <c r="Q3882" s="77" t="str">
        <f t="shared" si="302"/>
        <v/>
      </c>
      <c r="R3882" s="77" t="str">
        <f t="shared" si="303"/>
        <v/>
      </c>
      <c r="S3882" s="77" t="str">
        <f>IF(O3882="","",IF(OR(VALUE(LEFT(O3882,2))&gt;IF(RIGHT(J3882,1)="M",7,19),AND(OR(LEFT(O3882,2)={"07","19"}),VALUE(RIGHT(O3882,2))&gt;15)),TRUE,FALSE))</f>
        <v/>
      </c>
      <c r="T3882" s="77" t="str">
        <f>IF(O3882="","",IF(OR(VALUE(LEFT(O3882,2))&gt;IF(RIGHT(J3882,1)="M",7,19),AND(OR(LEFT(O3882,2)={"07","19"}),VALUE(RIGHT(O3882,2))&gt;5)),TRUE,FALSE))</f>
        <v/>
      </c>
    </row>
    <row r="3883" spans="12:20" x14ac:dyDescent="0.25">
      <c r="L3883" s="75">
        <f>COUNTIF($B$2:B3883,B3883)</f>
        <v>0</v>
      </c>
      <c r="M3883" s="75">
        <f>COUNTIF($L$2:L3883,4)</f>
        <v>42</v>
      </c>
      <c r="N3883" s="76" t="str">
        <f t="shared" si="304"/>
        <v>0</v>
      </c>
      <c r="O3883" s="76" t="str">
        <f t="shared" si="300"/>
        <v/>
      </c>
      <c r="P3883" s="75" t="str">
        <f t="shared" si="301"/>
        <v/>
      </c>
      <c r="Q3883" s="77" t="str">
        <f t="shared" si="302"/>
        <v/>
      </c>
      <c r="R3883" s="77" t="str">
        <f t="shared" si="303"/>
        <v/>
      </c>
      <c r="S3883" s="77" t="str">
        <f>IF(O3883="","",IF(OR(VALUE(LEFT(O3883,2))&gt;IF(RIGHT(J3883,1)="M",7,19),AND(OR(LEFT(O3883,2)={"07","19"}),VALUE(RIGHT(O3883,2))&gt;15)),TRUE,FALSE))</f>
        <v/>
      </c>
      <c r="T3883" s="77" t="str">
        <f>IF(O3883="","",IF(OR(VALUE(LEFT(O3883,2))&gt;IF(RIGHT(J3883,1)="M",7,19),AND(OR(LEFT(O3883,2)={"07","19"}),VALUE(RIGHT(O3883,2))&gt;5)),TRUE,FALSE))</f>
        <v/>
      </c>
    </row>
    <row r="3884" spans="12:20" x14ac:dyDescent="0.25">
      <c r="L3884" s="75">
        <f>COUNTIF($B$2:B3884,B3884)</f>
        <v>0</v>
      </c>
      <c r="M3884" s="75">
        <f>COUNTIF($L$2:L3884,4)</f>
        <v>42</v>
      </c>
      <c r="N3884" s="76" t="str">
        <f t="shared" si="304"/>
        <v>0</v>
      </c>
      <c r="O3884" s="76" t="str">
        <f t="shared" si="300"/>
        <v/>
      </c>
      <c r="P3884" s="75" t="str">
        <f t="shared" si="301"/>
        <v/>
      </c>
      <c r="Q3884" s="77" t="str">
        <f t="shared" si="302"/>
        <v/>
      </c>
      <c r="R3884" s="77" t="str">
        <f t="shared" si="303"/>
        <v/>
      </c>
      <c r="S3884" s="77" t="str">
        <f>IF(O3884="","",IF(OR(VALUE(LEFT(O3884,2))&gt;IF(RIGHT(J3884,1)="M",7,19),AND(OR(LEFT(O3884,2)={"07","19"}),VALUE(RIGHT(O3884,2))&gt;15)),TRUE,FALSE))</f>
        <v/>
      </c>
      <c r="T3884" s="77" t="str">
        <f>IF(O3884="","",IF(OR(VALUE(LEFT(O3884,2))&gt;IF(RIGHT(J3884,1)="M",7,19),AND(OR(LEFT(O3884,2)={"07","19"}),VALUE(RIGHT(O3884,2))&gt;5)),TRUE,FALSE))</f>
        <v/>
      </c>
    </row>
    <row r="3885" spans="12:20" x14ac:dyDescent="0.25">
      <c r="L3885" s="75">
        <f>COUNTIF($B$2:B3885,B3885)</f>
        <v>0</v>
      </c>
      <c r="M3885" s="75">
        <f>COUNTIF($L$2:L3885,4)</f>
        <v>42</v>
      </c>
      <c r="N3885" s="76" t="str">
        <f t="shared" si="304"/>
        <v>0</v>
      </c>
      <c r="O3885" s="76" t="str">
        <f t="shared" si="300"/>
        <v/>
      </c>
      <c r="P3885" s="75" t="str">
        <f t="shared" si="301"/>
        <v/>
      </c>
      <c r="Q3885" s="77" t="str">
        <f t="shared" si="302"/>
        <v/>
      </c>
      <c r="R3885" s="77" t="str">
        <f t="shared" si="303"/>
        <v/>
      </c>
      <c r="S3885" s="77" t="str">
        <f>IF(O3885="","",IF(OR(VALUE(LEFT(O3885,2))&gt;IF(RIGHT(J3885,1)="M",7,19),AND(OR(LEFT(O3885,2)={"07","19"}),VALUE(RIGHT(O3885,2))&gt;15)),TRUE,FALSE))</f>
        <v/>
      </c>
      <c r="T3885" s="77" t="str">
        <f>IF(O3885="","",IF(OR(VALUE(LEFT(O3885,2))&gt;IF(RIGHT(J3885,1)="M",7,19),AND(OR(LEFT(O3885,2)={"07","19"}),VALUE(RIGHT(O3885,2))&gt;5)),TRUE,FALSE))</f>
        <v/>
      </c>
    </row>
    <row r="3886" spans="12:20" x14ac:dyDescent="0.25">
      <c r="L3886" s="75">
        <f>COUNTIF($B$2:B3886,B3886)</f>
        <v>0</v>
      </c>
      <c r="M3886" s="75">
        <f>COUNTIF($L$2:L3886,4)</f>
        <v>42</v>
      </c>
      <c r="N3886" s="76" t="str">
        <f t="shared" si="304"/>
        <v>0</v>
      </c>
      <c r="O3886" s="76" t="str">
        <f t="shared" si="300"/>
        <v/>
      </c>
      <c r="P3886" s="75" t="str">
        <f t="shared" si="301"/>
        <v/>
      </c>
      <c r="Q3886" s="77" t="str">
        <f t="shared" si="302"/>
        <v/>
      </c>
      <c r="R3886" s="77" t="str">
        <f t="shared" si="303"/>
        <v/>
      </c>
      <c r="S3886" s="77" t="str">
        <f>IF(O3886="","",IF(OR(VALUE(LEFT(O3886,2))&gt;IF(RIGHT(J3886,1)="M",7,19),AND(OR(LEFT(O3886,2)={"07","19"}),VALUE(RIGHT(O3886,2))&gt;15)),TRUE,FALSE))</f>
        <v/>
      </c>
      <c r="T3886" s="77" t="str">
        <f>IF(O3886="","",IF(OR(VALUE(LEFT(O3886,2))&gt;IF(RIGHT(J3886,1)="M",7,19),AND(OR(LEFT(O3886,2)={"07","19"}),VALUE(RIGHT(O3886,2))&gt;5)),TRUE,FALSE))</f>
        <v/>
      </c>
    </row>
    <row r="3887" spans="12:20" x14ac:dyDescent="0.25">
      <c r="L3887" s="75">
        <f>COUNTIF($B$2:B3887,B3887)</f>
        <v>0</v>
      </c>
      <c r="M3887" s="75">
        <f>COUNTIF($L$2:L3887,4)</f>
        <v>42</v>
      </c>
      <c r="N3887" s="76" t="str">
        <f t="shared" si="304"/>
        <v>0</v>
      </c>
      <c r="O3887" s="76" t="str">
        <f t="shared" si="300"/>
        <v/>
      </c>
      <c r="P3887" s="75" t="str">
        <f t="shared" si="301"/>
        <v/>
      </c>
      <c r="Q3887" s="77" t="str">
        <f t="shared" si="302"/>
        <v/>
      </c>
      <c r="R3887" s="77" t="str">
        <f t="shared" si="303"/>
        <v/>
      </c>
      <c r="S3887" s="77" t="str">
        <f>IF(O3887="","",IF(OR(VALUE(LEFT(O3887,2))&gt;IF(RIGHT(J3887,1)="M",7,19),AND(OR(LEFT(O3887,2)={"07","19"}),VALUE(RIGHT(O3887,2))&gt;15)),TRUE,FALSE))</f>
        <v/>
      </c>
      <c r="T3887" s="77" t="str">
        <f>IF(O3887="","",IF(OR(VALUE(LEFT(O3887,2))&gt;IF(RIGHT(J3887,1)="M",7,19),AND(OR(LEFT(O3887,2)={"07","19"}),VALUE(RIGHT(O3887,2))&gt;5)),TRUE,FALSE))</f>
        <v/>
      </c>
    </row>
    <row r="3888" spans="12:20" x14ac:dyDescent="0.25">
      <c r="L3888" s="75">
        <f>COUNTIF($B$2:B3888,B3888)</f>
        <v>0</v>
      </c>
      <c r="M3888" s="75">
        <f>COUNTIF($L$2:L3888,4)</f>
        <v>42</v>
      </c>
      <c r="N3888" s="76" t="str">
        <f t="shared" si="304"/>
        <v>0</v>
      </c>
      <c r="O3888" s="76" t="str">
        <f t="shared" si="300"/>
        <v/>
      </c>
      <c r="P3888" s="75" t="str">
        <f t="shared" si="301"/>
        <v/>
      </c>
      <c r="Q3888" s="77" t="str">
        <f t="shared" si="302"/>
        <v/>
      </c>
      <c r="R3888" s="77" t="str">
        <f t="shared" si="303"/>
        <v/>
      </c>
      <c r="S3888" s="77" t="str">
        <f>IF(O3888="","",IF(OR(VALUE(LEFT(O3888,2))&gt;IF(RIGHT(J3888,1)="M",7,19),AND(OR(LEFT(O3888,2)={"07","19"}),VALUE(RIGHT(O3888,2))&gt;15)),TRUE,FALSE))</f>
        <v/>
      </c>
      <c r="T3888" s="77" t="str">
        <f>IF(O3888="","",IF(OR(VALUE(LEFT(O3888,2))&gt;IF(RIGHT(J3888,1)="M",7,19),AND(OR(LEFT(O3888,2)={"07","19"}),VALUE(RIGHT(O3888,2))&gt;5)),TRUE,FALSE))</f>
        <v/>
      </c>
    </row>
    <row r="3889" spans="12:20" x14ac:dyDescent="0.25">
      <c r="L3889" s="75">
        <f>COUNTIF($B$2:B3889,B3889)</f>
        <v>0</v>
      </c>
      <c r="M3889" s="75">
        <f>COUNTIF($L$2:L3889,4)</f>
        <v>42</v>
      </c>
      <c r="N3889" s="76" t="str">
        <f t="shared" si="304"/>
        <v>0</v>
      </c>
      <c r="O3889" s="76" t="str">
        <f t="shared" si="300"/>
        <v/>
      </c>
      <c r="P3889" s="75" t="str">
        <f t="shared" si="301"/>
        <v/>
      </c>
      <c r="Q3889" s="77" t="str">
        <f t="shared" si="302"/>
        <v/>
      </c>
      <c r="R3889" s="77" t="str">
        <f t="shared" si="303"/>
        <v/>
      </c>
      <c r="S3889" s="77" t="str">
        <f>IF(O3889="","",IF(OR(VALUE(LEFT(O3889,2))&gt;IF(RIGHT(J3889,1)="M",7,19),AND(OR(LEFT(O3889,2)={"07","19"}),VALUE(RIGHT(O3889,2))&gt;15)),TRUE,FALSE))</f>
        <v/>
      </c>
      <c r="T3889" s="77" t="str">
        <f>IF(O3889="","",IF(OR(VALUE(LEFT(O3889,2))&gt;IF(RIGHT(J3889,1)="M",7,19),AND(OR(LEFT(O3889,2)={"07","19"}),VALUE(RIGHT(O3889,2))&gt;5)),TRUE,FALSE))</f>
        <v/>
      </c>
    </row>
    <row r="3890" spans="12:20" x14ac:dyDescent="0.25">
      <c r="L3890" s="75">
        <f>COUNTIF($B$2:B3890,B3890)</f>
        <v>0</v>
      </c>
      <c r="M3890" s="75">
        <f>COUNTIF($L$2:L3890,4)</f>
        <v>42</v>
      </c>
      <c r="N3890" s="76" t="str">
        <f t="shared" si="304"/>
        <v>0</v>
      </c>
      <c r="O3890" s="76" t="str">
        <f t="shared" si="300"/>
        <v/>
      </c>
      <c r="P3890" s="75" t="str">
        <f t="shared" si="301"/>
        <v/>
      </c>
      <c r="Q3890" s="77" t="str">
        <f t="shared" si="302"/>
        <v/>
      </c>
      <c r="R3890" s="77" t="str">
        <f t="shared" si="303"/>
        <v/>
      </c>
      <c r="S3890" s="77" t="str">
        <f>IF(O3890="","",IF(OR(VALUE(LEFT(O3890,2))&gt;IF(RIGHT(J3890,1)="M",7,19),AND(OR(LEFT(O3890,2)={"07","19"}),VALUE(RIGHT(O3890,2))&gt;15)),TRUE,FALSE))</f>
        <v/>
      </c>
      <c r="T3890" s="77" t="str">
        <f>IF(O3890="","",IF(OR(VALUE(LEFT(O3890,2))&gt;IF(RIGHT(J3890,1)="M",7,19),AND(OR(LEFT(O3890,2)={"07","19"}),VALUE(RIGHT(O3890,2))&gt;5)),TRUE,FALSE))</f>
        <v/>
      </c>
    </row>
    <row r="3891" spans="12:20" x14ac:dyDescent="0.25">
      <c r="L3891" s="75">
        <f>COUNTIF($B$2:B3891,B3891)</f>
        <v>0</v>
      </c>
      <c r="M3891" s="75">
        <f>COUNTIF($L$2:L3891,4)</f>
        <v>42</v>
      </c>
      <c r="N3891" s="76" t="str">
        <f t="shared" si="304"/>
        <v>0</v>
      </c>
      <c r="O3891" s="76" t="str">
        <f t="shared" si="300"/>
        <v/>
      </c>
      <c r="P3891" s="75" t="str">
        <f t="shared" si="301"/>
        <v/>
      </c>
      <c r="Q3891" s="77" t="str">
        <f t="shared" si="302"/>
        <v/>
      </c>
      <c r="R3891" s="77" t="str">
        <f t="shared" si="303"/>
        <v/>
      </c>
      <c r="S3891" s="77" t="str">
        <f>IF(O3891="","",IF(OR(VALUE(LEFT(O3891,2))&gt;IF(RIGHT(J3891,1)="M",7,19),AND(OR(LEFT(O3891,2)={"07","19"}),VALUE(RIGHT(O3891,2))&gt;15)),TRUE,FALSE))</f>
        <v/>
      </c>
      <c r="T3891" s="77" t="str">
        <f>IF(O3891="","",IF(OR(VALUE(LEFT(O3891,2))&gt;IF(RIGHT(J3891,1)="M",7,19),AND(OR(LEFT(O3891,2)={"07","19"}),VALUE(RIGHT(O3891,2))&gt;5)),TRUE,FALSE))</f>
        <v/>
      </c>
    </row>
    <row r="3892" spans="12:20" x14ac:dyDescent="0.25">
      <c r="L3892" s="75">
        <f>COUNTIF($B$2:B3892,B3892)</f>
        <v>0</v>
      </c>
      <c r="M3892" s="75">
        <f>COUNTIF($L$2:L3892,4)</f>
        <v>42</v>
      </c>
      <c r="N3892" s="76" t="str">
        <f t="shared" si="304"/>
        <v>0</v>
      </c>
      <c r="O3892" s="76" t="str">
        <f t="shared" si="300"/>
        <v/>
      </c>
      <c r="P3892" s="75" t="str">
        <f t="shared" si="301"/>
        <v/>
      </c>
      <c r="Q3892" s="77" t="str">
        <f t="shared" si="302"/>
        <v/>
      </c>
      <c r="R3892" s="77" t="str">
        <f t="shared" si="303"/>
        <v/>
      </c>
      <c r="S3892" s="77" t="str">
        <f>IF(O3892="","",IF(OR(VALUE(LEFT(O3892,2))&gt;IF(RIGHT(J3892,1)="M",7,19),AND(OR(LEFT(O3892,2)={"07","19"}),VALUE(RIGHT(O3892,2))&gt;15)),TRUE,FALSE))</f>
        <v/>
      </c>
      <c r="T3892" s="77" t="str">
        <f>IF(O3892="","",IF(OR(VALUE(LEFT(O3892,2))&gt;IF(RIGHT(J3892,1)="M",7,19),AND(OR(LEFT(O3892,2)={"07","19"}),VALUE(RIGHT(O3892,2))&gt;5)),TRUE,FALSE))</f>
        <v/>
      </c>
    </row>
    <row r="3893" spans="12:20" x14ac:dyDescent="0.25">
      <c r="L3893" s="75">
        <f>COUNTIF($B$2:B3893,B3893)</f>
        <v>0</v>
      </c>
      <c r="M3893" s="75">
        <f>COUNTIF($L$2:L3893,4)</f>
        <v>42</v>
      </c>
      <c r="N3893" s="76" t="str">
        <f t="shared" si="304"/>
        <v>0</v>
      </c>
      <c r="O3893" s="76" t="str">
        <f t="shared" si="300"/>
        <v/>
      </c>
      <c r="P3893" s="75" t="str">
        <f t="shared" si="301"/>
        <v/>
      </c>
      <c r="Q3893" s="77" t="str">
        <f t="shared" si="302"/>
        <v/>
      </c>
      <c r="R3893" s="77" t="str">
        <f t="shared" si="303"/>
        <v/>
      </c>
      <c r="S3893" s="77" t="str">
        <f>IF(O3893="","",IF(OR(VALUE(LEFT(O3893,2))&gt;IF(RIGHT(J3893,1)="M",7,19),AND(OR(LEFT(O3893,2)={"07","19"}),VALUE(RIGHT(O3893,2))&gt;15)),TRUE,FALSE))</f>
        <v/>
      </c>
      <c r="T3893" s="77" t="str">
        <f>IF(O3893="","",IF(OR(VALUE(LEFT(O3893,2))&gt;IF(RIGHT(J3893,1)="M",7,19),AND(OR(LEFT(O3893,2)={"07","19"}),VALUE(RIGHT(O3893,2))&gt;5)),TRUE,FALSE))</f>
        <v/>
      </c>
    </row>
    <row r="3894" spans="12:20" x14ac:dyDescent="0.25">
      <c r="L3894" s="75">
        <f>COUNTIF($B$2:B3894,B3894)</f>
        <v>0</v>
      </c>
      <c r="M3894" s="75">
        <f>COUNTIF($L$2:L3894,4)</f>
        <v>42</v>
      </c>
      <c r="N3894" s="76" t="str">
        <f t="shared" si="304"/>
        <v>0</v>
      </c>
      <c r="O3894" s="76" t="str">
        <f t="shared" si="300"/>
        <v/>
      </c>
      <c r="P3894" s="75" t="str">
        <f t="shared" si="301"/>
        <v/>
      </c>
      <c r="Q3894" s="77" t="str">
        <f t="shared" si="302"/>
        <v/>
      </c>
      <c r="R3894" s="77" t="str">
        <f t="shared" si="303"/>
        <v/>
      </c>
      <c r="S3894" s="77" t="str">
        <f>IF(O3894="","",IF(OR(VALUE(LEFT(O3894,2))&gt;IF(RIGHT(J3894,1)="M",7,19),AND(OR(LEFT(O3894,2)={"07","19"}),VALUE(RIGHT(O3894,2))&gt;15)),TRUE,FALSE))</f>
        <v/>
      </c>
      <c r="T3894" s="77" t="str">
        <f>IF(O3894="","",IF(OR(VALUE(LEFT(O3894,2))&gt;IF(RIGHT(J3894,1)="M",7,19),AND(OR(LEFT(O3894,2)={"07","19"}),VALUE(RIGHT(O3894,2))&gt;5)),TRUE,FALSE))</f>
        <v/>
      </c>
    </row>
    <row r="3895" spans="12:20" x14ac:dyDescent="0.25">
      <c r="L3895" s="75">
        <f>COUNTIF($B$2:B3895,B3895)</f>
        <v>0</v>
      </c>
      <c r="M3895" s="75">
        <f>COUNTIF($L$2:L3895,4)</f>
        <v>42</v>
      </c>
      <c r="N3895" s="76" t="str">
        <f t="shared" si="304"/>
        <v>0</v>
      </c>
      <c r="O3895" s="76" t="str">
        <f t="shared" si="300"/>
        <v/>
      </c>
      <c r="P3895" s="75" t="str">
        <f t="shared" si="301"/>
        <v/>
      </c>
      <c r="Q3895" s="77" t="str">
        <f t="shared" si="302"/>
        <v/>
      </c>
      <c r="R3895" s="77" t="str">
        <f t="shared" si="303"/>
        <v/>
      </c>
      <c r="S3895" s="77" t="str">
        <f>IF(O3895="","",IF(OR(VALUE(LEFT(O3895,2))&gt;IF(RIGHT(J3895,1)="M",7,19),AND(OR(LEFT(O3895,2)={"07","19"}),VALUE(RIGHT(O3895,2))&gt;15)),TRUE,FALSE))</f>
        <v/>
      </c>
      <c r="T3895" s="77" t="str">
        <f>IF(O3895="","",IF(OR(VALUE(LEFT(O3895,2))&gt;IF(RIGHT(J3895,1)="M",7,19),AND(OR(LEFT(O3895,2)={"07","19"}),VALUE(RIGHT(O3895,2))&gt;5)),TRUE,FALSE))</f>
        <v/>
      </c>
    </row>
    <row r="3896" spans="12:20" x14ac:dyDescent="0.25">
      <c r="L3896" s="75">
        <f>COUNTIF($B$2:B3896,B3896)</f>
        <v>0</v>
      </c>
      <c r="M3896" s="75">
        <f>COUNTIF($L$2:L3896,4)</f>
        <v>42</v>
      </c>
      <c r="N3896" s="76" t="str">
        <f t="shared" si="304"/>
        <v>0</v>
      </c>
      <c r="O3896" s="76" t="str">
        <f t="shared" si="300"/>
        <v/>
      </c>
      <c r="P3896" s="75" t="str">
        <f t="shared" si="301"/>
        <v/>
      </c>
      <c r="Q3896" s="77" t="str">
        <f t="shared" si="302"/>
        <v/>
      </c>
      <c r="R3896" s="77" t="str">
        <f t="shared" si="303"/>
        <v/>
      </c>
      <c r="S3896" s="77" t="str">
        <f>IF(O3896="","",IF(OR(VALUE(LEFT(O3896,2))&gt;IF(RIGHT(J3896,1)="M",7,19),AND(OR(LEFT(O3896,2)={"07","19"}),VALUE(RIGHT(O3896,2))&gt;15)),TRUE,FALSE))</f>
        <v/>
      </c>
      <c r="T3896" s="77" t="str">
        <f>IF(O3896="","",IF(OR(VALUE(LEFT(O3896,2))&gt;IF(RIGHT(J3896,1)="M",7,19),AND(OR(LEFT(O3896,2)={"07","19"}),VALUE(RIGHT(O3896,2))&gt;5)),TRUE,FALSE))</f>
        <v/>
      </c>
    </row>
    <row r="3897" spans="12:20" x14ac:dyDescent="0.25">
      <c r="L3897" s="75">
        <f>COUNTIF($B$2:B3897,B3897)</f>
        <v>0</v>
      </c>
      <c r="M3897" s="75">
        <f>COUNTIF($L$2:L3897,4)</f>
        <v>42</v>
      </c>
      <c r="N3897" s="76" t="str">
        <f t="shared" si="304"/>
        <v>0</v>
      </c>
      <c r="O3897" s="76" t="str">
        <f t="shared" si="300"/>
        <v/>
      </c>
      <c r="P3897" s="75" t="str">
        <f t="shared" si="301"/>
        <v/>
      </c>
      <c r="Q3897" s="77" t="str">
        <f t="shared" si="302"/>
        <v/>
      </c>
      <c r="R3897" s="77" t="str">
        <f t="shared" si="303"/>
        <v/>
      </c>
      <c r="S3897" s="77" t="str">
        <f>IF(O3897="","",IF(OR(VALUE(LEFT(O3897,2))&gt;IF(RIGHT(J3897,1)="M",7,19),AND(OR(LEFT(O3897,2)={"07","19"}),VALUE(RIGHT(O3897,2))&gt;15)),TRUE,FALSE))</f>
        <v/>
      </c>
      <c r="T3897" s="77" t="str">
        <f>IF(O3897="","",IF(OR(VALUE(LEFT(O3897,2))&gt;IF(RIGHT(J3897,1)="M",7,19),AND(OR(LEFT(O3897,2)={"07","19"}),VALUE(RIGHT(O3897,2))&gt;5)),TRUE,FALSE))</f>
        <v/>
      </c>
    </row>
    <row r="3898" spans="12:20" x14ac:dyDescent="0.25">
      <c r="L3898" s="75">
        <f>COUNTIF($B$2:B3898,B3898)</f>
        <v>0</v>
      </c>
      <c r="M3898" s="75">
        <f>COUNTIF($L$2:L3898,4)</f>
        <v>42</v>
      </c>
      <c r="N3898" s="76" t="str">
        <f t="shared" si="304"/>
        <v>0</v>
      </c>
      <c r="O3898" s="76" t="str">
        <f t="shared" si="300"/>
        <v/>
      </c>
      <c r="P3898" s="75" t="str">
        <f t="shared" si="301"/>
        <v/>
      </c>
      <c r="Q3898" s="77" t="str">
        <f t="shared" si="302"/>
        <v/>
      </c>
      <c r="R3898" s="77" t="str">
        <f t="shared" si="303"/>
        <v/>
      </c>
      <c r="S3898" s="77" t="str">
        <f>IF(O3898="","",IF(OR(VALUE(LEFT(O3898,2))&gt;IF(RIGHT(J3898,1)="M",7,19),AND(OR(LEFT(O3898,2)={"07","19"}),VALUE(RIGHT(O3898,2))&gt;15)),TRUE,FALSE))</f>
        <v/>
      </c>
      <c r="T3898" s="77" t="str">
        <f>IF(O3898="","",IF(OR(VALUE(LEFT(O3898,2))&gt;IF(RIGHT(J3898,1)="M",7,19),AND(OR(LEFT(O3898,2)={"07","19"}),VALUE(RIGHT(O3898,2))&gt;5)),TRUE,FALSE))</f>
        <v/>
      </c>
    </row>
    <row r="3899" spans="12:20" x14ac:dyDescent="0.25">
      <c r="L3899" s="75">
        <f>COUNTIF($B$2:B3899,B3899)</f>
        <v>0</v>
      </c>
      <c r="M3899" s="75">
        <f>COUNTIF($L$2:L3899,4)</f>
        <v>42</v>
      </c>
      <c r="N3899" s="76" t="str">
        <f t="shared" si="304"/>
        <v>0</v>
      </c>
      <c r="O3899" s="76" t="str">
        <f t="shared" si="300"/>
        <v/>
      </c>
      <c r="P3899" s="75" t="str">
        <f t="shared" si="301"/>
        <v/>
      </c>
      <c r="Q3899" s="77" t="str">
        <f t="shared" si="302"/>
        <v/>
      </c>
      <c r="R3899" s="77" t="str">
        <f t="shared" si="303"/>
        <v/>
      </c>
      <c r="S3899" s="77" t="str">
        <f>IF(O3899="","",IF(OR(VALUE(LEFT(O3899,2))&gt;IF(RIGHT(J3899,1)="M",7,19),AND(OR(LEFT(O3899,2)={"07","19"}),VALUE(RIGHT(O3899,2))&gt;15)),TRUE,FALSE))</f>
        <v/>
      </c>
      <c r="T3899" s="77" t="str">
        <f>IF(O3899="","",IF(OR(VALUE(LEFT(O3899,2))&gt;IF(RIGHT(J3899,1)="M",7,19),AND(OR(LEFT(O3899,2)={"07","19"}),VALUE(RIGHT(O3899,2))&gt;5)),TRUE,FALSE))</f>
        <v/>
      </c>
    </row>
    <row r="3900" spans="12:20" x14ac:dyDescent="0.25">
      <c r="L3900" s="75">
        <f>COUNTIF($B$2:B3900,B3900)</f>
        <v>0</v>
      </c>
      <c r="M3900" s="75">
        <f>COUNTIF($L$2:L3900,4)</f>
        <v>42</v>
      </c>
      <c r="N3900" s="76" t="str">
        <f t="shared" si="304"/>
        <v>0</v>
      </c>
      <c r="O3900" s="76" t="str">
        <f t="shared" si="300"/>
        <v/>
      </c>
      <c r="P3900" s="75" t="str">
        <f t="shared" si="301"/>
        <v/>
      </c>
      <c r="Q3900" s="77" t="str">
        <f t="shared" si="302"/>
        <v/>
      </c>
      <c r="R3900" s="77" t="str">
        <f t="shared" si="303"/>
        <v/>
      </c>
      <c r="S3900" s="77" t="str">
        <f>IF(O3900="","",IF(OR(VALUE(LEFT(O3900,2))&gt;IF(RIGHT(J3900,1)="M",7,19),AND(OR(LEFT(O3900,2)={"07","19"}),VALUE(RIGHT(O3900,2))&gt;15)),TRUE,FALSE))</f>
        <v/>
      </c>
      <c r="T3900" s="77" t="str">
        <f>IF(O3900="","",IF(OR(VALUE(LEFT(O3900,2))&gt;IF(RIGHT(J3900,1)="M",7,19),AND(OR(LEFT(O3900,2)={"07","19"}),VALUE(RIGHT(O3900,2))&gt;5)),TRUE,FALSE))</f>
        <v/>
      </c>
    </row>
    <row r="3901" spans="12:20" x14ac:dyDescent="0.25">
      <c r="L3901" s="75">
        <f>COUNTIF($B$2:B3901,B3901)</f>
        <v>0</v>
      </c>
      <c r="M3901" s="75">
        <f>COUNTIF($L$2:L3901,4)</f>
        <v>42</v>
      </c>
      <c r="N3901" s="76" t="str">
        <f t="shared" si="304"/>
        <v>0</v>
      </c>
      <c r="O3901" s="76" t="str">
        <f t="shared" si="300"/>
        <v/>
      </c>
      <c r="P3901" s="75" t="str">
        <f t="shared" si="301"/>
        <v/>
      </c>
      <c r="Q3901" s="77" t="str">
        <f t="shared" si="302"/>
        <v/>
      </c>
      <c r="R3901" s="77" t="str">
        <f t="shared" si="303"/>
        <v/>
      </c>
      <c r="S3901" s="77" t="str">
        <f>IF(O3901="","",IF(OR(VALUE(LEFT(O3901,2))&gt;IF(RIGHT(J3901,1)="M",7,19),AND(OR(LEFT(O3901,2)={"07","19"}),VALUE(RIGHT(O3901,2))&gt;15)),TRUE,FALSE))</f>
        <v/>
      </c>
      <c r="T3901" s="77" t="str">
        <f>IF(O3901="","",IF(OR(VALUE(LEFT(O3901,2))&gt;IF(RIGHT(J3901,1)="M",7,19),AND(OR(LEFT(O3901,2)={"07","19"}),VALUE(RIGHT(O3901,2))&gt;5)),TRUE,FALSE))</f>
        <v/>
      </c>
    </row>
    <row r="3902" spans="12:20" x14ac:dyDescent="0.25">
      <c r="L3902" s="75">
        <f>COUNTIF($B$2:B3902,B3902)</f>
        <v>0</v>
      </c>
      <c r="M3902" s="75">
        <f>COUNTIF($L$2:L3902,4)</f>
        <v>42</v>
      </c>
      <c r="N3902" s="76" t="str">
        <f t="shared" si="304"/>
        <v>0</v>
      </c>
      <c r="O3902" s="76" t="str">
        <f t="shared" si="300"/>
        <v/>
      </c>
      <c r="P3902" s="75" t="str">
        <f t="shared" si="301"/>
        <v/>
      </c>
      <c r="Q3902" s="77" t="str">
        <f t="shared" si="302"/>
        <v/>
      </c>
      <c r="R3902" s="77" t="str">
        <f t="shared" si="303"/>
        <v/>
      </c>
      <c r="S3902" s="77" t="str">
        <f>IF(O3902="","",IF(OR(VALUE(LEFT(O3902,2))&gt;IF(RIGHT(J3902,1)="M",7,19),AND(OR(LEFT(O3902,2)={"07","19"}),VALUE(RIGHT(O3902,2))&gt;15)),TRUE,FALSE))</f>
        <v/>
      </c>
      <c r="T3902" s="77" t="str">
        <f>IF(O3902="","",IF(OR(VALUE(LEFT(O3902,2))&gt;IF(RIGHT(J3902,1)="M",7,19),AND(OR(LEFT(O3902,2)={"07","19"}),VALUE(RIGHT(O3902,2))&gt;5)),TRUE,FALSE))</f>
        <v/>
      </c>
    </row>
    <row r="3903" spans="12:20" x14ac:dyDescent="0.25">
      <c r="L3903" s="75">
        <f>COUNTIF($B$2:B3903,B3903)</f>
        <v>0</v>
      </c>
      <c r="M3903" s="75">
        <f>COUNTIF($L$2:L3903,4)</f>
        <v>42</v>
      </c>
      <c r="N3903" s="76" t="str">
        <f t="shared" si="304"/>
        <v>0</v>
      </c>
      <c r="O3903" s="76" t="str">
        <f t="shared" si="300"/>
        <v/>
      </c>
      <c r="P3903" s="75" t="str">
        <f t="shared" si="301"/>
        <v/>
      </c>
      <c r="Q3903" s="77" t="str">
        <f t="shared" si="302"/>
        <v/>
      </c>
      <c r="R3903" s="77" t="str">
        <f t="shared" si="303"/>
        <v/>
      </c>
      <c r="S3903" s="77" t="str">
        <f>IF(O3903="","",IF(OR(VALUE(LEFT(O3903,2))&gt;IF(RIGHT(J3903,1)="M",7,19),AND(OR(LEFT(O3903,2)={"07","19"}),VALUE(RIGHT(O3903,2))&gt;15)),TRUE,FALSE))</f>
        <v/>
      </c>
      <c r="T3903" s="77" t="str">
        <f>IF(O3903="","",IF(OR(VALUE(LEFT(O3903,2))&gt;IF(RIGHT(J3903,1)="M",7,19),AND(OR(LEFT(O3903,2)={"07","19"}),VALUE(RIGHT(O3903,2))&gt;5)),TRUE,FALSE))</f>
        <v/>
      </c>
    </row>
    <row r="3904" spans="12:20" x14ac:dyDescent="0.25">
      <c r="L3904" s="75">
        <f>COUNTIF($B$2:B3904,B3904)</f>
        <v>0</v>
      </c>
      <c r="M3904" s="75">
        <f>COUNTIF($L$2:L3904,4)</f>
        <v>42</v>
      </c>
      <c r="N3904" s="76" t="str">
        <f t="shared" si="304"/>
        <v>0</v>
      </c>
      <c r="O3904" s="76" t="str">
        <f t="shared" si="300"/>
        <v/>
      </c>
      <c r="P3904" s="75" t="str">
        <f t="shared" si="301"/>
        <v/>
      </c>
      <c r="Q3904" s="77" t="str">
        <f t="shared" si="302"/>
        <v/>
      </c>
      <c r="R3904" s="77" t="str">
        <f t="shared" si="303"/>
        <v/>
      </c>
      <c r="S3904" s="77" t="str">
        <f>IF(O3904="","",IF(OR(VALUE(LEFT(O3904,2))&gt;IF(RIGHT(J3904,1)="M",7,19),AND(OR(LEFT(O3904,2)={"07","19"}),VALUE(RIGHT(O3904,2))&gt;15)),TRUE,FALSE))</f>
        <v/>
      </c>
      <c r="T3904" s="77" t="str">
        <f>IF(O3904="","",IF(OR(VALUE(LEFT(O3904,2))&gt;IF(RIGHT(J3904,1)="M",7,19),AND(OR(LEFT(O3904,2)={"07","19"}),VALUE(RIGHT(O3904,2))&gt;5)),TRUE,FALSE))</f>
        <v/>
      </c>
    </row>
    <row r="3905" spans="12:20" x14ac:dyDescent="0.25">
      <c r="L3905" s="75">
        <f>COUNTIF($B$2:B3905,B3905)</f>
        <v>0</v>
      </c>
      <c r="M3905" s="75">
        <f>COUNTIF($L$2:L3905,4)</f>
        <v>42</v>
      </c>
      <c r="N3905" s="76" t="str">
        <f t="shared" si="304"/>
        <v>0</v>
      </c>
      <c r="O3905" s="76" t="str">
        <f t="shared" si="300"/>
        <v/>
      </c>
      <c r="P3905" s="75" t="str">
        <f t="shared" si="301"/>
        <v/>
      </c>
      <c r="Q3905" s="77" t="str">
        <f t="shared" si="302"/>
        <v/>
      </c>
      <c r="R3905" s="77" t="str">
        <f t="shared" si="303"/>
        <v/>
      </c>
      <c r="S3905" s="77" t="str">
        <f>IF(O3905="","",IF(OR(VALUE(LEFT(O3905,2))&gt;IF(RIGHT(J3905,1)="M",7,19),AND(OR(LEFT(O3905,2)={"07","19"}),VALUE(RIGHT(O3905,2))&gt;15)),TRUE,FALSE))</f>
        <v/>
      </c>
      <c r="T3905" s="77" t="str">
        <f>IF(O3905="","",IF(OR(VALUE(LEFT(O3905,2))&gt;IF(RIGHT(J3905,1)="M",7,19),AND(OR(LEFT(O3905,2)={"07","19"}),VALUE(RIGHT(O3905,2))&gt;5)),TRUE,FALSE))</f>
        <v/>
      </c>
    </row>
    <row r="3906" spans="12:20" x14ac:dyDescent="0.25">
      <c r="L3906" s="75">
        <f>COUNTIF($B$2:B3906,B3906)</f>
        <v>0</v>
      </c>
      <c r="M3906" s="75">
        <f>COUNTIF($L$2:L3906,4)</f>
        <v>42</v>
      </c>
      <c r="N3906" s="76" t="str">
        <f t="shared" si="304"/>
        <v>0</v>
      </c>
      <c r="O3906" s="76" t="str">
        <f t="shared" ref="O3906:O3969" si="305">TRIM(SUBSTITUTE(SUBSTITUTE(D3906,"+",""),"_",""))</f>
        <v/>
      </c>
      <c r="P3906" s="75" t="str">
        <f t="shared" ref="P3906:P3969" si="306">TRIM(SUBSTITUTE(SUBSTITUTE(E3906,"+",""),"_",""))</f>
        <v/>
      </c>
      <c r="Q3906" s="77" t="str">
        <f t="shared" ref="Q3906:Q3969" si="307">IFERROR(IF(RIGHT(P3906,2)&lt;RIGHT(O3906,2),IF(P3906&lt;O3906,P3906+2360-O3906,P3906-40-O3906),IF(P3906&lt;O3906,P3906+2400-O3906,P3906-O3906)),"")</f>
        <v/>
      </c>
      <c r="R3906" s="77" t="str">
        <f t="shared" ref="R3906:R3969" si="308">IFERROR(ROUNDDOWN(Q3906/100,0),"")</f>
        <v/>
      </c>
      <c r="S3906" s="77" t="str">
        <f>IF(O3906="","",IF(OR(VALUE(LEFT(O3906,2))&gt;IF(RIGHT(J3906,1)="M",7,19),AND(OR(LEFT(O3906,2)={"07","19"}),VALUE(RIGHT(O3906,2))&gt;15)),TRUE,FALSE))</f>
        <v/>
      </c>
      <c r="T3906" s="77" t="str">
        <f>IF(O3906="","",IF(OR(VALUE(LEFT(O3906,2))&gt;IF(RIGHT(J3906,1)="M",7,19),AND(OR(LEFT(O3906,2)={"07","19"}),VALUE(RIGHT(O3906,2))&gt;5)),TRUE,FALSE))</f>
        <v/>
      </c>
    </row>
    <row r="3907" spans="12:20" x14ac:dyDescent="0.25">
      <c r="L3907" s="75">
        <f>COUNTIF($B$2:B3907,B3907)</f>
        <v>0</v>
      </c>
      <c r="M3907" s="75">
        <f>COUNTIF($L$2:L3907,4)</f>
        <v>42</v>
      </c>
      <c r="N3907" s="76" t="str">
        <f t="shared" ref="N3907:N3970" si="309">A3907&amp;DAY(C3907)</f>
        <v>0</v>
      </c>
      <c r="O3907" s="76" t="str">
        <f t="shared" si="305"/>
        <v/>
      </c>
      <c r="P3907" s="75" t="str">
        <f t="shared" si="306"/>
        <v/>
      </c>
      <c r="Q3907" s="77" t="str">
        <f t="shared" si="307"/>
        <v/>
      </c>
      <c r="R3907" s="77" t="str">
        <f t="shared" si="308"/>
        <v/>
      </c>
      <c r="S3907" s="77" t="str">
        <f>IF(O3907="","",IF(OR(VALUE(LEFT(O3907,2))&gt;IF(RIGHT(J3907,1)="M",7,19),AND(OR(LEFT(O3907,2)={"07","19"}),VALUE(RIGHT(O3907,2))&gt;15)),TRUE,FALSE))</f>
        <v/>
      </c>
      <c r="T3907" s="77" t="str">
        <f>IF(O3907="","",IF(OR(VALUE(LEFT(O3907,2))&gt;IF(RIGHT(J3907,1)="M",7,19),AND(OR(LEFT(O3907,2)={"07","19"}),VALUE(RIGHT(O3907,2))&gt;5)),TRUE,FALSE))</f>
        <v/>
      </c>
    </row>
    <row r="3908" spans="12:20" x14ac:dyDescent="0.25">
      <c r="L3908" s="75">
        <f>COUNTIF($B$2:B3908,B3908)</f>
        <v>0</v>
      </c>
      <c r="M3908" s="75">
        <f>COUNTIF($L$2:L3908,4)</f>
        <v>42</v>
      </c>
      <c r="N3908" s="76" t="str">
        <f t="shared" si="309"/>
        <v>0</v>
      </c>
      <c r="O3908" s="76" t="str">
        <f t="shared" si="305"/>
        <v/>
      </c>
      <c r="P3908" s="75" t="str">
        <f t="shared" si="306"/>
        <v/>
      </c>
      <c r="Q3908" s="77" t="str">
        <f t="shared" si="307"/>
        <v/>
      </c>
      <c r="R3908" s="77" t="str">
        <f t="shared" si="308"/>
        <v/>
      </c>
      <c r="S3908" s="77" t="str">
        <f>IF(O3908="","",IF(OR(VALUE(LEFT(O3908,2))&gt;IF(RIGHT(J3908,1)="M",7,19),AND(OR(LEFT(O3908,2)={"07","19"}),VALUE(RIGHT(O3908,2))&gt;15)),TRUE,FALSE))</f>
        <v/>
      </c>
      <c r="T3908" s="77" t="str">
        <f>IF(O3908="","",IF(OR(VALUE(LEFT(O3908,2))&gt;IF(RIGHT(J3908,1)="M",7,19),AND(OR(LEFT(O3908,2)={"07","19"}),VALUE(RIGHT(O3908,2))&gt;5)),TRUE,FALSE))</f>
        <v/>
      </c>
    </row>
    <row r="3909" spans="12:20" x14ac:dyDescent="0.25">
      <c r="L3909" s="75">
        <f>COUNTIF($B$2:B3909,B3909)</f>
        <v>0</v>
      </c>
      <c r="M3909" s="75">
        <f>COUNTIF($L$2:L3909,4)</f>
        <v>42</v>
      </c>
      <c r="N3909" s="76" t="str">
        <f t="shared" si="309"/>
        <v>0</v>
      </c>
      <c r="O3909" s="76" t="str">
        <f t="shared" si="305"/>
        <v/>
      </c>
      <c r="P3909" s="75" t="str">
        <f t="shared" si="306"/>
        <v/>
      </c>
      <c r="Q3909" s="77" t="str">
        <f t="shared" si="307"/>
        <v/>
      </c>
      <c r="R3909" s="77" t="str">
        <f t="shared" si="308"/>
        <v/>
      </c>
      <c r="S3909" s="77" t="str">
        <f>IF(O3909="","",IF(OR(VALUE(LEFT(O3909,2))&gt;IF(RIGHT(J3909,1)="M",7,19),AND(OR(LEFT(O3909,2)={"07","19"}),VALUE(RIGHT(O3909,2))&gt;15)),TRUE,FALSE))</f>
        <v/>
      </c>
      <c r="T3909" s="77" t="str">
        <f>IF(O3909="","",IF(OR(VALUE(LEFT(O3909,2))&gt;IF(RIGHT(J3909,1)="M",7,19),AND(OR(LEFT(O3909,2)={"07","19"}),VALUE(RIGHT(O3909,2))&gt;5)),TRUE,FALSE))</f>
        <v/>
      </c>
    </row>
    <row r="3910" spans="12:20" x14ac:dyDescent="0.25">
      <c r="L3910" s="75">
        <f>COUNTIF($B$2:B3910,B3910)</f>
        <v>0</v>
      </c>
      <c r="M3910" s="75">
        <f>COUNTIF($L$2:L3910,4)</f>
        <v>42</v>
      </c>
      <c r="N3910" s="76" t="str">
        <f t="shared" si="309"/>
        <v>0</v>
      </c>
      <c r="O3910" s="76" t="str">
        <f t="shared" si="305"/>
        <v/>
      </c>
      <c r="P3910" s="75" t="str">
        <f t="shared" si="306"/>
        <v/>
      </c>
      <c r="Q3910" s="77" t="str">
        <f t="shared" si="307"/>
        <v/>
      </c>
      <c r="R3910" s="77" t="str">
        <f t="shared" si="308"/>
        <v/>
      </c>
      <c r="S3910" s="77" t="str">
        <f>IF(O3910="","",IF(OR(VALUE(LEFT(O3910,2))&gt;IF(RIGHT(J3910,1)="M",7,19),AND(OR(LEFT(O3910,2)={"07","19"}),VALUE(RIGHT(O3910,2))&gt;15)),TRUE,FALSE))</f>
        <v/>
      </c>
      <c r="T3910" s="77" t="str">
        <f>IF(O3910="","",IF(OR(VALUE(LEFT(O3910,2))&gt;IF(RIGHT(J3910,1)="M",7,19),AND(OR(LEFT(O3910,2)={"07","19"}),VALUE(RIGHT(O3910,2))&gt;5)),TRUE,FALSE))</f>
        <v/>
      </c>
    </row>
    <row r="3911" spans="12:20" x14ac:dyDescent="0.25">
      <c r="L3911" s="75">
        <f>COUNTIF($B$2:B3911,B3911)</f>
        <v>0</v>
      </c>
      <c r="M3911" s="75">
        <f>COUNTIF($L$2:L3911,4)</f>
        <v>42</v>
      </c>
      <c r="N3911" s="76" t="str">
        <f t="shared" si="309"/>
        <v>0</v>
      </c>
      <c r="O3911" s="76" t="str">
        <f t="shared" si="305"/>
        <v/>
      </c>
      <c r="P3911" s="75" t="str">
        <f t="shared" si="306"/>
        <v/>
      </c>
      <c r="Q3911" s="77" t="str">
        <f t="shared" si="307"/>
        <v/>
      </c>
      <c r="R3911" s="77" t="str">
        <f t="shared" si="308"/>
        <v/>
      </c>
      <c r="S3911" s="77" t="str">
        <f>IF(O3911="","",IF(OR(VALUE(LEFT(O3911,2))&gt;IF(RIGHT(J3911,1)="M",7,19),AND(OR(LEFT(O3911,2)={"07","19"}),VALUE(RIGHT(O3911,2))&gt;15)),TRUE,FALSE))</f>
        <v/>
      </c>
      <c r="T3911" s="77" t="str">
        <f>IF(O3911="","",IF(OR(VALUE(LEFT(O3911,2))&gt;IF(RIGHT(J3911,1)="M",7,19),AND(OR(LEFT(O3911,2)={"07","19"}),VALUE(RIGHT(O3911,2))&gt;5)),TRUE,FALSE))</f>
        <v/>
      </c>
    </row>
    <row r="3912" spans="12:20" x14ac:dyDescent="0.25">
      <c r="L3912" s="75">
        <f>COUNTIF($B$2:B3912,B3912)</f>
        <v>0</v>
      </c>
      <c r="M3912" s="75">
        <f>COUNTIF($L$2:L3912,4)</f>
        <v>42</v>
      </c>
      <c r="N3912" s="76" t="str">
        <f t="shared" si="309"/>
        <v>0</v>
      </c>
      <c r="O3912" s="76" t="str">
        <f t="shared" si="305"/>
        <v/>
      </c>
      <c r="P3912" s="75" t="str">
        <f t="shared" si="306"/>
        <v/>
      </c>
      <c r="Q3912" s="77" t="str">
        <f t="shared" si="307"/>
        <v/>
      </c>
      <c r="R3912" s="77" t="str">
        <f t="shared" si="308"/>
        <v/>
      </c>
      <c r="S3912" s="77" t="str">
        <f>IF(O3912="","",IF(OR(VALUE(LEFT(O3912,2))&gt;IF(RIGHT(J3912,1)="M",7,19),AND(OR(LEFT(O3912,2)={"07","19"}),VALUE(RIGHT(O3912,2))&gt;15)),TRUE,FALSE))</f>
        <v/>
      </c>
      <c r="T3912" s="77" t="str">
        <f>IF(O3912="","",IF(OR(VALUE(LEFT(O3912,2))&gt;IF(RIGHT(J3912,1)="M",7,19),AND(OR(LEFT(O3912,2)={"07","19"}),VALUE(RIGHT(O3912,2))&gt;5)),TRUE,FALSE))</f>
        <v/>
      </c>
    </row>
    <row r="3913" spans="12:20" x14ac:dyDescent="0.25">
      <c r="L3913" s="75">
        <f>COUNTIF($B$2:B3913,B3913)</f>
        <v>0</v>
      </c>
      <c r="M3913" s="75">
        <f>COUNTIF($L$2:L3913,4)</f>
        <v>42</v>
      </c>
      <c r="N3913" s="76" t="str">
        <f t="shared" si="309"/>
        <v>0</v>
      </c>
      <c r="O3913" s="76" t="str">
        <f t="shared" si="305"/>
        <v/>
      </c>
      <c r="P3913" s="75" t="str">
        <f t="shared" si="306"/>
        <v/>
      </c>
      <c r="Q3913" s="77" t="str">
        <f t="shared" si="307"/>
        <v/>
      </c>
      <c r="R3913" s="77" t="str">
        <f t="shared" si="308"/>
        <v/>
      </c>
      <c r="S3913" s="77" t="str">
        <f>IF(O3913="","",IF(OR(VALUE(LEFT(O3913,2))&gt;IF(RIGHT(J3913,1)="M",7,19),AND(OR(LEFT(O3913,2)={"07","19"}),VALUE(RIGHT(O3913,2))&gt;15)),TRUE,FALSE))</f>
        <v/>
      </c>
      <c r="T3913" s="77" t="str">
        <f>IF(O3913="","",IF(OR(VALUE(LEFT(O3913,2))&gt;IF(RIGHT(J3913,1)="M",7,19),AND(OR(LEFT(O3913,2)={"07","19"}),VALUE(RIGHT(O3913,2))&gt;5)),TRUE,FALSE))</f>
        <v/>
      </c>
    </row>
    <row r="3914" spans="12:20" x14ac:dyDescent="0.25">
      <c r="L3914" s="75">
        <f>COUNTIF($B$2:B3914,B3914)</f>
        <v>0</v>
      </c>
      <c r="M3914" s="75">
        <f>COUNTIF($L$2:L3914,4)</f>
        <v>42</v>
      </c>
      <c r="N3914" s="76" t="str">
        <f t="shared" si="309"/>
        <v>0</v>
      </c>
      <c r="O3914" s="76" t="str">
        <f t="shared" si="305"/>
        <v/>
      </c>
      <c r="P3914" s="75" t="str">
        <f t="shared" si="306"/>
        <v/>
      </c>
      <c r="Q3914" s="77" t="str">
        <f t="shared" si="307"/>
        <v/>
      </c>
      <c r="R3914" s="77" t="str">
        <f t="shared" si="308"/>
        <v/>
      </c>
      <c r="S3914" s="77" t="str">
        <f>IF(O3914="","",IF(OR(VALUE(LEFT(O3914,2))&gt;IF(RIGHT(J3914,1)="M",7,19),AND(OR(LEFT(O3914,2)={"07","19"}),VALUE(RIGHT(O3914,2))&gt;15)),TRUE,FALSE))</f>
        <v/>
      </c>
      <c r="T3914" s="77" t="str">
        <f>IF(O3914="","",IF(OR(VALUE(LEFT(O3914,2))&gt;IF(RIGHT(J3914,1)="M",7,19),AND(OR(LEFT(O3914,2)={"07","19"}),VALUE(RIGHT(O3914,2))&gt;5)),TRUE,FALSE))</f>
        <v/>
      </c>
    </row>
    <row r="3915" spans="12:20" x14ac:dyDescent="0.25">
      <c r="L3915" s="75">
        <f>COUNTIF($B$2:B3915,B3915)</f>
        <v>0</v>
      </c>
      <c r="M3915" s="75">
        <f>COUNTIF($L$2:L3915,4)</f>
        <v>42</v>
      </c>
      <c r="N3915" s="76" t="str">
        <f t="shared" si="309"/>
        <v>0</v>
      </c>
      <c r="O3915" s="76" t="str">
        <f t="shared" si="305"/>
        <v/>
      </c>
      <c r="P3915" s="75" t="str">
        <f t="shared" si="306"/>
        <v/>
      </c>
      <c r="Q3915" s="77" t="str">
        <f t="shared" si="307"/>
        <v/>
      </c>
      <c r="R3915" s="77" t="str">
        <f t="shared" si="308"/>
        <v/>
      </c>
      <c r="S3915" s="77" t="str">
        <f>IF(O3915="","",IF(OR(VALUE(LEFT(O3915,2))&gt;IF(RIGHT(J3915,1)="M",7,19),AND(OR(LEFT(O3915,2)={"07","19"}),VALUE(RIGHT(O3915,2))&gt;15)),TRUE,FALSE))</f>
        <v/>
      </c>
      <c r="T3915" s="77" t="str">
        <f>IF(O3915="","",IF(OR(VALUE(LEFT(O3915,2))&gt;IF(RIGHT(J3915,1)="M",7,19),AND(OR(LEFT(O3915,2)={"07","19"}),VALUE(RIGHT(O3915,2))&gt;5)),TRUE,FALSE))</f>
        <v/>
      </c>
    </row>
    <row r="3916" spans="12:20" x14ac:dyDescent="0.25">
      <c r="L3916" s="75">
        <f>COUNTIF($B$2:B3916,B3916)</f>
        <v>0</v>
      </c>
      <c r="M3916" s="75">
        <f>COUNTIF($L$2:L3916,4)</f>
        <v>42</v>
      </c>
      <c r="N3916" s="76" t="str">
        <f t="shared" si="309"/>
        <v>0</v>
      </c>
      <c r="O3916" s="76" t="str">
        <f t="shared" si="305"/>
        <v/>
      </c>
      <c r="P3916" s="75" t="str">
        <f t="shared" si="306"/>
        <v/>
      </c>
      <c r="Q3916" s="77" t="str">
        <f t="shared" si="307"/>
        <v/>
      </c>
      <c r="R3916" s="77" t="str">
        <f t="shared" si="308"/>
        <v/>
      </c>
      <c r="S3916" s="77" t="str">
        <f>IF(O3916="","",IF(OR(VALUE(LEFT(O3916,2))&gt;IF(RIGHT(J3916,1)="M",7,19),AND(OR(LEFT(O3916,2)={"07","19"}),VALUE(RIGHT(O3916,2))&gt;15)),TRUE,FALSE))</f>
        <v/>
      </c>
      <c r="T3916" s="77" t="str">
        <f>IF(O3916="","",IF(OR(VALUE(LEFT(O3916,2))&gt;IF(RIGHT(J3916,1)="M",7,19),AND(OR(LEFT(O3916,2)={"07","19"}),VALUE(RIGHT(O3916,2))&gt;5)),TRUE,FALSE))</f>
        <v/>
      </c>
    </row>
    <row r="3917" spans="12:20" x14ac:dyDescent="0.25">
      <c r="L3917" s="75">
        <f>COUNTIF($B$2:B3917,B3917)</f>
        <v>0</v>
      </c>
      <c r="M3917" s="75">
        <f>COUNTIF($L$2:L3917,4)</f>
        <v>42</v>
      </c>
      <c r="N3917" s="76" t="str">
        <f t="shared" si="309"/>
        <v>0</v>
      </c>
      <c r="O3917" s="76" t="str">
        <f t="shared" si="305"/>
        <v/>
      </c>
      <c r="P3917" s="75" t="str">
        <f t="shared" si="306"/>
        <v/>
      </c>
      <c r="Q3917" s="77" t="str">
        <f t="shared" si="307"/>
        <v/>
      </c>
      <c r="R3917" s="77" t="str">
        <f t="shared" si="308"/>
        <v/>
      </c>
      <c r="S3917" s="77" t="str">
        <f>IF(O3917="","",IF(OR(VALUE(LEFT(O3917,2))&gt;IF(RIGHT(J3917,1)="M",7,19),AND(OR(LEFT(O3917,2)={"07","19"}),VALUE(RIGHT(O3917,2))&gt;15)),TRUE,FALSE))</f>
        <v/>
      </c>
      <c r="T3917" s="77" t="str">
        <f>IF(O3917="","",IF(OR(VALUE(LEFT(O3917,2))&gt;IF(RIGHT(J3917,1)="M",7,19),AND(OR(LEFT(O3917,2)={"07","19"}),VALUE(RIGHT(O3917,2))&gt;5)),TRUE,FALSE))</f>
        <v/>
      </c>
    </row>
    <row r="3918" spans="12:20" x14ac:dyDescent="0.25">
      <c r="L3918" s="75">
        <f>COUNTIF($B$2:B3918,B3918)</f>
        <v>0</v>
      </c>
      <c r="M3918" s="75">
        <f>COUNTIF($L$2:L3918,4)</f>
        <v>42</v>
      </c>
      <c r="N3918" s="76" t="str">
        <f t="shared" si="309"/>
        <v>0</v>
      </c>
      <c r="O3918" s="76" t="str">
        <f t="shared" si="305"/>
        <v/>
      </c>
      <c r="P3918" s="75" t="str">
        <f t="shared" si="306"/>
        <v/>
      </c>
      <c r="Q3918" s="77" t="str">
        <f t="shared" si="307"/>
        <v/>
      </c>
      <c r="R3918" s="77" t="str">
        <f t="shared" si="308"/>
        <v/>
      </c>
      <c r="S3918" s="77" t="str">
        <f>IF(O3918="","",IF(OR(VALUE(LEFT(O3918,2))&gt;IF(RIGHT(J3918,1)="M",7,19),AND(OR(LEFT(O3918,2)={"07","19"}),VALUE(RIGHT(O3918,2))&gt;15)),TRUE,FALSE))</f>
        <v/>
      </c>
      <c r="T3918" s="77" t="str">
        <f>IF(O3918="","",IF(OR(VALUE(LEFT(O3918,2))&gt;IF(RIGHT(J3918,1)="M",7,19),AND(OR(LEFT(O3918,2)={"07","19"}),VALUE(RIGHT(O3918,2))&gt;5)),TRUE,FALSE))</f>
        <v/>
      </c>
    </row>
    <row r="3919" spans="12:20" x14ac:dyDescent="0.25">
      <c r="L3919" s="75">
        <f>COUNTIF($B$2:B3919,B3919)</f>
        <v>0</v>
      </c>
      <c r="M3919" s="75">
        <f>COUNTIF($L$2:L3919,4)</f>
        <v>42</v>
      </c>
      <c r="N3919" s="76" t="str">
        <f t="shared" si="309"/>
        <v>0</v>
      </c>
      <c r="O3919" s="76" t="str">
        <f t="shared" si="305"/>
        <v/>
      </c>
      <c r="P3919" s="75" t="str">
        <f t="shared" si="306"/>
        <v/>
      </c>
      <c r="Q3919" s="77" t="str">
        <f t="shared" si="307"/>
        <v/>
      </c>
      <c r="R3919" s="77" t="str">
        <f t="shared" si="308"/>
        <v/>
      </c>
      <c r="S3919" s="77" t="str">
        <f>IF(O3919="","",IF(OR(VALUE(LEFT(O3919,2))&gt;IF(RIGHT(J3919,1)="M",7,19),AND(OR(LEFT(O3919,2)={"07","19"}),VALUE(RIGHT(O3919,2))&gt;15)),TRUE,FALSE))</f>
        <v/>
      </c>
      <c r="T3919" s="77" t="str">
        <f>IF(O3919="","",IF(OR(VALUE(LEFT(O3919,2))&gt;IF(RIGHT(J3919,1)="M",7,19),AND(OR(LEFT(O3919,2)={"07","19"}),VALUE(RIGHT(O3919,2))&gt;5)),TRUE,FALSE))</f>
        <v/>
      </c>
    </row>
    <row r="3920" spans="12:20" x14ac:dyDescent="0.25">
      <c r="L3920" s="75">
        <f>COUNTIF($B$2:B3920,B3920)</f>
        <v>0</v>
      </c>
      <c r="M3920" s="75">
        <f>COUNTIF($L$2:L3920,4)</f>
        <v>42</v>
      </c>
      <c r="N3920" s="76" t="str">
        <f t="shared" si="309"/>
        <v>0</v>
      </c>
      <c r="O3920" s="76" t="str">
        <f t="shared" si="305"/>
        <v/>
      </c>
      <c r="P3920" s="75" t="str">
        <f t="shared" si="306"/>
        <v/>
      </c>
      <c r="Q3920" s="77" t="str">
        <f t="shared" si="307"/>
        <v/>
      </c>
      <c r="R3920" s="77" t="str">
        <f t="shared" si="308"/>
        <v/>
      </c>
      <c r="S3920" s="77" t="str">
        <f>IF(O3920="","",IF(OR(VALUE(LEFT(O3920,2))&gt;IF(RIGHT(J3920,1)="M",7,19),AND(OR(LEFT(O3920,2)={"07","19"}),VALUE(RIGHT(O3920,2))&gt;15)),TRUE,FALSE))</f>
        <v/>
      </c>
      <c r="T3920" s="77" t="str">
        <f>IF(O3920="","",IF(OR(VALUE(LEFT(O3920,2))&gt;IF(RIGHT(J3920,1)="M",7,19),AND(OR(LEFT(O3920,2)={"07","19"}),VALUE(RIGHT(O3920,2))&gt;5)),TRUE,FALSE))</f>
        <v/>
      </c>
    </row>
    <row r="3921" spans="12:20" x14ac:dyDescent="0.25">
      <c r="L3921" s="75">
        <f>COUNTIF($B$2:B3921,B3921)</f>
        <v>0</v>
      </c>
      <c r="M3921" s="75">
        <f>COUNTIF($L$2:L3921,4)</f>
        <v>42</v>
      </c>
      <c r="N3921" s="76" t="str">
        <f t="shared" si="309"/>
        <v>0</v>
      </c>
      <c r="O3921" s="76" t="str">
        <f t="shared" si="305"/>
        <v/>
      </c>
      <c r="P3921" s="75" t="str">
        <f t="shared" si="306"/>
        <v/>
      </c>
      <c r="Q3921" s="77" t="str">
        <f t="shared" si="307"/>
        <v/>
      </c>
      <c r="R3921" s="77" t="str">
        <f t="shared" si="308"/>
        <v/>
      </c>
      <c r="S3921" s="77" t="str">
        <f>IF(O3921="","",IF(OR(VALUE(LEFT(O3921,2))&gt;IF(RIGHT(J3921,1)="M",7,19),AND(OR(LEFT(O3921,2)={"07","19"}),VALUE(RIGHT(O3921,2))&gt;15)),TRUE,FALSE))</f>
        <v/>
      </c>
      <c r="T3921" s="77" t="str">
        <f>IF(O3921="","",IF(OR(VALUE(LEFT(O3921,2))&gt;IF(RIGHT(J3921,1)="M",7,19),AND(OR(LEFT(O3921,2)={"07","19"}),VALUE(RIGHT(O3921,2))&gt;5)),TRUE,FALSE))</f>
        <v/>
      </c>
    </row>
    <row r="3922" spans="12:20" x14ac:dyDescent="0.25">
      <c r="L3922" s="75">
        <f>COUNTIF($B$2:B3922,B3922)</f>
        <v>0</v>
      </c>
      <c r="M3922" s="75">
        <f>COUNTIF($L$2:L3922,4)</f>
        <v>42</v>
      </c>
      <c r="N3922" s="76" t="str">
        <f t="shared" si="309"/>
        <v>0</v>
      </c>
      <c r="O3922" s="76" t="str">
        <f t="shared" si="305"/>
        <v/>
      </c>
      <c r="P3922" s="75" t="str">
        <f t="shared" si="306"/>
        <v/>
      </c>
      <c r="Q3922" s="77" t="str">
        <f t="shared" si="307"/>
        <v/>
      </c>
      <c r="R3922" s="77" t="str">
        <f t="shared" si="308"/>
        <v/>
      </c>
      <c r="S3922" s="77" t="str">
        <f>IF(O3922="","",IF(OR(VALUE(LEFT(O3922,2))&gt;IF(RIGHT(J3922,1)="M",7,19),AND(OR(LEFT(O3922,2)={"07","19"}),VALUE(RIGHT(O3922,2))&gt;15)),TRUE,FALSE))</f>
        <v/>
      </c>
      <c r="T3922" s="77" t="str">
        <f>IF(O3922="","",IF(OR(VALUE(LEFT(O3922,2))&gt;IF(RIGHT(J3922,1)="M",7,19),AND(OR(LEFT(O3922,2)={"07","19"}),VALUE(RIGHT(O3922,2))&gt;5)),TRUE,FALSE))</f>
        <v/>
      </c>
    </row>
    <row r="3923" spans="12:20" x14ac:dyDescent="0.25">
      <c r="L3923" s="75">
        <f>COUNTIF($B$2:B3923,B3923)</f>
        <v>0</v>
      </c>
      <c r="M3923" s="75">
        <f>COUNTIF($L$2:L3923,4)</f>
        <v>42</v>
      </c>
      <c r="N3923" s="76" t="str">
        <f t="shared" si="309"/>
        <v>0</v>
      </c>
      <c r="O3923" s="76" t="str">
        <f t="shared" si="305"/>
        <v/>
      </c>
      <c r="P3923" s="75" t="str">
        <f t="shared" si="306"/>
        <v/>
      </c>
      <c r="Q3923" s="77" t="str">
        <f t="shared" si="307"/>
        <v/>
      </c>
      <c r="R3923" s="77" t="str">
        <f t="shared" si="308"/>
        <v/>
      </c>
      <c r="S3923" s="77" t="str">
        <f>IF(O3923="","",IF(OR(VALUE(LEFT(O3923,2))&gt;IF(RIGHT(J3923,1)="M",7,19),AND(OR(LEFT(O3923,2)={"07","19"}),VALUE(RIGHT(O3923,2))&gt;15)),TRUE,FALSE))</f>
        <v/>
      </c>
      <c r="T3923" s="77" t="str">
        <f>IF(O3923="","",IF(OR(VALUE(LEFT(O3923,2))&gt;IF(RIGHT(J3923,1)="M",7,19),AND(OR(LEFT(O3923,2)={"07","19"}),VALUE(RIGHT(O3923,2))&gt;5)),TRUE,FALSE))</f>
        <v/>
      </c>
    </row>
    <row r="3924" spans="12:20" x14ac:dyDescent="0.25">
      <c r="L3924" s="75">
        <f>COUNTIF($B$2:B3924,B3924)</f>
        <v>0</v>
      </c>
      <c r="M3924" s="75">
        <f>COUNTIF($L$2:L3924,4)</f>
        <v>42</v>
      </c>
      <c r="N3924" s="76" t="str">
        <f t="shared" si="309"/>
        <v>0</v>
      </c>
      <c r="O3924" s="76" t="str">
        <f t="shared" si="305"/>
        <v/>
      </c>
      <c r="P3924" s="75" t="str">
        <f t="shared" si="306"/>
        <v/>
      </c>
      <c r="Q3924" s="77" t="str">
        <f t="shared" si="307"/>
        <v/>
      </c>
      <c r="R3924" s="77" t="str">
        <f t="shared" si="308"/>
        <v/>
      </c>
      <c r="S3924" s="77" t="str">
        <f>IF(O3924="","",IF(OR(VALUE(LEFT(O3924,2))&gt;IF(RIGHT(J3924,1)="M",7,19),AND(OR(LEFT(O3924,2)={"07","19"}),VALUE(RIGHT(O3924,2))&gt;15)),TRUE,FALSE))</f>
        <v/>
      </c>
      <c r="T3924" s="77" t="str">
        <f>IF(O3924="","",IF(OR(VALUE(LEFT(O3924,2))&gt;IF(RIGHT(J3924,1)="M",7,19),AND(OR(LEFT(O3924,2)={"07","19"}),VALUE(RIGHT(O3924,2))&gt;5)),TRUE,FALSE))</f>
        <v/>
      </c>
    </row>
    <row r="3925" spans="12:20" x14ac:dyDescent="0.25">
      <c r="L3925" s="75">
        <f>COUNTIF($B$2:B3925,B3925)</f>
        <v>0</v>
      </c>
      <c r="M3925" s="75">
        <f>COUNTIF($L$2:L3925,4)</f>
        <v>42</v>
      </c>
      <c r="N3925" s="76" t="str">
        <f t="shared" si="309"/>
        <v>0</v>
      </c>
      <c r="O3925" s="76" t="str">
        <f t="shared" si="305"/>
        <v/>
      </c>
      <c r="P3925" s="75" t="str">
        <f t="shared" si="306"/>
        <v/>
      </c>
      <c r="Q3925" s="77" t="str">
        <f t="shared" si="307"/>
        <v/>
      </c>
      <c r="R3925" s="77" t="str">
        <f t="shared" si="308"/>
        <v/>
      </c>
      <c r="S3925" s="77" t="str">
        <f>IF(O3925="","",IF(OR(VALUE(LEFT(O3925,2))&gt;IF(RIGHT(J3925,1)="M",7,19),AND(OR(LEFT(O3925,2)={"07","19"}),VALUE(RIGHT(O3925,2))&gt;15)),TRUE,FALSE))</f>
        <v/>
      </c>
      <c r="T3925" s="77" t="str">
        <f>IF(O3925="","",IF(OR(VALUE(LEFT(O3925,2))&gt;IF(RIGHT(J3925,1)="M",7,19),AND(OR(LEFT(O3925,2)={"07","19"}),VALUE(RIGHT(O3925,2))&gt;5)),TRUE,FALSE))</f>
        <v/>
      </c>
    </row>
    <row r="3926" spans="12:20" x14ac:dyDescent="0.25">
      <c r="L3926" s="75">
        <f>COUNTIF($B$2:B3926,B3926)</f>
        <v>0</v>
      </c>
      <c r="M3926" s="75">
        <f>COUNTIF($L$2:L3926,4)</f>
        <v>42</v>
      </c>
      <c r="N3926" s="76" t="str">
        <f t="shared" si="309"/>
        <v>0</v>
      </c>
      <c r="O3926" s="76" t="str">
        <f t="shared" si="305"/>
        <v/>
      </c>
      <c r="P3926" s="75" t="str">
        <f t="shared" si="306"/>
        <v/>
      </c>
      <c r="Q3926" s="77" t="str">
        <f t="shared" si="307"/>
        <v/>
      </c>
      <c r="R3926" s="77" t="str">
        <f t="shared" si="308"/>
        <v/>
      </c>
      <c r="S3926" s="77" t="str">
        <f>IF(O3926="","",IF(OR(VALUE(LEFT(O3926,2))&gt;IF(RIGHT(J3926,1)="M",7,19),AND(OR(LEFT(O3926,2)={"07","19"}),VALUE(RIGHT(O3926,2))&gt;15)),TRUE,FALSE))</f>
        <v/>
      </c>
      <c r="T3926" s="77" t="str">
        <f>IF(O3926="","",IF(OR(VALUE(LEFT(O3926,2))&gt;IF(RIGHT(J3926,1)="M",7,19),AND(OR(LEFT(O3926,2)={"07","19"}),VALUE(RIGHT(O3926,2))&gt;5)),TRUE,FALSE))</f>
        <v/>
      </c>
    </row>
    <row r="3927" spans="12:20" x14ac:dyDescent="0.25">
      <c r="L3927" s="75">
        <f>COUNTIF($B$2:B3927,B3927)</f>
        <v>0</v>
      </c>
      <c r="M3927" s="75">
        <f>COUNTIF($L$2:L3927,4)</f>
        <v>42</v>
      </c>
      <c r="N3927" s="76" t="str">
        <f t="shared" si="309"/>
        <v>0</v>
      </c>
      <c r="O3927" s="76" t="str">
        <f t="shared" si="305"/>
        <v/>
      </c>
      <c r="P3927" s="75" t="str">
        <f t="shared" si="306"/>
        <v/>
      </c>
      <c r="Q3927" s="77" t="str">
        <f t="shared" si="307"/>
        <v/>
      </c>
      <c r="R3927" s="77" t="str">
        <f t="shared" si="308"/>
        <v/>
      </c>
      <c r="S3927" s="77" t="str">
        <f>IF(O3927="","",IF(OR(VALUE(LEFT(O3927,2))&gt;IF(RIGHT(J3927,1)="M",7,19),AND(OR(LEFT(O3927,2)={"07","19"}),VALUE(RIGHT(O3927,2))&gt;15)),TRUE,FALSE))</f>
        <v/>
      </c>
      <c r="T3927" s="77" t="str">
        <f>IF(O3927="","",IF(OR(VALUE(LEFT(O3927,2))&gt;IF(RIGHT(J3927,1)="M",7,19),AND(OR(LEFT(O3927,2)={"07","19"}),VALUE(RIGHT(O3927,2))&gt;5)),TRUE,FALSE))</f>
        <v/>
      </c>
    </row>
    <row r="3928" spans="12:20" x14ac:dyDescent="0.25">
      <c r="L3928" s="75">
        <f>COUNTIF($B$2:B3928,B3928)</f>
        <v>0</v>
      </c>
      <c r="M3928" s="75">
        <f>COUNTIF($L$2:L3928,4)</f>
        <v>42</v>
      </c>
      <c r="N3928" s="76" t="str">
        <f t="shared" si="309"/>
        <v>0</v>
      </c>
      <c r="O3928" s="76" t="str">
        <f t="shared" si="305"/>
        <v/>
      </c>
      <c r="P3928" s="75" t="str">
        <f t="shared" si="306"/>
        <v/>
      </c>
      <c r="Q3928" s="77" t="str">
        <f t="shared" si="307"/>
        <v/>
      </c>
      <c r="R3928" s="77" t="str">
        <f t="shared" si="308"/>
        <v/>
      </c>
      <c r="S3928" s="77" t="str">
        <f>IF(O3928="","",IF(OR(VALUE(LEFT(O3928,2))&gt;IF(RIGHT(J3928,1)="M",7,19),AND(OR(LEFT(O3928,2)={"07","19"}),VALUE(RIGHT(O3928,2))&gt;15)),TRUE,FALSE))</f>
        <v/>
      </c>
      <c r="T3928" s="77" t="str">
        <f>IF(O3928="","",IF(OR(VALUE(LEFT(O3928,2))&gt;IF(RIGHT(J3928,1)="M",7,19),AND(OR(LEFT(O3928,2)={"07","19"}),VALUE(RIGHT(O3928,2))&gt;5)),TRUE,FALSE))</f>
        <v/>
      </c>
    </row>
    <row r="3929" spans="12:20" x14ac:dyDescent="0.25">
      <c r="L3929" s="75">
        <f>COUNTIF($B$2:B3929,B3929)</f>
        <v>0</v>
      </c>
      <c r="M3929" s="75">
        <f>COUNTIF($L$2:L3929,4)</f>
        <v>42</v>
      </c>
      <c r="N3929" s="76" t="str">
        <f t="shared" si="309"/>
        <v>0</v>
      </c>
      <c r="O3929" s="76" t="str">
        <f t="shared" si="305"/>
        <v/>
      </c>
      <c r="P3929" s="75" t="str">
        <f t="shared" si="306"/>
        <v/>
      </c>
      <c r="Q3929" s="77" t="str">
        <f t="shared" si="307"/>
        <v/>
      </c>
      <c r="R3929" s="77" t="str">
        <f t="shared" si="308"/>
        <v/>
      </c>
      <c r="S3929" s="77" t="str">
        <f>IF(O3929="","",IF(OR(VALUE(LEFT(O3929,2))&gt;IF(RIGHT(J3929,1)="M",7,19),AND(OR(LEFT(O3929,2)={"07","19"}),VALUE(RIGHT(O3929,2))&gt;15)),TRUE,FALSE))</f>
        <v/>
      </c>
      <c r="T3929" s="77" t="str">
        <f>IF(O3929="","",IF(OR(VALUE(LEFT(O3929,2))&gt;IF(RIGHT(J3929,1)="M",7,19),AND(OR(LEFT(O3929,2)={"07","19"}),VALUE(RIGHT(O3929,2))&gt;5)),TRUE,FALSE))</f>
        <v/>
      </c>
    </row>
    <row r="3930" spans="12:20" x14ac:dyDescent="0.25">
      <c r="L3930" s="75">
        <f>COUNTIF($B$2:B3930,B3930)</f>
        <v>0</v>
      </c>
      <c r="M3930" s="75">
        <f>COUNTIF($L$2:L3930,4)</f>
        <v>42</v>
      </c>
      <c r="N3930" s="76" t="str">
        <f t="shared" si="309"/>
        <v>0</v>
      </c>
      <c r="O3930" s="76" t="str">
        <f t="shared" si="305"/>
        <v/>
      </c>
      <c r="P3930" s="75" t="str">
        <f t="shared" si="306"/>
        <v/>
      </c>
      <c r="Q3930" s="77" t="str">
        <f t="shared" si="307"/>
        <v/>
      </c>
      <c r="R3930" s="77" t="str">
        <f t="shared" si="308"/>
        <v/>
      </c>
      <c r="S3930" s="77" t="str">
        <f>IF(O3930="","",IF(OR(VALUE(LEFT(O3930,2))&gt;IF(RIGHT(J3930,1)="M",7,19),AND(OR(LEFT(O3930,2)={"07","19"}),VALUE(RIGHT(O3930,2))&gt;15)),TRUE,FALSE))</f>
        <v/>
      </c>
      <c r="T3930" s="77" t="str">
        <f>IF(O3930="","",IF(OR(VALUE(LEFT(O3930,2))&gt;IF(RIGHT(J3930,1)="M",7,19),AND(OR(LEFT(O3930,2)={"07","19"}),VALUE(RIGHT(O3930,2))&gt;5)),TRUE,FALSE))</f>
        <v/>
      </c>
    </row>
    <row r="3931" spans="12:20" x14ac:dyDescent="0.25">
      <c r="L3931" s="75">
        <f>COUNTIF($B$2:B3931,B3931)</f>
        <v>0</v>
      </c>
      <c r="M3931" s="75">
        <f>COUNTIF($L$2:L3931,4)</f>
        <v>42</v>
      </c>
      <c r="N3931" s="76" t="str">
        <f t="shared" si="309"/>
        <v>0</v>
      </c>
      <c r="O3931" s="76" t="str">
        <f t="shared" si="305"/>
        <v/>
      </c>
      <c r="P3931" s="75" t="str">
        <f t="shared" si="306"/>
        <v/>
      </c>
      <c r="Q3931" s="77" t="str">
        <f t="shared" si="307"/>
        <v/>
      </c>
      <c r="R3931" s="77" t="str">
        <f t="shared" si="308"/>
        <v/>
      </c>
      <c r="S3931" s="77" t="str">
        <f>IF(O3931="","",IF(OR(VALUE(LEFT(O3931,2))&gt;IF(RIGHT(J3931,1)="M",7,19),AND(OR(LEFT(O3931,2)={"07","19"}),VALUE(RIGHT(O3931,2))&gt;15)),TRUE,FALSE))</f>
        <v/>
      </c>
      <c r="T3931" s="77" t="str">
        <f>IF(O3931="","",IF(OR(VALUE(LEFT(O3931,2))&gt;IF(RIGHT(J3931,1)="M",7,19),AND(OR(LEFT(O3931,2)={"07","19"}),VALUE(RIGHT(O3931,2))&gt;5)),TRUE,FALSE))</f>
        <v/>
      </c>
    </row>
    <row r="3932" spans="12:20" x14ac:dyDescent="0.25">
      <c r="L3932" s="75">
        <f>COUNTIF($B$2:B3932,B3932)</f>
        <v>0</v>
      </c>
      <c r="M3932" s="75">
        <f>COUNTIF($L$2:L3932,4)</f>
        <v>42</v>
      </c>
      <c r="N3932" s="76" t="str">
        <f t="shared" si="309"/>
        <v>0</v>
      </c>
      <c r="O3932" s="76" t="str">
        <f t="shared" si="305"/>
        <v/>
      </c>
      <c r="P3932" s="75" t="str">
        <f t="shared" si="306"/>
        <v/>
      </c>
      <c r="Q3932" s="77" t="str">
        <f t="shared" si="307"/>
        <v/>
      </c>
      <c r="R3932" s="77" t="str">
        <f t="shared" si="308"/>
        <v/>
      </c>
      <c r="S3932" s="77" t="str">
        <f>IF(O3932="","",IF(OR(VALUE(LEFT(O3932,2))&gt;IF(RIGHT(J3932,1)="M",7,19),AND(OR(LEFT(O3932,2)={"07","19"}),VALUE(RIGHT(O3932,2))&gt;15)),TRUE,FALSE))</f>
        <v/>
      </c>
      <c r="T3932" s="77" t="str">
        <f>IF(O3932="","",IF(OR(VALUE(LEFT(O3932,2))&gt;IF(RIGHT(J3932,1)="M",7,19),AND(OR(LEFT(O3932,2)={"07","19"}),VALUE(RIGHT(O3932,2))&gt;5)),TRUE,FALSE))</f>
        <v/>
      </c>
    </row>
    <row r="3933" spans="12:20" x14ac:dyDescent="0.25">
      <c r="L3933" s="75">
        <f>COUNTIF($B$2:B3933,B3933)</f>
        <v>0</v>
      </c>
      <c r="M3933" s="75">
        <f>COUNTIF($L$2:L3933,4)</f>
        <v>42</v>
      </c>
      <c r="N3933" s="76" t="str">
        <f t="shared" si="309"/>
        <v>0</v>
      </c>
      <c r="O3933" s="76" t="str">
        <f t="shared" si="305"/>
        <v/>
      </c>
      <c r="P3933" s="75" t="str">
        <f t="shared" si="306"/>
        <v/>
      </c>
      <c r="Q3933" s="77" t="str">
        <f t="shared" si="307"/>
        <v/>
      </c>
      <c r="R3933" s="77" t="str">
        <f t="shared" si="308"/>
        <v/>
      </c>
      <c r="S3933" s="77" t="str">
        <f>IF(O3933="","",IF(OR(VALUE(LEFT(O3933,2))&gt;IF(RIGHT(J3933,1)="M",7,19),AND(OR(LEFT(O3933,2)={"07","19"}),VALUE(RIGHT(O3933,2))&gt;15)),TRUE,FALSE))</f>
        <v/>
      </c>
      <c r="T3933" s="77" t="str">
        <f>IF(O3933="","",IF(OR(VALUE(LEFT(O3933,2))&gt;IF(RIGHT(J3933,1)="M",7,19),AND(OR(LEFT(O3933,2)={"07","19"}),VALUE(RIGHT(O3933,2))&gt;5)),TRUE,FALSE))</f>
        <v/>
      </c>
    </row>
    <row r="3934" spans="12:20" x14ac:dyDescent="0.25">
      <c r="L3934" s="75">
        <f>COUNTIF($B$2:B3934,B3934)</f>
        <v>0</v>
      </c>
      <c r="M3934" s="75">
        <f>COUNTIF($L$2:L3934,4)</f>
        <v>42</v>
      </c>
      <c r="N3934" s="76" t="str">
        <f t="shared" si="309"/>
        <v>0</v>
      </c>
      <c r="O3934" s="76" t="str">
        <f t="shared" si="305"/>
        <v/>
      </c>
      <c r="P3934" s="75" t="str">
        <f t="shared" si="306"/>
        <v/>
      </c>
      <c r="Q3934" s="77" t="str">
        <f t="shared" si="307"/>
        <v/>
      </c>
      <c r="R3934" s="77" t="str">
        <f t="shared" si="308"/>
        <v/>
      </c>
      <c r="S3934" s="77" t="str">
        <f>IF(O3934="","",IF(OR(VALUE(LEFT(O3934,2))&gt;IF(RIGHT(J3934,1)="M",7,19),AND(OR(LEFT(O3934,2)={"07","19"}),VALUE(RIGHT(O3934,2))&gt;15)),TRUE,FALSE))</f>
        <v/>
      </c>
      <c r="T3934" s="77" t="str">
        <f>IF(O3934="","",IF(OR(VALUE(LEFT(O3934,2))&gt;IF(RIGHT(J3934,1)="M",7,19),AND(OR(LEFT(O3934,2)={"07","19"}),VALUE(RIGHT(O3934,2))&gt;5)),TRUE,FALSE))</f>
        <v/>
      </c>
    </row>
    <row r="3935" spans="12:20" x14ac:dyDescent="0.25">
      <c r="L3935" s="75">
        <f>COUNTIF($B$2:B3935,B3935)</f>
        <v>0</v>
      </c>
      <c r="M3935" s="75">
        <f>COUNTIF($L$2:L3935,4)</f>
        <v>42</v>
      </c>
      <c r="N3935" s="76" t="str">
        <f t="shared" si="309"/>
        <v>0</v>
      </c>
      <c r="O3935" s="76" t="str">
        <f t="shared" si="305"/>
        <v/>
      </c>
      <c r="P3935" s="75" t="str">
        <f t="shared" si="306"/>
        <v/>
      </c>
      <c r="Q3935" s="77" t="str">
        <f t="shared" si="307"/>
        <v/>
      </c>
      <c r="R3935" s="77" t="str">
        <f t="shared" si="308"/>
        <v/>
      </c>
      <c r="S3935" s="77" t="str">
        <f>IF(O3935="","",IF(OR(VALUE(LEFT(O3935,2))&gt;IF(RIGHT(J3935,1)="M",7,19),AND(OR(LEFT(O3935,2)={"07","19"}),VALUE(RIGHT(O3935,2))&gt;15)),TRUE,FALSE))</f>
        <v/>
      </c>
      <c r="T3935" s="77" t="str">
        <f>IF(O3935="","",IF(OR(VALUE(LEFT(O3935,2))&gt;IF(RIGHT(J3935,1)="M",7,19),AND(OR(LEFT(O3935,2)={"07","19"}),VALUE(RIGHT(O3935,2))&gt;5)),TRUE,FALSE))</f>
        <v/>
      </c>
    </row>
    <row r="3936" spans="12:20" x14ac:dyDescent="0.25">
      <c r="L3936" s="75">
        <f>COUNTIF($B$2:B3936,B3936)</f>
        <v>0</v>
      </c>
      <c r="M3936" s="75">
        <f>COUNTIF($L$2:L3936,4)</f>
        <v>42</v>
      </c>
      <c r="N3936" s="76" t="str">
        <f t="shared" si="309"/>
        <v>0</v>
      </c>
      <c r="O3936" s="76" t="str">
        <f t="shared" si="305"/>
        <v/>
      </c>
      <c r="P3936" s="75" t="str">
        <f t="shared" si="306"/>
        <v/>
      </c>
      <c r="Q3936" s="77" t="str">
        <f t="shared" si="307"/>
        <v/>
      </c>
      <c r="R3936" s="77" t="str">
        <f t="shared" si="308"/>
        <v/>
      </c>
      <c r="S3936" s="77" t="str">
        <f>IF(O3936="","",IF(OR(VALUE(LEFT(O3936,2))&gt;IF(RIGHT(J3936,1)="M",7,19),AND(OR(LEFT(O3936,2)={"07","19"}),VALUE(RIGHT(O3936,2))&gt;15)),TRUE,FALSE))</f>
        <v/>
      </c>
      <c r="T3936" s="77" t="str">
        <f>IF(O3936="","",IF(OR(VALUE(LEFT(O3936,2))&gt;IF(RIGHT(J3936,1)="M",7,19),AND(OR(LEFT(O3936,2)={"07","19"}),VALUE(RIGHT(O3936,2))&gt;5)),TRUE,FALSE))</f>
        <v/>
      </c>
    </row>
    <row r="3937" spans="12:20" x14ac:dyDescent="0.25">
      <c r="L3937" s="75">
        <f>COUNTIF($B$2:B3937,B3937)</f>
        <v>0</v>
      </c>
      <c r="M3937" s="75">
        <f>COUNTIF($L$2:L3937,4)</f>
        <v>42</v>
      </c>
      <c r="N3937" s="76" t="str">
        <f t="shared" si="309"/>
        <v>0</v>
      </c>
      <c r="O3937" s="76" t="str">
        <f t="shared" si="305"/>
        <v/>
      </c>
      <c r="P3937" s="75" t="str">
        <f t="shared" si="306"/>
        <v/>
      </c>
      <c r="Q3937" s="77" t="str">
        <f t="shared" si="307"/>
        <v/>
      </c>
      <c r="R3937" s="77" t="str">
        <f t="shared" si="308"/>
        <v/>
      </c>
      <c r="S3937" s="77" t="str">
        <f>IF(O3937="","",IF(OR(VALUE(LEFT(O3937,2))&gt;IF(RIGHT(J3937,1)="M",7,19),AND(OR(LEFT(O3937,2)={"07","19"}),VALUE(RIGHT(O3937,2))&gt;15)),TRUE,FALSE))</f>
        <v/>
      </c>
      <c r="T3937" s="77" t="str">
        <f>IF(O3937="","",IF(OR(VALUE(LEFT(O3937,2))&gt;IF(RIGHT(J3937,1)="M",7,19),AND(OR(LEFT(O3937,2)={"07","19"}),VALUE(RIGHT(O3937,2))&gt;5)),TRUE,FALSE))</f>
        <v/>
      </c>
    </row>
    <row r="3938" spans="12:20" x14ac:dyDescent="0.25">
      <c r="L3938" s="75">
        <f>COUNTIF($B$2:B3938,B3938)</f>
        <v>0</v>
      </c>
      <c r="M3938" s="75">
        <f>COUNTIF($L$2:L3938,4)</f>
        <v>42</v>
      </c>
      <c r="N3938" s="76" t="str">
        <f t="shared" si="309"/>
        <v>0</v>
      </c>
      <c r="O3938" s="76" t="str">
        <f t="shared" si="305"/>
        <v/>
      </c>
      <c r="P3938" s="75" t="str">
        <f t="shared" si="306"/>
        <v/>
      </c>
      <c r="Q3938" s="77" t="str">
        <f t="shared" si="307"/>
        <v/>
      </c>
      <c r="R3938" s="77" t="str">
        <f t="shared" si="308"/>
        <v/>
      </c>
      <c r="S3938" s="77" t="str">
        <f>IF(O3938="","",IF(OR(VALUE(LEFT(O3938,2))&gt;IF(RIGHT(J3938,1)="M",7,19),AND(OR(LEFT(O3938,2)={"07","19"}),VALUE(RIGHT(O3938,2))&gt;15)),TRUE,FALSE))</f>
        <v/>
      </c>
      <c r="T3938" s="77" t="str">
        <f>IF(O3938="","",IF(OR(VALUE(LEFT(O3938,2))&gt;IF(RIGHT(J3938,1)="M",7,19),AND(OR(LEFT(O3938,2)={"07","19"}),VALUE(RIGHT(O3938,2))&gt;5)),TRUE,FALSE))</f>
        <v/>
      </c>
    </row>
    <row r="3939" spans="12:20" x14ac:dyDescent="0.25">
      <c r="L3939" s="75">
        <f>COUNTIF($B$2:B3939,B3939)</f>
        <v>0</v>
      </c>
      <c r="M3939" s="75">
        <f>COUNTIF($L$2:L3939,4)</f>
        <v>42</v>
      </c>
      <c r="N3939" s="76" t="str">
        <f t="shared" si="309"/>
        <v>0</v>
      </c>
      <c r="O3939" s="76" t="str">
        <f t="shared" si="305"/>
        <v/>
      </c>
      <c r="P3939" s="75" t="str">
        <f t="shared" si="306"/>
        <v/>
      </c>
      <c r="Q3939" s="77" t="str">
        <f t="shared" si="307"/>
        <v/>
      </c>
      <c r="R3939" s="77" t="str">
        <f t="shared" si="308"/>
        <v/>
      </c>
      <c r="S3939" s="77" t="str">
        <f>IF(O3939="","",IF(OR(VALUE(LEFT(O3939,2))&gt;IF(RIGHT(J3939,1)="M",7,19),AND(OR(LEFT(O3939,2)={"07","19"}),VALUE(RIGHT(O3939,2))&gt;15)),TRUE,FALSE))</f>
        <v/>
      </c>
      <c r="T3939" s="77" t="str">
        <f>IF(O3939="","",IF(OR(VALUE(LEFT(O3939,2))&gt;IF(RIGHT(J3939,1)="M",7,19),AND(OR(LEFT(O3939,2)={"07","19"}),VALUE(RIGHT(O3939,2))&gt;5)),TRUE,FALSE))</f>
        <v/>
      </c>
    </row>
    <row r="3940" spans="12:20" x14ac:dyDescent="0.25">
      <c r="L3940" s="75">
        <f>COUNTIF($B$2:B3940,B3940)</f>
        <v>0</v>
      </c>
      <c r="M3940" s="75">
        <f>COUNTIF($L$2:L3940,4)</f>
        <v>42</v>
      </c>
      <c r="N3940" s="76" t="str">
        <f t="shared" si="309"/>
        <v>0</v>
      </c>
      <c r="O3940" s="76" t="str">
        <f t="shared" si="305"/>
        <v/>
      </c>
      <c r="P3940" s="75" t="str">
        <f t="shared" si="306"/>
        <v/>
      </c>
      <c r="Q3940" s="77" t="str">
        <f t="shared" si="307"/>
        <v/>
      </c>
      <c r="R3940" s="77" t="str">
        <f t="shared" si="308"/>
        <v/>
      </c>
      <c r="S3940" s="77" t="str">
        <f>IF(O3940="","",IF(OR(VALUE(LEFT(O3940,2))&gt;IF(RIGHT(J3940,1)="M",7,19),AND(OR(LEFT(O3940,2)={"07","19"}),VALUE(RIGHT(O3940,2))&gt;15)),TRUE,FALSE))</f>
        <v/>
      </c>
      <c r="T3940" s="77" t="str">
        <f>IF(O3940="","",IF(OR(VALUE(LEFT(O3940,2))&gt;IF(RIGHT(J3940,1)="M",7,19),AND(OR(LEFT(O3940,2)={"07","19"}),VALUE(RIGHT(O3940,2))&gt;5)),TRUE,FALSE))</f>
        <v/>
      </c>
    </row>
    <row r="3941" spans="12:20" x14ac:dyDescent="0.25">
      <c r="L3941" s="75">
        <f>COUNTIF($B$2:B3941,B3941)</f>
        <v>0</v>
      </c>
      <c r="M3941" s="75">
        <f>COUNTIF($L$2:L3941,4)</f>
        <v>42</v>
      </c>
      <c r="N3941" s="76" t="str">
        <f t="shared" si="309"/>
        <v>0</v>
      </c>
      <c r="O3941" s="76" t="str">
        <f t="shared" si="305"/>
        <v/>
      </c>
      <c r="P3941" s="75" t="str">
        <f t="shared" si="306"/>
        <v/>
      </c>
      <c r="Q3941" s="77" t="str">
        <f t="shared" si="307"/>
        <v/>
      </c>
      <c r="R3941" s="77" t="str">
        <f t="shared" si="308"/>
        <v/>
      </c>
      <c r="S3941" s="77" t="str">
        <f>IF(O3941="","",IF(OR(VALUE(LEFT(O3941,2))&gt;IF(RIGHT(J3941,1)="M",7,19),AND(OR(LEFT(O3941,2)={"07","19"}),VALUE(RIGHT(O3941,2))&gt;15)),TRUE,FALSE))</f>
        <v/>
      </c>
      <c r="T3941" s="77" t="str">
        <f>IF(O3941="","",IF(OR(VALUE(LEFT(O3941,2))&gt;IF(RIGHT(J3941,1)="M",7,19),AND(OR(LEFT(O3941,2)={"07","19"}),VALUE(RIGHT(O3941,2))&gt;5)),TRUE,FALSE))</f>
        <v/>
      </c>
    </row>
    <row r="3942" spans="12:20" x14ac:dyDescent="0.25">
      <c r="L3942" s="75">
        <f>COUNTIF($B$2:B3942,B3942)</f>
        <v>0</v>
      </c>
      <c r="M3942" s="75">
        <f>COUNTIF($L$2:L3942,4)</f>
        <v>42</v>
      </c>
      <c r="N3942" s="76" t="str">
        <f t="shared" si="309"/>
        <v>0</v>
      </c>
      <c r="O3942" s="76" t="str">
        <f t="shared" si="305"/>
        <v/>
      </c>
      <c r="P3942" s="75" t="str">
        <f t="shared" si="306"/>
        <v/>
      </c>
      <c r="Q3942" s="77" t="str">
        <f t="shared" si="307"/>
        <v/>
      </c>
      <c r="R3942" s="77" t="str">
        <f t="shared" si="308"/>
        <v/>
      </c>
      <c r="S3942" s="77" t="str">
        <f>IF(O3942="","",IF(OR(VALUE(LEFT(O3942,2))&gt;IF(RIGHT(J3942,1)="M",7,19),AND(OR(LEFT(O3942,2)={"07","19"}),VALUE(RIGHT(O3942,2))&gt;15)),TRUE,FALSE))</f>
        <v/>
      </c>
      <c r="T3942" s="77" t="str">
        <f>IF(O3942="","",IF(OR(VALUE(LEFT(O3942,2))&gt;IF(RIGHT(J3942,1)="M",7,19),AND(OR(LEFT(O3942,2)={"07","19"}),VALUE(RIGHT(O3942,2))&gt;5)),TRUE,FALSE))</f>
        <v/>
      </c>
    </row>
    <row r="3943" spans="12:20" x14ac:dyDescent="0.25">
      <c r="L3943" s="75">
        <f>COUNTIF($B$2:B3943,B3943)</f>
        <v>0</v>
      </c>
      <c r="M3943" s="75">
        <f>COUNTIF($L$2:L3943,4)</f>
        <v>42</v>
      </c>
      <c r="N3943" s="76" t="str">
        <f t="shared" si="309"/>
        <v>0</v>
      </c>
      <c r="O3943" s="76" t="str">
        <f t="shared" si="305"/>
        <v/>
      </c>
      <c r="P3943" s="75" t="str">
        <f t="shared" si="306"/>
        <v/>
      </c>
      <c r="Q3943" s="77" t="str">
        <f t="shared" si="307"/>
        <v/>
      </c>
      <c r="R3943" s="77" t="str">
        <f t="shared" si="308"/>
        <v/>
      </c>
      <c r="S3943" s="77" t="str">
        <f>IF(O3943="","",IF(OR(VALUE(LEFT(O3943,2))&gt;IF(RIGHT(J3943,1)="M",7,19),AND(OR(LEFT(O3943,2)={"07","19"}),VALUE(RIGHT(O3943,2))&gt;15)),TRUE,FALSE))</f>
        <v/>
      </c>
      <c r="T3943" s="77" t="str">
        <f>IF(O3943="","",IF(OR(VALUE(LEFT(O3943,2))&gt;IF(RIGHT(J3943,1)="M",7,19),AND(OR(LEFT(O3943,2)={"07","19"}),VALUE(RIGHT(O3943,2))&gt;5)),TRUE,FALSE))</f>
        <v/>
      </c>
    </row>
    <row r="3944" spans="12:20" x14ac:dyDescent="0.25">
      <c r="L3944" s="75">
        <f>COUNTIF($B$2:B3944,B3944)</f>
        <v>0</v>
      </c>
      <c r="M3944" s="75">
        <f>COUNTIF($L$2:L3944,4)</f>
        <v>42</v>
      </c>
      <c r="N3944" s="76" t="str">
        <f t="shared" si="309"/>
        <v>0</v>
      </c>
      <c r="O3944" s="76" t="str">
        <f t="shared" si="305"/>
        <v/>
      </c>
      <c r="P3944" s="75" t="str">
        <f t="shared" si="306"/>
        <v/>
      </c>
      <c r="Q3944" s="77" t="str">
        <f t="shared" si="307"/>
        <v/>
      </c>
      <c r="R3944" s="77" t="str">
        <f t="shared" si="308"/>
        <v/>
      </c>
      <c r="S3944" s="77" t="str">
        <f>IF(O3944="","",IF(OR(VALUE(LEFT(O3944,2))&gt;IF(RIGHT(J3944,1)="M",7,19),AND(OR(LEFT(O3944,2)={"07","19"}),VALUE(RIGHT(O3944,2))&gt;15)),TRUE,FALSE))</f>
        <v/>
      </c>
      <c r="T3944" s="77" t="str">
        <f>IF(O3944="","",IF(OR(VALUE(LEFT(O3944,2))&gt;IF(RIGHT(J3944,1)="M",7,19),AND(OR(LEFT(O3944,2)={"07","19"}),VALUE(RIGHT(O3944,2))&gt;5)),TRUE,FALSE))</f>
        <v/>
      </c>
    </row>
    <row r="3945" spans="12:20" x14ac:dyDescent="0.25">
      <c r="L3945" s="75">
        <f>COUNTIF($B$2:B3945,B3945)</f>
        <v>0</v>
      </c>
      <c r="M3945" s="75">
        <f>COUNTIF($L$2:L3945,4)</f>
        <v>42</v>
      </c>
      <c r="N3945" s="76" t="str">
        <f t="shared" si="309"/>
        <v>0</v>
      </c>
      <c r="O3945" s="76" t="str">
        <f t="shared" si="305"/>
        <v/>
      </c>
      <c r="P3945" s="75" t="str">
        <f t="shared" si="306"/>
        <v/>
      </c>
      <c r="Q3945" s="77" t="str">
        <f t="shared" si="307"/>
        <v/>
      </c>
      <c r="R3945" s="77" t="str">
        <f t="shared" si="308"/>
        <v/>
      </c>
      <c r="S3945" s="77" t="str">
        <f>IF(O3945="","",IF(OR(VALUE(LEFT(O3945,2))&gt;IF(RIGHT(J3945,1)="M",7,19),AND(OR(LEFT(O3945,2)={"07","19"}),VALUE(RIGHT(O3945,2))&gt;15)),TRUE,FALSE))</f>
        <v/>
      </c>
      <c r="T3945" s="77" t="str">
        <f>IF(O3945="","",IF(OR(VALUE(LEFT(O3945,2))&gt;IF(RIGHT(J3945,1)="M",7,19),AND(OR(LEFT(O3945,2)={"07","19"}),VALUE(RIGHT(O3945,2))&gt;5)),TRUE,FALSE))</f>
        <v/>
      </c>
    </row>
    <row r="3946" spans="12:20" x14ac:dyDescent="0.25">
      <c r="L3946" s="75">
        <f>COUNTIF($B$2:B3946,B3946)</f>
        <v>0</v>
      </c>
      <c r="M3946" s="75">
        <f>COUNTIF($L$2:L3946,4)</f>
        <v>42</v>
      </c>
      <c r="N3946" s="76" t="str">
        <f t="shared" si="309"/>
        <v>0</v>
      </c>
      <c r="O3946" s="76" t="str">
        <f t="shared" si="305"/>
        <v/>
      </c>
      <c r="P3946" s="75" t="str">
        <f t="shared" si="306"/>
        <v/>
      </c>
      <c r="Q3946" s="77" t="str">
        <f t="shared" si="307"/>
        <v/>
      </c>
      <c r="R3946" s="77" t="str">
        <f t="shared" si="308"/>
        <v/>
      </c>
      <c r="S3946" s="77" t="str">
        <f>IF(O3946="","",IF(OR(VALUE(LEFT(O3946,2))&gt;IF(RIGHT(J3946,1)="M",7,19),AND(OR(LEFT(O3946,2)={"07","19"}),VALUE(RIGHT(O3946,2))&gt;15)),TRUE,FALSE))</f>
        <v/>
      </c>
      <c r="T3946" s="77" t="str">
        <f>IF(O3946="","",IF(OR(VALUE(LEFT(O3946,2))&gt;IF(RIGHT(J3946,1)="M",7,19),AND(OR(LEFT(O3946,2)={"07","19"}),VALUE(RIGHT(O3946,2))&gt;5)),TRUE,FALSE))</f>
        <v/>
      </c>
    </row>
    <row r="3947" spans="12:20" x14ac:dyDescent="0.25">
      <c r="L3947" s="75">
        <f>COUNTIF($B$2:B3947,B3947)</f>
        <v>0</v>
      </c>
      <c r="M3947" s="75">
        <f>COUNTIF($L$2:L3947,4)</f>
        <v>42</v>
      </c>
      <c r="N3947" s="76" t="str">
        <f t="shared" si="309"/>
        <v>0</v>
      </c>
      <c r="O3947" s="76" t="str">
        <f t="shared" si="305"/>
        <v/>
      </c>
      <c r="P3947" s="75" t="str">
        <f t="shared" si="306"/>
        <v/>
      </c>
      <c r="Q3947" s="77" t="str">
        <f t="shared" si="307"/>
        <v/>
      </c>
      <c r="R3947" s="77" t="str">
        <f t="shared" si="308"/>
        <v/>
      </c>
      <c r="S3947" s="77" t="str">
        <f>IF(O3947="","",IF(OR(VALUE(LEFT(O3947,2))&gt;IF(RIGHT(J3947,1)="M",7,19),AND(OR(LEFT(O3947,2)={"07","19"}),VALUE(RIGHT(O3947,2))&gt;15)),TRUE,FALSE))</f>
        <v/>
      </c>
      <c r="T3947" s="77" t="str">
        <f>IF(O3947="","",IF(OR(VALUE(LEFT(O3947,2))&gt;IF(RIGHT(J3947,1)="M",7,19),AND(OR(LEFT(O3947,2)={"07","19"}),VALUE(RIGHT(O3947,2))&gt;5)),TRUE,FALSE))</f>
        <v/>
      </c>
    </row>
    <row r="3948" spans="12:20" x14ac:dyDescent="0.25">
      <c r="L3948" s="75">
        <f>COUNTIF($B$2:B3948,B3948)</f>
        <v>0</v>
      </c>
      <c r="M3948" s="75">
        <f>COUNTIF($L$2:L3948,4)</f>
        <v>42</v>
      </c>
      <c r="N3948" s="76" t="str">
        <f t="shared" si="309"/>
        <v>0</v>
      </c>
      <c r="O3948" s="76" t="str">
        <f t="shared" si="305"/>
        <v/>
      </c>
      <c r="P3948" s="75" t="str">
        <f t="shared" si="306"/>
        <v/>
      </c>
      <c r="Q3948" s="77" t="str">
        <f t="shared" si="307"/>
        <v/>
      </c>
      <c r="R3948" s="77" t="str">
        <f t="shared" si="308"/>
        <v/>
      </c>
      <c r="S3948" s="77" t="str">
        <f>IF(O3948="","",IF(OR(VALUE(LEFT(O3948,2))&gt;IF(RIGHT(J3948,1)="M",7,19),AND(OR(LEFT(O3948,2)={"07","19"}),VALUE(RIGHT(O3948,2))&gt;15)),TRUE,FALSE))</f>
        <v/>
      </c>
      <c r="T3948" s="77" t="str">
        <f>IF(O3948="","",IF(OR(VALUE(LEFT(O3948,2))&gt;IF(RIGHT(J3948,1)="M",7,19),AND(OR(LEFT(O3948,2)={"07","19"}),VALUE(RIGHT(O3948,2))&gt;5)),TRUE,FALSE))</f>
        <v/>
      </c>
    </row>
    <row r="3949" spans="12:20" x14ac:dyDescent="0.25">
      <c r="L3949" s="75">
        <f>COUNTIF($B$2:B3949,B3949)</f>
        <v>0</v>
      </c>
      <c r="M3949" s="75">
        <f>COUNTIF($L$2:L3949,4)</f>
        <v>42</v>
      </c>
      <c r="N3949" s="76" t="str">
        <f t="shared" si="309"/>
        <v>0</v>
      </c>
      <c r="O3949" s="76" t="str">
        <f t="shared" si="305"/>
        <v/>
      </c>
      <c r="P3949" s="75" t="str">
        <f t="shared" si="306"/>
        <v/>
      </c>
      <c r="Q3949" s="77" t="str">
        <f t="shared" si="307"/>
        <v/>
      </c>
      <c r="R3949" s="77" t="str">
        <f t="shared" si="308"/>
        <v/>
      </c>
      <c r="S3949" s="77" t="str">
        <f>IF(O3949="","",IF(OR(VALUE(LEFT(O3949,2))&gt;IF(RIGHT(J3949,1)="M",7,19),AND(OR(LEFT(O3949,2)={"07","19"}),VALUE(RIGHT(O3949,2))&gt;15)),TRUE,FALSE))</f>
        <v/>
      </c>
      <c r="T3949" s="77" t="str">
        <f>IF(O3949="","",IF(OR(VALUE(LEFT(O3949,2))&gt;IF(RIGHT(J3949,1)="M",7,19),AND(OR(LEFT(O3949,2)={"07","19"}),VALUE(RIGHT(O3949,2))&gt;5)),TRUE,FALSE))</f>
        <v/>
      </c>
    </row>
    <row r="3950" spans="12:20" x14ac:dyDescent="0.25">
      <c r="L3950" s="75">
        <f>COUNTIF($B$2:B3950,B3950)</f>
        <v>0</v>
      </c>
      <c r="M3950" s="75">
        <f>COUNTIF($L$2:L3950,4)</f>
        <v>42</v>
      </c>
      <c r="N3950" s="76" t="str">
        <f t="shared" si="309"/>
        <v>0</v>
      </c>
      <c r="O3950" s="76" t="str">
        <f t="shared" si="305"/>
        <v/>
      </c>
      <c r="P3950" s="75" t="str">
        <f t="shared" si="306"/>
        <v/>
      </c>
      <c r="Q3950" s="77" t="str">
        <f t="shared" si="307"/>
        <v/>
      </c>
      <c r="R3950" s="77" t="str">
        <f t="shared" si="308"/>
        <v/>
      </c>
      <c r="S3950" s="77" t="str">
        <f>IF(O3950="","",IF(OR(VALUE(LEFT(O3950,2))&gt;IF(RIGHT(J3950,1)="M",7,19),AND(OR(LEFT(O3950,2)={"07","19"}),VALUE(RIGHT(O3950,2))&gt;15)),TRUE,FALSE))</f>
        <v/>
      </c>
      <c r="T3950" s="77" t="str">
        <f>IF(O3950="","",IF(OR(VALUE(LEFT(O3950,2))&gt;IF(RIGHT(J3950,1)="M",7,19),AND(OR(LEFT(O3950,2)={"07","19"}),VALUE(RIGHT(O3950,2))&gt;5)),TRUE,FALSE))</f>
        <v/>
      </c>
    </row>
    <row r="3951" spans="12:20" x14ac:dyDescent="0.25">
      <c r="L3951" s="75">
        <f>COUNTIF($B$2:B3951,B3951)</f>
        <v>0</v>
      </c>
      <c r="M3951" s="75">
        <f>COUNTIF($L$2:L3951,4)</f>
        <v>42</v>
      </c>
      <c r="N3951" s="76" t="str">
        <f t="shared" si="309"/>
        <v>0</v>
      </c>
      <c r="O3951" s="76" t="str">
        <f t="shared" si="305"/>
        <v/>
      </c>
      <c r="P3951" s="75" t="str">
        <f t="shared" si="306"/>
        <v/>
      </c>
      <c r="Q3951" s="77" t="str">
        <f t="shared" si="307"/>
        <v/>
      </c>
      <c r="R3951" s="77" t="str">
        <f t="shared" si="308"/>
        <v/>
      </c>
      <c r="S3951" s="77" t="str">
        <f>IF(O3951="","",IF(OR(VALUE(LEFT(O3951,2))&gt;IF(RIGHT(J3951,1)="M",7,19),AND(OR(LEFT(O3951,2)={"07","19"}),VALUE(RIGHT(O3951,2))&gt;15)),TRUE,FALSE))</f>
        <v/>
      </c>
      <c r="T3951" s="77" t="str">
        <f>IF(O3951="","",IF(OR(VALUE(LEFT(O3951,2))&gt;IF(RIGHT(J3951,1)="M",7,19),AND(OR(LEFT(O3951,2)={"07","19"}),VALUE(RIGHT(O3951,2))&gt;5)),TRUE,FALSE))</f>
        <v/>
      </c>
    </row>
    <row r="3952" spans="12:20" x14ac:dyDescent="0.25">
      <c r="L3952" s="75">
        <f>COUNTIF($B$2:B3952,B3952)</f>
        <v>0</v>
      </c>
      <c r="M3952" s="75">
        <f>COUNTIF($L$2:L3952,4)</f>
        <v>42</v>
      </c>
      <c r="N3952" s="76" t="str">
        <f t="shared" si="309"/>
        <v>0</v>
      </c>
      <c r="O3952" s="76" t="str">
        <f t="shared" si="305"/>
        <v/>
      </c>
      <c r="P3952" s="75" t="str">
        <f t="shared" si="306"/>
        <v/>
      </c>
      <c r="Q3952" s="77" t="str">
        <f t="shared" si="307"/>
        <v/>
      </c>
      <c r="R3952" s="77" t="str">
        <f t="shared" si="308"/>
        <v/>
      </c>
      <c r="S3952" s="77" t="str">
        <f>IF(O3952="","",IF(OR(VALUE(LEFT(O3952,2))&gt;IF(RIGHT(J3952,1)="M",7,19),AND(OR(LEFT(O3952,2)={"07","19"}),VALUE(RIGHT(O3952,2))&gt;15)),TRUE,FALSE))</f>
        <v/>
      </c>
      <c r="T3952" s="77" t="str">
        <f>IF(O3952="","",IF(OR(VALUE(LEFT(O3952,2))&gt;IF(RIGHT(J3952,1)="M",7,19),AND(OR(LEFT(O3952,2)={"07","19"}),VALUE(RIGHT(O3952,2))&gt;5)),TRUE,FALSE))</f>
        <v/>
      </c>
    </row>
    <row r="3953" spans="12:20" x14ac:dyDescent="0.25">
      <c r="L3953" s="75">
        <f>COUNTIF($B$2:B3953,B3953)</f>
        <v>0</v>
      </c>
      <c r="M3953" s="75">
        <f>COUNTIF($L$2:L3953,4)</f>
        <v>42</v>
      </c>
      <c r="N3953" s="76" t="str">
        <f t="shared" si="309"/>
        <v>0</v>
      </c>
      <c r="O3953" s="76" t="str">
        <f t="shared" si="305"/>
        <v/>
      </c>
      <c r="P3953" s="75" t="str">
        <f t="shared" si="306"/>
        <v/>
      </c>
      <c r="Q3953" s="77" t="str">
        <f t="shared" si="307"/>
        <v/>
      </c>
      <c r="R3953" s="77" t="str">
        <f t="shared" si="308"/>
        <v/>
      </c>
      <c r="S3953" s="77" t="str">
        <f>IF(O3953="","",IF(OR(VALUE(LEFT(O3953,2))&gt;IF(RIGHT(J3953,1)="M",7,19),AND(OR(LEFT(O3953,2)={"07","19"}),VALUE(RIGHT(O3953,2))&gt;15)),TRUE,FALSE))</f>
        <v/>
      </c>
      <c r="T3953" s="77" t="str">
        <f>IF(O3953="","",IF(OR(VALUE(LEFT(O3953,2))&gt;IF(RIGHT(J3953,1)="M",7,19),AND(OR(LEFT(O3953,2)={"07","19"}),VALUE(RIGHT(O3953,2))&gt;5)),TRUE,FALSE))</f>
        <v/>
      </c>
    </row>
    <row r="3954" spans="12:20" x14ac:dyDescent="0.25">
      <c r="L3954" s="75">
        <f>COUNTIF($B$2:B3954,B3954)</f>
        <v>0</v>
      </c>
      <c r="M3954" s="75">
        <f>COUNTIF($L$2:L3954,4)</f>
        <v>42</v>
      </c>
      <c r="N3954" s="76" t="str">
        <f t="shared" si="309"/>
        <v>0</v>
      </c>
      <c r="O3954" s="76" t="str">
        <f t="shared" si="305"/>
        <v/>
      </c>
      <c r="P3954" s="75" t="str">
        <f t="shared" si="306"/>
        <v/>
      </c>
      <c r="Q3954" s="77" t="str">
        <f t="shared" si="307"/>
        <v/>
      </c>
      <c r="R3954" s="77" t="str">
        <f t="shared" si="308"/>
        <v/>
      </c>
      <c r="S3954" s="77" t="str">
        <f>IF(O3954="","",IF(OR(VALUE(LEFT(O3954,2))&gt;IF(RIGHT(J3954,1)="M",7,19),AND(OR(LEFT(O3954,2)={"07","19"}),VALUE(RIGHT(O3954,2))&gt;15)),TRUE,FALSE))</f>
        <v/>
      </c>
      <c r="T3954" s="77" t="str">
        <f>IF(O3954="","",IF(OR(VALUE(LEFT(O3954,2))&gt;IF(RIGHT(J3954,1)="M",7,19),AND(OR(LEFT(O3954,2)={"07","19"}),VALUE(RIGHT(O3954,2))&gt;5)),TRUE,FALSE))</f>
        <v/>
      </c>
    </row>
    <row r="3955" spans="12:20" x14ac:dyDescent="0.25">
      <c r="L3955" s="75">
        <f>COUNTIF($B$2:B3955,B3955)</f>
        <v>0</v>
      </c>
      <c r="M3955" s="75">
        <f>COUNTIF($L$2:L3955,4)</f>
        <v>42</v>
      </c>
      <c r="N3955" s="76" t="str">
        <f t="shared" si="309"/>
        <v>0</v>
      </c>
      <c r="O3955" s="76" t="str">
        <f t="shared" si="305"/>
        <v/>
      </c>
      <c r="P3955" s="75" t="str">
        <f t="shared" si="306"/>
        <v/>
      </c>
      <c r="Q3955" s="77" t="str">
        <f t="shared" si="307"/>
        <v/>
      </c>
      <c r="R3955" s="77" t="str">
        <f t="shared" si="308"/>
        <v/>
      </c>
      <c r="S3955" s="77" t="str">
        <f>IF(O3955="","",IF(OR(VALUE(LEFT(O3955,2))&gt;IF(RIGHT(J3955,1)="M",7,19),AND(OR(LEFT(O3955,2)={"07","19"}),VALUE(RIGHT(O3955,2))&gt;15)),TRUE,FALSE))</f>
        <v/>
      </c>
      <c r="T3955" s="77" t="str">
        <f>IF(O3955="","",IF(OR(VALUE(LEFT(O3955,2))&gt;IF(RIGHT(J3955,1)="M",7,19),AND(OR(LEFT(O3955,2)={"07","19"}),VALUE(RIGHT(O3955,2))&gt;5)),TRUE,FALSE))</f>
        <v/>
      </c>
    </row>
    <row r="3956" spans="12:20" x14ac:dyDescent="0.25">
      <c r="L3956" s="75">
        <f>COUNTIF($B$2:B3956,B3956)</f>
        <v>0</v>
      </c>
      <c r="M3956" s="75">
        <f>COUNTIF($L$2:L3956,4)</f>
        <v>42</v>
      </c>
      <c r="N3956" s="76" t="str">
        <f t="shared" si="309"/>
        <v>0</v>
      </c>
      <c r="O3956" s="76" t="str">
        <f t="shared" si="305"/>
        <v/>
      </c>
      <c r="P3956" s="75" t="str">
        <f t="shared" si="306"/>
        <v/>
      </c>
      <c r="Q3956" s="77" t="str">
        <f t="shared" si="307"/>
        <v/>
      </c>
      <c r="R3956" s="77" t="str">
        <f t="shared" si="308"/>
        <v/>
      </c>
      <c r="S3956" s="77" t="str">
        <f>IF(O3956="","",IF(OR(VALUE(LEFT(O3956,2))&gt;IF(RIGHT(J3956,1)="M",7,19),AND(OR(LEFT(O3956,2)={"07","19"}),VALUE(RIGHT(O3956,2))&gt;15)),TRUE,FALSE))</f>
        <v/>
      </c>
      <c r="T3956" s="77" t="str">
        <f>IF(O3956="","",IF(OR(VALUE(LEFT(O3956,2))&gt;IF(RIGHT(J3956,1)="M",7,19),AND(OR(LEFT(O3956,2)={"07","19"}),VALUE(RIGHT(O3956,2))&gt;5)),TRUE,FALSE))</f>
        <v/>
      </c>
    </row>
    <row r="3957" spans="12:20" x14ac:dyDescent="0.25">
      <c r="L3957" s="75">
        <f>COUNTIF($B$2:B3957,B3957)</f>
        <v>0</v>
      </c>
      <c r="M3957" s="75">
        <f>COUNTIF($L$2:L3957,4)</f>
        <v>42</v>
      </c>
      <c r="N3957" s="76" t="str">
        <f t="shared" si="309"/>
        <v>0</v>
      </c>
      <c r="O3957" s="76" t="str">
        <f t="shared" si="305"/>
        <v/>
      </c>
      <c r="P3957" s="75" t="str">
        <f t="shared" si="306"/>
        <v/>
      </c>
      <c r="Q3957" s="77" t="str">
        <f t="shared" si="307"/>
        <v/>
      </c>
      <c r="R3957" s="77" t="str">
        <f t="shared" si="308"/>
        <v/>
      </c>
      <c r="S3957" s="77" t="str">
        <f>IF(O3957="","",IF(OR(VALUE(LEFT(O3957,2))&gt;IF(RIGHT(J3957,1)="M",7,19),AND(OR(LEFT(O3957,2)={"07","19"}),VALUE(RIGHT(O3957,2))&gt;15)),TRUE,FALSE))</f>
        <v/>
      </c>
      <c r="T3957" s="77" t="str">
        <f>IF(O3957="","",IF(OR(VALUE(LEFT(O3957,2))&gt;IF(RIGHT(J3957,1)="M",7,19),AND(OR(LEFT(O3957,2)={"07","19"}),VALUE(RIGHT(O3957,2))&gt;5)),TRUE,FALSE))</f>
        <v/>
      </c>
    </row>
    <row r="3958" spans="12:20" x14ac:dyDescent="0.25">
      <c r="L3958" s="75">
        <f>COUNTIF($B$2:B3958,B3958)</f>
        <v>0</v>
      </c>
      <c r="M3958" s="75">
        <f>COUNTIF($L$2:L3958,4)</f>
        <v>42</v>
      </c>
      <c r="N3958" s="76" t="str">
        <f t="shared" si="309"/>
        <v>0</v>
      </c>
      <c r="O3958" s="76" t="str">
        <f t="shared" si="305"/>
        <v/>
      </c>
      <c r="P3958" s="75" t="str">
        <f t="shared" si="306"/>
        <v/>
      </c>
      <c r="Q3958" s="77" t="str">
        <f t="shared" si="307"/>
        <v/>
      </c>
      <c r="R3958" s="77" t="str">
        <f t="shared" si="308"/>
        <v/>
      </c>
      <c r="S3958" s="77" t="str">
        <f>IF(O3958="","",IF(OR(VALUE(LEFT(O3958,2))&gt;IF(RIGHT(J3958,1)="M",7,19),AND(OR(LEFT(O3958,2)={"07","19"}),VALUE(RIGHT(O3958,2))&gt;15)),TRUE,FALSE))</f>
        <v/>
      </c>
      <c r="T3958" s="77" t="str">
        <f>IF(O3958="","",IF(OR(VALUE(LEFT(O3958,2))&gt;IF(RIGHT(J3958,1)="M",7,19),AND(OR(LEFT(O3958,2)={"07","19"}),VALUE(RIGHT(O3958,2))&gt;5)),TRUE,FALSE))</f>
        <v/>
      </c>
    </row>
    <row r="3959" spans="12:20" x14ac:dyDescent="0.25">
      <c r="L3959" s="75">
        <f>COUNTIF($B$2:B3959,B3959)</f>
        <v>0</v>
      </c>
      <c r="M3959" s="75">
        <f>COUNTIF($L$2:L3959,4)</f>
        <v>42</v>
      </c>
      <c r="N3959" s="76" t="str">
        <f t="shared" si="309"/>
        <v>0</v>
      </c>
      <c r="O3959" s="76" t="str">
        <f t="shared" si="305"/>
        <v/>
      </c>
      <c r="P3959" s="75" t="str">
        <f t="shared" si="306"/>
        <v/>
      </c>
      <c r="Q3959" s="77" t="str">
        <f t="shared" si="307"/>
        <v/>
      </c>
      <c r="R3959" s="77" t="str">
        <f t="shared" si="308"/>
        <v/>
      </c>
      <c r="S3959" s="77" t="str">
        <f>IF(O3959="","",IF(OR(VALUE(LEFT(O3959,2))&gt;IF(RIGHT(J3959,1)="M",7,19),AND(OR(LEFT(O3959,2)={"07","19"}),VALUE(RIGHT(O3959,2))&gt;15)),TRUE,FALSE))</f>
        <v/>
      </c>
      <c r="T3959" s="77" t="str">
        <f>IF(O3959="","",IF(OR(VALUE(LEFT(O3959,2))&gt;IF(RIGHT(J3959,1)="M",7,19),AND(OR(LEFT(O3959,2)={"07","19"}),VALUE(RIGHT(O3959,2))&gt;5)),TRUE,FALSE))</f>
        <v/>
      </c>
    </row>
    <row r="3960" spans="12:20" x14ac:dyDescent="0.25">
      <c r="L3960" s="75">
        <f>COUNTIF($B$2:B3960,B3960)</f>
        <v>0</v>
      </c>
      <c r="M3960" s="75">
        <f>COUNTIF($L$2:L3960,4)</f>
        <v>42</v>
      </c>
      <c r="N3960" s="76" t="str">
        <f t="shared" si="309"/>
        <v>0</v>
      </c>
      <c r="O3960" s="76" t="str">
        <f t="shared" si="305"/>
        <v/>
      </c>
      <c r="P3960" s="75" t="str">
        <f t="shared" si="306"/>
        <v/>
      </c>
      <c r="Q3960" s="77" t="str">
        <f t="shared" si="307"/>
        <v/>
      </c>
      <c r="R3960" s="77" t="str">
        <f t="shared" si="308"/>
        <v/>
      </c>
      <c r="S3960" s="77" t="str">
        <f>IF(O3960="","",IF(OR(VALUE(LEFT(O3960,2))&gt;IF(RIGHT(J3960,1)="M",7,19),AND(OR(LEFT(O3960,2)={"07","19"}),VALUE(RIGHT(O3960,2))&gt;15)),TRUE,FALSE))</f>
        <v/>
      </c>
      <c r="T3960" s="77" t="str">
        <f>IF(O3960="","",IF(OR(VALUE(LEFT(O3960,2))&gt;IF(RIGHT(J3960,1)="M",7,19),AND(OR(LEFT(O3960,2)={"07","19"}),VALUE(RIGHT(O3960,2))&gt;5)),TRUE,FALSE))</f>
        <v/>
      </c>
    </row>
    <row r="3961" spans="12:20" x14ac:dyDescent="0.25">
      <c r="L3961" s="75">
        <f>COUNTIF($B$2:B3961,B3961)</f>
        <v>0</v>
      </c>
      <c r="M3961" s="75">
        <f>COUNTIF($L$2:L3961,4)</f>
        <v>42</v>
      </c>
      <c r="N3961" s="76" t="str">
        <f t="shared" si="309"/>
        <v>0</v>
      </c>
      <c r="O3961" s="76" t="str">
        <f t="shared" si="305"/>
        <v/>
      </c>
      <c r="P3961" s="75" t="str">
        <f t="shared" si="306"/>
        <v/>
      </c>
      <c r="Q3961" s="77" t="str">
        <f t="shared" si="307"/>
        <v/>
      </c>
      <c r="R3961" s="77" t="str">
        <f t="shared" si="308"/>
        <v/>
      </c>
      <c r="S3961" s="77" t="str">
        <f>IF(O3961="","",IF(OR(VALUE(LEFT(O3961,2))&gt;IF(RIGHT(J3961,1)="M",7,19),AND(OR(LEFT(O3961,2)={"07","19"}),VALUE(RIGHT(O3961,2))&gt;15)),TRUE,FALSE))</f>
        <v/>
      </c>
      <c r="T3961" s="77" t="str">
        <f>IF(O3961="","",IF(OR(VALUE(LEFT(O3961,2))&gt;IF(RIGHT(J3961,1)="M",7,19),AND(OR(LEFT(O3961,2)={"07","19"}),VALUE(RIGHT(O3961,2))&gt;5)),TRUE,FALSE))</f>
        <v/>
      </c>
    </row>
    <row r="3962" spans="12:20" x14ac:dyDescent="0.25">
      <c r="L3962" s="75">
        <f>COUNTIF($B$2:B3962,B3962)</f>
        <v>0</v>
      </c>
      <c r="M3962" s="75">
        <f>COUNTIF($L$2:L3962,4)</f>
        <v>42</v>
      </c>
      <c r="N3962" s="76" t="str">
        <f t="shared" si="309"/>
        <v>0</v>
      </c>
      <c r="O3962" s="76" t="str">
        <f t="shared" si="305"/>
        <v/>
      </c>
      <c r="P3962" s="75" t="str">
        <f t="shared" si="306"/>
        <v/>
      </c>
      <c r="Q3962" s="77" t="str">
        <f t="shared" si="307"/>
        <v/>
      </c>
      <c r="R3962" s="77" t="str">
        <f t="shared" si="308"/>
        <v/>
      </c>
      <c r="S3962" s="77" t="str">
        <f>IF(O3962="","",IF(OR(VALUE(LEFT(O3962,2))&gt;IF(RIGHT(J3962,1)="M",7,19),AND(OR(LEFT(O3962,2)={"07","19"}),VALUE(RIGHT(O3962,2))&gt;15)),TRUE,FALSE))</f>
        <v/>
      </c>
      <c r="T3962" s="77" t="str">
        <f>IF(O3962="","",IF(OR(VALUE(LEFT(O3962,2))&gt;IF(RIGHT(J3962,1)="M",7,19),AND(OR(LEFT(O3962,2)={"07","19"}),VALUE(RIGHT(O3962,2))&gt;5)),TRUE,FALSE))</f>
        <v/>
      </c>
    </row>
    <row r="3963" spans="12:20" x14ac:dyDescent="0.25">
      <c r="L3963" s="75">
        <f>COUNTIF($B$2:B3963,B3963)</f>
        <v>0</v>
      </c>
      <c r="M3963" s="75">
        <f>COUNTIF($L$2:L3963,4)</f>
        <v>42</v>
      </c>
      <c r="N3963" s="76" t="str">
        <f t="shared" si="309"/>
        <v>0</v>
      </c>
      <c r="O3963" s="76" t="str">
        <f t="shared" si="305"/>
        <v/>
      </c>
      <c r="P3963" s="75" t="str">
        <f t="shared" si="306"/>
        <v/>
      </c>
      <c r="Q3963" s="77" t="str">
        <f t="shared" si="307"/>
        <v/>
      </c>
      <c r="R3963" s="77" t="str">
        <f t="shared" si="308"/>
        <v/>
      </c>
      <c r="S3963" s="77" t="str">
        <f>IF(O3963="","",IF(OR(VALUE(LEFT(O3963,2))&gt;IF(RIGHT(J3963,1)="M",7,19),AND(OR(LEFT(O3963,2)={"07","19"}),VALUE(RIGHT(O3963,2))&gt;15)),TRUE,FALSE))</f>
        <v/>
      </c>
      <c r="T3963" s="77" t="str">
        <f>IF(O3963="","",IF(OR(VALUE(LEFT(O3963,2))&gt;IF(RIGHT(J3963,1)="M",7,19),AND(OR(LEFT(O3963,2)={"07","19"}),VALUE(RIGHT(O3963,2))&gt;5)),TRUE,FALSE))</f>
        <v/>
      </c>
    </row>
    <row r="3964" spans="12:20" x14ac:dyDescent="0.25">
      <c r="L3964" s="75">
        <f>COUNTIF($B$2:B3964,B3964)</f>
        <v>0</v>
      </c>
      <c r="M3964" s="75">
        <f>COUNTIF($L$2:L3964,4)</f>
        <v>42</v>
      </c>
      <c r="N3964" s="76" t="str">
        <f t="shared" si="309"/>
        <v>0</v>
      </c>
      <c r="O3964" s="76" t="str">
        <f t="shared" si="305"/>
        <v/>
      </c>
      <c r="P3964" s="75" t="str">
        <f t="shared" si="306"/>
        <v/>
      </c>
      <c r="Q3964" s="77" t="str">
        <f t="shared" si="307"/>
        <v/>
      </c>
      <c r="R3964" s="77" t="str">
        <f t="shared" si="308"/>
        <v/>
      </c>
      <c r="S3964" s="77" t="str">
        <f>IF(O3964="","",IF(OR(VALUE(LEFT(O3964,2))&gt;IF(RIGHT(J3964,1)="M",7,19),AND(OR(LEFT(O3964,2)={"07","19"}),VALUE(RIGHT(O3964,2))&gt;15)),TRUE,FALSE))</f>
        <v/>
      </c>
      <c r="T3964" s="77" t="str">
        <f>IF(O3964="","",IF(OR(VALUE(LEFT(O3964,2))&gt;IF(RIGHT(J3964,1)="M",7,19),AND(OR(LEFT(O3964,2)={"07","19"}),VALUE(RIGHT(O3964,2))&gt;5)),TRUE,FALSE))</f>
        <v/>
      </c>
    </row>
    <row r="3965" spans="12:20" x14ac:dyDescent="0.25">
      <c r="L3965" s="75">
        <f>COUNTIF($B$2:B3965,B3965)</f>
        <v>0</v>
      </c>
      <c r="M3965" s="75">
        <f>COUNTIF($L$2:L3965,4)</f>
        <v>42</v>
      </c>
      <c r="N3965" s="76" t="str">
        <f t="shared" si="309"/>
        <v>0</v>
      </c>
      <c r="O3965" s="76" t="str">
        <f t="shared" si="305"/>
        <v/>
      </c>
      <c r="P3965" s="75" t="str">
        <f t="shared" si="306"/>
        <v/>
      </c>
      <c r="Q3965" s="77" t="str">
        <f t="shared" si="307"/>
        <v/>
      </c>
      <c r="R3965" s="77" t="str">
        <f t="shared" si="308"/>
        <v/>
      </c>
      <c r="S3965" s="77" t="str">
        <f>IF(O3965="","",IF(OR(VALUE(LEFT(O3965,2))&gt;IF(RIGHT(J3965,1)="M",7,19),AND(OR(LEFT(O3965,2)={"07","19"}),VALUE(RIGHT(O3965,2))&gt;15)),TRUE,FALSE))</f>
        <v/>
      </c>
      <c r="T3965" s="77" t="str">
        <f>IF(O3965="","",IF(OR(VALUE(LEFT(O3965,2))&gt;IF(RIGHT(J3965,1)="M",7,19),AND(OR(LEFT(O3965,2)={"07","19"}),VALUE(RIGHT(O3965,2))&gt;5)),TRUE,FALSE))</f>
        <v/>
      </c>
    </row>
    <row r="3966" spans="12:20" x14ac:dyDescent="0.25">
      <c r="L3966" s="75">
        <f>COUNTIF($B$2:B3966,B3966)</f>
        <v>0</v>
      </c>
      <c r="M3966" s="75">
        <f>COUNTIF($L$2:L3966,4)</f>
        <v>42</v>
      </c>
      <c r="N3966" s="76" t="str">
        <f t="shared" si="309"/>
        <v>0</v>
      </c>
      <c r="O3966" s="76" t="str">
        <f t="shared" si="305"/>
        <v/>
      </c>
      <c r="P3966" s="75" t="str">
        <f t="shared" si="306"/>
        <v/>
      </c>
      <c r="Q3966" s="77" t="str">
        <f t="shared" si="307"/>
        <v/>
      </c>
      <c r="R3966" s="77" t="str">
        <f t="shared" si="308"/>
        <v/>
      </c>
      <c r="S3966" s="77" t="str">
        <f>IF(O3966="","",IF(OR(VALUE(LEFT(O3966,2))&gt;IF(RIGHT(J3966,1)="M",7,19),AND(OR(LEFT(O3966,2)={"07","19"}),VALUE(RIGHT(O3966,2))&gt;15)),TRUE,FALSE))</f>
        <v/>
      </c>
      <c r="T3966" s="77" t="str">
        <f>IF(O3966="","",IF(OR(VALUE(LEFT(O3966,2))&gt;IF(RIGHT(J3966,1)="M",7,19),AND(OR(LEFT(O3966,2)={"07","19"}),VALUE(RIGHT(O3966,2))&gt;5)),TRUE,FALSE))</f>
        <v/>
      </c>
    </row>
    <row r="3967" spans="12:20" x14ac:dyDescent="0.25">
      <c r="L3967" s="75">
        <f>COUNTIF($B$2:B3967,B3967)</f>
        <v>0</v>
      </c>
      <c r="M3967" s="75">
        <f>COUNTIF($L$2:L3967,4)</f>
        <v>42</v>
      </c>
      <c r="N3967" s="76" t="str">
        <f t="shared" si="309"/>
        <v>0</v>
      </c>
      <c r="O3967" s="76" t="str">
        <f t="shared" si="305"/>
        <v/>
      </c>
      <c r="P3967" s="75" t="str">
        <f t="shared" si="306"/>
        <v/>
      </c>
      <c r="Q3967" s="77" t="str">
        <f t="shared" si="307"/>
        <v/>
      </c>
      <c r="R3967" s="77" t="str">
        <f t="shared" si="308"/>
        <v/>
      </c>
      <c r="S3967" s="77" t="str">
        <f>IF(O3967="","",IF(OR(VALUE(LEFT(O3967,2))&gt;IF(RIGHT(J3967,1)="M",7,19),AND(OR(LEFT(O3967,2)={"07","19"}),VALUE(RIGHT(O3967,2))&gt;15)),TRUE,FALSE))</f>
        <v/>
      </c>
      <c r="T3967" s="77" t="str">
        <f>IF(O3967="","",IF(OR(VALUE(LEFT(O3967,2))&gt;IF(RIGHT(J3967,1)="M",7,19),AND(OR(LEFT(O3967,2)={"07","19"}),VALUE(RIGHT(O3967,2))&gt;5)),TRUE,FALSE))</f>
        <v/>
      </c>
    </row>
    <row r="3968" spans="12:20" x14ac:dyDescent="0.25">
      <c r="L3968" s="75">
        <f>COUNTIF($B$2:B3968,B3968)</f>
        <v>0</v>
      </c>
      <c r="M3968" s="75">
        <f>COUNTIF($L$2:L3968,4)</f>
        <v>42</v>
      </c>
      <c r="N3968" s="76" t="str">
        <f t="shared" si="309"/>
        <v>0</v>
      </c>
      <c r="O3968" s="76" t="str">
        <f t="shared" si="305"/>
        <v/>
      </c>
      <c r="P3968" s="75" t="str">
        <f t="shared" si="306"/>
        <v/>
      </c>
      <c r="Q3968" s="77" t="str">
        <f t="shared" si="307"/>
        <v/>
      </c>
      <c r="R3968" s="77" t="str">
        <f t="shared" si="308"/>
        <v/>
      </c>
      <c r="S3968" s="77" t="str">
        <f>IF(O3968="","",IF(OR(VALUE(LEFT(O3968,2))&gt;IF(RIGHT(J3968,1)="M",7,19),AND(OR(LEFT(O3968,2)={"07","19"}),VALUE(RIGHT(O3968,2))&gt;15)),TRUE,FALSE))</f>
        <v/>
      </c>
      <c r="T3968" s="77" t="str">
        <f>IF(O3968="","",IF(OR(VALUE(LEFT(O3968,2))&gt;IF(RIGHT(J3968,1)="M",7,19),AND(OR(LEFT(O3968,2)={"07","19"}),VALUE(RIGHT(O3968,2))&gt;5)),TRUE,FALSE))</f>
        <v/>
      </c>
    </row>
    <row r="3969" spans="12:20" x14ac:dyDescent="0.25">
      <c r="L3969" s="75">
        <f>COUNTIF($B$2:B3969,B3969)</f>
        <v>0</v>
      </c>
      <c r="M3969" s="75">
        <f>COUNTIF($L$2:L3969,4)</f>
        <v>42</v>
      </c>
      <c r="N3969" s="76" t="str">
        <f t="shared" si="309"/>
        <v>0</v>
      </c>
      <c r="O3969" s="76" t="str">
        <f t="shared" si="305"/>
        <v/>
      </c>
      <c r="P3969" s="75" t="str">
        <f t="shared" si="306"/>
        <v/>
      </c>
      <c r="Q3969" s="77" t="str">
        <f t="shared" si="307"/>
        <v/>
      </c>
      <c r="R3969" s="77" t="str">
        <f t="shared" si="308"/>
        <v/>
      </c>
      <c r="S3969" s="77" t="str">
        <f>IF(O3969="","",IF(OR(VALUE(LEFT(O3969,2))&gt;IF(RIGHT(J3969,1)="M",7,19),AND(OR(LEFT(O3969,2)={"07","19"}),VALUE(RIGHT(O3969,2))&gt;15)),TRUE,FALSE))</f>
        <v/>
      </c>
      <c r="T3969" s="77" t="str">
        <f>IF(O3969="","",IF(OR(VALUE(LEFT(O3969,2))&gt;IF(RIGHT(J3969,1)="M",7,19),AND(OR(LEFT(O3969,2)={"07","19"}),VALUE(RIGHT(O3969,2))&gt;5)),TRUE,FALSE))</f>
        <v/>
      </c>
    </row>
    <row r="3970" spans="12:20" x14ac:dyDescent="0.25">
      <c r="L3970" s="75">
        <f>COUNTIF($B$2:B3970,B3970)</f>
        <v>0</v>
      </c>
      <c r="M3970" s="75">
        <f>COUNTIF($L$2:L3970,4)</f>
        <v>42</v>
      </c>
      <c r="N3970" s="76" t="str">
        <f t="shared" si="309"/>
        <v>0</v>
      </c>
      <c r="O3970" s="76" t="str">
        <f t="shared" ref="O3970:O4033" si="310">TRIM(SUBSTITUTE(SUBSTITUTE(D3970,"+",""),"_",""))</f>
        <v/>
      </c>
      <c r="P3970" s="75" t="str">
        <f t="shared" ref="P3970:P4033" si="311">TRIM(SUBSTITUTE(SUBSTITUTE(E3970,"+",""),"_",""))</f>
        <v/>
      </c>
      <c r="Q3970" s="77" t="str">
        <f t="shared" ref="Q3970:Q4033" si="312">IFERROR(IF(RIGHT(P3970,2)&lt;RIGHT(O3970,2),IF(P3970&lt;O3970,P3970+2360-O3970,P3970-40-O3970),IF(P3970&lt;O3970,P3970+2400-O3970,P3970-O3970)),"")</f>
        <v/>
      </c>
      <c r="R3970" s="77" t="str">
        <f t="shared" ref="R3970:R4033" si="313">IFERROR(ROUNDDOWN(Q3970/100,0),"")</f>
        <v/>
      </c>
      <c r="S3970" s="77" t="str">
        <f>IF(O3970="","",IF(OR(VALUE(LEFT(O3970,2))&gt;IF(RIGHT(J3970,1)="M",7,19),AND(OR(LEFT(O3970,2)={"07","19"}),VALUE(RIGHT(O3970,2))&gt;15)),TRUE,FALSE))</f>
        <v/>
      </c>
      <c r="T3970" s="77" t="str">
        <f>IF(O3970="","",IF(OR(VALUE(LEFT(O3970,2))&gt;IF(RIGHT(J3970,1)="M",7,19),AND(OR(LEFT(O3970,2)={"07","19"}),VALUE(RIGHT(O3970,2))&gt;5)),TRUE,FALSE))</f>
        <v/>
      </c>
    </row>
    <row r="3971" spans="12:20" x14ac:dyDescent="0.25">
      <c r="L3971" s="75">
        <f>COUNTIF($B$2:B3971,B3971)</f>
        <v>0</v>
      </c>
      <c r="M3971" s="75">
        <f>COUNTIF($L$2:L3971,4)</f>
        <v>42</v>
      </c>
      <c r="N3971" s="76" t="str">
        <f t="shared" ref="N3971:N4034" si="314">A3971&amp;DAY(C3971)</f>
        <v>0</v>
      </c>
      <c r="O3971" s="76" t="str">
        <f t="shared" si="310"/>
        <v/>
      </c>
      <c r="P3971" s="75" t="str">
        <f t="shared" si="311"/>
        <v/>
      </c>
      <c r="Q3971" s="77" t="str">
        <f t="shared" si="312"/>
        <v/>
      </c>
      <c r="R3971" s="77" t="str">
        <f t="shared" si="313"/>
        <v/>
      </c>
      <c r="S3971" s="77" t="str">
        <f>IF(O3971="","",IF(OR(VALUE(LEFT(O3971,2))&gt;IF(RIGHT(J3971,1)="M",7,19),AND(OR(LEFT(O3971,2)={"07","19"}),VALUE(RIGHT(O3971,2))&gt;15)),TRUE,FALSE))</f>
        <v/>
      </c>
      <c r="T3971" s="77" t="str">
        <f>IF(O3971="","",IF(OR(VALUE(LEFT(O3971,2))&gt;IF(RIGHT(J3971,1)="M",7,19),AND(OR(LEFT(O3971,2)={"07","19"}),VALUE(RIGHT(O3971,2))&gt;5)),TRUE,FALSE))</f>
        <v/>
      </c>
    </row>
    <row r="3972" spans="12:20" x14ac:dyDescent="0.25">
      <c r="L3972" s="75">
        <f>COUNTIF($B$2:B3972,B3972)</f>
        <v>0</v>
      </c>
      <c r="M3972" s="75">
        <f>COUNTIF($L$2:L3972,4)</f>
        <v>42</v>
      </c>
      <c r="N3972" s="76" t="str">
        <f t="shared" si="314"/>
        <v>0</v>
      </c>
      <c r="O3972" s="76" t="str">
        <f t="shared" si="310"/>
        <v/>
      </c>
      <c r="P3972" s="75" t="str">
        <f t="shared" si="311"/>
        <v/>
      </c>
      <c r="Q3972" s="77" t="str">
        <f t="shared" si="312"/>
        <v/>
      </c>
      <c r="R3972" s="77" t="str">
        <f t="shared" si="313"/>
        <v/>
      </c>
      <c r="S3972" s="77" t="str">
        <f>IF(O3972="","",IF(OR(VALUE(LEFT(O3972,2))&gt;IF(RIGHT(J3972,1)="M",7,19),AND(OR(LEFT(O3972,2)={"07","19"}),VALUE(RIGHT(O3972,2))&gt;15)),TRUE,FALSE))</f>
        <v/>
      </c>
      <c r="T3972" s="77" t="str">
        <f>IF(O3972="","",IF(OR(VALUE(LEFT(O3972,2))&gt;IF(RIGHT(J3972,1)="M",7,19),AND(OR(LEFT(O3972,2)={"07","19"}),VALUE(RIGHT(O3972,2))&gt;5)),TRUE,FALSE))</f>
        <v/>
      </c>
    </row>
    <row r="3973" spans="12:20" x14ac:dyDescent="0.25">
      <c r="L3973" s="75">
        <f>COUNTIF($B$2:B3973,B3973)</f>
        <v>0</v>
      </c>
      <c r="M3973" s="75">
        <f>COUNTIF($L$2:L3973,4)</f>
        <v>42</v>
      </c>
      <c r="N3973" s="76" t="str">
        <f t="shared" si="314"/>
        <v>0</v>
      </c>
      <c r="O3973" s="76" t="str">
        <f t="shared" si="310"/>
        <v/>
      </c>
      <c r="P3973" s="75" t="str">
        <f t="shared" si="311"/>
        <v/>
      </c>
      <c r="Q3973" s="77" t="str">
        <f t="shared" si="312"/>
        <v/>
      </c>
      <c r="R3973" s="77" t="str">
        <f t="shared" si="313"/>
        <v/>
      </c>
      <c r="S3973" s="77" t="str">
        <f>IF(O3973="","",IF(OR(VALUE(LEFT(O3973,2))&gt;IF(RIGHT(J3973,1)="M",7,19),AND(OR(LEFT(O3973,2)={"07","19"}),VALUE(RIGHT(O3973,2))&gt;15)),TRUE,FALSE))</f>
        <v/>
      </c>
      <c r="T3973" s="77" t="str">
        <f>IF(O3973="","",IF(OR(VALUE(LEFT(O3973,2))&gt;IF(RIGHT(J3973,1)="M",7,19),AND(OR(LEFT(O3973,2)={"07","19"}),VALUE(RIGHT(O3973,2))&gt;5)),TRUE,FALSE))</f>
        <v/>
      </c>
    </row>
    <row r="3974" spans="12:20" x14ac:dyDescent="0.25">
      <c r="L3974" s="75">
        <f>COUNTIF($B$2:B3974,B3974)</f>
        <v>0</v>
      </c>
      <c r="M3974" s="75">
        <f>COUNTIF($L$2:L3974,4)</f>
        <v>42</v>
      </c>
      <c r="N3974" s="76" t="str">
        <f t="shared" si="314"/>
        <v>0</v>
      </c>
      <c r="O3974" s="76" t="str">
        <f t="shared" si="310"/>
        <v/>
      </c>
      <c r="P3974" s="75" t="str">
        <f t="shared" si="311"/>
        <v/>
      </c>
      <c r="Q3974" s="77" t="str">
        <f t="shared" si="312"/>
        <v/>
      </c>
      <c r="R3974" s="77" t="str">
        <f t="shared" si="313"/>
        <v/>
      </c>
      <c r="S3974" s="77" t="str">
        <f>IF(O3974="","",IF(OR(VALUE(LEFT(O3974,2))&gt;IF(RIGHT(J3974,1)="M",7,19),AND(OR(LEFT(O3974,2)={"07","19"}),VALUE(RIGHT(O3974,2))&gt;15)),TRUE,FALSE))</f>
        <v/>
      </c>
      <c r="T3974" s="77" t="str">
        <f>IF(O3974="","",IF(OR(VALUE(LEFT(O3974,2))&gt;IF(RIGHT(J3974,1)="M",7,19),AND(OR(LEFT(O3974,2)={"07","19"}),VALUE(RIGHT(O3974,2))&gt;5)),TRUE,FALSE))</f>
        <v/>
      </c>
    </row>
    <row r="3975" spans="12:20" x14ac:dyDescent="0.25">
      <c r="L3975" s="75">
        <f>COUNTIF($B$2:B3975,B3975)</f>
        <v>0</v>
      </c>
      <c r="M3975" s="75">
        <f>COUNTIF($L$2:L3975,4)</f>
        <v>42</v>
      </c>
      <c r="N3975" s="76" t="str">
        <f t="shared" si="314"/>
        <v>0</v>
      </c>
      <c r="O3975" s="76" t="str">
        <f t="shared" si="310"/>
        <v/>
      </c>
      <c r="P3975" s="75" t="str">
        <f t="shared" si="311"/>
        <v/>
      </c>
      <c r="Q3975" s="77" t="str">
        <f t="shared" si="312"/>
        <v/>
      </c>
      <c r="R3975" s="77" t="str">
        <f t="shared" si="313"/>
        <v/>
      </c>
      <c r="S3975" s="77" t="str">
        <f>IF(O3975="","",IF(OR(VALUE(LEFT(O3975,2))&gt;IF(RIGHT(J3975,1)="M",7,19),AND(OR(LEFT(O3975,2)={"07","19"}),VALUE(RIGHT(O3975,2))&gt;15)),TRUE,FALSE))</f>
        <v/>
      </c>
      <c r="T3975" s="77" t="str">
        <f>IF(O3975="","",IF(OR(VALUE(LEFT(O3975,2))&gt;IF(RIGHT(J3975,1)="M",7,19),AND(OR(LEFT(O3975,2)={"07","19"}),VALUE(RIGHT(O3975,2))&gt;5)),TRUE,FALSE))</f>
        <v/>
      </c>
    </row>
    <row r="3976" spans="12:20" x14ac:dyDescent="0.25">
      <c r="L3976" s="75">
        <f>COUNTIF($B$2:B3976,B3976)</f>
        <v>0</v>
      </c>
      <c r="M3976" s="75">
        <f>COUNTIF($L$2:L3976,4)</f>
        <v>42</v>
      </c>
      <c r="N3976" s="76" t="str">
        <f t="shared" si="314"/>
        <v>0</v>
      </c>
      <c r="O3976" s="76" t="str">
        <f t="shared" si="310"/>
        <v/>
      </c>
      <c r="P3976" s="75" t="str">
        <f t="shared" si="311"/>
        <v/>
      </c>
      <c r="Q3976" s="77" t="str">
        <f t="shared" si="312"/>
        <v/>
      </c>
      <c r="R3976" s="77" t="str">
        <f t="shared" si="313"/>
        <v/>
      </c>
      <c r="S3976" s="77" t="str">
        <f>IF(O3976="","",IF(OR(VALUE(LEFT(O3976,2))&gt;IF(RIGHT(J3976,1)="M",7,19),AND(OR(LEFT(O3976,2)={"07","19"}),VALUE(RIGHT(O3976,2))&gt;15)),TRUE,FALSE))</f>
        <v/>
      </c>
      <c r="T3976" s="77" t="str">
        <f>IF(O3976="","",IF(OR(VALUE(LEFT(O3976,2))&gt;IF(RIGHT(J3976,1)="M",7,19),AND(OR(LEFT(O3976,2)={"07","19"}),VALUE(RIGHT(O3976,2))&gt;5)),TRUE,FALSE))</f>
        <v/>
      </c>
    </row>
    <row r="3977" spans="12:20" x14ac:dyDescent="0.25">
      <c r="L3977" s="75">
        <f>COUNTIF($B$2:B3977,B3977)</f>
        <v>0</v>
      </c>
      <c r="M3977" s="75">
        <f>COUNTIF($L$2:L3977,4)</f>
        <v>42</v>
      </c>
      <c r="N3977" s="76" t="str">
        <f t="shared" si="314"/>
        <v>0</v>
      </c>
      <c r="O3977" s="76" t="str">
        <f t="shared" si="310"/>
        <v/>
      </c>
      <c r="P3977" s="75" t="str">
        <f t="shared" si="311"/>
        <v/>
      </c>
      <c r="Q3977" s="77" t="str">
        <f t="shared" si="312"/>
        <v/>
      </c>
      <c r="R3977" s="77" t="str">
        <f t="shared" si="313"/>
        <v/>
      </c>
      <c r="S3977" s="77" t="str">
        <f>IF(O3977="","",IF(OR(VALUE(LEFT(O3977,2))&gt;IF(RIGHT(J3977,1)="M",7,19),AND(OR(LEFT(O3977,2)={"07","19"}),VALUE(RIGHT(O3977,2))&gt;15)),TRUE,FALSE))</f>
        <v/>
      </c>
      <c r="T3977" s="77" t="str">
        <f>IF(O3977="","",IF(OR(VALUE(LEFT(O3977,2))&gt;IF(RIGHT(J3977,1)="M",7,19),AND(OR(LEFT(O3977,2)={"07","19"}),VALUE(RIGHT(O3977,2))&gt;5)),TRUE,FALSE))</f>
        <v/>
      </c>
    </row>
    <row r="3978" spans="12:20" x14ac:dyDescent="0.25">
      <c r="L3978" s="75">
        <f>COUNTIF($B$2:B3978,B3978)</f>
        <v>0</v>
      </c>
      <c r="M3978" s="75">
        <f>COUNTIF($L$2:L3978,4)</f>
        <v>42</v>
      </c>
      <c r="N3978" s="76" t="str">
        <f t="shared" si="314"/>
        <v>0</v>
      </c>
      <c r="O3978" s="76" t="str">
        <f t="shared" si="310"/>
        <v/>
      </c>
      <c r="P3978" s="75" t="str">
        <f t="shared" si="311"/>
        <v/>
      </c>
      <c r="Q3978" s="77" t="str">
        <f t="shared" si="312"/>
        <v/>
      </c>
      <c r="R3978" s="77" t="str">
        <f t="shared" si="313"/>
        <v/>
      </c>
      <c r="S3978" s="77" t="str">
        <f>IF(O3978="","",IF(OR(VALUE(LEFT(O3978,2))&gt;IF(RIGHT(J3978,1)="M",7,19),AND(OR(LEFT(O3978,2)={"07","19"}),VALUE(RIGHT(O3978,2))&gt;15)),TRUE,FALSE))</f>
        <v/>
      </c>
      <c r="T3978" s="77" t="str">
        <f>IF(O3978="","",IF(OR(VALUE(LEFT(O3978,2))&gt;IF(RIGHT(J3978,1)="M",7,19),AND(OR(LEFT(O3978,2)={"07","19"}),VALUE(RIGHT(O3978,2))&gt;5)),TRUE,FALSE))</f>
        <v/>
      </c>
    </row>
    <row r="3979" spans="12:20" x14ac:dyDescent="0.25">
      <c r="L3979" s="75">
        <f>COUNTIF($B$2:B3979,B3979)</f>
        <v>0</v>
      </c>
      <c r="M3979" s="75">
        <f>COUNTIF($L$2:L3979,4)</f>
        <v>42</v>
      </c>
      <c r="N3979" s="76" t="str">
        <f t="shared" si="314"/>
        <v>0</v>
      </c>
      <c r="O3979" s="76" t="str">
        <f t="shared" si="310"/>
        <v/>
      </c>
      <c r="P3979" s="75" t="str">
        <f t="shared" si="311"/>
        <v/>
      </c>
      <c r="Q3979" s="77" t="str">
        <f t="shared" si="312"/>
        <v/>
      </c>
      <c r="R3979" s="77" t="str">
        <f t="shared" si="313"/>
        <v/>
      </c>
      <c r="S3979" s="77" t="str">
        <f>IF(O3979="","",IF(OR(VALUE(LEFT(O3979,2))&gt;IF(RIGHT(J3979,1)="M",7,19),AND(OR(LEFT(O3979,2)={"07","19"}),VALUE(RIGHT(O3979,2))&gt;15)),TRUE,FALSE))</f>
        <v/>
      </c>
      <c r="T3979" s="77" t="str">
        <f>IF(O3979="","",IF(OR(VALUE(LEFT(O3979,2))&gt;IF(RIGHT(J3979,1)="M",7,19),AND(OR(LEFT(O3979,2)={"07","19"}),VALUE(RIGHT(O3979,2))&gt;5)),TRUE,FALSE))</f>
        <v/>
      </c>
    </row>
    <row r="3980" spans="12:20" x14ac:dyDescent="0.25">
      <c r="L3980" s="75">
        <f>COUNTIF($B$2:B3980,B3980)</f>
        <v>0</v>
      </c>
      <c r="M3980" s="75">
        <f>COUNTIF($L$2:L3980,4)</f>
        <v>42</v>
      </c>
      <c r="N3980" s="76" t="str">
        <f t="shared" si="314"/>
        <v>0</v>
      </c>
      <c r="O3980" s="76" t="str">
        <f t="shared" si="310"/>
        <v/>
      </c>
      <c r="P3980" s="75" t="str">
        <f t="shared" si="311"/>
        <v/>
      </c>
      <c r="Q3980" s="77" t="str">
        <f t="shared" si="312"/>
        <v/>
      </c>
      <c r="R3980" s="77" t="str">
        <f t="shared" si="313"/>
        <v/>
      </c>
      <c r="S3980" s="77" t="str">
        <f>IF(O3980="","",IF(OR(VALUE(LEFT(O3980,2))&gt;IF(RIGHT(J3980,1)="M",7,19),AND(OR(LEFT(O3980,2)={"07","19"}),VALUE(RIGHT(O3980,2))&gt;15)),TRUE,FALSE))</f>
        <v/>
      </c>
      <c r="T3980" s="77" t="str">
        <f>IF(O3980="","",IF(OR(VALUE(LEFT(O3980,2))&gt;IF(RIGHT(J3980,1)="M",7,19),AND(OR(LEFT(O3980,2)={"07","19"}),VALUE(RIGHT(O3980,2))&gt;5)),TRUE,FALSE))</f>
        <v/>
      </c>
    </row>
    <row r="3981" spans="12:20" x14ac:dyDescent="0.25">
      <c r="L3981" s="75">
        <f>COUNTIF($B$2:B3981,B3981)</f>
        <v>0</v>
      </c>
      <c r="M3981" s="75">
        <f>COUNTIF($L$2:L3981,4)</f>
        <v>42</v>
      </c>
      <c r="N3981" s="76" t="str">
        <f t="shared" si="314"/>
        <v>0</v>
      </c>
      <c r="O3981" s="76" t="str">
        <f t="shared" si="310"/>
        <v/>
      </c>
      <c r="P3981" s="75" t="str">
        <f t="shared" si="311"/>
        <v/>
      </c>
      <c r="Q3981" s="77" t="str">
        <f t="shared" si="312"/>
        <v/>
      </c>
      <c r="R3981" s="77" t="str">
        <f t="shared" si="313"/>
        <v/>
      </c>
      <c r="S3981" s="77" t="str">
        <f>IF(O3981="","",IF(OR(VALUE(LEFT(O3981,2))&gt;IF(RIGHT(J3981,1)="M",7,19),AND(OR(LEFT(O3981,2)={"07","19"}),VALUE(RIGHT(O3981,2))&gt;15)),TRUE,FALSE))</f>
        <v/>
      </c>
      <c r="T3981" s="77" t="str">
        <f>IF(O3981="","",IF(OR(VALUE(LEFT(O3981,2))&gt;IF(RIGHT(J3981,1)="M",7,19),AND(OR(LEFT(O3981,2)={"07","19"}),VALUE(RIGHT(O3981,2))&gt;5)),TRUE,FALSE))</f>
        <v/>
      </c>
    </row>
    <row r="3982" spans="12:20" x14ac:dyDescent="0.25">
      <c r="L3982" s="75">
        <f>COUNTIF($B$2:B3982,B3982)</f>
        <v>0</v>
      </c>
      <c r="M3982" s="75">
        <f>COUNTIF($L$2:L3982,4)</f>
        <v>42</v>
      </c>
      <c r="N3982" s="76" t="str">
        <f t="shared" si="314"/>
        <v>0</v>
      </c>
      <c r="O3982" s="76" t="str">
        <f t="shared" si="310"/>
        <v/>
      </c>
      <c r="P3982" s="75" t="str">
        <f t="shared" si="311"/>
        <v/>
      </c>
      <c r="Q3982" s="77" t="str">
        <f t="shared" si="312"/>
        <v/>
      </c>
      <c r="R3982" s="77" t="str">
        <f t="shared" si="313"/>
        <v/>
      </c>
      <c r="S3982" s="77" t="str">
        <f>IF(O3982="","",IF(OR(VALUE(LEFT(O3982,2))&gt;IF(RIGHT(J3982,1)="M",7,19),AND(OR(LEFT(O3982,2)={"07","19"}),VALUE(RIGHT(O3982,2))&gt;15)),TRUE,FALSE))</f>
        <v/>
      </c>
      <c r="T3982" s="77" t="str">
        <f>IF(O3982="","",IF(OR(VALUE(LEFT(O3982,2))&gt;IF(RIGHT(J3982,1)="M",7,19),AND(OR(LEFT(O3982,2)={"07","19"}),VALUE(RIGHT(O3982,2))&gt;5)),TRUE,FALSE))</f>
        <v/>
      </c>
    </row>
    <row r="3983" spans="12:20" x14ac:dyDescent="0.25">
      <c r="L3983" s="75">
        <f>COUNTIF($B$2:B3983,B3983)</f>
        <v>0</v>
      </c>
      <c r="M3983" s="75">
        <f>COUNTIF($L$2:L3983,4)</f>
        <v>42</v>
      </c>
      <c r="N3983" s="76" t="str">
        <f t="shared" si="314"/>
        <v>0</v>
      </c>
      <c r="O3983" s="76" t="str">
        <f t="shared" si="310"/>
        <v/>
      </c>
      <c r="P3983" s="75" t="str">
        <f t="shared" si="311"/>
        <v/>
      </c>
      <c r="Q3983" s="77" t="str">
        <f t="shared" si="312"/>
        <v/>
      </c>
      <c r="R3983" s="77" t="str">
        <f t="shared" si="313"/>
        <v/>
      </c>
      <c r="S3983" s="77" t="str">
        <f>IF(O3983="","",IF(OR(VALUE(LEFT(O3983,2))&gt;IF(RIGHT(J3983,1)="M",7,19),AND(OR(LEFT(O3983,2)={"07","19"}),VALUE(RIGHT(O3983,2))&gt;15)),TRUE,FALSE))</f>
        <v/>
      </c>
      <c r="T3983" s="77" t="str">
        <f>IF(O3983="","",IF(OR(VALUE(LEFT(O3983,2))&gt;IF(RIGHT(J3983,1)="M",7,19),AND(OR(LEFT(O3983,2)={"07","19"}),VALUE(RIGHT(O3983,2))&gt;5)),TRUE,FALSE))</f>
        <v/>
      </c>
    </row>
    <row r="3984" spans="12:20" x14ac:dyDescent="0.25">
      <c r="L3984" s="75">
        <f>COUNTIF($B$2:B3984,B3984)</f>
        <v>0</v>
      </c>
      <c r="M3984" s="75">
        <f>COUNTIF($L$2:L3984,4)</f>
        <v>42</v>
      </c>
      <c r="N3984" s="76" t="str">
        <f t="shared" si="314"/>
        <v>0</v>
      </c>
      <c r="O3984" s="76" t="str">
        <f t="shared" si="310"/>
        <v/>
      </c>
      <c r="P3984" s="75" t="str">
        <f t="shared" si="311"/>
        <v/>
      </c>
      <c r="Q3984" s="77" t="str">
        <f t="shared" si="312"/>
        <v/>
      </c>
      <c r="R3984" s="77" t="str">
        <f t="shared" si="313"/>
        <v/>
      </c>
      <c r="S3984" s="77" t="str">
        <f>IF(O3984="","",IF(OR(VALUE(LEFT(O3984,2))&gt;IF(RIGHT(J3984,1)="M",7,19),AND(OR(LEFT(O3984,2)={"07","19"}),VALUE(RIGHT(O3984,2))&gt;15)),TRUE,FALSE))</f>
        <v/>
      </c>
      <c r="T3984" s="77" t="str">
        <f>IF(O3984="","",IF(OR(VALUE(LEFT(O3984,2))&gt;IF(RIGHT(J3984,1)="M",7,19),AND(OR(LEFT(O3984,2)={"07","19"}),VALUE(RIGHT(O3984,2))&gt;5)),TRUE,FALSE))</f>
        <v/>
      </c>
    </row>
    <row r="3985" spans="12:20" x14ac:dyDescent="0.25">
      <c r="L3985" s="75">
        <f>COUNTIF($B$2:B3985,B3985)</f>
        <v>0</v>
      </c>
      <c r="M3985" s="75">
        <f>COUNTIF($L$2:L3985,4)</f>
        <v>42</v>
      </c>
      <c r="N3985" s="76" t="str">
        <f t="shared" si="314"/>
        <v>0</v>
      </c>
      <c r="O3985" s="76" t="str">
        <f t="shared" si="310"/>
        <v/>
      </c>
      <c r="P3985" s="75" t="str">
        <f t="shared" si="311"/>
        <v/>
      </c>
      <c r="Q3985" s="77" t="str">
        <f t="shared" si="312"/>
        <v/>
      </c>
      <c r="R3985" s="77" t="str">
        <f t="shared" si="313"/>
        <v/>
      </c>
      <c r="S3985" s="77" t="str">
        <f>IF(O3985="","",IF(OR(VALUE(LEFT(O3985,2))&gt;IF(RIGHT(J3985,1)="M",7,19),AND(OR(LEFT(O3985,2)={"07","19"}),VALUE(RIGHT(O3985,2))&gt;15)),TRUE,FALSE))</f>
        <v/>
      </c>
      <c r="T3985" s="77" t="str">
        <f>IF(O3985="","",IF(OR(VALUE(LEFT(O3985,2))&gt;IF(RIGHT(J3985,1)="M",7,19),AND(OR(LEFT(O3985,2)={"07","19"}),VALUE(RIGHT(O3985,2))&gt;5)),TRUE,FALSE))</f>
        <v/>
      </c>
    </row>
    <row r="3986" spans="12:20" x14ac:dyDescent="0.25">
      <c r="L3986" s="75">
        <f>COUNTIF($B$2:B3986,B3986)</f>
        <v>0</v>
      </c>
      <c r="M3986" s="75">
        <f>COUNTIF($L$2:L3986,4)</f>
        <v>42</v>
      </c>
      <c r="N3986" s="76" t="str">
        <f t="shared" si="314"/>
        <v>0</v>
      </c>
      <c r="O3986" s="76" t="str">
        <f t="shared" si="310"/>
        <v/>
      </c>
      <c r="P3986" s="75" t="str">
        <f t="shared" si="311"/>
        <v/>
      </c>
      <c r="Q3986" s="77" t="str">
        <f t="shared" si="312"/>
        <v/>
      </c>
      <c r="R3986" s="77" t="str">
        <f t="shared" si="313"/>
        <v/>
      </c>
      <c r="S3986" s="77" t="str">
        <f>IF(O3986="","",IF(OR(VALUE(LEFT(O3986,2))&gt;IF(RIGHT(J3986,1)="M",7,19),AND(OR(LEFT(O3986,2)={"07","19"}),VALUE(RIGHT(O3986,2))&gt;15)),TRUE,FALSE))</f>
        <v/>
      </c>
      <c r="T3986" s="77" t="str">
        <f>IF(O3986="","",IF(OR(VALUE(LEFT(O3986,2))&gt;IF(RIGHT(J3986,1)="M",7,19),AND(OR(LEFT(O3986,2)={"07","19"}),VALUE(RIGHT(O3986,2))&gt;5)),TRUE,FALSE))</f>
        <v/>
      </c>
    </row>
    <row r="3987" spans="12:20" x14ac:dyDescent="0.25">
      <c r="L3987" s="75">
        <f>COUNTIF($B$2:B3987,B3987)</f>
        <v>0</v>
      </c>
      <c r="M3987" s="75">
        <f>COUNTIF($L$2:L3987,4)</f>
        <v>42</v>
      </c>
      <c r="N3987" s="76" t="str">
        <f t="shared" si="314"/>
        <v>0</v>
      </c>
      <c r="O3987" s="76" t="str">
        <f t="shared" si="310"/>
        <v/>
      </c>
      <c r="P3987" s="75" t="str">
        <f t="shared" si="311"/>
        <v/>
      </c>
      <c r="Q3987" s="77" t="str">
        <f t="shared" si="312"/>
        <v/>
      </c>
      <c r="R3987" s="77" t="str">
        <f t="shared" si="313"/>
        <v/>
      </c>
      <c r="S3987" s="77" t="str">
        <f>IF(O3987="","",IF(OR(VALUE(LEFT(O3987,2))&gt;IF(RIGHT(J3987,1)="M",7,19),AND(OR(LEFT(O3987,2)={"07","19"}),VALUE(RIGHT(O3987,2))&gt;15)),TRUE,FALSE))</f>
        <v/>
      </c>
      <c r="T3987" s="77" t="str">
        <f>IF(O3987="","",IF(OR(VALUE(LEFT(O3987,2))&gt;IF(RIGHT(J3987,1)="M",7,19),AND(OR(LEFT(O3987,2)={"07","19"}),VALUE(RIGHT(O3987,2))&gt;5)),TRUE,FALSE))</f>
        <v/>
      </c>
    </row>
    <row r="3988" spans="12:20" x14ac:dyDescent="0.25">
      <c r="L3988" s="75">
        <f>COUNTIF($B$2:B3988,B3988)</f>
        <v>0</v>
      </c>
      <c r="M3988" s="75">
        <f>COUNTIF($L$2:L3988,4)</f>
        <v>42</v>
      </c>
      <c r="N3988" s="76" t="str">
        <f t="shared" si="314"/>
        <v>0</v>
      </c>
      <c r="O3988" s="76" t="str">
        <f t="shared" si="310"/>
        <v/>
      </c>
      <c r="P3988" s="75" t="str">
        <f t="shared" si="311"/>
        <v/>
      </c>
      <c r="Q3988" s="77" t="str">
        <f t="shared" si="312"/>
        <v/>
      </c>
      <c r="R3988" s="77" t="str">
        <f t="shared" si="313"/>
        <v/>
      </c>
      <c r="S3988" s="77" t="str">
        <f>IF(O3988="","",IF(OR(VALUE(LEFT(O3988,2))&gt;IF(RIGHT(J3988,1)="M",7,19),AND(OR(LEFT(O3988,2)={"07","19"}),VALUE(RIGHT(O3988,2))&gt;15)),TRUE,FALSE))</f>
        <v/>
      </c>
      <c r="T3988" s="77" t="str">
        <f>IF(O3988="","",IF(OR(VALUE(LEFT(O3988,2))&gt;IF(RIGHT(J3988,1)="M",7,19),AND(OR(LEFT(O3988,2)={"07","19"}),VALUE(RIGHT(O3988,2))&gt;5)),TRUE,FALSE))</f>
        <v/>
      </c>
    </row>
    <row r="3989" spans="12:20" x14ac:dyDescent="0.25">
      <c r="L3989" s="75">
        <f>COUNTIF($B$2:B3989,B3989)</f>
        <v>0</v>
      </c>
      <c r="M3989" s="75">
        <f>COUNTIF($L$2:L3989,4)</f>
        <v>42</v>
      </c>
      <c r="N3989" s="76" t="str">
        <f t="shared" si="314"/>
        <v>0</v>
      </c>
      <c r="O3989" s="76" t="str">
        <f t="shared" si="310"/>
        <v/>
      </c>
      <c r="P3989" s="75" t="str">
        <f t="shared" si="311"/>
        <v/>
      </c>
      <c r="Q3989" s="77" t="str">
        <f t="shared" si="312"/>
        <v/>
      </c>
      <c r="R3989" s="77" t="str">
        <f t="shared" si="313"/>
        <v/>
      </c>
      <c r="S3989" s="77" t="str">
        <f>IF(O3989="","",IF(OR(VALUE(LEFT(O3989,2))&gt;IF(RIGHT(J3989,1)="M",7,19),AND(OR(LEFT(O3989,2)={"07","19"}),VALUE(RIGHT(O3989,2))&gt;15)),TRUE,FALSE))</f>
        <v/>
      </c>
      <c r="T3989" s="77" t="str">
        <f>IF(O3989="","",IF(OR(VALUE(LEFT(O3989,2))&gt;IF(RIGHT(J3989,1)="M",7,19),AND(OR(LEFT(O3989,2)={"07","19"}),VALUE(RIGHT(O3989,2))&gt;5)),TRUE,FALSE))</f>
        <v/>
      </c>
    </row>
    <row r="3990" spans="12:20" x14ac:dyDescent="0.25">
      <c r="L3990" s="75">
        <f>COUNTIF($B$2:B3990,B3990)</f>
        <v>0</v>
      </c>
      <c r="M3990" s="75">
        <f>COUNTIF($L$2:L3990,4)</f>
        <v>42</v>
      </c>
      <c r="N3990" s="76" t="str">
        <f t="shared" si="314"/>
        <v>0</v>
      </c>
      <c r="O3990" s="76" t="str">
        <f t="shared" si="310"/>
        <v/>
      </c>
      <c r="P3990" s="75" t="str">
        <f t="shared" si="311"/>
        <v/>
      </c>
      <c r="Q3990" s="77" t="str">
        <f t="shared" si="312"/>
        <v/>
      </c>
      <c r="R3990" s="77" t="str">
        <f t="shared" si="313"/>
        <v/>
      </c>
      <c r="S3990" s="77" t="str">
        <f>IF(O3990="","",IF(OR(VALUE(LEFT(O3990,2))&gt;IF(RIGHT(J3990,1)="M",7,19),AND(OR(LEFT(O3990,2)={"07","19"}),VALUE(RIGHT(O3990,2))&gt;15)),TRUE,FALSE))</f>
        <v/>
      </c>
      <c r="T3990" s="77" t="str">
        <f>IF(O3990="","",IF(OR(VALUE(LEFT(O3990,2))&gt;IF(RIGHT(J3990,1)="M",7,19),AND(OR(LEFT(O3990,2)={"07","19"}),VALUE(RIGHT(O3990,2))&gt;5)),TRUE,FALSE))</f>
        <v/>
      </c>
    </row>
    <row r="3991" spans="12:20" x14ac:dyDescent="0.25">
      <c r="L3991" s="75">
        <f>COUNTIF($B$2:B3991,B3991)</f>
        <v>0</v>
      </c>
      <c r="M3991" s="75">
        <f>COUNTIF($L$2:L3991,4)</f>
        <v>42</v>
      </c>
      <c r="N3991" s="76" t="str">
        <f t="shared" si="314"/>
        <v>0</v>
      </c>
      <c r="O3991" s="76" t="str">
        <f t="shared" si="310"/>
        <v/>
      </c>
      <c r="P3991" s="75" t="str">
        <f t="shared" si="311"/>
        <v/>
      </c>
      <c r="Q3991" s="77" t="str">
        <f t="shared" si="312"/>
        <v/>
      </c>
      <c r="R3991" s="77" t="str">
        <f t="shared" si="313"/>
        <v/>
      </c>
      <c r="S3991" s="77" t="str">
        <f>IF(O3991="","",IF(OR(VALUE(LEFT(O3991,2))&gt;IF(RIGHT(J3991,1)="M",7,19),AND(OR(LEFT(O3991,2)={"07","19"}),VALUE(RIGHT(O3991,2))&gt;15)),TRUE,FALSE))</f>
        <v/>
      </c>
      <c r="T3991" s="77" t="str">
        <f>IF(O3991="","",IF(OR(VALUE(LEFT(O3991,2))&gt;IF(RIGHT(J3991,1)="M",7,19),AND(OR(LEFT(O3991,2)={"07","19"}),VALUE(RIGHT(O3991,2))&gt;5)),TRUE,FALSE))</f>
        <v/>
      </c>
    </row>
    <row r="3992" spans="12:20" x14ac:dyDescent="0.25">
      <c r="L3992" s="75">
        <f>COUNTIF($B$2:B3992,B3992)</f>
        <v>0</v>
      </c>
      <c r="M3992" s="75">
        <f>COUNTIF($L$2:L3992,4)</f>
        <v>42</v>
      </c>
      <c r="N3992" s="76" t="str">
        <f t="shared" si="314"/>
        <v>0</v>
      </c>
      <c r="O3992" s="76" t="str">
        <f t="shared" si="310"/>
        <v/>
      </c>
      <c r="P3992" s="75" t="str">
        <f t="shared" si="311"/>
        <v/>
      </c>
      <c r="Q3992" s="77" t="str">
        <f t="shared" si="312"/>
        <v/>
      </c>
      <c r="R3992" s="77" t="str">
        <f t="shared" si="313"/>
        <v/>
      </c>
      <c r="S3992" s="77" t="str">
        <f>IF(O3992="","",IF(OR(VALUE(LEFT(O3992,2))&gt;IF(RIGHT(J3992,1)="M",7,19),AND(OR(LEFT(O3992,2)={"07","19"}),VALUE(RIGHT(O3992,2))&gt;15)),TRUE,FALSE))</f>
        <v/>
      </c>
      <c r="T3992" s="77" t="str">
        <f>IF(O3992="","",IF(OR(VALUE(LEFT(O3992,2))&gt;IF(RIGHT(J3992,1)="M",7,19),AND(OR(LEFT(O3992,2)={"07","19"}),VALUE(RIGHT(O3992,2))&gt;5)),TRUE,FALSE))</f>
        <v/>
      </c>
    </row>
    <row r="3993" spans="12:20" x14ac:dyDescent="0.25">
      <c r="L3993" s="75">
        <f>COUNTIF($B$2:B3993,B3993)</f>
        <v>0</v>
      </c>
      <c r="M3993" s="75">
        <f>COUNTIF($L$2:L3993,4)</f>
        <v>42</v>
      </c>
      <c r="N3993" s="76" t="str">
        <f t="shared" si="314"/>
        <v>0</v>
      </c>
      <c r="O3993" s="76" t="str">
        <f t="shared" si="310"/>
        <v/>
      </c>
      <c r="P3993" s="75" t="str">
        <f t="shared" si="311"/>
        <v/>
      </c>
      <c r="Q3993" s="77" t="str">
        <f t="shared" si="312"/>
        <v/>
      </c>
      <c r="R3993" s="77" t="str">
        <f t="shared" si="313"/>
        <v/>
      </c>
      <c r="S3993" s="77" t="str">
        <f>IF(O3993="","",IF(OR(VALUE(LEFT(O3993,2))&gt;IF(RIGHT(J3993,1)="M",7,19),AND(OR(LEFT(O3993,2)={"07","19"}),VALUE(RIGHT(O3993,2))&gt;15)),TRUE,FALSE))</f>
        <v/>
      </c>
      <c r="T3993" s="77" t="str">
        <f>IF(O3993="","",IF(OR(VALUE(LEFT(O3993,2))&gt;IF(RIGHT(J3993,1)="M",7,19),AND(OR(LEFT(O3993,2)={"07","19"}),VALUE(RIGHT(O3993,2))&gt;5)),TRUE,FALSE))</f>
        <v/>
      </c>
    </row>
    <row r="3994" spans="12:20" x14ac:dyDescent="0.25">
      <c r="L3994" s="75">
        <f>COUNTIF($B$2:B3994,B3994)</f>
        <v>0</v>
      </c>
      <c r="M3994" s="75">
        <f>COUNTIF($L$2:L3994,4)</f>
        <v>42</v>
      </c>
      <c r="N3994" s="76" t="str">
        <f t="shared" si="314"/>
        <v>0</v>
      </c>
      <c r="O3994" s="76" t="str">
        <f t="shared" si="310"/>
        <v/>
      </c>
      <c r="P3994" s="75" t="str">
        <f t="shared" si="311"/>
        <v/>
      </c>
      <c r="Q3994" s="77" t="str">
        <f t="shared" si="312"/>
        <v/>
      </c>
      <c r="R3994" s="77" t="str">
        <f t="shared" si="313"/>
        <v/>
      </c>
      <c r="S3994" s="77" t="str">
        <f>IF(O3994="","",IF(OR(VALUE(LEFT(O3994,2))&gt;IF(RIGHT(J3994,1)="M",7,19),AND(OR(LEFT(O3994,2)={"07","19"}),VALUE(RIGHT(O3994,2))&gt;15)),TRUE,FALSE))</f>
        <v/>
      </c>
      <c r="T3994" s="77" t="str">
        <f>IF(O3994="","",IF(OR(VALUE(LEFT(O3994,2))&gt;IF(RIGHT(J3994,1)="M",7,19),AND(OR(LEFT(O3994,2)={"07","19"}),VALUE(RIGHT(O3994,2))&gt;5)),TRUE,FALSE))</f>
        <v/>
      </c>
    </row>
    <row r="3995" spans="12:20" x14ac:dyDescent="0.25">
      <c r="L3995" s="75">
        <f>COUNTIF($B$2:B3995,B3995)</f>
        <v>0</v>
      </c>
      <c r="M3995" s="75">
        <f>COUNTIF($L$2:L3995,4)</f>
        <v>42</v>
      </c>
      <c r="N3995" s="76" t="str">
        <f t="shared" si="314"/>
        <v>0</v>
      </c>
      <c r="O3995" s="76" t="str">
        <f t="shared" si="310"/>
        <v/>
      </c>
      <c r="P3995" s="75" t="str">
        <f t="shared" si="311"/>
        <v/>
      </c>
      <c r="Q3995" s="77" t="str">
        <f t="shared" si="312"/>
        <v/>
      </c>
      <c r="R3995" s="77" t="str">
        <f t="shared" si="313"/>
        <v/>
      </c>
      <c r="S3995" s="77" t="str">
        <f>IF(O3995="","",IF(OR(VALUE(LEFT(O3995,2))&gt;IF(RIGHT(J3995,1)="M",7,19),AND(OR(LEFT(O3995,2)={"07","19"}),VALUE(RIGHT(O3995,2))&gt;15)),TRUE,FALSE))</f>
        <v/>
      </c>
      <c r="T3995" s="77" t="str">
        <f>IF(O3995="","",IF(OR(VALUE(LEFT(O3995,2))&gt;IF(RIGHT(J3995,1)="M",7,19),AND(OR(LEFT(O3995,2)={"07","19"}),VALUE(RIGHT(O3995,2))&gt;5)),TRUE,FALSE))</f>
        <v/>
      </c>
    </row>
    <row r="3996" spans="12:20" x14ac:dyDescent="0.25">
      <c r="L3996" s="75">
        <f>COUNTIF($B$2:B3996,B3996)</f>
        <v>0</v>
      </c>
      <c r="M3996" s="75">
        <f>COUNTIF($L$2:L3996,4)</f>
        <v>42</v>
      </c>
      <c r="N3996" s="76" t="str">
        <f t="shared" si="314"/>
        <v>0</v>
      </c>
      <c r="O3996" s="76" t="str">
        <f t="shared" si="310"/>
        <v/>
      </c>
      <c r="P3996" s="75" t="str">
        <f t="shared" si="311"/>
        <v/>
      </c>
      <c r="Q3996" s="77" t="str">
        <f t="shared" si="312"/>
        <v/>
      </c>
      <c r="R3996" s="77" t="str">
        <f t="shared" si="313"/>
        <v/>
      </c>
      <c r="S3996" s="77" t="str">
        <f>IF(O3996="","",IF(OR(VALUE(LEFT(O3996,2))&gt;IF(RIGHT(J3996,1)="M",7,19),AND(OR(LEFT(O3996,2)={"07","19"}),VALUE(RIGHT(O3996,2))&gt;15)),TRUE,FALSE))</f>
        <v/>
      </c>
      <c r="T3996" s="77" t="str">
        <f>IF(O3996="","",IF(OR(VALUE(LEFT(O3996,2))&gt;IF(RIGHT(J3996,1)="M",7,19),AND(OR(LEFT(O3996,2)={"07","19"}),VALUE(RIGHT(O3996,2))&gt;5)),TRUE,FALSE))</f>
        <v/>
      </c>
    </row>
    <row r="3997" spans="12:20" x14ac:dyDescent="0.25">
      <c r="L3997" s="75">
        <f>COUNTIF($B$2:B3997,B3997)</f>
        <v>0</v>
      </c>
      <c r="M3997" s="75">
        <f>COUNTIF($L$2:L3997,4)</f>
        <v>42</v>
      </c>
      <c r="N3997" s="76" t="str">
        <f t="shared" si="314"/>
        <v>0</v>
      </c>
      <c r="O3997" s="76" t="str">
        <f t="shared" si="310"/>
        <v/>
      </c>
      <c r="P3997" s="75" t="str">
        <f t="shared" si="311"/>
        <v/>
      </c>
      <c r="Q3997" s="77" t="str">
        <f t="shared" si="312"/>
        <v/>
      </c>
      <c r="R3997" s="77" t="str">
        <f t="shared" si="313"/>
        <v/>
      </c>
      <c r="S3997" s="77" t="str">
        <f>IF(O3997="","",IF(OR(VALUE(LEFT(O3997,2))&gt;IF(RIGHT(J3997,1)="M",7,19),AND(OR(LEFT(O3997,2)={"07","19"}),VALUE(RIGHT(O3997,2))&gt;15)),TRUE,FALSE))</f>
        <v/>
      </c>
      <c r="T3997" s="77" t="str">
        <f>IF(O3997="","",IF(OR(VALUE(LEFT(O3997,2))&gt;IF(RIGHT(J3997,1)="M",7,19),AND(OR(LEFT(O3997,2)={"07","19"}),VALUE(RIGHT(O3997,2))&gt;5)),TRUE,FALSE))</f>
        <v/>
      </c>
    </row>
    <row r="3998" spans="12:20" x14ac:dyDescent="0.25">
      <c r="L3998" s="75">
        <f>COUNTIF($B$2:B3998,B3998)</f>
        <v>0</v>
      </c>
      <c r="M3998" s="75">
        <f>COUNTIF($L$2:L3998,4)</f>
        <v>42</v>
      </c>
      <c r="N3998" s="76" t="str">
        <f t="shared" si="314"/>
        <v>0</v>
      </c>
      <c r="O3998" s="76" t="str">
        <f t="shared" si="310"/>
        <v/>
      </c>
      <c r="P3998" s="75" t="str">
        <f t="shared" si="311"/>
        <v/>
      </c>
      <c r="Q3998" s="77" t="str">
        <f t="shared" si="312"/>
        <v/>
      </c>
      <c r="R3998" s="77" t="str">
        <f t="shared" si="313"/>
        <v/>
      </c>
      <c r="S3998" s="77" t="str">
        <f>IF(O3998="","",IF(OR(VALUE(LEFT(O3998,2))&gt;IF(RIGHT(J3998,1)="M",7,19),AND(OR(LEFT(O3998,2)={"07","19"}),VALUE(RIGHT(O3998,2))&gt;15)),TRUE,FALSE))</f>
        <v/>
      </c>
      <c r="T3998" s="77" t="str">
        <f>IF(O3998="","",IF(OR(VALUE(LEFT(O3998,2))&gt;IF(RIGHT(J3998,1)="M",7,19),AND(OR(LEFT(O3998,2)={"07","19"}),VALUE(RIGHT(O3998,2))&gt;5)),TRUE,FALSE))</f>
        <v/>
      </c>
    </row>
    <row r="3999" spans="12:20" x14ac:dyDescent="0.25">
      <c r="L3999" s="75">
        <f>COUNTIF($B$2:B3999,B3999)</f>
        <v>0</v>
      </c>
      <c r="M3999" s="75">
        <f>COUNTIF($L$2:L3999,4)</f>
        <v>42</v>
      </c>
      <c r="N3999" s="76" t="str">
        <f t="shared" si="314"/>
        <v>0</v>
      </c>
      <c r="O3999" s="76" t="str">
        <f t="shared" si="310"/>
        <v/>
      </c>
      <c r="P3999" s="75" t="str">
        <f t="shared" si="311"/>
        <v/>
      </c>
      <c r="Q3999" s="77" t="str">
        <f t="shared" si="312"/>
        <v/>
      </c>
      <c r="R3999" s="77" t="str">
        <f t="shared" si="313"/>
        <v/>
      </c>
      <c r="S3999" s="77" t="str">
        <f>IF(O3999="","",IF(OR(VALUE(LEFT(O3999,2))&gt;IF(RIGHT(J3999,1)="M",7,19),AND(OR(LEFT(O3999,2)={"07","19"}),VALUE(RIGHT(O3999,2))&gt;15)),TRUE,FALSE))</f>
        <v/>
      </c>
      <c r="T3999" s="77" t="str">
        <f>IF(O3999="","",IF(OR(VALUE(LEFT(O3999,2))&gt;IF(RIGHT(J3999,1)="M",7,19),AND(OR(LEFT(O3999,2)={"07","19"}),VALUE(RIGHT(O3999,2))&gt;5)),TRUE,FALSE))</f>
        <v/>
      </c>
    </row>
    <row r="4000" spans="12:20" x14ac:dyDescent="0.25">
      <c r="L4000" s="75">
        <f>COUNTIF($B$2:B4000,B4000)</f>
        <v>0</v>
      </c>
      <c r="M4000" s="75">
        <f>COUNTIF($L$2:L4000,4)</f>
        <v>42</v>
      </c>
      <c r="N4000" s="76" t="str">
        <f t="shared" si="314"/>
        <v>0</v>
      </c>
      <c r="O4000" s="76" t="str">
        <f t="shared" si="310"/>
        <v/>
      </c>
      <c r="P4000" s="75" t="str">
        <f t="shared" si="311"/>
        <v/>
      </c>
      <c r="Q4000" s="77" t="str">
        <f t="shared" si="312"/>
        <v/>
      </c>
      <c r="R4000" s="77" t="str">
        <f t="shared" si="313"/>
        <v/>
      </c>
      <c r="S4000" s="77" t="str">
        <f>IF(O4000="","",IF(OR(VALUE(LEFT(O4000,2))&gt;IF(RIGHT(J4000,1)="M",7,19),AND(OR(LEFT(O4000,2)={"07","19"}),VALUE(RIGHT(O4000,2))&gt;15)),TRUE,FALSE))</f>
        <v/>
      </c>
      <c r="T4000" s="77" t="str">
        <f>IF(O4000="","",IF(OR(VALUE(LEFT(O4000,2))&gt;IF(RIGHT(J4000,1)="M",7,19),AND(OR(LEFT(O4000,2)={"07","19"}),VALUE(RIGHT(O4000,2))&gt;5)),TRUE,FALSE))</f>
        <v/>
      </c>
    </row>
    <row r="4001" spans="12:20" x14ac:dyDescent="0.25">
      <c r="L4001" s="75">
        <f>COUNTIF($B$2:B4001,B4001)</f>
        <v>0</v>
      </c>
      <c r="M4001" s="75">
        <f>COUNTIF($L$2:L4001,4)</f>
        <v>42</v>
      </c>
      <c r="N4001" s="76" t="str">
        <f t="shared" si="314"/>
        <v>0</v>
      </c>
      <c r="O4001" s="76" t="str">
        <f t="shared" si="310"/>
        <v/>
      </c>
      <c r="P4001" s="75" t="str">
        <f t="shared" si="311"/>
        <v/>
      </c>
      <c r="Q4001" s="77" t="str">
        <f t="shared" si="312"/>
        <v/>
      </c>
      <c r="R4001" s="77" t="str">
        <f t="shared" si="313"/>
        <v/>
      </c>
      <c r="S4001" s="77" t="str">
        <f>IF(O4001="","",IF(OR(VALUE(LEFT(O4001,2))&gt;IF(RIGHT(J4001,1)="M",7,19),AND(OR(LEFT(O4001,2)={"07","19"}),VALUE(RIGHT(O4001,2))&gt;15)),TRUE,FALSE))</f>
        <v/>
      </c>
      <c r="T4001" s="77" t="str">
        <f>IF(O4001="","",IF(OR(VALUE(LEFT(O4001,2))&gt;IF(RIGHT(J4001,1)="M",7,19),AND(OR(LEFT(O4001,2)={"07","19"}),VALUE(RIGHT(O4001,2))&gt;5)),TRUE,FALSE))</f>
        <v/>
      </c>
    </row>
    <row r="4002" spans="12:20" x14ac:dyDescent="0.25">
      <c r="L4002" s="75">
        <f>COUNTIF($B$2:B4002,B4002)</f>
        <v>0</v>
      </c>
      <c r="M4002" s="75">
        <f>COUNTIF($L$2:L4002,4)</f>
        <v>42</v>
      </c>
      <c r="N4002" s="76" t="str">
        <f t="shared" si="314"/>
        <v>0</v>
      </c>
      <c r="O4002" s="76" t="str">
        <f t="shared" si="310"/>
        <v/>
      </c>
      <c r="P4002" s="75" t="str">
        <f t="shared" si="311"/>
        <v/>
      </c>
      <c r="Q4002" s="77" t="str">
        <f t="shared" si="312"/>
        <v/>
      </c>
      <c r="R4002" s="77" t="str">
        <f t="shared" si="313"/>
        <v/>
      </c>
      <c r="S4002" s="77" t="str">
        <f>IF(O4002="","",IF(OR(VALUE(LEFT(O4002,2))&gt;IF(RIGHT(J4002,1)="M",7,19),AND(OR(LEFT(O4002,2)={"07","19"}),VALUE(RIGHT(O4002,2))&gt;15)),TRUE,FALSE))</f>
        <v/>
      </c>
      <c r="T4002" s="77" t="str">
        <f>IF(O4002="","",IF(OR(VALUE(LEFT(O4002,2))&gt;IF(RIGHT(J4002,1)="M",7,19),AND(OR(LEFT(O4002,2)={"07","19"}),VALUE(RIGHT(O4002,2))&gt;5)),TRUE,FALSE))</f>
        <v/>
      </c>
    </row>
    <row r="4003" spans="12:20" x14ac:dyDescent="0.25">
      <c r="L4003" s="75">
        <f>COUNTIF($B$2:B4003,B4003)</f>
        <v>0</v>
      </c>
      <c r="M4003" s="75">
        <f>COUNTIF($L$2:L4003,4)</f>
        <v>42</v>
      </c>
      <c r="N4003" s="76" t="str">
        <f t="shared" si="314"/>
        <v>0</v>
      </c>
      <c r="O4003" s="76" t="str">
        <f t="shared" si="310"/>
        <v/>
      </c>
      <c r="P4003" s="75" t="str">
        <f t="shared" si="311"/>
        <v/>
      </c>
      <c r="Q4003" s="77" t="str">
        <f t="shared" si="312"/>
        <v/>
      </c>
      <c r="R4003" s="77" t="str">
        <f t="shared" si="313"/>
        <v/>
      </c>
      <c r="S4003" s="77" t="str">
        <f>IF(O4003="","",IF(OR(VALUE(LEFT(O4003,2))&gt;IF(RIGHT(J4003,1)="M",7,19),AND(OR(LEFT(O4003,2)={"07","19"}),VALUE(RIGHT(O4003,2))&gt;15)),TRUE,FALSE))</f>
        <v/>
      </c>
      <c r="T4003" s="77" t="str">
        <f>IF(O4003="","",IF(OR(VALUE(LEFT(O4003,2))&gt;IF(RIGHT(J4003,1)="M",7,19),AND(OR(LEFT(O4003,2)={"07","19"}),VALUE(RIGHT(O4003,2))&gt;5)),TRUE,FALSE))</f>
        <v/>
      </c>
    </row>
    <row r="4004" spans="12:20" x14ac:dyDescent="0.25">
      <c r="L4004" s="75">
        <f>COUNTIF($B$2:B4004,B4004)</f>
        <v>0</v>
      </c>
      <c r="M4004" s="75">
        <f>COUNTIF($L$2:L4004,4)</f>
        <v>42</v>
      </c>
      <c r="N4004" s="76" t="str">
        <f t="shared" si="314"/>
        <v>0</v>
      </c>
      <c r="O4004" s="76" t="str">
        <f t="shared" si="310"/>
        <v/>
      </c>
      <c r="P4004" s="75" t="str">
        <f t="shared" si="311"/>
        <v/>
      </c>
      <c r="Q4004" s="77" t="str">
        <f t="shared" si="312"/>
        <v/>
      </c>
      <c r="R4004" s="77" t="str">
        <f t="shared" si="313"/>
        <v/>
      </c>
      <c r="S4004" s="77" t="str">
        <f>IF(O4004="","",IF(OR(VALUE(LEFT(O4004,2))&gt;IF(RIGHT(J4004,1)="M",7,19),AND(OR(LEFT(O4004,2)={"07","19"}),VALUE(RIGHT(O4004,2))&gt;15)),TRUE,FALSE))</f>
        <v/>
      </c>
      <c r="T4004" s="77" t="str">
        <f>IF(O4004="","",IF(OR(VALUE(LEFT(O4004,2))&gt;IF(RIGHT(J4004,1)="M",7,19),AND(OR(LEFT(O4004,2)={"07","19"}),VALUE(RIGHT(O4004,2))&gt;5)),TRUE,FALSE))</f>
        <v/>
      </c>
    </row>
    <row r="4005" spans="12:20" x14ac:dyDescent="0.25">
      <c r="L4005" s="75">
        <f>COUNTIF($B$2:B4005,B4005)</f>
        <v>0</v>
      </c>
      <c r="M4005" s="75">
        <f>COUNTIF($L$2:L4005,4)</f>
        <v>42</v>
      </c>
      <c r="N4005" s="76" t="str">
        <f t="shared" si="314"/>
        <v>0</v>
      </c>
      <c r="O4005" s="76" t="str">
        <f t="shared" si="310"/>
        <v/>
      </c>
      <c r="P4005" s="75" t="str">
        <f t="shared" si="311"/>
        <v/>
      </c>
      <c r="Q4005" s="77" t="str">
        <f t="shared" si="312"/>
        <v/>
      </c>
      <c r="R4005" s="77" t="str">
        <f t="shared" si="313"/>
        <v/>
      </c>
      <c r="S4005" s="77" t="str">
        <f>IF(O4005="","",IF(OR(VALUE(LEFT(O4005,2))&gt;IF(RIGHT(J4005,1)="M",7,19),AND(OR(LEFT(O4005,2)={"07","19"}),VALUE(RIGHT(O4005,2))&gt;15)),TRUE,FALSE))</f>
        <v/>
      </c>
      <c r="T4005" s="77" t="str">
        <f>IF(O4005="","",IF(OR(VALUE(LEFT(O4005,2))&gt;IF(RIGHT(J4005,1)="M",7,19),AND(OR(LEFT(O4005,2)={"07","19"}),VALUE(RIGHT(O4005,2))&gt;5)),TRUE,FALSE))</f>
        <v/>
      </c>
    </row>
    <row r="4006" spans="12:20" x14ac:dyDescent="0.25">
      <c r="L4006" s="75">
        <f>COUNTIF($B$2:B4006,B4006)</f>
        <v>0</v>
      </c>
      <c r="M4006" s="75">
        <f>COUNTIF($L$2:L4006,4)</f>
        <v>42</v>
      </c>
      <c r="N4006" s="76" t="str">
        <f t="shared" si="314"/>
        <v>0</v>
      </c>
      <c r="O4006" s="76" t="str">
        <f t="shared" si="310"/>
        <v/>
      </c>
      <c r="P4006" s="75" t="str">
        <f t="shared" si="311"/>
        <v/>
      </c>
      <c r="Q4006" s="77" t="str">
        <f t="shared" si="312"/>
        <v/>
      </c>
      <c r="R4006" s="77" t="str">
        <f t="shared" si="313"/>
        <v/>
      </c>
      <c r="S4006" s="77" t="str">
        <f>IF(O4006="","",IF(OR(VALUE(LEFT(O4006,2))&gt;IF(RIGHT(J4006,1)="M",7,19),AND(OR(LEFT(O4006,2)={"07","19"}),VALUE(RIGHT(O4006,2))&gt;15)),TRUE,FALSE))</f>
        <v/>
      </c>
      <c r="T4006" s="77" t="str">
        <f>IF(O4006="","",IF(OR(VALUE(LEFT(O4006,2))&gt;IF(RIGHT(J4006,1)="M",7,19),AND(OR(LEFT(O4006,2)={"07","19"}),VALUE(RIGHT(O4006,2))&gt;5)),TRUE,FALSE))</f>
        <v/>
      </c>
    </row>
    <row r="4007" spans="12:20" x14ac:dyDescent="0.25">
      <c r="L4007" s="75">
        <f>COUNTIF($B$2:B4007,B4007)</f>
        <v>0</v>
      </c>
      <c r="M4007" s="75">
        <f>COUNTIF($L$2:L4007,4)</f>
        <v>42</v>
      </c>
      <c r="N4007" s="76" t="str">
        <f t="shared" si="314"/>
        <v>0</v>
      </c>
      <c r="O4007" s="76" t="str">
        <f t="shared" si="310"/>
        <v/>
      </c>
      <c r="P4007" s="75" t="str">
        <f t="shared" si="311"/>
        <v/>
      </c>
      <c r="Q4007" s="77" t="str">
        <f t="shared" si="312"/>
        <v/>
      </c>
      <c r="R4007" s="77" t="str">
        <f t="shared" si="313"/>
        <v/>
      </c>
      <c r="S4007" s="77" t="str">
        <f>IF(O4007="","",IF(OR(VALUE(LEFT(O4007,2))&gt;IF(RIGHT(J4007,1)="M",7,19),AND(OR(LEFT(O4007,2)={"07","19"}),VALUE(RIGHT(O4007,2))&gt;15)),TRUE,FALSE))</f>
        <v/>
      </c>
      <c r="T4007" s="77" t="str">
        <f>IF(O4007="","",IF(OR(VALUE(LEFT(O4007,2))&gt;IF(RIGHT(J4007,1)="M",7,19),AND(OR(LEFT(O4007,2)={"07","19"}),VALUE(RIGHT(O4007,2))&gt;5)),TRUE,FALSE))</f>
        <v/>
      </c>
    </row>
    <row r="4008" spans="12:20" x14ac:dyDescent="0.25">
      <c r="L4008" s="75">
        <f>COUNTIF($B$2:B4008,B4008)</f>
        <v>0</v>
      </c>
      <c r="M4008" s="75">
        <f>COUNTIF($L$2:L4008,4)</f>
        <v>42</v>
      </c>
      <c r="N4008" s="76" t="str">
        <f t="shared" si="314"/>
        <v>0</v>
      </c>
      <c r="O4008" s="76" t="str">
        <f t="shared" si="310"/>
        <v/>
      </c>
      <c r="P4008" s="75" t="str">
        <f t="shared" si="311"/>
        <v/>
      </c>
      <c r="Q4008" s="77" t="str">
        <f t="shared" si="312"/>
        <v/>
      </c>
      <c r="R4008" s="77" t="str">
        <f t="shared" si="313"/>
        <v/>
      </c>
      <c r="S4008" s="77" t="str">
        <f>IF(O4008="","",IF(OR(VALUE(LEFT(O4008,2))&gt;IF(RIGHT(J4008,1)="M",7,19),AND(OR(LEFT(O4008,2)={"07","19"}),VALUE(RIGHT(O4008,2))&gt;15)),TRUE,FALSE))</f>
        <v/>
      </c>
      <c r="T4008" s="77" t="str">
        <f>IF(O4008="","",IF(OR(VALUE(LEFT(O4008,2))&gt;IF(RIGHT(J4008,1)="M",7,19),AND(OR(LEFT(O4008,2)={"07","19"}),VALUE(RIGHT(O4008,2))&gt;5)),TRUE,FALSE))</f>
        <v/>
      </c>
    </row>
    <row r="4009" spans="12:20" x14ac:dyDescent="0.25">
      <c r="L4009" s="75">
        <f>COUNTIF($B$2:B4009,B4009)</f>
        <v>0</v>
      </c>
      <c r="M4009" s="75">
        <f>COUNTIF($L$2:L4009,4)</f>
        <v>42</v>
      </c>
      <c r="N4009" s="76" t="str">
        <f t="shared" si="314"/>
        <v>0</v>
      </c>
      <c r="O4009" s="76" t="str">
        <f t="shared" si="310"/>
        <v/>
      </c>
      <c r="P4009" s="75" t="str">
        <f t="shared" si="311"/>
        <v/>
      </c>
      <c r="Q4009" s="77" t="str">
        <f t="shared" si="312"/>
        <v/>
      </c>
      <c r="R4009" s="77" t="str">
        <f t="shared" si="313"/>
        <v/>
      </c>
      <c r="S4009" s="77" t="str">
        <f>IF(O4009="","",IF(OR(VALUE(LEFT(O4009,2))&gt;IF(RIGHT(J4009,1)="M",7,19),AND(OR(LEFT(O4009,2)={"07","19"}),VALUE(RIGHT(O4009,2))&gt;15)),TRUE,FALSE))</f>
        <v/>
      </c>
      <c r="T4009" s="77" t="str">
        <f>IF(O4009="","",IF(OR(VALUE(LEFT(O4009,2))&gt;IF(RIGHT(J4009,1)="M",7,19),AND(OR(LEFT(O4009,2)={"07","19"}),VALUE(RIGHT(O4009,2))&gt;5)),TRUE,FALSE))</f>
        <v/>
      </c>
    </row>
    <row r="4010" spans="12:20" x14ac:dyDescent="0.25">
      <c r="L4010" s="75">
        <f>COUNTIF($B$2:B4010,B4010)</f>
        <v>0</v>
      </c>
      <c r="M4010" s="75">
        <f>COUNTIF($L$2:L4010,4)</f>
        <v>42</v>
      </c>
      <c r="N4010" s="76" t="str">
        <f t="shared" si="314"/>
        <v>0</v>
      </c>
      <c r="O4010" s="76" t="str">
        <f t="shared" si="310"/>
        <v/>
      </c>
      <c r="P4010" s="75" t="str">
        <f t="shared" si="311"/>
        <v/>
      </c>
      <c r="Q4010" s="77" t="str">
        <f t="shared" si="312"/>
        <v/>
      </c>
      <c r="R4010" s="77" t="str">
        <f t="shared" si="313"/>
        <v/>
      </c>
      <c r="S4010" s="77" t="str">
        <f>IF(O4010="","",IF(OR(VALUE(LEFT(O4010,2))&gt;IF(RIGHT(J4010,1)="M",7,19),AND(OR(LEFT(O4010,2)={"07","19"}),VALUE(RIGHT(O4010,2))&gt;15)),TRUE,FALSE))</f>
        <v/>
      </c>
      <c r="T4010" s="77" t="str">
        <f>IF(O4010="","",IF(OR(VALUE(LEFT(O4010,2))&gt;IF(RIGHT(J4010,1)="M",7,19),AND(OR(LEFT(O4010,2)={"07","19"}),VALUE(RIGHT(O4010,2))&gt;5)),TRUE,FALSE))</f>
        <v/>
      </c>
    </row>
    <row r="4011" spans="12:20" x14ac:dyDescent="0.25">
      <c r="L4011" s="75">
        <f>COUNTIF($B$2:B4011,B4011)</f>
        <v>0</v>
      </c>
      <c r="M4011" s="75">
        <f>COUNTIF($L$2:L4011,4)</f>
        <v>42</v>
      </c>
      <c r="N4011" s="76" t="str">
        <f t="shared" si="314"/>
        <v>0</v>
      </c>
      <c r="O4011" s="76" t="str">
        <f t="shared" si="310"/>
        <v/>
      </c>
      <c r="P4011" s="75" t="str">
        <f t="shared" si="311"/>
        <v/>
      </c>
      <c r="Q4011" s="77" t="str">
        <f t="shared" si="312"/>
        <v/>
      </c>
      <c r="R4011" s="77" t="str">
        <f t="shared" si="313"/>
        <v/>
      </c>
      <c r="S4011" s="77" t="str">
        <f>IF(O4011="","",IF(OR(VALUE(LEFT(O4011,2))&gt;IF(RIGHT(J4011,1)="M",7,19),AND(OR(LEFT(O4011,2)={"07","19"}),VALUE(RIGHT(O4011,2))&gt;15)),TRUE,FALSE))</f>
        <v/>
      </c>
      <c r="T4011" s="77" t="str">
        <f>IF(O4011="","",IF(OR(VALUE(LEFT(O4011,2))&gt;IF(RIGHT(J4011,1)="M",7,19),AND(OR(LEFT(O4011,2)={"07","19"}),VALUE(RIGHT(O4011,2))&gt;5)),TRUE,FALSE))</f>
        <v/>
      </c>
    </row>
    <row r="4012" spans="12:20" x14ac:dyDescent="0.25">
      <c r="L4012" s="75">
        <f>COUNTIF($B$2:B4012,B4012)</f>
        <v>0</v>
      </c>
      <c r="M4012" s="75">
        <f>COUNTIF($L$2:L4012,4)</f>
        <v>42</v>
      </c>
      <c r="N4012" s="76" t="str">
        <f t="shared" si="314"/>
        <v>0</v>
      </c>
      <c r="O4012" s="76" t="str">
        <f t="shared" si="310"/>
        <v/>
      </c>
      <c r="P4012" s="75" t="str">
        <f t="shared" si="311"/>
        <v/>
      </c>
      <c r="Q4012" s="77" t="str">
        <f t="shared" si="312"/>
        <v/>
      </c>
      <c r="R4012" s="77" t="str">
        <f t="shared" si="313"/>
        <v/>
      </c>
      <c r="S4012" s="77" t="str">
        <f>IF(O4012="","",IF(OR(VALUE(LEFT(O4012,2))&gt;IF(RIGHT(J4012,1)="M",7,19),AND(OR(LEFT(O4012,2)={"07","19"}),VALUE(RIGHT(O4012,2))&gt;15)),TRUE,FALSE))</f>
        <v/>
      </c>
      <c r="T4012" s="77" t="str">
        <f>IF(O4012="","",IF(OR(VALUE(LEFT(O4012,2))&gt;IF(RIGHT(J4012,1)="M",7,19),AND(OR(LEFT(O4012,2)={"07","19"}),VALUE(RIGHT(O4012,2))&gt;5)),TRUE,FALSE))</f>
        <v/>
      </c>
    </row>
    <row r="4013" spans="12:20" x14ac:dyDescent="0.25">
      <c r="L4013" s="75">
        <f>COUNTIF($B$2:B4013,B4013)</f>
        <v>0</v>
      </c>
      <c r="M4013" s="75">
        <f>COUNTIF($L$2:L4013,4)</f>
        <v>42</v>
      </c>
      <c r="N4013" s="76" t="str">
        <f t="shared" si="314"/>
        <v>0</v>
      </c>
      <c r="O4013" s="76" t="str">
        <f t="shared" si="310"/>
        <v/>
      </c>
      <c r="P4013" s="75" t="str">
        <f t="shared" si="311"/>
        <v/>
      </c>
      <c r="Q4013" s="77" t="str">
        <f t="shared" si="312"/>
        <v/>
      </c>
      <c r="R4013" s="77" t="str">
        <f t="shared" si="313"/>
        <v/>
      </c>
      <c r="S4013" s="77" t="str">
        <f>IF(O4013="","",IF(OR(VALUE(LEFT(O4013,2))&gt;IF(RIGHT(J4013,1)="M",7,19),AND(OR(LEFT(O4013,2)={"07","19"}),VALUE(RIGHT(O4013,2))&gt;15)),TRUE,FALSE))</f>
        <v/>
      </c>
      <c r="T4013" s="77" t="str">
        <f>IF(O4013="","",IF(OR(VALUE(LEFT(O4013,2))&gt;IF(RIGHT(J4013,1)="M",7,19),AND(OR(LEFT(O4013,2)={"07","19"}),VALUE(RIGHT(O4013,2))&gt;5)),TRUE,FALSE))</f>
        <v/>
      </c>
    </row>
    <row r="4014" spans="12:20" x14ac:dyDescent="0.25">
      <c r="L4014" s="75">
        <f>COUNTIF($B$2:B4014,B4014)</f>
        <v>0</v>
      </c>
      <c r="M4014" s="75">
        <f>COUNTIF($L$2:L4014,4)</f>
        <v>42</v>
      </c>
      <c r="N4014" s="76" t="str">
        <f t="shared" si="314"/>
        <v>0</v>
      </c>
      <c r="O4014" s="76" t="str">
        <f t="shared" si="310"/>
        <v/>
      </c>
      <c r="P4014" s="75" t="str">
        <f t="shared" si="311"/>
        <v/>
      </c>
      <c r="Q4014" s="77" t="str">
        <f t="shared" si="312"/>
        <v/>
      </c>
      <c r="R4014" s="77" t="str">
        <f t="shared" si="313"/>
        <v/>
      </c>
      <c r="S4014" s="77" t="str">
        <f>IF(O4014="","",IF(OR(VALUE(LEFT(O4014,2))&gt;IF(RIGHT(J4014,1)="M",7,19),AND(OR(LEFT(O4014,2)={"07","19"}),VALUE(RIGHT(O4014,2))&gt;15)),TRUE,FALSE))</f>
        <v/>
      </c>
      <c r="T4014" s="77" t="str">
        <f>IF(O4014="","",IF(OR(VALUE(LEFT(O4014,2))&gt;IF(RIGHT(J4014,1)="M",7,19),AND(OR(LEFT(O4014,2)={"07","19"}),VALUE(RIGHT(O4014,2))&gt;5)),TRUE,FALSE))</f>
        <v/>
      </c>
    </row>
    <row r="4015" spans="12:20" x14ac:dyDescent="0.25">
      <c r="L4015" s="75">
        <f>COUNTIF($B$2:B4015,B4015)</f>
        <v>0</v>
      </c>
      <c r="M4015" s="75">
        <f>COUNTIF($L$2:L4015,4)</f>
        <v>42</v>
      </c>
      <c r="N4015" s="76" t="str">
        <f t="shared" si="314"/>
        <v>0</v>
      </c>
      <c r="O4015" s="76" t="str">
        <f t="shared" si="310"/>
        <v/>
      </c>
      <c r="P4015" s="75" t="str">
        <f t="shared" si="311"/>
        <v/>
      </c>
      <c r="Q4015" s="77" t="str">
        <f t="shared" si="312"/>
        <v/>
      </c>
      <c r="R4015" s="77" t="str">
        <f t="shared" si="313"/>
        <v/>
      </c>
      <c r="S4015" s="77" t="str">
        <f>IF(O4015="","",IF(OR(VALUE(LEFT(O4015,2))&gt;IF(RIGHT(J4015,1)="M",7,19),AND(OR(LEFT(O4015,2)={"07","19"}),VALUE(RIGHT(O4015,2))&gt;15)),TRUE,FALSE))</f>
        <v/>
      </c>
      <c r="T4015" s="77" t="str">
        <f>IF(O4015="","",IF(OR(VALUE(LEFT(O4015,2))&gt;IF(RIGHT(J4015,1)="M",7,19),AND(OR(LEFT(O4015,2)={"07","19"}),VALUE(RIGHT(O4015,2))&gt;5)),TRUE,FALSE))</f>
        <v/>
      </c>
    </row>
    <row r="4016" spans="12:20" x14ac:dyDescent="0.25">
      <c r="L4016" s="75">
        <f>COUNTIF($B$2:B4016,B4016)</f>
        <v>0</v>
      </c>
      <c r="M4016" s="75">
        <f>COUNTIF($L$2:L4016,4)</f>
        <v>42</v>
      </c>
      <c r="N4016" s="76" t="str">
        <f t="shared" si="314"/>
        <v>0</v>
      </c>
      <c r="O4016" s="76" t="str">
        <f t="shared" si="310"/>
        <v/>
      </c>
      <c r="P4016" s="75" t="str">
        <f t="shared" si="311"/>
        <v/>
      </c>
      <c r="Q4016" s="77" t="str">
        <f t="shared" si="312"/>
        <v/>
      </c>
      <c r="R4016" s="77" t="str">
        <f t="shared" si="313"/>
        <v/>
      </c>
      <c r="S4016" s="77" t="str">
        <f>IF(O4016="","",IF(OR(VALUE(LEFT(O4016,2))&gt;IF(RIGHT(J4016,1)="M",7,19),AND(OR(LEFT(O4016,2)={"07","19"}),VALUE(RIGHT(O4016,2))&gt;15)),TRUE,FALSE))</f>
        <v/>
      </c>
      <c r="T4016" s="77" t="str">
        <f>IF(O4016="","",IF(OR(VALUE(LEFT(O4016,2))&gt;IF(RIGHT(J4016,1)="M",7,19),AND(OR(LEFT(O4016,2)={"07","19"}),VALUE(RIGHT(O4016,2))&gt;5)),TRUE,FALSE))</f>
        <v/>
      </c>
    </row>
    <row r="4017" spans="12:20" x14ac:dyDescent="0.25">
      <c r="L4017" s="75">
        <f>COUNTIF($B$2:B4017,B4017)</f>
        <v>0</v>
      </c>
      <c r="M4017" s="75">
        <f>COUNTIF($L$2:L4017,4)</f>
        <v>42</v>
      </c>
      <c r="N4017" s="76" t="str">
        <f t="shared" si="314"/>
        <v>0</v>
      </c>
      <c r="O4017" s="76" t="str">
        <f t="shared" si="310"/>
        <v/>
      </c>
      <c r="P4017" s="75" t="str">
        <f t="shared" si="311"/>
        <v/>
      </c>
      <c r="Q4017" s="77" t="str">
        <f t="shared" si="312"/>
        <v/>
      </c>
      <c r="R4017" s="77" t="str">
        <f t="shared" si="313"/>
        <v/>
      </c>
      <c r="S4017" s="77" t="str">
        <f>IF(O4017="","",IF(OR(VALUE(LEFT(O4017,2))&gt;IF(RIGHT(J4017,1)="M",7,19),AND(OR(LEFT(O4017,2)={"07","19"}),VALUE(RIGHT(O4017,2))&gt;15)),TRUE,FALSE))</f>
        <v/>
      </c>
      <c r="T4017" s="77" t="str">
        <f>IF(O4017="","",IF(OR(VALUE(LEFT(O4017,2))&gt;IF(RIGHT(J4017,1)="M",7,19),AND(OR(LEFT(O4017,2)={"07","19"}),VALUE(RIGHT(O4017,2))&gt;5)),TRUE,FALSE))</f>
        <v/>
      </c>
    </row>
    <row r="4018" spans="12:20" x14ac:dyDescent="0.25">
      <c r="L4018" s="75">
        <f>COUNTIF($B$2:B4018,B4018)</f>
        <v>0</v>
      </c>
      <c r="M4018" s="75">
        <f>COUNTIF($L$2:L4018,4)</f>
        <v>42</v>
      </c>
      <c r="N4018" s="76" t="str">
        <f t="shared" si="314"/>
        <v>0</v>
      </c>
      <c r="O4018" s="76" t="str">
        <f t="shared" si="310"/>
        <v/>
      </c>
      <c r="P4018" s="75" t="str">
        <f t="shared" si="311"/>
        <v/>
      </c>
      <c r="Q4018" s="77" t="str">
        <f t="shared" si="312"/>
        <v/>
      </c>
      <c r="R4018" s="77" t="str">
        <f t="shared" si="313"/>
        <v/>
      </c>
      <c r="S4018" s="77" t="str">
        <f>IF(O4018="","",IF(OR(VALUE(LEFT(O4018,2))&gt;IF(RIGHT(J4018,1)="M",7,19),AND(OR(LEFT(O4018,2)={"07","19"}),VALUE(RIGHT(O4018,2))&gt;15)),TRUE,FALSE))</f>
        <v/>
      </c>
      <c r="T4018" s="77" t="str">
        <f>IF(O4018="","",IF(OR(VALUE(LEFT(O4018,2))&gt;IF(RIGHT(J4018,1)="M",7,19),AND(OR(LEFT(O4018,2)={"07","19"}),VALUE(RIGHT(O4018,2))&gt;5)),TRUE,FALSE))</f>
        <v/>
      </c>
    </row>
    <row r="4019" spans="12:20" x14ac:dyDescent="0.25">
      <c r="L4019" s="75">
        <f>COUNTIF($B$2:B4019,B4019)</f>
        <v>0</v>
      </c>
      <c r="M4019" s="75">
        <f>COUNTIF($L$2:L4019,4)</f>
        <v>42</v>
      </c>
      <c r="N4019" s="76" t="str">
        <f t="shared" si="314"/>
        <v>0</v>
      </c>
      <c r="O4019" s="76" t="str">
        <f t="shared" si="310"/>
        <v/>
      </c>
      <c r="P4019" s="75" t="str">
        <f t="shared" si="311"/>
        <v/>
      </c>
      <c r="Q4019" s="77" t="str">
        <f t="shared" si="312"/>
        <v/>
      </c>
      <c r="R4019" s="77" t="str">
        <f t="shared" si="313"/>
        <v/>
      </c>
      <c r="S4019" s="77" t="str">
        <f>IF(O4019="","",IF(OR(VALUE(LEFT(O4019,2))&gt;IF(RIGHT(J4019,1)="M",7,19),AND(OR(LEFT(O4019,2)={"07","19"}),VALUE(RIGHT(O4019,2))&gt;15)),TRUE,FALSE))</f>
        <v/>
      </c>
      <c r="T4019" s="77" t="str">
        <f>IF(O4019="","",IF(OR(VALUE(LEFT(O4019,2))&gt;IF(RIGHT(J4019,1)="M",7,19),AND(OR(LEFT(O4019,2)={"07","19"}),VALUE(RIGHT(O4019,2))&gt;5)),TRUE,FALSE))</f>
        <v/>
      </c>
    </row>
    <row r="4020" spans="12:20" x14ac:dyDescent="0.25">
      <c r="L4020" s="75">
        <f>COUNTIF($B$2:B4020,B4020)</f>
        <v>0</v>
      </c>
      <c r="M4020" s="75">
        <f>COUNTIF($L$2:L4020,4)</f>
        <v>42</v>
      </c>
      <c r="N4020" s="76" t="str">
        <f t="shared" si="314"/>
        <v>0</v>
      </c>
      <c r="O4020" s="76" t="str">
        <f t="shared" si="310"/>
        <v/>
      </c>
      <c r="P4020" s="75" t="str">
        <f t="shared" si="311"/>
        <v/>
      </c>
      <c r="Q4020" s="77" t="str">
        <f t="shared" si="312"/>
        <v/>
      </c>
      <c r="R4020" s="77" t="str">
        <f t="shared" si="313"/>
        <v/>
      </c>
      <c r="S4020" s="77" t="str">
        <f>IF(O4020="","",IF(OR(VALUE(LEFT(O4020,2))&gt;IF(RIGHT(J4020,1)="M",7,19),AND(OR(LEFT(O4020,2)={"07","19"}),VALUE(RIGHT(O4020,2))&gt;15)),TRUE,FALSE))</f>
        <v/>
      </c>
      <c r="T4020" s="77" t="str">
        <f>IF(O4020="","",IF(OR(VALUE(LEFT(O4020,2))&gt;IF(RIGHT(J4020,1)="M",7,19),AND(OR(LEFT(O4020,2)={"07","19"}),VALUE(RIGHT(O4020,2))&gt;5)),TRUE,FALSE))</f>
        <v/>
      </c>
    </row>
    <row r="4021" spans="12:20" x14ac:dyDescent="0.25">
      <c r="L4021" s="75">
        <f>COUNTIF($B$2:B4021,B4021)</f>
        <v>0</v>
      </c>
      <c r="M4021" s="75">
        <f>COUNTIF($L$2:L4021,4)</f>
        <v>42</v>
      </c>
      <c r="N4021" s="76" t="str">
        <f t="shared" si="314"/>
        <v>0</v>
      </c>
      <c r="O4021" s="76" t="str">
        <f t="shared" si="310"/>
        <v/>
      </c>
      <c r="P4021" s="75" t="str">
        <f t="shared" si="311"/>
        <v/>
      </c>
      <c r="Q4021" s="77" t="str">
        <f t="shared" si="312"/>
        <v/>
      </c>
      <c r="R4021" s="77" t="str">
        <f t="shared" si="313"/>
        <v/>
      </c>
      <c r="S4021" s="77" t="str">
        <f>IF(O4021="","",IF(OR(VALUE(LEFT(O4021,2))&gt;IF(RIGHT(J4021,1)="M",7,19),AND(OR(LEFT(O4021,2)={"07","19"}),VALUE(RIGHT(O4021,2))&gt;15)),TRUE,FALSE))</f>
        <v/>
      </c>
      <c r="T4021" s="77" t="str">
        <f>IF(O4021="","",IF(OR(VALUE(LEFT(O4021,2))&gt;IF(RIGHT(J4021,1)="M",7,19),AND(OR(LEFT(O4021,2)={"07","19"}),VALUE(RIGHT(O4021,2))&gt;5)),TRUE,FALSE))</f>
        <v/>
      </c>
    </row>
    <row r="4022" spans="12:20" x14ac:dyDescent="0.25">
      <c r="L4022" s="75">
        <f>COUNTIF($B$2:B4022,B4022)</f>
        <v>0</v>
      </c>
      <c r="M4022" s="75">
        <f>COUNTIF($L$2:L4022,4)</f>
        <v>42</v>
      </c>
      <c r="N4022" s="76" t="str">
        <f t="shared" si="314"/>
        <v>0</v>
      </c>
      <c r="O4022" s="76" t="str">
        <f t="shared" si="310"/>
        <v/>
      </c>
      <c r="P4022" s="75" t="str">
        <f t="shared" si="311"/>
        <v/>
      </c>
      <c r="Q4022" s="77" t="str">
        <f t="shared" si="312"/>
        <v/>
      </c>
      <c r="R4022" s="77" t="str">
        <f t="shared" si="313"/>
        <v/>
      </c>
      <c r="S4022" s="77" t="str">
        <f>IF(O4022="","",IF(OR(VALUE(LEFT(O4022,2))&gt;IF(RIGHT(J4022,1)="M",7,19),AND(OR(LEFT(O4022,2)={"07","19"}),VALUE(RIGHT(O4022,2))&gt;15)),TRUE,FALSE))</f>
        <v/>
      </c>
      <c r="T4022" s="77" t="str">
        <f>IF(O4022="","",IF(OR(VALUE(LEFT(O4022,2))&gt;IF(RIGHT(J4022,1)="M",7,19),AND(OR(LEFT(O4022,2)={"07","19"}),VALUE(RIGHT(O4022,2))&gt;5)),TRUE,FALSE))</f>
        <v/>
      </c>
    </row>
    <row r="4023" spans="12:20" x14ac:dyDescent="0.25">
      <c r="L4023" s="75">
        <f>COUNTIF($B$2:B4023,B4023)</f>
        <v>0</v>
      </c>
      <c r="M4023" s="75">
        <f>COUNTIF($L$2:L4023,4)</f>
        <v>42</v>
      </c>
      <c r="N4023" s="76" t="str">
        <f t="shared" si="314"/>
        <v>0</v>
      </c>
      <c r="O4023" s="76" t="str">
        <f t="shared" si="310"/>
        <v/>
      </c>
      <c r="P4023" s="75" t="str">
        <f t="shared" si="311"/>
        <v/>
      </c>
      <c r="Q4023" s="77" t="str">
        <f t="shared" si="312"/>
        <v/>
      </c>
      <c r="R4023" s="77" t="str">
        <f t="shared" si="313"/>
        <v/>
      </c>
      <c r="S4023" s="77" t="str">
        <f>IF(O4023="","",IF(OR(VALUE(LEFT(O4023,2))&gt;IF(RIGHT(J4023,1)="M",7,19),AND(OR(LEFT(O4023,2)={"07","19"}),VALUE(RIGHT(O4023,2))&gt;15)),TRUE,FALSE))</f>
        <v/>
      </c>
      <c r="T4023" s="77" t="str">
        <f>IF(O4023="","",IF(OR(VALUE(LEFT(O4023,2))&gt;IF(RIGHT(J4023,1)="M",7,19),AND(OR(LEFT(O4023,2)={"07","19"}),VALUE(RIGHT(O4023,2))&gt;5)),TRUE,FALSE))</f>
        <v/>
      </c>
    </row>
    <row r="4024" spans="12:20" x14ac:dyDescent="0.25">
      <c r="L4024" s="75">
        <f>COUNTIF($B$2:B4024,B4024)</f>
        <v>0</v>
      </c>
      <c r="M4024" s="75">
        <f>COUNTIF($L$2:L4024,4)</f>
        <v>42</v>
      </c>
      <c r="N4024" s="76" t="str">
        <f t="shared" si="314"/>
        <v>0</v>
      </c>
      <c r="O4024" s="76" t="str">
        <f t="shared" si="310"/>
        <v/>
      </c>
      <c r="P4024" s="75" t="str">
        <f t="shared" si="311"/>
        <v/>
      </c>
      <c r="Q4024" s="77" t="str">
        <f t="shared" si="312"/>
        <v/>
      </c>
      <c r="R4024" s="77" t="str">
        <f t="shared" si="313"/>
        <v/>
      </c>
      <c r="S4024" s="77" t="str">
        <f>IF(O4024="","",IF(OR(VALUE(LEFT(O4024,2))&gt;IF(RIGHT(J4024,1)="M",7,19),AND(OR(LEFT(O4024,2)={"07","19"}),VALUE(RIGHT(O4024,2))&gt;15)),TRUE,FALSE))</f>
        <v/>
      </c>
      <c r="T4024" s="77" t="str">
        <f>IF(O4024="","",IF(OR(VALUE(LEFT(O4024,2))&gt;IF(RIGHT(J4024,1)="M",7,19),AND(OR(LEFT(O4024,2)={"07","19"}),VALUE(RIGHT(O4024,2))&gt;5)),TRUE,FALSE))</f>
        <v/>
      </c>
    </row>
    <row r="4025" spans="12:20" x14ac:dyDescent="0.25">
      <c r="L4025" s="75">
        <f>COUNTIF($B$2:B4025,B4025)</f>
        <v>0</v>
      </c>
      <c r="M4025" s="75">
        <f>COUNTIF($L$2:L4025,4)</f>
        <v>42</v>
      </c>
      <c r="N4025" s="76" t="str">
        <f t="shared" si="314"/>
        <v>0</v>
      </c>
      <c r="O4025" s="76" t="str">
        <f t="shared" si="310"/>
        <v/>
      </c>
      <c r="P4025" s="75" t="str">
        <f t="shared" si="311"/>
        <v/>
      </c>
      <c r="Q4025" s="77" t="str">
        <f t="shared" si="312"/>
        <v/>
      </c>
      <c r="R4025" s="77" t="str">
        <f t="shared" si="313"/>
        <v/>
      </c>
      <c r="S4025" s="77" t="str">
        <f>IF(O4025="","",IF(OR(VALUE(LEFT(O4025,2))&gt;IF(RIGHT(J4025,1)="M",7,19),AND(OR(LEFT(O4025,2)={"07","19"}),VALUE(RIGHT(O4025,2))&gt;15)),TRUE,FALSE))</f>
        <v/>
      </c>
      <c r="T4025" s="77" t="str">
        <f>IF(O4025="","",IF(OR(VALUE(LEFT(O4025,2))&gt;IF(RIGHT(J4025,1)="M",7,19),AND(OR(LEFT(O4025,2)={"07","19"}),VALUE(RIGHT(O4025,2))&gt;5)),TRUE,FALSE))</f>
        <v/>
      </c>
    </row>
    <row r="4026" spans="12:20" x14ac:dyDescent="0.25">
      <c r="L4026" s="75">
        <f>COUNTIF($B$2:B4026,B4026)</f>
        <v>0</v>
      </c>
      <c r="M4026" s="75">
        <f>COUNTIF($L$2:L4026,4)</f>
        <v>42</v>
      </c>
      <c r="N4026" s="76" t="str">
        <f t="shared" si="314"/>
        <v>0</v>
      </c>
      <c r="O4026" s="76" t="str">
        <f t="shared" si="310"/>
        <v/>
      </c>
      <c r="P4026" s="75" t="str">
        <f t="shared" si="311"/>
        <v/>
      </c>
      <c r="Q4026" s="77" t="str">
        <f t="shared" si="312"/>
        <v/>
      </c>
      <c r="R4026" s="77" t="str">
        <f t="shared" si="313"/>
        <v/>
      </c>
      <c r="S4026" s="77" t="str">
        <f>IF(O4026="","",IF(OR(VALUE(LEFT(O4026,2))&gt;IF(RIGHT(J4026,1)="M",7,19),AND(OR(LEFT(O4026,2)={"07","19"}),VALUE(RIGHT(O4026,2))&gt;15)),TRUE,FALSE))</f>
        <v/>
      </c>
      <c r="T4026" s="77" t="str">
        <f>IF(O4026="","",IF(OR(VALUE(LEFT(O4026,2))&gt;IF(RIGHT(J4026,1)="M",7,19),AND(OR(LEFT(O4026,2)={"07","19"}),VALUE(RIGHT(O4026,2))&gt;5)),TRUE,FALSE))</f>
        <v/>
      </c>
    </row>
    <row r="4027" spans="12:20" x14ac:dyDescent="0.25">
      <c r="L4027" s="75">
        <f>COUNTIF($B$2:B4027,B4027)</f>
        <v>0</v>
      </c>
      <c r="M4027" s="75">
        <f>COUNTIF($L$2:L4027,4)</f>
        <v>42</v>
      </c>
      <c r="N4027" s="76" t="str">
        <f t="shared" si="314"/>
        <v>0</v>
      </c>
      <c r="O4027" s="76" t="str">
        <f t="shared" si="310"/>
        <v/>
      </c>
      <c r="P4027" s="75" t="str">
        <f t="shared" si="311"/>
        <v/>
      </c>
      <c r="Q4027" s="77" t="str">
        <f t="shared" si="312"/>
        <v/>
      </c>
      <c r="R4027" s="77" t="str">
        <f t="shared" si="313"/>
        <v/>
      </c>
      <c r="S4027" s="77" t="str">
        <f>IF(O4027="","",IF(OR(VALUE(LEFT(O4027,2))&gt;IF(RIGHT(J4027,1)="M",7,19),AND(OR(LEFT(O4027,2)={"07","19"}),VALUE(RIGHT(O4027,2))&gt;15)),TRUE,FALSE))</f>
        <v/>
      </c>
      <c r="T4027" s="77" t="str">
        <f>IF(O4027="","",IF(OR(VALUE(LEFT(O4027,2))&gt;IF(RIGHT(J4027,1)="M",7,19),AND(OR(LEFT(O4027,2)={"07","19"}),VALUE(RIGHT(O4027,2))&gt;5)),TRUE,FALSE))</f>
        <v/>
      </c>
    </row>
    <row r="4028" spans="12:20" x14ac:dyDescent="0.25">
      <c r="L4028" s="75">
        <f>COUNTIF($B$2:B4028,B4028)</f>
        <v>0</v>
      </c>
      <c r="M4028" s="75">
        <f>COUNTIF($L$2:L4028,4)</f>
        <v>42</v>
      </c>
      <c r="N4028" s="76" t="str">
        <f t="shared" si="314"/>
        <v>0</v>
      </c>
      <c r="O4028" s="76" t="str">
        <f t="shared" si="310"/>
        <v/>
      </c>
      <c r="P4028" s="75" t="str">
        <f t="shared" si="311"/>
        <v/>
      </c>
      <c r="Q4028" s="77" t="str">
        <f t="shared" si="312"/>
        <v/>
      </c>
      <c r="R4028" s="77" t="str">
        <f t="shared" si="313"/>
        <v/>
      </c>
      <c r="S4028" s="77" t="str">
        <f>IF(O4028="","",IF(OR(VALUE(LEFT(O4028,2))&gt;IF(RIGHT(J4028,1)="M",7,19),AND(OR(LEFT(O4028,2)={"07","19"}),VALUE(RIGHT(O4028,2))&gt;15)),TRUE,FALSE))</f>
        <v/>
      </c>
      <c r="T4028" s="77" t="str">
        <f>IF(O4028="","",IF(OR(VALUE(LEFT(O4028,2))&gt;IF(RIGHT(J4028,1)="M",7,19),AND(OR(LEFT(O4028,2)={"07","19"}),VALUE(RIGHT(O4028,2))&gt;5)),TRUE,FALSE))</f>
        <v/>
      </c>
    </row>
    <row r="4029" spans="12:20" x14ac:dyDescent="0.25">
      <c r="L4029" s="75">
        <f>COUNTIF($B$2:B4029,B4029)</f>
        <v>0</v>
      </c>
      <c r="M4029" s="75">
        <f>COUNTIF($L$2:L4029,4)</f>
        <v>42</v>
      </c>
      <c r="N4029" s="76" t="str">
        <f t="shared" si="314"/>
        <v>0</v>
      </c>
      <c r="O4029" s="76" t="str">
        <f t="shared" si="310"/>
        <v/>
      </c>
      <c r="P4029" s="75" t="str">
        <f t="shared" si="311"/>
        <v/>
      </c>
      <c r="Q4029" s="77" t="str">
        <f t="shared" si="312"/>
        <v/>
      </c>
      <c r="R4029" s="77" t="str">
        <f t="shared" si="313"/>
        <v/>
      </c>
      <c r="S4029" s="77" t="str">
        <f>IF(O4029="","",IF(OR(VALUE(LEFT(O4029,2))&gt;IF(RIGHT(J4029,1)="M",7,19),AND(OR(LEFT(O4029,2)={"07","19"}),VALUE(RIGHT(O4029,2))&gt;15)),TRUE,FALSE))</f>
        <v/>
      </c>
      <c r="T4029" s="77" t="str">
        <f>IF(O4029="","",IF(OR(VALUE(LEFT(O4029,2))&gt;IF(RIGHT(J4029,1)="M",7,19),AND(OR(LEFT(O4029,2)={"07","19"}),VALUE(RIGHT(O4029,2))&gt;5)),TRUE,FALSE))</f>
        <v/>
      </c>
    </row>
    <row r="4030" spans="12:20" x14ac:dyDescent="0.25">
      <c r="L4030" s="75">
        <f>COUNTIF($B$2:B4030,B4030)</f>
        <v>0</v>
      </c>
      <c r="M4030" s="75">
        <f>COUNTIF($L$2:L4030,4)</f>
        <v>42</v>
      </c>
      <c r="N4030" s="76" t="str">
        <f t="shared" si="314"/>
        <v>0</v>
      </c>
      <c r="O4030" s="76" t="str">
        <f t="shared" si="310"/>
        <v/>
      </c>
      <c r="P4030" s="75" t="str">
        <f t="shared" si="311"/>
        <v/>
      </c>
      <c r="Q4030" s="77" t="str">
        <f t="shared" si="312"/>
        <v/>
      </c>
      <c r="R4030" s="77" t="str">
        <f t="shared" si="313"/>
        <v/>
      </c>
      <c r="S4030" s="77" t="str">
        <f>IF(O4030="","",IF(OR(VALUE(LEFT(O4030,2))&gt;IF(RIGHT(J4030,1)="M",7,19),AND(OR(LEFT(O4030,2)={"07","19"}),VALUE(RIGHT(O4030,2))&gt;15)),TRUE,FALSE))</f>
        <v/>
      </c>
      <c r="T4030" s="77" t="str">
        <f>IF(O4030="","",IF(OR(VALUE(LEFT(O4030,2))&gt;IF(RIGHT(J4030,1)="M",7,19),AND(OR(LEFT(O4030,2)={"07","19"}),VALUE(RIGHT(O4030,2))&gt;5)),TRUE,FALSE))</f>
        <v/>
      </c>
    </row>
    <row r="4031" spans="12:20" x14ac:dyDescent="0.25">
      <c r="L4031" s="75">
        <f>COUNTIF($B$2:B4031,B4031)</f>
        <v>0</v>
      </c>
      <c r="M4031" s="75">
        <f>COUNTIF($L$2:L4031,4)</f>
        <v>42</v>
      </c>
      <c r="N4031" s="76" t="str">
        <f t="shared" si="314"/>
        <v>0</v>
      </c>
      <c r="O4031" s="76" t="str">
        <f t="shared" si="310"/>
        <v/>
      </c>
      <c r="P4031" s="75" t="str">
        <f t="shared" si="311"/>
        <v/>
      </c>
      <c r="Q4031" s="77" t="str">
        <f t="shared" si="312"/>
        <v/>
      </c>
      <c r="R4031" s="77" t="str">
        <f t="shared" si="313"/>
        <v/>
      </c>
      <c r="S4031" s="77" t="str">
        <f>IF(O4031="","",IF(OR(VALUE(LEFT(O4031,2))&gt;IF(RIGHT(J4031,1)="M",7,19),AND(OR(LEFT(O4031,2)={"07","19"}),VALUE(RIGHT(O4031,2))&gt;15)),TRUE,FALSE))</f>
        <v/>
      </c>
      <c r="T4031" s="77" t="str">
        <f>IF(O4031="","",IF(OR(VALUE(LEFT(O4031,2))&gt;IF(RIGHT(J4031,1)="M",7,19),AND(OR(LEFT(O4031,2)={"07","19"}),VALUE(RIGHT(O4031,2))&gt;5)),TRUE,FALSE))</f>
        <v/>
      </c>
    </row>
    <row r="4032" spans="12:20" x14ac:dyDescent="0.25">
      <c r="L4032" s="75">
        <f>COUNTIF($B$2:B4032,B4032)</f>
        <v>0</v>
      </c>
      <c r="M4032" s="75">
        <f>COUNTIF($L$2:L4032,4)</f>
        <v>42</v>
      </c>
      <c r="N4032" s="76" t="str">
        <f t="shared" si="314"/>
        <v>0</v>
      </c>
      <c r="O4032" s="76" t="str">
        <f t="shared" si="310"/>
        <v/>
      </c>
      <c r="P4032" s="75" t="str">
        <f t="shared" si="311"/>
        <v/>
      </c>
      <c r="Q4032" s="77" t="str">
        <f t="shared" si="312"/>
        <v/>
      </c>
      <c r="R4032" s="77" t="str">
        <f t="shared" si="313"/>
        <v/>
      </c>
      <c r="S4032" s="77" t="str">
        <f>IF(O4032="","",IF(OR(VALUE(LEFT(O4032,2))&gt;IF(RIGHT(J4032,1)="M",7,19),AND(OR(LEFT(O4032,2)={"07","19"}),VALUE(RIGHT(O4032,2))&gt;15)),TRUE,FALSE))</f>
        <v/>
      </c>
      <c r="T4032" s="77" t="str">
        <f>IF(O4032="","",IF(OR(VALUE(LEFT(O4032,2))&gt;IF(RIGHT(J4032,1)="M",7,19),AND(OR(LEFT(O4032,2)={"07","19"}),VALUE(RIGHT(O4032,2))&gt;5)),TRUE,FALSE))</f>
        <v/>
      </c>
    </row>
    <row r="4033" spans="12:20" x14ac:dyDescent="0.25">
      <c r="L4033" s="75">
        <f>COUNTIF($B$2:B4033,B4033)</f>
        <v>0</v>
      </c>
      <c r="M4033" s="75">
        <f>COUNTIF($L$2:L4033,4)</f>
        <v>42</v>
      </c>
      <c r="N4033" s="76" t="str">
        <f t="shared" si="314"/>
        <v>0</v>
      </c>
      <c r="O4033" s="76" t="str">
        <f t="shared" si="310"/>
        <v/>
      </c>
      <c r="P4033" s="75" t="str">
        <f t="shared" si="311"/>
        <v/>
      </c>
      <c r="Q4033" s="77" t="str">
        <f t="shared" si="312"/>
        <v/>
      </c>
      <c r="R4033" s="77" t="str">
        <f t="shared" si="313"/>
        <v/>
      </c>
      <c r="S4033" s="77" t="str">
        <f>IF(O4033="","",IF(OR(VALUE(LEFT(O4033,2))&gt;IF(RIGHT(J4033,1)="M",7,19),AND(OR(LEFT(O4033,2)={"07","19"}),VALUE(RIGHT(O4033,2))&gt;15)),TRUE,FALSE))</f>
        <v/>
      </c>
      <c r="T4033" s="77" t="str">
        <f>IF(O4033="","",IF(OR(VALUE(LEFT(O4033,2))&gt;IF(RIGHT(J4033,1)="M",7,19),AND(OR(LEFT(O4033,2)={"07","19"}),VALUE(RIGHT(O4033,2))&gt;5)),TRUE,FALSE))</f>
        <v/>
      </c>
    </row>
    <row r="4034" spans="12:20" x14ac:dyDescent="0.25">
      <c r="L4034" s="75">
        <f>COUNTIF($B$2:B4034,B4034)</f>
        <v>0</v>
      </c>
      <c r="M4034" s="75">
        <f>COUNTIF($L$2:L4034,4)</f>
        <v>42</v>
      </c>
      <c r="N4034" s="76" t="str">
        <f t="shared" si="314"/>
        <v>0</v>
      </c>
      <c r="O4034" s="76" t="str">
        <f t="shared" ref="O4034:O4097" si="315">TRIM(SUBSTITUTE(SUBSTITUTE(D4034,"+",""),"_",""))</f>
        <v/>
      </c>
      <c r="P4034" s="75" t="str">
        <f t="shared" ref="P4034:P4097" si="316">TRIM(SUBSTITUTE(SUBSTITUTE(E4034,"+",""),"_",""))</f>
        <v/>
      </c>
      <c r="Q4034" s="77" t="str">
        <f t="shared" ref="Q4034:Q4097" si="317">IFERROR(IF(RIGHT(P4034,2)&lt;RIGHT(O4034,2),IF(P4034&lt;O4034,P4034+2360-O4034,P4034-40-O4034),IF(P4034&lt;O4034,P4034+2400-O4034,P4034-O4034)),"")</f>
        <v/>
      </c>
      <c r="R4034" s="77" t="str">
        <f t="shared" ref="R4034:R4097" si="318">IFERROR(ROUNDDOWN(Q4034/100,0),"")</f>
        <v/>
      </c>
      <c r="S4034" s="77" t="str">
        <f>IF(O4034="","",IF(OR(VALUE(LEFT(O4034,2))&gt;IF(RIGHT(J4034,1)="M",7,19),AND(OR(LEFT(O4034,2)={"07","19"}),VALUE(RIGHT(O4034,2))&gt;15)),TRUE,FALSE))</f>
        <v/>
      </c>
      <c r="T4034" s="77" t="str">
        <f>IF(O4034="","",IF(OR(VALUE(LEFT(O4034,2))&gt;IF(RIGHT(J4034,1)="M",7,19),AND(OR(LEFT(O4034,2)={"07","19"}),VALUE(RIGHT(O4034,2))&gt;5)),TRUE,FALSE))</f>
        <v/>
      </c>
    </row>
    <row r="4035" spans="12:20" x14ac:dyDescent="0.25">
      <c r="L4035" s="75">
        <f>COUNTIF($B$2:B4035,B4035)</f>
        <v>0</v>
      </c>
      <c r="M4035" s="75">
        <f>COUNTIF($L$2:L4035,4)</f>
        <v>42</v>
      </c>
      <c r="N4035" s="76" t="str">
        <f t="shared" ref="N4035:N4098" si="319">A4035&amp;DAY(C4035)</f>
        <v>0</v>
      </c>
      <c r="O4035" s="76" t="str">
        <f t="shared" si="315"/>
        <v/>
      </c>
      <c r="P4035" s="75" t="str">
        <f t="shared" si="316"/>
        <v/>
      </c>
      <c r="Q4035" s="77" t="str">
        <f t="shared" si="317"/>
        <v/>
      </c>
      <c r="R4035" s="77" t="str">
        <f t="shared" si="318"/>
        <v/>
      </c>
      <c r="S4035" s="77" t="str">
        <f>IF(O4035="","",IF(OR(VALUE(LEFT(O4035,2))&gt;IF(RIGHT(J4035,1)="M",7,19),AND(OR(LEFT(O4035,2)={"07","19"}),VALUE(RIGHT(O4035,2))&gt;15)),TRUE,FALSE))</f>
        <v/>
      </c>
      <c r="T4035" s="77" t="str">
        <f>IF(O4035="","",IF(OR(VALUE(LEFT(O4035,2))&gt;IF(RIGHT(J4035,1)="M",7,19),AND(OR(LEFT(O4035,2)={"07","19"}),VALUE(RIGHT(O4035,2))&gt;5)),TRUE,FALSE))</f>
        <v/>
      </c>
    </row>
    <row r="4036" spans="12:20" x14ac:dyDescent="0.25">
      <c r="L4036" s="75">
        <f>COUNTIF($B$2:B4036,B4036)</f>
        <v>0</v>
      </c>
      <c r="M4036" s="75">
        <f>COUNTIF($L$2:L4036,4)</f>
        <v>42</v>
      </c>
      <c r="N4036" s="76" t="str">
        <f t="shared" si="319"/>
        <v>0</v>
      </c>
      <c r="O4036" s="76" t="str">
        <f t="shared" si="315"/>
        <v/>
      </c>
      <c r="P4036" s="75" t="str">
        <f t="shared" si="316"/>
        <v/>
      </c>
      <c r="Q4036" s="77" t="str">
        <f t="shared" si="317"/>
        <v/>
      </c>
      <c r="R4036" s="77" t="str">
        <f t="shared" si="318"/>
        <v/>
      </c>
      <c r="S4036" s="77" t="str">
        <f>IF(O4036="","",IF(OR(VALUE(LEFT(O4036,2))&gt;IF(RIGHT(J4036,1)="M",7,19),AND(OR(LEFT(O4036,2)={"07","19"}),VALUE(RIGHT(O4036,2))&gt;15)),TRUE,FALSE))</f>
        <v/>
      </c>
      <c r="T4036" s="77" t="str">
        <f>IF(O4036="","",IF(OR(VALUE(LEFT(O4036,2))&gt;IF(RIGHT(J4036,1)="M",7,19),AND(OR(LEFT(O4036,2)={"07","19"}),VALUE(RIGHT(O4036,2))&gt;5)),TRUE,FALSE))</f>
        <v/>
      </c>
    </row>
    <row r="4037" spans="12:20" x14ac:dyDescent="0.25">
      <c r="L4037" s="75">
        <f>COUNTIF($B$2:B4037,B4037)</f>
        <v>0</v>
      </c>
      <c r="M4037" s="75">
        <f>COUNTIF($L$2:L4037,4)</f>
        <v>42</v>
      </c>
      <c r="N4037" s="76" t="str">
        <f t="shared" si="319"/>
        <v>0</v>
      </c>
      <c r="O4037" s="76" t="str">
        <f t="shared" si="315"/>
        <v/>
      </c>
      <c r="P4037" s="75" t="str">
        <f t="shared" si="316"/>
        <v/>
      </c>
      <c r="Q4037" s="77" t="str">
        <f t="shared" si="317"/>
        <v/>
      </c>
      <c r="R4037" s="77" t="str">
        <f t="shared" si="318"/>
        <v/>
      </c>
      <c r="S4037" s="77" t="str">
        <f>IF(O4037="","",IF(OR(VALUE(LEFT(O4037,2))&gt;IF(RIGHT(J4037,1)="M",7,19),AND(OR(LEFT(O4037,2)={"07","19"}),VALUE(RIGHT(O4037,2))&gt;15)),TRUE,FALSE))</f>
        <v/>
      </c>
      <c r="T4037" s="77" t="str">
        <f>IF(O4037="","",IF(OR(VALUE(LEFT(O4037,2))&gt;IF(RIGHT(J4037,1)="M",7,19),AND(OR(LEFT(O4037,2)={"07","19"}),VALUE(RIGHT(O4037,2))&gt;5)),TRUE,FALSE))</f>
        <v/>
      </c>
    </row>
    <row r="4038" spans="12:20" x14ac:dyDescent="0.25">
      <c r="L4038" s="75">
        <f>COUNTIF($B$2:B4038,B4038)</f>
        <v>0</v>
      </c>
      <c r="M4038" s="75">
        <f>COUNTIF($L$2:L4038,4)</f>
        <v>42</v>
      </c>
      <c r="N4038" s="76" t="str">
        <f t="shared" si="319"/>
        <v>0</v>
      </c>
      <c r="O4038" s="76" t="str">
        <f t="shared" si="315"/>
        <v/>
      </c>
      <c r="P4038" s="75" t="str">
        <f t="shared" si="316"/>
        <v/>
      </c>
      <c r="Q4038" s="77" t="str">
        <f t="shared" si="317"/>
        <v/>
      </c>
      <c r="R4038" s="77" t="str">
        <f t="shared" si="318"/>
        <v/>
      </c>
      <c r="S4038" s="77" t="str">
        <f>IF(O4038="","",IF(OR(VALUE(LEFT(O4038,2))&gt;IF(RIGHT(J4038,1)="M",7,19),AND(OR(LEFT(O4038,2)={"07","19"}),VALUE(RIGHT(O4038,2))&gt;15)),TRUE,FALSE))</f>
        <v/>
      </c>
      <c r="T4038" s="77" t="str">
        <f>IF(O4038="","",IF(OR(VALUE(LEFT(O4038,2))&gt;IF(RIGHT(J4038,1)="M",7,19),AND(OR(LEFT(O4038,2)={"07","19"}),VALUE(RIGHT(O4038,2))&gt;5)),TRUE,FALSE))</f>
        <v/>
      </c>
    </row>
    <row r="4039" spans="12:20" x14ac:dyDescent="0.25">
      <c r="L4039" s="75">
        <f>COUNTIF($B$2:B4039,B4039)</f>
        <v>0</v>
      </c>
      <c r="M4039" s="75">
        <f>COUNTIF($L$2:L4039,4)</f>
        <v>42</v>
      </c>
      <c r="N4039" s="76" t="str">
        <f t="shared" si="319"/>
        <v>0</v>
      </c>
      <c r="O4039" s="76" t="str">
        <f t="shared" si="315"/>
        <v/>
      </c>
      <c r="P4039" s="75" t="str">
        <f t="shared" si="316"/>
        <v/>
      </c>
      <c r="Q4039" s="77" t="str">
        <f t="shared" si="317"/>
        <v/>
      </c>
      <c r="R4039" s="77" t="str">
        <f t="shared" si="318"/>
        <v/>
      </c>
      <c r="S4039" s="77" t="str">
        <f>IF(O4039="","",IF(OR(VALUE(LEFT(O4039,2))&gt;IF(RIGHT(J4039,1)="M",7,19),AND(OR(LEFT(O4039,2)={"07","19"}),VALUE(RIGHT(O4039,2))&gt;15)),TRUE,FALSE))</f>
        <v/>
      </c>
      <c r="T4039" s="77" t="str">
        <f>IF(O4039="","",IF(OR(VALUE(LEFT(O4039,2))&gt;IF(RIGHT(J4039,1)="M",7,19),AND(OR(LEFT(O4039,2)={"07","19"}),VALUE(RIGHT(O4039,2))&gt;5)),TRUE,FALSE))</f>
        <v/>
      </c>
    </row>
    <row r="4040" spans="12:20" x14ac:dyDescent="0.25">
      <c r="L4040" s="75">
        <f>COUNTIF($B$2:B4040,B4040)</f>
        <v>0</v>
      </c>
      <c r="M4040" s="75">
        <f>COUNTIF($L$2:L4040,4)</f>
        <v>42</v>
      </c>
      <c r="N4040" s="76" t="str">
        <f t="shared" si="319"/>
        <v>0</v>
      </c>
      <c r="O4040" s="76" t="str">
        <f t="shared" si="315"/>
        <v/>
      </c>
      <c r="P4040" s="75" t="str">
        <f t="shared" si="316"/>
        <v/>
      </c>
      <c r="Q4040" s="77" t="str">
        <f t="shared" si="317"/>
        <v/>
      </c>
      <c r="R4040" s="77" t="str">
        <f t="shared" si="318"/>
        <v/>
      </c>
      <c r="S4040" s="77" t="str">
        <f>IF(O4040="","",IF(OR(VALUE(LEFT(O4040,2))&gt;IF(RIGHT(J4040,1)="M",7,19),AND(OR(LEFT(O4040,2)={"07","19"}),VALUE(RIGHT(O4040,2))&gt;15)),TRUE,FALSE))</f>
        <v/>
      </c>
      <c r="T4040" s="77" t="str">
        <f>IF(O4040="","",IF(OR(VALUE(LEFT(O4040,2))&gt;IF(RIGHT(J4040,1)="M",7,19),AND(OR(LEFT(O4040,2)={"07","19"}),VALUE(RIGHT(O4040,2))&gt;5)),TRUE,FALSE))</f>
        <v/>
      </c>
    </row>
    <row r="4041" spans="12:20" x14ac:dyDescent="0.25">
      <c r="L4041" s="75">
        <f>COUNTIF($B$2:B4041,B4041)</f>
        <v>0</v>
      </c>
      <c r="M4041" s="75">
        <f>COUNTIF($L$2:L4041,4)</f>
        <v>42</v>
      </c>
      <c r="N4041" s="76" t="str">
        <f t="shared" si="319"/>
        <v>0</v>
      </c>
      <c r="O4041" s="76" t="str">
        <f t="shared" si="315"/>
        <v/>
      </c>
      <c r="P4041" s="75" t="str">
        <f t="shared" si="316"/>
        <v/>
      </c>
      <c r="Q4041" s="77" t="str">
        <f t="shared" si="317"/>
        <v/>
      </c>
      <c r="R4041" s="77" t="str">
        <f t="shared" si="318"/>
        <v/>
      </c>
      <c r="S4041" s="77" t="str">
        <f>IF(O4041="","",IF(OR(VALUE(LEFT(O4041,2))&gt;IF(RIGHT(J4041,1)="M",7,19),AND(OR(LEFT(O4041,2)={"07","19"}),VALUE(RIGHT(O4041,2))&gt;15)),TRUE,FALSE))</f>
        <v/>
      </c>
      <c r="T4041" s="77" t="str">
        <f>IF(O4041="","",IF(OR(VALUE(LEFT(O4041,2))&gt;IF(RIGHT(J4041,1)="M",7,19),AND(OR(LEFT(O4041,2)={"07","19"}),VALUE(RIGHT(O4041,2))&gt;5)),TRUE,FALSE))</f>
        <v/>
      </c>
    </row>
    <row r="4042" spans="12:20" x14ac:dyDescent="0.25">
      <c r="L4042" s="75">
        <f>COUNTIF($B$2:B4042,B4042)</f>
        <v>0</v>
      </c>
      <c r="M4042" s="75">
        <f>COUNTIF($L$2:L4042,4)</f>
        <v>42</v>
      </c>
      <c r="N4042" s="76" t="str">
        <f t="shared" si="319"/>
        <v>0</v>
      </c>
      <c r="O4042" s="76" t="str">
        <f t="shared" si="315"/>
        <v/>
      </c>
      <c r="P4042" s="75" t="str">
        <f t="shared" si="316"/>
        <v/>
      </c>
      <c r="Q4042" s="77" t="str">
        <f t="shared" si="317"/>
        <v/>
      </c>
      <c r="R4042" s="77" t="str">
        <f t="shared" si="318"/>
        <v/>
      </c>
      <c r="S4042" s="77" t="str">
        <f>IF(O4042="","",IF(OR(VALUE(LEFT(O4042,2))&gt;IF(RIGHT(J4042,1)="M",7,19),AND(OR(LEFT(O4042,2)={"07","19"}),VALUE(RIGHT(O4042,2))&gt;15)),TRUE,FALSE))</f>
        <v/>
      </c>
      <c r="T4042" s="77" t="str">
        <f>IF(O4042="","",IF(OR(VALUE(LEFT(O4042,2))&gt;IF(RIGHT(J4042,1)="M",7,19),AND(OR(LEFT(O4042,2)={"07","19"}),VALUE(RIGHT(O4042,2))&gt;5)),TRUE,FALSE))</f>
        <v/>
      </c>
    </row>
    <row r="4043" spans="12:20" x14ac:dyDescent="0.25">
      <c r="L4043" s="75">
        <f>COUNTIF($B$2:B4043,B4043)</f>
        <v>0</v>
      </c>
      <c r="M4043" s="75">
        <f>COUNTIF($L$2:L4043,4)</f>
        <v>42</v>
      </c>
      <c r="N4043" s="76" t="str">
        <f t="shared" si="319"/>
        <v>0</v>
      </c>
      <c r="O4043" s="76" t="str">
        <f t="shared" si="315"/>
        <v/>
      </c>
      <c r="P4043" s="75" t="str">
        <f t="shared" si="316"/>
        <v/>
      </c>
      <c r="Q4043" s="77" t="str">
        <f t="shared" si="317"/>
        <v/>
      </c>
      <c r="R4043" s="77" t="str">
        <f t="shared" si="318"/>
        <v/>
      </c>
      <c r="S4043" s="77" t="str">
        <f>IF(O4043="","",IF(OR(VALUE(LEFT(O4043,2))&gt;IF(RIGHT(J4043,1)="M",7,19),AND(OR(LEFT(O4043,2)={"07","19"}),VALUE(RIGHT(O4043,2))&gt;15)),TRUE,FALSE))</f>
        <v/>
      </c>
      <c r="T4043" s="77" t="str">
        <f>IF(O4043="","",IF(OR(VALUE(LEFT(O4043,2))&gt;IF(RIGHT(J4043,1)="M",7,19),AND(OR(LEFT(O4043,2)={"07","19"}),VALUE(RIGHT(O4043,2))&gt;5)),TRUE,FALSE))</f>
        <v/>
      </c>
    </row>
    <row r="4044" spans="12:20" x14ac:dyDescent="0.25">
      <c r="L4044" s="75">
        <f>COUNTIF($B$2:B4044,B4044)</f>
        <v>0</v>
      </c>
      <c r="M4044" s="75">
        <f>COUNTIF($L$2:L4044,4)</f>
        <v>42</v>
      </c>
      <c r="N4044" s="76" t="str">
        <f t="shared" si="319"/>
        <v>0</v>
      </c>
      <c r="O4044" s="76" t="str">
        <f t="shared" si="315"/>
        <v/>
      </c>
      <c r="P4044" s="75" t="str">
        <f t="shared" si="316"/>
        <v/>
      </c>
      <c r="Q4044" s="77" t="str">
        <f t="shared" si="317"/>
        <v/>
      </c>
      <c r="R4044" s="77" t="str">
        <f t="shared" si="318"/>
        <v/>
      </c>
      <c r="S4044" s="77" t="str">
        <f>IF(O4044="","",IF(OR(VALUE(LEFT(O4044,2))&gt;IF(RIGHT(J4044,1)="M",7,19),AND(OR(LEFT(O4044,2)={"07","19"}),VALUE(RIGHT(O4044,2))&gt;15)),TRUE,FALSE))</f>
        <v/>
      </c>
      <c r="T4044" s="77" t="str">
        <f>IF(O4044="","",IF(OR(VALUE(LEFT(O4044,2))&gt;IF(RIGHT(J4044,1)="M",7,19),AND(OR(LEFT(O4044,2)={"07","19"}),VALUE(RIGHT(O4044,2))&gt;5)),TRUE,FALSE))</f>
        <v/>
      </c>
    </row>
    <row r="4045" spans="12:20" x14ac:dyDescent="0.25">
      <c r="L4045" s="75">
        <f>COUNTIF($B$2:B4045,B4045)</f>
        <v>0</v>
      </c>
      <c r="M4045" s="75">
        <f>COUNTIF($L$2:L4045,4)</f>
        <v>42</v>
      </c>
      <c r="N4045" s="76" t="str">
        <f t="shared" si="319"/>
        <v>0</v>
      </c>
      <c r="O4045" s="76" t="str">
        <f t="shared" si="315"/>
        <v/>
      </c>
      <c r="P4045" s="75" t="str">
        <f t="shared" si="316"/>
        <v/>
      </c>
      <c r="Q4045" s="77" t="str">
        <f t="shared" si="317"/>
        <v/>
      </c>
      <c r="R4045" s="77" t="str">
        <f t="shared" si="318"/>
        <v/>
      </c>
      <c r="S4045" s="77" t="str">
        <f>IF(O4045="","",IF(OR(VALUE(LEFT(O4045,2))&gt;IF(RIGHT(J4045,1)="M",7,19),AND(OR(LEFT(O4045,2)={"07","19"}),VALUE(RIGHT(O4045,2))&gt;15)),TRUE,FALSE))</f>
        <v/>
      </c>
      <c r="T4045" s="77" t="str">
        <f>IF(O4045="","",IF(OR(VALUE(LEFT(O4045,2))&gt;IF(RIGHT(J4045,1)="M",7,19),AND(OR(LEFT(O4045,2)={"07","19"}),VALUE(RIGHT(O4045,2))&gt;5)),TRUE,FALSE))</f>
        <v/>
      </c>
    </row>
    <row r="4046" spans="12:20" x14ac:dyDescent="0.25">
      <c r="L4046" s="75">
        <f>COUNTIF($B$2:B4046,B4046)</f>
        <v>0</v>
      </c>
      <c r="M4046" s="75">
        <f>COUNTIF($L$2:L4046,4)</f>
        <v>42</v>
      </c>
      <c r="N4046" s="76" t="str">
        <f t="shared" si="319"/>
        <v>0</v>
      </c>
      <c r="O4046" s="76" t="str">
        <f t="shared" si="315"/>
        <v/>
      </c>
      <c r="P4046" s="75" t="str">
        <f t="shared" si="316"/>
        <v/>
      </c>
      <c r="Q4046" s="77" t="str">
        <f t="shared" si="317"/>
        <v/>
      </c>
      <c r="R4046" s="77" t="str">
        <f t="shared" si="318"/>
        <v/>
      </c>
      <c r="S4046" s="77" t="str">
        <f>IF(O4046="","",IF(OR(VALUE(LEFT(O4046,2))&gt;IF(RIGHT(J4046,1)="M",7,19),AND(OR(LEFT(O4046,2)={"07","19"}),VALUE(RIGHT(O4046,2))&gt;15)),TRUE,FALSE))</f>
        <v/>
      </c>
      <c r="T4046" s="77" t="str">
        <f>IF(O4046="","",IF(OR(VALUE(LEFT(O4046,2))&gt;IF(RIGHT(J4046,1)="M",7,19),AND(OR(LEFT(O4046,2)={"07","19"}),VALUE(RIGHT(O4046,2))&gt;5)),TRUE,FALSE))</f>
        <v/>
      </c>
    </row>
    <row r="4047" spans="12:20" x14ac:dyDescent="0.25">
      <c r="L4047" s="75">
        <f>COUNTIF($B$2:B4047,B4047)</f>
        <v>0</v>
      </c>
      <c r="M4047" s="75">
        <f>COUNTIF($L$2:L4047,4)</f>
        <v>42</v>
      </c>
      <c r="N4047" s="76" t="str">
        <f t="shared" si="319"/>
        <v>0</v>
      </c>
      <c r="O4047" s="76" t="str">
        <f t="shared" si="315"/>
        <v/>
      </c>
      <c r="P4047" s="75" t="str">
        <f t="shared" si="316"/>
        <v/>
      </c>
      <c r="Q4047" s="77" t="str">
        <f t="shared" si="317"/>
        <v/>
      </c>
      <c r="R4047" s="77" t="str">
        <f t="shared" si="318"/>
        <v/>
      </c>
      <c r="S4047" s="77" t="str">
        <f>IF(O4047="","",IF(OR(VALUE(LEFT(O4047,2))&gt;IF(RIGHT(J4047,1)="M",7,19),AND(OR(LEFT(O4047,2)={"07","19"}),VALUE(RIGHT(O4047,2))&gt;15)),TRUE,FALSE))</f>
        <v/>
      </c>
      <c r="T4047" s="77" t="str">
        <f>IF(O4047="","",IF(OR(VALUE(LEFT(O4047,2))&gt;IF(RIGHT(J4047,1)="M",7,19),AND(OR(LEFT(O4047,2)={"07","19"}),VALUE(RIGHT(O4047,2))&gt;5)),TRUE,FALSE))</f>
        <v/>
      </c>
    </row>
    <row r="4048" spans="12:20" x14ac:dyDescent="0.25">
      <c r="L4048" s="75">
        <f>COUNTIF($B$2:B4048,B4048)</f>
        <v>0</v>
      </c>
      <c r="M4048" s="75">
        <f>COUNTIF($L$2:L4048,4)</f>
        <v>42</v>
      </c>
      <c r="N4048" s="76" t="str">
        <f t="shared" si="319"/>
        <v>0</v>
      </c>
      <c r="O4048" s="76" t="str">
        <f t="shared" si="315"/>
        <v/>
      </c>
      <c r="P4048" s="75" t="str">
        <f t="shared" si="316"/>
        <v/>
      </c>
      <c r="Q4048" s="77" t="str">
        <f t="shared" si="317"/>
        <v/>
      </c>
      <c r="R4048" s="77" t="str">
        <f t="shared" si="318"/>
        <v/>
      </c>
      <c r="S4048" s="77" t="str">
        <f>IF(O4048="","",IF(OR(VALUE(LEFT(O4048,2))&gt;IF(RIGHT(J4048,1)="M",7,19),AND(OR(LEFT(O4048,2)={"07","19"}),VALUE(RIGHT(O4048,2))&gt;15)),TRUE,FALSE))</f>
        <v/>
      </c>
      <c r="T4048" s="77" t="str">
        <f>IF(O4048="","",IF(OR(VALUE(LEFT(O4048,2))&gt;IF(RIGHT(J4048,1)="M",7,19),AND(OR(LEFT(O4048,2)={"07","19"}),VALUE(RIGHT(O4048,2))&gt;5)),TRUE,FALSE))</f>
        <v/>
      </c>
    </row>
    <row r="4049" spans="12:20" x14ac:dyDescent="0.25">
      <c r="L4049" s="75">
        <f>COUNTIF($B$2:B4049,B4049)</f>
        <v>0</v>
      </c>
      <c r="M4049" s="75">
        <f>COUNTIF($L$2:L4049,4)</f>
        <v>42</v>
      </c>
      <c r="N4049" s="76" t="str">
        <f t="shared" si="319"/>
        <v>0</v>
      </c>
      <c r="O4049" s="76" t="str">
        <f t="shared" si="315"/>
        <v/>
      </c>
      <c r="P4049" s="75" t="str">
        <f t="shared" si="316"/>
        <v/>
      </c>
      <c r="Q4049" s="77" t="str">
        <f t="shared" si="317"/>
        <v/>
      </c>
      <c r="R4049" s="77" t="str">
        <f t="shared" si="318"/>
        <v/>
      </c>
      <c r="S4049" s="77" t="str">
        <f>IF(O4049="","",IF(OR(VALUE(LEFT(O4049,2))&gt;IF(RIGHT(J4049,1)="M",7,19),AND(OR(LEFT(O4049,2)={"07","19"}),VALUE(RIGHT(O4049,2))&gt;15)),TRUE,FALSE))</f>
        <v/>
      </c>
      <c r="T4049" s="77" t="str">
        <f>IF(O4049="","",IF(OR(VALUE(LEFT(O4049,2))&gt;IF(RIGHT(J4049,1)="M",7,19),AND(OR(LEFT(O4049,2)={"07","19"}),VALUE(RIGHT(O4049,2))&gt;5)),TRUE,FALSE))</f>
        <v/>
      </c>
    </row>
    <row r="4050" spans="12:20" x14ac:dyDescent="0.25">
      <c r="L4050" s="75">
        <f>COUNTIF($B$2:B4050,B4050)</f>
        <v>0</v>
      </c>
      <c r="M4050" s="75">
        <f>COUNTIF($L$2:L4050,4)</f>
        <v>42</v>
      </c>
      <c r="N4050" s="76" t="str">
        <f t="shared" si="319"/>
        <v>0</v>
      </c>
      <c r="O4050" s="76" t="str">
        <f t="shared" si="315"/>
        <v/>
      </c>
      <c r="P4050" s="75" t="str">
        <f t="shared" si="316"/>
        <v/>
      </c>
      <c r="Q4050" s="77" t="str">
        <f t="shared" si="317"/>
        <v/>
      </c>
      <c r="R4050" s="77" t="str">
        <f t="shared" si="318"/>
        <v/>
      </c>
      <c r="S4050" s="77" t="str">
        <f>IF(O4050="","",IF(OR(VALUE(LEFT(O4050,2))&gt;IF(RIGHT(J4050,1)="M",7,19),AND(OR(LEFT(O4050,2)={"07","19"}),VALUE(RIGHT(O4050,2))&gt;15)),TRUE,FALSE))</f>
        <v/>
      </c>
      <c r="T4050" s="77" t="str">
        <f>IF(O4050="","",IF(OR(VALUE(LEFT(O4050,2))&gt;IF(RIGHT(J4050,1)="M",7,19),AND(OR(LEFT(O4050,2)={"07","19"}),VALUE(RIGHT(O4050,2))&gt;5)),TRUE,FALSE))</f>
        <v/>
      </c>
    </row>
    <row r="4051" spans="12:20" x14ac:dyDescent="0.25">
      <c r="L4051" s="75">
        <f>COUNTIF($B$2:B4051,B4051)</f>
        <v>0</v>
      </c>
      <c r="M4051" s="75">
        <f>COUNTIF($L$2:L4051,4)</f>
        <v>42</v>
      </c>
      <c r="N4051" s="76" t="str">
        <f t="shared" si="319"/>
        <v>0</v>
      </c>
      <c r="O4051" s="76" t="str">
        <f t="shared" si="315"/>
        <v/>
      </c>
      <c r="P4051" s="75" t="str">
        <f t="shared" si="316"/>
        <v/>
      </c>
      <c r="Q4051" s="77" t="str">
        <f t="shared" si="317"/>
        <v/>
      </c>
      <c r="R4051" s="77" t="str">
        <f t="shared" si="318"/>
        <v/>
      </c>
      <c r="S4051" s="77" t="str">
        <f>IF(O4051="","",IF(OR(VALUE(LEFT(O4051,2))&gt;IF(RIGHT(J4051,1)="M",7,19),AND(OR(LEFT(O4051,2)={"07","19"}),VALUE(RIGHT(O4051,2))&gt;15)),TRUE,FALSE))</f>
        <v/>
      </c>
      <c r="T4051" s="77" t="str">
        <f>IF(O4051="","",IF(OR(VALUE(LEFT(O4051,2))&gt;IF(RIGHT(J4051,1)="M",7,19),AND(OR(LEFT(O4051,2)={"07","19"}),VALUE(RIGHT(O4051,2))&gt;5)),TRUE,FALSE))</f>
        <v/>
      </c>
    </row>
    <row r="4052" spans="12:20" x14ac:dyDescent="0.25">
      <c r="L4052" s="75">
        <f>COUNTIF($B$2:B4052,B4052)</f>
        <v>0</v>
      </c>
      <c r="M4052" s="75">
        <f>COUNTIF($L$2:L4052,4)</f>
        <v>42</v>
      </c>
      <c r="N4052" s="76" t="str">
        <f t="shared" si="319"/>
        <v>0</v>
      </c>
      <c r="O4052" s="76" t="str">
        <f t="shared" si="315"/>
        <v/>
      </c>
      <c r="P4052" s="75" t="str">
        <f t="shared" si="316"/>
        <v/>
      </c>
      <c r="Q4052" s="77" t="str">
        <f t="shared" si="317"/>
        <v/>
      </c>
      <c r="R4052" s="77" t="str">
        <f t="shared" si="318"/>
        <v/>
      </c>
      <c r="S4052" s="77" t="str">
        <f>IF(O4052="","",IF(OR(VALUE(LEFT(O4052,2))&gt;IF(RIGHT(J4052,1)="M",7,19),AND(OR(LEFT(O4052,2)={"07","19"}),VALUE(RIGHT(O4052,2))&gt;15)),TRUE,FALSE))</f>
        <v/>
      </c>
      <c r="T4052" s="77" t="str">
        <f>IF(O4052="","",IF(OR(VALUE(LEFT(O4052,2))&gt;IF(RIGHT(J4052,1)="M",7,19),AND(OR(LEFT(O4052,2)={"07","19"}),VALUE(RIGHT(O4052,2))&gt;5)),TRUE,FALSE))</f>
        <v/>
      </c>
    </row>
    <row r="4053" spans="12:20" x14ac:dyDescent="0.25">
      <c r="L4053" s="75">
        <f>COUNTIF($B$2:B4053,B4053)</f>
        <v>0</v>
      </c>
      <c r="M4053" s="75">
        <f>COUNTIF($L$2:L4053,4)</f>
        <v>42</v>
      </c>
      <c r="N4053" s="76" t="str">
        <f t="shared" si="319"/>
        <v>0</v>
      </c>
      <c r="O4053" s="76" t="str">
        <f t="shared" si="315"/>
        <v/>
      </c>
      <c r="P4053" s="75" t="str">
        <f t="shared" si="316"/>
        <v/>
      </c>
      <c r="Q4053" s="77" t="str">
        <f t="shared" si="317"/>
        <v/>
      </c>
      <c r="R4053" s="77" t="str">
        <f t="shared" si="318"/>
        <v/>
      </c>
      <c r="S4053" s="77" t="str">
        <f>IF(O4053="","",IF(OR(VALUE(LEFT(O4053,2))&gt;IF(RIGHT(J4053,1)="M",7,19),AND(OR(LEFT(O4053,2)={"07","19"}),VALUE(RIGHT(O4053,2))&gt;15)),TRUE,FALSE))</f>
        <v/>
      </c>
      <c r="T4053" s="77" t="str">
        <f>IF(O4053="","",IF(OR(VALUE(LEFT(O4053,2))&gt;IF(RIGHT(J4053,1)="M",7,19),AND(OR(LEFT(O4053,2)={"07","19"}),VALUE(RIGHT(O4053,2))&gt;5)),TRUE,FALSE))</f>
        <v/>
      </c>
    </row>
    <row r="4054" spans="12:20" x14ac:dyDescent="0.25">
      <c r="L4054" s="75">
        <f>COUNTIF($B$2:B4054,B4054)</f>
        <v>0</v>
      </c>
      <c r="M4054" s="75">
        <f>COUNTIF($L$2:L4054,4)</f>
        <v>42</v>
      </c>
      <c r="N4054" s="76" t="str">
        <f t="shared" si="319"/>
        <v>0</v>
      </c>
      <c r="O4054" s="76" t="str">
        <f t="shared" si="315"/>
        <v/>
      </c>
      <c r="P4054" s="75" t="str">
        <f t="shared" si="316"/>
        <v/>
      </c>
      <c r="Q4054" s="77" t="str">
        <f t="shared" si="317"/>
        <v/>
      </c>
      <c r="R4054" s="77" t="str">
        <f t="shared" si="318"/>
        <v/>
      </c>
      <c r="S4054" s="77" t="str">
        <f>IF(O4054="","",IF(OR(VALUE(LEFT(O4054,2))&gt;IF(RIGHT(J4054,1)="M",7,19),AND(OR(LEFT(O4054,2)={"07","19"}),VALUE(RIGHT(O4054,2))&gt;15)),TRUE,FALSE))</f>
        <v/>
      </c>
      <c r="T4054" s="77" t="str">
        <f>IF(O4054="","",IF(OR(VALUE(LEFT(O4054,2))&gt;IF(RIGHT(J4054,1)="M",7,19),AND(OR(LEFT(O4054,2)={"07","19"}),VALUE(RIGHT(O4054,2))&gt;5)),TRUE,FALSE))</f>
        <v/>
      </c>
    </row>
    <row r="4055" spans="12:20" x14ac:dyDescent="0.25">
      <c r="L4055" s="75">
        <f>COUNTIF($B$2:B4055,B4055)</f>
        <v>0</v>
      </c>
      <c r="M4055" s="75">
        <f>COUNTIF($L$2:L4055,4)</f>
        <v>42</v>
      </c>
      <c r="N4055" s="76" t="str">
        <f t="shared" si="319"/>
        <v>0</v>
      </c>
      <c r="O4055" s="76" t="str">
        <f t="shared" si="315"/>
        <v/>
      </c>
      <c r="P4055" s="75" t="str">
        <f t="shared" si="316"/>
        <v/>
      </c>
      <c r="Q4055" s="77" t="str">
        <f t="shared" si="317"/>
        <v/>
      </c>
      <c r="R4055" s="77" t="str">
        <f t="shared" si="318"/>
        <v/>
      </c>
      <c r="S4055" s="77" t="str">
        <f>IF(O4055="","",IF(OR(VALUE(LEFT(O4055,2))&gt;IF(RIGHT(J4055,1)="M",7,19),AND(OR(LEFT(O4055,2)={"07","19"}),VALUE(RIGHT(O4055,2))&gt;15)),TRUE,FALSE))</f>
        <v/>
      </c>
      <c r="T4055" s="77" t="str">
        <f>IF(O4055="","",IF(OR(VALUE(LEFT(O4055,2))&gt;IF(RIGHT(J4055,1)="M",7,19),AND(OR(LEFT(O4055,2)={"07","19"}),VALUE(RIGHT(O4055,2))&gt;5)),TRUE,FALSE))</f>
        <v/>
      </c>
    </row>
    <row r="4056" spans="12:20" x14ac:dyDescent="0.25">
      <c r="L4056" s="75">
        <f>COUNTIF($B$2:B4056,B4056)</f>
        <v>0</v>
      </c>
      <c r="M4056" s="75">
        <f>COUNTIF($L$2:L4056,4)</f>
        <v>42</v>
      </c>
      <c r="N4056" s="76" t="str">
        <f t="shared" si="319"/>
        <v>0</v>
      </c>
      <c r="O4056" s="76" t="str">
        <f t="shared" si="315"/>
        <v/>
      </c>
      <c r="P4056" s="75" t="str">
        <f t="shared" si="316"/>
        <v/>
      </c>
      <c r="Q4056" s="77" t="str">
        <f t="shared" si="317"/>
        <v/>
      </c>
      <c r="R4056" s="77" t="str">
        <f t="shared" si="318"/>
        <v/>
      </c>
      <c r="S4056" s="77" t="str">
        <f>IF(O4056="","",IF(OR(VALUE(LEFT(O4056,2))&gt;IF(RIGHT(J4056,1)="M",7,19),AND(OR(LEFT(O4056,2)={"07","19"}),VALUE(RIGHT(O4056,2))&gt;15)),TRUE,FALSE))</f>
        <v/>
      </c>
      <c r="T4056" s="77" t="str">
        <f>IF(O4056="","",IF(OR(VALUE(LEFT(O4056,2))&gt;IF(RIGHT(J4056,1)="M",7,19),AND(OR(LEFT(O4056,2)={"07","19"}),VALUE(RIGHT(O4056,2))&gt;5)),TRUE,FALSE))</f>
        <v/>
      </c>
    </row>
    <row r="4057" spans="12:20" x14ac:dyDescent="0.25">
      <c r="L4057" s="75">
        <f>COUNTIF($B$2:B4057,B4057)</f>
        <v>0</v>
      </c>
      <c r="M4057" s="75">
        <f>COUNTIF($L$2:L4057,4)</f>
        <v>42</v>
      </c>
      <c r="N4057" s="76" t="str">
        <f t="shared" si="319"/>
        <v>0</v>
      </c>
      <c r="O4057" s="76" t="str">
        <f t="shared" si="315"/>
        <v/>
      </c>
      <c r="P4057" s="75" t="str">
        <f t="shared" si="316"/>
        <v/>
      </c>
      <c r="Q4057" s="77" t="str">
        <f t="shared" si="317"/>
        <v/>
      </c>
      <c r="R4057" s="77" t="str">
        <f t="shared" si="318"/>
        <v/>
      </c>
      <c r="S4057" s="77" t="str">
        <f>IF(O4057="","",IF(OR(VALUE(LEFT(O4057,2))&gt;IF(RIGHT(J4057,1)="M",7,19),AND(OR(LEFT(O4057,2)={"07","19"}),VALUE(RIGHT(O4057,2))&gt;15)),TRUE,FALSE))</f>
        <v/>
      </c>
      <c r="T4057" s="77" t="str">
        <f>IF(O4057="","",IF(OR(VALUE(LEFT(O4057,2))&gt;IF(RIGHT(J4057,1)="M",7,19),AND(OR(LEFT(O4057,2)={"07","19"}),VALUE(RIGHT(O4057,2))&gt;5)),TRUE,FALSE))</f>
        <v/>
      </c>
    </row>
    <row r="4058" spans="12:20" x14ac:dyDescent="0.25">
      <c r="L4058" s="75">
        <f>COUNTIF($B$2:B4058,B4058)</f>
        <v>0</v>
      </c>
      <c r="M4058" s="75">
        <f>COUNTIF($L$2:L4058,4)</f>
        <v>42</v>
      </c>
      <c r="N4058" s="76" t="str">
        <f t="shared" si="319"/>
        <v>0</v>
      </c>
      <c r="O4058" s="76" t="str">
        <f t="shared" si="315"/>
        <v/>
      </c>
      <c r="P4058" s="75" t="str">
        <f t="shared" si="316"/>
        <v/>
      </c>
      <c r="Q4058" s="77" t="str">
        <f t="shared" si="317"/>
        <v/>
      </c>
      <c r="R4058" s="77" t="str">
        <f t="shared" si="318"/>
        <v/>
      </c>
      <c r="S4058" s="77" t="str">
        <f>IF(O4058="","",IF(OR(VALUE(LEFT(O4058,2))&gt;IF(RIGHT(J4058,1)="M",7,19),AND(OR(LEFT(O4058,2)={"07","19"}),VALUE(RIGHT(O4058,2))&gt;15)),TRUE,FALSE))</f>
        <v/>
      </c>
      <c r="T4058" s="77" t="str">
        <f>IF(O4058="","",IF(OR(VALUE(LEFT(O4058,2))&gt;IF(RIGHT(J4058,1)="M",7,19),AND(OR(LEFT(O4058,2)={"07","19"}),VALUE(RIGHT(O4058,2))&gt;5)),TRUE,FALSE))</f>
        <v/>
      </c>
    </row>
    <row r="4059" spans="12:20" x14ac:dyDescent="0.25">
      <c r="L4059" s="75">
        <f>COUNTIF($B$2:B4059,B4059)</f>
        <v>0</v>
      </c>
      <c r="M4059" s="75">
        <f>COUNTIF($L$2:L4059,4)</f>
        <v>42</v>
      </c>
      <c r="N4059" s="76" t="str">
        <f t="shared" si="319"/>
        <v>0</v>
      </c>
      <c r="O4059" s="76" t="str">
        <f t="shared" si="315"/>
        <v/>
      </c>
      <c r="P4059" s="75" t="str">
        <f t="shared" si="316"/>
        <v/>
      </c>
      <c r="Q4059" s="77" t="str">
        <f t="shared" si="317"/>
        <v/>
      </c>
      <c r="R4059" s="77" t="str">
        <f t="shared" si="318"/>
        <v/>
      </c>
      <c r="S4059" s="77" t="str">
        <f>IF(O4059="","",IF(OR(VALUE(LEFT(O4059,2))&gt;IF(RIGHT(J4059,1)="M",7,19),AND(OR(LEFT(O4059,2)={"07","19"}),VALUE(RIGHT(O4059,2))&gt;15)),TRUE,FALSE))</f>
        <v/>
      </c>
      <c r="T4059" s="77" t="str">
        <f>IF(O4059="","",IF(OR(VALUE(LEFT(O4059,2))&gt;IF(RIGHT(J4059,1)="M",7,19),AND(OR(LEFT(O4059,2)={"07","19"}),VALUE(RIGHT(O4059,2))&gt;5)),TRUE,FALSE))</f>
        <v/>
      </c>
    </row>
    <row r="4060" spans="12:20" x14ac:dyDescent="0.25">
      <c r="L4060" s="75">
        <f>COUNTIF($B$2:B4060,B4060)</f>
        <v>0</v>
      </c>
      <c r="M4060" s="75">
        <f>COUNTIF($L$2:L4060,4)</f>
        <v>42</v>
      </c>
      <c r="N4060" s="76" t="str">
        <f t="shared" si="319"/>
        <v>0</v>
      </c>
      <c r="O4060" s="76" t="str">
        <f t="shared" si="315"/>
        <v/>
      </c>
      <c r="P4060" s="75" t="str">
        <f t="shared" si="316"/>
        <v/>
      </c>
      <c r="Q4060" s="77" t="str">
        <f t="shared" si="317"/>
        <v/>
      </c>
      <c r="R4060" s="77" t="str">
        <f t="shared" si="318"/>
        <v/>
      </c>
      <c r="S4060" s="77" t="str">
        <f>IF(O4060="","",IF(OR(VALUE(LEFT(O4060,2))&gt;IF(RIGHT(J4060,1)="M",7,19),AND(OR(LEFT(O4060,2)={"07","19"}),VALUE(RIGHT(O4060,2))&gt;15)),TRUE,FALSE))</f>
        <v/>
      </c>
      <c r="T4060" s="77" t="str">
        <f>IF(O4060="","",IF(OR(VALUE(LEFT(O4060,2))&gt;IF(RIGHT(J4060,1)="M",7,19),AND(OR(LEFT(O4060,2)={"07","19"}),VALUE(RIGHT(O4060,2))&gt;5)),TRUE,FALSE))</f>
        <v/>
      </c>
    </row>
    <row r="4061" spans="12:20" x14ac:dyDescent="0.25">
      <c r="L4061" s="75">
        <f>COUNTIF($B$2:B4061,B4061)</f>
        <v>0</v>
      </c>
      <c r="M4061" s="75">
        <f>COUNTIF($L$2:L4061,4)</f>
        <v>42</v>
      </c>
      <c r="N4061" s="76" t="str">
        <f t="shared" si="319"/>
        <v>0</v>
      </c>
      <c r="O4061" s="76" t="str">
        <f t="shared" si="315"/>
        <v/>
      </c>
      <c r="P4061" s="75" t="str">
        <f t="shared" si="316"/>
        <v/>
      </c>
      <c r="Q4061" s="77" t="str">
        <f t="shared" si="317"/>
        <v/>
      </c>
      <c r="R4061" s="77" t="str">
        <f t="shared" si="318"/>
        <v/>
      </c>
      <c r="S4061" s="77" t="str">
        <f>IF(O4061="","",IF(OR(VALUE(LEFT(O4061,2))&gt;IF(RIGHT(J4061,1)="M",7,19),AND(OR(LEFT(O4061,2)={"07","19"}),VALUE(RIGHT(O4061,2))&gt;15)),TRUE,FALSE))</f>
        <v/>
      </c>
      <c r="T4061" s="77" t="str">
        <f>IF(O4061="","",IF(OR(VALUE(LEFT(O4061,2))&gt;IF(RIGHT(J4061,1)="M",7,19),AND(OR(LEFT(O4061,2)={"07","19"}),VALUE(RIGHT(O4061,2))&gt;5)),TRUE,FALSE))</f>
        <v/>
      </c>
    </row>
    <row r="4062" spans="12:20" x14ac:dyDescent="0.25">
      <c r="L4062" s="75">
        <f>COUNTIF($B$2:B4062,B4062)</f>
        <v>0</v>
      </c>
      <c r="M4062" s="75">
        <f>COUNTIF($L$2:L4062,4)</f>
        <v>42</v>
      </c>
      <c r="N4062" s="76" t="str">
        <f t="shared" si="319"/>
        <v>0</v>
      </c>
      <c r="O4062" s="76" t="str">
        <f t="shared" si="315"/>
        <v/>
      </c>
      <c r="P4062" s="75" t="str">
        <f t="shared" si="316"/>
        <v/>
      </c>
      <c r="Q4062" s="77" t="str">
        <f t="shared" si="317"/>
        <v/>
      </c>
      <c r="R4062" s="77" t="str">
        <f t="shared" si="318"/>
        <v/>
      </c>
      <c r="S4062" s="77" t="str">
        <f>IF(O4062="","",IF(OR(VALUE(LEFT(O4062,2))&gt;IF(RIGHT(J4062,1)="M",7,19),AND(OR(LEFT(O4062,2)={"07","19"}),VALUE(RIGHT(O4062,2))&gt;15)),TRUE,FALSE))</f>
        <v/>
      </c>
      <c r="T4062" s="77" t="str">
        <f>IF(O4062="","",IF(OR(VALUE(LEFT(O4062,2))&gt;IF(RIGHT(J4062,1)="M",7,19),AND(OR(LEFT(O4062,2)={"07","19"}),VALUE(RIGHT(O4062,2))&gt;5)),TRUE,FALSE))</f>
        <v/>
      </c>
    </row>
    <row r="4063" spans="12:20" x14ac:dyDescent="0.25">
      <c r="L4063" s="75">
        <f>COUNTIF($B$2:B4063,B4063)</f>
        <v>0</v>
      </c>
      <c r="M4063" s="75">
        <f>COUNTIF($L$2:L4063,4)</f>
        <v>42</v>
      </c>
      <c r="N4063" s="76" t="str">
        <f t="shared" si="319"/>
        <v>0</v>
      </c>
      <c r="O4063" s="76" t="str">
        <f t="shared" si="315"/>
        <v/>
      </c>
      <c r="P4063" s="75" t="str">
        <f t="shared" si="316"/>
        <v/>
      </c>
      <c r="Q4063" s="77" t="str">
        <f t="shared" si="317"/>
        <v/>
      </c>
      <c r="R4063" s="77" t="str">
        <f t="shared" si="318"/>
        <v/>
      </c>
      <c r="S4063" s="77" t="str">
        <f>IF(O4063="","",IF(OR(VALUE(LEFT(O4063,2))&gt;IF(RIGHT(J4063,1)="M",7,19),AND(OR(LEFT(O4063,2)={"07","19"}),VALUE(RIGHT(O4063,2))&gt;15)),TRUE,FALSE))</f>
        <v/>
      </c>
      <c r="T4063" s="77" t="str">
        <f>IF(O4063="","",IF(OR(VALUE(LEFT(O4063,2))&gt;IF(RIGHT(J4063,1)="M",7,19),AND(OR(LEFT(O4063,2)={"07","19"}),VALUE(RIGHT(O4063,2))&gt;5)),TRUE,FALSE))</f>
        <v/>
      </c>
    </row>
    <row r="4064" spans="12:20" x14ac:dyDescent="0.25">
      <c r="L4064" s="75">
        <f>COUNTIF($B$2:B4064,B4064)</f>
        <v>0</v>
      </c>
      <c r="M4064" s="75">
        <f>COUNTIF($L$2:L4064,4)</f>
        <v>42</v>
      </c>
      <c r="N4064" s="76" t="str">
        <f t="shared" si="319"/>
        <v>0</v>
      </c>
      <c r="O4064" s="76" t="str">
        <f t="shared" si="315"/>
        <v/>
      </c>
      <c r="P4064" s="75" t="str">
        <f t="shared" si="316"/>
        <v/>
      </c>
      <c r="Q4064" s="77" t="str">
        <f t="shared" si="317"/>
        <v/>
      </c>
      <c r="R4064" s="77" t="str">
        <f t="shared" si="318"/>
        <v/>
      </c>
      <c r="S4064" s="77" t="str">
        <f>IF(O4064="","",IF(OR(VALUE(LEFT(O4064,2))&gt;IF(RIGHT(J4064,1)="M",7,19),AND(OR(LEFT(O4064,2)={"07","19"}),VALUE(RIGHT(O4064,2))&gt;15)),TRUE,FALSE))</f>
        <v/>
      </c>
      <c r="T4064" s="77" t="str">
        <f>IF(O4064="","",IF(OR(VALUE(LEFT(O4064,2))&gt;IF(RIGHT(J4064,1)="M",7,19),AND(OR(LEFT(O4064,2)={"07","19"}),VALUE(RIGHT(O4064,2))&gt;5)),TRUE,FALSE))</f>
        <v/>
      </c>
    </row>
    <row r="4065" spans="12:20" x14ac:dyDescent="0.25">
      <c r="L4065" s="75">
        <f>COUNTIF($B$2:B4065,B4065)</f>
        <v>0</v>
      </c>
      <c r="M4065" s="75">
        <f>COUNTIF($L$2:L4065,4)</f>
        <v>42</v>
      </c>
      <c r="N4065" s="76" t="str">
        <f t="shared" si="319"/>
        <v>0</v>
      </c>
      <c r="O4065" s="76" t="str">
        <f t="shared" si="315"/>
        <v/>
      </c>
      <c r="P4065" s="75" t="str">
        <f t="shared" si="316"/>
        <v/>
      </c>
      <c r="Q4065" s="77" t="str">
        <f t="shared" si="317"/>
        <v/>
      </c>
      <c r="R4065" s="77" t="str">
        <f t="shared" si="318"/>
        <v/>
      </c>
      <c r="S4065" s="77" t="str">
        <f>IF(O4065="","",IF(OR(VALUE(LEFT(O4065,2))&gt;IF(RIGHT(J4065,1)="M",7,19),AND(OR(LEFT(O4065,2)={"07","19"}),VALUE(RIGHT(O4065,2))&gt;15)),TRUE,FALSE))</f>
        <v/>
      </c>
      <c r="T4065" s="77" t="str">
        <f>IF(O4065="","",IF(OR(VALUE(LEFT(O4065,2))&gt;IF(RIGHT(J4065,1)="M",7,19),AND(OR(LEFT(O4065,2)={"07","19"}),VALUE(RIGHT(O4065,2))&gt;5)),TRUE,FALSE))</f>
        <v/>
      </c>
    </row>
    <row r="4066" spans="12:20" x14ac:dyDescent="0.25">
      <c r="L4066" s="75">
        <f>COUNTIF($B$2:B4066,B4066)</f>
        <v>0</v>
      </c>
      <c r="M4066" s="75">
        <f>COUNTIF($L$2:L4066,4)</f>
        <v>42</v>
      </c>
      <c r="N4066" s="76" t="str">
        <f t="shared" si="319"/>
        <v>0</v>
      </c>
      <c r="O4066" s="76" t="str">
        <f t="shared" si="315"/>
        <v/>
      </c>
      <c r="P4066" s="75" t="str">
        <f t="shared" si="316"/>
        <v/>
      </c>
      <c r="Q4066" s="77" t="str">
        <f t="shared" si="317"/>
        <v/>
      </c>
      <c r="R4066" s="77" t="str">
        <f t="shared" si="318"/>
        <v/>
      </c>
      <c r="S4066" s="77" t="str">
        <f>IF(O4066="","",IF(OR(VALUE(LEFT(O4066,2))&gt;IF(RIGHT(J4066,1)="M",7,19),AND(OR(LEFT(O4066,2)={"07","19"}),VALUE(RIGHT(O4066,2))&gt;15)),TRUE,FALSE))</f>
        <v/>
      </c>
      <c r="T4066" s="77" t="str">
        <f>IF(O4066="","",IF(OR(VALUE(LEFT(O4066,2))&gt;IF(RIGHT(J4066,1)="M",7,19),AND(OR(LEFT(O4066,2)={"07","19"}),VALUE(RIGHT(O4066,2))&gt;5)),TRUE,FALSE))</f>
        <v/>
      </c>
    </row>
    <row r="4067" spans="12:20" x14ac:dyDescent="0.25">
      <c r="L4067" s="75">
        <f>COUNTIF($B$2:B4067,B4067)</f>
        <v>0</v>
      </c>
      <c r="M4067" s="75">
        <f>COUNTIF($L$2:L4067,4)</f>
        <v>42</v>
      </c>
      <c r="N4067" s="76" t="str">
        <f t="shared" si="319"/>
        <v>0</v>
      </c>
      <c r="O4067" s="76" t="str">
        <f t="shared" si="315"/>
        <v/>
      </c>
      <c r="P4067" s="75" t="str">
        <f t="shared" si="316"/>
        <v/>
      </c>
      <c r="Q4067" s="77" t="str">
        <f t="shared" si="317"/>
        <v/>
      </c>
      <c r="R4067" s="77" t="str">
        <f t="shared" si="318"/>
        <v/>
      </c>
      <c r="S4067" s="77" t="str">
        <f>IF(O4067="","",IF(OR(VALUE(LEFT(O4067,2))&gt;IF(RIGHT(J4067,1)="M",7,19),AND(OR(LEFT(O4067,2)={"07","19"}),VALUE(RIGHT(O4067,2))&gt;15)),TRUE,FALSE))</f>
        <v/>
      </c>
      <c r="T4067" s="77" t="str">
        <f>IF(O4067="","",IF(OR(VALUE(LEFT(O4067,2))&gt;IF(RIGHT(J4067,1)="M",7,19),AND(OR(LEFT(O4067,2)={"07","19"}),VALUE(RIGHT(O4067,2))&gt;5)),TRUE,FALSE))</f>
        <v/>
      </c>
    </row>
    <row r="4068" spans="12:20" x14ac:dyDescent="0.25">
      <c r="L4068" s="75">
        <f>COUNTIF($B$2:B4068,B4068)</f>
        <v>0</v>
      </c>
      <c r="M4068" s="75">
        <f>COUNTIF($L$2:L4068,4)</f>
        <v>42</v>
      </c>
      <c r="N4068" s="76" t="str">
        <f t="shared" si="319"/>
        <v>0</v>
      </c>
      <c r="O4068" s="76" t="str">
        <f t="shared" si="315"/>
        <v/>
      </c>
      <c r="P4068" s="75" t="str">
        <f t="shared" si="316"/>
        <v/>
      </c>
      <c r="Q4068" s="77" t="str">
        <f t="shared" si="317"/>
        <v/>
      </c>
      <c r="R4068" s="77" t="str">
        <f t="shared" si="318"/>
        <v/>
      </c>
      <c r="S4068" s="77" t="str">
        <f>IF(O4068="","",IF(OR(VALUE(LEFT(O4068,2))&gt;IF(RIGHT(J4068,1)="M",7,19),AND(OR(LEFT(O4068,2)={"07","19"}),VALUE(RIGHT(O4068,2))&gt;15)),TRUE,FALSE))</f>
        <v/>
      </c>
      <c r="T4068" s="77" t="str">
        <f>IF(O4068="","",IF(OR(VALUE(LEFT(O4068,2))&gt;IF(RIGHT(J4068,1)="M",7,19),AND(OR(LEFT(O4068,2)={"07","19"}),VALUE(RIGHT(O4068,2))&gt;5)),TRUE,FALSE))</f>
        <v/>
      </c>
    </row>
    <row r="4069" spans="12:20" x14ac:dyDescent="0.25">
      <c r="L4069" s="75">
        <f>COUNTIF($B$2:B4069,B4069)</f>
        <v>0</v>
      </c>
      <c r="M4069" s="75">
        <f>COUNTIF($L$2:L4069,4)</f>
        <v>42</v>
      </c>
      <c r="N4069" s="76" t="str">
        <f t="shared" si="319"/>
        <v>0</v>
      </c>
      <c r="O4069" s="76" t="str">
        <f t="shared" si="315"/>
        <v/>
      </c>
      <c r="P4069" s="75" t="str">
        <f t="shared" si="316"/>
        <v/>
      </c>
      <c r="Q4069" s="77" t="str">
        <f t="shared" si="317"/>
        <v/>
      </c>
      <c r="R4069" s="77" t="str">
        <f t="shared" si="318"/>
        <v/>
      </c>
      <c r="S4069" s="77" t="str">
        <f>IF(O4069="","",IF(OR(VALUE(LEFT(O4069,2))&gt;IF(RIGHT(J4069,1)="M",7,19),AND(OR(LEFT(O4069,2)={"07","19"}),VALUE(RIGHT(O4069,2))&gt;15)),TRUE,FALSE))</f>
        <v/>
      </c>
      <c r="T4069" s="77" t="str">
        <f>IF(O4069="","",IF(OR(VALUE(LEFT(O4069,2))&gt;IF(RIGHT(J4069,1)="M",7,19),AND(OR(LEFT(O4069,2)={"07","19"}),VALUE(RIGHT(O4069,2))&gt;5)),TRUE,FALSE))</f>
        <v/>
      </c>
    </row>
    <row r="4070" spans="12:20" x14ac:dyDescent="0.25">
      <c r="L4070" s="75">
        <f>COUNTIF($B$2:B4070,B4070)</f>
        <v>0</v>
      </c>
      <c r="M4070" s="75">
        <f>COUNTIF($L$2:L4070,4)</f>
        <v>42</v>
      </c>
      <c r="N4070" s="76" t="str">
        <f t="shared" si="319"/>
        <v>0</v>
      </c>
      <c r="O4070" s="76" t="str">
        <f t="shared" si="315"/>
        <v/>
      </c>
      <c r="P4070" s="75" t="str">
        <f t="shared" si="316"/>
        <v/>
      </c>
      <c r="Q4070" s="77" t="str">
        <f t="shared" si="317"/>
        <v/>
      </c>
      <c r="R4070" s="77" t="str">
        <f t="shared" si="318"/>
        <v/>
      </c>
      <c r="S4070" s="77" t="str">
        <f>IF(O4070="","",IF(OR(VALUE(LEFT(O4070,2))&gt;IF(RIGHT(J4070,1)="M",7,19),AND(OR(LEFT(O4070,2)={"07","19"}),VALUE(RIGHT(O4070,2))&gt;15)),TRUE,FALSE))</f>
        <v/>
      </c>
      <c r="T4070" s="77" t="str">
        <f>IF(O4070="","",IF(OR(VALUE(LEFT(O4070,2))&gt;IF(RIGHT(J4070,1)="M",7,19),AND(OR(LEFT(O4070,2)={"07","19"}),VALUE(RIGHT(O4070,2))&gt;5)),TRUE,FALSE))</f>
        <v/>
      </c>
    </row>
    <row r="4071" spans="12:20" x14ac:dyDescent="0.25">
      <c r="L4071" s="75">
        <f>COUNTIF($B$2:B4071,B4071)</f>
        <v>0</v>
      </c>
      <c r="M4071" s="75">
        <f>COUNTIF($L$2:L4071,4)</f>
        <v>42</v>
      </c>
      <c r="N4071" s="76" t="str">
        <f t="shared" si="319"/>
        <v>0</v>
      </c>
      <c r="O4071" s="76" t="str">
        <f t="shared" si="315"/>
        <v/>
      </c>
      <c r="P4071" s="75" t="str">
        <f t="shared" si="316"/>
        <v/>
      </c>
      <c r="Q4071" s="77" t="str">
        <f t="shared" si="317"/>
        <v/>
      </c>
      <c r="R4071" s="77" t="str">
        <f t="shared" si="318"/>
        <v/>
      </c>
      <c r="S4071" s="77" t="str">
        <f>IF(O4071="","",IF(OR(VALUE(LEFT(O4071,2))&gt;IF(RIGHT(J4071,1)="M",7,19),AND(OR(LEFT(O4071,2)={"07","19"}),VALUE(RIGHT(O4071,2))&gt;15)),TRUE,FALSE))</f>
        <v/>
      </c>
      <c r="T4071" s="77" t="str">
        <f>IF(O4071="","",IF(OR(VALUE(LEFT(O4071,2))&gt;IF(RIGHT(J4071,1)="M",7,19),AND(OR(LEFT(O4071,2)={"07","19"}),VALUE(RIGHT(O4071,2))&gt;5)),TRUE,FALSE))</f>
        <v/>
      </c>
    </row>
    <row r="4072" spans="12:20" x14ac:dyDescent="0.25">
      <c r="L4072" s="75">
        <f>COUNTIF($B$2:B4072,B4072)</f>
        <v>0</v>
      </c>
      <c r="M4072" s="75">
        <f>COUNTIF($L$2:L4072,4)</f>
        <v>42</v>
      </c>
      <c r="N4072" s="76" t="str">
        <f t="shared" si="319"/>
        <v>0</v>
      </c>
      <c r="O4072" s="76" t="str">
        <f t="shared" si="315"/>
        <v/>
      </c>
      <c r="P4072" s="75" t="str">
        <f t="shared" si="316"/>
        <v/>
      </c>
      <c r="Q4072" s="77" t="str">
        <f t="shared" si="317"/>
        <v/>
      </c>
      <c r="R4072" s="77" t="str">
        <f t="shared" si="318"/>
        <v/>
      </c>
      <c r="S4072" s="77" t="str">
        <f>IF(O4072="","",IF(OR(VALUE(LEFT(O4072,2))&gt;IF(RIGHT(J4072,1)="M",7,19),AND(OR(LEFT(O4072,2)={"07","19"}),VALUE(RIGHT(O4072,2))&gt;15)),TRUE,FALSE))</f>
        <v/>
      </c>
      <c r="T4072" s="77" t="str">
        <f>IF(O4072="","",IF(OR(VALUE(LEFT(O4072,2))&gt;IF(RIGHT(J4072,1)="M",7,19),AND(OR(LEFT(O4072,2)={"07","19"}),VALUE(RIGHT(O4072,2))&gt;5)),TRUE,FALSE))</f>
        <v/>
      </c>
    </row>
    <row r="4073" spans="12:20" x14ac:dyDescent="0.25">
      <c r="L4073" s="75">
        <f>COUNTIF($B$2:B4073,B4073)</f>
        <v>0</v>
      </c>
      <c r="M4073" s="75">
        <f>COUNTIF($L$2:L4073,4)</f>
        <v>42</v>
      </c>
      <c r="N4073" s="76" t="str">
        <f t="shared" si="319"/>
        <v>0</v>
      </c>
      <c r="O4073" s="76" t="str">
        <f t="shared" si="315"/>
        <v/>
      </c>
      <c r="P4073" s="75" t="str">
        <f t="shared" si="316"/>
        <v/>
      </c>
      <c r="Q4073" s="77" t="str">
        <f t="shared" si="317"/>
        <v/>
      </c>
      <c r="R4073" s="77" t="str">
        <f t="shared" si="318"/>
        <v/>
      </c>
      <c r="S4073" s="77" t="str">
        <f>IF(O4073="","",IF(OR(VALUE(LEFT(O4073,2))&gt;IF(RIGHT(J4073,1)="M",7,19),AND(OR(LEFT(O4073,2)={"07","19"}),VALUE(RIGHT(O4073,2))&gt;15)),TRUE,FALSE))</f>
        <v/>
      </c>
      <c r="T4073" s="77" t="str">
        <f>IF(O4073="","",IF(OR(VALUE(LEFT(O4073,2))&gt;IF(RIGHT(J4073,1)="M",7,19),AND(OR(LEFT(O4073,2)={"07","19"}),VALUE(RIGHT(O4073,2))&gt;5)),TRUE,FALSE))</f>
        <v/>
      </c>
    </row>
    <row r="4074" spans="12:20" x14ac:dyDescent="0.25">
      <c r="L4074" s="75">
        <f>COUNTIF($B$2:B4074,B4074)</f>
        <v>0</v>
      </c>
      <c r="M4074" s="75">
        <f>COUNTIF($L$2:L4074,4)</f>
        <v>42</v>
      </c>
      <c r="N4074" s="76" t="str">
        <f t="shared" si="319"/>
        <v>0</v>
      </c>
      <c r="O4074" s="76" t="str">
        <f t="shared" si="315"/>
        <v/>
      </c>
      <c r="P4074" s="75" t="str">
        <f t="shared" si="316"/>
        <v/>
      </c>
      <c r="Q4074" s="77" t="str">
        <f t="shared" si="317"/>
        <v/>
      </c>
      <c r="R4074" s="77" t="str">
        <f t="shared" si="318"/>
        <v/>
      </c>
      <c r="S4074" s="77" t="str">
        <f>IF(O4074="","",IF(OR(VALUE(LEFT(O4074,2))&gt;IF(RIGHT(J4074,1)="M",7,19),AND(OR(LEFT(O4074,2)={"07","19"}),VALUE(RIGHT(O4074,2))&gt;15)),TRUE,FALSE))</f>
        <v/>
      </c>
      <c r="T4074" s="77" t="str">
        <f>IF(O4074="","",IF(OR(VALUE(LEFT(O4074,2))&gt;IF(RIGHT(J4074,1)="M",7,19),AND(OR(LEFT(O4074,2)={"07","19"}),VALUE(RIGHT(O4074,2))&gt;5)),TRUE,FALSE))</f>
        <v/>
      </c>
    </row>
    <row r="4075" spans="12:20" x14ac:dyDescent="0.25">
      <c r="L4075" s="75">
        <f>COUNTIF($B$2:B4075,B4075)</f>
        <v>0</v>
      </c>
      <c r="M4075" s="75">
        <f>COUNTIF($L$2:L4075,4)</f>
        <v>42</v>
      </c>
      <c r="N4075" s="76" t="str">
        <f t="shared" si="319"/>
        <v>0</v>
      </c>
      <c r="O4075" s="76" t="str">
        <f t="shared" si="315"/>
        <v/>
      </c>
      <c r="P4075" s="75" t="str">
        <f t="shared" si="316"/>
        <v/>
      </c>
      <c r="Q4075" s="77" t="str">
        <f t="shared" si="317"/>
        <v/>
      </c>
      <c r="R4075" s="77" t="str">
        <f t="shared" si="318"/>
        <v/>
      </c>
      <c r="S4075" s="77" t="str">
        <f>IF(O4075="","",IF(OR(VALUE(LEFT(O4075,2))&gt;IF(RIGHT(J4075,1)="M",7,19),AND(OR(LEFT(O4075,2)={"07","19"}),VALUE(RIGHT(O4075,2))&gt;15)),TRUE,FALSE))</f>
        <v/>
      </c>
      <c r="T4075" s="77" t="str">
        <f>IF(O4075="","",IF(OR(VALUE(LEFT(O4075,2))&gt;IF(RIGHT(J4075,1)="M",7,19),AND(OR(LEFT(O4075,2)={"07","19"}),VALUE(RIGHT(O4075,2))&gt;5)),TRUE,FALSE))</f>
        <v/>
      </c>
    </row>
    <row r="4076" spans="12:20" x14ac:dyDescent="0.25">
      <c r="L4076" s="75">
        <f>COUNTIF($B$2:B4076,B4076)</f>
        <v>0</v>
      </c>
      <c r="M4076" s="75">
        <f>COUNTIF($L$2:L4076,4)</f>
        <v>42</v>
      </c>
      <c r="N4076" s="76" t="str">
        <f t="shared" si="319"/>
        <v>0</v>
      </c>
      <c r="O4076" s="76" t="str">
        <f t="shared" si="315"/>
        <v/>
      </c>
      <c r="P4076" s="75" t="str">
        <f t="shared" si="316"/>
        <v/>
      </c>
      <c r="Q4076" s="77" t="str">
        <f t="shared" si="317"/>
        <v/>
      </c>
      <c r="R4076" s="77" t="str">
        <f t="shared" si="318"/>
        <v/>
      </c>
      <c r="S4076" s="77" t="str">
        <f>IF(O4076="","",IF(OR(VALUE(LEFT(O4076,2))&gt;IF(RIGHT(J4076,1)="M",7,19),AND(OR(LEFT(O4076,2)={"07","19"}),VALUE(RIGHT(O4076,2))&gt;15)),TRUE,FALSE))</f>
        <v/>
      </c>
      <c r="T4076" s="77" t="str">
        <f>IF(O4076="","",IF(OR(VALUE(LEFT(O4076,2))&gt;IF(RIGHT(J4076,1)="M",7,19),AND(OR(LEFT(O4076,2)={"07","19"}),VALUE(RIGHT(O4076,2))&gt;5)),TRUE,FALSE))</f>
        <v/>
      </c>
    </row>
    <row r="4077" spans="12:20" x14ac:dyDescent="0.25">
      <c r="L4077" s="75">
        <f>COUNTIF($B$2:B4077,B4077)</f>
        <v>0</v>
      </c>
      <c r="M4077" s="75">
        <f>COUNTIF($L$2:L4077,4)</f>
        <v>42</v>
      </c>
      <c r="N4077" s="76" t="str">
        <f t="shared" si="319"/>
        <v>0</v>
      </c>
      <c r="O4077" s="76" t="str">
        <f t="shared" si="315"/>
        <v/>
      </c>
      <c r="P4077" s="75" t="str">
        <f t="shared" si="316"/>
        <v/>
      </c>
      <c r="Q4077" s="77" t="str">
        <f t="shared" si="317"/>
        <v/>
      </c>
      <c r="R4077" s="77" t="str">
        <f t="shared" si="318"/>
        <v/>
      </c>
      <c r="S4077" s="77" t="str">
        <f>IF(O4077="","",IF(OR(VALUE(LEFT(O4077,2))&gt;IF(RIGHT(J4077,1)="M",7,19),AND(OR(LEFT(O4077,2)={"07","19"}),VALUE(RIGHT(O4077,2))&gt;15)),TRUE,FALSE))</f>
        <v/>
      </c>
      <c r="T4077" s="77" t="str">
        <f>IF(O4077="","",IF(OR(VALUE(LEFT(O4077,2))&gt;IF(RIGHT(J4077,1)="M",7,19),AND(OR(LEFT(O4077,2)={"07","19"}),VALUE(RIGHT(O4077,2))&gt;5)),TRUE,FALSE))</f>
        <v/>
      </c>
    </row>
    <row r="4078" spans="12:20" x14ac:dyDescent="0.25">
      <c r="L4078" s="75">
        <f>COUNTIF($B$2:B4078,B4078)</f>
        <v>0</v>
      </c>
      <c r="M4078" s="75">
        <f>COUNTIF($L$2:L4078,4)</f>
        <v>42</v>
      </c>
      <c r="N4078" s="76" t="str">
        <f t="shared" si="319"/>
        <v>0</v>
      </c>
      <c r="O4078" s="76" t="str">
        <f t="shared" si="315"/>
        <v/>
      </c>
      <c r="P4078" s="75" t="str">
        <f t="shared" si="316"/>
        <v/>
      </c>
      <c r="Q4078" s="77" t="str">
        <f t="shared" si="317"/>
        <v/>
      </c>
      <c r="R4078" s="77" t="str">
        <f t="shared" si="318"/>
        <v/>
      </c>
      <c r="S4078" s="77" t="str">
        <f>IF(O4078="","",IF(OR(VALUE(LEFT(O4078,2))&gt;IF(RIGHT(J4078,1)="M",7,19),AND(OR(LEFT(O4078,2)={"07","19"}),VALUE(RIGHT(O4078,2))&gt;15)),TRUE,FALSE))</f>
        <v/>
      </c>
      <c r="T4078" s="77" t="str">
        <f>IF(O4078="","",IF(OR(VALUE(LEFT(O4078,2))&gt;IF(RIGHT(J4078,1)="M",7,19),AND(OR(LEFT(O4078,2)={"07","19"}),VALUE(RIGHT(O4078,2))&gt;5)),TRUE,FALSE))</f>
        <v/>
      </c>
    </row>
    <row r="4079" spans="12:20" x14ac:dyDescent="0.25">
      <c r="L4079" s="75">
        <f>COUNTIF($B$2:B4079,B4079)</f>
        <v>0</v>
      </c>
      <c r="M4079" s="75">
        <f>COUNTIF($L$2:L4079,4)</f>
        <v>42</v>
      </c>
      <c r="N4079" s="76" t="str">
        <f t="shared" si="319"/>
        <v>0</v>
      </c>
      <c r="O4079" s="76" t="str">
        <f t="shared" si="315"/>
        <v/>
      </c>
      <c r="P4079" s="75" t="str">
        <f t="shared" si="316"/>
        <v/>
      </c>
      <c r="Q4079" s="77" t="str">
        <f t="shared" si="317"/>
        <v/>
      </c>
      <c r="R4079" s="77" t="str">
        <f t="shared" si="318"/>
        <v/>
      </c>
      <c r="S4079" s="77" t="str">
        <f>IF(O4079="","",IF(OR(VALUE(LEFT(O4079,2))&gt;IF(RIGHT(J4079,1)="M",7,19),AND(OR(LEFT(O4079,2)={"07","19"}),VALUE(RIGHT(O4079,2))&gt;15)),TRUE,FALSE))</f>
        <v/>
      </c>
      <c r="T4079" s="77" t="str">
        <f>IF(O4079="","",IF(OR(VALUE(LEFT(O4079,2))&gt;IF(RIGHT(J4079,1)="M",7,19),AND(OR(LEFT(O4079,2)={"07","19"}),VALUE(RIGHT(O4079,2))&gt;5)),TRUE,FALSE))</f>
        <v/>
      </c>
    </row>
    <row r="4080" spans="12:20" x14ac:dyDescent="0.25">
      <c r="L4080" s="75">
        <f>COUNTIF($B$2:B4080,B4080)</f>
        <v>0</v>
      </c>
      <c r="M4080" s="75">
        <f>COUNTIF($L$2:L4080,4)</f>
        <v>42</v>
      </c>
      <c r="N4080" s="76" t="str">
        <f t="shared" si="319"/>
        <v>0</v>
      </c>
      <c r="O4080" s="76" t="str">
        <f t="shared" si="315"/>
        <v/>
      </c>
      <c r="P4080" s="75" t="str">
        <f t="shared" si="316"/>
        <v/>
      </c>
      <c r="Q4080" s="77" t="str">
        <f t="shared" si="317"/>
        <v/>
      </c>
      <c r="R4080" s="77" t="str">
        <f t="shared" si="318"/>
        <v/>
      </c>
      <c r="S4080" s="77" t="str">
        <f>IF(O4080="","",IF(OR(VALUE(LEFT(O4080,2))&gt;IF(RIGHT(J4080,1)="M",7,19),AND(OR(LEFT(O4080,2)={"07","19"}),VALUE(RIGHT(O4080,2))&gt;15)),TRUE,FALSE))</f>
        <v/>
      </c>
      <c r="T4080" s="77" t="str">
        <f>IF(O4080="","",IF(OR(VALUE(LEFT(O4080,2))&gt;IF(RIGHT(J4080,1)="M",7,19),AND(OR(LEFT(O4080,2)={"07","19"}),VALUE(RIGHT(O4080,2))&gt;5)),TRUE,FALSE))</f>
        <v/>
      </c>
    </row>
    <row r="4081" spans="12:20" x14ac:dyDescent="0.25">
      <c r="L4081" s="75">
        <f>COUNTIF($B$2:B4081,B4081)</f>
        <v>0</v>
      </c>
      <c r="M4081" s="75">
        <f>COUNTIF($L$2:L4081,4)</f>
        <v>42</v>
      </c>
      <c r="N4081" s="76" t="str">
        <f t="shared" si="319"/>
        <v>0</v>
      </c>
      <c r="O4081" s="76" t="str">
        <f t="shared" si="315"/>
        <v/>
      </c>
      <c r="P4081" s="75" t="str">
        <f t="shared" si="316"/>
        <v/>
      </c>
      <c r="Q4081" s="77" t="str">
        <f t="shared" si="317"/>
        <v/>
      </c>
      <c r="R4081" s="77" t="str">
        <f t="shared" si="318"/>
        <v/>
      </c>
      <c r="S4081" s="77" t="str">
        <f>IF(O4081="","",IF(OR(VALUE(LEFT(O4081,2))&gt;IF(RIGHT(J4081,1)="M",7,19),AND(OR(LEFT(O4081,2)={"07","19"}),VALUE(RIGHT(O4081,2))&gt;15)),TRUE,FALSE))</f>
        <v/>
      </c>
      <c r="T4081" s="77" t="str">
        <f>IF(O4081="","",IF(OR(VALUE(LEFT(O4081,2))&gt;IF(RIGHT(J4081,1)="M",7,19),AND(OR(LEFT(O4081,2)={"07","19"}),VALUE(RIGHT(O4081,2))&gt;5)),TRUE,FALSE))</f>
        <v/>
      </c>
    </row>
    <row r="4082" spans="12:20" x14ac:dyDescent="0.25">
      <c r="L4082" s="75">
        <f>COUNTIF($B$2:B4082,B4082)</f>
        <v>0</v>
      </c>
      <c r="M4082" s="75">
        <f>COUNTIF($L$2:L4082,4)</f>
        <v>42</v>
      </c>
      <c r="N4082" s="76" t="str">
        <f t="shared" si="319"/>
        <v>0</v>
      </c>
      <c r="O4082" s="76" t="str">
        <f t="shared" si="315"/>
        <v/>
      </c>
      <c r="P4082" s="75" t="str">
        <f t="shared" si="316"/>
        <v/>
      </c>
      <c r="Q4082" s="77" t="str">
        <f t="shared" si="317"/>
        <v/>
      </c>
      <c r="R4082" s="77" t="str">
        <f t="shared" si="318"/>
        <v/>
      </c>
      <c r="S4082" s="77" t="str">
        <f>IF(O4082="","",IF(OR(VALUE(LEFT(O4082,2))&gt;IF(RIGHT(J4082,1)="M",7,19),AND(OR(LEFT(O4082,2)={"07","19"}),VALUE(RIGHT(O4082,2))&gt;15)),TRUE,FALSE))</f>
        <v/>
      </c>
      <c r="T4082" s="77" t="str">
        <f>IF(O4082="","",IF(OR(VALUE(LEFT(O4082,2))&gt;IF(RIGHT(J4082,1)="M",7,19),AND(OR(LEFT(O4082,2)={"07","19"}),VALUE(RIGHT(O4082,2))&gt;5)),TRUE,FALSE))</f>
        <v/>
      </c>
    </row>
    <row r="4083" spans="12:20" x14ac:dyDescent="0.25">
      <c r="L4083" s="75">
        <f>COUNTIF($B$2:B4083,B4083)</f>
        <v>0</v>
      </c>
      <c r="M4083" s="75">
        <f>COUNTIF($L$2:L4083,4)</f>
        <v>42</v>
      </c>
      <c r="N4083" s="76" t="str">
        <f t="shared" si="319"/>
        <v>0</v>
      </c>
      <c r="O4083" s="76" t="str">
        <f t="shared" si="315"/>
        <v/>
      </c>
      <c r="P4083" s="75" t="str">
        <f t="shared" si="316"/>
        <v/>
      </c>
      <c r="Q4083" s="77" t="str">
        <f t="shared" si="317"/>
        <v/>
      </c>
      <c r="R4083" s="77" t="str">
        <f t="shared" si="318"/>
        <v/>
      </c>
      <c r="S4083" s="77" t="str">
        <f>IF(O4083="","",IF(OR(VALUE(LEFT(O4083,2))&gt;IF(RIGHT(J4083,1)="M",7,19),AND(OR(LEFT(O4083,2)={"07","19"}),VALUE(RIGHT(O4083,2))&gt;15)),TRUE,FALSE))</f>
        <v/>
      </c>
      <c r="T4083" s="77" t="str">
        <f>IF(O4083="","",IF(OR(VALUE(LEFT(O4083,2))&gt;IF(RIGHT(J4083,1)="M",7,19),AND(OR(LEFT(O4083,2)={"07","19"}),VALUE(RIGHT(O4083,2))&gt;5)),TRUE,FALSE))</f>
        <v/>
      </c>
    </row>
    <row r="4084" spans="12:20" x14ac:dyDescent="0.25">
      <c r="L4084" s="75">
        <f>COUNTIF($B$2:B4084,B4084)</f>
        <v>0</v>
      </c>
      <c r="M4084" s="75">
        <f>COUNTIF($L$2:L4084,4)</f>
        <v>42</v>
      </c>
      <c r="N4084" s="76" t="str">
        <f t="shared" si="319"/>
        <v>0</v>
      </c>
      <c r="O4084" s="76" t="str">
        <f t="shared" si="315"/>
        <v/>
      </c>
      <c r="P4084" s="75" t="str">
        <f t="shared" si="316"/>
        <v/>
      </c>
      <c r="Q4084" s="77" t="str">
        <f t="shared" si="317"/>
        <v/>
      </c>
      <c r="R4084" s="77" t="str">
        <f t="shared" si="318"/>
        <v/>
      </c>
      <c r="S4084" s="77" t="str">
        <f>IF(O4084="","",IF(OR(VALUE(LEFT(O4084,2))&gt;IF(RIGHT(J4084,1)="M",7,19),AND(OR(LEFT(O4084,2)={"07","19"}),VALUE(RIGHT(O4084,2))&gt;15)),TRUE,FALSE))</f>
        <v/>
      </c>
      <c r="T4084" s="77" t="str">
        <f>IF(O4084="","",IF(OR(VALUE(LEFT(O4084,2))&gt;IF(RIGHT(J4084,1)="M",7,19),AND(OR(LEFT(O4084,2)={"07","19"}),VALUE(RIGHT(O4084,2))&gt;5)),TRUE,FALSE))</f>
        <v/>
      </c>
    </row>
    <row r="4085" spans="12:20" x14ac:dyDescent="0.25">
      <c r="L4085" s="75">
        <f>COUNTIF($B$2:B4085,B4085)</f>
        <v>0</v>
      </c>
      <c r="M4085" s="75">
        <f>COUNTIF($L$2:L4085,4)</f>
        <v>42</v>
      </c>
      <c r="N4085" s="76" t="str">
        <f t="shared" si="319"/>
        <v>0</v>
      </c>
      <c r="O4085" s="76" t="str">
        <f t="shared" si="315"/>
        <v/>
      </c>
      <c r="P4085" s="75" t="str">
        <f t="shared" si="316"/>
        <v/>
      </c>
      <c r="Q4085" s="77" t="str">
        <f t="shared" si="317"/>
        <v/>
      </c>
      <c r="R4085" s="77" t="str">
        <f t="shared" si="318"/>
        <v/>
      </c>
      <c r="S4085" s="77" t="str">
        <f>IF(O4085="","",IF(OR(VALUE(LEFT(O4085,2))&gt;IF(RIGHT(J4085,1)="M",7,19),AND(OR(LEFT(O4085,2)={"07","19"}),VALUE(RIGHT(O4085,2))&gt;15)),TRUE,FALSE))</f>
        <v/>
      </c>
      <c r="T4085" s="77" t="str">
        <f>IF(O4085="","",IF(OR(VALUE(LEFT(O4085,2))&gt;IF(RIGHT(J4085,1)="M",7,19),AND(OR(LEFT(O4085,2)={"07","19"}),VALUE(RIGHT(O4085,2))&gt;5)),TRUE,FALSE))</f>
        <v/>
      </c>
    </row>
    <row r="4086" spans="12:20" x14ac:dyDescent="0.25">
      <c r="L4086" s="75">
        <f>COUNTIF($B$2:B4086,B4086)</f>
        <v>0</v>
      </c>
      <c r="M4086" s="75">
        <f>COUNTIF($L$2:L4086,4)</f>
        <v>42</v>
      </c>
      <c r="N4086" s="76" t="str">
        <f t="shared" si="319"/>
        <v>0</v>
      </c>
      <c r="O4086" s="76" t="str">
        <f t="shared" si="315"/>
        <v/>
      </c>
      <c r="P4086" s="75" t="str">
        <f t="shared" si="316"/>
        <v/>
      </c>
      <c r="Q4086" s="77" t="str">
        <f t="shared" si="317"/>
        <v/>
      </c>
      <c r="R4086" s="77" t="str">
        <f t="shared" si="318"/>
        <v/>
      </c>
      <c r="S4086" s="77" t="str">
        <f>IF(O4086="","",IF(OR(VALUE(LEFT(O4086,2))&gt;IF(RIGHT(J4086,1)="M",7,19),AND(OR(LEFT(O4086,2)={"07","19"}),VALUE(RIGHT(O4086,2))&gt;15)),TRUE,FALSE))</f>
        <v/>
      </c>
      <c r="T4086" s="77" t="str">
        <f>IF(O4086="","",IF(OR(VALUE(LEFT(O4086,2))&gt;IF(RIGHT(J4086,1)="M",7,19),AND(OR(LEFT(O4086,2)={"07","19"}),VALUE(RIGHT(O4086,2))&gt;5)),TRUE,FALSE))</f>
        <v/>
      </c>
    </row>
    <row r="4087" spans="12:20" x14ac:dyDescent="0.25">
      <c r="L4087" s="75">
        <f>COUNTIF($B$2:B4087,B4087)</f>
        <v>0</v>
      </c>
      <c r="M4087" s="75">
        <f>COUNTIF($L$2:L4087,4)</f>
        <v>42</v>
      </c>
      <c r="N4087" s="76" t="str">
        <f t="shared" si="319"/>
        <v>0</v>
      </c>
      <c r="O4087" s="76" t="str">
        <f t="shared" si="315"/>
        <v/>
      </c>
      <c r="P4087" s="75" t="str">
        <f t="shared" si="316"/>
        <v/>
      </c>
      <c r="Q4087" s="77" t="str">
        <f t="shared" si="317"/>
        <v/>
      </c>
      <c r="R4087" s="77" t="str">
        <f t="shared" si="318"/>
        <v/>
      </c>
      <c r="S4087" s="77" t="str">
        <f>IF(O4087="","",IF(OR(VALUE(LEFT(O4087,2))&gt;IF(RIGHT(J4087,1)="M",7,19),AND(OR(LEFT(O4087,2)={"07","19"}),VALUE(RIGHT(O4087,2))&gt;15)),TRUE,FALSE))</f>
        <v/>
      </c>
      <c r="T4087" s="77" t="str">
        <f>IF(O4087="","",IF(OR(VALUE(LEFT(O4087,2))&gt;IF(RIGHT(J4087,1)="M",7,19),AND(OR(LEFT(O4087,2)={"07","19"}),VALUE(RIGHT(O4087,2))&gt;5)),TRUE,FALSE))</f>
        <v/>
      </c>
    </row>
    <row r="4088" spans="12:20" x14ac:dyDescent="0.25">
      <c r="L4088" s="75">
        <f>COUNTIF($B$2:B4088,B4088)</f>
        <v>0</v>
      </c>
      <c r="M4088" s="75">
        <f>COUNTIF($L$2:L4088,4)</f>
        <v>42</v>
      </c>
      <c r="N4088" s="76" t="str">
        <f t="shared" si="319"/>
        <v>0</v>
      </c>
      <c r="O4088" s="76" t="str">
        <f t="shared" si="315"/>
        <v/>
      </c>
      <c r="P4088" s="75" t="str">
        <f t="shared" si="316"/>
        <v/>
      </c>
      <c r="Q4088" s="77" t="str">
        <f t="shared" si="317"/>
        <v/>
      </c>
      <c r="R4088" s="77" t="str">
        <f t="shared" si="318"/>
        <v/>
      </c>
      <c r="S4088" s="77" t="str">
        <f>IF(O4088="","",IF(OR(VALUE(LEFT(O4088,2))&gt;IF(RIGHT(J4088,1)="M",7,19),AND(OR(LEFT(O4088,2)={"07","19"}),VALUE(RIGHT(O4088,2))&gt;15)),TRUE,FALSE))</f>
        <v/>
      </c>
      <c r="T4088" s="77" t="str">
        <f>IF(O4088="","",IF(OR(VALUE(LEFT(O4088,2))&gt;IF(RIGHT(J4088,1)="M",7,19),AND(OR(LEFT(O4088,2)={"07","19"}),VALUE(RIGHT(O4088,2))&gt;5)),TRUE,FALSE))</f>
        <v/>
      </c>
    </row>
    <row r="4089" spans="12:20" x14ac:dyDescent="0.25">
      <c r="L4089" s="75">
        <f>COUNTIF($B$2:B4089,B4089)</f>
        <v>0</v>
      </c>
      <c r="M4089" s="75">
        <f>COUNTIF($L$2:L4089,4)</f>
        <v>42</v>
      </c>
      <c r="N4089" s="76" t="str">
        <f t="shared" si="319"/>
        <v>0</v>
      </c>
      <c r="O4089" s="76" t="str">
        <f t="shared" si="315"/>
        <v/>
      </c>
      <c r="P4089" s="75" t="str">
        <f t="shared" si="316"/>
        <v/>
      </c>
      <c r="Q4089" s="77" t="str">
        <f t="shared" si="317"/>
        <v/>
      </c>
      <c r="R4089" s="77" t="str">
        <f t="shared" si="318"/>
        <v/>
      </c>
      <c r="S4089" s="77" t="str">
        <f>IF(O4089="","",IF(OR(VALUE(LEFT(O4089,2))&gt;IF(RIGHT(J4089,1)="M",7,19),AND(OR(LEFT(O4089,2)={"07","19"}),VALUE(RIGHT(O4089,2))&gt;15)),TRUE,FALSE))</f>
        <v/>
      </c>
      <c r="T4089" s="77" t="str">
        <f>IF(O4089="","",IF(OR(VALUE(LEFT(O4089,2))&gt;IF(RIGHT(J4089,1)="M",7,19),AND(OR(LEFT(O4089,2)={"07","19"}),VALUE(RIGHT(O4089,2))&gt;5)),TRUE,FALSE))</f>
        <v/>
      </c>
    </row>
    <row r="4090" spans="12:20" x14ac:dyDescent="0.25">
      <c r="L4090" s="75">
        <f>COUNTIF($B$2:B4090,B4090)</f>
        <v>0</v>
      </c>
      <c r="M4090" s="75">
        <f>COUNTIF($L$2:L4090,4)</f>
        <v>42</v>
      </c>
      <c r="N4090" s="76" t="str">
        <f t="shared" si="319"/>
        <v>0</v>
      </c>
      <c r="O4090" s="76" t="str">
        <f t="shared" si="315"/>
        <v/>
      </c>
      <c r="P4090" s="75" t="str">
        <f t="shared" si="316"/>
        <v/>
      </c>
      <c r="Q4090" s="77" t="str">
        <f t="shared" si="317"/>
        <v/>
      </c>
      <c r="R4090" s="77" t="str">
        <f t="shared" si="318"/>
        <v/>
      </c>
      <c r="S4090" s="77" t="str">
        <f>IF(O4090="","",IF(OR(VALUE(LEFT(O4090,2))&gt;IF(RIGHT(J4090,1)="M",7,19),AND(OR(LEFT(O4090,2)={"07","19"}),VALUE(RIGHT(O4090,2))&gt;15)),TRUE,FALSE))</f>
        <v/>
      </c>
      <c r="T4090" s="77" t="str">
        <f>IF(O4090="","",IF(OR(VALUE(LEFT(O4090,2))&gt;IF(RIGHT(J4090,1)="M",7,19),AND(OR(LEFT(O4090,2)={"07","19"}),VALUE(RIGHT(O4090,2))&gt;5)),TRUE,FALSE))</f>
        <v/>
      </c>
    </row>
    <row r="4091" spans="12:20" x14ac:dyDescent="0.25">
      <c r="L4091" s="75">
        <f>COUNTIF($B$2:B4091,B4091)</f>
        <v>0</v>
      </c>
      <c r="M4091" s="75">
        <f>COUNTIF($L$2:L4091,4)</f>
        <v>42</v>
      </c>
      <c r="N4091" s="76" t="str">
        <f t="shared" si="319"/>
        <v>0</v>
      </c>
      <c r="O4091" s="76" t="str">
        <f t="shared" si="315"/>
        <v/>
      </c>
      <c r="P4091" s="75" t="str">
        <f t="shared" si="316"/>
        <v/>
      </c>
      <c r="Q4091" s="77" t="str">
        <f t="shared" si="317"/>
        <v/>
      </c>
      <c r="R4091" s="77" t="str">
        <f t="shared" si="318"/>
        <v/>
      </c>
      <c r="S4091" s="77" t="str">
        <f>IF(O4091="","",IF(OR(VALUE(LEFT(O4091,2))&gt;IF(RIGHT(J4091,1)="M",7,19),AND(OR(LEFT(O4091,2)={"07","19"}),VALUE(RIGHT(O4091,2))&gt;15)),TRUE,FALSE))</f>
        <v/>
      </c>
      <c r="T4091" s="77" t="str">
        <f>IF(O4091="","",IF(OR(VALUE(LEFT(O4091,2))&gt;IF(RIGHT(J4091,1)="M",7,19),AND(OR(LEFT(O4091,2)={"07","19"}),VALUE(RIGHT(O4091,2))&gt;5)),TRUE,FALSE))</f>
        <v/>
      </c>
    </row>
    <row r="4092" spans="12:20" x14ac:dyDescent="0.25">
      <c r="L4092" s="75">
        <f>COUNTIF($B$2:B4092,B4092)</f>
        <v>0</v>
      </c>
      <c r="M4092" s="75">
        <f>COUNTIF($L$2:L4092,4)</f>
        <v>42</v>
      </c>
      <c r="N4092" s="76" t="str">
        <f t="shared" si="319"/>
        <v>0</v>
      </c>
      <c r="O4092" s="76" t="str">
        <f t="shared" si="315"/>
        <v/>
      </c>
      <c r="P4092" s="75" t="str">
        <f t="shared" si="316"/>
        <v/>
      </c>
      <c r="Q4092" s="77" t="str">
        <f t="shared" si="317"/>
        <v/>
      </c>
      <c r="R4092" s="77" t="str">
        <f t="shared" si="318"/>
        <v/>
      </c>
      <c r="S4092" s="77" t="str">
        <f>IF(O4092="","",IF(OR(VALUE(LEFT(O4092,2))&gt;IF(RIGHT(J4092,1)="M",7,19),AND(OR(LEFT(O4092,2)={"07","19"}),VALUE(RIGHT(O4092,2))&gt;15)),TRUE,FALSE))</f>
        <v/>
      </c>
      <c r="T4092" s="77" t="str">
        <f>IF(O4092="","",IF(OR(VALUE(LEFT(O4092,2))&gt;IF(RIGHT(J4092,1)="M",7,19),AND(OR(LEFT(O4092,2)={"07","19"}),VALUE(RIGHT(O4092,2))&gt;5)),TRUE,FALSE))</f>
        <v/>
      </c>
    </row>
    <row r="4093" spans="12:20" x14ac:dyDescent="0.25">
      <c r="L4093" s="75">
        <f>COUNTIF($B$2:B4093,B4093)</f>
        <v>0</v>
      </c>
      <c r="M4093" s="75">
        <f>COUNTIF($L$2:L4093,4)</f>
        <v>42</v>
      </c>
      <c r="N4093" s="76" t="str">
        <f t="shared" si="319"/>
        <v>0</v>
      </c>
      <c r="O4093" s="76" t="str">
        <f t="shared" si="315"/>
        <v/>
      </c>
      <c r="P4093" s="75" t="str">
        <f t="shared" si="316"/>
        <v/>
      </c>
      <c r="Q4093" s="77" t="str">
        <f t="shared" si="317"/>
        <v/>
      </c>
      <c r="R4093" s="77" t="str">
        <f t="shared" si="318"/>
        <v/>
      </c>
      <c r="S4093" s="77" t="str">
        <f>IF(O4093="","",IF(OR(VALUE(LEFT(O4093,2))&gt;IF(RIGHT(J4093,1)="M",7,19),AND(OR(LEFT(O4093,2)={"07","19"}),VALUE(RIGHT(O4093,2))&gt;15)),TRUE,FALSE))</f>
        <v/>
      </c>
      <c r="T4093" s="77" t="str">
        <f>IF(O4093="","",IF(OR(VALUE(LEFT(O4093,2))&gt;IF(RIGHT(J4093,1)="M",7,19),AND(OR(LEFT(O4093,2)={"07","19"}),VALUE(RIGHT(O4093,2))&gt;5)),TRUE,FALSE))</f>
        <v/>
      </c>
    </row>
    <row r="4094" spans="12:20" x14ac:dyDescent="0.25">
      <c r="L4094" s="75">
        <f>COUNTIF($B$2:B4094,B4094)</f>
        <v>0</v>
      </c>
      <c r="M4094" s="75">
        <f>COUNTIF($L$2:L4094,4)</f>
        <v>42</v>
      </c>
      <c r="N4094" s="76" t="str">
        <f t="shared" si="319"/>
        <v>0</v>
      </c>
      <c r="O4094" s="76" t="str">
        <f t="shared" si="315"/>
        <v/>
      </c>
      <c r="P4094" s="75" t="str">
        <f t="shared" si="316"/>
        <v/>
      </c>
      <c r="Q4094" s="77" t="str">
        <f t="shared" si="317"/>
        <v/>
      </c>
      <c r="R4094" s="77" t="str">
        <f t="shared" si="318"/>
        <v/>
      </c>
      <c r="S4094" s="77" t="str">
        <f>IF(O4094="","",IF(OR(VALUE(LEFT(O4094,2))&gt;IF(RIGHT(J4094,1)="M",7,19),AND(OR(LEFT(O4094,2)={"07","19"}),VALUE(RIGHT(O4094,2))&gt;15)),TRUE,FALSE))</f>
        <v/>
      </c>
      <c r="T4094" s="77" t="str">
        <f>IF(O4094="","",IF(OR(VALUE(LEFT(O4094,2))&gt;IF(RIGHT(J4094,1)="M",7,19),AND(OR(LEFT(O4094,2)={"07","19"}),VALUE(RIGHT(O4094,2))&gt;5)),TRUE,FALSE))</f>
        <v/>
      </c>
    </row>
    <row r="4095" spans="12:20" x14ac:dyDescent="0.25">
      <c r="L4095" s="75">
        <f>COUNTIF($B$2:B4095,B4095)</f>
        <v>0</v>
      </c>
      <c r="M4095" s="75">
        <f>COUNTIF($L$2:L4095,4)</f>
        <v>42</v>
      </c>
      <c r="N4095" s="76" t="str">
        <f t="shared" si="319"/>
        <v>0</v>
      </c>
      <c r="O4095" s="76" t="str">
        <f t="shared" si="315"/>
        <v/>
      </c>
      <c r="P4095" s="75" t="str">
        <f t="shared" si="316"/>
        <v/>
      </c>
      <c r="Q4095" s="77" t="str">
        <f t="shared" si="317"/>
        <v/>
      </c>
      <c r="R4095" s="77" t="str">
        <f t="shared" si="318"/>
        <v/>
      </c>
      <c r="S4095" s="77" t="str">
        <f>IF(O4095="","",IF(OR(VALUE(LEFT(O4095,2))&gt;IF(RIGHT(J4095,1)="M",7,19),AND(OR(LEFT(O4095,2)={"07","19"}),VALUE(RIGHT(O4095,2))&gt;15)),TRUE,FALSE))</f>
        <v/>
      </c>
      <c r="T4095" s="77" t="str">
        <f>IF(O4095="","",IF(OR(VALUE(LEFT(O4095,2))&gt;IF(RIGHT(J4095,1)="M",7,19),AND(OR(LEFT(O4095,2)={"07","19"}),VALUE(RIGHT(O4095,2))&gt;5)),TRUE,FALSE))</f>
        <v/>
      </c>
    </row>
    <row r="4096" spans="12:20" x14ac:dyDescent="0.25">
      <c r="L4096" s="75">
        <f>COUNTIF($B$2:B4096,B4096)</f>
        <v>0</v>
      </c>
      <c r="M4096" s="75">
        <f>COUNTIF($L$2:L4096,4)</f>
        <v>42</v>
      </c>
      <c r="N4096" s="76" t="str">
        <f t="shared" si="319"/>
        <v>0</v>
      </c>
      <c r="O4096" s="76" t="str">
        <f t="shared" si="315"/>
        <v/>
      </c>
      <c r="P4096" s="75" t="str">
        <f t="shared" si="316"/>
        <v/>
      </c>
      <c r="Q4096" s="77" t="str">
        <f t="shared" si="317"/>
        <v/>
      </c>
      <c r="R4096" s="77" t="str">
        <f t="shared" si="318"/>
        <v/>
      </c>
      <c r="S4096" s="77" t="str">
        <f>IF(O4096="","",IF(OR(VALUE(LEFT(O4096,2))&gt;IF(RIGHT(J4096,1)="M",7,19),AND(OR(LEFT(O4096,2)={"07","19"}),VALUE(RIGHT(O4096,2))&gt;15)),TRUE,FALSE))</f>
        <v/>
      </c>
      <c r="T4096" s="77" t="str">
        <f>IF(O4096="","",IF(OR(VALUE(LEFT(O4096,2))&gt;IF(RIGHT(J4096,1)="M",7,19),AND(OR(LEFT(O4096,2)={"07","19"}),VALUE(RIGHT(O4096,2))&gt;5)),TRUE,FALSE))</f>
        <v/>
      </c>
    </row>
    <row r="4097" spans="12:20" x14ac:dyDescent="0.25">
      <c r="L4097" s="75">
        <f>COUNTIF($B$2:B4097,B4097)</f>
        <v>0</v>
      </c>
      <c r="M4097" s="75">
        <f>COUNTIF($L$2:L4097,4)</f>
        <v>42</v>
      </c>
      <c r="N4097" s="76" t="str">
        <f t="shared" si="319"/>
        <v>0</v>
      </c>
      <c r="O4097" s="76" t="str">
        <f t="shared" si="315"/>
        <v/>
      </c>
      <c r="P4097" s="75" t="str">
        <f t="shared" si="316"/>
        <v/>
      </c>
      <c r="Q4097" s="77" t="str">
        <f t="shared" si="317"/>
        <v/>
      </c>
      <c r="R4097" s="77" t="str">
        <f t="shared" si="318"/>
        <v/>
      </c>
      <c r="S4097" s="77" t="str">
        <f>IF(O4097="","",IF(OR(VALUE(LEFT(O4097,2))&gt;IF(RIGHT(J4097,1)="M",7,19),AND(OR(LEFT(O4097,2)={"07","19"}),VALUE(RIGHT(O4097,2))&gt;15)),TRUE,FALSE))</f>
        <v/>
      </c>
      <c r="T4097" s="77" t="str">
        <f>IF(O4097="","",IF(OR(VALUE(LEFT(O4097,2))&gt;IF(RIGHT(J4097,1)="M",7,19),AND(OR(LEFT(O4097,2)={"07","19"}),VALUE(RIGHT(O4097,2))&gt;5)),TRUE,FALSE))</f>
        <v/>
      </c>
    </row>
    <row r="4098" spans="12:20" x14ac:dyDescent="0.25">
      <c r="L4098" s="75">
        <f>COUNTIF($B$2:B4098,B4098)</f>
        <v>0</v>
      </c>
      <c r="M4098" s="75">
        <f>COUNTIF($L$2:L4098,4)</f>
        <v>42</v>
      </c>
      <c r="N4098" s="76" t="str">
        <f t="shared" si="319"/>
        <v>0</v>
      </c>
      <c r="O4098" s="76" t="str">
        <f t="shared" ref="O4098:O4161" si="320">TRIM(SUBSTITUTE(SUBSTITUTE(D4098,"+",""),"_",""))</f>
        <v/>
      </c>
      <c r="P4098" s="75" t="str">
        <f t="shared" ref="P4098:P4161" si="321">TRIM(SUBSTITUTE(SUBSTITUTE(E4098,"+",""),"_",""))</f>
        <v/>
      </c>
      <c r="Q4098" s="77" t="str">
        <f t="shared" ref="Q4098:Q4161" si="322">IFERROR(IF(RIGHT(P4098,2)&lt;RIGHT(O4098,2),IF(P4098&lt;O4098,P4098+2360-O4098,P4098-40-O4098),IF(P4098&lt;O4098,P4098+2400-O4098,P4098-O4098)),"")</f>
        <v/>
      </c>
      <c r="R4098" s="77" t="str">
        <f t="shared" ref="R4098:R4161" si="323">IFERROR(ROUNDDOWN(Q4098/100,0),"")</f>
        <v/>
      </c>
      <c r="S4098" s="77" t="str">
        <f>IF(O4098="","",IF(OR(VALUE(LEFT(O4098,2))&gt;IF(RIGHT(J4098,1)="M",7,19),AND(OR(LEFT(O4098,2)={"07","19"}),VALUE(RIGHT(O4098,2))&gt;15)),TRUE,FALSE))</f>
        <v/>
      </c>
      <c r="T4098" s="77" t="str">
        <f>IF(O4098="","",IF(OR(VALUE(LEFT(O4098,2))&gt;IF(RIGHT(J4098,1)="M",7,19),AND(OR(LEFT(O4098,2)={"07","19"}),VALUE(RIGHT(O4098,2))&gt;5)),TRUE,FALSE))</f>
        <v/>
      </c>
    </row>
    <row r="4099" spans="12:20" x14ac:dyDescent="0.25">
      <c r="L4099" s="75">
        <f>COUNTIF($B$2:B4099,B4099)</f>
        <v>0</v>
      </c>
      <c r="M4099" s="75">
        <f>COUNTIF($L$2:L4099,4)</f>
        <v>42</v>
      </c>
      <c r="N4099" s="76" t="str">
        <f t="shared" ref="N4099:N4162" si="324">A4099&amp;DAY(C4099)</f>
        <v>0</v>
      </c>
      <c r="O4099" s="76" t="str">
        <f t="shared" si="320"/>
        <v/>
      </c>
      <c r="P4099" s="75" t="str">
        <f t="shared" si="321"/>
        <v/>
      </c>
      <c r="Q4099" s="77" t="str">
        <f t="shared" si="322"/>
        <v/>
      </c>
      <c r="R4099" s="77" t="str">
        <f t="shared" si="323"/>
        <v/>
      </c>
      <c r="S4099" s="77" t="str">
        <f>IF(O4099="","",IF(OR(VALUE(LEFT(O4099,2))&gt;IF(RIGHT(J4099,1)="M",7,19),AND(OR(LEFT(O4099,2)={"07","19"}),VALUE(RIGHT(O4099,2))&gt;15)),TRUE,FALSE))</f>
        <v/>
      </c>
      <c r="T4099" s="77" t="str">
        <f>IF(O4099="","",IF(OR(VALUE(LEFT(O4099,2))&gt;IF(RIGHT(J4099,1)="M",7,19),AND(OR(LEFT(O4099,2)={"07","19"}),VALUE(RIGHT(O4099,2))&gt;5)),TRUE,FALSE))</f>
        <v/>
      </c>
    </row>
    <row r="4100" spans="12:20" x14ac:dyDescent="0.25">
      <c r="L4100" s="75">
        <f>COUNTIF($B$2:B4100,B4100)</f>
        <v>0</v>
      </c>
      <c r="M4100" s="75">
        <f>COUNTIF($L$2:L4100,4)</f>
        <v>42</v>
      </c>
      <c r="N4100" s="76" t="str">
        <f t="shared" si="324"/>
        <v>0</v>
      </c>
      <c r="O4100" s="76" t="str">
        <f t="shared" si="320"/>
        <v/>
      </c>
      <c r="P4100" s="75" t="str">
        <f t="shared" si="321"/>
        <v/>
      </c>
      <c r="Q4100" s="77" t="str">
        <f t="shared" si="322"/>
        <v/>
      </c>
      <c r="R4100" s="77" t="str">
        <f t="shared" si="323"/>
        <v/>
      </c>
      <c r="S4100" s="77" t="str">
        <f>IF(O4100="","",IF(OR(VALUE(LEFT(O4100,2))&gt;IF(RIGHT(J4100,1)="M",7,19),AND(OR(LEFT(O4100,2)={"07","19"}),VALUE(RIGHT(O4100,2))&gt;15)),TRUE,FALSE))</f>
        <v/>
      </c>
      <c r="T4100" s="77" t="str">
        <f>IF(O4100="","",IF(OR(VALUE(LEFT(O4100,2))&gt;IF(RIGHT(J4100,1)="M",7,19),AND(OR(LEFT(O4100,2)={"07","19"}),VALUE(RIGHT(O4100,2))&gt;5)),TRUE,FALSE))</f>
        <v/>
      </c>
    </row>
    <row r="4101" spans="12:20" x14ac:dyDescent="0.25">
      <c r="L4101" s="75">
        <f>COUNTIF($B$2:B4101,B4101)</f>
        <v>0</v>
      </c>
      <c r="M4101" s="75">
        <f>COUNTIF($L$2:L4101,4)</f>
        <v>42</v>
      </c>
      <c r="N4101" s="76" t="str">
        <f t="shared" si="324"/>
        <v>0</v>
      </c>
      <c r="O4101" s="76" t="str">
        <f t="shared" si="320"/>
        <v/>
      </c>
      <c r="P4101" s="75" t="str">
        <f t="shared" si="321"/>
        <v/>
      </c>
      <c r="Q4101" s="77" t="str">
        <f t="shared" si="322"/>
        <v/>
      </c>
      <c r="R4101" s="77" t="str">
        <f t="shared" si="323"/>
        <v/>
      </c>
      <c r="S4101" s="77" t="str">
        <f>IF(O4101="","",IF(OR(VALUE(LEFT(O4101,2))&gt;IF(RIGHT(J4101,1)="M",7,19),AND(OR(LEFT(O4101,2)={"07","19"}),VALUE(RIGHT(O4101,2))&gt;15)),TRUE,FALSE))</f>
        <v/>
      </c>
      <c r="T4101" s="77" t="str">
        <f>IF(O4101="","",IF(OR(VALUE(LEFT(O4101,2))&gt;IF(RIGHT(J4101,1)="M",7,19),AND(OR(LEFT(O4101,2)={"07","19"}),VALUE(RIGHT(O4101,2))&gt;5)),TRUE,FALSE))</f>
        <v/>
      </c>
    </row>
    <row r="4102" spans="12:20" x14ac:dyDescent="0.25">
      <c r="L4102" s="75">
        <f>COUNTIF($B$2:B4102,B4102)</f>
        <v>0</v>
      </c>
      <c r="M4102" s="75">
        <f>COUNTIF($L$2:L4102,4)</f>
        <v>42</v>
      </c>
      <c r="N4102" s="76" t="str">
        <f t="shared" si="324"/>
        <v>0</v>
      </c>
      <c r="O4102" s="76" t="str">
        <f t="shared" si="320"/>
        <v/>
      </c>
      <c r="P4102" s="75" t="str">
        <f t="shared" si="321"/>
        <v/>
      </c>
      <c r="Q4102" s="77" t="str">
        <f t="shared" si="322"/>
        <v/>
      </c>
      <c r="R4102" s="77" t="str">
        <f t="shared" si="323"/>
        <v/>
      </c>
      <c r="S4102" s="77" t="str">
        <f>IF(O4102="","",IF(OR(VALUE(LEFT(O4102,2))&gt;IF(RIGHT(J4102,1)="M",7,19),AND(OR(LEFT(O4102,2)={"07","19"}),VALUE(RIGHT(O4102,2))&gt;15)),TRUE,FALSE))</f>
        <v/>
      </c>
      <c r="T4102" s="77" t="str">
        <f>IF(O4102="","",IF(OR(VALUE(LEFT(O4102,2))&gt;IF(RIGHT(J4102,1)="M",7,19),AND(OR(LEFT(O4102,2)={"07","19"}),VALUE(RIGHT(O4102,2))&gt;5)),TRUE,FALSE))</f>
        <v/>
      </c>
    </row>
    <row r="4103" spans="12:20" x14ac:dyDescent="0.25">
      <c r="L4103" s="75">
        <f>COUNTIF($B$2:B4103,B4103)</f>
        <v>0</v>
      </c>
      <c r="M4103" s="75">
        <f>COUNTIF($L$2:L4103,4)</f>
        <v>42</v>
      </c>
      <c r="N4103" s="76" t="str">
        <f t="shared" si="324"/>
        <v>0</v>
      </c>
      <c r="O4103" s="76" t="str">
        <f t="shared" si="320"/>
        <v/>
      </c>
      <c r="P4103" s="75" t="str">
        <f t="shared" si="321"/>
        <v/>
      </c>
      <c r="Q4103" s="77" t="str">
        <f t="shared" si="322"/>
        <v/>
      </c>
      <c r="R4103" s="77" t="str">
        <f t="shared" si="323"/>
        <v/>
      </c>
      <c r="S4103" s="77" t="str">
        <f>IF(O4103="","",IF(OR(VALUE(LEFT(O4103,2))&gt;IF(RIGHT(J4103,1)="M",7,19),AND(OR(LEFT(O4103,2)={"07","19"}),VALUE(RIGHT(O4103,2))&gt;15)),TRUE,FALSE))</f>
        <v/>
      </c>
      <c r="T4103" s="77" t="str">
        <f>IF(O4103="","",IF(OR(VALUE(LEFT(O4103,2))&gt;IF(RIGHT(J4103,1)="M",7,19),AND(OR(LEFT(O4103,2)={"07","19"}),VALUE(RIGHT(O4103,2))&gt;5)),TRUE,FALSE))</f>
        <v/>
      </c>
    </row>
    <row r="4104" spans="12:20" x14ac:dyDescent="0.25">
      <c r="L4104" s="75">
        <f>COUNTIF($B$2:B4104,B4104)</f>
        <v>0</v>
      </c>
      <c r="M4104" s="75">
        <f>COUNTIF($L$2:L4104,4)</f>
        <v>42</v>
      </c>
      <c r="N4104" s="76" t="str">
        <f t="shared" si="324"/>
        <v>0</v>
      </c>
      <c r="O4104" s="76" t="str">
        <f t="shared" si="320"/>
        <v/>
      </c>
      <c r="P4104" s="75" t="str">
        <f t="shared" si="321"/>
        <v/>
      </c>
      <c r="Q4104" s="77" t="str">
        <f t="shared" si="322"/>
        <v/>
      </c>
      <c r="R4104" s="77" t="str">
        <f t="shared" si="323"/>
        <v/>
      </c>
      <c r="S4104" s="77" t="str">
        <f>IF(O4104="","",IF(OR(VALUE(LEFT(O4104,2))&gt;IF(RIGHT(J4104,1)="M",7,19),AND(OR(LEFT(O4104,2)={"07","19"}),VALUE(RIGHT(O4104,2))&gt;15)),TRUE,FALSE))</f>
        <v/>
      </c>
      <c r="T4104" s="77" t="str">
        <f>IF(O4104="","",IF(OR(VALUE(LEFT(O4104,2))&gt;IF(RIGHT(J4104,1)="M",7,19),AND(OR(LEFT(O4104,2)={"07","19"}),VALUE(RIGHT(O4104,2))&gt;5)),TRUE,FALSE))</f>
        <v/>
      </c>
    </row>
    <row r="4105" spans="12:20" x14ac:dyDescent="0.25">
      <c r="L4105" s="75">
        <f>COUNTIF($B$2:B4105,B4105)</f>
        <v>0</v>
      </c>
      <c r="M4105" s="75">
        <f>COUNTIF($L$2:L4105,4)</f>
        <v>42</v>
      </c>
      <c r="N4105" s="76" t="str">
        <f t="shared" si="324"/>
        <v>0</v>
      </c>
      <c r="O4105" s="76" t="str">
        <f t="shared" si="320"/>
        <v/>
      </c>
      <c r="P4105" s="75" t="str">
        <f t="shared" si="321"/>
        <v/>
      </c>
      <c r="Q4105" s="77" t="str">
        <f t="shared" si="322"/>
        <v/>
      </c>
      <c r="R4105" s="77" t="str">
        <f t="shared" si="323"/>
        <v/>
      </c>
      <c r="S4105" s="77" t="str">
        <f>IF(O4105="","",IF(OR(VALUE(LEFT(O4105,2))&gt;IF(RIGHT(J4105,1)="M",7,19),AND(OR(LEFT(O4105,2)={"07","19"}),VALUE(RIGHT(O4105,2))&gt;15)),TRUE,FALSE))</f>
        <v/>
      </c>
      <c r="T4105" s="77" t="str">
        <f>IF(O4105="","",IF(OR(VALUE(LEFT(O4105,2))&gt;IF(RIGHT(J4105,1)="M",7,19),AND(OR(LEFT(O4105,2)={"07","19"}),VALUE(RIGHT(O4105,2))&gt;5)),TRUE,FALSE))</f>
        <v/>
      </c>
    </row>
    <row r="4106" spans="12:20" x14ac:dyDescent="0.25">
      <c r="L4106" s="75">
        <f>COUNTIF($B$2:B4106,B4106)</f>
        <v>0</v>
      </c>
      <c r="M4106" s="75">
        <f>COUNTIF($L$2:L4106,4)</f>
        <v>42</v>
      </c>
      <c r="N4106" s="76" t="str">
        <f t="shared" si="324"/>
        <v>0</v>
      </c>
      <c r="O4106" s="76" t="str">
        <f t="shared" si="320"/>
        <v/>
      </c>
      <c r="P4106" s="75" t="str">
        <f t="shared" si="321"/>
        <v/>
      </c>
      <c r="Q4106" s="77" t="str">
        <f t="shared" si="322"/>
        <v/>
      </c>
      <c r="R4106" s="77" t="str">
        <f t="shared" si="323"/>
        <v/>
      </c>
      <c r="S4106" s="77" t="str">
        <f>IF(O4106="","",IF(OR(VALUE(LEFT(O4106,2))&gt;IF(RIGHT(J4106,1)="M",7,19),AND(OR(LEFT(O4106,2)={"07","19"}),VALUE(RIGHT(O4106,2))&gt;15)),TRUE,FALSE))</f>
        <v/>
      </c>
      <c r="T4106" s="77" t="str">
        <f>IF(O4106="","",IF(OR(VALUE(LEFT(O4106,2))&gt;IF(RIGHT(J4106,1)="M",7,19),AND(OR(LEFT(O4106,2)={"07","19"}),VALUE(RIGHT(O4106,2))&gt;5)),TRUE,FALSE))</f>
        <v/>
      </c>
    </row>
    <row r="4107" spans="12:20" x14ac:dyDescent="0.25">
      <c r="L4107" s="75">
        <f>COUNTIF($B$2:B4107,B4107)</f>
        <v>0</v>
      </c>
      <c r="M4107" s="75">
        <f>COUNTIF($L$2:L4107,4)</f>
        <v>42</v>
      </c>
      <c r="N4107" s="76" t="str">
        <f t="shared" si="324"/>
        <v>0</v>
      </c>
      <c r="O4107" s="76" t="str">
        <f t="shared" si="320"/>
        <v/>
      </c>
      <c r="P4107" s="75" t="str">
        <f t="shared" si="321"/>
        <v/>
      </c>
      <c r="Q4107" s="77" t="str">
        <f t="shared" si="322"/>
        <v/>
      </c>
      <c r="R4107" s="77" t="str">
        <f t="shared" si="323"/>
        <v/>
      </c>
      <c r="S4107" s="77" t="str">
        <f>IF(O4107="","",IF(OR(VALUE(LEFT(O4107,2))&gt;IF(RIGHT(J4107,1)="M",7,19),AND(OR(LEFT(O4107,2)={"07","19"}),VALUE(RIGHT(O4107,2))&gt;15)),TRUE,FALSE))</f>
        <v/>
      </c>
      <c r="T4107" s="77" t="str">
        <f>IF(O4107="","",IF(OR(VALUE(LEFT(O4107,2))&gt;IF(RIGHT(J4107,1)="M",7,19),AND(OR(LEFT(O4107,2)={"07","19"}),VALUE(RIGHT(O4107,2))&gt;5)),TRUE,FALSE))</f>
        <v/>
      </c>
    </row>
    <row r="4108" spans="12:20" x14ac:dyDescent="0.25">
      <c r="L4108" s="75">
        <f>COUNTIF($B$2:B4108,B4108)</f>
        <v>0</v>
      </c>
      <c r="M4108" s="75">
        <f>COUNTIF($L$2:L4108,4)</f>
        <v>42</v>
      </c>
      <c r="N4108" s="76" t="str">
        <f t="shared" si="324"/>
        <v>0</v>
      </c>
      <c r="O4108" s="76" t="str">
        <f t="shared" si="320"/>
        <v/>
      </c>
      <c r="P4108" s="75" t="str">
        <f t="shared" si="321"/>
        <v/>
      </c>
      <c r="Q4108" s="77" t="str">
        <f t="shared" si="322"/>
        <v/>
      </c>
      <c r="R4108" s="77" t="str">
        <f t="shared" si="323"/>
        <v/>
      </c>
      <c r="S4108" s="77" t="str">
        <f>IF(O4108="","",IF(OR(VALUE(LEFT(O4108,2))&gt;IF(RIGHT(J4108,1)="M",7,19),AND(OR(LEFT(O4108,2)={"07","19"}),VALUE(RIGHT(O4108,2))&gt;15)),TRUE,FALSE))</f>
        <v/>
      </c>
      <c r="T4108" s="77" t="str">
        <f>IF(O4108="","",IF(OR(VALUE(LEFT(O4108,2))&gt;IF(RIGHT(J4108,1)="M",7,19),AND(OR(LEFT(O4108,2)={"07","19"}),VALUE(RIGHT(O4108,2))&gt;5)),TRUE,FALSE))</f>
        <v/>
      </c>
    </row>
    <row r="4109" spans="12:20" x14ac:dyDescent="0.25">
      <c r="L4109" s="75">
        <f>COUNTIF($B$2:B4109,B4109)</f>
        <v>0</v>
      </c>
      <c r="M4109" s="75">
        <f>COUNTIF($L$2:L4109,4)</f>
        <v>42</v>
      </c>
      <c r="N4109" s="76" t="str">
        <f t="shared" si="324"/>
        <v>0</v>
      </c>
      <c r="O4109" s="76" t="str">
        <f t="shared" si="320"/>
        <v/>
      </c>
      <c r="P4109" s="75" t="str">
        <f t="shared" si="321"/>
        <v/>
      </c>
      <c r="Q4109" s="77" t="str">
        <f t="shared" si="322"/>
        <v/>
      </c>
      <c r="R4109" s="77" t="str">
        <f t="shared" si="323"/>
        <v/>
      </c>
      <c r="S4109" s="77" t="str">
        <f>IF(O4109="","",IF(OR(VALUE(LEFT(O4109,2))&gt;IF(RIGHT(J4109,1)="M",7,19),AND(OR(LEFT(O4109,2)={"07","19"}),VALUE(RIGHT(O4109,2))&gt;15)),TRUE,FALSE))</f>
        <v/>
      </c>
      <c r="T4109" s="77" t="str">
        <f>IF(O4109="","",IF(OR(VALUE(LEFT(O4109,2))&gt;IF(RIGHT(J4109,1)="M",7,19),AND(OR(LEFT(O4109,2)={"07","19"}),VALUE(RIGHT(O4109,2))&gt;5)),TRUE,FALSE))</f>
        <v/>
      </c>
    </row>
    <row r="4110" spans="12:20" x14ac:dyDescent="0.25">
      <c r="L4110" s="75">
        <f>COUNTIF($B$2:B4110,B4110)</f>
        <v>0</v>
      </c>
      <c r="M4110" s="75">
        <f>COUNTIF($L$2:L4110,4)</f>
        <v>42</v>
      </c>
      <c r="N4110" s="76" t="str">
        <f t="shared" si="324"/>
        <v>0</v>
      </c>
      <c r="O4110" s="76" t="str">
        <f t="shared" si="320"/>
        <v/>
      </c>
      <c r="P4110" s="75" t="str">
        <f t="shared" si="321"/>
        <v/>
      </c>
      <c r="Q4110" s="77" t="str">
        <f t="shared" si="322"/>
        <v/>
      </c>
      <c r="R4110" s="77" t="str">
        <f t="shared" si="323"/>
        <v/>
      </c>
      <c r="S4110" s="77" t="str">
        <f>IF(O4110="","",IF(OR(VALUE(LEFT(O4110,2))&gt;IF(RIGHT(J4110,1)="M",7,19),AND(OR(LEFT(O4110,2)={"07","19"}),VALUE(RIGHT(O4110,2))&gt;15)),TRUE,FALSE))</f>
        <v/>
      </c>
      <c r="T4110" s="77" t="str">
        <f>IF(O4110="","",IF(OR(VALUE(LEFT(O4110,2))&gt;IF(RIGHT(J4110,1)="M",7,19),AND(OR(LEFT(O4110,2)={"07","19"}),VALUE(RIGHT(O4110,2))&gt;5)),TRUE,FALSE))</f>
        <v/>
      </c>
    </row>
    <row r="4111" spans="12:20" x14ac:dyDescent="0.25">
      <c r="L4111" s="75">
        <f>COUNTIF($B$2:B4111,B4111)</f>
        <v>0</v>
      </c>
      <c r="M4111" s="75">
        <f>COUNTIF($L$2:L4111,4)</f>
        <v>42</v>
      </c>
      <c r="N4111" s="76" t="str">
        <f t="shared" si="324"/>
        <v>0</v>
      </c>
      <c r="O4111" s="76" t="str">
        <f t="shared" si="320"/>
        <v/>
      </c>
      <c r="P4111" s="75" t="str">
        <f t="shared" si="321"/>
        <v/>
      </c>
      <c r="Q4111" s="77" t="str">
        <f t="shared" si="322"/>
        <v/>
      </c>
      <c r="R4111" s="77" t="str">
        <f t="shared" si="323"/>
        <v/>
      </c>
      <c r="S4111" s="77" t="str">
        <f>IF(O4111="","",IF(OR(VALUE(LEFT(O4111,2))&gt;IF(RIGHT(J4111,1)="M",7,19),AND(OR(LEFT(O4111,2)={"07","19"}),VALUE(RIGHT(O4111,2))&gt;15)),TRUE,FALSE))</f>
        <v/>
      </c>
      <c r="T4111" s="77" t="str">
        <f>IF(O4111="","",IF(OR(VALUE(LEFT(O4111,2))&gt;IF(RIGHT(J4111,1)="M",7,19),AND(OR(LEFT(O4111,2)={"07","19"}),VALUE(RIGHT(O4111,2))&gt;5)),TRUE,FALSE))</f>
        <v/>
      </c>
    </row>
    <row r="4112" spans="12:20" x14ac:dyDescent="0.25">
      <c r="L4112" s="75">
        <f>COUNTIF($B$2:B4112,B4112)</f>
        <v>0</v>
      </c>
      <c r="M4112" s="75">
        <f>COUNTIF($L$2:L4112,4)</f>
        <v>42</v>
      </c>
      <c r="N4112" s="76" t="str">
        <f t="shared" si="324"/>
        <v>0</v>
      </c>
      <c r="O4112" s="76" t="str">
        <f t="shared" si="320"/>
        <v/>
      </c>
      <c r="P4112" s="75" t="str">
        <f t="shared" si="321"/>
        <v/>
      </c>
      <c r="Q4112" s="77" t="str">
        <f t="shared" si="322"/>
        <v/>
      </c>
      <c r="R4112" s="77" t="str">
        <f t="shared" si="323"/>
        <v/>
      </c>
      <c r="S4112" s="77" t="str">
        <f>IF(O4112="","",IF(OR(VALUE(LEFT(O4112,2))&gt;IF(RIGHT(J4112,1)="M",7,19),AND(OR(LEFT(O4112,2)={"07","19"}),VALUE(RIGHT(O4112,2))&gt;15)),TRUE,FALSE))</f>
        <v/>
      </c>
      <c r="T4112" s="77" t="str">
        <f>IF(O4112="","",IF(OR(VALUE(LEFT(O4112,2))&gt;IF(RIGHT(J4112,1)="M",7,19),AND(OR(LEFT(O4112,2)={"07","19"}),VALUE(RIGHT(O4112,2))&gt;5)),TRUE,FALSE))</f>
        <v/>
      </c>
    </row>
    <row r="4113" spans="12:20" x14ac:dyDescent="0.25">
      <c r="L4113" s="75">
        <f>COUNTIF($B$2:B4113,B4113)</f>
        <v>0</v>
      </c>
      <c r="M4113" s="75">
        <f>COUNTIF($L$2:L4113,4)</f>
        <v>42</v>
      </c>
      <c r="N4113" s="76" t="str">
        <f t="shared" si="324"/>
        <v>0</v>
      </c>
      <c r="O4113" s="76" t="str">
        <f t="shared" si="320"/>
        <v/>
      </c>
      <c r="P4113" s="75" t="str">
        <f t="shared" si="321"/>
        <v/>
      </c>
      <c r="Q4113" s="77" t="str">
        <f t="shared" si="322"/>
        <v/>
      </c>
      <c r="R4113" s="77" t="str">
        <f t="shared" si="323"/>
        <v/>
      </c>
      <c r="S4113" s="77" t="str">
        <f>IF(O4113="","",IF(OR(VALUE(LEFT(O4113,2))&gt;IF(RIGHT(J4113,1)="M",7,19),AND(OR(LEFT(O4113,2)={"07","19"}),VALUE(RIGHT(O4113,2))&gt;15)),TRUE,FALSE))</f>
        <v/>
      </c>
      <c r="T4113" s="77" t="str">
        <f>IF(O4113="","",IF(OR(VALUE(LEFT(O4113,2))&gt;IF(RIGHT(J4113,1)="M",7,19),AND(OR(LEFT(O4113,2)={"07","19"}),VALUE(RIGHT(O4113,2))&gt;5)),TRUE,FALSE))</f>
        <v/>
      </c>
    </row>
    <row r="4114" spans="12:20" x14ac:dyDescent="0.25">
      <c r="L4114" s="75">
        <f>COUNTIF($B$2:B4114,B4114)</f>
        <v>0</v>
      </c>
      <c r="M4114" s="75">
        <f>COUNTIF($L$2:L4114,4)</f>
        <v>42</v>
      </c>
      <c r="N4114" s="76" t="str">
        <f t="shared" si="324"/>
        <v>0</v>
      </c>
      <c r="O4114" s="76" t="str">
        <f t="shared" si="320"/>
        <v/>
      </c>
      <c r="P4114" s="75" t="str">
        <f t="shared" si="321"/>
        <v/>
      </c>
      <c r="Q4114" s="77" t="str">
        <f t="shared" si="322"/>
        <v/>
      </c>
      <c r="R4114" s="77" t="str">
        <f t="shared" si="323"/>
        <v/>
      </c>
      <c r="S4114" s="77" t="str">
        <f>IF(O4114="","",IF(OR(VALUE(LEFT(O4114,2))&gt;IF(RIGHT(J4114,1)="M",7,19),AND(OR(LEFT(O4114,2)={"07","19"}),VALUE(RIGHT(O4114,2))&gt;15)),TRUE,FALSE))</f>
        <v/>
      </c>
      <c r="T4114" s="77" t="str">
        <f>IF(O4114="","",IF(OR(VALUE(LEFT(O4114,2))&gt;IF(RIGHT(J4114,1)="M",7,19),AND(OR(LEFT(O4114,2)={"07","19"}),VALUE(RIGHT(O4114,2))&gt;5)),TRUE,FALSE))</f>
        <v/>
      </c>
    </row>
    <row r="4115" spans="12:20" x14ac:dyDescent="0.25">
      <c r="L4115" s="75">
        <f>COUNTIF($B$2:B4115,B4115)</f>
        <v>0</v>
      </c>
      <c r="M4115" s="75">
        <f>COUNTIF($L$2:L4115,4)</f>
        <v>42</v>
      </c>
      <c r="N4115" s="76" t="str">
        <f t="shared" si="324"/>
        <v>0</v>
      </c>
      <c r="O4115" s="76" t="str">
        <f t="shared" si="320"/>
        <v/>
      </c>
      <c r="P4115" s="75" t="str">
        <f t="shared" si="321"/>
        <v/>
      </c>
      <c r="Q4115" s="77" t="str">
        <f t="shared" si="322"/>
        <v/>
      </c>
      <c r="R4115" s="77" t="str">
        <f t="shared" si="323"/>
        <v/>
      </c>
      <c r="S4115" s="77" t="str">
        <f>IF(O4115="","",IF(OR(VALUE(LEFT(O4115,2))&gt;IF(RIGHT(J4115,1)="M",7,19),AND(OR(LEFT(O4115,2)={"07","19"}),VALUE(RIGHT(O4115,2))&gt;15)),TRUE,FALSE))</f>
        <v/>
      </c>
      <c r="T4115" s="77" t="str">
        <f>IF(O4115="","",IF(OR(VALUE(LEFT(O4115,2))&gt;IF(RIGHT(J4115,1)="M",7,19),AND(OR(LEFT(O4115,2)={"07","19"}),VALUE(RIGHT(O4115,2))&gt;5)),TRUE,FALSE))</f>
        <v/>
      </c>
    </row>
    <row r="4116" spans="12:20" x14ac:dyDescent="0.25">
      <c r="L4116" s="75">
        <f>COUNTIF($B$2:B4116,B4116)</f>
        <v>0</v>
      </c>
      <c r="M4116" s="75">
        <f>COUNTIF($L$2:L4116,4)</f>
        <v>42</v>
      </c>
      <c r="N4116" s="76" t="str">
        <f t="shared" si="324"/>
        <v>0</v>
      </c>
      <c r="O4116" s="76" t="str">
        <f t="shared" si="320"/>
        <v/>
      </c>
      <c r="P4116" s="75" t="str">
        <f t="shared" si="321"/>
        <v/>
      </c>
      <c r="Q4116" s="77" t="str">
        <f t="shared" si="322"/>
        <v/>
      </c>
      <c r="R4116" s="77" t="str">
        <f t="shared" si="323"/>
        <v/>
      </c>
      <c r="S4116" s="77" t="str">
        <f>IF(O4116="","",IF(OR(VALUE(LEFT(O4116,2))&gt;IF(RIGHT(J4116,1)="M",7,19),AND(OR(LEFT(O4116,2)={"07","19"}),VALUE(RIGHT(O4116,2))&gt;15)),TRUE,FALSE))</f>
        <v/>
      </c>
      <c r="T4116" s="77" t="str">
        <f>IF(O4116="","",IF(OR(VALUE(LEFT(O4116,2))&gt;IF(RIGHT(J4116,1)="M",7,19),AND(OR(LEFT(O4116,2)={"07","19"}),VALUE(RIGHT(O4116,2))&gt;5)),TRUE,FALSE))</f>
        <v/>
      </c>
    </row>
    <row r="4117" spans="12:20" x14ac:dyDescent="0.25">
      <c r="L4117" s="75">
        <f>COUNTIF($B$2:B4117,B4117)</f>
        <v>0</v>
      </c>
      <c r="M4117" s="75">
        <f>COUNTIF($L$2:L4117,4)</f>
        <v>42</v>
      </c>
      <c r="N4117" s="76" t="str">
        <f t="shared" si="324"/>
        <v>0</v>
      </c>
      <c r="O4117" s="76" t="str">
        <f t="shared" si="320"/>
        <v/>
      </c>
      <c r="P4117" s="75" t="str">
        <f t="shared" si="321"/>
        <v/>
      </c>
      <c r="Q4117" s="77" t="str">
        <f t="shared" si="322"/>
        <v/>
      </c>
      <c r="R4117" s="77" t="str">
        <f t="shared" si="323"/>
        <v/>
      </c>
      <c r="S4117" s="77" t="str">
        <f>IF(O4117="","",IF(OR(VALUE(LEFT(O4117,2))&gt;IF(RIGHT(J4117,1)="M",7,19),AND(OR(LEFT(O4117,2)={"07","19"}),VALUE(RIGHT(O4117,2))&gt;15)),TRUE,FALSE))</f>
        <v/>
      </c>
      <c r="T4117" s="77" t="str">
        <f>IF(O4117="","",IF(OR(VALUE(LEFT(O4117,2))&gt;IF(RIGHT(J4117,1)="M",7,19),AND(OR(LEFT(O4117,2)={"07","19"}),VALUE(RIGHT(O4117,2))&gt;5)),TRUE,FALSE))</f>
        <v/>
      </c>
    </row>
    <row r="4118" spans="12:20" x14ac:dyDescent="0.25">
      <c r="L4118" s="75">
        <f>COUNTIF($B$2:B4118,B4118)</f>
        <v>0</v>
      </c>
      <c r="M4118" s="75">
        <f>COUNTIF($L$2:L4118,4)</f>
        <v>42</v>
      </c>
      <c r="N4118" s="76" t="str">
        <f t="shared" si="324"/>
        <v>0</v>
      </c>
      <c r="O4118" s="76" t="str">
        <f t="shared" si="320"/>
        <v/>
      </c>
      <c r="P4118" s="75" t="str">
        <f t="shared" si="321"/>
        <v/>
      </c>
      <c r="Q4118" s="77" t="str">
        <f t="shared" si="322"/>
        <v/>
      </c>
      <c r="R4118" s="77" t="str">
        <f t="shared" si="323"/>
        <v/>
      </c>
      <c r="S4118" s="77" t="str">
        <f>IF(O4118="","",IF(OR(VALUE(LEFT(O4118,2))&gt;IF(RIGHT(J4118,1)="M",7,19),AND(OR(LEFT(O4118,2)={"07","19"}),VALUE(RIGHT(O4118,2))&gt;15)),TRUE,FALSE))</f>
        <v/>
      </c>
      <c r="T4118" s="77" t="str">
        <f>IF(O4118="","",IF(OR(VALUE(LEFT(O4118,2))&gt;IF(RIGHT(J4118,1)="M",7,19),AND(OR(LEFT(O4118,2)={"07","19"}),VALUE(RIGHT(O4118,2))&gt;5)),TRUE,FALSE))</f>
        <v/>
      </c>
    </row>
    <row r="4119" spans="12:20" x14ac:dyDescent="0.25">
      <c r="L4119" s="75">
        <f>COUNTIF($B$2:B4119,B4119)</f>
        <v>0</v>
      </c>
      <c r="M4119" s="75">
        <f>COUNTIF($L$2:L4119,4)</f>
        <v>42</v>
      </c>
      <c r="N4119" s="76" t="str">
        <f t="shared" si="324"/>
        <v>0</v>
      </c>
      <c r="O4119" s="76" t="str">
        <f t="shared" si="320"/>
        <v/>
      </c>
      <c r="P4119" s="75" t="str">
        <f t="shared" si="321"/>
        <v/>
      </c>
      <c r="Q4119" s="77" t="str">
        <f t="shared" si="322"/>
        <v/>
      </c>
      <c r="R4119" s="77" t="str">
        <f t="shared" si="323"/>
        <v/>
      </c>
      <c r="S4119" s="77" t="str">
        <f>IF(O4119="","",IF(OR(VALUE(LEFT(O4119,2))&gt;IF(RIGHT(J4119,1)="M",7,19),AND(OR(LEFT(O4119,2)={"07","19"}),VALUE(RIGHT(O4119,2))&gt;15)),TRUE,FALSE))</f>
        <v/>
      </c>
      <c r="T4119" s="77" t="str">
        <f>IF(O4119="","",IF(OR(VALUE(LEFT(O4119,2))&gt;IF(RIGHT(J4119,1)="M",7,19),AND(OR(LEFT(O4119,2)={"07","19"}),VALUE(RIGHT(O4119,2))&gt;5)),TRUE,FALSE))</f>
        <v/>
      </c>
    </row>
    <row r="4120" spans="12:20" x14ac:dyDescent="0.25">
      <c r="L4120" s="75">
        <f>COUNTIF($B$2:B4120,B4120)</f>
        <v>0</v>
      </c>
      <c r="M4120" s="75">
        <f>COUNTIF($L$2:L4120,4)</f>
        <v>42</v>
      </c>
      <c r="N4120" s="76" t="str">
        <f t="shared" si="324"/>
        <v>0</v>
      </c>
      <c r="O4120" s="76" t="str">
        <f t="shared" si="320"/>
        <v/>
      </c>
      <c r="P4120" s="75" t="str">
        <f t="shared" si="321"/>
        <v/>
      </c>
      <c r="Q4120" s="77" t="str">
        <f t="shared" si="322"/>
        <v/>
      </c>
      <c r="R4120" s="77" t="str">
        <f t="shared" si="323"/>
        <v/>
      </c>
      <c r="S4120" s="77" t="str">
        <f>IF(O4120="","",IF(OR(VALUE(LEFT(O4120,2))&gt;IF(RIGHT(J4120,1)="M",7,19),AND(OR(LEFT(O4120,2)={"07","19"}),VALUE(RIGHT(O4120,2))&gt;15)),TRUE,FALSE))</f>
        <v/>
      </c>
      <c r="T4120" s="77" t="str">
        <f>IF(O4120="","",IF(OR(VALUE(LEFT(O4120,2))&gt;IF(RIGHT(J4120,1)="M",7,19),AND(OR(LEFT(O4120,2)={"07","19"}),VALUE(RIGHT(O4120,2))&gt;5)),TRUE,FALSE))</f>
        <v/>
      </c>
    </row>
    <row r="4121" spans="12:20" x14ac:dyDescent="0.25">
      <c r="L4121" s="75">
        <f>COUNTIF($B$2:B4121,B4121)</f>
        <v>0</v>
      </c>
      <c r="M4121" s="75">
        <f>COUNTIF($L$2:L4121,4)</f>
        <v>42</v>
      </c>
      <c r="N4121" s="76" t="str">
        <f t="shared" si="324"/>
        <v>0</v>
      </c>
      <c r="O4121" s="76" t="str">
        <f t="shared" si="320"/>
        <v/>
      </c>
      <c r="P4121" s="75" t="str">
        <f t="shared" si="321"/>
        <v/>
      </c>
      <c r="Q4121" s="77" t="str">
        <f t="shared" si="322"/>
        <v/>
      </c>
      <c r="R4121" s="77" t="str">
        <f t="shared" si="323"/>
        <v/>
      </c>
      <c r="S4121" s="77" t="str">
        <f>IF(O4121="","",IF(OR(VALUE(LEFT(O4121,2))&gt;IF(RIGHT(J4121,1)="M",7,19),AND(OR(LEFT(O4121,2)={"07","19"}),VALUE(RIGHT(O4121,2))&gt;15)),TRUE,FALSE))</f>
        <v/>
      </c>
      <c r="T4121" s="77" t="str">
        <f>IF(O4121="","",IF(OR(VALUE(LEFT(O4121,2))&gt;IF(RIGHT(J4121,1)="M",7,19),AND(OR(LEFT(O4121,2)={"07","19"}),VALUE(RIGHT(O4121,2))&gt;5)),TRUE,FALSE))</f>
        <v/>
      </c>
    </row>
    <row r="4122" spans="12:20" x14ac:dyDescent="0.25">
      <c r="L4122" s="75">
        <f>COUNTIF($B$2:B4122,B4122)</f>
        <v>0</v>
      </c>
      <c r="M4122" s="75">
        <f>COUNTIF($L$2:L4122,4)</f>
        <v>42</v>
      </c>
      <c r="N4122" s="76" t="str">
        <f t="shared" si="324"/>
        <v>0</v>
      </c>
      <c r="O4122" s="76" t="str">
        <f t="shared" si="320"/>
        <v/>
      </c>
      <c r="P4122" s="75" t="str">
        <f t="shared" si="321"/>
        <v/>
      </c>
      <c r="Q4122" s="77" t="str">
        <f t="shared" si="322"/>
        <v/>
      </c>
      <c r="R4122" s="77" t="str">
        <f t="shared" si="323"/>
        <v/>
      </c>
      <c r="S4122" s="77" t="str">
        <f>IF(O4122="","",IF(OR(VALUE(LEFT(O4122,2))&gt;IF(RIGHT(J4122,1)="M",7,19),AND(OR(LEFT(O4122,2)={"07","19"}),VALUE(RIGHT(O4122,2))&gt;15)),TRUE,FALSE))</f>
        <v/>
      </c>
      <c r="T4122" s="77" t="str">
        <f>IF(O4122="","",IF(OR(VALUE(LEFT(O4122,2))&gt;IF(RIGHT(J4122,1)="M",7,19),AND(OR(LEFT(O4122,2)={"07","19"}),VALUE(RIGHT(O4122,2))&gt;5)),TRUE,FALSE))</f>
        <v/>
      </c>
    </row>
    <row r="4123" spans="12:20" x14ac:dyDescent="0.25">
      <c r="L4123" s="75">
        <f>COUNTIF($B$2:B4123,B4123)</f>
        <v>0</v>
      </c>
      <c r="M4123" s="75">
        <f>COUNTIF($L$2:L4123,4)</f>
        <v>42</v>
      </c>
      <c r="N4123" s="76" t="str">
        <f t="shared" si="324"/>
        <v>0</v>
      </c>
      <c r="O4123" s="76" t="str">
        <f t="shared" si="320"/>
        <v/>
      </c>
      <c r="P4123" s="75" t="str">
        <f t="shared" si="321"/>
        <v/>
      </c>
      <c r="Q4123" s="77" t="str">
        <f t="shared" si="322"/>
        <v/>
      </c>
      <c r="R4123" s="77" t="str">
        <f t="shared" si="323"/>
        <v/>
      </c>
      <c r="S4123" s="77" t="str">
        <f>IF(O4123="","",IF(OR(VALUE(LEFT(O4123,2))&gt;IF(RIGHT(J4123,1)="M",7,19),AND(OR(LEFT(O4123,2)={"07","19"}),VALUE(RIGHT(O4123,2))&gt;15)),TRUE,FALSE))</f>
        <v/>
      </c>
      <c r="T4123" s="77" t="str">
        <f>IF(O4123="","",IF(OR(VALUE(LEFT(O4123,2))&gt;IF(RIGHT(J4123,1)="M",7,19),AND(OR(LEFT(O4123,2)={"07","19"}),VALUE(RIGHT(O4123,2))&gt;5)),TRUE,FALSE))</f>
        <v/>
      </c>
    </row>
    <row r="4124" spans="12:20" x14ac:dyDescent="0.25">
      <c r="L4124" s="75">
        <f>COUNTIF($B$2:B4124,B4124)</f>
        <v>0</v>
      </c>
      <c r="M4124" s="75">
        <f>COUNTIF($L$2:L4124,4)</f>
        <v>42</v>
      </c>
      <c r="N4124" s="76" t="str">
        <f t="shared" si="324"/>
        <v>0</v>
      </c>
      <c r="O4124" s="76" t="str">
        <f t="shared" si="320"/>
        <v/>
      </c>
      <c r="P4124" s="75" t="str">
        <f t="shared" si="321"/>
        <v/>
      </c>
      <c r="Q4124" s="77" t="str">
        <f t="shared" si="322"/>
        <v/>
      </c>
      <c r="R4124" s="77" t="str">
        <f t="shared" si="323"/>
        <v/>
      </c>
      <c r="S4124" s="77" t="str">
        <f>IF(O4124="","",IF(OR(VALUE(LEFT(O4124,2))&gt;IF(RIGHT(J4124,1)="M",7,19),AND(OR(LEFT(O4124,2)={"07","19"}),VALUE(RIGHT(O4124,2))&gt;15)),TRUE,FALSE))</f>
        <v/>
      </c>
      <c r="T4124" s="77" t="str">
        <f>IF(O4124="","",IF(OR(VALUE(LEFT(O4124,2))&gt;IF(RIGHT(J4124,1)="M",7,19),AND(OR(LEFT(O4124,2)={"07","19"}),VALUE(RIGHT(O4124,2))&gt;5)),TRUE,FALSE))</f>
        <v/>
      </c>
    </row>
    <row r="4125" spans="12:20" x14ac:dyDescent="0.25">
      <c r="L4125" s="75">
        <f>COUNTIF($B$2:B4125,B4125)</f>
        <v>0</v>
      </c>
      <c r="M4125" s="75">
        <f>COUNTIF($L$2:L4125,4)</f>
        <v>42</v>
      </c>
      <c r="N4125" s="76" t="str">
        <f t="shared" si="324"/>
        <v>0</v>
      </c>
      <c r="O4125" s="76" t="str">
        <f t="shared" si="320"/>
        <v/>
      </c>
      <c r="P4125" s="75" t="str">
        <f t="shared" si="321"/>
        <v/>
      </c>
      <c r="Q4125" s="77" t="str">
        <f t="shared" si="322"/>
        <v/>
      </c>
      <c r="R4125" s="77" t="str">
        <f t="shared" si="323"/>
        <v/>
      </c>
      <c r="S4125" s="77" t="str">
        <f>IF(O4125="","",IF(OR(VALUE(LEFT(O4125,2))&gt;IF(RIGHT(J4125,1)="M",7,19),AND(OR(LEFT(O4125,2)={"07","19"}),VALUE(RIGHT(O4125,2))&gt;15)),TRUE,FALSE))</f>
        <v/>
      </c>
      <c r="T4125" s="77" t="str">
        <f>IF(O4125="","",IF(OR(VALUE(LEFT(O4125,2))&gt;IF(RIGHT(J4125,1)="M",7,19),AND(OR(LEFT(O4125,2)={"07","19"}),VALUE(RIGHT(O4125,2))&gt;5)),TRUE,FALSE))</f>
        <v/>
      </c>
    </row>
    <row r="4126" spans="12:20" x14ac:dyDescent="0.25">
      <c r="L4126" s="75">
        <f>COUNTIF($B$2:B4126,B4126)</f>
        <v>0</v>
      </c>
      <c r="M4126" s="75">
        <f>COUNTIF($L$2:L4126,4)</f>
        <v>42</v>
      </c>
      <c r="N4126" s="76" t="str">
        <f t="shared" si="324"/>
        <v>0</v>
      </c>
      <c r="O4126" s="76" t="str">
        <f t="shared" si="320"/>
        <v/>
      </c>
      <c r="P4126" s="75" t="str">
        <f t="shared" si="321"/>
        <v/>
      </c>
      <c r="Q4126" s="77" t="str">
        <f t="shared" si="322"/>
        <v/>
      </c>
      <c r="R4126" s="77" t="str">
        <f t="shared" si="323"/>
        <v/>
      </c>
      <c r="S4126" s="77" t="str">
        <f>IF(O4126="","",IF(OR(VALUE(LEFT(O4126,2))&gt;IF(RIGHT(J4126,1)="M",7,19),AND(OR(LEFT(O4126,2)={"07","19"}),VALUE(RIGHT(O4126,2))&gt;15)),TRUE,FALSE))</f>
        <v/>
      </c>
      <c r="T4126" s="77" t="str">
        <f>IF(O4126="","",IF(OR(VALUE(LEFT(O4126,2))&gt;IF(RIGHT(J4126,1)="M",7,19),AND(OR(LEFT(O4126,2)={"07","19"}),VALUE(RIGHT(O4126,2))&gt;5)),TRUE,FALSE))</f>
        <v/>
      </c>
    </row>
    <row r="4127" spans="12:20" x14ac:dyDescent="0.25">
      <c r="L4127" s="75">
        <f>COUNTIF($B$2:B4127,B4127)</f>
        <v>0</v>
      </c>
      <c r="M4127" s="75">
        <f>COUNTIF($L$2:L4127,4)</f>
        <v>42</v>
      </c>
      <c r="N4127" s="76" t="str">
        <f t="shared" si="324"/>
        <v>0</v>
      </c>
      <c r="O4127" s="76" t="str">
        <f t="shared" si="320"/>
        <v/>
      </c>
      <c r="P4127" s="75" t="str">
        <f t="shared" si="321"/>
        <v/>
      </c>
      <c r="Q4127" s="77" t="str">
        <f t="shared" si="322"/>
        <v/>
      </c>
      <c r="R4127" s="77" t="str">
        <f t="shared" si="323"/>
        <v/>
      </c>
      <c r="S4127" s="77" t="str">
        <f>IF(O4127="","",IF(OR(VALUE(LEFT(O4127,2))&gt;IF(RIGHT(J4127,1)="M",7,19),AND(OR(LEFT(O4127,2)={"07","19"}),VALUE(RIGHT(O4127,2))&gt;15)),TRUE,FALSE))</f>
        <v/>
      </c>
      <c r="T4127" s="77" t="str">
        <f>IF(O4127="","",IF(OR(VALUE(LEFT(O4127,2))&gt;IF(RIGHT(J4127,1)="M",7,19),AND(OR(LEFT(O4127,2)={"07","19"}),VALUE(RIGHT(O4127,2))&gt;5)),TRUE,FALSE))</f>
        <v/>
      </c>
    </row>
    <row r="4128" spans="12:20" x14ac:dyDescent="0.25">
      <c r="L4128" s="75">
        <f>COUNTIF($B$2:B4128,B4128)</f>
        <v>0</v>
      </c>
      <c r="M4128" s="75">
        <f>COUNTIF($L$2:L4128,4)</f>
        <v>42</v>
      </c>
      <c r="N4128" s="76" t="str">
        <f t="shared" si="324"/>
        <v>0</v>
      </c>
      <c r="O4128" s="76" t="str">
        <f t="shared" si="320"/>
        <v/>
      </c>
      <c r="P4128" s="75" t="str">
        <f t="shared" si="321"/>
        <v/>
      </c>
      <c r="Q4128" s="77" t="str">
        <f t="shared" si="322"/>
        <v/>
      </c>
      <c r="R4128" s="77" t="str">
        <f t="shared" si="323"/>
        <v/>
      </c>
      <c r="S4128" s="77" t="str">
        <f>IF(O4128="","",IF(OR(VALUE(LEFT(O4128,2))&gt;IF(RIGHT(J4128,1)="M",7,19),AND(OR(LEFT(O4128,2)={"07","19"}),VALUE(RIGHT(O4128,2))&gt;15)),TRUE,FALSE))</f>
        <v/>
      </c>
      <c r="T4128" s="77" t="str">
        <f>IF(O4128="","",IF(OR(VALUE(LEFT(O4128,2))&gt;IF(RIGHT(J4128,1)="M",7,19),AND(OR(LEFT(O4128,2)={"07","19"}),VALUE(RIGHT(O4128,2))&gt;5)),TRUE,FALSE))</f>
        <v/>
      </c>
    </row>
    <row r="4129" spans="12:20" x14ac:dyDescent="0.25">
      <c r="L4129" s="75">
        <f>COUNTIF($B$2:B4129,B4129)</f>
        <v>0</v>
      </c>
      <c r="M4129" s="75">
        <f>COUNTIF($L$2:L4129,4)</f>
        <v>42</v>
      </c>
      <c r="N4129" s="76" t="str">
        <f t="shared" si="324"/>
        <v>0</v>
      </c>
      <c r="O4129" s="76" t="str">
        <f t="shared" si="320"/>
        <v/>
      </c>
      <c r="P4129" s="75" t="str">
        <f t="shared" si="321"/>
        <v/>
      </c>
      <c r="Q4129" s="77" t="str">
        <f t="shared" si="322"/>
        <v/>
      </c>
      <c r="R4129" s="77" t="str">
        <f t="shared" si="323"/>
        <v/>
      </c>
      <c r="S4129" s="77" t="str">
        <f>IF(O4129="","",IF(OR(VALUE(LEFT(O4129,2))&gt;IF(RIGHT(J4129,1)="M",7,19),AND(OR(LEFT(O4129,2)={"07","19"}),VALUE(RIGHT(O4129,2))&gt;15)),TRUE,FALSE))</f>
        <v/>
      </c>
      <c r="T4129" s="77" t="str">
        <f>IF(O4129="","",IF(OR(VALUE(LEFT(O4129,2))&gt;IF(RIGHT(J4129,1)="M",7,19),AND(OR(LEFT(O4129,2)={"07","19"}),VALUE(RIGHT(O4129,2))&gt;5)),TRUE,FALSE))</f>
        <v/>
      </c>
    </row>
    <row r="4130" spans="12:20" x14ac:dyDescent="0.25">
      <c r="L4130" s="75">
        <f>COUNTIF($B$2:B4130,B4130)</f>
        <v>0</v>
      </c>
      <c r="M4130" s="75">
        <f>COUNTIF($L$2:L4130,4)</f>
        <v>42</v>
      </c>
      <c r="N4130" s="76" t="str">
        <f t="shared" si="324"/>
        <v>0</v>
      </c>
      <c r="O4130" s="76" t="str">
        <f t="shared" si="320"/>
        <v/>
      </c>
      <c r="P4130" s="75" t="str">
        <f t="shared" si="321"/>
        <v/>
      </c>
      <c r="Q4130" s="77" t="str">
        <f t="shared" si="322"/>
        <v/>
      </c>
      <c r="R4130" s="77" t="str">
        <f t="shared" si="323"/>
        <v/>
      </c>
      <c r="S4130" s="77" t="str">
        <f>IF(O4130="","",IF(OR(VALUE(LEFT(O4130,2))&gt;IF(RIGHT(J4130,1)="M",7,19),AND(OR(LEFT(O4130,2)={"07","19"}),VALUE(RIGHT(O4130,2))&gt;15)),TRUE,FALSE))</f>
        <v/>
      </c>
      <c r="T4130" s="77" t="str">
        <f>IF(O4130="","",IF(OR(VALUE(LEFT(O4130,2))&gt;IF(RIGHT(J4130,1)="M",7,19),AND(OR(LEFT(O4130,2)={"07","19"}),VALUE(RIGHT(O4130,2))&gt;5)),TRUE,FALSE))</f>
        <v/>
      </c>
    </row>
    <row r="4131" spans="12:20" x14ac:dyDescent="0.25">
      <c r="L4131" s="75">
        <f>COUNTIF($B$2:B4131,B4131)</f>
        <v>0</v>
      </c>
      <c r="M4131" s="75">
        <f>COUNTIF($L$2:L4131,4)</f>
        <v>42</v>
      </c>
      <c r="N4131" s="76" t="str">
        <f t="shared" si="324"/>
        <v>0</v>
      </c>
      <c r="O4131" s="76" t="str">
        <f t="shared" si="320"/>
        <v/>
      </c>
      <c r="P4131" s="75" t="str">
        <f t="shared" si="321"/>
        <v/>
      </c>
      <c r="Q4131" s="77" t="str">
        <f t="shared" si="322"/>
        <v/>
      </c>
      <c r="R4131" s="77" t="str">
        <f t="shared" si="323"/>
        <v/>
      </c>
      <c r="S4131" s="77" t="str">
        <f>IF(O4131="","",IF(OR(VALUE(LEFT(O4131,2))&gt;IF(RIGHT(J4131,1)="M",7,19),AND(OR(LEFT(O4131,2)={"07","19"}),VALUE(RIGHT(O4131,2))&gt;15)),TRUE,FALSE))</f>
        <v/>
      </c>
      <c r="T4131" s="77" t="str">
        <f>IF(O4131="","",IF(OR(VALUE(LEFT(O4131,2))&gt;IF(RIGHT(J4131,1)="M",7,19),AND(OR(LEFT(O4131,2)={"07","19"}),VALUE(RIGHT(O4131,2))&gt;5)),TRUE,FALSE))</f>
        <v/>
      </c>
    </row>
    <row r="4132" spans="12:20" x14ac:dyDescent="0.25">
      <c r="L4132" s="75">
        <f>COUNTIF($B$2:B4132,B4132)</f>
        <v>0</v>
      </c>
      <c r="M4132" s="75">
        <f>COUNTIF($L$2:L4132,4)</f>
        <v>42</v>
      </c>
      <c r="N4132" s="76" t="str">
        <f t="shared" si="324"/>
        <v>0</v>
      </c>
      <c r="O4132" s="76" t="str">
        <f t="shared" si="320"/>
        <v/>
      </c>
      <c r="P4132" s="75" t="str">
        <f t="shared" si="321"/>
        <v/>
      </c>
      <c r="Q4132" s="77" t="str">
        <f t="shared" si="322"/>
        <v/>
      </c>
      <c r="R4132" s="77" t="str">
        <f t="shared" si="323"/>
        <v/>
      </c>
      <c r="S4132" s="77" t="str">
        <f>IF(O4132="","",IF(OR(VALUE(LEFT(O4132,2))&gt;IF(RIGHT(J4132,1)="M",7,19),AND(OR(LEFT(O4132,2)={"07","19"}),VALUE(RIGHT(O4132,2))&gt;15)),TRUE,FALSE))</f>
        <v/>
      </c>
      <c r="T4132" s="77" t="str">
        <f>IF(O4132="","",IF(OR(VALUE(LEFT(O4132,2))&gt;IF(RIGHT(J4132,1)="M",7,19),AND(OR(LEFT(O4132,2)={"07","19"}),VALUE(RIGHT(O4132,2))&gt;5)),TRUE,FALSE))</f>
        <v/>
      </c>
    </row>
    <row r="4133" spans="12:20" x14ac:dyDescent="0.25">
      <c r="L4133" s="75">
        <f>COUNTIF($B$2:B4133,B4133)</f>
        <v>0</v>
      </c>
      <c r="M4133" s="75">
        <f>COUNTIF($L$2:L4133,4)</f>
        <v>42</v>
      </c>
      <c r="N4133" s="76" t="str">
        <f t="shared" si="324"/>
        <v>0</v>
      </c>
      <c r="O4133" s="76" t="str">
        <f t="shared" si="320"/>
        <v/>
      </c>
      <c r="P4133" s="75" t="str">
        <f t="shared" si="321"/>
        <v/>
      </c>
      <c r="Q4133" s="77" t="str">
        <f t="shared" si="322"/>
        <v/>
      </c>
      <c r="R4133" s="77" t="str">
        <f t="shared" si="323"/>
        <v/>
      </c>
      <c r="S4133" s="77" t="str">
        <f>IF(O4133="","",IF(OR(VALUE(LEFT(O4133,2))&gt;IF(RIGHT(J4133,1)="M",7,19),AND(OR(LEFT(O4133,2)={"07","19"}),VALUE(RIGHT(O4133,2))&gt;15)),TRUE,FALSE))</f>
        <v/>
      </c>
      <c r="T4133" s="77" t="str">
        <f>IF(O4133="","",IF(OR(VALUE(LEFT(O4133,2))&gt;IF(RIGHT(J4133,1)="M",7,19),AND(OR(LEFT(O4133,2)={"07","19"}),VALUE(RIGHT(O4133,2))&gt;5)),TRUE,FALSE))</f>
        <v/>
      </c>
    </row>
    <row r="4134" spans="12:20" x14ac:dyDescent="0.25">
      <c r="L4134" s="75">
        <f>COUNTIF($B$2:B4134,B4134)</f>
        <v>0</v>
      </c>
      <c r="M4134" s="75">
        <f>COUNTIF($L$2:L4134,4)</f>
        <v>42</v>
      </c>
      <c r="N4134" s="76" t="str">
        <f t="shared" si="324"/>
        <v>0</v>
      </c>
      <c r="O4134" s="76" t="str">
        <f t="shared" si="320"/>
        <v/>
      </c>
      <c r="P4134" s="75" t="str">
        <f t="shared" si="321"/>
        <v/>
      </c>
      <c r="Q4134" s="77" t="str">
        <f t="shared" si="322"/>
        <v/>
      </c>
      <c r="R4134" s="77" t="str">
        <f t="shared" si="323"/>
        <v/>
      </c>
      <c r="S4134" s="77" t="str">
        <f>IF(O4134="","",IF(OR(VALUE(LEFT(O4134,2))&gt;IF(RIGHT(J4134,1)="M",7,19),AND(OR(LEFT(O4134,2)={"07","19"}),VALUE(RIGHT(O4134,2))&gt;15)),TRUE,FALSE))</f>
        <v/>
      </c>
      <c r="T4134" s="77" t="str">
        <f>IF(O4134="","",IF(OR(VALUE(LEFT(O4134,2))&gt;IF(RIGHT(J4134,1)="M",7,19),AND(OR(LEFT(O4134,2)={"07","19"}),VALUE(RIGHT(O4134,2))&gt;5)),TRUE,FALSE))</f>
        <v/>
      </c>
    </row>
    <row r="4135" spans="12:20" x14ac:dyDescent="0.25">
      <c r="L4135" s="75">
        <f>COUNTIF($B$2:B4135,B4135)</f>
        <v>0</v>
      </c>
      <c r="M4135" s="75">
        <f>COUNTIF($L$2:L4135,4)</f>
        <v>42</v>
      </c>
      <c r="N4135" s="76" t="str">
        <f t="shared" si="324"/>
        <v>0</v>
      </c>
      <c r="O4135" s="76" t="str">
        <f t="shared" si="320"/>
        <v/>
      </c>
      <c r="P4135" s="75" t="str">
        <f t="shared" si="321"/>
        <v/>
      </c>
      <c r="Q4135" s="77" t="str">
        <f t="shared" si="322"/>
        <v/>
      </c>
      <c r="R4135" s="77" t="str">
        <f t="shared" si="323"/>
        <v/>
      </c>
      <c r="S4135" s="77" t="str">
        <f>IF(O4135="","",IF(OR(VALUE(LEFT(O4135,2))&gt;IF(RIGHT(J4135,1)="M",7,19),AND(OR(LEFT(O4135,2)={"07","19"}),VALUE(RIGHT(O4135,2))&gt;15)),TRUE,FALSE))</f>
        <v/>
      </c>
      <c r="T4135" s="77" t="str">
        <f>IF(O4135="","",IF(OR(VALUE(LEFT(O4135,2))&gt;IF(RIGHT(J4135,1)="M",7,19),AND(OR(LEFT(O4135,2)={"07","19"}),VALUE(RIGHT(O4135,2))&gt;5)),TRUE,FALSE))</f>
        <v/>
      </c>
    </row>
    <row r="4136" spans="12:20" x14ac:dyDescent="0.25">
      <c r="L4136" s="75">
        <f>COUNTIF($B$2:B4136,B4136)</f>
        <v>0</v>
      </c>
      <c r="M4136" s="75">
        <f>COUNTIF($L$2:L4136,4)</f>
        <v>42</v>
      </c>
      <c r="N4136" s="76" t="str">
        <f t="shared" si="324"/>
        <v>0</v>
      </c>
      <c r="O4136" s="76" t="str">
        <f t="shared" si="320"/>
        <v/>
      </c>
      <c r="P4136" s="75" t="str">
        <f t="shared" si="321"/>
        <v/>
      </c>
      <c r="Q4136" s="77" t="str">
        <f t="shared" si="322"/>
        <v/>
      </c>
      <c r="R4136" s="77" t="str">
        <f t="shared" si="323"/>
        <v/>
      </c>
      <c r="S4136" s="77" t="str">
        <f>IF(O4136="","",IF(OR(VALUE(LEFT(O4136,2))&gt;IF(RIGHT(J4136,1)="M",7,19),AND(OR(LEFT(O4136,2)={"07","19"}),VALUE(RIGHT(O4136,2))&gt;15)),TRUE,FALSE))</f>
        <v/>
      </c>
      <c r="T4136" s="77" t="str">
        <f>IF(O4136="","",IF(OR(VALUE(LEFT(O4136,2))&gt;IF(RIGHT(J4136,1)="M",7,19),AND(OR(LEFT(O4136,2)={"07","19"}),VALUE(RIGHT(O4136,2))&gt;5)),TRUE,FALSE))</f>
        <v/>
      </c>
    </row>
    <row r="4137" spans="12:20" x14ac:dyDescent="0.25">
      <c r="L4137" s="75">
        <f>COUNTIF($B$2:B4137,B4137)</f>
        <v>0</v>
      </c>
      <c r="M4137" s="75">
        <f>COUNTIF($L$2:L4137,4)</f>
        <v>42</v>
      </c>
      <c r="N4137" s="76" t="str">
        <f t="shared" si="324"/>
        <v>0</v>
      </c>
      <c r="O4137" s="76" t="str">
        <f t="shared" si="320"/>
        <v/>
      </c>
      <c r="P4137" s="75" t="str">
        <f t="shared" si="321"/>
        <v/>
      </c>
      <c r="Q4137" s="77" t="str">
        <f t="shared" si="322"/>
        <v/>
      </c>
      <c r="R4137" s="77" t="str">
        <f t="shared" si="323"/>
        <v/>
      </c>
      <c r="S4137" s="77" t="str">
        <f>IF(O4137="","",IF(OR(VALUE(LEFT(O4137,2))&gt;IF(RIGHT(J4137,1)="M",7,19),AND(OR(LEFT(O4137,2)={"07","19"}),VALUE(RIGHT(O4137,2))&gt;15)),TRUE,FALSE))</f>
        <v/>
      </c>
      <c r="T4137" s="77" t="str">
        <f>IF(O4137="","",IF(OR(VALUE(LEFT(O4137,2))&gt;IF(RIGHT(J4137,1)="M",7,19),AND(OR(LEFT(O4137,2)={"07","19"}),VALUE(RIGHT(O4137,2))&gt;5)),TRUE,FALSE))</f>
        <v/>
      </c>
    </row>
    <row r="4138" spans="12:20" x14ac:dyDescent="0.25">
      <c r="L4138" s="75">
        <f>COUNTIF($B$2:B4138,B4138)</f>
        <v>0</v>
      </c>
      <c r="M4138" s="75">
        <f>COUNTIF($L$2:L4138,4)</f>
        <v>42</v>
      </c>
      <c r="N4138" s="76" t="str">
        <f t="shared" si="324"/>
        <v>0</v>
      </c>
      <c r="O4138" s="76" t="str">
        <f t="shared" si="320"/>
        <v/>
      </c>
      <c r="P4138" s="75" t="str">
        <f t="shared" si="321"/>
        <v/>
      </c>
      <c r="Q4138" s="77" t="str">
        <f t="shared" si="322"/>
        <v/>
      </c>
      <c r="R4138" s="77" t="str">
        <f t="shared" si="323"/>
        <v/>
      </c>
      <c r="S4138" s="77" t="str">
        <f>IF(O4138="","",IF(OR(VALUE(LEFT(O4138,2))&gt;IF(RIGHT(J4138,1)="M",7,19),AND(OR(LEFT(O4138,2)={"07","19"}),VALUE(RIGHT(O4138,2))&gt;15)),TRUE,FALSE))</f>
        <v/>
      </c>
      <c r="T4138" s="77" t="str">
        <f>IF(O4138="","",IF(OR(VALUE(LEFT(O4138,2))&gt;IF(RIGHT(J4138,1)="M",7,19),AND(OR(LEFT(O4138,2)={"07","19"}),VALUE(RIGHT(O4138,2))&gt;5)),TRUE,FALSE))</f>
        <v/>
      </c>
    </row>
    <row r="4139" spans="12:20" x14ac:dyDescent="0.25">
      <c r="L4139" s="75">
        <f>COUNTIF($B$2:B4139,B4139)</f>
        <v>0</v>
      </c>
      <c r="M4139" s="75">
        <f>COUNTIF($L$2:L4139,4)</f>
        <v>42</v>
      </c>
      <c r="N4139" s="76" t="str">
        <f t="shared" si="324"/>
        <v>0</v>
      </c>
      <c r="O4139" s="76" t="str">
        <f t="shared" si="320"/>
        <v/>
      </c>
      <c r="P4139" s="75" t="str">
        <f t="shared" si="321"/>
        <v/>
      </c>
      <c r="Q4139" s="77" t="str">
        <f t="shared" si="322"/>
        <v/>
      </c>
      <c r="R4139" s="77" t="str">
        <f t="shared" si="323"/>
        <v/>
      </c>
      <c r="S4139" s="77" t="str">
        <f>IF(O4139="","",IF(OR(VALUE(LEFT(O4139,2))&gt;IF(RIGHT(J4139,1)="M",7,19),AND(OR(LEFT(O4139,2)={"07","19"}),VALUE(RIGHT(O4139,2))&gt;15)),TRUE,FALSE))</f>
        <v/>
      </c>
      <c r="T4139" s="77" t="str">
        <f>IF(O4139="","",IF(OR(VALUE(LEFT(O4139,2))&gt;IF(RIGHT(J4139,1)="M",7,19),AND(OR(LEFT(O4139,2)={"07","19"}),VALUE(RIGHT(O4139,2))&gt;5)),TRUE,FALSE))</f>
        <v/>
      </c>
    </row>
    <row r="4140" spans="12:20" x14ac:dyDescent="0.25">
      <c r="L4140" s="75">
        <f>COUNTIF($B$2:B4140,B4140)</f>
        <v>0</v>
      </c>
      <c r="M4140" s="75">
        <f>COUNTIF($L$2:L4140,4)</f>
        <v>42</v>
      </c>
      <c r="N4140" s="76" t="str">
        <f t="shared" si="324"/>
        <v>0</v>
      </c>
      <c r="O4140" s="76" t="str">
        <f t="shared" si="320"/>
        <v/>
      </c>
      <c r="P4140" s="75" t="str">
        <f t="shared" si="321"/>
        <v/>
      </c>
      <c r="Q4140" s="77" t="str">
        <f t="shared" si="322"/>
        <v/>
      </c>
      <c r="R4140" s="77" t="str">
        <f t="shared" si="323"/>
        <v/>
      </c>
      <c r="S4140" s="77" t="str">
        <f>IF(O4140="","",IF(OR(VALUE(LEFT(O4140,2))&gt;IF(RIGHT(J4140,1)="M",7,19),AND(OR(LEFT(O4140,2)={"07","19"}),VALUE(RIGHT(O4140,2))&gt;15)),TRUE,FALSE))</f>
        <v/>
      </c>
      <c r="T4140" s="77" t="str">
        <f>IF(O4140="","",IF(OR(VALUE(LEFT(O4140,2))&gt;IF(RIGHT(J4140,1)="M",7,19),AND(OR(LEFT(O4140,2)={"07","19"}),VALUE(RIGHT(O4140,2))&gt;5)),TRUE,FALSE))</f>
        <v/>
      </c>
    </row>
    <row r="4141" spans="12:20" x14ac:dyDescent="0.25">
      <c r="L4141" s="75">
        <f>COUNTIF($B$2:B4141,B4141)</f>
        <v>0</v>
      </c>
      <c r="M4141" s="75">
        <f>COUNTIF($L$2:L4141,4)</f>
        <v>42</v>
      </c>
      <c r="N4141" s="76" t="str">
        <f t="shared" si="324"/>
        <v>0</v>
      </c>
      <c r="O4141" s="76" t="str">
        <f t="shared" si="320"/>
        <v/>
      </c>
      <c r="P4141" s="75" t="str">
        <f t="shared" si="321"/>
        <v/>
      </c>
      <c r="Q4141" s="77" t="str">
        <f t="shared" si="322"/>
        <v/>
      </c>
      <c r="R4141" s="77" t="str">
        <f t="shared" si="323"/>
        <v/>
      </c>
      <c r="S4141" s="77" t="str">
        <f>IF(O4141="","",IF(OR(VALUE(LEFT(O4141,2))&gt;IF(RIGHT(J4141,1)="M",7,19),AND(OR(LEFT(O4141,2)={"07","19"}),VALUE(RIGHT(O4141,2))&gt;15)),TRUE,FALSE))</f>
        <v/>
      </c>
      <c r="T4141" s="77" t="str">
        <f>IF(O4141="","",IF(OR(VALUE(LEFT(O4141,2))&gt;IF(RIGHT(J4141,1)="M",7,19),AND(OR(LEFT(O4141,2)={"07","19"}),VALUE(RIGHT(O4141,2))&gt;5)),TRUE,FALSE))</f>
        <v/>
      </c>
    </row>
    <row r="4142" spans="12:20" x14ac:dyDescent="0.25">
      <c r="L4142" s="75">
        <f>COUNTIF($B$2:B4142,B4142)</f>
        <v>0</v>
      </c>
      <c r="M4142" s="75">
        <f>COUNTIF($L$2:L4142,4)</f>
        <v>42</v>
      </c>
      <c r="N4142" s="76" t="str">
        <f t="shared" si="324"/>
        <v>0</v>
      </c>
      <c r="O4142" s="76" t="str">
        <f t="shared" si="320"/>
        <v/>
      </c>
      <c r="P4142" s="75" t="str">
        <f t="shared" si="321"/>
        <v/>
      </c>
      <c r="Q4142" s="77" t="str">
        <f t="shared" si="322"/>
        <v/>
      </c>
      <c r="R4142" s="77" t="str">
        <f t="shared" si="323"/>
        <v/>
      </c>
      <c r="S4142" s="77" t="str">
        <f>IF(O4142="","",IF(OR(VALUE(LEFT(O4142,2))&gt;IF(RIGHT(J4142,1)="M",7,19),AND(OR(LEFT(O4142,2)={"07","19"}),VALUE(RIGHT(O4142,2))&gt;15)),TRUE,FALSE))</f>
        <v/>
      </c>
      <c r="T4142" s="77" t="str">
        <f>IF(O4142="","",IF(OR(VALUE(LEFT(O4142,2))&gt;IF(RIGHT(J4142,1)="M",7,19),AND(OR(LEFT(O4142,2)={"07","19"}),VALUE(RIGHT(O4142,2))&gt;5)),TRUE,FALSE))</f>
        <v/>
      </c>
    </row>
    <row r="4143" spans="12:20" x14ac:dyDescent="0.25">
      <c r="L4143" s="75">
        <f>COUNTIF($B$2:B4143,B4143)</f>
        <v>0</v>
      </c>
      <c r="M4143" s="75">
        <f>COUNTIF($L$2:L4143,4)</f>
        <v>42</v>
      </c>
      <c r="N4143" s="76" t="str">
        <f t="shared" si="324"/>
        <v>0</v>
      </c>
      <c r="O4143" s="76" t="str">
        <f t="shared" si="320"/>
        <v/>
      </c>
      <c r="P4143" s="75" t="str">
        <f t="shared" si="321"/>
        <v/>
      </c>
      <c r="Q4143" s="77" t="str">
        <f t="shared" si="322"/>
        <v/>
      </c>
      <c r="R4143" s="77" t="str">
        <f t="shared" si="323"/>
        <v/>
      </c>
      <c r="S4143" s="77" t="str">
        <f>IF(O4143="","",IF(OR(VALUE(LEFT(O4143,2))&gt;IF(RIGHT(J4143,1)="M",7,19),AND(OR(LEFT(O4143,2)={"07","19"}),VALUE(RIGHT(O4143,2))&gt;15)),TRUE,FALSE))</f>
        <v/>
      </c>
      <c r="T4143" s="77" t="str">
        <f>IF(O4143="","",IF(OR(VALUE(LEFT(O4143,2))&gt;IF(RIGHT(J4143,1)="M",7,19),AND(OR(LEFT(O4143,2)={"07","19"}),VALUE(RIGHT(O4143,2))&gt;5)),TRUE,FALSE))</f>
        <v/>
      </c>
    </row>
    <row r="4144" spans="12:20" x14ac:dyDescent="0.25">
      <c r="L4144" s="75">
        <f>COUNTIF($B$2:B4144,B4144)</f>
        <v>0</v>
      </c>
      <c r="M4144" s="75">
        <f>COUNTIF($L$2:L4144,4)</f>
        <v>42</v>
      </c>
      <c r="N4144" s="76" t="str">
        <f t="shared" si="324"/>
        <v>0</v>
      </c>
      <c r="O4144" s="76" t="str">
        <f t="shared" si="320"/>
        <v/>
      </c>
      <c r="P4144" s="75" t="str">
        <f t="shared" si="321"/>
        <v/>
      </c>
      <c r="Q4144" s="77" t="str">
        <f t="shared" si="322"/>
        <v/>
      </c>
      <c r="R4144" s="77" t="str">
        <f t="shared" si="323"/>
        <v/>
      </c>
      <c r="S4144" s="77" t="str">
        <f>IF(O4144="","",IF(OR(VALUE(LEFT(O4144,2))&gt;IF(RIGHT(J4144,1)="M",7,19),AND(OR(LEFT(O4144,2)={"07","19"}),VALUE(RIGHT(O4144,2))&gt;15)),TRUE,FALSE))</f>
        <v/>
      </c>
      <c r="T4144" s="77" t="str">
        <f>IF(O4144="","",IF(OR(VALUE(LEFT(O4144,2))&gt;IF(RIGHT(J4144,1)="M",7,19),AND(OR(LEFT(O4144,2)={"07","19"}),VALUE(RIGHT(O4144,2))&gt;5)),TRUE,FALSE))</f>
        <v/>
      </c>
    </row>
    <row r="4145" spans="12:20" x14ac:dyDescent="0.25">
      <c r="L4145" s="75">
        <f>COUNTIF($B$2:B4145,B4145)</f>
        <v>0</v>
      </c>
      <c r="M4145" s="75">
        <f>COUNTIF($L$2:L4145,4)</f>
        <v>42</v>
      </c>
      <c r="N4145" s="76" t="str">
        <f t="shared" si="324"/>
        <v>0</v>
      </c>
      <c r="O4145" s="76" t="str">
        <f t="shared" si="320"/>
        <v/>
      </c>
      <c r="P4145" s="75" t="str">
        <f t="shared" si="321"/>
        <v/>
      </c>
      <c r="Q4145" s="77" t="str">
        <f t="shared" si="322"/>
        <v/>
      </c>
      <c r="R4145" s="77" t="str">
        <f t="shared" si="323"/>
        <v/>
      </c>
      <c r="S4145" s="77" t="str">
        <f>IF(O4145="","",IF(OR(VALUE(LEFT(O4145,2))&gt;IF(RIGHT(J4145,1)="M",7,19),AND(OR(LEFT(O4145,2)={"07","19"}),VALUE(RIGHT(O4145,2))&gt;15)),TRUE,FALSE))</f>
        <v/>
      </c>
      <c r="T4145" s="77" t="str">
        <f>IF(O4145="","",IF(OR(VALUE(LEFT(O4145,2))&gt;IF(RIGHT(J4145,1)="M",7,19),AND(OR(LEFT(O4145,2)={"07","19"}),VALUE(RIGHT(O4145,2))&gt;5)),TRUE,FALSE))</f>
        <v/>
      </c>
    </row>
    <row r="4146" spans="12:20" x14ac:dyDescent="0.25">
      <c r="L4146" s="75">
        <f>COUNTIF($B$2:B4146,B4146)</f>
        <v>0</v>
      </c>
      <c r="M4146" s="75">
        <f>COUNTIF($L$2:L4146,4)</f>
        <v>42</v>
      </c>
      <c r="N4146" s="76" t="str">
        <f t="shared" si="324"/>
        <v>0</v>
      </c>
      <c r="O4146" s="76" t="str">
        <f t="shared" si="320"/>
        <v/>
      </c>
      <c r="P4146" s="75" t="str">
        <f t="shared" si="321"/>
        <v/>
      </c>
      <c r="Q4146" s="77" t="str">
        <f t="shared" si="322"/>
        <v/>
      </c>
      <c r="R4146" s="77" t="str">
        <f t="shared" si="323"/>
        <v/>
      </c>
      <c r="S4146" s="77" t="str">
        <f>IF(O4146="","",IF(OR(VALUE(LEFT(O4146,2))&gt;IF(RIGHT(J4146,1)="M",7,19),AND(OR(LEFT(O4146,2)={"07","19"}),VALUE(RIGHT(O4146,2))&gt;15)),TRUE,FALSE))</f>
        <v/>
      </c>
      <c r="T4146" s="77" t="str">
        <f>IF(O4146="","",IF(OR(VALUE(LEFT(O4146,2))&gt;IF(RIGHT(J4146,1)="M",7,19),AND(OR(LEFT(O4146,2)={"07","19"}),VALUE(RIGHT(O4146,2))&gt;5)),TRUE,FALSE))</f>
        <v/>
      </c>
    </row>
    <row r="4147" spans="12:20" x14ac:dyDescent="0.25">
      <c r="L4147" s="75">
        <f>COUNTIF($B$2:B4147,B4147)</f>
        <v>0</v>
      </c>
      <c r="M4147" s="75">
        <f>COUNTIF($L$2:L4147,4)</f>
        <v>42</v>
      </c>
      <c r="N4147" s="76" t="str">
        <f t="shared" si="324"/>
        <v>0</v>
      </c>
      <c r="O4147" s="76" t="str">
        <f t="shared" si="320"/>
        <v/>
      </c>
      <c r="P4147" s="75" t="str">
        <f t="shared" si="321"/>
        <v/>
      </c>
      <c r="Q4147" s="77" t="str">
        <f t="shared" si="322"/>
        <v/>
      </c>
      <c r="R4147" s="77" t="str">
        <f t="shared" si="323"/>
        <v/>
      </c>
      <c r="S4147" s="77" t="str">
        <f>IF(O4147="","",IF(OR(VALUE(LEFT(O4147,2))&gt;IF(RIGHT(J4147,1)="M",7,19),AND(OR(LEFT(O4147,2)={"07","19"}),VALUE(RIGHT(O4147,2))&gt;15)),TRUE,FALSE))</f>
        <v/>
      </c>
      <c r="T4147" s="77" t="str">
        <f>IF(O4147="","",IF(OR(VALUE(LEFT(O4147,2))&gt;IF(RIGHT(J4147,1)="M",7,19),AND(OR(LEFT(O4147,2)={"07","19"}),VALUE(RIGHT(O4147,2))&gt;5)),TRUE,FALSE))</f>
        <v/>
      </c>
    </row>
    <row r="4148" spans="12:20" x14ac:dyDescent="0.25">
      <c r="L4148" s="75">
        <f>COUNTIF($B$2:B4148,B4148)</f>
        <v>0</v>
      </c>
      <c r="M4148" s="75">
        <f>COUNTIF($L$2:L4148,4)</f>
        <v>42</v>
      </c>
      <c r="N4148" s="76" t="str">
        <f t="shared" si="324"/>
        <v>0</v>
      </c>
      <c r="O4148" s="76" t="str">
        <f t="shared" si="320"/>
        <v/>
      </c>
      <c r="P4148" s="75" t="str">
        <f t="shared" si="321"/>
        <v/>
      </c>
      <c r="Q4148" s="77" t="str">
        <f t="shared" si="322"/>
        <v/>
      </c>
      <c r="R4148" s="77" t="str">
        <f t="shared" si="323"/>
        <v/>
      </c>
      <c r="S4148" s="77" t="str">
        <f>IF(O4148="","",IF(OR(VALUE(LEFT(O4148,2))&gt;IF(RIGHT(J4148,1)="M",7,19),AND(OR(LEFT(O4148,2)={"07","19"}),VALUE(RIGHT(O4148,2))&gt;15)),TRUE,FALSE))</f>
        <v/>
      </c>
      <c r="T4148" s="77" t="str">
        <f>IF(O4148="","",IF(OR(VALUE(LEFT(O4148,2))&gt;IF(RIGHT(J4148,1)="M",7,19),AND(OR(LEFT(O4148,2)={"07","19"}),VALUE(RIGHT(O4148,2))&gt;5)),TRUE,FALSE))</f>
        <v/>
      </c>
    </row>
    <row r="4149" spans="12:20" x14ac:dyDescent="0.25">
      <c r="L4149" s="75">
        <f>COUNTIF($B$2:B4149,B4149)</f>
        <v>0</v>
      </c>
      <c r="M4149" s="75">
        <f>COUNTIF($L$2:L4149,4)</f>
        <v>42</v>
      </c>
      <c r="N4149" s="76" t="str">
        <f t="shared" si="324"/>
        <v>0</v>
      </c>
      <c r="O4149" s="76" t="str">
        <f t="shared" si="320"/>
        <v/>
      </c>
      <c r="P4149" s="75" t="str">
        <f t="shared" si="321"/>
        <v/>
      </c>
      <c r="Q4149" s="77" t="str">
        <f t="shared" si="322"/>
        <v/>
      </c>
      <c r="R4149" s="77" t="str">
        <f t="shared" si="323"/>
        <v/>
      </c>
      <c r="S4149" s="77" t="str">
        <f>IF(O4149="","",IF(OR(VALUE(LEFT(O4149,2))&gt;IF(RIGHT(J4149,1)="M",7,19),AND(OR(LEFT(O4149,2)={"07","19"}),VALUE(RIGHT(O4149,2))&gt;15)),TRUE,FALSE))</f>
        <v/>
      </c>
      <c r="T4149" s="77" t="str">
        <f>IF(O4149="","",IF(OR(VALUE(LEFT(O4149,2))&gt;IF(RIGHT(J4149,1)="M",7,19),AND(OR(LEFT(O4149,2)={"07","19"}),VALUE(RIGHT(O4149,2))&gt;5)),TRUE,FALSE))</f>
        <v/>
      </c>
    </row>
    <row r="4150" spans="12:20" x14ac:dyDescent="0.25">
      <c r="L4150" s="75">
        <f>COUNTIF($B$2:B4150,B4150)</f>
        <v>0</v>
      </c>
      <c r="M4150" s="75">
        <f>COUNTIF($L$2:L4150,4)</f>
        <v>42</v>
      </c>
      <c r="N4150" s="76" t="str">
        <f t="shared" si="324"/>
        <v>0</v>
      </c>
      <c r="O4150" s="76" t="str">
        <f t="shared" si="320"/>
        <v/>
      </c>
      <c r="P4150" s="75" t="str">
        <f t="shared" si="321"/>
        <v/>
      </c>
      <c r="Q4150" s="77" t="str">
        <f t="shared" si="322"/>
        <v/>
      </c>
      <c r="R4150" s="77" t="str">
        <f t="shared" si="323"/>
        <v/>
      </c>
      <c r="S4150" s="77" t="str">
        <f>IF(O4150="","",IF(OR(VALUE(LEFT(O4150,2))&gt;IF(RIGHT(J4150,1)="M",7,19),AND(OR(LEFT(O4150,2)={"07","19"}),VALUE(RIGHT(O4150,2))&gt;15)),TRUE,FALSE))</f>
        <v/>
      </c>
      <c r="T4150" s="77" t="str">
        <f>IF(O4150="","",IF(OR(VALUE(LEFT(O4150,2))&gt;IF(RIGHT(J4150,1)="M",7,19),AND(OR(LEFT(O4150,2)={"07","19"}),VALUE(RIGHT(O4150,2))&gt;5)),TRUE,FALSE))</f>
        <v/>
      </c>
    </row>
    <row r="4151" spans="12:20" x14ac:dyDescent="0.25">
      <c r="L4151" s="75">
        <f>COUNTIF($B$2:B4151,B4151)</f>
        <v>0</v>
      </c>
      <c r="M4151" s="75">
        <f>COUNTIF($L$2:L4151,4)</f>
        <v>42</v>
      </c>
      <c r="N4151" s="76" t="str">
        <f t="shared" si="324"/>
        <v>0</v>
      </c>
      <c r="O4151" s="76" t="str">
        <f t="shared" si="320"/>
        <v/>
      </c>
      <c r="P4151" s="75" t="str">
        <f t="shared" si="321"/>
        <v/>
      </c>
      <c r="Q4151" s="77" t="str">
        <f t="shared" si="322"/>
        <v/>
      </c>
      <c r="R4151" s="77" t="str">
        <f t="shared" si="323"/>
        <v/>
      </c>
      <c r="S4151" s="77" t="str">
        <f>IF(O4151="","",IF(OR(VALUE(LEFT(O4151,2))&gt;IF(RIGHT(J4151,1)="M",7,19),AND(OR(LEFT(O4151,2)={"07","19"}),VALUE(RIGHT(O4151,2))&gt;15)),TRUE,FALSE))</f>
        <v/>
      </c>
      <c r="T4151" s="77" t="str">
        <f>IF(O4151="","",IF(OR(VALUE(LEFT(O4151,2))&gt;IF(RIGHT(J4151,1)="M",7,19),AND(OR(LEFT(O4151,2)={"07","19"}),VALUE(RIGHT(O4151,2))&gt;5)),TRUE,FALSE))</f>
        <v/>
      </c>
    </row>
    <row r="4152" spans="12:20" x14ac:dyDescent="0.25">
      <c r="L4152" s="75">
        <f>COUNTIF($B$2:B4152,B4152)</f>
        <v>0</v>
      </c>
      <c r="M4152" s="75">
        <f>COUNTIF($L$2:L4152,4)</f>
        <v>42</v>
      </c>
      <c r="N4152" s="76" t="str">
        <f t="shared" si="324"/>
        <v>0</v>
      </c>
      <c r="O4152" s="76" t="str">
        <f t="shared" si="320"/>
        <v/>
      </c>
      <c r="P4152" s="75" t="str">
        <f t="shared" si="321"/>
        <v/>
      </c>
      <c r="Q4152" s="77" t="str">
        <f t="shared" si="322"/>
        <v/>
      </c>
      <c r="R4152" s="77" t="str">
        <f t="shared" si="323"/>
        <v/>
      </c>
      <c r="S4152" s="77" t="str">
        <f>IF(O4152="","",IF(OR(VALUE(LEFT(O4152,2))&gt;IF(RIGHT(J4152,1)="M",7,19),AND(OR(LEFT(O4152,2)={"07","19"}),VALUE(RIGHT(O4152,2))&gt;15)),TRUE,FALSE))</f>
        <v/>
      </c>
      <c r="T4152" s="77" t="str">
        <f>IF(O4152="","",IF(OR(VALUE(LEFT(O4152,2))&gt;IF(RIGHT(J4152,1)="M",7,19),AND(OR(LEFT(O4152,2)={"07","19"}),VALUE(RIGHT(O4152,2))&gt;5)),TRUE,FALSE))</f>
        <v/>
      </c>
    </row>
    <row r="4153" spans="12:20" x14ac:dyDescent="0.25">
      <c r="L4153" s="75">
        <f>COUNTIF($B$2:B4153,B4153)</f>
        <v>0</v>
      </c>
      <c r="M4153" s="75">
        <f>COUNTIF($L$2:L4153,4)</f>
        <v>42</v>
      </c>
      <c r="N4153" s="76" t="str">
        <f t="shared" si="324"/>
        <v>0</v>
      </c>
      <c r="O4153" s="76" t="str">
        <f t="shared" si="320"/>
        <v/>
      </c>
      <c r="P4153" s="75" t="str">
        <f t="shared" si="321"/>
        <v/>
      </c>
      <c r="Q4153" s="77" t="str">
        <f t="shared" si="322"/>
        <v/>
      </c>
      <c r="R4153" s="77" t="str">
        <f t="shared" si="323"/>
        <v/>
      </c>
      <c r="S4153" s="77" t="str">
        <f>IF(O4153="","",IF(OR(VALUE(LEFT(O4153,2))&gt;IF(RIGHT(J4153,1)="M",7,19),AND(OR(LEFT(O4153,2)={"07","19"}),VALUE(RIGHT(O4153,2))&gt;15)),TRUE,FALSE))</f>
        <v/>
      </c>
      <c r="T4153" s="77" t="str">
        <f>IF(O4153="","",IF(OR(VALUE(LEFT(O4153,2))&gt;IF(RIGHT(J4153,1)="M",7,19),AND(OR(LEFT(O4153,2)={"07","19"}),VALUE(RIGHT(O4153,2))&gt;5)),TRUE,FALSE))</f>
        <v/>
      </c>
    </row>
    <row r="4154" spans="12:20" x14ac:dyDescent="0.25">
      <c r="L4154" s="75">
        <f>COUNTIF($B$2:B4154,B4154)</f>
        <v>0</v>
      </c>
      <c r="M4154" s="75">
        <f>COUNTIF($L$2:L4154,4)</f>
        <v>42</v>
      </c>
      <c r="N4154" s="76" t="str">
        <f t="shared" si="324"/>
        <v>0</v>
      </c>
      <c r="O4154" s="76" t="str">
        <f t="shared" si="320"/>
        <v/>
      </c>
      <c r="P4154" s="75" t="str">
        <f t="shared" si="321"/>
        <v/>
      </c>
      <c r="Q4154" s="77" t="str">
        <f t="shared" si="322"/>
        <v/>
      </c>
      <c r="R4154" s="77" t="str">
        <f t="shared" si="323"/>
        <v/>
      </c>
      <c r="S4154" s="77" t="str">
        <f>IF(O4154="","",IF(OR(VALUE(LEFT(O4154,2))&gt;IF(RIGHT(J4154,1)="M",7,19),AND(OR(LEFT(O4154,2)={"07","19"}),VALUE(RIGHT(O4154,2))&gt;15)),TRUE,FALSE))</f>
        <v/>
      </c>
      <c r="T4154" s="77" t="str">
        <f>IF(O4154="","",IF(OR(VALUE(LEFT(O4154,2))&gt;IF(RIGHT(J4154,1)="M",7,19),AND(OR(LEFT(O4154,2)={"07","19"}),VALUE(RIGHT(O4154,2))&gt;5)),TRUE,FALSE))</f>
        <v/>
      </c>
    </row>
    <row r="4155" spans="12:20" x14ac:dyDescent="0.25">
      <c r="L4155" s="75">
        <f>COUNTIF($B$2:B4155,B4155)</f>
        <v>0</v>
      </c>
      <c r="M4155" s="75">
        <f>COUNTIF($L$2:L4155,4)</f>
        <v>42</v>
      </c>
      <c r="N4155" s="76" t="str">
        <f t="shared" si="324"/>
        <v>0</v>
      </c>
      <c r="O4155" s="76" t="str">
        <f t="shared" si="320"/>
        <v/>
      </c>
      <c r="P4155" s="75" t="str">
        <f t="shared" si="321"/>
        <v/>
      </c>
      <c r="Q4155" s="77" t="str">
        <f t="shared" si="322"/>
        <v/>
      </c>
      <c r="R4155" s="77" t="str">
        <f t="shared" si="323"/>
        <v/>
      </c>
      <c r="S4155" s="77" t="str">
        <f>IF(O4155="","",IF(OR(VALUE(LEFT(O4155,2))&gt;IF(RIGHT(J4155,1)="M",7,19),AND(OR(LEFT(O4155,2)={"07","19"}),VALUE(RIGHT(O4155,2))&gt;15)),TRUE,FALSE))</f>
        <v/>
      </c>
      <c r="T4155" s="77" t="str">
        <f>IF(O4155="","",IF(OR(VALUE(LEFT(O4155,2))&gt;IF(RIGHT(J4155,1)="M",7,19),AND(OR(LEFT(O4155,2)={"07","19"}),VALUE(RIGHT(O4155,2))&gt;5)),TRUE,FALSE))</f>
        <v/>
      </c>
    </row>
    <row r="4156" spans="12:20" x14ac:dyDescent="0.25">
      <c r="L4156" s="75">
        <f>COUNTIF($B$2:B4156,B4156)</f>
        <v>0</v>
      </c>
      <c r="M4156" s="75">
        <f>COUNTIF($L$2:L4156,4)</f>
        <v>42</v>
      </c>
      <c r="N4156" s="76" t="str">
        <f t="shared" si="324"/>
        <v>0</v>
      </c>
      <c r="O4156" s="76" t="str">
        <f t="shared" si="320"/>
        <v/>
      </c>
      <c r="P4156" s="75" t="str">
        <f t="shared" si="321"/>
        <v/>
      </c>
      <c r="Q4156" s="77" t="str">
        <f t="shared" si="322"/>
        <v/>
      </c>
      <c r="R4156" s="77" t="str">
        <f t="shared" si="323"/>
        <v/>
      </c>
      <c r="S4156" s="77" t="str">
        <f>IF(O4156="","",IF(OR(VALUE(LEFT(O4156,2))&gt;IF(RIGHT(J4156,1)="M",7,19),AND(OR(LEFT(O4156,2)={"07","19"}),VALUE(RIGHT(O4156,2))&gt;15)),TRUE,FALSE))</f>
        <v/>
      </c>
      <c r="T4156" s="77" t="str">
        <f>IF(O4156="","",IF(OR(VALUE(LEFT(O4156,2))&gt;IF(RIGHT(J4156,1)="M",7,19),AND(OR(LEFT(O4156,2)={"07","19"}),VALUE(RIGHT(O4156,2))&gt;5)),TRUE,FALSE))</f>
        <v/>
      </c>
    </row>
    <row r="4157" spans="12:20" x14ac:dyDescent="0.25">
      <c r="L4157" s="75">
        <f>COUNTIF($B$2:B4157,B4157)</f>
        <v>0</v>
      </c>
      <c r="M4157" s="75">
        <f>COUNTIF($L$2:L4157,4)</f>
        <v>42</v>
      </c>
      <c r="N4157" s="76" t="str">
        <f t="shared" si="324"/>
        <v>0</v>
      </c>
      <c r="O4157" s="76" t="str">
        <f t="shared" si="320"/>
        <v/>
      </c>
      <c r="P4157" s="75" t="str">
        <f t="shared" si="321"/>
        <v/>
      </c>
      <c r="Q4157" s="77" t="str">
        <f t="shared" si="322"/>
        <v/>
      </c>
      <c r="R4157" s="77" t="str">
        <f t="shared" si="323"/>
        <v/>
      </c>
      <c r="S4157" s="77" t="str">
        <f>IF(O4157="","",IF(OR(VALUE(LEFT(O4157,2))&gt;IF(RIGHT(J4157,1)="M",7,19),AND(OR(LEFT(O4157,2)={"07","19"}),VALUE(RIGHT(O4157,2))&gt;15)),TRUE,FALSE))</f>
        <v/>
      </c>
      <c r="T4157" s="77" t="str">
        <f>IF(O4157="","",IF(OR(VALUE(LEFT(O4157,2))&gt;IF(RIGHT(J4157,1)="M",7,19),AND(OR(LEFT(O4157,2)={"07","19"}),VALUE(RIGHT(O4157,2))&gt;5)),TRUE,FALSE))</f>
        <v/>
      </c>
    </row>
    <row r="4158" spans="12:20" x14ac:dyDescent="0.25">
      <c r="L4158" s="75">
        <f>COUNTIF($B$2:B4158,B4158)</f>
        <v>0</v>
      </c>
      <c r="M4158" s="75">
        <f>COUNTIF($L$2:L4158,4)</f>
        <v>42</v>
      </c>
      <c r="N4158" s="76" t="str">
        <f t="shared" si="324"/>
        <v>0</v>
      </c>
      <c r="O4158" s="76" t="str">
        <f t="shared" si="320"/>
        <v/>
      </c>
      <c r="P4158" s="75" t="str">
        <f t="shared" si="321"/>
        <v/>
      </c>
      <c r="Q4158" s="77" t="str">
        <f t="shared" si="322"/>
        <v/>
      </c>
      <c r="R4158" s="77" t="str">
        <f t="shared" si="323"/>
        <v/>
      </c>
      <c r="S4158" s="77" t="str">
        <f>IF(O4158="","",IF(OR(VALUE(LEFT(O4158,2))&gt;IF(RIGHT(J4158,1)="M",7,19),AND(OR(LEFT(O4158,2)={"07","19"}),VALUE(RIGHT(O4158,2))&gt;15)),TRUE,FALSE))</f>
        <v/>
      </c>
      <c r="T4158" s="77" t="str">
        <f>IF(O4158="","",IF(OR(VALUE(LEFT(O4158,2))&gt;IF(RIGHT(J4158,1)="M",7,19),AND(OR(LEFT(O4158,2)={"07","19"}),VALUE(RIGHT(O4158,2))&gt;5)),TRUE,FALSE))</f>
        <v/>
      </c>
    </row>
    <row r="4159" spans="12:20" x14ac:dyDescent="0.25">
      <c r="L4159" s="75">
        <f>COUNTIF($B$2:B4159,B4159)</f>
        <v>0</v>
      </c>
      <c r="M4159" s="75">
        <f>COUNTIF($L$2:L4159,4)</f>
        <v>42</v>
      </c>
      <c r="N4159" s="76" t="str">
        <f t="shared" si="324"/>
        <v>0</v>
      </c>
      <c r="O4159" s="76" t="str">
        <f t="shared" si="320"/>
        <v/>
      </c>
      <c r="P4159" s="75" t="str">
        <f t="shared" si="321"/>
        <v/>
      </c>
      <c r="Q4159" s="77" t="str">
        <f t="shared" si="322"/>
        <v/>
      </c>
      <c r="R4159" s="77" t="str">
        <f t="shared" si="323"/>
        <v/>
      </c>
      <c r="S4159" s="77" t="str">
        <f>IF(O4159="","",IF(OR(VALUE(LEFT(O4159,2))&gt;IF(RIGHT(J4159,1)="M",7,19),AND(OR(LEFT(O4159,2)={"07","19"}),VALUE(RIGHT(O4159,2))&gt;15)),TRUE,FALSE))</f>
        <v/>
      </c>
      <c r="T4159" s="77" t="str">
        <f>IF(O4159="","",IF(OR(VALUE(LEFT(O4159,2))&gt;IF(RIGHT(J4159,1)="M",7,19),AND(OR(LEFT(O4159,2)={"07","19"}),VALUE(RIGHT(O4159,2))&gt;5)),TRUE,FALSE))</f>
        <v/>
      </c>
    </row>
    <row r="4160" spans="12:20" x14ac:dyDescent="0.25">
      <c r="L4160" s="75">
        <f>COUNTIF($B$2:B4160,B4160)</f>
        <v>0</v>
      </c>
      <c r="M4160" s="75">
        <f>COUNTIF($L$2:L4160,4)</f>
        <v>42</v>
      </c>
      <c r="N4160" s="76" t="str">
        <f t="shared" si="324"/>
        <v>0</v>
      </c>
      <c r="O4160" s="76" t="str">
        <f t="shared" si="320"/>
        <v/>
      </c>
      <c r="P4160" s="75" t="str">
        <f t="shared" si="321"/>
        <v/>
      </c>
      <c r="Q4160" s="77" t="str">
        <f t="shared" si="322"/>
        <v/>
      </c>
      <c r="R4160" s="77" t="str">
        <f t="shared" si="323"/>
        <v/>
      </c>
      <c r="S4160" s="77" t="str">
        <f>IF(O4160="","",IF(OR(VALUE(LEFT(O4160,2))&gt;IF(RIGHT(J4160,1)="M",7,19),AND(OR(LEFT(O4160,2)={"07","19"}),VALUE(RIGHT(O4160,2))&gt;15)),TRUE,FALSE))</f>
        <v/>
      </c>
      <c r="T4160" s="77" t="str">
        <f>IF(O4160="","",IF(OR(VALUE(LEFT(O4160,2))&gt;IF(RIGHT(J4160,1)="M",7,19),AND(OR(LEFT(O4160,2)={"07","19"}),VALUE(RIGHT(O4160,2))&gt;5)),TRUE,FALSE))</f>
        <v/>
      </c>
    </row>
    <row r="4161" spans="12:20" x14ac:dyDescent="0.25">
      <c r="L4161" s="75">
        <f>COUNTIF($B$2:B4161,B4161)</f>
        <v>0</v>
      </c>
      <c r="M4161" s="75">
        <f>COUNTIF($L$2:L4161,4)</f>
        <v>42</v>
      </c>
      <c r="N4161" s="76" t="str">
        <f t="shared" si="324"/>
        <v>0</v>
      </c>
      <c r="O4161" s="76" t="str">
        <f t="shared" si="320"/>
        <v/>
      </c>
      <c r="P4161" s="75" t="str">
        <f t="shared" si="321"/>
        <v/>
      </c>
      <c r="Q4161" s="77" t="str">
        <f t="shared" si="322"/>
        <v/>
      </c>
      <c r="R4161" s="77" t="str">
        <f t="shared" si="323"/>
        <v/>
      </c>
      <c r="S4161" s="77" t="str">
        <f>IF(O4161="","",IF(OR(VALUE(LEFT(O4161,2))&gt;IF(RIGHT(J4161,1)="M",7,19),AND(OR(LEFT(O4161,2)={"07","19"}),VALUE(RIGHT(O4161,2))&gt;15)),TRUE,FALSE))</f>
        <v/>
      </c>
      <c r="T4161" s="77" t="str">
        <f>IF(O4161="","",IF(OR(VALUE(LEFT(O4161,2))&gt;IF(RIGHT(J4161,1)="M",7,19),AND(OR(LEFT(O4161,2)={"07","19"}),VALUE(RIGHT(O4161,2))&gt;5)),TRUE,FALSE))</f>
        <v/>
      </c>
    </row>
    <row r="4162" spans="12:20" x14ac:dyDescent="0.25">
      <c r="L4162" s="75">
        <f>COUNTIF($B$2:B4162,B4162)</f>
        <v>0</v>
      </c>
      <c r="M4162" s="75">
        <f>COUNTIF($L$2:L4162,4)</f>
        <v>42</v>
      </c>
      <c r="N4162" s="76" t="str">
        <f t="shared" si="324"/>
        <v>0</v>
      </c>
      <c r="O4162" s="76" t="str">
        <f t="shared" ref="O4162:O4225" si="325">TRIM(SUBSTITUTE(SUBSTITUTE(D4162,"+",""),"_",""))</f>
        <v/>
      </c>
      <c r="P4162" s="75" t="str">
        <f t="shared" ref="P4162:P4225" si="326">TRIM(SUBSTITUTE(SUBSTITUTE(E4162,"+",""),"_",""))</f>
        <v/>
      </c>
      <c r="Q4162" s="77" t="str">
        <f t="shared" ref="Q4162:Q4225" si="327">IFERROR(IF(RIGHT(P4162,2)&lt;RIGHT(O4162,2),IF(P4162&lt;O4162,P4162+2360-O4162,P4162-40-O4162),IF(P4162&lt;O4162,P4162+2400-O4162,P4162-O4162)),"")</f>
        <v/>
      </c>
      <c r="R4162" s="77" t="str">
        <f t="shared" ref="R4162:R4225" si="328">IFERROR(ROUNDDOWN(Q4162/100,0),"")</f>
        <v/>
      </c>
      <c r="S4162" s="77" t="str">
        <f>IF(O4162="","",IF(OR(VALUE(LEFT(O4162,2))&gt;IF(RIGHT(J4162,1)="M",7,19),AND(OR(LEFT(O4162,2)={"07","19"}),VALUE(RIGHT(O4162,2))&gt;15)),TRUE,FALSE))</f>
        <v/>
      </c>
      <c r="T4162" s="77" t="str">
        <f>IF(O4162="","",IF(OR(VALUE(LEFT(O4162,2))&gt;IF(RIGHT(J4162,1)="M",7,19),AND(OR(LEFT(O4162,2)={"07","19"}),VALUE(RIGHT(O4162,2))&gt;5)),TRUE,FALSE))</f>
        <v/>
      </c>
    </row>
    <row r="4163" spans="12:20" x14ac:dyDescent="0.25">
      <c r="L4163" s="75">
        <f>COUNTIF($B$2:B4163,B4163)</f>
        <v>0</v>
      </c>
      <c r="M4163" s="75">
        <f>COUNTIF($L$2:L4163,4)</f>
        <v>42</v>
      </c>
      <c r="N4163" s="76" t="str">
        <f t="shared" ref="N4163:N4226" si="329">A4163&amp;DAY(C4163)</f>
        <v>0</v>
      </c>
      <c r="O4163" s="76" t="str">
        <f t="shared" si="325"/>
        <v/>
      </c>
      <c r="P4163" s="75" t="str">
        <f t="shared" si="326"/>
        <v/>
      </c>
      <c r="Q4163" s="77" t="str">
        <f t="shared" si="327"/>
        <v/>
      </c>
      <c r="R4163" s="77" t="str">
        <f t="shared" si="328"/>
        <v/>
      </c>
      <c r="S4163" s="77" t="str">
        <f>IF(O4163="","",IF(OR(VALUE(LEFT(O4163,2))&gt;IF(RIGHT(J4163,1)="M",7,19),AND(OR(LEFT(O4163,2)={"07","19"}),VALUE(RIGHT(O4163,2))&gt;15)),TRUE,FALSE))</f>
        <v/>
      </c>
      <c r="T4163" s="77" t="str">
        <f>IF(O4163="","",IF(OR(VALUE(LEFT(O4163,2))&gt;IF(RIGHT(J4163,1)="M",7,19),AND(OR(LEFT(O4163,2)={"07","19"}),VALUE(RIGHT(O4163,2))&gt;5)),TRUE,FALSE))</f>
        <v/>
      </c>
    </row>
    <row r="4164" spans="12:20" x14ac:dyDescent="0.25">
      <c r="L4164" s="75">
        <f>COUNTIF($B$2:B4164,B4164)</f>
        <v>0</v>
      </c>
      <c r="M4164" s="75">
        <f>COUNTIF($L$2:L4164,4)</f>
        <v>42</v>
      </c>
      <c r="N4164" s="76" t="str">
        <f t="shared" si="329"/>
        <v>0</v>
      </c>
      <c r="O4164" s="76" t="str">
        <f t="shared" si="325"/>
        <v/>
      </c>
      <c r="P4164" s="75" t="str">
        <f t="shared" si="326"/>
        <v/>
      </c>
      <c r="Q4164" s="77" t="str">
        <f t="shared" si="327"/>
        <v/>
      </c>
      <c r="R4164" s="77" t="str">
        <f t="shared" si="328"/>
        <v/>
      </c>
      <c r="S4164" s="77" t="str">
        <f>IF(O4164="","",IF(OR(VALUE(LEFT(O4164,2))&gt;IF(RIGHT(J4164,1)="M",7,19),AND(OR(LEFT(O4164,2)={"07","19"}),VALUE(RIGHT(O4164,2))&gt;15)),TRUE,FALSE))</f>
        <v/>
      </c>
      <c r="T4164" s="77" t="str">
        <f>IF(O4164="","",IF(OR(VALUE(LEFT(O4164,2))&gt;IF(RIGHT(J4164,1)="M",7,19),AND(OR(LEFT(O4164,2)={"07","19"}),VALUE(RIGHT(O4164,2))&gt;5)),TRUE,FALSE))</f>
        <v/>
      </c>
    </row>
    <row r="4165" spans="12:20" x14ac:dyDescent="0.25">
      <c r="L4165" s="75">
        <f>COUNTIF($B$2:B4165,B4165)</f>
        <v>0</v>
      </c>
      <c r="M4165" s="75">
        <f>COUNTIF($L$2:L4165,4)</f>
        <v>42</v>
      </c>
      <c r="N4165" s="76" t="str">
        <f t="shared" si="329"/>
        <v>0</v>
      </c>
      <c r="O4165" s="76" t="str">
        <f t="shared" si="325"/>
        <v/>
      </c>
      <c r="P4165" s="75" t="str">
        <f t="shared" si="326"/>
        <v/>
      </c>
      <c r="Q4165" s="77" t="str">
        <f t="shared" si="327"/>
        <v/>
      </c>
      <c r="R4165" s="77" t="str">
        <f t="shared" si="328"/>
        <v/>
      </c>
      <c r="S4165" s="77" t="str">
        <f>IF(O4165="","",IF(OR(VALUE(LEFT(O4165,2))&gt;IF(RIGHT(J4165,1)="M",7,19),AND(OR(LEFT(O4165,2)={"07","19"}),VALUE(RIGHT(O4165,2))&gt;15)),TRUE,FALSE))</f>
        <v/>
      </c>
      <c r="T4165" s="77" t="str">
        <f>IF(O4165="","",IF(OR(VALUE(LEFT(O4165,2))&gt;IF(RIGHT(J4165,1)="M",7,19),AND(OR(LEFT(O4165,2)={"07","19"}),VALUE(RIGHT(O4165,2))&gt;5)),TRUE,FALSE))</f>
        <v/>
      </c>
    </row>
    <row r="4166" spans="12:20" x14ac:dyDescent="0.25">
      <c r="L4166" s="75">
        <f>COUNTIF($B$2:B4166,B4166)</f>
        <v>0</v>
      </c>
      <c r="M4166" s="75">
        <f>COUNTIF($L$2:L4166,4)</f>
        <v>42</v>
      </c>
      <c r="N4166" s="76" t="str">
        <f t="shared" si="329"/>
        <v>0</v>
      </c>
      <c r="O4166" s="76" t="str">
        <f t="shared" si="325"/>
        <v/>
      </c>
      <c r="P4166" s="75" t="str">
        <f t="shared" si="326"/>
        <v/>
      </c>
      <c r="Q4166" s="77" t="str">
        <f t="shared" si="327"/>
        <v/>
      </c>
      <c r="R4166" s="77" t="str">
        <f t="shared" si="328"/>
        <v/>
      </c>
      <c r="S4166" s="77" t="str">
        <f>IF(O4166="","",IF(OR(VALUE(LEFT(O4166,2))&gt;IF(RIGHT(J4166,1)="M",7,19),AND(OR(LEFT(O4166,2)={"07","19"}),VALUE(RIGHT(O4166,2))&gt;15)),TRUE,FALSE))</f>
        <v/>
      </c>
      <c r="T4166" s="77" t="str">
        <f>IF(O4166="","",IF(OR(VALUE(LEFT(O4166,2))&gt;IF(RIGHT(J4166,1)="M",7,19),AND(OR(LEFT(O4166,2)={"07","19"}),VALUE(RIGHT(O4166,2))&gt;5)),TRUE,FALSE))</f>
        <v/>
      </c>
    </row>
    <row r="4167" spans="12:20" x14ac:dyDescent="0.25">
      <c r="L4167" s="75">
        <f>COUNTIF($B$2:B4167,B4167)</f>
        <v>0</v>
      </c>
      <c r="M4167" s="75">
        <f>COUNTIF($L$2:L4167,4)</f>
        <v>42</v>
      </c>
      <c r="N4167" s="76" t="str">
        <f t="shared" si="329"/>
        <v>0</v>
      </c>
      <c r="O4167" s="76" t="str">
        <f t="shared" si="325"/>
        <v/>
      </c>
      <c r="P4167" s="75" t="str">
        <f t="shared" si="326"/>
        <v/>
      </c>
      <c r="Q4167" s="77" t="str">
        <f t="shared" si="327"/>
        <v/>
      </c>
      <c r="R4167" s="77" t="str">
        <f t="shared" si="328"/>
        <v/>
      </c>
      <c r="S4167" s="77" t="str">
        <f>IF(O4167="","",IF(OR(VALUE(LEFT(O4167,2))&gt;IF(RIGHT(J4167,1)="M",7,19),AND(OR(LEFT(O4167,2)={"07","19"}),VALUE(RIGHT(O4167,2))&gt;15)),TRUE,FALSE))</f>
        <v/>
      </c>
      <c r="T4167" s="77" t="str">
        <f>IF(O4167="","",IF(OR(VALUE(LEFT(O4167,2))&gt;IF(RIGHT(J4167,1)="M",7,19),AND(OR(LEFT(O4167,2)={"07","19"}),VALUE(RIGHT(O4167,2))&gt;5)),TRUE,FALSE))</f>
        <v/>
      </c>
    </row>
    <row r="4168" spans="12:20" x14ac:dyDescent="0.25">
      <c r="L4168" s="75">
        <f>COUNTIF($B$2:B4168,B4168)</f>
        <v>0</v>
      </c>
      <c r="M4168" s="75">
        <f>COUNTIF($L$2:L4168,4)</f>
        <v>42</v>
      </c>
      <c r="N4168" s="76" t="str">
        <f t="shared" si="329"/>
        <v>0</v>
      </c>
      <c r="O4168" s="76" t="str">
        <f t="shared" si="325"/>
        <v/>
      </c>
      <c r="P4168" s="75" t="str">
        <f t="shared" si="326"/>
        <v/>
      </c>
      <c r="Q4168" s="77" t="str">
        <f t="shared" si="327"/>
        <v/>
      </c>
      <c r="R4168" s="77" t="str">
        <f t="shared" si="328"/>
        <v/>
      </c>
      <c r="S4168" s="77" t="str">
        <f>IF(O4168="","",IF(OR(VALUE(LEFT(O4168,2))&gt;IF(RIGHT(J4168,1)="M",7,19),AND(OR(LEFT(O4168,2)={"07","19"}),VALUE(RIGHT(O4168,2))&gt;15)),TRUE,FALSE))</f>
        <v/>
      </c>
      <c r="T4168" s="77" t="str">
        <f>IF(O4168="","",IF(OR(VALUE(LEFT(O4168,2))&gt;IF(RIGHT(J4168,1)="M",7,19),AND(OR(LEFT(O4168,2)={"07","19"}),VALUE(RIGHT(O4168,2))&gt;5)),TRUE,FALSE))</f>
        <v/>
      </c>
    </row>
    <row r="4169" spans="12:20" x14ac:dyDescent="0.25">
      <c r="L4169" s="75">
        <f>COUNTIF($B$2:B4169,B4169)</f>
        <v>0</v>
      </c>
      <c r="M4169" s="75">
        <f>COUNTIF($L$2:L4169,4)</f>
        <v>42</v>
      </c>
      <c r="N4169" s="76" t="str">
        <f t="shared" si="329"/>
        <v>0</v>
      </c>
      <c r="O4169" s="76" t="str">
        <f t="shared" si="325"/>
        <v/>
      </c>
      <c r="P4169" s="75" t="str">
        <f t="shared" si="326"/>
        <v/>
      </c>
      <c r="Q4169" s="77" t="str">
        <f t="shared" si="327"/>
        <v/>
      </c>
      <c r="R4169" s="77" t="str">
        <f t="shared" si="328"/>
        <v/>
      </c>
      <c r="S4169" s="77" t="str">
        <f>IF(O4169="","",IF(OR(VALUE(LEFT(O4169,2))&gt;IF(RIGHT(J4169,1)="M",7,19),AND(OR(LEFT(O4169,2)={"07","19"}),VALUE(RIGHT(O4169,2))&gt;15)),TRUE,FALSE))</f>
        <v/>
      </c>
      <c r="T4169" s="77" t="str">
        <f>IF(O4169="","",IF(OR(VALUE(LEFT(O4169,2))&gt;IF(RIGHT(J4169,1)="M",7,19),AND(OR(LEFT(O4169,2)={"07","19"}),VALUE(RIGHT(O4169,2))&gt;5)),TRUE,FALSE))</f>
        <v/>
      </c>
    </row>
    <row r="4170" spans="12:20" x14ac:dyDescent="0.25">
      <c r="L4170" s="75">
        <f>COUNTIF($B$2:B4170,B4170)</f>
        <v>0</v>
      </c>
      <c r="M4170" s="75">
        <f>COUNTIF($L$2:L4170,4)</f>
        <v>42</v>
      </c>
      <c r="N4170" s="76" t="str">
        <f t="shared" si="329"/>
        <v>0</v>
      </c>
      <c r="O4170" s="76" t="str">
        <f t="shared" si="325"/>
        <v/>
      </c>
      <c r="P4170" s="75" t="str">
        <f t="shared" si="326"/>
        <v/>
      </c>
      <c r="Q4170" s="77" t="str">
        <f t="shared" si="327"/>
        <v/>
      </c>
      <c r="R4170" s="77" t="str">
        <f t="shared" si="328"/>
        <v/>
      </c>
      <c r="S4170" s="77" t="str">
        <f>IF(O4170="","",IF(OR(VALUE(LEFT(O4170,2))&gt;IF(RIGHT(J4170,1)="M",7,19),AND(OR(LEFT(O4170,2)={"07","19"}),VALUE(RIGHT(O4170,2))&gt;15)),TRUE,FALSE))</f>
        <v/>
      </c>
      <c r="T4170" s="77" t="str">
        <f>IF(O4170="","",IF(OR(VALUE(LEFT(O4170,2))&gt;IF(RIGHT(J4170,1)="M",7,19),AND(OR(LEFT(O4170,2)={"07","19"}),VALUE(RIGHT(O4170,2))&gt;5)),TRUE,FALSE))</f>
        <v/>
      </c>
    </row>
    <row r="4171" spans="12:20" x14ac:dyDescent="0.25">
      <c r="L4171" s="75">
        <f>COUNTIF($B$2:B4171,B4171)</f>
        <v>0</v>
      </c>
      <c r="M4171" s="75">
        <f>COUNTIF($L$2:L4171,4)</f>
        <v>42</v>
      </c>
      <c r="N4171" s="76" t="str">
        <f t="shared" si="329"/>
        <v>0</v>
      </c>
      <c r="O4171" s="76" t="str">
        <f t="shared" si="325"/>
        <v/>
      </c>
      <c r="P4171" s="75" t="str">
        <f t="shared" si="326"/>
        <v/>
      </c>
      <c r="Q4171" s="77" t="str">
        <f t="shared" si="327"/>
        <v/>
      </c>
      <c r="R4171" s="77" t="str">
        <f t="shared" si="328"/>
        <v/>
      </c>
      <c r="S4171" s="77" t="str">
        <f>IF(O4171="","",IF(OR(VALUE(LEFT(O4171,2))&gt;IF(RIGHT(J4171,1)="M",7,19),AND(OR(LEFT(O4171,2)={"07","19"}),VALUE(RIGHT(O4171,2))&gt;15)),TRUE,FALSE))</f>
        <v/>
      </c>
      <c r="T4171" s="77" t="str">
        <f>IF(O4171="","",IF(OR(VALUE(LEFT(O4171,2))&gt;IF(RIGHT(J4171,1)="M",7,19),AND(OR(LEFT(O4171,2)={"07","19"}),VALUE(RIGHT(O4171,2))&gt;5)),TRUE,FALSE))</f>
        <v/>
      </c>
    </row>
    <row r="4172" spans="12:20" x14ac:dyDescent="0.25">
      <c r="L4172" s="75">
        <f>COUNTIF($B$2:B4172,B4172)</f>
        <v>0</v>
      </c>
      <c r="M4172" s="75">
        <f>COUNTIF($L$2:L4172,4)</f>
        <v>42</v>
      </c>
      <c r="N4172" s="76" t="str">
        <f t="shared" si="329"/>
        <v>0</v>
      </c>
      <c r="O4172" s="76" t="str">
        <f t="shared" si="325"/>
        <v/>
      </c>
      <c r="P4172" s="75" t="str">
        <f t="shared" si="326"/>
        <v/>
      </c>
      <c r="Q4172" s="77" t="str">
        <f t="shared" si="327"/>
        <v/>
      </c>
      <c r="R4172" s="77" t="str">
        <f t="shared" si="328"/>
        <v/>
      </c>
      <c r="S4172" s="77" t="str">
        <f>IF(O4172="","",IF(OR(VALUE(LEFT(O4172,2))&gt;IF(RIGHT(J4172,1)="M",7,19),AND(OR(LEFT(O4172,2)={"07","19"}),VALUE(RIGHT(O4172,2))&gt;15)),TRUE,FALSE))</f>
        <v/>
      </c>
      <c r="T4172" s="77" t="str">
        <f>IF(O4172="","",IF(OR(VALUE(LEFT(O4172,2))&gt;IF(RIGHT(J4172,1)="M",7,19),AND(OR(LEFT(O4172,2)={"07","19"}),VALUE(RIGHT(O4172,2))&gt;5)),TRUE,FALSE))</f>
        <v/>
      </c>
    </row>
    <row r="4173" spans="12:20" x14ac:dyDescent="0.25">
      <c r="L4173" s="75">
        <f>COUNTIF($B$2:B4173,B4173)</f>
        <v>0</v>
      </c>
      <c r="M4173" s="75">
        <f>COUNTIF($L$2:L4173,4)</f>
        <v>42</v>
      </c>
      <c r="N4173" s="76" t="str">
        <f t="shared" si="329"/>
        <v>0</v>
      </c>
      <c r="O4173" s="76" t="str">
        <f t="shared" si="325"/>
        <v/>
      </c>
      <c r="P4173" s="75" t="str">
        <f t="shared" si="326"/>
        <v/>
      </c>
      <c r="Q4173" s="77" t="str">
        <f t="shared" si="327"/>
        <v/>
      </c>
      <c r="R4173" s="77" t="str">
        <f t="shared" si="328"/>
        <v/>
      </c>
      <c r="S4173" s="77" t="str">
        <f>IF(O4173="","",IF(OR(VALUE(LEFT(O4173,2))&gt;IF(RIGHT(J4173,1)="M",7,19),AND(OR(LEFT(O4173,2)={"07","19"}),VALUE(RIGHT(O4173,2))&gt;15)),TRUE,FALSE))</f>
        <v/>
      </c>
      <c r="T4173" s="77" t="str">
        <f>IF(O4173="","",IF(OR(VALUE(LEFT(O4173,2))&gt;IF(RIGHT(J4173,1)="M",7,19),AND(OR(LEFT(O4173,2)={"07","19"}),VALUE(RIGHT(O4173,2))&gt;5)),TRUE,FALSE))</f>
        <v/>
      </c>
    </row>
    <row r="4174" spans="12:20" x14ac:dyDescent="0.25">
      <c r="L4174" s="75">
        <f>COUNTIF($B$2:B4174,B4174)</f>
        <v>0</v>
      </c>
      <c r="M4174" s="75">
        <f>COUNTIF($L$2:L4174,4)</f>
        <v>42</v>
      </c>
      <c r="N4174" s="76" t="str">
        <f t="shared" si="329"/>
        <v>0</v>
      </c>
      <c r="O4174" s="76" t="str">
        <f t="shared" si="325"/>
        <v/>
      </c>
      <c r="P4174" s="75" t="str">
        <f t="shared" si="326"/>
        <v/>
      </c>
      <c r="Q4174" s="77" t="str">
        <f t="shared" si="327"/>
        <v/>
      </c>
      <c r="R4174" s="77" t="str">
        <f t="shared" si="328"/>
        <v/>
      </c>
      <c r="S4174" s="77" t="str">
        <f>IF(O4174="","",IF(OR(VALUE(LEFT(O4174,2))&gt;IF(RIGHT(J4174,1)="M",7,19),AND(OR(LEFT(O4174,2)={"07","19"}),VALUE(RIGHT(O4174,2))&gt;15)),TRUE,FALSE))</f>
        <v/>
      </c>
      <c r="T4174" s="77" t="str">
        <f>IF(O4174="","",IF(OR(VALUE(LEFT(O4174,2))&gt;IF(RIGHT(J4174,1)="M",7,19),AND(OR(LEFT(O4174,2)={"07","19"}),VALUE(RIGHT(O4174,2))&gt;5)),TRUE,FALSE))</f>
        <v/>
      </c>
    </row>
    <row r="4175" spans="12:20" x14ac:dyDescent="0.25">
      <c r="L4175" s="75">
        <f>COUNTIF($B$2:B4175,B4175)</f>
        <v>0</v>
      </c>
      <c r="M4175" s="75">
        <f>COUNTIF($L$2:L4175,4)</f>
        <v>42</v>
      </c>
      <c r="N4175" s="76" t="str">
        <f t="shared" si="329"/>
        <v>0</v>
      </c>
      <c r="O4175" s="76" t="str">
        <f t="shared" si="325"/>
        <v/>
      </c>
      <c r="P4175" s="75" t="str">
        <f t="shared" si="326"/>
        <v/>
      </c>
      <c r="Q4175" s="77" t="str">
        <f t="shared" si="327"/>
        <v/>
      </c>
      <c r="R4175" s="77" t="str">
        <f t="shared" si="328"/>
        <v/>
      </c>
      <c r="S4175" s="77" t="str">
        <f>IF(O4175="","",IF(OR(VALUE(LEFT(O4175,2))&gt;IF(RIGHT(J4175,1)="M",7,19),AND(OR(LEFT(O4175,2)={"07","19"}),VALUE(RIGHT(O4175,2))&gt;15)),TRUE,FALSE))</f>
        <v/>
      </c>
      <c r="T4175" s="77" t="str">
        <f>IF(O4175="","",IF(OR(VALUE(LEFT(O4175,2))&gt;IF(RIGHT(J4175,1)="M",7,19),AND(OR(LEFT(O4175,2)={"07","19"}),VALUE(RIGHT(O4175,2))&gt;5)),TRUE,FALSE))</f>
        <v/>
      </c>
    </row>
    <row r="4176" spans="12:20" x14ac:dyDescent="0.25">
      <c r="L4176" s="75">
        <f>COUNTIF($B$2:B4176,B4176)</f>
        <v>0</v>
      </c>
      <c r="M4176" s="75">
        <f>COUNTIF($L$2:L4176,4)</f>
        <v>42</v>
      </c>
      <c r="N4176" s="76" t="str">
        <f t="shared" si="329"/>
        <v>0</v>
      </c>
      <c r="O4176" s="76" t="str">
        <f t="shared" si="325"/>
        <v/>
      </c>
      <c r="P4176" s="75" t="str">
        <f t="shared" si="326"/>
        <v/>
      </c>
      <c r="Q4176" s="77" t="str">
        <f t="shared" si="327"/>
        <v/>
      </c>
      <c r="R4176" s="77" t="str">
        <f t="shared" si="328"/>
        <v/>
      </c>
      <c r="S4176" s="77" t="str">
        <f>IF(O4176="","",IF(OR(VALUE(LEFT(O4176,2))&gt;IF(RIGHT(J4176,1)="M",7,19),AND(OR(LEFT(O4176,2)={"07","19"}),VALUE(RIGHT(O4176,2))&gt;15)),TRUE,FALSE))</f>
        <v/>
      </c>
      <c r="T4176" s="77" t="str">
        <f>IF(O4176="","",IF(OR(VALUE(LEFT(O4176,2))&gt;IF(RIGHT(J4176,1)="M",7,19),AND(OR(LEFT(O4176,2)={"07","19"}),VALUE(RIGHT(O4176,2))&gt;5)),TRUE,FALSE))</f>
        <v/>
      </c>
    </row>
    <row r="4177" spans="12:20" x14ac:dyDescent="0.25">
      <c r="L4177" s="75">
        <f>COUNTIF($B$2:B4177,B4177)</f>
        <v>0</v>
      </c>
      <c r="M4177" s="75">
        <f>COUNTIF($L$2:L4177,4)</f>
        <v>42</v>
      </c>
      <c r="N4177" s="76" t="str">
        <f t="shared" si="329"/>
        <v>0</v>
      </c>
      <c r="O4177" s="76" t="str">
        <f t="shared" si="325"/>
        <v/>
      </c>
      <c r="P4177" s="75" t="str">
        <f t="shared" si="326"/>
        <v/>
      </c>
      <c r="Q4177" s="77" t="str">
        <f t="shared" si="327"/>
        <v/>
      </c>
      <c r="R4177" s="77" t="str">
        <f t="shared" si="328"/>
        <v/>
      </c>
      <c r="S4177" s="77" t="str">
        <f>IF(O4177="","",IF(OR(VALUE(LEFT(O4177,2))&gt;IF(RIGHT(J4177,1)="M",7,19),AND(OR(LEFT(O4177,2)={"07","19"}),VALUE(RIGHT(O4177,2))&gt;15)),TRUE,FALSE))</f>
        <v/>
      </c>
      <c r="T4177" s="77" t="str">
        <f>IF(O4177="","",IF(OR(VALUE(LEFT(O4177,2))&gt;IF(RIGHT(J4177,1)="M",7,19),AND(OR(LEFT(O4177,2)={"07","19"}),VALUE(RIGHT(O4177,2))&gt;5)),TRUE,FALSE))</f>
        <v/>
      </c>
    </row>
    <row r="4178" spans="12:20" x14ac:dyDescent="0.25">
      <c r="L4178" s="75">
        <f>COUNTIF($B$2:B4178,B4178)</f>
        <v>0</v>
      </c>
      <c r="M4178" s="75">
        <f>COUNTIF($L$2:L4178,4)</f>
        <v>42</v>
      </c>
      <c r="N4178" s="76" t="str">
        <f t="shared" si="329"/>
        <v>0</v>
      </c>
      <c r="O4178" s="76" t="str">
        <f t="shared" si="325"/>
        <v/>
      </c>
      <c r="P4178" s="75" t="str">
        <f t="shared" si="326"/>
        <v/>
      </c>
      <c r="Q4178" s="77" t="str">
        <f t="shared" si="327"/>
        <v/>
      </c>
      <c r="R4178" s="77" t="str">
        <f t="shared" si="328"/>
        <v/>
      </c>
      <c r="S4178" s="77" t="str">
        <f>IF(O4178="","",IF(OR(VALUE(LEFT(O4178,2))&gt;IF(RIGHT(J4178,1)="M",7,19),AND(OR(LEFT(O4178,2)={"07","19"}),VALUE(RIGHT(O4178,2))&gt;15)),TRUE,FALSE))</f>
        <v/>
      </c>
      <c r="T4178" s="77" t="str">
        <f>IF(O4178="","",IF(OR(VALUE(LEFT(O4178,2))&gt;IF(RIGHT(J4178,1)="M",7,19),AND(OR(LEFT(O4178,2)={"07","19"}),VALUE(RIGHT(O4178,2))&gt;5)),TRUE,FALSE))</f>
        <v/>
      </c>
    </row>
    <row r="4179" spans="12:20" x14ac:dyDescent="0.25">
      <c r="L4179" s="75">
        <f>COUNTIF($B$2:B4179,B4179)</f>
        <v>0</v>
      </c>
      <c r="M4179" s="75">
        <f>COUNTIF($L$2:L4179,4)</f>
        <v>42</v>
      </c>
      <c r="N4179" s="76" t="str">
        <f t="shared" si="329"/>
        <v>0</v>
      </c>
      <c r="O4179" s="76" t="str">
        <f t="shared" si="325"/>
        <v/>
      </c>
      <c r="P4179" s="75" t="str">
        <f t="shared" si="326"/>
        <v/>
      </c>
      <c r="Q4179" s="77" t="str">
        <f t="shared" si="327"/>
        <v/>
      </c>
      <c r="R4179" s="77" t="str">
        <f t="shared" si="328"/>
        <v/>
      </c>
      <c r="S4179" s="77" t="str">
        <f>IF(O4179="","",IF(OR(VALUE(LEFT(O4179,2))&gt;IF(RIGHT(J4179,1)="M",7,19),AND(OR(LEFT(O4179,2)={"07","19"}),VALUE(RIGHT(O4179,2))&gt;15)),TRUE,FALSE))</f>
        <v/>
      </c>
      <c r="T4179" s="77" t="str">
        <f>IF(O4179="","",IF(OR(VALUE(LEFT(O4179,2))&gt;IF(RIGHT(J4179,1)="M",7,19),AND(OR(LEFT(O4179,2)={"07","19"}),VALUE(RIGHT(O4179,2))&gt;5)),TRUE,FALSE))</f>
        <v/>
      </c>
    </row>
    <row r="4180" spans="12:20" x14ac:dyDescent="0.25">
      <c r="L4180" s="75">
        <f>COUNTIF($B$2:B4180,B4180)</f>
        <v>0</v>
      </c>
      <c r="M4180" s="75">
        <f>COUNTIF($L$2:L4180,4)</f>
        <v>42</v>
      </c>
      <c r="N4180" s="76" t="str">
        <f t="shared" si="329"/>
        <v>0</v>
      </c>
      <c r="O4180" s="76" t="str">
        <f t="shared" si="325"/>
        <v/>
      </c>
      <c r="P4180" s="75" t="str">
        <f t="shared" si="326"/>
        <v/>
      </c>
      <c r="Q4180" s="77" t="str">
        <f t="shared" si="327"/>
        <v/>
      </c>
      <c r="R4180" s="77" t="str">
        <f t="shared" si="328"/>
        <v/>
      </c>
      <c r="S4180" s="77" t="str">
        <f>IF(O4180="","",IF(OR(VALUE(LEFT(O4180,2))&gt;IF(RIGHT(J4180,1)="M",7,19),AND(OR(LEFT(O4180,2)={"07","19"}),VALUE(RIGHT(O4180,2))&gt;15)),TRUE,FALSE))</f>
        <v/>
      </c>
      <c r="T4180" s="77" t="str">
        <f>IF(O4180="","",IF(OR(VALUE(LEFT(O4180,2))&gt;IF(RIGHT(J4180,1)="M",7,19),AND(OR(LEFT(O4180,2)={"07","19"}),VALUE(RIGHT(O4180,2))&gt;5)),TRUE,FALSE))</f>
        <v/>
      </c>
    </row>
    <row r="4181" spans="12:20" x14ac:dyDescent="0.25">
      <c r="L4181" s="75">
        <f>COUNTIF($B$2:B4181,B4181)</f>
        <v>0</v>
      </c>
      <c r="M4181" s="75">
        <f>COUNTIF($L$2:L4181,4)</f>
        <v>42</v>
      </c>
      <c r="N4181" s="76" t="str">
        <f t="shared" si="329"/>
        <v>0</v>
      </c>
      <c r="O4181" s="76" t="str">
        <f t="shared" si="325"/>
        <v/>
      </c>
      <c r="P4181" s="75" t="str">
        <f t="shared" si="326"/>
        <v/>
      </c>
      <c r="Q4181" s="77" t="str">
        <f t="shared" si="327"/>
        <v/>
      </c>
      <c r="R4181" s="77" t="str">
        <f t="shared" si="328"/>
        <v/>
      </c>
      <c r="S4181" s="77" t="str">
        <f>IF(O4181="","",IF(OR(VALUE(LEFT(O4181,2))&gt;IF(RIGHT(J4181,1)="M",7,19),AND(OR(LEFT(O4181,2)={"07","19"}),VALUE(RIGHT(O4181,2))&gt;15)),TRUE,FALSE))</f>
        <v/>
      </c>
      <c r="T4181" s="77" t="str">
        <f>IF(O4181="","",IF(OR(VALUE(LEFT(O4181,2))&gt;IF(RIGHT(J4181,1)="M",7,19),AND(OR(LEFT(O4181,2)={"07","19"}),VALUE(RIGHT(O4181,2))&gt;5)),TRUE,FALSE))</f>
        <v/>
      </c>
    </row>
    <row r="4182" spans="12:20" x14ac:dyDescent="0.25">
      <c r="L4182" s="75">
        <f>COUNTIF($B$2:B4182,B4182)</f>
        <v>0</v>
      </c>
      <c r="M4182" s="75">
        <f>COUNTIF($L$2:L4182,4)</f>
        <v>42</v>
      </c>
      <c r="N4182" s="76" t="str">
        <f t="shared" si="329"/>
        <v>0</v>
      </c>
      <c r="O4182" s="76" t="str">
        <f t="shared" si="325"/>
        <v/>
      </c>
      <c r="P4182" s="75" t="str">
        <f t="shared" si="326"/>
        <v/>
      </c>
      <c r="Q4182" s="77" t="str">
        <f t="shared" si="327"/>
        <v/>
      </c>
      <c r="R4182" s="77" t="str">
        <f t="shared" si="328"/>
        <v/>
      </c>
      <c r="S4182" s="77" t="str">
        <f>IF(O4182="","",IF(OR(VALUE(LEFT(O4182,2))&gt;IF(RIGHT(J4182,1)="M",7,19),AND(OR(LEFT(O4182,2)={"07","19"}),VALUE(RIGHT(O4182,2))&gt;15)),TRUE,FALSE))</f>
        <v/>
      </c>
      <c r="T4182" s="77" t="str">
        <f>IF(O4182="","",IF(OR(VALUE(LEFT(O4182,2))&gt;IF(RIGHT(J4182,1)="M",7,19),AND(OR(LEFT(O4182,2)={"07","19"}),VALUE(RIGHT(O4182,2))&gt;5)),TRUE,FALSE))</f>
        <v/>
      </c>
    </row>
    <row r="4183" spans="12:20" x14ac:dyDescent="0.25">
      <c r="L4183" s="75">
        <f>COUNTIF($B$2:B4183,B4183)</f>
        <v>0</v>
      </c>
      <c r="M4183" s="75">
        <f>COUNTIF($L$2:L4183,4)</f>
        <v>42</v>
      </c>
      <c r="N4183" s="76" t="str">
        <f t="shared" si="329"/>
        <v>0</v>
      </c>
      <c r="O4183" s="76" t="str">
        <f t="shared" si="325"/>
        <v/>
      </c>
      <c r="P4183" s="75" t="str">
        <f t="shared" si="326"/>
        <v/>
      </c>
      <c r="Q4183" s="77" t="str">
        <f t="shared" si="327"/>
        <v/>
      </c>
      <c r="R4183" s="77" t="str">
        <f t="shared" si="328"/>
        <v/>
      </c>
      <c r="S4183" s="77" t="str">
        <f>IF(O4183="","",IF(OR(VALUE(LEFT(O4183,2))&gt;IF(RIGHT(J4183,1)="M",7,19),AND(OR(LEFT(O4183,2)={"07","19"}),VALUE(RIGHT(O4183,2))&gt;15)),TRUE,FALSE))</f>
        <v/>
      </c>
      <c r="T4183" s="77" t="str">
        <f>IF(O4183="","",IF(OR(VALUE(LEFT(O4183,2))&gt;IF(RIGHT(J4183,1)="M",7,19),AND(OR(LEFT(O4183,2)={"07","19"}),VALUE(RIGHT(O4183,2))&gt;5)),TRUE,FALSE))</f>
        <v/>
      </c>
    </row>
    <row r="4184" spans="12:20" x14ac:dyDescent="0.25">
      <c r="L4184" s="75">
        <f>COUNTIF($B$2:B4184,B4184)</f>
        <v>0</v>
      </c>
      <c r="M4184" s="75">
        <f>COUNTIF($L$2:L4184,4)</f>
        <v>42</v>
      </c>
      <c r="N4184" s="76" t="str">
        <f t="shared" si="329"/>
        <v>0</v>
      </c>
      <c r="O4184" s="76" t="str">
        <f t="shared" si="325"/>
        <v/>
      </c>
      <c r="P4184" s="75" t="str">
        <f t="shared" si="326"/>
        <v/>
      </c>
      <c r="Q4184" s="77" t="str">
        <f t="shared" si="327"/>
        <v/>
      </c>
      <c r="R4184" s="77" t="str">
        <f t="shared" si="328"/>
        <v/>
      </c>
      <c r="S4184" s="77" t="str">
        <f>IF(O4184="","",IF(OR(VALUE(LEFT(O4184,2))&gt;IF(RIGHT(J4184,1)="M",7,19),AND(OR(LEFT(O4184,2)={"07","19"}),VALUE(RIGHT(O4184,2))&gt;15)),TRUE,FALSE))</f>
        <v/>
      </c>
      <c r="T4184" s="77" t="str">
        <f>IF(O4184="","",IF(OR(VALUE(LEFT(O4184,2))&gt;IF(RIGHT(J4184,1)="M",7,19),AND(OR(LEFT(O4184,2)={"07","19"}),VALUE(RIGHT(O4184,2))&gt;5)),TRUE,FALSE))</f>
        <v/>
      </c>
    </row>
    <row r="4185" spans="12:20" x14ac:dyDescent="0.25">
      <c r="L4185" s="75">
        <f>COUNTIF($B$2:B4185,B4185)</f>
        <v>0</v>
      </c>
      <c r="M4185" s="75">
        <f>COUNTIF($L$2:L4185,4)</f>
        <v>42</v>
      </c>
      <c r="N4185" s="76" t="str">
        <f t="shared" si="329"/>
        <v>0</v>
      </c>
      <c r="O4185" s="76" t="str">
        <f t="shared" si="325"/>
        <v/>
      </c>
      <c r="P4185" s="75" t="str">
        <f t="shared" si="326"/>
        <v/>
      </c>
      <c r="Q4185" s="77" t="str">
        <f t="shared" si="327"/>
        <v/>
      </c>
      <c r="R4185" s="77" t="str">
        <f t="shared" si="328"/>
        <v/>
      </c>
      <c r="S4185" s="77" t="str">
        <f>IF(O4185="","",IF(OR(VALUE(LEFT(O4185,2))&gt;IF(RIGHT(J4185,1)="M",7,19),AND(OR(LEFT(O4185,2)={"07","19"}),VALUE(RIGHT(O4185,2))&gt;15)),TRUE,FALSE))</f>
        <v/>
      </c>
      <c r="T4185" s="77" t="str">
        <f>IF(O4185="","",IF(OR(VALUE(LEFT(O4185,2))&gt;IF(RIGHT(J4185,1)="M",7,19),AND(OR(LEFT(O4185,2)={"07","19"}),VALUE(RIGHT(O4185,2))&gt;5)),TRUE,FALSE))</f>
        <v/>
      </c>
    </row>
    <row r="4186" spans="12:20" x14ac:dyDescent="0.25">
      <c r="L4186" s="75">
        <f>COUNTIF($B$2:B4186,B4186)</f>
        <v>0</v>
      </c>
      <c r="M4186" s="75">
        <f>COUNTIF($L$2:L4186,4)</f>
        <v>42</v>
      </c>
      <c r="N4186" s="76" t="str">
        <f t="shared" si="329"/>
        <v>0</v>
      </c>
      <c r="O4186" s="76" t="str">
        <f t="shared" si="325"/>
        <v/>
      </c>
      <c r="P4186" s="75" t="str">
        <f t="shared" si="326"/>
        <v/>
      </c>
      <c r="Q4186" s="77" t="str">
        <f t="shared" si="327"/>
        <v/>
      </c>
      <c r="R4186" s="77" t="str">
        <f t="shared" si="328"/>
        <v/>
      </c>
      <c r="S4186" s="77" t="str">
        <f>IF(O4186="","",IF(OR(VALUE(LEFT(O4186,2))&gt;IF(RIGHT(J4186,1)="M",7,19),AND(OR(LEFT(O4186,2)={"07","19"}),VALUE(RIGHT(O4186,2))&gt;15)),TRUE,FALSE))</f>
        <v/>
      </c>
      <c r="T4186" s="77" t="str">
        <f>IF(O4186="","",IF(OR(VALUE(LEFT(O4186,2))&gt;IF(RIGHT(J4186,1)="M",7,19),AND(OR(LEFT(O4186,2)={"07","19"}),VALUE(RIGHT(O4186,2))&gt;5)),TRUE,FALSE))</f>
        <v/>
      </c>
    </row>
    <row r="4187" spans="12:20" x14ac:dyDescent="0.25">
      <c r="L4187" s="75">
        <f>COUNTIF($B$2:B4187,B4187)</f>
        <v>0</v>
      </c>
      <c r="M4187" s="75">
        <f>COUNTIF($L$2:L4187,4)</f>
        <v>42</v>
      </c>
      <c r="N4187" s="76" t="str">
        <f t="shared" si="329"/>
        <v>0</v>
      </c>
      <c r="O4187" s="76" t="str">
        <f t="shared" si="325"/>
        <v/>
      </c>
      <c r="P4187" s="75" t="str">
        <f t="shared" si="326"/>
        <v/>
      </c>
      <c r="Q4187" s="77" t="str">
        <f t="shared" si="327"/>
        <v/>
      </c>
      <c r="R4187" s="77" t="str">
        <f t="shared" si="328"/>
        <v/>
      </c>
      <c r="S4187" s="77" t="str">
        <f>IF(O4187="","",IF(OR(VALUE(LEFT(O4187,2))&gt;IF(RIGHT(J4187,1)="M",7,19),AND(OR(LEFT(O4187,2)={"07","19"}),VALUE(RIGHT(O4187,2))&gt;15)),TRUE,FALSE))</f>
        <v/>
      </c>
      <c r="T4187" s="77" t="str">
        <f>IF(O4187="","",IF(OR(VALUE(LEFT(O4187,2))&gt;IF(RIGHT(J4187,1)="M",7,19),AND(OR(LEFT(O4187,2)={"07","19"}),VALUE(RIGHT(O4187,2))&gt;5)),TRUE,FALSE))</f>
        <v/>
      </c>
    </row>
    <row r="4188" spans="12:20" x14ac:dyDescent="0.25">
      <c r="L4188" s="75">
        <f>COUNTIF($B$2:B4188,B4188)</f>
        <v>0</v>
      </c>
      <c r="M4188" s="75">
        <f>COUNTIF($L$2:L4188,4)</f>
        <v>42</v>
      </c>
      <c r="N4188" s="76" t="str">
        <f t="shared" si="329"/>
        <v>0</v>
      </c>
      <c r="O4188" s="76" t="str">
        <f t="shared" si="325"/>
        <v/>
      </c>
      <c r="P4188" s="75" t="str">
        <f t="shared" si="326"/>
        <v/>
      </c>
      <c r="Q4188" s="77" t="str">
        <f t="shared" si="327"/>
        <v/>
      </c>
      <c r="R4188" s="77" t="str">
        <f t="shared" si="328"/>
        <v/>
      </c>
      <c r="S4188" s="77" t="str">
        <f>IF(O4188="","",IF(OR(VALUE(LEFT(O4188,2))&gt;IF(RIGHT(J4188,1)="M",7,19),AND(OR(LEFT(O4188,2)={"07","19"}),VALUE(RIGHT(O4188,2))&gt;15)),TRUE,FALSE))</f>
        <v/>
      </c>
      <c r="T4188" s="77" t="str">
        <f>IF(O4188="","",IF(OR(VALUE(LEFT(O4188,2))&gt;IF(RIGHT(J4188,1)="M",7,19),AND(OR(LEFT(O4188,2)={"07","19"}),VALUE(RIGHT(O4188,2))&gt;5)),TRUE,FALSE))</f>
        <v/>
      </c>
    </row>
    <row r="4189" spans="12:20" x14ac:dyDescent="0.25">
      <c r="L4189" s="75">
        <f>COUNTIF($B$2:B4189,B4189)</f>
        <v>0</v>
      </c>
      <c r="M4189" s="75">
        <f>COUNTIF($L$2:L4189,4)</f>
        <v>42</v>
      </c>
      <c r="N4189" s="76" t="str">
        <f t="shared" si="329"/>
        <v>0</v>
      </c>
      <c r="O4189" s="76" t="str">
        <f t="shared" si="325"/>
        <v/>
      </c>
      <c r="P4189" s="75" t="str">
        <f t="shared" si="326"/>
        <v/>
      </c>
      <c r="Q4189" s="77" t="str">
        <f t="shared" si="327"/>
        <v/>
      </c>
      <c r="R4189" s="77" t="str">
        <f t="shared" si="328"/>
        <v/>
      </c>
      <c r="S4189" s="77" t="str">
        <f>IF(O4189="","",IF(OR(VALUE(LEFT(O4189,2))&gt;IF(RIGHT(J4189,1)="M",7,19),AND(OR(LEFT(O4189,2)={"07","19"}),VALUE(RIGHT(O4189,2))&gt;15)),TRUE,FALSE))</f>
        <v/>
      </c>
      <c r="T4189" s="77" t="str">
        <f>IF(O4189="","",IF(OR(VALUE(LEFT(O4189,2))&gt;IF(RIGHT(J4189,1)="M",7,19),AND(OR(LEFT(O4189,2)={"07","19"}),VALUE(RIGHT(O4189,2))&gt;5)),TRUE,FALSE))</f>
        <v/>
      </c>
    </row>
    <row r="4190" spans="12:20" x14ac:dyDescent="0.25">
      <c r="L4190" s="75">
        <f>COUNTIF($B$2:B4190,B4190)</f>
        <v>0</v>
      </c>
      <c r="M4190" s="75">
        <f>COUNTIF($L$2:L4190,4)</f>
        <v>42</v>
      </c>
      <c r="N4190" s="76" t="str">
        <f t="shared" si="329"/>
        <v>0</v>
      </c>
      <c r="O4190" s="76" t="str">
        <f t="shared" si="325"/>
        <v/>
      </c>
      <c r="P4190" s="75" t="str">
        <f t="shared" si="326"/>
        <v/>
      </c>
      <c r="Q4190" s="77" t="str">
        <f t="shared" si="327"/>
        <v/>
      </c>
      <c r="R4190" s="77" t="str">
        <f t="shared" si="328"/>
        <v/>
      </c>
      <c r="S4190" s="77" t="str">
        <f>IF(O4190="","",IF(OR(VALUE(LEFT(O4190,2))&gt;IF(RIGHT(J4190,1)="M",7,19),AND(OR(LEFT(O4190,2)={"07","19"}),VALUE(RIGHT(O4190,2))&gt;15)),TRUE,FALSE))</f>
        <v/>
      </c>
      <c r="T4190" s="77" t="str">
        <f>IF(O4190="","",IF(OR(VALUE(LEFT(O4190,2))&gt;IF(RIGHT(J4190,1)="M",7,19),AND(OR(LEFT(O4190,2)={"07","19"}),VALUE(RIGHT(O4190,2))&gt;5)),TRUE,FALSE))</f>
        <v/>
      </c>
    </row>
    <row r="4191" spans="12:20" x14ac:dyDescent="0.25">
      <c r="L4191" s="75">
        <f>COUNTIF($B$2:B4191,B4191)</f>
        <v>0</v>
      </c>
      <c r="M4191" s="75">
        <f>COUNTIF($L$2:L4191,4)</f>
        <v>42</v>
      </c>
      <c r="N4191" s="76" t="str">
        <f t="shared" si="329"/>
        <v>0</v>
      </c>
      <c r="O4191" s="76" t="str">
        <f t="shared" si="325"/>
        <v/>
      </c>
      <c r="P4191" s="75" t="str">
        <f t="shared" si="326"/>
        <v/>
      </c>
      <c r="Q4191" s="77" t="str">
        <f t="shared" si="327"/>
        <v/>
      </c>
      <c r="R4191" s="77" t="str">
        <f t="shared" si="328"/>
        <v/>
      </c>
      <c r="S4191" s="77" t="str">
        <f>IF(O4191="","",IF(OR(VALUE(LEFT(O4191,2))&gt;IF(RIGHT(J4191,1)="M",7,19),AND(OR(LEFT(O4191,2)={"07","19"}),VALUE(RIGHT(O4191,2))&gt;15)),TRUE,FALSE))</f>
        <v/>
      </c>
      <c r="T4191" s="77" t="str">
        <f>IF(O4191="","",IF(OR(VALUE(LEFT(O4191,2))&gt;IF(RIGHT(J4191,1)="M",7,19),AND(OR(LEFT(O4191,2)={"07","19"}),VALUE(RIGHT(O4191,2))&gt;5)),TRUE,FALSE))</f>
        <v/>
      </c>
    </row>
    <row r="4192" spans="12:20" x14ac:dyDescent="0.25">
      <c r="L4192" s="75">
        <f>COUNTIF($B$2:B4192,B4192)</f>
        <v>0</v>
      </c>
      <c r="M4192" s="75">
        <f>COUNTIF($L$2:L4192,4)</f>
        <v>42</v>
      </c>
      <c r="N4192" s="76" t="str">
        <f t="shared" si="329"/>
        <v>0</v>
      </c>
      <c r="O4192" s="76" t="str">
        <f t="shared" si="325"/>
        <v/>
      </c>
      <c r="P4192" s="75" t="str">
        <f t="shared" si="326"/>
        <v/>
      </c>
      <c r="Q4192" s="77" t="str">
        <f t="shared" si="327"/>
        <v/>
      </c>
      <c r="R4192" s="77" t="str">
        <f t="shared" si="328"/>
        <v/>
      </c>
      <c r="S4192" s="77" t="str">
        <f>IF(O4192="","",IF(OR(VALUE(LEFT(O4192,2))&gt;IF(RIGHT(J4192,1)="M",7,19),AND(OR(LEFT(O4192,2)={"07","19"}),VALUE(RIGHT(O4192,2))&gt;15)),TRUE,FALSE))</f>
        <v/>
      </c>
      <c r="T4192" s="77" t="str">
        <f>IF(O4192="","",IF(OR(VALUE(LEFT(O4192,2))&gt;IF(RIGHT(J4192,1)="M",7,19),AND(OR(LEFT(O4192,2)={"07","19"}),VALUE(RIGHT(O4192,2))&gt;5)),TRUE,FALSE))</f>
        <v/>
      </c>
    </row>
    <row r="4193" spans="12:20" x14ac:dyDescent="0.25">
      <c r="L4193" s="75">
        <f>COUNTIF($B$2:B4193,B4193)</f>
        <v>0</v>
      </c>
      <c r="M4193" s="75">
        <f>COUNTIF($L$2:L4193,4)</f>
        <v>42</v>
      </c>
      <c r="N4193" s="76" t="str">
        <f t="shared" si="329"/>
        <v>0</v>
      </c>
      <c r="O4193" s="76" t="str">
        <f t="shared" si="325"/>
        <v/>
      </c>
      <c r="P4193" s="75" t="str">
        <f t="shared" si="326"/>
        <v/>
      </c>
      <c r="Q4193" s="77" t="str">
        <f t="shared" si="327"/>
        <v/>
      </c>
      <c r="R4193" s="77" t="str">
        <f t="shared" si="328"/>
        <v/>
      </c>
      <c r="S4193" s="77" t="str">
        <f>IF(O4193="","",IF(OR(VALUE(LEFT(O4193,2))&gt;IF(RIGHT(J4193,1)="M",7,19),AND(OR(LEFT(O4193,2)={"07","19"}),VALUE(RIGHT(O4193,2))&gt;15)),TRUE,FALSE))</f>
        <v/>
      </c>
      <c r="T4193" s="77" t="str">
        <f>IF(O4193="","",IF(OR(VALUE(LEFT(O4193,2))&gt;IF(RIGHT(J4193,1)="M",7,19),AND(OR(LEFT(O4193,2)={"07","19"}),VALUE(RIGHT(O4193,2))&gt;5)),TRUE,FALSE))</f>
        <v/>
      </c>
    </row>
    <row r="4194" spans="12:20" x14ac:dyDescent="0.25">
      <c r="L4194" s="75">
        <f>COUNTIF($B$2:B4194,B4194)</f>
        <v>0</v>
      </c>
      <c r="M4194" s="75">
        <f>COUNTIF($L$2:L4194,4)</f>
        <v>42</v>
      </c>
      <c r="N4194" s="76" t="str">
        <f t="shared" si="329"/>
        <v>0</v>
      </c>
      <c r="O4194" s="76" t="str">
        <f t="shared" si="325"/>
        <v/>
      </c>
      <c r="P4194" s="75" t="str">
        <f t="shared" si="326"/>
        <v/>
      </c>
      <c r="Q4194" s="77" t="str">
        <f t="shared" si="327"/>
        <v/>
      </c>
      <c r="R4194" s="77" t="str">
        <f t="shared" si="328"/>
        <v/>
      </c>
      <c r="S4194" s="77" t="str">
        <f>IF(O4194="","",IF(OR(VALUE(LEFT(O4194,2))&gt;IF(RIGHT(J4194,1)="M",7,19),AND(OR(LEFT(O4194,2)={"07","19"}),VALUE(RIGHT(O4194,2))&gt;15)),TRUE,FALSE))</f>
        <v/>
      </c>
      <c r="T4194" s="77" t="str">
        <f>IF(O4194="","",IF(OR(VALUE(LEFT(O4194,2))&gt;IF(RIGHT(J4194,1)="M",7,19),AND(OR(LEFT(O4194,2)={"07","19"}),VALUE(RIGHT(O4194,2))&gt;5)),TRUE,FALSE))</f>
        <v/>
      </c>
    </row>
    <row r="4195" spans="12:20" x14ac:dyDescent="0.25">
      <c r="L4195" s="75">
        <f>COUNTIF($B$2:B4195,B4195)</f>
        <v>0</v>
      </c>
      <c r="M4195" s="75">
        <f>COUNTIF($L$2:L4195,4)</f>
        <v>42</v>
      </c>
      <c r="N4195" s="76" t="str">
        <f t="shared" si="329"/>
        <v>0</v>
      </c>
      <c r="O4195" s="76" t="str">
        <f t="shared" si="325"/>
        <v/>
      </c>
      <c r="P4195" s="75" t="str">
        <f t="shared" si="326"/>
        <v/>
      </c>
      <c r="Q4195" s="77" t="str">
        <f t="shared" si="327"/>
        <v/>
      </c>
      <c r="R4195" s="77" t="str">
        <f t="shared" si="328"/>
        <v/>
      </c>
      <c r="S4195" s="77" t="str">
        <f>IF(O4195="","",IF(OR(VALUE(LEFT(O4195,2))&gt;IF(RIGHT(J4195,1)="M",7,19),AND(OR(LEFT(O4195,2)={"07","19"}),VALUE(RIGHT(O4195,2))&gt;15)),TRUE,FALSE))</f>
        <v/>
      </c>
      <c r="T4195" s="77" t="str">
        <f>IF(O4195="","",IF(OR(VALUE(LEFT(O4195,2))&gt;IF(RIGHT(J4195,1)="M",7,19),AND(OR(LEFT(O4195,2)={"07","19"}),VALUE(RIGHT(O4195,2))&gt;5)),TRUE,FALSE))</f>
        <v/>
      </c>
    </row>
    <row r="4196" spans="12:20" x14ac:dyDescent="0.25">
      <c r="L4196" s="75">
        <f>COUNTIF($B$2:B4196,B4196)</f>
        <v>0</v>
      </c>
      <c r="M4196" s="75">
        <f>COUNTIF($L$2:L4196,4)</f>
        <v>42</v>
      </c>
      <c r="N4196" s="76" t="str">
        <f t="shared" si="329"/>
        <v>0</v>
      </c>
      <c r="O4196" s="76" t="str">
        <f t="shared" si="325"/>
        <v/>
      </c>
      <c r="P4196" s="75" t="str">
        <f t="shared" si="326"/>
        <v/>
      </c>
      <c r="Q4196" s="77" t="str">
        <f t="shared" si="327"/>
        <v/>
      </c>
      <c r="R4196" s="77" t="str">
        <f t="shared" si="328"/>
        <v/>
      </c>
      <c r="S4196" s="77" t="str">
        <f>IF(O4196="","",IF(OR(VALUE(LEFT(O4196,2))&gt;IF(RIGHT(J4196,1)="M",7,19),AND(OR(LEFT(O4196,2)={"07","19"}),VALUE(RIGHT(O4196,2))&gt;15)),TRUE,FALSE))</f>
        <v/>
      </c>
      <c r="T4196" s="77" t="str">
        <f>IF(O4196="","",IF(OR(VALUE(LEFT(O4196,2))&gt;IF(RIGHT(J4196,1)="M",7,19),AND(OR(LEFT(O4196,2)={"07","19"}),VALUE(RIGHT(O4196,2))&gt;5)),TRUE,FALSE))</f>
        <v/>
      </c>
    </row>
    <row r="4197" spans="12:20" x14ac:dyDescent="0.25">
      <c r="L4197" s="75">
        <f>COUNTIF($B$2:B4197,B4197)</f>
        <v>0</v>
      </c>
      <c r="M4197" s="75">
        <f>COUNTIF($L$2:L4197,4)</f>
        <v>42</v>
      </c>
      <c r="N4197" s="76" t="str">
        <f t="shared" si="329"/>
        <v>0</v>
      </c>
      <c r="O4197" s="76" t="str">
        <f t="shared" si="325"/>
        <v/>
      </c>
      <c r="P4197" s="75" t="str">
        <f t="shared" si="326"/>
        <v/>
      </c>
      <c r="Q4197" s="77" t="str">
        <f t="shared" si="327"/>
        <v/>
      </c>
      <c r="R4197" s="77" t="str">
        <f t="shared" si="328"/>
        <v/>
      </c>
      <c r="S4197" s="77" t="str">
        <f>IF(O4197="","",IF(OR(VALUE(LEFT(O4197,2))&gt;IF(RIGHT(J4197,1)="M",7,19),AND(OR(LEFT(O4197,2)={"07","19"}),VALUE(RIGHT(O4197,2))&gt;15)),TRUE,FALSE))</f>
        <v/>
      </c>
      <c r="T4197" s="77" t="str">
        <f>IF(O4197="","",IF(OR(VALUE(LEFT(O4197,2))&gt;IF(RIGHT(J4197,1)="M",7,19),AND(OR(LEFT(O4197,2)={"07","19"}),VALUE(RIGHT(O4197,2))&gt;5)),TRUE,FALSE))</f>
        <v/>
      </c>
    </row>
    <row r="4198" spans="12:20" x14ac:dyDescent="0.25">
      <c r="L4198" s="75">
        <f>COUNTIF($B$2:B4198,B4198)</f>
        <v>0</v>
      </c>
      <c r="M4198" s="75">
        <f>COUNTIF($L$2:L4198,4)</f>
        <v>42</v>
      </c>
      <c r="N4198" s="76" t="str">
        <f t="shared" si="329"/>
        <v>0</v>
      </c>
      <c r="O4198" s="76" t="str">
        <f t="shared" si="325"/>
        <v/>
      </c>
      <c r="P4198" s="75" t="str">
        <f t="shared" si="326"/>
        <v/>
      </c>
      <c r="Q4198" s="77" t="str">
        <f t="shared" si="327"/>
        <v/>
      </c>
      <c r="R4198" s="77" t="str">
        <f t="shared" si="328"/>
        <v/>
      </c>
      <c r="S4198" s="77" t="str">
        <f>IF(O4198="","",IF(OR(VALUE(LEFT(O4198,2))&gt;IF(RIGHT(J4198,1)="M",7,19),AND(OR(LEFT(O4198,2)={"07","19"}),VALUE(RIGHT(O4198,2))&gt;15)),TRUE,FALSE))</f>
        <v/>
      </c>
      <c r="T4198" s="77" t="str">
        <f>IF(O4198="","",IF(OR(VALUE(LEFT(O4198,2))&gt;IF(RIGHT(J4198,1)="M",7,19),AND(OR(LEFT(O4198,2)={"07","19"}),VALUE(RIGHT(O4198,2))&gt;5)),TRUE,FALSE))</f>
        <v/>
      </c>
    </row>
    <row r="4199" spans="12:20" x14ac:dyDescent="0.25">
      <c r="L4199" s="75">
        <f>COUNTIF($B$2:B4199,B4199)</f>
        <v>0</v>
      </c>
      <c r="M4199" s="75">
        <f>COUNTIF($L$2:L4199,4)</f>
        <v>42</v>
      </c>
      <c r="N4199" s="76" t="str">
        <f t="shared" si="329"/>
        <v>0</v>
      </c>
      <c r="O4199" s="76" t="str">
        <f t="shared" si="325"/>
        <v/>
      </c>
      <c r="P4199" s="75" t="str">
        <f t="shared" si="326"/>
        <v/>
      </c>
      <c r="Q4199" s="77" t="str">
        <f t="shared" si="327"/>
        <v/>
      </c>
      <c r="R4199" s="77" t="str">
        <f t="shared" si="328"/>
        <v/>
      </c>
      <c r="S4199" s="77" t="str">
        <f>IF(O4199="","",IF(OR(VALUE(LEFT(O4199,2))&gt;IF(RIGHT(J4199,1)="M",7,19),AND(OR(LEFT(O4199,2)={"07","19"}),VALUE(RIGHT(O4199,2))&gt;15)),TRUE,FALSE))</f>
        <v/>
      </c>
      <c r="T4199" s="77" t="str">
        <f>IF(O4199="","",IF(OR(VALUE(LEFT(O4199,2))&gt;IF(RIGHT(J4199,1)="M",7,19),AND(OR(LEFT(O4199,2)={"07","19"}),VALUE(RIGHT(O4199,2))&gt;5)),TRUE,FALSE))</f>
        <v/>
      </c>
    </row>
    <row r="4200" spans="12:20" x14ac:dyDescent="0.25">
      <c r="L4200" s="75">
        <f>COUNTIF($B$2:B4200,B4200)</f>
        <v>0</v>
      </c>
      <c r="M4200" s="75">
        <f>COUNTIF($L$2:L4200,4)</f>
        <v>42</v>
      </c>
      <c r="N4200" s="76" t="str">
        <f t="shared" si="329"/>
        <v>0</v>
      </c>
      <c r="O4200" s="76" t="str">
        <f t="shared" si="325"/>
        <v/>
      </c>
      <c r="P4200" s="75" t="str">
        <f t="shared" si="326"/>
        <v/>
      </c>
      <c r="Q4200" s="77" t="str">
        <f t="shared" si="327"/>
        <v/>
      </c>
      <c r="R4200" s="77" t="str">
        <f t="shared" si="328"/>
        <v/>
      </c>
      <c r="S4200" s="77" t="str">
        <f>IF(O4200="","",IF(OR(VALUE(LEFT(O4200,2))&gt;IF(RIGHT(J4200,1)="M",7,19),AND(OR(LEFT(O4200,2)={"07","19"}),VALUE(RIGHT(O4200,2))&gt;15)),TRUE,FALSE))</f>
        <v/>
      </c>
      <c r="T4200" s="77" t="str">
        <f>IF(O4200="","",IF(OR(VALUE(LEFT(O4200,2))&gt;IF(RIGHT(J4200,1)="M",7,19),AND(OR(LEFT(O4200,2)={"07","19"}),VALUE(RIGHT(O4200,2))&gt;5)),TRUE,FALSE))</f>
        <v/>
      </c>
    </row>
    <row r="4201" spans="12:20" x14ac:dyDescent="0.25">
      <c r="L4201" s="75">
        <f>COUNTIF($B$2:B4201,B4201)</f>
        <v>0</v>
      </c>
      <c r="M4201" s="75">
        <f>COUNTIF($L$2:L4201,4)</f>
        <v>42</v>
      </c>
      <c r="N4201" s="76" t="str">
        <f t="shared" si="329"/>
        <v>0</v>
      </c>
      <c r="O4201" s="76" t="str">
        <f t="shared" si="325"/>
        <v/>
      </c>
      <c r="P4201" s="75" t="str">
        <f t="shared" si="326"/>
        <v/>
      </c>
      <c r="Q4201" s="77" t="str">
        <f t="shared" si="327"/>
        <v/>
      </c>
      <c r="R4201" s="77" t="str">
        <f t="shared" si="328"/>
        <v/>
      </c>
      <c r="S4201" s="77" t="str">
        <f>IF(O4201="","",IF(OR(VALUE(LEFT(O4201,2))&gt;IF(RIGHT(J4201,1)="M",7,19),AND(OR(LEFT(O4201,2)={"07","19"}),VALUE(RIGHT(O4201,2))&gt;15)),TRUE,FALSE))</f>
        <v/>
      </c>
      <c r="T4201" s="77" t="str">
        <f>IF(O4201="","",IF(OR(VALUE(LEFT(O4201,2))&gt;IF(RIGHT(J4201,1)="M",7,19),AND(OR(LEFT(O4201,2)={"07","19"}),VALUE(RIGHT(O4201,2))&gt;5)),TRUE,FALSE))</f>
        <v/>
      </c>
    </row>
    <row r="4202" spans="12:20" x14ac:dyDescent="0.25">
      <c r="L4202" s="75">
        <f>COUNTIF($B$2:B4202,B4202)</f>
        <v>0</v>
      </c>
      <c r="M4202" s="75">
        <f>COUNTIF($L$2:L4202,4)</f>
        <v>42</v>
      </c>
      <c r="N4202" s="76" t="str">
        <f t="shared" si="329"/>
        <v>0</v>
      </c>
      <c r="O4202" s="76" t="str">
        <f t="shared" si="325"/>
        <v/>
      </c>
      <c r="P4202" s="75" t="str">
        <f t="shared" si="326"/>
        <v/>
      </c>
      <c r="Q4202" s="77" t="str">
        <f t="shared" si="327"/>
        <v/>
      </c>
      <c r="R4202" s="77" t="str">
        <f t="shared" si="328"/>
        <v/>
      </c>
      <c r="S4202" s="77" t="str">
        <f>IF(O4202="","",IF(OR(VALUE(LEFT(O4202,2))&gt;IF(RIGHT(J4202,1)="M",7,19),AND(OR(LEFT(O4202,2)={"07","19"}),VALUE(RIGHT(O4202,2))&gt;15)),TRUE,FALSE))</f>
        <v/>
      </c>
      <c r="T4202" s="77" t="str">
        <f>IF(O4202="","",IF(OR(VALUE(LEFT(O4202,2))&gt;IF(RIGHT(J4202,1)="M",7,19),AND(OR(LEFT(O4202,2)={"07","19"}),VALUE(RIGHT(O4202,2))&gt;5)),TRUE,FALSE))</f>
        <v/>
      </c>
    </row>
    <row r="4203" spans="12:20" x14ac:dyDescent="0.25">
      <c r="L4203" s="75">
        <f>COUNTIF($B$2:B4203,B4203)</f>
        <v>0</v>
      </c>
      <c r="M4203" s="75">
        <f>COUNTIF($L$2:L4203,4)</f>
        <v>42</v>
      </c>
      <c r="N4203" s="76" t="str">
        <f t="shared" si="329"/>
        <v>0</v>
      </c>
      <c r="O4203" s="76" t="str">
        <f t="shared" si="325"/>
        <v/>
      </c>
      <c r="P4203" s="75" t="str">
        <f t="shared" si="326"/>
        <v/>
      </c>
      <c r="Q4203" s="77" t="str">
        <f t="shared" si="327"/>
        <v/>
      </c>
      <c r="R4203" s="77" t="str">
        <f t="shared" si="328"/>
        <v/>
      </c>
      <c r="S4203" s="77" t="str">
        <f>IF(O4203="","",IF(OR(VALUE(LEFT(O4203,2))&gt;IF(RIGHT(J4203,1)="M",7,19),AND(OR(LEFT(O4203,2)={"07","19"}),VALUE(RIGHT(O4203,2))&gt;15)),TRUE,FALSE))</f>
        <v/>
      </c>
      <c r="T4203" s="77" t="str">
        <f>IF(O4203="","",IF(OR(VALUE(LEFT(O4203,2))&gt;IF(RIGHT(J4203,1)="M",7,19),AND(OR(LEFT(O4203,2)={"07","19"}),VALUE(RIGHT(O4203,2))&gt;5)),TRUE,FALSE))</f>
        <v/>
      </c>
    </row>
    <row r="4204" spans="12:20" x14ac:dyDescent="0.25">
      <c r="L4204" s="75">
        <f>COUNTIF($B$2:B4204,B4204)</f>
        <v>0</v>
      </c>
      <c r="M4204" s="75">
        <f>COUNTIF($L$2:L4204,4)</f>
        <v>42</v>
      </c>
      <c r="N4204" s="76" t="str">
        <f t="shared" si="329"/>
        <v>0</v>
      </c>
      <c r="O4204" s="76" t="str">
        <f t="shared" si="325"/>
        <v/>
      </c>
      <c r="P4204" s="75" t="str">
        <f t="shared" si="326"/>
        <v/>
      </c>
      <c r="Q4204" s="77" t="str">
        <f t="shared" si="327"/>
        <v/>
      </c>
      <c r="R4204" s="77" t="str">
        <f t="shared" si="328"/>
        <v/>
      </c>
      <c r="S4204" s="77" t="str">
        <f>IF(O4204="","",IF(OR(VALUE(LEFT(O4204,2))&gt;IF(RIGHT(J4204,1)="M",7,19),AND(OR(LEFT(O4204,2)={"07","19"}),VALUE(RIGHT(O4204,2))&gt;15)),TRUE,FALSE))</f>
        <v/>
      </c>
      <c r="T4204" s="77" t="str">
        <f>IF(O4204="","",IF(OR(VALUE(LEFT(O4204,2))&gt;IF(RIGHT(J4204,1)="M",7,19),AND(OR(LEFT(O4204,2)={"07","19"}),VALUE(RIGHT(O4204,2))&gt;5)),TRUE,FALSE))</f>
        <v/>
      </c>
    </row>
    <row r="4205" spans="12:20" x14ac:dyDescent="0.25">
      <c r="L4205" s="75">
        <f>COUNTIF($B$2:B4205,B4205)</f>
        <v>0</v>
      </c>
      <c r="M4205" s="75">
        <f>COUNTIF($L$2:L4205,4)</f>
        <v>42</v>
      </c>
      <c r="N4205" s="76" t="str">
        <f t="shared" si="329"/>
        <v>0</v>
      </c>
      <c r="O4205" s="76" t="str">
        <f t="shared" si="325"/>
        <v/>
      </c>
      <c r="P4205" s="75" t="str">
        <f t="shared" si="326"/>
        <v/>
      </c>
      <c r="Q4205" s="77" t="str">
        <f t="shared" si="327"/>
        <v/>
      </c>
      <c r="R4205" s="77" t="str">
        <f t="shared" si="328"/>
        <v/>
      </c>
      <c r="S4205" s="77" t="str">
        <f>IF(O4205="","",IF(OR(VALUE(LEFT(O4205,2))&gt;IF(RIGHT(J4205,1)="M",7,19),AND(OR(LEFT(O4205,2)={"07","19"}),VALUE(RIGHT(O4205,2))&gt;15)),TRUE,FALSE))</f>
        <v/>
      </c>
      <c r="T4205" s="77" t="str">
        <f>IF(O4205="","",IF(OR(VALUE(LEFT(O4205,2))&gt;IF(RIGHT(J4205,1)="M",7,19),AND(OR(LEFT(O4205,2)={"07","19"}),VALUE(RIGHT(O4205,2))&gt;5)),TRUE,FALSE))</f>
        <v/>
      </c>
    </row>
    <row r="4206" spans="12:20" x14ac:dyDescent="0.25">
      <c r="L4206" s="75">
        <f>COUNTIF($B$2:B4206,B4206)</f>
        <v>0</v>
      </c>
      <c r="M4206" s="75">
        <f>COUNTIF($L$2:L4206,4)</f>
        <v>42</v>
      </c>
      <c r="N4206" s="76" t="str">
        <f t="shared" si="329"/>
        <v>0</v>
      </c>
      <c r="O4206" s="76" t="str">
        <f t="shared" si="325"/>
        <v/>
      </c>
      <c r="P4206" s="75" t="str">
        <f t="shared" si="326"/>
        <v/>
      </c>
      <c r="Q4206" s="77" t="str">
        <f t="shared" si="327"/>
        <v/>
      </c>
      <c r="R4206" s="77" t="str">
        <f t="shared" si="328"/>
        <v/>
      </c>
      <c r="S4206" s="77" t="str">
        <f>IF(O4206="","",IF(OR(VALUE(LEFT(O4206,2))&gt;IF(RIGHT(J4206,1)="M",7,19),AND(OR(LEFT(O4206,2)={"07","19"}),VALUE(RIGHT(O4206,2))&gt;15)),TRUE,FALSE))</f>
        <v/>
      </c>
      <c r="T4206" s="77" t="str">
        <f>IF(O4206="","",IF(OR(VALUE(LEFT(O4206,2))&gt;IF(RIGHT(J4206,1)="M",7,19),AND(OR(LEFT(O4206,2)={"07","19"}),VALUE(RIGHT(O4206,2))&gt;5)),TRUE,FALSE))</f>
        <v/>
      </c>
    </row>
    <row r="4207" spans="12:20" x14ac:dyDescent="0.25">
      <c r="L4207" s="75">
        <f>COUNTIF($B$2:B4207,B4207)</f>
        <v>0</v>
      </c>
      <c r="M4207" s="75">
        <f>COUNTIF($L$2:L4207,4)</f>
        <v>42</v>
      </c>
      <c r="N4207" s="76" t="str">
        <f t="shared" si="329"/>
        <v>0</v>
      </c>
      <c r="O4207" s="76" t="str">
        <f t="shared" si="325"/>
        <v/>
      </c>
      <c r="P4207" s="75" t="str">
        <f t="shared" si="326"/>
        <v/>
      </c>
      <c r="Q4207" s="77" t="str">
        <f t="shared" si="327"/>
        <v/>
      </c>
      <c r="R4207" s="77" t="str">
        <f t="shared" si="328"/>
        <v/>
      </c>
      <c r="S4207" s="77" t="str">
        <f>IF(O4207="","",IF(OR(VALUE(LEFT(O4207,2))&gt;IF(RIGHT(J4207,1)="M",7,19),AND(OR(LEFT(O4207,2)={"07","19"}),VALUE(RIGHT(O4207,2))&gt;15)),TRUE,FALSE))</f>
        <v/>
      </c>
      <c r="T4207" s="77" t="str">
        <f>IF(O4207="","",IF(OR(VALUE(LEFT(O4207,2))&gt;IF(RIGHT(J4207,1)="M",7,19),AND(OR(LEFT(O4207,2)={"07","19"}),VALUE(RIGHT(O4207,2))&gt;5)),TRUE,FALSE))</f>
        <v/>
      </c>
    </row>
    <row r="4208" spans="12:20" x14ac:dyDescent="0.25">
      <c r="L4208" s="75">
        <f>COUNTIF($B$2:B4208,B4208)</f>
        <v>0</v>
      </c>
      <c r="M4208" s="75">
        <f>COUNTIF($L$2:L4208,4)</f>
        <v>42</v>
      </c>
      <c r="N4208" s="76" t="str">
        <f t="shared" si="329"/>
        <v>0</v>
      </c>
      <c r="O4208" s="76" t="str">
        <f t="shared" si="325"/>
        <v/>
      </c>
      <c r="P4208" s="75" t="str">
        <f t="shared" si="326"/>
        <v/>
      </c>
      <c r="Q4208" s="77" t="str">
        <f t="shared" si="327"/>
        <v/>
      </c>
      <c r="R4208" s="77" t="str">
        <f t="shared" si="328"/>
        <v/>
      </c>
      <c r="S4208" s="77" t="str">
        <f>IF(O4208="","",IF(OR(VALUE(LEFT(O4208,2))&gt;IF(RIGHT(J4208,1)="M",7,19),AND(OR(LEFT(O4208,2)={"07","19"}),VALUE(RIGHT(O4208,2))&gt;15)),TRUE,FALSE))</f>
        <v/>
      </c>
      <c r="T4208" s="77" t="str">
        <f>IF(O4208="","",IF(OR(VALUE(LEFT(O4208,2))&gt;IF(RIGHT(J4208,1)="M",7,19),AND(OR(LEFT(O4208,2)={"07","19"}),VALUE(RIGHT(O4208,2))&gt;5)),TRUE,FALSE))</f>
        <v/>
      </c>
    </row>
    <row r="4209" spans="12:20" x14ac:dyDescent="0.25">
      <c r="L4209" s="75">
        <f>COUNTIF($B$2:B4209,B4209)</f>
        <v>0</v>
      </c>
      <c r="M4209" s="75">
        <f>COUNTIF($L$2:L4209,4)</f>
        <v>42</v>
      </c>
      <c r="N4209" s="76" t="str">
        <f t="shared" si="329"/>
        <v>0</v>
      </c>
      <c r="O4209" s="76" t="str">
        <f t="shared" si="325"/>
        <v/>
      </c>
      <c r="P4209" s="75" t="str">
        <f t="shared" si="326"/>
        <v/>
      </c>
      <c r="Q4209" s="77" t="str">
        <f t="shared" si="327"/>
        <v/>
      </c>
      <c r="R4209" s="77" t="str">
        <f t="shared" si="328"/>
        <v/>
      </c>
      <c r="S4209" s="77" t="str">
        <f>IF(O4209="","",IF(OR(VALUE(LEFT(O4209,2))&gt;IF(RIGHT(J4209,1)="M",7,19),AND(OR(LEFT(O4209,2)={"07","19"}),VALUE(RIGHT(O4209,2))&gt;15)),TRUE,FALSE))</f>
        <v/>
      </c>
      <c r="T4209" s="77" t="str">
        <f>IF(O4209="","",IF(OR(VALUE(LEFT(O4209,2))&gt;IF(RIGHT(J4209,1)="M",7,19),AND(OR(LEFT(O4209,2)={"07","19"}),VALUE(RIGHT(O4209,2))&gt;5)),TRUE,FALSE))</f>
        <v/>
      </c>
    </row>
    <row r="4210" spans="12:20" x14ac:dyDescent="0.25">
      <c r="L4210" s="75">
        <f>COUNTIF($B$2:B4210,B4210)</f>
        <v>0</v>
      </c>
      <c r="M4210" s="75">
        <f>COUNTIF($L$2:L4210,4)</f>
        <v>42</v>
      </c>
      <c r="N4210" s="76" t="str">
        <f t="shared" si="329"/>
        <v>0</v>
      </c>
      <c r="O4210" s="76" t="str">
        <f t="shared" si="325"/>
        <v/>
      </c>
      <c r="P4210" s="75" t="str">
        <f t="shared" si="326"/>
        <v/>
      </c>
      <c r="Q4210" s="77" t="str">
        <f t="shared" si="327"/>
        <v/>
      </c>
      <c r="R4210" s="77" t="str">
        <f t="shared" si="328"/>
        <v/>
      </c>
      <c r="S4210" s="77" t="str">
        <f>IF(O4210="","",IF(OR(VALUE(LEFT(O4210,2))&gt;IF(RIGHT(J4210,1)="M",7,19),AND(OR(LEFT(O4210,2)={"07","19"}),VALUE(RIGHT(O4210,2))&gt;15)),TRUE,FALSE))</f>
        <v/>
      </c>
      <c r="T4210" s="77" t="str">
        <f>IF(O4210="","",IF(OR(VALUE(LEFT(O4210,2))&gt;IF(RIGHT(J4210,1)="M",7,19),AND(OR(LEFT(O4210,2)={"07","19"}),VALUE(RIGHT(O4210,2))&gt;5)),TRUE,FALSE))</f>
        <v/>
      </c>
    </row>
    <row r="4211" spans="12:20" x14ac:dyDescent="0.25">
      <c r="L4211" s="75">
        <f>COUNTIF($B$2:B4211,B4211)</f>
        <v>0</v>
      </c>
      <c r="M4211" s="75">
        <f>COUNTIF($L$2:L4211,4)</f>
        <v>42</v>
      </c>
      <c r="N4211" s="76" t="str">
        <f t="shared" si="329"/>
        <v>0</v>
      </c>
      <c r="O4211" s="76" t="str">
        <f t="shared" si="325"/>
        <v/>
      </c>
      <c r="P4211" s="75" t="str">
        <f t="shared" si="326"/>
        <v/>
      </c>
      <c r="Q4211" s="77" t="str">
        <f t="shared" si="327"/>
        <v/>
      </c>
      <c r="R4211" s="77" t="str">
        <f t="shared" si="328"/>
        <v/>
      </c>
      <c r="S4211" s="77" t="str">
        <f>IF(O4211="","",IF(OR(VALUE(LEFT(O4211,2))&gt;IF(RIGHT(J4211,1)="M",7,19),AND(OR(LEFT(O4211,2)={"07","19"}),VALUE(RIGHT(O4211,2))&gt;15)),TRUE,FALSE))</f>
        <v/>
      </c>
      <c r="T4211" s="77" t="str">
        <f>IF(O4211="","",IF(OR(VALUE(LEFT(O4211,2))&gt;IF(RIGHT(J4211,1)="M",7,19),AND(OR(LEFT(O4211,2)={"07","19"}),VALUE(RIGHT(O4211,2))&gt;5)),TRUE,FALSE))</f>
        <v/>
      </c>
    </row>
    <row r="4212" spans="12:20" x14ac:dyDescent="0.25">
      <c r="L4212" s="75">
        <f>COUNTIF($B$2:B4212,B4212)</f>
        <v>0</v>
      </c>
      <c r="M4212" s="75">
        <f>COUNTIF($L$2:L4212,4)</f>
        <v>42</v>
      </c>
      <c r="N4212" s="76" t="str">
        <f t="shared" si="329"/>
        <v>0</v>
      </c>
      <c r="O4212" s="76" t="str">
        <f t="shared" si="325"/>
        <v/>
      </c>
      <c r="P4212" s="75" t="str">
        <f t="shared" si="326"/>
        <v/>
      </c>
      <c r="Q4212" s="77" t="str">
        <f t="shared" si="327"/>
        <v/>
      </c>
      <c r="R4212" s="77" t="str">
        <f t="shared" si="328"/>
        <v/>
      </c>
      <c r="S4212" s="77" t="str">
        <f>IF(O4212="","",IF(OR(VALUE(LEFT(O4212,2))&gt;IF(RIGHT(J4212,1)="M",7,19),AND(OR(LEFT(O4212,2)={"07","19"}),VALUE(RIGHT(O4212,2))&gt;15)),TRUE,FALSE))</f>
        <v/>
      </c>
      <c r="T4212" s="77" t="str">
        <f>IF(O4212="","",IF(OR(VALUE(LEFT(O4212,2))&gt;IF(RIGHT(J4212,1)="M",7,19),AND(OR(LEFT(O4212,2)={"07","19"}),VALUE(RIGHT(O4212,2))&gt;5)),TRUE,FALSE))</f>
        <v/>
      </c>
    </row>
    <row r="4213" spans="12:20" x14ac:dyDescent="0.25">
      <c r="L4213" s="75">
        <f>COUNTIF($B$2:B4213,B4213)</f>
        <v>0</v>
      </c>
      <c r="M4213" s="75">
        <f>COUNTIF($L$2:L4213,4)</f>
        <v>42</v>
      </c>
      <c r="N4213" s="76" t="str">
        <f t="shared" si="329"/>
        <v>0</v>
      </c>
      <c r="O4213" s="76" t="str">
        <f t="shared" si="325"/>
        <v/>
      </c>
      <c r="P4213" s="75" t="str">
        <f t="shared" si="326"/>
        <v/>
      </c>
      <c r="Q4213" s="77" t="str">
        <f t="shared" si="327"/>
        <v/>
      </c>
      <c r="R4213" s="77" t="str">
        <f t="shared" si="328"/>
        <v/>
      </c>
      <c r="S4213" s="77" t="str">
        <f>IF(O4213="","",IF(OR(VALUE(LEFT(O4213,2))&gt;IF(RIGHT(J4213,1)="M",7,19),AND(OR(LEFT(O4213,2)={"07","19"}),VALUE(RIGHT(O4213,2))&gt;15)),TRUE,FALSE))</f>
        <v/>
      </c>
      <c r="T4213" s="77" t="str">
        <f>IF(O4213="","",IF(OR(VALUE(LEFT(O4213,2))&gt;IF(RIGHT(J4213,1)="M",7,19),AND(OR(LEFT(O4213,2)={"07","19"}),VALUE(RIGHT(O4213,2))&gt;5)),TRUE,FALSE))</f>
        <v/>
      </c>
    </row>
    <row r="4214" spans="12:20" x14ac:dyDescent="0.25">
      <c r="L4214" s="75">
        <f>COUNTIF($B$2:B4214,B4214)</f>
        <v>0</v>
      </c>
      <c r="M4214" s="75">
        <f>COUNTIF($L$2:L4214,4)</f>
        <v>42</v>
      </c>
      <c r="N4214" s="76" t="str">
        <f t="shared" si="329"/>
        <v>0</v>
      </c>
      <c r="O4214" s="76" t="str">
        <f t="shared" si="325"/>
        <v/>
      </c>
      <c r="P4214" s="75" t="str">
        <f t="shared" si="326"/>
        <v/>
      </c>
      <c r="Q4214" s="77" t="str">
        <f t="shared" si="327"/>
        <v/>
      </c>
      <c r="R4214" s="77" t="str">
        <f t="shared" si="328"/>
        <v/>
      </c>
      <c r="S4214" s="77" t="str">
        <f>IF(O4214="","",IF(OR(VALUE(LEFT(O4214,2))&gt;IF(RIGHT(J4214,1)="M",7,19),AND(OR(LEFT(O4214,2)={"07","19"}),VALUE(RIGHT(O4214,2))&gt;15)),TRUE,FALSE))</f>
        <v/>
      </c>
      <c r="T4214" s="77" t="str">
        <f>IF(O4214="","",IF(OR(VALUE(LEFT(O4214,2))&gt;IF(RIGHT(J4214,1)="M",7,19),AND(OR(LEFT(O4214,2)={"07","19"}),VALUE(RIGHT(O4214,2))&gt;5)),TRUE,FALSE))</f>
        <v/>
      </c>
    </row>
    <row r="4215" spans="12:20" x14ac:dyDescent="0.25">
      <c r="L4215" s="75">
        <f>COUNTIF($B$2:B4215,B4215)</f>
        <v>0</v>
      </c>
      <c r="M4215" s="75">
        <f>COUNTIF($L$2:L4215,4)</f>
        <v>42</v>
      </c>
      <c r="N4215" s="76" t="str">
        <f t="shared" si="329"/>
        <v>0</v>
      </c>
      <c r="O4215" s="76" t="str">
        <f t="shared" si="325"/>
        <v/>
      </c>
      <c r="P4215" s="75" t="str">
        <f t="shared" si="326"/>
        <v/>
      </c>
      <c r="Q4215" s="77" t="str">
        <f t="shared" si="327"/>
        <v/>
      </c>
      <c r="R4215" s="77" t="str">
        <f t="shared" si="328"/>
        <v/>
      </c>
      <c r="S4215" s="77" t="str">
        <f>IF(O4215="","",IF(OR(VALUE(LEFT(O4215,2))&gt;IF(RIGHT(J4215,1)="M",7,19),AND(OR(LEFT(O4215,2)={"07","19"}),VALUE(RIGHT(O4215,2))&gt;15)),TRUE,FALSE))</f>
        <v/>
      </c>
      <c r="T4215" s="77" t="str">
        <f>IF(O4215="","",IF(OR(VALUE(LEFT(O4215,2))&gt;IF(RIGHT(J4215,1)="M",7,19),AND(OR(LEFT(O4215,2)={"07","19"}),VALUE(RIGHT(O4215,2))&gt;5)),TRUE,FALSE))</f>
        <v/>
      </c>
    </row>
    <row r="4216" spans="12:20" x14ac:dyDescent="0.25">
      <c r="L4216" s="75">
        <f>COUNTIF($B$2:B4216,B4216)</f>
        <v>0</v>
      </c>
      <c r="M4216" s="75">
        <f>COUNTIF($L$2:L4216,4)</f>
        <v>42</v>
      </c>
      <c r="N4216" s="76" t="str">
        <f t="shared" si="329"/>
        <v>0</v>
      </c>
      <c r="O4216" s="76" t="str">
        <f t="shared" si="325"/>
        <v/>
      </c>
      <c r="P4216" s="75" t="str">
        <f t="shared" si="326"/>
        <v/>
      </c>
      <c r="Q4216" s="77" t="str">
        <f t="shared" si="327"/>
        <v/>
      </c>
      <c r="R4216" s="77" t="str">
        <f t="shared" si="328"/>
        <v/>
      </c>
      <c r="S4216" s="77" t="str">
        <f>IF(O4216="","",IF(OR(VALUE(LEFT(O4216,2))&gt;IF(RIGHT(J4216,1)="M",7,19),AND(OR(LEFT(O4216,2)={"07","19"}),VALUE(RIGHT(O4216,2))&gt;15)),TRUE,FALSE))</f>
        <v/>
      </c>
      <c r="T4216" s="77" t="str">
        <f>IF(O4216="","",IF(OR(VALUE(LEFT(O4216,2))&gt;IF(RIGHT(J4216,1)="M",7,19),AND(OR(LEFT(O4216,2)={"07","19"}),VALUE(RIGHT(O4216,2))&gt;5)),TRUE,FALSE))</f>
        <v/>
      </c>
    </row>
    <row r="4217" spans="12:20" x14ac:dyDescent="0.25">
      <c r="L4217" s="75">
        <f>COUNTIF($B$2:B4217,B4217)</f>
        <v>0</v>
      </c>
      <c r="M4217" s="75">
        <f>COUNTIF($L$2:L4217,4)</f>
        <v>42</v>
      </c>
      <c r="N4217" s="76" t="str">
        <f t="shared" si="329"/>
        <v>0</v>
      </c>
      <c r="O4217" s="76" t="str">
        <f t="shared" si="325"/>
        <v/>
      </c>
      <c r="P4217" s="75" t="str">
        <f t="shared" si="326"/>
        <v/>
      </c>
      <c r="Q4217" s="77" t="str">
        <f t="shared" si="327"/>
        <v/>
      </c>
      <c r="R4217" s="77" t="str">
        <f t="shared" si="328"/>
        <v/>
      </c>
      <c r="S4217" s="77" t="str">
        <f>IF(O4217="","",IF(OR(VALUE(LEFT(O4217,2))&gt;IF(RIGHT(J4217,1)="M",7,19),AND(OR(LEFT(O4217,2)={"07","19"}),VALUE(RIGHT(O4217,2))&gt;15)),TRUE,FALSE))</f>
        <v/>
      </c>
      <c r="T4217" s="77" t="str">
        <f>IF(O4217="","",IF(OR(VALUE(LEFT(O4217,2))&gt;IF(RIGHT(J4217,1)="M",7,19),AND(OR(LEFT(O4217,2)={"07","19"}),VALUE(RIGHT(O4217,2))&gt;5)),TRUE,FALSE))</f>
        <v/>
      </c>
    </row>
    <row r="4218" spans="12:20" x14ac:dyDescent="0.25">
      <c r="L4218" s="75">
        <f>COUNTIF($B$2:B4218,B4218)</f>
        <v>0</v>
      </c>
      <c r="M4218" s="75">
        <f>COUNTIF($L$2:L4218,4)</f>
        <v>42</v>
      </c>
      <c r="N4218" s="76" t="str">
        <f t="shared" si="329"/>
        <v>0</v>
      </c>
      <c r="O4218" s="76" t="str">
        <f t="shared" si="325"/>
        <v/>
      </c>
      <c r="P4218" s="75" t="str">
        <f t="shared" si="326"/>
        <v/>
      </c>
      <c r="Q4218" s="77" t="str">
        <f t="shared" si="327"/>
        <v/>
      </c>
      <c r="R4218" s="77" t="str">
        <f t="shared" si="328"/>
        <v/>
      </c>
      <c r="S4218" s="77" t="str">
        <f>IF(O4218="","",IF(OR(VALUE(LEFT(O4218,2))&gt;IF(RIGHT(J4218,1)="M",7,19),AND(OR(LEFT(O4218,2)={"07","19"}),VALUE(RIGHT(O4218,2))&gt;15)),TRUE,FALSE))</f>
        <v/>
      </c>
      <c r="T4218" s="77" t="str">
        <f>IF(O4218="","",IF(OR(VALUE(LEFT(O4218,2))&gt;IF(RIGHT(J4218,1)="M",7,19),AND(OR(LEFT(O4218,2)={"07","19"}),VALUE(RIGHT(O4218,2))&gt;5)),TRUE,FALSE))</f>
        <v/>
      </c>
    </row>
    <row r="4219" spans="12:20" x14ac:dyDescent="0.25">
      <c r="L4219" s="75">
        <f>COUNTIF($B$2:B4219,B4219)</f>
        <v>0</v>
      </c>
      <c r="M4219" s="75">
        <f>COUNTIF($L$2:L4219,4)</f>
        <v>42</v>
      </c>
      <c r="N4219" s="76" t="str">
        <f t="shared" si="329"/>
        <v>0</v>
      </c>
      <c r="O4219" s="76" t="str">
        <f t="shared" si="325"/>
        <v/>
      </c>
      <c r="P4219" s="75" t="str">
        <f t="shared" si="326"/>
        <v/>
      </c>
      <c r="Q4219" s="77" t="str">
        <f t="shared" si="327"/>
        <v/>
      </c>
      <c r="R4219" s="77" t="str">
        <f t="shared" si="328"/>
        <v/>
      </c>
      <c r="S4219" s="77" t="str">
        <f>IF(O4219="","",IF(OR(VALUE(LEFT(O4219,2))&gt;IF(RIGHT(J4219,1)="M",7,19),AND(OR(LEFT(O4219,2)={"07","19"}),VALUE(RIGHT(O4219,2))&gt;15)),TRUE,FALSE))</f>
        <v/>
      </c>
      <c r="T4219" s="77" t="str">
        <f>IF(O4219="","",IF(OR(VALUE(LEFT(O4219,2))&gt;IF(RIGHT(J4219,1)="M",7,19),AND(OR(LEFT(O4219,2)={"07","19"}),VALUE(RIGHT(O4219,2))&gt;5)),TRUE,FALSE))</f>
        <v/>
      </c>
    </row>
    <row r="4220" spans="12:20" x14ac:dyDescent="0.25">
      <c r="L4220" s="75">
        <f>COUNTIF($B$2:B4220,B4220)</f>
        <v>0</v>
      </c>
      <c r="M4220" s="75">
        <f>COUNTIF($L$2:L4220,4)</f>
        <v>42</v>
      </c>
      <c r="N4220" s="76" t="str">
        <f t="shared" si="329"/>
        <v>0</v>
      </c>
      <c r="O4220" s="76" t="str">
        <f t="shared" si="325"/>
        <v/>
      </c>
      <c r="P4220" s="75" t="str">
        <f t="shared" si="326"/>
        <v/>
      </c>
      <c r="Q4220" s="77" t="str">
        <f t="shared" si="327"/>
        <v/>
      </c>
      <c r="R4220" s="77" t="str">
        <f t="shared" si="328"/>
        <v/>
      </c>
      <c r="S4220" s="77" t="str">
        <f>IF(O4220="","",IF(OR(VALUE(LEFT(O4220,2))&gt;IF(RIGHT(J4220,1)="M",7,19),AND(OR(LEFT(O4220,2)={"07","19"}),VALUE(RIGHT(O4220,2))&gt;15)),TRUE,FALSE))</f>
        <v/>
      </c>
      <c r="T4220" s="77" t="str">
        <f>IF(O4220="","",IF(OR(VALUE(LEFT(O4220,2))&gt;IF(RIGHT(J4220,1)="M",7,19),AND(OR(LEFT(O4220,2)={"07","19"}),VALUE(RIGHT(O4220,2))&gt;5)),TRUE,FALSE))</f>
        <v/>
      </c>
    </row>
    <row r="4221" spans="12:20" x14ac:dyDescent="0.25">
      <c r="L4221" s="75">
        <f>COUNTIF($B$2:B4221,B4221)</f>
        <v>0</v>
      </c>
      <c r="M4221" s="75">
        <f>COUNTIF($L$2:L4221,4)</f>
        <v>42</v>
      </c>
      <c r="N4221" s="76" t="str">
        <f t="shared" si="329"/>
        <v>0</v>
      </c>
      <c r="O4221" s="76" t="str">
        <f t="shared" si="325"/>
        <v/>
      </c>
      <c r="P4221" s="75" t="str">
        <f t="shared" si="326"/>
        <v/>
      </c>
      <c r="Q4221" s="77" t="str">
        <f t="shared" si="327"/>
        <v/>
      </c>
      <c r="R4221" s="77" t="str">
        <f t="shared" si="328"/>
        <v/>
      </c>
      <c r="S4221" s="77" t="str">
        <f>IF(O4221="","",IF(OR(VALUE(LEFT(O4221,2))&gt;IF(RIGHT(J4221,1)="M",7,19),AND(OR(LEFT(O4221,2)={"07","19"}),VALUE(RIGHT(O4221,2))&gt;15)),TRUE,FALSE))</f>
        <v/>
      </c>
      <c r="T4221" s="77" t="str">
        <f>IF(O4221="","",IF(OR(VALUE(LEFT(O4221,2))&gt;IF(RIGHT(J4221,1)="M",7,19),AND(OR(LEFT(O4221,2)={"07","19"}),VALUE(RIGHT(O4221,2))&gt;5)),TRUE,FALSE))</f>
        <v/>
      </c>
    </row>
    <row r="4222" spans="12:20" x14ac:dyDescent="0.25">
      <c r="L4222" s="75">
        <f>COUNTIF($B$2:B4222,B4222)</f>
        <v>0</v>
      </c>
      <c r="M4222" s="75">
        <f>COUNTIF($L$2:L4222,4)</f>
        <v>42</v>
      </c>
      <c r="N4222" s="76" t="str">
        <f t="shared" si="329"/>
        <v>0</v>
      </c>
      <c r="O4222" s="76" t="str">
        <f t="shared" si="325"/>
        <v/>
      </c>
      <c r="P4222" s="75" t="str">
        <f t="shared" si="326"/>
        <v/>
      </c>
      <c r="Q4222" s="77" t="str">
        <f t="shared" si="327"/>
        <v/>
      </c>
      <c r="R4222" s="77" t="str">
        <f t="shared" si="328"/>
        <v/>
      </c>
      <c r="S4222" s="77" t="str">
        <f>IF(O4222="","",IF(OR(VALUE(LEFT(O4222,2))&gt;IF(RIGHT(J4222,1)="M",7,19),AND(OR(LEFT(O4222,2)={"07","19"}),VALUE(RIGHT(O4222,2))&gt;15)),TRUE,FALSE))</f>
        <v/>
      </c>
      <c r="T4222" s="77" t="str">
        <f>IF(O4222="","",IF(OR(VALUE(LEFT(O4222,2))&gt;IF(RIGHT(J4222,1)="M",7,19),AND(OR(LEFT(O4222,2)={"07","19"}),VALUE(RIGHT(O4222,2))&gt;5)),TRUE,FALSE))</f>
        <v/>
      </c>
    </row>
    <row r="4223" spans="12:20" x14ac:dyDescent="0.25">
      <c r="L4223" s="75">
        <f>COUNTIF($B$2:B4223,B4223)</f>
        <v>0</v>
      </c>
      <c r="M4223" s="75">
        <f>COUNTIF($L$2:L4223,4)</f>
        <v>42</v>
      </c>
      <c r="N4223" s="76" t="str">
        <f t="shared" si="329"/>
        <v>0</v>
      </c>
      <c r="O4223" s="76" t="str">
        <f t="shared" si="325"/>
        <v/>
      </c>
      <c r="P4223" s="75" t="str">
        <f t="shared" si="326"/>
        <v/>
      </c>
      <c r="Q4223" s="77" t="str">
        <f t="shared" si="327"/>
        <v/>
      </c>
      <c r="R4223" s="77" t="str">
        <f t="shared" si="328"/>
        <v/>
      </c>
      <c r="S4223" s="77" t="str">
        <f>IF(O4223="","",IF(OR(VALUE(LEFT(O4223,2))&gt;IF(RIGHT(J4223,1)="M",7,19),AND(OR(LEFT(O4223,2)={"07","19"}),VALUE(RIGHT(O4223,2))&gt;15)),TRUE,FALSE))</f>
        <v/>
      </c>
      <c r="T4223" s="77" t="str">
        <f>IF(O4223="","",IF(OR(VALUE(LEFT(O4223,2))&gt;IF(RIGHT(J4223,1)="M",7,19),AND(OR(LEFT(O4223,2)={"07","19"}),VALUE(RIGHT(O4223,2))&gt;5)),TRUE,FALSE))</f>
        <v/>
      </c>
    </row>
    <row r="4224" spans="12:20" x14ac:dyDescent="0.25">
      <c r="L4224" s="75">
        <f>COUNTIF($B$2:B4224,B4224)</f>
        <v>0</v>
      </c>
      <c r="M4224" s="75">
        <f>COUNTIF($L$2:L4224,4)</f>
        <v>42</v>
      </c>
      <c r="N4224" s="76" t="str">
        <f t="shared" si="329"/>
        <v>0</v>
      </c>
      <c r="O4224" s="76" t="str">
        <f t="shared" si="325"/>
        <v/>
      </c>
      <c r="P4224" s="75" t="str">
        <f t="shared" si="326"/>
        <v/>
      </c>
      <c r="Q4224" s="77" t="str">
        <f t="shared" si="327"/>
        <v/>
      </c>
      <c r="R4224" s="77" t="str">
        <f t="shared" si="328"/>
        <v/>
      </c>
      <c r="S4224" s="77" t="str">
        <f>IF(O4224="","",IF(OR(VALUE(LEFT(O4224,2))&gt;IF(RIGHT(J4224,1)="M",7,19),AND(OR(LEFT(O4224,2)={"07","19"}),VALUE(RIGHT(O4224,2))&gt;15)),TRUE,FALSE))</f>
        <v/>
      </c>
      <c r="T4224" s="77" t="str">
        <f>IF(O4224="","",IF(OR(VALUE(LEFT(O4224,2))&gt;IF(RIGHT(J4224,1)="M",7,19),AND(OR(LEFT(O4224,2)={"07","19"}),VALUE(RIGHT(O4224,2))&gt;5)),TRUE,FALSE))</f>
        <v/>
      </c>
    </row>
    <row r="4225" spans="12:20" x14ac:dyDescent="0.25">
      <c r="L4225" s="75">
        <f>COUNTIF($B$2:B4225,B4225)</f>
        <v>0</v>
      </c>
      <c r="M4225" s="75">
        <f>COUNTIF($L$2:L4225,4)</f>
        <v>42</v>
      </c>
      <c r="N4225" s="76" t="str">
        <f t="shared" si="329"/>
        <v>0</v>
      </c>
      <c r="O4225" s="76" t="str">
        <f t="shared" si="325"/>
        <v/>
      </c>
      <c r="P4225" s="75" t="str">
        <f t="shared" si="326"/>
        <v/>
      </c>
      <c r="Q4225" s="77" t="str">
        <f t="shared" si="327"/>
        <v/>
      </c>
      <c r="R4225" s="77" t="str">
        <f t="shared" si="328"/>
        <v/>
      </c>
      <c r="S4225" s="77" t="str">
        <f>IF(O4225="","",IF(OR(VALUE(LEFT(O4225,2))&gt;IF(RIGHT(J4225,1)="M",7,19),AND(OR(LEFT(O4225,2)={"07","19"}),VALUE(RIGHT(O4225,2))&gt;15)),TRUE,FALSE))</f>
        <v/>
      </c>
      <c r="T4225" s="77" t="str">
        <f>IF(O4225="","",IF(OR(VALUE(LEFT(O4225,2))&gt;IF(RIGHT(J4225,1)="M",7,19),AND(OR(LEFT(O4225,2)={"07","19"}),VALUE(RIGHT(O4225,2))&gt;5)),TRUE,FALSE))</f>
        <v/>
      </c>
    </row>
    <row r="4226" spans="12:20" x14ac:dyDescent="0.25">
      <c r="L4226" s="75">
        <f>COUNTIF($B$2:B4226,B4226)</f>
        <v>0</v>
      </c>
      <c r="M4226" s="75">
        <f>COUNTIF($L$2:L4226,4)</f>
        <v>42</v>
      </c>
      <c r="N4226" s="76" t="str">
        <f t="shared" si="329"/>
        <v>0</v>
      </c>
      <c r="O4226" s="76" t="str">
        <f t="shared" ref="O4226:O4289" si="330">TRIM(SUBSTITUTE(SUBSTITUTE(D4226,"+",""),"_",""))</f>
        <v/>
      </c>
      <c r="P4226" s="75" t="str">
        <f t="shared" ref="P4226:P4289" si="331">TRIM(SUBSTITUTE(SUBSTITUTE(E4226,"+",""),"_",""))</f>
        <v/>
      </c>
      <c r="Q4226" s="77" t="str">
        <f t="shared" ref="Q4226:Q4289" si="332">IFERROR(IF(RIGHT(P4226,2)&lt;RIGHT(O4226,2),IF(P4226&lt;O4226,P4226+2360-O4226,P4226-40-O4226),IF(P4226&lt;O4226,P4226+2400-O4226,P4226-O4226)),"")</f>
        <v/>
      </c>
      <c r="R4226" s="77" t="str">
        <f t="shared" ref="R4226:R4289" si="333">IFERROR(ROUNDDOWN(Q4226/100,0),"")</f>
        <v/>
      </c>
      <c r="S4226" s="77" t="str">
        <f>IF(O4226="","",IF(OR(VALUE(LEFT(O4226,2))&gt;IF(RIGHT(J4226,1)="M",7,19),AND(OR(LEFT(O4226,2)={"07","19"}),VALUE(RIGHT(O4226,2))&gt;15)),TRUE,FALSE))</f>
        <v/>
      </c>
      <c r="T4226" s="77" t="str">
        <f>IF(O4226="","",IF(OR(VALUE(LEFT(O4226,2))&gt;IF(RIGHT(J4226,1)="M",7,19),AND(OR(LEFT(O4226,2)={"07","19"}),VALUE(RIGHT(O4226,2))&gt;5)),TRUE,FALSE))</f>
        <v/>
      </c>
    </row>
    <row r="4227" spans="12:20" x14ac:dyDescent="0.25">
      <c r="L4227" s="75">
        <f>COUNTIF($B$2:B4227,B4227)</f>
        <v>0</v>
      </c>
      <c r="M4227" s="75">
        <f>COUNTIF($L$2:L4227,4)</f>
        <v>42</v>
      </c>
      <c r="N4227" s="76" t="str">
        <f t="shared" ref="N4227:N4290" si="334">A4227&amp;DAY(C4227)</f>
        <v>0</v>
      </c>
      <c r="O4227" s="76" t="str">
        <f t="shared" si="330"/>
        <v/>
      </c>
      <c r="P4227" s="75" t="str">
        <f t="shared" si="331"/>
        <v/>
      </c>
      <c r="Q4227" s="77" t="str">
        <f t="shared" si="332"/>
        <v/>
      </c>
      <c r="R4227" s="77" t="str">
        <f t="shared" si="333"/>
        <v/>
      </c>
      <c r="S4227" s="77" t="str">
        <f>IF(O4227="","",IF(OR(VALUE(LEFT(O4227,2))&gt;IF(RIGHT(J4227,1)="M",7,19),AND(OR(LEFT(O4227,2)={"07","19"}),VALUE(RIGHT(O4227,2))&gt;15)),TRUE,FALSE))</f>
        <v/>
      </c>
      <c r="T4227" s="77" t="str">
        <f>IF(O4227="","",IF(OR(VALUE(LEFT(O4227,2))&gt;IF(RIGHT(J4227,1)="M",7,19),AND(OR(LEFT(O4227,2)={"07","19"}),VALUE(RIGHT(O4227,2))&gt;5)),TRUE,FALSE))</f>
        <v/>
      </c>
    </row>
    <row r="4228" spans="12:20" x14ac:dyDescent="0.25">
      <c r="L4228" s="75">
        <f>COUNTIF($B$2:B4228,B4228)</f>
        <v>0</v>
      </c>
      <c r="M4228" s="75">
        <f>COUNTIF($L$2:L4228,4)</f>
        <v>42</v>
      </c>
      <c r="N4228" s="76" t="str">
        <f t="shared" si="334"/>
        <v>0</v>
      </c>
      <c r="O4228" s="76" t="str">
        <f t="shared" si="330"/>
        <v/>
      </c>
      <c r="P4228" s="75" t="str">
        <f t="shared" si="331"/>
        <v/>
      </c>
      <c r="Q4228" s="77" t="str">
        <f t="shared" si="332"/>
        <v/>
      </c>
      <c r="R4228" s="77" t="str">
        <f t="shared" si="333"/>
        <v/>
      </c>
      <c r="S4228" s="77" t="str">
        <f>IF(O4228="","",IF(OR(VALUE(LEFT(O4228,2))&gt;IF(RIGHT(J4228,1)="M",7,19),AND(OR(LEFT(O4228,2)={"07","19"}),VALUE(RIGHT(O4228,2))&gt;15)),TRUE,FALSE))</f>
        <v/>
      </c>
      <c r="T4228" s="77" t="str">
        <f>IF(O4228="","",IF(OR(VALUE(LEFT(O4228,2))&gt;IF(RIGHT(J4228,1)="M",7,19),AND(OR(LEFT(O4228,2)={"07","19"}),VALUE(RIGHT(O4228,2))&gt;5)),TRUE,FALSE))</f>
        <v/>
      </c>
    </row>
    <row r="4229" spans="12:20" x14ac:dyDescent="0.25">
      <c r="L4229" s="75">
        <f>COUNTIF($B$2:B4229,B4229)</f>
        <v>0</v>
      </c>
      <c r="M4229" s="75">
        <f>COUNTIF($L$2:L4229,4)</f>
        <v>42</v>
      </c>
      <c r="N4229" s="76" t="str">
        <f t="shared" si="334"/>
        <v>0</v>
      </c>
      <c r="O4229" s="76" t="str">
        <f t="shared" si="330"/>
        <v/>
      </c>
      <c r="P4229" s="75" t="str">
        <f t="shared" si="331"/>
        <v/>
      </c>
      <c r="Q4229" s="77" t="str">
        <f t="shared" si="332"/>
        <v/>
      </c>
      <c r="R4229" s="77" t="str">
        <f t="shared" si="333"/>
        <v/>
      </c>
      <c r="S4229" s="77" t="str">
        <f>IF(O4229="","",IF(OR(VALUE(LEFT(O4229,2))&gt;IF(RIGHT(J4229,1)="M",7,19),AND(OR(LEFT(O4229,2)={"07","19"}),VALUE(RIGHT(O4229,2))&gt;15)),TRUE,FALSE))</f>
        <v/>
      </c>
      <c r="T4229" s="77" t="str">
        <f>IF(O4229="","",IF(OR(VALUE(LEFT(O4229,2))&gt;IF(RIGHT(J4229,1)="M",7,19),AND(OR(LEFT(O4229,2)={"07","19"}),VALUE(RIGHT(O4229,2))&gt;5)),TRUE,FALSE))</f>
        <v/>
      </c>
    </row>
    <row r="4230" spans="12:20" x14ac:dyDescent="0.25">
      <c r="L4230" s="75">
        <f>COUNTIF($B$2:B4230,B4230)</f>
        <v>0</v>
      </c>
      <c r="M4230" s="75">
        <f>COUNTIF($L$2:L4230,4)</f>
        <v>42</v>
      </c>
      <c r="N4230" s="76" t="str">
        <f t="shared" si="334"/>
        <v>0</v>
      </c>
      <c r="O4230" s="76" t="str">
        <f t="shared" si="330"/>
        <v/>
      </c>
      <c r="P4230" s="75" t="str">
        <f t="shared" si="331"/>
        <v/>
      </c>
      <c r="Q4230" s="77" t="str">
        <f t="shared" si="332"/>
        <v/>
      </c>
      <c r="R4230" s="77" t="str">
        <f t="shared" si="333"/>
        <v/>
      </c>
      <c r="S4230" s="77" t="str">
        <f>IF(O4230="","",IF(OR(VALUE(LEFT(O4230,2))&gt;IF(RIGHT(J4230,1)="M",7,19),AND(OR(LEFT(O4230,2)={"07","19"}),VALUE(RIGHT(O4230,2))&gt;15)),TRUE,FALSE))</f>
        <v/>
      </c>
      <c r="T4230" s="77" t="str">
        <f>IF(O4230="","",IF(OR(VALUE(LEFT(O4230,2))&gt;IF(RIGHT(J4230,1)="M",7,19),AND(OR(LEFT(O4230,2)={"07","19"}),VALUE(RIGHT(O4230,2))&gt;5)),TRUE,FALSE))</f>
        <v/>
      </c>
    </row>
    <row r="4231" spans="12:20" x14ac:dyDescent="0.25">
      <c r="L4231" s="75">
        <f>COUNTIF($B$2:B4231,B4231)</f>
        <v>0</v>
      </c>
      <c r="M4231" s="75">
        <f>COUNTIF($L$2:L4231,4)</f>
        <v>42</v>
      </c>
      <c r="N4231" s="76" t="str">
        <f t="shared" si="334"/>
        <v>0</v>
      </c>
      <c r="O4231" s="76" t="str">
        <f t="shared" si="330"/>
        <v/>
      </c>
      <c r="P4231" s="75" t="str">
        <f t="shared" si="331"/>
        <v/>
      </c>
      <c r="Q4231" s="77" t="str">
        <f t="shared" si="332"/>
        <v/>
      </c>
      <c r="R4231" s="77" t="str">
        <f t="shared" si="333"/>
        <v/>
      </c>
      <c r="S4231" s="77" t="str">
        <f>IF(O4231="","",IF(OR(VALUE(LEFT(O4231,2))&gt;IF(RIGHT(J4231,1)="M",7,19),AND(OR(LEFT(O4231,2)={"07","19"}),VALUE(RIGHT(O4231,2))&gt;15)),TRUE,FALSE))</f>
        <v/>
      </c>
      <c r="T4231" s="77" t="str">
        <f>IF(O4231="","",IF(OR(VALUE(LEFT(O4231,2))&gt;IF(RIGHT(J4231,1)="M",7,19),AND(OR(LEFT(O4231,2)={"07","19"}),VALUE(RIGHT(O4231,2))&gt;5)),TRUE,FALSE))</f>
        <v/>
      </c>
    </row>
    <row r="4232" spans="12:20" x14ac:dyDescent="0.25">
      <c r="L4232" s="75">
        <f>COUNTIF($B$2:B4232,B4232)</f>
        <v>0</v>
      </c>
      <c r="M4232" s="75">
        <f>COUNTIF($L$2:L4232,4)</f>
        <v>42</v>
      </c>
      <c r="N4232" s="76" t="str">
        <f t="shared" si="334"/>
        <v>0</v>
      </c>
      <c r="O4232" s="76" t="str">
        <f t="shared" si="330"/>
        <v/>
      </c>
      <c r="P4232" s="75" t="str">
        <f t="shared" si="331"/>
        <v/>
      </c>
      <c r="Q4232" s="77" t="str">
        <f t="shared" si="332"/>
        <v/>
      </c>
      <c r="R4232" s="77" t="str">
        <f t="shared" si="333"/>
        <v/>
      </c>
      <c r="S4232" s="77" t="str">
        <f>IF(O4232="","",IF(OR(VALUE(LEFT(O4232,2))&gt;IF(RIGHT(J4232,1)="M",7,19),AND(OR(LEFT(O4232,2)={"07","19"}),VALUE(RIGHT(O4232,2))&gt;15)),TRUE,FALSE))</f>
        <v/>
      </c>
      <c r="T4232" s="77" t="str">
        <f>IF(O4232="","",IF(OR(VALUE(LEFT(O4232,2))&gt;IF(RIGHT(J4232,1)="M",7,19),AND(OR(LEFT(O4232,2)={"07","19"}),VALUE(RIGHT(O4232,2))&gt;5)),TRUE,FALSE))</f>
        <v/>
      </c>
    </row>
    <row r="4233" spans="12:20" x14ac:dyDescent="0.25">
      <c r="L4233" s="75">
        <f>COUNTIF($B$2:B4233,B4233)</f>
        <v>0</v>
      </c>
      <c r="M4233" s="75">
        <f>COUNTIF($L$2:L4233,4)</f>
        <v>42</v>
      </c>
      <c r="N4233" s="76" t="str">
        <f t="shared" si="334"/>
        <v>0</v>
      </c>
      <c r="O4233" s="76" t="str">
        <f t="shared" si="330"/>
        <v/>
      </c>
      <c r="P4233" s="75" t="str">
        <f t="shared" si="331"/>
        <v/>
      </c>
      <c r="Q4233" s="77" t="str">
        <f t="shared" si="332"/>
        <v/>
      </c>
      <c r="R4233" s="77" t="str">
        <f t="shared" si="333"/>
        <v/>
      </c>
      <c r="S4233" s="77" t="str">
        <f>IF(O4233="","",IF(OR(VALUE(LEFT(O4233,2))&gt;IF(RIGHT(J4233,1)="M",7,19),AND(OR(LEFT(O4233,2)={"07","19"}),VALUE(RIGHT(O4233,2))&gt;15)),TRUE,FALSE))</f>
        <v/>
      </c>
      <c r="T4233" s="77" t="str">
        <f>IF(O4233="","",IF(OR(VALUE(LEFT(O4233,2))&gt;IF(RIGHT(J4233,1)="M",7,19),AND(OR(LEFT(O4233,2)={"07","19"}),VALUE(RIGHT(O4233,2))&gt;5)),TRUE,FALSE))</f>
        <v/>
      </c>
    </row>
    <row r="4234" spans="12:20" x14ac:dyDescent="0.25">
      <c r="L4234" s="75">
        <f>COUNTIF($B$2:B4234,B4234)</f>
        <v>0</v>
      </c>
      <c r="M4234" s="75">
        <f>COUNTIF($L$2:L4234,4)</f>
        <v>42</v>
      </c>
      <c r="N4234" s="76" t="str">
        <f t="shared" si="334"/>
        <v>0</v>
      </c>
      <c r="O4234" s="76" t="str">
        <f t="shared" si="330"/>
        <v/>
      </c>
      <c r="P4234" s="75" t="str">
        <f t="shared" si="331"/>
        <v/>
      </c>
      <c r="Q4234" s="77" t="str">
        <f t="shared" si="332"/>
        <v/>
      </c>
      <c r="R4234" s="77" t="str">
        <f t="shared" si="333"/>
        <v/>
      </c>
      <c r="S4234" s="77" t="str">
        <f>IF(O4234="","",IF(OR(VALUE(LEFT(O4234,2))&gt;IF(RIGHT(J4234,1)="M",7,19),AND(OR(LEFT(O4234,2)={"07","19"}),VALUE(RIGHT(O4234,2))&gt;15)),TRUE,FALSE))</f>
        <v/>
      </c>
      <c r="T4234" s="77" t="str">
        <f>IF(O4234="","",IF(OR(VALUE(LEFT(O4234,2))&gt;IF(RIGHT(J4234,1)="M",7,19),AND(OR(LEFT(O4234,2)={"07","19"}),VALUE(RIGHT(O4234,2))&gt;5)),TRUE,FALSE))</f>
        <v/>
      </c>
    </row>
    <row r="4235" spans="12:20" x14ac:dyDescent="0.25">
      <c r="L4235" s="75">
        <f>COUNTIF($B$2:B4235,B4235)</f>
        <v>0</v>
      </c>
      <c r="M4235" s="75">
        <f>COUNTIF($L$2:L4235,4)</f>
        <v>42</v>
      </c>
      <c r="N4235" s="76" t="str">
        <f t="shared" si="334"/>
        <v>0</v>
      </c>
      <c r="O4235" s="76" t="str">
        <f t="shared" si="330"/>
        <v/>
      </c>
      <c r="P4235" s="75" t="str">
        <f t="shared" si="331"/>
        <v/>
      </c>
      <c r="Q4235" s="77" t="str">
        <f t="shared" si="332"/>
        <v/>
      </c>
      <c r="R4235" s="77" t="str">
        <f t="shared" si="333"/>
        <v/>
      </c>
      <c r="S4235" s="77" t="str">
        <f>IF(O4235="","",IF(OR(VALUE(LEFT(O4235,2))&gt;IF(RIGHT(J4235,1)="M",7,19),AND(OR(LEFT(O4235,2)={"07","19"}),VALUE(RIGHT(O4235,2))&gt;15)),TRUE,FALSE))</f>
        <v/>
      </c>
      <c r="T4235" s="77" t="str">
        <f>IF(O4235="","",IF(OR(VALUE(LEFT(O4235,2))&gt;IF(RIGHT(J4235,1)="M",7,19),AND(OR(LEFT(O4235,2)={"07","19"}),VALUE(RIGHT(O4235,2))&gt;5)),TRUE,FALSE))</f>
        <v/>
      </c>
    </row>
    <row r="4236" spans="12:20" x14ac:dyDescent="0.25">
      <c r="L4236" s="75">
        <f>COUNTIF($B$2:B4236,B4236)</f>
        <v>0</v>
      </c>
      <c r="M4236" s="75">
        <f>COUNTIF($L$2:L4236,4)</f>
        <v>42</v>
      </c>
      <c r="N4236" s="76" t="str">
        <f t="shared" si="334"/>
        <v>0</v>
      </c>
      <c r="O4236" s="76" t="str">
        <f t="shared" si="330"/>
        <v/>
      </c>
      <c r="P4236" s="75" t="str">
        <f t="shared" si="331"/>
        <v/>
      </c>
      <c r="Q4236" s="77" t="str">
        <f t="shared" si="332"/>
        <v/>
      </c>
      <c r="R4236" s="77" t="str">
        <f t="shared" si="333"/>
        <v/>
      </c>
      <c r="S4236" s="77" t="str">
        <f>IF(O4236="","",IF(OR(VALUE(LEFT(O4236,2))&gt;IF(RIGHT(J4236,1)="M",7,19),AND(OR(LEFT(O4236,2)={"07","19"}),VALUE(RIGHT(O4236,2))&gt;15)),TRUE,FALSE))</f>
        <v/>
      </c>
      <c r="T4236" s="77" t="str">
        <f>IF(O4236="","",IF(OR(VALUE(LEFT(O4236,2))&gt;IF(RIGHT(J4236,1)="M",7,19),AND(OR(LEFT(O4236,2)={"07","19"}),VALUE(RIGHT(O4236,2))&gt;5)),TRUE,FALSE))</f>
        <v/>
      </c>
    </row>
    <row r="4237" spans="12:20" x14ac:dyDescent="0.25">
      <c r="L4237" s="75">
        <f>COUNTIF($B$2:B4237,B4237)</f>
        <v>0</v>
      </c>
      <c r="M4237" s="75">
        <f>COUNTIF($L$2:L4237,4)</f>
        <v>42</v>
      </c>
      <c r="N4237" s="76" t="str">
        <f t="shared" si="334"/>
        <v>0</v>
      </c>
      <c r="O4237" s="76" t="str">
        <f t="shared" si="330"/>
        <v/>
      </c>
      <c r="P4237" s="75" t="str">
        <f t="shared" si="331"/>
        <v/>
      </c>
      <c r="Q4237" s="77" t="str">
        <f t="shared" si="332"/>
        <v/>
      </c>
      <c r="R4237" s="77" t="str">
        <f t="shared" si="333"/>
        <v/>
      </c>
      <c r="S4237" s="77" t="str">
        <f>IF(O4237="","",IF(OR(VALUE(LEFT(O4237,2))&gt;IF(RIGHT(J4237,1)="M",7,19),AND(OR(LEFT(O4237,2)={"07","19"}),VALUE(RIGHT(O4237,2))&gt;15)),TRUE,FALSE))</f>
        <v/>
      </c>
      <c r="T4237" s="77" t="str">
        <f>IF(O4237="","",IF(OR(VALUE(LEFT(O4237,2))&gt;IF(RIGHT(J4237,1)="M",7,19),AND(OR(LEFT(O4237,2)={"07","19"}),VALUE(RIGHT(O4237,2))&gt;5)),TRUE,FALSE))</f>
        <v/>
      </c>
    </row>
    <row r="4238" spans="12:20" x14ac:dyDescent="0.25">
      <c r="L4238" s="75">
        <f>COUNTIF($B$2:B4238,B4238)</f>
        <v>0</v>
      </c>
      <c r="M4238" s="75">
        <f>COUNTIF($L$2:L4238,4)</f>
        <v>42</v>
      </c>
      <c r="N4238" s="76" t="str">
        <f t="shared" si="334"/>
        <v>0</v>
      </c>
      <c r="O4238" s="76" t="str">
        <f t="shared" si="330"/>
        <v/>
      </c>
      <c r="P4238" s="75" t="str">
        <f t="shared" si="331"/>
        <v/>
      </c>
      <c r="Q4238" s="77" t="str">
        <f t="shared" si="332"/>
        <v/>
      </c>
      <c r="R4238" s="77" t="str">
        <f t="shared" si="333"/>
        <v/>
      </c>
      <c r="S4238" s="77" t="str">
        <f>IF(O4238="","",IF(OR(VALUE(LEFT(O4238,2))&gt;IF(RIGHT(J4238,1)="M",7,19),AND(OR(LEFT(O4238,2)={"07","19"}),VALUE(RIGHT(O4238,2))&gt;15)),TRUE,FALSE))</f>
        <v/>
      </c>
      <c r="T4238" s="77" t="str">
        <f>IF(O4238="","",IF(OR(VALUE(LEFT(O4238,2))&gt;IF(RIGHT(J4238,1)="M",7,19),AND(OR(LEFT(O4238,2)={"07","19"}),VALUE(RIGHT(O4238,2))&gt;5)),TRUE,FALSE))</f>
        <v/>
      </c>
    </row>
    <row r="4239" spans="12:20" x14ac:dyDescent="0.25">
      <c r="L4239" s="75">
        <f>COUNTIF($B$2:B4239,B4239)</f>
        <v>0</v>
      </c>
      <c r="M4239" s="75">
        <f>COUNTIF($L$2:L4239,4)</f>
        <v>42</v>
      </c>
      <c r="N4239" s="76" t="str">
        <f t="shared" si="334"/>
        <v>0</v>
      </c>
      <c r="O4239" s="76" t="str">
        <f t="shared" si="330"/>
        <v/>
      </c>
      <c r="P4239" s="75" t="str">
        <f t="shared" si="331"/>
        <v/>
      </c>
      <c r="Q4239" s="77" t="str">
        <f t="shared" si="332"/>
        <v/>
      </c>
      <c r="R4239" s="77" t="str">
        <f t="shared" si="333"/>
        <v/>
      </c>
      <c r="S4239" s="77" t="str">
        <f>IF(O4239="","",IF(OR(VALUE(LEFT(O4239,2))&gt;IF(RIGHT(J4239,1)="M",7,19),AND(OR(LEFT(O4239,2)={"07","19"}),VALUE(RIGHT(O4239,2))&gt;15)),TRUE,FALSE))</f>
        <v/>
      </c>
      <c r="T4239" s="77" t="str">
        <f>IF(O4239="","",IF(OR(VALUE(LEFT(O4239,2))&gt;IF(RIGHT(J4239,1)="M",7,19),AND(OR(LEFT(O4239,2)={"07","19"}),VALUE(RIGHT(O4239,2))&gt;5)),TRUE,FALSE))</f>
        <v/>
      </c>
    </row>
    <row r="4240" spans="12:20" x14ac:dyDescent="0.25">
      <c r="L4240" s="75">
        <f>COUNTIF($B$2:B4240,B4240)</f>
        <v>0</v>
      </c>
      <c r="M4240" s="75">
        <f>COUNTIF($L$2:L4240,4)</f>
        <v>42</v>
      </c>
      <c r="N4240" s="76" t="str">
        <f t="shared" si="334"/>
        <v>0</v>
      </c>
      <c r="O4240" s="76" t="str">
        <f t="shared" si="330"/>
        <v/>
      </c>
      <c r="P4240" s="75" t="str">
        <f t="shared" si="331"/>
        <v/>
      </c>
      <c r="Q4240" s="77" t="str">
        <f t="shared" si="332"/>
        <v/>
      </c>
      <c r="R4240" s="77" t="str">
        <f t="shared" si="333"/>
        <v/>
      </c>
      <c r="S4240" s="77" t="str">
        <f>IF(O4240="","",IF(OR(VALUE(LEFT(O4240,2))&gt;IF(RIGHT(J4240,1)="M",7,19),AND(OR(LEFT(O4240,2)={"07","19"}),VALUE(RIGHT(O4240,2))&gt;15)),TRUE,FALSE))</f>
        <v/>
      </c>
      <c r="T4240" s="77" t="str">
        <f>IF(O4240="","",IF(OR(VALUE(LEFT(O4240,2))&gt;IF(RIGHT(J4240,1)="M",7,19),AND(OR(LEFT(O4240,2)={"07","19"}),VALUE(RIGHT(O4240,2))&gt;5)),TRUE,FALSE))</f>
        <v/>
      </c>
    </row>
    <row r="4241" spans="12:20" x14ac:dyDescent="0.25">
      <c r="L4241" s="75">
        <f>COUNTIF($B$2:B4241,B4241)</f>
        <v>0</v>
      </c>
      <c r="M4241" s="75">
        <f>COUNTIF($L$2:L4241,4)</f>
        <v>42</v>
      </c>
      <c r="N4241" s="76" t="str">
        <f t="shared" si="334"/>
        <v>0</v>
      </c>
      <c r="O4241" s="76" t="str">
        <f t="shared" si="330"/>
        <v/>
      </c>
      <c r="P4241" s="75" t="str">
        <f t="shared" si="331"/>
        <v/>
      </c>
      <c r="Q4241" s="77" t="str">
        <f t="shared" si="332"/>
        <v/>
      </c>
      <c r="R4241" s="77" t="str">
        <f t="shared" si="333"/>
        <v/>
      </c>
      <c r="S4241" s="77" t="str">
        <f>IF(O4241="","",IF(OR(VALUE(LEFT(O4241,2))&gt;IF(RIGHT(J4241,1)="M",7,19),AND(OR(LEFT(O4241,2)={"07","19"}),VALUE(RIGHT(O4241,2))&gt;15)),TRUE,FALSE))</f>
        <v/>
      </c>
      <c r="T4241" s="77" t="str">
        <f>IF(O4241="","",IF(OR(VALUE(LEFT(O4241,2))&gt;IF(RIGHT(J4241,1)="M",7,19),AND(OR(LEFT(O4241,2)={"07","19"}),VALUE(RIGHT(O4241,2))&gt;5)),TRUE,FALSE))</f>
        <v/>
      </c>
    </row>
    <row r="4242" spans="12:20" x14ac:dyDescent="0.25">
      <c r="L4242" s="75">
        <f>COUNTIF($B$2:B4242,B4242)</f>
        <v>0</v>
      </c>
      <c r="M4242" s="75">
        <f>COUNTIF($L$2:L4242,4)</f>
        <v>42</v>
      </c>
      <c r="N4242" s="76" t="str">
        <f t="shared" si="334"/>
        <v>0</v>
      </c>
      <c r="O4242" s="76" t="str">
        <f t="shared" si="330"/>
        <v/>
      </c>
      <c r="P4242" s="75" t="str">
        <f t="shared" si="331"/>
        <v/>
      </c>
      <c r="Q4242" s="77" t="str">
        <f t="shared" si="332"/>
        <v/>
      </c>
      <c r="R4242" s="77" t="str">
        <f t="shared" si="333"/>
        <v/>
      </c>
      <c r="S4242" s="77" t="str">
        <f>IF(O4242="","",IF(OR(VALUE(LEFT(O4242,2))&gt;IF(RIGHT(J4242,1)="M",7,19),AND(OR(LEFT(O4242,2)={"07","19"}),VALUE(RIGHT(O4242,2))&gt;15)),TRUE,FALSE))</f>
        <v/>
      </c>
      <c r="T4242" s="77" t="str">
        <f>IF(O4242="","",IF(OR(VALUE(LEFT(O4242,2))&gt;IF(RIGHT(J4242,1)="M",7,19),AND(OR(LEFT(O4242,2)={"07","19"}),VALUE(RIGHT(O4242,2))&gt;5)),TRUE,FALSE))</f>
        <v/>
      </c>
    </row>
    <row r="4243" spans="12:20" x14ac:dyDescent="0.25">
      <c r="L4243" s="75">
        <f>COUNTIF($B$2:B4243,B4243)</f>
        <v>0</v>
      </c>
      <c r="M4243" s="75">
        <f>COUNTIF($L$2:L4243,4)</f>
        <v>42</v>
      </c>
      <c r="N4243" s="76" t="str">
        <f t="shared" si="334"/>
        <v>0</v>
      </c>
      <c r="O4243" s="76" t="str">
        <f t="shared" si="330"/>
        <v/>
      </c>
      <c r="P4243" s="75" t="str">
        <f t="shared" si="331"/>
        <v/>
      </c>
      <c r="Q4243" s="77" t="str">
        <f t="shared" si="332"/>
        <v/>
      </c>
      <c r="R4243" s="77" t="str">
        <f t="shared" si="333"/>
        <v/>
      </c>
      <c r="S4243" s="77" t="str">
        <f>IF(O4243="","",IF(OR(VALUE(LEFT(O4243,2))&gt;IF(RIGHT(J4243,1)="M",7,19),AND(OR(LEFT(O4243,2)={"07","19"}),VALUE(RIGHT(O4243,2))&gt;15)),TRUE,FALSE))</f>
        <v/>
      </c>
      <c r="T4243" s="77" t="str">
        <f>IF(O4243="","",IF(OR(VALUE(LEFT(O4243,2))&gt;IF(RIGHT(J4243,1)="M",7,19),AND(OR(LEFT(O4243,2)={"07","19"}),VALUE(RIGHT(O4243,2))&gt;5)),TRUE,FALSE))</f>
        <v/>
      </c>
    </row>
    <row r="4244" spans="12:20" x14ac:dyDescent="0.25">
      <c r="L4244" s="75">
        <f>COUNTIF($B$2:B4244,B4244)</f>
        <v>0</v>
      </c>
      <c r="M4244" s="75">
        <f>COUNTIF($L$2:L4244,4)</f>
        <v>42</v>
      </c>
      <c r="N4244" s="76" t="str">
        <f t="shared" si="334"/>
        <v>0</v>
      </c>
      <c r="O4244" s="76" t="str">
        <f t="shared" si="330"/>
        <v/>
      </c>
      <c r="P4244" s="75" t="str">
        <f t="shared" si="331"/>
        <v/>
      </c>
      <c r="Q4244" s="77" t="str">
        <f t="shared" si="332"/>
        <v/>
      </c>
      <c r="R4244" s="77" t="str">
        <f t="shared" si="333"/>
        <v/>
      </c>
      <c r="S4244" s="77" t="str">
        <f>IF(O4244="","",IF(OR(VALUE(LEFT(O4244,2))&gt;IF(RIGHT(J4244,1)="M",7,19),AND(OR(LEFT(O4244,2)={"07","19"}),VALUE(RIGHT(O4244,2))&gt;15)),TRUE,FALSE))</f>
        <v/>
      </c>
      <c r="T4244" s="77" t="str">
        <f>IF(O4244="","",IF(OR(VALUE(LEFT(O4244,2))&gt;IF(RIGHT(J4244,1)="M",7,19),AND(OR(LEFT(O4244,2)={"07","19"}),VALUE(RIGHT(O4244,2))&gt;5)),TRUE,FALSE))</f>
        <v/>
      </c>
    </row>
    <row r="4245" spans="12:20" x14ac:dyDescent="0.25">
      <c r="L4245" s="75">
        <f>COUNTIF($B$2:B4245,B4245)</f>
        <v>0</v>
      </c>
      <c r="M4245" s="75">
        <f>COUNTIF($L$2:L4245,4)</f>
        <v>42</v>
      </c>
      <c r="N4245" s="76" t="str">
        <f t="shared" si="334"/>
        <v>0</v>
      </c>
      <c r="O4245" s="76" t="str">
        <f t="shared" si="330"/>
        <v/>
      </c>
      <c r="P4245" s="75" t="str">
        <f t="shared" si="331"/>
        <v/>
      </c>
      <c r="Q4245" s="77" t="str">
        <f t="shared" si="332"/>
        <v/>
      </c>
      <c r="R4245" s="77" t="str">
        <f t="shared" si="333"/>
        <v/>
      </c>
      <c r="S4245" s="77" t="str">
        <f>IF(O4245="","",IF(OR(VALUE(LEFT(O4245,2))&gt;IF(RIGHT(J4245,1)="M",7,19),AND(OR(LEFT(O4245,2)={"07","19"}),VALUE(RIGHT(O4245,2))&gt;15)),TRUE,FALSE))</f>
        <v/>
      </c>
      <c r="T4245" s="77" t="str">
        <f>IF(O4245="","",IF(OR(VALUE(LEFT(O4245,2))&gt;IF(RIGHT(J4245,1)="M",7,19),AND(OR(LEFT(O4245,2)={"07","19"}),VALUE(RIGHT(O4245,2))&gt;5)),TRUE,FALSE))</f>
        <v/>
      </c>
    </row>
    <row r="4246" spans="12:20" x14ac:dyDescent="0.25">
      <c r="L4246" s="75">
        <f>COUNTIF($B$2:B4246,B4246)</f>
        <v>0</v>
      </c>
      <c r="M4246" s="75">
        <f>COUNTIF($L$2:L4246,4)</f>
        <v>42</v>
      </c>
      <c r="N4246" s="76" t="str">
        <f t="shared" si="334"/>
        <v>0</v>
      </c>
      <c r="O4246" s="76" t="str">
        <f t="shared" si="330"/>
        <v/>
      </c>
      <c r="P4246" s="75" t="str">
        <f t="shared" si="331"/>
        <v/>
      </c>
      <c r="Q4246" s="77" t="str">
        <f t="shared" si="332"/>
        <v/>
      </c>
      <c r="R4246" s="77" t="str">
        <f t="shared" si="333"/>
        <v/>
      </c>
      <c r="S4246" s="77" t="str">
        <f>IF(O4246="","",IF(OR(VALUE(LEFT(O4246,2))&gt;IF(RIGHT(J4246,1)="M",7,19),AND(OR(LEFT(O4246,2)={"07","19"}),VALUE(RIGHT(O4246,2))&gt;15)),TRUE,FALSE))</f>
        <v/>
      </c>
      <c r="T4246" s="77" t="str">
        <f>IF(O4246="","",IF(OR(VALUE(LEFT(O4246,2))&gt;IF(RIGHT(J4246,1)="M",7,19),AND(OR(LEFT(O4246,2)={"07","19"}),VALUE(RIGHT(O4246,2))&gt;5)),TRUE,FALSE))</f>
        <v/>
      </c>
    </row>
    <row r="4247" spans="12:20" x14ac:dyDescent="0.25">
      <c r="L4247" s="75">
        <f>COUNTIF($B$2:B4247,B4247)</f>
        <v>0</v>
      </c>
      <c r="M4247" s="75">
        <f>COUNTIF($L$2:L4247,4)</f>
        <v>42</v>
      </c>
      <c r="N4247" s="76" t="str">
        <f t="shared" si="334"/>
        <v>0</v>
      </c>
      <c r="O4247" s="76" t="str">
        <f t="shared" si="330"/>
        <v/>
      </c>
      <c r="P4247" s="75" t="str">
        <f t="shared" si="331"/>
        <v/>
      </c>
      <c r="Q4247" s="77" t="str">
        <f t="shared" si="332"/>
        <v/>
      </c>
      <c r="R4247" s="77" t="str">
        <f t="shared" si="333"/>
        <v/>
      </c>
      <c r="S4247" s="77" t="str">
        <f>IF(O4247="","",IF(OR(VALUE(LEFT(O4247,2))&gt;IF(RIGHT(J4247,1)="M",7,19),AND(OR(LEFT(O4247,2)={"07","19"}),VALUE(RIGHT(O4247,2))&gt;15)),TRUE,FALSE))</f>
        <v/>
      </c>
      <c r="T4247" s="77" t="str">
        <f>IF(O4247="","",IF(OR(VALUE(LEFT(O4247,2))&gt;IF(RIGHT(J4247,1)="M",7,19),AND(OR(LEFT(O4247,2)={"07","19"}),VALUE(RIGHT(O4247,2))&gt;5)),TRUE,FALSE))</f>
        <v/>
      </c>
    </row>
    <row r="4248" spans="12:20" x14ac:dyDescent="0.25">
      <c r="L4248" s="75">
        <f>COUNTIF($B$2:B4248,B4248)</f>
        <v>0</v>
      </c>
      <c r="M4248" s="75">
        <f>COUNTIF($L$2:L4248,4)</f>
        <v>42</v>
      </c>
      <c r="N4248" s="76" t="str">
        <f t="shared" si="334"/>
        <v>0</v>
      </c>
      <c r="O4248" s="76" t="str">
        <f t="shared" si="330"/>
        <v/>
      </c>
      <c r="P4248" s="75" t="str">
        <f t="shared" si="331"/>
        <v/>
      </c>
      <c r="Q4248" s="77" t="str">
        <f t="shared" si="332"/>
        <v/>
      </c>
      <c r="R4248" s="77" t="str">
        <f t="shared" si="333"/>
        <v/>
      </c>
      <c r="S4248" s="77" t="str">
        <f>IF(O4248="","",IF(OR(VALUE(LEFT(O4248,2))&gt;IF(RIGHT(J4248,1)="M",7,19),AND(OR(LEFT(O4248,2)={"07","19"}),VALUE(RIGHT(O4248,2))&gt;15)),TRUE,FALSE))</f>
        <v/>
      </c>
      <c r="T4248" s="77" t="str">
        <f>IF(O4248="","",IF(OR(VALUE(LEFT(O4248,2))&gt;IF(RIGHT(J4248,1)="M",7,19),AND(OR(LEFT(O4248,2)={"07","19"}),VALUE(RIGHT(O4248,2))&gt;5)),TRUE,FALSE))</f>
        <v/>
      </c>
    </row>
    <row r="4249" spans="12:20" x14ac:dyDescent="0.25">
      <c r="L4249" s="75">
        <f>COUNTIF($B$2:B4249,B4249)</f>
        <v>0</v>
      </c>
      <c r="M4249" s="75">
        <f>COUNTIF($L$2:L4249,4)</f>
        <v>42</v>
      </c>
      <c r="N4249" s="76" t="str">
        <f t="shared" si="334"/>
        <v>0</v>
      </c>
      <c r="O4249" s="76" t="str">
        <f t="shared" si="330"/>
        <v/>
      </c>
      <c r="P4249" s="75" t="str">
        <f t="shared" si="331"/>
        <v/>
      </c>
      <c r="Q4249" s="77" t="str">
        <f t="shared" si="332"/>
        <v/>
      </c>
      <c r="R4249" s="77" t="str">
        <f t="shared" si="333"/>
        <v/>
      </c>
      <c r="S4249" s="77" t="str">
        <f>IF(O4249="","",IF(OR(VALUE(LEFT(O4249,2))&gt;IF(RIGHT(J4249,1)="M",7,19),AND(OR(LEFT(O4249,2)={"07","19"}),VALUE(RIGHT(O4249,2))&gt;15)),TRUE,FALSE))</f>
        <v/>
      </c>
      <c r="T4249" s="77" t="str">
        <f>IF(O4249="","",IF(OR(VALUE(LEFT(O4249,2))&gt;IF(RIGHT(J4249,1)="M",7,19),AND(OR(LEFT(O4249,2)={"07","19"}),VALUE(RIGHT(O4249,2))&gt;5)),TRUE,FALSE))</f>
        <v/>
      </c>
    </row>
    <row r="4250" spans="12:20" x14ac:dyDescent="0.25">
      <c r="L4250" s="75">
        <f>COUNTIF($B$2:B4250,B4250)</f>
        <v>0</v>
      </c>
      <c r="M4250" s="75">
        <f>COUNTIF($L$2:L4250,4)</f>
        <v>42</v>
      </c>
      <c r="N4250" s="76" t="str">
        <f t="shared" si="334"/>
        <v>0</v>
      </c>
      <c r="O4250" s="76" t="str">
        <f t="shared" si="330"/>
        <v/>
      </c>
      <c r="P4250" s="75" t="str">
        <f t="shared" si="331"/>
        <v/>
      </c>
      <c r="Q4250" s="77" t="str">
        <f t="shared" si="332"/>
        <v/>
      </c>
      <c r="R4250" s="77" t="str">
        <f t="shared" si="333"/>
        <v/>
      </c>
      <c r="S4250" s="77" t="str">
        <f>IF(O4250="","",IF(OR(VALUE(LEFT(O4250,2))&gt;IF(RIGHT(J4250,1)="M",7,19),AND(OR(LEFT(O4250,2)={"07","19"}),VALUE(RIGHT(O4250,2))&gt;15)),TRUE,FALSE))</f>
        <v/>
      </c>
      <c r="T4250" s="77" t="str">
        <f>IF(O4250="","",IF(OR(VALUE(LEFT(O4250,2))&gt;IF(RIGHT(J4250,1)="M",7,19),AND(OR(LEFT(O4250,2)={"07","19"}),VALUE(RIGHT(O4250,2))&gt;5)),TRUE,FALSE))</f>
        <v/>
      </c>
    </row>
    <row r="4251" spans="12:20" x14ac:dyDescent="0.25">
      <c r="L4251" s="75">
        <f>COUNTIF($B$2:B4251,B4251)</f>
        <v>0</v>
      </c>
      <c r="M4251" s="75">
        <f>COUNTIF($L$2:L4251,4)</f>
        <v>42</v>
      </c>
      <c r="N4251" s="76" t="str">
        <f t="shared" si="334"/>
        <v>0</v>
      </c>
      <c r="O4251" s="76" t="str">
        <f t="shared" si="330"/>
        <v/>
      </c>
      <c r="P4251" s="75" t="str">
        <f t="shared" si="331"/>
        <v/>
      </c>
      <c r="Q4251" s="77" t="str">
        <f t="shared" si="332"/>
        <v/>
      </c>
      <c r="R4251" s="77" t="str">
        <f t="shared" si="333"/>
        <v/>
      </c>
      <c r="S4251" s="77" t="str">
        <f>IF(O4251="","",IF(OR(VALUE(LEFT(O4251,2))&gt;IF(RIGHT(J4251,1)="M",7,19),AND(OR(LEFT(O4251,2)={"07","19"}),VALUE(RIGHT(O4251,2))&gt;15)),TRUE,FALSE))</f>
        <v/>
      </c>
      <c r="T4251" s="77" t="str">
        <f>IF(O4251="","",IF(OR(VALUE(LEFT(O4251,2))&gt;IF(RIGHT(J4251,1)="M",7,19),AND(OR(LEFT(O4251,2)={"07","19"}),VALUE(RIGHT(O4251,2))&gt;5)),TRUE,FALSE))</f>
        <v/>
      </c>
    </row>
    <row r="4252" spans="12:20" x14ac:dyDescent="0.25">
      <c r="L4252" s="75">
        <f>COUNTIF($B$2:B4252,B4252)</f>
        <v>0</v>
      </c>
      <c r="M4252" s="75">
        <f>COUNTIF($L$2:L4252,4)</f>
        <v>42</v>
      </c>
      <c r="N4252" s="76" t="str">
        <f t="shared" si="334"/>
        <v>0</v>
      </c>
      <c r="O4252" s="76" t="str">
        <f t="shared" si="330"/>
        <v/>
      </c>
      <c r="P4252" s="75" t="str">
        <f t="shared" si="331"/>
        <v/>
      </c>
      <c r="Q4252" s="77" t="str">
        <f t="shared" si="332"/>
        <v/>
      </c>
      <c r="R4252" s="77" t="str">
        <f t="shared" si="333"/>
        <v/>
      </c>
      <c r="S4252" s="77" t="str">
        <f>IF(O4252="","",IF(OR(VALUE(LEFT(O4252,2))&gt;IF(RIGHT(J4252,1)="M",7,19),AND(OR(LEFT(O4252,2)={"07","19"}),VALUE(RIGHT(O4252,2))&gt;15)),TRUE,FALSE))</f>
        <v/>
      </c>
      <c r="T4252" s="77" t="str">
        <f>IF(O4252="","",IF(OR(VALUE(LEFT(O4252,2))&gt;IF(RIGHT(J4252,1)="M",7,19),AND(OR(LEFT(O4252,2)={"07","19"}),VALUE(RIGHT(O4252,2))&gt;5)),TRUE,FALSE))</f>
        <v/>
      </c>
    </row>
    <row r="4253" spans="12:20" x14ac:dyDescent="0.25">
      <c r="L4253" s="75">
        <f>COUNTIF($B$2:B4253,B4253)</f>
        <v>0</v>
      </c>
      <c r="M4253" s="75">
        <f>COUNTIF($L$2:L4253,4)</f>
        <v>42</v>
      </c>
      <c r="N4253" s="76" t="str">
        <f t="shared" si="334"/>
        <v>0</v>
      </c>
      <c r="O4253" s="76" t="str">
        <f t="shared" si="330"/>
        <v/>
      </c>
      <c r="P4253" s="75" t="str">
        <f t="shared" si="331"/>
        <v/>
      </c>
      <c r="Q4253" s="77" t="str">
        <f t="shared" si="332"/>
        <v/>
      </c>
      <c r="R4253" s="77" t="str">
        <f t="shared" si="333"/>
        <v/>
      </c>
      <c r="S4253" s="77" t="str">
        <f>IF(O4253="","",IF(OR(VALUE(LEFT(O4253,2))&gt;IF(RIGHT(J4253,1)="M",7,19),AND(OR(LEFT(O4253,2)={"07","19"}),VALUE(RIGHT(O4253,2))&gt;15)),TRUE,FALSE))</f>
        <v/>
      </c>
      <c r="T4253" s="77" t="str">
        <f>IF(O4253="","",IF(OR(VALUE(LEFT(O4253,2))&gt;IF(RIGHT(J4253,1)="M",7,19),AND(OR(LEFT(O4253,2)={"07","19"}),VALUE(RIGHT(O4253,2))&gt;5)),TRUE,FALSE))</f>
        <v/>
      </c>
    </row>
    <row r="4254" spans="12:20" x14ac:dyDescent="0.25">
      <c r="L4254" s="75">
        <f>COUNTIF($B$2:B4254,B4254)</f>
        <v>0</v>
      </c>
      <c r="M4254" s="75">
        <f>COUNTIF($L$2:L4254,4)</f>
        <v>42</v>
      </c>
      <c r="N4254" s="76" t="str">
        <f t="shared" si="334"/>
        <v>0</v>
      </c>
      <c r="O4254" s="76" t="str">
        <f t="shared" si="330"/>
        <v/>
      </c>
      <c r="P4254" s="75" t="str">
        <f t="shared" si="331"/>
        <v/>
      </c>
      <c r="Q4254" s="77" t="str">
        <f t="shared" si="332"/>
        <v/>
      </c>
      <c r="R4254" s="77" t="str">
        <f t="shared" si="333"/>
        <v/>
      </c>
      <c r="S4254" s="77" t="str">
        <f>IF(O4254="","",IF(OR(VALUE(LEFT(O4254,2))&gt;IF(RIGHT(J4254,1)="M",7,19),AND(OR(LEFT(O4254,2)={"07","19"}),VALUE(RIGHT(O4254,2))&gt;15)),TRUE,FALSE))</f>
        <v/>
      </c>
      <c r="T4254" s="77" t="str">
        <f>IF(O4254="","",IF(OR(VALUE(LEFT(O4254,2))&gt;IF(RIGHT(J4254,1)="M",7,19),AND(OR(LEFT(O4254,2)={"07","19"}),VALUE(RIGHT(O4254,2))&gt;5)),TRUE,FALSE))</f>
        <v/>
      </c>
    </row>
    <row r="4255" spans="12:20" x14ac:dyDescent="0.25">
      <c r="L4255" s="75">
        <f>COUNTIF($B$2:B4255,B4255)</f>
        <v>0</v>
      </c>
      <c r="M4255" s="75">
        <f>COUNTIF($L$2:L4255,4)</f>
        <v>42</v>
      </c>
      <c r="N4255" s="76" t="str">
        <f t="shared" si="334"/>
        <v>0</v>
      </c>
      <c r="O4255" s="76" t="str">
        <f t="shared" si="330"/>
        <v/>
      </c>
      <c r="P4255" s="75" t="str">
        <f t="shared" si="331"/>
        <v/>
      </c>
      <c r="Q4255" s="77" t="str">
        <f t="shared" si="332"/>
        <v/>
      </c>
      <c r="R4255" s="77" t="str">
        <f t="shared" si="333"/>
        <v/>
      </c>
      <c r="S4255" s="77" t="str">
        <f>IF(O4255="","",IF(OR(VALUE(LEFT(O4255,2))&gt;IF(RIGHT(J4255,1)="M",7,19),AND(OR(LEFT(O4255,2)={"07","19"}),VALUE(RIGHT(O4255,2))&gt;15)),TRUE,FALSE))</f>
        <v/>
      </c>
      <c r="T4255" s="77" t="str">
        <f>IF(O4255="","",IF(OR(VALUE(LEFT(O4255,2))&gt;IF(RIGHT(J4255,1)="M",7,19),AND(OR(LEFT(O4255,2)={"07","19"}),VALUE(RIGHT(O4255,2))&gt;5)),TRUE,FALSE))</f>
        <v/>
      </c>
    </row>
    <row r="4256" spans="12:20" x14ac:dyDescent="0.25">
      <c r="L4256" s="75">
        <f>COUNTIF($B$2:B4256,B4256)</f>
        <v>0</v>
      </c>
      <c r="M4256" s="75">
        <f>COUNTIF($L$2:L4256,4)</f>
        <v>42</v>
      </c>
      <c r="N4256" s="76" t="str">
        <f t="shared" si="334"/>
        <v>0</v>
      </c>
      <c r="O4256" s="76" t="str">
        <f t="shared" si="330"/>
        <v/>
      </c>
      <c r="P4256" s="75" t="str">
        <f t="shared" si="331"/>
        <v/>
      </c>
      <c r="Q4256" s="77" t="str">
        <f t="shared" si="332"/>
        <v/>
      </c>
      <c r="R4256" s="77" t="str">
        <f t="shared" si="333"/>
        <v/>
      </c>
      <c r="S4256" s="77" t="str">
        <f>IF(O4256="","",IF(OR(VALUE(LEFT(O4256,2))&gt;IF(RIGHT(J4256,1)="M",7,19),AND(OR(LEFT(O4256,2)={"07","19"}),VALUE(RIGHT(O4256,2))&gt;15)),TRUE,FALSE))</f>
        <v/>
      </c>
      <c r="T4256" s="77" t="str">
        <f>IF(O4256="","",IF(OR(VALUE(LEFT(O4256,2))&gt;IF(RIGHT(J4256,1)="M",7,19),AND(OR(LEFT(O4256,2)={"07","19"}),VALUE(RIGHT(O4256,2))&gt;5)),TRUE,FALSE))</f>
        <v/>
      </c>
    </row>
    <row r="4257" spans="12:20" x14ac:dyDescent="0.25">
      <c r="L4257" s="75">
        <f>COUNTIF($B$2:B4257,B4257)</f>
        <v>0</v>
      </c>
      <c r="M4257" s="75">
        <f>COUNTIF($L$2:L4257,4)</f>
        <v>42</v>
      </c>
      <c r="N4257" s="76" t="str">
        <f t="shared" si="334"/>
        <v>0</v>
      </c>
      <c r="O4257" s="76" t="str">
        <f t="shared" si="330"/>
        <v/>
      </c>
      <c r="P4257" s="75" t="str">
        <f t="shared" si="331"/>
        <v/>
      </c>
      <c r="Q4257" s="77" t="str">
        <f t="shared" si="332"/>
        <v/>
      </c>
      <c r="R4257" s="77" t="str">
        <f t="shared" si="333"/>
        <v/>
      </c>
      <c r="S4257" s="77" t="str">
        <f>IF(O4257="","",IF(OR(VALUE(LEFT(O4257,2))&gt;IF(RIGHT(J4257,1)="M",7,19),AND(OR(LEFT(O4257,2)={"07","19"}),VALUE(RIGHT(O4257,2))&gt;15)),TRUE,FALSE))</f>
        <v/>
      </c>
      <c r="T4257" s="77" t="str">
        <f>IF(O4257="","",IF(OR(VALUE(LEFT(O4257,2))&gt;IF(RIGHT(J4257,1)="M",7,19),AND(OR(LEFT(O4257,2)={"07","19"}),VALUE(RIGHT(O4257,2))&gt;5)),TRUE,FALSE))</f>
        <v/>
      </c>
    </row>
    <row r="4258" spans="12:20" x14ac:dyDescent="0.25">
      <c r="L4258" s="75">
        <f>COUNTIF($B$2:B4258,B4258)</f>
        <v>0</v>
      </c>
      <c r="M4258" s="75">
        <f>COUNTIF($L$2:L4258,4)</f>
        <v>42</v>
      </c>
      <c r="N4258" s="76" t="str">
        <f t="shared" si="334"/>
        <v>0</v>
      </c>
      <c r="O4258" s="76" t="str">
        <f t="shared" si="330"/>
        <v/>
      </c>
      <c r="P4258" s="75" t="str">
        <f t="shared" si="331"/>
        <v/>
      </c>
      <c r="Q4258" s="77" t="str">
        <f t="shared" si="332"/>
        <v/>
      </c>
      <c r="R4258" s="77" t="str">
        <f t="shared" si="333"/>
        <v/>
      </c>
      <c r="S4258" s="77" t="str">
        <f>IF(O4258="","",IF(OR(VALUE(LEFT(O4258,2))&gt;IF(RIGHT(J4258,1)="M",7,19),AND(OR(LEFT(O4258,2)={"07","19"}),VALUE(RIGHT(O4258,2))&gt;15)),TRUE,FALSE))</f>
        <v/>
      </c>
      <c r="T4258" s="77" t="str">
        <f>IF(O4258="","",IF(OR(VALUE(LEFT(O4258,2))&gt;IF(RIGHT(J4258,1)="M",7,19),AND(OR(LEFT(O4258,2)={"07","19"}),VALUE(RIGHT(O4258,2))&gt;5)),TRUE,FALSE))</f>
        <v/>
      </c>
    </row>
    <row r="4259" spans="12:20" x14ac:dyDescent="0.25">
      <c r="L4259" s="75">
        <f>COUNTIF($B$2:B4259,B4259)</f>
        <v>0</v>
      </c>
      <c r="M4259" s="75">
        <f>COUNTIF($L$2:L4259,4)</f>
        <v>42</v>
      </c>
      <c r="N4259" s="76" t="str">
        <f t="shared" si="334"/>
        <v>0</v>
      </c>
      <c r="O4259" s="76" t="str">
        <f t="shared" si="330"/>
        <v/>
      </c>
      <c r="P4259" s="75" t="str">
        <f t="shared" si="331"/>
        <v/>
      </c>
      <c r="Q4259" s="77" t="str">
        <f t="shared" si="332"/>
        <v/>
      </c>
      <c r="R4259" s="77" t="str">
        <f t="shared" si="333"/>
        <v/>
      </c>
      <c r="S4259" s="77" t="str">
        <f>IF(O4259="","",IF(OR(VALUE(LEFT(O4259,2))&gt;IF(RIGHT(J4259,1)="M",7,19),AND(OR(LEFT(O4259,2)={"07","19"}),VALUE(RIGHT(O4259,2))&gt;15)),TRUE,FALSE))</f>
        <v/>
      </c>
      <c r="T4259" s="77" t="str">
        <f>IF(O4259="","",IF(OR(VALUE(LEFT(O4259,2))&gt;IF(RIGHT(J4259,1)="M",7,19),AND(OR(LEFT(O4259,2)={"07","19"}),VALUE(RIGHT(O4259,2))&gt;5)),TRUE,FALSE))</f>
        <v/>
      </c>
    </row>
    <row r="4260" spans="12:20" x14ac:dyDescent="0.25">
      <c r="L4260" s="75">
        <f>COUNTIF($B$2:B4260,B4260)</f>
        <v>0</v>
      </c>
      <c r="M4260" s="75">
        <f>COUNTIF($L$2:L4260,4)</f>
        <v>42</v>
      </c>
      <c r="N4260" s="76" t="str">
        <f t="shared" si="334"/>
        <v>0</v>
      </c>
      <c r="O4260" s="76" t="str">
        <f t="shared" si="330"/>
        <v/>
      </c>
      <c r="P4260" s="75" t="str">
        <f t="shared" si="331"/>
        <v/>
      </c>
      <c r="Q4260" s="77" t="str">
        <f t="shared" si="332"/>
        <v/>
      </c>
      <c r="R4260" s="77" t="str">
        <f t="shared" si="333"/>
        <v/>
      </c>
      <c r="S4260" s="77" t="str">
        <f>IF(O4260="","",IF(OR(VALUE(LEFT(O4260,2))&gt;IF(RIGHT(J4260,1)="M",7,19),AND(OR(LEFT(O4260,2)={"07","19"}),VALUE(RIGHT(O4260,2))&gt;15)),TRUE,FALSE))</f>
        <v/>
      </c>
      <c r="T4260" s="77" t="str">
        <f>IF(O4260="","",IF(OR(VALUE(LEFT(O4260,2))&gt;IF(RIGHT(J4260,1)="M",7,19),AND(OR(LEFT(O4260,2)={"07","19"}),VALUE(RIGHT(O4260,2))&gt;5)),TRUE,FALSE))</f>
        <v/>
      </c>
    </row>
    <row r="4261" spans="12:20" x14ac:dyDescent="0.25">
      <c r="L4261" s="75">
        <f>COUNTIF($B$2:B4261,B4261)</f>
        <v>0</v>
      </c>
      <c r="M4261" s="75">
        <f>COUNTIF($L$2:L4261,4)</f>
        <v>42</v>
      </c>
      <c r="N4261" s="76" t="str">
        <f t="shared" si="334"/>
        <v>0</v>
      </c>
      <c r="O4261" s="76" t="str">
        <f t="shared" si="330"/>
        <v/>
      </c>
      <c r="P4261" s="75" t="str">
        <f t="shared" si="331"/>
        <v/>
      </c>
      <c r="Q4261" s="77" t="str">
        <f t="shared" si="332"/>
        <v/>
      </c>
      <c r="R4261" s="77" t="str">
        <f t="shared" si="333"/>
        <v/>
      </c>
      <c r="S4261" s="77" t="str">
        <f>IF(O4261="","",IF(OR(VALUE(LEFT(O4261,2))&gt;IF(RIGHT(J4261,1)="M",7,19),AND(OR(LEFT(O4261,2)={"07","19"}),VALUE(RIGHT(O4261,2))&gt;15)),TRUE,FALSE))</f>
        <v/>
      </c>
      <c r="T4261" s="77" t="str">
        <f>IF(O4261="","",IF(OR(VALUE(LEFT(O4261,2))&gt;IF(RIGHT(J4261,1)="M",7,19),AND(OR(LEFT(O4261,2)={"07","19"}),VALUE(RIGHT(O4261,2))&gt;5)),TRUE,FALSE))</f>
        <v/>
      </c>
    </row>
    <row r="4262" spans="12:20" x14ac:dyDescent="0.25">
      <c r="L4262" s="75">
        <f>COUNTIF($B$2:B4262,B4262)</f>
        <v>0</v>
      </c>
      <c r="M4262" s="75">
        <f>COUNTIF($L$2:L4262,4)</f>
        <v>42</v>
      </c>
      <c r="N4262" s="76" t="str">
        <f t="shared" si="334"/>
        <v>0</v>
      </c>
      <c r="O4262" s="76" t="str">
        <f t="shared" si="330"/>
        <v/>
      </c>
      <c r="P4262" s="75" t="str">
        <f t="shared" si="331"/>
        <v/>
      </c>
      <c r="Q4262" s="77" t="str">
        <f t="shared" si="332"/>
        <v/>
      </c>
      <c r="R4262" s="77" t="str">
        <f t="shared" si="333"/>
        <v/>
      </c>
      <c r="S4262" s="77" t="str">
        <f>IF(O4262="","",IF(OR(VALUE(LEFT(O4262,2))&gt;IF(RIGHT(J4262,1)="M",7,19),AND(OR(LEFT(O4262,2)={"07","19"}),VALUE(RIGHT(O4262,2))&gt;15)),TRUE,FALSE))</f>
        <v/>
      </c>
      <c r="T4262" s="77" t="str">
        <f>IF(O4262="","",IF(OR(VALUE(LEFT(O4262,2))&gt;IF(RIGHT(J4262,1)="M",7,19),AND(OR(LEFT(O4262,2)={"07","19"}),VALUE(RIGHT(O4262,2))&gt;5)),TRUE,FALSE))</f>
        <v/>
      </c>
    </row>
    <row r="4263" spans="12:20" x14ac:dyDescent="0.25">
      <c r="L4263" s="75">
        <f>COUNTIF($B$2:B4263,B4263)</f>
        <v>0</v>
      </c>
      <c r="M4263" s="75">
        <f>COUNTIF($L$2:L4263,4)</f>
        <v>42</v>
      </c>
      <c r="N4263" s="76" t="str">
        <f t="shared" si="334"/>
        <v>0</v>
      </c>
      <c r="O4263" s="76" t="str">
        <f t="shared" si="330"/>
        <v/>
      </c>
      <c r="P4263" s="75" t="str">
        <f t="shared" si="331"/>
        <v/>
      </c>
      <c r="Q4263" s="77" t="str">
        <f t="shared" si="332"/>
        <v/>
      </c>
      <c r="R4263" s="77" t="str">
        <f t="shared" si="333"/>
        <v/>
      </c>
      <c r="S4263" s="77" t="str">
        <f>IF(O4263="","",IF(OR(VALUE(LEFT(O4263,2))&gt;IF(RIGHT(J4263,1)="M",7,19),AND(OR(LEFT(O4263,2)={"07","19"}),VALUE(RIGHT(O4263,2))&gt;15)),TRUE,FALSE))</f>
        <v/>
      </c>
      <c r="T4263" s="77" t="str">
        <f>IF(O4263="","",IF(OR(VALUE(LEFT(O4263,2))&gt;IF(RIGHT(J4263,1)="M",7,19),AND(OR(LEFT(O4263,2)={"07","19"}),VALUE(RIGHT(O4263,2))&gt;5)),TRUE,FALSE))</f>
        <v/>
      </c>
    </row>
    <row r="4264" spans="12:20" x14ac:dyDescent="0.25">
      <c r="L4264" s="75">
        <f>COUNTIF($B$2:B4264,B4264)</f>
        <v>0</v>
      </c>
      <c r="M4264" s="75">
        <f>COUNTIF($L$2:L4264,4)</f>
        <v>42</v>
      </c>
      <c r="N4264" s="76" t="str">
        <f t="shared" si="334"/>
        <v>0</v>
      </c>
      <c r="O4264" s="76" t="str">
        <f t="shared" si="330"/>
        <v/>
      </c>
      <c r="P4264" s="75" t="str">
        <f t="shared" si="331"/>
        <v/>
      </c>
      <c r="Q4264" s="77" t="str">
        <f t="shared" si="332"/>
        <v/>
      </c>
      <c r="R4264" s="77" t="str">
        <f t="shared" si="333"/>
        <v/>
      </c>
      <c r="S4264" s="77" t="str">
        <f>IF(O4264="","",IF(OR(VALUE(LEFT(O4264,2))&gt;IF(RIGHT(J4264,1)="M",7,19),AND(OR(LEFT(O4264,2)={"07","19"}),VALUE(RIGHT(O4264,2))&gt;15)),TRUE,FALSE))</f>
        <v/>
      </c>
      <c r="T4264" s="77" t="str">
        <f>IF(O4264="","",IF(OR(VALUE(LEFT(O4264,2))&gt;IF(RIGHT(J4264,1)="M",7,19),AND(OR(LEFT(O4264,2)={"07","19"}),VALUE(RIGHT(O4264,2))&gt;5)),TRUE,FALSE))</f>
        <v/>
      </c>
    </row>
    <row r="4265" spans="12:20" x14ac:dyDescent="0.25">
      <c r="L4265" s="75">
        <f>COUNTIF($B$2:B4265,B4265)</f>
        <v>0</v>
      </c>
      <c r="M4265" s="75">
        <f>COUNTIF($L$2:L4265,4)</f>
        <v>42</v>
      </c>
      <c r="N4265" s="76" t="str">
        <f t="shared" si="334"/>
        <v>0</v>
      </c>
      <c r="O4265" s="76" t="str">
        <f t="shared" si="330"/>
        <v/>
      </c>
      <c r="P4265" s="75" t="str">
        <f t="shared" si="331"/>
        <v/>
      </c>
      <c r="Q4265" s="77" t="str">
        <f t="shared" si="332"/>
        <v/>
      </c>
      <c r="R4265" s="77" t="str">
        <f t="shared" si="333"/>
        <v/>
      </c>
      <c r="S4265" s="77" t="str">
        <f>IF(O4265="","",IF(OR(VALUE(LEFT(O4265,2))&gt;IF(RIGHT(J4265,1)="M",7,19),AND(OR(LEFT(O4265,2)={"07","19"}),VALUE(RIGHT(O4265,2))&gt;15)),TRUE,FALSE))</f>
        <v/>
      </c>
      <c r="T4265" s="77" t="str">
        <f>IF(O4265="","",IF(OR(VALUE(LEFT(O4265,2))&gt;IF(RIGHT(J4265,1)="M",7,19),AND(OR(LEFT(O4265,2)={"07","19"}),VALUE(RIGHT(O4265,2))&gt;5)),TRUE,FALSE))</f>
        <v/>
      </c>
    </row>
    <row r="4266" spans="12:20" x14ac:dyDescent="0.25">
      <c r="L4266" s="75">
        <f>COUNTIF($B$2:B4266,B4266)</f>
        <v>0</v>
      </c>
      <c r="M4266" s="75">
        <f>COUNTIF($L$2:L4266,4)</f>
        <v>42</v>
      </c>
      <c r="N4266" s="76" t="str">
        <f t="shared" si="334"/>
        <v>0</v>
      </c>
      <c r="O4266" s="76" t="str">
        <f t="shared" si="330"/>
        <v/>
      </c>
      <c r="P4266" s="75" t="str">
        <f t="shared" si="331"/>
        <v/>
      </c>
      <c r="Q4266" s="77" t="str">
        <f t="shared" si="332"/>
        <v/>
      </c>
      <c r="R4266" s="77" t="str">
        <f t="shared" si="333"/>
        <v/>
      </c>
      <c r="S4266" s="77" t="str">
        <f>IF(O4266="","",IF(OR(VALUE(LEFT(O4266,2))&gt;IF(RIGHT(J4266,1)="M",7,19),AND(OR(LEFT(O4266,2)={"07","19"}),VALUE(RIGHT(O4266,2))&gt;15)),TRUE,FALSE))</f>
        <v/>
      </c>
      <c r="T4266" s="77" t="str">
        <f>IF(O4266="","",IF(OR(VALUE(LEFT(O4266,2))&gt;IF(RIGHT(J4266,1)="M",7,19),AND(OR(LEFT(O4266,2)={"07","19"}),VALUE(RIGHT(O4266,2))&gt;5)),TRUE,FALSE))</f>
        <v/>
      </c>
    </row>
    <row r="4267" spans="12:20" x14ac:dyDescent="0.25">
      <c r="L4267" s="75">
        <f>COUNTIF($B$2:B4267,B4267)</f>
        <v>0</v>
      </c>
      <c r="M4267" s="75">
        <f>COUNTIF($L$2:L4267,4)</f>
        <v>42</v>
      </c>
      <c r="N4267" s="76" t="str">
        <f t="shared" si="334"/>
        <v>0</v>
      </c>
      <c r="O4267" s="76" t="str">
        <f t="shared" si="330"/>
        <v/>
      </c>
      <c r="P4267" s="75" t="str">
        <f t="shared" si="331"/>
        <v/>
      </c>
      <c r="Q4267" s="77" t="str">
        <f t="shared" si="332"/>
        <v/>
      </c>
      <c r="R4267" s="77" t="str">
        <f t="shared" si="333"/>
        <v/>
      </c>
      <c r="S4267" s="77" t="str">
        <f>IF(O4267="","",IF(OR(VALUE(LEFT(O4267,2))&gt;IF(RIGHT(J4267,1)="M",7,19),AND(OR(LEFT(O4267,2)={"07","19"}),VALUE(RIGHT(O4267,2))&gt;15)),TRUE,FALSE))</f>
        <v/>
      </c>
      <c r="T4267" s="77" t="str">
        <f>IF(O4267="","",IF(OR(VALUE(LEFT(O4267,2))&gt;IF(RIGHT(J4267,1)="M",7,19),AND(OR(LEFT(O4267,2)={"07","19"}),VALUE(RIGHT(O4267,2))&gt;5)),TRUE,FALSE))</f>
        <v/>
      </c>
    </row>
    <row r="4268" spans="12:20" x14ac:dyDescent="0.25">
      <c r="L4268" s="75">
        <f>COUNTIF($B$2:B4268,B4268)</f>
        <v>0</v>
      </c>
      <c r="M4268" s="75">
        <f>COUNTIF($L$2:L4268,4)</f>
        <v>42</v>
      </c>
      <c r="N4268" s="76" t="str">
        <f t="shared" si="334"/>
        <v>0</v>
      </c>
      <c r="O4268" s="76" t="str">
        <f t="shared" si="330"/>
        <v/>
      </c>
      <c r="P4268" s="75" t="str">
        <f t="shared" si="331"/>
        <v/>
      </c>
      <c r="Q4268" s="77" t="str">
        <f t="shared" si="332"/>
        <v/>
      </c>
      <c r="R4268" s="77" t="str">
        <f t="shared" si="333"/>
        <v/>
      </c>
      <c r="S4268" s="77" t="str">
        <f>IF(O4268="","",IF(OR(VALUE(LEFT(O4268,2))&gt;IF(RIGHT(J4268,1)="M",7,19),AND(OR(LEFT(O4268,2)={"07","19"}),VALUE(RIGHT(O4268,2))&gt;15)),TRUE,FALSE))</f>
        <v/>
      </c>
      <c r="T4268" s="77" t="str">
        <f>IF(O4268="","",IF(OR(VALUE(LEFT(O4268,2))&gt;IF(RIGHT(J4268,1)="M",7,19),AND(OR(LEFT(O4268,2)={"07","19"}),VALUE(RIGHT(O4268,2))&gt;5)),TRUE,FALSE))</f>
        <v/>
      </c>
    </row>
    <row r="4269" spans="12:20" x14ac:dyDescent="0.25">
      <c r="L4269" s="75">
        <f>COUNTIF($B$2:B4269,B4269)</f>
        <v>0</v>
      </c>
      <c r="M4269" s="75">
        <f>COUNTIF($L$2:L4269,4)</f>
        <v>42</v>
      </c>
      <c r="N4269" s="76" t="str">
        <f t="shared" si="334"/>
        <v>0</v>
      </c>
      <c r="O4269" s="76" t="str">
        <f t="shared" si="330"/>
        <v/>
      </c>
      <c r="P4269" s="75" t="str">
        <f t="shared" si="331"/>
        <v/>
      </c>
      <c r="Q4269" s="77" t="str">
        <f t="shared" si="332"/>
        <v/>
      </c>
      <c r="R4269" s="77" t="str">
        <f t="shared" si="333"/>
        <v/>
      </c>
      <c r="S4269" s="77" t="str">
        <f>IF(O4269="","",IF(OR(VALUE(LEFT(O4269,2))&gt;IF(RIGHT(J4269,1)="M",7,19),AND(OR(LEFT(O4269,2)={"07","19"}),VALUE(RIGHT(O4269,2))&gt;15)),TRUE,FALSE))</f>
        <v/>
      </c>
      <c r="T4269" s="77" t="str">
        <f>IF(O4269="","",IF(OR(VALUE(LEFT(O4269,2))&gt;IF(RIGHT(J4269,1)="M",7,19),AND(OR(LEFT(O4269,2)={"07","19"}),VALUE(RIGHT(O4269,2))&gt;5)),TRUE,FALSE))</f>
        <v/>
      </c>
    </row>
    <row r="4270" spans="12:20" x14ac:dyDescent="0.25">
      <c r="L4270" s="75">
        <f>COUNTIF($B$2:B4270,B4270)</f>
        <v>0</v>
      </c>
      <c r="M4270" s="75">
        <f>COUNTIF($L$2:L4270,4)</f>
        <v>42</v>
      </c>
      <c r="N4270" s="76" t="str">
        <f t="shared" si="334"/>
        <v>0</v>
      </c>
      <c r="O4270" s="76" t="str">
        <f t="shared" si="330"/>
        <v/>
      </c>
      <c r="P4270" s="75" t="str">
        <f t="shared" si="331"/>
        <v/>
      </c>
      <c r="Q4270" s="77" t="str">
        <f t="shared" si="332"/>
        <v/>
      </c>
      <c r="R4270" s="77" t="str">
        <f t="shared" si="333"/>
        <v/>
      </c>
      <c r="S4270" s="77" t="str">
        <f>IF(O4270="","",IF(OR(VALUE(LEFT(O4270,2))&gt;IF(RIGHT(J4270,1)="M",7,19),AND(OR(LEFT(O4270,2)={"07","19"}),VALUE(RIGHT(O4270,2))&gt;15)),TRUE,FALSE))</f>
        <v/>
      </c>
      <c r="T4270" s="77" t="str">
        <f>IF(O4270="","",IF(OR(VALUE(LEFT(O4270,2))&gt;IF(RIGHT(J4270,1)="M",7,19),AND(OR(LEFT(O4270,2)={"07","19"}),VALUE(RIGHT(O4270,2))&gt;5)),TRUE,FALSE))</f>
        <v/>
      </c>
    </row>
    <row r="4271" spans="12:20" x14ac:dyDescent="0.25">
      <c r="L4271" s="75">
        <f>COUNTIF($B$2:B4271,B4271)</f>
        <v>0</v>
      </c>
      <c r="M4271" s="75">
        <f>COUNTIF($L$2:L4271,4)</f>
        <v>42</v>
      </c>
      <c r="N4271" s="76" t="str">
        <f t="shared" si="334"/>
        <v>0</v>
      </c>
      <c r="O4271" s="76" t="str">
        <f t="shared" si="330"/>
        <v/>
      </c>
      <c r="P4271" s="75" t="str">
        <f t="shared" si="331"/>
        <v/>
      </c>
      <c r="Q4271" s="77" t="str">
        <f t="shared" si="332"/>
        <v/>
      </c>
      <c r="R4271" s="77" t="str">
        <f t="shared" si="333"/>
        <v/>
      </c>
      <c r="S4271" s="77" t="str">
        <f>IF(O4271="","",IF(OR(VALUE(LEFT(O4271,2))&gt;IF(RIGHT(J4271,1)="M",7,19),AND(OR(LEFT(O4271,2)={"07","19"}),VALUE(RIGHT(O4271,2))&gt;15)),TRUE,FALSE))</f>
        <v/>
      </c>
      <c r="T4271" s="77" t="str">
        <f>IF(O4271="","",IF(OR(VALUE(LEFT(O4271,2))&gt;IF(RIGHT(J4271,1)="M",7,19),AND(OR(LEFT(O4271,2)={"07","19"}),VALUE(RIGHT(O4271,2))&gt;5)),TRUE,FALSE))</f>
        <v/>
      </c>
    </row>
    <row r="4272" spans="12:20" x14ac:dyDescent="0.25">
      <c r="L4272" s="75">
        <f>COUNTIF($B$2:B4272,B4272)</f>
        <v>0</v>
      </c>
      <c r="M4272" s="75">
        <f>COUNTIF($L$2:L4272,4)</f>
        <v>42</v>
      </c>
      <c r="N4272" s="76" t="str">
        <f t="shared" si="334"/>
        <v>0</v>
      </c>
      <c r="O4272" s="76" t="str">
        <f t="shared" si="330"/>
        <v/>
      </c>
      <c r="P4272" s="75" t="str">
        <f t="shared" si="331"/>
        <v/>
      </c>
      <c r="Q4272" s="77" t="str">
        <f t="shared" si="332"/>
        <v/>
      </c>
      <c r="R4272" s="77" t="str">
        <f t="shared" si="333"/>
        <v/>
      </c>
      <c r="S4272" s="77" t="str">
        <f>IF(O4272="","",IF(OR(VALUE(LEFT(O4272,2))&gt;IF(RIGHT(J4272,1)="M",7,19),AND(OR(LEFT(O4272,2)={"07","19"}),VALUE(RIGHT(O4272,2))&gt;15)),TRUE,FALSE))</f>
        <v/>
      </c>
      <c r="T4272" s="77" t="str">
        <f>IF(O4272="","",IF(OR(VALUE(LEFT(O4272,2))&gt;IF(RIGHT(J4272,1)="M",7,19),AND(OR(LEFT(O4272,2)={"07","19"}),VALUE(RIGHT(O4272,2))&gt;5)),TRUE,FALSE))</f>
        <v/>
      </c>
    </row>
    <row r="4273" spans="12:20" x14ac:dyDescent="0.25">
      <c r="L4273" s="75">
        <f>COUNTIF($B$2:B4273,B4273)</f>
        <v>0</v>
      </c>
      <c r="M4273" s="75">
        <f>COUNTIF($L$2:L4273,4)</f>
        <v>42</v>
      </c>
      <c r="N4273" s="76" t="str">
        <f t="shared" si="334"/>
        <v>0</v>
      </c>
      <c r="O4273" s="76" t="str">
        <f t="shared" si="330"/>
        <v/>
      </c>
      <c r="P4273" s="75" t="str">
        <f t="shared" si="331"/>
        <v/>
      </c>
      <c r="Q4273" s="77" t="str">
        <f t="shared" si="332"/>
        <v/>
      </c>
      <c r="R4273" s="77" t="str">
        <f t="shared" si="333"/>
        <v/>
      </c>
      <c r="S4273" s="77" t="str">
        <f>IF(O4273="","",IF(OR(VALUE(LEFT(O4273,2))&gt;IF(RIGHT(J4273,1)="M",7,19),AND(OR(LEFT(O4273,2)={"07","19"}),VALUE(RIGHT(O4273,2))&gt;15)),TRUE,FALSE))</f>
        <v/>
      </c>
      <c r="T4273" s="77" t="str">
        <f>IF(O4273="","",IF(OR(VALUE(LEFT(O4273,2))&gt;IF(RIGHT(J4273,1)="M",7,19),AND(OR(LEFT(O4273,2)={"07","19"}),VALUE(RIGHT(O4273,2))&gt;5)),TRUE,FALSE))</f>
        <v/>
      </c>
    </row>
    <row r="4274" spans="12:20" x14ac:dyDescent="0.25">
      <c r="L4274" s="75">
        <f>COUNTIF($B$2:B4274,B4274)</f>
        <v>0</v>
      </c>
      <c r="M4274" s="75">
        <f>COUNTIF($L$2:L4274,4)</f>
        <v>42</v>
      </c>
      <c r="N4274" s="76" t="str">
        <f t="shared" si="334"/>
        <v>0</v>
      </c>
      <c r="O4274" s="76" t="str">
        <f t="shared" si="330"/>
        <v/>
      </c>
      <c r="P4274" s="75" t="str">
        <f t="shared" si="331"/>
        <v/>
      </c>
      <c r="Q4274" s="77" t="str">
        <f t="shared" si="332"/>
        <v/>
      </c>
      <c r="R4274" s="77" t="str">
        <f t="shared" si="333"/>
        <v/>
      </c>
      <c r="S4274" s="77" t="str">
        <f>IF(O4274="","",IF(OR(VALUE(LEFT(O4274,2))&gt;IF(RIGHT(J4274,1)="M",7,19),AND(OR(LEFT(O4274,2)={"07","19"}),VALUE(RIGHT(O4274,2))&gt;15)),TRUE,FALSE))</f>
        <v/>
      </c>
      <c r="T4274" s="77" t="str">
        <f>IF(O4274="","",IF(OR(VALUE(LEFT(O4274,2))&gt;IF(RIGHT(J4274,1)="M",7,19),AND(OR(LEFT(O4274,2)={"07","19"}),VALUE(RIGHT(O4274,2))&gt;5)),TRUE,FALSE))</f>
        <v/>
      </c>
    </row>
    <row r="4275" spans="12:20" x14ac:dyDescent="0.25">
      <c r="L4275" s="75">
        <f>COUNTIF($B$2:B4275,B4275)</f>
        <v>0</v>
      </c>
      <c r="M4275" s="75">
        <f>COUNTIF($L$2:L4275,4)</f>
        <v>42</v>
      </c>
      <c r="N4275" s="76" t="str">
        <f t="shared" si="334"/>
        <v>0</v>
      </c>
      <c r="O4275" s="76" t="str">
        <f t="shared" si="330"/>
        <v/>
      </c>
      <c r="P4275" s="75" t="str">
        <f t="shared" si="331"/>
        <v/>
      </c>
      <c r="Q4275" s="77" t="str">
        <f t="shared" si="332"/>
        <v/>
      </c>
      <c r="R4275" s="77" t="str">
        <f t="shared" si="333"/>
        <v/>
      </c>
      <c r="S4275" s="77" t="str">
        <f>IF(O4275="","",IF(OR(VALUE(LEFT(O4275,2))&gt;IF(RIGHT(J4275,1)="M",7,19),AND(OR(LEFT(O4275,2)={"07","19"}),VALUE(RIGHT(O4275,2))&gt;15)),TRUE,FALSE))</f>
        <v/>
      </c>
      <c r="T4275" s="77" t="str">
        <f>IF(O4275="","",IF(OR(VALUE(LEFT(O4275,2))&gt;IF(RIGHT(J4275,1)="M",7,19),AND(OR(LEFT(O4275,2)={"07","19"}),VALUE(RIGHT(O4275,2))&gt;5)),TRUE,FALSE))</f>
        <v/>
      </c>
    </row>
    <row r="4276" spans="12:20" x14ac:dyDescent="0.25">
      <c r="L4276" s="75">
        <f>COUNTIF($B$2:B4276,B4276)</f>
        <v>0</v>
      </c>
      <c r="M4276" s="75">
        <f>COUNTIF($L$2:L4276,4)</f>
        <v>42</v>
      </c>
      <c r="N4276" s="76" t="str">
        <f t="shared" si="334"/>
        <v>0</v>
      </c>
      <c r="O4276" s="76" t="str">
        <f t="shared" si="330"/>
        <v/>
      </c>
      <c r="P4276" s="75" t="str">
        <f t="shared" si="331"/>
        <v/>
      </c>
      <c r="Q4276" s="77" t="str">
        <f t="shared" si="332"/>
        <v/>
      </c>
      <c r="R4276" s="77" t="str">
        <f t="shared" si="333"/>
        <v/>
      </c>
      <c r="S4276" s="77" t="str">
        <f>IF(O4276="","",IF(OR(VALUE(LEFT(O4276,2))&gt;IF(RIGHT(J4276,1)="M",7,19),AND(OR(LEFT(O4276,2)={"07","19"}),VALUE(RIGHT(O4276,2))&gt;15)),TRUE,FALSE))</f>
        <v/>
      </c>
      <c r="T4276" s="77" t="str">
        <f>IF(O4276="","",IF(OR(VALUE(LEFT(O4276,2))&gt;IF(RIGHT(J4276,1)="M",7,19),AND(OR(LEFT(O4276,2)={"07","19"}),VALUE(RIGHT(O4276,2))&gt;5)),TRUE,FALSE))</f>
        <v/>
      </c>
    </row>
    <row r="4277" spans="12:20" x14ac:dyDescent="0.25">
      <c r="L4277" s="75">
        <f>COUNTIF($B$2:B4277,B4277)</f>
        <v>0</v>
      </c>
      <c r="M4277" s="75">
        <f>COUNTIF($L$2:L4277,4)</f>
        <v>42</v>
      </c>
      <c r="N4277" s="76" t="str">
        <f t="shared" si="334"/>
        <v>0</v>
      </c>
      <c r="O4277" s="76" t="str">
        <f t="shared" si="330"/>
        <v/>
      </c>
      <c r="P4277" s="75" t="str">
        <f t="shared" si="331"/>
        <v/>
      </c>
      <c r="Q4277" s="77" t="str">
        <f t="shared" si="332"/>
        <v/>
      </c>
      <c r="R4277" s="77" t="str">
        <f t="shared" si="333"/>
        <v/>
      </c>
      <c r="S4277" s="77" t="str">
        <f>IF(O4277="","",IF(OR(VALUE(LEFT(O4277,2))&gt;IF(RIGHT(J4277,1)="M",7,19),AND(OR(LEFT(O4277,2)={"07","19"}),VALUE(RIGHT(O4277,2))&gt;15)),TRUE,FALSE))</f>
        <v/>
      </c>
      <c r="T4277" s="77" t="str">
        <f>IF(O4277="","",IF(OR(VALUE(LEFT(O4277,2))&gt;IF(RIGHT(J4277,1)="M",7,19),AND(OR(LEFT(O4277,2)={"07","19"}),VALUE(RIGHT(O4277,2))&gt;5)),TRUE,FALSE))</f>
        <v/>
      </c>
    </row>
    <row r="4278" spans="12:20" x14ac:dyDescent="0.25">
      <c r="L4278" s="75">
        <f>COUNTIF($B$2:B4278,B4278)</f>
        <v>0</v>
      </c>
      <c r="M4278" s="75">
        <f>COUNTIF($L$2:L4278,4)</f>
        <v>42</v>
      </c>
      <c r="N4278" s="76" t="str">
        <f t="shared" si="334"/>
        <v>0</v>
      </c>
      <c r="O4278" s="76" t="str">
        <f t="shared" si="330"/>
        <v/>
      </c>
      <c r="P4278" s="75" t="str">
        <f t="shared" si="331"/>
        <v/>
      </c>
      <c r="Q4278" s="77" t="str">
        <f t="shared" si="332"/>
        <v/>
      </c>
      <c r="R4278" s="77" t="str">
        <f t="shared" si="333"/>
        <v/>
      </c>
      <c r="S4278" s="77" t="str">
        <f>IF(O4278="","",IF(OR(VALUE(LEFT(O4278,2))&gt;IF(RIGHT(J4278,1)="M",7,19),AND(OR(LEFT(O4278,2)={"07","19"}),VALUE(RIGHT(O4278,2))&gt;15)),TRUE,FALSE))</f>
        <v/>
      </c>
      <c r="T4278" s="77" t="str">
        <f>IF(O4278="","",IF(OR(VALUE(LEFT(O4278,2))&gt;IF(RIGHT(J4278,1)="M",7,19),AND(OR(LEFT(O4278,2)={"07","19"}),VALUE(RIGHT(O4278,2))&gt;5)),TRUE,FALSE))</f>
        <v/>
      </c>
    </row>
    <row r="4279" spans="12:20" x14ac:dyDescent="0.25">
      <c r="L4279" s="75">
        <f>COUNTIF($B$2:B4279,B4279)</f>
        <v>0</v>
      </c>
      <c r="M4279" s="75">
        <f>COUNTIF($L$2:L4279,4)</f>
        <v>42</v>
      </c>
      <c r="N4279" s="76" t="str">
        <f t="shared" si="334"/>
        <v>0</v>
      </c>
      <c r="O4279" s="76" t="str">
        <f t="shared" si="330"/>
        <v/>
      </c>
      <c r="P4279" s="75" t="str">
        <f t="shared" si="331"/>
        <v/>
      </c>
      <c r="Q4279" s="77" t="str">
        <f t="shared" si="332"/>
        <v/>
      </c>
      <c r="R4279" s="77" t="str">
        <f t="shared" si="333"/>
        <v/>
      </c>
      <c r="S4279" s="77" t="str">
        <f>IF(O4279="","",IF(OR(VALUE(LEFT(O4279,2))&gt;IF(RIGHT(J4279,1)="M",7,19),AND(OR(LEFT(O4279,2)={"07","19"}),VALUE(RIGHT(O4279,2))&gt;15)),TRUE,FALSE))</f>
        <v/>
      </c>
      <c r="T4279" s="77" t="str">
        <f>IF(O4279="","",IF(OR(VALUE(LEFT(O4279,2))&gt;IF(RIGHT(J4279,1)="M",7,19),AND(OR(LEFT(O4279,2)={"07","19"}),VALUE(RIGHT(O4279,2))&gt;5)),TRUE,FALSE))</f>
        <v/>
      </c>
    </row>
    <row r="4280" spans="12:20" x14ac:dyDescent="0.25">
      <c r="L4280" s="75">
        <f>COUNTIF($B$2:B4280,B4280)</f>
        <v>0</v>
      </c>
      <c r="M4280" s="75">
        <f>COUNTIF($L$2:L4280,4)</f>
        <v>42</v>
      </c>
      <c r="N4280" s="76" t="str">
        <f t="shared" si="334"/>
        <v>0</v>
      </c>
      <c r="O4280" s="76" t="str">
        <f t="shared" si="330"/>
        <v/>
      </c>
      <c r="P4280" s="75" t="str">
        <f t="shared" si="331"/>
        <v/>
      </c>
      <c r="Q4280" s="77" t="str">
        <f t="shared" si="332"/>
        <v/>
      </c>
      <c r="R4280" s="77" t="str">
        <f t="shared" si="333"/>
        <v/>
      </c>
      <c r="S4280" s="77" t="str">
        <f>IF(O4280="","",IF(OR(VALUE(LEFT(O4280,2))&gt;IF(RIGHT(J4280,1)="M",7,19),AND(OR(LEFT(O4280,2)={"07","19"}),VALUE(RIGHT(O4280,2))&gt;15)),TRUE,FALSE))</f>
        <v/>
      </c>
      <c r="T4280" s="77" t="str">
        <f>IF(O4280="","",IF(OR(VALUE(LEFT(O4280,2))&gt;IF(RIGHT(J4280,1)="M",7,19),AND(OR(LEFT(O4280,2)={"07","19"}),VALUE(RIGHT(O4280,2))&gt;5)),TRUE,FALSE))</f>
        <v/>
      </c>
    </row>
    <row r="4281" spans="12:20" x14ac:dyDescent="0.25">
      <c r="L4281" s="75">
        <f>COUNTIF($B$2:B4281,B4281)</f>
        <v>0</v>
      </c>
      <c r="M4281" s="75">
        <f>COUNTIF($L$2:L4281,4)</f>
        <v>42</v>
      </c>
      <c r="N4281" s="76" t="str">
        <f t="shared" si="334"/>
        <v>0</v>
      </c>
      <c r="O4281" s="76" t="str">
        <f t="shared" si="330"/>
        <v/>
      </c>
      <c r="P4281" s="75" t="str">
        <f t="shared" si="331"/>
        <v/>
      </c>
      <c r="Q4281" s="77" t="str">
        <f t="shared" si="332"/>
        <v/>
      </c>
      <c r="R4281" s="77" t="str">
        <f t="shared" si="333"/>
        <v/>
      </c>
      <c r="S4281" s="77" t="str">
        <f>IF(O4281="","",IF(OR(VALUE(LEFT(O4281,2))&gt;IF(RIGHT(J4281,1)="M",7,19),AND(OR(LEFT(O4281,2)={"07","19"}),VALUE(RIGHT(O4281,2))&gt;15)),TRUE,FALSE))</f>
        <v/>
      </c>
      <c r="T4281" s="77" t="str">
        <f>IF(O4281="","",IF(OR(VALUE(LEFT(O4281,2))&gt;IF(RIGHT(J4281,1)="M",7,19),AND(OR(LEFT(O4281,2)={"07","19"}),VALUE(RIGHT(O4281,2))&gt;5)),TRUE,FALSE))</f>
        <v/>
      </c>
    </row>
    <row r="4282" spans="12:20" x14ac:dyDescent="0.25">
      <c r="L4282" s="75">
        <f>COUNTIF($B$2:B4282,B4282)</f>
        <v>0</v>
      </c>
      <c r="M4282" s="75">
        <f>COUNTIF($L$2:L4282,4)</f>
        <v>42</v>
      </c>
      <c r="N4282" s="76" t="str">
        <f t="shared" si="334"/>
        <v>0</v>
      </c>
      <c r="O4282" s="76" t="str">
        <f t="shared" si="330"/>
        <v/>
      </c>
      <c r="P4282" s="75" t="str">
        <f t="shared" si="331"/>
        <v/>
      </c>
      <c r="Q4282" s="77" t="str">
        <f t="shared" si="332"/>
        <v/>
      </c>
      <c r="R4282" s="77" t="str">
        <f t="shared" si="333"/>
        <v/>
      </c>
      <c r="S4282" s="77" t="str">
        <f>IF(O4282="","",IF(OR(VALUE(LEFT(O4282,2))&gt;IF(RIGHT(J4282,1)="M",7,19),AND(OR(LEFT(O4282,2)={"07","19"}),VALUE(RIGHT(O4282,2))&gt;15)),TRUE,FALSE))</f>
        <v/>
      </c>
      <c r="T4282" s="77" t="str">
        <f>IF(O4282="","",IF(OR(VALUE(LEFT(O4282,2))&gt;IF(RIGHT(J4282,1)="M",7,19),AND(OR(LEFT(O4282,2)={"07","19"}),VALUE(RIGHT(O4282,2))&gt;5)),TRUE,FALSE))</f>
        <v/>
      </c>
    </row>
    <row r="4283" spans="12:20" x14ac:dyDescent="0.25">
      <c r="L4283" s="75">
        <f>COUNTIF($B$2:B4283,B4283)</f>
        <v>0</v>
      </c>
      <c r="M4283" s="75">
        <f>COUNTIF($L$2:L4283,4)</f>
        <v>42</v>
      </c>
      <c r="N4283" s="76" t="str">
        <f t="shared" si="334"/>
        <v>0</v>
      </c>
      <c r="O4283" s="76" t="str">
        <f t="shared" si="330"/>
        <v/>
      </c>
      <c r="P4283" s="75" t="str">
        <f t="shared" si="331"/>
        <v/>
      </c>
      <c r="Q4283" s="77" t="str">
        <f t="shared" si="332"/>
        <v/>
      </c>
      <c r="R4283" s="77" t="str">
        <f t="shared" si="333"/>
        <v/>
      </c>
      <c r="S4283" s="77" t="str">
        <f>IF(O4283="","",IF(OR(VALUE(LEFT(O4283,2))&gt;IF(RIGHT(J4283,1)="M",7,19),AND(OR(LEFT(O4283,2)={"07","19"}),VALUE(RIGHT(O4283,2))&gt;15)),TRUE,FALSE))</f>
        <v/>
      </c>
      <c r="T4283" s="77" t="str">
        <f>IF(O4283="","",IF(OR(VALUE(LEFT(O4283,2))&gt;IF(RIGHT(J4283,1)="M",7,19),AND(OR(LEFT(O4283,2)={"07","19"}),VALUE(RIGHT(O4283,2))&gt;5)),TRUE,FALSE))</f>
        <v/>
      </c>
    </row>
    <row r="4284" spans="12:20" x14ac:dyDescent="0.25">
      <c r="L4284" s="75">
        <f>COUNTIF($B$2:B4284,B4284)</f>
        <v>0</v>
      </c>
      <c r="M4284" s="75">
        <f>COUNTIF($L$2:L4284,4)</f>
        <v>42</v>
      </c>
      <c r="N4284" s="76" t="str">
        <f t="shared" si="334"/>
        <v>0</v>
      </c>
      <c r="O4284" s="76" t="str">
        <f t="shared" si="330"/>
        <v/>
      </c>
      <c r="P4284" s="75" t="str">
        <f t="shared" si="331"/>
        <v/>
      </c>
      <c r="Q4284" s="77" t="str">
        <f t="shared" si="332"/>
        <v/>
      </c>
      <c r="R4284" s="77" t="str">
        <f t="shared" si="333"/>
        <v/>
      </c>
      <c r="S4284" s="77" t="str">
        <f>IF(O4284="","",IF(OR(VALUE(LEFT(O4284,2))&gt;IF(RIGHT(J4284,1)="M",7,19),AND(OR(LEFT(O4284,2)={"07","19"}),VALUE(RIGHT(O4284,2))&gt;15)),TRUE,FALSE))</f>
        <v/>
      </c>
      <c r="T4284" s="77" t="str">
        <f>IF(O4284="","",IF(OR(VALUE(LEFT(O4284,2))&gt;IF(RIGHT(J4284,1)="M",7,19),AND(OR(LEFT(O4284,2)={"07","19"}),VALUE(RIGHT(O4284,2))&gt;5)),TRUE,FALSE))</f>
        <v/>
      </c>
    </row>
    <row r="4285" spans="12:20" x14ac:dyDescent="0.25">
      <c r="L4285" s="75">
        <f>COUNTIF($B$2:B4285,B4285)</f>
        <v>0</v>
      </c>
      <c r="M4285" s="75">
        <f>COUNTIF($L$2:L4285,4)</f>
        <v>42</v>
      </c>
      <c r="N4285" s="76" t="str">
        <f t="shared" si="334"/>
        <v>0</v>
      </c>
      <c r="O4285" s="76" t="str">
        <f t="shared" si="330"/>
        <v/>
      </c>
      <c r="P4285" s="75" t="str">
        <f t="shared" si="331"/>
        <v/>
      </c>
      <c r="Q4285" s="77" t="str">
        <f t="shared" si="332"/>
        <v/>
      </c>
      <c r="R4285" s="77" t="str">
        <f t="shared" si="333"/>
        <v/>
      </c>
      <c r="S4285" s="77" t="str">
        <f>IF(O4285="","",IF(OR(VALUE(LEFT(O4285,2))&gt;IF(RIGHT(J4285,1)="M",7,19),AND(OR(LEFT(O4285,2)={"07","19"}),VALUE(RIGHT(O4285,2))&gt;15)),TRUE,FALSE))</f>
        <v/>
      </c>
      <c r="T4285" s="77" t="str">
        <f>IF(O4285="","",IF(OR(VALUE(LEFT(O4285,2))&gt;IF(RIGHT(J4285,1)="M",7,19),AND(OR(LEFT(O4285,2)={"07","19"}),VALUE(RIGHT(O4285,2))&gt;5)),TRUE,FALSE))</f>
        <v/>
      </c>
    </row>
    <row r="4286" spans="12:20" x14ac:dyDescent="0.25">
      <c r="L4286" s="75">
        <f>COUNTIF($B$2:B4286,B4286)</f>
        <v>0</v>
      </c>
      <c r="M4286" s="75">
        <f>COUNTIF($L$2:L4286,4)</f>
        <v>42</v>
      </c>
      <c r="N4286" s="76" t="str">
        <f t="shared" si="334"/>
        <v>0</v>
      </c>
      <c r="O4286" s="76" t="str">
        <f t="shared" si="330"/>
        <v/>
      </c>
      <c r="P4286" s="75" t="str">
        <f t="shared" si="331"/>
        <v/>
      </c>
      <c r="Q4286" s="77" t="str">
        <f t="shared" si="332"/>
        <v/>
      </c>
      <c r="R4286" s="77" t="str">
        <f t="shared" si="333"/>
        <v/>
      </c>
      <c r="S4286" s="77" t="str">
        <f>IF(O4286="","",IF(OR(VALUE(LEFT(O4286,2))&gt;IF(RIGHT(J4286,1)="M",7,19),AND(OR(LEFT(O4286,2)={"07","19"}),VALUE(RIGHT(O4286,2))&gt;15)),TRUE,FALSE))</f>
        <v/>
      </c>
      <c r="T4286" s="77" t="str">
        <f>IF(O4286="","",IF(OR(VALUE(LEFT(O4286,2))&gt;IF(RIGHT(J4286,1)="M",7,19),AND(OR(LEFT(O4286,2)={"07","19"}),VALUE(RIGHT(O4286,2))&gt;5)),TRUE,FALSE))</f>
        <v/>
      </c>
    </row>
    <row r="4287" spans="12:20" x14ac:dyDescent="0.25">
      <c r="L4287" s="75">
        <f>COUNTIF($B$2:B4287,B4287)</f>
        <v>0</v>
      </c>
      <c r="M4287" s="75">
        <f>COUNTIF($L$2:L4287,4)</f>
        <v>42</v>
      </c>
      <c r="N4287" s="76" t="str">
        <f t="shared" si="334"/>
        <v>0</v>
      </c>
      <c r="O4287" s="76" t="str">
        <f t="shared" si="330"/>
        <v/>
      </c>
      <c r="P4287" s="75" t="str">
        <f t="shared" si="331"/>
        <v/>
      </c>
      <c r="Q4287" s="77" t="str">
        <f t="shared" si="332"/>
        <v/>
      </c>
      <c r="R4287" s="77" t="str">
        <f t="shared" si="333"/>
        <v/>
      </c>
      <c r="S4287" s="77" t="str">
        <f>IF(O4287="","",IF(OR(VALUE(LEFT(O4287,2))&gt;IF(RIGHT(J4287,1)="M",7,19),AND(OR(LEFT(O4287,2)={"07","19"}),VALUE(RIGHT(O4287,2))&gt;15)),TRUE,FALSE))</f>
        <v/>
      </c>
      <c r="T4287" s="77" t="str">
        <f>IF(O4287="","",IF(OR(VALUE(LEFT(O4287,2))&gt;IF(RIGHT(J4287,1)="M",7,19),AND(OR(LEFT(O4287,2)={"07","19"}),VALUE(RIGHT(O4287,2))&gt;5)),TRUE,FALSE))</f>
        <v/>
      </c>
    </row>
    <row r="4288" spans="12:20" x14ac:dyDescent="0.25">
      <c r="L4288" s="75">
        <f>COUNTIF($B$2:B4288,B4288)</f>
        <v>0</v>
      </c>
      <c r="M4288" s="75">
        <f>COUNTIF($L$2:L4288,4)</f>
        <v>42</v>
      </c>
      <c r="N4288" s="76" t="str">
        <f t="shared" si="334"/>
        <v>0</v>
      </c>
      <c r="O4288" s="76" t="str">
        <f t="shared" si="330"/>
        <v/>
      </c>
      <c r="P4288" s="75" t="str">
        <f t="shared" si="331"/>
        <v/>
      </c>
      <c r="Q4288" s="77" t="str">
        <f t="shared" si="332"/>
        <v/>
      </c>
      <c r="R4288" s="77" t="str">
        <f t="shared" si="333"/>
        <v/>
      </c>
      <c r="S4288" s="77" t="str">
        <f>IF(O4288="","",IF(OR(VALUE(LEFT(O4288,2))&gt;IF(RIGHT(J4288,1)="M",7,19),AND(OR(LEFT(O4288,2)={"07","19"}),VALUE(RIGHT(O4288,2))&gt;15)),TRUE,FALSE))</f>
        <v/>
      </c>
      <c r="T4288" s="77" t="str">
        <f>IF(O4288="","",IF(OR(VALUE(LEFT(O4288,2))&gt;IF(RIGHT(J4288,1)="M",7,19),AND(OR(LEFT(O4288,2)={"07","19"}),VALUE(RIGHT(O4288,2))&gt;5)),TRUE,FALSE))</f>
        <v/>
      </c>
    </row>
    <row r="4289" spans="12:20" x14ac:dyDescent="0.25">
      <c r="L4289" s="75">
        <f>COUNTIF($B$2:B4289,B4289)</f>
        <v>0</v>
      </c>
      <c r="M4289" s="75">
        <f>COUNTIF($L$2:L4289,4)</f>
        <v>42</v>
      </c>
      <c r="N4289" s="76" t="str">
        <f t="shared" si="334"/>
        <v>0</v>
      </c>
      <c r="O4289" s="76" t="str">
        <f t="shared" si="330"/>
        <v/>
      </c>
      <c r="P4289" s="75" t="str">
        <f t="shared" si="331"/>
        <v/>
      </c>
      <c r="Q4289" s="77" t="str">
        <f t="shared" si="332"/>
        <v/>
      </c>
      <c r="R4289" s="77" t="str">
        <f t="shared" si="333"/>
        <v/>
      </c>
      <c r="S4289" s="77" t="str">
        <f>IF(O4289="","",IF(OR(VALUE(LEFT(O4289,2))&gt;IF(RIGHT(J4289,1)="M",7,19),AND(OR(LEFT(O4289,2)={"07","19"}),VALUE(RIGHT(O4289,2))&gt;15)),TRUE,FALSE))</f>
        <v/>
      </c>
      <c r="T4289" s="77" t="str">
        <f>IF(O4289="","",IF(OR(VALUE(LEFT(O4289,2))&gt;IF(RIGHT(J4289,1)="M",7,19),AND(OR(LEFT(O4289,2)={"07","19"}),VALUE(RIGHT(O4289,2))&gt;5)),TRUE,FALSE))</f>
        <v/>
      </c>
    </row>
    <row r="4290" spans="12:20" x14ac:dyDescent="0.25">
      <c r="L4290" s="75">
        <f>COUNTIF($B$2:B4290,B4290)</f>
        <v>0</v>
      </c>
      <c r="M4290" s="75">
        <f>COUNTIF($L$2:L4290,4)</f>
        <v>42</v>
      </c>
      <c r="N4290" s="76" t="str">
        <f t="shared" si="334"/>
        <v>0</v>
      </c>
      <c r="O4290" s="76" t="str">
        <f t="shared" ref="O4290:O4353" si="335">TRIM(SUBSTITUTE(SUBSTITUTE(D4290,"+",""),"_",""))</f>
        <v/>
      </c>
      <c r="P4290" s="75" t="str">
        <f t="shared" ref="P4290:P4353" si="336">TRIM(SUBSTITUTE(SUBSTITUTE(E4290,"+",""),"_",""))</f>
        <v/>
      </c>
      <c r="Q4290" s="77" t="str">
        <f t="shared" ref="Q4290:Q4353" si="337">IFERROR(IF(RIGHT(P4290,2)&lt;RIGHT(O4290,2),IF(P4290&lt;O4290,P4290+2360-O4290,P4290-40-O4290),IF(P4290&lt;O4290,P4290+2400-O4290,P4290-O4290)),"")</f>
        <v/>
      </c>
      <c r="R4290" s="77" t="str">
        <f t="shared" ref="R4290:R4353" si="338">IFERROR(ROUNDDOWN(Q4290/100,0),"")</f>
        <v/>
      </c>
      <c r="S4290" s="77" t="str">
        <f>IF(O4290="","",IF(OR(VALUE(LEFT(O4290,2))&gt;IF(RIGHT(J4290,1)="M",7,19),AND(OR(LEFT(O4290,2)={"07","19"}),VALUE(RIGHT(O4290,2))&gt;15)),TRUE,FALSE))</f>
        <v/>
      </c>
      <c r="T4290" s="77" t="str">
        <f>IF(O4290="","",IF(OR(VALUE(LEFT(O4290,2))&gt;IF(RIGHT(J4290,1)="M",7,19),AND(OR(LEFT(O4290,2)={"07","19"}),VALUE(RIGHT(O4290,2))&gt;5)),TRUE,FALSE))</f>
        <v/>
      </c>
    </row>
    <row r="4291" spans="12:20" x14ac:dyDescent="0.25">
      <c r="L4291" s="75">
        <f>COUNTIF($B$2:B4291,B4291)</f>
        <v>0</v>
      </c>
      <c r="M4291" s="75">
        <f>COUNTIF($L$2:L4291,4)</f>
        <v>42</v>
      </c>
      <c r="N4291" s="76" t="str">
        <f t="shared" ref="N4291:N4354" si="339">A4291&amp;DAY(C4291)</f>
        <v>0</v>
      </c>
      <c r="O4291" s="76" t="str">
        <f t="shared" si="335"/>
        <v/>
      </c>
      <c r="P4291" s="75" t="str">
        <f t="shared" si="336"/>
        <v/>
      </c>
      <c r="Q4291" s="77" t="str">
        <f t="shared" si="337"/>
        <v/>
      </c>
      <c r="R4291" s="77" t="str">
        <f t="shared" si="338"/>
        <v/>
      </c>
      <c r="S4291" s="77" t="str">
        <f>IF(O4291="","",IF(OR(VALUE(LEFT(O4291,2))&gt;IF(RIGHT(J4291,1)="M",7,19),AND(OR(LEFT(O4291,2)={"07","19"}),VALUE(RIGHT(O4291,2))&gt;15)),TRUE,FALSE))</f>
        <v/>
      </c>
      <c r="T4291" s="77" t="str">
        <f>IF(O4291="","",IF(OR(VALUE(LEFT(O4291,2))&gt;IF(RIGHT(J4291,1)="M",7,19),AND(OR(LEFT(O4291,2)={"07","19"}),VALUE(RIGHT(O4291,2))&gt;5)),TRUE,FALSE))</f>
        <v/>
      </c>
    </row>
    <row r="4292" spans="12:20" x14ac:dyDescent="0.25">
      <c r="L4292" s="75">
        <f>COUNTIF($B$2:B4292,B4292)</f>
        <v>0</v>
      </c>
      <c r="M4292" s="75">
        <f>COUNTIF($L$2:L4292,4)</f>
        <v>42</v>
      </c>
      <c r="N4292" s="76" t="str">
        <f t="shared" si="339"/>
        <v>0</v>
      </c>
      <c r="O4292" s="76" t="str">
        <f t="shared" si="335"/>
        <v/>
      </c>
      <c r="P4292" s="75" t="str">
        <f t="shared" si="336"/>
        <v/>
      </c>
      <c r="Q4292" s="77" t="str">
        <f t="shared" si="337"/>
        <v/>
      </c>
      <c r="R4292" s="77" t="str">
        <f t="shared" si="338"/>
        <v/>
      </c>
      <c r="S4292" s="77" t="str">
        <f>IF(O4292="","",IF(OR(VALUE(LEFT(O4292,2))&gt;IF(RIGHT(J4292,1)="M",7,19),AND(OR(LEFT(O4292,2)={"07","19"}),VALUE(RIGHT(O4292,2))&gt;15)),TRUE,FALSE))</f>
        <v/>
      </c>
      <c r="T4292" s="77" t="str">
        <f>IF(O4292="","",IF(OR(VALUE(LEFT(O4292,2))&gt;IF(RIGHT(J4292,1)="M",7,19),AND(OR(LEFT(O4292,2)={"07","19"}),VALUE(RIGHT(O4292,2))&gt;5)),TRUE,FALSE))</f>
        <v/>
      </c>
    </row>
    <row r="4293" spans="12:20" x14ac:dyDescent="0.25">
      <c r="L4293" s="75">
        <f>COUNTIF($B$2:B4293,B4293)</f>
        <v>0</v>
      </c>
      <c r="M4293" s="75">
        <f>COUNTIF($L$2:L4293,4)</f>
        <v>42</v>
      </c>
      <c r="N4293" s="76" t="str">
        <f t="shared" si="339"/>
        <v>0</v>
      </c>
      <c r="O4293" s="76" t="str">
        <f t="shared" si="335"/>
        <v/>
      </c>
      <c r="P4293" s="75" t="str">
        <f t="shared" si="336"/>
        <v/>
      </c>
      <c r="Q4293" s="77" t="str">
        <f t="shared" si="337"/>
        <v/>
      </c>
      <c r="R4293" s="77" t="str">
        <f t="shared" si="338"/>
        <v/>
      </c>
      <c r="S4293" s="77" t="str">
        <f>IF(O4293="","",IF(OR(VALUE(LEFT(O4293,2))&gt;IF(RIGHT(J4293,1)="M",7,19),AND(OR(LEFT(O4293,2)={"07","19"}),VALUE(RIGHT(O4293,2))&gt;15)),TRUE,FALSE))</f>
        <v/>
      </c>
      <c r="T4293" s="77" t="str">
        <f>IF(O4293="","",IF(OR(VALUE(LEFT(O4293,2))&gt;IF(RIGHT(J4293,1)="M",7,19),AND(OR(LEFT(O4293,2)={"07","19"}),VALUE(RIGHT(O4293,2))&gt;5)),TRUE,FALSE))</f>
        <v/>
      </c>
    </row>
    <row r="4294" spans="12:20" x14ac:dyDescent="0.25">
      <c r="L4294" s="75">
        <f>COUNTIF($B$2:B4294,B4294)</f>
        <v>0</v>
      </c>
      <c r="M4294" s="75">
        <f>COUNTIF($L$2:L4294,4)</f>
        <v>42</v>
      </c>
      <c r="N4294" s="76" t="str">
        <f t="shared" si="339"/>
        <v>0</v>
      </c>
      <c r="O4294" s="76" t="str">
        <f t="shared" si="335"/>
        <v/>
      </c>
      <c r="P4294" s="75" t="str">
        <f t="shared" si="336"/>
        <v/>
      </c>
      <c r="Q4294" s="77" t="str">
        <f t="shared" si="337"/>
        <v/>
      </c>
      <c r="R4294" s="77" t="str">
        <f t="shared" si="338"/>
        <v/>
      </c>
      <c r="S4294" s="77" t="str">
        <f>IF(O4294="","",IF(OR(VALUE(LEFT(O4294,2))&gt;IF(RIGHT(J4294,1)="M",7,19),AND(OR(LEFT(O4294,2)={"07","19"}),VALUE(RIGHT(O4294,2))&gt;15)),TRUE,FALSE))</f>
        <v/>
      </c>
      <c r="T4294" s="77" t="str">
        <f>IF(O4294="","",IF(OR(VALUE(LEFT(O4294,2))&gt;IF(RIGHT(J4294,1)="M",7,19),AND(OR(LEFT(O4294,2)={"07","19"}),VALUE(RIGHT(O4294,2))&gt;5)),TRUE,FALSE))</f>
        <v/>
      </c>
    </row>
    <row r="4295" spans="12:20" x14ac:dyDescent="0.25">
      <c r="L4295" s="75">
        <f>COUNTIF($B$2:B4295,B4295)</f>
        <v>0</v>
      </c>
      <c r="M4295" s="75">
        <f>COUNTIF($L$2:L4295,4)</f>
        <v>42</v>
      </c>
      <c r="N4295" s="76" t="str">
        <f t="shared" si="339"/>
        <v>0</v>
      </c>
      <c r="O4295" s="76" t="str">
        <f t="shared" si="335"/>
        <v/>
      </c>
      <c r="P4295" s="75" t="str">
        <f t="shared" si="336"/>
        <v/>
      </c>
      <c r="Q4295" s="77" t="str">
        <f t="shared" si="337"/>
        <v/>
      </c>
      <c r="R4295" s="77" t="str">
        <f t="shared" si="338"/>
        <v/>
      </c>
      <c r="S4295" s="77" t="str">
        <f>IF(O4295="","",IF(OR(VALUE(LEFT(O4295,2))&gt;IF(RIGHT(J4295,1)="M",7,19),AND(OR(LEFT(O4295,2)={"07","19"}),VALUE(RIGHT(O4295,2))&gt;15)),TRUE,FALSE))</f>
        <v/>
      </c>
      <c r="T4295" s="77" t="str">
        <f>IF(O4295="","",IF(OR(VALUE(LEFT(O4295,2))&gt;IF(RIGHT(J4295,1)="M",7,19),AND(OR(LEFT(O4295,2)={"07","19"}),VALUE(RIGHT(O4295,2))&gt;5)),TRUE,FALSE))</f>
        <v/>
      </c>
    </row>
    <row r="4296" spans="12:20" x14ac:dyDescent="0.25">
      <c r="L4296" s="75">
        <f>COUNTIF($B$2:B4296,B4296)</f>
        <v>0</v>
      </c>
      <c r="M4296" s="75">
        <f>COUNTIF($L$2:L4296,4)</f>
        <v>42</v>
      </c>
      <c r="N4296" s="76" t="str">
        <f t="shared" si="339"/>
        <v>0</v>
      </c>
      <c r="O4296" s="76" t="str">
        <f t="shared" si="335"/>
        <v/>
      </c>
      <c r="P4296" s="75" t="str">
        <f t="shared" si="336"/>
        <v/>
      </c>
      <c r="Q4296" s="77" t="str">
        <f t="shared" si="337"/>
        <v/>
      </c>
      <c r="R4296" s="77" t="str">
        <f t="shared" si="338"/>
        <v/>
      </c>
      <c r="S4296" s="77" t="str">
        <f>IF(O4296="","",IF(OR(VALUE(LEFT(O4296,2))&gt;IF(RIGHT(J4296,1)="M",7,19),AND(OR(LEFT(O4296,2)={"07","19"}),VALUE(RIGHT(O4296,2))&gt;15)),TRUE,FALSE))</f>
        <v/>
      </c>
      <c r="T4296" s="77" t="str">
        <f>IF(O4296="","",IF(OR(VALUE(LEFT(O4296,2))&gt;IF(RIGHT(J4296,1)="M",7,19),AND(OR(LEFT(O4296,2)={"07","19"}),VALUE(RIGHT(O4296,2))&gt;5)),TRUE,FALSE))</f>
        <v/>
      </c>
    </row>
    <row r="4297" spans="12:20" x14ac:dyDescent="0.25">
      <c r="L4297" s="75">
        <f>COUNTIF($B$2:B4297,B4297)</f>
        <v>0</v>
      </c>
      <c r="M4297" s="75">
        <f>COUNTIF($L$2:L4297,4)</f>
        <v>42</v>
      </c>
      <c r="N4297" s="76" t="str">
        <f t="shared" si="339"/>
        <v>0</v>
      </c>
      <c r="O4297" s="76" t="str">
        <f t="shared" si="335"/>
        <v/>
      </c>
      <c r="P4297" s="75" t="str">
        <f t="shared" si="336"/>
        <v/>
      </c>
      <c r="Q4297" s="77" t="str">
        <f t="shared" si="337"/>
        <v/>
      </c>
      <c r="R4297" s="77" t="str">
        <f t="shared" si="338"/>
        <v/>
      </c>
      <c r="S4297" s="77" t="str">
        <f>IF(O4297="","",IF(OR(VALUE(LEFT(O4297,2))&gt;IF(RIGHT(J4297,1)="M",7,19),AND(OR(LEFT(O4297,2)={"07","19"}),VALUE(RIGHT(O4297,2))&gt;15)),TRUE,FALSE))</f>
        <v/>
      </c>
      <c r="T4297" s="77" t="str">
        <f>IF(O4297="","",IF(OR(VALUE(LEFT(O4297,2))&gt;IF(RIGHT(J4297,1)="M",7,19),AND(OR(LEFT(O4297,2)={"07","19"}),VALUE(RIGHT(O4297,2))&gt;5)),TRUE,FALSE))</f>
        <v/>
      </c>
    </row>
    <row r="4298" spans="12:20" x14ac:dyDescent="0.25">
      <c r="L4298" s="75">
        <f>COUNTIF($B$2:B4298,B4298)</f>
        <v>0</v>
      </c>
      <c r="M4298" s="75">
        <f>COUNTIF($L$2:L4298,4)</f>
        <v>42</v>
      </c>
      <c r="N4298" s="76" t="str">
        <f t="shared" si="339"/>
        <v>0</v>
      </c>
      <c r="O4298" s="76" t="str">
        <f t="shared" si="335"/>
        <v/>
      </c>
      <c r="P4298" s="75" t="str">
        <f t="shared" si="336"/>
        <v/>
      </c>
      <c r="Q4298" s="77" t="str">
        <f t="shared" si="337"/>
        <v/>
      </c>
      <c r="R4298" s="77" t="str">
        <f t="shared" si="338"/>
        <v/>
      </c>
      <c r="S4298" s="77" t="str">
        <f>IF(O4298="","",IF(OR(VALUE(LEFT(O4298,2))&gt;IF(RIGHT(J4298,1)="M",7,19),AND(OR(LEFT(O4298,2)={"07","19"}),VALUE(RIGHT(O4298,2))&gt;15)),TRUE,FALSE))</f>
        <v/>
      </c>
      <c r="T4298" s="77" t="str">
        <f>IF(O4298="","",IF(OR(VALUE(LEFT(O4298,2))&gt;IF(RIGHT(J4298,1)="M",7,19),AND(OR(LEFT(O4298,2)={"07","19"}),VALUE(RIGHT(O4298,2))&gt;5)),TRUE,FALSE))</f>
        <v/>
      </c>
    </row>
    <row r="4299" spans="12:20" x14ac:dyDescent="0.25">
      <c r="L4299" s="75">
        <f>COUNTIF($B$2:B4299,B4299)</f>
        <v>0</v>
      </c>
      <c r="M4299" s="75">
        <f>COUNTIF($L$2:L4299,4)</f>
        <v>42</v>
      </c>
      <c r="N4299" s="76" t="str">
        <f t="shared" si="339"/>
        <v>0</v>
      </c>
      <c r="O4299" s="76" t="str">
        <f t="shared" si="335"/>
        <v/>
      </c>
      <c r="P4299" s="75" t="str">
        <f t="shared" si="336"/>
        <v/>
      </c>
      <c r="Q4299" s="77" t="str">
        <f t="shared" si="337"/>
        <v/>
      </c>
      <c r="R4299" s="77" t="str">
        <f t="shared" si="338"/>
        <v/>
      </c>
      <c r="S4299" s="77" t="str">
        <f>IF(O4299="","",IF(OR(VALUE(LEFT(O4299,2))&gt;IF(RIGHT(J4299,1)="M",7,19),AND(OR(LEFT(O4299,2)={"07","19"}),VALUE(RIGHT(O4299,2))&gt;15)),TRUE,FALSE))</f>
        <v/>
      </c>
      <c r="T4299" s="77" t="str">
        <f>IF(O4299="","",IF(OR(VALUE(LEFT(O4299,2))&gt;IF(RIGHT(J4299,1)="M",7,19),AND(OR(LEFT(O4299,2)={"07","19"}),VALUE(RIGHT(O4299,2))&gt;5)),TRUE,FALSE))</f>
        <v/>
      </c>
    </row>
    <row r="4300" spans="12:20" x14ac:dyDescent="0.25">
      <c r="L4300" s="75">
        <f>COUNTIF($B$2:B4300,B4300)</f>
        <v>0</v>
      </c>
      <c r="M4300" s="75">
        <f>COUNTIF($L$2:L4300,4)</f>
        <v>42</v>
      </c>
      <c r="N4300" s="76" t="str">
        <f t="shared" si="339"/>
        <v>0</v>
      </c>
      <c r="O4300" s="76" t="str">
        <f t="shared" si="335"/>
        <v/>
      </c>
      <c r="P4300" s="75" t="str">
        <f t="shared" si="336"/>
        <v/>
      </c>
      <c r="Q4300" s="77" t="str">
        <f t="shared" si="337"/>
        <v/>
      </c>
      <c r="R4300" s="77" t="str">
        <f t="shared" si="338"/>
        <v/>
      </c>
      <c r="S4300" s="77" t="str">
        <f>IF(O4300="","",IF(OR(VALUE(LEFT(O4300,2))&gt;IF(RIGHT(J4300,1)="M",7,19),AND(OR(LEFT(O4300,2)={"07","19"}),VALUE(RIGHT(O4300,2))&gt;15)),TRUE,FALSE))</f>
        <v/>
      </c>
      <c r="T4300" s="77" t="str">
        <f>IF(O4300="","",IF(OR(VALUE(LEFT(O4300,2))&gt;IF(RIGHT(J4300,1)="M",7,19),AND(OR(LEFT(O4300,2)={"07","19"}),VALUE(RIGHT(O4300,2))&gt;5)),TRUE,FALSE))</f>
        <v/>
      </c>
    </row>
    <row r="4301" spans="12:20" x14ac:dyDescent="0.25">
      <c r="L4301" s="75">
        <f>COUNTIF($B$2:B4301,B4301)</f>
        <v>0</v>
      </c>
      <c r="M4301" s="75">
        <f>COUNTIF($L$2:L4301,4)</f>
        <v>42</v>
      </c>
      <c r="N4301" s="76" t="str">
        <f t="shared" si="339"/>
        <v>0</v>
      </c>
      <c r="O4301" s="76" t="str">
        <f t="shared" si="335"/>
        <v/>
      </c>
      <c r="P4301" s="75" t="str">
        <f t="shared" si="336"/>
        <v/>
      </c>
      <c r="Q4301" s="77" t="str">
        <f t="shared" si="337"/>
        <v/>
      </c>
      <c r="R4301" s="77" t="str">
        <f t="shared" si="338"/>
        <v/>
      </c>
      <c r="S4301" s="77" t="str">
        <f>IF(O4301="","",IF(OR(VALUE(LEFT(O4301,2))&gt;IF(RIGHT(J4301,1)="M",7,19),AND(OR(LEFT(O4301,2)={"07","19"}),VALUE(RIGHT(O4301,2))&gt;15)),TRUE,FALSE))</f>
        <v/>
      </c>
      <c r="T4301" s="77" t="str">
        <f>IF(O4301="","",IF(OR(VALUE(LEFT(O4301,2))&gt;IF(RIGHT(J4301,1)="M",7,19),AND(OR(LEFT(O4301,2)={"07","19"}),VALUE(RIGHT(O4301,2))&gt;5)),TRUE,FALSE))</f>
        <v/>
      </c>
    </row>
    <row r="4302" spans="12:20" x14ac:dyDescent="0.25">
      <c r="L4302" s="75">
        <f>COUNTIF($B$2:B4302,B4302)</f>
        <v>0</v>
      </c>
      <c r="M4302" s="75">
        <f>COUNTIF($L$2:L4302,4)</f>
        <v>42</v>
      </c>
      <c r="N4302" s="76" t="str">
        <f t="shared" si="339"/>
        <v>0</v>
      </c>
      <c r="O4302" s="76" t="str">
        <f t="shared" si="335"/>
        <v/>
      </c>
      <c r="P4302" s="75" t="str">
        <f t="shared" si="336"/>
        <v/>
      </c>
      <c r="Q4302" s="77" t="str">
        <f t="shared" si="337"/>
        <v/>
      </c>
      <c r="R4302" s="77" t="str">
        <f t="shared" si="338"/>
        <v/>
      </c>
      <c r="S4302" s="77" t="str">
        <f>IF(O4302="","",IF(OR(VALUE(LEFT(O4302,2))&gt;IF(RIGHT(J4302,1)="M",7,19),AND(OR(LEFT(O4302,2)={"07","19"}),VALUE(RIGHT(O4302,2))&gt;15)),TRUE,FALSE))</f>
        <v/>
      </c>
      <c r="T4302" s="77" t="str">
        <f>IF(O4302="","",IF(OR(VALUE(LEFT(O4302,2))&gt;IF(RIGHT(J4302,1)="M",7,19),AND(OR(LEFT(O4302,2)={"07","19"}),VALUE(RIGHT(O4302,2))&gt;5)),TRUE,FALSE))</f>
        <v/>
      </c>
    </row>
    <row r="4303" spans="12:20" x14ac:dyDescent="0.25">
      <c r="L4303" s="75">
        <f>COUNTIF($B$2:B4303,B4303)</f>
        <v>0</v>
      </c>
      <c r="M4303" s="75">
        <f>COUNTIF($L$2:L4303,4)</f>
        <v>42</v>
      </c>
      <c r="N4303" s="76" t="str">
        <f t="shared" si="339"/>
        <v>0</v>
      </c>
      <c r="O4303" s="76" t="str">
        <f t="shared" si="335"/>
        <v/>
      </c>
      <c r="P4303" s="75" t="str">
        <f t="shared" si="336"/>
        <v/>
      </c>
      <c r="Q4303" s="77" t="str">
        <f t="shared" si="337"/>
        <v/>
      </c>
      <c r="R4303" s="77" t="str">
        <f t="shared" si="338"/>
        <v/>
      </c>
      <c r="S4303" s="77" t="str">
        <f>IF(O4303="","",IF(OR(VALUE(LEFT(O4303,2))&gt;IF(RIGHT(J4303,1)="M",7,19),AND(OR(LEFT(O4303,2)={"07","19"}),VALUE(RIGHT(O4303,2))&gt;15)),TRUE,FALSE))</f>
        <v/>
      </c>
      <c r="T4303" s="77" t="str">
        <f>IF(O4303="","",IF(OR(VALUE(LEFT(O4303,2))&gt;IF(RIGHT(J4303,1)="M",7,19),AND(OR(LEFT(O4303,2)={"07","19"}),VALUE(RIGHT(O4303,2))&gt;5)),TRUE,FALSE))</f>
        <v/>
      </c>
    </row>
    <row r="4304" spans="12:20" x14ac:dyDescent="0.25">
      <c r="L4304" s="75">
        <f>COUNTIF($B$2:B4304,B4304)</f>
        <v>0</v>
      </c>
      <c r="M4304" s="75">
        <f>COUNTIF($L$2:L4304,4)</f>
        <v>42</v>
      </c>
      <c r="N4304" s="76" t="str">
        <f t="shared" si="339"/>
        <v>0</v>
      </c>
      <c r="O4304" s="76" t="str">
        <f t="shared" si="335"/>
        <v/>
      </c>
      <c r="P4304" s="75" t="str">
        <f t="shared" si="336"/>
        <v/>
      </c>
      <c r="Q4304" s="77" t="str">
        <f t="shared" si="337"/>
        <v/>
      </c>
      <c r="R4304" s="77" t="str">
        <f t="shared" si="338"/>
        <v/>
      </c>
      <c r="S4304" s="77" t="str">
        <f>IF(O4304="","",IF(OR(VALUE(LEFT(O4304,2))&gt;IF(RIGHT(J4304,1)="M",7,19),AND(OR(LEFT(O4304,2)={"07","19"}),VALUE(RIGHT(O4304,2))&gt;15)),TRUE,FALSE))</f>
        <v/>
      </c>
      <c r="T4304" s="77" t="str">
        <f>IF(O4304="","",IF(OR(VALUE(LEFT(O4304,2))&gt;IF(RIGHT(J4304,1)="M",7,19),AND(OR(LEFT(O4304,2)={"07","19"}),VALUE(RIGHT(O4304,2))&gt;5)),TRUE,FALSE))</f>
        <v/>
      </c>
    </row>
    <row r="4305" spans="12:20" x14ac:dyDescent="0.25">
      <c r="L4305" s="75">
        <f>COUNTIF($B$2:B4305,B4305)</f>
        <v>0</v>
      </c>
      <c r="M4305" s="75">
        <f>COUNTIF($L$2:L4305,4)</f>
        <v>42</v>
      </c>
      <c r="N4305" s="76" t="str">
        <f t="shared" si="339"/>
        <v>0</v>
      </c>
      <c r="O4305" s="76" t="str">
        <f t="shared" si="335"/>
        <v/>
      </c>
      <c r="P4305" s="75" t="str">
        <f t="shared" si="336"/>
        <v/>
      </c>
      <c r="Q4305" s="77" t="str">
        <f t="shared" si="337"/>
        <v/>
      </c>
      <c r="R4305" s="77" t="str">
        <f t="shared" si="338"/>
        <v/>
      </c>
      <c r="S4305" s="77" t="str">
        <f>IF(O4305="","",IF(OR(VALUE(LEFT(O4305,2))&gt;IF(RIGHT(J4305,1)="M",7,19),AND(OR(LEFT(O4305,2)={"07","19"}),VALUE(RIGHT(O4305,2))&gt;15)),TRUE,FALSE))</f>
        <v/>
      </c>
      <c r="T4305" s="77" t="str">
        <f>IF(O4305="","",IF(OR(VALUE(LEFT(O4305,2))&gt;IF(RIGHT(J4305,1)="M",7,19),AND(OR(LEFT(O4305,2)={"07","19"}),VALUE(RIGHT(O4305,2))&gt;5)),TRUE,FALSE))</f>
        <v/>
      </c>
    </row>
    <row r="4306" spans="12:20" x14ac:dyDescent="0.25">
      <c r="L4306" s="75">
        <f>COUNTIF($B$2:B4306,B4306)</f>
        <v>0</v>
      </c>
      <c r="M4306" s="75">
        <f>COUNTIF($L$2:L4306,4)</f>
        <v>42</v>
      </c>
      <c r="N4306" s="76" t="str">
        <f t="shared" si="339"/>
        <v>0</v>
      </c>
      <c r="O4306" s="76" t="str">
        <f t="shared" si="335"/>
        <v/>
      </c>
      <c r="P4306" s="75" t="str">
        <f t="shared" si="336"/>
        <v/>
      </c>
      <c r="Q4306" s="77" t="str">
        <f t="shared" si="337"/>
        <v/>
      </c>
      <c r="R4306" s="77" t="str">
        <f t="shared" si="338"/>
        <v/>
      </c>
      <c r="S4306" s="77" t="str">
        <f>IF(O4306="","",IF(OR(VALUE(LEFT(O4306,2))&gt;IF(RIGHT(J4306,1)="M",7,19),AND(OR(LEFT(O4306,2)={"07","19"}),VALUE(RIGHT(O4306,2))&gt;15)),TRUE,FALSE))</f>
        <v/>
      </c>
      <c r="T4306" s="77" t="str">
        <f>IF(O4306="","",IF(OR(VALUE(LEFT(O4306,2))&gt;IF(RIGHT(J4306,1)="M",7,19),AND(OR(LEFT(O4306,2)={"07","19"}),VALUE(RIGHT(O4306,2))&gt;5)),TRUE,FALSE))</f>
        <v/>
      </c>
    </row>
    <row r="4307" spans="12:20" x14ac:dyDescent="0.25">
      <c r="L4307" s="75">
        <f>COUNTIF($B$2:B4307,B4307)</f>
        <v>0</v>
      </c>
      <c r="M4307" s="75">
        <f>COUNTIF($L$2:L4307,4)</f>
        <v>42</v>
      </c>
      <c r="N4307" s="76" t="str">
        <f t="shared" si="339"/>
        <v>0</v>
      </c>
      <c r="O4307" s="76" t="str">
        <f t="shared" si="335"/>
        <v/>
      </c>
      <c r="P4307" s="75" t="str">
        <f t="shared" si="336"/>
        <v/>
      </c>
      <c r="Q4307" s="77" t="str">
        <f t="shared" si="337"/>
        <v/>
      </c>
      <c r="R4307" s="77" t="str">
        <f t="shared" si="338"/>
        <v/>
      </c>
      <c r="S4307" s="77" t="str">
        <f>IF(O4307="","",IF(OR(VALUE(LEFT(O4307,2))&gt;IF(RIGHT(J4307,1)="M",7,19),AND(OR(LEFT(O4307,2)={"07","19"}),VALUE(RIGHT(O4307,2))&gt;15)),TRUE,FALSE))</f>
        <v/>
      </c>
      <c r="T4307" s="77" t="str">
        <f>IF(O4307="","",IF(OR(VALUE(LEFT(O4307,2))&gt;IF(RIGHT(J4307,1)="M",7,19),AND(OR(LEFT(O4307,2)={"07","19"}),VALUE(RIGHT(O4307,2))&gt;5)),TRUE,FALSE))</f>
        <v/>
      </c>
    </row>
    <row r="4308" spans="12:20" x14ac:dyDescent="0.25">
      <c r="L4308" s="75">
        <f>COUNTIF($B$2:B4308,B4308)</f>
        <v>0</v>
      </c>
      <c r="M4308" s="75">
        <f>COUNTIF($L$2:L4308,4)</f>
        <v>42</v>
      </c>
      <c r="N4308" s="76" t="str">
        <f t="shared" si="339"/>
        <v>0</v>
      </c>
      <c r="O4308" s="76" t="str">
        <f t="shared" si="335"/>
        <v/>
      </c>
      <c r="P4308" s="75" t="str">
        <f t="shared" si="336"/>
        <v/>
      </c>
      <c r="Q4308" s="77" t="str">
        <f t="shared" si="337"/>
        <v/>
      </c>
      <c r="R4308" s="77" t="str">
        <f t="shared" si="338"/>
        <v/>
      </c>
      <c r="S4308" s="77" t="str">
        <f>IF(O4308="","",IF(OR(VALUE(LEFT(O4308,2))&gt;IF(RIGHT(J4308,1)="M",7,19),AND(OR(LEFT(O4308,2)={"07","19"}),VALUE(RIGHT(O4308,2))&gt;15)),TRUE,FALSE))</f>
        <v/>
      </c>
      <c r="T4308" s="77" t="str">
        <f>IF(O4308="","",IF(OR(VALUE(LEFT(O4308,2))&gt;IF(RIGHT(J4308,1)="M",7,19),AND(OR(LEFT(O4308,2)={"07","19"}),VALUE(RIGHT(O4308,2))&gt;5)),TRUE,FALSE))</f>
        <v/>
      </c>
    </row>
    <row r="4309" spans="12:20" x14ac:dyDescent="0.25">
      <c r="L4309" s="75">
        <f>COUNTIF($B$2:B4309,B4309)</f>
        <v>0</v>
      </c>
      <c r="M4309" s="75">
        <f>COUNTIF($L$2:L4309,4)</f>
        <v>42</v>
      </c>
      <c r="N4309" s="76" t="str">
        <f t="shared" si="339"/>
        <v>0</v>
      </c>
      <c r="O4309" s="76" t="str">
        <f t="shared" si="335"/>
        <v/>
      </c>
      <c r="P4309" s="75" t="str">
        <f t="shared" si="336"/>
        <v/>
      </c>
      <c r="Q4309" s="77" t="str">
        <f t="shared" si="337"/>
        <v/>
      </c>
      <c r="R4309" s="77" t="str">
        <f t="shared" si="338"/>
        <v/>
      </c>
      <c r="S4309" s="77" t="str">
        <f>IF(O4309="","",IF(OR(VALUE(LEFT(O4309,2))&gt;IF(RIGHT(J4309,1)="M",7,19),AND(OR(LEFT(O4309,2)={"07","19"}),VALUE(RIGHT(O4309,2))&gt;15)),TRUE,FALSE))</f>
        <v/>
      </c>
      <c r="T4309" s="77" t="str">
        <f>IF(O4309="","",IF(OR(VALUE(LEFT(O4309,2))&gt;IF(RIGHT(J4309,1)="M",7,19),AND(OR(LEFT(O4309,2)={"07","19"}),VALUE(RIGHT(O4309,2))&gt;5)),TRUE,FALSE))</f>
        <v/>
      </c>
    </row>
    <row r="4310" spans="12:20" x14ac:dyDescent="0.25">
      <c r="L4310" s="75">
        <f>COUNTIF($B$2:B4310,B4310)</f>
        <v>0</v>
      </c>
      <c r="M4310" s="75">
        <f>COUNTIF($L$2:L4310,4)</f>
        <v>42</v>
      </c>
      <c r="N4310" s="76" t="str">
        <f t="shared" si="339"/>
        <v>0</v>
      </c>
      <c r="O4310" s="76" t="str">
        <f t="shared" si="335"/>
        <v/>
      </c>
      <c r="P4310" s="75" t="str">
        <f t="shared" si="336"/>
        <v/>
      </c>
      <c r="Q4310" s="77" t="str">
        <f t="shared" si="337"/>
        <v/>
      </c>
      <c r="R4310" s="77" t="str">
        <f t="shared" si="338"/>
        <v/>
      </c>
      <c r="S4310" s="77" t="str">
        <f>IF(O4310="","",IF(OR(VALUE(LEFT(O4310,2))&gt;IF(RIGHT(J4310,1)="M",7,19),AND(OR(LEFT(O4310,2)={"07","19"}),VALUE(RIGHT(O4310,2))&gt;15)),TRUE,FALSE))</f>
        <v/>
      </c>
      <c r="T4310" s="77" t="str">
        <f>IF(O4310="","",IF(OR(VALUE(LEFT(O4310,2))&gt;IF(RIGHT(J4310,1)="M",7,19),AND(OR(LEFT(O4310,2)={"07","19"}),VALUE(RIGHT(O4310,2))&gt;5)),TRUE,FALSE))</f>
        <v/>
      </c>
    </row>
    <row r="4311" spans="12:20" x14ac:dyDescent="0.25">
      <c r="L4311" s="75">
        <f>COUNTIF($B$2:B4311,B4311)</f>
        <v>0</v>
      </c>
      <c r="M4311" s="75">
        <f>COUNTIF($L$2:L4311,4)</f>
        <v>42</v>
      </c>
      <c r="N4311" s="76" t="str">
        <f t="shared" si="339"/>
        <v>0</v>
      </c>
      <c r="O4311" s="76" t="str">
        <f t="shared" si="335"/>
        <v/>
      </c>
      <c r="P4311" s="75" t="str">
        <f t="shared" si="336"/>
        <v/>
      </c>
      <c r="Q4311" s="77" t="str">
        <f t="shared" si="337"/>
        <v/>
      </c>
      <c r="R4311" s="77" t="str">
        <f t="shared" si="338"/>
        <v/>
      </c>
      <c r="S4311" s="77" t="str">
        <f>IF(O4311="","",IF(OR(VALUE(LEFT(O4311,2))&gt;IF(RIGHT(J4311,1)="M",7,19),AND(OR(LEFT(O4311,2)={"07","19"}),VALUE(RIGHT(O4311,2))&gt;15)),TRUE,FALSE))</f>
        <v/>
      </c>
      <c r="T4311" s="77" t="str">
        <f>IF(O4311="","",IF(OR(VALUE(LEFT(O4311,2))&gt;IF(RIGHT(J4311,1)="M",7,19),AND(OR(LEFT(O4311,2)={"07","19"}),VALUE(RIGHT(O4311,2))&gt;5)),TRUE,FALSE))</f>
        <v/>
      </c>
    </row>
    <row r="4312" spans="12:20" x14ac:dyDescent="0.25">
      <c r="L4312" s="75">
        <f>COUNTIF($B$2:B4312,B4312)</f>
        <v>0</v>
      </c>
      <c r="M4312" s="75">
        <f>COUNTIF($L$2:L4312,4)</f>
        <v>42</v>
      </c>
      <c r="N4312" s="76" t="str">
        <f t="shared" si="339"/>
        <v>0</v>
      </c>
      <c r="O4312" s="76" t="str">
        <f t="shared" si="335"/>
        <v/>
      </c>
      <c r="P4312" s="75" t="str">
        <f t="shared" si="336"/>
        <v/>
      </c>
      <c r="Q4312" s="77" t="str">
        <f t="shared" si="337"/>
        <v/>
      </c>
      <c r="R4312" s="77" t="str">
        <f t="shared" si="338"/>
        <v/>
      </c>
      <c r="S4312" s="77" t="str">
        <f>IF(O4312="","",IF(OR(VALUE(LEFT(O4312,2))&gt;IF(RIGHT(J4312,1)="M",7,19),AND(OR(LEFT(O4312,2)={"07","19"}),VALUE(RIGHT(O4312,2))&gt;15)),TRUE,FALSE))</f>
        <v/>
      </c>
      <c r="T4312" s="77" t="str">
        <f>IF(O4312="","",IF(OR(VALUE(LEFT(O4312,2))&gt;IF(RIGHT(J4312,1)="M",7,19),AND(OR(LEFT(O4312,2)={"07","19"}),VALUE(RIGHT(O4312,2))&gt;5)),TRUE,FALSE))</f>
        <v/>
      </c>
    </row>
    <row r="4313" spans="12:20" x14ac:dyDescent="0.25">
      <c r="L4313" s="75">
        <f>COUNTIF($B$2:B4313,B4313)</f>
        <v>0</v>
      </c>
      <c r="M4313" s="75">
        <f>COUNTIF($L$2:L4313,4)</f>
        <v>42</v>
      </c>
      <c r="N4313" s="76" t="str">
        <f t="shared" si="339"/>
        <v>0</v>
      </c>
      <c r="O4313" s="76" t="str">
        <f t="shared" si="335"/>
        <v/>
      </c>
      <c r="P4313" s="75" t="str">
        <f t="shared" si="336"/>
        <v/>
      </c>
      <c r="Q4313" s="77" t="str">
        <f t="shared" si="337"/>
        <v/>
      </c>
      <c r="R4313" s="77" t="str">
        <f t="shared" si="338"/>
        <v/>
      </c>
      <c r="S4313" s="77" t="str">
        <f>IF(O4313="","",IF(OR(VALUE(LEFT(O4313,2))&gt;IF(RIGHT(J4313,1)="M",7,19),AND(OR(LEFT(O4313,2)={"07","19"}),VALUE(RIGHT(O4313,2))&gt;15)),TRUE,FALSE))</f>
        <v/>
      </c>
      <c r="T4313" s="77" t="str">
        <f>IF(O4313="","",IF(OR(VALUE(LEFT(O4313,2))&gt;IF(RIGHT(J4313,1)="M",7,19),AND(OR(LEFT(O4313,2)={"07","19"}),VALUE(RIGHT(O4313,2))&gt;5)),TRUE,FALSE))</f>
        <v/>
      </c>
    </row>
    <row r="4314" spans="12:20" x14ac:dyDescent="0.25">
      <c r="L4314" s="75">
        <f>COUNTIF($B$2:B4314,B4314)</f>
        <v>0</v>
      </c>
      <c r="M4314" s="75">
        <f>COUNTIF($L$2:L4314,4)</f>
        <v>42</v>
      </c>
      <c r="N4314" s="76" t="str">
        <f t="shared" si="339"/>
        <v>0</v>
      </c>
      <c r="O4314" s="76" t="str">
        <f t="shared" si="335"/>
        <v/>
      </c>
      <c r="P4314" s="75" t="str">
        <f t="shared" si="336"/>
        <v/>
      </c>
      <c r="Q4314" s="77" t="str">
        <f t="shared" si="337"/>
        <v/>
      </c>
      <c r="R4314" s="77" t="str">
        <f t="shared" si="338"/>
        <v/>
      </c>
      <c r="S4314" s="77" t="str">
        <f>IF(O4314="","",IF(OR(VALUE(LEFT(O4314,2))&gt;IF(RIGHT(J4314,1)="M",7,19),AND(OR(LEFT(O4314,2)={"07","19"}),VALUE(RIGHT(O4314,2))&gt;15)),TRUE,FALSE))</f>
        <v/>
      </c>
      <c r="T4314" s="77" t="str">
        <f>IF(O4314="","",IF(OR(VALUE(LEFT(O4314,2))&gt;IF(RIGHT(J4314,1)="M",7,19),AND(OR(LEFT(O4314,2)={"07","19"}),VALUE(RIGHT(O4314,2))&gt;5)),TRUE,FALSE))</f>
        <v/>
      </c>
    </row>
    <row r="4315" spans="12:20" x14ac:dyDescent="0.25">
      <c r="L4315" s="75">
        <f>COUNTIF($B$2:B4315,B4315)</f>
        <v>0</v>
      </c>
      <c r="M4315" s="75">
        <f>COUNTIF($L$2:L4315,4)</f>
        <v>42</v>
      </c>
      <c r="N4315" s="76" t="str">
        <f t="shared" si="339"/>
        <v>0</v>
      </c>
      <c r="O4315" s="76" t="str">
        <f t="shared" si="335"/>
        <v/>
      </c>
      <c r="P4315" s="75" t="str">
        <f t="shared" si="336"/>
        <v/>
      </c>
      <c r="Q4315" s="77" t="str">
        <f t="shared" si="337"/>
        <v/>
      </c>
      <c r="R4315" s="77" t="str">
        <f t="shared" si="338"/>
        <v/>
      </c>
      <c r="S4315" s="77" t="str">
        <f>IF(O4315="","",IF(OR(VALUE(LEFT(O4315,2))&gt;IF(RIGHT(J4315,1)="M",7,19),AND(OR(LEFT(O4315,2)={"07","19"}),VALUE(RIGHT(O4315,2))&gt;15)),TRUE,FALSE))</f>
        <v/>
      </c>
      <c r="T4315" s="77" t="str">
        <f>IF(O4315="","",IF(OR(VALUE(LEFT(O4315,2))&gt;IF(RIGHT(J4315,1)="M",7,19),AND(OR(LEFT(O4315,2)={"07","19"}),VALUE(RIGHT(O4315,2))&gt;5)),TRUE,FALSE))</f>
        <v/>
      </c>
    </row>
    <row r="4316" spans="12:20" x14ac:dyDescent="0.25">
      <c r="L4316" s="75">
        <f>COUNTIF($B$2:B4316,B4316)</f>
        <v>0</v>
      </c>
      <c r="M4316" s="75">
        <f>COUNTIF($L$2:L4316,4)</f>
        <v>42</v>
      </c>
      <c r="N4316" s="76" t="str">
        <f t="shared" si="339"/>
        <v>0</v>
      </c>
      <c r="O4316" s="76" t="str">
        <f t="shared" si="335"/>
        <v/>
      </c>
      <c r="P4316" s="75" t="str">
        <f t="shared" si="336"/>
        <v/>
      </c>
      <c r="Q4316" s="77" t="str">
        <f t="shared" si="337"/>
        <v/>
      </c>
      <c r="R4316" s="77" t="str">
        <f t="shared" si="338"/>
        <v/>
      </c>
      <c r="S4316" s="77" t="str">
        <f>IF(O4316="","",IF(OR(VALUE(LEFT(O4316,2))&gt;IF(RIGHT(J4316,1)="M",7,19),AND(OR(LEFT(O4316,2)={"07","19"}),VALUE(RIGHT(O4316,2))&gt;15)),TRUE,FALSE))</f>
        <v/>
      </c>
      <c r="T4316" s="77" t="str">
        <f>IF(O4316="","",IF(OR(VALUE(LEFT(O4316,2))&gt;IF(RIGHT(J4316,1)="M",7,19),AND(OR(LEFT(O4316,2)={"07","19"}),VALUE(RIGHT(O4316,2))&gt;5)),TRUE,FALSE))</f>
        <v/>
      </c>
    </row>
    <row r="4317" spans="12:20" x14ac:dyDescent="0.25">
      <c r="L4317" s="75">
        <f>COUNTIF($B$2:B4317,B4317)</f>
        <v>0</v>
      </c>
      <c r="M4317" s="75">
        <f>COUNTIF($L$2:L4317,4)</f>
        <v>42</v>
      </c>
      <c r="N4317" s="76" t="str">
        <f t="shared" si="339"/>
        <v>0</v>
      </c>
      <c r="O4317" s="76" t="str">
        <f t="shared" si="335"/>
        <v/>
      </c>
      <c r="P4317" s="75" t="str">
        <f t="shared" si="336"/>
        <v/>
      </c>
      <c r="Q4317" s="77" t="str">
        <f t="shared" si="337"/>
        <v/>
      </c>
      <c r="R4317" s="77" t="str">
        <f t="shared" si="338"/>
        <v/>
      </c>
      <c r="S4317" s="77" t="str">
        <f>IF(O4317="","",IF(OR(VALUE(LEFT(O4317,2))&gt;IF(RIGHT(J4317,1)="M",7,19),AND(OR(LEFT(O4317,2)={"07","19"}),VALUE(RIGHT(O4317,2))&gt;15)),TRUE,FALSE))</f>
        <v/>
      </c>
      <c r="T4317" s="77" t="str">
        <f>IF(O4317="","",IF(OR(VALUE(LEFT(O4317,2))&gt;IF(RIGHT(J4317,1)="M",7,19),AND(OR(LEFT(O4317,2)={"07","19"}),VALUE(RIGHT(O4317,2))&gt;5)),TRUE,FALSE))</f>
        <v/>
      </c>
    </row>
    <row r="4318" spans="12:20" x14ac:dyDescent="0.25">
      <c r="L4318" s="75">
        <f>COUNTIF($B$2:B4318,B4318)</f>
        <v>0</v>
      </c>
      <c r="M4318" s="75">
        <f>COUNTIF($L$2:L4318,4)</f>
        <v>42</v>
      </c>
      <c r="N4318" s="76" t="str">
        <f t="shared" si="339"/>
        <v>0</v>
      </c>
      <c r="O4318" s="76" t="str">
        <f t="shared" si="335"/>
        <v/>
      </c>
      <c r="P4318" s="75" t="str">
        <f t="shared" si="336"/>
        <v/>
      </c>
      <c r="Q4318" s="77" t="str">
        <f t="shared" si="337"/>
        <v/>
      </c>
      <c r="R4318" s="77" t="str">
        <f t="shared" si="338"/>
        <v/>
      </c>
      <c r="S4318" s="77" t="str">
        <f>IF(O4318="","",IF(OR(VALUE(LEFT(O4318,2))&gt;IF(RIGHT(J4318,1)="M",7,19),AND(OR(LEFT(O4318,2)={"07","19"}),VALUE(RIGHT(O4318,2))&gt;15)),TRUE,FALSE))</f>
        <v/>
      </c>
      <c r="T4318" s="77" t="str">
        <f>IF(O4318="","",IF(OR(VALUE(LEFT(O4318,2))&gt;IF(RIGHT(J4318,1)="M",7,19),AND(OR(LEFT(O4318,2)={"07","19"}),VALUE(RIGHT(O4318,2))&gt;5)),TRUE,FALSE))</f>
        <v/>
      </c>
    </row>
    <row r="4319" spans="12:20" x14ac:dyDescent="0.25">
      <c r="L4319" s="75">
        <f>COUNTIF($B$2:B4319,B4319)</f>
        <v>0</v>
      </c>
      <c r="M4319" s="75">
        <f>COUNTIF($L$2:L4319,4)</f>
        <v>42</v>
      </c>
      <c r="N4319" s="76" t="str">
        <f t="shared" si="339"/>
        <v>0</v>
      </c>
      <c r="O4319" s="76" t="str">
        <f t="shared" si="335"/>
        <v/>
      </c>
      <c r="P4319" s="75" t="str">
        <f t="shared" si="336"/>
        <v/>
      </c>
      <c r="Q4319" s="77" t="str">
        <f t="shared" si="337"/>
        <v/>
      </c>
      <c r="R4319" s="77" t="str">
        <f t="shared" si="338"/>
        <v/>
      </c>
      <c r="S4319" s="77" t="str">
        <f>IF(O4319="","",IF(OR(VALUE(LEFT(O4319,2))&gt;IF(RIGHT(J4319,1)="M",7,19),AND(OR(LEFT(O4319,2)={"07","19"}),VALUE(RIGHT(O4319,2))&gt;15)),TRUE,FALSE))</f>
        <v/>
      </c>
      <c r="T4319" s="77" t="str">
        <f>IF(O4319="","",IF(OR(VALUE(LEFT(O4319,2))&gt;IF(RIGHT(J4319,1)="M",7,19),AND(OR(LEFT(O4319,2)={"07","19"}),VALUE(RIGHT(O4319,2))&gt;5)),TRUE,FALSE))</f>
        <v/>
      </c>
    </row>
    <row r="4320" spans="12:20" x14ac:dyDescent="0.25">
      <c r="L4320" s="75">
        <f>COUNTIF($B$2:B4320,B4320)</f>
        <v>0</v>
      </c>
      <c r="M4320" s="75">
        <f>COUNTIF($L$2:L4320,4)</f>
        <v>42</v>
      </c>
      <c r="N4320" s="76" t="str">
        <f t="shared" si="339"/>
        <v>0</v>
      </c>
      <c r="O4320" s="76" t="str">
        <f t="shared" si="335"/>
        <v/>
      </c>
      <c r="P4320" s="75" t="str">
        <f t="shared" si="336"/>
        <v/>
      </c>
      <c r="Q4320" s="77" t="str">
        <f t="shared" si="337"/>
        <v/>
      </c>
      <c r="R4320" s="77" t="str">
        <f t="shared" si="338"/>
        <v/>
      </c>
      <c r="S4320" s="77" t="str">
        <f>IF(O4320="","",IF(OR(VALUE(LEFT(O4320,2))&gt;IF(RIGHT(J4320,1)="M",7,19),AND(OR(LEFT(O4320,2)={"07","19"}),VALUE(RIGHT(O4320,2))&gt;15)),TRUE,FALSE))</f>
        <v/>
      </c>
      <c r="T4320" s="77" t="str">
        <f>IF(O4320="","",IF(OR(VALUE(LEFT(O4320,2))&gt;IF(RIGHT(J4320,1)="M",7,19),AND(OR(LEFT(O4320,2)={"07","19"}),VALUE(RIGHT(O4320,2))&gt;5)),TRUE,FALSE))</f>
        <v/>
      </c>
    </row>
    <row r="4321" spans="12:20" x14ac:dyDescent="0.25">
      <c r="L4321" s="75">
        <f>COUNTIF($B$2:B4321,B4321)</f>
        <v>0</v>
      </c>
      <c r="M4321" s="75">
        <f>COUNTIF($L$2:L4321,4)</f>
        <v>42</v>
      </c>
      <c r="N4321" s="76" t="str">
        <f t="shared" si="339"/>
        <v>0</v>
      </c>
      <c r="O4321" s="76" t="str">
        <f t="shared" si="335"/>
        <v/>
      </c>
      <c r="P4321" s="75" t="str">
        <f t="shared" si="336"/>
        <v/>
      </c>
      <c r="Q4321" s="77" t="str">
        <f t="shared" si="337"/>
        <v/>
      </c>
      <c r="R4321" s="77" t="str">
        <f t="shared" si="338"/>
        <v/>
      </c>
      <c r="S4321" s="77" t="str">
        <f>IF(O4321="","",IF(OR(VALUE(LEFT(O4321,2))&gt;IF(RIGHT(J4321,1)="M",7,19),AND(OR(LEFT(O4321,2)={"07","19"}),VALUE(RIGHT(O4321,2))&gt;15)),TRUE,FALSE))</f>
        <v/>
      </c>
      <c r="T4321" s="77" t="str">
        <f>IF(O4321="","",IF(OR(VALUE(LEFT(O4321,2))&gt;IF(RIGHT(J4321,1)="M",7,19),AND(OR(LEFT(O4321,2)={"07","19"}),VALUE(RIGHT(O4321,2))&gt;5)),TRUE,FALSE))</f>
        <v/>
      </c>
    </row>
    <row r="4322" spans="12:20" x14ac:dyDescent="0.25">
      <c r="L4322" s="75">
        <f>COUNTIF($B$2:B4322,B4322)</f>
        <v>0</v>
      </c>
      <c r="M4322" s="75">
        <f>COUNTIF($L$2:L4322,4)</f>
        <v>42</v>
      </c>
      <c r="N4322" s="76" t="str">
        <f t="shared" si="339"/>
        <v>0</v>
      </c>
      <c r="O4322" s="76" t="str">
        <f t="shared" si="335"/>
        <v/>
      </c>
      <c r="P4322" s="75" t="str">
        <f t="shared" si="336"/>
        <v/>
      </c>
      <c r="Q4322" s="77" t="str">
        <f t="shared" si="337"/>
        <v/>
      </c>
      <c r="R4322" s="77" t="str">
        <f t="shared" si="338"/>
        <v/>
      </c>
      <c r="S4322" s="77" t="str">
        <f>IF(O4322="","",IF(OR(VALUE(LEFT(O4322,2))&gt;IF(RIGHT(J4322,1)="M",7,19),AND(OR(LEFT(O4322,2)={"07","19"}),VALUE(RIGHT(O4322,2))&gt;15)),TRUE,FALSE))</f>
        <v/>
      </c>
      <c r="T4322" s="77" t="str">
        <f>IF(O4322="","",IF(OR(VALUE(LEFT(O4322,2))&gt;IF(RIGHT(J4322,1)="M",7,19),AND(OR(LEFT(O4322,2)={"07","19"}),VALUE(RIGHT(O4322,2))&gt;5)),TRUE,FALSE))</f>
        <v/>
      </c>
    </row>
    <row r="4323" spans="12:20" x14ac:dyDescent="0.25">
      <c r="L4323" s="75">
        <f>COUNTIF($B$2:B4323,B4323)</f>
        <v>0</v>
      </c>
      <c r="M4323" s="75">
        <f>COUNTIF($L$2:L4323,4)</f>
        <v>42</v>
      </c>
      <c r="N4323" s="76" t="str">
        <f t="shared" si="339"/>
        <v>0</v>
      </c>
      <c r="O4323" s="76" t="str">
        <f t="shared" si="335"/>
        <v/>
      </c>
      <c r="P4323" s="75" t="str">
        <f t="shared" si="336"/>
        <v/>
      </c>
      <c r="Q4323" s="77" t="str">
        <f t="shared" si="337"/>
        <v/>
      </c>
      <c r="R4323" s="77" t="str">
        <f t="shared" si="338"/>
        <v/>
      </c>
      <c r="S4323" s="77" t="str">
        <f>IF(O4323="","",IF(OR(VALUE(LEFT(O4323,2))&gt;IF(RIGHT(J4323,1)="M",7,19),AND(OR(LEFT(O4323,2)={"07","19"}),VALUE(RIGHT(O4323,2))&gt;15)),TRUE,FALSE))</f>
        <v/>
      </c>
      <c r="T4323" s="77" t="str">
        <f>IF(O4323="","",IF(OR(VALUE(LEFT(O4323,2))&gt;IF(RIGHT(J4323,1)="M",7,19),AND(OR(LEFT(O4323,2)={"07","19"}),VALUE(RIGHT(O4323,2))&gt;5)),TRUE,FALSE))</f>
        <v/>
      </c>
    </row>
    <row r="4324" spans="12:20" x14ac:dyDescent="0.25">
      <c r="L4324" s="75">
        <f>COUNTIF($B$2:B4324,B4324)</f>
        <v>0</v>
      </c>
      <c r="M4324" s="75">
        <f>COUNTIF($L$2:L4324,4)</f>
        <v>42</v>
      </c>
      <c r="N4324" s="76" t="str">
        <f t="shared" si="339"/>
        <v>0</v>
      </c>
      <c r="O4324" s="76" t="str">
        <f t="shared" si="335"/>
        <v/>
      </c>
      <c r="P4324" s="75" t="str">
        <f t="shared" si="336"/>
        <v/>
      </c>
      <c r="Q4324" s="77" t="str">
        <f t="shared" si="337"/>
        <v/>
      </c>
      <c r="R4324" s="77" t="str">
        <f t="shared" si="338"/>
        <v/>
      </c>
      <c r="S4324" s="77" t="str">
        <f>IF(O4324="","",IF(OR(VALUE(LEFT(O4324,2))&gt;IF(RIGHT(J4324,1)="M",7,19),AND(OR(LEFT(O4324,2)={"07","19"}),VALUE(RIGHT(O4324,2))&gt;15)),TRUE,FALSE))</f>
        <v/>
      </c>
      <c r="T4324" s="77" t="str">
        <f>IF(O4324="","",IF(OR(VALUE(LEFT(O4324,2))&gt;IF(RIGHT(J4324,1)="M",7,19),AND(OR(LEFT(O4324,2)={"07","19"}),VALUE(RIGHT(O4324,2))&gt;5)),TRUE,FALSE))</f>
        <v/>
      </c>
    </row>
    <row r="4325" spans="12:20" x14ac:dyDescent="0.25">
      <c r="L4325" s="75">
        <f>COUNTIF($B$2:B4325,B4325)</f>
        <v>0</v>
      </c>
      <c r="M4325" s="75">
        <f>COUNTIF($L$2:L4325,4)</f>
        <v>42</v>
      </c>
      <c r="N4325" s="76" t="str">
        <f t="shared" si="339"/>
        <v>0</v>
      </c>
      <c r="O4325" s="76" t="str">
        <f t="shared" si="335"/>
        <v/>
      </c>
      <c r="P4325" s="75" t="str">
        <f t="shared" si="336"/>
        <v/>
      </c>
      <c r="Q4325" s="77" t="str">
        <f t="shared" si="337"/>
        <v/>
      </c>
      <c r="R4325" s="77" t="str">
        <f t="shared" si="338"/>
        <v/>
      </c>
      <c r="S4325" s="77" t="str">
        <f>IF(O4325="","",IF(OR(VALUE(LEFT(O4325,2))&gt;IF(RIGHT(J4325,1)="M",7,19),AND(OR(LEFT(O4325,2)={"07","19"}),VALUE(RIGHT(O4325,2))&gt;15)),TRUE,FALSE))</f>
        <v/>
      </c>
      <c r="T4325" s="77" t="str">
        <f>IF(O4325="","",IF(OR(VALUE(LEFT(O4325,2))&gt;IF(RIGHT(J4325,1)="M",7,19),AND(OR(LEFT(O4325,2)={"07","19"}),VALUE(RIGHT(O4325,2))&gt;5)),TRUE,FALSE))</f>
        <v/>
      </c>
    </row>
    <row r="4326" spans="12:20" x14ac:dyDescent="0.25">
      <c r="L4326" s="75">
        <f>COUNTIF($B$2:B4326,B4326)</f>
        <v>0</v>
      </c>
      <c r="M4326" s="75">
        <f>COUNTIF($L$2:L4326,4)</f>
        <v>42</v>
      </c>
      <c r="N4326" s="76" t="str">
        <f t="shared" si="339"/>
        <v>0</v>
      </c>
      <c r="O4326" s="76" t="str">
        <f t="shared" si="335"/>
        <v/>
      </c>
      <c r="P4326" s="75" t="str">
        <f t="shared" si="336"/>
        <v/>
      </c>
      <c r="Q4326" s="77" t="str">
        <f t="shared" si="337"/>
        <v/>
      </c>
      <c r="R4326" s="77" t="str">
        <f t="shared" si="338"/>
        <v/>
      </c>
      <c r="S4326" s="77" t="str">
        <f>IF(O4326="","",IF(OR(VALUE(LEFT(O4326,2))&gt;IF(RIGHT(J4326,1)="M",7,19),AND(OR(LEFT(O4326,2)={"07","19"}),VALUE(RIGHT(O4326,2))&gt;15)),TRUE,FALSE))</f>
        <v/>
      </c>
      <c r="T4326" s="77" t="str">
        <f>IF(O4326="","",IF(OR(VALUE(LEFT(O4326,2))&gt;IF(RIGHT(J4326,1)="M",7,19),AND(OR(LEFT(O4326,2)={"07","19"}),VALUE(RIGHT(O4326,2))&gt;5)),TRUE,FALSE))</f>
        <v/>
      </c>
    </row>
    <row r="4327" spans="12:20" x14ac:dyDescent="0.25">
      <c r="L4327" s="75">
        <f>COUNTIF($B$2:B4327,B4327)</f>
        <v>0</v>
      </c>
      <c r="M4327" s="75">
        <f>COUNTIF($L$2:L4327,4)</f>
        <v>42</v>
      </c>
      <c r="N4327" s="76" t="str">
        <f t="shared" si="339"/>
        <v>0</v>
      </c>
      <c r="O4327" s="76" t="str">
        <f t="shared" si="335"/>
        <v/>
      </c>
      <c r="P4327" s="75" t="str">
        <f t="shared" si="336"/>
        <v/>
      </c>
      <c r="Q4327" s="77" t="str">
        <f t="shared" si="337"/>
        <v/>
      </c>
      <c r="R4327" s="77" t="str">
        <f t="shared" si="338"/>
        <v/>
      </c>
      <c r="S4327" s="77" t="str">
        <f>IF(O4327="","",IF(OR(VALUE(LEFT(O4327,2))&gt;IF(RIGHT(J4327,1)="M",7,19),AND(OR(LEFT(O4327,2)={"07","19"}),VALUE(RIGHT(O4327,2))&gt;15)),TRUE,FALSE))</f>
        <v/>
      </c>
      <c r="T4327" s="77" t="str">
        <f>IF(O4327="","",IF(OR(VALUE(LEFT(O4327,2))&gt;IF(RIGHT(J4327,1)="M",7,19),AND(OR(LEFT(O4327,2)={"07","19"}),VALUE(RIGHT(O4327,2))&gt;5)),TRUE,FALSE))</f>
        <v/>
      </c>
    </row>
    <row r="4328" spans="12:20" x14ac:dyDescent="0.25">
      <c r="L4328" s="75">
        <f>COUNTIF($B$2:B4328,B4328)</f>
        <v>0</v>
      </c>
      <c r="M4328" s="75">
        <f>COUNTIF($L$2:L4328,4)</f>
        <v>42</v>
      </c>
      <c r="N4328" s="76" t="str">
        <f t="shared" si="339"/>
        <v>0</v>
      </c>
      <c r="O4328" s="76" t="str">
        <f t="shared" si="335"/>
        <v/>
      </c>
      <c r="P4328" s="75" t="str">
        <f t="shared" si="336"/>
        <v/>
      </c>
      <c r="Q4328" s="77" t="str">
        <f t="shared" si="337"/>
        <v/>
      </c>
      <c r="R4328" s="77" t="str">
        <f t="shared" si="338"/>
        <v/>
      </c>
      <c r="S4328" s="77" t="str">
        <f>IF(O4328="","",IF(OR(VALUE(LEFT(O4328,2))&gt;IF(RIGHT(J4328,1)="M",7,19),AND(OR(LEFT(O4328,2)={"07","19"}),VALUE(RIGHT(O4328,2))&gt;15)),TRUE,FALSE))</f>
        <v/>
      </c>
      <c r="T4328" s="77" t="str">
        <f>IF(O4328="","",IF(OR(VALUE(LEFT(O4328,2))&gt;IF(RIGHT(J4328,1)="M",7,19),AND(OR(LEFT(O4328,2)={"07","19"}),VALUE(RIGHT(O4328,2))&gt;5)),TRUE,FALSE))</f>
        <v/>
      </c>
    </row>
    <row r="4329" spans="12:20" x14ac:dyDescent="0.25">
      <c r="L4329" s="75">
        <f>COUNTIF($B$2:B4329,B4329)</f>
        <v>0</v>
      </c>
      <c r="M4329" s="75">
        <f>COUNTIF($L$2:L4329,4)</f>
        <v>42</v>
      </c>
      <c r="N4329" s="76" t="str">
        <f t="shared" si="339"/>
        <v>0</v>
      </c>
      <c r="O4329" s="76" t="str">
        <f t="shared" si="335"/>
        <v/>
      </c>
      <c r="P4329" s="75" t="str">
        <f t="shared" si="336"/>
        <v/>
      </c>
      <c r="Q4329" s="77" t="str">
        <f t="shared" si="337"/>
        <v/>
      </c>
      <c r="R4329" s="77" t="str">
        <f t="shared" si="338"/>
        <v/>
      </c>
      <c r="S4329" s="77" t="str">
        <f>IF(O4329="","",IF(OR(VALUE(LEFT(O4329,2))&gt;IF(RIGHT(J4329,1)="M",7,19),AND(OR(LEFT(O4329,2)={"07","19"}),VALUE(RIGHT(O4329,2))&gt;15)),TRUE,FALSE))</f>
        <v/>
      </c>
      <c r="T4329" s="77" t="str">
        <f>IF(O4329="","",IF(OR(VALUE(LEFT(O4329,2))&gt;IF(RIGHT(J4329,1)="M",7,19),AND(OR(LEFT(O4329,2)={"07","19"}),VALUE(RIGHT(O4329,2))&gt;5)),TRUE,FALSE))</f>
        <v/>
      </c>
    </row>
    <row r="4330" spans="12:20" x14ac:dyDescent="0.25">
      <c r="L4330" s="75">
        <f>COUNTIF($B$2:B4330,B4330)</f>
        <v>0</v>
      </c>
      <c r="M4330" s="75">
        <f>COUNTIF($L$2:L4330,4)</f>
        <v>42</v>
      </c>
      <c r="N4330" s="76" t="str">
        <f t="shared" si="339"/>
        <v>0</v>
      </c>
      <c r="O4330" s="76" t="str">
        <f t="shared" si="335"/>
        <v/>
      </c>
      <c r="P4330" s="75" t="str">
        <f t="shared" si="336"/>
        <v/>
      </c>
      <c r="Q4330" s="77" t="str">
        <f t="shared" si="337"/>
        <v/>
      </c>
      <c r="R4330" s="77" t="str">
        <f t="shared" si="338"/>
        <v/>
      </c>
      <c r="S4330" s="77" t="str">
        <f>IF(O4330="","",IF(OR(VALUE(LEFT(O4330,2))&gt;IF(RIGHT(J4330,1)="M",7,19),AND(OR(LEFT(O4330,2)={"07","19"}),VALUE(RIGHT(O4330,2))&gt;15)),TRUE,FALSE))</f>
        <v/>
      </c>
      <c r="T4330" s="77" t="str">
        <f>IF(O4330="","",IF(OR(VALUE(LEFT(O4330,2))&gt;IF(RIGHT(J4330,1)="M",7,19),AND(OR(LEFT(O4330,2)={"07","19"}),VALUE(RIGHT(O4330,2))&gt;5)),TRUE,FALSE))</f>
        <v/>
      </c>
    </row>
    <row r="4331" spans="12:20" x14ac:dyDescent="0.25">
      <c r="L4331" s="75">
        <f>COUNTIF($B$2:B4331,B4331)</f>
        <v>0</v>
      </c>
      <c r="M4331" s="75">
        <f>COUNTIF($L$2:L4331,4)</f>
        <v>42</v>
      </c>
      <c r="N4331" s="76" t="str">
        <f t="shared" si="339"/>
        <v>0</v>
      </c>
      <c r="O4331" s="76" t="str">
        <f t="shared" si="335"/>
        <v/>
      </c>
      <c r="P4331" s="75" t="str">
        <f t="shared" si="336"/>
        <v/>
      </c>
      <c r="Q4331" s="77" t="str">
        <f t="shared" si="337"/>
        <v/>
      </c>
      <c r="R4331" s="77" t="str">
        <f t="shared" si="338"/>
        <v/>
      </c>
      <c r="S4331" s="77" t="str">
        <f>IF(O4331="","",IF(OR(VALUE(LEFT(O4331,2))&gt;IF(RIGHT(J4331,1)="M",7,19),AND(OR(LEFT(O4331,2)={"07","19"}),VALUE(RIGHT(O4331,2))&gt;15)),TRUE,FALSE))</f>
        <v/>
      </c>
      <c r="T4331" s="77" t="str">
        <f>IF(O4331="","",IF(OR(VALUE(LEFT(O4331,2))&gt;IF(RIGHT(J4331,1)="M",7,19),AND(OR(LEFT(O4331,2)={"07","19"}),VALUE(RIGHT(O4331,2))&gt;5)),TRUE,FALSE))</f>
        <v/>
      </c>
    </row>
    <row r="4332" spans="12:20" x14ac:dyDescent="0.25">
      <c r="L4332" s="75">
        <f>COUNTIF($B$2:B4332,B4332)</f>
        <v>0</v>
      </c>
      <c r="M4332" s="75">
        <f>COUNTIF($L$2:L4332,4)</f>
        <v>42</v>
      </c>
      <c r="N4332" s="76" t="str">
        <f t="shared" si="339"/>
        <v>0</v>
      </c>
      <c r="O4332" s="76" t="str">
        <f t="shared" si="335"/>
        <v/>
      </c>
      <c r="P4332" s="75" t="str">
        <f t="shared" si="336"/>
        <v/>
      </c>
      <c r="Q4332" s="77" t="str">
        <f t="shared" si="337"/>
        <v/>
      </c>
      <c r="R4332" s="77" t="str">
        <f t="shared" si="338"/>
        <v/>
      </c>
      <c r="S4332" s="77" t="str">
        <f>IF(O4332="","",IF(OR(VALUE(LEFT(O4332,2))&gt;IF(RIGHT(J4332,1)="M",7,19),AND(OR(LEFT(O4332,2)={"07","19"}),VALUE(RIGHT(O4332,2))&gt;15)),TRUE,FALSE))</f>
        <v/>
      </c>
      <c r="T4332" s="77" t="str">
        <f>IF(O4332="","",IF(OR(VALUE(LEFT(O4332,2))&gt;IF(RIGHT(J4332,1)="M",7,19),AND(OR(LEFT(O4332,2)={"07","19"}),VALUE(RIGHT(O4332,2))&gt;5)),TRUE,FALSE))</f>
        <v/>
      </c>
    </row>
    <row r="4333" spans="12:20" x14ac:dyDescent="0.25">
      <c r="L4333" s="75">
        <f>COUNTIF($B$2:B4333,B4333)</f>
        <v>0</v>
      </c>
      <c r="M4333" s="75">
        <f>COUNTIF($L$2:L4333,4)</f>
        <v>42</v>
      </c>
      <c r="N4333" s="76" t="str">
        <f t="shared" si="339"/>
        <v>0</v>
      </c>
      <c r="O4333" s="76" t="str">
        <f t="shared" si="335"/>
        <v/>
      </c>
      <c r="P4333" s="75" t="str">
        <f t="shared" si="336"/>
        <v/>
      </c>
      <c r="Q4333" s="77" t="str">
        <f t="shared" si="337"/>
        <v/>
      </c>
      <c r="R4333" s="77" t="str">
        <f t="shared" si="338"/>
        <v/>
      </c>
      <c r="S4333" s="77" t="str">
        <f>IF(O4333="","",IF(OR(VALUE(LEFT(O4333,2))&gt;IF(RIGHT(J4333,1)="M",7,19),AND(OR(LEFT(O4333,2)={"07","19"}),VALUE(RIGHT(O4333,2))&gt;15)),TRUE,FALSE))</f>
        <v/>
      </c>
      <c r="T4333" s="77" t="str">
        <f>IF(O4333="","",IF(OR(VALUE(LEFT(O4333,2))&gt;IF(RIGHT(J4333,1)="M",7,19),AND(OR(LEFT(O4333,2)={"07","19"}),VALUE(RIGHT(O4333,2))&gt;5)),TRUE,FALSE))</f>
        <v/>
      </c>
    </row>
    <row r="4334" spans="12:20" x14ac:dyDescent="0.25">
      <c r="L4334" s="75">
        <f>COUNTIF($B$2:B4334,B4334)</f>
        <v>0</v>
      </c>
      <c r="M4334" s="75">
        <f>COUNTIF($L$2:L4334,4)</f>
        <v>42</v>
      </c>
      <c r="N4334" s="76" t="str">
        <f t="shared" si="339"/>
        <v>0</v>
      </c>
      <c r="O4334" s="76" t="str">
        <f t="shared" si="335"/>
        <v/>
      </c>
      <c r="P4334" s="75" t="str">
        <f t="shared" si="336"/>
        <v/>
      </c>
      <c r="Q4334" s="77" t="str">
        <f t="shared" si="337"/>
        <v/>
      </c>
      <c r="R4334" s="77" t="str">
        <f t="shared" si="338"/>
        <v/>
      </c>
      <c r="S4334" s="77" t="str">
        <f>IF(O4334="","",IF(OR(VALUE(LEFT(O4334,2))&gt;IF(RIGHT(J4334,1)="M",7,19),AND(OR(LEFT(O4334,2)={"07","19"}),VALUE(RIGHT(O4334,2))&gt;15)),TRUE,FALSE))</f>
        <v/>
      </c>
      <c r="T4334" s="77" t="str">
        <f>IF(O4334="","",IF(OR(VALUE(LEFT(O4334,2))&gt;IF(RIGHT(J4334,1)="M",7,19),AND(OR(LEFT(O4334,2)={"07","19"}),VALUE(RIGHT(O4334,2))&gt;5)),TRUE,FALSE))</f>
        <v/>
      </c>
    </row>
    <row r="4335" spans="12:20" x14ac:dyDescent="0.25">
      <c r="L4335" s="75">
        <f>COUNTIF($B$2:B4335,B4335)</f>
        <v>0</v>
      </c>
      <c r="M4335" s="75">
        <f>COUNTIF($L$2:L4335,4)</f>
        <v>42</v>
      </c>
      <c r="N4335" s="76" t="str">
        <f t="shared" si="339"/>
        <v>0</v>
      </c>
      <c r="O4335" s="76" t="str">
        <f t="shared" si="335"/>
        <v/>
      </c>
      <c r="P4335" s="75" t="str">
        <f t="shared" si="336"/>
        <v/>
      </c>
      <c r="Q4335" s="77" t="str">
        <f t="shared" si="337"/>
        <v/>
      </c>
      <c r="R4335" s="77" t="str">
        <f t="shared" si="338"/>
        <v/>
      </c>
      <c r="S4335" s="77" t="str">
        <f>IF(O4335="","",IF(OR(VALUE(LEFT(O4335,2))&gt;IF(RIGHT(J4335,1)="M",7,19),AND(OR(LEFT(O4335,2)={"07","19"}),VALUE(RIGHT(O4335,2))&gt;15)),TRUE,FALSE))</f>
        <v/>
      </c>
      <c r="T4335" s="77" t="str">
        <f>IF(O4335="","",IF(OR(VALUE(LEFT(O4335,2))&gt;IF(RIGHT(J4335,1)="M",7,19),AND(OR(LEFT(O4335,2)={"07","19"}),VALUE(RIGHT(O4335,2))&gt;5)),TRUE,FALSE))</f>
        <v/>
      </c>
    </row>
    <row r="4336" spans="12:20" x14ac:dyDescent="0.25">
      <c r="L4336" s="75">
        <f>COUNTIF($B$2:B4336,B4336)</f>
        <v>0</v>
      </c>
      <c r="M4336" s="75">
        <f>COUNTIF($L$2:L4336,4)</f>
        <v>42</v>
      </c>
      <c r="N4336" s="76" t="str">
        <f t="shared" si="339"/>
        <v>0</v>
      </c>
      <c r="O4336" s="76" t="str">
        <f t="shared" si="335"/>
        <v/>
      </c>
      <c r="P4336" s="75" t="str">
        <f t="shared" si="336"/>
        <v/>
      </c>
      <c r="Q4336" s="77" t="str">
        <f t="shared" si="337"/>
        <v/>
      </c>
      <c r="R4336" s="77" t="str">
        <f t="shared" si="338"/>
        <v/>
      </c>
      <c r="S4336" s="77" t="str">
        <f>IF(O4336="","",IF(OR(VALUE(LEFT(O4336,2))&gt;IF(RIGHT(J4336,1)="M",7,19),AND(OR(LEFT(O4336,2)={"07","19"}),VALUE(RIGHT(O4336,2))&gt;15)),TRUE,FALSE))</f>
        <v/>
      </c>
      <c r="T4336" s="77" t="str">
        <f>IF(O4336="","",IF(OR(VALUE(LEFT(O4336,2))&gt;IF(RIGHT(J4336,1)="M",7,19),AND(OR(LEFT(O4336,2)={"07","19"}),VALUE(RIGHT(O4336,2))&gt;5)),TRUE,FALSE))</f>
        <v/>
      </c>
    </row>
    <row r="4337" spans="12:20" x14ac:dyDescent="0.25">
      <c r="L4337" s="75">
        <f>COUNTIF($B$2:B4337,B4337)</f>
        <v>0</v>
      </c>
      <c r="M4337" s="75">
        <f>COUNTIF($L$2:L4337,4)</f>
        <v>42</v>
      </c>
      <c r="N4337" s="76" t="str">
        <f t="shared" si="339"/>
        <v>0</v>
      </c>
      <c r="O4337" s="76" t="str">
        <f t="shared" si="335"/>
        <v/>
      </c>
      <c r="P4337" s="75" t="str">
        <f t="shared" si="336"/>
        <v/>
      </c>
      <c r="Q4337" s="77" t="str">
        <f t="shared" si="337"/>
        <v/>
      </c>
      <c r="R4337" s="77" t="str">
        <f t="shared" si="338"/>
        <v/>
      </c>
      <c r="S4337" s="77" t="str">
        <f>IF(O4337="","",IF(OR(VALUE(LEFT(O4337,2))&gt;IF(RIGHT(J4337,1)="M",7,19),AND(OR(LEFT(O4337,2)={"07","19"}),VALUE(RIGHT(O4337,2))&gt;15)),TRUE,FALSE))</f>
        <v/>
      </c>
      <c r="T4337" s="77" t="str">
        <f>IF(O4337="","",IF(OR(VALUE(LEFT(O4337,2))&gt;IF(RIGHT(J4337,1)="M",7,19),AND(OR(LEFT(O4337,2)={"07","19"}),VALUE(RIGHT(O4337,2))&gt;5)),TRUE,FALSE))</f>
        <v/>
      </c>
    </row>
    <row r="4338" spans="12:20" x14ac:dyDescent="0.25">
      <c r="L4338" s="75">
        <f>COUNTIF($B$2:B4338,B4338)</f>
        <v>0</v>
      </c>
      <c r="M4338" s="75">
        <f>COUNTIF($L$2:L4338,4)</f>
        <v>42</v>
      </c>
      <c r="N4338" s="76" t="str">
        <f t="shared" si="339"/>
        <v>0</v>
      </c>
      <c r="O4338" s="76" t="str">
        <f t="shared" si="335"/>
        <v/>
      </c>
      <c r="P4338" s="75" t="str">
        <f t="shared" si="336"/>
        <v/>
      </c>
      <c r="Q4338" s="77" t="str">
        <f t="shared" si="337"/>
        <v/>
      </c>
      <c r="R4338" s="77" t="str">
        <f t="shared" si="338"/>
        <v/>
      </c>
      <c r="S4338" s="77" t="str">
        <f>IF(O4338="","",IF(OR(VALUE(LEFT(O4338,2))&gt;IF(RIGHT(J4338,1)="M",7,19),AND(OR(LEFT(O4338,2)={"07","19"}),VALUE(RIGHT(O4338,2))&gt;15)),TRUE,FALSE))</f>
        <v/>
      </c>
      <c r="T4338" s="77" t="str">
        <f>IF(O4338="","",IF(OR(VALUE(LEFT(O4338,2))&gt;IF(RIGHT(J4338,1)="M",7,19),AND(OR(LEFT(O4338,2)={"07","19"}),VALUE(RIGHT(O4338,2))&gt;5)),TRUE,FALSE))</f>
        <v/>
      </c>
    </row>
    <row r="4339" spans="12:20" x14ac:dyDescent="0.25">
      <c r="L4339" s="75">
        <f>COUNTIF($B$2:B4339,B4339)</f>
        <v>0</v>
      </c>
      <c r="M4339" s="75">
        <f>COUNTIF($L$2:L4339,4)</f>
        <v>42</v>
      </c>
      <c r="N4339" s="76" t="str">
        <f t="shared" si="339"/>
        <v>0</v>
      </c>
      <c r="O4339" s="76" t="str">
        <f t="shared" si="335"/>
        <v/>
      </c>
      <c r="P4339" s="75" t="str">
        <f t="shared" si="336"/>
        <v/>
      </c>
      <c r="Q4339" s="77" t="str">
        <f t="shared" si="337"/>
        <v/>
      </c>
      <c r="R4339" s="77" t="str">
        <f t="shared" si="338"/>
        <v/>
      </c>
      <c r="S4339" s="77" t="str">
        <f>IF(O4339="","",IF(OR(VALUE(LEFT(O4339,2))&gt;IF(RIGHT(J4339,1)="M",7,19),AND(OR(LEFT(O4339,2)={"07","19"}),VALUE(RIGHT(O4339,2))&gt;15)),TRUE,FALSE))</f>
        <v/>
      </c>
      <c r="T4339" s="77" t="str">
        <f>IF(O4339="","",IF(OR(VALUE(LEFT(O4339,2))&gt;IF(RIGHT(J4339,1)="M",7,19),AND(OR(LEFT(O4339,2)={"07","19"}),VALUE(RIGHT(O4339,2))&gt;5)),TRUE,FALSE))</f>
        <v/>
      </c>
    </row>
    <row r="4340" spans="12:20" x14ac:dyDescent="0.25">
      <c r="L4340" s="75">
        <f>COUNTIF($B$2:B4340,B4340)</f>
        <v>0</v>
      </c>
      <c r="M4340" s="75">
        <f>COUNTIF($L$2:L4340,4)</f>
        <v>42</v>
      </c>
      <c r="N4340" s="76" t="str">
        <f t="shared" si="339"/>
        <v>0</v>
      </c>
      <c r="O4340" s="76" t="str">
        <f t="shared" si="335"/>
        <v/>
      </c>
      <c r="P4340" s="75" t="str">
        <f t="shared" si="336"/>
        <v/>
      </c>
      <c r="Q4340" s="77" t="str">
        <f t="shared" si="337"/>
        <v/>
      </c>
      <c r="R4340" s="77" t="str">
        <f t="shared" si="338"/>
        <v/>
      </c>
      <c r="S4340" s="77" t="str">
        <f>IF(O4340="","",IF(OR(VALUE(LEFT(O4340,2))&gt;IF(RIGHT(J4340,1)="M",7,19),AND(OR(LEFT(O4340,2)={"07","19"}),VALUE(RIGHT(O4340,2))&gt;15)),TRUE,FALSE))</f>
        <v/>
      </c>
      <c r="T4340" s="77" t="str">
        <f>IF(O4340="","",IF(OR(VALUE(LEFT(O4340,2))&gt;IF(RIGHT(J4340,1)="M",7,19),AND(OR(LEFT(O4340,2)={"07","19"}),VALUE(RIGHT(O4340,2))&gt;5)),TRUE,FALSE))</f>
        <v/>
      </c>
    </row>
    <row r="4341" spans="12:20" x14ac:dyDescent="0.25">
      <c r="L4341" s="75">
        <f>COUNTIF($B$2:B4341,B4341)</f>
        <v>0</v>
      </c>
      <c r="M4341" s="75">
        <f>COUNTIF($L$2:L4341,4)</f>
        <v>42</v>
      </c>
      <c r="N4341" s="76" t="str">
        <f t="shared" si="339"/>
        <v>0</v>
      </c>
      <c r="O4341" s="76" t="str">
        <f t="shared" si="335"/>
        <v/>
      </c>
      <c r="P4341" s="75" t="str">
        <f t="shared" si="336"/>
        <v/>
      </c>
      <c r="Q4341" s="77" t="str">
        <f t="shared" si="337"/>
        <v/>
      </c>
      <c r="R4341" s="77" t="str">
        <f t="shared" si="338"/>
        <v/>
      </c>
      <c r="S4341" s="77" t="str">
        <f>IF(O4341="","",IF(OR(VALUE(LEFT(O4341,2))&gt;IF(RIGHT(J4341,1)="M",7,19),AND(OR(LEFT(O4341,2)={"07","19"}),VALUE(RIGHT(O4341,2))&gt;15)),TRUE,FALSE))</f>
        <v/>
      </c>
      <c r="T4341" s="77" t="str">
        <f>IF(O4341="","",IF(OR(VALUE(LEFT(O4341,2))&gt;IF(RIGHT(J4341,1)="M",7,19),AND(OR(LEFT(O4341,2)={"07","19"}),VALUE(RIGHT(O4341,2))&gt;5)),TRUE,FALSE))</f>
        <v/>
      </c>
    </row>
    <row r="4342" spans="12:20" x14ac:dyDescent="0.25">
      <c r="L4342" s="75">
        <f>COUNTIF($B$2:B4342,B4342)</f>
        <v>0</v>
      </c>
      <c r="M4342" s="75">
        <f>COUNTIF($L$2:L4342,4)</f>
        <v>42</v>
      </c>
      <c r="N4342" s="76" t="str">
        <f t="shared" si="339"/>
        <v>0</v>
      </c>
      <c r="O4342" s="76" t="str">
        <f t="shared" si="335"/>
        <v/>
      </c>
      <c r="P4342" s="75" t="str">
        <f t="shared" si="336"/>
        <v/>
      </c>
      <c r="Q4342" s="77" t="str">
        <f t="shared" si="337"/>
        <v/>
      </c>
      <c r="R4342" s="77" t="str">
        <f t="shared" si="338"/>
        <v/>
      </c>
      <c r="S4342" s="77" t="str">
        <f>IF(O4342="","",IF(OR(VALUE(LEFT(O4342,2))&gt;IF(RIGHT(J4342,1)="M",7,19),AND(OR(LEFT(O4342,2)={"07","19"}),VALUE(RIGHT(O4342,2))&gt;15)),TRUE,FALSE))</f>
        <v/>
      </c>
      <c r="T4342" s="77" t="str">
        <f>IF(O4342="","",IF(OR(VALUE(LEFT(O4342,2))&gt;IF(RIGHT(J4342,1)="M",7,19),AND(OR(LEFT(O4342,2)={"07","19"}),VALUE(RIGHT(O4342,2))&gt;5)),TRUE,FALSE))</f>
        <v/>
      </c>
    </row>
    <row r="4343" spans="12:20" x14ac:dyDescent="0.25">
      <c r="L4343" s="75">
        <f>COUNTIF($B$2:B4343,B4343)</f>
        <v>0</v>
      </c>
      <c r="M4343" s="75">
        <f>COUNTIF($L$2:L4343,4)</f>
        <v>42</v>
      </c>
      <c r="N4343" s="76" t="str">
        <f t="shared" si="339"/>
        <v>0</v>
      </c>
      <c r="O4343" s="76" t="str">
        <f t="shared" si="335"/>
        <v/>
      </c>
      <c r="P4343" s="75" t="str">
        <f t="shared" si="336"/>
        <v/>
      </c>
      <c r="Q4343" s="77" t="str">
        <f t="shared" si="337"/>
        <v/>
      </c>
      <c r="R4343" s="77" t="str">
        <f t="shared" si="338"/>
        <v/>
      </c>
      <c r="S4343" s="77" t="str">
        <f>IF(O4343="","",IF(OR(VALUE(LEFT(O4343,2))&gt;IF(RIGHT(J4343,1)="M",7,19),AND(OR(LEFT(O4343,2)={"07","19"}),VALUE(RIGHT(O4343,2))&gt;15)),TRUE,FALSE))</f>
        <v/>
      </c>
      <c r="T4343" s="77" t="str">
        <f>IF(O4343="","",IF(OR(VALUE(LEFT(O4343,2))&gt;IF(RIGHT(J4343,1)="M",7,19),AND(OR(LEFT(O4343,2)={"07","19"}),VALUE(RIGHT(O4343,2))&gt;5)),TRUE,FALSE))</f>
        <v/>
      </c>
    </row>
    <row r="4344" spans="12:20" x14ac:dyDescent="0.25">
      <c r="L4344" s="75">
        <f>COUNTIF($B$2:B4344,B4344)</f>
        <v>0</v>
      </c>
      <c r="M4344" s="75">
        <f>COUNTIF($L$2:L4344,4)</f>
        <v>42</v>
      </c>
      <c r="N4344" s="76" t="str">
        <f t="shared" si="339"/>
        <v>0</v>
      </c>
      <c r="O4344" s="76" t="str">
        <f t="shared" si="335"/>
        <v/>
      </c>
      <c r="P4344" s="75" t="str">
        <f t="shared" si="336"/>
        <v/>
      </c>
      <c r="Q4344" s="77" t="str">
        <f t="shared" si="337"/>
        <v/>
      </c>
      <c r="R4344" s="77" t="str">
        <f t="shared" si="338"/>
        <v/>
      </c>
      <c r="S4344" s="77" t="str">
        <f>IF(O4344="","",IF(OR(VALUE(LEFT(O4344,2))&gt;IF(RIGHT(J4344,1)="M",7,19),AND(OR(LEFT(O4344,2)={"07","19"}),VALUE(RIGHT(O4344,2))&gt;15)),TRUE,FALSE))</f>
        <v/>
      </c>
      <c r="T4344" s="77" t="str">
        <f>IF(O4344="","",IF(OR(VALUE(LEFT(O4344,2))&gt;IF(RIGHT(J4344,1)="M",7,19),AND(OR(LEFT(O4344,2)={"07","19"}),VALUE(RIGHT(O4344,2))&gt;5)),TRUE,FALSE))</f>
        <v/>
      </c>
    </row>
    <row r="4345" spans="12:20" x14ac:dyDescent="0.25">
      <c r="L4345" s="75">
        <f>COUNTIF($B$2:B4345,B4345)</f>
        <v>0</v>
      </c>
      <c r="M4345" s="75">
        <f>COUNTIF($L$2:L4345,4)</f>
        <v>42</v>
      </c>
      <c r="N4345" s="76" t="str">
        <f t="shared" si="339"/>
        <v>0</v>
      </c>
      <c r="O4345" s="76" t="str">
        <f t="shared" si="335"/>
        <v/>
      </c>
      <c r="P4345" s="75" t="str">
        <f t="shared" si="336"/>
        <v/>
      </c>
      <c r="Q4345" s="77" t="str">
        <f t="shared" si="337"/>
        <v/>
      </c>
      <c r="R4345" s="77" t="str">
        <f t="shared" si="338"/>
        <v/>
      </c>
      <c r="S4345" s="77" t="str">
        <f>IF(O4345="","",IF(OR(VALUE(LEFT(O4345,2))&gt;IF(RIGHT(J4345,1)="M",7,19),AND(OR(LEFT(O4345,2)={"07","19"}),VALUE(RIGHT(O4345,2))&gt;15)),TRUE,FALSE))</f>
        <v/>
      </c>
      <c r="T4345" s="77" t="str">
        <f>IF(O4345="","",IF(OR(VALUE(LEFT(O4345,2))&gt;IF(RIGHT(J4345,1)="M",7,19),AND(OR(LEFT(O4345,2)={"07","19"}),VALUE(RIGHT(O4345,2))&gt;5)),TRUE,FALSE))</f>
        <v/>
      </c>
    </row>
    <row r="4346" spans="12:20" x14ac:dyDescent="0.25">
      <c r="L4346" s="75">
        <f>COUNTIF($B$2:B4346,B4346)</f>
        <v>0</v>
      </c>
      <c r="M4346" s="75">
        <f>COUNTIF($L$2:L4346,4)</f>
        <v>42</v>
      </c>
      <c r="N4346" s="76" t="str">
        <f t="shared" si="339"/>
        <v>0</v>
      </c>
      <c r="O4346" s="76" t="str">
        <f t="shared" si="335"/>
        <v/>
      </c>
      <c r="P4346" s="75" t="str">
        <f t="shared" si="336"/>
        <v/>
      </c>
      <c r="Q4346" s="77" t="str">
        <f t="shared" si="337"/>
        <v/>
      </c>
      <c r="R4346" s="77" t="str">
        <f t="shared" si="338"/>
        <v/>
      </c>
      <c r="S4346" s="77" t="str">
        <f>IF(O4346="","",IF(OR(VALUE(LEFT(O4346,2))&gt;IF(RIGHT(J4346,1)="M",7,19),AND(OR(LEFT(O4346,2)={"07","19"}),VALUE(RIGHT(O4346,2))&gt;15)),TRUE,FALSE))</f>
        <v/>
      </c>
      <c r="T4346" s="77" t="str">
        <f>IF(O4346="","",IF(OR(VALUE(LEFT(O4346,2))&gt;IF(RIGHT(J4346,1)="M",7,19),AND(OR(LEFT(O4346,2)={"07","19"}),VALUE(RIGHT(O4346,2))&gt;5)),TRUE,FALSE))</f>
        <v/>
      </c>
    </row>
    <row r="4347" spans="12:20" x14ac:dyDescent="0.25">
      <c r="L4347" s="75">
        <f>COUNTIF($B$2:B4347,B4347)</f>
        <v>0</v>
      </c>
      <c r="M4347" s="75">
        <f>COUNTIF($L$2:L4347,4)</f>
        <v>42</v>
      </c>
      <c r="N4347" s="76" t="str">
        <f t="shared" si="339"/>
        <v>0</v>
      </c>
      <c r="O4347" s="76" t="str">
        <f t="shared" si="335"/>
        <v/>
      </c>
      <c r="P4347" s="75" t="str">
        <f t="shared" si="336"/>
        <v/>
      </c>
      <c r="Q4347" s="77" t="str">
        <f t="shared" si="337"/>
        <v/>
      </c>
      <c r="R4347" s="77" t="str">
        <f t="shared" si="338"/>
        <v/>
      </c>
      <c r="S4347" s="77" t="str">
        <f>IF(O4347="","",IF(OR(VALUE(LEFT(O4347,2))&gt;IF(RIGHT(J4347,1)="M",7,19),AND(OR(LEFT(O4347,2)={"07","19"}),VALUE(RIGHT(O4347,2))&gt;15)),TRUE,FALSE))</f>
        <v/>
      </c>
      <c r="T4347" s="77" t="str">
        <f>IF(O4347="","",IF(OR(VALUE(LEFT(O4347,2))&gt;IF(RIGHT(J4347,1)="M",7,19),AND(OR(LEFT(O4347,2)={"07","19"}),VALUE(RIGHT(O4347,2))&gt;5)),TRUE,FALSE))</f>
        <v/>
      </c>
    </row>
    <row r="4348" spans="12:20" x14ac:dyDescent="0.25">
      <c r="L4348" s="75">
        <f>COUNTIF($B$2:B4348,B4348)</f>
        <v>0</v>
      </c>
      <c r="M4348" s="75">
        <f>COUNTIF($L$2:L4348,4)</f>
        <v>42</v>
      </c>
      <c r="N4348" s="76" t="str">
        <f t="shared" si="339"/>
        <v>0</v>
      </c>
      <c r="O4348" s="76" t="str">
        <f t="shared" si="335"/>
        <v/>
      </c>
      <c r="P4348" s="75" t="str">
        <f t="shared" si="336"/>
        <v/>
      </c>
      <c r="Q4348" s="77" t="str">
        <f t="shared" si="337"/>
        <v/>
      </c>
      <c r="R4348" s="77" t="str">
        <f t="shared" si="338"/>
        <v/>
      </c>
      <c r="S4348" s="77" t="str">
        <f>IF(O4348="","",IF(OR(VALUE(LEFT(O4348,2))&gt;IF(RIGHT(J4348,1)="M",7,19),AND(OR(LEFT(O4348,2)={"07","19"}),VALUE(RIGHT(O4348,2))&gt;15)),TRUE,FALSE))</f>
        <v/>
      </c>
      <c r="T4348" s="77" t="str">
        <f>IF(O4348="","",IF(OR(VALUE(LEFT(O4348,2))&gt;IF(RIGHT(J4348,1)="M",7,19),AND(OR(LEFT(O4348,2)={"07","19"}),VALUE(RIGHT(O4348,2))&gt;5)),TRUE,FALSE))</f>
        <v/>
      </c>
    </row>
    <row r="4349" spans="12:20" x14ac:dyDescent="0.25">
      <c r="L4349" s="75">
        <f>COUNTIF($B$2:B4349,B4349)</f>
        <v>0</v>
      </c>
      <c r="M4349" s="75">
        <f>COUNTIF($L$2:L4349,4)</f>
        <v>42</v>
      </c>
      <c r="N4349" s="76" t="str">
        <f t="shared" si="339"/>
        <v>0</v>
      </c>
      <c r="O4349" s="76" t="str">
        <f t="shared" si="335"/>
        <v/>
      </c>
      <c r="P4349" s="75" t="str">
        <f t="shared" si="336"/>
        <v/>
      </c>
      <c r="Q4349" s="77" t="str">
        <f t="shared" si="337"/>
        <v/>
      </c>
      <c r="R4349" s="77" t="str">
        <f t="shared" si="338"/>
        <v/>
      </c>
      <c r="S4349" s="77" t="str">
        <f>IF(O4349="","",IF(OR(VALUE(LEFT(O4349,2))&gt;IF(RIGHT(J4349,1)="M",7,19),AND(OR(LEFT(O4349,2)={"07","19"}),VALUE(RIGHT(O4349,2))&gt;15)),TRUE,FALSE))</f>
        <v/>
      </c>
      <c r="T4349" s="77" t="str">
        <f>IF(O4349="","",IF(OR(VALUE(LEFT(O4349,2))&gt;IF(RIGHT(J4349,1)="M",7,19),AND(OR(LEFT(O4349,2)={"07","19"}),VALUE(RIGHT(O4349,2))&gt;5)),TRUE,FALSE))</f>
        <v/>
      </c>
    </row>
    <row r="4350" spans="12:20" x14ac:dyDescent="0.25">
      <c r="L4350" s="75">
        <f>COUNTIF($B$2:B4350,B4350)</f>
        <v>0</v>
      </c>
      <c r="M4350" s="75">
        <f>COUNTIF($L$2:L4350,4)</f>
        <v>42</v>
      </c>
      <c r="N4350" s="76" t="str">
        <f t="shared" si="339"/>
        <v>0</v>
      </c>
      <c r="O4350" s="76" t="str">
        <f t="shared" si="335"/>
        <v/>
      </c>
      <c r="P4350" s="75" t="str">
        <f t="shared" si="336"/>
        <v/>
      </c>
      <c r="Q4350" s="77" t="str">
        <f t="shared" si="337"/>
        <v/>
      </c>
      <c r="R4350" s="77" t="str">
        <f t="shared" si="338"/>
        <v/>
      </c>
      <c r="S4350" s="77" t="str">
        <f>IF(O4350="","",IF(OR(VALUE(LEFT(O4350,2))&gt;IF(RIGHT(J4350,1)="M",7,19),AND(OR(LEFT(O4350,2)={"07","19"}),VALUE(RIGHT(O4350,2))&gt;15)),TRUE,FALSE))</f>
        <v/>
      </c>
      <c r="T4350" s="77" t="str">
        <f>IF(O4350="","",IF(OR(VALUE(LEFT(O4350,2))&gt;IF(RIGHT(J4350,1)="M",7,19),AND(OR(LEFT(O4350,2)={"07","19"}),VALUE(RIGHT(O4350,2))&gt;5)),TRUE,FALSE))</f>
        <v/>
      </c>
    </row>
    <row r="4351" spans="12:20" x14ac:dyDescent="0.25">
      <c r="L4351" s="75">
        <f>COUNTIF($B$2:B4351,B4351)</f>
        <v>0</v>
      </c>
      <c r="M4351" s="75">
        <f>COUNTIF($L$2:L4351,4)</f>
        <v>42</v>
      </c>
      <c r="N4351" s="76" t="str">
        <f t="shared" si="339"/>
        <v>0</v>
      </c>
      <c r="O4351" s="76" t="str">
        <f t="shared" si="335"/>
        <v/>
      </c>
      <c r="P4351" s="75" t="str">
        <f t="shared" si="336"/>
        <v/>
      </c>
      <c r="Q4351" s="77" t="str">
        <f t="shared" si="337"/>
        <v/>
      </c>
      <c r="R4351" s="77" t="str">
        <f t="shared" si="338"/>
        <v/>
      </c>
      <c r="S4351" s="77" t="str">
        <f>IF(O4351="","",IF(OR(VALUE(LEFT(O4351,2))&gt;IF(RIGHT(J4351,1)="M",7,19),AND(OR(LEFT(O4351,2)={"07","19"}),VALUE(RIGHT(O4351,2))&gt;15)),TRUE,FALSE))</f>
        <v/>
      </c>
      <c r="T4351" s="77" t="str">
        <f>IF(O4351="","",IF(OR(VALUE(LEFT(O4351,2))&gt;IF(RIGHT(J4351,1)="M",7,19),AND(OR(LEFT(O4351,2)={"07","19"}),VALUE(RIGHT(O4351,2))&gt;5)),TRUE,FALSE))</f>
        <v/>
      </c>
    </row>
    <row r="4352" spans="12:20" x14ac:dyDescent="0.25">
      <c r="L4352" s="75">
        <f>COUNTIF($B$2:B4352,B4352)</f>
        <v>0</v>
      </c>
      <c r="M4352" s="75">
        <f>COUNTIF($L$2:L4352,4)</f>
        <v>42</v>
      </c>
      <c r="N4352" s="76" t="str">
        <f t="shared" si="339"/>
        <v>0</v>
      </c>
      <c r="O4352" s="76" t="str">
        <f t="shared" si="335"/>
        <v/>
      </c>
      <c r="P4352" s="75" t="str">
        <f t="shared" si="336"/>
        <v/>
      </c>
      <c r="Q4352" s="77" t="str">
        <f t="shared" si="337"/>
        <v/>
      </c>
      <c r="R4352" s="77" t="str">
        <f t="shared" si="338"/>
        <v/>
      </c>
      <c r="S4352" s="77" t="str">
        <f>IF(O4352="","",IF(OR(VALUE(LEFT(O4352,2))&gt;IF(RIGHT(J4352,1)="M",7,19),AND(OR(LEFT(O4352,2)={"07","19"}),VALUE(RIGHT(O4352,2))&gt;15)),TRUE,FALSE))</f>
        <v/>
      </c>
      <c r="T4352" s="77" t="str">
        <f>IF(O4352="","",IF(OR(VALUE(LEFT(O4352,2))&gt;IF(RIGHT(J4352,1)="M",7,19),AND(OR(LEFT(O4352,2)={"07","19"}),VALUE(RIGHT(O4352,2))&gt;5)),TRUE,FALSE))</f>
        <v/>
      </c>
    </row>
    <row r="4353" spans="12:20" x14ac:dyDescent="0.25">
      <c r="L4353" s="75">
        <f>COUNTIF($B$2:B4353,B4353)</f>
        <v>0</v>
      </c>
      <c r="M4353" s="75">
        <f>COUNTIF($L$2:L4353,4)</f>
        <v>42</v>
      </c>
      <c r="N4353" s="76" t="str">
        <f t="shared" si="339"/>
        <v>0</v>
      </c>
      <c r="O4353" s="76" t="str">
        <f t="shared" si="335"/>
        <v/>
      </c>
      <c r="P4353" s="75" t="str">
        <f t="shared" si="336"/>
        <v/>
      </c>
      <c r="Q4353" s="77" t="str">
        <f t="shared" si="337"/>
        <v/>
      </c>
      <c r="R4353" s="77" t="str">
        <f t="shared" si="338"/>
        <v/>
      </c>
      <c r="S4353" s="77" t="str">
        <f>IF(O4353="","",IF(OR(VALUE(LEFT(O4353,2))&gt;IF(RIGHT(J4353,1)="M",7,19),AND(OR(LEFT(O4353,2)={"07","19"}),VALUE(RIGHT(O4353,2))&gt;15)),TRUE,FALSE))</f>
        <v/>
      </c>
      <c r="T4353" s="77" t="str">
        <f>IF(O4353="","",IF(OR(VALUE(LEFT(O4353,2))&gt;IF(RIGHT(J4353,1)="M",7,19),AND(OR(LEFT(O4353,2)={"07","19"}),VALUE(RIGHT(O4353,2))&gt;5)),TRUE,FALSE))</f>
        <v/>
      </c>
    </row>
    <row r="4354" spans="12:20" x14ac:dyDescent="0.25">
      <c r="L4354" s="75">
        <f>COUNTIF($B$2:B4354,B4354)</f>
        <v>0</v>
      </c>
      <c r="M4354" s="75">
        <f>COUNTIF($L$2:L4354,4)</f>
        <v>42</v>
      </c>
      <c r="N4354" s="76" t="str">
        <f t="shared" si="339"/>
        <v>0</v>
      </c>
      <c r="O4354" s="76" t="str">
        <f t="shared" ref="O4354:O4417" si="340">TRIM(SUBSTITUTE(SUBSTITUTE(D4354,"+",""),"_",""))</f>
        <v/>
      </c>
      <c r="P4354" s="75" t="str">
        <f t="shared" ref="P4354:P4417" si="341">TRIM(SUBSTITUTE(SUBSTITUTE(E4354,"+",""),"_",""))</f>
        <v/>
      </c>
      <c r="Q4354" s="77" t="str">
        <f t="shared" ref="Q4354:Q4417" si="342">IFERROR(IF(RIGHT(P4354,2)&lt;RIGHT(O4354,2),IF(P4354&lt;O4354,P4354+2360-O4354,P4354-40-O4354),IF(P4354&lt;O4354,P4354+2400-O4354,P4354-O4354)),"")</f>
        <v/>
      </c>
      <c r="R4354" s="77" t="str">
        <f t="shared" ref="R4354:R4417" si="343">IFERROR(ROUNDDOWN(Q4354/100,0),"")</f>
        <v/>
      </c>
      <c r="S4354" s="77" t="str">
        <f>IF(O4354="","",IF(OR(VALUE(LEFT(O4354,2))&gt;IF(RIGHT(J4354,1)="M",7,19),AND(OR(LEFT(O4354,2)={"07","19"}),VALUE(RIGHT(O4354,2))&gt;15)),TRUE,FALSE))</f>
        <v/>
      </c>
      <c r="T4354" s="77" t="str">
        <f>IF(O4354="","",IF(OR(VALUE(LEFT(O4354,2))&gt;IF(RIGHT(J4354,1)="M",7,19),AND(OR(LEFT(O4354,2)={"07","19"}),VALUE(RIGHT(O4354,2))&gt;5)),TRUE,FALSE))</f>
        <v/>
      </c>
    </row>
    <row r="4355" spans="12:20" x14ac:dyDescent="0.25">
      <c r="L4355" s="75">
        <f>COUNTIF($B$2:B4355,B4355)</f>
        <v>0</v>
      </c>
      <c r="M4355" s="75">
        <f>COUNTIF($L$2:L4355,4)</f>
        <v>42</v>
      </c>
      <c r="N4355" s="76" t="str">
        <f t="shared" ref="N4355:N4418" si="344">A4355&amp;DAY(C4355)</f>
        <v>0</v>
      </c>
      <c r="O4355" s="76" t="str">
        <f t="shared" si="340"/>
        <v/>
      </c>
      <c r="P4355" s="75" t="str">
        <f t="shared" si="341"/>
        <v/>
      </c>
      <c r="Q4355" s="77" t="str">
        <f t="shared" si="342"/>
        <v/>
      </c>
      <c r="R4355" s="77" t="str">
        <f t="shared" si="343"/>
        <v/>
      </c>
      <c r="S4355" s="77" t="str">
        <f>IF(O4355="","",IF(OR(VALUE(LEFT(O4355,2))&gt;IF(RIGHT(J4355,1)="M",7,19),AND(OR(LEFT(O4355,2)={"07","19"}),VALUE(RIGHT(O4355,2))&gt;15)),TRUE,FALSE))</f>
        <v/>
      </c>
      <c r="T4355" s="77" t="str">
        <f>IF(O4355="","",IF(OR(VALUE(LEFT(O4355,2))&gt;IF(RIGHT(J4355,1)="M",7,19),AND(OR(LEFT(O4355,2)={"07","19"}),VALUE(RIGHT(O4355,2))&gt;5)),TRUE,FALSE))</f>
        <v/>
      </c>
    </row>
    <row r="4356" spans="12:20" x14ac:dyDescent="0.25">
      <c r="L4356" s="75">
        <f>COUNTIF($B$2:B4356,B4356)</f>
        <v>0</v>
      </c>
      <c r="M4356" s="75">
        <f>COUNTIF($L$2:L4356,4)</f>
        <v>42</v>
      </c>
      <c r="N4356" s="76" t="str">
        <f t="shared" si="344"/>
        <v>0</v>
      </c>
      <c r="O4356" s="76" t="str">
        <f t="shared" si="340"/>
        <v/>
      </c>
      <c r="P4356" s="75" t="str">
        <f t="shared" si="341"/>
        <v/>
      </c>
      <c r="Q4356" s="77" t="str">
        <f t="shared" si="342"/>
        <v/>
      </c>
      <c r="R4356" s="77" t="str">
        <f t="shared" si="343"/>
        <v/>
      </c>
      <c r="S4356" s="77" t="str">
        <f>IF(O4356="","",IF(OR(VALUE(LEFT(O4356,2))&gt;IF(RIGHT(J4356,1)="M",7,19),AND(OR(LEFT(O4356,2)={"07","19"}),VALUE(RIGHT(O4356,2))&gt;15)),TRUE,FALSE))</f>
        <v/>
      </c>
      <c r="T4356" s="77" t="str">
        <f>IF(O4356="","",IF(OR(VALUE(LEFT(O4356,2))&gt;IF(RIGHT(J4356,1)="M",7,19),AND(OR(LEFT(O4356,2)={"07","19"}),VALUE(RIGHT(O4356,2))&gt;5)),TRUE,FALSE))</f>
        <v/>
      </c>
    </row>
    <row r="4357" spans="12:20" x14ac:dyDescent="0.25">
      <c r="L4357" s="75">
        <f>COUNTIF($B$2:B4357,B4357)</f>
        <v>0</v>
      </c>
      <c r="M4357" s="75">
        <f>COUNTIF($L$2:L4357,4)</f>
        <v>42</v>
      </c>
      <c r="N4357" s="76" t="str">
        <f t="shared" si="344"/>
        <v>0</v>
      </c>
      <c r="O4357" s="76" t="str">
        <f t="shared" si="340"/>
        <v/>
      </c>
      <c r="P4357" s="75" t="str">
        <f t="shared" si="341"/>
        <v/>
      </c>
      <c r="Q4357" s="77" t="str">
        <f t="shared" si="342"/>
        <v/>
      </c>
      <c r="R4357" s="77" t="str">
        <f t="shared" si="343"/>
        <v/>
      </c>
      <c r="S4357" s="77" t="str">
        <f>IF(O4357="","",IF(OR(VALUE(LEFT(O4357,2))&gt;IF(RIGHT(J4357,1)="M",7,19),AND(OR(LEFT(O4357,2)={"07","19"}),VALUE(RIGHT(O4357,2))&gt;15)),TRUE,FALSE))</f>
        <v/>
      </c>
      <c r="T4357" s="77" t="str">
        <f>IF(O4357="","",IF(OR(VALUE(LEFT(O4357,2))&gt;IF(RIGHT(J4357,1)="M",7,19),AND(OR(LEFT(O4357,2)={"07","19"}),VALUE(RIGHT(O4357,2))&gt;5)),TRUE,FALSE))</f>
        <v/>
      </c>
    </row>
    <row r="4358" spans="12:20" x14ac:dyDescent="0.25">
      <c r="L4358" s="75">
        <f>COUNTIF($B$2:B4358,B4358)</f>
        <v>0</v>
      </c>
      <c r="M4358" s="75">
        <f>COUNTIF($L$2:L4358,4)</f>
        <v>42</v>
      </c>
      <c r="N4358" s="76" t="str">
        <f t="shared" si="344"/>
        <v>0</v>
      </c>
      <c r="O4358" s="76" t="str">
        <f t="shared" si="340"/>
        <v/>
      </c>
      <c r="P4358" s="75" t="str">
        <f t="shared" si="341"/>
        <v/>
      </c>
      <c r="Q4358" s="77" t="str">
        <f t="shared" si="342"/>
        <v/>
      </c>
      <c r="R4358" s="77" t="str">
        <f t="shared" si="343"/>
        <v/>
      </c>
      <c r="S4358" s="77" t="str">
        <f>IF(O4358="","",IF(OR(VALUE(LEFT(O4358,2))&gt;IF(RIGHT(J4358,1)="M",7,19),AND(OR(LEFT(O4358,2)={"07","19"}),VALUE(RIGHT(O4358,2))&gt;15)),TRUE,FALSE))</f>
        <v/>
      </c>
      <c r="T4358" s="77" t="str">
        <f>IF(O4358="","",IF(OR(VALUE(LEFT(O4358,2))&gt;IF(RIGHT(J4358,1)="M",7,19),AND(OR(LEFT(O4358,2)={"07","19"}),VALUE(RIGHT(O4358,2))&gt;5)),TRUE,FALSE))</f>
        <v/>
      </c>
    </row>
    <row r="4359" spans="12:20" x14ac:dyDescent="0.25">
      <c r="L4359" s="75">
        <f>COUNTIF($B$2:B4359,B4359)</f>
        <v>0</v>
      </c>
      <c r="M4359" s="75">
        <f>COUNTIF($L$2:L4359,4)</f>
        <v>42</v>
      </c>
      <c r="N4359" s="76" t="str">
        <f t="shared" si="344"/>
        <v>0</v>
      </c>
      <c r="O4359" s="76" t="str">
        <f t="shared" si="340"/>
        <v/>
      </c>
      <c r="P4359" s="75" t="str">
        <f t="shared" si="341"/>
        <v/>
      </c>
      <c r="Q4359" s="77" t="str">
        <f t="shared" si="342"/>
        <v/>
      </c>
      <c r="R4359" s="77" t="str">
        <f t="shared" si="343"/>
        <v/>
      </c>
      <c r="S4359" s="77" t="str">
        <f>IF(O4359="","",IF(OR(VALUE(LEFT(O4359,2))&gt;IF(RIGHT(J4359,1)="M",7,19),AND(OR(LEFT(O4359,2)={"07","19"}),VALUE(RIGHT(O4359,2))&gt;15)),TRUE,FALSE))</f>
        <v/>
      </c>
      <c r="T4359" s="77" t="str">
        <f>IF(O4359="","",IF(OR(VALUE(LEFT(O4359,2))&gt;IF(RIGHT(J4359,1)="M",7,19),AND(OR(LEFT(O4359,2)={"07","19"}),VALUE(RIGHT(O4359,2))&gt;5)),TRUE,FALSE))</f>
        <v/>
      </c>
    </row>
    <row r="4360" spans="12:20" x14ac:dyDescent="0.25">
      <c r="L4360" s="75">
        <f>COUNTIF($B$2:B4360,B4360)</f>
        <v>0</v>
      </c>
      <c r="M4360" s="75">
        <f>COUNTIF($L$2:L4360,4)</f>
        <v>42</v>
      </c>
      <c r="N4360" s="76" t="str">
        <f t="shared" si="344"/>
        <v>0</v>
      </c>
      <c r="O4360" s="76" t="str">
        <f t="shared" si="340"/>
        <v/>
      </c>
      <c r="P4360" s="75" t="str">
        <f t="shared" si="341"/>
        <v/>
      </c>
      <c r="Q4360" s="77" t="str">
        <f t="shared" si="342"/>
        <v/>
      </c>
      <c r="R4360" s="77" t="str">
        <f t="shared" si="343"/>
        <v/>
      </c>
      <c r="S4360" s="77" t="str">
        <f>IF(O4360="","",IF(OR(VALUE(LEFT(O4360,2))&gt;IF(RIGHT(J4360,1)="M",7,19),AND(OR(LEFT(O4360,2)={"07","19"}),VALUE(RIGHT(O4360,2))&gt;15)),TRUE,FALSE))</f>
        <v/>
      </c>
      <c r="T4360" s="77" t="str">
        <f>IF(O4360="","",IF(OR(VALUE(LEFT(O4360,2))&gt;IF(RIGHT(J4360,1)="M",7,19),AND(OR(LEFT(O4360,2)={"07","19"}),VALUE(RIGHT(O4360,2))&gt;5)),TRUE,FALSE))</f>
        <v/>
      </c>
    </row>
    <row r="4361" spans="12:20" x14ac:dyDescent="0.25">
      <c r="L4361" s="75">
        <f>COUNTIF($B$2:B4361,B4361)</f>
        <v>0</v>
      </c>
      <c r="M4361" s="75">
        <f>COUNTIF($L$2:L4361,4)</f>
        <v>42</v>
      </c>
      <c r="N4361" s="76" t="str">
        <f t="shared" si="344"/>
        <v>0</v>
      </c>
      <c r="O4361" s="76" t="str">
        <f t="shared" si="340"/>
        <v/>
      </c>
      <c r="P4361" s="75" t="str">
        <f t="shared" si="341"/>
        <v/>
      </c>
      <c r="Q4361" s="77" t="str">
        <f t="shared" si="342"/>
        <v/>
      </c>
      <c r="R4361" s="77" t="str">
        <f t="shared" si="343"/>
        <v/>
      </c>
      <c r="S4361" s="77" t="str">
        <f>IF(O4361="","",IF(OR(VALUE(LEFT(O4361,2))&gt;IF(RIGHT(J4361,1)="M",7,19),AND(OR(LEFT(O4361,2)={"07","19"}),VALUE(RIGHT(O4361,2))&gt;15)),TRUE,FALSE))</f>
        <v/>
      </c>
      <c r="T4361" s="77" t="str">
        <f>IF(O4361="","",IF(OR(VALUE(LEFT(O4361,2))&gt;IF(RIGHT(J4361,1)="M",7,19),AND(OR(LEFT(O4361,2)={"07","19"}),VALUE(RIGHT(O4361,2))&gt;5)),TRUE,FALSE))</f>
        <v/>
      </c>
    </row>
    <row r="4362" spans="12:20" x14ac:dyDescent="0.25">
      <c r="L4362" s="75">
        <f>COUNTIF($B$2:B4362,B4362)</f>
        <v>0</v>
      </c>
      <c r="M4362" s="75">
        <f>COUNTIF($L$2:L4362,4)</f>
        <v>42</v>
      </c>
      <c r="N4362" s="76" t="str">
        <f t="shared" si="344"/>
        <v>0</v>
      </c>
      <c r="O4362" s="76" t="str">
        <f t="shared" si="340"/>
        <v/>
      </c>
      <c r="P4362" s="75" t="str">
        <f t="shared" si="341"/>
        <v/>
      </c>
      <c r="Q4362" s="77" t="str">
        <f t="shared" si="342"/>
        <v/>
      </c>
      <c r="R4362" s="77" t="str">
        <f t="shared" si="343"/>
        <v/>
      </c>
      <c r="S4362" s="77" t="str">
        <f>IF(O4362="","",IF(OR(VALUE(LEFT(O4362,2))&gt;IF(RIGHT(J4362,1)="M",7,19),AND(OR(LEFT(O4362,2)={"07","19"}),VALUE(RIGHT(O4362,2))&gt;15)),TRUE,FALSE))</f>
        <v/>
      </c>
      <c r="T4362" s="77" t="str">
        <f>IF(O4362="","",IF(OR(VALUE(LEFT(O4362,2))&gt;IF(RIGHT(J4362,1)="M",7,19),AND(OR(LEFT(O4362,2)={"07","19"}),VALUE(RIGHT(O4362,2))&gt;5)),TRUE,FALSE))</f>
        <v/>
      </c>
    </row>
    <row r="4363" spans="12:20" x14ac:dyDescent="0.25">
      <c r="L4363" s="75">
        <f>COUNTIF($B$2:B4363,B4363)</f>
        <v>0</v>
      </c>
      <c r="M4363" s="75">
        <f>COUNTIF($L$2:L4363,4)</f>
        <v>42</v>
      </c>
      <c r="N4363" s="76" t="str">
        <f t="shared" si="344"/>
        <v>0</v>
      </c>
      <c r="O4363" s="76" t="str">
        <f t="shared" si="340"/>
        <v/>
      </c>
      <c r="P4363" s="75" t="str">
        <f t="shared" si="341"/>
        <v/>
      </c>
      <c r="Q4363" s="77" t="str">
        <f t="shared" si="342"/>
        <v/>
      </c>
      <c r="R4363" s="77" t="str">
        <f t="shared" si="343"/>
        <v/>
      </c>
      <c r="S4363" s="77" t="str">
        <f>IF(O4363="","",IF(OR(VALUE(LEFT(O4363,2))&gt;IF(RIGHT(J4363,1)="M",7,19),AND(OR(LEFT(O4363,2)={"07","19"}),VALUE(RIGHT(O4363,2))&gt;15)),TRUE,FALSE))</f>
        <v/>
      </c>
      <c r="T4363" s="77" t="str">
        <f>IF(O4363="","",IF(OR(VALUE(LEFT(O4363,2))&gt;IF(RIGHT(J4363,1)="M",7,19),AND(OR(LEFT(O4363,2)={"07","19"}),VALUE(RIGHT(O4363,2))&gt;5)),TRUE,FALSE))</f>
        <v/>
      </c>
    </row>
    <row r="4364" spans="12:20" x14ac:dyDescent="0.25">
      <c r="L4364" s="75">
        <f>COUNTIF($B$2:B4364,B4364)</f>
        <v>0</v>
      </c>
      <c r="M4364" s="75">
        <f>COUNTIF($L$2:L4364,4)</f>
        <v>42</v>
      </c>
      <c r="N4364" s="76" t="str">
        <f t="shared" si="344"/>
        <v>0</v>
      </c>
      <c r="O4364" s="76" t="str">
        <f t="shared" si="340"/>
        <v/>
      </c>
      <c r="P4364" s="75" t="str">
        <f t="shared" si="341"/>
        <v/>
      </c>
      <c r="Q4364" s="77" t="str">
        <f t="shared" si="342"/>
        <v/>
      </c>
      <c r="R4364" s="77" t="str">
        <f t="shared" si="343"/>
        <v/>
      </c>
      <c r="S4364" s="77" t="str">
        <f>IF(O4364="","",IF(OR(VALUE(LEFT(O4364,2))&gt;IF(RIGHT(J4364,1)="M",7,19),AND(OR(LEFT(O4364,2)={"07","19"}),VALUE(RIGHT(O4364,2))&gt;15)),TRUE,FALSE))</f>
        <v/>
      </c>
      <c r="T4364" s="77" t="str">
        <f>IF(O4364="","",IF(OR(VALUE(LEFT(O4364,2))&gt;IF(RIGHT(J4364,1)="M",7,19),AND(OR(LEFT(O4364,2)={"07","19"}),VALUE(RIGHT(O4364,2))&gt;5)),TRUE,FALSE))</f>
        <v/>
      </c>
    </row>
    <row r="4365" spans="12:20" x14ac:dyDescent="0.25">
      <c r="L4365" s="75">
        <f>COUNTIF($B$2:B4365,B4365)</f>
        <v>0</v>
      </c>
      <c r="M4365" s="75">
        <f>COUNTIF($L$2:L4365,4)</f>
        <v>42</v>
      </c>
      <c r="N4365" s="76" t="str">
        <f t="shared" si="344"/>
        <v>0</v>
      </c>
      <c r="O4365" s="76" t="str">
        <f t="shared" si="340"/>
        <v/>
      </c>
      <c r="P4365" s="75" t="str">
        <f t="shared" si="341"/>
        <v/>
      </c>
      <c r="Q4365" s="77" t="str">
        <f t="shared" si="342"/>
        <v/>
      </c>
      <c r="R4365" s="77" t="str">
        <f t="shared" si="343"/>
        <v/>
      </c>
      <c r="S4365" s="77" t="str">
        <f>IF(O4365="","",IF(OR(VALUE(LEFT(O4365,2))&gt;IF(RIGHT(J4365,1)="M",7,19),AND(OR(LEFT(O4365,2)={"07","19"}),VALUE(RIGHT(O4365,2))&gt;15)),TRUE,FALSE))</f>
        <v/>
      </c>
      <c r="T4365" s="77" t="str">
        <f>IF(O4365="","",IF(OR(VALUE(LEFT(O4365,2))&gt;IF(RIGHT(J4365,1)="M",7,19),AND(OR(LEFT(O4365,2)={"07","19"}),VALUE(RIGHT(O4365,2))&gt;5)),TRUE,FALSE))</f>
        <v/>
      </c>
    </row>
    <row r="4366" spans="12:20" x14ac:dyDescent="0.25">
      <c r="L4366" s="75">
        <f>COUNTIF($B$2:B4366,B4366)</f>
        <v>0</v>
      </c>
      <c r="M4366" s="75">
        <f>COUNTIF($L$2:L4366,4)</f>
        <v>42</v>
      </c>
      <c r="N4366" s="76" t="str">
        <f t="shared" si="344"/>
        <v>0</v>
      </c>
      <c r="O4366" s="76" t="str">
        <f t="shared" si="340"/>
        <v/>
      </c>
      <c r="P4366" s="75" t="str">
        <f t="shared" si="341"/>
        <v/>
      </c>
      <c r="Q4366" s="77" t="str">
        <f t="shared" si="342"/>
        <v/>
      </c>
      <c r="R4366" s="77" t="str">
        <f t="shared" si="343"/>
        <v/>
      </c>
      <c r="S4366" s="77" t="str">
        <f>IF(O4366="","",IF(OR(VALUE(LEFT(O4366,2))&gt;IF(RIGHT(J4366,1)="M",7,19),AND(OR(LEFT(O4366,2)={"07","19"}),VALUE(RIGHT(O4366,2))&gt;15)),TRUE,FALSE))</f>
        <v/>
      </c>
      <c r="T4366" s="77" t="str">
        <f>IF(O4366="","",IF(OR(VALUE(LEFT(O4366,2))&gt;IF(RIGHT(J4366,1)="M",7,19),AND(OR(LEFT(O4366,2)={"07","19"}),VALUE(RIGHT(O4366,2))&gt;5)),TRUE,FALSE))</f>
        <v/>
      </c>
    </row>
    <row r="4367" spans="12:20" x14ac:dyDescent="0.25">
      <c r="L4367" s="75">
        <f>COUNTIF($B$2:B4367,B4367)</f>
        <v>0</v>
      </c>
      <c r="M4367" s="75">
        <f>COUNTIF($L$2:L4367,4)</f>
        <v>42</v>
      </c>
      <c r="N4367" s="76" t="str">
        <f t="shared" si="344"/>
        <v>0</v>
      </c>
      <c r="O4367" s="76" t="str">
        <f t="shared" si="340"/>
        <v/>
      </c>
      <c r="P4367" s="75" t="str">
        <f t="shared" si="341"/>
        <v/>
      </c>
      <c r="Q4367" s="77" t="str">
        <f t="shared" si="342"/>
        <v/>
      </c>
      <c r="R4367" s="77" t="str">
        <f t="shared" si="343"/>
        <v/>
      </c>
      <c r="S4367" s="77" t="str">
        <f>IF(O4367="","",IF(OR(VALUE(LEFT(O4367,2))&gt;IF(RIGHT(J4367,1)="M",7,19),AND(OR(LEFT(O4367,2)={"07","19"}),VALUE(RIGHT(O4367,2))&gt;15)),TRUE,FALSE))</f>
        <v/>
      </c>
      <c r="T4367" s="77" t="str">
        <f>IF(O4367="","",IF(OR(VALUE(LEFT(O4367,2))&gt;IF(RIGHT(J4367,1)="M",7,19),AND(OR(LEFT(O4367,2)={"07","19"}),VALUE(RIGHT(O4367,2))&gt;5)),TRUE,FALSE))</f>
        <v/>
      </c>
    </row>
    <row r="4368" spans="12:20" x14ac:dyDescent="0.25">
      <c r="L4368" s="75">
        <f>COUNTIF($B$2:B4368,B4368)</f>
        <v>0</v>
      </c>
      <c r="M4368" s="75">
        <f>COUNTIF($L$2:L4368,4)</f>
        <v>42</v>
      </c>
      <c r="N4368" s="76" t="str">
        <f t="shared" si="344"/>
        <v>0</v>
      </c>
      <c r="O4368" s="76" t="str">
        <f t="shared" si="340"/>
        <v/>
      </c>
      <c r="P4368" s="75" t="str">
        <f t="shared" si="341"/>
        <v/>
      </c>
      <c r="Q4368" s="77" t="str">
        <f t="shared" si="342"/>
        <v/>
      </c>
      <c r="R4368" s="77" t="str">
        <f t="shared" si="343"/>
        <v/>
      </c>
      <c r="S4368" s="77" t="str">
        <f>IF(O4368="","",IF(OR(VALUE(LEFT(O4368,2))&gt;IF(RIGHT(J4368,1)="M",7,19),AND(OR(LEFT(O4368,2)={"07","19"}),VALUE(RIGHT(O4368,2))&gt;15)),TRUE,FALSE))</f>
        <v/>
      </c>
      <c r="T4368" s="77" t="str">
        <f>IF(O4368="","",IF(OR(VALUE(LEFT(O4368,2))&gt;IF(RIGHT(J4368,1)="M",7,19),AND(OR(LEFT(O4368,2)={"07","19"}),VALUE(RIGHT(O4368,2))&gt;5)),TRUE,FALSE))</f>
        <v/>
      </c>
    </row>
    <row r="4369" spans="12:20" x14ac:dyDescent="0.25">
      <c r="L4369" s="75">
        <f>COUNTIF($B$2:B4369,B4369)</f>
        <v>0</v>
      </c>
      <c r="M4369" s="75">
        <f>COUNTIF($L$2:L4369,4)</f>
        <v>42</v>
      </c>
      <c r="N4369" s="76" t="str">
        <f t="shared" si="344"/>
        <v>0</v>
      </c>
      <c r="O4369" s="76" t="str">
        <f t="shared" si="340"/>
        <v/>
      </c>
      <c r="P4369" s="75" t="str">
        <f t="shared" si="341"/>
        <v/>
      </c>
      <c r="Q4369" s="77" t="str">
        <f t="shared" si="342"/>
        <v/>
      </c>
      <c r="R4369" s="77" t="str">
        <f t="shared" si="343"/>
        <v/>
      </c>
      <c r="S4369" s="77" t="str">
        <f>IF(O4369="","",IF(OR(VALUE(LEFT(O4369,2))&gt;IF(RIGHT(J4369,1)="M",7,19),AND(OR(LEFT(O4369,2)={"07","19"}),VALUE(RIGHT(O4369,2))&gt;15)),TRUE,FALSE))</f>
        <v/>
      </c>
      <c r="T4369" s="77" t="str">
        <f>IF(O4369="","",IF(OR(VALUE(LEFT(O4369,2))&gt;IF(RIGHT(J4369,1)="M",7,19),AND(OR(LEFT(O4369,2)={"07","19"}),VALUE(RIGHT(O4369,2))&gt;5)),TRUE,FALSE))</f>
        <v/>
      </c>
    </row>
    <row r="4370" spans="12:20" x14ac:dyDescent="0.25">
      <c r="L4370" s="75">
        <f>COUNTIF($B$2:B4370,B4370)</f>
        <v>0</v>
      </c>
      <c r="M4370" s="75">
        <f>COUNTIF($L$2:L4370,4)</f>
        <v>42</v>
      </c>
      <c r="N4370" s="76" t="str">
        <f t="shared" si="344"/>
        <v>0</v>
      </c>
      <c r="O4370" s="76" t="str">
        <f t="shared" si="340"/>
        <v/>
      </c>
      <c r="P4370" s="75" t="str">
        <f t="shared" si="341"/>
        <v/>
      </c>
      <c r="Q4370" s="77" t="str">
        <f t="shared" si="342"/>
        <v/>
      </c>
      <c r="R4370" s="77" t="str">
        <f t="shared" si="343"/>
        <v/>
      </c>
      <c r="S4370" s="77" t="str">
        <f>IF(O4370="","",IF(OR(VALUE(LEFT(O4370,2))&gt;IF(RIGHT(J4370,1)="M",7,19),AND(OR(LEFT(O4370,2)={"07","19"}),VALUE(RIGHT(O4370,2))&gt;15)),TRUE,FALSE))</f>
        <v/>
      </c>
      <c r="T4370" s="77" t="str">
        <f>IF(O4370="","",IF(OR(VALUE(LEFT(O4370,2))&gt;IF(RIGHT(J4370,1)="M",7,19),AND(OR(LEFT(O4370,2)={"07","19"}),VALUE(RIGHT(O4370,2))&gt;5)),TRUE,FALSE))</f>
        <v/>
      </c>
    </row>
    <row r="4371" spans="12:20" x14ac:dyDescent="0.25">
      <c r="L4371" s="75">
        <f>COUNTIF($B$2:B4371,B4371)</f>
        <v>0</v>
      </c>
      <c r="M4371" s="75">
        <f>COUNTIF($L$2:L4371,4)</f>
        <v>42</v>
      </c>
      <c r="N4371" s="76" t="str">
        <f t="shared" si="344"/>
        <v>0</v>
      </c>
      <c r="O4371" s="76" t="str">
        <f t="shared" si="340"/>
        <v/>
      </c>
      <c r="P4371" s="75" t="str">
        <f t="shared" si="341"/>
        <v/>
      </c>
      <c r="Q4371" s="77" t="str">
        <f t="shared" si="342"/>
        <v/>
      </c>
      <c r="R4371" s="77" t="str">
        <f t="shared" si="343"/>
        <v/>
      </c>
      <c r="S4371" s="77" t="str">
        <f>IF(O4371="","",IF(OR(VALUE(LEFT(O4371,2))&gt;IF(RIGHT(J4371,1)="M",7,19),AND(OR(LEFT(O4371,2)={"07","19"}),VALUE(RIGHT(O4371,2))&gt;15)),TRUE,FALSE))</f>
        <v/>
      </c>
      <c r="T4371" s="77" t="str">
        <f>IF(O4371="","",IF(OR(VALUE(LEFT(O4371,2))&gt;IF(RIGHT(J4371,1)="M",7,19),AND(OR(LEFT(O4371,2)={"07","19"}),VALUE(RIGHT(O4371,2))&gt;5)),TRUE,FALSE))</f>
        <v/>
      </c>
    </row>
    <row r="4372" spans="12:20" x14ac:dyDescent="0.25">
      <c r="L4372" s="75">
        <f>COUNTIF($B$2:B4372,B4372)</f>
        <v>0</v>
      </c>
      <c r="M4372" s="75">
        <f>COUNTIF($L$2:L4372,4)</f>
        <v>42</v>
      </c>
      <c r="N4372" s="76" t="str">
        <f t="shared" si="344"/>
        <v>0</v>
      </c>
      <c r="O4372" s="76" t="str">
        <f t="shared" si="340"/>
        <v/>
      </c>
      <c r="P4372" s="75" t="str">
        <f t="shared" si="341"/>
        <v/>
      </c>
      <c r="Q4372" s="77" t="str">
        <f t="shared" si="342"/>
        <v/>
      </c>
      <c r="R4372" s="77" t="str">
        <f t="shared" si="343"/>
        <v/>
      </c>
      <c r="S4372" s="77" t="str">
        <f>IF(O4372="","",IF(OR(VALUE(LEFT(O4372,2))&gt;IF(RIGHT(J4372,1)="M",7,19),AND(OR(LEFT(O4372,2)={"07","19"}),VALUE(RIGHT(O4372,2))&gt;15)),TRUE,FALSE))</f>
        <v/>
      </c>
      <c r="T4372" s="77" t="str">
        <f>IF(O4372="","",IF(OR(VALUE(LEFT(O4372,2))&gt;IF(RIGHT(J4372,1)="M",7,19),AND(OR(LEFT(O4372,2)={"07","19"}),VALUE(RIGHT(O4372,2))&gt;5)),TRUE,FALSE))</f>
        <v/>
      </c>
    </row>
    <row r="4373" spans="12:20" x14ac:dyDescent="0.25">
      <c r="L4373" s="75">
        <f>COUNTIF($B$2:B4373,B4373)</f>
        <v>0</v>
      </c>
      <c r="M4373" s="75">
        <f>COUNTIF($L$2:L4373,4)</f>
        <v>42</v>
      </c>
      <c r="N4373" s="76" t="str">
        <f t="shared" si="344"/>
        <v>0</v>
      </c>
      <c r="O4373" s="76" t="str">
        <f t="shared" si="340"/>
        <v/>
      </c>
      <c r="P4373" s="75" t="str">
        <f t="shared" si="341"/>
        <v/>
      </c>
      <c r="Q4373" s="77" t="str">
        <f t="shared" si="342"/>
        <v/>
      </c>
      <c r="R4373" s="77" t="str">
        <f t="shared" si="343"/>
        <v/>
      </c>
      <c r="S4373" s="77" t="str">
        <f>IF(O4373="","",IF(OR(VALUE(LEFT(O4373,2))&gt;IF(RIGHT(J4373,1)="M",7,19),AND(OR(LEFT(O4373,2)={"07","19"}),VALUE(RIGHT(O4373,2))&gt;15)),TRUE,FALSE))</f>
        <v/>
      </c>
      <c r="T4373" s="77" t="str">
        <f>IF(O4373="","",IF(OR(VALUE(LEFT(O4373,2))&gt;IF(RIGHT(J4373,1)="M",7,19),AND(OR(LEFT(O4373,2)={"07","19"}),VALUE(RIGHT(O4373,2))&gt;5)),TRUE,FALSE))</f>
        <v/>
      </c>
    </row>
    <row r="4374" spans="12:20" x14ac:dyDescent="0.25">
      <c r="L4374" s="75">
        <f>COUNTIF($B$2:B4374,B4374)</f>
        <v>0</v>
      </c>
      <c r="M4374" s="75">
        <f>COUNTIF($L$2:L4374,4)</f>
        <v>42</v>
      </c>
      <c r="N4374" s="76" t="str">
        <f t="shared" si="344"/>
        <v>0</v>
      </c>
      <c r="O4374" s="76" t="str">
        <f t="shared" si="340"/>
        <v/>
      </c>
      <c r="P4374" s="75" t="str">
        <f t="shared" si="341"/>
        <v/>
      </c>
      <c r="Q4374" s="77" t="str">
        <f t="shared" si="342"/>
        <v/>
      </c>
      <c r="R4374" s="77" t="str">
        <f t="shared" si="343"/>
        <v/>
      </c>
      <c r="S4374" s="77" t="str">
        <f>IF(O4374="","",IF(OR(VALUE(LEFT(O4374,2))&gt;IF(RIGHT(J4374,1)="M",7,19),AND(OR(LEFT(O4374,2)={"07","19"}),VALUE(RIGHT(O4374,2))&gt;15)),TRUE,FALSE))</f>
        <v/>
      </c>
      <c r="T4374" s="77" t="str">
        <f>IF(O4374="","",IF(OR(VALUE(LEFT(O4374,2))&gt;IF(RIGHT(J4374,1)="M",7,19),AND(OR(LEFT(O4374,2)={"07","19"}),VALUE(RIGHT(O4374,2))&gt;5)),TRUE,FALSE))</f>
        <v/>
      </c>
    </row>
    <row r="4375" spans="12:20" x14ac:dyDescent="0.25">
      <c r="L4375" s="75">
        <f>COUNTIF($B$2:B4375,B4375)</f>
        <v>0</v>
      </c>
      <c r="M4375" s="75">
        <f>COUNTIF($L$2:L4375,4)</f>
        <v>42</v>
      </c>
      <c r="N4375" s="76" t="str">
        <f t="shared" si="344"/>
        <v>0</v>
      </c>
      <c r="O4375" s="76" t="str">
        <f t="shared" si="340"/>
        <v/>
      </c>
      <c r="P4375" s="75" t="str">
        <f t="shared" si="341"/>
        <v/>
      </c>
      <c r="Q4375" s="77" t="str">
        <f t="shared" si="342"/>
        <v/>
      </c>
      <c r="R4375" s="77" t="str">
        <f t="shared" si="343"/>
        <v/>
      </c>
      <c r="S4375" s="77" t="str">
        <f>IF(O4375="","",IF(OR(VALUE(LEFT(O4375,2))&gt;IF(RIGHT(J4375,1)="M",7,19),AND(OR(LEFT(O4375,2)={"07","19"}),VALUE(RIGHT(O4375,2))&gt;15)),TRUE,FALSE))</f>
        <v/>
      </c>
      <c r="T4375" s="77" t="str">
        <f>IF(O4375="","",IF(OR(VALUE(LEFT(O4375,2))&gt;IF(RIGHT(J4375,1)="M",7,19),AND(OR(LEFT(O4375,2)={"07","19"}),VALUE(RIGHT(O4375,2))&gt;5)),TRUE,FALSE))</f>
        <v/>
      </c>
    </row>
    <row r="4376" spans="12:20" x14ac:dyDescent="0.25">
      <c r="L4376" s="75">
        <f>COUNTIF($B$2:B4376,B4376)</f>
        <v>0</v>
      </c>
      <c r="M4376" s="75">
        <f>COUNTIF($L$2:L4376,4)</f>
        <v>42</v>
      </c>
      <c r="N4376" s="76" t="str">
        <f t="shared" si="344"/>
        <v>0</v>
      </c>
      <c r="O4376" s="76" t="str">
        <f t="shared" si="340"/>
        <v/>
      </c>
      <c r="P4376" s="75" t="str">
        <f t="shared" si="341"/>
        <v/>
      </c>
      <c r="Q4376" s="77" t="str">
        <f t="shared" si="342"/>
        <v/>
      </c>
      <c r="R4376" s="77" t="str">
        <f t="shared" si="343"/>
        <v/>
      </c>
      <c r="S4376" s="77" t="str">
        <f>IF(O4376="","",IF(OR(VALUE(LEFT(O4376,2))&gt;IF(RIGHT(J4376,1)="M",7,19),AND(OR(LEFT(O4376,2)={"07","19"}),VALUE(RIGHT(O4376,2))&gt;15)),TRUE,FALSE))</f>
        <v/>
      </c>
      <c r="T4376" s="77" t="str">
        <f>IF(O4376="","",IF(OR(VALUE(LEFT(O4376,2))&gt;IF(RIGHT(J4376,1)="M",7,19),AND(OR(LEFT(O4376,2)={"07","19"}),VALUE(RIGHT(O4376,2))&gt;5)),TRUE,FALSE))</f>
        <v/>
      </c>
    </row>
    <row r="4377" spans="12:20" x14ac:dyDescent="0.25">
      <c r="L4377" s="75">
        <f>COUNTIF($B$2:B4377,B4377)</f>
        <v>0</v>
      </c>
      <c r="M4377" s="75">
        <f>COUNTIF($L$2:L4377,4)</f>
        <v>42</v>
      </c>
      <c r="N4377" s="76" t="str">
        <f t="shared" si="344"/>
        <v>0</v>
      </c>
      <c r="O4377" s="76" t="str">
        <f t="shared" si="340"/>
        <v/>
      </c>
      <c r="P4377" s="75" t="str">
        <f t="shared" si="341"/>
        <v/>
      </c>
      <c r="Q4377" s="77" t="str">
        <f t="shared" si="342"/>
        <v/>
      </c>
      <c r="R4377" s="77" t="str">
        <f t="shared" si="343"/>
        <v/>
      </c>
      <c r="S4377" s="77" t="str">
        <f>IF(O4377="","",IF(OR(VALUE(LEFT(O4377,2))&gt;IF(RIGHT(J4377,1)="M",7,19),AND(OR(LEFT(O4377,2)={"07","19"}),VALUE(RIGHT(O4377,2))&gt;15)),TRUE,FALSE))</f>
        <v/>
      </c>
      <c r="T4377" s="77" t="str">
        <f>IF(O4377="","",IF(OR(VALUE(LEFT(O4377,2))&gt;IF(RIGHT(J4377,1)="M",7,19),AND(OR(LEFT(O4377,2)={"07","19"}),VALUE(RIGHT(O4377,2))&gt;5)),TRUE,FALSE))</f>
        <v/>
      </c>
    </row>
    <row r="4378" spans="12:20" x14ac:dyDescent="0.25">
      <c r="L4378" s="75">
        <f>COUNTIF($B$2:B4378,B4378)</f>
        <v>0</v>
      </c>
      <c r="M4378" s="75">
        <f>COUNTIF($L$2:L4378,4)</f>
        <v>42</v>
      </c>
      <c r="N4378" s="76" t="str">
        <f t="shared" si="344"/>
        <v>0</v>
      </c>
      <c r="O4378" s="76" t="str">
        <f t="shared" si="340"/>
        <v/>
      </c>
      <c r="P4378" s="75" t="str">
        <f t="shared" si="341"/>
        <v/>
      </c>
      <c r="Q4378" s="77" t="str">
        <f t="shared" si="342"/>
        <v/>
      </c>
      <c r="R4378" s="77" t="str">
        <f t="shared" si="343"/>
        <v/>
      </c>
      <c r="S4378" s="77" t="str">
        <f>IF(O4378="","",IF(OR(VALUE(LEFT(O4378,2))&gt;IF(RIGHT(J4378,1)="M",7,19),AND(OR(LEFT(O4378,2)={"07","19"}),VALUE(RIGHT(O4378,2))&gt;15)),TRUE,FALSE))</f>
        <v/>
      </c>
      <c r="T4378" s="77" t="str">
        <f>IF(O4378="","",IF(OR(VALUE(LEFT(O4378,2))&gt;IF(RIGHT(J4378,1)="M",7,19),AND(OR(LEFT(O4378,2)={"07","19"}),VALUE(RIGHT(O4378,2))&gt;5)),TRUE,FALSE))</f>
        <v/>
      </c>
    </row>
    <row r="4379" spans="12:20" x14ac:dyDescent="0.25">
      <c r="L4379" s="75">
        <f>COUNTIF($B$2:B4379,B4379)</f>
        <v>0</v>
      </c>
      <c r="M4379" s="75">
        <f>COUNTIF($L$2:L4379,4)</f>
        <v>42</v>
      </c>
      <c r="N4379" s="76" t="str">
        <f t="shared" si="344"/>
        <v>0</v>
      </c>
      <c r="O4379" s="76" t="str">
        <f t="shared" si="340"/>
        <v/>
      </c>
      <c r="P4379" s="75" t="str">
        <f t="shared" si="341"/>
        <v/>
      </c>
      <c r="Q4379" s="77" t="str">
        <f t="shared" si="342"/>
        <v/>
      </c>
      <c r="R4379" s="77" t="str">
        <f t="shared" si="343"/>
        <v/>
      </c>
      <c r="S4379" s="77" t="str">
        <f>IF(O4379="","",IF(OR(VALUE(LEFT(O4379,2))&gt;IF(RIGHT(J4379,1)="M",7,19),AND(OR(LEFT(O4379,2)={"07","19"}),VALUE(RIGHT(O4379,2))&gt;15)),TRUE,FALSE))</f>
        <v/>
      </c>
      <c r="T4379" s="77" t="str">
        <f>IF(O4379="","",IF(OR(VALUE(LEFT(O4379,2))&gt;IF(RIGHT(J4379,1)="M",7,19),AND(OR(LEFT(O4379,2)={"07","19"}),VALUE(RIGHT(O4379,2))&gt;5)),TRUE,FALSE))</f>
        <v/>
      </c>
    </row>
    <row r="4380" spans="12:20" x14ac:dyDescent="0.25">
      <c r="L4380" s="75">
        <f>COUNTIF($B$2:B4380,B4380)</f>
        <v>0</v>
      </c>
      <c r="M4380" s="75">
        <f>COUNTIF($L$2:L4380,4)</f>
        <v>42</v>
      </c>
      <c r="N4380" s="76" t="str">
        <f t="shared" si="344"/>
        <v>0</v>
      </c>
      <c r="O4380" s="76" t="str">
        <f t="shared" si="340"/>
        <v/>
      </c>
      <c r="P4380" s="75" t="str">
        <f t="shared" si="341"/>
        <v/>
      </c>
      <c r="Q4380" s="77" t="str">
        <f t="shared" si="342"/>
        <v/>
      </c>
      <c r="R4380" s="77" t="str">
        <f t="shared" si="343"/>
        <v/>
      </c>
      <c r="S4380" s="77" t="str">
        <f>IF(O4380="","",IF(OR(VALUE(LEFT(O4380,2))&gt;IF(RIGHT(J4380,1)="M",7,19),AND(OR(LEFT(O4380,2)={"07","19"}),VALUE(RIGHT(O4380,2))&gt;15)),TRUE,FALSE))</f>
        <v/>
      </c>
      <c r="T4380" s="77" t="str">
        <f>IF(O4380="","",IF(OR(VALUE(LEFT(O4380,2))&gt;IF(RIGHT(J4380,1)="M",7,19),AND(OR(LEFT(O4380,2)={"07","19"}),VALUE(RIGHT(O4380,2))&gt;5)),TRUE,FALSE))</f>
        <v/>
      </c>
    </row>
    <row r="4381" spans="12:20" x14ac:dyDescent="0.25">
      <c r="L4381" s="75">
        <f>COUNTIF($B$2:B4381,B4381)</f>
        <v>0</v>
      </c>
      <c r="M4381" s="75">
        <f>COUNTIF($L$2:L4381,4)</f>
        <v>42</v>
      </c>
      <c r="N4381" s="76" t="str">
        <f t="shared" si="344"/>
        <v>0</v>
      </c>
      <c r="O4381" s="76" t="str">
        <f t="shared" si="340"/>
        <v/>
      </c>
      <c r="P4381" s="75" t="str">
        <f t="shared" si="341"/>
        <v/>
      </c>
      <c r="Q4381" s="77" t="str">
        <f t="shared" si="342"/>
        <v/>
      </c>
      <c r="R4381" s="77" t="str">
        <f t="shared" si="343"/>
        <v/>
      </c>
      <c r="S4381" s="77" t="str">
        <f>IF(O4381="","",IF(OR(VALUE(LEFT(O4381,2))&gt;IF(RIGHT(J4381,1)="M",7,19),AND(OR(LEFT(O4381,2)={"07","19"}),VALUE(RIGHT(O4381,2))&gt;15)),TRUE,FALSE))</f>
        <v/>
      </c>
      <c r="T4381" s="77" t="str">
        <f>IF(O4381="","",IF(OR(VALUE(LEFT(O4381,2))&gt;IF(RIGHT(J4381,1)="M",7,19),AND(OR(LEFT(O4381,2)={"07","19"}),VALUE(RIGHT(O4381,2))&gt;5)),TRUE,FALSE))</f>
        <v/>
      </c>
    </row>
    <row r="4382" spans="12:20" x14ac:dyDescent="0.25">
      <c r="L4382" s="75">
        <f>COUNTIF($B$2:B4382,B4382)</f>
        <v>0</v>
      </c>
      <c r="M4382" s="75">
        <f>COUNTIF($L$2:L4382,4)</f>
        <v>42</v>
      </c>
      <c r="N4382" s="76" t="str">
        <f t="shared" si="344"/>
        <v>0</v>
      </c>
      <c r="O4382" s="76" t="str">
        <f t="shared" si="340"/>
        <v/>
      </c>
      <c r="P4382" s="75" t="str">
        <f t="shared" si="341"/>
        <v/>
      </c>
      <c r="Q4382" s="77" t="str">
        <f t="shared" si="342"/>
        <v/>
      </c>
      <c r="R4382" s="77" t="str">
        <f t="shared" si="343"/>
        <v/>
      </c>
      <c r="S4382" s="77" t="str">
        <f>IF(O4382="","",IF(OR(VALUE(LEFT(O4382,2))&gt;IF(RIGHT(J4382,1)="M",7,19),AND(OR(LEFT(O4382,2)={"07","19"}),VALUE(RIGHT(O4382,2))&gt;15)),TRUE,FALSE))</f>
        <v/>
      </c>
      <c r="T4382" s="77" t="str">
        <f>IF(O4382="","",IF(OR(VALUE(LEFT(O4382,2))&gt;IF(RIGHT(J4382,1)="M",7,19),AND(OR(LEFT(O4382,2)={"07","19"}),VALUE(RIGHT(O4382,2))&gt;5)),TRUE,FALSE))</f>
        <v/>
      </c>
    </row>
    <row r="4383" spans="12:20" x14ac:dyDescent="0.25">
      <c r="L4383" s="75">
        <f>COUNTIF($B$2:B4383,B4383)</f>
        <v>0</v>
      </c>
      <c r="M4383" s="75">
        <f>COUNTIF($L$2:L4383,4)</f>
        <v>42</v>
      </c>
      <c r="N4383" s="76" t="str">
        <f t="shared" si="344"/>
        <v>0</v>
      </c>
      <c r="O4383" s="76" t="str">
        <f t="shared" si="340"/>
        <v/>
      </c>
      <c r="P4383" s="75" t="str">
        <f t="shared" si="341"/>
        <v/>
      </c>
      <c r="Q4383" s="77" t="str">
        <f t="shared" si="342"/>
        <v/>
      </c>
      <c r="R4383" s="77" t="str">
        <f t="shared" si="343"/>
        <v/>
      </c>
      <c r="S4383" s="77" t="str">
        <f>IF(O4383="","",IF(OR(VALUE(LEFT(O4383,2))&gt;IF(RIGHT(J4383,1)="M",7,19),AND(OR(LEFT(O4383,2)={"07","19"}),VALUE(RIGHT(O4383,2))&gt;15)),TRUE,FALSE))</f>
        <v/>
      </c>
      <c r="T4383" s="77" t="str">
        <f>IF(O4383="","",IF(OR(VALUE(LEFT(O4383,2))&gt;IF(RIGHT(J4383,1)="M",7,19),AND(OR(LEFT(O4383,2)={"07","19"}),VALUE(RIGHT(O4383,2))&gt;5)),TRUE,FALSE))</f>
        <v/>
      </c>
    </row>
    <row r="4384" spans="12:20" x14ac:dyDescent="0.25">
      <c r="L4384" s="75">
        <f>COUNTIF($B$2:B4384,B4384)</f>
        <v>0</v>
      </c>
      <c r="M4384" s="75">
        <f>COUNTIF($L$2:L4384,4)</f>
        <v>42</v>
      </c>
      <c r="N4384" s="76" t="str">
        <f t="shared" si="344"/>
        <v>0</v>
      </c>
      <c r="O4384" s="76" t="str">
        <f t="shared" si="340"/>
        <v/>
      </c>
      <c r="P4384" s="75" t="str">
        <f t="shared" si="341"/>
        <v/>
      </c>
      <c r="Q4384" s="77" t="str">
        <f t="shared" si="342"/>
        <v/>
      </c>
      <c r="R4384" s="77" t="str">
        <f t="shared" si="343"/>
        <v/>
      </c>
      <c r="S4384" s="77" t="str">
        <f>IF(O4384="","",IF(OR(VALUE(LEFT(O4384,2))&gt;IF(RIGHT(J4384,1)="M",7,19),AND(OR(LEFT(O4384,2)={"07","19"}),VALUE(RIGHT(O4384,2))&gt;15)),TRUE,FALSE))</f>
        <v/>
      </c>
      <c r="T4384" s="77" t="str">
        <f>IF(O4384="","",IF(OR(VALUE(LEFT(O4384,2))&gt;IF(RIGHT(J4384,1)="M",7,19),AND(OR(LEFT(O4384,2)={"07","19"}),VALUE(RIGHT(O4384,2))&gt;5)),TRUE,FALSE))</f>
        <v/>
      </c>
    </row>
    <row r="4385" spans="12:20" x14ac:dyDescent="0.25">
      <c r="L4385" s="75">
        <f>COUNTIF($B$2:B4385,B4385)</f>
        <v>0</v>
      </c>
      <c r="M4385" s="75">
        <f>COUNTIF($L$2:L4385,4)</f>
        <v>42</v>
      </c>
      <c r="N4385" s="76" t="str">
        <f t="shared" si="344"/>
        <v>0</v>
      </c>
      <c r="O4385" s="76" t="str">
        <f t="shared" si="340"/>
        <v/>
      </c>
      <c r="P4385" s="75" t="str">
        <f t="shared" si="341"/>
        <v/>
      </c>
      <c r="Q4385" s="77" t="str">
        <f t="shared" si="342"/>
        <v/>
      </c>
      <c r="R4385" s="77" t="str">
        <f t="shared" si="343"/>
        <v/>
      </c>
      <c r="S4385" s="77" t="str">
        <f>IF(O4385="","",IF(OR(VALUE(LEFT(O4385,2))&gt;IF(RIGHT(J4385,1)="M",7,19),AND(OR(LEFT(O4385,2)={"07","19"}),VALUE(RIGHT(O4385,2))&gt;15)),TRUE,FALSE))</f>
        <v/>
      </c>
      <c r="T4385" s="77" t="str">
        <f>IF(O4385="","",IF(OR(VALUE(LEFT(O4385,2))&gt;IF(RIGHT(J4385,1)="M",7,19),AND(OR(LEFT(O4385,2)={"07","19"}),VALUE(RIGHT(O4385,2))&gt;5)),TRUE,FALSE))</f>
        <v/>
      </c>
    </row>
    <row r="4386" spans="12:20" x14ac:dyDescent="0.25">
      <c r="L4386" s="75">
        <f>COUNTIF($B$2:B4386,B4386)</f>
        <v>0</v>
      </c>
      <c r="M4386" s="75">
        <f>COUNTIF($L$2:L4386,4)</f>
        <v>42</v>
      </c>
      <c r="N4386" s="76" t="str">
        <f t="shared" si="344"/>
        <v>0</v>
      </c>
      <c r="O4386" s="76" t="str">
        <f t="shared" si="340"/>
        <v/>
      </c>
      <c r="P4386" s="75" t="str">
        <f t="shared" si="341"/>
        <v/>
      </c>
      <c r="Q4386" s="77" t="str">
        <f t="shared" si="342"/>
        <v/>
      </c>
      <c r="R4386" s="77" t="str">
        <f t="shared" si="343"/>
        <v/>
      </c>
      <c r="S4386" s="77" t="str">
        <f>IF(O4386="","",IF(OR(VALUE(LEFT(O4386,2))&gt;IF(RIGHT(J4386,1)="M",7,19),AND(OR(LEFT(O4386,2)={"07","19"}),VALUE(RIGHT(O4386,2))&gt;15)),TRUE,FALSE))</f>
        <v/>
      </c>
      <c r="T4386" s="77" t="str">
        <f>IF(O4386="","",IF(OR(VALUE(LEFT(O4386,2))&gt;IF(RIGHT(J4386,1)="M",7,19),AND(OR(LEFT(O4386,2)={"07","19"}),VALUE(RIGHT(O4386,2))&gt;5)),TRUE,FALSE))</f>
        <v/>
      </c>
    </row>
    <row r="4387" spans="12:20" x14ac:dyDescent="0.25">
      <c r="L4387" s="75">
        <f>COUNTIF($B$2:B4387,B4387)</f>
        <v>0</v>
      </c>
      <c r="M4387" s="75">
        <f>COUNTIF($L$2:L4387,4)</f>
        <v>42</v>
      </c>
      <c r="N4387" s="76" t="str">
        <f t="shared" si="344"/>
        <v>0</v>
      </c>
      <c r="O4387" s="76" t="str">
        <f t="shared" si="340"/>
        <v/>
      </c>
      <c r="P4387" s="75" t="str">
        <f t="shared" si="341"/>
        <v/>
      </c>
      <c r="Q4387" s="77" t="str">
        <f t="shared" si="342"/>
        <v/>
      </c>
      <c r="R4387" s="77" t="str">
        <f t="shared" si="343"/>
        <v/>
      </c>
      <c r="S4387" s="77" t="str">
        <f>IF(O4387="","",IF(OR(VALUE(LEFT(O4387,2))&gt;IF(RIGHT(J4387,1)="M",7,19),AND(OR(LEFT(O4387,2)={"07","19"}),VALUE(RIGHT(O4387,2))&gt;15)),TRUE,FALSE))</f>
        <v/>
      </c>
      <c r="T4387" s="77" t="str">
        <f>IF(O4387="","",IF(OR(VALUE(LEFT(O4387,2))&gt;IF(RIGHT(J4387,1)="M",7,19),AND(OR(LEFT(O4387,2)={"07","19"}),VALUE(RIGHT(O4387,2))&gt;5)),TRUE,FALSE))</f>
        <v/>
      </c>
    </row>
    <row r="4388" spans="12:20" x14ac:dyDescent="0.25">
      <c r="L4388" s="75">
        <f>COUNTIF($B$2:B4388,B4388)</f>
        <v>0</v>
      </c>
      <c r="M4388" s="75">
        <f>COUNTIF($L$2:L4388,4)</f>
        <v>42</v>
      </c>
      <c r="N4388" s="76" t="str">
        <f t="shared" si="344"/>
        <v>0</v>
      </c>
      <c r="O4388" s="76" t="str">
        <f t="shared" si="340"/>
        <v/>
      </c>
      <c r="P4388" s="75" t="str">
        <f t="shared" si="341"/>
        <v/>
      </c>
      <c r="Q4388" s="77" t="str">
        <f t="shared" si="342"/>
        <v/>
      </c>
      <c r="R4388" s="77" t="str">
        <f t="shared" si="343"/>
        <v/>
      </c>
      <c r="S4388" s="77" t="str">
        <f>IF(O4388="","",IF(OR(VALUE(LEFT(O4388,2))&gt;IF(RIGHT(J4388,1)="M",7,19),AND(OR(LEFT(O4388,2)={"07","19"}),VALUE(RIGHT(O4388,2))&gt;15)),TRUE,FALSE))</f>
        <v/>
      </c>
      <c r="T4388" s="77" t="str">
        <f>IF(O4388="","",IF(OR(VALUE(LEFT(O4388,2))&gt;IF(RIGHT(J4388,1)="M",7,19),AND(OR(LEFT(O4388,2)={"07","19"}),VALUE(RIGHT(O4388,2))&gt;5)),TRUE,FALSE))</f>
        <v/>
      </c>
    </row>
    <row r="4389" spans="12:20" x14ac:dyDescent="0.25">
      <c r="L4389" s="75">
        <f>COUNTIF($B$2:B4389,B4389)</f>
        <v>0</v>
      </c>
      <c r="M4389" s="75">
        <f>COUNTIF($L$2:L4389,4)</f>
        <v>42</v>
      </c>
      <c r="N4389" s="76" t="str">
        <f t="shared" si="344"/>
        <v>0</v>
      </c>
      <c r="O4389" s="76" t="str">
        <f t="shared" si="340"/>
        <v/>
      </c>
      <c r="P4389" s="75" t="str">
        <f t="shared" si="341"/>
        <v/>
      </c>
      <c r="Q4389" s="77" t="str">
        <f t="shared" si="342"/>
        <v/>
      </c>
      <c r="R4389" s="77" t="str">
        <f t="shared" si="343"/>
        <v/>
      </c>
      <c r="S4389" s="77" t="str">
        <f>IF(O4389="","",IF(OR(VALUE(LEFT(O4389,2))&gt;IF(RIGHT(J4389,1)="M",7,19),AND(OR(LEFT(O4389,2)={"07","19"}),VALUE(RIGHT(O4389,2))&gt;15)),TRUE,FALSE))</f>
        <v/>
      </c>
      <c r="T4389" s="77" t="str">
        <f>IF(O4389="","",IF(OR(VALUE(LEFT(O4389,2))&gt;IF(RIGHT(J4389,1)="M",7,19),AND(OR(LEFT(O4389,2)={"07","19"}),VALUE(RIGHT(O4389,2))&gt;5)),TRUE,FALSE))</f>
        <v/>
      </c>
    </row>
    <row r="4390" spans="12:20" x14ac:dyDescent="0.25">
      <c r="L4390" s="75">
        <f>COUNTIF($B$2:B4390,B4390)</f>
        <v>0</v>
      </c>
      <c r="M4390" s="75">
        <f>COUNTIF($L$2:L4390,4)</f>
        <v>42</v>
      </c>
      <c r="N4390" s="76" t="str">
        <f t="shared" si="344"/>
        <v>0</v>
      </c>
      <c r="O4390" s="76" t="str">
        <f t="shared" si="340"/>
        <v/>
      </c>
      <c r="P4390" s="75" t="str">
        <f t="shared" si="341"/>
        <v/>
      </c>
      <c r="Q4390" s="77" t="str">
        <f t="shared" si="342"/>
        <v/>
      </c>
      <c r="R4390" s="77" t="str">
        <f t="shared" si="343"/>
        <v/>
      </c>
      <c r="S4390" s="77" t="str">
        <f>IF(O4390="","",IF(OR(VALUE(LEFT(O4390,2))&gt;IF(RIGHT(J4390,1)="M",7,19),AND(OR(LEFT(O4390,2)={"07","19"}),VALUE(RIGHT(O4390,2))&gt;15)),TRUE,FALSE))</f>
        <v/>
      </c>
      <c r="T4390" s="77" t="str">
        <f>IF(O4390="","",IF(OR(VALUE(LEFT(O4390,2))&gt;IF(RIGHT(J4390,1)="M",7,19),AND(OR(LEFT(O4390,2)={"07","19"}),VALUE(RIGHT(O4390,2))&gt;5)),TRUE,FALSE))</f>
        <v/>
      </c>
    </row>
    <row r="4391" spans="12:20" x14ac:dyDescent="0.25">
      <c r="L4391" s="75">
        <f>COUNTIF($B$2:B4391,B4391)</f>
        <v>0</v>
      </c>
      <c r="M4391" s="75">
        <f>COUNTIF($L$2:L4391,4)</f>
        <v>42</v>
      </c>
      <c r="N4391" s="76" t="str">
        <f t="shared" si="344"/>
        <v>0</v>
      </c>
      <c r="O4391" s="76" t="str">
        <f t="shared" si="340"/>
        <v/>
      </c>
      <c r="P4391" s="75" t="str">
        <f t="shared" si="341"/>
        <v/>
      </c>
      <c r="Q4391" s="77" t="str">
        <f t="shared" si="342"/>
        <v/>
      </c>
      <c r="R4391" s="77" t="str">
        <f t="shared" si="343"/>
        <v/>
      </c>
      <c r="S4391" s="77" t="str">
        <f>IF(O4391="","",IF(OR(VALUE(LEFT(O4391,2))&gt;IF(RIGHT(J4391,1)="M",7,19),AND(OR(LEFT(O4391,2)={"07","19"}),VALUE(RIGHT(O4391,2))&gt;15)),TRUE,FALSE))</f>
        <v/>
      </c>
      <c r="T4391" s="77" t="str">
        <f>IF(O4391="","",IF(OR(VALUE(LEFT(O4391,2))&gt;IF(RIGHT(J4391,1)="M",7,19),AND(OR(LEFT(O4391,2)={"07","19"}),VALUE(RIGHT(O4391,2))&gt;5)),TRUE,FALSE))</f>
        <v/>
      </c>
    </row>
    <row r="4392" spans="12:20" x14ac:dyDescent="0.25">
      <c r="L4392" s="75">
        <f>COUNTIF($B$2:B4392,B4392)</f>
        <v>0</v>
      </c>
      <c r="M4392" s="75">
        <f>COUNTIF($L$2:L4392,4)</f>
        <v>42</v>
      </c>
      <c r="N4392" s="76" t="str">
        <f t="shared" si="344"/>
        <v>0</v>
      </c>
      <c r="O4392" s="76" t="str">
        <f t="shared" si="340"/>
        <v/>
      </c>
      <c r="P4392" s="75" t="str">
        <f t="shared" si="341"/>
        <v/>
      </c>
      <c r="Q4392" s="77" t="str">
        <f t="shared" si="342"/>
        <v/>
      </c>
      <c r="R4392" s="77" t="str">
        <f t="shared" si="343"/>
        <v/>
      </c>
      <c r="S4392" s="77" t="str">
        <f>IF(O4392="","",IF(OR(VALUE(LEFT(O4392,2))&gt;IF(RIGHT(J4392,1)="M",7,19),AND(OR(LEFT(O4392,2)={"07","19"}),VALUE(RIGHT(O4392,2))&gt;15)),TRUE,FALSE))</f>
        <v/>
      </c>
      <c r="T4392" s="77" t="str">
        <f>IF(O4392="","",IF(OR(VALUE(LEFT(O4392,2))&gt;IF(RIGHT(J4392,1)="M",7,19),AND(OR(LEFT(O4392,2)={"07","19"}),VALUE(RIGHT(O4392,2))&gt;5)),TRUE,FALSE))</f>
        <v/>
      </c>
    </row>
    <row r="4393" spans="12:20" x14ac:dyDescent="0.25">
      <c r="L4393" s="75">
        <f>COUNTIF($B$2:B4393,B4393)</f>
        <v>0</v>
      </c>
      <c r="M4393" s="75">
        <f>COUNTIF($L$2:L4393,4)</f>
        <v>42</v>
      </c>
      <c r="N4393" s="76" t="str">
        <f t="shared" si="344"/>
        <v>0</v>
      </c>
      <c r="O4393" s="76" t="str">
        <f t="shared" si="340"/>
        <v/>
      </c>
      <c r="P4393" s="75" t="str">
        <f t="shared" si="341"/>
        <v/>
      </c>
      <c r="Q4393" s="77" t="str">
        <f t="shared" si="342"/>
        <v/>
      </c>
      <c r="R4393" s="77" t="str">
        <f t="shared" si="343"/>
        <v/>
      </c>
      <c r="S4393" s="77" t="str">
        <f>IF(O4393="","",IF(OR(VALUE(LEFT(O4393,2))&gt;IF(RIGHT(J4393,1)="M",7,19),AND(OR(LEFT(O4393,2)={"07","19"}),VALUE(RIGHT(O4393,2))&gt;15)),TRUE,FALSE))</f>
        <v/>
      </c>
      <c r="T4393" s="77" t="str">
        <f>IF(O4393="","",IF(OR(VALUE(LEFT(O4393,2))&gt;IF(RIGHT(J4393,1)="M",7,19),AND(OR(LEFT(O4393,2)={"07","19"}),VALUE(RIGHT(O4393,2))&gt;5)),TRUE,FALSE))</f>
        <v/>
      </c>
    </row>
    <row r="4394" spans="12:20" x14ac:dyDescent="0.25">
      <c r="L4394" s="75">
        <f>COUNTIF($B$2:B4394,B4394)</f>
        <v>0</v>
      </c>
      <c r="M4394" s="75">
        <f>COUNTIF($L$2:L4394,4)</f>
        <v>42</v>
      </c>
      <c r="N4394" s="76" t="str">
        <f t="shared" si="344"/>
        <v>0</v>
      </c>
      <c r="O4394" s="76" t="str">
        <f t="shared" si="340"/>
        <v/>
      </c>
      <c r="P4394" s="75" t="str">
        <f t="shared" si="341"/>
        <v/>
      </c>
      <c r="Q4394" s="77" t="str">
        <f t="shared" si="342"/>
        <v/>
      </c>
      <c r="R4394" s="77" t="str">
        <f t="shared" si="343"/>
        <v/>
      </c>
      <c r="S4394" s="77" t="str">
        <f>IF(O4394="","",IF(OR(VALUE(LEFT(O4394,2))&gt;IF(RIGHT(J4394,1)="M",7,19),AND(OR(LEFT(O4394,2)={"07","19"}),VALUE(RIGHT(O4394,2))&gt;15)),TRUE,FALSE))</f>
        <v/>
      </c>
      <c r="T4394" s="77" t="str">
        <f>IF(O4394="","",IF(OR(VALUE(LEFT(O4394,2))&gt;IF(RIGHT(J4394,1)="M",7,19),AND(OR(LEFT(O4394,2)={"07","19"}),VALUE(RIGHT(O4394,2))&gt;5)),TRUE,FALSE))</f>
        <v/>
      </c>
    </row>
    <row r="4395" spans="12:20" x14ac:dyDescent="0.25">
      <c r="L4395" s="75">
        <f>COUNTIF($B$2:B4395,B4395)</f>
        <v>0</v>
      </c>
      <c r="M4395" s="75">
        <f>COUNTIF($L$2:L4395,4)</f>
        <v>42</v>
      </c>
      <c r="N4395" s="76" t="str">
        <f t="shared" si="344"/>
        <v>0</v>
      </c>
      <c r="O4395" s="76" t="str">
        <f t="shared" si="340"/>
        <v/>
      </c>
      <c r="P4395" s="75" t="str">
        <f t="shared" si="341"/>
        <v/>
      </c>
      <c r="Q4395" s="77" t="str">
        <f t="shared" si="342"/>
        <v/>
      </c>
      <c r="R4395" s="77" t="str">
        <f t="shared" si="343"/>
        <v/>
      </c>
      <c r="S4395" s="77" t="str">
        <f>IF(O4395="","",IF(OR(VALUE(LEFT(O4395,2))&gt;IF(RIGHT(J4395,1)="M",7,19),AND(OR(LEFT(O4395,2)={"07","19"}),VALUE(RIGHT(O4395,2))&gt;15)),TRUE,FALSE))</f>
        <v/>
      </c>
      <c r="T4395" s="77" t="str">
        <f>IF(O4395="","",IF(OR(VALUE(LEFT(O4395,2))&gt;IF(RIGHT(J4395,1)="M",7,19),AND(OR(LEFT(O4395,2)={"07","19"}),VALUE(RIGHT(O4395,2))&gt;5)),TRUE,FALSE))</f>
        <v/>
      </c>
    </row>
    <row r="4396" spans="12:20" x14ac:dyDescent="0.25">
      <c r="L4396" s="75">
        <f>COUNTIF($B$2:B4396,B4396)</f>
        <v>0</v>
      </c>
      <c r="M4396" s="75">
        <f>COUNTIF($L$2:L4396,4)</f>
        <v>42</v>
      </c>
      <c r="N4396" s="76" t="str">
        <f t="shared" si="344"/>
        <v>0</v>
      </c>
      <c r="O4396" s="76" t="str">
        <f t="shared" si="340"/>
        <v/>
      </c>
      <c r="P4396" s="75" t="str">
        <f t="shared" si="341"/>
        <v/>
      </c>
      <c r="Q4396" s="77" t="str">
        <f t="shared" si="342"/>
        <v/>
      </c>
      <c r="R4396" s="77" t="str">
        <f t="shared" si="343"/>
        <v/>
      </c>
      <c r="S4396" s="77" t="str">
        <f>IF(O4396="","",IF(OR(VALUE(LEFT(O4396,2))&gt;IF(RIGHT(J4396,1)="M",7,19),AND(OR(LEFT(O4396,2)={"07","19"}),VALUE(RIGHT(O4396,2))&gt;15)),TRUE,FALSE))</f>
        <v/>
      </c>
      <c r="T4396" s="77" t="str">
        <f>IF(O4396="","",IF(OR(VALUE(LEFT(O4396,2))&gt;IF(RIGHT(J4396,1)="M",7,19),AND(OR(LEFT(O4396,2)={"07","19"}),VALUE(RIGHT(O4396,2))&gt;5)),TRUE,FALSE))</f>
        <v/>
      </c>
    </row>
    <row r="4397" spans="12:20" x14ac:dyDescent="0.25">
      <c r="L4397" s="75">
        <f>COUNTIF($B$2:B4397,B4397)</f>
        <v>0</v>
      </c>
      <c r="M4397" s="75">
        <f>COUNTIF($L$2:L4397,4)</f>
        <v>42</v>
      </c>
      <c r="N4397" s="76" t="str">
        <f t="shared" si="344"/>
        <v>0</v>
      </c>
      <c r="O4397" s="76" t="str">
        <f t="shared" si="340"/>
        <v/>
      </c>
      <c r="P4397" s="75" t="str">
        <f t="shared" si="341"/>
        <v/>
      </c>
      <c r="Q4397" s="77" t="str">
        <f t="shared" si="342"/>
        <v/>
      </c>
      <c r="R4397" s="77" t="str">
        <f t="shared" si="343"/>
        <v/>
      </c>
      <c r="S4397" s="77" t="str">
        <f>IF(O4397="","",IF(OR(VALUE(LEFT(O4397,2))&gt;IF(RIGHT(J4397,1)="M",7,19),AND(OR(LEFT(O4397,2)={"07","19"}),VALUE(RIGHT(O4397,2))&gt;15)),TRUE,FALSE))</f>
        <v/>
      </c>
      <c r="T4397" s="77" t="str">
        <f>IF(O4397="","",IF(OR(VALUE(LEFT(O4397,2))&gt;IF(RIGHT(J4397,1)="M",7,19),AND(OR(LEFT(O4397,2)={"07","19"}),VALUE(RIGHT(O4397,2))&gt;5)),TRUE,FALSE))</f>
        <v/>
      </c>
    </row>
    <row r="4398" spans="12:20" x14ac:dyDescent="0.25">
      <c r="L4398" s="75">
        <f>COUNTIF($B$2:B4398,B4398)</f>
        <v>0</v>
      </c>
      <c r="M4398" s="75">
        <f>COUNTIF($L$2:L4398,4)</f>
        <v>42</v>
      </c>
      <c r="N4398" s="76" t="str">
        <f t="shared" si="344"/>
        <v>0</v>
      </c>
      <c r="O4398" s="76" t="str">
        <f t="shared" si="340"/>
        <v/>
      </c>
      <c r="P4398" s="75" t="str">
        <f t="shared" si="341"/>
        <v/>
      </c>
      <c r="Q4398" s="77" t="str">
        <f t="shared" si="342"/>
        <v/>
      </c>
      <c r="R4398" s="77" t="str">
        <f t="shared" si="343"/>
        <v/>
      </c>
      <c r="S4398" s="77" t="str">
        <f>IF(O4398="","",IF(OR(VALUE(LEFT(O4398,2))&gt;IF(RIGHT(J4398,1)="M",7,19),AND(OR(LEFT(O4398,2)={"07","19"}),VALUE(RIGHT(O4398,2))&gt;15)),TRUE,FALSE))</f>
        <v/>
      </c>
      <c r="T4398" s="77" t="str">
        <f>IF(O4398="","",IF(OR(VALUE(LEFT(O4398,2))&gt;IF(RIGHT(J4398,1)="M",7,19),AND(OR(LEFT(O4398,2)={"07","19"}),VALUE(RIGHT(O4398,2))&gt;5)),TRUE,FALSE))</f>
        <v/>
      </c>
    </row>
    <row r="4399" spans="12:20" x14ac:dyDescent="0.25">
      <c r="L4399" s="75">
        <f>COUNTIF($B$2:B4399,B4399)</f>
        <v>0</v>
      </c>
      <c r="M4399" s="75">
        <f>COUNTIF($L$2:L4399,4)</f>
        <v>42</v>
      </c>
      <c r="N4399" s="76" t="str">
        <f t="shared" si="344"/>
        <v>0</v>
      </c>
      <c r="O4399" s="76" t="str">
        <f t="shared" si="340"/>
        <v/>
      </c>
      <c r="P4399" s="75" t="str">
        <f t="shared" si="341"/>
        <v/>
      </c>
      <c r="Q4399" s="77" t="str">
        <f t="shared" si="342"/>
        <v/>
      </c>
      <c r="R4399" s="77" t="str">
        <f t="shared" si="343"/>
        <v/>
      </c>
      <c r="S4399" s="77" t="str">
        <f>IF(O4399="","",IF(OR(VALUE(LEFT(O4399,2))&gt;IF(RIGHT(J4399,1)="M",7,19),AND(OR(LEFT(O4399,2)={"07","19"}),VALUE(RIGHT(O4399,2))&gt;15)),TRUE,FALSE))</f>
        <v/>
      </c>
      <c r="T4399" s="77" t="str">
        <f>IF(O4399="","",IF(OR(VALUE(LEFT(O4399,2))&gt;IF(RIGHT(J4399,1)="M",7,19),AND(OR(LEFT(O4399,2)={"07","19"}),VALUE(RIGHT(O4399,2))&gt;5)),TRUE,FALSE))</f>
        <v/>
      </c>
    </row>
    <row r="4400" spans="12:20" x14ac:dyDescent="0.25">
      <c r="L4400" s="75">
        <f>COUNTIF($B$2:B4400,B4400)</f>
        <v>0</v>
      </c>
      <c r="M4400" s="75">
        <f>COUNTIF($L$2:L4400,4)</f>
        <v>42</v>
      </c>
      <c r="N4400" s="76" t="str">
        <f t="shared" si="344"/>
        <v>0</v>
      </c>
      <c r="O4400" s="76" t="str">
        <f t="shared" si="340"/>
        <v/>
      </c>
      <c r="P4400" s="75" t="str">
        <f t="shared" si="341"/>
        <v/>
      </c>
      <c r="Q4400" s="77" t="str">
        <f t="shared" si="342"/>
        <v/>
      </c>
      <c r="R4400" s="77" t="str">
        <f t="shared" si="343"/>
        <v/>
      </c>
      <c r="S4400" s="77" t="str">
        <f>IF(O4400="","",IF(OR(VALUE(LEFT(O4400,2))&gt;IF(RIGHT(J4400,1)="M",7,19),AND(OR(LEFT(O4400,2)={"07","19"}),VALUE(RIGHT(O4400,2))&gt;15)),TRUE,FALSE))</f>
        <v/>
      </c>
      <c r="T4400" s="77" t="str">
        <f>IF(O4400="","",IF(OR(VALUE(LEFT(O4400,2))&gt;IF(RIGHT(J4400,1)="M",7,19),AND(OR(LEFT(O4400,2)={"07","19"}),VALUE(RIGHT(O4400,2))&gt;5)),TRUE,FALSE))</f>
        <v/>
      </c>
    </row>
    <row r="4401" spans="12:20" x14ac:dyDescent="0.25">
      <c r="L4401" s="75">
        <f>COUNTIF($B$2:B4401,B4401)</f>
        <v>0</v>
      </c>
      <c r="M4401" s="75">
        <f>COUNTIF($L$2:L4401,4)</f>
        <v>42</v>
      </c>
      <c r="N4401" s="76" t="str">
        <f t="shared" si="344"/>
        <v>0</v>
      </c>
      <c r="O4401" s="76" t="str">
        <f t="shared" si="340"/>
        <v/>
      </c>
      <c r="P4401" s="75" t="str">
        <f t="shared" si="341"/>
        <v/>
      </c>
      <c r="Q4401" s="77" t="str">
        <f t="shared" si="342"/>
        <v/>
      </c>
      <c r="R4401" s="77" t="str">
        <f t="shared" si="343"/>
        <v/>
      </c>
      <c r="S4401" s="77" t="str">
        <f>IF(O4401="","",IF(OR(VALUE(LEFT(O4401,2))&gt;IF(RIGHT(J4401,1)="M",7,19),AND(OR(LEFT(O4401,2)={"07","19"}),VALUE(RIGHT(O4401,2))&gt;15)),TRUE,FALSE))</f>
        <v/>
      </c>
      <c r="T4401" s="77" t="str">
        <f>IF(O4401="","",IF(OR(VALUE(LEFT(O4401,2))&gt;IF(RIGHT(J4401,1)="M",7,19),AND(OR(LEFT(O4401,2)={"07","19"}),VALUE(RIGHT(O4401,2))&gt;5)),TRUE,FALSE))</f>
        <v/>
      </c>
    </row>
    <row r="4402" spans="12:20" x14ac:dyDescent="0.25">
      <c r="L4402" s="75">
        <f>COUNTIF($B$2:B4402,B4402)</f>
        <v>0</v>
      </c>
      <c r="M4402" s="75">
        <f>COUNTIF($L$2:L4402,4)</f>
        <v>42</v>
      </c>
      <c r="N4402" s="76" t="str">
        <f t="shared" si="344"/>
        <v>0</v>
      </c>
      <c r="O4402" s="76" t="str">
        <f t="shared" si="340"/>
        <v/>
      </c>
      <c r="P4402" s="75" t="str">
        <f t="shared" si="341"/>
        <v/>
      </c>
      <c r="Q4402" s="77" t="str">
        <f t="shared" si="342"/>
        <v/>
      </c>
      <c r="R4402" s="77" t="str">
        <f t="shared" si="343"/>
        <v/>
      </c>
      <c r="S4402" s="77" t="str">
        <f>IF(O4402="","",IF(OR(VALUE(LEFT(O4402,2))&gt;IF(RIGHT(J4402,1)="M",7,19),AND(OR(LEFT(O4402,2)={"07","19"}),VALUE(RIGHT(O4402,2))&gt;15)),TRUE,FALSE))</f>
        <v/>
      </c>
      <c r="T4402" s="77" t="str">
        <f>IF(O4402="","",IF(OR(VALUE(LEFT(O4402,2))&gt;IF(RIGHT(J4402,1)="M",7,19),AND(OR(LEFT(O4402,2)={"07","19"}),VALUE(RIGHT(O4402,2))&gt;5)),TRUE,FALSE))</f>
        <v/>
      </c>
    </row>
    <row r="4403" spans="12:20" x14ac:dyDescent="0.25">
      <c r="L4403" s="75">
        <f>COUNTIF($B$2:B4403,B4403)</f>
        <v>0</v>
      </c>
      <c r="M4403" s="75">
        <f>COUNTIF($L$2:L4403,4)</f>
        <v>42</v>
      </c>
      <c r="N4403" s="76" t="str">
        <f t="shared" si="344"/>
        <v>0</v>
      </c>
      <c r="O4403" s="76" t="str">
        <f t="shared" si="340"/>
        <v/>
      </c>
      <c r="P4403" s="75" t="str">
        <f t="shared" si="341"/>
        <v/>
      </c>
      <c r="Q4403" s="77" t="str">
        <f t="shared" si="342"/>
        <v/>
      </c>
      <c r="R4403" s="77" t="str">
        <f t="shared" si="343"/>
        <v/>
      </c>
      <c r="S4403" s="77" t="str">
        <f>IF(O4403="","",IF(OR(VALUE(LEFT(O4403,2))&gt;IF(RIGHT(J4403,1)="M",7,19),AND(OR(LEFT(O4403,2)={"07","19"}),VALUE(RIGHT(O4403,2))&gt;15)),TRUE,FALSE))</f>
        <v/>
      </c>
      <c r="T4403" s="77" t="str">
        <f>IF(O4403="","",IF(OR(VALUE(LEFT(O4403,2))&gt;IF(RIGHT(J4403,1)="M",7,19),AND(OR(LEFT(O4403,2)={"07","19"}),VALUE(RIGHT(O4403,2))&gt;5)),TRUE,FALSE))</f>
        <v/>
      </c>
    </row>
    <row r="4404" spans="12:20" x14ac:dyDescent="0.25">
      <c r="L4404" s="75">
        <f>COUNTIF($B$2:B4404,B4404)</f>
        <v>0</v>
      </c>
      <c r="M4404" s="75">
        <f>COUNTIF($L$2:L4404,4)</f>
        <v>42</v>
      </c>
      <c r="N4404" s="76" t="str">
        <f t="shared" si="344"/>
        <v>0</v>
      </c>
      <c r="O4404" s="76" t="str">
        <f t="shared" si="340"/>
        <v/>
      </c>
      <c r="P4404" s="75" t="str">
        <f t="shared" si="341"/>
        <v/>
      </c>
      <c r="Q4404" s="77" t="str">
        <f t="shared" si="342"/>
        <v/>
      </c>
      <c r="R4404" s="77" t="str">
        <f t="shared" si="343"/>
        <v/>
      </c>
      <c r="S4404" s="77" t="str">
        <f>IF(O4404="","",IF(OR(VALUE(LEFT(O4404,2))&gt;IF(RIGHT(J4404,1)="M",7,19),AND(OR(LEFT(O4404,2)={"07","19"}),VALUE(RIGHT(O4404,2))&gt;15)),TRUE,FALSE))</f>
        <v/>
      </c>
      <c r="T4404" s="77" t="str">
        <f>IF(O4404="","",IF(OR(VALUE(LEFT(O4404,2))&gt;IF(RIGHT(J4404,1)="M",7,19),AND(OR(LEFT(O4404,2)={"07","19"}),VALUE(RIGHT(O4404,2))&gt;5)),TRUE,FALSE))</f>
        <v/>
      </c>
    </row>
    <row r="4405" spans="12:20" x14ac:dyDescent="0.25">
      <c r="L4405" s="75">
        <f>COUNTIF($B$2:B4405,B4405)</f>
        <v>0</v>
      </c>
      <c r="M4405" s="75">
        <f>COUNTIF($L$2:L4405,4)</f>
        <v>42</v>
      </c>
      <c r="N4405" s="76" t="str">
        <f t="shared" si="344"/>
        <v>0</v>
      </c>
      <c r="O4405" s="76" t="str">
        <f t="shared" si="340"/>
        <v/>
      </c>
      <c r="P4405" s="75" t="str">
        <f t="shared" si="341"/>
        <v/>
      </c>
      <c r="Q4405" s="77" t="str">
        <f t="shared" si="342"/>
        <v/>
      </c>
      <c r="R4405" s="77" t="str">
        <f t="shared" si="343"/>
        <v/>
      </c>
      <c r="S4405" s="77" t="str">
        <f>IF(O4405="","",IF(OR(VALUE(LEFT(O4405,2))&gt;IF(RIGHT(J4405,1)="M",7,19),AND(OR(LEFT(O4405,2)={"07","19"}),VALUE(RIGHT(O4405,2))&gt;15)),TRUE,FALSE))</f>
        <v/>
      </c>
      <c r="T4405" s="77" t="str">
        <f>IF(O4405="","",IF(OR(VALUE(LEFT(O4405,2))&gt;IF(RIGHT(J4405,1)="M",7,19),AND(OR(LEFT(O4405,2)={"07","19"}),VALUE(RIGHT(O4405,2))&gt;5)),TRUE,FALSE))</f>
        <v/>
      </c>
    </row>
    <row r="4406" spans="12:20" x14ac:dyDescent="0.25">
      <c r="L4406" s="75">
        <f>COUNTIF($B$2:B4406,B4406)</f>
        <v>0</v>
      </c>
      <c r="M4406" s="75">
        <f>COUNTIF($L$2:L4406,4)</f>
        <v>42</v>
      </c>
      <c r="N4406" s="76" t="str">
        <f t="shared" si="344"/>
        <v>0</v>
      </c>
      <c r="O4406" s="76" t="str">
        <f t="shared" si="340"/>
        <v/>
      </c>
      <c r="P4406" s="75" t="str">
        <f t="shared" si="341"/>
        <v/>
      </c>
      <c r="Q4406" s="77" t="str">
        <f t="shared" si="342"/>
        <v/>
      </c>
      <c r="R4406" s="77" t="str">
        <f t="shared" si="343"/>
        <v/>
      </c>
      <c r="S4406" s="77" t="str">
        <f>IF(O4406="","",IF(OR(VALUE(LEFT(O4406,2))&gt;IF(RIGHT(J4406,1)="M",7,19),AND(OR(LEFT(O4406,2)={"07","19"}),VALUE(RIGHT(O4406,2))&gt;15)),TRUE,FALSE))</f>
        <v/>
      </c>
      <c r="T4406" s="77" t="str">
        <f>IF(O4406="","",IF(OR(VALUE(LEFT(O4406,2))&gt;IF(RIGHT(J4406,1)="M",7,19),AND(OR(LEFT(O4406,2)={"07","19"}),VALUE(RIGHT(O4406,2))&gt;5)),TRUE,FALSE))</f>
        <v/>
      </c>
    </row>
    <row r="4407" spans="12:20" x14ac:dyDescent="0.25">
      <c r="L4407" s="75">
        <f>COUNTIF($B$2:B4407,B4407)</f>
        <v>0</v>
      </c>
      <c r="M4407" s="75">
        <f>COUNTIF($L$2:L4407,4)</f>
        <v>42</v>
      </c>
      <c r="N4407" s="76" t="str">
        <f t="shared" si="344"/>
        <v>0</v>
      </c>
      <c r="O4407" s="76" t="str">
        <f t="shared" si="340"/>
        <v/>
      </c>
      <c r="P4407" s="75" t="str">
        <f t="shared" si="341"/>
        <v/>
      </c>
      <c r="Q4407" s="77" t="str">
        <f t="shared" si="342"/>
        <v/>
      </c>
      <c r="R4407" s="77" t="str">
        <f t="shared" si="343"/>
        <v/>
      </c>
      <c r="S4407" s="77" t="str">
        <f>IF(O4407="","",IF(OR(VALUE(LEFT(O4407,2))&gt;IF(RIGHT(J4407,1)="M",7,19),AND(OR(LEFT(O4407,2)={"07","19"}),VALUE(RIGHT(O4407,2))&gt;15)),TRUE,FALSE))</f>
        <v/>
      </c>
      <c r="T4407" s="77" t="str">
        <f>IF(O4407="","",IF(OR(VALUE(LEFT(O4407,2))&gt;IF(RIGHT(J4407,1)="M",7,19),AND(OR(LEFT(O4407,2)={"07","19"}),VALUE(RIGHT(O4407,2))&gt;5)),TRUE,FALSE))</f>
        <v/>
      </c>
    </row>
    <row r="4408" spans="12:20" x14ac:dyDescent="0.25">
      <c r="L4408" s="75">
        <f>COUNTIF($B$2:B4408,B4408)</f>
        <v>0</v>
      </c>
      <c r="M4408" s="75">
        <f>COUNTIF($L$2:L4408,4)</f>
        <v>42</v>
      </c>
      <c r="N4408" s="76" t="str">
        <f t="shared" si="344"/>
        <v>0</v>
      </c>
      <c r="O4408" s="76" t="str">
        <f t="shared" si="340"/>
        <v/>
      </c>
      <c r="P4408" s="75" t="str">
        <f t="shared" si="341"/>
        <v/>
      </c>
      <c r="Q4408" s="77" t="str">
        <f t="shared" si="342"/>
        <v/>
      </c>
      <c r="R4408" s="77" t="str">
        <f t="shared" si="343"/>
        <v/>
      </c>
      <c r="S4408" s="77" t="str">
        <f>IF(O4408="","",IF(OR(VALUE(LEFT(O4408,2))&gt;IF(RIGHT(J4408,1)="M",7,19),AND(OR(LEFT(O4408,2)={"07","19"}),VALUE(RIGHT(O4408,2))&gt;15)),TRUE,FALSE))</f>
        <v/>
      </c>
      <c r="T4408" s="77" t="str">
        <f>IF(O4408="","",IF(OR(VALUE(LEFT(O4408,2))&gt;IF(RIGHT(J4408,1)="M",7,19),AND(OR(LEFT(O4408,2)={"07","19"}),VALUE(RIGHT(O4408,2))&gt;5)),TRUE,FALSE))</f>
        <v/>
      </c>
    </row>
    <row r="4409" spans="12:20" x14ac:dyDescent="0.25">
      <c r="L4409" s="75">
        <f>COUNTIF($B$2:B4409,B4409)</f>
        <v>0</v>
      </c>
      <c r="M4409" s="75">
        <f>COUNTIF($L$2:L4409,4)</f>
        <v>42</v>
      </c>
      <c r="N4409" s="76" t="str">
        <f t="shared" si="344"/>
        <v>0</v>
      </c>
      <c r="O4409" s="76" t="str">
        <f t="shared" si="340"/>
        <v/>
      </c>
      <c r="P4409" s="75" t="str">
        <f t="shared" si="341"/>
        <v/>
      </c>
      <c r="Q4409" s="77" t="str">
        <f t="shared" si="342"/>
        <v/>
      </c>
      <c r="R4409" s="77" t="str">
        <f t="shared" si="343"/>
        <v/>
      </c>
      <c r="S4409" s="77" t="str">
        <f>IF(O4409="","",IF(OR(VALUE(LEFT(O4409,2))&gt;IF(RIGHT(J4409,1)="M",7,19),AND(OR(LEFT(O4409,2)={"07","19"}),VALUE(RIGHT(O4409,2))&gt;15)),TRUE,FALSE))</f>
        <v/>
      </c>
      <c r="T4409" s="77" t="str">
        <f>IF(O4409="","",IF(OR(VALUE(LEFT(O4409,2))&gt;IF(RIGHT(J4409,1)="M",7,19),AND(OR(LEFT(O4409,2)={"07","19"}),VALUE(RIGHT(O4409,2))&gt;5)),TRUE,FALSE))</f>
        <v/>
      </c>
    </row>
    <row r="4410" spans="12:20" x14ac:dyDescent="0.25">
      <c r="L4410" s="75">
        <f>COUNTIF($B$2:B4410,B4410)</f>
        <v>0</v>
      </c>
      <c r="M4410" s="75">
        <f>COUNTIF($L$2:L4410,4)</f>
        <v>42</v>
      </c>
      <c r="N4410" s="76" t="str">
        <f t="shared" si="344"/>
        <v>0</v>
      </c>
      <c r="O4410" s="76" t="str">
        <f t="shared" si="340"/>
        <v/>
      </c>
      <c r="P4410" s="75" t="str">
        <f t="shared" si="341"/>
        <v/>
      </c>
      <c r="Q4410" s="77" t="str">
        <f t="shared" si="342"/>
        <v/>
      </c>
      <c r="R4410" s="77" t="str">
        <f t="shared" si="343"/>
        <v/>
      </c>
      <c r="S4410" s="77" t="str">
        <f>IF(O4410="","",IF(OR(VALUE(LEFT(O4410,2))&gt;IF(RIGHT(J4410,1)="M",7,19),AND(OR(LEFT(O4410,2)={"07","19"}),VALUE(RIGHT(O4410,2))&gt;15)),TRUE,FALSE))</f>
        <v/>
      </c>
      <c r="T4410" s="77" t="str">
        <f>IF(O4410="","",IF(OR(VALUE(LEFT(O4410,2))&gt;IF(RIGHT(J4410,1)="M",7,19),AND(OR(LEFT(O4410,2)={"07","19"}),VALUE(RIGHT(O4410,2))&gt;5)),TRUE,FALSE))</f>
        <v/>
      </c>
    </row>
    <row r="4411" spans="12:20" x14ac:dyDescent="0.25">
      <c r="L4411" s="75">
        <f>COUNTIF($B$2:B4411,B4411)</f>
        <v>0</v>
      </c>
      <c r="M4411" s="75">
        <f>COUNTIF($L$2:L4411,4)</f>
        <v>42</v>
      </c>
      <c r="N4411" s="76" t="str">
        <f t="shared" si="344"/>
        <v>0</v>
      </c>
      <c r="O4411" s="76" t="str">
        <f t="shared" si="340"/>
        <v/>
      </c>
      <c r="P4411" s="75" t="str">
        <f t="shared" si="341"/>
        <v/>
      </c>
      <c r="Q4411" s="77" t="str">
        <f t="shared" si="342"/>
        <v/>
      </c>
      <c r="R4411" s="77" t="str">
        <f t="shared" si="343"/>
        <v/>
      </c>
      <c r="S4411" s="77" t="str">
        <f>IF(O4411="","",IF(OR(VALUE(LEFT(O4411,2))&gt;IF(RIGHT(J4411,1)="M",7,19),AND(OR(LEFT(O4411,2)={"07","19"}),VALUE(RIGHT(O4411,2))&gt;15)),TRUE,FALSE))</f>
        <v/>
      </c>
      <c r="T4411" s="77" t="str">
        <f>IF(O4411="","",IF(OR(VALUE(LEFT(O4411,2))&gt;IF(RIGHT(J4411,1)="M",7,19),AND(OR(LEFT(O4411,2)={"07","19"}),VALUE(RIGHT(O4411,2))&gt;5)),TRUE,FALSE))</f>
        <v/>
      </c>
    </row>
    <row r="4412" spans="12:20" x14ac:dyDescent="0.25">
      <c r="L4412" s="75">
        <f>COUNTIF($B$2:B4412,B4412)</f>
        <v>0</v>
      </c>
      <c r="M4412" s="75">
        <f>COUNTIF($L$2:L4412,4)</f>
        <v>42</v>
      </c>
      <c r="N4412" s="76" t="str">
        <f t="shared" si="344"/>
        <v>0</v>
      </c>
      <c r="O4412" s="76" t="str">
        <f t="shared" si="340"/>
        <v/>
      </c>
      <c r="P4412" s="75" t="str">
        <f t="shared" si="341"/>
        <v/>
      </c>
      <c r="Q4412" s="77" t="str">
        <f t="shared" si="342"/>
        <v/>
      </c>
      <c r="R4412" s="77" t="str">
        <f t="shared" si="343"/>
        <v/>
      </c>
      <c r="S4412" s="77" t="str">
        <f>IF(O4412="","",IF(OR(VALUE(LEFT(O4412,2))&gt;IF(RIGHT(J4412,1)="M",7,19),AND(OR(LEFT(O4412,2)={"07","19"}),VALUE(RIGHT(O4412,2))&gt;15)),TRUE,FALSE))</f>
        <v/>
      </c>
      <c r="T4412" s="77" t="str">
        <f>IF(O4412="","",IF(OR(VALUE(LEFT(O4412,2))&gt;IF(RIGHT(J4412,1)="M",7,19),AND(OR(LEFT(O4412,2)={"07","19"}),VALUE(RIGHT(O4412,2))&gt;5)),TRUE,FALSE))</f>
        <v/>
      </c>
    </row>
    <row r="4413" spans="12:20" x14ac:dyDescent="0.25">
      <c r="L4413" s="75">
        <f>COUNTIF($B$2:B4413,B4413)</f>
        <v>0</v>
      </c>
      <c r="M4413" s="75">
        <f>COUNTIF($L$2:L4413,4)</f>
        <v>42</v>
      </c>
      <c r="N4413" s="76" t="str">
        <f t="shared" si="344"/>
        <v>0</v>
      </c>
      <c r="O4413" s="76" t="str">
        <f t="shared" si="340"/>
        <v/>
      </c>
      <c r="P4413" s="75" t="str">
        <f t="shared" si="341"/>
        <v/>
      </c>
      <c r="Q4413" s="77" t="str">
        <f t="shared" si="342"/>
        <v/>
      </c>
      <c r="R4413" s="77" t="str">
        <f t="shared" si="343"/>
        <v/>
      </c>
      <c r="S4413" s="77" t="str">
        <f>IF(O4413="","",IF(OR(VALUE(LEFT(O4413,2))&gt;IF(RIGHT(J4413,1)="M",7,19),AND(OR(LEFT(O4413,2)={"07","19"}),VALUE(RIGHT(O4413,2))&gt;15)),TRUE,FALSE))</f>
        <v/>
      </c>
      <c r="T4413" s="77" t="str">
        <f>IF(O4413="","",IF(OR(VALUE(LEFT(O4413,2))&gt;IF(RIGHT(J4413,1)="M",7,19),AND(OR(LEFT(O4413,2)={"07","19"}),VALUE(RIGHT(O4413,2))&gt;5)),TRUE,FALSE))</f>
        <v/>
      </c>
    </row>
    <row r="4414" spans="12:20" x14ac:dyDescent="0.25">
      <c r="L4414" s="75">
        <f>COUNTIF($B$2:B4414,B4414)</f>
        <v>0</v>
      </c>
      <c r="M4414" s="75">
        <f>COUNTIF($L$2:L4414,4)</f>
        <v>42</v>
      </c>
      <c r="N4414" s="76" t="str">
        <f t="shared" si="344"/>
        <v>0</v>
      </c>
      <c r="O4414" s="76" t="str">
        <f t="shared" si="340"/>
        <v/>
      </c>
      <c r="P4414" s="75" t="str">
        <f t="shared" si="341"/>
        <v/>
      </c>
      <c r="Q4414" s="77" t="str">
        <f t="shared" si="342"/>
        <v/>
      </c>
      <c r="R4414" s="77" t="str">
        <f t="shared" si="343"/>
        <v/>
      </c>
      <c r="S4414" s="77" t="str">
        <f>IF(O4414="","",IF(OR(VALUE(LEFT(O4414,2))&gt;IF(RIGHT(J4414,1)="M",7,19),AND(OR(LEFT(O4414,2)={"07","19"}),VALUE(RIGHT(O4414,2))&gt;15)),TRUE,FALSE))</f>
        <v/>
      </c>
      <c r="T4414" s="77" t="str">
        <f>IF(O4414="","",IF(OR(VALUE(LEFT(O4414,2))&gt;IF(RIGHT(J4414,1)="M",7,19),AND(OR(LEFT(O4414,2)={"07","19"}),VALUE(RIGHT(O4414,2))&gt;5)),TRUE,FALSE))</f>
        <v/>
      </c>
    </row>
    <row r="4415" spans="12:20" x14ac:dyDescent="0.25">
      <c r="L4415" s="75">
        <f>COUNTIF($B$2:B4415,B4415)</f>
        <v>0</v>
      </c>
      <c r="M4415" s="75">
        <f>COUNTIF($L$2:L4415,4)</f>
        <v>42</v>
      </c>
      <c r="N4415" s="76" t="str">
        <f t="shared" si="344"/>
        <v>0</v>
      </c>
      <c r="O4415" s="76" t="str">
        <f t="shared" si="340"/>
        <v/>
      </c>
      <c r="P4415" s="75" t="str">
        <f t="shared" si="341"/>
        <v/>
      </c>
      <c r="Q4415" s="77" t="str">
        <f t="shared" si="342"/>
        <v/>
      </c>
      <c r="R4415" s="77" t="str">
        <f t="shared" si="343"/>
        <v/>
      </c>
      <c r="S4415" s="77" t="str">
        <f>IF(O4415="","",IF(OR(VALUE(LEFT(O4415,2))&gt;IF(RIGHT(J4415,1)="M",7,19),AND(OR(LEFT(O4415,2)={"07","19"}),VALUE(RIGHT(O4415,2))&gt;15)),TRUE,FALSE))</f>
        <v/>
      </c>
      <c r="T4415" s="77" t="str">
        <f>IF(O4415="","",IF(OR(VALUE(LEFT(O4415,2))&gt;IF(RIGHT(J4415,1)="M",7,19),AND(OR(LEFT(O4415,2)={"07","19"}),VALUE(RIGHT(O4415,2))&gt;5)),TRUE,FALSE))</f>
        <v/>
      </c>
    </row>
    <row r="4416" spans="12:20" x14ac:dyDescent="0.25">
      <c r="L4416" s="75">
        <f>COUNTIF($B$2:B4416,B4416)</f>
        <v>0</v>
      </c>
      <c r="M4416" s="75">
        <f>COUNTIF($L$2:L4416,4)</f>
        <v>42</v>
      </c>
      <c r="N4416" s="76" t="str">
        <f t="shared" si="344"/>
        <v>0</v>
      </c>
      <c r="O4416" s="76" t="str">
        <f t="shared" si="340"/>
        <v/>
      </c>
      <c r="P4416" s="75" t="str">
        <f t="shared" si="341"/>
        <v/>
      </c>
      <c r="Q4416" s="77" t="str">
        <f t="shared" si="342"/>
        <v/>
      </c>
      <c r="R4416" s="77" t="str">
        <f t="shared" si="343"/>
        <v/>
      </c>
      <c r="S4416" s="77" t="str">
        <f>IF(O4416="","",IF(OR(VALUE(LEFT(O4416,2))&gt;IF(RIGHT(J4416,1)="M",7,19),AND(OR(LEFT(O4416,2)={"07","19"}),VALUE(RIGHT(O4416,2))&gt;15)),TRUE,FALSE))</f>
        <v/>
      </c>
      <c r="T4416" s="77" t="str">
        <f>IF(O4416="","",IF(OR(VALUE(LEFT(O4416,2))&gt;IF(RIGHT(J4416,1)="M",7,19),AND(OR(LEFT(O4416,2)={"07","19"}),VALUE(RIGHT(O4416,2))&gt;5)),TRUE,FALSE))</f>
        <v/>
      </c>
    </row>
    <row r="4417" spans="12:20" x14ac:dyDescent="0.25">
      <c r="L4417" s="75">
        <f>COUNTIF($B$2:B4417,B4417)</f>
        <v>0</v>
      </c>
      <c r="M4417" s="75">
        <f>COUNTIF($L$2:L4417,4)</f>
        <v>42</v>
      </c>
      <c r="N4417" s="76" t="str">
        <f t="shared" si="344"/>
        <v>0</v>
      </c>
      <c r="O4417" s="76" t="str">
        <f t="shared" si="340"/>
        <v/>
      </c>
      <c r="P4417" s="75" t="str">
        <f t="shared" si="341"/>
        <v/>
      </c>
      <c r="Q4417" s="77" t="str">
        <f t="shared" si="342"/>
        <v/>
      </c>
      <c r="R4417" s="77" t="str">
        <f t="shared" si="343"/>
        <v/>
      </c>
      <c r="S4417" s="77" t="str">
        <f>IF(O4417="","",IF(OR(VALUE(LEFT(O4417,2))&gt;IF(RIGHT(J4417,1)="M",7,19),AND(OR(LEFT(O4417,2)={"07","19"}),VALUE(RIGHT(O4417,2))&gt;15)),TRUE,FALSE))</f>
        <v/>
      </c>
      <c r="T4417" s="77" t="str">
        <f>IF(O4417="","",IF(OR(VALUE(LEFT(O4417,2))&gt;IF(RIGHT(J4417,1)="M",7,19),AND(OR(LEFT(O4417,2)={"07","19"}),VALUE(RIGHT(O4417,2))&gt;5)),TRUE,FALSE))</f>
        <v/>
      </c>
    </row>
    <row r="4418" spans="12:20" x14ac:dyDescent="0.25">
      <c r="L4418" s="75">
        <f>COUNTIF($B$2:B4418,B4418)</f>
        <v>0</v>
      </c>
      <c r="M4418" s="75">
        <f>COUNTIF($L$2:L4418,4)</f>
        <v>42</v>
      </c>
      <c r="N4418" s="76" t="str">
        <f t="shared" si="344"/>
        <v>0</v>
      </c>
      <c r="O4418" s="76" t="str">
        <f t="shared" ref="O4418:O4481" si="345">TRIM(SUBSTITUTE(SUBSTITUTE(D4418,"+",""),"_",""))</f>
        <v/>
      </c>
      <c r="P4418" s="75" t="str">
        <f t="shared" ref="P4418:P4481" si="346">TRIM(SUBSTITUTE(SUBSTITUTE(E4418,"+",""),"_",""))</f>
        <v/>
      </c>
      <c r="Q4418" s="77" t="str">
        <f t="shared" ref="Q4418:Q4481" si="347">IFERROR(IF(RIGHT(P4418,2)&lt;RIGHT(O4418,2),IF(P4418&lt;O4418,P4418+2360-O4418,P4418-40-O4418),IF(P4418&lt;O4418,P4418+2400-O4418,P4418-O4418)),"")</f>
        <v/>
      </c>
      <c r="R4418" s="77" t="str">
        <f t="shared" ref="R4418:R4481" si="348">IFERROR(ROUNDDOWN(Q4418/100,0),"")</f>
        <v/>
      </c>
      <c r="S4418" s="77" t="str">
        <f>IF(O4418="","",IF(OR(VALUE(LEFT(O4418,2))&gt;IF(RIGHT(J4418,1)="M",7,19),AND(OR(LEFT(O4418,2)={"07","19"}),VALUE(RIGHT(O4418,2))&gt;15)),TRUE,FALSE))</f>
        <v/>
      </c>
      <c r="T4418" s="77" t="str">
        <f>IF(O4418="","",IF(OR(VALUE(LEFT(O4418,2))&gt;IF(RIGHT(J4418,1)="M",7,19),AND(OR(LEFT(O4418,2)={"07","19"}),VALUE(RIGHT(O4418,2))&gt;5)),TRUE,FALSE))</f>
        <v/>
      </c>
    </row>
    <row r="4419" spans="12:20" x14ac:dyDescent="0.25">
      <c r="L4419" s="75">
        <f>COUNTIF($B$2:B4419,B4419)</f>
        <v>0</v>
      </c>
      <c r="M4419" s="75">
        <f>COUNTIF($L$2:L4419,4)</f>
        <v>42</v>
      </c>
      <c r="N4419" s="76" t="str">
        <f t="shared" ref="N4419:N4482" si="349">A4419&amp;DAY(C4419)</f>
        <v>0</v>
      </c>
      <c r="O4419" s="76" t="str">
        <f t="shared" si="345"/>
        <v/>
      </c>
      <c r="P4419" s="75" t="str">
        <f t="shared" si="346"/>
        <v/>
      </c>
      <c r="Q4419" s="77" t="str">
        <f t="shared" si="347"/>
        <v/>
      </c>
      <c r="R4419" s="77" t="str">
        <f t="shared" si="348"/>
        <v/>
      </c>
      <c r="S4419" s="77" t="str">
        <f>IF(O4419="","",IF(OR(VALUE(LEFT(O4419,2))&gt;IF(RIGHT(J4419,1)="M",7,19),AND(OR(LEFT(O4419,2)={"07","19"}),VALUE(RIGHT(O4419,2))&gt;15)),TRUE,FALSE))</f>
        <v/>
      </c>
      <c r="T4419" s="77" t="str">
        <f>IF(O4419="","",IF(OR(VALUE(LEFT(O4419,2))&gt;IF(RIGHT(J4419,1)="M",7,19),AND(OR(LEFT(O4419,2)={"07","19"}),VALUE(RIGHT(O4419,2))&gt;5)),TRUE,FALSE))</f>
        <v/>
      </c>
    </row>
    <row r="4420" spans="12:20" x14ac:dyDescent="0.25">
      <c r="L4420" s="75">
        <f>COUNTIF($B$2:B4420,B4420)</f>
        <v>0</v>
      </c>
      <c r="M4420" s="75">
        <f>COUNTIF($L$2:L4420,4)</f>
        <v>42</v>
      </c>
      <c r="N4420" s="76" t="str">
        <f t="shared" si="349"/>
        <v>0</v>
      </c>
      <c r="O4420" s="76" t="str">
        <f t="shared" si="345"/>
        <v/>
      </c>
      <c r="P4420" s="75" t="str">
        <f t="shared" si="346"/>
        <v/>
      </c>
      <c r="Q4420" s="77" t="str">
        <f t="shared" si="347"/>
        <v/>
      </c>
      <c r="R4420" s="77" t="str">
        <f t="shared" si="348"/>
        <v/>
      </c>
      <c r="S4420" s="77" t="str">
        <f>IF(O4420="","",IF(OR(VALUE(LEFT(O4420,2))&gt;IF(RIGHT(J4420,1)="M",7,19),AND(OR(LEFT(O4420,2)={"07","19"}),VALUE(RIGHT(O4420,2))&gt;15)),TRUE,FALSE))</f>
        <v/>
      </c>
      <c r="T4420" s="77" t="str">
        <f>IF(O4420="","",IF(OR(VALUE(LEFT(O4420,2))&gt;IF(RIGHT(J4420,1)="M",7,19),AND(OR(LEFT(O4420,2)={"07","19"}),VALUE(RIGHT(O4420,2))&gt;5)),TRUE,FALSE))</f>
        <v/>
      </c>
    </row>
    <row r="4421" spans="12:20" x14ac:dyDescent="0.25">
      <c r="L4421" s="75">
        <f>COUNTIF($B$2:B4421,B4421)</f>
        <v>0</v>
      </c>
      <c r="M4421" s="75">
        <f>COUNTIF($L$2:L4421,4)</f>
        <v>42</v>
      </c>
      <c r="N4421" s="76" t="str">
        <f t="shared" si="349"/>
        <v>0</v>
      </c>
      <c r="O4421" s="76" t="str">
        <f t="shared" si="345"/>
        <v/>
      </c>
      <c r="P4421" s="75" t="str">
        <f t="shared" si="346"/>
        <v/>
      </c>
      <c r="Q4421" s="77" t="str">
        <f t="shared" si="347"/>
        <v/>
      </c>
      <c r="R4421" s="77" t="str">
        <f t="shared" si="348"/>
        <v/>
      </c>
      <c r="S4421" s="77" t="str">
        <f>IF(O4421="","",IF(OR(VALUE(LEFT(O4421,2))&gt;IF(RIGHT(J4421,1)="M",7,19),AND(OR(LEFT(O4421,2)={"07","19"}),VALUE(RIGHT(O4421,2))&gt;15)),TRUE,FALSE))</f>
        <v/>
      </c>
      <c r="T4421" s="77" t="str">
        <f>IF(O4421="","",IF(OR(VALUE(LEFT(O4421,2))&gt;IF(RIGHT(J4421,1)="M",7,19),AND(OR(LEFT(O4421,2)={"07","19"}),VALUE(RIGHT(O4421,2))&gt;5)),TRUE,FALSE))</f>
        <v/>
      </c>
    </row>
    <row r="4422" spans="12:20" x14ac:dyDescent="0.25">
      <c r="L4422" s="75">
        <f>COUNTIF($B$2:B4422,B4422)</f>
        <v>0</v>
      </c>
      <c r="M4422" s="75">
        <f>COUNTIF($L$2:L4422,4)</f>
        <v>42</v>
      </c>
      <c r="N4422" s="76" t="str">
        <f t="shared" si="349"/>
        <v>0</v>
      </c>
      <c r="O4422" s="76" t="str">
        <f t="shared" si="345"/>
        <v/>
      </c>
      <c r="P4422" s="75" t="str">
        <f t="shared" si="346"/>
        <v/>
      </c>
      <c r="Q4422" s="77" t="str">
        <f t="shared" si="347"/>
        <v/>
      </c>
      <c r="R4422" s="77" t="str">
        <f t="shared" si="348"/>
        <v/>
      </c>
      <c r="S4422" s="77" t="str">
        <f>IF(O4422="","",IF(OR(VALUE(LEFT(O4422,2))&gt;IF(RIGHT(J4422,1)="M",7,19),AND(OR(LEFT(O4422,2)={"07","19"}),VALUE(RIGHT(O4422,2))&gt;15)),TRUE,FALSE))</f>
        <v/>
      </c>
      <c r="T4422" s="77" t="str">
        <f>IF(O4422="","",IF(OR(VALUE(LEFT(O4422,2))&gt;IF(RIGHT(J4422,1)="M",7,19),AND(OR(LEFT(O4422,2)={"07","19"}),VALUE(RIGHT(O4422,2))&gt;5)),TRUE,FALSE))</f>
        <v/>
      </c>
    </row>
    <row r="4423" spans="12:20" x14ac:dyDescent="0.25">
      <c r="L4423" s="75">
        <f>COUNTIF($B$2:B4423,B4423)</f>
        <v>0</v>
      </c>
      <c r="M4423" s="75">
        <f>COUNTIF($L$2:L4423,4)</f>
        <v>42</v>
      </c>
      <c r="N4423" s="76" t="str">
        <f t="shared" si="349"/>
        <v>0</v>
      </c>
      <c r="O4423" s="76" t="str">
        <f t="shared" si="345"/>
        <v/>
      </c>
      <c r="P4423" s="75" t="str">
        <f t="shared" si="346"/>
        <v/>
      </c>
      <c r="Q4423" s="77" t="str">
        <f t="shared" si="347"/>
        <v/>
      </c>
      <c r="R4423" s="77" t="str">
        <f t="shared" si="348"/>
        <v/>
      </c>
      <c r="S4423" s="77" t="str">
        <f>IF(O4423="","",IF(OR(VALUE(LEFT(O4423,2))&gt;IF(RIGHT(J4423,1)="M",7,19),AND(OR(LEFT(O4423,2)={"07","19"}),VALUE(RIGHT(O4423,2))&gt;15)),TRUE,FALSE))</f>
        <v/>
      </c>
      <c r="T4423" s="77" t="str">
        <f>IF(O4423="","",IF(OR(VALUE(LEFT(O4423,2))&gt;IF(RIGHT(J4423,1)="M",7,19),AND(OR(LEFT(O4423,2)={"07","19"}),VALUE(RIGHT(O4423,2))&gt;5)),TRUE,FALSE))</f>
        <v/>
      </c>
    </row>
    <row r="4424" spans="12:20" x14ac:dyDescent="0.25">
      <c r="L4424" s="75">
        <f>COUNTIF($B$2:B4424,B4424)</f>
        <v>0</v>
      </c>
      <c r="M4424" s="75">
        <f>COUNTIF($L$2:L4424,4)</f>
        <v>42</v>
      </c>
      <c r="N4424" s="76" t="str">
        <f t="shared" si="349"/>
        <v>0</v>
      </c>
      <c r="O4424" s="76" t="str">
        <f t="shared" si="345"/>
        <v/>
      </c>
      <c r="P4424" s="75" t="str">
        <f t="shared" si="346"/>
        <v/>
      </c>
      <c r="Q4424" s="77" t="str">
        <f t="shared" si="347"/>
        <v/>
      </c>
      <c r="R4424" s="77" t="str">
        <f t="shared" si="348"/>
        <v/>
      </c>
      <c r="S4424" s="77" t="str">
        <f>IF(O4424="","",IF(OR(VALUE(LEFT(O4424,2))&gt;IF(RIGHT(J4424,1)="M",7,19),AND(OR(LEFT(O4424,2)={"07","19"}),VALUE(RIGHT(O4424,2))&gt;15)),TRUE,FALSE))</f>
        <v/>
      </c>
      <c r="T4424" s="77" t="str">
        <f>IF(O4424="","",IF(OR(VALUE(LEFT(O4424,2))&gt;IF(RIGHT(J4424,1)="M",7,19),AND(OR(LEFT(O4424,2)={"07","19"}),VALUE(RIGHT(O4424,2))&gt;5)),TRUE,FALSE))</f>
        <v/>
      </c>
    </row>
    <row r="4425" spans="12:20" x14ac:dyDescent="0.25">
      <c r="L4425" s="75">
        <f>COUNTIF($B$2:B4425,B4425)</f>
        <v>0</v>
      </c>
      <c r="M4425" s="75">
        <f>COUNTIF($L$2:L4425,4)</f>
        <v>42</v>
      </c>
      <c r="N4425" s="76" t="str">
        <f t="shared" si="349"/>
        <v>0</v>
      </c>
      <c r="O4425" s="76" t="str">
        <f t="shared" si="345"/>
        <v/>
      </c>
      <c r="P4425" s="75" t="str">
        <f t="shared" si="346"/>
        <v/>
      </c>
      <c r="Q4425" s="77" t="str">
        <f t="shared" si="347"/>
        <v/>
      </c>
      <c r="R4425" s="77" t="str">
        <f t="shared" si="348"/>
        <v/>
      </c>
      <c r="S4425" s="77" t="str">
        <f>IF(O4425="","",IF(OR(VALUE(LEFT(O4425,2))&gt;IF(RIGHT(J4425,1)="M",7,19),AND(OR(LEFT(O4425,2)={"07","19"}),VALUE(RIGHT(O4425,2))&gt;15)),TRUE,FALSE))</f>
        <v/>
      </c>
      <c r="T4425" s="77" t="str">
        <f>IF(O4425="","",IF(OR(VALUE(LEFT(O4425,2))&gt;IF(RIGHT(J4425,1)="M",7,19),AND(OR(LEFT(O4425,2)={"07","19"}),VALUE(RIGHT(O4425,2))&gt;5)),TRUE,FALSE))</f>
        <v/>
      </c>
    </row>
    <row r="4426" spans="12:20" x14ac:dyDescent="0.25">
      <c r="L4426" s="75">
        <f>COUNTIF($B$2:B4426,B4426)</f>
        <v>0</v>
      </c>
      <c r="M4426" s="75">
        <f>COUNTIF($L$2:L4426,4)</f>
        <v>42</v>
      </c>
      <c r="N4426" s="76" t="str">
        <f t="shared" si="349"/>
        <v>0</v>
      </c>
      <c r="O4426" s="76" t="str">
        <f t="shared" si="345"/>
        <v/>
      </c>
      <c r="P4426" s="75" t="str">
        <f t="shared" si="346"/>
        <v/>
      </c>
      <c r="Q4426" s="77" t="str">
        <f t="shared" si="347"/>
        <v/>
      </c>
      <c r="R4426" s="77" t="str">
        <f t="shared" si="348"/>
        <v/>
      </c>
      <c r="S4426" s="77" t="str">
        <f>IF(O4426="","",IF(OR(VALUE(LEFT(O4426,2))&gt;IF(RIGHT(J4426,1)="M",7,19),AND(OR(LEFT(O4426,2)={"07","19"}),VALUE(RIGHT(O4426,2))&gt;15)),TRUE,FALSE))</f>
        <v/>
      </c>
      <c r="T4426" s="77" t="str">
        <f>IF(O4426="","",IF(OR(VALUE(LEFT(O4426,2))&gt;IF(RIGHT(J4426,1)="M",7,19),AND(OR(LEFT(O4426,2)={"07","19"}),VALUE(RIGHT(O4426,2))&gt;5)),TRUE,FALSE))</f>
        <v/>
      </c>
    </row>
    <row r="4427" spans="12:20" x14ac:dyDescent="0.25">
      <c r="L4427" s="75">
        <f>COUNTIF($B$2:B4427,B4427)</f>
        <v>0</v>
      </c>
      <c r="M4427" s="75">
        <f>COUNTIF($L$2:L4427,4)</f>
        <v>42</v>
      </c>
      <c r="N4427" s="76" t="str">
        <f t="shared" si="349"/>
        <v>0</v>
      </c>
      <c r="O4427" s="76" t="str">
        <f t="shared" si="345"/>
        <v/>
      </c>
      <c r="P4427" s="75" t="str">
        <f t="shared" si="346"/>
        <v/>
      </c>
      <c r="Q4427" s="77" t="str">
        <f t="shared" si="347"/>
        <v/>
      </c>
      <c r="R4427" s="77" t="str">
        <f t="shared" si="348"/>
        <v/>
      </c>
      <c r="S4427" s="77" t="str">
        <f>IF(O4427="","",IF(OR(VALUE(LEFT(O4427,2))&gt;IF(RIGHT(J4427,1)="M",7,19),AND(OR(LEFT(O4427,2)={"07","19"}),VALUE(RIGHT(O4427,2))&gt;15)),TRUE,FALSE))</f>
        <v/>
      </c>
      <c r="T4427" s="77" t="str">
        <f>IF(O4427="","",IF(OR(VALUE(LEFT(O4427,2))&gt;IF(RIGHT(J4427,1)="M",7,19),AND(OR(LEFT(O4427,2)={"07","19"}),VALUE(RIGHT(O4427,2))&gt;5)),TRUE,FALSE))</f>
        <v/>
      </c>
    </row>
    <row r="4428" spans="12:20" x14ac:dyDescent="0.25">
      <c r="L4428" s="75">
        <f>COUNTIF($B$2:B4428,B4428)</f>
        <v>0</v>
      </c>
      <c r="M4428" s="75">
        <f>COUNTIF($L$2:L4428,4)</f>
        <v>42</v>
      </c>
      <c r="N4428" s="76" t="str">
        <f t="shared" si="349"/>
        <v>0</v>
      </c>
      <c r="O4428" s="76" t="str">
        <f t="shared" si="345"/>
        <v/>
      </c>
      <c r="P4428" s="75" t="str">
        <f t="shared" si="346"/>
        <v/>
      </c>
      <c r="Q4428" s="77" t="str">
        <f t="shared" si="347"/>
        <v/>
      </c>
      <c r="R4428" s="77" t="str">
        <f t="shared" si="348"/>
        <v/>
      </c>
      <c r="S4428" s="77" t="str">
        <f>IF(O4428="","",IF(OR(VALUE(LEFT(O4428,2))&gt;IF(RIGHT(J4428,1)="M",7,19),AND(OR(LEFT(O4428,2)={"07","19"}),VALUE(RIGHT(O4428,2))&gt;15)),TRUE,FALSE))</f>
        <v/>
      </c>
      <c r="T4428" s="77" t="str">
        <f>IF(O4428="","",IF(OR(VALUE(LEFT(O4428,2))&gt;IF(RIGHT(J4428,1)="M",7,19),AND(OR(LEFT(O4428,2)={"07","19"}),VALUE(RIGHT(O4428,2))&gt;5)),TRUE,FALSE))</f>
        <v/>
      </c>
    </row>
    <row r="4429" spans="12:20" x14ac:dyDescent="0.25">
      <c r="L4429" s="75">
        <f>COUNTIF($B$2:B4429,B4429)</f>
        <v>0</v>
      </c>
      <c r="M4429" s="75">
        <f>COUNTIF($L$2:L4429,4)</f>
        <v>42</v>
      </c>
      <c r="N4429" s="76" t="str">
        <f t="shared" si="349"/>
        <v>0</v>
      </c>
      <c r="O4429" s="76" t="str">
        <f t="shared" si="345"/>
        <v/>
      </c>
      <c r="P4429" s="75" t="str">
        <f t="shared" si="346"/>
        <v/>
      </c>
      <c r="Q4429" s="77" t="str">
        <f t="shared" si="347"/>
        <v/>
      </c>
      <c r="R4429" s="77" t="str">
        <f t="shared" si="348"/>
        <v/>
      </c>
      <c r="S4429" s="77" t="str">
        <f>IF(O4429="","",IF(OR(VALUE(LEFT(O4429,2))&gt;IF(RIGHT(J4429,1)="M",7,19),AND(OR(LEFT(O4429,2)={"07","19"}),VALUE(RIGHT(O4429,2))&gt;15)),TRUE,FALSE))</f>
        <v/>
      </c>
      <c r="T4429" s="77" t="str">
        <f>IF(O4429="","",IF(OR(VALUE(LEFT(O4429,2))&gt;IF(RIGHT(J4429,1)="M",7,19),AND(OR(LEFT(O4429,2)={"07","19"}),VALUE(RIGHT(O4429,2))&gt;5)),TRUE,FALSE))</f>
        <v/>
      </c>
    </row>
    <row r="4430" spans="12:20" x14ac:dyDescent="0.25">
      <c r="L4430" s="75">
        <f>COUNTIF($B$2:B4430,B4430)</f>
        <v>0</v>
      </c>
      <c r="M4430" s="75">
        <f>COUNTIF($L$2:L4430,4)</f>
        <v>42</v>
      </c>
      <c r="N4430" s="76" t="str">
        <f t="shared" si="349"/>
        <v>0</v>
      </c>
      <c r="O4430" s="76" t="str">
        <f t="shared" si="345"/>
        <v/>
      </c>
      <c r="P4430" s="75" t="str">
        <f t="shared" si="346"/>
        <v/>
      </c>
      <c r="Q4430" s="77" t="str">
        <f t="shared" si="347"/>
        <v/>
      </c>
      <c r="R4430" s="77" t="str">
        <f t="shared" si="348"/>
        <v/>
      </c>
      <c r="S4430" s="77" t="str">
        <f>IF(O4430="","",IF(OR(VALUE(LEFT(O4430,2))&gt;IF(RIGHT(J4430,1)="M",7,19),AND(OR(LEFT(O4430,2)={"07","19"}),VALUE(RIGHT(O4430,2))&gt;15)),TRUE,FALSE))</f>
        <v/>
      </c>
      <c r="T4430" s="77" t="str">
        <f>IF(O4430="","",IF(OR(VALUE(LEFT(O4430,2))&gt;IF(RIGHT(J4430,1)="M",7,19),AND(OR(LEFT(O4430,2)={"07","19"}),VALUE(RIGHT(O4430,2))&gt;5)),TRUE,FALSE))</f>
        <v/>
      </c>
    </row>
    <row r="4431" spans="12:20" x14ac:dyDescent="0.25">
      <c r="L4431" s="75">
        <f>COUNTIF($B$2:B4431,B4431)</f>
        <v>0</v>
      </c>
      <c r="M4431" s="75">
        <f>COUNTIF($L$2:L4431,4)</f>
        <v>42</v>
      </c>
      <c r="N4431" s="76" t="str">
        <f t="shared" si="349"/>
        <v>0</v>
      </c>
      <c r="O4431" s="76" t="str">
        <f t="shared" si="345"/>
        <v/>
      </c>
      <c r="P4431" s="75" t="str">
        <f t="shared" si="346"/>
        <v/>
      </c>
      <c r="Q4431" s="77" t="str">
        <f t="shared" si="347"/>
        <v/>
      </c>
      <c r="R4431" s="77" t="str">
        <f t="shared" si="348"/>
        <v/>
      </c>
      <c r="S4431" s="77" t="str">
        <f>IF(O4431="","",IF(OR(VALUE(LEFT(O4431,2))&gt;IF(RIGHT(J4431,1)="M",7,19),AND(OR(LEFT(O4431,2)={"07","19"}),VALUE(RIGHT(O4431,2))&gt;15)),TRUE,FALSE))</f>
        <v/>
      </c>
      <c r="T4431" s="77" t="str">
        <f>IF(O4431="","",IF(OR(VALUE(LEFT(O4431,2))&gt;IF(RIGHT(J4431,1)="M",7,19),AND(OR(LEFT(O4431,2)={"07","19"}),VALUE(RIGHT(O4431,2))&gt;5)),TRUE,FALSE))</f>
        <v/>
      </c>
    </row>
    <row r="4432" spans="12:20" x14ac:dyDescent="0.25">
      <c r="L4432" s="75">
        <f>COUNTIF($B$2:B4432,B4432)</f>
        <v>0</v>
      </c>
      <c r="M4432" s="75">
        <f>COUNTIF($L$2:L4432,4)</f>
        <v>42</v>
      </c>
      <c r="N4432" s="76" t="str">
        <f t="shared" si="349"/>
        <v>0</v>
      </c>
      <c r="O4432" s="76" t="str">
        <f t="shared" si="345"/>
        <v/>
      </c>
      <c r="P4432" s="75" t="str">
        <f t="shared" si="346"/>
        <v/>
      </c>
      <c r="Q4432" s="77" t="str">
        <f t="shared" si="347"/>
        <v/>
      </c>
      <c r="R4432" s="77" t="str">
        <f t="shared" si="348"/>
        <v/>
      </c>
      <c r="S4432" s="77" t="str">
        <f>IF(O4432="","",IF(OR(VALUE(LEFT(O4432,2))&gt;IF(RIGHT(J4432,1)="M",7,19),AND(OR(LEFT(O4432,2)={"07","19"}),VALUE(RIGHT(O4432,2))&gt;15)),TRUE,FALSE))</f>
        <v/>
      </c>
      <c r="T4432" s="77" t="str">
        <f>IF(O4432="","",IF(OR(VALUE(LEFT(O4432,2))&gt;IF(RIGHT(J4432,1)="M",7,19),AND(OR(LEFT(O4432,2)={"07","19"}),VALUE(RIGHT(O4432,2))&gt;5)),TRUE,FALSE))</f>
        <v/>
      </c>
    </row>
    <row r="4433" spans="12:20" x14ac:dyDescent="0.25">
      <c r="L4433" s="75">
        <f>COUNTIF($B$2:B4433,B4433)</f>
        <v>0</v>
      </c>
      <c r="M4433" s="75">
        <f>COUNTIF($L$2:L4433,4)</f>
        <v>42</v>
      </c>
      <c r="N4433" s="76" t="str">
        <f t="shared" si="349"/>
        <v>0</v>
      </c>
      <c r="O4433" s="76" t="str">
        <f t="shared" si="345"/>
        <v/>
      </c>
      <c r="P4433" s="75" t="str">
        <f t="shared" si="346"/>
        <v/>
      </c>
      <c r="Q4433" s="77" t="str">
        <f t="shared" si="347"/>
        <v/>
      </c>
      <c r="R4433" s="77" t="str">
        <f t="shared" si="348"/>
        <v/>
      </c>
      <c r="S4433" s="77" t="str">
        <f>IF(O4433="","",IF(OR(VALUE(LEFT(O4433,2))&gt;IF(RIGHT(J4433,1)="M",7,19),AND(OR(LEFT(O4433,2)={"07","19"}),VALUE(RIGHT(O4433,2))&gt;15)),TRUE,FALSE))</f>
        <v/>
      </c>
      <c r="T4433" s="77" t="str">
        <f>IF(O4433="","",IF(OR(VALUE(LEFT(O4433,2))&gt;IF(RIGHT(J4433,1)="M",7,19),AND(OR(LEFT(O4433,2)={"07","19"}),VALUE(RIGHT(O4433,2))&gt;5)),TRUE,FALSE))</f>
        <v/>
      </c>
    </row>
    <row r="4434" spans="12:20" x14ac:dyDescent="0.25">
      <c r="L4434" s="75">
        <f>COUNTIF($B$2:B4434,B4434)</f>
        <v>0</v>
      </c>
      <c r="M4434" s="75">
        <f>COUNTIF($L$2:L4434,4)</f>
        <v>42</v>
      </c>
      <c r="N4434" s="76" t="str">
        <f t="shared" si="349"/>
        <v>0</v>
      </c>
      <c r="O4434" s="76" t="str">
        <f t="shared" si="345"/>
        <v/>
      </c>
      <c r="P4434" s="75" t="str">
        <f t="shared" si="346"/>
        <v/>
      </c>
      <c r="Q4434" s="77" t="str">
        <f t="shared" si="347"/>
        <v/>
      </c>
      <c r="R4434" s="77" t="str">
        <f t="shared" si="348"/>
        <v/>
      </c>
      <c r="S4434" s="77" t="str">
        <f>IF(O4434="","",IF(OR(VALUE(LEFT(O4434,2))&gt;IF(RIGHT(J4434,1)="M",7,19),AND(OR(LEFT(O4434,2)={"07","19"}),VALUE(RIGHT(O4434,2))&gt;15)),TRUE,FALSE))</f>
        <v/>
      </c>
      <c r="T4434" s="77" t="str">
        <f>IF(O4434="","",IF(OR(VALUE(LEFT(O4434,2))&gt;IF(RIGHT(J4434,1)="M",7,19),AND(OR(LEFT(O4434,2)={"07","19"}),VALUE(RIGHT(O4434,2))&gt;5)),TRUE,FALSE))</f>
        <v/>
      </c>
    </row>
    <row r="4435" spans="12:20" x14ac:dyDescent="0.25">
      <c r="L4435" s="75">
        <f>COUNTIF($B$2:B4435,B4435)</f>
        <v>0</v>
      </c>
      <c r="M4435" s="75">
        <f>COUNTIF($L$2:L4435,4)</f>
        <v>42</v>
      </c>
      <c r="N4435" s="76" t="str">
        <f t="shared" si="349"/>
        <v>0</v>
      </c>
      <c r="O4435" s="76" t="str">
        <f t="shared" si="345"/>
        <v/>
      </c>
      <c r="P4435" s="75" t="str">
        <f t="shared" si="346"/>
        <v/>
      </c>
      <c r="Q4435" s="77" t="str">
        <f t="shared" si="347"/>
        <v/>
      </c>
      <c r="R4435" s="77" t="str">
        <f t="shared" si="348"/>
        <v/>
      </c>
      <c r="S4435" s="77" t="str">
        <f>IF(O4435="","",IF(OR(VALUE(LEFT(O4435,2))&gt;IF(RIGHT(J4435,1)="M",7,19),AND(OR(LEFT(O4435,2)={"07","19"}),VALUE(RIGHT(O4435,2))&gt;15)),TRUE,FALSE))</f>
        <v/>
      </c>
      <c r="T4435" s="77" t="str">
        <f>IF(O4435="","",IF(OR(VALUE(LEFT(O4435,2))&gt;IF(RIGHT(J4435,1)="M",7,19),AND(OR(LEFT(O4435,2)={"07","19"}),VALUE(RIGHT(O4435,2))&gt;5)),TRUE,FALSE))</f>
        <v/>
      </c>
    </row>
    <row r="4436" spans="12:20" x14ac:dyDescent="0.25">
      <c r="L4436" s="75">
        <f>COUNTIF($B$2:B4436,B4436)</f>
        <v>0</v>
      </c>
      <c r="M4436" s="75">
        <f>COUNTIF($L$2:L4436,4)</f>
        <v>42</v>
      </c>
      <c r="N4436" s="76" t="str">
        <f t="shared" si="349"/>
        <v>0</v>
      </c>
      <c r="O4436" s="76" t="str">
        <f t="shared" si="345"/>
        <v/>
      </c>
      <c r="P4436" s="75" t="str">
        <f t="shared" si="346"/>
        <v/>
      </c>
      <c r="Q4436" s="77" t="str">
        <f t="shared" si="347"/>
        <v/>
      </c>
      <c r="R4436" s="77" t="str">
        <f t="shared" si="348"/>
        <v/>
      </c>
      <c r="S4436" s="77" t="str">
        <f>IF(O4436="","",IF(OR(VALUE(LEFT(O4436,2))&gt;IF(RIGHT(J4436,1)="M",7,19),AND(OR(LEFT(O4436,2)={"07","19"}),VALUE(RIGHT(O4436,2))&gt;15)),TRUE,FALSE))</f>
        <v/>
      </c>
      <c r="T4436" s="77" t="str">
        <f>IF(O4436="","",IF(OR(VALUE(LEFT(O4436,2))&gt;IF(RIGHT(J4436,1)="M",7,19),AND(OR(LEFT(O4436,2)={"07","19"}),VALUE(RIGHT(O4436,2))&gt;5)),TRUE,FALSE))</f>
        <v/>
      </c>
    </row>
    <row r="4437" spans="12:20" x14ac:dyDescent="0.25">
      <c r="L4437" s="75">
        <f>COUNTIF($B$2:B4437,B4437)</f>
        <v>0</v>
      </c>
      <c r="M4437" s="75">
        <f>COUNTIF($L$2:L4437,4)</f>
        <v>42</v>
      </c>
      <c r="N4437" s="76" t="str">
        <f t="shared" si="349"/>
        <v>0</v>
      </c>
      <c r="O4437" s="76" t="str">
        <f t="shared" si="345"/>
        <v/>
      </c>
      <c r="P4437" s="75" t="str">
        <f t="shared" si="346"/>
        <v/>
      </c>
      <c r="Q4437" s="77" t="str">
        <f t="shared" si="347"/>
        <v/>
      </c>
      <c r="R4437" s="77" t="str">
        <f t="shared" si="348"/>
        <v/>
      </c>
      <c r="S4437" s="77" t="str">
        <f>IF(O4437="","",IF(OR(VALUE(LEFT(O4437,2))&gt;IF(RIGHT(J4437,1)="M",7,19),AND(OR(LEFT(O4437,2)={"07","19"}),VALUE(RIGHT(O4437,2))&gt;15)),TRUE,FALSE))</f>
        <v/>
      </c>
      <c r="T4437" s="77" t="str">
        <f>IF(O4437="","",IF(OR(VALUE(LEFT(O4437,2))&gt;IF(RIGHT(J4437,1)="M",7,19),AND(OR(LEFT(O4437,2)={"07","19"}),VALUE(RIGHT(O4437,2))&gt;5)),TRUE,FALSE))</f>
        <v/>
      </c>
    </row>
    <row r="4438" spans="12:20" x14ac:dyDescent="0.25">
      <c r="L4438" s="75">
        <f>COUNTIF($B$2:B4438,B4438)</f>
        <v>0</v>
      </c>
      <c r="M4438" s="75">
        <f>COUNTIF($L$2:L4438,4)</f>
        <v>42</v>
      </c>
      <c r="N4438" s="76" t="str">
        <f t="shared" si="349"/>
        <v>0</v>
      </c>
      <c r="O4438" s="76" t="str">
        <f t="shared" si="345"/>
        <v/>
      </c>
      <c r="P4438" s="75" t="str">
        <f t="shared" si="346"/>
        <v/>
      </c>
      <c r="Q4438" s="77" t="str">
        <f t="shared" si="347"/>
        <v/>
      </c>
      <c r="R4438" s="77" t="str">
        <f t="shared" si="348"/>
        <v/>
      </c>
      <c r="S4438" s="77" t="str">
        <f>IF(O4438="","",IF(OR(VALUE(LEFT(O4438,2))&gt;IF(RIGHT(J4438,1)="M",7,19),AND(OR(LEFT(O4438,2)={"07","19"}),VALUE(RIGHT(O4438,2))&gt;15)),TRUE,FALSE))</f>
        <v/>
      </c>
      <c r="T4438" s="77" t="str">
        <f>IF(O4438="","",IF(OR(VALUE(LEFT(O4438,2))&gt;IF(RIGHT(J4438,1)="M",7,19),AND(OR(LEFT(O4438,2)={"07","19"}),VALUE(RIGHT(O4438,2))&gt;5)),TRUE,FALSE))</f>
        <v/>
      </c>
    </row>
    <row r="4439" spans="12:20" x14ac:dyDescent="0.25">
      <c r="L4439" s="75">
        <f>COUNTIF($B$2:B4439,B4439)</f>
        <v>0</v>
      </c>
      <c r="M4439" s="75">
        <f>COUNTIF($L$2:L4439,4)</f>
        <v>42</v>
      </c>
      <c r="N4439" s="76" t="str">
        <f t="shared" si="349"/>
        <v>0</v>
      </c>
      <c r="O4439" s="76" t="str">
        <f t="shared" si="345"/>
        <v/>
      </c>
      <c r="P4439" s="75" t="str">
        <f t="shared" si="346"/>
        <v/>
      </c>
      <c r="Q4439" s="77" t="str">
        <f t="shared" si="347"/>
        <v/>
      </c>
      <c r="R4439" s="77" t="str">
        <f t="shared" si="348"/>
        <v/>
      </c>
      <c r="S4439" s="77" t="str">
        <f>IF(O4439="","",IF(OR(VALUE(LEFT(O4439,2))&gt;IF(RIGHT(J4439,1)="M",7,19),AND(OR(LEFT(O4439,2)={"07","19"}),VALUE(RIGHT(O4439,2))&gt;15)),TRUE,FALSE))</f>
        <v/>
      </c>
      <c r="T4439" s="77" t="str">
        <f>IF(O4439="","",IF(OR(VALUE(LEFT(O4439,2))&gt;IF(RIGHT(J4439,1)="M",7,19),AND(OR(LEFT(O4439,2)={"07","19"}),VALUE(RIGHT(O4439,2))&gt;5)),TRUE,FALSE))</f>
        <v/>
      </c>
    </row>
    <row r="4440" spans="12:20" x14ac:dyDescent="0.25">
      <c r="L4440" s="75">
        <f>COUNTIF($B$2:B4440,B4440)</f>
        <v>0</v>
      </c>
      <c r="M4440" s="75">
        <f>COUNTIF($L$2:L4440,4)</f>
        <v>42</v>
      </c>
      <c r="N4440" s="76" t="str">
        <f t="shared" si="349"/>
        <v>0</v>
      </c>
      <c r="O4440" s="76" t="str">
        <f t="shared" si="345"/>
        <v/>
      </c>
      <c r="P4440" s="75" t="str">
        <f t="shared" si="346"/>
        <v/>
      </c>
      <c r="Q4440" s="77" t="str">
        <f t="shared" si="347"/>
        <v/>
      </c>
      <c r="R4440" s="77" t="str">
        <f t="shared" si="348"/>
        <v/>
      </c>
      <c r="S4440" s="77" t="str">
        <f>IF(O4440="","",IF(OR(VALUE(LEFT(O4440,2))&gt;IF(RIGHT(J4440,1)="M",7,19),AND(OR(LEFT(O4440,2)={"07","19"}),VALUE(RIGHT(O4440,2))&gt;15)),TRUE,FALSE))</f>
        <v/>
      </c>
      <c r="T4440" s="77" t="str">
        <f>IF(O4440="","",IF(OR(VALUE(LEFT(O4440,2))&gt;IF(RIGHT(J4440,1)="M",7,19),AND(OR(LEFT(O4440,2)={"07","19"}),VALUE(RIGHT(O4440,2))&gt;5)),TRUE,FALSE))</f>
        <v/>
      </c>
    </row>
    <row r="4441" spans="12:20" x14ac:dyDescent="0.25">
      <c r="L4441" s="75">
        <f>COUNTIF($B$2:B4441,B4441)</f>
        <v>0</v>
      </c>
      <c r="M4441" s="75">
        <f>COUNTIF($L$2:L4441,4)</f>
        <v>42</v>
      </c>
      <c r="N4441" s="76" t="str">
        <f t="shared" si="349"/>
        <v>0</v>
      </c>
      <c r="O4441" s="76" t="str">
        <f t="shared" si="345"/>
        <v/>
      </c>
      <c r="P4441" s="75" t="str">
        <f t="shared" si="346"/>
        <v/>
      </c>
      <c r="Q4441" s="77" t="str">
        <f t="shared" si="347"/>
        <v/>
      </c>
      <c r="R4441" s="77" t="str">
        <f t="shared" si="348"/>
        <v/>
      </c>
      <c r="S4441" s="77" t="str">
        <f>IF(O4441="","",IF(OR(VALUE(LEFT(O4441,2))&gt;IF(RIGHT(J4441,1)="M",7,19),AND(OR(LEFT(O4441,2)={"07","19"}),VALUE(RIGHT(O4441,2))&gt;15)),TRUE,FALSE))</f>
        <v/>
      </c>
      <c r="T4441" s="77" t="str">
        <f>IF(O4441="","",IF(OR(VALUE(LEFT(O4441,2))&gt;IF(RIGHT(J4441,1)="M",7,19),AND(OR(LEFT(O4441,2)={"07","19"}),VALUE(RIGHT(O4441,2))&gt;5)),TRUE,FALSE))</f>
        <v/>
      </c>
    </row>
    <row r="4442" spans="12:20" x14ac:dyDescent="0.25">
      <c r="L4442" s="75">
        <f>COUNTIF($B$2:B4442,B4442)</f>
        <v>0</v>
      </c>
      <c r="M4442" s="75">
        <f>COUNTIF($L$2:L4442,4)</f>
        <v>42</v>
      </c>
      <c r="N4442" s="76" t="str">
        <f t="shared" si="349"/>
        <v>0</v>
      </c>
      <c r="O4442" s="76" t="str">
        <f t="shared" si="345"/>
        <v/>
      </c>
      <c r="P4442" s="75" t="str">
        <f t="shared" si="346"/>
        <v/>
      </c>
      <c r="Q4442" s="77" t="str">
        <f t="shared" si="347"/>
        <v/>
      </c>
      <c r="R4442" s="77" t="str">
        <f t="shared" si="348"/>
        <v/>
      </c>
      <c r="S4442" s="77" t="str">
        <f>IF(O4442="","",IF(OR(VALUE(LEFT(O4442,2))&gt;IF(RIGHT(J4442,1)="M",7,19),AND(OR(LEFT(O4442,2)={"07","19"}),VALUE(RIGHT(O4442,2))&gt;15)),TRUE,FALSE))</f>
        <v/>
      </c>
      <c r="T4442" s="77" t="str">
        <f>IF(O4442="","",IF(OR(VALUE(LEFT(O4442,2))&gt;IF(RIGHT(J4442,1)="M",7,19),AND(OR(LEFT(O4442,2)={"07","19"}),VALUE(RIGHT(O4442,2))&gt;5)),TRUE,FALSE))</f>
        <v/>
      </c>
    </row>
    <row r="4443" spans="12:20" x14ac:dyDescent="0.25">
      <c r="L4443" s="75">
        <f>COUNTIF($B$2:B4443,B4443)</f>
        <v>0</v>
      </c>
      <c r="M4443" s="75">
        <f>COUNTIF($L$2:L4443,4)</f>
        <v>42</v>
      </c>
      <c r="N4443" s="76" t="str">
        <f t="shared" si="349"/>
        <v>0</v>
      </c>
      <c r="O4443" s="76" t="str">
        <f t="shared" si="345"/>
        <v/>
      </c>
      <c r="P4443" s="75" t="str">
        <f t="shared" si="346"/>
        <v/>
      </c>
      <c r="Q4443" s="77" t="str">
        <f t="shared" si="347"/>
        <v/>
      </c>
      <c r="R4443" s="77" t="str">
        <f t="shared" si="348"/>
        <v/>
      </c>
      <c r="S4443" s="77" t="str">
        <f>IF(O4443="","",IF(OR(VALUE(LEFT(O4443,2))&gt;IF(RIGHT(J4443,1)="M",7,19),AND(OR(LEFT(O4443,2)={"07","19"}),VALUE(RIGHT(O4443,2))&gt;15)),TRUE,FALSE))</f>
        <v/>
      </c>
      <c r="T4443" s="77" t="str">
        <f>IF(O4443="","",IF(OR(VALUE(LEFT(O4443,2))&gt;IF(RIGHT(J4443,1)="M",7,19),AND(OR(LEFT(O4443,2)={"07","19"}),VALUE(RIGHT(O4443,2))&gt;5)),TRUE,FALSE))</f>
        <v/>
      </c>
    </row>
    <row r="4444" spans="12:20" x14ac:dyDescent="0.25">
      <c r="L4444" s="75">
        <f>COUNTIF($B$2:B4444,B4444)</f>
        <v>0</v>
      </c>
      <c r="M4444" s="75">
        <f>COUNTIF($L$2:L4444,4)</f>
        <v>42</v>
      </c>
      <c r="N4444" s="76" t="str">
        <f t="shared" si="349"/>
        <v>0</v>
      </c>
      <c r="O4444" s="76" t="str">
        <f t="shared" si="345"/>
        <v/>
      </c>
      <c r="P4444" s="75" t="str">
        <f t="shared" si="346"/>
        <v/>
      </c>
      <c r="Q4444" s="77" t="str">
        <f t="shared" si="347"/>
        <v/>
      </c>
      <c r="R4444" s="77" t="str">
        <f t="shared" si="348"/>
        <v/>
      </c>
      <c r="S4444" s="77" t="str">
        <f>IF(O4444="","",IF(OR(VALUE(LEFT(O4444,2))&gt;IF(RIGHT(J4444,1)="M",7,19),AND(OR(LEFT(O4444,2)={"07","19"}),VALUE(RIGHT(O4444,2))&gt;15)),TRUE,FALSE))</f>
        <v/>
      </c>
      <c r="T4444" s="77" t="str">
        <f>IF(O4444="","",IF(OR(VALUE(LEFT(O4444,2))&gt;IF(RIGHT(J4444,1)="M",7,19),AND(OR(LEFT(O4444,2)={"07","19"}),VALUE(RIGHT(O4444,2))&gt;5)),TRUE,FALSE))</f>
        <v/>
      </c>
    </row>
    <row r="4445" spans="12:20" x14ac:dyDescent="0.25">
      <c r="L4445" s="75">
        <f>COUNTIF($B$2:B4445,B4445)</f>
        <v>0</v>
      </c>
      <c r="M4445" s="75">
        <f>COUNTIF($L$2:L4445,4)</f>
        <v>42</v>
      </c>
      <c r="N4445" s="76" t="str">
        <f t="shared" si="349"/>
        <v>0</v>
      </c>
      <c r="O4445" s="76" t="str">
        <f t="shared" si="345"/>
        <v/>
      </c>
      <c r="P4445" s="75" t="str">
        <f t="shared" si="346"/>
        <v/>
      </c>
      <c r="Q4445" s="77" t="str">
        <f t="shared" si="347"/>
        <v/>
      </c>
      <c r="R4445" s="77" t="str">
        <f t="shared" si="348"/>
        <v/>
      </c>
      <c r="S4445" s="77" t="str">
        <f>IF(O4445="","",IF(OR(VALUE(LEFT(O4445,2))&gt;IF(RIGHT(J4445,1)="M",7,19),AND(OR(LEFT(O4445,2)={"07","19"}),VALUE(RIGHT(O4445,2))&gt;15)),TRUE,FALSE))</f>
        <v/>
      </c>
      <c r="T4445" s="77" t="str">
        <f>IF(O4445="","",IF(OR(VALUE(LEFT(O4445,2))&gt;IF(RIGHT(J4445,1)="M",7,19),AND(OR(LEFT(O4445,2)={"07","19"}),VALUE(RIGHT(O4445,2))&gt;5)),TRUE,FALSE))</f>
        <v/>
      </c>
    </row>
    <row r="4446" spans="12:20" x14ac:dyDescent="0.25">
      <c r="L4446" s="75">
        <f>COUNTIF($B$2:B4446,B4446)</f>
        <v>0</v>
      </c>
      <c r="M4446" s="75">
        <f>COUNTIF($L$2:L4446,4)</f>
        <v>42</v>
      </c>
      <c r="N4446" s="76" t="str">
        <f t="shared" si="349"/>
        <v>0</v>
      </c>
      <c r="O4446" s="76" t="str">
        <f t="shared" si="345"/>
        <v/>
      </c>
      <c r="P4446" s="75" t="str">
        <f t="shared" si="346"/>
        <v/>
      </c>
      <c r="Q4446" s="77" t="str">
        <f t="shared" si="347"/>
        <v/>
      </c>
      <c r="R4446" s="77" t="str">
        <f t="shared" si="348"/>
        <v/>
      </c>
      <c r="S4446" s="77" t="str">
        <f>IF(O4446="","",IF(OR(VALUE(LEFT(O4446,2))&gt;IF(RIGHT(J4446,1)="M",7,19),AND(OR(LEFT(O4446,2)={"07","19"}),VALUE(RIGHT(O4446,2))&gt;15)),TRUE,FALSE))</f>
        <v/>
      </c>
      <c r="T4446" s="77" t="str">
        <f>IF(O4446="","",IF(OR(VALUE(LEFT(O4446,2))&gt;IF(RIGHT(J4446,1)="M",7,19),AND(OR(LEFT(O4446,2)={"07","19"}),VALUE(RIGHT(O4446,2))&gt;5)),TRUE,FALSE))</f>
        <v/>
      </c>
    </row>
    <row r="4447" spans="12:20" x14ac:dyDescent="0.25">
      <c r="L4447" s="75">
        <f>COUNTIF($B$2:B4447,B4447)</f>
        <v>0</v>
      </c>
      <c r="M4447" s="75">
        <f>COUNTIF($L$2:L4447,4)</f>
        <v>42</v>
      </c>
      <c r="N4447" s="76" t="str">
        <f t="shared" si="349"/>
        <v>0</v>
      </c>
      <c r="O4447" s="76" t="str">
        <f t="shared" si="345"/>
        <v/>
      </c>
      <c r="P4447" s="75" t="str">
        <f t="shared" si="346"/>
        <v/>
      </c>
      <c r="Q4447" s="77" t="str">
        <f t="shared" si="347"/>
        <v/>
      </c>
      <c r="R4447" s="77" t="str">
        <f t="shared" si="348"/>
        <v/>
      </c>
      <c r="S4447" s="77" t="str">
        <f>IF(O4447="","",IF(OR(VALUE(LEFT(O4447,2))&gt;IF(RIGHT(J4447,1)="M",7,19),AND(OR(LEFT(O4447,2)={"07","19"}),VALUE(RIGHT(O4447,2))&gt;15)),TRUE,FALSE))</f>
        <v/>
      </c>
      <c r="T4447" s="77" t="str">
        <f>IF(O4447="","",IF(OR(VALUE(LEFT(O4447,2))&gt;IF(RIGHT(J4447,1)="M",7,19),AND(OR(LEFT(O4447,2)={"07","19"}),VALUE(RIGHT(O4447,2))&gt;5)),TRUE,FALSE))</f>
        <v/>
      </c>
    </row>
    <row r="4448" spans="12:20" x14ac:dyDescent="0.25">
      <c r="L4448" s="75">
        <f>COUNTIF($B$2:B4448,B4448)</f>
        <v>0</v>
      </c>
      <c r="M4448" s="75">
        <f>COUNTIF($L$2:L4448,4)</f>
        <v>42</v>
      </c>
      <c r="N4448" s="76" t="str">
        <f t="shared" si="349"/>
        <v>0</v>
      </c>
      <c r="O4448" s="76" t="str">
        <f t="shared" si="345"/>
        <v/>
      </c>
      <c r="P4448" s="75" t="str">
        <f t="shared" si="346"/>
        <v/>
      </c>
      <c r="Q4448" s="77" t="str">
        <f t="shared" si="347"/>
        <v/>
      </c>
      <c r="R4448" s="77" t="str">
        <f t="shared" si="348"/>
        <v/>
      </c>
      <c r="S4448" s="77" t="str">
        <f>IF(O4448="","",IF(OR(VALUE(LEFT(O4448,2))&gt;IF(RIGHT(J4448,1)="M",7,19),AND(OR(LEFT(O4448,2)={"07","19"}),VALUE(RIGHT(O4448,2))&gt;15)),TRUE,FALSE))</f>
        <v/>
      </c>
      <c r="T4448" s="77" t="str">
        <f>IF(O4448="","",IF(OR(VALUE(LEFT(O4448,2))&gt;IF(RIGHT(J4448,1)="M",7,19),AND(OR(LEFT(O4448,2)={"07","19"}),VALUE(RIGHT(O4448,2))&gt;5)),TRUE,FALSE))</f>
        <v/>
      </c>
    </row>
    <row r="4449" spans="12:20" x14ac:dyDescent="0.25">
      <c r="L4449" s="75">
        <f>COUNTIF($B$2:B4449,B4449)</f>
        <v>0</v>
      </c>
      <c r="M4449" s="75">
        <f>COUNTIF($L$2:L4449,4)</f>
        <v>42</v>
      </c>
      <c r="N4449" s="76" t="str">
        <f t="shared" si="349"/>
        <v>0</v>
      </c>
      <c r="O4449" s="76" t="str">
        <f t="shared" si="345"/>
        <v/>
      </c>
      <c r="P4449" s="75" t="str">
        <f t="shared" si="346"/>
        <v/>
      </c>
      <c r="Q4449" s="77" t="str">
        <f t="shared" si="347"/>
        <v/>
      </c>
      <c r="R4449" s="77" t="str">
        <f t="shared" si="348"/>
        <v/>
      </c>
      <c r="S4449" s="77" t="str">
        <f>IF(O4449="","",IF(OR(VALUE(LEFT(O4449,2))&gt;IF(RIGHT(J4449,1)="M",7,19),AND(OR(LEFT(O4449,2)={"07","19"}),VALUE(RIGHT(O4449,2))&gt;15)),TRUE,FALSE))</f>
        <v/>
      </c>
      <c r="T4449" s="77" t="str">
        <f>IF(O4449="","",IF(OR(VALUE(LEFT(O4449,2))&gt;IF(RIGHT(J4449,1)="M",7,19),AND(OR(LEFT(O4449,2)={"07","19"}),VALUE(RIGHT(O4449,2))&gt;5)),TRUE,FALSE))</f>
        <v/>
      </c>
    </row>
    <row r="4450" spans="12:20" x14ac:dyDescent="0.25">
      <c r="L4450" s="75">
        <f>COUNTIF($B$2:B4450,B4450)</f>
        <v>0</v>
      </c>
      <c r="M4450" s="75">
        <f>COUNTIF($L$2:L4450,4)</f>
        <v>42</v>
      </c>
      <c r="N4450" s="76" t="str">
        <f t="shared" si="349"/>
        <v>0</v>
      </c>
      <c r="O4450" s="76" t="str">
        <f t="shared" si="345"/>
        <v/>
      </c>
      <c r="P4450" s="75" t="str">
        <f t="shared" si="346"/>
        <v/>
      </c>
      <c r="Q4450" s="77" t="str">
        <f t="shared" si="347"/>
        <v/>
      </c>
      <c r="R4450" s="77" t="str">
        <f t="shared" si="348"/>
        <v/>
      </c>
      <c r="S4450" s="77" t="str">
        <f>IF(O4450="","",IF(OR(VALUE(LEFT(O4450,2))&gt;IF(RIGHT(J4450,1)="M",7,19),AND(OR(LEFT(O4450,2)={"07","19"}),VALUE(RIGHT(O4450,2))&gt;15)),TRUE,FALSE))</f>
        <v/>
      </c>
      <c r="T4450" s="77" t="str">
        <f>IF(O4450="","",IF(OR(VALUE(LEFT(O4450,2))&gt;IF(RIGHT(J4450,1)="M",7,19),AND(OR(LEFT(O4450,2)={"07","19"}),VALUE(RIGHT(O4450,2))&gt;5)),TRUE,FALSE))</f>
        <v/>
      </c>
    </row>
    <row r="4451" spans="12:20" x14ac:dyDescent="0.25">
      <c r="L4451" s="75">
        <f>COUNTIF($B$2:B4451,B4451)</f>
        <v>0</v>
      </c>
      <c r="M4451" s="75">
        <f>COUNTIF($L$2:L4451,4)</f>
        <v>42</v>
      </c>
      <c r="N4451" s="76" t="str">
        <f t="shared" si="349"/>
        <v>0</v>
      </c>
      <c r="O4451" s="76" t="str">
        <f t="shared" si="345"/>
        <v/>
      </c>
      <c r="P4451" s="75" t="str">
        <f t="shared" si="346"/>
        <v/>
      </c>
      <c r="Q4451" s="77" t="str">
        <f t="shared" si="347"/>
        <v/>
      </c>
      <c r="R4451" s="77" t="str">
        <f t="shared" si="348"/>
        <v/>
      </c>
      <c r="S4451" s="77" t="str">
        <f>IF(O4451="","",IF(OR(VALUE(LEFT(O4451,2))&gt;IF(RIGHT(J4451,1)="M",7,19),AND(OR(LEFT(O4451,2)={"07","19"}),VALUE(RIGHT(O4451,2))&gt;15)),TRUE,FALSE))</f>
        <v/>
      </c>
      <c r="T4451" s="77" t="str">
        <f>IF(O4451="","",IF(OR(VALUE(LEFT(O4451,2))&gt;IF(RIGHT(J4451,1)="M",7,19),AND(OR(LEFT(O4451,2)={"07","19"}),VALUE(RIGHT(O4451,2))&gt;5)),TRUE,FALSE))</f>
        <v/>
      </c>
    </row>
    <row r="4452" spans="12:20" x14ac:dyDescent="0.25">
      <c r="L4452" s="75">
        <f>COUNTIF($B$2:B4452,B4452)</f>
        <v>0</v>
      </c>
      <c r="M4452" s="75">
        <f>COUNTIF($L$2:L4452,4)</f>
        <v>42</v>
      </c>
      <c r="N4452" s="76" t="str">
        <f t="shared" si="349"/>
        <v>0</v>
      </c>
      <c r="O4452" s="76" t="str">
        <f t="shared" si="345"/>
        <v/>
      </c>
      <c r="P4452" s="75" t="str">
        <f t="shared" si="346"/>
        <v/>
      </c>
      <c r="Q4452" s="77" t="str">
        <f t="shared" si="347"/>
        <v/>
      </c>
      <c r="R4452" s="77" t="str">
        <f t="shared" si="348"/>
        <v/>
      </c>
      <c r="S4452" s="77" t="str">
        <f>IF(O4452="","",IF(OR(VALUE(LEFT(O4452,2))&gt;IF(RIGHT(J4452,1)="M",7,19),AND(OR(LEFT(O4452,2)={"07","19"}),VALUE(RIGHT(O4452,2))&gt;15)),TRUE,FALSE))</f>
        <v/>
      </c>
      <c r="T4452" s="77" t="str">
        <f>IF(O4452="","",IF(OR(VALUE(LEFT(O4452,2))&gt;IF(RIGHT(J4452,1)="M",7,19),AND(OR(LEFT(O4452,2)={"07","19"}),VALUE(RIGHT(O4452,2))&gt;5)),TRUE,FALSE))</f>
        <v/>
      </c>
    </row>
    <row r="4453" spans="12:20" x14ac:dyDescent="0.25">
      <c r="L4453" s="75">
        <f>COUNTIF($B$2:B4453,B4453)</f>
        <v>0</v>
      </c>
      <c r="M4453" s="75">
        <f>COUNTIF($L$2:L4453,4)</f>
        <v>42</v>
      </c>
      <c r="N4453" s="76" t="str">
        <f t="shared" si="349"/>
        <v>0</v>
      </c>
      <c r="O4453" s="76" t="str">
        <f t="shared" si="345"/>
        <v/>
      </c>
      <c r="P4453" s="75" t="str">
        <f t="shared" si="346"/>
        <v/>
      </c>
      <c r="Q4453" s="77" t="str">
        <f t="shared" si="347"/>
        <v/>
      </c>
      <c r="R4453" s="77" t="str">
        <f t="shared" si="348"/>
        <v/>
      </c>
      <c r="S4453" s="77" t="str">
        <f>IF(O4453="","",IF(OR(VALUE(LEFT(O4453,2))&gt;IF(RIGHT(J4453,1)="M",7,19),AND(OR(LEFT(O4453,2)={"07","19"}),VALUE(RIGHT(O4453,2))&gt;15)),TRUE,FALSE))</f>
        <v/>
      </c>
      <c r="T4453" s="77" t="str">
        <f>IF(O4453="","",IF(OR(VALUE(LEFT(O4453,2))&gt;IF(RIGHT(J4453,1)="M",7,19),AND(OR(LEFT(O4453,2)={"07","19"}),VALUE(RIGHT(O4453,2))&gt;5)),TRUE,FALSE))</f>
        <v/>
      </c>
    </row>
    <row r="4454" spans="12:20" x14ac:dyDescent="0.25">
      <c r="L4454" s="75">
        <f>COUNTIF($B$2:B4454,B4454)</f>
        <v>0</v>
      </c>
      <c r="M4454" s="75">
        <f>COUNTIF($L$2:L4454,4)</f>
        <v>42</v>
      </c>
      <c r="N4454" s="76" t="str">
        <f t="shared" si="349"/>
        <v>0</v>
      </c>
      <c r="O4454" s="76" t="str">
        <f t="shared" si="345"/>
        <v/>
      </c>
      <c r="P4454" s="75" t="str">
        <f t="shared" si="346"/>
        <v/>
      </c>
      <c r="Q4454" s="77" t="str">
        <f t="shared" si="347"/>
        <v/>
      </c>
      <c r="R4454" s="77" t="str">
        <f t="shared" si="348"/>
        <v/>
      </c>
      <c r="S4454" s="77" t="str">
        <f>IF(O4454="","",IF(OR(VALUE(LEFT(O4454,2))&gt;IF(RIGHT(J4454,1)="M",7,19),AND(OR(LEFT(O4454,2)={"07","19"}),VALUE(RIGHT(O4454,2))&gt;15)),TRUE,FALSE))</f>
        <v/>
      </c>
      <c r="T4454" s="77" t="str">
        <f>IF(O4454="","",IF(OR(VALUE(LEFT(O4454,2))&gt;IF(RIGHT(J4454,1)="M",7,19),AND(OR(LEFT(O4454,2)={"07","19"}),VALUE(RIGHT(O4454,2))&gt;5)),TRUE,FALSE))</f>
        <v/>
      </c>
    </row>
    <row r="4455" spans="12:20" x14ac:dyDescent="0.25">
      <c r="L4455" s="75">
        <f>COUNTIF($B$2:B4455,B4455)</f>
        <v>0</v>
      </c>
      <c r="M4455" s="75">
        <f>COUNTIF($L$2:L4455,4)</f>
        <v>42</v>
      </c>
      <c r="N4455" s="76" t="str">
        <f t="shared" si="349"/>
        <v>0</v>
      </c>
      <c r="O4455" s="76" t="str">
        <f t="shared" si="345"/>
        <v/>
      </c>
      <c r="P4455" s="75" t="str">
        <f t="shared" si="346"/>
        <v/>
      </c>
      <c r="Q4455" s="77" t="str">
        <f t="shared" si="347"/>
        <v/>
      </c>
      <c r="R4455" s="77" t="str">
        <f t="shared" si="348"/>
        <v/>
      </c>
      <c r="S4455" s="77" t="str">
        <f>IF(O4455="","",IF(OR(VALUE(LEFT(O4455,2))&gt;IF(RIGHT(J4455,1)="M",7,19),AND(OR(LEFT(O4455,2)={"07","19"}),VALUE(RIGHT(O4455,2))&gt;15)),TRUE,FALSE))</f>
        <v/>
      </c>
      <c r="T4455" s="77" t="str">
        <f>IF(O4455="","",IF(OR(VALUE(LEFT(O4455,2))&gt;IF(RIGHT(J4455,1)="M",7,19),AND(OR(LEFT(O4455,2)={"07","19"}),VALUE(RIGHT(O4455,2))&gt;5)),TRUE,FALSE))</f>
        <v/>
      </c>
    </row>
    <row r="4456" spans="12:20" x14ac:dyDescent="0.25">
      <c r="L4456" s="75">
        <f>COUNTIF($B$2:B4456,B4456)</f>
        <v>0</v>
      </c>
      <c r="M4456" s="75">
        <f>COUNTIF($L$2:L4456,4)</f>
        <v>42</v>
      </c>
      <c r="N4456" s="76" t="str">
        <f t="shared" si="349"/>
        <v>0</v>
      </c>
      <c r="O4456" s="76" t="str">
        <f t="shared" si="345"/>
        <v/>
      </c>
      <c r="P4456" s="75" t="str">
        <f t="shared" si="346"/>
        <v/>
      </c>
      <c r="Q4456" s="77" t="str">
        <f t="shared" si="347"/>
        <v/>
      </c>
      <c r="R4456" s="77" t="str">
        <f t="shared" si="348"/>
        <v/>
      </c>
      <c r="S4456" s="77" t="str">
        <f>IF(O4456="","",IF(OR(VALUE(LEFT(O4456,2))&gt;IF(RIGHT(J4456,1)="M",7,19),AND(OR(LEFT(O4456,2)={"07","19"}),VALUE(RIGHT(O4456,2))&gt;15)),TRUE,FALSE))</f>
        <v/>
      </c>
      <c r="T4456" s="77" t="str">
        <f>IF(O4456="","",IF(OR(VALUE(LEFT(O4456,2))&gt;IF(RIGHT(J4456,1)="M",7,19),AND(OR(LEFT(O4456,2)={"07","19"}),VALUE(RIGHT(O4456,2))&gt;5)),TRUE,FALSE))</f>
        <v/>
      </c>
    </row>
    <row r="4457" spans="12:20" x14ac:dyDescent="0.25">
      <c r="L4457" s="75">
        <f>COUNTIF($B$2:B4457,B4457)</f>
        <v>0</v>
      </c>
      <c r="M4457" s="75">
        <f>COUNTIF($L$2:L4457,4)</f>
        <v>42</v>
      </c>
      <c r="N4457" s="76" t="str">
        <f t="shared" si="349"/>
        <v>0</v>
      </c>
      <c r="O4457" s="76" t="str">
        <f t="shared" si="345"/>
        <v/>
      </c>
      <c r="P4457" s="75" t="str">
        <f t="shared" si="346"/>
        <v/>
      </c>
      <c r="Q4457" s="77" t="str">
        <f t="shared" si="347"/>
        <v/>
      </c>
      <c r="R4457" s="77" t="str">
        <f t="shared" si="348"/>
        <v/>
      </c>
      <c r="S4457" s="77" t="str">
        <f>IF(O4457="","",IF(OR(VALUE(LEFT(O4457,2))&gt;IF(RIGHT(J4457,1)="M",7,19),AND(OR(LEFT(O4457,2)={"07","19"}),VALUE(RIGHT(O4457,2))&gt;15)),TRUE,FALSE))</f>
        <v/>
      </c>
      <c r="T4457" s="77" t="str">
        <f>IF(O4457="","",IF(OR(VALUE(LEFT(O4457,2))&gt;IF(RIGHT(J4457,1)="M",7,19),AND(OR(LEFT(O4457,2)={"07","19"}),VALUE(RIGHT(O4457,2))&gt;5)),TRUE,FALSE))</f>
        <v/>
      </c>
    </row>
    <row r="4458" spans="12:20" x14ac:dyDescent="0.25">
      <c r="L4458" s="75">
        <f>COUNTIF($B$2:B4458,B4458)</f>
        <v>0</v>
      </c>
      <c r="M4458" s="75">
        <f>COUNTIF($L$2:L4458,4)</f>
        <v>42</v>
      </c>
      <c r="N4458" s="76" t="str">
        <f t="shared" si="349"/>
        <v>0</v>
      </c>
      <c r="O4458" s="76" t="str">
        <f t="shared" si="345"/>
        <v/>
      </c>
      <c r="P4458" s="75" t="str">
        <f t="shared" si="346"/>
        <v/>
      </c>
      <c r="Q4458" s="77" t="str">
        <f t="shared" si="347"/>
        <v/>
      </c>
      <c r="R4458" s="77" t="str">
        <f t="shared" si="348"/>
        <v/>
      </c>
      <c r="S4458" s="77" t="str">
        <f>IF(O4458="","",IF(OR(VALUE(LEFT(O4458,2))&gt;IF(RIGHT(J4458,1)="M",7,19),AND(OR(LEFT(O4458,2)={"07","19"}),VALUE(RIGHT(O4458,2))&gt;15)),TRUE,FALSE))</f>
        <v/>
      </c>
      <c r="T4458" s="77" t="str">
        <f>IF(O4458="","",IF(OR(VALUE(LEFT(O4458,2))&gt;IF(RIGHT(J4458,1)="M",7,19),AND(OR(LEFT(O4458,2)={"07","19"}),VALUE(RIGHT(O4458,2))&gt;5)),TRUE,FALSE))</f>
        <v/>
      </c>
    </row>
    <row r="4459" spans="12:20" x14ac:dyDescent="0.25">
      <c r="L4459" s="75">
        <f>COUNTIF($B$2:B4459,B4459)</f>
        <v>0</v>
      </c>
      <c r="M4459" s="75">
        <f>COUNTIF($L$2:L4459,4)</f>
        <v>42</v>
      </c>
      <c r="N4459" s="76" t="str">
        <f t="shared" si="349"/>
        <v>0</v>
      </c>
      <c r="O4459" s="76" t="str">
        <f t="shared" si="345"/>
        <v/>
      </c>
      <c r="P4459" s="75" t="str">
        <f t="shared" si="346"/>
        <v/>
      </c>
      <c r="Q4459" s="77" t="str">
        <f t="shared" si="347"/>
        <v/>
      </c>
      <c r="R4459" s="77" t="str">
        <f t="shared" si="348"/>
        <v/>
      </c>
      <c r="S4459" s="77" t="str">
        <f>IF(O4459="","",IF(OR(VALUE(LEFT(O4459,2))&gt;IF(RIGHT(J4459,1)="M",7,19),AND(OR(LEFT(O4459,2)={"07","19"}),VALUE(RIGHT(O4459,2))&gt;15)),TRUE,FALSE))</f>
        <v/>
      </c>
      <c r="T4459" s="77" t="str">
        <f>IF(O4459="","",IF(OR(VALUE(LEFT(O4459,2))&gt;IF(RIGHT(J4459,1)="M",7,19),AND(OR(LEFT(O4459,2)={"07","19"}),VALUE(RIGHT(O4459,2))&gt;5)),TRUE,FALSE))</f>
        <v/>
      </c>
    </row>
    <row r="4460" spans="12:20" x14ac:dyDescent="0.25">
      <c r="L4460" s="75">
        <f>COUNTIF($B$2:B4460,B4460)</f>
        <v>0</v>
      </c>
      <c r="M4460" s="75">
        <f>COUNTIF($L$2:L4460,4)</f>
        <v>42</v>
      </c>
      <c r="N4460" s="76" t="str">
        <f t="shared" si="349"/>
        <v>0</v>
      </c>
      <c r="O4460" s="76" t="str">
        <f t="shared" si="345"/>
        <v/>
      </c>
      <c r="P4460" s="75" t="str">
        <f t="shared" si="346"/>
        <v/>
      </c>
      <c r="Q4460" s="77" t="str">
        <f t="shared" si="347"/>
        <v/>
      </c>
      <c r="R4460" s="77" t="str">
        <f t="shared" si="348"/>
        <v/>
      </c>
      <c r="S4460" s="77" t="str">
        <f>IF(O4460="","",IF(OR(VALUE(LEFT(O4460,2))&gt;IF(RIGHT(J4460,1)="M",7,19),AND(OR(LEFT(O4460,2)={"07","19"}),VALUE(RIGHT(O4460,2))&gt;15)),TRUE,FALSE))</f>
        <v/>
      </c>
      <c r="T4460" s="77" t="str">
        <f>IF(O4460="","",IF(OR(VALUE(LEFT(O4460,2))&gt;IF(RIGHT(J4460,1)="M",7,19),AND(OR(LEFT(O4460,2)={"07","19"}),VALUE(RIGHT(O4460,2))&gt;5)),TRUE,FALSE))</f>
        <v/>
      </c>
    </row>
    <row r="4461" spans="12:20" x14ac:dyDescent="0.25">
      <c r="L4461" s="75">
        <f>COUNTIF($B$2:B4461,B4461)</f>
        <v>0</v>
      </c>
      <c r="M4461" s="75">
        <f>COUNTIF($L$2:L4461,4)</f>
        <v>42</v>
      </c>
      <c r="N4461" s="76" t="str">
        <f t="shared" si="349"/>
        <v>0</v>
      </c>
      <c r="O4461" s="76" t="str">
        <f t="shared" si="345"/>
        <v/>
      </c>
      <c r="P4461" s="75" t="str">
        <f t="shared" si="346"/>
        <v/>
      </c>
      <c r="Q4461" s="77" t="str">
        <f t="shared" si="347"/>
        <v/>
      </c>
      <c r="R4461" s="77" t="str">
        <f t="shared" si="348"/>
        <v/>
      </c>
      <c r="S4461" s="77" t="str">
        <f>IF(O4461="","",IF(OR(VALUE(LEFT(O4461,2))&gt;IF(RIGHT(J4461,1)="M",7,19),AND(OR(LEFT(O4461,2)={"07","19"}),VALUE(RIGHT(O4461,2))&gt;15)),TRUE,FALSE))</f>
        <v/>
      </c>
      <c r="T4461" s="77" t="str">
        <f>IF(O4461="","",IF(OR(VALUE(LEFT(O4461,2))&gt;IF(RIGHT(J4461,1)="M",7,19),AND(OR(LEFT(O4461,2)={"07","19"}),VALUE(RIGHT(O4461,2))&gt;5)),TRUE,FALSE))</f>
        <v/>
      </c>
    </row>
    <row r="4462" spans="12:20" x14ac:dyDescent="0.25">
      <c r="L4462" s="75">
        <f>COUNTIF($B$2:B4462,B4462)</f>
        <v>0</v>
      </c>
      <c r="M4462" s="75">
        <f>COUNTIF($L$2:L4462,4)</f>
        <v>42</v>
      </c>
      <c r="N4462" s="76" t="str">
        <f t="shared" si="349"/>
        <v>0</v>
      </c>
      <c r="O4462" s="76" t="str">
        <f t="shared" si="345"/>
        <v/>
      </c>
      <c r="P4462" s="75" t="str">
        <f t="shared" si="346"/>
        <v/>
      </c>
      <c r="Q4462" s="77" t="str">
        <f t="shared" si="347"/>
        <v/>
      </c>
      <c r="R4462" s="77" t="str">
        <f t="shared" si="348"/>
        <v/>
      </c>
      <c r="S4462" s="77" t="str">
        <f>IF(O4462="","",IF(OR(VALUE(LEFT(O4462,2))&gt;IF(RIGHT(J4462,1)="M",7,19),AND(OR(LEFT(O4462,2)={"07","19"}),VALUE(RIGHT(O4462,2))&gt;15)),TRUE,FALSE))</f>
        <v/>
      </c>
      <c r="T4462" s="77" t="str">
        <f>IF(O4462="","",IF(OR(VALUE(LEFT(O4462,2))&gt;IF(RIGHT(J4462,1)="M",7,19),AND(OR(LEFT(O4462,2)={"07","19"}),VALUE(RIGHT(O4462,2))&gt;5)),TRUE,FALSE))</f>
        <v/>
      </c>
    </row>
    <row r="4463" spans="12:20" x14ac:dyDescent="0.25">
      <c r="L4463" s="75">
        <f>COUNTIF($B$2:B4463,B4463)</f>
        <v>0</v>
      </c>
      <c r="M4463" s="75">
        <f>COUNTIF($L$2:L4463,4)</f>
        <v>42</v>
      </c>
      <c r="N4463" s="76" t="str">
        <f t="shared" si="349"/>
        <v>0</v>
      </c>
      <c r="O4463" s="76" t="str">
        <f t="shared" si="345"/>
        <v/>
      </c>
      <c r="P4463" s="75" t="str">
        <f t="shared" si="346"/>
        <v/>
      </c>
      <c r="Q4463" s="77" t="str">
        <f t="shared" si="347"/>
        <v/>
      </c>
      <c r="R4463" s="77" t="str">
        <f t="shared" si="348"/>
        <v/>
      </c>
      <c r="S4463" s="77" t="str">
        <f>IF(O4463="","",IF(OR(VALUE(LEFT(O4463,2))&gt;IF(RIGHT(J4463,1)="M",7,19),AND(OR(LEFT(O4463,2)={"07","19"}),VALUE(RIGHT(O4463,2))&gt;15)),TRUE,FALSE))</f>
        <v/>
      </c>
      <c r="T4463" s="77" t="str">
        <f>IF(O4463="","",IF(OR(VALUE(LEFT(O4463,2))&gt;IF(RIGHT(J4463,1)="M",7,19),AND(OR(LEFT(O4463,2)={"07","19"}),VALUE(RIGHT(O4463,2))&gt;5)),TRUE,FALSE))</f>
        <v/>
      </c>
    </row>
    <row r="4464" spans="12:20" x14ac:dyDescent="0.25">
      <c r="L4464" s="75">
        <f>COUNTIF($B$2:B4464,B4464)</f>
        <v>0</v>
      </c>
      <c r="M4464" s="75">
        <f>COUNTIF($L$2:L4464,4)</f>
        <v>42</v>
      </c>
      <c r="N4464" s="76" t="str">
        <f t="shared" si="349"/>
        <v>0</v>
      </c>
      <c r="O4464" s="76" t="str">
        <f t="shared" si="345"/>
        <v/>
      </c>
      <c r="P4464" s="75" t="str">
        <f t="shared" si="346"/>
        <v/>
      </c>
      <c r="Q4464" s="77" t="str">
        <f t="shared" si="347"/>
        <v/>
      </c>
      <c r="R4464" s="77" t="str">
        <f t="shared" si="348"/>
        <v/>
      </c>
      <c r="S4464" s="77" t="str">
        <f>IF(O4464="","",IF(OR(VALUE(LEFT(O4464,2))&gt;IF(RIGHT(J4464,1)="M",7,19),AND(OR(LEFT(O4464,2)={"07","19"}),VALUE(RIGHT(O4464,2))&gt;15)),TRUE,FALSE))</f>
        <v/>
      </c>
      <c r="T4464" s="77" t="str">
        <f>IF(O4464="","",IF(OR(VALUE(LEFT(O4464,2))&gt;IF(RIGHT(J4464,1)="M",7,19),AND(OR(LEFT(O4464,2)={"07","19"}),VALUE(RIGHT(O4464,2))&gt;5)),TRUE,FALSE))</f>
        <v/>
      </c>
    </row>
    <row r="4465" spans="12:20" x14ac:dyDescent="0.25">
      <c r="L4465" s="75">
        <f>COUNTIF($B$2:B4465,B4465)</f>
        <v>0</v>
      </c>
      <c r="M4465" s="75">
        <f>COUNTIF($L$2:L4465,4)</f>
        <v>42</v>
      </c>
      <c r="N4465" s="76" t="str">
        <f t="shared" si="349"/>
        <v>0</v>
      </c>
      <c r="O4465" s="76" t="str">
        <f t="shared" si="345"/>
        <v/>
      </c>
      <c r="P4465" s="75" t="str">
        <f t="shared" si="346"/>
        <v/>
      </c>
      <c r="Q4465" s="77" t="str">
        <f t="shared" si="347"/>
        <v/>
      </c>
      <c r="R4465" s="77" t="str">
        <f t="shared" si="348"/>
        <v/>
      </c>
      <c r="S4465" s="77" t="str">
        <f>IF(O4465="","",IF(OR(VALUE(LEFT(O4465,2))&gt;IF(RIGHT(J4465,1)="M",7,19),AND(OR(LEFT(O4465,2)={"07","19"}),VALUE(RIGHT(O4465,2))&gt;15)),TRUE,FALSE))</f>
        <v/>
      </c>
      <c r="T4465" s="77" t="str">
        <f>IF(O4465="","",IF(OR(VALUE(LEFT(O4465,2))&gt;IF(RIGHT(J4465,1)="M",7,19),AND(OR(LEFT(O4465,2)={"07","19"}),VALUE(RIGHT(O4465,2))&gt;5)),TRUE,FALSE))</f>
        <v/>
      </c>
    </row>
    <row r="4466" spans="12:20" x14ac:dyDescent="0.25">
      <c r="L4466" s="75">
        <f>COUNTIF($B$2:B4466,B4466)</f>
        <v>0</v>
      </c>
      <c r="M4466" s="75">
        <f>COUNTIF($L$2:L4466,4)</f>
        <v>42</v>
      </c>
      <c r="N4466" s="76" t="str">
        <f t="shared" si="349"/>
        <v>0</v>
      </c>
      <c r="O4466" s="76" t="str">
        <f t="shared" si="345"/>
        <v/>
      </c>
      <c r="P4466" s="75" t="str">
        <f t="shared" si="346"/>
        <v/>
      </c>
      <c r="Q4466" s="77" t="str">
        <f t="shared" si="347"/>
        <v/>
      </c>
      <c r="R4466" s="77" t="str">
        <f t="shared" si="348"/>
        <v/>
      </c>
      <c r="S4466" s="77" t="str">
        <f>IF(O4466="","",IF(OR(VALUE(LEFT(O4466,2))&gt;IF(RIGHT(J4466,1)="M",7,19),AND(OR(LEFT(O4466,2)={"07","19"}),VALUE(RIGHT(O4466,2))&gt;15)),TRUE,FALSE))</f>
        <v/>
      </c>
      <c r="T4466" s="77" t="str">
        <f>IF(O4466="","",IF(OR(VALUE(LEFT(O4466,2))&gt;IF(RIGHT(J4466,1)="M",7,19),AND(OR(LEFT(O4466,2)={"07","19"}),VALUE(RIGHT(O4466,2))&gt;5)),TRUE,FALSE))</f>
        <v/>
      </c>
    </row>
    <row r="4467" spans="12:20" x14ac:dyDescent="0.25">
      <c r="L4467" s="75">
        <f>COUNTIF($B$2:B4467,B4467)</f>
        <v>0</v>
      </c>
      <c r="M4467" s="75">
        <f>COUNTIF($L$2:L4467,4)</f>
        <v>42</v>
      </c>
      <c r="N4467" s="76" t="str">
        <f t="shared" si="349"/>
        <v>0</v>
      </c>
      <c r="O4467" s="76" t="str">
        <f t="shared" si="345"/>
        <v/>
      </c>
      <c r="P4467" s="75" t="str">
        <f t="shared" si="346"/>
        <v/>
      </c>
      <c r="Q4467" s="77" t="str">
        <f t="shared" si="347"/>
        <v/>
      </c>
      <c r="R4467" s="77" t="str">
        <f t="shared" si="348"/>
        <v/>
      </c>
      <c r="S4467" s="77" t="str">
        <f>IF(O4467="","",IF(OR(VALUE(LEFT(O4467,2))&gt;IF(RIGHT(J4467,1)="M",7,19),AND(OR(LEFT(O4467,2)={"07","19"}),VALUE(RIGHT(O4467,2))&gt;15)),TRUE,FALSE))</f>
        <v/>
      </c>
      <c r="T4467" s="77" t="str">
        <f>IF(O4467="","",IF(OR(VALUE(LEFT(O4467,2))&gt;IF(RIGHT(J4467,1)="M",7,19),AND(OR(LEFT(O4467,2)={"07","19"}),VALUE(RIGHT(O4467,2))&gt;5)),TRUE,FALSE))</f>
        <v/>
      </c>
    </row>
    <row r="4468" spans="12:20" x14ac:dyDescent="0.25">
      <c r="L4468" s="75">
        <f>COUNTIF($B$2:B4468,B4468)</f>
        <v>0</v>
      </c>
      <c r="M4468" s="75">
        <f>COUNTIF($L$2:L4468,4)</f>
        <v>42</v>
      </c>
      <c r="N4468" s="76" t="str">
        <f t="shared" si="349"/>
        <v>0</v>
      </c>
      <c r="O4468" s="76" t="str">
        <f t="shared" si="345"/>
        <v/>
      </c>
      <c r="P4468" s="75" t="str">
        <f t="shared" si="346"/>
        <v/>
      </c>
      <c r="Q4468" s="77" t="str">
        <f t="shared" si="347"/>
        <v/>
      </c>
      <c r="R4468" s="77" t="str">
        <f t="shared" si="348"/>
        <v/>
      </c>
      <c r="S4468" s="77" t="str">
        <f>IF(O4468="","",IF(OR(VALUE(LEFT(O4468,2))&gt;IF(RIGHT(J4468,1)="M",7,19),AND(OR(LEFT(O4468,2)={"07","19"}),VALUE(RIGHT(O4468,2))&gt;15)),TRUE,FALSE))</f>
        <v/>
      </c>
      <c r="T4468" s="77" t="str">
        <f>IF(O4468="","",IF(OR(VALUE(LEFT(O4468,2))&gt;IF(RIGHT(J4468,1)="M",7,19),AND(OR(LEFT(O4468,2)={"07","19"}),VALUE(RIGHT(O4468,2))&gt;5)),TRUE,FALSE))</f>
        <v/>
      </c>
    </row>
    <row r="4469" spans="12:20" x14ac:dyDescent="0.25">
      <c r="L4469" s="75">
        <f>COUNTIF($B$2:B4469,B4469)</f>
        <v>0</v>
      </c>
      <c r="M4469" s="75">
        <f>COUNTIF($L$2:L4469,4)</f>
        <v>42</v>
      </c>
      <c r="N4469" s="76" t="str">
        <f t="shared" si="349"/>
        <v>0</v>
      </c>
      <c r="O4469" s="76" t="str">
        <f t="shared" si="345"/>
        <v/>
      </c>
      <c r="P4469" s="75" t="str">
        <f t="shared" si="346"/>
        <v/>
      </c>
      <c r="Q4469" s="77" t="str">
        <f t="shared" si="347"/>
        <v/>
      </c>
      <c r="R4469" s="77" t="str">
        <f t="shared" si="348"/>
        <v/>
      </c>
      <c r="S4469" s="77" t="str">
        <f>IF(O4469="","",IF(OR(VALUE(LEFT(O4469,2))&gt;IF(RIGHT(J4469,1)="M",7,19),AND(OR(LEFT(O4469,2)={"07","19"}),VALUE(RIGHT(O4469,2))&gt;15)),TRUE,FALSE))</f>
        <v/>
      </c>
      <c r="T4469" s="77" t="str">
        <f>IF(O4469="","",IF(OR(VALUE(LEFT(O4469,2))&gt;IF(RIGHT(J4469,1)="M",7,19),AND(OR(LEFT(O4469,2)={"07","19"}),VALUE(RIGHT(O4469,2))&gt;5)),TRUE,FALSE))</f>
        <v/>
      </c>
    </row>
    <row r="4470" spans="12:20" x14ac:dyDescent="0.25">
      <c r="L4470" s="75">
        <f>COUNTIF($B$2:B4470,B4470)</f>
        <v>0</v>
      </c>
      <c r="M4470" s="75">
        <f>COUNTIF($L$2:L4470,4)</f>
        <v>42</v>
      </c>
      <c r="N4470" s="76" t="str">
        <f t="shared" si="349"/>
        <v>0</v>
      </c>
      <c r="O4470" s="76" t="str">
        <f t="shared" si="345"/>
        <v/>
      </c>
      <c r="P4470" s="75" t="str">
        <f t="shared" si="346"/>
        <v/>
      </c>
      <c r="Q4470" s="77" t="str">
        <f t="shared" si="347"/>
        <v/>
      </c>
      <c r="R4470" s="77" t="str">
        <f t="shared" si="348"/>
        <v/>
      </c>
      <c r="S4470" s="77" t="str">
        <f>IF(O4470="","",IF(OR(VALUE(LEFT(O4470,2))&gt;IF(RIGHT(J4470,1)="M",7,19),AND(OR(LEFT(O4470,2)={"07","19"}),VALUE(RIGHT(O4470,2))&gt;15)),TRUE,FALSE))</f>
        <v/>
      </c>
      <c r="T4470" s="77" t="str">
        <f>IF(O4470="","",IF(OR(VALUE(LEFT(O4470,2))&gt;IF(RIGHT(J4470,1)="M",7,19),AND(OR(LEFT(O4470,2)={"07","19"}),VALUE(RIGHT(O4470,2))&gt;5)),TRUE,FALSE))</f>
        <v/>
      </c>
    </row>
    <row r="4471" spans="12:20" x14ac:dyDescent="0.25">
      <c r="L4471" s="75">
        <f>COUNTIF($B$2:B4471,B4471)</f>
        <v>0</v>
      </c>
      <c r="M4471" s="75">
        <f>COUNTIF($L$2:L4471,4)</f>
        <v>42</v>
      </c>
      <c r="N4471" s="76" t="str">
        <f t="shared" si="349"/>
        <v>0</v>
      </c>
      <c r="O4471" s="76" t="str">
        <f t="shared" si="345"/>
        <v/>
      </c>
      <c r="P4471" s="75" t="str">
        <f t="shared" si="346"/>
        <v/>
      </c>
      <c r="Q4471" s="77" t="str">
        <f t="shared" si="347"/>
        <v/>
      </c>
      <c r="R4471" s="77" t="str">
        <f t="shared" si="348"/>
        <v/>
      </c>
      <c r="S4471" s="77" t="str">
        <f>IF(O4471="","",IF(OR(VALUE(LEFT(O4471,2))&gt;IF(RIGHT(J4471,1)="M",7,19),AND(OR(LEFT(O4471,2)={"07","19"}),VALUE(RIGHT(O4471,2))&gt;15)),TRUE,FALSE))</f>
        <v/>
      </c>
      <c r="T4471" s="77" t="str">
        <f>IF(O4471="","",IF(OR(VALUE(LEFT(O4471,2))&gt;IF(RIGHT(J4471,1)="M",7,19),AND(OR(LEFT(O4471,2)={"07","19"}),VALUE(RIGHT(O4471,2))&gt;5)),TRUE,FALSE))</f>
        <v/>
      </c>
    </row>
    <row r="4472" spans="12:20" x14ac:dyDescent="0.25">
      <c r="L4472" s="75">
        <f>COUNTIF($B$2:B4472,B4472)</f>
        <v>0</v>
      </c>
      <c r="M4472" s="75">
        <f>COUNTIF($L$2:L4472,4)</f>
        <v>42</v>
      </c>
      <c r="N4472" s="76" t="str">
        <f t="shared" si="349"/>
        <v>0</v>
      </c>
      <c r="O4472" s="76" t="str">
        <f t="shared" si="345"/>
        <v/>
      </c>
      <c r="P4472" s="75" t="str">
        <f t="shared" si="346"/>
        <v/>
      </c>
      <c r="Q4472" s="77" t="str">
        <f t="shared" si="347"/>
        <v/>
      </c>
      <c r="R4472" s="77" t="str">
        <f t="shared" si="348"/>
        <v/>
      </c>
      <c r="S4472" s="77" t="str">
        <f>IF(O4472="","",IF(OR(VALUE(LEFT(O4472,2))&gt;IF(RIGHT(J4472,1)="M",7,19),AND(OR(LEFT(O4472,2)={"07","19"}),VALUE(RIGHT(O4472,2))&gt;15)),TRUE,FALSE))</f>
        <v/>
      </c>
      <c r="T4472" s="77" t="str">
        <f>IF(O4472="","",IF(OR(VALUE(LEFT(O4472,2))&gt;IF(RIGHT(J4472,1)="M",7,19),AND(OR(LEFT(O4472,2)={"07","19"}),VALUE(RIGHT(O4472,2))&gt;5)),TRUE,FALSE))</f>
        <v/>
      </c>
    </row>
    <row r="4473" spans="12:20" x14ac:dyDescent="0.25">
      <c r="L4473" s="75">
        <f>COUNTIF($B$2:B4473,B4473)</f>
        <v>0</v>
      </c>
      <c r="M4473" s="75">
        <f>COUNTIF($L$2:L4473,4)</f>
        <v>42</v>
      </c>
      <c r="N4473" s="76" t="str">
        <f t="shared" si="349"/>
        <v>0</v>
      </c>
      <c r="O4473" s="76" t="str">
        <f t="shared" si="345"/>
        <v/>
      </c>
      <c r="P4473" s="75" t="str">
        <f t="shared" si="346"/>
        <v/>
      </c>
      <c r="Q4473" s="77" t="str">
        <f t="shared" si="347"/>
        <v/>
      </c>
      <c r="R4473" s="77" t="str">
        <f t="shared" si="348"/>
        <v/>
      </c>
      <c r="S4473" s="77" t="str">
        <f>IF(O4473="","",IF(OR(VALUE(LEFT(O4473,2))&gt;IF(RIGHT(J4473,1)="M",7,19),AND(OR(LEFT(O4473,2)={"07","19"}),VALUE(RIGHT(O4473,2))&gt;15)),TRUE,FALSE))</f>
        <v/>
      </c>
      <c r="T4473" s="77" t="str">
        <f>IF(O4473="","",IF(OR(VALUE(LEFT(O4473,2))&gt;IF(RIGHT(J4473,1)="M",7,19),AND(OR(LEFT(O4473,2)={"07","19"}),VALUE(RIGHT(O4473,2))&gt;5)),TRUE,FALSE))</f>
        <v/>
      </c>
    </row>
    <row r="4474" spans="12:20" x14ac:dyDescent="0.25">
      <c r="L4474" s="75">
        <f>COUNTIF($B$2:B4474,B4474)</f>
        <v>0</v>
      </c>
      <c r="M4474" s="75">
        <f>COUNTIF($L$2:L4474,4)</f>
        <v>42</v>
      </c>
      <c r="N4474" s="76" t="str">
        <f t="shared" si="349"/>
        <v>0</v>
      </c>
      <c r="O4474" s="76" t="str">
        <f t="shared" si="345"/>
        <v/>
      </c>
      <c r="P4474" s="75" t="str">
        <f t="shared" si="346"/>
        <v/>
      </c>
      <c r="Q4474" s="77" t="str">
        <f t="shared" si="347"/>
        <v/>
      </c>
      <c r="R4474" s="77" t="str">
        <f t="shared" si="348"/>
        <v/>
      </c>
      <c r="S4474" s="77" t="str">
        <f>IF(O4474="","",IF(OR(VALUE(LEFT(O4474,2))&gt;IF(RIGHT(J4474,1)="M",7,19),AND(OR(LEFT(O4474,2)={"07","19"}),VALUE(RIGHT(O4474,2))&gt;15)),TRUE,FALSE))</f>
        <v/>
      </c>
      <c r="T4474" s="77" t="str">
        <f>IF(O4474="","",IF(OR(VALUE(LEFT(O4474,2))&gt;IF(RIGHT(J4474,1)="M",7,19),AND(OR(LEFT(O4474,2)={"07","19"}),VALUE(RIGHT(O4474,2))&gt;5)),TRUE,FALSE))</f>
        <v/>
      </c>
    </row>
    <row r="4475" spans="12:20" x14ac:dyDescent="0.25">
      <c r="L4475" s="75">
        <f>COUNTIF($B$2:B4475,B4475)</f>
        <v>0</v>
      </c>
      <c r="M4475" s="75">
        <f>COUNTIF($L$2:L4475,4)</f>
        <v>42</v>
      </c>
      <c r="N4475" s="76" t="str">
        <f t="shared" si="349"/>
        <v>0</v>
      </c>
      <c r="O4475" s="76" t="str">
        <f t="shared" si="345"/>
        <v/>
      </c>
      <c r="P4475" s="75" t="str">
        <f t="shared" si="346"/>
        <v/>
      </c>
      <c r="Q4475" s="77" t="str">
        <f t="shared" si="347"/>
        <v/>
      </c>
      <c r="R4475" s="77" t="str">
        <f t="shared" si="348"/>
        <v/>
      </c>
      <c r="S4475" s="77" t="str">
        <f>IF(O4475="","",IF(OR(VALUE(LEFT(O4475,2))&gt;IF(RIGHT(J4475,1)="M",7,19),AND(OR(LEFT(O4475,2)={"07","19"}),VALUE(RIGHT(O4475,2))&gt;15)),TRUE,FALSE))</f>
        <v/>
      </c>
      <c r="T4475" s="77" t="str">
        <f>IF(O4475="","",IF(OR(VALUE(LEFT(O4475,2))&gt;IF(RIGHT(J4475,1)="M",7,19),AND(OR(LEFT(O4475,2)={"07","19"}),VALUE(RIGHT(O4475,2))&gt;5)),TRUE,FALSE))</f>
        <v/>
      </c>
    </row>
    <row r="4476" spans="12:20" x14ac:dyDescent="0.25">
      <c r="L4476" s="75">
        <f>COUNTIF($B$2:B4476,B4476)</f>
        <v>0</v>
      </c>
      <c r="M4476" s="75">
        <f>COUNTIF($L$2:L4476,4)</f>
        <v>42</v>
      </c>
      <c r="N4476" s="76" t="str">
        <f t="shared" si="349"/>
        <v>0</v>
      </c>
      <c r="O4476" s="76" t="str">
        <f t="shared" si="345"/>
        <v/>
      </c>
      <c r="P4476" s="75" t="str">
        <f t="shared" si="346"/>
        <v/>
      </c>
      <c r="Q4476" s="77" t="str">
        <f t="shared" si="347"/>
        <v/>
      </c>
      <c r="R4476" s="77" t="str">
        <f t="shared" si="348"/>
        <v/>
      </c>
      <c r="S4476" s="77" t="str">
        <f>IF(O4476="","",IF(OR(VALUE(LEFT(O4476,2))&gt;IF(RIGHT(J4476,1)="M",7,19),AND(OR(LEFT(O4476,2)={"07","19"}),VALUE(RIGHT(O4476,2))&gt;15)),TRUE,FALSE))</f>
        <v/>
      </c>
      <c r="T4476" s="77" t="str">
        <f>IF(O4476="","",IF(OR(VALUE(LEFT(O4476,2))&gt;IF(RIGHT(J4476,1)="M",7,19),AND(OR(LEFT(O4476,2)={"07","19"}),VALUE(RIGHT(O4476,2))&gt;5)),TRUE,FALSE))</f>
        <v/>
      </c>
    </row>
    <row r="4477" spans="12:20" x14ac:dyDescent="0.25">
      <c r="L4477" s="75">
        <f>COUNTIF($B$2:B4477,B4477)</f>
        <v>0</v>
      </c>
      <c r="M4477" s="75">
        <f>COUNTIF($L$2:L4477,4)</f>
        <v>42</v>
      </c>
      <c r="N4477" s="76" t="str">
        <f t="shared" si="349"/>
        <v>0</v>
      </c>
      <c r="O4477" s="76" t="str">
        <f t="shared" si="345"/>
        <v/>
      </c>
      <c r="P4477" s="75" t="str">
        <f t="shared" si="346"/>
        <v/>
      </c>
      <c r="Q4477" s="77" t="str">
        <f t="shared" si="347"/>
        <v/>
      </c>
      <c r="R4477" s="77" t="str">
        <f t="shared" si="348"/>
        <v/>
      </c>
      <c r="S4477" s="77" t="str">
        <f>IF(O4477="","",IF(OR(VALUE(LEFT(O4477,2))&gt;IF(RIGHT(J4477,1)="M",7,19),AND(OR(LEFT(O4477,2)={"07","19"}),VALUE(RIGHT(O4477,2))&gt;15)),TRUE,FALSE))</f>
        <v/>
      </c>
      <c r="T4477" s="77" t="str">
        <f>IF(O4477="","",IF(OR(VALUE(LEFT(O4477,2))&gt;IF(RIGHT(J4477,1)="M",7,19),AND(OR(LEFT(O4477,2)={"07","19"}),VALUE(RIGHT(O4477,2))&gt;5)),TRUE,FALSE))</f>
        <v/>
      </c>
    </row>
    <row r="4478" spans="12:20" x14ac:dyDescent="0.25">
      <c r="L4478" s="75">
        <f>COUNTIF($B$2:B4478,B4478)</f>
        <v>0</v>
      </c>
      <c r="M4478" s="75">
        <f>COUNTIF($L$2:L4478,4)</f>
        <v>42</v>
      </c>
      <c r="N4478" s="76" t="str">
        <f t="shared" si="349"/>
        <v>0</v>
      </c>
      <c r="O4478" s="76" t="str">
        <f t="shared" si="345"/>
        <v/>
      </c>
      <c r="P4478" s="75" t="str">
        <f t="shared" si="346"/>
        <v/>
      </c>
      <c r="Q4478" s="77" t="str">
        <f t="shared" si="347"/>
        <v/>
      </c>
      <c r="R4478" s="77" t="str">
        <f t="shared" si="348"/>
        <v/>
      </c>
      <c r="S4478" s="77" t="str">
        <f>IF(O4478="","",IF(OR(VALUE(LEFT(O4478,2))&gt;IF(RIGHT(J4478,1)="M",7,19),AND(OR(LEFT(O4478,2)={"07","19"}),VALUE(RIGHT(O4478,2))&gt;15)),TRUE,FALSE))</f>
        <v/>
      </c>
      <c r="T4478" s="77" t="str">
        <f>IF(O4478="","",IF(OR(VALUE(LEFT(O4478,2))&gt;IF(RIGHT(J4478,1)="M",7,19),AND(OR(LEFT(O4478,2)={"07","19"}),VALUE(RIGHT(O4478,2))&gt;5)),TRUE,FALSE))</f>
        <v/>
      </c>
    </row>
    <row r="4479" spans="12:20" x14ac:dyDescent="0.25">
      <c r="L4479" s="75">
        <f>COUNTIF($B$2:B4479,B4479)</f>
        <v>0</v>
      </c>
      <c r="M4479" s="75">
        <f>COUNTIF($L$2:L4479,4)</f>
        <v>42</v>
      </c>
      <c r="N4479" s="76" t="str">
        <f t="shared" si="349"/>
        <v>0</v>
      </c>
      <c r="O4479" s="76" t="str">
        <f t="shared" si="345"/>
        <v/>
      </c>
      <c r="P4479" s="75" t="str">
        <f t="shared" si="346"/>
        <v/>
      </c>
      <c r="Q4479" s="77" t="str">
        <f t="shared" si="347"/>
        <v/>
      </c>
      <c r="R4479" s="77" t="str">
        <f t="shared" si="348"/>
        <v/>
      </c>
      <c r="S4479" s="77" t="str">
        <f>IF(O4479="","",IF(OR(VALUE(LEFT(O4479,2))&gt;IF(RIGHT(J4479,1)="M",7,19),AND(OR(LEFT(O4479,2)={"07","19"}),VALUE(RIGHT(O4479,2))&gt;15)),TRUE,FALSE))</f>
        <v/>
      </c>
      <c r="T4479" s="77" t="str">
        <f>IF(O4479="","",IF(OR(VALUE(LEFT(O4479,2))&gt;IF(RIGHT(J4479,1)="M",7,19),AND(OR(LEFT(O4479,2)={"07","19"}),VALUE(RIGHT(O4479,2))&gt;5)),TRUE,FALSE))</f>
        <v/>
      </c>
    </row>
    <row r="4480" spans="12:20" x14ac:dyDescent="0.25">
      <c r="L4480" s="75">
        <f>COUNTIF($B$2:B4480,B4480)</f>
        <v>0</v>
      </c>
      <c r="M4480" s="75">
        <f>COUNTIF($L$2:L4480,4)</f>
        <v>42</v>
      </c>
      <c r="N4480" s="76" t="str">
        <f t="shared" si="349"/>
        <v>0</v>
      </c>
      <c r="O4480" s="76" t="str">
        <f t="shared" si="345"/>
        <v/>
      </c>
      <c r="P4480" s="75" t="str">
        <f t="shared" si="346"/>
        <v/>
      </c>
      <c r="Q4480" s="77" t="str">
        <f t="shared" si="347"/>
        <v/>
      </c>
      <c r="R4480" s="77" t="str">
        <f t="shared" si="348"/>
        <v/>
      </c>
      <c r="S4480" s="77" t="str">
        <f>IF(O4480="","",IF(OR(VALUE(LEFT(O4480,2))&gt;IF(RIGHT(J4480,1)="M",7,19),AND(OR(LEFT(O4480,2)={"07","19"}),VALUE(RIGHT(O4480,2))&gt;15)),TRUE,FALSE))</f>
        <v/>
      </c>
      <c r="T4480" s="77" t="str">
        <f>IF(O4480="","",IF(OR(VALUE(LEFT(O4480,2))&gt;IF(RIGHT(J4480,1)="M",7,19),AND(OR(LEFT(O4480,2)={"07","19"}),VALUE(RIGHT(O4480,2))&gt;5)),TRUE,FALSE))</f>
        <v/>
      </c>
    </row>
    <row r="4481" spans="12:20" x14ac:dyDescent="0.25">
      <c r="L4481" s="75">
        <f>COUNTIF($B$2:B4481,B4481)</f>
        <v>0</v>
      </c>
      <c r="M4481" s="75">
        <f>COUNTIF($L$2:L4481,4)</f>
        <v>42</v>
      </c>
      <c r="N4481" s="76" t="str">
        <f t="shared" si="349"/>
        <v>0</v>
      </c>
      <c r="O4481" s="76" t="str">
        <f t="shared" si="345"/>
        <v/>
      </c>
      <c r="P4481" s="75" t="str">
        <f t="shared" si="346"/>
        <v/>
      </c>
      <c r="Q4481" s="77" t="str">
        <f t="shared" si="347"/>
        <v/>
      </c>
      <c r="R4481" s="77" t="str">
        <f t="shared" si="348"/>
        <v/>
      </c>
      <c r="S4481" s="77" t="str">
        <f>IF(O4481="","",IF(OR(VALUE(LEFT(O4481,2))&gt;IF(RIGHT(J4481,1)="M",7,19),AND(OR(LEFT(O4481,2)={"07","19"}),VALUE(RIGHT(O4481,2))&gt;15)),TRUE,FALSE))</f>
        <v/>
      </c>
      <c r="T4481" s="77" t="str">
        <f>IF(O4481="","",IF(OR(VALUE(LEFT(O4481,2))&gt;IF(RIGHT(J4481,1)="M",7,19),AND(OR(LEFT(O4481,2)={"07","19"}),VALUE(RIGHT(O4481,2))&gt;5)),TRUE,FALSE))</f>
        <v/>
      </c>
    </row>
    <row r="4482" spans="12:20" x14ac:dyDescent="0.25">
      <c r="L4482" s="75">
        <f>COUNTIF($B$2:B4482,B4482)</f>
        <v>0</v>
      </c>
      <c r="M4482" s="75">
        <f>COUNTIF($L$2:L4482,4)</f>
        <v>42</v>
      </c>
      <c r="N4482" s="76" t="str">
        <f t="shared" si="349"/>
        <v>0</v>
      </c>
      <c r="O4482" s="76" t="str">
        <f t="shared" ref="O4482:O4545" si="350">TRIM(SUBSTITUTE(SUBSTITUTE(D4482,"+",""),"_",""))</f>
        <v/>
      </c>
      <c r="P4482" s="75" t="str">
        <f t="shared" ref="P4482:P4545" si="351">TRIM(SUBSTITUTE(SUBSTITUTE(E4482,"+",""),"_",""))</f>
        <v/>
      </c>
      <c r="Q4482" s="77" t="str">
        <f t="shared" ref="Q4482:Q4545" si="352">IFERROR(IF(RIGHT(P4482,2)&lt;RIGHT(O4482,2),IF(P4482&lt;O4482,P4482+2360-O4482,P4482-40-O4482),IF(P4482&lt;O4482,P4482+2400-O4482,P4482-O4482)),"")</f>
        <v/>
      </c>
      <c r="R4482" s="77" t="str">
        <f t="shared" ref="R4482:R4545" si="353">IFERROR(ROUNDDOWN(Q4482/100,0),"")</f>
        <v/>
      </c>
      <c r="S4482" s="77" t="str">
        <f>IF(O4482="","",IF(OR(VALUE(LEFT(O4482,2))&gt;IF(RIGHT(J4482,1)="M",7,19),AND(OR(LEFT(O4482,2)={"07","19"}),VALUE(RIGHT(O4482,2))&gt;15)),TRUE,FALSE))</f>
        <v/>
      </c>
      <c r="T4482" s="77" t="str">
        <f>IF(O4482="","",IF(OR(VALUE(LEFT(O4482,2))&gt;IF(RIGHT(J4482,1)="M",7,19),AND(OR(LEFT(O4482,2)={"07","19"}),VALUE(RIGHT(O4482,2))&gt;5)),TRUE,FALSE))</f>
        <v/>
      </c>
    </row>
    <row r="4483" spans="12:20" x14ac:dyDescent="0.25">
      <c r="L4483" s="75">
        <f>COUNTIF($B$2:B4483,B4483)</f>
        <v>0</v>
      </c>
      <c r="M4483" s="75">
        <f>COUNTIF($L$2:L4483,4)</f>
        <v>42</v>
      </c>
      <c r="N4483" s="76" t="str">
        <f t="shared" ref="N4483:N4546" si="354">A4483&amp;DAY(C4483)</f>
        <v>0</v>
      </c>
      <c r="O4483" s="76" t="str">
        <f t="shared" si="350"/>
        <v/>
      </c>
      <c r="P4483" s="75" t="str">
        <f t="shared" si="351"/>
        <v/>
      </c>
      <c r="Q4483" s="77" t="str">
        <f t="shared" si="352"/>
        <v/>
      </c>
      <c r="R4483" s="77" t="str">
        <f t="shared" si="353"/>
        <v/>
      </c>
      <c r="S4483" s="77" t="str">
        <f>IF(O4483="","",IF(OR(VALUE(LEFT(O4483,2))&gt;IF(RIGHT(J4483,1)="M",7,19),AND(OR(LEFT(O4483,2)={"07","19"}),VALUE(RIGHT(O4483,2))&gt;15)),TRUE,FALSE))</f>
        <v/>
      </c>
      <c r="T4483" s="77" t="str">
        <f>IF(O4483="","",IF(OR(VALUE(LEFT(O4483,2))&gt;IF(RIGHT(J4483,1)="M",7,19),AND(OR(LEFT(O4483,2)={"07","19"}),VALUE(RIGHT(O4483,2))&gt;5)),TRUE,FALSE))</f>
        <v/>
      </c>
    </row>
    <row r="4484" spans="12:20" x14ac:dyDescent="0.25">
      <c r="L4484" s="75">
        <f>COUNTIF($B$2:B4484,B4484)</f>
        <v>0</v>
      </c>
      <c r="M4484" s="75">
        <f>COUNTIF($L$2:L4484,4)</f>
        <v>42</v>
      </c>
      <c r="N4484" s="76" t="str">
        <f t="shared" si="354"/>
        <v>0</v>
      </c>
      <c r="O4484" s="76" t="str">
        <f t="shared" si="350"/>
        <v/>
      </c>
      <c r="P4484" s="75" t="str">
        <f t="shared" si="351"/>
        <v/>
      </c>
      <c r="Q4484" s="77" t="str">
        <f t="shared" si="352"/>
        <v/>
      </c>
      <c r="R4484" s="77" t="str">
        <f t="shared" si="353"/>
        <v/>
      </c>
      <c r="S4484" s="77" t="str">
        <f>IF(O4484="","",IF(OR(VALUE(LEFT(O4484,2))&gt;IF(RIGHT(J4484,1)="M",7,19),AND(OR(LEFT(O4484,2)={"07","19"}),VALUE(RIGHT(O4484,2))&gt;15)),TRUE,FALSE))</f>
        <v/>
      </c>
      <c r="T4484" s="77" t="str">
        <f>IF(O4484="","",IF(OR(VALUE(LEFT(O4484,2))&gt;IF(RIGHT(J4484,1)="M",7,19),AND(OR(LEFT(O4484,2)={"07","19"}),VALUE(RIGHT(O4484,2))&gt;5)),TRUE,FALSE))</f>
        <v/>
      </c>
    </row>
    <row r="4485" spans="12:20" x14ac:dyDescent="0.25">
      <c r="L4485" s="75">
        <f>COUNTIF($B$2:B4485,B4485)</f>
        <v>0</v>
      </c>
      <c r="M4485" s="75">
        <f>COUNTIF($L$2:L4485,4)</f>
        <v>42</v>
      </c>
      <c r="N4485" s="76" t="str">
        <f t="shared" si="354"/>
        <v>0</v>
      </c>
      <c r="O4485" s="76" t="str">
        <f t="shared" si="350"/>
        <v/>
      </c>
      <c r="P4485" s="75" t="str">
        <f t="shared" si="351"/>
        <v/>
      </c>
      <c r="Q4485" s="77" t="str">
        <f t="shared" si="352"/>
        <v/>
      </c>
      <c r="R4485" s="77" t="str">
        <f t="shared" si="353"/>
        <v/>
      </c>
      <c r="S4485" s="77" t="str">
        <f>IF(O4485="","",IF(OR(VALUE(LEFT(O4485,2))&gt;IF(RIGHT(J4485,1)="M",7,19),AND(OR(LEFT(O4485,2)={"07","19"}),VALUE(RIGHT(O4485,2))&gt;15)),TRUE,FALSE))</f>
        <v/>
      </c>
      <c r="T4485" s="77" t="str">
        <f>IF(O4485="","",IF(OR(VALUE(LEFT(O4485,2))&gt;IF(RIGHT(J4485,1)="M",7,19),AND(OR(LEFT(O4485,2)={"07","19"}),VALUE(RIGHT(O4485,2))&gt;5)),TRUE,FALSE))</f>
        <v/>
      </c>
    </row>
    <row r="4486" spans="12:20" x14ac:dyDescent="0.25">
      <c r="L4486" s="75">
        <f>COUNTIF($B$2:B4486,B4486)</f>
        <v>0</v>
      </c>
      <c r="M4486" s="75">
        <f>COUNTIF($L$2:L4486,4)</f>
        <v>42</v>
      </c>
      <c r="N4486" s="76" t="str">
        <f t="shared" si="354"/>
        <v>0</v>
      </c>
      <c r="O4486" s="76" t="str">
        <f t="shared" si="350"/>
        <v/>
      </c>
      <c r="P4486" s="75" t="str">
        <f t="shared" si="351"/>
        <v/>
      </c>
      <c r="Q4486" s="77" t="str">
        <f t="shared" si="352"/>
        <v/>
      </c>
      <c r="R4486" s="77" t="str">
        <f t="shared" si="353"/>
        <v/>
      </c>
      <c r="S4486" s="77" t="str">
        <f>IF(O4486="","",IF(OR(VALUE(LEFT(O4486,2))&gt;IF(RIGHT(J4486,1)="M",7,19),AND(OR(LEFT(O4486,2)={"07","19"}),VALUE(RIGHT(O4486,2))&gt;15)),TRUE,FALSE))</f>
        <v/>
      </c>
      <c r="T4486" s="77" t="str">
        <f>IF(O4486="","",IF(OR(VALUE(LEFT(O4486,2))&gt;IF(RIGHT(J4486,1)="M",7,19),AND(OR(LEFT(O4486,2)={"07","19"}),VALUE(RIGHT(O4486,2))&gt;5)),TRUE,FALSE))</f>
        <v/>
      </c>
    </row>
    <row r="4487" spans="12:20" x14ac:dyDescent="0.25">
      <c r="L4487" s="75">
        <f>COUNTIF($B$2:B4487,B4487)</f>
        <v>0</v>
      </c>
      <c r="M4487" s="75">
        <f>COUNTIF($L$2:L4487,4)</f>
        <v>42</v>
      </c>
      <c r="N4487" s="76" t="str">
        <f t="shared" si="354"/>
        <v>0</v>
      </c>
      <c r="O4487" s="76" t="str">
        <f t="shared" si="350"/>
        <v/>
      </c>
      <c r="P4487" s="75" t="str">
        <f t="shared" si="351"/>
        <v/>
      </c>
      <c r="Q4487" s="77" t="str">
        <f t="shared" si="352"/>
        <v/>
      </c>
      <c r="R4487" s="77" t="str">
        <f t="shared" si="353"/>
        <v/>
      </c>
      <c r="S4487" s="77" t="str">
        <f>IF(O4487="","",IF(OR(VALUE(LEFT(O4487,2))&gt;IF(RIGHT(J4487,1)="M",7,19),AND(OR(LEFT(O4487,2)={"07","19"}),VALUE(RIGHT(O4487,2))&gt;15)),TRUE,FALSE))</f>
        <v/>
      </c>
      <c r="T4487" s="77" t="str">
        <f>IF(O4487="","",IF(OR(VALUE(LEFT(O4487,2))&gt;IF(RIGHT(J4487,1)="M",7,19),AND(OR(LEFT(O4487,2)={"07","19"}),VALUE(RIGHT(O4487,2))&gt;5)),TRUE,FALSE))</f>
        <v/>
      </c>
    </row>
    <row r="4488" spans="12:20" x14ac:dyDescent="0.25">
      <c r="L4488" s="75">
        <f>COUNTIF($B$2:B4488,B4488)</f>
        <v>0</v>
      </c>
      <c r="M4488" s="75">
        <f>COUNTIF($L$2:L4488,4)</f>
        <v>42</v>
      </c>
      <c r="N4488" s="76" t="str">
        <f t="shared" si="354"/>
        <v>0</v>
      </c>
      <c r="O4488" s="76" t="str">
        <f t="shared" si="350"/>
        <v/>
      </c>
      <c r="P4488" s="75" t="str">
        <f t="shared" si="351"/>
        <v/>
      </c>
      <c r="Q4488" s="77" t="str">
        <f t="shared" si="352"/>
        <v/>
      </c>
      <c r="R4488" s="77" t="str">
        <f t="shared" si="353"/>
        <v/>
      </c>
      <c r="S4488" s="77" t="str">
        <f>IF(O4488="","",IF(OR(VALUE(LEFT(O4488,2))&gt;IF(RIGHT(J4488,1)="M",7,19),AND(OR(LEFT(O4488,2)={"07","19"}),VALUE(RIGHT(O4488,2))&gt;15)),TRUE,FALSE))</f>
        <v/>
      </c>
      <c r="T4488" s="77" t="str">
        <f>IF(O4488="","",IF(OR(VALUE(LEFT(O4488,2))&gt;IF(RIGHT(J4488,1)="M",7,19),AND(OR(LEFT(O4488,2)={"07","19"}),VALUE(RIGHT(O4488,2))&gt;5)),TRUE,FALSE))</f>
        <v/>
      </c>
    </row>
    <row r="4489" spans="12:20" x14ac:dyDescent="0.25">
      <c r="L4489" s="75">
        <f>COUNTIF($B$2:B4489,B4489)</f>
        <v>0</v>
      </c>
      <c r="M4489" s="75">
        <f>COUNTIF($L$2:L4489,4)</f>
        <v>42</v>
      </c>
      <c r="N4489" s="76" t="str">
        <f t="shared" si="354"/>
        <v>0</v>
      </c>
      <c r="O4489" s="76" t="str">
        <f t="shared" si="350"/>
        <v/>
      </c>
      <c r="P4489" s="75" t="str">
        <f t="shared" si="351"/>
        <v/>
      </c>
      <c r="Q4489" s="77" t="str">
        <f t="shared" si="352"/>
        <v/>
      </c>
      <c r="R4489" s="77" t="str">
        <f t="shared" si="353"/>
        <v/>
      </c>
      <c r="S4489" s="77" t="str">
        <f>IF(O4489="","",IF(OR(VALUE(LEFT(O4489,2))&gt;IF(RIGHT(J4489,1)="M",7,19),AND(OR(LEFT(O4489,2)={"07","19"}),VALUE(RIGHT(O4489,2))&gt;15)),TRUE,FALSE))</f>
        <v/>
      </c>
      <c r="T4489" s="77" t="str">
        <f>IF(O4489="","",IF(OR(VALUE(LEFT(O4489,2))&gt;IF(RIGHT(J4489,1)="M",7,19),AND(OR(LEFT(O4489,2)={"07","19"}),VALUE(RIGHT(O4489,2))&gt;5)),TRUE,FALSE))</f>
        <v/>
      </c>
    </row>
    <row r="4490" spans="12:20" x14ac:dyDescent="0.25">
      <c r="L4490" s="75">
        <f>COUNTIF($B$2:B4490,B4490)</f>
        <v>0</v>
      </c>
      <c r="M4490" s="75">
        <f>COUNTIF($L$2:L4490,4)</f>
        <v>42</v>
      </c>
      <c r="N4490" s="76" t="str">
        <f t="shared" si="354"/>
        <v>0</v>
      </c>
      <c r="O4490" s="76" t="str">
        <f t="shared" si="350"/>
        <v/>
      </c>
      <c r="P4490" s="75" t="str">
        <f t="shared" si="351"/>
        <v/>
      </c>
      <c r="Q4490" s="77" t="str">
        <f t="shared" si="352"/>
        <v/>
      </c>
      <c r="R4490" s="77" t="str">
        <f t="shared" si="353"/>
        <v/>
      </c>
      <c r="S4490" s="77" t="str">
        <f>IF(O4490="","",IF(OR(VALUE(LEFT(O4490,2))&gt;IF(RIGHT(J4490,1)="M",7,19),AND(OR(LEFT(O4490,2)={"07","19"}),VALUE(RIGHT(O4490,2))&gt;15)),TRUE,FALSE))</f>
        <v/>
      </c>
      <c r="T4490" s="77" t="str">
        <f>IF(O4490="","",IF(OR(VALUE(LEFT(O4490,2))&gt;IF(RIGHT(J4490,1)="M",7,19),AND(OR(LEFT(O4490,2)={"07","19"}),VALUE(RIGHT(O4490,2))&gt;5)),TRUE,FALSE))</f>
        <v/>
      </c>
    </row>
    <row r="4491" spans="12:20" x14ac:dyDescent="0.25">
      <c r="L4491" s="75">
        <f>COUNTIF($B$2:B4491,B4491)</f>
        <v>0</v>
      </c>
      <c r="M4491" s="75">
        <f>COUNTIF($L$2:L4491,4)</f>
        <v>42</v>
      </c>
      <c r="N4491" s="76" t="str">
        <f t="shared" si="354"/>
        <v>0</v>
      </c>
      <c r="O4491" s="76" t="str">
        <f t="shared" si="350"/>
        <v/>
      </c>
      <c r="P4491" s="75" t="str">
        <f t="shared" si="351"/>
        <v/>
      </c>
      <c r="Q4491" s="77" t="str">
        <f t="shared" si="352"/>
        <v/>
      </c>
      <c r="R4491" s="77" t="str">
        <f t="shared" si="353"/>
        <v/>
      </c>
      <c r="S4491" s="77" t="str">
        <f>IF(O4491="","",IF(OR(VALUE(LEFT(O4491,2))&gt;IF(RIGHT(J4491,1)="M",7,19),AND(OR(LEFT(O4491,2)={"07","19"}),VALUE(RIGHT(O4491,2))&gt;15)),TRUE,FALSE))</f>
        <v/>
      </c>
      <c r="T4491" s="77" t="str">
        <f>IF(O4491="","",IF(OR(VALUE(LEFT(O4491,2))&gt;IF(RIGHT(J4491,1)="M",7,19),AND(OR(LEFT(O4491,2)={"07","19"}),VALUE(RIGHT(O4491,2))&gt;5)),TRUE,FALSE))</f>
        <v/>
      </c>
    </row>
    <row r="4492" spans="12:20" x14ac:dyDescent="0.25">
      <c r="L4492" s="75">
        <f>COUNTIF($B$2:B4492,B4492)</f>
        <v>0</v>
      </c>
      <c r="M4492" s="75">
        <f>COUNTIF($L$2:L4492,4)</f>
        <v>42</v>
      </c>
      <c r="N4492" s="76" t="str">
        <f t="shared" si="354"/>
        <v>0</v>
      </c>
      <c r="O4492" s="76" t="str">
        <f t="shared" si="350"/>
        <v/>
      </c>
      <c r="P4492" s="75" t="str">
        <f t="shared" si="351"/>
        <v/>
      </c>
      <c r="Q4492" s="77" t="str">
        <f t="shared" si="352"/>
        <v/>
      </c>
      <c r="R4492" s="77" t="str">
        <f t="shared" si="353"/>
        <v/>
      </c>
      <c r="S4492" s="77" t="str">
        <f>IF(O4492="","",IF(OR(VALUE(LEFT(O4492,2))&gt;IF(RIGHT(J4492,1)="M",7,19),AND(OR(LEFT(O4492,2)={"07","19"}),VALUE(RIGHT(O4492,2))&gt;15)),TRUE,FALSE))</f>
        <v/>
      </c>
      <c r="T4492" s="77" t="str">
        <f>IF(O4492="","",IF(OR(VALUE(LEFT(O4492,2))&gt;IF(RIGHT(J4492,1)="M",7,19),AND(OR(LEFT(O4492,2)={"07","19"}),VALUE(RIGHT(O4492,2))&gt;5)),TRUE,FALSE))</f>
        <v/>
      </c>
    </row>
    <row r="4493" spans="12:20" x14ac:dyDescent="0.25">
      <c r="L4493" s="75">
        <f>COUNTIF($B$2:B4493,B4493)</f>
        <v>0</v>
      </c>
      <c r="M4493" s="75">
        <f>COUNTIF($L$2:L4493,4)</f>
        <v>42</v>
      </c>
      <c r="N4493" s="76" t="str">
        <f t="shared" si="354"/>
        <v>0</v>
      </c>
      <c r="O4493" s="76" t="str">
        <f t="shared" si="350"/>
        <v/>
      </c>
      <c r="P4493" s="75" t="str">
        <f t="shared" si="351"/>
        <v/>
      </c>
      <c r="Q4493" s="77" t="str">
        <f t="shared" si="352"/>
        <v/>
      </c>
      <c r="R4493" s="77" t="str">
        <f t="shared" si="353"/>
        <v/>
      </c>
      <c r="S4493" s="77" t="str">
        <f>IF(O4493="","",IF(OR(VALUE(LEFT(O4493,2))&gt;IF(RIGHT(J4493,1)="M",7,19),AND(OR(LEFT(O4493,2)={"07","19"}),VALUE(RIGHT(O4493,2))&gt;15)),TRUE,FALSE))</f>
        <v/>
      </c>
      <c r="T4493" s="77" t="str">
        <f>IF(O4493="","",IF(OR(VALUE(LEFT(O4493,2))&gt;IF(RIGHT(J4493,1)="M",7,19),AND(OR(LEFT(O4493,2)={"07","19"}),VALUE(RIGHT(O4493,2))&gt;5)),TRUE,FALSE))</f>
        <v/>
      </c>
    </row>
    <row r="4494" spans="12:20" x14ac:dyDescent="0.25">
      <c r="L4494" s="75">
        <f>COUNTIF($B$2:B4494,B4494)</f>
        <v>0</v>
      </c>
      <c r="M4494" s="75">
        <f>COUNTIF($L$2:L4494,4)</f>
        <v>42</v>
      </c>
      <c r="N4494" s="76" t="str">
        <f t="shared" si="354"/>
        <v>0</v>
      </c>
      <c r="O4494" s="76" t="str">
        <f t="shared" si="350"/>
        <v/>
      </c>
      <c r="P4494" s="75" t="str">
        <f t="shared" si="351"/>
        <v/>
      </c>
      <c r="Q4494" s="77" t="str">
        <f t="shared" si="352"/>
        <v/>
      </c>
      <c r="R4494" s="77" t="str">
        <f t="shared" si="353"/>
        <v/>
      </c>
      <c r="S4494" s="77" t="str">
        <f>IF(O4494="","",IF(OR(VALUE(LEFT(O4494,2))&gt;IF(RIGHT(J4494,1)="M",7,19),AND(OR(LEFT(O4494,2)={"07","19"}),VALUE(RIGHT(O4494,2))&gt;15)),TRUE,FALSE))</f>
        <v/>
      </c>
      <c r="T4494" s="77" t="str">
        <f>IF(O4494="","",IF(OR(VALUE(LEFT(O4494,2))&gt;IF(RIGHT(J4494,1)="M",7,19),AND(OR(LEFT(O4494,2)={"07","19"}),VALUE(RIGHT(O4494,2))&gt;5)),TRUE,FALSE))</f>
        <v/>
      </c>
    </row>
    <row r="4495" spans="12:20" x14ac:dyDescent="0.25">
      <c r="L4495" s="75">
        <f>COUNTIF($B$2:B4495,B4495)</f>
        <v>0</v>
      </c>
      <c r="M4495" s="75">
        <f>COUNTIF($L$2:L4495,4)</f>
        <v>42</v>
      </c>
      <c r="N4495" s="76" t="str">
        <f t="shared" si="354"/>
        <v>0</v>
      </c>
      <c r="O4495" s="76" t="str">
        <f t="shared" si="350"/>
        <v/>
      </c>
      <c r="P4495" s="75" t="str">
        <f t="shared" si="351"/>
        <v/>
      </c>
      <c r="Q4495" s="77" t="str">
        <f t="shared" si="352"/>
        <v/>
      </c>
      <c r="R4495" s="77" t="str">
        <f t="shared" si="353"/>
        <v/>
      </c>
      <c r="S4495" s="77" t="str">
        <f>IF(O4495="","",IF(OR(VALUE(LEFT(O4495,2))&gt;IF(RIGHT(J4495,1)="M",7,19),AND(OR(LEFT(O4495,2)={"07","19"}),VALUE(RIGHT(O4495,2))&gt;15)),TRUE,FALSE))</f>
        <v/>
      </c>
      <c r="T4495" s="77" t="str">
        <f>IF(O4495="","",IF(OR(VALUE(LEFT(O4495,2))&gt;IF(RIGHT(J4495,1)="M",7,19),AND(OR(LEFT(O4495,2)={"07","19"}),VALUE(RIGHT(O4495,2))&gt;5)),TRUE,FALSE))</f>
        <v/>
      </c>
    </row>
    <row r="4496" spans="12:20" x14ac:dyDescent="0.25">
      <c r="L4496" s="75">
        <f>COUNTIF($B$2:B4496,B4496)</f>
        <v>0</v>
      </c>
      <c r="M4496" s="75">
        <f>COUNTIF($L$2:L4496,4)</f>
        <v>42</v>
      </c>
      <c r="N4496" s="76" t="str">
        <f t="shared" si="354"/>
        <v>0</v>
      </c>
      <c r="O4496" s="76" t="str">
        <f t="shared" si="350"/>
        <v/>
      </c>
      <c r="P4496" s="75" t="str">
        <f t="shared" si="351"/>
        <v/>
      </c>
      <c r="Q4496" s="77" t="str">
        <f t="shared" si="352"/>
        <v/>
      </c>
      <c r="R4496" s="77" t="str">
        <f t="shared" si="353"/>
        <v/>
      </c>
      <c r="S4496" s="77" t="str">
        <f>IF(O4496="","",IF(OR(VALUE(LEFT(O4496,2))&gt;IF(RIGHT(J4496,1)="M",7,19),AND(OR(LEFT(O4496,2)={"07","19"}),VALUE(RIGHT(O4496,2))&gt;15)),TRUE,FALSE))</f>
        <v/>
      </c>
      <c r="T4496" s="77" t="str">
        <f>IF(O4496="","",IF(OR(VALUE(LEFT(O4496,2))&gt;IF(RIGHT(J4496,1)="M",7,19),AND(OR(LEFT(O4496,2)={"07","19"}),VALUE(RIGHT(O4496,2))&gt;5)),TRUE,FALSE))</f>
        <v/>
      </c>
    </row>
    <row r="4497" spans="12:20" x14ac:dyDescent="0.25">
      <c r="L4497" s="75">
        <f>COUNTIF($B$2:B4497,B4497)</f>
        <v>0</v>
      </c>
      <c r="M4497" s="75">
        <f>COUNTIF($L$2:L4497,4)</f>
        <v>42</v>
      </c>
      <c r="N4497" s="76" t="str">
        <f t="shared" si="354"/>
        <v>0</v>
      </c>
      <c r="O4497" s="76" t="str">
        <f t="shared" si="350"/>
        <v/>
      </c>
      <c r="P4497" s="75" t="str">
        <f t="shared" si="351"/>
        <v/>
      </c>
      <c r="Q4497" s="77" t="str">
        <f t="shared" si="352"/>
        <v/>
      </c>
      <c r="R4497" s="77" t="str">
        <f t="shared" si="353"/>
        <v/>
      </c>
      <c r="S4497" s="77" t="str">
        <f>IF(O4497="","",IF(OR(VALUE(LEFT(O4497,2))&gt;IF(RIGHT(J4497,1)="M",7,19),AND(OR(LEFT(O4497,2)={"07","19"}),VALUE(RIGHT(O4497,2))&gt;15)),TRUE,FALSE))</f>
        <v/>
      </c>
      <c r="T4497" s="77" t="str">
        <f>IF(O4497="","",IF(OR(VALUE(LEFT(O4497,2))&gt;IF(RIGHT(J4497,1)="M",7,19),AND(OR(LEFT(O4497,2)={"07","19"}),VALUE(RIGHT(O4497,2))&gt;5)),TRUE,FALSE))</f>
        <v/>
      </c>
    </row>
    <row r="4498" spans="12:20" x14ac:dyDescent="0.25">
      <c r="L4498" s="75">
        <f>COUNTIF($B$2:B4498,B4498)</f>
        <v>0</v>
      </c>
      <c r="M4498" s="75">
        <f>COUNTIF($L$2:L4498,4)</f>
        <v>42</v>
      </c>
      <c r="N4498" s="76" t="str">
        <f t="shared" si="354"/>
        <v>0</v>
      </c>
      <c r="O4498" s="76" t="str">
        <f t="shared" si="350"/>
        <v/>
      </c>
      <c r="P4498" s="75" t="str">
        <f t="shared" si="351"/>
        <v/>
      </c>
      <c r="Q4498" s="77" t="str">
        <f t="shared" si="352"/>
        <v/>
      </c>
      <c r="R4498" s="77" t="str">
        <f t="shared" si="353"/>
        <v/>
      </c>
      <c r="S4498" s="77" t="str">
        <f>IF(O4498="","",IF(OR(VALUE(LEFT(O4498,2))&gt;IF(RIGHT(J4498,1)="M",7,19),AND(OR(LEFT(O4498,2)={"07","19"}),VALUE(RIGHT(O4498,2))&gt;15)),TRUE,FALSE))</f>
        <v/>
      </c>
      <c r="T4498" s="77" t="str">
        <f>IF(O4498="","",IF(OR(VALUE(LEFT(O4498,2))&gt;IF(RIGHT(J4498,1)="M",7,19),AND(OR(LEFT(O4498,2)={"07","19"}),VALUE(RIGHT(O4498,2))&gt;5)),TRUE,FALSE))</f>
        <v/>
      </c>
    </row>
    <row r="4499" spans="12:20" x14ac:dyDescent="0.25">
      <c r="L4499" s="75">
        <f>COUNTIF($B$2:B4499,B4499)</f>
        <v>0</v>
      </c>
      <c r="M4499" s="75">
        <f>COUNTIF($L$2:L4499,4)</f>
        <v>42</v>
      </c>
      <c r="N4499" s="76" t="str">
        <f t="shared" si="354"/>
        <v>0</v>
      </c>
      <c r="O4499" s="76" t="str">
        <f t="shared" si="350"/>
        <v/>
      </c>
      <c r="P4499" s="75" t="str">
        <f t="shared" si="351"/>
        <v/>
      </c>
      <c r="Q4499" s="77" t="str">
        <f t="shared" si="352"/>
        <v/>
      </c>
      <c r="R4499" s="77" t="str">
        <f t="shared" si="353"/>
        <v/>
      </c>
      <c r="S4499" s="77" t="str">
        <f>IF(O4499="","",IF(OR(VALUE(LEFT(O4499,2))&gt;IF(RIGHT(J4499,1)="M",7,19),AND(OR(LEFT(O4499,2)={"07","19"}),VALUE(RIGHT(O4499,2))&gt;15)),TRUE,FALSE))</f>
        <v/>
      </c>
      <c r="T4499" s="77" t="str">
        <f>IF(O4499="","",IF(OR(VALUE(LEFT(O4499,2))&gt;IF(RIGHT(J4499,1)="M",7,19),AND(OR(LEFT(O4499,2)={"07","19"}),VALUE(RIGHT(O4499,2))&gt;5)),TRUE,FALSE))</f>
        <v/>
      </c>
    </row>
    <row r="4500" spans="12:20" x14ac:dyDescent="0.25">
      <c r="L4500" s="75">
        <f>COUNTIF($B$2:B4500,B4500)</f>
        <v>0</v>
      </c>
      <c r="M4500" s="75">
        <f>COUNTIF($L$2:L4500,4)</f>
        <v>42</v>
      </c>
      <c r="N4500" s="76" t="str">
        <f t="shared" si="354"/>
        <v>0</v>
      </c>
      <c r="O4500" s="76" t="str">
        <f t="shared" si="350"/>
        <v/>
      </c>
      <c r="P4500" s="75" t="str">
        <f t="shared" si="351"/>
        <v/>
      </c>
      <c r="Q4500" s="77" t="str">
        <f t="shared" si="352"/>
        <v/>
      </c>
      <c r="R4500" s="77" t="str">
        <f t="shared" si="353"/>
        <v/>
      </c>
      <c r="S4500" s="77" t="str">
        <f>IF(O4500="","",IF(OR(VALUE(LEFT(O4500,2))&gt;IF(RIGHT(J4500,1)="M",7,19),AND(OR(LEFT(O4500,2)={"07","19"}),VALUE(RIGHT(O4500,2))&gt;15)),TRUE,FALSE))</f>
        <v/>
      </c>
      <c r="T4500" s="77" t="str">
        <f>IF(O4500="","",IF(OR(VALUE(LEFT(O4500,2))&gt;IF(RIGHT(J4500,1)="M",7,19),AND(OR(LEFT(O4500,2)={"07","19"}),VALUE(RIGHT(O4500,2))&gt;5)),TRUE,FALSE))</f>
        <v/>
      </c>
    </row>
    <row r="4501" spans="12:20" x14ac:dyDescent="0.25">
      <c r="L4501" s="75">
        <f>COUNTIF($B$2:B4501,B4501)</f>
        <v>0</v>
      </c>
      <c r="M4501" s="75">
        <f>COUNTIF($L$2:L4501,4)</f>
        <v>42</v>
      </c>
      <c r="N4501" s="76" t="str">
        <f t="shared" si="354"/>
        <v>0</v>
      </c>
      <c r="O4501" s="76" t="str">
        <f t="shared" si="350"/>
        <v/>
      </c>
      <c r="P4501" s="75" t="str">
        <f t="shared" si="351"/>
        <v/>
      </c>
      <c r="Q4501" s="77" t="str">
        <f t="shared" si="352"/>
        <v/>
      </c>
      <c r="R4501" s="77" t="str">
        <f t="shared" si="353"/>
        <v/>
      </c>
      <c r="S4501" s="77" t="str">
        <f>IF(O4501="","",IF(OR(VALUE(LEFT(O4501,2))&gt;IF(RIGHT(J4501,1)="M",7,19),AND(OR(LEFT(O4501,2)={"07","19"}),VALUE(RIGHT(O4501,2))&gt;15)),TRUE,FALSE))</f>
        <v/>
      </c>
      <c r="T4501" s="77" t="str">
        <f>IF(O4501="","",IF(OR(VALUE(LEFT(O4501,2))&gt;IF(RIGHT(J4501,1)="M",7,19),AND(OR(LEFT(O4501,2)={"07","19"}),VALUE(RIGHT(O4501,2))&gt;5)),TRUE,FALSE))</f>
        <v/>
      </c>
    </row>
    <row r="4502" spans="12:20" x14ac:dyDescent="0.25">
      <c r="L4502" s="75">
        <f>COUNTIF($B$2:B4502,B4502)</f>
        <v>0</v>
      </c>
      <c r="M4502" s="75">
        <f>COUNTIF($L$2:L4502,4)</f>
        <v>42</v>
      </c>
      <c r="N4502" s="76" t="str">
        <f t="shared" si="354"/>
        <v>0</v>
      </c>
      <c r="O4502" s="76" t="str">
        <f t="shared" si="350"/>
        <v/>
      </c>
      <c r="P4502" s="75" t="str">
        <f t="shared" si="351"/>
        <v/>
      </c>
      <c r="Q4502" s="77" t="str">
        <f t="shared" si="352"/>
        <v/>
      </c>
      <c r="R4502" s="77" t="str">
        <f t="shared" si="353"/>
        <v/>
      </c>
      <c r="S4502" s="77" t="str">
        <f>IF(O4502="","",IF(OR(VALUE(LEFT(O4502,2))&gt;IF(RIGHT(J4502,1)="M",7,19),AND(OR(LEFT(O4502,2)={"07","19"}),VALUE(RIGHT(O4502,2))&gt;15)),TRUE,FALSE))</f>
        <v/>
      </c>
      <c r="T4502" s="77" t="str">
        <f>IF(O4502="","",IF(OR(VALUE(LEFT(O4502,2))&gt;IF(RIGHT(J4502,1)="M",7,19),AND(OR(LEFT(O4502,2)={"07","19"}),VALUE(RIGHT(O4502,2))&gt;5)),TRUE,FALSE))</f>
        <v/>
      </c>
    </row>
    <row r="4503" spans="12:20" x14ac:dyDescent="0.25">
      <c r="L4503" s="75">
        <f>COUNTIF($B$2:B4503,B4503)</f>
        <v>0</v>
      </c>
      <c r="M4503" s="75">
        <f>COUNTIF($L$2:L4503,4)</f>
        <v>42</v>
      </c>
      <c r="N4503" s="76" t="str">
        <f t="shared" si="354"/>
        <v>0</v>
      </c>
      <c r="O4503" s="76" t="str">
        <f t="shared" si="350"/>
        <v/>
      </c>
      <c r="P4503" s="75" t="str">
        <f t="shared" si="351"/>
        <v/>
      </c>
      <c r="Q4503" s="77" t="str">
        <f t="shared" si="352"/>
        <v/>
      </c>
      <c r="R4503" s="77" t="str">
        <f t="shared" si="353"/>
        <v/>
      </c>
      <c r="S4503" s="77" t="str">
        <f>IF(O4503="","",IF(OR(VALUE(LEFT(O4503,2))&gt;IF(RIGHT(J4503,1)="M",7,19),AND(OR(LEFT(O4503,2)={"07","19"}),VALUE(RIGHT(O4503,2))&gt;15)),TRUE,FALSE))</f>
        <v/>
      </c>
      <c r="T4503" s="77" t="str">
        <f>IF(O4503="","",IF(OR(VALUE(LEFT(O4503,2))&gt;IF(RIGHT(J4503,1)="M",7,19),AND(OR(LEFT(O4503,2)={"07","19"}),VALUE(RIGHT(O4503,2))&gt;5)),TRUE,FALSE))</f>
        <v/>
      </c>
    </row>
    <row r="4504" spans="12:20" x14ac:dyDescent="0.25">
      <c r="L4504" s="75">
        <f>COUNTIF($B$2:B4504,B4504)</f>
        <v>0</v>
      </c>
      <c r="M4504" s="75">
        <f>COUNTIF($L$2:L4504,4)</f>
        <v>42</v>
      </c>
      <c r="N4504" s="76" t="str">
        <f t="shared" si="354"/>
        <v>0</v>
      </c>
      <c r="O4504" s="76" t="str">
        <f t="shared" si="350"/>
        <v/>
      </c>
      <c r="P4504" s="75" t="str">
        <f t="shared" si="351"/>
        <v/>
      </c>
      <c r="Q4504" s="77" t="str">
        <f t="shared" si="352"/>
        <v/>
      </c>
      <c r="R4504" s="77" t="str">
        <f t="shared" si="353"/>
        <v/>
      </c>
      <c r="S4504" s="77" t="str">
        <f>IF(O4504="","",IF(OR(VALUE(LEFT(O4504,2))&gt;IF(RIGHT(J4504,1)="M",7,19),AND(OR(LEFT(O4504,2)={"07","19"}),VALUE(RIGHT(O4504,2))&gt;15)),TRUE,FALSE))</f>
        <v/>
      </c>
      <c r="T4504" s="77" t="str">
        <f>IF(O4504="","",IF(OR(VALUE(LEFT(O4504,2))&gt;IF(RIGHT(J4504,1)="M",7,19),AND(OR(LEFT(O4504,2)={"07","19"}),VALUE(RIGHT(O4504,2))&gt;5)),TRUE,FALSE))</f>
        <v/>
      </c>
    </row>
    <row r="4505" spans="12:20" x14ac:dyDescent="0.25">
      <c r="L4505" s="75">
        <f>COUNTIF($B$2:B4505,B4505)</f>
        <v>0</v>
      </c>
      <c r="M4505" s="75">
        <f>COUNTIF($L$2:L4505,4)</f>
        <v>42</v>
      </c>
      <c r="N4505" s="76" t="str">
        <f t="shared" si="354"/>
        <v>0</v>
      </c>
      <c r="O4505" s="76" t="str">
        <f t="shared" si="350"/>
        <v/>
      </c>
      <c r="P4505" s="75" t="str">
        <f t="shared" si="351"/>
        <v/>
      </c>
      <c r="Q4505" s="77" t="str">
        <f t="shared" si="352"/>
        <v/>
      </c>
      <c r="R4505" s="77" t="str">
        <f t="shared" si="353"/>
        <v/>
      </c>
      <c r="S4505" s="77" t="str">
        <f>IF(O4505="","",IF(OR(VALUE(LEFT(O4505,2))&gt;IF(RIGHT(J4505,1)="M",7,19),AND(OR(LEFT(O4505,2)={"07","19"}),VALUE(RIGHT(O4505,2))&gt;15)),TRUE,FALSE))</f>
        <v/>
      </c>
      <c r="T4505" s="77" t="str">
        <f>IF(O4505="","",IF(OR(VALUE(LEFT(O4505,2))&gt;IF(RIGHT(J4505,1)="M",7,19),AND(OR(LEFT(O4505,2)={"07","19"}),VALUE(RIGHT(O4505,2))&gt;5)),TRUE,FALSE))</f>
        <v/>
      </c>
    </row>
    <row r="4506" spans="12:20" x14ac:dyDescent="0.25">
      <c r="L4506" s="75">
        <f>COUNTIF($B$2:B4506,B4506)</f>
        <v>0</v>
      </c>
      <c r="M4506" s="75">
        <f>COUNTIF($L$2:L4506,4)</f>
        <v>42</v>
      </c>
      <c r="N4506" s="76" t="str">
        <f t="shared" si="354"/>
        <v>0</v>
      </c>
      <c r="O4506" s="76" t="str">
        <f t="shared" si="350"/>
        <v/>
      </c>
      <c r="P4506" s="75" t="str">
        <f t="shared" si="351"/>
        <v/>
      </c>
      <c r="Q4506" s="77" t="str">
        <f t="shared" si="352"/>
        <v/>
      </c>
      <c r="R4506" s="77" t="str">
        <f t="shared" si="353"/>
        <v/>
      </c>
      <c r="S4506" s="77" t="str">
        <f>IF(O4506="","",IF(OR(VALUE(LEFT(O4506,2))&gt;IF(RIGHT(J4506,1)="M",7,19),AND(OR(LEFT(O4506,2)={"07","19"}),VALUE(RIGHT(O4506,2))&gt;15)),TRUE,FALSE))</f>
        <v/>
      </c>
      <c r="T4506" s="77" t="str">
        <f>IF(O4506="","",IF(OR(VALUE(LEFT(O4506,2))&gt;IF(RIGHT(J4506,1)="M",7,19),AND(OR(LEFT(O4506,2)={"07","19"}),VALUE(RIGHT(O4506,2))&gt;5)),TRUE,FALSE))</f>
        <v/>
      </c>
    </row>
    <row r="4507" spans="12:20" x14ac:dyDescent="0.25">
      <c r="L4507" s="75">
        <f>COUNTIF($B$2:B4507,B4507)</f>
        <v>0</v>
      </c>
      <c r="M4507" s="75">
        <f>COUNTIF($L$2:L4507,4)</f>
        <v>42</v>
      </c>
      <c r="N4507" s="76" t="str">
        <f t="shared" si="354"/>
        <v>0</v>
      </c>
      <c r="O4507" s="76" t="str">
        <f t="shared" si="350"/>
        <v/>
      </c>
      <c r="P4507" s="75" t="str">
        <f t="shared" si="351"/>
        <v/>
      </c>
      <c r="Q4507" s="77" t="str">
        <f t="shared" si="352"/>
        <v/>
      </c>
      <c r="R4507" s="77" t="str">
        <f t="shared" si="353"/>
        <v/>
      </c>
      <c r="S4507" s="77" t="str">
        <f>IF(O4507="","",IF(OR(VALUE(LEFT(O4507,2))&gt;IF(RIGHT(J4507,1)="M",7,19),AND(OR(LEFT(O4507,2)={"07","19"}),VALUE(RIGHT(O4507,2))&gt;15)),TRUE,FALSE))</f>
        <v/>
      </c>
      <c r="T4507" s="77" t="str">
        <f>IF(O4507="","",IF(OR(VALUE(LEFT(O4507,2))&gt;IF(RIGHT(J4507,1)="M",7,19),AND(OR(LEFT(O4507,2)={"07","19"}),VALUE(RIGHT(O4507,2))&gt;5)),TRUE,FALSE))</f>
        <v/>
      </c>
    </row>
    <row r="4508" spans="12:20" x14ac:dyDescent="0.25">
      <c r="L4508" s="75">
        <f>COUNTIF($B$2:B4508,B4508)</f>
        <v>0</v>
      </c>
      <c r="M4508" s="75">
        <f>COUNTIF($L$2:L4508,4)</f>
        <v>42</v>
      </c>
      <c r="N4508" s="76" t="str">
        <f t="shared" si="354"/>
        <v>0</v>
      </c>
      <c r="O4508" s="76" t="str">
        <f t="shared" si="350"/>
        <v/>
      </c>
      <c r="P4508" s="75" t="str">
        <f t="shared" si="351"/>
        <v/>
      </c>
      <c r="Q4508" s="77" t="str">
        <f t="shared" si="352"/>
        <v/>
      </c>
      <c r="R4508" s="77" t="str">
        <f t="shared" si="353"/>
        <v/>
      </c>
      <c r="S4508" s="77" t="str">
        <f>IF(O4508="","",IF(OR(VALUE(LEFT(O4508,2))&gt;IF(RIGHT(J4508,1)="M",7,19),AND(OR(LEFT(O4508,2)={"07","19"}),VALUE(RIGHT(O4508,2))&gt;15)),TRUE,FALSE))</f>
        <v/>
      </c>
      <c r="T4508" s="77" t="str">
        <f>IF(O4508="","",IF(OR(VALUE(LEFT(O4508,2))&gt;IF(RIGHT(J4508,1)="M",7,19),AND(OR(LEFT(O4508,2)={"07","19"}),VALUE(RIGHT(O4508,2))&gt;5)),TRUE,FALSE))</f>
        <v/>
      </c>
    </row>
    <row r="4509" spans="12:20" x14ac:dyDescent="0.25">
      <c r="L4509" s="75">
        <f>COUNTIF($B$2:B4509,B4509)</f>
        <v>0</v>
      </c>
      <c r="M4509" s="75">
        <f>COUNTIF($L$2:L4509,4)</f>
        <v>42</v>
      </c>
      <c r="N4509" s="76" t="str">
        <f t="shared" si="354"/>
        <v>0</v>
      </c>
      <c r="O4509" s="76" t="str">
        <f t="shared" si="350"/>
        <v/>
      </c>
      <c r="P4509" s="75" t="str">
        <f t="shared" si="351"/>
        <v/>
      </c>
      <c r="Q4509" s="77" t="str">
        <f t="shared" si="352"/>
        <v/>
      </c>
      <c r="R4509" s="77" t="str">
        <f t="shared" si="353"/>
        <v/>
      </c>
      <c r="S4509" s="77" t="str">
        <f>IF(O4509="","",IF(OR(VALUE(LEFT(O4509,2))&gt;IF(RIGHT(J4509,1)="M",7,19),AND(OR(LEFT(O4509,2)={"07","19"}),VALUE(RIGHT(O4509,2))&gt;15)),TRUE,FALSE))</f>
        <v/>
      </c>
      <c r="T4509" s="77" t="str">
        <f>IF(O4509="","",IF(OR(VALUE(LEFT(O4509,2))&gt;IF(RIGHT(J4509,1)="M",7,19),AND(OR(LEFT(O4509,2)={"07","19"}),VALUE(RIGHT(O4509,2))&gt;5)),TRUE,FALSE))</f>
        <v/>
      </c>
    </row>
    <row r="4510" spans="12:20" x14ac:dyDescent="0.25">
      <c r="L4510" s="75">
        <f>COUNTIF($B$2:B4510,B4510)</f>
        <v>0</v>
      </c>
      <c r="M4510" s="75">
        <f>COUNTIF($L$2:L4510,4)</f>
        <v>42</v>
      </c>
      <c r="N4510" s="76" t="str">
        <f t="shared" si="354"/>
        <v>0</v>
      </c>
      <c r="O4510" s="76" t="str">
        <f t="shared" si="350"/>
        <v/>
      </c>
      <c r="P4510" s="75" t="str">
        <f t="shared" si="351"/>
        <v/>
      </c>
      <c r="Q4510" s="77" t="str">
        <f t="shared" si="352"/>
        <v/>
      </c>
      <c r="R4510" s="77" t="str">
        <f t="shared" si="353"/>
        <v/>
      </c>
      <c r="S4510" s="77" t="str">
        <f>IF(O4510="","",IF(OR(VALUE(LEFT(O4510,2))&gt;IF(RIGHT(J4510,1)="M",7,19),AND(OR(LEFT(O4510,2)={"07","19"}),VALUE(RIGHT(O4510,2))&gt;15)),TRUE,FALSE))</f>
        <v/>
      </c>
      <c r="T4510" s="77" t="str">
        <f>IF(O4510="","",IF(OR(VALUE(LEFT(O4510,2))&gt;IF(RIGHT(J4510,1)="M",7,19),AND(OR(LEFT(O4510,2)={"07","19"}),VALUE(RIGHT(O4510,2))&gt;5)),TRUE,FALSE))</f>
        <v/>
      </c>
    </row>
    <row r="4511" spans="12:20" x14ac:dyDescent="0.25">
      <c r="L4511" s="75">
        <f>COUNTIF($B$2:B4511,B4511)</f>
        <v>0</v>
      </c>
      <c r="M4511" s="75">
        <f>COUNTIF($L$2:L4511,4)</f>
        <v>42</v>
      </c>
      <c r="N4511" s="76" t="str">
        <f t="shared" si="354"/>
        <v>0</v>
      </c>
      <c r="O4511" s="76" t="str">
        <f t="shared" si="350"/>
        <v/>
      </c>
      <c r="P4511" s="75" t="str">
        <f t="shared" si="351"/>
        <v/>
      </c>
      <c r="Q4511" s="77" t="str">
        <f t="shared" si="352"/>
        <v/>
      </c>
      <c r="R4511" s="77" t="str">
        <f t="shared" si="353"/>
        <v/>
      </c>
      <c r="S4511" s="77" t="str">
        <f>IF(O4511="","",IF(OR(VALUE(LEFT(O4511,2))&gt;IF(RIGHT(J4511,1)="M",7,19),AND(OR(LEFT(O4511,2)={"07","19"}),VALUE(RIGHT(O4511,2))&gt;15)),TRUE,FALSE))</f>
        <v/>
      </c>
      <c r="T4511" s="77" t="str">
        <f>IF(O4511="","",IF(OR(VALUE(LEFT(O4511,2))&gt;IF(RIGHT(J4511,1)="M",7,19),AND(OR(LEFT(O4511,2)={"07","19"}),VALUE(RIGHT(O4511,2))&gt;5)),TRUE,FALSE))</f>
        <v/>
      </c>
    </row>
    <row r="4512" spans="12:20" x14ac:dyDescent="0.25">
      <c r="L4512" s="75">
        <f>COUNTIF($B$2:B4512,B4512)</f>
        <v>0</v>
      </c>
      <c r="M4512" s="75">
        <f>COUNTIF($L$2:L4512,4)</f>
        <v>42</v>
      </c>
      <c r="N4512" s="76" t="str">
        <f t="shared" si="354"/>
        <v>0</v>
      </c>
      <c r="O4512" s="76" t="str">
        <f t="shared" si="350"/>
        <v/>
      </c>
      <c r="P4512" s="75" t="str">
        <f t="shared" si="351"/>
        <v/>
      </c>
      <c r="Q4512" s="77" t="str">
        <f t="shared" si="352"/>
        <v/>
      </c>
      <c r="R4512" s="77" t="str">
        <f t="shared" si="353"/>
        <v/>
      </c>
      <c r="S4512" s="77" t="str">
        <f>IF(O4512="","",IF(OR(VALUE(LEFT(O4512,2))&gt;IF(RIGHT(J4512,1)="M",7,19),AND(OR(LEFT(O4512,2)={"07","19"}),VALUE(RIGHT(O4512,2))&gt;15)),TRUE,FALSE))</f>
        <v/>
      </c>
      <c r="T4512" s="77" t="str">
        <f>IF(O4512="","",IF(OR(VALUE(LEFT(O4512,2))&gt;IF(RIGHT(J4512,1)="M",7,19),AND(OR(LEFT(O4512,2)={"07","19"}),VALUE(RIGHT(O4512,2))&gt;5)),TRUE,FALSE))</f>
        <v/>
      </c>
    </row>
    <row r="4513" spans="12:20" x14ac:dyDescent="0.25">
      <c r="L4513" s="75">
        <f>COUNTIF($B$2:B4513,B4513)</f>
        <v>0</v>
      </c>
      <c r="M4513" s="75">
        <f>COUNTIF($L$2:L4513,4)</f>
        <v>42</v>
      </c>
      <c r="N4513" s="76" t="str">
        <f t="shared" si="354"/>
        <v>0</v>
      </c>
      <c r="O4513" s="76" t="str">
        <f t="shared" si="350"/>
        <v/>
      </c>
      <c r="P4513" s="75" t="str">
        <f t="shared" si="351"/>
        <v/>
      </c>
      <c r="Q4513" s="77" t="str">
        <f t="shared" si="352"/>
        <v/>
      </c>
      <c r="R4513" s="77" t="str">
        <f t="shared" si="353"/>
        <v/>
      </c>
      <c r="S4513" s="77" t="str">
        <f>IF(O4513="","",IF(OR(VALUE(LEFT(O4513,2))&gt;IF(RIGHT(J4513,1)="M",7,19),AND(OR(LEFT(O4513,2)={"07","19"}),VALUE(RIGHT(O4513,2))&gt;15)),TRUE,FALSE))</f>
        <v/>
      </c>
      <c r="T4513" s="77" t="str">
        <f>IF(O4513="","",IF(OR(VALUE(LEFT(O4513,2))&gt;IF(RIGHT(J4513,1)="M",7,19),AND(OR(LEFT(O4513,2)={"07","19"}),VALUE(RIGHT(O4513,2))&gt;5)),TRUE,FALSE))</f>
        <v/>
      </c>
    </row>
    <row r="4514" spans="12:20" x14ac:dyDescent="0.25">
      <c r="L4514" s="75">
        <f>COUNTIF($B$2:B4514,B4514)</f>
        <v>0</v>
      </c>
      <c r="M4514" s="75">
        <f>COUNTIF($L$2:L4514,4)</f>
        <v>42</v>
      </c>
      <c r="N4514" s="76" t="str">
        <f t="shared" si="354"/>
        <v>0</v>
      </c>
      <c r="O4514" s="76" t="str">
        <f t="shared" si="350"/>
        <v/>
      </c>
      <c r="P4514" s="75" t="str">
        <f t="shared" si="351"/>
        <v/>
      </c>
      <c r="Q4514" s="77" t="str">
        <f t="shared" si="352"/>
        <v/>
      </c>
      <c r="R4514" s="77" t="str">
        <f t="shared" si="353"/>
        <v/>
      </c>
      <c r="S4514" s="77" t="str">
        <f>IF(O4514="","",IF(OR(VALUE(LEFT(O4514,2))&gt;IF(RIGHT(J4514,1)="M",7,19),AND(OR(LEFT(O4514,2)={"07","19"}),VALUE(RIGHT(O4514,2))&gt;15)),TRUE,FALSE))</f>
        <v/>
      </c>
      <c r="T4514" s="77" t="str">
        <f>IF(O4514="","",IF(OR(VALUE(LEFT(O4514,2))&gt;IF(RIGHT(J4514,1)="M",7,19),AND(OR(LEFT(O4514,2)={"07","19"}),VALUE(RIGHT(O4514,2))&gt;5)),TRUE,FALSE))</f>
        <v/>
      </c>
    </row>
    <row r="4515" spans="12:20" x14ac:dyDescent="0.25">
      <c r="L4515" s="75">
        <f>COUNTIF($B$2:B4515,B4515)</f>
        <v>0</v>
      </c>
      <c r="M4515" s="75">
        <f>COUNTIF($L$2:L4515,4)</f>
        <v>42</v>
      </c>
      <c r="N4515" s="76" t="str">
        <f t="shared" si="354"/>
        <v>0</v>
      </c>
      <c r="O4515" s="76" t="str">
        <f t="shared" si="350"/>
        <v/>
      </c>
      <c r="P4515" s="75" t="str">
        <f t="shared" si="351"/>
        <v/>
      </c>
      <c r="Q4515" s="77" t="str">
        <f t="shared" si="352"/>
        <v/>
      </c>
      <c r="R4515" s="77" t="str">
        <f t="shared" si="353"/>
        <v/>
      </c>
      <c r="S4515" s="77" t="str">
        <f>IF(O4515="","",IF(OR(VALUE(LEFT(O4515,2))&gt;IF(RIGHT(J4515,1)="M",7,19),AND(OR(LEFT(O4515,2)={"07","19"}),VALUE(RIGHT(O4515,2))&gt;15)),TRUE,FALSE))</f>
        <v/>
      </c>
      <c r="T4515" s="77" t="str">
        <f>IF(O4515="","",IF(OR(VALUE(LEFT(O4515,2))&gt;IF(RIGHT(J4515,1)="M",7,19),AND(OR(LEFT(O4515,2)={"07","19"}),VALUE(RIGHT(O4515,2))&gt;5)),TRUE,FALSE))</f>
        <v/>
      </c>
    </row>
    <row r="4516" spans="12:20" x14ac:dyDescent="0.25">
      <c r="L4516" s="75">
        <f>COUNTIF($B$2:B4516,B4516)</f>
        <v>0</v>
      </c>
      <c r="M4516" s="75">
        <f>COUNTIF($L$2:L4516,4)</f>
        <v>42</v>
      </c>
      <c r="N4516" s="76" t="str">
        <f t="shared" si="354"/>
        <v>0</v>
      </c>
      <c r="O4516" s="76" t="str">
        <f t="shared" si="350"/>
        <v/>
      </c>
      <c r="P4516" s="75" t="str">
        <f t="shared" si="351"/>
        <v/>
      </c>
      <c r="Q4516" s="77" t="str">
        <f t="shared" si="352"/>
        <v/>
      </c>
      <c r="R4516" s="77" t="str">
        <f t="shared" si="353"/>
        <v/>
      </c>
      <c r="S4516" s="77" t="str">
        <f>IF(O4516="","",IF(OR(VALUE(LEFT(O4516,2))&gt;IF(RIGHT(J4516,1)="M",7,19),AND(OR(LEFT(O4516,2)={"07","19"}),VALUE(RIGHT(O4516,2))&gt;15)),TRUE,FALSE))</f>
        <v/>
      </c>
      <c r="T4516" s="77" t="str">
        <f>IF(O4516="","",IF(OR(VALUE(LEFT(O4516,2))&gt;IF(RIGHT(J4516,1)="M",7,19),AND(OR(LEFT(O4516,2)={"07","19"}),VALUE(RIGHT(O4516,2))&gt;5)),TRUE,FALSE))</f>
        <v/>
      </c>
    </row>
    <row r="4517" spans="12:20" x14ac:dyDescent="0.25">
      <c r="L4517" s="75">
        <f>COUNTIF($B$2:B4517,B4517)</f>
        <v>0</v>
      </c>
      <c r="M4517" s="75">
        <f>COUNTIF($L$2:L4517,4)</f>
        <v>42</v>
      </c>
      <c r="N4517" s="76" t="str">
        <f t="shared" si="354"/>
        <v>0</v>
      </c>
      <c r="O4517" s="76" t="str">
        <f t="shared" si="350"/>
        <v/>
      </c>
      <c r="P4517" s="75" t="str">
        <f t="shared" si="351"/>
        <v/>
      </c>
      <c r="Q4517" s="77" t="str">
        <f t="shared" si="352"/>
        <v/>
      </c>
      <c r="R4517" s="77" t="str">
        <f t="shared" si="353"/>
        <v/>
      </c>
      <c r="S4517" s="77" t="str">
        <f>IF(O4517="","",IF(OR(VALUE(LEFT(O4517,2))&gt;IF(RIGHT(J4517,1)="M",7,19),AND(OR(LEFT(O4517,2)={"07","19"}),VALUE(RIGHT(O4517,2))&gt;15)),TRUE,FALSE))</f>
        <v/>
      </c>
      <c r="T4517" s="77" t="str">
        <f>IF(O4517="","",IF(OR(VALUE(LEFT(O4517,2))&gt;IF(RIGHT(J4517,1)="M",7,19),AND(OR(LEFT(O4517,2)={"07","19"}),VALUE(RIGHT(O4517,2))&gt;5)),TRUE,FALSE))</f>
        <v/>
      </c>
    </row>
    <row r="4518" spans="12:20" x14ac:dyDescent="0.25">
      <c r="L4518" s="75">
        <f>COUNTIF($B$2:B4518,B4518)</f>
        <v>0</v>
      </c>
      <c r="M4518" s="75">
        <f>COUNTIF($L$2:L4518,4)</f>
        <v>42</v>
      </c>
      <c r="N4518" s="76" t="str">
        <f t="shared" si="354"/>
        <v>0</v>
      </c>
      <c r="O4518" s="76" t="str">
        <f t="shared" si="350"/>
        <v/>
      </c>
      <c r="P4518" s="75" t="str">
        <f t="shared" si="351"/>
        <v/>
      </c>
      <c r="Q4518" s="77" t="str">
        <f t="shared" si="352"/>
        <v/>
      </c>
      <c r="R4518" s="77" t="str">
        <f t="shared" si="353"/>
        <v/>
      </c>
      <c r="S4518" s="77" t="str">
        <f>IF(O4518="","",IF(OR(VALUE(LEFT(O4518,2))&gt;IF(RIGHT(J4518,1)="M",7,19),AND(OR(LEFT(O4518,2)={"07","19"}),VALUE(RIGHT(O4518,2))&gt;15)),TRUE,FALSE))</f>
        <v/>
      </c>
      <c r="T4518" s="77" t="str">
        <f>IF(O4518="","",IF(OR(VALUE(LEFT(O4518,2))&gt;IF(RIGHT(J4518,1)="M",7,19),AND(OR(LEFT(O4518,2)={"07","19"}),VALUE(RIGHT(O4518,2))&gt;5)),TRUE,FALSE))</f>
        <v/>
      </c>
    </row>
    <row r="4519" spans="12:20" x14ac:dyDescent="0.25">
      <c r="L4519" s="75">
        <f>COUNTIF($B$2:B4519,B4519)</f>
        <v>0</v>
      </c>
      <c r="M4519" s="75">
        <f>COUNTIF($L$2:L4519,4)</f>
        <v>42</v>
      </c>
      <c r="N4519" s="76" t="str">
        <f t="shared" si="354"/>
        <v>0</v>
      </c>
      <c r="O4519" s="76" t="str">
        <f t="shared" si="350"/>
        <v/>
      </c>
      <c r="P4519" s="75" t="str">
        <f t="shared" si="351"/>
        <v/>
      </c>
      <c r="Q4519" s="77" t="str">
        <f t="shared" si="352"/>
        <v/>
      </c>
      <c r="R4519" s="77" t="str">
        <f t="shared" si="353"/>
        <v/>
      </c>
      <c r="S4519" s="77" t="str">
        <f>IF(O4519="","",IF(OR(VALUE(LEFT(O4519,2))&gt;IF(RIGHT(J4519,1)="M",7,19),AND(OR(LEFT(O4519,2)={"07","19"}),VALUE(RIGHT(O4519,2))&gt;15)),TRUE,FALSE))</f>
        <v/>
      </c>
      <c r="T4519" s="77" t="str">
        <f>IF(O4519="","",IF(OR(VALUE(LEFT(O4519,2))&gt;IF(RIGHT(J4519,1)="M",7,19),AND(OR(LEFT(O4519,2)={"07","19"}),VALUE(RIGHT(O4519,2))&gt;5)),TRUE,FALSE))</f>
        <v/>
      </c>
    </row>
    <row r="4520" spans="12:20" x14ac:dyDescent="0.25">
      <c r="L4520" s="75">
        <f>COUNTIF($B$2:B4520,B4520)</f>
        <v>0</v>
      </c>
      <c r="M4520" s="75">
        <f>COUNTIF($L$2:L4520,4)</f>
        <v>42</v>
      </c>
      <c r="N4520" s="76" t="str">
        <f t="shared" si="354"/>
        <v>0</v>
      </c>
      <c r="O4520" s="76" t="str">
        <f t="shared" si="350"/>
        <v/>
      </c>
      <c r="P4520" s="75" t="str">
        <f t="shared" si="351"/>
        <v/>
      </c>
      <c r="Q4520" s="77" t="str">
        <f t="shared" si="352"/>
        <v/>
      </c>
      <c r="R4520" s="77" t="str">
        <f t="shared" si="353"/>
        <v/>
      </c>
      <c r="S4520" s="77" t="str">
        <f>IF(O4520="","",IF(OR(VALUE(LEFT(O4520,2))&gt;IF(RIGHT(J4520,1)="M",7,19),AND(OR(LEFT(O4520,2)={"07","19"}),VALUE(RIGHT(O4520,2))&gt;15)),TRUE,FALSE))</f>
        <v/>
      </c>
      <c r="T4520" s="77" t="str">
        <f>IF(O4520="","",IF(OR(VALUE(LEFT(O4520,2))&gt;IF(RIGHT(J4520,1)="M",7,19),AND(OR(LEFT(O4520,2)={"07","19"}),VALUE(RIGHT(O4520,2))&gt;5)),TRUE,FALSE))</f>
        <v/>
      </c>
    </row>
    <row r="4521" spans="12:20" x14ac:dyDescent="0.25">
      <c r="L4521" s="75">
        <f>COUNTIF($B$2:B4521,B4521)</f>
        <v>0</v>
      </c>
      <c r="M4521" s="75">
        <f>COUNTIF($L$2:L4521,4)</f>
        <v>42</v>
      </c>
      <c r="N4521" s="76" t="str">
        <f t="shared" si="354"/>
        <v>0</v>
      </c>
      <c r="O4521" s="76" t="str">
        <f t="shared" si="350"/>
        <v/>
      </c>
      <c r="P4521" s="75" t="str">
        <f t="shared" si="351"/>
        <v/>
      </c>
      <c r="Q4521" s="77" t="str">
        <f t="shared" si="352"/>
        <v/>
      </c>
      <c r="R4521" s="77" t="str">
        <f t="shared" si="353"/>
        <v/>
      </c>
      <c r="S4521" s="77" t="str">
        <f>IF(O4521="","",IF(OR(VALUE(LEFT(O4521,2))&gt;IF(RIGHT(J4521,1)="M",7,19),AND(OR(LEFT(O4521,2)={"07","19"}),VALUE(RIGHT(O4521,2))&gt;15)),TRUE,FALSE))</f>
        <v/>
      </c>
      <c r="T4521" s="77" t="str">
        <f>IF(O4521="","",IF(OR(VALUE(LEFT(O4521,2))&gt;IF(RIGHT(J4521,1)="M",7,19),AND(OR(LEFT(O4521,2)={"07","19"}),VALUE(RIGHT(O4521,2))&gt;5)),TRUE,FALSE))</f>
        <v/>
      </c>
    </row>
    <row r="4522" spans="12:20" x14ac:dyDescent="0.25">
      <c r="L4522" s="75">
        <f>COUNTIF($B$2:B4522,B4522)</f>
        <v>0</v>
      </c>
      <c r="M4522" s="75">
        <f>COUNTIF($L$2:L4522,4)</f>
        <v>42</v>
      </c>
      <c r="N4522" s="76" t="str">
        <f t="shared" si="354"/>
        <v>0</v>
      </c>
      <c r="O4522" s="76" t="str">
        <f t="shared" si="350"/>
        <v/>
      </c>
      <c r="P4522" s="75" t="str">
        <f t="shared" si="351"/>
        <v/>
      </c>
      <c r="Q4522" s="77" t="str">
        <f t="shared" si="352"/>
        <v/>
      </c>
      <c r="R4522" s="77" t="str">
        <f t="shared" si="353"/>
        <v/>
      </c>
      <c r="S4522" s="77" t="str">
        <f>IF(O4522="","",IF(OR(VALUE(LEFT(O4522,2))&gt;IF(RIGHT(J4522,1)="M",7,19),AND(OR(LEFT(O4522,2)={"07","19"}),VALUE(RIGHT(O4522,2))&gt;15)),TRUE,FALSE))</f>
        <v/>
      </c>
      <c r="T4522" s="77" t="str">
        <f>IF(O4522="","",IF(OR(VALUE(LEFT(O4522,2))&gt;IF(RIGHT(J4522,1)="M",7,19),AND(OR(LEFT(O4522,2)={"07","19"}),VALUE(RIGHT(O4522,2))&gt;5)),TRUE,FALSE))</f>
        <v/>
      </c>
    </row>
    <row r="4523" spans="12:20" x14ac:dyDescent="0.25">
      <c r="L4523" s="75">
        <f>COUNTIF($B$2:B4523,B4523)</f>
        <v>0</v>
      </c>
      <c r="M4523" s="75">
        <f>COUNTIF($L$2:L4523,4)</f>
        <v>42</v>
      </c>
      <c r="N4523" s="76" t="str">
        <f t="shared" si="354"/>
        <v>0</v>
      </c>
      <c r="O4523" s="76" t="str">
        <f t="shared" si="350"/>
        <v/>
      </c>
      <c r="P4523" s="75" t="str">
        <f t="shared" si="351"/>
        <v/>
      </c>
      <c r="Q4523" s="77" t="str">
        <f t="shared" si="352"/>
        <v/>
      </c>
      <c r="R4523" s="77" t="str">
        <f t="shared" si="353"/>
        <v/>
      </c>
      <c r="S4523" s="77" t="str">
        <f>IF(O4523="","",IF(OR(VALUE(LEFT(O4523,2))&gt;IF(RIGHT(J4523,1)="M",7,19),AND(OR(LEFT(O4523,2)={"07","19"}),VALUE(RIGHT(O4523,2))&gt;15)),TRUE,FALSE))</f>
        <v/>
      </c>
      <c r="T4523" s="77" t="str">
        <f>IF(O4523="","",IF(OR(VALUE(LEFT(O4523,2))&gt;IF(RIGHT(J4523,1)="M",7,19),AND(OR(LEFT(O4523,2)={"07","19"}),VALUE(RIGHT(O4523,2))&gt;5)),TRUE,FALSE))</f>
        <v/>
      </c>
    </row>
    <row r="4524" spans="12:20" x14ac:dyDescent="0.25">
      <c r="L4524" s="75">
        <f>COUNTIF($B$2:B4524,B4524)</f>
        <v>0</v>
      </c>
      <c r="M4524" s="75">
        <f>COUNTIF($L$2:L4524,4)</f>
        <v>42</v>
      </c>
      <c r="N4524" s="76" t="str">
        <f t="shared" si="354"/>
        <v>0</v>
      </c>
      <c r="O4524" s="76" t="str">
        <f t="shared" si="350"/>
        <v/>
      </c>
      <c r="P4524" s="75" t="str">
        <f t="shared" si="351"/>
        <v/>
      </c>
      <c r="Q4524" s="77" t="str">
        <f t="shared" si="352"/>
        <v/>
      </c>
      <c r="R4524" s="77" t="str">
        <f t="shared" si="353"/>
        <v/>
      </c>
      <c r="S4524" s="77" t="str">
        <f>IF(O4524="","",IF(OR(VALUE(LEFT(O4524,2))&gt;IF(RIGHT(J4524,1)="M",7,19),AND(OR(LEFT(O4524,2)={"07","19"}),VALUE(RIGHT(O4524,2))&gt;15)),TRUE,FALSE))</f>
        <v/>
      </c>
      <c r="T4524" s="77" t="str">
        <f>IF(O4524="","",IF(OR(VALUE(LEFT(O4524,2))&gt;IF(RIGHT(J4524,1)="M",7,19),AND(OR(LEFT(O4524,2)={"07","19"}),VALUE(RIGHT(O4524,2))&gt;5)),TRUE,FALSE))</f>
        <v/>
      </c>
    </row>
    <row r="4525" spans="12:20" x14ac:dyDescent="0.25">
      <c r="L4525" s="75">
        <f>COUNTIF($B$2:B4525,B4525)</f>
        <v>0</v>
      </c>
      <c r="M4525" s="75">
        <f>COUNTIF($L$2:L4525,4)</f>
        <v>42</v>
      </c>
      <c r="N4525" s="76" t="str">
        <f t="shared" si="354"/>
        <v>0</v>
      </c>
      <c r="O4525" s="76" t="str">
        <f t="shared" si="350"/>
        <v/>
      </c>
      <c r="P4525" s="75" t="str">
        <f t="shared" si="351"/>
        <v/>
      </c>
      <c r="Q4525" s="77" t="str">
        <f t="shared" si="352"/>
        <v/>
      </c>
      <c r="R4525" s="77" t="str">
        <f t="shared" si="353"/>
        <v/>
      </c>
      <c r="S4525" s="77" t="str">
        <f>IF(O4525="","",IF(OR(VALUE(LEFT(O4525,2))&gt;IF(RIGHT(J4525,1)="M",7,19),AND(OR(LEFT(O4525,2)={"07","19"}),VALUE(RIGHT(O4525,2))&gt;15)),TRUE,FALSE))</f>
        <v/>
      </c>
      <c r="T4525" s="77" t="str">
        <f>IF(O4525="","",IF(OR(VALUE(LEFT(O4525,2))&gt;IF(RIGHT(J4525,1)="M",7,19),AND(OR(LEFT(O4525,2)={"07","19"}),VALUE(RIGHT(O4525,2))&gt;5)),TRUE,FALSE))</f>
        <v/>
      </c>
    </row>
    <row r="4526" spans="12:20" x14ac:dyDescent="0.25">
      <c r="L4526" s="75">
        <f>COUNTIF($B$2:B4526,B4526)</f>
        <v>0</v>
      </c>
      <c r="M4526" s="75">
        <f>COUNTIF($L$2:L4526,4)</f>
        <v>42</v>
      </c>
      <c r="N4526" s="76" t="str">
        <f t="shared" si="354"/>
        <v>0</v>
      </c>
      <c r="O4526" s="76" t="str">
        <f t="shared" si="350"/>
        <v/>
      </c>
      <c r="P4526" s="75" t="str">
        <f t="shared" si="351"/>
        <v/>
      </c>
      <c r="Q4526" s="77" t="str">
        <f t="shared" si="352"/>
        <v/>
      </c>
      <c r="R4526" s="77" t="str">
        <f t="shared" si="353"/>
        <v/>
      </c>
      <c r="S4526" s="77" t="str">
        <f>IF(O4526="","",IF(OR(VALUE(LEFT(O4526,2))&gt;IF(RIGHT(J4526,1)="M",7,19),AND(OR(LEFT(O4526,2)={"07","19"}),VALUE(RIGHT(O4526,2))&gt;15)),TRUE,FALSE))</f>
        <v/>
      </c>
      <c r="T4526" s="77" t="str">
        <f>IF(O4526="","",IF(OR(VALUE(LEFT(O4526,2))&gt;IF(RIGHT(J4526,1)="M",7,19),AND(OR(LEFT(O4526,2)={"07","19"}),VALUE(RIGHT(O4526,2))&gt;5)),TRUE,FALSE))</f>
        <v/>
      </c>
    </row>
    <row r="4527" spans="12:20" x14ac:dyDescent="0.25">
      <c r="L4527" s="75">
        <f>COUNTIF($B$2:B4527,B4527)</f>
        <v>0</v>
      </c>
      <c r="M4527" s="75">
        <f>COUNTIF($L$2:L4527,4)</f>
        <v>42</v>
      </c>
      <c r="N4527" s="76" t="str">
        <f t="shared" si="354"/>
        <v>0</v>
      </c>
      <c r="O4527" s="76" t="str">
        <f t="shared" si="350"/>
        <v/>
      </c>
      <c r="P4527" s="75" t="str">
        <f t="shared" si="351"/>
        <v/>
      </c>
      <c r="Q4527" s="77" t="str">
        <f t="shared" si="352"/>
        <v/>
      </c>
      <c r="R4527" s="77" t="str">
        <f t="shared" si="353"/>
        <v/>
      </c>
      <c r="S4527" s="77" t="str">
        <f>IF(O4527="","",IF(OR(VALUE(LEFT(O4527,2))&gt;IF(RIGHT(J4527,1)="M",7,19),AND(OR(LEFT(O4527,2)={"07","19"}),VALUE(RIGHT(O4527,2))&gt;15)),TRUE,FALSE))</f>
        <v/>
      </c>
      <c r="T4527" s="77" t="str">
        <f>IF(O4527="","",IF(OR(VALUE(LEFT(O4527,2))&gt;IF(RIGHT(J4527,1)="M",7,19),AND(OR(LEFT(O4527,2)={"07","19"}),VALUE(RIGHT(O4527,2))&gt;5)),TRUE,FALSE))</f>
        <v/>
      </c>
    </row>
    <row r="4528" spans="12:20" x14ac:dyDescent="0.25">
      <c r="L4528" s="75">
        <f>COUNTIF($B$2:B4528,B4528)</f>
        <v>0</v>
      </c>
      <c r="M4528" s="75">
        <f>COUNTIF($L$2:L4528,4)</f>
        <v>42</v>
      </c>
      <c r="N4528" s="76" t="str">
        <f t="shared" si="354"/>
        <v>0</v>
      </c>
      <c r="O4528" s="76" t="str">
        <f t="shared" si="350"/>
        <v/>
      </c>
      <c r="P4528" s="75" t="str">
        <f t="shared" si="351"/>
        <v/>
      </c>
      <c r="Q4528" s="77" t="str">
        <f t="shared" si="352"/>
        <v/>
      </c>
      <c r="R4528" s="77" t="str">
        <f t="shared" si="353"/>
        <v/>
      </c>
      <c r="S4528" s="77" t="str">
        <f>IF(O4528="","",IF(OR(VALUE(LEFT(O4528,2))&gt;IF(RIGHT(J4528,1)="M",7,19),AND(OR(LEFT(O4528,2)={"07","19"}),VALUE(RIGHT(O4528,2))&gt;15)),TRUE,FALSE))</f>
        <v/>
      </c>
      <c r="T4528" s="77" t="str">
        <f>IF(O4528="","",IF(OR(VALUE(LEFT(O4528,2))&gt;IF(RIGHT(J4528,1)="M",7,19),AND(OR(LEFT(O4528,2)={"07","19"}),VALUE(RIGHT(O4528,2))&gt;5)),TRUE,FALSE))</f>
        <v/>
      </c>
    </row>
    <row r="4529" spans="12:20" x14ac:dyDescent="0.25">
      <c r="L4529" s="75">
        <f>COUNTIF($B$2:B4529,B4529)</f>
        <v>0</v>
      </c>
      <c r="M4529" s="75">
        <f>COUNTIF($L$2:L4529,4)</f>
        <v>42</v>
      </c>
      <c r="N4529" s="76" t="str">
        <f t="shared" si="354"/>
        <v>0</v>
      </c>
      <c r="O4529" s="76" t="str">
        <f t="shared" si="350"/>
        <v/>
      </c>
      <c r="P4529" s="75" t="str">
        <f t="shared" si="351"/>
        <v/>
      </c>
      <c r="Q4529" s="77" t="str">
        <f t="shared" si="352"/>
        <v/>
      </c>
      <c r="R4529" s="77" t="str">
        <f t="shared" si="353"/>
        <v/>
      </c>
      <c r="S4529" s="77" t="str">
        <f>IF(O4529="","",IF(OR(VALUE(LEFT(O4529,2))&gt;IF(RIGHT(J4529,1)="M",7,19),AND(OR(LEFT(O4529,2)={"07","19"}),VALUE(RIGHT(O4529,2))&gt;15)),TRUE,FALSE))</f>
        <v/>
      </c>
      <c r="T4529" s="77" t="str">
        <f>IF(O4529="","",IF(OR(VALUE(LEFT(O4529,2))&gt;IF(RIGHT(J4529,1)="M",7,19),AND(OR(LEFT(O4529,2)={"07","19"}),VALUE(RIGHT(O4529,2))&gt;5)),TRUE,FALSE))</f>
        <v/>
      </c>
    </row>
    <row r="4530" spans="12:20" x14ac:dyDescent="0.25">
      <c r="L4530" s="75">
        <f>COUNTIF($B$2:B4530,B4530)</f>
        <v>0</v>
      </c>
      <c r="M4530" s="75">
        <f>COUNTIF($L$2:L4530,4)</f>
        <v>42</v>
      </c>
      <c r="N4530" s="76" t="str">
        <f t="shared" si="354"/>
        <v>0</v>
      </c>
      <c r="O4530" s="76" t="str">
        <f t="shared" si="350"/>
        <v/>
      </c>
      <c r="P4530" s="75" t="str">
        <f t="shared" si="351"/>
        <v/>
      </c>
      <c r="Q4530" s="77" t="str">
        <f t="shared" si="352"/>
        <v/>
      </c>
      <c r="R4530" s="77" t="str">
        <f t="shared" si="353"/>
        <v/>
      </c>
      <c r="S4530" s="77" t="str">
        <f>IF(O4530="","",IF(OR(VALUE(LEFT(O4530,2))&gt;IF(RIGHT(J4530,1)="M",7,19),AND(OR(LEFT(O4530,2)={"07","19"}),VALUE(RIGHT(O4530,2))&gt;15)),TRUE,FALSE))</f>
        <v/>
      </c>
      <c r="T4530" s="77" t="str">
        <f>IF(O4530="","",IF(OR(VALUE(LEFT(O4530,2))&gt;IF(RIGHT(J4530,1)="M",7,19),AND(OR(LEFT(O4530,2)={"07","19"}),VALUE(RIGHT(O4530,2))&gt;5)),TRUE,FALSE))</f>
        <v/>
      </c>
    </row>
    <row r="4531" spans="12:20" x14ac:dyDescent="0.25">
      <c r="L4531" s="75">
        <f>COUNTIF($B$2:B4531,B4531)</f>
        <v>0</v>
      </c>
      <c r="M4531" s="75">
        <f>COUNTIF($L$2:L4531,4)</f>
        <v>42</v>
      </c>
      <c r="N4531" s="76" t="str">
        <f t="shared" si="354"/>
        <v>0</v>
      </c>
      <c r="O4531" s="76" t="str">
        <f t="shared" si="350"/>
        <v/>
      </c>
      <c r="P4531" s="75" t="str">
        <f t="shared" si="351"/>
        <v/>
      </c>
      <c r="Q4531" s="77" t="str">
        <f t="shared" si="352"/>
        <v/>
      </c>
      <c r="R4531" s="77" t="str">
        <f t="shared" si="353"/>
        <v/>
      </c>
      <c r="S4531" s="77" t="str">
        <f>IF(O4531="","",IF(OR(VALUE(LEFT(O4531,2))&gt;IF(RIGHT(J4531,1)="M",7,19),AND(OR(LEFT(O4531,2)={"07","19"}),VALUE(RIGHT(O4531,2))&gt;15)),TRUE,FALSE))</f>
        <v/>
      </c>
      <c r="T4531" s="77" t="str">
        <f>IF(O4531="","",IF(OR(VALUE(LEFT(O4531,2))&gt;IF(RIGHT(J4531,1)="M",7,19),AND(OR(LEFT(O4531,2)={"07","19"}),VALUE(RIGHT(O4531,2))&gt;5)),TRUE,FALSE))</f>
        <v/>
      </c>
    </row>
    <row r="4532" spans="12:20" x14ac:dyDescent="0.25">
      <c r="L4532" s="75">
        <f>COUNTIF($B$2:B4532,B4532)</f>
        <v>0</v>
      </c>
      <c r="M4532" s="75">
        <f>COUNTIF($L$2:L4532,4)</f>
        <v>42</v>
      </c>
      <c r="N4532" s="76" t="str">
        <f t="shared" si="354"/>
        <v>0</v>
      </c>
      <c r="O4532" s="76" t="str">
        <f t="shared" si="350"/>
        <v/>
      </c>
      <c r="P4532" s="75" t="str">
        <f t="shared" si="351"/>
        <v/>
      </c>
      <c r="Q4532" s="77" t="str">
        <f t="shared" si="352"/>
        <v/>
      </c>
      <c r="R4532" s="77" t="str">
        <f t="shared" si="353"/>
        <v/>
      </c>
      <c r="S4532" s="77" t="str">
        <f>IF(O4532="","",IF(OR(VALUE(LEFT(O4532,2))&gt;IF(RIGHT(J4532,1)="M",7,19),AND(OR(LEFT(O4532,2)={"07","19"}),VALUE(RIGHT(O4532,2))&gt;15)),TRUE,FALSE))</f>
        <v/>
      </c>
      <c r="T4532" s="77" t="str">
        <f>IF(O4532="","",IF(OR(VALUE(LEFT(O4532,2))&gt;IF(RIGHT(J4532,1)="M",7,19),AND(OR(LEFT(O4532,2)={"07","19"}),VALUE(RIGHT(O4532,2))&gt;5)),TRUE,FALSE))</f>
        <v/>
      </c>
    </row>
    <row r="4533" spans="12:20" x14ac:dyDescent="0.25">
      <c r="L4533" s="75">
        <f>COUNTIF($B$2:B4533,B4533)</f>
        <v>0</v>
      </c>
      <c r="M4533" s="75">
        <f>COUNTIF($L$2:L4533,4)</f>
        <v>42</v>
      </c>
      <c r="N4533" s="76" t="str">
        <f t="shared" si="354"/>
        <v>0</v>
      </c>
      <c r="O4533" s="76" t="str">
        <f t="shared" si="350"/>
        <v/>
      </c>
      <c r="P4533" s="75" t="str">
        <f t="shared" si="351"/>
        <v/>
      </c>
      <c r="Q4533" s="77" t="str">
        <f t="shared" si="352"/>
        <v/>
      </c>
      <c r="R4533" s="77" t="str">
        <f t="shared" si="353"/>
        <v/>
      </c>
      <c r="S4533" s="77" t="str">
        <f>IF(O4533="","",IF(OR(VALUE(LEFT(O4533,2))&gt;IF(RIGHT(J4533,1)="M",7,19),AND(OR(LEFT(O4533,2)={"07","19"}),VALUE(RIGHT(O4533,2))&gt;15)),TRUE,FALSE))</f>
        <v/>
      </c>
      <c r="T4533" s="77" t="str">
        <f>IF(O4533="","",IF(OR(VALUE(LEFT(O4533,2))&gt;IF(RIGHT(J4533,1)="M",7,19),AND(OR(LEFT(O4533,2)={"07","19"}),VALUE(RIGHT(O4533,2))&gt;5)),TRUE,FALSE))</f>
        <v/>
      </c>
    </row>
    <row r="4534" spans="12:20" x14ac:dyDescent="0.25">
      <c r="L4534" s="75">
        <f>COUNTIF($B$2:B4534,B4534)</f>
        <v>0</v>
      </c>
      <c r="M4534" s="75">
        <f>COUNTIF($L$2:L4534,4)</f>
        <v>42</v>
      </c>
      <c r="N4534" s="76" t="str">
        <f t="shared" si="354"/>
        <v>0</v>
      </c>
      <c r="O4534" s="76" t="str">
        <f t="shared" si="350"/>
        <v/>
      </c>
      <c r="P4534" s="75" t="str">
        <f t="shared" si="351"/>
        <v/>
      </c>
      <c r="Q4534" s="77" t="str">
        <f t="shared" si="352"/>
        <v/>
      </c>
      <c r="R4534" s="77" t="str">
        <f t="shared" si="353"/>
        <v/>
      </c>
      <c r="S4534" s="77" t="str">
        <f>IF(O4534="","",IF(OR(VALUE(LEFT(O4534,2))&gt;IF(RIGHT(J4534,1)="M",7,19),AND(OR(LEFT(O4534,2)={"07","19"}),VALUE(RIGHT(O4534,2))&gt;15)),TRUE,FALSE))</f>
        <v/>
      </c>
      <c r="T4534" s="77" t="str">
        <f>IF(O4534="","",IF(OR(VALUE(LEFT(O4534,2))&gt;IF(RIGHT(J4534,1)="M",7,19),AND(OR(LEFT(O4534,2)={"07","19"}),VALUE(RIGHT(O4534,2))&gt;5)),TRUE,FALSE))</f>
        <v/>
      </c>
    </row>
    <row r="4535" spans="12:20" x14ac:dyDescent="0.25">
      <c r="L4535" s="75">
        <f>COUNTIF($B$2:B4535,B4535)</f>
        <v>0</v>
      </c>
      <c r="M4535" s="75">
        <f>COUNTIF($L$2:L4535,4)</f>
        <v>42</v>
      </c>
      <c r="N4535" s="76" t="str">
        <f t="shared" si="354"/>
        <v>0</v>
      </c>
      <c r="O4535" s="76" t="str">
        <f t="shared" si="350"/>
        <v/>
      </c>
      <c r="P4535" s="75" t="str">
        <f t="shared" si="351"/>
        <v/>
      </c>
      <c r="Q4535" s="77" t="str">
        <f t="shared" si="352"/>
        <v/>
      </c>
      <c r="R4535" s="77" t="str">
        <f t="shared" si="353"/>
        <v/>
      </c>
      <c r="S4535" s="77" t="str">
        <f>IF(O4535="","",IF(OR(VALUE(LEFT(O4535,2))&gt;IF(RIGHT(J4535,1)="M",7,19),AND(OR(LEFT(O4535,2)={"07","19"}),VALUE(RIGHT(O4535,2))&gt;15)),TRUE,FALSE))</f>
        <v/>
      </c>
      <c r="T4535" s="77" t="str">
        <f>IF(O4535="","",IF(OR(VALUE(LEFT(O4535,2))&gt;IF(RIGHT(J4535,1)="M",7,19),AND(OR(LEFT(O4535,2)={"07","19"}),VALUE(RIGHT(O4535,2))&gt;5)),TRUE,FALSE))</f>
        <v/>
      </c>
    </row>
    <row r="4536" spans="12:20" x14ac:dyDescent="0.25">
      <c r="L4536" s="75">
        <f>COUNTIF($B$2:B4536,B4536)</f>
        <v>0</v>
      </c>
      <c r="M4536" s="75">
        <f>COUNTIF($L$2:L4536,4)</f>
        <v>42</v>
      </c>
      <c r="N4536" s="76" t="str">
        <f t="shared" si="354"/>
        <v>0</v>
      </c>
      <c r="O4536" s="76" t="str">
        <f t="shared" si="350"/>
        <v/>
      </c>
      <c r="P4536" s="75" t="str">
        <f t="shared" si="351"/>
        <v/>
      </c>
      <c r="Q4536" s="77" t="str">
        <f t="shared" si="352"/>
        <v/>
      </c>
      <c r="R4536" s="77" t="str">
        <f t="shared" si="353"/>
        <v/>
      </c>
      <c r="S4536" s="77" t="str">
        <f>IF(O4536="","",IF(OR(VALUE(LEFT(O4536,2))&gt;IF(RIGHT(J4536,1)="M",7,19),AND(OR(LEFT(O4536,2)={"07","19"}),VALUE(RIGHT(O4536,2))&gt;15)),TRUE,FALSE))</f>
        <v/>
      </c>
      <c r="T4536" s="77" t="str">
        <f>IF(O4536="","",IF(OR(VALUE(LEFT(O4536,2))&gt;IF(RIGHT(J4536,1)="M",7,19),AND(OR(LEFT(O4536,2)={"07","19"}),VALUE(RIGHT(O4536,2))&gt;5)),TRUE,FALSE))</f>
        <v/>
      </c>
    </row>
    <row r="4537" spans="12:20" x14ac:dyDescent="0.25">
      <c r="L4537" s="75">
        <f>COUNTIF($B$2:B4537,B4537)</f>
        <v>0</v>
      </c>
      <c r="M4537" s="75">
        <f>COUNTIF($L$2:L4537,4)</f>
        <v>42</v>
      </c>
      <c r="N4537" s="76" t="str">
        <f t="shared" si="354"/>
        <v>0</v>
      </c>
      <c r="O4537" s="76" t="str">
        <f t="shared" si="350"/>
        <v/>
      </c>
      <c r="P4537" s="75" t="str">
        <f t="shared" si="351"/>
        <v/>
      </c>
      <c r="Q4537" s="77" t="str">
        <f t="shared" si="352"/>
        <v/>
      </c>
      <c r="R4537" s="77" t="str">
        <f t="shared" si="353"/>
        <v/>
      </c>
      <c r="S4537" s="77" t="str">
        <f>IF(O4537="","",IF(OR(VALUE(LEFT(O4537,2))&gt;IF(RIGHT(J4537,1)="M",7,19),AND(OR(LEFT(O4537,2)={"07","19"}),VALUE(RIGHT(O4537,2))&gt;15)),TRUE,FALSE))</f>
        <v/>
      </c>
      <c r="T4537" s="77" t="str">
        <f>IF(O4537="","",IF(OR(VALUE(LEFT(O4537,2))&gt;IF(RIGHT(J4537,1)="M",7,19),AND(OR(LEFT(O4537,2)={"07","19"}),VALUE(RIGHT(O4537,2))&gt;5)),TRUE,FALSE))</f>
        <v/>
      </c>
    </row>
    <row r="4538" spans="12:20" x14ac:dyDescent="0.25">
      <c r="L4538" s="75">
        <f>COUNTIF($B$2:B4538,B4538)</f>
        <v>0</v>
      </c>
      <c r="M4538" s="75">
        <f>COUNTIF($L$2:L4538,4)</f>
        <v>42</v>
      </c>
      <c r="N4538" s="76" t="str">
        <f t="shared" si="354"/>
        <v>0</v>
      </c>
      <c r="O4538" s="76" t="str">
        <f t="shared" si="350"/>
        <v/>
      </c>
      <c r="P4538" s="75" t="str">
        <f t="shared" si="351"/>
        <v/>
      </c>
      <c r="Q4538" s="77" t="str">
        <f t="shared" si="352"/>
        <v/>
      </c>
      <c r="R4538" s="77" t="str">
        <f t="shared" si="353"/>
        <v/>
      </c>
      <c r="S4538" s="77" t="str">
        <f>IF(O4538="","",IF(OR(VALUE(LEFT(O4538,2))&gt;IF(RIGHT(J4538,1)="M",7,19),AND(OR(LEFT(O4538,2)={"07","19"}),VALUE(RIGHT(O4538,2))&gt;15)),TRUE,FALSE))</f>
        <v/>
      </c>
      <c r="T4538" s="77" t="str">
        <f>IF(O4538="","",IF(OR(VALUE(LEFT(O4538,2))&gt;IF(RIGHT(J4538,1)="M",7,19),AND(OR(LEFT(O4538,2)={"07","19"}),VALUE(RIGHT(O4538,2))&gt;5)),TRUE,FALSE))</f>
        <v/>
      </c>
    </row>
    <row r="4539" spans="12:20" x14ac:dyDescent="0.25">
      <c r="L4539" s="75">
        <f>COUNTIF($B$2:B4539,B4539)</f>
        <v>0</v>
      </c>
      <c r="M4539" s="75">
        <f>COUNTIF($L$2:L4539,4)</f>
        <v>42</v>
      </c>
      <c r="N4539" s="76" t="str">
        <f t="shared" si="354"/>
        <v>0</v>
      </c>
      <c r="O4539" s="76" t="str">
        <f t="shared" si="350"/>
        <v/>
      </c>
      <c r="P4539" s="75" t="str">
        <f t="shared" si="351"/>
        <v/>
      </c>
      <c r="Q4539" s="77" t="str">
        <f t="shared" si="352"/>
        <v/>
      </c>
      <c r="R4539" s="77" t="str">
        <f t="shared" si="353"/>
        <v/>
      </c>
      <c r="S4539" s="77" t="str">
        <f>IF(O4539="","",IF(OR(VALUE(LEFT(O4539,2))&gt;IF(RIGHT(J4539,1)="M",7,19),AND(OR(LEFT(O4539,2)={"07","19"}),VALUE(RIGHT(O4539,2))&gt;15)),TRUE,FALSE))</f>
        <v/>
      </c>
      <c r="T4539" s="77" t="str">
        <f>IF(O4539="","",IF(OR(VALUE(LEFT(O4539,2))&gt;IF(RIGHT(J4539,1)="M",7,19),AND(OR(LEFT(O4539,2)={"07","19"}),VALUE(RIGHT(O4539,2))&gt;5)),TRUE,FALSE))</f>
        <v/>
      </c>
    </row>
    <row r="4540" spans="12:20" x14ac:dyDescent="0.25">
      <c r="L4540" s="75">
        <f>COUNTIF($B$2:B4540,B4540)</f>
        <v>0</v>
      </c>
      <c r="M4540" s="75">
        <f>COUNTIF($L$2:L4540,4)</f>
        <v>42</v>
      </c>
      <c r="N4540" s="76" t="str">
        <f t="shared" si="354"/>
        <v>0</v>
      </c>
      <c r="O4540" s="76" t="str">
        <f t="shared" si="350"/>
        <v/>
      </c>
      <c r="P4540" s="75" t="str">
        <f t="shared" si="351"/>
        <v/>
      </c>
      <c r="Q4540" s="77" t="str">
        <f t="shared" si="352"/>
        <v/>
      </c>
      <c r="R4540" s="77" t="str">
        <f t="shared" si="353"/>
        <v/>
      </c>
      <c r="S4540" s="77" t="str">
        <f>IF(O4540="","",IF(OR(VALUE(LEFT(O4540,2))&gt;IF(RIGHT(J4540,1)="M",7,19),AND(OR(LEFT(O4540,2)={"07","19"}),VALUE(RIGHT(O4540,2))&gt;15)),TRUE,FALSE))</f>
        <v/>
      </c>
      <c r="T4540" s="77" t="str">
        <f>IF(O4540="","",IF(OR(VALUE(LEFT(O4540,2))&gt;IF(RIGHT(J4540,1)="M",7,19),AND(OR(LEFT(O4540,2)={"07","19"}),VALUE(RIGHT(O4540,2))&gt;5)),TRUE,FALSE))</f>
        <v/>
      </c>
    </row>
    <row r="4541" spans="12:20" x14ac:dyDescent="0.25">
      <c r="L4541" s="75">
        <f>COUNTIF($B$2:B4541,B4541)</f>
        <v>0</v>
      </c>
      <c r="M4541" s="75">
        <f>COUNTIF($L$2:L4541,4)</f>
        <v>42</v>
      </c>
      <c r="N4541" s="76" t="str">
        <f t="shared" si="354"/>
        <v>0</v>
      </c>
      <c r="O4541" s="76" t="str">
        <f t="shared" si="350"/>
        <v/>
      </c>
      <c r="P4541" s="75" t="str">
        <f t="shared" si="351"/>
        <v/>
      </c>
      <c r="Q4541" s="77" t="str">
        <f t="shared" si="352"/>
        <v/>
      </c>
      <c r="R4541" s="77" t="str">
        <f t="shared" si="353"/>
        <v/>
      </c>
      <c r="S4541" s="77" t="str">
        <f>IF(O4541="","",IF(OR(VALUE(LEFT(O4541,2))&gt;IF(RIGHT(J4541,1)="M",7,19),AND(OR(LEFT(O4541,2)={"07","19"}),VALUE(RIGHT(O4541,2))&gt;15)),TRUE,FALSE))</f>
        <v/>
      </c>
      <c r="T4541" s="77" t="str">
        <f>IF(O4541="","",IF(OR(VALUE(LEFT(O4541,2))&gt;IF(RIGHT(J4541,1)="M",7,19),AND(OR(LEFT(O4541,2)={"07","19"}),VALUE(RIGHT(O4541,2))&gt;5)),TRUE,FALSE))</f>
        <v/>
      </c>
    </row>
    <row r="4542" spans="12:20" x14ac:dyDescent="0.25">
      <c r="L4542" s="75">
        <f>COUNTIF($B$2:B4542,B4542)</f>
        <v>0</v>
      </c>
      <c r="M4542" s="75">
        <f>COUNTIF($L$2:L4542,4)</f>
        <v>42</v>
      </c>
      <c r="N4542" s="76" t="str">
        <f t="shared" si="354"/>
        <v>0</v>
      </c>
      <c r="O4542" s="76" t="str">
        <f t="shared" si="350"/>
        <v/>
      </c>
      <c r="P4542" s="75" t="str">
        <f t="shared" si="351"/>
        <v/>
      </c>
      <c r="Q4542" s="77" t="str">
        <f t="shared" si="352"/>
        <v/>
      </c>
      <c r="R4542" s="77" t="str">
        <f t="shared" si="353"/>
        <v/>
      </c>
      <c r="S4542" s="77" t="str">
        <f>IF(O4542="","",IF(OR(VALUE(LEFT(O4542,2))&gt;IF(RIGHT(J4542,1)="M",7,19),AND(OR(LEFT(O4542,2)={"07","19"}),VALUE(RIGHT(O4542,2))&gt;15)),TRUE,FALSE))</f>
        <v/>
      </c>
      <c r="T4542" s="77" t="str">
        <f>IF(O4542="","",IF(OR(VALUE(LEFT(O4542,2))&gt;IF(RIGHT(J4542,1)="M",7,19),AND(OR(LEFT(O4542,2)={"07","19"}),VALUE(RIGHT(O4542,2))&gt;5)),TRUE,FALSE))</f>
        <v/>
      </c>
    </row>
    <row r="4543" spans="12:20" x14ac:dyDescent="0.25">
      <c r="L4543" s="75">
        <f>COUNTIF($B$2:B4543,B4543)</f>
        <v>0</v>
      </c>
      <c r="M4543" s="75">
        <f>COUNTIF($L$2:L4543,4)</f>
        <v>42</v>
      </c>
      <c r="N4543" s="76" t="str">
        <f t="shared" si="354"/>
        <v>0</v>
      </c>
      <c r="O4543" s="76" t="str">
        <f t="shared" si="350"/>
        <v/>
      </c>
      <c r="P4543" s="75" t="str">
        <f t="shared" si="351"/>
        <v/>
      </c>
      <c r="Q4543" s="77" t="str">
        <f t="shared" si="352"/>
        <v/>
      </c>
      <c r="R4543" s="77" t="str">
        <f t="shared" si="353"/>
        <v/>
      </c>
      <c r="S4543" s="77" t="str">
        <f>IF(O4543="","",IF(OR(VALUE(LEFT(O4543,2))&gt;IF(RIGHT(J4543,1)="M",7,19),AND(OR(LEFT(O4543,2)={"07","19"}),VALUE(RIGHT(O4543,2))&gt;15)),TRUE,FALSE))</f>
        <v/>
      </c>
      <c r="T4543" s="77" t="str">
        <f>IF(O4543="","",IF(OR(VALUE(LEFT(O4543,2))&gt;IF(RIGHT(J4543,1)="M",7,19),AND(OR(LEFT(O4543,2)={"07","19"}),VALUE(RIGHT(O4543,2))&gt;5)),TRUE,FALSE))</f>
        <v/>
      </c>
    </row>
    <row r="4544" spans="12:20" x14ac:dyDescent="0.25">
      <c r="L4544" s="75">
        <f>COUNTIF($B$2:B4544,B4544)</f>
        <v>0</v>
      </c>
      <c r="M4544" s="75">
        <f>COUNTIF($L$2:L4544,4)</f>
        <v>42</v>
      </c>
      <c r="N4544" s="76" t="str">
        <f t="shared" si="354"/>
        <v>0</v>
      </c>
      <c r="O4544" s="76" t="str">
        <f t="shared" si="350"/>
        <v/>
      </c>
      <c r="P4544" s="75" t="str">
        <f t="shared" si="351"/>
        <v/>
      </c>
      <c r="Q4544" s="77" t="str">
        <f t="shared" si="352"/>
        <v/>
      </c>
      <c r="R4544" s="77" t="str">
        <f t="shared" si="353"/>
        <v/>
      </c>
      <c r="S4544" s="77" t="str">
        <f>IF(O4544="","",IF(OR(VALUE(LEFT(O4544,2))&gt;IF(RIGHT(J4544,1)="M",7,19),AND(OR(LEFT(O4544,2)={"07","19"}),VALUE(RIGHT(O4544,2))&gt;15)),TRUE,FALSE))</f>
        <v/>
      </c>
      <c r="T4544" s="77" t="str">
        <f>IF(O4544="","",IF(OR(VALUE(LEFT(O4544,2))&gt;IF(RIGHT(J4544,1)="M",7,19),AND(OR(LEFT(O4544,2)={"07","19"}),VALUE(RIGHT(O4544,2))&gt;5)),TRUE,FALSE))</f>
        <v/>
      </c>
    </row>
    <row r="4545" spans="12:20" x14ac:dyDescent="0.25">
      <c r="L4545" s="75">
        <f>COUNTIF($B$2:B4545,B4545)</f>
        <v>0</v>
      </c>
      <c r="M4545" s="75">
        <f>COUNTIF($L$2:L4545,4)</f>
        <v>42</v>
      </c>
      <c r="N4545" s="76" t="str">
        <f t="shared" si="354"/>
        <v>0</v>
      </c>
      <c r="O4545" s="76" t="str">
        <f t="shared" si="350"/>
        <v/>
      </c>
      <c r="P4545" s="75" t="str">
        <f t="shared" si="351"/>
        <v/>
      </c>
      <c r="Q4545" s="77" t="str">
        <f t="shared" si="352"/>
        <v/>
      </c>
      <c r="R4545" s="77" t="str">
        <f t="shared" si="353"/>
        <v/>
      </c>
      <c r="S4545" s="77" t="str">
        <f>IF(O4545="","",IF(OR(VALUE(LEFT(O4545,2))&gt;IF(RIGHT(J4545,1)="M",7,19),AND(OR(LEFT(O4545,2)={"07","19"}),VALUE(RIGHT(O4545,2))&gt;15)),TRUE,FALSE))</f>
        <v/>
      </c>
      <c r="T4545" s="77" t="str">
        <f>IF(O4545="","",IF(OR(VALUE(LEFT(O4545,2))&gt;IF(RIGHT(J4545,1)="M",7,19),AND(OR(LEFT(O4545,2)={"07","19"}),VALUE(RIGHT(O4545,2))&gt;5)),TRUE,FALSE))</f>
        <v/>
      </c>
    </row>
    <row r="4546" spans="12:20" x14ac:dyDescent="0.25">
      <c r="L4546" s="75">
        <f>COUNTIF($B$2:B4546,B4546)</f>
        <v>0</v>
      </c>
      <c r="M4546" s="75">
        <f>COUNTIF($L$2:L4546,4)</f>
        <v>42</v>
      </c>
      <c r="N4546" s="76" t="str">
        <f t="shared" si="354"/>
        <v>0</v>
      </c>
      <c r="O4546" s="76" t="str">
        <f t="shared" ref="O4546:O4609" si="355">TRIM(SUBSTITUTE(SUBSTITUTE(D4546,"+",""),"_",""))</f>
        <v/>
      </c>
      <c r="P4546" s="75" t="str">
        <f t="shared" ref="P4546:P4609" si="356">TRIM(SUBSTITUTE(SUBSTITUTE(E4546,"+",""),"_",""))</f>
        <v/>
      </c>
      <c r="Q4546" s="77" t="str">
        <f t="shared" ref="Q4546:Q4609" si="357">IFERROR(IF(RIGHT(P4546,2)&lt;RIGHT(O4546,2),IF(P4546&lt;O4546,P4546+2360-O4546,P4546-40-O4546),IF(P4546&lt;O4546,P4546+2400-O4546,P4546-O4546)),"")</f>
        <v/>
      </c>
      <c r="R4546" s="77" t="str">
        <f t="shared" ref="R4546:R4609" si="358">IFERROR(ROUNDDOWN(Q4546/100,0),"")</f>
        <v/>
      </c>
      <c r="S4546" s="77" t="str">
        <f>IF(O4546="","",IF(OR(VALUE(LEFT(O4546,2))&gt;IF(RIGHT(J4546,1)="M",7,19),AND(OR(LEFT(O4546,2)={"07","19"}),VALUE(RIGHT(O4546,2))&gt;15)),TRUE,FALSE))</f>
        <v/>
      </c>
      <c r="T4546" s="77" t="str">
        <f>IF(O4546="","",IF(OR(VALUE(LEFT(O4546,2))&gt;IF(RIGHT(J4546,1)="M",7,19),AND(OR(LEFT(O4546,2)={"07","19"}),VALUE(RIGHT(O4546,2))&gt;5)),TRUE,FALSE))</f>
        <v/>
      </c>
    </row>
    <row r="4547" spans="12:20" x14ac:dyDescent="0.25">
      <c r="L4547" s="75">
        <f>COUNTIF($B$2:B4547,B4547)</f>
        <v>0</v>
      </c>
      <c r="M4547" s="75">
        <f>COUNTIF($L$2:L4547,4)</f>
        <v>42</v>
      </c>
      <c r="N4547" s="76" t="str">
        <f t="shared" ref="N4547:N4610" si="359">A4547&amp;DAY(C4547)</f>
        <v>0</v>
      </c>
      <c r="O4547" s="76" t="str">
        <f t="shared" si="355"/>
        <v/>
      </c>
      <c r="P4547" s="75" t="str">
        <f t="shared" si="356"/>
        <v/>
      </c>
      <c r="Q4547" s="77" t="str">
        <f t="shared" si="357"/>
        <v/>
      </c>
      <c r="R4547" s="77" t="str">
        <f t="shared" si="358"/>
        <v/>
      </c>
      <c r="S4547" s="77" t="str">
        <f>IF(O4547="","",IF(OR(VALUE(LEFT(O4547,2))&gt;IF(RIGHT(J4547,1)="M",7,19),AND(OR(LEFT(O4547,2)={"07","19"}),VALUE(RIGHT(O4547,2))&gt;15)),TRUE,FALSE))</f>
        <v/>
      </c>
      <c r="T4547" s="77" t="str">
        <f>IF(O4547="","",IF(OR(VALUE(LEFT(O4547,2))&gt;IF(RIGHT(J4547,1)="M",7,19),AND(OR(LEFT(O4547,2)={"07","19"}),VALUE(RIGHT(O4547,2))&gt;5)),TRUE,FALSE))</f>
        <v/>
      </c>
    </row>
    <row r="4548" spans="12:20" x14ac:dyDescent="0.25">
      <c r="L4548" s="75">
        <f>COUNTIF($B$2:B4548,B4548)</f>
        <v>0</v>
      </c>
      <c r="M4548" s="75">
        <f>COUNTIF($L$2:L4548,4)</f>
        <v>42</v>
      </c>
      <c r="N4548" s="76" t="str">
        <f t="shared" si="359"/>
        <v>0</v>
      </c>
      <c r="O4548" s="76" t="str">
        <f t="shared" si="355"/>
        <v/>
      </c>
      <c r="P4548" s="75" t="str">
        <f t="shared" si="356"/>
        <v/>
      </c>
      <c r="Q4548" s="77" t="str">
        <f t="shared" si="357"/>
        <v/>
      </c>
      <c r="R4548" s="77" t="str">
        <f t="shared" si="358"/>
        <v/>
      </c>
      <c r="S4548" s="77" t="str">
        <f>IF(O4548="","",IF(OR(VALUE(LEFT(O4548,2))&gt;IF(RIGHT(J4548,1)="M",7,19),AND(OR(LEFT(O4548,2)={"07","19"}),VALUE(RIGHT(O4548,2))&gt;15)),TRUE,FALSE))</f>
        <v/>
      </c>
      <c r="T4548" s="77" t="str">
        <f>IF(O4548="","",IF(OR(VALUE(LEFT(O4548,2))&gt;IF(RIGHT(J4548,1)="M",7,19),AND(OR(LEFT(O4548,2)={"07","19"}),VALUE(RIGHT(O4548,2))&gt;5)),TRUE,FALSE))</f>
        <v/>
      </c>
    </row>
    <row r="4549" spans="12:20" x14ac:dyDescent="0.25">
      <c r="L4549" s="75">
        <f>COUNTIF($B$2:B4549,B4549)</f>
        <v>0</v>
      </c>
      <c r="M4549" s="75">
        <f>COUNTIF($L$2:L4549,4)</f>
        <v>42</v>
      </c>
      <c r="N4549" s="76" t="str">
        <f t="shared" si="359"/>
        <v>0</v>
      </c>
      <c r="O4549" s="76" t="str">
        <f t="shared" si="355"/>
        <v/>
      </c>
      <c r="P4549" s="75" t="str">
        <f t="shared" si="356"/>
        <v/>
      </c>
      <c r="Q4549" s="77" t="str">
        <f t="shared" si="357"/>
        <v/>
      </c>
      <c r="R4549" s="77" t="str">
        <f t="shared" si="358"/>
        <v/>
      </c>
      <c r="S4549" s="77" t="str">
        <f>IF(O4549="","",IF(OR(VALUE(LEFT(O4549,2))&gt;IF(RIGHT(J4549,1)="M",7,19),AND(OR(LEFT(O4549,2)={"07","19"}),VALUE(RIGHT(O4549,2))&gt;15)),TRUE,FALSE))</f>
        <v/>
      </c>
      <c r="T4549" s="77" t="str">
        <f>IF(O4549="","",IF(OR(VALUE(LEFT(O4549,2))&gt;IF(RIGHT(J4549,1)="M",7,19),AND(OR(LEFT(O4549,2)={"07","19"}),VALUE(RIGHT(O4549,2))&gt;5)),TRUE,FALSE))</f>
        <v/>
      </c>
    </row>
    <row r="4550" spans="12:20" x14ac:dyDescent="0.25">
      <c r="L4550" s="75">
        <f>COUNTIF($B$2:B4550,B4550)</f>
        <v>0</v>
      </c>
      <c r="M4550" s="75">
        <f>COUNTIF($L$2:L4550,4)</f>
        <v>42</v>
      </c>
      <c r="N4550" s="76" t="str">
        <f t="shared" si="359"/>
        <v>0</v>
      </c>
      <c r="O4550" s="76" t="str">
        <f t="shared" si="355"/>
        <v/>
      </c>
      <c r="P4550" s="75" t="str">
        <f t="shared" si="356"/>
        <v/>
      </c>
      <c r="Q4550" s="77" t="str">
        <f t="shared" si="357"/>
        <v/>
      </c>
      <c r="R4550" s="77" t="str">
        <f t="shared" si="358"/>
        <v/>
      </c>
      <c r="S4550" s="77" t="str">
        <f>IF(O4550="","",IF(OR(VALUE(LEFT(O4550,2))&gt;IF(RIGHT(J4550,1)="M",7,19),AND(OR(LEFT(O4550,2)={"07","19"}),VALUE(RIGHT(O4550,2))&gt;15)),TRUE,FALSE))</f>
        <v/>
      </c>
      <c r="T4550" s="77" t="str">
        <f>IF(O4550="","",IF(OR(VALUE(LEFT(O4550,2))&gt;IF(RIGHT(J4550,1)="M",7,19),AND(OR(LEFT(O4550,2)={"07","19"}),VALUE(RIGHT(O4550,2))&gt;5)),TRUE,FALSE))</f>
        <v/>
      </c>
    </row>
    <row r="4551" spans="12:20" x14ac:dyDescent="0.25">
      <c r="L4551" s="75">
        <f>COUNTIF($B$2:B4551,B4551)</f>
        <v>0</v>
      </c>
      <c r="M4551" s="75">
        <f>COUNTIF($L$2:L4551,4)</f>
        <v>42</v>
      </c>
      <c r="N4551" s="76" t="str">
        <f t="shared" si="359"/>
        <v>0</v>
      </c>
      <c r="O4551" s="76" t="str">
        <f t="shared" si="355"/>
        <v/>
      </c>
      <c r="P4551" s="75" t="str">
        <f t="shared" si="356"/>
        <v/>
      </c>
      <c r="Q4551" s="77" t="str">
        <f t="shared" si="357"/>
        <v/>
      </c>
      <c r="R4551" s="77" t="str">
        <f t="shared" si="358"/>
        <v/>
      </c>
      <c r="S4551" s="77" t="str">
        <f>IF(O4551="","",IF(OR(VALUE(LEFT(O4551,2))&gt;IF(RIGHT(J4551,1)="M",7,19),AND(OR(LEFT(O4551,2)={"07","19"}),VALUE(RIGHT(O4551,2))&gt;15)),TRUE,FALSE))</f>
        <v/>
      </c>
      <c r="T4551" s="77" t="str">
        <f>IF(O4551="","",IF(OR(VALUE(LEFT(O4551,2))&gt;IF(RIGHT(J4551,1)="M",7,19),AND(OR(LEFT(O4551,2)={"07","19"}),VALUE(RIGHT(O4551,2))&gt;5)),TRUE,FALSE))</f>
        <v/>
      </c>
    </row>
    <row r="4552" spans="12:20" x14ac:dyDescent="0.25">
      <c r="L4552" s="75">
        <f>COUNTIF($B$2:B4552,B4552)</f>
        <v>0</v>
      </c>
      <c r="M4552" s="75">
        <f>COUNTIF($L$2:L4552,4)</f>
        <v>42</v>
      </c>
      <c r="N4552" s="76" t="str">
        <f t="shared" si="359"/>
        <v>0</v>
      </c>
      <c r="O4552" s="76" t="str">
        <f t="shared" si="355"/>
        <v/>
      </c>
      <c r="P4552" s="75" t="str">
        <f t="shared" si="356"/>
        <v/>
      </c>
      <c r="Q4552" s="77" t="str">
        <f t="shared" si="357"/>
        <v/>
      </c>
      <c r="R4552" s="77" t="str">
        <f t="shared" si="358"/>
        <v/>
      </c>
      <c r="S4552" s="77" t="str">
        <f>IF(O4552="","",IF(OR(VALUE(LEFT(O4552,2))&gt;IF(RIGHT(J4552,1)="M",7,19),AND(OR(LEFT(O4552,2)={"07","19"}),VALUE(RIGHT(O4552,2))&gt;15)),TRUE,FALSE))</f>
        <v/>
      </c>
      <c r="T4552" s="77" t="str">
        <f>IF(O4552="","",IF(OR(VALUE(LEFT(O4552,2))&gt;IF(RIGHT(J4552,1)="M",7,19),AND(OR(LEFT(O4552,2)={"07","19"}),VALUE(RIGHT(O4552,2))&gt;5)),TRUE,FALSE))</f>
        <v/>
      </c>
    </row>
    <row r="4553" spans="12:20" x14ac:dyDescent="0.25">
      <c r="L4553" s="75">
        <f>COUNTIF($B$2:B4553,B4553)</f>
        <v>0</v>
      </c>
      <c r="M4553" s="75">
        <f>COUNTIF($L$2:L4553,4)</f>
        <v>42</v>
      </c>
      <c r="N4553" s="76" t="str">
        <f t="shared" si="359"/>
        <v>0</v>
      </c>
      <c r="O4553" s="76" t="str">
        <f t="shared" si="355"/>
        <v/>
      </c>
      <c r="P4553" s="75" t="str">
        <f t="shared" si="356"/>
        <v/>
      </c>
      <c r="Q4553" s="77" t="str">
        <f t="shared" si="357"/>
        <v/>
      </c>
      <c r="R4553" s="77" t="str">
        <f t="shared" si="358"/>
        <v/>
      </c>
      <c r="S4553" s="77" t="str">
        <f>IF(O4553="","",IF(OR(VALUE(LEFT(O4553,2))&gt;IF(RIGHT(J4553,1)="M",7,19),AND(OR(LEFT(O4553,2)={"07","19"}),VALUE(RIGHT(O4553,2))&gt;15)),TRUE,FALSE))</f>
        <v/>
      </c>
      <c r="T4553" s="77" t="str">
        <f>IF(O4553="","",IF(OR(VALUE(LEFT(O4553,2))&gt;IF(RIGHT(J4553,1)="M",7,19),AND(OR(LEFT(O4553,2)={"07","19"}),VALUE(RIGHT(O4553,2))&gt;5)),TRUE,FALSE))</f>
        <v/>
      </c>
    </row>
    <row r="4554" spans="12:20" x14ac:dyDescent="0.25">
      <c r="L4554" s="75">
        <f>COUNTIF($B$2:B4554,B4554)</f>
        <v>0</v>
      </c>
      <c r="M4554" s="75">
        <f>COUNTIF($L$2:L4554,4)</f>
        <v>42</v>
      </c>
      <c r="N4554" s="76" t="str">
        <f t="shared" si="359"/>
        <v>0</v>
      </c>
      <c r="O4554" s="76" t="str">
        <f t="shared" si="355"/>
        <v/>
      </c>
      <c r="P4554" s="75" t="str">
        <f t="shared" si="356"/>
        <v/>
      </c>
      <c r="Q4554" s="77" t="str">
        <f t="shared" si="357"/>
        <v/>
      </c>
      <c r="R4554" s="77" t="str">
        <f t="shared" si="358"/>
        <v/>
      </c>
      <c r="S4554" s="77" t="str">
        <f>IF(O4554="","",IF(OR(VALUE(LEFT(O4554,2))&gt;IF(RIGHT(J4554,1)="M",7,19),AND(OR(LEFT(O4554,2)={"07","19"}),VALUE(RIGHT(O4554,2))&gt;15)),TRUE,FALSE))</f>
        <v/>
      </c>
      <c r="T4554" s="77" t="str">
        <f>IF(O4554="","",IF(OR(VALUE(LEFT(O4554,2))&gt;IF(RIGHT(J4554,1)="M",7,19),AND(OR(LEFT(O4554,2)={"07","19"}),VALUE(RIGHT(O4554,2))&gt;5)),TRUE,FALSE))</f>
        <v/>
      </c>
    </row>
    <row r="4555" spans="12:20" x14ac:dyDescent="0.25">
      <c r="L4555" s="75">
        <f>COUNTIF($B$2:B4555,B4555)</f>
        <v>0</v>
      </c>
      <c r="M4555" s="75">
        <f>COUNTIF($L$2:L4555,4)</f>
        <v>42</v>
      </c>
      <c r="N4555" s="76" t="str">
        <f t="shared" si="359"/>
        <v>0</v>
      </c>
      <c r="O4555" s="76" t="str">
        <f t="shared" si="355"/>
        <v/>
      </c>
      <c r="P4555" s="75" t="str">
        <f t="shared" si="356"/>
        <v/>
      </c>
      <c r="Q4555" s="77" t="str">
        <f t="shared" si="357"/>
        <v/>
      </c>
      <c r="R4555" s="77" t="str">
        <f t="shared" si="358"/>
        <v/>
      </c>
      <c r="S4555" s="77" t="str">
        <f>IF(O4555="","",IF(OR(VALUE(LEFT(O4555,2))&gt;IF(RIGHT(J4555,1)="M",7,19),AND(OR(LEFT(O4555,2)={"07","19"}),VALUE(RIGHT(O4555,2))&gt;15)),TRUE,FALSE))</f>
        <v/>
      </c>
      <c r="T4555" s="77" t="str">
        <f>IF(O4555="","",IF(OR(VALUE(LEFT(O4555,2))&gt;IF(RIGHT(J4555,1)="M",7,19),AND(OR(LEFT(O4555,2)={"07","19"}),VALUE(RIGHT(O4555,2))&gt;5)),TRUE,FALSE))</f>
        <v/>
      </c>
    </row>
    <row r="4556" spans="12:20" x14ac:dyDescent="0.25">
      <c r="L4556" s="75">
        <f>COUNTIF($B$2:B4556,B4556)</f>
        <v>0</v>
      </c>
      <c r="M4556" s="75">
        <f>COUNTIF($L$2:L4556,4)</f>
        <v>42</v>
      </c>
      <c r="N4556" s="76" t="str">
        <f t="shared" si="359"/>
        <v>0</v>
      </c>
      <c r="O4556" s="76" t="str">
        <f t="shared" si="355"/>
        <v/>
      </c>
      <c r="P4556" s="75" t="str">
        <f t="shared" si="356"/>
        <v/>
      </c>
      <c r="Q4556" s="77" t="str">
        <f t="shared" si="357"/>
        <v/>
      </c>
      <c r="R4556" s="77" t="str">
        <f t="shared" si="358"/>
        <v/>
      </c>
      <c r="S4556" s="77" t="str">
        <f>IF(O4556="","",IF(OR(VALUE(LEFT(O4556,2))&gt;IF(RIGHT(J4556,1)="M",7,19),AND(OR(LEFT(O4556,2)={"07","19"}),VALUE(RIGHT(O4556,2))&gt;15)),TRUE,FALSE))</f>
        <v/>
      </c>
      <c r="T4556" s="77" t="str">
        <f>IF(O4556="","",IF(OR(VALUE(LEFT(O4556,2))&gt;IF(RIGHT(J4556,1)="M",7,19),AND(OR(LEFT(O4556,2)={"07","19"}),VALUE(RIGHT(O4556,2))&gt;5)),TRUE,FALSE))</f>
        <v/>
      </c>
    </row>
    <row r="4557" spans="12:20" x14ac:dyDescent="0.25">
      <c r="L4557" s="75">
        <f>COUNTIF($B$2:B4557,B4557)</f>
        <v>0</v>
      </c>
      <c r="M4557" s="75">
        <f>COUNTIF($L$2:L4557,4)</f>
        <v>42</v>
      </c>
      <c r="N4557" s="76" t="str">
        <f t="shared" si="359"/>
        <v>0</v>
      </c>
      <c r="O4557" s="76" t="str">
        <f t="shared" si="355"/>
        <v/>
      </c>
      <c r="P4557" s="75" t="str">
        <f t="shared" si="356"/>
        <v/>
      </c>
      <c r="Q4557" s="77" t="str">
        <f t="shared" si="357"/>
        <v/>
      </c>
      <c r="R4557" s="77" t="str">
        <f t="shared" si="358"/>
        <v/>
      </c>
      <c r="S4557" s="77" t="str">
        <f>IF(O4557="","",IF(OR(VALUE(LEFT(O4557,2))&gt;IF(RIGHT(J4557,1)="M",7,19),AND(OR(LEFT(O4557,2)={"07","19"}),VALUE(RIGHT(O4557,2))&gt;15)),TRUE,FALSE))</f>
        <v/>
      </c>
      <c r="T4557" s="77" t="str">
        <f>IF(O4557="","",IF(OR(VALUE(LEFT(O4557,2))&gt;IF(RIGHT(J4557,1)="M",7,19),AND(OR(LEFT(O4557,2)={"07","19"}),VALUE(RIGHT(O4557,2))&gt;5)),TRUE,FALSE))</f>
        <v/>
      </c>
    </row>
    <row r="4558" spans="12:20" x14ac:dyDescent="0.25">
      <c r="L4558" s="75">
        <f>COUNTIF($B$2:B4558,B4558)</f>
        <v>0</v>
      </c>
      <c r="M4558" s="75">
        <f>COUNTIF($L$2:L4558,4)</f>
        <v>42</v>
      </c>
      <c r="N4558" s="76" t="str">
        <f t="shared" si="359"/>
        <v>0</v>
      </c>
      <c r="O4558" s="76" t="str">
        <f t="shared" si="355"/>
        <v/>
      </c>
      <c r="P4558" s="75" t="str">
        <f t="shared" si="356"/>
        <v/>
      </c>
      <c r="Q4558" s="77" t="str">
        <f t="shared" si="357"/>
        <v/>
      </c>
      <c r="R4558" s="77" t="str">
        <f t="shared" si="358"/>
        <v/>
      </c>
      <c r="S4558" s="77" t="str">
        <f>IF(O4558="","",IF(OR(VALUE(LEFT(O4558,2))&gt;IF(RIGHT(J4558,1)="M",7,19),AND(OR(LEFT(O4558,2)={"07","19"}),VALUE(RIGHT(O4558,2))&gt;15)),TRUE,FALSE))</f>
        <v/>
      </c>
      <c r="T4558" s="77" t="str">
        <f>IF(O4558="","",IF(OR(VALUE(LEFT(O4558,2))&gt;IF(RIGHT(J4558,1)="M",7,19),AND(OR(LEFT(O4558,2)={"07","19"}),VALUE(RIGHT(O4558,2))&gt;5)),TRUE,FALSE))</f>
        <v/>
      </c>
    </row>
    <row r="4559" spans="12:20" x14ac:dyDescent="0.25">
      <c r="L4559" s="75">
        <f>COUNTIF($B$2:B4559,B4559)</f>
        <v>0</v>
      </c>
      <c r="M4559" s="75">
        <f>COUNTIF($L$2:L4559,4)</f>
        <v>42</v>
      </c>
      <c r="N4559" s="76" t="str">
        <f t="shared" si="359"/>
        <v>0</v>
      </c>
      <c r="O4559" s="76" t="str">
        <f t="shared" si="355"/>
        <v/>
      </c>
      <c r="P4559" s="75" t="str">
        <f t="shared" si="356"/>
        <v/>
      </c>
      <c r="Q4559" s="77" t="str">
        <f t="shared" si="357"/>
        <v/>
      </c>
      <c r="R4559" s="77" t="str">
        <f t="shared" si="358"/>
        <v/>
      </c>
      <c r="S4559" s="77" t="str">
        <f>IF(O4559="","",IF(OR(VALUE(LEFT(O4559,2))&gt;IF(RIGHT(J4559,1)="M",7,19),AND(OR(LEFT(O4559,2)={"07","19"}),VALUE(RIGHT(O4559,2))&gt;15)),TRUE,FALSE))</f>
        <v/>
      </c>
      <c r="T4559" s="77" t="str">
        <f>IF(O4559="","",IF(OR(VALUE(LEFT(O4559,2))&gt;IF(RIGHT(J4559,1)="M",7,19),AND(OR(LEFT(O4559,2)={"07","19"}),VALUE(RIGHT(O4559,2))&gt;5)),TRUE,FALSE))</f>
        <v/>
      </c>
    </row>
    <row r="4560" spans="12:20" x14ac:dyDescent="0.25">
      <c r="L4560" s="75">
        <f>COUNTIF($B$2:B4560,B4560)</f>
        <v>0</v>
      </c>
      <c r="M4560" s="75">
        <f>COUNTIF($L$2:L4560,4)</f>
        <v>42</v>
      </c>
      <c r="N4560" s="76" t="str">
        <f t="shared" si="359"/>
        <v>0</v>
      </c>
      <c r="O4560" s="76" t="str">
        <f t="shared" si="355"/>
        <v/>
      </c>
      <c r="P4560" s="75" t="str">
        <f t="shared" si="356"/>
        <v/>
      </c>
      <c r="Q4560" s="77" t="str">
        <f t="shared" si="357"/>
        <v/>
      </c>
      <c r="R4560" s="77" t="str">
        <f t="shared" si="358"/>
        <v/>
      </c>
      <c r="S4560" s="77" t="str">
        <f>IF(O4560="","",IF(OR(VALUE(LEFT(O4560,2))&gt;IF(RIGHT(J4560,1)="M",7,19),AND(OR(LEFT(O4560,2)={"07","19"}),VALUE(RIGHT(O4560,2))&gt;15)),TRUE,FALSE))</f>
        <v/>
      </c>
      <c r="T4560" s="77" t="str">
        <f>IF(O4560="","",IF(OR(VALUE(LEFT(O4560,2))&gt;IF(RIGHT(J4560,1)="M",7,19),AND(OR(LEFT(O4560,2)={"07","19"}),VALUE(RIGHT(O4560,2))&gt;5)),TRUE,FALSE))</f>
        <v/>
      </c>
    </row>
    <row r="4561" spans="12:20" x14ac:dyDescent="0.25">
      <c r="L4561" s="75">
        <f>COUNTIF($B$2:B4561,B4561)</f>
        <v>0</v>
      </c>
      <c r="M4561" s="75">
        <f>COUNTIF($L$2:L4561,4)</f>
        <v>42</v>
      </c>
      <c r="N4561" s="76" t="str">
        <f t="shared" si="359"/>
        <v>0</v>
      </c>
      <c r="O4561" s="76" t="str">
        <f t="shared" si="355"/>
        <v/>
      </c>
      <c r="P4561" s="75" t="str">
        <f t="shared" si="356"/>
        <v/>
      </c>
      <c r="Q4561" s="77" t="str">
        <f t="shared" si="357"/>
        <v/>
      </c>
      <c r="R4561" s="77" t="str">
        <f t="shared" si="358"/>
        <v/>
      </c>
      <c r="S4561" s="77" t="str">
        <f>IF(O4561="","",IF(OR(VALUE(LEFT(O4561,2))&gt;IF(RIGHT(J4561,1)="M",7,19),AND(OR(LEFT(O4561,2)={"07","19"}),VALUE(RIGHT(O4561,2))&gt;15)),TRUE,FALSE))</f>
        <v/>
      </c>
      <c r="T4561" s="77" t="str">
        <f>IF(O4561="","",IF(OR(VALUE(LEFT(O4561,2))&gt;IF(RIGHT(J4561,1)="M",7,19),AND(OR(LEFT(O4561,2)={"07","19"}),VALUE(RIGHT(O4561,2))&gt;5)),TRUE,FALSE))</f>
        <v/>
      </c>
    </row>
    <row r="4562" spans="12:20" x14ac:dyDescent="0.25">
      <c r="L4562" s="75">
        <f>COUNTIF($B$2:B4562,B4562)</f>
        <v>0</v>
      </c>
      <c r="M4562" s="75">
        <f>COUNTIF($L$2:L4562,4)</f>
        <v>42</v>
      </c>
      <c r="N4562" s="76" t="str">
        <f t="shared" si="359"/>
        <v>0</v>
      </c>
      <c r="O4562" s="76" t="str">
        <f t="shared" si="355"/>
        <v/>
      </c>
      <c r="P4562" s="75" t="str">
        <f t="shared" si="356"/>
        <v/>
      </c>
      <c r="Q4562" s="77" t="str">
        <f t="shared" si="357"/>
        <v/>
      </c>
      <c r="R4562" s="77" t="str">
        <f t="shared" si="358"/>
        <v/>
      </c>
      <c r="S4562" s="77" t="str">
        <f>IF(O4562="","",IF(OR(VALUE(LEFT(O4562,2))&gt;IF(RIGHT(J4562,1)="M",7,19),AND(OR(LEFT(O4562,2)={"07","19"}),VALUE(RIGHT(O4562,2))&gt;15)),TRUE,FALSE))</f>
        <v/>
      </c>
      <c r="T4562" s="77" t="str">
        <f>IF(O4562="","",IF(OR(VALUE(LEFT(O4562,2))&gt;IF(RIGHT(J4562,1)="M",7,19),AND(OR(LEFT(O4562,2)={"07","19"}),VALUE(RIGHT(O4562,2))&gt;5)),TRUE,FALSE))</f>
        <v/>
      </c>
    </row>
    <row r="4563" spans="12:20" x14ac:dyDescent="0.25">
      <c r="L4563" s="75">
        <f>COUNTIF($B$2:B4563,B4563)</f>
        <v>0</v>
      </c>
      <c r="M4563" s="75">
        <f>COUNTIF($L$2:L4563,4)</f>
        <v>42</v>
      </c>
      <c r="N4563" s="76" t="str">
        <f t="shared" si="359"/>
        <v>0</v>
      </c>
      <c r="O4563" s="76" t="str">
        <f t="shared" si="355"/>
        <v/>
      </c>
      <c r="P4563" s="75" t="str">
        <f t="shared" si="356"/>
        <v/>
      </c>
      <c r="Q4563" s="77" t="str">
        <f t="shared" si="357"/>
        <v/>
      </c>
      <c r="R4563" s="77" t="str">
        <f t="shared" si="358"/>
        <v/>
      </c>
      <c r="S4563" s="77" t="str">
        <f>IF(O4563="","",IF(OR(VALUE(LEFT(O4563,2))&gt;IF(RIGHT(J4563,1)="M",7,19),AND(OR(LEFT(O4563,2)={"07","19"}),VALUE(RIGHT(O4563,2))&gt;15)),TRUE,FALSE))</f>
        <v/>
      </c>
      <c r="T4563" s="77" t="str">
        <f>IF(O4563="","",IF(OR(VALUE(LEFT(O4563,2))&gt;IF(RIGHT(J4563,1)="M",7,19),AND(OR(LEFT(O4563,2)={"07","19"}),VALUE(RIGHT(O4563,2))&gt;5)),TRUE,FALSE))</f>
        <v/>
      </c>
    </row>
    <row r="4564" spans="12:20" x14ac:dyDescent="0.25">
      <c r="L4564" s="75">
        <f>COUNTIF($B$2:B4564,B4564)</f>
        <v>0</v>
      </c>
      <c r="M4564" s="75">
        <f>COUNTIF($L$2:L4564,4)</f>
        <v>42</v>
      </c>
      <c r="N4564" s="76" t="str">
        <f t="shared" si="359"/>
        <v>0</v>
      </c>
      <c r="O4564" s="76" t="str">
        <f t="shared" si="355"/>
        <v/>
      </c>
      <c r="P4564" s="75" t="str">
        <f t="shared" si="356"/>
        <v/>
      </c>
      <c r="Q4564" s="77" t="str">
        <f t="shared" si="357"/>
        <v/>
      </c>
      <c r="R4564" s="77" t="str">
        <f t="shared" si="358"/>
        <v/>
      </c>
      <c r="S4564" s="77" t="str">
        <f>IF(O4564="","",IF(OR(VALUE(LEFT(O4564,2))&gt;IF(RIGHT(J4564,1)="M",7,19),AND(OR(LEFT(O4564,2)={"07","19"}),VALUE(RIGHT(O4564,2))&gt;15)),TRUE,FALSE))</f>
        <v/>
      </c>
      <c r="T4564" s="77" t="str">
        <f>IF(O4564="","",IF(OR(VALUE(LEFT(O4564,2))&gt;IF(RIGHT(J4564,1)="M",7,19),AND(OR(LEFT(O4564,2)={"07","19"}),VALUE(RIGHT(O4564,2))&gt;5)),TRUE,FALSE))</f>
        <v/>
      </c>
    </row>
    <row r="4565" spans="12:20" x14ac:dyDescent="0.25">
      <c r="L4565" s="75">
        <f>COUNTIF($B$2:B4565,B4565)</f>
        <v>0</v>
      </c>
      <c r="M4565" s="75">
        <f>COUNTIF($L$2:L4565,4)</f>
        <v>42</v>
      </c>
      <c r="N4565" s="76" t="str">
        <f t="shared" si="359"/>
        <v>0</v>
      </c>
      <c r="O4565" s="76" t="str">
        <f t="shared" si="355"/>
        <v/>
      </c>
      <c r="P4565" s="75" t="str">
        <f t="shared" si="356"/>
        <v/>
      </c>
      <c r="Q4565" s="77" t="str">
        <f t="shared" si="357"/>
        <v/>
      </c>
      <c r="R4565" s="77" t="str">
        <f t="shared" si="358"/>
        <v/>
      </c>
      <c r="S4565" s="77" t="str">
        <f>IF(O4565="","",IF(OR(VALUE(LEFT(O4565,2))&gt;IF(RIGHT(J4565,1)="M",7,19),AND(OR(LEFT(O4565,2)={"07","19"}),VALUE(RIGHT(O4565,2))&gt;15)),TRUE,FALSE))</f>
        <v/>
      </c>
      <c r="T4565" s="77" t="str">
        <f>IF(O4565="","",IF(OR(VALUE(LEFT(O4565,2))&gt;IF(RIGHT(J4565,1)="M",7,19),AND(OR(LEFT(O4565,2)={"07","19"}),VALUE(RIGHT(O4565,2))&gt;5)),TRUE,FALSE))</f>
        <v/>
      </c>
    </row>
    <row r="4566" spans="12:20" x14ac:dyDescent="0.25">
      <c r="L4566" s="75">
        <f>COUNTIF($B$2:B4566,B4566)</f>
        <v>0</v>
      </c>
      <c r="M4566" s="75">
        <f>COUNTIF($L$2:L4566,4)</f>
        <v>42</v>
      </c>
      <c r="N4566" s="76" t="str">
        <f t="shared" si="359"/>
        <v>0</v>
      </c>
      <c r="O4566" s="76" t="str">
        <f t="shared" si="355"/>
        <v/>
      </c>
      <c r="P4566" s="75" t="str">
        <f t="shared" si="356"/>
        <v/>
      </c>
      <c r="Q4566" s="77" t="str">
        <f t="shared" si="357"/>
        <v/>
      </c>
      <c r="R4566" s="77" t="str">
        <f t="shared" si="358"/>
        <v/>
      </c>
      <c r="S4566" s="77" t="str">
        <f>IF(O4566="","",IF(OR(VALUE(LEFT(O4566,2))&gt;IF(RIGHT(J4566,1)="M",7,19),AND(OR(LEFT(O4566,2)={"07","19"}),VALUE(RIGHT(O4566,2))&gt;15)),TRUE,FALSE))</f>
        <v/>
      </c>
      <c r="T4566" s="77" t="str">
        <f>IF(O4566="","",IF(OR(VALUE(LEFT(O4566,2))&gt;IF(RIGHT(J4566,1)="M",7,19),AND(OR(LEFT(O4566,2)={"07","19"}),VALUE(RIGHT(O4566,2))&gt;5)),TRUE,FALSE))</f>
        <v/>
      </c>
    </row>
    <row r="4567" spans="12:20" x14ac:dyDescent="0.25">
      <c r="L4567" s="75">
        <f>COUNTIF($B$2:B4567,B4567)</f>
        <v>0</v>
      </c>
      <c r="M4567" s="75">
        <f>COUNTIF($L$2:L4567,4)</f>
        <v>42</v>
      </c>
      <c r="N4567" s="76" t="str">
        <f t="shared" si="359"/>
        <v>0</v>
      </c>
      <c r="O4567" s="76" t="str">
        <f t="shared" si="355"/>
        <v/>
      </c>
      <c r="P4567" s="75" t="str">
        <f t="shared" si="356"/>
        <v/>
      </c>
      <c r="Q4567" s="77" t="str">
        <f t="shared" si="357"/>
        <v/>
      </c>
      <c r="R4567" s="77" t="str">
        <f t="shared" si="358"/>
        <v/>
      </c>
      <c r="S4567" s="77" t="str">
        <f>IF(O4567="","",IF(OR(VALUE(LEFT(O4567,2))&gt;IF(RIGHT(J4567,1)="M",7,19),AND(OR(LEFT(O4567,2)={"07","19"}),VALUE(RIGHT(O4567,2))&gt;15)),TRUE,FALSE))</f>
        <v/>
      </c>
      <c r="T4567" s="77" t="str">
        <f>IF(O4567="","",IF(OR(VALUE(LEFT(O4567,2))&gt;IF(RIGHT(J4567,1)="M",7,19),AND(OR(LEFT(O4567,2)={"07","19"}),VALUE(RIGHT(O4567,2))&gt;5)),TRUE,FALSE))</f>
        <v/>
      </c>
    </row>
    <row r="4568" spans="12:20" x14ac:dyDescent="0.25">
      <c r="L4568" s="75">
        <f>COUNTIF($B$2:B4568,B4568)</f>
        <v>0</v>
      </c>
      <c r="M4568" s="75">
        <f>COUNTIF($L$2:L4568,4)</f>
        <v>42</v>
      </c>
      <c r="N4568" s="76" t="str">
        <f t="shared" si="359"/>
        <v>0</v>
      </c>
      <c r="O4568" s="76" t="str">
        <f t="shared" si="355"/>
        <v/>
      </c>
      <c r="P4568" s="75" t="str">
        <f t="shared" si="356"/>
        <v/>
      </c>
      <c r="Q4568" s="77" t="str">
        <f t="shared" si="357"/>
        <v/>
      </c>
      <c r="R4568" s="77" t="str">
        <f t="shared" si="358"/>
        <v/>
      </c>
      <c r="S4568" s="77" t="str">
        <f>IF(O4568="","",IF(OR(VALUE(LEFT(O4568,2))&gt;IF(RIGHT(J4568,1)="M",7,19),AND(OR(LEFT(O4568,2)={"07","19"}),VALUE(RIGHT(O4568,2))&gt;15)),TRUE,FALSE))</f>
        <v/>
      </c>
      <c r="T4568" s="77" t="str">
        <f>IF(O4568="","",IF(OR(VALUE(LEFT(O4568,2))&gt;IF(RIGHT(J4568,1)="M",7,19),AND(OR(LEFT(O4568,2)={"07","19"}),VALUE(RIGHT(O4568,2))&gt;5)),TRUE,FALSE))</f>
        <v/>
      </c>
    </row>
    <row r="4569" spans="12:20" x14ac:dyDescent="0.25">
      <c r="L4569" s="75">
        <f>COUNTIF($B$2:B4569,B4569)</f>
        <v>0</v>
      </c>
      <c r="M4569" s="75">
        <f>COUNTIF($L$2:L4569,4)</f>
        <v>42</v>
      </c>
      <c r="N4569" s="76" t="str">
        <f t="shared" si="359"/>
        <v>0</v>
      </c>
      <c r="O4569" s="76" t="str">
        <f t="shared" si="355"/>
        <v/>
      </c>
      <c r="P4569" s="75" t="str">
        <f t="shared" si="356"/>
        <v/>
      </c>
      <c r="Q4569" s="77" t="str">
        <f t="shared" si="357"/>
        <v/>
      </c>
      <c r="R4569" s="77" t="str">
        <f t="shared" si="358"/>
        <v/>
      </c>
      <c r="S4569" s="77" t="str">
        <f>IF(O4569="","",IF(OR(VALUE(LEFT(O4569,2))&gt;IF(RIGHT(J4569,1)="M",7,19),AND(OR(LEFT(O4569,2)={"07","19"}),VALUE(RIGHT(O4569,2))&gt;15)),TRUE,FALSE))</f>
        <v/>
      </c>
      <c r="T4569" s="77" t="str">
        <f>IF(O4569="","",IF(OR(VALUE(LEFT(O4569,2))&gt;IF(RIGHT(J4569,1)="M",7,19),AND(OR(LEFT(O4569,2)={"07","19"}),VALUE(RIGHT(O4569,2))&gt;5)),TRUE,FALSE))</f>
        <v/>
      </c>
    </row>
    <row r="4570" spans="12:20" x14ac:dyDescent="0.25">
      <c r="L4570" s="75">
        <f>COUNTIF($B$2:B4570,B4570)</f>
        <v>0</v>
      </c>
      <c r="M4570" s="75">
        <f>COUNTIF($L$2:L4570,4)</f>
        <v>42</v>
      </c>
      <c r="N4570" s="76" t="str">
        <f t="shared" si="359"/>
        <v>0</v>
      </c>
      <c r="O4570" s="76" t="str">
        <f t="shared" si="355"/>
        <v/>
      </c>
      <c r="P4570" s="75" t="str">
        <f t="shared" si="356"/>
        <v/>
      </c>
      <c r="Q4570" s="77" t="str">
        <f t="shared" si="357"/>
        <v/>
      </c>
      <c r="R4570" s="77" t="str">
        <f t="shared" si="358"/>
        <v/>
      </c>
      <c r="S4570" s="77" t="str">
        <f>IF(O4570="","",IF(OR(VALUE(LEFT(O4570,2))&gt;IF(RIGHT(J4570,1)="M",7,19),AND(OR(LEFT(O4570,2)={"07","19"}),VALUE(RIGHT(O4570,2))&gt;15)),TRUE,FALSE))</f>
        <v/>
      </c>
      <c r="T4570" s="77" t="str">
        <f>IF(O4570="","",IF(OR(VALUE(LEFT(O4570,2))&gt;IF(RIGHT(J4570,1)="M",7,19),AND(OR(LEFT(O4570,2)={"07","19"}),VALUE(RIGHT(O4570,2))&gt;5)),TRUE,FALSE))</f>
        <v/>
      </c>
    </row>
    <row r="4571" spans="12:20" x14ac:dyDescent="0.25">
      <c r="L4571" s="75">
        <f>COUNTIF($B$2:B4571,B4571)</f>
        <v>0</v>
      </c>
      <c r="M4571" s="75">
        <f>COUNTIF($L$2:L4571,4)</f>
        <v>42</v>
      </c>
      <c r="N4571" s="76" t="str">
        <f t="shared" si="359"/>
        <v>0</v>
      </c>
      <c r="O4571" s="76" t="str">
        <f t="shared" si="355"/>
        <v/>
      </c>
      <c r="P4571" s="75" t="str">
        <f t="shared" si="356"/>
        <v/>
      </c>
      <c r="Q4571" s="77" t="str">
        <f t="shared" si="357"/>
        <v/>
      </c>
      <c r="R4571" s="77" t="str">
        <f t="shared" si="358"/>
        <v/>
      </c>
      <c r="S4571" s="77" t="str">
        <f>IF(O4571="","",IF(OR(VALUE(LEFT(O4571,2))&gt;IF(RIGHT(J4571,1)="M",7,19),AND(OR(LEFT(O4571,2)={"07","19"}),VALUE(RIGHT(O4571,2))&gt;15)),TRUE,FALSE))</f>
        <v/>
      </c>
      <c r="T4571" s="77" t="str">
        <f>IF(O4571="","",IF(OR(VALUE(LEFT(O4571,2))&gt;IF(RIGHT(J4571,1)="M",7,19),AND(OR(LEFT(O4571,2)={"07","19"}),VALUE(RIGHT(O4571,2))&gt;5)),TRUE,FALSE))</f>
        <v/>
      </c>
    </row>
    <row r="4572" spans="12:20" x14ac:dyDescent="0.25">
      <c r="L4572" s="75">
        <f>COUNTIF($B$2:B4572,B4572)</f>
        <v>0</v>
      </c>
      <c r="M4572" s="75">
        <f>COUNTIF($L$2:L4572,4)</f>
        <v>42</v>
      </c>
      <c r="N4572" s="76" t="str">
        <f t="shared" si="359"/>
        <v>0</v>
      </c>
      <c r="O4572" s="76" t="str">
        <f t="shared" si="355"/>
        <v/>
      </c>
      <c r="P4572" s="75" t="str">
        <f t="shared" si="356"/>
        <v/>
      </c>
      <c r="Q4572" s="77" t="str">
        <f t="shared" si="357"/>
        <v/>
      </c>
      <c r="R4572" s="77" t="str">
        <f t="shared" si="358"/>
        <v/>
      </c>
      <c r="S4572" s="77" t="str">
        <f>IF(O4572="","",IF(OR(VALUE(LEFT(O4572,2))&gt;IF(RIGHT(J4572,1)="M",7,19),AND(OR(LEFT(O4572,2)={"07","19"}),VALUE(RIGHT(O4572,2))&gt;15)),TRUE,FALSE))</f>
        <v/>
      </c>
      <c r="T4572" s="77" t="str">
        <f>IF(O4572="","",IF(OR(VALUE(LEFT(O4572,2))&gt;IF(RIGHT(J4572,1)="M",7,19),AND(OR(LEFT(O4572,2)={"07","19"}),VALUE(RIGHT(O4572,2))&gt;5)),TRUE,FALSE))</f>
        <v/>
      </c>
    </row>
    <row r="4573" spans="12:20" x14ac:dyDescent="0.25">
      <c r="L4573" s="75">
        <f>COUNTIF($B$2:B4573,B4573)</f>
        <v>0</v>
      </c>
      <c r="M4573" s="75">
        <f>COUNTIF($L$2:L4573,4)</f>
        <v>42</v>
      </c>
      <c r="N4573" s="76" t="str">
        <f t="shared" si="359"/>
        <v>0</v>
      </c>
      <c r="O4573" s="76" t="str">
        <f t="shared" si="355"/>
        <v/>
      </c>
      <c r="P4573" s="75" t="str">
        <f t="shared" si="356"/>
        <v/>
      </c>
      <c r="Q4573" s="77" t="str">
        <f t="shared" si="357"/>
        <v/>
      </c>
      <c r="R4573" s="77" t="str">
        <f t="shared" si="358"/>
        <v/>
      </c>
      <c r="S4573" s="77" t="str">
        <f>IF(O4573="","",IF(OR(VALUE(LEFT(O4573,2))&gt;IF(RIGHT(J4573,1)="M",7,19),AND(OR(LEFT(O4573,2)={"07","19"}),VALUE(RIGHT(O4573,2))&gt;15)),TRUE,FALSE))</f>
        <v/>
      </c>
      <c r="T4573" s="77" t="str">
        <f>IF(O4573="","",IF(OR(VALUE(LEFT(O4573,2))&gt;IF(RIGHT(J4573,1)="M",7,19),AND(OR(LEFT(O4573,2)={"07","19"}),VALUE(RIGHT(O4573,2))&gt;5)),TRUE,FALSE))</f>
        <v/>
      </c>
    </row>
    <row r="4574" spans="12:20" x14ac:dyDescent="0.25">
      <c r="L4574" s="75">
        <f>COUNTIF($B$2:B4574,B4574)</f>
        <v>0</v>
      </c>
      <c r="M4574" s="75">
        <f>COUNTIF($L$2:L4574,4)</f>
        <v>42</v>
      </c>
      <c r="N4574" s="76" t="str">
        <f t="shared" si="359"/>
        <v>0</v>
      </c>
      <c r="O4574" s="76" t="str">
        <f t="shared" si="355"/>
        <v/>
      </c>
      <c r="P4574" s="75" t="str">
        <f t="shared" si="356"/>
        <v/>
      </c>
      <c r="Q4574" s="77" t="str">
        <f t="shared" si="357"/>
        <v/>
      </c>
      <c r="R4574" s="77" t="str">
        <f t="shared" si="358"/>
        <v/>
      </c>
      <c r="S4574" s="77" t="str">
        <f>IF(O4574="","",IF(OR(VALUE(LEFT(O4574,2))&gt;IF(RIGHT(J4574,1)="M",7,19),AND(OR(LEFT(O4574,2)={"07","19"}),VALUE(RIGHT(O4574,2))&gt;15)),TRUE,FALSE))</f>
        <v/>
      </c>
      <c r="T4574" s="77" t="str">
        <f>IF(O4574="","",IF(OR(VALUE(LEFT(O4574,2))&gt;IF(RIGHT(J4574,1)="M",7,19),AND(OR(LEFT(O4574,2)={"07","19"}),VALUE(RIGHT(O4574,2))&gt;5)),TRUE,FALSE))</f>
        <v/>
      </c>
    </row>
    <row r="4575" spans="12:20" x14ac:dyDescent="0.25">
      <c r="L4575" s="75">
        <f>COUNTIF($B$2:B4575,B4575)</f>
        <v>0</v>
      </c>
      <c r="M4575" s="75">
        <f>COUNTIF($L$2:L4575,4)</f>
        <v>42</v>
      </c>
      <c r="N4575" s="76" t="str">
        <f t="shared" si="359"/>
        <v>0</v>
      </c>
      <c r="O4575" s="76" t="str">
        <f t="shared" si="355"/>
        <v/>
      </c>
      <c r="P4575" s="75" t="str">
        <f t="shared" si="356"/>
        <v/>
      </c>
      <c r="Q4575" s="77" t="str">
        <f t="shared" si="357"/>
        <v/>
      </c>
      <c r="R4575" s="77" t="str">
        <f t="shared" si="358"/>
        <v/>
      </c>
      <c r="S4575" s="77" t="str">
        <f>IF(O4575="","",IF(OR(VALUE(LEFT(O4575,2))&gt;IF(RIGHT(J4575,1)="M",7,19),AND(OR(LEFT(O4575,2)={"07","19"}),VALUE(RIGHT(O4575,2))&gt;15)),TRUE,FALSE))</f>
        <v/>
      </c>
      <c r="T4575" s="77" t="str">
        <f>IF(O4575="","",IF(OR(VALUE(LEFT(O4575,2))&gt;IF(RIGHT(J4575,1)="M",7,19),AND(OR(LEFT(O4575,2)={"07","19"}),VALUE(RIGHT(O4575,2))&gt;5)),TRUE,FALSE))</f>
        <v/>
      </c>
    </row>
    <row r="4576" spans="12:20" x14ac:dyDescent="0.25">
      <c r="L4576" s="75">
        <f>COUNTIF($B$2:B4576,B4576)</f>
        <v>0</v>
      </c>
      <c r="M4576" s="75">
        <f>COUNTIF($L$2:L4576,4)</f>
        <v>42</v>
      </c>
      <c r="N4576" s="76" t="str">
        <f t="shared" si="359"/>
        <v>0</v>
      </c>
      <c r="O4576" s="76" t="str">
        <f t="shared" si="355"/>
        <v/>
      </c>
      <c r="P4576" s="75" t="str">
        <f t="shared" si="356"/>
        <v/>
      </c>
      <c r="Q4576" s="77" t="str">
        <f t="shared" si="357"/>
        <v/>
      </c>
      <c r="R4576" s="77" t="str">
        <f t="shared" si="358"/>
        <v/>
      </c>
      <c r="S4576" s="77" t="str">
        <f>IF(O4576="","",IF(OR(VALUE(LEFT(O4576,2))&gt;IF(RIGHT(J4576,1)="M",7,19),AND(OR(LEFT(O4576,2)={"07","19"}),VALUE(RIGHT(O4576,2))&gt;15)),TRUE,FALSE))</f>
        <v/>
      </c>
      <c r="T4576" s="77" t="str">
        <f>IF(O4576="","",IF(OR(VALUE(LEFT(O4576,2))&gt;IF(RIGHT(J4576,1)="M",7,19),AND(OR(LEFT(O4576,2)={"07","19"}),VALUE(RIGHT(O4576,2))&gt;5)),TRUE,FALSE))</f>
        <v/>
      </c>
    </row>
    <row r="4577" spans="12:20" x14ac:dyDescent="0.25">
      <c r="L4577" s="75">
        <f>COUNTIF($B$2:B4577,B4577)</f>
        <v>0</v>
      </c>
      <c r="M4577" s="75">
        <f>COUNTIF($L$2:L4577,4)</f>
        <v>42</v>
      </c>
      <c r="N4577" s="76" t="str">
        <f t="shared" si="359"/>
        <v>0</v>
      </c>
      <c r="O4577" s="76" t="str">
        <f t="shared" si="355"/>
        <v/>
      </c>
      <c r="P4577" s="75" t="str">
        <f t="shared" si="356"/>
        <v/>
      </c>
      <c r="Q4577" s="77" t="str">
        <f t="shared" si="357"/>
        <v/>
      </c>
      <c r="R4577" s="77" t="str">
        <f t="shared" si="358"/>
        <v/>
      </c>
      <c r="S4577" s="77" t="str">
        <f>IF(O4577="","",IF(OR(VALUE(LEFT(O4577,2))&gt;IF(RIGHT(J4577,1)="M",7,19),AND(OR(LEFT(O4577,2)={"07","19"}),VALUE(RIGHT(O4577,2))&gt;15)),TRUE,FALSE))</f>
        <v/>
      </c>
      <c r="T4577" s="77" t="str">
        <f>IF(O4577="","",IF(OR(VALUE(LEFT(O4577,2))&gt;IF(RIGHT(J4577,1)="M",7,19),AND(OR(LEFT(O4577,2)={"07","19"}),VALUE(RIGHT(O4577,2))&gt;5)),TRUE,FALSE))</f>
        <v/>
      </c>
    </row>
    <row r="4578" spans="12:20" x14ac:dyDescent="0.25">
      <c r="L4578" s="75">
        <f>COUNTIF($B$2:B4578,B4578)</f>
        <v>0</v>
      </c>
      <c r="M4578" s="75">
        <f>COUNTIF($L$2:L4578,4)</f>
        <v>42</v>
      </c>
      <c r="N4578" s="76" t="str">
        <f t="shared" si="359"/>
        <v>0</v>
      </c>
      <c r="O4578" s="76" t="str">
        <f t="shared" si="355"/>
        <v/>
      </c>
      <c r="P4578" s="75" t="str">
        <f t="shared" si="356"/>
        <v/>
      </c>
      <c r="Q4578" s="77" t="str">
        <f t="shared" si="357"/>
        <v/>
      </c>
      <c r="R4578" s="77" t="str">
        <f t="shared" si="358"/>
        <v/>
      </c>
      <c r="S4578" s="77" t="str">
        <f>IF(O4578="","",IF(OR(VALUE(LEFT(O4578,2))&gt;IF(RIGHT(J4578,1)="M",7,19),AND(OR(LEFT(O4578,2)={"07","19"}),VALUE(RIGHT(O4578,2))&gt;15)),TRUE,FALSE))</f>
        <v/>
      </c>
      <c r="T4578" s="77" t="str">
        <f>IF(O4578="","",IF(OR(VALUE(LEFT(O4578,2))&gt;IF(RIGHT(J4578,1)="M",7,19),AND(OR(LEFT(O4578,2)={"07","19"}),VALUE(RIGHT(O4578,2))&gt;5)),TRUE,FALSE))</f>
        <v/>
      </c>
    </row>
    <row r="4579" spans="12:20" x14ac:dyDescent="0.25">
      <c r="L4579" s="75">
        <f>COUNTIF($B$2:B4579,B4579)</f>
        <v>0</v>
      </c>
      <c r="M4579" s="75">
        <f>COUNTIF($L$2:L4579,4)</f>
        <v>42</v>
      </c>
      <c r="N4579" s="76" t="str">
        <f t="shared" si="359"/>
        <v>0</v>
      </c>
      <c r="O4579" s="76" t="str">
        <f t="shared" si="355"/>
        <v/>
      </c>
      <c r="P4579" s="75" t="str">
        <f t="shared" si="356"/>
        <v/>
      </c>
      <c r="Q4579" s="77" t="str">
        <f t="shared" si="357"/>
        <v/>
      </c>
      <c r="R4579" s="77" t="str">
        <f t="shared" si="358"/>
        <v/>
      </c>
      <c r="S4579" s="77" t="str">
        <f>IF(O4579="","",IF(OR(VALUE(LEFT(O4579,2))&gt;IF(RIGHT(J4579,1)="M",7,19),AND(OR(LEFT(O4579,2)={"07","19"}),VALUE(RIGHT(O4579,2))&gt;15)),TRUE,FALSE))</f>
        <v/>
      </c>
      <c r="T4579" s="77" t="str">
        <f>IF(O4579="","",IF(OR(VALUE(LEFT(O4579,2))&gt;IF(RIGHT(J4579,1)="M",7,19),AND(OR(LEFT(O4579,2)={"07","19"}),VALUE(RIGHT(O4579,2))&gt;5)),TRUE,FALSE))</f>
        <v/>
      </c>
    </row>
    <row r="4580" spans="12:20" x14ac:dyDescent="0.25">
      <c r="L4580" s="75">
        <f>COUNTIF($B$2:B4580,B4580)</f>
        <v>0</v>
      </c>
      <c r="M4580" s="75">
        <f>COUNTIF($L$2:L4580,4)</f>
        <v>42</v>
      </c>
      <c r="N4580" s="76" t="str">
        <f t="shared" si="359"/>
        <v>0</v>
      </c>
      <c r="O4580" s="76" t="str">
        <f t="shared" si="355"/>
        <v/>
      </c>
      <c r="P4580" s="75" t="str">
        <f t="shared" si="356"/>
        <v/>
      </c>
      <c r="Q4580" s="77" t="str">
        <f t="shared" si="357"/>
        <v/>
      </c>
      <c r="R4580" s="77" t="str">
        <f t="shared" si="358"/>
        <v/>
      </c>
      <c r="S4580" s="77" t="str">
        <f>IF(O4580="","",IF(OR(VALUE(LEFT(O4580,2))&gt;IF(RIGHT(J4580,1)="M",7,19),AND(OR(LEFT(O4580,2)={"07","19"}),VALUE(RIGHT(O4580,2))&gt;15)),TRUE,FALSE))</f>
        <v/>
      </c>
      <c r="T4580" s="77" t="str">
        <f>IF(O4580="","",IF(OR(VALUE(LEFT(O4580,2))&gt;IF(RIGHT(J4580,1)="M",7,19),AND(OR(LEFT(O4580,2)={"07","19"}),VALUE(RIGHT(O4580,2))&gt;5)),TRUE,FALSE))</f>
        <v/>
      </c>
    </row>
    <row r="4581" spans="12:20" x14ac:dyDescent="0.25">
      <c r="L4581" s="75">
        <f>COUNTIF($B$2:B4581,B4581)</f>
        <v>0</v>
      </c>
      <c r="M4581" s="75">
        <f>COUNTIF($L$2:L4581,4)</f>
        <v>42</v>
      </c>
      <c r="N4581" s="76" t="str">
        <f t="shared" si="359"/>
        <v>0</v>
      </c>
      <c r="O4581" s="76" t="str">
        <f t="shared" si="355"/>
        <v/>
      </c>
      <c r="P4581" s="75" t="str">
        <f t="shared" si="356"/>
        <v/>
      </c>
      <c r="Q4581" s="77" t="str">
        <f t="shared" si="357"/>
        <v/>
      </c>
      <c r="R4581" s="77" t="str">
        <f t="shared" si="358"/>
        <v/>
      </c>
      <c r="S4581" s="77" t="str">
        <f>IF(O4581="","",IF(OR(VALUE(LEFT(O4581,2))&gt;IF(RIGHT(J4581,1)="M",7,19),AND(OR(LEFT(O4581,2)={"07","19"}),VALUE(RIGHT(O4581,2))&gt;15)),TRUE,FALSE))</f>
        <v/>
      </c>
      <c r="T4581" s="77" t="str">
        <f>IF(O4581="","",IF(OR(VALUE(LEFT(O4581,2))&gt;IF(RIGHT(J4581,1)="M",7,19),AND(OR(LEFT(O4581,2)={"07","19"}),VALUE(RIGHT(O4581,2))&gt;5)),TRUE,FALSE))</f>
        <v/>
      </c>
    </row>
    <row r="4582" spans="12:20" x14ac:dyDescent="0.25">
      <c r="L4582" s="75">
        <f>COUNTIF($B$2:B4582,B4582)</f>
        <v>0</v>
      </c>
      <c r="M4582" s="75">
        <f>COUNTIF($L$2:L4582,4)</f>
        <v>42</v>
      </c>
      <c r="N4582" s="76" t="str">
        <f t="shared" si="359"/>
        <v>0</v>
      </c>
      <c r="O4582" s="76" t="str">
        <f t="shared" si="355"/>
        <v/>
      </c>
      <c r="P4582" s="75" t="str">
        <f t="shared" si="356"/>
        <v/>
      </c>
      <c r="Q4582" s="77" t="str">
        <f t="shared" si="357"/>
        <v/>
      </c>
      <c r="R4582" s="77" t="str">
        <f t="shared" si="358"/>
        <v/>
      </c>
      <c r="S4582" s="77" t="str">
        <f>IF(O4582="","",IF(OR(VALUE(LEFT(O4582,2))&gt;IF(RIGHT(J4582,1)="M",7,19),AND(OR(LEFT(O4582,2)={"07","19"}),VALUE(RIGHT(O4582,2))&gt;15)),TRUE,FALSE))</f>
        <v/>
      </c>
      <c r="T4582" s="77" t="str">
        <f>IF(O4582="","",IF(OR(VALUE(LEFT(O4582,2))&gt;IF(RIGHT(J4582,1)="M",7,19),AND(OR(LEFT(O4582,2)={"07","19"}),VALUE(RIGHT(O4582,2))&gt;5)),TRUE,FALSE))</f>
        <v/>
      </c>
    </row>
    <row r="4583" spans="12:20" x14ac:dyDescent="0.25">
      <c r="L4583" s="75">
        <f>COUNTIF($B$2:B4583,B4583)</f>
        <v>0</v>
      </c>
      <c r="M4583" s="75">
        <f>COUNTIF($L$2:L4583,4)</f>
        <v>42</v>
      </c>
      <c r="N4583" s="76" t="str">
        <f t="shared" si="359"/>
        <v>0</v>
      </c>
      <c r="O4583" s="76" t="str">
        <f t="shared" si="355"/>
        <v/>
      </c>
      <c r="P4583" s="75" t="str">
        <f t="shared" si="356"/>
        <v/>
      </c>
      <c r="Q4583" s="77" t="str">
        <f t="shared" si="357"/>
        <v/>
      </c>
      <c r="R4583" s="77" t="str">
        <f t="shared" si="358"/>
        <v/>
      </c>
      <c r="S4583" s="77" t="str">
        <f>IF(O4583="","",IF(OR(VALUE(LEFT(O4583,2))&gt;IF(RIGHT(J4583,1)="M",7,19),AND(OR(LEFT(O4583,2)={"07","19"}),VALUE(RIGHT(O4583,2))&gt;15)),TRUE,FALSE))</f>
        <v/>
      </c>
      <c r="T4583" s="77" t="str">
        <f>IF(O4583="","",IF(OR(VALUE(LEFT(O4583,2))&gt;IF(RIGHT(J4583,1)="M",7,19),AND(OR(LEFT(O4583,2)={"07","19"}),VALUE(RIGHT(O4583,2))&gt;5)),TRUE,FALSE))</f>
        <v/>
      </c>
    </row>
    <row r="4584" spans="12:20" x14ac:dyDescent="0.25">
      <c r="L4584" s="75">
        <f>COUNTIF($B$2:B4584,B4584)</f>
        <v>0</v>
      </c>
      <c r="M4584" s="75">
        <f>COUNTIF($L$2:L4584,4)</f>
        <v>42</v>
      </c>
      <c r="N4584" s="76" t="str">
        <f t="shared" si="359"/>
        <v>0</v>
      </c>
      <c r="O4584" s="76" t="str">
        <f t="shared" si="355"/>
        <v/>
      </c>
      <c r="P4584" s="75" t="str">
        <f t="shared" si="356"/>
        <v/>
      </c>
      <c r="Q4584" s="77" t="str">
        <f t="shared" si="357"/>
        <v/>
      </c>
      <c r="R4584" s="77" t="str">
        <f t="shared" si="358"/>
        <v/>
      </c>
      <c r="S4584" s="77" t="str">
        <f>IF(O4584="","",IF(OR(VALUE(LEFT(O4584,2))&gt;IF(RIGHT(J4584,1)="M",7,19),AND(OR(LEFT(O4584,2)={"07","19"}),VALUE(RIGHT(O4584,2))&gt;15)),TRUE,FALSE))</f>
        <v/>
      </c>
      <c r="T4584" s="77" t="str">
        <f>IF(O4584="","",IF(OR(VALUE(LEFT(O4584,2))&gt;IF(RIGHT(J4584,1)="M",7,19),AND(OR(LEFT(O4584,2)={"07","19"}),VALUE(RIGHT(O4584,2))&gt;5)),TRUE,FALSE))</f>
        <v/>
      </c>
    </row>
    <row r="4585" spans="12:20" x14ac:dyDescent="0.25">
      <c r="L4585" s="75">
        <f>COUNTIF($B$2:B4585,B4585)</f>
        <v>0</v>
      </c>
      <c r="M4585" s="75">
        <f>COUNTIF($L$2:L4585,4)</f>
        <v>42</v>
      </c>
      <c r="N4585" s="76" t="str">
        <f t="shared" si="359"/>
        <v>0</v>
      </c>
      <c r="O4585" s="76" t="str">
        <f t="shared" si="355"/>
        <v/>
      </c>
      <c r="P4585" s="75" t="str">
        <f t="shared" si="356"/>
        <v/>
      </c>
      <c r="Q4585" s="77" t="str">
        <f t="shared" si="357"/>
        <v/>
      </c>
      <c r="R4585" s="77" t="str">
        <f t="shared" si="358"/>
        <v/>
      </c>
      <c r="S4585" s="77" t="str">
        <f>IF(O4585="","",IF(OR(VALUE(LEFT(O4585,2))&gt;IF(RIGHT(J4585,1)="M",7,19),AND(OR(LEFT(O4585,2)={"07","19"}),VALUE(RIGHT(O4585,2))&gt;15)),TRUE,FALSE))</f>
        <v/>
      </c>
      <c r="T4585" s="77" t="str">
        <f>IF(O4585="","",IF(OR(VALUE(LEFT(O4585,2))&gt;IF(RIGHT(J4585,1)="M",7,19),AND(OR(LEFT(O4585,2)={"07","19"}),VALUE(RIGHT(O4585,2))&gt;5)),TRUE,FALSE))</f>
        <v/>
      </c>
    </row>
    <row r="4586" spans="12:20" x14ac:dyDescent="0.25">
      <c r="L4586" s="75">
        <f>COUNTIF($B$2:B4586,B4586)</f>
        <v>0</v>
      </c>
      <c r="M4586" s="75">
        <f>COUNTIF($L$2:L4586,4)</f>
        <v>42</v>
      </c>
      <c r="N4586" s="76" t="str">
        <f t="shared" si="359"/>
        <v>0</v>
      </c>
      <c r="O4586" s="76" t="str">
        <f t="shared" si="355"/>
        <v/>
      </c>
      <c r="P4586" s="75" t="str">
        <f t="shared" si="356"/>
        <v/>
      </c>
      <c r="Q4586" s="77" t="str">
        <f t="shared" si="357"/>
        <v/>
      </c>
      <c r="R4586" s="77" t="str">
        <f t="shared" si="358"/>
        <v/>
      </c>
      <c r="S4586" s="77" t="str">
        <f>IF(O4586="","",IF(OR(VALUE(LEFT(O4586,2))&gt;IF(RIGHT(J4586,1)="M",7,19),AND(OR(LEFT(O4586,2)={"07","19"}),VALUE(RIGHT(O4586,2))&gt;15)),TRUE,FALSE))</f>
        <v/>
      </c>
      <c r="T4586" s="77" t="str">
        <f>IF(O4586="","",IF(OR(VALUE(LEFT(O4586,2))&gt;IF(RIGHT(J4586,1)="M",7,19),AND(OR(LEFT(O4586,2)={"07","19"}),VALUE(RIGHT(O4586,2))&gt;5)),TRUE,FALSE))</f>
        <v/>
      </c>
    </row>
    <row r="4587" spans="12:20" x14ac:dyDescent="0.25">
      <c r="L4587" s="75">
        <f>COUNTIF($B$2:B4587,B4587)</f>
        <v>0</v>
      </c>
      <c r="M4587" s="75">
        <f>COUNTIF($L$2:L4587,4)</f>
        <v>42</v>
      </c>
      <c r="N4587" s="76" t="str">
        <f t="shared" si="359"/>
        <v>0</v>
      </c>
      <c r="O4587" s="76" t="str">
        <f t="shared" si="355"/>
        <v/>
      </c>
      <c r="P4587" s="75" t="str">
        <f t="shared" si="356"/>
        <v/>
      </c>
      <c r="Q4587" s="77" t="str">
        <f t="shared" si="357"/>
        <v/>
      </c>
      <c r="R4587" s="77" t="str">
        <f t="shared" si="358"/>
        <v/>
      </c>
      <c r="S4587" s="77" t="str">
        <f>IF(O4587="","",IF(OR(VALUE(LEFT(O4587,2))&gt;IF(RIGHT(J4587,1)="M",7,19),AND(OR(LEFT(O4587,2)={"07","19"}),VALUE(RIGHT(O4587,2))&gt;15)),TRUE,FALSE))</f>
        <v/>
      </c>
      <c r="T4587" s="77" t="str">
        <f>IF(O4587="","",IF(OR(VALUE(LEFT(O4587,2))&gt;IF(RIGHT(J4587,1)="M",7,19),AND(OR(LEFT(O4587,2)={"07","19"}),VALUE(RIGHT(O4587,2))&gt;5)),TRUE,FALSE))</f>
        <v/>
      </c>
    </row>
    <row r="4588" spans="12:20" x14ac:dyDescent="0.25">
      <c r="L4588" s="75">
        <f>COUNTIF($B$2:B4588,B4588)</f>
        <v>0</v>
      </c>
      <c r="M4588" s="75">
        <f>COUNTIF($L$2:L4588,4)</f>
        <v>42</v>
      </c>
      <c r="N4588" s="76" t="str">
        <f t="shared" si="359"/>
        <v>0</v>
      </c>
      <c r="O4588" s="76" t="str">
        <f t="shared" si="355"/>
        <v/>
      </c>
      <c r="P4588" s="75" t="str">
        <f t="shared" si="356"/>
        <v/>
      </c>
      <c r="Q4588" s="77" t="str">
        <f t="shared" si="357"/>
        <v/>
      </c>
      <c r="R4588" s="77" t="str">
        <f t="shared" si="358"/>
        <v/>
      </c>
      <c r="S4588" s="77" t="str">
        <f>IF(O4588="","",IF(OR(VALUE(LEFT(O4588,2))&gt;IF(RIGHT(J4588,1)="M",7,19),AND(OR(LEFT(O4588,2)={"07","19"}),VALUE(RIGHT(O4588,2))&gt;15)),TRUE,FALSE))</f>
        <v/>
      </c>
      <c r="T4588" s="77" t="str">
        <f>IF(O4588="","",IF(OR(VALUE(LEFT(O4588,2))&gt;IF(RIGHT(J4588,1)="M",7,19),AND(OR(LEFT(O4588,2)={"07","19"}),VALUE(RIGHT(O4588,2))&gt;5)),TRUE,FALSE))</f>
        <v/>
      </c>
    </row>
    <row r="4589" spans="12:20" x14ac:dyDescent="0.25">
      <c r="L4589" s="75">
        <f>COUNTIF($B$2:B4589,B4589)</f>
        <v>0</v>
      </c>
      <c r="M4589" s="75">
        <f>COUNTIF($L$2:L4589,4)</f>
        <v>42</v>
      </c>
      <c r="N4589" s="76" t="str">
        <f t="shared" si="359"/>
        <v>0</v>
      </c>
      <c r="O4589" s="76" t="str">
        <f t="shared" si="355"/>
        <v/>
      </c>
      <c r="P4589" s="75" t="str">
        <f t="shared" si="356"/>
        <v/>
      </c>
      <c r="Q4589" s="77" t="str">
        <f t="shared" si="357"/>
        <v/>
      </c>
      <c r="R4589" s="77" t="str">
        <f t="shared" si="358"/>
        <v/>
      </c>
      <c r="S4589" s="77" t="str">
        <f>IF(O4589="","",IF(OR(VALUE(LEFT(O4589,2))&gt;IF(RIGHT(J4589,1)="M",7,19),AND(OR(LEFT(O4589,2)={"07","19"}),VALUE(RIGHT(O4589,2))&gt;15)),TRUE,FALSE))</f>
        <v/>
      </c>
      <c r="T4589" s="77" t="str">
        <f>IF(O4589="","",IF(OR(VALUE(LEFT(O4589,2))&gt;IF(RIGHT(J4589,1)="M",7,19),AND(OR(LEFT(O4589,2)={"07","19"}),VALUE(RIGHT(O4589,2))&gt;5)),TRUE,FALSE))</f>
        <v/>
      </c>
    </row>
    <row r="4590" spans="12:20" x14ac:dyDescent="0.25">
      <c r="L4590" s="75">
        <f>COUNTIF($B$2:B4590,B4590)</f>
        <v>0</v>
      </c>
      <c r="M4590" s="75">
        <f>COUNTIF($L$2:L4590,4)</f>
        <v>42</v>
      </c>
      <c r="N4590" s="76" t="str">
        <f t="shared" si="359"/>
        <v>0</v>
      </c>
      <c r="O4590" s="76" t="str">
        <f t="shared" si="355"/>
        <v/>
      </c>
      <c r="P4590" s="75" t="str">
        <f t="shared" si="356"/>
        <v/>
      </c>
      <c r="Q4590" s="77" t="str">
        <f t="shared" si="357"/>
        <v/>
      </c>
      <c r="R4590" s="77" t="str">
        <f t="shared" si="358"/>
        <v/>
      </c>
      <c r="S4590" s="77" t="str">
        <f>IF(O4590="","",IF(OR(VALUE(LEFT(O4590,2))&gt;IF(RIGHT(J4590,1)="M",7,19),AND(OR(LEFT(O4590,2)={"07","19"}),VALUE(RIGHT(O4590,2))&gt;15)),TRUE,FALSE))</f>
        <v/>
      </c>
      <c r="T4590" s="77" t="str">
        <f>IF(O4590="","",IF(OR(VALUE(LEFT(O4590,2))&gt;IF(RIGHT(J4590,1)="M",7,19),AND(OR(LEFT(O4590,2)={"07","19"}),VALUE(RIGHT(O4590,2))&gt;5)),TRUE,FALSE))</f>
        <v/>
      </c>
    </row>
    <row r="4591" spans="12:20" x14ac:dyDescent="0.25">
      <c r="L4591" s="75">
        <f>COUNTIF($B$2:B4591,B4591)</f>
        <v>0</v>
      </c>
      <c r="M4591" s="75">
        <f>COUNTIF($L$2:L4591,4)</f>
        <v>42</v>
      </c>
      <c r="N4591" s="76" t="str">
        <f t="shared" si="359"/>
        <v>0</v>
      </c>
      <c r="O4591" s="76" t="str">
        <f t="shared" si="355"/>
        <v/>
      </c>
      <c r="P4591" s="75" t="str">
        <f t="shared" si="356"/>
        <v/>
      </c>
      <c r="Q4591" s="77" t="str">
        <f t="shared" si="357"/>
        <v/>
      </c>
      <c r="R4591" s="77" t="str">
        <f t="shared" si="358"/>
        <v/>
      </c>
      <c r="S4591" s="77" t="str">
        <f>IF(O4591="","",IF(OR(VALUE(LEFT(O4591,2))&gt;IF(RIGHT(J4591,1)="M",7,19),AND(OR(LEFT(O4591,2)={"07","19"}),VALUE(RIGHT(O4591,2))&gt;15)),TRUE,FALSE))</f>
        <v/>
      </c>
      <c r="T4591" s="77" t="str">
        <f>IF(O4591="","",IF(OR(VALUE(LEFT(O4591,2))&gt;IF(RIGHT(J4591,1)="M",7,19),AND(OR(LEFT(O4591,2)={"07","19"}),VALUE(RIGHT(O4591,2))&gt;5)),TRUE,FALSE))</f>
        <v/>
      </c>
    </row>
    <row r="4592" spans="12:20" x14ac:dyDescent="0.25">
      <c r="L4592" s="75">
        <f>COUNTIF($B$2:B4592,B4592)</f>
        <v>0</v>
      </c>
      <c r="M4592" s="75">
        <f>COUNTIF($L$2:L4592,4)</f>
        <v>42</v>
      </c>
      <c r="N4592" s="76" t="str">
        <f t="shared" si="359"/>
        <v>0</v>
      </c>
      <c r="O4592" s="76" t="str">
        <f t="shared" si="355"/>
        <v/>
      </c>
      <c r="P4592" s="75" t="str">
        <f t="shared" si="356"/>
        <v/>
      </c>
      <c r="Q4592" s="77" t="str">
        <f t="shared" si="357"/>
        <v/>
      </c>
      <c r="R4592" s="77" t="str">
        <f t="shared" si="358"/>
        <v/>
      </c>
      <c r="S4592" s="77" t="str">
        <f>IF(O4592="","",IF(OR(VALUE(LEFT(O4592,2))&gt;IF(RIGHT(J4592,1)="M",7,19),AND(OR(LEFT(O4592,2)={"07","19"}),VALUE(RIGHT(O4592,2))&gt;15)),TRUE,FALSE))</f>
        <v/>
      </c>
      <c r="T4592" s="77" t="str">
        <f>IF(O4592="","",IF(OR(VALUE(LEFT(O4592,2))&gt;IF(RIGHT(J4592,1)="M",7,19),AND(OR(LEFT(O4592,2)={"07","19"}),VALUE(RIGHT(O4592,2))&gt;5)),TRUE,FALSE))</f>
        <v/>
      </c>
    </row>
    <row r="4593" spans="12:20" x14ac:dyDescent="0.25">
      <c r="L4593" s="75">
        <f>COUNTIF($B$2:B4593,B4593)</f>
        <v>0</v>
      </c>
      <c r="M4593" s="75">
        <f>COUNTIF($L$2:L4593,4)</f>
        <v>42</v>
      </c>
      <c r="N4593" s="76" t="str">
        <f t="shared" si="359"/>
        <v>0</v>
      </c>
      <c r="O4593" s="76" t="str">
        <f t="shared" si="355"/>
        <v/>
      </c>
      <c r="P4593" s="75" t="str">
        <f t="shared" si="356"/>
        <v/>
      </c>
      <c r="Q4593" s="77" t="str">
        <f t="shared" si="357"/>
        <v/>
      </c>
      <c r="R4593" s="77" t="str">
        <f t="shared" si="358"/>
        <v/>
      </c>
      <c r="S4593" s="77" t="str">
        <f>IF(O4593="","",IF(OR(VALUE(LEFT(O4593,2))&gt;IF(RIGHT(J4593,1)="M",7,19),AND(OR(LEFT(O4593,2)={"07","19"}),VALUE(RIGHT(O4593,2))&gt;15)),TRUE,FALSE))</f>
        <v/>
      </c>
      <c r="T4593" s="77" t="str">
        <f>IF(O4593="","",IF(OR(VALUE(LEFT(O4593,2))&gt;IF(RIGHT(J4593,1)="M",7,19),AND(OR(LEFT(O4593,2)={"07","19"}),VALUE(RIGHT(O4593,2))&gt;5)),TRUE,FALSE))</f>
        <v/>
      </c>
    </row>
    <row r="4594" spans="12:20" x14ac:dyDescent="0.25">
      <c r="L4594" s="75">
        <f>COUNTIF($B$2:B4594,B4594)</f>
        <v>0</v>
      </c>
      <c r="M4594" s="75">
        <f>COUNTIF($L$2:L4594,4)</f>
        <v>42</v>
      </c>
      <c r="N4594" s="76" t="str">
        <f t="shared" si="359"/>
        <v>0</v>
      </c>
      <c r="O4594" s="76" t="str">
        <f t="shared" si="355"/>
        <v/>
      </c>
      <c r="P4594" s="75" t="str">
        <f t="shared" si="356"/>
        <v/>
      </c>
      <c r="Q4594" s="77" t="str">
        <f t="shared" si="357"/>
        <v/>
      </c>
      <c r="R4594" s="77" t="str">
        <f t="shared" si="358"/>
        <v/>
      </c>
      <c r="S4594" s="77" t="str">
        <f>IF(O4594="","",IF(OR(VALUE(LEFT(O4594,2))&gt;IF(RIGHT(J4594,1)="M",7,19),AND(OR(LEFT(O4594,2)={"07","19"}),VALUE(RIGHT(O4594,2))&gt;15)),TRUE,FALSE))</f>
        <v/>
      </c>
      <c r="T4594" s="77" t="str">
        <f>IF(O4594="","",IF(OR(VALUE(LEFT(O4594,2))&gt;IF(RIGHT(J4594,1)="M",7,19),AND(OR(LEFT(O4594,2)={"07","19"}),VALUE(RIGHT(O4594,2))&gt;5)),TRUE,FALSE))</f>
        <v/>
      </c>
    </row>
    <row r="4595" spans="12:20" x14ac:dyDescent="0.25">
      <c r="L4595" s="75">
        <f>COUNTIF($B$2:B4595,B4595)</f>
        <v>0</v>
      </c>
      <c r="M4595" s="75">
        <f>COUNTIF($L$2:L4595,4)</f>
        <v>42</v>
      </c>
      <c r="N4595" s="76" t="str">
        <f t="shared" si="359"/>
        <v>0</v>
      </c>
      <c r="O4595" s="76" t="str">
        <f t="shared" si="355"/>
        <v/>
      </c>
      <c r="P4595" s="75" t="str">
        <f t="shared" si="356"/>
        <v/>
      </c>
      <c r="Q4595" s="77" t="str">
        <f t="shared" si="357"/>
        <v/>
      </c>
      <c r="R4595" s="77" t="str">
        <f t="shared" si="358"/>
        <v/>
      </c>
      <c r="S4595" s="77" t="str">
        <f>IF(O4595="","",IF(OR(VALUE(LEFT(O4595,2))&gt;IF(RIGHT(J4595,1)="M",7,19),AND(OR(LEFT(O4595,2)={"07","19"}),VALUE(RIGHT(O4595,2))&gt;15)),TRUE,FALSE))</f>
        <v/>
      </c>
      <c r="T4595" s="77" t="str">
        <f>IF(O4595="","",IF(OR(VALUE(LEFT(O4595,2))&gt;IF(RIGHT(J4595,1)="M",7,19),AND(OR(LEFT(O4595,2)={"07","19"}),VALUE(RIGHT(O4595,2))&gt;5)),TRUE,FALSE))</f>
        <v/>
      </c>
    </row>
    <row r="4596" spans="12:20" x14ac:dyDescent="0.25">
      <c r="L4596" s="75">
        <f>COUNTIF($B$2:B4596,B4596)</f>
        <v>0</v>
      </c>
      <c r="M4596" s="75">
        <f>COUNTIF($L$2:L4596,4)</f>
        <v>42</v>
      </c>
      <c r="N4596" s="76" t="str">
        <f t="shared" si="359"/>
        <v>0</v>
      </c>
      <c r="O4596" s="76" t="str">
        <f t="shared" si="355"/>
        <v/>
      </c>
      <c r="P4596" s="75" t="str">
        <f t="shared" si="356"/>
        <v/>
      </c>
      <c r="Q4596" s="77" t="str">
        <f t="shared" si="357"/>
        <v/>
      </c>
      <c r="R4596" s="77" t="str">
        <f t="shared" si="358"/>
        <v/>
      </c>
      <c r="S4596" s="77" t="str">
        <f>IF(O4596="","",IF(OR(VALUE(LEFT(O4596,2))&gt;IF(RIGHT(J4596,1)="M",7,19),AND(OR(LEFT(O4596,2)={"07","19"}),VALUE(RIGHT(O4596,2))&gt;15)),TRUE,FALSE))</f>
        <v/>
      </c>
      <c r="T4596" s="77" t="str">
        <f>IF(O4596="","",IF(OR(VALUE(LEFT(O4596,2))&gt;IF(RIGHT(J4596,1)="M",7,19),AND(OR(LEFT(O4596,2)={"07","19"}),VALUE(RIGHT(O4596,2))&gt;5)),TRUE,FALSE))</f>
        <v/>
      </c>
    </row>
    <row r="4597" spans="12:20" x14ac:dyDescent="0.25">
      <c r="L4597" s="75">
        <f>COUNTIF($B$2:B4597,B4597)</f>
        <v>0</v>
      </c>
      <c r="M4597" s="75">
        <f>COUNTIF($L$2:L4597,4)</f>
        <v>42</v>
      </c>
      <c r="N4597" s="76" t="str">
        <f t="shared" si="359"/>
        <v>0</v>
      </c>
      <c r="O4597" s="76" t="str">
        <f t="shared" si="355"/>
        <v/>
      </c>
      <c r="P4597" s="75" t="str">
        <f t="shared" si="356"/>
        <v/>
      </c>
      <c r="Q4597" s="77" t="str">
        <f t="shared" si="357"/>
        <v/>
      </c>
      <c r="R4597" s="77" t="str">
        <f t="shared" si="358"/>
        <v/>
      </c>
      <c r="S4597" s="77" t="str">
        <f>IF(O4597="","",IF(OR(VALUE(LEFT(O4597,2))&gt;IF(RIGHT(J4597,1)="M",7,19),AND(OR(LEFT(O4597,2)={"07","19"}),VALUE(RIGHT(O4597,2))&gt;15)),TRUE,FALSE))</f>
        <v/>
      </c>
      <c r="T4597" s="77" t="str">
        <f>IF(O4597="","",IF(OR(VALUE(LEFT(O4597,2))&gt;IF(RIGHT(J4597,1)="M",7,19),AND(OR(LEFT(O4597,2)={"07","19"}),VALUE(RIGHT(O4597,2))&gt;5)),TRUE,FALSE))</f>
        <v/>
      </c>
    </row>
    <row r="4598" spans="12:20" x14ac:dyDescent="0.25">
      <c r="L4598" s="75">
        <f>COUNTIF($B$2:B4598,B4598)</f>
        <v>0</v>
      </c>
      <c r="M4598" s="75">
        <f>COUNTIF($L$2:L4598,4)</f>
        <v>42</v>
      </c>
      <c r="N4598" s="76" t="str">
        <f t="shared" si="359"/>
        <v>0</v>
      </c>
      <c r="O4598" s="76" t="str">
        <f t="shared" si="355"/>
        <v/>
      </c>
      <c r="P4598" s="75" t="str">
        <f t="shared" si="356"/>
        <v/>
      </c>
      <c r="Q4598" s="77" t="str">
        <f t="shared" si="357"/>
        <v/>
      </c>
      <c r="R4598" s="77" t="str">
        <f t="shared" si="358"/>
        <v/>
      </c>
      <c r="S4598" s="77" t="str">
        <f>IF(O4598="","",IF(OR(VALUE(LEFT(O4598,2))&gt;IF(RIGHT(J4598,1)="M",7,19),AND(OR(LEFT(O4598,2)={"07","19"}),VALUE(RIGHT(O4598,2))&gt;15)),TRUE,FALSE))</f>
        <v/>
      </c>
      <c r="T4598" s="77" t="str">
        <f>IF(O4598="","",IF(OR(VALUE(LEFT(O4598,2))&gt;IF(RIGHT(J4598,1)="M",7,19),AND(OR(LEFT(O4598,2)={"07","19"}),VALUE(RIGHT(O4598,2))&gt;5)),TRUE,FALSE))</f>
        <v/>
      </c>
    </row>
    <row r="4599" spans="12:20" x14ac:dyDescent="0.25">
      <c r="L4599" s="75">
        <f>COUNTIF($B$2:B4599,B4599)</f>
        <v>0</v>
      </c>
      <c r="M4599" s="75">
        <f>COUNTIF($L$2:L4599,4)</f>
        <v>42</v>
      </c>
      <c r="N4599" s="76" t="str">
        <f t="shared" si="359"/>
        <v>0</v>
      </c>
      <c r="O4599" s="76" t="str">
        <f t="shared" si="355"/>
        <v/>
      </c>
      <c r="P4599" s="75" t="str">
        <f t="shared" si="356"/>
        <v/>
      </c>
      <c r="Q4599" s="77" t="str">
        <f t="shared" si="357"/>
        <v/>
      </c>
      <c r="R4599" s="77" t="str">
        <f t="shared" si="358"/>
        <v/>
      </c>
      <c r="S4599" s="77" t="str">
        <f>IF(O4599="","",IF(OR(VALUE(LEFT(O4599,2))&gt;IF(RIGHT(J4599,1)="M",7,19),AND(OR(LEFT(O4599,2)={"07","19"}),VALUE(RIGHT(O4599,2))&gt;15)),TRUE,FALSE))</f>
        <v/>
      </c>
      <c r="T4599" s="77" t="str">
        <f>IF(O4599="","",IF(OR(VALUE(LEFT(O4599,2))&gt;IF(RIGHT(J4599,1)="M",7,19),AND(OR(LEFT(O4599,2)={"07","19"}),VALUE(RIGHT(O4599,2))&gt;5)),TRUE,FALSE))</f>
        <v/>
      </c>
    </row>
    <row r="4600" spans="12:20" x14ac:dyDescent="0.25">
      <c r="L4600" s="75">
        <f>COUNTIF($B$2:B4600,B4600)</f>
        <v>0</v>
      </c>
      <c r="M4600" s="75">
        <f>COUNTIF($L$2:L4600,4)</f>
        <v>42</v>
      </c>
      <c r="N4600" s="76" t="str">
        <f t="shared" si="359"/>
        <v>0</v>
      </c>
      <c r="O4600" s="76" t="str">
        <f t="shared" si="355"/>
        <v/>
      </c>
      <c r="P4600" s="75" t="str">
        <f t="shared" si="356"/>
        <v/>
      </c>
      <c r="Q4600" s="77" t="str">
        <f t="shared" si="357"/>
        <v/>
      </c>
      <c r="R4600" s="77" t="str">
        <f t="shared" si="358"/>
        <v/>
      </c>
      <c r="S4600" s="77" t="str">
        <f>IF(O4600="","",IF(OR(VALUE(LEFT(O4600,2))&gt;IF(RIGHT(J4600,1)="M",7,19),AND(OR(LEFT(O4600,2)={"07","19"}),VALUE(RIGHT(O4600,2))&gt;15)),TRUE,FALSE))</f>
        <v/>
      </c>
      <c r="T4600" s="77" t="str">
        <f>IF(O4600="","",IF(OR(VALUE(LEFT(O4600,2))&gt;IF(RIGHT(J4600,1)="M",7,19),AND(OR(LEFT(O4600,2)={"07","19"}),VALUE(RIGHT(O4600,2))&gt;5)),TRUE,FALSE))</f>
        <v/>
      </c>
    </row>
    <row r="4601" spans="12:20" x14ac:dyDescent="0.25">
      <c r="L4601" s="75">
        <f>COUNTIF($B$2:B4601,B4601)</f>
        <v>0</v>
      </c>
      <c r="M4601" s="75">
        <f>COUNTIF($L$2:L4601,4)</f>
        <v>42</v>
      </c>
      <c r="N4601" s="76" t="str">
        <f t="shared" si="359"/>
        <v>0</v>
      </c>
      <c r="O4601" s="76" t="str">
        <f t="shared" si="355"/>
        <v/>
      </c>
      <c r="P4601" s="75" t="str">
        <f t="shared" si="356"/>
        <v/>
      </c>
      <c r="Q4601" s="77" t="str">
        <f t="shared" si="357"/>
        <v/>
      </c>
      <c r="R4601" s="77" t="str">
        <f t="shared" si="358"/>
        <v/>
      </c>
      <c r="S4601" s="77" t="str">
        <f>IF(O4601="","",IF(OR(VALUE(LEFT(O4601,2))&gt;IF(RIGHT(J4601,1)="M",7,19),AND(OR(LEFT(O4601,2)={"07","19"}),VALUE(RIGHT(O4601,2))&gt;15)),TRUE,FALSE))</f>
        <v/>
      </c>
      <c r="T4601" s="77" t="str">
        <f>IF(O4601="","",IF(OR(VALUE(LEFT(O4601,2))&gt;IF(RIGHT(J4601,1)="M",7,19),AND(OR(LEFT(O4601,2)={"07","19"}),VALUE(RIGHT(O4601,2))&gt;5)),TRUE,FALSE))</f>
        <v/>
      </c>
    </row>
    <row r="4602" spans="12:20" x14ac:dyDescent="0.25">
      <c r="L4602" s="75">
        <f>COUNTIF($B$2:B4602,B4602)</f>
        <v>0</v>
      </c>
      <c r="M4602" s="75">
        <f>COUNTIF($L$2:L4602,4)</f>
        <v>42</v>
      </c>
      <c r="N4602" s="76" t="str">
        <f t="shared" si="359"/>
        <v>0</v>
      </c>
      <c r="O4602" s="76" t="str">
        <f t="shared" si="355"/>
        <v/>
      </c>
      <c r="P4602" s="75" t="str">
        <f t="shared" si="356"/>
        <v/>
      </c>
      <c r="Q4602" s="77" t="str">
        <f t="shared" si="357"/>
        <v/>
      </c>
      <c r="R4602" s="77" t="str">
        <f t="shared" si="358"/>
        <v/>
      </c>
      <c r="S4602" s="77" t="str">
        <f>IF(O4602="","",IF(OR(VALUE(LEFT(O4602,2))&gt;IF(RIGHT(J4602,1)="M",7,19),AND(OR(LEFT(O4602,2)={"07","19"}),VALUE(RIGHT(O4602,2))&gt;15)),TRUE,FALSE))</f>
        <v/>
      </c>
      <c r="T4602" s="77" t="str">
        <f>IF(O4602="","",IF(OR(VALUE(LEFT(O4602,2))&gt;IF(RIGHT(J4602,1)="M",7,19),AND(OR(LEFT(O4602,2)={"07","19"}),VALUE(RIGHT(O4602,2))&gt;5)),TRUE,FALSE))</f>
        <v/>
      </c>
    </row>
    <row r="4603" spans="12:20" x14ac:dyDescent="0.25">
      <c r="L4603" s="75">
        <f>COUNTIF($B$2:B4603,B4603)</f>
        <v>0</v>
      </c>
      <c r="M4603" s="75">
        <f>COUNTIF($L$2:L4603,4)</f>
        <v>42</v>
      </c>
      <c r="N4603" s="76" t="str">
        <f t="shared" si="359"/>
        <v>0</v>
      </c>
      <c r="O4603" s="76" t="str">
        <f t="shared" si="355"/>
        <v/>
      </c>
      <c r="P4603" s="75" t="str">
        <f t="shared" si="356"/>
        <v/>
      </c>
      <c r="Q4603" s="77" t="str">
        <f t="shared" si="357"/>
        <v/>
      </c>
      <c r="R4603" s="77" t="str">
        <f t="shared" si="358"/>
        <v/>
      </c>
      <c r="S4603" s="77" t="str">
        <f>IF(O4603="","",IF(OR(VALUE(LEFT(O4603,2))&gt;IF(RIGHT(J4603,1)="M",7,19),AND(OR(LEFT(O4603,2)={"07","19"}),VALUE(RIGHT(O4603,2))&gt;15)),TRUE,FALSE))</f>
        <v/>
      </c>
      <c r="T4603" s="77" t="str">
        <f>IF(O4603="","",IF(OR(VALUE(LEFT(O4603,2))&gt;IF(RIGHT(J4603,1)="M",7,19),AND(OR(LEFT(O4603,2)={"07","19"}),VALUE(RIGHT(O4603,2))&gt;5)),TRUE,FALSE))</f>
        <v/>
      </c>
    </row>
    <row r="4604" spans="12:20" x14ac:dyDescent="0.25">
      <c r="L4604" s="75">
        <f>COUNTIF($B$2:B4604,B4604)</f>
        <v>0</v>
      </c>
      <c r="M4604" s="75">
        <f>COUNTIF($L$2:L4604,4)</f>
        <v>42</v>
      </c>
      <c r="N4604" s="76" t="str">
        <f t="shared" si="359"/>
        <v>0</v>
      </c>
      <c r="O4604" s="76" t="str">
        <f t="shared" si="355"/>
        <v/>
      </c>
      <c r="P4604" s="75" t="str">
        <f t="shared" si="356"/>
        <v/>
      </c>
      <c r="Q4604" s="77" t="str">
        <f t="shared" si="357"/>
        <v/>
      </c>
      <c r="R4604" s="77" t="str">
        <f t="shared" si="358"/>
        <v/>
      </c>
      <c r="S4604" s="77" t="str">
        <f>IF(O4604="","",IF(OR(VALUE(LEFT(O4604,2))&gt;IF(RIGHT(J4604,1)="M",7,19),AND(OR(LEFT(O4604,2)={"07","19"}),VALUE(RIGHT(O4604,2))&gt;15)),TRUE,FALSE))</f>
        <v/>
      </c>
      <c r="T4604" s="77" t="str">
        <f>IF(O4604="","",IF(OR(VALUE(LEFT(O4604,2))&gt;IF(RIGHT(J4604,1)="M",7,19),AND(OR(LEFT(O4604,2)={"07","19"}),VALUE(RIGHT(O4604,2))&gt;5)),TRUE,FALSE))</f>
        <v/>
      </c>
    </row>
    <row r="4605" spans="12:20" x14ac:dyDescent="0.25">
      <c r="L4605" s="75">
        <f>COUNTIF($B$2:B4605,B4605)</f>
        <v>0</v>
      </c>
      <c r="M4605" s="75">
        <f>COUNTIF($L$2:L4605,4)</f>
        <v>42</v>
      </c>
      <c r="N4605" s="76" t="str">
        <f t="shared" si="359"/>
        <v>0</v>
      </c>
      <c r="O4605" s="76" t="str">
        <f t="shared" si="355"/>
        <v/>
      </c>
      <c r="P4605" s="75" t="str">
        <f t="shared" si="356"/>
        <v/>
      </c>
      <c r="Q4605" s="77" t="str">
        <f t="shared" si="357"/>
        <v/>
      </c>
      <c r="R4605" s="77" t="str">
        <f t="shared" si="358"/>
        <v/>
      </c>
      <c r="S4605" s="77" t="str">
        <f>IF(O4605="","",IF(OR(VALUE(LEFT(O4605,2))&gt;IF(RIGHT(J4605,1)="M",7,19),AND(OR(LEFT(O4605,2)={"07","19"}),VALUE(RIGHT(O4605,2))&gt;15)),TRUE,FALSE))</f>
        <v/>
      </c>
      <c r="T4605" s="77" t="str">
        <f>IF(O4605="","",IF(OR(VALUE(LEFT(O4605,2))&gt;IF(RIGHT(J4605,1)="M",7,19),AND(OR(LEFT(O4605,2)={"07","19"}),VALUE(RIGHT(O4605,2))&gt;5)),TRUE,FALSE))</f>
        <v/>
      </c>
    </row>
    <row r="4606" spans="12:20" x14ac:dyDescent="0.25">
      <c r="L4606" s="75">
        <f>COUNTIF($B$2:B4606,B4606)</f>
        <v>0</v>
      </c>
      <c r="M4606" s="75">
        <f>COUNTIF($L$2:L4606,4)</f>
        <v>42</v>
      </c>
      <c r="N4606" s="76" t="str">
        <f t="shared" si="359"/>
        <v>0</v>
      </c>
      <c r="O4606" s="76" t="str">
        <f t="shared" si="355"/>
        <v/>
      </c>
      <c r="P4606" s="75" t="str">
        <f t="shared" si="356"/>
        <v/>
      </c>
      <c r="Q4606" s="77" t="str">
        <f t="shared" si="357"/>
        <v/>
      </c>
      <c r="R4606" s="77" t="str">
        <f t="shared" si="358"/>
        <v/>
      </c>
      <c r="S4606" s="77" t="str">
        <f>IF(O4606="","",IF(OR(VALUE(LEFT(O4606,2))&gt;IF(RIGHT(J4606,1)="M",7,19),AND(OR(LEFT(O4606,2)={"07","19"}),VALUE(RIGHT(O4606,2))&gt;15)),TRUE,FALSE))</f>
        <v/>
      </c>
      <c r="T4606" s="77" t="str">
        <f>IF(O4606="","",IF(OR(VALUE(LEFT(O4606,2))&gt;IF(RIGHT(J4606,1)="M",7,19),AND(OR(LEFT(O4606,2)={"07","19"}),VALUE(RIGHT(O4606,2))&gt;5)),TRUE,FALSE))</f>
        <v/>
      </c>
    </row>
    <row r="4607" spans="12:20" x14ac:dyDescent="0.25">
      <c r="L4607" s="75">
        <f>COUNTIF($B$2:B4607,B4607)</f>
        <v>0</v>
      </c>
      <c r="M4607" s="75">
        <f>COUNTIF($L$2:L4607,4)</f>
        <v>42</v>
      </c>
      <c r="N4607" s="76" t="str">
        <f t="shared" si="359"/>
        <v>0</v>
      </c>
      <c r="O4607" s="76" t="str">
        <f t="shared" si="355"/>
        <v/>
      </c>
      <c r="P4607" s="75" t="str">
        <f t="shared" si="356"/>
        <v/>
      </c>
      <c r="Q4607" s="77" t="str">
        <f t="shared" si="357"/>
        <v/>
      </c>
      <c r="R4607" s="77" t="str">
        <f t="shared" si="358"/>
        <v/>
      </c>
      <c r="S4607" s="77" t="str">
        <f>IF(O4607="","",IF(OR(VALUE(LEFT(O4607,2))&gt;IF(RIGHT(J4607,1)="M",7,19),AND(OR(LEFT(O4607,2)={"07","19"}),VALUE(RIGHT(O4607,2))&gt;15)),TRUE,FALSE))</f>
        <v/>
      </c>
      <c r="T4607" s="77" t="str">
        <f>IF(O4607="","",IF(OR(VALUE(LEFT(O4607,2))&gt;IF(RIGHT(J4607,1)="M",7,19),AND(OR(LEFT(O4607,2)={"07","19"}),VALUE(RIGHT(O4607,2))&gt;5)),TRUE,FALSE))</f>
        <v/>
      </c>
    </row>
    <row r="4608" spans="12:20" x14ac:dyDescent="0.25">
      <c r="L4608" s="75">
        <f>COUNTIF($B$2:B4608,B4608)</f>
        <v>0</v>
      </c>
      <c r="M4608" s="75">
        <f>COUNTIF($L$2:L4608,4)</f>
        <v>42</v>
      </c>
      <c r="N4608" s="76" t="str">
        <f t="shared" si="359"/>
        <v>0</v>
      </c>
      <c r="O4608" s="76" t="str">
        <f t="shared" si="355"/>
        <v/>
      </c>
      <c r="P4608" s="75" t="str">
        <f t="shared" si="356"/>
        <v/>
      </c>
      <c r="Q4608" s="77" t="str">
        <f t="shared" si="357"/>
        <v/>
      </c>
      <c r="R4608" s="77" t="str">
        <f t="shared" si="358"/>
        <v/>
      </c>
      <c r="S4608" s="77" t="str">
        <f>IF(O4608="","",IF(OR(VALUE(LEFT(O4608,2))&gt;IF(RIGHT(J4608,1)="M",7,19),AND(OR(LEFT(O4608,2)={"07","19"}),VALUE(RIGHT(O4608,2))&gt;15)),TRUE,FALSE))</f>
        <v/>
      </c>
      <c r="T4608" s="77" t="str">
        <f>IF(O4608="","",IF(OR(VALUE(LEFT(O4608,2))&gt;IF(RIGHT(J4608,1)="M",7,19),AND(OR(LEFT(O4608,2)={"07","19"}),VALUE(RIGHT(O4608,2))&gt;5)),TRUE,FALSE))</f>
        <v/>
      </c>
    </row>
    <row r="4609" spans="12:20" x14ac:dyDescent="0.25">
      <c r="L4609" s="75">
        <f>COUNTIF($B$2:B4609,B4609)</f>
        <v>0</v>
      </c>
      <c r="M4609" s="75">
        <f>COUNTIF($L$2:L4609,4)</f>
        <v>42</v>
      </c>
      <c r="N4609" s="76" t="str">
        <f t="shared" si="359"/>
        <v>0</v>
      </c>
      <c r="O4609" s="76" t="str">
        <f t="shared" si="355"/>
        <v/>
      </c>
      <c r="P4609" s="75" t="str">
        <f t="shared" si="356"/>
        <v/>
      </c>
      <c r="Q4609" s="77" t="str">
        <f t="shared" si="357"/>
        <v/>
      </c>
      <c r="R4609" s="77" t="str">
        <f t="shared" si="358"/>
        <v/>
      </c>
      <c r="S4609" s="77" t="str">
        <f>IF(O4609="","",IF(OR(VALUE(LEFT(O4609,2))&gt;IF(RIGHT(J4609,1)="M",7,19),AND(OR(LEFT(O4609,2)={"07","19"}),VALUE(RIGHT(O4609,2))&gt;15)),TRUE,FALSE))</f>
        <v/>
      </c>
      <c r="T4609" s="77" t="str">
        <f>IF(O4609="","",IF(OR(VALUE(LEFT(O4609,2))&gt;IF(RIGHT(J4609,1)="M",7,19),AND(OR(LEFT(O4609,2)={"07","19"}),VALUE(RIGHT(O4609,2))&gt;5)),TRUE,FALSE))</f>
        <v/>
      </c>
    </row>
    <row r="4610" spans="12:20" x14ac:dyDescent="0.25">
      <c r="L4610" s="75">
        <f>COUNTIF($B$2:B4610,B4610)</f>
        <v>0</v>
      </c>
      <c r="M4610" s="75">
        <f>COUNTIF($L$2:L4610,4)</f>
        <v>42</v>
      </c>
      <c r="N4610" s="76" t="str">
        <f t="shared" si="359"/>
        <v>0</v>
      </c>
      <c r="O4610" s="76" t="str">
        <f t="shared" ref="O4610:O4673" si="360">TRIM(SUBSTITUTE(SUBSTITUTE(D4610,"+",""),"_",""))</f>
        <v/>
      </c>
      <c r="P4610" s="75" t="str">
        <f t="shared" ref="P4610:P4673" si="361">TRIM(SUBSTITUTE(SUBSTITUTE(E4610,"+",""),"_",""))</f>
        <v/>
      </c>
      <c r="Q4610" s="77" t="str">
        <f t="shared" ref="Q4610:Q4673" si="362">IFERROR(IF(RIGHT(P4610,2)&lt;RIGHT(O4610,2),IF(P4610&lt;O4610,P4610+2360-O4610,P4610-40-O4610),IF(P4610&lt;O4610,P4610+2400-O4610,P4610-O4610)),"")</f>
        <v/>
      </c>
      <c r="R4610" s="77" t="str">
        <f t="shared" ref="R4610:R4673" si="363">IFERROR(ROUNDDOWN(Q4610/100,0),"")</f>
        <v/>
      </c>
      <c r="S4610" s="77" t="str">
        <f>IF(O4610="","",IF(OR(VALUE(LEFT(O4610,2))&gt;IF(RIGHT(J4610,1)="M",7,19),AND(OR(LEFT(O4610,2)={"07","19"}),VALUE(RIGHT(O4610,2))&gt;15)),TRUE,FALSE))</f>
        <v/>
      </c>
      <c r="T4610" s="77" t="str">
        <f>IF(O4610="","",IF(OR(VALUE(LEFT(O4610,2))&gt;IF(RIGHT(J4610,1)="M",7,19),AND(OR(LEFT(O4610,2)={"07","19"}),VALUE(RIGHT(O4610,2))&gt;5)),TRUE,FALSE))</f>
        <v/>
      </c>
    </row>
    <row r="4611" spans="12:20" x14ac:dyDescent="0.25">
      <c r="L4611" s="75">
        <f>COUNTIF($B$2:B4611,B4611)</f>
        <v>0</v>
      </c>
      <c r="M4611" s="75">
        <f>COUNTIF($L$2:L4611,4)</f>
        <v>42</v>
      </c>
      <c r="N4611" s="76" t="str">
        <f t="shared" ref="N4611:N4674" si="364">A4611&amp;DAY(C4611)</f>
        <v>0</v>
      </c>
      <c r="O4611" s="76" t="str">
        <f t="shared" si="360"/>
        <v/>
      </c>
      <c r="P4611" s="75" t="str">
        <f t="shared" si="361"/>
        <v/>
      </c>
      <c r="Q4611" s="77" t="str">
        <f t="shared" si="362"/>
        <v/>
      </c>
      <c r="R4611" s="77" t="str">
        <f t="shared" si="363"/>
        <v/>
      </c>
      <c r="S4611" s="77" t="str">
        <f>IF(O4611="","",IF(OR(VALUE(LEFT(O4611,2))&gt;IF(RIGHT(J4611,1)="M",7,19),AND(OR(LEFT(O4611,2)={"07","19"}),VALUE(RIGHT(O4611,2))&gt;15)),TRUE,FALSE))</f>
        <v/>
      </c>
      <c r="T4611" s="77" t="str">
        <f>IF(O4611="","",IF(OR(VALUE(LEFT(O4611,2))&gt;IF(RIGHT(J4611,1)="M",7,19),AND(OR(LEFT(O4611,2)={"07","19"}),VALUE(RIGHT(O4611,2))&gt;5)),TRUE,FALSE))</f>
        <v/>
      </c>
    </row>
    <row r="4612" spans="12:20" x14ac:dyDescent="0.25">
      <c r="L4612" s="75">
        <f>COUNTIF($B$2:B4612,B4612)</f>
        <v>0</v>
      </c>
      <c r="M4612" s="75">
        <f>COUNTIF($L$2:L4612,4)</f>
        <v>42</v>
      </c>
      <c r="N4612" s="76" t="str">
        <f t="shared" si="364"/>
        <v>0</v>
      </c>
      <c r="O4612" s="76" t="str">
        <f t="shared" si="360"/>
        <v/>
      </c>
      <c r="P4612" s="75" t="str">
        <f t="shared" si="361"/>
        <v/>
      </c>
      <c r="Q4612" s="77" t="str">
        <f t="shared" si="362"/>
        <v/>
      </c>
      <c r="R4612" s="77" t="str">
        <f t="shared" si="363"/>
        <v/>
      </c>
      <c r="S4612" s="77" t="str">
        <f>IF(O4612="","",IF(OR(VALUE(LEFT(O4612,2))&gt;IF(RIGHT(J4612,1)="M",7,19),AND(OR(LEFT(O4612,2)={"07","19"}),VALUE(RIGHT(O4612,2))&gt;15)),TRUE,FALSE))</f>
        <v/>
      </c>
      <c r="T4612" s="77" t="str">
        <f>IF(O4612="","",IF(OR(VALUE(LEFT(O4612,2))&gt;IF(RIGHT(J4612,1)="M",7,19),AND(OR(LEFT(O4612,2)={"07","19"}),VALUE(RIGHT(O4612,2))&gt;5)),TRUE,FALSE))</f>
        <v/>
      </c>
    </row>
    <row r="4613" spans="12:20" x14ac:dyDescent="0.25">
      <c r="L4613" s="75">
        <f>COUNTIF($B$2:B4613,B4613)</f>
        <v>0</v>
      </c>
      <c r="M4613" s="75">
        <f>COUNTIF($L$2:L4613,4)</f>
        <v>42</v>
      </c>
      <c r="N4613" s="76" t="str">
        <f t="shared" si="364"/>
        <v>0</v>
      </c>
      <c r="O4613" s="76" t="str">
        <f t="shared" si="360"/>
        <v/>
      </c>
      <c r="P4613" s="75" t="str">
        <f t="shared" si="361"/>
        <v/>
      </c>
      <c r="Q4613" s="77" t="str">
        <f t="shared" si="362"/>
        <v/>
      </c>
      <c r="R4613" s="77" t="str">
        <f t="shared" si="363"/>
        <v/>
      </c>
      <c r="S4613" s="77" t="str">
        <f>IF(O4613="","",IF(OR(VALUE(LEFT(O4613,2))&gt;IF(RIGHT(J4613,1)="M",7,19),AND(OR(LEFT(O4613,2)={"07","19"}),VALUE(RIGHT(O4613,2))&gt;15)),TRUE,FALSE))</f>
        <v/>
      </c>
      <c r="T4613" s="77" t="str">
        <f>IF(O4613="","",IF(OR(VALUE(LEFT(O4613,2))&gt;IF(RIGHT(J4613,1)="M",7,19),AND(OR(LEFT(O4613,2)={"07","19"}),VALUE(RIGHT(O4613,2))&gt;5)),TRUE,FALSE))</f>
        <v/>
      </c>
    </row>
    <row r="4614" spans="12:20" x14ac:dyDescent="0.25">
      <c r="L4614" s="75">
        <f>COUNTIF($B$2:B4614,B4614)</f>
        <v>0</v>
      </c>
      <c r="M4614" s="75">
        <f>COUNTIF($L$2:L4614,4)</f>
        <v>42</v>
      </c>
      <c r="N4614" s="76" t="str">
        <f t="shared" si="364"/>
        <v>0</v>
      </c>
      <c r="O4614" s="76" t="str">
        <f t="shared" si="360"/>
        <v/>
      </c>
      <c r="P4614" s="75" t="str">
        <f t="shared" si="361"/>
        <v/>
      </c>
      <c r="Q4614" s="77" t="str">
        <f t="shared" si="362"/>
        <v/>
      </c>
      <c r="R4614" s="77" t="str">
        <f t="shared" si="363"/>
        <v/>
      </c>
      <c r="S4614" s="77" t="str">
        <f>IF(O4614="","",IF(OR(VALUE(LEFT(O4614,2))&gt;IF(RIGHT(J4614,1)="M",7,19),AND(OR(LEFT(O4614,2)={"07","19"}),VALUE(RIGHT(O4614,2))&gt;15)),TRUE,FALSE))</f>
        <v/>
      </c>
      <c r="T4614" s="77" t="str">
        <f>IF(O4614="","",IF(OR(VALUE(LEFT(O4614,2))&gt;IF(RIGHT(J4614,1)="M",7,19),AND(OR(LEFT(O4614,2)={"07","19"}),VALUE(RIGHT(O4614,2))&gt;5)),TRUE,FALSE))</f>
        <v/>
      </c>
    </row>
    <row r="4615" spans="12:20" x14ac:dyDescent="0.25">
      <c r="L4615" s="75">
        <f>COUNTIF($B$2:B4615,B4615)</f>
        <v>0</v>
      </c>
      <c r="M4615" s="75">
        <f>COUNTIF($L$2:L4615,4)</f>
        <v>42</v>
      </c>
      <c r="N4615" s="76" t="str">
        <f t="shared" si="364"/>
        <v>0</v>
      </c>
      <c r="O4615" s="76" t="str">
        <f t="shared" si="360"/>
        <v/>
      </c>
      <c r="P4615" s="75" t="str">
        <f t="shared" si="361"/>
        <v/>
      </c>
      <c r="Q4615" s="77" t="str">
        <f t="shared" si="362"/>
        <v/>
      </c>
      <c r="R4615" s="77" t="str">
        <f t="shared" si="363"/>
        <v/>
      </c>
      <c r="S4615" s="77" t="str">
        <f>IF(O4615="","",IF(OR(VALUE(LEFT(O4615,2))&gt;IF(RIGHT(J4615,1)="M",7,19),AND(OR(LEFT(O4615,2)={"07","19"}),VALUE(RIGHT(O4615,2))&gt;15)),TRUE,FALSE))</f>
        <v/>
      </c>
      <c r="T4615" s="77" t="str">
        <f>IF(O4615="","",IF(OR(VALUE(LEFT(O4615,2))&gt;IF(RIGHT(J4615,1)="M",7,19),AND(OR(LEFT(O4615,2)={"07","19"}),VALUE(RIGHT(O4615,2))&gt;5)),TRUE,FALSE))</f>
        <v/>
      </c>
    </row>
    <row r="4616" spans="12:20" x14ac:dyDescent="0.25">
      <c r="L4616" s="75">
        <f>COUNTIF($B$2:B4616,B4616)</f>
        <v>0</v>
      </c>
      <c r="M4616" s="75">
        <f>COUNTIF($L$2:L4616,4)</f>
        <v>42</v>
      </c>
      <c r="N4616" s="76" t="str">
        <f t="shared" si="364"/>
        <v>0</v>
      </c>
      <c r="O4616" s="76" t="str">
        <f t="shared" si="360"/>
        <v/>
      </c>
      <c r="P4616" s="75" t="str">
        <f t="shared" si="361"/>
        <v/>
      </c>
      <c r="Q4616" s="77" t="str">
        <f t="shared" si="362"/>
        <v/>
      </c>
      <c r="R4616" s="77" t="str">
        <f t="shared" si="363"/>
        <v/>
      </c>
      <c r="S4616" s="77" t="str">
        <f>IF(O4616="","",IF(OR(VALUE(LEFT(O4616,2))&gt;IF(RIGHT(J4616,1)="M",7,19),AND(OR(LEFT(O4616,2)={"07","19"}),VALUE(RIGHT(O4616,2))&gt;15)),TRUE,FALSE))</f>
        <v/>
      </c>
      <c r="T4616" s="77" t="str">
        <f>IF(O4616="","",IF(OR(VALUE(LEFT(O4616,2))&gt;IF(RIGHT(J4616,1)="M",7,19),AND(OR(LEFT(O4616,2)={"07","19"}),VALUE(RIGHT(O4616,2))&gt;5)),TRUE,FALSE))</f>
        <v/>
      </c>
    </row>
    <row r="4617" spans="12:20" x14ac:dyDescent="0.25">
      <c r="L4617" s="75">
        <f>COUNTIF($B$2:B4617,B4617)</f>
        <v>0</v>
      </c>
      <c r="M4617" s="75">
        <f>COUNTIF($L$2:L4617,4)</f>
        <v>42</v>
      </c>
      <c r="N4617" s="76" t="str">
        <f t="shared" si="364"/>
        <v>0</v>
      </c>
      <c r="O4617" s="76" t="str">
        <f t="shared" si="360"/>
        <v/>
      </c>
      <c r="P4617" s="75" t="str">
        <f t="shared" si="361"/>
        <v/>
      </c>
      <c r="Q4617" s="77" t="str">
        <f t="shared" si="362"/>
        <v/>
      </c>
      <c r="R4617" s="77" t="str">
        <f t="shared" si="363"/>
        <v/>
      </c>
      <c r="S4617" s="77" t="str">
        <f>IF(O4617="","",IF(OR(VALUE(LEFT(O4617,2))&gt;IF(RIGHT(J4617,1)="M",7,19),AND(OR(LEFT(O4617,2)={"07","19"}),VALUE(RIGHT(O4617,2))&gt;15)),TRUE,FALSE))</f>
        <v/>
      </c>
      <c r="T4617" s="77" t="str">
        <f>IF(O4617="","",IF(OR(VALUE(LEFT(O4617,2))&gt;IF(RIGHT(J4617,1)="M",7,19),AND(OR(LEFT(O4617,2)={"07","19"}),VALUE(RIGHT(O4617,2))&gt;5)),TRUE,FALSE))</f>
        <v/>
      </c>
    </row>
    <row r="4618" spans="12:20" x14ac:dyDescent="0.25">
      <c r="L4618" s="75">
        <f>COUNTIF($B$2:B4618,B4618)</f>
        <v>0</v>
      </c>
      <c r="M4618" s="75">
        <f>COUNTIF($L$2:L4618,4)</f>
        <v>42</v>
      </c>
      <c r="N4618" s="76" t="str">
        <f t="shared" si="364"/>
        <v>0</v>
      </c>
      <c r="O4618" s="76" t="str">
        <f t="shared" si="360"/>
        <v/>
      </c>
      <c r="P4618" s="75" t="str">
        <f t="shared" si="361"/>
        <v/>
      </c>
      <c r="Q4618" s="77" t="str">
        <f t="shared" si="362"/>
        <v/>
      </c>
      <c r="R4618" s="77" t="str">
        <f t="shared" si="363"/>
        <v/>
      </c>
      <c r="S4618" s="77" t="str">
        <f>IF(O4618="","",IF(OR(VALUE(LEFT(O4618,2))&gt;IF(RIGHT(J4618,1)="M",7,19),AND(OR(LEFT(O4618,2)={"07","19"}),VALUE(RIGHT(O4618,2))&gt;15)),TRUE,FALSE))</f>
        <v/>
      </c>
      <c r="T4618" s="77" t="str">
        <f>IF(O4618="","",IF(OR(VALUE(LEFT(O4618,2))&gt;IF(RIGHT(J4618,1)="M",7,19),AND(OR(LEFT(O4618,2)={"07","19"}),VALUE(RIGHT(O4618,2))&gt;5)),TRUE,FALSE))</f>
        <v/>
      </c>
    </row>
    <row r="4619" spans="12:20" x14ac:dyDescent="0.25">
      <c r="L4619" s="75">
        <f>COUNTIF($B$2:B4619,B4619)</f>
        <v>0</v>
      </c>
      <c r="M4619" s="75">
        <f>COUNTIF($L$2:L4619,4)</f>
        <v>42</v>
      </c>
      <c r="N4619" s="76" t="str">
        <f t="shared" si="364"/>
        <v>0</v>
      </c>
      <c r="O4619" s="76" t="str">
        <f t="shared" si="360"/>
        <v/>
      </c>
      <c r="P4619" s="75" t="str">
        <f t="shared" si="361"/>
        <v/>
      </c>
      <c r="Q4619" s="77" t="str">
        <f t="shared" si="362"/>
        <v/>
      </c>
      <c r="R4619" s="77" t="str">
        <f t="shared" si="363"/>
        <v/>
      </c>
      <c r="S4619" s="77" t="str">
        <f>IF(O4619="","",IF(OR(VALUE(LEFT(O4619,2))&gt;IF(RIGHT(J4619,1)="M",7,19),AND(OR(LEFT(O4619,2)={"07","19"}),VALUE(RIGHT(O4619,2))&gt;15)),TRUE,FALSE))</f>
        <v/>
      </c>
      <c r="T4619" s="77" t="str">
        <f>IF(O4619="","",IF(OR(VALUE(LEFT(O4619,2))&gt;IF(RIGHT(J4619,1)="M",7,19),AND(OR(LEFT(O4619,2)={"07","19"}),VALUE(RIGHT(O4619,2))&gt;5)),TRUE,FALSE))</f>
        <v/>
      </c>
    </row>
    <row r="4620" spans="12:20" x14ac:dyDescent="0.25">
      <c r="L4620" s="75">
        <f>COUNTIF($B$2:B4620,B4620)</f>
        <v>0</v>
      </c>
      <c r="M4620" s="75">
        <f>COUNTIF($L$2:L4620,4)</f>
        <v>42</v>
      </c>
      <c r="N4620" s="76" t="str">
        <f t="shared" si="364"/>
        <v>0</v>
      </c>
      <c r="O4620" s="76" t="str">
        <f t="shared" si="360"/>
        <v/>
      </c>
      <c r="P4620" s="75" t="str">
        <f t="shared" si="361"/>
        <v/>
      </c>
      <c r="Q4620" s="77" t="str">
        <f t="shared" si="362"/>
        <v/>
      </c>
      <c r="R4620" s="77" t="str">
        <f t="shared" si="363"/>
        <v/>
      </c>
      <c r="S4620" s="77" t="str">
        <f>IF(O4620="","",IF(OR(VALUE(LEFT(O4620,2))&gt;IF(RIGHT(J4620,1)="M",7,19),AND(OR(LEFT(O4620,2)={"07","19"}),VALUE(RIGHT(O4620,2))&gt;15)),TRUE,FALSE))</f>
        <v/>
      </c>
      <c r="T4620" s="77" t="str">
        <f>IF(O4620="","",IF(OR(VALUE(LEFT(O4620,2))&gt;IF(RIGHT(J4620,1)="M",7,19),AND(OR(LEFT(O4620,2)={"07","19"}),VALUE(RIGHT(O4620,2))&gt;5)),TRUE,FALSE))</f>
        <v/>
      </c>
    </row>
    <row r="4621" spans="12:20" x14ac:dyDescent="0.25">
      <c r="L4621" s="75">
        <f>COUNTIF($B$2:B4621,B4621)</f>
        <v>0</v>
      </c>
      <c r="M4621" s="75">
        <f>COUNTIF($L$2:L4621,4)</f>
        <v>42</v>
      </c>
      <c r="N4621" s="76" t="str">
        <f t="shared" si="364"/>
        <v>0</v>
      </c>
      <c r="O4621" s="76" t="str">
        <f t="shared" si="360"/>
        <v/>
      </c>
      <c r="P4621" s="75" t="str">
        <f t="shared" si="361"/>
        <v/>
      </c>
      <c r="Q4621" s="77" t="str">
        <f t="shared" si="362"/>
        <v/>
      </c>
      <c r="R4621" s="77" t="str">
        <f t="shared" si="363"/>
        <v/>
      </c>
      <c r="S4621" s="77" t="str">
        <f>IF(O4621="","",IF(OR(VALUE(LEFT(O4621,2))&gt;IF(RIGHT(J4621,1)="M",7,19),AND(OR(LEFT(O4621,2)={"07","19"}),VALUE(RIGHT(O4621,2))&gt;15)),TRUE,FALSE))</f>
        <v/>
      </c>
      <c r="T4621" s="77" t="str">
        <f>IF(O4621="","",IF(OR(VALUE(LEFT(O4621,2))&gt;IF(RIGHT(J4621,1)="M",7,19),AND(OR(LEFT(O4621,2)={"07","19"}),VALUE(RIGHT(O4621,2))&gt;5)),TRUE,FALSE))</f>
        <v/>
      </c>
    </row>
    <row r="4622" spans="12:20" x14ac:dyDescent="0.25">
      <c r="L4622" s="75">
        <f>COUNTIF($B$2:B4622,B4622)</f>
        <v>0</v>
      </c>
      <c r="M4622" s="75">
        <f>COUNTIF($L$2:L4622,4)</f>
        <v>42</v>
      </c>
      <c r="N4622" s="76" t="str">
        <f t="shared" si="364"/>
        <v>0</v>
      </c>
      <c r="O4622" s="76" t="str">
        <f t="shared" si="360"/>
        <v/>
      </c>
      <c r="P4622" s="75" t="str">
        <f t="shared" si="361"/>
        <v/>
      </c>
      <c r="Q4622" s="77" t="str">
        <f t="shared" si="362"/>
        <v/>
      </c>
      <c r="R4622" s="77" t="str">
        <f t="shared" si="363"/>
        <v/>
      </c>
      <c r="S4622" s="77" t="str">
        <f>IF(O4622="","",IF(OR(VALUE(LEFT(O4622,2))&gt;IF(RIGHT(J4622,1)="M",7,19),AND(OR(LEFT(O4622,2)={"07","19"}),VALUE(RIGHT(O4622,2))&gt;15)),TRUE,FALSE))</f>
        <v/>
      </c>
      <c r="T4622" s="77" t="str">
        <f>IF(O4622="","",IF(OR(VALUE(LEFT(O4622,2))&gt;IF(RIGHT(J4622,1)="M",7,19),AND(OR(LEFT(O4622,2)={"07","19"}),VALUE(RIGHT(O4622,2))&gt;5)),TRUE,FALSE))</f>
        <v/>
      </c>
    </row>
    <row r="4623" spans="12:20" x14ac:dyDescent="0.25">
      <c r="L4623" s="75">
        <f>COUNTIF($B$2:B4623,B4623)</f>
        <v>0</v>
      </c>
      <c r="M4623" s="75">
        <f>COUNTIF($L$2:L4623,4)</f>
        <v>42</v>
      </c>
      <c r="N4623" s="76" t="str">
        <f t="shared" si="364"/>
        <v>0</v>
      </c>
      <c r="O4623" s="76" t="str">
        <f t="shared" si="360"/>
        <v/>
      </c>
      <c r="P4623" s="75" t="str">
        <f t="shared" si="361"/>
        <v/>
      </c>
      <c r="Q4623" s="77" t="str">
        <f t="shared" si="362"/>
        <v/>
      </c>
      <c r="R4623" s="77" t="str">
        <f t="shared" si="363"/>
        <v/>
      </c>
      <c r="S4623" s="77" t="str">
        <f>IF(O4623="","",IF(OR(VALUE(LEFT(O4623,2))&gt;IF(RIGHT(J4623,1)="M",7,19),AND(OR(LEFT(O4623,2)={"07","19"}),VALUE(RIGHT(O4623,2))&gt;15)),TRUE,FALSE))</f>
        <v/>
      </c>
      <c r="T4623" s="77" t="str">
        <f>IF(O4623="","",IF(OR(VALUE(LEFT(O4623,2))&gt;IF(RIGHT(J4623,1)="M",7,19),AND(OR(LEFT(O4623,2)={"07","19"}),VALUE(RIGHT(O4623,2))&gt;5)),TRUE,FALSE))</f>
        <v/>
      </c>
    </row>
    <row r="4624" spans="12:20" x14ac:dyDescent="0.25">
      <c r="L4624" s="75">
        <f>COUNTIF($B$2:B4624,B4624)</f>
        <v>0</v>
      </c>
      <c r="M4624" s="75">
        <f>COUNTIF($L$2:L4624,4)</f>
        <v>42</v>
      </c>
      <c r="N4624" s="76" t="str">
        <f t="shared" si="364"/>
        <v>0</v>
      </c>
      <c r="O4624" s="76" t="str">
        <f t="shared" si="360"/>
        <v/>
      </c>
      <c r="P4624" s="75" t="str">
        <f t="shared" si="361"/>
        <v/>
      </c>
      <c r="Q4624" s="77" t="str">
        <f t="shared" si="362"/>
        <v/>
      </c>
      <c r="R4624" s="77" t="str">
        <f t="shared" si="363"/>
        <v/>
      </c>
      <c r="S4624" s="77" t="str">
        <f>IF(O4624="","",IF(OR(VALUE(LEFT(O4624,2))&gt;IF(RIGHT(J4624,1)="M",7,19),AND(OR(LEFT(O4624,2)={"07","19"}),VALUE(RIGHT(O4624,2))&gt;15)),TRUE,FALSE))</f>
        <v/>
      </c>
      <c r="T4624" s="77" t="str">
        <f>IF(O4624="","",IF(OR(VALUE(LEFT(O4624,2))&gt;IF(RIGHT(J4624,1)="M",7,19),AND(OR(LEFT(O4624,2)={"07","19"}),VALUE(RIGHT(O4624,2))&gt;5)),TRUE,FALSE))</f>
        <v/>
      </c>
    </row>
    <row r="4625" spans="12:20" x14ac:dyDescent="0.25">
      <c r="L4625" s="75">
        <f>COUNTIF($B$2:B4625,B4625)</f>
        <v>0</v>
      </c>
      <c r="M4625" s="75">
        <f>COUNTIF($L$2:L4625,4)</f>
        <v>42</v>
      </c>
      <c r="N4625" s="76" t="str">
        <f t="shared" si="364"/>
        <v>0</v>
      </c>
      <c r="O4625" s="76" t="str">
        <f t="shared" si="360"/>
        <v/>
      </c>
      <c r="P4625" s="75" t="str">
        <f t="shared" si="361"/>
        <v/>
      </c>
      <c r="Q4625" s="77" t="str">
        <f t="shared" si="362"/>
        <v/>
      </c>
      <c r="R4625" s="77" t="str">
        <f t="shared" si="363"/>
        <v/>
      </c>
      <c r="S4625" s="77" t="str">
        <f>IF(O4625="","",IF(OR(VALUE(LEFT(O4625,2))&gt;IF(RIGHT(J4625,1)="M",7,19),AND(OR(LEFT(O4625,2)={"07","19"}),VALUE(RIGHT(O4625,2))&gt;15)),TRUE,FALSE))</f>
        <v/>
      </c>
      <c r="T4625" s="77" t="str">
        <f>IF(O4625="","",IF(OR(VALUE(LEFT(O4625,2))&gt;IF(RIGHT(J4625,1)="M",7,19),AND(OR(LEFT(O4625,2)={"07","19"}),VALUE(RIGHT(O4625,2))&gt;5)),TRUE,FALSE))</f>
        <v/>
      </c>
    </row>
    <row r="4626" spans="12:20" x14ac:dyDescent="0.25">
      <c r="L4626" s="75">
        <f>COUNTIF($B$2:B4626,B4626)</f>
        <v>0</v>
      </c>
      <c r="M4626" s="75">
        <f>COUNTIF($L$2:L4626,4)</f>
        <v>42</v>
      </c>
      <c r="N4626" s="76" t="str">
        <f t="shared" si="364"/>
        <v>0</v>
      </c>
      <c r="O4626" s="76" t="str">
        <f t="shared" si="360"/>
        <v/>
      </c>
      <c r="P4626" s="75" t="str">
        <f t="shared" si="361"/>
        <v/>
      </c>
      <c r="Q4626" s="77" t="str">
        <f t="shared" si="362"/>
        <v/>
      </c>
      <c r="R4626" s="77" t="str">
        <f t="shared" si="363"/>
        <v/>
      </c>
      <c r="S4626" s="77" t="str">
        <f>IF(O4626="","",IF(OR(VALUE(LEFT(O4626,2))&gt;IF(RIGHT(J4626,1)="M",7,19),AND(OR(LEFT(O4626,2)={"07","19"}),VALUE(RIGHT(O4626,2))&gt;15)),TRUE,FALSE))</f>
        <v/>
      </c>
      <c r="T4626" s="77" t="str">
        <f>IF(O4626="","",IF(OR(VALUE(LEFT(O4626,2))&gt;IF(RIGHT(J4626,1)="M",7,19),AND(OR(LEFT(O4626,2)={"07","19"}),VALUE(RIGHT(O4626,2))&gt;5)),TRUE,FALSE))</f>
        <v/>
      </c>
    </row>
    <row r="4627" spans="12:20" x14ac:dyDescent="0.25">
      <c r="L4627" s="75">
        <f>COUNTIF($B$2:B4627,B4627)</f>
        <v>0</v>
      </c>
      <c r="M4627" s="75">
        <f>COUNTIF($L$2:L4627,4)</f>
        <v>42</v>
      </c>
      <c r="N4627" s="76" t="str">
        <f t="shared" si="364"/>
        <v>0</v>
      </c>
      <c r="O4627" s="76" t="str">
        <f t="shared" si="360"/>
        <v/>
      </c>
      <c r="P4627" s="75" t="str">
        <f t="shared" si="361"/>
        <v/>
      </c>
      <c r="Q4627" s="77" t="str">
        <f t="shared" si="362"/>
        <v/>
      </c>
      <c r="R4627" s="77" t="str">
        <f t="shared" si="363"/>
        <v/>
      </c>
      <c r="S4627" s="77" t="str">
        <f>IF(O4627="","",IF(OR(VALUE(LEFT(O4627,2))&gt;IF(RIGHT(J4627,1)="M",7,19),AND(OR(LEFT(O4627,2)={"07","19"}),VALUE(RIGHT(O4627,2))&gt;15)),TRUE,FALSE))</f>
        <v/>
      </c>
      <c r="T4627" s="77" t="str">
        <f>IF(O4627="","",IF(OR(VALUE(LEFT(O4627,2))&gt;IF(RIGHT(J4627,1)="M",7,19),AND(OR(LEFT(O4627,2)={"07","19"}),VALUE(RIGHT(O4627,2))&gt;5)),TRUE,FALSE))</f>
        <v/>
      </c>
    </row>
    <row r="4628" spans="12:20" x14ac:dyDescent="0.25">
      <c r="L4628" s="75">
        <f>COUNTIF($B$2:B4628,B4628)</f>
        <v>0</v>
      </c>
      <c r="M4628" s="75">
        <f>COUNTIF($L$2:L4628,4)</f>
        <v>42</v>
      </c>
      <c r="N4628" s="76" t="str">
        <f t="shared" si="364"/>
        <v>0</v>
      </c>
      <c r="O4628" s="76" t="str">
        <f t="shared" si="360"/>
        <v/>
      </c>
      <c r="P4628" s="75" t="str">
        <f t="shared" si="361"/>
        <v/>
      </c>
      <c r="Q4628" s="77" t="str">
        <f t="shared" si="362"/>
        <v/>
      </c>
      <c r="R4628" s="77" t="str">
        <f t="shared" si="363"/>
        <v/>
      </c>
      <c r="S4628" s="77" t="str">
        <f>IF(O4628="","",IF(OR(VALUE(LEFT(O4628,2))&gt;IF(RIGHT(J4628,1)="M",7,19),AND(OR(LEFT(O4628,2)={"07","19"}),VALUE(RIGHT(O4628,2))&gt;15)),TRUE,FALSE))</f>
        <v/>
      </c>
      <c r="T4628" s="77" t="str">
        <f>IF(O4628="","",IF(OR(VALUE(LEFT(O4628,2))&gt;IF(RIGHT(J4628,1)="M",7,19),AND(OR(LEFT(O4628,2)={"07","19"}),VALUE(RIGHT(O4628,2))&gt;5)),TRUE,FALSE))</f>
        <v/>
      </c>
    </row>
    <row r="4629" spans="12:20" x14ac:dyDescent="0.25">
      <c r="L4629" s="75">
        <f>COUNTIF($B$2:B4629,B4629)</f>
        <v>0</v>
      </c>
      <c r="M4629" s="75">
        <f>COUNTIF($L$2:L4629,4)</f>
        <v>42</v>
      </c>
      <c r="N4629" s="76" t="str">
        <f t="shared" si="364"/>
        <v>0</v>
      </c>
      <c r="O4629" s="76" t="str">
        <f t="shared" si="360"/>
        <v/>
      </c>
      <c r="P4629" s="75" t="str">
        <f t="shared" si="361"/>
        <v/>
      </c>
      <c r="Q4629" s="77" t="str">
        <f t="shared" si="362"/>
        <v/>
      </c>
      <c r="R4629" s="77" t="str">
        <f t="shared" si="363"/>
        <v/>
      </c>
      <c r="S4629" s="77" t="str">
        <f>IF(O4629="","",IF(OR(VALUE(LEFT(O4629,2))&gt;IF(RIGHT(J4629,1)="M",7,19),AND(OR(LEFT(O4629,2)={"07","19"}),VALUE(RIGHT(O4629,2))&gt;15)),TRUE,FALSE))</f>
        <v/>
      </c>
      <c r="T4629" s="77" t="str">
        <f>IF(O4629="","",IF(OR(VALUE(LEFT(O4629,2))&gt;IF(RIGHT(J4629,1)="M",7,19),AND(OR(LEFT(O4629,2)={"07","19"}),VALUE(RIGHT(O4629,2))&gt;5)),TRUE,FALSE))</f>
        <v/>
      </c>
    </row>
    <row r="4630" spans="12:20" x14ac:dyDescent="0.25">
      <c r="L4630" s="75">
        <f>COUNTIF($B$2:B4630,B4630)</f>
        <v>0</v>
      </c>
      <c r="M4630" s="75">
        <f>COUNTIF($L$2:L4630,4)</f>
        <v>42</v>
      </c>
      <c r="N4630" s="76" t="str">
        <f t="shared" si="364"/>
        <v>0</v>
      </c>
      <c r="O4630" s="76" t="str">
        <f t="shared" si="360"/>
        <v/>
      </c>
      <c r="P4630" s="75" t="str">
        <f t="shared" si="361"/>
        <v/>
      </c>
      <c r="Q4630" s="77" t="str">
        <f t="shared" si="362"/>
        <v/>
      </c>
      <c r="R4630" s="77" t="str">
        <f t="shared" si="363"/>
        <v/>
      </c>
      <c r="S4630" s="77" t="str">
        <f>IF(O4630="","",IF(OR(VALUE(LEFT(O4630,2))&gt;IF(RIGHT(J4630,1)="M",7,19),AND(OR(LEFT(O4630,2)={"07","19"}),VALUE(RIGHT(O4630,2))&gt;15)),TRUE,FALSE))</f>
        <v/>
      </c>
      <c r="T4630" s="77" t="str">
        <f>IF(O4630="","",IF(OR(VALUE(LEFT(O4630,2))&gt;IF(RIGHT(J4630,1)="M",7,19),AND(OR(LEFT(O4630,2)={"07","19"}),VALUE(RIGHT(O4630,2))&gt;5)),TRUE,FALSE))</f>
        <v/>
      </c>
    </row>
    <row r="4631" spans="12:20" x14ac:dyDescent="0.25">
      <c r="L4631" s="75">
        <f>COUNTIF($B$2:B4631,B4631)</f>
        <v>0</v>
      </c>
      <c r="M4631" s="75">
        <f>COUNTIF($L$2:L4631,4)</f>
        <v>42</v>
      </c>
      <c r="N4631" s="76" t="str">
        <f t="shared" si="364"/>
        <v>0</v>
      </c>
      <c r="O4631" s="76" t="str">
        <f t="shared" si="360"/>
        <v/>
      </c>
      <c r="P4631" s="75" t="str">
        <f t="shared" si="361"/>
        <v/>
      </c>
      <c r="Q4631" s="77" t="str">
        <f t="shared" si="362"/>
        <v/>
      </c>
      <c r="R4631" s="77" t="str">
        <f t="shared" si="363"/>
        <v/>
      </c>
      <c r="S4631" s="77" t="str">
        <f>IF(O4631="","",IF(OR(VALUE(LEFT(O4631,2))&gt;IF(RIGHT(J4631,1)="M",7,19),AND(OR(LEFT(O4631,2)={"07","19"}),VALUE(RIGHT(O4631,2))&gt;15)),TRUE,FALSE))</f>
        <v/>
      </c>
      <c r="T4631" s="77" t="str">
        <f>IF(O4631="","",IF(OR(VALUE(LEFT(O4631,2))&gt;IF(RIGHT(J4631,1)="M",7,19),AND(OR(LEFT(O4631,2)={"07","19"}),VALUE(RIGHT(O4631,2))&gt;5)),TRUE,FALSE))</f>
        <v/>
      </c>
    </row>
    <row r="4632" spans="12:20" x14ac:dyDescent="0.25">
      <c r="L4632" s="75">
        <f>COUNTIF($B$2:B4632,B4632)</f>
        <v>0</v>
      </c>
      <c r="M4632" s="75">
        <f>COUNTIF($L$2:L4632,4)</f>
        <v>42</v>
      </c>
      <c r="N4632" s="76" t="str">
        <f t="shared" si="364"/>
        <v>0</v>
      </c>
      <c r="O4632" s="76" t="str">
        <f t="shared" si="360"/>
        <v/>
      </c>
      <c r="P4632" s="75" t="str">
        <f t="shared" si="361"/>
        <v/>
      </c>
      <c r="Q4632" s="77" t="str">
        <f t="shared" si="362"/>
        <v/>
      </c>
      <c r="R4632" s="77" t="str">
        <f t="shared" si="363"/>
        <v/>
      </c>
      <c r="S4632" s="77" t="str">
        <f>IF(O4632="","",IF(OR(VALUE(LEFT(O4632,2))&gt;IF(RIGHT(J4632,1)="M",7,19),AND(OR(LEFT(O4632,2)={"07","19"}),VALUE(RIGHT(O4632,2))&gt;15)),TRUE,FALSE))</f>
        <v/>
      </c>
      <c r="T4632" s="77" t="str">
        <f>IF(O4632="","",IF(OR(VALUE(LEFT(O4632,2))&gt;IF(RIGHT(J4632,1)="M",7,19),AND(OR(LEFT(O4632,2)={"07","19"}),VALUE(RIGHT(O4632,2))&gt;5)),TRUE,FALSE))</f>
        <v/>
      </c>
    </row>
    <row r="4633" spans="12:20" x14ac:dyDescent="0.25">
      <c r="L4633" s="75">
        <f>COUNTIF($B$2:B4633,B4633)</f>
        <v>0</v>
      </c>
      <c r="M4633" s="75">
        <f>COUNTIF($L$2:L4633,4)</f>
        <v>42</v>
      </c>
      <c r="N4633" s="76" t="str">
        <f t="shared" si="364"/>
        <v>0</v>
      </c>
      <c r="O4633" s="76" t="str">
        <f t="shared" si="360"/>
        <v/>
      </c>
      <c r="P4633" s="75" t="str">
        <f t="shared" si="361"/>
        <v/>
      </c>
      <c r="Q4633" s="77" t="str">
        <f t="shared" si="362"/>
        <v/>
      </c>
      <c r="R4633" s="77" t="str">
        <f t="shared" si="363"/>
        <v/>
      </c>
      <c r="S4633" s="77" t="str">
        <f>IF(O4633="","",IF(OR(VALUE(LEFT(O4633,2))&gt;IF(RIGHT(J4633,1)="M",7,19),AND(OR(LEFT(O4633,2)={"07","19"}),VALUE(RIGHT(O4633,2))&gt;15)),TRUE,FALSE))</f>
        <v/>
      </c>
      <c r="T4633" s="77" t="str">
        <f>IF(O4633="","",IF(OR(VALUE(LEFT(O4633,2))&gt;IF(RIGHT(J4633,1)="M",7,19),AND(OR(LEFT(O4633,2)={"07","19"}),VALUE(RIGHT(O4633,2))&gt;5)),TRUE,FALSE))</f>
        <v/>
      </c>
    </row>
    <row r="4634" spans="12:20" x14ac:dyDescent="0.25">
      <c r="L4634" s="75">
        <f>COUNTIF($B$2:B4634,B4634)</f>
        <v>0</v>
      </c>
      <c r="M4634" s="75">
        <f>COUNTIF($L$2:L4634,4)</f>
        <v>42</v>
      </c>
      <c r="N4634" s="76" t="str">
        <f t="shared" si="364"/>
        <v>0</v>
      </c>
      <c r="O4634" s="76" t="str">
        <f t="shared" si="360"/>
        <v/>
      </c>
      <c r="P4634" s="75" t="str">
        <f t="shared" si="361"/>
        <v/>
      </c>
      <c r="Q4634" s="77" t="str">
        <f t="shared" si="362"/>
        <v/>
      </c>
      <c r="R4634" s="77" t="str">
        <f t="shared" si="363"/>
        <v/>
      </c>
      <c r="S4634" s="77" t="str">
        <f>IF(O4634="","",IF(OR(VALUE(LEFT(O4634,2))&gt;IF(RIGHT(J4634,1)="M",7,19),AND(OR(LEFT(O4634,2)={"07","19"}),VALUE(RIGHT(O4634,2))&gt;15)),TRUE,FALSE))</f>
        <v/>
      </c>
      <c r="T4634" s="77" t="str">
        <f>IF(O4634="","",IF(OR(VALUE(LEFT(O4634,2))&gt;IF(RIGHT(J4634,1)="M",7,19),AND(OR(LEFT(O4634,2)={"07","19"}),VALUE(RIGHT(O4634,2))&gt;5)),TRUE,FALSE))</f>
        <v/>
      </c>
    </row>
    <row r="4635" spans="12:20" x14ac:dyDescent="0.25">
      <c r="L4635" s="75">
        <f>COUNTIF($B$2:B4635,B4635)</f>
        <v>0</v>
      </c>
      <c r="M4635" s="75">
        <f>COUNTIF($L$2:L4635,4)</f>
        <v>42</v>
      </c>
      <c r="N4635" s="76" t="str">
        <f t="shared" si="364"/>
        <v>0</v>
      </c>
      <c r="O4635" s="76" t="str">
        <f t="shared" si="360"/>
        <v/>
      </c>
      <c r="P4635" s="75" t="str">
        <f t="shared" si="361"/>
        <v/>
      </c>
      <c r="Q4635" s="77" t="str">
        <f t="shared" si="362"/>
        <v/>
      </c>
      <c r="R4635" s="77" t="str">
        <f t="shared" si="363"/>
        <v/>
      </c>
      <c r="S4635" s="77" t="str">
        <f>IF(O4635="","",IF(OR(VALUE(LEFT(O4635,2))&gt;IF(RIGHT(J4635,1)="M",7,19),AND(OR(LEFT(O4635,2)={"07","19"}),VALUE(RIGHT(O4635,2))&gt;15)),TRUE,FALSE))</f>
        <v/>
      </c>
      <c r="T4635" s="77" t="str">
        <f>IF(O4635="","",IF(OR(VALUE(LEFT(O4635,2))&gt;IF(RIGHT(J4635,1)="M",7,19),AND(OR(LEFT(O4635,2)={"07","19"}),VALUE(RIGHT(O4635,2))&gt;5)),TRUE,FALSE))</f>
        <v/>
      </c>
    </row>
    <row r="4636" spans="12:20" x14ac:dyDescent="0.25">
      <c r="L4636" s="75">
        <f>COUNTIF($B$2:B4636,B4636)</f>
        <v>0</v>
      </c>
      <c r="M4636" s="75">
        <f>COUNTIF($L$2:L4636,4)</f>
        <v>42</v>
      </c>
      <c r="N4636" s="76" t="str">
        <f t="shared" si="364"/>
        <v>0</v>
      </c>
      <c r="O4636" s="76" t="str">
        <f t="shared" si="360"/>
        <v/>
      </c>
      <c r="P4636" s="75" t="str">
        <f t="shared" si="361"/>
        <v/>
      </c>
      <c r="Q4636" s="77" t="str">
        <f t="shared" si="362"/>
        <v/>
      </c>
      <c r="R4636" s="77" t="str">
        <f t="shared" si="363"/>
        <v/>
      </c>
      <c r="S4636" s="77" t="str">
        <f>IF(O4636="","",IF(OR(VALUE(LEFT(O4636,2))&gt;IF(RIGHT(J4636,1)="M",7,19),AND(OR(LEFT(O4636,2)={"07","19"}),VALUE(RIGHT(O4636,2))&gt;15)),TRUE,FALSE))</f>
        <v/>
      </c>
      <c r="T4636" s="77" t="str">
        <f>IF(O4636="","",IF(OR(VALUE(LEFT(O4636,2))&gt;IF(RIGHT(J4636,1)="M",7,19),AND(OR(LEFT(O4636,2)={"07","19"}),VALUE(RIGHT(O4636,2))&gt;5)),TRUE,FALSE))</f>
        <v/>
      </c>
    </row>
    <row r="4637" spans="12:20" x14ac:dyDescent="0.25">
      <c r="L4637" s="75">
        <f>COUNTIF($B$2:B4637,B4637)</f>
        <v>0</v>
      </c>
      <c r="M4637" s="75">
        <f>COUNTIF($L$2:L4637,4)</f>
        <v>42</v>
      </c>
      <c r="N4637" s="76" t="str">
        <f t="shared" si="364"/>
        <v>0</v>
      </c>
      <c r="O4637" s="76" t="str">
        <f t="shared" si="360"/>
        <v/>
      </c>
      <c r="P4637" s="75" t="str">
        <f t="shared" si="361"/>
        <v/>
      </c>
      <c r="Q4637" s="77" t="str">
        <f t="shared" si="362"/>
        <v/>
      </c>
      <c r="R4637" s="77" t="str">
        <f t="shared" si="363"/>
        <v/>
      </c>
      <c r="S4637" s="77" t="str">
        <f>IF(O4637="","",IF(OR(VALUE(LEFT(O4637,2))&gt;IF(RIGHT(J4637,1)="M",7,19),AND(OR(LEFT(O4637,2)={"07","19"}),VALUE(RIGHT(O4637,2))&gt;15)),TRUE,FALSE))</f>
        <v/>
      </c>
      <c r="T4637" s="77" t="str">
        <f>IF(O4637="","",IF(OR(VALUE(LEFT(O4637,2))&gt;IF(RIGHT(J4637,1)="M",7,19),AND(OR(LEFT(O4637,2)={"07","19"}),VALUE(RIGHT(O4637,2))&gt;5)),TRUE,FALSE))</f>
        <v/>
      </c>
    </row>
    <row r="4638" spans="12:20" x14ac:dyDescent="0.25">
      <c r="L4638" s="75">
        <f>COUNTIF($B$2:B4638,B4638)</f>
        <v>0</v>
      </c>
      <c r="M4638" s="75">
        <f>COUNTIF($L$2:L4638,4)</f>
        <v>42</v>
      </c>
      <c r="N4638" s="76" t="str">
        <f t="shared" si="364"/>
        <v>0</v>
      </c>
      <c r="O4638" s="76" t="str">
        <f t="shared" si="360"/>
        <v/>
      </c>
      <c r="P4638" s="75" t="str">
        <f t="shared" si="361"/>
        <v/>
      </c>
      <c r="Q4638" s="77" t="str">
        <f t="shared" si="362"/>
        <v/>
      </c>
      <c r="R4638" s="77" t="str">
        <f t="shared" si="363"/>
        <v/>
      </c>
      <c r="S4638" s="77" t="str">
        <f>IF(O4638="","",IF(OR(VALUE(LEFT(O4638,2))&gt;IF(RIGHT(J4638,1)="M",7,19),AND(OR(LEFT(O4638,2)={"07","19"}),VALUE(RIGHT(O4638,2))&gt;15)),TRUE,FALSE))</f>
        <v/>
      </c>
      <c r="T4638" s="77" t="str">
        <f>IF(O4638="","",IF(OR(VALUE(LEFT(O4638,2))&gt;IF(RIGHT(J4638,1)="M",7,19),AND(OR(LEFT(O4638,2)={"07","19"}),VALUE(RIGHT(O4638,2))&gt;5)),TRUE,FALSE))</f>
        <v/>
      </c>
    </row>
    <row r="4639" spans="12:20" x14ac:dyDescent="0.25">
      <c r="L4639" s="75">
        <f>COUNTIF($B$2:B4639,B4639)</f>
        <v>0</v>
      </c>
      <c r="M4639" s="75">
        <f>COUNTIF($L$2:L4639,4)</f>
        <v>42</v>
      </c>
      <c r="N4639" s="76" t="str">
        <f t="shared" si="364"/>
        <v>0</v>
      </c>
      <c r="O4639" s="76" t="str">
        <f t="shared" si="360"/>
        <v/>
      </c>
      <c r="P4639" s="75" t="str">
        <f t="shared" si="361"/>
        <v/>
      </c>
      <c r="Q4639" s="77" t="str">
        <f t="shared" si="362"/>
        <v/>
      </c>
      <c r="R4639" s="77" t="str">
        <f t="shared" si="363"/>
        <v/>
      </c>
      <c r="S4639" s="77" t="str">
        <f>IF(O4639="","",IF(OR(VALUE(LEFT(O4639,2))&gt;IF(RIGHT(J4639,1)="M",7,19),AND(OR(LEFT(O4639,2)={"07","19"}),VALUE(RIGHT(O4639,2))&gt;15)),TRUE,FALSE))</f>
        <v/>
      </c>
      <c r="T4639" s="77" t="str">
        <f>IF(O4639="","",IF(OR(VALUE(LEFT(O4639,2))&gt;IF(RIGHT(J4639,1)="M",7,19),AND(OR(LEFT(O4639,2)={"07","19"}),VALUE(RIGHT(O4639,2))&gt;5)),TRUE,FALSE))</f>
        <v/>
      </c>
    </row>
    <row r="4640" spans="12:20" x14ac:dyDescent="0.25">
      <c r="L4640" s="75">
        <f>COUNTIF($B$2:B4640,B4640)</f>
        <v>0</v>
      </c>
      <c r="M4640" s="75">
        <f>COUNTIF($L$2:L4640,4)</f>
        <v>42</v>
      </c>
      <c r="N4640" s="76" t="str">
        <f t="shared" si="364"/>
        <v>0</v>
      </c>
      <c r="O4640" s="76" t="str">
        <f t="shared" si="360"/>
        <v/>
      </c>
      <c r="P4640" s="75" t="str">
        <f t="shared" si="361"/>
        <v/>
      </c>
      <c r="Q4640" s="77" t="str">
        <f t="shared" si="362"/>
        <v/>
      </c>
      <c r="R4640" s="77" t="str">
        <f t="shared" si="363"/>
        <v/>
      </c>
      <c r="S4640" s="77" t="str">
        <f>IF(O4640="","",IF(OR(VALUE(LEFT(O4640,2))&gt;IF(RIGHT(J4640,1)="M",7,19),AND(OR(LEFT(O4640,2)={"07","19"}),VALUE(RIGHT(O4640,2))&gt;15)),TRUE,FALSE))</f>
        <v/>
      </c>
      <c r="T4640" s="77" t="str">
        <f>IF(O4640="","",IF(OR(VALUE(LEFT(O4640,2))&gt;IF(RIGHT(J4640,1)="M",7,19),AND(OR(LEFT(O4640,2)={"07","19"}),VALUE(RIGHT(O4640,2))&gt;5)),TRUE,FALSE))</f>
        <v/>
      </c>
    </row>
    <row r="4641" spans="12:20" x14ac:dyDescent="0.25">
      <c r="L4641" s="75">
        <f>COUNTIF($B$2:B4641,B4641)</f>
        <v>0</v>
      </c>
      <c r="M4641" s="75">
        <f>COUNTIF($L$2:L4641,4)</f>
        <v>42</v>
      </c>
      <c r="N4641" s="76" t="str">
        <f t="shared" si="364"/>
        <v>0</v>
      </c>
      <c r="O4641" s="76" t="str">
        <f t="shared" si="360"/>
        <v/>
      </c>
      <c r="P4641" s="75" t="str">
        <f t="shared" si="361"/>
        <v/>
      </c>
      <c r="Q4641" s="77" t="str">
        <f t="shared" si="362"/>
        <v/>
      </c>
      <c r="R4641" s="77" t="str">
        <f t="shared" si="363"/>
        <v/>
      </c>
      <c r="S4641" s="77" t="str">
        <f>IF(O4641="","",IF(OR(VALUE(LEFT(O4641,2))&gt;IF(RIGHT(J4641,1)="M",7,19),AND(OR(LEFT(O4641,2)={"07","19"}),VALUE(RIGHT(O4641,2))&gt;15)),TRUE,FALSE))</f>
        <v/>
      </c>
      <c r="T4641" s="77" t="str">
        <f>IF(O4641="","",IF(OR(VALUE(LEFT(O4641,2))&gt;IF(RIGHT(J4641,1)="M",7,19),AND(OR(LEFT(O4641,2)={"07","19"}),VALUE(RIGHT(O4641,2))&gt;5)),TRUE,FALSE))</f>
        <v/>
      </c>
    </row>
    <row r="4642" spans="12:20" x14ac:dyDescent="0.25">
      <c r="L4642" s="75">
        <f>COUNTIF($B$2:B4642,B4642)</f>
        <v>0</v>
      </c>
      <c r="M4642" s="75">
        <f>COUNTIF($L$2:L4642,4)</f>
        <v>42</v>
      </c>
      <c r="N4642" s="76" t="str">
        <f t="shared" si="364"/>
        <v>0</v>
      </c>
      <c r="O4642" s="76" t="str">
        <f t="shared" si="360"/>
        <v/>
      </c>
      <c r="P4642" s="75" t="str">
        <f t="shared" si="361"/>
        <v/>
      </c>
      <c r="Q4642" s="77" t="str">
        <f t="shared" si="362"/>
        <v/>
      </c>
      <c r="R4642" s="77" t="str">
        <f t="shared" si="363"/>
        <v/>
      </c>
      <c r="S4642" s="77" t="str">
        <f>IF(O4642="","",IF(OR(VALUE(LEFT(O4642,2))&gt;IF(RIGHT(J4642,1)="M",7,19),AND(OR(LEFT(O4642,2)={"07","19"}),VALUE(RIGHT(O4642,2))&gt;15)),TRUE,FALSE))</f>
        <v/>
      </c>
      <c r="T4642" s="77" t="str">
        <f>IF(O4642="","",IF(OR(VALUE(LEFT(O4642,2))&gt;IF(RIGHT(J4642,1)="M",7,19),AND(OR(LEFT(O4642,2)={"07","19"}),VALUE(RIGHT(O4642,2))&gt;5)),TRUE,FALSE))</f>
        <v/>
      </c>
    </row>
    <row r="4643" spans="12:20" x14ac:dyDescent="0.25">
      <c r="L4643" s="75">
        <f>COUNTIF($B$2:B4643,B4643)</f>
        <v>0</v>
      </c>
      <c r="M4643" s="75">
        <f>COUNTIF($L$2:L4643,4)</f>
        <v>42</v>
      </c>
      <c r="N4643" s="76" t="str">
        <f t="shared" si="364"/>
        <v>0</v>
      </c>
      <c r="O4643" s="76" t="str">
        <f t="shared" si="360"/>
        <v/>
      </c>
      <c r="P4643" s="75" t="str">
        <f t="shared" si="361"/>
        <v/>
      </c>
      <c r="Q4643" s="77" t="str">
        <f t="shared" si="362"/>
        <v/>
      </c>
      <c r="R4643" s="77" t="str">
        <f t="shared" si="363"/>
        <v/>
      </c>
      <c r="S4643" s="77" t="str">
        <f>IF(O4643="","",IF(OR(VALUE(LEFT(O4643,2))&gt;IF(RIGHT(J4643,1)="M",7,19),AND(OR(LEFT(O4643,2)={"07","19"}),VALUE(RIGHT(O4643,2))&gt;15)),TRUE,FALSE))</f>
        <v/>
      </c>
      <c r="T4643" s="77" t="str">
        <f>IF(O4643="","",IF(OR(VALUE(LEFT(O4643,2))&gt;IF(RIGHT(J4643,1)="M",7,19),AND(OR(LEFT(O4643,2)={"07","19"}),VALUE(RIGHT(O4643,2))&gt;5)),TRUE,FALSE))</f>
        <v/>
      </c>
    </row>
    <row r="4644" spans="12:20" x14ac:dyDescent="0.25">
      <c r="L4644" s="75">
        <f>COUNTIF($B$2:B4644,B4644)</f>
        <v>0</v>
      </c>
      <c r="M4644" s="75">
        <f>COUNTIF($L$2:L4644,4)</f>
        <v>42</v>
      </c>
      <c r="N4644" s="76" t="str">
        <f t="shared" si="364"/>
        <v>0</v>
      </c>
      <c r="O4644" s="76" t="str">
        <f t="shared" si="360"/>
        <v/>
      </c>
      <c r="P4644" s="75" t="str">
        <f t="shared" si="361"/>
        <v/>
      </c>
      <c r="Q4644" s="77" t="str">
        <f t="shared" si="362"/>
        <v/>
      </c>
      <c r="R4644" s="77" t="str">
        <f t="shared" si="363"/>
        <v/>
      </c>
      <c r="S4644" s="77" t="str">
        <f>IF(O4644="","",IF(OR(VALUE(LEFT(O4644,2))&gt;IF(RIGHT(J4644,1)="M",7,19),AND(OR(LEFT(O4644,2)={"07","19"}),VALUE(RIGHT(O4644,2))&gt;15)),TRUE,FALSE))</f>
        <v/>
      </c>
      <c r="T4644" s="77" t="str">
        <f>IF(O4644="","",IF(OR(VALUE(LEFT(O4644,2))&gt;IF(RIGHT(J4644,1)="M",7,19),AND(OR(LEFT(O4644,2)={"07","19"}),VALUE(RIGHT(O4644,2))&gt;5)),TRUE,FALSE))</f>
        <v/>
      </c>
    </row>
    <row r="4645" spans="12:20" x14ac:dyDescent="0.25">
      <c r="L4645" s="75">
        <f>COUNTIF($B$2:B4645,B4645)</f>
        <v>0</v>
      </c>
      <c r="M4645" s="75">
        <f>COUNTIF($L$2:L4645,4)</f>
        <v>42</v>
      </c>
      <c r="N4645" s="76" t="str">
        <f t="shared" si="364"/>
        <v>0</v>
      </c>
      <c r="O4645" s="76" t="str">
        <f t="shared" si="360"/>
        <v/>
      </c>
      <c r="P4645" s="75" t="str">
        <f t="shared" si="361"/>
        <v/>
      </c>
      <c r="Q4645" s="77" t="str">
        <f t="shared" si="362"/>
        <v/>
      </c>
      <c r="R4645" s="77" t="str">
        <f t="shared" si="363"/>
        <v/>
      </c>
      <c r="S4645" s="77" t="str">
        <f>IF(O4645="","",IF(OR(VALUE(LEFT(O4645,2))&gt;IF(RIGHT(J4645,1)="M",7,19),AND(OR(LEFT(O4645,2)={"07","19"}),VALUE(RIGHT(O4645,2))&gt;15)),TRUE,FALSE))</f>
        <v/>
      </c>
      <c r="T4645" s="77" t="str">
        <f>IF(O4645="","",IF(OR(VALUE(LEFT(O4645,2))&gt;IF(RIGHT(J4645,1)="M",7,19),AND(OR(LEFT(O4645,2)={"07","19"}),VALUE(RIGHT(O4645,2))&gt;5)),TRUE,FALSE))</f>
        <v/>
      </c>
    </row>
    <row r="4646" spans="12:20" x14ac:dyDescent="0.25">
      <c r="L4646" s="75">
        <f>COUNTIF($B$2:B4646,B4646)</f>
        <v>0</v>
      </c>
      <c r="M4646" s="75">
        <f>COUNTIF($L$2:L4646,4)</f>
        <v>42</v>
      </c>
      <c r="N4646" s="76" t="str">
        <f t="shared" si="364"/>
        <v>0</v>
      </c>
      <c r="O4646" s="76" t="str">
        <f t="shared" si="360"/>
        <v/>
      </c>
      <c r="P4646" s="75" t="str">
        <f t="shared" si="361"/>
        <v/>
      </c>
      <c r="Q4646" s="77" t="str">
        <f t="shared" si="362"/>
        <v/>
      </c>
      <c r="R4646" s="77" t="str">
        <f t="shared" si="363"/>
        <v/>
      </c>
      <c r="S4646" s="77" t="str">
        <f>IF(O4646="","",IF(OR(VALUE(LEFT(O4646,2))&gt;IF(RIGHT(J4646,1)="M",7,19),AND(OR(LEFT(O4646,2)={"07","19"}),VALUE(RIGHT(O4646,2))&gt;15)),TRUE,FALSE))</f>
        <v/>
      </c>
      <c r="T4646" s="77" t="str">
        <f>IF(O4646="","",IF(OR(VALUE(LEFT(O4646,2))&gt;IF(RIGHT(J4646,1)="M",7,19),AND(OR(LEFT(O4646,2)={"07","19"}),VALUE(RIGHT(O4646,2))&gt;5)),TRUE,FALSE))</f>
        <v/>
      </c>
    </row>
    <row r="4647" spans="12:20" x14ac:dyDescent="0.25">
      <c r="L4647" s="75">
        <f>COUNTIF($B$2:B4647,B4647)</f>
        <v>0</v>
      </c>
      <c r="M4647" s="75">
        <f>COUNTIF($L$2:L4647,4)</f>
        <v>42</v>
      </c>
      <c r="N4647" s="76" t="str">
        <f t="shared" si="364"/>
        <v>0</v>
      </c>
      <c r="O4647" s="76" t="str">
        <f t="shared" si="360"/>
        <v/>
      </c>
      <c r="P4647" s="75" t="str">
        <f t="shared" si="361"/>
        <v/>
      </c>
      <c r="Q4647" s="77" t="str">
        <f t="shared" si="362"/>
        <v/>
      </c>
      <c r="R4647" s="77" t="str">
        <f t="shared" si="363"/>
        <v/>
      </c>
      <c r="S4647" s="77" t="str">
        <f>IF(O4647="","",IF(OR(VALUE(LEFT(O4647,2))&gt;IF(RIGHT(J4647,1)="M",7,19),AND(OR(LEFT(O4647,2)={"07","19"}),VALUE(RIGHT(O4647,2))&gt;15)),TRUE,FALSE))</f>
        <v/>
      </c>
      <c r="T4647" s="77" t="str">
        <f>IF(O4647="","",IF(OR(VALUE(LEFT(O4647,2))&gt;IF(RIGHT(J4647,1)="M",7,19),AND(OR(LEFT(O4647,2)={"07","19"}),VALUE(RIGHT(O4647,2))&gt;5)),TRUE,FALSE))</f>
        <v/>
      </c>
    </row>
    <row r="4648" spans="12:20" x14ac:dyDescent="0.25">
      <c r="L4648" s="75">
        <f>COUNTIF($B$2:B4648,B4648)</f>
        <v>0</v>
      </c>
      <c r="M4648" s="75">
        <f>COUNTIF($L$2:L4648,4)</f>
        <v>42</v>
      </c>
      <c r="N4648" s="76" t="str">
        <f t="shared" si="364"/>
        <v>0</v>
      </c>
      <c r="O4648" s="76" t="str">
        <f t="shared" si="360"/>
        <v/>
      </c>
      <c r="P4648" s="75" t="str">
        <f t="shared" si="361"/>
        <v/>
      </c>
      <c r="Q4648" s="77" t="str">
        <f t="shared" si="362"/>
        <v/>
      </c>
      <c r="R4648" s="77" t="str">
        <f t="shared" si="363"/>
        <v/>
      </c>
      <c r="S4648" s="77" t="str">
        <f>IF(O4648="","",IF(OR(VALUE(LEFT(O4648,2))&gt;IF(RIGHT(J4648,1)="M",7,19),AND(OR(LEFT(O4648,2)={"07","19"}),VALUE(RIGHT(O4648,2))&gt;15)),TRUE,FALSE))</f>
        <v/>
      </c>
      <c r="T4648" s="77" t="str">
        <f>IF(O4648="","",IF(OR(VALUE(LEFT(O4648,2))&gt;IF(RIGHT(J4648,1)="M",7,19),AND(OR(LEFT(O4648,2)={"07","19"}),VALUE(RIGHT(O4648,2))&gt;5)),TRUE,FALSE))</f>
        <v/>
      </c>
    </row>
    <row r="4649" spans="12:20" x14ac:dyDescent="0.25">
      <c r="L4649" s="75">
        <f>COUNTIF($B$2:B4649,B4649)</f>
        <v>0</v>
      </c>
      <c r="M4649" s="75">
        <f>COUNTIF($L$2:L4649,4)</f>
        <v>42</v>
      </c>
      <c r="N4649" s="76" t="str">
        <f t="shared" si="364"/>
        <v>0</v>
      </c>
      <c r="O4649" s="76" t="str">
        <f t="shared" si="360"/>
        <v/>
      </c>
      <c r="P4649" s="75" t="str">
        <f t="shared" si="361"/>
        <v/>
      </c>
      <c r="Q4649" s="77" t="str">
        <f t="shared" si="362"/>
        <v/>
      </c>
      <c r="R4649" s="77" t="str">
        <f t="shared" si="363"/>
        <v/>
      </c>
      <c r="S4649" s="77" t="str">
        <f>IF(O4649="","",IF(OR(VALUE(LEFT(O4649,2))&gt;IF(RIGHT(J4649,1)="M",7,19),AND(OR(LEFT(O4649,2)={"07","19"}),VALUE(RIGHT(O4649,2))&gt;15)),TRUE,FALSE))</f>
        <v/>
      </c>
      <c r="T4649" s="77" t="str">
        <f>IF(O4649="","",IF(OR(VALUE(LEFT(O4649,2))&gt;IF(RIGHT(J4649,1)="M",7,19),AND(OR(LEFT(O4649,2)={"07","19"}),VALUE(RIGHT(O4649,2))&gt;5)),TRUE,FALSE))</f>
        <v/>
      </c>
    </row>
    <row r="4650" spans="12:20" x14ac:dyDescent="0.25">
      <c r="L4650" s="75">
        <f>COUNTIF($B$2:B4650,B4650)</f>
        <v>0</v>
      </c>
      <c r="M4650" s="75">
        <f>COUNTIF($L$2:L4650,4)</f>
        <v>42</v>
      </c>
      <c r="N4650" s="76" t="str">
        <f t="shared" si="364"/>
        <v>0</v>
      </c>
      <c r="O4650" s="76" t="str">
        <f t="shared" si="360"/>
        <v/>
      </c>
      <c r="P4650" s="75" t="str">
        <f t="shared" si="361"/>
        <v/>
      </c>
      <c r="Q4650" s="77" t="str">
        <f t="shared" si="362"/>
        <v/>
      </c>
      <c r="R4650" s="77" t="str">
        <f t="shared" si="363"/>
        <v/>
      </c>
      <c r="S4650" s="77" t="str">
        <f>IF(O4650="","",IF(OR(VALUE(LEFT(O4650,2))&gt;IF(RIGHT(J4650,1)="M",7,19),AND(OR(LEFT(O4650,2)={"07","19"}),VALUE(RIGHT(O4650,2))&gt;15)),TRUE,FALSE))</f>
        <v/>
      </c>
      <c r="T4650" s="77" t="str">
        <f>IF(O4650="","",IF(OR(VALUE(LEFT(O4650,2))&gt;IF(RIGHT(J4650,1)="M",7,19),AND(OR(LEFT(O4650,2)={"07","19"}),VALUE(RIGHT(O4650,2))&gt;5)),TRUE,FALSE))</f>
        <v/>
      </c>
    </row>
    <row r="4651" spans="12:20" x14ac:dyDescent="0.25">
      <c r="L4651" s="75">
        <f>COUNTIF($B$2:B4651,B4651)</f>
        <v>0</v>
      </c>
      <c r="M4651" s="75">
        <f>COUNTIF($L$2:L4651,4)</f>
        <v>42</v>
      </c>
      <c r="N4651" s="76" t="str">
        <f t="shared" si="364"/>
        <v>0</v>
      </c>
      <c r="O4651" s="76" t="str">
        <f t="shared" si="360"/>
        <v/>
      </c>
      <c r="P4651" s="75" t="str">
        <f t="shared" si="361"/>
        <v/>
      </c>
      <c r="Q4651" s="77" t="str">
        <f t="shared" si="362"/>
        <v/>
      </c>
      <c r="R4651" s="77" t="str">
        <f t="shared" si="363"/>
        <v/>
      </c>
      <c r="S4651" s="77" t="str">
        <f>IF(O4651="","",IF(OR(VALUE(LEFT(O4651,2))&gt;IF(RIGHT(J4651,1)="M",7,19),AND(OR(LEFT(O4651,2)={"07","19"}),VALUE(RIGHT(O4651,2))&gt;15)),TRUE,FALSE))</f>
        <v/>
      </c>
      <c r="T4651" s="77" t="str">
        <f>IF(O4651="","",IF(OR(VALUE(LEFT(O4651,2))&gt;IF(RIGHT(J4651,1)="M",7,19),AND(OR(LEFT(O4651,2)={"07","19"}),VALUE(RIGHT(O4651,2))&gt;5)),TRUE,FALSE))</f>
        <v/>
      </c>
    </row>
    <row r="4652" spans="12:20" x14ac:dyDescent="0.25">
      <c r="L4652" s="75">
        <f>COUNTIF($B$2:B4652,B4652)</f>
        <v>0</v>
      </c>
      <c r="M4652" s="75">
        <f>COUNTIF($L$2:L4652,4)</f>
        <v>42</v>
      </c>
      <c r="N4652" s="76" t="str">
        <f t="shared" si="364"/>
        <v>0</v>
      </c>
      <c r="O4652" s="76" t="str">
        <f t="shared" si="360"/>
        <v/>
      </c>
      <c r="P4652" s="75" t="str">
        <f t="shared" si="361"/>
        <v/>
      </c>
      <c r="Q4652" s="77" t="str">
        <f t="shared" si="362"/>
        <v/>
      </c>
      <c r="R4652" s="77" t="str">
        <f t="shared" si="363"/>
        <v/>
      </c>
      <c r="S4652" s="77" t="str">
        <f>IF(O4652="","",IF(OR(VALUE(LEFT(O4652,2))&gt;IF(RIGHT(J4652,1)="M",7,19),AND(OR(LEFT(O4652,2)={"07","19"}),VALUE(RIGHT(O4652,2))&gt;15)),TRUE,FALSE))</f>
        <v/>
      </c>
      <c r="T4652" s="77" t="str">
        <f>IF(O4652="","",IF(OR(VALUE(LEFT(O4652,2))&gt;IF(RIGHT(J4652,1)="M",7,19),AND(OR(LEFT(O4652,2)={"07","19"}),VALUE(RIGHT(O4652,2))&gt;5)),TRUE,FALSE))</f>
        <v/>
      </c>
    </row>
    <row r="4653" spans="12:20" x14ac:dyDescent="0.25">
      <c r="L4653" s="75">
        <f>COUNTIF($B$2:B4653,B4653)</f>
        <v>0</v>
      </c>
      <c r="M4653" s="75">
        <f>COUNTIF($L$2:L4653,4)</f>
        <v>42</v>
      </c>
      <c r="N4653" s="76" t="str">
        <f t="shared" si="364"/>
        <v>0</v>
      </c>
      <c r="O4653" s="76" t="str">
        <f t="shared" si="360"/>
        <v/>
      </c>
      <c r="P4653" s="75" t="str">
        <f t="shared" si="361"/>
        <v/>
      </c>
      <c r="Q4653" s="77" t="str">
        <f t="shared" si="362"/>
        <v/>
      </c>
      <c r="R4653" s="77" t="str">
        <f t="shared" si="363"/>
        <v/>
      </c>
      <c r="S4653" s="77" t="str">
        <f>IF(O4653="","",IF(OR(VALUE(LEFT(O4653,2))&gt;IF(RIGHT(J4653,1)="M",7,19),AND(OR(LEFT(O4653,2)={"07","19"}),VALUE(RIGHT(O4653,2))&gt;15)),TRUE,FALSE))</f>
        <v/>
      </c>
      <c r="T4653" s="77" t="str">
        <f>IF(O4653="","",IF(OR(VALUE(LEFT(O4653,2))&gt;IF(RIGHT(J4653,1)="M",7,19),AND(OR(LEFT(O4653,2)={"07","19"}),VALUE(RIGHT(O4653,2))&gt;5)),TRUE,FALSE))</f>
        <v/>
      </c>
    </row>
    <row r="4654" spans="12:20" x14ac:dyDescent="0.25">
      <c r="L4654" s="75">
        <f>COUNTIF($B$2:B4654,B4654)</f>
        <v>0</v>
      </c>
      <c r="M4654" s="75">
        <f>COUNTIF($L$2:L4654,4)</f>
        <v>42</v>
      </c>
      <c r="N4654" s="76" t="str">
        <f t="shared" si="364"/>
        <v>0</v>
      </c>
      <c r="O4654" s="76" t="str">
        <f t="shared" si="360"/>
        <v/>
      </c>
      <c r="P4654" s="75" t="str">
        <f t="shared" si="361"/>
        <v/>
      </c>
      <c r="Q4654" s="77" t="str">
        <f t="shared" si="362"/>
        <v/>
      </c>
      <c r="R4654" s="77" t="str">
        <f t="shared" si="363"/>
        <v/>
      </c>
      <c r="S4654" s="77" t="str">
        <f>IF(O4654="","",IF(OR(VALUE(LEFT(O4654,2))&gt;IF(RIGHT(J4654,1)="M",7,19),AND(OR(LEFT(O4654,2)={"07","19"}),VALUE(RIGHT(O4654,2))&gt;15)),TRUE,FALSE))</f>
        <v/>
      </c>
      <c r="T4654" s="77" t="str">
        <f>IF(O4654="","",IF(OR(VALUE(LEFT(O4654,2))&gt;IF(RIGHT(J4654,1)="M",7,19),AND(OR(LEFT(O4654,2)={"07","19"}),VALUE(RIGHT(O4654,2))&gt;5)),TRUE,FALSE))</f>
        <v/>
      </c>
    </row>
    <row r="4655" spans="12:20" x14ac:dyDescent="0.25">
      <c r="L4655" s="75">
        <f>COUNTIF($B$2:B4655,B4655)</f>
        <v>0</v>
      </c>
      <c r="M4655" s="75">
        <f>COUNTIF($L$2:L4655,4)</f>
        <v>42</v>
      </c>
      <c r="N4655" s="76" t="str">
        <f t="shared" si="364"/>
        <v>0</v>
      </c>
      <c r="O4655" s="76" t="str">
        <f t="shared" si="360"/>
        <v/>
      </c>
      <c r="P4655" s="75" t="str">
        <f t="shared" si="361"/>
        <v/>
      </c>
      <c r="Q4655" s="77" t="str">
        <f t="shared" si="362"/>
        <v/>
      </c>
      <c r="R4655" s="77" t="str">
        <f t="shared" si="363"/>
        <v/>
      </c>
      <c r="S4655" s="77" t="str">
        <f>IF(O4655="","",IF(OR(VALUE(LEFT(O4655,2))&gt;IF(RIGHT(J4655,1)="M",7,19),AND(OR(LEFT(O4655,2)={"07","19"}),VALUE(RIGHT(O4655,2))&gt;15)),TRUE,FALSE))</f>
        <v/>
      </c>
      <c r="T4655" s="77" t="str">
        <f>IF(O4655="","",IF(OR(VALUE(LEFT(O4655,2))&gt;IF(RIGHT(J4655,1)="M",7,19),AND(OR(LEFT(O4655,2)={"07","19"}),VALUE(RIGHT(O4655,2))&gt;5)),TRUE,FALSE))</f>
        <v/>
      </c>
    </row>
    <row r="4656" spans="12:20" x14ac:dyDescent="0.25">
      <c r="L4656" s="75">
        <f>COUNTIF($B$2:B4656,B4656)</f>
        <v>0</v>
      </c>
      <c r="M4656" s="75">
        <f>COUNTIF($L$2:L4656,4)</f>
        <v>42</v>
      </c>
      <c r="N4656" s="76" t="str">
        <f t="shared" si="364"/>
        <v>0</v>
      </c>
      <c r="O4656" s="76" t="str">
        <f t="shared" si="360"/>
        <v/>
      </c>
      <c r="P4656" s="75" t="str">
        <f t="shared" si="361"/>
        <v/>
      </c>
      <c r="Q4656" s="77" t="str">
        <f t="shared" si="362"/>
        <v/>
      </c>
      <c r="R4656" s="77" t="str">
        <f t="shared" si="363"/>
        <v/>
      </c>
      <c r="S4656" s="77" t="str">
        <f>IF(O4656="","",IF(OR(VALUE(LEFT(O4656,2))&gt;IF(RIGHT(J4656,1)="M",7,19),AND(OR(LEFT(O4656,2)={"07","19"}),VALUE(RIGHT(O4656,2))&gt;15)),TRUE,FALSE))</f>
        <v/>
      </c>
      <c r="T4656" s="77" t="str">
        <f>IF(O4656="","",IF(OR(VALUE(LEFT(O4656,2))&gt;IF(RIGHT(J4656,1)="M",7,19),AND(OR(LEFT(O4656,2)={"07","19"}),VALUE(RIGHT(O4656,2))&gt;5)),TRUE,FALSE))</f>
        <v/>
      </c>
    </row>
    <row r="4657" spans="12:20" x14ac:dyDescent="0.25">
      <c r="L4657" s="75">
        <f>COUNTIF($B$2:B4657,B4657)</f>
        <v>0</v>
      </c>
      <c r="M4657" s="75">
        <f>COUNTIF($L$2:L4657,4)</f>
        <v>42</v>
      </c>
      <c r="N4657" s="76" t="str">
        <f t="shared" si="364"/>
        <v>0</v>
      </c>
      <c r="O4657" s="76" t="str">
        <f t="shared" si="360"/>
        <v/>
      </c>
      <c r="P4657" s="75" t="str">
        <f t="shared" si="361"/>
        <v/>
      </c>
      <c r="Q4657" s="77" t="str">
        <f t="shared" si="362"/>
        <v/>
      </c>
      <c r="R4657" s="77" t="str">
        <f t="shared" si="363"/>
        <v/>
      </c>
      <c r="S4657" s="77" t="str">
        <f>IF(O4657="","",IF(OR(VALUE(LEFT(O4657,2))&gt;IF(RIGHT(J4657,1)="M",7,19),AND(OR(LEFT(O4657,2)={"07","19"}),VALUE(RIGHT(O4657,2))&gt;15)),TRUE,FALSE))</f>
        <v/>
      </c>
      <c r="T4657" s="77" t="str">
        <f>IF(O4657="","",IF(OR(VALUE(LEFT(O4657,2))&gt;IF(RIGHT(J4657,1)="M",7,19),AND(OR(LEFT(O4657,2)={"07","19"}),VALUE(RIGHT(O4657,2))&gt;5)),TRUE,FALSE))</f>
        <v/>
      </c>
    </row>
    <row r="4658" spans="12:20" x14ac:dyDescent="0.25">
      <c r="L4658" s="75">
        <f>COUNTIF($B$2:B4658,B4658)</f>
        <v>0</v>
      </c>
      <c r="M4658" s="75">
        <f>COUNTIF($L$2:L4658,4)</f>
        <v>42</v>
      </c>
      <c r="N4658" s="76" t="str">
        <f t="shared" si="364"/>
        <v>0</v>
      </c>
      <c r="O4658" s="76" t="str">
        <f t="shared" si="360"/>
        <v/>
      </c>
      <c r="P4658" s="75" t="str">
        <f t="shared" si="361"/>
        <v/>
      </c>
      <c r="Q4658" s="77" t="str">
        <f t="shared" si="362"/>
        <v/>
      </c>
      <c r="R4658" s="77" t="str">
        <f t="shared" si="363"/>
        <v/>
      </c>
      <c r="S4658" s="77" t="str">
        <f>IF(O4658="","",IF(OR(VALUE(LEFT(O4658,2))&gt;IF(RIGHT(J4658,1)="M",7,19),AND(OR(LEFT(O4658,2)={"07","19"}),VALUE(RIGHT(O4658,2))&gt;15)),TRUE,FALSE))</f>
        <v/>
      </c>
      <c r="T4658" s="77" t="str">
        <f>IF(O4658="","",IF(OR(VALUE(LEFT(O4658,2))&gt;IF(RIGHT(J4658,1)="M",7,19),AND(OR(LEFT(O4658,2)={"07","19"}),VALUE(RIGHT(O4658,2))&gt;5)),TRUE,FALSE))</f>
        <v/>
      </c>
    </row>
    <row r="4659" spans="12:20" x14ac:dyDescent="0.25">
      <c r="L4659" s="75">
        <f>COUNTIF($B$2:B4659,B4659)</f>
        <v>0</v>
      </c>
      <c r="M4659" s="75">
        <f>COUNTIF($L$2:L4659,4)</f>
        <v>42</v>
      </c>
      <c r="N4659" s="76" t="str">
        <f t="shared" si="364"/>
        <v>0</v>
      </c>
      <c r="O4659" s="76" t="str">
        <f t="shared" si="360"/>
        <v/>
      </c>
      <c r="P4659" s="75" t="str">
        <f t="shared" si="361"/>
        <v/>
      </c>
      <c r="Q4659" s="77" t="str">
        <f t="shared" si="362"/>
        <v/>
      </c>
      <c r="R4659" s="77" t="str">
        <f t="shared" si="363"/>
        <v/>
      </c>
      <c r="S4659" s="77" t="str">
        <f>IF(O4659="","",IF(OR(VALUE(LEFT(O4659,2))&gt;IF(RIGHT(J4659,1)="M",7,19),AND(OR(LEFT(O4659,2)={"07","19"}),VALUE(RIGHT(O4659,2))&gt;15)),TRUE,FALSE))</f>
        <v/>
      </c>
      <c r="T4659" s="77" t="str">
        <f>IF(O4659="","",IF(OR(VALUE(LEFT(O4659,2))&gt;IF(RIGHT(J4659,1)="M",7,19),AND(OR(LEFT(O4659,2)={"07","19"}),VALUE(RIGHT(O4659,2))&gt;5)),TRUE,FALSE))</f>
        <v/>
      </c>
    </row>
    <row r="4660" spans="12:20" x14ac:dyDescent="0.25">
      <c r="L4660" s="75">
        <f>COUNTIF($B$2:B4660,B4660)</f>
        <v>0</v>
      </c>
      <c r="M4660" s="75">
        <f>COUNTIF($L$2:L4660,4)</f>
        <v>42</v>
      </c>
      <c r="N4660" s="76" t="str">
        <f t="shared" si="364"/>
        <v>0</v>
      </c>
      <c r="O4660" s="76" t="str">
        <f t="shared" si="360"/>
        <v/>
      </c>
      <c r="P4660" s="75" t="str">
        <f t="shared" si="361"/>
        <v/>
      </c>
      <c r="Q4660" s="77" t="str">
        <f t="shared" si="362"/>
        <v/>
      </c>
      <c r="R4660" s="77" t="str">
        <f t="shared" si="363"/>
        <v/>
      </c>
      <c r="S4660" s="77" t="str">
        <f>IF(O4660="","",IF(OR(VALUE(LEFT(O4660,2))&gt;IF(RIGHT(J4660,1)="M",7,19),AND(OR(LEFT(O4660,2)={"07","19"}),VALUE(RIGHT(O4660,2))&gt;15)),TRUE,FALSE))</f>
        <v/>
      </c>
      <c r="T4660" s="77" t="str">
        <f>IF(O4660="","",IF(OR(VALUE(LEFT(O4660,2))&gt;IF(RIGHT(J4660,1)="M",7,19),AND(OR(LEFT(O4660,2)={"07","19"}),VALUE(RIGHT(O4660,2))&gt;5)),TRUE,FALSE))</f>
        <v/>
      </c>
    </row>
    <row r="4661" spans="12:20" x14ac:dyDescent="0.25">
      <c r="L4661" s="75">
        <f>COUNTIF($B$2:B4661,B4661)</f>
        <v>0</v>
      </c>
      <c r="M4661" s="75">
        <f>COUNTIF($L$2:L4661,4)</f>
        <v>42</v>
      </c>
      <c r="N4661" s="76" t="str">
        <f t="shared" si="364"/>
        <v>0</v>
      </c>
      <c r="O4661" s="76" t="str">
        <f t="shared" si="360"/>
        <v/>
      </c>
      <c r="P4661" s="75" t="str">
        <f t="shared" si="361"/>
        <v/>
      </c>
      <c r="Q4661" s="77" t="str">
        <f t="shared" si="362"/>
        <v/>
      </c>
      <c r="R4661" s="77" t="str">
        <f t="shared" si="363"/>
        <v/>
      </c>
      <c r="S4661" s="77" t="str">
        <f>IF(O4661="","",IF(OR(VALUE(LEFT(O4661,2))&gt;IF(RIGHT(J4661,1)="M",7,19),AND(OR(LEFT(O4661,2)={"07","19"}),VALUE(RIGHT(O4661,2))&gt;15)),TRUE,FALSE))</f>
        <v/>
      </c>
      <c r="T4661" s="77" t="str">
        <f>IF(O4661="","",IF(OR(VALUE(LEFT(O4661,2))&gt;IF(RIGHT(J4661,1)="M",7,19),AND(OR(LEFT(O4661,2)={"07","19"}),VALUE(RIGHT(O4661,2))&gt;5)),TRUE,FALSE))</f>
        <v/>
      </c>
    </row>
    <row r="4662" spans="12:20" x14ac:dyDescent="0.25">
      <c r="L4662" s="75">
        <f>COUNTIF($B$2:B4662,B4662)</f>
        <v>0</v>
      </c>
      <c r="M4662" s="75">
        <f>COUNTIF($L$2:L4662,4)</f>
        <v>42</v>
      </c>
      <c r="N4662" s="76" t="str">
        <f t="shared" si="364"/>
        <v>0</v>
      </c>
      <c r="O4662" s="76" t="str">
        <f t="shared" si="360"/>
        <v/>
      </c>
      <c r="P4662" s="75" t="str">
        <f t="shared" si="361"/>
        <v/>
      </c>
      <c r="Q4662" s="77" t="str">
        <f t="shared" si="362"/>
        <v/>
      </c>
      <c r="R4662" s="77" t="str">
        <f t="shared" si="363"/>
        <v/>
      </c>
      <c r="S4662" s="77" t="str">
        <f>IF(O4662="","",IF(OR(VALUE(LEFT(O4662,2))&gt;IF(RIGHT(J4662,1)="M",7,19),AND(OR(LEFT(O4662,2)={"07","19"}),VALUE(RIGHT(O4662,2))&gt;15)),TRUE,FALSE))</f>
        <v/>
      </c>
      <c r="T4662" s="77" t="str">
        <f>IF(O4662="","",IF(OR(VALUE(LEFT(O4662,2))&gt;IF(RIGHT(J4662,1)="M",7,19),AND(OR(LEFT(O4662,2)={"07","19"}),VALUE(RIGHT(O4662,2))&gt;5)),TRUE,FALSE))</f>
        <v/>
      </c>
    </row>
    <row r="4663" spans="12:20" x14ac:dyDescent="0.25">
      <c r="L4663" s="75">
        <f>COUNTIF($B$2:B4663,B4663)</f>
        <v>0</v>
      </c>
      <c r="M4663" s="75">
        <f>COUNTIF($L$2:L4663,4)</f>
        <v>42</v>
      </c>
      <c r="N4663" s="76" t="str">
        <f t="shared" si="364"/>
        <v>0</v>
      </c>
      <c r="O4663" s="76" t="str">
        <f t="shared" si="360"/>
        <v/>
      </c>
      <c r="P4663" s="75" t="str">
        <f t="shared" si="361"/>
        <v/>
      </c>
      <c r="Q4663" s="77" t="str">
        <f t="shared" si="362"/>
        <v/>
      </c>
      <c r="R4663" s="77" t="str">
        <f t="shared" si="363"/>
        <v/>
      </c>
      <c r="S4663" s="77" t="str">
        <f>IF(O4663="","",IF(OR(VALUE(LEFT(O4663,2))&gt;IF(RIGHT(J4663,1)="M",7,19),AND(OR(LEFT(O4663,2)={"07","19"}),VALUE(RIGHT(O4663,2))&gt;15)),TRUE,FALSE))</f>
        <v/>
      </c>
      <c r="T4663" s="77" t="str">
        <f>IF(O4663="","",IF(OR(VALUE(LEFT(O4663,2))&gt;IF(RIGHT(J4663,1)="M",7,19),AND(OR(LEFT(O4663,2)={"07","19"}),VALUE(RIGHT(O4663,2))&gt;5)),TRUE,FALSE))</f>
        <v/>
      </c>
    </row>
    <row r="4664" spans="12:20" x14ac:dyDescent="0.25">
      <c r="L4664" s="75">
        <f>COUNTIF($B$2:B4664,B4664)</f>
        <v>0</v>
      </c>
      <c r="M4664" s="75">
        <f>COUNTIF($L$2:L4664,4)</f>
        <v>42</v>
      </c>
      <c r="N4664" s="76" t="str">
        <f t="shared" si="364"/>
        <v>0</v>
      </c>
      <c r="O4664" s="76" t="str">
        <f t="shared" si="360"/>
        <v/>
      </c>
      <c r="P4664" s="75" t="str">
        <f t="shared" si="361"/>
        <v/>
      </c>
      <c r="Q4664" s="77" t="str">
        <f t="shared" si="362"/>
        <v/>
      </c>
      <c r="R4664" s="77" t="str">
        <f t="shared" si="363"/>
        <v/>
      </c>
      <c r="S4664" s="77" t="str">
        <f>IF(O4664="","",IF(OR(VALUE(LEFT(O4664,2))&gt;IF(RIGHT(J4664,1)="M",7,19),AND(OR(LEFT(O4664,2)={"07","19"}),VALUE(RIGHT(O4664,2))&gt;15)),TRUE,FALSE))</f>
        <v/>
      </c>
      <c r="T4664" s="77" t="str">
        <f>IF(O4664="","",IF(OR(VALUE(LEFT(O4664,2))&gt;IF(RIGHT(J4664,1)="M",7,19),AND(OR(LEFT(O4664,2)={"07","19"}),VALUE(RIGHT(O4664,2))&gt;5)),TRUE,FALSE))</f>
        <v/>
      </c>
    </row>
    <row r="4665" spans="12:20" x14ac:dyDescent="0.25">
      <c r="L4665" s="75">
        <f>COUNTIF($B$2:B4665,B4665)</f>
        <v>0</v>
      </c>
      <c r="M4665" s="75">
        <f>COUNTIF($L$2:L4665,4)</f>
        <v>42</v>
      </c>
      <c r="N4665" s="76" t="str">
        <f t="shared" si="364"/>
        <v>0</v>
      </c>
      <c r="O4665" s="76" t="str">
        <f t="shared" si="360"/>
        <v/>
      </c>
      <c r="P4665" s="75" t="str">
        <f t="shared" si="361"/>
        <v/>
      </c>
      <c r="Q4665" s="77" t="str">
        <f t="shared" si="362"/>
        <v/>
      </c>
      <c r="R4665" s="77" t="str">
        <f t="shared" si="363"/>
        <v/>
      </c>
      <c r="S4665" s="77" t="str">
        <f>IF(O4665="","",IF(OR(VALUE(LEFT(O4665,2))&gt;IF(RIGHT(J4665,1)="M",7,19),AND(OR(LEFT(O4665,2)={"07","19"}),VALUE(RIGHT(O4665,2))&gt;15)),TRUE,FALSE))</f>
        <v/>
      </c>
      <c r="T4665" s="77" t="str">
        <f>IF(O4665="","",IF(OR(VALUE(LEFT(O4665,2))&gt;IF(RIGHT(J4665,1)="M",7,19),AND(OR(LEFT(O4665,2)={"07","19"}),VALUE(RIGHT(O4665,2))&gt;5)),TRUE,FALSE))</f>
        <v/>
      </c>
    </row>
    <row r="4666" spans="12:20" x14ac:dyDescent="0.25">
      <c r="L4666" s="75">
        <f>COUNTIF($B$2:B4666,B4666)</f>
        <v>0</v>
      </c>
      <c r="M4666" s="75">
        <f>COUNTIF($L$2:L4666,4)</f>
        <v>42</v>
      </c>
      <c r="N4666" s="76" t="str">
        <f t="shared" si="364"/>
        <v>0</v>
      </c>
      <c r="O4666" s="76" t="str">
        <f t="shared" si="360"/>
        <v/>
      </c>
      <c r="P4666" s="75" t="str">
        <f t="shared" si="361"/>
        <v/>
      </c>
      <c r="Q4666" s="77" t="str">
        <f t="shared" si="362"/>
        <v/>
      </c>
      <c r="R4666" s="77" t="str">
        <f t="shared" si="363"/>
        <v/>
      </c>
      <c r="S4666" s="77" t="str">
        <f>IF(O4666="","",IF(OR(VALUE(LEFT(O4666,2))&gt;IF(RIGHT(J4666,1)="M",7,19),AND(OR(LEFT(O4666,2)={"07","19"}),VALUE(RIGHT(O4666,2))&gt;15)),TRUE,FALSE))</f>
        <v/>
      </c>
      <c r="T4666" s="77" t="str">
        <f>IF(O4666="","",IF(OR(VALUE(LEFT(O4666,2))&gt;IF(RIGHT(J4666,1)="M",7,19),AND(OR(LEFT(O4666,2)={"07","19"}),VALUE(RIGHT(O4666,2))&gt;5)),TRUE,FALSE))</f>
        <v/>
      </c>
    </row>
    <row r="4667" spans="12:20" x14ac:dyDescent="0.25">
      <c r="L4667" s="75">
        <f>COUNTIF($B$2:B4667,B4667)</f>
        <v>0</v>
      </c>
      <c r="M4667" s="75">
        <f>COUNTIF($L$2:L4667,4)</f>
        <v>42</v>
      </c>
      <c r="N4667" s="76" t="str">
        <f t="shared" si="364"/>
        <v>0</v>
      </c>
      <c r="O4667" s="76" t="str">
        <f t="shared" si="360"/>
        <v/>
      </c>
      <c r="P4667" s="75" t="str">
        <f t="shared" si="361"/>
        <v/>
      </c>
      <c r="Q4667" s="77" t="str">
        <f t="shared" si="362"/>
        <v/>
      </c>
      <c r="R4667" s="77" t="str">
        <f t="shared" si="363"/>
        <v/>
      </c>
      <c r="S4667" s="77" t="str">
        <f>IF(O4667="","",IF(OR(VALUE(LEFT(O4667,2))&gt;IF(RIGHT(J4667,1)="M",7,19),AND(OR(LEFT(O4667,2)={"07","19"}),VALUE(RIGHT(O4667,2))&gt;15)),TRUE,FALSE))</f>
        <v/>
      </c>
      <c r="T4667" s="77" t="str">
        <f>IF(O4667="","",IF(OR(VALUE(LEFT(O4667,2))&gt;IF(RIGHT(J4667,1)="M",7,19),AND(OR(LEFT(O4667,2)={"07","19"}),VALUE(RIGHT(O4667,2))&gt;5)),TRUE,FALSE))</f>
        <v/>
      </c>
    </row>
    <row r="4668" spans="12:20" x14ac:dyDescent="0.25">
      <c r="L4668" s="75">
        <f>COUNTIF($B$2:B4668,B4668)</f>
        <v>0</v>
      </c>
      <c r="M4668" s="75">
        <f>COUNTIF($L$2:L4668,4)</f>
        <v>42</v>
      </c>
      <c r="N4668" s="76" t="str">
        <f t="shared" si="364"/>
        <v>0</v>
      </c>
      <c r="O4668" s="76" t="str">
        <f t="shared" si="360"/>
        <v/>
      </c>
      <c r="P4668" s="75" t="str">
        <f t="shared" si="361"/>
        <v/>
      </c>
      <c r="Q4668" s="77" t="str">
        <f t="shared" si="362"/>
        <v/>
      </c>
      <c r="R4668" s="77" t="str">
        <f t="shared" si="363"/>
        <v/>
      </c>
      <c r="S4668" s="77" t="str">
        <f>IF(O4668="","",IF(OR(VALUE(LEFT(O4668,2))&gt;IF(RIGHT(J4668,1)="M",7,19),AND(OR(LEFT(O4668,2)={"07","19"}),VALUE(RIGHT(O4668,2))&gt;15)),TRUE,FALSE))</f>
        <v/>
      </c>
      <c r="T4668" s="77" t="str">
        <f>IF(O4668="","",IF(OR(VALUE(LEFT(O4668,2))&gt;IF(RIGHT(J4668,1)="M",7,19),AND(OR(LEFT(O4668,2)={"07","19"}),VALUE(RIGHT(O4668,2))&gt;5)),TRUE,FALSE))</f>
        <v/>
      </c>
    </row>
    <row r="4669" spans="12:20" x14ac:dyDescent="0.25">
      <c r="L4669" s="75">
        <f>COUNTIF($B$2:B4669,B4669)</f>
        <v>0</v>
      </c>
      <c r="M4669" s="75">
        <f>COUNTIF($L$2:L4669,4)</f>
        <v>42</v>
      </c>
      <c r="N4669" s="76" t="str">
        <f t="shared" si="364"/>
        <v>0</v>
      </c>
      <c r="O4669" s="76" t="str">
        <f t="shared" si="360"/>
        <v/>
      </c>
      <c r="P4669" s="75" t="str">
        <f t="shared" si="361"/>
        <v/>
      </c>
      <c r="Q4669" s="77" t="str">
        <f t="shared" si="362"/>
        <v/>
      </c>
      <c r="R4669" s="77" t="str">
        <f t="shared" si="363"/>
        <v/>
      </c>
      <c r="S4669" s="77" t="str">
        <f>IF(O4669="","",IF(OR(VALUE(LEFT(O4669,2))&gt;IF(RIGHT(J4669,1)="M",7,19),AND(OR(LEFT(O4669,2)={"07","19"}),VALUE(RIGHT(O4669,2))&gt;15)),TRUE,FALSE))</f>
        <v/>
      </c>
      <c r="T4669" s="77" t="str">
        <f>IF(O4669="","",IF(OR(VALUE(LEFT(O4669,2))&gt;IF(RIGHT(J4669,1)="M",7,19),AND(OR(LEFT(O4669,2)={"07","19"}),VALUE(RIGHT(O4669,2))&gt;5)),TRUE,FALSE))</f>
        <v/>
      </c>
    </row>
    <row r="4670" spans="12:20" x14ac:dyDescent="0.25">
      <c r="L4670" s="75">
        <f>COUNTIF($B$2:B4670,B4670)</f>
        <v>0</v>
      </c>
      <c r="M4670" s="75">
        <f>COUNTIF($L$2:L4670,4)</f>
        <v>42</v>
      </c>
      <c r="N4670" s="76" t="str">
        <f t="shared" si="364"/>
        <v>0</v>
      </c>
      <c r="O4670" s="76" t="str">
        <f t="shared" si="360"/>
        <v/>
      </c>
      <c r="P4670" s="75" t="str">
        <f t="shared" si="361"/>
        <v/>
      </c>
      <c r="Q4670" s="77" t="str">
        <f t="shared" si="362"/>
        <v/>
      </c>
      <c r="R4670" s="77" t="str">
        <f t="shared" si="363"/>
        <v/>
      </c>
      <c r="S4670" s="77" t="str">
        <f>IF(O4670="","",IF(OR(VALUE(LEFT(O4670,2))&gt;IF(RIGHT(J4670,1)="M",7,19),AND(OR(LEFT(O4670,2)={"07","19"}),VALUE(RIGHT(O4670,2))&gt;15)),TRUE,FALSE))</f>
        <v/>
      </c>
      <c r="T4670" s="77" t="str">
        <f>IF(O4670="","",IF(OR(VALUE(LEFT(O4670,2))&gt;IF(RIGHT(J4670,1)="M",7,19),AND(OR(LEFT(O4670,2)={"07","19"}),VALUE(RIGHT(O4670,2))&gt;5)),TRUE,FALSE))</f>
        <v/>
      </c>
    </row>
    <row r="4671" spans="12:20" x14ac:dyDescent="0.25">
      <c r="L4671" s="75">
        <f>COUNTIF($B$2:B4671,B4671)</f>
        <v>0</v>
      </c>
      <c r="M4671" s="75">
        <f>COUNTIF($L$2:L4671,4)</f>
        <v>42</v>
      </c>
      <c r="N4671" s="76" t="str">
        <f t="shared" si="364"/>
        <v>0</v>
      </c>
      <c r="O4671" s="76" t="str">
        <f t="shared" si="360"/>
        <v/>
      </c>
      <c r="P4671" s="75" t="str">
        <f t="shared" si="361"/>
        <v/>
      </c>
      <c r="Q4671" s="77" t="str">
        <f t="shared" si="362"/>
        <v/>
      </c>
      <c r="R4671" s="77" t="str">
        <f t="shared" si="363"/>
        <v/>
      </c>
      <c r="S4671" s="77" t="str">
        <f>IF(O4671="","",IF(OR(VALUE(LEFT(O4671,2))&gt;IF(RIGHT(J4671,1)="M",7,19),AND(OR(LEFT(O4671,2)={"07","19"}),VALUE(RIGHT(O4671,2))&gt;15)),TRUE,FALSE))</f>
        <v/>
      </c>
      <c r="T4671" s="77" t="str">
        <f>IF(O4671="","",IF(OR(VALUE(LEFT(O4671,2))&gt;IF(RIGHT(J4671,1)="M",7,19),AND(OR(LEFT(O4671,2)={"07","19"}),VALUE(RIGHT(O4671,2))&gt;5)),TRUE,FALSE))</f>
        <v/>
      </c>
    </row>
    <row r="4672" spans="12:20" x14ac:dyDescent="0.25">
      <c r="L4672" s="75">
        <f>COUNTIF($B$2:B4672,B4672)</f>
        <v>0</v>
      </c>
      <c r="M4672" s="75">
        <f>COUNTIF($L$2:L4672,4)</f>
        <v>42</v>
      </c>
      <c r="N4672" s="76" t="str">
        <f t="shared" si="364"/>
        <v>0</v>
      </c>
      <c r="O4672" s="76" t="str">
        <f t="shared" si="360"/>
        <v/>
      </c>
      <c r="P4672" s="75" t="str">
        <f t="shared" si="361"/>
        <v/>
      </c>
      <c r="Q4672" s="77" t="str">
        <f t="shared" si="362"/>
        <v/>
      </c>
      <c r="R4672" s="77" t="str">
        <f t="shared" si="363"/>
        <v/>
      </c>
      <c r="S4672" s="77" t="str">
        <f>IF(O4672="","",IF(OR(VALUE(LEFT(O4672,2))&gt;IF(RIGHT(J4672,1)="M",7,19),AND(OR(LEFT(O4672,2)={"07","19"}),VALUE(RIGHT(O4672,2))&gt;15)),TRUE,FALSE))</f>
        <v/>
      </c>
      <c r="T4672" s="77" t="str">
        <f>IF(O4672="","",IF(OR(VALUE(LEFT(O4672,2))&gt;IF(RIGHT(J4672,1)="M",7,19),AND(OR(LEFT(O4672,2)={"07","19"}),VALUE(RIGHT(O4672,2))&gt;5)),TRUE,FALSE))</f>
        <v/>
      </c>
    </row>
    <row r="4673" spans="12:20" x14ac:dyDescent="0.25">
      <c r="L4673" s="75">
        <f>COUNTIF($B$2:B4673,B4673)</f>
        <v>0</v>
      </c>
      <c r="M4673" s="75">
        <f>COUNTIF($L$2:L4673,4)</f>
        <v>42</v>
      </c>
      <c r="N4673" s="76" t="str">
        <f t="shared" si="364"/>
        <v>0</v>
      </c>
      <c r="O4673" s="76" t="str">
        <f t="shared" si="360"/>
        <v/>
      </c>
      <c r="P4673" s="75" t="str">
        <f t="shared" si="361"/>
        <v/>
      </c>
      <c r="Q4673" s="77" t="str">
        <f t="shared" si="362"/>
        <v/>
      </c>
      <c r="R4673" s="77" t="str">
        <f t="shared" si="363"/>
        <v/>
      </c>
      <c r="S4673" s="77" t="str">
        <f>IF(O4673="","",IF(OR(VALUE(LEFT(O4673,2))&gt;IF(RIGHT(J4673,1)="M",7,19),AND(OR(LEFT(O4673,2)={"07","19"}),VALUE(RIGHT(O4673,2))&gt;15)),TRUE,FALSE))</f>
        <v/>
      </c>
      <c r="T4673" s="77" t="str">
        <f>IF(O4673="","",IF(OR(VALUE(LEFT(O4673,2))&gt;IF(RIGHT(J4673,1)="M",7,19),AND(OR(LEFT(O4673,2)={"07","19"}),VALUE(RIGHT(O4673,2))&gt;5)),TRUE,FALSE))</f>
        <v/>
      </c>
    </row>
    <row r="4674" spans="12:20" x14ac:dyDescent="0.25">
      <c r="L4674" s="75">
        <f>COUNTIF($B$2:B4674,B4674)</f>
        <v>0</v>
      </c>
      <c r="M4674" s="75">
        <f>COUNTIF($L$2:L4674,4)</f>
        <v>42</v>
      </c>
      <c r="N4674" s="76" t="str">
        <f t="shared" si="364"/>
        <v>0</v>
      </c>
      <c r="O4674" s="76" t="str">
        <f t="shared" ref="O4674:O4737" si="365">TRIM(SUBSTITUTE(SUBSTITUTE(D4674,"+",""),"_",""))</f>
        <v/>
      </c>
      <c r="P4674" s="75" t="str">
        <f t="shared" ref="P4674:P4737" si="366">TRIM(SUBSTITUTE(SUBSTITUTE(E4674,"+",""),"_",""))</f>
        <v/>
      </c>
      <c r="Q4674" s="77" t="str">
        <f t="shared" ref="Q4674:Q4737" si="367">IFERROR(IF(RIGHT(P4674,2)&lt;RIGHT(O4674,2),IF(P4674&lt;O4674,P4674+2360-O4674,P4674-40-O4674),IF(P4674&lt;O4674,P4674+2400-O4674,P4674-O4674)),"")</f>
        <v/>
      </c>
      <c r="R4674" s="77" t="str">
        <f t="shared" ref="R4674:R4737" si="368">IFERROR(ROUNDDOWN(Q4674/100,0),"")</f>
        <v/>
      </c>
      <c r="S4674" s="77" t="str">
        <f>IF(O4674="","",IF(OR(VALUE(LEFT(O4674,2))&gt;IF(RIGHT(J4674,1)="M",7,19),AND(OR(LEFT(O4674,2)={"07","19"}),VALUE(RIGHT(O4674,2))&gt;15)),TRUE,FALSE))</f>
        <v/>
      </c>
      <c r="T4674" s="77" t="str">
        <f>IF(O4674="","",IF(OR(VALUE(LEFT(O4674,2))&gt;IF(RIGHT(J4674,1)="M",7,19),AND(OR(LEFT(O4674,2)={"07","19"}),VALUE(RIGHT(O4674,2))&gt;5)),TRUE,FALSE))</f>
        <v/>
      </c>
    </row>
    <row r="4675" spans="12:20" x14ac:dyDescent="0.25">
      <c r="L4675" s="75">
        <f>COUNTIF($B$2:B4675,B4675)</f>
        <v>0</v>
      </c>
      <c r="M4675" s="75">
        <f>COUNTIF($L$2:L4675,4)</f>
        <v>42</v>
      </c>
      <c r="N4675" s="76" t="str">
        <f t="shared" ref="N4675:N4738" si="369">A4675&amp;DAY(C4675)</f>
        <v>0</v>
      </c>
      <c r="O4675" s="76" t="str">
        <f t="shared" si="365"/>
        <v/>
      </c>
      <c r="P4675" s="75" t="str">
        <f t="shared" si="366"/>
        <v/>
      </c>
      <c r="Q4675" s="77" t="str">
        <f t="shared" si="367"/>
        <v/>
      </c>
      <c r="R4675" s="77" t="str">
        <f t="shared" si="368"/>
        <v/>
      </c>
      <c r="S4675" s="77" t="str">
        <f>IF(O4675="","",IF(OR(VALUE(LEFT(O4675,2))&gt;IF(RIGHT(J4675,1)="M",7,19),AND(OR(LEFT(O4675,2)={"07","19"}),VALUE(RIGHT(O4675,2))&gt;15)),TRUE,FALSE))</f>
        <v/>
      </c>
      <c r="T4675" s="77" t="str">
        <f>IF(O4675="","",IF(OR(VALUE(LEFT(O4675,2))&gt;IF(RIGHT(J4675,1)="M",7,19),AND(OR(LEFT(O4675,2)={"07","19"}),VALUE(RIGHT(O4675,2))&gt;5)),TRUE,FALSE))</f>
        <v/>
      </c>
    </row>
    <row r="4676" spans="12:20" x14ac:dyDescent="0.25">
      <c r="L4676" s="75">
        <f>COUNTIF($B$2:B4676,B4676)</f>
        <v>0</v>
      </c>
      <c r="M4676" s="75">
        <f>COUNTIF($L$2:L4676,4)</f>
        <v>42</v>
      </c>
      <c r="N4676" s="76" t="str">
        <f t="shared" si="369"/>
        <v>0</v>
      </c>
      <c r="O4676" s="76" t="str">
        <f t="shared" si="365"/>
        <v/>
      </c>
      <c r="P4676" s="75" t="str">
        <f t="shared" si="366"/>
        <v/>
      </c>
      <c r="Q4676" s="77" t="str">
        <f t="shared" si="367"/>
        <v/>
      </c>
      <c r="R4676" s="77" t="str">
        <f t="shared" si="368"/>
        <v/>
      </c>
      <c r="S4676" s="77" t="str">
        <f>IF(O4676="","",IF(OR(VALUE(LEFT(O4676,2))&gt;IF(RIGHT(J4676,1)="M",7,19),AND(OR(LEFT(O4676,2)={"07","19"}),VALUE(RIGHT(O4676,2))&gt;15)),TRUE,FALSE))</f>
        <v/>
      </c>
      <c r="T4676" s="77" t="str">
        <f>IF(O4676="","",IF(OR(VALUE(LEFT(O4676,2))&gt;IF(RIGHT(J4676,1)="M",7,19),AND(OR(LEFT(O4676,2)={"07","19"}),VALUE(RIGHT(O4676,2))&gt;5)),TRUE,FALSE))</f>
        <v/>
      </c>
    </row>
    <row r="4677" spans="12:20" x14ac:dyDescent="0.25">
      <c r="L4677" s="75">
        <f>COUNTIF($B$2:B4677,B4677)</f>
        <v>0</v>
      </c>
      <c r="M4677" s="75">
        <f>COUNTIF($L$2:L4677,4)</f>
        <v>42</v>
      </c>
      <c r="N4677" s="76" t="str">
        <f t="shared" si="369"/>
        <v>0</v>
      </c>
      <c r="O4677" s="76" t="str">
        <f t="shared" si="365"/>
        <v/>
      </c>
      <c r="P4677" s="75" t="str">
        <f t="shared" si="366"/>
        <v/>
      </c>
      <c r="Q4677" s="77" t="str">
        <f t="shared" si="367"/>
        <v/>
      </c>
      <c r="R4677" s="77" t="str">
        <f t="shared" si="368"/>
        <v/>
      </c>
      <c r="S4677" s="77" t="str">
        <f>IF(O4677="","",IF(OR(VALUE(LEFT(O4677,2))&gt;IF(RIGHT(J4677,1)="M",7,19),AND(OR(LEFT(O4677,2)={"07","19"}),VALUE(RIGHT(O4677,2))&gt;15)),TRUE,FALSE))</f>
        <v/>
      </c>
      <c r="T4677" s="77" t="str">
        <f>IF(O4677="","",IF(OR(VALUE(LEFT(O4677,2))&gt;IF(RIGHT(J4677,1)="M",7,19),AND(OR(LEFT(O4677,2)={"07","19"}),VALUE(RIGHT(O4677,2))&gt;5)),TRUE,FALSE))</f>
        <v/>
      </c>
    </row>
    <row r="4678" spans="12:20" x14ac:dyDescent="0.25">
      <c r="L4678" s="75">
        <f>COUNTIF($B$2:B4678,B4678)</f>
        <v>0</v>
      </c>
      <c r="M4678" s="75">
        <f>COUNTIF($L$2:L4678,4)</f>
        <v>42</v>
      </c>
      <c r="N4678" s="76" t="str">
        <f t="shared" si="369"/>
        <v>0</v>
      </c>
      <c r="O4678" s="76" t="str">
        <f t="shared" si="365"/>
        <v/>
      </c>
      <c r="P4678" s="75" t="str">
        <f t="shared" si="366"/>
        <v/>
      </c>
      <c r="Q4678" s="77" t="str">
        <f t="shared" si="367"/>
        <v/>
      </c>
      <c r="R4678" s="77" t="str">
        <f t="shared" si="368"/>
        <v/>
      </c>
      <c r="S4678" s="77" t="str">
        <f>IF(O4678="","",IF(OR(VALUE(LEFT(O4678,2))&gt;IF(RIGHT(J4678,1)="M",7,19),AND(OR(LEFT(O4678,2)={"07","19"}),VALUE(RIGHT(O4678,2))&gt;15)),TRUE,FALSE))</f>
        <v/>
      </c>
      <c r="T4678" s="77" t="str">
        <f>IF(O4678="","",IF(OR(VALUE(LEFT(O4678,2))&gt;IF(RIGHT(J4678,1)="M",7,19),AND(OR(LEFT(O4678,2)={"07","19"}),VALUE(RIGHT(O4678,2))&gt;5)),TRUE,FALSE))</f>
        <v/>
      </c>
    </row>
    <row r="4679" spans="12:20" x14ac:dyDescent="0.25">
      <c r="L4679" s="75">
        <f>COUNTIF($B$2:B4679,B4679)</f>
        <v>0</v>
      </c>
      <c r="M4679" s="75">
        <f>COUNTIF($L$2:L4679,4)</f>
        <v>42</v>
      </c>
      <c r="N4679" s="76" t="str">
        <f t="shared" si="369"/>
        <v>0</v>
      </c>
      <c r="O4679" s="76" t="str">
        <f t="shared" si="365"/>
        <v/>
      </c>
      <c r="P4679" s="75" t="str">
        <f t="shared" si="366"/>
        <v/>
      </c>
      <c r="Q4679" s="77" t="str">
        <f t="shared" si="367"/>
        <v/>
      </c>
      <c r="R4679" s="77" t="str">
        <f t="shared" si="368"/>
        <v/>
      </c>
      <c r="S4679" s="77" t="str">
        <f>IF(O4679="","",IF(OR(VALUE(LEFT(O4679,2))&gt;IF(RIGHT(J4679,1)="M",7,19),AND(OR(LEFT(O4679,2)={"07","19"}),VALUE(RIGHT(O4679,2))&gt;15)),TRUE,FALSE))</f>
        <v/>
      </c>
      <c r="T4679" s="77" t="str">
        <f>IF(O4679="","",IF(OR(VALUE(LEFT(O4679,2))&gt;IF(RIGHT(J4679,1)="M",7,19),AND(OR(LEFT(O4679,2)={"07","19"}),VALUE(RIGHT(O4679,2))&gt;5)),TRUE,FALSE))</f>
        <v/>
      </c>
    </row>
    <row r="4680" spans="12:20" x14ac:dyDescent="0.25">
      <c r="L4680" s="75">
        <f>COUNTIF($B$2:B4680,B4680)</f>
        <v>0</v>
      </c>
      <c r="M4680" s="75">
        <f>COUNTIF($L$2:L4680,4)</f>
        <v>42</v>
      </c>
      <c r="N4680" s="76" t="str">
        <f t="shared" si="369"/>
        <v>0</v>
      </c>
      <c r="O4680" s="76" t="str">
        <f t="shared" si="365"/>
        <v/>
      </c>
      <c r="P4680" s="75" t="str">
        <f t="shared" si="366"/>
        <v/>
      </c>
      <c r="Q4680" s="77" t="str">
        <f t="shared" si="367"/>
        <v/>
      </c>
      <c r="R4680" s="77" t="str">
        <f t="shared" si="368"/>
        <v/>
      </c>
      <c r="S4680" s="77" t="str">
        <f>IF(O4680="","",IF(OR(VALUE(LEFT(O4680,2))&gt;IF(RIGHT(J4680,1)="M",7,19),AND(OR(LEFT(O4680,2)={"07","19"}),VALUE(RIGHT(O4680,2))&gt;15)),TRUE,FALSE))</f>
        <v/>
      </c>
      <c r="T4680" s="77" t="str">
        <f>IF(O4680="","",IF(OR(VALUE(LEFT(O4680,2))&gt;IF(RIGHT(J4680,1)="M",7,19),AND(OR(LEFT(O4680,2)={"07","19"}),VALUE(RIGHT(O4680,2))&gt;5)),TRUE,FALSE))</f>
        <v/>
      </c>
    </row>
    <row r="4681" spans="12:20" x14ac:dyDescent="0.25">
      <c r="L4681" s="75">
        <f>COUNTIF($B$2:B4681,B4681)</f>
        <v>0</v>
      </c>
      <c r="M4681" s="75">
        <f>COUNTIF($L$2:L4681,4)</f>
        <v>42</v>
      </c>
      <c r="N4681" s="76" t="str">
        <f t="shared" si="369"/>
        <v>0</v>
      </c>
      <c r="O4681" s="76" t="str">
        <f t="shared" si="365"/>
        <v/>
      </c>
      <c r="P4681" s="75" t="str">
        <f t="shared" si="366"/>
        <v/>
      </c>
      <c r="Q4681" s="77" t="str">
        <f t="shared" si="367"/>
        <v/>
      </c>
      <c r="R4681" s="77" t="str">
        <f t="shared" si="368"/>
        <v/>
      </c>
      <c r="S4681" s="77" t="str">
        <f>IF(O4681="","",IF(OR(VALUE(LEFT(O4681,2))&gt;IF(RIGHT(J4681,1)="M",7,19),AND(OR(LEFT(O4681,2)={"07","19"}),VALUE(RIGHT(O4681,2))&gt;15)),TRUE,FALSE))</f>
        <v/>
      </c>
      <c r="T4681" s="77" t="str">
        <f>IF(O4681="","",IF(OR(VALUE(LEFT(O4681,2))&gt;IF(RIGHT(J4681,1)="M",7,19),AND(OR(LEFT(O4681,2)={"07","19"}),VALUE(RIGHT(O4681,2))&gt;5)),TRUE,FALSE))</f>
        <v/>
      </c>
    </row>
    <row r="4682" spans="12:20" x14ac:dyDescent="0.25">
      <c r="L4682" s="75">
        <f>COUNTIF($B$2:B4682,B4682)</f>
        <v>0</v>
      </c>
      <c r="M4682" s="75">
        <f>COUNTIF($L$2:L4682,4)</f>
        <v>42</v>
      </c>
      <c r="N4682" s="76" t="str">
        <f t="shared" si="369"/>
        <v>0</v>
      </c>
      <c r="O4682" s="76" t="str">
        <f t="shared" si="365"/>
        <v/>
      </c>
      <c r="P4682" s="75" t="str">
        <f t="shared" si="366"/>
        <v/>
      </c>
      <c r="Q4682" s="77" t="str">
        <f t="shared" si="367"/>
        <v/>
      </c>
      <c r="R4682" s="77" t="str">
        <f t="shared" si="368"/>
        <v/>
      </c>
      <c r="S4682" s="77" t="str">
        <f>IF(O4682="","",IF(OR(VALUE(LEFT(O4682,2))&gt;IF(RIGHT(J4682,1)="M",7,19),AND(OR(LEFT(O4682,2)={"07","19"}),VALUE(RIGHT(O4682,2))&gt;15)),TRUE,FALSE))</f>
        <v/>
      </c>
      <c r="T4682" s="77" t="str">
        <f>IF(O4682="","",IF(OR(VALUE(LEFT(O4682,2))&gt;IF(RIGHT(J4682,1)="M",7,19),AND(OR(LEFT(O4682,2)={"07","19"}),VALUE(RIGHT(O4682,2))&gt;5)),TRUE,FALSE))</f>
        <v/>
      </c>
    </row>
    <row r="4683" spans="12:20" x14ac:dyDescent="0.25">
      <c r="L4683" s="75">
        <f>COUNTIF($B$2:B4683,B4683)</f>
        <v>0</v>
      </c>
      <c r="M4683" s="75">
        <f>COUNTIF($L$2:L4683,4)</f>
        <v>42</v>
      </c>
      <c r="N4683" s="76" t="str">
        <f t="shared" si="369"/>
        <v>0</v>
      </c>
      <c r="O4683" s="76" t="str">
        <f t="shared" si="365"/>
        <v/>
      </c>
      <c r="P4683" s="75" t="str">
        <f t="shared" si="366"/>
        <v/>
      </c>
      <c r="Q4683" s="77" t="str">
        <f t="shared" si="367"/>
        <v/>
      </c>
      <c r="R4683" s="77" t="str">
        <f t="shared" si="368"/>
        <v/>
      </c>
      <c r="S4683" s="77" t="str">
        <f>IF(O4683="","",IF(OR(VALUE(LEFT(O4683,2))&gt;IF(RIGHT(J4683,1)="M",7,19),AND(OR(LEFT(O4683,2)={"07","19"}),VALUE(RIGHT(O4683,2))&gt;15)),TRUE,FALSE))</f>
        <v/>
      </c>
      <c r="T4683" s="77" t="str">
        <f>IF(O4683="","",IF(OR(VALUE(LEFT(O4683,2))&gt;IF(RIGHT(J4683,1)="M",7,19),AND(OR(LEFT(O4683,2)={"07","19"}),VALUE(RIGHT(O4683,2))&gt;5)),TRUE,FALSE))</f>
        <v/>
      </c>
    </row>
    <row r="4684" spans="12:20" x14ac:dyDescent="0.25">
      <c r="L4684" s="75">
        <f>COUNTIF($B$2:B4684,B4684)</f>
        <v>0</v>
      </c>
      <c r="M4684" s="75">
        <f>COUNTIF($L$2:L4684,4)</f>
        <v>42</v>
      </c>
      <c r="N4684" s="76" t="str">
        <f t="shared" si="369"/>
        <v>0</v>
      </c>
      <c r="O4684" s="76" t="str">
        <f t="shared" si="365"/>
        <v/>
      </c>
      <c r="P4684" s="75" t="str">
        <f t="shared" si="366"/>
        <v/>
      </c>
      <c r="Q4684" s="77" t="str">
        <f t="shared" si="367"/>
        <v/>
      </c>
      <c r="R4684" s="77" t="str">
        <f t="shared" si="368"/>
        <v/>
      </c>
      <c r="S4684" s="77" t="str">
        <f>IF(O4684="","",IF(OR(VALUE(LEFT(O4684,2))&gt;IF(RIGHT(J4684,1)="M",7,19),AND(OR(LEFT(O4684,2)={"07","19"}),VALUE(RIGHT(O4684,2))&gt;15)),TRUE,FALSE))</f>
        <v/>
      </c>
      <c r="T4684" s="77" t="str">
        <f>IF(O4684="","",IF(OR(VALUE(LEFT(O4684,2))&gt;IF(RIGHT(J4684,1)="M",7,19),AND(OR(LEFT(O4684,2)={"07","19"}),VALUE(RIGHT(O4684,2))&gt;5)),TRUE,FALSE))</f>
        <v/>
      </c>
    </row>
    <row r="4685" spans="12:20" x14ac:dyDescent="0.25">
      <c r="L4685" s="75">
        <f>COUNTIF($B$2:B4685,B4685)</f>
        <v>0</v>
      </c>
      <c r="M4685" s="75">
        <f>COUNTIF($L$2:L4685,4)</f>
        <v>42</v>
      </c>
      <c r="N4685" s="76" t="str">
        <f t="shared" si="369"/>
        <v>0</v>
      </c>
      <c r="O4685" s="76" t="str">
        <f t="shared" si="365"/>
        <v/>
      </c>
      <c r="P4685" s="75" t="str">
        <f t="shared" si="366"/>
        <v/>
      </c>
      <c r="Q4685" s="77" t="str">
        <f t="shared" si="367"/>
        <v/>
      </c>
      <c r="R4685" s="77" t="str">
        <f t="shared" si="368"/>
        <v/>
      </c>
      <c r="S4685" s="77" t="str">
        <f>IF(O4685="","",IF(OR(VALUE(LEFT(O4685,2))&gt;IF(RIGHT(J4685,1)="M",7,19),AND(OR(LEFT(O4685,2)={"07","19"}),VALUE(RIGHT(O4685,2))&gt;15)),TRUE,FALSE))</f>
        <v/>
      </c>
      <c r="T4685" s="77" t="str">
        <f>IF(O4685="","",IF(OR(VALUE(LEFT(O4685,2))&gt;IF(RIGHT(J4685,1)="M",7,19),AND(OR(LEFT(O4685,2)={"07","19"}),VALUE(RIGHT(O4685,2))&gt;5)),TRUE,FALSE))</f>
        <v/>
      </c>
    </row>
    <row r="4686" spans="12:20" x14ac:dyDescent="0.25">
      <c r="L4686" s="75">
        <f>COUNTIF($B$2:B4686,B4686)</f>
        <v>0</v>
      </c>
      <c r="M4686" s="75">
        <f>COUNTIF($L$2:L4686,4)</f>
        <v>42</v>
      </c>
      <c r="N4686" s="76" t="str">
        <f t="shared" si="369"/>
        <v>0</v>
      </c>
      <c r="O4686" s="76" t="str">
        <f t="shared" si="365"/>
        <v/>
      </c>
      <c r="P4686" s="75" t="str">
        <f t="shared" si="366"/>
        <v/>
      </c>
      <c r="Q4686" s="77" t="str">
        <f t="shared" si="367"/>
        <v/>
      </c>
      <c r="R4686" s="77" t="str">
        <f t="shared" si="368"/>
        <v/>
      </c>
      <c r="S4686" s="77" t="str">
        <f>IF(O4686="","",IF(OR(VALUE(LEFT(O4686,2))&gt;IF(RIGHT(J4686,1)="M",7,19),AND(OR(LEFT(O4686,2)={"07","19"}),VALUE(RIGHT(O4686,2))&gt;15)),TRUE,FALSE))</f>
        <v/>
      </c>
      <c r="T4686" s="77" t="str">
        <f>IF(O4686="","",IF(OR(VALUE(LEFT(O4686,2))&gt;IF(RIGHT(J4686,1)="M",7,19),AND(OR(LEFT(O4686,2)={"07","19"}),VALUE(RIGHT(O4686,2))&gt;5)),TRUE,FALSE))</f>
        <v/>
      </c>
    </row>
    <row r="4687" spans="12:20" x14ac:dyDescent="0.25">
      <c r="L4687" s="75">
        <f>COUNTIF($B$2:B4687,B4687)</f>
        <v>0</v>
      </c>
      <c r="M4687" s="75">
        <f>COUNTIF($L$2:L4687,4)</f>
        <v>42</v>
      </c>
      <c r="N4687" s="76" t="str">
        <f t="shared" si="369"/>
        <v>0</v>
      </c>
      <c r="O4687" s="76" t="str">
        <f t="shared" si="365"/>
        <v/>
      </c>
      <c r="P4687" s="75" t="str">
        <f t="shared" si="366"/>
        <v/>
      </c>
      <c r="Q4687" s="77" t="str">
        <f t="shared" si="367"/>
        <v/>
      </c>
      <c r="R4687" s="77" t="str">
        <f t="shared" si="368"/>
        <v/>
      </c>
      <c r="S4687" s="77" t="str">
        <f>IF(O4687="","",IF(OR(VALUE(LEFT(O4687,2))&gt;IF(RIGHT(J4687,1)="M",7,19),AND(OR(LEFT(O4687,2)={"07","19"}),VALUE(RIGHT(O4687,2))&gt;15)),TRUE,FALSE))</f>
        <v/>
      </c>
      <c r="T4687" s="77" t="str">
        <f>IF(O4687="","",IF(OR(VALUE(LEFT(O4687,2))&gt;IF(RIGHT(J4687,1)="M",7,19),AND(OR(LEFT(O4687,2)={"07","19"}),VALUE(RIGHT(O4687,2))&gt;5)),TRUE,FALSE))</f>
        <v/>
      </c>
    </row>
    <row r="4688" spans="12:20" x14ac:dyDescent="0.25">
      <c r="L4688" s="75">
        <f>COUNTIF($B$2:B4688,B4688)</f>
        <v>0</v>
      </c>
      <c r="M4688" s="75">
        <f>COUNTIF($L$2:L4688,4)</f>
        <v>42</v>
      </c>
      <c r="N4688" s="76" t="str">
        <f t="shared" si="369"/>
        <v>0</v>
      </c>
      <c r="O4688" s="76" t="str">
        <f t="shared" si="365"/>
        <v/>
      </c>
      <c r="P4688" s="75" t="str">
        <f t="shared" si="366"/>
        <v/>
      </c>
      <c r="Q4688" s="77" t="str">
        <f t="shared" si="367"/>
        <v/>
      </c>
      <c r="R4688" s="77" t="str">
        <f t="shared" si="368"/>
        <v/>
      </c>
      <c r="S4688" s="77" t="str">
        <f>IF(O4688="","",IF(OR(VALUE(LEFT(O4688,2))&gt;IF(RIGHT(J4688,1)="M",7,19),AND(OR(LEFT(O4688,2)={"07","19"}),VALUE(RIGHT(O4688,2))&gt;15)),TRUE,FALSE))</f>
        <v/>
      </c>
      <c r="T4688" s="77" t="str">
        <f>IF(O4688="","",IF(OR(VALUE(LEFT(O4688,2))&gt;IF(RIGHT(J4688,1)="M",7,19),AND(OR(LEFT(O4688,2)={"07","19"}),VALUE(RIGHT(O4688,2))&gt;5)),TRUE,FALSE))</f>
        <v/>
      </c>
    </row>
    <row r="4689" spans="12:20" x14ac:dyDescent="0.25">
      <c r="L4689" s="75">
        <f>COUNTIF($B$2:B4689,B4689)</f>
        <v>0</v>
      </c>
      <c r="M4689" s="75">
        <f>COUNTIF($L$2:L4689,4)</f>
        <v>42</v>
      </c>
      <c r="N4689" s="76" t="str">
        <f t="shared" si="369"/>
        <v>0</v>
      </c>
      <c r="O4689" s="76" t="str">
        <f t="shared" si="365"/>
        <v/>
      </c>
      <c r="P4689" s="75" t="str">
        <f t="shared" si="366"/>
        <v/>
      </c>
      <c r="Q4689" s="77" t="str">
        <f t="shared" si="367"/>
        <v/>
      </c>
      <c r="R4689" s="77" t="str">
        <f t="shared" si="368"/>
        <v/>
      </c>
      <c r="S4689" s="77" t="str">
        <f>IF(O4689="","",IF(OR(VALUE(LEFT(O4689,2))&gt;IF(RIGHT(J4689,1)="M",7,19),AND(OR(LEFT(O4689,2)={"07","19"}),VALUE(RIGHT(O4689,2))&gt;15)),TRUE,FALSE))</f>
        <v/>
      </c>
      <c r="T4689" s="77" t="str">
        <f>IF(O4689="","",IF(OR(VALUE(LEFT(O4689,2))&gt;IF(RIGHT(J4689,1)="M",7,19),AND(OR(LEFT(O4689,2)={"07","19"}),VALUE(RIGHT(O4689,2))&gt;5)),TRUE,FALSE))</f>
        <v/>
      </c>
    </row>
    <row r="4690" spans="12:20" x14ac:dyDescent="0.25">
      <c r="L4690" s="75">
        <f>COUNTIF($B$2:B4690,B4690)</f>
        <v>0</v>
      </c>
      <c r="M4690" s="75">
        <f>COUNTIF($L$2:L4690,4)</f>
        <v>42</v>
      </c>
      <c r="N4690" s="76" t="str">
        <f t="shared" si="369"/>
        <v>0</v>
      </c>
      <c r="O4690" s="76" t="str">
        <f t="shared" si="365"/>
        <v/>
      </c>
      <c r="P4690" s="75" t="str">
        <f t="shared" si="366"/>
        <v/>
      </c>
      <c r="Q4690" s="77" t="str">
        <f t="shared" si="367"/>
        <v/>
      </c>
      <c r="R4690" s="77" t="str">
        <f t="shared" si="368"/>
        <v/>
      </c>
      <c r="S4690" s="77" t="str">
        <f>IF(O4690="","",IF(OR(VALUE(LEFT(O4690,2))&gt;IF(RIGHT(J4690,1)="M",7,19),AND(OR(LEFT(O4690,2)={"07","19"}),VALUE(RIGHT(O4690,2))&gt;15)),TRUE,FALSE))</f>
        <v/>
      </c>
      <c r="T4690" s="77" t="str">
        <f>IF(O4690="","",IF(OR(VALUE(LEFT(O4690,2))&gt;IF(RIGHT(J4690,1)="M",7,19),AND(OR(LEFT(O4690,2)={"07","19"}),VALUE(RIGHT(O4690,2))&gt;5)),TRUE,FALSE))</f>
        <v/>
      </c>
    </row>
    <row r="4691" spans="12:20" x14ac:dyDescent="0.25">
      <c r="L4691" s="75">
        <f>COUNTIF($B$2:B4691,B4691)</f>
        <v>0</v>
      </c>
      <c r="M4691" s="75">
        <f>COUNTIF($L$2:L4691,4)</f>
        <v>42</v>
      </c>
      <c r="N4691" s="76" t="str">
        <f t="shared" si="369"/>
        <v>0</v>
      </c>
      <c r="O4691" s="76" t="str">
        <f t="shared" si="365"/>
        <v/>
      </c>
      <c r="P4691" s="75" t="str">
        <f t="shared" si="366"/>
        <v/>
      </c>
      <c r="Q4691" s="77" t="str">
        <f t="shared" si="367"/>
        <v/>
      </c>
      <c r="R4691" s="77" t="str">
        <f t="shared" si="368"/>
        <v/>
      </c>
      <c r="S4691" s="77" t="str">
        <f>IF(O4691="","",IF(OR(VALUE(LEFT(O4691,2))&gt;IF(RIGHT(J4691,1)="M",7,19),AND(OR(LEFT(O4691,2)={"07","19"}),VALUE(RIGHT(O4691,2))&gt;15)),TRUE,FALSE))</f>
        <v/>
      </c>
      <c r="T4691" s="77" t="str">
        <f>IF(O4691="","",IF(OR(VALUE(LEFT(O4691,2))&gt;IF(RIGHT(J4691,1)="M",7,19),AND(OR(LEFT(O4691,2)={"07","19"}),VALUE(RIGHT(O4691,2))&gt;5)),TRUE,FALSE))</f>
        <v/>
      </c>
    </row>
    <row r="4692" spans="12:20" x14ac:dyDescent="0.25">
      <c r="L4692" s="75">
        <f>COUNTIF($B$2:B4692,B4692)</f>
        <v>0</v>
      </c>
      <c r="M4692" s="75">
        <f>COUNTIF($L$2:L4692,4)</f>
        <v>42</v>
      </c>
      <c r="N4692" s="76" t="str">
        <f t="shared" si="369"/>
        <v>0</v>
      </c>
      <c r="O4692" s="76" t="str">
        <f t="shared" si="365"/>
        <v/>
      </c>
      <c r="P4692" s="75" t="str">
        <f t="shared" si="366"/>
        <v/>
      </c>
      <c r="Q4692" s="77" t="str">
        <f t="shared" si="367"/>
        <v/>
      </c>
      <c r="R4692" s="77" t="str">
        <f t="shared" si="368"/>
        <v/>
      </c>
      <c r="S4692" s="77" t="str">
        <f>IF(O4692="","",IF(OR(VALUE(LEFT(O4692,2))&gt;IF(RIGHT(J4692,1)="M",7,19),AND(OR(LEFT(O4692,2)={"07","19"}),VALUE(RIGHT(O4692,2))&gt;15)),TRUE,FALSE))</f>
        <v/>
      </c>
      <c r="T4692" s="77" t="str">
        <f>IF(O4692="","",IF(OR(VALUE(LEFT(O4692,2))&gt;IF(RIGHT(J4692,1)="M",7,19),AND(OR(LEFT(O4692,2)={"07","19"}),VALUE(RIGHT(O4692,2))&gt;5)),TRUE,FALSE))</f>
        <v/>
      </c>
    </row>
    <row r="4693" spans="12:20" x14ac:dyDescent="0.25">
      <c r="L4693" s="75">
        <f>COUNTIF($B$2:B4693,B4693)</f>
        <v>0</v>
      </c>
      <c r="M4693" s="75">
        <f>COUNTIF($L$2:L4693,4)</f>
        <v>42</v>
      </c>
      <c r="N4693" s="76" t="str">
        <f t="shared" si="369"/>
        <v>0</v>
      </c>
      <c r="O4693" s="76" t="str">
        <f t="shared" si="365"/>
        <v/>
      </c>
      <c r="P4693" s="75" t="str">
        <f t="shared" si="366"/>
        <v/>
      </c>
      <c r="Q4693" s="77" t="str">
        <f t="shared" si="367"/>
        <v/>
      </c>
      <c r="R4693" s="77" t="str">
        <f t="shared" si="368"/>
        <v/>
      </c>
      <c r="S4693" s="77" t="str">
        <f>IF(O4693="","",IF(OR(VALUE(LEFT(O4693,2))&gt;IF(RIGHT(J4693,1)="M",7,19),AND(OR(LEFT(O4693,2)={"07","19"}),VALUE(RIGHT(O4693,2))&gt;15)),TRUE,FALSE))</f>
        <v/>
      </c>
      <c r="T4693" s="77" t="str">
        <f>IF(O4693="","",IF(OR(VALUE(LEFT(O4693,2))&gt;IF(RIGHT(J4693,1)="M",7,19),AND(OR(LEFT(O4693,2)={"07","19"}),VALUE(RIGHT(O4693,2))&gt;5)),TRUE,FALSE))</f>
        <v/>
      </c>
    </row>
    <row r="4694" spans="12:20" x14ac:dyDescent="0.25">
      <c r="L4694" s="75">
        <f>COUNTIF($B$2:B4694,B4694)</f>
        <v>0</v>
      </c>
      <c r="M4694" s="75">
        <f>COUNTIF($L$2:L4694,4)</f>
        <v>42</v>
      </c>
      <c r="N4694" s="76" t="str">
        <f t="shared" si="369"/>
        <v>0</v>
      </c>
      <c r="O4694" s="76" t="str">
        <f t="shared" si="365"/>
        <v/>
      </c>
      <c r="P4694" s="75" t="str">
        <f t="shared" si="366"/>
        <v/>
      </c>
      <c r="Q4694" s="77" t="str">
        <f t="shared" si="367"/>
        <v/>
      </c>
      <c r="R4694" s="77" t="str">
        <f t="shared" si="368"/>
        <v/>
      </c>
      <c r="S4694" s="77" t="str">
        <f>IF(O4694="","",IF(OR(VALUE(LEFT(O4694,2))&gt;IF(RIGHT(J4694,1)="M",7,19),AND(OR(LEFT(O4694,2)={"07","19"}),VALUE(RIGHT(O4694,2))&gt;15)),TRUE,FALSE))</f>
        <v/>
      </c>
      <c r="T4694" s="77" t="str">
        <f>IF(O4694="","",IF(OR(VALUE(LEFT(O4694,2))&gt;IF(RIGHT(J4694,1)="M",7,19),AND(OR(LEFT(O4694,2)={"07","19"}),VALUE(RIGHT(O4694,2))&gt;5)),TRUE,FALSE))</f>
        <v/>
      </c>
    </row>
    <row r="4695" spans="12:20" x14ac:dyDescent="0.25">
      <c r="L4695" s="75">
        <f>COUNTIF($B$2:B4695,B4695)</f>
        <v>0</v>
      </c>
      <c r="M4695" s="75">
        <f>COUNTIF($L$2:L4695,4)</f>
        <v>42</v>
      </c>
      <c r="N4695" s="76" t="str">
        <f t="shared" si="369"/>
        <v>0</v>
      </c>
      <c r="O4695" s="76" t="str">
        <f t="shared" si="365"/>
        <v/>
      </c>
      <c r="P4695" s="75" t="str">
        <f t="shared" si="366"/>
        <v/>
      </c>
      <c r="Q4695" s="77" t="str">
        <f t="shared" si="367"/>
        <v/>
      </c>
      <c r="R4695" s="77" t="str">
        <f t="shared" si="368"/>
        <v/>
      </c>
      <c r="S4695" s="77" t="str">
        <f>IF(O4695="","",IF(OR(VALUE(LEFT(O4695,2))&gt;IF(RIGHT(J4695,1)="M",7,19),AND(OR(LEFT(O4695,2)={"07","19"}),VALUE(RIGHT(O4695,2))&gt;15)),TRUE,FALSE))</f>
        <v/>
      </c>
      <c r="T4695" s="77" t="str">
        <f>IF(O4695="","",IF(OR(VALUE(LEFT(O4695,2))&gt;IF(RIGHT(J4695,1)="M",7,19),AND(OR(LEFT(O4695,2)={"07","19"}),VALUE(RIGHT(O4695,2))&gt;5)),TRUE,FALSE))</f>
        <v/>
      </c>
    </row>
    <row r="4696" spans="12:20" x14ac:dyDescent="0.25">
      <c r="L4696" s="75">
        <f>COUNTIF($B$2:B4696,B4696)</f>
        <v>0</v>
      </c>
      <c r="M4696" s="75">
        <f>COUNTIF($L$2:L4696,4)</f>
        <v>42</v>
      </c>
      <c r="N4696" s="76" t="str">
        <f t="shared" si="369"/>
        <v>0</v>
      </c>
      <c r="O4696" s="76" t="str">
        <f t="shared" si="365"/>
        <v/>
      </c>
      <c r="P4696" s="75" t="str">
        <f t="shared" si="366"/>
        <v/>
      </c>
      <c r="Q4696" s="77" t="str">
        <f t="shared" si="367"/>
        <v/>
      </c>
      <c r="R4696" s="77" t="str">
        <f t="shared" si="368"/>
        <v/>
      </c>
      <c r="S4696" s="77" t="str">
        <f>IF(O4696="","",IF(OR(VALUE(LEFT(O4696,2))&gt;IF(RIGHT(J4696,1)="M",7,19),AND(OR(LEFT(O4696,2)={"07","19"}),VALUE(RIGHT(O4696,2))&gt;15)),TRUE,FALSE))</f>
        <v/>
      </c>
      <c r="T4696" s="77" t="str">
        <f>IF(O4696="","",IF(OR(VALUE(LEFT(O4696,2))&gt;IF(RIGHT(J4696,1)="M",7,19),AND(OR(LEFT(O4696,2)={"07","19"}),VALUE(RIGHT(O4696,2))&gt;5)),TRUE,FALSE))</f>
        <v/>
      </c>
    </row>
    <row r="4697" spans="12:20" x14ac:dyDescent="0.25">
      <c r="L4697" s="75">
        <f>COUNTIF($B$2:B4697,B4697)</f>
        <v>0</v>
      </c>
      <c r="M4697" s="75">
        <f>COUNTIF($L$2:L4697,4)</f>
        <v>42</v>
      </c>
      <c r="N4697" s="76" t="str">
        <f t="shared" si="369"/>
        <v>0</v>
      </c>
      <c r="O4697" s="76" t="str">
        <f t="shared" si="365"/>
        <v/>
      </c>
      <c r="P4697" s="75" t="str">
        <f t="shared" si="366"/>
        <v/>
      </c>
      <c r="Q4697" s="77" t="str">
        <f t="shared" si="367"/>
        <v/>
      </c>
      <c r="R4697" s="77" t="str">
        <f t="shared" si="368"/>
        <v/>
      </c>
      <c r="S4697" s="77" t="str">
        <f>IF(O4697="","",IF(OR(VALUE(LEFT(O4697,2))&gt;IF(RIGHT(J4697,1)="M",7,19),AND(OR(LEFT(O4697,2)={"07","19"}),VALUE(RIGHT(O4697,2))&gt;15)),TRUE,FALSE))</f>
        <v/>
      </c>
      <c r="T4697" s="77" t="str">
        <f>IF(O4697="","",IF(OR(VALUE(LEFT(O4697,2))&gt;IF(RIGHT(J4697,1)="M",7,19),AND(OR(LEFT(O4697,2)={"07","19"}),VALUE(RIGHT(O4697,2))&gt;5)),TRUE,FALSE))</f>
        <v/>
      </c>
    </row>
    <row r="4698" spans="12:20" x14ac:dyDescent="0.25">
      <c r="L4698" s="75">
        <f>COUNTIF($B$2:B4698,B4698)</f>
        <v>0</v>
      </c>
      <c r="M4698" s="75">
        <f>COUNTIF($L$2:L4698,4)</f>
        <v>42</v>
      </c>
      <c r="N4698" s="76" t="str">
        <f t="shared" si="369"/>
        <v>0</v>
      </c>
      <c r="O4698" s="76" t="str">
        <f t="shared" si="365"/>
        <v/>
      </c>
      <c r="P4698" s="75" t="str">
        <f t="shared" si="366"/>
        <v/>
      </c>
      <c r="Q4698" s="77" t="str">
        <f t="shared" si="367"/>
        <v/>
      </c>
      <c r="R4698" s="77" t="str">
        <f t="shared" si="368"/>
        <v/>
      </c>
      <c r="S4698" s="77" t="str">
        <f>IF(O4698="","",IF(OR(VALUE(LEFT(O4698,2))&gt;IF(RIGHT(J4698,1)="M",7,19),AND(OR(LEFT(O4698,2)={"07","19"}),VALUE(RIGHT(O4698,2))&gt;15)),TRUE,FALSE))</f>
        <v/>
      </c>
      <c r="T4698" s="77" t="str">
        <f>IF(O4698="","",IF(OR(VALUE(LEFT(O4698,2))&gt;IF(RIGHT(J4698,1)="M",7,19),AND(OR(LEFT(O4698,2)={"07","19"}),VALUE(RIGHT(O4698,2))&gt;5)),TRUE,FALSE))</f>
        <v/>
      </c>
    </row>
    <row r="4699" spans="12:20" x14ac:dyDescent="0.25">
      <c r="L4699" s="75">
        <f>COUNTIF($B$2:B4699,B4699)</f>
        <v>0</v>
      </c>
      <c r="M4699" s="75">
        <f>COUNTIF($L$2:L4699,4)</f>
        <v>42</v>
      </c>
      <c r="N4699" s="76" t="str">
        <f t="shared" si="369"/>
        <v>0</v>
      </c>
      <c r="O4699" s="76" t="str">
        <f t="shared" si="365"/>
        <v/>
      </c>
      <c r="P4699" s="75" t="str">
        <f t="shared" si="366"/>
        <v/>
      </c>
      <c r="Q4699" s="77" t="str">
        <f t="shared" si="367"/>
        <v/>
      </c>
      <c r="R4699" s="77" t="str">
        <f t="shared" si="368"/>
        <v/>
      </c>
      <c r="S4699" s="77" t="str">
        <f>IF(O4699="","",IF(OR(VALUE(LEFT(O4699,2))&gt;IF(RIGHT(J4699,1)="M",7,19),AND(OR(LEFT(O4699,2)={"07","19"}),VALUE(RIGHT(O4699,2))&gt;15)),TRUE,FALSE))</f>
        <v/>
      </c>
      <c r="T4699" s="77" t="str">
        <f>IF(O4699="","",IF(OR(VALUE(LEFT(O4699,2))&gt;IF(RIGHT(J4699,1)="M",7,19),AND(OR(LEFT(O4699,2)={"07","19"}),VALUE(RIGHT(O4699,2))&gt;5)),TRUE,FALSE))</f>
        <v/>
      </c>
    </row>
    <row r="4700" spans="12:20" x14ac:dyDescent="0.25">
      <c r="L4700" s="75">
        <f>COUNTIF($B$2:B4700,B4700)</f>
        <v>0</v>
      </c>
      <c r="M4700" s="75">
        <f>COUNTIF($L$2:L4700,4)</f>
        <v>42</v>
      </c>
      <c r="N4700" s="76" t="str">
        <f t="shared" si="369"/>
        <v>0</v>
      </c>
      <c r="O4700" s="76" t="str">
        <f t="shared" si="365"/>
        <v/>
      </c>
      <c r="P4700" s="75" t="str">
        <f t="shared" si="366"/>
        <v/>
      </c>
      <c r="Q4700" s="77" t="str">
        <f t="shared" si="367"/>
        <v/>
      </c>
      <c r="R4700" s="77" t="str">
        <f t="shared" si="368"/>
        <v/>
      </c>
      <c r="S4700" s="77" t="str">
        <f>IF(O4700="","",IF(OR(VALUE(LEFT(O4700,2))&gt;IF(RIGHT(J4700,1)="M",7,19),AND(OR(LEFT(O4700,2)={"07","19"}),VALUE(RIGHT(O4700,2))&gt;15)),TRUE,FALSE))</f>
        <v/>
      </c>
      <c r="T4700" s="77" t="str">
        <f>IF(O4700="","",IF(OR(VALUE(LEFT(O4700,2))&gt;IF(RIGHT(J4700,1)="M",7,19),AND(OR(LEFT(O4700,2)={"07","19"}),VALUE(RIGHT(O4700,2))&gt;5)),TRUE,FALSE))</f>
        <v/>
      </c>
    </row>
    <row r="4701" spans="12:20" x14ac:dyDescent="0.25">
      <c r="L4701" s="75">
        <f>COUNTIF($B$2:B4701,B4701)</f>
        <v>0</v>
      </c>
      <c r="M4701" s="75">
        <f>COUNTIF($L$2:L4701,4)</f>
        <v>42</v>
      </c>
      <c r="N4701" s="76" t="str">
        <f t="shared" si="369"/>
        <v>0</v>
      </c>
      <c r="O4701" s="76" t="str">
        <f t="shared" si="365"/>
        <v/>
      </c>
      <c r="P4701" s="75" t="str">
        <f t="shared" si="366"/>
        <v/>
      </c>
      <c r="Q4701" s="77" t="str">
        <f t="shared" si="367"/>
        <v/>
      </c>
      <c r="R4701" s="77" t="str">
        <f t="shared" si="368"/>
        <v/>
      </c>
      <c r="S4701" s="77" t="str">
        <f>IF(O4701="","",IF(OR(VALUE(LEFT(O4701,2))&gt;IF(RIGHT(J4701,1)="M",7,19),AND(OR(LEFT(O4701,2)={"07","19"}),VALUE(RIGHT(O4701,2))&gt;15)),TRUE,FALSE))</f>
        <v/>
      </c>
      <c r="T4701" s="77" t="str">
        <f>IF(O4701="","",IF(OR(VALUE(LEFT(O4701,2))&gt;IF(RIGHT(J4701,1)="M",7,19),AND(OR(LEFT(O4701,2)={"07","19"}),VALUE(RIGHT(O4701,2))&gt;5)),TRUE,FALSE))</f>
        <v/>
      </c>
    </row>
    <row r="4702" spans="12:20" x14ac:dyDescent="0.25">
      <c r="L4702" s="75">
        <f>COUNTIF($B$2:B4702,B4702)</f>
        <v>0</v>
      </c>
      <c r="M4702" s="75">
        <f>COUNTIF($L$2:L4702,4)</f>
        <v>42</v>
      </c>
      <c r="N4702" s="76" t="str">
        <f t="shared" si="369"/>
        <v>0</v>
      </c>
      <c r="O4702" s="76" t="str">
        <f t="shared" si="365"/>
        <v/>
      </c>
      <c r="P4702" s="75" t="str">
        <f t="shared" si="366"/>
        <v/>
      </c>
      <c r="Q4702" s="77" t="str">
        <f t="shared" si="367"/>
        <v/>
      </c>
      <c r="R4702" s="77" t="str">
        <f t="shared" si="368"/>
        <v/>
      </c>
      <c r="S4702" s="77" t="str">
        <f>IF(O4702="","",IF(OR(VALUE(LEFT(O4702,2))&gt;IF(RIGHT(J4702,1)="M",7,19),AND(OR(LEFT(O4702,2)={"07","19"}),VALUE(RIGHT(O4702,2))&gt;15)),TRUE,FALSE))</f>
        <v/>
      </c>
      <c r="T4702" s="77" t="str">
        <f>IF(O4702="","",IF(OR(VALUE(LEFT(O4702,2))&gt;IF(RIGHT(J4702,1)="M",7,19),AND(OR(LEFT(O4702,2)={"07","19"}),VALUE(RIGHT(O4702,2))&gt;5)),TRUE,FALSE))</f>
        <v/>
      </c>
    </row>
    <row r="4703" spans="12:20" x14ac:dyDescent="0.25">
      <c r="L4703" s="75">
        <f>COUNTIF($B$2:B4703,B4703)</f>
        <v>0</v>
      </c>
      <c r="M4703" s="75">
        <f>COUNTIF($L$2:L4703,4)</f>
        <v>42</v>
      </c>
      <c r="N4703" s="76" t="str">
        <f t="shared" si="369"/>
        <v>0</v>
      </c>
      <c r="O4703" s="76" t="str">
        <f t="shared" si="365"/>
        <v/>
      </c>
      <c r="P4703" s="75" t="str">
        <f t="shared" si="366"/>
        <v/>
      </c>
      <c r="Q4703" s="77" t="str">
        <f t="shared" si="367"/>
        <v/>
      </c>
      <c r="R4703" s="77" t="str">
        <f t="shared" si="368"/>
        <v/>
      </c>
      <c r="S4703" s="77" t="str">
        <f>IF(O4703="","",IF(OR(VALUE(LEFT(O4703,2))&gt;IF(RIGHT(J4703,1)="M",7,19),AND(OR(LEFT(O4703,2)={"07","19"}),VALUE(RIGHT(O4703,2))&gt;15)),TRUE,FALSE))</f>
        <v/>
      </c>
      <c r="T4703" s="77" t="str">
        <f>IF(O4703="","",IF(OR(VALUE(LEFT(O4703,2))&gt;IF(RIGHT(J4703,1)="M",7,19),AND(OR(LEFT(O4703,2)={"07","19"}),VALUE(RIGHT(O4703,2))&gt;5)),TRUE,FALSE))</f>
        <v/>
      </c>
    </row>
    <row r="4704" spans="12:20" x14ac:dyDescent="0.25">
      <c r="L4704" s="75">
        <f>COUNTIF($B$2:B4704,B4704)</f>
        <v>0</v>
      </c>
      <c r="M4704" s="75">
        <f>COUNTIF($L$2:L4704,4)</f>
        <v>42</v>
      </c>
      <c r="N4704" s="76" t="str">
        <f t="shared" si="369"/>
        <v>0</v>
      </c>
      <c r="O4704" s="76" t="str">
        <f t="shared" si="365"/>
        <v/>
      </c>
      <c r="P4704" s="75" t="str">
        <f t="shared" si="366"/>
        <v/>
      </c>
      <c r="Q4704" s="77" t="str">
        <f t="shared" si="367"/>
        <v/>
      </c>
      <c r="R4704" s="77" t="str">
        <f t="shared" si="368"/>
        <v/>
      </c>
      <c r="S4704" s="77" t="str">
        <f>IF(O4704="","",IF(OR(VALUE(LEFT(O4704,2))&gt;IF(RIGHT(J4704,1)="M",7,19),AND(OR(LEFT(O4704,2)={"07","19"}),VALUE(RIGHT(O4704,2))&gt;15)),TRUE,FALSE))</f>
        <v/>
      </c>
      <c r="T4704" s="77" t="str">
        <f>IF(O4704="","",IF(OR(VALUE(LEFT(O4704,2))&gt;IF(RIGHT(J4704,1)="M",7,19),AND(OR(LEFT(O4704,2)={"07","19"}),VALUE(RIGHT(O4704,2))&gt;5)),TRUE,FALSE))</f>
        <v/>
      </c>
    </row>
    <row r="4705" spans="12:20" x14ac:dyDescent="0.25">
      <c r="L4705" s="75">
        <f>COUNTIF($B$2:B4705,B4705)</f>
        <v>0</v>
      </c>
      <c r="M4705" s="75">
        <f>COUNTIF($L$2:L4705,4)</f>
        <v>42</v>
      </c>
      <c r="N4705" s="76" t="str">
        <f t="shared" si="369"/>
        <v>0</v>
      </c>
      <c r="O4705" s="76" t="str">
        <f t="shared" si="365"/>
        <v/>
      </c>
      <c r="P4705" s="75" t="str">
        <f t="shared" si="366"/>
        <v/>
      </c>
      <c r="Q4705" s="77" t="str">
        <f t="shared" si="367"/>
        <v/>
      </c>
      <c r="R4705" s="77" t="str">
        <f t="shared" si="368"/>
        <v/>
      </c>
      <c r="S4705" s="77" t="str">
        <f>IF(O4705="","",IF(OR(VALUE(LEFT(O4705,2))&gt;IF(RIGHT(J4705,1)="M",7,19),AND(OR(LEFT(O4705,2)={"07","19"}),VALUE(RIGHT(O4705,2))&gt;15)),TRUE,FALSE))</f>
        <v/>
      </c>
      <c r="T4705" s="77" t="str">
        <f>IF(O4705="","",IF(OR(VALUE(LEFT(O4705,2))&gt;IF(RIGHT(J4705,1)="M",7,19),AND(OR(LEFT(O4705,2)={"07","19"}),VALUE(RIGHT(O4705,2))&gt;5)),TRUE,FALSE))</f>
        <v/>
      </c>
    </row>
    <row r="4706" spans="12:20" x14ac:dyDescent="0.25">
      <c r="L4706" s="75">
        <f>COUNTIF($B$2:B4706,B4706)</f>
        <v>0</v>
      </c>
      <c r="M4706" s="75">
        <f>COUNTIF($L$2:L4706,4)</f>
        <v>42</v>
      </c>
      <c r="N4706" s="76" t="str">
        <f t="shared" si="369"/>
        <v>0</v>
      </c>
      <c r="O4706" s="76" t="str">
        <f t="shared" si="365"/>
        <v/>
      </c>
      <c r="P4706" s="75" t="str">
        <f t="shared" si="366"/>
        <v/>
      </c>
      <c r="Q4706" s="77" t="str">
        <f t="shared" si="367"/>
        <v/>
      </c>
      <c r="R4706" s="77" t="str">
        <f t="shared" si="368"/>
        <v/>
      </c>
      <c r="S4706" s="77" t="str">
        <f>IF(O4706="","",IF(OR(VALUE(LEFT(O4706,2))&gt;IF(RIGHT(J4706,1)="M",7,19),AND(OR(LEFT(O4706,2)={"07","19"}),VALUE(RIGHT(O4706,2))&gt;15)),TRUE,FALSE))</f>
        <v/>
      </c>
      <c r="T4706" s="77" t="str">
        <f>IF(O4706="","",IF(OR(VALUE(LEFT(O4706,2))&gt;IF(RIGHT(J4706,1)="M",7,19),AND(OR(LEFT(O4706,2)={"07","19"}),VALUE(RIGHT(O4706,2))&gt;5)),TRUE,FALSE))</f>
        <v/>
      </c>
    </row>
    <row r="4707" spans="12:20" x14ac:dyDescent="0.25">
      <c r="L4707" s="75">
        <f>COUNTIF($B$2:B4707,B4707)</f>
        <v>0</v>
      </c>
      <c r="M4707" s="75">
        <f>COUNTIF($L$2:L4707,4)</f>
        <v>42</v>
      </c>
      <c r="N4707" s="76" t="str">
        <f t="shared" si="369"/>
        <v>0</v>
      </c>
      <c r="O4707" s="76" t="str">
        <f t="shared" si="365"/>
        <v/>
      </c>
      <c r="P4707" s="75" t="str">
        <f t="shared" si="366"/>
        <v/>
      </c>
      <c r="Q4707" s="77" t="str">
        <f t="shared" si="367"/>
        <v/>
      </c>
      <c r="R4707" s="77" t="str">
        <f t="shared" si="368"/>
        <v/>
      </c>
      <c r="S4707" s="77" t="str">
        <f>IF(O4707="","",IF(OR(VALUE(LEFT(O4707,2))&gt;IF(RIGHT(J4707,1)="M",7,19),AND(OR(LEFT(O4707,2)={"07","19"}),VALUE(RIGHT(O4707,2))&gt;15)),TRUE,FALSE))</f>
        <v/>
      </c>
      <c r="T4707" s="77" t="str">
        <f>IF(O4707="","",IF(OR(VALUE(LEFT(O4707,2))&gt;IF(RIGHT(J4707,1)="M",7,19),AND(OR(LEFT(O4707,2)={"07","19"}),VALUE(RIGHT(O4707,2))&gt;5)),TRUE,FALSE))</f>
        <v/>
      </c>
    </row>
    <row r="4708" spans="12:20" x14ac:dyDescent="0.25">
      <c r="L4708" s="75">
        <f>COUNTIF($B$2:B4708,B4708)</f>
        <v>0</v>
      </c>
      <c r="M4708" s="75">
        <f>COUNTIF($L$2:L4708,4)</f>
        <v>42</v>
      </c>
      <c r="N4708" s="76" t="str">
        <f t="shared" si="369"/>
        <v>0</v>
      </c>
      <c r="O4708" s="76" t="str">
        <f t="shared" si="365"/>
        <v/>
      </c>
      <c r="P4708" s="75" t="str">
        <f t="shared" si="366"/>
        <v/>
      </c>
      <c r="Q4708" s="77" t="str">
        <f t="shared" si="367"/>
        <v/>
      </c>
      <c r="R4708" s="77" t="str">
        <f t="shared" si="368"/>
        <v/>
      </c>
      <c r="S4708" s="77" t="str">
        <f>IF(O4708="","",IF(OR(VALUE(LEFT(O4708,2))&gt;IF(RIGHT(J4708,1)="M",7,19),AND(OR(LEFT(O4708,2)={"07","19"}),VALUE(RIGHT(O4708,2))&gt;15)),TRUE,FALSE))</f>
        <v/>
      </c>
      <c r="T4708" s="77" t="str">
        <f>IF(O4708="","",IF(OR(VALUE(LEFT(O4708,2))&gt;IF(RIGHT(J4708,1)="M",7,19),AND(OR(LEFT(O4708,2)={"07","19"}),VALUE(RIGHT(O4708,2))&gt;5)),TRUE,FALSE))</f>
        <v/>
      </c>
    </row>
    <row r="4709" spans="12:20" x14ac:dyDescent="0.25">
      <c r="L4709" s="75">
        <f>COUNTIF($B$2:B4709,B4709)</f>
        <v>0</v>
      </c>
      <c r="M4709" s="75">
        <f>COUNTIF($L$2:L4709,4)</f>
        <v>42</v>
      </c>
      <c r="N4709" s="76" t="str">
        <f t="shared" si="369"/>
        <v>0</v>
      </c>
      <c r="O4709" s="76" t="str">
        <f t="shared" si="365"/>
        <v/>
      </c>
      <c r="P4709" s="75" t="str">
        <f t="shared" si="366"/>
        <v/>
      </c>
      <c r="Q4709" s="77" t="str">
        <f t="shared" si="367"/>
        <v/>
      </c>
      <c r="R4709" s="77" t="str">
        <f t="shared" si="368"/>
        <v/>
      </c>
      <c r="S4709" s="77" t="str">
        <f>IF(O4709="","",IF(OR(VALUE(LEFT(O4709,2))&gt;IF(RIGHT(J4709,1)="M",7,19),AND(OR(LEFT(O4709,2)={"07","19"}),VALUE(RIGHT(O4709,2))&gt;15)),TRUE,FALSE))</f>
        <v/>
      </c>
      <c r="T4709" s="77" t="str">
        <f>IF(O4709="","",IF(OR(VALUE(LEFT(O4709,2))&gt;IF(RIGHT(J4709,1)="M",7,19),AND(OR(LEFT(O4709,2)={"07","19"}),VALUE(RIGHT(O4709,2))&gt;5)),TRUE,FALSE))</f>
        <v/>
      </c>
    </row>
    <row r="4710" spans="12:20" x14ac:dyDescent="0.25">
      <c r="L4710" s="75">
        <f>COUNTIF($B$2:B4710,B4710)</f>
        <v>0</v>
      </c>
      <c r="M4710" s="75">
        <f>COUNTIF($L$2:L4710,4)</f>
        <v>42</v>
      </c>
      <c r="N4710" s="76" t="str">
        <f t="shared" si="369"/>
        <v>0</v>
      </c>
      <c r="O4710" s="76" t="str">
        <f t="shared" si="365"/>
        <v/>
      </c>
      <c r="P4710" s="75" t="str">
        <f t="shared" si="366"/>
        <v/>
      </c>
      <c r="Q4710" s="77" t="str">
        <f t="shared" si="367"/>
        <v/>
      </c>
      <c r="R4710" s="77" t="str">
        <f t="shared" si="368"/>
        <v/>
      </c>
      <c r="S4710" s="77" t="str">
        <f>IF(O4710="","",IF(OR(VALUE(LEFT(O4710,2))&gt;IF(RIGHT(J4710,1)="M",7,19),AND(OR(LEFT(O4710,2)={"07","19"}),VALUE(RIGHT(O4710,2))&gt;15)),TRUE,FALSE))</f>
        <v/>
      </c>
      <c r="T4710" s="77" t="str">
        <f>IF(O4710="","",IF(OR(VALUE(LEFT(O4710,2))&gt;IF(RIGHT(J4710,1)="M",7,19),AND(OR(LEFT(O4710,2)={"07","19"}),VALUE(RIGHT(O4710,2))&gt;5)),TRUE,FALSE))</f>
        <v/>
      </c>
    </row>
    <row r="4711" spans="12:20" x14ac:dyDescent="0.25">
      <c r="L4711" s="75">
        <f>COUNTIF($B$2:B4711,B4711)</f>
        <v>0</v>
      </c>
      <c r="M4711" s="75">
        <f>COUNTIF($L$2:L4711,4)</f>
        <v>42</v>
      </c>
      <c r="N4711" s="76" t="str">
        <f t="shared" si="369"/>
        <v>0</v>
      </c>
      <c r="O4711" s="76" t="str">
        <f t="shared" si="365"/>
        <v/>
      </c>
      <c r="P4711" s="75" t="str">
        <f t="shared" si="366"/>
        <v/>
      </c>
      <c r="Q4711" s="77" t="str">
        <f t="shared" si="367"/>
        <v/>
      </c>
      <c r="R4711" s="77" t="str">
        <f t="shared" si="368"/>
        <v/>
      </c>
      <c r="S4711" s="77" t="str">
        <f>IF(O4711="","",IF(OR(VALUE(LEFT(O4711,2))&gt;IF(RIGHT(J4711,1)="M",7,19),AND(OR(LEFT(O4711,2)={"07","19"}),VALUE(RIGHT(O4711,2))&gt;15)),TRUE,FALSE))</f>
        <v/>
      </c>
      <c r="T4711" s="77" t="str">
        <f>IF(O4711="","",IF(OR(VALUE(LEFT(O4711,2))&gt;IF(RIGHT(J4711,1)="M",7,19),AND(OR(LEFT(O4711,2)={"07","19"}),VALUE(RIGHT(O4711,2))&gt;5)),TRUE,FALSE))</f>
        <v/>
      </c>
    </row>
    <row r="4712" spans="12:20" x14ac:dyDescent="0.25">
      <c r="L4712" s="75">
        <f>COUNTIF($B$2:B4712,B4712)</f>
        <v>0</v>
      </c>
      <c r="M4712" s="75">
        <f>COUNTIF($L$2:L4712,4)</f>
        <v>42</v>
      </c>
      <c r="N4712" s="76" t="str">
        <f t="shared" si="369"/>
        <v>0</v>
      </c>
      <c r="O4712" s="76" t="str">
        <f t="shared" si="365"/>
        <v/>
      </c>
      <c r="P4712" s="75" t="str">
        <f t="shared" si="366"/>
        <v/>
      </c>
      <c r="Q4712" s="77" t="str">
        <f t="shared" si="367"/>
        <v/>
      </c>
      <c r="R4712" s="77" t="str">
        <f t="shared" si="368"/>
        <v/>
      </c>
      <c r="S4712" s="77" t="str">
        <f>IF(O4712="","",IF(OR(VALUE(LEFT(O4712,2))&gt;IF(RIGHT(J4712,1)="M",7,19),AND(OR(LEFT(O4712,2)={"07","19"}),VALUE(RIGHT(O4712,2))&gt;15)),TRUE,FALSE))</f>
        <v/>
      </c>
      <c r="T4712" s="77" t="str">
        <f>IF(O4712="","",IF(OR(VALUE(LEFT(O4712,2))&gt;IF(RIGHT(J4712,1)="M",7,19),AND(OR(LEFT(O4712,2)={"07","19"}),VALUE(RIGHT(O4712,2))&gt;5)),TRUE,FALSE))</f>
        <v/>
      </c>
    </row>
    <row r="4713" spans="12:20" x14ac:dyDescent="0.25">
      <c r="L4713" s="75">
        <f>COUNTIF($B$2:B4713,B4713)</f>
        <v>0</v>
      </c>
      <c r="M4713" s="75">
        <f>COUNTIF($L$2:L4713,4)</f>
        <v>42</v>
      </c>
      <c r="N4713" s="76" t="str">
        <f t="shared" si="369"/>
        <v>0</v>
      </c>
      <c r="O4713" s="76" t="str">
        <f t="shared" si="365"/>
        <v/>
      </c>
      <c r="P4713" s="75" t="str">
        <f t="shared" si="366"/>
        <v/>
      </c>
      <c r="Q4713" s="77" t="str">
        <f t="shared" si="367"/>
        <v/>
      </c>
      <c r="R4713" s="77" t="str">
        <f t="shared" si="368"/>
        <v/>
      </c>
      <c r="S4713" s="77" t="str">
        <f>IF(O4713="","",IF(OR(VALUE(LEFT(O4713,2))&gt;IF(RIGHT(J4713,1)="M",7,19),AND(OR(LEFT(O4713,2)={"07","19"}),VALUE(RIGHT(O4713,2))&gt;15)),TRUE,FALSE))</f>
        <v/>
      </c>
      <c r="T4713" s="77" t="str">
        <f>IF(O4713="","",IF(OR(VALUE(LEFT(O4713,2))&gt;IF(RIGHT(J4713,1)="M",7,19),AND(OR(LEFT(O4713,2)={"07","19"}),VALUE(RIGHT(O4713,2))&gt;5)),TRUE,FALSE))</f>
        <v/>
      </c>
    </row>
    <row r="4714" spans="12:20" x14ac:dyDescent="0.25">
      <c r="L4714" s="75">
        <f>COUNTIF($B$2:B4714,B4714)</f>
        <v>0</v>
      </c>
      <c r="M4714" s="75">
        <f>COUNTIF($L$2:L4714,4)</f>
        <v>42</v>
      </c>
      <c r="N4714" s="76" t="str">
        <f t="shared" si="369"/>
        <v>0</v>
      </c>
      <c r="O4714" s="76" t="str">
        <f t="shared" si="365"/>
        <v/>
      </c>
      <c r="P4714" s="75" t="str">
        <f t="shared" si="366"/>
        <v/>
      </c>
      <c r="Q4714" s="77" t="str">
        <f t="shared" si="367"/>
        <v/>
      </c>
      <c r="R4714" s="77" t="str">
        <f t="shared" si="368"/>
        <v/>
      </c>
      <c r="S4714" s="77" t="str">
        <f>IF(O4714="","",IF(OR(VALUE(LEFT(O4714,2))&gt;IF(RIGHT(J4714,1)="M",7,19),AND(OR(LEFT(O4714,2)={"07","19"}),VALUE(RIGHT(O4714,2))&gt;15)),TRUE,FALSE))</f>
        <v/>
      </c>
      <c r="T4714" s="77" t="str">
        <f>IF(O4714="","",IF(OR(VALUE(LEFT(O4714,2))&gt;IF(RIGHT(J4714,1)="M",7,19),AND(OR(LEFT(O4714,2)={"07","19"}),VALUE(RIGHT(O4714,2))&gt;5)),TRUE,FALSE))</f>
        <v/>
      </c>
    </row>
    <row r="4715" spans="12:20" x14ac:dyDescent="0.25">
      <c r="L4715" s="75">
        <f>COUNTIF($B$2:B4715,B4715)</f>
        <v>0</v>
      </c>
      <c r="M4715" s="75">
        <f>COUNTIF($L$2:L4715,4)</f>
        <v>42</v>
      </c>
      <c r="N4715" s="76" t="str">
        <f t="shared" si="369"/>
        <v>0</v>
      </c>
      <c r="O4715" s="76" t="str">
        <f t="shared" si="365"/>
        <v/>
      </c>
      <c r="P4715" s="75" t="str">
        <f t="shared" si="366"/>
        <v/>
      </c>
      <c r="Q4715" s="77" t="str">
        <f t="shared" si="367"/>
        <v/>
      </c>
      <c r="R4715" s="77" t="str">
        <f t="shared" si="368"/>
        <v/>
      </c>
      <c r="S4715" s="77" t="str">
        <f>IF(O4715="","",IF(OR(VALUE(LEFT(O4715,2))&gt;IF(RIGHT(J4715,1)="M",7,19),AND(OR(LEFT(O4715,2)={"07","19"}),VALUE(RIGHT(O4715,2))&gt;15)),TRUE,FALSE))</f>
        <v/>
      </c>
      <c r="T4715" s="77" t="str">
        <f>IF(O4715="","",IF(OR(VALUE(LEFT(O4715,2))&gt;IF(RIGHT(J4715,1)="M",7,19),AND(OR(LEFT(O4715,2)={"07","19"}),VALUE(RIGHT(O4715,2))&gt;5)),TRUE,FALSE))</f>
        <v/>
      </c>
    </row>
    <row r="4716" spans="12:20" x14ac:dyDescent="0.25">
      <c r="L4716" s="75">
        <f>COUNTIF($B$2:B4716,B4716)</f>
        <v>0</v>
      </c>
      <c r="M4716" s="75">
        <f>COUNTIF($L$2:L4716,4)</f>
        <v>42</v>
      </c>
      <c r="N4716" s="76" t="str">
        <f t="shared" si="369"/>
        <v>0</v>
      </c>
      <c r="O4716" s="76" t="str">
        <f t="shared" si="365"/>
        <v/>
      </c>
      <c r="P4716" s="75" t="str">
        <f t="shared" si="366"/>
        <v/>
      </c>
      <c r="Q4716" s="77" t="str">
        <f t="shared" si="367"/>
        <v/>
      </c>
      <c r="R4716" s="77" t="str">
        <f t="shared" si="368"/>
        <v/>
      </c>
      <c r="S4716" s="77" t="str">
        <f>IF(O4716="","",IF(OR(VALUE(LEFT(O4716,2))&gt;IF(RIGHT(J4716,1)="M",7,19),AND(OR(LEFT(O4716,2)={"07","19"}),VALUE(RIGHT(O4716,2))&gt;15)),TRUE,FALSE))</f>
        <v/>
      </c>
      <c r="T4716" s="77" t="str">
        <f>IF(O4716="","",IF(OR(VALUE(LEFT(O4716,2))&gt;IF(RIGHT(J4716,1)="M",7,19),AND(OR(LEFT(O4716,2)={"07","19"}),VALUE(RIGHT(O4716,2))&gt;5)),TRUE,FALSE))</f>
        <v/>
      </c>
    </row>
    <row r="4717" spans="12:20" x14ac:dyDescent="0.25">
      <c r="L4717" s="75">
        <f>COUNTIF($B$2:B4717,B4717)</f>
        <v>0</v>
      </c>
      <c r="M4717" s="75">
        <f>COUNTIF($L$2:L4717,4)</f>
        <v>42</v>
      </c>
      <c r="N4717" s="76" t="str">
        <f t="shared" si="369"/>
        <v>0</v>
      </c>
      <c r="O4717" s="76" t="str">
        <f t="shared" si="365"/>
        <v/>
      </c>
      <c r="P4717" s="75" t="str">
        <f t="shared" si="366"/>
        <v/>
      </c>
      <c r="Q4717" s="77" t="str">
        <f t="shared" si="367"/>
        <v/>
      </c>
      <c r="R4717" s="77" t="str">
        <f t="shared" si="368"/>
        <v/>
      </c>
      <c r="S4717" s="77" t="str">
        <f>IF(O4717="","",IF(OR(VALUE(LEFT(O4717,2))&gt;IF(RIGHT(J4717,1)="M",7,19),AND(OR(LEFT(O4717,2)={"07","19"}),VALUE(RIGHT(O4717,2))&gt;15)),TRUE,FALSE))</f>
        <v/>
      </c>
      <c r="T4717" s="77" t="str">
        <f>IF(O4717="","",IF(OR(VALUE(LEFT(O4717,2))&gt;IF(RIGHT(J4717,1)="M",7,19),AND(OR(LEFT(O4717,2)={"07","19"}),VALUE(RIGHT(O4717,2))&gt;5)),TRUE,FALSE))</f>
        <v/>
      </c>
    </row>
    <row r="4718" spans="12:20" x14ac:dyDescent="0.25">
      <c r="L4718" s="75">
        <f>COUNTIF($B$2:B4718,B4718)</f>
        <v>0</v>
      </c>
      <c r="M4718" s="75">
        <f>COUNTIF($L$2:L4718,4)</f>
        <v>42</v>
      </c>
      <c r="N4718" s="76" t="str">
        <f t="shared" si="369"/>
        <v>0</v>
      </c>
      <c r="O4718" s="76" t="str">
        <f t="shared" si="365"/>
        <v/>
      </c>
      <c r="P4718" s="75" t="str">
        <f t="shared" si="366"/>
        <v/>
      </c>
      <c r="Q4718" s="77" t="str">
        <f t="shared" si="367"/>
        <v/>
      </c>
      <c r="R4718" s="77" t="str">
        <f t="shared" si="368"/>
        <v/>
      </c>
      <c r="S4718" s="77" t="str">
        <f>IF(O4718="","",IF(OR(VALUE(LEFT(O4718,2))&gt;IF(RIGHT(J4718,1)="M",7,19),AND(OR(LEFT(O4718,2)={"07","19"}),VALUE(RIGHT(O4718,2))&gt;15)),TRUE,FALSE))</f>
        <v/>
      </c>
      <c r="T4718" s="77" t="str">
        <f>IF(O4718="","",IF(OR(VALUE(LEFT(O4718,2))&gt;IF(RIGHT(J4718,1)="M",7,19),AND(OR(LEFT(O4718,2)={"07","19"}),VALUE(RIGHT(O4718,2))&gt;5)),TRUE,FALSE))</f>
        <v/>
      </c>
    </row>
    <row r="4719" spans="12:20" x14ac:dyDescent="0.25">
      <c r="L4719" s="75">
        <f>COUNTIF($B$2:B4719,B4719)</f>
        <v>0</v>
      </c>
      <c r="M4719" s="75">
        <f>COUNTIF($L$2:L4719,4)</f>
        <v>42</v>
      </c>
      <c r="N4719" s="76" t="str">
        <f t="shared" si="369"/>
        <v>0</v>
      </c>
      <c r="O4719" s="76" t="str">
        <f t="shared" si="365"/>
        <v/>
      </c>
      <c r="P4719" s="75" t="str">
        <f t="shared" si="366"/>
        <v/>
      </c>
      <c r="Q4719" s="77" t="str">
        <f t="shared" si="367"/>
        <v/>
      </c>
      <c r="R4719" s="77" t="str">
        <f t="shared" si="368"/>
        <v/>
      </c>
      <c r="S4719" s="77" t="str">
        <f>IF(O4719="","",IF(OR(VALUE(LEFT(O4719,2))&gt;IF(RIGHT(J4719,1)="M",7,19),AND(OR(LEFT(O4719,2)={"07","19"}),VALUE(RIGHT(O4719,2))&gt;15)),TRUE,FALSE))</f>
        <v/>
      </c>
      <c r="T4719" s="77" t="str">
        <f>IF(O4719="","",IF(OR(VALUE(LEFT(O4719,2))&gt;IF(RIGHT(J4719,1)="M",7,19),AND(OR(LEFT(O4719,2)={"07","19"}),VALUE(RIGHT(O4719,2))&gt;5)),TRUE,FALSE))</f>
        <v/>
      </c>
    </row>
    <row r="4720" spans="12:20" x14ac:dyDescent="0.25">
      <c r="L4720" s="75">
        <f>COUNTIF($B$2:B4720,B4720)</f>
        <v>0</v>
      </c>
      <c r="M4720" s="75">
        <f>COUNTIF($L$2:L4720,4)</f>
        <v>42</v>
      </c>
      <c r="N4720" s="76" t="str">
        <f t="shared" si="369"/>
        <v>0</v>
      </c>
      <c r="O4720" s="76" t="str">
        <f t="shared" si="365"/>
        <v/>
      </c>
      <c r="P4720" s="75" t="str">
        <f t="shared" si="366"/>
        <v/>
      </c>
      <c r="Q4720" s="77" t="str">
        <f t="shared" si="367"/>
        <v/>
      </c>
      <c r="R4720" s="77" t="str">
        <f t="shared" si="368"/>
        <v/>
      </c>
      <c r="S4720" s="77" t="str">
        <f>IF(O4720="","",IF(OR(VALUE(LEFT(O4720,2))&gt;IF(RIGHT(J4720,1)="M",7,19),AND(OR(LEFT(O4720,2)={"07","19"}),VALUE(RIGHT(O4720,2))&gt;15)),TRUE,FALSE))</f>
        <v/>
      </c>
      <c r="T4720" s="77" t="str">
        <f>IF(O4720="","",IF(OR(VALUE(LEFT(O4720,2))&gt;IF(RIGHT(J4720,1)="M",7,19),AND(OR(LEFT(O4720,2)={"07","19"}),VALUE(RIGHT(O4720,2))&gt;5)),TRUE,FALSE))</f>
        <v/>
      </c>
    </row>
    <row r="4721" spans="12:20" x14ac:dyDescent="0.25">
      <c r="L4721" s="75">
        <f>COUNTIF($B$2:B4721,B4721)</f>
        <v>0</v>
      </c>
      <c r="M4721" s="75">
        <f>COUNTIF($L$2:L4721,4)</f>
        <v>42</v>
      </c>
      <c r="N4721" s="76" t="str">
        <f t="shared" si="369"/>
        <v>0</v>
      </c>
      <c r="O4721" s="76" t="str">
        <f t="shared" si="365"/>
        <v/>
      </c>
      <c r="P4721" s="75" t="str">
        <f t="shared" si="366"/>
        <v/>
      </c>
      <c r="Q4721" s="77" t="str">
        <f t="shared" si="367"/>
        <v/>
      </c>
      <c r="R4721" s="77" t="str">
        <f t="shared" si="368"/>
        <v/>
      </c>
      <c r="S4721" s="77" t="str">
        <f>IF(O4721="","",IF(OR(VALUE(LEFT(O4721,2))&gt;IF(RIGHT(J4721,1)="M",7,19),AND(OR(LEFT(O4721,2)={"07","19"}),VALUE(RIGHT(O4721,2))&gt;15)),TRUE,FALSE))</f>
        <v/>
      </c>
      <c r="T4721" s="77" t="str">
        <f>IF(O4721="","",IF(OR(VALUE(LEFT(O4721,2))&gt;IF(RIGHT(J4721,1)="M",7,19),AND(OR(LEFT(O4721,2)={"07","19"}),VALUE(RIGHT(O4721,2))&gt;5)),TRUE,FALSE))</f>
        <v/>
      </c>
    </row>
    <row r="4722" spans="12:20" x14ac:dyDescent="0.25">
      <c r="L4722" s="75">
        <f>COUNTIF($B$2:B4722,B4722)</f>
        <v>0</v>
      </c>
      <c r="M4722" s="75">
        <f>COUNTIF($L$2:L4722,4)</f>
        <v>42</v>
      </c>
      <c r="N4722" s="76" t="str">
        <f t="shared" si="369"/>
        <v>0</v>
      </c>
      <c r="O4722" s="76" t="str">
        <f t="shared" si="365"/>
        <v/>
      </c>
      <c r="P4722" s="75" t="str">
        <f t="shared" si="366"/>
        <v/>
      </c>
      <c r="Q4722" s="77" t="str">
        <f t="shared" si="367"/>
        <v/>
      </c>
      <c r="R4722" s="77" t="str">
        <f t="shared" si="368"/>
        <v/>
      </c>
      <c r="S4722" s="77" t="str">
        <f>IF(O4722="","",IF(OR(VALUE(LEFT(O4722,2))&gt;IF(RIGHT(J4722,1)="M",7,19),AND(OR(LEFT(O4722,2)={"07","19"}),VALUE(RIGHT(O4722,2))&gt;15)),TRUE,FALSE))</f>
        <v/>
      </c>
      <c r="T4722" s="77" t="str">
        <f>IF(O4722="","",IF(OR(VALUE(LEFT(O4722,2))&gt;IF(RIGHT(J4722,1)="M",7,19),AND(OR(LEFT(O4722,2)={"07","19"}),VALUE(RIGHT(O4722,2))&gt;5)),TRUE,FALSE))</f>
        <v/>
      </c>
    </row>
    <row r="4723" spans="12:20" x14ac:dyDescent="0.25">
      <c r="L4723" s="75">
        <f>COUNTIF($B$2:B4723,B4723)</f>
        <v>0</v>
      </c>
      <c r="M4723" s="75">
        <f>COUNTIF($L$2:L4723,4)</f>
        <v>42</v>
      </c>
      <c r="N4723" s="76" t="str">
        <f t="shared" si="369"/>
        <v>0</v>
      </c>
      <c r="O4723" s="76" t="str">
        <f t="shared" si="365"/>
        <v/>
      </c>
      <c r="P4723" s="75" t="str">
        <f t="shared" si="366"/>
        <v/>
      </c>
      <c r="Q4723" s="77" t="str">
        <f t="shared" si="367"/>
        <v/>
      </c>
      <c r="R4723" s="77" t="str">
        <f t="shared" si="368"/>
        <v/>
      </c>
      <c r="S4723" s="77" t="str">
        <f>IF(O4723="","",IF(OR(VALUE(LEFT(O4723,2))&gt;IF(RIGHT(J4723,1)="M",7,19),AND(OR(LEFT(O4723,2)={"07","19"}),VALUE(RIGHT(O4723,2))&gt;15)),TRUE,FALSE))</f>
        <v/>
      </c>
      <c r="T4723" s="77" t="str">
        <f>IF(O4723="","",IF(OR(VALUE(LEFT(O4723,2))&gt;IF(RIGHT(J4723,1)="M",7,19),AND(OR(LEFT(O4723,2)={"07","19"}),VALUE(RIGHT(O4723,2))&gt;5)),TRUE,FALSE))</f>
        <v/>
      </c>
    </row>
    <row r="4724" spans="12:20" x14ac:dyDescent="0.25">
      <c r="L4724" s="75">
        <f>COUNTIF($B$2:B4724,B4724)</f>
        <v>0</v>
      </c>
      <c r="M4724" s="75">
        <f>COUNTIF($L$2:L4724,4)</f>
        <v>42</v>
      </c>
      <c r="N4724" s="76" t="str">
        <f t="shared" si="369"/>
        <v>0</v>
      </c>
      <c r="O4724" s="76" t="str">
        <f t="shared" si="365"/>
        <v/>
      </c>
      <c r="P4724" s="75" t="str">
        <f t="shared" si="366"/>
        <v/>
      </c>
      <c r="Q4724" s="77" t="str">
        <f t="shared" si="367"/>
        <v/>
      </c>
      <c r="R4724" s="77" t="str">
        <f t="shared" si="368"/>
        <v/>
      </c>
      <c r="S4724" s="77" t="str">
        <f>IF(O4724="","",IF(OR(VALUE(LEFT(O4724,2))&gt;IF(RIGHT(J4724,1)="M",7,19),AND(OR(LEFT(O4724,2)={"07","19"}),VALUE(RIGHT(O4724,2))&gt;15)),TRUE,FALSE))</f>
        <v/>
      </c>
      <c r="T4724" s="77" t="str">
        <f>IF(O4724="","",IF(OR(VALUE(LEFT(O4724,2))&gt;IF(RIGHT(J4724,1)="M",7,19),AND(OR(LEFT(O4724,2)={"07","19"}),VALUE(RIGHT(O4724,2))&gt;5)),TRUE,FALSE))</f>
        <v/>
      </c>
    </row>
    <row r="4725" spans="12:20" x14ac:dyDescent="0.25">
      <c r="L4725" s="75">
        <f>COUNTIF($B$2:B4725,B4725)</f>
        <v>0</v>
      </c>
      <c r="M4725" s="75">
        <f>COUNTIF($L$2:L4725,4)</f>
        <v>42</v>
      </c>
      <c r="N4725" s="76" t="str">
        <f t="shared" si="369"/>
        <v>0</v>
      </c>
      <c r="O4725" s="76" t="str">
        <f t="shared" si="365"/>
        <v/>
      </c>
      <c r="P4725" s="75" t="str">
        <f t="shared" si="366"/>
        <v/>
      </c>
      <c r="Q4725" s="77" t="str">
        <f t="shared" si="367"/>
        <v/>
      </c>
      <c r="R4725" s="77" t="str">
        <f t="shared" si="368"/>
        <v/>
      </c>
      <c r="S4725" s="77" t="str">
        <f>IF(O4725="","",IF(OR(VALUE(LEFT(O4725,2))&gt;IF(RIGHT(J4725,1)="M",7,19),AND(OR(LEFT(O4725,2)={"07","19"}),VALUE(RIGHT(O4725,2))&gt;15)),TRUE,FALSE))</f>
        <v/>
      </c>
      <c r="T4725" s="77" t="str">
        <f>IF(O4725="","",IF(OR(VALUE(LEFT(O4725,2))&gt;IF(RIGHT(J4725,1)="M",7,19),AND(OR(LEFT(O4725,2)={"07","19"}),VALUE(RIGHT(O4725,2))&gt;5)),TRUE,FALSE))</f>
        <v/>
      </c>
    </row>
    <row r="4726" spans="12:20" x14ac:dyDescent="0.25">
      <c r="L4726" s="75">
        <f>COUNTIF($B$2:B4726,B4726)</f>
        <v>0</v>
      </c>
      <c r="M4726" s="75">
        <f>COUNTIF($L$2:L4726,4)</f>
        <v>42</v>
      </c>
      <c r="N4726" s="76" t="str">
        <f t="shared" si="369"/>
        <v>0</v>
      </c>
      <c r="O4726" s="76" t="str">
        <f t="shared" si="365"/>
        <v/>
      </c>
      <c r="P4726" s="75" t="str">
        <f t="shared" si="366"/>
        <v/>
      </c>
      <c r="Q4726" s="77" t="str">
        <f t="shared" si="367"/>
        <v/>
      </c>
      <c r="R4726" s="77" t="str">
        <f t="shared" si="368"/>
        <v/>
      </c>
      <c r="S4726" s="77" t="str">
        <f>IF(O4726="","",IF(OR(VALUE(LEFT(O4726,2))&gt;IF(RIGHT(J4726,1)="M",7,19),AND(OR(LEFT(O4726,2)={"07","19"}),VALUE(RIGHT(O4726,2))&gt;15)),TRUE,FALSE))</f>
        <v/>
      </c>
      <c r="T4726" s="77" t="str">
        <f>IF(O4726="","",IF(OR(VALUE(LEFT(O4726,2))&gt;IF(RIGHT(J4726,1)="M",7,19),AND(OR(LEFT(O4726,2)={"07","19"}),VALUE(RIGHT(O4726,2))&gt;5)),TRUE,FALSE))</f>
        <v/>
      </c>
    </row>
    <row r="4727" spans="12:20" x14ac:dyDescent="0.25">
      <c r="L4727" s="75">
        <f>COUNTIF($B$2:B4727,B4727)</f>
        <v>0</v>
      </c>
      <c r="M4727" s="75">
        <f>COUNTIF($L$2:L4727,4)</f>
        <v>42</v>
      </c>
      <c r="N4727" s="76" t="str">
        <f t="shared" si="369"/>
        <v>0</v>
      </c>
      <c r="O4727" s="76" t="str">
        <f t="shared" si="365"/>
        <v/>
      </c>
      <c r="P4727" s="75" t="str">
        <f t="shared" si="366"/>
        <v/>
      </c>
      <c r="Q4727" s="77" t="str">
        <f t="shared" si="367"/>
        <v/>
      </c>
      <c r="R4727" s="77" t="str">
        <f t="shared" si="368"/>
        <v/>
      </c>
      <c r="S4727" s="77" t="str">
        <f>IF(O4727="","",IF(OR(VALUE(LEFT(O4727,2))&gt;IF(RIGHT(J4727,1)="M",7,19),AND(OR(LEFT(O4727,2)={"07","19"}),VALUE(RIGHT(O4727,2))&gt;15)),TRUE,FALSE))</f>
        <v/>
      </c>
      <c r="T4727" s="77" t="str">
        <f>IF(O4727="","",IF(OR(VALUE(LEFT(O4727,2))&gt;IF(RIGHT(J4727,1)="M",7,19),AND(OR(LEFT(O4727,2)={"07","19"}),VALUE(RIGHT(O4727,2))&gt;5)),TRUE,FALSE))</f>
        <v/>
      </c>
    </row>
    <row r="4728" spans="12:20" x14ac:dyDescent="0.25">
      <c r="L4728" s="75">
        <f>COUNTIF($B$2:B4728,B4728)</f>
        <v>0</v>
      </c>
      <c r="M4728" s="75">
        <f>COUNTIF($L$2:L4728,4)</f>
        <v>42</v>
      </c>
      <c r="N4728" s="76" t="str">
        <f t="shared" si="369"/>
        <v>0</v>
      </c>
      <c r="O4728" s="76" t="str">
        <f t="shared" si="365"/>
        <v/>
      </c>
      <c r="P4728" s="75" t="str">
        <f t="shared" si="366"/>
        <v/>
      </c>
      <c r="Q4728" s="77" t="str">
        <f t="shared" si="367"/>
        <v/>
      </c>
      <c r="R4728" s="77" t="str">
        <f t="shared" si="368"/>
        <v/>
      </c>
      <c r="S4728" s="77" t="str">
        <f>IF(O4728="","",IF(OR(VALUE(LEFT(O4728,2))&gt;IF(RIGHT(J4728,1)="M",7,19),AND(OR(LEFT(O4728,2)={"07","19"}),VALUE(RIGHT(O4728,2))&gt;15)),TRUE,FALSE))</f>
        <v/>
      </c>
      <c r="T4728" s="77" t="str">
        <f>IF(O4728="","",IF(OR(VALUE(LEFT(O4728,2))&gt;IF(RIGHT(J4728,1)="M",7,19),AND(OR(LEFT(O4728,2)={"07","19"}),VALUE(RIGHT(O4728,2))&gt;5)),TRUE,FALSE))</f>
        <v/>
      </c>
    </row>
    <row r="4729" spans="12:20" x14ac:dyDescent="0.25">
      <c r="L4729" s="75">
        <f>COUNTIF($B$2:B4729,B4729)</f>
        <v>0</v>
      </c>
      <c r="M4729" s="75">
        <f>COUNTIF($L$2:L4729,4)</f>
        <v>42</v>
      </c>
      <c r="N4729" s="76" t="str">
        <f t="shared" si="369"/>
        <v>0</v>
      </c>
      <c r="O4729" s="76" t="str">
        <f t="shared" si="365"/>
        <v/>
      </c>
      <c r="P4729" s="75" t="str">
        <f t="shared" si="366"/>
        <v/>
      </c>
      <c r="Q4729" s="77" t="str">
        <f t="shared" si="367"/>
        <v/>
      </c>
      <c r="R4729" s="77" t="str">
        <f t="shared" si="368"/>
        <v/>
      </c>
      <c r="S4729" s="77" t="str">
        <f>IF(O4729="","",IF(OR(VALUE(LEFT(O4729,2))&gt;IF(RIGHT(J4729,1)="M",7,19),AND(OR(LEFT(O4729,2)={"07","19"}),VALUE(RIGHT(O4729,2))&gt;15)),TRUE,FALSE))</f>
        <v/>
      </c>
      <c r="T4729" s="77" t="str">
        <f>IF(O4729="","",IF(OR(VALUE(LEFT(O4729,2))&gt;IF(RIGHT(J4729,1)="M",7,19),AND(OR(LEFT(O4729,2)={"07","19"}),VALUE(RIGHT(O4729,2))&gt;5)),TRUE,FALSE))</f>
        <v/>
      </c>
    </row>
    <row r="4730" spans="12:20" x14ac:dyDescent="0.25">
      <c r="L4730" s="75">
        <f>COUNTIF($B$2:B4730,B4730)</f>
        <v>0</v>
      </c>
      <c r="M4730" s="75">
        <f>COUNTIF($L$2:L4730,4)</f>
        <v>42</v>
      </c>
      <c r="N4730" s="76" t="str">
        <f t="shared" si="369"/>
        <v>0</v>
      </c>
      <c r="O4730" s="76" t="str">
        <f t="shared" si="365"/>
        <v/>
      </c>
      <c r="P4730" s="75" t="str">
        <f t="shared" si="366"/>
        <v/>
      </c>
      <c r="Q4730" s="77" t="str">
        <f t="shared" si="367"/>
        <v/>
      </c>
      <c r="R4730" s="77" t="str">
        <f t="shared" si="368"/>
        <v/>
      </c>
      <c r="S4730" s="77" t="str">
        <f>IF(O4730="","",IF(OR(VALUE(LEFT(O4730,2))&gt;IF(RIGHT(J4730,1)="M",7,19),AND(OR(LEFT(O4730,2)={"07","19"}),VALUE(RIGHT(O4730,2))&gt;15)),TRUE,FALSE))</f>
        <v/>
      </c>
      <c r="T4730" s="77" t="str">
        <f>IF(O4730="","",IF(OR(VALUE(LEFT(O4730,2))&gt;IF(RIGHT(J4730,1)="M",7,19),AND(OR(LEFT(O4730,2)={"07","19"}),VALUE(RIGHT(O4730,2))&gt;5)),TRUE,FALSE))</f>
        <v/>
      </c>
    </row>
    <row r="4731" spans="12:20" x14ac:dyDescent="0.25">
      <c r="L4731" s="75">
        <f>COUNTIF($B$2:B4731,B4731)</f>
        <v>0</v>
      </c>
      <c r="M4731" s="75">
        <f>COUNTIF($L$2:L4731,4)</f>
        <v>42</v>
      </c>
      <c r="N4731" s="76" t="str">
        <f t="shared" si="369"/>
        <v>0</v>
      </c>
      <c r="O4731" s="76" t="str">
        <f t="shared" si="365"/>
        <v/>
      </c>
      <c r="P4731" s="75" t="str">
        <f t="shared" si="366"/>
        <v/>
      </c>
      <c r="Q4731" s="77" t="str">
        <f t="shared" si="367"/>
        <v/>
      </c>
      <c r="R4731" s="77" t="str">
        <f t="shared" si="368"/>
        <v/>
      </c>
      <c r="S4731" s="77" t="str">
        <f>IF(O4731="","",IF(OR(VALUE(LEFT(O4731,2))&gt;IF(RIGHT(J4731,1)="M",7,19),AND(OR(LEFT(O4731,2)={"07","19"}),VALUE(RIGHT(O4731,2))&gt;15)),TRUE,FALSE))</f>
        <v/>
      </c>
      <c r="T4731" s="77" t="str">
        <f>IF(O4731="","",IF(OR(VALUE(LEFT(O4731,2))&gt;IF(RIGHT(J4731,1)="M",7,19),AND(OR(LEFT(O4731,2)={"07","19"}),VALUE(RIGHT(O4731,2))&gt;5)),TRUE,FALSE))</f>
        <v/>
      </c>
    </row>
    <row r="4732" spans="12:20" x14ac:dyDescent="0.25">
      <c r="L4732" s="75">
        <f>COUNTIF($B$2:B4732,B4732)</f>
        <v>0</v>
      </c>
      <c r="M4732" s="75">
        <f>COUNTIF($L$2:L4732,4)</f>
        <v>42</v>
      </c>
      <c r="N4732" s="76" t="str">
        <f t="shared" si="369"/>
        <v>0</v>
      </c>
      <c r="O4732" s="76" t="str">
        <f t="shared" si="365"/>
        <v/>
      </c>
      <c r="P4732" s="75" t="str">
        <f t="shared" si="366"/>
        <v/>
      </c>
      <c r="Q4732" s="77" t="str">
        <f t="shared" si="367"/>
        <v/>
      </c>
      <c r="R4732" s="77" t="str">
        <f t="shared" si="368"/>
        <v/>
      </c>
      <c r="S4732" s="77" t="str">
        <f>IF(O4732="","",IF(OR(VALUE(LEFT(O4732,2))&gt;IF(RIGHT(J4732,1)="M",7,19),AND(OR(LEFT(O4732,2)={"07","19"}),VALUE(RIGHT(O4732,2))&gt;15)),TRUE,FALSE))</f>
        <v/>
      </c>
      <c r="T4732" s="77" t="str">
        <f>IF(O4732="","",IF(OR(VALUE(LEFT(O4732,2))&gt;IF(RIGHT(J4732,1)="M",7,19),AND(OR(LEFT(O4732,2)={"07","19"}),VALUE(RIGHT(O4732,2))&gt;5)),TRUE,FALSE))</f>
        <v/>
      </c>
    </row>
    <row r="4733" spans="12:20" x14ac:dyDescent="0.25">
      <c r="L4733" s="75">
        <f>COUNTIF($B$2:B4733,B4733)</f>
        <v>0</v>
      </c>
      <c r="M4733" s="75">
        <f>COUNTIF($L$2:L4733,4)</f>
        <v>42</v>
      </c>
      <c r="N4733" s="76" t="str">
        <f t="shared" si="369"/>
        <v>0</v>
      </c>
      <c r="O4733" s="76" t="str">
        <f t="shared" si="365"/>
        <v/>
      </c>
      <c r="P4733" s="75" t="str">
        <f t="shared" si="366"/>
        <v/>
      </c>
      <c r="Q4733" s="77" t="str">
        <f t="shared" si="367"/>
        <v/>
      </c>
      <c r="R4733" s="77" t="str">
        <f t="shared" si="368"/>
        <v/>
      </c>
      <c r="S4733" s="77" t="str">
        <f>IF(O4733="","",IF(OR(VALUE(LEFT(O4733,2))&gt;IF(RIGHT(J4733,1)="M",7,19),AND(OR(LEFT(O4733,2)={"07","19"}),VALUE(RIGHT(O4733,2))&gt;15)),TRUE,FALSE))</f>
        <v/>
      </c>
      <c r="T4733" s="77" t="str">
        <f>IF(O4733="","",IF(OR(VALUE(LEFT(O4733,2))&gt;IF(RIGHT(J4733,1)="M",7,19),AND(OR(LEFT(O4733,2)={"07","19"}),VALUE(RIGHT(O4733,2))&gt;5)),TRUE,FALSE))</f>
        <v/>
      </c>
    </row>
    <row r="4734" spans="12:20" x14ac:dyDescent="0.25">
      <c r="L4734" s="75">
        <f>COUNTIF($B$2:B4734,B4734)</f>
        <v>0</v>
      </c>
      <c r="M4734" s="75">
        <f>COUNTIF($L$2:L4734,4)</f>
        <v>42</v>
      </c>
      <c r="N4734" s="76" t="str">
        <f t="shared" si="369"/>
        <v>0</v>
      </c>
      <c r="O4734" s="76" t="str">
        <f t="shared" si="365"/>
        <v/>
      </c>
      <c r="P4734" s="75" t="str">
        <f t="shared" si="366"/>
        <v/>
      </c>
      <c r="Q4734" s="77" t="str">
        <f t="shared" si="367"/>
        <v/>
      </c>
      <c r="R4734" s="77" t="str">
        <f t="shared" si="368"/>
        <v/>
      </c>
      <c r="S4734" s="77" t="str">
        <f>IF(O4734="","",IF(OR(VALUE(LEFT(O4734,2))&gt;IF(RIGHT(J4734,1)="M",7,19),AND(OR(LEFT(O4734,2)={"07","19"}),VALUE(RIGHT(O4734,2))&gt;15)),TRUE,FALSE))</f>
        <v/>
      </c>
      <c r="T4734" s="77" t="str">
        <f>IF(O4734="","",IF(OR(VALUE(LEFT(O4734,2))&gt;IF(RIGHT(J4734,1)="M",7,19),AND(OR(LEFT(O4734,2)={"07","19"}),VALUE(RIGHT(O4734,2))&gt;5)),TRUE,FALSE))</f>
        <v/>
      </c>
    </row>
    <row r="4735" spans="12:20" x14ac:dyDescent="0.25">
      <c r="L4735" s="75">
        <f>COUNTIF($B$2:B4735,B4735)</f>
        <v>0</v>
      </c>
      <c r="M4735" s="75">
        <f>COUNTIF($L$2:L4735,4)</f>
        <v>42</v>
      </c>
      <c r="N4735" s="76" t="str">
        <f t="shared" si="369"/>
        <v>0</v>
      </c>
      <c r="O4735" s="76" t="str">
        <f t="shared" si="365"/>
        <v/>
      </c>
      <c r="P4735" s="75" t="str">
        <f t="shared" si="366"/>
        <v/>
      </c>
      <c r="Q4735" s="77" t="str">
        <f t="shared" si="367"/>
        <v/>
      </c>
      <c r="R4735" s="77" t="str">
        <f t="shared" si="368"/>
        <v/>
      </c>
      <c r="S4735" s="77" t="str">
        <f>IF(O4735="","",IF(OR(VALUE(LEFT(O4735,2))&gt;IF(RIGHT(J4735,1)="M",7,19),AND(OR(LEFT(O4735,2)={"07","19"}),VALUE(RIGHT(O4735,2))&gt;15)),TRUE,FALSE))</f>
        <v/>
      </c>
      <c r="T4735" s="77" t="str">
        <f>IF(O4735="","",IF(OR(VALUE(LEFT(O4735,2))&gt;IF(RIGHT(J4735,1)="M",7,19),AND(OR(LEFT(O4735,2)={"07","19"}),VALUE(RIGHT(O4735,2))&gt;5)),TRUE,FALSE))</f>
        <v/>
      </c>
    </row>
    <row r="4736" spans="12:20" x14ac:dyDescent="0.25">
      <c r="L4736" s="75">
        <f>COUNTIF($B$2:B4736,B4736)</f>
        <v>0</v>
      </c>
      <c r="M4736" s="75">
        <f>COUNTIF($L$2:L4736,4)</f>
        <v>42</v>
      </c>
      <c r="N4736" s="76" t="str">
        <f t="shared" si="369"/>
        <v>0</v>
      </c>
      <c r="O4736" s="76" t="str">
        <f t="shared" si="365"/>
        <v/>
      </c>
      <c r="P4736" s="75" t="str">
        <f t="shared" si="366"/>
        <v/>
      </c>
      <c r="Q4736" s="77" t="str">
        <f t="shared" si="367"/>
        <v/>
      </c>
      <c r="R4736" s="77" t="str">
        <f t="shared" si="368"/>
        <v/>
      </c>
      <c r="S4736" s="77" t="str">
        <f>IF(O4736="","",IF(OR(VALUE(LEFT(O4736,2))&gt;IF(RIGHT(J4736,1)="M",7,19),AND(OR(LEFT(O4736,2)={"07","19"}),VALUE(RIGHT(O4736,2))&gt;15)),TRUE,FALSE))</f>
        <v/>
      </c>
      <c r="T4736" s="77" t="str">
        <f>IF(O4736="","",IF(OR(VALUE(LEFT(O4736,2))&gt;IF(RIGHT(J4736,1)="M",7,19),AND(OR(LEFT(O4736,2)={"07","19"}),VALUE(RIGHT(O4736,2))&gt;5)),TRUE,FALSE))</f>
        <v/>
      </c>
    </row>
    <row r="4737" spans="12:20" x14ac:dyDescent="0.25">
      <c r="L4737" s="75">
        <f>COUNTIF($B$2:B4737,B4737)</f>
        <v>0</v>
      </c>
      <c r="M4737" s="75">
        <f>COUNTIF($L$2:L4737,4)</f>
        <v>42</v>
      </c>
      <c r="N4737" s="76" t="str">
        <f t="shared" si="369"/>
        <v>0</v>
      </c>
      <c r="O4737" s="76" t="str">
        <f t="shared" si="365"/>
        <v/>
      </c>
      <c r="P4737" s="75" t="str">
        <f t="shared" si="366"/>
        <v/>
      </c>
      <c r="Q4737" s="77" t="str">
        <f t="shared" si="367"/>
        <v/>
      </c>
      <c r="R4737" s="77" t="str">
        <f t="shared" si="368"/>
        <v/>
      </c>
      <c r="S4737" s="77" t="str">
        <f>IF(O4737="","",IF(OR(VALUE(LEFT(O4737,2))&gt;IF(RIGHT(J4737,1)="M",7,19),AND(OR(LEFT(O4737,2)={"07","19"}),VALUE(RIGHT(O4737,2))&gt;15)),TRUE,FALSE))</f>
        <v/>
      </c>
      <c r="T4737" s="77" t="str">
        <f>IF(O4737="","",IF(OR(VALUE(LEFT(O4737,2))&gt;IF(RIGHT(J4737,1)="M",7,19),AND(OR(LEFT(O4737,2)={"07","19"}),VALUE(RIGHT(O4737,2))&gt;5)),TRUE,FALSE))</f>
        <v/>
      </c>
    </row>
    <row r="4738" spans="12:20" x14ac:dyDescent="0.25">
      <c r="L4738" s="75">
        <f>COUNTIF($B$2:B4738,B4738)</f>
        <v>0</v>
      </c>
      <c r="M4738" s="75">
        <f>COUNTIF($L$2:L4738,4)</f>
        <v>42</v>
      </c>
      <c r="N4738" s="76" t="str">
        <f t="shared" si="369"/>
        <v>0</v>
      </c>
      <c r="O4738" s="76" t="str">
        <f t="shared" ref="O4738:O4801" si="370">TRIM(SUBSTITUTE(SUBSTITUTE(D4738,"+",""),"_",""))</f>
        <v/>
      </c>
      <c r="P4738" s="75" t="str">
        <f t="shared" ref="P4738:P4801" si="371">TRIM(SUBSTITUTE(SUBSTITUTE(E4738,"+",""),"_",""))</f>
        <v/>
      </c>
      <c r="Q4738" s="77" t="str">
        <f t="shared" ref="Q4738:Q4801" si="372">IFERROR(IF(RIGHT(P4738,2)&lt;RIGHT(O4738,2),IF(P4738&lt;O4738,P4738+2360-O4738,P4738-40-O4738),IF(P4738&lt;O4738,P4738+2400-O4738,P4738-O4738)),"")</f>
        <v/>
      </c>
      <c r="R4738" s="77" t="str">
        <f t="shared" ref="R4738:R4801" si="373">IFERROR(ROUNDDOWN(Q4738/100,0),"")</f>
        <v/>
      </c>
      <c r="S4738" s="77" t="str">
        <f>IF(O4738="","",IF(OR(VALUE(LEFT(O4738,2))&gt;IF(RIGHT(J4738,1)="M",7,19),AND(OR(LEFT(O4738,2)={"07","19"}),VALUE(RIGHT(O4738,2))&gt;15)),TRUE,FALSE))</f>
        <v/>
      </c>
      <c r="T4738" s="77" t="str">
        <f>IF(O4738="","",IF(OR(VALUE(LEFT(O4738,2))&gt;IF(RIGHT(J4738,1)="M",7,19),AND(OR(LEFT(O4738,2)={"07","19"}),VALUE(RIGHT(O4738,2))&gt;5)),TRUE,FALSE))</f>
        <v/>
      </c>
    </row>
    <row r="4739" spans="12:20" x14ac:dyDescent="0.25">
      <c r="L4739" s="75">
        <f>COUNTIF($B$2:B4739,B4739)</f>
        <v>0</v>
      </c>
      <c r="M4739" s="75">
        <f>COUNTIF($L$2:L4739,4)</f>
        <v>42</v>
      </c>
      <c r="N4739" s="76" t="str">
        <f t="shared" ref="N4739:N4802" si="374">A4739&amp;DAY(C4739)</f>
        <v>0</v>
      </c>
      <c r="O4739" s="76" t="str">
        <f t="shared" si="370"/>
        <v/>
      </c>
      <c r="P4739" s="75" t="str">
        <f t="shared" si="371"/>
        <v/>
      </c>
      <c r="Q4739" s="77" t="str">
        <f t="shared" si="372"/>
        <v/>
      </c>
      <c r="R4739" s="77" t="str">
        <f t="shared" si="373"/>
        <v/>
      </c>
      <c r="S4739" s="77" t="str">
        <f>IF(O4739="","",IF(OR(VALUE(LEFT(O4739,2))&gt;IF(RIGHT(J4739,1)="M",7,19),AND(OR(LEFT(O4739,2)={"07","19"}),VALUE(RIGHT(O4739,2))&gt;15)),TRUE,FALSE))</f>
        <v/>
      </c>
      <c r="T4739" s="77" t="str">
        <f>IF(O4739="","",IF(OR(VALUE(LEFT(O4739,2))&gt;IF(RIGHT(J4739,1)="M",7,19),AND(OR(LEFT(O4739,2)={"07","19"}),VALUE(RIGHT(O4739,2))&gt;5)),TRUE,FALSE))</f>
        <v/>
      </c>
    </row>
    <row r="4740" spans="12:20" x14ac:dyDescent="0.25">
      <c r="L4740" s="75">
        <f>COUNTIF($B$2:B4740,B4740)</f>
        <v>0</v>
      </c>
      <c r="M4740" s="75">
        <f>COUNTIF($L$2:L4740,4)</f>
        <v>42</v>
      </c>
      <c r="N4740" s="76" t="str">
        <f t="shared" si="374"/>
        <v>0</v>
      </c>
      <c r="O4740" s="76" t="str">
        <f t="shared" si="370"/>
        <v/>
      </c>
      <c r="P4740" s="75" t="str">
        <f t="shared" si="371"/>
        <v/>
      </c>
      <c r="Q4740" s="77" t="str">
        <f t="shared" si="372"/>
        <v/>
      </c>
      <c r="R4740" s="77" t="str">
        <f t="shared" si="373"/>
        <v/>
      </c>
      <c r="S4740" s="77" t="str">
        <f>IF(O4740="","",IF(OR(VALUE(LEFT(O4740,2))&gt;IF(RIGHT(J4740,1)="M",7,19),AND(OR(LEFT(O4740,2)={"07","19"}),VALUE(RIGHT(O4740,2))&gt;15)),TRUE,FALSE))</f>
        <v/>
      </c>
      <c r="T4740" s="77" t="str">
        <f>IF(O4740="","",IF(OR(VALUE(LEFT(O4740,2))&gt;IF(RIGHT(J4740,1)="M",7,19),AND(OR(LEFT(O4740,2)={"07","19"}),VALUE(RIGHT(O4740,2))&gt;5)),TRUE,FALSE))</f>
        <v/>
      </c>
    </row>
    <row r="4741" spans="12:20" x14ac:dyDescent="0.25">
      <c r="L4741" s="75">
        <f>COUNTIF($B$2:B4741,B4741)</f>
        <v>0</v>
      </c>
      <c r="M4741" s="75">
        <f>COUNTIF($L$2:L4741,4)</f>
        <v>42</v>
      </c>
      <c r="N4741" s="76" t="str">
        <f t="shared" si="374"/>
        <v>0</v>
      </c>
      <c r="O4741" s="76" t="str">
        <f t="shared" si="370"/>
        <v/>
      </c>
      <c r="P4741" s="75" t="str">
        <f t="shared" si="371"/>
        <v/>
      </c>
      <c r="Q4741" s="77" t="str">
        <f t="shared" si="372"/>
        <v/>
      </c>
      <c r="R4741" s="77" t="str">
        <f t="shared" si="373"/>
        <v/>
      </c>
      <c r="S4741" s="77" t="str">
        <f>IF(O4741="","",IF(OR(VALUE(LEFT(O4741,2))&gt;IF(RIGHT(J4741,1)="M",7,19),AND(OR(LEFT(O4741,2)={"07","19"}),VALUE(RIGHT(O4741,2))&gt;15)),TRUE,FALSE))</f>
        <v/>
      </c>
      <c r="T4741" s="77" t="str">
        <f>IF(O4741="","",IF(OR(VALUE(LEFT(O4741,2))&gt;IF(RIGHT(J4741,1)="M",7,19),AND(OR(LEFT(O4741,2)={"07","19"}),VALUE(RIGHT(O4741,2))&gt;5)),TRUE,FALSE))</f>
        <v/>
      </c>
    </row>
    <row r="4742" spans="12:20" x14ac:dyDescent="0.25">
      <c r="L4742" s="75">
        <f>COUNTIF($B$2:B4742,B4742)</f>
        <v>0</v>
      </c>
      <c r="M4742" s="75">
        <f>COUNTIF($L$2:L4742,4)</f>
        <v>42</v>
      </c>
      <c r="N4742" s="76" t="str">
        <f t="shared" si="374"/>
        <v>0</v>
      </c>
      <c r="O4742" s="76" t="str">
        <f t="shared" si="370"/>
        <v/>
      </c>
      <c r="P4742" s="75" t="str">
        <f t="shared" si="371"/>
        <v/>
      </c>
      <c r="Q4742" s="77" t="str">
        <f t="shared" si="372"/>
        <v/>
      </c>
      <c r="R4742" s="77" t="str">
        <f t="shared" si="373"/>
        <v/>
      </c>
      <c r="S4742" s="77" t="str">
        <f>IF(O4742="","",IF(OR(VALUE(LEFT(O4742,2))&gt;IF(RIGHT(J4742,1)="M",7,19),AND(OR(LEFT(O4742,2)={"07","19"}),VALUE(RIGHT(O4742,2))&gt;15)),TRUE,FALSE))</f>
        <v/>
      </c>
      <c r="T4742" s="77" t="str">
        <f>IF(O4742="","",IF(OR(VALUE(LEFT(O4742,2))&gt;IF(RIGHT(J4742,1)="M",7,19),AND(OR(LEFT(O4742,2)={"07","19"}),VALUE(RIGHT(O4742,2))&gt;5)),TRUE,FALSE))</f>
        <v/>
      </c>
    </row>
    <row r="4743" spans="12:20" x14ac:dyDescent="0.25">
      <c r="L4743" s="75">
        <f>COUNTIF($B$2:B4743,B4743)</f>
        <v>0</v>
      </c>
      <c r="M4743" s="75">
        <f>COUNTIF($L$2:L4743,4)</f>
        <v>42</v>
      </c>
      <c r="N4743" s="76" t="str">
        <f t="shared" si="374"/>
        <v>0</v>
      </c>
      <c r="O4743" s="76" t="str">
        <f t="shared" si="370"/>
        <v/>
      </c>
      <c r="P4743" s="75" t="str">
        <f t="shared" si="371"/>
        <v/>
      </c>
      <c r="Q4743" s="77" t="str">
        <f t="shared" si="372"/>
        <v/>
      </c>
      <c r="R4743" s="77" t="str">
        <f t="shared" si="373"/>
        <v/>
      </c>
      <c r="S4743" s="77" t="str">
        <f>IF(O4743="","",IF(OR(VALUE(LEFT(O4743,2))&gt;IF(RIGHT(J4743,1)="M",7,19),AND(OR(LEFT(O4743,2)={"07","19"}),VALUE(RIGHT(O4743,2))&gt;15)),TRUE,FALSE))</f>
        <v/>
      </c>
      <c r="T4743" s="77" t="str">
        <f>IF(O4743="","",IF(OR(VALUE(LEFT(O4743,2))&gt;IF(RIGHT(J4743,1)="M",7,19),AND(OR(LEFT(O4743,2)={"07","19"}),VALUE(RIGHT(O4743,2))&gt;5)),TRUE,FALSE))</f>
        <v/>
      </c>
    </row>
    <row r="4744" spans="12:20" x14ac:dyDescent="0.25">
      <c r="L4744" s="75">
        <f>COUNTIF($B$2:B4744,B4744)</f>
        <v>0</v>
      </c>
      <c r="M4744" s="75">
        <f>COUNTIF($L$2:L4744,4)</f>
        <v>42</v>
      </c>
      <c r="N4744" s="76" t="str">
        <f t="shared" si="374"/>
        <v>0</v>
      </c>
      <c r="O4744" s="76" t="str">
        <f t="shared" si="370"/>
        <v/>
      </c>
      <c r="P4744" s="75" t="str">
        <f t="shared" si="371"/>
        <v/>
      </c>
      <c r="Q4744" s="77" t="str">
        <f t="shared" si="372"/>
        <v/>
      </c>
      <c r="R4744" s="77" t="str">
        <f t="shared" si="373"/>
        <v/>
      </c>
      <c r="S4744" s="77" t="str">
        <f>IF(O4744="","",IF(OR(VALUE(LEFT(O4744,2))&gt;IF(RIGHT(J4744,1)="M",7,19),AND(OR(LEFT(O4744,2)={"07","19"}),VALUE(RIGHT(O4744,2))&gt;15)),TRUE,FALSE))</f>
        <v/>
      </c>
      <c r="T4744" s="77" t="str">
        <f>IF(O4744="","",IF(OR(VALUE(LEFT(O4744,2))&gt;IF(RIGHT(J4744,1)="M",7,19),AND(OR(LEFT(O4744,2)={"07","19"}),VALUE(RIGHT(O4744,2))&gt;5)),TRUE,FALSE))</f>
        <v/>
      </c>
    </row>
    <row r="4745" spans="12:20" x14ac:dyDescent="0.25">
      <c r="L4745" s="75">
        <f>COUNTIF($B$2:B4745,B4745)</f>
        <v>0</v>
      </c>
      <c r="M4745" s="75">
        <f>COUNTIF($L$2:L4745,4)</f>
        <v>42</v>
      </c>
      <c r="N4745" s="76" t="str">
        <f t="shared" si="374"/>
        <v>0</v>
      </c>
      <c r="O4745" s="76" t="str">
        <f t="shared" si="370"/>
        <v/>
      </c>
      <c r="P4745" s="75" t="str">
        <f t="shared" si="371"/>
        <v/>
      </c>
      <c r="Q4745" s="77" t="str">
        <f t="shared" si="372"/>
        <v/>
      </c>
      <c r="R4745" s="77" t="str">
        <f t="shared" si="373"/>
        <v/>
      </c>
      <c r="S4745" s="77" t="str">
        <f>IF(O4745="","",IF(OR(VALUE(LEFT(O4745,2))&gt;IF(RIGHT(J4745,1)="M",7,19),AND(OR(LEFT(O4745,2)={"07","19"}),VALUE(RIGHT(O4745,2))&gt;15)),TRUE,FALSE))</f>
        <v/>
      </c>
      <c r="T4745" s="77" t="str">
        <f>IF(O4745="","",IF(OR(VALUE(LEFT(O4745,2))&gt;IF(RIGHT(J4745,1)="M",7,19),AND(OR(LEFT(O4745,2)={"07","19"}),VALUE(RIGHT(O4745,2))&gt;5)),TRUE,FALSE))</f>
        <v/>
      </c>
    </row>
    <row r="4746" spans="12:20" x14ac:dyDescent="0.25">
      <c r="L4746" s="75">
        <f>COUNTIF($B$2:B4746,B4746)</f>
        <v>0</v>
      </c>
      <c r="M4746" s="75">
        <f>COUNTIF($L$2:L4746,4)</f>
        <v>42</v>
      </c>
      <c r="N4746" s="76" t="str">
        <f t="shared" si="374"/>
        <v>0</v>
      </c>
      <c r="O4746" s="76" t="str">
        <f t="shared" si="370"/>
        <v/>
      </c>
      <c r="P4746" s="75" t="str">
        <f t="shared" si="371"/>
        <v/>
      </c>
      <c r="Q4746" s="77" t="str">
        <f t="shared" si="372"/>
        <v/>
      </c>
      <c r="R4746" s="77" t="str">
        <f t="shared" si="373"/>
        <v/>
      </c>
      <c r="S4746" s="77" t="str">
        <f>IF(O4746="","",IF(OR(VALUE(LEFT(O4746,2))&gt;IF(RIGHT(J4746,1)="M",7,19),AND(OR(LEFT(O4746,2)={"07","19"}),VALUE(RIGHT(O4746,2))&gt;15)),TRUE,FALSE))</f>
        <v/>
      </c>
      <c r="T4746" s="77" t="str">
        <f>IF(O4746="","",IF(OR(VALUE(LEFT(O4746,2))&gt;IF(RIGHT(J4746,1)="M",7,19),AND(OR(LEFT(O4746,2)={"07","19"}),VALUE(RIGHT(O4746,2))&gt;5)),TRUE,FALSE))</f>
        <v/>
      </c>
    </row>
    <row r="4747" spans="12:20" x14ac:dyDescent="0.25">
      <c r="L4747" s="75">
        <f>COUNTIF($B$2:B4747,B4747)</f>
        <v>0</v>
      </c>
      <c r="M4747" s="75">
        <f>COUNTIF($L$2:L4747,4)</f>
        <v>42</v>
      </c>
      <c r="N4747" s="76" t="str">
        <f t="shared" si="374"/>
        <v>0</v>
      </c>
      <c r="O4747" s="76" t="str">
        <f t="shared" si="370"/>
        <v/>
      </c>
      <c r="P4747" s="75" t="str">
        <f t="shared" si="371"/>
        <v/>
      </c>
      <c r="Q4747" s="77" t="str">
        <f t="shared" si="372"/>
        <v/>
      </c>
      <c r="R4747" s="77" t="str">
        <f t="shared" si="373"/>
        <v/>
      </c>
      <c r="S4747" s="77" t="str">
        <f>IF(O4747="","",IF(OR(VALUE(LEFT(O4747,2))&gt;IF(RIGHT(J4747,1)="M",7,19),AND(OR(LEFT(O4747,2)={"07","19"}),VALUE(RIGHT(O4747,2))&gt;15)),TRUE,FALSE))</f>
        <v/>
      </c>
      <c r="T4747" s="77" t="str">
        <f>IF(O4747="","",IF(OR(VALUE(LEFT(O4747,2))&gt;IF(RIGHT(J4747,1)="M",7,19),AND(OR(LEFT(O4747,2)={"07","19"}),VALUE(RIGHT(O4747,2))&gt;5)),TRUE,FALSE))</f>
        <v/>
      </c>
    </row>
    <row r="4748" spans="12:20" x14ac:dyDescent="0.25">
      <c r="L4748" s="75">
        <f>COUNTIF($B$2:B4748,B4748)</f>
        <v>0</v>
      </c>
      <c r="M4748" s="75">
        <f>COUNTIF($L$2:L4748,4)</f>
        <v>42</v>
      </c>
      <c r="N4748" s="76" t="str">
        <f t="shared" si="374"/>
        <v>0</v>
      </c>
      <c r="O4748" s="76" t="str">
        <f t="shared" si="370"/>
        <v/>
      </c>
      <c r="P4748" s="75" t="str">
        <f t="shared" si="371"/>
        <v/>
      </c>
      <c r="Q4748" s="77" t="str">
        <f t="shared" si="372"/>
        <v/>
      </c>
      <c r="R4748" s="77" t="str">
        <f t="shared" si="373"/>
        <v/>
      </c>
      <c r="S4748" s="77" t="str">
        <f>IF(O4748="","",IF(OR(VALUE(LEFT(O4748,2))&gt;IF(RIGHT(J4748,1)="M",7,19),AND(OR(LEFT(O4748,2)={"07","19"}),VALUE(RIGHT(O4748,2))&gt;15)),TRUE,FALSE))</f>
        <v/>
      </c>
      <c r="T4748" s="77" t="str">
        <f>IF(O4748="","",IF(OR(VALUE(LEFT(O4748,2))&gt;IF(RIGHT(J4748,1)="M",7,19),AND(OR(LEFT(O4748,2)={"07","19"}),VALUE(RIGHT(O4748,2))&gt;5)),TRUE,FALSE))</f>
        <v/>
      </c>
    </row>
    <row r="4749" spans="12:20" x14ac:dyDescent="0.25">
      <c r="L4749" s="75">
        <f>COUNTIF($B$2:B4749,B4749)</f>
        <v>0</v>
      </c>
      <c r="M4749" s="75">
        <f>COUNTIF($L$2:L4749,4)</f>
        <v>42</v>
      </c>
      <c r="N4749" s="76" t="str">
        <f t="shared" si="374"/>
        <v>0</v>
      </c>
      <c r="O4749" s="76" t="str">
        <f t="shared" si="370"/>
        <v/>
      </c>
      <c r="P4749" s="75" t="str">
        <f t="shared" si="371"/>
        <v/>
      </c>
      <c r="Q4749" s="77" t="str">
        <f t="shared" si="372"/>
        <v/>
      </c>
      <c r="R4749" s="77" t="str">
        <f t="shared" si="373"/>
        <v/>
      </c>
      <c r="S4749" s="77" t="str">
        <f>IF(O4749="","",IF(OR(VALUE(LEFT(O4749,2))&gt;IF(RIGHT(J4749,1)="M",7,19),AND(OR(LEFT(O4749,2)={"07","19"}),VALUE(RIGHT(O4749,2))&gt;15)),TRUE,FALSE))</f>
        <v/>
      </c>
      <c r="T4749" s="77" t="str">
        <f>IF(O4749="","",IF(OR(VALUE(LEFT(O4749,2))&gt;IF(RIGHT(J4749,1)="M",7,19),AND(OR(LEFT(O4749,2)={"07","19"}),VALUE(RIGHT(O4749,2))&gt;5)),TRUE,FALSE))</f>
        <v/>
      </c>
    </row>
    <row r="4750" spans="12:20" x14ac:dyDescent="0.25">
      <c r="L4750" s="75">
        <f>COUNTIF($B$2:B4750,B4750)</f>
        <v>0</v>
      </c>
      <c r="M4750" s="75">
        <f>COUNTIF($L$2:L4750,4)</f>
        <v>42</v>
      </c>
      <c r="N4750" s="76" t="str">
        <f t="shared" si="374"/>
        <v>0</v>
      </c>
      <c r="O4750" s="76" t="str">
        <f t="shared" si="370"/>
        <v/>
      </c>
      <c r="P4750" s="75" t="str">
        <f t="shared" si="371"/>
        <v/>
      </c>
      <c r="Q4750" s="77" t="str">
        <f t="shared" si="372"/>
        <v/>
      </c>
      <c r="R4750" s="77" t="str">
        <f t="shared" si="373"/>
        <v/>
      </c>
      <c r="S4750" s="77" t="str">
        <f>IF(O4750="","",IF(OR(VALUE(LEFT(O4750,2))&gt;IF(RIGHT(J4750,1)="M",7,19),AND(OR(LEFT(O4750,2)={"07","19"}),VALUE(RIGHT(O4750,2))&gt;15)),TRUE,FALSE))</f>
        <v/>
      </c>
      <c r="T4750" s="77" t="str">
        <f>IF(O4750="","",IF(OR(VALUE(LEFT(O4750,2))&gt;IF(RIGHT(J4750,1)="M",7,19),AND(OR(LEFT(O4750,2)={"07","19"}),VALUE(RIGHT(O4750,2))&gt;5)),TRUE,FALSE))</f>
        <v/>
      </c>
    </row>
    <row r="4751" spans="12:20" x14ac:dyDescent="0.25">
      <c r="L4751" s="75">
        <f>COUNTIF($B$2:B4751,B4751)</f>
        <v>0</v>
      </c>
      <c r="M4751" s="75">
        <f>COUNTIF($L$2:L4751,4)</f>
        <v>42</v>
      </c>
      <c r="N4751" s="76" t="str">
        <f t="shared" si="374"/>
        <v>0</v>
      </c>
      <c r="O4751" s="76" t="str">
        <f t="shared" si="370"/>
        <v/>
      </c>
      <c r="P4751" s="75" t="str">
        <f t="shared" si="371"/>
        <v/>
      </c>
      <c r="Q4751" s="77" t="str">
        <f t="shared" si="372"/>
        <v/>
      </c>
      <c r="R4751" s="77" t="str">
        <f t="shared" si="373"/>
        <v/>
      </c>
      <c r="S4751" s="77" t="str">
        <f>IF(O4751="","",IF(OR(VALUE(LEFT(O4751,2))&gt;IF(RIGHT(J4751,1)="M",7,19),AND(OR(LEFT(O4751,2)={"07","19"}),VALUE(RIGHT(O4751,2))&gt;15)),TRUE,FALSE))</f>
        <v/>
      </c>
      <c r="T4751" s="77" t="str">
        <f>IF(O4751="","",IF(OR(VALUE(LEFT(O4751,2))&gt;IF(RIGHT(J4751,1)="M",7,19),AND(OR(LEFT(O4751,2)={"07","19"}),VALUE(RIGHT(O4751,2))&gt;5)),TRUE,FALSE))</f>
        <v/>
      </c>
    </row>
    <row r="4752" spans="12:20" x14ac:dyDescent="0.25">
      <c r="L4752" s="75">
        <f>COUNTIF($B$2:B4752,B4752)</f>
        <v>0</v>
      </c>
      <c r="M4752" s="75">
        <f>COUNTIF($L$2:L4752,4)</f>
        <v>42</v>
      </c>
      <c r="N4752" s="76" t="str">
        <f t="shared" si="374"/>
        <v>0</v>
      </c>
      <c r="O4752" s="76" t="str">
        <f t="shared" si="370"/>
        <v/>
      </c>
      <c r="P4752" s="75" t="str">
        <f t="shared" si="371"/>
        <v/>
      </c>
      <c r="Q4752" s="77" t="str">
        <f t="shared" si="372"/>
        <v/>
      </c>
      <c r="R4752" s="77" t="str">
        <f t="shared" si="373"/>
        <v/>
      </c>
      <c r="S4752" s="77" t="str">
        <f>IF(O4752="","",IF(OR(VALUE(LEFT(O4752,2))&gt;IF(RIGHT(J4752,1)="M",7,19),AND(OR(LEFT(O4752,2)={"07","19"}),VALUE(RIGHT(O4752,2))&gt;15)),TRUE,FALSE))</f>
        <v/>
      </c>
      <c r="T4752" s="77" t="str">
        <f>IF(O4752="","",IF(OR(VALUE(LEFT(O4752,2))&gt;IF(RIGHT(J4752,1)="M",7,19),AND(OR(LEFT(O4752,2)={"07","19"}),VALUE(RIGHT(O4752,2))&gt;5)),TRUE,FALSE))</f>
        <v/>
      </c>
    </row>
    <row r="4753" spans="12:20" x14ac:dyDescent="0.25">
      <c r="L4753" s="75">
        <f>COUNTIF($B$2:B4753,B4753)</f>
        <v>0</v>
      </c>
      <c r="M4753" s="75">
        <f>COUNTIF($L$2:L4753,4)</f>
        <v>42</v>
      </c>
      <c r="N4753" s="76" t="str">
        <f t="shared" si="374"/>
        <v>0</v>
      </c>
      <c r="O4753" s="76" t="str">
        <f t="shared" si="370"/>
        <v/>
      </c>
      <c r="P4753" s="75" t="str">
        <f t="shared" si="371"/>
        <v/>
      </c>
      <c r="Q4753" s="77" t="str">
        <f t="shared" si="372"/>
        <v/>
      </c>
      <c r="R4753" s="77" t="str">
        <f t="shared" si="373"/>
        <v/>
      </c>
      <c r="S4753" s="77" t="str">
        <f>IF(O4753="","",IF(OR(VALUE(LEFT(O4753,2))&gt;IF(RIGHT(J4753,1)="M",7,19),AND(OR(LEFT(O4753,2)={"07","19"}),VALUE(RIGHT(O4753,2))&gt;15)),TRUE,FALSE))</f>
        <v/>
      </c>
      <c r="T4753" s="77" t="str">
        <f>IF(O4753="","",IF(OR(VALUE(LEFT(O4753,2))&gt;IF(RIGHT(J4753,1)="M",7,19),AND(OR(LEFT(O4753,2)={"07","19"}),VALUE(RIGHT(O4753,2))&gt;5)),TRUE,FALSE))</f>
        <v/>
      </c>
    </row>
    <row r="4754" spans="12:20" x14ac:dyDescent="0.25">
      <c r="L4754" s="75">
        <f>COUNTIF($B$2:B4754,B4754)</f>
        <v>0</v>
      </c>
      <c r="M4754" s="75">
        <f>COUNTIF($L$2:L4754,4)</f>
        <v>42</v>
      </c>
      <c r="N4754" s="76" t="str">
        <f t="shared" si="374"/>
        <v>0</v>
      </c>
      <c r="O4754" s="76" t="str">
        <f t="shared" si="370"/>
        <v/>
      </c>
      <c r="P4754" s="75" t="str">
        <f t="shared" si="371"/>
        <v/>
      </c>
      <c r="Q4754" s="77" t="str">
        <f t="shared" si="372"/>
        <v/>
      </c>
      <c r="R4754" s="77" t="str">
        <f t="shared" si="373"/>
        <v/>
      </c>
      <c r="S4754" s="77" t="str">
        <f>IF(O4754="","",IF(OR(VALUE(LEFT(O4754,2))&gt;IF(RIGHT(J4754,1)="M",7,19),AND(OR(LEFT(O4754,2)={"07","19"}),VALUE(RIGHT(O4754,2))&gt;15)),TRUE,FALSE))</f>
        <v/>
      </c>
      <c r="T4754" s="77" t="str">
        <f>IF(O4754="","",IF(OR(VALUE(LEFT(O4754,2))&gt;IF(RIGHT(J4754,1)="M",7,19),AND(OR(LEFT(O4754,2)={"07","19"}),VALUE(RIGHT(O4754,2))&gt;5)),TRUE,FALSE))</f>
        <v/>
      </c>
    </row>
    <row r="4755" spans="12:20" x14ac:dyDescent="0.25">
      <c r="L4755" s="75">
        <f>COUNTIF($B$2:B4755,B4755)</f>
        <v>0</v>
      </c>
      <c r="M4755" s="75">
        <f>COUNTIF($L$2:L4755,4)</f>
        <v>42</v>
      </c>
      <c r="N4755" s="76" t="str">
        <f t="shared" si="374"/>
        <v>0</v>
      </c>
      <c r="O4755" s="76" t="str">
        <f t="shared" si="370"/>
        <v/>
      </c>
      <c r="P4755" s="75" t="str">
        <f t="shared" si="371"/>
        <v/>
      </c>
      <c r="Q4755" s="77" t="str">
        <f t="shared" si="372"/>
        <v/>
      </c>
      <c r="R4755" s="77" t="str">
        <f t="shared" si="373"/>
        <v/>
      </c>
      <c r="S4755" s="77" t="str">
        <f>IF(O4755="","",IF(OR(VALUE(LEFT(O4755,2))&gt;IF(RIGHT(J4755,1)="M",7,19),AND(OR(LEFT(O4755,2)={"07","19"}),VALUE(RIGHT(O4755,2))&gt;15)),TRUE,FALSE))</f>
        <v/>
      </c>
      <c r="T4755" s="77" t="str">
        <f>IF(O4755="","",IF(OR(VALUE(LEFT(O4755,2))&gt;IF(RIGHT(J4755,1)="M",7,19),AND(OR(LEFT(O4755,2)={"07","19"}),VALUE(RIGHT(O4755,2))&gt;5)),TRUE,FALSE))</f>
        <v/>
      </c>
    </row>
    <row r="4756" spans="12:20" x14ac:dyDescent="0.25">
      <c r="L4756" s="75">
        <f>COUNTIF($B$2:B4756,B4756)</f>
        <v>0</v>
      </c>
      <c r="M4756" s="75">
        <f>COUNTIF($L$2:L4756,4)</f>
        <v>42</v>
      </c>
      <c r="N4756" s="76" t="str">
        <f t="shared" si="374"/>
        <v>0</v>
      </c>
      <c r="O4756" s="76" t="str">
        <f t="shared" si="370"/>
        <v/>
      </c>
      <c r="P4756" s="75" t="str">
        <f t="shared" si="371"/>
        <v/>
      </c>
      <c r="Q4756" s="77" t="str">
        <f t="shared" si="372"/>
        <v/>
      </c>
      <c r="R4756" s="77" t="str">
        <f t="shared" si="373"/>
        <v/>
      </c>
      <c r="S4756" s="77" t="str">
        <f>IF(O4756="","",IF(OR(VALUE(LEFT(O4756,2))&gt;IF(RIGHT(J4756,1)="M",7,19),AND(OR(LEFT(O4756,2)={"07","19"}),VALUE(RIGHT(O4756,2))&gt;15)),TRUE,FALSE))</f>
        <v/>
      </c>
      <c r="T4756" s="77" t="str">
        <f>IF(O4756="","",IF(OR(VALUE(LEFT(O4756,2))&gt;IF(RIGHT(J4756,1)="M",7,19),AND(OR(LEFT(O4756,2)={"07","19"}),VALUE(RIGHT(O4756,2))&gt;5)),TRUE,FALSE))</f>
        <v/>
      </c>
    </row>
    <row r="4757" spans="12:20" x14ac:dyDescent="0.25">
      <c r="L4757" s="75">
        <f>COUNTIF($B$2:B4757,B4757)</f>
        <v>0</v>
      </c>
      <c r="M4757" s="75">
        <f>COUNTIF($L$2:L4757,4)</f>
        <v>42</v>
      </c>
      <c r="N4757" s="76" t="str">
        <f t="shared" si="374"/>
        <v>0</v>
      </c>
      <c r="O4757" s="76" t="str">
        <f t="shared" si="370"/>
        <v/>
      </c>
      <c r="P4757" s="75" t="str">
        <f t="shared" si="371"/>
        <v/>
      </c>
      <c r="Q4757" s="77" t="str">
        <f t="shared" si="372"/>
        <v/>
      </c>
      <c r="R4757" s="77" t="str">
        <f t="shared" si="373"/>
        <v/>
      </c>
      <c r="S4757" s="77" t="str">
        <f>IF(O4757="","",IF(OR(VALUE(LEFT(O4757,2))&gt;IF(RIGHT(J4757,1)="M",7,19),AND(OR(LEFT(O4757,2)={"07","19"}),VALUE(RIGHT(O4757,2))&gt;15)),TRUE,FALSE))</f>
        <v/>
      </c>
      <c r="T4757" s="77" t="str">
        <f>IF(O4757="","",IF(OR(VALUE(LEFT(O4757,2))&gt;IF(RIGHT(J4757,1)="M",7,19),AND(OR(LEFT(O4757,2)={"07","19"}),VALUE(RIGHT(O4757,2))&gt;5)),TRUE,FALSE))</f>
        <v/>
      </c>
    </row>
    <row r="4758" spans="12:20" x14ac:dyDescent="0.25">
      <c r="L4758" s="75">
        <f>COUNTIF($B$2:B4758,B4758)</f>
        <v>0</v>
      </c>
      <c r="M4758" s="75">
        <f>COUNTIF($L$2:L4758,4)</f>
        <v>42</v>
      </c>
      <c r="N4758" s="76" t="str">
        <f t="shared" si="374"/>
        <v>0</v>
      </c>
      <c r="O4758" s="76" t="str">
        <f t="shared" si="370"/>
        <v/>
      </c>
      <c r="P4758" s="75" t="str">
        <f t="shared" si="371"/>
        <v/>
      </c>
      <c r="Q4758" s="77" t="str">
        <f t="shared" si="372"/>
        <v/>
      </c>
      <c r="R4758" s="77" t="str">
        <f t="shared" si="373"/>
        <v/>
      </c>
      <c r="S4758" s="77" t="str">
        <f>IF(O4758="","",IF(OR(VALUE(LEFT(O4758,2))&gt;IF(RIGHT(J4758,1)="M",7,19),AND(OR(LEFT(O4758,2)={"07","19"}),VALUE(RIGHT(O4758,2))&gt;15)),TRUE,FALSE))</f>
        <v/>
      </c>
      <c r="T4758" s="77" t="str">
        <f>IF(O4758="","",IF(OR(VALUE(LEFT(O4758,2))&gt;IF(RIGHT(J4758,1)="M",7,19),AND(OR(LEFT(O4758,2)={"07","19"}),VALUE(RIGHT(O4758,2))&gt;5)),TRUE,FALSE))</f>
        <v/>
      </c>
    </row>
    <row r="4759" spans="12:20" x14ac:dyDescent="0.25">
      <c r="L4759" s="75">
        <f>COUNTIF($B$2:B4759,B4759)</f>
        <v>0</v>
      </c>
      <c r="M4759" s="75">
        <f>COUNTIF($L$2:L4759,4)</f>
        <v>42</v>
      </c>
      <c r="N4759" s="76" t="str">
        <f t="shared" si="374"/>
        <v>0</v>
      </c>
      <c r="O4759" s="76" t="str">
        <f t="shared" si="370"/>
        <v/>
      </c>
      <c r="P4759" s="75" t="str">
        <f t="shared" si="371"/>
        <v/>
      </c>
      <c r="Q4759" s="77" t="str">
        <f t="shared" si="372"/>
        <v/>
      </c>
      <c r="R4759" s="77" t="str">
        <f t="shared" si="373"/>
        <v/>
      </c>
      <c r="S4759" s="77" t="str">
        <f>IF(O4759="","",IF(OR(VALUE(LEFT(O4759,2))&gt;IF(RIGHT(J4759,1)="M",7,19),AND(OR(LEFT(O4759,2)={"07","19"}),VALUE(RIGHT(O4759,2))&gt;15)),TRUE,FALSE))</f>
        <v/>
      </c>
      <c r="T4759" s="77" t="str">
        <f>IF(O4759="","",IF(OR(VALUE(LEFT(O4759,2))&gt;IF(RIGHT(J4759,1)="M",7,19),AND(OR(LEFT(O4759,2)={"07","19"}),VALUE(RIGHT(O4759,2))&gt;5)),TRUE,FALSE))</f>
        <v/>
      </c>
    </row>
    <row r="4760" spans="12:20" x14ac:dyDescent="0.25">
      <c r="L4760" s="75">
        <f>COUNTIF($B$2:B4760,B4760)</f>
        <v>0</v>
      </c>
      <c r="M4760" s="75">
        <f>COUNTIF($L$2:L4760,4)</f>
        <v>42</v>
      </c>
      <c r="N4760" s="76" t="str">
        <f t="shared" si="374"/>
        <v>0</v>
      </c>
      <c r="O4760" s="76" t="str">
        <f t="shared" si="370"/>
        <v/>
      </c>
      <c r="P4760" s="75" t="str">
        <f t="shared" si="371"/>
        <v/>
      </c>
      <c r="Q4760" s="77" t="str">
        <f t="shared" si="372"/>
        <v/>
      </c>
      <c r="R4760" s="77" t="str">
        <f t="shared" si="373"/>
        <v/>
      </c>
      <c r="S4760" s="77" t="str">
        <f>IF(O4760="","",IF(OR(VALUE(LEFT(O4760,2))&gt;IF(RIGHT(J4760,1)="M",7,19),AND(OR(LEFT(O4760,2)={"07","19"}),VALUE(RIGHT(O4760,2))&gt;15)),TRUE,FALSE))</f>
        <v/>
      </c>
      <c r="T4760" s="77" t="str">
        <f>IF(O4760="","",IF(OR(VALUE(LEFT(O4760,2))&gt;IF(RIGHT(J4760,1)="M",7,19),AND(OR(LEFT(O4760,2)={"07","19"}),VALUE(RIGHT(O4760,2))&gt;5)),TRUE,FALSE))</f>
        <v/>
      </c>
    </row>
    <row r="4761" spans="12:20" x14ac:dyDescent="0.25">
      <c r="L4761" s="75">
        <f>COUNTIF($B$2:B4761,B4761)</f>
        <v>0</v>
      </c>
      <c r="M4761" s="75">
        <f>COUNTIF($L$2:L4761,4)</f>
        <v>42</v>
      </c>
      <c r="N4761" s="76" t="str">
        <f t="shared" si="374"/>
        <v>0</v>
      </c>
      <c r="O4761" s="76" t="str">
        <f t="shared" si="370"/>
        <v/>
      </c>
      <c r="P4761" s="75" t="str">
        <f t="shared" si="371"/>
        <v/>
      </c>
      <c r="Q4761" s="77" t="str">
        <f t="shared" si="372"/>
        <v/>
      </c>
      <c r="R4761" s="77" t="str">
        <f t="shared" si="373"/>
        <v/>
      </c>
      <c r="S4761" s="77" t="str">
        <f>IF(O4761="","",IF(OR(VALUE(LEFT(O4761,2))&gt;IF(RIGHT(J4761,1)="M",7,19),AND(OR(LEFT(O4761,2)={"07","19"}),VALUE(RIGHT(O4761,2))&gt;15)),TRUE,FALSE))</f>
        <v/>
      </c>
      <c r="T4761" s="77" t="str">
        <f>IF(O4761="","",IF(OR(VALUE(LEFT(O4761,2))&gt;IF(RIGHT(J4761,1)="M",7,19),AND(OR(LEFT(O4761,2)={"07","19"}),VALUE(RIGHT(O4761,2))&gt;5)),TRUE,FALSE))</f>
        <v/>
      </c>
    </row>
    <row r="4762" spans="12:20" x14ac:dyDescent="0.25">
      <c r="L4762" s="75">
        <f>COUNTIF($B$2:B4762,B4762)</f>
        <v>0</v>
      </c>
      <c r="M4762" s="75">
        <f>COUNTIF($L$2:L4762,4)</f>
        <v>42</v>
      </c>
      <c r="N4762" s="76" t="str">
        <f t="shared" si="374"/>
        <v>0</v>
      </c>
      <c r="O4762" s="76" t="str">
        <f t="shared" si="370"/>
        <v/>
      </c>
      <c r="P4762" s="75" t="str">
        <f t="shared" si="371"/>
        <v/>
      </c>
      <c r="Q4762" s="77" t="str">
        <f t="shared" si="372"/>
        <v/>
      </c>
      <c r="R4762" s="77" t="str">
        <f t="shared" si="373"/>
        <v/>
      </c>
      <c r="S4762" s="77" t="str">
        <f>IF(O4762="","",IF(OR(VALUE(LEFT(O4762,2))&gt;IF(RIGHT(J4762,1)="M",7,19),AND(OR(LEFT(O4762,2)={"07","19"}),VALUE(RIGHT(O4762,2))&gt;15)),TRUE,FALSE))</f>
        <v/>
      </c>
      <c r="T4762" s="77" t="str">
        <f>IF(O4762="","",IF(OR(VALUE(LEFT(O4762,2))&gt;IF(RIGHT(J4762,1)="M",7,19),AND(OR(LEFT(O4762,2)={"07","19"}),VALUE(RIGHT(O4762,2))&gt;5)),TRUE,FALSE))</f>
        <v/>
      </c>
    </row>
    <row r="4763" spans="12:20" x14ac:dyDescent="0.25">
      <c r="L4763" s="75">
        <f>COUNTIF($B$2:B4763,B4763)</f>
        <v>0</v>
      </c>
      <c r="M4763" s="75">
        <f>COUNTIF($L$2:L4763,4)</f>
        <v>42</v>
      </c>
      <c r="N4763" s="76" t="str">
        <f t="shared" si="374"/>
        <v>0</v>
      </c>
      <c r="O4763" s="76" t="str">
        <f t="shared" si="370"/>
        <v/>
      </c>
      <c r="P4763" s="75" t="str">
        <f t="shared" si="371"/>
        <v/>
      </c>
      <c r="Q4763" s="77" t="str">
        <f t="shared" si="372"/>
        <v/>
      </c>
      <c r="R4763" s="77" t="str">
        <f t="shared" si="373"/>
        <v/>
      </c>
      <c r="S4763" s="77" t="str">
        <f>IF(O4763="","",IF(OR(VALUE(LEFT(O4763,2))&gt;IF(RIGHT(J4763,1)="M",7,19),AND(OR(LEFT(O4763,2)={"07","19"}),VALUE(RIGHT(O4763,2))&gt;15)),TRUE,FALSE))</f>
        <v/>
      </c>
      <c r="T4763" s="77" t="str">
        <f>IF(O4763="","",IF(OR(VALUE(LEFT(O4763,2))&gt;IF(RIGHT(J4763,1)="M",7,19),AND(OR(LEFT(O4763,2)={"07","19"}),VALUE(RIGHT(O4763,2))&gt;5)),TRUE,FALSE))</f>
        <v/>
      </c>
    </row>
    <row r="4764" spans="12:20" x14ac:dyDescent="0.25">
      <c r="L4764" s="75">
        <f>COUNTIF($B$2:B4764,B4764)</f>
        <v>0</v>
      </c>
      <c r="M4764" s="75">
        <f>COUNTIF($L$2:L4764,4)</f>
        <v>42</v>
      </c>
      <c r="N4764" s="76" t="str">
        <f t="shared" si="374"/>
        <v>0</v>
      </c>
      <c r="O4764" s="76" t="str">
        <f t="shared" si="370"/>
        <v/>
      </c>
      <c r="P4764" s="75" t="str">
        <f t="shared" si="371"/>
        <v/>
      </c>
      <c r="Q4764" s="77" t="str">
        <f t="shared" si="372"/>
        <v/>
      </c>
      <c r="R4764" s="77" t="str">
        <f t="shared" si="373"/>
        <v/>
      </c>
      <c r="S4764" s="77" t="str">
        <f>IF(O4764="","",IF(OR(VALUE(LEFT(O4764,2))&gt;IF(RIGHT(J4764,1)="M",7,19),AND(OR(LEFT(O4764,2)={"07","19"}),VALUE(RIGHT(O4764,2))&gt;15)),TRUE,FALSE))</f>
        <v/>
      </c>
      <c r="T4764" s="77" t="str">
        <f>IF(O4764="","",IF(OR(VALUE(LEFT(O4764,2))&gt;IF(RIGHT(J4764,1)="M",7,19),AND(OR(LEFT(O4764,2)={"07","19"}),VALUE(RIGHT(O4764,2))&gt;5)),TRUE,FALSE))</f>
        <v/>
      </c>
    </row>
    <row r="4765" spans="12:20" x14ac:dyDescent="0.25">
      <c r="L4765" s="75">
        <f>COUNTIF($B$2:B4765,B4765)</f>
        <v>0</v>
      </c>
      <c r="M4765" s="75">
        <f>COUNTIF($L$2:L4765,4)</f>
        <v>42</v>
      </c>
      <c r="N4765" s="76" t="str">
        <f t="shared" si="374"/>
        <v>0</v>
      </c>
      <c r="O4765" s="76" t="str">
        <f t="shared" si="370"/>
        <v/>
      </c>
      <c r="P4765" s="75" t="str">
        <f t="shared" si="371"/>
        <v/>
      </c>
      <c r="Q4765" s="77" t="str">
        <f t="shared" si="372"/>
        <v/>
      </c>
      <c r="R4765" s="77" t="str">
        <f t="shared" si="373"/>
        <v/>
      </c>
      <c r="S4765" s="77" t="str">
        <f>IF(O4765="","",IF(OR(VALUE(LEFT(O4765,2))&gt;IF(RIGHT(J4765,1)="M",7,19),AND(OR(LEFT(O4765,2)={"07","19"}),VALUE(RIGHT(O4765,2))&gt;15)),TRUE,FALSE))</f>
        <v/>
      </c>
      <c r="T4765" s="77" t="str">
        <f>IF(O4765="","",IF(OR(VALUE(LEFT(O4765,2))&gt;IF(RIGHT(J4765,1)="M",7,19),AND(OR(LEFT(O4765,2)={"07","19"}),VALUE(RIGHT(O4765,2))&gt;5)),TRUE,FALSE))</f>
        <v/>
      </c>
    </row>
    <row r="4766" spans="12:20" x14ac:dyDescent="0.25">
      <c r="L4766" s="75">
        <f>COUNTIF($B$2:B4766,B4766)</f>
        <v>0</v>
      </c>
      <c r="M4766" s="75">
        <f>COUNTIF($L$2:L4766,4)</f>
        <v>42</v>
      </c>
      <c r="N4766" s="76" t="str">
        <f t="shared" si="374"/>
        <v>0</v>
      </c>
      <c r="O4766" s="76" t="str">
        <f t="shared" si="370"/>
        <v/>
      </c>
      <c r="P4766" s="75" t="str">
        <f t="shared" si="371"/>
        <v/>
      </c>
      <c r="Q4766" s="77" t="str">
        <f t="shared" si="372"/>
        <v/>
      </c>
      <c r="R4766" s="77" t="str">
        <f t="shared" si="373"/>
        <v/>
      </c>
      <c r="S4766" s="77" t="str">
        <f>IF(O4766="","",IF(OR(VALUE(LEFT(O4766,2))&gt;IF(RIGHT(J4766,1)="M",7,19),AND(OR(LEFT(O4766,2)={"07","19"}),VALUE(RIGHT(O4766,2))&gt;15)),TRUE,FALSE))</f>
        <v/>
      </c>
      <c r="T4766" s="77" t="str">
        <f>IF(O4766="","",IF(OR(VALUE(LEFT(O4766,2))&gt;IF(RIGHT(J4766,1)="M",7,19),AND(OR(LEFT(O4766,2)={"07","19"}),VALUE(RIGHT(O4766,2))&gt;5)),TRUE,FALSE))</f>
        <v/>
      </c>
    </row>
    <row r="4767" spans="12:20" x14ac:dyDescent="0.25">
      <c r="L4767" s="75">
        <f>COUNTIF($B$2:B4767,B4767)</f>
        <v>0</v>
      </c>
      <c r="M4767" s="75">
        <f>COUNTIF($L$2:L4767,4)</f>
        <v>42</v>
      </c>
      <c r="N4767" s="76" t="str">
        <f t="shared" si="374"/>
        <v>0</v>
      </c>
      <c r="O4767" s="76" t="str">
        <f t="shared" si="370"/>
        <v/>
      </c>
      <c r="P4767" s="75" t="str">
        <f t="shared" si="371"/>
        <v/>
      </c>
      <c r="Q4767" s="77" t="str">
        <f t="shared" si="372"/>
        <v/>
      </c>
      <c r="R4767" s="77" t="str">
        <f t="shared" si="373"/>
        <v/>
      </c>
      <c r="S4767" s="77" t="str">
        <f>IF(O4767="","",IF(OR(VALUE(LEFT(O4767,2))&gt;IF(RIGHT(J4767,1)="M",7,19),AND(OR(LEFT(O4767,2)={"07","19"}),VALUE(RIGHT(O4767,2))&gt;15)),TRUE,FALSE))</f>
        <v/>
      </c>
      <c r="T4767" s="77" t="str">
        <f>IF(O4767="","",IF(OR(VALUE(LEFT(O4767,2))&gt;IF(RIGHT(J4767,1)="M",7,19),AND(OR(LEFT(O4767,2)={"07","19"}),VALUE(RIGHT(O4767,2))&gt;5)),TRUE,FALSE))</f>
        <v/>
      </c>
    </row>
    <row r="4768" spans="12:20" x14ac:dyDescent="0.25">
      <c r="L4768" s="75">
        <f>COUNTIF($B$2:B4768,B4768)</f>
        <v>0</v>
      </c>
      <c r="M4768" s="75">
        <f>COUNTIF($L$2:L4768,4)</f>
        <v>42</v>
      </c>
      <c r="N4768" s="76" t="str">
        <f t="shared" si="374"/>
        <v>0</v>
      </c>
      <c r="O4768" s="76" t="str">
        <f t="shared" si="370"/>
        <v/>
      </c>
      <c r="P4768" s="75" t="str">
        <f t="shared" si="371"/>
        <v/>
      </c>
      <c r="Q4768" s="77" t="str">
        <f t="shared" si="372"/>
        <v/>
      </c>
      <c r="R4768" s="77" t="str">
        <f t="shared" si="373"/>
        <v/>
      </c>
      <c r="S4768" s="77" t="str">
        <f>IF(O4768="","",IF(OR(VALUE(LEFT(O4768,2))&gt;IF(RIGHT(J4768,1)="M",7,19),AND(OR(LEFT(O4768,2)={"07","19"}),VALUE(RIGHT(O4768,2))&gt;15)),TRUE,FALSE))</f>
        <v/>
      </c>
      <c r="T4768" s="77" t="str">
        <f>IF(O4768="","",IF(OR(VALUE(LEFT(O4768,2))&gt;IF(RIGHT(J4768,1)="M",7,19),AND(OR(LEFT(O4768,2)={"07","19"}),VALUE(RIGHT(O4768,2))&gt;5)),TRUE,FALSE))</f>
        <v/>
      </c>
    </row>
    <row r="4769" spans="12:20" x14ac:dyDescent="0.25">
      <c r="L4769" s="75">
        <f>COUNTIF($B$2:B4769,B4769)</f>
        <v>0</v>
      </c>
      <c r="M4769" s="75">
        <f>COUNTIF($L$2:L4769,4)</f>
        <v>42</v>
      </c>
      <c r="N4769" s="76" t="str">
        <f t="shared" si="374"/>
        <v>0</v>
      </c>
      <c r="O4769" s="76" t="str">
        <f t="shared" si="370"/>
        <v/>
      </c>
      <c r="P4769" s="75" t="str">
        <f t="shared" si="371"/>
        <v/>
      </c>
      <c r="Q4769" s="77" t="str">
        <f t="shared" si="372"/>
        <v/>
      </c>
      <c r="R4769" s="77" t="str">
        <f t="shared" si="373"/>
        <v/>
      </c>
      <c r="S4769" s="77" t="str">
        <f>IF(O4769="","",IF(OR(VALUE(LEFT(O4769,2))&gt;IF(RIGHT(J4769,1)="M",7,19),AND(OR(LEFT(O4769,2)={"07","19"}),VALUE(RIGHT(O4769,2))&gt;15)),TRUE,FALSE))</f>
        <v/>
      </c>
      <c r="T4769" s="77" t="str">
        <f>IF(O4769="","",IF(OR(VALUE(LEFT(O4769,2))&gt;IF(RIGHT(J4769,1)="M",7,19),AND(OR(LEFT(O4769,2)={"07","19"}),VALUE(RIGHT(O4769,2))&gt;5)),TRUE,FALSE))</f>
        <v/>
      </c>
    </row>
    <row r="4770" spans="12:20" x14ac:dyDescent="0.25">
      <c r="L4770" s="75">
        <f>COUNTIF($B$2:B4770,B4770)</f>
        <v>0</v>
      </c>
      <c r="M4770" s="75">
        <f>COUNTIF($L$2:L4770,4)</f>
        <v>42</v>
      </c>
      <c r="N4770" s="76" t="str">
        <f t="shared" si="374"/>
        <v>0</v>
      </c>
      <c r="O4770" s="76" t="str">
        <f t="shared" si="370"/>
        <v/>
      </c>
      <c r="P4770" s="75" t="str">
        <f t="shared" si="371"/>
        <v/>
      </c>
      <c r="Q4770" s="77" t="str">
        <f t="shared" si="372"/>
        <v/>
      </c>
      <c r="R4770" s="77" t="str">
        <f t="shared" si="373"/>
        <v/>
      </c>
      <c r="S4770" s="77" t="str">
        <f>IF(O4770="","",IF(OR(VALUE(LEFT(O4770,2))&gt;IF(RIGHT(J4770,1)="M",7,19),AND(OR(LEFT(O4770,2)={"07","19"}),VALUE(RIGHT(O4770,2))&gt;15)),TRUE,FALSE))</f>
        <v/>
      </c>
      <c r="T4770" s="77" t="str">
        <f>IF(O4770="","",IF(OR(VALUE(LEFT(O4770,2))&gt;IF(RIGHT(J4770,1)="M",7,19),AND(OR(LEFT(O4770,2)={"07","19"}),VALUE(RIGHT(O4770,2))&gt;5)),TRUE,FALSE))</f>
        <v/>
      </c>
    </row>
    <row r="4771" spans="12:20" x14ac:dyDescent="0.25">
      <c r="L4771" s="75">
        <f>COUNTIF($B$2:B4771,B4771)</f>
        <v>0</v>
      </c>
      <c r="M4771" s="75">
        <f>COUNTIF($L$2:L4771,4)</f>
        <v>42</v>
      </c>
      <c r="N4771" s="76" t="str">
        <f t="shared" si="374"/>
        <v>0</v>
      </c>
      <c r="O4771" s="76" t="str">
        <f t="shared" si="370"/>
        <v/>
      </c>
      <c r="P4771" s="75" t="str">
        <f t="shared" si="371"/>
        <v/>
      </c>
      <c r="Q4771" s="77" t="str">
        <f t="shared" si="372"/>
        <v/>
      </c>
      <c r="R4771" s="77" t="str">
        <f t="shared" si="373"/>
        <v/>
      </c>
      <c r="S4771" s="77" t="str">
        <f>IF(O4771="","",IF(OR(VALUE(LEFT(O4771,2))&gt;IF(RIGHT(J4771,1)="M",7,19),AND(OR(LEFT(O4771,2)={"07","19"}),VALUE(RIGHT(O4771,2))&gt;15)),TRUE,FALSE))</f>
        <v/>
      </c>
      <c r="T4771" s="77" t="str">
        <f>IF(O4771="","",IF(OR(VALUE(LEFT(O4771,2))&gt;IF(RIGHT(J4771,1)="M",7,19),AND(OR(LEFT(O4771,2)={"07","19"}),VALUE(RIGHT(O4771,2))&gt;5)),TRUE,FALSE))</f>
        <v/>
      </c>
    </row>
    <row r="4772" spans="12:20" x14ac:dyDescent="0.25">
      <c r="L4772" s="75">
        <f>COUNTIF($B$2:B4772,B4772)</f>
        <v>0</v>
      </c>
      <c r="M4772" s="75">
        <f>COUNTIF($L$2:L4772,4)</f>
        <v>42</v>
      </c>
      <c r="N4772" s="76" t="str">
        <f t="shared" si="374"/>
        <v>0</v>
      </c>
      <c r="O4772" s="76" t="str">
        <f t="shared" si="370"/>
        <v/>
      </c>
      <c r="P4772" s="75" t="str">
        <f t="shared" si="371"/>
        <v/>
      </c>
      <c r="Q4772" s="77" t="str">
        <f t="shared" si="372"/>
        <v/>
      </c>
      <c r="R4772" s="77" t="str">
        <f t="shared" si="373"/>
        <v/>
      </c>
      <c r="S4772" s="77" t="str">
        <f>IF(O4772="","",IF(OR(VALUE(LEFT(O4772,2))&gt;IF(RIGHT(J4772,1)="M",7,19),AND(OR(LEFT(O4772,2)={"07","19"}),VALUE(RIGHT(O4772,2))&gt;15)),TRUE,FALSE))</f>
        <v/>
      </c>
      <c r="T4772" s="77" t="str">
        <f>IF(O4772="","",IF(OR(VALUE(LEFT(O4772,2))&gt;IF(RIGHT(J4772,1)="M",7,19),AND(OR(LEFT(O4772,2)={"07","19"}),VALUE(RIGHT(O4772,2))&gt;5)),TRUE,FALSE))</f>
        <v/>
      </c>
    </row>
    <row r="4773" spans="12:20" x14ac:dyDescent="0.25">
      <c r="L4773" s="75">
        <f>COUNTIF($B$2:B4773,B4773)</f>
        <v>0</v>
      </c>
      <c r="M4773" s="75">
        <f>COUNTIF($L$2:L4773,4)</f>
        <v>42</v>
      </c>
      <c r="N4773" s="76" t="str">
        <f t="shared" si="374"/>
        <v>0</v>
      </c>
      <c r="O4773" s="76" t="str">
        <f t="shared" si="370"/>
        <v/>
      </c>
      <c r="P4773" s="75" t="str">
        <f t="shared" si="371"/>
        <v/>
      </c>
      <c r="Q4773" s="77" t="str">
        <f t="shared" si="372"/>
        <v/>
      </c>
      <c r="R4773" s="77" t="str">
        <f t="shared" si="373"/>
        <v/>
      </c>
      <c r="S4773" s="77" t="str">
        <f>IF(O4773="","",IF(OR(VALUE(LEFT(O4773,2))&gt;IF(RIGHT(J4773,1)="M",7,19),AND(OR(LEFT(O4773,2)={"07","19"}),VALUE(RIGHT(O4773,2))&gt;15)),TRUE,FALSE))</f>
        <v/>
      </c>
      <c r="T4773" s="77" t="str">
        <f>IF(O4773="","",IF(OR(VALUE(LEFT(O4773,2))&gt;IF(RIGHT(J4773,1)="M",7,19),AND(OR(LEFT(O4773,2)={"07","19"}),VALUE(RIGHT(O4773,2))&gt;5)),TRUE,FALSE))</f>
        <v/>
      </c>
    </row>
    <row r="4774" spans="12:20" x14ac:dyDescent="0.25">
      <c r="L4774" s="75">
        <f>COUNTIF($B$2:B4774,B4774)</f>
        <v>0</v>
      </c>
      <c r="M4774" s="75">
        <f>COUNTIF($L$2:L4774,4)</f>
        <v>42</v>
      </c>
      <c r="N4774" s="76" t="str">
        <f t="shared" si="374"/>
        <v>0</v>
      </c>
      <c r="O4774" s="76" t="str">
        <f t="shared" si="370"/>
        <v/>
      </c>
      <c r="P4774" s="75" t="str">
        <f t="shared" si="371"/>
        <v/>
      </c>
      <c r="Q4774" s="77" t="str">
        <f t="shared" si="372"/>
        <v/>
      </c>
      <c r="R4774" s="77" t="str">
        <f t="shared" si="373"/>
        <v/>
      </c>
      <c r="S4774" s="77" t="str">
        <f>IF(O4774="","",IF(OR(VALUE(LEFT(O4774,2))&gt;IF(RIGHT(J4774,1)="M",7,19),AND(OR(LEFT(O4774,2)={"07","19"}),VALUE(RIGHT(O4774,2))&gt;15)),TRUE,FALSE))</f>
        <v/>
      </c>
      <c r="T4774" s="77" t="str">
        <f>IF(O4774="","",IF(OR(VALUE(LEFT(O4774,2))&gt;IF(RIGHT(J4774,1)="M",7,19),AND(OR(LEFT(O4774,2)={"07","19"}),VALUE(RIGHT(O4774,2))&gt;5)),TRUE,FALSE))</f>
        <v/>
      </c>
    </row>
    <row r="4775" spans="12:20" x14ac:dyDescent="0.25">
      <c r="L4775" s="75">
        <f>COUNTIF($B$2:B4775,B4775)</f>
        <v>0</v>
      </c>
      <c r="M4775" s="75">
        <f>COUNTIF($L$2:L4775,4)</f>
        <v>42</v>
      </c>
      <c r="N4775" s="76" t="str">
        <f t="shared" si="374"/>
        <v>0</v>
      </c>
      <c r="O4775" s="76" t="str">
        <f t="shared" si="370"/>
        <v/>
      </c>
      <c r="P4775" s="75" t="str">
        <f t="shared" si="371"/>
        <v/>
      </c>
      <c r="Q4775" s="77" t="str">
        <f t="shared" si="372"/>
        <v/>
      </c>
      <c r="R4775" s="77" t="str">
        <f t="shared" si="373"/>
        <v/>
      </c>
      <c r="S4775" s="77" t="str">
        <f>IF(O4775="","",IF(OR(VALUE(LEFT(O4775,2))&gt;IF(RIGHT(J4775,1)="M",7,19),AND(OR(LEFT(O4775,2)={"07","19"}),VALUE(RIGHT(O4775,2))&gt;15)),TRUE,FALSE))</f>
        <v/>
      </c>
      <c r="T4775" s="77" t="str">
        <f>IF(O4775="","",IF(OR(VALUE(LEFT(O4775,2))&gt;IF(RIGHT(J4775,1)="M",7,19),AND(OR(LEFT(O4775,2)={"07","19"}),VALUE(RIGHT(O4775,2))&gt;5)),TRUE,FALSE))</f>
        <v/>
      </c>
    </row>
    <row r="4776" spans="12:20" x14ac:dyDescent="0.25">
      <c r="L4776" s="75">
        <f>COUNTIF($B$2:B4776,B4776)</f>
        <v>0</v>
      </c>
      <c r="M4776" s="75">
        <f>COUNTIF($L$2:L4776,4)</f>
        <v>42</v>
      </c>
      <c r="N4776" s="76" t="str">
        <f t="shared" si="374"/>
        <v>0</v>
      </c>
      <c r="O4776" s="76" t="str">
        <f t="shared" si="370"/>
        <v/>
      </c>
      <c r="P4776" s="75" t="str">
        <f t="shared" si="371"/>
        <v/>
      </c>
      <c r="Q4776" s="77" t="str">
        <f t="shared" si="372"/>
        <v/>
      </c>
      <c r="R4776" s="77" t="str">
        <f t="shared" si="373"/>
        <v/>
      </c>
      <c r="S4776" s="77" t="str">
        <f>IF(O4776="","",IF(OR(VALUE(LEFT(O4776,2))&gt;IF(RIGHT(J4776,1)="M",7,19),AND(OR(LEFT(O4776,2)={"07","19"}),VALUE(RIGHT(O4776,2))&gt;15)),TRUE,FALSE))</f>
        <v/>
      </c>
      <c r="T4776" s="77" t="str">
        <f>IF(O4776="","",IF(OR(VALUE(LEFT(O4776,2))&gt;IF(RIGHT(J4776,1)="M",7,19),AND(OR(LEFT(O4776,2)={"07","19"}),VALUE(RIGHT(O4776,2))&gt;5)),TRUE,FALSE))</f>
        <v/>
      </c>
    </row>
    <row r="4777" spans="12:20" x14ac:dyDescent="0.25">
      <c r="L4777" s="75">
        <f>COUNTIF($B$2:B4777,B4777)</f>
        <v>0</v>
      </c>
      <c r="M4777" s="75">
        <f>COUNTIF($L$2:L4777,4)</f>
        <v>42</v>
      </c>
      <c r="N4777" s="76" t="str">
        <f t="shared" si="374"/>
        <v>0</v>
      </c>
      <c r="O4777" s="76" t="str">
        <f t="shared" si="370"/>
        <v/>
      </c>
      <c r="P4777" s="75" t="str">
        <f t="shared" si="371"/>
        <v/>
      </c>
      <c r="Q4777" s="77" t="str">
        <f t="shared" si="372"/>
        <v/>
      </c>
      <c r="R4777" s="77" t="str">
        <f t="shared" si="373"/>
        <v/>
      </c>
      <c r="S4777" s="77" t="str">
        <f>IF(O4777="","",IF(OR(VALUE(LEFT(O4777,2))&gt;IF(RIGHT(J4777,1)="M",7,19),AND(OR(LEFT(O4777,2)={"07","19"}),VALUE(RIGHT(O4777,2))&gt;15)),TRUE,FALSE))</f>
        <v/>
      </c>
      <c r="T4777" s="77" t="str">
        <f>IF(O4777="","",IF(OR(VALUE(LEFT(O4777,2))&gt;IF(RIGHT(J4777,1)="M",7,19),AND(OR(LEFT(O4777,2)={"07","19"}),VALUE(RIGHT(O4777,2))&gt;5)),TRUE,FALSE))</f>
        <v/>
      </c>
    </row>
    <row r="4778" spans="12:20" x14ac:dyDescent="0.25">
      <c r="L4778" s="75">
        <f>COUNTIF($B$2:B4778,B4778)</f>
        <v>0</v>
      </c>
      <c r="M4778" s="75">
        <f>COUNTIF($L$2:L4778,4)</f>
        <v>42</v>
      </c>
      <c r="N4778" s="76" t="str">
        <f t="shared" si="374"/>
        <v>0</v>
      </c>
      <c r="O4778" s="76" t="str">
        <f t="shared" si="370"/>
        <v/>
      </c>
      <c r="P4778" s="75" t="str">
        <f t="shared" si="371"/>
        <v/>
      </c>
      <c r="Q4778" s="77" t="str">
        <f t="shared" si="372"/>
        <v/>
      </c>
      <c r="R4778" s="77" t="str">
        <f t="shared" si="373"/>
        <v/>
      </c>
      <c r="S4778" s="77" t="str">
        <f>IF(O4778="","",IF(OR(VALUE(LEFT(O4778,2))&gt;IF(RIGHT(J4778,1)="M",7,19),AND(OR(LEFT(O4778,2)={"07","19"}),VALUE(RIGHT(O4778,2))&gt;15)),TRUE,FALSE))</f>
        <v/>
      </c>
      <c r="T4778" s="77" t="str">
        <f>IF(O4778="","",IF(OR(VALUE(LEFT(O4778,2))&gt;IF(RIGHT(J4778,1)="M",7,19),AND(OR(LEFT(O4778,2)={"07","19"}),VALUE(RIGHT(O4778,2))&gt;5)),TRUE,FALSE))</f>
        <v/>
      </c>
    </row>
    <row r="4779" spans="12:20" x14ac:dyDescent="0.25">
      <c r="L4779" s="75">
        <f>COUNTIF($B$2:B4779,B4779)</f>
        <v>0</v>
      </c>
      <c r="M4779" s="75">
        <f>COUNTIF($L$2:L4779,4)</f>
        <v>42</v>
      </c>
      <c r="N4779" s="76" t="str">
        <f t="shared" si="374"/>
        <v>0</v>
      </c>
      <c r="O4779" s="76" t="str">
        <f t="shared" si="370"/>
        <v/>
      </c>
      <c r="P4779" s="75" t="str">
        <f t="shared" si="371"/>
        <v/>
      </c>
      <c r="Q4779" s="77" t="str">
        <f t="shared" si="372"/>
        <v/>
      </c>
      <c r="R4779" s="77" t="str">
        <f t="shared" si="373"/>
        <v/>
      </c>
      <c r="S4779" s="77" t="str">
        <f>IF(O4779="","",IF(OR(VALUE(LEFT(O4779,2))&gt;IF(RIGHT(J4779,1)="M",7,19),AND(OR(LEFT(O4779,2)={"07","19"}),VALUE(RIGHT(O4779,2))&gt;15)),TRUE,FALSE))</f>
        <v/>
      </c>
      <c r="T4779" s="77" t="str">
        <f>IF(O4779="","",IF(OR(VALUE(LEFT(O4779,2))&gt;IF(RIGHT(J4779,1)="M",7,19),AND(OR(LEFT(O4779,2)={"07","19"}),VALUE(RIGHT(O4779,2))&gt;5)),TRUE,FALSE))</f>
        <v/>
      </c>
    </row>
    <row r="4780" spans="12:20" x14ac:dyDescent="0.25">
      <c r="L4780" s="75">
        <f>COUNTIF($B$2:B4780,B4780)</f>
        <v>0</v>
      </c>
      <c r="M4780" s="75">
        <f>COUNTIF($L$2:L4780,4)</f>
        <v>42</v>
      </c>
      <c r="N4780" s="76" t="str">
        <f t="shared" si="374"/>
        <v>0</v>
      </c>
      <c r="O4780" s="76" t="str">
        <f t="shared" si="370"/>
        <v/>
      </c>
      <c r="P4780" s="75" t="str">
        <f t="shared" si="371"/>
        <v/>
      </c>
      <c r="Q4780" s="77" t="str">
        <f t="shared" si="372"/>
        <v/>
      </c>
      <c r="R4780" s="77" t="str">
        <f t="shared" si="373"/>
        <v/>
      </c>
      <c r="S4780" s="77" t="str">
        <f>IF(O4780="","",IF(OR(VALUE(LEFT(O4780,2))&gt;IF(RIGHT(J4780,1)="M",7,19),AND(OR(LEFT(O4780,2)={"07","19"}),VALUE(RIGHT(O4780,2))&gt;15)),TRUE,FALSE))</f>
        <v/>
      </c>
      <c r="T4780" s="77" t="str">
        <f>IF(O4780="","",IF(OR(VALUE(LEFT(O4780,2))&gt;IF(RIGHT(J4780,1)="M",7,19),AND(OR(LEFT(O4780,2)={"07","19"}),VALUE(RIGHT(O4780,2))&gt;5)),TRUE,FALSE))</f>
        <v/>
      </c>
    </row>
    <row r="4781" spans="12:20" x14ac:dyDescent="0.25">
      <c r="L4781" s="75">
        <f>COUNTIF($B$2:B4781,B4781)</f>
        <v>0</v>
      </c>
      <c r="M4781" s="75">
        <f>COUNTIF($L$2:L4781,4)</f>
        <v>42</v>
      </c>
      <c r="N4781" s="76" t="str">
        <f t="shared" si="374"/>
        <v>0</v>
      </c>
      <c r="O4781" s="76" t="str">
        <f t="shared" si="370"/>
        <v/>
      </c>
      <c r="P4781" s="75" t="str">
        <f t="shared" si="371"/>
        <v/>
      </c>
      <c r="Q4781" s="77" t="str">
        <f t="shared" si="372"/>
        <v/>
      </c>
      <c r="R4781" s="77" t="str">
        <f t="shared" si="373"/>
        <v/>
      </c>
      <c r="S4781" s="77" t="str">
        <f>IF(O4781="","",IF(OR(VALUE(LEFT(O4781,2))&gt;IF(RIGHT(J4781,1)="M",7,19),AND(OR(LEFT(O4781,2)={"07","19"}),VALUE(RIGHT(O4781,2))&gt;15)),TRUE,FALSE))</f>
        <v/>
      </c>
      <c r="T4781" s="77" t="str">
        <f>IF(O4781="","",IF(OR(VALUE(LEFT(O4781,2))&gt;IF(RIGHT(J4781,1)="M",7,19),AND(OR(LEFT(O4781,2)={"07","19"}),VALUE(RIGHT(O4781,2))&gt;5)),TRUE,FALSE))</f>
        <v/>
      </c>
    </row>
    <row r="4782" spans="12:20" x14ac:dyDescent="0.25">
      <c r="L4782" s="75">
        <f>COUNTIF($B$2:B4782,B4782)</f>
        <v>0</v>
      </c>
      <c r="M4782" s="75">
        <f>COUNTIF($L$2:L4782,4)</f>
        <v>42</v>
      </c>
      <c r="N4782" s="76" t="str">
        <f t="shared" si="374"/>
        <v>0</v>
      </c>
      <c r="O4782" s="76" t="str">
        <f t="shared" si="370"/>
        <v/>
      </c>
      <c r="P4782" s="75" t="str">
        <f t="shared" si="371"/>
        <v/>
      </c>
      <c r="Q4782" s="77" t="str">
        <f t="shared" si="372"/>
        <v/>
      </c>
      <c r="R4782" s="77" t="str">
        <f t="shared" si="373"/>
        <v/>
      </c>
      <c r="S4782" s="77" t="str">
        <f>IF(O4782="","",IF(OR(VALUE(LEFT(O4782,2))&gt;IF(RIGHT(J4782,1)="M",7,19),AND(OR(LEFT(O4782,2)={"07","19"}),VALUE(RIGHT(O4782,2))&gt;15)),TRUE,FALSE))</f>
        <v/>
      </c>
      <c r="T4782" s="77" t="str">
        <f>IF(O4782="","",IF(OR(VALUE(LEFT(O4782,2))&gt;IF(RIGHT(J4782,1)="M",7,19),AND(OR(LEFT(O4782,2)={"07","19"}),VALUE(RIGHT(O4782,2))&gt;5)),TRUE,FALSE))</f>
        <v/>
      </c>
    </row>
    <row r="4783" spans="12:20" x14ac:dyDescent="0.25">
      <c r="L4783" s="75">
        <f>COUNTIF($B$2:B4783,B4783)</f>
        <v>0</v>
      </c>
      <c r="M4783" s="75">
        <f>COUNTIF($L$2:L4783,4)</f>
        <v>42</v>
      </c>
      <c r="N4783" s="76" t="str">
        <f t="shared" si="374"/>
        <v>0</v>
      </c>
      <c r="O4783" s="76" t="str">
        <f t="shared" si="370"/>
        <v/>
      </c>
      <c r="P4783" s="75" t="str">
        <f t="shared" si="371"/>
        <v/>
      </c>
      <c r="Q4783" s="77" t="str">
        <f t="shared" si="372"/>
        <v/>
      </c>
      <c r="R4783" s="77" t="str">
        <f t="shared" si="373"/>
        <v/>
      </c>
      <c r="S4783" s="77" t="str">
        <f>IF(O4783="","",IF(OR(VALUE(LEFT(O4783,2))&gt;IF(RIGHT(J4783,1)="M",7,19),AND(OR(LEFT(O4783,2)={"07","19"}),VALUE(RIGHT(O4783,2))&gt;15)),TRUE,FALSE))</f>
        <v/>
      </c>
      <c r="T4783" s="77" t="str">
        <f>IF(O4783="","",IF(OR(VALUE(LEFT(O4783,2))&gt;IF(RIGHT(J4783,1)="M",7,19),AND(OR(LEFT(O4783,2)={"07","19"}),VALUE(RIGHT(O4783,2))&gt;5)),TRUE,FALSE))</f>
        <v/>
      </c>
    </row>
    <row r="4784" spans="12:20" x14ac:dyDescent="0.25">
      <c r="L4784" s="75">
        <f>COUNTIF($B$2:B4784,B4784)</f>
        <v>0</v>
      </c>
      <c r="M4784" s="75">
        <f>COUNTIF($L$2:L4784,4)</f>
        <v>42</v>
      </c>
      <c r="N4784" s="76" t="str">
        <f t="shared" si="374"/>
        <v>0</v>
      </c>
      <c r="O4784" s="76" t="str">
        <f t="shared" si="370"/>
        <v/>
      </c>
      <c r="P4784" s="75" t="str">
        <f t="shared" si="371"/>
        <v/>
      </c>
      <c r="Q4784" s="77" t="str">
        <f t="shared" si="372"/>
        <v/>
      </c>
      <c r="R4784" s="77" t="str">
        <f t="shared" si="373"/>
        <v/>
      </c>
      <c r="S4784" s="77" t="str">
        <f>IF(O4784="","",IF(OR(VALUE(LEFT(O4784,2))&gt;IF(RIGHT(J4784,1)="M",7,19),AND(OR(LEFT(O4784,2)={"07","19"}),VALUE(RIGHT(O4784,2))&gt;15)),TRUE,FALSE))</f>
        <v/>
      </c>
      <c r="T4784" s="77" t="str">
        <f>IF(O4784="","",IF(OR(VALUE(LEFT(O4784,2))&gt;IF(RIGHT(J4784,1)="M",7,19),AND(OR(LEFT(O4784,2)={"07","19"}),VALUE(RIGHT(O4784,2))&gt;5)),TRUE,FALSE))</f>
        <v/>
      </c>
    </row>
    <row r="4785" spans="12:20" x14ac:dyDescent="0.25">
      <c r="L4785" s="75">
        <f>COUNTIF($B$2:B4785,B4785)</f>
        <v>0</v>
      </c>
      <c r="M4785" s="75">
        <f>COUNTIF($L$2:L4785,4)</f>
        <v>42</v>
      </c>
      <c r="N4785" s="76" t="str">
        <f t="shared" si="374"/>
        <v>0</v>
      </c>
      <c r="O4785" s="76" t="str">
        <f t="shared" si="370"/>
        <v/>
      </c>
      <c r="P4785" s="75" t="str">
        <f t="shared" si="371"/>
        <v/>
      </c>
      <c r="Q4785" s="77" t="str">
        <f t="shared" si="372"/>
        <v/>
      </c>
      <c r="R4785" s="77" t="str">
        <f t="shared" si="373"/>
        <v/>
      </c>
      <c r="S4785" s="77" t="str">
        <f>IF(O4785="","",IF(OR(VALUE(LEFT(O4785,2))&gt;IF(RIGHT(J4785,1)="M",7,19),AND(OR(LEFT(O4785,2)={"07","19"}),VALUE(RIGHT(O4785,2))&gt;15)),TRUE,FALSE))</f>
        <v/>
      </c>
      <c r="T4785" s="77" t="str">
        <f>IF(O4785="","",IF(OR(VALUE(LEFT(O4785,2))&gt;IF(RIGHT(J4785,1)="M",7,19),AND(OR(LEFT(O4785,2)={"07","19"}),VALUE(RIGHT(O4785,2))&gt;5)),TRUE,FALSE))</f>
        <v/>
      </c>
    </row>
    <row r="4786" spans="12:20" x14ac:dyDescent="0.25">
      <c r="L4786" s="75">
        <f>COUNTIF($B$2:B4786,B4786)</f>
        <v>0</v>
      </c>
      <c r="M4786" s="75">
        <f>COUNTIF($L$2:L4786,4)</f>
        <v>42</v>
      </c>
      <c r="N4786" s="76" t="str">
        <f t="shared" si="374"/>
        <v>0</v>
      </c>
      <c r="O4786" s="76" t="str">
        <f t="shared" si="370"/>
        <v/>
      </c>
      <c r="P4786" s="75" t="str">
        <f t="shared" si="371"/>
        <v/>
      </c>
      <c r="Q4786" s="77" t="str">
        <f t="shared" si="372"/>
        <v/>
      </c>
      <c r="R4786" s="77" t="str">
        <f t="shared" si="373"/>
        <v/>
      </c>
      <c r="S4786" s="77" t="str">
        <f>IF(O4786="","",IF(OR(VALUE(LEFT(O4786,2))&gt;IF(RIGHT(J4786,1)="M",7,19),AND(OR(LEFT(O4786,2)={"07","19"}),VALUE(RIGHT(O4786,2))&gt;15)),TRUE,FALSE))</f>
        <v/>
      </c>
      <c r="T4786" s="77" t="str">
        <f>IF(O4786="","",IF(OR(VALUE(LEFT(O4786,2))&gt;IF(RIGHT(J4786,1)="M",7,19),AND(OR(LEFT(O4786,2)={"07","19"}),VALUE(RIGHT(O4786,2))&gt;5)),TRUE,FALSE))</f>
        <v/>
      </c>
    </row>
    <row r="4787" spans="12:20" x14ac:dyDescent="0.25">
      <c r="L4787" s="75">
        <f>COUNTIF($B$2:B4787,B4787)</f>
        <v>0</v>
      </c>
      <c r="M4787" s="75">
        <f>COUNTIF($L$2:L4787,4)</f>
        <v>42</v>
      </c>
      <c r="N4787" s="76" t="str">
        <f t="shared" si="374"/>
        <v>0</v>
      </c>
      <c r="O4787" s="76" t="str">
        <f t="shared" si="370"/>
        <v/>
      </c>
      <c r="P4787" s="75" t="str">
        <f t="shared" si="371"/>
        <v/>
      </c>
      <c r="Q4787" s="77" t="str">
        <f t="shared" si="372"/>
        <v/>
      </c>
      <c r="R4787" s="77" t="str">
        <f t="shared" si="373"/>
        <v/>
      </c>
      <c r="S4787" s="77" t="str">
        <f>IF(O4787="","",IF(OR(VALUE(LEFT(O4787,2))&gt;IF(RIGHT(J4787,1)="M",7,19),AND(OR(LEFT(O4787,2)={"07","19"}),VALUE(RIGHT(O4787,2))&gt;15)),TRUE,FALSE))</f>
        <v/>
      </c>
      <c r="T4787" s="77" t="str">
        <f>IF(O4787="","",IF(OR(VALUE(LEFT(O4787,2))&gt;IF(RIGHT(J4787,1)="M",7,19),AND(OR(LEFT(O4787,2)={"07","19"}),VALUE(RIGHT(O4787,2))&gt;5)),TRUE,FALSE))</f>
        <v/>
      </c>
    </row>
    <row r="4788" spans="12:20" x14ac:dyDescent="0.25">
      <c r="L4788" s="75">
        <f>COUNTIF($B$2:B4788,B4788)</f>
        <v>0</v>
      </c>
      <c r="M4788" s="75">
        <f>COUNTIF($L$2:L4788,4)</f>
        <v>42</v>
      </c>
      <c r="N4788" s="76" t="str">
        <f t="shared" si="374"/>
        <v>0</v>
      </c>
      <c r="O4788" s="76" t="str">
        <f t="shared" si="370"/>
        <v/>
      </c>
      <c r="P4788" s="75" t="str">
        <f t="shared" si="371"/>
        <v/>
      </c>
      <c r="Q4788" s="77" t="str">
        <f t="shared" si="372"/>
        <v/>
      </c>
      <c r="R4788" s="77" t="str">
        <f t="shared" si="373"/>
        <v/>
      </c>
      <c r="S4788" s="77" t="str">
        <f>IF(O4788="","",IF(OR(VALUE(LEFT(O4788,2))&gt;IF(RIGHT(J4788,1)="M",7,19),AND(OR(LEFT(O4788,2)={"07","19"}),VALUE(RIGHT(O4788,2))&gt;15)),TRUE,FALSE))</f>
        <v/>
      </c>
      <c r="T4788" s="77" t="str">
        <f>IF(O4788="","",IF(OR(VALUE(LEFT(O4788,2))&gt;IF(RIGHT(J4788,1)="M",7,19),AND(OR(LEFT(O4788,2)={"07","19"}),VALUE(RIGHT(O4788,2))&gt;5)),TRUE,FALSE))</f>
        <v/>
      </c>
    </row>
    <row r="4789" spans="12:20" x14ac:dyDescent="0.25">
      <c r="L4789" s="75">
        <f>COUNTIF($B$2:B4789,B4789)</f>
        <v>0</v>
      </c>
      <c r="M4789" s="75">
        <f>COUNTIF($L$2:L4789,4)</f>
        <v>42</v>
      </c>
      <c r="N4789" s="76" t="str">
        <f t="shared" si="374"/>
        <v>0</v>
      </c>
      <c r="O4789" s="76" t="str">
        <f t="shared" si="370"/>
        <v/>
      </c>
      <c r="P4789" s="75" t="str">
        <f t="shared" si="371"/>
        <v/>
      </c>
      <c r="Q4789" s="77" t="str">
        <f t="shared" si="372"/>
        <v/>
      </c>
      <c r="R4789" s="77" t="str">
        <f t="shared" si="373"/>
        <v/>
      </c>
      <c r="S4789" s="77" t="str">
        <f>IF(O4789="","",IF(OR(VALUE(LEFT(O4789,2))&gt;IF(RIGHT(J4789,1)="M",7,19),AND(OR(LEFT(O4789,2)={"07","19"}),VALUE(RIGHT(O4789,2))&gt;15)),TRUE,FALSE))</f>
        <v/>
      </c>
      <c r="T4789" s="77" t="str">
        <f>IF(O4789="","",IF(OR(VALUE(LEFT(O4789,2))&gt;IF(RIGHT(J4789,1)="M",7,19),AND(OR(LEFT(O4789,2)={"07","19"}),VALUE(RIGHT(O4789,2))&gt;5)),TRUE,FALSE))</f>
        <v/>
      </c>
    </row>
    <row r="4790" spans="12:20" x14ac:dyDescent="0.25">
      <c r="L4790" s="75">
        <f>COUNTIF($B$2:B4790,B4790)</f>
        <v>0</v>
      </c>
      <c r="M4790" s="75">
        <f>COUNTIF($L$2:L4790,4)</f>
        <v>42</v>
      </c>
      <c r="N4790" s="76" t="str">
        <f t="shared" si="374"/>
        <v>0</v>
      </c>
      <c r="O4790" s="76" t="str">
        <f t="shared" si="370"/>
        <v/>
      </c>
      <c r="P4790" s="75" t="str">
        <f t="shared" si="371"/>
        <v/>
      </c>
      <c r="Q4790" s="77" t="str">
        <f t="shared" si="372"/>
        <v/>
      </c>
      <c r="R4790" s="77" t="str">
        <f t="shared" si="373"/>
        <v/>
      </c>
      <c r="S4790" s="77" t="str">
        <f>IF(O4790="","",IF(OR(VALUE(LEFT(O4790,2))&gt;IF(RIGHT(J4790,1)="M",7,19),AND(OR(LEFT(O4790,2)={"07","19"}),VALUE(RIGHT(O4790,2))&gt;15)),TRUE,FALSE))</f>
        <v/>
      </c>
      <c r="T4790" s="77" t="str">
        <f>IF(O4790="","",IF(OR(VALUE(LEFT(O4790,2))&gt;IF(RIGHT(J4790,1)="M",7,19),AND(OR(LEFT(O4790,2)={"07","19"}),VALUE(RIGHT(O4790,2))&gt;5)),TRUE,FALSE))</f>
        <v/>
      </c>
    </row>
    <row r="4791" spans="12:20" x14ac:dyDescent="0.25">
      <c r="L4791" s="75">
        <f>COUNTIF($B$2:B4791,B4791)</f>
        <v>0</v>
      </c>
      <c r="M4791" s="75">
        <f>COUNTIF($L$2:L4791,4)</f>
        <v>42</v>
      </c>
      <c r="N4791" s="76" t="str">
        <f t="shared" si="374"/>
        <v>0</v>
      </c>
      <c r="O4791" s="76" t="str">
        <f t="shared" si="370"/>
        <v/>
      </c>
      <c r="P4791" s="75" t="str">
        <f t="shared" si="371"/>
        <v/>
      </c>
      <c r="Q4791" s="77" t="str">
        <f t="shared" si="372"/>
        <v/>
      </c>
      <c r="R4791" s="77" t="str">
        <f t="shared" si="373"/>
        <v/>
      </c>
      <c r="S4791" s="77" t="str">
        <f>IF(O4791="","",IF(OR(VALUE(LEFT(O4791,2))&gt;IF(RIGHT(J4791,1)="M",7,19),AND(OR(LEFT(O4791,2)={"07","19"}),VALUE(RIGHT(O4791,2))&gt;15)),TRUE,FALSE))</f>
        <v/>
      </c>
      <c r="T4791" s="77" t="str">
        <f>IF(O4791="","",IF(OR(VALUE(LEFT(O4791,2))&gt;IF(RIGHT(J4791,1)="M",7,19),AND(OR(LEFT(O4791,2)={"07","19"}),VALUE(RIGHT(O4791,2))&gt;5)),TRUE,FALSE))</f>
        <v/>
      </c>
    </row>
    <row r="4792" spans="12:20" x14ac:dyDescent="0.25">
      <c r="L4792" s="75">
        <f>COUNTIF($B$2:B4792,B4792)</f>
        <v>0</v>
      </c>
      <c r="M4792" s="75">
        <f>COUNTIF($L$2:L4792,4)</f>
        <v>42</v>
      </c>
      <c r="N4792" s="76" t="str">
        <f t="shared" si="374"/>
        <v>0</v>
      </c>
      <c r="O4792" s="76" t="str">
        <f t="shared" si="370"/>
        <v/>
      </c>
      <c r="P4792" s="75" t="str">
        <f t="shared" si="371"/>
        <v/>
      </c>
      <c r="Q4792" s="77" t="str">
        <f t="shared" si="372"/>
        <v/>
      </c>
      <c r="R4792" s="77" t="str">
        <f t="shared" si="373"/>
        <v/>
      </c>
      <c r="S4792" s="77" t="str">
        <f>IF(O4792="","",IF(OR(VALUE(LEFT(O4792,2))&gt;IF(RIGHT(J4792,1)="M",7,19),AND(OR(LEFT(O4792,2)={"07","19"}),VALUE(RIGHT(O4792,2))&gt;15)),TRUE,FALSE))</f>
        <v/>
      </c>
      <c r="T4792" s="77" t="str">
        <f>IF(O4792="","",IF(OR(VALUE(LEFT(O4792,2))&gt;IF(RIGHT(J4792,1)="M",7,19),AND(OR(LEFT(O4792,2)={"07","19"}),VALUE(RIGHT(O4792,2))&gt;5)),TRUE,FALSE))</f>
        <v/>
      </c>
    </row>
    <row r="4793" spans="12:20" x14ac:dyDescent="0.25">
      <c r="L4793" s="75">
        <f>COUNTIF($B$2:B4793,B4793)</f>
        <v>0</v>
      </c>
      <c r="M4793" s="75">
        <f>COUNTIF($L$2:L4793,4)</f>
        <v>42</v>
      </c>
      <c r="N4793" s="76" t="str">
        <f t="shared" si="374"/>
        <v>0</v>
      </c>
      <c r="O4793" s="76" t="str">
        <f t="shared" si="370"/>
        <v/>
      </c>
      <c r="P4793" s="75" t="str">
        <f t="shared" si="371"/>
        <v/>
      </c>
      <c r="Q4793" s="77" t="str">
        <f t="shared" si="372"/>
        <v/>
      </c>
      <c r="R4793" s="77" t="str">
        <f t="shared" si="373"/>
        <v/>
      </c>
      <c r="S4793" s="77" t="str">
        <f>IF(O4793="","",IF(OR(VALUE(LEFT(O4793,2))&gt;IF(RIGHT(J4793,1)="M",7,19),AND(OR(LEFT(O4793,2)={"07","19"}),VALUE(RIGHT(O4793,2))&gt;15)),TRUE,FALSE))</f>
        <v/>
      </c>
      <c r="T4793" s="77" t="str">
        <f>IF(O4793="","",IF(OR(VALUE(LEFT(O4793,2))&gt;IF(RIGHT(J4793,1)="M",7,19),AND(OR(LEFT(O4793,2)={"07","19"}),VALUE(RIGHT(O4793,2))&gt;5)),TRUE,FALSE))</f>
        <v/>
      </c>
    </row>
    <row r="4794" spans="12:20" x14ac:dyDescent="0.25">
      <c r="L4794" s="75">
        <f>COUNTIF($B$2:B4794,B4794)</f>
        <v>0</v>
      </c>
      <c r="M4794" s="75">
        <f>COUNTIF($L$2:L4794,4)</f>
        <v>42</v>
      </c>
      <c r="N4794" s="76" t="str">
        <f t="shared" si="374"/>
        <v>0</v>
      </c>
      <c r="O4794" s="76" t="str">
        <f t="shared" si="370"/>
        <v/>
      </c>
      <c r="P4794" s="75" t="str">
        <f t="shared" si="371"/>
        <v/>
      </c>
      <c r="Q4794" s="77" t="str">
        <f t="shared" si="372"/>
        <v/>
      </c>
      <c r="R4794" s="77" t="str">
        <f t="shared" si="373"/>
        <v/>
      </c>
      <c r="S4794" s="77" t="str">
        <f>IF(O4794="","",IF(OR(VALUE(LEFT(O4794,2))&gt;IF(RIGHT(J4794,1)="M",7,19),AND(OR(LEFT(O4794,2)={"07","19"}),VALUE(RIGHT(O4794,2))&gt;15)),TRUE,FALSE))</f>
        <v/>
      </c>
      <c r="T4794" s="77" t="str">
        <f>IF(O4794="","",IF(OR(VALUE(LEFT(O4794,2))&gt;IF(RIGHT(J4794,1)="M",7,19),AND(OR(LEFT(O4794,2)={"07","19"}),VALUE(RIGHT(O4794,2))&gt;5)),TRUE,FALSE))</f>
        <v/>
      </c>
    </row>
    <row r="4795" spans="12:20" x14ac:dyDescent="0.25">
      <c r="L4795" s="75">
        <f>COUNTIF($B$2:B4795,B4795)</f>
        <v>0</v>
      </c>
      <c r="M4795" s="75">
        <f>COUNTIF($L$2:L4795,4)</f>
        <v>42</v>
      </c>
      <c r="N4795" s="76" t="str">
        <f t="shared" si="374"/>
        <v>0</v>
      </c>
      <c r="O4795" s="76" t="str">
        <f t="shared" si="370"/>
        <v/>
      </c>
      <c r="P4795" s="75" t="str">
        <f t="shared" si="371"/>
        <v/>
      </c>
      <c r="Q4795" s="77" t="str">
        <f t="shared" si="372"/>
        <v/>
      </c>
      <c r="R4795" s="77" t="str">
        <f t="shared" si="373"/>
        <v/>
      </c>
      <c r="S4795" s="77" t="str">
        <f>IF(O4795="","",IF(OR(VALUE(LEFT(O4795,2))&gt;IF(RIGHT(J4795,1)="M",7,19),AND(OR(LEFT(O4795,2)={"07","19"}),VALUE(RIGHT(O4795,2))&gt;15)),TRUE,FALSE))</f>
        <v/>
      </c>
      <c r="T4795" s="77" t="str">
        <f>IF(O4795="","",IF(OR(VALUE(LEFT(O4795,2))&gt;IF(RIGHT(J4795,1)="M",7,19),AND(OR(LEFT(O4795,2)={"07","19"}),VALUE(RIGHT(O4795,2))&gt;5)),TRUE,FALSE))</f>
        <v/>
      </c>
    </row>
    <row r="4796" spans="12:20" x14ac:dyDescent="0.25">
      <c r="L4796" s="75">
        <f>COUNTIF($B$2:B4796,B4796)</f>
        <v>0</v>
      </c>
      <c r="M4796" s="75">
        <f>COUNTIF($L$2:L4796,4)</f>
        <v>42</v>
      </c>
      <c r="N4796" s="76" t="str">
        <f t="shared" si="374"/>
        <v>0</v>
      </c>
      <c r="O4796" s="76" t="str">
        <f t="shared" si="370"/>
        <v/>
      </c>
      <c r="P4796" s="75" t="str">
        <f t="shared" si="371"/>
        <v/>
      </c>
      <c r="Q4796" s="77" t="str">
        <f t="shared" si="372"/>
        <v/>
      </c>
      <c r="R4796" s="77" t="str">
        <f t="shared" si="373"/>
        <v/>
      </c>
      <c r="S4796" s="77" t="str">
        <f>IF(O4796="","",IF(OR(VALUE(LEFT(O4796,2))&gt;IF(RIGHT(J4796,1)="M",7,19),AND(OR(LEFT(O4796,2)={"07","19"}),VALUE(RIGHT(O4796,2))&gt;15)),TRUE,FALSE))</f>
        <v/>
      </c>
      <c r="T4796" s="77" t="str">
        <f>IF(O4796="","",IF(OR(VALUE(LEFT(O4796,2))&gt;IF(RIGHT(J4796,1)="M",7,19),AND(OR(LEFT(O4796,2)={"07","19"}),VALUE(RIGHT(O4796,2))&gt;5)),TRUE,FALSE))</f>
        <v/>
      </c>
    </row>
    <row r="4797" spans="12:20" x14ac:dyDescent="0.25">
      <c r="L4797" s="75">
        <f>COUNTIF($B$2:B4797,B4797)</f>
        <v>0</v>
      </c>
      <c r="M4797" s="75">
        <f>COUNTIF($L$2:L4797,4)</f>
        <v>42</v>
      </c>
      <c r="N4797" s="76" t="str">
        <f t="shared" si="374"/>
        <v>0</v>
      </c>
      <c r="O4797" s="76" t="str">
        <f t="shared" si="370"/>
        <v/>
      </c>
      <c r="P4797" s="75" t="str">
        <f t="shared" si="371"/>
        <v/>
      </c>
      <c r="Q4797" s="77" t="str">
        <f t="shared" si="372"/>
        <v/>
      </c>
      <c r="R4797" s="77" t="str">
        <f t="shared" si="373"/>
        <v/>
      </c>
      <c r="S4797" s="77" t="str">
        <f>IF(O4797="","",IF(OR(VALUE(LEFT(O4797,2))&gt;IF(RIGHT(J4797,1)="M",7,19),AND(OR(LEFT(O4797,2)={"07","19"}),VALUE(RIGHT(O4797,2))&gt;15)),TRUE,FALSE))</f>
        <v/>
      </c>
      <c r="T4797" s="77" t="str">
        <f>IF(O4797="","",IF(OR(VALUE(LEFT(O4797,2))&gt;IF(RIGHT(J4797,1)="M",7,19),AND(OR(LEFT(O4797,2)={"07","19"}),VALUE(RIGHT(O4797,2))&gt;5)),TRUE,FALSE))</f>
        <v/>
      </c>
    </row>
    <row r="4798" spans="12:20" x14ac:dyDescent="0.25">
      <c r="L4798" s="75">
        <f>COUNTIF($B$2:B4798,B4798)</f>
        <v>0</v>
      </c>
      <c r="M4798" s="75">
        <f>COUNTIF($L$2:L4798,4)</f>
        <v>42</v>
      </c>
      <c r="N4798" s="76" t="str">
        <f t="shared" si="374"/>
        <v>0</v>
      </c>
      <c r="O4798" s="76" t="str">
        <f t="shared" si="370"/>
        <v/>
      </c>
      <c r="P4798" s="75" t="str">
        <f t="shared" si="371"/>
        <v/>
      </c>
      <c r="Q4798" s="77" t="str">
        <f t="shared" si="372"/>
        <v/>
      </c>
      <c r="R4798" s="77" t="str">
        <f t="shared" si="373"/>
        <v/>
      </c>
      <c r="S4798" s="77" t="str">
        <f>IF(O4798="","",IF(OR(VALUE(LEFT(O4798,2))&gt;IF(RIGHT(J4798,1)="M",7,19),AND(OR(LEFT(O4798,2)={"07","19"}),VALUE(RIGHT(O4798,2))&gt;15)),TRUE,FALSE))</f>
        <v/>
      </c>
      <c r="T4798" s="77" t="str">
        <f>IF(O4798="","",IF(OR(VALUE(LEFT(O4798,2))&gt;IF(RIGHT(J4798,1)="M",7,19),AND(OR(LEFT(O4798,2)={"07","19"}),VALUE(RIGHT(O4798,2))&gt;5)),TRUE,FALSE))</f>
        <v/>
      </c>
    </row>
    <row r="4799" spans="12:20" x14ac:dyDescent="0.25">
      <c r="L4799" s="75">
        <f>COUNTIF($B$2:B4799,B4799)</f>
        <v>0</v>
      </c>
      <c r="M4799" s="75">
        <f>COUNTIF($L$2:L4799,4)</f>
        <v>42</v>
      </c>
      <c r="N4799" s="76" t="str">
        <f t="shared" si="374"/>
        <v>0</v>
      </c>
      <c r="O4799" s="76" t="str">
        <f t="shared" si="370"/>
        <v/>
      </c>
      <c r="P4799" s="75" t="str">
        <f t="shared" si="371"/>
        <v/>
      </c>
      <c r="Q4799" s="77" t="str">
        <f t="shared" si="372"/>
        <v/>
      </c>
      <c r="R4799" s="77" t="str">
        <f t="shared" si="373"/>
        <v/>
      </c>
      <c r="S4799" s="77" t="str">
        <f>IF(O4799="","",IF(OR(VALUE(LEFT(O4799,2))&gt;IF(RIGHT(J4799,1)="M",7,19),AND(OR(LEFT(O4799,2)={"07","19"}),VALUE(RIGHT(O4799,2))&gt;15)),TRUE,FALSE))</f>
        <v/>
      </c>
      <c r="T4799" s="77" t="str">
        <f>IF(O4799="","",IF(OR(VALUE(LEFT(O4799,2))&gt;IF(RIGHT(J4799,1)="M",7,19),AND(OR(LEFT(O4799,2)={"07","19"}),VALUE(RIGHT(O4799,2))&gt;5)),TRUE,FALSE))</f>
        <v/>
      </c>
    </row>
    <row r="4800" spans="12:20" x14ac:dyDescent="0.25">
      <c r="L4800" s="75">
        <f>COUNTIF($B$2:B4800,B4800)</f>
        <v>0</v>
      </c>
      <c r="M4800" s="75">
        <f>COUNTIF($L$2:L4800,4)</f>
        <v>42</v>
      </c>
      <c r="N4800" s="76" t="str">
        <f t="shared" si="374"/>
        <v>0</v>
      </c>
      <c r="O4800" s="76" t="str">
        <f t="shared" si="370"/>
        <v/>
      </c>
      <c r="P4800" s="75" t="str">
        <f t="shared" si="371"/>
        <v/>
      </c>
      <c r="Q4800" s="77" t="str">
        <f t="shared" si="372"/>
        <v/>
      </c>
      <c r="R4800" s="77" t="str">
        <f t="shared" si="373"/>
        <v/>
      </c>
      <c r="S4800" s="77" t="str">
        <f>IF(O4800="","",IF(OR(VALUE(LEFT(O4800,2))&gt;IF(RIGHT(J4800,1)="M",7,19),AND(OR(LEFT(O4800,2)={"07","19"}),VALUE(RIGHT(O4800,2))&gt;15)),TRUE,FALSE))</f>
        <v/>
      </c>
      <c r="T4800" s="77" t="str">
        <f>IF(O4800="","",IF(OR(VALUE(LEFT(O4800,2))&gt;IF(RIGHT(J4800,1)="M",7,19),AND(OR(LEFT(O4800,2)={"07","19"}),VALUE(RIGHT(O4800,2))&gt;5)),TRUE,FALSE))</f>
        <v/>
      </c>
    </row>
    <row r="4801" spans="12:20" x14ac:dyDescent="0.25">
      <c r="L4801" s="75">
        <f>COUNTIF($B$2:B4801,B4801)</f>
        <v>0</v>
      </c>
      <c r="M4801" s="75">
        <f>COUNTIF($L$2:L4801,4)</f>
        <v>42</v>
      </c>
      <c r="N4801" s="76" t="str">
        <f t="shared" si="374"/>
        <v>0</v>
      </c>
      <c r="O4801" s="76" t="str">
        <f t="shared" si="370"/>
        <v/>
      </c>
      <c r="P4801" s="75" t="str">
        <f t="shared" si="371"/>
        <v/>
      </c>
      <c r="Q4801" s="77" t="str">
        <f t="shared" si="372"/>
        <v/>
      </c>
      <c r="R4801" s="77" t="str">
        <f t="shared" si="373"/>
        <v/>
      </c>
      <c r="S4801" s="77" t="str">
        <f>IF(O4801="","",IF(OR(VALUE(LEFT(O4801,2))&gt;IF(RIGHT(J4801,1)="M",7,19),AND(OR(LEFT(O4801,2)={"07","19"}),VALUE(RIGHT(O4801,2))&gt;15)),TRUE,FALSE))</f>
        <v/>
      </c>
      <c r="T4801" s="77" t="str">
        <f>IF(O4801="","",IF(OR(VALUE(LEFT(O4801,2))&gt;IF(RIGHT(J4801,1)="M",7,19),AND(OR(LEFT(O4801,2)={"07","19"}),VALUE(RIGHT(O4801,2))&gt;5)),TRUE,FALSE))</f>
        <v/>
      </c>
    </row>
    <row r="4802" spans="12:20" x14ac:dyDescent="0.25">
      <c r="L4802" s="75">
        <f>COUNTIF($B$2:B4802,B4802)</f>
        <v>0</v>
      </c>
      <c r="M4802" s="75">
        <f>COUNTIF($L$2:L4802,4)</f>
        <v>42</v>
      </c>
      <c r="N4802" s="76" t="str">
        <f t="shared" si="374"/>
        <v>0</v>
      </c>
      <c r="O4802" s="76" t="str">
        <f t="shared" ref="O4802:O4865" si="375">TRIM(SUBSTITUTE(SUBSTITUTE(D4802,"+",""),"_",""))</f>
        <v/>
      </c>
      <c r="P4802" s="75" t="str">
        <f t="shared" ref="P4802:P4865" si="376">TRIM(SUBSTITUTE(SUBSTITUTE(E4802,"+",""),"_",""))</f>
        <v/>
      </c>
      <c r="Q4802" s="77" t="str">
        <f t="shared" ref="Q4802:Q4865" si="377">IFERROR(IF(RIGHT(P4802,2)&lt;RIGHT(O4802,2),IF(P4802&lt;O4802,P4802+2360-O4802,P4802-40-O4802),IF(P4802&lt;O4802,P4802+2400-O4802,P4802-O4802)),"")</f>
        <v/>
      </c>
      <c r="R4802" s="77" t="str">
        <f t="shared" ref="R4802:R4865" si="378">IFERROR(ROUNDDOWN(Q4802/100,0),"")</f>
        <v/>
      </c>
      <c r="S4802" s="77" t="str">
        <f>IF(O4802="","",IF(OR(VALUE(LEFT(O4802,2))&gt;IF(RIGHT(J4802,1)="M",7,19),AND(OR(LEFT(O4802,2)={"07","19"}),VALUE(RIGHT(O4802,2))&gt;15)),TRUE,FALSE))</f>
        <v/>
      </c>
      <c r="T4802" s="77" t="str">
        <f>IF(O4802="","",IF(OR(VALUE(LEFT(O4802,2))&gt;IF(RIGHT(J4802,1)="M",7,19),AND(OR(LEFT(O4802,2)={"07","19"}),VALUE(RIGHT(O4802,2))&gt;5)),TRUE,FALSE))</f>
        <v/>
      </c>
    </row>
    <row r="4803" spans="12:20" x14ac:dyDescent="0.25">
      <c r="L4803" s="75">
        <f>COUNTIF($B$2:B4803,B4803)</f>
        <v>0</v>
      </c>
      <c r="M4803" s="75">
        <f>COUNTIF($L$2:L4803,4)</f>
        <v>42</v>
      </c>
      <c r="N4803" s="76" t="str">
        <f t="shared" ref="N4803:N4866" si="379">A4803&amp;DAY(C4803)</f>
        <v>0</v>
      </c>
      <c r="O4803" s="76" t="str">
        <f t="shared" si="375"/>
        <v/>
      </c>
      <c r="P4803" s="75" t="str">
        <f t="shared" si="376"/>
        <v/>
      </c>
      <c r="Q4803" s="77" t="str">
        <f t="shared" si="377"/>
        <v/>
      </c>
      <c r="R4803" s="77" t="str">
        <f t="shared" si="378"/>
        <v/>
      </c>
      <c r="S4803" s="77" t="str">
        <f>IF(O4803="","",IF(OR(VALUE(LEFT(O4803,2))&gt;IF(RIGHT(J4803,1)="M",7,19),AND(OR(LEFT(O4803,2)={"07","19"}),VALUE(RIGHT(O4803,2))&gt;15)),TRUE,FALSE))</f>
        <v/>
      </c>
      <c r="T4803" s="77" t="str">
        <f>IF(O4803="","",IF(OR(VALUE(LEFT(O4803,2))&gt;IF(RIGHT(J4803,1)="M",7,19),AND(OR(LEFT(O4803,2)={"07","19"}),VALUE(RIGHT(O4803,2))&gt;5)),TRUE,FALSE))</f>
        <v/>
      </c>
    </row>
    <row r="4804" spans="12:20" x14ac:dyDescent="0.25">
      <c r="L4804" s="75">
        <f>COUNTIF($B$2:B4804,B4804)</f>
        <v>0</v>
      </c>
      <c r="M4804" s="75">
        <f>COUNTIF($L$2:L4804,4)</f>
        <v>42</v>
      </c>
      <c r="N4804" s="76" t="str">
        <f t="shared" si="379"/>
        <v>0</v>
      </c>
      <c r="O4804" s="76" t="str">
        <f t="shared" si="375"/>
        <v/>
      </c>
      <c r="P4804" s="75" t="str">
        <f t="shared" si="376"/>
        <v/>
      </c>
      <c r="Q4804" s="77" t="str">
        <f t="shared" si="377"/>
        <v/>
      </c>
      <c r="R4804" s="77" t="str">
        <f t="shared" si="378"/>
        <v/>
      </c>
      <c r="S4804" s="77" t="str">
        <f>IF(O4804="","",IF(OR(VALUE(LEFT(O4804,2))&gt;IF(RIGHT(J4804,1)="M",7,19),AND(OR(LEFT(O4804,2)={"07","19"}),VALUE(RIGHT(O4804,2))&gt;15)),TRUE,FALSE))</f>
        <v/>
      </c>
      <c r="T4804" s="77" t="str">
        <f>IF(O4804="","",IF(OR(VALUE(LEFT(O4804,2))&gt;IF(RIGHT(J4804,1)="M",7,19),AND(OR(LEFT(O4804,2)={"07","19"}),VALUE(RIGHT(O4804,2))&gt;5)),TRUE,FALSE))</f>
        <v/>
      </c>
    </row>
    <row r="4805" spans="12:20" x14ac:dyDescent="0.25">
      <c r="L4805" s="75">
        <f>COUNTIF($B$2:B4805,B4805)</f>
        <v>0</v>
      </c>
      <c r="M4805" s="75">
        <f>COUNTIF($L$2:L4805,4)</f>
        <v>42</v>
      </c>
      <c r="N4805" s="76" t="str">
        <f t="shared" si="379"/>
        <v>0</v>
      </c>
      <c r="O4805" s="76" t="str">
        <f t="shared" si="375"/>
        <v/>
      </c>
      <c r="P4805" s="75" t="str">
        <f t="shared" si="376"/>
        <v/>
      </c>
      <c r="Q4805" s="77" t="str">
        <f t="shared" si="377"/>
        <v/>
      </c>
      <c r="R4805" s="77" t="str">
        <f t="shared" si="378"/>
        <v/>
      </c>
      <c r="S4805" s="77" t="str">
        <f>IF(O4805="","",IF(OR(VALUE(LEFT(O4805,2))&gt;IF(RIGHT(J4805,1)="M",7,19),AND(OR(LEFT(O4805,2)={"07","19"}),VALUE(RIGHT(O4805,2))&gt;15)),TRUE,FALSE))</f>
        <v/>
      </c>
      <c r="T4805" s="77" t="str">
        <f>IF(O4805="","",IF(OR(VALUE(LEFT(O4805,2))&gt;IF(RIGHT(J4805,1)="M",7,19),AND(OR(LEFT(O4805,2)={"07","19"}),VALUE(RIGHT(O4805,2))&gt;5)),TRUE,FALSE))</f>
        <v/>
      </c>
    </row>
    <row r="4806" spans="12:20" x14ac:dyDescent="0.25">
      <c r="L4806" s="75">
        <f>COUNTIF($B$2:B4806,B4806)</f>
        <v>0</v>
      </c>
      <c r="M4806" s="75">
        <f>COUNTIF($L$2:L4806,4)</f>
        <v>42</v>
      </c>
      <c r="N4806" s="76" t="str">
        <f t="shared" si="379"/>
        <v>0</v>
      </c>
      <c r="O4806" s="76" t="str">
        <f t="shared" si="375"/>
        <v/>
      </c>
      <c r="P4806" s="75" t="str">
        <f t="shared" si="376"/>
        <v/>
      </c>
      <c r="Q4806" s="77" t="str">
        <f t="shared" si="377"/>
        <v/>
      </c>
      <c r="R4806" s="77" t="str">
        <f t="shared" si="378"/>
        <v/>
      </c>
      <c r="S4806" s="77" t="str">
        <f>IF(O4806="","",IF(OR(VALUE(LEFT(O4806,2))&gt;IF(RIGHT(J4806,1)="M",7,19),AND(OR(LEFT(O4806,2)={"07","19"}),VALUE(RIGHT(O4806,2))&gt;15)),TRUE,FALSE))</f>
        <v/>
      </c>
      <c r="T4806" s="77" t="str">
        <f>IF(O4806="","",IF(OR(VALUE(LEFT(O4806,2))&gt;IF(RIGHT(J4806,1)="M",7,19),AND(OR(LEFT(O4806,2)={"07","19"}),VALUE(RIGHT(O4806,2))&gt;5)),TRUE,FALSE))</f>
        <v/>
      </c>
    </row>
    <row r="4807" spans="12:20" x14ac:dyDescent="0.25">
      <c r="L4807" s="75">
        <f>COUNTIF($B$2:B4807,B4807)</f>
        <v>0</v>
      </c>
      <c r="M4807" s="75">
        <f>COUNTIF($L$2:L4807,4)</f>
        <v>42</v>
      </c>
      <c r="N4807" s="76" t="str">
        <f t="shared" si="379"/>
        <v>0</v>
      </c>
      <c r="O4807" s="76" t="str">
        <f t="shared" si="375"/>
        <v/>
      </c>
      <c r="P4807" s="75" t="str">
        <f t="shared" si="376"/>
        <v/>
      </c>
      <c r="Q4807" s="77" t="str">
        <f t="shared" si="377"/>
        <v/>
      </c>
      <c r="R4807" s="77" t="str">
        <f t="shared" si="378"/>
        <v/>
      </c>
      <c r="S4807" s="77" t="str">
        <f>IF(O4807="","",IF(OR(VALUE(LEFT(O4807,2))&gt;IF(RIGHT(J4807,1)="M",7,19),AND(OR(LEFT(O4807,2)={"07","19"}),VALUE(RIGHT(O4807,2))&gt;15)),TRUE,FALSE))</f>
        <v/>
      </c>
      <c r="T4807" s="77" t="str">
        <f>IF(O4807="","",IF(OR(VALUE(LEFT(O4807,2))&gt;IF(RIGHT(J4807,1)="M",7,19),AND(OR(LEFT(O4807,2)={"07","19"}),VALUE(RIGHT(O4807,2))&gt;5)),TRUE,FALSE))</f>
        <v/>
      </c>
    </row>
    <row r="4808" spans="12:20" x14ac:dyDescent="0.25">
      <c r="L4808" s="75">
        <f>COUNTIF($B$2:B4808,B4808)</f>
        <v>0</v>
      </c>
      <c r="M4808" s="75">
        <f>COUNTIF($L$2:L4808,4)</f>
        <v>42</v>
      </c>
      <c r="N4808" s="76" t="str">
        <f t="shared" si="379"/>
        <v>0</v>
      </c>
      <c r="O4808" s="76" t="str">
        <f t="shared" si="375"/>
        <v/>
      </c>
      <c r="P4808" s="75" t="str">
        <f t="shared" si="376"/>
        <v/>
      </c>
      <c r="Q4808" s="77" t="str">
        <f t="shared" si="377"/>
        <v/>
      </c>
      <c r="R4808" s="77" t="str">
        <f t="shared" si="378"/>
        <v/>
      </c>
      <c r="S4808" s="77" t="str">
        <f>IF(O4808="","",IF(OR(VALUE(LEFT(O4808,2))&gt;IF(RIGHT(J4808,1)="M",7,19),AND(OR(LEFT(O4808,2)={"07","19"}),VALUE(RIGHT(O4808,2))&gt;15)),TRUE,FALSE))</f>
        <v/>
      </c>
      <c r="T4808" s="77" t="str">
        <f>IF(O4808="","",IF(OR(VALUE(LEFT(O4808,2))&gt;IF(RIGHT(J4808,1)="M",7,19),AND(OR(LEFT(O4808,2)={"07","19"}),VALUE(RIGHT(O4808,2))&gt;5)),TRUE,FALSE))</f>
        <v/>
      </c>
    </row>
    <row r="4809" spans="12:20" x14ac:dyDescent="0.25">
      <c r="L4809" s="75">
        <f>COUNTIF($B$2:B4809,B4809)</f>
        <v>0</v>
      </c>
      <c r="M4809" s="75">
        <f>COUNTIF($L$2:L4809,4)</f>
        <v>42</v>
      </c>
      <c r="N4809" s="76" t="str">
        <f t="shared" si="379"/>
        <v>0</v>
      </c>
      <c r="O4809" s="76" t="str">
        <f t="shared" si="375"/>
        <v/>
      </c>
      <c r="P4809" s="75" t="str">
        <f t="shared" si="376"/>
        <v/>
      </c>
      <c r="Q4809" s="77" t="str">
        <f t="shared" si="377"/>
        <v/>
      </c>
      <c r="R4809" s="77" t="str">
        <f t="shared" si="378"/>
        <v/>
      </c>
      <c r="S4809" s="77" t="str">
        <f>IF(O4809="","",IF(OR(VALUE(LEFT(O4809,2))&gt;IF(RIGHT(J4809,1)="M",7,19),AND(OR(LEFT(O4809,2)={"07","19"}),VALUE(RIGHT(O4809,2))&gt;15)),TRUE,FALSE))</f>
        <v/>
      </c>
      <c r="T4809" s="77" t="str">
        <f>IF(O4809="","",IF(OR(VALUE(LEFT(O4809,2))&gt;IF(RIGHT(J4809,1)="M",7,19),AND(OR(LEFT(O4809,2)={"07","19"}),VALUE(RIGHT(O4809,2))&gt;5)),TRUE,FALSE))</f>
        <v/>
      </c>
    </row>
    <row r="4810" spans="12:20" x14ac:dyDescent="0.25">
      <c r="L4810" s="75">
        <f>COUNTIF($B$2:B4810,B4810)</f>
        <v>0</v>
      </c>
      <c r="M4810" s="75">
        <f>COUNTIF($L$2:L4810,4)</f>
        <v>42</v>
      </c>
      <c r="N4810" s="76" t="str">
        <f t="shared" si="379"/>
        <v>0</v>
      </c>
      <c r="O4810" s="76" t="str">
        <f t="shared" si="375"/>
        <v/>
      </c>
      <c r="P4810" s="75" t="str">
        <f t="shared" si="376"/>
        <v/>
      </c>
      <c r="Q4810" s="77" t="str">
        <f t="shared" si="377"/>
        <v/>
      </c>
      <c r="R4810" s="77" t="str">
        <f t="shared" si="378"/>
        <v/>
      </c>
      <c r="S4810" s="77" t="str">
        <f>IF(O4810="","",IF(OR(VALUE(LEFT(O4810,2))&gt;IF(RIGHT(J4810,1)="M",7,19),AND(OR(LEFT(O4810,2)={"07","19"}),VALUE(RIGHT(O4810,2))&gt;15)),TRUE,FALSE))</f>
        <v/>
      </c>
      <c r="T4810" s="77" t="str">
        <f>IF(O4810="","",IF(OR(VALUE(LEFT(O4810,2))&gt;IF(RIGHT(J4810,1)="M",7,19),AND(OR(LEFT(O4810,2)={"07","19"}),VALUE(RIGHT(O4810,2))&gt;5)),TRUE,FALSE))</f>
        <v/>
      </c>
    </row>
    <row r="4811" spans="12:20" x14ac:dyDescent="0.25">
      <c r="L4811" s="75">
        <f>COUNTIF($B$2:B4811,B4811)</f>
        <v>0</v>
      </c>
      <c r="M4811" s="75">
        <f>COUNTIF($L$2:L4811,4)</f>
        <v>42</v>
      </c>
      <c r="N4811" s="76" t="str">
        <f t="shared" si="379"/>
        <v>0</v>
      </c>
      <c r="O4811" s="76" t="str">
        <f t="shared" si="375"/>
        <v/>
      </c>
      <c r="P4811" s="75" t="str">
        <f t="shared" si="376"/>
        <v/>
      </c>
      <c r="Q4811" s="77" t="str">
        <f t="shared" si="377"/>
        <v/>
      </c>
      <c r="R4811" s="77" t="str">
        <f t="shared" si="378"/>
        <v/>
      </c>
      <c r="S4811" s="77" t="str">
        <f>IF(O4811="","",IF(OR(VALUE(LEFT(O4811,2))&gt;IF(RIGHT(J4811,1)="M",7,19),AND(OR(LEFT(O4811,2)={"07","19"}),VALUE(RIGHT(O4811,2))&gt;15)),TRUE,FALSE))</f>
        <v/>
      </c>
      <c r="T4811" s="77" t="str">
        <f>IF(O4811="","",IF(OR(VALUE(LEFT(O4811,2))&gt;IF(RIGHT(J4811,1)="M",7,19),AND(OR(LEFT(O4811,2)={"07","19"}),VALUE(RIGHT(O4811,2))&gt;5)),TRUE,FALSE))</f>
        <v/>
      </c>
    </row>
    <row r="4812" spans="12:20" x14ac:dyDescent="0.25">
      <c r="L4812" s="75">
        <f>COUNTIF($B$2:B4812,B4812)</f>
        <v>0</v>
      </c>
      <c r="M4812" s="75">
        <f>COUNTIF($L$2:L4812,4)</f>
        <v>42</v>
      </c>
      <c r="N4812" s="76" t="str">
        <f t="shared" si="379"/>
        <v>0</v>
      </c>
      <c r="O4812" s="76" t="str">
        <f t="shared" si="375"/>
        <v/>
      </c>
      <c r="P4812" s="75" t="str">
        <f t="shared" si="376"/>
        <v/>
      </c>
      <c r="Q4812" s="77" t="str">
        <f t="shared" si="377"/>
        <v/>
      </c>
      <c r="R4812" s="77" t="str">
        <f t="shared" si="378"/>
        <v/>
      </c>
      <c r="S4812" s="77" t="str">
        <f>IF(O4812="","",IF(OR(VALUE(LEFT(O4812,2))&gt;IF(RIGHT(J4812,1)="M",7,19),AND(OR(LEFT(O4812,2)={"07","19"}),VALUE(RIGHT(O4812,2))&gt;15)),TRUE,FALSE))</f>
        <v/>
      </c>
      <c r="T4812" s="77" t="str">
        <f>IF(O4812="","",IF(OR(VALUE(LEFT(O4812,2))&gt;IF(RIGHT(J4812,1)="M",7,19),AND(OR(LEFT(O4812,2)={"07","19"}),VALUE(RIGHT(O4812,2))&gt;5)),TRUE,FALSE))</f>
        <v/>
      </c>
    </row>
    <row r="4813" spans="12:20" x14ac:dyDescent="0.25">
      <c r="L4813" s="75">
        <f>COUNTIF($B$2:B4813,B4813)</f>
        <v>0</v>
      </c>
      <c r="M4813" s="75">
        <f>COUNTIF($L$2:L4813,4)</f>
        <v>42</v>
      </c>
      <c r="N4813" s="76" t="str">
        <f t="shared" si="379"/>
        <v>0</v>
      </c>
      <c r="O4813" s="76" t="str">
        <f t="shared" si="375"/>
        <v/>
      </c>
      <c r="P4813" s="75" t="str">
        <f t="shared" si="376"/>
        <v/>
      </c>
      <c r="Q4813" s="77" t="str">
        <f t="shared" si="377"/>
        <v/>
      </c>
      <c r="R4813" s="77" t="str">
        <f t="shared" si="378"/>
        <v/>
      </c>
      <c r="S4813" s="77" t="str">
        <f>IF(O4813="","",IF(OR(VALUE(LEFT(O4813,2))&gt;IF(RIGHT(J4813,1)="M",7,19),AND(OR(LEFT(O4813,2)={"07","19"}),VALUE(RIGHT(O4813,2))&gt;15)),TRUE,FALSE))</f>
        <v/>
      </c>
      <c r="T4813" s="77" t="str">
        <f>IF(O4813="","",IF(OR(VALUE(LEFT(O4813,2))&gt;IF(RIGHT(J4813,1)="M",7,19),AND(OR(LEFT(O4813,2)={"07","19"}),VALUE(RIGHT(O4813,2))&gt;5)),TRUE,FALSE))</f>
        <v/>
      </c>
    </row>
    <row r="4814" spans="12:20" x14ac:dyDescent="0.25">
      <c r="L4814" s="75">
        <f>COUNTIF($B$2:B4814,B4814)</f>
        <v>0</v>
      </c>
      <c r="M4814" s="75">
        <f>COUNTIF($L$2:L4814,4)</f>
        <v>42</v>
      </c>
      <c r="N4814" s="76" t="str">
        <f t="shared" si="379"/>
        <v>0</v>
      </c>
      <c r="O4814" s="76" t="str">
        <f t="shared" si="375"/>
        <v/>
      </c>
      <c r="P4814" s="75" t="str">
        <f t="shared" si="376"/>
        <v/>
      </c>
      <c r="Q4814" s="77" t="str">
        <f t="shared" si="377"/>
        <v/>
      </c>
      <c r="R4814" s="77" t="str">
        <f t="shared" si="378"/>
        <v/>
      </c>
      <c r="S4814" s="77" t="str">
        <f>IF(O4814="","",IF(OR(VALUE(LEFT(O4814,2))&gt;IF(RIGHT(J4814,1)="M",7,19),AND(OR(LEFT(O4814,2)={"07","19"}),VALUE(RIGHT(O4814,2))&gt;15)),TRUE,FALSE))</f>
        <v/>
      </c>
      <c r="T4814" s="77" t="str">
        <f>IF(O4814="","",IF(OR(VALUE(LEFT(O4814,2))&gt;IF(RIGHT(J4814,1)="M",7,19),AND(OR(LEFT(O4814,2)={"07","19"}),VALUE(RIGHT(O4814,2))&gt;5)),TRUE,FALSE))</f>
        <v/>
      </c>
    </row>
    <row r="4815" spans="12:20" x14ac:dyDescent="0.25">
      <c r="L4815" s="75">
        <f>COUNTIF($B$2:B4815,B4815)</f>
        <v>0</v>
      </c>
      <c r="M4815" s="75">
        <f>COUNTIF($L$2:L4815,4)</f>
        <v>42</v>
      </c>
      <c r="N4815" s="76" t="str">
        <f t="shared" si="379"/>
        <v>0</v>
      </c>
      <c r="O4815" s="76" t="str">
        <f t="shared" si="375"/>
        <v/>
      </c>
      <c r="P4815" s="75" t="str">
        <f t="shared" si="376"/>
        <v/>
      </c>
      <c r="Q4815" s="77" t="str">
        <f t="shared" si="377"/>
        <v/>
      </c>
      <c r="R4815" s="77" t="str">
        <f t="shared" si="378"/>
        <v/>
      </c>
      <c r="S4815" s="77" t="str">
        <f>IF(O4815="","",IF(OR(VALUE(LEFT(O4815,2))&gt;IF(RIGHT(J4815,1)="M",7,19),AND(OR(LEFT(O4815,2)={"07","19"}),VALUE(RIGHT(O4815,2))&gt;15)),TRUE,FALSE))</f>
        <v/>
      </c>
      <c r="T4815" s="77" t="str">
        <f>IF(O4815="","",IF(OR(VALUE(LEFT(O4815,2))&gt;IF(RIGHT(J4815,1)="M",7,19),AND(OR(LEFT(O4815,2)={"07","19"}),VALUE(RIGHT(O4815,2))&gt;5)),TRUE,FALSE))</f>
        <v/>
      </c>
    </row>
    <row r="4816" spans="12:20" x14ac:dyDescent="0.25">
      <c r="L4816" s="75">
        <f>COUNTIF($B$2:B4816,B4816)</f>
        <v>0</v>
      </c>
      <c r="M4816" s="75">
        <f>COUNTIF($L$2:L4816,4)</f>
        <v>42</v>
      </c>
      <c r="N4816" s="76" t="str">
        <f t="shared" si="379"/>
        <v>0</v>
      </c>
      <c r="O4816" s="76" t="str">
        <f t="shared" si="375"/>
        <v/>
      </c>
      <c r="P4816" s="75" t="str">
        <f t="shared" si="376"/>
        <v/>
      </c>
      <c r="Q4816" s="77" t="str">
        <f t="shared" si="377"/>
        <v/>
      </c>
      <c r="R4816" s="77" t="str">
        <f t="shared" si="378"/>
        <v/>
      </c>
      <c r="S4816" s="77" t="str">
        <f>IF(O4816="","",IF(OR(VALUE(LEFT(O4816,2))&gt;IF(RIGHT(J4816,1)="M",7,19),AND(OR(LEFT(O4816,2)={"07","19"}),VALUE(RIGHT(O4816,2))&gt;15)),TRUE,FALSE))</f>
        <v/>
      </c>
      <c r="T4816" s="77" t="str">
        <f>IF(O4816="","",IF(OR(VALUE(LEFT(O4816,2))&gt;IF(RIGHT(J4816,1)="M",7,19),AND(OR(LEFT(O4816,2)={"07","19"}),VALUE(RIGHT(O4816,2))&gt;5)),TRUE,FALSE))</f>
        <v/>
      </c>
    </row>
    <row r="4817" spans="12:20" x14ac:dyDescent="0.25">
      <c r="L4817" s="75">
        <f>COUNTIF($B$2:B4817,B4817)</f>
        <v>0</v>
      </c>
      <c r="M4817" s="75">
        <f>COUNTIF($L$2:L4817,4)</f>
        <v>42</v>
      </c>
      <c r="N4817" s="76" t="str">
        <f t="shared" si="379"/>
        <v>0</v>
      </c>
      <c r="O4817" s="76" t="str">
        <f t="shared" si="375"/>
        <v/>
      </c>
      <c r="P4817" s="75" t="str">
        <f t="shared" si="376"/>
        <v/>
      </c>
      <c r="Q4817" s="77" t="str">
        <f t="shared" si="377"/>
        <v/>
      </c>
      <c r="R4817" s="77" t="str">
        <f t="shared" si="378"/>
        <v/>
      </c>
      <c r="S4817" s="77" t="str">
        <f>IF(O4817="","",IF(OR(VALUE(LEFT(O4817,2))&gt;IF(RIGHT(J4817,1)="M",7,19),AND(OR(LEFT(O4817,2)={"07","19"}),VALUE(RIGHT(O4817,2))&gt;15)),TRUE,FALSE))</f>
        <v/>
      </c>
      <c r="T4817" s="77" t="str">
        <f>IF(O4817="","",IF(OR(VALUE(LEFT(O4817,2))&gt;IF(RIGHT(J4817,1)="M",7,19),AND(OR(LEFT(O4817,2)={"07","19"}),VALUE(RIGHT(O4817,2))&gt;5)),TRUE,FALSE))</f>
        <v/>
      </c>
    </row>
    <row r="4818" spans="12:20" x14ac:dyDescent="0.25">
      <c r="L4818" s="75">
        <f>COUNTIF($B$2:B4818,B4818)</f>
        <v>0</v>
      </c>
      <c r="M4818" s="75">
        <f>COUNTIF($L$2:L4818,4)</f>
        <v>42</v>
      </c>
      <c r="N4818" s="76" t="str">
        <f t="shared" si="379"/>
        <v>0</v>
      </c>
      <c r="O4818" s="76" t="str">
        <f t="shared" si="375"/>
        <v/>
      </c>
      <c r="P4818" s="75" t="str">
        <f t="shared" si="376"/>
        <v/>
      </c>
      <c r="Q4818" s="77" t="str">
        <f t="shared" si="377"/>
        <v/>
      </c>
      <c r="R4818" s="77" t="str">
        <f t="shared" si="378"/>
        <v/>
      </c>
      <c r="S4818" s="77" t="str">
        <f>IF(O4818="","",IF(OR(VALUE(LEFT(O4818,2))&gt;IF(RIGHT(J4818,1)="M",7,19),AND(OR(LEFT(O4818,2)={"07","19"}),VALUE(RIGHT(O4818,2))&gt;15)),TRUE,FALSE))</f>
        <v/>
      </c>
      <c r="T4818" s="77" t="str">
        <f>IF(O4818="","",IF(OR(VALUE(LEFT(O4818,2))&gt;IF(RIGHT(J4818,1)="M",7,19),AND(OR(LEFT(O4818,2)={"07","19"}),VALUE(RIGHT(O4818,2))&gt;5)),TRUE,FALSE))</f>
        <v/>
      </c>
    </row>
    <row r="4819" spans="12:20" x14ac:dyDescent="0.25">
      <c r="L4819" s="75">
        <f>COUNTIF($B$2:B4819,B4819)</f>
        <v>0</v>
      </c>
      <c r="M4819" s="75">
        <f>COUNTIF($L$2:L4819,4)</f>
        <v>42</v>
      </c>
      <c r="N4819" s="76" t="str">
        <f t="shared" si="379"/>
        <v>0</v>
      </c>
      <c r="O4819" s="76" t="str">
        <f t="shared" si="375"/>
        <v/>
      </c>
      <c r="P4819" s="75" t="str">
        <f t="shared" si="376"/>
        <v/>
      </c>
      <c r="Q4819" s="77" t="str">
        <f t="shared" si="377"/>
        <v/>
      </c>
      <c r="R4819" s="77" t="str">
        <f t="shared" si="378"/>
        <v/>
      </c>
      <c r="S4819" s="77" t="str">
        <f>IF(O4819="","",IF(OR(VALUE(LEFT(O4819,2))&gt;IF(RIGHT(J4819,1)="M",7,19),AND(OR(LEFT(O4819,2)={"07","19"}),VALUE(RIGHT(O4819,2))&gt;15)),TRUE,FALSE))</f>
        <v/>
      </c>
      <c r="T4819" s="77" t="str">
        <f>IF(O4819="","",IF(OR(VALUE(LEFT(O4819,2))&gt;IF(RIGHT(J4819,1)="M",7,19),AND(OR(LEFT(O4819,2)={"07","19"}),VALUE(RIGHT(O4819,2))&gt;5)),TRUE,FALSE))</f>
        <v/>
      </c>
    </row>
    <row r="4820" spans="12:20" x14ac:dyDescent="0.25">
      <c r="L4820" s="75">
        <f>COUNTIF($B$2:B4820,B4820)</f>
        <v>0</v>
      </c>
      <c r="M4820" s="75">
        <f>COUNTIF($L$2:L4820,4)</f>
        <v>42</v>
      </c>
      <c r="N4820" s="76" t="str">
        <f t="shared" si="379"/>
        <v>0</v>
      </c>
      <c r="O4820" s="76" t="str">
        <f t="shared" si="375"/>
        <v/>
      </c>
      <c r="P4820" s="75" t="str">
        <f t="shared" si="376"/>
        <v/>
      </c>
      <c r="Q4820" s="77" t="str">
        <f t="shared" si="377"/>
        <v/>
      </c>
      <c r="R4820" s="77" t="str">
        <f t="shared" si="378"/>
        <v/>
      </c>
      <c r="S4820" s="77" t="str">
        <f>IF(O4820="","",IF(OR(VALUE(LEFT(O4820,2))&gt;IF(RIGHT(J4820,1)="M",7,19),AND(OR(LEFT(O4820,2)={"07","19"}),VALUE(RIGHT(O4820,2))&gt;15)),TRUE,FALSE))</f>
        <v/>
      </c>
      <c r="T4820" s="77" t="str">
        <f>IF(O4820="","",IF(OR(VALUE(LEFT(O4820,2))&gt;IF(RIGHT(J4820,1)="M",7,19),AND(OR(LEFT(O4820,2)={"07","19"}),VALUE(RIGHT(O4820,2))&gt;5)),TRUE,FALSE))</f>
        <v/>
      </c>
    </row>
    <row r="4821" spans="12:20" x14ac:dyDescent="0.25">
      <c r="L4821" s="75">
        <f>COUNTIF($B$2:B4821,B4821)</f>
        <v>0</v>
      </c>
      <c r="M4821" s="75">
        <f>COUNTIF($L$2:L4821,4)</f>
        <v>42</v>
      </c>
      <c r="N4821" s="76" t="str">
        <f t="shared" si="379"/>
        <v>0</v>
      </c>
      <c r="O4821" s="76" t="str">
        <f t="shared" si="375"/>
        <v/>
      </c>
      <c r="P4821" s="75" t="str">
        <f t="shared" si="376"/>
        <v/>
      </c>
      <c r="Q4821" s="77" t="str">
        <f t="shared" si="377"/>
        <v/>
      </c>
      <c r="R4821" s="77" t="str">
        <f t="shared" si="378"/>
        <v/>
      </c>
      <c r="S4821" s="77" t="str">
        <f>IF(O4821="","",IF(OR(VALUE(LEFT(O4821,2))&gt;IF(RIGHT(J4821,1)="M",7,19),AND(OR(LEFT(O4821,2)={"07","19"}),VALUE(RIGHT(O4821,2))&gt;15)),TRUE,FALSE))</f>
        <v/>
      </c>
      <c r="T4821" s="77" t="str">
        <f>IF(O4821="","",IF(OR(VALUE(LEFT(O4821,2))&gt;IF(RIGHT(J4821,1)="M",7,19),AND(OR(LEFT(O4821,2)={"07","19"}),VALUE(RIGHT(O4821,2))&gt;5)),TRUE,FALSE))</f>
        <v/>
      </c>
    </row>
    <row r="4822" spans="12:20" x14ac:dyDescent="0.25">
      <c r="L4822" s="75">
        <f>COUNTIF($B$2:B4822,B4822)</f>
        <v>0</v>
      </c>
      <c r="M4822" s="75">
        <f>COUNTIF($L$2:L4822,4)</f>
        <v>42</v>
      </c>
      <c r="N4822" s="76" t="str">
        <f t="shared" si="379"/>
        <v>0</v>
      </c>
      <c r="O4822" s="76" t="str">
        <f t="shared" si="375"/>
        <v/>
      </c>
      <c r="P4822" s="75" t="str">
        <f t="shared" si="376"/>
        <v/>
      </c>
      <c r="Q4822" s="77" t="str">
        <f t="shared" si="377"/>
        <v/>
      </c>
      <c r="R4822" s="77" t="str">
        <f t="shared" si="378"/>
        <v/>
      </c>
      <c r="S4822" s="77" t="str">
        <f>IF(O4822="","",IF(OR(VALUE(LEFT(O4822,2))&gt;IF(RIGHT(J4822,1)="M",7,19),AND(OR(LEFT(O4822,2)={"07","19"}),VALUE(RIGHT(O4822,2))&gt;15)),TRUE,FALSE))</f>
        <v/>
      </c>
      <c r="T4822" s="77" t="str">
        <f>IF(O4822="","",IF(OR(VALUE(LEFT(O4822,2))&gt;IF(RIGHT(J4822,1)="M",7,19),AND(OR(LEFT(O4822,2)={"07","19"}),VALUE(RIGHT(O4822,2))&gt;5)),TRUE,FALSE))</f>
        <v/>
      </c>
    </row>
    <row r="4823" spans="12:20" x14ac:dyDescent="0.25">
      <c r="L4823" s="75">
        <f>COUNTIF($B$2:B4823,B4823)</f>
        <v>0</v>
      </c>
      <c r="M4823" s="75">
        <f>COUNTIF($L$2:L4823,4)</f>
        <v>42</v>
      </c>
      <c r="N4823" s="76" t="str">
        <f t="shared" si="379"/>
        <v>0</v>
      </c>
      <c r="O4823" s="76" t="str">
        <f t="shared" si="375"/>
        <v/>
      </c>
      <c r="P4823" s="75" t="str">
        <f t="shared" si="376"/>
        <v/>
      </c>
      <c r="Q4823" s="77" t="str">
        <f t="shared" si="377"/>
        <v/>
      </c>
      <c r="R4823" s="77" t="str">
        <f t="shared" si="378"/>
        <v/>
      </c>
      <c r="S4823" s="77" t="str">
        <f>IF(O4823="","",IF(OR(VALUE(LEFT(O4823,2))&gt;IF(RIGHT(J4823,1)="M",7,19),AND(OR(LEFT(O4823,2)={"07","19"}),VALUE(RIGHT(O4823,2))&gt;15)),TRUE,FALSE))</f>
        <v/>
      </c>
      <c r="T4823" s="77" t="str">
        <f>IF(O4823="","",IF(OR(VALUE(LEFT(O4823,2))&gt;IF(RIGHT(J4823,1)="M",7,19),AND(OR(LEFT(O4823,2)={"07","19"}),VALUE(RIGHT(O4823,2))&gt;5)),TRUE,FALSE))</f>
        <v/>
      </c>
    </row>
    <row r="4824" spans="12:20" x14ac:dyDescent="0.25">
      <c r="L4824" s="75">
        <f>COUNTIF($B$2:B4824,B4824)</f>
        <v>0</v>
      </c>
      <c r="M4824" s="75">
        <f>COUNTIF($L$2:L4824,4)</f>
        <v>42</v>
      </c>
      <c r="N4824" s="76" t="str">
        <f t="shared" si="379"/>
        <v>0</v>
      </c>
      <c r="O4824" s="76" t="str">
        <f t="shared" si="375"/>
        <v/>
      </c>
      <c r="P4824" s="75" t="str">
        <f t="shared" si="376"/>
        <v/>
      </c>
      <c r="Q4824" s="77" t="str">
        <f t="shared" si="377"/>
        <v/>
      </c>
      <c r="R4824" s="77" t="str">
        <f t="shared" si="378"/>
        <v/>
      </c>
      <c r="S4824" s="77" t="str">
        <f>IF(O4824="","",IF(OR(VALUE(LEFT(O4824,2))&gt;IF(RIGHT(J4824,1)="M",7,19),AND(OR(LEFT(O4824,2)={"07","19"}),VALUE(RIGHT(O4824,2))&gt;15)),TRUE,FALSE))</f>
        <v/>
      </c>
      <c r="T4824" s="77" t="str">
        <f>IF(O4824="","",IF(OR(VALUE(LEFT(O4824,2))&gt;IF(RIGHT(J4824,1)="M",7,19),AND(OR(LEFT(O4824,2)={"07","19"}),VALUE(RIGHT(O4824,2))&gt;5)),TRUE,FALSE))</f>
        <v/>
      </c>
    </row>
    <row r="4825" spans="12:20" x14ac:dyDescent="0.25">
      <c r="L4825" s="75">
        <f>COUNTIF($B$2:B4825,B4825)</f>
        <v>0</v>
      </c>
      <c r="M4825" s="75">
        <f>COUNTIF($L$2:L4825,4)</f>
        <v>42</v>
      </c>
      <c r="N4825" s="76" t="str">
        <f t="shared" si="379"/>
        <v>0</v>
      </c>
      <c r="O4825" s="76" t="str">
        <f t="shared" si="375"/>
        <v/>
      </c>
      <c r="P4825" s="75" t="str">
        <f t="shared" si="376"/>
        <v/>
      </c>
      <c r="Q4825" s="77" t="str">
        <f t="shared" si="377"/>
        <v/>
      </c>
      <c r="R4825" s="77" t="str">
        <f t="shared" si="378"/>
        <v/>
      </c>
      <c r="S4825" s="77" t="str">
        <f>IF(O4825="","",IF(OR(VALUE(LEFT(O4825,2))&gt;IF(RIGHT(J4825,1)="M",7,19),AND(OR(LEFT(O4825,2)={"07","19"}),VALUE(RIGHT(O4825,2))&gt;15)),TRUE,FALSE))</f>
        <v/>
      </c>
      <c r="T4825" s="77" t="str">
        <f>IF(O4825="","",IF(OR(VALUE(LEFT(O4825,2))&gt;IF(RIGHT(J4825,1)="M",7,19),AND(OR(LEFT(O4825,2)={"07","19"}),VALUE(RIGHT(O4825,2))&gt;5)),TRUE,FALSE))</f>
        <v/>
      </c>
    </row>
    <row r="4826" spans="12:20" x14ac:dyDescent="0.25">
      <c r="L4826" s="75">
        <f>COUNTIF($B$2:B4826,B4826)</f>
        <v>0</v>
      </c>
      <c r="M4826" s="75">
        <f>COUNTIF($L$2:L4826,4)</f>
        <v>42</v>
      </c>
      <c r="N4826" s="76" t="str">
        <f t="shared" si="379"/>
        <v>0</v>
      </c>
      <c r="O4826" s="76" t="str">
        <f t="shared" si="375"/>
        <v/>
      </c>
      <c r="P4826" s="75" t="str">
        <f t="shared" si="376"/>
        <v/>
      </c>
      <c r="Q4826" s="77" t="str">
        <f t="shared" si="377"/>
        <v/>
      </c>
      <c r="R4826" s="77" t="str">
        <f t="shared" si="378"/>
        <v/>
      </c>
      <c r="S4826" s="77" t="str">
        <f>IF(O4826="","",IF(OR(VALUE(LEFT(O4826,2))&gt;IF(RIGHT(J4826,1)="M",7,19),AND(OR(LEFT(O4826,2)={"07","19"}),VALUE(RIGHT(O4826,2))&gt;15)),TRUE,FALSE))</f>
        <v/>
      </c>
      <c r="T4826" s="77" t="str">
        <f>IF(O4826="","",IF(OR(VALUE(LEFT(O4826,2))&gt;IF(RIGHT(J4826,1)="M",7,19),AND(OR(LEFT(O4826,2)={"07","19"}),VALUE(RIGHT(O4826,2))&gt;5)),TRUE,FALSE))</f>
        <v/>
      </c>
    </row>
    <row r="4827" spans="12:20" x14ac:dyDescent="0.25">
      <c r="L4827" s="75">
        <f>COUNTIF($B$2:B4827,B4827)</f>
        <v>0</v>
      </c>
      <c r="M4827" s="75">
        <f>COUNTIF($L$2:L4827,4)</f>
        <v>42</v>
      </c>
      <c r="N4827" s="76" t="str">
        <f t="shared" si="379"/>
        <v>0</v>
      </c>
      <c r="O4827" s="76" t="str">
        <f t="shared" si="375"/>
        <v/>
      </c>
      <c r="P4827" s="75" t="str">
        <f t="shared" si="376"/>
        <v/>
      </c>
      <c r="Q4827" s="77" t="str">
        <f t="shared" si="377"/>
        <v/>
      </c>
      <c r="R4827" s="77" t="str">
        <f t="shared" si="378"/>
        <v/>
      </c>
      <c r="S4827" s="77" t="str">
        <f>IF(O4827="","",IF(OR(VALUE(LEFT(O4827,2))&gt;IF(RIGHT(J4827,1)="M",7,19),AND(OR(LEFT(O4827,2)={"07","19"}),VALUE(RIGHT(O4827,2))&gt;15)),TRUE,FALSE))</f>
        <v/>
      </c>
      <c r="T4827" s="77" t="str">
        <f>IF(O4827="","",IF(OR(VALUE(LEFT(O4827,2))&gt;IF(RIGHT(J4827,1)="M",7,19),AND(OR(LEFT(O4827,2)={"07","19"}),VALUE(RIGHT(O4827,2))&gt;5)),TRUE,FALSE))</f>
        <v/>
      </c>
    </row>
    <row r="4828" spans="12:20" x14ac:dyDescent="0.25">
      <c r="L4828" s="75">
        <f>COUNTIF($B$2:B4828,B4828)</f>
        <v>0</v>
      </c>
      <c r="M4828" s="75">
        <f>COUNTIF($L$2:L4828,4)</f>
        <v>42</v>
      </c>
      <c r="N4828" s="76" t="str">
        <f t="shared" si="379"/>
        <v>0</v>
      </c>
      <c r="O4828" s="76" t="str">
        <f t="shared" si="375"/>
        <v/>
      </c>
      <c r="P4828" s="75" t="str">
        <f t="shared" si="376"/>
        <v/>
      </c>
      <c r="Q4828" s="77" t="str">
        <f t="shared" si="377"/>
        <v/>
      </c>
      <c r="R4828" s="77" t="str">
        <f t="shared" si="378"/>
        <v/>
      </c>
      <c r="S4828" s="77" t="str">
        <f>IF(O4828="","",IF(OR(VALUE(LEFT(O4828,2))&gt;IF(RIGHT(J4828,1)="M",7,19),AND(OR(LEFT(O4828,2)={"07","19"}),VALUE(RIGHT(O4828,2))&gt;15)),TRUE,FALSE))</f>
        <v/>
      </c>
      <c r="T4828" s="77" t="str">
        <f>IF(O4828="","",IF(OR(VALUE(LEFT(O4828,2))&gt;IF(RIGHT(J4828,1)="M",7,19),AND(OR(LEFT(O4828,2)={"07","19"}),VALUE(RIGHT(O4828,2))&gt;5)),TRUE,FALSE))</f>
        <v/>
      </c>
    </row>
    <row r="4829" spans="12:20" x14ac:dyDescent="0.25">
      <c r="L4829" s="75">
        <f>COUNTIF($B$2:B4829,B4829)</f>
        <v>0</v>
      </c>
      <c r="M4829" s="75">
        <f>COUNTIF($L$2:L4829,4)</f>
        <v>42</v>
      </c>
      <c r="N4829" s="76" t="str">
        <f t="shared" si="379"/>
        <v>0</v>
      </c>
      <c r="O4829" s="76" t="str">
        <f t="shared" si="375"/>
        <v/>
      </c>
      <c r="P4829" s="75" t="str">
        <f t="shared" si="376"/>
        <v/>
      </c>
      <c r="Q4829" s="77" t="str">
        <f t="shared" si="377"/>
        <v/>
      </c>
      <c r="R4829" s="77" t="str">
        <f t="shared" si="378"/>
        <v/>
      </c>
      <c r="S4829" s="77" t="str">
        <f>IF(O4829="","",IF(OR(VALUE(LEFT(O4829,2))&gt;IF(RIGHT(J4829,1)="M",7,19),AND(OR(LEFT(O4829,2)={"07","19"}),VALUE(RIGHT(O4829,2))&gt;15)),TRUE,FALSE))</f>
        <v/>
      </c>
      <c r="T4829" s="77" t="str">
        <f>IF(O4829="","",IF(OR(VALUE(LEFT(O4829,2))&gt;IF(RIGHT(J4829,1)="M",7,19),AND(OR(LEFT(O4829,2)={"07","19"}),VALUE(RIGHT(O4829,2))&gt;5)),TRUE,FALSE))</f>
        <v/>
      </c>
    </row>
    <row r="4830" spans="12:20" x14ac:dyDescent="0.25">
      <c r="L4830" s="75">
        <f>COUNTIF($B$2:B4830,B4830)</f>
        <v>0</v>
      </c>
      <c r="M4830" s="75">
        <f>COUNTIF($L$2:L4830,4)</f>
        <v>42</v>
      </c>
      <c r="N4830" s="76" t="str">
        <f t="shared" si="379"/>
        <v>0</v>
      </c>
      <c r="O4830" s="76" t="str">
        <f t="shared" si="375"/>
        <v/>
      </c>
      <c r="P4830" s="75" t="str">
        <f t="shared" si="376"/>
        <v/>
      </c>
      <c r="Q4830" s="77" t="str">
        <f t="shared" si="377"/>
        <v/>
      </c>
      <c r="R4830" s="77" t="str">
        <f t="shared" si="378"/>
        <v/>
      </c>
      <c r="S4830" s="77" t="str">
        <f>IF(O4830="","",IF(OR(VALUE(LEFT(O4830,2))&gt;IF(RIGHT(J4830,1)="M",7,19),AND(OR(LEFT(O4830,2)={"07","19"}),VALUE(RIGHT(O4830,2))&gt;15)),TRUE,FALSE))</f>
        <v/>
      </c>
      <c r="T4830" s="77" t="str">
        <f>IF(O4830="","",IF(OR(VALUE(LEFT(O4830,2))&gt;IF(RIGHT(J4830,1)="M",7,19),AND(OR(LEFT(O4830,2)={"07","19"}),VALUE(RIGHT(O4830,2))&gt;5)),TRUE,FALSE))</f>
        <v/>
      </c>
    </row>
    <row r="4831" spans="12:20" x14ac:dyDescent="0.25">
      <c r="L4831" s="75">
        <f>COUNTIF($B$2:B4831,B4831)</f>
        <v>0</v>
      </c>
      <c r="M4831" s="75">
        <f>COUNTIF($L$2:L4831,4)</f>
        <v>42</v>
      </c>
      <c r="N4831" s="76" t="str">
        <f t="shared" si="379"/>
        <v>0</v>
      </c>
      <c r="O4831" s="76" t="str">
        <f t="shared" si="375"/>
        <v/>
      </c>
      <c r="P4831" s="75" t="str">
        <f t="shared" si="376"/>
        <v/>
      </c>
      <c r="Q4831" s="77" t="str">
        <f t="shared" si="377"/>
        <v/>
      </c>
      <c r="R4831" s="77" t="str">
        <f t="shared" si="378"/>
        <v/>
      </c>
      <c r="S4831" s="77" t="str">
        <f>IF(O4831="","",IF(OR(VALUE(LEFT(O4831,2))&gt;IF(RIGHT(J4831,1)="M",7,19),AND(OR(LEFT(O4831,2)={"07","19"}),VALUE(RIGHT(O4831,2))&gt;15)),TRUE,FALSE))</f>
        <v/>
      </c>
      <c r="T4831" s="77" t="str">
        <f>IF(O4831="","",IF(OR(VALUE(LEFT(O4831,2))&gt;IF(RIGHT(J4831,1)="M",7,19),AND(OR(LEFT(O4831,2)={"07","19"}),VALUE(RIGHT(O4831,2))&gt;5)),TRUE,FALSE))</f>
        <v/>
      </c>
    </row>
    <row r="4832" spans="12:20" x14ac:dyDescent="0.25">
      <c r="L4832" s="75">
        <f>COUNTIF($B$2:B4832,B4832)</f>
        <v>0</v>
      </c>
      <c r="M4832" s="75">
        <f>COUNTIF($L$2:L4832,4)</f>
        <v>42</v>
      </c>
      <c r="N4832" s="76" t="str">
        <f t="shared" si="379"/>
        <v>0</v>
      </c>
      <c r="O4832" s="76" t="str">
        <f t="shared" si="375"/>
        <v/>
      </c>
      <c r="P4832" s="75" t="str">
        <f t="shared" si="376"/>
        <v/>
      </c>
      <c r="Q4832" s="77" t="str">
        <f t="shared" si="377"/>
        <v/>
      </c>
      <c r="R4832" s="77" t="str">
        <f t="shared" si="378"/>
        <v/>
      </c>
      <c r="S4832" s="77" t="str">
        <f>IF(O4832="","",IF(OR(VALUE(LEFT(O4832,2))&gt;IF(RIGHT(J4832,1)="M",7,19),AND(OR(LEFT(O4832,2)={"07","19"}),VALUE(RIGHT(O4832,2))&gt;15)),TRUE,FALSE))</f>
        <v/>
      </c>
      <c r="T4832" s="77" t="str">
        <f>IF(O4832="","",IF(OR(VALUE(LEFT(O4832,2))&gt;IF(RIGHT(J4832,1)="M",7,19),AND(OR(LEFT(O4832,2)={"07","19"}),VALUE(RIGHT(O4832,2))&gt;5)),TRUE,FALSE))</f>
        <v/>
      </c>
    </row>
    <row r="4833" spans="12:20" x14ac:dyDescent="0.25">
      <c r="L4833" s="75">
        <f>COUNTIF($B$2:B4833,B4833)</f>
        <v>0</v>
      </c>
      <c r="M4833" s="75">
        <f>COUNTIF($L$2:L4833,4)</f>
        <v>42</v>
      </c>
      <c r="N4833" s="76" t="str">
        <f t="shared" si="379"/>
        <v>0</v>
      </c>
      <c r="O4833" s="76" t="str">
        <f t="shared" si="375"/>
        <v/>
      </c>
      <c r="P4833" s="75" t="str">
        <f t="shared" si="376"/>
        <v/>
      </c>
      <c r="Q4833" s="77" t="str">
        <f t="shared" si="377"/>
        <v/>
      </c>
      <c r="R4833" s="77" t="str">
        <f t="shared" si="378"/>
        <v/>
      </c>
      <c r="S4833" s="77" t="str">
        <f>IF(O4833="","",IF(OR(VALUE(LEFT(O4833,2))&gt;IF(RIGHT(J4833,1)="M",7,19),AND(OR(LEFT(O4833,2)={"07","19"}),VALUE(RIGHT(O4833,2))&gt;15)),TRUE,FALSE))</f>
        <v/>
      </c>
      <c r="T4833" s="77" t="str">
        <f>IF(O4833="","",IF(OR(VALUE(LEFT(O4833,2))&gt;IF(RIGHT(J4833,1)="M",7,19),AND(OR(LEFT(O4833,2)={"07","19"}),VALUE(RIGHT(O4833,2))&gt;5)),TRUE,FALSE))</f>
        <v/>
      </c>
    </row>
    <row r="4834" spans="12:20" x14ac:dyDescent="0.25">
      <c r="L4834" s="75">
        <f>COUNTIF($B$2:B4834,B4834)</f>
        <v>0</v>
      </c>
      <c r="M4834" s="75">
        <f>COUNTIF($L$2:L4834,4)</f>
        <v>42</v>
      </c>
      <c r="N4834" s="76" t="str">
        <f t="shared" si="379"/>
        <v>0</v>
      </c>
      <c r="O4834" s="76" t="str">
        <f t="shared" si="375"/>
        <v/>
      </c>
      <c r="P4834" s="75" t="str">
        <f t="shared" si="376"/>
        <v/>
      </c>
      <c r="Q4834" s="77" t="str">
        <f t="shared" si="377"/>
        <v/>
      </c>
      <c r="R4834" s="77" t="str">
        <f t="shared" si="378"/>
        <v/>
      </c>
      <c r="S4834" s="77" t="str">
        <f>IF(O4834="","",IF(OR(VALUE(LEFT(O4834,2))&gt;IF(RIGHT(J4834,1)="M",7,19),AND(OR(LEFT(O4834,2)={"07","19"}),VALUE(RIGHT(O4834,2))&gt;15)),TRUE,FALSE))</f>
        <v/>
      </c>
      <c r="T4834" s="77" t="str">
        <f>IF(O4834="","",IF(OR(VALUE(LEFT(O4834,2))&gt;IF(RIGHT(J4834,1)="M",7,19),AND(OR(LEFT(O4834,2)={"07","19"}),VALUE(RIGHT(O4834,2))&gt;5)),TRUE,FALSE))</f>
        <v/>
      </c>
    </row>
    <row r="4835" spans="12:20" x14ac:dyDescent="0.25">
      <c r="L4835" s="75">
        <f>COUNTIF($B$2:B4835,B4835)</f>
        <v>0</v>
      </c>
      <c r="M4835" s="75">
        <f>COUNTIF($L$2:L4835,4)</f>
        <v>42</v>
      </c>
      <c r="N4835" s="76" t="str">
        <f t="shared" si="379"/>
        <v>0</v>
      </c>
      <c r="O4835" s="76" t="str">
        <f t="shared" si="375"/>
        <v/>
      </c>
      <c r="P4835" s="75" t="str">
        <f t="shared" si="376"/>
        <v/>
      </c>
      <c r="Q4835" s="77" t="str">
        <f t="shared" si="377"/>
        <v/>
      </c>
      <c r="R4835" s="77" t="str">
        <f t="shared" si="378"/>
        <v/>
      </c>
      <c r="S4835" s="77" t="str">
        <f>IF(O4835="","",IF(OR(VALUE(LEFT(O4835,2))&gt;IF(RIGHT(J4835,1)="M",7,19),AND(OR(LEFT(O4835,2)={"07","19"}),VALUE(RIGHT(O4835,2))&gt;15)),TRUE,FALSE))</f>
        <v/>
      </c>
      <c r="T4835" s="77" t="str">
        <f>IF(O4835="","",IF(OR(VALUE(LEFT(O4835,2))&gt;IF(RIGHT(J4835,1)="M",7,19),AND(OR(LEFT(O4835,2)={"07","19"}),VALUE(RIGHT(O4835,2))&gt;5)),TRUE,FALSE))</f>
        <v/>
      </c>
    </row>
    <row r="4836" spans="12:20" x14ac:dyDescent="0.25">
      <c r="L4836" s="75">
        <f>COUNTIF($B$2:B4836,B4836)</f>
        <v>0</v>
      </c>
      <c r="M4836" s="75">
        <f>COUNTIF($L$2:L4836,4)</f>
        <v>42</v>
      </c>
      <c r="N4836" s="76" t="str">
        <f t="shared" si="379"/>
        <v>0</v>
      </c>
      <c r="O4836" s="76" t="str">
        <f t="shared" si="375"/>
        <v/>
      </c>
      <c r="P4836" s="75" t="str">
        <f t="shared" si="376"/>
        <v/>
      </c>
      <c r="Q4836" s="77" t="str">
        <f t="shared" si="377"/>
        <v/>
      </c>
      <c r="R4836" s="77" t="str">
        <f t="shared" si="378"/>
        <v/>
      </c>
      <c r="S4836" s="77" t="str">
        <f>IF(O4836="","",IF(OR(VALUE(LEFT(O4836,2))&gt;IF(RIGHT(J4836,1)="M",7,19),AND(OR(LEFT(O4836,2)={"07","19"}),VALUE(RIGHT(O4836,2))&gt;15)),TRUE,FALSE))</f>
        <v/>
      </c>
      <c r="T4836" s="77" t="str">
        <f>IF(O4836="","",IF(OR(VALUE(LEFT(O4836,2))&gt;IF(RIGHT(J4836,1)="M",7,19),AND(OR(LEFT(O4836,2)={"07","19"}),VALUE(RIGHT(O4836,2))&gt;5)),TRUE,FALSE))</f>
        <v/>
      </c>
    </row>
    <row r="4837" spans="12:20" x14ac:dyDescent="0.25">
      <c r="L4837" s="75">
        <f>COUNTIF($B$2:B4837,B4837)</f>
        <v>0</v>
      </c>
      <c r="M4837" s="75">
        <f>COUNTIF($L$2:L4837,4)</f>
        <v>42</v>
      </c>
      <c r="N4837" s="76" t="str">
        <f t="shared" si="379"/>
        <v>0</v>
      </c>
      <c r="O4837" s="76" t="str">
        <f t="shared" si="375"/>
        <v/>
      </c>
      <c r="P4837" s="75" t="str">
        <f t="shared" si="376"/>
        <v/>
      </c>
      <c r="Q4837" s="77" t="str">
        <f t="shared" si="377"/>
        <v/>
      </c>
      <c r="R4837" s="77" t="str">
        <f t="shared" si="378"/>
        <v/>
      </c>
      <c r="S4837" s="77" t="str">
        <f>IF(O4837="","",IF(OR(VALUE(LEFT(O4837,2))&gt;IF(RIGHT(J4837,1)="M",7,19),AND(OR(LEFT(O4837,2)={"07","19"}),VALUE(RIGHT(O4837,2))&gt;15)),TRUE,FALSE))</f>
        <v/>
      </c>
      <c r="T4837" s="77" t="str">
        <f>IF(O4837="","",IF(OR(VALUE(LEFT(O4837,2))&gt;IF(RIGHT(J4837,1)="M",7,19),AND(OR(LEFT(O4837,2)={"07","19"}),VALUE(RIGHT(O4837,2))&gt;5)),TRUE,FALSE))</f>
        <v/>
      </c>
    </row>
    <row r="4838" spans="12:20" x14ac:dyDescent="0.25">
      <c r="L4838" s="75">
        <f>COUNTIF($B$2:B4838,B4838)</f>
        <v>0</v>
      </c>
      <c r="M4838" s="75">
        <f>COUNTIF($L$2:L4838,4)</f>
        <v>42</v>
      </c>
      <c r="N4838" s="76" t="str">
        <f t="shared" si="379"/>
        <v>0</v>
      </c>
      <c r="O4838" s="76" t="str">
        <f t="shared" si="375"/>
        <v/>
      </c>
      <c r="P4838" s="75" t="str">
        <f t="shared" si="376"/>
        <v/>
      </c>
      <c r="Q4838" s="77" t="str">
        <f t="shared" si="377"/>
        <v/>
      </c>
      <c r="R4838" s="77" t="str">
        <f t="shared" si="378"/>
        <v/>
      </c>
      <c r="S4838" s="77" t="str">
        <f>IF(O4838="","",IF(OR(VALUE(LEFT(O4838,2))&gt;IF(RIGHT(J4838,1)="M",7,19),AND(OR(LEFT(O4838,2)={"07","19"}),VALUE(RIGHT(O4838,2))&gt;15)),TRUE,FALSE))</f>
        <v/>
      </c>
      <c r="T4838" s="77" t="str">
        <f>IF(O4838="","",IF(OR(VALUE(LEFT(O4838,2))&gt;IF(RIGHT(J4838,1)="M",7,19),AND(OR(LEFT(O4838,2)={"07","19"}),VALUE(RIGHT(O4838,2))&gt;5)),TRUE,FALSE))</f>
        <v/>
      </c>
    </row>
    <row r="4839" spans="12:20" x14ac:dyDescent="0.25">
      <c r="L4839" s="75">
        <f>COUNTIF($B$2:B4839,B4839)</f>
        <v>0</v>
      </c>
      <c r="M4839" s="75">
        <f>COUNTIF($L$2:L4839,4)</f>
        <v>42</v>
      </c>
      <c r="N4839" s="76" t="str">
        <f t="shared" si="379"/>
        <v>0</v>
      </c>
      <c r="O4839" s="76" t="str">
        <f t="shared" si="375"/>
        <v/>
      </c>
      <c r="P4839" s="75" t="str">
        <f t="shared" si="376"/>
        <v/>
      </c>
      <c r="Q4839" s="77" t="str">
        <f t="shared" si="377"/>
        <v/>
      </c>
      <c r="R4839" s="77" t="str">
        <f t="shared" si="378"/>
        <v/>
      </c>
      <c r="S4839" s="77" t="str">
        <f>IF(O4839="","",IF(OR(VALUE(LEFT(O4839,2))&gt;IF(RIGHT(J4839,1)="M",7,19),AND(OR(LEFT(O4839,2)={"07","19"}),VALUE(RIGHT(O4839,2))&gt;15)),TRUE,FALSE))</f>
        <v/>
      </c>
      <c r="T4839" s="77" t="str">
        <f>IF(O4839="","",IF(OR(VALUE(LEFT(O4839,2))&gt;IF(RIGHT(J4839,1)="M",7,19),AND(OR(LEFT(O4839,2)={"07","19"}),VALUE(RIGHT(O4839,2))&gt;5)),TRUE,FALSE))</f>
        <v/>
      </c>
    </row>
    <row r="4840" spans="12:20" x14ac:dyDescent="0.25">
      <c r="L4840" s="75">
        <f>COUNTIF($B$2:B4840,B4840)</f>
        <v>0</v>
      </c>
      <c r="M4840" s="75">
        <f>COUNTIF($L$2:L4840,4)</f>
        <v>42</v>
      </c>
      <c r="N4840" s="76" t="str">
        <f t="shared" si="379"/>
        <v>0</v>
      </c>
      <c r="O4840" s="76" t="str">
        <f t="shared" si="375"/>
        <v/>
      </c>
      <c r="P4840" s="75" t="str">
        <f t="shared" si="376"/>
        <v/>
      </c>
      <c r="Q4840" s="77" t="str">
        <f t="shared" si="377"/>
        <v/>
      </c>
      <c r="R4840" s="77" t="str">
        <f t="shared" si="378"/>
        <v/>
      </c>
      <c r="S4840" s="77" t="str">
        <f>IF(O4840="","",IF(OR(VALUE(LEFT(O4840,2))&gt;IF(RIGHT(J4840,1)="M",7,19),AND(OR(LEFT(O4840,2)={"07","19"}),VALUE(RIGHT(O4840,2))&gt;15)),TRUE,FALSE))</f>
        <v/>
      </c>
      <c r="T4840" s="77" t="str">
        <f>IF(O4840="","",IF(OR(VALUE(LEFT(O4840,2))&gt;IF(RIGHT(J4840,1)="M",7,19),AND(OR(LEFT(O4840,2)={"07","19"}),VALUE(RIGHT(O4840,2))&gt;5)),TRUE,FALSE))</f>
        <v/>
      </c>
    </row>
    <row r="4841" spans="12:20" x14ac:dyDescent="0.25">
      <c r="L4841" s="75">
        <f>COUNTIF($B$2:B4841,B4841)</f>
        <v>0</v>
      </c>
      <c r="M4841" s="75">
        <f>COUNTIF($L$2:L4841,4)</f>
        <v>42</v>
      </c>
      <c r="N4841" s="76" t="str">
        <f t="shared" si="379"/>
        <v>0</v>
      </c>
      <c r="O4841" s="76" t="str">
        <f t="shared" si="375"/>
        <v/>
      </c>
      <c r="P4841" s="75" t="str">
        <f t="shared" si="376"/>
        <v/>
      </c>
      <c r="Q4841" s="77" t="str">
        <f t="shared" si="377"/>
        <v/>
      </c>
      <c r="R4841" s="77" t="str">
        <f t="shared" si="378"/>
        <v/>
      </c>
      <c r="S4841" s="77" t="str">
        <f>IF(O4841="","",IF(OR(VALUE(LEFT(O4841,2))&gt;IF(RIGHT(J4841,1)="M",7,19),AND(OR(LEFT(O4841,2)={"07","19"}),VALUE(RIGHT(O4841,2))&gt;15)),TRUE,FALSE))</f>
        <v/>
      </c>
      <c r="T4841" s="77" t="str">
        <f>IF(O4841="","",IF(OR(VALUE(LEFT(O4841,2))&gt;IF(RIGHT(J4841,1)="M",7,19),AND(OR(LEFT(O4841,2)={"07","19"}),VALUE(RIGHT(O4841,2))&gt;5)),TRUE,FALSE))</f>
        <v/>
      </c>
    </row>
    <row r="4842" spans="12:20" x14ac:dyDescent="0.25">
      <c r="L4842" s="75">
        <f>COUNTIF($B$2:B4842,B4842)</f>
        <v>0</v>
      </c>
      <c r="M4842" s="75">
        <f>COUNTIF($L$2:L4842,4)</f>
        <v>42</v>
      </c>
      <c r="N4842" s="76" t="str">
        <f t="shared" si="379"/>
        <v>0</v>
      </c>
      <c r="O4842" s="76" t="str">
        <f t="shared" si="375"/>
        <v/>
      </c>
      <c r="P4842" s="75" t="str">
        <f t="shared" si="376"/>
        <v/>
      </c>
      <c r="Q4842" s="77" t="str">
        <f t="shared" si="377"/>
        <v/>
      </c>
      <c r="R4842" s="77" t="str">
        <f t="shared" si="378"/>
        <v/>
      </c>
      <c r="S4842" s="77" t="str">
        <f>IF(O4842="","",IF(OR(VALUE(LEFT(O4842,2))&gt;IF(RIGHT(J4842,1)="M",7,19),AND(OR(LEFT(O4842,2)={"07","19"}),VALUE(RIGHT(O4842,2))&gt;15)),TRUE,FALSE))</f>
        <v/>
      </c>
      <c r="T4842" s="77" t="str">
        <f>IF(O4842="","",IF(OR(VALUE(LEFT(O4842,2))&gt;IF(RIGHT(J4842,1)="M",7,19),AND(OR(LEFT(O4842,2)={"07","19"}),VALUE(RIGHT(O4842,2))&gt;5)),TRUE,FALSE))</f>
        <v/>
      </c>
    </row>
    <row r="4843" spans="12:20" x14ac:dyDescent="0.25">
      <c r="L4843" s="75">
        <f>COUNTIF($B$2:B4843,B4843)</f>
        <v>0</v>
      </c>
      <c r="M4843" s="75">
        <f>COUNTIF($L$2:L4843,4)</f>
        <v>42</v>
      </c>
      <c r="N4843" s="76" t="str">
        <f t="shared" si="379"/>
        <v>0</v>
      </c>
      <c r="O4843" s="76" t="str">
        <f t="shared" si="375"/>
        <v/>
      </c>
      <c r="P4843" s="75" t="str">
        <f t="shared" si="376"/>
        <v/>
      </c>
      <c r="Q4843" s="77" t="str">
        <f t="shared" si="377"/>
        <v/>
      </c>
      <c r="R4843" s="77" t="str">
        <f t="shared" si="378"/>
        <v/>
      </c>
      <c r="S4843" s="77" t="str">
        <f>IF(O4843="","",IF(OR(VALUE(LEFT(O4843,2))&gt;IF(RIGHT(J4843,1)="M",7,19),AND(OR(LEFT(O4843,2)={"07","19"}),VALUE(RIGHT(O4843,2))&gt;15)),TRUE,FALSE))</f>
        <v/>
      </c>
      <c r="T4843" s="77" t="str">
        <f>IF(O4843="","",IF(OR(VALUE(LEFT(O4843,2))&gt;IF(RIGHT(J4843,1)="M",7,19),AND(OR(LEFT(O4843,2)={"07","19"}),VALUE(RIGHT(O4843,2))&gt;5)),TRUE,FALSE))</f>
        <v/>
      </c>
    </row>
    <row r="4844" spans="12:20" x14ac:dyDescent="0.25">
      <c r="L4844" s="75">
        <f>COUNTIF($B$2:B4844,B4844)</f>
        <v>0</v>
      </c>
      <c r="M4844" s="75">
        <f>COUNTIF($L$2:L4844,4)</f>
        <v>42</v>
      </c>
      <c r="N4844" s="76" t="str">
        <f t="shared" si="379"/>
        <v>0</v>
      </c>
      <c r="O4844" s="76" t="str">
        <f t="shared" si="375"/>
        <v/>
      </c>
      <c r="P4844" s="75" t="str">
        <f t="shared" si="376"/>
        <v/>
      </c>
      <c r="Q4844" s="77" t="str">
        <f t="shared" si="377"/>
        <v/>
      </c>
      <c r="R4844" s="77" t="str">
        <f t="shared" si="378"/>
        <v/>
      </c>
      <c r="S4844" s="77" t="str">
        <f>IF(O4844="","",IF(OR(VALUE(LEFT(O4844,2))&gt;IF(RIGHT(J4844,1)="M",7,19),AND(OR(LEFT(O4844,2)={"07","19"}),VALUE(RIGHT(O4844,2))&gt;15)),TRUE,FALSE))</f>
        <v/>
      </c>
      <c r="T4844" s="77" t="str">
        <f>IF(O4844="","",IF(OR(VALUE(LEFT(O4844,2))&gt;IF(RIGHT(J4844,1)="M",7,19),AND(OR(LEFT(O4844,2)={"07","19"}),VALUE(RIGHT(O4844,2))&gt;5)),TRUE,FALSE))</f>
        <v/>
      </c>
    </row>
    <row r="4845" spans="12:20" x14ac:dyDescent="0.25">
      <c r="L4845" s="75">
        <f>COUNTIF($B$2:B4845,B4845)</f>
        <v>0</v>
      </c>
      <c r="M4845" s="75">
        <f>COUNTIF($L$2:L4845,4)</f>
        <v>42</v>
      </c>
      <c r="N4845" s="76" t="str">
        <f t="shared" si="379"/>
        <v>0</v>
      </c>
      <c r="O4845" s="76" t="str">
        <f t="shared" si="375"/>
        <v/>
      </c>
      <c r="P4845" s="75" t="str">
        <f t="shared" si="376"/>
        <v/>
      </c>
      <c r="Q4845" s="77" t="str">
        <f t="shared" si="377"/>
        <v/>
      </c>
      <c r="R4845" s="77" t="str">
        <f t="shared" si="378"/>
        <v/>
      </c>
      <c r="S4845" s="77" t="str">
        <f>IF(O4845="","",IF(OR(VALUE(LEFT(O4845,2))&gt;IF(RIGHT(J4845,1)="M",7,19),AND(OR(LEFT(O4845,2)={"07","19"}),VALUE(RIGHT(O4845,2))&gt;15)),TRUE,FALSE))</f>
        <v/>
      </c>
      <c r="T4845" s="77" t="str">
        <f>IF(O4845="","",IF(OR(VALUE(LEFT(O4845,2))&gt;IF(RIGHT(J4845,1)="M",7,19),AND(OR(LEFT(O4845,2)={"07","19"}),VALUE(RIGHT(O4845,2))&gt;5)),TRUE,FALSE))</f>
        <v/>
      </c>
    </row>
    <row r="4846" spans="12:20" x14ac:dyDescent="0.25">
      <c r="L4846" s="75">
        <f>COUNTIF($B$2:B4846,B4846)</f>
        <v>0</v>
      </c>
      <c r="M4846" s="75">
        <f>COUNTIF($L$2:L4846,4)</f>
        <v>42</v>
      </c>
      <c r="N4846" s="76" t="str">
        <f t="shared" si="379"/>
        <v>0</v>
      </c>
      <c r="O4846" s="76" t="str">
        <f t="shared" si="375"/>
        <v/>
      </c>
      <c r="P4846" s="75" t="str">
        <f t="shared" si="376"/>
        <v/>
      </c>
      <c r="Q4846" s="77" t="str">
        <f t="shared" si="377"/>
        <v/>
      </c>
      <c r="R4846" s="77" t="str">
        <f t="shared" si="378"/>
        <v/>
      </c>
      <c r="S4846" s="77" t="str">
        <f>IF(O4846="","",IF(OR(VALUE(LEFT(O4846,2))&gt;IF(RIGHT(J4846,1)="M",7,19),AND(OR(LEFT(O4846,2)={"07","19"}),VALUE(RIGHT(O4846,2))&gt;15)),TRUE,FALSE))</f>
        <v/>
      </c>
      <c r="T4846" s="77" t="str">
        <f>IF(O4846="","",IF(OR(VALUE(LEFT(O4846,2))&gt;IF(RIGHT(J4846,1)="M",7,19),AND(OR(LEFT(O4846,2)={"07","19"}),VALUE(RIGHT(O4846,2))&gt;5)),TRUE,FALSE))</f>
        <v/>
      </c>
    </row>
    <row r="4847" spans="12:20" x14ac:dyDescent="0.25">
      <c r="L4847" s="75">
        <f>COUNTIF($B$2:B4847,B4847)</f>
        <v>0</v>
      </c>
      <c r="M4847" s="75">
        <f>COUNTIF($L$2:L4847,4)</f>
        <v>42</v>
      </c>
      <c r="N4847" s="76" t="str">
        <f t="shared" si="379"/>
        <v>0</v>
      </c>
      <c r="O4847" s="76" t="str">
        <f t="shared" si="375"/>
        <v/>
      </c>
      <c r="P4847" s="75" t="str">
        <f t="shared" si="376"/>
        <v/>
      </c>
      <c r="Q4847" s="77" t="str">
        <f t="shared" si="377"/>
        <v/>
      </c>
      <c r="R4847" s="77" t="str">
        <f t="shared" si="378"/>
        <v/>
      </c>
      <c r="S4847" s="77" t="str">
        <f>IF(O4847="","",IF(OR(VALUE(LEFT(O4847,2))&gt;IF(RIGHT(J4847,1)="M",7,19),AND(OR(LEFT(O4847,2)={"07","19"}),VALUE(RIGHT(O4847,2))&gt;15)),TRUE,FALSE))</f>
        <v/>
      </c>
      <c r="T4847" s="77" t="str">
        <f>IF(O4847="","",IF(OR(VALUE(LEFT(O4847,2))&gt;IF(RIGHT(J4847,1)="M",7,19),AND(OR(LEFT(O4847,2)={"07","19"}),VALUE(RIGHT(O4847,2))&gt;5)),TRUE,FALSE))</f>
        <v/>
      </c>
    </row>
    <row r="4848" spans="12:20" x14ac:dyDescent="0.25">
      <c r="L4848" s="75">
        <f>COUNTIF($B$2:B4848,B4848)</f>
        <v>0</v>
      </c>
      <c r="M4848" s="75">
        <f>COUNTIF($L$2:L4848,4)</f>
        <v>42</v>
      </c>
      <c r="N4848" s="76" t="str">
        <f t="shared" si="379"/>
        <v>0</v>
      </c>
      <c r="O4848" s="76" t="str">
        <f t="shared" si="375"/>
        <v/>
      </c>
      <c r="P4848" s="75" t="str">
        <f t="shared" si="376"/>
        <v/>
      </c>
      <c r="Q4848" s="77" t="str">
        <f t="shared" si="377"/>
        <v/>
      </c>
      <c r="R4848" s="77" t="str">
        <f t="shared" si="378"/>
        <v/>
      </c>
      <c r="S4848" s="77" t="str">
        <f>IF(O4848="","",IF(OR(VALUE(LEFT(O4848,2))&gt;IF(RIGHT(J4848,1)="M",7,19),AND(OR(LEFT(O4848,2)={"07","19"}),VALUE(RIGHT(O4848,2))&gt;15)),TRUE,FALSE))</f>
        <v/>
      </c>
      <c r="T4848" s="77" t="str">
        <f>IF(O4848="","",IF(OR(VALUE(LEFT(O4848,2))&gt;IF(RIGHT(J4848,1)="M",7,19),AND(OR(LEFT(O4848,2)={"07","19"}),VALUE(RIGHT(O4848,2))&gt;5)),TRUE,FALSE))</f>
        <v/>
      </c>
    </row>
    <row r="4849" spans="12:20" x14ac:dyDescent="0.25">
      <c r="L4849" s="75">
        <f>COUNTIF($B$2:B4849,B4849)</f>
        <v>0</v>
      </c>
      <c r="M4849" s="75">
        <f>COUNTIF($L$2:L4849,4)</f>
        <v>42</v>
      </c>
      <c r="N4849" s="76" t="str">
        <f t="shared" si="379"/>
        <v>0</v>
      </c>
      <c r="O4849" s="76" t="str">
        <f t="shared" si="375"/>
        <v/>
      </c>
      <c r="P4849" s="75" t="str">
        <f t="shared" si="376"/>
        <v/>
      </c>
      <c r="Q4849" s="77" t="str">
        <f t="shared" si="377"/>
        <v/>
      </c>
      <c r="R4849" s="77" t="str">
        <f t="shared" si="378"/>
        <v/>
      </c>
      <c r="S4849" s="77" t="str">
        <f>IF(O4849="","",IF(OR(VALUE(LEFT(O4849,2))&gt;IF(RIGHT(J4849,1)="M",7,19),AND(OR(LEFT(O4849,2)={"07","19"}),VALUE(RIGHT(O4849,2))&gt;15)),TRUE,FALSE))</f>
        <v/>
      </c>
      <c r="T4849" s="77" t="str">
        <f>IF(O4849="","",IF(OR(VALUE(LEFT(O4849,2))&gt;IF(RIGHT(J4849,1)="M",7,19),AND(OR(LEFT(O4849,2)={"07","19"}),VALUE(RIGHT(O4849,2))&gt;5)),TRUE,FALSE))</f>
        <v/>
      </c>
    </row>
    <row r="4850" spans="12:20" x14ac:dyDescent="0.25">
      <c r="L4850" s="75">
        <f>COUNTIF($B$2:B4850,B4850)</f>
        <v>0</v>
      </c>
      <c r="M4850" s="75">
        <f>COUNTIF($L$2:L4850,4)</f>
        <v>42</v>
      </c>
      <c r="N4850" s="76" t="str">
        <f t="shared" si="379"/>
        <v>0</v>
      </c>
      <c r="O4850" s="76" t="str">
        <f t="shared" si="375"/>
        <v/>
      </c>
      <c r="P4850" s="75" t="str">
        <f t="shared" si="376"/>
        <v/>
      </c>
      <c r="Q4850" s="77" t="str">
        <f t="shared" si="377"/>
        <v/>
      </c>
      <c r="R4850" s="77" t="str">
        <f t="shared" si="378"/>
        <v/>
      </c>
      <c r="S4850" s="77" t="str">
        <f>IF(O4850="","",IF(OR(VALUE(LEFT(O4850,2))&gt;IF(RIGHT(J4850,1)="M",7,19),AND(OR(LEFT(O4850,2)={"07","19"}),VALUE(RIGHT(O4850,2))&gt;15)),TRUE,FALSE))</f>
        <v/>
      </c>
      <c r="T4850" s="77" t="str">
        <f>IF(O4850="","",IF(OR(VALUE(LEFT(O4850,2))&gt;IF(RIGHT(J4850,1)="M",7,19),AND(OR(LEFT(O4850,2)={"07","19"}),VALUE(RIGHT(O4850,2))&gt;5)),TRUE,FALSE))</f>
        <v/>
      </c>
    </row>
    <row r="4851" spans="12:20" x14ac:dyDescent="0.25">
      <c r="L4851" s="75">
        <f>COUNTIF($B$2:B4851,B4851)</f>
        <v>0</v>
      </c>
      <c r="M4851" s="75">
        <f>COUNTIF($L$2:L4851,4)</f>
        <v>42</v>
      </c>
      <c r="N4851" s="76" t="str">
        <f t="shared" si="379"/>
        <v>0</v>
      </c>
      <c r="O4851" s="76" t="str">
        <f t="shared" si="375"/>
        <v/>
      </c>
      <c r="P4851" s="75" t="str">
        <f t="shared" si="376"/>
        <v/>
      </c>
      <c r="Q4851" s="77" t="str">
        <f t="shared" si="377"/>
        <v/>
      </c>
      <c r="R4851" s="77" t="str">
        <f t="shared" si="378"/>
        <v/>
      </c>
      <c r="S4851" s="77" t="str">
        <f>IF(O4851="","",IF(OR(VALUE(LEFT(O4851,2))&gt;IF(RIGHT(J4851,1)="M",7,19),AND(OR(LEFT(O4851,2)={"07","19"}),VALUE(RIGHT(O4851,2))&gt;15)),TRUE,FALSE))</f>
        <v/>
      </c>
      <c r="T4851" s="77" t="str">
        <f>IF(O4851="","",IF(OR(VALUE(LEFT(O4851,2))&gt;IF(RIGHT(J4851,1)="M",7,19),AND(OR(LEFT(O4851,2)={"07","19"}),VALUE(RIGHT(O4851,2))&gt;5)),TRUE,FALSE))</f>
        <v/>
      </c>
    </row>
    <row r="4852" spans="12:20" x14ac:dyDescent="0.25">
      <c r="L4852" s="75">
        <f>COUNTIF($B$2:B4852,B4852)</f>
        <v>0</v>
      </c>
      <c r="M4852" s="75">
        <f>COUNTIF($L$2:L4852,4)</f>
        <v>42</v>
      </c>
      <c r="N4852" s="76" t="str">
        <f t="shared" si="379"/>
        <v>0</v>
      </c>
      <c r="O4852" s="76" t="str">
        <f t="shared" si="375"/>
        <v/>
      </c>
      <c r="P4852" s="75" t="str">
        <f t="shared" si="376"/>
        <v/>
      </c>
      <c r="Q4852" s="77" t="str">
        <f t="shared" si="377"/>
        <v/>
      </c>
      <c r="R4852" s="77" t="str">
        <f t="shared" si="378"/>
        <v/>
      </c>
      <c r="S4852" s="77" t="str">
        <f>IF(O4852="","",IF(OR(VALUE(LEFT(O4852,2))&gt;IF(RIGHT(J4852,1)="M",7,19),AND(OR(LEFT(O4852,2)={"07","19"}),VALUE(RIGHT(O4852,2))&gt;15)),TRUE,FALSE))</f>
        <v/>
      </c>
      <c r="T4852" s="77" t="str">
        <f>IF(O4852="","",IF(OR(VALUE(LEFT(O4852,2))&gt;IF(RIGHT(J4852,1)="M",7,19),AND(OR(LEFT(O4852,2)={"07","19"}),VALUE(RIGHT(O4852,2))&gt;5)),TRUE,FALSE))</f>
        <v/>
      </c>
    </row>
    <row r="4853" spans="12:20" x14ac:dyDescent="0.25">
      <c r="L4853" s="75">
        <f>COUNTIF($B$2:B4853,B4853)</f>
        <v>0</v>
      </c>
      <c r="M4853" s="75">
        <f>COUNTIF($L$2:L4853,4)</f>
        <v>42</v>
      </c>
      <c r="N4853" s="76" t="str">
        <f t="shared" si="379"/>
        <v>0</v>
      </c>
      <c r="O4853" s="76" t="str">
        <f t="shared" si="375"/>
        <v/>
      </c>
      <c r="P4853" s="75" t="str">
        <f t="shared" si="376"/>
        <v/>
      </c>
      <c r="Q4853" s="77" t="str">
        <f t="shared" si="377"/>
        <v/>
      </c>
      <c r="R4853" s="77" t="str">
        <f t="shared" si="378"/>
        <v/>
      </c>
      <c r="S4853" s="77" t="str">
        <f>IF(O4853="","",IF(OR(VALUE(LEFT(O4853,2))&gt;IF(RIGHT(J4853,1)="M",7,19),AND(OR(LEFT(O4853,2)={"07","19"}),VALUE(RIGHT(O4853,2))&gt;15)),TRUE,FALSE))</f>
        <v/>
      </c>
      <c r="T4853" s="77" t="str">
        <f>IF(O4853="","",IF(OR(VALUE(LEFT(O4853,2))&gt;IF(RIGHT(J4853,1)="M",7,19),AND(OR(LEFT(O4853,2)={"07","19"}),VALUE(RIGHT(O4853,2))&gt;5)),TRUE,FALSE))</f>
        <v/>
      </c>
    </row>
    <row r="4854" spans="12:20" x14ac:dyDescent="0.25">
      <c r="L4854" s="75">
        <f>COUNTIF($B$2:B4854,B4854)</f>
        <v>0</v>
      </c>
      <c r="M4854" s="75">
        <f>COUNTIF($L$2:L4854,4)</f>
        <v>42</v>
      </c>
      <c r="N4854" s="76" t="str">
        <f t="shared" si="379"/>
        <v>0</v>
      </c>
      <c r="O4854" s="76" t="str">
        <f t="shared" si="375"/>
        <v/>
      </c>
      <c r="P4854" s="75" t="str">
        <f t="shared" si="376"/>
        <v/>
      </c>
      <c r="Q4854" s="77" t="str">
        <f t="shared" si="377"/>
        <v/>
      </c>
      <c r="R4854" s="77" t="str">
        <f t="shared" si="378"/>
        <v/>
      </c>
      <c r="S4854" s="77" t="str">
        <f>IF(O4854="","",IF(OR(VALUE(LEFT(O4854,2))&gt;IF(RIGHT(J4854,1)="M",7,19),AND(OR(LEFT(O4854,2)={"07","19"}),VALUE(RIGHT(O4854,2))&gt;15)),TRUE,FALSE))</f>
        <v/>
      </c>
      <c r="T4854" s="77" t="str">
        <f>IF(O4854="","",IF(OR(VALUE(LEFT(O4854,2))&gt;IF(RIGHT(J4854,1)="M",7,19),AND(OR(LEFT(O4854,2)={"07","19"}),VALUE(RIGHT(O4854,2))&gt;5)),TRUE,FALSE))</f>
        <v/>
      </c>
    </row>
    <row r="4855" spans="12:20" x14ac:dyDescent="0.25">
      <c r="L4855" s="75">
        <f>COUNTIF($B$2:B4855,B4855)</f>
        <v>0</v>
      </c>
      <c r="M4855" s="75">
        <f>COUNTIF($L$2:L4855,4)</f>
        <v>42</v>
      </c>
      <c r="N4855" s="76" t="str">
        <f t="shared" si="379"/>
        <v>0</v>
      </c>
      <c r="O4855" s="76" t="str">
        <f t="shared" si="375"/>
        <v/>
      </c>
      <c r="P4855" s="75" t="str">
        <f t="shared" si="376"/>
        <v/>
      </c>
      <c r="Q4855" s="77" t="str">
        <f t="shared" si="377"/>
        <v/>
      </c>
      <c r="R4855" s="77" t="str">
        <f t="shared" si="378"/>
        <v/>
      </c>
      <c r="S4855" s="77" t="str">
        <f>IF(O4855="","",IF(OR(VALUE(LEFT(O4855,2))&gt;IF(RIGHT(J4855,1)="M",7,19),AND(OR(LEFT(O4855,2)={"07","19"}),VALUE(RIGHT(O4855,2))&gt;15)),TRUE,FALSE))</f>
        <v/>
      </c>
      <c r="T4855" s="77" t="str">
        <f>IF(O4855="","",IF(OR(VALUE(LEFT(O4855,2))&gt;IF(RIGHT(J4855,1)="M",7,19),AND(OR(LEFT(O4855,2)={"07","19"}),VALUE(RIGHT(O4855,2))&gt;5)),TRUE,FALSE))</f>
        <v/>
      </c>
    </row>
    <row r="4856" spans="12:20" x14ac:dyDescent="0.25">
      <c r="L4856" s="75">
        <f>COUNTIF($B$2:B4856,B4856)</f>
        <v>0</v>
      </c>
      <c r="M4856" s="75">
        <f>COUNTIF($L$2:L4856,4)</f>
        <v>42</v>
      </c>
      <c r="N4856" s="76" t="str">
        <f t="shared" si="379"/>
        <v>0</v>
      </c>
      <c r="O4856" s="76" t="str">
        <f t="shared" si="375"/>
        <v/>
      </c>
      <c r="P4856" s="75" t="str">
        <f t="shared" si="376"/>
        <v/>
      </c>
      <c r="Q4856" s="77" t="str">
        <f t="shared" si="377"/>
        <v/>
      </c>
      <c r="R4856" s="77" t="str">
        <f t="shared" si="378"/>
        <v/>
      </c>
      <c r="S4856" s="77" t="str">
        <f>IF(O4856="","",IF(OR(VALUE(LEFT(O4856,2))&gt;IF(RIGHT(J4856,1)="M",7,19),AND(OR(LEFT(O4856,2)={"07","19"}),VALUE(RIGHT(O4856,2))&gt;15)),TRUE,FALSE))</f>
        <v/>
      </c>
      <c r="T4856" s="77" t="str">
        <f>IF(O4856="","",IF(OR(VALUE(LEFT(O4856,2))&gt;IF(RIGHT(J4856,1)="M",7,19),AND(OR(LEFT(O4856,2)={"07","19"}),VALUE(RIGHT(O4856,2))&gt;5)),TRUE,FALSE))</f>
        <v/>
      </c>
    </row>
    <row r="4857" spans="12:20" x14ac:dyDescent="0.25">
      <c r="L4857" s="75">
        <f>COUNTIF($B$2:B4857,B4857)</f>
        <v>0</v>
      </c>
      <c r="M4857" s="75">
        <f>COUNTIF($L$2:L4857,4)</f>
        <v>42</v>
      </c>
      <c r="N4857" s="76" t="str">
        <f t="shared" si="379"/>
        <v>0</v>
      </c>
      <c r="O4857" s="76" t="str">
        <f t="shared" si="375"/>
        <v/>
      </c>
      <c r="P4857" s="75" t="str">
        <f t="shared" si="376"/>
        <v/>
      </c>
      <c r="Q4857" s="77" t="str">
        <f t="shared" si="377"/>
        <v/>
      </c>
      <c r="R4857" s="77" t="str">
        <f t="shared" si="378"/>
        <v/>
      </c>
      <c r="S4857" s="77" t="str">
        <f>IF(O4857="","",IF(OR(VALUE(LEFT(O4857,2))&gt;IF(RIGHT(J4857,1)="M",7,19),AND(OR(LEFT(O4857,2)={"07","19"}),VALUE(RIGHT(O4857,2))&gt;15)),TRUE,FALSE))</f>
        <v/>
      </c>
      <c r="T4857" s="77" t="str">
        <f>IF(O4857="","",IF(OR(VALUE(LEFT(O4857,2))&gt;IF(RIGHT(J4857,1)="M",7,19),AND(OR(LEFT(O4857,2)={"07","19"}),VALUE(RIGHT(O4857,2))&gt;5)),TRUE,FALSE))</f>
        <v/>
      </c>
    </row>
    <row r="4858" spans="12:20" x14ac:dyDescent="0.25">
      <c r="L4858" s="75">
        <f>COUNTIF($B$2:B4858,B4858)</f>
        <v>0</v>
      </c>
      <c r="M4858" s="75">
        <f>COUNTIF($L$2:L4858,4)</f>
        <v>42</v>
      </c>
      <c r="N4858" s="76" t="str">
        <f t="shared" si="379"/>
        <v>0</v>
      </c>
      <c r="O4858" s="76" t="str">
        <f t="shared" si="375"/>
        <v/>
      </c>
      <c r="P4858" s="75" t="str">
        <f t="shared" si="376"/>
        <v/>
      </c>
      <c r="Q4858" s="77" t="str">
        <f t="shared" si="377"/>
        <v/>
      </c>
      <c r="R4858" s="77" t="str">
        <f t="shared" si="378"/>
        <v/>
      </c>
      <c r="S4858" s="77" t="str">
        <f>IF(O4858="","",IF(OR(VALUE(LEFT(O4858,2))&gt;IF(RIGHT(J4858,1)="M",7,19),AND(OR(LEFT(O4858,2)={"07","19"}),VALUE(RIGHT(O4858,2))&gt;15)),TRUE,FALSE))</f>
        <v/>
      </c>
      <c r="T4858" s="77" t="str">
        <f>IF(O4858="","",IF(OR(VALUE(LEFT(O4858,2))&gt;IF(RIGHT(J4858,1)="M",7,19),AND(OR(LEFT(O4858,2)={"07","19"}),VALUE(RIGHT(O4858,2))&gt;5)),TRUE,FALSE))</f>
        <v/>
      </c>
    </row>
    <row r="4859" spans="12:20" x14ac:dyDescent="0.25">
      <c r="L4859" s="75">
        <f>COUNTIF($B$2:B4859,B4859)</f>
        <v>0</v>
      </c>
      <c r="M4859" s="75">
        <f>COUNTIF($L$2:L4859,4)</f>
        <v>42</v>
      </c>
      <c r="N4859" s="76" t="str">
        <f t="shared" si="379"/>
        <v>0</v>
      </c>
      <c r="O4859" s="76" t="str">
        <f t="shared" si="375"/>
        <v/>
      </c>
      <c r="P4859" s="75" t="str">
        <f t="shared" si="376"/>
        <v/>
      </c>
      <c r="Q4859" s="77" t="str">
        <f t="shared" si="377"/>
        <v/>
      </c>
      <c r="R4859" s="77" t="str">
        <f t="shared" si="378"/>
        <v/>
      </c>
      <c r="S4859" s="77" t="str">
        <f>IF(O4859="","",IF(OR(VALUE(LEFT(O4859,2))&gt;IF(RIGHT(J4859,1)="M",7,19),AND(OR(LEFT(O4859,2)={"07","19"}),VALUE(RIGHT(O4859,2))&gt;15)),TRUE,FALSE))</f>
        <v/>
      </c>
      <c r="T4859" s="77" t="str">
        <f>IF(O4859="","",IF(OR(VALUE(LEFT(O4859,2))&gt;IF(RIGHT(J4859,1)="M",7,19),AND(OR(LEFT(O4859,2)={"07","19"}),VALUE(RIGHT(O4859,2))&gt;5)),TRUE,FALSE))</f>
        <v/>
      </c>
    </row>
    <row r="4860" spans="12:20" x14ac:dyDescent="0.25">
      <c r="L4860" s="75">
        <f>COUNTIF($B$2:B4860,B4860)</f>
        <v>0</v>
      </c>
      <c r="M4860" s="75">
        <f>COUNTIF($L$2:L4860,4)</f>
        <v>42</v>
      </c>
      <c r="N4860" s="76" t="str">
        <f t="shared" si="379"/>
        <v>0</v>
      </c>
      <c r="O4860" s="76" t="str">
        <f t="shared" si="375"/>
        <v/>
      </c>
      <c r="P4860" s="75" t="str">
        <f t="shared" si="376"/>
        <v/>
      </c>
      <c r="Q4860" s="77" t="str">
        <f t="shared" si="377"/>
        <v/>
      </c>
      <c r="R4860" s="77" t="str">
        <f t="shared" si="378"/>
        <v/>
      </c>
      <c r="S4860" s="77" t="str">
        <f>IF(O4860="","",IF(OR(VALUE(LEFT(O4860,2))&gt;IF(RIGHT(J4860,1)="M",7,19),AND(OR(LEFT(O4860,2)={"07","19"}),VALUE(RIGHT(O4860,2))&gt;15)),TRUE,FALSE))</f>
        <v/>
      </c>
      <c r="T4860" s="77" t="str">
        <f>IF(O4860="","",IF(OR(VALUE(LEFT(O4860,2))&gt;IF(RIGHT(J4860,1)="M",7,19),AND(OR(LEFT(O4860,2)={"07","19"}),VALUE(RIGHT(O4860,2))&gt;5)),TRUE,FALSE))</f>
        <v/>
      </c>
    </row>
    <row r="4861" spans="12:20" x14ac:dyDescent="0.25">
      <c r="L4861" s="75">
        <f>COUNTIF($B$2:B4861,B4861)</f>
        <v>0</v>
      </c>
      <c r="M4861" s="75">
        <f>COUNTIF($L$2:L4861,4)</f>
        <v>42</v>
      </c>
      <c r="N4861" s="76" t="str">
        <f t="shared" si="379"/>
        <v>0</v>
      </c>
      <c r="O4861" s="76" t="str">
        <f t="shared" si="375"/>
        <v/>
      </c>
      <c r="P4861" s="75" t="str">
        <f t="shared" si="376"/>
        <v/>
      </c>
      <c r="Q4861" s="77" t="str">
        <f t="shared" si="377"/>
        <v/>
      </c>
      <c r="R4861" s="77" t="str">
        <f t="shared" si="378"/>
        <v/>
      </c>
      <c r="S4861" s="77" t="str">
        <f>IF(O4861="","",IF(OR(VALUE(LEFT(O4861,2))&gt;IF(RIGHT(J4861,1)="M",7,19),AND(OR(LEFT(O4861,2)={"07","19"}),VALUE(RIGHT(O4861,2))&gt;15)),TRUE,FALSE))</f>
        <v/>
      </c>
      <c r="T4861" s="77" t="str">
        <f>IF(O4861="","",IF(OR(VALUE(LEFT(O4861,2))&gt;IF(RIGHT(J4861,1)="M",7,19),AND(OR(LEFT(O4861,2)={"07","19"}),VALUE(RIGHT(O4861,2))&gt;5)),TRUE,FALSE))</f>
        <v/>
      </c>
    </row>
    <row r="4862" spans="12:20" x14ac:dyDescent="0.25">
      <c r="L4862" s="75">
        <f>COUNTIF($B$2:B4862,B4862)</f>
        <v>0</v>
      </c>
      <c r="M4862" s="75">
        <f>COUNTIF($L$2:L4862,4)</f>
        <v>42</v>
      </c>
      <c r="N4862" s="76" t="str">
        <f t="shared" si="379"/>
        <v>0</v>
      </c>
      <c r="O4862" s="76" t="str">
        <f t="shared" si="375"/>
        <v/>
      </c>
      <c r="P4862" s="75" t="str">
        <f t="shared" si="376"/>
        <v/>
      </c>
      <c r="Q4862" s="77" t="str">
        <f t="shared" si="377"/>
        <v/>
      </c>
      <c r="R4862" s="77" t="str">
        <f t="shared" si="378"/>
        <v/>
      </c>
      <c r="S4862" s="77" t="str">
        <f>IF(O4862="","",IF(OR(VALUE(LEFT(O4862,2))&gt;IF(RIGHT(J4862,1)="M",7,19),AND(OR(LEFT(O4862,2)={"07","19"}),VALUE(RIGHT(O4862,2))&gt;15)),TRUE,FALSE))</f>
        <v/>
      </c>
      <c r="T4862" s="77" t="str">
        <f>IF(O4862="","",IF(OR(VALUE(LEFT(O4862,2))&gt;IF(RIGHT(J4862,1)="M",7,19),AND(OR(LEFT(O4862,2)={"07","19"}),VALUE(RIGHT(O4862,2))&gt;5)),TRUE,FALSE))</f>
        <v/>
      </c>
    </row>
    <row r="4863" spans="12:20" x14ac:dyDescent="0.25">
      <c r="L4863" s="75">
        <f>COUNTIF($B$2:B4863,B4863)</f>
        <v>0</v>
      </c>
      <c r="M4863" s="75">
        <f>COUNTIF($L$2:L4863,4)</f>
        <v>42</v>
      </c>
      <c r="N4863" s="76" t="str">
        <f t="shared" si="379"/>
        <v>0</v>
      </c>
      <c r="O4863" s="76" t="str">
        <f t="shared" si="375"/>
        <v/>
      </c>
      <c r="P4863" s="75" t="str">
        <f t="shared" si="376"/>
        <v/>
      </c>
      <c r="Q4863" s="77" t="str">
        <f t="shared" si="377"/>
        <v/>
      </c>
      <c r="R4863" s="77" t="str">
        <f t="shared" si="378"/>
        <v/>
      </c>
      <c r="S4863" s="77" t="str">
        <f>IF(O4863="","",IF(OR(VALUE(LEFT(O4863,2))&gt;IF(RIGHT(J4863,1)="M",7,19),AND(OR(LEFT(O4863,2)={"07","19"}),VALUE(RIGHT(O4863,2))&gt;15)),TRUE,FALSE))</f>
        <v/>
      </c>
      <c r="T4863" s="77" t="str">
        <f>IF(O4863="","",IF(OR(VALUE(LEFT(O4863,2))&gt;IF(RIGHT(J4863,1)="M",7,19),AND(OR(LEFT(O4863,2)={"07","19"}),VALUE(RIGHT(O4863,2))&gt;5)),TRUE,FALSE))</f>
        <v/>
      </c>
    </row>
    <row r="4864" spans="12:20" x14ac:dyDescent="0.25">
      <c r="L4864" s="75">
        <f>COUNTIF($B$2:B4864,B4864)</f>
        <v>0</v>
      </c>
      <c r="M4864" s="75">
        <f>COUNTIF($L$2:L4864,4)</f>
        <v>42</v>
      </c>
      <c r="N4864" s="76" t="str">
        <f t="shared" si="379"/>
        <v>0</v>
      </c>
      <c r="O4864" s="76" t="str">
        <f t="shared" si="375"/>
        <v/>
      </c>
      <c r="P4864" s="75" t="str">
        <f t="shared" si="376"/>
        <v/>
      </c>
      <c r="Q4864" s="77" t="str">
        <f t="shared" si="377"/>
        <v/>
      </c>
      <c r="R4864" s="77" t="str">
        <f t="shared" si="378"/>
        <v/>
      </c>
      <c r="S4864" s="77" t="str">
        <f>IF(O4864="","",IF(OR(VALUE(LEFT(O4864,2))&gt;IF(RIGHT(J4864,1)="M",7,19),AND(OR(LEFT(O4864,2)={"07","19"}),VALUE(RIGHT(O4864,2))&gt;15)),TRUE,FALSE))</f>
        <v/>
      </c>
      <c r="T4864" s="77" t="str">
        <f>IF(O4864="","",IF(OR(VALUE(LEFT(O4864,2))&gt;IF(RIGHT(J4864,1)="M",7,19),AND(OR(LEFT(O4864,2)={"07","19"}),VALUE(RIGHT(O4864,2))&gt;5)),TRUE,FALSE))</f>
        <v/>
      </c>
    </row>
    <row r="4865" spans="12:20" x14ac:dyDescent="0.25">
      <c r="L4865" s="75">
        <f>COUNTIF($B$2:B4865,B4865)</f>
        <v>0</v>
      </c>
      <c r="M4865" s="75">
        <f>COUNTIF($L$2:L4865,4)</f>
        <v>42</v>
      </c>
      <c r="N4865" s="76" t="str">
        <f t="shared" si="379"/>
        <v>0</v>
      </c>
      <c r="O4865" s="76" t="str">
        <f t="shared" si="375"/>
        <v/>
      </c>
      <c r="P4865" s="75" t="str">
        <f t="shared" si="376"/>
        <v/>
      </c>
      <c r="Q4865" s="77" t="str">
        <f t="shared" si="377"/>
        <v/>
      </c>
      <c r="R4865" s="77" t="str">
        <f t="shared" si="378"/>
        <v/>
      </c>
      <c r="S4865" s="77" t="str">
        <f>IF(O4865="","",IF(OR(VALUE(LEFT(O4865,2))&gt;IF(RIGHT(J4865,1)="M",7,19),AND(OR(LEFT(O4865,2)={"07","19"}),VALUE(RIGHT(O4865,2))&gt;15)),TRUE,FALSE))</f>
        <v/>
      </c>
      <c r="T4865" s="77" t="str">
        <f>IF(O4865="","",IF(OR(VALUE(LEFT(O4865,2))&gt;IF(RIGHT(J4865,1)="M",7,19),AND(OR(LEFT(O4865,2)={"07","19"}),VALUE(RIGHT(O4865,2))&gt;5)),TRUE,FALSE))</f>
        <v/>
      </c>
    </row>
    <row r="4866" spans="12:20" x14ac:dyDescent="0.25">
      <c r="L4866" s="75">
        <f>COUNTIF($B$2:B4866,B4866)</f>
        <v>0</v>
      </c>
      <c r="M4866" s="75">
        <f>COUNTIF($L$2:L4866,4)</f>
        <v>42</v>
      </c>
      <c r="N4866" s="76" t="str">
        <f t="shared" si="379"/>
        <v>0</v>
      </c>
      <c r="O4866" s="76" t="str">
        <f t="shared" ref="O4866:O4929" si="380">TRIM(SUBSTITUTE(SUBSTITUTE(D4866,"+",""),"_",""))</f>
        <v/>
      </c>
      <c r="P4866" s="75" t="str">
        <f t="shared" ref="P4866:P4929" si="381">TRIM(SUBSTITUTE(SUBSTITUTE(E4866,"+",""),"_",""))</f>
        <v/>
      </c>
      <c r="Q4866" s="77" t="str">
        <f t="shared" ref="Q4866:Q4929" si="382">IFERROR(IF(RIGHT(P4866,2)&lt;RIGHT(O4866,2),IF(P4866&lt;O4866,P4866+2360-O4866,P4866-40-O4866),IF(P4866&lt;O4866,P4866+2400-O4866,P4866-O4866)),"")</f>
        <v/>
      </c>
      <c r="R4866" s="77" t="str">
        <f t="shared" ref="R4866:R4929" si="383">IFERROR(ROUNDDOWN(Q4866/100,0),"")</f>
        <v/>
      </c>
      <c r="S4866" s="77" t="str">
        <f>IF(O4866="","",IF(OR(VALUE(LEFT(O4866,2))&gt;IF(RIGHT(J4866,1)="M",7,19),AND(OR(LEFT(O4866,2)={"07","19"}),VALUE(RIGHT(O4866,2))&gt;15)),TRUE,FALSE))</f>
        <v/>
      </c>
      <c r="T4866" s="77" t="str">
        <f>IF(O4866="","",IF(OR(VALUE(LEFT(O4866,2))&gt;IF(RIGHT(J4866,1)="M",7,19),AND(OR(LEFT(O4866,2)={"07","19"}),VALUE(RIGHT(O4866,2))&gt;5)),TRUE,FALSE))</f>
        <v/>
      </c>
    </row>
    <row r="4867" spans="12:20" x14ac:dyDescent="0.25">
      <c r="L4867" s="75">
        <f>COUNTIF($B$2:B4867,B4867)</f>
        <v>0</v>
      </c>
      <c r="M4867" s="75">
        <f>COUNTIF($L$2:L4867,4)</f>
        <v>42</v>
      </c>
      <c r="N4867" s="76" t="str">
        <f t="shared" ref="N4867:N4930" si="384">A4867&amp;DAY(C4867)</f>
        <v>0</v>
      </c>
      <c r="O4867" s="76" t="str">
        <f t="shared" si="380"/>
        <v/>
      </c>
      <c r="P4867" s="75" t="str">
        <f t="shared" si="381"/>
        <v/>
      </c>
      <c r="Q4867" s="77" t="str">
        <f t="shared" si="382"/>
        <v/>
      </c>
      <c r="R4867" s="77" t="str">
        <f t="shared" si="383"/>
        <v/>
      </c>
      <c r="S4867" s="77" t="str">
        <f>IF(O4867="","",IF(OR(VALUE(LEFT(O4867,2))&gt;IF(RIGHT(J4867,1)="M",7,19),AND(OR(LEFT(O4867,2)={"07","19"}),VALUE(RIGHT(O4867,2))&gt;15)),TRUE,FALSE))</f>
        <v/>
      </c>
      <c r="T4867" s="77" t="str">
        <f>IF(O4867="","",IF(OR(VALUE(LEFT(O4867,2))&gt;IF(RIGHT(J4867,1)="M",7,19),AND(OR(LEFT(O4867,2)={"07","19"}),VALUE(RIGHT(O4867,2))&gt;5)),TRUE,FALSE))</f>
        <v/>
      </c>
    </row>
    <row r="4868" spans="12:20" x14ac:dyDescent="0.25">
      <c r="L4868" s="75">
        <f>COUNTIF($B$2:B4868,B4868)</f>
        <v>0</v>
      </c>
      <c r="M4868" s="75">
        <f>COUNTIF($L$2:L4868,4)</f>
        <v>42</v>
      </c>
      <c r="N4868" s="76" t="str">
        <f t="shared" si="384"/>
        <v>0</v>
      </c>
      <c r="O4868" s="76" t="str">
        <f t="shared" si="380"/>
        <v/>
      </c>
      <c r="P4868" s="75" t="str">
        <f t="shared" si="381"/>
        <v/>
      </c>
      <c r="Q4868" s="77" t="str">
        <f t="shared" si="382"/>
        <v/>
      </c>
      <c r="R4868" s="77" t="str">
        <f t="shared" si="383"/>
        <v/>
      </c>
      <c r="S4868" s="77" t="str">
        <f>IF(O4868="","",IF(OR(VALUE(LEFT(O4868,2))&gt;IF(RIGHT(J4868,1)="M",7,19),AND(OR(LEFT(O4868,2)={"07","19"}),VALUE(RIGHT(O4868,2))&gt;15)),TRUE,FALSE))</f>
        <v/>
      </c>
      <c r="T4868" s="77" t="str">
        <f>IF(O4868="","",IF(OR(VALUE(LEFT(O4868,2))&gt;IF(RIGHT(J4868,1)="M",7,19),AND(OR(LEFT(O4868,2)={"07","19"}),VALUE(RIGHT(O4868,2))&gt;5)),TRUE,FALSE))</f>
        <v/>
      </c>
    </row>
    <row r="4869" spans="12:20" x14ac:dyDescent="0.25">
      <c r="L4869" s="75">
        <f>COUNTIF($B$2:B4869,B4869)</f>
        <v>0</v>
      </c>
      <c r="M4869" s="75">
        <f>COUNTIF($L$2:L4869,4)</f>
        <v>42</v>
      </c>
      <c r="N4869" s="76" t="str">
        <f t="shared" si="384"/>
        <v>0</v>
      </c>
      <c r="O4869" s="76" t="str">
        <f t="shared" si="380"/>
        <v/>
      </c>
      <c r="P4869" s="75" t="str">
        <f t="shared" si="381"/>
        <v/>
      </c>
      <c r="Q4869" s="77" t="str">
        <f t="shared" si="382"/>
        <v/>
      </c>
      <c r="R4869" s="77" t="str">
        <f t="shared" si="383"/>
        <v/>
      </c>
      <c r="S4869" s="77" t="str">
        <f>IF(O4869="","",IF(OR(VALUE(LEFT(O4869,2))&gt;IF(RIGHT(J4869,1)="M",7,19),AND(OR(LEFT(O4869,2)={"07","19"}),VALUE(RIGHT(O4869,2))&gt;15)),TRUE,FALSE))</f>
        <v/>
      </c>
      <c r="T4869" s="77" t="str">
        <f>IF(O4869="","",IF(OR(VALUE(LEFT(O4869,2))&gt;IF(RIGHT(J4869,1)="M",7,19),AND(OR(LEFT(O4869,2)={"07","19"}),VALUE(RIGHT(O4869,2))&gt;5)),TRUE,FALSE))</f>
        <v/>
      </c>
    </row>
    <row r="4870" spans="12:20" x14ac:dyDescent="0.25">
      <c r="L4870" s="75">
        <f>COUNTIF($B$2:B4870,B4870)</f>
        <v>0</v>
      </c>
      <c r="M4870" s="75">
        <f>COUNTIF($L$2:L4870,4)</f>
        <v>42</v>
      </c>
      <c r="N4870" s="76" t="str">
        <f t="shared" si="384"/>
        <v>0</v>
      </c>
      <c r="O4870" s="76" t="str">
        <f t="shared" si="380"/>
        <v/>
      </c>
      <c r="P4870" s="75" t="str">
        <f t="shared" si="381"/>
        <v/>
      </c>
      <c r="Q4870" s="77" t="str">
        <f t="shared" si="382"/>
        <v/>
      </c>
      <c r="R4870" s="77" t="str">
        <f t="shared" si="383"/>
        <v/>
      </c>
      <c r="S4870" s="77" t="str">
        <f>IF(O4870="","",IF(OR(VALUE(LEFT(O4870,2))&gt;IF(RIGHT(J4870,1)="M",7,19),AND(OR(LEFT(O4870,2)={"07","19"}),VALUE(RIGHT(O4870,2))&gt;15)),TRUE,FALSE))</f>
        <v/>
      </c>
      <c r="T4870" s="77" t="str">
        <f>IF(O4870="","",IF(OR(VALUE(LEFT(O4870,2))&gt;IF(RIGHT(J4870,1)="M",7,19),AND(OR(LEFT(O4870,2)={"07","19"}),VALUE(RIGHT(O4870,2))&gt;5)),TRUE,FALSE))</f>
        <v/>
      </c>
    </row>
    <row r="4871" spans="12:20" x14ac:dyDescent="0.25">
      <c r="L4871" s="75">
        <f>COUNTIF($B$2:B4871,B4871)</f>
        <v>0</v>
      </c>
      <c r="M4871" s="75">
        <f>COUNTIF($L$2:L4871,4)</f>
        <v>42</v>
      </c>
      <c r="N4871" s="76" t="str">
        <f t="shared" si="384"/>
        <v>0</v>
      </c>
      <c r="O4871" s="76" t="str">
        <f t="shared" si="380"/>
        <v/>
      </c>
      <c r="P4871" s="75" t="str">
        <f t="shared" si="381"/>
        <v/>
      </c>
      <c r="Q4871" s="77" t="str">
        <f t="shared" si="382"/>
        <v/>
      </c>
      <c r="R4871" s="77" t="str">
        <f t="shared" si="383"/>
        <v/>
      </c>
      <c r="S4871" s="77" t="str">
        <f>IF(O4871="","",IF(OR(VALUE(LEFT(O4871,2))&gt;IF(RIGHT(J4871,1)="M",7,19),AND(OR(LEFT(O4871,2)={"07","19"}),VALUE(RIGHT(O4871,2))&gt;15)),TRUE,FALSE))</f>
        <v/>
      </c>
      <c r="T4871" s="77" t="str">
        <f>IF(O4871="","",IF(OR(VALUE(LEFT(O4871,2))&gt;IF(RIGHT(J4871,1)="M",7,19),AND(OR(LEFT(O4871,2)={"07","19"}),VALUE(RIGHT(O4871,2))&gt;5)),TRUE,FALSE))</f>
        <v/>
      </c>
    </row>
    <row r="4872" spans="12:20" x14ac:dyDescent="0.25">
      <c r="L4872" s="75">
        <f>COUNTIF($B$2:B4872,B4872)</f>
        <v>0</v>
      </c>
      <c r="M4872" s="75">
        <f>COUNTIF($L$2:L4872,4)</f>
        <v>42</v>
      </c>
      <c r="N4872" s="76" t="str">
        <f t="shared" si="384"/>
        <v>0</v>
      </c>
      <c r="O4872" s="76" t="str">
        <f t="shared" si="380"/>
        <v/>
      </c>
      <c r="P4872" s="75" t="str">
        <f t="shared" si="381"/>
        <v/>
      </c>
      <c r="Q4872" s="77" t="str">
        <f t="shared" si="382"/>
        <v/>
      </c>
      <c r="R4872" s="77" t="str">
        <f t="shared" si="383"/>
        <v/>
      </c>
      <c r="S4872" s="77" t="str">
        <f>IF(O4872="","",IF(OR(VALUE(LEFT(O4872,2))&gt;IF(RIGHT(J4872,1)="M",7,19),AND(OR(LEFT(O4872,2)={"07","19"}),VALUE(RIGHT(O4872,2))&gt;15)),TRUE,FALSE))</f>
        <v/>
      </c>
      <c r="T4872" s="77" t="str">
        <f>IF(O4872="","",IF(OR(VALUE(LEFT(O4872,2))&gt;IF(RIGHT(J4872,1)="M",7,19),AND(OR(LEFT(O4872,2)={"07","19"}),VALUE(RIGHT(O4872,2))&gt;5)),TRUE,FALSE))</f>
        <v/>
      </c>
    </row>
    <row r="4873" spans="12:20" x14ac:dyDescent="0.25">
      <c r="L4873" s="75">
        <f>COUNTIF($B$2:B4873,B4873)</f>
        <v>0</v>
      </c>
      <c r="M4873" s="75">
        <f>COUNTIF($L$2:L4873,4)</f>
        <v>42</v>
      </c>
      <c r="N4873" s="76" t="str">
        <f t="shared" si="384"/>
        <v>0</v>
      </c>
      <c r="O4873" s="76" t="str">
        <f t="shared" si="380"/>
        <v/>
      </c>
      <c r="P4873" s="75" t="str">
        <f t="shared" si="381"/>
        <v/>
      </c>
      <c r="Q4873" s="77" t="str">
        <f t="shared" si="382"/>
        <v/>
      </c>
      <c r="R4873" s="77" t="str">
        <f t="shared" si="383"/>
        <v/>
      </c>
      <c r="S4873" s="77" t="str">
        <f>IF(O4873="","",IF(OR(VALUE(LEFT(O4873,2))&gt;IF(RIGHT(J4873,1)="M",7,19),AND(OR(LEFT(O4873,2)={"07","19"}),VALUE(RIGHT(O4873,2))&gt;15)),TRUE,FALSE))</f>
        <v/>
      </c>
      <c r="T4873" s="77" t="str">
        <f>IF(O4873="","",IF(OR(VALUE(LEFT(O4873,2))&gt;IF(RIGHT(J4873,1)="M",7,19),AND(OR(LEFT(O4873,2)={"07","19"}),VALUE(RIGHT(O4873,2))&gt;5)),TRUE,FALSE))</f>
        <v/>
      </c>
    </row>
    <row r="4874" spans="12:20" x14ac:dyDescent="0.25">
      <c r="L4874" s="75">
        <f>COUNTIF($B$2:B4874,B4874)</f>
        <v>0</v>
      </c>
      <c r="M4874" s="75">
        <f>COUNTIF($L$2:L4874,4)</f>
        <v>42</v>
      </c>
      <c r="N4874" s="76" t="str">
        <f t="shared" si="384"/>
        <v>0</v>
      </c>
      <c r="O4874" s="76" t="str">
        <f t="shared" si="380"/>
        <v/>
      </c>
      <c r="P4874" s="75" t="str">
        <f t="shared" si="381"/>
        <v/>
      </c>
      <c r="Q4874" s="77" t="str">
        <f t="shared" si="382"/>
        <v/>
      </c>
      <c r="R4874" s="77" t="str">
        <f t="shared" si="383"/>
        <v/>
      </c>
      <c r="S4874" s="77" t="str">
        <f>IF(O4874="","",IF(OR(VALUE(LEFT(O4874,2))&gt;IF(RIGHT(J4874,1)="M",7,19),AND(OR(LEFT(O4874,2)={"07","19"}),VALUE(RIGHT(O4874,2))&gt;15)),TRUE,FALSE))</f>
        <v/>
      </c>
      <c r="T4874" s="77" t="str">
        <f>IF(O4874="","",IF(OR(VALUE(LEFT(O4874,2))&gt;IF(RIGHT(J4874,1)="M",7,19),AND(OR(LEFT(O4874,2)={"07","19"}),VALUE(RIGHT(O4874,2))&gt;5)),TRUE,FALSE))</f>
        <v/>
      </c>
    </row>
    <row r="4875" spans="12:20" x14ac:dyDescent="0.25">
      <c r="L4875" s="75">
        <f>COUNTIF($B$2:B4875,B4875)</f>
        <v>0</v>
      </c>
      <c r="M4875" s="75">
        <f>COUNTIF($L$2:L4875,4)</f>
        <v>42</v>
      </c>
      <c r="N4875" s="76" t="str">
        <f t="shared" si="384"/>
        <v>0</v>
      </c>
      <c r="O4875" s="76" t="str">
        <f t="shared" si="380"/>
        <v/>
      </c>
      <c r="P4875" s="75" t="str">
        <f t="shared" si="381"/>
        <v/>
      </c>
      <c r="Q4875" s="77" t="str">
        <f t="shared" si="382"/>
        <v/>
      </c>
      <c r="R4875" s="77" t="str">
        <f t="shared" si="383"/>
        <v/>
      </c>
      <c r="S4875" s="77" t="str">
        <f>IF(O4875="","",IF(OR(VALUE(LEFT(O4875,2))&gt;IF(RIGHT(J4875,1)="M",7,19),AND(OR(LEFT(O4875,2)={"07","19"}),VALUE(RIGHT(O4875,2))&gt;15)),TRUE,FALSE))</f>
        <v/>
      </c>
      <c r="T4875" s="77" t="str">
        <f>IF(O4875="","",IF(OR(VALUE(LEFT(O4875,2))&gt;IF(RIGHT(J4875,1)="M",7,19),AND(OR(LEFT(O4875,2)={"07","19"}),VALUE(RIGHT(O4875,2))&gt;5)),TRUE,FALSE))</f>
        <v/>
      </c>
    </row>
    <row r="4876" spans="12:20" x14ac:dyDescent="0.25">
      <c r="L4876" s="75">
        <f>COUNTIF($B$2:B4876,B4876)</f>
        <v>0</v>
      </c>
      <c r="M4876" s="75">
        <f>COUNTIF($L$2:L4876,4)</f>
        <v>42</v>
      </c>
      <c r="N4876" s="76" t="str">
        <f t="shared" si="384"/>
        <v>0</v>
      </c>
      <c r="O4876" s="76" t="str">
        <f t="shared" si="380"/>
        <v/>
      </c>
      <c r="P4876" s="75" t="str">
        <f t="shared" si="381"/>
        <v/>
      </c>
      <c r="Q4876" s="77" t="str">
        <f t="shared" si="382"/>
        <v/>
      </c>
      <c r="R4876" s="77" t="str">
        <f t="shared" si="383"/>
        <v/>
      </c>
      <c r="S4876" s="77" t="str">
        <f>IF(O4876="","",IF(OR(VALUE(LEFT(O4876,2))&gt;IF(RIGHT(J4876,1)="M",7,19),AND(OR(LEFT(O4876,2)={"07","19"}),VALUE(RIGHT(O4876,2))&gt;15)),TRUE,FALSE))</f>
        <v/>
      </c>
      <c r="T4876" s="77" t="str">
        <f>IF(O4876="","",IF(OR(VALUE(LEFT(O4876,2))&gt;IF(RIGHT(J4876,1)="M",7,19),AND(OR(LEFT(O4876,2)={"07","19"}),VALUE(RIGHT(O4876,2))&gt;5)),TRUE,FALSE))</f>
        <v/>
      </c>
    </row>
    <row r="4877" spans="12:20" x14ac:dyDescent="0.25">
      <c r="L4877" s="75">
        <f>COUNTIF($B$2:B4877,B4877)</f>
        <v>0</v>
      </c>
      <c r="M4877" s="75">
        <f>COUNTIF($L$2:L4877,4)</f>
        <v>42</v>
      </c>
      <c r="N4877" s="76" t="str">
        <f t="shared" si="384"/>
        <v>0</v>
      </c>
      <c r="O4877" s="76" t="str">
        <f t="shared" si="380"/>
        <v/>
      </c>
      <c r="P4877" s="75" t="str">
        <f t="shared" si="381"/>
        <v/>
      </c>
      <c r="Q4877" s="77" t="str">
        <f t="shared" si="382"/>
        <v/>
      </c>
      <c r="R4877" s="77" t="str">
        <f t="shared" si="383"/>
        <v/>
      </c>
      <c r="S4877" s="77" t="str">
        <f>IF(O4877="","",IF(OR(VALUE(LEFT(O4877,2))&gt;IF(RIGHT(J4877,1)="M",7,19),AND(OR(LEFT(O4877,2)={"07","19"}),VALUE(RIGHT(O4877,2))&gt;15)),TRUE,FALSE))</f>
        <v/>
      </c>
      <c r="T4877" s="77" t="str">
        <f>IF(O4877="","",IF(OR(VALUE(LEFT(O4877,2))&gt;IF(RIGHT(J4877,1)="M",7,19),AND(OR(LEFT(O4877,2)={"07","19"}),VALUE(RIGHT(O4877,2))&gt;5)),TRUE,FALSE))</f>
        <v/>
      </c>
    </row>
    <row r="4878" spans="12:20" x14ac:dyDescent="0.25">
      <c r="L4878" s="75">
        <f>COUNTIF($B$2:B4878,B4878)</f>
        <v>0</v>
      </c>
      <c r="M4878" s="75">
        <f>COUNTIF($L$2:L4878,4)</f>
        <v>42</v>
      </c>
      <c r="N4878" s="76" t="str">
        <f t="shared" si="384"/>
        <v>0</v>
      </c>
      <c r="O4878" s="76" t="str">
        <f t="shared" si="380"/>
        <v/>
      </c>
      <c r="P4878" s="75" t="str">
        <f t="shared" si="381"/>
        <v/>
      </c>
      <c r="Q4878" s="77" t="str">
        <f t="shared" si="382"/>
        <v/>
      </c>
      <c r="R4878" s="77" t="str">
        <f t="shared" si="383"/>
        <v/>
      </c>
      <c r="S4878" s="77" t="str">
        <f>IF(O4878="","",IF(OR(VALUE(LEFT(O4878,2))&gt;IF(RIGHT(J4878,1)="M",7,19),AND(OR(LEFT(O4878,2)={"07","19"}),VALUE(RIGHT(O4878,2))&gt;15)),TRUE,FALSE))</f>
        <v/>
      </c>
      <c r="T4878" s="77" t="str">
        <f>IF(O4878="","",IF(OR(VALUE(LEFT(O4878,2))&gt;IF(RIGHT(J4878,1)="M",7,19),AND(OR(LEFT(O4878,2)={"07","19"}),VALUE(RIGHT(O4878,2))&gt;5)),TRUE,FALSE))</f>
        <v/>
      </c>
    </row>
    <row r="4879" spans="12:20" x14ac:dyDescent="0.25">
      <c r="L4879" s="75">
        <f>COUNTIF($B$2:B4879,B4879)</f>
        <v>0</v>
      </c>
      <c r="M4879" s="75">
        <f>COUNTIF($L$2:L4879,4)</f>
        <v>42</v>
      </c>
      <c r="N4879" s="76" t="str">
        <f t="shared" si="384"/>
        <v>0</v>
      </c>
      <c r="O4879" s="76" t="str">
        <f t="shared" si="380"/>
        <v/>
      </c>
      <c r="P4879" s="75" t="str">
        <f t="shared" si="381"/>
        <v/>
      </c>
      <c r="Q4879" s="77" t="str">
        <f t="shared" si="382"/>
        <v/>
      </c>
      <c r="R4879" s="77" t="str">
        <f t="shared" si="383"/>
        <v/>
      </c>
      <c r="S4879" s="77" t="str">
        <f>IF(O4879="","",IF(OR(VALUE(LEFT(O4879,2))&gt;IF(RIGHT(J4879,1)="M",7,19),AND(OR(LEFT(O4879,2)={"07","19"}),VALUE(RIGHT(O4879,2))&gt;15)),TRUE,FALSE))</f>
        <v/>
      </c>
      <c r="T4879" s="77" t="str">
        <f>IF(O4879="","",IF(OR(VALUE(LEFT(O4879,2))&gt;IF(RIGHT(J4879,1)="M",7,19),AND(OR(LEFT(O4879,2)={"07","19"}),VALUE(RIGHT(O4879,2))&gt;5)),TRUE,FALSE))</f>
        <v/>
      </c>
    </row>
    <row r="4880" spans="12:20" x14ac:dyDescent="0.25">
      <c r="L4880" s="75">
        <f>COUNTIF($B$2:B4880,B4880)</f>
        <v>0</v>
      </c>
      <c r="M4880" s="75">
        <f>COUNTIF($L$2:L4880,4)</f>
        <v>42</v>
      </c>
      <c r="N4880" s="76" t="str">
        <f t="shared" si="384"/>
        <v>0</v>
      </c>
      <c r="O4880" s="76" t="str">
        <f t="shared" si="380"/>
        <v/>
      </c>
      <c r="P4880" s="75" t="str">
        <f t="shared" si="381"/>
        <v/>
      </c>
      <c r="Q4880" s="77" t="str">
        <f t="shared" si="382"/>
        <v/>
      </c>
      <c r="R4880" s="77" t="str">
        <f t="shared" si="383"/>
        <v/>
      </c>
      <c r="S4880" s="77" t="str">
        <f>IF(O4880="","",IF(OR(VALUE(LEFT(O4880,2))&gt;IF(RIGHT(J4880,1)="M",7,19),AND(OR(LEFT(O4880,2)={"07","19"}),VALUE(RIGHT(O4880,2))&gt;15)),TRUE,FALSE))</f>
        <v/>
      </c>
      <c r="T4880" s="77" t="str">
        <f>IF(O4880="","",IF(OR(VALUE(LEFT(O4880,2))&gt;IF(RIGHT(J4880,1)="M",7,19),AND(OR(LEFT(O4880,2)={"07","19"}),VALUE(RIGHT(O4880,2))&gt;5)),TRUE,FALSE))</f>
        <v/>
      </c>
    </row>
    <row r="4881" spans="12:20" x14ac:dyDescent="0.25">
      <c r="L4881" s="75">
        <f>COUNTIF($B$2:B4881,B4881)</f>
        <v>0</v>
      </c>
      <c r="M4881" s="75">
        <f>COUNTIF($L$2:L4881,4)</f>
        <v>42</v>
      </c>
      <c r="N4881" s="76" t="str">
        <f t="shared" si="384"/>
        <v>0</v>
      </c>
      <c r="O4881" s="76" t="str">
        <f t="shared" si="380"/>
        <v/>
      </c>
      <c r="P4881" s="75" t="str">
        <f t="shared" si="381"/>
        <v/>
      </c>
      <c r="Q4881" s="77" t="str">
        <f t="shared" si="382"/>
        <v/>
      </c>
      <c r="R4881" s="77" t="str">
        <f t="shared" si="383"/>
        <v/>
      </c>
      <c r="S4881" s="77" t="str">
        <f>IF(O4881="","",IF(OR(VALUE(LEFT(O4881,2))&gt;IF(RIGHT(J4881,1)="M",7,19),AND(OR(LEFT(O4881,2)={"07","19"}),VALUE(RIGHT(O4881,2))&gt;15)),TRUE,FALSE))</f>
        <v/>
      </c>
      <c r="T4881" s="77" t="str">
        <f>IF(O4881="","",IF(OR(VALUE(LEFT(O4881,2))&gt;IF(RIGHT(J4881,1)="M",7,19),AND(OR(LEFT(O4881,2)={"07","19"}),VALUE(RIGHT(O4881,2))&gt;5)),TRUE,FALSE))</f>
        <v/>
      </c>
    </row>
    <row r="4882" spans="12:20" x14ac:dyDescent="0.25">
      <c r="L4882" s="75">
        <f>COUNTIF($B$2:B4882,B4882)</f>
        <v>0</v>
      </c>
      <c r="M4882" s="75">
        <f>COUNTIF($L$2:L4882,4)</f>
        <v>42</v>
      </c>
      <c r="N4882" s="76" t="str">
        <f t="shared" si="384"/>
        <v>0</v>
      </c>
      <c r="O4882" s="76" t="str">
        <f t="shared" si="380"/>
        <v/>
      </c>
      <c r="P4882" s="75" t="str">
        <f t="shared" si="381"/>
        <v/>
      </c>
      <c r="Q4882" s="77" t="str">
        <f t="shared" si="382"/>
        <v/>
      </c>
      <c r="R4882" s="77" t="str">
        <f t="shared" si="383"/>
        <v/>
      </c>
      <c r="S4882" s="77" t="str">
        <f>IF(O4882="","",IF(OR(VALUE(LEFT(O4882,2))&gt;IF(RIGHT(J4882,1)="M",7,19),AND(OR(LEFT(O4882,2)={"07","19"}),VALUE(RIGHT(O4882,2))&gt;15)),TRUE,FALSE))</f>
        <v/>
      </c>
      <c r="T4882" s="77" t="str">
        <f>IF(O4882="","",IF(OR(VALUE(LEFT(O4882,2))&gt;IF(RIGHT(J4882,1)="M",7,19),AND(OR(LEFT(O4882,2)={"07","19"}),VALUE(RIGHT(O4882,2))&gt;5)),TRUE,FALSE))</f>
        <v/>
      </c>
    </row>
    <row r="4883" spans="12:20" x14ac:dyDescent="0.25">
      <c r="L4883" s="75">
        <f>COUNTIF($B$2:B4883,B4883)</f>
        <v>0</v>
      </c>
      <c r="M4883" s="75">
        <f>COUNTIF($L$2:L4883,4)</f>
        <v>42</v>
      </c>
      <c r="N4883" s="76" t="str">
        <f t="shared" si="384"/>
        <v>0</v>
      </c>
      <c r="O4883" s="76" t="str">
        <f t="shared" si="380"/>
        <v/>
      </c>
      <c r="P4883" s="75" t="str">
        <f t="shared" si="381"/>
        <v/>
      </c>
      <c r="Q4883" s="77" t="str">
        <f t="shared" si="382"/>
        <v/>
      </c>
      <c r="R4883" s="77" t="str">
        <f t="shared" si="383"/>
        <v/>
      </c>
      <c r="S4883" s="77" t="str">
        <f>IF(O4883="","",IF(OR(VALUE(LEFT(O4883,2))&gt;IF(RIGHT(J4883,1)="M",7,19),AND(OR(LEFT(O4883,2)={"07","19"}),VALUE(RIGHT(O4883,2))&gt;15)),TRUE,FALSE))</f>
        <v/>
      </c>
      <c r="T4883" s="77" t="str">
        <f>IF(O4883="","",IF(OR(VALUE(LEFT(O4883,2))&gt;IF(RIGHT(J4883,1)="M",7,19),AND(OR(LEFT(O4883,2)={"07","19"}),VALUE(RIGHT(O4883,2))&gt;5)),TRUE,FALSE))</f>
        <v/>
      </c>
    </row>
    <row r="4884" spans="12:20" x14ac:dyDescent="0.25">
      <c r="L4884" s="75">
        <f>COUNTIF($B$2:B4884,B4884)</f>
        <v>0</v>
      </c>
      <c r="M4884" s="75">
        <f>COUNTIF($L$2:L4884,4)</f>
        <v>42</v>
      </c>
      <c r="N4884" s="76" t="str">
        <f t="shared" si="384"/>
        <v>0</v>
      </c>
      <c r="O4884" s="76" t="str">
        <f t="shared" si="380"/>
        <v/>
      </c>
      <c r="P4884" s="75" t="str">
        <f t="shared" si="381"/>
        <v/>
      </c>
      <c r="Q4884" s="77" t="str">
        <f t="shared" si="382"/>
        <v/>
      </c>
      <c r="R4884" s="77" t="str">
        <f t="shared" si="383"/>
        <v/>
      </c>
      <c r="S4884" s="77" t="str">
        <f>IF(O4884="","",IF(OR(VALUE(LEFT(O4884,2))&gt;IF(RIGHT(J4884,1)="M",7,19),AND(OR(LEFT(O4884,2)={"07","19"}),VALUE(RIGHT(O4884,2))&gt;15)),TRUE,FALSE))</f>
        <v/>
      </c>
      <c r="T4884" s="77" t="str">
        <f>IF(O4884="","",IF(OR(VALUE(LEFT(O4884,2))&gt;IF(RIGHT(J4884,1)="M",7,19),AND(OR(LEFT(O4884,2)={"07","19"}),VALUE(RIGHT(O4884,2))&gt;5)),TRUE,FALSE))</f>
        <v/>
      </c>
    </row>
    <row r="4885" spans="12:20" x14ac:dyDescent="0.25">
      <c r="L4885" s="75">
        <f>COUNTIF($B$2:B4885,B4885)</f>
        <v>0</v>
      </c>
      <c r="M4885" s="75">
        <f>COUNTIF($L$2:L4885,4)</f>
        <v>42</v>
      </c>
      <c r="N4885" s="76" t="str">
        <f t="shared" si="384"/>
        <v>0</v>
      </c>
      <c r="O4885" s="76" t="str">
        <f t="shared" si="380"/>
        <v/>
      </c>
      <c r="P4885" s="75" t="str">
        <f t="shared" si="381"/>
        <v/>
      </c>
      <c r="Q4885" s="77" t="str">
        <f t="shared" si="382"/>
        <v/>
      </c>
      <c r="R4885" s="77" t="str">
        <f t="shared" si="383"/>
        <v/>
      </c>
      <c r="S4885" s="77" t="str">
        <f>IF(O4885="","",IF(OR(VALUE(LEFT(O4885,2))&gt;IF(RIGHT(J4885,1)="M",7,19),AND(OR(LEFT(O4885,2)={"07","19"}),VALUE(RIGHT(O4885,2))&gt;15)),TRUE,FALSE))</f>
        <v/>
      </c>
      <c r="T4885" s="77" t="str">
        <f>IF(O4885="","",IF(OR(VALUE(LEFT(O4885,2))&gt;IF(RIGHT(J4885,1)="M",7,19),AND(OR(LEFT(O4885,2)={"07","19"}),VALUE(RIGHT(O4885,2))&gt;5)),TRUE,FALSE))</f>
        <v/>
      </c>
    </row>
    <row r="4886" spans="12:20" x14ac:dyDescent="0.25">
      <c r="L4886" s="75">
        <f>COUNTIF($B$2:B4886,B4886)</f>
        <v>0</v>
      </c>
      <c r="M4886" s="75">
        <f>COUNTIF($L$2:L4886,4)</f>
        <v>42</v>
      </c>
      <c r="N4886" s="76" t="str">
        <f t="shared" si="384"/>
        <v>0</v>
      </c>
      <c r="O4886" s="76" t="str">
        <f t="shared" si="380"/>
        <v/>
      </c>
      <c r="P4886" s="75" t="str">
        <f t="shared" si="381"/>
        <v/>
      </c>
      <c r="Q4886" s="77" t="str">
        <f t="shared" si="382"/>
        <v/>
      </c>
      <c r="R4886" s="77" t="str">
        <f t="shared" si="383"/>
        <v/>
      </c>
      <c r="S4886" s="77" t="str">
        <f>IF(O4886="","",IF(OR(VALUE(LEFT(O4886,2))&gt;IF(RIGHT(J4886,1)="M",7,19),AND(OR(LEFT(O4886,2)={"07","19"}),VALUE(RIGHT(O4886,2))&gt;15)),TRUE,FALSE))</f>
        <v/>
      </c>
      <c r="T4886" s="77" t="str">
        <f>IF(O4886="","",IF(OR(VALUE(LEFT(O4886,2))&gt;IF(RIGHT(J4886,1)="M",7,19),AND(OR(LEFT(O4886,2)={"07","19"}),VALUE(RIGHT(O4886,2))&gt;5)),TRUE,FALSE))</f>
        <v/>
      </c>
    </row>
    <row r="4887" spans="12:20" x14ac:dyDescent="0.25">
      <c r="L4887" s="75">
        <f>COUNTIF($B$2:B4887,B4887)</f>
        <v>0</v>
      </c>
      <c r="M4887" s="75">
        <f>COUNTIF($L$2:L4887,4)</f>
        <v>42</v>
      </c>
      <c r="N4887" s="76" t="str">
        <f t="shared" si="384"/>
        <v>0</v>
      </c>
      <c r="O4887" s="76" t="str">
        <f t="shared" si="380"/>
        <v/>
      </c>
      <c r="P4887" s="75" t="str">
        <f t="shared" si="381"/>
        <v/>
      </c>
      <c r="Q4887" s="77" t="str">
        <f t="shared" si="382"/>
        <v/>
      </c>
      <c r="R4887" s="77" t="str">
        <f t="shared" si="383"/>
        <v/>
      </c>
      <c r="S4887" s="77" t="str">
        <f>IF(O4887="","",IF(OR(VALUE(LEFT(O4887,2))&gt;IF(RIGHT(J4887,1)="M",7,19),AND(OR(LEFT(O4887,2)={"07","19"}),VALUE(RIGHT(O4887,2))&gt;15)),TRUE,FALSE))</f>
        <v/>
      </c>
      <c r="T4887" s="77" t="str">
        <f>IF(O4887="","",IF(OR(VALUE(LEFT(O4887,2))&gt;IF(RIGHT(J4887,1)="M",7,19),AND(OR(LEFT(O4887,2)={"07","19"}),VALUE(RIGHT(O4887,2))&gt;5)),TRUE,FALSE))</f>
        <v/>
      </c>
    </row>
    <row r="4888" spans="12:20" x14ac:dyDescent="0.25">
      <c r="L4888" s="75">
        <f>COUNTIF($B$2:B4888,B4888)</f>
        <v>0</v>
      </c>
      <c r="M4888" s="75">
        <f>COUNTIF($L$2:L4888,4)</f>
        <v>42</v>
      </c>
      <c r="N4888" s="76" t="str">
        <f t="shared" si="384"/>
        <v>0</v>
      </c>
      <c r="O4888" s="76" t="str">
        <f t="shared" si="380"/>
        <v/>
      </c>
      <c r="P4888" s="75" t="str">
        <f t="shared" si="381"/>
        <v/>
      </c>
      <c r="Q4888" s="77" t="str">
        <f t="shared" si="382"/>
        <v/>
      </c>
      <c r="R4888" s="77" t="str">
        <f t="shared" si="383"/>
        <v/>
      </c>
      <c r="S4888" s="77" t="str">
        <f>IF(O4888="","",IF(OR(VALUE(LEFT(O4888,2))&gt;IF(RIGHT(J4888,1)="M",7,19),AND(OR(LEFT(O4888,2)={"07","19"}),VALUE(RIGHT(O4888,2))&gt;15)),TRUE,FALSE))</f>
        <v/>
      </c>
      <c r="T4888" s="77" t="str">
        <f>IF(O4888="","",IF(OR(VALUE(LEFT(O4888,2))&gt;IF(RIGHT(J4888,1)="M",7,19),AND(OR(LEFT(O4888,2)={"07","19"}),VALUE(RIGHT(O4888,2))&gt;5)),TRUE,FALSE))</f>
        <v/>
      </c>
    </row>
    <row r="4889" spans="12:20" x14ac:dyDescent="0.25">
      <c r="L4889" s="75">
        <f>COUNTIF($B$2:B4889,B4889)</f>
        <v>0</v>
      </c>
      <c r="M4889" s="75">
        <f>COUNTIF($L$2:L4889,4)</f>
        <v>42</v>
      </c>
      <c r="N4889" s="76" t="str">
        <f t="shared" si="384"/>
        <v>0</v>
      </c>
      <c r="O4889" s="76" t="str">
        <f t="shared" si="380"/>
        <v/>
      </c>
      <c r="P4889" s="75" t="str">
        <f t="shared" si="381"/>
        <v/>
      </c>
      <c r="Q4889" s="77" t="str">
        <f t="shared" si="382"/>
        <v/>
      </c>
      <c r="R4889" s="77" t="str">
        <f t="shared" si="383"/>
        <v/>
      </c>
      <c r="S4889" s="77" t="str">
        <f>IF(O4889="","",IF(OR(VALUE(LEFT(O4889,2))&gt;IF(RIGHT(J4889,1)="M",7,19),AND(OR(LEFT(O4889,2)={"07","19"}),VALUE(RIGHT(O4889,2))&gt;15)),TRUE,FALSE))</f>
        <v/>
      </c>
      <c r="T4889" s="77" t="str">
        <f>IF(O4889="","",IF(OR(VALUE(LEFT(O4889,2))&gt;IF(RIGHT(J4889,1)="M",7,19),AND(OR(LEFT(O4889,2)={"07","19"}),VALUE(RIGHT(O4889,2))&gt;5)),TRUE,FALSE))</f>
        <v/>
      </c>
    </row>
    <row r="4890" spans="12:20" x14ac:dyDescent="0.25">
      <c r="L4890" s="75">
        <f>COUNTIF($B$2:B4890,B4890)</f>
        <v>0</v>
      </c>
      <c r="M4890" s="75">
        <f>COUNTIF($L$2:L4890,4)</f>
        <v>42</v>
      </c>
      <c r="N4890" s="76" t="str">
        <f t="shared" si="384"/>
        <v>0</v>
      </c>
      <c r="O4890" s="76" t="str">
        <f t="shared" si="380"/>
        <v/>
      </c>
      <c r="P4890" s="75" t="str">
        <f t="shared" si="381"/>
        <v/>
      </c>
      <c r="Q4890" s="77" t="str">
        <f t="shared" si="382"/>
        <v/>
      </c>
      <c r="R4890" s="77" t="str">
        <f t="shared" si="383"/>
        <v/>
      </c>
      <c r="S4890" s="77" t="str">
        <f>IF(O4890="","",IF(OR(VALUE(LEFT(O4890,2))&gt;IF(RIGHT(J4890,1)="M",7,19),AND(OR(LEFT(O4890,2)={"07","19"}),VALUE(RIGHT(O4890,2))&gt;15)),TRUE,FALSE))</f>
        <v/>
      </c>
      <c r="T4890" s="77" t="str">
        <f>IF(O4890="","",IF(OR(VALUE(LEFT(O4890,2))&gt;IF(RIGHT(J4890,1)="M",7,19),AND(OR(LEFT(O4890,2)={"07","19"}),VALUE(RIGHT(O4890,2))&gt;5)),TRUE,FALSE))</f>
        <v/>
      </c>
    </row>
    <row r="4891" spans="12:20" x14ac:dyDescent="0.25">
      <c r="L4891" s="75">
        <f>COUNTIF($B$2:B4891,B4891)</f>
        <v>0</v>
      </c>
      <c r="M4891" s="75">
        <f>COUNTIF($L$2:L4891,4)</f>
        <v>42</v>
      </c>
      <c r="N4891" s="76" t="str">
        <f t="shared" si="384"/>
        <v>0</v>
      </c>
      <c r="O4891" s="76" t="str">
        <f t="shared" si="380"/>
        <v/>
      </c>
      <c r="P4891" s="75" t="str">
        <f t="shared" si="381"/>
        <v/>
      </c>
      <c r="Q4891" s="77" t="str">
        <f t="shared" si="382"/>
        <v/>
      </c>
      <c r="R4891" s="77" t="str">
        <f t="shared" si="383"/>
        <v/>
      </c>
      <c r="S4891" s="77" t="str">
        <f>IF(O4891="","",IF(OR(VALUE(LEFT(O4891,2))&gt;IF(RIGHT(J4891,1)="M",7,19),AND(OR(LEFT(O4891,2)={"07","19"}),VALUE(RIGHT(O4891,2))&gt;15)),TRUE,FALSE))</f>
        <v/>
      </c>
      <c r="T4891" s="77" t="str">
        <f>IF(O4891="","",IF(OR(VALUE(LEFT(O4891,2))&gt;IF(RIGHT(J4891,1)="M",7,19),AND(OR(LEFT(O4891,2)={"07","19"}),VALUE(RIGHT(O4891,2))&gt;5)),TRUE,FALSE))</f>
        <v/>
      </c>
    </row>
    <row r="4892" spans="12:20" x14ac:dyDescent="0.25">
      <c r="L4892" s="75">
        <f>COUNTIF($B$2:B4892,B4892)</f>
        <v>0</v>
      </c>
      <c r="M4892" s="75">
        <f>COUNTIF($L$2:L4892,4)</f>
        <v>42</v>
      </c>
      <c r="N4892" s="76" t="str">
        <f t="shared" si="384"/>
        <v>0</v>
      </c>
      <c r="O4892" s="76" t="str">
        <f t="shared" si="380"/>
        <v/>
      </c>
      <c r="P4892" s="75" t="str">
        <f t="shared" si="381"/>
        <v/>
      </c>
      <c r="Q4892" s="77" t="str">
        <f t="shared" si="382"/>
        <v/>
      </c>
      <c r="R4892" s="77" t="str">
        <f t="shared" si="383"/>
        <v/>
      </c>
      <c r="S4892" s="77" t="str">
        <f>IF(O4892="","",IF(OR(VALUE(LEFT(O4892,2))&gt;IF(RIGHT(J4892,1)="M",7,19),AND(OR(LEFT(O4892,2)={"07","19"}),VALUE(RIGHT(O4892,2))&gt;15)),TRUE,FALSE))</f>
        <v/>
      </c>
      <c r="T4892" s="77" t="str">
        <f>IF(O4892="","",IF(OR(VALUE(LEFT(O4892,2))&gt;IF(RIGHT(J4892,1)="M",7,19),AND(OR(LEFT(O4892,2)={"07","19"}),VALUE(RIGHT(O4892,2))&gt;5)),TRUE,FALSE))</f>
        <v/>
      </c>
    </row>
    <row r="4893" spans="12:20" x14ac:dyDescent="0.25">
      <c r="L4893" s="75">
        <f>COUNTIF($B$2:B4893,B4893)</f>
        <v>0</v>
      </c>
      <c r="M4893" s="75">
        <f>COUNTIF($L$2:L4893,4)</f>
        <v>42</v>
      </c>
      <c r="N4893" s="76" t="str">
        <f t="shared" si="384"/>
        <v>0</v>
      </c>
      <c r="O4893" s="76" t="str">
        <f t="shared" si="380"/>
        <v/>
      </c>
      <c r="P4893" s="75" t="str">
        <f t="shared" si="381"/>
        <v/>
      </c>
      <c r="Q4893" s="77" t="str">
        <f t="shared" si="382"/>
        <v/>
      </c>
      <c r="R4893" s="77" t="str">
        <f t="shared" si="383"/>
        <v/>
      </c>
      <c r="S4893" s="77" t="str">
        <f>IF(O4893="","",IF(OR(VALUE(LEFT(O4893,2))&gt;IF(RIGHT(J4893,1)="M",7,19),AND(OR(LEFT(O4893,2)={"07","19"}),VALUE(RIGHT(O4893,2))&gt;15)),TRUE,FALSE))</f>
        <v/>
      </c>
      <c r="T4893" s="77" t="str">
        <f>IF(O4893="","",IF(OR(VALUE(LEFT(O4893,2))&gt;IF(RIGHT(J4893,1)="M",7,19),AND(OR(LEFT(O4893,2)={"07","19"}),VALUE(RIGHT(O4893,2))&gt;5)),TRUE,FALSE))</f>
        <v/>
      </c>
    </row>
    <row r="4894" spans="12:20" x14ac:dyDescent="0.25">
      <c r="L4894" s="75">
        <f>COUNTIF($B$2:B4894,B4894)</f>
        <v>0</v>
      </c>
      <c r="M4894" s="75">
        <f>COUNTIF($L$2:L4894,4)</f>
        <v>42</v>
      </c>
      <c r="N4894" s="76" t="str">
        <f t="shared" si="384"/>
        <v>0</v>
      </c>
      <c r="O4894" s="76" t="str">
        <f t="shared" si="380"/>
        <v/>
      </c>
      <c r="P4894" s="75" t="str">
        <f t="shared" si="381"/>
        <v/>
      </c>
      <c r="Q4894" s="77" t="str">
        <f t="shared" si="382"/>
        <v/>
      </c>
      <c r="R4894" s="77" t="str">
        <f t="shared" si="383"/>
        <v/>
      </c>
      <c r="S4894" s="77" t="str">
        <f>IF(O4894="","",IF(OR(VALUE(LEFT(O4894,2))&gt;IF(RIGHT(J4894,1)="M",7,19),AND(OR(LEFT(O4894,2)={"07","19"}),VALUE(RIGHT(O4894,2))&gt;15)),TRUE,FALSE))</f>
        <v/>
      </c>
      <c r="T4894" s="77" t="str">
        <f>IF(O4894="","",IF(OR(VALUE(LEFT(O4894,2))&gt;IF(RIGHT(J4894,1)="M",7,19),AND(OR(LEFT(O4894,2)={"07","19"}),VALUE(RIGHT(O4894,2))&gt;5)),TRUE,FALSE))</f>
        <v/>
      </c>
    </row>
    <row r="4895" spans="12:20" x14ac:dyDescent="0.25">
      <c r="L4895" s="75">
        <f>COUNTIF($B$2:B4895,B4895)</f>
        <v>0</v>
      </c>
      <c r="M4895" s="75">
        <f>COUNTIF($L$2:L4895,4)</f>
        <v>42</v>
      </c>
      <c r="N4895" s="76" t="str">
        <f t="shared" si="384"/>
        <v>0</v>
      </c>
      <c r="O4895" s="76" t="str">
        <f t="shared" si="380"/>
        <v/>
      </c>
      <c r="P4895" s="75" t="str">
        <f t="shared" si="381"/>
        <v/>
      </c>
      <c r="Q4895" s="77" t="str">
        <f t="shared" si="382"/>
        <v/>
      </c>
      <c r="R4895" s="77" t="str">
        <f t="shared" si="383"/>
        <v/>
      </c>
      <c r="S4895" s="77" t="str">
        <f>IF(O4895="","",IF(OR(VALUE(LEFT(O4895,2))&gt;IF(RIGHT(J4895,1)="M",7,19),AND(OR(LEFT(O4895,2)={"07","19"}),VALUE(RIGHT(O4895,2))&gt;15)),TRUE,FALSE))</f>
        <v/>
      </c>
      <c r="T4895" s="77" t="str">
        <f>IF(O4895="","",IF(OR(VALUE(LEFT(O4895,2))&gt;IF(RIGHT(J4895,1)="M",7,19),AND(OR(LEFT(O4895,2)={"07","19"}),VALUE(RIGHT(O4895,2))&gt;5)),TRUE,FALSE))</f>
        <v/>
      </c>
    </row>
    <row r="4896" spans="12:20" x14ac:dyDescent="0.25">
      <c r="L4896" s="75">
        <f>COUNTIF($B$2:B4896,B4896)</f>
        <v>0</v>
      </c>
      <c r="M4896" s="75">
        <f>COUNTIF($L$2:L4896,4)</f>
        <v>42</v>
      </c>
      <c r="N4896" s="76" t="str">
        <f t="shared" si="384"/>
        <v>0</v>
      </c>
      <c r="O4896" s="76" t="str">
        <f t="shared" si="380"/>
        <v/>
      </c>
      <c r="P4896" s="75" t="str">
        <f t="shared" si="381"/>
        <v/>
      </c>
      <c r="Q4896" s="77" t="str">
        <f t="shared" si="382"/>
        <v/>
      </c>
      <c r="R4896" s="77" t="str">
        <f t="shared" si="383"/>
        <v/>
      </c>
      <c r="S4896" s="77" t="str">
        <f>IF(O4896="","",IF(OR(VALUE(LEFT(O4896,2))&gt;IF(RIGHT(J4896,1)="M",7,19),AND(OR(LEFT(O4896,2)={"07","19"}),VALUE(RIGHT(O4896,2))&gt;15)),TRUE,FALSE))</f>
        <v/>
      </c>
      <c r="T4896" s="77" t="str">
        <f>IF(O4896="","",IF(OR(VALUE(LEFT(O4896,2))&gt;IF(RIGHT(J4896,1)="M",7,19),AND(OR(LEFT(O4896,2)={"07","19"}),VALUE(RIGHT(O4896,2))&gt;5)),TRUE,FALSE))</f>
        <v/>
      </c>
    </row>
    <row r="4897" spans="12:20" x14ac:dyDescent="0.25">
      <c r="L4897" s="75">
        <f>COUNTIF($B$2:B4897,B4897)</f>
        <v>0</v>
      </c>
      <c r="M4897" s="75">
        <f>COUNTIF($L$2:L4897,4)</f>
        <v>42</v>
      </c>
      <c r="N4897" s="76" t="str">
        <f t="shared" si="384"/>
        <v>0</v>
      </c>
      <c r="O4897" s="76" t="str">
        <f t="shared" si="380"/>
        <v/>
      </c>
      <c r="P4897" s="75" t="str">
        <f t="shared" si="381"/>
        <v/>
      </c>
      <c r="Q4897" s="77" t="str">
        <f t="shared" si="382"/>
        <v/>
      </c>
      <c r="R4897" s="77" t="str">
        <f t="shared" si="383"/>
        <v/>
      </c>
      <c r="S4897" s="77" t="str">
        <f>IF(O4897="","",IF(OR(VALUE(LEFT(O4897,2))&gt;IF(RIGHT(J4897,1)="M",7,19),AND(OR(LEFT(O4897,2)={"07","19"}),VALUE(RIGHT(O4897,2))&gt;15)),TRUE,FALSE))</f>
        <v/>
      </c>
      <c r="T4897" s="77" t="str">
        <f>IF(O4897="","",IF(OR(VALUE(LEFT(O4897,2))&gt;IF(RIGHT(J4897,1)="M",7,19),AND(OR(LEFT(O4897,2)={"07","19"}),VALUE(RIGHT(O4897,2))&gt;5)),TRUE,FALSE))</f>
        <v/>
      </c>
    </row>
    <row r="4898" spans="12:20" x14ac:dyDescent="0.25">
      <c r="L4898" s="75">
        <f>COUNTIF($B$2:B4898,B4898)</f>
        <v>0</v>
      </c>
      <c r="M4898" s="75">
        <f>COUNTIF($L$2:L4898,4)</f>
        <v>42</v>
      </c>
      <c r="N4898" s="76" t="str">
        <f t="shared" si="384"/>
        <v>0</v>
      </c>
      <c r="O4898" s="76" t="str">
        <f t="shared" si="380"/>
        <v/>
      </c>
      <c r="P4898" s="75" t="str">
        <f t="shared" si="381"/>
        <v/>
      </c>
      <c r="Q4898" s="77" t="str">
        <f t="shared" si="382"/>
        <v/>
      </c>
      <c r="R4898" s="77" t="str">
        <f t="shared" si="383"/>
        <v/>
      </c>
      <c r="S4898" s="77" t="str">
        <f>IF(O4898="","",IF(OR(VALUE(LEFT(O4898,2))&gt;IF(RIGHT(J4898,1)="M",7,19),AND(OR(LEFT(O4898,2)={"07","19"}),VALUE(RIGHT(O4898,2))&gt;15)),TRUE,FALSE))</f>
        <v/>
      </c>
      <c r="T4898" s="77" t="str">
        <f>IF(O4898="","",IF(OR(VALUE(LEFT(O4898,2))&gt;IF(RIGHT(J4898,1)="M",7,19),AND(OR(LEFT(O4898,2)={"07","19"}),VALUE(RIGHT(O4898,2))&gt;5)),TRUE,FALSE))</f>
        <v/>
      </c>
    </row>
    <row r="4899" spans="12:20" x14ac:dyDescent="0.25">
      <c r="L4899" s="75">
        <f>COUNTIF($B$2:B4899,B4899)</f>
        <v>0</v>
      </c>
      <c r="M4899" s="75">
        <f>COUNTIF($L$2:L4899,4)</f>
        <v>42</v>
      </c>
      <c r="N4899" s="76" t="str">
        <f t="shared" si="384"/>
        <v>0</v>
      </c>
      <c r="O4899" s="76" t="str">
        <f t="shared" si="380"/>
        <v/>
      </c>
      <c r="P4899" s="75" t="str">
        <f t="shared" si="381"/>
        <v/>
      </c>
      <c r="Q4899" s="77" t="str">
        <f t="shared" si="382"/>
        <v/>
      </c>
      <c r="R4899" s="77" t="str">
        <f t="shared" si="383"/>
        <v/>
      </c>
      <c r="S4899" s="77" t="str">
        <f>IF(O4899="","",IF(OR(VALUE(LEFT(O4899,2))&gt;IF(RIGHT(J4899,1)="M",7,19),AND(OR(LEFT(O4899,2)={"07","19"}),VALUE(RIGHT(O4899,2))&gt;15)),TRUE,FALSE))</f>
        <v/>
      </c>
      <c r="T4899" s="77" t="str">
        <f>IF(O4899="","",IF(OR(VALUE(LEFT(O4899,2))&gt;IF(RIGHT(J4899,1)="M",7,19),AND(OR(LEFT(O4899,2)={"07","19"}),VALUE(RIGHT(O4899,2))&gt;5)),TRUE,FALSE))</f>
        <v/>
      </c>
    </row>
    <row r="4900" spans="12:20" x14ac:dyDescent="0.25">
      <c r="L4900" s="75">
        <f>COUNTIF($B$2:B4900,B4900)</f>
        <v>0</v>
      </c>
      <c r="M4900" s="75">
        <f>COUNTIF($L$2:L4900,4)</f>
        <v>42</v>
      </c>
      <c r="N4900" s="76" t="str">
        <f t="shared" si="384"/>
        <v>0</v>
      </c>
      <c r="O4900" s="76" t="str">
        <f t="shared" si="380"/>
        <v/>
      </c>
      <c r="P4900" s="75" t="str">
        <f t="shared" si="381"/>
        <v/>
      </c>
      <c r="Q4900" s="77" t="str">
        <f t="shared" si="382"/>
        <v/>
      </c>
      <c r="R4900" s="77" t="str">
        <f t="shared" si="383"/>
        <v/>
      </c>
      <c r="S4900" s="77" t="str">
        <f>IF(O4900="","",IF(OR(VALUE(LEFT(O4900,2))&gt;IF(RIGHT(J4900,1)="M",7,19),AND(OR(LEFT(O4900,2)={"07","19"}),VALUE(RIGHT(O4900,2))&gt;15)),TRUE,FALSE))</f>
        <v/>
      </c>
      <c r="T4900" s="77" t="str">
        <f>IF(O4900="","",IF(OR(VALUE(LEFT(O4900,2))&gt;IF(RIGHT(J4900,1)="M",7,19),AND(OR(LEFT(O4900,2)={"07","19"}),VALUE(RIGHT(O4900,2))&gt;5)),TRUE,FALSE))</f>
        <v/>
      </c>
    </row>
    <row r="4901" spans="12:20" x14ac:dyDescent="0.25">
      <c r="L4901" s="75">
        <f>COUNTIF($B$2:B4901,B4901)</f>
        <v>0</v>
      </c>
      <c r="M4901" s="75">
        <f>COUNTIF($L$2:L4901,4)</f>
        <v>42</v>
      </c>
      <c r="N4901" s="76" t="str">
        <f t="shared" si="384"/>
        <v>0</v>
      </c>
      <c r="O4901" s="76" t="str">
        <f t="shared" si="380"/>
        <v/>
      </c>
      <c r="P4901" s="75" t="str">
        <f t="shared" si="381"/>
        <v/>
      </c>
      <c r="Q4901" s="77" t="str">
        <f t="shared" si="382"/>
        <v/>
      </c>
      <c r="R4901" s="77" t="str">
        <f t="shared" si="383"/>
        <v/>
      </c>
      <c r="S4901" s="77" t="str">
        <f>IF(O4901="","",IF(OR(VALUE(LEFT(O4901,2))&gt;IF(RIGHT(J4901,1)="M",7,19),AND(OR(LEFT(O4901,2)={"07","19"}),VALUE(RIGHT(O4901,2))&gt;15)),TRUE,FALSE))</f>
        <v/>
      </c>
      <c r="T4901" s="77" t="str">
        <f>IF(O4901="","",IF(OR(VALUE(LEFT(O4901,2))&gt;IF(RIGHT(J4901,1)="M",7,19),AND(OR(LEFT(O4901,2)={"07","19"}),VALUE(RIGHT(O4901,2))&gt;5)),TRUE,FALSE))</f>
        <v/>
      </c>
    </row>
    <row r="4902" spans="12:20" x14ac:dyDescent="0.25">
      <c r="L4902" s="75">
        <f>COUNTIF($B$2:B4902,B4902)</f>
        <v>0</v>
      </c>
      <c r="M4902" s="75">
        <f>COUNTIF($L$2:L4902,4)</f>
        <v>42</v>
      </c>
      <c r="N4902" s="76" t="str">
        <f t="shared" si="384"/>
        <v>0</v>
      </c>
      <c r="O4902" s="76" t="str">
        <f t="shared" si="380"/>
        <v/>
      </c>
      <c r="P4902" s="75" t="str">
        <f t="shared" si="381"/>
        <v/>
      </c>
      <c r="Q4902" s="77" t="str">
        <f t="shared" si="382"/>
        <v/>
      </c>
      <c r="R4902" s="77" t="str">
        <f t="shared" si="383"/>
        <v/>
      </c>
      <c r="S4902" s="77" t="str">
        <f>IF(O4902="","",IF(OR(VALUE(LEFT(O4902,2))&gt;IF(RIGHT(J4902,1)="M",7,19),AND(OR(LEFT(O4902,2)={"07","19"}),VALUE(RIGHT(O4902,2))&gt;15)),TRUE,FALSE))</f>
        <v/>
      </c>
      <c r="T4902" s="77" t="str">
        <f>IF(O4902="","",IF(OR(VALUE(LEFT(O4902,2))&gt;IF(RIGHT(J4902,1)="M",7,19),AND(OR(LEFT(O4902,2)={"07","19"}),VALUE(RIGHT(O4902,2))&gt;5)),TRUE,FALSE))</f>
        <v/>
      </c>
    </row>
    <row r="4903" spans="12:20" x14ac:dyDescent="0.25">
      <c r="L4903" s="75">
        <f>COUNTIF($B$2:B4903,B4903)</f>
        <v>0</v>
      </c>
      <c r="M4903" s="75">
        <f>COUNTIF($L$2:L4903,4)</f>
        <v>42</v>
      </c>
      <c r="N4903" s="76" t="str">
        <f t="shared" si="384"/>
        <v>0</v>
      </c>
      <c r="O4903" s="76" t="str">
        <f t="shared" si="380"/>
        <v/>
      </c>
      <c r="P4903" s="75" t="str">
        <f t="shared" si="381"/>
        <v/>
      </c>
      <c r="Q4903" s="77" t="str">
        <f t="shared" si="382"/>
        <v/>
      </c>
      <c r="R4903" s="77" t="str">
        <f t="shared" si="383"/>
        <v/>
      </c>
      <c r="S4903" s="77" t="str">
        <f>IF(O4903="","",IF(OR(VALUE(LEFT(O4903,2))&gt;IF(RIGHT(J4903,1)="M",7,19),AND(OR(LEFT(O4903,2)={"07","19"}),VALUE(RIGHT(O4903,2))&gt;15)),TRUE,FALSE))</f>
        <v/>
      </c>
      <c r="T4903" s="77" t="str">
        <f>IF(O4903="","",IF(OR(VALUE(LEFT(O4903,2))&gt;IF(RIGHT(J4903,1)="M",7,19),AND(OR(LEFT(O4903,2)={"07","19"}),VALUE(RIGHT(O4903,2))&gt;5)),TRUE,FALSE))</f>
        <v/>
      </c>
    </row>
    <row r="4904" spans="12:20" x14ac:dyDescent="0.25">
      <c r="L4904" s="75">
        <f>COUNTIF($B$2:B4904,B4904)</f>
        <v>0</v>
      </c>
      <c r="M4904" s="75">
        <f>COUNTIF($L$2:L4904,4)</f>
        <v>42</v>
      </c>
      <c r="N4904" s="76" t="str">
        <f t="shared" si="384"/>
        <v>0</v>
      </c>
      <c r="O4904" s="76" t="str">
        <f t="shared" si="380"/>
        <v/>
      </c>
      <c r="P4904" s="75" t="str">
        <f t="shared" si="381"/>
        <v/>
      </c>
      <c r="Q4904" s="77" t="str">
        <f t="shared" si="382"/>
        <v/>
      </c>
      <c r="R4904" s="77" t="str">
        <f t="shared" si="383"/>
        <v/>
      </c>
      <c r="S4904" s="77" t="str">
        <f>IF(O4904="","",IF(OR(VALUE(LEFT(O4904,2))&gt;IF(RIGHT(J4904,1)="M",7,19),AND(OR(LEFT(O4904,2)={"07","19"}),VALUE(RIGHT(O4904,2))&gt;15)),TRUE,FALSE))</f>
        <v/>
      </c>
      <c r="T4904" s="77" t="str">
        <f>IF(O4904="","",IF(OR(VALUE(LEFT(O4904,2))&gt;IF(RIGHT(J4904,1)="M",7,19),AND(OR(LEFT(O4904,2)={"07","19"}),VALUE(RIGHT(O4904,2))&gt;5)),TRUE,FALSE))</f>
        <v/>
      </c>
    </row>
    <row r="4905" spans="12:20" x14ac:dyDescent="0.25">
      <c r="L4905" s="75">
        <f>COUNTIF($B$2:B4905,B4905)</f>
        <v>0</v>
      </c>
      <c r="M4905" s="75">
        <f>COUNTIF($L$2:L4905,4)</f>
        <v>42</v>
      </c>
      <c r="N4905" s="76" t="str">
        <f t="shared" si="384"/>
        <v>0</v>
      </c>
      <c r="O4905" s="76" t="str">
        <f t="shared" si="380"/>
        <v/>
      </c>
      <c r="P4905" s="75" t="str">
        <f t="shared" si="381"/>
        <v/>
      </c>
      <c r="Q4905" s="77" t="str">
        <f t="shared" si="382"/>
        <v/>
      </c>
      <c r="R4905" s="77" t="str">
        <f t="shared" si="383"/>
        <v/>
      </c>
      <c r="S4905" s="77" t="str">
        <f>IF(O4905="","",IF(OR(VALUE(LEFT(O4905,2))&gt;IF(RIGHT(J4905,1)="M",7,19),AND(OR(LEFT(O4905,2)={"07","19"}),VALUE(RIGHT(O4905,2))&gt;15)),TRUE,FALSE))</f>
        <v/>
      </c>
      <c r="T4905" s="77" t="str">
        <f>IF(O4905="","",IF(OR(VALUE(LEFT(O4905,2))&gt;IF(RIGHT(J4905,1)="M",7,19),AND(OR(LEFT(O4905,2)={"07","19"}),VALUE(RIGHT(O4905,2))&gt;5)),TRUE,FALSE))</f>
        <v/>
      </c>
    </row>
    <row r="4906" spans="12:20" x14ac:dyDescent="0.25">
      <c r="L4906" s="75">
        <f>COUNTIF($B$2:B4906,B4906)</f>
        <v>0</v>
      </c>
      <c r="M4906" s="75">
        <f>COUNTIF($L$2:L4906,4)</f>
        <v>42</v>
      </c>
      <c r="N4906" s="76" t="str">
        <f t="shared" si="384"/>
        <v>0</v>
      </c>
      <c r="O4906" s="76" t="str">
        <f t="shared" si="380"/>
        <v/>
      </c>
      <c r="P4906" s="75" t="str">
        <f t="shared" si="381"/>
        <v/>
      </c>
      <c r="Q4906" s="77" t="str">
        <f t="shared" si="382"/>
        <v/>
      </c>
      <c r="R4906" s="77" t="str">
        <f t="shared" si="383"/>
        <v/>
      </c>
      <c r="S4906" s="77" t="str">
        <f>IF(O4906="","",IF(OR(VALUE(LEFT(O4906,2))&gt;IF(RIGHT(J4906,1)="M",7,19),AND(OR(LEFT(O4906,2)={"07","19"}),VALUE(RIGHT(O4906,2))&gt;15)),TRUE,FALSE))</f>
        <v/>
      </c>
      <c r="T4906" s="77" t="str">
        <f>IF(O4906="","",IF(OR(VALUE(LEFT(O4906,2))&gt;IF(RIGHT(J4906,1)="M",7,19),AND(OR(LEFT(O4906,2)={"07","19"}),VALUE(RIGHT(O4906,2))&gt;5)),TRUE,FALSE))</f>
        <v/>
      </c>
    </row>
    <row r="4907" spans="12:20" x14ac:dyDescent="0.25">
      <c r="L4907" s="75">
        <f>COUNTIF($B$2:B4907,B4907)</f>
        <v>0</v>
      </c>
      <c r="M4907" s="75">
        <f>COUNTIF($L$2:L4907,4)</f>
        <v>42</v>
      </c>
      <c r="N4907" s="76" t="str">
        <f t="shared" si="384"/>
        <v>0</v>
      </c>
      <c r="O4907" s="76" t="str">
        <f t="shared" si="380"/>
        <v/>
      </c>
      <c r="P4907" s="75" t="str">
        <f t="shared" si="381"/>
        <v/>
      </c>
      <c r="Q4907" s="77" t="str">
        <f t="shared" si="382"/>
        <v/>
      </c>
      <c r="R4907" s="77" t="str">
        <f t="shared" si="383"/>
        <v/>
      </c>
      <c r="S4907" s="77" t="str">
        <f>IF(O4907="","",IF(OR(VALUE(LEFT(O4907,2))&gt;IF(RIGHT(J4907,1)="M",7,19),AND(OR(LEFT(O4907,2)={"07","19"}),VALUE(RIGHT(O4907,2))&gt;15)),TRUE,FALSE))</f>
        <v/>
      </c>
      <c r="T4907" s="77" t="str">
        <f>IF(O4907="","",IF(OR(VALUE(LEFT(O4907,2))&gt;IF(RIGHT(J4907,1)="M",7,19),AND(OR(LEFT(O4907,2)={"07","19"}),VALUE(RIGHT(O4907,2))&gt;5)),TRUE,FALSE))</f>
        <v/>
      </c>
    </row>
    <row r="4908" spans="12:20" x14ac:dyDescent="0.25">
      <c r="L4908" s="75">
        <f>COUNTIF($B$2:B4908,B4908)</f>
        <v>0</v>
      </c>
      <c r="M4908" s="75">
        <f>COUNTIF($L$2:L4908,4)</f>
        <v>42</v>
      </c>
      <c r="N4908" s="76" t="str">
        <f t="shared" si="384"/>
        <v>0</v>
      </c>
      <c r="O4908" s="76" t="str">
        <f t="shared" si="380"/>
        <v/>
      </c>
      <c r="P4908" s="75" t="str">
        <f t="shared" si="381"/>
        <v/>
      </c>
      <c r="Q4908" s="77" t="str">
        <f t="shared" si="382"/>
        <v/>
      </c>
      <c r="R4908" s="77" t="str">
        <f t="shared" si="383"/>
        <v/>
      </c>
      <c r="S4908" s="77" t="str">
        <f>IF(O4908="","",IF(OR(VALUE(LEFT(O4908,2))&gt;IF(RIGHT(J4908,1)="M",7,19),AND(OR(LEFT(O4908,2)={"07","19"}),VALUE(RIGHT(O4908,2))&gt;15)),TRUE,FALSE))</f>
        <v/>
      </c>
      <c r="T4908" s="77" t="str">
        <f>IF(O4908="","",IF(OR(VALUE(LEFT(O4908,2))&gt;IF(RIGHT(J4908,1)="M",7,19),AND(OR(LEFT(O4908,2)={"07","19"}),VALUE(RIGHT(O4908,2))&gt;5)),TRUE,FALSE))</f>
        <v/>
      </c>
    </row>
    <row r="4909" spans="12:20" x14ac:dyDescent="0.25">
      <c r="L4909" s="75">
        <f>COUNTIF($B$2:B4909,B4909)</f>
        <v>0</v>
      </c>
      <c r="M4909" s="75">
        <f>COUNTIF($L$2:L4909,4)</f>
        <v>42</v>
      </c>
      <c r="N4909" s="76" t="str">
        <f t="shared" si="384"/>
        <v>0</v>
      </c>
      <c r="O4909" s="76" t="str">
        <f t="shared" si="380"/>
        <v/>
      </c>
      <c r="P4909" s="75" t="str">
        <f t="shared" si="381"/>
        <v/>
      </c>
      <c r="Q4909" s="77" t="str">
        <f t="shared" si="382"/>
        <v/>
      </c>
      <c r="R4909" s="77" t="str">
        <f t="shared" si="383"/>
        <v/>
      </c>
      <c r="S4909" s="77" t="str">
        <f>IF(O4909="","",IF(OR(VALUE(LEFT(O4909,2))&gt;IF(RIGHT(J4909,1)="M",7,19),AND(OR(LEFT(O4909,2)={"07","19"}),VALUE(RIGHT(O4909,2))&gt;15)),TRUE,FALSE))</f>
        <v/>
      </c>
      <c r="T4909" s="77" t="str">
        <f>IF(O4909="","",IF(OR(VALUE(LEFT(O4909,2))&gt;IF(RIGHT(J4909,1)="M",7,19),AND(OR(LEFT(O4909,2)={"07","19"}),VALUE(RIGHT(O4909,2))&gt;5)),TRUE,FALSE))</f>
        <v/>
      </c>
    </row>
    <row r="4910" spans="12:20" x14ac:dyDescent="0.25">
      <c r="L4910" s="75">
        <f>COUNTIF($B$2:B4910,B4910)</f>
        <v>0</v>
      </c>
      <c r="M4910" s="75">
        <f>COUNTIF($L$2:L4910,4)</f>
        <v>42</v>
      </c>
      <c r="N4910" s="76" t="str">
        <f t="shared" si="384"/>
        <v>0</v>
      </c>
      <c r="O4910" s="76" t="str">
        <f t="shared" si="380"/>
        <v/>
      </c>
      <c r="P4910" s="75" t="str">
        <f t="shared" si="381"/>
        <v/>
      </c>
      <c r="Q4910" s="77" t="str">
        <f t="shared" si="382"/>
        <v/>
      </c>
      <c r="R4910" s="77" t="str">
        <f t="shared" si="383"/>
        <v/>
      </c>
      <c r="S4910" s="77" t="str">
        <f>IF(O4910="","",IF(OR(VALUE(LEFT(O4910,2))&gt;IF(RIGHT(J4910,1)="M",7,19),AND(OR(LEFT(O4910,2)={"07","19"}),VALUE(RIGHT(O4910,2))&gt;15)),TRUE,FALSE))</f>
        <v/>
      </c>
      <c r="T4910" s="77" t="str">
        <f>IF(O4910="","",IF(OR(VALUE(LEFT(O4910,2))&gt;IF(RIGHT(J4910,1)="M",7,19),AND(OR(LEFT(O4910,2)={"07","19"}),VALUE(RIGHT(O4910,2))&gt;5)),TRUE,FALSE))</f>
        <v/>
      </c>
    </row>
    <row r="4911" spans="12:20" x14ac:dyDescent="0.25">
      <c r="L4911" s="75">
        <f>COUNTIF($B$2:B4911,B4911)</f>
        <v>0</v>
      </c>
      <c r="M4911" s="75">
        <f>COUNTIF($L$2:L4911,4)</f>
        <v>42</v>
      </c>
      <c r="N4911" s="76" t="str">
        <f t="shared" si="384"/>
        <v>0</v>
      </c>
      <c r="O4911" s="76" t="str">
        <f t="shared" si="380"/>
        <v/>
      </c>
      <c r="P4911" s="75" t="str">
        <f t="shared" si="381"/>
        <v/>
      </c>
      <c r="Q4911" s="77" t="str">
        <f t="shared" si="382"/>
        <v/>
      </c>
      <c r="R4911" s="77" t="str">
        <f t="shared" si="383"/>
        <v/>
      </c>
      <c r="S4911" s="77" t="str">
        <f>IF(O4911="","",IF(OR(VALUE(LEFT(O4911,2))&gt;IF(RIGHT(J4911,1)="M",7,19),AND(OR(LEFT(O4911,2)={"07","19"}),VALUE(RIGHT(O4911,2))&gt;15)),TRUE,FALSE))</f>
        <v/>
      </c>
      <c r="T4911" s="77" t="str">
        <f>IF(O4911="","",IF(OR(VALUE(LEFT(O4911,2))&gt;IF(RIGHT(J4911,1)="M",7,19),AND(OR(LEFT(O4911,2)={"07","19"}),VALUE(RIGHT(O4911,2))&gt;5)),TRUE,FALSE))</f>
        <v/>
      </c>
    </row>
    <row r="4912" spans="12:20" x14ac:dyDescent="0.25">
      <c r="L4912" s="75">
        <f>COUNTIF($B$2:B4912,B4912)</f>
        <v>0</v>
      </c>
      <c r="M4912" s="75">
        <f>COUNTIF($L$2:L4912,4)</f>
        <v>42</v>
      </c>
      <c r="N4912" s="76" t="str">
        <f t="shared" si="384"/>
        <v>0</v>
      </c>
      <c r="O4912" s="76" t="str">
        <f t="shared" si="380"/>
        <v/>
      </c>
      <c r="P4912" s="75" t="str">
        <f t="shared" si="381"/>
        <v/>
      </c>
      <c r="Q4912" s="77" t="str">
        <f t="shared" si="382"/>
        <v/>
      </c>
      <c r="R4912" s="77" t="str">
        <f t="shared" si="383"/>
        <v/>
      </c>
      <c r="S4912" s="77" t="str">
        <f>IF(O4912="","",IF(OR(VALUE(LEFT(O4912,2))&gt;IF(RIGHT(J4912,1)="M",7,19),AND(OR(LEFT(O4912,2)={"07","19"}),VALUE(RIGHT(O4912,2))&gt;15)),TRUE,FALSE))</f>
        <v/>
      </c>
      <c r="T4912" s="77" t="str">
        <f>IF(O4912="","",IF(OR(VALUE(LEFT(O4912,2))&gt;IF(RIGHT(J4912,1)="M",7,19),AND(OR(LEFT(O4912,2)={"07","19"}),VALUE(RIGHT(O4912,2))&gt;5)),TRUE,FALSE))</f>
        <v/>
      </c>
    </row>
    <row r="4913" spans="12:20" x14ac:dyDescent="0.25">
      <c r="L4913" s="75">
        <f>COUNTIF($B$2:B4913,B4913)</f>
        <v>0</v>
      </c>
      <c r="M4913" s="75">
        <f>COUNTIF($L$2:L4913,4)</f>
        <v>42</v>
      </c>
      <c r="N4913" s="76" t="str">
        <f t="shared" si="384"/>
        <v>0</v>
      </c>
      <c r="O4913" s="76" t="str">
        <f t="shared" si="380"/>
        <v/>
      </c>
      <c r="P4913" s="75" t="str">
        <f t="shared" si="381"/>
        <v/>
      </c>
      <c r="Q4913" s="77" t="str">
        <f t="shared" si="382"/>
        <v/>
      </c>
      <c r="R4913" s="77" t="str">
        <f t="shared" si="383"/>
        <v/>
      </c>
      <c r="S4913" s="77" t="str">
        <f>IF(O4913="","",IF(OR(VALUE(LEFT(O4913,2))&gt;IF(RIGHT(J4913,1)="M",7,19),AND(OR(LEFT(O4913,2)={"07","19"}),VALUE(RIGHT(O4913,2))&gt;15)),TRUE,FALSE))</f>
        <v/>
      </c>
      <c r="T4913" s="77" t="str">
        <f>IF(O4913="","",IF(OR(VALUE(LEFT(O4913,2))&gt;IF(RIGHT(J4913,1)="M",7,19),AND(OR(LEFT(O4913,2)={"07","19"}),VALUE(RIGHT(O4913,2))&gt;5)),TRUE,FALSE))</f>
        <v/>
      </c>
    </row>
    <row r="4914" spans="12:20" x14ac:dyDescent="0.25">
      <c r="L4914" s="75">
        <f>COUNTIF($B$2:B4914,B4914)</f>
        <v>0</v>
      </c>
      <c r="M4914" s="75">
        <f>COUNTIF($L$2:L4914,4)</f>
        <v>42</v>
      </c>
      <c r="N4914" s="76" t="str">
        <f t="shared" si="384"/>
        <v>0</v>
      </c>
      <c r="O4914" s="76" t="str">
        <f t="shared" si="380"/>
        <v/>
      </c>
      <c r="P4914" s="75" t="str">
        <f t="shared" si="381"/>
        <v/>
      </c>
      <c r="Q4914" s="77" t="str">
        <f t="shared" si="382"/>
        <v/>
      </c>
      <c r="R4914" s="77" t="str">
        <f t="shared" si="383"/>
        <v/>
      </c>
      <c r="S4914" s="77" t="str">
        <f>IF(O4914="","",IF(OR(VALUE(LEFT(O4914,2))&gt;IF(RIGHT(J4914,1)="M",7,19),AND(OR(LEFT(O4914,2)={"07","19"}),VALUE(RIGHT(O4914,2))&gt;15)),TRUE,FALSE))</f>
        <v/>
      </c>
      <c r="T4914" s="77" t="str">
        <f>IF(O4914="","",IF(OR(VALUE(LEFT(O4914,2))&gt;IF(RIGHT(J4914,1)="M",7,19),AND(OR(LEFT(O4914,2)={"07","19"}),VALUE(RIGHT(O4914,2))&gt;5)),TRUE,FALSE))</f>
        <v/>
      </c>
    </row>
    <row r="4915" spans="12:20" x14ac:dyDescent="0.25">
      <c r="L4915" s="75">
        <f>COUNTIF($B$2:B4915,B4915)</f>
        <v>0</v>
      </c>
      <c r="M4915" s="75">
        <f>COUNTIF($L$2:L4915,4)</f>
        <v>42</v>
      </c>
      <c r="N4915" s="76" t="str">
        <f t="shared" si="384"/>
        <v>0</v>
      </c>
      <c r="O4915" s="76" t="str">
        <f t="shared" si="380"/>
        <v/>
      </c>
      <c r="P4915" s="75" t="str">
        <f t="shared" si="381"/>
        <v/>
      </c>
      <c r="Q4915" s="77" t="str">
        <f t="shared" si="382"/>
        <v/>
      </c>
      <c r="R4915" s="77" t="str">
        <f t="shared" si="383"/>
        <v/>
      </c>
      <c r="S4915" s="77" t="str">
        <f>IF(O4915="","",IF(OR(VALUE(LEFT(O4915,2))&gt;IF(RIGHT(J4915,1)="M",7,19),AND(OR(LEFT(O4915,2)={"07","19"}),VALUE(RIGHT(O4915,2))&gt;15)),TRUE,FALSE))</f>
        <v/>
      </c>
      <c r="T4915" s="77" t="str">
        <f>IF(O4915="","",IF(OR(VALUE(LEFT(O4915,2))&gt;IF(RIGHT(J4915,1)="M",7,19),AND(OR(LEFT(O4915,2)={"07","19"}),VALUE(RIGHT(O4915,2))&gt;5)),TRUE,FALSE))</f>
        <v/>
      </c>
    </row>
    <row r="4916" spans="12:20" x14ac:dyDescent="0.25">
      <c r="L4916" s="75">
        <f>COUNTIF($B$2:B4916,B4916)</f>
        <v>0</v>
      </c>
      <c r="M4916" s="75">
        <f>COUNTIF($L$2:L4916,4)</f>
        <v>42</v>
      </c>
      <c r="N4916" s="76" t="str">
        <f t="shared" si="384"/>
        <v>0</v>
      </c>
      <c r="O4916" s="76" t="str">
        <f t="shared" si="380"/>
        <v/>
      </c>
      <c r="P4916" s="75" t="str">
        <f t="shared" si="381"/>
        <v/>
      </c>
      <c r="Q4916" s="77" t="str">
        <f t="shared" si="382"/>
        <v/>
      </c>
      <c r="R4916" s="77" t="str">
        <f t="shared" si="383"/>
        <v/>
      </c>
      <c r="S4916" s="77" t="str">
        <f>IF(O4916="","",IF(OR(VALUE(LEFT(O4916,2))&gt;IF(RIGHT(J4916,1)="M",7,19),AND(OR(LEFT(O4916,2)={"07","19"}),VALUE(RIGHT(O4916,2))&gt;15)),TRUE,FALSE))</f>
        <v/>
      </c>
      <c r="T4916" s="77" t="str">
        <f>IF(O4916="","",IF(OR(VALUE(LEFT(O4916,2))&gt;IF(RIGHT(J4916,1)="M",7,19),AND(OR(LEFT(O4916,2)={"07","19"}),VALUE(RIGHT(O4916,2))&gt;5)),TRUE,FALSE))</f>
        <v/>
      </c>
    </row>
    <row r="4917" spans="12:20" x14ac:dyDescent="0.25">
      <c r="L4917" s="75">
        <f>COUNTIF($B$2:B4917,B4917)</f>
        <v>0</v>
      </c>
      <c r="M4917" s="75">
        <f>COUNTIF($L$2:L4917,4)</f>
        <v>42</v>
      </c>
      <c r="N4917" s="76" t="str">
        <f t="shared" si="384"/>
        <v>0</v>
      </c>
      <c r="O4917" s="76" t="str">
        <f t="shared" si="380"/>
        <v/>
      </c>
      <c r="P4917" s="75" t="str">
        <f t="shared" si="381"/>
        <v/>
      </c>
      <c r="Q4917" s="77" t="str">
        <f t="shared" si="382"/>
        <v/>
      </c>
      <c r="R4917" s="77" t="str">
        <f t="shared" si="383"/>
        <v/>
      </c>
      <c r="S4917" s="77" t="str">
        <f>IF(O4917="","",IF(OR(VALUE(LEFT(O4917,2))&gt;IF(RIGHT(J4917,1)="M",7,19),AND(OR(LEFT(O4917,2)={"07","19"}),VALUE(RIGHT(O4917,2))&gt;15)),TRUE,FALSE))</f>
        <v/>
      </c>
      <c r="T4917" s="77" t="str">
        <f>IF(O4917="","",IF(OR(VALUE(LEFT(O4917,2))&gt;IF(RIGHT(J4917,1)="M",7,19),AND(OR(LEFT(O4917,2)={"07","19"}),VALUE(RIGHT(O4917,2))&gt;5)),TRUE,FALSE))</f>
        <v/>
      </c>
    </row>
    <row r="4918" spans="12:20" x14ac:dyDescent="0.25">
      <c r="L4918" s="75">
        <f>COUNTIF($B$2:B4918,B4918)</f>
        <v>0</v>
      </c>
      <c r="M4918" s="75">
        <f>COUNTIF($L$2:L4918,4)</f>
        <v>42</v>
      </c>
      <c r="N4918" s="76" t="str">
        <f t="shared" si="384"/>
        <v>0</v>
      </c>
      <c r="O4918" s="76" t="str">
        <f t="shared" si="380"/>
        <v/>
      </c>
      <c r="P4918" s="75" t="str">
        <f t="shared" si="381"/>
        <v/>
      </c>
      <c r="Q4918" s="77" t="str">
        <f t="shared" si="382"/>
        <v/>
      </c>
      <c r="R4918" s="77" t="str">
        <f t="shared" si="383"/>
        <v/>
      </c>
      <c r="S4918" s="77" t="str">
        <f>IF(O4918="","",IF(OR(VALUE(LEFT(O4918,2))&gt;IF(RIGHT(J4918,1)="M",7,19),AND(OR(LEFT(O4918,2)={"07","19"}),VALUE(RIGHT(O4918,2))&gt;15)),TRUE,FALSE))</f>
        <v/>
      </c>
      <c r="T4918" s="77" t="str">
        <f>IF(O4918="","",IF(OR(VALUE(LEFT(O4918,2))&gt;IF(RIGHT(J4918,1)="M",7,19),AND(OR(LEFT(O4918,2)={"07","19"}),VALUE(RIGHT(O4918,2))&gt;5)),TRUE,FALSE))</f>
        <v/>
      </c>
    </row>
    <row r="4919" spans="12:20" x14ac:dyDescent="0.25">
      <c r="L4919" s="75">
        <f>COUNTIF($B$2:B4919,B4919)</f>
        <v>0</v>
      </c>
      <c r="M4919" s="75">
        <f>COUNTIF($L$2:L4919,4)</f>
        <v>42</v>
      </c>
      <c r="N4919" s="76" t="str">
        <f t="shared" si="384"/>
        <v>0</v>
      </c>
      <c r="O4919" s="76" t="str">
        <f t="shared" si="380"/>
        <v/>
      </c>
      <c r="P4919" s="75" t="str">
        <f t="shared" si="381"/>
        <v/>
      </c>
      <c r="Q4919" s="77" t="str">
        <f t="shared" si="382"/>
        <v/>
      </c>
      <c r="R4919" s="77" t="str">
        <f t="shared" si="383"/>
        <v/>
      </c>
      <c r="S4919" s="77" t="str">
        <f>IF(O4919="","",IF(OR(VALUE(LEFT(O4919,2))&gt;IF(RIGHT(J4919,1)="M",7,19),AND(OR(LEFT(O4919,2)={"07","19"}),VALUE(RIGHT(O4919,2))&gt;15)),TRUE,FALSE))</f>
        <v/>
      </c>
      <c r="T4919" s="77" t="str">
        <f>IF(O4919="","",IF(OR(VALUE(LEFT(O4919,2))&gt;IF(RIGHT(J4919,1)="M",7,19),AND(OR(LEFT(O4919,2)={"07","19"}),VALUE(RIGHT(O4919,2))&gt;5)),TRUE,FALSE))</f>
        <v/>
      </c>
    </row>
    <row r="4920" spans="12:20" x14ac:dyDescent="0.25">
      <c r="L4920" s="75">
        <f>COUNTIF($B$2:B4920,B4920)</f>
        <v>0</v>
      </c>
      <c r="M4920" s="75">
        <f>COUNTIF($L$2:L4920,4)</f>
        <v>42</v>
      </c>
      <c r="N4920" s="76" t="str">
        <f t="shared" si="384"/>
        <v>0</v>
      </c>
      <c r="O4920" s="76" t="str">
        <f t="shared" si="380"/>
        <v/>
      </c>
      <c r="P4920" s="75" t="str">
        <f t="shared" si="381"/>
        <v/>
      </c>
      <c r="Q4920" s="77" t="str">
        <f t="shared" si="382"/>
        <v/>
      </c>
      <c r="R4920" s="77" t="str">
        <f t="shared" si="383"/>
        <v/>
      </c>
      <c r="S4920" s="77" t="str">
        <f>IF(O4920="","",IF(OR(VALUE(LEFT(O4920,2))&gt;IF(RIGHT(J4920,1)="M",7,19),AND(OR(LEFT(O4920,2)={"07","19"}),VALUE(RIGHT(O4920,2))&gt;15)),TRUE,FALSE))</f>
        <v/>
      </c>
      <c r="T4920" s="77" t="str">
        <f>IF(O4920="","",IF(OR(VALUE(LEFT(O4920,2))&gt;IF(RIGHT(J4920,1)="M",7,19),AND(OR(LEFT(O4920,2)={"07","19"}),VALUE(RIGHT(O4920,2))&gt;5)),TRUE,FALSE))</f>
        <v/>
      </c>
    </row>
    <row r="4921" spans="12:20" x14ac:dyDescent="0.25">
      <c r="L4921" s="75">
        <f>COUNTIF($B$2:B4921,B4921)</f>
        <v>0</v>
      </c>
      <c r="M4921" s="75">
        <f>COUNTIF($L$2:L4921,4)</f>
        <v>42</v>
      </c>
      <c r="N4921" s="76" t="str">
        <f t="shared" si="384"/>
        <v>0</v>
      </c>
      <c r="O4921" s="76" t="str">
        <f t="shared" si="380"/>
        <v/>
      </c>
      <c r="P4921" s="75" t="str">
        <f t="shared" si="381"/>
        <v/>
      </c>
      <c r="Q4921" s="77" t="str">
        <f t="shared" si="382"/>
        <v/>
      </c>
      <c r="R4921" s="77" t="str">
        <f t="shared" si="383"/>
        <v/>
      </c>
      <c r="S4921" s="77" t="str">
        <f>IF(O4921="","",IF(OR(VALUE(LEFT(O4921,2))&gt;IF(RIGHT(J4921,1)="M",7,19),AND(OR(LEFT(O4921,2)={"07","19"}),VALUE(RIGHT(O4921,2))&gt;15)),TRUE,FALSE))</f>
        <v/>
      </c>
      <c r="T4921" s="77" t="str">
        <f>IF(O4921="","",IF(OR(VALUE(LEFT(O4921,2))&gt;IF(RIGHT(J4921,1)="M",7,19),AND(OR(LEFT(O4921,2)={"07","19"}),VALUE(RIGHT(O4921,2))&gt;5)),TRUE,FALSE))</f>
        <v/>
      </c>
    </row>
    <row r="4922" spans="12:20" x14ac:dyDescent="0.25">
      <c r="L4922" s="75">
        <f>COUNTIF($B$2:B4922,B4922)</f>
        <v>0</v>
      </c>
      <c r="M4922" s="75">
        <f>COUNTIF($L$2:L4922,4)</f>
        <v>42</v>
      </c>
      <c r="N4922" s="76" t="str">
        <f t="shared" si="384"/>
        <v>0</v>
      </c>
      <c r="O4922" s="76" t="str">
        <f t="shared" si="380"/>
        <v/>
      </c>
      <c r="P4922" s="75" t="str">
        <f t="shared" si="381"/>
        <v/>
      </c>
      <c r="Q4922" s="77" t="str">
        <f t="shared" si="382"/>
        <v/>
      </c>
      <c r="R4922" s="77" t="str">
        <f t="shared" si="383"/>
        <v/>
      </c>
      <c r="S4922" s="77" t="str">
        <f>IF(O4922="","",IF(OR(VALUE(LEFT(O4922,2))&gt;IF(RIGHT(J4922,1)="M",7,19),AND(OR(LEFT(O4922,2)={"07","19"}),VALUE(RIGHT(O4922,2))&gt;15)),TRUE,FALSE))</f>
        <v/>
      </c>
      <c r="T4922" s="77" t="str">
        <f>IF(O4922="","",IF(OR(VALUE(LEFT(O4922,2))&gt;IF(RIGHT(J4922,1)="M",7,19),AND(OR(LEFT(O4922,2)={"07","19"}),VALUE(RIGHT(O4922,2))&gt;5)),TRUE,FALSE))</f>
        <v/>
      </c>
    </row>
    <row r="4923" spans="12:20" x14ac:dyDescent="0.25">
      <c r="L4923" s="75">
        <f>COUNTIF($B$2:B4923,B4923)</f>
        <v>0</v>
      </c>
      <c r="M4923" s="75">
        <f>COUNTIF($L$2:L4923,4)</f>
        <v>42</v>
      </c>
      <c r="N4923" s="76" t="str">
        <f t="shared" si="384"/>
        <v>0</v>
      </c>
      <c r="O4923" s="76" t="str">
        <f t="shared" si="380"/>
        <v/>
      </c>
      <c r="P4923" s="75" t="str">
        <f t="shared" si="381"/>
        <v/>
      </c>
      <c r="Q4923" s="77" t="str">
        <f t="shared" si="382"/>
        <v/>
      </c>
      <c r="R4923" s="77" t="str">
        <f t="shared" si="383"/>
        <v/>
      </c>
      <c r="S4923" s="77" t="str">
        <f>IF(O4923="","",IF(OR(VALUE(LEFT(O4923,2))&gt;IF(RIGHT(J4923,1)="M",7,19),AND(OR(LEFT(O4923,2)={"07","19"}),VALUE(RIGHT(O4923,2))&gt;15)),TRUE,FALSE))</f>
        <v/>
      </c>
      <c r="T4923" s="77" t="str">
        <f>IF(O4923="","",IF(OR(VALUE(LEFT(O4923,2))&gt;IF(RIGHT(J4923,1)="M",7,19),AND(OR(LEFT(O4923,2)={"07","19"}),VALUE(RIGHT(O4923,2))&gt;5)),TRUE,FALSE))</f>
        <v/>
      </c>
    </row>
    <row r="4924" spans="12:20" x14ac:dyDescent="0.25">
      <c r="L4924" s="75">
        <f>COUNTIF($B$2:B4924,B4924)</f>
        <v>0</v>
      </c>
      <c r="M4924" s="75">
        <f>COUNTIF($L$2:L4924,4)</f>
        <v>42</v>
      </c>
      <c r="N4924" s="76" t="str">
        <f t="shared" si="384"/>
        <v>0</v>
      </c>
      <c r="O4924" s="76" t="str">
        <f t="shared" si="380"/>
        <v/>
      </c>
      <c r="P4924" s="75" t="str">
        <f t="shared" si="381"/>
        <v/>
      </c>
      <c r="Q4924" s="77" t="str">
        <f t="shared" si="382"/>
        <v/>
      </c>
      <c r="R4924" s="77" t="str">
        <f t="shared" si="383"/>
        <v/>
      </c>
      <c r="S4924" s="77" t="str">
        <f>IF(O4924="","",IF(OR(VALUE(LEFT(O4924,2))&gt;IF(RIGHT(J4924,1)="M",7,19),AND(OR(LEFT(O4924,2)={"07","19"}),VALUE(RIGHT(O4924,2))&gt;15)),TRUE,FALSE))</f>
        <v/>
      </c>
      <c r="T4924" s="77" t="str">
        <f>IF(O4924="","",IF(OR(VALUE(LEFT(O4924,2))&gt;IF(RIGHT(J4924,1)="M",7,19),AND(OR(LEFT(O4924,2)={"07","19"}),VALUE(RIGHT(O4924,2))&gt;5)),TRUE,FALSE))</f>
        <v/>
      </c>
    </row>
    <row r="4925" spans="12:20" x14ac:dyDescent="0.25">
      <c r="L4925" s="75">
        <f>COUNTIF($B$2:B4925,B4925)</f>
        <v>0</v>
      </c>
      <c r="M4925" s="75">
        <f>COUNTIF($L$2:L4925,4)</f>
        <v>42</v>
      </c>
      <c r="N4925" s="76" t="str">
        <f t="shared" si="384"/>
        <v>0</v>
      </c>
      <c r="O4925" s="76" t="str">
        <f t="shared" si="380"/>
        <v/>
      </c>
      <c r="P4925" s="75" t="str">
        <f t="shared" si="381"/>
        <v/>
      </c>
      <c r="Q4925" s="77" t="str">
        <f t="shared" si="382"/>
        <v/>
      </c>
      <c r="R4925" s="77" t="str">
        <f t="shared" si="383"/>
        <v/>
      </c>
      <c r="S4925" s="77" t="str">
        <f>IF(O4925="","",IF(OR(VALUE(LEFT(O4925,2))&gt;IF(RIGHT(J4925,1)="M",7,19),AND(OR(LEFT(O4925,2)={"07","19"}),VALUE(RIGHT(O4925,2))&gt;15)),TRUE,FALSE))</f>
        <v/>
      </c>
      <c r="T4925" s="77" t="str">
        <f>IF(O4925="","",IF(OR(VALUE(LEFT(O4925,2))&gt;IF(RIGHT(J4925,1)="M",7,19),AND(OR(LEFT(O4925,2)={"07","19"}),VALUE(RIGHT(O4925,2))&gt;5)),TRUE,FALSE))</f>
        <v/>
      </c>
    </row>
    <row r="4926" spans="12:20" x14ac:dyDescent="0.25">
      <c r="L4926" s="75">
        <f>COUNTIF($B$2:B4926,B4926)</f>
        <v>0</v>
      </c>
      <c r="M4926" s="75">
        <f>COUNTIF($L$2:L4926,4)</f>
        <v>42</v>
      </c>
      <c r="N4926" s="76" t="str">
        <f t="shared" si="384"/>
        <v>0</v>
      </c>
      <c r="O4926" s="76" t="str">
        <f t="shared" si="380"/>
        <v/>
      </c>
      <c r="P4926" s="75" t="str">
        <f t="shared" si="381"/>
        <v/>
      </c>
      <c r="Q4926" s="77" t="str">
        <f t="shared" si="382"/>
        <v/>
      </c>
      <c r="R4926" s="77" t="str">
        <f t="shared" si="383"/>
        <v/>
      </c>
      <c r="S4926" s="77" t="str">
        <f>IF(O4926="","",IF(OR(VALUE(LEFT(O4926,2))&gt;IF(RIGHT(J4926,1)="M",7,19),AND(OR(LEFT(O4926,2)={"07","19"}),VALUE(RIGHT(O4926,2))&gt;15)),TRUE,FALSE))</f>
        <v/>
      </c>
      <c r="T4926" s="77" t="str">
        <f>IF(O4926="","",IF(OR(VALUE(LEFT(O4926,2))&gt;IF(RIGHT(J4926,1)="M",7,19),AND(OR(LEFT(O4926,2)={"07","19"}),VALUE(RIGHT(O4926,2))&gt;5)),TRUE,FALSE))</f>
        <v/>
      </c>
    </row>
    <row r="4927" spans="12:20" x14ac:dyDescent="0.25">
      <c r="L4927" s="75">
        <f>COUNTIF($B$2:B4927,B4927)</f>
        <v>0</v>
      </c>
      <c r="M4927" s="75">
        <f>COUNTIF($L$2:L4927,4)</f>
        <v>42</v>
      </c>
      <c r="N4927" s="76" t="str">
        <f t="shared" si="384"/>
        <v>0</v>
      </c>
      <c r="O4927" s="76" t="str">
        <f t="shared" si="380"/>
        <v/>
      </c>
      <c r="P4927" s="75" t="str">
        <f t="shared" si="381"/>
        <v/>
      </c>
      <c r="Q4927" s="77" t="str">
        <f t="shared" si="382"/>
        <v/>
      </c>
      <c r="R4927" s="77" t="str">
        <f t="shared" si="383"/>
        <v/>
      </c>
      <c r="S4927" s="77" t="str">
        <f>IF(O4927="","",IF(OR(VALUE(LEFT(O4927,2))&gt;IF(RIGHT(J4927,1)="M",7,19),AND(OR(LEFT(O4927,2)={"07","19"}),VALUE(RIGHT(O4927,2))&gt;15)),TRUE,FALSE))</f>
        <v/>
      </c>
      <c r="T4927" s="77" t="str">
        <f>IF(O4927="","",IF(OR(VALUE(LEFT(O4927,2))&gt;IF(RIGHT(J4927,1)="M",7,19),AND(OR(LEFT(O4927,2)={"07","19"}),VALUE(RIGHT(O4927,2))&gt;5)),TRUE,FALSE))</f>
        <v/>
      </c>
    </row>
    <row r="4928" spans="12:20" x14ac:dyDescent="0.25">
      <c r="L4928" s="75">
        <f>COUNTIF($B$2:B4928,B4928)</f>
        <v>0</v>
      </c>
      <c r="M4928" s="75">
        <f>COUNTIF($L$2:L4928,4)</f>
        <v>42</v>
      </c>
      <c r="N4928" s="76" t="str">
        <f t="shared" si="384"/>
        <v>0</v>
      </c>
      <c r="O4928" s="76" t="str">
        <f t="shared" si="380"/>
        <v/>
      </c>
      <c r="P4928" s="75" t="str">
        <f t="shared" si="381"/>
        <v/>
      </c>
      <c r="Q4928" s="77" t="str">
        <f t="shared" si="382"/>
        <v/>
      </c>
      <c r="R4928" s="77" t="str">
        <f t="shared" si="383"/>
        <v/>
      </c>
      <c r="S4928" s="77" t="str">
        <f>IF(O4928="","",IF(OR(VALUE(LEFT(O4928,2))&gt;IF(RIGHT(J4928,1)="M",7,19),AND(OR(LEFT(O4928,2)={"07","19"}),VALUE(RIGHT(O4928,2))&gt;15)),TRUE,FALSE))</f>
        <v/>
      </c>
      <c r="T4928" s="77" t="str">
        <f>IF(O4928="","",IF(OR(VALUE(LEFT(O4928,2))&gt;IF(RIGHT(J4928,1)="M",7,19),AND(OR(LEFT(O4928,2)={"07","19"}),VALUE(RIGHT(O4928,2))&gt;5)),TRUE,FALSE))</f>
        <v/>
      </c>
    </row>
    <row r="4929" spans="12:20" x14ac:dyDescent="0.25">
      <c r="L4929" s="75">
        <f>COUNTIF($B$2:B4929,B4929)</f>
        <v>0</v>
      </c>
      <c r="M4929" s="75">
        <f>COUNTIF($L$2:L4929,4)</f>
        <v>42</v>
      </c>
      <c r="N4929" s="76" t="str">
        <f t="shared" si="384"/>
        <v>0</v>
      </c>
      <c r="O4929" s="76" t="str">
        <f t="shared" si="380"/>
        <v/>
      </c>
      <c r="P4929" s="75" t="str">
        <f t="shared" si="381"/>
        <v/>
      </c>
      <c r="Q4929" s="77" t="str">
        <f t="shared" si="382"/>
        <v/>
      </c>
      <c r="R4929" s="77" t="str">
        <f t="shared" si="383"/>
        <v/>
      </c>
      <c r="S4929" s="77" t="str">
        <f>IF(O4929="","",IF(OR(VALUE(LEFT(O4929,2))&gt;IF(RIGHT(J4929,1)="M",7,19),AND(OR(LEFT(O4929,2)={"07","19"}),VALUE(RIGHT(O4929,2))&gt;15)),TRUE,FALSE))</f>
        <v/>
      </c>
      <c r="T4929" s="77" t="str">
        <f>IF(O4929="","",IF(OR(VALUE(LEFT(O4929,2))&gt;IF(RIGHT(J4929,1)="M",7,19),AND(OR(LEFT(O4929,2)={"07","19"}),VALUE(RIGHT(O4929,2))&gt;5)),TRUE,FALSE))</f>
        <v/>
      </c>
    </row>
    <row r="4930" spans="12:20" x14ac:dyDescent="0.25">
      <c r="L4930" s="75">
        <f>COUNTIF($B$2:B4930,B4930)</f>
        <v>0</v>
      </c>
      <c r="M4930" s="75">
        <f>COUNTIF($L$2:L4930,4)</f>
        <v>42</v>
      </c>
      <c r="N4930" s="76" t="str">
        <f t="shared" si="384"/>
        <v>0</v>
      </c>
      <c r="O4930" s="76" t="str">
        <f t="shared" ref="O4930:O4993" si="385">TRIM(SUBSTITUTE(SUBSTITUTE(D4930,"+",""),"_",""))</f>
        <v/>
      </c>
      <c r="P4930" s="75" t="str">
        <f t="shared" ref="P4930:P4993" si="386">TRIM(SUBSTITUTE(SUBSTITUTE(E4930,"+",""),"_",""))</f>
        <v/>
      </c>
      <c r="Q4930" s="77" t="str">
        <f t="shared" ref="Q4930:Q4993" si="387">IFERROR(IF(RIGHT(P4930,2)&lt;RIGHT(O4930,2),IF(P4930&lt;O4930,P4930+2360-O4930,P4930-40-O4930),IF(P4930&lt;O4930,P4930+2400-O4930,P4930-O4930)),"")</f>
        <v/>
      </c>
      <c r="R4930" s="77" t="str">
        <f t="shared" ref="R4930:R4993" si="388">IFERROR(ROUNDDOWN(Q4930/100,0),"")</f>
        <v/>
      </c>
      <c r="S4930" s="77" t="str">
        <f>IF(O4930="","",IF(OR(VALUE(LEFT(O4930,2))&gt;IF(RIGHT(J4930,1)="M",7,19),AND(OR(LEFT(O4930,2)={"07","19"}),VALUE(RIGHT(O4930,2))&gt;15)),TRUE,FALSE))</f>
        <v/>
      </c>
      <c r="T4930" s="77" t="str">
        <f>IF(O4930="","",IF(OR(VALUE(LEFT(O4930,2))&gt;IF(RIGHT(J4930,1)="M",7,19),AND(OR(LEFT(O4930,2)={"07","19"}),VALUE(RIGHT(O4930,2))&gt;5)),TRUE,FALSE))</f>
        <v/>
      </c>
    </row>
    <row r="4931" spans="12:20" x14ac:dyDescent="0.25">
      <c r="L4931" s="75">
        <f>COUNTIF($B$2:B4931,B4931)</f>
        <v>0</v>
      </c>
      <c r="M4931" s="75">
        <f>COUNTIF($L$2:L4931,4)</f>
        <v>42</v>
      </c>
      <c r="N4931" s="76" t="str">
        <f t="shared" ref="N4931:N4994" si="389">A4931&amp;DAY(C4931)</f>
        <v>0</v>
      </c>
      <c r="O4931" s="76" t="str">
        <f t="shared" si="385"/>
        <v/>
      </c>
      <c r="P4931" s="75" t="str">
        <f t="shared" si="386"/>
        <v/>
      </c>
      <c r="Q4931" s="77" t="str">
        <f t="shared" si="387"/>
        <v/>
      </c>
      <c r="R4931" s="77" t="str">
        <f t="shared" si="388"/>
        <v/>
      </c>
      <c r="S4931" s="77" t="str">
        <f>IF(O4931="","",IF(OR(VALUE(LEFT(O4931,2))&gt;IF(RIGHT(J4931,1)="M",7,19),AND(OR(LEFT(O4931,2)={"07","19"}),VALUE(RIGHT(O4931,2))&gt;15)),TRUE,FALSE))</f>
        <v/>
      </c>
      <c r="T4931" s="77" t="str">
        <f>IF(O4931="","",IF(OR(VALUE(LEFT(O4931,2))&gt;IF(RIGHT(J4931,1)="M",7,19),AND(OR(LEFT(O4931,2)={"07","19"}),VALUE(RIGHT(O4931,2))&gt;5)),TRUE,FALSE))</f>
        <v/>
      </c>
    </row>
    <row r="4932" spans="12:20" x14ac:dyDescent="0.25">
      <c r="L4932" s="75">
        <f>COUNTIF($B$2:B4932,B4932)</f>
        <v>0</v>
      </c>
      <c r="M4932" s="75">
        <f>COUNTIF($L$2:L4932,4)</f>
        <v>42</v>
      </c>
      <c r="N4932" s="76" t="str">
        <f t="shared" si="389"/>
        <v>0</v>
      </c>
      <c r="O4932" s="76" t="str">
        <f t="shared" si="385"/>
        <v/>
      </c>
      <c r="P4932" s="75" t="str">
        <f t="shared" si="386"/>
        <v/>
      </c>
      <c r="Q4932" s="77" t="str">
        <f t="shared" si="387"/>
        <v/>
      </c>
      <c r="R4932" s="77" t="str">
        <f t="shared" si="388"/>
        <v/>
      </c>
      <c r="S4932" s="77" t="str">
        <f>IF(O4932="","",IF(OR(VALUE(LEFT(O4932,2))&gt;IF(RIGHT(J4932,1)="M",7,19),AND(OR(LEFT(O4932,2)={"07","19"}),VALUE(RIGHT(O4932,2))&gt;15)),TRUE,FALSE))</f>
        <v/>
      </c>
      <c r="T4932" s="77" t="str">
        <f>IF(O4932="","",IF(OR(VALUE(LEFT(O4932,2))&gt;IF(RIGHT(J4932,1)="M",7,19),AND(OR(LEFT(O4932,2)={"07","19"}),VALUE(RIGHT(O4932,2))&gt;5)),TRUE,FALSE))</f>
        <v/>
      </c>
    </row>
    <row r="4933" spans="12:20" x14ac:dyDescent="0.25">
      <c r="L4933" s="75">
        <f>COUNTIF($B$2:B4933,B4933)</f>
        <v>0</v>
      </c>
      <c r="M4933" s="75">
        <f>COUNTIF($L$2:L4933,4)</f>
        <v>42</v>
      </c>
      <c r="N4933" s="76" t="str">
        <f t="shared" si="389"/>
        <v>0</v>
      </c>
      <c r="O4933" s="76" t="str">
        <f t="shared" si="385"/>
        <v/>
      </c>
      <c r="P4933" s="75" t="str">
        <f t="shared" si="386"/>
        <v/>
      </c>
      <c r="Q4933" s="77" t="str">
        <f t="shared" si="387"/>
        <v/>
      </c>
      <c r="R4933" s="77" t="str">
        <f t="shared" si="388"/>
        <v/>
      </c>
      <c r="S4933" s="77" t="str">
        <f>IF(O4933="","",IF(OR(VALUE(LEFT(O4933,2))&gt;IF(RIGHT(J4933,1)="M",7,19),AND(OR(LEFT(O4933,2)={"07","19"}),VALUE(RIGHT(O4933,2))&gt;15)),TRUE,FALSE))</f>
        <v/>
      </c>
      <c r="T4933" s="77" t="str">
        <f>IF(O4933="","",IF(OR(VALUE(LEFT(O4933,2))&gt;IF(RIGHT(J4933,1)="M",7,19),AND(OR(LEFT(O4933,2)={"07","19"}),VALUE(RIGHT(O4933,2))&gt;5)),TRUE,FALSE))</f>
        <v/>
      </c>
    </row>
    <row r="4934" spans="12:20" x14ac:dyDescent="0.25">
      <c r="L4934" s="75">
        <f>COUNTIF($B$2:B4934,B4934)</f>
        <v>0</v>
      </c>
      <c r="M4934" s="75">
        <f>COUNTIF($L$2:L4934,4)</f>
        <v>42</v>
      </c>
      <c r="N4934" s="76" t="str">
        <f t="shared" si="389"/>
        <v>0</v>
      </c>
      <c r="O4934" s="76" t="str">
        <f t="shared" si="385"/>
        <v/>
      </c>
      <c r="P4934" s="75" t="str">
        <f t="shared" si="386"/>
        <v/>
      </c>
      <c r="Q4934" s="77" t="str">
        <f t="shared" si="387"/>
        <v/>
      </c>
      <c r="R4934" s="77" t="str">
        <f t="shared" si="388"/>
        <v/>
      </c>
      <c r="S4934" s="77" t="str">
        <f>IF(O4934="","",IF(OR(VALUE(LEFT(O4934,2))&gt;IF(RIGHT(J4934,1)="M",7,19),AND(OR(LEFT(O4934,2)={"07","19"}),VALUE(RIGHT(O4934,2))&gt;15)),TRUE,FALSE))</f>
        <v/>
      </c>
      <c r="T4934" s="77" t="str">
        <f>IF(O4934="","",IF(OR(VALUE(LEFT(O4934,2))&gt;IF(RIGHT(J4934,1)="M",7,19),AND(OR(LEFT(O4934,2)={"07","19"}),VALUE(RIGHT(O4934,2))&gt;5)),TRUE,FALSE))</f>
        <v/>
      </c>
    </row>
    <row r="4935" spans="12:20" x14ac:dyDescent="0.25">
      <c r="L4935" s="75">
        <f>COUNTIF($B$2:B4935,B4935)</f>
        <v>0</v>
      </c>
      <c r="M4935" s="75">
        <f>COUNTIF($L$2:L4935,4)</f>
        <v>42</v>
      </c>
      <c r="N4935" s="76" t="str">
        <f t="shared" si="389"/>
        <v>0</v>
      </c>
      <c r="O4935" s="76" t="str">
        <f t="shared" si="385"/>
        <v/>
      </c>
      <c r="P4935" s="75" t="str">
        <f t="shared" si="386"/>
        <v/>
      </c>
      <c r="Q4935" s="77" t="str">
        <f t="shared" si="387"/>
        <v/>
      </c>
      <c r="R4935" s="77" t="str">
        <f t="shared" si="388"/>
        <v/>
      </c>
      <c r="S4935" s="77" t="str">
        <f>IF(O4935="","",IF(OR(VALUE(LEFT(O4935,2))&gt;IF(RIGHT(J4935,1)="M",7,19),AND(OR(LEFT(O4935,2)={"07","19"}),VALUE(RIGHT(O4935,2))&gt;15)),TRUE,FALSE))</f>
        <v/>
      </c>
      <c r="T4935" s="77" t="str">
        <f>IF(O4935="","",IF(OR(VALUE(LEFT(O4935,2))&gt;IF(RIGHT(J4935,1)="M",7,19),AND(OR(LEFT(O4935,2)={"07","19"}),VALUE(RIGHT(O4935,2))&gt;5)),TRUE,FALSE))</f>
        <v/>
      </c>
    </row>
    <row r="4936" spans="12:20" x14ac:dyDescent="0.25">
      <c r="L4936" s="75">
        <f>COUNTIF($B$2:B4936,B4936)</f>
        <v>0</v>
      </c>
      <c r="M4936" s="75">
        <f>COUNTIF($L$2:L4936,4)</f>
        <v>42</v>
      </c>
      <c r="N4936" s="76" t="str">
        <f t="shared" si="389"/>
        <v>0</v>
      </c>
      <c r="O4936" s="76" t="str">
        <f t="shared" si="385"/>
        <v/>
      </c>
      <c r="P4936" s="75" t="str">
        <f t="shared" si="386"/>
        <v/>
      </c>
      <c r="Q4936" s="77" t="str">
        <f t="shared" si="387"/>
        <v/>
      </c>
      <c r="R4936" s="77" t="str">
        <f t="shared" si="388"/>
        <v/>
      </c>
      <c r="S4936" s="77" t="str">
        <f>IF(O4936="","",IF(OR(VALUE(LEFT(O4936,2))&gt;IF(RIGHT(J4936,1)="M",7,19),AND(OR(LEFT(O4936,2)={"07","19"}),VALUE(RIGHT(O4936,2))&gt;15)),TRUE,FALSE))</f>
        <v/>
      </c>
      <c r="T4936" s="77" t="str">
        <f>IF(O4936="","",IF(OR(VALUE(LEFT(O4936,2))&gt;IF(RIGHT(J4936,1)="M",7,19),AND(OR(LEFT(O4936,2)={"07","19"}),VALUE(RIGHT(O4936,2))&gt;5)),TRUE,FALSE))</f>
        <v/>
      </c>
    </row>
    <row r="4937" spans="12:20" x14ac:dyDescent="0.25">
      <c r="L4937" s="75">
        <f>COUNTIF($B$2:B4937,B4937)</f>
        <v>0</v>
      </c>
      <c r="M4937" s="75">
        <f>COUNTIF($L$2:L4937,4)</f>
        <v>42</v>
      </c>
      <c r="N4937" s="76" t="str">
        <f t="shared" si="389"/>
        <v>0</v>
      </c>
      <c r="O4937" s="76" t="str">
        <f t="shared" si="385"/>
        <v/>
      </c>
      <c r="P4937" s="75" t="str">
        <f t="shared" si="386"/>
        <v/>
      </c>
      <c r="Q4937" s="77" t="str">
        <f t="shared" si="387"/>
        <v/>
      </c>
      <c r="R4937" s="77" t="str">
        <f t="shared" si="388"/>
        <v/>
      </c>
      <c r="S4937" s="77" t="str">
        <f>IF(O4937="","",IF(OR(VALUE(LEFT(O4937,2))&gt;IF(RIGHT(J4937,1)="M",7,19),AND(OR(LEFT(O4937,2)={"07","19"}),VALUE(RIGHT(O4937,2))&gt;15)),TRUE,FALSE))</f>
        <v/>
      </c>
      <c r="T4937" s="77" t="str">
        <f>IF(O4937="","",IF(OR(VALUE(LEFT(O4937,2))&gt;IF(RIGHT(J4937,1)="M",7,19),AND(OR(LEFT(O4937,2)={"07","19"}),VALUE(RIGHT(O4937,2))&gt;5)),TRUE,FALSE))</f>
        <v/>
      </c>
    </row>
    <row r="4938" spans="12:20" x14ac:dyDescent="0.25">
      <c r="L4938" s="75">
        <f>COUNTIF($B$2:B4938,B4938)</f>
        <v>0</v>
      </c>
      <c r="M4938" s="75">
        <f>COUNTIF($L$2:L4938,4)</f>
        <v>42</v>
      </c>
      <c r="N4938" s="76" t="str">
        <f t="shared" si="389"/>
        <v>0</v>
      </c>
      <c r="O4938" s="76" t="str">
        <f t="shared" si="385"/>
        <v/>
      </c>
      <c r="P4938" s="75" t="str">
        <f t="shared" si="386"/>
        <v/>
      </c>
      <c r="Q4938" s="77" t="str">
        <f t="shared" si="387"/>
        <v/>
      </c>
      <c r="R4938" s="77" t="str">
        <f t="shared" si="388"/>
        <v/>
      </c>
      <c r="S4938" s="77" t="str">
        <f>IF(O4938="","",IF(OR(VALUE(LEFT(O4938,2))&gt;IF(RIGHT(J4938,1)="M",7,19),AND(OR(LEFT(O4938,2)={"07","19"}),VALUE(RIGHT(O4938,2))&gt;15)),TRUE,FALSE))</f>
        <v/>
      </c>
      <c r="T4938" s="77" t="str">
        <f>IF(O4938="","",IF(OR(VALUE(LEFT(O4938,2))&gt;IF(RIGHT(J4938,1)="M",7,19),AND(OR(LEFT(O4938,2)={"07","19"}),VALUE(RIGHT(O4938,2))&gt;5)),TRUE,FALSE))</f>
        <v/>
      </c>
    </row>
    <row r="4939" spans="12:20" x14ac:dyDescent="0.25">
      <c r="L4939" s="75">
        <f>COUNTIF($B$2:B4939,B4939)</f>
        <v>0</v>
      </c>
      <c r="M4939" s="75">
        <f>COUNTIF($L$2:L4939,4)</f>
        <v>42</v>
      </c>
      <c r="N4939" s="76" t="str">
        <f t="shared" si="389"/>
        <v>0</v>
      </c>
      <c r="O4939" s="76" t="str">
        <f t="shared" si="385"/>
        <v/>
      </c>
      <c r="P4939" s="75" t="str">
        <f t="shared" si="386"/>
        <v/>
      </c>
      <c r="Q4939" s="77" t="str">
        <f t="shared" si="387"/>
        <v/>
      </c>
      <c r="R4939" s="77" t="str">
        <f t="shared" si="388"/>
        <v/>
      </c>
      <c r="S4939" s="77" t="str">
        <f>IF(O4939="","",IF(OR(VALUE(LEFT(O4939,2))&gt;IF(RIGHT(J4939,1)="M",7,19),AND(OR(LEFT(O4939,2)={"07","19"}),VALUE(RIGHT(O4939,2))&gt;15)),TRUE,FALSE))</f>
        <v/>
      </c>
      <c r="T4939" s="77" t="str">
        <f>IF(O4939="","",IF(OR(VALUE(LEFT(O4939,2))&gt;IF(RIGHT(J4939,1)="M",7,19),AND(OR(LEFT(O4939,2)={"07","19"}),VALUE(RIGHT(O4939,2))&gt;5)),TRUE,FALSE))</f>
        <v/>
      </c>
    </row>
    <row r="4940" spans="12:20" x14ac:dyDescent="0.25">
      <c r="L4940" s="75">
        <f>COUNTIF($B$2:B4940,B4940)</f>
        <v>0</v>
      </c>
      <c r="M4940" s="75">
        <f>COUNTIF($L$2:L4940,4)</f>
        <v>42</v>
      </c>
      <c r="N4940" s="76" t="str">
        <f t="shared" si="389"/>
        <v>0</v>
      </c>
      <c r="O4940" s="76" t="str">
        <f t="shared" si="385"/>
        <v/>
      </c>
      <c r="P4940" s="75" t="str">
        <f t="shared" si="386"/>
        <v/>
      </c>
      <c r="Q4940" s="77" t="str">
        <f t="shared" si="387"/>
        <v/>
      </c>
      <c r="R4940" s="77" t="str">
        <f t="shared" si="388"/>
        <v/>
      </c>
      <c r="S4940" s="77" t="str">
        <f>IF(O4940="","",IF(OR(VALUE(LEFT(O4940,2))&gt;IF(RIGHT(J4940,1)="M",7,19),AND(OR(LEFT(O4940,2)={"07","19"}),VALUE(RIGHT(O4940,2))&gt;15)),TRUE,FALSE))</f>
        <v/>
      </c>
      <c r="T4940" s="77" t="str">
        <f>IF(O4940="","",IF(OR(VALUE(LEFT(O4940,2))&gt;IF(RIGHT(J4940,1)="M",7,19),AND(OR(LEFT(O4940,2)={"07","19"}),VALUE(RIGHT(O4940,2))&gt;5)),TRUE,FALSE))</f>
        <v/>
      </c>
    </row>
    <row r="4941" spans="12:20" x14ac:dyDescent="0.25">
      <c r="L4941" s="75">
        <f>COUNTIF($B$2:B4941,B4941)</f>
        <v>0</v>
      </c>
      <c r="M4941" s="75">
        <f>COUNTIF($L$2:L4941,4)</f>
        <v>42</v>
      </c>
      <c r="N4941" s="76" t="str">
        <f t="shared" si="389"/>
        <v>0</v>
      </c>
      <c r="O4941" s="76" t="str">
        <f t="shared" si="385"/>
        <v/>
      </c>
      <c r="P4941" s="75" t="str">
        <f t="shared" si="386"/>
        <v/>
      </c>
      <c r="Q4941" s="77" t="str">
        <f t="shared" si="387"/>
        <v/>
      </c>
      <c r="R4941" s="77" t="str">
        <f t="shared" si="388"/>
        <v/>
      </c>
      <c r="S4941" s="77" t="str">
        <f>IF(O4941="","",IF(OR(VALUE(LEFT(O4941,2))&gt;IF(RIGHT(J4941,1)="M",7,19),AND(OR(LEFT(O4941,2)={"07","19"}),VALUE(RIGHT(O4941,2))&gt;15)),TRUE,FALSE))</f>
        <v/>
      </c>
      <c r="T4941" s="77" t="str">
        <f>IF(O4941="","",IF(OR(VALUE(LEFT(O4941,2))&gt;IF(RIGHT(J4941,1)="M",7,19),AND(OR(LEFT(O4941,2)={"07","19"}),VALUE(RIGHT(O4941,2))&gt;5)),TRUE,FALSE))</f>
        <v/>
      </c>
    </row>
    <row r="4942" spans="12:20" x14ac:dyDescent="0.25">
      <c r="L4942" s="75">
        <f>COUNTIF($B$2:B4942,B4942)</f>
        <v>0</v>
      </c>
      <c r="M4942" s="75">
        <f>COUNTIF($L$2:L4942,4)</f>
        <v>42</v>
      </c>
      <c r="N4942" s="76" t="str">
        <f t="shared" si="389"/>
        <v>0</v>
      </c>
      <c r="O4942" s="76" t="str">
        <f t="shared" si="385"/>
        <v/>
      </c>
      <c r="P4942" s="75" t="str">
        <f t="shared" si="386"/>
        <v/>
      </c>
      <c r="Q4942" s="77" t="str">
        <f t="shared" si="387"/>
        <v/>
      </c>
      <c r="R4942" s="77" t="str">
        <f t="shared" si="388"/>
        <v/>
      </c>
      <c r="S4942" s="77" t="str">
        <f>IF(O4942="","",IF(OR(VALUE(LEFT(O4942,2))&gt;IF(RIGHT(J4942,1)="M",7,19),AND(OR(LEFT(O4942,2)={"07","19"}),VALUE(RIGHT(O4942,2))&gt;15)),TRUE,FALSE))</f>
        <v/>
      </c>
      <c r="T4942" s="77" t="str">
        <f>IF(O4942="","",IF(OR(VALUE(LEFT(O4942,2))&gt;IF(RIGHT(J4942,1)="M",7,19),AND(OR(LEFT(O4942,2)={"07","19"}),VALUE(RIGHT(O4942,2))&gt;5)),TRUE,FALSE))</f>
        <v/>
      </c>
    </row>
    <row r="4943" spans="12:20" x14ac:dyDescent="0.25">
      <c r="L4943" s="75">
        <f>COUNTIF($B$2:B4943,B4943)</f>
        <v>0</v>
      </c>
      <c r="M4943" s="75">
        <f>COUNTIF($L$2:L4943,4)</f>
        <v>42</v>
      </c>
      <c r="N4943" s="76" t="str">
        <f t="shared" si="389"/>
        <v>0</v>
      </c>
      <c r="O4943" s="76" t="str">
        <f t="shared" si="385"/>
        <v/>
      </c>
      <c r="P4943" s="75" t="str">
        <f t="shared" si="386"/>
        <v/>
      </c>
      <c r="Q4943" s="77" t="str">
        <f t="shared" si="387"/>
        <v/>
      </c>
      <c r="R4943" s="77" t="str">
        <f t="shared" si="388"/>
        <v/>
      </c>
      <c r="S4943" s="77" t="str">
        <f>IF(O4943="","",IF(OR(VALUE(LEFT(O4943,2))&gt;IF(RIGHT(J4943,1)="M",7,19),AND(OR(LEFT(O4943,2)={"07","19"}),VALUE(RIGHT(O4943,2))&gt;15)),TRUE,FALSE))</f>
        <v/>
      </c>
      <c r="T4943" s="77" t="str">
        <f>IF(O4943="","",IF(OR(VALUE(LEFT(O4943,2))&gt;IF(RIGHT(J4943,1)="M",7,19),AND(OR(LEFT(O4943,2)={"07","19"}),VALUE(RIGHT(O4943,2))&gt;5)),TRUE,FALSE))</f>
        <v/>
      </c>
    </row>
    <row r="4944" spans="12:20" x14ac:dyDescent="0.25">
      <c r="L4944" s="75">
        <f>COUNTIF($B$2:B4944,B4944)</f>
        <v>0</v>
      </c>
      <c r="M4944" s="75">
        <f>COUNTIF($L$2:L4944,4)</f>
        <v>42</v>
      </c>
      <c r="N4944" s="76" t="str">
        <f t="shared" si="389"/>
        <v>0</v>
      </c>
      <c r="O4944" s="76" t="str">
        <f t="shared" si="385"/>
        <v/>
      </c>
      <c r="P4944" s="75" t="str">
        <f t="shared" si="386"/>
        <v/>
      </c>
      <c r="Q4944" s="77" t="str">
        <f t="shared" si="387"/>
        <v/>
      </c>
      <c r="R4944" s="77" t="str">
        <f t="shared" si="388"/>
        <v/>
      </c>
      <c r="S4944" s="77" t="str">
        <f>IF(O4944="","",IF(OR(VALUE(LEFT(O4944,2))&gt;IF(RIGHT(J4944,1)="M",7,19),AND(OR(LEFT(O4944,2)={"07","19"}),VALUE(RIGHT(O4944,2))&gt;15)),TRUE,FALSE))</f>
        <v/>
      </c>
      <c r="T4944" s="77" t="str">
        <f>IF(O4944="","",IF(OR(VALUE(LEFT(O4944,2))&gt;IF(RIGHT(J4944,1)="M",7,19),AND(OR(LEFT(O4944,2)={"07","19"}),VALUE(RIGHT(O4944,2))&gt;5)),TRUE,FALSE))</f>
        <v/>
      </c>
    </row>
    <row r="4945" spans="12:20" x14ac:dyDescent="0.25">
      <c r="L4945" s="75">
        <f>COUNTIF($B$2:B4945,B4945)</f>
        <v>0</v>
      </c>
      <c r="M4945" s="75">
        <f>COUNTIF($L$2:L4945,4)</f>
        <v>42</v>
      </c>
      <c r="N4945" s="76" t="str">
        <f t="shared" si="389"/>
        <v>0</v>
      </c>
      <c r="O4945" s="76" t="str">
        <f t="shared" si="385"/>
        <v/>
      </c>
      <c r="P4945" s="75" t="str">
        <f t="shared" si="386"/>
        <v/>
      </c>
      <c r="Q4945" s="77" t="str">
        <f t="shared" si="387"/>
        <v/>
      </c>
      <c r="R4945" s="77" t="str">
        <f t="shared" si="388"/>
        <v/>
      </c>
      <c r="S4945" s="77" t="str">
        <f>IF(O4945="","",IF(OR(VALUE(LEFT(O4945,2))&gt;IF(RIGHT(J4945,1)="M",7,19),AND(OR(LEFT(O4945,2)={"07","19"}),VALUE(RIGHT(O4945,2))&gt;15)),TRUE,FALSE))</f>
        <v/>
      </c>
      <c r="T4945" s="77" t="str">
        <f>IF(O4945="","",IF(OR(VALUE(LEFT(O4945,2))&gt;IF(RIGHT(J4945,1)="M",7,19),AND(OR(LEFT(O4945,2)={"07","19"}),VALUE(RIGHT(O4945,2))&gt;5)),TRUE,FALSE))</f>
        <v/>
      </c>
    </row>
    <row r="4946" spans="12:20" x14ac:dyDescent="0.25">
      <c r="L4946" s="75">
        <f>COUNTIF($B$2:B4946,B4946)</f>
        <v>0</v>
      </c>
      <c r="M4946" s="75">
        <f>COUNTIF($L$2:L4946,4)</f>
        <v>42</v>
      </c>
      <c r="N4946" s="76" t="str">
        <f t="shared" si="389"/>
        <v>0</v>
      </c>
      <c r="O4946" s="76" t="str">
        <f t="shared" si="385"/>
        <v/>
      </c>
      <c r="P4946" s="75" t="str">
        <f t="shared" si="386"/>
        <v/>
      </c>
      <c r="Q4946" s="77" t="str">
        <f t="shared" si="387"/>
        <v/>
      </c>
      <c r="R4946" s="77" t="str">
        <f t="shared" si="388"/>
        <v/>
      </c>
      <c r="S4946" s="77" t="str">
        <f>IF(O4946="","",IF(OR(VALUE(LEFT(O4946,2))&gt;IF(RIGHT(J4946,1)="M",7,19),AND(OR(LEFT(O4946,2)={"07","19"}),VALUE(RIGHT(O4946,2))&gt;15)),TRUE,FALSE))</f>
        <v/>
      </c>
      <c r="T4946" s="77" t="str">
        <f>IF(O4946="","",IF(OR(VALUE(LEFT(O4946,2))&gt;IF(RIGHT(J4946,1)="M",7,19),AND(OR(LEFT(O4946,2)={"07","19"}),VALUE(RIGHT(O4946,2))&gt;5)),TRUE,FALSE))</f>
        <v/>
      </c>
    </row>
    <row r="4947" spans="12:20" x14ac:dyDescent="0.25">
      <c r="L4947" s="75">
        <f>COUNTIF($B$2:B4947,B4947)</f>
        <v>0</v>
      </c>
      <c r="M4947" s="75">
        <f>COUNTIF($L$2:L4947,4)</f>
        <v>42</v>
      </c>
      <c r="N4947" s="76" t="str">
        <f t="shared" si="389"/>
        <v>0</v>
      </c>
      <c r="O4947" s="76" t="str">
        <f t="shared" si="385"/>
        <v/>
      </c>
      <c r="P4947" s="75" t="str">
        <f t="shared" si="386"/>
        <v/>
      </c>
      <c r="Q4947" s="77" t="str">
        <f t="shared" si="387"/>
        <v/>
      </c>
      <c r="R4947" s="77" t="str">
        <f t="shared" si="388"/>
        <v/>
      </c>
      <c r="S4947" s="77" t="str">
        <f>IF(O4947="","",IF(OR(VALUE(LEFT(O4947,2))&gt;IF(RIGHT(J4947,1)="M",7,19),AND(OR(LEFT(O4947,2)={"07","19"}),VALUE(RIGHT(O4947,2))&gt;15)),TRUE,FALSE))</f>
        <v/>
      </c>
      <c r="T4947" s="77" t="str">
        <f>IF(O4947="","",IF(OR(VALUE(LEFT(O4947,2))&gt;IF(RIGHT(J4947,1)="M",7,19),AND(OR(LEFT(O4947,2)={"07","19"}),VALUE(RIGHT(O4947,2))&gt;5)),TRUE,FALSE))</f>
        <v/>
      </c>
    </row>
    <row r="4948" spans="12:20" x14ac:dyDescent="0.25">
      <c r="L4948" s="75">
        <f>COUNTIF($B$2:B4948,B4948)</f>
        <v>0</v>
      </c>
      <c r="M4948" s="75">
        <f>COUNTIF($L$2:L4948,4)</f>
        <v>42</v>
      </c>
      <c r="N4948" s="76" t="str">
        <f t="shared" si="389"/>
        <v>0</v>
      </c>
      <c r="O4948" s="76" t="str">
        <f t="shared" si="385"/>
        <v/>
      </c>
      <c r="P4948" s="75" t="str">
        <f t="shared" si="386"/>
        <v/>
      </c>
      <c r="Q4948" s="77" t="str">
        <f t="shared" si="387"/>
        <v/>
      </c>
      <c r="R4948" s="77" t="str">
        <f t="shared" si="388"/>
        <v/>
      </c>
      <c r="S4948" s="77" t="str">
        <f>IF(O4948="","",IF(OR(VALUE(LEFT(O4948,2))&gt;IF(RIGHT(J4948,1)="M",7,19),AND(OR(LEFT(O4948,2)={"07","19"}),VALUE(RIGHT(O4948,2))&gt;15)),TRUE,FALSE))</f>
        <v/>
      </c>
      <c r="T4948" s="77" t="str">
        <f>IF(O4948="","",IF(OR(VALUE(LEFT(O4948,2))&gt;IF(RIGHT(J4948,1)="M",7,19),AND(OR(LEFT(O4948,2)={"07","19"}),VALUE(RIGHT(O4948,2))&gt;5)),TRUE,FALSE))</f>
        <v/>
      </c>
    </row>
    <row r="4949" spans="12:20" x14ac:dyDescent="0.25">
      <c r="L4949" s="75">
        <f>COUNTIF($B$2:B4949,B4949)</f>
        <v>0</v>
      </c>
      <c r="M4949" s="75">
        <f>COUNTIF($L$2:L4949,4)</f>
        <v>42</v>
      </c>
      <c r="N4949" s="76" t="str">
        <f t="shared" si="389"/>
        <v>0</v>
      </c>
      <c r="O4949" s="76" t="str">
        <f t="shared" si="385"/>
        <v/>
      </c>
      <c r="P4949" s="75" t="str">
        <f t="shared" si="386"/>
        <v/>
      </c>
      <c r="Q4949" s="77" t="str">
        <f t="shared" si="387"/>
        <v/>
      </c>
      <c r="R4949" s="77" t="str">
        <f t="shared" si="388"/>
        <v/>
      </c>
      <c r="S4949" s="77" t="str">
        <f>IF(O4949="","",IF(OR(VALUE(LEFT(O4949,2))&gt;IF(RIGHT(J4949,1)="M",7,19),AND(OR(LEFT(O4949,2)={"07","19"}),VALUE(RIGHT(O4949,2))&gt;15)),TRUE,FALSE))</f>
        <v/>
      </c>
      <c r="T4949" s="77" t="str">
        <f>IF(O4949="","",IF(OR(VALUE(LEFT(O4949,2))&gt;IF(RIGHT(J4949,1)="M",7,19),AND(OR(LEFT(O4949,2)={"07","19"}),VALUE(RIGHT(O4949,2))&gt;5)),TRUE,FALSE))</f>
        <v/>
      </c>
    </row>
    <row r="4950" spans="12:20" x14ac:dyDescent="0.25">
      <c r="L4950" s="75">
        <f>COUNTIF($B$2:B4950,B4950)</f>
        <v>0</v>
      </c>
      <c r="M4950" s="75">
        <f>COUNTIF($L$2:L4950,4)</f>
        <v>42</v>
      </c>
      <c r="N4950" s="76" t="str">
        <f t="shared" si="389"/>
        <v>0</v>
      </c>
      <c r="O4950" s="76" t="str">
        <f t="shared" si="385"/>
        <v/>
      </c>
      <c r="P4950" s="75" t="str">
        <f t="shared" si="386"/>
        <v/>
      </c>
      <c r="Q4950" s="77" t="str">
        <f t="shared" si="387"/>
        <v/>
      </c>
      <c r="R4950" s="77" t="str">
        <f t="shared" si="388"/>
        <v/>
      </c>
      <c r="S4950" s="77" t="str">
        <f>IF(O4950="","",IF(OR(VALUE(LEFT(O4950,2))&gt;IF(RIGHT(J4950,1)="M",7,19),AND(OR(LEFT(O4950,2)={"07","19"}),VALUE(RIGHT(O4950,2))&gt;15)),TRUE,FALSE))</f>
        <v/>
      </c>
      <c r="T4950" s="77" t="str">
        <f>IF(O4950="","",IF(OR(VALUE(LEFT(O4950,2))&gt;IF(RIGHT(J4950,1)="M",7,19),AND(OR(LEFT(O4950,2)={"07","19"}),VALUE(RIGHT(O4950,2))&gt;5)),TRUE,FALSE))</f>
        <v/>
      </c>
    </row>
    <row r="4951" spans="12:20" x14ac:dyDescent="0.25">
      <c r="L4951" s="75">
        <f>COUNTIF($B$2:B4951,B4951)</f>
        <v>0</v>
      </c>
      <c r="M4951" s="75">
        <f>COUNTIF($L$2:L4951,4)</f>
        <v>42</v>
      </c>
      <c r="N4951" s="76" t="str">
        <f t="shared" si="389"/>
        <v>0</v>
      </c>
      <c r="O4951" s="76" t="str">
        <f t="shared" si="385"/>
        <v/>
      </c>
      <c r="P4951" s="75" t="str">
        <f t="shared" si="386"/>
        <v/>
      </c>
      <c r="Q4951" s="77" t="str">
        <f t="shared" si="387"/>
        <v/>
      </c>
      <c r="R4951" s="77" t="str">
        <f t="shared" si="388"/>
        <v/>
      </c>
      <c r="S4951" s="77" t="str">
        <f>IF(O4951="","",IF(OR(VALUE(LEFT(O4951,2))&gt;IF(RIGHT(J4951,1)="M",7,19),AND(OR(LEFT(O4951,2)={"07","19"}),VALUE(RIGHT(O4951,2))&gt;15)),TRUE,FALSE))</f>
        <v/>
      </c>
      <c r="T4951" s="77" t="str">
        <f>IF(O4951="","",IF(OR(VALUE(LEFT(O4951,2))&gt;IF(RIGHT(J4951,1)="M",7,19),AND(OR(LEFT(O4951,2)={"07","19"}),VALUE(RIGHT(O4951,2))&gt;5)),TRUE,FALSE))</f>
        <v/>
      </c>
    </row>
    <row r="4952" spans="12:20" x14ac:dyDescent="0.25">
      <c r="L4952" s="75">
        <f>COUNTIF($B$2:B4952,B4952)</f>
        <v>0</v>
      </c>
      <c r="M4952" s="75">
        <f>COUNTIF($L$2:L4952,4)</f>
        <v>42</v>
      </c>
      <c r="N4952" s="76" t="str">
        <f t="shared" si="389"/>
        <v>0</v>
      </c>
      <c r="O4952" s="76" t="str">
        <f t="shared" si="385"/>
        <v/>
      </c>
      <c r="P4952" s="75" t="str">
        <f t="shared" si="386"/>
        <v/>
      </c>
      <c r="Q4952" s="77" t="str">
        <f t="shared" si="387"/>
        <v/>
      </c>
      <c r="R4952" s="77" t="str">
        <f t="shared" si="388"/>
        <v/>
      </c>
      <c r="S4952" s="77" t="str">
        <f>IF(O4952="","",IF(OR(VALUE(LEFT(O4952,2))&gt;IF(RIGHT(J4952,1)="M",7,19),AND(OR(LEFT(O4952,2)={"07","19"}),VALUE(RIGHT(O4952,2))&gt;15)),TRUE,FALSE))</f>
        <v/>
      </c>
      <c r="T4952" s="77" t="str">
        <f>IF(O4952="","",IF(OR(VALUE(LEFT(O4952,2))&gt;IF(RIGHT(J4952,1)="M",7,19),AND(OR(LEFT(O4952,2)={"07","19"}),VALUE(RIGHT(O4952,2))&gt;5)),TRUE,FALSE))</f>
        <v/>
      </c>
    </row>
    <row r="4953" spans="12:20" x14ac:dyDescent="0.25">
      <c r="L4953" s="75">
        <f>COUNTIF($B$2:B4953,B4953)</f>
        <v>0</v>
      </c>
      <c r="M4953" s="75">
        <f>COUNTIF($L$2:L4953,4)</f>
        <v>42</v>
      </c>
      <c r="N4953" s="76" t="str">
        <f t="shared" si="389"/>
        <v>0</v>
      </c>
      <c r="O4953" s="76" t="str">
        <f t="shared" si="385"/>
        <v/>
      </c>
      <c r="P4953" s="75" t="str">
        <f t="shared" si="386"/>
        <v/>
      </c>
      <c r="Q4953" s="77" t="str">
        <f t="shared" si="387"/>
        <v/>
      </c>
      <c r="R4953" s="77" t="str">
        <f t="shared" si="388"/>
        <v/>
      </c>
      <c r="S4953" s="77" t="str">
        <f>IF(O4953="","",IF(OR(VALUE(LEFT(O4953,2))&gt;IF(RIGHT(J4953,1)="M",7,19),AND(OR(LEFT(O4953,2)={"07","19"}),VALUE(RIGHT(O4953,2))&gt;15)),TRUE,FALSE))</f>
        <v/>
      </c>
      <c r="T4953" s="77" t="str">
        <f>IF(O4953="","",IF(OR(VALUE(LEFT(O4953,2))&gt;IF(RIGHT(J4953,1)="M",7,19),AND(OR(LEFT(O4953,2)={"07","19"}),VALUE(RIGHT(O4953,2))&gt;5)),TRUE,FALSE))</f>
        <v/>
      </c>
    </row>
    <row r="4954" spans="12:20" x14ac:dyDescent="0.25">
      <c r="L4954" s="75">
        <f>COUNTIF($B$2:B4954,B4954)</f>
        <v>0</v>
      </c>
      <c r="M4954" s="75">
        <f>COUNTIF($L$2:L4954,4)</f>
        <v>42</v>
      </c>
      <c r="N4954" s="76" t="str">
        <f t="shared" si="389"/>
        <v>0</v>
      </c>
      <c r="O4954" s="76" t="str">
        <f t="shared" si="385"/>
        <v/>
      </c>
      <c r="P4954" s="75" t="str">
        <f t="shared" si="386"/>
        <v/>
      </c>
      <c r="Q4954" s="77" t="str">
        <f t="shared" si="387"/>
        <v/>
      </c>
      <c r="R4954" s="77" t="str">
        <f t="shared" si="388"/>
        <v/>
      </c>
      <c r="S4954" s="77" t="str">
        <f>IF(O4954="","",IF(OR(VALUE(LEFT(O4954,2))&gt;IF(RIGHT(J4954,1)="M",7,19),AND(OR(LEFT(O4954,2)={"07","19"}),VALUE(RIGHT(O4954,2))&gt;15)),TRUE,FALSE))</f>
        <v/>
      </c>
      <c r="T4954" s="77" t="str">
        <f>IF(O4954="","",IF(OR(VALUE(LEFT(O4954,2))&gt;IF(RIGHT(J4954,1)="M",7,19),AND(OR(LEFT(O4954,2)={"07","19"}),VALUE(RIGHT(O4954,2))&gt;5)),TRUE,FALSE))</f>
        <v/>
      </c>
    </row>
    <row r="4955" spans="12:20" x14ac:dyDescent="0.25">
      <c r="L4955" s="75">
        <f>COUNTIF($B$2:B4955,B4955)</f>
        <v>0</v>
      </c>
      <c r="M4955" s="75">
        <f>COUNTIF($L$2:L4955,4)</f>
        <v>42</v>
      </c>
      <c r="N4955" s="76" t="str">
        <f t="shared" si="389"/>
        <v>0</v>
      </c>
      <c r="O4955" s="76" t="str">
        <f t="shared" si="385"/>
        <v/>
      </c>
      <c r="P4955" s="75" t="str">
        <f t="shared" si="386"/>
        <v/>
      </c>
      <c r="Q4955" s="77" t="str">
        <f t="shared" si="387"/>
        <v/>
      </c>
      <c r="R4955" s="77" t="str">
        <f t="shared" si="388"/>
        <v/>
      </c>
      <c r="S4955" s="77" t="str">
        <f>IF(O4955="","",IF(OR(VALUE(LEFT(O4955,2))&gt;IF(RIGHT(J4955,1)="M",7,19),AND(OR(LEFT(O4955,2)={"07","19"}),VALUE(RIGHT(O4955,2))&gt;15)),TRUE,FALSE))</f>
        <v/>
      </c>
      <c r="T4955" s="77" t="str">
        <f>IF(O4955="","",IF(OR(VALUE(LEFT(O4955,2))&gt;IF(RIGHT(J4955,1)="M",7,19),AND(OR(LEFT(O4955,2)={"07","19"}),VALUE(RIGHT(O4955,2))&gt;5)),TRUE,FALSE))</f>
        <v/>
      </c>
    </row>
    <row r="4956" spans="12:20" x14ac:dyDescent="0.25">
      <c r="L4956" s="75">
        <f>COUNTIF($B$2:B4956,B4956)</f>
        <v>0</v>
      </c>
      <c r="M4956" s="75">
        <f>COUNTIF($L$2:L4956,4)</f>
        <v>42</v>
      </c>
      <c r="N4956" s="76" t="str">
        <f t="shared" si="389"/>
        <v>0</v>
      </c>
      <c r="O4956" s="76" t="str">
        <f t="shared" si="385"/>
        <v/>
      </c>
      <c r="P4956" s="75" t="str">
        <f t="shared" si="386"/>
        <v/>
      </c>
      <c r="Q4956" s="77" t="str">
        <f t="shared" si="387"/>
        <v/>
      </c>
      <c r="R4956" s="77" t="str">
        <f t="shared" si="388"/>
        <v/>
      </c>
      <c r="S4956" s="77" t="str">
        <f>IF(O4956="","",IF(OR(VALUE(LEFT(O4956,2))&gt;IF(RIGHT(J4956,1)="M",7,19),AND(OR(LEFT(O4956,2)={"07","19"}),VALUE(RIGHT(O4956,2))&gt;15)),TRUE,FALSE))</f>
        <v/>
      </c>
      <c r="T4956" s="77" t="str">
        <f>IF(O4956="","",IF(OR(VALUE(LEFT(O4956,2))&gt;IF(RIGHT(J4956,1)="M",7,19),AND(OR(LEFT(O4956,2)={"07","19"}),VALUE(RIGHT(O4956,2))&gt;5)),TRUE,FALSE))</f>
        <v/>
      </c>
    </row>
    <row r="4957" spans="12:20" x14ac:dyDescent="0.25">
      <c r="L4957" s="75">
        <f>COUNTIF($B$2:B4957,B4957)</f>
        <v>0</v>
      </c>
      <c r="M4957" s="75">
        <f>COUNTIF($L$2:L4957,4)</f>
        <v>42</v>
      </c>
      <c r="N4957" s="76" t="str">
        <f t="shared" si="389"/>
        <v>0</v>
      </c>
      <c r="O4957" s="76" t="str">
        <f t="shared" si="385"/>
        <v/>
      </c>
      <c r="P4957" s="75" t="str">
        <f t="shared" si="386"/>
        <v/>
      </c>
      <c r="Q4957" s="77" t="str">
        <f t="shared" si="387"/>
        <v/>
      </c>
      <c r="R4957" s="77" t="str">
        <f t="shared" si="388"/>
        <v/>
      </c>
      <c r="S4957" s="77" t="str">
        <f>IF(O4957="","",IF(OR(VALUE(LEFT(O4957,2))&gt;IF(RIGHT(J4957,1)="M",7,19),AND(OR(LEFT(O4957,2)={"07","19"}),VALUE(RIGHT(O4957,2))&gt;15)),TRUE,FALSE))</f>
        <v/>
      </c>
      <c r="T4957" s="77" t="str">
        <f>IF(O4957="","",IF(OR(VALUE(LEFT(O4957,2))&gt;IF(RIGHT(J4957,1)="M",7,19),AND(OR(LEFT(O4957,2)={"07","19"}),VALUE(RIGHT(O4957,2))&gt;5)),TRUE,FALSE))</f>
        <v/>
      </c>
    </row>
    <row r="4958" spans="12:20" x14ac:dyDescent="0.25">
      <c r="L4958" s="75">
        <f>COUNTIF($B$2:B4958,B4958)</f>
        <v>0</v>
      </c>
      <c r="M4958" s="75">
        <f>COUNTIF($L$2:L4958,4)</f>
        <v>42</v>
      </c>
      <c r="N4958" s="76" t="str">
        <f t="shared" si="389"/>
        <v>0</v>
      </c>
      <c r="O4958" s="76" t="str">
        <f t="shared" si="385"/>
        <v/>
      </c>
      <c r="P4958" s="75" t="str">
        <f t="shared" si="386"/>
        <v/>
      </c>
      <c r="Q4958" s="77" t="str">
        <f t="shared" si="387"/>
        <v/>
      </c>
      <c r="R4958" s="77" t="str">
        <f t="shared" si="388"/>
        <v/>
      </c>
      <c r="S4958" s="77" t="str">
        <f>IF(O4958="","",IF(OR(VALUE(LEFT(O4958,2))&gt;IF(RIGHT(J4958,1)="M",7,19),AND(OR(LEFT(O4958,2)={"07","19"}),VALUE(RIGHT(O4958,2))&gt;15)),TRUE,FALSE))</f>
        <v/>
      </c>
      <c r="T4958" s="77" t="str">
        <f>IF(O4958="","",IF(OR(VALUE(LEFT(O4958,2))&gt;IF(RIGHT(J4958,1)="M",7,19),AND(OR(LEFT(O4958,2)={"07","19"}),VALUE(RIGHT(O4958,2))&gt;5)),TRUE,FALSE))</f>
        <v/>
      </c>
    </row>
    <row r="4959" spans="12:20" x14ac:dyDescent="0.25">
      <c r="L4959" s="75">
        <f>COUNTIF($B$2:B4959,B4959)</f>
        <v>0</v>
      </c>
      <c r="M4959" s="75">
        <f>COUNTIF($L$2:L4959,4)</f>
        <v>42</v>
      </c>
      <c r="N4959" s="76" t="str">
        <f t="shared" si="389"/>
        <v>0</v>
      </c>
      <c r="O4959" s="76" t="str">
        <f t="shared" si="385"/>
        <v/>
      </c>
      <c r="P4959" s="75" t="str">
        <f t="shared" si="386"/>
        <v/>
      </c>
      <c r="Q4959" s="77" t="str">
        <f t="shared" si="387"/>
        <v/>
      </c>
      <c r="R4959" s="77" t="str">
        <f t="shared" si="388"/>
        <v/>
      </c>
      <c r="S4959" s="77" t="str">
        <f>IF(O4959="","",IF(OR(VALUE(LEFT(O4959,2))&gt;IF(RIGHT(J4959,1)="M",7,19),AND(OR(LEFT(O4959,2)={"07","19"}),VALUE(RIGHT(O4959,2))&gt;15)),TRUE,FALSE))</f>
        <v/>
      </c>
      <c r="T4959" s="77" t="str">
        <f>IF(O4959="","",IF(OR(VALUE(LEFT(O4959,2))&gt;IF(RIGHT(J4959,1)="M",7,19),AND(OR(LEFT(O4959,2)={"07","19"}),VALUE(RIGHT(O4959,2))&gt;5)),TRUE,FALSE))</f>
        <v/>
      </c>
    </row>
    <row r="4960" spans="12:20" x14ac:dyDescent="0.25">
      <c r="L4960" s="75">
        <f>COUNTIF($B$2:B4960,B4960)</f>
        <v>0</v>
      </c>
      <c r="M4960" s="75">
        <f>COUNTIF($L$2:L4960,4)</f>
        <v>42</v>
      </c>
      <c r="N4960" s="76" t="str">
        <f t="shared" si="389"/>
        <v>0</v>
      </c>
      <c r="O4960" s="76" t="str">
        <f t="shared" si="385"/>
        <v/>
      </c>
      <c r="P4960" s="75" t="str">
        <f t="shared" si="386"/>
        <v/>
      </c>
      <c r="Q4960" s="77" t="str">
        <f t="shared" si="387"/>
        <v/>
      </c>
      <c r="R4960" s="77" t="str">
        <f t="shared" si="388"/>
        <v/>
      </c>
      <c r="S4960" s="77" t="str">
        <f>IF(O4960="","",IF(OR(VALUE(LEFT(O4960,2))&gt;IF(RIGHT(J4960,1)="M",7,19),AND(OR(LEFT(O4960,2)={"07","19"}),VALUE(RIGHT(O4960,2))&gt;15)),TRUE,FALSE))</f>
        <v/>
      </c>
      <c r="T4960" s="77" t="str">
        <f>IF(O4960="","",IF(OR(VALUE(LEFT(O4960,2))&gt;IF(RIGHT(J4960,1)="M",7,19),AND(OR(LEFT(O4960,2)={"07","19"}),VALUE(RIGHT(O4960,2))&gt;5)),TRUE,FALSE))</f>
        <v/>
      </c>
    </row>
    <row r="4961" spans="12:20" x14ac:dyDescent="0.25">
      <c r="L4961" s="75">
        <f>COUNTIF($B$2:B4961,B4961)</f>
        <v>0</v>
      </c>
      <c r="M4961" s="75">
        <f>COUNTIF($L$2:L4961,4)</f>
        <v>42</v>
      </c>
      <c r="N4961" s="76" t="str">
        <f t="shared" si="389"/>
        <v>0</v>
      </c>
      <c r="O4961" s="76" t="str">
        <f t="shared" si="385"/>
        <v/>
      </c>
      <c r="P4961" s="75" t="str">
        <f t="shared" si="386"/>
        <v/>
      </c>
      <c r="Q4961" s="77" t="str">
        <f t="shared" si="387"/>
        <v/>
      </c>
      <c r="R4961" s="77" t="str">
        <f t="shared" si="388"/>
        <v/>
      </c>
      <c r="S4961" s="77" t="str">
        <f>IF(O4961="","",IF(OR(VALUE(LEFT(O4961,2))&gt;IF(RIGHT(J4961,1)="M",7,19),AND(OR(LEFT(O4961,2)={"07","19"}),VALUE(RIGHT(O4961,2))&gt;15)),TRUE,FALSE))</f>
        <v/>
      </c>
      <c r="T4961" s="77" t="str">
        <f>IF(O4961="","",IF(OR(VALUE(LEFT(O4961,2))&gt;IF(RIGHT(J4961,1)="M",7,19),AND(OR(LEFT(O4961,2)={"07","19"}),VALUE(RIGHT(O4961,2))&gt;5)),TRUE,FALSE))</f>
        <v/>
      </c>
    </row>
    <row r="4962" spans="12:20" x14ac:dyDescent="0.25">
      <c r="L4962" s="75">
        <f>COUNTIF($B$2:B4962,B4962)</f>
        <v>0</v>
      </c>
      <c r="M4962" s="75">
        <f>COUNTIF($L$2:L4962,4)</f>
        <v>42</v>
      </c>
      <c r="N4962" s="76" t="str">
        <f t="shared" si="389"/>
        <v>0</v>
      </c>
      <c r="O4962" s="76" t="str">
        <f t="shared" si="385"/>
        <v/>
      </c>
      <c r="P4962" s="75" t="str">
        <f t="shared" si="386"/>
        <v/>
      </c>
      <c r="Q4962" s="77" t="str">
        <f t="shared" si="387"/>
        <v/>
      </c>
      <c r="R4962" s="77" t="str">
        <f t="shared" si="388"/>
        <v/>
      </c>
      <c r="S4962" s="77" t="str">
        <f>IF(O4962="","",IF(OR(VALUE(LEFT(O4962,2))&gt;IF(RIGHT(J4962,1)="M",7,19),AND(OR(LEFT(O4962,2)={"07","19"}),VALUE(RIGHT(O4962,2))&gt;15)),TRUE,FALSE))</f>
        <v/>
      </c>
      <c r="T4962" s="77" t="str">
        <f>IF(O4962="","",IF(OR(VALUE(LEFT(O4962,2))&gt;IF(RIGHT(J4962,1)="M",7,19),AND(OR(LEFT(O4962,2)={"07","19"}),VALUE(RIGHT(O4962,2))&gt;5)),TRUE,FALSE))</f>
        <v/>
      </c>
    </row>
    <row r="4963" spans="12:20" x14ac:dyDescent="0.25">
      <c r="L4963" s="75">
        <f>COUNTIF($B$2:B4963,B4963)</f>
        <v>0</v>
      </c>
      <c r="M4963" s="75">
        <f>COUNTIF($L$2:L4963,4)</f>
        <v>42</v>
      </c>
      <c r="N4963" s="76" t="str">
        <f t="shared" si="389"/>
        <v>0</v>
      </c>
      <c r="O4963" s="76" t="str">
        <f t="shared" si="385"/>
        <v/>
      </c>
      <c r="P4963" s="75" t="str">
        <f t="shared" si="386"/>
        <v/>
      </c>
      <c r="Q4963" s="77" t="str">
        <f t="shared" si="387"/>
        <v/>
      </c>
      <c r="R4963" s="77" t="str">
        <f t="shared" si="388"/>
        <v/>
      </c>
      <c r="S4963" s="77" t="str">
        <f>IF(O4963="","",IF(OR(VALUE(LEFT(O4963,2))&gt;IF(RIGHT(J4963,1)="M",7,19),AND(OR(LEFT(O4963,2)={"07","19"}),VALUE(RIGHT(O4963,2))&gt;15)),TRUE,FALSE))</f>
        <v/>
      </c>
      <c r="T4963" s="77" t="str">
        <f>IF(O4963="","",IF(OR(VALUE(LEFT(O4963,2))&gt;IF(RIGHT(J4963,1)="M",7,19),AND(OR(LEFT(O4963,2)={"07","19"}),VALUE(RIGHT(O4963,2))&gt;5)),TRUE,FALSE))</f>
        <v/>
      </c>
    </row>
    <row r="4964" spans="12:20" x14ac:dyDescent="0.25">
      <c r="L4964" s="75">
        <f>COUNTIF($B$2:B4964,B4964)</f>
        <v>0</v>
      </c>
      <c r="M4964" s="75">
        <f>COUNTIF($L$2:L4964,4)</f>
        <v>42</v>
      </c>
      <c r="N4964" s="76" t="str">
        <f t="shared" si="389"/>
        <v>0</v>
      </c>
      <c r="O4964" s="76" t="str">
        <f t="shared" si="385"/>
        <v/>
      </c>
      <c r="P4964" s="75" t="str">
        <f t="shared" si="386"/>
        <v/>
      </c>
      <c r="Q4964" s="77" t="str">
        <f t="shared" si="387"/>
        <v/>
      </c>
      <c r="R4964" s="77" t="str">
        <f t="shared" si="388"/>
        <v/>
      </c>
      <c r="S4964" s="77" t="str">
        <f>IF(O4964="","",IF(OR(VALUE(LEFT(O4964,2))&gt;IF(RIGHT(J4964,1)="M",7,19),AND(OR(LEFT(O4964,2)={"07","19"}),VALUE(RIGHT(O4964,2))&gt;15)),TRUE,FALSE))</f>
        <v/>
      </c>
      <c r="T4964" s="77" t="str">
        <f>IF(O4964="","",IF(OR(VALUE(LEFT(O4964,2))&gt;IF(RIGHT(J4964,1)="M",7,19),AND(OR(LEFT(O4964,2)={"07","19"}),VALUE(RIGHT(O4964,2))&gt;5)),TRUE,FALSE))</f>
        <v/>
      </c>
    </row>
    <row r="4965" spans="12:20" x14ac:dyDescent="0.25">
      <c r="L4965" s="75">
        <f>COUNTIF($B$2:B4965,B4965)</f>
        <v>0</v>
      </c>
      <c r="M4965" s="75">
        <f>COUNTIF($L$2:L4965,4)</f>
        <v>42</v>
      </c>
      <c r="N4965" s="76" t="str">
        <f t="shared" si="389"/>
        <v>0</v>
      </c>
      <c r="O4965" s="76" t="str">
        <f t="shared" si="385"/>
        <v/>
      </c>
      <c r="P4965" s="75" t="str">
        <f t="shared" si="386"/>
        <v/>
      </c>
      <c r="Q4965" s="77" t="str">
        <f t="shared" si="387"/>
        <v/>
      </c>
      <c r="R4965" s="77" t="str">
        <f t="shared" si="388"/>
        <v/>
      </c>
      <c r="S4965" s="77" t="str">
        <f>IF(O4965="","",IF(OR(VALUE(LEFT(O4965,2))&gt;IF(RIGHT(J4965,1)="M",7,19),AND(OR(LEFT(O4965,2)={"07","19"}),VALUE(RIGHT(O4965,2))&gt;15)),TRUE,FALSE))</f>
        <v/>
      </c>
      <c r="T4965" s="77" t="str">
        <f>IF(O4965="","",IF(OR(VALUE(LEFT(O4965,2))&gt;IF(RIGHT(J4965,1)="M",7,19),AND(OR(LEFT(O4965,2)={"07","19"}),VALUE(RIGHT(O4965,2))&gt;5)),TRUE,FALSE))</f>
        <v/>
      </c>
    </row>
    <row r="4966" spans="12:20" x14ac:dyDescent="0.25">
      <c r="L4966" s="75">
        <f>COUNTIF($B$2:B4966,B4966)</f>
        <v>0</v>
      </c>
      <c r="M4966" s="75">
        <f>COUNTIF($L$2:L4966,4)</f>
        <v>42</v>
      </c>
      <c r="N4966" s="76" t="str">
        <f t="shared" si="389"/>
        <v>0</v>
      </c>
      <c r="O4966" s="76" t="str">
        <f t="shared" si="385"/>
        <v/>
      </c>
      <c r="P4966" s="75" t="str">
        <f t="shared" si="386"/>
        <v/>
      </c>
      <c r="Q4966" s="77" t="str">
        <f t="shared" si="387"/>
        <v/>
      </c>
      <c r="R4966" s="77" t="str">
        <f t="shared" si="388"/>
        <v/>
      </c>
      <c r="S4966" s="77" t="str">
        <f>IF(O4966="","",IF(OR(VALUE(LEFT(O4966,2))&gt;IF(RIGHT(J4966,1)="M",7,19),AND(OR(LEFT(O4966,2)={"07","19"}),VALUE(RIGHT(O4966,2))&gt;15)),TRUE,FALSE))</f>
        <v/>
      </c>
      <c r="T4966" s="77" t="str">
        <f>IF(O4966="","",IF(OR(VALUE(LEFT(O4966,2))&gt;IF(RIGHT(J4966,1)="M",7,19),AND(OR(LEFT(O4966,2)={"07","19"}),VALUE(RIGHT(O4966,2))&gt;5)),TRUE,FALSE))</f>
        <v/>
      </c>
    </row>
    <row r="4967" spans="12:20" x14ac:dyDescent="0.25">
      <c r="L4967" s="75">
        <f>COUNTIF($B$2:B4967,B4967)</f>
        <v>0</v>
      </c>
      <c r="M4967" s="75">
        <f>COUNTIF($L$2:L4967,4)</f>
        <v>42</v>
      </c>
      <c r="N4967" s="76" t="str">
        <f t="shared" si="389"/>
        <v>0</v>
      </c>
      <c r="O4967" s="76" t="str">
        <f t="shared" si="385"/>
        <v/>
      </c>
      <c r="P4967" s="75" t="str">
        <f t="shared" si="386"/>
        <v/>
      </c>
      <c r="Q4967" s="77" t="str">
        <f t="shared" si="387"/>
        <v/>
      </c>
      <c r="R4967" s="77" t="str">
        <f t="shared" si="388"/>
        <v/>
      </c>
      <c r="S4967" s="77" t="str">
        <f>IF(O4967="","",IF(OR(VALUE(LEFT(O4967,2))&gt;IF(RIGHT(J4967,1)="M",7,19),AND(OR(LEFT(O4967,2)={"07","19"}),VALUE(RIGHT(O4967,2))&gt;15)),TRUE,FALSE))</f>
        <v/>
      </c>
      <c r="T4967" s="77" t="str">
        <f>IF(O4967="","",IF(OR(VALUE(LEFT(O4967,2))&gt;IF(RIGHT(J4967,1)="M",7,19),AND(OR(LEFT(O4967,2)={"07","19"}),VALUE(RIGHT(O4967,2))&gt;5)),TRUE,FALSE))</f>
        <v/>
      </c>
    </row>
    <row r="4968" spans="12:20" x14ac:dyDescent="0.25">
      <c r="L4968" s="75">
        <f>COUNTIF($B$2:B4968,B4968)</f>
        <v>0</v>
      </c>
      <c r="M4968" s="75">
        <f>COUNTIF($L$2:L4968,4)</f>
        <v>42</v>
      </c>
      <c r="N4968" s="76" t="str">
        <f t="shared" si="389"/>
        <v>0</v>
      </c>
      <c r="O4968" s="76" t="str">
        <f t="shared" si="385"/>
        <v/>
      </c>
      <c r="P4968" s="75" t="str">
        <f t="shared" si="386"/>
        <v/>
      </c>
      <c r="Q4968" s="77" t="str">
        <f t="shared" si="387"/>
        <v/>
      </c>
      <c r="R4968" s="77" t="str">
        <f t="shared" si="388"/>
        <v/>
      </c>
      <c r="S4968" s="77" t="str">
        <f>IF(O4968="","",IF(OR(VALUE(LEFT(O4968,2))&gt;IF(RIGHT(J4968,1)="M",7,19),AND(OR(LEFT(O4968,2)={"07","19"}),VALUE(RIGHT(O4968,2))&gt;15)),TRUE,FALSE))</f>
        <v/>
      </c>
      <c r="T4968" s="77" t="str">
        <f>IF(O4968="","",IF(OR(VALUE(LEFT(O4968,2))&gt;IF(RIGHT(J4968,1)="M",7,19),AND(OR(LEFT(O4968,2)={"07","19"}),VALUE(RIGHT(O4968,2))&gt;5)),TRUE,FALSE))</f>
        <v/>
      </c>
    </row>
    <row r="4969" spans="12:20" x14ac:dyDescent="0.25">
      <c r="L4969" s="75">
        <f>COUNTIF($B$2:B4969,B4969)</f>
        <v>0</v>
      </c>
      <c r="M4969" s="75">
        <f>COUNTIF($L$2:L4969,4)</f>
        <v>42</v>
      </c>
      <c r="N4969" s="76" t="str">
        <f t="shared" si="389"/>
        <v>0</v>
      </c>
      <c r="O4969" s="76" t="str">
        <f t="shared" si="385"/>
        <v/>
      </c>
      <c r="P4969" s="75" t="str">
        <f t="shared" si="386"/>
        <v/>
      </c>
      <c r="Q4969" s="77" t="str">
        <f t="shared" si="387"/>
        <v/>
      </c>
      <c r="R4969" s="77" t="str">
        <f t="shared" si="388"/>
        <v/>
      </c>
      <c r="S4969" s="77" t="str">
        <f>IF(O4969="","",IF(OR(VALUE(LEFT(O4969,2))&gt;IF(RIGHT(J4969,1)="M",7,19),AND(OR(LEFT(O4969,2)={"07","19"}),VALUE(RIGHT(O4969,2))&gt;15)),TRUE,FALSE))</f>
        <v/>
      </c>
      <c r="T4969" s="77" t="str">
        <f>IF(O4969="","",IF(OR(VALUE(LEFT(O4969,2))&gt;IF(RIGHT(J4969,1)="M",7,19),AND(OR(LEFT(O4969,2)={"07","19"}),VALUE(RIGHT(O4969,2))&gt;5)),TRUE,FALSE))</f>
        <v/>
      </c>
    </row>
    <row r="4970" spans="12:20" x14ac:dyDescent="0.25">
      <c r="L4970" s="75">
        <f>COUNTIF($B$2:B4970,B4970)</f>
        <v>0</v>
      </c>
      <c r="M4970" s="75">
        <f>COUNTIF($L$2:L4970,4)</f>
        <v>42</v>
      </c>
      <c r="N4970" s="76" t="str">
        <f t="shared" si="389"/>
        <v>0</v>
      </c>
      <c r="O4970" s="76" t="str">
        <f t="shared" si="385"/>
        <v/>
      </c>
      <c r="P4970" s="75" t="str">
        <f t="shared" si="386"/>
        <v/>
      </c>
      <c r="Q4970" s="77" t="str">
        <f t="shared" si="387"/>
        <v/>
      </c>
      <c r="R4970" s="77" t="str">
        <f t="shared" si="388"/>
        <v/>
      </c>
      <c r="S4970" s="77" t="str">
        <f>IF(O4970="","",IF(OR(VALUE(LEFT(O4970,2))&gt;IF(RIGHT(J4970,1)="M",7,19),AND(OR(LEFT(O4970,2)={"07","19"}),VALUE(RIGHT(O4970,2))&gt;15)),TRUE,FALSE))</f>
        <v/>
      </c>
      <c r="T4970" s="77" t="str">
        <f>IF(O4970="","",IF(OR(VALUE(LEFT(O4970,2))&gt;IF(RIGHT(J4970,1)="M",7,19),AND(OR(LEFT(O4970,2)={"07","19"}),VALUE(RIGHT(O4970,2))&gt;5)),TRUE,FALSE))</f>
        <v/>
      </c>
    </row>
    <row r="4971" spans="12:20" x14ac:dyDescent="0.25">
      <c r="L4971" s="75">
        <f>COUNTIF($B$2:B4971,B4971)</f>
        <v>0</v>
      </c>
      <c r="M4971" s="75">
        <f>COUNTIF($L$2:L4971,4)</f>
        <v>42</v>
      </c>
      <c r="N4971" s="76" t="str">
        <f t="shared" si="389"/>
        <v>0</v>
      </c>
      <c r="O4971" s="76" t="str">
        <f t="shared" si="385"/>
        <v/>
      </c>
      <c r="P4971" s="75" t="str">
        <f t="shared" si="386"/>
        <v/>
      </c>
      <c r="Q4971" s="77" t="str">
        <f t="shared" si="387"/>
        <v/>
      </c>
      <c r="R4971" s="77" t="str">
        <f t="shared" si="388"/>
        <v/>
      </c>
      <c r="S4971" s="77" t="str">
        <f>IF(O4971="","",IF(OR(VALUE(LEFT(O4971,2))&gt;IF(RIGHT(J4971,1)="M",7,19),AND(OR(LEFT(O4971,2)={"07","19"}),VALUE(RIGHT(O4971,2))&gt;15)),TRUE,FALSE))</f>
        <v/>
      </c>
      <c r="T4971" s="77" t="str">
        <f>IF(O4971="","",IF(OR(VALUE(LEFT(O4971,2))&gt;IF(RIGHT(J4971,1)="M",7,19),AND(OR(LEFT(O4971,2)={"07","19"}),VALUE(RIGHT(O4971,2))&gt;5)),TRUE,FALSE))</f>
        <v/>
      </c>
    </row>
    <row r="4972" spans="12:20" x14ac:dyDescent="0.25">
      <c r="L4972" s="75">
        <f>COUNTIF($B$2:B4972,B4972)</f>
        <v>0</v>
      </c>
      <c r="M4972" s="75">
        <f>COUNTIF($L$2:L4972,4)</f>
        <v>42</v>
      </c>
      <c r="N4972" s="76" t="str">
        <f t="shared" si="389"/>
        <v>0</v>
      </c>
      <c r="O4972" s="76" t="str">
        <f t="shared" si="385"/>
        <v/>
      </c>
      <c r="P4972" s="75" t="str">
        <f t="shared" si="386"/>
        <v/>
      </c>
      <c r="Q4972" s="77" t="str">
        <f t="shared" si="387"/>
        <v/>
      </c>
      <c r="R4972" s="77" t="str">
        <f t="shared" si="388"/>
        <v/>
      </c>
      <c r="S4972" s="77" t="str">
        <f>IF(O4972="","",IF(OR(VALUE(LEFT(O4972,2))&gt;IF(RIGHT(J4972,1)="M",7,19),AND(OR(LEFT(O4972,2)={"07","19"}),VALUE(RIGHT(O4972,2))&gt;15)),TRUE,FALSE))</f>
        <v/>
      </c>
      <c r="T4972" s="77" t="str">
        <f>IF(O4972="","",IF(OR(VALUE(LEFT(O4972,2))&gt;IF(RIGHT(J4972,1)="M",7,19),AND(OR(LEFT(O4972,2)={"07","19"}),VALUE(RIGHT(O4972,2))&gt;5)),TRUE,FALSE))</f>
        <v/>
      </c>
    </row>
    <row r="4973" spans="12:20" x14ac:dyDescent="0.25">
      <c r="L4973" s="75">
        <f>COUNTIF($B$2:B4973,B4973)</f>
        <v>0</v>
      </c>
      <c r="M4973" s="75">
        <f>COUNTIF($L$2:L4973,4)</f>
        <v>42</v>
      </c>
      <c r="N4973" s="76" t="str">
        <f t="shared" si="389"/>
        <v>0</v>
      </c>
      <c r="O4973" s="76" t="str">
        <f t="shared" si="385"/>
        <v/>
      </c>
      <c r="P4973" s="75" t="str">
        <f t="shared" si="386"/>
        <v/>
      </c>
      <c r="Q4973" s="77" t="str">
        <f t="shared" si="387"/>
        <v/>
      </c>
      <c r="R4973" s="77" t="str">
        <f t="shared" si="388"/>
        <v/>
      </c>
      <c r="S4973" s="77" t="str">
        <f>IF(O4973="","",IF(OR(VALUE(LEFT(O4973,2))&gt;IF(RIGHT(J4973,1)="M",7,19),AND(OR(LEFT(O4973,2)={"07","19"}),VALUE(RIGHT(O4973,2))&gt;15)),TRUE,FALSE))</f>
        <v/>
      </c>
      <c r="T4973" s="77" t="str">
        <f>IF(O4973="","",IF(OR(VALUE(LEFT(O4973,2))&gt;IF(RIGHT(J4973,1)="M",7,19),AND(OR(LEFT(O4973,2)={"07","19"}),VALUE(RIGHT(O4973,2))&gt;5)),TRUE,FALSE))</f>
        <v/>
      </c>
    </row>
    <row r="4974" spans="12:20" x14ac:dyDescent="0.25">
      <c r="L4974" s="75">
        <f>COUNTIF($B$2:B4974,B4974)</f>
        <v>0</v>
      </c>
      <c r="M4974" s="75">
        <f>COUNTIF($L$2:L4974,4)</f>
        <v>42</v>
      </c>
      <c r="N4974" s="76" t="str">
        <f t="shared" si="389"/>
        <v>0</v>
      </c>
      <c r="O4974" s="76" t="str">
        <f t="shared" si="385"/>
        <v/>
      </c>
      <c r="P4974" s="75" t="str">
        <f t="shared" si="386"/>
        <v/>
      </c>
      <c r="Q4974" s="77" t="str">
        <f t="shared" si="387"/>
        <v/>
      </c>
      <c r="R4974" s="77" t="str">
        <f t="shared" si="388"/>
        <v/>
      </c>
      <c r="S4974" s="77" t="str">
        <f>IF(O4974="","",IF(OR(VALUE(LEFT(O4974,2))&gt;IF(RIGHT(J4974,1)="M",7,19),AND(OR(LEFT(O4974,2)={"07","19"}),VALUE(RIGHT(O4974,2))&gt;15)),TRUE,FALSE))</f>
        <v/>
      </c>
      <c r="T4974" s="77" t="str">
        <f>IF(O4974="","",IF(OR(VALUE(LEFT(O4974,2))&gt;IF(RIGHT(J4974,1)="M",7,19),AND(OR(LEFT(O4974,2)={"07","19"}),VALUE(RIGHT(O4974,2))&gt;5)),TRUE,FALSE))</f>
        <v/>
      </c>
    </row>
    <row r="4975" spans="12:20" x14ac:dyDescent="0.25">
      <c r="L4975" s="75">
        <f>COUNTIF($B$2:B4975,B4975)</f>
        <v>0</v>
      </c>
      <c r="M4975" s="75">
        <f>COUNTIF($L$2:L4975,4)</f>
        <v>42</v>
      </c>
      <c r="N4975" s="76" t="str">
        <f t="shared" si="389"/>
        <v>0</v>
      </c>
      <c r="O4975" s="76" t="str">
        <f t="shared" si="385"/>
        <v/>
      </c>
      <c r="P4975" s="75" t="str">
        <f t="shared" si="386"/>
        <v/>
      </c>
      <c r="Q4975" s="77" t="str">
        <f t="shared" si="387"/>
        <v/>
      </c>
      <c r="R4975" s="77" t="str">
        <f t="shared" si="388"/>
        <v/>
      </c>
      <c r="S4975" s="77" t="str">
        <f>IF(O4975="","",IF(OR(VALUE(LEFT(O4975,2))&gt;IF(RIGHT(J4975,1)="M",7,19),AND(OR(LEFT(O4975,2)={"07","19"}),VALUE(RIGHT(O4975,2))&gt;15)),TRUE,FALSE))</f>
        <v/>
      </c>
      <c r="T4975" s="77" t="str">
        <f>IF(O4975="","",IF(OR(VALUE(LEFT(O4975,2))&gt;IF(RIGHT(J4975,1)="M",7,19),AND(OR(LEFT(O4975,2)={"07","19"}),VALUE(RIGHT(O4975,2))&gt;5)),TRUE,FALSE))</f>
        <v/>
      </c>
    </row>
    <row r="4976" spans="12:20" x14ac:dyDescent="0.25">
      <c r="L4976" s="75">
        <f>COUNTIF($B$2:B4976,B4976)</f>
        <v>0</v>
      </c>
      <c r="M4976" s="75">
        <f>COUNTIF($L$2:L4976,4)</f>
        <v>42</v>
      </c>
      <c r="N4976" s="76" t="str">
        <f t="shared" si="389"/>
        <v>0</v>
      </c>
      <c r="O4976" s="76" t="str">
        <f t="shared" si="385"/>
        <v/>
      </c>
      <c r="P4976" s="75" t="str">
        <f t="shared" si="386"/>
        <v/>
      </c>
      <c r="Q4976" s="77" t="str">
        <f t="shared" si="387"/>
        <v/>
      </c>
      <c r="R4976" s="77" t="str">
        <f t="shared" si="388"/>
        <v/>
      </c>
      <c r="S4976" s="77" t="str">
        <f>IF(O4976="","",IF(OR(VALUE(LEFT(O4976,2))&gt;IF(RIGHT(J4976,1)="M",7,19),AND(OR(LEFT(O4976,2)={"07","19"}),VALUE(RIGHT(O4976,2))&gt;15)),TRUE,FALSE))</f>
        <v/>
      </c>
      <c r="T4976" s="77" t="str">
        <f>IF(O4976="","",IF(OR(VALUE(LEFT(O4976,2))&gt;IF(RIGHT(J4976,1)="M",7,19),AND(OR(LEFT(O4976,2)={"07","19"}),VALUE(RIGHT(O4976,2))&gt;5)),TRUE,FALSE))</f>
        <v/>
      </c>
    </row>
    <row r="4977" spans="12:20" x14ac:dyDescent="0.25">
      <c r="L4977" s="75">
        <f>COUNTIF($B$2:B4977,B4977)</f>
        <v>0</v>
      </c>
      <c r="M4977" s="75">
        <f>COUNTIF($L$2:L4977,4)</f>
        <v>42</v>
      </c>
      <c r="N4977" s="76" t="str">
        <f t="shared" si="389"/>
        <v>0</v>
      </c>
      <c r="O4977" s="76" t="str">
        <f t="shared" si="385"/>
        <v/>
      </c>
      <c r="P4977" s="75" t="str">
        <f t="shared" si="386"/>
        <v/>
      </c>
      <c r="Q4977" s="77" t="str">
        <f t="shared" si="387"/>
        <v/>
      </c>
      <c r="R4977" s="77" t="str">
        <f t="shared" si="388"/>
        <v/>
      </c>
      <c r="S4977" s="77" t="str">
        <f>IF(O4977="","",IF(OR(VALUE(LEFT(O4977,2))&gt;IF(RIGHT(J4977,1)="M",7,19),AND(OR(LEFT(O4977,2)={"07","19"}),VALUE(RIGHT(O4977,2))&gt;15)),TRUE,FALSE))</f>
        <v/>
      </c>
      <c r="T4977" s="77" t="str">
        <f>IF(O4977="","",IF(OR(VALUE(LEFT(O4977,2))&gt;IF(RIGHT(J4977,1)="M",7,19),AND(OR(LEFT(O4977,2)={"07","19"}),VALUE(RIGHT(O4977,2))&gt;5)),TRUE,FALSE))</f>
        <v/>
      </c>
    </row>
    <row r="4978" spans="12:20" x14ac:dyDescent="0.25">
      <c r="L4978" s="75">
        <f>COUNTIF($B$2:B4978,B4978)</f>
        <v>0</v>
      </c>
      <c r="M4978" s="75">
        <f>COUNTIF($L$2:L4978,4)</f>
        <v>42</v>
      </c>
      <c r="N4978" s="76" t="str">
        <f t="shared" si="389"/>
        <v>0</v>
      </c>
      <c r="O4978" s="76" t="str">
        <f t="shared" si="385"/>
        <v/>
      </c>
      <c r="P4978" s="75" t="str">
        <f t="shared" si="386"/>
        <v/>
      </c>
      <c r="Q4978" s="77" t="str">
        <f t="shared" si="387"/>
        <v/>
      </c>
      <c r="R4978" s="77" t="str">
        <f t="shared" si="388"/>
        <v/>
      </c>
      <c r="S4978" s="77" t="str">
        <f>IF(O4978="","",IF(OR(VALUE(LEFT(O4978,2))&gt;IF(RIGHT(J4978,1)="M",7,19),AND(OR(LEFT(O4978,2)={"07","19"}),VALUE(RIGHT(O4978,2))&gt;15)),TRUE,FALSE))</f>
        <v/>
      </c>
      <c r="T4978" s="77" t="str">
        <f>IF(O4978="","",IF(OR(VALUE(LEFT(O4978,2))&gt;IF(RIGHT(J4978,1)="M",7,19),AND(OR(LEFT(O4978,2)={"07","19"}),VALUE(RIGHT(O4978,2))&gt;5)),TRUE,FALSE))</f>
        <v/>
      </c>
    </row>
    <row r="4979" spans="12:20" x14ac:dyDescent="0.25">
      <c r="L4979" s="75">
        <f>COUNTIF($B$2:B4979,B4979)</f>
        <v>0</v>
      </c>
      <c r="M4979" s="75">
        <f>COUNTIF($L$2:L4979,4)</f>
        <v>42</v>
      </c>
      <c r="N4979" s="76" t="str">
        <f t="shared" si="389"/>
        <v>0</v>
      </c>
      <c r="O4979" s="76" t="str">
        <f t="shared" si="385"/>
        <v/>
      </c>
      <c r="P4979" s="75" t="str">
        <f t="shared" si="386"/>
        <v/>
      </c>
      <c r="Q4979" s="77" t="str">
        <f t="shared" si="387"/>
        <v/>
      </c>
      <c r="R4979" s="77" t="str">
        <f t="shared" si="388"/>
        <v/>
      </c>
      <c r="S4979" s="77" t="str">
        <f>IF(O4979="","",IF(OR(VALUE(LEFT(O4979,2))&gt;IF(RIGHT(J4979,1)="M",7,19),AND(OR(LEFT(O4979,2)={"07","19"}),VALUE(RIGHT(O4979,2))&gt;15)),TRUE,FALSE))</f>
        <v/>
      </c>
      <c r="T4979" s="77" t="str">
        <f>IF(O4979="","",IF(OR(VALUE(LEFT(O4979,2))&gt;IF(RIGHT(J4979,1)="M",7,19),AND(OR(LEFT(O4979,2)={"07","19"}),VALUE(RIGHT(O4979,2))&gt;5)),TRUE,FALSE))</f>
        <v/>
      </c>
    </row>
    <row r="4980" spans="12:20" x14ac:dyDescent="0.25">
      <c r="L4980" s="75">
        <f>COUNTIF($B$2:B4980,B4980)</f>
        <v>0</v>
      </c>
      <c r="M4980" s="75">
        <f>COUNTIF($L$2:L4980,4)</f>
        <v>42</v>
      </c>
      <c r="N4980" s="76" t="str">
        <f t="shared" si="389"/>
        <v>0</v>
      </c>
      <c r="O4980" s="76" t="str">
        <f t="shared" si="385"/>
        <v/>
      </c>
      <c r="P4980" s="75" t="str">
        <f t="shared" si="386"/>
        <v/>
      </c>
      <c r="Q4980" s="77" t="str">
        <f t="shared" si="387"/>
        <v/>
      </c>
      <c r="R4980" s="77" t="str">
        <f t="shared" si="388"/>
        <v/>
      </c>
      <c r="S4980" s="77" t="str">
        <f>IF(O4980="","",IF(OR(VALUE(LEFT(O4980,2))&gt;IF(RIGHT(J4980,1)="M",7,19),AND(OR(LEFT(O4980,2)={"07","19"}),VALUE(RIGHT(O4980,2))&gt;15)),TRUE,FALSE))</f>
        <v/>
      </c>
      <c r="T4980" s="77" t="str">
        <f>IF(O4980="","",IF(OR(VALUE(LEFT(O4980,2))&gt;IF(RIGHT(J4980,1)="M",7,19),AND(OR(LEFT(O4980,2)={"07","19"}),VALUE(RIGHT(O4980,2))&gt;5)),TRUE,FALSE))</f>
        <v/>
      </c>
    </row>
    <row r="4981" spans="12:20" x14ac:dyDescent="0.25">
      <c r="L4981" s="75">
        <f>COUNTIF($B$2:B4981,B4981)</f>
        <v>0</v>
      </c>
      <c r="M4981" s="75">
        <f>COUNTIF($L$2:L4981,4)</f>
        <v>42</v>
      </c>
      <c r="N4981" s="76" t="str">
        <f t="shared" si="389"/>
        <v>0</v>
      </c>
      <c r="O4981" s="76" t="str">
        <f t="shared" si="385"/>
        <v/>
      </c>
      <c r="P4981" s="75" t="str">
        <f t="shared" si="386"/>
        <v/>
      </c>
      <c r="Q4981" s="77" t="str">
        <f t="shared" si="387"/>
        <v/>
      </c>
      <c r="R4981" s="77" t="str">
        <f t="shared" si="388"/>
        <v/>
      </c>
      <c r="S4981" s="77" t="str">
        <f>IF(O4981="","",IF(OR(VALUE(LEFT(O4981,2))&gt;IF(RIGHT(J4981,1)="M",7,19),AND(OR(LEFT(O4981,2)={"07","19"}),VALUE(RIGHT(O4981,2))&gt;15)),TRUE,FALSE))</f>
        <v/>
      </c>
      <c r="T4981" s="77" t="str">
        <f>IF(O4981="","",IF(OR(VALUE(LEFT(O4981,2))&gt;IF(RIGHT(J4981,1)="M",7,19),AND(OR(LEFT(O4981,2)={"07","19"}),VALUE(RIGHT(O4981,2))&gt;5)),TRUE,FALSE))</f>
        <v/>
      </c>
    </row>
    <row r="4982" spans="12:20" x14ac:dyDescent="0.25">
      <c r="L4982" s="75">
        <f>COUNTIF($B$2:B4982,B4982)</f>
        <v>0</v>
      </c>
      <c r="M4982" s="75">
        <f>COUNTIF($L$2:L4982,4)</f>
        <v>42</v>
      </c>
      <c r="N4982" s="76" t="str">
        <f t="shared" si="389"/>
        <v>0</v>
      </c>
      <c r="O4982" s="76" t="str">
        <f t="shared" si="385"/>
        <v/>
      </c>
      <c r="P4982" s="75" t="str">
        <f t="shared" si="386"/>
        <v/>
      </c>
      <c r="Q4982" s="77" t="str">
        <f t="shared" si="387"/>
        <v/>
      </c>
      <c r="R4982" s="77" t="str">
        <f t="shared" si="388"/>
        <v/>
      </c>
      <c r="S4982" s="77" t="str">
        <f>IF(O4982="","",IF(OR(VALUE(LEFT(O4982,2))&gt;IF(RIGHT(J4982,1)="M",7,19),AND(OR(LEFT(O4982,2)={"07","19"}),VALUE(RIGHT(O4982,2))&gt;15)),TRUE,FALSE))</f>
        <v/>
      </c>
      <c r="T4982" s="77" t="str">
        <f>IF(O4982="","",IF(OR(VALUE(LEFT(O4982,2))&gt;IF(RIGHT(J4982,1)="M",7,19),AND(OR(LEFT(O4982,2)={"07","19"}),VALUE(RIGHT(O4982,2))&gt;5)),TRUE,FALSE))</f>
        <v/>
      </c>
    </row>
    <row r="4983" spans="12:20" x14ac:dyDescent="0.25">
      <c r="L4983" s="75">
        <f>COUNTIF($B$2:B4983,B4983)</f>
        <v>0</v>
      </c>
      <c r="M4983" s="75">
        <f>COUNTIF($L$2:L4983,4)</f>
        <v>42</v>
      </c>
      <c r="N4983" s="76" t="str">
        <f t="shared" si="389"/>
        <v>0</v>
      </c>
      <c r="O4983" s="76" t="str">
        <f t="shared" si="385"/>
        <v/>
      </c>
      <c r="P4983" s="75" t="str">
        <f t="shared" si="386"/>
        <v/>
      </c>
      <c r="Q4983" s="77" t="str">
        <f t="shared" si="387"/>
        <v/>
      </c>
      <c r="R4983" s="77" t="str">
        <f t="shared" si="388"/>
        <v/>
      </c>
      <c r="S4983" s="77" t="str">
        <f>IF(O4983="","",IF(OR(VALUE(LEFT(O4983,2))&gt;IF(RIGHT(J4983,1)="M",7,19),AND(OR(LEFT(O4983,2)={"07","19"}),VALUE(RIGHT(O4983,2))&gt;15)),TRUE,FALSE))</f>
        <v/>
      </c>
      <c r="T4983" s="77" t="str">
        <f>IF(O4983="","",IF(OR(VALUE(LEFT(O4983,2))&gt;IF(RIGHT(J4983,1)="M",7,19),AND(OR(LEFT(O4983,2)={"07","19"}),VALUE(RIGHT(O4983,2))&gt;5)),TRUE,FALSE))</f>
        <v/>
      </c>
    </row>
    <row r="4984" spans="12:20" x14ac:dyDescent="0.25">
      <c r="L4984" s="75">
        <f>COUNTIF($B$2:B4984,B4984)</f>
        <v>0</v>
      </c>
      <c r="M4984" s="75">
        <f>COUNTIF($L$2:L4984,4)</f>
        <v>42</v>
      </c>
      <c r="N4984" s="76" t="str">
        <f t="shared" si="389"/>
        <v>0</v>
      </c>
      <c r="O4984" s="76" t="str">
        <f t="shared" si="385"/>
        <v/>
      </c>
      <c r="P4984" s="75" t="str">
        <f t="shared" si="386"/>
        <v/>
      </c>
      <c r="Q4984" s="77" t="str">
        <f t="shared" si="387"/>
        <v/>
      </c>
      <c r="R4984" s="77" t="str">
        <f t="shared" si="388"/>
        <v/>
      </c>
      <c r="S4984" s="77" t="str">
        <f>IF(O4984="","",IF(OR(VALUE(LEFT(O4984,2))&gt;IF(RIGHT(J4984,1)="M",7,19),AND(OR(LEFT(O4984,2)={"07","19"}),VALUE(RIGHT(O4984,2))&gt;15)),TRUE,FALSE))</f>
        <v/>
      </c>
      <c r="T4984" s="77" t="str">
        <f>IF(O4984="","",IF(OR(VALUE(LEFT(O4984,2))&gt;IF(RIGHT(J4984,1)="M",7,19),AND(OR(LEFT(O4984,2)={"07","19"}),VALUE(RIGHT(O4984,2))&gt;5)),TRUE,FALSE))</f>
        <v/>
      </c>
    </row>
    <row r="4985" spans="12:20" x14ac:dyDescent="0.25">
      <c r="L4985" s="75">
        <f>COUNTIF($B$2:B4985,B4985)</f>
        <v>0</v>
      </c>
      <c r="M4985" s="75">
        <f>COUNTIF($L$2:L4985,4)</f>
        <v>42</v>
      </c>
      <c r="N4985" s="76" t="str">
        <f t="shared" si="389"/>
        <v>0</v>
      </c>
      <c r="O4985" s="76" t="str">
        <f t="shared" si="385"/>
        <v/>
      </c>
      <c r="P4985" s="75" t="str">
        <f t="shared" si="386"/>
        <v/>
      </c>
      <c r="Q4985" s="77" t="str">
        <f t="shared" si="387"/>
        <v/>
      </c>
      <c r="R4985" s="77" t="str">
        <f t="shared" si="388"/>
        <v/>
      </c>
      <c r="S4985" s="77" t="str">
        <f>IF(O4985="","",IF(OR(VALUE(LEFT(O4985,2))&gt;IF(RIGHT(J4985,1)="M",7,19),AND(OR(LEFT(O4985,2)={"07","19"}),VALUE(RIGHT(O4985,2))&gt;15)),TRUE,FALSE))</f>
        <v/>
      </c>
      <c r="T4985" s="77" t="str">
        <f>IF(O4985="","",IF(OR(VALUE(LEFT(O4985,2))&gt;IF(RIGHT(J4985,1)="M",7,19),AND(OR(LEFT(O4985,2)={"07","19"}),VALUE(RIGHT(O4985,2))&gt;5)),TRUE,FALSE))</f>
        <v/>
      </c>
    </row>
    <row r="4986" spans="12:20" x14ac:dyDescent="0.25">
      <c r="L4986" s="75">
        <f>COUNTIF($B$2:B4986,B4986)</f>
        <v>0</v>
      </c>
      <c r="M4986" s="75">
        <f>COUNTIF($L$2:L4986,4)</f>
        <v>42</v>
      </c>
      <c r="N4986" s="76" t="str">
        <f t="shared" si="389"/>
        <v>0</v>
      </c>
      <c r="O4986" s="76" t="str">
        <f t="shared" si="385"/>
        <v/>
      </c>
      <c r="P4986" s="75" t="str">
        <f t="shared" si="386"/>
        <v/>
      </c>
      <c r="Q4986" s="77" t="str">
        <f t="shared" si="387"/>
        <v/>
      </c>
      <c r="R4986" s="77" t="str">
        <f t="shared" si="388"/>
        <v/>
      </c>
      <c r="S4986" s="77" t="str">
        <f>IF(O4986="","",IF(OR(VALUE(LEFT(O4986,2))&gt;IF(RIGHT(J4986,1)="M",7,19),AND(OR(LEFT(O4986,2)={"07","19"}),VALUE(RIGHT(O4986,2))&gt;15)),TRUE,FALSE))</f>
        <v/>
      </c>
      <c r="T4986" s="77" t="str">
        <f>IF(O4986="","",IF(OR(VALUE(LEFT(O4986,2))&gt;IF(RIGHT(J4986,1)="M",7,19),AND(OR(LEFT(O4986,2)={"07","19"}),VALUE(RIGHT(O4986,2))&gt;5)),TRUE,FALSE))</f>
        <v/>
      </c>
    </row>
    <row r="4987" spans="12:20" x14ac:dyDescent="0.25">
      <c r="L4987" s="75">
        <f>COUNTIF($B$2:B4987,B4987)</f>
        <v>0</v>
      </c>
      <c r="M4987" s="75">
        <f>COUNTIF($L$2:L4987,4)</f>
        <v>42</v>
      </c>
      <c r="N4987" s="76" t="str">
        <f t="shared" si="389"/>
        <v>0</v>
      </c>
      <c r="O4987" s="76" t="str">
        <f t="shared" si="385"/>
        <v/>
      </c>
      <c r="P4987" s="75" t="str">
        <f t="shared" si="386"/>
        <v/>
      </c>
      <c r="Q4987" s="77" t="str">
        <f t="shared" si="387"/>
        <v/>
      </c>
      <c r="R4987" s="77" t="str">
        <f t="shared" si="388"/>
        <v/>
      </c>
      <c r="S4987" s="77" t="str">
        <f>IF(O4987="","",IF(OR(VALUE(LEFT(O4987,2))&gt;IF(RIGHT(J4987,1)="M",7,19),AND(OR(LEFT(O4987,2)={"07","19"}),VALUE(RIGHT(O4987,2))&gt;15)),TRUE,FALSE))</f>
        <v/>
      </c>
      <c r="T4987" s="77" t="str">
        <f>IF(O4987="","",IF(OR(VALUE(LEFT(O4987,2))&gt;IF(RIGHT(J4987,1)="M",7,19),AND(OR(LEFT(O4987,2)={"07","19"}),VALUE(RIGHT(O4987,2))&gt;5)),TRUE,FALSE))</f>
        <v/>
      </c>
    </row>
    <row r="4988" spans="12:20" x14ac:dyDescent="0.25">
      <c r="L4988" s="75">
        <f>COUNTIF($B$2:B4988,B4988)</f>
        <v>0</v>
      </c>
      <c r="M4988" s="75">
        <f>COUNTIF($L$2:L4988,4)</f>
        <v>42</v>
      </c>
      <c r="N4988" s="76" t="str">
        <f t="shared" si="389"/>
        <v>0</v>
      </c>
      <c r="O4988" s="76" t="str">
        <f t="shared" si="385"/>
        <v/>
      </c>
      <c r="P4988" s="75" t="str">
        <f t="shared" si="386"/>
        <v/>
      </c>
      <c r="Q4988" s="77" t="str">
        <f t="shared" si="387"/>
        <v/>
      </c>
      <c r="R4988" s="77" t="str">
        <f t="shared" si="388"/>
        <v/>
      </c>
      <c r="S4988" s="77" t="str">
        <f>IF(O4988="","",IF(OR(VALUE(LEFT(O4988,2))&gt;IF(RIGHT(J4988,1)="M",7,19),AND(OR(LEFT(O4988,2)={"07","19"}),VALUE(RIGHT(O4988,2))&gt;15)),TRUE,FALSE))</f>
        <v/>
      </c>
      <c r="T4988" s="77" t="str">
        <f>IF(O4988="","",IF(OR(VALUE(LEFT(O4988,2))&gt;IF(RIGHT(J4988,1)="M",7,19),AND(OR(LEFT(O4988,2)={"07","19"}),VALUE(RIGHT(O4988,2))&gt;5)),TRUE,FALSE))</f>
        <v/>
      </c>
    </row>
    <row r="4989" spans="12:20" x14ac:dyDescent="0.25">
      <c r="L4989" s="75">
        <f>COUNTIF($B$2:B4989,B4989)</f>
        <v>0</v>
      </c>
      <c r="M4989" s="75">
        <f>COUNTIF($L$2:L4989,4)</f>
        <v>42</v>
      </c>
      <c r="N4989" s="76" t="str">
        <f t="shared" si="389"/>
        <v>0</v>
      </c>
      <c r="O4989" s="76" t="str">
        <f t="shared" si="385"/>
        <v/>
      </c>
      <c r="P4989" s="75" t="str">
        <f t="shared" si="386"/>
        <v/>
      </c>
      <c r="Q4989" s="77" t="str">
        <f t="shared" si="387"/>
        <v/>
      </c>
      <c r="R4989" s="77" t="str">
        <f t="shared" si="388"/>
        <v/>
      </c>
      <c r="S4989" s="77" t="str">
        <f>IF(O4989="","",IF(OR(VALUE(LEFT(O4989,2))&gt;IF(RIGHT(J4989,1)="M",7,19),AND(OR(LEFT(O4989,2)={"07","19"}),VALUE(RIGHT(O4989,2))&gt;15)),TRUE,FALSE))</f>
        <v/>
      </c>
      <c r="T4989" s="77" t="str">
        <f>IF(O4989="","",IF(OR(VALUE(LEFT(O4989,2))&gt;IF(RIGHT(J4989,1)="M",7,19),AND(OR(LEFT(O4989,2)={"07","19"}),VALUE(RIGHT(O4989,2))&gt;5)),TRUE,FALSE))</f>
        <v/>
      </c>
    </row>
    <row r="4990" spans="12:20" x14ac:dyDescent="0.25">
      <c r="L4990" s="75">
        <f>COUNTIF($B$2:B4990,B4990)</f>
        <v>0</v>
      </c>
      <c r="M4990" s="75">
        <f>COUNTIF($L$2:L4990,4)</f>
        <v>42</v>
      </c>
      <c r="N4990" s="76" t="str">
        <f t="shared" si="389"/>
        <v>0</v>
      </c>
      <c r="O4990" s="76" t="str">
        <f t="shared" si="385"/>
        <v/>
      </c>
      <c r="P4990" s="75" t="str">
        <f t="shared" si="386"/>
        <v/>
      </c>
      <c r="Q4990" s="77" t="str">
        <f t="shared" si="387"/>
        <v/>
      </c>
      <c r="R4990" s="77" t="str">
        <f t="shared" si="388"/>
        <v/>
      </c>
      <c r="S4990" s="77" t="str">
        <f>IF(O4990="","",IF(OR(VALUE(LEFT(O4990,2))&gt;IF(RIGHT(J4990,1)="M",7,19),AND(OR(LEFT(O4990,2)={"07","19"}),VALUE(RIGHT(O4990,2))&gt;15)),TRUE,FALSE))</f>
        <v/>
      </c>
      <c r="T4990" s="77" t="str">
        <f>IF(O4990="","",IF(OR(VALUE(LEFT(O4990,2))&gt;IF(RIGHT(J4990,1)="M",7,19),AND(OR(LEFT(O4990,2)={"07","19"}),VALUE(RIGHT(O4990,2))&gt;5)),TRUE,FALSE))</f>
        <v/>
      </c>
    </row>
    <row r="4991" spans="12:20" x14ac:dyDescent="0.25">
      <c r="L4991" s="75">
        <f>COUNTIF($B$2:B4991,B4991)</f>
        <v>0</v>
      </c>
      <c r="M4991" s="75">
        <f>COUNTIF($L$2:L4991,4)</f>
        <v>42</v>
      </c>
      <c r="N4991" s="76" t="str">
        <f t="shared" si="389"/>
        <v>0</v>
      </c>
      <c r="O4991" s="76" t="str">
        <f t="shared" si="385"/>
        <v/>
      </c>
      <c r="P4991" s="75" t="str">
        <f t="shared" si="386"/>
        <v/>
      </c>
      <c r="Q4991" s="77" t="str">
        <f t="shared" si="387"/>
        <v/>
      </c>
      <c r="R4991" s="77" t="str">
        <f t="shared" si="388"/>
        <v/>
      </c>
      <c r="S4991" s="77" t="str">
        <f>IF(O4991="","",IF(OR(VALUE(LEFT(O4991,2))&gt;IF(RIGHT(J4991,1)="M",7,19),AND(OR(LEFT(O4991,2)={"07","19"}),VALUE(RIGHT(O4991,2))&gt;15)),TRUE,FALSE))</f>
        <v/>
      </c>
      <c r="T4991" s="77" t="str">
        <f>IF(O4991="","",IF(OR(VALUE(LEFT(O4991,2))&gt;IF(RIGHT(J4991,1)="M",7,19),AND(OR(LEFT(O4991,2)={"07","19"}),VALUE(RIGHT(O4991,2))&gt;5)),TRUE,FALSE))</f>
        <v/>
      </c>
    </row>
    <row r="4992" spans="12:20" x14ac:dyDescent="0.25">
      <c r="L4992" s="75">
        <f>COUNTIF($B$2:B4992,B4992)</f>
        <v>0</v>
      </c>
      <c r="M4992" s="75">
        <f>COUNTIF($L$2:L4992,4)</f>
        <v>42</v>
      </c>
      <c r="N4992" s="76" t="str">
        <f t="shared" si="389"/>
        <v>0</v>
      </c>
      <c r="O4992" s="76" t="str">
        <f t="shared" si="385"/>
        <v/>
      </c>
      <c r="P4992" s="75" t="str">
        <f t="shared" si="386"/>
        <v/>
      </c>
      <c r="Q4992" s="77" t="str">
        <f t="shared" si="387"/>
        <v/>
      </c>
      <c r="R4992" s="77" t="str">
        <f t="shared" si="388"/>
        <v/>
      </c>
      <c r="S4992" s="77" t="str">
        <f>IF(O4992="","",IF(OR(VALUE(LEFT(O4992,2))&gt;IF(RIGHT(J4992,1)="M",7,19),AND(OR(LEFT(O4992,2)={"07","19"}),VALUE(RIGHT(O4992,2))&gt;15)),TRUE,FALSE))</f>
        <v/>
      </c>
      <c r="T4992" s="77" t="str">
        <f>IF(O4992="","",IF(OR(VALUE(LEFT(O4992,2))&gt;IF(RIGHT(J4992,1)="M",7,19),AND(OR(LEFT(O4992,2)={"07","19"}),VALUE(RIGHT(O4992,2))&gt;5)),TRUE,FALSE))</f>
        <v/>
      </c>
    </row>
    <row r="4993" spans="12:20" x14ac:dyDescent="0.25">
      <c r="L4993" s="75">
        <f>COUNTIF($B$2:B4993,B4993)</f>
        <v>0</v>
      </c>
      <c r="M4993" s="75">
        <f>COUNTIF($L$2:L4993,4)</f>
        <v>42</v>
      </c>
      <c r="N4993" s="76" t="str">
        <f t="shared" si="389"/>
        <v>0</v>
      </c>
      <c r="O4993" s="76" t="str">
        <f t="shared" si="385"/>
        <v/>
      </c>
      <c r="P4993" s="75" t="str">
        <f t="shared" si="386"/>
        <v/>
      </c>
      <c r="Q4993" s="77" t="str">
        <f t="shared" si="387"/>
        <v/>
      </c>
      <c r="R4993" s="77" t="str">
        <f t="shared" si="388"/>
        <v/>
      </c>
      <c r="S4993" s="77" t="str">
        <f>IF(O4993="","",IF(OR(VALUE(LEFT(O4993,2))&gt;IF(RIGHT(J4993,1)="M",7,19),AND(OR(LEFT(O4993,2)={"07","19"}),VALUE(RIGHT(O4993,2))&gt;15)),TRUE,FALSE))</f>
        <v/>
      </c>
      <c r="T4993" s="77" t="str">
        <f>IF(O4993="","",IF(OR(VALUE(LEFT(O4993,2))&gt;IF(RIGHT(J4993,1)="M",7,19),AND(OR(LEFT(O4993,2)={"07","19"}),VALUE(RIGHT(O4993,2))&gt;5)),TRUE,FALSE))</f>
        <v/>
      </c>
    </row>
    <row r="4994" spans="12:20" x14ac:dyDescent="0.25">
      <c r="L4994" s="75">
        <f>COUNTIF($B$2:B4994,B4994)</f>
        <v>0</v>
      </c>
      <c r="M4994" s="75">
        <f>COUNTIF($L$2:L4994,4)</f>
        <v>42</v>
      </c>
      <c r="N4994" s="76" t="str">
        <f t="shared" si="389"/>
        <v>0</v>
      </c>
      <c r="O4994" s="76" t="str">
        <f t="shared" ref="O4994:O5057" si="390">TRIM(SUBSTITUTE(SUBSTITUTE(D4994,"+",""),"_",""))</f>
        <v/>
      </c>
      <c r="P4994" s="75" t="str">
        <f t="shared" ref="P4994:P5057" si="391">TRIM(SUBSTITUTE(SUBSTITUTE(E4994,"+",""),"_",""))</f>
        <v/>
      </c>
      <c r="Q4994" s="77" t="str">
        <f t="shared" ref="Q4994:Q5057" si="392">IFERROR(IF(RIGHT(P4994,2)&lt;RIGHT(O4994,2),IF(P4994&lt;O4994,P4994+2360-O4994,P4994-40-O4994),IF(P4994&lt;O4994,P4994+2400-O4994,P4994-O4994)),"")</f>
        <v/>
      </c>
      <c r="R4994" s="77" t="str">
        <f t="shared" ref="R4994:R5057" si="393">IFERROR(ROUNDDOWN(Q4994/100,0),"")</f>
        <v/>
      </c>
      <c r="S4994" s="77" t="str">
        <f>IF(O4994="","",IF(OR(VALUE(LEFT(O4994,2))&gt;IF(RIGHT(J4994,1)="M",7,19),AND(OR(LEFT(O4994,2)={"07","19"}),VALUE(RIGHT(O4994,2))&gt;15)),TRUE,FALSE))</f>
        <v/>
      </c>
      <c r="T4994" s="77" t="str">
        <f>IF(O4994="","",IF(OR(VALUE(LEFT(O4994,2))&gt;IF(RIGHT(J4994,1)="M",7,19),AND(OR(LEFT(O4994,2)={"07","19"}),VALUE(RIGHT(O4994,2))&gt;5)),TRUE,FALSE))</f>
        <v/>
      </c>
    </row>
    <row r="4995" spans="12:20" x14ac:dyDescent="0.25">
      <c r="L4995" s="75">
        <f>COUNTIF($B$2:B4995,B4995)</f>
        <v>0</v>
      </c>
      <c r="M4995" s="75">
        <f>COUNTIF($L$2:L4995,4)</f>
        <v>42</v>
      </c>
      <c r="N4995" s="76" t="str">
        <f t="shared" ref="N4995:N5058" si="394">A4995&amp;DAY(C4995)</f>
        <v>0</v>
      </c>
      <c r="O4995" s="76" t="str">
        <f t="shared" si="390"/>
        <v/>
      </c>
      <c r="P4995" s="75" t="str">
        <f t="shared" si="391"/>
        <v/>
      </c>
      <c r="Q4995" s="77" t="str">
        <f t="shared" si="392"/>
        <v/>
      </c>
      <c r="R4995" s="77" t="str">
        <f t="shared" si="393"/>
        <v/>
      </c>
      <c r="S4995" s="77" t="str">
        <f>IF(O4995="","",IF(OR(VALUE(LEFT(O4995,2))&gt;IF(RIGHT(J4995,1)="M",7,19),AND(OR(LEFT(O4995,2)={"07","19"}),VALUE(RIGHT(O4995,2))&gt;15)),TRUE,FALSE))</f>
        <v/>
      </c>
      <c r="T4995" s="77" t="str">
        <f>IF(O4995="","",IF(OR(VALUE(LEFT(O4995,2))&gt;IF(RIGHT(J4995,1)="M",7,19),AND(OR(LEFT(O4995,2)={"07","19"}),VALUE(RIGHT(O4995,2))&gt;5)),TRUE,FALSE))</f>
        <v/>
      </c>
    </row>
    <row r="4996" spans="12:20" x14ac:dyDescent="0.25">
      <c r="L4996" s="75">
        <f>COUNTIF($B$2:B4996,B4996)</f>
        <v>0</v>
      </c>
      <c r="M4996" s="75">
        <f>COUNTIF($L$2:L4996,4)</f>
        <v>42</v>
      </c>
      <c r="N4996" s="76" t="str">
        <f t="shared" si="394"/>
        <v>0</v>
      </c>
      <c r="O4996" s="76" t="str">
        <f t="shared" si="390"/>
        <v/>
      </c>
      <c r="P4996" s="75" t="str">
        <f t="shared" si="391"/>
        <v/>
      </c>
      <c r="Q4996" s="77" t="str">
        <f t="shared" si="392"/>
        <v/>
      </c>
      <c r="R4996" s="77" t="str">
        <f t="shared" si="393"/>
        <v/>
      </c>
      <c r="S4996" s="77" t="str">
        <f>IF(O4996="","",IF(OR(VALUE(LEFT(O4996,2))&gt;IF(RIGHT(J4996,1)="M",7,19),AND(OR(LEFT(O4996,2)={"07","19"}),VALUE(RIGHT(O4996,2))&gt;15)),TRUE,FALSE))</f>
        <v/>
      </c>
      <c r="T4996" s="77" t="str">
        <f>IF(O4996="","",IF(OR(VALUE(LEFT(O4996,2))&gt;IF(RIGHT(J4996,1)="M",7,19),AND(OR(LEFT(O4996,2)={"07","19"}),VALUE(RIGHT(O4996,2))&gt;5)),TRUE,FALSE))</f>
        <v/>
      </c>
    </row>
    <row r="4997" spans="12:20" x14ac:dyDescent="0.25">
      <c r="L4997" s="75">
        <f>COUNTIF($B$2:B4997,B4997)</f>
        <v>0</v>
      </c>
      <c r="M4997" s="75">
        <f>COUNTIF($L$2:L4997,4)</f>
        <v>42</v>
      </c>
      <c r="N4997" s="76" t="str">
        <f t="shared" si="394"/>
        <v>0</v>
      </c>
      <c r="O4997" s="76" t="str">
        <f t="shared" si="390"/>
        <v/>
      </c>
      <c r="P4997" s="75" t="str">
        <f t="shared" si="391"/>
        <v/>
      </c>
      <c r="Q4997" s="77" t="str">
        <f t="shared" si="392"/>
        <v/>
      </c>
      <c r="R4997" s="77" t="str">
        <f t="shared" si="393"/>
        <v/>
      </c>
      <c r="S4997" s="77" t="str">
        <f>IF(O4997="","",IF(OR(VALUE(LEFT(O4997,2))&gt;IF(RIGHT(J4997,1)="M",7,19),AND(OR(LEFT(O4997,2)={"07","19"}),VALUE(RIGHT(O4997,2))&gt;15)),TRUE,FALSE))</f>
        <v/>
      </c>
      <c r="T4997" s="77" t="str">
        <f>IF(O4997="","",IF(OR(VALUE(LEFT(O4997,2))&gt;IF(RIGHT(J4997,1)="M",7,19),AND(OR(LEFT(O4997,2)={"07","19"}),VALUE(RIGHT(O4997,2))&gt;5)),TRUE,FALSE))</f>
        <v/>
      </c>
    </row>
    <row r="4998" spans="12:20" x14ac:dyDescent="0.25">
      <c r="L4998" s="75">
        <f>COUNTIF($B$2:B4998,B4998)</f>
        <v>0</v>
      </c>
      <c r="M4998" s="75">
        <f>COUNTIF($L$2:L4998,4)</f>
        <v>42</v>
      </c>
      <c r="N4998" s="76" t="str">
        <f t="shared" si="394"/>
        <v>0</v>
      </c>
      <c r="O4998" s="76" t="str">
        <f t="shared" si="390"/>
        <v/>
      </c>
      <c r="P4998" s="75" t="str">
        <f t="shared" si="391"/>
        <v/>
      </c>
      <c r="Q4998" s="77" t="str">
        <f t="shared" si="392"/>
        <v/>
      </c>
      <c r="R4998" s="77" t="str">
        <f t="shared" si="393"/>
        <v/>
      </c>
      <c r="S4998" s="77" t="str">
        <f>IF(O4998="","",IF(OR(VALUE(LEFT(O4998,2))&gt;IF(RIGHT(J4998,1)="M",7,19),AND(OR(LEFT(O4998,2)={"07","19"}),VALUE(RIGHT(O4998,2))&gt;15)),TRUE,FALSE))</f>
        <v/>
      </c>
      <c r="T4998" s="77" t="str">
        <f>IF(O4998="","",IF(OR(VALUE(LEFT(O4998,2))&gt;IF(RIGHT(J4998,1)="M",7,19),AND(OR(LEFT(O4998,2)={"07","19"}),VALUE(RIGHT(O4998,2))&gt;5)),TRUE,FALSE))</f>
        <v/>
      </c>
    </row>
    <row r="4999" spans="12:20" x14ac:dyDescent="0.25">
      <c r="L4999" s="75">
        <f>COUNTIF($B$2:B4999,B4999)</f>
        <v>0</v>
      </c>
      <c r="M4999" s="75">
        <f>COUNTIF($L$2:L4999,4)</f>
        <v>42</v>
      </c>
      <c r="N4999" s="76" t="str">
        <f t="shared" si="394"/>
        <v>0</v>
      </c>
      <c r="O4999" s="76" t="str">
        <f t="shared" si="390"/>
        <v/>
      </c>
      <c r="P4999" s="75" t="str">
        <f t="shared" si="391"/>
        <v/>
      </c>
      <c r="Q4999" s="77" t="str">
        <f t="shared" si="392"/>
        <v/>
      </c>
      <c r="R4999" s="77" t="str">
        <f t="shared" si="393"/>
        <v/>
      </c>
      <c r="S4999" s="77" t="str">
        <f>IF(O4999="","",IF(OR(VALUE(LEFT(O4999,2))&gt;IF(RIGHT(J4999,1)="M",7,19),AND(OR(LEFT(O4999,2)={"07","19"}),VALUE(RIGHT(O4999,2))&gt;15)),TRUE,FALSE))</f>
        <v/>
      </c>
      <c r="T4999" s="77" t="str">
        <f>IF(O4999="","",IF(OR(VALUE(LEFT(O4999,2))&gt;IF(RIGHT(J4999,1)="M",7,19),AND(OR(LEFT(O4999,2)={"07","19"}),VALUE(RIGHT(O4999,2))&gt;5)),TRUE,FALSE))</f>
        <v/>
      </c>
    </row>
    <row r="5000" spans="12:20" x14ac:dyDescent="0.25">
      <c r="L5000" s="75">
        <f>COUNTIF($B$2:B5000,B5000)</f>
        <v>0</v>
      </c>
      <c r="M5000" s="75">
        <f>COUNTIF($L$2:L5000,4)</f>
        <v>42</v>
      </c>
      <c r="N5000" s="76" t="str">
        <f t="shared" si="394"/>
        <v>0</v>
      </c>
      <c r="O5000" s="76" t="str">
        <f t="shared" si="390"/>
        <v/>
      </c>
      <c r="P5000" s="75" t="str">
        <f t="shared" si="391"/>
        <v/>
      </c>
      <c r="Q5000" s="77" t="str">
        <f t="shared" si="392"/>
        <v/>
      </c>
      <c r="R5000" s="77" t="str">
        <f t="shared" si="393"/>
        <v/>
      </c>
      <c r="S5000" s="77" t="str">
        <f>IF(O5000="","",IF(OR(VALUE(LEFT(O5000,2))&gt;IF(RIGHT(J5000,1)="M",7,19),AND(OR(LEFT(O5000,2)={"07","19"}),VALUE(RIGHT(O5000,2))&gt;15)),TRUE,FALSE))</f>
        <v/>
      </c>
      <c r="T5000" s="77" t="str">
        <f>IF(O5000="","",IF(OR(VALUE(LEFT(O5000,2))&gt;IF(RIGHT(J5000,1)="M",7,19),AND(OR(LEFT(O5000,2)={"07","19"}),VALUE(RIGHT(O5000,2))&gt;5)),TRUE,FALSE))</f>
        <v/>
      </c>
    </row>
    <row r="5001" spans="12:20" x14ac:dyDescent="0.25">
      <c r="L5001" s="75">
        <f>COUNTIF($B$2:B5001,B5001)</f>
        <v>0</v>
      </c>
      <c r="M5001" s="75">
        <f>COUNTIF($L$2:L5001,4)</f>
        <v>42</v>
      </c>
      <c r="N5001" s="76" t="str">
        <f t="shared" si="394"/>
        <v>0</v>
      </c>
      <c r="O5001" s="76" t="str">
        <f t="shared" si="390"/>
        <v/>
      </c>
      <c r="P5001" s="75" t="str">
        <f t="shared" si="391"/>
        <v/>
      </c>
      <c r="Q5001" s="77" t="str">
        <f t="shared" si="392"/>
        <v/>
      </c>
      <c r="R5001" s="77" t="str">
        <f t="shared" si="393"/>
        <v/>
      </c>
      <c r="S5001" s="77" t="str">
        <f>IF(O5001="","",IF(OR(VALUE(LEFT(O5001,2))&gt;IF(RIGHT(J5001,1)="M",7,19),AND(OR(LEFT(O5001,2)={"07","19"}),VALUE(RIGHT(O5001,2))&gt;15)),TRUE,FALSE))</f>
        <v/>
      </c>
      <c r="T5001" s="77" t="str">
        <f>IF(O5001="","",IF(OR(VALUE(LEFT(O5001,2))&gt;IF(RIGHT(J5001,1)="M",7,19),AND(OR(LEFT(O5001,2)={"07","19"}),VALUE(RIGHT(O5001,2))&gt;5)),TRUE,FALSE))</f>
        <v/>
      </c>
    </row>
    <row r="5002" spans="12:20" x14ac:dyDescent="0.25">
      <c r="L5002" s="75">
        <f>COUNTIF($B$2:B5002,B5002)</f>
        <v>0</v>
      </c>
      <c r="M5002" s="75">
        <f>COUNTIF($L$2:L5002,4)</f>
        <v>42</v>
      </c>
      <c r="N5002" s="76" t="str">
        <f t="shared" si="394"/>
        <v>0</v>
      </c>
      <c r="O5002" s="76" t="str">
        <f t="shared" si="390"/>
        <v/>
      </c>
      <c r="P5002" s="75" t="str">
        <f t="shared" si="391"/>
        <v/>
      </c>
      <c r="Q5002" s="77" t="str">
        <f t="shared" si="392"/>
        <v/>
      </c>
      <c r="R5002" s="77" t="str">
        <f t="shared" si="393"/>
        <v/>
      </c>
      <c r="S5002" s="77" t="str">
        <f>IF(O5002="","",IF(OR(VALUE(LEFT(O5002,2))&gt;IF(RIGHT(J5002,1)="M",7,19),AND(OR(LEFT(O5002,2)={"07","19"}),VALUE(RIGHT(O5002,2))&gt;15)),TRUE,FALSE))</f>
        <v/>
      </c>
      <c r="T5002" s="77" t="str">
        <f>IF(O5002="","",IF(OR(VALUE(LEFT(O5002,2))&gt;IF(RIGHT(J5002,1)="M",7,19),AND(OR(LEFT(O5002,2)={"07","19"}),VALUE(RIGHT(O5002,2))&gt;5)),TRUE,FALSE))</f>
        <v/>
      </c>
    </row>
    <row r="5003" spans="12:20" x14ac:dyDescent="0.25">
      <c r="L5003" s="75">
        <f>COUNTIF($B$2:B5003,B5003)</f>
        <v>0</v>
      </c>
      <c r="M5003" s="75">
        <f>COUNTIF($L$2:L5003,4)</f>
        <v>42</v>
      </c>
      <c r="N5003" s="76" t="str">
        <f t="shared" si="394"/>
        <v>0</v>
      </c>
      <c r="O5003" s="76" t="str">
        <f t="shared" si="390"/>
        <v/>
      </c>
      <c r="P5003" s="75" t="str">
        <f t="shared" si="391"/>
        <v/>
      </c>
      <c r="Q5003" s="77" t="str">
        <f t="shared" si="392"/>
        <v/>
      </c>
      <c r="R5003" s="77" t="str">
        <f t="shared" si="393"/>
        <v/>
      </c>
      <c r="S5003" s="77" t="str">
        <f>IF(O5003="","",IF(OR(VALUE(LEFT(O5003,2))&gt;IF(RIGHT(J5003,1)="M",7,19),AND(OR(LEFT(O5003,2)={"07","19"}),VALUE(RIGHT(O5003,2))&gt;15)),TRUE,FALSE))</f>
        <v/>
      </c>
      <c r="T5003" s="77" t="str">
        <f>IF(O5003="","",IF(OR(VALUE(LEFT(O5003,2))&gt;IF(RIGHT(J5003,1)="M",7,19),AND(OR(LEFT(O5003,2)={"07","19"}),VALUE(RIGHT(O5003,2))&gt;5)),TRUE,FALSE))</f>
        <v/>
      </c>
    </row>
    <row r="5004" spans="12:20" x14ac:dyDescent="0.25">
      <c r="L5004" s="75">
        <f>COUNTIF($B$2:B5004,B5004)</f>
        <v>0</v>
      </c>
      <c r="M5004" s="75">
        <f>COUNTIF($L$2:L5004,4)</f>
        <v>42</v>
      </c>
      <c r="N5004" s="76" t="str">
        <f t="shared" si="394"/>
        <v>0</v>
      </c>
      <c r="O5004" s="76" t="str">
        <f t="shared" si="390"/>
        <v/>
      </c>
      <c r="P5004" s="75" t="str">
        <f t="shared" si="391"/>
        <v/>
      </c>
      <c r="Q5004" s="77" t="str">
        <f t="shared" si="392"/>
        <v/>
      </c>
      <c r="R5004" s="77" t="str">
        <f t="shared" si="393"/>
        <v/>
      </c>
      <c r="S5004" s="77" t="str">
        <f>IF(O5004="","",IF(OR(VALUE(LEFT(O5004,2))&gt;IF(RIGHT(J5004,1)="M",7,19),AND(OR(LEFT(O5004,2)={"07","19"}),VALUE(RIGHT(O5004,2))&gt;15)),TRUE,FALSE))</f>
        <v/>
      </c>
      <c r="T5004" s="77" t="str">
        <f>IF(O5004="","",IF(OR(VALUE(LEFT(O5004,2))&gt;IF(RIGHT(J5004,1)="M",7,19),AND(OR(LEFT(O5004,2)={"07","19"}),VALUE(RIGHT(O5004,2))&gt;5)),TRUE,FALSE))</f>
        <v/>
      </c>
    </row>
    <row r="5005" spans="12:20" x14ac:dyDescent="0.25">
      <c r="L5005" s="75">
        <f>COUNTIF($B$2:B5005,B5005)</f>
        <v>0</v>
      </c>
      <c r="M5005" s="75">
        <f>COUNTIF($L$2:L5005,4)</f>
        <v>42</v>
      </c>
      <c r="N5005" s="76" t="str">
        <f t="shared" si="394"/>
        <v>0</v>
      </c>
      <c r="O5005" s="76" t="str">
        <f t="shared" si="390"/>
        <v/>
      </c>
      <c r="P5005" s="75" t="str">
        <f t="shared" si="391"/>
        <v/>
      </c>
      <c r="Q5005" s="77" t="str">
        <f t="shared" si="392"/>
        <v/>
      </c>
      <c r="R5005" s="77" t="str">
        <f t="shared" si="393"/>
        <v/>
      </c>
      <c r="S5005" s="77" t="str">
        <f>IF(O5005="","",IF(OR(VALUE(LEFT(O5005,2))&gt;IF(RIGHT(J5005,1)="M",7,19),AND(OR(LEFT(O5005,2)={"07","19"}),VALUE(RIGHT(O5005,2))&gt;15)),TRUE,FALSE))</f>
        <v/>
      </c>
      <c r="T5005" s="77" t="str">
        <f>IF(O5005="","",IF(OR(VALUE(LEFT(O5005,2))&gt;IF(RIGHT(J5005,1)="M",7,19),AND(OR(LEFT(O5005,2)={"07","19"}),VALUE(RIGHT(O5005,2))&gt;5)),TRUE,FALSE))</f>
        <v/>
      </c>
    </row>
    <row r="5006" spans="12:20" x14ac:dyDescent="0.25">
      <c r="L5006" s="75">
        <f>COUNTIF($B$2:B5006,B5006)</f>
        <v>0</v>
      </c>
      <c r="M5006" s="75">
        <f>COUNTIF($L$2:L5006,4)</f>
        <v>42</v>
      </c>
      <c r="N5006" s="76" t="str">
        <f t="shared" si="394"/>
        <v>0</v>
      </c>
      <c r="O5006" s="76" t="str">
        <f t="shared" si="390"/>
        <v/>
      </c>
      <c r="P5006" s="75" t="str">
        <f t="shared" si="391"/>
        <v/>
      </c>
      <c r="Q5006" s="77" t="str">
        <f t="shared" si="392"/>
        <v/>
      </c>
      <c r="R5006" s="77" t="str">
        <f t="shared" si="393"/>
        <v/>
      </c>
      <c r="S5006" s="77" t="str">
        <f>IF(O5006="","",IF(OR(VALUE(LEFT(O5006,2))&gt;IF(RIGHT(J5006,1)="M",7,19),AND(OR(LEFT(O5006,2)={"07","19"}),VALUE(RIGHT(O5006,2))&gt;15)),TRUE,FALSE))</f>
        <v/>
      </c>
      <c r="T5006" s="77" t="str">
        <f>IF(O5006="","",IF(OR(VALUE(LEFT(O5006,2))&gt;IF(RIGHT(J5006,1)="M",7,19),AND(OR(LEFT(O5006,2)={"07","19"}),VALUE(RIGHT(O5006,2))&gt;5)),TRUE,FALSE))</f>
        <v/>
      </c>
    </row>
    <row r="5007" spans="12:20" x14ac:dyDescent="0.25">
      <c r="L5007" s="75">
        <f>COUNTIF($B$2:B5007,B5007)</f>
        <v>0</v>
      </c>
      <c r="M5007" s="75">
        <f>COUNTIF($L$2:L5007,4)</f>
        <v>42</v>
      </c>
      <c r="N5007" s="76" t="str">
        <f t="shared" si="394"/>
        <v>0</v>
      </c>
      <c r="O5007" s="76" t="str">
        <f t="shared" si="390"/>
        <v/>
      </c>
      <c r="P5007" s="75" t="str">
        <f t="shared" si="391"/>
        <v/>
      </c>
      <c r="Q5007" s="77" t="str">
        <f t="shared" si="392"/>
        <v/>
      </c>
      <c r="R5007" s="77" t="str">
        <f t="shared" si="393"/>
        <v/>
      </c>
      <c r="S5007" s="77" t="str">
        <f>IF(O5007="","",IF(OR(VALUE(LEFT(O5007,2))&gt;IF(RIGHT(J5007,1)="M",7,19),AND(OR(LEFT(O5007,2)={"07","19"}),VALUE(RIGHT(O5007,2))&gt;15)),TRUE,FALSE))</f>
        <v/>
      </c>
      <c r="T5007" s="77" t="str">
        <f>IF(O5007="","",IF(OR(VALUE(LEFT(O5007,2))&gt;IF(RIGHT(J5007,1)="M",7,19),AND(OR(LEFT(O5007,2)={"07","19"}),VALUE(RIGHT(O5007,2))&gt;5)),TRUE,FALSE))</f>
        <v/>
      </c>
    </row>
    <row r="5008" spans="12:20" x14ac:dyDescent="0.25">
      <c r="L5008" s="75">
        <f>COUNTIF($B$2:B5008,B5008)</f>
        <v>0</v>
      </c>
      <c r="M5008" s="75">
        <f>COUNTIF($L$2:L5008,4)</f>
        <v>42</v>
      </c>
      <c r="N5008" s="76" t="str">
        <f t="shared" si="394"/>
        <v>0</v>
      </c>
      <c r="O5008" s="76" t="str">
        <f t="shared" si="390"/>
        <v/>
      </c>
      <c r="P5008" s="75" t="str">
        <f t="shared" si="391"/>
        <v/>
      </c>
      <c r="Q5008" s="77" t="str">
        <f t="shared" si="392"/>
        <v/>
      </c>
      <c r="R5008" s="77" t="str">
        <f t="shared" si="393"/>
        <v/>
      </c>
      <c r="S5008" s="77" t="str">
        <f>IF(O5008="","",IF(OR(VALUE(LEFT(O5008,2))&gt;IF(RIGHT(J5008,1)="M",7,19),AND(OR(LEFT(O5008,2)={"07","19"}),VALUE(RIGHT(O5008,2))&gt;15)),TRUE,FALSE))</f>
        <v/>
      </c>
      <c r="T5008" s="77" t="str">
        <f>IF(O5008="","",IF(OR(VALUE(LEFT(O5008,2))&gt;IF(RIGHT(J5008,1)="M",7,19),AND(OR(LEFT(O5008,2)={"07","19"}),VALUE(RIGHT(O5008,2))&gt;5)),TRUE,FALSE))</f>
        <v/>
      </c>
    </row>
    <row r="5009" spans="12:20" x14ac:dyDescent="0.25">
      <c r="L5009" s="75">
        <f>COUNTIF($B$2:B5009,B5009)</f>
        <v>0</v>
      </c>
      <c r="M5009" s="75">
        <f>COUNTIF($L$2:L5009,4)</f>
        <v>42</v>
      </c>
      <c r="N5009" s="76" t="str">
        <f t="shared" si="394"/>
        <v>0</v>
      </c>
      <c r="O5009" s="76" t="str">
        <f t="shared" si="390"/>
        <v/>
      </c>
      <c r="P5009" s="75" t="str">
        <f t="shared" si="391"/>
        <v/>
      </c>
      <c r="Q5009" s="77" t="str">
        <f t="shared" si="392"/>
        <v/>
      </c>
      <c r="R5009" s="77" t="str">
        <f t="shared" si="393"/>
        <v/>
      </c>
      <c r="S5009" s="77" t="str">
        <f>IF(O5009="","",IF(OR(VALUE(LEFT(O5009,2))&gt;IF(RIGHT(J5009,1)="M",7,19),AND(OR(LEFT(O5009,2)={"07","19"}),VALUE(RIGHT(O5009,2))&gt;15)),TRUE,FALSE))</f>
        <v/>
      </c>
      <c r="T5009" s="77" t="str">
        <f>IF(O5009="","",IF(OR(VALUE(LEFT(O5009,2))&gt;IF(RIGHT(J5009,1)="M",7,19),AND(OR(LEFT(O5009,2)={"07","19"}),VALUE(RIGHT(O5009,2))&gt;5)),TRUE,FALSE))</f>
        <v/>
      </c>
    </row>
    <row r="5010" spans="12:20" x14ac:dyDescent="0.25">
      <c r="L5010" s="75">
        <f>COUNTIF($B$2:B5010,B5010)</f>
        <v>0</v>
      </c>
      <c r="M5010" s="75">
        <f>COUNTIF($L$2:L5010,4)</f>
        <v>42</v>
      </c>
      <c r="N5010" s="76" t="str">
        <f t="shared" si="394"/>
        <v>0</v>
      </c>
      <c r="O5010" s="76" t="str">
        <f t="shared" si="390"/>
        <v/>
      </c>
      <c r="P5010" s="75" t="str">
        <f t="shared" si="391"/>
        <v/>
      </c>
      <c r="Q5010" s="77" t="str">
        <f t="shared" si="392"/>
        <v/>
      </c>
      <c r="R5010" s="77" t="str">
        <f t="shared" si="393"/>
        <v/>
      </c>
      <c r="S5010" s="77" t="str">
        <f>IF(O5010="","",IF(OR(VALUE(LEFT(O5010,2))&gt;IF(RIGHT(J5010,1)="M",7,19),AND(OR(LEFT(O5010,2)={"07","19"}),VALUE(RIGHT(O5010,2))&gt;15)),TRUE,FALSE))</f>
        <v/>
      </c>
      <c r="T5010" s="77" t="str">
        <f>IF(O5010="","",IF(OR(VALUE(LEFT(O5010,2))&gt;IF(RIGHT(J5010,1)="M",7,19),AND(OR(LEFT(O5010,2)={"07","19"}),VALUE(RIGHT(O5010,2))&gt;5)),TRUE,FALSE))</f>
        <v/>
      </c>
    </row>
    <row r="5011" spans="12:20" x14ac:dyDescent="0.25">
      <c r="L5011" s="75">
        <f>COUNTIF($B$2:B5011,B5011)</f>
        <v>0</v>
      </c>
      <c r="M5011" s="75">
        <f>COUNTIF($L$2:L5011,4)</f>
        <v>42</v>
      </c>
      <c r="N5011" s="76" t="str">
        <f t="shared" si="394"/>
        <v>0</v>
      </c>
      <c r="O5011" s="76" t="str">
        <f t="shared" si="390"/>
        <v/>
      </c>
      <c r="P5011" s="75" t="str">
        <f t="shared" si="391"/>
        <v/>
      </c>
      <c r="Q5011" s="77" t="str">
        <f t="shared" si="392"/>
        <v/>
      </c>
      <c r="R5011" s="77" t="str">
        <f t="shared" si="393"/>
        <v/>
      </c>
      <c r="S5011" s="77" t="str">
        <f>IF(O5011="","",IF(OR(VALUE(LEFT(O5011,2))&gt;IF(RIGHT(J5011,1)="M",7,19),AND(OR(LEFT(O5011,2)={"07","19"}),VALUE(RIGHT(O5011,2))&gt;15)),TRUE,FALSE))</f>
        <v/>
      </c>
      <c r="T5011" s="77" t="str">
        <f>IF(O5011="","",IF(OR(VALUE(LEFT(O5011,2))&gt;IF(RIGHT(J5011,1)="M",7,19),AND(OR(LEFT(O5011,2)={"07","19"}),VALUE(RIGHT(O5011,2))&gt;5)),TRUE,FALSE))</f>
        <v/>
      </c>
    </row>
    <row r="5012" spans="12:20" x14ac:dyDescent="0.25">
      <c r="L5012" s="75">
        <f>COUNTIF($B$2:B5012,B5012)</f>
        <v>0</v>
      </c>
      <c r="M5012" s="75">
        <f>COUNTIF($L$2:L5012,4)</f>
        <v>42</v>
      </c>
      <c r="N5012" s="76" t="str">
        <f t="shared" si="394"/>
        <v>0</v>
      </c>
      <c r="O5012" s="76" t="str">
        <f t="shared" si="390"/>
        <v/>
      </c>
      <c r="P5012" s="75" t="str">
        <f t="shared" si="391"/>
        <v/>
      </c>
      <c r="Q5012" s="77" t="str">
        <f t="shared" si="392"/>
        <v/>
      </c>
      <c r="R5012" s="77" t="str">
        <f t="shared" si="393"/>
        <v/>
      </c>
      <c r="S5012" s="77" t="str">
        <f>IF(O5012="","",IF(OR(VALUE(LEFT(O5012,2))&gt;IF(RIGHT(J5012,1)="M",7,19),AND(OR(LEFT(O5012,2)={"07","19"}),VALUE(RIGHT(O5012,2))&gt;15)),TRUE,FALSE))</f>
        <v/>
      </c>
      <c r="T5012" s="77" t="str">
        <f>IF(O5012="","",IF(OR(VALUE(LEFT(O5012,2))&gt;IF(RIGHT(J5012,1)="M",7,19),AND(OR(LEFT(O5012,2)={"07","19"}),VALUE(RIGHT(O5012,2))&gt;5)),TRUE,FALSE))</f>
        <v/>
      </c>
    </row>
    <row r="5013" spans="12:20" x14ac:dyDescent="0.25">
      <c r="L5013" s="75">
        <f>COUNTIF($B$2:B5013,B5013)</f>
        <v>0</v>
      </c>
      <c r="M5013" s="75">
        <f>COUNTIF($L$2:L5013,4)</f>
        <v>42</v>
      </c>
      <c r="N5013" s="76" t="str">
        <f t="shared" si="394"/>
        <v>0</v>
      </c>
      <c r="O5013" s="76" t="str">
        <f t="shared" si="390"/>
        <v/>
      </c>
      <c r="P5013" s="75" t="str">
        <f t="shared" si="391"/>
        <v/>
      </c>
      <c r="Q5013" s="77" t="str">
        <f t="shared" si="392"/>
        <v/>
      </c>
      <c r="R5013" s="77" t="str">
        <f t="shared" si="393"/>
        <v/>
      </c>
      <c r="S5013" s="77" t="str">
        <f>IF(O5013="","",IF(OR(VALUE(LEFT(O5013,2))&gt;IF(RIGHT(J5013,1)="M",7,19),AND(OR(LEFT(O5013,2)={"07","19"}),VALUE(RIGHT(O5013,2))&gt;15)),TRUE,FALSE))</f>
        <v/>
      </c>
      <c r="T5013" s="77" t="str">
        <f>IF(O5013="","",IF(OR(VALUE(LEFT(O5013,2))&gt;IF(RIGHT(J5013,1)="M",7,19),AND(OR(LEFT(O5013,2)={"07","19"}),VALUE(RIGHT(O5013,2))&gt;5)),TRUE,FALSE))</f>
        <v/>
      </c>
    </row>
    <row r="5014" spans="12:20" x14ac:dyDescent="0.25">
      <c r="L5014" s="75">
        <f>COUNTIF($B$2:B5014,B5014)</f>
        <v>0</v>
      </c>
      <c r="M5014" s="75">
        <f>COUNTIF($L$2:L5014,4)</f>
        <v>42</v>
      </c>
      <c r="N5014" s="76" t="str">
        <f t="shared" si="394"/>
        <v>0</v>
      </c>
      <c r="O5014" s="76" t="str">
        <f t="shared" si="390"/>
        <v/>
      </c>
      <c r="P5014" s="75" t="str">
        <f t="shared" si="391"/>
        <v/>
      </c>
      <c r="Q5014" s="77" t="str">
        <f t="shared" si="392"/>
        <v/>
      </c>
      <c r="R5014" s="77" t="str">
        <f t="shared" si="393"/>
        <v/>
      </c>
      <c r="S5014" s="77" t="str">
        <f>IF(O5014="","",IF(OR(VALUE(LEFT(O5014,2))&gt;IF(RIGHT(J5014,1)="M",7,19),AND(OR(LEFT(O5014,2)={"07","19"}),VALUE(RIGHT(O5014,2))&gt;15)),TRUE,FALSE))</f>
        <v/>
      </c>
      <c r="T5014" s="77" t="str">
        <f>IF(O5014="","",IF(OR(VALUE(LEFT(O5014,2))&gt;IF(RIGHT(J5014,1)="M",7,19),AND(OR(LEFT(O5014,2)={"07","19"}),VALUE(RIGHT(O5014,2))&gt;5)),TRUE,FALSE))</f>
        <v/>
      </c>
    </row>
    <row r="5015" spans="12:20" x14ac:dyDescent="0.25">
      <c r="L5015" s="75">
        <f>COUNTIF($B$2:B5015,B5015)</f>
        <v>0</v>
      </c>
      <c r="M5015" s="75">
        <f>COUNTIF($L$2:L5015,4)</f>
        <v>42</v>
      </c>
      <c r="N5015" s="76" t="str">
        <f t="shared" si="394"/>
        <v>0</v>
      </c>
      <c r="O5015" s="76" t="str">
        <f t="shared" si="390"/>
        <v/>
      </c>
      <c r="P5015" s="75" t="str">
        <f t="shared" si="391"/>
        <v/>
      </c>
      <c r="Q5015" s="77" t="str">
        <f t="shared" si="392"/>
        <v/>
      </c>
      <c r="R5015" s="77" t="str">
        <f t="shared" si="393"/>
        <v/>
      </c>
      <c r="S5015" s="77" t="str">
        <f>IF(O5015="","",IF(OR(VALUE(LEFT(O5015,2))&gt;IF(RIGHT(J5015,1)="M",7,19),AND(OR(LEFT(O5015,2)={"07","19"}),VALUE(RIGHT(O5015,2))&gt;15)),TRUE,FALSE))</f>
        <v/>
      </c>
      <c r="T5015" s="77" t="str">
        <f>IF(O5015="","",IF(OR(VALUE(LEFT(O5015,2))&gt;IF(RIGHT(J5015,1)="M",7,19),AND(OR(LEFT(O5015,2)={"07","19"}),VALUE(RIGHT(O5015,2))&gt;5)),TRUE,FALSE))</f>
        <v/>
      </c>
    </row>
    <row r="5016" spans="12:20" x14ac:dyDescent="0.25">
      <c r="L5016" s="75">
        <f>COUNTIF($B$2:B5016,B5016)</f>
        <v>0</v>
      </c>
      <c r="M5016" s="75">
        <f>COUNTIF($L$2:L5016,4)</f>
        <v>42</v>
      </c>
      <c r="N5016" s="76" t="str">
        <f t="shared" si="394"/>
        <v>0</v>
      </c>
      <c r="O5016" s="76" t="str">
        <f t="shared" si="390"/>
        <v/>
      </c>
      <c r="P5016" s="75" t="str">
        <f t="shared" si="391"/>
        <v/>
      </c>
      <c r="Q5016" s="77" t="str">
        <f t="shared" si="392"/>
        <v/>
      </c>
      <c r="R5016" s="77" t="str">
        <f t="shared" si="393"/>
        <v/>
      </c>
      <c r="S5016" s="77" t="str">
        <f>IF(O5016="","",IF(OR(VALUE(LEFT(O5016,2))&gt;IF(RIGHT(J5016,1)="M",7,19),AND(OR(LEFT(O5016,2)={"07","19"}),VALUE(RIGHT(O5016,2))&gt;15)),TRUE,FALSE))</f>
        <v/>
      </c>
      <c r="T5016" s="77" t="str">
        <f>IF(O5016="","",IF(OR(VALUE(LEFT(O5016,2))&gt;IF(RIGHT(J5016,1)="M",7,19),AND(OR(LEFT(O5016,2)={"07","19"}),VALUE(RIGHT(O5016,2))&gt;5)),TRUE,FALSE))</f>
        <v/>
      </c>
    </row>
    <row r="5017" spans="12:20" x14ac:dyDescent="0.25">
      <c r="L5017" s="75">
        <f>COUNTIF($B$2:B5017,B5017)</f>
        <v>0</v>
      </c>
      <c r="M5017" s="75">
        <f>COUNTIF($L$2:L5017,4)</f>
        <v>42</v>
      </c>
      <c r="N5017" s="76" t="str">
        <f t="shared" si="394"/>
        <v>0</v>
      </c>
      <c r="O5017" s="76" t="str">
        <f t="shared" si="390"/>
        <v/>
      </c>
      <c r="P5017" s="75" t="str">
        <f t="shared" si="391"/>
        <v/>
      </c>
      <c r="Q5017" s="77" t="str">
        <f t="shared" si="392"/>
        <v/>
      </c>
      <c r="R5017" s="77" t="str">
        <f t="shared" si="393"/>
        <v/>
      </c>
      <c r="S5017" s="77" t="str">
        <f>IF(O5017="","",IF(OR(VALUE(LEFT(O5017,2))&gt;IF(RIGHT(J5017,1)="M",7,19),AND(OR(LEFT(O5017,2)={"07","19"}),VALUE(RIGHT(O5017,2))&gt;15)),TRUE,FALSE))</f>
        <v/>
      </c>
      <c r="T5017" s="77" t="str">
        <f>IF(O5017="","",IF(OR(VALUE(LEFT(O5017,2))&gt;IF(RIGHT(J5017,1)="M",7,19),AND(OR(LEFT(O5017,2)={"07","19"}),VALUE(RIGHT(O5017,2))&gt;5)),TRUE,FALSE))</f>
        <v/>
      </c>
    </row>
    <row r="5018" spans="12:20" x14ac:dyDescent="0.25">
      <c r="L5018" s="75">
        <f>COUNTIF($B$2:B5018,B5018)</f>
        <v>0</v>
      </c>
      <c r="M5018" s="75">
        <f>COUNTIF($L$2:L5018,4)</f>
        <v>42</v>
      </c>
      <c r="N5018" s="76" t="str">
        <f t="shared" si="394"/>
        <v>0</v>
      </c>
      <c r="O5018" s="76" t="str">
        <f t="shared" si="390"/>
        <v/>
      </c>
      <c r="P5018" s="75" t="str">
        <f t="shared" si="391"/>
        <v/>
      </c>
      <c r="Q5018" s="77" t="str">
        <f t="shared" si="392"/>
        <v/>
      </c>
      <c r="R5018" s="77" t="str">
        <f t="shared" si="393"/>
        <v/>
      </c>
      <c r="S5018" s="77" t="str">
        <f>IF(O5018="","",IF(OR(VALUE(LEFT(O5018,2))&gt;IF(RIGHT(J5018,1)="M",7,19),AND(OR(LEFT(O5018,2)={"07","19"}),VALUE(RIGHT(O5018,2))&gt;15)),TRUE,FALSE))</f>
        <v/>
      </c>
      <c r="T5018" s="77" t="str">
        <f>IF(O5018="","",IF(OR(VALUE(LEFT(O5018,2))&gt;IF(RIGHT(J5018,1)="M",7,19),AND(OR(LEFT(O5018,2)={"07","19"}),VALUE(RIGHT(O5018,2))&gt;5)),TRUE,FALSE))</f>
        <v/>
      </c>
    </row>
    <row r="5019" spans="12:20" x14ac:dyDescent="0.25">
      <c r="L5019" s="75">
        <f>COUNTIF($B$2:B5019,B5019)</f>
        <v>0</v>
      </c>
      <c r="M5019" s="75">
        <f>COUNTIF($L$2:L5019,4)</f>
        <v>42</v>
      </c>
      <c r="N5019" s="76" t="str">
        <f t="shared" si="394"/>
        <v>0</v>
      </c>
      <c r="O5019" s="76" t="str">
        <f t="shared" si="390"/>
        <v/>
      </c>
      <c r="P5019" s="75" t="str">
        <f t="shared" si="391"/>
        <v/>
      </c>
      <c r="Q5019" s="77" t="str">
        <f t="shared" si="392"/>
        <v/>
      </c>
      <c r="R5019" s="77" t="str">
        <f t="shared" si="393"/>
        <v/>
      </c>
      <c r="S5019" s="77" t="str">
        <f>IF(O5019="","",IF(OR(VALUE(LEFT(O5019,2))&gt;IF(RIGHT(J5019,1)="M",7,19),AND(OR(LEFT(O5019,2)={"07","19"}),VALUE(RIGHT(O5019,2))&gt;15)),TRUE,FALSE))</f>
        <v/>
      </c>
      <c r="T5019" s="77" t="str">
        <f>IF(O5019="","",IF(OR(VALUE(LEFT(O5019,2))&gt;IF(RIGHT(J5019,1)="M",7,19),AND(OR(LEFT(O5019,2)={"07","19"}),VALUE(RIGHT(O5019,2))&gt;5)),TRUE,FALSE))</f>
        <v/>
      </c>
    </row>
    <row r="5020" spans="12:20" x14ac:dyDescent="0.25">
      <c r="L5020" s="75">
        <f>COUNTIF($B$2:B5020,B5020)</f>
        <v>0</v>
      </c>
      <c r="M5020" s="75">
        <f>COUNTIF($L$2:L5020,4)</f>
        <v>42</v>
      </c>
      <c r="N5020" s="76" t="str">
        <f t="shared" si="394"/>
        <v>0</v>
      </c>
      <c r="O5020" s="76" t="str">
        <f t="shared" si="390"/>
        <v/>
      </c>
      <c r="P5020" s="75" t="str">
        <f t="shared" si="391"/>
        <v/>
      </c>
      <c r="Q5020" s="77" t="str">
        <f t="shared" si="392"/>
        <v/>
      </c>
      <c r="R5020" s="77" t="str">
        <f t="shared" si="393"/>
        <v/>
      </c>
      <c r="S5020" s="77" t="str">
        <f>IF(O5020="","",IF(OR(VALUE(LEFT(O5020,2))&gt;IF(RIGHT(J5020,1)="M",7,19),AND(OR(LEFT(O5020,2)={"07","19"}),VALUE(RIGHT(O5020,2))&gt;15)),TRUE,FALSE))</f>
        <v/>
      </c>
      <c r="T5020" s="77" t="str">
        <f>IF(O5020="","",IF(OR(VALUE(LEFT(O5020,2))&gt;IF(RIGHT(J5020,1)="M",7,19),AND(OR(LEFT(O5020,2)={"07","19"}),VALUE(RIGHT(O5020,2))&gt;5)),TRUE,FALSE))</f>
        <v/>
      </c>
    </row>
    <row r="5021" spans="12:20" x14ac:dyDescent="0.25">
      <c r="L5021" s="75">
        <f>COUNTIF($B$2:B5021,B5021)</f>
        <v>0</v>
      </c>
      <c r="M5021" s="75">
        <f>COUNTIF($L$2:L5021,4)</f>
        <v>42</v>
      </c>
      <c r="N5021" s="76" t="str">
        <f t="shared" si="394"/>
        <v>0</v>
      </c>
      <c r="O5021" s="76" t="str">
        <f t="shared" si="390"/>
        <v/>
      </c>
      <c r="P5021" s="75" t="str">
        <f t="shared" si="391"/>
        <v/>
      </c>
      <c r="Q5021" s="77" t="str">
        <f t="shared" si="392"/>
        <v/>
      </c>
      <c r="R5021" s="77" t="str">
        <f t="shared" si="393"/>
        <v/>
      </c>
      <c r="S5021" s="77" t="str">
        <f>IF(O5021="","",IF(OR(VALUE(LEFT(O5021,2))&gt;IF(RIGHT(J5021,1)="M",7,19),AND(OR(LEFT(O5021,2)={"07","19"}),VALUE(RIGHT(O5021,2))&gt;15)),TRUE,FALSE))</f>
        <v/>
      </c>
      <c r="T5021" s="77" t="str">
        <f>IF(O5021="","",IF(OR(VALUE(LEFT(O5021,2))&gt;IF(RIGHT(J5021,1)="M",7,19),AND(OR(LEFT(O5021,2)={"07","19"}),VALUE(RIGHT(O5021,2))&gt;5)),TRUE,FALSE))</f>
        <v/>
      </c>
    </row>
    <row r="5022" spans="12:20" x14ac:dyDescent="0.25">
      <c r="L5022" s="75">
        <f>COUNTIF($B$2:B5022,B5022)</f>
        <v>0</v>
      </c>
      <c r="M5022" s="75">
        <f>COUNTIF($L$2:L5022,4)</f>
        <v>42</v>
      </c>
      <c r="N5022" s="76" t="str">
        <f t="shared" si="394"/>
        <v>0</v>
      </c>
      <c r="O5022" s="76" t="str">
        <f t="shared" si="390"/>
        <v/>
      </c>
      <c r="P5022" s="75" t="str">
        <f t="shared" si="391"/>
        <v/>
      </c>
      <c r="Q5022" s="77" t="str">
        <f t="shared" si="392"/>
        <v/>
      </c>
      <c r="R5022" s="77" t="str">
        <f t="shared" si="393"/>
        <v/>
      </c>
      <c r="S5022" s="77" t="str">
        <f>IF(O5022="","",IF(OR(VALUE(LEFT(O5022,2))&gt;IF(RIGHT(J5022,1)="M",7,19),AND(OR(LEFT(O5022,2)={"07","19"}),VALUE(RIGHT(O5022,2))&gt;15)),TRUE,FALSE))</f>
        <v/>
      </c>
      <c r="T5022" s="77" t="str">
        <f>IF(O5022="","",IF(OR(VALUE(LEFT(O5022,2))&gt;IF(RIGHT(J5022,1)="M",7,19),AND(OR(LEFT(O5022,2)={"07","19"}),VALUE(RIGHT(O5022,2))&gt;5)),TRUE,FALSE))</f>
        <v/>
      </c>
    </row>
    <row r="5023" spans="12:20" x14ac:dyDescent="0.25">
      <c r="L5023" s="75">
        <f>COUNTIF($B$2:B5023,B5023)</f>
        <v>0</v>
      </c>
      <c r="M5023" s="75">
        <f>COUNTIF($L$2:L5023,4)</f>
        <v>42</v>
      </c>
      <c r="N5023" s="76" t="str">
        <f t="shared" si="394"/>
        <v>0</v>
      </c>
      <c r="O5023" s="76" t="str">
        <f t="shared" si="390"/>
        <v/>
      </c>
      <c r="P5023" s="75" t="str">
        <f t="shared" si="391"/>
        <v/>
      </c>
      <c r="Q5023" s="77" t="str">
        <f t="shared" si="392"/>
        <v/>
      </c>
      <c r="R5023" s="77" t="str">
        <f t="shared" si="393"/>
        <v/>
      </c>
      <c r="S5023" s="77" t="str">
        <f>IF(O5023="","",IF(OR(VALUE(LEFT(O5023,2))&gt;IF(RIGHT(J5023,1)="M",7,19),AND(OR(LEFT(O5023,2)={"07","19"}),VALUE(RIGHT(O5023,2))&gt;15)),TRUE,FALSE))</f>
        <v/>
      </c>
      <c r="T5023" s="77" t="str">
        <f>IF(O5023="","",IF(OR(VALUE(LEFT(O5023,2))&gt;IF(RIGHT(J5023,1)="M",7,19),AND(OR(LEFT(O5023,2)={"07","19"}),VALUE(RIGHT(O5023,2))&gt;5)),TRUE,FALSE))</f>
        <v/>
      </c>
    </row>
    <row r="5024" spans="12:20" x14ac:dyDescent="0.25">
      <c r="L5024" s="75">
        <f>COUNTIF($B$2:B5024,B5024)</f>
        <v>0</v>
      </c>
      <c r="M5024" s="75">
        <f>COUNTIF($L$2:L5024,4)</f>
        <v>42</v>
      </c>
      <c r="N5024" s="76" t="str">
        <f t="shared" si="394"/>
        <v>0</v>
      </c>
      <c r="O5024" s="76" t="str">
        <f t="shared" si="390"/>
        <v/>
      </c>
      <c r="P5024" s="75" t="str">
        <f t="shared" si="391"/>
        <v/>
      </c>
      <c r="Q5024" s="77" t="str">
        <f t="shared" si="392"/>
        <v/>
      </c>
      <c r="R5024" s="77" t="str">
        <f t="shared" si="393"/>
        <v/>
      </c>
      <c r="S5024" s="77" t="str">
        <f>IF(O5024="","",IF(OR(VALUE(LEFT(O5024,2))&gt;IF(RIGHT(J5024,1)="M",7,19),AND(OR(LEFT(O5024,2)={"07","19"}),VALUE(RIGHT(O5024,2))&gt;15)),TRUE,FALSE))</f>
        <v/>
      </c>
      <c r="T5024" s="77" t="str">
        <f>IF(O5024="","",IF(OR(VALUE(LEFT(O5024,2))&gt;IF(RIGHT(J5024,1)="M",7,19),AND(OR(LEFT(O5024,2)={"07","19"}),VALUE(RIGHT(O5024,2))&gt;5)),TRUE,FALSE))</f>
        <v/>
      </c>
    </row>
    <row r="5025" spans="12:20" x14ac:dyDescent="0.25">
      <c r="L5025" s="75">
        <f>COUNTIF($B$2:B5025,B5025)</f>
        <v>0</v>
      </c>
      <c r="M5025" s="75">
        <f>COUNTIF($L$2:L5025,4)</f>
        <v>42</v>
      </c>
      <c r="N5025" s="76" t="str">
        <f t="shared" si="394"/>
        <v>0</v>
      </c>
      <c r="O5025" s="76" t="str">
        <f t="shared" si="390"/>
        <v/>
      </c>
      <c r="P5025" s="75" t="str">
        <f t="shared" si="391"/>
        <v/>
      </c>
      <c r="Q5025" s="77" t="str">
        <f t="shared" si="392"/>
        <v/>
      </c>
      <c r="R5025" s="77" t="str">
        <f t="shared" si="393"/>
        <v/>
      </c>
      <c r="S5025" s="77" t="str">
        <f>IF(O5025="","",IF(OR(VALUE(LEFT(O5025,2))&gt;IF(RIGHT(J5025,1)="M",7,19),AND(OR(LEFT(O5025,2)={"07","19"}),VALUE(RIGHT(O5025,2))&gt;15)),TRUE,FALSE))</f>
        <v/>
      </c>
      <c r="T5025" s="77" t="str">
        <f>IF(O5025="","",IF(OR(VALUE(LEFT(O5025,2))&gt;IF(RIGHT(J5025,1)="M",7,19),AND(OR(LEFT(O5025,2)={"07","19"}),VALUE(RIGHT(O5025,2))&gt;5)),TRUE,FALSE))</f>
        <v/>
      </c>
    </row>
    <row r="5026" spans="12:20" x14ac:dyDescent="0.25">
      <c r="L5026" s="75">
        <f>COUNTIF($B$2:B5026,B5026)</f>
        <v>0</v>
      </c>
      <c r="M5026" s="75">
        <f>COUNTIF($L$2:L5026,4)</f>
        <v>42</v>
      </c>
      <c r="N5026" s="76" t="str">
        <f t="shared" si="394"/>
        <v>0</v>
      </c>
      <c r="O5026" s="76" t="str">
        <f t="shared" si="390"/>
        <v/>
      </c>
      <c r="P5026" s="75" t="str">
        <f t="shared" si="391"/>
        <v/>
      </c>
      <c r="Q5026" s="77" t="str">
        <f t="shared" si="392"/>
        <v/>
      </c>
      <c r="R5026" s="77" t="str">
        <f t="shared" si="393"/>
        <v/>
      </c>
      <c r="S5026" s="77" t="str">
        <f>IF(O5026="","",IF(OR(VALUE(LEFT(O5026,2))&gt;IF(RIGHT(J5026,1)="M",7,19),AND(OR(LEFT(O5026,2)={"07","19"}),VALUE(RIGHT(O5026,2))&gt;15)),TRUE,FALSE))</f>
        <v/>
      </c>
      <c r="T5026" s="77" t="str">
        <f>IF(O5026="","",IF(OR(VALUE(LEFT(O5026,2))&gt;IF(RIGHT(J5026,1)="M",7,19),AND(OR(LEFT(O5026,2)={"07","19"}),VALUE(RIGHT(O5026,2))&gt;5)),TRUE,FALSE))</f>
        <v/>
      </c>
    </row>
    <row r="5027" spans="12:20" x14ac:dyDescent="0.25">
      <c r="L5027" s="75">
        <f>COUNTIF($B$2:B5027,B5027)</f>
        <v>0</v>
      </c>
      <c r="M5027" s="75">
        <f>COUNTIF($L$2:L5027,4)</f>
        <v>42</v>
      </c>
      <c r="N5027" s="76" t="str">
        <f t="shared" si="394"/>
        <v>0</v>
      </c>
      <c r="O5027" s="76" t="str">
        <f t="shared" si="390"/>
        <v/>
      </c>
      <c r="P5027" s="75" t="str">
        <f t="shared" si="391"/>
        <v/>
      </c>
      <c r="Q5027" s="77" t="str">
        <f t="shared" si="392"/>
        <v/>
      </c>
      <c r="R5027" s="77" t="str">
        <f t="shared" si="393"/>
        <v/>
      </c>
      <c r="S5027" s="77" t="str">
        <f>IF(O5027="","",IF(OR(VALUE(LEFT(O5027,2))&gt;IF(RIGHT(J5027,1)="M",7,19),AND(OR(LEFT(O5027,2)={"07","19"}),VALUE(RIGHT(O5027,2))&gt;15)),TRUE,FALSE))</f>
        <v/>
      </c>
      <c r="T5027" s="77" t="str">
        <f>IF(O5027="","",IF(OR(VALUE(LEFT(O5027,2))&gt;IF(RIGHT(J5027,1)="M",7,19),AND(OR(LEFT(O5027,2)={"07","19"}),VALUE(RIGHT(O5027,2))&gt;5)),TRUE,FALSE))</f>
        <v/>
      </c>
    </row>
    <row r="5028" spans="12:20" x14ac:dyDescent="0.25">
      <c r="L5028" s="75">
        <f>COUNTIF($B$2:B5028,B5028)</f>
        <v>0</v>
      </c>
      <c r="M5028" s="75">
        <f>COUNTIF($L$2:L5028,4)</f>
        <v>42</v>
      </c>
      <c r="N5028" s="76" t="str">
        <f t="shared" si="394"/>
        <v>0</v>
      </c>
      <c r="O5028" s="76" t="str">
        <f t="shared" si="390"/>
        <v/>
      </c>
      <c r="P5028" s="75" t="str">
        <f t="shared" si="391"/>
        <v/>
      </c>
      <c r="Q5028" s="77" t="str">
        <f t="shared" si="392"/>
        <v/>
      </c>
      <c r="R5028" s="77" t="str">
        <f t="shared" si="393"/>
        <v/>
      </c>
      <c r="S5028" s="77" t="str">
        <f>IF(O5028="","",IF(OR(VALUE(LEFT(O5028,2))&gt;IF(RIGHT(J5028,1)="M",7,19),AND(OR(LEFT(O5028,2)={"07","19"}),VALUE(RIGHT(O5028,2))&gt;15)),TRUE,FALSE))</f>
        <v/>
      </c>
      <c r="T5028" s="77" t="str">
        <f>IF(O5028="","",IF(OR(VALUE(LEFT(O5028,2))&gt;IF(RIGHT(J5028,1)="M",7,19),AND(OR(LEFT(O5028,2)={"07","19"}),VALUE(RIGHT(O5028,2))&gt;5)),TRUE,FALSE))</f>
        <v/>
      </c>
    </row>
    <row r="5029" spans="12:20" x14ac:dyDescent="0.25">
      <c r="L5029" s="75">
        <f>COUNTIF($B$2:B5029,B5029)</f>
        <v>0</v>
      </c>
      <c r="M5029" s="75">
        <f>COUNTIF($L$2:L5029,4)</f>
        <v>42</v>
      </c>
      <c r="N5029" s="76" t="str">
        <f t="shared" si="394"/>
        <v>0</v>
      </c>
      <c r="O5029" s="76" t="str">
        <f t="shared" si="390"/>
        <v/>
      </c>
      <c r="P5029" s="75" t="str">
        <f t="shared" si="391"/>
        <v/>
      </c>
      <c r="Q5029" s="77" t="str">
        <f t="shared" si="392"/>
        <v/>
      </c>
      <c r="R5029" s="77" t="str">
        <f t="shared" si="393"/>
        <v/>
      </c>
      <c r="S5029" s="77" t="str">
        <f>IF(O5029="","",IF(OR(VALUE(LEFT(O5029,2))&gt;IF(RIGHT(J5029,1)="M",7,19),AND(OR(LEFT(O5029,2)={"07","19"}),VALUE(RIGHT(O5029,2))&gt;15)),TRUE,FALSE))</f>
        <v/>
      </c>
      <c r="T5029" s="77" t="str">
        <f>IF(O5029="","",IF(OR(VALUE(LEFT(O5029,2))&gt;IF(RIGHT(J5029,1)="M",7,19),AND(OR(LEFT(O5029,2)={"07","19"}),VALUE(RIGHT(O5029,2))&gt;5)),TRUE,FALSE))</f>
        <v/>
      </c>
    </row>
    <row r="5030" spans="12:20" x14ac:dyDescent="0.25">
      <c r="L5030" s="75">
        <f>COUNTIF($B$2:B5030,B5030)</f>
        <v>0</v>
      </c>
      <c r="M5030" s="75">
        <f>COUNTIF($L$2:L5030,4)</f>
        <v>42</v>
      </c>
      <c r="N5030" s="76" t="str">
        <f t="shared" si="394"/>
        <v>0</v>
      </c>
      <c r="O5030" s="76" t="str">
        <f t="shared" si="390"/>
        <v/>
      </c>
      <c r="P5030" s="75" t="str">
        <f t="shared" si="391"/>
        <v/>
      </c>
      <c r="Q5030" s="77" t="str">
        <f t="shared" si="392"/>
        <v/>
      </c>
      <c r="R5030" s="77" t="str">
        <f t="shared" si="393"/>
        <v/>
      </c>
      <c r="S5030" s="77" t="str">
        <f>IF(O5030="","",IF(OR(VALUE(LEFT(O5030,2))&gt;IF(RIGHT(J5030,1)="M",7,19),AND(OR(LEFT(O5030,2)={"07","19"}),VALUE(RIGHT(O5030,2))&gt;15)),TRUE,FALSE))</f>
        <v/>
      </c>
      <c r="T5030" s="77" t="str">
        <f>IF(O5030="","",IF(OR(VALUE(LEFT(O5030,2))&gt;IF(RIGHT(J5030,1)="M",7,19),AND(OR(LEFT(O5030,2)={"07","19"}),VALUE(RIGHT(O5030,2))&gt;5)),TRUE,FALSE))</f>
        <v/>
      </c>
    </row>
    <row r="5031" spans="12:20" x14ac:dyDescent="0.25">
      <c r="L5031" s="75">
        <f>COUNTIF($B$2:B5031,B5031)</f>
        <v>0</v>
      </c>
      <c r="M5031" s="75">
        <f>COUNTIF($L$2:L5031,4)</f>
        <v>42</v>
      </c>
      <c r="N5031" s="76" t="str">
        <f t="shared" si="394"/>
        <v>0</v>
      </c>
      <c r="O5031" s="76" t="str">
        <f t="shared" si="390"/>
        <v/>
      </c>
      <c r="P5031" s="75" t="str">
        <f t="shared" si="391"/>
        <v/>
      </c>
      <c r="Q5031" s="77" t="str">
        <f t="shared" si="392"/>
        <v/>
      </c>
      <c r="R5031" s="77" t="str">
        <f t="shared" si="393"/>
        <v/>
      </c>
      <c r="S5031" s="77" t="str">
        <f>IF(O5031="","",IF(OR(VALUE(LEFT(O5031,2))&gt;IF(RIGHT(J5031,1)="M",7,19),AND(OR(LEFT(O5031,2)={"07","19"}),VALUE(RIGHT(O5031,2))&gt;15)),TRUE,FALSE))</f>
        <v/>
      </c>
      <c r="T5031" s="77" t="str">
        <f>IF(O5031="","",IF(OR(VALUE(LEFT(O5031,2))&gt;IF(RIGHT(J5031,1)="M",7,19),AND(OR(LEFT(O5031,2)={"07","19"}),VALUE(RIGHT(O5031,2))&gt;5)),TRUE,FALSE))</f>
        <v/>
      </c>
    </row>
    <row r="5032" spans="12:20" x14ac:dyDescent="0.25">
      <c r="L5032" s="75">
        <f>COUNTIF($B$2:B5032,B5032)</f>
        <v>0</v>
      </c>
      <c r="M5032" s="75">
        <f>COUNTIF($L$2:L5032,4)</f>
        <v>42</v>
      </c>
      <c r="N5032" s="76" t="str">
        <f t="shared" si="394"/>
        <v>0</v>
      </c>
      <c r="O5032" s="76" t="str">
        <f t="shared" si="390"/>
        <v/>
      </c>
      <c r="P5032" s="75" t="str">
        <f t="shared" si="391"/>
        <v/>
      </c>
      <c r="Q5032" s="77" t="str">
        <f t="shared" si="392"/>
        <v/>
      </c>
      <c r="R5032" s="77" t="str">
        <f t="shared" si="393"/>
        <v/>
      </c>
      <c r="S5032" s="77" t="str">
        <f>IF(O5032="","",IF(OR(VALUE(LEFT(O5032,2))&gt;IF(RIGHT(J5032,1)="M",7,19),AND(OR(LEFT(O5032,2)={"07","19"}),VALUE(RIGHT(O5032,2))&gt;15)),TRUE,FALSE))</f>
        <v/>
      </c>
      <c r="T5032" s="77" t="str">
        <f>IF(O5032="","",IF(OR(VALUE(LEFT(O5032,2))&gt;IF(RIGHT(J5032,1)="M",7,19),AND(OR(LEFT(O5032,2)={"07","19"}),VALUE(RIGHT(O5032,2))&gt;5)),TRUE,FALSE))</f>
        <v/>
      </c>
    </row>
    <row r="5033" spans="12:20" x14ac:dyDescent="0.25">
      <c r="L5033" s="75">
        <f>COUNTIF($B$2:B5033,B5033)</f>
        <v>0</v>
      </c>
      <c r="M5033" s="75">
        <f>COUNTIF($L$2:L5033,4)</f>
        <v>42</v>
      </c>
      <c r="N5033" s="76" t="str">
        <f t="shared" si="394"/>
        <v>0</v>
      </c>
      <c r="O5033" s="76" t="str">
        <f t="shared" si="390"/>
        <v/>
      </c>
      <c r="P5033" s="75" t="str">
        <f t="shared" si="391"/>
        <v/>
      </c>
      <c r="Q5033" s="77" t="str">
        <f t="shared" si="392"/>
        <v/>
      </c>
      <c r="R5033" s="77" t="str">
        <f t="shared" si="393"/>
        <v/>
      </c>
      <c r="S5033" s="77" t="str">
        <f>IF(O5033="","",IF(OR(VALUE(LEFT(O5033,2))&gt;IF(RIGHT(J5033,1)="M",7,19),AND(OR(LEFT(O5033,2)={"07","19"}),VALUE(RIGHT(O5033,2))&gt;15)),TRUE,FALSE))</f>
        <v/>
      </c>
      <c r="T5033" s="77" t="str">
        <f>IF(O5033="","",IF(OR(VALUE(LEFT(O5033,2))&gt;IF(RIGHT(J5033,1)="M",7,19),AND(OR(LEFT(O5033,2)={"07","19"}),VALUE(RIGHT(O5033,2))&gt;5)),TRUE,FALSE))</f>
        <v/>
      </c>
    </row>
    <row r="5034" spans="12:20" x14ac:dyDescent="0.25">
      <c r="L5034" s="75">
        <f>COUNTIF($B$2:B5034,B5034)</f>
        <v>0</v>
      </c>
      <c r="M5034" s="75">
        <f>COUNTIF($L$2:L5034,4)</f>
        <v>42</v>
      </c>
      <c r="N5034" s="76" t="str">
        <f t="shared" si="394"/>
        <v>0</v>
      </c>
      <c r="O5034" s="76" t="str">
        <f t="shared" si="390"/>
        <v/>
      </c>
      <c r="P5034" s="75" t="str">
        <f t="shared" si="391"/>
        <v/>
      </c>
      <c r="Q5034" s="77" t="str">
        <f t="shared" si="392"/>
        <v/>
      </c>
      <c r="R5034" s="77" t="str">
        <f t="shared" si="393"/>
        <v/>
      </c>
      <c r="S5034" s="77" t="str">
        <f>IF(O5034="","",IF(OR(VALUE(LEFT(O5034,2))&gt;IF(RIGHT(J5034,1)="M",7,19),AND(OR(LEFT(O5034,2)={"07","19"}),VALUE(RIGHT(O5034,2))&gt;15)),TRUE,FALSE))</f>
        <v/>
      </c>
      <c r="T5034" s="77" t="str">
        <f>IF(O5034="","",IF(OR(VALUE(LEFT(O5034,2))&gt;IF(RIGHT(J5034,1)="M",7,19),AND(OR(LEFT(O5034,2)={"07","19"}),VALUE(RIGHT(O5034,2))&gt;5)),TRUE,FALSE))</f>
        <v/>
      </c>
    </row>
    <row r="5035" spans="12:20" x14ac:dyDescent="0.25">
      <c r="L5035" s="75">
        <f>COUNTIF($B$2:B5035,B5035)</f>
        <v>0</v>
      </c>
      <c r="M5035" s="75">
        <f>COUNTIF($L$2:L5035,4)</f>
        <v>42</v>
      </c>
      <c r="N5035" s="76" t="str">
        <f t="shared" si="394"/>
        <v>0</v>
      </c>
      <c r="O5035" s="76" t="str">
        <f t="shared" si="390"/>
        <v/>
      </c>
      <c r="P5035" s="75" t="str">
        <f t="shared" si="391"/>
        <v/>
      </c>
      <c r="Q5035" s="77" t="str">
        <f t="shared" si="392"/>
        <v/>
      </c>
      <c r="R5035" s="77" t="str">
        <f t="shared" si="393"/>
        <v/>
      </c>
      <c r="S5035" s="77" t="str">
        <f>IF(O5035="","",IF(OR(VALUE(LEFT(O5035,2))&gt;IF(RIGHT(J5035,1)="M",7,19),AND(OR(LEFT(O5035,2)={"07","19"}),VALUE(RIGHT(O5035,2))&gt;15)),TRUE,FALSE))</f>
        <v/>
      </c>
      <c r="T5035" s="77" t="str">
        <f>IF(O5035="","",IF(OR(VALUE(LEFT(O5035,2))&gt;IF(RIGHT(J5035,1)="M",7,19),AND(OR(LEFT(O5035,2)={"07","19"}),VALUE(RIGHT(O5035,2))&gt;5)),TRUE,FALSE))</f>
        <v/>
      </c>
    </row>
    <row r="5036" spans="12:20" x14ac:dyDescent="0.25">
      <c r="L5036" s="75">
        <f>COUNTIF($B$2:B5036,B5036)</f>
        <v>0</v>
      </c>
      <c r="M5036" s="75">
        <f>COUNTIF($L$2:L5036,4)</f>
        <v>42</v>
      </c>
      <c r="N5036" s="76" t="str">
        <f t="shared" si="394"/>
        <v>0</v>
      </c>
      <c r="O5036" s="76" t="str">
        <f t="shared" si="390"/>
        <v/>
      </c>
      <c r="P5036" s="75" t="str">
        <f t="shared" si="391"/>
        <v/>
      </c>
      <c r="Q5036" s="77" t="str">
        <f t="shared" si="392"/>
        <v/>
      </c>
      <c r="R5036" s="77" t="str">
        <f t="shared" si="393"/>
        <v/>
      </c>
      <c r="S5036" s="77" t="str">
        <f>IF(O5036="","",IF(OR(VALUE(LEFT(O5036,2))&gt;IF(RIGHT(J5036,1)="M",7,19),AND(OR(LEFT(O5036,2)={"07","19"}),VALUE(RIGHT(O5036,2))&gt;15)),TRUE,FALSE))</f>
        <v/>
      </c>
      <c r="T5036" s="77" t="str">
        <f>IF(O5036="","",IF(OR(VALUE(LEFT(O5036,2))&gt;IF(RIGHT(J5036,1)="M",7,19),AND(OR(LEFT(O5036,2)={"07","19"}),VALUE(RIGHT(O5036,2))&gt;5)),TRUE,FALSE))</f>
        <v/>
      </c>
    </row>
    <row r="5037" spans="12:20" x14ac:dyDescent="0.25">
      <c r="L5037" s="75">
        <f>COUNTIF($B$2:B5037,B5037)</f>
        <v>0</v>
      </c>
      <c r="M5037" s="75">
        <f>COUNTIF($L$2:L5037,4)</f>
        <v>42</v>
      </c>
      <c r="N5037" s="76" t="str">
        <f t="shared" si="394"/>
        <v>0</v>
      </c>
      <c r="O5037" s="76" t="str">
        <f t="shared" si="390"/>
        <v/>
      </c>
      <c r="P5037" s="75" t="str">
        <f t="shared" si="391"/>
        <v/>
      </c>
      <c r="Q5037" s="77" t="str">
        <f t="shared" si="392"/>
        <v/>
      </c>
      <c r="R5037" s="77" t="str">
        <f t="shared" si="393"/>
        <v/>
      </c>
      <c r="S5037" s="77" t="str">
        <f>IF(O5037="","",IF(OR(VALUE(LEFT(O5037,2))&gt;IF(RIGHT(J5037,1)="M",7,19),AND(OR(LEFT(O5037,2)={"07","19"}),VALUE(RIGHT(O5037,2))&gt;15)),TRUE,FALSE))</f>
        <v/>
      </c>
      <c r="T5037" s="77" t="str">
        <f>IF(O5037="","",IF(OR(VALUE(LEFT(O5037,2))&gt;IF(RIGHT(J5037,1)="M",7,19),AND(OR(LEFT(O5037,2)={"07","19"}),VALUE(RIGHT(O5037,2))&gt;5)),TRUE,FALSE))</f>
        <v/>
      </c>
    </row>
    <row r="5038" spans="12:20" x14ac:dyDescent="0.25">
      <c r="L5038" s="75">
        <f>COUNTIF($B$2:B5038,B5038)</f>
        <v>0</v>
      </c>
      <c r="M5038" s="75">
        <f>COUNTIF($L$2:L5038,4)</f>
        <v>42</v>
      </c>
      <c r="N5038" s="76" t="str">
        <f t="shared" si="394"/>
        <v>0</v>
      </c>
      <c r="O5038" s="76" t="str">
        <f t="shared" si="390"/>
        <v/>
      </c>
      <c r="P5038" s="75" t="str">
        <f t="shared" si="391"/>
        <v/>
      </c>
      <c r="Q5038" s="77" t="str">
        <f t="shared" si="392"/>
        <v/>
      </c>
      <c r="R5038" s="77" t="str">
        <f t="shared" si="393"/>
        <v/>
      </c>
      <c r="S5038" s="77" t="str">
        <f>IF(O5038="","",IF(OR(VALUE(LEFT(O5038,2))&gt;IF(RIGHT(J5038,1)="M",7,19),AND(OR(LEFT(O5038,2)={"07","19"}),VALUE(RIGHT(O5038,2))&gt;15)),TRUE,FALSE))</f>
        <v/>
      </c>
      <c r="T5038" s="77" t="str">
        <f>IF(O5038="","",IF(OR(VALUE(LEFT(O5038,2))&gt;IF(RIGHT(J5038,1)="M",7,19),AND(OR(LEFT(O5038,2)={"07","19"}),VALUE(RIGHT(O5038,2))&gt;5)),TRUE,FALSE))</f>
        <v/>
      </c>
    </row>
    <row r="5039" spans="12:20" x14ac:dyDescent="0.25">
      <c r="L5039" s="75">
        <f>COUNTIF($B$2:B5039,B5039)</f>
        <v>0</v>
      </c>
      <c r="M5039" s="75">
        <f>COUNTIF($L$2:L5039,4)</f>
        <v>42</v>
      </c>
      <c r="N5039" s="76" t="str">
        <f t="shared" si="394"/>
        <v>0</v>
      </c>
      <c r="O5039" s="76" t="str">
        <f t="shared" si="390"/>
        <v/>
      </c>
      <c r="P5039" s="75" t="str">
        <f t="shared" si="391"/>
        <v/>
      </c>
      <c r="Q5039" s="77" t="str">
        <f t="shared" si="392"/>
        <v/>
      </c>
      <c r="R5039" s="77" t="str">
        <f t="shared" si="393"/>
        <v/>
      </c>
      <c r="S5039" s="77" t="str">
        <f>IF(O5039="","",IF(OR(VALUE(LEFT(O5039,2))&gt;IF(RIGHT(J5039,1)="M",7,19),AND(OR(LEFT(O5039,2)={"07","19"}),VALUE(RIGHT(O5039,2))&gt;15)),TRUE,FALSE))</f>
        <v/>
      </c>
      <c r="T5039" s="77" t="str">
        <f>IF(O5039="","",IF(OR(VALUE(LEFT(O5039,2))&gt;IF(RIGHT(J5039,1)="M",7,19),AND(OR(LEFT(O5039,2)={"07","19"}),VALUE(RIGHT(O5039,2))&gt;5)),TRUE,FALSE))</f>
        <v/>
      </c>
    </row>
    <row r="5040" spans="12:20" x14ac:dyDescent="0.25">
      <c r="L5040" s="75">
        <f>COUNTIF($B$2:B5040,B5040)</f>
        <v>0</v>
      </c>
      <c r="M5040" s="75">
        <f>COUNTIF($L$2:L5040,4)</f>
        <v>42</v>
      </c>
      <c r="N5040" s="76" t="str">
        <f t="shared" si="394"/>
        <v>0</v>
      </c>
      <c r="O5040" s="76" t="str">
        <f t="shared" si="390"/>
        <v/>
      </c>
      <c r="P5040" s="75" t="str">
        <f t="shared" si="391"/>
        <v/>
      </c>
      <c r="Q5040" s="77" t="str">
        <f t="shared" si="392"/>
        <v/>
      </c>
      <c r="R5040" s="77" t="str">
        <f t="shared" si="393"/>
        <v/>
      </c>
      <c r="S5040" s="77" t="str">
        <f>IF(O5040="","",IF(OR(VALUE(LEFT(O5040,2))&gt;IF(RIGHT(J5040,1)="M",7,19),AND(OR(LEFT(O5040,2)={"07","19"}),VALUE(RIGHT(O5040,2))&gt;15)),TRUE,FALSE))</f>
        <v/>
      </c>
      <c r="T5040" s="77" t="str">
        <f>IF(O5040="","",IF(OR(VALUE(LEFT(O5040,2))&gt;IF(RIGHT(J5040,1)="M",7,19),AND(OR(LEFT(O5040,2)={"07","19"}),VALUE(RIGHT(O5040,2))&gt;5)),TRUE,FALSE))</f>
        <v/>
      </c>
    </row>
    <row r="5041" spans="12:20" x14ac:dyDescent="0.25">
      <c r="L5041" s="75">
        <f>COUNTIF($B$2:B5041,B5041)</f>
        <v>0</v>
      </c>
      <c r="M5041" s="75">
        <f>COUNTIF($L$2:L5041,4)</f>
        <v>42</v>
      </c>
      <c r="N5041" s="76" t="str">
        <f t="shared" si="394"/>
        <v>0</v>
      </c>
      <c r="O5041" s="76" t="str">
        <f t="shared" si="390"/>
        <v/>
      </c>
      <c r="P5041" s="75" t="str">
        <f t="shared" si="391"/>
        <v/>
      </c>
      <c r="Q5041" s="77" t="str">
        <f t="shared" si="392"/>
        <v/>
      </c>
      <c r="R5041" s="77" t="str">
        <f t="shared" si="393"/>
        <v/>
      </c>
      <c r="S5041" s="77" t="str">
        <f>IF(O5041="","",IF(OR(VALUE(LEFT(O5041,2))&gt;IF(RIGHT(J5041,1)="M",7,19),AND(OR(LEFT(O5041,2)={"07","19"}),VALUE(RIGHT(O5041,2))&gt;15)),TRUE,FALSE))</f>
        <v/>
      </c>
      <c r="T5041" s="77" t="str">
        <f>IF(O5041="","",IF(OR(VALUE(LEFT(O5041,2))&gt;IF(RIGHT(J5041,1)="M",7,19),AND(OR(LEFT(O5041,2)={"07","19"}),VALUE(RIGHT(O5041,2))&gt;5)),TRUE,FALSE))</f>
        <v/>
      </c>
    </row>
    <row r="5042" spans="12:20" x14ac:dyDescent="0.25">
      <c r="L5042" s="75">
        <f>COUNTIF($B$2:B5042,B5042)</f>
        <v>0</v>
      </c>
      <c r="M5042" s="75">
        <f>COUNTIF($L$2:L5042,4)</f>
        <v>42</v>
      </c>
      <c r="N5042" s="76" t="str">
        <f t="shared" si="394"/>
        <v>0</v>
      </c>
      <c r="O5042" s="76" t="str">
        <f t="shared" si="390"/>
        <v/>
      </c>
      <c r="P5042" s="75" t="str">
        <f t="shared" si="391"/>
        <v/>
      </c>
      <c r="Q5042" s="77" t="str">
        <f t="shared" si="392"/>
        <v/>
      </c>
      <c r="R5042" s="77" t="str">
        <f t="shared" si="393"/>
        <v/>
      </c>
      <c r="S5042" s="77" t="str">
        <f>IF(O5042="","",IF(OR(VALUE(LEFT(O5042,2))&gt;IF(RIGHT(J5042,1)="M",7,19),AND(OR(LEFT(O5042,2)={"07","19"}),VALUE(RIGHT(O5042,2))&gt;15)),TRUE,FALSE))</f>
        <v/>
      </c>
      <c r="T5042" s="77" t="str">
        <f>IF(O5042="","",IF(OR(VALUE(LEFT(O5042,2))&gt;IF(RIGHT(J5042,1)="M",7,19),AND(OR(LEFT(O5042,2)={"07","19"}),VALUE(RIGHT(O5042,2))&gt;5)),TRUE,FALSE))</f>
        <v/>
      </c>
    </row>
    <row r="5043" spans="12:20" x14ac:dyDescent="0.25">
      <c r="L5043" s="75">
        <f>COUNTIF($B$2:B5043,B5043)</f>
        <v>0</v>
      </c>
      <c r="M5043" s="75">
        <f>COUNTIF($L$2:L5043,4)</f>
        <v>42</v>
      </c>
      <c r="N5043" s="76" t="str">
        <f t="shared" si="394"/>
        <v>0</v>
      </c>
      <c r="O5043" s="76" t="str">
        <f t="shared" si="390"/>
        <v/>
      </c>
      <c r="P5043" s="75" t="str">
        <f t="shared" si="391"/>
        <v/>
      </c>
      <c r="Q5043" s="77" t="str">
        <f t="shared" si="392"/>
        <v/>
      </c>
      <c r="R5043" s="77" t="str">
        <f t="shared" si="393"/>
        <v/>
      </c>
      <c r="S5043" s="77" t="str">
        <f>IF(O5043="","",IF(OR(VALUE(LEFT(O5043,2))&gt;IF(RIGHT(J5043,1)="M",7,19),AND(OR(LEFT(O5043,2)={"07","19"}),VALUE(RIGHT(O5043,2))&gt;15)),TRUE,FALSE))</f>
        <v/>
      </c>
      <c r="T5043" s="77" t="str">
        <f>IF(O5043="","",IF(OR(VALUE(LEFT(O5043,2))&gt;IF(RIGHT(J5043,1)="M",7,19),AND(OR(LEFT(O5043,2)={"07","19"}),VALUE(RIGHT(O5043,2))&gt;5)),TRUE,FALSE))</f>
        <v/>
      </c>
    </row>
    <row r="5044" spans="12:20" x14ac:dyDescent="0.25">
      <c r="L5044" s="75">
        <f>COUNTIF($B$2:B5044,B5044)</f>
        <v>0</v>
      </c>
      <c r="M5044" s="75">
        <f>COUNTIF($L$2:L5044,4)</f>
        <v>42</v>
      </c>
      <c r="N5044" s="76" t="str">
        <f t="shared" si="394"/>
        <v>0</v>
      </c>
      <c r="O5044" s="76" t="str">
        <f t="shared" si="390"/>
        <v/>
      </c>
      <c r="P5044" s="75" t="str">
        <f t="shared" si="391"/>
        <v/>
      </c>
      <c r="Q5044" s="77" t="str">
        <f t="shared" si="392"/>
        <v/>
      </c>
      <c r="R5044" s="77" t="str">
        <f t="shared" si="393"/>
        <v/>
      </c>
      <c r="S5044" s="77" t="str">
        <f>IF(O5044="","",IF(OR(VALUE(LEFT(O5044,2))&gt;IF(RIGHT(J5044,1)="M",7,19),AND(OR(LEFT(O5044,2)={"07","19"}),VALUE(RIGHT(O5044,2))&gt;15)),TRUE,FALSE))</f>
        <v/>
      </c>
      <c r="T5044" s="77" t="str">
        <f>IF(O5044="","",IF(OR(VALUE(LEFT(O5044,2))&gt;IF(RIGHT(J5044,1)="M",7,19),AND(OR(LEFT(O5044,2)={"07","19"}),VALUE(RIGHT(O5044,2))&gt;5)),TRUE,FALSE))</f>
        <v/>
      </c>
    </row>
    <row r="5045" spans="12:20" x14ac:dyDescent="0.25">
      <c r="L5045" s="75">
        <f>COUNTIF($B$2:B5045,B5045)</f>
        <v>0</v>
      </c>
      <c r="M5045" s="75">
        <f>COUNTIF($L$2:L5045,4)</f>
        <v>42</v>
      </c>
      <c r="N5045" s="76" t="str">
        <f t="shared" si="394"/>
        <v>0</v>
      </c>
      <c r="O5045" s="76" t="str">
        <f t="shared" si="390"/>
        <v/>
      </c>
      <c r="P5045" s="75" t="str">
        <f t="shared" si="391"/>
        <v/>
      </c>
      <c r="Q5045" s="77" t="str">
        <f t="shared" si="392"/>
        <v/>
      </c>
      <c r="R5045" s="77" t="str">
        <f t="shared" si="393"/>
        <v/>
      </c>
      <c r="S5045" s="77" t="str">
        <f>IF(O5045="","",IF(OR(VALUE(LEFT(O5045,2))&gt;IF(RIGHT(J5045,1)="M",7,19),AND(OR(LEFT(O5045,2)={"07","19"}),VALUE(RIGHT(O5045,2))&gt;15)),TRUE,FALSE))</f>
        <v/>
      </c>
      <c r="T5045" s="77" t="str">
        <f>IF(O5045="","",IF(OR(VALUE(LEFT(O5045,2))&gt;IF(RIGHT(J5045,1)="M",7,19),AND(OR(LEFT(O5045,2)={"07","19"}),VALUE(RIGHT(O5045,2))&gt;5)),TRUE,FALSE))</f>
        <v/>
      </c>
    </row>
    <row r="5046" spans="12:20" x14ac:dyDescent="0.25">
      <c r="L5046" s="75">
        <f>COUNTIF($B$2:B5046,B5046)</f>
        <v>0</v>
      </c>
      <c r="M5046" s="75">
        <f>COUNTIF($L$2:L5046,4)</f>
        <v>42</v>
      </c>
      <c r="N5046" s="76" t="str">
        <f t="shared" si="394"/>
        <v>0</v>
      </c>
      <c r="O5046" s="76" t="str">
        <f t="shared" si="390"/>
        <v/>
      </c>
      <c r="P5046" s="75" t="str">
        <f t="shared" si="391"/>
        <v/>
      </c>
      <c r="Q5046" s="77" t="str">
        <f t="shared" si="392"/>
        <v/>
      </c>
      <c r="R5046" s="77" t="str">
        <f t="shared" si="393"/>
        <v/>
      </c>
      <c r="S5046" s="77" t="str">
        <f>IF(O5046="","",IF(OR(VALUE(LEFT(O5046,2))&gt;IF(RIGHT(J5046,1)="M",7,19),AND(OR(LEFT(O5046,2)={"07","19"}),VALUE(RIGHT(O5046,2))&gt;15)),TRUE,FALSE))</f>
        <v/>
      </c>
      <c r="T5046" s="77" t="str">
        <f>IF(O5046="","",IF(OR(VALUE(LEFT(O5046,2))&gt;IF(RIGHT(J5046,1)="M",7,19),AND(OR(LEFT(O5046,2)={"07","19"}),VALUE(RIGHT(O5046,2))&gt;5)),TRUE,FALSE))</f>
        <v/>
      </c>
    </row>
    <row r="5047" spans="12:20" x14ac:dyDescent="0.25">
      <c r="L5047" s="75">
        <f>COUNTIF($B$2:B5047,B5047)</f>
        <v>0</v>
      </c>
      <c r="M5047" s="75">
        <f>COUNTIF($L$2:L5047,4)</f>
        <v>42</v>
      </c>
      <c r="N5047" s="76" t="str">
        <f t="shared" si="394"/>
        <v>0</v>
      </c>
      <c r="O5047" s="76" t="str">
        <f t="shared" si="390"/>
        <v/>
      </c>
      <c r="P5047" s="75" t="str">
        <f t="shared" si="391"/>
        <v/>
      </c>
      <c r="Q5047" s="77" t="str">
        <f t="shared" si="392"/>
        <v/>
      </c>
      <c r="R5047" s="77" t="str">
        <f t="shared" si="393"/>
        <v/>
      </c>
      <c r="S5047" s="77" t="str">
        <f>IF(O5047="","",IF(OR(VALUE(LEFT(O5047,2))&gt;IF(RIGHT(J5047,1)="M",7,19),AND(OR(LEFT(O5047,2)={"07","19"}),VALUE(RIGHT(O5047,2))&gt;15)),TRUE,FALSE))</f>
        <v/>
      </c>
      <c r="T5047" s="77" t="str">
        <f>IF(O5047="","",IF(OR(VALUE(LEFT(O5047,2))&gt;IF(RIGHT(J5047,1)="M",7,19),AND(OR(LEFT(O5047,2)={"07","19"}),VALUE(RIGHT(O5047,2))&gt;5)),TRUE,FALSE))</f>
        <v/>
      </c>
    </row>
    <row r="5048" spans="12:20" x14ac:dyDescent="0.25">
      <c r="L5048" s="75">
        <f>COUNTIF($B$2:B5048,B5048)</f>
        <v>0</v>
      </c>
      <c r="M5048" s="75">
        <f>COUNTIF($L$2:L5048,4)</f>
        <v>42</v>
      </c>
      <c r="N5048" s="76" t="str">
        <f t="shared" si="394"/>
        <v>0</v>
      </c>
      <c r="O5048" s="76" t="str">
        <f t="shared" si="390"/>
        <v/>
      </c>
      <c r="P5048" s="75" t="str">
        <f t="shared" si="391"/>
        <v/>
      </c>
      <c r="Q5048" s="77" t="str">
        <f t="shared" si="392"/>
        <v/>
      </c>
      <c r="R5048" s="77" t="str">
        <f t="shared" si="393"/>
        <v/>
      </c>
      <c r="S5048" s="77" t="str">
        <f>IF(O5048="","",IF(OR(VALUE(LEFT(O5048,2))&gt;IF(RIGHT(J5048,1)="M",7,19),AND(OR(LEFT(O5048,2)={"07","19"}),VALUE(RIGHT(O5048,2))&gt;15)),TRUE,FALSE))</f>
        <v/>
      </c>
      <c r="T5048" s="77" t="str">
        <f>IF(O5048="","",IF(OR(VALUE(LEFT(O5048,2))&gt;IF(RIGHT(J5048,1)="M",7,19),AND(OR(LEFT(O5048,2)={"07","19"}),VALUE(RIGHT(O5048,2))&gt;5)),TRUE,FALSE))</f>
        <v/>
      </c>
    </row>
    <row r="5049" spans="12:20" x14ac:dyDescent="0.25">
      <c r="L5049" s="75">
        <f>COUNTIF($B$2:B5049,B5049)</f>
        <v>0</v>
      </c>
      <c r="M5049" s="75">
        <f>COUNTIF($L$2:L5049,4)</f>
        <v>42</v>
      </c>
      <c r="N5049" s="76" t="str">
        <f t="shared" si="394"/>
        <v>0</v>
      </c>
      <c r="O5049" s="76" t="str">
        <f t="shared" si="390"/>
        <v/>
      </c>
      <c r="P5049" s="75" t="str">
        <f t="shared" si="391"/>
        <v/>
      </c>
      <c r="Q5049" s="77" t="str">
        <f t="shared" si="392"/>
        <v/>
      </c>
      <c r="R5049" s="77" t="str">
        <f t="shared" si="393"/>
        <v/>
      </c>
      <c r="S5049" s="77" t="str">
        <f>IF(O5049="","",IF(OR(VALUE(LEFT(O5049,2))&gt;IF(RIGHT(J5049,1)="M",7,19),AND(OR(LEFT(O5049,2)={"07","19"}),VALUE(RIGHT(O5049,2))&gt;15)),TRUE,FALSE))</f>
        <v/>
      </c>
      <c r="T5049" s="77" t="str">
        <f>IF(O5049="","",IF(OR(VALUE(LEFT(O5049,2))&gt;IF(RIGHT(J5049,1)="M",7,19),AND(OR(LEFT(O5049,2)={"07","19"}),VALUE(RIGHT(O5049,2))&gt;5)),TRUE,FALSE))</f>
        <v/>
      </c>
    </row>
    <row r="5050" spans="12:20" x14ac:dyDescent="0.25">
      <c r="L5050" s="75">
        <f>COUNTIF($B$2:B5050,B5050)</f>
        <v>0</v>
      </c>
      <c r="M5050" s="75">
        <f>COUNTIF($L$2:L5050,4)</f>
        <v>42</v>
      </c>
      <c r="N5050" s="76" t="str">
        <f t="shared" si="394"/>
        <v>0</v>
      </c>
      <c r="O5050" s="76" t="str">
        <f t="shared" si="390"/>
        <v/>
      </c>
      <c r="P5050" s="75" t="str">
        <f t="shared" si="391"/>
        <v/>
      </c>
      <c r="Q5050" s="77" t="str">
        <f t="shared" si="392"/>
        <v/>
      </c>
      <c r="R5050" s="77" t="str">
        <f t="shared" si="393"/>
        <v/>
      </c>
      <c r="S5050" s="77" t="str">
        <f>IF(O5050="","",IF(OR(VALUE(LEFT(O5050,2))&gt;IF(RIGHT(J5050,1)="M",7,19),AND(OR(LEFT(O5050,2)={"07","19"}),VALUE(RIGHT(O5050,2))&gt;15)),TRUE,FALSE))</f>
        <v/>
      </c>
      <c r="T5050" s="77" t="str">
        <f>IF(O5050="","",IF(OR(VALUE(LEFT(O5050,2))&gt;IF(RIGHT(J5050,1)="M",7,19),AND(OR(LEFT(O5050,2)={"07","19"}),VALUE(RIGHT(O5050,2))&gt;5)),TRUE,FALSE))</f>
        <v/>
      </c>
    </row>
    <row r="5051" spans="12:20" x14ac:dyDescent="0.25">
      <c r="L5051" s="75">
        <f>COUNTIF($B$2:B5051,B5051)</f>
        <v>0</v>
      </c>
      <c r="M5051" s="75">
        <f>COUNTIF($L$2:L5051,4)</f>
        <v>42</v>
      </c>
      <c r="N5051" s="76" t="str">
        <f t="shared" si="394"/>
        <v>0</v>
      </c>
      <c r="O5051" s="76" t="str">
        <f t="shared" si="390"/>
        <v/>
      </c>
      <c r="P5051" s="75" t="str">
        <f t="shared" si="391"/>
        <v/>
      </c>
      <c r="Q5051" s="77" t="str">
        <f t="shared" si="392"/>
        <v/>
      </c>
      <c r="R5051" s="77" t="str">
        <f t="shared" si="393"/>
        <v/>
      </c>
      <c r="S5051" s="77" t="str">
        <f>IF(O5051="","",IF(OR(VALUE(LEFT(O5051,2))&gt;IF(RIGHT(J5051,1)="M",7,19),AND(OR(LEFT(O5051,2)={"07","19"}),VALUE(RIGHT(O5051,2))&gt;15)),TRUE,FALSE))</f>
        <v/>
      </c>
      <c r="T5051" s="77" t="str">
        <f>IF(O5051="","",IF(OR(VALUE(LEFT(O5051,2))&gt;IF(RIGHT(J5051,1)="M",7,19),AND(OR(LEFT(O5051,2)={"07","19"}),VALUE(RIGHT(O5051,2))&gt;5)),TRUE,FALSE))</f>
        <v/>
      </c>
    </row>
    <row r="5052" spans="12:20" x14ac:dyDescent="0.25">
      <c r="L5052" s="75">
        <f>COUNTIF($B$2:B5052,B5052)</f>
        <v>0</v>
      </c>
      <c r="M5052" s="75">
        <f>COUNTIF($L$2:L5052,4)</f>
        <v>42</v>
      </c>
      <c r="N5052" s="76" t="str">
        <f t="shared" si="394"/>
        <v>0</v>
      </c>
      <c r="O5052" s="76" t="str">
        <f t="shared" si="390"/>
        <v/>
      </c>
      <c r="P5052" s="75" t="str">
        <f t="shared" si="391"/>
        <v/>
      </c>
      <c r="Q5052" s="77" t="str">
        <f t="shared" si="392"/>
        <v/>
      </c>
      <c r="R5052" s="77" t="str">
        <f t="shared" si="393"/>
        <v/>
      </c>
      <c r="S5052" s="77" t="str">
        <f>IF(O5052="","",IF(OR(VALUE(LEFT(O5052,2))&gt;IF(RIGHT(J5052,1)="M",7,19),AND(OR(LEFT(O5052,2)={"07","19"}),VALUE(RIGHT(O5052,2))&gt;15)),TRUE,FALSE))</f>
        <v/>
      </c>
      <c r="T5052" s="77" t="str">
        <f>IF(O5052="","",IF(OR(VALUE(LEFT(O5052,2))&gt;IF(RIGHT(J5052,1)="M",7,19),AND(OR(LEFT(O5052,2)={"07","19"}),VALUE(RIGHT(O5052,2))&gt;5)),TRUE,FALSE))</f>
        <v/>
      </c>
    </row>
    <row r="5053" spans="12:20" x14ac:dyDescent="0.25">
      <c r="L5053" s="75">
        <f>COUNTIF($B$2:B5053,B5053)</f>
        <v>0</v>
      </c>
      <c r="M5053" s="75">
        <f>COUNTIF($L$2:L5053,4)</f>
        <v>42</v>
      </c>
      <c r="N5053" s="76" t="str">
        <f t="shared" si="394"/>
        <v>0</v>
      </c>
      <c r="O5053" s="76" t="str">
        <f t="shared" si="390"/>
        <v/>
      </c>
      <c r="P5053" s="75" t="str">
        <f t="shared" si="391"/>
        <v/>
      </c>
      <c r="Q5053" s="77" t="str">
        <f t="shared" si="392"/>
        <v/>
      </c>
      <c r="R5053" s="77" t="str">
        <f t="shared" si="393"/>
        <v/>
      </c>
      <c r="S5053" s="77" t="str">
        <f>IF(O5053="","",IF(OR(VALUE(LEFT(O5053,2))&gt;IF(RIGHT(J5053,1)="M",7,19),AND(OR(LEFT(O5053,2)={"07","19"}),VALUE(RIGHT(O5053,2))&gt;15)),TRUE,FALSE))</f>
        <v/>
      </c>
      <c r="T5053" s="77" t="str">
        <f>IF(O5053="","",IF(OR(VALUE(LEFT(O5053,2))&gt;IF(RIGHT(J5053,1)="M",7,19),AND(OR(LEFT(O5053,2)={"07","19"}),VALUE(RIGHT(O5053,2))&gt;5)),TRUE,FALSE))</f>
        <v/>
      </c>
    </row>
    <row r="5054" spans="12:20" x14ac:dyDescent="0.25">
      <c r="L5054" s="75">
        <f>COUNTIF($B$2:B5054,B5054)</f>
        <v>0</v>
      </c>
      <c r="M5054" s="75">
        <f>COUNTIF($L$2:L5054,4)</f>
        <v>42</v>
      </c>
      <c r="N5054" s="76" t="str">
        <f t="shared" si="394"/>
        <v>0</v>
      </c>
      <c r="O5054" s="76" t="str">
        <f t="shared" si="390"/>
        <v/>
      </c>
      <c r="P5054" s="75" t="str">
        <f t="shared" si="391"/>
        <v/>
      </c>
      <c r="Q5054" s="77" t="str">
        <f t="shared" si="392"/>
        <v/>
      </c>
      <c r="R5054" s="77" t="str">
        <f t="shared" si="393"/>
        <v/>
      </c>
      <c r="S5054" s="77" t="str">
        <f>IF(O5054="","",IF(OR(VALUE(LEFT(O5054,2))&gt;IF(RIGHT(J5054,1)="M",7,19),AND(OR(LEFT(O5054,2)={"07","19"}),VALUE(RIGHT(O5054,2))&gt;15)),TRUE,FALSE))</f>
        <v/>
      </c>
      <c r="T5054" s="77" t="str">
        <f>IF(O5054="","",IF(OR(VALUE(LEFT(O5054,2))&gt;IF(RIGHT(J5054,1)="M",7,19),AND(OR(LEFT(O5054,2)={"07","19"}),VALUE(RIGHT(O5054,2))&gt;5)),TRUE,FALSE))</f>
        <v/>
      </c>
    </row>
    <row r="5055" spans="12:20" x14ac:dyDescent="0.25">
      <c r="L5055" s="75">
        <f>COUNTIF($B$2:B5055,B5055)</f>
        <v>0</v>
      </c>
      <c r="M5055" s="75">
        <f>COUNTIF($L$2:L5055,4)</f>
        <v>42</v>
      </c>
      <c r="N5055" s="76" t="str">
        <f t="shared" si="394"/>
        <v>0</v>
      </c>
      <c r="O5055" s="76" t="str">
        <f t="shared" si="390"/>
        <v/>
      </c>
      <c r="P5055" s="75" t="str">
        <f t="shared" si="391"/>
        <v/>
      </c>
      <c r="Q5055" s="77" t="str">
        <f t="shared" si="392"/>
        <v/>
      </c>
      <c r="R5055" s="77" t="str">
        <f t="shared" si="393"/>
        <v/>
      </c>
      <c r="S5055" s="77" t="str">
        <f>IF(O5055="","",IF(OR(VALUE(LEFT(O5055,2))&gt;IF(RIGHT(J5055,1)="M",7,19),AND(OR(LEFT(O5055,2)={"07","19"}),VALUE(RIGHT(O5055,2))&gt;15)),TRUE,FALSE))</f>
        <v/>
      </c>
      <c r="T5055" s="77" t="str">
        <f>IF(O5055="","",IF(OR(VALUE(LEFT(O5055,2))&gt;IF(RIGHT(J5055,1)="M",7,19),AND(OR(LEFT(O5055,2)={"07","19"}),VALUE(RIGHT(O5055,2))&gt;5)),TRUE,FALSE))</f>
        <v/>
      </c>
    </row>
    <row r="5056" spans="12:20" x14ac:dyDescent="0.25">
      <c r="L5056" s="75">
        <f>COUNTIF($B$2:B5056,B5056)</f>
        <v>0</v>
      </c>
      <c r="M5056" s="75">
        <f>COUNTIF($L$2:L5056,4)</f>
        <v>42</v>
      </c>
      <c r="N5056" s="76" t="str">
        <f t="shared" si="394"/>
        <v>0</v>
      </c>
      <c r="O5056" s="76" t="str">
        <f t="shared" si="390"/>
        <v/>
      </c>
      <c r="P5056" s="75" t="str">
        <f t="shared" si="391"/>
        <v/>
      </c>
      <c r="Q5056" s="77" t="str">
        <f t="shared" si="392"/>
        <v/>
      </c>
      <c r="R5056" s="77" t="str">
        <f t="shared" si="393"/>
        <v/>
      </c>
      <c r="S5056" s="77" t="str">
        <f>IF(O5056="","",IF(OR(VALUE(LEFT(O5056,2))&gt;IF(RIGHT(J5056,1)="M",7,19),AND(OR(LEFT(O5056,2)={"07","19"}),VALUE(RIGHT(O5056,2))&gt;15)),TRUE,FALSE))</f>
        <v/>
      </c>
      <c r="T5056" s="77" t="str">
        <f>IF(O5056="","",IF(OR(VALUE(LEFT(O5056,2))&gt;IF(RIGHT(J5056,1)="M",7,19),AND(OR(LEFT(O5056,2)={"07","19"}),VALUE(RIGHT(O5056,2))&gt;5)),TRUE,FALSE))</f>
        <v/>
      </c>
    </row>
    <row r="5057" spans="12:20" x14ac:dyDescent="0.25">
      <c r="L5057" s="75">
        <f>COUNTIF($B$2:B5057,B5057)</f>
        <v>0</v>
      </c>
      <c r="M5057" s="75">
        <f>COUNTIF($L$2:L5057,4)</f>
        <v>42</v>
      </c>
      <c r="N5057" s="76" t="str">
        <f t="shared" si="394"/>
        <v>0</v>
      </c>
      <c r="O5057" s="76" t="str">
        <f t="shared" si="390"/>
        <v/>
      </c>
      <c r="P5057" s="75" t="str">
        <f t="shared" si="391"/>
        <v/>
      </c>
      <c r="Q5057" s="77" t="str">
        <f t="shared" si="392"/>
        <v/>
      </c>
      <c r="R5057" s="77" t="str">
        <f t="shared" si="393"/>
        <v/>
      </c>
      <c r="S5057" s="77" t="str">
        <f>IF(O5057="","",IF(OR(VALUE(LEFT(O5057,2))&gt;IF(RIGHT(J5057,1)="M",7,19),AND(OR(LEFT(O5057,2)={"07","19"}),VALUE(RIGHT(O5057,2))&gt;15)),TRUE,FALSE))</f>
        <v/>
      </c>
      <c r="T5057" s="77" t="str">
        <f>IF(O5057="","",IF(OR(VALUE(LEFT(O5057,2))&gt;IF(RIGHT(J5057,1)="M",7,19),AND(OR(LEFT(O5057,2)={"07","19"}),VALUE(RIGHT(O5057,2))&gt;5)),TRUE,FALSE))</f>
        <v/>
      </c>
    </row>
    <row r="5058" spans="12:20" x14ac:dyDescent="0.25">
      <c r="L5058" s="75">
        <f>COUNTIF($B$2:B5058,B5058)</f>
        <v>0</v>
      </c>
      <c r="M5058" s="75">
        <f>COUNTIF($L$2:L5058,4)</f>
        <v>42</v>
      </c>
      <c r="N5058" s="76" t="str">
        <f t="shared" si="394"/>
        <v>0</v>
      </c>
      <c r="O5058" s="76" t="str">
        <f t="shared" ref="O5058:O5121" si="395">TRIM(SUBSTITUTE(SUBSTITUTE(D5058,"+",""),"_",""))</f>
        <v/>
      </c>
      <c r="P5058" s="75" t="str">
        <f t="shared" ref="P5058:P5121" si="396">TRIM(SUBSTITUTE(SUBSTITUTE(E5058,"+",""),"_",""))</f>
        <v/>
      </c>
      <c r="Q5058" s="77" t="str">
        <f t="shared" ref="Q5058:Q5121" si="397">IFERROR(IF(RIGHT(P5058,2)&lt;RIGHT(O5058,2),IF(P5058&lt;O5058,P5058+2360-O5058,P5058-40-O5058),IF(P5058&lt;O5058,P5058+2400-O5058,P5058-O5058)),"")</f>
        <v/>
      </c>
      <c r="R5058" s="77" t="str">
        <f t="shared" ref="R5058:R5121" si="398">IFERROR(ROUNDDOWN(Q5058/100,0),"")</f>
        <v/>
      </c>
      <c r="S5058" s="77" t="str">
        <f>IF(O5058="","",IF(OR(VALUE(LEFT(O5058,2))&gt;IF(RIGHT(J5058,1)="M",7,19),AND(OR(LEFT(O5058,2)={"07","19"}),VALUE(RIGHT(O5058,2))&gt;15)),TRUE,FALSE))</f>
        <v/>
      </c>
      <c r="T5058" s="77" t="str">
        <f>IF(O5058="","",IF(OR(VALUE(LEFT(O5058,2))&gt;IF(RIGHT(J5058,1)="M",7,19),AND(OR(LEFT(O5058,2)={"07","19"}),VALUE(RIGHT(O5058,2))&gt;5)),TRUE,FALSE))</f>
        <v/>
      </c>
    </row>
    <row r="5059" spans="12:20" x14ac:dyDescent="0.25">
      <c r="L5059" s="75">
        <f>COUNTIF($B$2:B5059,B5059)</f>
        <v>0</v>
      </c>
      <c r="M5059" s="75">
        <f>COUNTIF($L$2:L5059,4)</f>
        <v>42</v>
      </c>
      <c r="N5059" s="76" t="str">
        <f t="shared" ref="N5059:N5122" si="399">A5059&amp;DAY(C5059)</f>
        <v>0</v>
      </c>
      <c r="O5059" s="76" t="str">
        <f t="shared" si="395"/>
        <v/>
      </c>
      <c r="P5059" s="75" t="str">
        <f t="shared" si="396"/>
        <v/>
      </c>
      <c r="Q5059" s="77" t="str">
        <f t="shared" si="397"/>
        <v/>
      </c>
      <c r="R5059" s="77" t="str">
        <f t="shared" si="398"/>
        <v/>
      </c>
      <c r="S5059" s="77" t="str">
        <f>IF(O5059="","",IF(OR(VALUE(LEFT(O5059,2))&gt;IF(RIGHT(J5059,1)="M",7,19),AND(OR(LEFT(O5059,2)={"07","19"}),VALUE(RIGHT(O5059,2))&gt;15)),TRUE,FALSE))</f>
        <v/>
      </c>
      <c r="T5059" s="77" t="str">
        <f>IF(O5059="","",IF(OR(VALUE(LEFT(O5059,2))&gt;IF(RIGHT(J5059,1)="M",7,19),AND(OR(LEFT(O5059,2)={"07","19"}),VALUE(RIGHT(O5059,2))&gt;5)),TRUE,FALSE))</f>
        <v/>
      </c>
    </row>
    <row r="5060" spans="12:20" x14ac:dyDescent="0.25">
      <c r="L5060" s="75">
        <f>COUNTIF($B$2:B5060,B5060)</f>
        <v>0</v>
      </c>
      <c r="M5060" s="75">
        <f>COUNTIF($L$2:L5060,4)</f>
        <v>42</v>
      </c>
      <c r="N5060" s="76" t="str">
        <f t="shared" si="399"/>
        <v>0</v>
      </c>
      <c r="O5060" s="76" t="str">
        <f t="shared" si="395"/>
        <v/>
      </c>
      <c r="P5060" s="75" t="str">
        <f t="shared" si="396"/>
        <v/>
      </c>
      <c r="Q5060" s="77" t="str">
        <f t="shared" si="397"/>
        <v/>
      </c>
      <c r="R5060" s="77" t="str">
        <f t="shared" si="398"/>
        <v/>
      </c>
      <c r="S5060" s="77" t="str">
        <f>IF(O5060="","",IF(OR(VALUE(LEFT(O5060,2))&gt;IF(RIGHT(J5060,1)="M",7,19),AND(OR(LEFT(O5060,2)={"07","19"}),VALUE(RIGHT(O5060,2))&gt;15)),TRUE,FALSE))</f>
        <v/>
      </c>
      <c r="T5060" s="77" t="str">
        <f>IF(O5060="","",IF(OR(VALUE(LEFT(O5060,2))&gt;IF(RIGHT(J5060,1)="M",7,19),AND(OR(LEFT(O5060,2)={"07","19"}),VALUE(RIGHT(O5060,2))&gt;5)),TRUE,FALSE))</f>
        <v/>
      </c>
    </row>
    <row r="5061" spans="12:20" x14ac:dyDescent="0.25">
      <c r="L5061" s="75">
        <f>COUNTIF($B$2:B5061,B5061)</f>
        <v>0</v>
      </c>
      <c r="M5061" s="75">
        <f>COUNTIF($L$2:L5061,4)</f>
        <v>42</v>
      </c>
      <c r="N5061" s="76" t="str">
        <f t="shared" si="399"/>
        <v>0</v>
      </c>
      <c r="O5061" s="76" t="str">
        <f t="shared" si="395"/>
        <v/>
      </c>
      <c r="P5061" s="75" t="str">
        <f t="shared" si="396"/>
        <v/>
      </c>
      <c r="Q5061" s="77" t="str">
        <f t="shared" si="397"/>
        <v/>
      </c>
      <c r="R5061" s="77" t="str">
        <f t="shared" si="398"/>
        <v/>
      </c>
      <c r="S5061" s="77" t="str">
        <f>IF(O5061="","",IF(OR(VALUE(LEFT(O5061,2))&gt;IF(RIGHT(J5061,1)="M",7,19),AND(OR(LEFT(O5061,2)={"07","19"}),VALUE(RIGHT(O5061,2))&gt;15)),TRUE,FALSE))</f>
        <v/>
      </c>
      <c r="T5061" s="77" t="str">
        <f>IF(O5061="","",IF(OR(VALUE(LEFT(O5061,2))&gt;IF(RIGHT(J5061,1)="M",7,19),AND(OR(LEFT(O5061,2)={"07","19"}),VALUE(RIGHT(O5061,2))&gt;5)),TRUE,FALSE))</f>
        <v/>
      </c>
    </row>
    <row r="5062" spans="12:20" x14ac:dyDescent="0.25">
      <c r="L5062" s="75">
        <f>COUNTIF($B$2:B5062,B5062)</f>
        <v>0</v>
      </c>
      <c r="M5062" s="75">
        <f>COUNTIF($L$2:L5062,4)</f>
        <v>42</v>
      </c>
      <c r="N5062" s="76" t="str">
        <f t="shared" si="399"/>
        <v>0</v>
      </c>
      <c r="O5062" s="76" t="str">
        <f t="shared" si="395"/>
        <v/>
      </c>
      <c r="P5062" s="75" t="str">
        <f t="shared" si="396"/>
        <v/>
      </c>
      <c r="Q5062" s="77" t="str">
        <f t="shared" si="397"/>
        <v/>
      </c>
      <c r="R5062" s="77" t="str">
        <f t="shared" si="398"/>
        <v/>
      </c>
      <c r="S5062" s="77" t="str">
        <f>IF(O5062="","",IF(OR(VALUE(LEFT(O5062,2))&gt;IF(RIGHT(J5062,1)="M",7,19),AND(OR(LEFT(O5062,2)={"07","19"}),VALUE(RIGHT(O5062,2))&gt;15)),TRUE,FALSE))</f>
        <v/>
      </c>
      <c r="T5062" s="77" t="str">
        <f>IF(O5062="","",IF(OR(VALUE(LEFT(O5062,2))&gt;IF(RIGHT(J5062,1)="M",7,19),AND(OR(LEFT(O5062,2)={"07","19"}),VALUE(RIGHT(O5062,2))&gt;5)),TRUE,FALSE))</f>
        <v/>
      </c>
    </row>
    <row r="5063" spans="12:20" x14ac:dyDescent="0.25">
      <c r="L5063" s="75">
        <f>COUNTIF($B$2:B5063,B5063)</f>
        <v>0</v>
      </c>
      <c r="M5063" s="75">
        <f>COUNTIF($L$2:L5063,4)</f>
        <v>42</v>
      </c>
      <c r="N5063" s="76" t="str">
        <f t="shared" si="399"/>
        <v>0</v>
      </c>
      <c r="O5063" s="76" t="str">
        <f t="shared" si="395"/>
        <v/>
      </c>
      <c r="P5063" s="75" t="str">
        <f t="shared" si="396"/>
        <v/>
      </c>
      <c r="Q5063" s="77" t="str">
        <f t="shared" si="397"/>
        <v/>
      </c>
      <c r="R5063" s="77" t="str">
        <f t="shared" si="398"/>
        <v/>
      </c>
      <c r="S5063" s="77" t="str">
        <f>IF(O5063="","",IF(OR(VALUE(LEFT(O5063,2))&gt;IF(RIGHT(J5063,1)="M",7,19),AND(OR(LEFT(O5063,2)={"07","19"}),VALUE(RIGHT(O5063,2))&gt;15)),TRUE,FALSE))</f>
        <v/>
      </c>
      <c r="T5063" s="77" t="str">
        <f>IF(O5063="","",IF(OR(VALUE(LEFT(O5063,2))&gt;IF(RIGHT(J5063,1)="M",7,19),AND(OR(LEFT(O5063,2)={"07","19"}),VALUE(RIGHT(O5063,2))&gt;5)),TRUE,FALSE))</f>
        <v/>
      </c>
    </row>
    <row r="5064" spans="12:20" x14ac:dyDescent="0.25">
      <c r="L5064" s="75">
        <f>COUNTIF($B$2:B5064,B5064)</f>
        <v>0</v>
      </c>
      <c r="M5064" s="75">
        <f>COUNTIF($L$2:L5064,4)</f>
        <v>42</v>
      </c>
      <c r="N5064" s="76" t="str">
        <f t="shared" si="399"/>
        <v>0</v>
      </c>
      <c r="O5064" s="76" t="str">
        <f t="shared" si="395"/>
        <v/>
      </c>
      <c r="P5064" s="75" t="str">
        <f t="shared" si="396"/>
        <v/>
      </c>
      <c r="Q5064" s="77" t="str">
        <f t="shared" si="397"/>
        <v/>
      </c>
      <c r="R5064" s="77" t="str">
        <f t="shared" si="398"/>
        <v/>
      </c>
      <c r="S5064" s="77" t="str">
        <f>IF(O5064="","",IF(OR(VALUE(LEFT(O5064,2))&gt;IF(RIGHT(J5064,1)="M",7,19),AND(OR(LEFT(O5064,2)={"07","19"}),VALUE(RIGHT(O5064,2))&gt;15)),TRUE,FALSE))</f>
        <v/>
      </c>
      <c r="T5064" s="77" t="str">
        <f>IF(O5064="","",IF(OR(VALUE(LEFT(O5064,2))&gt;IF(RIGHT(J5064,1)="M",7,19),AND(OR(LEFT(O5064,2)={"07","19"}),VALUE(RIGHT(O5064,2))&gt;5)),TRUE,FALSE))</f>
        <v/>
      </c>
    </row>
    <row r="5065" spans="12:20" x14ac:dyDescent="0.25">
      <c r="L5065" s="75">
        <f>COUNTIF($B$2:B5065,B5065)</f>
        <v>0</v>
      </c>
      <c r="M5065" s="75">
        <f>COUNTIF($L$2:L5065,4)</f>
        <v>42</v>
      </c>
      <c r="N5065" s="76" t="str">
        <f t="shared" si="399"/>
        <v>0</v>
      </c>
      <c r="O5065" s="76" t="str">
        <f t="shared" si="395"/>
        <v/>
      </c>
      <c r="P5065" s="75" t="str">
        <f t="shared" si="396"/>
        <v/>
      </c>
      <c r="Q5065" s="77" t="str">
        <f t="shared" si="397"/>
        <v/>
      </c>
      <c r="R5065" s="77" t="str">
        <f t="shared" si="398"/>
        <v/>
      </c>
      <c r="S5065" s="77" t="str">
        <f>IF(O5065="","",IF(OR(VALUE(LEFT(O5065,2))&gt;IF(RIGHT(J5065,1)="M",7,19),AND(OR(LEFT(O5065,2)={"07","19"}),VALUE(RIGHT(O5065,2))&gt;15)),TRUE,FALSE))</f>
        <v/>
      </c>
      <c r="T5065" s="77" t="str">
        <f>IF(O5065="","",IF(OR(VALUE(LEFT(O5065,2))&gt;IF(RIGHT(J5065,1)="M",7,19),AND(OR(LEFT(O5065,2)={"07","19"}),VALUE(RIGHT(O5065,2))&gt;5)),TRUE,FALSE))</f>
        <v/>
      </c>
    </row>
    <row r="5066" spans="12:20" x14ac:dyDescent="0.25">
      <c r="L5066" s="75">
        <f>COUNTIF($B$2:B5066,B5066)</f>
        <v>0</v>
      </c>
      <c r="M5066" s="75">
        <f>COUNTIF($L$2:L5066,4)</f>
        <v>42</v>
      </c>
      <c r="N5066" s="76" t="str">
        <f t="shared" si="399"/>
        <v>0</v>
      </c>
      <c r="O5066" s="76" t="str">
        <f t="shared" si="395"/>
        <v/>
      </c>
      <c r="P5066" s="75" t="str">
        <f t="shared" si="396"/>
        <v/>
      </c>
      <c r="Q5066" s="77" t="str">
        <f t="shared" si="397"/>
        <v/>
      </c>
      <c r="R5066" s="77" t="str">
        <f t="shared" si="398"/>
        <v/>
      </c>
      <c r="S5066" s="77" t="str">
        <f>IF(O5066="","",IF(OR(VALUE(LEFT(O5066,2))&gt;IF(RIGHT(J5066,1)="M",7,19),AND(OR(LEFT(O5066,2)={"07","19"}),VALUE(RIGHT(O5066,2))&gt;15)),TRUE,FALSE))</f>
        <v/>
      </c>
      <c r="T5066" s="77" t="str">
        <f>IF(O5066="","",IF(OR(VALUE(LEFT(O5066,2))&gt;IF(RIGHT(J5066,1)="M",7,19),AND(OR(LEFT(O5066,2)={"07","19"}),VALUE(RIGHT(O5066,2))&gt;5)),TRUE,FALSE))</f>
        <v/>
      </c>
    </row>
    <row r="5067" spans="12:20" x14ac:dyDescent="0.25">
      <c r="L5067" s="75">
        <f>COUNTIF($B$2:B5067,B5067)</f>
        <v>0</v>
      </c>
      <c r="M5067" s="75">
        <f>COUNTIF($L$2:L5067,4)</f>
        <v>42</v>
      </c>
      <c r="N5067" s="76" t="str">
        <f t="shared" si="399"/>
        <v>0</v>
      </c>
      <c r="O5067" s="76" t="str">
        <f t="shared" si="395"/>
        <v/>
      </c>
      <c r="P5067" s="75" t="str">
        <f t="shared" si="396"/>
        <v/>
      </c>
      <c r="Q5067" s="77" t="str">
        <f t="shared" si="397"/>
        <v/>
      </c>
      <c r="R5067" s="77" t="str">
        <f t="shared" si="398"/>
        <v/>
      </c>
      <c r="S5067" s="77" t="str">
        <f>IF(O5067="","",IF(OR(VALUE(LEFT(O5067,2))&gt;IF(RIGHT(J5067,1)="M",7,19),AND(OR(LEFT(O5067,2)={"07","19"}),VALUE(RIGHT(O5067,2))&gt;15)),TRUE,FALSE))</f>
        <v/>
      </c>
      <c r="T5067" s="77" t="str">
        <f>IF(O5067="","",IF(OR(VALUE(LEFT(O5067,2))&gt;IF(RIGHT(J5067,1)="M",7,19),AND(OR(LEFT(O5067,2)={"07","19"}),VALUE(RIGHT(O5067,2))&gt;5)),TRUE,FALSE))</f>
        <v/>
      </c>
    </row>
    <row r="5068" spans="12:20" x14ac:dyDescent="0.25">
      <c r="L5068" s="75">
        <f>COUNTIF($B$2:B5068,B5068)</f>
        <v>0</v>
      </c>
      <c r="M5068" s="75">
        <f>COUNTIF($L$2:L5068,4)</f>
        <v>42</v>
      </c>
      <c r="N5068" s="76" t="str">
        <f t="shared" si="399"/>
        <v>0</v>
      </c>
      <c r="O5068" s="76" t="str">
        <f t="shared" si="395"/>
        <v/>
      </c>
      <c r="P5068" s="75" t="str">
        <f t="shared" si="396"/>
        <v/>
      </c>
      <c r="Q5068" s="77" t="str">
        <f t="shared" si="397"/>
        <v/>
      </c>
      <c r="R5068" s="77" t="str">
        <f t="shared" si="398"/>
        <v/>
      </c>
      <c r="S5068" s="77" t="str">
        <f>IF(O5068="","",IF(OR(VALUE(LEFT(O5068,2))&gt;IF(RIGHT(J5068,1)="M",7,19),AND(OR(LEFT(O5068,2)={"07","19"}),VALUE(RIGHT(O5068,2))&gt;15)),TRUE,FALSE))</f>
        <v/>
      </c>
      <c r="T5068" s="77" t="str">
        <f>IF(O5068="","",IF(OR(VALUE(LEFT(O5068,2))&gt;IF(RIGHT(J5068,1)="M",7,19),AND(OR(LEFT(O5068,2)={"07","19"}),VALUE(RIGHT(O5068,2))&gt;5)),TRUE,FALSE))</f>
        <v/>
      </c>
    </row>
    <row r="5069" spans="12:20" x14ac:dyDescent="0.25">
      <c r="L5069" s="75">
        <f>COUNTIF($B$2:B5069,B5069)</f>
        <v>0</v>
      </c>
      <c r="M5069" s="75">
        <f>COUNTIF($L$2:L5069,4)</f>
        <v>42</v>
      </c>
      <c r="N5069" s="76" t="str">
        <f t="shared" si="399"/>
        <v>0</v>
      </c>
      <c r="O5069" s="76" t="str">
        <f t="shared" si="395"/>
        <v/>
      </c>
      <c r="P5069" s="75" t="str">
        <f t="shared" si="396"/>
        <v/>
      </c>
      <c r="Q5069" s="77" t="str">
        <f t="shared" si="397"/>
        <v/>
      </c>
      <c r="R5069" s="77" t="str">
        <f t="shared" si="398"/>
        <v/>
      </c>
      <c r="S5069" s="77" t="str">
        <f>IF(O5069="","",IF(OR(VALUE(LEFT(O5069,2))&gt;IF(RIGHT(J5069,1)="M",7,19),AND(OR(LEFT(O5069,2)={"07","19"}),VALUE(RIGHT(O5069,2))&gt;15)),TRUE,FALSE))</f>
        <v/>
      </c>
      <c r="T5069" s="77" t="str">
        <f>IF(O5069="","",IF(OR(VALUE(LEFT(O5069,2))&gt;IF(RIGHT(J5069,1)="M",7,19),AND(OR(LEFT(O5069,2)={"07","19"}),VALUE(RIGHT(O5069,2))&gt;5)),TRUE,FALSE))</f>
        <v/>
      </c>
    </row>
    <row r="5070" spans="12:20" x14ac:dyDescent="0.25">
      <c r="L5070" s="75">
        <f>COUNTIF($B$2:B5070,B5070)</f>
        <v>0</v>
      </c>
      <c r="M5070" s="75">
        <f>COUNTIF($L$2:L5070,4)</f>
        <v>42</v>
      </c>
      <c r="N5070" s="76" t="str">
        <f t="shared" si="399"/>
        <v>0</v>
      </c>
      <c r="O5070" s="76" t="str">
        <f t="shared" si="395"/>
        <v/>
      </c>
      <c r="P5070" s="75" t="str">
        <f t="shared" si="396"/>
        <v/>
      </c>
      <c r="Q5070" s="77" t="str">
        <f t="shared" si="397"/>
        <v/>
      </c>
      <c r="R5070" s="77" t="str">
        <f t="shared" si="398"/>
        <v/>
      </c>
      <c r="S5070" s="77" t="str">
        <f>IF(O5070="","",IF(OR(VALUE(LEFT(O5070,2))&gt;IF(RIGHT(J5070,1)="M",7,19),AND(OR(LEFT(O5070,2)={"07","19"}),VALUE(RIGHT(O5070,2))&gt;15)),TRUE,FALSE))</f>
        <v/>
      </c>
      <c r="T5070" s="77" t="str">
        <f>IF(O5070="","",IF(OR(VALUE(LEFT(O5070,2))&gt;IF(RIGHT(J5070,1)="M",7,19),AND(OR(LEFT(O5070,2)={"07","19"}),VALUE(RIGHT(O5070,2))&gt;5)),TRUE,FALSE))</f>
        <v/>
      </c>
    </row>
    <row r="5071" spans="12:20" x14ac:dyDescent="0.25">
      <c r="L5071" s="75">
        <f>COUNTIF($B$2:B5071,B5071)</f>
        <v>0</v>
      </c>
      <c r="M5071" s="75">
        <f>COUNTIF($L$2:L5071,4)</f>
        <v>42</v>
      </c>
      <c r="N5071" s="76" t="str">
        <f t="shared" si="399"/>
        <v>0</v>
      </c>
      <c r="O5071" s="76" t="str">
        <f t="shared" si="395"/>
        <v/>
      </c>
      <c r="P5071" s="75" t="str">
        <f t="shared" si="396"/>
        <v/>
      </c>
      <c r="Q5071" s="77" t="str">
        <f t="shared" si="397"/>
        <v/>
      </c>
      <c r="R5071" s="77" t="str">
        <f t="shared" si="398"/>
        <v/>
      </c>
      <c r="S5071" s="77" t="str">
        <f>IF(O5071="","",IF(OR(VALUE(LEFT(O5071,2))&gt;IF(RIGHT(J5071,1)="M",7,19),AND(OR(LEFT(O5071,2)={"07","19"}),VALUE(RIGHT(O5071,2))&gt;15)),TRUE,FALSE))</f>
        <v/>
      </c>
      <c r="T5071" s="77" t="str">
        <f>IF(O5071="","",IF(OR(VALUE(LEFT(O5071,2))&gt;IF(RIGHT(J5071,1)="M",7,19),AND(OR(LEFT(O5071,2)={"07","19"}),VALUE(RIGHT(O5071,2))&gt;5)),TRUE,FALSE))</f>
        <v/>
      </c>
    </row>
    <row r="5072" spans="12:20" x14ac:dyDescent="0.25">
      <c r="L5072" s="75">
        <f>COUNTIF($B$2:B5072,B5072)</f>
        <v>0</v>
      </c>
      <c r="M5072" s="75">
        <f>COUNTIF($L$2:L5072,4)</f>
        <v>42</v>
      </c>
      <c r="N5072" s="76" t="str">
        <f t="shared" si="399"/>
        <v>0</v>
      </c>
      <c r="O5072" s="76" t="str">
        <f t="shared" si="395"/>
        <v/>
      </c>
      <c r="P5072" s="75" t="str">
        <f t="shared" si="396"/>
        <v/>
      </c>
      <c r="Q5072" s="77" t="str">
        <f t="shared" si="397"/>
        <v/>
      </c>
      <c r="R5072" s="77" t="str">
        <f t="shared" si="398"/>
        <v/>
      </c>
      <c r="S5072" s="77" t="str">
        <f>IF(O5072="","",IF(OR(VALUE(LEFT(O5072,2))&gt;IF(RIGHT(J5072,1)="M",7,19),AND(OR(LEFT(O5072,2)={"07","19"}),VALUE(RIGHT(O5072,2))&gt;15)),TRUE,FALSE))</f>
        <v/>
      </c>
      <c r="T5072" s="77" t="str">
        <f>IF(O5072="","",IF(OR(VALUE(LEFT(O5072,2))&gt;IF(RIGHT(J5072,1)="M",7,19),AND(OR(LEFT(O5072,2)={"07","19"}),VALUE(RIGHT(O5072,2))&gt;5)),TRUE,FALSE))</f>
        <v/>
      </c>
    </row>
    <row r="5073" spans="12:20" x14ac:dyDescent="0.25">
      <c r="L5073" s="75">
        <f>COUNTIF($B$2:B5073,B5073)</f>
        <v>0</v>
      </c>
      <c r="M5073" s="75">
        <f>COUNTIF($L$2:L5073,4)</f>
        <v>42</v>
      </c>
      <c r="N5073" s="76" t="str">
        <f t="shared" si="399"/>
        <v>0</v>
      </c>
      <c r="O5073" s="76" t="str">
        <f t="shared" si="395"/>
        <v/>
      </c>
      <c r="P5073" s="75" t="str">
        <f t="shared" si="396"/>
        <v/>
      </c>
      <c r="Q5073" s="77" t="str">
        <f t="shared" si="397"/>
        <v/>
      </c>
      <c r="R5073" s="77" t="str">
        <f t="shared" si="398"/>
        <v/>
      </c>
      <c r="S5073" s="77" t="str">
        <f>IF(O5073="","",IF(OR(VALUE(LEFT(O5073,2))&gt;IF(RIGHT(J5073,1)="M",7,19),AND(OR(LEFT(O5073,2)={"07","19"}),VALUE(RIGHT(O5073,2))&gt;15)),TRUE,FALSE))</f>
        <v/>
      </c>
      <c r="T5073" s="77" t="str">
        <f>IF(O5073="","",IF(OR(VALUE(LEFT(O5073,2))&gt;IF(RIGHT(J5073,1)="M",7,19),AND(OR(LEFT(O5073,2)={"07","19"}),VALUE(RIGHT(O5073,2))&gt;5)),TRUE,FALSE))</f>
        <v/>
      </c>
    </row>
    <row r="5074" spans="12:20" x14ac:dyDescent="0.25">
      <c r="L5074" s="75">
        <f>COUNTIF($B$2:B5074,B5074)</f>
        <v>0</v>
      </c>
      <c r="M5074" s="75">
        <f>COUNTIF($L$2:L5074,4)</f>
        <v>42</v>
      </c>
      <c r="N5074" s="76" t="str">
        <f t="shared" si="399"/>
        <v>0</v>
      </c>
      <c r="O5074" s="76" t="str">
        <f t="shared" si="395"/>
        <v/>
      </c>
      <c r="P5074" s="75" t="str">
        <f t="shared" si="396"/>
        <v/>
      </c>
      <c r="Q5074" s="77" t="str">
        <f t="shared" si="397"/>
        <v/>
      </c>
      <c r="R5074" s="77" t="str">
        <f t="shared" si="398"/>
        <v/>
      </c>
      <c r="S5074" s="77" t="str">
        <f>IF(O5074="","",IF(OR(VALUE(LEFT(O5074,2))&gt;IF(RIGHT(J5074,1)="M",7,19),AND(OR(LEFT(O5074,2)={"07","19"}),VALUE(RIGHT(O5074,2))&gt;15)),TRUE,FALSE))</f>
        <v/>
      </c>
      <c r="T5074" s="77" t="str">
        <f>IF(O5074="","",IF(OR(VALUE(LEFT(O5074,2))&gt;IF(RIGHT(J5074,1)="M",7,19),AND(OR(LEFT(O5074,2)={"07","19"}),VALUE(RIGHT(O5074,2))&gt;5)),TRUE,FALSE))</f>
        <v/>
      </c>
    </row>
    <row r="5075" spans="12:20" x14ac:dyDescent="0.25">
      <c r="L5075" s="75">
        <f>COUNTIF($B$2:B5075,B5075)</f>
        <v>0</v>
      </c>
      <c r="M5075" s="75">
        <f>COUNTIF($L$2:L5075,4)</f>
        <v>42</v>
      </c>
      <c r="N5075" s="76" t="str">
        <f t="shared" si="399"/>
        <v>0</v>
      </c>
      <c r="O5075" s="76" t="str">
        <f t="shared" si="395"/>
        <v/>
      </c>
      <c r="P5075" s="75" t="str">
        <f t="shared" si="396"/>
        <v/>
      </c>
      <c r="Q5075" s="77" t="str">
        <f t="shared" si="397"/>
        <v/>
      </c>
      <c r="R5075" s="77" t="str">
        <f t="shared" si="398"/>
        <v/>
      </c>
      <c r="S5075" s="77" t="str">
        <f>IF(O5075="","",IF(OR(VALUE(LEFT(O5075,2))&gt;IF(RIGHT(J5075,1)="M",7,19),AND(OR(LEFT(O5075,2)={"07","19"}),VALUE(RIGHT(O5075,2))&gt;15)),TRUE,FALSE))</f>
        <v/>
      </c>
      <c r="T5075" s="77" t="str">
        <f>IF(O5075="","",IF(OR(VALUE(LEFT(O5075,2))&gt;IF(RIGHT(J5075,1)="M",7,19),AND(OR(LEFT(O5075,2)={"07","19"}),VALUE(RIGHT(O5075,2))&gt;5)),TRUE,FALSE))</f>
        <v/>
      </c>
    </row>
    <row r="5076" spans="12:20" x14ac:dyDescent="0.25">
      <c r="L5076" s="75">
        <f>COUNTIF($B$2:B5076,B5076)</f>
        <v>0</v>
      </c>
      <c r="M5076" s="75">
        <f>COUNTIF($L$2:L5076,4)</f>
        <v>42</v>
      </c>
      <c r="N5076" s="76" t="str">
        <f t="shared" si="399"/>
        <v>0</v>
      </c>
      <c r="O5076" s="76" t="str">
        <f t="shared" si="395"/>
        <v/>
      </c>
      <c r="P5076" s="75" t="str">
        <f t="shared" si="396"/>
        <v/>
      </c>
      <c r="Q5076" s="77" t="str">
        <f t="shared" si="397"/>
        <v/>
      </c>
      <c r="R5076" s="77" t="str">
        <f t="shared" si="398"/>
        <v/>
      </c>
      <c r="S5076" s="77" t="str">
        <f>IF(O5076="","",IF(OR(VALUE(LEFT(O5076,2))&gt;IF(RIGHT(J5076,1)="M",7,19),AND(OR(LEFT(O5076,2)={"07","19"}),VALUE(RIGHT(O5076,2))&gt;15)),TRUE,FALSE))</f>
        <v/>
      </c>
      <c r="T5076" s="77" t="str">
        <f>IF(O5076="","",IF(OR(VALUE(LEFT(O5076,2))&gt;IF(RIGHT(J5076,1)="M",7,19),AND(OR(LEFT(O5076,2)={"07","19"}),VALUE(RIGHT(O5076,2))&gt;5)),TRUE,FALSE))</f>
        <v/>
      </c>
    </row>
    <row r="5077" spans="12:20" x14ac:dyDescent="0.25">
      <c r="L5077" s="75">
        <f>COUNTIF($B$2:B5077,B5077)</f>
        <v>0</v>
      </c>
      <c r="M5077" s="75">
        <f>COUNTIF($L$2:L5077,4)</f>
        <v>42</v>
      </c>
      <c r="N5077" s="76" t="str">
        <f t="shared" si="399"/>
        <v>0</v>
      </c>
      <c r="O5077" s="76" t="str">
        <f t="shared" si="395"/>
        <v/>
      </c>
      <c r="P5077" s="75" t="str">
        <f t="shared" si="396"/>
        <v/>
      </c>
      <c r="Q5077" s="77" t="str">
        <f t="shared" si="397"/>
        <v/>
      </c>
      <c r="R5077" s="77" t="str">
        <f t="shared" si="398"/>
        <v/>
      </c>
      <c r="S5077" s="77" t="str">
        <f>IF(O5077="","",IF(OR(VALUE(LEFT(O5077,2))&gt;IF(RIGHT(J5077,1)="M",7,19),AND(OR(LEFT(O5077,2)={"07","19"}),VALUE(RIGHT(O5077,2))&gt;15)),TRUE,FALSE))</f>
        <v/>
      </c>
      <c r="T5077" s="77" t="str">
        <f>IF(O5077="","",IF(OR(VALUE(LEFT(O5077,2))&gt;IF(RIGHT(J5077,1)="M",7,19),AND(OR(LEFT(O5077,2)={"07","19"}),VALUE(RIGHT(O5077,2))&gt;5)),TRUE,FALSE))</f>
        <v/>
      </c>
    </row>
    <row r="5078" spans="12:20" x14ac:dyDescent="0.25">
      <c r="L5078" s="75">
        <f>COUNTIF($B$2:B5078,B5078)</f>
        <v>0</v>
      </c>
      <c r="M5078" s="75">
        <f>COUNTIF($L$2:L5078,4)</f>
        <v>42</v>
      </c>
      <c r="N5078" s="76" t="str">
        <f t="shared" si="399"/>
        <v>0</v>
      </c>
      <c r="O5078" s="76" t="str">
        <f t="shared" si="395"/>
        <v/>
      </c>
      <c r="P5078" s="75" t="str">
        <f t="shared" si="396"/>
        <v/>
      </c>
      <c r="Q5078" s="77" t="str">
        <f t="shared" si="397"/>
        <v/>
      </c>
      <c r="R5078" s="77" t="str">
        <f t="shared" si="398"/>
        <v/>
      </c>
      <c r="S5078" s="77" t="str">
        <f>IF(O5078="","",IF(OR(VALUE(LEFT(O5078,2))&gt;IF(RIGHT(J5078,1)="M",7,19),AND(OR(LEFT(O5078,2)={"07","19"}),VALUE(RIGHT(O5078,2))&gt;15)),TRUE,FALSE))</f>
        <v/>
      </c>
      <c r="T5078" s="77" t="str">
        <f>IF(O5078="","",IF(OR(VALUE(LEFT(O5078,2))&gt;IF(RIGHT(J5078,1)="M",7,19),AND(OR(LEFT(O5078,2)={"07","19"}),VALUE(RIGHT(O5078,2))&gt;5)),TRUE,FALSE))</f>
        <v/>
      </c>
    </row>
    <row r="5079" spans="12:20" x14ac:dyDescent="0.25">
      <c r="L5079" s="75">
        <f>COUNTIF($B$2:B5079,B5079)</f>
        <v>0</v>
      </c>
      <c r="M5079" s="75">
        <f>COUNTIF($L$2:L5079,4)</f>
        <v>42</v>
      </c>
      <c r="N5079" s="76" t="str">
        <f t="shared" si="399"/>
        <v>0</v>
      </c>
      <c r="O5079" s="76" t="str">
        <f t="shared" si="395"/>
        <v/>
      </c>
      <c r="P5079" s="75" t="str">
        <f t="shared" si="396"/>
        <v/>
      </c>
      <c r="Q5079" s="77" t="str">
        <f t="shared" si="397"/>
        <v/>
      </c>
      <c r="R5079" s="77" t="str">
        <f t="shared" si="398"/>
        <v/>
      </c>
      <c r="S5079" s="77" t="str">
        <f>IF(O5079="","",IF(OR(VALUE(LEFT(O5079,2))&gt;IF(RIGHT(J5079,1)="M",7,19),AND(OR(LEFT(O5079,2)={"07","19"}),VALUE(RIGHT(O5079,2))&gt;15)),TRUE,FALSE))</f>
        <v/>
      </c>
      <c r="T5079" s="77" t="str">
        <f>IF(O5079="","",IF(OR(VALUE(LEFT(O5079,2))&gt;IF(RIGHT(J5079,1)="M",7,19),AND(OR(LEFT(O5079,2)={"07","19"}),VALUE(RIGHT(O5079,2))&gt;5)),TRUE,FALSE))</f>
        <v/>
      </c>
    </row>
    <row r="5080" spans="12:20" x14ac:dyDescent="0.25">
      <c r="L5080" s="75">
        <f>COUNTIF($B$2:B5080,B5080)</f>
        <v>0</v>
      </c>
      <c r="M5080" s="75">
        <f>COUNTIF($L$2:L5080,4)</f>
        <v>42</v>
      </c>
      <c r="N5080" s="76" t="str">
        <f t="shared" si="399"/>
        <v>0</v>
      </c>
      <c r="O5080" s="76" t="str">
        <f t="shared" si="395"/>
        <v/>
      </c>
      <c r="P5080" s="75" t="str">
        <f t="shared" si="396"/>
        <v/>
      </c>
      <c r="Q5080" s="77" t="str">
        <f t="shared" si="397"/>
        <v/>
      </c>
      <c r="R5080" s="77" t="str">
        <f t="shared" si="398"/>
        <v/>
      </c>
      <c r="S5080" s="77" t="str">
        <f>IF(O5080="","",IF(OR(VALUE(LEFT(O5080,2))&gt;IF(RIGHT(J5080,1)="M",7,19),AND(OR(LEFT(O5080,2)={"07","19"}),VALUE(RIGHT(O5080,2))&gt;15)),TRUE,FALSE))</f>
        <v/>
      </c>
      <c r="T5080" s="77" t="str">
        <f>IF(O5080="","",IF(OR(VALUE(LEFT(O5080,2))&gt;IF(RIGHT(J5080,1)="M",7,19),AND(OR(LEFT(O5080,2)={"07","19"}),VALUE(RIGHT(O5080,2))&gt;5)),TRUE,FALSE))</f>
        <v/>
      </c>
    </row>
    <row r="5081" spans="12:20" x14ac:dyDescent="0.25">
      <c r="L5081" s="75">
        <f>COUNTIF($B$2:B5081,B5081)</f>
        <v>0</v>
      </c>
      <c r="M5081" s="75">
        <f>COUNTIF($L$2:L5081,4)</f>
        <v>42</v>
      </c>
      <c r="N5081" s="76" t="str">
        <f t="shared" si="399"/>
        <v>0</v>
      </c>
      <c r="O5081" s="76" t="str">
        <f t="shared" si="395"/>
        <v/>
      </c>
      <c r="P5081" s="75" t="str">
        <f t="shared" si="396"/>
        <v/>
      </c>
      <c r="Q5081" s="77" t="str">
        <f t="shared" si="397"/>
        <v/>
      </c>
      <c r="R5081" s="77" t="str">
        <f t="shared" si="398"/>
        <v/>
      </c>
      <c r="S5081" s="77" t="str">
        <f>IF(O5081="","",IF(OR(VALUE(LEFT(O5081,2))&gt;IF(RIGHT(J5081,1)="M",7,19),AND(OR(LEFT(O5081,2)={"07","19"}),VALUE(RIGHT(O5081,2))&gt;15)),TRUE,FALSE))</f>
        <v/>
      </c>
      <c r="T5081" s="77" t="str">
        <f>IF(O5081="","",IF(OR(VALUE(LEFT(O5081,2))&gt;IF(RIGHT(J5081,1)="M",7,19),AND(OR(LEFT(O5081,2)={"07","19"}),VALUE(RIGHT(O5081,2))&gt;5)),TRUE,FALSE))</f>
        <v/>
      </c>
    </row>
    <row r="5082" spans="12:20" x14ac:dyDescent="0.25">
      <c r="L5082" s="75">
        <f>COUNTIF($B$2:B5082,B5082)</f>
        <v>0</v>
      </c>
      <c r="M5082" s="75">
        <f>COUNTIF($L$2:L5082,4)</f>
        <v>42</v>
      </c>
      <c r="N5082" s="76" t="str">
        <f t="shared" si="399"/>
        <v>0</v>
      </c>
      <c r="O5082" s="76" t="str">
        <f t="shared" si="395"/>
        <v/>
      </c>
      <c r="P5082" s="75" t="str">
        <f t="shared" si="396"/>
        <v/>
      </c>
      <c r="Q5082" s="77" t="str">
        <f t="shared" si="397"/>
        <v/>
      </c>
      <c r="R5082" s="77" t="str">
        <f t="shared" si="398"/>
        <v/>
      </c>
      <c r="S5082" s="77" t="str">
        <f>IF(O5082="","",IF(OR(VALUE(LEFT(O5082,2))&gt;IF(RIGHT(J5082,1)="M",7,19),AND(OR(LEFT(O5082,2)={"07","19"}),VALUE(RIGHT(O5082,2))&gt;15)),TRUE,FALSE))</f>
        <v/>
      </c>
      <c r="T5082" s="77" t="str">
        <f>IF(O5082="","",IF(OR(VALUE(LEFT(O5082,2))&gt;IF(RIGHT(J5082,1)="M",7,19),AND(OR(LEFT(O5082,2)={"07","19"}),VALUE(RIGHT(O5082,2))&gt;5)),TRUE,FALSE))</f>
        <v/>
      </c>
    </row>
    <row r="5083" spans="12:20" x14ac:dyDescent="0.25">
      <c r="L5083" s="75">
        <f>COUNTIF($B$2:B5083,B5083)</f>
        <v>0</v>
      </c>
      <c r="M5083" s="75">
        <f>COUNTIF($L$2:L5083,4)</f>
        <v>42</v>
      </c>
      <c r="N5083" s="76" t="str">
        <f t="shared" si="399"/>
        <v>0</v>
      </c>
      <c r="O5083" s="76" t="str">
        <f t="shared" si="395"/>
        <v/>
      </c>
      <c r="P5083" s="75" t="str">
        <f t="shared" si="396"/>
        <v/>
      </c>
      <c r="Q5083" s="77" t="str">
        <f t="shared" si="397"/>
        <v/>
      </c>
      <c r="R5083" s="77" t="str">
        <f t="shared" si="398"/>
        <v/>
      </c>
      <c r="S5083" s="77" t="str">
        <f>IF(O5083="","",IF(OR(VALUE(LEFT(O5083,2))&gt;IF(RIGHT(J5083,1)="M",7,19),AND(OR(LEFT(O5083,2)={"07","19"}),VALUE(RIGHT(O5083,2))&gt;15)),TRUE,FALSE))</f>
        <v/>
      </c>
      <c r="T5083" s="77" t="str">
        <f>IF(O5083="","",IF(OR(VALUE(LEFT(O5083,2))&gt;IF(RIGHT(J5083,1)="M",7,19),AND(OR(LEFT(O5083,2)={"07","19"}),VALUE(RIGHT(O5083,2))&gt;5)),TRUE,FALSE))</f>
        <v/>
      </c>
    </row>
    <row r="5084" spans="12:20" x14ac:dyDescent="0.25">
      <c r="L5084" s="75">
        <f>COUNTIF($B$2:B5084,B5084)</f>
        <v>0</v>
      </c>
      <c r="M5084" s="75">
        <f>COUNTIF($L$2:L5084,4)</f>
        <v>42</v>
      </c>
      <c r="N5084" s="76" t="str">
        <f t="shared" si="399"/>
        <v>0</v>
      </c>
      <c r="O5084" s="76" t="str">
        <f t="shared" si="395"/>
        <v/>
      </c>
      <c r="P5084" s="75" t="str">
        <f t="shared" si="396"/>
        <v/>
      </c>
      <c r="Q5084" s="77" t="str">
        <f t="shared" si="397"/>
        <v/>
      </c>
      <c r="R5084" s="77" t="str">
        <f t="shared" si="398"/>
        <v/>
      </c>
      <c r="S5084" s="77" t="str">
        <f>IF(O5084="","",IF(OR(VALUE(LEFT(O5084,2))&gt;IF(RIGHT(J5084,1)="M",7,19),AND(OR(LEFT(O5084,2)={"07","19"}),VALUE(RIGHT(O5084,2))&gt;15)),TRUE,FALSE))</f>
        <v/>
      </c>
      <c r="T5084" s="77" t="str">
        <f>IF(O5084="","",IF(OR(VALUE(LEFT(O5084,2))&gt;IF(RIGHT(J5084,1)="M",7,19),AND(OR(LEFT(O5084,2)={"07","19"}),VALUE(RIGHT(O5084,2))&gt;5)),TRUE,FALSE))</f>
        <v/>
      </c>
    </row>
    <row r="5085" spans="12:20" x14ac:dyDescent="0.25">
      <c r="L5085" s="75">
        <f>COUNTIF($B$2:B5085,B5085)</f>
        <v>0</v>
      </c>
      <c r="M5085" s="75">
        <f>COUNTIF($L$2:L5085,4)</f>
        <v>42</v>
      </c>
      <c r="N5085" s="76" t="str">
        <f t="shared" si="399"/>
        <v>0</v>
      </c>
      <c r="O5085" s="76" t="str">
        <f t="shared" si="395"/>
        <v/>
      </c>
      <c r="P5085" s="75" t="str">
        <f t="shared" si="396"/>
        <v/>
      </c>
      <c r="Q5085" s="77" t="str">
        <f t="shared" si="397"/>
        <v/>
      </c>
      <c r="R5085" s="77" t="str">
        <f t="shared" si="398"/>
        <v/>
      </c>
      <c r="S5085" s="77" t="str">
        <f>IF(O5085="","",IF(OR(VALUE(LEFT(O5085,2))&gt;IF(RIGHT(J5085,1)="M",7,19),AND(OR(LEFT(O5085,2)={"07","19"}),VALUE(RIGHT(O5085,2))&gt;15)),TRUE,FALSE))</f>
        <v/>
      </c>
      <c r="T5085" s="77" t="str">
        <f>IF(O5085="","",IF(OR(VALUE(LEFT(O5085,2))&gt;IF(RIGHT(J5085,1)="M",7,19),AND(OR(LEFT(O5085,2)={"07","19"}),VALUE(RIGHT(O5085,2))&gt;5)),TRUE,FALSE))</f>
        <v/>
      </c>
    </row>
    <row r="5086" spans="12:20" x14ac:dyDescent="0.25">
      <c r="L5086" s="75">
        <f>COUNTIF($B$2:B5086,B5086)</f>
        <v>0</v>
      </c>
      <c r="M5086" s="75">
        <f>COUNTIF($L$2:L5086,4)</f>
        <v>42</v>
      </c>
      <c r="N5086" s="76" t="str">
        <f t="shared" si="399"/>
        <v>0</v>
      </c>
      <c r="O5086" s="76" t="str">
        <f t="shared" si="395"/>
        <v/>
      </c>
      <c r="P5086" s="75" t="str">
        <f t="shared" si="396"/>
        <v/>
      </c>
      <c r="Q5086" s="77" t="str">
        <f t="shared" si="397"/>
        <v/>
      </c>
      <c r="R5086" s="77" t="str">
        <f t="shared" si="398"/>
        <v/>
      </c>
      <c r="S5086" s="77" t="str">
        <f>IF(O5086="","",IF(OR(VALUE(LEFT(O5086,2))&gt;IF(RIGHT(J5086,1)="M",7,19),AND(OR(LEFT(O5086,2)={"07","19"}),VALUE(RIGHT(O5086,2))&gt;15)),TRUE,FALSE))</f>
        <v/>
      </c>
      <c r="T5086" s="77" t="str">
        <f>IF(O5086="","",IF(OR(VALUE(LEFT(O5086,2))&gt;IF(RIGHT(J5086,1)="M",7,19),AND(OR(LEFT(O5086,2)={"07","19"}),VALUE(RIGHT(O5086,2))&gt;5)),TRUE,FALSE))</f>
        <v/>
      </c>
    </row>
    <row r="5087" spans="12:20" x14ac:dyDescent="0.25">
      <c r="L5087" s="75">
        <f>COUNTIF($B$2:B5087,B5087)</f>
        <v>0</v>
      </c>
      <c r="M5087" s="75">
        <f>COUNTIF($L$2:L5087,4)</f>
        <v>42</v>
      </c>
      <c r="N5087" s="76" t="str">
        <f t="shared" si="399"/>
        <v>0</v>
      </c>
      <c r="O5087" s="76" t="str">
        <f t="shared" si="395"/>
        <v/>
      </c>
      <c r="P5087" s="75" t="str">
        <f t="shared" si="396"/>
        <v/>
      </c>
      <c r="Q5087" s="77" t="str">
        <f t="shared" si="397"/>
        <v/>
      </c>
      <c r="R5087" s="77" t="str">
        <f t="shared" si="398"/>
        <v/>
      </c>
      <c r="S5087" s="77" t="str">
        <f>IF(O5087="","",IF(OR(VALUE(LEFT(O5087,2))&gt;IF(RIGHT(J5087,1)="M",7,19),AND(OR(LEFT(O5087,2)={"07","19"}),VALUE(RIGHT(O5087,2))&gt;15)),TRUE,FALSE))</f>
        <v/>
      </c>
      <c r="T5087" s="77" t="str">
        <f>IF(O5087="","",IF(OR(VALUE(LEFT(O5087,2))&gt;IF(RIGHT(J5087,1)="M",7,19),AND(OR(LEFT(O5087,2)={"07","19"}),VALUE(RIGHT(O5087,2))&gt;5)),TRUE,FALSE))</f>
        <v/>
      </c>
    </row>
    <row r="5088" spans="12:20" x14ac:dyDescent="0.25">
      <c r="L5088" s="75">
        <f>COUNTIF($B$2:B5088,B5088)</f>
        <v>0</v>
      </c>
      <c r="M5088" s="75">
        <f>COUNTIF($L$2:L5088,4)</f>
        <v>42</v>
      </c>
      <c r="N5088" s="76" t="str">
        <f t="shared" si="399"/>
        <v>0</v>
      </c>
      <c r="O5088" s="76" t="str">
        <f t="shared" si="395"/>
        <v/>
      </c>
      <c r="P5088" s="75" t="str">
        <f t="shared" si="396"/>
        <v/>
      </c>
      <c r="Q5088" s="77" t="str">
        <f t="shared" si="397"/>
        <v/>
      </c>
      <c r="R5088" s="77" t="str">
        <f t="shared" si="398"/>
        <v/>
      </c>
      <c r="S5088" s="77" t="str">
        <f>IF(O5088="","",IF(OR(VALUE(LEFT(O5088,2))&gt;IF(RIGHT(J5088,1)="M",7,19),AND(OR(LEFT(O5088,2)={"07","19"}),VALUE(RIGHT(O5088,2))&gt;15)),TRUE,FALSE))</f>
        <v/>
      </c>
      <c r="T5088" s="77" t="str">
        <f>IF(O5088="","",IF(OR(VALUE(LEFT(O5088,2))&gt;IF(RIGHT(J5088,1)="M",7,19),AND(OR(LEFT(O5088,2)={"07","19"}),VALUE(RIGHT(O5088,2))&gt;5)),TRUE,FALSE))</f>
        <v/>
      </c>
    </row>
    <row r="5089" spans="12:20" x14ac:dyDescent="0.25">
      <c r="L5089" s="75">
        <f>COUNTIF($B$2:B5089,B5089)</f>
        <v>0</v>
      </c>
      <c r="M5089" s="75">
        <f>COUNTIF($L$2:L5089,4)</f>
        <v>42</v>
      </c>
      <c r="N5089" s="76" t="str">
        <f t="shared" si="399"/>
        <v>0</v>
      </c>
      <c r="O5089" s="76" t="str">
        <f t="shared" si="395"/>
        <v/>
      </c>
      <c r="P5089" s="75" t="str">
        <f t="shared" si="396"/>
        <v/>
      </c>
      <c r="Q5089" s="77" t="str">
        <f t="shared" si="397"/>
        <v/>
      </c>
      <c r="R5089" s="77" t="str">
        <f t="shared" si="398"/>
        <v/>
      </c>
      <c r="S5089" s="77" t="str">
        <f>IF(O5089="","",IF(OR(VALUE(LEFT(O5089,2))&gt;IF(RIGHT(J5089,1)="M",7,19),AND(OR(LEFT(O5089,2)={"07","19"}),VALUE(RIGHT(O5089,2))&gt;15)),TRUE,FALSE))</f>
        <v/>
      </c>
      <c r="T5089" s="77" t="str">
        <f>IF(O5089="","",IF(OR(VALUE(LEFT(O5089,2))&gt;IF(RIGHT(J5089,1)="M",7,19),AND(OR(LEFT(O5089,2)={"07","19"}),VALUE(RIGHT(O5089,2))&gt;5)),TRUE,FALSE))</f>
        <v/>
      </c>
    </row>
    <row r="5090" spans="12:20" x14ac:dyDescent="0.25">
      <c r="L5090" s="75">
        <f>COUNTIF($B$2:B5090,B5090)</f>
        <v>0</v>
      </c>
      <c r="M5090" s="75">
        <f>COUNTIF($L$2:L5090,4)</f>
        <v>42</v>
      </c>
      <c r="N5090" s="76" t="str">
        <f t="shared" si="399"/>
        <v>0</v>
      </c>
      <c r="O5090" s="76" t="str">
        <f t="shared" si="395"/>
        <v/>
      </c>
      <c r="P5090" s="75" t="str">
        <f t="shared" si="396"/>
        <v/>
      </c>
      <c r="Q5090" s="77" t="str">
        <f t="shared" si="397"/>
        <v/>
      </c>
      <c r="R5090" s="77" t="str">
        <f t="shared" si="398"/>
        <v/>
      </c>
      <c r="S5090" s="77" t="str">
        <f>IF(O5090="","",IF(OR(VALUE(LEFT(O5090,2))&gt;IF(RIGHT(J5090,1)="M",7,19),AND(OR(LEFT(O5090,2)={"07","19"}),VALUE(RIGHT(O5090,2))&gt;15)),TRUE,FALSE))</f>
        <v/>
      </c>
      <c r="T5090" s="77" t="str">
        <f>IF(O5090="","",IF(OR(VALUE(LEFT(O5090,2))&gt;IF(RIGHT(J5090,1)="M",7,19),AND(OR(LEFT(O5090,2)={"07","19"}),VALUE(RIGHT(O5090,2))&gt;5)),TRUE,FALSE))</f>
        <v/>
      </c>
    </row>
    <row r="5091" spans="12:20" x14ac:dyDescent="0.25">
      <c r="L5091" s="75">
        <f>COUNTIF($B$2:B5091,B5091)</f>
        <v>0</v>
      </c>
      <c r="M5091" s="75">
        <f>COUNTIF($L$2:L5091,4)</f>
        <v>42</v>
      </c>
      <c r="N5091" s="76" t="str">
        <f t="shared" si="399"/>
        <v>0</v>
      </c>
      <c r="O5091" s="76" t="str">
        <f t="shared" si="395"/>
        <v/>
      </c>
      <c r="P5091" s="75" t="str">
        <f t="shared" si="396"/>
        <v/>
      </c>
      <c r="Q5091" s="77" t="str">
        <f t="shared" si="397"/>
        <v/>
      </c>
      <c r="R5091" s="77" t="str">
        <f t="shared" si="398"/>
        <v/>
      </c>
      <c r="S5091" s="77" t="str">
        <f>IF(O5091="","",IF(OR(VALUE(LEFT(O5091,2))&gt;IF(RIGHT(J5091,1)="M",7,19),AND(OR(LEFT(O5091,2)={"07","19"}),VALUE(RIGHT(O5091,2))&gt;15)),TRUE,FALSE))</f>
        <v/>
      </c>
      <c r="T5091" s="77" t="str">
        <f>IF(O5091="","",IF(OR(VALUE(LEFT(O5091,2))&gt;IF(RIGHT(J5091,1)="M",7,19),AND(OR(LEFT(O5091,2)={"07","19"}),VALUE(RIGHT(O5091,2))&gt;5)),TRUE,FALSE))</f>
        <v/>
      </c>
    </row>
    <row r="5092" spans="12:20" x14ac:dyDescent="0.25">
      <c r="L5092" s="75">
        <f>COUNTIF($B$2:B5092,B5092)</f>
        <v>0</v>
      </c>
      <c r="M5092" s="75">
        <f>COUNTIF($L$2:L5092,4)</f>
        <v>42</v>
      </c>
      <c r="N5092" s="76" t="str">
        <f t="shared" si="399"/>
        <v>0</v>
      </c>
      <c r="O5092" s="76" t="str">
        <f t="shared" si="395"/>
        <v/>
      </c>
      <c r="P5092" s="75" t="str">
        <f t="shared" si="396"/>
        <v/>
      </c>
      <c r="Q5092" s="77" t="str">
        <f t="shared" si="397"/>
        <v/>
      </c>
      <c r="R5092" s="77" t="str">
        <f t="shared" si="398"/>
        <v/>
      </c>
      <c r="S5092" s="77" t="str">
        <f>IF(O5092="","",IF(OR(VALUE(LEFT(O5092,2))&gt;IF(RIGHT(J5092,1)="M",7,19),AND(OR(LEFT(O5092,2)={"07","19"}),VALUE(RIGHT(O5092,2))&gt;15)),TRUE,FALSE))</f>
        <v/>
      </c>
      <c r="T5092" s="77" t="str">
        <f>IF(O5092="","",IF(OR(VALUE(LEFT(O5092,2))&gt;IF(RIGHT(J5092,1)="M",7,19),AND(OR(LEFT(O5092,2)={"07","19"}),VALUE(RIGHT(O5092,2))&gt;5)),TRUE,FALSE))</f>
        <v/>
      </c>
    </row>
    <row r="5093" spans="12:20" x14ac:dyDescent="0.25">
      <c r="L5093" s="75">
        <f>COUNTIF($B$2:B5093,B5093)</f>
        <v>0</v>
      </c>
      <c r="M5093" s="75">
        <f>COUNTIF($L$2:L5093,4)</f>
        <v>42</v>
      </c>
      <c r="N5093" s="76" t="str">
        <f t="shared" si="399"/>
        <v>0</v>
      </c>
      <c r="O5093" s="76" t="str">
        <f t="shared" si="395"/>
        <v/>
      </c>
      <c r="P5093" s="75" t="str">
        <f t="shared" si="396"/>
        <v/>
      </c>
      <c r="Q5093" s="77" t="str">
        <f t="shared" si="397"/>
        <v/>
      </c>
      <c r="R5093" s="77" t="str">
        <f t="shared" si="398"/>
        <v/>
      </c>
      <c r="S5093" s="77" t="str">
        <f>IF(O5093="","",IF(OR(VALUE(LEFT(O5093,2))&gt;IF(RIGHT(J5093,1)="M",7,19),AND(OR(LEFT(O5093,2)={"07","19"}),VALUE(RIGHT(O5093,2))&gt;15)),TRUE,FALSE))</f>
        <v/>
      </c>
      <c r="T5093" s="77" t="str">
        <f>IF(O5093="","",IF(OR(VALUE(LEFT(O5093,2))&gt;IF(RIGHT(J5093,1)="M",7,19),AND(OR(LEFT(O5093,2)={"07","19"}),VALUE(RIGHT(O5093,2))&gt;5)),TRUE,FALSE))</f>
        <v/>
      </c>
    </row>
    <row r="5094" spans="12:20" x14ac:dyDescent="0.25">
      <c r="L5094" s="75">
        <f>COUNTIF($B$2:B5094,B5094)</f>
        <v>0</v>
      </c>
      <c r="M5094" s="75">
        <f>COUNTIF($L$2:L5094,4)</f>
        <v>42</v>
      </c>
      <c r="N5094" s="76" t="str">
        <f t="shared" si="399"/>
        <v>0</v>
      </c>
      <c r="O5094" s="76" t="str">
        <f t="shared" si="395"/>
        <v/>
      </c>
      <c r="P5094" s="75" t="str">
        <f t="shared" si="396"/>
        <v/>
      </c>
      <c r="Q5094" s="77" t="str">
        <f t="shared" si="397"/>
        <v/>
      </c>
      <c r="R5094" s="77" t="str">
        <f t="shared" si="398"/>
        <v/>
      </c>
      <c r="S5094" s="77" t="str">
        <f>IF(O5094="","",IF(OR(VALUE(LEFT(O5094,2))&gt;IF(RIGHT(J5094,1)="M",7,19),AND(OR(LEFT(O5094,2)={"07","19"}),VALUE(RIGHT(O5094,2))&gt;15)),TRUE,FALSE))</f>
        <v/>
      </c>
      <c r="T5094" s="77" t="str">
        <f>IF(O5094="","",IF(OR(VALUE(LEFT(O5094,2))&gt;IF(RIGHT(J5094,1)="M",7,19),AND(OR(LEFT(O5094,2)={"07","19"}),VALUE(RIGHT(O5094,2))&gt;5)),TRUE,FALSE))</f>
        <v/>
      </c>
    </row>
    <row r="5095" spans="12:20" x14ac:dyDescent="0.25">
      <c r="L5095" s="75">
        <f>COUNTIF($B$2:B5095,B5095)</f>
        <v>0</v>
      </c>
      <c r="M5095" s="75">
        <f>COUNTIF($L$2:L5095,4)</f>
        <v>42</v>
      </c>
      <c r="N5095" s="76" t="str">
        <f t="shared" si="399"/>
        <v>0</v>
      </c>
      <c r="O5095" s="76" t="str">
        <f t="shared" si="395"/>
        <v/>
      </c>
      <c r="P5095" s="75" t="str">
        <f t="shared" si="396"/>
        <v/>
      </c>
      <c r="Q5095" s="77" t="str">
        <f t="shared" si="397"/>
        <v/>
      </c>
      <c r="R5095" s="77" t="str">
        <f t="shared" si="398"/>
        <v/>
      </c>
      <c r="S5095" s="77" t="str">
        <f>IF(O5095="","",IF(OR(VALUE(LEFT(O5095,2))&gt;IF(RIGHT(J5095,1)="M",7,19),AND(OR(LEFT(O5095,2)={"07","19"}),VALUE(RIGHT(O5095,2))&gt;15)),TRUE,FALSE))</f>
        <v/>
      </c>
      <c r="T5095" s="77" t="str">
        <f>IF(O5095="","",IF(OR(VALUE(LEFT(O5095,2))&gt;IF(RIGHT(J5095,1)="M",7,19),AND(OR(LEFT(O5095,2)={"07","19"}),VALUE(RIGHT(O5095,2))&gt;5)),TRUE,FALSE))</f>
        <v/>
      </c>
    </row>
    <row r="5096" spans="12:20" x14ac:dyDescent="0.25">
      <c r="L5096" s="75">
        <f>COUNTIF($B$2:B5096,B5096)</f>
        <v>0</v>
      </c>
      <c r="M5096" s="75">
        <f>COUNTIF($L$2:L5096,4)</f>
        <v>42</v>
      </c>
      <c r="N5096" s="76" t="str">
        <f t="shared" si="399"/>
        <v>0</v>
      </c>
      <c r="O5096" s="76" t="str">
        <f t="shared" si="395"/>
        <v/>
      </c>
      <c r="P5096" s="75" t="str">
        <f t="shared" si="396"/>
        <v/>
      </c>
      <c r="Q5096" s="77" t="str">
        <f t="shared" si="397"/>
        <v/>
      </c>
      <c r="R5096" s="77" t="str">
        <f t="shared" si="398"/>
        <v/>
      </c>
      <c r="S5096" s="77" t="str">
        <f>IF(O5096="","",IF(OR(VALUE(LEFT(O5096,2))&gt;IF(RIGHT(J5096,1)="M",7,19),AND(OR(LEFT(O5096,2)={"07","19"}),VALUE(RIGHT(O5096,2))&gt;15)),TRUE,FALSE))</f>
        <v/>
      </c>
      <c r="T5096" s="77" t="str">
        <f>IF(O5096="","",IF(OR(VALUE(LEFT(O5096,2))&gt;IF(RIGHT(J5096,1)="M",7,19),AND(OR(LEFT(O5096,2)={"07","19"}),VALUE(RIGHT(O5096,2))&gt;5)),TRUE,FALSE))</f>
        <v/>
      </c>
    </row>
    <row r="5097" spans="12:20" x14ac:dyDescent="0.25">
      <c r="L5097" s="75">
        <f>COUNTIF($B$2:B5097,B5097)</f>
        <v>0</v>
      </c>
      <c r="M5097" s="75">
        <f>COUNTIF($L$2:L5097,4)</f>
        <v>42</v>
      </c>
      <c r="N5097" s="76" t="str">
        <f t="shared" si="399"/>
        <v>0</v>
      </c>
      <c r="O5097" s="76" t="str">
        <f t="shared" si="395"/>
        <v/>
      </c>
      <c r="P5097" s="75" t="str">
        <f t="shared" si="396"/>
        <v/>
      </c>
      <c r="Q5097" s="77" t="str">
        <f t="shared" si="397"/>
        <v/>
      </c>
      <c r="R5097" s="77" t="str">
        <f t="shared" si="398"/>
        <v/>
      </c>
      <c r="S5097" s="77" t="str">
        <f>IF(O5097="","",IF(OR(VALUE(LEFT(O5097,2))&gt;IF(RIGHT(J5097,1)="M",7,19),AND(OR(LEFT(O5097,2)={"07","19"}),VALUE(RIGHT(O5097,2))&gt;15)),TRUE,FALSE))</f>
        <v/>
      </c>
      <c r="T5097" s="77" t="str">
        <f>IF(O5097="","",IF(OR(VALUE(LEFT(O5097,2))&gt;IF(RIGHT(J5097,1)="M",7,19),AND(OR(LEFT(O5097,2)={"07","19"}),VALUE(RIGHT(O5097,2))&gt;5)),TRUE,FALSE))</f>
        <v/>
      </c>
    </row>
    <row r="5098" spans="12:20" x14ac:dyDescent="0.25">
      <c r="L5098" s="75">
        <f>COUNTIF($B$2:B5098,B5098)</f>
        <v>0</v>
      </c>
      <c r="M5098" s="75">
        <f>COUNTIF($L$2:L5098,4)</f>
        <v>42</v>
      </c>
      <c r="N5098" s="76" t="str">
        <f t="shared" si="399"/>
        <v>0</v>
      </c>
      <c r="O5098" s="76" t="str">
        <f t="shared" si="395"/>
        <v/>
      </c>
      <c r="P5098" s="75" t="str">
        <f t="shared" si="396"/>
        <v/>
      </c>
      <c r="Q5098" s="77" t="str">
        <f t="shared" si="397"/>
        <v/>
      </c>
      <c r="R5098" s="77" t="str">
        <f t="shared" si="398"/>
        <v/>
      </c>
      <c r="S5098" s="77" t="str">
        <f>IF(O5098="","",IF(OR(VALUE(LEFT(O5098,2))&gt;IF(RIGHT(J5098,1)="M",7,19),AND(OR(LEFT(O5098,2)={"07","19"}),VALUE(RIGHT(O5098,2))&gt;15)),TRUE,FALSE))</f>
        <v/>
      </c>
      <c r="T5098" s="77" t="str">
        <f>IF(O5098="","",IF(OR(VALUE(LEFT(O5098,2))&gt;IF(RIGHT(J5098,1)="M",7,19),AND(OR(LEFT(O5098,2)={"07","19"}),VALUE(RIGHT(O5098,2))&gt;5)),TRUE,FALSE))</f>
        <v/>
      </c>
    </row>
    <row r="5099" spans="12:20" x14ac:dyDescent="0.25">
      <c r="L5099" s="75">
        <f>COUNTIF($B$2:B5099,B5099)</f>
        <v>0</v>
      </c>
      <c r="M5099" s="75">
        <f>COUNTIF($L$2:L5099,4)</f>
        <v>42</v>
      </c>
      <c r="N5099" s="76" t="str">
        <f t="shared" si="399"/>
        <v>0</v>
      </c>
      <c r="O5099" s="76" t="str">
        <f t="shared" si="395"/>
        <v/>
      </c>
      <c r="P5099" s="75" t="str">
        <f t="shared" si="396"/>
        <v/>
      </c>
      <c r="Q5099" s="77" t="str">
        <f t="shared" si="397"/>
        <v/>
      </c>
      <c r="R5099" s="77" t="str">
        <f t="shared" si="398"/>
        <v/>
      </c>
      <c r="S5099" s="77" t="str">
        <f>IF(O5099="","",IF(OR(VALUE(LEFT(O5099,2))&gt;IF(RIGHT(J5099,1)="M",7,19),AND(OR(LEFT(O5099,2)={"07","19"}),VALUE(RIGHT(O5099,2))&gt;15)),TRUE,FALSE))</f>
        <v/>
      </c>
      <c r="T5099" s="77" t="str">
        <f>IF(O5099="","",IF(OR(VALUE(LEFT(O5099,2))&gt;IF(RIGHT(J5099,1)="M",7,19),AND(OR(LEFT(O5099,2)={"07","19"}),VALUE(RIGHT(O5099,2))&gt;5)),TRUE,FALSE))</f>
        <v/>
      </c>
    </row>
    <row r="5100" spans="12:20" x14ac:dyDescent="0.25">
      <c r="L5100" s="75">
        <f>COUNTIF($B$2:B5100,B5100)</f>
        <v>0</v>
      </c>
      <c r="M5100" s="75">
        <f>COUNTIF($L$2:L5100,4)</f>
        <v>42</v>
      </c>
      <c r="N5100" s="76" t="str">
        <f t="shared" si="399"/>
        <v>0</v>
      </c>
      <c r="O5100" s="76" t="str">
        <f t="shared" si="395"/>
        <v/>
      </c>
      <c r="P5100" s="75" t="str">
        <f t="shared" si="396"/>
        <v/>
      </c>
      <c r="Q5100" s="77" t="str">
        <f t="shared" si="397"/>
        <v/>
      </c>
      <c r="R5100" s="77" t="str">
        <f t="shared" si="398"/>
        <v/>
      </c>
      <c r="S5100" s="77" t="str">
        <f>IF(O5100="","",IF(OR(VALUE(LEFT(O5100,2))&gt;IF(RIGHT(J5100,1)="M",7,19),AND(OR(LEFT(O5100,2)={"07","19"}),VALUE(RIGHT(O5100,2))&gt;15)),TRUE,FALSE))</f>
        <v/>
      </c>
      <c r="T5100" s="77" t="str">
        <f>IF(O5100="","",IF(OR(VALUE(LEFT(O5100,2))&gt;IF(RIGHT(J5100,1)="M",7,19),AND(OR(LEFT(O5100,2)={"07","19"}),VALUE(RIGHT(O5100,2))&gt;5)),TRUE,FALSE))</f>
        <v/>
      </c>
    </row>
    <row r="5101" spans="12:20" x14ac:dyDescent="0.25">
      <c r="L5101" s="75">
        <f>COUNTIF($B$2:B5101,B5101)</f>
        <v>0</v>
      </c>
      <c r="M5101" s="75">
        <f>COUNTIF($L$2:L5101,4)</f>
        <v>42</v>
      </c>
      <c r="N5101" s="76" t="str">
        <f t="shared" si="399"/>
        <v>0</v>
      </c>
      <c r="O5101" s="76" t="str">
        <f t="shared" si="395"/>
        <v/>
      </c>
      <c r="P5101" s="75" t="str">
        <f t="shared" si="396"/>
        <v/>
      </c>
      <c r="Q5101" s="77" t="str">
        <f t="shared" si="397"/>
        <v/>
      </c>
      <c r="R5101" s="77" t="str">
        <f t="shared" si="398"/>
        <v/>
      </c>
      <c r="S5101" s="77" t="str">
        <f>IF(O5101="","",IF(OR(VALUE(LEFT(O5101,2))&gt;IF(RIGHT(J5101,1)="M",7,19),AND(OR(LEFT(O5101,2)={"07","19"}),VALUE(RIGHT(O5101,2))&gt;15)),TRUE,FALSE))</f>
        <v/>
      </c>
      <c r="T5101" s="77" t="str">
        <f>IF(O5101="","",IF(OR(VALUE(LEFT(O5101,2))&gt;IF(RIGHT(J5101,1)="M",7,19),AND(OR(LEFT(O5101,2)={"07","19"}),VALUE(RIGHT(O5101,2))&gt;5)),TRUE,FALSE))</f>
        <v/>
      </c>
    </row>
    <row r="5102" spans="12:20" x14ac:dyDescent="0.25">
      <c r="L5102" s="75">
        <f>COUNTIF($B$2:B5102,B5102)</f>
        <v>0</v>
      </c>
      <c r="M5102" s="75">
        <f>COUNTIF($L$2:L5102,4)</f>
        <v>42</v>
      </c>
      <c r="N5102" s="76" t="str">
        <f t="shared" si="399"/>
        <v>0</v>
      </c>
      <c r="O5102" s="76" t="str">
        <f t="shared" si="395"/>
        <v/>
      </c>
      <c r="P5102" s="75" t="str">
        <f t="shared" si="396"/>
        <v/>
      </c>
      <c r="Q5102" s="77" t="str">
        <f t="shared" si="397"/>
        <v/>
      </c>
      <c r="R5102" s="77" t="str">
        <f t="shared" si="398"/>
        <v/>
      </c>
      <c r="S5102" s="77" t="str">
        <f>IF(O5102="","",IF(OR(VALUE(LEFT(O5102,2))&gt;IF(RIGHT(J5102,1)="M",7,19),AND(OR(LEFT(O5102,2)={"07","19"}),VALUE(RIGHT(O5102,2))&gt;15)),TRUE,FALSE))</f>
        <v/>
      </c>
      <c r="T5102" s="77" t="str">
        <f>IF(O5102="","",IF(OR(VALUE(LEFT(O5102,2))&gt;IF(RIGHT(J5102,1)="M",7,19),AND(OR(LEFT(O5102,2)={"07","19"}),VALUE(RIGHT(O5102,2))&gt;5)),TRUE,FALSE))</f>
        <v/>
      </c>
    </row>
    <row r="5103" spans="12:20" x14ac:dyDescent="0.25">
      <c r="L5103" s="75">
        <f>COUNTIF($B$2:B5103,B5103)</f>
        <v>0</v>
      </c>
      <c r="M5103" s="75">
        <f>COUNTIF($L$2:L5103,4)</f>
        <v>42</v>
      </c>
      <c r="N5103" s="76" t="str">
        <f t="shared" si="399"/>
        <v>0</v>
      </c>
      <c r="O5103" s="76" t="str">
        <f t="shared" si="395"/>
        <v/>
      </c>
      <c r="P5103" s="75" t="str">
        <f t="shared" si="396"/>
        <v/>
      </c>
      <c r="Q5103" s="77" t="str">
        <f t="shared" si="397"/>
        <v/>
      </c>
      <c r="R5103" s="77" t="str">
        <f t="shared" si="398"/>
        <v/>
      </c>
      <c r="S5103" s="77" t="str">
        <f>IF(O5103="","",IF(OR(VALUE(LEFT(O5103,2))&gt;IF(RIGHT(J5103,1)="M",7,19),AND(OR(LEFT(O5103,2)={"07","19"}),VALUE(RIGHT(O5103,2))&gt;15)),TRUE,FALSE))</f>
        <v/>
      </c>
      <c r="T5103" s="77" t="str">
        <f>IF(O5103="","",IF(OR(VALUE(LEFT(O5103,2))&gt;IF(RIGHT(J5103,1)="M",7,19),AND(OR(LEFT(O5103,2)={"07","19"}),VALUE(RIGHT(O5103,2))&gt;5)),TRUE,FALSE))</f>
        <v/>
      </c>
    </row>
    <row r="5104" spans="12:20" x14ac:dyDescent="0.25">
      <c r="L5104" s="75">
        <f>COUNTIF($B$2:B5104,B5104)</f>
        <v>0</v>
      </c>
      <c r="M5104" s="75">
        <f>COUNTIF($L$2:L5104,4)</f>
        <v>42</v>
      </c>
      <c r="N5104" s="76" t="str">
        <f t="shared" si="399"/>
        <v>0</v>
      </c>
      <c r="O5104" s="76" t="str">
        <f t="shared" si="395"/>
        <v/>
      </c>
      <c r="P5104" s="75" t="str">
        <f t="shared" si="396"/>
        <v/>
      </c>
      <c r="Q5104" s="77" t="str">
        <f t="shared" si="397"/>
        <v/>
      </c>
      <c r="R5104" s="77" t="str">
        <f t="shared" si="398"/>
        <v/>
      </c>
      <c r="S5104" s="77" t="str">
        <f>IF(O5104="","",IF(OR(VALUE(LEFT(O5104,2))&gt;IF(RIGHT(J5104,1)="M",7,19),AND(OR(LEFT(O5104,2)={"07","19"}),VALUE(RIGHT(O5104,2))&gt;15)),TRUE,FALSE))</f>
        <v/>
      </c>
      <c r="T5104" s="77" t="str">
        <f>IF(O5104="","",IF(OR(VALUE(LEFT(O5104,2))&gt;IF(RIGHT(J5104,1)="M",7,19),AND(OR(LEFT(O5104,2)={"07","19"}),VALUE(RIGHT(O5104,2))&gt;5)),TRUE,FALSE))</f>
        <v/>
      </c>
    </row>
    <row r="5105" spans="12:20" x14ac:dyDescent="0.25">
      <c r="L5105" s="75">
        <f>COUNTIF($B$2:B5105,B5105)</f>
        <v>0</v>
      </c>
      <c r="M5105" s="75">
        <f>COUNTIF($L$2:L5105,4)</f>
        <v>42</v>
      </c>
      <c r="N5105" s="76" t="str">
        <f t="shared" si="399"/>
        <v>0</v>
      </c>
      <c r="O5105" s="76" t="str">
        <f t="shared" si="395"/>
        <v/>
      </c>
      <c r="P5105" s="75" t="str">
        <f t="shared" si="396"/>
        <v/>
      </c>
      <c r="Q5105" s="77" t="str">
        <f t="shared" si="397"/>
        <v/>
      </c>
      <c r="R5105" s="77" t="str">
        <f t="shared" si="398"/>
        <v/>
      </c>
      <c r="S5105" s="77" t="str">
        <f>IF(O5105="","",IF(OR(VALUE(LEFT(O5105,2))&gt;IF(RIGHT(J5105,1)="M",7,19),AND(OR(LEFT(O5105,2)={"07","19"}),VALUE(RIGHT(O5105,2))&gt;15)),TRUE,FALSE))</f>
        <v/>
      </c>
      <c r="T5105" s="77" t="str">
        <f>IF(O5105="","",IF(OR(VALUE(LEFT(O5105,2))&gt;IF(RIGHT(J5105,1)="M",7,19),AND(OR(LEFT(O5105,2)={"07","19"}),VALUE(RIGHT(O5105,2))&gt;5)),TRUE,FALSE))</f>
        <v/>
      </c>
    </row>
    <row r="5106" spans="12:20" x14ac:dyDescent="0.25">
      <c r="L5106" s="75">
        <f>COUNTIF($B$2:B5106,B5106)</f>
        <v>0</v>
      </c>
      <c r="M5106" s="75">
        <f>COUNTIF($L$2:L5106,4)</f>
        <v>42</v>
      </c>
      <c r="N5106" s="76" t="str">
        <f t="shared" si="399"/>
        <v>0</v>
      </c>
      <c r="O5106" s="76" t="str">
        <f t="shared" si="395"/>
        <v/>
      </c>
      <c r="P5106" s="75" t="str">
        <f t="shared" si="396"/>
        <v/>
      </c>
      <c r="Q5106" s="77" t="str">
        <f t="shared" si="397"/>
        <v/>
      </c>
      <c r="R5106" s="77" t="str">
        <f t="shared" si="398"/>
        <v/>
      </c>
      <c r="S5106" s="77" t="str">
        <f>IF(O5106="","",IF(OR(VALUE(LEFT(O5106,2))&gt;IF(RIGHT(J5106,1)="M",7,19),AND(OR(LEFT(O5106,2)={"07","19"}),VALUE(RIGHT(O5106,2))&gt;15)),TRUE,FALSE))</f>
        <v/>
      </c>
      <c r="T5106" s="77" t="str">
        <f>IF(O5106="","",IF(OR(VALUE(LEFT(O5106,2))&gt;IF(RIGHT(J5106,1)="M",7,19),AND(OR(LEFT(O5106,2)={"07","19"}),VALUE(RIGHT(O5106,2))&gt;5)),TRUE,FALSE))</f>
        <v/>
      </c>
    </row>
    <row r="5107" spans="12:20" x14ac:dyDescent="0.25">
      <c r="L5107" s="75">
        <f>COUNTIF($B$2:B5107,B5107)</f>
        <v>0</v>
      </c>
      <c r="M5107" s="75">
        <f>COUNTIF($L$2:L5107,4)</f>
        <v>42</v>
      </c>
      <c r="N5107" s="76" t="str">
        <f t="shared" si="399"/>
        <v>0</v>
      </c>
      <c r="O5107" s="76" t="str">
        <f t="shared" si="395"/>
        <v/>
      </c>
      <c r="P5107" s="75" t="str">
        <f t="shared" si="396"/>
        <v/>
      </c>
      <c r="Q5107" s="77" t="str">
        <f t="shared" si="397"/>
        <v/>
      </c>
      <c r="R5107" s="77" t="str">
        <f t="shared" si="398"/>
        <v/>
      </c>
      <c r="S5107" s="77" t="str">
        <f>IF(O5107="","",IF(OR(VALUE(LEFT(O5107,2))&gt;IF(RIGHT(J5107,1)="M",7,19),AND(OR(LEFT(O5107,2)={"07","19"}),VALUE(RIGHT(O5107,2))&gt;15)),TRUE,FALSE))</f>
        <v/>
      </c>
      <c r="T5107" s="77" t="str">
        <f>IF(O5107="","",IF(OR(VALUE(LEFT(O5107,2))&gt;IF(RIGHT(J5107,1)="M",7,19),AND(OR(LEFT(O5107,2)={"07","19"}),VALUE(RIGHT(O5107,2))&gt;5)),TRUE,FALSE))</f>
        <v/>
      </c>
    </row>
    <row r="5108" spans="12:20" x14ac:dyDescent="0.25">
      <c r="L5108" s="75">
        <f>COUNTIF($B$2:B5108,B5108)</f>
        <v>0</v>
      </c>
      <c r="M5108" s="75">
        <f>COUNTIF($L$2:L5108,4)</f>
        <v>42</v>
      </c>
      <c r="N5108" s="76" t="str">
        <f t="shared" si="399"/>
        <v>0</v>
      </c>
      <c r="O5108" s="76" t="str">
        <f t="shared" si="395"/>
        <v/>
      </c>
      <c r="P5108" s="75" t="str">
        <f t="shared" si="396"/>
        <v/>
      </c>
      <c r="Q5108" s="77" t="str">
        <f t="shared" si="397"/>
        <v/>
      </c>
      <c r="R5108" s="77" t="str">
        <f t="shared" si="398"/>
        <v/>
      </c>
      <c r="S5108" s="77" t="str">
        <f>IF(O5108="","",IF(OR(VALUE(LEFT(O5108,2))&gt;IF(RIGHT(J5108,1)="M",7,19),AND(OR(LEFT(O5108,2)={"07","19"}),VALUE(RIGHT(O5108,2))&gt;15)),TRUE,FALSE))</f>
        <v/>
      </c>
      <c r="T5108" s="77" t="str">
        <f>IF(O5108="","",IF(OR(VALUE(LEFT(O5108,2))&gt;IF(RIGHT(J5108,1)="M",7,19),AND(OR(LEFT(O5108,2)={"07","19"}),VALUE(RIGHT(O5108,2))&gt;5)),TRUE,FALSE))</f>
        <v/>
      </c>
    </row>
    <row r="5109" spans="12:20" x14ac:dyDescent="0.25">
      <c r="L5109" s="75">
        <f>COUNTIF($B$2:B5109,B5109)</f>
        <v>0</v>
      </c>
      <c r="M5109" s="75">
        <f>COUNTIF($L$2:L5109,4)</f>
        <v>42</v>
      </c>
      <c r="N5109" s="76" t="str">
        <f t="shared" si="399"/>
        <v>0</v>
      </c>
      <c r="O5109" s="76" t="str">
        <f t="shared" si="395"/>
        <v/>
      </c>
      <c r="P5109" s="75" t="str">
        <f t="shared" si="396"/>
        <v/>
      </c>
      <c r="Q5109" s="77" t="str">
        <f t="shared" si="397"/>
        <v/>
      </c>
      <c r="R5109" s="77" t="str">
        <f t="shared" si="398"/>
        <v/>
      </c>
      <c r="S5109" s="77" t="str">
        <f>IF(O5109="","",IF(OR(VALUE(LEFT(O5109,2))&gt;IF(RIGHT(J5109,1)="M",7,19),AND(OR(LEFT(O5109,2)={"07","19"}),VALUE(RIGHT(O5109,2))&gt;15)),TRUE,FALSE))</f>
        <v/>
      </c>
      <c r="T5109" s="77" t="str">
        <f>IF(O5109="","",IF(OR(VALUE(LEFT(O5109,2))&gt;IF(RIGHT(J5109,1)="M",7,19),AND(OR(LEFT(O5109,2)={"07","19"}),VALUE(RIGHT(O5109,2))&gt;5)),TRUE,FALSE))</f>
        <v/>
      </c>
    </row>
    <row r="5110" spans="12:20" x14ac:dyDescent="0.25">
      <c r="L5110" s="75">
        <f>COUNTIF($B$2:B5110,B5110)</f>
        <v>0</v>
      </c>
      <c r="M5110" s="75">
        <f>COUNTIF($L$2:L5110,4)</f>
        <v>42</v>
      </c>
      <c r="N5110" s="76" t="str">
        <f t="shared" si="399"/>
        <v>0</v>
      </c>
      <c r="O5110" s="76" t="str">
        <f t="shared" si="395"/>
        <v/>
      </c>
      <c r="P5110" s="75" t="str">
        <f t="shared" si="396"/>
        <v/>
      </c>
      <c r="Q5110" s="77" t="str">
        <f t="shared" si="397"/>
        <v/>
      </c>
      <c r="R5110" s="77" t="str">
        <f t="shared" si="398"/>
        <v/>
      </c>
      <c r="S5110" s="77" t="str">
        <f>IF(O5110="","",IF(OR(VALUE(LEFT(O5110,2))&gt;IF(RIGHT(J5110,1)="M",7,19),AND(OR(LEFT(O5110,2)={"07","19"}),VALUE(RIGHT(O5110,2))&gt;15)),TRUE,FALSE))</f>
        <v/>
      </c>
      <c r="T5110" s="77" t="str">
        <f>IF(O5110="","",IF(OR(VALUE(LEFT(O5110,2))&gt;IF(RIGHT(J5110,1)="M",7,19),AND(OR(LEFT(O5110,2)={"07","19"}),VALUE(RIGHT(O5110,2))&gt;5)),TRUE,FALSE))</f>
        <v/>
      </c>
    </row>
    <row r="5111" spans="12:20" x14ac:dyDescent="0.25">
      <c r="L5111" s="75">
        <f>COUNTIF($B$2:B5111,B5111)</f>
        <v>0</v>
      </c>
      <c r="M5111" s="75">
        <f>COUNTIF($L$2:L5111,4)</f>
        <v>42</v>
      </c>
      <c r="N5111" s="76" t="str">
        <f t="shared" si="399"/>
        <v>0</v>
      </c>
      <c r="O5111" s="76" t="str">
        <f t="shared" si="395"/>
        <v/>
      </c>
      <c r="P5111" s="75" t="str">
        <f t="shared" si="396"/>
        <v/>
      </c>
      <c r="Q5111" s="77" t="str">
        <f t="shared" si="397"/>
        <v/>
      </c>
      <c r="R5111" s="77" t="str">
        <f t="shared" si="398"/>
        <v/>
      </c>
      <c r="S5111" s="77" t="str">
        <f>IF(O5111="","",IF(OR(VALUE(LEFT(O5111,2))&gt;IF(RIGHT(J5111,1)="M",7,19),AND(OR(LEFT(O5111,2)={"07","19"}),VALUE(RIGHT(O5111,2))&gt;15)),TRUE,FALSE))</f>
        <v/>
      </c>
      <c r="T5111" s="77" t="str">
        <f>IF(O5111="","",IF(OR(VALUE(LEFT(O5111,2))&gt;IF(RIGHT(J5111,1)="M",7,19),AND(OR(LEFT(O5111,2)={"07","19"}),VALUE(RIGHT(O5111,2))&gt;5)),TRUE,FALSE))</f>
        <v/>
      </c>
    </row>
    <row r="5112" spans="12:20" x14ac:dyDescent="0.25">
      <c r="L5112" s="75">
        <f>COUNTIF($B$2:B5112,B5112)</f>
        <v>0</v>
      </c>
      <c r="M5112" s="75">
        <f>COUNTIF($L$2:L5112,4)</f>
        <v>42</v>
      </c>
      <c r="N5112" s="76" t="str">
        <f t="shared" si="399"/>
        <v>0</v>
      </c>
      <c r="O5112" s="76" t="str">
        <f t="shared" si="395"/>
        <v/>
      </c>
      <c r="P5112" s="75" t="str">
        <f t="shared" si="396"/>
        <v/>
      </c>
      <c r="Q5112" s="77" t="str">
        <f t="shared" si="397"/>
        <v/>
      </c>
      <c r="R5112" s="77" t="str">
        <f t="shared" si="398"/>
        <v/>
      </c>
      <c r="S5112" s="77" t="str">
        <f>IF(O5112="","",IF(OR(VALUE(LEFT(O5112,2))&gt;IF(RIGHT(J5112,1)="M",7,19),AND(OR(LEFT(O5112,2)={"07","19"}),VALUE(RIGHT(O5112,2))&gt;15)),TRUE,FALSE))</f>
        <v/>
      </c>
      <c r="T5112" s="77" t="str">
        <f>IF(O5112="","",IF(OR(VALUE(LEFT(O5112,2))&gt;IF(RIGHT(J5112,1)="M",7,19),AND(OR(LEFT(O5112,2)={"07","19"}),VALUE(RIGHT(O5112,2))&gt;5)),TRUE,FALSE))</f>
        <v/>
      </c>
    </row>
    <row r="5113" spans="12:20" x14ac:dyDescent="0.25">
      <c r="L5113" s="75">
        <f>COUNTIF($B$2:B5113,B5113)</f>
        <v>0</v>
      </c>
      <c r="M5113" s="75">
        <f>COUNTIF($L$2:L5113,4)</f>
        <v>42</v>
      </c>
      <c r="N5113" s="76" t="str">
        <f t="shared" si="399"/>
        <v>0</v>
      </c>
      <c r="O5113" s="76" t="str">
        <f t="shared" si="395"/>
        <v/>
      </c>
      <c r="P5113" s="75" t="str">
        <f t="shared" si="396"/>
        <v/>
      </c>
      <c r="Q5113" s="77" t="str">
        <f t="shared" si="397"/>
        <v/>
      </c>
      <c r="R5113" s="77" t="str">
        <f t="shared" si="398"/>
        <v/>
      </c>
      <c r="S5113" s="77" t="str">
        <f>IF(O5113="","",IF(OR(VALUE(LEFT(O5113,2))&gt;IF(RIGHT(J5113,1)="M",7,19),AND(OR(LEFT(O5113,2)={"07","19"}),VALUE(RIGHT(O5113,2))&gt;15)),TRUE,FALSE))</f>
        <v/>
      </c>
      <c r="T5113" s="77" t="str">
        <f>IF(O5113="","",IF(OR(VALUE(LEFT(O5113,2))&gt;IF(RIGHT(J5113,1)="M",7,19),AND(OR(LEFT(O5113,2)={"07","19"}),VALUE(RIGHT(O5113,2))&gt;5)),TRUE,FALSE))</f>
        <v/>
      </c>
    </row>
    <row r="5114" spans="12:20" x14ac:dyDescent="0.25">
      <c r="L5114" s="75">
        <f>COUNTIF($B$2:B5114,B5114)</f>
        <v>0</v>
      </c>
      <c r="M5114" s="75">
        <f>COUNTIF($L$2:L5114,4)</f>
        <v>42</v>
      </c>
      <c r="N5114" s="76" t="str">
        <f t="shared" si="399"/>
        <v>0</v>
      </c>
      <c r="O5114" s="76" t="str">
        <f t="shared" si="395"/>
        <v/>
      </c>
      <c r="P5114" s="75" t="str">
        <f t="shared" si="396"/>
        <v/>
      </c>
      <c r="Q5114" s="77" t="str">
        <f t="shared" si="397"/>
        <v/>
      </c>
      <c r="R5114" s="77" t="str">
        <f t="shared" si="398"/>
        <v/>
      </c>
      <c r="S5114" s="77" t="str">
        <f>IF(O5114="","",IF(OR(VALUE(LEFT(O5114,2))&gt;IF(RIGHT(J5114,1)="M",7,19),AND(OR(LEFT(O5114,2)={"07","19"}),VALUE(RIGHT(O5114,2))&gt;15)),TRUE,FALSE))</f>
        <v/>
      </c>
      <c r="T5114" s="77" t="str">
        <f>IF(O5114="","",IF(OR(VALUE(LEFT(O5114,2))&gt;IF(RIGHT(J5114,1)="M",7,19),AND(OR(LEFT(O5114,2)={"07","19"}),VALUE(RIGHT(O5114,2))&gt;5)),TRUE,FALSE))</f>
        <v/>
      </c>
    </row>
    <row r="5115" spans="12:20" x14ac:dyDescent="0.25">
      <c r="L5115" s="75">
        <f>COUNTIF($B$2:B5115,B5115)</f>
        <v>0</v>
      </c>
      <c r="M5115" s="75">
        <f>COUNTIF($L$2:L5115,4)</f>
        <v>42</v>
      </c>
      <c r="N5115" s="76" t="str">
        <f t="shared" si="399"/>
        <v>0</v>
      </c>
      <c r="O5115" s="76" t="str">
        <f t="shared" si="395"/>
        <v/>
      </c>
      <c r="P5115" s="75" t="str">
        <f t="shared" si="396"/>
        <v/>
      </c>
      <c r="Q5115" s="77" t="str">
        <f t="shared" si="397"/>
        <v/>
      </c>
      <c r="R5115" s="77" t="str">
        <f t="shared" si="398"/>
        <v/>
      </c>
      <c r="S5115" s="77" t="str">
        <f>IF(O5115="","",IF(OR(VALUE(LEFT(O5115,2))&gt;IF(RIGHT(J5115,1)="M",7,19),AND(OR(LEFT(O5115,2)={"07","19"}),VALUE(RIGHT(O5115,2))&gt;15)),TRUE,FALSE))</f>
        <v/>
      </c>
      <c r="T5115" s="77" t="str">
        <f>IF(O5115="","",IF(OR(VALUE(LEFT(O5115,2))&gt;IF(RIGHT(J5115,1)="M",7,19),AND(OR(LEFT(O5115,2)={"07","19"}),VALUE(RIGHT(O5115,2))&gt;5)),TRUE,FALSE))</f>
        <v/>
      </c>
    </row>
    <row r="5116" spans="12:20" x14ac:dyDescent="0.25">
      <c r="L5116" s="75">
        <f>COUNTIF($B$2:B5116,B5116)</f>
        <v>0</v>
      </c>
      <c r="M5116" s="75">
        <f>COUNTIF($L$2:L5116,4)</f>
        <v>42</v>
      </c>
      <c r="N5116" s="76" t="str">
        <f t="shared" si="399"/>
        <v>0</v>
      </c>
      <c r="O5116" s="76" t="str">
        <f t="shared" si="395"/>
        <v/>
      </c>
      <c r="P5116" s="75" t="str">
        <f t="shared" si="396"/>
        <v/>
      </c>
      <c r="Q5116" s="77" t="str">
        <f t="shared" si="397"/>
        <v/>
      </c>
      <c r="R5116" s="77" t="str">
        <f t="shared" si="398"/>
        <v/>
      </c>
      <c r="S5116" s="77" t="str">
        <f>IF(O5116="","",IF(OR(VALUE(LEFT(O5116,2))&gt;IF(RIGHT(J5116,1)="M",7,19),AND(OR(LEFT(O5116,2)={"07","19"}),VALUE(RIGHT(O5116,2))&gt;15)),TRUE,FALSE))</f>
        <v/>
      </c>
      <c r="T5116" s="77" t="str">
        <f>IF(O5116="","",IF(OR(VALUE(LEFT(O5116,2))&gt;IF(RIGHT(J5116,1)="M",7,19),AND(OR(LEFT(O5116,2)={"07","19"}),VALUE(RIGHT(O5116,2))&gt;5)),TRUE,FALSE))</f>
        <v/>
      </c>
    </row>
    <row r="5117" spans="12:20" x14ac:dyDescent="0.25">
      <c r="L5117" s="75">
        <f>COUNTIF($B$2:B5117,B5117)</f>
        <v>0</v>
      </c>
      <c r="M5117" s="75">
        <f>COUNTIF($L$2:L5117,4)</f>
        <v>42</v>
      </c>
      <c r="N5117" s="76" t="str">
        <f t="shared" si="399"/>
        <v>0</v>
      </c>
      <c r="O5117" s="76" t="str">
        <f t="shared" si="395"/>
        <v/>
      </c>
      <c r="P5117" s="75" t="str">
        <f t="shared" si="396"/>
        <v/>
      </c>
      <c r="Q5117" s="77" t="str">
        <f t="shared" si="397"/>
        <v/>
      </c>
      <c r="R5117" s="77" t="str">
        <f t="shared" si="398"/>
        <v/>
      </c>
      <c r="S5117" s="77" t="str">
        <f>IF(O5117="","",IF(OR(VALUE(LEFT(O5117,2))&gt;IF(RIGHT(J5117,1)="M",7,19),AND(OR(LEFT(O5117,2)={"07","19"}),VALUE(RIGHT(O5117,2))&gt;15)),TRUE,FALSE))</f>
        <v/>
      </c>
      <c r="T5117" s="77" t="str">
        <f>IF(O5117="","",IF(OR(VALUE(LEFT(O5117,2))&gt;IF(RIGHT(J5117,1)="M",7,19),AND(OR(LEFT(O5117,2)={"07","19"}),VALUE(RIGHT(O5117,2))&gt;5)),TRUE,FALSE))</f>
        <v/>
      </c>
    </row>
    <row r="5118" spans="12:20" x14ac:dyDescent="0.25">
      <c r="L5118" s="75">
        <f>COUNTIF($B$2:B5118,B5118)</f>
        <v>0</v>
      </c>
      <c r="M5118" s="75">
        <f>COUNTIF($L$2:L5118,4)</f>
        <v>42</v>
      </c>
      <c r="N5118" s="76" t="str">
        <f t="shared" si="399"/>
        <v>0</v>
      </c>
      <c r="O5118" s="76" t="str">
        <f t="shared" si="395"/>
        <v/>
      </c>
      <c r="P5118" s="75" t="str">
        <f t="shared" si="396"/>
        <v/>
      </c>
      <c r="Q5118" s="77" t="str">
        <f t="shared" si="397"/>
        <v/>
      </c>
      <c r="R5118" s="77" t="str">
        <f t="shared" si="398"/>
        <v/>
      </c>
      <c r="S5118" s="77" t="str">
        <f>IF(O5118="","",IF(OR(VALUE(LEFT(O5118,2))&gt;IF(RIGHT(J5118,1)="M",7,19),AND(OR(LEFT(O5118,2)={"07","19"}),VALUE(RIGHT(O5118,2))&gt;15)),TRUE,FALSE))</f>
        <v/>
      </c>
      <c r="T5118" s="77" t="str">
        <f>IF(O5118="","",IF(OR(VALUE(LEFT(O5118,2))&gt;IF(RIGHT(J5118,1)="M",7,19),AND(OR(LEFT(O5118,2)={"07","19"}),VALUE(RIGHT(O5118,2))&gt;5)),TRUE,FALSE))</f>
        <v/>
      </c>
    </row>
    <row r="5119" spans="12:20" x14ac:dyDescent="0.25">
      <c r="L5119" s="75">
        <f>COUNTIF($B$2:B5119,B5119)</f>
        <v>0</v>
      </c>
      <c r="M5119" s="75">
        <f>COUNTIF($L$2:L5119,4)</f>
        <v>42</v>
      </c>
      <c r="N5119" s="76" t="str">
        <f t="shared" si="399"/>
        <v>0</v>
      </c>
      <c r="O5119" s="76" t="str">
        <f t="shared" si="395"/>
        <v/>
      </c>
      <c r="P5119" s="75" t="str">
        <f t="shared" si="396"/>
        <v/>
      </c>
      <c r="Q5119" s="77" t="str">
        <f t="shared" si="397"/>
        <v/>
      </c>
      <c r="R5119" s="77" t="str">
        <f t="shared" si="398"/>
        <v/>
      </c>
      <c r="S5119" s="77" t="str">
        <f>IF(O5119="","",IF(OR(VALUE(LEFT(O5119,2))&gt;IF(RIGHT(J5119,1)="M",7,19),AND(OR(LEFT(O5119,2)={"07","19"}),VALUE(RIGHT(O5119,2))&gt;15)),TRUE,FALSE))</f>
        <v/>
      </c>
      <c r="T5119" s="77" t="str">
        <f>IF(O5119="","",IF(OR(VALUE(LEFT(O5119,2))&gt;IF(RIGHT(J5119,1)="M",7,19),AND(OR(LEFT(O5119,2)={"07","19"}),VALUE(RIGHT(O5119,2))&gt;5)),TRUE,FALSE))</f>
        <v/>
      </c>
    </row>
    <row r="5120" spans="12:20" x14ac:dyDescent="0.25">
      <c r="L5120" s="75">
        <f>COUNTIF($B$2:B5120,B5120)</f>
        <v>0</v>
      </c>
      <c r="M5120" s="75">
        <f>COUNTIF($L$2:L5120,4)</f>
        <v>42</v>
      </c>
      <c r="N5120" s="76" t="str">
        <f t="shared" si="399"/>
        <v>0</v>
      </c>
      <c r="O5120" s="76" t="str">
        <f t="shared" si="395"/>
        <v/>
      </c>
      <c r="P5120" s="75" t="str">
        <f t="shared" si="396"/>
        <v/>
      </c>
      <c r="Q5120" s="77" t="str">
        <f t="shared" si="397"/>
        <v/>
      </c>
      <c r="R5120" s="77" t="str">
        <f t="shared" si="398"/>
        <v/>
      </c>
      <c r="S5120" s="77" t="str">
        <f>IF(O5120="","",IF(OR(VALUE(LEFT(O5120,2))&gt;IF(RIGHT(J5120,1)="M",7,19),AND(OR(LEFT(O5120,2)={"07","19"}),VALUE(RIGHT(O5120,2))&gt;15)),TRUE,FALSE))</f>
        <v/>
      </c>
      <c r="T5120" s="77" t="str">
        <f>IF(O5120="","",IF(OR(VALUE(LEFT(O5120,2))&gt;IF(RIGHT(J5120,1)="M",7,19),AND(OR(LEFT(O5120,2)={"07","19"}),VALUE(RIGHT(O5120,2))&gt;5)),TRUE,FALSE))</f>
        <v/>
      </c>
    </row>
    <row r="5121" spans="12:20" x14ac:dyDescent="0.25">
      <c r="L5121" s="75">
        <f>COUNTIF($B$2:B5121,B5121)</f>
        <v>0</v>
      </c>
      <c r="M5121" s="75">
        <f>COUNTIF($L$2:L5121,4)</f>
        <v>42</v>
      </c>
      <c r="N5121" s="76" t="str">
        <f t="shared" si="399"/>
        <v>0</v>
      </c>
      <c r="O5121" s="76" t="str">
        <f t="shared" si="395"/>
        <v/>
      </c>
      <c r="P5121" s="75" t="str">
        <f t="shared" si="396"/>
        <v/>
      </c>
      <c r="Q5121" s="77" t="str">
        <f t="shared" si="397"/>
        <v/>
      </c>
      <c r="R5121" s="77" t="str">
        <f t="shared" si="398"/>
        <v/>
      </c>
      <c r="S5121" s="77" t="str">
        <f>IF(O5121="","",IF(OR(VALUE(LEFT(O5121,2))&gt;IF(RIGHT(J5121,1)="M",7,19),AND(OR(LEFT(O5121,2)={"07","19"}),VALUE(RIGHT(O5121,2))&gt;15)),TRUE,FALSE))</f>
        <v/>
      </c>
      <c r="T5121" s="77" t="str">
        <f>IF(O5121="","",IF(OR(VALUE(LEFT(O5121,2))&gt;IF(RIGHT(J5121,1)="M",7,19),AND(OR(LEFT(O5121,2)={"07","19"}),VALUE(RIGHT(O5121,2))&gt;5)),TRUE,FALSE))</f>
        <v/>
      </c>
    </row>
    <row r="5122" spans="12:20" x14ac:dyDescent="0.25">
      <c r="L5122" s="75">
        <f>COUNTIF($B$2:B5122,B5122)</f>
        <v>0</v>
      </c>
      <c r="M5122" s="75">
        <f>COUNTIF($L$2:L5122,4)</f>
        <v>42</v>
      </c>
      <c r="N5122" s="76" t="str">
        <f t="shared" si="399"/>
        <v>0</v>
      </c>
      <c r="O5122" s="76" t="str">
        <f t="shared" ref="O5122:O5185" si="400">TRIM(SUBSTITUTE(SUBSTITUTE(D5122,"+",""),"_",""))</f>
        <v/>
      </c>
      <c r="P5122" s="75" t="str">
        <f t="shared" ref="P5122:P5185" si="401">TRIM(SUBSTITUTE(SUBSTITUTE(E5122,"+",""),"_",""))</f>
        <v/>
      </c>
      <c r="Q5122" s="77" t="str">
        <f t="shared" ref="Q5122:Q5185" si="402">IFERROR(IF(RIGHT(P5122,2)&lt;RIGHT(O5122,2),IF(P5122&lt;O5122,P5122+2360-O5122,P5122-40-O5122),IF(P5122&lt;O5122,P5122+2400-O5122,P5122-O5122)),"")</f>
        <v/>
      </c>
      <c r="R5122" s="77" t="str">
        <f t="shared" ref="R5122:R5185" si="403">IFERROR(ROUNDDOWN(Q5122/100,0),"")</f>
        <v/>
      </c>
      <c r="S5122" s="77" t="str">
        <f>IF(O5122="","",IF(OR(VALUE(LEFT(O5122,2))&gt;IF(RIGHT(J5122,1)="M",7,19),AND(OR(LEFT(O5122,2)={"07","19"}),VALUE(RIGHT(O5122,2))&gt;15)),TRUE,FALSE))</f>
        <v/>
      </c>
      <c r="T5122" s="77" t="str">
        <f>IF(O5122="","",IF(OR(VALUE(LEFT(O5122,2))&gt;IF(RIGHT(J5122,1)="M",7,19),AND(OR(LEFT(O5122,2)={"07","19"}),VALUE(RIGHT(O5122,2))&gt;5)),TRUE,FALSE))</f>
        <v/>
      </c>
    </row>
    <row r="5123" spans="12:20" x14ac:dyDescent="0.25">
      <c r="L5123" s="75">
        <f>COUNTIF($B$2:B5123,B5123)</f>
        <v>0</v>
      </c>
      <c r="M5123" s="75">
        <f>COUNTIF($L$2:L5123,4)</f>
        <v>42</v>
      </c>
      <c r="N5123" s="76" t="str">
        <f t="shared" ref="N5123:N5186" si="404">A5123&amp;DAY(C5123)</f>
        <v>0</v>
      </c>
      <c r="O5123" s="76" t="str">
        <f t="shared" si="400"/>
        <v/>
      </c>
      <c r="P5123" s="75" t="str">
        <f t="shared" si="401"/>
        <v/>
      </c>
      <c r="Q5123" s="77" t="str">
        <f t="shared" si="402"/>
        <v/>
      </c>
      <c r="R5123" s="77" t="str">
        <f t="shared" si="403"/>
        <v/>
      </c>
      <c r="S5123" s="77" t="str">
        <f>IF(O5123="","",IF(OR(VALUE(LEFT(O5123,2))&gt;IF(RIGHT(J5123,1)="M",7,19),AND(OR(LEFT(O5123,2)={"07","19"}),VALUE(RIGHT(O5123,2))&gt;15)),TRUE,FALSE))</f>
        <v/>
      </c>
      <c r="T5123" s="77" t="str">
        <f>IF(O5123="","",IF(OR(VALUE(LEFT(O5123,2))&gt;IF(RIGHT(J5123,1)="M",7,19),AND(OR(LEFT(O5123,2)={"07","19"}),VALUE(RIGHT(O5123,2))&gt;5)),TRUE,FALSE))</f>
        <v/>
      </c>
    </row>
    <row r="5124" spans="12:20" x14ac:dyDescent="0.25">
      <c r="L5124" s="75">
        <f>COUNTIF($B$2:B5124,B5124)</f>
        <v>0</v>
      </c>
      <c r="M5124" s="75">
        <f>COUNTIF($L$2:L5124,4)</f>
        <v>42</v>
      </c>
      <c r="N5124" s="76" t="str">
        <f t="shared" si="404"/>
        <v>0</v>
      </c>
      <c r="O5124" s="76" t="str">
        <f t="shared" si="400"/>
        <v/>
      </c>
      <c r="P5124" s="75" t="str">
        <f t="shared" si="401"/>
        <v/>
      </c>
      <c r="Q5124" s="77" t="str">
        <f t="shared" si="402"/>
        <v/>
      </c>
      <c r="R5124" s="77" t="str">
        <f t="shared" si="403"/>
        <v/>
      </c>
      <c r="S5124" s="77" t="str">
        <f>IF(O5124="","",IF(OR(VALUE(LEFT(O5124,2))&gt;IF(RIGHT(J5124,1)="M",7,19),AND(OR(LEFT(O5124,2)={"07","19"}),VALUE(RIGHT(O5124,2))&gt;15)),TRUE,FALSE))</f>
        <v/>
      </c>
      <c r="T5124" s="77" t="str">
        <f>IF(O5124="","",IF(OR(VALUE(LEFT(O5124,2))&gt;IF(RIGHT(J5124,1)="M",7,19),AND(OR(LEFT(O5124,2)={"07","19"}),VALUE(RIGHT(O5124,2))&gt;5)),TRUE,FALSE))</f>
        <v/>
      </c>
    </row>
    <row r="5125" spans="12:20" x14ac:dyDescent="0.25">
      <c r="L5125" s="75">
        <f>COUNTIF($B$2:B5125,B5125)</f>
        <v>0</v>
      </c>
      <c r="M5125" s="75">
        <f>COUNTIF($L$2:L5125,4)</f>
        <v>42</v>
      </c>
      <c r="N5125" s="76" t="str">
        <f t="shared" si="404"/>
        <v>0</v>
      </c>
      <c r="O5125" s="76" t="str">
        <f t="shared" si="400"/>
        <v/>
      </c>
      <c r="P5125" s="75" t="str">
        <f t="shared" si="401"/>
        <v/>
      </c>
      <c r="Q5125" s="77" t="str">
        <f t="shared" si="402"/>
        <v/>
      </c>
      <c r="R5125" s="77" t="str">
        <f t="shared" si="403"/>
        <v/>
      </c>
      <c r="S5125" s="77" t="str">
        <f>IF(O5125="","",IF(OR(VALUE(LEFT(O5125,2))&gt;IF(RIGHT(J5125,1)="M",7,19),AND(OR(LEFT(O5125,2)={"07","19"}),VALUE(RIGHT(O5125,2))&gt;15)),TRUE,FALSE))</f>
        <v/>
      </c>
      <c r="T5125" s="77" t="str">
        <f>IF(O5125="","",IF(OR(VALUE(LEFT(O5125,2))&gt;IF(RIGHT(J5125,1)="M",7,19),AND(OR(LEFT(O5125,2)={"07","19"}),VALUE(RIGHT(O5125,2))&gt;5)),TRUE,FALSE))</f>
        <v/>
      </c>
    </row>
    <row r="5126" spans="12:20" x14ac:dyDescent="0.25">
      <c r="L5126" s="75">
        <f>COUNTIF($B$2:B5126,B5126)</f>
        <v>0</v>
      </c>
      <c r="M5126" s="75">
        <f>COUNTIF($L$2:L5126,4)</f>
        <v>42</v>
      </c>
      <c r="N5126" s="76" t="str">
        <f t="shared" si="404"/>
        <v>0</v>
      </c>
      <c r="O5126" s="76" t="str">
        <f t="shared" si="400"/>
        <v/>
      </c>
      <c r="P5126" s="75" t="str">
        <f t="shared" si="401"/>
        <v/>
      </c>
      <c r="Q5126" s="77" t="str">
        <f t="shared" si="402"/>
        <v/>
      </c>
      <c r="R5126" s="77" t="str">
        <f t="shared" si="403"/>
        <v/>
      </c>
      <c r="S5126" s="77" t="str">
        <f>IF(O5126="","",IF(OR(VALUE(LEFT(O5126,2))&gt;IF(RIGHT(J5126,1)="M",7,19),AND(OR(LEFT(O5126,2)={"07","19"}),VALUE(RIGHT(O5126,2))&gt;15)),TRUE,FALSE))</f>
        <v/>
      </c>
      <c r="T5126" s="77" t="str">
        <f>IF(O5126="","",IF(OR(VALUE(LEFT(O5126,2))&gt;IF(RIGHT(J5126,1)="M",7,19),AND(OR(LEFT(O5126,2)={"07","19"}),VALUE(RIGHT(O5126,2))&gt;5)),TRUE,FALSE))</f>
        <v/>
      </c>
    </row>
    <row r="5127" spans="12:20" x14ac:dyDescent="0.25">
      <c r="L5127" s="75">
        <f>COUNTIF($B$2:B5127,B5127)</f>
        <v>0</v>
      </c>
      <c r="M5127" s="75">
        <f>COUNTIF($L$2:L5127,4)</f>
        <v>42</v>
      </c>
      <c r="N5127" s="76" t="str">
        <f t="shared" si="404"/>
        <v>0</v>
      </c>
      <c r="O5127" s="76" t="str">
        <f t="shared" si="400"/>
        <v/>
      </c>
      <c r="P5127" s="75" t="str">
        <f t="shared" si="401"/>
        <v/>
      </c>
      <c r="Q5127" s="77" t="str">
        <f t="shared" si="402"/>
        <v/>
      </c>
      <c r="R5127" s="77" t="str">
        <f t="shared" si="403"/>
        <v/>
      </c>
      <c r="S5127" s="77" t="str">
        <f>IF(O5127="","",IF(OR(VALUE(LEFT(O5127,2))&gt;IF(RIGHT(J5127,1)="M",7,19),AND(OR(LEFT(O5127,2)={"07","19"}),VALUE(RIGHT(O5127,2))&gt;15)),TRUE,FALSE))</f>
        <v/>
      </c>
      <c r="T5127" s="77" t="str">
        <f>IF(O5127="","",IF(OR(VALUE(LEFT(O5127,2))&gt;IF(RIGHT(J5127,1)="M",7,19),AND(OR(LEFT(O5127,2)={"07","19"}),VALUE(RIGHT(O5127,2))&gt;5)),TRUE,FALSE))</f>
        <v/>
      </c>
    </row>
    <row r="5128" spans="12:20" x14ac:dyDescent="0.25">
      <c r="L5128" s="75">
        <f>COUNTIF($B$2:B5128,B5128)</f>
        <v>0</v>
      </c>
      <c r="M5128" s="75">
        <f>COUNTIF($L$2:L5128,4)</f>
        <v>42</v>
      </c>
      <c r="N5128" s="76" t="str">
        <f t="shared" si="404"/>
        <v>0</v>
      </c>
      <c r="O5128" s="76" t="str">
        <f t="shared" si="400"/>
        <v/>
      </c>
      <c r="P5128" s="75" t="str">
        <f t="shared" si="401"/>
        <v/>
      </c>
      <c r="Q5128" s="77" t="str">
        <f t="shared" si="402"/>
        <v/>
      </c>
      <c r="R5128" s="77" t="str">
        <f t="shared" si="403"/>
        <v/>
      </c>
      <c r="S5128" s="77" t="str">
        <f>IF(O5128="","",IF(OR(VALUE(LEFT(O5128,2))&gt;IF(RIGHT(J5128,1)="M",7,19),AND(OR(LEFT(O5128,2)={"07","19"}),VALUE(RIGHT(O5128,2))&gt;15)),TRUE,FALSE))</f>
        <v/>
      </c>
      <c r="T5128" s="77" t="str">
        <f>IF(O5128="","",IF(OR(VALUE(LEFT(O5128,2))&gt;IF(RIGHT(J5128,1)="M",7,19),AND(OR(LEFT(O5128,2)={"07","19"}),VALUE(RIGHT(O5128,2))&gt;5)),TRUE,FALSE))</f>
        <v/>
      </c>
    </row>
    <row r="5129" spans="12:20" x14ac:dyDescent="0.25">
      <c r="L5129" s="75">
        <f>COUNTIF($B$2:B5129,B5129)</f>
        <v>0</v>
      </c>
      <c r="M5129" s="75">
        <f>COUNTIF($L$2:L5129,4)</f>
        <v>42</v>
      </c>
      <c r="N5129" s="76" t="str">
        <f t="shared" si="404"/>
        <v>0</v>
      </c>
      <c r="O5129" s="76" t="str">
        <f t="shared" si="400"/>
        <v/>
      </c>
      <c r="P5129" s="75" t="str">
        <f t="shared" si="401"/>
        <v/>
      </c>
      <c r="Q5129" s="77" t="str">
        <f t="shared" si="402"/>
        <v/>
      </c>
      <c r="R5129" s="77" t="str">
        <f t="shared" si="403"/>
        <v/>
      </c>
      <c r="S5129" s="77" t="str">
        <f>IF(O5129="","",IF(OR(VALUE(LEFT(O5129,2))&gt;IF(RIGHT(J5129,1)="M",7,19),AND(OR(LEFT(O5129,2)={"07","19"}),VALUE(RIGHT(O5129,2))&gt;15)),TRUE,FALSE))</f>
        <v/>
      </c>
      <c r="T5129" s="77" t="str">
        <f>IF(O5129="","",IF(OR(VALUE(LEFT(O5129,2))&gt;IF(RIGHT(J5129,1)="M",7,19),AND(OR(LEFT(O5129,2)={"07","19"}),VALUE(RIGHT(O5129,2))&gt;5)),TRUE,FALSE))</f>
        <v/>
      </c>
    </row>
    <row r="5130" spans="12:20" x14ac:dyDescent="0.25">
      <c r="L5130" s="75">
        <f>COUNTIF($B$2:B5130,B5130)</f>
        <v>0</v>
      </c>
      <c r="M5130" s="75">
        <f>COUNTIF($L$2:L5130,4)</f>
        <v>42</v>
      </c>
      <c r="N5130" s="76" t="str">
        <f t="shared" si="404"/>
        <v>0</v>
      </c>
      <c r="O5130" s="76" t="str">
        <f t="shared" si="400"/>
        <v/>
      </c>
      <c r="P5130" s="75" t="str">
        <f t="shared" si="401"/>
        <v/>
      </c>
      <c r="Q5130" s="77" t="str">
        <f t="shared" si="402"/>
        <v/>
      </c>
      <c r="R5130" s="77" t="str">
        <f t="shared" si="403"/>
        <v/>
      </c>
      <c r="S5130" s="77" t="str">
        <f>IF(O5130="","",IF(OR(VALUE(LEFT(O5130,2))&gt;IF(RIGHT(J5130,1)="M",7,19),AND(OR(LEFT(O5130,2)={"07","19"}),VALUE(RIGHT(O5130,2))&gt;15)),TRUE,FALSE))</f>
        <v/>
      </c>
      <c r="T5130" s="77" t="str">
        <f>IF(O5130="","",IF(OR(VALUE(LEFT(O5130,2))&gt;IF(RIGHT(J5130,1)="M",7,19),AND(OR(LEFT(O5130,2)={"07","19"}),VALUE(RIGHT(O5130,2))&gt;5)),TRUE,FALSE))</f>
        <v/>
      </c>
    </row>
    <row r="5131" spans="12:20" x14ac:dyDescent="0.25">
      <c r="L5131" s="75">
        <f>COUNTIF($B$2:B5131,B5131)</f>
        <v>0</v>
      </c>
      <c r="M5131" s="75">
        <f>COUNTIF($L$2:L5131,4)</f>
        <v>42</v>
      </c>
      <c r="N5131" s="76" t="str">
        <f t="shared" si="404"/>
        <v>0</v>
      </c>
      <c r="O5131" s="76" t="str">
        <f t="shared" si="400"/>
        <v/>
      </c>
      <c r="P5131" s="75" t="str">
        <f t="shared" si="401"/>
        <v/>
      </c>
      <c r="Q5131" s="77" t="str">
        <f t="shared" si="402"/>
        <v/>
      </c>
      <c r="R5131" s="77" t="str">
        <f t="shared" si="403"/>
        <v/>
      </c>
      <c r="S5131" s="77" t="str">
        <f>IF(O5131="","",IF(OR(VALUE(LEFT(O5131,2))&gt;IF(RIGHT(J5131,1)="M",7,19),AND(OR(LEFT(O5131,2)={"07","19"}),VALUE(RIGHT(O5131,2))&gt;15)),TRUE,FALSE))</f>
        <v/>
      </c>
      <c r="T5131" s="77" t="str">
        <f>IF(O5131="","",IF(OR(VALUE(LEFT(O5131,2))&gt;IF(RIGHT(J5131,1)="M",7,19),AND(OR(LEFT(O5131,2)={"07","19"}),VALUE(RIGHT(O5131,2))&gt;5)),TRUE,FALSE))</f>
        <v/>
      </c>
    </row>
    <row r="5132" spans="12:20" x14ac:dyDescent="0.25">
      <c r="L5132" s="75">
        <f>COUNTIF($B$2:B5132,B5132)</f>
        <v>0</v>
      </c>
      <c r="M5132" s="75">
        <f>COUNTIF($L$2:L5132,4)</f>
        <v>42</v>
      </c>
      <c r="N5132" s="76" t="str">
        <f t="shared" si="404"/>
        <v>0</v>
      </c>
      <c r="O5132" s="76" t="str">
        <f t="shared" si="400"/>
        <v/>
      </c>
      <c r="P5132" s="75" t="str">
        <f t="shared" si="401"/>
        <v/>
      </c>
      <c r="Q5132" s="77" t="str">
        <f t="shared" si="402"/>
        <v/>
      </c>
      <c r="R5132" s="77" t="str">
        <f t="shared" si="403"/>
        <v/>
      </c>
      <c r="S5132" s="77" t="str">
        <f>IF(O5132="","",IF(OR(VALUE(LEFT(O5132,2))&gt;IF(RIGHT(J5132,1)="M",7,19),AND(OR(LEFT(O5132,2)={"07","19"}),VALUE(RIGHT(O5132,2))&gt;15)),TRUE,FALSE))</f>
        <v/>
      </c>
      <c r="T5132" s="77" t="str">
        <f>IF(O5132="","",IF(OR(VALUE(LEFT(O5132,2))&gt;IF(RIGHT(J5132,1)="M",7,19),AND(OR(LEFT(O5132,2)={"07","19"}),VALUE(RIGHT(O5132,2))&gt;5)),TRUE,FALSE))</f>
        <v/>
      </c>
    </row>
    <row r="5133" spans="12:20" x14ac:dyDescent="0.25">
      <c r="L5133" s="75">
        <f>COUNTIF($B$2:B5133,B5133)</f>
        <v>0</v>
      </c>
      <c r="M5133" s="75">
        <f>COUNTIF($L$2:L5133,4)</f>
        <v>42</v>
      </c>
      <c r="N5133" s="76" t="str">
        <f t="shared" si="404"/>
        <v>0</v>
      </c>
      <c r="O5133" s="76" t="str">
        <f t="shared" si="400"/>
        <v/>
      </c>
      <c r="P5133" s="75" t="str">
        <f t="shared" si="401"/>
        <v/>
      </c>
      <c r="Q5133" s="77" t="str">
        <f t="shared" si="402"/>
        <v/>
      </c>
      <c r="R5133" s="77" t="str">
        <f t="shared" si="403"/>
        <v/>
      </c>
      <c r="S5133" s="77" t="str">
        <f>IF(O5133="","",IF(OR(VALUE(LEFT(O5133,2))&gt;IF(RIGHT(J5133,1)="M",7,19),AND(OR(LEFT(O5133,2)={"07","19"}),VALUE(RIGHT(O5133,2))&gt;15)),TRUE,FALSE))</f>
        <v/>
      </c>
      <c r="T5133" s="77" t="str">
        <f>IF(O5133="","",IF(OR(VALUE(LEFT(O5133,2))&gt;IF(RIGHT(J5133,1)="M",7,19),AND(OR(LEFT(O5133,2)={"07","19"}),VALUE(RIGHT(O5133,2))&gt;5)),TRUE,FALSE))</f>
        <v/>
      </c>
    </row>
    <row r="5134" spans="12:20" x14ac:dyDescent="0.25">
      <c r="L5134" s="75">
        <f>COUNTIF($B$2:B5134,B5134)</f>
        <v>0</v>
      </c>
      <c r="M5134" s="75">
        <f>COUNTIF($L$2:L5134,4)</f>
        <v>42</v>
      </c>
      <c r="N5134" s="76" t="str">
        <f t="shared" si="404"/>
        <v>0</v>
      </c>
      <c r="O5134" s="76" t="str">
        <f t="shared" si="400"/>
        <v/>
      </c>
      <c r="P5134" s="75" t="str">
        <f t="shared" si="401"/>
        <v/>
      </c>
      <c r="Q5134" s="77" t="str">
        <f t="shared" si="402"/>
        <v/>
      </c>
      <c r="R5134" s="77" t="str">
        <f t="shared" si="403"/>
        <v/>
      </c>
      <c r="S5134" s="77" t="str">
        <f>IF(O5134="","",IF(OR(VALUE(LEFT(O5134,2))&gt;IF(RIGHT(J5134,1)="M",7,19),AND(OR(LEFT(O5134,2)={"07","19"}),VALUE(RIGHT(O5134,2))&gt;15)),TRUE,FALSE))</f>
        <v/>
      </c>
      <c r="T5134" s="77" t="str">
        <f>IF(O5134="","",IF(OR(VALUE(LEFT(O5134,2))&gt;IF(RIGHT(J5134,1)="M",7,19),AND(OR(LEFT(O5134,2)={"07","19"}),VALUE(RIGHT(O5134,2))&gt;5)),TRUE,FALSE))</f>
        <v/>
      </c>
    </row>
    <row r="5135" spans="12:20" x14ac:dyDescent="0.25">
      <c r="L5135" s="75">
        <f>COUNTIF($B$2:B5135,B5135)</f>
        <v>0</v>
      </c>
      <c r="M5135" s="75">
        <f>COUNTIF($L$2:L5135,4)</f>
        <v>42</v>
      </c>
      <c r="N5135" s="76" t="str">
        <f t="shared" si="404"/>
        <v>0</v>
      </c>
      <c r="O5135" s="76" t="str">
        <f t="shared" si="400"/>
        <v/>
      </c>
      <c r="P5135" s="75" t="str">
        <f t="shared" si="401"/>
        <v/>
      </c>
      <c r="Q5135" s="77" t="str">
        <f t="shared" si="402"/>
        <v/>
      </c>
      <c r="R5135" s="77" t="str">
        <f t="shared" si="403"/>
        <v/>
      </c>
      <c r="S5135" s="77" t="str">
        <f>IF(O5135="","",IF(OR(VALUE(LEFT(O5135,2))&gt;IF(RIGHT(J5135,1)="M",7,19),AND(OR(LEFT(O5135,2)={"07","19"}),VALUE(RIGHT(O5135,2))&gt;15)),TRUE,FALSE))</f>
        <v/>
      </c>
      <c r="T5135" s="77" t="str">
        <f>IF(O5135="","",IF(OR(VALUE(LEFT(O5135,2))&gt;IF(RIGHT(J5135,1)="M",7,19),AND(OR(LEFT(O5135,2)={"07","19"}),VALUE(RIGHT(O5135,2))&gt;5)),TRUE,FALSE))</f>
        <v/>
      </c>
    </row>
    <row r="5136" spans="12:20" x14ac:dyDescent="0.25">
      <c r="L5136" s="75">
        <f>COUNTIF($B$2:B5136,B5136)</f>
        <v>0</v>
      </c>
      <c r="M5136" s="75">
        <f>COUNTIF($L$2:L5136,4)</f>
        <v>42</v>
      </c>
      <c r="N5136" s="76" t="str">
        <f t="shared" si="404"/>
        <v>0</v>
      </c>
      <c r="O5136" s="76" t="str">
        <f t="shared" si="400"/>
        <v/>
      </c>
      <c r="P5136" s="75" t="str">
        <f t="shared" si="401"/>
        <v/>
      </c>
      <c r="Q5136" s="77" t="str">
        <f t="shared" si="402"/>
        <v/>
      </c>
      <c r="R5136" s="77" t="str">
        <f t="shared" si="403"/>
        <v/>
      </c>
      <c r="S5136" s="77" t="str">
        <f>IF(O5136="","",IF(OR(VALUE(LEFT(O5136,2))&gt;IF(RIGHT(J5136,1)="M",7,19),AND(OR(LEFT(O5136,2)={"07","19"}),VALUE(RIGHT(O5136,2))&gt;15)),TRUE,FALSE))</f>
        <v/>
      </c>
      <c r="T5136" s="77" t="str">
        <f>IF(O5136="","",IF(OR(VALUE(LEFT(O5136,2))&gt;IF(RIGHT(J5136,1)="M",7,19),AND(OR(LEFT(O5136,2)={"07","19"}),VALUE(RIGHT(O5136,2))&gt;5)),TRUE,FALSE))</f>
        <v/>
      </c>
    </row>
    <row r="5137" spans="12:20" x14ac:dyDescent="0.25">
      <c r="L5137" s="75">
        <f>COUNTIF($B$2:B5137,B5137)</f>
        <v>0</v>
      </c>
      <c r="M5137" s="75">
        <f>COUNTIF($L$2:L5137,4)</f>
        <v>42</v>
      </c>
      <c r="N5137" s="76" t="str">
        <f t="shared" si="404"/>
        <v>0</v>
      </c>
      <c r="O5137" s="76" t="str">
        <f t="shared" si="400"/>
        <v/>
      </c>
      <c r="P5137" s="75" t="str">
        <f t="shared" si="401"/>
        <v/>
      </c>
      <c r="Q5137" s="77" t="str">
        <f t="shared" si="402"/>
        <v/>
      </c>
      <c r="R5137" s="77" t="str">
        <f t="shared" si="403"/>
        <v/>
      </c>
      <c r="S5137" s="77" t="str">
        <f>IF(O5137="","",IF(OR(VALUE(LEFT(O5137,2))&gt;IF(RIGHT(J5137,1)="M",7,19),AND(OR(LEFT(O5137,2)={"07","19"}),VALUE(RIGHT(O5137,2))&gt;15)),TRUE,FALSE))</f>
        <v/>
      </c>
      <c r="T5137" s="77" t="str">
        <f>IF(O5137="","",IF(OR(VALUE(LEFT(O5137,2))&gt;IF(RIGHT(J5137,1)="M",7,19),AND(OR(LEFT(O5137,2)={"07","19"}),VALUE(RIGHT(O5137,2))&gt;5)),TRUE,FALSE))</f>
        <v/>
      </c>
    </row>
    <row r="5138" spans="12:20" x14ac:dyDescent="0.25">
      <c r="L5138" s="75">
        <f>COUNTIF($B$2:B5138,B5138)</f>
        <v>0</v>
      </c>
      <c r="M5138" s="75">
        <f>COUNTIF($L$2:L5138,4)</f>
        <v>42</v>
      </c>
      <c r="N5138" s="76" t="str">
        <f t="shared" si="404"/>
        <v>0</v>
      </c>
      <c r="O5138" s="76" t="str">
        <f t="shared" si="400"/>
        <v/>
      </c>
      <c r="P5138" s="75" t="str">
        <f t="shared" si="401"/>
        <v/>
      </c>
      <c r="Q5138" s="77" t="str">
        <f t="shared" si="402"/>
        <v/>
      </c>
      <c r="R5138" s="77" t="str">
        <f t="shared" si="403"/>
        <v/>
      </c>
      <c r="S5138" s="77" t="str">
        <f>IF(O5138="","",IF(OR(VALUE(LEFT(O5138,2))&gt;IF(RIGHT(J5138,1)="M",7,19),AND(OR(LEFT(O5138,2)={"07","19"}),VALUE(RIGHT(O5138,2))&gt;15)),TRUE,FALSE))</f>
        <v/>
      </c>
      <c r="T5138" s="77" t="str">
        <f>IF(O5138="","",IF(OR(VALUE(LEFT(O5138,2))&gt;IF(RIGHT(J5138,1)="M",7,19),AND(OR(LEFT(O5138,2)={"07","19"}),VALUE(RIGHT(O5138,2))&gt;5)),TRUE,FALSE))</f>
        <v/>
      </c>
    </row>
    <row r="5139" spans="12:20" x14ac:dyDescent="0.25">
      <c r="L5139" s="75">
        <f>COUNTIF($B$2:B5139,B5139)</f>
        <v>0</v>
      </c>
      <c r="M5139" s="75">
        <f>COUNTIF($L$2:L5139,4)</f>
        <v>42</v>
      </c>
      <c r="N5139" s="76" t="str">
        <f t="shared" si="404"/>
        <v>0</v>
      </c>
      <c r="O5139" s="76" t="str">
        <f t="shared" si="400"/>
        <v/>
      </c>
      <c r="P5139" s="75" t="str">
        <f t="shared" si="401"/>
        <v/>
      </c>
      <c r="Q5139" s="77" t="str">
        <f t="shared" si="402"/>
        <v/>
      </c>
      <c r="R5139" s="77" t="str">
        <f t="shared" si="403"/>
        <v/>
      </c>
      <c r="S5139" s="77" t="str">
        <f>IF(O5139="","",IF(OR(VALUE(LEFT(O5139,2))&gt;IF(RIGHT(J5139,1)="M",7,19),AND(OR(LEFT(O5139,2)={"07","19"}),VALUE(RIGHT(O5139,2))&gt;15)),TRUE,FALSE))</f>
        <v/>
      </c>
      <c r="T5139" s="77" t="str">
        <f>IF(O5139="","",IF(OR(VALUE(LEFT(O5139,2))&gt;IF(RIGHT(J5139,1)="M",7,19),AND(OR(LEFT(O5139,2)={"07","19"}),VALUE(RIGHT(O5139,2))&gt;5)),TRUE,FALSE))</f>
        <v/>
      </c>
    </row>
    <row r="5140" spans="12:20" x14ac:dyDescent="0.25">
      <c r="L5140" s="75">
        <f>COUNTIF($B$2:B5140,B5140)</f>
        <v>0</v>
      </c>
      <c r="M5140" s="75">
        <f>COUNTIF($L$2:L5140,4)</f>
        <v>42</v>
      </c>
      <c r="N5140" s="76" t="str">
        <f t="shared" si="404"/>
        <v>0</v>
      </c>
      <c r="O5140" s="76" t="str">
        <f t="shared" si="400"/>
        <v/>
      </c>
      <c r="P5140" s="75" t="str">
        <f t="shared" si="401"/>
        <v/>
      </c>
      <c r="Q5140" s="77" t="str">
        <f t="shared" si="402"/>
        <v/>
      </c>
      <c r="R5140" s="77" t="str">
        <f t="shared" si="403"/>
        <v/>
      </c>
      <c r="S5140" s="77" t="str">
        <f>IF(O5140="","",IF(OR(VALUE(LEFT(O5140,2))&gt;IF(RIGHT(J5140,1)="M",7,19),AND(OR(LEFT(O5140,2)={"07","19"}),VALUE(RIGHT(O5140,2))&gt;15)),TRUE,FALSE))</f>
        <v/>
      </c>
      <c r="T5140" s="77" t="str">
        <f>IF(O5140="","",IF(OR(VALUE(LEFT(O5140,2))&gt;IF(RIGHT(J5140,1)="M",7,19),AND(OR(LEFT(O5140,2)={"07","19"}),VALUE(RIGHT(O5140,2))&gt;5)),TRUE,FALSE))</f>
        <v/>
      </c>
    </row>
    <row r="5141" spans="12:20" x14ac:dyDescent="0.25">
      <c r="L5141" s="75">
        <f>COUNTIF($B$2:B5141,B5141)</f>
        <v>0</v>
      </c>
      <c r="M5141" s="75">
        <f>COUNTIF($L$2:L5141,4)</f>
        <v>42</v>
      </c>
      <c r="N5141" s="76" t="str">
        <f t="shared" si="404"/>
        <v>0</v>
      </c>
      <c r="O5141" s="76" t="str">
        <f t="shared" si="400"/>
        <v/>
      </c>
      <c r="P5141" s="75" t="str">
        <f t="shared" si="401"/>
        <v/>
      </c>
      <c r="Q5141" s="77" t="str">
        <f t="shared" si="402"/>
        <v/>
      </c>
      <c r="R5141" s="77" t="str">
        <f t="shared" si="403"/>
        <v/>
      </c>
      <c r="S5141" s="77" t="str">
        <f>IF(O5141="","",IF(OR(VALUE(LEFT(O5141,2))&gt;IF(RIGHT(J5141,1)="M",7,19),AND(OR(LEFT(O5141,2)={"07","19"}),VALUE(RIGHT(O5141,2))&gt;15)),TRUE,FALSE))</f>
        <v/>
      </c>
      <c r="T5141" s="77" t="str">
        <f>IF(O5141="","",IF(OR(VALUE(LEFT(O5141,2))&gt;IF(RIGHT(J5141,1)="M",7,19),AND(OR(LEFT(O5141,2)={"07","19"}),VALUE(RIGHT(O5141,2))&gt;5)),TRUE,FALSE))</f>
        <v/>
      </c>
    </row>
    <row r="5142" spans="12:20" x14ac:dyDescent="0.25">
      <c r="L5142" s="75">
        <f>COUNTIF($B$2:B5142,B5142)</f>
        <v>0</v>
      </c>
      <c r="M5142" s="75">
        <f>COUNTIF($L$2:L5142,4)</f>
        <v>42</v>
      </c>
      <c r="N5142" s="76" t="str">
        <f t="shared" si="404"/>
        <v>0</v>
      </c>
      <c r="O5142" s="76" t="str">
        <f t="shared" si="400"/>
        <v/>
      </c>
      <c r="P5142" s="75" t="str">
        <f t="shared" si="401"/>
        <v/>
      </c>
      <c r="Q5142" s="77" t="str">
        <f t="shared" si="402"/>
        <v/>
      </c>
      <c r="R5142" s="77" t="str">
        <f t="shared" si="403"/>
        <v/>
      </c>
      <c r="S5142" s="77" t="str">
        <f>IF(O5142="","",IF(OR(VALUE(LEFT(O5142,2))&gt;IF(RIGHT(J5142,1)="M",7,19),AND(OR(LEFT(O5142,2)={"07","19"}),VALUE(RIGHT(O5142,2))&gt;15)),TRUE,FALSE))</f>
        <v/>
      </c>
      <c r="T5142" s="77" t="str">
        <f>IF(O5142="","",IF(OR(VALUE(LEFT(O5142,2))&gt;IF(RIGHT(J5142,1)="M",7,19),AND(OR(LEFT(O5142,2)={"07","19"}),VALUE(RIGHT(O5142,2))&gt;5)),TRUE,FALSE))</f>
        <v/>
      </c>
    </row>
    <row r="5143" spans="12:20" x14ac:dyDescent="0.25">
      <c r="L5143" s="75">
        <f>COUNTIF($B$2:B5143,B5143)</f>
        <v>0</v>
      </c>
      <c r="M5143" s="75">
        <f>COUNTIF($L$2:L5143,4)</f>
        <v>42</v>
      </c>
      <c r="N5143" s="76" t="str">
        <f t="shared" si="404"/>
        <v>0</v>
      </c>
      <c r="O5143" s="76" t="str">
        <f t="shared" si="400"/>
        <v/>
      </c>
      <c r="P5143" s="75" t="str">
        <f t="shared" si="401"/>
        <v/>
      </c>
      <c r="Q5143" s="77" t="str">
        <f t="shared" si="402"/>
        <v/>
      </c>
      <c r="R5143" s="77" t="str">
        <f t="shared" si="403"/>
        <v/>
      </c>
      <c r="S5143" s="77" t="str">
        <f>IF(O5143="","",IF(OR(VALUE(LEFT(O5143,2))&gt;IF(RIGHT(J5143,1)="M",7,19),AND(OR(LEFT(O5143,2)={"07","19"}),VALUE(RIGHT(O5143,2))&gt;15)),TRUE,FALSE))</f>
        <v/>
      </c>
      <c r="T5143" s="77" t="str">
        <f>IF(O5143="","",IF(OR(VALUE(LEFT(O5143,2))&gt;IF(RIGHT(J5143,1)="M",7,19),AND(OR(LEFT(O5143,2)={"07","19"}),VALUE(RIGHT(O5143,2))&gt;5)),TRUE,FALSE))</f>
        <v/>
      </c>
    </row>
    <row r="5144" spans="12:20" x14ac:dyDescent="0.25">
      <c r="L5144" s="75">
        <f>COUNTIF($B$2:B5144,B5144)</f>
        <v>0</v>
      </c>
      <c r="M5144" s="75">
        <f>COUNTIF($L$2:L5144,4)</f>
        <v>42</v>
      </c>
      <c r="N5144" s="76" t="str">
        <f t="shared" si="404"/>
        <v>0</v>
      </c>
      <c r="O5144" s="76" t="str">
        <f t="shared" si="400"/>
        <v/>
      </c>
      <c r="P5144" s="75" t="str">
        <f t="shared" si="401"/>
        <v/>
      </c>
      <c r="Q5144" s="77" t="str">
        <f t="shared" si="402"/>
        <v/>
      </c>
      <c r="R5144" s="77" t="str">
        <f t="shared" si="403"/>
        <v/>
      </c>
      <c r="S5144" s="77" t="str">
        <f>IF(O5144="","",IF(OR(VALUE(LEFT(O5144,2))&gt;IF(RIGHT(J5144,1)="M",7,19),AND(OR(LEFT(O5144,2)={"07","19"}),VALUE(RIGHT(O5144,2))&gt;15)),TRUE,FALSE))</f>
        <v/>
      </c>
      <c r="T5144" s="77" t="str">
        <f>IF(O5144="","",IF(OR(VALUE(LEFT(O5144,2))&gt;IF(RIGHT(J5144,1)="M",7,19),AND(OR(LEFT(O5144,2)={"07","19"}),VALUE(RIGHT(O5144,2))&gt;5)),TRUE,FALSE))</f>
        <v/>
      </c>
    </row>
    <row r="5145" spans="12:20" x14ac:dyDescent="0.25">
      <c r="L5145" s="75">
        <f>COUNTIF($B$2:B5145,B5145)</f>
        <v>0</v>
      </c>
      <c r="M5145" s="75">
        <f>COUNTIF($L$2:L5145,4)</f>
        <v>42</v>
      </c>
      <c r="N5145" s="76" t="str">
        <f t="shared" si="404"/>
        <v>0</v>
      </c>
      <c r="O5145" s="76" t="str">
        <f t="shared" si="400"/>
        <v/>
      </c>
      <c r="P5145" s="75" t="str">
        <f t="shared" si="401"/>
        <v/>
      </c>
      <c r="Q5145" s="77" t="str">
        <f t="shared" si="402"/>
        <v/>
      </c>
      <c r="R5145" s="77" t="str">
        <f t="shared" si="403"/>
        <v/>
      </c>
      <c r="S5145" s="77" t="str">
        <f>IF(O5145="","",IF(OR(VALUE(LEFT(O5145,2))&gt;IF(RIGHT(J5145,1)="M",7,19),AND(OR(LEFT(O5145,2)={"07","19"}),VALUE(RIGHT(O5145,2))&gt;15)),TRUE,FALSE))</f>
        <v/>
      </c>
      <c r="T5145" s="77" t="str">
        <f>IF(O5145="","",IF(OR(VALUE(LEFT(O5145,2))&gt;IF(RIGHT(J5145,1)="M",7,19),AND(OR(LEFT(O5145,2)={"07","19"}),VALUE(RIGHT(O5145,2))&gt;5)),TRUE,FALSE))</f>
        <v/>
      </c>
    </row>
    <row r="5146" spans="12:20" x14ac:dyDescent="0.25">
      <c r="L5146" s="75">
        <f>COUNTIF($B$2:B5146,B5146)</f>
        <v>0</v>
      </c>
      <c r="M5146" s="75">
        <f>COUNTIF($L$2:L5146,4)</f>
        <v>42</v>
      </c>
      <c r="N5146" s="76" t="str">
        <f t="shared" si="404"/>
        <v>0</v>
      </c>
      <c r="O5146" s="76" t="str">
        <f t="shared" si="400"/>
        <v/>
      </c>
      <c r="P5146" s="75" t="str">
        <f t="shared" si="401"/>
        <v/>
      </c>
      <c r="Q5146" s="77" t="str">
        <f t="shared" si="402"/>
        <v/>
      </c>
      <c r="R5146" s="77" t="str">
        <f t="shared" si="403"/>
        <v/>
      </c>
      <c r="S5146" s="77" t="str">
        <f>IF(O5146="","",IF(OR(VALUE(LEFT(O5146,2))&gt;IF(RIGHT(J5146,1)="M",7,19),AND(OR(LEFT(O5146,2)={"07","19"}),VALUE(RIGHT(O5146,2))&gt;15)),TRUE,FALSE))</f>
        <v/>
      </c>
      <c r="T5146" s="77" t="str">
        <f>IF(O5146="","",IF(OR(VALUE(LEFT(O5146,2))&gt;IF(RIGHT(J5146,1)="M",7,19),AND(OR(LEFT(O5146,2)={"07","19"}),VALUE(RIGHT(O5146,2))&gt;5)),TRUE,FALSE))</f>
        <v/>
      </c>
    </row>
    <row r="5147" spans="12:20" x14ac:dyDescent="0.25">
      <c r="L5147" s="75">
        <f>COUNTIF($B$2:B5147,B5147)</f>
        <v>0</v>
      </c>
      <c r="M5147" s="75">
        <f>COUNTIF($L$2:L5147,4)</f>
        <v>42</v>
      </c>
      <c r="N5147" s="76" t="str">
        <f t="shared" si="404"/>
        <v>0</v>
      </c>
      <c r="O5147" s="76" t="str">
        <f t="shared" si="400"/>
        <v/>
      </c>
      <c r="P5147" s="75" t="str">
        <f t="shared" si="401"/>
        <v/>
      </c>
      <c r="Q5147" s="77" t="str">
        <f t="shared" si="402"/>
        <v/>
      </c>
      <c r="R5147" s="77" t="str">
        <f t="shared" si="403"/>
        <v/>
      </c>
      <c r="S5147" s="77" t="str">
        <f>IF(O5147="","",IF(OR(VALUE(LEFT(O5147,2))&gt;IF(RIGHT(J5147,1)="M",7,19),AND(OR(LEFT(O5147,2)={"07","19"}),VALUE(RIGHT(O5147,2))&gt;15)),TRUE,FALSE))</f>
        <v/>
      </c>
      <c r="T5147" s="77" t="str">
        <f>IF(O5147="","",IF(OR(VALUE(LEFT(O5147,2))&gt;IF(RIGHT(J5147,1)="M",7,19),AND(OR(LEFT(O5147,2)={"07","19"}),VALUE(RIGHT(O5147,2))&gt;5)),TRUE,FALSE))</f>
        <v/>
      </c>
    </row>
    <row r="5148" spans="12:20" x14ac:dyDescent="0.25">
      <c r="L5148" s="75">
        <f>COUNTIF($B$2:B5148,B5148)</f>
        <v>0</v>
      </c>
      <c r="M5148" s="75">
        <f>COUNTIF($L$2:L5148,4)</f>
        <v>42</v>
      </c>
      <c r="N5148" s="76" t="str">
        <f t="shared" si="404"/>
        <v>0</v>
      </c>
      <c r="O5148" s="76" t="str">
        <f t="shared" si="400"/>
        <v/>
      </c>
      <c r="P5148" s="75" t="str">
        <f t="shared" si="401"/>
        <v/>
      </c>
      <c r="Q5148" s="77" t="str">
        <f t="shared" si="402"/>
        <v/>
      </c>
      <c r="R5148" s="77" t="str">
        <f t="shared" si="403"/>
        <v/>
      </c>
      <c r="S5148" s="77" t="str">
        <f>IF(O5148="","",IF(OR(VALUE(LEFT(O5148,2))&gt;IF(RIGHT(J5148,1)="M",7,19),AND(OR(LEFT(O5148,2)={"07","19"}),VALUE(RIGHT(O5148,2))&gt;15)),TRUE,FALSE))</f>
        <v/>
      </c>
      <c r="T5148" s="77" t="str">
        <f>IF(O5148="","",IF(OR(VALUE(LEFT(O5148,2))&gt;IF(RIGHT(J5148,1)="M",7,19),AND(OR(LEFT(O5148,2)={"07","19"}),VALUE(RIGHT(O5148,2))&gt;5)),TRUE,FALSE))</f>
        <v/>
      </c>
    </row>
    <row r="5149" spans="12:20" x14ac:dyDescent="0.25">
      <c r="L5149" s="75">
        <f>COUNTIF($B$2:B5149,B5149)</f>
        <v>0</v>
      </c>
      <c r="M5149" s="75">
        <f>COUNTIF($L$2:L5149,4)</f>
        <v>42</v>
      </c>
      <c r="N5149" s="76" t="str">
        <f t="shared" si="404"/>
        <v>0</v>
      </c>
      <c r="O5149" s="76" t="str">
        <f t="shared" si="400"/>
        <v/>
      </c>
      <c r="P5149" s="75" t="str">
        <f t="shared" si="401"/>
        <v/>
      </c>
      <c r="Q5149" s="77" t="str">
        <f t="shared" si="402"/>
        <v/>
      </c>
      <c r="R5149" s="77" t="str">
        <f t="shared" si="403"/>
        <v/>
      </c>
      <c r="S5149" s="77" t="str">
        <f>IF(O5149="","",IF(OR(VALUE(LEFT(O5149,2))&gt;IF(RIGHT(J5149,1)="M",7,19),AND(OR(LEFT(O5149,2)={"07","19"}),VALUE(RIGHT(O5149,2))&gt;15)),TRUE,FALSE))</f>
        <v/>
      </c>
      <c r="T5149" s="77" t="str">
        <f>IF(O5149="","",IF(OR(VALUE(LEFT(O5149,2))&gt;IF(RIGHT(J5149,1)="M",7,19),AND(OR(LEFT(O5149,2)={"07","19"}),VALUE(RIGHT(O5149,2))&gt;5)),TRUE,FALSE))</f>
        <v/>
      </c>
    </row>
    <row r="5150" spans="12:20" x14ac:dyDescent="0.25">
      <c r="L5150" s="75">
        <f>COUNTIF($B$2:B5150,B5150)</f>
        <v>0</v>
      </c>
      <c r="M5150" s="75">
        <f>COUNTIF($L$2:L5150,4)</f>
        <v>42</v>
      </c>
      <c r="N5150" s="76" t="str">
        <f t="shared" si="404"/>
        <v>0</v>
      </c>
      <c r="O5150" s="76" t="str">
        <f t="shared" si="400"/>
        <v/>
      </c>
      <c r="P5150" s="75" t="str">
        <f t="shared" si="401"/>
        <v/>
      </c>
      <c r="Q5150" s="77" t="str">
        <f t="shared" si="402"/>
        <v/>
      </c>
      <c r="R5150" s="77" t="str">
        <f t="shared" si="403"/>
        <v/>
      </c>
      <c r="S5150" s="77" t="str">
        <f>IF(O5150="","",IF(OR(VALUE(LEFT(O5150,2))&gt;IF(RIGHT(J5150,1)="M",7,19),AND(OR(LEFT(O5150,2)={"07","19"}),VALUE(RIGHT(O5150,2))&gt;15)),TRUE,FALSE))</f>
        <v/>
      </c>
      <c r="T5150" s="77" t="str">
        <f>IF(O5150="","",IF(OR(VALUE(LEFT(O5150,2))&gt;IF(RIGHT(J5150,1)="M",7,19),AND(OR(LEFT(O5150,2)={"07","19"}),VALUE(RIGHT(O5150,2))&gt;5)),TRUE,FALSE))</f>
        <v/>
      </c>
    </row>
    <row r="5151" spans="12:20" x14ac:dyDescent="0.25">
      <c r="L5151" s="75">
        <f>COUNTIF($B$2:B5151,B5151)</f>
        <v>0</v>
      </c>
      <c r="M5151" s="75">
        <f>COUNTIF($L$2:L5151,4)</f>
        <v>42</v>
      </c>
      <c r="N5151" s="76" t="str">
        <f t="shared" si="404"/>
        <v>0</v>
      </c>
      <c r="O5151" s="76" t="str">
        <f t="shared" si="400"/>
        <v/>
      </c>
      <c r="P5151" s="75" t="str">
        <f t="shared" si="401"/>
        <v/>
      </c>
      <c r="Q5151" s="77" t="str">
        <f t="shared" si="402"/>
        <v/>
      </c>
      <c r="R5151" s="77" t="str">
        <f t="shared" si="403"/>
        <v/>
      </c>
      <c r="S5151" s="77" t="str">
        <f>IF(O5151="","",IF(OR(VALUE(LEFT(O5151,2))&gt;IF(RIGHT(J5151,1)="M",7,19),AND(OR(LEFT(O5151,2)={"07","19"}),VALUE(RIGHT(O5151,2))&gt;15)),TRUE,FALSE))</f>
        <v/>
      </c>
      <c r="T5151" s="77" t="str">
        <f>IF(O5151="","",IF(OR(VALUE(LEFT(O5151,2))&gt;IF(RIGHT(J5151,1)="M",7,19),AND(OR(LEFT(O5151,2)={"07","19"}),VALUE(RIGHT(O5151,2))&gt;5)),TRUE,FALSE))</f>
        <v/>
      </c>
    </row>
    <row r="5152" spans="12:20" x14ac:dyDescent="0.25">
      <c r="L5152" s="75">
        <f>COUNTIF($B$2:B5152,B5152)</f>
        <v>0</v>
      </c>
      <c r="M5152" s="75">
        <f>COUNTIF($L$2:L5152,4)</f>
        <v>42</v>
      </c>
      <c r="N5152" s="76" t="str">
        <f t="shared" si="404"/>
        <v>0</v>
      </c>
      <c r="O5152" s="76" t="str">
        <f t="shared" si="400"/>
        <v/>
      </c>
      <c r="P5152" s="75" t="str">
        <f t="shared" si="401"/>
        <v/>
      </c>
      <c r="Q5152" s="77" t="str">
        <f t="shared" si="402"/>
        <v/>
      </c>
      <c r="R5152" s="77" t="str">
        <f t="shared" si="403"/>
        <v/>
      </c>
      <c r="S5152" s="77" t="str">
        <f>IF(O5152="","",IF(OR(VALUE(LEFT(O5152,2))&gt;IF(RIGHT(J5152,1)="M",7,19),AND(OR(LEFT(O5152,2)={"07","19"}),VALUE(RIGHT(O5152,2))&gt;15)),TRUE,FALSE))</f>
        <v/>
      </c>
      <c r="T5152" s="77" t="str">
        <f>IF(O5152="","",IF(OR(VALUE(LEFT(O5152,2))&gt;IF(RIGHT(J5152,1)="M",7,19),AND(OR(LEFT(O5152,2)={"07","19"}),VALUE(RIGHT(O5152,2))&gt;5)),TRUE,FALSE))</f>
        <v/>
      </c>
    </row>
    <row r="5153" spans="12:20" x14ac:dyDescent="0.25">
      <c r="L5153" s="75">
        <f>COUNTIF($B$2:B5153,B5153)</f>
        <v>0</v>
      </c>
      <c r="M5153" s="75">
        <f>COUNTIF($L$2:L5153,4)</f>
        <v>42</v>
      </c>
      <c r="N5153" s="76" t="str">
        <f t="shared" si="404"/>
        <v>0</v>
      </c>
      <c r="O5153" s="76" t="str">
        <f t="shared" si="400"/>
        <v/>
      </c>
      <c r="P5153" s="75" t="str">
        <f t="shared" si="401"/>
        <v/>
      </c>
      <c r="Q5153" s="77" t="str">
        <f t="shared" si="402"/>
        <v/>
      </c>
      <c r="R5153" s="77" t="str">
        <f t="shared" si="403"/>
        <v/>
      </c>
      <c r="S5153" s="77" t="str">
        <f>IF(O5153="","",IF(OR(VALUE(LEFT(O5153,2))&gt;IF(RIGHT(J5153,1)="M",7,19),AND(OR(LEFT(O5153,2)={"07","19"}),VALUE(RIGHT(O5153,2))&gt;15)),TRUE,FALSE))</f>
        <v/>
      </c>
      <c r="T5153" s="77" t="str">
        <f>IF(O5153="","",IF(OR(VALUE(LEFT(O5153,2))&gt;IF(RIGHT(J5153,1)="M",7,19),AND(OR(LEFT(O5153,2)={"07","19"}),VALUE(RIGHT(O5153,2))&gt;5)),TRUE,FALSE))</f>
        <v/>
      </c>
    </row>
    <row r="5154" spans="12:20" x14ac:dyDescent="0.25">
      <c r="L5154" s="75">
        <f>COUNTIF($B$2:B5154,B5154)</f>
        <v>0</v>
      </c>
      <c r="M5154" s="75">
        <f>COUNTIF($L$2:L5154,4)</f>
        <v>42</v>
      </c>
      <c r="N5154" s="76" t="str">
        <f t="shared" si="404"/>
        <v>0</v>
      </c>
      <c r="O5154" s="76" t="str">
        <f t="shared" si="400"/>
        <v/>
      </c>
      <c r="P5154" s="75" t="str">
        <f t="shared" si="401"/>
        <v/>
      </c>
      <c r="Q5154" s="77" t="str">
        <f t="shared" si="402"/>
        <v/>
      </c>
      <c r="R5154" s="77" t="str">
        <f t="shared" si="403"/>
        <v/>
      </c>
      <c r="S5154" s="77" t="str">
        <f>IF(O5154="","",IF(OR(VALUE(LEFT(O5154,2))&gt;IF(RIGHT(J5154,1)="M",7,19),AND(OR(LEFT(O5154,2)={"07","19"}),VALUE(RIGHT(O5154,2))&gt;15)),TRUE,FALSE))</f>
        <v/>
      </c>
      <c r="T5154" s="77" t="str">
        <f>IF(O5154="","",IF(OR(VALUE(LEFT(O5154,2))&gt;IF(RIGHT(J5154,1)="M",7,19),AND(OR(LEFT(O5154,2)={"07","19"}),VALUE(RIGHT(O5154,2))&gt;5)),TRUE,FALSE))</f>
        <v/>
      </c>
    </row>
    <row r="5155" spans="12:20" x14ac:dyDescent="0.25">
      <c r="L5155" s="75">
        <f>COUNTIF($B$2:B5155,B5155)</f>
        <v>0</v>
      </c>
      <c r="M5155" s="75">
        <f>COUNTIF($L$2:L5155,4)</f>
        <v>42</v>
      </c>
      <c r="N5155" s="76" t="str">
        <f t="shared" si="404"/>
        <v>0</v>
      </c>
      <c r="O5155" s="76" t="str">
        <f t="shared" si="400"/>
        <v/>
      </c>
      <c r="P5155" s="75" t="str">
        <f t="shared" si="401"/>
        <v/>
      </c>
      <c r="Q5155" s="77" t="str">
        <f t="shared" si="402"/>
        <v/>
      </c>
      <c r="R5155" s="77" t="str">
        <f t="shared" si="403"/>
        <v/>
      </c>
      <c r="S5155" s="77" t="str">
        <f>IF(O5155="","",IF(OR(VALUE(LEFT(O5155,2))&gt;IF(RIGHT(J5155,1)="M",7,19),AND(OR(LEFT(O5155,2)={"07","19"}),VALUE(RIGHT(O5155,2))&gt;15)),TRUE,FALSE))</f>
        <v/>
      </c>
      <c r="T5155" s="77" t="str">
        <f>IF(O5155="","",IF(OR(VALUE(LEFT(O5155,2))&gt;IF(RIGHT(J5155,1)="M",7,19),AND(OR(LEFT(O5155,2)={"07","19"}),VALUE(RIGHT(O5155,2))&gt;5)),TRUE,FALSE))</f>
        <v/>
      </c>
    </row>
    <row r="5156" spans="12:20" x14ac:dyDescent="0.25">
      <c r="L5156" s="75">
        <f>COUNTIF($B$2:B5156,B5156)</f>
        <v>0</v>
      </c>
      <c r="M5156" s="75">
        <f>COUNTIF($L$2:L5156,4)</f>
        <v>42</v>
      </c>
      <c r="N5156" s="76" t="str">
        <f t="shared" si="404"/>
        <v>0</v>
      </c>
      <c r="O5156" s="76" t="str">
        <f t="shared" si="400"/>
        <v/>
      </c>
      <c r="P5156" s="75" t="str">
        <f t="shared" si="401"/>
        <v/>
      </c>
      <c r="Q5156" s="77" t="str">
        <f t="shared" si="402"/>
        <v/>
      </c>
      <c r="R5156" s="77" t="str">
        <f t="shared" si="403"/>
        <v/>
      </c>
      <c r="S5156" s="77" t="str">
        <f>IF(O5156="","",IF(OR(VALUE(LEFT(O5156,2))&gt;IF(RIGHT(J5156,1)="M",7,19),AND(OR(LEFT(O5156,2)={"07","19"}),VALUE(RIGHT(O5156,2))&gt;15)),TRUE,FALSE))</f>
        <v/>
      </c>
      <c r="T5156" s="77" t="str">
        <f>IF(O5156="","",IF(OR(VALUE(LEFT(O5156,2))&gt;IF(RIGHT(J5156,1)="M",7,19),AND(OR(LEFT(O5156,2)={"07","19"}),VALUE(RIGHT(O5156,2))&gt;5)),TRUE,FALSE))</f>
        <v/>
      </c>
    </row>
    <row r="5157" spans="12:20" x14ac:dyDescent="0.25">
      <c r="L5157" s="75">
        <f>COUNTIF($B$2:B5157,B5157)</f>
        <v>0</v>
      </c>
      <c r="M5157" s="75">
        <f>COUNTIF($L$2:L5157,4)</f>
        <v>42</v>
      </c>
      <c r="N5157" s="76" t="str">
        <f t="shared" si="404"/>
        <v>0</v>
      </c>
      <c r="O5157" s="76" t="str">
        <f t="shared" si="400"/>
        <v/>
      </c>
      <c r="P5157" s="75" t="str">
        <f t="shared" si="401"/>
        <v/>
      </c>
      <c r="Q5157" s="77" t="str">
        <f t="shared" si="402"/>
        <v/>
      </c>
      <c r="R5157" s="77" t="str">
        <f t="shared" si="403"/>
        <v/>
      </c>
      <c r="S5157" s="77" t="str">
        <f>IF(O5157="","",IF(OR(VALUE(LEFT(O5157,2))&gt;IF(RIGHT(J5157,1)="M",7,19),AND(OR(LEFT(O5157,2)={"07","19"}),VALUE(RIGHT(O5157,2))&gt;15)),TRUE,FALSE))</f>
        <v/>
      </c>
      <c r="T5157" s="77" t="str">
        <f>IF(O5157="","",IF(OR(VALUE(LEFT(O5157,2))&gt;IF(RIGHT(J5157,1)="M",7,19),AND(OR(LEFT(O5157,2)={"07","19"}),VALUE(RIGHT(O5157,2))&gt;5)),TRUE,FALSE))</f>
        <v/>
      </c>
    </row>
    <row r="5158" spans="12:20" x14ac:dyDescent="0.25">
      <c r="L5158" s="75">
        <f>COUNTIF($B$2:B5158,B5158)</f>
        <v>0</v>
      </c>
      <c r="M5158" s="75">
        <f>COUNTIF($L$2:L5158,4)</f>
        <v>42</v>
      </c>
      <c r="N5158" s="76" t="str">
        <f t="shared" si="404"/>
        <v>0</v>
      </c>
      <c r="O5158" s="76" t="str">
        <f t="shared" si="400"/>
        <v/>
      </c>
      <c r="P5158" s="75" t="str">
        <f t="shared" si="401"/>
        <v/>
      </c>
      <c r="Q5158" s="77" t="str">
        <f t="shared" si="402"/>
        <v/>
      </c>
      <c r="R5158" s="77" t="str">
        <f t="shared" si="403"/>
        <v/>
      </c>
      <c r="S5158" s="77" t="str">
        <f>IF(O5158="","",IF(OR(VALUE(LEFT(O5158,2))&gt;IF(RIGHT(J5158,1)="M",7,19),AND(OR(LEFT(O5158,2)={"07","19"}),VALUE(RIGHT(O5158,2))&gt;15)),TRUE,FALSE))</f>
        <v/>
      </c>
      <c r="T5158" s="77" t="str">
        <f>IF(O5158="","",IF(OR(VALUE(LEFT(O5158,2))&gt;IF(RIGHT(J5158,1)="M",7,19),AND(OR(LEFT(O5158,2)={"07","19"}),VALUE(RIGHT(O5158,2))&gt;5)),TRUE,FALSE))</f>
        <v/>
      </c>
    </row>
    <row r="5159" spans="12:20" x14ac:dyDescent="0.25">
      <c r="L5159" s="75">
        <f>COUNTIF($B$2:B5159,B5159)</f>
        <v>0</v>
      </c>
      <c r="M5159" s="75">
        <f>COUNTIF($L$2:L5159,4)</f>
        <v>42</v>
      </c>
      <c r="N5159" s="76" t="str">
        <f t="shared" si="404"/>
        <v>0</v>
      </c>
      <c r="O5159" s="76" t="str">
        <f t="shared" si="400"/>
        <v/>
      </c>
      <c r="P5159" s="75" t="str">
        <f t="shared" si="401"/>
        <v/>
      </c>
      <c r="Q5159" s="77" t="str">
        <f t="shared" si="402"/>
        <v/>
      </c>
      <c r="R5159" s="77" t="str">
        <f t="shared" si="403"/>
        <v/>
      </c>
      <c r="S5159" s="77" t="str">
        <f>IF(O5159="","",IF(OR(VALUE(LEFT(O5159,2))&gt;IF(RIGHT(J5159,1)="M",7,19),AND(OR(LEFT(O5159,2)={"07","19"}),VALUE(RIGHT(O5159,2))&gt;15)),TRUE,FALSE))</f>
        <v/>
      </c>
      <c r="T5159" s="77" t="str">
        <f>IF(O5159="","",IF(OR(VALUE(LEFT(O5159,2))&gt;IF(RIGHT(J5159,1)="M",7,19),AND(OR(LEFT(O5159,2)={"07","19"}),VALUE(RIGHT(O5159,2))&gt;5)),TRUE,FALSE))</f>
        <v/>
      </c>
    </row>
    <row r="5160" spans="12:20" x14ac:dyDescent="0.25">
      <c r="L5160" s="75">
        <f>COUNTIF($B$2:B5160,B5160)</f>
        <v>0</v>
      </c>
      <c r="M5160" s="75">
        <f>COUNTIF($L$2:L5160,4)</f>
        <v>42</v>
      </c>
      <c r="N5160" s="76" t="str">
        <f t="shared" si="404"/>
        <v>0</v>
      </c>
      <c r="O5160" s="76" t="str">
        <f t="shared" si="400"/>
        <v/>
      </c>
      <c r="P5160" s="75" t="str">
        <f t="shared" si="401"/>
        <v/>
      </c>
      <c r="Q5160" s="77" t="str">
        <f t="shared" si="402"/>
        <v/>
      </c>
      <c r="R5160" s="77" t="str">
        <f t="shared" si="403"/>
        <v/>
      </c>
      <c r="S5160" s="77" t="str">
        <f>IF(O5160="","",IF(OR(VALUE(LEFT(O5160,2))&gt;IF(RIGHT(J5160,1)="M",7,19),AND(OR(LEFT(O5160,2)={"07","19"}),VALUE(RIGHT(O5160,2))&gt;15)),TRUE,FALSE))</f>
        <v/>
      </c>
      <c r="T5160" s="77" t="str">
        <f>IF(O5160="","",IF(OR(VALUE(LEFT(O5160,2))&gt;IF(RIGHT(J5160,1)="M",7,19),AND(OR(LEFT(O5160,2)={"07","19"}),VALUE(RIGHT(O5160,2))&gt;5)),TRUE,FALSE))</f>
        <v/>
      </c>
    </row>
    <row r="5161" spans="12:20" x14ac:dyDescent="0.25">
      <c r="L5161" s="75">
        <f>COUNTIF($B$2:B5161,B5161)</f>
        <v>0</v>
      </c>
      <c r="M5161" s="75">
        <f>COUNTIF($L$2:L5161,4)</f>
        <v>42</v>
      </c>
      <c r="N5161" s="76" t="str">
        <f t="shared" si="404"/>
        <v>0</v>
      </c>
      <c r="O5161" s="76" t="str">
        <f t="shared" si="400"/>
        <v/>
      </c>
      <c r="P5161" s="75" t="str">
        <f t="shared" si="401"/>
        <v/>
      </c>
      <c r="Q5161" s="77" t="str">
        <f t="shared" si="402"/>
        <v/>
      </c>
      <c r="R5161" s="77" t="str">
        <f t="shared" si="403"/>
        <v/>
      </c>
      <c r="S5161" s="77" t="str">
        <f>IF(O5161="","",IF(OR(VALUE(LEFT(O5161,2))&gt;IF(RIGHT(J5161,1)="M",7,19),AND(OR(LEFT(O5161,2)={"07","19"}),VALUE(RIGHT(O5161,2))&gt;15)),TRUE,FALSE))</f>
        <v/>
      </c>
      <c r="T5161" s="77" t="str">
        <f>IF(O5161="","",IF(OR(VALUE(LEFT(O5161,2))&gt;IF(RIGHT(J5161,1)="M",7,19),AND(OR(LEFT(O5161,2)={"07","19"}),VALUE(RIGHT(O5161,2))&gt;5)),TRUE,FALSE))</f>
        <v/>
      </c>
    </row>
    <row r="5162" spans="12:20" x14ac:dyDescent="0.25">
      <c r="L5162" s="75">
        <f>COUNTIF($B$2:B5162,B5162)</f>
        <v>0</v>
      </c>
      <c r="M5162" s="75">
        <f>COUNTIF($L$2:L5162,4)</f>
        <v>42</v>
      </c>
      <c r="N5162" s="76" t="str">
        <f t="shared" si="404"/>
        <v>0</v>
      </c>
      <c r="O5162" s="76" t="str">
        <f t="shared" si="400"/>
        <v/>
      </c>
      <c r="P5162" s="75" t="str">
        <f t="shared" si="401"/>
        <v/>
      </c>
      <c r="Q5162" s="77" t="str">
        <f t="shared" si="402"/>
        <v/>
      </c>
      <c r="R5162" s="77" t="str">
        <f t="shared" si="403"/>
        <v/>
      </c>
      <c r="S5162" s="77" t="str">
        <f>IF(O5162="","",IF(OR(VALUE(LEFT(O5162,2))&gt;IF(RIGHT(J5162,1)="M",7,19),AND(OR(LEFT(O5162,2)={"07","19"}),VALUE(RIGHT(O5162,2))&gt;15)),TRUE,FALSE))</f>
        <v/>
      </c>
      <c r="T5162" s="77" t="str">
        <f>IF(O5162="","",IF(OR(VALUE(LEFT(O5162,2))&gt;IF(RIGHT(J5162,1)="M",7,19),AND(OR(LEFT(O5162,2)={"07","19"}),VALUE(RIGHT(O5162,2))&gt;5)),TRUE,FALSE))</f>
        <v/>
      </c>
    </row>
    <row r="5163" spans="12:20" x14ac:dyDescent="0.25">
      <c r="L5163" s="75">
        <f>COUNTIF($B$2:B5163,B5163)</f>
        <v>0</v>
      </c>
      <c r="M5163" s="75">
        <f>COUNTIF($L$2:L5163,4)</f>
        <v>42</v>
      </c>
      <c r="N5163" s="76" t="str">
        <f t="shared" si="404"/>
        <v>0</v>
      </c>
      <c r="O5163" s="76" t="str">
        <f t="shared" si="400"/>
        <v/>
      </c>
      <c r="P5163" s="75" t="str">
        <f t="shared" si="401"/>
        <v/>
      </c>
      <c r="Q5163" s="77" t="str">
        <f t="shared" si="402"/>
        <v/>
      </c>
      <c r="R5163" s="77" t="str">
        <f t="shared" si="403"/>
        <v/>
      </c>
      <c r="S5163" s="77" t="str">
        <f>IF(O5163="","",IF(OR(VALUE(LEFT(O5163,2))&gt;IF(RIGHT(J5163,1)="M",7,19),AND(OR(LEFT(O5163,2)={"07","19"}),VALUE(RIGHT(O5163,2))&gt;15)),TRUE,FALSE))</f>
        <v/>
      </c>
      <c r="T5163" s="77" t="str">
        <f>IF(O5163="","",IF(OR(VALUE(LEFT(O5163,2))&gt;IF(RIGHT(J5163,1)="M",7,19),AND(OR(LEFT(O5163,2)={"07","19"}),VALUE(RIGHT(O5163,2))&gt;5)),TRUE,FALSE))</f>
        <v/>
      </c>
    </row>
    <row r="5164" spans="12:20" x14ac:dyDescent="0.25">
      <c r="L5164" s="75">
        <f>COUNTIF($B$2:B5164,B5164)</f>
        <v>0</v>
      </c>
      <c r="M5164" s="75">
        <f>COUNTIF($L$2:L5164,4)</f>
        <v>42</v>
      </c>
      <c r="N5164" s="76" t="str">
        <f t="shared" si="404"/>
        <v>0</v>
      </c>
      <c r="O5164" s="76" t="str">
        <f t="shared" si="400"/>
        <v/>
      </c>
      <c r="P5164" s="75" t="str">
        <f t="shared" si="401"/>
        <v/>
      </c>
      <c r="Q5164" s="77" t="str">
        <f t="shared" si="402"/>
        <v/>
      </c>
      <c r="R5164" s="77" t="str">
        <f t="shared" si="403"/>
        <v/>
      </c>
      <c r="S5164" s="77" t="str">
        <f>IF(O5164="","",IF(OR(VALUE(LEFT(O5164,2))&gt;IF(RIGHT(J5164,1)="M",7,19),AND(OR(LEFT(O5164,2)={"07","19"}),VALUE(RIGHT(O5164,2))&gt;15)),TRUE,FALSE))</f>
        <v/>
      </c>
      <c r="T5164" s="77" t="str">
        <f>IF(O5164="","",IF(OR(VALUE(LEFT(O5164,2))&gt;IF(RIGHT(J5164,1)="M",7,19),AND(OR(LEFT(O5164,2)={"07","19"}),VALUE(RIGHT(O5164,2))&gt;5)),TRUE,FALSE))</f>
        <v/>
      </c>
    </row>
    <row r="5165" spans="12:20" x14ac:dyDescent="0.25">
      <c r="L5165" s="75">
        <f>COUNTIF($B$2:B5165,B5165)</f>
        <v>0</v>
      </c>
      <c r="M5165" s="75">
        <f>COUNTIF($L$2:L5165,4)</f>
        <v>42</v>
      </c>
      <c r="N5165" s="76" t="str">
        <f t="shared" si="404"/>
        <v>0</v>
      </c>
      <c r="O5165" s="76" t="str">
        <f t="shared" si="400"/>
        <v/>
      </c>
      <c r="P5165" s="75" t="str">
        <f t="shared" si="401"/>
        <v/>
      </c>
      <c r="Q5165" s="77" t="str">
        <f t="shared" si="402"/>
        <v/>
      </c>
      <c r="R5165" s="77" t="str">
        <f t="shared" si="403"/>
        <v/>
      </c>
      <c r="S5165" s="77" t="str">
        <f>IF(O5165="","",IF(OR(VALUE(LEFT(O5165,2))&gt;IF(RIGHT(J5165,1)="M",7,19),AND(OR(LEFT(O5165,2)={"07","19"}),VALUE(RIGHT(O5165,2))&gt;15)),TRUE,FALSE))</f>
        <v/>
      </c>
      <c r="T5165" s="77" t="str">
        <f>IF(O5165="","",IF(OR(VALUE(LEFT(O5165,2))&gt;IF(RIGHT(J5165,1)="M",7,19),AND(OR(LEFT(O5165,2)={"07","19"}),VALUE(RIGHT(O5165,2))&gt;5)),TRUE,FALSE))</f>
        <v/>
      </c>
    </row>
    <row r="5166" spans="12:20" x14ac:dyDescent="0.25">
      <c r="L5166" s="75">
        <f>COUNTIF($B$2:B5166,B5166)</f>
        <v>0</v>
      </c>
      <c r="M5166" s="75">
        <f>COUNTIF($L$2:L5166,4)</f>
        <v>42</v>
      </c>
      <c r="N5166" s="76" t="str">
        <f t="shared" si="404"/>
        <v>0</v>
      </c>
      <c r="O5166" s="76" t="str">
        <f t="shared" si="400"/>
        <v/>
      </c>
      <c r="P5166" s="75" t="str">
        <f t="shared" si="401"/>
        <v/>
      </c>
      <c r="Q5166" s="77" t="str">
        <f t="shared" si="402"/>
        <v/>
      </c>
      <c r="R5166" s="77" t="str">
        <f t="shared" si="403"/>
        <v/>
      </c>
      <c r="S5166" s="77" t="str">
        <f>IF(O5166="","",IF(OR(VALUE(LEFT(O5166,2))&gt;IF(RIGHT(J5166,1)="M",7,19),AND(OR(LEFT(O5166,2)={"07","19"}),VALUE(RIGHT(O5166,2))&gt;15)),TRUE,FALSE))</f>
        <v/>
      </c>
      <c r="T5166" s="77" t="str">
        <f>IF(O5166="","",IF(OR(VALUE(LEFT(O5166,2))&gt;IF(RIGHT(J5166,1)="M",7,19),AND(OR(LEFT(O5166,2)={"07","19"}),VALUE(RIGHT(O5166,2))&gt;5)),TRUE,FALSE))</f>
        <v/>
      </c>
    </row>
    <row r="5167" spans="12:20" x14ac:dyDescent="0.25">
      <c r="L5167" s="75">
        <f>COUNTIF($B$2:B5167,B5167)</f>
        <v>0</v>
      </c>
      <c r="M5167" s="75">
        <f>COUNTIF($L$2:L5167,4)</f>
        <v>42</v>
      </c>
      <c r="N5167" s="76" t="str">
        <f t="shared" si="404"/>
        <v>0</v>
      </c>
      <c r="O5167" s="76" t="str">
        <f t="shared" si="400"/>
        <v/>
      </c>
      <c r="P5167" s="75" t="str">
        <f t="shared" si="401"/>
        <v/>
      </c>
      <c r="Q5167" s="77" t="str">
        <f t="shared" si="402"/>
        <v/>
      </c>
      <c r="R5167" s="77" t="str">
        <f t="shared" si="403"/>
        <v/>
      </c>
      <c r="S5167" s="77" t="str">
        <f>IF(O5167="","",IF(OR(VALUE(LEFT(O5167,2))&gt;IF(RIGHT(J5167,1)="M",7,19),AND(OR(LEFT(O5167,2)={"07","19"}),VALUE(RIGHT(O5167,2))&gt;15)),TRUE,FALSE))</f>
        <v/>
      </c>
      <c r="T5167" s="77" t="str">
        <f>IF(O5167="","",IF(OR(VALUE(LEFT(O5167,2))&gt;IF(RIGHT(J5167,1)="M",7,19),AND(OR(LEFT(O5167,2)={"07","19"}),VALUE(RIGHT(O5167,2))&gt;5)),TRUE,FALSE))</f>
        <v/>
      </c>
    </row>
    <row r="5168" spans="12:20" x14ac:dyDescent="0.25">
      <c r="L5168" s="75">
        <f>COUNTIF($B$2:B5168,B5168)</f>
        <v>0</v>
      </c>
      <c r="M5168" s="75">
        <f>COUNTIF($L$2:L5168,4)</f>
        <v>42</v>
      </c>
      <c r="N5168" s="76" t="str">
        <f t="shared" si="404"/>
        <v>0</v>
      </c>
      <c r="O5168" s="76" t="str">
        <f t="shared" si="400"/>
        <v/>
      </c>
      <c r="P5168" s="75" t="str">
        <f t="shared" si="401"/>
        <v/>
      </c>
      <c r="Q5168" s="77" t="str">
        <f t="shared" si="402"/>
        <v/>
      </c>
      <c r="R5168" s="77" t="str">
        <f t="shared" si="403"/>
        <v/>
      </c>
      <c r="S5168" s="77" t="str">
        <f>IF(O5168="","",IF(OR(VALUE(LEFT(O5168,2))&gt;IF(RIGHT(J5168,1)="M",7,19),AND(OR(LEFT(O5168,2)={"07","19"}),VALUE(RIGHT(O5168,2))&gt;15)),TRUE,FALSE))</f>
        <v/>
      </c>
      <c r="T5168" s="77" t="str">
        <f>IF(O5168="","",IF(OR(VALUE(LEFT(O5168,2))&gt;IF(RIGHT(J5168,1)="M",7,19),AND(OR(LEFT(O5168,2)={"07","19"}),VALUE(RIGHT(O5168,2))&gt;5)),TRUE,FALSE))</f>
        <v/>
      </c>
    </row>
    <row r="5169" spans="12:20" x14ac:dyDescent="0.25">
      <c r="L5169" s="75">
        <f>COUNTIF($B$2:B5169,B5169)</f>
        <v>0</v>
      </c>
      <c r="M5169" s="75">
        <f>COUNTIF($L$2:L5169,4)</f>
        <v>42</v>
      </c>
      <c r="N5169" s="76" t="str">
        <f t="shared" si="404"/>
        <v>0</v>
      </c>
      <c r="O5169" s="76" t="str">
        <f t="shared" si="400"/>
        <v/>
      </c>
      <c r="P5169" s="75" t="str">
        <f t="shared" si="401"/>
        <v/>
      </c>
      <c r="Q5169" s="77" t="str">
        <f t="shared" si="402"/>
        <v/>
      </c>
      <c r="R5169" s="77" t="str">
        <f t="shared" si="403"/>
        <v/>
      </c>
      <c r="S5169" s="77" t="str">
        <f>IF(O5169="","",IF(OR(VALUE(LEFT(O5169,2))&gt;IF(RIGHT(J5169,1)="M",7,19),AND(OR(LEFT(O5169,2)={"07","19"}),VALUE(RIGHT(O5169,2))&gt;15)),TRUE,FALSE))</f>
        <v/>
      </c>
      <c r="T5169" s="77" t="str">
        <f>IF(O5169="","",IF(OR(VALUE(LEFT(O5169,2))&gt;IF(RIGHT(J5169,1)="M",7,19),AND(OR(LEFT(O5169,2)={"07","19"}),VALUE(RIGHT(O5169,2))&gt;5)),TRUE,FALSE))</f>
        <v/>
      </c>
    </row>
    <row r="5170" spans="12:20" x14ac:dyDescent="0.25">
      <c r="L5170" s="75">
        <f>COUNTIF($B$2:B5170,B5170)</f>
        <v>0</v>
      </c>
      <c r="M5170" s="75">
        <f>COUNTIF($L$2:L5170,4)</f>
        <v>42</v>
      </c>
      <c r="N5170" s="76" t="str">
        <f t="shared" si="404"/>
        <v>0</v>
      </c>
      <c r="O5170" s="76" t="str">
        <f t="shared" si="400"/>
        <v/>
      </c>
      <c r="P5170" s="75" t="str">
        <f t="shared" si="401"/>
        <v/>
      </c>
      <c r="Q5170" s="77" t="str">
        <f t="shared" si="402"/>
        <v/>
      </c>
      <c r="R5170" s="77" t="str">
        <f t="shared" si="403"/>
        <v/>
      </c>
      <c r="S5170" s="77" t="str">
        <f>IF(O5170="","",IF(OR(VALUE(LEFT(O5170,2))&gt;IF(RIGHT(J5170,1)="M",7,19),AND(OR(LEFT(O5170,2)={"07","19"}),VALUE(RIGHT(O5170,2))&gt;15)),TRUE,FALSE))</f>
        <v/>
      </c>
      <c r="T5170" s="77" t="str">
        <f>IF(O5170="","",IF(OR(VALUE(LEFT(O5170,2))&gt;IF(RIGHT(J5170,1)="M",7,19),AND(OR(LEFT(O5170,2)={"07","19"}),VALUE(RIGHT(O5170,2))&gt;5)),TRUE,FALSE))</f>
        <v/>
      </c>
    </row>
    <row r="5171" spans="12:20" x14ac:dyDescent="0.25">
      <c r="L5171" s="75">
        <f>COUNTIF($B$2:B5171,B5171)</f>
        <v>0</v>
      </c>
      <c r="M5171" s="75">
        <f>COUNTIF($L$2:L5171,4)</f>
        <v>42</v>
      </c>
      <c r="N5171" s="76" t="str">
        <f t="shared" si="404"/>
        <v>0</v>
      </c>
      <c r="O5171" s="76" t="str">
        <f t="shared" si="400"/>
        <v/>
      </c>
      <c r="P5171" s="75" t="str">
        <f t="shared" si="401"/>
        <v/>
      </c>
      <c r="Q5171" s="77" t="str">
        <f t="shared" si="402"/>
        <v/>
      </c>
      <c r="R5171" s="77" t="str">
        <f t="shared" si="403"/>
        <v/>
      </c>
      <c r="S5171" s="77" t="str">
        <f>IF(O5171="","",IF(OR(VALUE(LEFT(O5171,2))&gt;IF(RIGHT(J5171,1)="M",7,19),AND(OR(LEFT(O5171,2)={"07","19"}),VALUE(RIGHT(O5171,2))&gt;15)),TRUE,FALSE))</f>
        <v/>
      </c>
      <c r="T5171" s="77" t="str">
        <f>IF(O5171="","",IF(OR(VALUE(LEFT(O5171,2))&gt;IF(RIGHT(J5171,1)="M",7,19),AND(OR(LEFT(O5171,2)={"07","19"}),VALUE(RIGHT(O5171,2))&gt;5)),TRUE,FALSE))</f>
        <v/>
      </c>
    </row>
    <row r="5172" spans="12:20" x14ac:dyDescent="0.25">
      <c r="L5172" s="75">
        <f>COUNTIF($B$2:B5172,B5172)</f>
        <v>0</v>
      </c>
      <c r="M5172" s="75">
        <f>COUNTIF($L$2:L5172,4)</f>
        <v>42</v>
      </c>
      <c r="N5172" s="76" t="str">
        <f t="shared" si="404"/>
        <v>0</v>
      </c>
      <c r="O5172" s="76" t="str">
        <f t="shared" si="400"/>
        <v/>
      </c>
      <c r="P5172" s="75" t="str">
        <f t="shared" si="401"/>
        <v/>
      </c>
      <c r="Q5172" s="77" t="str">
        <f t="shared" si="402"/>
        <v/>
      </c>
      <c r="R5172" s="77" t="str">
        <f t="shared" si="403"/>
        <v/>
      </c>
      <c r="S5172" s="77" t="str">
        <f>IF(O5172="","",IF(OR(VALUE(LEFT(O5172,2))&gt;IF(RIGHT(J5172,1)="M",7,19),AND(OR(LEFT(O5172,2)={"07","19"}),VALUE(RIGHT(O5172,2))&gt;15)),TRUE,FALSE))</f>
        <v/>
      </c>
      <c r="T5172" s="77" t="str">
        <f>IF(O5172="","",IF(OR(VALUE(LEFT(O5172,2))&gt;IF(RIGHT(J5172,1)="M",7,19),AND(OR(LEFT(O5172,2)={"07","19"}),VALUE(RIGHT(O5172,2))&gt;5)),TRUE,FALSE))</f>
        <v/>
      </c>
    </row>
    <row r="5173" spans="12:20" x14ac:dyDescent="0.25">
      <c r="L5173" s="75">
        <f>COUNTIF($B$2:B5173,B5173)</f>
        <v>0</v>
      </c>
      <c r="M5173" s="75">
        <f>COUNTIF($L$2:L5173,4)</f>
        <v>42</v>
      </c>
      <c r="N5173" s="76" t="str">
        <f t="shared" si="404"/>
        <v>0</v>
      </c>
      <c r="O5173" s="76" t="str">
        <f t="shared" si="400"/>
        <v/>
      </c>
      <c r="P5173" s="75" t="str">
        <f t="shared" si="401"/>
        <v/>
      </c>
      <c r="Q5173" s="77" t="str">
        <f t="shared" si="402"/>
        <v/>
      </c>
      <c r="R5173" s="77" t="str">
        <f t="shared" si="403"/>
        <v/>
      </c>
      <c r="S5173" s="77" t="str">
        <f>IF(O5173="","",IF(OR(VALUE(LEFT(O5173,2))&gt;IF(RIGHT(J5173,1)="M",7,19),AND(OR(LEFT(O5173,2)={"07","19"}),VALUE(RIGHT(O5173,2))&gt;15)),TRUE,FALSE))</f>
        <v/>
      </c>
      <c r="T5173" s="77" t="str">
        <f>IF(O5173="","",IF(OR(VALUE(LEFT(O5173,2))&gt;IF(RIGHT(J5173,1)="M",7,19),AND(OR(LEFT(O5173,2)={"07","19"}),VALUE(RIGHT(O5173,2))&gt;5)),TRUE,FALSE))</f>
        <v/>
      </c>
    </row>
    <row r="5174" spans="12:20" x14ac:dyDescent="0.25">
      <c r="L5174" s="75">
        <f>COUNTIF($B$2:B5174,B5174)</f>
        <v>0</v>
      </c>
      <c r="M5174" s="75">
        <f>COUNTIF($L$2:L5174,4)</f>
        <v>42</v>
      </c>
      <c r="N5174" s="76" t="str">
        <f t="shared" si="404"/>
        <v>0</v>
      </c>
      <c r="O5174" s="76" t="str">
        <f t="shared" si="400"/>
        <v/>
      </c>
      <c r="P5174" s="75" t="str">
        <f t="shared" si="401"/>
        <v/>
      </c>
      <c r="Q5174" s="77" t="str">
        <f t="shared" si="402"/>
        <v/>
      </c>
      <c r="R5174" s="77" t="str">
        <f t="shared" si="403"/>
        <v/>
      </c>
      <c r="S5174" s="77" t="str">
        <f>IF(O5174="","",IF(OR(VALUE(LEFT(O5174,2))&gt;IF(RIGHT(J5174,1)="M",7,19),AND(OR(LEFT(O5174,2)={"07","19"}),VALUE(RIGHT(O5174,2))&gt;15)),TRUE,FALSE))</f>
        <v/>
      </c>
      <c r="T5174" s="77" t="str">
        <f>IF(O5174="","",IF(OR(VALUE(LEFT(O5174,2))&gt;IF(RIGHT(J5174,1)="M",7,19),AND(OR(LEFT(O5174,2)={"07","19"}),VALUE(RIGHT(O5174,2))&gt;5)),TRUE,FALSE))</f>
        <v/>
      </c>
    </row>
    <row r="5175" spans="12:20" x14ac:dyDescent="0.25">
      <c r="L5175" s="75">
        <f>COUNTIF($B$2:B5175,B5175)</f>
        <v>0</v>
      </c>
      <c r="M5175" s="75">
        <f>COUNTIF($L$2:L5175,4)</f>
        <v>42</v>
      </c>
      <c r="N5175" s="76" t="str">
        <f t="shared" si="404"/>
        <v>0</v>
      </c>
      <c r="O5175" s="76" t="str">
        <f t="shared" si="400"/>
        <v/>
      </c>
      <c r="P5175" s="75" t="str">
        <f t="shared" si="401"/>
        <v/>
      </c>
      <c r="Q5175" s="77" t="str">
        <f t="shared" si="402"/>
        <v/>
      </c>
      <c r="R5175" s="77" t="str">
        <f t="shared" si="403"/>
        <v/>
      </c>
      <c r="S5175" s="77" t="str">
        <f>IF(O5175="","",IF(OR(VALUE(LEFT(O5175,2))&gt;IF(RIGHT(J5175,1)="M",7,19),AND(OR(LEFT(O5175,2)={"07","19"}),VALUE(RIGHT(O5175,2))&gt;15)),TRUE,FALSE))</f>
        <v/>
      </c>
      <c r="T5175" s="77" t="str">
        <f>IF(O5175="","",IF(OR(VALUE(LEFT(O5175,2))&gt;IF(RIGHT(J5175,1)="M",7,19),AND(OR(LEFT(O5175,2)={"07","19"}),VALUE(RIGHT(O5175,2))&gt;5)),TRUE,FALSE))</f>
        <v/>
      </c>
    </row>
    <row r="5176" spans="12:20" x14ac:dyDescent="0.25">
      <c r="L5176" s="75">
        <f>COUNTIF($B$2:B5176,B5176)</f>
        <v>0</v>
      </c>
      <c r="M5176" s="75">
        <f>COUNTIF($L$2:L5176,4)</f>
        <v>42</v>
      </c>
      <c r="N5176" s="76" t="str">
        <f t="shared" si="404"/>
        <v>0</v>
      </c>
      <c r="O5176" s="76" t="str">
        <f t="shared" si="400"/>
        <v/>
      </c>
      <c r="P5176" s="75" t="str">
        <f t="shared" si="401"/>
        <v/>
      </c>
      <c r="Q5176" s="77" t="str">
        <f t="shared" si="402"/>
        <v/>
      </c>
      <c r="R5176" s="77" t="str">
        <f t="shared" si="403"/>
        <v/>
      </c>
      <c r="S5176" s="77" t="str">
        <f>IF(O5176="","",IF(OR(VALUE(LEFT(O5176,2))&gt;IF(RIGHT(J5176,1)="M",7,19),AND(OR(LEFT(O5176,2)={"07","19"}),VALUE(RIGHT(O5176,2))&gt;15)),TRUE,FALSE))</f>
        <v/>
      </c>
      <c r="T5176" s="77" t="str">
        <f>IF(O5176="","",IF(OR(VALUE(LEFT(O5176,2))&gt;IF(RIGHT(J5176,1)="M",7,19),AND(OR(LEFT(O5176,2)={"07","19"}),VALUE(RIGHT(O5176,2))&gt;5)),TRUE,FALSE))</f>
        <v/>
      </c>
    </row>
    <row r="5177" spans="12:20" x14ac:dyDescent="0.25">
      <c r="L5177" s="75">
        <f>COUNTIF($B$2:B5177,B5177)</f>
        <v>0</v>
      </c>
      <c r="M5177" s="75">
        <f>COUNTIF($L$2:L5177,4)</f>
        <v>42</v>
      </c>
      <c r="N5177" s="76" t="str">
        <f t="shared" si="404"/>
        <v>0</v>
      </c>
      <c r="O5177" s="76" t="str">
        <f t="shared" si="400"/>
        <v/>
      </c>
      <c r="P5177" s="75" t="str">
        <f t="shared" si="401"/>
        <v/>
      </c>
      <c r="Q5177" s="77" t="str">
        <f t="shared" si="402"/>
        <v/>
      </c>
      <c r="R5177" s="77" t="str">
        <f t="shared" si="403"/>
        <v/>
      </c>
      <c r="S5177" s="77" t="str">
        <f>IF(O5177="","",IF(OR(VALUE(LEFT(O5177,2))&gt;IF(RIGHT(J5177,1)="M",7,19),AND(OR(LEFT(O5177,2)={"07","19"}),VALUE(RIGHT(O5177,2))&gt;15)),TRUE,FALSE))</f>
        <v/>
      </c>
      <c r="T5177" s="77" t="str">
        <f>IF(O5177="","",IF(OR(VALUE(LEFT(O5177,2))&gt;IF(RIGHT(J5177,1)="M",7,19),AND(OR(LEFT(O5177,2)={"07","19"}),VALUE(RIGHT(O5177,2))&gt;5)),TRUE,FALSE))</f>
        <v/>
      </c>
    </row>
    <row r="5178" spans="12:20" x14ac:dyDescent="0.25">
      <c r="L5178" s="75">
        <f>COUNTIF($B$2:B5178,B5178)</f>
        <v>0</v>
      </c>
      <c r="M5178" s="75">
        <f>COUNTIF($L$2:L5178,4)</f>
        <v>42</v>
      </c>
      <c r="N5178" s="76" t="str">
        <f t="shared" si="404"/>
        <v>0</v>
      </c>
      <c r="O5178" s="76" t="str">
        <f t="shared" si="400"/>
        <v/>
      </c>
      <c r="P5178" s="75" t="str">
        <f t="shared" si="401"/>
        <v/>
      </c>
      <c r="Q5178" s="77" t="str">
        <f t="shared" si="402"/>
        <v/>
      </c>
      <c r="R5178" s="77" t="str">
        <f t="shared" si="403"/>
        <v/>
      </c>
      <c r="S5178" s="77" t="str">
        <f>IF(O5178="","",IF(OR(VALUE(LEFT(O5178,2))&gt;IF(RIGHT(J5178,1)="M",7,19),AND(OR(LEFT(O5178,2)={"07","19"}),VALUE(RIGHT(O5178,2))&gt;15)),TRUE,FALSE))</f>
        <v/>
      </c>
      <c r="T5178" s="77" t="str">
        <f>IF(O5178="","",IF(OR(VALUE(LEFT(O5178,2))&gt;IF(RIGHT(J5178,1)="M",7,19),AND(OR(LEFT(O5178,2)={"07","19"}),VALUE(RIGHT(O5178,2))&gt;5)),TRUE,FALSE))</f>
        <v/>
      </c>
    </row>
    <row r="5179" spans="12:20" x14ac:dyDescent="0.25">
      <c r="L5179" s="75">
        <f>COUNTIF($B$2:B5179,B5179)</f>
        <v>0</v>
      </c>
      <c r="M5179" s="75">
        <f>COUNTIF($L$2:L5179,4)</f>
        <v>42</v>
      </c>
      <c r="N5179" s="76" t="str">
        <f t="shared" si="404"/>
        <v>0</v>
      </c>
      <c r="O5179" s="76" t="str">
        <f t="shared" si="400"/>
        <v/>
      </c>
      <c r="P5179" s="75" t="str">
        <f t="shared" si="401"/>
        <v/>
      </c>
      <c r="Q5179" s="77" t="str">
        <f t="shared" si="402"/>
        <v/>
      </c>
      <c r="R5179" s="77" t="str">
        <f t="shared" si="403"/>
        <v/>
      </c>
      <c r="S5179" s="77" t="str">
        <f>IF(O5179="","",IF(OR(VALUE(LEFT(O5179,2))&gt;IF(RIGHT(J5179,1)="M",7,19),AND(OR(LEFT(O5179,2)={"07","19"}),VALUE(RIGHT(O5179,2))&gt;15)),TRUE,FALSE))</f>
        <v/>
      </c>
      <c r="T5179" s="77" t="str">
        <f>IF(O5179="","",IF(OR(VALUE(LEFT(O5179,2))&gt;IF(RIGHT(J5179,1)="M",7,19),AND(OR(LEFT(O5179,2)={"07","19"}),VALUE(RIGHT(O5179,2))&gt;5)),TRUE,FALSE))</f>
        <v/>
      </c>
    </row>
    <row r="5180" spans="12:20" x14ac:dyDescent="0.25">
      <c r="L5180" s="75">
        <f>COUNTIF($B$2:B5180,B5180)</f>
        <v>0</v>
      </c>
      <c r="M5180" s="75">
        <f>COUNTIF($L$2:L5180,4)</f>
        <v>42</v>
      </c>
      <c r="N5180" s="76" t="str">
        <f t="shared" si="404"/>
        <v>0</v>
      </c>
      <c r="O5180" s="76" t="str">
        <f t="shared" si="400"/>
        <v/>
      </c>
      <c r="P5180" s="75" t="str">
        <f t="shared" si="401"/>
        <v/>
      </c>
      <c r="Q5180" s="77" t="str">
        <f t="shared" si="402"/>
        <v/>
      </c>
      <c r="R5180" s="77" t="str">
        <f t="shared" si="403"/>
        <v/>
      </c>
      <c r="S5180" s="77" t="str">
        <f>IF(O5180="","",IF(OR(VALUE(LEFT(O5180,2))&gt;IF(RIGHT(J5180,1)="M",7,19),AND(OR(LEFT(O5180,2)={"07","19"}),VALUE(RIGHT(O5180,2))&gt;15)),TRUE,FALSE))</f>
        <v/>
      </c>
      <c r="T5180" s="77" t="str">
        <f>IF(O5180="","",IF(OR(VALUE(LEFT(O5180,2))&gt;IF(RIGHT(J5180,1)="M",7,19),AND(OR(LEFT(O5180,2)={"07","19"}),VALUE(RIGHT(O5180,2))&gt;5)),TRUE,FALSE))</f>
        <v/>
      </c>
    </row>
    <row r="5181" spans="12:20" x14ac:dyDescent="0.25">
      <c r="L5181" s="75">
        <f>COUNTIF($B$2:B5181,B5181)</f>
        <v>0</v>
      </c>
      <c r="M5181" s="75">
        <f>COUNTIF($L$2:L5181,4)</f>
        <v>42</v>
      </c>
      <c r="N5181" s="76" t="str">
        <f t="shared" si="404"/>
        <v>0</v>
      </c>
      <c r="O5181" s="76" t="str">
        <f t="shared" si="400"/>
        <v/>
      </c>
      <c r="P5181" s="75" t="str">
        <f t="shared" si="401"/>
        <v/>
      </c>
      <c r="Q5181" s="77" t="str">
        <f t="shared" si="402"/>
        <v/>
      </c>
      <c r="R5181" s="77" t="str">
        <f t="shared" si="403"/>
        <v/>
      </c>
      <c r="S5181" s="77" t="str">
        <f>IF(O5181="","",IF(OR(VALUE(LEFT(O5181,2))&gt;IF(RIGHT(J5181,1)="M",7,19),AND(OR(LEFT(O5181,2)={"07","19"}),VALUE(RIGHT(O5181,2))&gt;15)),TRUE,FALSE))</f>
        <v/>
      </c>
      <c r="T5181" s="77" t="str">
        <f>IF(O5181="","",IF(OR(VALUE(LEFT(O5181,2))&gt;IF(RIGHT(J5181,1)="M",7,19),AND(OR(LEFT(O5181,2)={"07","19"}),VALUE(RIGHT(O5181,2))&gt;5)),TRUE,FALSE))</f>
        <v/>
      </c>
    </row>
    <row r="5182" spans="12:20" x14ac:dyDescent="0.25">
      <c r="L5182" s="75">
        <f>COUNTIF($B$2:B5182,B5182)</f>
        <v>0</v>
      </c>
      <c r="M5182" s="75">
        <f>COUNTIF($L$2:L5182,4)</f>
        <v>42</v>
      </c>
      <c r="N5182" s="76" t="str">
        <f t="shared" si="404"/>
        <v>0</v>
      </c>
      <c r="O5182" s="76" t="str">
        <f t="shared" si="400"/>
        <v/>
      </c>
      <c r="P5182" s="75" t="str">
        <f t="shared" si="401"/>
        <v/>
      </c>
      <c r="Q5182" s="77" t="str">
        <f t="shared" si="402"/>
        <v/>
      </c>
      <c r="R5182" s="77" t="str">
        <f t="shared" si="403"/>
        <v/>
      </c>
      <c r="S5182" s="77" t="str">
        <f>IF(O5182="","",IF(OR(VALUE(LEFT(O5182,2))&gt;IF(RIGHT(J5182,1)="M",7,19),AND(OR(LEFT(O5182,2)={"07","19"}),VALUE(RIGHT(O5182,2))&gt;15)),TRUE,FALSE))</f>
        <v/>
      </c>
      <c r="T5182" s="77" t="str">
        <f>IF(O5182="","",IF(OR(VALUE(LEFT(O5182,2))&gt;IF(RIGHT(J5182,1)="M",7,19),AND(OR(LEFT(O5182,2)={"07","19"}),VALUE(RIGHT(O5182,2))&gt;5)),TRUE,FALSE))</f>
        <v/>
      </c>
    </row>
    <row r="5183" spans="12:20" x14ac:dyDescent="0.25">
      <c r="L5183" s="75">
        <f>COUNTIF($B$2:B5183,B5183)</f>
        <v>0</v>
      </c>
      <c r="M5183" s="75">
        <f>COUNTIF($L$2:L5183,4)</f>
        <v>42</v>
      </c>
      <c r="N5183" s="76" t="str">
        <f t="shared" si="404"/>
        <v>0</v>
      </c>
      <c r="O5183" s="76" t="str">
        <f t="shared" si="400"/>
        <v/>
      </c>
      <c r="P5183" s="75" t="str">
        <f t="shared" si="401"/>
        <v/>
      </c>
      <c r="Q5183" s="77" t="str">
        <f t="shared" si="402"/>
        <v/>
      </c>
      <c r="R5183" s="77" t="str">
        <f t="shared" si="403"/>
        <v/>
      </c>
      <c r="S5183" s="77" t="str">
        <f>IF(O5183="","",IF(OR(VALUE(LEFT(O5183,2))&gt;IF(RIGHT(J5183,1)="M",7,19),AND(OR(LEFT(O5183,2)={"07","19"}),VALUE(RIGHT(O5183,2))&gt;15)),TRUE,FALSE))</f>
        <v/>
      </c>
      <c r="T5183" s="77" t="str">
        <f>IF(O5183="","",IF(OR(VALUE(LEFT(O5183,2))&gt;IF(RIGHT(J5183,1)="M",7,19),AND(OR(LEFT(O5183,2)={"07","19"}),VALUE(RIGHT(O5183,2))&gt;5)),TRUE,FALSE))</f>
        <v/>
      </c>
    </row>
    <row r="5184" spans="12:20" x14ac:dyDescent="0.25">
      <c r="L5184" s="75">
        <f>COUNTIF($B$2:B5184,B5184)</f>
        <v>0</v>
      </c>
      <c r="M5184" s="75">
        <f>COUNTIF($L$2:L5184,4)</f>
        <v>42</v>
      </c>
      <c r="N5184" s="76" t="str">
        <f t="shared" si="404"/>
        <v>0</v>
      </c>
      <c r="O5184" s="76" t="str">
        <f t="shared" si="400"/>
        <v/>
      </c>
      <c r="P5184" s="75" t="str">
        <f t="shared" si="401"/>
        <v/>
      </c>
      <c r="Q5184" s="77" t="str">
        <f t="shared" si="402"/>
        <v/>
      </c>
      <c r="R5184" s="77" t="str">
        <f t="shared" si="403"/>
        <v/>
      </c>
      <c r="S5184" s="77" t="str">
        <f>IF(O5184="","",IF(OR(VALUE(LEFT(O5184,2))&gt;IF(RIGHT(J5184,1)="M",7,19),AND(OR(LEFT(O5184,2)={"07","19"}),VALUE(RIGHT(O5184,2))&gt;15)),TRUE,FALSE))</f>
        <v/>
      </c>
      <c r="T5184" s="77" t="str">
        <f>IF(O5184="","",IF(OR(VALUE(LEFT(O5184,2))&gt;IF(RIGHT(J5184,1)="M",7,19),AND(OR(LEFT(O5184,2)={"07","19"}),VALUE(RIGHT(O5184,2))&gt;5)),TRUE,FALSE))</f>
        <v/>
      </c>
    </row>
    <row r="5185" spans="12:20" x14ac:dyDescent="0.25">
      <c r="L5185" s="75">
        <f>COUNTIF($B$2:B5185,B5185)</f>
        <v>0</v>
      </c>
      <c r="M5185" s="75">
        <f>COUNTIF($L$2:L5185,4)</f>
        <v>42</v>
      </c>
      <c r="N5185" s="76" t="str">
        <f t="shared" si="404"/>
        <v>0</v>
      </c>
      <c r="O5185" s="76" t="str">
        <f t="shared" si="400"/>
        <v/>
      </c>
      <c r="P5185" s="75" t="str">
        <f t="shared" si="401"/>
        <v/>
      </c>
      <c r="Q5185" s="77" t="str">
        <f t="shared" si="402"/>
        <v/>
      </c>
      <c r="R5185" s="77" t="str">
        <f t="shared" si="403"/>
        <v/>
      </c>
      <c r="S5185" s="77" t="str">
        <f>IF(O5185="","",IF(OR(VALUE(LEFT(O5185,2))&gt;IF(RIGHT(J5185,1)="M",7,19),AND(OR(LEFT(O5185,2)={"07","19"}),VALUE(RIGHT(O5185,2))&gt;15)),TRUE,FALSE))</f>
        <v/>
      </c>
      <c r="T5185" s="77" t="str">
        <f>IF(O5185="","",IF(OR(VALUE(LEFT(O5185,2))&gt;IF(RIGHT(J5185,1)="M",7,19),AND(OR(LEFT(O5185,2)={"07","19"}),VALUE(RIGHT(O5185,2))&gt;5)),TRUE,FALSE))</f>
        <v/>
      </c>
    </row>
    <row r="5186" spans="12:20" x14ac:dyDescent="0.25">
      <c r="L5186" s="75">
        <f>COUNTIF($B$2:B5186,B5186)</f>
        <v>0</v>
      </c>
      <c r="M5186" s="75">
        <f>COUNTIF($L$2:L5186,4)</f>
        <v>42</v>
      </c>
      <c r="N5186" s="76" t="str">
        <f t="shared" si="404"/>
        <v>0</v>
      </c>
      <c r="O5186" s="76" t="str">
        <f t="shared" ref="O5186:O5249" si="405">TRIM(SUBSTITUTE(SUBSTITUTE(D5186,"+",""),"_",""))</f>
        <v/>
      </c>
      <c r="P5186" s="75" t="str">
        <f t="shared" ref="P5186:P5249" si="406">TRIM(SUBSTITUTE(SUBSTITUTE(E5186,"+",""),"_",""))</f>
        <v/>
      </c>
      <c r="Q5186" s="77" t="str">
        <f t="shared" ref="Q5186:Q5249" si="407">IFERROR(IF(RIGHT(P5186,2)&lt;RIGHT(O5186,2),IF(P5186&lt;O5186,P5186+2360-O5186,P5186-40-O5186),IF(P5186&lt;O5186,P5186+2400-O5186,P5186-O5186)),"")</f>
        <v/>
      </c>
      <c r="R5186" s="77" t="str">
        <f t="shared" ref="R5186:R5249" si="408">IFERROR(ROUNDDOWN(Q5186/100,0),"")</f>
        <v/>
      </c>
      <c r="S5186" s="77" t="str">
        <f>IF(O5186="","",IF(OR(VALUE(LEFT(O5186,2))&gt;IF(RIGHT(J5186,1)="M",7,19),AND(OR(LEFT(O5186,2)={"07","19"}),VALUE(RIGHT(O5186,2))&gt;15)),TRUE,FALSE))</f>
        <v/>
      </c>
      <c r="T5186" s="77" t="str">
        <f>IF(O5186="","",IF(OR(VALUE(LEFT(O5186,2))&gt;IF(RIGHT(J5186,1)="M",7,19),AND(OR(LEFT(O5186,2)={"07","19"}),VALUE(RIGHT(O5186,2))&gt;5)),TRUE,FALSE))</f>
        <v/>
      </c>
    </row>
    <row r="5187" spans="12:20" x14ac:dyDescent="0.25">
      <c r="L5187" s="75">
        <f>COUNTIF($B$2:B5187,B5187)</f>
        <v>0</v>
      </c>
      <c r="M5187" s="75">
        <f>COUNTIF($L$2:L5187,4)</f>
        <v>42</v>
      </c>
      <c r="N5187" s="76" t="str">
        <f t="shared" ref="N5187:N5250" si="409">A5187&amp;DAY(C5187)</f>
        <v>0</v>
      </c>
      <c r="O5187" s="76" t="str">
        <f t="shared" si="405"/>
        <v/>
      </c>
      <c r="P5187" s="75" t="str">
        <f t="shared" si="406"/>
        <v/>
      </c>
      <c r="Q5187" s="77" t="str">
        <f t="shared" si="407"/>
        <v/>
      </c>
      <c r="R5187" s="77" t="str">
        <f t="shared" si="408"/>
        <v/>
      </c>
      <c r="S5187" s="77" t="str">
        <f>IF(O5187="","",IF(OR(VALUE(LEFT(O5187,2))&gt;IF(RIGHT(J5187,1)="M",7,19),AND(OR(LEFT(O5187,2)={"07","19"}),VALUE(RIGHT(O5187,2))&gt;15)),TRUE,FALSE))</f>
        <v/>
      </c>
      <c r="T5187" s="77" t="str">
        <f>IF(O5187="","",IF(OR(VALUE(LEFT(O5187,2))&gt;IF(RIGHT(J5187,1)="M",7,19),AND(OR(LEFT(O5187,2)={"07","19"}),VALUE(RIGHT(O5187,2))&gt;5)),TRUE,FALSE))</f>
        <v/>
      </c>
    </row>
    <row r="5188" spans="12:20" x14ac:dyDescent="0.25">
      <c r="L5188" s="75">
        <f>COUNTIF($B$2:B5188,B5188)</f>
        <v>0</v>
      </c>
      <c r="M5188" s="75">
        <f>COUNTIF($L$2:L5188,4)</f>
        <v>42</v>
      </c>
      <c r="N5188" s="76" t="str">
        <f t="shared" si="409"/>
        <v>0</v>
      </c>
      <c r="O5188" s="76" t="str">
        <f t="shared" si="405"/>
        <v/>
      </c>
      <c r="P5188" s="75" t="str">
        <f t="shared" si="406"/>
        <v/>
      </c>
      <c r="Q5188" s="77" t="str">
        <f t="shared" si="407"/>
        <v/>
      </c>
      <c r="R5188" s="77" t="str">
        <f t="shared" si="408"/>
        <v/>
      </c>
      <c r="S5188" s="77" t="str">
        <f>IF(O5188="","",IF(OR(VALUE(LEFT(O5188,2))&gt;IF(RIGHT(J5188,1)="M",7,19),AND(OR(LEFT(O5188,2)={"07","19"}),VALUE(RIGHT(O5188,2))&gt;15)),TRUE,FALSE))</f>
        <v/>
      </c>
      <c r="T5188" s="77" t="str">
        <f>IF(O5188="","",IF(OR(VALUE(LEFT(O5188,2))&gt;IF(RIGHT(J5188,1)="M",7,19),AND(OR(LEFT(O5188,2)={"07","19"}),VALUE(RIGHT(O5188,2))&gt;5)),TRUE,FALSE))</f>
        <v/>
      </c>
    </row>
    <row r="5189" spans="12:20" x14ac:dyDescent="0.25">
      <c r="L5189" s="75">
        <f>COUNTIF($B$2:B5189,B5189)</f>
        <v>0</v>
      </c>
      <c r="M5189" s="75">
        <f>COUNTIF($L$2:L5189,4)</f>
        <v>42</v>
      </c>
      <c r="N5189" s="76" t="str">
        <f t="shared" si="409"/>
        <v>0</v>
      </c>
      <c r="O5189" s="76" t="str">
        <f t="shared" si="405"/>
        <v/>
      </c>
      <c r="P5189" s="75" t="str">
        <f t="shared" si="406"/>
        <v/>
      </c>
      <c r="Q5189" s="77" t="str">
        <f t="shared" si="407"/>
        <v/>
      </c>
      <c r="R5189" s="77" t="str">
        <f t="shared" si="408"/>
        <v/>
      </c>
      <c r="S5189" s="77" t="str">
        <f>IF(O5189="","",IF(OR(VALUE(LEFT(O5189,2))&gt;IF(RIGHT(J5189,1)="M",7,19),AND(OR(LEFT(O5189,2)={"07","19"}),VALUE(RIGHT(O5189,2))&gt;15)),TRUE,FALSE))</f>
        <v/>
      </c>
      <c r="T5189" s="77" t="str">
        <f>IF(O5189="","",IF(OR(VALUE(LEFT(O5189,2))&gt;IF(RIGHT(J5189,1)="M",7,19),AND(OR(LEFT(O5189,2)={"07","19"}),VALUE(RIGHT(O5189,2))&gt;5)),TRUE,FALSE))</f>
        <v/>
      </c>
    </row>
    <row r="5190" spans="12:20" x14ac:dyDescent="0.25">
      <c r="L5190" s="75">
        <f>COUNTIF($B$2:B5190,B5190)</f>
        <v>0</v>
      </c>
      <c r="M5190" s="75">
        <f>COUNTIF($L$2:L5190,4)</f>
        <v>42</v>
      </c>
      <c r="N5190" s="76" t="str">
        <f t="shared" si="409"/>
        <v>0</v>
      </c>
      <c r="O5190" s="76" t="str">
        <f t="shared" si="405"/>
        <v/>
      </c>
      <c r="P5190" s="75" t="str">
        <f t="shared" si="406"/>
        <v/>
      </c>
      <c r="Q5190" s="77" t="str">
        <f t="shared" si="407"/>
        <v/>
      </c>
      <c r="R5190" s="77" t="str">
        <f t="shared" si="408"/>
        <v/>
      </c>
      <c r="S5190" s="77" t="str">
        <f>IF(O5190="","",IF(OR(VALUE(LEFT(O5190,2))&gt;IF(RIGHT(J5190,1)="M",7,19),AND(OR(LEFT(O5190,2)={"07","19"}),VALUE(RIGHT(O5190,2))&gt;15)),TRUE,FALSE))</f>
        <v/>
      </c>
      <c r="T5190" s="77" t="str">
        <f>IF(O5190="","",IF(OR(VALUE(LEFT(O5190,2))&gt;IF(RIGHT(J5190,1)="M",7,19),AND(OR(LEFT(O5190,2)={"07","19"}),VALUE(RIGHT(O5190,2))&gt;5)),TRUE,FALSE))</f>
        <v/>
      </c>
    </row>
    <row r="5191" spans="12:20" x14ac:dyDescent="0.25">
      <c r="L5191" s="75">
        <f>COUNTIF($B$2:B5191,B5191)</f>
        <v>0</v>
      </c>
      <c r="M5191" s="75">
        <f>COUNTIF($L$2:L5191,4)</f>
        <v>42</v>
      </c>
      <c r="N5191" s="76" t="str">
        <f t="shared" si="409"/>
        <v>0</v>
      </c>
      <c r="O5191" s="76" t="str">
        <f t="shared" si="405"/>
        <v/>
      </c>
      <c r="P5191" s="75" t="str">
        <f t="shared" si="406"/>
        <v/>
      </c>
      <c r="Q5191" s="77" t="str">
        <f t="shared" si="407"/>
        <v/>
      </c>
      <c r="R5191" s="77" t="str">
        <f t="shared" si="408"/>
        <v/>
      </c>
      <c r="S5191" s="77" t="str">
        <f>IF(O5191="","",IF(OR(VALUE(LEFT(O5191,2))&gt;IF(RIGHT(J5191,1)="M",7,19),AND(OR(LEFT(O5191,2)={"07","19"}),VALUE(RIGHT(O5191,2))&gt;15)),TRUE,FALSE))</f>
        <v/>
      </c>
      <c r="T5191" s="77" t="str">
        <f>IF(O5191="","",IF(OR(VALUE(LEFT(O5191,2))&gt;IF(RIGHT(J5191,1)="M",7,19),AND(OR(LEFT(O5191,2)={"07","19"}),VALUE(RIGHT(O5191,2))&gt;5)),TRUE,FALSE))</f>
        <v/>
      </c>
    </row>
    <row r="5192" spans="12:20" x14ac:dyDescent="0.25">
      <c r="L5192" s="75">
        <f>COUNTIF($B$2:B5192,B5192)</f>
        <v>0</v>
      </c>
      <c r="M5192" s="75">
        <f>COUNTIF($L$2:L5192,4)</f>
        <v>42</v>
      </c>
      <c r="N5192" s="76" t="str">
        <f t="shared" si="409"/>
        <v>0</v>
      </c>
      <c r="O5192" s="76" t="str">
        <f t="shared" si="405"/>
        <v/>
      </c>
      <c r="P5192" s="75" t="str">
        <f t="shared" si="406"/>
        <v/>
      </c>
      <c r="Q5192" s="77" t="str">
        <f t="shared" si="407"/>
        <v/>
      </c>
      <c r="R5192" s="77" t="str">
        <f t="shared" si="408"/>
        <v/>
      </c>
      <c r="S5192" s="77" t="str">
        <f>IF(O5192="","",IF(OR(VALUE(LEFT(O5192,2))&gt;IF(RIGHT(J5192,1)="M",7,19),AND(OR(LEFT(O5192,2)={"07","19"}),VALUE(RIGHT(O5192,2))&gt;15)),TRUE,FALSE))</f>
        <v/>
      </c>
      <c r="T5192" s="77" t="str">
        <f>IF(O5192="","",IF(OR(VALUE(LEFT(O5192,2))&gt;IF(RIGHT(J5192,1)="M",7,19),AND(OR(LEFT(O5192,2)={"07","19"}),VALUE(RIGHT(O5192,2))&gt;5)),TRUE,FALSE))</f>
        <v/>
      </c>
    </row>
    <row r="5193" spans="12:20" x14ac:dyDescent="0.25">
      <c r="L5193" s="75">
        <f>COUNTIF($B$2:B5193,B5193)</f>
        <v>0</v>
      </c>
      <c r="M5193" s="75">
        <f>COUNTIF($L$2:L5193,4)</f>
        <v>42</v>
      </c>
      <c r="N5193" s="76" t="str">
        <f t="shared" si="409"/>
        <v>0</v>
      </c>
      <c r="O5193" s="76" t="str">
        <f t="shared" si="405"/>
        <v/>
      </c>
      <c r="P5193" s="75" t="str">
        <f t="shared" si="406"/>
        <v/>
      </c>
      <c r="Q5193" s="77" t="str">
        <f t="shared" si="407"/>
        <v/>
      </c>
      <c r="R5193" s="77" t="str">
        <f t="shared" si="408"/>
        <v/>
      </c>
      <c r="S5193" s="77" t="str">
        <f>IF(O5193="","",IF(OR(VALUE(LEFT(O5193,2))&gt;IF(RIGHT(J5193,1)="M",7,19),AND(OR(LEFT(O5193,2)={"07","19"}),VALUE(RIGHT(O5193,2))&gt;15)),TRUE,FALSE))</f>
        <v/>
      </c>
      <c r="T5193" s="77" t="str">
        <f>IF(O5193="","",IF(OR(VALUE(LEFT(O5193,2))&gt;IF(RIGHT(J5193,1)="M",7,19),AND(OR(LEFT(O5193,2)={"07","19"}),VALUE(RIGHT(O5193,2))&gt;5)),TRUE,FALSE))</f>
        <v/>
      </c>
    </row>
    <row r="5194" spans="12:20" x14ac:dyDescent="0.25">
      <c r="L5194" s="75">
        <f>COUNTIF($B$2:B5194,B5194)</f>
        <v>0</v>
      </c>
      <c r="M5194" s="75">
        <f>COUNTIF($L$2:L5194,4)</f>
        <v>42</v>
      </c>
      <c r="N5194" s="76" t="str">
        <f t="shared" si="409"/>
        <v>0</v>
      </c>
      <c r="O5194" s="76" t="str">
        <f t="shared" si="405"/>
        <v/>
      </c>
      <c r="P5194" s="75" t="str">
        <f t="shared" si="406"/>
        <v/>
      </c>
      <c r="Q5194" s="77" t="str">
        <f t="shared" si="407"/>
        <v/>
      </c>
      <c r="R5194" s="77" t="str">
        <f t="shared" si="408"/>
        <v/>
      </c>
      <c r="S5194" s="77" t="str">
        <f>IF(O5194="","",IF(OR(VALUE(LEFT(O5194,2))&gt;IF(RIGHT(J5194,1)="M",7,19),AND(OR(LEFT(O5194,2)={"07","19"}),VALUE(RIGHT(O5194,2))&gt;15)),TRUE,FALSE))</f>
        <v/>
      </c>
      <c r="T5194" s="77" t="str">
        <f>IF(O5194="","",IF(OR(VALUE(LEFT(O5194,2))&gt;IF(RIGHT(J5194,1)="M",7,19),AND(OR(LEFT(O5194,2)={"07","19"}),VALUE(RIGHT(O5194,2))&gt;5)),TRUE,FALSE))</f>
        <v/>
      </c>
    </row>
    <row r="5195" spans="12:20" x14ac:dyDescent="0.25">
      <c r="L5195" s="75">
        <f>COUNTIF($B$2:B5195,B5195)</f>
        <v>0</v>
      </c>
      <c r="M5195" s="75">
        <f>COUNTIF($L$2:L5195,4)</f>
        <v>42</v>
      </c>
      <c r="N5195" s="76" t="str">
        <f t="shared" si="409"/>
        <v>0</v>
      </c>
      <c r="O5195" s="76" t="str">
        <f t="shared" si="405"/>
        <v/>
      </c>
      <c r="P5195" s="75" t="str">
        <f t="shared" si="406"/>
        <v/>
      </c>
      <c r="Q5195" s="77" t="str">
        <f t="shared" si="407"/>
        <v/>
      </c>
      <c r="R5195" s="77" t="str">
        <f t="shared" si="408"/>
        <v/>
      </c>
      <c r="S5195" s="77" t="str">
        <f>IF(O5195="","",IF(OR(VALUE(LEFT(O5195,2))&gt;IF(RIGHT(J5195,1)="M",7,19),AND(OR(LEFT(O5195,2)={"07","19"}),VALUE(RIGHT(O5195,2))&gt;15)),TRUE,FALSE))</f>
        <v/>
      </c>
      <c r="T5195" s="77" t="str">
        <f>IF(O5195="","",IF(OR(VALUE(LEFT(O5195,2))&gt;IF(RIGHT(J5195,1)="M",7,19),AND(OR(LEFT(O5195,2)={"07","19"}),VALUE(RIGHT(O5195,2))&gt;5)),TRUE,FALSE))</f>
        <v/>
      </c>
    </row>
    <row r="5196" spans="12:20" x14ac:dyDescent="0.25">
      <c r="L5196" s="75">
        <f>COUNTIF($B$2:B5196,B5196)</f>
        <v>0</v>
      </c>
      <c r="M5196" s="75">
        <f>COUNTIF($L$2:L5196,4)</f>
        <v>42</v>
      </c>
      <c r="N5196" s="76" t="str">
        <f t="shared" si="409"/>
        <v>0</v>
      </c>
      <c r="O5196" s="76" t="str">
        <f t="shared" si="405"/>
        <v/>
      </c>
      <c r="P5196" s="75" t="str">
        <f t="shared" si="406"/>
        <v/>
      </c>
      <c r="Q5196" s="77" t="str">
        <f t="shared" si="407"/>
        <v/>
      </c>
      <c r="R5196" s="77" t="str">
        <f t="shared" si="408"/>
        <v/>
      </c>
      <c r="S5196" s="77" t="str">
        <f>IF(O5196="","",IF(OR(VALUE(LEFT(O5196,2))&gt;IF(RIGHT(J5196,1)="M",7,19),AND(OR(LEFT(O5196,2)={"07","19"}),VALUE(RIGHT(O5196,2))&gt;15)),TRUE,FALSE))</f>
        <v/>
      </c>
      <c r="T5196" s="77" t="str">
        <f>IF(O5196="","",IF(OR(VALUE(LEFT(O5196,2))&gt;IF(RIGHT(J5196,1)="M",7,19),AND(OR(LEFT(O5196,2)={"07","19"}),VALUE(RIGHT(O5196,2))&gt;5)),TRUE,FALSE))</f>
        <v/>
      </c>
    </row>
    <row r="5197" spans="12:20" x14ac:dyDescent="0.25">
      <c r="L5197" s="75">
        <f>COUNTIF($B$2:B5197,B5197)</f>
        <v>0</v>
      </c>
      <c r="M5197" s="75">
        <f>COUNTIF($L$2:L5197,4)</f>
        <v>42</v>
      </c>
      <c r="N5197" s="76" t="str">
        <f t="shared" si="409"/>
        <v>0</v>
      </c>
      <c r="O5197" s="76" t="str">
        <f t="shared" si="405"/>
        <v/>
      </c>
      <c r="P5197" s="75" t="str">
        <f t="shared" si="406"/>
        <v/>
      </c>
      <c r="Q5197" s="77" t="str">
        <f t="shared" si="407"/>
        <v/>
      </c>
      <c r="R5197" s="77" t="str">
        <f t="shared" si="408"/>
        <v/>
      </c>
      <c r="S5197" s="77" t="str">
        <f>IF(O5197="","",IF(OR(VALUE(LEFT(O5197,2))&gt;IF(RIGHT(J5197,1)="M",7,19),AND(OR(LEFT(O5197,2)={"07","19"}),VALUE(RIGHT(O5197,2))&gt;15)),TRUE,FALSE))</f>
        <v/>
      </c>
      <c r="T5197" s="77" t="str">
        <f>IF(O5197="","",IF(OR(VALUE(LEFT(O5197,2))&gt;IF(RIGHT(J5197,1)="M",7,19),AND(OR(LEFT(O5197,2)={"07","19"}),VALUE(RIGHT(O5197,2))&gt;5)),TRUE,FALSE))</f>
        <v/>
      </c>
    </row>
    <row r="5198" spans="12:20" x14ac:dyDescent="0.25">
      <c r="L5198" s="75">
        <f>COUNTIF($B$2:B5198,B5198)</f>
        <v>0</v>
      </c>
      <c r="M5198" s="75">
        <f>COUNTIF($L$2:L5198,4)</f>
        <v>42</v>
      </c>
      <c r="N5198" s="76" t="str">
        <f t="shared" si="409"/>
        <v>0</v>
      </c>
      <c r="O5198" s="76" t="str">
        <f t="shared" si="405"/>
        <v/>
      </c>
      <c r="P5198" s="75" t="str">
        <f t="shared" si="406"/>
        <v/>
      </c>
      <c r="Q5198" s="77" t="str">
        <f t="shared" si="407"/>
        <v/>
      </c>
      <c r="R5198" s="77" t="str">
        <f t="shared" si="408"/>
        <v/>
      </c>
      <c r="S5198" s="77" t="str">
        <f>IF(O5198="","",IF(OR(VALUE(LEFT(O5198,2))&gt;IF(RIGHT(J5198,1)="M",7,19),AND(OR(LEFT(O5198,2)={"07","19"}),VALUE(RIGHT(O5198,2))&gt;15)),TRUE,FALSE))</f>
        <v/>
      </c>
      <c r="T5198" s="77" t="str">
        <f>IF(O5198="","",IF(OR(VALUE(LEFT(O5198,2))&gt;IF(RIGHT(J5198,1)="M",7,19),AND(OR(LEFT(O5198,2)={"07","19"}),VALUE(RIGHT(O5198,2))&gt;5)),TRUE,FALSE))</f>
        <v/>
      </c>
    </row>
    <row r="5199" spans="12:20" x14ac:dyDescent="0.25">
      <c r="L5199" s="75">
        <f>COUNTIF($B$2:B5199,B5199)</f>
        <v>0</v>
      </c>
      <c r="M5199" s="75">
        <f>COUNTIF($L$2:L5199,4)</f>
        <v>42</v>
      </c>
      <c r="N5199" s="76" t="str">
        <f t="shared" si="409"/>
        <v>0</v>
      </c>
      <c r="O5199" s="76" t="str">
        <f t="shared" si="405"/>
        <v/>
      </c>
      <c r="P5199" s="75" t="str">
        <f t="shared" si="406"/>
        <v/>
      </c>
      <c r="Q5199" s="77" t="str">
        <f t="shared" si="407"/>
        <v/>
      </c>
      <c r="R5199" s="77" t="str">
        <f t="shared" si="408"/>
        <v/>
      </c>
      <c r="S5199" s="77" t="str">
        <f>IF(O5199="","",IF(OR(VALUE(LEFT(O5199,2))&gt;IF(RIGHT(J5199,1)="M",7,19),AND(OR(LEFT(O5199,2)={"07","19"}),VALUE(RIGHT(O5199,2))&gt;15)),TRUE,FALSE))</f>
        <v/>
      </c>
      <c r="T5199" s="77" t="str">
        <f>IF(O5199="","",IF(OR(VALUE(LEFT(O5199,2))&gt;IF(RIGHT(J5199,1)="M",7,19),AND(OR(LEFT(O5199,2)={"07","19"}),VALUE(RIGHT(O5199,2))&gt;5)),TRUE,FALSE))</f>
        <v/>
      </c>
    </row>
    <row r="5200" spans="12:20" x14ac:dyDescent="0.25">
      <c r="L5200" s="75">
        <f>COUNTIF($B$2:B5200,B5200)</f>
        <v>0</v>
      </c>
      <c r="M5200" s="75">
        <f>COUNTIF($L$2:L5200,4)</f>
        <v>42</v>
      </c>
      <c r="N5200" s="76" t="str">
        <f t="shared" si="409"/>
        <v>0</v>
      </c>
      <c r="O5200" s="76" t="str">
        <f t="shared" si="405"/>
        <v/>
      </c>
      <c r="P5200" s="75" t="str">
        <f t="shared" si="406"/>
        <v/>
      </c>
      <c r="Q5200" s="77" t="str">
        <f t="shared" si="407"/>
        <v/>
      </c>
      <c r="R5200" s="77" t="str">
        <f t="shared" si="408"/>
        <v/>
      </c>
      <c r="S5200" s="77" t="str">
        <f>IF(O5200="","",IF(OR(VALUE(LEFT(O5200,2))&gt;IF(RIGHT(J5200,1)="M",7,19),AND(OR(LEFT(O5200,2)={"07","19"}),VALUE(RIGHT(O5200,2))&gt;15)),TRUE,FALSE))</f>
        <v/>
      </c>
      <c r="T5200" s="77" t="str">
        <f>IF(O5200="","",IF(OR(VALUE(LEFT(O5200,2))&gt;IF(RIGHT(J5200,1)="M",7,19),AND(OR(LEFT(O5200,2)={"07","19"}),VALUE(RIGHT(O5200,2))&gt;5)),TRUE,FALSE))</f>
        <v/>
      </c>
    </row>
    <row r="5201" spans="12:20" x14ac:dyDescent="0.25">
      <c r="L5201" s="75">
        <f>COUNTIF($B$2:B5201,B5201)</f>
        <v>0</v>
      </c>
      <c r="M5201" s="75">
        <f>COUNTIF($L$2:L5201,4)</f>
        <v>42</v>
      </c>
      <c r="N5201" s="76" t="str">
        <f t="shared" si="409"/>
        <v>0</v>
      </c>
      <c r="O5201" s="76" t="str">
        <f t="shared" si="405"/>
        <v/>
      </c>
      <c r="P5201" s="75" t="str">
        <f t="shared" si="406"/>
        <v/>
      </c>
      <c r="Q5201" s="77" t="str">
        <f t="shared" si="407"/>
        <v/>
      </c>
      <c r="R5201" s="77" t="str">
        <f t="shared" si="408"/>
        <v/>
      </c>
      <c r="S5201" s="77" t="str">
        <f>IF(O5201="","",IF(OR(VALUE(LEFT(O5201,2))&gt;IF(RIGHT(J5201,1)="M",7,19),AND(OR(LEFT(O5201,2)={"07","19"}),VALUE(RIGHT(O5201,2))&gt;15)),TRUE,FALSE))</f>
        <v/>
      </c>
      <c r="T5201" s="77" t="str">
        <f>IF(O5201="","",IF(OR(VALUE(LEFT(O5201,2))&gt;IF(RIGHT(J5201,1)="M",7,19),AND(OR(LEFT(O5201,2)={"07","19"}),VALUE(RIGHT(O5201,2))&gt;5)),TRUE,FALSE))</f>
        <v/>
      </c>
    </row>
    <row r="5202" spans="12:20" x14ac:dyDescent="0.25">
      <c r="L5202" s="75">
        <f>COUNTIF($B$2:B5202,B5202)</f>
        <v>0</v>
      </c>
      <c r="M5202" s="75">
        <f>COUNTIF($L$2:L5202,4)</f>
        <v>42</v>
      </c>
      <c r="N5202" s="76" t="str">
        <f t="shared" si="409"/>
        <v>0</v>
      </c>
      <c r="O5202" s="76" t="str">
        <f t="shared" si="405"/>
        <v/>
      </c>
      <c r="P5202" s="75" t="str">
        <f t="shared" si="406"/>
        <v/>
      </c>
      <c r="Q5202" s="77" t="str">
        <f t="shared" si="407"/>
        <v/>
      </c>
      <c r="R5202" s="77" t="str">
        <f t="shared" si="408"/>
        <v/>
      </c>
      <c r="S5202" s="77" t="str">
        <f>IF(O5202="","",IF(OR(VALUE(LEFT(O5202,2))&gt;IF(RIGHT(J5202,1)="M",7,19),AND(OR(LEFT(O5202,2)={"07","19"}),VALUE(RIGHT(O5202,2))&gt;15)),TRUE,FALSE))</f>
        <v/>
      </c>
      <c r="T5202" s="77" t="str">
        <f>IF(O5202="","",IF(OR(VALUE(LEFT(O5202,2))&gt;IF(RIGHT(J5202,1)="M",7,19),AND(OR(LEFT(O5202,2)={"07","19"}),VALUE(RIGHT(O5202,2))&gt;5)),TRUE,FALSE))</f>
        <v/>
      </c>
    </row>
    <row r="5203" spans="12:20" x14ac:dyDescent="0.25">
      <c r="L5203" s="75">
        <f>COUNTIF($B$2:B5203,B5203)</f>
        <v>0</v>
      </c>
      <c r="M5203" s="75">
        <f>COUNTIF($L$2:L5203,4)</f>
        <v>42</v>
      </c>
      <c r="N5203" s="76" t="str">
        <f t="shared" si="409"/>
        <v>0</v>
      </c>
      <c r="O5203" s="76" t="str">
        <f t="shared" si="405"/>
        <v/>
      </c>
      <c r="P5203" s="75" t="str">
        <f t="shared" si="406"/>
        <v/>
      </c>
      <c r="Q5203" s="77" t="str">
        <f t="shared" si="407"/>
        <v/>
      </c>
      <c r="R5203" s="77" t="str">
        <f t="shared" si="408"/>
        <v/>
      </c>
      <c r="S5203" s="77" t="str">
        <f>IF(O5203="","",IF(OR(VALUE(LEFT(O5203,2))&gt;IF(RIGHT(J5203,1)="M",7,19),AND(OR(LEFT(O5203,2)={"07","19"}),VALUE(RIGHT(O5203,2))&gt;15)),TRUE,FALSE))</f>
        <v/>
      </c>
      <c r="T5203" s="77" t="str">
        <f>IF(O5203="","",IF(OR(VALUE(LEFT(O5203,2))&gt;IF(RIGHT(J5203,1)="M",7,19),AND(OR(LEFT(O5203,2)={"07","19"}),VALUE(RIGHT(O5203,2))&gt;5)),TRUE,FALSE))</f>
        <v/>
      </c>
    </row>
    <row r="5204" spans="12:20" x14ac:dyDescent="0.25">
      <c r="L5204" s="75">
        <f>COUNTIF($B$2:B5204,B5204)</f>
        <v>0</v>
      </c>
      <c r="M5204" s="75">
        <f>COUNTIF($L$2:L5204,4)</f>
        <v>42</v>
      </c>
      <c r="N5204" s="76" t="str">
        <f t="shared" si="409"/>
        <v>0</v>
      </c>
      <c r="O5204" s="76" t="str">
        <f t="shared" si="405"/>
        <v/>
      </c>
      <c r="P5204" s="75" t="str">
        <f t="shared" si="406"/>
        <v/>
      </c>
      <c r="Q5204" s="77" t="str">
        <f t="shared" si="407"/>
        <v/>
      </c>
      <c r="R5204" s="77" t="str">
        <f t="shared" si="408"/>
        <v/>
      </c>
      <c r="S5204" s="77" t="str">
        <f>IF(O5204="","",IF(OR(VALUE(LEFT(O5204,2))&gt;IF(RIGHT(J5204,1)="M",7,19),AND(OR(LEFT(O5204,2)={"07","19"}),VALUE(RIGHT(O5204,2))&gt;15)),TRUE,FALSE))</f>
        <v/>
      </c>
      <c r="T5204" s="77" t="str">
        <f>IF(O5204="","",IF(OR(VALUE(LEFT(O5204,2))&gt;IF(RIGHT(J5204,1)="M",7,19),AND(OR(LEFT(O5204,2)={"07","19"}),VALUE(RIGHT(O5204,2))&gt;5)),TRUE,FALSE))</f>
        <v/>
      </c>
    </row>
    <row r="5205" spans="12:20" x14ac:dyDescent="0.25">
      <c r="L5205" s="75">
        <f>COUNTIF($B$2:B5205,B5205)</f>
        <v>0</v>
      </c>
      <c r="M5205" s="75">
        <f>COUNTIF($L$2:L5205,4)</f>
        <v>42</v>
      </c>
      <c r="N5205" s="76" t="str">
        <f t="shared" si="409"/>
        <v>0</v>
      </c>
      <c r="O5205" s="76" t="str">
        <f t="shared" si="405"/>
        <v/>
      </c>
      <c r="P5205" s="75" t="str">
        <f t="shared" si="406"/>
        <v/>
      </c>
      <c r="Q5205" s="77" t="str">
        <f t="shared" si="407"/>
        <v/>
      </c>
      <c r="R5205" s="77" t="str">
        <f t="shared" si="408"/>
        <v/>
      </c>
      <c r="S5205" s="77" t="str">
        <f>IF(O5205="","",IF(OR(VALUE(LEFT(O5205,2))&gt;IF(RIGHT(J5205,1)="M",7,19),AND(OR(LEFT(O5205,2)={"07","19"}),VALUE(RIGHT(O5205,2))&gt;15)),TRUE,FALSE))</f>
        <v/>
      </c>
      <c r="T5205" s="77" t="str">
        <f>IF(O5205="","",IF(OR(VALUE(LEFT(O5205,2))&gt;IF(RIGHT(J5205,1)="M",7,19),AND(OR(LEFT(O5205,2)={"07","19"}),VALUE(RIGHT(O5205,2))&gt;5)),TRUE,FALSE))</f>
        <v/>
      </c>
    </row>
    <row r="5206" spans="12:20" x14ac:dyDescent="0.25">
      <c r="L5206" s="75">
        <f>COUNTIF($B$2:B5206,B5206)</f>
        <v>0</v>
      </c>
      <c r="M5206" s="75">
        <f>COUNTIF($L$2:L5206,4)</f>
        <v>42</v>
      </c>
      <c r="N5206" s="76" t="str">
        <f t="shared" si="409"/>
        <v>0</v>
      </c>
      <c r="O5206" s="76" t="str">
        <f t="shared" si="405"/>
        <v/>
      </c>
      <c r="P5206" s="75" t="str">
        <f t="shared" si="406"/>
        <v/>
      </c>
      <c r="Q5206" s="77" t="str">
        <f t="shared" si="407"/>
        <v/>
      </c>
      <c r="R5206" s="77" t="str">
        <f t="shared" si="408"/>
        <v/>
      </c>
      <c r="S5206" s="77" t="str">
        <f>IF(O5206="","",IF(OR(VALUE(LEFT(O5206,2))&gt;IF(RIGHT(J5206,1)="M",7,19),AND(OR(LEFT(O5206,2)={"07","19"}),VALUE(RIGHT(O5206,2))&gt;15)),TRUE,FALSE))</f>
        <v/>
      </c>
      <c r="T5206" s="77" t="str">
        <f>IF(O5206="","",IF(OR(VALUE(LEFT(O5206,2))&gt;IF(RIGHT(J5206,1)="M",7,19),AND(OR(LEFT(O5206,2)={"07","19"}),VALUE(RIGHT(O5206,2))&gt;5)),TRUE,FALSE))</f>
        <v/>
      </c>
    </row>
    <row r="5207" spans="12:20" x14ac:dyDescent="0.25">
      <c r="L5207" s="75">
        <f>COUNTIF($B$2:B5207,B5207)</f>
        <v>0</v>
      </c>
      <c r="M5207" s="75">
        <f>COUNTIF($L$2:L5207,4)</f>
        <v>42</v>
      </c>
      <c r="N5207" s="76" t="str">
        <f t="shared" si="409"/>
        <v>0</v>
      </c>
      <c r="O5207" s="76" t="str">
        <f t="shared" si="405"/>
        <v/>
      </c>
      <c r="P5207" s="75" t="str">
        <f t="shared" si="406"/>
        <v/>
      </c>
      <c r="Q5207" s="77" t="str">
        <f t="shared" si="407"/>
        <v/>
      </c>
      <c r="R5207" s="77" t="str">
        <f t="shared" si="408"/>
        <v/>
      </c>
      <c r="S5207" s="77" t="str">
        <f>IF(O5207="","",IF(OR(VALUE(LEFT(O5207,2))&gt;IF(RIGHT(J5207,1)="M",7,19),AND(OR(LEFT(O5207,2)={"07","19"}),VALUE(RIGHT(O5207,2))&gt;15)),TRUE,FALSE))</f>
        <v/>
      </c>
      <c r="T5207" s="77" t="str">
        <f>IF(O5207="","",IF(OR(VALUE(LEFT(O5207,2))&gt;IF(RIGHT(J5207,1)="M",7,19),AND(OR(LEFT(O5207,2)={"07","19"}),VALUE(RIGHT(O5207,2))&gt;5)),TRUE,FALSE))</f>
        <v/>
      </c>
    </row>
    <row r="5208" spans="12:20" x14ac:dyDescent="0.25">
      <c r="L5208" s="75">
        <f>COUNTIF($B$2:B5208,B5208)</f>
        <v>0</v>
      </c>
      <c r="M5208" s="75">
        <f>COUNTIF($L$2:L5208,4)</f>
        <v>42</v>
      </c>
      <c r="N5208" s="76" t="str">
        <f t="shared" si="409"/>
        <v>0</v>
      </c>
      <c r="O5208" s="76" t="str">
        <f t="shared" si="405"/>
        <v/>
      </c>
      <c r="P5208" s="75" t="str">
        <f t="shared" si="406"/>
        <v/>
      </c>
      <c r="Q5208" s="77" t="str">
        <f t="shared" si="407"/>
        <v/>
      </c>
      <c r="R5208" s="77" t="str">
        <f t="shared" si="408"/>
        <v/>
      </c>
      <c r="S5208" s="77" t="str">
        <f>IF(O5208="","",IF(OR(VALUE(LEFT(O5208,2))&gt;IF(RIGHT(J5208,1)="M",7,19),AND(OR(LEFT(O5208,2)={"07","19"}),VALUE(RIGHT(O5208,2))&gt;15)),TRUE,FALSE))</f>
        <v/>
      </c>
      <c r="T5208" s="77" t="str">
        <f>IF(O5208="","",IF(OR(VALUE(LEFT(O5208,2))&gt;IF(RIGHT(J5208,1)="M",7,19),AND(OR(LEFT(O5208,2)={"07","19"}),VALUE(RIGHT(O5208,2))&gt;5)),TRUE,FALSE))</f>
        <v/>
      </c>
    </row>
    <row r="5209" spans="12:20" x14ac:dyDescent="0.25">
      <c r="L5209" s="75">
        <f>COUNTIF($B$2:B5209,B5209)</f>
        <v>0</v>
      </c>
      <c r="M5209" s="75">
        <f>COUNTIF($L$2:L5209,4)</f>
        <v>42</v>
      </c>
      <c r="N5209" s="76" t="str">
        <f t="shared" si="409"/>
        <v>0</v>
      </c>
      <c r="O5209" s="76" t="str">
        <f t="shared" si="405"/>
        <v/>
      </c>
      <c r="P5209" s="75" t="str">
        <f t="shared" si="406"/>
        <v/>
      </c>
      <c r="Q5209" s="77" t="str">
        <f t="shared" si="407"/>
        <v/>
      </c>
      <c r="R5209" s="77" t="str">
        <f t="shared" si="408"/>
        <v/>
      </c>
      <c r="S5209" s="77" t="str">
        <f>IF(O5209="","",IF(OR(VALUE(LEFT(O5209,2))&gt;IF(RIGHT(J5209,1)="M",7,19),AND(OR(LEFT(O5209,2)={"07","19"}),VALUE(RIGHT(O5209,2))&gt;15)),TRUE,FALSE))</f>
        <v/>
      </c>
      <c r="T5209" s="77" t="str">
        <f>IF(O5209="","",IF(OR(VALUE(LEFT(O5209,2))&gt;IF(RIGHT(J5209,1)="M",7,19),AND(OR(LEFT(O5209,2)={"07","19"}),VALUE(RIGHT(O5209,2))&gt;5)),TRUE,FALSE))</f>
        <v/>
      </c>
    </row>
    <row r="5210" spans="12:20" x14ac:dyDescent="0.25">
      <c r="L5210" s="75">
        <f>COUNTIF($B$2:B5210,B5210)</f>
        <v>0</v>
      </c>
      <c r="M5210" s="75">
        <f>COUNTIF($L$2:L5210,4)</f>
        <v>42</v>
      </c>
      <c r="N5210" s="76" t="str">
        <f t="shared" si="409"/>
        <v>0</v>
      </c>
      <c r="O5210" s="76" t="str">
        <f t="shared" si="405"/>
        <v/>
      </c>
      <c r="P5210" s="75" t="str">
        <f t="shared" si="406"/>
        <v/>
      </c>
      <c r="Q5210" s="77" t="str">
        <f t="shared" si="407"/>
        <v/>
      </c>
      <c r="R5210" s="77" t="str">
        <f t="shared" si="408"/>
        <v/>
      </c>
      <c r="S5210" s="77" t="str">
        <f>IF(O5210="","",IF(OR(VALUE(LEFT(O5210,2))&gt;IF(RIGHT(J5210,1)="M",7,19),AND(OR(LEFT(O5210,2)={"07","19"}),VALUE(RIGHT(O5210,2))&gt;15)),TRUE,FALSE))</f>
        <v/>
      </c>
      <c r="T5210" s="77" t="str">
        <f>IF(O5210="","",IF(OR(VALUE(LEFT(O5210,2))&gt;IF(RIGHT(J5210,1)="M",7,19),AND(OR(LEFT(O5210,2)={"07","19"}),VALUE(RIGHT(O5210,2))&gt;5)),TRUE,FALSE))</f>
        <v/>
      </c>
    </row>
    <row r="5211" spans="12:20" x14ac:dyDescent="0.25">
      <c r="L5211" s="75">
        <f>COUNTIF($B$2:B5211,B5211)</f>
        <v>0</v>
      </c>
      <c r="M5211" s="75">
        <f>COUNTIF($L$2:L5211,4)</f>
        <v>42</v>
      </c>
      <c r="N5211" s="76" t="str">
        <f t="shared" si="409"/>
        <v>0</v>
      </c>
      <c r="O5211" s="76" t="str">
        <f t="shared" si="405"/>
        <v/>
      </c>
      <c r="P5211" s="75" t="str">
        <f t="shared" si="406"/>
        <v/>
      </c>
      <c r="Q5211" s="77" t="str">
        <f t="shared" si="407"/>
        <v/>
      </c>
      <c r="R5211" s="77" t="str">
        <f t="shared" si="408"/>
        <v/>
      </c>
      <c r="S5211" s="77" t="str">
        <f>IF(O5211="","",IF(OR(VALUE(LEFT(O5211,2))&gt;IF(RIGHT(J5211,1)="M",7,19),AND(OR(LEFT(O5211,2)={"07","19"}),VALUE(RIGHT(O5211,2))&gt;15)),TRUE,FALSE))</f>
        <v/>
      </c>
      <c r="T5211" s="77" t="str">
        <f>IF(O5211="","",IF(OR(VALUE(LEFT(O5211,2))&gt;IF(RIGHT(J5211,1)="M",7,19),AND(OR(LEFT(O5211,2)={"07","19"}),VALUE(RIGHT(O5211,2))&gt;5)),TRUE,FALSE))</f>
        <v/>
      </c>
    </row>
    <row r="5212" spans="12:20" x14ac:dyDescent="0.25">
      <c r="L5212" s="75">
        <f>COUNTIF($B$2:B5212,B5212)</f>
        <v>0</v>
      </c>
      <c r="M5212" s="75">
        <f>COUNTIF($L$2:L5212,4)</f>
        <v>42</v>
      </c>
      <c r="N5212" s="76" t="str">
        <f t="shared" si="409"/>
        <v>0</v>
      </c>
      <c r="O5212" s="76" t="str">
        <f t="shared" si="405"/>
        <v/>
      </c>
      <c r="P5212" s="75" t="str">
        <f t="shared" si="406"/>
        <v/>
      </c>
      <c r="Q5212" s="77" t="str">
        <f t="shared" si="407"/>
        <v/>
      </c>
      <c r="R5212" s="77" t="str">
        <f t="shared" si="408"/>
        <v/>
      </c>
      <c r="S5212" s="77" t="str">
        <f>IF(O5212="","",IF(OR(VALUE(LEFT(O5212,2))&gt;IF(RIGHT(J5212,1)="M",7,19),AND(OR(LEFT(O5212,2)={"07","19"}),VALUE(RIGHT(O5212,2))&gt;15)),TRUE,FALSE))</f>
        <v/>
      </c>
      <c r="T5212" s="77" t="str">
        <f>IF(O5212="","",IF(OR(VALUE(LEFT(O5212,2))&gt;IF(RIGHT(J5212,1)="M",7,19),AND(OR(LEFT(O5212,2)={"07","19"}),VALUE(RIGHT(O5212,2))&gt;5)),TRUE,FALSE))</f>
        <v/>
      </c>
    </row>
    <row r="5213" spans="12:20" x14ac:dyDescent="0.25">
      <c r="L5213" s="75">
        <f>COUNTIF($B$2:B5213,B5213)</f>
        <v>0</v>
      </c>
      <c r="M5213" s="75">
        <f>COUNTIF($L$2:L5213,4)</f>
        <v>42</v>
      </c>
      <c r="N5213" s="76" t="str">
        <f t="shared" si="409"/>
        <v>0</v>
      </c>
      <c r="O5213" s="76" t="str">
        <f t="shared" si="405"/>
        <v/>
      </c>
      <c r="P5213" s="75" t="str">
        <f t="shared" si="406"/>
        <v/>
      </c>
      <c r="Q5213" s="77" t="str">
        <f t="shared" si="407"/>
        <v/>
      </c>
      <c r="R5213" s="77" t="str">
        <f t="shared" si="408"/>
        <v/>
      </c>
      <c r="S5213" s="77" t="str">
        <f>IF(O5213="","",IF(OR(VALUE(LEFT(O5213,2))&gt;IF(RIGHT(J5213,1)="M",7,19),AND(OR(LEFT(O5213,2)={"07","19"}),VALUE(RIGHT(O5213,2))&gt;15)),TRUE,FALSE))</f>
        <v/>
      </c>
      <c r="T5213" s="77" t="str">
        <f>IF(O5213="","",IF(OR(VALUE(LEFT(O5213,2))&gt;IF(RIGHT(J5213,1)="M",7,19),AND(OR(LEFT(O5213,2)={"07","19"}),VALUE(RIGHT(O5213,2))&gt;5)),TRUE,FALSE))</f>
        <v/>
      </c>
    </row>
    <row r="5214" spans="12:20" x14ac:dyDescent="0.25">
      <c r="L5214" s="75">
        <f>COUNTIF($B$2:B5214,B5214)</f>
        <v>0</v>
      </c>
      <c r="M5214" s="75">
        <f>COUNTIF($L$2:L5214,4)</f>
        <v>42</v>
      </c>
      <c r="N5214" s="76" t="str">
        <f t="shared" si="409"/>
        <v>0</v>
      </c>
      <c r="O5214" s="76" t="str">
        <f t="shared" si="405"/>
        <v/>
      </c>
      <c r="P5214" s="75" t="str">
        <f t="shared" si="406"/>
        <v/>
      </c>
      <c r="Q5214" s="77" t="str">
        <f t="shared" si="407"/>
        <v/>
      </c>
      <c r="R5214" s="77" t="str">
        <f t="shared" si="408"/>
        <v/>
      </c>
      <c r="S5214" s="77" t="str">
        <f>IF(O5214="","",IF(OR(VALUE(LEFT(O5214,2))&gt;IF(RIGHT(J5214,1)="M",7,19),AND(OR(LEFT(O5214,2)={"07","19"}),VALUE(RIGHT(O5214,2))&gt;15)),TRUE,FALSE))</f>
        <v/>
      </c>
      <c r="T5214" s="77" t="str">
        <f>IF(O5214="","",IF(OR(VALUE(LEFT(O5214,2))&gt;IF(RIGHT(J5214,1)="M",7,19),AND(OR(LEFT(O5214,2)={"07","19"}),VALUE(RIGHT(O5214,2))&gt;5)),TRUE,FALSE))</f>
        <v/>
      </c>
    </row>
    <row r="5215" spans="12:20" x14ac:dyDescent="0.25">
      <c r="L5215" s="75">
        <f>COUNTIF($B$2:B5215,B5215)</f>
        <v>0</v>
      </c>
      <c r="M5215" s="75">
        <f>COUNTIF($L$2:L5215,4)</f>
        <v>42</v>
      </c>
      <c r="N5215" s="76" t="str">
        <f t="shared" si="409"/>
        <v>0</v>
      </c>
      <c r="O5215" s="76" t="str">
        <f t="shared" si="405"/>
        <v/>
      </c>
      <c r="P5215" s="75" t="str">
        <f t="shared" si="406"/>
        <v/>
      </c>
      <c r="Q5215" s="77" t="str">
        <f t="shared" si="407"/>
        <v/>
      </c>
      <c r="R5215" s="77" t="str">
        <f t="shared" si="408"/>
        <v/>
      </c>
      <c r="S5215" s="77" t="str">
        <f>IF(O5215="","",IF(OR(VALUE(LEFT(O5215,2))&gt;IF(RIGHT(J5215,1)="M",7,19),AND(OR(LEFT(O5215,2)={"07","19"}),VALUE(RIGHT(O5215,2))&gt;15)),TRUE,FALSE))</f>
        <v/>
      </c>
      <c r="T5215" s="77" t="str">
        <f>IF(O5215="","",IF(OR(VALUE(LEFT(O5215,2))&gt;IF(RIGHT(J5215,1)="M",7,19),AND(OR(LEFT(O5215,2)={"07","19"}),VALUE(RIGHT(O5215,2))&gt;5)),TRUE,FALSE))</f>
        <v/>
      </c>
    </row>
    <row r="5216" spans="12:20" x14ac:dyDescent="0.25">
      <c r="L5216" s="75">
        <f>COUNTIF($B$2:B5216,B5216)</f>
        <v>0</v>
      </c>
      <c r="M5216" s="75">
        <f>COUNTIF($L$2:L5216,4)</f>
        <v>42</v>
      </c>
      <c r="N5216" s="76" t="str">
        <f t="shared" si="409"/>
        <v>0</v>
      </c>
      <c r="O5216" s="76" t="str">
        <f t="shared" si="405"/>
        <v/>
      </c>
      <c r="P5216" s="75" t="str">
        <f t="shared" si="406"/>
        <v/>
      </c>
      <c r="Q5216" s="77" t="str">
        <f t="shared" si="407"/>
        <v/>
      </c>
      <c r="R5216" s="77" t="str">
        <f t="shared" si="408"/>
        <v/>
      </c>
      <c r="S5216" s="77" t="str">
        <f>IF(O5216="","",IF(OR(VALUE(LEFT(O5216,2))&gt;IF(RIGHT(J5216,1)="M",7,19),AND(OR(LEFT(O5216,2)={"07","19"}),VALUE(RIGHT(O5216,2))&gt;15)),TRUE,FALSE))</f>
        <v/>
      </c>
      <c r="T5216" s="77" t="str">
        <f>IF(O5216="","",IF(OR(VALUE(LEFT(O5216,2))&gt;IF(RIGHT(J5216,1)="M",7,19),AND(OR(LEFT(O5216,2)={"07","19"}),VALUE(RIGHT(O5216,2))&gt;5)),TRUE,FALSE))</f>
        <v/>
      </c>
    </row>
    <row r="5217" spans="12:20" x14ac:dyDescent="0.25">
      <c r="L5217" s="75">
        <f>COUNTIF($B$2:B5217,B5217)</f>
        <v>0</v>
      </c>
      <c r="M5217" s="75">
        <f>COUNTIF($L$2:L5217,4)</f>
        <v>42</v>
      </c>
      <c r="N5217" s="76" t="str">
        <f t="shared" si="409"/>
        <v>0</v>
      </c>
      <c r="O5217" s="76" t="str">
        <f t="shared" si="405"/>
        <v/>
      </c>
      <c r="P5217" s="75" t="str">
        <f t="shared" si="406"/>
        <v/>
      </c>
      <c r="Q5217" s="77" t="str">
        <f t="shared" si="407"/>
        <v/>
      </c>
      <c r="R5217" s="77" t="str">
        <f t="shared" si="408"/>
        <v/>
      </c>
      <c r="S5217" s="77" t="str">
        <f>IF(O5217="","",IF(OR(VALUE(LEFT(O5217,2))&gt;IF(RIGHT(J5217,1)="M",7,19),AND(OR(LEFT(O5217,2)={"07","19"}),VALUE(RIGHT(O5217,2))&gt;15)),TRUE,FALSE))</f>
        <v/>
      </c>
      <c r="T5217" s="77" t="str">
        <f>IF(O5217="","",IF(OR(VALUE(LEFT(O5217,2))&gt;IF(RIGHT(J5217,1)="M",7,19),AND(OR(LEFT(O5217,2)={"07","19"}),VALUE(RIGHT(O5217,2))&gt;5)),TRUE,FALSE))</f>
        <v/>
      </c>
    </row>
    <row r="5218" spans="12:20" x14ac:dyDescent="0.25">
      <c r="L5218" s="75">
        <f>COUNTIF($B$2:B5218,B5218)</f>
        <v>0</v>
      </c>
      <c r="M5218" s="75">
        <f>COUNTIF($L$2:L5218,4)</f>
        <v>42</v>
      </c>
      <c r="N5218" s="76" t="str">
        <f t="shared" si="409"/>
        <v>0</v>
      </c>
      <c r="O5218" s="76" t="str">
        <f t="shared" si="405"/>
        <v/>
      </c>
      <c r="P5218" s="75" t="str">
        <f t="shared" si="406"/>
        <v/>
      </c>
      <c r="Q5218" s="77" t="str">
        <f t="shared" si="407"/>
        <v/>
      </c>
      <c r="R5218" s="77" t="str">
        <f t="shared" si="408"/>
        <v/>
      </c>
      <c r="S5218" s="77" t="str">
        <f>IF(O5218="","",IF(OR(VALUE(LEFT(O5218,2))&gt;IF(RIGHT(J5218,1)="M",7,19),AND(OR(LEFT(O5218,2)={"07","19"}),VALUE(RIGHT(O5218,2))&gt;15)),TRUE,FALSE))</f>
        <v/>
      </c>
      <c r="T5218" s="77" t="str">
        <f>IF(O5218="","",IF(OR(VALUE(LEFT(O5218,2))&gt;IF(RIGHT(J5218,1)="M",7,19),AND(OR(LEFT(O5218,2)={"07","19"}),VALUE(RIGHT(O5218,2))&gt;5)),TRUE,FALSE))</f>
        <v/>
      </c>
    </row>
    <row r="5219" spans="12:20" x14ac:dyDescent="0.25">
      <c r="L5219" s="75">
        <f>COUNTIF($B$2:B5219,B5219)</f>
        <v>0</v>
      </c>
      <c r="M5219" s="75">
        <f>COUNTIF($L$2:L5219,4)</f>
        <v>42</v>
      </c>
      <c r="N5219" s="76" t="str">
        <f t="shared" si="409"/>
        <v>0</v>
      </c>
      <c r="O5219" s="76" t="str">
        <f t="shared" si="405"/>
        <v/>
      </c>
      <c r="P5219" s="75" t="str">
        <f t="shared" si="406"/>
        <v/>
      </c>
      <c r="Q5219" s="77" t="str">
        <f t="shared" si="407"/>
        <v/>
      </c>
      <c r="R5219" s="77" t="str">
        <f t="shared" si="408"/>
        <v/>
      </c>
      <c r="S5219" s="77" t="str">
        <f>IF(O5219="","",IF(OR(VALUE(LEFT(O5219,2))&gt;IF(RIGHT(J5219,1)="M",7,19),AND(OR(LEFT(O5219,2)={"07","19"}),VALUE(RIGHT(O5219,2))&gt;15)),TRUE,FALSE))</f>
        <v/>
      </c>
      <c r="T5219" s="77" t="str">
        <f>IF(O5219="","",IF(OR(VALUE(LEFT(O5219,2))&gt;IF(RIGHT(J5219,1)="M",7,19),AND(OR(LEFT(O5219,2)={"07","19"}),VALUE(RIGHT(O5219,2))&gt;5)),TRUE,FALSE))</f>
        <v/>
      </c>
    </row>
    <row r="5220" spans="12:20" x14ac:dyDescent="0.25">
      <c r="L5220" s="75">
        <f>COUNTIF($B$2:B5220,B5220)</f>
        <v>0</v>
      </c>
      <c r="M5220" s="75">
        <f>COUNTIF($L$2:L5220,4)</f>
        <v>42</v>
      </c>
      <c r="N5220" s="76" t="str">
        <f t="shared" si="409"/>
        <v>0</v>
      </c>
      <c r="O5220" s="76" t="str">
        <f t="shared" si="405"/>
        <v/>
      </c>
      <c r="P5220" s="75" t="str">
        <f t="shared" si="406"/>
        <v/>
      </c>
      <c r="Q5220" s="77" t="str">
        <f t="shared" si="407"/>
        <v/>
      </c>
      <c r="R5220" s="77" t="str">
        <f t="shared" si="408"/>
        <v/>
      </c>
      <c r="S5220" s="77" t="str">
        <f>IF(O5220="","",IF(OR(VALUE(LEFT(O5220,2))&gt;IF(RIGHT(J5220,1)="M",7,19),AND(OR(LEFT(O5220,2)={"07","19"}),VALUE(RIGHT(O5220,2))&gt;15)),TRUE,FALSE))</f>
        <v/>
      </c>
      <c r="T5220" s="77" t="str">
        <f>IF(O5220="","",IF(OR(VALUE(LEFT(O5220,2))&gt;IF(RIGHT(J5220,1)="M",7,19),AND(OR(LEFT(O5220,2)={"07","19"}),VALUE(RIGHT(O5220,2))&gt;5)),TRUE,FALSE))</f>
        <v/>
      </c>
    </row>
    <row r="5221" spans="12:20" x14ac:dyDescent="0.25">
      <c r="L5221" s="75">
        <f>COUNTIF($B$2:B5221,B5221)</f>
        <v>0</v>
      </c>
      <c r="M5221" s="75">
        <f>COUNTIF($L$2:L5221,4)</f>
        <v>42</v>
      </c>
      <c r="N5221" s="76" t="str">
        <f t="shared" si="409"/>
        <v>0</v>
      </c>
      <c r="O5221" s="76" t="str">
        <f t="shared" si="405"/>
        <v/>
      </c>
      <c r="P5221" s="75" t="str">
        <f t="shared" si="406"/>
        <v/>
      </c>
      <c r="Q5221" s="77" t="str">
        <f t="shared" si="407"/>
        <v/>
      </c>
      <c r="R5221" s="77" t="str">
        <f t="shared" si="408"/>
        <v/>
      </c>
      <c r="S5221" s="77" t="str">
        <f>IF(O5221="","",IF(OR(VALUE(LEFT(O5221,2))&gt;IF(RIGHT(J5221,1)="M",7,19),AND(OR(LEFT(O5221,2)={"07","19"}),VALUE(RIGHT(O5221,2))&gt;15)),TRUE,FALSE))</f>
        <v/>
      </c>
      <c r="T5221" s="77" t="str">
        <f>IF(O5221="","",IF(OR(VALUE(LEFT(O5221,2))&gt;IF(RIGHT(J5221,1)="M",7,19),AND(OR(LEFT(O5221,2)={"07","19"}),VALUE(RIGHT(O5221,2))&gt;5)),TRUE,FALSE))</f>
        <v/>
      </c>
    </row>
    <row r="5222" spans="12:20" x14ac:dyDescent="0.25">
      <c r="L5222" s="75">
        <f>COUNTIF($B$2:B5222,B5222)</f>
        <v>0</v>
      </c>
      <c r="M5222" s="75">
        <f>COUNTIF($L$2:L5222,4)</f>
        <v>42</v>
      </c>
      <c r="N5222" s="76" t="str">
        <f t="shared" si="409"/>
        <v>0</v>
      </c>
      <c r="O5222" s="76" t="str">
        <f t="shared" si="405"/>
        <v/>
      </c>
      <c r="P5222" s="75" t="str">
        <f t="shared" si="406"/>
        <v/>
      </c>
      <c r="Q5222" s="77" t="str">
        <f t="shared" si="407"/>
        <v/>
      </c>
      <c r="R5222" s="77" t="str">
        <f t="shared" si="408"/>
        <v/>
      </c>
      <c r="S5222" s="77" t="str">
        <f>IF(O5222="","",IF(OR(VALUE(LEFT(O5222,2))&gt;IF(RIGHT(J5222,1)="M",7,19),AND(OR(LEFT(O5222,2)={"07","19"}),VALUE(RIGHT(O5222,2))&gt;15)),TRUE,FALSE))</f>
        <v/>
      </c>
      <c r="T5222" s="77" t="str">
        <f>IF(O5222="","",IF(OR(VALUE(LEFT(O5222,2))&gt;IF(RIGHT(J5222,1)="M",7,19),AND(OR(LEFT(O5222,2)={"07","19"}),VALUE(RIGHT(O5222,2))&gt;5)),TRUE,FALSE))</f>
        <v/>
      </c>
    </row>
    <row r="5223" spans="12:20" x14ac:dyDescent="0.25">
      <c r="L5223" s="75">
        <f>COUNTIF($B$2:B5223,B5223)</f>
        <v>0</v>
      </c>
      <c r="M5223" s="75">
        <f>COUNTIF($L$2:L5223,4)</f>
        <v>42</v>
      </c>
      <c r="N5223" s="76" t="str">
        <f t="shared" si="409"/>
        <v>0</v>
      </c>
      <c r="O5223" s="76" t="str">
        <f t="shared" si="405"/>
        <v/>
      </c>
      <c r="P5223" s="75" t="str">
        <f t="shared" si="406"/>
        <v/>
      </c>
      <c r="Q5223" s="77" t="str">
        <f t="shared" si="407"/>
        <v/>
      </c>
      <c r="R5223" s="77" t="str">
        <f t="shared" si="408"/>
        <v/>
      </c>
      <c r="S5223" s="77" t="str">
        <f>IF(O5223="","",IF(OR(VALUE(LEFT(O5223,2))&gt;IF(RIGHT(J5223,1)="M",7,19),AND(OR(LEFT(O5223,2)={"07","19"}),VALUE(RIGHT(O5223,2))&gt;15)),TRUE,FALSE))</f>
        <v/>
      </c>
      <c r="T5223" s="77" t="str">
        <f>IF(O5223="","",IF(OR(VALUE(LEFT(O5223,2))&gt;IF(RIGHT(J5223,1)="M",7,19),AND(OR(LEFT(O5223,2)={"07","19"}),VALUE(RIGHT(O5223,2))&gt;5)),TRUE,FALSE))</f>
        <v/>
      </c>
    </row>
    <row r="5224" spans="12:20" x14ac:dyDescent="0.25">
      <c r="L5224" s="75">
        <f>COUNTIF($B$2:B5224,B5224)</f>
        <v>0</v>
      </c>
      <c r="M5224" s="75">
        <f>COUNTIF($L$2:L5224,4)</f>
        <v>42</v>
      </c>
      <c r="N5224" s="76" t="str">
        <f t="shared" si="409"/>
        <v>0</v>
      </c>
      <c r="O5224" s="76" t="str">
        <f t="shared" si="405"/>
        <v/>
      </c>
      <c r="P5224" s="75" t="str">
        <f t="shared" si="406"/>
        <v/>
      </c>
      <c r="Q5224" s="77" t="str">
        <f t="shared" si="407"/>
        <v/>
      </c>
      <c r="R5224" s="77" t="str">
        <f t="shared" si="408"/>
        <v/>
      </c>
      <c r="S5224" s="77" t="str">
        <f>IF(O5224="","",IF(OR(VALUE(LEFT(O5224,2))&gt;IF(RIGHT(J5224,1)="M",7,19),AND(OR(LEFT(O5224,2)={"07","19"}),VALUE(RIGHT(O5224,2))&gt;15)),TRUE,FALSE))</f>
        <v/>
      </c>
      <c r="T5224" s="77" t="str">
        <f>IF(O5224="","",IF(OR(VALUE(LEFT(O5224,2))&gt;IF(RIGHT(J5224,1)="M",7,19),AND(OR(LEFT(O5224,2)={"07","19"}),VALUE(RIGHT(O5224,2))&gt;5)),TRUE,FALSE))</f>
        <v/>
      </c>
    </row>
    <row r="5225" spans="12:20" x14ac:dyDescent="0.25">
      <c r="L5225" s="75">
        <f>COUNTIF($B$2:B5225,B5225)</f>
        <v>0</v>
      </c>
      <c r="M5225" s="75">
        <f>COUNTIF($L$2:L5225,4)</f>
        <v>42</v>
      </c>
      <c r="N5225" s="76" t="str">
        <f t="shared" si="409"/>
        <v>0</v>
      </c>
      <c r="O5225" s="76" t="str">
        <f t="shared" si="405"/>
        <v/>
      </c>
      <c r="P5225" s="75" t="str">
        <f t="shared" si="406"/>
        <v/>
      </c>
      <c r="Q5225" s="77" t="str">
        <f t="shared" si="407"/>
        <v/>
      </c>
      <c r="R5225" s="77" t="str">
        <f t="shared" si="408"/>
        <v/>
      </c>
      <c r="S5225" s="77" t="str">
        <f>IF(O5225="","",IF(OR(VALUE(LEFT(O5225,2))&gt;IF(RIGHT(J5225,1)="M",7,19),AND(OR(LEFT(O5225,2)={"07","19"}),VALUE(RIGHT(O5225,2))&gt;15)),TRUE,FALSE))</f>
        <v/>
      </c>
      <c r="T5225" s="77" t="str">
        <f>IF(O5225="","",IF(OR(VALUE(LEFT(O5225,2))&gt;IF(RIGHT(J5225,1)="M",7,19),AND(OR(LEFT(O5225,2)={"07","19"}),VALUE(RIGHT(O5225,2))&gt;5)),TRUE,FALSE))</f>
        <v/>
      </c>
    </row>
    <row r="5226" spans="12:20" x14ac:dyDescent="0.25">
      <c r="L5226" s="75">
        <f>COUNTIF($B$2:B5226,B5226)</f>
        <v>0</v>
      </c>
      <c r="M5226" s="75">
        <f>COUNTIF($L$2:L5226,4)</f>
        <v>42</v>
      </c>
      <c r="N5226" s="76" t="str">
        <f t="shared" si="409"/>
        <v>0</v>
      </c>
      <c r="O5226" s="76" t="str">
        <f t="shared" si="405"/>
        <v/>
      </c>
      <c r="P5226" s="75" t="str">
        <f t="shared" si="406"/>
        <v/>
      </c>
      <c r="Q5226" s="77" t="str">
        <f t="shared" si="407"/>
        <v/>
      </c>
      <c r="R5226" s="77" t="str">
        <f t="shared" si="408"/>
        <v/>
      </c>
      <c r="S5226" s="77" t="str">
        <f>IF(O5226="","",IF(OR(VALUE(LEFT(O5226,2))&gt;IF(RIGHT(J5226,1)="M",7,19),AND(OR(LEFT(O5226,2)={"07","19"}),VALUE(RIGHT(O5226,2))&gt;15)),TRUE,FALSE))</f>
        <v/>
      </c>
      <c r="T5226" s="77" t="str">
        <f>IF(O5226="","",IF(OR(VALUE(LEFT(O5226,2))&gt;IF(RIGHT(J5226,1)="M",7,19),AND(OR(LEFT(O5226,2)={"07","19"}),VALUE(RIGHT(O5226,2))&gt;5)),TRUE,FALSE))</f>
        <v/>
      </c>
    </row>
    <row r="5227" spans="12:20" x14ac:dyDescent="0.25">
      <c r="L5227" s="75">
        <f>COUNTIF($B$2:B5227,B5227)</f>
        <v>0</v>
      </c>
      <c r="M5227" s="75">
        <f>COUNTIF($L$2:L5227,4)</f>
        <v>42</v>
      </c>
      <c r="N5227" s="76" t="str">
        <f t="shared" si="409"/>
        <v>0</v>
      </c>
      <c r="O5227" s="76" t="str">
        <f t="shared" si="405"/>
        <v/>
      </c>
      <c r="P5227" s="75" t="str">
        <f t="shared" si="406"/>
        <v/>
      </c>
      <c r="Q5227" s="77" t="str">
        <f t="shared" si="407"/>
        <v/>
      </c>
      <c r="R5227" s="77" t="str">
        <f t="shared" si="408"/>
        <v/>
      </c>
      <c r="S5227" s="77" t="str">
        <f>IF(O5227="","",IF(OR(VALUE(LEFT(O5227,2))&gt;IF(RIGHT(J5227,1)="M",7,19),AND(OR(LEFT(O5227,2)={"07","19"}),VALUE(RIGHT(O5227,2))&gt;15)),TRUE,FALSE))</f>
        <v/>
      </c>
      <c r="T5227" s="77" t="str">
        <f>IF(O5227="","",IF(OR(VALUE(LEFT(O5227,2))&gt;IF(RIGHT(J5227,1)="M",7,19),AND(OR(LEFT(O5227,2)={"07","19"}),VALUE(RIGHT(O5227,2))&gt;5)),TRUE,FALSE))</f>
        <v/>
      </c>
    </row>
    <row r="5228" spans="12:20" x14ac:dyDescent="0.25">
      <c r="L5228" s="75">
        <f>COUNTIF($B$2:B5228,B5228)</f>
        <v>0</v>
      </c>
      <c r="M5228" s="75">
        <f>COUNTIF($L$2:L5228,4)</f>
        <v>42</v>
      </c>
      <c r="N5228" s="76" t="str">
        <f t="shared" si="409"/>
        <v>0</v>
      </c>
      <c r="O5228" s="76" t="str">
        <f t="shared" si="405"/>
        <v/>
      </c>
      <c r="P5228" s="75" t="str">
        <f t="shared" si="406"/>
        <v/>
      </c>
      <c r="Q5228" s="77" t="str">
        <f t="shared" si="407"/>
        <v/>
      </c>
      <c r="R5228" s="77" t="str">
        <f t="shared" si="408"/>
        <v/>
      </c>
      <c r="S5228" s="77" t="str">
        <f>IF(O5228="","",IF(OR(VALUE(LEFT(O5228,2))&gt;IF(RIGHT(J5228,1)="M",7,19),AND(OR(LEFT(O5228,2)={"07","19"}),VALUE(RIGHT(O5228,2))&gt;15)),TRUE,FALSE))</f>
        <v/>
      </c>
      <c r="T5228" s="77" t="str">
        <f>IF(O5228="","",IF(OR(VALUE(LEFT(O5228,2))&gt;IF(RIGHT(J5228,1)="M",7,19),AND(OR(LEFT(O5228,2)={"07","19"}),VALUE(RIGHT(O5228,2))&gt;5)),TRUE,FALSE))</f>
        <v/>
      </c>
    </row>
    <row r="5229" spans="12:20" x14ac:dyDescent="0.25">
      <c r="L5229" s="75">
        <f>COUNTIF($B$2:B5229,B5229)</f>
        <v>0</v>
      </c>
      <c r="M5229" s="75">
        <f>COUNTIF($L$2:L5229,4)</f>
        <v>42</v>
      </c>
      <c r="N5229" s="76" t="str">
        <f t="shared" si="409"/>
        <v>0</v>
      </c>
      <c r="O5229" s="76" t="str">
        <f t="shared" si="405"/>
        <v/>
      </c>
      <c r="P5229" s="75" t="str">
        <f t="shared" si="406"/>
        <v/>
      </c>
      <c r="Q5229" s="77" t="str">
        <f t="shared" si="407"/>
        <v/>
      </c>
      <c r="R5229" s="77" t="str">
        <f t="shared" si="408"/>
        <v/>
      </c>
      <c r="S5229" s="77" t="str">
        <f>IF(O5229="","",IF(OR(VALUE(LEFT(O5229,2))&gt;IF(RIGHT(J5229,1)="M",7,19),AND(OR(LEFT(O5229,2)={"07","19"}),VALUE(RIGHT(O5229,2))&gt;15)),TRUE,FALSE))</f>
        <v/>
      </c>
      <c r="T5229" s="77" t="str">
        <f>IF(O5229="","",IF(OR(VALUE(LEFT(O5229,2))&gt;IF(RIGHT(J5229,1)="M",7,19),AND(OR(LEFT(O5229,2)={"07","19"}),VALUE(RIGHT(O5229,2))&gt;5)),TRUE,FALSE))</f>
        <v/>
      </c>
    </row>
    <row r="5230" spans="12:20" x14ac:dyDescent="0.25">
      <c r="L5230" s="75">
        <f>COUNTIF($B$2:B5230,B5230)</f>
        <v>0</v>
      </c>
      <c r="M5230" s="75">
        <f>COUNTIF($L$2:L5230,4)</f>
        <v>42</v>
      </c>
      <c r="N5230" s="76" t="str">
        <f t="shared" si="409"/>
        <v>0</v>
      </c>
      <c r="O5230" s="76" t="str">
        <f t="shared" si="405"/>
        <v/>
      </c>
      <c r="P5230" s="75" t="str">
        <f t="shared" si="406"/>
        <v/>
      </c>
      <c r="Q5230" s="77" t="str">
        <f t="shared" si="407"/>
        <v/>
      </c>
      <c r="R5230" s="77" t="str">
        <f t="shared" si="408"/>
        <v/>
      </c>
      <c r="S5230" s="77" t="str">
        <f>IF(O5230="","",IF(OR(VALUE(LEFT(O5230,2))&gt;IF(RIGHT(J5230,1)="M",7,19),AND(OR(LEFT(O5230,2)={"07","19"}),VALUE(RIGHT(O5230,2))&gt;15)),TRUE,FALSE))</f>
        <v/>
      </c>
      <c r="T5230" s="77" t="str">
        <f>IF(O5230="","",IF(OR(VALUE(LEFT(O5230,2))&gt;IF(RIGHT(J5230,1)="M",7,19),AND(OR(LEFT(O5230,2)={"07","19"}),VALUE(RIGHT(O5230,2))&gt;5)),TRUE,FALSE))</f>
        <v/>
      </c>
    </row>
    <row r="5231" spans="12:20" x14ac:dyDescent="0.25">
      <c r="L5231" s="75">
        <f>COUNTIF($B$2:B5231,B5231)</f>
        <v>0</v>
      </c>
      <c r="M5231" s="75">
        <f>COUNTIF($L$2:L5231,4)</f>
        <v>42</v>
      </c>
      <c r="N5231" s="76" t="str">
        <f t="shared" si="409"/>
        <v>0</v>
      </c>
      <c r="O5231" s="76" t="str">
        <f t="shared" si="405"/>
        <v/>
      </c>
      <c r="P5231" s="75" t="str">
        <f t="shared" si="406"/>
        <v/>
      </c>
      <c r="Q5231" s="77" t="str">
        <f t="shared" si="407"/>
        <v/>
      </c>
      <c r="R5231" s="77" t="str">
        <f t="shared" si="408"/>
        <v/>
      </c>
      <c r="S5231" s="77" t="str">
        <f>IF(O5231="","",IF(OR(VALUE(LEFT(O5231,2))&gt;IF(RIGHT(J5231,1)="M",7,19),AND(OR(LEFT(O5231,2)={"07","19"}),VALUE(RIGHT(O5231,2))&gt;15)),TRUE,FALSE))</f>
        <v/>
      </c>
      <c r="T5231" s="77" t="str">
        <f>IF(O5231="","",IF(OR(VALUE(LEFT(O5231,2))&gt;IF(RIGHT(J5231,1)="M",7,19),AND(OR(LEFT(O5231,2)={"07","19"}),VALUE(RIGHT(O5231,2))&gt;5)),TRUE,FALSE))</f>
        <v/>
      </c>
    </row>
    <row r="5232" spans="12:20" x14ac:dyDescent="0.25">
      <c r="L5232" s="75">
        <f>COUNTIF($B$2:B5232,B5232)</f>
        <v>0</v>
      </c>
      <c r="M5232" s="75">
        <f>COUNTIF($L$2:L5232,4)</f>
        <v>42</v>
      </c>
      <c r="N5232" s="76" t="str">
        <f t="shared" si="409"/>
        <v>0</v>
      </c>
      <c r="O5232" s="76" t="str">
        <f t="shared" si="405"/>
        <v/>
      </c>
      <c r="P5232" s="75" t="str">
        <f t="shared" si="406"/>
        <v/>
      </c>
      <c r="Q5232" s="77" t="str">
        <f t="shared" si="407"/>
        <v/>
      </c>
      <c r="R5232" s="77" t="str">
        <f t="shared" si="408"/>
        <v/>
      </c>
      <c r="S5232" s="77" t="str">
        <f>IF(O5232="","",IF(OR(VALUE(LEFT(O5232,2))&gt;IF(RIGHT(J5232,1)="M",7,19),AND(OR(LEFT(O5232,2)={"07","19"}),VALUE(RIGHT(O5232,2))&gt;15)),TRUE,FALSE))</f>
        <v/>
      </c>
      <c r="T5232" s="77" t="str">
        <f>IF(O5232="","",IF(OR(VALUE(LEFT(O5232,2))&gt;IF(RIGHT(J5232,1)="M",7,19),AND(OR(LEFT(O5232,2)={"07","19"}),VALUE(RIGHT(O5232,2))&gt;5)),TRUE,FALSE))</f>
        <v/>
      </c>
    </row>
    <row r="5233" spans="12:20" x14ac:dyDescent="0.25">
      <c r="L5233" s="75">
        <f>COUNTIF($B$2:B5233,B5233)</f>
        <v>0</v>
      </c>
      <c r="M5233" s="75">
        <f>COUNTIF($L$2:L5233,4)</f>
        <v>42</v>
      </c>
      <c r="N5233" s="76" t="str">
        <f t="shared" si="409"/>
        <v>0</v>
      </c>
      <c r="O5233" s="76" t="str">
        <f t="shared" si="405"/>
        <v/>
      </c>
      <c r="P5233" s="75" t="str">
        <f t="shared" si="406"/>
        <v/>
      </c>
      <c r="Q5233" s="77" t="str">
        <f t="shared" si="407"/>
        <v/>
      </c>
      <c r="R5233" s="77" t="str">
        <f t="shared" si="408"/>
        <v/>
      </c>
      <c r="S5233" s="77" t="str">
        <f>IF(O5233="","",IF(OR(VALUE(LEFT(O5233,2))&gt;IF(RIGHT(J5233,1)="M",7,19),AND(OR(LEFT(O5233,2)={"07","19"}),VALUE(RIGHT(O5233,2))&gt;15)),TRUE,FALSE))</f>
        <v/>
      </c>
      <c r="T5233" s="77" t="str">
        <f>IF(O5233="","",IF(OR(VALUE(LEFT(O5233,2))&gt;IF(RIGHT(J5233,1)="M",7,19),AND(OR(LEFT(O5233,2)={"07","19"}),VALUE(RIGHT(O5233,2))&gt;5)),TRUE,FALSE))</f>
        <v/>
      </c>
    </row>
    <row r="5234" spans="12:20" x14ac:dyDescent="0.25">
      <c r="L5234" s="75">
        <f>COUNTIF($B$2:B5234,B5234)</f>
        <v>0</v>
      </c>
      <c r="M5234" s="75">
        <f>COUNTIF($L$2:L5234,4)</f>
        <v>42</v>
      </c>
      <c r="N5234" s="76" t="str">
        <f t="shared" si="409"/>
        <v>0</v>
      </c>
      <c r="O5234" s="76" t="str">
        <f t="shared" si="405"/>
        <v/>
      </c>
      <c r="P5234" s="75" t="str">
        <f t="shared" si="406"/>
        <v/>
      </c>
      <c r="Q5234" s="77" t="str">
        <f t="shared" si="407"/>
        <v/>
      </c>
      <c r="R5234" s="77" t="str">
        <f t="shared" si="408"/>
        <v/>
      </c>
      <c r="S5234" s="77" t="str">
        <f>IF(O5234="","",IF(OR(VALUE(LEFT(O5234,2))&gt;IF(RIGHT(J5234,1)="M",7,19),AND(OR(LEFT(O5234,2)={"07","19"}),VALUE(RIGHT(O5234,2))&gt;15)),TRUE,FALSE))</f>
        <v/>
      </c>
      <c r="T5234" s="77" t="str">
        <f>IF(O5234="","",IF(OR(VALUE(LEFT(O5234,2))&gt;IF(RIGHT(J5234,1)="M",7,19),AND(OR(LEFT(O5234,2)={"07","19"}),VALUE(RIGHT(O5234,2))&gt;5)),TRUE,FALSE))</f>
        <v/>
      </c>
    </row>
    <row r="5235" spans="12:20" x14ac:dyDescent="0.25">
      <c r="L5235" s="75">
        <f>COUNTIF($B$2:B5235,B5235)</f>
        <v>0</v>
      </c>
      <c r="M5235" s="75">
        <f>COUNTIF($L$2:L5235,4)</f>
        <v>42</v>
      </c>
      <c r="N5235" s="76" t="str">
        <f t="shared" si="409"/>
        <v>0</v>
      </c>
      <c r="O5235" s="76" t="str">
        <f t="shared" si="405"/>
        <v/>
      </c>
      <c r="P5235" s="75" t="str">
        <f t="shared" si="406"/>
        <v/>
      </c>
      <c r="Q5235" s="77" t="str">
        <f t="shared" si="407"/>
        <v/>
      </c>
      <c r="R5235" s="77" t="str">
        <f t="shared" si="408"/>
        <v/>
      </c>
      <c r="S5235" s="77" t="str">
        <f>IF(O5235="","",IF(OR(VALUE(LEFT(O5235,2))&gt;IF(RIGHT(J5235,1)="M",7,19),AND(OR(LEFT(O5235,2)={"07","19"}),VALUE(RIGHT(O5235,2))&gt;15)),TRUE,FALSE))</f>
        <v/>
      </c>
      <c r="T5235" s="77" t="str">
        <f>IF(O5235="","",IF(OR(VALUE(LEFT(O5235,2))&gt;IF(RIGHT(J5235,1)="M",7,19),AND(OR(LEFT(O5235,2)={"07","19"}),VALUE(RIGHT(O5235,2))&gt;5)),TRUE,FALSE))</f>
        <v/>
      </c>
    </row>
    <row r="5236" spans="12:20" x14ac:dyDescent="0.25">
      <c r="L5236" s="75">
        <f>COUNTIF($B$2:B5236,B5236)</f>
        <v>0</v>
      </c>
      <c r="M5236" s="75">
        <f>COUNTIF($L$2:L5236,4)</f>
        <v>42</v>
      </c>
      <c r="N5236" s="76" t="str">
        <f t="shared" si="409"/>
        <v>0</v>
      </c>
      <c r="O5236" s="76" t="str">
        <f t="shared" si="405"/>
        <v/>
      </c>
      <c r="P5236" s="75" t="str">
        <f t="shared" si="406"/>
        <v/>
      </c>
      <c r="Q5236" s="77" t="str">
        <f t="shared" si="407"/>
        <v/>
      </c>
      <c r="R5236" s="77" t="str">
        <f t="shared" si="408"/>
        <v/>
      </c>
      <c r="S5236" s="77" t="str">
        <f>IF(O5236="","",IF(OR(VALUE(LEFT(O5236,2))&gt;IF(RIGHT(J5236,1)="M",7,19),AND(OR(LEFT(O5236,2)={"07","19"}),VALUE(RIGHT(O5236,2))&gt;15)),TRUE,FALSE))</f>
        <v/>
      </c>
      <c r="T5236" s="77" t="str">
        <f>IF(O5236="","",IF(OR(VALUE(LEFT(O5236,2))&gt;IF(RIGHT(J5236,1)="M",7,19),AND(OR(LEFT(O5236,2)={"07","19"}),VALUE(RIGHT(O5236,2))&gt;5)),TRUE,FALSE))</f>
        <v/>
      </c>
    </row>
    <row r="5237" spans="12:20" x14ac:dyDescent="0.25">
      <c r="L5237" s="75">
        <f>COUNTIF($B$2:B5237,B5237)</f>
        <v>0</v>
      </c>
      <c r="M5237" s="75">
        <f>COUNTIF($L$2:L5237,4)</f>
        <v>42</v>
      </c>
      <c r="N5237" s="76" t="str">
        <f t="shared" si="409"/>
        <v>0</v>
      </c>
      <c r="O5237" s="76" t="str">
        <f t="shared" si="405"/>
        <v/>
      </c>
      <c r="P5237" s="75" t="str">
        <f t="shared" si="406"/>
        <v/>
      </c>
      <c r="Q5237" s="77" t="str">
        <f t="shared" si="407"/>
        <v/>
      </c>
      <c r="R5237" s="77" t="str">
        <f t="shared" si="408"/>
        <v/>
      </c>
      <c r="S5237" s="77" t="str">
        <f>IF(O5237="","",IF(OR(VALUE(LEFT(O5237,2))&gt;IF(RIGHT(J5237,1)="M",7,19),AND(OR(LEFT(O5237,2)={"07","19"}),VALUE(RIGHT(O5237,2))&gt;15)),TRUE,FALSE))</f>
        <v/>
      </c>
      <c r="T5237" s="77" t="str">
        <f>IF(O5237="","",IF(OR(VALUE(LEFT(O5237,2))&gt;IF(RIGHT(J5237,1)="M",7,19),AND(OR(LEFT(O5237,2)={"07","19"}),VALUE(RIGHT(O5237,2))&gt;5)),TRUE,FALSE))</f>
        <v/>
      </c>
    </row>
    <row r="5238" spans="12:20" x14ac:dyDescent="0.25">
      <c r="L5238" s="75">
        <f>COUNTIF($B$2:B5238,B5238)</f>
        <v>0</v>
      </c>
      <c r="M5238" s="75">
        <f>COUNTIF($L$2:L5238,4)</f>
        <v>42</v>
      </c>
      <c r="N5238" s="76" t="str">
        <f t="shared" si="409"/>
        <v>0</v>
      </c>
      <c r="O5238" s="76" t="str">
        <f t="shared" si="405"/>
        <v/>
      </c>
      <c r="P5238" s="75" t="str">
        <f t="shared" si="406"/>
        <v/>
      </c>
      <c r="Q5238" s="77" t="str">
        <f t="shared" si="407"/>
        <v/>
      </c>
      <c r="R5238" s="77" t="str">
        <f t="shared" si="408"/>
        <v/>
      </c>
      <c r="S5238" s="77" t="str">
        <f>IF(O5238="","",IF(OR(VALUE(LEFT(O5238,2))&gt;IF(RIGHT(J5238,1)="M",7,19),AND(OR(LEFT(O5238,2)={"07","19"}),VALUE(RIGHT(O5238,2))&gt;15)),TRUE,FALSE))</f>
        <v/>
      </c>
      <c r="T5238" s="77" t="str">
        <f>IF(O5238="","",IF(OR(VALUE(LEFT(O5238,2))&gt;IF(RIGHT(J5238,1)="M",7,19),AND(OR(LEFT(O5238,2)={"07","19"}),VALUE(RIGHT(O5238,2))&gt;5)),TRUE,FALSE))</f>
        <v/>
      </c>
    </row>
    <row r="5239" spans="12:20" x14ac:dyDescent="0.25">
      <c r="L5239" s="75">
        <f>COUNTIF($B$2:B5239,B5239)</f>
        <v>0</v>
      </c>
      <c r="M5239" s="75">
        <f>COUNTIF($L$2:L5239,4)</f>
        <v>42</v>
      </c>
      <c r="N5239" s="76" t="str">
        <f t="shared" si="409"/>
        <v>0</v>
      </c>
      <c r="O5239" s="76" t="str">
        <f t="shared" si="405"/>
        <v/>
      </c>
      <c r="P5239" s="75" t="str">
        <f t="shared" si="406"/>
        <v/>
      </c>
      <c r="Q5239" s="77" t="str">
        <f t="shared" si="407"/>
        <v/>
      </c>
      <c r="R5239" s="77" t="str">
        <f t="shared" si="408"/>
        <v/>
      </c>
      <c r="S5239" s="77" t="str">
        <f>IF(O5239="","",IF(OR(VALUE(LEFT(O5239,2))&gt;IF(RIGHT(J5239,1)="M",7,19),AND(OR(LEFT(O5239,2)={"07","19"}),VALUE(RIGHT(O5239,2))&gt;15)),TRUE,FALSE))</f>
        <v/>
      </c>
      <c r="T5239" s="77" t="str">
        <f>IF(O5239="","",IF(OR(VALUE(LEFT(O5239,2))&gt;IF(RIGHT(J5239,1)="M",7,19),AND(OR(LEFT(O5239,2)={"07","19"}),VALUE(RIGHT(O5239,2))&gt;5)),TRUE,FALSE))</f>
        <v/>
      </c>
    </row>
    <row r="5240" spans="12:20" x14ac:dyDescent="0.25">
      <c r="L5240" s="75">
        <f>COUNTIF($B$2:B5240,B5240)</f>
        <v>0</v>
      </c>
      <c r="M5240" s="75">
        <f>COUNTIF($L$2:L5240,4)</f>
        <v>42</v>
      </c>
      <c r="N5240" s="76" t="str">
        <f t="shared" si="409"/>
        <v>0</v>
      </c>
      <c r="O5240" s="76" t="str">
        <f t="shared" si="405"/>
        <v/>
      </c>
      <c r="P5240" s="75" t="str">
        <f t="shared" si="406"/>
        <v/>
      </c>
      <c r="Q5240" s="77" t="str">
        <f t="shared" si="407"/>
        <v/>
      </c>
      <c r="R5240" s="77" t="str">
        <f t="shared" si="408"/>
        <v/>
      </c>
      <c r="S5240" s="77" t="str">
        <f>IF(O5240="","",IF(OR(VALUE(LEFT(O5240,2))&gt;IF(RIGHT(J5240,1)="M",7,19),AND(OR(LEFT(O5240,2)={"07","19"}),VALUE(RIGHT(O5240,2))&gt;15)),TRUE,FALSE))</f>
        <v/>
      </c>
      <c r="T5240" s="77" t="str">
        <f>IF(O5240="","",IF(OR(VALUE(LEFT(O5240,2))&gt;IF(RIGHT(J5240,1)="M",7,19),AND(OR(LEFT(O5240,2)={"07","19"}),VALUE(RIGHT(O5240,2))&gt;5)),TRUE,FALSE))</f>
        <v/>
      </c>
    </row>
    <row r="5241" spans="12:20" x14ac:dyDescent="0.25">
      <c r="L5241" s="75">
        <f>COUNTIF($B$2:B5241,B5241)</f>
        <v>0</v>
      </c>
      <c r="M5241" s="75">
        <f>COUNTIF($L$2:L5241,4)</f>
        <v>42</v>
      </c>
      <c r="N5241" s="76" t="str">
        <f t="shared" si="409"/>
        <v>0</v>
      </c>
      <c r="O5241" s="76" t="str">
        <f t="shared" si="405"/>
        <v/>
      </c>
      <c r="P5241" s="75" t="str">
        <f t="shared" si="406"/>
        <v/>
      </c>
      <c r="Q5241" s="77" t="str">
        <f t="shared" si="407"/>
        <v/>
      </c>
      <c r="R5241" s="77" t="str">
        <f t="shared" si="408"/>
        <v/>
      </c>
      <c r="S5241" s="77" t="str">
        <f>IF(O5241="","",IF(OR(VALUE(LEFT(O5241,2))&gt;IF(RIGHT(J5241,1)="M",7,19),AND(OR(LEFT(O5241,2)={"07","19"}),VALUE(RIGHT(O5241,2))&gt;15)),TRUE,FALSE))</f>
        <v/>
      </c>
      <c r="T5241" s="77" t="str">
        <f>IF(O5241="","",IF(OR(VALUE(LEFT(O5241,2))&gt;IF(RIGHT(J5241,1)="M",7,19),AND(OR(LEFT(O5241,2)={"07","19"}),VALUE(RIGHT(O5241,2))&gt;5)),TRUE,FALSE))</f>
        <v/>
      </c>
    </row>
    <row r="5242" spans="12:20" x14ac:dyDescent="0.25">
      <c r="L5242" s="75">
        <f>COUNTIF($B$2:B5242,B5242)</f>
        <v>0</v>
      </c>
      <c r="M5242" s="75">
        <f>COUNTIF($L$2:L5242,4)</f>
        <v>42</v>
      </c>
      <c r="N5242" s="76" t="str">
        <f t="shared" si="409"/>
        <v>0</v>
      </c>
      <c r="O5242" s="76" t="str">
        <f t="shared" si="405"/>
        <v/>
      </c>
      <c r="P5242" s="75" t="str">
        <f t="shared" si="406"/>
        <v/>
      </c>
      <c r="Q5242" s="77" t="str">
        <f t="shared" si="407"/>
        <v/>
      </c>
      <c r="R5242" s="77" t="str">
        <f t="shared" si="408"/>
        <v/>
      </c>
      <c r="S5242" s="77" t="str">
        <f>IF(O5242="","",IF(OR(VALUE(LEFT(O5242,2))&gt;IF(RIGHT(J5242,1)="M",7,19),AND(OR(LEFT(O5242,2)={"07","19"}),VALUE(RIGHT(O5242,2))&gt;15)),TRUE,FALSE))</f>
        <v/>
      </c>
      <c r="T5242" s="77" t="str">
        <f>IF(O5242="","",IF(OR(VALUE(LEFT(O5242,2))&gt;IF(RIGHT(J5242,1)="M",7,19),AND(OR(LEFT(O5242,2)={"07","19"}),VALUE(RIGHT(O5242,2))&gt;5)),TRUE,FALSE))</f>
        <v/>
      </c>
    </row>
    <row r="5243" spans="12:20" x14ac:dyDescent="0.25">
      <c r="L5243" s="75">
        <f>COUNTIF($B$2:B5243,B5243)</f>
        <v>0</v>
      </c>
      <c r="M5243" s="75">
        <f>COUNTIF($L$2:L5243,4)</f>
        <v>42</v>
      </c>
      <c r="N5243" s="76" t="str">
        <f t="shared" si="409"/>
        <v>0</v>
      </c>
      <c r="O5243" s="76" t="str">
        <f t="shared" si="405"/>
        <v/>
      </c>
      <c r="P5243" s="75" t="str">
        <f t="shared" si="406"/>
        <v/>
      </c>
      <c r="Q5243" s="77" t="str">
        <f t="shared" si="407"/>
        <v/>
      </c>
      <c r="R5243" s="77" t="str">
        <f t="shared" si="408"/>
        <v/>
      </c>
      <c r="S5243" s="77" t="str">
        <f>IF(O5243="","",IF(OR(VALUE(LEFT(O5243,2))&gt;IF(RIGHT(J5243,1)="M",7,19),AND(OR(LEFT(O5243,2)={"07","19"}),VALUE(RIGHT(O5243,2))&gt;15)),TRUE,FALSE))</f>
        <v/>
      </c>
      <c r="T5243" s="77" t="str">
        <f>IF(O5243="","",IF(OR(VALUE(LEFT(O5243,2))&gt;IF(RIGHT(J5243,1)="M",7,19),AND(OR(LEFT(O5243,2)={"07","19"}),VALUE(RIGHT(O5243,2))&gt;5)),TRUE,FALSE))</f>
        <v/>
      </c>
    </row>
    <row r="5244" spans="12:20" x14ac:dyDescent="0.25">
      <c r="L5244" s="75">
        <f>COUNTIF($B$2:B5244,B5244)</f>
        <v>0</v>
      </c>
      <c r="M5244" s="75">
        <f>COUNTIF($L$2:L5244,4)</f>
        <v>42</v>
      </c>
      <c r="N5244" s="76" t="str">
        <f t="shared" si="409"/>
        <v>0</v>
      </c>
      <c r="O5244" s="76" t="str">
        <f t="shared" si="405"/>
        <v/>
      </c>
      <c r="P5244" s="75" t="str">
        <f t="shared" si="406"/>
        <v/>
      </c>
      <c r="Q5244" s="77" t="str">
        <f t="shared" si="407"/>
        <v/>
      </c>
      <c r="R5244" s="77" t="str">
        <f t="shared" si="408"/>
        <v/>
      </c>
      <c r="S5244" s="77" t="str">
        <f>IF(O5244="","",IF(OR(VALUE(LEFT(O5244,2))&gt;IF(RIGHT(J5244,1)="M",7,19),AND(OR(LEFT(O5244,2)={"07","19"}),VALUE(RIGHT(O5244,2))&gt;15)),TRUE,FALSE))</f>
        <v/>
      </c>
      <c r="T5244" s="77" t="str">
        <f>IF(O5244="","",IF(OR(VALUE(LEFT(O5244,2))&gt;IF(RIGHT(J5244,1)="M",7,19),AND(OR(LEFT(O5244,2)={"07","19"}),VALUE(RIGHT(O5244,2))&gt;5)),TRUE,FALSE))</f>
        <v/>
      </c>
    </row>
    <row r="5245" spans="12:20" x14ac:dyDescent="0.25">
      <c r="L5245" s="75">
        <f>COUNTIF($B$2:B5245,B5245)</f>
        <v>0</v>
      </c>
      <c r="M5245" s="75">
        <f>COUNTIF($L$2:L5245,4)</f>
        <v>42</v>
      </c>
      <c r="N5245" s="76" t="str">
        <f t="shared" si="409"/>
        <v>0</v>
      </c>
      <c r="O5245" s="76" t="str">
        <f t="shared" si="405"/>
        <v/>
      </c>
      <c r="P5245" s="75" t="str">
        <f t="shared" si="406"/>
        <v/>
      </c>
      <c r="Q5245" s="77" t="str">
        <f t="shared" si="407"/>
        <v/>
      </c>
      <c r="R5245" s="77" t="str">
        <f t="shared" si="408"/>
        <v/>
      </c>
      <c r="S5245" s="77" t="str">
        <f>IF(O5245="","",IF(OR(VALUE(LEFT(O5245,2))&gt;IF(RIGHT(J5245,1)="M",7,19),AND(OR(LEFT(O5245,2)={"07","19"}),VALUE(RIGHT(O5245,2))&gt;15)),TRUE,FALSE))</f>
        <v/>
      </c>
      <c r="T5245" s="77" t="str">
        <f>IF(O5245="","",IF(OR(VALUE(LEFT(O5245,2))&gt;IF(RIGHT(J5245,1)="M",7,19),AND(OR(LEFT(O5245,2)={"07","19"}),VALUE(RIGHT(O5245,2))&gt;5)),TRUE,FALSE))</f>
        <v/>
      </c>
    </row>
    <row r="5246" spans="12:20" x14ac:dyDescent="0.25">
      <c r="L5246" s="75">
        <f>COUNTIF($B$2:B5246,B5246)</f>
        <v>0</v>
      </c>
      <c r="M5246" s="75">
        <f>COUNTIF($L$2:L5246,4)</f>
        <v>42</v>
      </c>
      <c r="N5246" s="76" t="str">
        <f t="shared" si="409"/>
        <v>0</v>
      </c>
      <c r="O5246" s="76" t="str">
        <f t="shared" si="405"/>
        <v/>
      </c>
      <c r="P5246" s="75" t="str">
        <f t="shared" si="406"/>
        <v/>
      </c>
      <c r="Q5246" s="77" t="str">
        <f t="shared" si="407"/>
        <v/>
      </c>
      <c r="R5246" s="77" t="str">
        <f t="shared" si="408"/>
        <v/>
      </c>
      <c r="S5246" s="77" t="str">
        <f>IF(O5246="","",IF(OR(VALUE(LEFT(O5246,2))&gt;IF(RIGHT(J5246,1)="M",7,19),AND(OR(LEFT(O5246,2)={"07","19"}),VALUE(RIGHT(O5246,2))&gt;15)),TRUE,FALSE))</f>
        <v/>
      </c>
      <c r="T5246" s="77" t="str">
        <f>IF(O5246="","",IF(OR(VALUE(LEFT(O5246,2))&gt;IF(RIGHT(J5246,1)="M",7,19),AND(OR(LEFT(O5246,2)={"07","19"}),VALUE(RIGHT(O5246,2))&gt;5)),TRUE,FALSE))</f>
        <v/>
      </c>
    </row>
    <row r="5247" spans="12:20" x14ac:dyDescent="0.25">
      <c r="L5247" s="75">
        <f>COUNTIF($B$2:B5247,B5247)</f>
        <v>0</v>
      </c>
      <c r="M5247" s="75">
        <f>COUNTIF($L$2:L5247,4)</f>
        <v>42</v>
      </c>
      <c r="N5247" s="76" t="str">
        <f t="shared" si="409"/>
        <v>0</v>
      </c>
      <c r="O5247" s="76" t="str">
        <f t="shared" si="405"/>
        <v/>
      </c>
      <c r="P5247" s="75" t="str">
        <f t="shared" si="406"/>
        <v/>
      </c>
      <c r="Q5247" s="77" t="str">
        <f t="shared" si="407"/>
        <v/>
      </c>
      <c r="R5247" s="77" t="str">
        <f t="shared" si="408"/>
        <v/>
      </c>
      <c r="S5247" s="77" t="str">
        <f>IF(O5247="","",IF(OR(VALUE(LEFT(O5247,2))&gt;IF(RIGHT(J5247,1)="M",7,19),AND(OR(LEFT(O5247,2)={"07","19"}),VALUE(RIGHT(O5247,2))&gt;15)),TRUE,FALSE))</f>
        <v/>
      </c>
      <c r="T5247" s="77" t="str">
        <f>IF(O5247="","",IF(OR(VALUE(LEFT(O5247,2))&gt;IF(RIGHT(J5247,1)="M",7,19),AND(OR(LEFT(O5247,2)={"07","19"}),VALUE(RIGHT(O5247,2))&gt;5)),TRUE,FALSE))</f>
        <v/>
      </c>
    </row>
    <row r="5248" spans="12:20" x14ac:dyDescent="0.25">
      <c r="L5248" s="75">
        <f>COUNTIF($B$2:B5248,B5248)</f>
        <v>0</v>
      </c>
      <c r="M5248" s="75">
        <f>COUNTIF($L$2:L5248,4)</f>
        <v>42</v>
      </c>
      <c r="N5248" s="76" t="str">
        <f t="shared" si="409"/>
        <v>0</v>
      </c>
      <c r="O5248" s="76" t="str">
        <f t="shared" si="405"/>
        <v/>
      </c>
      <c r="P5248" s="75" t="str">
        <f t="shared" si="406"/>
        <v/>
      </c>
      <c r="Q5248" s="77" t="str">
        <f t="shared" si="407"/>
        <v/>
      </c>
      <c r="R5248" s="77" t="str">
        <f t="shared" si="408"/>
        <v/>
      </c>
      <c r="S5248" s="77" t="str">
        <f>IF(O5248="","",IF(OR(VALUE(LEFT(O5248,2))&gt;IF(RIGHT(J5248,1)="M",7,19),AND(OR(LEFT(O5248,2)={"07","19"}),VALUE(RIGHT(O5248,2))&gt;15)),TRUE,FALSE))</f>
        <v/>
      </c>
      <c r="T5248" s="77" t="str">
        <f>IF(O5248="","",IF(OR(VALUE(LEFT(O5248,2))&gt;IF(RIGHT(J5248,1)="M",7,19),AND(OR(LEFT(O5248,2)={"07","19"}),VALUE(RIGHT(O5248,2))&gt;5)),TRUE,FALSE))</f>
        <v/>
      </c>
    </row>
    <row r="5249" spans="12:20" x14ac:dyDescent="0.25">
      <c r="L5249" s="75">
        <f>COUNTIF($B$2:B5249,B5249)</f>
        <v>0</v>
      </c>
      <c r="M5249" s="75">
        <f>COUNTIF($L$2:L5249,4)</f>
        <v>42</v>
      </c>
      <c r="N5249" s="76" t="str">
        <f t="shared" si="409"/>
        <v>0</v>
      </c>
      <c r="O5249" s="76" t="str">
        <f t="shared" si="405"/>
        <v/>
      </c>
      <c r="P5249" s="75" t="str">
        <f t="shared" si="406"/>
        <v/>
      </c>
      <c r="Q5249" s="77" t="str">
        <f t="shared" si="407"/>
        <v/>
      </c>
      <c r="R5249" s="77" t="str">
        <f t="shared" si="408"/>
        <v/>
      </c>
      <c r="S5249" s="77" t="str">
        <f>IF(O5249="","",IF(OR(VALUE(LEFT(O5249,2))&gt;IF(RIGHT(J5249,1)="M",7,19),AND(OR(LEFT(O5249,2)={"07","19"}),VALUE(RIGHT(O5249,2))&gt;15)),TRUE,FALSE))</f>
        <v/>
      </c>
      <c r="T5249" s="77" t="str">
        <f>IF(O5249="","",IF(OR(VALUE(LEFT(O5249,2))&gt;IF(RIGHT(J5249,1)="M",7,19),AND(OR(LEFT(O5249,2)={"07","19"}),VALUE(RIGHT(O5249,2))&gt;5)),TRUE,FALSE))</f>
        <v/>
      </c>
    </row>
    <row r="5250" spans="12:20" x14ac:dyDescent="0.25">
      <c r="L5250" s="75">
        <f>COUNTIF($B$2:B5250,B5250)</f>
        <v>0</v>
      </c>
      <c r="M5250" s="75">
        <f>COUNTIF($L$2:L5250,4)</f>
        <v>42</v>
      </c>
      <c r="N5250" s="76" t="str">
        <f t="shared" si="409"/>
        <v>0</v>
      </c>
      <c r="O5250" s="76" t="str">
        <f t="shared" ref="O5250:O5313" si="410">TRIM(SUBSTITUTE(SUBSTITUTE(D5250,"+",""),"_",""))</f>
        <v/>
      </c>
      <c r="P5250" s="75" t="str">
        <f t="shared" ref="P5250:P5313" si="411">TRIM(SUBSTITUTE(SUBSTITUTE(E5250,"+",""),"_",""))</f>
        <v/>
      </c>
      <c r="Q5250" s="77" t="str">
        <f t="shared" ref="Q5250:Q5313" si="412">IFERROR(IF(RIGHT(P5250,2)&lt;RIGHT(O5250,2),IF(P5250&lt;O5250,P5250+2360-O5250,P5250-40-O5250),IF(P5250&lt;O5250,P5250+2400-O5250,P5250-O5250)),"")</f>
        <v/>
      </c>
      <c r="R5250" s="77" t="str">
        <f t="shared" ref="R5250:R5313" si="413">IFERROR(ROUNDDOWN(Q5250/100,0),"")</f>
        <v/>
      </c>
      <c r="S5250" s="77" t="str">
        <f>IF(O5250="","",IF(OR(VALUE(LEFT(O5250,2))&gt;IF(RIGHT(J5250,1)="M",7,19),AND(OR(LEFT(O5250,2)={"07","19"}),VALUE(RIGHT(O5250,2))&gt;15)),TRUE,FALSE))</f>
        <v/>
      </c>
      <c r="T5250" s="77" t="str">
        <f>IF(O5250="","",IF(OR(VALUE(LEFT(O5250,2))&gt;IF(RIGHT(J5250,1)="M",7,19),AND(OR(LEFT(O5250,2)={"07","19"}),VALUE(RIGHT(O5250,2))&gt;5)),TRUE,FALSE))</f>
        <v/>
      </c>
    </row>
    <row r="5251" spans="12:20" x14ac:dyDescent="0.25">
      <c r="L5251" s="75">
        <f>COUNTIF($B$2:B5251,B5251)</f>
        <v>0</v>
      </c>
      <c r="M5251" s="75">
        <f>COUNTIF($L$2:L5251,4)</f>
        <v>42</v>
      </c>
      <c r="N5251" s="76" t="str">
        <f t="shared" ref="N5251:N5314" si="414">A5251&amp;DAY(C5251)</f>
        <v>0</v>
      </c>
      <c r="O5251" s="76" t="str">
        <f t="shared" si="410"/>
        <v/>
      </c>
      <c r="P5251" s="75" t="str">
        <f t="shared" si="411"/>
        <v/>
      </c>
      <c r="Q5251" s="77" t="str">
        <f t="shared" si="412"/>
        <v/>
      </c>
      <c r="R5251" s="77" t="str">
        <f t="shared" si="413"/>
        <v/>
      </c>
      <c r="S5251" s="77" t="str">
        <f>IF(O5251="","",IF(OR(VALUE(LEFT(O5251,2))&gt;IF(RIGHT(J5251,1)="M",7,19),AND(OR(LEFT(O5251,2)={"07","19"}),VALUE(RIGHT(O5251,2))&gt;15)),TRUE,FALSE))</f>
        <v/>
      </c>
      <c r="T5251" s="77" t="str">
        <f>IF(O5251="","",IF(OR(VALUE(LEFT(O5251,2))&gt;IF(RIGHT(J5251,1)="M",7,19),AND(OR(LEFT(O5251,2)={"07","19"}),VALUE(RIGHT(O5251,2))&gt;5)),TRUE,FALSE))</f>
        <v/>
      </c>
    </row>
    <row r="5252" spans="12:20" x14ac:dyDescent="0.25">
      <c r="L5252" s="75">
        <f>COUNTIF($B$2:B5252,B5252)</f>
        <v>0</v>
      </c>
      <c r="M5252" s="75">
        <f>COUNTIF($L$2:L5252,4)</f>
        <v>42</v>
      </c>
      <c r="N5252" s="76" t="str">
        <f t="shared" si="414"/>
        <v>0</v>
      </c>
      <c r="O5252" s="76" t="str">
        <f t="shared" si="410"/>
        <v/>
      </c>
      <c r="P5252" s="75" t="str">
        <f t="shared" si="411"/>
        <v/>
      </c>
      <c r="Q5252" s="77" t="str">
        <f t="shared" si="412"/>
        <v/>
      </c>
      <c r="R5252" s="77" t="str">
        <f t="shared" si="413"/>
        <v/>
      </c>
      <c r="S5252" s="77" t="str">
        <f>IF(O5252="","",IF(OR(VALUE(LEFT(O5252,2))&gt;IF(RIGHT(J5252,1)="M",7,19),AND(OR(LEFT(O5252,2)={"07","19"}),VALUE(RIGHT(O5252,2))&gt;15)),TRUE,FALSE))</f>
        <v/>
      </c>
      <c r="T5252" s="77" t="str">
        <f>IF(O5252="","",IF(OR(VALUE(LEFT(O5252,2))&gt;IF(RIGHT(J5252,1)="M",7,19),AND(OR(LEFT(O5252,2)={"07","19"}),VALUE(RIGHT(O5252,2))&gt;5)),TRUE,FALSE))</f>
        <v/>
      </c>
    </row>
    <row r="5253" spans="12:20" x14ac:dyDescent="0.25">
      <c r="L5253" s="75">
        <f>COUNTIF($B$2:B5253,B5253)</f>
        <v>0</v>
      </c>
      <c r="M5253" s="75">
        <f>COUNTIF($L$2:L5253,4)</f>
        <v>42</v>
      </c>
      <c r="N5253" s="76" t="str">
        <f t="shared" si="414"/>
        <v>0</v>
      </c>
      <c r="O5253" s="76" t="str">
        <f t="shared" si="410"/>
        <v/>
      </c>
      <c r="P5253" s="75" t="str">
        <f t="shared" si="411"/>
        <v/>
      </c>
      <c r="Q5253" s="77" t="str">
        <f t="shared" si="412"/>
        <v/>
      </c>
      <c r="R5253" s="77" t="str">
        <f t="shared" si="413"/>
        <v/>
      </c>
      <c r="S5253" s="77" t="str">
        <f>IF(O5253="","",IF(OR(VALUE(LEFT(O5253,2))&gt;IF(RIGHT(J5253,1)="M",7,19),AND(OR(LEFT(O5253,2)={"07","19"}),VALUE(RIGHT(O5253,2))&gt;15)),TRUE,FALSE))</f>
        <v/>
      </c>
      <c r="T5253" s="77" t="str">
        <f>IF(O5253="","",IF(OR(VALUE(LEFT(O5253,2))&gt;IF(RIGHT(J5253,1)="M",7,19),AND(OR(LEFT(O5253,2)={"07","19"}),VALUE(RIGHT(O5253,2))&gt;5)),TRUE,FALSE))</f>
        <v/>
      </c>
    </row>
    <row r="5254" spans="12:20" x14ac:dyDescent="0.25">
      <c r="L5254" s="75">
        <f>COUNTIF($B$2:B5254,B5254)</f>
        <v>0</v>
      </c>
      <c r="M5254" s="75">
        <f>COUNTIF($L$2:L5254,4)</f>
        <v>42</v>
      </c>
      <c r="N5254" s="76" t="str">
        <f t="shared" si="414"/>
        <v>0</v>
      </c>
      <c r="O5254" s="76" t="str">
        <f t="shared" si="410"/>
        <v/>
      </c>
      <c r="P5254" s="75" t="str">
        <f t="shared" si="411"/>
        <v/>
      </c>
      <c r="Q5254" s="77" t="str">
        <f t="shared" si="412"/>
        <v/>
      </c>
      <c r="R5254" s="77" t="str">
        <f t="shared" si="413"/>
        <v/>
      </c>
      <c r="S5254" s="77" t="str">
        <f>IF(O5254="","",IF(OR(VALUE(LEFT(O5254,2))&gt;IF(RIGHT(J5254,1)="M",7,19),AND(OR(LEFT(O5254,2)={"07","19"}),VALUE(RIGHT(O5254,2))&gt;15)),TRUE,FALSE))</f>
        <v/>
      </c>
      <c r="T5254" s="77" t="str">
        <f>IF(O5254="","",IF(OR(VALUE(LEFT(O5254,2))&gt;IF(RIGHT(J5254,1)="M",7,19),AND(OR(LEFT(O5254,2)={"07","19"}),VALUE(RIGHT(O5254,2))&gt;5)),TRUE,FALSE))</f>
        <v/>
      </c>
    </row>
    <row r="5255" spans="12:20" x14ac:dyDescent="0.25">
      <c r="L5255" s="75">
        <f>COUNTIF($B$2:B5255,B5255)</f>
        <v>0</v>
      </c>
      <c r="M5255" s="75">
        <f>COUNTIF($L$2:L5255,4)</f>
        <v>42</v>
      </c>
      <c r="N5255" s="76" t="str">
        <f t="shared" si="414"/>
        <v>0</v>
      </c>
      <c r="O5255" s="76" t="str">
        <f t="shared" si="410"/>
        <v/>
      </c>
      <c r="P5255" s="75" t="str">
        <f t="shared" si="411"/>
        <v/>
      </c>
      <c r="Q5255" s="77" t="str">
        <f t="shared" si="412"/>
        <v/>
      </c>
      <c r="R5255" s="77" t="str">
        <f t="shared" si="413"/>
        <v/>
      </c>
      <c r="S5255" s="77" t="str">
        <f>IF(O5255="","",IF(OR(VALUE(LEFT(O5255,2))&gt;IF(RIGHT(J5255,1)="M",7,19),AND(OR(LEFT(O5255,2)={"07","19"}),VALUE(RIGHT(O5255,2))&gt;15)),TRUE,FALSE))</f>
        <v/>
      </c>
      <c r="T5255" s="77" t="str">
        <f>IF(O5255="","",IF(OR(VALUE(LEFT(O5255,2))&gt;IF(RIGHT(J5255,1)="M",7,19),AND(OR(LEFT(O5255,2)={"07","19"}),VALUE(RIGHT(O5255,2))&gt;5)),TRUE,FALSE))</f>
        <v/>
      </c>
    </row>
    <row r="5256" spans="12:20" x14ac:dyDescent="0.25">
      <c r="L5256" s="75">
        <f>COUNTIF($B$2:B5256,B5256)</f>
        <v>0</v>
      </c>
      <c r="M5256" s="75">
        <f>COUNTIF($L$2:L5256,4)</f>
        <v>42</v>
      </c>
      <c r="N5256" s="76" t="str">
        <f t="shared" si="414"/>
        <v>0</v>
      </c>
      <c r="O5256" s="76" t="str">
        <f t="shared" si="410"/>
        <v/>
      </c>
      <c r="P5256" s="75" t="str">
        <f t="shared" si="411"/>
        <v/>
      </c>
      <c r="Q5256" s="77" t="str">
        <f t="shared" si="412"/>
        <v/>
      </c>
      <c r="R5256" s="77" t="str">
        <f t="shared" si="413"/>
        <v/>
      </c>
      <c r="S5256" s="77" t="str">
        <f>IF(O5256="","",IF(OR(VALUE(LEFT(O5256,2))&gt;IF(RIGHT(J5256,1)="M",7,19),AND(OR(LEFT(O5256,2)={"07","19"}),VALUE(RIGHT(O5256,2))&gt;15)),TRUE,FALSE))</f>
        <v/>
      </c>
      <c r="T5256" s="77" t="str">
        <f>IF(O5256="","",IF(OR(VALUE(LEFT(O5256,2))&gt;IF(RIGHT(J5256,1)="M",7,19),AND(OR(LEFT(O5256,2)={"07","19"}),VALUE(RIGHT(O5256,2))&gt;5)),TRUE,FALSE))</f>
        <v/>
      </c>
    </row>
    <row r="5257" spans="12:20" x14ac:dyDescent="0.25">
      <c r="L5257" s="75">
        <f>COUNTIF($B$2:B5257,B5257)</f>
        <v>0</v>
      </c>
      <c r="M5257" s="75">
        <f>COUNTIF($L$2:L5257,4)</f>
        <v>42</v>
      </c>
      <c r="N5257" s="76" t="str">
        <f t="shared" si="414"/>
        <v>0</v>
      </c>
      <c r="O5257" s="76" t="str">
        <f t="shared" si="410"/>
        <v/>
      </c>
      <c r="P5257" s="75" t="str">
        <f t="shared" si="411"/>
        <v/>
      </c>
      <c r="Q5257" s="77" t="str">
        <f t="shared" si="412"/>
        <v/>
      </c>
      <c r="R5257" s="77" t="str">
        <f t="shared" si="413"/>
        <v/>
      </c>
      <c r="S5257" s="77" t="str">
        <f>IF(O5257="","",IF(OR(VALUE(LEFT(O5257,2))&gt;IF(RIGHT(J5257,1)="M",7,19),AND(OR(LEFT(O5257,2)={"07","19"}),VALUE(RIGHT(O5257,2))&gt;15)),TRUE,FALSE))</f>
        <v/>
      </c>
      <c r="T5257" s="77" t="str">
        <f>IF(O5257="","",IF(OR(VALUE(LEFT(O5257,2))&gt;IF(RIGHT(J5257,1)="M",7,19),AND(OR(LEFT(O5257,2)={"07","19"}),VALUE(RIGHT(O5257,2))&gt;5)),TRUE,FALSE))</f>
        <v/>
      </c>
    </row>
    <row r="5258" spans="12:20" x14ac:dyDescent="0.25">
      <c r="L5258" s="75">
        <f>COUNTIF($B$2:B5258,B5258)</f>
        <v>0</v>
      </c>
      <c r="M5258" s="75">
        <f>COUNTIF($L$2:L5258,4)</f>
        <v>42</v>
      </c>
      <c r="N5258" s="76" t="str">
        <f t="shared" si="414"/>
        <v>0</v>
      </c>
      <c r="O5258" s="76" t="str">
        <f t="shared" si="410"/>
        <v/>
      </c>
      <c r="P5258" s="75" t="str">
        <f t="shared" si="411"/>
        <v/>
      </c>
      <c r="Q5258" s="77" t="str">
        <f t="shared" si="412"/>
        <v/>
      </c>
      <c r="R5258" s="77" t="str">
        <f t="shared" si="413"/>
        <v/>
      </c>
      <c r="S5258" s="77" t="str">
        <f>IF(O5258="","",IF(OR(VALUE(LEFT(O5258,2))&gt;IF(RIGHT(J5258,1)="M",7,19),AND(OR(LEFT(O5258,2)={"07","19"}),VALUE(RIGHT(O5258,2))&gt;15)),TRUE,FALSE))</f>
        <v/>
      </c>
      <c r="T5258" s="77" t="str">
        <f>IF(O5258="","",IF(OR(VALUE(LEFT(O5258,2))&gt;IF(RIGHT(J5258,1)="M",7,19),AND(OR(LEFT(O5258,2)={"07","19"}),VALUE(RIGHT(O5258,2))&gt;5)),TRUE,FALSE))</f>
        <v/>
      </c>
    </row>
    <row r="5259" spans="12:20" x14ac:dyDescent="0.25">
      <c r="L5259" s="75">
        <f>COUNTIF($B$2:B5259,B5259)</f>
        <v>0</v>
      </c>
      <c r="M5259" s="75">
        <f>COUNTIF($L$2:L5259,4)</f>
        <v>42</v>
      </c>
      <c r="N5259" s="76" t="str">
        <f t="shared" si="414"/>
        <v>0</v>
      </c>
      <c r="O5259" s="76" t="str">
        <f t="shared" si="410"/>
        <v/>
      </c>
      <c r="P5259" s="75" t="str">
        <f t="shared" si="411"/>
        <v/>
      </c>
      <c r="Q5259" s="77" t="str">
        <f t="shared" si="412"/>
        <v/>
      </c>
      <c r="R5259" s="77" t="str">
        <f t="shared" si="413"/>
        <v/>
      </c>
      <c r="S5259" s="77" t="str">
        <f>IF(O5259="","",IF(OR(VALUE(LEFT(O5259,2))&gt;IF(RIGHT(J5259,1)="M",7,19),AND(OR(LEFT(O5259,2)={"07","19"}),VALUE(RIGHT(O5259,2))&gt;15)),TRUE,FALSE))</f>
        <v/>
      </c>
      <c r="T5259" s="77" t="str">
        <f>IF(O5259="","",IF(OR(VALUE(LEFT(O5259,2))&gt;IF(RIGHT(J5259,1)="M",7,19),AND(OR(LEFT(O5259,2)={"07","19"}),VALUE(RIGHT(O5259,2))&gt;5)),TRUE,FALSE))</f>
        <v/>
      </c>
    </row>
    <row r="5260" spans="12:20" x14ac:dyDescent="0.25">
      <c r="L5260" s="75">
        <f>COUNTIF($B$2:B5260,B5260)</f>
        <v>0</v>
      </c>
      <c r="M5260" s="75">
        <f>COUNTIF($L$2:L5260,4)</f>
        <v>42</v>
      </c>
      <c r="N5260" s="76" t="str">
        <f t="shared" si="414"/>
        <v>0</v>
      </c>
      <c r="O5260" s="76" t="str">
        <f t="shared" si="410"/>
        <v/>
      </c>
      <c r="P5260" s="75" t="str">
        <f t="shared" si="411"/>
        <v/>
      </c>
      <c r="Q5260" s="77" t="str">
        <f t="shared" si="412"/>
        <v/>
      </c>
      <c r="R5260" s="77" t="str">
        <f t="shared" si="413"/>
        <v/>
      </c>
      <c r="S5260" s="77" t="str">
        <f>IF(O5260="","",IF(OR(VALUE(LEFT(O5260,2))&gt;IF(RIGHT(J5260,1)="M",7,19),AND(OR(LEFT(O5260,2)={"07","19"}),VALUE(RIGHT(O5260,2))&gt;15)),TRUE,FALSE))</f>
        <v/>
      </c>
      <c r="T5260" s="77" t="str">
        <f>IF(O5260="","",IF(OR(VALUE(LEFT(O5260,2))&gt;IF(RIGHT(J5260,1)="M",7,19),AND(OR(LEFT(O5260,2)={"07","19"}),VALUE(RIGHT(O5260,2))&gt;5)),TRUE,FALSE))</f>
        <v/>
      </c>
    </row>
    <row r="5261" spans="12:20" x14ac:dyDescent="0.25">
      <c r="L5261" s="75">
        <f>COUNTIF($B$2:B5261,B5261)</f>
        <v>0</v>
      </c>
      <c r="M5261" s="75">
        <f>COUNTIF($L$2:L5261,4)</f>
        <v>42</v>
      </c>
      <c r="N5261" s="76" t="str">
        <f t="shared" si="414"/>
        <v>0</v>
      </c>
      <c r="O5261" s="76" t="str">
        <f t="shared" si="410"/>
        <v/>
      </c>
      <c r="P5261" s="75" t="str">
        <f t="shared" si="411"/>
        <v/>
      </c>
      <c r="Q5261" s="77" t="str">
        <f t="shared" si="412"/>
        <v/>
      </c>
      <c r="R5261" s="77" t="str">
        <f t="shared" si="413"/>
        <v/>
      </c>
      <c r="S5261" s="77" t="str">
        <f>IF(O5261="","",IF(OR(VALUE(LEFT(O5261,2))&gt;IF(RIGHT(J5261,1)="M",7,19),AND(OR(LEFT(O5261,2)={"07","19"}),VALUE(RIGHT(O5261,2))&gt;15)),TRUE,FALSE))</f>
        <v/>
      </c>
      <c r="T5261" s="77" t="str">
        <f>IF(O5261="","",IF(OR(VALUE(LEFT(O5261,2))&gt;IF(RIGHT(J5261,1)="M",7,19),AND(OR(LEFT(O5261,2)={"07","19"}),VALUE(RIGHT(O5261,2))&gt;5)),TRUE,FALSE))</f>
        <v/>
      </c>
    </row>
    <row r="5262" spans="12:20" x14ac:dyDescent="0.25">
      <c r="L5262" s="75">
        <f>COUNTIF($B$2:B5262,B5262)</f>
        <v>0</v>
      </c>
      <c r="M5262" s="75">
        <f>COUNTIF($L$2:L5262,4)</f>
        <v>42</v>
      </c>
      <c r="N5262" s="76" t="str">
        <f t="shared" si="414"/>
        <v>0</v>
      </c>
      <c r="O5262" s="76" t="str">
        <f t="shared" si="410"/>
        <v/>
      </c>
      <c r="P5262" s="75" t="str">
        <f t="shared" si="411"/>
        <v/>
      </c>
      <c r="Q5262" s="77" t="str">
        <f t="shared" si="412"/>
        <v/>
      </c>
      <c r="R5262" s="77" t="str">
        <f t="shared" si="413"/>
        <v/>
      </c>
      <c r="S5262" s="77" t="str">
        <f>IF(O5262="","",IF(OR(VALUE(LEFT(O5262,2))&gt;IF(RIGHT(J5262,1)="M",7,19),AND(OR(LEFT(O5262,2)={"07","19"}),VALUE(RIGHT(O5262,2))&gt;15)),TRUE,FALSE))</f>
        <v/>
      </c>
      <c r="T5262" s="77" t="str">
        <f>IF(O5262="","",IF(OR(VALUE(LEFT(O5262,2))&gt;IF(RIGHT(J5262,1)="M",7,19),AND(OR(LEFT(O5262,2)={"07","19"}),VALUE(RIGHT(O5262,2))&gt;5)),TRUE,FALSE))</f>
        <v/>
      </c>
    </row>
    <row r="5263" spans="12:20" x14ac:dyDescent="0.25">
      <c r="L5263" s="75">
        <f>COUNTIF($B$2:B5263,B5263)</f>
        <v>0</v>
      </c>
      <c r="M5263" s="75">
        <f>COUNTIF($L$2:L5263,4)</f>
        <v>42</v>
      </c>
      <c r="N5263" s="76" t="str">
        <f t="shared" si="414"/>
        <v>0</v>
      </c>
      <c r="O5263" s="76" t="str">
        <f t="shared" si="410"/>
        <v/>
      </c>
      <c r="P5263" s="75" t="str">
        <f t="shared" si="411"/>
        <v/>
      </c>
      <c r="Q5263" s="77" t="str">
        <f t="shared" si="412"/>
        <v/>
      </c>
      <c r="R5263" s="77" t="str">
        <f t="shared" si="413"/>
        <v/>
      </c>
      <c r="S5263" s="77" t="str">
        <f>IF(O5263="","",IF(OR(VALUE(LEFT(O5263,2))&gt;IF(RIGHT(J5263,1)="M",7,19),AND(OR(LEFT(O5263,2)={"07","19"}),VALUE(RIGHT(O5263,2))&gt;15)),TRUE,FALSE))</f>
        <v/>
      </c>
      <c r="T5263" s="77" t="str">
        <f>IF(O5263="","",IF(OR(VALUE(LEFT(O5263,2))&gt;IF(RIGHT(J5263,1)="M",7,19),AND(OR(LEFT(O5263,2)={"07","19"}),VALUE(RIGHT(O5263,2))&gt;5)),TRUE,FALSE))</f>
        <v/>
      </c>
    </row>
    <row r="5264" spans="12:20" x14ac:dyDescent="0.25">
      <c r="L5264" s="75">
        <f>COUNTIF($B$2:B5264,B5264)</f>
        <v>0</v>
      </c>
      <c r="M5264" s="75">
        <f>COUNTIF($L$2:L5264,4)</f>
        <v>42</v>
      </c>
      <c r="N5264" s="76" t="str">
        <f t="shared" si="414"/>
        <v>0</v>
      </c>
      <c r="O5264" s="76" t="str">
        <f t="shared" si="410"/>
        <v/>
      </c>
      <c r="P5264" s="75" t="str">
        <f t="shared" si="411"/>
        <v/>
      </c>
      <c r="Q5264" s="77" t="str">
        <f t="shared" si="412"/>
        <v/>
      </c>
      <c r="R5264" s="77" t="str">
        <f t="shared" si="413"/>
        <v/>
      </c>
      <c r="S5264" s="77" t="str">
        <f>IF(O5264="","",IF(OR(VALUE(LEFT(O5264,2))&gt;IF(RIGHT(J5264,1)="M",7,19),AND(OR(LEFT(O5264,2)={"07","19"}),VALUE(RIGHT(O5264,2))&gt;15)),TRUE,FALSE))</f>
        <v/>
      </c>
      <c r="T5264" s="77" t="str">
        <f>IF(O5264="","",IF(OR(VALUE(LEFT(O5264,2))&gt;IF(RIGHT(J5264,1)="M",7,19),AND(OR(LEFT(O5264,2)={"07","19"}),VALUE(RIGHT(O5264,2))&gt;5)),TRUE,FALSE))</f>
        <v/>
      </c>
    </row>
    <row r="5265" spans="12:20" x14ac:dyDescent="0.25">
      <c r="L5265" s="75">
        <f>COUNTIF($B$2:B5265,B5265)</f>
        <v>0</v>
      </c>
      <c r="M5265" s="75">
        <f>COUNTIF($L$2:L5265,4)</f>
        <v>42</v>
      </c>
      <c r="N5265" s="76" t="str">
        <f t="shared" si="414"/>
        <v>0</v>
      </c>
      <c r="O5265" s="76" t="str">
        <f t="shared" si="410"/>
        <v/>
      </c>
      <c r="P5265" s="75" t="str">
        <f t="shared" si="411"/>
        <v/>
      </c>
      <c r="Q5265" s="77" t="str">
        <f t="shared" si="412"/>
        <v/>
      </c>
      <c r="R5265" s="77" t="str">
        <f t="shared" si="413"/>
        <v/>
      </c>
      <c r="S5265" s="77" t="str">
        <f>IF(O5265="","",IF(OR(VALUE(LEFT(O5265,2))&gt;IF(RIGHT(J5265,1)="M",7,19),AND(OR(LEFT(O5265,2)={"07","19"}),VALUE(RIGHT(O5265,2))&gt;15)),TRUE,FALSE))</f>
        <v/>
      </c>
      <c r="T5265" s="77" t="str">
        <f>IF(O5265="","",IF(OR(VALUE(LEFT(O5265,2))&gt;IF(RIGHT(J5265,1)="M",7,19),AND(OR(LEFT(O5265,2)={"07","19"}),VALUE(RIGHT(O5265,2))&gt;5)),TRUE,FALSE))</f>
        <v/>
      </c>
    </row>
    <row r="5266" spans="12:20" x14ac:dyDescent="0.25">
      <c r="L5266" s="75">
        <f>COUNTIF($B$2:B5266,B5266)</f>
        <v>0</v>
      </c>
      <c r="M5266" s="75">
        <f>COUNTIF($L$2:L5266,4)</f>
        <v>42</v>
      </c>
      <c r="N5266" s="76" t="str">
        <f t="shared" si="414"/>
        <v>0</v>
      </c>
      <c r="O5266" s="76" t="str">
        <f t="shared" si="410"/>
        <v/>
      </c>
      <c r="P5266" s="75" t="str">
        <f t="shared" si="411"/>
        <v/>
      </c>
      <c r="Q5266" s="77" t="str">
        <f t="shared" si="412"/>
        <v/>
      </c>
      <c r="R5266" s="77" t="str">
        <f t="shared" si="413"/>
        <v/>
      </c>
      <c r="S5266" s="77" t="str">
        <f>IF(O5266="","",IF(OR(VALUE(LEFT(O5266,2))&gt;IF(RIGHT(J5266,1)="M",7,19),AND(OR(LEFT(O5266,2)={"07","19"}),VALUE(RIGHT(O5266,2))&gt;15)),TRUE,FALSE))</f>
        <v/>
      </c>
      <c r="T5266" s="77" t="str">
        <f>IF(O5266="","",IF(OR(VALUE(LEFT(O5266,2))&gt;IF(RIGHT(J5266,1)="M",7,19),AND(OR(LEFT(O5266,2)={"07","19"}),VALUE(RIGHT(O5266,2))&gt;5)),TRUE,FALSE))</f>
        <v/>
      </c>
    </row>
    <row r="5267" spans="12:20" x14ac:dyDescent="0.25">
      <c r="L5267" s="75">
        <f>COUNTIF($B$2:B5267,B5267)</f>
        <v>0</v>
      </c>
      <c r="M5267" s="75">
        <f>COUNTIF($L$2:L5267,4)</f>
        <v>42</v>
      </c>
      <c r="N5267" s="76" t="str">
        <f t="shared" si="414"/>
        <v>0</v>
      </c>
      <c r="O5267" s="76" t="str">
        <f t="shared" si="410"/>
        <v/>
      </c>
      <c r="P5267" s="75" t="str">
        <f t="shared" si="411"/>
        <v/>
      </c>
      <c r="Q5267" s="77" t="str">
        <f t="shared" si="412"/>
        <v/>
      </c>
      <c r="R5267" s="77" t="str">
        <f t="shared" si="413"/>
        <v/>
      </c>
      <c r="S5267" s="77" t="str">
        <f>IF(O5267="","",IF(OR(VALUE(LEFT(O5267,2))&gt;IF(RIGHT(J5267,1)="M",7,19),AND(OR(LEFT(O5267,2)={"07","19"}),VALUE(RIGHT(O5267,2))&gt;15)),TRUE,FALSE))</f>
        <v/>
      </c>
      <c r="T5267" s="77" t="str">
        <f>IF(O5267="","",IF(OR(VALUE(LEFT(O5267,2))&gt;IF(RIGHT(J5267,1)="M",7,19),AND(OR(LEFT(O5267,2)={"07","19"}),VALUE(RIGHT(O5267,2))&gt;5)),TRUE,FALSE))</f>
        <v/>
      </c>
    </row>
    <row r="5268" spans="12:20" x14ac:dyDescent="0.25">
      <c r="L5268" s="75">
        <f>COUNTIF($B$2:B5268,B5268)</f>
        <v>0</v>
      </c>
      <c r="M5268" s="75">
        <f>COUNTIF($L$2:L5268,4)</f>
        <v>42</v>
      </c>
      <c r="N5268" s="76" t="str">
        <f t="shared" si="414"/>
        <v>0</v>
      </c>
      <c r="O5268" s="76" t="str">
        <f t="shared" si="410"/>
        <v/>
      </c>
      <c r="P5268" s="75" t="str">
        <f t="shared" si="411"/>
        <v/>
      </c>
      <c r="Q5268" s="77" t="str">
        <f t="shared" si="412"/>
        <v/>
      </c>
      <c r="R5268" s="77" t="str">
        <f t="shared" si="413"/>
        <v/>
      </c>
      <c r="S5268" s="77" t="str">
        <f>IF(O5268="","",IF(OR(VALUE(LEFT(O5268,2))&gt;IF(RIGHT(J5268,1)="M",7,19),AND(OR(LEFT(O5268,2)={"07","19"}),VALUE(RIGHT(O5268,2))&gt;15)),TRUE,FALSE))</f>
        <v/>
      </c>
      <c r="T5268" s="77" t="str">
        <f>IF(O5268="","",IF(OR(VALUE(LEFT(O5268,2))&gt;IF(RIGHT(J5268,1)="M",7,19),AND(OR(LEFT(O5268,2)={"07","19"}),VALUE(RIGHT(O5268,2))&gt;5)),TRUE,FALSE))</f>
        <v/>
      </c>
    </row>
    <row r="5269" spans="12:20" x14ac:dyDescent="0.25">
      <c r="L5269" s="75">
        <f>COUNTIF($B$2:B5269,B5269)</f>
        <v>0</v>
      </c>
      <c r="M5269" s="75">
        <f>COUNTIF($L$2:L5269,4)</f>
        <v>42</v>
      </c>
      <c r="N5269" s="76" t="str">
        <f t="shared" si="414"/>
        <v>0</v>
      </c>
      <c r="O5269" s="76" t="str">
        <f t="shared" si="410"/>
        <v/>
      </c>
      <c r="P5269" s="75" t="str">
        <f t="shared" si="411"/>
        <v/>
      </c>
      <c r="Q5269" s="77" t="str">
        <f t="shared" si="412"/>
        <v/>
      </c>
      <c r="R5269" s="77" t="str">
        <f t="shared" si="413"/>
        <v/>
      </c>
      <c r="S5269" s="77" t="str">
        <f>IF(O5269="","",IF(OR(VALUE(LEFT(O5269,2))&gt;IF(RIGHT(J5269,1)="M",7,19),AND(OR(LEFT(O5269,2)={"07","19"}),VALUE(RIGHT(O5269,2))&gt;15)),TRUE,FALSE))</f>
        <v/>
      </c>
      <c r="T5269" s="77" t="str">
        <f>IF(O5269="","",IF(OR(VALUE(LEFT(O5269,2))&gt;IF(RIGHT(J5269,1)="M",7,19),AND(OR(LEFT(O5269,2)={"07","19"}),VALUE(RIGHT(O5269,2))&gt;5)),TRUE,FALSE))</f>
        <v/>
      </c>
    </row>
    <row r="5270" spans="12:20" x14ac:dyDescent="0.25">
      <c r="L5270" s="75">
        <f>COUNTIF($B$2:B5270,B5270)</f>
        <v>0</v>
      </c>
      <c r="M5270" s="75">
        <f>COUNTIF($L$2:L5270,4)</f>
        <v>42</v>
      </c>
      <c r="N5270" s="76" t="str">
        <f t="shared" si="414"/>
        <v>0</v>
      </c>
      <c r="O5270" s="76" t="str">
        <f t="shared" si="410"/>
        <v/>
      </c>
      <c r="P5270" s="75" t="str">
        <f t="shared" si="411"/>
        <v/>
      </c>
      <c r="Q5270" s="77" t="str">
        <f t="shared" si="412"/>
        <v/>
      </c>
      <c r="R5270" s="77" t="str">
        <f t="shared" si="413"/>
        <v/>
      </c>
      <c r="S5270" s="77" t="str">
        <f>IF(O5270="","",IF(OR(VALUE(LEFT(O5270,2))&gt;IF(RIGHT(J5270,1)="M",7,19),AND(OR(LEFT(O5270,2)={"07","19"}),VALUE(RIGHT(O5270,2))&gt;15)),TRUE,FALSE))</f>
        <v/>
      </c>
      <c r="T5270" s="77" t="str">
        <f>IF(O5270="","",IF(OR(VALUE(LEFT(O5270,2))&gt;IF(RIGHT(J5270,1)="M",7,19),AND(OR(LEFT(O5270,2)={"07","19"}),VALUE(RIGHT(O5270,2))&gt;5)),TRUE,FALSE))</f>
        <v/>
      </c>
    </row>
    <row r="5271" spans="12:20" x14ac:dyDescent="0.25">
      <c r="L5271" s="75">
        <f>COUNTIF($B$2:B5271,B5271)</f>
        <v>0</v>
      </c>
      <c r="M5271" s="75">
        <f>COUNTIF($L$2:L5271,4)</f>
        <v>42</v>
      </c>
      <c r="N5271" s="76" t="str">
        <f t="shared" si="414"/>
        <v>0</v>
      </c>
      <c r="O5271" s="76" t="str">
        <f t="shared" si="410"/>
        <v/>
      </c>
      <c r="P5271" s="75" t="str">
        <f t="shared" si="411"/>
        <v/>
      </c>
      <c r="Q5271" s="77" t="str">
        <f t="shared" si="412"/>
        <v/>
      </c>
      <c r="R5271" s="77" t="str">
        <f t="shared" si="413"/>
        <v/>
      </c>
      <c r="S5271" s="77" t="str">
        <f>IF(O5271="","",IF(OR(VALUE(LEFT(O5271,2))&gt;IF(RIGHT(J5271,1)="M",7,19),AND(OR(LEFT(O5271,2)={"07","19"}),VALUE(RIGHT(O5271,2))&gt;15)),TRUE,FALSE))</f>
        <v/>
      </c>
      <c r="T5271" s="77" t="str">
        <f>IF(O5271="","",IF(OR(VALUE(LEFT(O5271,2))&gt;IF(RIGHT(J5271,1)="M",7,19),AND(OR(LEFT(O5271,2)={"07","19"}),VALUE(RIGHT(O5271,2))&gt;5)),TRUE,FALSE))</f>
        <v/>
      </c>
    </row>
    <row r="5272" spans="12:20" x14ac:dyDescent="0.25">
      <c r="L5272" s="75">
        <f>COUNTIF($B$2:B5272,B5272)</f>
        <v>0</v>
      </c>
      <c r="M5272" s="75">
        <f>COUNTIF($L$2:L5272,4)</f>
        <v>42</v>
      </c>
      <c r="N5272" s="76" t="str">
        <f t="shared" si="414"/>
        <v>0</v>
      </c>
      <c r="O5272" s="76" t="str">
        <f t="shared" si="410"/>
        <v/>
      </c>
      <c r="P5272" s="75" t="str">
        <f t="shared" si="411"/>
        <v/>
      </c>
      <c r="Q5272" s="77" t="str">
        <f t="shared" si="412"/>
        <v/>
      </c>
      <c r="R5272" s="77" t="str">
        <f t="shared" si="413"/>
        <v/>
      </c>
      <c r="S5272" s="77" t="str">
        <f>IF(O5272="","",IF(OR(VALUE(LEFT(O5272,2))&gt;IF(RIGHT(J5272,1)="M",7,19),AND(OR(LEFT(O5272,2)={"07","19"}),VALUE(RIGHT(O5272,2))&gt;15)),TRUE,FALSE))</f>
        <v/>
      </c>
      <c r="T5272" s="77" t="str">
        <f>IF(O5272="","",IF(OR(VALUE(LEFT(O5272,2))&gt;IF(RIGHT(J5272,1)="M",7,19),AND(OR(LEFT(O5272,2)={"07","19"}),VALUE(RIGHT(O5272,2))&gt;5)),TRUE,FALSE))</f>
        <v/>
      </c>
    </row>
    <row r="5273" spans="12:20" x14ac:dyDescent="0.25">
      <c r="L5273" s="75">
        <f>COUNTIF($B$2:B5273,B5273)</f>
        <v>0</v>
      </c>
      <c r="M5273" s="75">
        <f>COUNTIF($L$2:L5273,4)</f>
        <v>42</v>
      </c>
      <c r="N5273" s="76" t="str">
        <f t="shared" si="414"/>
        <v>0</v>
      </c>
      <c r="O5273" s="76" t="str">
        <f t="shared" si="410"/>
        <v/>
      </c>
      <c r="P5273" s="75" t="str">
        <f t="shared" si="411"/>
        <v/>
      </c>
      <c r="Q5273" s="77" t="str">
        <f t="shared" si="412"/>
        <v/>
      </c>
      <c r="R5273" s="77" t="str">
        <f t="shared" si="413"/>
        <v/>
      </c>
      <c r="S5273" s="77" t="str">
        <f>IF(O5273="","",IF(OR(VALUE(LEFT(O5273,2))&gt;IF(RIGHT(J5273,1)="M",7,19),AND(OR(LEFT(O5273,2)={"07","19"}),VALUE(RIGHT(O5273,2))&gt;15)),TRUE,FALSE))</f>
        <v/>
      </c>
      <c r="T5273" s="77" t="str">
        <f>IF(O5273="","",IF(OR(VALUE(LEFT(O5273,2))&gt;IF(RIGHT(J5273,1)="M",7,19),AND(OR(LEFT(O5273,2)={"07","19"}),VALUE(RIGHT(O5273,2))&gt;5)),TRUE,FALSE))</f>
        <v/>
      </c>
    </row>
    <row r="5274" spans="12:20" x14ac:dyDescent="0.25">
      <c r="L5274" s="75">
        <f>COUNTIF($B$2:B5274,B5274)</f>
        <v>0</v>
      </c>
      <c r="M5274" s="75">
        <f>COUNTIF($L$2:L5274,4)</f>
        <v>42</v>
      </c>
      <c r="N5274" s="76" t="str">
        <f t="shared" si="414"/>
        <v>0</v>
      </c>
      <c r="O5274" s="76" t="str">
        <f t="shared" si="410"/>
        <v/>
      </c>
      <c r="P5274" s="75" t="str">
        <f t="shared" si="411"/>
        <v/>
      </c>
      <c r="Q5274" s="77" t="str">
        <f t="shared" si="412"/>
        <v/>
      </c>
      <c r="R5274" s="77" t="str">
        <f t="shared" si="413"/>
        <v/>
      </c>
      <c r="S5274" s="77" t="str">
        <f>IF(O5274="","",IF(OR(VALUE(LEFT(O5274,2))&gt;IF(RIGHT(J5274,1)="M",7,19),AND(OR(LEFT(O5274,2)={"07","19"}),VALUE(RIGHT(O5274,2))&gt;15)),TRUE,FALSE))</f>
        <v/>
      </c>
      <c r="T5274" s="77" t="str">
        <f>IF(O5274="","",IF(OR(VALUE(LEFT(O5274,2))&gt;IF(RIGHT(J5274,1)="M",7,19),AND(OR(LEFT(O5274,2)={"07","19"}),VALUE(RIGHT(O5274,2))&gt;5)),TRUE,FALSE))</f>
        <v/>
      </c>
    </row>
    <row r="5275" spans="12:20" x14ac:dyDescent="0.25">
      <c r="L5275" s="75">
        <f>COUNTIF($B$2:B5275,B5275)</f>
        <v>0</v>
      </c>
      <c r="M5275" s="75">
        <f>COUNTIF($L$2:L5275,4)</f>
        <v>42</v>
      </c>
      <c r="N5275" s="76" t="str">
        <f t="shared" si="414"/>
        <v>0</v>
      </c>
      <c r="O5275" s="76" t="str">
        <f t="shared" si="410"/>
        <v/>
      </c>
      <c r="P5275" s="75" t="str">
        <f t="shared" si="411"/>
        <v/>
      </c>
      <c r="Q5275" s="77" t="str">
        <f t="shared" si="412"/>
        <v/>
      </c>
      <c r="R5275" s="77" t="str">
        <f t="shared" si="413"/>
        <v/>
      </c>
      <c r="S5275" s="77" t="str">
        <f>IF(O5275="","",IF(OR(VALUE(LEFT(O5275,2))&gt;IF(RIGHT(J5275,1)="M",7,19),AND(OR(LEFT(O5275,2)={"07","19"}),VALUE(RIGHT(O5275,2))&gt;15)),TRUE,FALSE))</f>
        <v/>
      </c>
      <c r="T5275" s="77" t="str">
        <f>IF(O5275="","",IF(OR(VALUE(LEFT(O5275,2))&gt;IF(RIGHT(J5275,1)="M",7,19),AND(OR(LEFT(O5275,2)={"07","19"}),VALUE(RIGHT(O5275,2))&gt;5)),TRUE,FALSE))</f>
        <v/>
      </c>
    </row>
    <row r="5276" spans="12:20" x14ac:dyDescent="0.25">
      <c r="L5276" s="75">
        <f>COUNTIF($B$2:B5276,B5276)</f>
        <v>0</v>
      </c>
      <c r="M5276" s="75">
        <f>COUNTIF($L$2:L5276,4)</f>
        <v>42</v>
      </c>
      <c r="N5276" s="76" t="str">
        <f t="shared" si="414"/>
        <v>0</v>
      </c>
      <c r="O5276" s="76" t="str">
        <f t="shared" si="410"/>
        <v/>
      </c>
      <c r="P5276" s="75" t="str">
        <f t="shared" si="411"/>
        <v/>
      </c>
      <c r="Q5276" s="77" t="str">
        <f t="shared" si="412"/>
        <v/>
      </c>
      <c r="R5276" s="77" t="str">
        <f t="shared" si="413"/>
        <v/>
      </c>
      <c r="S5276" s="77" t="str">
        <f>IF(O5276="","",IF(OR(VALUE(LEFT(O5276,2))&gt;IF(RIGHT(J5276,1)="M",7,19),AND(OR(LEFT(O5276,2)={"07","19"}),VALUE(RIGHT(O5276,2))&gt;15)),TRUE,FALSE))</f>
        <v/>
      </c>
      <c r="T5276" s="77" t="str">
        <f>IF(O5276="","",IF(OR(VALUE(LEFT(O5276,2))&gt;IF(RIGHT(J5276,1)="M",7,19),AND(OR(LEFT(O5276,2)={"07","19"}),VALUE(RIGHT(O5276,2))&gt;5)),TRUE,FALSE))</f>
        <v/>
      </c>
    </row>
    <row r="5277" spans="12:20" x14ac:dyDescent="0.25">
      <c r="L5277" s="75">
        <f>COUNTIF($B$2:B5277,B5277)</f>
        <v>0</v>
      </c>
      <c r="M5277" s="75">
        <f>COUNTIF($L$2:L5277,4)</f>
        <v>42</v>
      </c>
      <c r="N5277" s="76" t="str">
        <f t="shared" si="414"/>
        <v>0</v>
      </c>
      <c r="O5277" s="76" t="str">
        <f t="shared" si="410"/>
        <v/>
      </c>
      <c r="P5277" s="75" t="str">
        <f t="shared" si="411"/>
        <v/>
      </c>
      <c r="Q5277" s="77" t="str">
        <f t="shared" si="412"/>
        <v/>
      </c>
      <c r="R5277" s="77" t="str">
        <f t="shared" si="413"/>
        <v/>
      </c>
      <c r="S5277" s="77" t="str">
        <f>IF(O5277="","",IF(OR(VALUE(LEFT(O5277,2))&gt;IF(RIGHT(J5277,1)="M",7,19),AND(OR(LEFT(O5277,2)={"07","19"}),VALUE(RIGHT(O5277,2))&gt;15)),TRUE,FALSE))</f>
        <v/>
      </c>
      <c r="T5277" s="77" t="str">
        <f>IF(O5277="","",IF(OR(VALUE(LEFT(O5277,2))&gt;IF(RIGHT(J5277,1)="M",7,19),AND(OR(LEFT(O5277,2)={"07","19"}),VALUE(RIGHT(O5277,2))&gt;5)),TRUE,FALSE))</f>
        <v/>
      </c>
    </row>
    <row r="5278" spans="12:20" x14ac:dyDescent="0.25">
      <c r="L5278" s="75">
        <f>COUNTIF($B$2:B5278,B5278)</f>
        <v>0</v>
      </c>
      <c r="M5278" s="75">
        <f>COUNTIF($L$2:L5278,4)</f>
        <v>42</v>
      </c>
      <c r="N5278" s="76" t="str">
        <f t="shared" si="414"/>
        <v>0</v>
      </c>
      <c r="O5278" s="76" t="str">
        <f t="shared" si="410"/>
        <v/>
      </c>
      <c r="P5278" s="75" t="str">
        <f t="shared" si="411"/>
        <v/>
      </c>
      <c r="Q5278" s="77" t="str">
        <f t="shared" si="412"/>
        <v/>
      </c>
      <c r="R5278" s="77" t="str">
        <f t="shared" si="413"/>
        <v/>
      </c>
      <c r="S5278" s="77" t="str">
        <f>IF(O5278="","",IF(OR(VALUE(LEFT(O5278,2))&gt;IF(RIGHT(J5278,1)="M",7,19),AND(OR(LEFT(O5278,2)={"07","19"}),VALUE(RIGHT(O5278,2))&gt;15)),TRUE,FALSE))</f>
        <v/>
      </c>
      <c r="T5278" s="77" t="str">
        <f>IF(O5278="","",IF(OR(VALUE(LEFT(O5278,2))&gt;IF(RIGHT(J5278,1)="M",7,19),AND(OR(LEFT(O5278,2)={"07","19"}),VALUE(RIGHT(O5278,2))&gt;5)),TRUE,FALSE))</f>
        <v/>
      </c>
    </row>
    <row r="5279" spans="12:20" x14ac:dyDescent="0.25">
      <c r="L5279" s="75">
        <f>COUNTIF($B$2:B5279,B5279)</f>
        <v>0</v>
      </c>
      <c r="M5279" s="75">
        <f>COUNTIF($L$2:L5279,4)</f>
        <v>42</v>
      </c>
      <c r="N5279" s="76" t="str">
        <f t="shared" si="414"/>
        <v>0</v>
      </c>
      <c r="O5279" s="76" t="str">
        <f t="shared" si="410"/>
        <v/>
      </c>
      <c r="P5279" s="75" t="str">
        <f t="shared" si="411"/>
        <v/>
      </c>
      <c r="Q5279" s="77" t="str">
        <f t="shared" si="412"/>
        <v/>
      </c>
      <c r="R5279" s="77" t="str">
        <f t="shared" si="413"/>
        <v/>
      </c>
      <c r="S5279" s="77" t="str">
        <f>IF(O5279="","",IF(OR(VALUE(LEFT(O5279,2))&gt;IF(RIGHT(J5279,1)="M",7,19),AND(OR(LEFT(O5279,2)={"07","19"}),VALUE(RIGHT(O5279,2))&gt;15)),TRUE,FALSE))</f>
        <v/>
      </c>
      <c r="T5279" s="77" t="str">
        <f>IF(O5279="","",IF(OR(VALUE(LEFT(O5279,2))&gt;IF(RIGHT(J5279,1)="M",7,19),AND(OR(LEFT(O5279,2)={"07","19"}),VALUE(RIGHT(O5279,2))&gt;5)),TRUE,FALSE))</f>
        <v/>
      </c>
    </row>
    <row r="5280" spans="12:20" x14ac:dyDescent="0.25">
      <c r="L5280" s="75">
        <f>COUNTIF($B$2:B5280,B5280)</f>
        <v>0</v>
      </c>
      <c r="M5280" s="75">
        <f>COUNTIF($L$2:L5280,4)</f>
        <v>42</v>
      </c>
      <c r="N5280" s="76" t="str">
        <f t="shared" si="414"/>
        <v>0</v>
      </c>
      <c r="O5280" s="76" t="str">
        <f t="shared" si="410"/>
        <v/>
      </c>
      <c r="P5280" s="75" t="str">
        <f t="shared" si="411"/>
        <v/>
      </c>
      <c r="Q5280" s="77" t="str">
        <f t="shared" si="412"/>
        <v/>
      </c>
      <c r="R5280" s="77" t="str">
        <f t="shared" si="413"/>
        <v/>
      </c>
      <c r="S5280" s="77" t="str">
        <f>IF(O5280="","",IF(OR(VALUE(LEFT(O5280,2))&gt;IF(RIGHT(J5280,1)="M",7,19),AND(OR(LEFT(O5280,2)={"07","19"}),VALUE(RIGHT(O5280,2))&gt;15)),TRUE,FALSE))</f>
        <v/>
      </c>
      <c r="T5280" s="77" t="str">
        <f>IF(O5280="","",IF(OR(VALUE(LEFT(O5280,2))&gt;IF(RIGHT(J5280,1)="M",7,19),AND(OR(LEFT(O5280,2)={"07","19"}),VALUE(RIGHT(O5280,2))&gt;5)),TRUE,FALSE))</f>
        <v/>
      </c>
    </row>
    <row r="5281" spans="12:20" x14ac:dyDescent="0.25">
      <c r="L5281" s="75">
        <f>COUNTIF($B$2:B5281,B5281)</f>
        <v>0</v>
      </c>
      <c r="M5281" s="75">
        <f>COUNTIF($L$2:L5281,4)</f>
        <v>42</v>
      </c>
      <c r="N5281" s="76" t="str">
        <f t="shared" si="414"/>
        <v>0</v>
      </c>
      <c r="O5281" s="76" t="str">
        <f t="shared" si="410"/>
        <v/>
      </c>
      <c r="P5281" s="75" t="str">
        <f t="shared" si="411"/>
        <v/>
      </c>
      <c r="Q5281" s="77" t="str">
        <f t="shared" si="412"/>
        <v/>
      </c>
      <c r="R5281" s="77" t="str">
        <f t="shared" si="413"/>
        <v/>
      </c>
      <c r="S5281" s="77" t="str">
        <f>IF(O5281="","",IF(OR(VALUE(LEFT(O5281,2))&gt;IF(RIGHT(J5281,1)="M",7,19),AND(OR(LEFT(O5281,2)={"07","19"}),VALUE(RIGHT(O5281,2))&gt;15)),TRUE,FALSE))</f>
        <v/>
      </c>
      <c r="T5281" s="77" t="str">
        <f>IF(O5281="","",IF(OR(VALUE(LEFT(O5281,2))&gt;IF(RIGHT(J5281,1)="M",7,19),AND(OR(LEFT(O5281,2)={"07","19"}),VALUE(RIGHT(O5281,2))&gt;5)),TRUE,FALSE))</f>
        <v/>
      </c>
    </row>
    <row r="5282" spans="12:20" x14ac:dyDescent="0.25">
      <c r="L5282" s="75">
        <f>COUNTIF($B$2:B5282,B5282)</f>
        <v>0</v>
      </c>
      <c r="M5282" s="75">
        <f>COUNTIF($L$2:L5282,4)</f>
        <v>42</v>
      </c>
      <c r="N5282" s="76" t="str">
        <f t="shared" si="414"/>
        <v>0</v>
      </c>
      <c r="O5282" s="76" t="str">
        <f t="shared" si="410"/>
        <v/>
      </c>
      <c r="P5282" s="75" t="str">
        <f t="shared" si="411"/>
        <v/>
      </c>
      <c r="Q5282" s="77" t="str">
        <f t="shared" si="412"/>
        <v/>
      </c>
      <c r="R5282" s="77" t="str">
        <f t="shared" si="413"/>
        <v/>
      </c>
      <c r="S5282" s="77" t="str">
        <f>IF(O5282="","",IF(OR(VALUE(LEFT(O5282,2))&gt;IF(RIGHT(J5282,1)="M",7,19),AND(OR(LEFT(O5282,2)={"07","19"}),VALUE(RIGHT(O5282,2))&gt;15)),TRUE,FALSE))</f>
        <v/>
      </c>
      <c r="T5282" s="77" t="str">
        <f>IF(O5282="","",IF(OR(VALUE(LEFT(O5282,2))&gt;IF(RIGHT(J5282,1)="M",7,19),AND(OR(LEFT(O5282,2)={"07","19"}),VALUE(RIGHT(O5282,2))&gt;5)),TRUE,FALSE))</f>
        <v/>
      </c>
    </row>
    <row r="5283" spans="12:20" x14ac:dyDescent="0.25">
      <c r="L5283" s="75">
        <f>COUNTIF($B$2:B5283,B5283)</f>
        <v>0</v>
      </c>
      <c r="M5283" s="75">
        <f>COUNTIF($L$2:L5283,4)</f>
        <v>42</v>
      </c>
      <c r="N5283" s="76" t="str">
        <f t="shared" si="414"/>
        <v>0</v>
      </c>
      <c r="O5283" s="76" t="str">
        <f t="shared" si="410"/>
        <v/>
      </c>
      <c r="P5283" s="75" t="str">
        <f t="shared" si="411"/>
        <v/>
      </c>
      <c r="Q5283" s="77" t="str">
        <f t="shared" si="412"/>
        <v/>
      </c>
      <c r="R5283" s="77" t="str">
        <f t="shared" si="413"/>
        <v/>
      </c>
      <c r="S5283" s="77" t="str">
        <f>IF(O5283="","",IF(OR(VALUE(LEFT(O5283,2))&gt;IF(RIGHT(J5283,1)="M",7,19),AND(OR(LEFT(O5283,2)={"07","19"}),VALUE(RIGHT(O5283,2))&gt;15)),TRUE,FALSE))</f>
        <v/>
      </c>
      <c r="T5283" s="77" t="str">
        <f>IF(O5283="","",IF(OR(VALUE(LEFT(O5283,2))&gt;IF(RIGHT(J5283,1)="M",7,19),AND(OR(LEFT(O5283,2)={"07","19"}),VALUE(RIGHT(O5283,2))&gt;5)),TRUE,FALSE))</f>
        <v/>
      </c>
    </row>
    <row r="5284" spans="12:20" x14ac:dyDescent="0.25">
      <c r="L5284" s="75">
        <f>COUNTIF($B$2:B5284,B5284)</f>
        <v>0</v>
      </c>
      <c r="M5284" s="75">
        <f>COUNTIF($L$2:L5284,4)</f>
        <v>42</v>
      </c>
      <c r="N5284" s="76" t="str">
        <f t="shared" si="414"/>
        <v>0</v>
      </c>
      <c r="O5284" s="76" t="str">
        <f t="shared" si="410"/>
        <v/>
      </c>
      <c r="P5284" s="75" t="str">
        <f t="shared" si="411"/>
        <v/>
      </c>
      <c r="Q5284" s="77" t="str">
        <f t="shared" si="412"/>
        <v/>
      </c>
      <c r="R5284" s="77" t="str">
        <f t="shared" si="413"/>
        <v/>
      </c>
      <c r="S5284" s="77" t="str">
        <f>IF(O5284="","",IF(OR(VALUE(LEFT(O5284,2))&gt;IF(RIGHT(J5284,1)="M",7,19),AND(OR(LEFT(O5284,2)={"07","19"}),VALUE(RIGHT(O5284,2))&gt;15)),TRUE,FALSE))</f>
        <v/>
      </c>
      <c r="T5284" s="77" t="str">
        <f>IF(O5284="","",IF(OR(VALUE(LEFT(O5284,2))&gt;IF(RIGHT(J5284,1)="M",7,19),AND(OR(LEFT(O5284,2)={"07","19"}),VALUE(RIGHT(O5284,2))&gt;5)),TRUE,FALSE))</f>
        <v/>
      </c>
    </row>
    <row r="5285" spans="12:20" x14ac:dyDescent="0.25">
      <c r="L5285" s="75">
        <f>COUNTIF($B$2:B5285,B5285)</f>
        <v>0</v>
      </c>
      <c r="M5285" s="75">
        <f>COUNTIF($L$2:L5285,4)</f>
        <v>42</v>
      </c>
      <c r="N5285" s="76" t="str">
        <f t="shared" si="414"/>
        <v>0</v>
      </c>
      <c r="O5285" s="76" t="str">
        <f t="shared" si="410"/>
        <v/>
      </c>
      <c r="P5285" s="75" t="str">
        <f t="shared" si="411"/>
        <v/>
      </c>
      <c r="Q5285" s="77" t="str">
        <f t="shared" si="412"/>
        <v/>
      </c>
      <c r="R5285" s="77" t="str">
        <f t="shared" si="413"/>
        <v/>
      </c>
      <c r="S5285" s="77" t="str">
        <f>IF(O5285="","",IF(OR(VALUE(LEFT(O5285,2))&gt;IF(RIGHT(J5285,1)="M",7,19),AND(OR(LEFT(O5285,2)={"07","19"}),VALUE(RIGHT(O5285,2))&gt;15)),TRUE,FALSE))</f>
        <v/>
      </c>
      <c r="T5285" s="77" t="str">
        <f>IF(O5285="","",IF(OR(VALUE(LEFT(O5285,2))&gt;IF(RIGHT(J5285,1)="M",7,19),AND(OR(LEFT(O5285,2)={"07","19"}),VALUE(RIGHT(O5285,2))&gt;5)),TRUE,FALSE))</f>
        <v/>
      </c>
    </row>
    <row r="5286" spans="12:20" x14ac:dyDescent="0.25">
      <c r="L5286" s="75">
        <f>COUNTIF($B$2:B5286,B5286)</f>
        <v>0</v>
      </c>
      <c r="M5286" s="75">
        <f>COUNTIF($L$2:L5286,4)</f>
        <v>42</v>
      </c>
      <c r="N5286" s="76" t="str">
        <f t="shared" si="414"/>
        <v>0</v>
      </c>
      <c r="O5286" s="76" t="str">
        <f t="shared" si="410"/>
        <v/>
      </c>
      <c r="P5286" s="75" t="str">
        <f t="shared" si="411"/>
        <v/>
      </c>
      <c r="Q5286" s="77" t="str">
        <f t="shared" si="412"/>
        <v/>
      </c>
      <c r="R5286" s="77" t="str">
        <f t="shared" si="413"/>
        <v/>
      </c>
      <c r="S5286" s="77" t="str">
        <f>IF(O5286="","",IF(OR(VALUE(LEFT(O5286,2))&gt;IF(RIGHT(J5286,1)="M",7,19),AND(OR(LEFT(O5286,2)={"07","19"}),VALUE(RIGHT(O5286,2))&gt;15)),TRUE,FALSE))</f>
        <v/>
      </c>
      <c r="T5286" s="77" t="str">
        <f>IF(O5286="","",IF(OR(VALUE(LEFT(O5286,2))&gt;IF(RIGHT(J5286,1)="M",7,19),AND(OR(LEFT(O5286,2)={"07","19"}),VALUE(RIGHT(O5286,2))&gt;5)),TRUE,FALSE))</f>
        <v/>
      </c>
    </row>
    <row r="5287" spans="12:20" x14ac:dyDescent="0.25">
      <c r="L5287" s="75">
        <f>COUNTIF($B$2:B5287,B5287)</f>
        <v>0</v>
      </c>
      <c r="M5287" s="75">
        <f>COUNTIF($L$2:L5287,4)</f>
        <v>42</v>
      </c>
      <c r="N5287" s="76" t="str">
        <f t="shared" si="414"/>
        <v>0</v>
      </c>
      <c r="O5287" s="76" t="str">
        <f t="shared" si="410"/>
        <v/>
      </c>
      <c r="P5287" s="75" t="str">
        <f t="shared" si="411"/>
        <v/>
      </c>
      <c r="Q5287" s="77" t="str">
        <f t="shared" si="412"/>
        <v/>
      </c>
      <c r="R5287" s="77" t="str">
        <f t="shared" si="413"/>
        <v/>
      </c>
      <c r="S5287" s="77" t="str">
        <f>IF(O5287="","",IF(OR(VALUE(LEFT(O5287,2))&gt;IF(RIGHT(J5287,1)="M",7,19),AND(OR(LEFT(O5287,2)={"07","19"}),VALUE(RIGHT(O5287,2))&gt;15)),TRUE,FALSE))</f>
        <v/>
      </c>
      <c r="T5287" s="77" t="str">
        <f>IF(O5287="","",IF(OR(VALUE(LEFT(O5287,2))&gt;IF(RIGHT(J5287,1)="M",7,19),AND(OR(LEFT(O5287,2)={"07","19"}),VALUE(RIGHT(O5287,2))&gt;5)),TRUE,FALSE))</f>
        <v/>
      </c>
    </row>
    <row r="5288" spans="12:20" x14ac:dyDescent="0.25">
      <c r="L5288" s="75">
        <f>COUNTIF($B$2:B5288,B5288)</f>
        <v>0</v>
      </c>
      <c r="M5288" s="75">
        <f>COUNTIF($L$2:L5288,4)</f>
        <v>42</v>
      </c>
      <c r="N5288" s="76" t="str">
        <f t="shared" si="414"/>
        <v>0</v>
      </c>
      <c r="O5288" s="76" t="str">
        <f t="shared" si="410"/>
        <v/>
      </c>
      <c r="P5288" s="75" t="str">
        <f t="shared" si="411"/>
        <v/>
      </c>
      <c r="Q5288" s="77" t="str">
        <f t="shared" si="412"/>
        <v/>
      </c>
      <c r="R5288" s="77" t="str">
        <f t="shared" si="413"/>
        <v/>
      </c>
      <c r="S5288" s="77" t="str">
        <f>IF(O5288="","",IF(OR(VALUE(LEFT(O5288,2))&gt;IF(RIGHT(J5288,1)="M",7,19),AND(OR(LEFT(O5288,2)={"07","19"}),VALUE(RIGHT(O5288,2))&gt;15)),TRUE,FALSE))</f>
        <v/>
      </c>
      <c r="T5288" s="77" t="str">
        <f>IF(O5288="","",IF(OR(VALUE(LEFT(O5288,2))&gt;IF(RIGHT(J5288,1)="M",7,19),AND(OR(LEFT(O5288,2)={"07","19"}),VALUE(RIGHT(O5288,2))&gt;5)),TRUE,FALSE))</f>
        <v/>
      </c>
    </row>
    <row r="5289" spans="12:20" x14ac:dyDescent="0.25">
      <c r="L5289" s="75">
        <f>COUNTIF($B$2:B5289,B5289)</f>
        <v>0</v>
      </c>
      <c r="M5289" s="75">
        <f>COUNTIF($L$2:L5289,4)</f>
        <v>42</v>
      </c>
      <c r="N5289" s="76" t="str">
        <f t="shared" si="414"/>
        <v>0</v>
      </c>
      <c r="O5289" s="76" t="str">
        <f t="shared" si="410"/>
        <v/>
      </c>
      <c r="P5289" s="75" t="str">
        <f t="shared" si="411"/>
        <v/>
      </c>
      <c r="Q5289" s="77" t="str">
        <f t="shared" si="412"/>
        <v/>
      </c>
      <c r="R5289" s="77" t="str">
        <f t="shared" si="413"/>
        <v/>
      </c>
      <c r="S5289" s="77" t="str">
        <f>IF(O5289="","",IF(OR(VALUE(LEFT(O5289,2))&gt;IF(RIGHT(J5289,1)="M",7,19),AND(OR(LEFT(O5289,2)={"07","19"}),VALUE(RIGHT(O5289,2))&gt;15)),TRUE,FALSE))</f>
        <v/>
      </c>
      <c r="T5289" s="77" t="str">
        <f>IF(O5289="","",IF(OR(VALUE(LEFT(O5289,2))&gt;IF(RIGHT(J5289,1)="M",7,19),AND(OR(LEFT(O5289,2)={"07","19"}),VALUE(RIGHT(O5289,2))&gt;5)),TRUE,FALSE))</f>
        <v/>
      </c>
    </row>
    <row r="5290" spans="12:20" x14ac:dyDescent="0.25">
      <c r="L5290" s="75">
        <f>COUNTIF($B$2:B5290,B5290)</f>
        <v>0</v>
      </c>
      <c r="M5290" s="75">
        <f>COUNTIF($L$2:L5290,4)</f>
        <v>42</v>
      </c>
      <c r="N5290" s="76" t="str">
        <f t="shared" si="414"/>
        <v>0</v>
      </c>
      <c r="O5290" s="76" t="str">
        <f t="shared" si="410"/>
        <v/>
      </c>
      <c r="P5290" s="75" t="str">
        <f t="shared" si="411"/>
        <v/>
      </c>
      <c r="Q5290" s="77" t="str">
        <f t="shared" si="412"/>
        <v/>
      </c>
      <c r="R5290" s="77" t="str">
        <f t="shared" si="413"/>
        <v/>
      </c>
      <c r="S5290" s="77" t="str">
        <f>IF(O5290="","",IF(OR(VALUE(LEFT(O5290,2))&gt;IF(RIGHT(J5290,1)="M",7,19),AND(OR(LEFT(O5290,2)={"07","19"}),VALUE(RIGHT(O5290,2))&gt;15)),TRUE,FALSE))</f>
        <v/>
      </c>
      <c r="T5290" s="77" t="str">
        <f>IF(O5290="","",IF(OR(VALUE(LEFT(O5290,2))&gt;IF(RIGHT(J5290,1)="M",7,19),AND(OR(LEFT(O5290,2)={"07","19"}),VALUE(RIGHT(O5290,2))&gt;5)),TRUE,FALSE))</f>
        <v/>
      </c>
    </row>
    <row r="5291" spans="12:20" x14ac:dyDescent="0.25">
      <c r="L5291" s="75">
        <f>COUNTIF($B$2:B5291,B5291)</f>
        <v>0</v>
      </c>
      <c r="M5291" s="75">
        <f>COUNTIF($L$2:L5291,4)</f>
        <v>42</v>
      </c>
      <c r="N5291" s="76" t="str">
        <f t="shared" si="414"/>
        <v>0</v>
      </c>
      <c r="O5291" s="76" t="str">
        <f t="shared" si="410"/>
        <v/>
      </c>
      <c r="P5291" s="75" t="str">
        <f t="shared" si="411"/>
        <v/>
      </c>
      <c r="Q5291" s="77" t="str">
        <f t="shared" si="412"/>
        <v/>
      </c>
      <c r="R5291" s="77" t="str">
        <f t="shared" si="413"/>
        <v/>
      </c>
      <c r="S5291" s="77" t="str">
        <f>IF(O5291="","",IF(OR(VALUE(LEFT(O5291,2))&gt;IF(RIGHT(J5291,1)="M",7,19),AND(OR(LEFT(O5291,2)={"07","19"}),VALUE(RIGHT(O5291,2))&gt;15)),TRUE,FALSE))</f>
        <v/>
      </c>
      <c r="T5291" s="77" t="str">
        <f>IF(O5291="","",IF(OR(VALUE(LEFT(O5291,2))&gt;IF(RIGHT(J5291,1)="M",7,19),AND(OR(LEFT(O5291,2)={"07","19"}),VALUE(RIGHT(O5291,2))&gt;5)),TRUE,FALSE))</f>
        <v/>
      </c>
    </row>
    <row r="5292" spans="12:20" x14ac:dyDescent="0.25">
      <c r="L5292" s="75">
        <f>COUNTIF($B$2:B5292,B5292)</f>
        <v>0</v>
      </c>
      <c r="M5292" s="75">
        <f>COUNTIF($L$2:L5292,4)</f>
        <v>42</v>
      </c>
      <c r="N5292" s="76" t="str">
        <f t="shared" si="414"/>
        <v>0</v>
      </c>
      <c r="O5292" s="76" t="str">
        <f t="shared" si="410"/>
        <v/>
      </c>
      <c r="P5292" s="75" t="str">
        <f t="shared" si="411"/>
        <v/>
      </c>
      <c r="Q5292" s="77" t="str">
        <f t="shared" si="412"/>
        <v/>
      </c>
      <c r="R5292" s="77" t="str">
        <f t="shared" si="413"/>
        <v/>
      </c>
      <c r="S5292" s="77" t="str">
        <f>IF(O5292="","",IF(OR(VALUE(LEFT(O5292,2))&gt;IF(RIGHT(J5292,1)="M",7,19),AND(OR(LEFT(O5292,2)={"07","19"}),VALUE(RIGHT(O5292,2))&gt;15)),TRUE,FALSE))</f>
        <v/>
      </c>
      <c r="T5292" s="77" t="str">
        <f>IF(O5292="","",IF(OR(VALUE(LEFT(O5292,2))&gt;IF(RIGHT(J5292,1)="M",7,19),AND(OR(LEFT(O5292,2)={"07","19"}),VALUE(RIGHT(O5292,2))&gt;5)),TRUE,FALSE))</f>
        <v/>
      </c>
    </row>
    <row r="5293" spans="12:20" x14ac:dyDescent="0.25">
      <c r="L5293" s="75">
        <f>COUNTIF($B$2:B5293,B5293)</f>
        <v>0</v>
      </c>
      <c r="M5293" s="75">
        <f>COUNTIF($L$2:L5293,4)</f>
        <v>42</v>
      </c>
      <c r="N5293" s="76" t="str">
        <f t="shared" si="414"/>
        <v>0</v>
      </c>
      <c r="O5293" s="76" t="str">
        <f t="shared" si="410"/>
        <v/>
      </c>
      <c r="P5293" s="75" t="str">
        <f t="shared" si="411"/>
        <v/>
      </c>
      <c r="Q5293" s="77" t="str">
        <f t="shared" si="412"/>
        <v/>
      </c>
      <c r="R5293" s="77" t="str">
        <f t="shared" si="413"/>
        <v/>
      </c>
      <c r="S5293" s="77" t="str">
        <f>IF(O5293="","",IF(OR(VALUE(LEFT(O5293,2))&gt;IF(RIGHT(J5293,1)="M",7,19),AND(OR(LEFT(O5293,2)={"07","19"}),VALUE(RIGHT(O5293,2))&gt;15)),TRUE,FALSE))</f>
        <v/>
      </c>
      <c r="T5293" s="77" t="str">
        <f>IF(O5293="","",IF(OR(VALUE(LEFT(O5293,2))&gt;IF(RIGHT(J5293,1)="M",7,19),AND(OR(LEFT(O5293,2)={"07","19"}),VALUE(RIGHT(O5293,2))&gt;5)),TRUE,FALSE))</f>
        <v/>
      </c>
    </row>
    <row r="5294" spans="12:20" x14ac:dyDescent="0.25">
      <c r="L5294" s="75">
        <f>COUNTIF($B$2:B5294,B5294)</f>
        <v>0</v>
      </c>
      <c r="M5294" s="75">
        <f>COUNTIF($L$2:L5294,4)</f>
        <v>42</v>
      </c>
      <c r="N5294" s="76" t="str">
        <f t="shared" si="414"/>
        <v>0</v>
      </c>
      <c r="O5294" s="76" t="str">
        <f t="shared" si="410"/>
        <v/>
      </c>
      <c r="P5294" s="75" t="str">
        <f t="shared" si="411"/>
        <v/>
      </c>
      <c r="Q5294" s="77" t="str">
        <f t="shared" si="412"/>
        <v/>
      </c>
      <c r="R5294" s="77" t="str">
        <f t="shared" si="413"/>
        <v/>
      </c>
      <c r="S5294" s="77" t="str">
        <f>IF(O5294="","",IF(OR(VALUE(LEFT(O5294,2))&gt;IF(RIGHT(J5294,1)="M",7,19),AND(OR(LEFT(O5294,2)={"07","19"}),VALUE(RIGHT(O5294,2))&gt;15)),TRUE,FALSE))</f>
        <v/>
      </c>
      <c r="T5294" s="77" t="str">
        <f>IF(O5294="","",IF(OR(VALUE(LEFT(O5294,2))&gt;IF(RIGHT(J5294,1)="M",7,19),AND(OR(LEFT(O5294,2)={"07","19"}),VALUE(RIGHT(O5294,2))&gt;5)),TRUE,FALSE))</f>
        <v/>
      </c>
    </row>
    <row r="5295" spans="12:20" x14ac:dyDescent="0.25">
      <c r="L5295" s="75">
        <f>COUNTIF($B$2:B5295,B5295)</f>
        <v>0</v>
      </c>
      <c r="M5295" s="75">
        <f>COUNTIF($L$2:L5295,4)</f>
        <v>42</v>
      </c>
      <c r="N5295" s="76" t="str">
        <f t="shared" si="414"/>
        <v>0</v>
      </c>
      <c r="O5295" s="76" t="str">
        <f t="shared" si="410"/>
        <v/>
      </c>
      <c r="P5295" s="75" t="str">
        <f t="shared" si="411"/>
        <v/>
      </c>
      <c r="Q5295" s="77" t="str">
        <f t="shared" si="412"/>
        <v/>
      </c>
      <c r="R5295" s="77" t="str">
        <f t="shared" si="413"/>
        <v/>
      </c>
      <c r="S5295" s="77" t="str">
        <f>IF(O5295="","",IF(OR(VALUE(LEFT(O5295,2))&gt;IF(RIGHT(J5295,1)="M",7,19),AND(OR(LEFT(O5295,2)={"07","19"}),VALUE(RIGHT(O5295,2))&gt;15)),TRUE,FALSE))</f>
        <v/>
      </c>
      <c r="T5295" s="77" t="str">
        <f>IF(O5295="","",IF(OR(VALUE(LEFT(O5295,2))&gt;IF(RIGHT(J5295,1)="M",7,19),AND(OR(LEFT(O5295,2)={"07","19"}),VALUE(RIGHT(O5295,2))&gt;5)),TRUE,FALSE))</f>
        <v/>
      </c>
    </row>
    <row r="5296" spans="12:20" x14ac:dyDescent="0.25">
      <c r="L5296" s="75">
        <f>COUNTIF($B$2:B5296,B5296)</f>
        <v>0</v>
      </c>
      <c r="M5296" s="75">
        <f>COUNTIF($L$2:L5296,4)</f>
        <v>42</v>
      </c>
      <c r="N5296" s="76" t="str">
        <f t="shared" si="414"/>
        <v>0</v>
      </c>
      <c r="O5296" s="76" t="str">
        <f t="shared" si="410"/>
        <v/>
      </c>
      <c r="P5296" s="75" t="str">
        <f t="shared" si="411"/>
        <v/>
      </c>
      <c r="Q5296" s="77" t="str">
        <f t="shared" si="412"/>
        <v/>
      </c>
      <c r="R5296" s="77" t="str">
        <f t="shared" si="413"/>
        <v/>
      </c>
      <c r="S5296" s="77" t="str">
        <f>IF(O5296="","",IF(OR(VALUE(LEFT(O5296,2))&gt;IF(RIGHT(J5296,1)="M",7,19),AND(OR(LEFT(O5296,2)={"07","19"}),VALUE(RIGHT(O5296,2))&gt;15)),TRUE,FALSE))</f>
        <v/>
      </c>
      <c r="T5296" s="77" t="str">
        <f>IF(O5296="","",IF(OR(VALUE(LEFT(O5296,2))&gt;IF(RIGHT(J5296,1)="M",7,19),AND(OR(LEFT(O5296,2)={"07","19"}),VALUE(RIGHT(O5296,2))&gt;5)),TRUE,FALSE))</f>
        <v/>
      </c>
    </row>
    <row r="5297" spans="12:20" x14ac:dyDescent="0.25">
      <c r="L5297" s="75">
        <f>COUNTIF($B$2:B5297,B5297)</f>
        <v>0</v>
      </c>
      <c r="M5297" s="75">
        <f>COUNTIF($L$2:L5297,4)</f>
        <v>42</v>
      </c>
      <c r="N5297" s="76" t="str">
        <f t="shared" si="414"/>
        <v>0</v>
      </c>
      <c r="O5297" s="76" t="str">
        <f t="shared" si="410"/>
        <v/>
      </c>
      <c r="P5297" s="75" t="str">
        <f t="shared" si="411"/>
        <v/>
      </c>
      <c r="Q5297" s="77" t="str">
        <f t="shared" si="412"/>
        <v/>
      </c>
      <c r="R5297" s="77" t="str">
        <f t="shared" si="413"/>
        <v/>
      </c>
      <c r="S5297" s="77" t="str">
        <f>IF(O5297="","",IF(OR(VALUE(LEFT(O5297,2))&gt;IF(RIGHT(J5297,1)="M",7,19),AND(OR(LEFT(O5297,2)={"07","19"}),VALUE(RIGHT(O5297,2))&gt;15)),TRUE,FALSE))</f>
        <v/>
      </c>
      <c r="T5297" s="77" t="str">
        <f>IF(O5297="","",IF(OR(VALUE(LEFT(O5297,2))&gt;IF(RIGHT(J5297,1)="M",7,19),AND(OR(LEFT(O5297,2)={"07","19"}),VALUE(RIGHT(O5297,2))&gt;5)),TRUE,FALSE))</f>
        <v/>
      </c>
    </row>
    <row r="5298" spans="12:20" x14ac:dyDescent="0.25">
      <c r="L5298" s="75">
        <f>COUNTIF($B$2:B5298,B5298)</f>
        <v>0</v>
      </c>
      <c r="M5298" s="75">
        <f>COUNTIF($L$2:L5298,4)</f>
        <v>42</v>
      </c>
      <c r="N5298" s="76" t="str">
        <f t="shared" si="414"/>
        <v>0</v>
      </c>
      <c r="O5298" s="76" t="str">
        <f t="shared" si="410"/>
        <v/>
      </c>
      <c r="P5298" s="75" t="str">
        <f t="shared" si="411"/>
        <v/>
      </c>
      <c r="Q5298" s="77" t="str">
        <f t="shared" si="412"/>
        <v/>
      </c>
      <c r="R5298" s="77" t="str">
        <f t="shared" si="413"/>
        <v/>
      </c>
      <c r="S5298" s="77" t="str">
        <f>IF(O5298="","",IF(OR(VALUE(LEFT(O5298,2))&gt;IF(RIGHT(J5298,1)="M",7,19),AND(OR(LEFT(O5298,2)={"07","19"}),VALUE(RIGHT(O5298,2))&gt;15)),TRUE,FALSE))</f>
        <v/>
      </c>
      <c r="T5298" s="77" t="str">
        <f>IF(O5298="","",IF(OR(VALUE(LEFT(O5298,2))&gt;IF(RIGHT(J5298,1)="M",7,19),AND(OR(LEFT(O5298,2)={"07","19"}),VALUE(RIGHT(O5298,2))&gt;5)),TRUE,FALSE))</f>
        <v/>
      </c>
    </row>
    <row r="5299" spans="12:20" x14ac:dyDescent="0.25">
      <c r="L5299" s="75">
        <f>COUNTIF($B$2:B5299,B5299)</f>
        <v>0</v>
      </c>
      <c r="M5299" s="75">
        <f>COUNTIF($L$2:L5299,4)</f>
        <v>42</v>
      </c>
      <c r="N5299" s="76" t="str">
        <f t="shared" si="414"/>
        <v>0</v>
      </c>
      <c r="O5299" s="76" t="str">
        <f t="shared" si="410"/>
        <v/>
      </c>
      <c r="P5299" s="75" t="str">
        <f t="shared" si="411"/>
        <v/>
      </c>
      <c r="Q5299" s="77" t="str">
        <f t="shared" si="412"/>
        <v/>
      </c>
      <c r="R5299" s="77" t="str">
        <f t="shared" si="413"/>
        <v/>
      </c>
      <c r="S5299" s="77" t="str">
        <f>IF(O5299="","",IF(OR(VALUE(LEFT(O5299,2))&gt;IF(RIGHT(J5299,1)="M",7,19),AND(OR(LEFT(O5299,2)={"07","19"}),VALUE(RIGHT(O5299,2))&gt;15)),TRUE,FALSE))</f>
        <v/>
      </c>
      <c r="T5299" s="77" t="str">
        <f>IF(O5299="","",IF(OR(VALUE(LEFT(O5299,2))&gt;IF(RIGHT(J5299,1)="M",7,19),AND(OR(LEFT(O5299,2)={"07","19"}),VALUE(RIGHT(O5299,2))&gt;5)),TRUE,FALSE))</f>
        <v/>
      </c>
    </row>
    <row r="5300" spans="12:20" x14ac:dyDescent="0.25">
      <c r="L5300" s="75">
        <f>COUNTIF($B$2:B5300,B5300)</f>
        <v>0</v>
      </c>
      <c r="M5300" s="75">
        <f>COUNTIF($L$2:L5300,4)</f>
        <v>42</v>
      </c>
      <c r="N5300" s="76" t="str">
        <f t="shared" si="414"/>
        <v>0</v>
      </c>
      <c r="O5300" s="76" t="str">
        <f t="shared" si="410"/>
        <v/>
      </c>
      <c r="P5300" s="75" t="str">
        <f t="shared" si="411"/>
        <v/>
      </c>
      <c r="Q5300" s="77" t="str">
        <f t="shared" si="412"/>
        <v/>
      </c>
      <c r="R5300" s="77" t="str">
        <f t="shared" si="413"/>
        <v/>
      </c>
      <c r="S5300" s="77" t="str">
        <f>IF(O5300="","",IF(OR(VALUE(LEFT(O5300,2))&gt;IF(RIGHT(J5300,1)="M",7,19),AND(OR(LEFT(O5300,2)={"07","19"}),VALUE(RIGHT(O5300,2))&gt;15)),TRUE,FALSE))</f>
        <v/>
      </c>
      <c r="T5300" s="77" t="str">
        <f>IF(O5300="","",IF(OR(VALUE(LEFT(O5300,2))&gt;IF(RIGHT(J5300,1)="M",7,19),AND(OR(LEFT(O5300,2)={"07","19"}),VALUE(RIGHT(O5300,2))&gt;5)),TRUE,FALSE))</f>
        <v/>
      </c>
    </row>
    <row r="5301" spans="12:20" x14ac:dyDescent="0.25">
      <c r="L5301" s="75">
        <f>COUNTIF($B$2:B5301,B5301)</f>
        <v>0</v>
      </c>
      <c r="M5301" s="75">
        <f>COUNTIF($L$2:L5301,4)</f>
        <v>42</v>
      </c>
      <c r="N5301" s="76" t="str">
        <f t="shared" si="414"/>
        <v>0</v>
      </c>
      <c r="O5301" s="76" t="str">
        <f t="shared" si="410"/>
        <v/>
      </c>
      <c r="P5301" s="75" t="str">
        <f t="shared" si="411"/>
        <v/>
      </c>
      <c r="Q5301" s="77" t="str">
        <f t="shared" si="412"/>
        <v/>
      </c>
      <c r="R5301" s="77" t="str">
        <f t="shared" si="413"/>
        <v/>
      </c>
      <c r="S5301" s="77" t="str">
        <f>IF(O5301="","",IF(OR(VALUE(LEFT(O5301,2))&gt;IF(RIGHT(J5301,1)="M",7,19),AND(OR(LEFT(O5301,2)={"07","19"}),VALUE(RIGHT(O5301,2))&gt;15)),TRUE,FALSE))</f>
        <v/>
      </c>
      <c r="T5301" s="77" t="str">
        <f>IF(O5301="","",IF(OR(VALUE(LEFT(O5301,2))&gt;IF(RIGHT(J5301,1)="M",7,19),AND(OR(LEFT(O5301,2)={"07","19"}),VALUE(RIGHT(O5301,2))&gt;5)),TRUE,FALSE))</f>
        <v/>
      </c>
    </row>
    <row r="5302" spans="12:20" x14ac:dyDescent="0.25">
      <c r="L5302" s="75">
        <f>COUNTIF($B$2:B5302,B5302)</f>
        <v>0</v>
      </c>
      <c r="M5302" s="75">
        <f>COUNTIF($L$2:L5302,4)</f>
        <v>42</v>
      </c>
      <c r="N5302" s="76" t="str">
        <f t="shared" si="414"/>
        <v>0</v>
      </c>
      <c r="O5302" s="76" t="str">
        <f t="shared" si="410"/>
        <v/>
      </c>
      <c r="P5302" s="75" t="str">
        <f t="shared" si="411"/>
        <v/>
      </c>
      <c r="Q5302" s="77" t="str">
        <f t="shared" si="412"/>
        <v/>
      </c>
      <c r="R5302" s="77" t="str">
        <f t="shared" si="413"/>
        <v/>
      </c>
      <c r="S5302" s="77" t="str">
        <f>IF(O5302="","",IF(OR(VALUE(LEFT(O5302,2))&gt;IF(RIGHT(J5302,1)="M",7,19),AND(OR(LEFT(O5302,2)={"07","19"}),VALUE(RIGHT(O5302,2))&gt;15)),TRUE,FALSE))</f>
        <v/>
      </c>
      <c r="T5302" s="77" t="str">
        <f>IF(O5302="","",IF(OR(VALUE(LEFT(O5302,2))&gt;IF(RIGHT(J5302,1)="M",7,19),AND(OR(LEFT(O5302,2)={"07","19"}),VALUE(RIGHT(O5302,2))&gt;5)),TRUE,FALSE))</f>
        <v/>
      </c>
    </row>
    <row r="5303" spans="12:20" x14ac:dyDescent="0.25">
      <c r="L5303" s="75">
        <f>COUNTIF($B$2:B5303,B5303)</f>
        <v>0</v>
      </c>
      <c r="M5303" s="75">
        <f>COUNTIF($L$2:L5303,4)</f>
        <v>42</v>
      </c>
      <c r="N5303" s="76" t="str">
        <f t="shared" si="414"/>
        <v>0</v>
      </c>
      <c r="O5303" s="76" t="str">
        <f t="shared" si="410"/>
        <v/>
      </c>
      <c r="P5303" s="75" t="str">
        <f t="shared" si="411"/>
        <v/>
      </c>
      <c r="Q5303" s="77" t="str">
        <f t="shared" si="412"/>
        <v/>
      </c>
      <c r="R5303" s="77" t="str">
        <f t="shared" si="413"/>
        <v/>
      </c>
      <c r="S5303" s="77" t="str">
        <f>IF(O5303="","",IF(OR(VALUE(LEFT(O5303,2))&gt;IF(RIGHT(J5303,1)="M",7,19),AND(OR(LEFT(O5303,2)={"07","19"}),VALUE(RIGHT(O5303,2))&gt;15)),TRUE,FALSE))</f>
        <v/>
      </c>
      <c r="T5303" s="77" t="str">
        <f>IF(O5303="","",IF(OR(VALUE(LEFT(O5303,2))&gt;IF(RIGHT(J5303,1)="M",7,19),AND(OR(LEFT(O5303,2)={"07","19"}),VALUE(RIGHT(O5303,2))&gt;5)),TRUE,FALSE))</f>
        <v/>
      </c>
    </row>
    <row r="5304" spans="12:20" x14ac:dyDescent="0.25">
      <c r="L5304" s="75">
        <f>COUNTIF($B$2:B5304,B5304)</f>
        <v>0</v>
      </c>
      <c r="M5304" s="75">
        <f>COUNTIF($L$2:L5304,4)</f>
        <v>42</v>
      </c>
      <c r="N5304" s="76" t="str">
        <f t="shared" si="414"/>
        <v>0</v>
      </c>
      <c r="O5304" s="76" t="str">
        <f t="shared" si="410"/>
        <v/>
      </c>
      <c r="P5304" s="75" t="str">
        <f t="shared" si="411"/>
        <v/>
      </c>
      <c r="Q5304" s="77" t="str">
        <f t="shared" si="412"/>
        <v/>
      </c>
      <c r="R5304" s="77" t="str">
        <f t="shared" si="413"/>
        <v/>
      </c>
      <c r="S5304" s="77" t="str">
        <f>IF(O5304="","",IF(OR(VALUE(LEFT(O5304,2))&gt;IF(RIGHT(J5304,1)="M",7,19),AND(OR(LEFT(O5304,2)={"07","19"}),VALUE(RIGHT(O5304,2))&gt;15)),TRUE,FALSE))</f>
        <v/>
      </c>
      <c r="T5304" s="77" t="str">
        <f>IF(O5304="","",IF(OR(VALUE(LEFT(O5304,2))&gt;IF(RIGHT(J5304,1)="M",7,19),AND(OR(LEFT(O5304,2)={"07","19"}),VALUE(RIGHT(O5304,2))&gt;5)),TRUE,FALSE))</f>
        <v/>
      </c>
    </row>
    <row r="5305" spans="12:20" x14ac:dyDescent="0.25">
      <c r="L5305" s="75">
        <f>COUNTIF($B$2:B5305,B5305)</f>
        <v>0</v>
      </c>
      <c r="M5305" s="75">
        <f>COUNTIF($L$2:L5305,4)</f>
        <v>42</v>
      </c>
      <c r="N5305" s="76" t="str">
        <f t="shared" si="414"/>
        <v>0</v>
      </c>
      <c r="O5305" s="76" t="str">
        <f t="shared" si="410"/>
        <v/>
      </c>
      <c r="P5305" s="75" t="str">
        <f t="shared" si="411"/>
        <v/>
      </c>
      <c r="Q5305" s="77" t="str">
        <f t="shared" si="412"/>
        <v/>
      </c>
      <c r="R5305" s="77" t="str">
        <f t="shared" si="413"/>
        <v/>
      </c>
      <c r="S5305" s="77" t="str">
        <f>IF(O5305="","",IF(OR(VALUE(LEFT(O5305,2))&gt;IF(RIGHT(J5305,1)="M",7,19),AND(OR(LEFT(O5305,2)={"07","19"}),VALUE(RIGHT(O5305,2))&gt;15)),TRUE,FALSE))</f>
        <v/>
      </c>
      <c r="T5305" s="77" t="str">
        <f>IF(O5305="","",IF(OR(VALUE(LEFT(O5305,2))&gt;IF(RIGHT(J5305,1)="M",7,19),AND(OR(LEFT(O5305,2)={"07","19"}),VALUE(RIGHT(O5305,2))&gt;5)),TRUE,FALSE))</f>
        <v/>
      </c>
    </row>
    <row r="5306" spans="12:20" x14ac:dyDescent="0.25">
      <c r="L5306" s="75">
        <f>COUNTIF($B$2:B5306,B5306)</f>
        <v>0</v>
      </c>
      <c r="M5306" s="75">
        <f>COUNTIF($L$2:L5306,4)</f>
        <v>42</v>
      </c>
      <c r="N5306" s="76" t="str">
        <f t="shared" si="414"/>
        <v>0</v>
      </c>
      <c r="O5306" s="76" t="str">
        <f t="shared" si="410"/>
        <v/>
      </c>
      <c r="P5306" s="75" t="str">
        <f t="shared" si="411"/>
        <v/>
      </c>
      <c r="Q5306" s="77" t="str">
        <f t="shared" si="412"/>
        <v/>
      </c>
      <c r="R5306" s="77" t="str">
        <f t="shared" si="413"/>
        <v/>
      </c>
      <c r="S5306" s="77" t="str">
        <f>IF(O5306="","",IF(OR(VALUE(LEFT(O5306,2))&gt;IF(RIGHT(J5306,1)="M",7,19),AND(OR(LEFT(O5306,2)={"07","19"}),VALUE(RIGHT(O5306,2))&gt;15)),TRUE,FALSE))</f>
        <v/>
      </c>
      <c r="T5306" s="77" t="str">
        <f>IF(O5306="","",IF(OR(VALUE(LEFT(O5306,2))&gt;IF(RIGHT(J5306,1)="M",7,19),AND(OR(LEFT(O5306,2)={"07","19"}),VALUE(RIGHT(O5306,2))&gt;5)),TRUE,FALSE))</f>
        <v/>
      </c>
    </row>
    <row r="5307" spans="12:20" x14ac:dyDescent="0.25">
      <c r="L5307" s="75">
        <f>COUNTIF($B$2:B5307,B5307)</f>
        <v>0</v>
      </c>
      <c r="M5307" s="75">
        <f>COUNTIF($L$2:L5307,4)</f>
        <v>42</v>
      </c>
      <c r="N5307" s="76" t="str">
        <f t="shared" si="414"/>
        <v>0</v>
      </c>
      <c r="O5307" s="76" t="str">
        <f t="shared" si="410"/>
        <v/>
      </c>
      <c r="P5307" s="75" t="str">
        <f t="shared" si="411"/>
        <v/>
      </c>
      <c r="Q5307" s="77" t="str">
        <f t="shared" si="412"/>
        <v/>
      </c>
      <c r="R5307" s="77" t="str">
        <f t="shared" si="413"/>
        <v/>
      </c>
      <c r="S5307" s="77" t="str">
        <f>IF(O5307="","",IF(OR(VALUE(LEFT(O5307,2))&gt;IF(RIGHT(J5307,1)="M",7,19),AND(OR(LEFT(O5307,2)={"07","19"}),VALUE(RIGHT(O5307,2))&gt;15)),TRUE,FALSE))</f>
        <v/>
      </c>
      <c r="T5307" s="77" t="str">
        <f>IF(O5307="","",IF(OR(VALUE(LEFT(O5307,2))&gt;IF(RIGHT(J5307,1)="M",7,19),AND(OR(LEFT(O5307,2)={"07","19"}),VALUE(RIGHT(O5307,2))&gt;5)),TRUE,FALSE))</f>
        <v/>
      </c>
    </row>
    <row r="5308" spans="12:20" x14ac:dyDescent="0.25">
      <c r="L5308" s="75">
        <f>COUNTIF($B$2:B5308,B5308)</f>
        <v>0</v>
      </c>
      <c r="M5308" s="75">
        <f>COUNTIF($L$2:L5308,4)</f>
        <v>42</v>
      </c>
      <c r="N5308" s="76" t="str">
        <f t="shared" si="414"/>
        <v>0</v>
      </c>
      <c r="O5308" s="76" t="str">
        <f t="shared" si="410"/>
        <v/>
      </c>
      <c r="P5308" s="75" t="str">
        <f t="shared" si="411"/>
        <v/>
      </c>
      <c r="Q5308" s="77" t="str">
        <f t="shared" si="412"/>
        <v/>
      </c>
      <c r="R5308" s="77" t="str">
        <f t="shared" si="413"/>
        <v/>
      </c>
      <c r="S5308" s="77" t="str">
        <f>IF(O5308="","",IF(OR(VALUE(LEFT(O5308,2))&gt;IF(RIGHT(J5308,1)="M",7,19),AND(OR(LEFT(O5308,2)={"07","19"}),VALUE(RIGHT(O5308,2))&gt;15)),TRUE,FALSE))</f>
        <v/>
      </c>
      <c r="T5308" s="77" t="str">
        <f>IF(O5308="","",IF(OR(VALUE(LEFT(O5308,2))&gt;IF(RIGHT(J5308,1)="M",7,19),AND(OR(LEFT(O5308,2)={"07","19"}),VALUE(RIGHT(O5308,2))&gt;5)),TRUE,FALSE))</f>
        <v/>
      </c>
    </row>
    <row r="5309" spans="12:20" x14ac:dyDescent="0.25">
      <c r="L5309" s="75">
        <f>COUNTIF($B$2:B5309,B5309)</f>
        <v>0</v>
      </c>
      <c r="M5309" s="75">
        <f>COUNTIF($L$2:L5309,4)</f>
        <v>42</v>
      </c>
      <c r="N5309" s="76" t="str">
        <f t="shared" si="414"/>
        <v>0</v>
      </c>
      <c r="O5309" s="76" t="str">
        <f t="shared" si="410"/>
        <v/>
      </c>
      <c r="P5309" s="75" t="str">
        <f t="shared" si="411"/>
        <v/>
      </c>
      <c r="Q5309" s="77" t="str">
        <f t="shared" si="412"/>
        <v/>
      </c>
      <c r="R5309" s="77" t="str">
        <f t="shared" si="413"/>
        <v/>
      </c>
      <c r="S5309" s="77" t="str">
        <f>IF(O5309="","",IF(OR(VALUE(LEFT(O5309,2))&gt;IF(RIGHT(J5309,1)="M",7,19),AND(OR(LEFT(O5309,2)={"07","19"}),VALUE(RIGHT(O5309,2))&gt;15)),TRUE,FALSE))</f>
        <v/>
      </c>
      <c r="T5309" s="77" t="str">
        <f>IF(O5309="","",IF(OR(VALUE(LEFT(O5309,2))&gt;IF(RIGHT(J5309,1)="M",7,19),AND(OR(LEFT(O5309,2)={"07","19"}),VALUE(RIGHT(O5309,2))&gt;5)),TRUE,FALSE))</f>
        <v/>
      </c>
    </row>
    <row r="5310" spans="12:20" x14ac:dyDescent="0.25">
      <c r="L5310" s="75">
        <f>COUNTIF($B$2:B5310,B5310)</f>
        <v>0</v>
      </c>
      <c r="M5310" s="75">
        <f>COUNTIF($L$2:L5310,4)</f>
        <v>42</v>
      </c>
      <c r="N5310" s="76" t="str">
        <f t="shared" si="414"/>
        <v>0</v>
      </c>
      <c r="O5310" s="76" t="str">
        <f t="shared" si="410"/>
        <v/>
      </c>
      <c r="P5310" s="75" t="str">
        <f t="shared" si="411"/>
        <v/>
      </c>
      <c r="Q5310" s="77" t="str">
        <f t="shared" si="412"/>
        <v/>
      </c>
      <c r="R5310" s="77" t="str">
        <f t="shared" si="413"/>
        <v/>
      </c>
      <c r="S5310" s="77" t="str">
        <f>IF(O5310="","",IF(OR(VALUE(LEFT(O5310,2))&gt;IF(RIGHT(J5310,1)="M",7,19),AND(OR(LEFT(O5310,2)={"07","19"}),VALUE(RIGHT(O5310,2))&gt;15)),TRUE,FALSE))</f>
        <v/>
      </c>
      <c r="T5310" s="77" t="str">
        <f>IF(O5310="","",IF(OR(VALUE(LEFT(O5310,2))&gt;IF(RIGHT(J5310,1)="M",7,19),AND(OR(LEFT(O5310,2)={"07","19"}),VALUE(RIGHT(O5310,2))&gt;5)),TRUE,FALSE))</f>
        <v/>
      </c>
    </row>
    <row r="5311" spans="12:20" x14ac:dyDescent="0.25">
      <c r="L5311" s="75">
        <f>COUNTIF($B$2:B5311,B5311)</f>
        <v>0</v>
      </c>
      <c r="M5311" s="75">
        <f>COUNTIF($L$2:L5311,4)</f>
        <v>42</v>
      </c>
      <c r="N5311" s="76" t="str">
        <f t="shared" si="414"/>
        <v>0</v>
      </c>
      <c r="O5311" s="76" t="str">
        <f t="shared" si="410"/>
        <v/>
      </c>
      <c r="P5311" s="75" t="str">
        <f t="shared" si="411"/>
        <v/>
      </c>
      <c r="Q5311" s="77" t="str">
        <f t="shared" si="412"/>
        <v/>
      </c>
      <c r="R5311" s="77" t="str">
        <f t="shared" si="413"/>
        <v/>
      </c>
      <c r="S5311" s="77" t="str">
        <f>IF(O5311="","",IF(OR(VALUE(LEFT(O5311,2))&gt;IF(RIGHT(J5311,1)="M",7,19),AND(OR(LEFT(O5311,2)={"07","19"}),VALUE(RIGHT(O5311,2))&gt;15)),TRUE,FALSE))</f>
        <v/>
      </c>
      <c r="T5311" s="77" t="str">
        <f>IF(O5311="","",IF(OR(VALUE(LEFT(O5311,2))&gt;IF(RIGHT(J5311,1)="M",7,19),AND(OR(LEFT(O5311,2)={"07","19"}),VALUE(RIGHT(O5311,2))&gt;5)),TRUE,FALSE))</f>
        <v/>
      </c>
    </row>
    <row r="5312" spans="12:20" x14ac:dyDescent="0.25">
      <c r="L5312" s="75">
        <f>COUNTIF($B$2:B5312,B5312)</f>
        <v>0</v>
      </c>
      <c r="M5312" s="75">
        <f>COUNTIF($L$2:L5312,4)</f>
        <v>42</v>
      </c>
      <c r="N5312" s="76" t="str">
        <f t="shared" si="414"/>
        <v>0</v>
      </c>
      <c r="O5312" s="76" t="str">
        <f t="shared" si="410"/>
        <v/>
      </c>
      <c r="P5312" s="75" t="str">
        <f t="shared" si="411"/>
        <v/>
      </c>
      <c r="Q5312" s="77" t="str">
        <f t="shared" si="412"/>
        <v/>
      </c>
      <c r="R5312" s="77" t="str">
        <f t="shared" si="413"/>
        <v/>
      </c>
      <c r="S5312" s="77" t="str">
        <f>IF(O5312="","",IF(OR(VALUE(LEFT(O5312,2))&gt;IF(RIGHT(J5312,1)="M",7,19),AND(OR(LEFT(O5312,2)={"07","19"}),VALUE(RIGHT(O5312,2))&gt;15)),TRUE,FALSE))</f>
        <v/>
      </c>
      <c r="T5312" s="77" t="str">
        <f>IF(O5312="","",IF(OR(VALUE(LEFT(O5312,2))&gt;IF(RIGHT(J5312,1)="M",7,19),AND(OR(LEFT(O5312,2)={"07","19"}),VALUE(RIGHT(O5312,2))&gt;5)),TRUE,FALSE))</f>
        <v/>
      </c>
    </row>
    <row r="5313" spans="12:20" x14ac:dyDescent="0.25">
      <c r="L5313" s="75">
        <f>COUNTIF($B$2:B5313,B5313)</f>
        <v>0</v>
      </c>
      <c r="M5313" s="75">
        <f>COUNTIF($L$2:L5313,4)</f>
        <v>42</v>
      </c>
      <c r="N5313" s="76" t="str">
        <f t="shared" si="414"/>
        <v>0</v>
      </c>
      <c r="O5313" s="76" t="str">
        <f t="shared" si="410"/>
        <v/>
      </c>
      <c r="P5313" s="75" t="str">
        <f t="shared" si="411"/>
        <v/>
      </c>
      <c r="Q5313" s="77" t="str">
        <f t="shared" si="412"/>
        <v/>
      </c>
      <c r="R5313" s="77" t="str">
        <f t="shared" si="413"/>
        <v/>
      </c>
      <c r="S5313" s="77" t="str">
        <f>IF(O5313="","",IF(OR(VALUE(LEFT(O5313,2))&gt;IF(RIGHT(J5313,1)="M",7,19),AND(OR(LEFT(O5313,2)={"07","19"}),VALUE(RIGHT(O5313,2))&gt;15)),TRUE,FALSE))</f>
        <v/>
      </c>
      <c r="T5313" s="77" t="str">
        <f>IF(O5313="","",IF(OR(VALUE(LEFT(O5313,2))&gt;IF(RIGHT(J5313,1)="M",7,19),AND(OR(LEFT(O5313,2)={"07","19"}),VALUE(RIGHT(O5313,2))&gt;5)),TRUE,FALSE))</f>
        <v/>
      </c>
    </row>
    <row r="5314" spans="12:20" x14ac:dyDescent="0.25">
      <c r="L5314" s="75">
        <f>COUNTIF($B$2:B5314,B5314)</f>
        <v>0</v>
      </c>
      <c r="M5314" s="75">
        <f>COUNTIF($L$2:L5314,4)</f>
        <v>42</v>
      </c>
      <c r="N5314" s="76" t="str">
        <f t="shared" si="414"/>
        <v>0</v>
      </c>
      <c r="O5314" s="76" t="str">
        <f t="shared" ref="O5314:O5377" si="415">TRIM(SUBSTITUTE(SUBSTITUTE(D5314,"+",""),"_",""))</f>
        <v/>
      </c>
      <c r="P5314" s="75" t="str">
        <f t="shared" ref="P5314:P5377" si="416">TRIM(SUBSTITUTE(SUBSTITUTE(E5314,"+",""),"_",""))</f>
        <v/>
      </c>
      <c r="Q5314" s="77" t="str">
        <f t="shared" ref="Q5314:Q5377" si="417">IFERROR(IF(RIGHT(P5314,2)&lt;RIGHT(O5314,2),IF(P5314&lt;O5314,P5314+2360-O5314,P5314-40-O5314),IF(P5314&lt;O5314,P5314+2400-O5314,P5314-O5314)),"")</f>
        <v/>
      </c>
      <c r="R5314" s="77" t="str">
        <f t="shared" ref="R5314:R5377" si="418">IFERROR(ROUNDDOWN(Q5314/100,0),"")</f>
        <v/>
      </c>
      <c r="S5314" s="77" t="str">
        <f>IF(O5314="","",IF(OR(VALUE(LEFT(O5314,2))&gt;IF(RIGHT(J5314,1)="M",7,19),AND(OR(LEFT(O5314,2)={"07","19"}),VALUE(RIGHT(O5314,2))&gt;15)),TRUE,FALSE))</f>
        <v/>
      </c>
      <c r="T5314" s="77" t="str">
        <f>IF(O5314="","",IF(OR(VALUE(LEFT(O5314,2))&gt;IF(RIGHT(J5314,1)="M",7,19),AND(OR(LEFT(O5314,2)={"07","19"}),VALUE(RIGHT(O5314,2))&gt;5)),TRUE,FALSE))</f>
        <v/>
      </c>
    </row>
    <row r="5315" spans="12:20" x14ac:dyDescent="0.25">
      <c r="L5315" s="75">
        <f>COUNTIF($B$2:B5315,B5315)</f>
        <v>0</v>
      </c>
      <c r="M5315" s="75">
        <f>COUNTIF($L$2:L5315,4)</f>
        <v>42</v>
      </c>
      <c r="N5315" s="76" t="str">
        <f t="shared" ref="N5315:N5378" si="419">A5315&amp;DAY(C5315)</f>
        <v>0</v>
      </c>
      <c r="O5315" s="76" t="str">
        <f t="shared" si="415"/>
        <v/>
      </c>
      <c r="P5315" s="75" t="str">
        <f t="shared" si="416"/>
        <v/>
      </c>
      <c r="Q5315" s="77" t="str">
        <f t="shared" si="417"/>
        <v/>
      </c>
      <c r="R5315" s="77" t="str">
        <f t="shared" si="418"/>
        <v/>
      </c>
      <c r="S5315" s="77" t="str">
        <f>IF(O5315="","",IF(OR(VALUE(LEFT(O5315,2))&gt;IF(RIGHT(J5315,1)="M",7,19),AND(OR(LEFT(O5315,2)={"07","19"}),VALUE(RIGHT(O5315,2))&gt;15)),TRUE,FALSE))</f>
        <v/>
      </c>
      <c r="T5315" s="77" t="str">
        <f>IF(O5315="","",IF(OR(VALUE(LEFT(O5315,2))&gt;IF(RIGHT(J5315,1)="M",7,19),AND(OR(LEFT(O5315,2)={"07","19"}),VALUE(RIGHT(O5315,2))&gt;5)),TRUE,FALSE))</f>
        <v/>
      </c>
    </row>
    <row r="5316" spans="12:20" x14ac:dyDescent="0.25">
      <c r="L5316" s="75">
        <f>COUNTIF($B$2:B5316,B5316)</f>
        <v>0</v>
      </c>
      <c r="M5316" s="75">
        <f>COUNTIF($L$2:L5316,4)</f>
        <v>42</v>
      </c>
      <c r="N5316" s="76" t="str">
        <f t="shared" si="419"/>
        <v>0</v>
      </c>
      <c r="O5316" s="76" t="str">
        <f t="shared" si="415"/>
        <v/>
      </c>
      <c r="P5316" s="75" t="str">
        <f t="shared" si="416"/>
        <v/>
      </c>
      <c r="Q5316" s="77" t="str">
        <f t="shared" si="417"/>
        <v/>
      </c>
      <c r="R5316" s="77" t="str">
        <f t="shared" si="418"/>
        <v/>
      </c>
      <c r="S5316" s="77" t="str">
        <f>IF(O5316="","",IF(OR(VALUE(LEFT(O5316,2))&gt;IF(RIGHT(J5316,1)="M",7,19),AND(OR(LEFT(O5316,2)={"07","19"}),VALUE(RIGHT(O5316,2))&gt;15)),TRUE,FALSE))</f>
        <v/>
      </c>
      <c r="T5316" s="77" t="str">
        <f>IF(O5316="","",IF(OR(VALUE(LEFT(O5316,2))&gt;IF(RIGHT(J5316,1)="M",7,19),AND(OR(LEFT(O5316,2)={"07","19"}),VALUE(RIGHT(O5316,2))&gt;5)),TRUE,FALSE))</f>
        <v/>
      </c>
    </row>
    <row r="5317" spans="12:20" x14ac:dyDescent="0.25">
      <c r="L5317" s="75">
        <f>COUNTIF($B$2:B5317,B5317)</f>
        <v>0</v>
      </c>
      <c r="M5317" s="75">
        <f>COUNTIF($L$2:L5317,4)</f>
        <v>42</v>
      </c>
      <c r="N5317" s="76" t="str">
        <f t="shared" si="419"/>
        <v>0</v>
      </c>
      <c r="O5317" s="76" t="str">
        <f t="shared" si="415"/>
        <v/>
      </c>
      <c r="P5317" s="75" t="str">
        <f t="shared" si="416"/>
        <v/>
      </c>
      <c r="Q5317" s="77" t="str">
        <f t="shared" si="417"/>
        <v/>
      </c>
      <c r="R5317" s="77" t="str">
        <f t="shared" si="418"/>
        <v/>
      </c>
      <c r="S5317" s="77" t="str">
        <f>IF(O5317="","",IF(OR(VALUE(LEFT(O5317,2))&gt;IF(RIGHT(J5317,1)="M",7,19),AND(OR(LEFT(O5317,2)={"07","19"}),VALUE(RIGHT(O5317,2))&gt;15)),TRUE,FALSE))</f>
        <v/>
      </c>
      <c r="T5317" s="77" t="str">
        <f>IF(O5317="","",IF(OR(VALUE(LEFT(O5317,2))&gt;IF(RIGHT(J5317,1)="M",7,19),AND(OR(LEFT(O5317,2)={"07","19"}),VALUE(RIGHT(O5317,2))&gt;5)),TRUE,FALSE))</f>
        <v/>
      </c>
    </row>
    <row r="5318" spans="12:20" x14ac:dyDescent="0.25">
      <c r="L5318" s="75">
        <f>COUNTIF($B$2:B5318,B5318)</f>
        <v>0</v>
      </c>
      <c r="M5318" s="75">
        <f>COUNTIF($L$2:L5318,4)</f>
        <v>42</v>
      </c>
      <c r="N5318" s="76" t="str">
        <f t="shared" si="419"/>
        <v>0</v>
      </c>
      <c r="O5318" s="76" t="str">
        <f t="shared" si="415"/>
        <v/>
      </c>
      <c r="P5318" s="75" t="str">
        <f t="shared" si="416"/>
        <v/>
      </c>
      <c r="Q5318" s="77" t="str">
        <f t="shared" si="417"/>
        <v/>
      </c>
      <c r="R5318" s="77" t="str">
        <f t="shared" si="418"/>
        <v/>
      </c>
      <c r="S5318" s="77" t="str">
        <f>IF(O5318="","",IF(OR(VALUE(LEFT(O5318,2))&gt;IF(RIGHT(J5318,1)="M",7,19),AND(OR(LEFT(O5318,2)={"07","19"}),VALUE(RIGHT(O5318,2))&gt;15)),TRUE,FALSE))</f>
        <v/>
      </c>
      <c r="T5318" s="77" t="str">
        <f>IF(O5318="","",IF(OR(VALUE(LEFT(O5318,2))&gt;IF(RIGHT(J5318,1)="M",7,19),AND(OR(LEFT(O5318,2)={"07","19"}),VALUE(RIGHT(O5318,2))&gt;5)),TRUE,FALSE))</f>
        <v/>
      </c>
    </row>
    <row r="5319" spans="12:20" x14ac:dyDescent="0.25">
      <c r="L5319" s="75">
        <f>COUNTIF($B$2:B5319,B5319)</f>
        <v>0</v>
      </c>
      <c r="M5319" s="75">
        <f>COUNTIF($L$2:L5319,4)</f>
        <v>42</v>
      </c>
      <c r="N5319" s="76" t="str">
        <f t="shared" si="419"/>
        <v>0</v>
      </c>
      <c r="O5319" s="76" t="str">
        <f t="shared" si="415"/>
        <v/>
      </c>
      <c r="P5319" s="75" t="str">
        <f t="shared" si="416"/>
        <v/>
      </c>
      <c r="Q5319" s="77" t="str">
        <f t="shared" si="417"/>
        <v/>
      </c>
      <c r="R5319" s="77" t="str">
        <f t="shared" si="418"/>
        <v/>
      </c>
      <c r="S5319" s="77" t="str">
        <f>IF(O5319="","",IF(OR(VALUE(LEFT(O5319,2))&gt;IF(RIGHT(J5319,1)="M",7,19),AND(OR(LEFT(O5319,2)={"07","19"}),VALUE(RIGHT(O5319,2))&gt;15)),TRUE,FALSE))</f>
        <v/>
      </c>
      <c r="T5319" s="77" t="str">
        <f>IF(O5319="","",IF(OR(VALUE(LEFT(O5319,2))&gt;IF(RIGHT(J5319,1)="M",7,19),AND(OR(LEFT(O5319,2)={"07","19"}),VALUE(RIGHT(O5319,2))&gt;5)),TRUE,FALSE))</f>
        <v/>
      </c>
    </row>
    <row r="5320" spans="12:20" x14ac:dyDescent="0.25">
      <c r="L5320" s="75">
        <f>COUNTIF($B$2:B5320,B5320)</f>
        <v>0</v>
      </c>
      <c r="M5320" s="75">
        <f>COUNTIF($L$2:L5320,4)</f>
        <v>42</v>
      </c>
      <c r="N5320" s="76" t="str">
        <f t="shared" si="419"/>
        <v>0</v>
      </c>
      <c r="O5320" s="76" t="str">
        <f t="shared" si="415"/>
        <v/>
      </c>
      <c r="P5320" s="75" t="str">
        <f t="shared" si="416"/>
        <v/>
      </c>
      <c r="Q5320" s="77" t="str">
        <f t="shared" si="417"/>
        <v/>
      </c>
      <c r="R5320" s="77" t="str">
        <f t="shared" si="418"/>
        <v/>
      </c>
      <c r="S5320" s="77" t="str">
        <f>IF(O5320="","",IF(OR(VALUE(LEFT(O5320,2))&gt;IF(RIGHT(J5320,1)="M",7,19),AND(OR(LEFT(O5320,2)={"07","19"}),VALUE(RIGHT(O5320,2))&gt;15)),TRUE,FALSE))</f>
        <v/>
      </c>
      <c r="T5320" s="77" t="str">
        <f>IF(O5320="","",IF(OR(VALUE(LEFT(O5320,2))&gt;IF(RIGHT(J5320,1)="M",7,19),AND(OR(LEFT(O5320,2)={"07","19"}),VALUE(RIGHT(O5320,2))&gt;5)),TRUE,FALSE))</f>
        <v/>
      </c>
    </row>
    <row r="5321" spans="12:20" x14ac:dyDescent="0.25">
      <c r="L5321" s="75">
        <f>COUNTIF($B$2:B5321,B5321)</f>
        <v>0</v>
      </c>
      <c r="M5321" s="75">
        <f>COUNTIF($L$2:L5321,4)</f>
        <v>42</v>
      </c>
      <c r="N5321" s="76" t="str">
        <f t="shared" si="419"/>
        <v>0</v>
      </c>
      <c r="O5321" s="76" t="str">
        <f t="shared" si="415"/>
        <v/>
      </c>
      <c r="P5321" s="75" t="str">
        <f t="shared" si="416"/>
        <v/>
      </c>
      <c r="Q5321" s="77" t="str">
        <f t="shared" si="417"/>
        <v/>
      </c>
      <c r="R5321" s="77" t="str">
        <f t="shared" si="418"/>
        <v/>
      </c>
      <c r="S5321" s="77" t="str">
        <f>IF(O5321="","",IF(OR(VALUE(LEFT(O5321,2))&gt;IF(RIGHT(J5321,1)="M",7,19),AND(OR(LEFT(O5321,2)={"07","19"}),VALUE(RIGHT(O5321,2))&gt;15)),TRUE,FALSE))</f>
        <v/>
      </c>
      <c r="T5321" s="77" t="str">
        <f>IF(O5321="","",IF(OR(VALUE(LEFT(O5321,2))&gt;IF(RIGHT(J5321,1)="M",7,19),AND(OR(LEFT(O5321,2)={"07","19"}),VALUE(RIGHT(O5321,2))&gt;5)),TRUE,FALSE))</f>
        <v/>
      </c>
    </row>
    <row r="5322" spans="12:20" x14ac:dyDescent="0.25">
      <c r="L5322" s="75">
        <f>COUNTIF($B$2:B5322,B5322)</f>
        <v>0</v>
      </c>
      <c r="M5322" s="75">
        <f>COUNTIF($L$2:L5322,4)</f>
        <v>42</v>
      </c>
      <c r="N5322" s="76" t="str">
        <f t="shared" si="419"/>
        <v>0</v>
      </c>
      <c r="O5322" s="76" t="str">
        <f t="shared" si="415"/>
        <v/>
      </c>
      <c r="P5322" s="75" t="str">
        <f t="shared" si="416"/>
        <v/>
      </c>
      <c r="Q5322" s="77" t="str">
        <f t="shared" si="417"/>
        <v/>
      </c>
      <c r="R5322" s="77" t="str">
        <f t="shared" si="418"/>
        <v/>
      </c>
      <c r="S5322" s="77" t="str">
        <f>IF(O5322="","",IF(OR(VALUE(LEFT(O5322,2))&gt;IF(RIGHT(J5322,1)="M",7,19),AND(OR(LEFT(O5322,2)={"07","19"}),VALUE(RIGHT(O5322,2))&gt;15)),TRUE,FALSE))</f>
        <v/>
      </c>
      <c r="T5322" s="77" t="str">
        <f>IF(O5322="","",IF(OR(VALUE(LEFT(O5322,2))&gt;IF(RIGHT(J5322,1)="M",7,19),AND(OR(LEFT(O5322,2)={"07","19"}),VALUE(RIGHT(O5322,2))&gt;5)),TRUE,FALSE))</f>
        <v/>
      </c>
    </row>
    <row r="5323" spans="12:20" x14ac:dyDescent="0.25">
      <c r="L5323" s="75">
        <f>COUNTIF($B$2:B5323,B5323)</f>
        <v>0</v>
      </c>
      <c r="M5323" s="75">
        <f>COUNTIF($L$2:L5323,4)</f>
        <v>42</v>
      </c>
      <c r="N5323" s="76" t="str">
        <f t="shared" si="419"/>
        <v>0</v>
      </c>
      <c r="O5323" s="76" t="str">
        <f t="shared" si="415"/>
        <v/>
      </c>
      <c r="P5323" s="75" t="str">
        <f t="shared" si="416"/>
        <v/>
      </c>
      <c r="Q5323" s="77" t="str">
        <f t="shared" si="417"/>
        <v/>
      </c>
      <c r="R5323" s="77" t="str">
        <f t="shared" si="418"/>
        <v/>
      </c>
      <c r="S5323" s="77" t="str">
        <f>IF(O5323="","",IF(OR(VALUE(LEFT(O5323,2))&gt;IF(RIGHT(J5323,1)="M",7,19),AND(OR(LEFT(O5323,2)={"07","19"}),VALUE(RIGHT(O5323,2))&gt;15)),TRUE,FALSE))</f>
        <v/>
      </c>
      <c r="T5323" s="77" t="str">
        <f>IF(O5323="","",IF(OR(VALUE(LEFT(O5323,2))&gt;IF(RIGHT(J5323,1)="M",7,19),AND(OR(LEFT(O5323,2)={"07","19"}),VALUE(RIGHT(O5323,2))&gt;5)),TRUE,FALSE))</f>
        <v/>
      </c>
    </row>
    <row r="5324" spans="12:20" x14ac:dyDescent="0.25">
      <c r="L5324" s="75">
        <f>COUNTIF($B$2:B5324,B5324)</f>
        <v>0</v>
      </c>
      <c r="M5324" s="75">
        <f>COUNTIF($L$2:L5324,4)</f>
        <v>42</v>
      </c>
      <c r="N5324" s="76" t="str">
        <f t="shared" si="419"/>
        <v>0</v>
      </c>
      <c r="O5324" s="76" t="str">
        <f t="shared" si="415"/>
        <v/>
      </c>
      <c r="P5324" s="75" t="str">
        <f t="shared" si="416"/>
        <v/>
      </c>
      <c r="Q5324" s="77" t="str">
        <f t="shared" si="417"/>
        <v/>
      </c>
      <c r="R5324" s="77" t="str">
        <f t="shared" si="418"/>
        <v/>
      </c>
      <c r="S5324" s="77" t="str">
        <f>IF(O5324="","",IF(OR(VALUE(LEFT(O5324,2))&gt;IF(RIGHT(J5324,1)="M",7,19),AND(OR(LEFT(O5324,2)={"07","19"}),VALUE(RIGHT(O5324,2))&gt;15)),TRUE,FALSE))</f>
        <v/>
      </c>
      <c r="T5324" s="77" t="str">
        <f>IF(O5324="","",IF(OR(VALUE(LEFT(O5324,2))&gt;IF(RIGHT(J5324,1)="M",7,19),AND(OR(LEFT(O5324,2)={"07","19"}),VALUE(RIGHT(O5324,2))&gt;5)),TRUE,FALSE))</f>
        <v/>
      </c>
    </row>
    <row r="5325" spans="12:20" x14ac:dyDescent="0.25">
      <c r="L5325" s="75">
        <f>COUNTIF($B$2:B5325,B5325)</f>
        <v>0</v>
      </c>
      <c r="M5325" s="75">
        <f>COUNTIF($L$2:L5325,4)</f>
        <v>42</v>
      </c>
      <c r="N5325" s="76" t="str">
        <f t="shared" si="419"/>
        <v>0</v>
      </c>
      <c r="O5325" s="76" t="str">
        <f t="shared" si="415"/>
        <v/>
      </c>
      <c r="P5325" s="75" t="str">
        <f t="shared" si="416"/>
        <v/>
      </c>
      <c r="Q5325" s="77" t="str">
        <f t="shared" si="417"/>
        <v/>
      </c>
      <c r="R5325" s="77" t="str">
        <f t="shared" si="418"/>
        <v/>
      </c>
      <c r="S5325" s="77" t="str">
        <f>IF(O5325="","",IF(OR(VALUE(LEFT(O5325,2))&gt;IF(RIGHT(J5325,1)="M",7,19),AND(OR(LEFT(O5325,2)={"07","19"}),VALUE(RIGHT(O5325,2))&gt;15)),TRUE,FALSE))</f>
        <v/>
      </c>
      <c r="T5325" s="77" t="str">
        <f>IF(O5325="","",IF(OR(VALUE(LEFT(O5325,2))&gt;IF(RIGHT(J5325,1)="M",7,19),AND(OR(LEFT(O5325,2)={"07","19"}),VALUE(RIGHT(O5325,2))&gt;5)),TRUE,FALSE))</f>
        <v/>
      </c>
    </row>
    <row r="5326" spans="12:20" x14ac:dyDescent="0.25">
      <c r="L5326" s="75">
        <f>COUNTIF($B$2:B5326,B5326)</f>
        <v>0</v>
      </c>
      <c r="M5326" s="75">
        <f>COUNTIF($L$2:L5326,4)</f>
        <v>42</v>
      </c>
      <c r="N5326" s="76" t="str">
        <f t="shared" si="419"/>
        <v>0</v>
      </c>
      <c r="O5326" s="76" t="str">
        <f t="shared" si="415"/>
        <v/>
      </c>
      <c r="P5326" s="75" t="str">
        <f t="shared" si="416"/>
        <v/>
      </c>
      <c r="Q5326" s="77" t="str">
        <f t="shared" si="417"/>
        <v/>
      </c>
      <c r="R5326" s="77" t="str">
        <f t="shared" si="418"/>
        <v/>
      </c>
      <c r="S5326" s="77" t="str">
        <f>IF(O5326="","",IF(OR(VALUE(LEFT(O5326,2))&gt;IF(RIGHT(J5326,1)="M",7,19),AND(OR(LEFT(O5326,2)={"07","19"}),VALUE(RIGHT(O5326,2))&gt;15)),TRUE,FALSE))</f>
        <v/>
      </c>
      <c r="T5326" s="77" t="str">
        <f>IF(O5326="","",IF(OR(VALUE(LEFT(O5326,2))&gt;IF(RIGHT(J5326,1)="M",7,19),AND(OR(LEFT(O5326,2)={"07","19"}),VALUE(RIGHT(O5326,2))&gt;5)),TRUE,FALSE))</f>
        <v/>
      </c>
    </row>
    <row r="5327" spans="12:20" x14ac:dyDescent="0.25">
      <c r="L5327" s="75">
        <f>COUNTIF($B$2:B5327,B5327)</f>
        <v>0</v>
      </c>
      <c r="M5327" s="75">
        <f>COUNTIF($L$2:L5327,4)</f>
        <v>42</v>
      </c>
      <c r="N5327" s="76" t="str">
        <f t="shared" si="419"/>
        <v>0</v>
      </c>
      <c r="O5327" s="76" t="str">
        <f t="shared" si="415"/>
        <v/>
      </c>
      <c r="P5327" s="75" t="str">
        <f t="shared" si="416"/>
        <v/>
      </c>
      <c r="Q5327" s="77" t="str">
        <f t="shared" si="417"/>
        <v/>
      </c>
      <c r="R5327" s="77" t="str">
        <f t="shared" si="418"/>
        <v/>
      </c>
      <c r="S5327" s="77" t="str">
        <f>IF(O5327="","",IF(OR(VALUE(LEFT(O5327,2))&gt;IF(RIGHT(J5327,1)="M",7,19),AND(OR(LEFT(O5327,2)={"07","19"}),VALUE(RIGHT(O5327,2))&gt;15)),TRUE,FALSE))</f>
        <v/>
      </c>
      <c r="T5327" s="77" t="str">
        <f>IF(O5327="","",IF(OR(VALUE(LEFT(O5327,2))&gt;IF(RIGHT(J5327,1)="M",7,19),AND(OR(LEFT(O5327,2)={"07","19"}),VALUE(RIGHT(O5327,2))&gt;5)),TRUE,FALSE))</f>
        <v/>
      </c>
    </row>
    <row r="5328" spans="12:20" x14ac:dyDescent="0.25">
      <c r="L5328" s="75">
        <f>COUNTIF($B$2:B5328,B5328)</f>
        <v>0</v>
      </c>
      <c r="M5328" s="75">
        <f>COUNTIF($L$2:L5328,4)</f>
        <v>42</v>
      </c>
      <c r="N5328" s="76" t="str">
        <f t="shared" si="419"/>
        <v>0</v>
      </c>
      <c r="O5328" s="76" t="str">
        <f t="shared" si="415"/>
        <v/>
      </c>
      <c r="P5328" s="75" t="str">
        <f t="shared" si="416"/>
        <v/>
      </c>
      <c r="Q5328" s="77" t="str">
        <f t="shared" si="417"/>
        <v/>
      </c>
      <c r="R5328" s="77" t="str">
        <f t="shared" si="418"/>
        <v/>
      </c>
      <c r="S5328" s="77" t="str">
        <f>IF(O5328="","",IF(OR(VALUE(LEFT(O5328,2))&gt;IF(RIGHT(J5328,1)="M",7,19),AND(OR(LEFT(O5328,2)={"07","19"}),VALUE(RIGHT(O5328,2))&gt;15)),TRUE,FALSE))</f>
        <v/>
      </c>
      <c r="T5328" s="77" t="str">
        <f>IF(O5328="","",IF(OR(VALUE(LEFT(O5328,2))&gt;IF(RIGHT(J5328,1)="M",7,19),AND(OR(LEFT(O5328,2)={"07","19"}),VALUE(RIGHT(O5328,2))&gt;5)),TRUE,FALSE))</f>
        <v/>
      </c>
    </row>
    <row r="5329" spans="12:20" x14ac:dyDescent="0.25">
      <c r="L5329" s="75">
        <f>COUNTIF($B$2:B5329,B5329)</f>
        <v>0</v>
      </c>
      <c r="M5329" s="75">
        <f>COUNTIF($L$2:L5329,4)</f>
        <v>42</v>
      </c>
      <c r="N5329" s="76" t="str">
        <f t="shared" si="419"/>
        <v>0</v>
      </c>
      <c r="O5329" s="76" t="str">
        <f t="shared" si="415"/>
        <v/>
      </c>
      <c r="P5329" s="75" t="str">
        <f t="shared" si="416"/>
        <v/>
      </c>
      <c r="Q5329" s="77" t="str">
        <f t="shared" si="417"/>
        <v/>
      </c>
      <c r="R5329" s="77" t="str">
        <f t="shared" si="418"/>
        <v/>
      </c>
      <c r="S5329" s="77" t="str">
        <f>IF(O5329="","",IF(OR(VALUE(LEFT(O5329,2))&gt;IF(RIGHT(J5329,1)="M",7,19),AND(OR(LEFT(O5329,2)={"07","19"}),VALUE(RIGHT(O5329,2))&gt;15)),TRUE,FALSE))</f>
        <v/>
      </c>
      <c r="T5329" s="77" t="str">
        <f>IF(O5329="","",IF(OR(VALUE(LEFT(O5329,2))&gt;IF(RIGHT(J5329,1)="M",7,19),AND(OR(LEFT(O5329,2)={"07","19"}),VALUE(RIGHT(O5329,2))&gt;5)),TRUE,FALSE))</f>
        <v/>
      </c>
    </row>
    <row r="5330" spans="12:20" x14ac:dyDescent="0.25">
      <c r="L5330" s="75">
        <f>COUNTIF($B$2:B5330,B5330)</f>
        <v>0</v>
      </c>
      <c r="M5330" s="75">
        <f>COUNTIF($L$2:L5330,4)</f>
        <v>42</v>
      </c>
      <c r="N5330" s="76" t="str">
        <f t="shared" si="419"/>
        <v>0</v>
      </c>
      <c r="O5330" s="76" t="str">
        <f t="shared" si="415"/>
        <v/>
      </c>
      <c r="P5330" s="75" t="str">
        <f t="shared" si="416"/>
        <v/>
      </c>
      <c r="Q5330" s="77" t="str">
        <f t="shared" si="417"/>
        <v/>
      </c>
      <c r="R5330" s="77" t="str">
        <f t="shared" si="418"/>
        <v/>
      </c>
      <c r="S5330" s="77" t="str">
        <f>IF(O5330="","",IF(OR(VALUE(LEFT(O5330,2))&gt;IF(RIGHT(J5330,1)="M",7,19),AND(OR(LEFT(O5330,2)={"07","19"}),VALUE(RIGHT(O5330,2))&gt;15)),TRUE,FALSE))</f>
        <v/>
      </c>
      <c r="T5330" s="77" t="str">
        <f>IF(O5330="","",IF(OR(VALUE(LEFT(O5330,2))&gt;IF(RIGHT(J5330,1)="M",7,19),AND(OR(LEFT(O5330,2)={"07","19"}),VALUE(RIGHT(O5330,2))&gt;5)),TRUE,FALSE))</f>
        <v/>
      </c>
    </row>
    <row r="5331" spans="12:20" x14ac:dyDescent="0.25">
      <c r="L5331" s="75">
        <f>COUNTIF($B$2:B5331,B5331)</f>
        <v>0</v>
      </c>
      <c r="M5331" s="75">
        <f>COUNTIF($L$2:L5331,4)</f>
        <v>42</v>
      </c>
      <c r="N5331" s="76" t="str">
        <f t="shared" si="419"/>
        <v>0</v>
      </c>
      <c r="O5331" s="76" t="str">
        <f t="shared" si="415"/>
        <v/>
      </c>
      <c r="P5331" s="75" t="str">
        <f t="shared" si="416"/>
        <v/>
      </c>
      <c r="Q5331" s="77" t="str">
        <f t="shared" si="417"/>
        <v/>
      </c>
      <c r="R5331" s="77" t="str">
        <f t="shared" si="418"/>
        <v/>
      </c>
      <c r="S5331" s="77" t="str">
        <f>IF(O5331="","",IF(OR(VALUE(LEFT(O5331,2))&gt;IF(RIGHT(J5331,1)="M",7,19),AND(OR(LEFT(O5331,2)={"07","19"}),VALUE(RIGHT(O5331,2))&gt;15)),TRUE,FALSE))</f>
        <v/>
      </c>
      <c r="T5331" s="77" t="str">
        <f>IF(O5331="","",IF(OR(VALUE(LEFT(O5331,2))&gt;IF(RIGHT(J5331,1)="M",7,19),AND(OR(LEFT(O5331,2)={"07","19"}),VALUE(RIGHT(O5331,2))&gt;5)),TRUE,FALSE))</f>
        <v/>
      </c>
    </row>
    <row r="5332" spans="12:20" x14ac:dyDescent="0.25">
      <c r="L5332" s="75">
        <f>COUNTIF($B$2:B5332,B5332)</f>
        <v>0</v>
      </c>
      <c r="M5332" s="75">
        <f>COUNTIF($L$2:L5332,4)</f>
        <v>42</v>
      </c>
      <c r="N5332" s="76" t="str">
        <f t="shared" si="419"/>
        <v>0</v>
      </c>
      <c r="O5332" s="76" t="str">
        <f t="shared" si="415"/>
        <v/>
      </c>
      <c r="P5332" s="75" t="str">
        <f t="shared" si="416"/>
        <v/>
      </c>
      <c r="Q5332" s="77" t="str">
        <f t="shared" si="417"/>
        <v/>
      </c>
      <c r="R5332" s="77" t="str">
        <f t="shared" si="418"/>
        <v/>
      </c>
      <c r="S5332" s="77" t="str">
        <f>IF(O5332="","",IF(OR(VALUE(LEFT(O5332,2))&gt;IF(RIGHT(J5332,1)="M",7,19),AND(OR(LEFT(O5332,2)={"07","19"}),VALUE(RIGHT(O5332,2))&gt;15)),TRUE,FALSE))</f>
        <v/>
      </c>
      <c r="T5332" s="77" t="str">
        <f>IF(O5332="","",IF(OR(VALUE(LEFT(O5332,2))&gt;IF(RIGHT(J5332,1)="M",7,19),AND(OR(LEFT(O5332,2)={"07","19"}),VALUE(RIGHT(O5332,2))&gt;5)),TRUE,FALSE))</f>
        <v/>
      </c>
    </row>
    <row r="5333" spans="12:20" x14ac:dyDescent="0.25">
      <c r="L5333" s="75">
        <f>COUNTIF($B$2:B5333,B5333)</f>
        <v>0</v>
      </c>
      <c r="M5333" s="75">
        <f>COUNTIF($L$2:L5333,4)</f>
        <v>42</v>
      </c>
      <c r="N5333" s="76" t="str">
        <f t="shared" si="419"/>
        <v>0</v>
      </c>
      <c r="O5333" s="76" t="str">
        <f t="shared" si="415"/>
        <v/>
      </c>
      <c r="P5333" s="75" t="str">
        <f t="shared" si="416"/>
        <v/>
      </c>
      <c r="Q5333" s="77" t="str">
        <f t="shared" si="417"/>
        <v/>
      </c>
      <c r="R5333" s="77" t="str">
        <f t="shared" si="418"/>
        <v/>
      </c>
      <c r="S5333" s="77" t="str">
        <f>IF(O5333="","",IF(OR(VALUE(LEFT(O5333,2))&gt;IF(RIGHT(J5333,1)="M",7,19),AND(OR(LEFT(O5333,2)={"07","19"}),VALUE(RIGHT(O5333,2))&gt;15)),TRUE,FALSE))</f>
        <v/>
      </c>
      <c r="T5333" s="77" t="str">
        <f>IF(O5333="","",IF(OR(VALUE(LEFT(O5333,2))&gt;IF(RIGHT(J5333,1)="M",7,19),AND(OR(LEFT(O5333,2)={"07","19"}),VALUE(RIGHT(O5333,2))&gt;5)),TRUE,FALSE))</f>
        <v/>
      </c>
    </row>
    <row r="5334" spans="12:20" x14ac:dyDescent="0.25">
      <c r="L5334" s="75">
        <f>COUNTIF($B$2:B5334,B5334)</f>
        <v>0</v>
      </c>
      <c r="M5334" s="75">
        <f>COUNTIF($L$2:L5334,4)</f>
        <v>42</v>
      </c>
      <c r="N5334" s="76" t="str">
        <f t="shared" si="419"/>
        <v>0</v>
      </c>
      <c r="O5334" s="76" t="str">
        <f t="shared" si="415"/>
        <v/>
      </c>
      <c r="P5334" s="75" t="str">
        <f t="shared" si="416"/>
        <v/>
      </c>
      <c r="Q5334" s="77" t="str">
        <f t="shared" si="417"/>
        <v/>
      </c>
      <c r="R5334" s="77" t="str">
        <f t="shared" si="418"/>
        <v/>
      </c>
      <c r="S5334" s="77" t="str">
        <f>IF(O5334="","",IF(OR(VALUE(LEFT(O5334,2))&gt;IF(RIGHT(J5334,1)="M",7,19),AND(OR(LEFT(O5334,2)={"07","19"}),VALUE(RIGHT(O5334,2))&gt;15)),TRUE,FALSE))</f>
        <v/>
      </c>
      <c r="T5334" s="77" t="str">
        <f>IF(O5334="","",IF(OR(VALUE(LEFT(O5334,2))&gt;IF(RIGHT(J5334,1)="M",7,19),AND(OR(LEFT(O5334,2)={"07","19"}),VALUE(RIGHT(O5334,2))&gt;5)),TRUE,FALSE))</f>
        <v/>
      </c>
    </row>
    <row r="5335" spans="12:20" x14ac:dyDescent="0.25">
      <c r="L5335" s="75">
        <f>COUNTIF($B$2:B5335,B5335)</f>
        <v>0</v>
      </c>
      <c r="M5335" s="75">
        <f>COUNTIF($L$2:L5335,4)</f>
        <v>42</v>
      </c>
      <c r="N5335" s="76" t="str">
        <f t="shared" si="419"/>
        <v>0</v>
      </c>
      <c r="O5335" s="76" t="str">
        <f t="shared" si="415"/>
        <v/>
      </c>
      <c r="P5335" s="75" t="str">
        <f t="shared" si="416"/>
        <v/>
      </c>
      <c r="Q5335" s="77" t="str">
        <f t="shared" si="417"/>
        <v/>
      </c>
      <c r="R5335" s="77" t="str">
        <f t="shared" si="418"/>
        <v/>
      </c>
      <c r="S5335" s="77" t="str">
        <f>IF(O5335="","",IF(OR(VALUE(LEFT(O5335,2))&gt;IF(RIGHT(J5335,1)="M",7,19),AND(OR(LEFT(O5335,2)={"07","19"}),VALUE(RIGHT(O5335,2))&gt;15)),TRUE,FALSE))</f>
        <v/>
      </c>
      <c r="T5335" s="77" t="str">
        <f>IF(O5335="","",IF(OR(VALUE(LEFT(O5335,2))&gt;IF(RIGHT(J5335,1)="M",7,19),AND(OR(LEFT(O5335,2)={"07","19"}),VALUE(RIGHT(O5335,2))&gt;5)),TRUE,FALSE))</f>
        <v/>
      </c>
    </row>
    <row r="5336" spans="12:20" x14ac:dyDescent="0.25">
      <c r="L5336" s="75">
        <f>COUNTIF($B$2:B5336,B5336)</f>
        <v>0</v>
      </c>
      <c r="M5336" s="75">
        <f>COUNTIF($L$2:L5336,4)</f>
        <v>42</v>
      </c>
      <c r="N5336" s="76" t="str">
        <f t="shared" si="419"/>
        <v>0</v>
      </c>
      <c r="O5336" s="76" t="str">
        <f t="shared" si="415"/>
        <v/>
      </c>
      <c r="P5336" s="75" t="str">
        <f t="shared" si="416"/>
        <v/>
      </c>
      <c r="Q5336" s="77" t="str">
        <f t="shared" si="417"/>
        <v/>
      </c>
      <c r="R5336" s="77" t="str">
        <f t="shared" si="418"/>
        <v/>
      </c>
      <c r="S5336" s="77" t="str">
        <f>IF(O5336="","",IF(OR(VALUE(LEFT(O5336,2))&gt;IF(RIGHT(J5336,1)="M",7,19),AND(OR(LEFT(O5336,2)={"07","19"}),VALUE(RIGHT(O5336,2))&gt;15)),TRUE,FALSE))</f>
        <v/>
      </c>
      <c r="T5336" s="77" t="str">
        <f>IF(O5336="","",IF(OR(VALUE(LEFT(O5336,2))&gt;IF(RIGHT(J5336,1)="M",7,19),AND(OR(LEFT(O5336,2)={"07","19"}),VALUE(RIGHT(O5336,2))&gt;5)),TRUE,FALSE))</f>
        <v/>
      </c>
    </row>
    <row r="5337" spans="12:20" x14ac:dyDescent="0.25">
      <c r="L5337" s="75">
        <f>COUNTIF($B$2:B5337,B5337)</f>
        <v>0</v>
      </c>
      <c r="M5337" s="75">
        <f>COUNTIF($L$2:L5337,4)</f>
        <v>42</v>
      </c>
      <c r="N5337" s="76" t="str">
        <f t="shared" si="419"/>
        <v>0</v>
      </c>
      <c r="O5337" s="76" t="str">
        <f t="shared" si="415"/>
        <v/>
      </c>
      <c r="P5337" s="75" t="str">
        <f t="shared" si="416"/>
        <v/>
      </c>
      <c r="Q5337" s="77" t="str">
        <f t="shared" si="417"/>
        <v/>
      </c>
      <c r="R5337" s="77" t="str">
        <f t="shared" si="418"/>
        <v/>
      </c>
      <c r="S5337" s="77" t="str">
        <f>IF(O5337="","",IF(OR(VALUE(LEFT(O5337,2))&gt;IF(RIGHT(J5337,1)="M",7,19),AND(OR(LEFT(O5337,2)={"07","19"}),VALUE(RIGHT(O5337,2))&gt;15)),TRUE,FALSE))</f>
        <v/>
      </c>
      <c r="T5337" s="77" t="str">
        <f>IF(O5337="","",IF(OR(VALUE(LEFT(O5337,2))&gt;IF(RIGHT(J5337,1)="M",7,19),AND(OR(LEFT(O5337,2)={"07","19"}),VALUE(RIGHT(O5337,2))&gt;5)),TRUE,FALSE))</f>
        <v/>
      </c>
    </row>
    <row r="5338" spans="12:20" x14ac:dyDescent="0.25">
      <c r="L5338" s="75">
        <f>COUNTIF($B$2:B5338,B5338)</f>
        <v>0</v>
      </c>
      <c r="M5338" s="75">
        <f>COUNTIF($L$2:L5338,4)</f>
        <v>42</v>
      </c>
      <c r="N5338" s="76" t="str">
        <f t="shared" si="419"/>
        <v>0</v>
      </c>
      <c r="O5338" s="76" t="str">
        <f t="shared" si="415"/>
        <v/>
      </c>
      <c r="P5338" s="75" t="str">
        <f t="shared" si="416"/>
        <v/>
      </c>
      <c r="Q5338" s="77" t="str">
        <f t="shared" si="417"/>
        <v/>
      </c>
      <c r="R5338" s="77" t="str">
        <f t="shared" si="418"/>
        <v/>
      </c>
      <c r="S5338" s="77" t="str">
        <f>IF(O5338="","",IF(OR(VALUE(LEFT(O5338,2))&gt;IF(RIGHT(J5338,1)="M",7,19),AND(OR(LEFT(O5338,2)={"07","19"}),VALUE(RIGHT(O5338,2))&gt;15)),TRUE,FALSE))</f>
        <v/>
      </c>
      <c r="T5338" s="77" t="str">
        <f>IF(O5338="","",IF(OR(VALUE(LEFT(O5338,2))&gt;IF(RIGHT(J5338,1)="M",7,19),AND(OR(LEFT(O5338,2)={"07","19"}),VALUE(RIGHT(O5338,2))&gt;5)),TRUE,FALSE))</f>
        <v/>
      </c>
    </row>
    <row r="5339" spans="12:20" x14ac:dyDescent="0.25">
      <c r="L5339" s="75">
        <f>COUNTIF($B$2:B5339,B5339)</f>
        <v>0</v>
      </c>
      <c r="M5339" s="75">
        <f>COUNTIF($L$2:L5339,4)</f>
        <v>42</v>
      </c>
      <c r="N5339" s="76" t="str">
        <f t="shared" si="419"/>
        <v>0</v>
      </c>
      <c r="O5339" s="76" t="str">
        <f t="shared" si="415"/>
        <v/>
      </c>
      <c r="P5339" s="75" t="str">
        <f t="shared" si="416"/>
        <v/>
      </c>
      <c r="Q5339" s="77" t="str">
        <f t="shared" si="417"/>
        <v/>
      </c>
      <c r="R5339" s="77" t="str">
        <f t="shared" si="418"/>
        <v/>
      </c>
      <c r="S5339" s="77" t="str">
        <f>IF(O5339="","",IF(OR(VALUE(LEFT(O5339,2))&gt;IF(RIGHT(J5339,1)="M",7,19),AND(OR(LEFT(O5339,2)={"07","19"}),VALUE(RIGHT(O5339,2))&gt;15)),TRUE,FALSE))</f>
        <v/>
      </c>
      <c r="T5339" s="77" t="str">
        <f>IF(O5339="","",IF(OR(VALUE(LEFT(O5339,2))&gt;IF(RIGHT(J5339,1)="M",7,19),AND(OR(LEFT(O5339,2)={"07","19"}),VALUE(RIGHT(O5339,2))&gt;5)),TRUE,FALSE))</f>
        <v/>
      </c>
    </row>
    <row r="5340" spans="12:20" x14ac:dyDescent="0.25">
      <c r="L5340" s="75">
        <f>COUNTIF($B$2:B5340,B5340)</f>
        <v>0</v>
      </c>
      <c r="M5340" s="75">
        <f>COUNTIF($L$2:L5340,4)</f>
        <v>42</v>
      </c>
      <c r="N5340" s="76" t="str">
        <f t="shared" si="419"/>
        <v>0</v>
      </c>
      <c r="O5340" s="76" t="str">
        <f t="shared" si="415"/>
        <v/>
      </c>
      <c r="P5340" s="75" t="str">
        <f t="shared" si="416"/>
        <v/>
      </c>
      <c r="Q5340" s="77" t="str">
        <f t="shared" si="417"/>
        <v/>
      </c>
      <c r="R5340" s="77" t="str">
        <f t="shared" si="418"/>
        <v/>
      </c>
      <c r="S5340" s="77" t="str">
        <f>IF(O5340="","",IF(OR(VALUE(LEFT(O5340,2))&gt;IF(RIGHT(J5340,1)="M",7,19),AND(OR(LEFT(O5340,2)={"07","19"}),VALUE(RIGHT(O5340,2))&gt;15)),TRUE,FALSE))</f>
        <v/>
      </c>
      <c r="T5340" s="77" t="str">
        <f>IF(O5340="","",IF(OR(VALUE(LEFT(O5340,2))&gt;IF(RIGHT(J5340,1)="M",7,19),AND(OR(LEFT(O5340,2)={"07","19"}),VALUE(RIGHT(O5340,2))&gt;5)),TRUE,FALSE))</f>
        <v/>
      </c>
    </row>
    <row r="5341" spans="12:20" x14ac:dyDescent="0.25">
      <c r="L5341" s="75">
        <f>COUNTIF($B$2:B5341,B5341)</f>
        <v>0</v>
      </c>
      <c r="M5341" s="75">
        <f>COUNTIF($L$2:L5341,4)</f>
        <v>42</v>
      </c>
      <c r="N5341" s="76" t="str">
        <f t="shared" si="419"/>
        <v>0</v>
      </c>
      <c r="O5341" s="76" t="str">
        <f t="shared" si="415"/>
        <v/>
      </c>
      <c r="P5341" s="75" t="str">
        <f t="shared" si="416"/>
        <v/>
      </c>
      <c r="Q5341" s="77" t="str">
        <f t="shared" si="417"/>
        <v/>
      </c>
      <c r="R5341" s="77" t="str">
        <f t="shared" si="418"/>
        <v/>
      </c>
      <c r="S5341" s="77" t="str">
        <f>IF(O5341="","",IF(OR(VALUE(LEFT(O5341,2))&gt;IF(RIGHT(J5341,1)="M",7,19),AND(OR(LEFT(O5341,2)={"07","19"}),VALUE(RIGHT(O5341,2))&gt;15)),TRUE,FALSE))</f>
        <v/>
      </c>
      <c r="T5341" s="77" t="str">
        <f>IF(O5341="","",IF(OR(VALUE(LEFT(O5341,2))&gt;IF(RIGHT(J5341,1)="M",7,19),AND(OR(LEFT(O5341,2)={"07","19"}),VALUE(RIGHT(O5341,2))&gt;5)),TRUE,FALSE))</f>
        <v/>
      </c>
    </row>
    <row r="5342" spans="12:20" x14ac:dyDescent="0.25">
      <c r="L5342" s="75">
        <f>COUNTIF($B$2:B5342,B5342)</f>
        <v>0</v>
      </c>
      <c r="M5342" s="75">
        <f>COUNTIF($L$2:L5342,4)</f>
        <v>42</v>
      </c>
      <c r="N5342" s="76" t="str">
        <f t="shared" si="419"/>
        <v>0</v>
      </c>
      <c r="O5342" s="76" t="str">
        <f t="shared" si="415"/>
        <v/>
      </c>
      <c r="P5342" s="75" t="str">
        <f t="shared" si="416"/>
        <v/>
      </c>
      <c r="Q5342" s="77" t="str">
        <f t="shared" si="417"/>
        <v/>
      </c>
      <c r="R5342" s="77" t="str">
        <f t="shared" si="418"/>
        <v/>
      </c>
      <c r="S5342" s="77" t="str">
        <f>IF(O5342="","",IF(OR(VALUE(LEFT(O5342,2))&gt;IF(RIGHT(J5342,1)="M",7,19),AND(OR(LEFT(O5342,2)={"07","19"}),VALUE(RIGHT(O5342,2))&gt;15)),TRUE,FALSE))</f>
        <v/>
      </c>
      <c r="T5342" s="77" t="str">
        <f>IF(O5342="","",IF(OR(VALUE(LEFT(O5342,2))&gt;IF(RIGHT(J5342,1)="M",7,19),AND(OR(LEFT(O5342,2)={"07","19"}),VALUE(RIGHT(O5342,2))&gt;5)),TRUE,FALSE))</f>
        <v/>
      </c>
    </row>
    <row r="5343" spans="12:20" x14ac:dyDescent="0.25">
      <c r="L5343" s="75">
        <f>COUNTIF($B$2:B5343,B5343)</f>
        <v>0</v>
      </c>
      <c r="M5343" s="75">
        <f>COUNTIF($L$2:L5343,4)</f>
        <v>42</v>
      </c>
      <c r="N5343" s="76" t="str">
        <f t="shared" si="419"/>
        <v>0</v>
      </c>
      <c r="O5343" s="76" t="str">
        <f t="shared" si="415"/>
        <v/>
      </c>
      <c r="P5343" s="75" t="str">
        <f t="shared" si="416"/>
        <v/>
      </c>
      <c r="Q5343" s="77" t="str">
        <f t="shared" si="417"/>
        <v/>
      </c>
      <c r="R5343" s="77" t="str">
        <f t="shared" si="418"/>
        <v/>
      </c>
      <c r="S5343" s="77" t="str">
        <f>IF(O5343="","",IF(OR(VALUE(LEFT(O5343,2))&gt;IF(RIGHT(J5343,1)="M",7,19),AND(OR(LEFT(O5343,2)={"07","19"}),VALUE(RIGHT(O5343,2))&gt;15)),TRUE,FALSE))</f>
        <v/>
      </c>
      <c r="T5343" s="77" t="str">
        <f>IF(O5343="","",IF(OR(VALUE(LEFT(O5343,2))&gt;IF(RIGHT(J5343,1)="M",7,19),AND(OR(LEFT(O5343,2)={"07","19"}),VALUE(RIGHT(O5343,2))&gt;5)),TRUE,FALSE))</f>
        <v/>
      </c>
    </row>
    <row r="5344" spans="12:20" x14ac:dyDescent="0.25">
      <c r="L5344" s="75">
        <f>COUNTIF($B$2:B5344,B5344)</f>
        <v>0</v>
      </c>
      <c r="M5344" s="75">
        <f>COUNTIF($L$2:L5344,4)</f>
        <v>42</v>
      </c>
      <c r="N5344" s="76" t="str">
        <f t="shared" si="419"/>
        <v>0</v>
      </c>
      <c r="O5344" s="76" t="str">
        <f t="shared" si="415"/>
        <v/>
      </c>
      <c r="P5344" s="75" t="str">
        <f t="shared" si="416"/>
        <v/>
      </c>
      <c r="Q5344" s="77" t="str">
        <f t="shared" si="417"/>
        <v/>
      </c>
      <c r="R5344" s="77" t="str">
        <f t="shared" si="418"/>
        <v/>
      </c>
      <c r="S5344" s="77" t="str">
        <f>IF(O5344="","",IF(OR(VALUE(LEFT(O5344,2))&gt;IF(RIGHT(J5344,1)="M",7,19),AND(OR(LEFT(O5344,2)={"07","19"}),VALUE(RIGHT(O5344,2))&gt;15)),TRUE,FALSE))</f>
        <v/>
      </c>
      <c r="T5344" s="77" t="str">
        <f>IF(O5344="","",IF(OR(VALUE(LEFT(O5344,2))&gt;IF(RIGHT(J5344,1)="M",7,19),AND(OR(LEFT(O5344,2)={"07","19"}),VALUE(RIGHT(O5344,2))&gt;5)),TRUE,FALSE))</f>
        <v/>
      </c>
    </row>
    <row r="5345" spans="12:20" x14ac:dyDescent="0.25">
      <c r="L5345" s="75">
        <f>COUNTIF($B$2:B5345,B5345)</f>
        <v>0</v>
      </c>
      <c r="M5345" s="75">
        <f>COUNTIF($L$2:L5345,4)</f>
        <v>42</v>
      </c>
      <c r="N5345" s="76" t="str">
        <f t="shared" si="419"/>
        <v>0</v>
      </c>
      <c r="O5345" s="76" t="str">
        <f t="shared" si="415"/>
        <v/>
      </c>
      <c r="P5345" s="75" t="str">
        <f t="shared" si="416"/>
        <v/>
      </c>
      <c r="Q5345" s="77" t="str">
        <f t="shared" si="417"/>
        <v/>
      </c>
      <c r="R5345" s="77" t="str">
        <f t="shared" si="418"/>
        <v/>
      </c>
      <c r="S5345" s="77" t="str">
        <f>IF(O5345="","",IF(OR(VALUE(LEFT(O5345,2))&gt;IF(RIGHT(J5345,1)="M",7,19),AND(OR(LEFT(O5345,2)={"07","19"}),VALUE(RIGHT(O5345,2))&gt;15)),TRUE,FALSE))</f>
        <v/>
      </c>
      <c r="T5345" s="77" t="str">
        <f>IF(O5345="","",IF(OR(VALUE(LEFT(O5345,2))&gt;IF(RIGHT(J5345,1)="M",7,19),AND(OR(LEFT(O5345,2)={"07","19"}),VALUE(RIGHT(O5345,2))&gt;5)),TRUE,FALSE))</f>
        <v/>
      </c>
    </row>
    <row r="5346" spans="12:20" x14ac:dyDescent="0.25">
      <c r="L5346" s="75">
        <f>COUNTIF($B$2:B5346,B5346)</f>
        <v>0</v>
      </c>
      <c r="M5346" s="75">
        <f>COUNTIF($L$2:L5346,4)</f>
        <v>42</v>
      </c>
      <c r="N5346" s="76" t="str">
        <f t="shared" si="419"/>
        <v>0</v>
      </c>
      <c r="O5346" s="76" t="str">
        <f t="shared" si="415"/>
        <v/>
      </c>
      <c r="P5346" s="75" t="str">
        <f t="shared" si="416"/>
        <v/>
      </c>
      <c r="Q5346" s="77" t="str">
        <f t="shared" si="417"/>
        <v/>
      </c>
      <c r="R5346" s="77" t="str">
        <f t="shared" si="418"/>
        <v/>
      </c>
      <c r="S5346" s="77" t="str">
        <f>IF(O5346="","",IF(OR(VALUE(LEFT(O5346,2))&gt;IF(RIGHT(J5346,1)="M",7,19),AND(OR(LEFT(O5346,2)={"07","19"}),VALUE(RIGHT(O5346,2))&gt;15)),TRUE,FALSE))</f>
        <v/>
      </c>
      <c r="T5346" s="77" t="str">
        <f>IF(O5346="","",IF(OR(VALUE(LEFT(O5346,2))&gt;IF(RIGHT(J5346,1)="M",7,19),AND(OR(LEFT(O5346,2)={"07","19"}),VALUE(RIGHT(O5346,2))&gt;5)),TRUE,FALSE))</f>
        <v/>
      </c>
    </row>
    <row r="5347" spans="12:20" x14ac:dyDescent="0.25">
      <c r="L5347" s="75">
        <f>COUNTIF($B$2:B5347,B5347)</f>
        <v>0</v>
      </c>
      <c r="M5347" s="75">
        <f>COUNTIF($L$2:L5347,4)</f>
        <v>42</v>
      </c>
      <c r="N5347" s="76" t="str">
        <f t="shared" si="419"/>
        <v>0</v>
      </c>
      <c r="O5347" s="76" t="str">
        <f t="shared" si="415"/>
        <v/>
      </c>
      <c r="P5347" s="75" t="str">
        <f t="shared" si="416"/>
        <v/>
      </c>
      <c r="Q5347" s="77" t="str">
        <f t="shared" si="417"/>
        <v/>
      </c>
      <c r="R5347" s="77" t="str">
        <f t="shared" si="418"/>
        <v/>
      </c>
      <c r="S5347" s="77" t="str">
        <f>IF(O5347="","",IF(OR(VALUE(LEFT(O5347,2))&gt;IF(RIGHT(J5347,1)="M",7,19),AND(OR(LEFT(O5347,2)={"07","19"}),VALUE(RIGHT(O5347,2))&gt;15)),TRUE,FALSE))</f>
        <v/>
      </c>
      <c r="T5347" s="77" t="str">
        <f>IF(O5347="","",IF(OR(VALUE(LEFT(O5347,2))&gt;IF(RIGHT(J5347,1)="M",7,19),AND(OR(LEFT(O5347,2)={"07","19"}),VALUE(RIGHT(O5347,2))&gt;5)),TRUE,FALSE))</f>
        <v/>
      </c>
    </row>
    <row r="5348" spans="12:20" x14ac:dyDescent="0.25">
      <c r="L5348" s="75">
        <f>COUNTIF($B$2:B5348,B5348)</f>
        <v>0</v>
      </c>
      <c r="M5348" s="75">
        <f>COUNTIF($L$2:L5348,4)</f>
        <v>42</v>
      </c>
      <c r="N5348" s="76" t="str">
        <f t="shared" si="419"/>
        <v>0</v>
      </c>
      <c r="O5348" s="76" t="str">
        <f t="shared" si="415"/>
        <v/>
      </c>
      <c r="P5348" s="75" t="str">
        <f t="shared" si="416"/>
        <v/>
      </c>
      <c r="Q5348" s="77" t="str">
        <f t="shared" si="417"/>
        <v/>
      </c>
      <c r="R5348" s="77" t="str">
        <f t="shared" si="418"/>
        <v/>
      </c>
      <c r="S5348" s="77" t="str">
        <f>IF(O5348="","",IF(OR(VALUE(LEFT(O5348,2))&gt;IF(RIGHT(J5348,1)="M",7,19),AND(OR(LEFT(O5348,2)={"07","19"}),VALUE(RIGHT(O5348,2))&gt;15)),TRUE,FALSE))</f>
        <v/>
      </c>
      <c r="T5348" s="77" t="str">
        <f>IF(O5348="","",IF(OR(VALUE(LEFT(O5348,2))&gt;IF(RIGHT(J5348,1)="M",7,19),AND(OR(LEFT(O5348,2)={"07","19"}),VALUE(RIGHT(O5348,2))&gt;5)),TRUE,FALSE))</f>
        <v/>
      </c>
    </row>
    <row r="5349" spans="12:20" x14ac:dyDescent="0.25">
      <c r="L5349" s="75">
        <f>COUNTIF($B$2:B5349,B5349)</f>
        <v>0</v>
      </c>
      <c r="M5349" s="75">
        <f>COUNTIF($L$2:L5349,4)</f>
        <v>42</v>
      </c>
      <c r="N5349" s="76" t="str">
        <f t="shared" si="419"/>
        <v>0</v>
      </c>
      <c r="O5349" s="76" t="str">
        <f t="shared" si="415"/>
        <v/>
      </c>
      <c r="P5349" s="75" t="str">
        <f t="shared" si="416"/>
        <v/>
      </c>
      <c r="Q5349" s="77" t="str">
        <f t="shared" si="417"/>
        <v/>
      </c>
      <c r="R5349" s="77" t="str">
        <f t="shared" si="418"/>
        <v/>
      </c>
      <c r="S5349" s="77" t="str">
        <f>IF(O5349="","",IF(OR(VALUE(LEFT(O5349,2))&gt;IF(RIGHT(J5349,1)="M",7,19),AND(OR(LEFT(O5349,2)={"07","19"}),VALUE(RIGHT(O5349,2))&gt;15)),TRUE,FALSE))</f>
        <v/>
      </c>
      <c r="T5349" s="77" t="str">
        <f>IF(O5349="","",IF(OR(VALUE(LEFT(O5349,2))&gt;IF(RIGHT(J5349,1)="M",7,19),AND(OR(LEFT(O5349,2)={"07","19"}),VALUE(RIGHT(O5349,2))&gt;5)),TRUE,FALSE))</f>
        <v/>
      </c>
    </row>
    <row r="5350" spans="12:20" x14ac:dyDescent="0.25">
      <c r="L5350" s="75">
        <f>COUNTIF($B$2:B5350,B5350)</f>
        <v>0</v>
      </c>
      <c r="M5350" s="75">
        <f>COUNTIF($L$2:L5350,4)</f>
        <v>42</v>
      </c>
      <c r="N5350" s="76" t="str">
        <f t="shared" si="419"/>
        <v>0</v>
      </c>
      <c r="O5350" s="76" t="str">
        <f t="shared" si="415"/>
        <v/>
      </c>
      <c r="P5350" s="75" t="str">
        <f t="shared" si="416"/>
        <v/>
      </c>
      <c r="Q5350" s="77" t="str">
        <f t="shared" si="417"/>
        <v/>
      </c>
      <c r="R5350" s="77" t="str">
        <f t="shared" si="418"/>
        <v/>
      </c>
      <c r="S5350" s="77" t="str">
        <f>IF(O5350="","",IF(OR(VALUE(LEFT(O5350,2))&gt;IF(RIGHT(J5350,1)="M",7,19),AND(OR(LEFT(O5350,2)={"07","19"}),VALUE(RIGHT(O5350,2))&gt;15)),TRUE,FALSE))</f>
        <v/>
      </c>
      <c r="T5350" s="77" t="str">
        <f>IF(O5350="","",IF(OR(VALUE(LEFT(O5350,2))&gt;IF(RIGHT(J5350,1)="M",7,19),AND(OR(LEFT(O5350,2)={"07","19"}),VALUE(RIGHT(O5350,2))&gt;5)),TRUE,FALSE))</f>
        <v/>
      </c>
    </row>
    <row r="5351" spans="12:20" x14ac:dyDescent="0.25">
      <c r="L5351" s="75">
        <f>COUNTIF($B$2:B5351,B5351)</f>
        <v>0</v>
      </c>
      <c r="M5351" s="75">
        <f>COUNTIF($L$2:L5351,4)</f>
        <v>42</v>
      </c>
      <c r="N5351" s="76" t="str">
        <f t="shared" si="419"/>
        <v>0</v>
      </c>
      <c r="O5351" s="76" t="str">
        <f t="shared" si="415"/>
        <v/>
      </c>
      <c r="P5351" s="75" t="str">
        <f t="shared" si="416"/>
        <v/>
      </c>
      <c r="Q5351" s="77" t="str">
        <f t="shared" si="417"/>
        <v/>
      </c>
      <c r="R5351" s="77" t="str">
        <f t="shared" si="418"/>
        <v/>
      </c>
      <c r="S5351" s="77" t="str">
        <f>IF(O5351="","",IF(OR(VALUE(LEFT(O5351,2))&gt;IF(RIGHT(J5351,1)="M",7,19),AND(OR(LEFT(O5351,2)={"07","19"}),VALUE(RIGHT(O5351,2))&gt;15)),TRUE,FALSE))</f>
        <v/>
      </c>
      <c r="T5351" s="77" t="str">
        <f>IF(O5351="","",IF(OR(VALUE(LEFT(O5351,2))&gt;IF(RIGHT(J5351,1)="M",7,19),AND(OR(LEFT(O5351,2)={"07","19"}),VALUE(RIGHT(O5351,2))&gt;5)),TRUE,FALSE))</f>
        <v/>
      </c>
    </row>
    <row r="5352" spans="12:20" x14ac:dyDescent="0.25">
      <c r="L5352" s="75">
        <f>COUNTIF($B$2:B5352,B5352)</f>
        <v>0</v>
      </c>
      <c r="M5352" s="75">
        <f>COUNTIF($L$2:L5352,4)</f>
        <v>42</v>
      </c>
      <c r="N5352" s="76" t="str">
        <f t="shared" si="419"/>
        <v>0</v>
      </c>
      <c r="O5352" s="76" t="str">
        <f t="shared" si="415"/>
        <v/>
      </c>
      <c r="P5352" s="75" t="str">
        <f t="shared" si="416"/>
        <v/>
      </c>
      <c r="Q5352" s="77" t="str">
        <f t="shared" si="417"/>
        <v/>
      </c>
      <c r="R5352" s="77" t="str">
        <f t="shared" si="418"/>
        <v/>
      </c>
      <c r="S5352" s="77" t="str">
        <f>IF(O5352="","",IF(OR(VALUE(LEFT(O5352,2))&gt;IF(RIGHT(J5352,1)="M",7,19),AND(OR(LEFT(O5352,2)={"07","19"}),VALUE(RIGHT(O5352,2))&gt;15)),TRUE,FALSE))</f>
        <v/>
      </c>
      <c r="T5352" s="77" t="str">
        <f>IF(O5352="","",IF(OR(VALUE(LEFT(O5352,2))&gt;IF(RIGHT(J5352,1)="M",7,19),AND(OR(LEFT(O5352,2)={"07","19"}),VALUE(RIGHT(O5352,2))&gt;5)),TRUE,FALSE))</f>
        <v/>
      </c>
    </row>
    <row r="5353" spans="12:20" x14ac:dyDescent="0.25">
      <c r="L5353" s="75">
        <f>COUNTIF($B$2:B5353,B5353)</f>
        <v>0</v>
      </c>
      <c r="M5353" s="75">
        <f>COUNTIF($L$2:L5353,4)</f>
        <v>42</v>
      </c>
      <c r="N5353" s="76" t="str">
        <f t="shared" si="419"/>
        <v>0</v>
      </c>
      <c r="O5353" s="76" t="str">
        <f t="shared" si="415"/>
        <v/>
      </c>
      <c r="P5353" s="75" t="str">
        <f t="shared" si="416"/>
        <v/>
      </c>
      <c r="Q5353" s="77" t="str">
        <f t="shared" si="417"/>
        <v/>
      </c>
      <c r="R5353" s="77" t="str">
        <f t="shared" si="418"/>
        <v/>
      </c>
      <c r="S5353" s="77" t="str">
        <f>IF(O5353="","",IF(OR(VALUE(LEFT(O5353,2))&gt;IF(RIGHT(J5353,1)="M",7,19),AND(OR(LEFT(O5353,2)={"07","19"}),VALUE(RIGHT(O5353,2))&gt;15)),TRUE,FALSE))</f>
        <v/>
      </c>
      <c r="T5353" s="77" t="str">
        <f>IF(O5353="","",IF(OR(VALUE(LEFT(O5353,2))&gt;IF(RIGHT(J5353,1)="M",7,19),AND(OR(LEFT(O5353,2)={"07","19"}),VALUE(RIGHT(O5353,2))&gt;5)),TRUE,FALSE))</f>
        <v/>
      </c>
    </row>
    <row r="5354" spans="12:20" x14ac:dyDescent="0.25">
      <c r="L5354" s="75">
        <f>COUNTIF($B$2:B5354,B5354)</f>
        <v>0</v>
      </c>
      <c r="M5354" s="75">
        <f>COUNTIF($L$2:L5354,4)</f>
        <v>42</v>
      </c>
      <c r="N5354" s="76" t="str">
        <f t="shared" si="419"/>
        <v>0</v>
      </c>
      <c r="O5354" s="76" t="str">
        <f t="shared" si="415"/>
        <v/>
      </c>
      <c r="P5354" s="75" t="str">
        <f t="shared" si="416"/>
        <v/>
      </c>
      <c r="Q5354" s="77" t="str">
        <f t="shared" si="417"/>
        <v/>
      </c>
      <c r="R5354" s="77" t="str">
        <f t="shared" si="418"/>
        <v/>
      </c>
      <c r="S5354" s="77" t="str">
        <f>IF(O5354="","",IF(OR(VALUE(LEFT(O5354,2))&gt;IF(RIGHT(J5354,1)="M",7,19),AND(OR(LEFT(O5354,2)={"07","19"}),VALUE(RIGHT(O5354,2))&gt;15)),TRUE,FALSE))</f>
        <v/>
      </c>
      <c r="T5354" s="77" t="str">
        <f>IF(O5354="","",IF(OR(VALUE(LEFT(O5354,2))&gt;IF(RIGHT(J5354,1)="M",7,19),AND(OR(LEFT(O5354,2)={"07","19"}),VALUE(RIGHT(O5354,2))&gt;5)),TRUE,FALSE))</f>
        <v/>
      </c>
    </row>
    <row r="5355" spans="12:20" x14ac:dyDescent="0.25">
      <c r="L5355" s="75">
        <f>COUNTIF($B$2:B5355,B5355)</f>
        <v>0</v>
      </c>
      <c r="M5355" s="75">
        <f>COUNTIF($L$2:L5355,4)</f>
        <v>42</v>
      </c>
      <c r="N5355" s="76" t="str">
        <f t="shared" si="419"/>
        <v>0</v>
      </c>
      <c r="O5355" s="76" t="str">
        <f t="shared" si="415"/>
        <v/>
      </c>
      <c r="P5355" s="75" t="str">
        <f t="shared" si="416"/>
        <v/>
      </c>
      <c r="Q5355" s="77" t="str">
        <f t="shared" si="417"/>
        <v/>
      </c>
      <c r="R5355" s="77" t="str">
        <f t="shared" si="418"/>
        <v/>
      </c>
      <c r="S5355" s="77" t="str">
        <f>IF(O5355="","",IF(OR(VALUE(LEFT(O5355,2))&gt;IF(RIGHT(J5355,1)="M",7,19),AND(OR(LEFT(O5355,2)={"07","19"}),VALUE(RIGHT(O5355,2))&gt;15)),TRUE,FALSE))</f>
        <v/>
      </c>
      <c r="T5355" s="77" t="str">
        <f>IF(O5355="","",IF(OR(VALUE(LEFT(O5355,2))&gt;IF(RIGHT(J5355,1)="M",7,19),AND(OR(LEFT(O5355,2)={"07","19"}),VALUE(RIGHT(O5355,2))&gt;5)),TRUE,FALSE))</f>
        <v/>
      </c>
    </row>
    <row r="5356" spans="12:20" x14ac:dyDescent="0.25">
      <c r="L5356" s="75">
        <f>COUNTIF($B$2:B5356,B5356)</f>
        <v>0</v>
      </c>
      <c r="M5356" s="75">
        <f>COUNTIF($L$2:L5356,4)</f>
        <v>42</v>
      </c>
      <c r="N5356" s="76" t="str">
        <f t="shared" si="419"/>
        <v>0</v>
      </c>
      <c r="O5356" s="76" t="str">
        <f t="shared" si="415"/>
        <v/>
      </c>
      <c r="P5356" s="75" t="str">
        <f t="shared" si="416"/>
        <v/>
      </c>
      <c r="Q5356" s="77" t="str">
        <f t="shared" si="417"/>
        <v/>
      </c>
      <c r="R5356" s="77" t="str">
        <f t="shared" si="418"/>
        <v/>
      </c>
      <c r="S5356" s="77" t="str">
        <f>IF(O5356="","",IF(OR(VALUE(LEFT(O5356,2))&gt;IF(RIGHT(J5356,1)="M",7,19),AND(OR(LEFT(O5356,2)={"07","19"}),VALUE(RIGHT(O5356,2))&gt;15)),TRUE,FALSE))</f>
        <v/>
      </c>
      <c r="T5356" s="77" t="str">
        <f>IF(O5356="","",IF(OR(VALUE(LEFT(O5356,2))&gt;IF(RIGHT(J5356,1)="M",7,19),AND(OR(LEFT(O5356,2)={"07","19"}),VALUE(RIGHT(O5356,2))&gt;5)),TRUE,FALSE))</f>
        <v/>
      </c>
    </row>
    <row r="5357" spans="12:20" x14ac:dyDescent="0.25">
      <c r="L5357" s="75">
        <f>COUNTIF($B$2:B5357,B5357)</f>
        <v>0</v>
      </c>
      <c r="M5357" s="75">
        <f>COUNTIF($L$2:L5357,4)</f>
        <v>42</v>
      </c>
      <c r="N5357" s="76" t="str">
        <f t="shared" si="419"/>
        <v>0</v>
      </c>
      <c r="O5357" s="76" t="str">
        <f t="shared" si="415"/>
        <v/>
      </c>
      <c r="P5357" s="75" t="str">
        <f t="shared" si="416"/>
        <v/>
      </c>
      <c r="Q5357" s="77" t="str">
        <f t="shared" si="417"/>
        <v/>
      </c>
      <c r="R5357" s="77" t="str">
        <f t="shared" si="418"/>
        <v/>
      </c>
      <c r="S5357" s="77" t="str">
        <f>IF(O5357="","",IF(OR(VALUE(LEFT(O5357,2))&gt;IF(RIGHT(J5357,1)="M",7,19),AND(OR(LEFT(O5357,2)={"07","19"}),VALUE(RIGHT(O5357,2))&gt;15)),TRUE,FALSE))</f>
        <v/>
      </c>
      <c r="T5357" s="77" t="str">
        <f>IF(O5357="","",IF(OR(VALUE(LEFT(O5357,2))&gt;IF(RIGHT(J5357,1)="M",7,19),AND(OR(LEFT(O5357,2)={"07","19"}),VALUE(RIGHT(O5357,2))&gt;5)),TRUE,FALSE))</f>
        <v/>
      </c>
    </row>
    <row r="5358" spans="12:20" x14ac:dyDescent="0.25">
      <c r="L5358" s="75">
        <f>COUNTIF($B$2:B5358,B5358)</f>
        <v>0</v>
      </c>
      <c r="M5358" s="75">
        <f>COUNTIF($L$2:L5358,4)</f>
        <v>42</v>
      </c>
      <c r="N5358" s="76" t="str">
        <f t="shared" si="419"/>
        <v>0</v>
      </c>
      <c r="O5358" s="76" t="str">
        <f t="shared" si="415"/>
        <v/>
      </c>
      <c r="P5358" s="75" t="str">
        <f t="shared" si="416"/>
        <v/>
      </c>
      <c r="Q5358" s="77" t="str">
        <f t="shared" si="417"/>
        <v/>
      </c>
      <c r="R5358" s="77" t="str">
        <f t="shared" si="418"/>
        <v/>
      </c>
      <c r="S5358" s="77" t="str">
        <f>IF(O5358="","",IF(OR(VALUE(LEFT(O5358,2))&gt;IF(RIGHT(J5358,1)="M",7,19),AND(OR(LEFT(O5358,2)={"07","19"}),VALUE(RIGHT(O5358,2))&gt;15)),TRUE,FALSE))</f>
        <v/>
      </c>
      <c r="T5358" s="77" t="str">
        <f>IF(O5358="","",IF(OR(VALUE(LEFT(O5358,2))&gt;IF(RIGHT(J5358,1)="M",7,19),AND(OR(LEFT(O5358,2)={"07","19"}),VALUE(RIGHT(O5358,2))&gt;5)),TRUE,FALSE))</f>
        <v/>
      </c>
    </row>
    <row r="5359" spans="12:20" x14ac:dyDescent="0.25">
      <c r="L5359" s="75">
        <f>COUNTIF($B$2:B5359,B5359)</f>
        <v>0</v>
      </c>
      <c r="M5359" s="75">
        <f>COUNTIF($L$2:L5359,4)</f>
        <v>42</v>
      </c>
      <c r="N5359" s="76" t="str">
        <f t="shared" si="419"/>
        <v>0</v>
      </c>
      <c r="O5359" s="76" t="str">
        <f t="shared" si="415"/>
        <v/>
      </c>
      <c r="P5359" s="75" t="str">
        <f t="shared" si="416"/>
        <v/>
      </c>
      <c r="Q5359" s="77" t="str">
        <f t="shared" si="417"/>
        <v/>
      </c>
      <c r="R5359" s="77" t="str">
        <f t="shared" si="418"/>
        <v/>
      </c>
      <c r="S5359" s="77" t="str">
        <f>IF(O5359="","",IF(OR(VALUE(LEFT(O5359,2))&gt;IF(RIGHT(J5359,1)="M",7,19),AND(OR(LEFT(O5359,2)={"07","19"}),VALUE(RIGHT(O5359,2))&gt;15)),TRUE,FALSE))</f>
        <v/>
      </c>
      <c r="T5359" s="77" t="str">
        <f>IF(O5359="","",IF(OR(VALUE(LEFT(O5359,2))&gt;IF(RIGHT(J5359,1)="M",7,19),AND(OR(LEFT(O5359,2)={"07","19"}),VALUE(RIGHT(O5359,2))&gt;5)),TRUE,FALSE))</f>
        <v/>
      </c>
    </row>
    <row r="5360" spans="12:20" x14ac:dyDescent="0.25">
      <c r="L5360" s="75">
        <f>COUNTIF($B$2:B5360,B5360)</f>
        <v>0</v>
      </c>
      <c r="M5360" s="75">
        <f>COUNTIF($L$2:L5360,4)</f>
        <v>42</v>
      </c>
      <c r="N5360" s="76" t="str">
        <f t="shared" si="419"/>
        <v>0</v>
      </c>
      <c r="O5360" s="76" t="str">
        <f t="shared" si="415"/>
        <v/>
      </c>
      <c r="P5360" s="75" t="str">
        <f t="shared" si="416"/>
        <v/>
      </c>
      <c r="Q5360" s="77" t="str">
        <f t="shared" si="417"/>
        <v/>
      </c>
      <c r="R5360" s="77" t="str">
        <f t="shared" si="418"/>
        <v/>
      </c>
      <c r="S5360" s="77" t="str">
        <f>IF(O5360="","",IF(OR(VALUE(LEFT(O5360,2))&gt;IF(RIGHT(J5360,1)="M",7,19),AND(OR(LEFT(O5360,2)={"07","19"}),VALUE(RIGHT(O5360,2))&gt;15)),TRUE,FALSE))</f>
        <v/>
      </c>
      <c r="T5360" s="77" t="str">
        <f>IF(O5360="","",IF(OR(VALUE(LEFT(O5360,2))&gt;IF(RIGHT(J5360,1)="M",7,19),AND(OR(LEFT(O5360,2)={"07","19"}),VALUE(RIGHT(O5360,2))&gt;5)),TRUE,FALSE))</f>
        <v/>
      </c>
    </row>
    <row r="5361" spans="12:20" x14ac:dyDescent="0.25">
      <c r="L5361" s="75">
        <f>COUNTIF($B$2:B5361,B5361)</f>
        <v>0</v>
      </c>
      <c r="M5361" s="75">
        <f>COUNTIF($L$2:L5361,4)</f>
        <v>42</v>
      </c>
      <c r="N5361" s="76" t="str">
        <f t="shared" si="419"/>
        <v>0</v>
      </c>
      <c r="O5361" s="76" t="str">
        <f t="shared" si="415"/>
        <v/>
      </c>
      <c r="P5361" s="75" t="str">
        <f t="shared" si="416"/>
        <v/>
      </c>
      <c r="Q5361" s="77" t="str">
        <f t="shared" si="417"/>
        <v/>
      </c>
      <c r="R5361" s="77" t="str">
        <f t="shared" si="418"/>
        <v/>
      </c>
      <c r="S5361" s="77" t="str">
        <f>IF(O5361="","",IF(OR(VALUE(LEFT(O5361,2))&gt;IF(RIGHT(J5361,1)="M",7,19),AND(OR(LEFT(O5361,2)={"07","19"}),VALUE(RIGHT(O5361,2))&gt;15)),TRUE,FALSE))</f>
        <v/>
      </c>
      <c r="T5361" s="77" t="str">
        <f>IF(O5361="","",IF(OR(VALUE(LEFT(O5361,2))&gt;IF(RIGHT(J5361,1)="M",7,19),AND(OR(LEFT(O5361,2)={"07","19"}),VALUE(RIGHT(O5361,2))&gt;5)),TRUE,FALSE))</f>
        <v/>
      </c>
    </row>
    <row r="5362" spans="12:20" x14ac:dyDescent="0.25">
      <c r="L5362" s="75">
        <f>COUNTIF($B$2:B5362,B5362)</f>
        <v>0</v>
      </c>
      <c r="M5362" s="75">
        <f>COUNTIF($L$2:L5362,4)</f>
        <v>42</v>
      </c>
      <c r="N5362" s="76" t="str">
        <f t="shared" si="419"/>
        <v>0</v>
      </c>
      <c r="O5362" s="76" t="str">
        <f t="shared" si="415"/>
        <v/>
      </c>
      <c r="P5362" s="75" t="str">
        <f t="shared" si="416"/>
        <v/>
      </c>
      <c r="Q5362" s="77" t="str">
        <f t="shared" si="417"/>
        <v/>
      </c>
      <c r="R5362" s="77" t="str">
        <f t="shared" si="418"/>
        <v/>
      </c>
      <c r="S5362" s="77" t="str">
        <f>IF(O5362="","",IF(OR(VALUE(LEFT(O5362,2))&gt;IF(RIGHT(J5362,1)="M",7,19),AND(OR(LEFT(O5362,2)={"07","19"}),VALUE(RIGHT(O5362,2))&gt;15)),TRUE,FALSE))</f>
        <v/>
      </c>
      <c r="T5362" s="77" t="str">
        <f>IF(O5362="","",IF(OR(VALUE(LEFT(O5362,2))&gt;IF(RIGHT(J5362,1)="M",7,19),AND(OR(LEFT(O5362,2)={"07","19"}),VALUE(RIGHT(O5362,2))&gt;5)),TRUE,FALSE))</f>
        <v/>
      </c>
    </row>
    <row r="5363" spans="12:20" x14ac:dyDescent="0.25">
      <c r="L5363" s="75">
        <f>COUNTIF($B$2:B5363,B5363)</f>
        <v>0</v>
      </c>
      <c r="M5363" s="75">
        <f>COUNTIF($L$2:L5363,4)</f>
        <v>42</v>
      </c>
      <c r="N5363" s="76" t="str">
        <f t="shared" si="419"/>
        <v>0</v>
      </c>
      <c r="O5363" s="76" t="str">
        <f t="shared" si="415"/>
        <v/>
      </c>
      <c r="P5363" s="75" t="str">
        <f t="shared" si="416"/>
        <v/>
      </c>
      <c r="Q5363" s="77" t="str">
        <f t="shared" si="417"/>
        <v/>
      </c>
      <c r="R5363" s="77" t="str">
        <f t="shared" si="418"/>
        <v/>
      </c>
      <c r="S5363" s="77" t="str">
        <f>IF(O5363="","",IF(OR(VALUE(LEFT(O5363,2))&gt;IF(RIGHT(J5363,1)="M",7,19),AND(OR(LEFT(O5363,2)={"07","19"}),VALUE(RIGHT(O5363,2))&gt;15)),TRUE,FALSE))</f>
        <v/>
      </c>
      <c r="T5363" s="77" t="str">
        <f>IF(O5363="","",IF(OR(VALUE(LEFT(O5363,2))&gt;IF(RIGHT(J5363,1)="M",7,19),AND(OR(LEFT(O5363,2)={"07","19"}),VALUE(RIGHT(O5363,2))&gt;5)),TRUE,FALSE))</f>
        <v/>
      </c>
    </row>
    <row r="5364" spans="12:20" x14ac:dyDescent="0.25">
      <c r="L5364" s="75">
        <f>COUNTIF($B$2:B5364,B5364)</f>
        <v>0</v>
      </c>
      <c r="M5364" s="75">
        <f>COUNTIF($L$2:L5364,4)</f>
        <v>42</v>
      </c>
      <c r="N5364" s="76" t="str">
        <f t="shared" si="419"/>
        <v>0</v>
      </c>
      <c r="O5364" s="76" t="str">
        <f t="shared" si="415"/>
        <v/>
      </c>
      <c r="P5364" s="75" t="str">
        <f t="shared" si="416"/>
        <v/>
      </c>
      <c r="Q5364" s="77" t="str">
        <f t="shared" si="417"/>
        <v/>
      </c>
      <c r="R5364" s="77" t="str">
        <f t="shared" si="418"/>
        <v/>
      </c>
      <c r="S5364" s="77" t="str">
        <f>IF(O5364="","",IF(OR(VALUE(LEFT(O5364,2))&gt;IF(RIGHT(J5364,1)="M",7,19),AND(OR(LEFT(O5364,2)={"07","19"}),VALUE(RIGHT(O5364,2))&gt;15)),TRUE,FALSE))</f>
        <v/>
      </c>
      <c r="T5364" s="77" t="str">
        <f>IF(O5364="","",IF(OR(VALUE(LEFT(O5364,2))&gt;IF(RIGHT(J5364,1)="M",7,19),AND(OR(LEFT(O5364,2)={"07","19"}),VALUE(RIGHT(O5364,2))&gt;5)),TRUE,FALSE))</f>
        <v/>
      </c>
    </row>
    <row r="5365" spans="12:20" x14ac:dyDescent="0.25">
      <c r="L5365" s="75">
        <f>COUNTIF($B$2:B5365,B5365)</f>
        <v>0</v>
      </c>
      <c r="M5365" s="75">
        <f>COUNTIF($L$2:L5365,4)</f>
        <v>42</v>
      </c>
      <c r="N5365" s="76" t="str">
        <f t="shared" si="419"/>
        <v>0</v>
      </c>
      <c r="O5365" s="76" t="str">
        <f t="shared" si="415"/>
        <v/>
      </c>
      <c r="P5365" s="75" t="str">
        <f t="shared" si="416"/>
        <v/>
      </c>
      <c r="Q5365" s="77" t="str">
        <f t="shared" si="417"/>
        <v/>
      </c>
      <c r="R5365" s="77" t="str">
        <f t="shared" si="418"/>
        <v/>
      </c>
      <c r="S5365" s="77" t="str">
        <f>IF(O5365="","",IF(OR(VALUE(LEFT(O5365,2))&gt;IF(RIGHT(J5365,1)="M",7,19),AND(OR(LEFT(O5365,2)={"07","19"}),VALUE(RIGHT(O5365,2))&gt;15)),TRUE,FALSE))</f>
        <v/>
      </c>
      <c r="T5365" s="77" t="str">
        <f>IF(O5365="","",IF(OR(VALUE(LEFT(O5365,2))&gt;IF(RIGHT(J5365,1)="M",7,19),AND(OR(LEFT(O5365,2)={"07","19"}),VALUE(RIGHT(O5365,2))&gt;5)),TRUE,FALSE))</f>
        <v/>
      </c>
    </row>
    <row r="5366" spans="12:20" x14ac:dyDescent="0.25">
      <c r="L5366" s="75">
        <f>COUNTIF($B$2:B5366,B5366)</f>
        <v>0</v>
      </c>
      <c r="M5366" s="75">
        <f>COUNTIF($L$2:L5366,4)</f>
        <v>42</v>
      </c>
      <c r="N5366" s="76" t="str">
        <f t="shared" si="419"/>
        <v>0</v>
      </c>
      <c r="O5366" s="76" t="str">
        <f t="shared" si="415"/>
        <v/>
      </c>
      <c r="P5366" s="75" t="str">
        <f t="shared" si="416"/>
        <v/>
      </c>
      <c r="Q5366" s="77" t="str">
        <f t="shared" si="417"/>
        <v/>
      </c>
      <c r="R5366" s="77" t="str">
        <f t="shared" si="418"/>
        <v/>
      </c>
      <c r="S5366" s="77" t="str">
        <f>IF(O5366="","",IF(OR(VALUE(LEFT(O5366,2))&gt;IF(RIGHT(J5366,1)="M",7,19),AND(OR(LEFT(O5366,2)={"07","19"}),VALUE(RIGHT(O5366,2))&gt;15)),TRUE,FALSE))</f>
        <v/>
      </c>
      <c r="T5366" s="77" t="str">
        <f>IF(O5366="","",IF(OR(VALUE(LEFT(O5366,2))&gt;IF(RIGHT(J5366,1)="M",7,19),AND(OR(LEFT(O5366,2)={"07","19"}),VALUE(RIGHT(O5366,2))&gt;5)),TRUE,FALSE))</f>
        <v/>
      </c>
    </row>
    <row r="5367" spans="12:20" x14ac:dyDescent="0.25">
      <c r="L5367" s="75">
        <f>COUNTIF($B$2:B5367,B5367)</f>
        <v>0</v>
      </c>
      <c r="M5367" s="75">
        <f>COUNTIF($L$2:L5367,4)</f>
        <v>42</v>
      </c>
      <c r="N5367" s="76" t="str">
        <f t="shared" si="419"/>
        <v>0</v>
      </c>
      <c r="O5367" s="76" t="str">
        <f t="shared" si="415"/>
        <v/>
      </c>
      <c r="P5367" s="75" t="str">
        <f t="shared" si="416"/>
        <v/>
      </c>
      <c r="Q5367" s="77" t="str">
        <f t="shared" si="417"/>
        <v/>
      </c>
      <c r="R5367" s="77" t="str">
        <f t="shared" si="418"/>
        <v/>
      </c>
      <c r="S5367" s="77" t="str">
        <f>IF(O5367="","",IF(OR(VALUE(LEFT(O5367,2))&gt;IF(RIGHT(J5367,1)="M",7,19),AND(OR(LEFT(O5367,2)={"07","19"}),VALUE(RIGHT(O5367,2))&gt;15)),TRUE,FALSE))</f>
        <v/>
      </c>
      <c r="T5367" s="77" t="str">
        <f>IF(O5367="","",IF(OR(VALUE(LEFT(O5367,2))&gt;IF(RIGHT(J5367,1)="M",7,19),AND(OR(LEFT(O5367,2)={"07","19"}),VALUE(RIGHT(O5367,2))&gt;5)),TRUE,FALSE))</f>
        <v/>
      </c>
    </row>
    <row r="5368" spans="12:20" x14ac:dyDescent="0.25">
      <c r="L5368" s="75">
        <f>COUNTIF($B$2:B5368,B5368)</f>
        <v>0</v>
      </c>
      <c r="M5368" s="75">
        <f>COUNTIF($L$2:L5368,4)</f>
        <v>42</v>
      </c>
      <c r="N5368" s="76" t="str">
        <f t="shared" si="419"/>
        <v>0</v>
      </c>
      <c r="O5368" s="76" t="str">
        <f t="shared" si="415"/>
        <v/>
      </c>
      <c r="P5368" s="75" t="str">
        <f t="shared" si="416"/>
        <v/>
      </c>
      <c r="Q5368" s="77" t="str">
        <f t="shared" si="417"/>
        <v/>
      </c>
      <c r="R5368" s="77" t="str">
        <f t="shared" si="418"/>
        <v/>
      </c>
      <c r="S5368" s="77" t="str">
        <f>IF(O5368="","",IF(OR(VALUE(LEFT(O5368,2))&gt;IF(RIGHT(J5368,1)="M",7,19),AND(OR(LEFT(O5368,2)={"07","19"}),VALUE(RIGHT(O5368,2))&gt;15)),TRUE,FALSE))</f>
        <v/>
      </c>
      <c r="T5368" s="77" t="str">
        <f>IF(O5368="","",IF(OR(VALUE(LEFT(O5368,2))&gt;IF(RIGHT(J5368,1)="M",7,19),AND(OR(LEFT(O5368,2)={"07","19"}),VALUE(RIGHT(O5368,2))&gt;5)),TRUE,FALSE))</f>
        <v/>
      </c>
    </row>
    <row r="5369" spans="12:20" x14ac:dyDescent="0.25">
      <c r="L5369" s="75">
        <f>COUNTIF($B$2:B5369,B5369)</f>
        <v>0</v>
      </c>
      <c r="M5369" s="75">
        <f>COUNTIF($L$2:L5369,4)</f>
        <v>42</v>
      </c>
      <c r="N5369" s="76" t="str">
        <f t="shared" si="419"/>
        <v>0</v>
      </c>
      <c r="O5369" s="76" t="str">
        <f t="shared" si="415"/>
        <v/>
      </c>
      <c r="P5369" s="75" t="str">
        <f t="shared" si="416"/>
        <v/>
      </c>
      <c r="Q5369" s="77" t="str">
        <f t="shared" si="417"/>
        <v/>
      </c>
      <c r="R5369" s="77" t="str">
        <f t="shared" si="418"/>
        <v/>
      </c>
      <c r="S5369" s="77" t="str">
        <f>IF(O5369="","",IF(OR(VALUE(LEFT(O5369,2))&gt;IF(RIGHT(J5369,1)="M",7,19),AND(OR(LEFT(O5369,2)={"07","19"}),VALUE(RIGHT(O5369,2))&gt;15)),TRUE,FALSE))</f>
        <v/>
      </c>
      <c r="T5369" s="77" t="str">
        <f>IF(O5369="","",IF(OR(VALUE(LEFT(O5369,2))&gt;IF(RIGHT(J5369,1)="M",7,19),AND(OR(LEFT(O5369,2)={"07","19"}),VALUE(RIGHT(O5369,2))&gt;5)),TRUE,FALSE))</f>
        <v/>
      </c>
    </row>
    <row r="5370" spans="12:20" x14ac:dyDescent="0.25">
      <c r="L5370" s="75">
        <f>COUNTIF($B$2:B5370,B5370)</f>
        <v>0</v>
      </c>
      <c r="M5370" s="75">
        <f>COUNTIF($L$2:L5370,4)</f>
        <v>42</v>
      </c>
      <c r="N5370" s="76" t="str">
        <f t="shared" si="419"/>
        <v>0</v>
      </c>
      <c r="O5370" s="76" t="str">
        <f t="shared" si="415"/>
        <v/>
      </c>
      <c r="P5370" s="75" t="str">
        <f t="shared" si="416"/>
        <v/>
      </c>
      <c r="Q5370" s="77" t="str">
        <f t="shared" si="417"/>
        <v/>
      </c>
      <c r="R5370" s="77" t="str">
        <f t="shared" si="418"/>
        <v/>
      </c>
      <c r="S5370" s="77" t="str">
        <f>IF(O5370="","",IF(OR(VALUE(LEFT(O5370,2))&gt;IF(RIGHT(J5370,1)="M",7,19),AND(OR(LEFT(O5370,2)={"07","19"}),VALUE(RIGHT(O5370,2))&gt;15)),TRUE,FALSE))</f>
        <v/>
      </c>
      <c r="T5370" s="77" t="str">
        <f>IF(O5370="","",IF(OR(VALUE(LEFT(O5370,2))&gt;IF(RIGHT(J5370,1)="M",7,19),AND(OR(LEFT(O5370,2)={"07","19"}),VALUE(RIGHT(O5370,2))&gt;5)),TRUE,FALSE))</f>
        <v/>
      </c>
    </row>
    <row r="5371" spans="12:20" x14ac:dyDescent="0.25">
      <c r="L5371" s="75">
        <f>COUNTIF($B$2:B5371,B5371)</f>
        <v>0</v>
      </c>
      <c r="M5371" s="75">
        <f>COUNTIF($L$2:L5371,4)</f>
        <v>42</v>
      </c>
      <c r="N5371" s="76" t="str">
        <f t="shared" si="419"/>
        <v>0</v>
      </c>
      <c r="O5371" s="76" t="str">
        <f t="shared" si="415"/>
        <v/>
      </c>
      <c r="P5371" s="75" t="str">
        <f t="shared" si="416"/>
        <v/>
      </c>
      <c r="Q5371" s="77" t="str">
        <f t="shared" si="417"/>
        <v/>
      </c>
      <c r="R5371" s="77" t="str">
        <f t="shared" si="418"/>
        <v/>
      </c>
      <c r="S5371" s="77" t="str">
        <f>IF(O5371="","",IF(OR(VALUE(LEFT(O5371,2))&gt;IF(RIGHT(J5371,1)="M",7,19),AND(OR(LEFT(O5371,2)={"07","19"}),VALUE(RIGHT(O5371,2))&gt;15)),TRUE,FALSE))</f>
        <v/>
      </c>
      <c r="T5371" s="77" t="str">
        <f>IF(O5371="","",IF(OR(VALUE(LEFT(O5371,2))&gt;IF(RIGHT(J5371,1)="M",7,19),AND(OR(LEFT(O5371,2)={"07","19"}),VALUE(RIGHT(O5371,2))&gt;5)),TRUE,FALSE))</f>
        <v/>
      </c>
    </row>
    <row r="5372" spans="12:20" x14ac:dyDescent="0.25">
      <c r="L5372" s="75">
        <f>COUNTIF($B$2:B5372,B5372)</f>
        <v>0</v>
      </c>
      <c r="M5372" s="75">
        <f>COUNTIF($L$2:L5372,4)</f>
        <v>42</v>
      </c>
      <c r="N5372" s="76" t="str">
        <f t="shared" si="419"/>
        <v>0</v>
      </c>
      <c r="O5372" s="76" t="str">
        <f t="shared" si="415"/>
        <v/>
      </c>
      <c r="P5372" s="75" t="str">
        <f t="shared" si="416"/>
        <v/>
      </c>
      <c r="Q5372" s="77" t="str">
        <f t="shared" si="417"/>
        <v/>
      </c>
      <c r="R5372" s="77" t="str">
        <f t="shared" si="418"/>
        <v/>
      </c>
      <c r="S5372" s="77" t="str">
        <f>IF(O5372="","",IF(OR(VALUE(LEFT(O5372,2))&gt;IF(RIGHT(J5372,1)="M",7,19),AND(OR(LEFT(O5372,2)={"07","19"}),VALUE(RIGHT(O5372,2))&gt;15)),TRUE,FALSE))</f>
        <v/>
      </c>
      <c r="T5372" s="77" t="str">
        <f>IF(O5372="","",IF(OR(VALUE(LEFT(O5372,2))&gt;IF(RIGHT(J5372,1)="M",7,19),AND(OR(LEFT(O5372,2)={"07","19"}),VALUE(RIGHT(O5372,2))&gt;5)),TRUE,FALSE))</f>
        <v/>
      </c>
    </row>
    <row r="5373" spans="12:20" x14ac:dyDescent="0.25">
      <c r="L5373" s="75">
        <f>COUNTIF($B$2:B5373,B5373)</f>
        <v>0</v>
      </c>
      <c r="M5373" s="75">
        <f>COUNTIF($L$2:L5373,4)</f>
        <v>42</v>
      </c>
      <c r="N5373" s="76" t="str">
        <f t="shared" si="419"/>
        <v>0</v>
      </c>
      <c r="O5373" s="76" t="str">
        <f t="shared" si="415"/>
        <v/>
      </c>
      <c r="P5373" s="75" t="str">
        <f t="shared" si="416"/>
        <v/>
      </c>
      <c r="Q5373" s="77" t="str">
        <f t="shared" si="417"/>
        <v/>
      </c>
      <c r="R5373" s="77" t="str">
        <f t="shared" si="418"/>
        <v/>
      </c>
      <c r="S5373" s="77" t="str">
        <f>IF(O5373="","",IF(OR(VALUE(LEFT(O5373,2))&gt;IF(RIGHT(J5373,1)="M",7,19),AND(OR(LEFT(O5373,2)={"07","19"}),VALUE(RIGHT(O5373,2))&gt;15)),TRUE,FALSE))</f>
        <v/>
      </c>
      <c r="T5373" s="77" t="str">
        <f>IF(O5373="","",IF(OR(VALUE(LEFT(O5373,2))&gt;IF(RIGHT(J5373,1)="M",7,19),AND(OR(LEFT(O5373,2)={"07","19"}),VALUE(RIGHT(O5373,2))&gt;5)),TRUE,FALSE))</f>
        <v/>
      </c>
    </row>
    <row r="5374" spans="12:20" x14ac:dyDescent="0.25">
      <c r="L5374" s="75">
        <f>COUNTIF($B$2:B5374,B5374)</f>
        <v>0</v>
      </c>
      <c r="M5374" s="75">
        <f>COUNTIF($L$2:L5374,4)</f>
        <v>42</v>
      </c>
      <c r="N5374" s="76" t="str">
        <f t="shared" si="419"/>
        <v>0</v>
      </c>
      <c r="O5374" s="76" t="str">
        <f t="shared" si="415"/>
        <v/>
      </c>
      <c r="P5374" s="75" t="str">
        <f t="shared" si="416"/>
        <v/>
      </c>
      <c r="Q5374" s="77" t="str">
        <f t="shared" si="417"/>
        <v/>
      </c>
      <c r="R5374" s="77" t="str">
        <f t="shared" si="418"/>
        <v/>
      </c>
      <c r="S5374" s="77" t="str">
        <f>IF(O5374="","",IF(OR(VALUE(LEFT(O5374,2))&gt;IF(RIGHT(J5374,1)="M",7,19),AND(OR(LEFT(O5374,2)={"07","19"}),VALUE(RIGHT(O5374,2))&gt;15)),TRUE,FALSE))</f>
        <v/>
      </c>
      <c r="T5374" s="77" t="str">
        <f>IF(O5374="","",IF(OR(VALUE(LEFT(O5374,2))&gt;IF(RIGHT(J5374,1)="M",7,19),AND(OR(LEFT(O5374,2)={"07","19"}),VALUE(RIGHT(O5374,2))&gt;5)),TRUE,FALSE))</f>
        <v/>
      </c>
    </row>
    <row r="5375" spans="12:20" x14ac:dyDescent="0.25">
      <c r="L5375" s="75">
        <f>COUNTIF($B$2:B5375,B5375)</f>
        <v>0</v>
      </c>
      <c r="M5375" s="75">
        <f>COUNTIF($L$2:L5375,4)</f>
        <v>42</v>
      </c>
      <c r="N5375" s="76" t="str">
        <f t="shared" si="419"/>
        <v>0</v>
      </c>
      <c r="O5375" s="76" t="str">
        <f t="shared" si="415"/>
        <v/>
      </c>
      <c r="P5375" s="75" t="str">
        <f t="shared" si="416"/>
        <v/>
      </c>
      <c r="Q5375" s="77" t="str">
        <f t="shared" si="417"/>
        <v/>
      </c>
      <c r="R5375" s="77" t="str">
        <f t="shared" si="418"/>
        <v/>
      </c>
      <c r="S5375" s="77" t="str">
        <f>IF(O5375="","",IF(OR(VALUE(LEFT(O5375,2))&gt;IF(RIGHT(J5375,1)="M",7,19),AND(OR(LEFT(O5375,2)={"07","19"}),VALUE(RIGHT(O5375,2))&gt;15)),TRUE,FALSE))</f>
        <v/>
      </c>
      <c r="T5375" s="77" t="str">
        <f>IF(O5375="","",IF(OR(VALUE(LEFT(O5375,2))&gt;IF(RIGHT(J5375,1)="M",7,19),AND(OR(LEFT(O5375,2)={"07","19"}),VALUE(RIGHT(O5375,2))&gt;5)),TRUE,FALSE))</f>
        <v/>
      </c>
    </row>
    <row r="5376" spans="12:20" x14ac:dyDescent="0.25">
      <c r="L5376" s="75">
        <f>COUNTIF($B$2:B5376,B5376)</f>
        <v>0</v>
      </c>
      <c r="M5376" s="75">
        <f>COUNTIF($L$2:L5376,4)</f>
        <v>42</v>
      </c>
      <c r="N5376" s="76" t="str">
        <f t="shared" si="419"/>
        <v>0</v>
      </c>
      <c r="O5376" s="76" t="str">
        <f t="shared" si="415"/>
        <v/>
      </c>
      <c r="P5376" s="75" t="str">
        <f t="shared" si="416"/>
        <v/>
      </c>
      <c r="Q5376" s="77" t="str">
        <f t="shared" si="417"/>
        <v/>
      </c>
      <c r="R5376" s="77" t="str">
        <f t="shared" si="418"/>
        <v/>
      </c>
      <c r="S5376" s="77" t="str">
        <f>IF(O5376="","",IF(OR(VALUE(LEFT(O5376,2))&gt;IF(RIGHT(J5376,1)="M",7,19),AND(OR(LEFT(O5376,2)={"07","19"}),VALUE(RIGHT(O5376,2))&gt;15)),TRUE,FALSE))</f>
        <v/>
      </c>
      <c r="T5376" s="77" t="str">
        <f>IF(O5376="","",IF(OR(VALUE(LEFT(O5376,2))&gt;IF(RIGHT(J5376,1)="M",7,19),AND(OR(LEFT(O5376,2)={"07","19"}),VALUE(RIGHT(O5376,2))&gt;5)),TRUE,FALSE))</f>
        <v/>
      </c>
    </row>
    <row r="5377" spans="12:20" x14ac:dyDescent="0.25">
      <c r="L5377" s="75">
        <f>COUNTIF($B$2:B5377,B5377)</f>
        <v>0</v>
      </c>
      <c r="M5377" s="75">
        <f>COUNTIF($L$2:L5377,4)</f>
        <v>42</v>
      </c>
      <c r="N5377" s="76" t="str">
        <f t="shared" si="419"/>
        <v>0</v>
      </c>
      <c r="O5377" s="76" t="str">
        <f t="shared" si="415"/>
        <v/>
      </c>
      <c r="P5377" s="75" t="str">
        <f t="shared" si="416"/>
        <v/>
      </c>
      <c r="Q5377" s="77" t="str">
        <f t="shared" si="417"/>
        <v/>
      </c>
      <c r="R5377" s="77" t="str">
        <f t="shared" si="418"/>
        <v/>
      </c>
      <c r="S5377" s="77" t="str">
        <f>IF(O5377="","",IF(OR(VALUE(LEFT(O5377,2))&gt;IF(RIGHT(J5377,1)="M",7,19),AND(OR(LEFT(O5377,2)={"07","19"}),VALUE(RIGHT(O5377,2))&gt;15)),TRUE,FALSE))</f>
        <v/>
      </c>
      <c r="T5377" s="77" t="str">
        <f>IF(O5377="","",IF(OR(VALUE(LEFT(O5377,2))&gt;IF(RIGHT(J5377,1)="M",7,19),AND(OR(LEFT(O5377,2)={"07","19"}),VALUE(RIGHT(O5377,2))&gt;5)),TRUE,FALSE))</f>
        <v/>
      </c>
    </row>
    <row r="5378" spans="12:20" x14ac:dyDescent="0.25">
      <c r="L5378" s="75">
        <f>COUNTIF($B$2:B5378,B5378)</f>
        <v>0</v>
      </c>
      <c r="M5378" s="75">
        <f>COUNTIF($L$2:L5378,4)</f>
        <v>42</v>
      </c>
      <c r="N5378" s="76" t="str">
        <f t="shared" si="419"/>
        <v>0</v>
      </c>
      <c r="O5378" s="76" t="str">
        <f t="shared" ref="O5378:O5441" si="420">TRIM(SUBSTITUTE(SUBSTITUTE(D5378,"+",""),"_",""))</f>
        <v/>
      </c>
      <c r="P5378" s="75" t="str">
        <f t="shared" ref="P5378:P5441" si="421">TRIM(SUBSTITUTE(SUBSTITUTE(E5378,"+",""),"_",""))</f>
        <v/>
      </c>
      <c r="Q5378" s="77" t="str">
        <f t="shared" ref="Q5378:Q5441" si="422">IFERROR(IF(RIGHT(P5378,2)&lt;RIGHT(O5378,2),IF(P5378&lt;O5378,P5378+2360-O5378,P5378-40-O5378),IF(P5378&lt;O5378,P5378+2400-O5378,P5378-O5378)),"")</f>
        <v/>
      </c>
      <c r="R5378" s="77" t="str">
        <f t="shared" ref="R5378:R5441" si="423">IFERROR(ROUNDDOWN(Q5378/100,0),"")</f>
        <v/>
      </c>
      <c r="S5378" s="77" t="str">
        <f>IF(O5378="","",IF(OR(VALUE(LEFT(O5378,2))&gt;IF(RIGHT(J5378,1)="M",7,19),AND(OR(LEFT(O5378,2)={"07","19"}),VALUE(RIGHT(O5378,2))&gt;15)),TRUE,FALSE))</f>
        <v/>
      </c>
      <c r="T5378" s="77" t="str">
        <f>IF(O5378="","",IF(OR(VALUE(LEFT(O5378,2))&gt;IF(RIGHT(J5378,1)="M",7,19),AND(OR(LEFT(O5378,2)={"07","19"}),VALUE(RIGHT(O5378,2))&gt;5)),TRUE,FALSE))</f>
        <v/>
      </c>
    </row>
    <row r="5379" spans="12:20" x14ac:dyDescent="0.25">
      <c r="L5379" s="75">
        <f>COUNTIF($B$2:B5379,B5379)</f>
        <v>0</v>
      </c>
      <c r="M5379" s="75">
        <f>COUNTIF($L$2:L5379,4)</f>
        <v>42</v>
      </c>
      <c r="N5379" s="76" t="str">
        <f t="shared" ref="N5379:N5442" si="424">A5379&amp;DAY(C5379)</f>
        <v>0</v>
      </c>
      <c r="O5379" s="76" t="str">
        <f t="shared" si="420"/>
        <v/>
      </c>
      <c r="P5379" s="75" t="str">
        <f t="shared" si="421"/>
        <v/>
      </c>
      <c r="Q5379" s="77" t="str">
        <f t="shared" si="422"/>
        <v/>
      </c>
      <c r="R5379" s="77" t="str">
        <f t="shared" si="423"/>
        <v/>
      </c>
      <c r="S5379" s="77" t="str">
        <f>IF(O5379="","",IF(OR(VALUE(LEFT(O5379,2))&gt;IF(RIGHT(J5379,1)="M",7,19),AND(OR(LEFT(O5379,2)={"07","19"}),VALUE(RIGHT(O5379,2))&gt;15)),TRUE,FALSE))</f>
        <v/>
      </c>
      <c r="T5379" s="77" t="str">
        <f>IF(O5379="","",IF(OR(VALUE(LEFT(O5379,2))&gt;IF(RIGHT(J5379,1)="M",7,19),AND(OR(LEFT(O5379,2)={"07","19"}),VALUE(RIGHT(O5379,2))&gt;5)),TRUE,FALSE))</f>
        <v/>
      </c>
    </row>
    <row r="5380" spans="12:20" x14ac:dyDescent="0.25">
      <c r="L5380" s="75">
        <f>COUNTIF($B$2:B5380,B5380)</f>
        <v>0</v>
      </c>
      <c r="M5380" s="75">
        <f>COUNTIF($L$2:L5380,4)</f>
        <v>42</v>
      </c>
      <c r="N5380" s="76" t="str">
        <f t="shared" si="424"/>
        <v>0</v>
      </c>
      <c r="O5380" s="76" t="str">
        <f t="shared" si="420"/>
        <v/>
      </c>
      <c r="P5380" s="75" t="str">
        <f t="shared" si="421"/>
        <v/>
      </c>
      <c r="Q5380" s="77" t="str">
        <f t="shared" si="422"/>
        <v/>
      </c>
      <c r="R5380" s="77" t="str">
        <f t="shared" si="423"/>
        <v/>
      </c>
      <c r="S5380" s="77" t="str">
        <f>IF(O5380="","",IF(OR(VALUE(LEFT(O5380,2))&gt;IF(RIGHT(J5380,1)="M",7,19),AND(OR(LEFT(O5380,2)={"07","19"}),VALUE(RIGHT(O5380,2))&gt;15)),TRUE,FALSE))</f>
        <v/>
      </c>
      <c r="T5380" s="77" t="str">
        <f>IF(O5380="","",IF(OR(VALUE(LEFT(O5380,2))&gt;IF(RIGHT(J5380,1)="M",7,19),AND(OR(LEFT(O5380,2)={"07","19"}),VALUE(RIGHT(O5380,2))&gt;5)),TRUE,FALSE))</f>
        <v/>
      </c>
    </row>
    <row r="5381" spans="12:20" x14ac:dyDescent="0.25">
      <c r="L5381" s="75">
        <f>COUNTIF($B$2:B5381,B5381)</f>
        <v>0</v>
      </c>
      <c r="M5381" s="75">
        <f>COUNTIF($L$2:L5381,4)</f>
        <v>42</v>
      </c>
      <c r="N5381" s="76" t="str">
        <f t="shared" si="424"/>
        <v>0</v>
      </c>
      <c r="O5381" s="76" t="str">
        <f t="shared" si="420"/>
        <v/>
      </c>
      <c r="P5381" s="75" t="str">
        <f t="shared" si="421"/>
        <v/>
      </c>
      <c r="Q5381" s="77" t="str">
        <f t="shared" si="422"/>
        <v/>
      </c>
      <c r="R5381" s="77" t="str">
        <f t="shared" si="423"/>
        <v/>
      </c>
      <c r="S5381" s="77" t="str">
        <f>IF(O5381="","",IF(OR(VALUE(LEFT(O5381,2))&gt;IF(RIGHT(J5381,1)="M",7,19),AND(OR(LEFT(O5381,2)={"07","19"}),VALUE(RIGHT(O5381,2))&gt;15)),TRUE,FALSE))</f>
        <v/>
      </c>
      <c r="T5381" s="77" t="str">
        <f>IF(O5381="","",IF(OR(VALUE(LEFT(O5381,2))&gt;IF(RIGHT(J5381,1)="M",7,19),AND(OR(LEFT(O5381,2)={"07","19"}),VALUE(RIGHT(O5381,2))&gt;5)),TRUE,FALSE))</f>
        <v/>
      </c>
    </row>
    <row r="5382" spans="12:20" x14ac:dyDescent="0.25">
      <c r="L5382" s="75">
        <f>COUNTIF($B$2:B5382,B5382)</f>
        <v>0</v>
      </c>
      <c r="M5382" s="75">
        <f>COUNTIF($L$2:L5382,4)</f>
        <v>42</v>
      </c>
      <c r="N5382" s="76" t="str">
        <f t="shared" si="424"/>
        <v>0</v>
      </c>
      <c r="O5382" s="76" t="str">
        <f t="shared" si="420"/>
        <v/>
      </c>
      <c r="P5382" s="75" t="str">
        <f t="shared" si="421"/>
        <v/>
      </c>
      <c r="Q5382" s="77" t="str">
        <f t="shared" si="422"/>
        <v/>
      </c>
      <c r="R5382" s="77" t="str">
        <f t="shared" si="423"/>
        <v/>
      </c>
      <c r="S5382" s="77" t="str">
        <f>IF(O5382="","",IF(OR(VALUE(LEFT(O5382,2))&gt;IF(RIGHT(J5382,1)="M",7,19),AND(OR(LEFT(O5382,2)={"07","19"}),VALUE(RIGHT(O5382,2))&gt;15)),TRUE,FALSE))</f>
        <v/>
      </c>
      <c r="T5382" s="77" t="str">
        <f>IF(O5382="","",IF(OR(VALUE(LEFT(O5382,2))&gt;IF(RIGHT(J5382,1)="M",7,19),AND(OR(LEFT(O5382,2)={"07","19"}),VALUE(RIGHT(O5382,2))&gt;5)),TRUE,FALSE))</f>
        <v/>
      </c>
    </row>
    <row r="5383" spans="12:20" x14ac:dyDescent="0.25">
      <c r="L5383" s="75">
        <f>COUNTIF($B$2:B5383,B5383)</f>
        <v>0</v>
      </c>
      <c r="M5383" s="75">
        <f>COUNTIF($L$2:L5383,4)</f>
        <v>42</v>
      </c>
      <c r="N5383" s="76" t="str">
        <f t="shared" si="424"/>
        <v>0</v>
      </c>
      <c r="O5383" s="76" t="str">
        <f t="shared" si="420"/>
        <v/>
      </c>
      <c r="P5383" s="75" t="str">
        <f t="shared" si="421"/>
        <v/>
      </c>
      <c r="Q5383" s="77" t="str">
        <f t="shared" si="422"/>
        <v/>
      </c>
      <c r="R5383" s="77" t="str">
        <f t="shared" si="423"/>
        <v/>
      </c>
      <c r="S5383" s="77" t="str">
        <f>IF(O5383="","",IF(OR(VALUE(LEFT(O5383,2))&gt;IF(RIGHT(J5383,1)="M",7,19),AND(OR(LEFT(O5383,2)={"07","19"}),VALUE(RIGHT(O5383,2))&gt;15)),TRUE,FALSE))</f>
        <v/>
      </c>
      <c r="T5383" s="77" t="str">
        <f>IF(O5383="","",IF(OR(VALUE(LEFT(O5383,2))&gt;IF(RIGHT(J5383,1)="M",7,19),AND(OR(LEFT(O5383,2)={"07","19"}),VALUE(RIGHT(O5383,2))&gt;5)),TRUE,FALSE))</f>
        <v/>
      </c>
    </row>
    <row r="5384" spans="12:20" x14ac:dyDescent="0.25">
      <c r="L5384" s="75">
        <f>COUNTIF($B$2:B5384,B5384)</f>
        <v>0</v>
      </c>
      <c r="M5384" s="75">
        <f>COUNTIF($L$2:L5384,4)</f>
        <v>42</v>
      </c>
      <c r="N5384" s="76" t="str">
        <f t="shared" si="424"/>
        <v>0</v>
      </c>
      <c r="O5384" s="76" t="str">
        <f t="shared" si="420"/>
        <v/>
      </c>
      <c r="P5384" s="75" t="str">
        <f t="shared" si="421"/>
        <v/>
      </c>
      <c r="Q5384" s="77" t="str">
        <f t="shared" si="422"/>
        <v/>
      </c>
      <c r="R5384" s="77" t="str">
        <f t="shared" si="423"/>
        <v/>
      </c>
      <c r="S5384" s="77" t="str">
        <f>IF(O5384="","",IF(OR(VALUE(LEFT(O5384,2))&gt;IF(RIGHT(J5384,1)="M",7,19),AND(OR(LEFT(O5384,2)={"07","19"}),VALUE(RIGHT(O5384,2))&gt;15)),TRUE,FALSE))</f>
        <v/>
      </c>
      <c r="T5384" s="77" t="str">
        <f>IF(O5384="","",IF(OR(VALUE(LEFT(O5384,2))&gt;IF(RIGHT(J5384,1)="M",7,19),AND(OR(LEFT(O5384,2)={"07","19"}),VALUE(RIGHT(O5384,2))&gt;5)),TRUE,FALSE))</f>
        <v/>
      </c>
    </row>
    <row r="5385" spans="12:20" x14ac:dyDescent="0.25">
      <c r="L5385" s="75">
        <f>COUNTIF($B$2:B5385,B5385)</f>
        <v>0</v>
      </c>
      <c r="M5385" s="75">
        <f>COUNTIF($L$2:L5385,4)</f>
        <v>42</v>
      </c>
      <c r="N5385" s="76" t="str">
        <f t="shared" si="424"/>
        <v>0</v>
      </c>
      <c r="O5385" s="76" t="str">
        <f t="shared" si="420"/>
        <v/>
      </c>
      <c r="P5385" s="75" t="str">
        <f t="shared" si="421"/>
        <v/>
      </c>
      <c r="Q5385" s="77" t="str">
        <f t="shared" si="422"/>
        <v/>
      </c>
      <c r="R5385" s="77" t="str">
        <f t="shared" si="423"/>
        <v/>
      </c>
      <c r="S5385" s="77" t="str">
        <f>IF(O5385="","",IF(OR(VALUE(LEFT(O5385,2))&gt;IF(RIGHT(J5385,1)="M",7,19),AND(OR(LEFT(O5385,2)={"07","19"}),VALUE(RIGHT(O5385,2))&gt;15)),TRUE,FALSE))</f>
        <v/>
      </c>
      <c r="T5385" s="77" t="str">
        <f>IF(O5385="","",IF(OR(VALUE(LEFT(O5385,2))&gt;IF(RIGHT(J5385,1)="M",7,19),AND(OR(LEFT(O5385,2)={"07","19"}),VALUE(RIGHT(O5385,2))&gt;5)),TRUE,FALSE))</f>
        <v/>
      </c>
    </row>
    <row r="5386" spans="12:20" x14ac:dyDescent="0.25">
      <c r="L5386" s="75">
        <f>COUNTIF($B$2:B5386,B5386)</f>
        <v>0</v>
      </c>
      <c r="M5386" s="75">
        <f>COUNTIF($L$2:L5386,4)</f>
        <v>42</v>
      </c>
      <c r="N5386" s="76" t="str">
        <f t="shared" si="424"/>
        <v>0</v>
      </c>
      <c r="O5386" s="76" t="str">
        <f t="shared" si="420"/>
        <v/>
      </c>
      <c r="P5386" s="75" t="str">
        <f t="shared" si="421"/>
        <v/>
      </c>
      <c r="Q5386" s="77" t="str">
        <f t="shared" si="422"/>
        <v/>
      </c>
      <c r="R5386" s="77" t="str">
        <f t="shared" si="423"/>
        <v/>
      </c>
      <c r="S5386" s="77" t="str">
        <f>IF(O5386="","",IF(OR(VALUE(LEFT(O5386,2))&gt;IF(RIGHT(J5386,1)="M",7,19),AND(OR(LEFT(O5386,2)={"07","19"}),VALUE(RIGHT(O5386,2))&gt;15)),TRUE,FALSE))</f>
        <v/>
      </c>
      <c r="T5386" s="77" t="str">
        <f>IF(O5386="","",IF(OR(VALUE(LEFT(O5386,2))&gt;IF(RIGHT(J5386,1)="M",7,19),AND(OR(LEFT(O5386,2)={"07","19"}),VALUE(RIGHT(O5386,2))&gt;5)),TRUE,FALSE))</f>
        <v/>
      </c>
    </row>
    <row r="5387" spans="12:20" x14ac:dyDescent="0.25">
      <c r="L5387" s="75">
        <f>COUNTIF($B$2:B5387,B5387)</f>
        <v>0</v>
      </c>
      <c r="M5387" s="75">
        <f>COUNTIF($L$2:L5387,4)</f>
        <v>42</v>
      </c>
      <c r="N5387" s="76" t="str">
        <f t="shared" si="424"/>
        <v>0</v>
      </c>
      <c r="O5387" s="76" t="str">
        <f t="shared" si="420"/>
        <v/>
      </c>
      <c r="P5387" s="75" t="str">
        <f t="shared" si="421"/>
        <v/>
      </c>
      <c r="Q5387" s="77" t="str">
        <f t="shared" si="422"/>
        <v/>
      </c>
      <c r="R5387" s="77" t="str">
        <f t="shared" si="423"/>
        <v/>
      </c>
      <c r="S5387" s="77" t="str">
        <f>IF(O5387="","",IF(OR(VALUE(LEFT(O5387,2))&gt;IF(RIGHT(J5387,1)="M",7,19),AND(OR(LEFT(O5387,2)={"07","19"}),VALUE(RIGHT(O5387,2))&gt;15)),TRUE,FALSE))</f>
        <v/>
      </c>
      <c r="T5387" s="77" t="str">
        <f>IF(O5387="","",IF(OR(VALUE(LEFT(O5387,2))&gt;IF(RIGHT(J5387,1)="M",7,19),AND(OR(LEFT(O5387,2)={"07","19"}),VALUE(RIGHT(O5387,2))&gt;5)),TRUE,FALSE))</f>
        <v/>
      </c>
    </row>
    <row r="5388" spans="12:20" x14ac:dyDescent="0.25">
      <c r="L5388" s="75">
        <f>COUNTIF($B$2:B5388,B5388)</f>
        <v>0</v>
      </c>
      <c r="M5388" s="75">
        <f>COUNTIF($L$2:L5388,4)</f>
        <v>42</v>
      </c>
      <c r="N5388" s="76" t="str">
        <f t="shared" si="424"/>
        <v>0</v>
      </c>
      <c r="O5388" s="76" t="str">
        <f t="shared" si="420"/>
        <v/>
      </c>
      <c r="P5388" s="75" t="str">
        <f t="shared" si="421"/>
        <v/>
      </c>
      <c r="Q5388" s="77" t="str">
        <f t="shared" si="422"/>
        <v/>
      </c>
      <c r="R5388" s="77" t="str">
        <f t="shared" si="423"/>
        <v/>
      </c>
      <c r="S5388" s="77" t="str">
        <f>IF(O5388="","",IF(OR(VALUE(LEFT(O5388,2))&gt;IF(RIGHT(J5388,1)="M",7,19),AND(OR(LEFT(O5388,2)={"07","19"}),VALUE(RIGHT(O5388,2))&gt;15)),TRUE,FALSE))</f>
        <v/>
      </c>
      <c r="T5388" s="77" t="str">
        <f>IF(O5388="","",IF(OR(VALUE(LEFT(O5388,2))&gt;IF(RIGHT(J5388,1)="M",7,19),AND(OR(LEFT(O5388,2)={"07","19"}),VALUE(RIGHT(O5388,2))&gt;5)),TRUE,FALSE))</f>
        <v/>
      </c>
    </row>
    <row r="5389" spans="12:20" x14ac:dyDescent="0.25">
      <c r="L5389" s="75">
        <f>COUNTIF($B$2:B5389,B5389)</f>
        <v>0</v>
      </c>
      <c r="M5389" s="75">
        <f>COUNTIF($L$2:L5389,4)</f>
        <v>42</v>
      </c>
      <c r="N5389" s="76" t="str">
        <f t="shared" si="424"/>
        <v>0</v>
      </c>
      <c r="O5389" s="76" t="str">
        <f t="shared" si="420"/>
        <v/>
      </c>
      <c r="P5389" s="75" t="str">
        <f t="shared" si="421"/>
        <v/>
      </c>
      <c r="Q5389" s="77" t="str">
        <f t="shared" si="422"/>
        <v/>
      </c>
      <c r="R5389" s="77" t="str">
        <f t="shared" si="423"/>
        <v/>
      </c>
      <c r="S5389" s="77" t="str">
        <f>IF(O5389="","",IF(OR(VALUE(LEFT(O5389,2))&gt;IF(RIGHT(J5389,1)="M",7,19),AND(OR(LEFT(O5389,2)={"07","19"}),VALUE(RIGHT(O5389,2))&gt;15)),TRUE,FALSE))</f>
        <v/>
      </c>
      <c r="T5389" s="77" t="str">
        <f>IF(O5389="","",IF(OR(VALUE(LEFT(O5389,2))&gt;IF(RIGHT(J5389,1)="M",7,19),AND(OR(LEFT(O5389,2)={"07","19"}),VALUE(RIGHT(O5389,2))&gt;5)),TRUE,FALSE))</f>
        <v/>
      </c>
    </row>
    <row r="5390" spans="12:20" x14ac:dyDescent="0.25">
      <c r="L5390" s="75">
        <f>COUNTIF($B$2:B5390,B5390)</f>
        <v>0</v>
      </c>
      <c r="M5390" s="75">
        <f>COUNTIF($L$2:L5390,4)</f>
        <v>42</v>
      </c>
      <c r="N5390" s="76" t="str">
        <f t="shared" si="424"/>
        <v>0</v>
      </c>
      <c r="O5390" s="76" t="str">
        <f t="shared" si="420"/>
        <v/>
      </c>
      <c r="P5390" s="75" t="str">
        <f t="shared" si="421"/>
        <v/>
      </c>
      <c r="Q5390" s="77" t="str">
        <f t="shared" si="422"/>
        <v/>
      </c>
      <c r="R5390" s="77" t="str">
        <f t="shared" si="423"/>
        <v/>
      </c>
      <c r="S5390" s="77" t="str">
        <f>IF(O5390="","",IF(OR(VALUE(LEFT(O5390,2))&gt;IF(RIGHT(J5390,1)="M",7,19),AND(OR(LEFT(O5390,2)={"07","19"}),VALUE(RIGHT(O5390,2))&gt;15)),TRUE,FALSE))</f>
        <v/>
      </c>
      <c r="T5390" s="77" t="str">
        <f>IF(O5390="","",IF(OR(VALUE(LEFT(O5390,2))&gt;IF(RIGHT(J5390,1)="M",7,19),AND(OR(LEFT(O5390,2)={"07","19"}),VALUE(RIGHT(O5390,2))&gt;5)),TRUE,FALSE))</f>
        <v/>
      </c>
    </row>
    <row r="5391" spans="12:20" x14ac:dyDescent="0.25">
      <c r="L5391" s="75">
        <f>COUNTIF($B$2:B5391,B5391)</f>
        <v>0</v>
      </c>
      <c r="M5391" s="75">
        <f>COUNTIF($L$2:L5391,4)</f>
        <v>42</v>
      </c>
      <c r="N5391" s="76" t="str">
        <f t="shared" si="424"/>
        <v>0</v>
      </c>
      <c r="O5391" s="76" t="str">
        <f t="shared" si="420"/>
        <v/>
      </c>
      <c r="P5391" s="75" t="str">
        <f t="shared" si="421"/>
        <v/>
      </c>
      <c r="Q5391" s="77" t="str">
        <f t="shared" si="422"/>
        <v/>
      </c>
      <c r="R5391" s="77" t="str">
        <f t="shared" si="423"/>
        <v/>
      </c>
      <c r="S5391" s="77" t="str">
        <f>IF(O5391="","",IF(OR(VALUE(LEFT(O5391,2))&gt;IF(RIGHT(J5391,1)="M",7,19),AND(OR(LEFT(O5391,2)={"07","19"}),VALUE(RIGHT(O5391,2))&gt;15)),TRUE,FALSE))</f>
        <v/>
      </c>
      <c r="T5391" s="77" t="str">
        <f>IF(O5391="","",IF(OR(VALUE(LEFT(O5391,2))&gt;IF(RIGHT(J5391,1)="M",7,19),AND(OR(LEFT(O5391,2)={"07","19"}),VALUE(RIGHT(O5391,2))&gt;5)),TRUE,FALSE))</f>
        <v/>
      </c>
    </row>
    <row r="5392" spans="12:20" x14ac:dyDescent="0.25">
      <c r="L5392" s="75">
        <f>COUNTIF($B$2:B5392,B5392)</f>
        <v>0</v>
      </c>
      <c r="M5392" s="75">
        <f>COUNTIF($L$2:L5392,4)</f>
        <v>42</v>
      </c>
      <c r="N5392" s="76" t="str">
        <f t="shared" si="424"/>
        <v>0</v>
      </c>
      <c r="O5392" s="76" t="str">
        <f t="shared" si="420"/>
        <v/>
      </c>
      <c r="P5392" s="75" t="str">
        <f t="shared" si="421"/>
        <v/>
      </c>
      <c r="Q5392" s="77" t="str">
        <f t="shared" si="422"/>
        <v/>
      </c>
      <c r="R5392" s="77" t="str">
        <f t="shared" si="423"/>
        <v/>
      </c>
      <c r="S5392" s="77" t="str">
        <f>IF(O5392="","",IF(OR(VALUE(LEFT(O5392,2))&gt;IF(RIGHT(J5392,1)="M",7,19),AND(OR(LEFT(O5392,2)={"07","19"}),VALUE(RIGHT(O5392,2))&gt;15)),TRUE,FALSE))</f>
        <v/>
      </c>
      <c r="T5392" s="77" t="str">
        <f>IF(O5392="","",IF(OR(VALUE(LEFT(O5392,2))&gt;IF(RIGHT(J5392,1)="M",7,19),AND(OR(LEFT(O5392,2)={"07","19"}),VALUE(RIGHT(O5392,2))&gt;5)),TRUE,FALSE))</f>
        <v/>
      </c>
    </row>
    <row r="5393" spans="12:20" x14ac:dyDescent="0.25">
      <c r="L5393" s="75">
        <f>COUNTIF($B$2:B5393,B5393)</f>
        <v>0</v>
      </c>
      <c r="M5393" s="75">
        <f>COUNTIF($L$2:L5393,4)</f>
        <v>42</v>
      </c>
      <c r="N5393" s="76" t="str">
        <f t="shared" si="424"/>
        <v>0</v>
      </c>
      <c r="O5393" s="76" t="str">
        <f t="shared" si="420"/>
        <v/>
      </c>
      <c r="P5393" s="75" t="str">
        <f t="shared" si="421"/>
        <v/>
      </c>
      <c r="Q5393" s="77" t="str">
        <f t="shared" si="422"/>
        <v/>
      </c>
      <c r="R5393" s="77" t="str">
        <f t="shared" si="423"/>
        <v/>
      </c>
      <c r="S5393" s="77" t="str">
        <f>IF(O5393="","",IF(OR(VALUE(LEFT(O5393,2))&gt;IF(RIGHT(J5393,1)="M",7,19),AND(OR(LEFT(O5393,2)={"07","19"}),VALUE(RIGHT(O5393,2))&gt;15)),TRUE,FALSE))</f>
        <v/>
      </c>
      <c r="T5393" s="77" t="str">
        <f>IF(O5393="","",IF(OR(VALUE(LEFT(O5393,2))&gt;IF(RIGHT(J5393,1)="M",7,19),AND(OR(LEFT(O5393,2)={"07","19"}),VALUE(RIGHT(O5393,2))&gt;5)),TRUE,FALSE))</f>
        <v/>
      </c>
    </row>
    <row r="5394" spans="12:20" x14ac:dyDescent="0.25">
      <c r="L5394" s="75">
        <f>COUNTIF($B$2:B5394,B5394)</f>
        <v>0</v>
      </c>
      <c r="M5394" s="75">
        <f>COUNTIF($L$2:L5394,4)</f>
        <v>42</v>
      </c>
      <c r="N5394" s="76" t="str">
        <f t="shared" si="424"/>
        <v>0</v>
      </c>
      <c r="O5394" s="76" t="str">
        <f t="shared" si="420"/>
        <v/>
      </c>
      <c r="P5394" s="75" t="str">
        <f t="shared" si="421"/>
        <v/>
      </c>
      <c r="Q5394" s="77" t="str">
        <f t="shared" si="422"/>
        <v/>
      </c>
      <c r="R5394" s="77" t="str">
        <f t="shared" si="423"/>
        <v/>
      </c>
      <c r="S5394" s="77" t="str">
        <f>IF(O5394="","",IF(OR(VALUE(LEFT(O5394,2))&gt;IF(RIGHT(J5394,1)="M",7,19),AND(OR(LEFT(O5394,2)={"07","19"}),VALUE(RIGHT(O5394,2))&gt;15)),TRUE,FALSE))</f>
        <v/>
      </c>
      <c r="T5394" s="77" t="str">
        <f>IF(O5394="","",IF(OR(VALUE(LEFT(O5394,2))&gt;IF(RIGHT(J5394,1)="M",7,19),AND(OR(LEFT(O5394,2)={"07","19"}),VALUE(RIGHT(O5394,2))&gt;5)),TRUE,FALSE))</f>
        <v/>
      </c>
    </row>
    <row r="5395" spans="12:20" x14ac:dyDescent="0.25">
      <c r="L5395" s="75">
        <f>COUNTIF($B$2:B5395,B5395)</f>
        <v>0</v>
      </c>
      <c r="M5395" s="75">
        <f>COUNTIF($L$2:L5395,4)</f>
        <v>42</v>
      </c>
      <c r="N5395" s="76" t="str">
        <f t="shared" si="424"/>
        <v>0</v>
      </c>
      <c r="O5395" s="76" t="str">
        <f t="shared" si="420"/>
        <v/>
      </c>
      <c r="P5395" s="75" t="str">
        <f t="shared" si="421"/>
        <v/>
      </c>
      <c r="Q5395" s="77" t="str">
        <f t="shared" si="422"/>
        <v/>
      </c>
      <c r="R5395" s="77" t="str">
        <f t="shared" si="423"/>
        <v/>
      </c>
      <c r="S5395" s="77" t="str">
        <f>IF(O5395="","",IF(OR(VALUE(LEFT(O5395,2))&gt;IF(RIGHT(J5395,1)="M",7,19),AND(OR(LEFT(O5395,2)={"07","19"}),VALUE(RIGHT(O5395,2))&gt;15)),TRUE,FALSE))</f>
        <v/>
      </c>
      <c r="T5395" s="77" t="str">
        <f>IF(O5395="","",IF(OR(VALUE(LEFT(O5395,2))&gt;IF(RIGHT(J5395,1)="M",7,19),AND(OR(LEFT(O5395,2)={"07","19"}),VALUE(RIGHT(O5395,2))&gt;5)),TRUE,FALSE))</f>
        <v/>
      </c>
    </row>
    <row r="5396" spans="12:20" x14ac:dyDescent="0.25">
      <c r="L5396" s="75">
        <f>COUNTIF($B$2:B5396,B5396)</f>
        <v>0</v>
      </c>
      <c r="M5396" s="75">
        <f>COUNTIF($L$2:L5396,4)</f>
        <v>42</v>
      </c>
      <c r="N5396" s="76" t="str">
        <f t="shared" si="424"/>
        <v>0</v>
      </c>
      <c r="O5396" s="76" t="str">
        <f t="shared" si="420"/>
        <v/>
      </c>
      <c r="P5396" s="75" t="str">
        <f t="shared" si="421"/>
        <v/>
      </c>
      <c r="Q5396" s="77" t="str">
        <f t="shared" si="422"/>
        <v/>
      </c>
      <c r="R5396" s="77" t="str">
        <f t="shared" si="423"/>
        <v/>
      </c>
      <c r="S5396" s="77" t="str">
        <f>IF(O5396="","",IF(OR(VALUE(LEFT(O5396,2))&gt;IF(RIGHT(J5396,1)="M",7,19),AND(OR(LEFT(O5396,2)={"07","19"}),VALUE(RIGHT(O5396,2))&gt;15)),TRUE,FALSE))</f>
        <v/>
      </c>
      <c r="T5396" s="77" t="str">
        <f>IF(O5396="","",IF(OR(VALUE(LEFT(O5396,2))&gt;IF(RIGHT(J5396,1)="M",7,19),AND(OR(LEFT(O5396,2)={"07","19"}),VALUE(RIGHT(O5396,2))&gt;5)),TRUE,FALSE))</f>
        <v/>
      </c>
    </row>
    <row r="5397" spans="12:20" x14ac:dyDescent="0.25">
      <c r="L5397" s="75">
        <f>COUNTIF($B$2:B5397,B5397)</f>
        <v>0</v>
      </c>
      <c r="M5397" s="75">
        <f>COUNTIF($L$2:L5397,4)</f>
        <v>42</v>
      </c>
      <c r="N5397" s="76" t="str">
        <f t="shared" si="424"/>
        <v>0</v>
      </c>
      <c r="O5397" s="76" t="str">
        <f t="shared" si="420"/>
        <v/>
      </c>
      <c r="P5397" s="75" t="str">
        <f t="shared" si="421"/>
        <v/>
      </c>
      <c r="Q5397" s="77" t="str">
        <f t="shared" si="422"/>
        <v/>
      </c>
      <c r="R5397" s="77" t="str">
        <f t="shared" si="423"/>
        <v/>
      </c>
      <c r="S5397" s="77" t="str">
        <f>IF(O5397="","",IF(OR(VALUE(LEFT(O5397,2))&gt;IF(RIGHT(J5397,1)="M",7,19),AND(OR(LEFT(O5397,2)={"07","19"}),VALUE(RIGHT(O5397,2))&gt;15)),TRUE,FALSE))</f>
        <v/>
      </c>
      <c r="T5397" s="77" t="str">
        <f>IF(O5397="","",IF(OR(VALUE(LEFT(O5397,2))&gt;IF(RIGHT(J5397,1)="M",7,19),AND(OR(LEFT(O5397,2)={"07","19"}),VALUE(RIGHT(O5397,2))&gt;5)),TRUE,FALSE))</f>
        <v/>
      </c>
    </row>
    <row r="5398" spans="12:20" x14ac:dyDescent="0.25">
      <c r="L5398" s="75">
        <f>COUNTIF($B$2:B5398,B5398)</f>
        <v>0</v>
      </c>
      <c r="M5398" s="75">
        <f>COUNTIF($L$2:L5398,4)</f>
        <v>42</v>
      </c>
      <c r="N5398" s="76" t="str">
        <f t="shared" si="424"/>
        <v>0</v>
      </c>
      <c r="O5398" s="76" t="str">
        <f t="shared" si="420"/>
        <v/>
      </c>
      <c r="P5398" s="75" t="str">
        <f t="shared" si="421"/>
        <v/>
      </c>
      <c r="Q5398" s="77" t="str">
        <f t="shared" si="422"/>
        <v/>
      </c>
      <c r="R5398" s="77" t="str">
        <f t="shared" si="423"/>
        <v/>
      </c>
      <c r="S5398" s="77" t="str">
        <f>IF(O5398="","",IF(OR(VALUE(LEFT(O5398,2))&gt;IF(RIGHT(J5398,1)="M",7,19),AND(OR(LEFT(O5398,2)={"07","19"}),VALUE(RIGHT(O5398,2))&gt;15)),TRUE,FALSE))</f>
        <v/>
      </c>
      <c r="T5398" s="77" t="str">
        <f>IF(O5398="","",IF(OR(VALUE(LEFT(O5398,2))&gt;IF(RIGHT(J5398,1)="M",7,19),AND(OR(LEFT(O5398,2)={"07","19"}),VALUE(RIGHT(O5398,2))&gt;5)),TRUE,FALSE))</f>
        <v/>
      </c>
    </row>
    <row r="5399" spans="12:20" x14ac:dyDescent="0.25">
      <c r="L5399" s="75">
        <f>COUNTIF($B$2:B5399,B5399)</f>
        <v>0</v>
      </c>
      <c r="M5399" s="75">
        <f>COUNTIF($L$2:L5399,4)</f>
        <v>42</v>
      </c>
      <c r="N5399" s="76" t="str">
        <f t="shared" si="424"/>
        <v>0</v>
      </c>
      <c r="O5399" s="76" t="str">
        <f t="shared" si="420"/>
        <v/>
      </c>
      <c r="P5399" s="75" t="str">
        <f t="shared" si="421"/>
        <v/>
      </c>
      <c r="Q5399" s="77" t="str">
        <f t="shared" si="422"/>
        <v/>
      </c>
      <c r="R5399" s="77" t="str">
        <f t="shared" si="423"/>
        <v/>
      </c>
      <c r="S5399" s="77" t="str">
        <f>IF(O5399="","",IF(OR(VALUE(LEFT(O5399,2))&gt;IF(RIGHT(J5399,1)="M",7,19),AND(OR(LEFT(O5399,2)={"07","19"}),VALUE(RIGHT(O5399,2))&gt;15)),TRUE,FALSE))</f>
        <v/>
      </c>
      <c r="T5399" s="77" t="str">
        <f>IF(O5399="","",IF(OR(VALUE(LEFT(O5399,2))&gt;IF(RIGHT(J5399,1)="M",7,19),AND(OR(LEFT(O5399,2)={"07","19"}),VALUE(RIGHT(O5399,2))&gt;5)),TRUE,FALSE))</f>
        <v/>
      </c>
    </row>
    <row r="5400" spans="12:20" x14ac:dyDescent="0.25">
      <c r="L5400" s="75">
        <f>COUNTIF($B$2:B5400,B5400)</f>
        <v>0</v>
      </c>
      <c r="M5400" s="75">
        <f>COUNTIF($L$2:L5400,4)</f>
        <v>42</v>
      </c>
      <c r="N5400" s="76" t="str">
        <f t="shared" si="424"/>
        <v>0</v>
      </c>
      <c r="O5400" s="76" t="str">
        <f t="shared" si="420"/>
        <v/>
      </c>
      <c r="P5400" s="75" t="str">
        <f t="shared" si="421"/>
        <v/>
      </c>
      <c r="Q5400" s="77" t="str">
        <f t="shared" si="422"/>
        <v/>
      </c>
      <c r="R5400" s="77" t="str">
        <f t="shared" si="423"/>
        <v/>
      </c>
      <c r="S5400" s="77" t="str">
        <f>IF(O5400="","",IF(OR(VALUE(LEFT(O5400,2))&gt;IF(RIGHT(J5400,1)="M",7,19),AND(OR(LEFT(O5400,2)={"07","19"}),VALUE(RIGHT(O5400,2))&gt;15)),TRUE,FALSE))</f>
        <v/>
      </c>
      <c r="T5400" s="77" t="str">
        <f>IF(O5400="","",IF(OR(VALUE(LEFT(O5400,2))&gt;IF(RIGHT(J5400,1)="M",7,19),AND(OR(LEFT(O5400,2)={"07","19"}),VALUE(RIGHT(O5400,2))&gt;5)),TRUE,FALSE))</f>
        <v/>
      </c>
    </row>
    <row r="5401" spans="12:20" x14ac:dyDescent="0.25">
      <c r="L5401" s="75">
        <f>COUNTIF($B$2:B5401,B5401)</f>
        <v>0</v>
      </c>
      <c r="M5401" s="75">
        <f>COUNTIF($L$2:L5401,4)</f>
        <v>42</v>
      </c>
      <c r="N5401" s="76" t="str">
        <f t="shared" si="424"/>
        <v>0</v>
      </c>
      <c r="O5401" s="76" t="str">
        <f t="shared" si="420"/>
        <v/>
      </c>
      <c r="P5401" s="75" t="str">
        <f t="shared" si="421"/>
        <v/>
      </c>
      <c r="Q5401" s="77" t="str">
        <f t="shared" si="422"/>
        <v/>
      </c>
      <c r="R5401" s="77" t="str">
        <f t="shared" si="423"/>
        <v/>
      </c>
      <c r="S5401" s="77" t="str">
        <f>IF(O5401="","",IF(OR(VALUE(LEFT(O5401,2))&gt;IF(RIGHT(J5401,1)="M",7,19),AND(OR(LEFT(O5401,2)={"07","19"}),VALUE(RIGHT(O5401,2))&gt;15)),TRUE,FALSE))</f>
        <v/>
      </c>
      <c r="T5401" s="77" t="str">
        <f>IF(O5401="","",IF(OR(VALUE(LEFT(O5401,2))&gt;IF(RIGHT(J5401,1)="M",7,19),AND(OR(LEFT(O5401,2)={"07","19"}),VALUE(RIGHT(O5401,2))&gt;5)),TRUE,FALSE))</f>
        <v/>
      </c>
    </row>
    <row r="5402" spans="12:20" x14ac:dyDescent="0.25">
      <c r="L5402" s="75">
        <f>COUNTIF($B$2:B5402,B5402)</f>
        <v>0</v>
      </c>
      <c r="M5402" s="75">
        <f>COUNTIF($L$2:L5402,4)</f>
        <v>42</v>
      </c>
      <c r="N5402" s="76" t="str">
        <f t="shared" si="424"/>
        <v>0</v>
      </c>
      <c r="O5402" s="76" t="str">
        <f t="shared" si="420"/>
        <v/>
      </c>
      <c r="P5402" s="75" t="str">
        <f t="shared" si="421"/>
        <v/>
      </c>
      <c r="Q5402" s="77" t="str">
        <f t="shared" si="422"/>
        <v/>
      </c>
      <c r="R5402" s="77" t="str">
        <f t="shared" si="423"/>
        <v/>
      </c>
      <c r="S5402" s="77" t="str">
        <f>IF(O5402="","",IF(OR(VALUE(LEFT(O5402,2))&gt;IF(RIGHT(J5402,1)="M",7,19),AND(OR(LEFT(O5402,2)={"07","19"}),VALUE(RIGHT(O5402,2))&gt;15)),TRUE,FALSE))</f>
        <v/>
      </c>
      <c r="T5402" s="77" t="str">
        <f>IF(O5402="","",IF(OR(VALUE(LEFT(O5402,2))&gt;IF(RIGHT(J5402,1)="M",7,19),AND(OR(LEFT(O5402,2)={"07","19"}),VALUE(RIGHT(O5402,2))&gt;5)),TRUE,FALSE))</f>
        <v/>
      </c>
    </row>
    <row r="5403" spans="12:20" x14ac:dyDescent="0.25">
      <c r="L5403" s="75">
        <f>COUNTIF($B$2:B5403,B5403)</f>
        <v>0</v>
      </c>
      <c r="M5403" s="75">
        <f>COUNTIF($L$2:L5403,4)</f>
        <v>42</v>
      </c>
      <c r="N5403" s="76" t="str">
        <f t="shared" si="424"/>
        <v>0</v>
      </c>
      <c r="O5403" s="76" t="str">
        <f t="shared" si="420"/>
        <v/>
      </c>
      <c r="P5403" s="75" t="str">
        <f t="shared" si="421"/>
        <v/>
      </c>
      <c r="Q5403" s="77" t="str">
        <f t="shared" si="422"/>
        <v/>
      </c>
      <c r="R5403" s="77" t="str">
        <f t="shared" si="423"/>
        <v/>
      </c>
      <c r="S5403" s="77" t="str">
        <f>IF(O5403="","",IF(OR(VALUE(LEFT(O5403,2))&gt;IF(RIGHT(J5403,1)="M",7,19),AND(OR(LEFT(O5403,2)={"07","19"}),VALUE(RIGHT(O5403,2))&gt;15)),TRUE,FALSE))</f>
        <v/>
      </c>
      <c r="T5403" s="77" t="str">
        <f>IF(O5403="","",IF(OR(VALUE(LEFT(O5403,2))&gt;IF(RIGHT(J5403,1)="M",7,19),AND(OR(LEFT(O5403,2)={"07","19"}),VALUE(RIGHT(O5403,2))&gt;5)),TRUE,FALSE))</f>
        <v/>
      </c>
    </row>
    <row r="5404" spans="12:20" x14ac:dyDescent="0.25">
      <c r="L5404" s="75">
        <f>COUNTIF($B$2:B5404,B5404)</f>
        <v>0</v>
      </c>
      <c r="M5404" s="75">
        <f>COUNTIF($L$2:L5404,4)</f>
        <v>42</v>
      </c>
      <c r="N5404" s="76" t="str">
        <f t="shared" si="424"/>
        <v>0</v>
      </c>
      <c r="O5404" s="76" t="str">
        <f t="shared" si="420"/>
        <v/>
      </c>
      <c r="P5404" s="75" t="str">
        <f t="shared" si="421"/>
        <v/>
      </c>
      <c r="Q5404" s="77" t="str">
        <f t="shared" si="422"/>
        <v/>
      </c>
      <c r="R5404" s="77" t="str">
        <f t="shared" si="423"/>
        <v/>
      </c>
      <c r="S5404" s="77" t="str">
        <f>IF(O5404="","",IF(OR(VALUE(LEFT(O5404,2))&gt;IF(RIGHT(J5404,1)="M",7,19),AND(OR(LEFT(O5404,2)={"07","19"}),VALUE(RIGHT(O5404,2))&gt;15)),TRUE,FALSE))</f>
        <v/>
      </c>
      <c r="T5404" s="77" t="str">
        <f>IF(O5404="","",IF(OR(VALUE(LEFT(O5404,2))&gt;IF(RIGHT(J5404,1)="M",7,19),AND(OR(LEFT(O5404,2)={"07","19"}),VALUE(RIGHT(O5404,2))&gt;5)),TRUE,FALSE))</f>
        <v/>
      </c>
    </row>
    <row r="5405" spans="12:20" x14ac:dyDescent="0.25">
      <c r="L5405" s="75">
        <f>COUNTIF($B$2:B5405,B5405)</f>
        <v>0</v>
      </c>
      <c r="M5405" s="75">
        <f>COUNTIF($L$2:L5405,4)</f>
        <v>42</v>
      </c>
      <c r="N5405" s="76" t="str">
        <f t="shared" si="424"/>
        <v>0</v>
      </c>
      <c r="O5405" s="76" t="str">
        <f t="shared" si="420"/>
        <v/>
      </c>
      <c r="P5405" s="75" t="str">
        <f t="shared" si="421"/>
        <v/>
      </c>
      <c r="Q5405" s="77" t="str">
        <f t="shared" si="422"/>
        <v/>
      </c>
      <c r="R5405" s="77" t="str">
        <f t="shared" si="423"/>
        <v/>
      </c>
      <c r="S5405" s="77" t="str">
        <f>IF(O5405="","",IF(OR(VALUE(LEFT(O5405,2))&gt;IF(RIGHT(J5405,1)="M",7,19),AND(OR(LEFT(O5405,2)={"07","19"}),VALUE(RIGHT(O5405,2))&gt;15)),TRUE,FALSE))</f>
        <v/>
      </c>
      <c r="T5405" s="77" t="str">
        <f>IF(O5405="","",IF(OR(VALUE(LEFT(O5405,2))&gt;IF(RIGHT(J5405,1)="M",7,19),AND(OR(LEFT(O5405,2)={"07","19"}),VALUE(RIGHT(O5405,2))&gt;5)),TRUE,FALSE))</f>
        <v/>
      </c>
    </row>
    <row r="5406" spans="12:20" x14ac:dyDescent="0.25">
      <c r="L5406" s="75">
        <f>COUNTIF($B$2:B5406,B5406)</f>
        <v>0</v>
      </c>
      <c r="M5406" s="75">
        <f>COUNTIF($L$2:L5406,4)</f>
        <v>42</v>
      </c>
      <c r="N5406" s="76" t="str">
        <f t="shared" si="424"/>
        <v>0</v>
      </c>
      <c r="O5406" s="76" t="str">
        <f t="shared" si="420"/>
        <v/>
      </c>
      <c r="P5406" s="75" t="str">
        <f t="shared" si="421"/>
        <v/>
      </c>
      <c r="Q5406" s="77" t="str">
        <f t="shared" si="422"/>
        <v/>
      </c>
      <c r="R5406" s="77" t="str">
        <f t="shared" si="423"/>
        <v/>
      </c>
      <c r="S5406" s="77" t="str">
        <f>IF(O5406="","",IF(OR(VALUE(LEFT(O5406,2))&gt;IF(RIGHT(J5406,1)="M",7,19),AND(OR(LEFT(O5406,2)={"07","19"}),VALUE(RIGHT(O5406,2))&gt;15)),TRUE,FALSE))</f>
        <v/>
      </c>
      <c r="T5406" s="77" t="str">
        <f>IF(O5406="","",IF(OR(VALUE(LEFT(O5406,2))&gt;IF(RIGHT(J5406,1)="M",7,19),AND(OR(LEFT(O5406,2)={"07","19"}),VALUE(RIGHT(O5406,2))&gt;5)),TRUE,FALSE))</f>
        <v/>
      </c>
    </row>
    <row r="5407" spans="12:20" x14ac:dyDescent="0.25">
      <c r="L5407" s="75">
        <f>COUNTIF($B$2:B5407,B5407)</f>
        <v>0</v>
      </c>
      <c r="M5407" s="75">
        <f>COUNTIF($L$2:L5407,4)</f>
        <v>42</v>
      </c>
      <c r="N5407" s="76" t="str">
        <f t="shared" si="424"/>
        <v>0</v>
      </c>
      <c r="O5407" s="76" t="str">
        <f t="shared" si="420"/>
        <v/>
      </c>
      <c r="P5407" s="75" t="str">
        <f t="shared" si="421"/>
        <v/>
      </c>
      <c r="Q5407" s="77" t="str">
        <f t="shared" si="422"/>
        <v/>
      </c>
      <c r="R5407" s="77" t="str">
        <f t="shared" si="423"/>
        <v/>
      </c>
      <c r="S5407" s="77" t="str">
        <f>IF(O5407="","",IF(OR(VALUE(LEFT(O5407,2))&gt;IF(RIGHT(J5407,1)="M",7,19),AND(OR(LEFT(O5407,2)={"07","19"}),VALUE(RIGHT(O5407,2))&gt;15)),TRUE,FALSE))</f>
        <v/>
      </c>
      <c r="T5407" s="77" t="str">
        <f>IF(O5407="","",IF(OR(VALUE(LEFT(O5407,2))&gt;IF(RIGHT(J5407,1)="M",7,19),AND(OR(LEFT(O5407,2)={"07","19"}),VALUE(RIGHT(O5407,2))&gt;5)),TRUE,FALSE))</f>
        <v/>
      </c>
    </row>
    <row r="5408" spans="12:20" x14ac:dyDescent="0.25">
      <c r="L5408" s="75">
        <f>COUNTIF($B$2:B5408,B5408)</f>
        <v>0</v>
      </c>
      <c r="M5408" s="75">
        <f>COUNTIF($L$2:L5408,4)</f>
        <v>42</v>
      </c>
      <c r="N5408" s="76" t="str">
        <f t="shared" si="424"/>
        <v>0</v>
      </c>
      <c r="O5408" s="76" t="str">
        <f t="shared" si="420"/>
        <v/>
      </c>
      <c r="P5408" s="75" t="str">
        <f t="shared" si="421"/>
        <v/>
      </c>
      <c r="Q5408" s="77" t="str">
        <f t="shared" si="422"/>
        <v/>
      </c>
      <c r="R5408" s="77" t="str">
        <f t="shared" si="423"/>
        <v/>
      </c>
      <c r="S5408" s="77" t="str">
        <f>IF(O5408="","",IF(OR(VALUE(LEFT(O5408,2))&gt;IF(RIGHT(J5408,1)="M",7,19),AND(OR(LEFT(O5408,2)={"07","19"}),VALUE(RIGHT(O5408,2))&gt;15)),TRUE,FALSE))</f>
        <v/>
      </c>
      <c r="T5408" s="77" t="str">
        <f>IF(O5408="","",IF(OR(VALUE(LEFT(O5408,2))&gt;IF(RIGHT(J5408,1)="M",7,19),AND(OR(LEFT(O5408,2)={"07","19"}),VALUE(RIGHT(O5408,2))&gt;5)),TRUE,FALSE))</f>
        <v/>
      </c>
    </row>
    <row r="5409" spans="12:20" x14ac:dyDescent="0.25">
      <c r="L5409" s="75">
        <f>COUNTIF($B$2:B5409,B5409)</f>
        <v>0</v>
      </c>
      <c r="M5409" s="75">
        <f>COUNTIF($L$2:L5409,4)</f>
        <v>42</v>
      </c>
      <c r="N5409" s="76" t="str">
        <f t="shared" si="424"/>
        <v>0</v>
      </c>
      <c r="O5409" s="76" t="str">
        <f t="shared" si="420"/>
        <v/>
      </c>
      <c r="P5409" s="75" t="str">
        <f t="shared" si="421"/>
        <v/>
      </c>
      <c r="Q5409" s="77" t="str">
        <f t="shared" si="422"/>
        <v/>
      </c>
      <c r="R5409" s="77" t="str">
        <f t="shared" si="423"/>
        <v/>
      </c>
      <c r="S5409" s="77" t="str">
        <f>IF(O5409="","",IF(OR(VALUE(LEFT(O5409,2))&gt;IF(RIGHT(J5409,1)="M",7,19),AND(OR(LEFT(O5409,2)={"07","19"}),VALUE(RIGHT(O5409,2))&gt;15)),TRUE,FALSE))</f>
        <v/>
      </c>
      <c r="T5409" s="77" t="str">
        <f>IF(O5409="","",IF(OR(VALUE(LEFT(O5409,2))&gt;IF(RIGHT(J5409,1)="M",7,19),AND(OR(LEFT(O5409,2)={"07","19"}),VALUE(RIGHT(O5409,2))&gt;5)),TRUE,FALSE))</f>
        <v/>
      </c>
    </row>
    <row r="5410" spans="12:20" x14ac:dyDescent="0.25">
      <c r="L5410" s="75">
        <f>COUNTIF($B$2:B5410,B5410)</f>
        <v>0</v>
      </c>
      <c r="M5410" s="75">
        <f>COUNTIF($L$2:L5410,4)</f>
        <v>42</v>
      </c>
      <c r="N5410" s="76" t="str">
        <f t="shared" si="424"/>
        <v>0</v>
      </c>
      <c r="O5410" s="76" t="str">
        <f t="shared" si="420"/>
        <v/>
      </c>
      <c r="P5410" s="75" t="str">
        <f t="shared" si="421"/>
        <v/>
      </c>
      <c r="Q5410" s="77" t="str">
        <f t="shared" si="422"/>
        <v/>
      </c>
      <c r="R5410" s="77" t="str">
        <f t="shared" si="423"/>
        <v/>
      </c>
      <c r="S5410" s="77" t="str">
        <f>IF(O5410="","",IF(OR(VALUE(LEFT(O5410,2))&gt;IF(RIGHT(J5410,1)="M",7,19),AND(OR(LEFT(O5410,2)={"07","19"}),VALUE(RIGHT(O5410,2))&gt;15)),TRUE,FALSE))</f>
        <v/>
      </c>
      <c r="T5410" s="77" t="str">
        <f>IF(O5410="","",IF(OR(VALUE(LEFT(O5410,2))&gt;IF(RIGHT(J5410,1)="M",7,19),AND(OR(LEFT(O5410,2)={"07","19"}),VALUE(RIGHT(O5410,2))&gt;5)),TRUE,FALSE))</f>
        <v/>
      </c>
    </row>
    <row r="5411" spans="12:20" x14ac:dyDescent="0.25">
      <c r="L5411" s="75">
        <f>COUNTIF($B$2:B5411,B5411)</f>
        <v>0</v>
      </c>
      <c r="M5411" s="75">
        <f>COUNTIF($L$2:L5411,4)</f>
        <v>42</v>
      </c>
      <c r="N5411" s="76" t="str">
        <f t="shared" si="424"/>
        <v>0</v>
      </c>
      <c r="O5411" s="76" t="str">
        <f t="shared" si="420"/>
        <v/>
      </c>
      <c r="P5411" s="75" t="str">
        <f t="shared" si="421"/>
        <v/>
      </c>
      <c r="Q5411" s="77" t="str">
        <f t="shared" si="422"/>
        <v/>
      </c>
      <c r="R5411" s="77" t="str">
        <f t="shared" si="423"/>
        <v/>
      </c>
      <c r="S5411" s="77" t="str">
        <f>IF(O5411="","",IF(OR(VALUE(LEFT(O5411,2))&gt;IF(RIGHT(J5411,1)="M",7,19),AND(OR(LEFT(O5411,2)={"07","19"}),VALUE(RIGHT(O5411,2))&gt;15)),TRUE,FALSE))</f>
        <v/>
      </c>
      <c r="T5411" s="77" t="str">
        <f>IF(O5411="","",IF(OR(VALUE(LEFT(O5411,2))&gt;IF(RIGHT(J5411,1)="M",7,19),AND(OR(LEFT(O5411,2)={"07","19"}),VALUE(RIGHT(O5411,2))&gt;5)),TRUE,FALSE))</f>
        <v/>
      </c>
    </row>
    <row r="5412" spans="12:20" x14ac:dyDescent="0.25">
      <c r="L5412" s="75">
        <f>COUNTIF($B$2:B5412,B5412)</f>
        <v>0</v>
      </c>
      <c r="M5412" s="75">
        <f>COUNTIF($L$2:L5412,4)</f>
        <v>42</v>
      </c>
      <c r="N5412" s="76" t="str">
        <f t="shared" si="424"/>
        <v>0</v>
      </c>
      <c r="O5412" s="76" t="str">
        <f t="shared" si="420"/>
        <v/>
      </c>
      <c r="P5412" s="75" t="str">
        <f t="shared" si="421"/>
        <v/>
      </c>
      <c r="Q5412" s="77" t="str">
        <f t="shared" si="422"/>
        <v/>
      </c>
      <c r="R5412" s="77" t="str">
        <f t="shared" si="423"/>
        <v/>
      </c>
      <c r="S5412" s="77" t="str">
        <f>IF(O5412="","",IF(OR(VALUE(LEFT(O5412,2))&gt;IF(RIGHT(J5412,1)="M",7,19),AND(OR(LEFT(O5412,2)={"07","19"}),VALUE(RIGHT(O5412,2))&gt;15)),TRUE,FALSE))</f>
        <v/>
      </c>
      <c r="T5412" s="77" t="str">
        <f>IF(O5412="","",IF(OR(VALUE(LEFT(O5412,2))&gt;IF(RIGHT(J5412,1)="M",7,19),AND(OR(LEFT(O5412,2)={"07","19"}),VALUE(RIGHT(O5412,2))&gt;5)),TRUE,FALSE))</f>
        <v/>
      </c>
    </row>
    <row r="5413" spans="12:20" x14ac:dyDescent="0.25">
      <c r="L5413" s="75">
        <f>COUNTIF($B$2:B5413,B5413)</f>
        <v>0</v>
      </c>
      <c r="M5413" s="75">
        <f>COUNTIF($L$2:L5413,4)</f>
        <v>42</v>
      </c>
      <c r="N5413" s="76" t="str">
        <f t="shared" si="424"/>
        <v>0</v>
      </c>
      <c r="O5413" s="76" t="str">
        <f t="shared" si="420"/>
        <v/>
      </c>
      <c r="P5413" s="75" t="str">
        <f t="shared" si="421"/>
        <v/>
      </c>
      <c r="Q5413" s="77" t="str">
        <f t="shared" si="422"/>
        <v/>
      </c>
      <c r="R5413" s="77" t="str">
        <f t="shared" si="423"/>
        <v/>
      </c>
      <c r="S5413" s="77" t="str">
        <f>IF(O5413="","",IF(OR(VALUE(LEFT(O5413,2))&gt;IF(RIGHT(J5413,1)="M",7,19),AND(OR(LEFT(O5413,2)={"07","19"}),VALUE(RIGHT(O5413,2))&gt;15)),TRUE,FALSE))</f>
        <v/>
      </c>
      <c r="T5413" s="77" t="str">
        <f>IF(O5413="","",IF(OR(VALUE(LEFT(O5413,2))&gt;IF(RIGHT(J5413,1)="M",7,19),AND(OR(LEFT(O5413,2)={"07","19"}),VALUE(RIGHT(O5413,2))&gt;5)),TRUE,FALSE))</f>
        <v/>
      </c>
    </row>
    <row r="5414" spans="12:20" x14ac:dyDescent="0.25">
      <c r="L5414" s="75">
        <f>COUNTIF($B$2:B5414,B5414)</f>
        <v>0</v>
      </c>
      <c r="M5414" s="75">
        <f>COUNTIF($L$2:L5414,4)</f>
        <v>42</v>
      </c>
      <c r="N5414" s="76" t="str">
        <f t="shared" si="424"/>
        <v>0</v>
      </c>
      <c r="O5414" s="76" t="str">
        <f t="shared" si="420"/>
        <v/>
      </c>
      <c r="P5414" s="75" t="str">
        <f t="shared" si="421"/>
        <v/>
      </c>
      <c r="Q5414" s="77" t="str">
        <f t="shared" si="422"/>
        <v/>
      </c>
      <c r="R5414" s="77" t="str">
        <f t="shared" si="423"/>
        <v/>
      </c>
      <c r="S5414" s="77" t="str">
        <f>IF(O5414="","",IF(OR(VALUE(LEFT(O5414,2))&gt;IF(RIGHT(J5414,1)="M",7,19),AND(OR(LEFT(O5414,2)={"07","19"}),VALUE(RIGHT(O5414,2))&gt;15)),TRUE,FALSE))</f>
        <v/>
      </c>
      <c r="T5414" s="77" t="str">
        <f>IF(O5414="","",IF(OR(VALUE(LEFT(O5414,2))&gt;IF(RIGHT(J5414,1)="M",7,19),AND(OR(LEFT(O5414,2)={"07","19"}),VALUE(RIGHT(O5414,2))&gt;5)),TRUE,FALSE))</f>
        <v/>
      </c>
    </row>
    <row r="5415" spans="12:20" x14ac:dyDescent="0.25">
      <c r="L5415" s="75">
        <f>COUNTIF($B$2:B5415,B5415)</f>
        <v>0</v>
      </c>
      <c r="M5415" s="75">
        <f>COUNTIF($L$2:L5415,4)</f>
        <v>42</v>
      </c>
      <c r="N5415" s="76" t="str">
        <f t="shared" si="424"/>
        <v>0</v>
      </c>
      <c r="O5415" s="76" t="str">
        <f t="shared" si="420"/>
        <v/>
      </c>
      <c r="P5415" s="75" t="str">
        <f t="shared" si="421"/>
        <v/>
      </c>
      <c r="Q5415" s="77" t="str">
        <f t="shared" si="422"/>
        <v/>
      </c>
      <c r="R5415" s="77" t="str">
        <f t="shared" si="423"/>
        <v/>
      </c>
      <c r="S5415" s="77" t="str">
        <f>IF(O5415="","",IF(OR(VALUE(LEFT(O5415,2))&gt;IF(RIGHT(J5415,1)="M",7,19),AND(OR(LEFT(O5415,2)={"07","19"}),VALUE(RIGHT(O5415,2))&gt;15)),TRUE,FALSE))</f>
        <v/>
      </c>
      <c r="T5415" s="77" t="str">
        <f>IF(O5415="","",IF(OR(VALUE(LEFT(O5415,2))&gt;IF(RIGHT(J5415,1)="M",7,19),AND(OR(LEFT(O5415,2)={"07","19"}),VALUE(RIGHT(O5415,2))&gt;5)),TRUE,FALSE))</f>
        <v/>
      </c>
    </row>
    <row r="5416" spans="12:20" x14ac:dyDescent="0.25">
      <c r="L5416" s="75">
        <f>COUNTIF($B$2:B5416,B5416)</f>
        <v>0</v>
      </c>
      <c r="M5416" s="75">
        <f>COUNTIF($L$2:L5416,4)</f>
        <v>42</v>
      </c>
      <c r="N5416" s="76" t="str">
        <f t="shared" si="424"/>
        <v>0</v>
      </c>
      <c r="O5416" s="76" t="str">
        <f t="shared" si="420"/>
        <v/>
      </c>
      <c r="P5416" s="75" t="str">
        <f t="shared" si="421"/>
        <v/>
      </c>
      <c r="Q5416" s="77" t="str">
        <f t="shared" si="422"/>
        <v/>
      </c>
      <c r="R5416" s="77" t="str">
        <f t="shared" si="423"/>
        <v/>
      </c>
      <c r="S5416" s="77" t="str">
        <f>IF(O5416="","",IF(OR(VALUE(LEFT(O5416,2))&gt;IF(RIGHT(J5416,1)="M",7,19),AND(OR(LEFT(O5416,2)={"07","19"}),VALUE(RIGHT(O5416,2))&gt;15)),TRUE,FALSE))</f>
        <v/>
      </c>
      <c r="T5416" s="77" t="str">
        <f>IF(O5416="","",IF(OR(VALUE(LEFT(O5416,2))&gt;IF(RIGHT(J5416,1)="M",7,19),AND(OR(LEFT(O5416,2)={"07","19"}),VALUE(RIGHT(O5416,2))&gt;5)),TRUE,FALSE))</f>
        <v/>
      </c>
    </row>
    <row r="5417" spans="12:20" x14ac:dyDescent="0.25">
      <c r="L5417" s="75">
        <f>COUNTIF($B$2:B5417,B5417)</f>
        <v>0</v>
      </c>
      <c r="M5417" s="75">
        <f>COUNTIF($L$2:L5417,4)</f>
        <v>42</v>
      </c>
      <c r="N5417" s="76" t="str">
        <f t="shared" si="424"/>
        <v>0</v>
      </c>
      <c r="O5417" s="76" t="str">
        <f t="shared" si="420"/>
        <v/>
      </c>
      <c r="P5417" s="75" t="str">
        <f t="shared" si="421"/>
        <v/>
      </c>
      <c r="Q5417" s="77" t="str">
        <f t="shared" si="422"/>
        <v/>
      </c>
      <c r="R5417" s="77" t="str">
        <f t="shared" si="423"/>
        <v/>
      </c>
      <c r="S5417" s="77" t="str">
        <f>IF(O5417="","",IF(OR(VALUE(LEFT(O5417,2))&gt;IF(RIGHT(J5417,1)="M",7,19),AND(OR(LEFT(O5417,2)={"07","19"}),VALUE(RIGHT(O5417,2))&gt;15)),TRUE,FALSE))</f>
        <v/>
      </c>
      <c r="T5417" s="77" t="str">
        <f>IF(O5417="","",IF(OR(VALUE(LEFT(O5417,2))&gt;IF(RIGHT(J5417,1)="M",7,19),AND(OR(LEFT(O5417,2)={"07","19"}),VALUE(RIGHT(O5417,2))&gt;5)),TRUE,FALSE))</f>
        <v/>
      </c>
    </row>
    <row r="5418" spans="12:20" x14ac:dyDescent="0.25">
      <c r="L5418" s="75">
        <f>COUNTIF($B$2:B5418,B5418)</f>
        <v>0</v>
      </c>
      <c r="M5418" s="75">
        <f>COUNTIF($L$2:L5418,4)</f>
        <v>42</v>
      </c>
      <c r="N5418" s="76" t="str">
        <f t="shared" si="424"/>
        <v>0</v>
      </c>
      <c r="O5418" s="76" t="str">
        <f t="shared" si="420"/>
        <v/>
      </c>
      <c r="P5418" s="75" t="str">
        <f t="shared" si="421"/>
        <v/>
      </c>
      <c r="Q5418" s="77" t="str">
        <f t="shared" si="422"/>
        <v/>
      </c>
      <c r="R5418" s="77" t="str">
        <f t="shared" si="423"/>
        <v/>
      </c>
      <c r="S5418" s="77" t="str">
        <f>IF(O5418="","",IF(OR(VALUE(LEFT(O5418,2))&gt;IF(RIGHT(J5418,1)="M",7,19),AND(OR(LEFT(O5418,2)={"07","19"}),VALUE(RIGHT(O5418,2))&gt;15)),TRUE,FALSE))</f>
        <v/>
      </c>
      <c r="T5418" s="77" t="str">
        <f>IF(O5418="","",IF(OR(VALUE(LEFT(O5418,2))&gt;IF(RIGHT(J5418,1)="M",7,19),AND(OR(LEFT(O5418,2)={"07","19"}),VALUE(RIGHT(O5418,2))&gt;5)),TRUE,FALSE))</f>
        <v/>
      </c>
    </row>
    <row r="5419" spans="12:20" x14ac:dyDescent="0.25">
      <c r="L5419" s="75">
        <f>COUNTIF($B$2:B5419,B5419)</f>
        <v>0</v>
      </c>
      <c r="M5419" s="75">
        <f>COUNTIF($L$2:L5419,4)</f>
        <v>42</v>
      </c>
      <c r="N5419" s="76" t="str">
        <f t="shared" si="424"/>
        <v>0</v>
      </c>
      <c r="O5419" s="76" t="str">
        <f t="shared" si="420"/>
        <v/>
      </c>
      <c r="P5419" s="75" t="str">
        <f t="shared" si="421"/>
        <v/>
      </c>
      <c r="Q5419" s="77" t="str">
        <f t="shared" si="422"/>
        <v/>
      </c>
      <c r="R5419" s="77" t="str">
        <f t="shared" si="423"/>
        <v/>
      </c>
      <c r="S5419" s="77" t="str">
        <f>IF(O5419="","",IF(OR(VALUE(LEFT(O5419,2))&gt;IF(RIGHT(J5419,1)="M",7,19),AND(OR(LEFT(O5419,2)={"07","19"}),VALUE(RIGHT(O5419,2))&gt;15)),TRUE,FALSE))</f>
        <v/>
      </c>
      <c r="T5419" s="77" t="str">
        <f>IF(O5419="","",IF(OR(VALUE(LEFT(O5419,2))&gt;IF(RIGHT(J5419,1)="M",7,19),AND(OR(LEFT(O5419,2)={"07","19"}),VALUE(RIGHT(O5419,2))&gt;5)),TRUE,FALSE))</f>
        <v/>
      </c>
    </row>
    <row r="5420" spans="12:20" x14ac:dyDescent="0.25">
      <c r="L5420" s="75">
        <f>COUNTIF($B$2:B5420,B5420)</f>
        <v>0</v>
      </c>
      <c r="M5420" s="75">
        <f>COUNTIF($L$2:L5420,4)</f>
        <v>42</v>
      </c>
      <c r="N5420" s="76" t="str">
        <f t="shared" si="424"/>
        <v>0</v>
      </c>
      <c r="O5420" s="76" t="str">
        <f t="shared" si="420"/>
        <v/>
      </c>
      <c r="P5420" s="75" t="str">
        <f t="shared" si="421"/>
        <v/>
      </c>
      <c r="Q5420" s="77" t="str">
        <f t="shared" si="422"/>
        <v/>
      </c>
      <c r="R5420" s="77" t="str">
        <f t="shared" si="423"/>
        <v/>
      </c>
      <c r="S5420" s="77" t="str">
        <f>IF(O5420="","",IF(OR(VALUE(LEFT(O5420,2))&gt;IF(RIGHT(J5420,1)="M",7,19),AND(OR(LEFT(O5420,2)={"07","19"}),VALUE(RIGHT(O5420,2))&gt;15)),TRUE,FALSE))</f>
        <v/>
      </c>
      <c r="T5420" s="77" t="str">
        <f>IF(O5420="","",IF(OR(VALUE(LEFT(O5420,2))&gt;IF(RIGHT(J5420,1)="M",7,19),AND(OR(LEFT(O5420,2)={"07","19"}),VALUE(RIGHT(O5420,2))&gt;5)),TRUE,FALSE))</f>
        <v/>
      </c>
    </row>
    <row r="5421" spans="12:20" x14ac:dyDescent="0.25">
      <c r="L5421" s="75">
        <f>COUNTIF($B$2:B5421,B5421)</f>
        <v>0</v>
      </c>
      <c r="M5421" s="75">
        <f>COUNTIF($L$2:L5421,4)</f>
        <v>42</v>
      </c>
      <c r="N5421" s="76" t="str">
        <f t="shared" si="424"/>
        <v>0</v>
      </c>
      <c r="O5421" s="76" t="str">
        <f t="shared" si="420"/>
        <v/>
      </c>
      <c r="P5421" s="75" t="str">
        <f t="shared" si="421"/>
        <v/>
      </c>
      <c r="Q5421" s="77" t="str">
        <f t="shared" si="422"/>
        <v/>
      </c>
      <c r="R5421" s="77" t="str">
        <f t="shared" si="423"/>
        <v/>
      </c>
      <c r="S5421" s="77" t="str">
        <f>IF(O5421="","",IF(OR(VALUE(LEFT(O5421,2))&gt;IF(RIGHT(J5421,1)="M",7,19),AND(OR(LEFT(O5421,2)={"07","19"}),VALUE(RIGHT(O5421,2))&gt;15)),TRUE,FALSE))</f>
        <v/>
      </c>
      <c r="T5421" s="77" t="str">
        <f>IF(O5421="","",IF(OR(VALUE(LEFT(O5421,2))&gt;IF(RIGHT(J5421,1)="M",7,19),AND(OR(LEFT(O5421,2)={"07","19"}),VALUE(RIGHT(O5421,2))&gt;5)),TRUE,FALSE))</f>
        <v/>
      </c>
    </row>
    <row r="5422" spans="12:20" x14ac:dyDescent="0.25">
      <c r="L5422" s="75">
        <f>COUNTIF($B$2:B5422,B5422)</f>
        <v>0</v>
      </c>
      <c r="M5422" s="75">
        <f>COUNTIF($L$2:L5422,4)</f>
        <v>42</v>
      </c>
      <c r="N5422" s="76" t="str">
        <f t="shared" si="424"/>
        <v>0</v>
      </c>
      <c r="O5422" s="76" t="str">
        <f t="shared" si="420"/>
        <v/>
      </c>
      <c r="P5422" s="75" t="str">
        <f t="shared" si="421"/>
        <v/>
      </c>
      <c r="Q5422" s="77" t="str">
        <f t="shared" si="422"/>
        <v/>
      </c>
      <c r="R5422" s="77" t="str">
        <f t="shared" si="423"/>
        <v/>
      </c>
      <c r="S5422" s="77" t="str">
        <f>IF(O5422="","",IF(OR(VALUE(LEFT(O5422,2))&gt;IF(RIGHT(J5422,1)="M",7,19),AND(OR(LEFT(O5422,2)={"07","19"}),VALUE(RIGHT(O5422,2))&gt;15)),TRUE,FALSE))</f>
        <v/>
      </c>
      <c r="T5422" s="77" t="str">
        <f>IF(O5422="","",IF(OR(VALUE(LEFT(O5422,2))&gt;IF(RIGHT(J5422,1)="M",7,19),AND(OR(LEFT(O5422,2)={"07","19"}),VALUE(RIGHT(O5422,2))&gt;5)),TRUE,FALSE))</f>
        <v/>
      </c>
    </row>
    <row r="5423" spans="12:20" x14ac:dyDescent="0.25">
      <c r="L5423" s="75">
        <f>COUNTIF($B$2:B5423,B5423)</f>
        <v>0</v>
      </c>
      <c r="M5423" s="75">
        <f>COUNTIF($L$2:L5423,4)</f>
        <v>42</v>
      </c>
      <c r="N5423" s="76" t="str">
        <f t="shared" si="424"/>
        <v>0</v>
      </c>
      <c r="O5423" s="76" t="str">
        <f t="shared" si="420"/>
        <v/>
      </c>
      <c r="P5423" s="75" t="str">
        <f t="shared" si="421"/>
        <v/>
      </c>
      <c r="Q5423" s="77" t="str">
        <f t="shared" si="422"/>
        <v/>
      </c>
      <c r="R5423" s="77" t="str">
        <f t="shared" si="423"/>
        <v/>
      </c>
      <c r="S5423" s="77" t="str">
        <f>IF(O5423="","",IF(OR(VALUE(LEFT(O5423,2))&gt;IF(RIGHT(J5423,1)="M",7,19),AND(OR(LEFT(O5423,2)={"07","19"}),VALUE(RIGHT(O5423,2))&gt;15)),TRUE,FALSE))</f>
        <v/>
      </c>
      <c r="T5423" s="77" t="str">
        <f>IF(O5423="","",IF(OR(VALUE(LEFT(O5423,2))&gt;IF(RIGHT(J5423,1)="M",7,19),AND(OR(LEFT(O5423,2)={"07","19"}),VALUE(RIGHT(O5423,2))&gt;5)),TRUE,FALSE))</f>
        <v/>
      </c>
    </row>
    <row r="5424" spans="12:20" x14ac:dyDescent="0.25">
      <c r="L5424" s="75">
        <f>COUNTIF($B$2:B5424,B5424)</f>
        <v>0</v>
      </c>
      <c r="M5424" s="75">
        <f>COUNTIF($L$2:L5424,4)</f>
        <v>42</v>
      </c>
      <c r="N5424" s="76" t="str">
        <f t="shared" si="424"/>
        <v>0</v>
      </c>
      <c r="O5424" s="76" t="str">
        <f t="shared" si="420"/>
        <v/>
      </c>
      <c r="P5424" s="75" t="str">
        <f t="shared" si="421"/>
        <v/>
      </c>
      <c r="Q5424" s="77" t="str">
        <f t="shared" si="422"/>
        <v/>
      </c>
      <c r="R5424" s="77" t="str">
        <f t="shared" si="423"/>
        <v/>
      </c>
      <c r="S5424" s="77" t="str">
        <f>IF(O5424="","",IF(OR(VALUE(LEFT(O5424,2))&gt;IF(RIGHT(J5424,1)="M",7,19),AND(OR(LEFT(O5424,2)={"07","19"}),VALUE(RIGHT(O5424,2))&gt;15)),TRUE,FALSE))</f>
        <v/>
      </c>
      <c r="T5424" s="77" t="str">
        <f>IF(O5424="","",IF(OR(VALUE(LEFT(O5424,2))&gt;IF(RIGHT(J5424,1)="M",7,19),AND(OR(LEFT(O5424,2)={"07","19"}),VALUE(RIGHT(O5424,2))&gt;5)),TRUE,FALSE))</f>
        <v/>
      </c>
    </row>
    <row r="5425" spans="12:20" x14ac:dyDescent="0.25">
      <c r="L5425" s="75">
        <f>COUNTIF($B$2:B5425,B5425)</f>
        <v>0</v>
      </c>
      <c r="M5425" s="75">
        <f>COUNTIF($L$2:L5425,4)</f>
        <v>42</v>
      </c>
      <c r="N5425" s="76" t="str">
        <f t="shared" si="424"/>
        <v>0</v>
      </c>
      <c r="O5425" s="76" t="str">
        <f t="shared" si="420"/>
        <v/>
      </c>
      <c r="P5425" s="75" t="str">
        <f t="shared" si="421"/>
        <v/>
      </c>
      <c r="Q5425" s="77" t="str">
        <f t="shared" si="422"/>
        <v/>
      </c>
      <c r="R5425" s="77" t="str">
        <f t="shared" si="423"/>
        <v/>
      </c>
      <c r="S5425" s="77" t="str">
        <f>IF(O5425="","",IF(OR(VALUE(LEFT(O5425,2))&gt;IF(RIGHT(J5425,1)="M",7,19),AND(OR(LEFT(O5425,2)={"07","19"}),VALUE(RIGHT(O5425,2))&gt;15)),TRUE,FALSE))</f>
        <v/>
      </c>
      <c r="T5425" s="77" t="str">
        <f>IF(O5425="","",IF(OR(VALUE(LEFT(O5425,2))&gt;IF(RIGHT(J5425,1)="M",7,19),AND(OR(LEFT(O5425,2)={"07","19"}),VALUE(RIGHT(O5425,2))&gt;5)),TRUE,FALSE))</f>
        <v/>
      </c>
    </row>
    <row r="5426" spans="12:20" x14ac:dyDescent="0.25">
      <c r="L5426" s="75">
        <f>COUNTIF($B$2:B5426,B5426)</f>
        <v>0</v>
      </c>
      <c r="M5426" s="75">
        <f>COUNTIF($L$2:L5426,4)</f>
        <v>42</v>
      </c>
      <c r="N5426" s="76" t="str">
        <f t="shared" si="424"/>
        <v>0</v>
      </c>
      <c r="O5426" s="76" t="str">
        <f t="shared" si="420"/>
        <v/>
      </c>
      <c r="P5426" s="75" t="str">
        <f t="shared" si="421"/>
        <v/>
      </c>
      <c r="Q5426" s="77" t="str">
        <f t="shared" si="422"/>
        <v/>
      </c>
      <c r="R5426" s="77" t="str">
        <f t="shared" si="423"/>
        <v/>
      </c>
      <c r="S5426" s="77" t="str">
        <f>IF(O5426="","",IF(OR(VALUE(LEFT(O5426,2))&gt;IF(RIGHT(J5426,1)="M",7,19),AND(OR(LEFT(O5426,2)={"07","19"}),VALUE(RIGHT(O5426,2))&gt;15)),TRUE,FALSE))</f>
        <v/>
      </c>
      <c r="T5426" s="77" t="str">
        <f>IF(O5426="","",IF(OR(VALUE(LEFT(O5426,2))&gt;IF(RIGHT(J5426,1)="M",7,19),AND(OR(LEFT(O5426,2)={"07","19"}),VALUE(RIGHT(O5426,2))&gt;5)),TRUE,FALSE))</f>
        <v/>
      </c>
    </row>
    <row r="5427" spans="12:20" x14ac:dyDescent="0.25">
      <c r="L5427" s="75">
        <f>COUNTIF($B$2:B5427,B5427)</f>
        <v>0</v>
      </c>
      <c r="M5427" s="75">
        <f>COUNTIF($L$2:L5427,4)</f>
        <v>42</v>
      </c>
      <c r="N5427" s="76" t="str">
        <f t="shared" si="424"/>
        <v>0</v>
      </c>
      <c r="O5427" s="76" t="str">
        <f t="shared" si="420"/>
        <v/>
      </c>
      <c r="P5427" s="75" t="str">
        <f t="shared" si="421"/>
        <v/>
      </c>
      <c r="Q5427" s="77" t="str">
        <f t="shared" si="422"/>
        <v/>
      </c>
      <c r="R5427" s="77" t="str">
        <f t="shared" si="423"/>
        <v/>
      </c>
      <c r="S5427" s="77" t="str">
        <f>IF(O5427="","",IF(OR(VALUE(LEFT(O5427,2))&gt;IF(RIGHT(J5427,1)="M",7,19),AND(OR(LEFT(O5427,2)={"07","19"}),VALUE(RIGHT(O5427,2))&gt;15)),TRUE,FALSE))</f>
        <v/>
      </c>
      <c r="T5427" s="77" t="str">
        <f>IF(O5427="","",IF(OR(VALUE(LEFT(O5427,2))&gt;IF(RIGHT(J5427,1)="M",7,19),AND(OR(LEFT(O5427,2)={"07","19"}),VALUE(RIGHT(O5427,2))&gt;5)),TRUE,FALSE))</f>
        <v/>
      </c>
    </row>
    <row r="5428" spans="12:20" x14ac:dyDescent="0.25">
      <c r="L5428" s="75">
        <f>COUNTIF($B$2:B5428,B5428)</f>
        <v>0</v>
      </c>
      <c r="M5428" s="75">
        <f>COUNTIF($L$2:L5428,4)</f>
        <v>42</v>
      </c>
      <c r="N5428" s="76" t="str">
        <f t="shared" si="424"/>
        <v>0</v>
      </c>
      <c r="O5428" s="76" t="str">
        <f t="shared" si="420"/>
        <v/>
      </c>
      <c r="P5428" s="75" t="str">
        <f t="shared" si="421"/>
        <v/>
      </c>
      <c r="Q5428" s="77" t="str">
        <f t="shared" si="422"/>
        <v/>
      </c>
      <c r="R5428" s="77" t="str">
        <f t="shared" si="423"/>
        <v/>
      </c>
      <c r="S5428" s="77" t="str">
        <f>IF(O5428="","",IF(OR(VALUE(LEFT(O5428,2))&gt;IF(RIGHT(J5428,1)="M",7,19),AND(OR(LEFT(O5428,2)={"07","19"}),VALUE(RIGHT(O5428,2))&gt;15)),TRUE,FALSE))</f>
        <v/>
      </c>
      <c r="T5428" s="77" t="str">
        <f>IF(O5428="","",IF(OR(VALUE(LEFT(O5428,2))&gt;IF(RIGHT(J5428,1)="M",7,19),AND(OR(LEFT(O5428,2)={"07","19"}),VALUE(RIGHT(O5428,2))&gt;5)),TRUE,FALSE))</f>
        <v/>
      </c>
    </row>
    <row r="5429" spans="12:20" x14ac:dyDescent="0.25">
      <c r="L5429" s="75">
        <f>COUNTIF($B$2:B5429,B5429)</f>
        <v>0</v>
      </c>
      <c r="M5429" s="75">
        <f>COUNTIF($L$2:L5429,4)</f>
        <v>42</v>
      </c>
      <c r="N5429" s="76" t="str">
        <f t="shared" si="424"/>
        <v>0</v>
      </c>
      <c r="O5429" s="76" t="str">
        <f t="shared" si="420"/>
        <v/>
      </c>
      <c r="P5429" s="75" t="str">
        <f t="shared" si="421"/>
        <v/>
      </c>
      <c r="Q5429" s="77" t="str">
        <f t="shared" si="422"/>
        <v/>
      </c>
      <c r="R5429" s="77" t="str">
        <f t="shared" si="423"/>
        <v/>
      </c>
      <c r="S5429" s="77" t="str">
        <f>IF(O5429="","",IF(OR(VALUE(LEFT(O5429,2))&gt;IF(RIGHT(J5429,1)="M",7,19),AND(OR(LEFT(O5429,2)={"07","19"}),VALUE(RIGHT(O5429,2))&gt;15)),TRUE,FALSE))</f>
        <v/>
      </c>
      <c r="T5429" s="77" t="str">
        <f>IF(O5429="","",IF(OR(VALUE(LEFT(O5429,2))&gt;IF(RIGHT(J5429,1)="M",7,19),AND(OR(LEFT(O5429,2)={"07","19"}),VALUE(RIGHT(O5429,2))&gt;5)),TRUE,FALSE))</f>
        <v/>
      </c>
    </row>
    <row r="5430" spans="12:20" x14ac:dyDescent="0.25">
      <c r="L5430" s="75">
        <f>COUNTIF($B$2:B5430,B5430)</f>
        <v>0</v>
      </c>
      <c r="M5430" s="75">
        <f>COUNTIF($L$2:L5430,4)</f>
        <v>42</v>
      </c>
      <c r="N5430" s="76" t="str">
        <f t="shared" si="424"/>
        <v>0</v>
      </c>
      <c r="O5430" s="76" t="str">
        <f t="shared" si="420"/>
        <v/>
      </c>
      <c r="P5430" s="75" t="str">
        <f t="shared" si="421"/>
        <v/>
      </c>
      <c r="Q5430" s="77" t="str">
        <f t="shared" si="422"/>
        <v/>
      </c>
      <c r="R5430" s="77" t="str">
        <f t="shared" si="423"/>
        <v/>
      </c>
      <c r="S5430" s="77" t="str">
        <f>IF(O5430="","",IF(OR(VALUE(LEFT(O5430,2))&gt;IF(RIGHT(J5430,1)="M",7,19),AND(OR(LEFT(O5430,2)={"07","19"}),VALUE(RIGHT(O5430,2))&gt;15)),TRUE,FALSE))</f>
        <v/>
      </c>
      <c r="T5430" s="77" t="str">
        <f>IF(O5430="","",IF(OR(VALUE(LEFT(O5430,2))&gt;IF(RIGHT(J5430,1)="M",7,19),AND(OR(LEFT(O5430,2)={"07","19"}),VALUE(RIGHT(O5430,2))&gt;5)),TRUE,FALSE))</f>
        <v/>
      </c>
    </row>
    <row r="5431" spans="12:20" x14ac:dyDescent="0.25">
      <c r="L5431" s="75">
        <f>COUNTIF($B$2:B5431,B5431)</f>
        <v>0</v>
      </c>
      <c r="M5431" s="75">
        <f>COUNTIF($L$2:L5431,4)</f>
        <v>42</v>
      </c>
      <c r="N5431" s="76" t="str">
        <f t="shared" si="424"/>
        <v>0</v>
      </c>
      <c r="O5431" s="76" t="str">
        <f t="shared" si="420"/>
        <v/>
      </c>
      <c r="P5431" s="75" t="str">
        <f t="shared" si="421"/>
        <v/>
      </c>
      <c r="Q5431" s="77" t="str">
        <f t="shared" si="422"/>
        <v/>
      </c>
      <c r="R5431" s="77" t="str">
        <f t="shared" si="423"/>
        <v/>
      </c>
      <c r="S5431" s="77" t="str">
        <f>IF(O5431="","",IF(OR(VALUE(LEFT(O5431,2))&gt;IF(RIGHT(J5431,1)="M",7,19),AND(OR(LEFT(O5431,2)={"07","19"}),VALUE(RIGHT(O5431,2))&gt;15)),TRUE,FALSE))</f>
        <v/>
      </c>
      <c r="T5431" s="77" t="str">
        <f>IF(O5431="","",IF(OR(VALUE(LEFT(O5431,2))&gt;IF(RIGHT(J5431,1)="M",7,19),AND(OR(LEFT(O5431,2)={"07","19"}),VALUE(RIGHT(O5431,2))&gt;5)),TRUE,FALSE))</f>
        <v/>
      </c>
    </row>
    <row r="5432" spans="12:20" x14ac:dyDescent="0.25">
      <c r="L5432" s="75">
        <f>COUNTIF($B$2:B5432,B5432)</f>
        <v>0</v>
      </c>
      <c r="M5432" s="75">
        <f>COUNTIF($L$2:L5432,4)</f>
        <v>42</v>
      </c>
      <c r="N5432" s="76" t="str">
        <f t="shared" si="424"/>
        <v>0</v>
      </c>
      <c r="O5432" s="76" t="str">
        <f t="shared" si="420"/>
        <v/>
      </c>
      <c r="P5432" s="75" t="str">
        <f t="shared" si="421"/>
        <v/>
      </c>
      <c r="Q5432" s="77" t="str">
        <f t="shared" si="422"/>
        <v/>
      </c>
      <c r="R5432" s="77" t="str">
        <f t="shared" si="423"/>
        <v/>
      </c>
      <c r="S5432" s="77" t="str">
        <f>IF(O5432="","",IF(OR(VALUE(LEFT(O5432,2))&gt;IF(RIGHT(J5432,1)="M",7,19),AND(OR(LEFT(O5432,2)={"07","19"}),VALUE(RIGHT(O5432,2))&gt;15)),TRUE,FALSE))</f>
        <v/>
      </c>
      <c r="T5432" s="77" t="str">
        <f>IF(O5432="","",IF(OR(VALUE(LEFT(O5432,2))&gt;IF(RIGHT(J5432,1)="M",7,19),AND(OR(LEFT(O5432,2)={"07","19"}),VALUE(RIGHT(O5432,2))&gt;5)),TRUE,FALSE))</f>
        <v/>
      </c>
    </row>
    <row r="5433" spans="12:20" x14ac:dyDescent="0.25">
      <c r="L5433" s="75">
        <f>COUNTIF($B$2:B5433,B5433)</f>
        <v>0</v>
      </c>
      <c r="M5433" s="75">
        <f>COUNTIF($L$2:L5433,4)</f>
        <v>42</v>
      </c>
      <c r="N5433" s="76" t="str">
        <f t="shared" si="424"/>
        <v>0</v>
      </c>
      <c r="O5433" s="76" t="str">
        <f t="shared" si="420"/>
        <v/>
      </c>
      <c r="P5433" s="75" t="str">
        <f t="shared" si="421"/>
        <v/>
      </c>
      <c r="Q5433" s="77" t="str">
        <f t="shared" si="422"/>
        <v/>
      </c>
      <c r="R5433" s="77" t="str">
        <f t="shared" si="423"/>
        <v/>
      </c>
      <c r="S5433" s="77" t="str">
        <f>IF(O5433="","",IF(OR(VALUE(LEFT(O5433,2))&gt;IF(RIGHT(J5433,1)="M",7,19),AND(OR(LEFT(O5433,2)={"07","19"}),VALUE(RIGHT(O5433,2))&gt;15)),TRUE,FALSE))</f>
        <v/>
      </c>
      <c r="T5433" s="77" t="str">
        <f>IF(O5433="","",IF(OR(VALUE(LEFT(O5433,2))&gt;IF(RIGHT(J5433,1)="M",7,19),AND(OR(LEFT(O5433,2)={"07","19"}),VALUE(RIGHT(O5433,2))&gt;5)),TRUE,FALSE))</f>
        <v/>
      </c>
    </row>
    <row r="5434" spans="12:20" x14ac:dyDescent="0.25">
      <c r="L5434" s="75">
        <f>COUNTIF($B$2:B5434,B5434)</f>
        <v>0</v>
      </c>
      <c r="M5434" s="75">
        <f>COUNTIF($L$2:L5434,4)</f>
        <v>42</v>
      </c>
      <c r="N5434" s="76" t="str">
        <f t="shared" si="424"/>
        <v>0</v>
      </c>
      <c r="O5434" s="76" t="str">
        <f t="shared" si="420"/>
        <v/>
      </c>
      <c r="P5434" s="75" t="str">
        <f t="shared" si="421"/>
        <v/>
      </c>
      <c r="Q5434" s="77" t="str">
        <f t="shared" si="422"/>
        <v/>
      </c>
      <c r="R5434" s="77" t="str">
        <f t="shared" si="423"/>
        <v/>
      </c>
      <c r="S5434" s="77" t="str">
        <f>IF(O5434="","",IF(OR(VALUE(LEFT(O5434,2))&gt;IF(RIGHT(J5434,1)="M",7,19),AND(OR(LEFT(O5434,2)={"07","19"}),VALUE(RIGHT(O5434,2))&gt;15)),TRUE,FALSE))</f>
        <v/>
      </c>
      <c r="T5434" s="77" t="str">
        <f>IF(O5434="","",IF(OR(VALUE(LEFT(O5434,2))&gt;IF(RIGHT(J5434,1)="M",7,19),AND(OR(LEFT(O5434,2)={"07","19"}),VALUE(RIGHT(O5434,2))&gt;5)),TRUE,FALSE))</f>
        <v/>
      </c>
    </row>
    <row r="5435" spans="12:20" x14ac:dyDescent="0.25">
      <c r="L5435" s="75">
        <f>COUNTIF($B$2:B5435,B5435)</f>
        <v>0</v>
      </c>
      <c r="M5435" s="75">
        <f>COUNTIF($L$2:L5435,4)</f>
        <v>42</v>
      </c>
      <c r="N5435" s="76" t="str">
        <f t="shared" si="424"/>
        <v>0</v>
      </c>
      <c r="O5435" s="76" t="str">
        <f t="shared" si="420"/>
        <v/>
      </c>
      <c r="P5435" s="75" t="str">
        <f t="shared" si="421"/>
        <v/>
      </c>
      <c r="Q5435" s="77" t="str">
        <f t="shared" si="422"/>
        <v/>
      </c>
      <c r="R5435" s="77" t="str">
        <f t="shared" si="423"/>
        <v/>
      </c>
      <c r="S5435" s="77" t="str">
        <f>IF(O5435="","",IF(OR(VALUE(LEFT(O5435,2))&gt;IF(RIGHT(J5435,1)="M",7,19),AND(OR(LEFT(O5435,2)={"07","19"}),VALUE(RIGHT(O5435,2))&gt;15)),TRUE,FALSE))</f>
        <v/>
      </c>
      <c r="T5435" s="77" t="str">
        <f>IF(O5435="","",IF(OR(VALUE(LEFT(O5435,2))&gt;IF(RIGHT(J5435,1)="M",7,19),AND(OR(LEFT(O5435,2)={"07","19"}),VALUE(RIGHT(O5435,2))&gt;5)),TRUE,FALSE))</f>
        <v/>
      </c>
    </row>
    <row r="5436" spans="12:20" x14ac:dyDescent="0.25">
      <c r="L5436" s="75">
        <f>COUNTIF($B$2:B5436,B5436)</f>
        <v>0</v>
      </c>
      <c r="M5436" s="75">
        <f>COUNTIF($L$2:L5436,4)</f>
        <v>42</v>
      </c>
      <c r="N5436" s="76" t="str">
        <f t="shared" si="424"/>
        <v>0</v>
      </c>
      <c r="O5436" s="76" t="str">
        <f t="shared" si="420"/>
        <v/>
      </c>
      <c r="P5436" s="75" t="str">
        <f t="shared" si="421"/>
        <v/>
      </c>
      <c r="Q5436" s="77" t="str">
        <f t="shared" si="422"/>
        <v/>
      </c>
      <c r="R5436" s="77" t="str">
        <f t="shared" si="423"/>
        <v/>
      </c>
      <c r="S5436" s="77" t="str">
        <f>IF(O5436="","",IF(OR(VALUE(LEFT(O5436,2))&gt;IF(RIGHT(J5436,1)="M",7,19),AND(OR(LEFT(O5436,2)={"07","19"}),VALUE(RIGHT(O5436,2))&gt;15)),TRUE,FALSE))</f>
        <v/>
      </c>
      <c r="T5436" s="77" t="str">
        <f>IF(O5436="","",IF(OR(VALUE(LEFT(O5436,2))&gt;IF(RIGHT(J5436,1)="M",7,19),AND(OR(LEFT(O5436,2)={"07","19"}),VALUE(RIGHT(O5436,2))&gt;5)),TRUE,FALSE))</f>
        <v/>
      </c>
    </row>
    <row r="5437" spans="12:20" x14ac:dyDescent="0.25">
      <c r="L5437" s="75">
        <f>COUNTIF($B$2:B5437,B5437)</f>
        <v>0</v>
      </c>
      <c r="M5437" s="75">
        <f>COUNTIF($L$2:L5437,4)</f>
        <v>42</v>
      </c>
      <c r="N5437" s="76" t="str">
        <f t="shared" si="424"/>
        <v>0</v>
      </c>
      <c r="O5437" s="76" t="str">
        <f t="shared" si="420"/>
        <v/>
      </c>
      <c r="P5437" s="75" t="str">
        <f t="shared" si="421"/>
        <v/>
      </c>
      <c r="Q5437" s="77" t="str">
        <f t="shared" si="422"/>
        <v/>
      </c>
      <c r="R5437" s="77" t="str">
        <f t="shared" si="423"/>
        <v/>
      </c>
      <c r="S5437" s="77" t="str">
        <f>IF(O5437="","",IF(OR(VALUE(LEFT(O5437,2))&gt;IF(RIGHT(J5437,1)="M",7,19),AND(OR(LEFT(O5437,2)={"07","19"}),VALUE(RIGHT(O5437,2))&gt;15)),TRUE,FALSE))</f>
        <v/>
      </c>
      <c r="T5437" s="77" t="str">
        <f>IF(O5437="","",IF(OR(VALUE(LEFT(O5437,2))&gt;IF(RIGHT(J5437,1)="M",7,19),AND(OR(LEFT(O5437,2)={"07","19"}),VALUE(RIGHT(O5437,2))&gt;5)),TRUE,FALSE))</f>
        <v/>
      </c>
    </row>
    <row r="5438" spans="12:20" x14ac:dyDescent="0.25">
      <c r="L5438" s="75">
        <f>COUNTIF($B$2:B5438,B5438)</f>
        <v>0</v>
      </c>
      <c r="M5438" s="75">
        <f>COUNTIF($L$2:L5438,4)</f>
        <v>42</v>
      </c>
      <c r="N5438" s="76" t="str">
        <f t="shared" si="424"/>
        <v>0</v>
      </c>
      <c r="O5438" s="76" t="str">
        <f t="shared" si="420"/>
        <v/>
      </c>
      <c r="P5438" s="75" t="str">
        <f t="shared" si="421"/>
        <v/>
      </c>
      <c r="Q5438" s="77" t="str">
        <f t="shared" si="422"/>
        <v/>
      </c>
      <c r="R5438" s="77" t="str">
        <f t="shared" si="423"/>
        <v/>
      </c>
      <c r="S5438" s="77" t="str">
        <f>IF(O5438="","",IF(OR(VALUE(LEFT(O5438,2))&gt;IF(RIGHT(J5438,1)="M",7,19),AND(OR(LEFT(O5438,2)={"07","19"}),VALUE(RIGHT(O5438,2))&gt;15)),TRUE,FALSE))</f>
        <v/>
      </c>
      <c r="T5438" s="77" t="str">
        <f>IF(O5438="","",IF(OR(VALUE(LEFT(O5438,2))&gt;IF(RIGHT(J5438,1)="M",7,19),AND(OR(LEFT(O5438,2)={"07","19"}),VALUE(RIGHT(O5438,2))&gt;5)),TRUE,FALSE))</f>
        <v/>
      </c>
    </row>
    <row r="5439" spans="12:20" x14ac:dyDescent="0.25">
      <c r="L5439" s="75">
        <f>COUNTIF($B$2:B5439,B5439)</f>
        <v>0</v>
      </c>
      <c r="M5439" s="75">
        <f>COUNTIF($L$2:L5439,4)</f>
        <v>42</v>
      </c>
      <c r="N5439" s="76" t="str">
        <f t="shared" si="424"/>
        <v>0</v>
      </c>
      <c r="O5439" s="76" t="str">
        <f t="shared" si="420"/>
        <v/>
      </c>
      <c r="P5439" s="75" t="str">
        <f t="shared" si="421"/>
        <v/>
      </c>
      <c r="Q5439" s="77" t="str">
        <f t="shared" si="422"/>
        <v/>
      </c>
      <c r="R5439" s="77" t="str">
        <f t="shared" si="423"/>
        <v/>
      </c>
      <c r="S5439" s="77" t="str">
        <f>IF(O5439="","",IF(OR(VALUE(LEFT(O5439,2))&gt;IF(RIGHT(J5439,1)="M",7,19),AND(OR(LEFT(O5439,2)={"07","19"}),VALUE(RIGHT(O5439,2))&gt;15)),TRUE,FALSE))</f>
        <v/>
      </c>
      <c r="T5439" s="77" t="str">
        <f>IF(O5439="","",IF(OR(VALUE(LEFT(O5439,2))&gt;IF(RIGHT(J5439,1)="M",7,19),AND(OR(LEFT(O5439,2)={"07","19"}),VALUE(RIGHT(O5439,2))&gt;5)),TRUE,FALSE))</f>
        <v/>
      </c>
    </row>
    <row r="5440" spans="12:20" x14ac:dyDescent="0.25">
      <c r="L5440" s="75">
        <f>COUNTIF($B$2:B5440,B5440)</f>
        <v>0</v>
      </c>
      <c r="M5440" s="75">
        <f>COUNTIF($L$2:L5440,4)</f>
        <v>42</v>
      </c>
      <c r="N5440" s="76" t="str">
        <f t="shared" si="424"/>
        <v>0</v>
      </c>
      <c r="O5440" s="76" t="str">
        <f t="shared" si="420"/>
        <v/>
      </c>
      <c r="P5440" s="75" t="str">
        <f t="shared" si="421"/>
        <v/>
      </c>
      <c r="Q5440" s="77" t="str">
        <f t="shared" si="422"/>
        <v/>
      </c>
      <c r="R5440" s="77" t="str">
        <f t="shared" si="423"/>
        <v/>
      </c>
      <c r="S5440" s="77" t="str">
        <f>IF(O5440="","",IF(OR(VALUE(LEFT(O5440,2))&gt;IF(RIGHT(J5440,1)="M",7,19),AND(OR(LEFT(O5440,2)={"07","19"}),VALUE(RIGHT(O5440,2))&gt;15)),TRUE,FALSE))</f>
        <v/>
      </c>
      <c r="T5440" s="77" t="str">
        <f>IF(O5440="","",IF(OR(VALUE(LEFT(O5440,2))&gt;IF(RIGHT(J5440,1)="M",7,19),AND(OR(LEFT(O5440,2)={"07","19"}),VALUE(RIGHT(O5440,2))&gt;5)),TRUE,FALSE))</f>
        <v/>
      </c>
    </row>
    <row r="5441" spans="12:20" x14ac:dyDescent="0.25">
      <c r="L5441" s="75">
        <f>COUNTIF($B$2:B5441,B5441)</f>
        <v>0</v>
      </c>
      <c r="M5441" s="75">
        <f>COUNTIF($L$2:L5441,4)</f>
        <v>42</v>
      </c>
      <c r="N5441" s="76" t="str">
        <f t="shared" si="424"/>
        <v>0</v>
      </c>
      <c r="O5441" s="76" t="str">
        <f t="shared" si="420"/>
        <v/>
      </c>
      <c r="P5441" s="75" t="str">
        <f t="shared" si="421"/>
        <v/>
      </c>
      <c r="Q5441" s="77" t="str">
        <f t="shared" si="422"/>
        <v/>
      </c>
      <c r="R5441" s="77" t="str">
        <f t="shared" si="423"/>
        <v/>
      </c>
      <c r="S5441" s="77" t="str">
        <f>IF(O5441="","",IF(OR(VALUE(LEFT(O5441,2))&gt;IF(RIGHT(J5441,1)="M",7,19),AND(OR(LEFT(O5441,2)={"07","19"}),VALUE(RIGHT(O5441,2))&gt;15)),TRUE,FALSE))</f>
        <v/>
      </c>
      <c r="T5441" s="77" t="str">
        <f>IF(O5441="","",IF(OR(VALUE(LEFT(O5441,2))&gt;IF(RIGHT(J5441,1)="M",7,19),AND(OR(LEFT(O5441,2)={"07","19"}),VALUE(RIGHT(O5441,2))&gt;5)),TRUE,FALSE))</f>
        <v/>
      </c>
    </row>
    <row r="5442" spans="12:20" x14ac:dyDescent="0.25">
      <c r="L5442" s="75">
        <f>COUNTIF($B$2:B5442,B5442)</f>
        <v>0</v>
      </c>
      <c r="M5442" s="75">
        <f>COUNTIF($L$2:L5442,4)</f>
        <v>42</v>
      </c>
      <c r="N5442" s="76" t="str">
        <f t="shared" si="424"/>
        <v>0</v>
      </c>
      <c r="O5442" s="76" t="str">
        <f t="shared" ref="O5442:O5505" si="425">TRIM(SUBSTITUTE(SUBSTITUTE(D5442,"+",""),"_",""))</f>
        <v/>
      </c>
      <c r="P5442" s="75" t="str">
        <f t="shared" ref="P5442:P5505" si="426">TRIM(SUBSTITUTE(SUBSTITUTE(E5442,"+",""),"_",""))</f>
        <v/>
      </c>
      <c r="Q5442" s="77" t="str">
        <f t="shared" ref="Q5442:Q5505" si="427">IFERROR(IF(RIGHT(P5442,2)&lt;RIGHT(O5442,2),IF(P5442&lt;O5442,P5442+2360-O5442,P5442-40-O5442),IF(P5442&lt;O5442,P5442+2400-O5442,P5442-O5442)),"")</f>
        <v/>
      </c>
      <c r="R5442" s="77" t="str">
        <f t="shared" ref="R5442:R5505" si="428">IFERROR(ROUNDDOWN(Q5442/100,0),"")</f>
        <v/>
      </c>
      <c r="S5442" s="77" t="str">
        <f>IF(O5442="","",IF(OR(VALUE(LEFT(O5442,2))&gt;IF(RIGHT(J5442,1)="M",7,19),AND(OR(LEFT(O5442,2)={"07","19"}),VALUE(RIGHT(O5442,2))&gt;15)),TRUE,FALSE))</f>
        <v/>
      </c>
      <c r="T5442" s="77" t="str">
        <f>IF(O5442="","",IF(OR(VALUE(LEFT(O5442,2))&gt;IF(RIGHT(J5442,1)="M",7,19),AND(OR(LEFT(O5442,2)={"07","19"}),VALUE(RIGHT(O5442,2))&gt;5)),TRUE,FALSE))</f>
        <v/>
      </c>
    </row>
    <row r="5443" spans="12:20" x14ac:dyDescent="0.25">
      <c r="L5443" s="75">
        <f>COUNTIF($B$2:B5443,B5443)</f>
        <v>0</v>
      </c>
      <c r="M5443" s="75">
        <f>COUNTIF($L$2:L5443,4)</f>
        <v>42</v>
      </c>
      <c r="N5443" s="76" t="str">
        <f t="shared" ref="N5443:N5506" si="429">A5443&amp;DAY(C5443)</f>
        <v>0</v>
      </c>
      <c r="O5443" s="76" t="str">
        <f t="shared" si="425"/>
        <v/>
      </c>
      <c r="P5443" s="75" t="str">
        <f t="shared" si="426"/>
        <v/>
      </c>
      <c r="Q5443" s="77" t="str">
        <f t="shared" si="427"/>
        <v/>
      </c>
      <c r="R5443" s="77" t="str">
        <f t="shared" si="428"/>
        <v/>
      </c>
      <c r="S5443" s="77" t="str">
        <f>IF(O5443="","",IF(OR(VALUE(LEFT(O5443,2))&gt;IF(RIGHT(J5443,1)="M",7,19),AND(OR(LEFT(O5443,2)={"07","19"}),VALUE(RIGHT(O5443,2))&gt;15)),TRUE,FALSE))</f>
        <v/>
      </c>
      <c r="T5443" s="77" t="str">
        <f>IF(O5443="","",IF(OR(VALUE(LEFT(O5443,2))&gt;IF(RIGHT(J5443,1)="M",7,19),AND(OR(LEFT(O5443,2)={"07","19"}),VALUE(RIGHT(O5443,2))&gt;5)),TRUE,FALSE))</f>
        <v/>
      </c>
    </row>
    <row r="5444" spans="12:20" x14ac:dyDescent="0.25">
      <c r="L5444" s="75">
        <f>COUNTIF($B$2:B5444,B5444)</f>
        <v>0</v>
      </c>
      <c r="M5444" s="75">
        <f>COUNTIF($L$2:L5444,4)</f>
        <v>42</v>
      </c>
      <c r="N5444" s="76" t="str">
        <f t="shared" si="429"/>
        <v>0</v>
      </c>
      <c r="O5444" s="76" t="str">
        <f t="shared" si="425"/>
        <v/>
      </c>
      <c r="P5444" s="75" t="str">
        <f t="shared" si="426"/>
        <v/>
      </c>
      <c r="Q5444" s="77" t="str">
        <f t="shared" si="427"/>
        <v/>
      </c>
      <c r="R5444" s="77" t="str">
        <f t="shared" si="428"/>
        <v/>
      </c>
      <c r="S5444" s="77" t="str">
        <f>IF(O5444="","",IF(OR(VALUE(LEFT(O5444,2))&gt;IF(RIGHT(J5444,1)="M",7,19),AND(OR(LEFT(O5444,2)={"07","19"}),VALUE(RIGHT(O5444,2))&gt;15)),TRUE,FALSE))</f>
        <v/>
      </c>
      <c r="T5444" s="77" t="str">
        <f>IF(O5444="","",IF(OR(VALUE(LEFT(O5444,2))&gt;IF(RIGHT(J5444,1)="M",7,19),AND(OR(LEFT(O5444,2)={"07","19"}),VALUE(RIGHT(O5444,2))&gt;5)),TRUE,FALSE))</f>
        <v/>
      </c>
    </row>
    <row r="5445" spans="12:20" x14ac:dyDescent="0.25">
      <c r="L5445" s="75">
        <f>COUNTIF($B$2:B5445,B5445)</f>
        <v>0</v>
      </c>
      <c r="M5445" s="75">
        <f>COUNTIF($L$2:L5445,4)</f>
        <v>42</v>
      </c>
      <c r="N5445" s="76" t="str">
        <f t="shared" si="429"/>
        <v>0</v>
      </c>
      <c r="O5445" s="76" t="str">
        <f t="shared" si="425"/>
        <v/>
      </c>
      <c r="P5445" s="75" t="str">
        <f t="shared" si="426"/>
        <v/>
      </c>
      <c r="Q5445" s="77" t="str">
        <f t="shared" si="427"/>
        <v/>
      </c>
      <c r="R5445" s="77" t="str">
        <f t="shared" si="428"/>
        <v/>
      </c>
      <c r="S5445" s="77" t="str">
        <f>IF(O5445="","",IF(OR(VALUE(LEFT(O5445,2))&gt;IF(RIGHT(J5445,1)="M",7,19),AND(OR(LEFT(O5445,2)={"07","19"}),VALUE(RIGHT(O5445,2))&gt;15)),TRUE,FALSE))</f>
        <v/>
      </c>
      <c r="T5445" s="77" t="str">
        <f>IF(O5445="","",IF(OR(VALUE(LEFT(O5445,2))&gt;IF(RIGHT(J5445,1)="M",7,19),AND(OR(LEFT(O5445,2)={"07","19"}),VALUE(RIGHT(O5445,2))&gt;5)),TRUE,FALSE))</f>
        <v/>
      </c>
    </row>
    <row r="5446" spans="12:20" x14ac:dyDescent="0.25">
      <c r="L5446" s="75">
        <f>COUNTIF($B$2:B5446,B5446)</f>
        <v>0</v>
      </c>
      <c r="M5446" s="75">
        <f>COUNTIF($L$2:L5446,4)</f>
        <v>42</v>
      </c>
      <c r="N5446" s="76" t="str">
        <f t="shared" si="429"/>
        <v>0</v>
      </c>
      <c r="O5446" s="76" t="str">
        <f t="shared" si="425"/>
        <v/>
      </c>
      <c r="P5446" s="75" t="str">
        <f t="shared" si="426"/>
        <v/>
      </c>
      <c r="Q5446" s="77" t="str">
        <f t="shared" si="427"/>
        <v/>
      </c>
      <c r="R5446" s="77" t="str">
        <f t="shared" si="428"/>
        <v/>
      </c>
      <c r="S5446" s="77" t="str">
        <f>IF(O5446="","",IF(OR(VALUE(LEFT(O5446,2))&gt;IF(RIGHT(J5446,1)="M",7,19),AND(OR(LEFT(O5446,2)={"07","19"}),VALUE(RIGHT(O5446,2))&gt;15)),TRUE,FALSE))</f>
        <v/>
      </c>
      <c r="T5446" s="77" t="str">
        <f>IF(O5446="","",IF(OR(VALUE(LEFT(O5446,2))&gt;IF(RIGHT(J5446,1)="M",7,19),AND(OR(LEFT(O5446,2)={"07","19"}),VALUE(RIGHT(O5446,2))&gt;5)),TRUE,FALSE))</f>
        <v/>
      </c>
    </row>
    <row r="5447" spans="12:20" x14ac:dyDescent="0.25">
      <c r="L5447" s="75">
        <f>COUNTIF($B$2:B5447,B5447)</f>
        <v>0</v>
      </c>
      <c r="M5447" s="75">
        <f>COUNTIF($L$2:L5447,4)</f>
        <v>42</v>
      </c>
      <c r="N5447" s="76" t="str">
        <f t="shared" si="429"/>
        <v>0</v>
      </c>
      <c r="O5447" s="76" t="str">
        <f t="shared" si="425"/>
        <v/>
      </c>
      <c r="P5447" s="75" t="str">
        <f t="shared" si="426"/>
        <v/>
      </c>
      <c r="Q5447" s="77" t="str">
        <f t="shared" si="427"/>
        <v/>
      </c>
      <c r="R5447" s="77" t="str">
        <f t="shared" si="428"/>
        <v/>
      </c>
      <c r="S5447" s="77" t="str">
        <f>IF(O5447="","",IF(OR(VALUE(LEFT(O5447,2))&gt;IF(RIGHT(J5447,1)="M",7,19),AND(OR(LEFT(O5447,2)={"07","19"}),VALUE(RIGHT(O5447,2))&gt;15)),TRUE,FALSE))</f>
        <v/>
      </c>
      <c r="T5447" s="77" t="str">
        <f>IF(O5447="","",IF(OR(VALUE(LEFT(O5447,2))&gt;IF(RIGHT(J5447,1)="M",7,19),AND(OR(LEFT(O5447,2)={"07","19"}),VALUE(RIGHT(O5447,2))&gt;5)),TRUE,FALSE))</f>
        <v/>
      </c>
    </row>
    <row r="5448" spans="12:20" x14ac:dyDescent="0.25">
      <c r="L5448" s="75">
        <f>COUNTIF($B$2:B5448,B5448)</f>
        <v>0</v>
      </c>
      <c r="M5448" s="75">
        <f>COUNTIF($L$2:L5448,4)</f>
        <v>42</v>
      </c>
      <c r="N5448" s="76" t="str">
        <f t="shared" si="429"/>
        <v>0</v>
      </c>
      <c r="O5448" s="76" t="str">
        <f t="shared" si="425"/>
        <v/>
      </c>
      <c r="P5448" s="75" t="str">
        <f t="shared" si="426"/>
        <v/>
      </c>
      <c r="Q5448" s="77" t="str">
        <f t="shared" si="427"/>
        <v/>
      </c>
      <c r="R5448" s="77" t="str">
        <f t="shared" si="428"/>
        <v/>
      </c>
      <c r="S5448" s="77" t="str">
        <f>IF(O5448="","",IF(OR(VALUE(LEFT(O5448,2))&gt;IF(RIGHT(J5448,1)="M",7,19),AND(OR(LEFT(O5448,2)={"07","19"}),VALUE(RIGHT(O5448,2))&gt;15)),TRUE,FALSE))</f>
        <v/>
      </c>
      <c r="T5448" s="77" t="str">
        <f>IF(O5448="","",IF(OR(VALUE(LEFT(O5448,2))&gt;IF(RIGHT(J5448,1)="M",7,19),AND(OR(LEFT(O5448,2)={"07","19"}),VALUE(RIGHT(O5448,2))&gt;5)),TRUE,FALSE))</f>
        <v/>
      </c>
    </row>
    <row r="5449" spans="12:20" x14ac:dyDescent="0.25">
      <c r="L5449" s="75">
        <f>COUNTIF($B$2:B5449,B5449)</f>
        <v>0</v>
      </c>
      <c r="M5449" s="75">
        <f>COUNTIF($L$2:L5449,4)</f>
        <v>42</v>
      </c>
      <c r="N5449" s="76" t="str">
        <f t="shared" si="429"/>
        <v>0</v>
      </c>
      <c r="O5449" s="76" t="str">
        <f t="shared" si="425"/>
        <v/>
      </c>
      <c r="P5449" s="75" t="str">
        <f t="shared" si="426"/>
        <v/>
      </c>
      <c r="Q5449" s="77" t="str">
        <f t="shared" si="427"/>
        <v/>
      </c>
      <c r="R5449" s="77" t="str">
        <f t="shared" si="428"/>
        <v/>
      </c>
      <c r="S5449" s="77" t="str">
        <f>IF(O5449="","",IF(OR(VALUE(LEFT(O5449,2))&gt;IF(RIGHT(J5449,1)="M",7,19),AND(OR(LEFT(O5449,2)={"07","19"}),VALUE(RIGHT(O5449,2))&gt;15)),TRUE,FALSE))</f>
        <v/>
      </c>
      <c r="T5449" s="77" t="str">
        <f>IF(O5449="","",IF(OR(VALUE(LEFT(O5449,2))&gt;IF(RIGHT(J5449,1)="M",7,19),AND(OR(LEFT(O5449,2)={"07","19"}),VALUE(RIGHT(O5449,2))&gt;5)),TRUE,FALSE))</f>
        <v/>
      </c>
    </row>
    <row r="5450" spans="12:20" x14ac:dyDescent="0.25">
      <c r="L5450" s="75">
        <f>COUNTIF($B$2:B5450,B5450)</f>
        <v>0</v>
      </c>
      <c r="M5450" s="75">
        <f>COUNTIF($L$2:L5450,4)</f>
        <v>42</v>
      </c>
      <c r="N5450" s="76" t="str">
        <f t="shared" si="429"/>
        <v>0</v>
      </c>
      <c r="O5450" s="76" t="str">
        <f t="shared" si="425"/>
        <v/>
      </c>
      <c r="P5450" s="75" t="str">
        <f t="shared" si="426"/>
        <v/>
      </c>
      <c r="Q5450" s="77" t="str">
        <f t="shared" si="427"/>
        <v/>
      </c>
      <c r="R5450" s="77" t="str">
        <f t="shared" si="428"/>
        <v/>
      </c>
      <c r="S5450" s="77" t="str">
        <f>IF(O5450="","",IF(OR(VALUE(LEFT(O5450,2))&gt;IF(RIGHT(J5450,1)="M",7,19),AND(OR(LEFT(O5450,2)={"07","19"}),VALUE(RIGHT(O5450,2))&gt;15)),TRUE,FALSE))</f>
        <v/>
      </c>
      <c r="T5450" s="77" t="str">
        <f>IF(O5450="","",IF(OR(VALUE(LEFT(O5450,2))&gt;IF(RIGHT(J5450,1)="M",7,19),AND(OR(LEFT(O5450,2)={"07","19"}),VALUE(RIGHT(O5450,2))&gt;5)),TRUE,FALSE))</f>
        <v/>
      </c>
    </row>
    <row r="5451" spans="12:20" x14ac:dyDescent="0.25">
      <c r="L5451" s="75">
        <f>COUNTIF($B$2:B5451,B5451)</f>
        <v>0</v>
      </c>
      <c r="M5451" s="75">
        <f>COUNTIF($L$2:L5451,4)</f>
        <v>42</v>
      </c>
      <c r="N5451" s="76" t="str">
        <f t="shared" si="429"/>
        <v>0</v>
      </c>
      <c r="O5451" s="76" t="str">
        <f t="shared" si="425"/>
        <v/>
      </c>
      <c r="P5451" s="75" t="str">
        <f t="shared" si="426"/>
        <v/>
      </c>
      <c r="Q5451" s="77" t="str">
        <f t="shared" si="427"/>
        <v/>
      </c>
      <c r="R5451" s="77" t="str">
        <f t="shared" si="428"/>
        <v/>
      </c>
      <c r="S5451" s="77" t="str">
        <f>IF(O5451="","",IF(OR(VALUE(LEFT(O5451,2))&gt;IF(RIGHT(J5451,1)="M",7,19),AND(OR(LEFT(O5451,2)={"07","19"}),VALUE(RIGHT(O5451,2))&gt;15)),TRUE,FALSE))</f>
        <v/>
      </c>
      <c r="T5451" s="77" t="str">
        <f>IF(O5451="","",IF(OR(VALUE(LEFT(O5451,2))&gt;IF(RIGHT(J5451,1)="M",7,19),AND(OR(LEFT(O5451,2)={"07","19"}),VALUE(RIGHT(O5451,2))&gt;5)),TRUE,FALSE))</f>
        <v/>
      </c>
    </row>
    <row r="5452" spans="12:20" x14ac:dyDescent="0.25">
      <c r="L5452" s="75">
        <f>COUNTIF($B$2:B5452,B5452)</f>
        <v>0</v>
      </c>
      <c r="M5452" s="75">
        <f>COUNTIF($L$2:L5452,4)</f>
        <v>42</v>
      </c>
      <c r="N5452" s="76" t="str">
        <f t="shared" si="429"/>
        <v>0</v>
      </c>
      <c r="O5452" s="76" t="str">
        <f t="shared" si="425"/>
        <v/>
      </c>
      <c r="P5452" s="75" t="str">
        <f t="shared" si="426"/>
        <v/>
      </c>
      <c r="Q5452" s="77" t="str">
        <f t="shared" si="427"/>
        <v/>
      </c>
      <c r="R5452" s="77" t="str">
        <f t="shared" si="428"/>
        <v/>
      </c>
      <c r="S5452" s="77" t="str">
        <f>IF(O5452="","",IF(OR(VALUE(LEFT(O5452,2))&gt;IF(RIGHT(J5452,1)="M",7,19),AND(OR(LEFT(O5452,2)={"07","19"}),VALUE(RIGHT(O5452,2))&gt;15)),TRUE,FALSE))</f>
        <v/>
      </c>
      <c r="T5452" s="77" t="str">
        <f>IF(O5452="","",IF(OR(VALUE(LEFT(O5452,2))&gt;IF(RIGHT(J5452,1)="M",7,19),AND(OR(LEFT(O5452,2)={"07","19"}),VALUE(RIGHT(O5452,2))&gt;5)),TRUE,FALSE))</f>
        <v/>
      </c>
    </row>
    <row r="5453" spans="12:20" x14ac:dyDescent="0.25">
      <c r="L5453" s="75">
        <f>COUNTIF($B$2:B5453,B5453)</f>
        <v>0</v>
      </c>
      <c r="M5453" s="75">
        <f>COUNTIF($L$2:L5453,4)</f>
        <v>42</v>
      </c>
      <c r="N5453" s="76" t="str">
        <f t="shared" si="429"/>
        <v>0</v>
      </c>
      <c r="O5453" s="76" t="str">
        <f t="shared" si="425"/>
        <v/>
      </c>
      <c r="P5453" s="75" t="str">
        <f t="shared" si="426"/>
        <v/>
      </c>
      <c r="Q5453" s="77" t="str">
        <f t="shared" si="427"/>
        <v/>
      </c>
      <c r="R5453" s="77" t="str">
        <f t="shared" si="428"/>
        <v/>
      </c>
      <c r="S5453" s="77" t="str">
        <f>IF(O5453="","",IF(OR(VALUE(LEFT(O5453,2))&gt;IF(RIGHT(J5453,1)="M",7,19),AND(OR(LEFT(O5453,2)={"07","19"}),VALUE(RIGHT(O5453,2))&gt;15)),TRUE,FALSE))</f>
        <v/>
      </c>
      <c r="T5453" s="77" t="str">
        <f>IF(O5453="","",IF(OR(VALUE(LEFT(O5453,2))&gt;IF(RIGHT(J5453,1)="M",7,19),AND(OR(LEFT(O5453,2)={"07","19"}),VALUE(RIGHT(O5453,2))&gt;5)),TRUE,FALSE))</f>
        <v/>
      </c>
    </row>
    <row r="5454" spans="12:20" x14ac:dyDescent="0.25">
      <c r="L5454" s="75">
        <f>COUNTIF($B$2:B5454,B5454)</f>
        <v>0</v>
      </c>
      <c r="M5454" s="75">
        <f>COUNTIF($L$2:L5454,4)</f>
        <v>42</v>
      </c>
      <c r="N5454" s="76" t="str">
        <f t="shared" si="429"/>
        <v>0</v>
      </c>
      <c r="O5454" s="76" t="str">
        <f t="shared" si="425"/>
        <v/>
      </c>
      <c r="P5454" s="75" t="str">
        <f t="shared" si="426"/>
        <v/>
      </c>
      <c r="Q5454" s="77" t="str">
        <f t="shared" si="427"/>
        <v/>
      </c>
      <c r="R5454" s="77" t="str">
        <f t="shared" si="428"/>
        <v/>
      </c>
      <c r="S5454" s="77" t="str">
        <f>IF(O5454="","",IF(OR(VALUE(LEFT(O5454,2))&gt;IF(RIGHT(J5454,1)="M",7,19),AND(OR(LEFT(O5454,2)={"07","19"}),VALUE(RIGHT(O5454,2))&gt;15)),TRUE,FALSE))</f>
        <v/>
      </c>
      <c r="T5454" s="77" t="str">
        <f>IF(O5454="","",IF(OR(VALUE(LEFT(O5454,2))&gt;IF(RIGHT(J5454,1)="M",7,19),AND(OR(LEFT(O5454,2)={"07","19"}),VALUE(RIGHT(O5454,2))&gt;5)),TRUE,FALSE))</f>
        <v/>
      </c>
    </row>
    <row r="5455" spans="12:20" x14ac:dyDescent="0.25">
      <c r="L5455" s="75">
        <f>COUNTIF($B$2:B5455,B5455)</f>
        <v>0</v>
      </c>
      <c r="M5455" s="75">
        <f>COUNTIF($L$2:L5455,4)</f>
        <v>42</v>
      </c>
      <c r="N5455" s="76" t="str">
        <f t="shared" si="429"/>
        <v>0</v>
      </c>
      <c r="O5455" s="76" t="str">
        <f t="shared" si="425"/>
        <v/>
      </c>
      <c r="P5455" s="75" t="str">
        <f t="shared" si="426"/>
        <v/>
      </c>
      <c r="Q5455" s="77" t="str">
        <f t="shared" si="427"/>
        <v/>
      </c>
      <c r="R5455" s="77" t="str">
        <f t="shared" si="428"/>
        <v/>
      </c>
      <c r="S5455" s="77" t="str">
        <f>IF(O5455="","",IF(OR(VALUE(LEFT(O5455,2))&gt;IF(RIGHT(J5455,1)="M",7,19),AND(OR(LEFT(O5455,2)={"07","19"}),VALUE(RIGHT(O5455,2))&gt;15)),TRUE,FALSE))</f>
        <v/>
      </c>
      <c r="T5455" s="77" t="str">
        <f>IF(O5455="","",IF(OR(VALUE(LEFT(O5455,2))&gt;IF(RIGHT(J5455,1)="M",7,19),AND(OR(LEFT(O5455,2)={"07","19"}),VALUE(RIGHT(O5455,2))&gt;5)),TRUE,FALSE))</f>
        <v/>
      </c>
    </row>
    <row r="5456" spans="12:20" x14ac:dyDescent="0.25">
      <c r="L5456" s="75">
        <f>COUNTIF($B$2:B5456,B5456)</f>
        <v>0</v>
      </c>
      <c r="M5456" s="75">
        <f>COUNTIF($L$2:L5456,4)</f>
        <v>42</v>
      </c>
      <c r="N5456" s="76" t="str">
        <f t="shared" si="429"/>
        <v>0</v>
      </c>
      <c r="O5456" s="76" t="str">
        <f t="shared" si="425"/>
        <v/>
      </c>
      <c r="P5456" s="75" t="str">
        <f t="shared" si="426"/>
        <v/>
      </c>
      <c r="Q5456" s="77" t="str">
        <f t="shared" si="427"/>
        <v/>
      </c>
      <c r="R5456" s="77" t="str">
        <f t="shared" si="428"/>
        <v/>
      </c>
      <c r="S5456" s="77" t="str">
        <f>IF(O5456="","",IF(OR(VALUE(LEFT(O5456,2))&gt;IF(RIGHT(J5456,1)="M",7,19),AND(OR(LEFT(O5456,2)={"07","19"}),VALUE(RIGHT(O5456,2))&gt;15)),TRUE,FALSE))</f>
        <v/>
      </c>
      <c r="T5456" s="77" t="str">
        <f>IF(O5456="","",IF(OR(VALUE(LEFT(O5456,2))&gt;IF(RIGHT(J5456,1)="M",7,19),AND(OR(LEFT(O5456,2)={"07","19"}),VALUE(RIGHT(O5456,2))&gt;5)),TRUE,FALSE))</f>
        <v/>
      </c>
    </row>
    <row r="5457" spans="12:20" x14ac:dyDescent="0.25">
      <c r="L5457" s="75">
        <f>COUNTIF($B$2:B5457,B5457)</f>
        <v>0</v>
      </c>
      <c r="M5457" s="75">
        <f>COUNTIF($L$2:L5457,4)</f>
        <v>42</v>
      </c>
      <c r="N5457" s="76" t="str">
        <f t="shared" si="429"/>
        <v>0</v>
      </c>
      <c r="O5457" s="76" t="str">
        <f t="shared" si="425"/>
        <v/>
      </c>
      <c r="P5457" s="75" t="str">
        <f t="shared" si="426"/>
        <v/>
      </c>
      <c r="Q5457" s="77" t="str">
        <f t="shared" si="427"/>
        <v/>
      </c>
      <c r="R5457" s="77" t="str">
        <f t="shared" si="428"/>
        <v/>
      </c>
      <c r="S5457" s="77" t="str">
        <f>IF(O5457="","",IF(OR(VALUE(LEFT(O5457,2))&gt;IF(RIGHT(J5457,1)="M",7,19),AND(OR(LEFT(O5457,2)={"07","19"}),VALUE(RIGHT(O5457,2))&gt;15)),TRUE,FALSE))</f>
        <v/>
      </c>
      <c r="T5457" s="77" t="str">
        <f>IF(O5457="","",IF(OR(VALUE(LEFT(O5457,2))&gt;IF(RIGHT(J5457,1)="M",7,19),AND(OR(LEFT(O5457,2)={"07","19"}),VALUE(RIGHT(O5457,2))&gt;5)),TRUE,FALSE))</f>
        <v/>
      </c>
    </row>
    <row r="5458" spans="12:20" x14ac:dyDescent="0.25">
      <c r="L5458" s="75">
        <f>COUNTIF($B$2:B5458,B5458)</f>
        <v>0</v>
      </c>
      <c r="M5458" s="75">
        <f>COUNTIF($L$2:L5458,4)</f>
        <v>42</v>
      </c>
      <c r="N5458" s="76" t="str">
        <f t="shared" si="429"/>
        <v>0</v>
      </c>
      <c r="O5458" s="76" t="str">
        <f t="shared" si="425"/>
        <v/>
      </c>
      <c r="P5458" s="75" t="str">
        <f t="shared" si="426"/>
        <v/>
      </c>
      <c r="Q5458" s="77" t="str">
        <f t="shared" si="427"/>
        <v/>
      </c>
      <c r="R5458" s="77" t="str">
        <f t="shared" si="428"/>
        <v/>
      </c>
      <c r="S5458" s="77" t="str">
        <f>IF(O5458="","",IF(OR(VALUE(LEFT(O5458,2))&gt;IF(RIGHT(J5458,1)="M",7,19),AND(OR(LEFT(O5458,2)={"07","19"}),VALUE(RIGHT(O5458,2))&gt;15)),TRUE,FALSE))</f>
        <v/>
      </c>
      <c r="T5458" s="77" t="str">
        <f>IF(O5458="","",IF(OR(VALUE(LEFT(O5458,2))&gt;IF(RIGHT(J5458,1)="M",7,19),AND(OR(LEFT(O5458,2)={"07","19"}),VALUE(RIGHT(O5458,2))&gt;5)),TRUE,FALSE))</f>
        <v/>
      </c>
    </row>
    <row r="5459" spans="12:20" x14ac:dyDescent="0.25">
      <c r="L5459" s="75">
        <f>COUNTIF($B$2:B5459,B5459)</f>
        <v>0</v>
      </c>
      <c r="M5459" s="75">
        <f>COUNTIF($L$2:L5459,4)</f>
        <v>42</v>
      </c>
      <c r="N5459" s="76" t="str">
        <f t="shared" si="429"/>
        <v>0</v>
      </c>
      <c r="O5459" s="76" t="str">
        <f t="shared" si="425"/>
        <v/>
      </c>
      <c r="P5459" s="75" t="str">
        <f t="shared" si="426"/>
        <v/>
      </c>
      <c r="Q5459" s="77" t="str">
        <f t="shared" si="427"/>
        <v/>
      </c>
      <c r="R5459" s="77" t="str">
        <f t="shared" si="428"/>
        <v/>
      </c>
      <c r="S5459" s="77" t="str">
        <f>IF(O5459="","",IF(OR(VALUE(LEFT(O5459,2))&gt;IF(RIGHT(J5459,1)="M",7,19),AND(OR(LEFT(O5459,2)={"07","19"}),VALUE(RIGHT(O5459,2))&gt;15)),TRUE,FALSE))</f>
        <v/>
      </c>
      <c r="T5459" s="77" t="str">
        <f>IF(O5459="","",IF(OR(VALUE(LEFT(O5459,2))&gt;IF(RIGHT(J5459,1)="M",7,19),AND(OR(LEFT(O5459,2)={"07","19"}),VALUE(RIGHT(O5459,2))&gt;5)),TRUE,FALSE))</f>
        <v/>
      </c>
    </row>
    <row r="5460" spans="12:20" x14ac:dyDescent="0.25">
      <c r="L5460" s="75">
        <f>COUNTIF($B$2:B5460,B5460)</f>
        <v>0</v>
      </c>
      <c r="M5460" s="75">
        <f>COUNTIF($L$2:L5460,4)</f>
        <v>42</v>
      </c>
      <c r="N5460" s="76" t="str">
        <f t="shared" si="429"/>
        <v>0</v>
      </c>
      <c r="O5460" s="76" t="str">
        <f t="shared" si="425"/>
        <v/>
      </c>
      <c r="P5460" s="75" t="str">
        <f t="shared" si="426"/>
        <v/>
      </c>
      <c r="Q5460" s="77" t="str">
        <f t="shared" si="427"/>
        <v/>
      </c>
      <c r="R5460" s="77" t="str">
        <f t="shared" si="428"/>
        <v/>
      </c>
      <c r="S5460" s="77" t="str">
        <f>IF(O5460="","",IF(OR(VALUE(LEFT(O5460,2))&gt;IF(RIGHT(J5460,1)="M",7,19),AND(OR(LEFT(O5460,2)={"07","19"}),VALUE(RIGHT(O5460,2))&gt;15)),TRUE,FALSE))</f>
        <v/>
      </c>
      <c r="T5460" s="77" t="str">
        <f>IF(O5460="","",IF(OR(VALUE(LEFT(O5460,2))&gt;IF(RIGHT(J5460,1)="M",7,19),AND(OR(LEFT(O5460,2)={"07","19"}),VALUE(RIGHT(O5460,2))&gt;5)),TRUE,FALSE))</f>
        <v/>
      </c>
    </row>
    <row r="5461" spans="12:20" x14ac:dyDescent="0.25">
      <c r="L5461" s="75">
        <f>COUNTIF($B$2:B5461,B5461)</f>
        <v>0</v>
      </c>
      <c r="M5461" s="75">
        <f>COUNTIF($L$2:L5461,4)</f>
        <v>42</v>
      </c>
      <c r="N5461" s="76" t="str">
        <f t="shared" si="429"/>
        <v>0</v>
      </c>
      <c r="O5461" s="76" t="str">
        <f t="shared" si="425"/>
        <v/>
      </c>
      <c r="P5461" s="75" t="str">
        <f t="shared" si="426"/>
        <v/>
      </c>
      <c r="Q5461" s="77" t="str">
        <f t="shared" si="427"/>
        <v/>
      </c>
      <c r="R5461" s="77" t="str">
        <f t="shared" si="428"/>
        <v/>
      </c>
      <c r="S5461" s="77" t="str">
        <f>IF(O5461="","",IF(OR(VALUE(LEFT(O5461,2))&gt;IF(RIGHT(J5461,1)="M",7,19),AND(OR(LEFT(O5461,2)={"07","19"}),VALUE(RIGHT(O5461,2))&gt;15)),TRUE,FALSE))</f>
        <v/>
      </c>
      <c r="T5461" s="77" t="str">
        <f>IF(O5461="","",IF(OR(VALUE(LEFT(O5461,2))&gt;IF(RIGHT(J5461,1)="M",7,19),AND(OR(LEFT(O5461,2)={"07","19"}),VALUE(RIGHT(O5461,2))&gt;5)),TRUE,FALSE))</f>
        <v/>
      </c>
    </row>
    <row r="5462" spans="12:20" x14ac:dyDescent="0.25">
      <c r="L5462" s="75">
        <f>COUNTIF($B$2:B5462,B5462)</f>
        <v>0</v>
      </c>
      <c r="M5462" s="75">
        <f>COUNTIF($L$2:L5462,4)</f>
        <v>42</v>
      </c>
      <c r="N5462" s="76" t="str">
        <f t="shared" si="429"/>
        <v>0</v>
      </c>
      <c r="O5462" s="76" t="str">
        <f t="shared" si="425"/>
        <v/>
      </c>
      <c r="P5462" s="75" t="str">
        <f t="shared" si="426"/>
        <v/>
      </c>
      <c r="Q5462" s="77" t="str">
        <f t="shared" si="427"/>
        <v/>
      </c>
      <c r="R5462" s="77" t="str">
        <f t="shared" si="428"/>
        <v/>
      </c>
      <c r="S5462" s="77" t="str">
        <f>IF(O5462="","",IF(OR(VALUE(LEFT(O5462,2))&gt;IF(RIGHT(J5462,1)="M",7,19),AND(OR(LEFT(O5462,2)={"07","19"}),VALUE(RIGHT(O5462,2))&gt;15)),TRUE,FALSE))</f>
        <v/>
      </c>
      <c r="T5462" s="77" t="str">
        <f>IF(O5462="","",IF(OR(VALUE(LEFT(O5462,2))&gt;IF(RIGHT(J5462,1)="M",7,19),AND(OR(LEFT(O5462,2)={"07","19"}),VALUE(RIGHT(O5462,2))&gt;5)),TRUE,FALSE))</f>
        <v/>
      </c>
    </row>
    <row r="5463" spans="12:20" x14ac:dyDescent="0.25">
      <c r="L5463" s="75">
        <f>COUNTIF($B$2:B5463,B5463)</f>
        <v>0</v>
      </c>
      <c r="M5463" s="75">
        <f>COUNTIF($L$2:L5463,4)</f>
        <v>42</v>
      </c>
      <c r="N5463" s="76" t="str">
        <f t="shared" si="429"/>
        <v>0</v>
      </c>
      <c r="O5463" s="76" t="str">
        <f t="shared" si="425"/>
        <v/>
      </c>
      <c r="P5463" s="75" t="str">
        <f t="shared" si="426"/>
        <v/>
      </c>
      <c r="Q5463" s="77" t="str">
        <f t="shared" si="427"/>
        <v/>
      </c>
      <c r="R5463" s="77" t="str">
        <f t="shared" si="428"/>
        <v/>
      </c>
      <c r="S5463" s="77" t="str">
        <f>IF(O5463="","",IF(OR(VALUE(LEFT(O5463,2))&gt;IF(RIGHT(J5463,1)="M",7,19),AND(OR(LEFT(O5463,2)={"07","19"}),VALUE(RIGHT(O5463,2))&gt;15)),TRUE,FALSE))</f>
        <v/>
      </c>
      <c r="T5463" s="77" t="str">
        <f>IF(O5463="","",IF(OR(VALUE(LEFT(O5463,2))&gt;IF(RIGHT(J5463,1)="M",7,19),AND(OR(LEFT(O5463,2)={"07","19"}),VALUE(RIGHT(O5463,2))&gt;5)),TRUE,FALSE))</f>
        <v/>
      </c>
    </row>
    <row r="5464" spans="12:20" x14ac:dyDescent="0.25">
      <c r="L5464" s="75">
        <f>COUNTIF($B$2:B5464,B5464)</f>
        <v>0</v>
      </c>
      <c r="M5464" s="75">
        <f>COUNTIF($L$2:L5464,4)</f>
        <v>42</v>
      </c>
      <c r="N5464" s="76" t="str">
        <f t="shared" si="429"/>
        <v>0</v>
      </c>
      <c r="O5464" s="76" t="str">
        <f t="shared" si="425"/>
        <v/>
      </c>
      <c r="P5464" s="75" t="str">
        <f t="shared" si="426"/>
        <v/>
      </c>
      <c r="Q5464" s="77" t="str">
        <f t="shared" si="427"/>
        <v/>
      </c>
      <c r="R5464" s="77" t="str">
        <f t="shared" si="428"/>
        <v/>
      </c>
      <c r="S5464" s="77" t="str">
        <f>IF(O5464="","",IF(OR(VALUE(LEFT(O5464,2))&gt;IF(RIGHT(J5464,1)="M",7,19),AND(OR(LEFT(O5464,2)={"07","19"}),VALUE(RIGHT(O5464,2))&gt;15)),TRUE,FALSE))</f>
        <v/>
      </c>
      <c r="T5464" s="77" t="str">
        <f>IF(O5464="","",IF(OR(VALUE(LEFT(O5464,2))&gt;IF(RIGHT(J5464,1)="M",7,19),AND(OR(LEFT(O5464,2)={"07","19"}),VALUE(RIGHT(O5464,2))&gt;5)),TRUE,FALSE))</f>
        <v/>
      </c>
    </row>
    <row r="5465" spans="12:20" x14ac:dyDescent="0.25">
      <c r="L5465" s="75">
        <f>COUNTIF($B$2:B5465,B5465)</f>
        <v>0</v>
      </c>
      <c r="M5465" s="75">
        <f>COUNTIF($L$2:L5465,4)</f>
        <v>42</v>
      </c>
      <c r="N5465" s="76" t="str">
        <f t="shared" si="429"/>
        <v>0</v>
      </c>
      <c r="O5465" s="76" t="str">
        <f t="shared" si="425"/>
        <v/>
      </c>
      <c r="P5465" s="75" t="str">
        <f t="shared" si="426"/>
        <v/>
      </c>
      <c r="Q5465" s="77" t="str">
        <f t="shared" si="427"/>
        <v/>
      </c>
      <c r="R5465" s="77" t="str">
        <f t="shared" si="428"/>
        <v/>
      </c>
      <c r="S5465" s="77" t="str">
        <f>IF(O5465="","",IF(OR(VALUE(LEFT(O5465,2))&gt;IF(RIGHT(J5465,1)="M",7,19),AND(OR(LEFT(O5465,2)={"07","19"}),VALUE(RIGHT(O5465,2))&gt;15)),TRUE,FALSE))</f>
        <v/>
      </c>
      <c r="T5465" s="77" t="str">
        <f>IF(O5465="","",IF(OR(VALUE(LEFT(O5465,2))&gt;IF(RIGHT(J5465,1)="M",7,19),AND(OR(LEFT(O5465,2)={"07","19"}),VALUE(RIGHT(O5465,2))&gt;5)),TRUE,FALSE))</f>
        <v/>
      </c>
    </row>
    <row r="5466" spans="12:20" x14ac:dyDescent="0.25">
      <c r="L5466" s="75">
        <f>COUNTIF($B$2:B5466,B5466)</f>
        <v>0</v>
      </c>
      <c r="M5466" s="75">
        <f>COUNTIF($L$2:L5466,4)</f>
        <v>42</v>
      </c>
      <c r="N5466" s="76" t="str">
        <f t="shared" si="429"/>
        <v>0</v>
      </c>
      <c r="O5466" s="76" t="str">
        <f t="shared" si="425"/>
        <v/>
      </c>
      <c r="P5466" s="75" t="str">
        <f t="shared" si="426"/>
        <v/>
      </c>
      <c r="Q5466" s="77" t="str">
        <f t="shared" si="427"/>
        <v/>
      </c>
      <c r="R5466" s="77" t="str">
        <f t="shared" si="428"/>
        <v/>
      </c>
      <c r="S5466" s="77" t="str">
        <f>IF(O5466="","",IF(OR(VALUE(LEFT(O5466,2))&gt;IF(RIGHT(J5466,1)="M",7,19),AND(OR(LEFT(O5466,2)={"07","19"}),VALUE(RIGHT(O5466,2))&gt;15)),TRUE,FALSE))</f>
        <v/>
      </c>
      <c r="T5466" s="77" t="str">
        <f>IF(O5466="","",IF(OR(VALUE(LEFT(O5466,2))&gt;IF(RIGHT(J5466,1)="M",7,19),AND(OR(LEFT(O5466,2)={"07","19"}),VALUE(RIGHT(O5466,2))&gt;5)),TRUE,FALSE))</f>
        <v/>
      </c>
    </row>
    <row r="5467" spans="12:20" x14ac:dyDescent="0.25">
      <c r="L5467" s="75">
        <f>COUNTIF($B$2:B5467,B5467)</f>
        <v>0</v>
      </c>
      <c r="M5467" s="75">
        <f>COUNTIF($L$2:L5467,4)</f>
        <v>42</v>
      </c>
      <c r="N5467" s="76" t="str">
        <f t="shared" si="429"/>
        <v>0</v>
      </c>
      <c r="O5467" s="76" t="str">
        <f t="shared" si="425"/>
        <v/>
      </c>
      <c r="P5467" s="75" t="str">
        <f t="shared" si="426"/>
        <v/>
      </c>
      <c r="Q5467" s="77" t="str">
        <f t="shared" si="427"/>
        <v/>
      </c>
      <c r="R5467" s="77" t="str">
        <f t="shared" si="428"/>
        <v/>
      </c>
      <c r="S5467" s="77" t="str">
        <f>IF(O5467="","",IF(OR(VALUE(LEFT(O5467,2))&gt;IF(RIGHT(J5467,1)="M",7,19),AND(OR(LEFT(O5467,2)={"07","19"}),VALUE(RIGHT(O5467,2))&gt;15)),TRUE,FALSE))</f>
        <v/>
      </c>
      <c r="T5467" s="77" t="str">
        <f>IF(O5467="","",IF(OR(VALUE(LEFT(O5467,2))&gt;IF(RIGHT(J5467,1)="M",7,19),AND(OR(LEFT(O5467,2)={"07","19"}),VALUE(RIGHT(O5467,2))&gt;5)),TRUE,FALSE))</f>
        <v/>
      </c>
    </row>
    <row r="5468" spans="12:20" x14ac:dyDescent="0.25">
      <c r="L5468" s="75">
        <f>COUNTIF($B$2:B5468,B5468)</f>
        <v>0</v>
      </c>
      <c r="M5468" s="75">
        <f>COUNTIF($L$2:L5468,4)</f>
        <v>42</v>
      </c>
      <c r="N5468" s="76" t="str">
        <f t="shared" si="429"/>
        <v>0</v>
      </c>
      <c r="O5468" s="76" t="str">
        <f t="shared" si="425"/>
        <v/>
      </c>
      <c r="P5468" s="75" t="str">
        <f t="shared" si="426"/>
        <v/>
      </c>
      <c r="Q5468" s="77" t="str">
        <f t="shared" si="427"/>
        <v/>
      </c>
      <c r="R5468" s="77" t="str">
        <f t="shared" si="428"/>
        <v/>
      </c>
      <c r="S5468" s="77" t="str">
        <f>IF(O5468="","",IF(OR(VALUE(LEFT(O5468,2))&gt;IF(RIGHT(J5468,1)="M",7,19),AND(OR(LEFT(O5468,2)={"07","19"}),VALUE(RIGHT(O5468,2))&gt;15)),TRUE,FALSE))</f>
        <v/>
      </c>
      <c r="T5468" s="77" t="str">
        <f>IF(O5468="","",IF(OR(VALUE(LEFT(O5468,2))&gt;IF(RIGHT(J5468,1)="M",7,19),AND(OR(LEFT(O5468,2)={"07","19"}),VALUE(RIGHT(O5468,2))&gt;5)),TRUE,FALSE))</f>
        <v/>
      </c>
    </row>
    <row r="5469" spans="12:20" x14ac:dyDescent="0.25">
      <c r="L5469" s="75">
        <f>COUNTIF($B$2:B5469,B5469)</f>
        <v>0</v>
      </c>
      <c r="M5469" s="75">
        <f>COUNTIF($L$2:L5469,4)</f>
        <v>42</v>
      </c>
      <c r="N5469" s="76" t="str">
        <f t="shared" si="429"/>
        <v>0</v>
      </c>
      <c r="O5469" s="76" t="str">
        <f t="shared" si="425"/>
        <v/>
      </c>
      <c r="P5469" s="75" t="str">
        <f t="shared" si="426"/>
        <v/>
      </c>
      <c r="Q5469" s="77" t="str">
        <f t="shared" si="427"/>
        <v/>
      </c>
      <c r="R5469" s="77" t="str">
        <f t="shared" si="428"/>
        <v/>
      </c>
      <c r="S5469" s="77" t="str">
        <f>IF(O5469="","",IF(OR(VALUE(LEFT(O5469,2))&gt;IF(RIGHT(J5469,1)="M",7,19),AND(OR(LEFT(O5469,2)={"07","19"}),VALUE(RIGHT(O5469,2))&gt;15)),TRUE,FALSE))</f>
        <v/>
      </c>
      <c r="T5469" s="77" t="str">
        <f>IF(O5469="","",IF(OR(VALUE(LEFT(O5469,2))&gt;IF(RIGHT(J5469,1)="M",7,19),AND(OR(LEFT(O5469,2)={"07","19"}),VALUE(RIGHT(O5469,2))&gt;5)),TRUE,FALSE))</f>
        <v/>
      </c>
    </row>
    <row r="5470" spans="12:20" x14ac:dyDescent="0.25">
      <c r="L5470" s="75">
        <f>COUNTIF($B$2:B5470,B5470)</f>
        <v>0</v>
      </c>
      <c r="M5470" s="75">
        <f>COUNTIF($L$2:L5470,4)</f>
        <v>42</v>
      </c>
      <c r="N5470" s="76" t="str">
        <f t="shared" si="429"/>
        <v>0</v>
      </c>
      <c r="O5470" s="76" t="str">
        <f t="shared" si="425"/>
        <v/>
      </c>
      <c r="P5470" s="75" t="str">
        <f t="shared" si="426"/>
        <v/>
      </c>
      <c r="Q5470" s="77" t="str">
        <f t="shared" si="427"/>
        <v/>
      </c>
      <c r="R5470" s="77" t="str">
        <f t="shared" si="428"/>
        <v/>
      </c>
      <c r="S5470" s="77" t="str">
        <f>IF(O5470="","",IF(OR(VALUE(LEFT(O5470,2))&gt;IF(RIGHT(J5470,1)="M",7,19),AND(OR(LEFT(O5470,2)={"07","19"}),VALUE(RIGHT(O5470,2))&gt;15)),TRUE,FALSE))</f>
        <v/>
      </c>
      <c r="T5470" s="77" t="str">
        <f>IF(O5470="","",IF(OR(VALUE(LEFT(O5470,2))&gt;IF(RIGHT(J5470,1)="M",7,19),AND(OR(LEFT(O5470,2)={"07","19"}),VALUE(RIGHT(O5470,2))&gt;5)),TRUE,FALSE))</f>
        <v/>
      </c>
    </row>
    <row r="5471" spans="12:20" x14ac:dyDescent="0.25">
      <c r="L5471" s="75">
        <f>COUNTIF($B$2:B5471,B5471)</f>
        <v>0</v>
      </c>
      <c r="M5471" s="75">
        <f>COUNTIF($L$2:L5471,4)</f>
        <v>42</v>
      </c>
      <c r="N5471" s="76" t="str">
        <f t="shared" si="429"/>
        <v>0</v>
      </c>
      <c r="O5471" s="76" t="str">
        <f t="shared" si="425"/>
        <v/>
      </c>
      <c r="P5471" s="75" t="str">
        <f t="shared" si="426"/>
        <v/>
      </c>
      <c r="Q5471" s="77" t="str">
        <f t="shared" si="427"/>
        <v/>
      </c>
      <c r="R5471" s="77" t="str">
        <f t="shared" si="428"/>
        <v/>
      </c>
      <c r="S5471" s="77" t="str">
        <f>IF(O5471="","",IF(OR(VALUE(LEFT(O5471,2))&gt;IF(RIGHT(J5471,1)="M",7,19),AND(OR(LEFT(O5471,2)={"07","19"}),VALUE(RIGHT(O5471,2))&gt;15)),TRUE,FALSE))</f>
        <v/>
      </c>
      <c r="T5471" s="77" t="str">
        <f>IF(O5471="","",IF(OR(VALUE(LEFT(O5471,2))&gt;IF(RIGHT(J5471,1)="M",7,19),AND(OR(LEFT(O5471,2)={"07","19"}),VALUE(RIGHT(O5471,2))&gt;5)),TRUE,FALSE))</f>
        <v/>
      </c>
    </row>
    <row r="5472" spans="12:20" x14ac:dyDescent="0.25">
      <c r="L5472" s="75">
        <f>COUNTIF($B$2:B5472,B5472)</f>
        <v>0</v>
      </c>
      <c r="M5472" s="75">
        <f>COUNTIF($L$2:L5472,4)</f>
        <v>42</v>
      </c>
      <c r="N5472" s="76" t="str">
        <f t="shared" si="429"/>
        <v>0</v>
      </c>
      <c r="O5472" s="76" t="str">
        <f t="shared" si="425"/>
        <v/>
      </c>
      <c r="P5472" s="75" t="str">
        <f t="shared" si="426"/>
        <v/>
      </c>
      <c r="Q5472" s="77" t="str">
        <f t="shared" si="427"/>
        <v/>
      </c>
      <c r="R5472" s="77" t="str">
        <f t="shared" si="428"/>
        <v/>
      </c>
      <c r="S5472" s="77" t="str">
        <f>IF(O5472="","",IF(OR(VALUE(LEFT(O5472,2))&gt;IF(RIGHT(J5472,1)="M",7,19),AND(OR(LEFT(O5472,2)={"07","19"}),VALUE(RIGHT(O5472,2))&gt;15)),TRUE,FALSE))</f>
        <v/>
      </c>
      <c r="T5472" s="77" t="str">
        <f>IF(O5472="","",IF(OR(VALUE(LEFT(O5472,2))&gt;IF(RIGHT(J5472,1)="M",7,19),AND(OR(LEFT(O5472,2)={"07","19"}),VALUE(RIGHT(O5472,2))&gt;5)),TRUE,FALSE))</f>
        <v/>
      </c>
    </row>
    <row r="5473" spans="12:20" x14ac:dyDescent="0.25">
      <c r="L5473" s="75">
        <f>COUNTIF($B$2:B5473,B5473)</f>
        <v>0</v>
      </c>
      <c r="M5473" s="75">
        <f>COUNTIF($L$2:L5473,4)</f>
        <v>42</v>
      </c>
      <c r="N5473" s="76" t="str">
        <f t="shared" si="429"/>
        <v>0</v>
      </c>
      <c r="O5473" s="76" t="str">
        <f t="shared" si="425"/>
        <v/>
      </c>
      <c r="P5473" s="75" t="str">
        <f t="shared" si="426"/>
        <v/>
      </c>
      <c r="Q5473" s="77" t="str">
        <f t="shared" si="427"/>
        <v/>
      </c>
      <c r="R5473" s="77" t="str">
        <f t="shared" si="428"/>
        <v/>
      </c>
      <c r="S5473" s="77" t="str">
        <f>IF(O5473="","",IF(OR(VALUE(LEFT(O5473,2))&gt;IF(RIGHT(J5473,1)="M",7,19),AND(OR(LEFT(O5473,2)={"07","19"}),VALUE(RIGHT(O5473,2))&gt;15)),TRUE,FALSE))</f>
        <v/>
      </c>
      <c r="T5473" s="77" t="str">
        <f>IF(O5473="","",IF(OR(VALUE(LEFT(O5473,2))&gt;IF(RIGHT(J5473,1)="M",7,19),AND(OR(LEFT(O5473,2)={"07","19"}),VALUE(RIGHT(O5473,2))&gt;5)),TRUE,FALSE))</f>
        <v/>
      </c>
    </row>
    <row r="5474" spans="12:20" x14ac:dyDescent="0.25">
      <c r="L5474" s="75">
        <f>COUNTIF($B$2:B5474,B5474)</f>
        <v>0</v>
      </c>
      <c r="M5474" s="75">
        <f>COUNTIF($L$2:L5474,4)</f>
        <v>42</v>
      </c>
      <c r="N5474" s="76" t="str">
        <f t="shared" si="429"/>
        <v>0</v>
      </c>
      <c r="O5474" s="76" t="str">
        <f t="shared" si="425"/>
        <v/>
      </c>
      <c r="P5474" s="75" t="str">
        <f t="shared" si="426"/>
        <v/>
      </c>
      <c r="Q5474" s="77" t="str">
        <f t="shared" si="427"/>
        <v/>
      </c>
      <c r="R5474" s="77" t="str">
        <f t="shared" si="428"/>
        <v/>
      </c>
      <c r="S5474" s="77" t="str">
        <f>IF(O5474="","",IF(OR(VALUE(LEFT(O5474,2))&gt;IF(RIGHT(J5474,1)="M",7,19),AND(OR(LEFT(O5474,2)={"07","19"}),VALUE(RIGHT(O5474,2))&gt;15)),TRUE,FALSE))</f>
        <v/>
      </c>
      <c r="T5474" s="77" t="str">
        <f>IF(O5474="","",IF(OR(VALUE(LEFT(O5474,2))&gt;IF(RIGHT(J5474,1)="M",7,19),AND(OR(LEFT(O5474,2)={"07","19"}),VALUE(RIGHT(O5474,2))&gt;5)),TRUE,FALSE))</f>
        <v/>
      </c>
    </row>
    <row r="5475" spans="12:20" x14ac:dyDescent="0.25">
      <c r="L5475" s="75">
        <f>COUNTIF($B$2:B5475,B5475)</f>
        <v>0</v>
      </c>
      <c r="M5475" s="75">
        <f>COUNTIF($L$2:L5475,4)</f>
        <v>42</v>
      </c>
      <c r="N5475" s="76" t="str">
        <f t="shared" si="429"/>
        <v>0</v>
      </c>
      <c r="O5475" s="76" t="str">
        <f t="shared" si="425"/>
        <v/>
      </c>
      <c r="P5475" s="75" t="str">
        <f t="shared" si="426"/>
        <v/>
      </c>
      <c r="Q5475" s="77" t="str">
        <f t="shared" si="427"/>
        <v/>
      </c>
      <c r="R5475" s="77" t="str">
        <f t="shared" si="428"/>
        <v/>
      </c>
      <c r="S5475" s="77" t="str">
        <f>IF(O5475="","",IF(OR(VALUE(LEFT(O5475,2))&gt;IF(RIGHT(J5475,1)="M",7,19),AND(OR(LEFT(O5475,2)={"07","19"}),VALUE(RIGHT(O5475,2))&gt;15)),TRUE,FALSE))</f>
        <v/>
      </c>
      <c r="T5475" s="77" t="str">
        <f>IF(O5475="","",IF(OR(VALUE(LEFT(O5475,2))&gt;IF(RIGHT(J5475,1)="M",7,19),AND(OR(LEFT(O5475,2)={"07","19"}),VALUE(RIGHT(O5475,2))&gt;5)),TRUE,FALSE))</f>
        <v/>
      </c>
    </row>
    <row r="5476" spans="12:20" x14ac:dyDescent="0.25">
      <c r="L5476" s="75">
        <f>COUNTIF($B$2:B5476,B5476)</f>
        <v>0</v>
      </c>
      <c r="M5476" s="75">
        <f>COUNTIF($L$2:L5476,4)</f>
        <v>42</v>
      </c>
      <c r="N5476" s="76" t="str">
        <f t="shared" si="429"/>
        <v>0</v>
      </c>
      <c r="O5476" s="76" t="str">
        <f t="shared" si="425"/>
        <v/>
      </c>
      <c r="P5476" s="75" t="str">
        <f t="shared" si="426"/>
        <v/>
      </c>
      <c r="Q5476" s="77" t="str">
        <f t="shared" si="427"/>
        <v/>
      </c>
      <c r="R5476" s="77" t="str">
        <f t="shared" si="428"/>
        <v/>
      </c>
      <c r="S5476" s="77" t="str">
        <f>IF(O5476="","",IF(OR(VALUE(LEFT(O5476,2))&gt;IF(RIGHT(J5476,1)="M",7,19),AND(OR(LEFT(O5476,2)={"07","19"}),VALUE(RIGHT(O5476,2))&gt;15)),TRUE,FALSE))</f>
        <v/>
      </c>
      <c r="T5476" s="77" t="str">
        <f>IF(O5476="","",IF(OR(VALUE(LEFT(O5476,2))&gt;IF(RIGHT(J5476,1)="M",7,19),AND(OR(LEFT(O5476,2)={"07","19"}),VALUE(RIGHT(O5476,2))&gt;5)),TRUE,FALSE))</f>
        <v/>
      </c>
    </row>
    <row r="5477" spans="12:20" x14ac:dyDescent="0.25">
      <c r="L5477" s="75">
        <f>COUNTIF($B$2:B5477,B5477)</f>
        <v>0</v>
      </c>
      <c r="M5477" s="75">
        <f>COUNTIF($L$2:L5477,4)</f>
        <v>42</v>
      </c>
      <c r="N5477" s="76" t="str">
        <f t="shared" si="429"/>
        <v>0</v>
      </c>
      <c r="O5477" s="76" t="str">
        <f t="shared" si="425"/>
        <v/>
      </c>
      <c r="P5477" s="75" t="str">
        <f t="shared" si="426"/>
        <v/>
      </c>
      <c r="Q5477" s="77" t="str">
        <f t="shared" si="427"/>
        <v/>
      </c>
      <c r="R5477" s="77" t="str">
        <f t="shared" si="428"/>
        <v/>
      </c>
      <c r="S5477" s="77" t="str">
        <f>IF(O5477="","",IF(OR(VALUE(LEFT(O5477,2))&gt;IF(RIGHT(J5477,1)="M",7,19),AND(OR(LEFT(O5477,2)={"07","19"}),VALUE(RIGHT(O5477,2))&gt;15)),TRUE,FALSE))</f>
        <v/>
      </c>
      <c r="T5477" s="77" t="str">
        <f>IF(O5477="","",IF(OR(VALUE(LEFT(O5477,2))&gt;IF(RIGHT(J5477,1)="M",7,19),AND(OR(LEFT(O5477,2)={"07","19"}),VALUE(RIGHT(O5477,2))&gt;5)),TRUE,FALSE))</f>
        <v/>
      </c>
    </row>
    <row r="5478" spans="12:20" x14ac:dyDescent="0.25">
      <c r="L5478" s="75">
        <f>COUNTIF($B$2:B5478,B5478)</f>
        <v>0</v>
      </c>
      <c r="M5478" s="75">
        <f>COUNTIF($L$2:L5478,4)</f>
        <v>42</v>
      </c>
      <c r="N5478" s="76" t="str">
        <f t="shared" si="429"/>
        <v>0</v>
      </c>
      <c r="O5478" s="76" t="str">
        <f t="shared" si="425"/>
        <v/>
      </c>
      <c r="P5478" s="75" t="str">
        <f t="shared" si="426"/>
        <v/>
      </c>
      <c r="Q5478" s="77" t="str">
        <f t="shared" si="427"/>
        <v/>
      </c>
      <c r="R5478" s="77" t="str">
        <f t="shared" si="428"/>
        <v/>
      </c>
      <c r="S5478" s="77" t="str">
        <f>IF(O5478="","",IF(OR(VALUE(LEFT(O5478,2))&gt;IF(RIGHT(J5478,1)="M",7,19),AND(OR(LEFT(O5478,2)={"07","19"}),VALUE(RIGHT(O5478,2))&gt;15)),TRUE,FALSE))</f>
        <v/>
      </c>
      <c r="T5478" s="77" t="str">
        <f>IF(O5478="","",IF(OR(VALUE(LEFT(O5478,2))&gt;IF(RIGHT(J5478,1)="M",7,19),AND(OR(LEFT(O5478,2)={"07","19"}),VALUE(RIGHT(O5478,2))&gt;5)),TRUE,FALSE))</f>
        <v/>
      </c>
    </row>
    <row r="5479" spans="12:20" x14ac:dyDescent="0.25">
      <c r="L5479" s="75">
        <f>COUNTIF($B$2:B5479,B5479)</f>
        <v>0</v>
      </c>
      <c r="M5479" s="75">
        <f>COUNTIF($L$2:L5479,4)</f>
        <v>42</v>
      </c>
      <c r="N5479" s="76" t="str">
        <f t="shared" si="429"/>
        <v>0</v>
      </c>
      <c r="O5479" s="76" t="str">
        <f t="shared" si="425"/>
        <v/>
      </c>
      <c r="P5479" s="75" t="str">
        <f t="shared" si="426"/>
        <v/>
      </c>
      <c r="Q5479" s="77" t="str">
        <f t="shared" si="427"/>
        <v/>
      </c>
      <c r="R5479" s="77" t="str">
        <f t="shared" si="428"/>
        <v/>
      </c>
      <c r="S5479" s="77" t="str">
        <f>IF(O5479="","",IF(OR(VALUE(LEFT(O5479,2))&gt;IF(RIGHT(J5479,1)="M",7,19),AND(OR(LEFT(O5479,2)={"07","19"}),VALUE(RIGHT(O5479,2))&gt;15)),TRUE,FALSE))</f>
        <v/>
      </c>
      <c r="T5479" s="77" t="str">
        <f>IF(O5479="","",IF(OR(VALUE(LEFT(O5479,2))&gt;IF(RIGHT(J5479,1)="M",7,19),AND(OR(LEFT(O5479,2)={"07","19"}),VALUE(RIGHT(O5479,2))&gt;5)),TRUE,FALSE))</f>
        <v/>
      </c>
    </row>
    <row r="5480" spans="12:20" x14ac:dyDescent="0.25">
      <c r="L5480" s="75">
        <f>COUNTIF($B$2:B5480,B5480)</f>
        <v>0</v>
      </c>
      <c r="M5480" s="75">
        <f>COUNTIF($L$2:L5480,4)</f>
        <v>42</v>
      </c>
      <c r="N5480" s="76" t="str">
        <f t="shared" si="429"/>
        <v>0</v>
      </c>
      <c r="O5480" s="76" t="str">
        <f t="shared" si="425"/>
        <v/>
      </c>
      <c r="P5480" s="75" t="str">
        <f t="shared" si="426"/>
        <v/>
      </c>
      <c r="Q5480" s="77" t="str">
        <f t="shared" si="427"/>
        <v/>
      </c>
      <c r="R5480" s="77" t="str">
        <f t="shared" si="428"/>
        <v/>
      </c>
      <c r="S5480" s="77" t="str">
        <f>IF(O5480="","",IF(OR(VALUE(LEFT(O5480,2))&gt;IF(RIGHT(J5480,1)="M",7,19),AND(OR(LEFT(O5480,2)={"07","19"}),VALUE(RIGHT(O5480,2))&gt;15)),TRUE,FALSE))</f>
        <v/>
      </c>
      <c r="T5480" s="77" t="str">
        <f>IF(O5480="","",IF(OR(VALUE(LEFT(O5480,2))&gt;IF(RIGHT(J5480,1)="M",7,19),AND(OR(LEFT(O5480,2)={"07","19"}),VALUE(RIGHT(O5480,2))&gt;5)),TRUE,FALSE))</f>
        <v/>
      </c>
    </row>
    <row r="5481" spans="12:20" x14ac:dyDescent="0.25">
      <c r="L5481" s="75">
        <f>COUNTIF($B$2:B5481,B5481)</f>
        <v>0</v>
      </c>
      <c r="M5481" s="75">
        <f>COUNTIF($L$2:L5481,4)</f>
        <v>42</v>
      </c>
      <c r="N5481" s="76" t="str">
        <f t="shared" si="429"/>
        <v>0</v>
      </c>
      <c r="O5481" s="76" t="str">
        <f t="shared" si="425"/>
        <v/>
      </c>
      <c r="P5481" s="75" t="str">
        <f t="shared" si="426"/>
        <v/>
      </c>
      <c r="Q5481" s="77" t="str">
        <f t="shared" si="427"/>
        <v/>
      </c>
      <c r="R5481" s="77" t="str">
        <f t="shared" si="428"/>
        <v/>
      </c>
      <c r="S5481" s="77" t="str">
        <f>IF(O5481="","",IF(OR(VALUE(LEFT(O5481,2))&gt;IF(RIGHT(J5481,1)="M",7,19),AND(OR(LEFT(O5481,2)={"07","19"}),VALUE(RIGHT(O5481,2))&gt;15)),TRUE,FALSE))</f>
        <v/>
      </c>
      <c r="T5481" s="77" t="str">
        <f>IF(O5481="","",IF(OR(VALUE(LEFT(O5481,2))&gt;IF(RIGHT(J5481,1)="M",7,19),AND(OR(LEFT(O5481,2)={"07","19"}),VALUE(RIGHT(O5481,2))&gt;5)),TRUE,FALSE))</f>
        <v/>
      </c>
    </row>
    <row r="5482" spans="12:20" x14ac:dyDescent="0.25">
      <c r="L5482" s="75">
        <f>COUNTIF($B$2:B5482,B5482)</f>
        <v>0</v>
      </c>
      <c r="M5482" s="75">
        <f>COUNTIF($L$2:L5482,4)</f>
        <v>42</v>
      </c>
      <c r="N5482" s="76" t="str">
        <f t="shared" si="429"/>
        <v>0</v>
      </c>
      <c r="O5482" s="76" t="str">
        <f t="shared" si="425"/>
        <v/>
      </c>
      <c r="P5482" s="75" t="str">
        <f t="shared" si="426"/>
        <v/>
      </c>
      <c r="Q5482" s="77" t="str">
        <f t="shared" si="427"/>
        <v/>
      </c>
      <c r="R5482" s="77" t="str">
        <f t="shared" si="428"/>
        <v/>
      </c>
      <c r="S5482" s="77" t="str">
        <f>IF(O5482="","",IF(OR(VALUE(LEFT(O5482,2))&gt;IF(RIGHT(J5482,1)="M",7,19),AND(OR(LEFT(O5482,2)={"07","19"}),VALUE(RIGHT(O5482,2))&gt;15)),TRUE,FALSE))</f>
        <v/>
      </c>
      <c r="T5482" s="77" t="str">
        <f>IF(O5482="","",IF(OR(VALUE(LEFT(O5482,2))&gt;IF(RIGHT(J5482,1)="M",7,19),AND(OR(LEFT(O5482,2)={"07","19"}),VALUE(RIGHT(O5482,2))&gt;5)),TRUE,FALSE))</f>
        <v/>
      </c>
    </row>
    <row r="5483" spans="12:20" x14ac:dyDescent="0.25">
      <c r="L5483" s="75">
        <f>COUNTIF($B$2:B5483,B5483)</f>
        <v>0</v>
      </c>
      <c r="M5483" s="75">
        <f>COUNTIF($L$2:L5483,4)</f>
        <v>42</v>
      </c>
      <c r="N5483" s="76" t="str">
        <f t="shared" si="429"/>
        <v>0</v>
      </c>
      <c r="O5483" s="76" t="str">
        <f t="shared" si="425"/>
        <v/>
      </c>
      <c r="P5483" s="75" t="str">
        <f t="shared" si="426"/>
        <v/>
      </c>
      <c r="Q5483" s="77" t="str">
        <f t="shared" si="427"/>
        <v/>
      </c>
      <c r="R5483" s="77" t="str">
        <f t="shared" si="428"/>
        <v/>
      </c>
      <c r="S5483" s="77" t="str">
        <f>IF(O5483="","",IF(OR(VALUE(LEFT(O5483,2))&gt;IF(RIGHT(J5483,1)="M",7,19),AND(OR(LEFT(O5483,2)={"07","19"}),VALUE(RIGHT(O5483,2))&gt;15)),TRUE,FALSE))</f>
        <v/>
      </c>
      <c r="T5483" s="77" t="str">
        <f>IF(O5483="","",IF(OR(VALUE(LEFT(O5483,2))&gt;IF(RIGHT(J5483,1)="M",7,19),AND(OR(LEFT(O5483,2)={"07","19"}),VALUE(RIGHT(O5483,2))&gt;5)),TRUE,FALSE))</f>
        <v/>
      </c>
    </row>
    <row r="5484" spans="12:20" x14ac:dyDescent="0.25">
      <c r="L5484" s="75">
        <f>COUNTIF($B$2:B5484,B5484)</f>
        <v>0</v>
      </c>
      <c r="M5484" s="75">
        <f>COUNTIF($L$2:L5484,4)</f>
        <v>42</v>
      </c>
      <c r="N5484" s="76" t="str">
        <f t="shared" si="429"/>
        <v>0</v>
      </c>
      <c r="O5484" s="76" t="str">
        <f t="shared" si="425"/>
        <v/>
      </c>
      <c r="P5484" s="75" t="str">
        <f t="shared" si="426"/>
        <v/>
      </c>
      <c r="Q5484" s="77" t="str">
        <f t="shared" si="427"/>
        <v/>
      </c>
      <c r="R5484" s="77" t="str">
        <f t="shared" si="428"/>
        <v/>
      </c>
      <c r="S5484" s="77" t="str">
        <f>IF(O5484="","",IF(OR(VALUE(LEFT(O5484,2))&gt;IF(RIGHT(J5484,1)="M",7,19),AND(OR(LEFT(O5484,2)={"07","19"}),VALUE(RIGHT(O5484,2))&gt;15)),TRUE,FALSE))</f>
        <v/>
      </c>
      <c r="T5484" s="77" t="str">
        <f>IF(O5484="","",IF(OR(VALUE(LEFT(O5484,2))&gt;IF(RIGHT(J5484,1)="M",7,19),AND(OR(LEFT(O5484,2)={"07","19"}),VALUE(RIGHT(O5484,2))&gt;5)),TRUE,FALSE))</f>
        <v/>
      </c>
    </row>
    <row r="5485" spans="12:20" x14ac:dyDescent="0.25">
      <c r="L5485" s="75">
        <f>COUNTIF($B$2:B5485,B5485)</f>
        <v>0</v>
      </c>
      <c r="M5485" s="75">
        <f>COUNTIF($L$2:L5485,4)</f>
        <v>42</v>
      </c>
      <c r="N5485" s="76" t="str">
        <f t="shared" si="429"/>
        <v>0</v>
      </c>
      <c r="O5485" s="76" t="str">
        <f t="shared" si="425"/>
        <v/>
      </c>
      <c r="P5485" s="75" t="str">
        <f t="shared" si="426"/>
        <v/>
      </c>
      <c r="Q5485" s="77" t="str">
        <f t="shared" si="427"/>
        <v/>
      </c>
      <c r="R5485" s="77" t="str">
        <f t="shared" si="428"/>
        <v/>
      </c>
      <c r="S5485" s="77" t="str">
        <f>IF(O5485="","",IF(OR(VALUE(LEFT(O5485,2))&gt;IF(RIGHT(J5485,1)="M",7,19),AND(OR(LEFT(O5485,2)={"07","19"}),VALUE(RIGHT(O5485,2))&gt;15)),TRUE,FALSE))</f>
        <v/>
      </c>
      <c r="T5485" s="77" t="str">
        <f>IF(O5485="","",IF(OR(VALUE(LEFT(O5485,2))&gt;IF(RIGHT(J5485,1)="M",7,19),AND(OR(LEFT(O5485,2)={"07","19"}),VALUE(RIGHT(O5485,2))&gt;5)),TRUE,FALSE))</f>
        <v/>
      </c>
    </row>
    <row r="5486" spans="12:20" x14ac:dyDescent="0.25">
      <c r="L5486" s="75">
        <f>COUNTIF($B$2:B5486,B5486)</f>
        <v>0</v>
      </c>
      <c r="M5486" s="75">
        <f>COUNTIF($L$2:L5486,4)</f>
        <v>42</v>
      </c>
      <c r="N5486" s="76" t="str">
        <f t="shared" si="429"/>
        <v>0</v>
      </c>
      <c r="O5486" s="76" t="str">
        <f t="shared" si="425"/>
        <v/>
      </c>
      <c r="P5486" s="75" t="str">
        <f t="shared" si="426"/>
        <v/>
      </c>
      <c r="Q5486" s="77" t="str">
        <f t="shared" si="427"/>
        <v/>
      </c>
      <c r="R5486" s="77" t="str">
        <f t="shared" si="428"/>
        <v/>
      </c>
      <c r="S5486" s="77" t="str">
        <f>IF(O5486="","",IF(OR(VALUE(LEFT(O5486,2))&gt;IF(RIGHT(J5486,1)="M",7,19),AND(OR(LEFT(O5486,2)={"07","19"}),VALUE(RIGHT(O5486,2))&gt;15)),TRUE,FALSE))</f>
        <v/>
      </c>
      <c r="T5486" s="77" t="str">
        <f>IF(O5486="","",IF(OR(VALUE(LEFT(O5486,2))&gt;IF(RIGHT(J5486,1)="M",7,19),AND(OR(LEFT(O5486,2)={"07","19"}),VALUE(RIGHT(O5486,2))&gt;5)),TRUE,FALSE))</f>
        <v/>
      </c>
    </row>
    <row r="5487" spans="12:20" x14ac:dyDescent="0.25">
      <c r="L5487" s="75">
        <f>COUNTIF($B$2:B5487,B5487)</f>
        <v>0</v>
      </c>
      <c r="M5487" s="75">
        <f>COUNTIF($L$2:L5487,4)</f>
        <v>42</v>
      </c>
      <c r="N5487" s="76" t="str">
        <f t="shared" si="429"/>
        <v>0</v>
      </c>
      <c r="O5487" s="76" t="str">
        <f t="shared" si="425"/>
        <v/>
      </c>
      <c r="P5487" s="75" t="str">
        <f t="shared" si="426"/>
        <v/>
      </c>
      <c r="Q5487" s="77" t="str">
        <f t="shared" si="427"/>
        <v/>
      </c>
      <c r="R5487" s="77" t="str">
        <f t="shared" si="428"/>
        <v/>
      </c>
      <c r="S5487" s="77" t="str">
        <f>IF(O5487="","",IF(OR(VALUE(LEFT(O5487,2))&gt;IF(RIGHT(J5487,1)="M",7,19),AND(OR(LEFT(O5487,2)={"07","19"}),VALUE(RIGHT(O5487,2))&gt;15)),TRUE,FALSE))</f>
        <v/>
      </c>
      <c r="T5487" s="77" t="str">
        <f>IF(O5487="","",IF(OR(VALUE(LEFT(O5487,2))&gt;IF(RIGHT(J5487,1)="M",7,19),AND(OR(LEFT(O5487,2)={"07","19"}),VALUE(RIGHT(O5487,2))&gt;5)),TRUE,FALSE))</f>
        <v/>
      </c>
    </row>
    <row r="5488" spans="12:20" x14ac:dyDescent="0.25">
      <c r="L5488" s="75">
        <f>COUNTIF($B$2:B5488,B5488)</f>
        <v>0</v>
      </c>
      <c r="M5488" s="75">
        <f>COUNTIF($L$2:L5488,4)</f>
        <v>42</v>
      </c>
      <c r="N5488" s="76" t="str">
        <f t="shared" si="429"/>
        <v>0</v>
      </c>
      <c r="O5488" s="76" t="str">
        <f t="shared" si="425"/>
        <v/>
      </c>
      <c r="P5488" s="75" t="str">
        <f t="shared" si="426"/>
        <v/>
      </c>
      <c r="Q5488" s="77" t="str">
        <f t="shared" si="427"/>
        <v/>
      </c>
      <c r="R5488" s="77" t="str">
        <f t="shared" si="428"/>
        <v/>
      </c>
      <c r="S5488" s="77" t="str">
        <f>IF(O5488="","",IF(OR(VALUE(LEFT(O5488,2))&gt;IF(RIGHT(J5488,1)="M",7,19),AND(OR(LEFT(O5488,2)={"07","19"}),VALUE(RIGHT(O5488,2))&gt;15)),TRUE,FALSE))</f>
        <v/>
      </c>
      <c r="T5488" s="77" t="str">
        <f>IF(O5488="","",IF(OR(VALUE(LEFT(O5488,2))&gt;IF(RIGHT(J5488,1)="M",7,19),AND(OR(LEFT(O5488,2)={"07","19"}),VALUE(RIGHT(O5488,2))&gt;5)),TRUE,FALSE))</f>
        <v/>
      </c>
    </row>
    <row r="5489" spans="12:20" x14ac:dyDescent="0.25">
      <c r="L5489" s="75">
        <f>COUNTIF($B$2:B5489,B5489)</f>
        <v>0</v>
      </c>
      <c r="M5489" s="75">
        <f>COUNTIF($L$2:L5489,4)</f>
        <v>42</v>
      </c>
      <c r="N5489" s="76" t="str">
        <f t="shared" si="429"/>
        <v>0</v>
      </c>
      <c r="O5489" s="76" t="str">
        <f t="shared" si="425"/>
        <v/>
      </c>
      <c r="P5489" s="75" t="str">
        <f t="shared" si="426"/>
        <v/>
      </c>
      <c r="Q5489" s="77" t="str">
        <f t="shared" si="427"/>
        <v/>
      </c>
      <c r="R5489" s="77" t="str">
        <f t="shared" si="428"/>
        <v/>
      </c>
      <c r="S5489" s="77" t="str">
        <f>IF(O5489="","",IF(OR(VALUE(LEFT(O5489,2))&gt;IF(RIGHT(J5489,1)="M",7,19),AND(OR(LEFT(O5489,2)={"07","19"}),VALUE(RIGHT(O5489,2))&gt;15)),TRUE,FALSE))</f>
        <v/>
      </c>
      <c r="T5489" s="77" t="str">
        <f>IF(O5489="","",IF(OR(VALUE(LEFT(O5489,2))&gt;IF(RIGHT(J5489,1)="M",7,19),AND(OR(LEFT(O5489,2)={"07","19"}),VALUE(RIGHT(O5489,2))&gt;5)),TRUE,FALSE))</f>
        <v/>
      </c>
    </row>
    <row r="5490" spans="12:20" x14ac:dyDescent="0.25">
      <c r="L5490" s="75">
        <f>COUNTIF($B$2:B5490,B5490)</f>
        <v>0</v>
      </c>
      <c r="M5490" s="75">
        <f>COUNTIF($L$2:L5490,4)</f>
        <v>42</v>
      </c>
      <c r="N5490" s="76" t="str">
        <f t="shared" si="429"/>
        <v>0</v>
      </c>
      <c r="O5490" s="76" t="str">
        <f t="shared" si="425"/>
        <v/>
      </c>
      <c r="P5490" s="75" t="str">
        <f t="shared" si="426"/>
        <v/>
      </c>
      <c r="Q5490" s="77" t="str">
        <f t="shared" si="427"/>
        <v/>
      </c>
      <c r="R5490" s="77" t="str">
        <f t="shared" si="428"/>
        <v/>
      </c>
      <c r="S5490" s="77" t="str">
        <f>IF(O5490="","",IF(OR(VALUE(LEFT(O5490,2))&gt;IF(RIGHT(J5490,1)="M",7,19),AND(OR(LEFT(O5490,2)={"07","19"}),VALUE(RIGHT(O5490,2))&gt;15)),TRUE,FALSE))</f>
        <v/>
      </c>
      <c r="T5490" s="77" t="str">
        <f>IF(O5490="","",IF(OR(VALUE(LEFT(O5490,2))&gt;IF(RIGHT(J5490,1)="M",7,19),AND(OR(LEFT(O5490,2)={"07","19"}),VALUE(RIGHT(O5490,2))&gt;5)),TRUE,FALSE))</f>
        <v/>
      </c>
    </row>
    <row r="5491" spans="12:20" x14ac:dyDescent="0.25">
      <c r="L5491" s="75">
        <f>COUNTIF($B$2:B5491,B5491)</f>
        <v>0</v>
      </c>
      <c r="M5491" s="75">
        <f>COUNTIF($L$2:L5491,4)</f>
        <v>42</v>
      </c>
      <c r="N5491" s="76" t="str">
        <f t="shared" si="429"/>
        <v>0</v>
      </c>
      <c r="O5491" s="76" t="str">
        <f t="shared" si="425"/>
        <v/>
      </c>
      <c r="P5491" s="75" t="str">
        <f t="shared" si="426"/>
        <v/>
      </c>
      <c r="Q5491" s="77" t="str">
        <f t="shared" si="427"/>
        <v/>
      </c>
      <c r="R5491" s="77" t="str">
        <f t="shared" si="428"/>
        <v/>
      </c>
      <c r="S5491" s="77" t="str">
        <f>IF(O5491="","",IF(OR(VALUE(LEFT(O5491,2))&gt;IF(RIGHT(J5491,1)="M",7,19),AND(OR(LEFT(O5491,2)={"07","19"}),VALUE(RIGHT(O5491,2))&gt;15)),TRUE,FALSE))</f>
        <v/>
      </c>
      <c r="T5491" s="77" t="str">
        <f>IF(O5491="","",IF(OR(VALUE(LEFT(O5491,2))&gt;IF(RIGHT(J5491,1)="M",7,19),AND(OR(LEFT(O5491,2)={"07","19"}),VALUE(RIGHT(O5491,2))&gt;5)),TRUE,FALSE))</f>
        <v/>
      </c>
    </row>
    <row r="5492" spans="12:20" x14ac:dyDescent="0.25">
      <c r="L5492" s="75">
        <f>COUNTIF($B$2:B5492,B5492)</f>
        <v>0</v>
      </c>
      <c r="M5492" s="75">
        <f>COUNTIF($L$2:L5492,4)</f>
        <v>42</v>
      </c>
      <c r="N5492" s="76" t="str">
        <f t="shared" si="429"/>
        <v>0</v>
      </c>
      <c r="O5492" s="76" t="str">
        <f t="shared" si="425"/>
        <v/>
      </c>
      <c r="P5492" s="75" t="str">
        <f t="shared" si="426"/>
        <v/>
      </c>
      <c r="Q5492" s="77" t="str">
        <f t="shared" si="427"/>
        <v/>
      </c>
      <c r="R5492" s="77" t="str">
        <f t="shared" si="428"/>
        <v/>
      </c>
      <c r="S5492" s="77" t="str">
        <f>IF(O5492="","",IF(OR(VALUE(LEFT(O5492,2))&gt;IF(RIGHT(J5492,1)="M",7,19),AND(OR(LEFT(O5492,2)={"07","19"}),VALUE(RIGHT(O5492,2))&gt;15)),TRUE,FALSE))</f>
        <v/>
      </c>
      <c r="T5492" s="77" t="str">
        <f>IF(O5492="","",IF(OR(VALUE(LEFT(O5492,2))&gt;IF(RIGHT(J5492,1)="M",7,19),AND(OR(LEFT(O5492,2)={"07","19"}),VALUE(RIGHT(O5492,2))&gt;5)),TRUE,FALSE))</f>
        <v/>
      </c>
    </row>
    <row r="5493" spans="12:20" x14ac:dyDescent="0.25">
      <c r="L5493" s="75">
        <f>COUNTIF($B$2:B5493,B5493)</f>
        <v>0</v>
      </c>
      <c r="M5493" s="75">
        <f>COUNTIF($L$2:L5493,4)</f>
        <v>42</v>
      </c>
      <c r="N5493" s="76" t="str">
        <f t="shared" si="429"/>
        <v>0</v>
      </c>
      <c r="O5493" s="76" t="str">
        <f t="shared" si="425"/>
        <v/>
      </c>
      <c r="P5493" s="75" t="str">
        <f t="shared" si="426"/>
        <v/>
      </c>
      <c r="Q5493" s="77" t="str">
        <f t="shared" si="427"/>
        <v/>
      </c>
      <c r="R5493" s="77" t="str">
        <f t="shared" si="428"/>
        <v/>
      </c>
      <c r="S5493" s="77" t="str">
        <f>IF(O5493="","",IF(OR(VALUE(LEFT(O5493,2))&gt;IF(RIGHT(J5493,1)="M",7,19),AND(OR(LEFT(O5493,2)={"07","19"}),VALUE(RIGHT(O5493,2))&gt;15)),TRUE,FALSE))</f>
        <v/>
      </c>
      <c r="T5493" s="77" t="str">
        <f>IF(O5493="","",IF(OR(VALUE(LEFT(O5493,2))&gt;IF(RIGHT(J5493,1)="M",7,19),AND(OR(LEFT(O5493,2)={"07","19"}),VALUE(RIGHT(O5493,2))&gt;5)),TRUE,FALSE))</f>
        <v/>
      </c>
    </row>
    <row r="5494" spans="12:20" x14ac:dyDescent="0.25">
      <c r="L5494" s="75">
        <f>COUNTIF($B$2:B5494,B5494)</f>
        <v>0</v>
      </c>
      <c r="M5494" s="75">
        <f>COUNTIF($L$2:L5494,4)</f>
        <v>42</v>
      </c>
      <c r="N5494" s="76" t="str">
        <f t="shared" si="429"/>
        <v>0</v>
      </c>
      <c r="O5494" s="76" t="str">
        <f t="shared" si="425"/>
        <v/>
      </c>
      <c r="P5494" s="75" t="str">
        <f t="shared" si="426"/>
        <v/>
      </c>
      <c r="Q5494" s="77" t="str">
        <f t="shared" si="427"/>
        <v/>
      </c>
      <c r="R5494" s="77" t="str">
        <f t="shared" si="428"/>
        <v/>
      </c>
      <c r="S5494" s="77" t="str">
        <f>IF(O5494="","",IF(OR(VALUE(LEFT(O5494,2))&gt;IF(RIGHT(J5494,1)="M",7,19),AND(OR(LEFT(O5494,2)={"07","19"}),VALUE(RIGHT(O5494,2))&gt;15)),TRUE,FALSE))</f>
        <v/>
      </c>
      <c r="T5494" s="77" t="str">
        <f>IF(O5494="","",IF(OR(VALUE(LEFT(O5494,2))&gt;IF(RIGHT(J5494,1)="M",7,19),AND(OR(LEFT(O5494,2)={"07","19"}),VALUE(RIGHT(O5494,2))&gt;5)),TRUE,FALSE))</f>
        <v/>
      </c>
    </row>
    <row r="5495" spans="12:20" x14ac:dyDescent="0.25">
      <c r="L5495" s="75">
        <f>COUNTIF($B$2:B5495,B5495)</f>
        <v>0</v>
      </c>
      <c r="M5495" s="75">
        <f>COUNTIF($L$2:L5495,4)</f>
        <v>42</v>
      </c>
      <c r="N5495" s="76" t="str">
        <f t="shared" si="429"/>
        <v>0</v>
      </c>
      <c r="O5495" s="76" t="str">
        <f t="shared" si="425"/>
        <v/>
      </c>
      <c r="P5495" s="75" t="str">
        <f t="shared" si="426"/>
        <v/>
      </c>
      <c r="Q5495" s="77" t="str">
        <f t="shared" si="427"/>
        <v/>
      </c>
      <c r="R5495" s="77" t="str">
        <f t="shared" si="428"/>
        <v/>
      </c>
      <c r="S5495" s="77" t="str">
        <f>IF(O5495="","",IF(OR(VALUE(LEFT(O5495,2))&gt;IF(RIGHT(J5495,1)="M",7,19),AND(OR(LEFT(O5495,2)={"07","19"}),VALUE(RIGHT(O5495,2))&gt;15)),TRUE,FALSE))</f>
        <v/>
      </c>
      <c r="T5495" s="77" t="str">
        <f>IF(O5495="","",IF(OR(VALUE(LEFT(O5495,2))&gt;IF(RIGHT(J5495,1)="M",7,19),AND(OR(LEFT(O5495,2)={"07","19"}),VALUE(RIGHT(O5495,2))&gt;5)),TRUE,FALSE))</f>
        <v/>
      </c>
    </row>
    <row r="5496" spans="12:20" x14ac:dyDescent="0.25">
      <c r="L5496" s="75">
        <f>COUNTIF($B$2:B5496,B5496)</f>
        <v>0</v>
      </c>
      <c r="M5496" s="75">
        <f>COUNTIF($L$2:L5496,4)</f>
        <v>42</v>
      </c>
      <c r="N5496" s="76" t="str">
        <f t="shared" si="429"/>
        <v>0</v>
      </c>
      <c r="O5496" s="76" t="str">
        <f t="shared" si="425"/>
        <v/>
      </c>
      <c r="P5496" s="75" t="str">
        <f t="shared" si="426"/>
        <v/>
      </c>
      <c r="Q5496" s="77" t="str">
        <f t="shared" si="427"/>
        <v/>
      </c>
      <c r="R5496" s="77" t="str">
        <f t="shared" si="428"/>
        <v/>
      </c>
      <c r="S5496" s="77" t="str">
        <f>IF(O5496="","",IF(OR(VALUE(LEFT(O5496,2))&gt;IF(RIGHT(J5496,1)="M",7,19),AND(OR(LEFT(O5496,2)={"07","19"}),VALUE(RIGHT(O5496,2))&gt;15)),TRUE,FALSE))</f>
        <v/>
      </c>
      <c r="T5496" s="77" t="str">
        <f>IF(O5496="","",IF(OR(VALUE(LEFT(O5496,2))&gt;IF(RIGHT(J5496,1)="M",7,19),AND(OR(LEFT(O5496,2)={"07","19"}),VALUE(RIGHT(O5496,2))&gt;5)),TRUE,FALSE))</f>
        <v/>
      </c>
    </row>
    <row r="5497" spans="12:20" x14ac:dyDescent="0.25">
      <c r="L5497" s="75">
        <f>COUNTIF($B$2:B5497,B5497)</f>
        <v>0</v>
      </c>
      <c r="M5497" s="75">
        <f>COUNTIF($L$2:L5497,4)</f>
        <v>42</v>
      </c>
      <c r="N5497" s="76" t="str">
        <f t="shared" si="429"/>
        <v>0</v>
      </c>
      <c r="O5497" s="76" t="str">
        <f t="shared" si="425"/>
        <v/>
      </c>
      <c r="P5497" s="75" t="str">
        <f t="shared" si="426"/>
        <v/>
      </c>
      <c r="Q5497" s="77" t="str">
        <f t="shared" si="427"/>
        <v/>
      </c>
      <c r="R5497" s="77" t="str">
        <f t="shared" si="428"/>
        <v/>
      </c>
      <c r="S5497" s="77" t="str">
        <f>IF(O5497="","",IF(OR(VALUE(LEFT(O5497,2))&gt;IF(RIGHT(J5497,1)="M",7,19),AND(OR(LEFT(O5497,2)={"07","19"}),VALUE(RIGHT(O5497,2))&gt;15)),TRUE,FALSE))</f>
        <v/>
      </c>
      <c r="T5497" s="77" t="str">
        <f>IF(O5497="","",IF(OR(VALUE(LEFT(O5497,2))&gt;IF(RIGHT(J5497,1)="M",7,19),AND(OR(LEFT(O5497,2)={"07","19"}),VALUE(RIGHT(O5497,2))&gt;5)),TRUE,FALSE))</f>
        <v/>
      </c>
    </row>
    <row r="5498" spans="12:20" x14ac:dyDescent="0.25">
      <c r="L5498" s="75">
        <f>COUNTIF($B$2:B5498,B5498)</f>
        <v>0</v>
      </c>
      <c r="M5498" s="75">
        <f>COUNTIF($L$2:L5498,4)</f>
        <v>42</v>
      </c>
      <c r="N5498" s="76" t="str">
        <f t="shared" si="429"/>
        <v>0</v>
      </c>
      <c r="O5498" s="76" t="str">
        <f t="shared" si="425"/>
        <v/>
      </c>
      <c r="P5498" s="75" t="str">
        <f t="shared" si="426"/>
        <v/>
      </c>
      <c r="Q5498" s="77" t="str">
        <f t="shared" si="427"/>
        <v/>
      </c>
      <c r="R5498" s="77" t="str">
        <f t="shared" si="428"/>
        <v/>
      </c>
      <c r="S5498" s="77" t="str">
        <f>IF(O5498="","",IF(OR(VALUE(LEFT(O5498,2))&gt;IF(RIGHT(J5498,1)="M",7,19),AND(OR(LEFT(O5498,2)={"07","19"}),VALUE(RIGHT(O5498,2))&gt;15)),TRUE,FALSE))</f>
        <v/>
      </c>
      <c r="T5498" s="77" t="str">
        <f>IF(O5498="","",IF(OR(VALUE(LEFT(O5498,2))&gt;IF(RIGHT(J5498,1)="M",7,19),AND(OR(LEFT(O5498,2)={"07","19"}),VALUE(RIGHT(O5498,2))&gt;5)),TRUE,FALSE))</f>
        <v/>
      </c>
    </row>
    <row r="5499" spans="12:20" x14ac:dyDescent="0.25">
      <c r="L5499" s="75">
        <f>COUNTIF($B$2:B5499,B5499)</f>
        <v>0</v>
      </c>
      <c r="M5499" s="75">
        <f>COUNTIF($L$2:L5499,4)</f>
        <v>42</v>
      </c>
      <c r="N5499" s="76" t="str">
        <f t="shared" si="429"/>
        <v>0</v>
      </c>
      <c r="O5499" s="76" t="str">
        <f t="shared" si="425"/>
        <v/>
      </c>
      <c r="P5499" s="75" t="str">
        <f t="shared" si="426"/>
        <v/>
      </c>
      <c r="Q5499" s="77" t="str">
        <f t="shared" si="427"/>
        <v/>
      </c>
      <c r="R5499" s="77" t="str">
        <f t="shared" si="428"/>
        <v/>
      </c>
      <c r="S5499" s="77" t="str">
        <f>IF(O5499="","",IF(OR(VALUE(LEFT(O5499,2))&gt;IF(RIGHT(J5499,1)="M",7,19),AND(OR(LEFT(O5499,2)={"07","19"}),VALUE(RIGHT(O5499,2))&gt;15)),TRUE,FALSE))</f>
        <v/>
      </c>
      <c r="T5499" s="77" t="str">
        <f>IF(O5499="","",IF(OR(VALUE(LEFT(O5499,2))&gt;IF(RIGHT(J5499,1)="M",7,19),AND(OR(LEFT(O5499,2)={"07","19"}),VALUE(RIGHT(O5499,2))&gt;5)),TRUE,FALSE))</f>
        <v/>
      </c>
    </row>
    <row r="5500" spans="12:20" x14ac:dyDescent="0.25">
      <c r="L5500" s="75">
        <f>COUNTIF($B$2:B5500,B5500)</f>
        <v>0</v>
      </c>
      <c r="M5500" s="75">
        <f>COUNTIF($L$2:L5500,4)</f>
        <v>42</v>
      </c>
      <c r="N5500" s="76" t="str">
        <f t="shared" si="429"/>
        <v>0</v>
      </c>
      <c r="O5500" s="76" t="str">
        <f t="shared" si="425"/>
        <v/>
      </c>
      <c r="P5500" s="75" t="str">
        <f t="shared" si="426"/>
        <v/>
      </c>
      <c r="Q5500" s="77" t="str">
        <f t="shared" si="427"/>
        <v/>
      </c>
      <c r="R5500" s="77" t="str">
        <f t="shared" si="428"/>
        <v/>
      </c>
      <c r="S5500" s="77" t="str">
        <f>IF(O5500="","",IF(OR(VALUE(LEFT(O5500,2))&gt;IF(RIGHT(J5500,1)="M",7,19),AND(OR(LEFT(O5500,2)={"07","19"}),VALUE(RIGHT(O5500,2))&gt;15)),TRUE,FALSE))</f>
        <v/>
      </c>
      <c r="T5500" s="77" t="str">
        <f>IF(O5500="","",IF(OR(VALUE(LEFT(O5500,2))&gt;IF(RIGHT(J5500,1)="M",7,19),AND(OR(LEFT(O5500,2)={"07","19"}),VALUE(RIGHT(O5500,2))&gt;5)),TRUE,FALSE))</f>
        <v/>
      </c>
    </row>
    <row r="5501" spans="12:20" x14ac:dyDescent="0.25">
      <c r="L5501" s="75">
        <f>COUNTIF($B$2:B5501,B5501)</f>
        <v>0</v>
      </c>
      <c r="M5501" s="75">
        <f>COUNTIF($L$2:L5501,4)</f>
        <v>42</v>
      </c>
      <c r="N5501" s="76" t="str">
        <f t="shared" si="429"/>
        <v>0</v>
      </c>
      <c r="O5501" s="76" t="str">
        <f t="shared" si="425"/>
        <v/>
      </c>
      <c r="P5501" s="75" t="str">
        <f t="shared" si="426"/>
        <v/>
      </c>
      <c r="Q5501" s="77" t="str">
        <f t="shared" si="427"/>
        <v/>
      </c>
      <c r="R5501" s="77" t="str">
        <f t="shared" si="428"/>
        <v/>
      </c>
      <c r="S5501" s="77" t="str">
        <f>IF(O5501="","",IF(OR(VALUE(LEFT(O5501,2))&gt;IF(RIGHT(J5501,1)="M",7,19),AND(OR(LEFT(O5501,2)={"07","19"}),VALUE(RIGHT(O5501,2))&gt;15)),TRUE,FALSE))</f>
        <v/>
      </c>
      <c r="T5501" s="77" t="str">
        <f>IF(O5501="","",IF(OR(VALUE(LEFT(O5501,2))&gt;IF(RIGHT(J5501,1)="M",7,19),AND(OR(LEFT(O5501,2)={"07","19"}),VALUE(RIGHT(O5501,2))&gt;5)),TRUE,FALSE))</f>
        <v/>
      </c>
    </row>
    <row r="5502" spans="12:20" x14ac:dyDescent="0.25">
      <c r="L5502" s="75">
        <f>COUNTIF($B$2:B5502,B5502)</f>
        <v>0</v>
      </c>
      <c r="M5502" s="75">
        <f>COUNTIF($L$2:L5502,4)</f>
        <v>42</v>
      </c>
      <c r="N5502" s="76" t="str">
        <f t="shared" si="429"/>
        <v>0</v>
      </c>
      <c r="O5502" s="76" t="str">
        <f t="shared" si="425"/>
        <v/>
      </c>
      <c r="P5502" s="75" t="str">
        <f t="shared" si="426"/>
        <v/>
      </c>
      <c r="Q5502" s="77" t="str">
        <f t="shared" si="427"/>
        <v/>
      </c>
      <c r="R5502" s="77" t="str">
        <f t="shared" si="428"/>
        <v/>
      </c>
      <c r="S5502" s="77" t="str">
        <f>IF(O5502="","",IF(OR(VALUE(LEFT(O5502,2))&gt;IF(RIGHT(J5502,1)="M",7,19),AND(OR(LEFT(O5502,2)={"07","19"}),VALUE(RIGHT(O5502,2))&gt;15)),TRUE,FALSE))</f>
        <v/>
      </c>
      <c r="T5502" s="77" t="str">
        <f>IF(O5502="","",IF(OR(VALUE(LEFT(O5502,2))&gt;IF(RIGHT(J5502,1)="M",7,19),AND(OR(LEFT(O5502,2)={"07","19"}),VALUE(RIGHT(O5502,2))&gt;5)),TRUE,FALSE))</f>
        <v/>
      </c>
    </row>
    <row r="5503" spans="12:20" x14ac:dyDescent="0.25">
      <c r="L5503" s="75">
        <f>COUNTIF($B$2:B5503,B5503)</f>
        <v>0</v>
      </c>
      <c r="M5503" s="75">
        <f>COUNTIF($L$2:L5503,4)</f>
        <v>42</v>
      </c>
      <c r="N5503" s="76" t="str">
        <f t="shared" si="429"/>
        <v>0</v>
      </c>
      <c r="O5503" s="76" t="str">
        <f t="shared" si="425"/>
        <v/>
      </c>
      <c r="P5503" s="75" t="str">
        <f t="shared" si="426"/>
        <v/>
      </c>
      <c r="Q5503" s="77" t="str">
        <f t="shared" si="427"/>
        <v/>
      </c>
      <c r="R5503" s="77" t="str">
        <f t="shared" si="428"/>
        <v/>
      </c>
      <c r="S5503" s="77" t="str">
        <f>IF(O5503="","",IF(OR(VALUE(LEFT(O5503,2))&gt;IF(RIGHT(J5503,1)="M",7,19),AND(OR(LEFT(O5503,2)={"07","19"}),VALUE(RIGHT(O5503,2))&gt;15)),TRUE,FALSE))</f>
        <v/>
      </c>
      <c r="T5503" s="77" t="str">
        <f>IF(O5503="","",IF(OR(VALUE(LEFT(O5503,2))&gt;IF(RIGHT(J5503,1)="M",7,19),AND(OR(LEFT(O5503,2)={"07","19"}),VALUE(RIGHT(O5503,2))&gt;5)),TRUE,FALSE))</f>
        <v/>
      </c>
    </row>
    <row r="5504" spans="12:20" x14ac:dyDescent="0.25">
      <c r="L5504" s="75">
        <f>COUNTIF($B$2:B5504,B5504)</f>
        <v>0</v>
      </c>
      <c r="M5504" s="75">
        <f>COUNTIF($L$2:L5504,4)</f>
        <v>42</v>
      </c>
      <c r="N5504" s="76" t="str">
        <f t="shared" si="429"/>
        <v>0</v>
      </c>
      <c r="O5504" s="76" t="str">
        <f t="shared" si="425"/>
        <v/>
      </c>
      <c r="P5504" s="75" t="str">
        <f t="shared" si="426"/>
        <v/>
      </c>
      <c r="Q5504" s="77" t="str">
        <f t="shared" si="427"/>
        <v/>
      </c>
      <c r="R5504" s="77" t="str">
        <f t="shared" si="428"/>
        <v/>
      </c>
      <c r="S5504" s="77" t="str">
        <f>IF(O5504="","",IF(OR(VALUE(LEFT(O5504,2))&gt;IF(RIGHT(J5504,1)="M",7,19),AND(OR(LEFT(O5504,2)={"07","19"}),VALUE(RIGHT(O5504,2))&gt;15)),TRUE,FALSE))</f>
        <v/>
      </c>
      <c r="T5504" s="77" t="str">
        <f>IF(O5504="","",IF(OR(VALUE(LEFT(O5504,2))&gt;IF(RIGHT(J5504,1)="M",7,19),AND(OR(LEFT(O5504,2)={"07","19"}),VALUE(RIGHT(O5504,2))&gt;5)),TRUE,FALSE))</f>
        <v/>
      </c>
    </row>
    <row r="5505" spans="12:20" x14ac:dyDescent="0.25">
      <c r="L5505" s="75">
        <f>COUNTIF($B$2:B5505,B5505)</f>
        <v>0</v>
      </c>
      <c r="M5505" s="75">
        <f>COUNTIF($L$2:L5505,4)</f>
        <v>42</v>
      </c>
      <c r="N5505" s="76" t="str">
        <f t="shared" si="429"/>
        <v>0</v>
      </c>
      <c r="O5505" s="76" t="str">
        <f t="shared" si="425"/>
        <v/>
      </c>
      <c r="P5505" s="75" t="str">
        <f t="shared" si="426"/>
        <v/>
      </c>
      <c r="Q5505" s="77" t="str">
        <f t="shared" si="427"/>
        <v/>
      </c>
      <c r="R5505" s="77" t="str">
        <f t="shared" si="428"/>
        <v/>
      </c>
      <c r="S5505" s="77" t="str">
        <f>IF(O5505="","",IF(OR(VALUE(LEFT(O5505,2))&gt;IF(RIGHT(J5505,1)="M",7,19),AND(OR(LEFT(O5505,2)={"07","19"}),VALUE(RIGHT(O5505,2))&gt;15)),TRUE,FALSE))</f>
        <v/>
      </c>
      <c r="T5505" s="77" t="str">
        <f>IF(O5505="","",IF(OR(VALUE(LEFT(O5505,2))&gt;IF(RIGHT(J5505,1)="M",7,19),AND(OR(LEFT(O5505,2)={"07","19"}),VALUE(RIGHT(O5505,2))&gt;5)),TRUE,FALSE))</f>
        <v/>
      </c>
    </row>
    <row r="5506" spans="12:20" x14ac:dyDescent="0.25">
      <c r="L5506" s="75">
        <f>COUNTIF($B$2:B5506,B5506)</f>
        <v>0</v>
      </c>
      <c r="M5506" s="75">
        <f>COUNTIF($L$2:L5506,4)</f>
        <v>42</v>
      </c>
      <c r="N5506" s="76" t="str">
        <f t="shared" si="429"/>
        <v>0</v>
      </c>
      <c r="O5506" s="76" t="str">
        <f t="shared" ref="O5506:O5569" si="430">TRIM(SUBSTITUTE(SUBSTITUTE(D5506,"+",""),"_",""))</f>
        <v/>
      </c>
      <c r="P5506" s="75" t="str">
        <f t="shared" ref="P5506:P5569" si="431">TRIM(SUBSTITUTE(SUBSTITUTE(E5506,"+",""),"_",""))</f>
        <v/>
      </c>
      <c r="Q5506" s="77" t="str">
        <f t="shared" ref="Q5506:Q5569" si="432">IFERROR(IF(RIGHT(P5506,2)&lt;RIGHT(O5506,2),IF(P5506&lt;O5506,P5506+2360-O5506,P5506-40-O5506),IF(P5506&lt;O5506,P5506+2400-O5506,P5506-O5506)),"")</f>
        <v/>
      </c>
      <c r="R5506" s="77" t="str">
        <f t="shared" ref="R5506:R5569" si="433">IFERROR(ROUNDDOWN(Q5506/100,0),"")</f>
        <v/>
      </c>
      <c r="S5506" s="77" t="str">
        <f>IF(O5506="","",IF(OR(VALUE(LEFT(O5506,2))&gt;IF(RIGHT(J5506,1)="M",7,19),AND(OR(LEFT(O5506,2)={"07","19"}),VALUE(RIGHT(O5506,2))&gt;15)),TRUE,FALSE))</f>
        <v/>
      </c>
      <c r="T5506" s="77" t="str">
        <f>IF(O5506="","",IF(OR(VALUE(LEFT(O5506,2))&gt;IF(RIGHT(J5506,1)="M",7,19),AND(OR(LEFT(O5506,2)={"07","19"}),VALUE(RIGHT(O5506,2))&gt;5)),TRUE,FALSE))</f>
        <v/>
      </c>
    </row>
    <row r="5507" spans="12:20" x14ac:dyDescent="0.25">
      <c r="L5507" s="75">
        <f>COUNTIF($B$2:B5507,B5507)</f>
        <v>0</v>
      </c>
      <c r="M5507" s="75">
        <f>COUNTIF($L$2:L5507,4)</f>
        <v>42</v>
      </c>
      <c r="N5507" s="76" t="str">
        <f t="shared" ref="N5507:N5570" si="434">A5507&amp;DAY(C5507)</f>
        <v>0</v>
      </c>
      <c r="O5507" s="76" t="str">
        <f t="shared" si="430"/>
        <v/>
      </c>
      <c r="P5507" s="75" t="str">
        <f t="shared" si="431"/>
        <v/>
      </c>
      <c r="Q5507" s="77" t="str">
        <f t="shared" si="432"/>
        <v/>
      </c>
      <c r="R5507" s="77" t="str">
        <f t="shared" si="433"/>
        <v/>
      </c>
      <c r="S5507" s="77" t="str">
        <f>IF(O5507="","",IF(OR(VALUE(LEFT(O5507,2))&gt;IF(RIGHT(J5507,1)="M",7,19),AND(OR(LEFT(O5507,2)={"07","19"}),VALUE(RIGHT(O5507,2))&gt;15)),TRUE,FALSE))</f>
        <v/>
      </c>
      <c r="T5507" s="77" t="str">
        <f>IF(O5507="","",IF(OR(VALUE(LEFT(O5507,2))&gt;IF(RIGHT(J5507,1)="M",7,19),AND(OR(LEFT(O5507,2)={"07","19"}),VALUE(RIGHT(O5507,2))&gt;5)),TRUE,FALSE))</f>
        <v/>
      </c>
    </row>
    <row r="5508" spans="12:20" x14ac:dyDescent="0.25">
      <c r="L5508" s="75">
        <f>COUNTIF($B$2:B5508,B5508)</f>
        <v>0</v>
      </c>
      <c r="M5508" s="75">
        <f>COUNTIF($L$2:L5508,4)</f>
        <v>42</v>
      </c>
      <c r="N5508" s="76" t="str">
        <f t="shared" si="434"/>
        <v>0</v>
      </c>
      <c r="O5508" s="76" t="str">
        <f t="shared" si="430"/>
        <v/>
      </c>
      <c r="P5508" s="75" t="str">
        <f t="shared" si="431"/>
        <v/>
      </c>
      <c r="Q5508" s="77" t="str">
        <f t="shared" si="432"/>
        <v/>
      </c>
      <c r="R5508" s="77" t="str">
        <f t="shared" si="433"/>
        <v/>
      </c>
      <c r="S5508" s="77" t="str">
        <f>IF(O5508="","",IF(OR(VALUE(LEFT(O5508,2))&gt;IF(RIGHT(J5508,1)="M",7,19),AND(OR(LEFT(O5508,2)={"07","19"}),VALUE(RIGHT(O5508,2))&gt;15)),TRUE,FALSE))</f>
        <v/>
      </c>
      <c r="T5508" s="77" t="str">
        <f>IF(O5508="","",IF(OR(VALUE(LEFT(O5508,2))&gt;IF(RIGHT(J5508,1)="M",7,19),AND(OR(LEFT(O5508,2)={"07","19"}),VALUE(RIGHT(O5508,2))&gt;5)),TRUE,FALSE))</f>
        <v/>
      </c>
    </row>
    <row r="5509" spans="12:20" x14ac:dyDescent="0.25">
      <c r="L5509" s="75">
        <f>COUNTIF($B$2:B5509,B5509)</f>
        <v>0</v>
      </c>
      <c r="M5509" s="75">
        <f>COUNTIF($L$2:L5509,4)</f>
        <v>42</v>
      </c>
      <c r="N5509" s="76" t="str">
        <f t="shared" si="434"/>
        <v>0</v>
      </c>
      <c r="O5509" s="76" t="str">
        <f t="shared" si="430"/>
        <v/>
      </c>
      <c r="P5509" s="75" t="str">
        <f t="shared" si="431"/>
        <v/>
      </c>
      <c r="Q5509" s="77" t="str">
        <f t="shared" si="432"/>
        <v/>
      </c>
      <c r="R5509" s="77" t="str">
        <f t="shared" si="433"/>
        <v/>
      </c>
      <c r="S5509" s="77" t="str">
        <f>IF(O5509="","",IF(OR(VALUE(LEFT(O5509,2))&gt;IF(RIGHT(J5509,1)="M",7,19),AND(OR(LEFT(O5509,2)={"07","19"}),VALUE(RIGHT(O5509,2))&gt;15)),TRUE,FALSE))</f>
        <v/>
      </c>
      <c r="T5509" s="77" t="str">
        <f>IF(O5509="","",IF(OR(VALUE(LEFT(O5509,2))&gt;IF(RIGHT(J5509,1)="M",7,19),AND(OR(LEFT(O5509,2)={"07","19"}),VALUE(RIGHT(O5509,2))&gt;5)),TRUE,FALSE))</f>
        <v/>
      </c>
    </row>
    <row r="5510" spans="12:20" x14ac:dyDescent="0.25">
      <c r="L5510" s="75">
        <f>COUNTIF($B$2:B5510,B5510)</f>
        <v>0</v>
      </c>
      <c r="M5510" s="75">
        <f>COUNTIF($L$2:L5510,4)</f>
        <v>42</v>
      </c>
      <c r="N5510" s="76" t="str">
        <f t="shared" si="434"/>
        <v>0</v>
      </c>
      <c r="O5510" s="76" t="str">
        <f t="shared" si="430"/>
        <v/>
      </c>
      <c r="P5510" s="75" t="str">
        <f t="shared" si="431"/>
        <v/>
      </c>
      <c r="Q5510" s="77" t="str">
        <f t="shared" si="432"/>
        <v/>
      </c>
      <c r="R5510" s="77" t="str">
        <f t="shared" si="433"/>
        <v/>
      </c>
      <c r="S5510" s="77" t="str">
        <f>IF(O5510="","",IF(OR(VALUE(LEFT(O5510,2))&gt;IF(RIGHT(J5510,1)="M",7,19),AND(OR(LEFT(O5510,2)={"07","19"}),VALUE(RIGHT(O5510,2))&gt;15)),TRUE,FALSE))</f>
        <v/>
      </c>
      <c r="T5510" s="77" t="str">
        <f>IF(O5510="","",IF(OR(VALUE(LEFT(O5510,2))&gt;IF(RIGHT(J5510,1)="M",7,19),AND(OR(LEFT(O5510,2)={"07","19"}),VALUE(RIGHT(O5510,2))&gt;5)),TRUE,FALSE))</f>
        <v/>
      </c>
    </row>
    <row r="5511" spans="12:20" x14ac:dyDescent="0.25">
      <c r="L5511" s="75">
        <f>COUNTIF($B$2:B5511,B5511)</f>
        <v>0</v>
      </c>
      <c r="M5511" s="75">
        <f>COUNTIF($L$2:L5511,4)</f>
        <v>42</v>
      </c>
      <c r="N5511" s="76" t="str">
        <f t="shared" si="434"/>
        <v>0</v>
      </c>
      <c r="O5511" s="76" t="str">
        <f t="shared" si="430"/>
        <v/>
      </c>
      <c r="P5511" s="75" t="str">
        <f t="shared" si="431"/>
        <v/>
      </c>
      <c r="Q5511" s="77" t="str">
        <f t="shared" si="432"/>
        <v/>
      </c>
      <c r="R5511" s="77" t="str">
        <f t="shared" si="433"/>
        <v/>
      </c>
      <c r="S5511" s="77" t="str">
        <f>IF(O5511="","",IF(OR(VALUE(LEFT(O5511,2))&gt;IF(RIGHT(J5511,1)="M",7,19),AND(OR(LEFT(O5511,2)={"07","19"}),VALUE(RIGHT(O5511,2))&gt;15)),TRUE,FALSE))</f>
        <v/>
      </c>
      <c r="T5511" s="77" t="str">
        <f>IF(O5511="","",IF(OR(VALUE(LEFT(O5511,2))&gt;IF(RIGHT(J5511,1)="M",7,19),AND(OR(LEFT(O5511,2)={"07","19"}),VALUE(RIGHT(O5511,2))&gt;5)),TRUE,FALSE))</f>
        <v/>
      </c>
    </row>
    <row r="5512" spans="12:20" x14ac:dyDescent="0.25">
      <c r="L5512" s="75">
        <f>COUNTIF($B$2:B5512,B5512)</f>
        <v>0</v>
      </c>
      <c r="M5512" s="75">
        <f>COUNTIF($L$2:L5512,4)</f>
        <v>42</v>
      </c>
      <c r="N5512" s="76" t="str">
        <f t="shared" si="434"/>
        <v>0</v>
      </c>
      <c r="O5512" s="76" t="str">
        <f t="shared" si="430"/>
        <v/>
      </c>
      <c r="P5512" s="75" t="str">
        <f t="shared" si="431"/>
        <v/>
      </c>
      <c r="Q5512" s="77" t="str">
        <f t="shared" si="432"/>
        <v/>
      </c>
      <c r="R5512" s="77" t="str">
        <f t="shared" si="433"/>
        <v/>
      </c>
      <c r="S5512" s="77" t="str">
        <f>IF(O5512="","",IF(OR(VALUE(LEFT(O5512,2))&gt;IF(RIGHT(J5512,1)="M",7,19),AND(OR(LEFT(O5512,2)={"07","19"}),VALUE(RIGHT(O5512,2))&gt;15)),TRUE,FALSE))</f>
        <v/>
      </c>
      <c r="T5512" s="77" t="str">
        <f>IF(O5512="","",IF(OR(VALUE(LEFT(O5512,2))&gt;IF(RIGHT(J5512,1)="M",7,19),AND(OR(LEFT(O5512,2)={"07","19"}),VALUE(RIGHT(O5512,2))&gt;5)),TRUE,FALSE))</f>
        <v/>
      </c>
    </row>
    <row r="5513" spans="12:20" x14ac:dyDescent="0.25">
      <c r="L5513" s="75">
        <f>COUNTIF($B$2:B5513,B5513)</f>
        <v>0</v>
      </c>
      <c r="M5513" s="75">
        <f>COUNTIF($L$2:L5513,4)</f>
        <v>42</v>
      </c>
      <c r="N5513" s="76" t="str">
        <f t="shared" si="434"/>
        <v>0</v>
      </c>
      <c r="O5513" s="76" t="str">
        <f t="shared" si="430"/>
        <v/>
      </c>
      <c r="P5513" s="75" t="str">
        <f t="shared" si="431"/>
        <v/>
      </c>
      <c r="Q5513" s="77" t="str">
        <f t="shared" si="432"/>
        <v/>
      </c>
      <c r="R5513" s="77" t="str">
        <f t="shared" si="433"/>
        <v/>
      </c>
      <c r="S5513" s="77" t="str">
        <f>IF(O5513="","",IF(OR(VALUE(LEFT(O5513,2))&gt;IF(RIGHT(J5513,1)="M",7,19),AND(OR(LEFT(O5513,2)={"07","19"}),VALUE(RIGHT(O5513,2))&gt;15)),TRUE,FALSE))</f>
        <v/>
      </c>
      <c r="T5513" s="77" t="str">
        <f>IF(O5513="","",IF(OR(VALUE(LEFT(O5513,2))&gt;IF(RIGHT(J5513,1)="M",7,19),AND(OR(LEFT(O5513,2)={"07","19"}),VALUE(RIGHT(O5513,2))&gt;5)),TRUE,FALSE))</f>
        <v/>
      </c>
    </row>
    <row r="5514" spans="12:20" x14ac:dyDescent="0.25">
      <c r="L5514" s="75">
        <f>COUNTIF($B$2:B5514,B5514)</f>
        <v>0</v>
      </c>
      <c r="M5514" s="75">
        <f>COUNTIF($L$2:L5514,4)</f>
        <v>42</v>
      </c>
      <c r="N5514" s="76" t="str">
        <f t="shared" si="434"/>
        <v>0</v>
      </c>
      <c r="O5514" s="76" t="str">
        <f t="shared" si="430"/>
        <v/>
      </c>
      <c r="P5514" s="75" t="str">
        <f t="shared" si="431"/>
        <v/>
      </c>
      <c r="Q5514" s="77" t="str">
        <f t="shared" si="432"/>
        <v/>
      </c>
      <c r="R5514" s="77" t="str">
        <f t="shared" si="433"/>
        <v/>
      </c>
      <c r="S5514" s="77" t="str">
        <f>IF(O5514="","",IF(OR(VALUE(LEFT(O5514,2))&gt;IF(RIGHT(J5514,1)="M",7,19),AND(OR(LEFT(O5514,2)={"07","19"}),VALUE(RIGHT(O5514,2))&gt;15)),TRUE,FALSE))</f>
        <v/>
      </c>
      <c r="T5514" s="77" t="str">
        <f>IF(O5514="","",IF(OR(VALUE(LEFT(O5514,2))&gt;IF(RIGHT(J5514,1)="M",7,19),AND(OR(LEFT(O5514,2)={"07","19"}),VALUE(RIGHT(O5514,2))&gt;5)),TRUE,FALSE))</f>
        <v/>
      </c>
    </row>
    <row r="5515" spans="12:20" x14ac:dyDescent="0.25">
      <c r="L5515" s="75">
        <f>COUNTIF($B$2:B5515,B5515)</f>
        <v>0</v>
      </c>
      <c r="M5515" s="75">
        <f>COUNTIF($L$2:L5515,4)</f>
        <v>42</v>
      </c>
      <c r="N5515" s="76" t="str">
        <f t="shared" si="434"/>
        <v>0</v>
      </c>
      <c r="O5515" s="76" t="str">
        <f t="shared" si="430"/>
        <v/>
      </c>
      <c r="P5515" s="75" t="str">
        <f t="shared" si="431"/>
        <v/>
      </c>
      <c r="Q5515" s="77" t="str">
        <f t="shared" si="432"/>
        <v/>
      </c>
      <c r="R5515" s="77" t="str">
        <f t="shared" si="433"/>
        <v/>
      </c>
      <c r="S5515" s="77" t="str">
        <f>IF(O5515="","",IF(OR(VALUE(LEFT(O5515,2))&gt;IF(RIGHT(J5515,1)="M",7,19),AND(OR(LEFT(O5515,2)={"07","19"}),VALUE(RIGHT(O5515,2))&gt;15)),TRUE,FALSE))</f>
        <v/>
      </c>
      <c r="T5515" s="77" t="str">
        <f>IF(O5515="","",IF(OR(VALUE(LEFT(O5515,2))&gt;IF(RIGHT(J5515,1)="M",7,19),AND(OR(LEFT(O5515,2)={"07","19"}),VALUE(RIGHT(O5515,2))&gt;5)),TRUE,FALSE))</f>
        <v/>
      </c>
    </row>
    <row r="5516" spans="12:20" x14ac:dyDescent="0.25">
      <c r="L5516" s="75">
        <f>COUNTIF($B$2:B5516,B5516)</f>
        <v>0</v>
      </c>
      <c r="M5516" s="75">
        <f>COUNTIF($L$2:L5516,4)</f>
        <v>42</v>
      </c>
      <c r="N5516" s="76" t="str">
        <f t="shared" si="434"/>
        <v>0</v>
      </c>
      <c r="O5516" s="76" t="str">
        <f t="shared" si="430"/>
        <v/>
      </c>
      <c r="P5516" s="75" t="str">
        <f t="shared" si="431"/>
        <v/>
      </c>
      <c r="Q5516" s="77" t="str">
        <f t="shared" si="432"/>
        <v/>
      </c>
      <c r="R5516" s="77" t="str">
        <f t="shared" si="433"/>
        <v/>
      </c>
      <c r="S5516" s="77" t="str">
        <f>IF(O5516="","",IF(OR(VALUE(LEFT(O5516,2))&gt;IF(RIGHT(J5516,1)="M",7,19),AND(OR(LEFT(O5516,2)={"07","19"}),VALUE(RIGHT(O5516,2))&gt;15)),TRUE,FALSE))</f>
        <v/>
      </c>
      <c r="T5516" s="77" t="str">
        <f>IF(O5516="","",IF(OR(VALUE(LEFT(O5516,2))&gt;IF(RIGHT(J5516,1)="M",7,19),AND(OR(LEFT(O5516,2)={"07","19"}),VALUE(RIGHT(O5516,2))&gt;5)),TRUE,FALSE))</f>
        <v/>
      </c>
    </row>
    <row r="5517" spans="12:20" x14ac:dyDescent="0.25">
      <c r="L5517" s="75">
        <f>COUNTIF($B$2:B5517,B5517)</f>
        <v>0</v>
      </c>
      <c r="M5517" s="75">
        <f>COUNTIF($L$2:L5517,4)</f>
        <v>42</v>
      </c>
      <c r="N5517" s="76" t="str">
        <f t="shared" si="434"/>
        <v>0</v>
      </c>
      <c r="O5517" s="76" t="str">
        <f t="shared" si="430"/>
        <v/>
      </c>
      <c r="P5517" s="75" t="str">
        <f t="shared" si="431"/>
        <v/>
      </c>
      <c r="Q5517" s="77" t="str">
        <f t="shared" si="432"/>
        <v/>
      </c>
      <c r="R5517" s="77" t="str">
        <f t="shared" si="433"/>
        <v/>
      </c>
      <c r="S5517" s="77" t="str">
        <f>IF(O5517="","",IF(OR(VALUE(LEFT(O5517,2))&gt;IF(RIGHT(J5517,1)="M",7,19),AND(OR(LEFT(O5517,2)={"07","19"}),VALUE(RIGHT(O5517,2))&gt;15)),TRUE,FALSE))</f>
        <v/>
      </c>
      <c r="T5517" s="77" t="str">
        <f>IF(O5517="","",IF(OR(VALUE(LEFT(O5517,2))&gt;IF(RIGHT(J5517,1)="M",7,19),AND(OR(LEFT(O5517,2)={"07","19"}),VALUE(RIGHT(O5517,2))&gt;5)),TRUE,FALSE))</f>
        <v/>
      </c>
    </row>
    <row r="5518" spans="12:20" x14ac:dyDescent="0.25">
      <c r="L5518" s="75">
        <f>COUNTIF($B$2:B5518,B5518)</f>
        <v>0</v>
      </c>
      <c r="M5518" s="75">
        <f>COUNTIF($L$2:L5518,4)</f>
        <v>42</v>
      </c>
      <c r="N5518" s="76" t="str">
        <f t="shared" si="434"/>
        <v>0</v>
      </c>
      <c r="O5518" s="76" t="str">
        <f t="shared" si="430"/>
        <v/>
      </c>
      <c r="P5518" s="75" t="str">
        <f t="shared" si="431"/>
        <v/>
      </c>
      <c r="Q5518" s="77" t="str">
        <f t="shared" si="432"/>
        <v/>
      </c>
      <c r="R5518" s="77" t="str">
        <f t="shared" si="433"/>
        <v/>
      </c>
      <c r="S5518" s="77" t="str">
        <f>IF(O5518="","",IF(OR(VALUE(LEFT(O5518,2))&gt;IF(RIGHT(J5518,1)="M",7,19),AND(OR(LEFT(O5518,2)={"07","19"}),VALUE(RIGHT(O5518,2))&gt;15)),TRUE,FALSE))</f>
        <v/>
      </c>
      <c r="T5518" s="77" t="str">
        <f>IF(O5518="","",IF(OR(VALUE(LEFT(O5518,2))&gt;IF(RIGHT(J5518,1)="M",7,19),AND(OR(LEFT(O5518,2)={"07","19"}),VALUE(RIGHT(O5518,2))&gt;5)),TRUE,FALSE))</f>
        <v/>
      </c>
    </row>
    <row r="5519" spans="12:20" x14ac:dyDescent="0.25">
      <c r="L5519" s="75">
        <f>COUNTIF($B$2:B5519,B5519)</f>
        <v>0</v>
      </c>
      <c r="M5519" s="75">
        <f>COUNTIF($L$2:L5519,4)</f>
        <v>42</v>
      </c>
      <c r="N5519" s="76" t="str">
        <f t="shared" si="434"/>
        <v>0</v>
      </c>
      <c r="O5519" s="76" t="str">
        <f t="shared" si="430"/>
        <v/>
      </c>
      <c r="P5519" s="75" t="str">
        <f t="shared" si="431"/>
        <v/>
      </c>
      <c r="Q5519" s="77" t="str">
        <f t="shared" si="432"/>
        <v/>
      </c>
      <c r="R5519" s="77" t="str">
        <f t="shared" si="433"/>
        <v/>
      </c>
      <c r="S5519" s="77" t="str">
        <f>IF(O5519="","",IF(OR(VALUE(LEFT(O5519,2))&gt;IF(RIGHT(J5519,1)="M",7,19),AND(OR(LEFT(O5519,2)={"07","19"}),VALUE(RIGHT(O5519,2))&gt;15)),TRUE,FALSE))</f>
        <v/>
      </c>
      <c r="T5519" s="77" t="str">
        <f>IF(O5519="","",IF(OR(VALUE(LEFT(O5519,2))&gt;IF(RIGHT(J5519,1)="M",7,19),AND(OR(LEFT(O5519,2)={"07","19"}),VALUE(RIGHT(O5519,2))&gt;5)),TRUE,FALSE))</f>
        <v/>
      </c>
    </row>
    <row r="5520" spans="12:20" x14ac:dyDescent="0.25">
      <c r="L5520" s="75">
        <f>COUNTIF($B$2:B5520,B5520)</f>
        <v>0</v>
      </c>
      <c r="M5520" s="75">
        <f>COUNTIF($L$2:L5520,4)</f>
        <v>42</v>
      </c>
      <c r="N5520" s="76" t="str">
        <f t="shared" si="434"/>
        <v>0</v>
      </c>
      <c r="O5520" s="76" t="str">
        <f t="shared" si="430"/>
        <v/>
      </c>
      <c r="P5520" s="75" t="str">
        <f t="shared" si="431"/>
        <v/>
      </c>
      <c r="Q5520" s="77" t="str">
        <f t="shared" si="432"/>
        <v/>
      </c>
      <c r="R5520" s="77" t="str">
        <f t="shared" si="433"/>
        <v/>
      </c>
      <c r="S5520" s="77" t="str">
        <f>IF(O5520="","",IF(OR(VALUE(LEFT(O5520,2))&gt;IF(RIGHT(J5520,1)="M",7,19),AND(OR(LEFT(O5520,2)={"07","19"}),VALUE(RIGHT(O5520,2))&gt;15)),TRUE,FALSE))</f>
        <v/>
      </c>
      <c r="T5520" s="77" t="str">
        <f>IF(O5520="","",IF(OR(VALUE(LEFT(O5520,2))&gt;IF(RIGHT(J5520,1)="M",7,19),AND(OR(LEFT(O5520,2)={"07","19"}),VALUE(RIGHT(O5520,2))&gt;5)),TRUE,FALSE))</f>
        <v/>
      </c>
    </row>
    <row r="5521" spans="12:20" x14ac:dyDescent="0.25">
      <c r="L5521" s="75">
        <f>COUNTIF($B$2:B5521,B5521)</f>
        <v>0</v>
      </c>
      <c r="M5521" s="75">
        <f>COUNTIF($L$2:L5521,4)</f>
        <v>42</v>
      </c>
      <c r="N5521" s="76" t="str">
        <f t="shared" si="434"/>
        <v>0</v>
      </c>
      <c r="O5521" s="76" t="str">
        <f t="shared" si="430"/>
        <v/>
      </c>
      <c r="P5521" s="75" t="str">
        <f t="shared" si="431"/>
        <v/>
      </c>
      <c r="Q5521" s="77" t="str">
        <f t="shared" si="432"/>
        <v/>
      </c>
      <c r="R5521" s="77" t="str">
        <f t="shared" si="433"/>
        <v/>
      </c>
      <c r="S5521" s="77" t="str">
        <f>IF(O5521="","",IF(OR(VALUE(LEFT(O5521,2))&gt;IF(RIGHT(J5521,1)="M",7,19),AND(OR(LEFT(O5521,2)={"07","19"}),VALUE(RIGHT(O5521,2))&gt;15)),TRUE,FALSE))</f>
        <v/>
      </c>
      <c r="T5521" s="77" t="str">
        <f>IF(O5521="","",IF(OR(VALUE(LEFT(O5521,2))&gt;IF(RIGHT(J5521,1)="M",7,19),AND(OR(LEFT(O5521,2)={"07","19"}),VALUE(RIGHT(O5521,2))&gt;5)),TRUE,FALSE))</f>
        <v/>
      </c>
    </row>
    <row r="5522" spans="12:20" x14ac:dyDescent="0.25">
      <c r="L5522" s="75">
        <f>COUNTIF($B$2:B5522,B5522)</f>
        <v>0</v>
      </c>
      <c r="M5522" s="75">
        <f>COUNTIF($L$2:L5522,4)</f>
        <v>42</v>
      </c>
      <c r="N5522" s="76" t="str">
        <f t="shared" si="434"/>
        <v>0</v>
      </c>
      <c r="O5522" s="76" t="str">
        <f t="shared" si="430"/>
        <v/>
      </c>
      <c r="P5522" s="75" t="str">
        <f t="shared" si="431"/>
        <v/>
      </c>
      <c r="Q5522" s="77" t="str">
        <f t="shared" si="432"/>
        <v/>
      </c>
      <c r="R5522" s="77" t="str">
        <f t="shared" si="433"/>
        <v/>
      </c>
      <c r="S5522" s="77" t="str">
        <f>IF(O5522="","",IF(OR(VALUE(LEFT(O5522,2))&gt;IF(RIGHT(J5522,1)="M",7,19),AND(OR(LEFT(O5522,2)={"07","19"}),VALUE(RIGHT(O5522,2))&gt;15)),TRUE,FALSE))</f>
        <v/>
      </c>
      <c r="T5522" s="77" t="str">
        <f>IF(O5522="","",IF(OR(VALUE(LEFT(O5522,2))&gt;IF(RIGHT(J5522,1)="M",7,19),AND(OR(LEFT(O5522,2)={"07","19"}),VALUE(RIGHT(O5522,2))&gt;5)),TRUE,FALSE))</f>
        <v/>
      </c>
    </row>
    <row r="5523" spans="12:20" x14ac:dyDescent="0.25">
      <c r="L5523" s="75">
        <f>COUNTIF($B$2:B5523,B5523)</f>
        <v>0</v>
      </c>
      <c r="M5523" s="75">
        <f>COUNTIF($L$2:L5523,4)</f>
        <v>42</v>
      </c>
      <c r="N5523" s="76" t="str">
        <f t="shared" si="434"/>
        <v>0</v>
      </c>
      <c r="O5523" s="76" t="str">
        <f t="shared" si="430"/>
        <v/>
      </c>
      <c r="P5523" s="75" t="str">
        <f t="shared" si="431"/>
        <v/>
      </c>
      <c r="Q5523" s="77" t="str">
        <f t="shared" si="432"/>
        <v/>
      </c>
      <c r="R5523" s="77" t="str">
        <f t="shared" si="433"/>
        <v/>
      </c>
      <c r="S5523" s="77" t="str">
        <f>IF(O5523="","",IF(OR(VALUE(LEFT(O5523,2))&gt;IF(RIGHT(J5523,1)="M",7,19),AND(OR(LEFT(O5523,2)={"07","19"}),VALUE(RIGHT(O5523,2))&gt;15)),TRUE,FALSE))</f>
        <v/>
      </c>
      <c r="T5523" s="77" t="str">
        <f>IF(O5523="","",IF(OR(VALUE(LEFT(O5523,2))&gt;IF(RIGHT(J5523,1)="M",7,19),AND(OR(LEFT(O5523,2)={"07","19"}),VALUE(RIGHT(O5523,2))&gt;5)),TRUE,FALSE))</f>
        <v/>
      </c>
    </row>
    <row r="5524" spans="12:20" x14ac:dyDescent="0.25">
      <c r="L5524" s="75">
        <f>COUNTIF($B$2:B5524,B5524)</f>
        <v>0</v>
      </c>
      <c r="M5524" s="75">
        <f>COUNTIF($L$2:L5524,4)</f>
        <v>42</v>
      </c>
      <c r="N5524" s="76" t="str">
        <f t="shared" si="434"/>
        <v>0</v>
      </c>
      <c r="O5524" s="76" t="str">
        <f t="shared" si="430"/>
        <v/>
      </c>
      <c r="P5524" s="75" t="str">
        <f t="shared" si="431"/>
        <v/>
      </c>
      <c r="Q5524" s="77" t="str">
        <f t="shared" si="432"/>
        <v/>
      </c>
      <c r="R5524" s="77" t="str">
        <f t="shared" si="433"/>
        <v/>
      </c>
      <c r="S5524" s="77" t="str">
        <f>IF(O5524="","",IF(OR(VALUE(LEFT(O5524,2))&gt;IF(RIGHT(J5524,1)="M",7,19),AND(OR(LEFT(O5524,2)={"07","19"}),VALUE(RIGHT(O5524,2))&gt;15)),TRUE,FALSE))</f>
        <v/>
      </c>
      <c r="T5524" s="77" t="str">
        <f>IF(O5524="","",IF(OR(VALUE(LEFT(O5524,2))&gt;IF(RIGHT(J5524,1)="M",7,19),AND(OR(LEFT(O5524,2)={"07","19"}),VALUE(RIGHT(O5524,2))&gt;5)),TRUE,FALSE))</f>
        <v/>
      </c>
    </row>
    <row r="5525" spans="12:20" x14ac:dyDescent="0.25">
      <c r="L5525" s="75">
        <f>COUNTIF($B$2:B5525,B5525)</f>
        <v>0</v>
      </c>
      <c r="M5525" s="75">
        <f>COUNTIF($L$2:L5525,4)</f>
        <v>42</v>
      </c>
      <c r="N5525" s="76" t="str">
        <f t="shared" si="434"/>
        <v>0</v>
      </c>
      <c r="O5525" s="76" t="str">
        <f t="shared" si="430"/>
        <v/>
      </c>
      <c r="P5525" s="75" t="str">
        <f t="shared" si="431"/>
        <v/>
      </c>
      <c r="Q5525" s="77" t="str">
        <f t="shared" si="432"/>
        <v/>
      </c>
      <c r="R5525" s="77" t="str">
        <f t="shared" si="433"/>
        <v/>
      </c>
      <c r="S5525" s="77" t="str">
        <f>IF(O5525="","",IF(OR(VALUE(LEFT(O5525,2))&gt;IF(RIGHT(J5525,1)="M",7,19),AND(OR(LEFT(O5525,2)={"07","19"}),VALUE(RIGHT(O5525,2))&gt;15)),TRUE,FALSE))</f>
        <v/>
      </c>
      <c r="T5525" s="77" t="str">
        <f>IF(O5525="","",IF(OR(VALUE(LEFT(O5525,2))&gt;IF(RIGHT(J5525,1)="M",7,19),AND(OR(LEFT(O5525,2)={"07","19"}),VALUE(RIGHT(O5525,2))&gt;5)),TRUE,FALSE))</f>
        <v/>
      </c>
    </row>
    <row r="5526" spans="12:20" x14ac:dyDescent="0.25">
      <c r="L5526" s="75">
        <f>COUNTIF($B$2:B5526,B5526)</f>
        <v>0</v>
      </c>
      <c r="M5526" s="75">
        <f>COUNTIF($L$2:L5526,4)</f>
        <v>42</v>
      </c>
      <c r="N5526" s="76" t="str">
        <f t="shared" si="434"/>
        <v>0</v>
      </c>
      <c r="O5526" s="76" t="str">
        <f t="shared" si="430"/>
        <v/>
      </c>
      <c r="P5526" s="75" t="str">
        <f t="shared" si="431"/>
        <v/>
      </c>
      <c r="Q5526" s="77" t="str">
        <f t="shared" si="432"/>
        <v/>
      </c>
      <c r="R5526" s="77" t="str">
        <f t="shared" si="433"/>
        <v/>
      </c>
      <c r="S5526" s="77" t="str">
        <f>IF(O5526="","",IF(OR(VALUE(LEFT(O5526,2))&gt;IF(RIGHT(J5526,1)="M",7,19),AND(OR(LEFT(O5526,2)={"07","19"}),VALUE(RIGHT(O5526,2))&gt;15)),TRUE,FALSE))</f>
        <v/>
      </c>
      <c r="T5526" s="77" t="str">
        <f>IF(O5526="","",IF(OR(VALUE(LEFT(O5526,2))&gt;IF(RIGHT(J5526,1)="M",7,19),AND(OR(LEFT(O5526,2)={"07","19"}),VALUE(RIGHT(O5526,2))&gt;5)),TRUE,FALSE))</f>
        <v/>
      </c>
    </row>
    <row r="5527" spans="12:20" x14ac:dyDescent="0.25">
      <c r="L5527" s="75">
        <f>COUNTIF($B$2:B5527,B5527)</f>
        <v>0</v>
      </c>
      <c r="M5527" s="75">
        <f>COUNTIF($L$2:L5527,4)</f>
        <v>42</v>
      </c>
      <c r="N5527" s="76" t="str">
        <f t="shared" si="434"/>
        <v>0</v>
      </c>
      <c r="O5527" s="76" t="str">
        <f t="shared" si="430"/>
        <v/>
      </c>
      <c r="P5527" s="75" t="str">
        <f t="shared" si="431"/>
        <v/>
      </c>
      <c r="Q5527" s="77" t="str">
        <f t="shared" si="432"/>
        <v/>
      </c>
      <c r="R5527" s="77" t="str">
        <f t="shared" si="433"/>
        <v/>
      </c>
      <c r="S5527" s="77" t="str">
        <f>IF(O5527="","",IF(OR(VALUE(LEFT(O5527,2))&gt;IF(RIGHT(J5527,1)="M",7,19),AND(OR(LEFT(O5527,2)={"07","19"}),VALUE(RIGHT(O5527,2))&gt;15)),TRUE,FALSE))</f>
        <v/>
      </c>
      <c r="T5527" s="77" t="str">
        <f>IF(O5527="","",IF(OR(VALUE(LEFT(O5527,2))&gt;IF(RIGHT(J5527,1)="M",7,19),AND(OR(LEFT(O5527,2)={"07","19"}),VALUE(RIGHT(O5527,2))&gt;5)),TRUE,FALSE))</f>
        <v/>
      </c>
    </row>
    <row r="5528" spans="12:20" x14ac:dyDescent="0.25">
      <c r="L5528" s="75">
        <f>COUNTIF($B$2:B5528,B5528)</f>
        <v>0</v>
      </c>
      <c r="M5528" s="75">
        <f>COUNTIF($L$2:L5528,4)</f>
        <v>42</v>
      </c>
      <c r="N5528" s="76" t="str">
        <f t="shared" si="434"/>
        <v>0</v>
      </c>
      <c r="O5528" s="76" t="str">
        <f t="shared" si="430"/>
        <v/>
      </c>
      <c r="P5528" s="75" t="str">
        <f t="shared" si="431"/>
        <v/>
      </c>
      <c r="Q5528" s="77" t="str">
        <f t="shared" si="432"/>
        <v/>
      </c>
      <c r="R5528" s="77" t="str">
        <f t="shared" si="433"/>
        <v/>
      </c>
      <c r="S5528" s="77" t="str">
        <f>IF(O5528="","",IF(OR(VALUE(LEFT(O5528,2))&gt;IF(RIGHT(J5528,1)="M",7,19),AND(OR(LEFT(O5528,2)={"07","19"}),VALUE(RIGHT(O5528,2))&gt;15)),TRUE,FALSE))</f>
        <v/>
      </c>
      <c r="T5528" s="77" t="str">
        <f>IF(O5528="","",IF(OR(VALUE(LEFT(O5528,2))&gt;IF(RIGHT(J5528,1)="M",7,19),AND(OR(LEFT(O5528,2)={"07","19"}),VALUE(RIGHT(O5528,2))&gt;5)),TRUE,FALSE))</f>
        <v/>
      </c>
    </row>
    <row r="5529" spans="12:20" x14ac:dyDescent="0.25">
      <c r="L5529" s="75">
        <f>COUNTIF($B$2:B5529,B5529)</f>
        <v>0</v>
      </c>
      <c r="M5529" s="75">
        <f>COUNTIF($L$2:L5529,4)</f>
        <v>42</v>
      </c>
      <c r="N5529" s="76" t="str">
        <f t="shared" si="434"/>
        <v>0</v>
      </c>
      <c r="O5529" s="76" t="str">
        <f t="shared" si="430"/>
        <v/>
      </c>
      <c r="P5529" s="75" t="str">
        <f t="shared" si="431"/>
        <v/>
      </c>
      <c r="Q5529" s="77" t="str">
        <f t="shared" si="432"/>
        <v/>
      </c>
      <c r="R5529" s="77" t="str">
        <f t="shared" si="433"/>
        <v/>
      </c>
      <c r="S5529" s="77" t="str">
        <f>IF(O5529="","",IF(OR(VALUE(LEFT(O5529,2))&gt;IF(RIGHT(J5529,1)="M",7,19),AND(OR(LEFT(O5529,2)={"07","19"}),VALUE(RIGHT(O5529,2))&gt;15)),TRUE,FALSE))</f>
        <v/>
      </c>
      <c r="T5529" s="77" t="str">
        <f>IF(O5529="","",IF(OR(VALUE(LEFT(O5529,2))&gt;IF(RIGHT(J5529,1)="M",7,19),AND(OR(LEFT(O5529,2)={"07","19"}),VALUE(RIGHT(O5529,2))&gt;5)),TRUE,FALSE))</f>
        <v/>
      </c>
    </row>
    <row r="5530" spans="12:20" x14ac:dyDescent="0.25">
      <c r="L5530" s="75">
        <f>COUNTIF($B$2:B5530,B5530)</f>
        <v>0</v>
      </c>
      <c r="M5530" s="75">
        <f>COUNTIF($L$2:L5530,4)</f>
        <v>42</v>
      </c>
      <c r="N5530" s="76" t="str">
        <f t="shared" si="434"/>
        <v>0</v>
      </c>
      <c r="O5530" s="76" t="str">
        <f t="shared" si="430"/>
        <v/>
      </c>
      <c r="P5530" s="75" t="str">
        <f t="shared" si="431"/>
        <v/>
      </c>
      <c r="Q5530" s="77" t="str">
        <f t="shared" si="432"/>
        <v/>
      </c>
      <c r="R5530" s="77" t="str">
        <f t="shared" si="433"/>
        <v/>
      </c>
      <c r="S5530" s="77" t="str">
        <f>IF(O5530="","",IF(OR(VALUE(LEFT(O5530,2))&gt;IF(RIGHT(J5530,1)="M",7,19),AND(OR(LEFT(O5530,2)={"07","19"}),VALUE(RIGHT(O5530,2))&gt;15)),TRUE,FALSE))</f>
        <v/>
      </c>
      <c r="T5530" s="77" t="str">
        <f>IF(O5530="","",IF(OR(VALUE(LEFT(O5530,2))&gt;IF(RIGHT(J5530,1)="M",7,19),AND(OR(LEFT(O5530,2)={"07","19"}),VALUE(RIGHT(O5530,2))&gt;5)),TRUE,FALSE))</f>
        <v/>
      </c>
    </row>
    <row r="5531" spans="12:20" x14ac:dyDescent="0.25">
      <c r="L5531" s="75">
        <f>COUNTIF($B$2:B5531,B5531)</f>
        <v>0</v>
      </c>
      <c r="M5531" s="75">
        <f>COUNTIF($L$2:L5531,4)</f>
        <v>42</v>
      </c>
      <c r="N5531" s="76" t="str">
        <f t="shared" si="434"/>
        <v>0</v>
      </c>
      <c r="O5531" s="76" t="str">
        <f t="shared" si="430"/>
        <v/>
      </c>
      <c r="P5531" s="75" t="str">
        <f t="shared" si="431"/>
        <v/>
      </c>
      <c r="Q5531" s="77" t="str">
        <f t="shared" si="432"/>
        <v/>
      </c>
      <c r="R5531" s="77" t="str">
        <f t="shared" si="433"/>
        <v/>
      </c>
      <c r="S5531" s="77" t="str">
        <f>IF(O5531="","",IF(OR(VALUE(LEFT(O5531,2))&gt;IF(RIGHT(J5531,1)="M",7,19),AND(OR(LEFT(O5531,2)={"07","19"}),VALUE(RIGHT(O5531,2))&gt;15)),TRUE,FALSE))</f>
        <v/>
      </c>
      <c r="T5531" s="77" t="str">
        <f>IF(O5531="","",IF(OR(VALUE(LEFT(O5531,2))&gt;IF(RIGHT(J5531,1)="M",7,19),AND(OR(LEFT(O5531,2)={"07","19"}),VALUE(RIGHT(O5531,2))&gt;5)),TRUE,FALSE))</f>
        <v/>
      </c>
    </row>
    <row r="5532" spans="12:20" x14ac:dyDescent="0.25">
      <c r="L5532" s="75">
        <f>COUNTIF($B$2:B5532,B5532)</f>
        <v>0</v>
      </c>
      <c r="M5532" s="75">
        <f>COUNTIF($L$2:L5532,4)</f>
        <v>42</v>
      </c>
      <c r="N5532" s="76" t="str">
        <f t="shared" si="434"/>
        <v>0</v>
      </c>
      <c r="O5532" s="76" t="str">
        <f t="shared" si="430"/>
        <v/>
      </c>
      <c r="P5532" s="75" t="str">
        <f t="shared" si="431"/>
        <v/>
      </c>
      <c r="Q5532" s="77" t="str">
        <f t="shared" si="432"/>
        <v/>
      </c>
      <c r="R5532" s="77" t="str">
        <f t="shared" si="433"/>
        <v/>
      </c>
      <c r="S5532" s="77" t="str">
        <f>IF(O5532="","",IF(OR(VALUE(LEFT(O5532,2))&gt;IF(RIGHT(J5532,1)="M",7,19),AND(OR(LEFT(O5532,2)={"07","19"}),VALUE(RIGHT(O5532,2))&gt;15)),TRUE,FALSE))</f>
        <v/>
      </c>
      <c r="T5532" s="77" t="str">
        <f>IF(O5532="","",IF(OR(VALUE(LEFT(O5532,2))&gt;IF(RIGHT(J5532,1)="M",7,19),AND(OR(LEFT(O5532,2)={"07","19"}),VALUE(RIGHT(O5532,2))&gt;5)),TRUE,FALSE))</f>
        <v/>
      </c>
    </row>
    <row r="5533" spans="12:20" x14ac:dyDescent="0.25">
      <c r="L5533" s="75">
        <f>COUNTIF($B$2:B5533,B5533)</f>
        <v>0</v>
      </c>
      <c r="M5533" s="75">
        <f>COUNTIF($L$2:L5533,4)</f>
        <v>42</v>
      </c>
      <c r="N5533" s="76" t="str">
        <f t="shared" si="434"/>
        <v>0</v>
      </c>
      <c r="O5533" s="76" t="str">
        <f t="shared" si="430"/>
        <v/>
      </c>
      <c r="P5533" s="75" t="str">
        <f t="shared" si="431"/>
        <v/>
      </c>
      <c r="Q5533" s="77" t="str">
        <f t="shared" si="432"/>
        <v/>
      </c>
      <c r="R5533" s="77" t="str">
        <f t="shared" si="433"/>
        <v/>
      </c>
      <c r="S5533" s="77" t="str">
        <f>IF(O5533="","",IF(OR(VALUE(LEFT(O5533,2))&gt;IF(RIGHT(J5533,1)="M",7,19),AND(OR(LEFT(O5533,2)={"07","19"}),VALUE(RIGHT(O5533,2))&gt;15)),TRUE,FALSE))</f>
        <v/>
      </c>
      <c r="T5533" s="77" t="str">
        <f>IF(O5533="","",IF(OR(VALUE(LEFT(O5533,2))&gt;IF(RIGHT(J5533,1)="M",7,19),AND(OR(LEFT(O5533,2)={"07","19"}),VALUE(RIGHT(O5533,2))&gt;5)),TRUE,FALSE))</f>
        <v/>
      </c>
    </row>
    <row r="5534" spans="12:20" x14ac:dyDescent="0.25">
      <c r="L5534" s="75">
        <f>COUNTIF($B$2:B5534,B5534)</f>
        <v>0</v>
      </c>
      <c r="M5534" s="75">
        <f>COUNTIF($L$2:L5534,4)</f>
        <v>42</v>
      </c>
      <c r="N5534" s="76" t="str">
        <f t="shared" si="434"/>
        <v>0</v>
      </c>
      <c r="O5534" s="76" t="str">
        <f t="shared" si="430"/>
        <v/>
      </c>
      <c r="P5534" s="75" t="str">
        <f t="shared" si="431"/>
        <v/>
      </c>
      <c r="Q5534" s="77" t="str">
        <f t="shared" si="432"/>
        <v/>
      </c>
      <c r="R5534" s="77" t="str">
        <f t="shared" si="433"/>
        <v/>
      </c>
      <c r="S5534" s="77" t="str">
        <f>IF(O5534="","",IF(OR(VALUE(LEFT(O5534,2))&gt;IF(RIGHT(J5534,1)="M",7,19),AND(OR(LEFT(O5534,2)={"07","19"}),VALUE(RIGHT(O5534,2))&gt;15)),TRUE,FALSE))</f>
        <v/>
      </c>
      <c r="T5534" s="77" t="str">
        <f>IF(O5534="","",IF(OR(VALUE(LEFT(O5534,2))&gt;IF(RIGHT(J5534,1)="M",7,19),AND(OR(LEFT(O5534,2)={"07","19"}),VALUE(RIGHT(O5534,2))&gt;5)),TRUE,FALSE))</f>
        <v/>
      </c>
    </row>
    <row r="5535" spans="12:20" x14ac:dyDescent="0.25">
      <c r="L5535" s="75">
        <f>COUNTIF($B$2:B5535,B5535)</f>
        <v>0</v>
      </c>
      <c r="M5535" s="75">
        <f>COUNTIF($L$2:L5535,4)</f>
        <v>42</v>
      </c>
      <c r="N5535" s="76" t="str">
        <f t="shared" si="434"/>
        <v>0</v>
      </c>
      <c r="O5535" s="76" t="str">
        <f t="shared" si="430"/>
        <v/>
      </c>
      <c r="P5535" s="75" t="str">
        <f t="shared" si="431"/>
        <v/>
      </c>
      <c r="Q5535" s="77" t="str">
        <f t="shared" si="432"/>
        <v/>
      </c>
      <c r="R5535" s="77" t="str">
        <f t="shared" si="433"/>
        <v/>
      </c>
      <c r="S5535" s="77" t="str">
        <f>IF(O5535="","",IF(OR(VALUE(LEFT(O5535,2))&gt;IF(RIGHT(J5535,1)="M",7,19),AND(OR(LEFT(O5535,2)={"07","19"}),VALUE(RIGHT(O5535,2))&gt;15)),TRUE,FALSE))</f>
        <v/>
      </c>
      <c r="T5535" s="77" t="str">
        <f>IF(O5535="","",IF(OR(VALUE(LEFT(O5535,2))&gt;IF(RIGHT(J5535,1)="M",7,19),AND(OR(LEFT(O5535,2)={"07","19"}),VALUE(RIGHT(O5535,2))&gt;5)),TRUE,FALSE))</f>
        <v/>
      </c>
    </row>
    <row r="5536" spans="12:20" x14ac:dyDescent="0.25">
      <c r="L5536" s="75">
        <f>COUNTIF($B$2:B5536,B5536)</f>
        <v>0</v>
      </c>
      <c r="M5536" s="75">
        <f>COUNTIF($L$2:L5536,4)</f>
        <v>42</v>
      </c>
      <c r="N5536" s="76" t="str">
        <f t="shared" si="434"/>
        <v>0</v>
      </c>
      <c r="O5536" s="76" t="str">
        <f t="shared" si="430"/>
        <v/>
      </c>
      <c r="P5536" s="75" t="str">
        <f t="shared" si="431"/>
        <v/>
      </c>
      <c r="Q5536" s="77" t="str">
        <f t="shared" si="432"/>
        <v/>
      </c>
      <c r="R5536" s="77" t="str">
        <f t="shared" si="433"/>
        <v/>
      </c>
      <c r="S5536" s="77" t="str">
        <f>IF(O5536="","",IF(OR(VALUE(LEFT(O5536,2))&gt;IF(RIGHT(J5536,1)="M",7,19),AND(OR(LEFT(O5536,2)={"07","19"}),VALUE(RIGHT(O5536,2))&gt;15)),TRUE,FALSE))</f>
        <v/>
      </c>
      <c r="T5536" s="77" t="str">
        <f>IF(O5536="","",IF(OR(VALUE(LEFT(O5536,2))&gt;IF(RIGHT(J5536,1)="M",7,19),AND(OR(LEFT(O5536,2)={"07","19"}),VALUE(RIGHT(O5536,2))&gt;5)),TRUE,FALSE))</f>
        <v/>
      </c>
    </row>
    <row r="5537" spans="12:20" x14ac:dyDescent="0.25">
      <c r="L5537" s="75">
        <f>COUNTIF($B$2:B5537,B5537)</f>
        <v>0</v>
      </c>
      <c r="M5537" s="75">
        <f>COUNTIF($L$2:L5537,4)</f>
        <v>42</v>
      </c>
      <c r="N5537" s="76" t="str">
        <f t="shared" si="434"/>
        <v>0</v>
      </c>
      <c r="O5537" s="76" t="str">
        <f t="shared" si="430"/>
        <v/>
      </c>
      <c r="P5537" s="75" t="str">
        <f t="shared" si="431"/>
        <v/>
      </c>
      <c r="Q5537" s="77" t="str">
        <f t="shared" si="432"/>
        <v/>
      </c>
      <c r="R5537" s="77" t="str">
        <f t="shared" si="433"/>
        <v/>
      </c>
      <c r="S5537" s="77" t="str">
        <f>IF(O5537="","",IF(OR(VALUE(LEFT(O5537,2))&gt;IF(RIGHT(J5537,1)="M",7,19),AND(OR(LEFT(O5537,2)={"07","19"}),VALUE(RIGHT(O5537,2))&gt;15)),TRUE,FALSE))</f>
        <v/>
      </c>
      <c r="T5537" s="77" t="str">
        <f>IF(O5537="","",IF(OR(VALUE(LEFT(O5537,2))&gt;IF(RIGHT(J5537,1)="M",7,19),AND(OR(LEFT(O5537,2)={"07","19"}),VALUE(RIGHT(O5537,2))&gt;5)),TRUE,FALSE))</f>
        <v/>
      </c>
    </row>
    <row r="5538" spans="12:20" x14ac:dyDescent="0.25">
      <c r="L5538" s="75">
        <f>COUNTIF($B$2:B5538,B5538)</f>
        <v>0</v>
      </c>
      <c r="M5538" s="75">
        <f>COUNTIF($L$2:L5538,4)</f>
        <v>42</v>
      </c>
      <c r="N5538" s="76" t="str">
        <f t="shared" si="434"/>
        <v>0</v>
      </c>
      <c r="O5538" s="76" t="str">
        <f t="shared" si="430"/>
        <v/>
      </c>
      <c r="P5538" s="75" t="str">
        <f t="shared" si="431"/>
        <v/>
      </c>
      <c r="Q5538" s="77" t="str">
        <f t="shared" si="432"/>
        <v/>
      </c>
      <c r="R5538" s="77" t="str">
        <f t="shared" si="433"/>
        <v/>
      </c>
      <c r="S5538" s="77" t="str">
        <f>IF(O5538="","",IF(OR(VALUE(LEFT(O5538,2))&gt;IF(RIGHT(J5538,1)="M",7,19),AND(OR(LEFT(O5538,2)={"07","19"}),VALUE(RIGHT(O5538,2))&gt;15)),TRUE,FALSE))</f>
        <v/>
      </c>
      <c r="T5538" s="77" t="str">
        <f>IF(O5538="","",IF(OR(VALUE(LEFT(O5538,2))&gt;IF(RIGHT(J5538,1)="M",7,19),AND(OR(LEFT(O5538,2)={"07","19"}),VALUE(RIGHT(O5538,2))&gt;5)),TRUE,FALSE))</f>
        <v/>
      </c>
    </row>
    <row r="5539" spans="12:20" x14ac:dyDescent="0.25">
      <c r="L5539" s="75">
        <f>COUNTIF($B$2:B5539,B5539)</f>
        <v>0</v>
      </c>
      <c r="M5539" s="75">
        <f>COUNTIF($L$2:L5539,4)</f>
        <v>42</v>
      </c>
      <c r="N5539" s="76" t="str">
        <f t="shared" si="434"/>
        <v>0</v>
      </c>
      <c r="O5539" s="76" t="str">
        <f t="shared" si="430"/>
        <v/>
      </c>
      <c r="P5539" s="75" t="str">
        <f t="shared" si="431"/>
        <v/>
      </c>
      <c r="Q5539" s="77" t="str">
        <f t="shared" si="432"/>
        <v/>
      </c>
      <c r="R5539" s="77" t="str">
        <f t="shared" si="433"/>
        <v/>
      </c>
      <c r="S5539" s="77" t="str">
        <f>IF(O5539="","",IF(OR(VALUE(LEFT(O5539,2))&gt;IF(RIGHT(J5539,1)="M",7,19),AND(OR(LEFT(O5539,2)={"07","19"}),VALUE(RIGHT(O5539,2))&gt;15)),TRUE,FALSE))</f>
        <v/>
      </c>
      <c r="T5539" s="77" t="str">
        <f>IF(O5539="","",IF(OR(VALUE(LEFT(O5539,2))&gt;IF(RIGHT(J5539,1)="M",7,19),AND(OR(LEFT(O5539,2)={"07","19"}),VALUE(RIGHT(O5539,2))&gt;5)),TRUE,FALSE))</f>
        <v/>
      </c>
    </row>
    <row r="5540" spans="12:20" x14ac:dyDescent="0.25">
      <c r="L5540" s="75">
        <f>COUNTIF($B$2:B5540,B5540)</f>
        <v>0</v>
      </c>
      <c r="M5540" s="75">
        <f>COUNTIF($L$2:L5540,4)</f>
        <v>42</v>
      </c>
      <c r="N5540" s="76" t="str">
        <f t="shared" si="434"/>
        <v>0</v>
      </c>
      <c r="O5540" s="76" t="str">
        <f t="shared" si="430"/>
        <v/>
      </c>
      <c r="P5540" s="75" t="str">
        <f t="shared" si="431"/>
        <v/>
      </c>
      <c r="Q5540" s="77" t="str">
        <f t="shared" si="432"/>
        <v/>
      </c>
      <c r="R5540" s="77" t="str">
        <f t="shared" si="433"/>
        <v/>
      </c>
      <c r="S5540" s="77" t="str">
        <f>IF(O5540="","",IF(OR(VALUE(LEFT(O5540,2))&gt;IF(RIGHT(J5540,1)="M",7,19),AND(OR(LEFT(O5540,2)={"07","19"}),VALUE(RIGHT(O5540,2))&gt;15)),TRUE,FALSE))</f>
        <v/>
      </c>
      <c r="T5540" s="77" t="str">
        <f>IF(O5540="","",IF(OR(VALUE(LEFT(O5540,2))&gt;IF(RIGHT(J5540,1)="M",7,19),AND(OR(LEFT(O5540,2)={"07","19"}),VALUE(RIGHT(O5540,2))&gt;5)),TRUE,FALSE))</f>
        <v/>
      </c>
    </row>
    <row r="5541" spans="12:20" x14ac:dyDescent="0.25">
      <c r="L5541" s="75">
        <f>COUNTIF($B$2:B5541,B5541)</f>
        <v>0</v>
      </c>
      <c r="M5541" s="75">
        <f>COUNTIF($L$2:L5541,4)</f>
        <v>42</v>
      </c>
      <c r="N5541" s="76" t="str">
        <f t="shared" si="434"/>
        <v>0</v>
      </c>
      <c r="O5541" s="76" t="str">
        <f t="shared" si="430"/>
        <v/>
      </c>
      <c r="P5541" s="75" t="str">
        <f t="shared" si="431"/>
        <v/>
      </c>
      <c r="Q5541" s="77" t="str">
        <f t="shared" si="432"/>
        <v/>
      </c>
      <c r="R5541" s="77" t="str">
        <f t="shared" si="433"/>
        <v/>
      </c>
      <c r="S5541" s="77" t="str">
        <f>IF(O5541="","",IF(OR(VALUE(LEFT(O5541,2))&gt;IF(RIGHT(J5541,1)="M",7,19),AND(OR(LEFT(O5541,2)={"07","19"}),VALUE(RIGHT(O5541,2))&gt;15)),TRUE,FALSE))</f>
        <v/>
      </c>
      <c r="T5541" s="77" t="str">
        <f>IF(O5541="","",IF(OR(VALUE(LEFT(O5541,2))&gt;IF(RIGHT(J5541,1)="M",7,19),AND(OR(LEFT(O5541,2)={"07","19"}),VALUE(RIGHT(O5541,2))&gt;5)),TRUE,FALSE))</f>
        <v/>
      </c>
    </row>
    <row r="5542" spans="12:20" x14ac:dyDescent="0.25">
      <c r="L5542" s="75">
        <f>COUNTIF($B$2:B5542,B5542)</f>
        <v>0</v>
      </c>
      <c r="M5542" s="75">
        <f>COUNTIF($L$2:L5542,4)</f>
        <v>42</v>
      </c>
      <c r="N5542" s="76" t="str">
        <f t="shared" si="434"/>
        <v>0</v>
      </c>
      <c r="O5542" s="76" t="str">
        <f t="shared" si="430"/>
        <v/>
      </c>
      <c r="P5542" s="75" t="str">
        <f t="shared" si="431"/>
        <v/>
      </c>
      <c r="Q5542" s="77" t="str">
        <f t="shared" si="432"/>
        <v/>
      </c>
      <c r="R5542" s="77" t="str">
        <f t="shared" si="433"/>
        <v/>
      </c>
      <c r="S5542" s="77" t="str">
        <f>IF(O5542="","",IF(OR(VALUE(LEFT(O5542,2))&gt;IF(RIGHT(J5542,1)="M",7,19),AND(OR(LEFT(O5542,2)={"07","19"}),VALUE(RIGHT(O5542,2))&gt;15)),TRUE,FALSE))</f>
        <v/>
      </c>
      <c r="T5542" s="77" t="str">
        <f>IF(O5542="","",IF(OR(VALUE(LEFT(O5542,2))&gt;IF(RIGHT(J5542,1)="M",7,19),AND(OR(LEFT(O5542,2)={"07","19"}),VALUE(RIGHT(O5542,2))&gt;5)),TRUE,FALSE))</f>
        <v/>
      </c>
    </row>
    <row r="5543" spans="12:20" x14ac:dyDescent="0.25">
      <c r="L5543" s="75">
        <f>COUNTIF($B$2:B5543,B5543)</f>
        <v>0</v>
      </c>
      <c r="M5543" s="75">
        <f>COUNTIF($L$2:L5543,4)</f>
        <v>42</v>
      </c>
      <c r="N5543" s="76" t="str">
        <f t="shared" si="434"/>
        <v>0</v>
      </c>
      <c r="O5543" s="76" t="str">
        <f t="shared" si="430"/>
        <v/>
      </c>
      <c r="P5543" s="75" t="str">
        <f t="shared" si="431"/>
        <v/>
      </c>
      <c r="Q5543" s="77" t="str">
        <f t="shared" si="432"/>
        <v/>
      </c>
      <c r="R5543" s="77" t="str">
        <f t="shared" si="433"/>
        <v/>
      </c>
      <c r="S5543" s="77" t="str">
        <f>IF(O5543="","",IF(OR(VALUE(LEFT(O5543,2))&gt;IF(RIGHT(J5543,1)="M",7,19),AND(OR(LEFT(O5543,2)={"07","19"}),VALUE(RIGHT(O5543,2))&gt;15)),TRUE,FALSE))</f>
        <v/>
      </c>
      <c r="T5543" s="77" t="str">
        <f>IF(O5543="","",IF(OR(VALUE(LEFT(O5543,2))&gt;IF(RIGHT(J5543,1)="M",7,19),AND(OR(LEFT(O5543,2)={"07","19"}),VALUE(RIGHT(O5543,2))&gt;5)),TRUE,FALSE))</f>
        <v/>
      </c>
    </row>
    <row r="5544" spans="12:20" x14ac:dyDescent="0.25">
      <c r="L5544" s="75">
        <f>COUNTIF($B$2:B5544,B5544)</f>
        <v>0</v>
      </c>
      <c r="M5544" s="75">
        <f>COUNTIF($L$2:L5544,4)</f>
        <v>42</v>
      </c>
      <c r="N5544" s="76" t="str">
        <f t="shared" si="434"/>
        <v>0</v>
      </c>
      <c r="O5544" s="76" t="str">
        <f t="shared" si="430"/>
        <v/>
      </c>
      <c r="P5544" s="75" t="str">
        <f t="shared" si="431"/>
        <v/>
      </c>
      <c r="Q5544" s="77" t="str">
        <f t="shared" si="432"/>
        <v/>
      </c>
      <c r="R5544" s="77" t="str">
        <f t="shared" si="433"/>
        <v/>
      </c>
      <c r="S5544" s="77" t="str">
        <f>IF(O5544="","",IF(OR(VALUE(LEFT(O5544,2))&gt;IF(RIGHT(J5544,1)="M",7,19),AND(OR(LEFT(O5544,2)={"07","19"}),VALUE(RIGHT(O5544,2))&gt;15)),TRUE,FALSE))</f>
        <v/>
      </c>
      <c r="T5544" s="77" t="str">
        <f>IF(O5544="","",IF(OR(VALUE(LEFT(O5544,2))&gt;IF(RIGHT(J5544,1)="M",7,19),AND(OR(LEFT(O5544,2)={"07","19"}),VALUE(RIGHT(O5544,2))&gt;5)),TRUE,FALSE))</f>
        <v/>
      </c>
    </row>
    <row r="5545" spans="12:20" x14ac:dyDescent="0.25">
      <c r="L5545" s="75">
        <f>COUNTIF($B$2:B5545,B5545)</f>
        <v>0</v>
      </c>
      <c r="M5545" s="75">
        <f>COUNTIF($L$2:L5545,4)</f>
        <v>42</v>
      </c>
      <c r="N5545" s="76" t="str">
        <f t="shared" si="434"/>
        <v>0</v>
      </c>
      <c r="O5545" s="76" t="str">
        <f t="shared" si="430"/>
        <v/>
      </c>
      <c r="P5545" s="75" t="str">
        <f t="shared" si="431"/>
        <v/>
      </c>
      <c r="Q5545" s="77" t="str">
        <f t="shared" si="432"/>
        <v/>
      </c>
      <c r="R5545" s="77" t="str">
        <f t="shared" si="433"/>
        <v/>
      </c>
      <c r="S5545" s="77" t="str">
        <f>IF(O5545="","",IF(OR(VALUE(LEFT(O5545,2))&gt;IF(RIGHT(J5545,1)="M",7,19),AND(OR(LEFT(O5545,2)={"07","19"}),VALUE(RIGHT(O5545,2))&gt;15)),TRUE,FALSE))</f>
        <v/>
      </c>
      <c r="T5545" s="77" t="str">
        <f>IF(O5545="","",IF(OR(VALUE(LEFT(O5545,2))&gt;IF(RIGHT(J5545,1)="M",7,19),AND(OR(LEFT(O5545,2)={"07","19"}),VALUE(RIGHT(O5545,2))&gt;5)),TRUE,FALSE))</f>
        <v/>
      </c>
    </row>
    <row r="5546" spans="12:20" x14ac:dyDescent="0.25">
      <c r="L5546" s="75">
        <f>COUNTIF($B$2:B5546,B5546)</f>
        <v>0</v>
      </c>
      <c r="M5546" s="75">
        <f>COUNTIF($L$2:L5546,4)</f>
        <v>42</v>
      </c>
      <c r="N5546" s="76" t="str">
        <f t="shared" si="434"/>
        <v>0</v>
      </c>
      <c r="O5546" s="76" t="str">
        <f t="shared" si="430"/>
        <v/>
      </c>
      <c r="P5546" s="75" t="str">
        <f t="shared" si="431"/>
        <v/>
      </c>
      <c r="Q5546" s="77" t="str">
        <f t="shared" si="432"/>
        <v/>
      </c>
      <c r="R5546" s="77" t="str">
        <f t="shared" si="433"/>
        <v/>
      </c>
      <c r="S5546" s="77" t="str">
        <f>IF(O5546="","",IF(OR(VALUE(LEFT(O5546,2))&gt;IF(RIGHT(J5546,1)="M",7,19),AND(OR(LEFT(O5546,2)={"07","19"}),VALUE(RIGHT(O5546,2))&gt;15)),TRUE,FALSE))</f>
        <v/>
      </c>
      <c r="T5546" s="77" t="str">
        <f>IF(O5546="","",IF(OR(VALUE(LEFT(O5546,2))&gt;IF(RIGHT(J5546,1)="M",7,19),AND(OR(LEFT(O5546,2)={"07","19"}),VALUE(RIGHT(O5546,2))&gt;5)),TRUE,FALSE))</f>
        <v/>
      </c>
    </row>
    <row r="5547" spans="12:20" x14ac:dyDescent="0.25">
      <c r="L5547" s="75">
        <f>COUNTIF($B$2:B5547,B5547)</f>
        <v>0</v>
      </c>
      <c r="M5547" s="75">
        <f>COUNTIF($L$2:L5547,4)</f>
        <v>42</v>
      </c>
      <c r="N5547" s="76" t="str">
        <f t="shared" si="434"/>
        <v>0</v>
      </c>
      <c r="O5547" s="76" t="str">
        <f t="shared" si="430"/>
        <v/>
      </c>
      <c r="P5547" s="75" t="str">
        <f t="shared" si="431"/>
        <v/>
      </c>
      <c r="Q5547" s="77" t="str">
        <f t="shared" si="432"/>
        <v/>
      </c>
      <c r="R5547" s="77" t="str">
        <f t="shared" si="433"/>
        <v/>
      </c>
      <c r="S5547" s="77" t="str">
        <f>IF(O5547="","",IF(OR(VALUE(LEFT(O5547,2))&gt;IF(RIGHT(J5547,1)="M",7,19),AND(OR(LEFT(O5547,2)={"07","19"}),VALUE(RIGHT(O5547,2))&gt;15)),TRUE,FALSE))</f>
        <v/>
      </c>
      <c r="T5547" s="77" t="str">
        <f>IF(O5547="","",IF(OR(VALUE(LEFT(O5547,2))&gt;IF(RIGHT(J5547,1)="M",7,19),AND(OR(LEFT(O5547,2)={"07","19"}),VALUE(RIGHT(O5547,2))&gt;5)),TRUE,FALSE))</f>
        <v/>
      </c>
    </row>
    <row r="5548" spans="12:20" x14ac:dyDescent="0.25">
      <c r="L5548" s="75">
        <f>COUNTIF($B$2:B5548,B5548)</f>
        <v>0</v>
      </c>
      <c r="M5548" s="75">
        <f>COUNTIF($L$2:L5548,4)</f>
        <v>42</v>
      </c>
      <c r="N5548" s="76" t="str">
        <f t="shared" si="434"/>
        <v>0</v>
      </c>
      <c r="O5548" s="76" t="str">
        <f t="shared" si="430"/>
        <v/>
      </c>
      <c r="P5548" s="75" t="str">
        <f t="shared" si="431"/>
        <v/>
      </c>
      <c r="Q5548" s="77" t="str">
        <f t="shared" si="432"/>
        <v/>
      </c>
      <c r="R5548" s="77" t="str">
        <f t="shared" si="433"/>
        <v/>
      </c>
      <c r="S5548" s="77" t="str">
        <f>IF(O5548="","",IF(OR(VALUE(LEFT(O5548,2))&gt;IF(RIGHT(J5548,1)="M",7,19),AND(OR(LEFT(O5548,2)={"07","19"}),VALUE(RIGHT(O5548,2))&gt;15)),TRUE,FALSE))</f>
        <v/>
      </c>
      <c r="T5548" s="77" t="str">
        <f>IF(O5548="","",IF(OR(VALUE(LEFT(O5548,2))&gt;IF(RIGHT(J5548,1)="M",7,19),AND(OR(LEFT(O5548,2)={"07","19"}),VALUE(RIGHT(O5548,2))&gt;5)),TRUE,FALSE))</f>
        <v/>
      </c>
    </row>
    <row r="5549" spans="12:20" x14ac:dyDescent="0.25">
      <c r="L5549" s="75">
        <f>COUNTIF($B$2:B5549,B5549)</f>
        <v>0</v>
      </c>
      <c r="M5549" s="75">
        <f>COUNTIF($L$2:L5549,4)</f>
        <v>42</v>
      </c>
      <c r="N5549" s="76" t="str">
        <f t="shared" si="434"/>
        <v>0</v>
      </c>
      <c r="O5549" s="76" t="str">
        <f t="shared" si="430"/>
        <v/>
      </c>
      <c r="P5549" s="75" t="str">
        <f t="shared" si="431"/>
        <v/>
      </c>
      <c r="Q5549" s="77" t="str">
        <f t="shared" si="432"/>
        <v/>
      </c>
      <c r="R5549" s="77" t="str">
        <f t="shared" si="433"/>
        <v/>
      </c>
      <c r="S5549" s="77" t="str">
        <f>IF(O5549="","",IF(OR(VALUE(LEFT(O5549,2))&gt;IF(RIGHT(J5549,1)="M",7,19),AND(OR(LEFT(O5549,2)={"07","19"}),VALUE(RIGHT(O5549,2))&gt;15)),TRUE,FALSE))</f>
        <v/>
      </c>
      <c r="T5549" s="77" t="str">
        <f>IF(O5549="","",IF(OR(VALUE(LEFT(O5549,2))&gt;IF(RIGHT(J5549,1)="M",7,19),AND(OR(LEFT(O5549,2)={"07","19"}),VALUE(RIGHT(O5549,2))&gt;5)),TRUE,FALSE))</f>
        <v/>
      </c>
    </row>
    <row r="5550" spans="12:20" x14ac:dyDescent="0.25">
      <c r="L5550" s="75">
        <f>COUNTIF($B$2:B5550,B5550)</f>
        <v>0</v>
      </c>
      <c r="M5550" s="75">
        <f>COUNTIF($L$2:L5550,4)</f>
        <v>42</v>
      </c>
      <c r="N5550" s="76" t="str">
        <f t="shared" si="434"/>
        <v>0</v>
      </c>
      <c r="O5550" s="76" t="str">
        <f t="shared" si="430"/>
        <v/>
      </c>
      <c r="P5550" s="75" t="str">
        <f t="shared" si="431"/>
        <v/>
      </c>
      <c r="Q5550" s="77" t="str">
        <f t="shared" si="432"/>
        <v/>
      </c>
      <c r="R5550" s="77" t="str">
        <f t="shared" si="433"/>
        <v/>
      </c>
      <c r="S5550" s="77" t="str">
        <f>IF(O5550="","",IF(OR(VALUE(LEFT(O5550,2))&gt;IF(RIGHT(J5550,1)="M",7,19),AND(OR(LEFT(O5550,2)={"07","19"}),VALUE(RIGHT(O5550,2))&gt;15)),TRUE,FALSE))</f>
        <v/>
      </c>
      <c r="T5550" s="77" t="str">
        <f>IF(O5550="","",IF(OR(VALUE(LEFT(O5550,2))&gt;IF(RIGHT(J5550,1)="M",7,19),AND(OR(LEFT(O5550,2)={"07","19"}),VALUE(RIGHT(O5550,2))&gt;5)),TRUE,FALSE))</f>
        <v/>
      </c>
    </row>
    <row r="5551" spans="12:20" x14ac:dyDescent="0.25">
      <c r="L5551" s="75">
        <f>COUNTIF($B$2:B5551,B5551)</f>
        <v>0</v>
      </c>
      <c r="M5551" s="75">
        <f>COUNTIF($L$2:L5551,4)</f>
        <v>42</v>
      </c>
      <c r="N5551" s="76" t="str">
        <f t="shared" si="434"/>
        <v>0</v>
      </c>
      <c r="O5551" s="76" t="str">
        <f t="shared" si="430"/>
        <v/>
      </c>
      <c r="P5551" s="75" t="str">
        <f t="shared" si="431"/>
        <v/>
      </c>
      <c r="Q5551" s="77" t="str">
        <f t="shared" si="432"/>
        <v/>
      </c>
      <c r="R5551" s="77" t="str">
        <f t="shared" si="433"/>
        <v/>
      </c>
      <c r="S5551" s="77" t="str">
        <f>IF(O5551="","",IF(OR(VALUE(LEFT(O5551,2))&gt;IF(RIGHT(J5551,1)="M",7,19),AND(OR(LEFT(O5551,2)={"07","19"}),VALUE(RIGHT(O5551,2))&gt;15)),TRUE,FALSE))</f>
        <v/>
      </c>
      <c r="T5551" s="77" t="str">
        <f>IF(O5551="","",IF(OR(VALUE(LEFT(O5551,2))&gt;IF(RIGHT(J5551,1)="M",7,19),AND(OR(LEFT(O5551,2)={"07","19"}),VALUE(RIGHT(O5551,2))&gt;5)),TRUE,FALSE))</f>
        <v/>
      </c>
    </row>
    <row r="5552" spans="12:20" x14ac:dyDescent="0.25">
      <c r="L5552" s="75">
        <f>COUNTIF($B$2:B5552,B5552)</f>
        <v>0</v>
      </c>
      <c r="M5552" s="75">
        <f>COUNTIF($L$2:L5552,4)</f>
        <v>42</v>
      </c>
      <c r="N5552" s="76" t="str">
        <f t="shared" si="434"/>
        <v>0</v>
      </c>
      <c r="O5552" s="76" t="str">
        <f t="shared" si="430"/>
        <v/>
      </c>
      <c r="P5552" s="75" t="str">
        <f t="shared" si="431"/>
        <v/>
      </c>
      <c r="Q5552" s="77" t="str">
        <f t="shared" si="432"/>
        <v/>
      </c>
      <c r="R5552" s="77" t="str">
        <f t="shared" si="433"/>
        <v/>
      </c>
      <c r="S5552" s="77" t="str">
        <f>IF(O5552="","",IF(OR(VALUE(LEFT(O5552,2))&gt;IF(RIGHT(J5552,1)="M",7,19),AND(OR(LEFT(O5552,2)={"07","19"}),VALUE(RIGHT(O5552,2))&gt;15)),TRUE,FALSE))</f>
        <v/>
      </c>
      <c r="T5552" s="77" t="str">
        <f>IF(O5552="","",IF(OR(VALUE(LEFT(O5552,2))&gt;IF(RIGHT(J5552,1)="M",7,19),AND(OR(LEFT(O5552,2)={"07","19"}),VALUE(RIGHT(O5552,2))&gt;5)),TRUE,FALSE))</f>
        <v/>
      </c>
    </row>
    <row r="5553" spans="12:20" x14ac:dyDescent="0.25">
      <c r="L5553" s="75">
        <f>COUNTIF($B$2:B5553,B5553)</f>
        <v>0</v>
      </c>
      <c r="M5553" s="75">
        <f>COUNTIF($L$2:L5553,4)</f>
        <v>42</v>
      </c>
      <c r="N5553" s="76" t="str">
        <f t="shared" si="434"/>
        <v>0</v>
      </c>
      <c r="O5553" s="76" t="str">
        <f t="shared" si="430"/>
        <v/>
      </c>
      <c r="P5553" s="75" t="str">
        <f t="shared" si="431"/>
        <v/>
      </c>
      <c r="Q5553" s="77" t="str">
        <f t="shared" si="432"/>
        <v/>
      </c>
      <c r="R5553" s="77" t="str">
        <f t="shared" si="433"/>
        <v/>
      </c>
      <c r="S5553" s="77" t="str">
        <f>IF(O5553="","",IF(OR(VALUE(LEFT(O5553,2))&gt;IF(RIGHT(J5553,1)="M",7,19),AND(OR(LEFT(O5553,2)={"07","19"}),VALUE(RIGHT(O5553,2))&gt;15)),TRUE,FALSE))</f>
        <v/>
      </c>
      <c r="T5553" s="77" t="str">
        <f>IF(O5553="","",IF(OR(VALUE(LEFT(O5553,2))&gt;IF(RIGHT(J5553,1)="M",7,19),AND(OR(LEFT(O5553,2)={"07","19"}),VALUE(RIGHT(O5553,2))&gt;5)),TRUE,FALSE))</f>
        <v/>
      </c>
    </row>
    <row r="5554" spans="12:20" x14ac:dyDescent="0.25">
      <c r="L5554" s="75">
        <f>COUNTIF($B$2:B5554,B5554)</f>
        <v>0</v>
      </c>
      <c r="M5554" s="75">
        <f>COUNTIF($L$2:L5554,4)</f>
        <v>42</v>
      </c>
      <c r="N5554" s="76" t="str">
        <f t="shared" si="434"/>
        <v>0</v>
      </c>
      <c r="O5554" s="76" t="str">
        <f t="shared" si="430"/>
        <v/>
      </c>
      <c r="P5554" s="75" t="str">
        <f t="shared" si="431"/>
        <v/>
      </c>
      <c r="Q5554" s="77" t="str">
        <f t="shared" si="432"/>
        <v/>
      </c>
      <c r="R5554" s="77" t="str">
        <f t="shared" si="433"/>
        <v/>
      </c>
      <c r="S5554" s="77" t="str">
        <f>IF(O5554="","",IF(OR(VALUE(LEFT(O5554,2))&gt;IF(RIGHT(J5554,1)="M",7,19),AND(OR(LEFT(O5554,2)={"07","19"}),VALUE(RIGHT(O5554,2))&gt;15)),TRUE,FALSE))</f>
        <v/>
      </c>
      <c r="T5554" s="77" t="str">
        <f>IF(O5554="","",IF(OR(VALUE(LEFT(O5554,2))&gt;IF(RIGHT(J5554,1)="M",7,19),AND(OR(LEFT(O5554,2)={"07","19"}),VALUE(RIGHT(O5554,2))&gt;5)),TRUE,FALSE))</f>
        <v/>
      </c>
    </row>
    <row r="5555" spans="12:20" x14ac:dyDescent="0.25">
      <c r="L5555" s="75">
        <f>COUNTIF($B$2:B5555,B5555)</f>
        <v>0</v>
      </c>
      <c r="M5555" s="75">
        <f>COUNTIF($L$2:L5555,4)</f>
        <v>42</v>
      </c>
      <c r="N5555" s="76" t="str">
        <f t="shared" si="434"/>
        <v>0</v>
      </c>
      <c r="O5555" s="76" t="str">
        <f t="shared" si="430"/>
        <v/>
      </c>
      <c r="P5555" s="75" t="str">
        <f t="shared" si="431"/>
        <v/>
      </c>
      <c r="Q5555" s="77" t="str">
        <f t="shared" si="432"/>
        <v/>
      </c>
      <c r="R5555" s="77" t="str">
        <f t="shared" si="433"/>
        <v/>
      </c>
      <c r="S5555" s="77" t="str">
        <f>IF(O5555="","",IF(OR(VALUE(LEFT(O5555,2))&gt;IF(RIGHT(J5555,1)="M",7,19),AND(OR(LEFT(O5555,2)={"07","19"}),VALUE(RIGHT(O5555,2))&gt;15)),TRUE,FALSE))</f>
        <v/>
      </c>
      <c r="T5555" s="77" t="str">
        <f>IF(O5555="","",IF(OR(VALUE(LEFT(O5555,2))&gt;IF(RIGHT(J5555,1)="M",7,19),AND(OR(LEFT(O5555,2)={"07","19"}),VALUE(RIGHT(O5555,2))&gt;5)),TRUE,FALSE))</f>
        <v/>
      </c>
    </row>
    <row r="5556" spans="12:20" x14ac:dyDescent="0.25">
      <c r="L5556" s="75">
        <f>COUNTIF($B$2:B5556,B5556)</f>
        <v>0</v>
      </c>
      <c r="M5556" s="75">
        <f>COUNTIF($L$2:L5556,4)</f>
        <v>42</v>
      </c>
      <c r="N5556" s="76" t="str">
        <f t="shared" si="434"/>
        <v>0</v>
      </c>
      <c r="O5556" s="76" t="str">
        <f t="shared" si="430"/>
        <v/>
      </c>
      <c r="P5556" s="75" t="str">
        <f t="shared" si="431"/>
        <v/>
      </c>
      <c r="Q5556" s="77" t="str">
        <f t="shared" si="432"/>
        <v/>
      </c>
      <c r="R5556" s="77" t="str">
        <f t="shared" si="433"/>
        <v/>
      </c>
      <c r="S5556" s="77" t="str">
        <f>IF(O5556="","",IF(OR(VALUE(LEFT(O5556,2))&gt;IF(RIGHT(J5556,1)="M",7,19),AND(OR(LEFT(O5556,2)={"07","19"}),VALUE(RIGHT(O5556,2))&gt;15)),TRUE,FALSE))</f>
        <v/>
      </c>
      <c r="T5556" s="77" t="str">
        <f>IF(O5556="","",IF(OR(VALUE(LEFT(O5556,2))&gt;IF(RIGHT(J5556,1)="M",7,19),AND(OR(LEFT(O5556,2)={"07","19"}),VALUE(RIGHT(O5556,2))&gt;5)),TRUE,FALSE))</f>
        <v/>
      </c>
    </row>
    <row r="5557" spans="12:20" x14ac:dyDescent="0.25">
      <c r="L5557" s="75">
        <f>COUNTIF($B$2:B5557,B5557)</f>
        <v>0</v>
      </c>
      <c r="M5557" s="75">
        <f>COUNTIF($L$2:L5557,4)</f>
        <v>42</v>
      </c>
      <c r="N5557" s="76" t="str">
        <f t="shared" si="434"/>
        <v>0</v>
      </c>
      <c r="O5557" s="76" t="str">
        <f t="shared" si="430"/>
        <v/>
      </c>
      <c r="P5557" s="75" t="str">
        <f t="shared" si="431"/>
        <v/>
      </c>
      <c r="Q5557" s="77" t="str">
        <f t="shared" si="432"/>
        <v/>
      </c>
      <c r="R5557" s="77" t="str">
        <f t="shared" si="433"/>
        <v/>
      </c>
      <c r="S5557" s="77" t="str">
        <f>IF(O5557="","",IF(OR(VALUE(LEFT(O5557,2))&gt;IF(RIGHT(J5557,1)="M",7,19),AND(OR(LEFT(O5557,2)={"07","19"}),VALUE(RIGHT(O5557,2))&gt;15)),TRUE,FALSE))</f>
        <v/>
      </c>
      <c r="T5557" s="77" t="str">
        <f>IF(O5557="","",IF(OR(VALUE(LEFT(O5557,2))&gt;IF(RIGHT(J5557,1)="M",7,19),AND(OR(LEFT(O5557,2)={"07","19"}),VALUE(RIGHT(O5557,2))&gt;5)),TRUE,FALSE))</f>
        <v/>
      </c>
    </row>
    <row r="5558" spans="12:20" x14ac:dyDescent="0.25">
      <c r="L5558" s="75">
        <f>COUNTIF($B$2:B5558,B5558)</f>
        <v>0</v>
      </c>
      <c r="M5558" s="75">
        <f>COUNTIF($L$2:L5558,4)</f>
        <v>42</v>
      </c>
      <c r="N5558" s="76" t="str">
        <f t="shared" si="434"/>
        <v>0</v>
      </c>
      <c r="O5558" s="76" t="str">
        <f t="shared" si="430"/>
        <v/>
      </c>
      <c r="P5558" s="75" t="str">
        <f t="shared" si="431"/>
        <v/>
      </c>
      <c r="Q5558" s="77" t="str">
        <f t="shared" si="432"/>
        <v/>
      </c>
      <c r="R5558" s="77" t="str">
        <f t="shared" si="433"/>
        <v/>
      </c>
      <c r="S5558" s="77" t="str">
        <f>IF(O5558="","",IF(OR(VALUE(LEFT(O5558,2))&gt;IF(RIGHT(J5558,1)="M",7,19),AND(OR(LEFT(O5558,2)={"07","19"}),VALUE(RIGHT(O5558,2))&gt;15)),TRUE,FALSE))</f>
        <v/>
      </c>
      <c r="T5558" s="77" t="str">
        <f>IF(O5558="","",IF(OR(VALUE(LEFT(O5558,2))&gt;IF(RIGHT(J5558,1)="M",7,19),AND(OR(LEFT(O5558,2)={"07","19"}),VALUE(RIGHT(O5558,2))&gt;5)),TRUE,FALSE))</f>
        <v/>
      </c>
    </row>
    <row r="5559" spans="12:20" x14ac:dyDescent="0.25">
      <c r="L5559" s="75">
        <f>COUNTIF($B$2:B5559,B5559)</f>
        <v>0</v>
      </c>
      <c r="M5559" s="75">
        <f>COUNTIF($L$2:L5559,4)</f>
        <v>42</v>
      </c>
      <c r="N5559" s="76" t="str">
        <f t="shared" si="434"/>
        <v>0</v>
      </c>
      <c r="O5559" s="76" t="str">
        <f t="shared" si="430"/>
        <v/>
      </c>
      <c r="P5559" s="75" t="str">
        <f t="shared" si="431"/>
        <v/>
      </c>
      <c r="Q5559" s="77" t="str">
        <f t="shared" si="432"/>
        <v/>
      </c>
      <c r="R5559" s="77" t="str">
        <f t="shared" si="433"/>
        <v/>
      </c>
      <c r="S5559" s="77" t="str">
        <f>IF(O5559="","",IF(OR(VALUE(LEFT(O5559,2))&gt;IF(RIGHT(J5559,1)="M",7,19),AND(OR(LEFT(O5559,2)={"07","19"}),VALUE(RIGHT(O5559,2))&gt;15)),TRUE,FALSE))</f>
        <v/>
      </c>
      <c r="T5559" s="77" t="str">
        <f>IF(O5559="","",IF(OR(VALUE(LEFT(O5559,2))&gt;IF(RIGHT(J5559,1)="M",7,19),AND(OR(LEFT(O5559,2)={"07","19"}),VALUE(RIGHT(O5559,2))&gt;5)),TRUE,FALSE))</f>
        <v/>
      </c>
    </row>
    <row r="5560" spans="12:20" x14ac:dyDescent="0.25">
      <c r="L5560" s="75">
        <f>COUNTIF($B$2:B5560,B5560)</f>
        <v>0</v>
      </c>
      <c r="M5560" s="75">
        <f>COUNTIF($L$2:L5560,4)</f>
        <v>42</v>
      </c>
      <c r="N5560" s="76" t="str">
        <f t="shared" si="434"/>
        <v>0</v>
      </c>
      <c r="O5560" s="76" t="str">
        <f t="shared" si="430"/>
        <v/>
      </c>
      <c r="P5560" s="75" t="str">
        <f t="shared" si="431"/>
        <v/>
      </c>
      <c r="Q5560" s="77" t="str">
        <f t="shared" si="432"/>
        <v/>
      </c>
      <c r="R5560" s="77" t="str">
        <f t="shared" si="433"/>
        <v/>
      </c>
      <c r="S5560" s="77" t="str">
        <f>IF(O5560="","",IF(OR(VALUE(LEFT(O5560,2))&gt;IF(RIGHT(J5560,1)="M",7,19),AND(OR(LEFT(O5560,2)={"07","19"}),VALUE(RIGHT(O5560,2))&gt;15)),TRUE,FALSE))</f>
        <v/>
      </c>
      <c r="T5560" s="77" t="str">
        <f>IF(O5560="","",IF(OR(VALUE(LEFT(O5560,2))&gt;IF(RIGHT(J5560,1)="M",7,19),AND(OR(LEFT(O5560,2)={"07","19"}),VALUE(RIGHT(O5560,2))&gt;5)),TRUE,FALSE))</f>
        <v/>
      </c>
    </row>
    <row r="5561" spans="12:20" x14ac:dyDescent="0.25">
      <c r="L5561" s="75">
        <f>COUNTIF($B$2:B5561,B5561)</f>
        <v>0</v>
      </c>
      <c r="M5561" s="75">
        <f>COUNTIF($L$2:L5561,4)</f>
        <v>42</v>
      </c>
      <c r="N5561" s="76" t="str">
        <f t="shared" si="434"/>
        <v>0</v>
      </c>
      <c r="O5561" s="76" t="str">
        <f t="shared" si="430"/>
        <v/>
      </c>
      <c r="P5561" s="75" t="str">
        <f t="shared" si="431"/>
        <v/>
      </c>
      <c r="Q5561" s="77" t="str">
        <f t="shared" si="432"/>
        <v/>
      </c>
      <c r="R5561" s="77" t="str">
        <f t="shared" si="433"/>
        <v/>
      </c>
      <c r="S5561" s="77" t="str">
        <f>IF(O5561="","",IF(OR(VALUE(LEFT(O5561,2))&gt;IF(RIGHT(J5561,1)="M",7,19),AND(OR(LEFT(O5561,2)={"07","19"}),VALUE(RIGHT(O5561,2))&gt;15)),TRUE,FALSE))</f>
        <v/>
      </c>
      <c r="T5561" s="77" t="str">
        <f>IF(O5561="","",IF(OR(VALUE(LEFT(O5561,2))&gt;IF(RIGHT(J5561,1)="M",7,19),AND(OR(LEFT(O5561,2)={"07","19"}),VALUE(RIGHT(O5561,2))&gt;5)),TRUE,FALSE))</f>
        <v/>
      </c>
    </row>
    <row r="5562" spans="12:20" x14ac:dyDescent="0.25">
      <c r="L5562" s="75">
        <f>COUNTIF($B$2:B5562,B5562)</f>
        <v>0</v>
      </c>
      <c r="M5562" s="75">
        <f>COUNTIF($L$2:L5562,4)</f>
        <v>42</v>
      </c>
      <c r="N5562" s="76" t="str">
        <f t="shared" si="434"/>
        <v>0</v>
      </c>
      <c r="O5562" s="76" t="str">
        <f t="shared" si="430"/>
        <v/>
      </c>
      <c r="P5562" s="75" t="str">
        <f t="shared" si="431"/>
        <v/>
      </c>
      <c r="Q5562" s="77" t="str">
        <f t="shared" si="432"/>
        <v/>
      </c>
      <c r="R5562" s="77" t="str">
        <f t="shared" si="433"/>
        <v/>
      </c>
      <c r="S5562" s="77" t="str">
        <f>IF(O5562="","",IF(OR(VALUE(LEFT(O5562,2))&gt;IF(RIGHT(J5562,1)="M",7,19),AND(OR(LEFT(O5562,2)={"07","19"}),VALUE(RIGHT(O5562,2))&gt;15)),TRUE,FALSE))</f>
        <v/>
      </c>
      <c r="T5562" s="77" t="str">
        <f>IF(O5562="","",IF(OR(VALUE(LEFT(O5562,2))&gt;IF(RIGHT(J5562,1)="M",7,19),AND(OR(LEFT(O5562,2)={"07","19"}),VALUE(RIGHT(O5562,2))&gt;5)),TRUE,FALSE))</f>
        <v/>
      </c>
    </row>
    <row r="5563" spans="12:20" x14ac:dyDescent="0.25">
      <c r="L5563" s="75">
        <f>COUNTIF($B$2:B5563,B5563)</f>
        <v>0</v>
      </c>
      <c r="M5563" s="75">
        <f>COUNTIF($L$2:L5563,4)</f>
        <v>42</v>
      </c>
      <c r="N5563" s="76" t="str">
        <f t="shared" si="434"/>
        <v>0</v>
      </c>
      <c r="O5563" s="76" t="str">
        <f t="shared" si="430"/>
        <v/>
      </c>
      <c r="P5563" s="75" t="str">
        <f t="shared" si="431"/>
        <v/>
      </c>
      <c r="Q5563" s="77" t="str">
        <f t="shared" si="432"/>
        <v/>
      </c>
      <c r="R5563" s="77" t="str">
        <f t="shared" si="433"/>
        <v/>
      </c>
      <c r="S5563" s="77" t="str">
        <f>IF(O5563="","",IF(OR(VALUE(LEFT(O5563,2))&gt;IF(RIGHT(J5563,1)="M",7,19),AND(OR(LEFT(O5563,2)={"07","19"}),VALUE(RIGHT(O5563,2))&gt;15)),TRUE,FALSE))</f>
        <v/>
      </c>
      <c r="T5563" s="77" t="str">
        <f>IF(O5563="","",IF(OR(VALUE(LEFT(O5563,2))&gt;IF(RIGHT(J5563,1)="M",7,19),AND(OR(LEFT(O5563,2)={"07","19"}),VALUE(RIGHT(O5563,2))&gt;5)),TRUE,FALSE))</f>
        <v/>
      </c>
    </row>
    <row r="5564" spans="12:20" x14ac:dyDescent="0.25">
      <c r="L5564" s="75">
        <f>COUNTIF($B$2:B5564,B5564)</f>
        <v>0</v>
      </c>
      <c r="M5564" s="75">
        <f>COUNTIF($L$2:L5564,4)</f>
        <v>42</v>
      </c>
      <c r="N5564" s="76" t="str">
        <f t="shared" si="434"/>
        <v>0</v>
      </c>
      <c r="O5564" s="76" t="str">
        <f t="shared" si="430"/>
        <v/>
      </c>
      <c r="P5564" s="75" t="str">
        <f t="shared" si="431"/>
        <v/>
      </c>
      <c r="Q5564" s="77" t="str">
        <f t="shared" si="432"/>
        <v/>
      </c>
      <c r="R5564" s="77" t="str">
        <f t="shared" si="433"/>
        <v/>
      </c>
      <c r="S5564" s="77" t="str">
        <f>IF(O5564="","",IF(OR(VALUE(LEFT(O5564,2))&gt;IF(RIGHT(J5564,1)="M",7,19),AND(OR(LEFT(O5564,2)={"07","19"}),VALUE(RIGHT(O5564,2))&gt;15)),TRUE,FALSE))</f>
        <v/>
      </c>
      <c r="T5564" s="77" t="str">
        <f>IF(O5564="","",IF(OR(VALUE(LEFT(O5564,2))&gt;IF(RIGHT(J5564,1)="M",7,19),AND(OR(LEFT(O5564,2)={"07","19"}),VALUE(RIGHT(O5564,2))&gt;5)),TRUE,FALSE))</f>
        <v/>
      </c>
    </row>
    <row r="5565" spans="12:20" x14ac:dyDescent="0.25">
      <c r="L5565" s="75">
        <f>COUNTIF($B$2:B5565,B5565)</f>
        <v>0</v>
      </c>
      <c r="M5565" s="75">
        <f>COUNTIF($L$2:L5565,4)</f>
        <v>42</v>
      </c>
      <c r="N5565" s="76" t="str">
        <f t="shared" si="434"/>
        <v>0</v>
      </c>
      <c r="O5565" s="76" t="str">
        <f t="shared" si="430"/>
        <v/>
      </c>
      <c r="P5565" s="75" t="str">
        <f t="shared" si="431"/>
        <v/>
      </c>
      <c r="Q5565" s="77" t="str">
        <f t="shared" si="432"/>
        <v/>
      </c>
      <c r="R5565" s="77" t="str">
        <f t="shared" si="433"/>
        <v/>
      </c>
      <c r="S5565" s="77" t="str">
        <f>IF(O5565="","",IF(OR(VALUE(LEFT(O5565,2))&gt;IF(RIGHT(J5565,1)="M",7,19),AND(OR(LEFT(O5565,2)={"07","19"}),VALUE(RIGHT(O5565,2))&gt;15)),TRUE,FALSE))</f>
        <v/>
      </c>
      <c r="T5565" s="77" t="str">
        <f>IF(O5565="","",IF(OR(VALUE(LEFT(O5565,2))&gt;IF(RIGHT(J5565,1)="M",7,19),AND(OR(LEFT(O5565,2)={"07","19"}),VALUE(RIGHT(O5565,2))&gt;5)),TRUE,FALSE))</f>
        <v/>
      </c>
    </row>
    <row r="5566" spans="12:20" x14ac:dyDescent="0.25">
      <c r="L5566" s="75">
        <f>COUNTIF($B$2:B5566,B5566)</f>
        <v>0</v>
      </c>
      <c r="M5566" s="75">
        <f>COUNTIF($L$2:L5566,4)</f>
        <v>42</v>
      </c>
      <c r="N5566" s="76" t="str">
        <f t="shared" si="434"/>
        <v>0</v>
      </c>
      <c r="O5566" s="76" t="str">
        <f t="shared" si="430"/>
        <v/>
      </c>
      <c r="P5566" s="75" t="str">
        <f t="shared" si="431"/>
        <v/>
      </c>
      <c r="Q5566" s="77" t="str">
        <f t="shared" si="432"/>
        <v/>
      </c>
      <c r="R5566" s="77" t="str">
        <f t="shared" si="433"/>
        <v/>
      </c>
      <c r="S5566" s="77" t="str">
        <f>IF(O5566="","",IF(OR(VALUE(LEFT(O5566,2))&gt;IF(RIGHT(J5566,1)="M",7,19),AND(OR(LEFT(O5566,2)={"07","19"}),VALUE(RIGHT(O5566,2))&gt;15)),TRUE,FALSE))</f>
        <v/>
      </c>
      <c r="T5566" s="77" t="str">
        <f>IF(O5566="","",IF(OR(VALUE(LEFT(O5566,2))&gt;IF(RIGHT(J5566,1)="M",7,19),AND(OR(LEFT(O5566,2)={"07","19"}),VALUE(RIGHT(O5566,2))&gt;5)),TRUE,FALSE))</f>
        <v/>
      </c>
    </row>
    <row r="5567" spans="12:20" x14ac:dyDescent="0.25">
      <c r="L5567" s="75">
        <f>COUNTIF($B$2:B5567,B5567)</f>
        <v>0</v>
      </c>
      <c r="M5567" s="75">
        <f>COUNTIF($L$2:L5567,4)</f>
        <v>42</v>
      </c>
      <c r="N5567" s="76" t="str">
        <f t="shared" si="434"/>
        <v>0</v>
      </c>
      <c r="O5567" s="76" t="str">
        <f t="shared" si="430"/>
        <v/>
      </c>
      <c r="P5567" s="75" t="str">
        <f t="shared" si="431"/>
        <v/>
      </c>
      <c r="Q5567" s="77" t="str">
        <f t="shared" si="432"/>
        <v/>
      </c>
      <c r="R5567" s="77" t="str">
        <f t="shared" si="433"/>
        <v/>
      </c>
      <c r="S5567" s="77" t="str">
        <f>IF(O5567="","",IF(OR(VALUE(LEFT(O5567,2))&gt;IF(RIGHT(J5567,1)="M",7,19),AND(OR(LEFT(O5567,2)={"07","19"}),VALUE(RIGHT(O5567,2))&gt;15)),TRUE,FALSE))</f>
        <v/>
      </c>
      <c r="T5567" s="77" t="str">
        <f>IF(O5567="","",IF(OR(VALUE(LEFT(O5567,2))&gt;IF(RIGHT(J5567,1)="M",7,19),AND(OR(LEFT(O5567,2)={"07","19"}),VALUE(RIGHT(O5567,2))&gt;5)),TRUE,FALSE))</f>
        <v/>
      </c>
    </row>
    <row r="5568" spans="12:20" x14ac:dyDescent="0.25">
      <c r="L5568" s="75">
        <f>COUNTIF($B$2:B5568,B5568)</f>
        <v>0</v>
      </c>
      <c r="M5568" s="75">
        <f>COUNTIF($L$2:L5568,4)</f>
        <v>42</v>
      </c>
      <c r="N5568" s="76" t="str">
        <f t="shared" si="434"/>
        <v>0</v>
      </c>
      <c r="O5568" s="76" t="str">
        <f t="shared" si="430"/>
        <v/>
      </c>
      <c r="P5568" s="75" t="str">
        <f t="shared" si="431"/>
        <v/>
      </c>
      <c r="Q5568" s="77" t="str">
        <f t="shared" si="432"/>
        <v/>
      </c>
      <c r="R5568" s="77" t="str">
        <f t="shared" si="433"/>
        <v/>
      </c>
      <c r="S5568" s="77" t="str">
        <f>IF(O5568="","",IF(OR(VALUE(LEFT(O5568,2))&gt;IF(RIGHT(J5568,1)="M",7,19),AND(OR(LEFT(O5568,2)={"07","19"}),VALUE(RIGHT(O5568,2))&gt;15)),TRUE,FALSE))</f>
        <v/>
      </c>
      <c r="T5568" s="77" t="str">
        <f>IF(O5568="","",IF(OR(VALUE(LEFT(O5568,2))&gt;IF(RIGHT(J5568,1)="M",7,19),AND(OR(LEFT(O5568,2)={"07","19"}),VALUE(RIGHT(O5568,2))&gt;5)),TRUE,FALSE))</f>
        <v/>
      </c>
    </row>
    <row r="5569" spans="12:20" x14ac:dyDescent="0.25">
      <c r="L5569" s="75">
        <f>COUNTIF($B$2:B5569,B5569)</f>
        <v>0</v>
      </c>
      <c r="M5569" s="75">
        <f>COUNTIF($L$2:L5569,4)</f>
        <v>42</v>
      </c>
      <c r="N5569" s="76" t="str">
        <f t="shared" si="434"/>
        <v>0</v>
      </c>
      <c r="O5569" s="76" t="str">
        <f t="shared" si="430"/>
        <v/>
      </c>
      <c r="P5569" s="75" t="str">
        <f t="shared" si="431"/>
        <v/>
      </c>
      <c r="Q5569" s="77" t="str">
        <f t="shared" si="432"/>
        <v/>
      </c>
      <c r="R5569" s="77" t="str">
        <f t="shared" si="433"/>
        <v/>
      </c>
      <c r="S5569" s="77" t="str">
        <f>IF(O5569="","",IF(OR(VALUE(LEFT(O5569,2))&gt;IF(RIGHT(J5569,1)="M",7,19),AND(OR(LEFT(O5569,2)={"07","19"}),VALUE(RIGHT(O5569,2))&gt;15)),TRUE,FALSE))</f>
        <v/>
      </c>
      <c r="T5569" s="77" t="str">
        <f>IF(O5569="","",IF(OR(VALUE(LEFT(O5569,2))&gt;IF(RIGHT(J5569,1)="M",7,19),AND(OR(LEFT(O5569,2)={"07","19"}),VALUE(RIGHT(O5569,2))&gt;5)),TRUE,FALSE))</f>
        <v/>
      </c>
    </row>
    <row r="5570" spans="12:20" x14ac:dyDescent="0.25">
      <c r="L5570" s="75">
        <f>COUNTIF($B$2:B5570,B5570)</f>
        <v>0</v>
      </c>
      <c r="M5570" s="75">
        <f>COUNTIF($L$2:L5570,4)</f>
        <v>42</v>
      </c>
      <c r="N5570" s="76" t="str">
        <f t="shared" si="434"/>
        <v>0</v>
      </c>
      <c r="O5570" s="76" t="str">
        <f t="shared" ref="O5570:O5633" si="435">TRIM(SUBSTITUTE(SUBSTITUTE(D5570,"+",""),"_",""))</f>
        <v/>
      </c>
      <c r="P5570" s="75" t="str">
        <f t="shared" ref="P5570:P5633" si="436">TRIM(SUBSTITUTE(SUBSTITUTE(E5570,"+",""),"_",""))</f>
        <v/>
      </c>
      <c r="Q5570" s="77" t="str">
        <f t="shared" ref="Q5570:Q5633" si="437">IFERROR(IF(RIGHT(P5570,2)&lt;RIGHT(O5570,2),IF(P5570&lt;O5570,P5570+2360-O5570,P5570-40-O5570),IF(P5570&lt;O5570,P5570+2400-O5570,P5570-O5570)),"")</f>
        <v/>
      </c>
      <c r="R5570" s="77" t="str">
        <f t="shared" ref="R5570:R5633" si="438">IFERROR(ROUNDDOWN(Q5570/100,0),"")</f>
        <v/>
      </c>
      <c r="S5570" s="77" t="str">
        <f>IF(O5570="","",IF(OR(VALUE(LEFT(O5570,2))&gt;IF(RIGHT(J5570,1)="M",7,19),AND(OR(LEFT(O5570,2)={"07","19"}),VALUE(RIGHT(O5570,2))&gt;15)),TRUE,FALSE))</f>
        <v/>
      </c>
      <c r="T5570" s="77" t="str">
        <f>IF(O5570="","",IF(OR(VALUE(LEFT(O5570,2))&gt;IF(RIGHT(J5570,1)="M",7,19),AND(OR(LEFT(O5570,2)={"07","19"}),VALUE(RIGHT(O5570,2))&gt;5)),TRUE,FALSE))</f>
        <v/>
      </c>
    </row>
    <row r="5571" spans="12:20" x14ac:dyDescent="0.25">
      <c r="L5571" s="75">
        <f>COUNTIF($B$2:B5571,B5571)</f>
        <v>0</v>
      </c>
      <c r="M5571" s="75">
        <f>COUNTIF($L$2:L5571,4)</f>
        <v>42</v>
      </c>
      <c r="N5571" s="76" t="str">
        <f t="shared" ref="N5571:N5634" si="439">A5571&amp;DAY(C5571)</f>
        <v>0</v>
      </c>
      <c r="O5571" s="76" t="str">
        <f t="shared" si="435"/>
        <v/>
      </c>
      <c r="P5571" s="75" t="str">
        <f t="shared" si="436"/>
        <v/>
      </c>
      <c r="Q5571" s="77" t="str">
        <f t="shared" si="437"/>
        <v/>
      </c>
      <c r="R5571" s="77" t="str">
        <f t="shared" si="438"/>
        <v/>
      </c>
      <c r="S5571" s="77" t="str">
        <f>IF(O5571="","",IF(OR(VALUE(LEFT(O5571,2))&gt;IF(RIGHT(J5571,1)="M",7,19),AND(OR(LEFT(O5571,2)={"07","19"}),VALUE(RIGHT(O5571,2))&gt;15)),TRUE,FALSE))</f>
        <v/>
      </c>
      <c r="T5571" s="77" t="str">
        <f>IF(O5571="","",IF(OR(VALUE(LEFT(O5571,2))&gt;IF(RIGHT(J5571,1)="M",7,19),AND(OR(LEFT(O5571,2)={"07","19"}),VALUE(RIGHT(O5571,2))&gt;5)),TRUE,FALSE))</f>
        <v/>
      </c>
    </row>
    <row r="5572" spans="12:20" x14ac:dyDescent="0.25">
      <c r="L5572" s="75">
        <f>COUNTIF($B$2:B5572,B5572)</f>
        <v>0</v>
      </c>
      <c r="M5572" s="75">
        <f>COUNTIF($L$2:L5572,4)</f>
        <v>42</v>
      </c>
      <c r="N5572" s="76" t="str">
        <f t="shared" si="439"/>
        <v>0</v>
      </c>
      <c r="O5572" s="76" t="str">
        <f t="shared" si="435"/>
        <v/>
      </c>
      <c r="P5572" s="75" t="str">
        <f t="shared" si="436"/>
        <v/>
      </c>
      <c r="Q5572" s="77" t="str">
        <f t="shared" si="437"/>
        <v/>
      </c>
      <c r="R5572" s="77" t="str">
        <f t="shared" si="438"/>
        <v/>
      </c>
      <c r="S5572" s="77" t="str">
        <f>IF(O5572="","",IF(OR(VALUE(LEFT(O5572,2))&gt;IF(RIGHT(J5572,1)="M",7,19),AND(OR(LEFT(O5572,2)={"07","19"}),VALUE(RIGHT(O5572,2))&gt;15)),TRUE,FALSE))</f>
        <v/>
      </c>
      <c r="T5572" s="77" t="str">
        <f>IF(O5572="","",IF(OR(VALUE(LEFT(O5572,2))&gt;IF(RIGHT(J5572,1)="M",7,19),AND(OR(LEFT(O5572,2)={"07","19"}),VALUE(RIGHT(O5572,2))&gt;5)),TRUE,FALSE))</f>
        <v/>
      </c>
    </row>
    <row r="5573" spans="12:20" x14ac:dyDescent="0.25">
      <c r="L5573" s="75">
        <f>COUNTIF($B$2:B5573,B5573)</f>
        <v>0</v>
      </c>
      <c r="M5573" s="75">
        <f>COUNTIF($L$2:L5573,4)</f>
        <v>42</v>
      </c>
      <c r="N5573" s="76" t="str">
        <f t="shared" si="439"/>
        <v>0</v>
      </c>
      <c r="O5573" s="76" t="str">
        <f t="shared" si="435"/>
        <v/>
      </c>
      <c r="P5573" s="75" t="str">
        <f t="shared" si="436"/>
        <v/>
      </c>
      <c r="Q5573" s="77" t="str">
        <f t="shared" si="437"/>
        <v/>
      </c>
      <c r="R5573" s="77" t="str">
        <f t="shared" si="438"/>
        <v/>
      </c>
      <c r="S5573" s="77" t="str">
        <f>IF(O5573="","",IF(OR(VALUE(LEFT(O5573,2))&gt;IF(RIGHT(J5573,1)="M",7,19),AND(OR(LEFT(O5573,2)={"07","19"}),VALUE(RIGHT(O5573,2))&gt;15)),TRUE,FALSE))</f>
        <v/>
      </c>
      <c r="T5573" s="77" t="str">
        <f>IF(O5573="","",IF(OR(VALUE(LEFT(O5573,2))&gt;IF(RIGHT(J5573,1)="M",7,19),AND(OR(LEFT(O5573,2)={"07","19"}),VALUE(RIGHT(O5573,2))&gt;5)),TRUE,FALSE))</f>
        <v/>
      </c>
    </row>
    <row r="5574" spans="12:20" x14ac:dyDescent="0.25">
      <c r="L5574" s="75">
        <f>COUNTIF($B$2:B5574,B5574)</f>
        <v>0</v>
      </c>
      <c r="M5574" s="75">
        <f>COUNTIF($L$2:L5574,4)</f>
        <v>42</v>
      </c>
      <c r="N5574" s="76" t="str">
        <f t="shared" si="439"/>
        <v>0</v>
      </c>
      <c r="O5574" s="76" t="str">
        <f t="shared" si="435"/>
        <v/>
      </c>
      <c r="P5574" s="75" t="str">
        <f t="shared" si="436"/>
        <v/>
      </c>
      <c r="Q5574" s="77" t="str">
        <f t="shared" si="437"/>
        <v/>
      </c>
      <c r="R5574" s="77" t="str">
        <f t="shared" si="438"/>
        <v/>
      </c>
      <c r="S5574" s="77" t="str">
        <f>IF(O5574="","",IF(OR(VALUE(LEFT(O5574,2))&gt;IF(RIGHT(J5574,1)="M",7,19),AND(OR(LEFT(O5574,2)={"07","19"}),VALUE(RIGHT(O5574,2))&gt;15)),TRUE,FALSE))</f>
        <v/>
      </c>
      <c r="T5574" s="77" t="str">
        <f>IF(O5574="","",IF(OR(VALUE(LEFT(O5574,2))&gt;IF(RIGHT(J5574,1)="M",7,19),AND(OR(LEFT(O5574,2)={"07","19"}),VALUE(RIGHT(O5574,2))&gt;5)),TRUE,FALSE))</f>
        <v/>
      </c>
    </row>
    <row r="5575" spans="12:20" x14ac:dyDescent="0.25">
      <c r="L5575" s="75">
        <f>COUNTIF($B$2:B5575,B5575)</f>
        <v>0</v>
      </c>
      <c r="M5575" s="75">
        <f>COUNTIF($L$2:L5575,4)</f>
        <v>42</v>
      </c>
      <c r="N5575" s="76" t="str">
        <f t="shared" si="439"/>
        <v>0</v>
      </c>
      <c r="O5575" s="76" t="str">
        <f t="shared" si="435"/>
        <v/>
      </c>
      <c r="P5575" s="75" t="str">
        <f t="shared" si="436"/>
        <v/>
      </c>
      <c r="Q5575" s="77" t="str">
        <f t="shared" si="437"/>
        <v/>
      </c>
      <c r="R5575" s="77" t="str">
        <f t="shared" si="438"/>
        <v/>
      </c>
      <c r="S5575" s="77" t="str">
        <f>IF(O5575="","",IF(OR(VALUE(LEFT(O5575,2))&gt;IF(RIGHT(J5575,1)="M",7,19),AND(OR(LEFT(O5575,2)={"07","19"}),VALUE(RIGHT(O5575,2))&gt;15)),TRUE,FALSE))</f>
        <v/>
      </c>
      <c r="T5575" s="77" t="str">
        <f>IF(O5575="","",IF(OR(VALUE(LEFT(O5575,2))&gt;IF(RIGHT(J5575,1)="M",7,19),AND(OR(LEFT(O5575,2)={"07","19"}),VALUE(RIGHT(O5575,2))&gt;5)),TRUE,FALSE))</f>
        <v/>
      </c>
    </row>
    <row r="5576" spans="12:20" x14ac:dyDescent="0.25">
      <c r="L5576" s="75">
        <f>COUNTIF($B$2:B5576,B5576)</f>
        <v>0</v>
      </c>
      <c r="M5576" s="75">
        <f>COUNTIF($L$2:L5576,4)</f>
        <v>42</v>
      </c>
      <c r="N5576" s="76" t="str">
        <f t="shared" si="439"/>
        <v>0</v>
      </c>
      <c r="O5576" s="76" t="str">
        <f t="shared" si="435"/>
        <v/>
      </c>
      <c r="P5576" s="75" t="str">
        <f t="shared" si="436"/>
        <v/>
      </c>
      <c r="Q5576" s="77" t="str">
        <f t="shared" si="437"/>
        <v/>
      </c>
      <c r="R5576" s="77" t="str">
        <f t="shared" si="438"/>
        <v/>
      </c>
      <c r="S5576" s="77" t="str">
        <f>IF(O5576="","",IF(OR(VALUE(LEFT(O5576,2))&gt;IF(RIGHT(J5576,1)="M",7,19),AND(OR(LEFT(O5576,2)={"07","19"}),VALUE(RIGHT(O5576,2))&gt;15)),TRUE,FALSE))</f>
        <v/>
      </c>
      <c r="T5576" s="77" t="str">
        <f>IF(O5576="","",IF(OR(VALUE(LEFT(O5576,2))&gt;IF(RIGHT(J5576,1)="M",7,19),AND(OR(LEFT(O5576,2)={"07","19"}),VALUE(RIGHT(O5576,2))&gt;5)),TRUE,FALSE))</f>
        <v/>
      </c>
    </row>
    <row r="5577" spans="12:20" x14ac:dyDescent="0.25">
      <c r="L5577" s="75">
        <f>COUNTIF($B$2:B5577,B5577)</f>
        <v>0</v>
      </c>
      <c r="M5577" s="75">
        <f>COUNTIF($L$2:L5577,4)</f>
        <v>42</v>
      </c>
      <c r="N5577" s="76" t="str">
        <f t="shared" si="439"/>
        <v>0</v>
      </c>
      <c r="O5577" s="76" t="str">
        <f t="shared" si="435"/>
        <v/>
      </c>
      <c r="P5577" s="75" t="str">
        <f t="shared" si="436"/>
        <v/>
      </c>
      <c r="Q5577" s="77" t="str">
        <f t="shared" si="437"/>
        <v/>
      </c>
      <c r="R5577" s="77" t="str">
        <f t="shared" si="438"/>
        <v/>
      </c>
      <c r="S5577" s="77" t="str">
        <f>IF(O5577="","",IF(OR(VALUE(LEFT(O5577,2))&gt;IF(RIGHT(J5577,1)="M",7,19),AND(OR(LEFT(O5577,2)={"07","19"}),VALUE(RIGHT(O5577,2))&gt;15)),TRUE,FALSE))</f>
        <v/>
      </c>
      <c r="T5577" s="77" t="str">
        <f>IF(O5577="","",IF(OR(VALUE(LEFT(O5577,2))&gt;IF(RIGHT(J5577,1)="M",7,19),AND(OR(LEFT(O5577,2)={"07","19"}),VALUE(RIGHT(O5577,2))&gt;5)),TRUE,FALSE))</f>
        <v/>
      </c>
    </row>
    <row r="5578" spans="12:20" x14ac:dyDescent="0.25">
      <c r="L5578" s="75">
        <f>COUNTIF($B$2:B5578,B5578)</f>
        <v>0</v>
      </c>
      <c r="M5578" s="75">
        <f>COUNTIF($L$2:L5578,4)</f>
        <v>42</v>
      </c>
      <c r="N5578" s="76" t="str">
        <f t="shared" si="439"/>
        <v>0</v>
      </c>
      <c r="O5578" s="76" t="str">
        <f t="shared" si="435"/>
        <v/>
      </c>
      <c r="P5578" s="75" t="str">
        <f t="shared" si="436"/>
        <v/>
      </c>
      <c r="Q5578" s="77" t="str">
        <f t="shared" si="437"/>
        <v/>
      </c>
      <c r="R5578" s="77" t="str">
        <f t="shared" si="438"/>
        <v/>
      </c>
      <c r="S5578" s="77" t="str">
        <f>IF(O5578="","",IF(OR(VALUE(LEFT(O5578,2))&gt;IF(RIGHT(J5578,1)="M",7,19),AND(OR(LEFT(O5578,2)={"07","19"}),VALUE(RIGHT(O5578,2))&gt;15)),TRUE,FALSE))</f>
        <v/>
      </c>
      <c r="T5578" s="77" t="str">
        <f>IF(O5578="","",IF(OR(VALUE(LEFT(O5578,2))&gt;IF(RIGHT(J5578,1)="M",7,19),AND(OR(LEFT(O5578,2)={"07","19"}),VALUE(RIGHT(O5578,2))&gt;5)),TRUE,FALSE))</f>
        <v/>
      </c>
    </row>
    <row r="5579" spans="12:20" x14ac:dyDescent="0.25">
      <c r="L5579" s="75">
        <f>COUNTIF($B$2:B5579,B5579)</f>
        <v>0</v>
      </c>
      <c r="M5579" s="75">
        <f>COUNTIF($L$2:L5579,4)</f>
        <v>42</v>
      </c>
      <c r="N5579" s="76" t="str">
        <f t="shared" si="439"/>
        <v>0</v>
      </c>
      <c r="O5579" s="76" t="str">
        <f t="shared" si="435"/>
        <v/>
      </c>
      <c r="P5579" s="75" t="str">
        <f t="shared" si="436"/>
        <v/>
      </c>
      <c r="Q5579" s="77" t="str">
        <f t="shared" si="437"/>
        <v/>
      </c>
      <c r="R5579" s="77" t="str">
        <f t="shared" si="438"/>
        <v/>
      </c>
      <c r="S5579" s="77" t="str">
        <f>IF(O5579="","",IF(OR(VALUE(LEFT(O5579,2))&gt;IF(RIGHT(J5579,1)="M",7,19),AND(OR(LEFT(O5579,2)={"07","19"}),VALUE(RIGHT(O5579,2))&gt;15)),TRUE,FALSE))</f>
        <v/>
      </c>
      <c r="T5579" s="77" t="str">
        <f>IF(O5579="","",IF(OR(VALUE(LEFT(O5579,2))&gt;IF(RIGHT(J5579,1)="M",7,19),AND(OR(LEFT(O5579,2)={"07","19"}),VALUE(RIGHT(O5579,2))&gt;5)),TRUE,FALSE))</f>
        <v/>
      </c>
    </row>
    <row r="5580" spans="12:20" x14ac:dyDescent="0.25">
      <c r="L5580" s="75">
        <f>COUNTIF($B$2:B5580,B5580)</f>
        <v>0</v>
      </c>
      <c r="M5580" s="75">
        <f>COUNTIF($L$2:L5580,4)</f>
        <v>42</v>
      </c>
      <c r="N5580" s="76" t="str">
        <f t="shared" si="439"/>
        <v>0</v>
      </c>
      <c r="O5580" s="76" t="str">
        <f t="shared" si="435"/>
        <v/>
      </c>
      <c r="P5580" s="75" t="str">
        <f t="shared" si="436"/>
        <v/>
      </c>
      <c r="Q5580" s="77" t="str">
        <f t="shared" si="437"/>
        <v/>
      </c>
      <c r="R5580" s="77" t="str">
        <f t="shared" si="438"/>
        <v/>
      </c>
      <c r="S5580" s="77" t="str">
        <f>IF(O5580="","",IF(OR(VALUE(LEFT(O5580,2))&gt;IF(RIGHT(J5580,1)="M",7,19),AND(OR(LEFT(O5580,2)={"07","19"}),VALUE(RIGHT(O5580,2))&gt;15)),TRUE,FALSE))</f>
        <v/>
      </c>
      <c r="T5580" s="77" t="str">
        <f>IF(O5580="","",IF(OR(VALUE(LEFT(O5580,2))&gt;IF(RIGHT(J5580,1)="M",7,19),AND(OR(LEFT(O5580,2)={"07","19"}),VALUE(RIGHT(O5580,2))&gt;5)),TRUE,FALSE))</f>
        <v/>
      </c>
    </row>
    <row r="5581" spans="12:20" x14ac:dyDescent="0.25">
      <c r="L5581" s="75">
        <f>COUNTIF($B$2:B5581,B5581)</f>
        <v>0</v>
      </c>
      <c r="M5581" s="75">
        <f>COUNTIF($L$2:L5581,4)</f>
        <v>42</v>
      </c>
      <c r="N5581" s="76" t="str">
        <f t="shared" si="439"/>
        <v>0</v>
      </c>
      <c r="O5581" s="76" t="str">
        <f t="shared" si="435"/>
        <v/>
      </c>
      <c r="P5581" s="75" t="str">
        <f t="shared" si="436"/>
        <v/>
      </c>
      <c r="Q5581" s="77" t="str">
        <f t="shared" si="437"/>
        <v/>
      </c>
      <c r="R5581" s="77" t="str">
        <f t="shared" si="438"/>
        <v/>
      </c>
      <c r="S5581" s="77" t="str">
        <f>IF(O5581="","",IF(OR(VALUE(LEFT(O5581,2))&gt;IF(RIGHT(J5581,1)="M",7,19),AND(OR(LEFT(O5581,2)={"07","19"}),VALUE(RIGHT(O5581,2))&gt;15)),TRUE,FALSE))</f>
        <v/>
      </c>
      <c r="T5581" s="77" t="str">
        <f>IF(O5581="","",IF(OR(VALUE(LEFT(O5581,2))&gt;IF(RIGHT(J5581,1)="M",7,19),AND(OR(LEFT(O5581,2)={"07","19"}),VALUE(RIGHT(O5581,2))&gt;5)),TRUE,FALSE))</f>
        <v/>
      </c>
    </row>
    <row r="5582" spans="12:20" x14ac:dyDescent="0.25">
      <c r="L5582" s="75">
        <f>COUNTIF($B$2:B5582,B5582)</f>
        <v>0</v>
      </c>
      <c r="M5582" s="75">
        <f>COUNTIF($L$2:L5582,4)</f>
        <v>42</v>
      </c>
      <c r="N5582" s="76" t="str">
        <f t="shared" si="439"/>
        <v>0</v>
      </c>
      <c r="O5582" s="76" t="str">
        <f t="shared" si="435"/>
        <v/>
      </c>
      <c r="P5582" s="75" t="str">
        <f t="shared" si="436"/>
        <v/>
      </c>
      <c r="Q5582" s="77" t="str">
        <f t="shared" si="437"/>
        <v/>
      </c>
      <c r="R5582" s="77" t="str">
        <f t="shared" si="438"/>
        <v/>
      </c>
      <c r="S5582" s="77" t="str">
        <f>IF(O5582="","",IF(OR(VALUE(LEFT(O5582,2))&gt;IF(RIGHT(J5582,1)="M",7,19),AND(OR(LEFT(O5582,2)={"07","19"}),VALUE(RIGHT(O5582,2))&gt;15)),TRUE,FALSE))</f>
        <v/>
      </c>
      <c r="T5582" s="77" t="str">
        <f>IF(O5582="","",IF(OR(VALUE(LEFT(O5582,2))&gt;IF(RIGHT(J5582,1)="M",7,19),AND(OR(LEFT(O5582,2)={"07","19"}),VALUE(RIGHT(O5582,2))&gt;5)),TRUE,FALSE))</f>
        <v/>
      </c>
    </row>
    <row r="5583" spans="12:20" x14ac:dyDescent="0.25">
      <c r="L5583" s="75">
        <f>COUNTIF($B$2:B5583,B5583)</f>
        <v>0</v>
      </c>
      <c r="M5583" s="75">
        <f>COUNTIF($L$2:L5583,4)</f>
        <v>42</v>
      </c>
      <c r="N5583" s="76" t="str">
        <f t="shared" si="439"/>
        <v>0</v>
      </c>
      <c r="O5583" s="76" t="str">
        <f t="shared" si="435"/>
        <v/>
      </c>
      <c r="P5583" s="75" t="str">
        <f t="shared" si="436"/>
        <v/>
      </c>
      <c r="Q5583" s="77" t="str">
        <f t="shared" si="437"/>
        <v/>
      </c>
      <c r="R5583" s="77" t="str">
        <f t="shared" si="438"/>
        <v/>
      </c>
      <c r="S5583" s="77" t="str">
        <f>IF(O5583="","",IF(OR(VALUE(LEFT(O5583,2))&gt;IF(RIGHT(J5583,1)="M",7,19),AND(OR(LEFT(O5583,2)={"07","19"}),VALUE(RIGHT(O5583,2))&gt;15)),TRUE,FALSE))</f>
        <v/>
      </c>
      <c r="T5583" s="77" t="str">
        <f>IF(O5583="","",IF(OR(VALUE(LEFT(O5583,2))&gt;IF(RIGHT(J5583,1)="M",7,19),AND(OR(LEFT(O5583,2)={"07","19"}),VALUE(RIGHT(O5583,2))&gt;5)),TRUE,FALSE))</f>
        <v/>
      </c>
    </row>
    <row r="5584" spans="12:20" x14ac:dyDescent="0.25">
      <c r="L5584" s="75">
        <f>COUNTIF($B$2:B5584,B5584)</f>
        <v>0</v>
      </c>
      <c r="M5584" s="75">
        <f>COUNTIF($L$2:L5584,4)</f>
        <v>42</v>
      </c>
      <c r="N5584" s="76" t="str">
        <f t="shared" si="439"/>
        <v>0</v>
      </c>
      <c r="O5584" s="76" t="str">
        <f t="shared" si="435"/>
        <v/>
      </c>
      <c r="P5584" s="75" t="str">
        <f t="shared" si="436"/>
        <v/>
      </c>
      <c r="Q5584" s="77" t="str">
        <f t="shared" si="437"/>
        <v/>
      </c>
      <c r="R5584" s="77" t="str">
        <f t="shared" si="438"/>
        <v/>
      </c>
      <c r="S5584" s="77" t="str">
        <f>IF(O5584="","",IF(OR(VALUE(LEFT(O5584,2))&gt;IF(RIGHT(J5584,1)="M",7,19),AND(OR(LEFT(O5584,2)={"07","19"}),VALUE(RIGHT(O5584,2))&gt;15)),TRUE,FALSE))</f>
        <v/>
      </c>
      <c r="T5584" s="77" t="str">
        <f>IF(O5584="","",IF(OR(VALUE(LEFT(O5584,2))&gt;IF(RIGHT(J5584,1)="M",7,19),AND(OR(LEFT(O5584,2)={"07","19"}),VALUE(RIGHT(O5584,2))&gt;5)),TRUE,FALSE))</f>
        <v/>
      </c>
    </row>
    <row r="5585" spans="12:20" x14ac:dyDescent="0.25">
      <c r="L5585" s="75">
        <f>COUNTIF($B$2:B5585,B5585)</f>
        <v>0</v>
      </c>
      <c r="M5585" s="75">
        <f>COUNTIF($L$2:L5585,4)</f>
        <v>42</v>
      </c>
      <c r="N5585" s="76" t="str">
        <f t="shared" si="439"/>
        <v>0</v>
      </c>
      <c r="O5585" s="76" t="str">
        <f t="shared" si="435"/>
        <v/>
      </c>
      <c r="P5585" s="75" t="str">
        <f t="shared" si="436"/>
        <v/>
      </c>
      <c r="Q5585" s="77" t="str">
        <f t="shared" si="437"/>
        <v/>
      </c>
      <c r="R5585" s="77" t="str">
        <f t="shared" si="438"/>
        <v/>
      </c>
      <c r="S5585" s="77" t="str">
        <f>IF(O5585="","",IF(OR(VALUE(LEFT(O5585,2))&gt;IF(RIGHT(J5585,1)="M",7,19),AND(OR(LEFT(O5585,2)={"07","19"}),VALUE(RIGHT(O5585,2))&gt;15)),TRUE,FALSE))</f>
        <v/>
      </c>
      <c r="T5585" s="77" t="str">
        <f>IF(O5585="","",IF(OR(VALUE(LEFT(O5585,2))&gt;IF(RIGHT(J5585,1)="M",7,19),AND(OR(LEFT(O5585,2)={"07","19"}),VALUE(RIGHT(O5585,2))&gt;5)),TRUE,FALSE))</f>
        <v/>
      </c>
    </row>
    <row r="5586" spans="12:20" x14ac:dyDescent="0.25">
      <c r="L5586" s="75">
        <f>COUNTIF($B$2:B5586,B5586)</f>
        <v>0</v>
      </c>
      <c r="M5586" s="75">
        <f>COUNTIF($L$2:L5586,4)</f>
        <v>42</v>
      </c>
      <c r="N5586" s="76" t="str">
        <f t="shared" si="439"/>
        <v>0</v>
      </c>
      <c r="O5586" s="76" t="str">
        <f t="shared" si="435"/>
        <v/>
      </c>
      <c r="P5586" s="75" t="str">
        <f t="shared" si="436"/>
        <v/>
      </c>
      <c r="Q5586" s="77" t="str">
        <f t="shared" si="437"/>
        <v/>
      </c>
      <c r="R5586" s="77" t="str">
        <f t="shared" si="438"/>
        <v/>
      </c>
      <c r="S5586" s="77" t="str">
        <f>IF(O5586="","",IF(OR(VALUE(LEFT(O5586,2))&gt;IF(RIGHT(J5586,1)="M",7,19),AND(OR(LEFT(O5586,2)={"07","19"}),VALUE(RIGHT(O5586,2))&gt;15)),TRUE,FALSE))</f>
        <v/>
      </c>
      <c r="T5586" s="77" t="str">
        <f>IF(O5586="","",IF(OR(VALUE(LEFT(O5586,2))&gt;IF(RIGHT(J5586,1)="M",7,19),AND(OR(LEFT(O5586,2)={"07","19"}),VALUE(RIGHT(O5586,2))&gt;5)),TRUE,FALSE))</f>
        <v/>
      </c>
    </row>
    <row r="5587" spans="12:20" x14ac:dyDescent="0.25">
      <c r="L5587" s="75">
        <f>COUNTIF($B$2:B5587,B5587)</f>
        <v>0</v>
      </c>
      <c r="M5587" s="75">
        <f>COUNTIF($L$2:L5587,4)</f>
        <v>42</v>
      </c>
      <c r="N5587" s="76" t="str">
        <f t="shared" si="439"/>
        <v>0</v>
      </c>
      <c r="O5587" s="76" t="str">
        <f t="shared" si="435"/>
        <v/>
      </c>
      <c r="P5587" s="75" t="str">
        <f t="shared" si="436"/>
        <v/>
      </c>
      <c r="Q5587" s="77" t="str">
        <f t="shared" si="437"/>
        <v/>
      </c>
      <c r="R5587" s="77" t="str">
        <f t="shared" si="438"/>
        <v/>
      </c>
      <c r="S5587" s="77" t="str">
        <f>IF(O5587="","",IF(OR(VALUE(LEFT(O5587,2))&gt;IF(RIGHT(J5587,1)="M",7,19),AND(OR(LEFT(O5587,2)={"07","19"}),VALUE(RIGHT(O5587,2))&gt;15)),TRUE,FALSE))</f>
        <v/>
      </c>
      <c r="T5587" s="77" t="str">
        <f>IF(O5587="","",IF(OR(VALUE(LEFT(O5587,2))&gt;IF(RIGHT(J5587,1)="M",7,19),AND(OR(LEFT(O5587,2)={"07","19"}),VALUE(RIGHT(O5587,2))&gt;5)),TRUE,FALSE))</f>
        <v/>
      </c>
    </row>
    <row r="5588" spans="12:20" x14ac:dyDescent="0.25">
      <c r="L5588" s="75">
        <f>COUNTIF($B$2:B5588,B5588)</f>
        <v>0</v>
      </c>
      <c r="M5588" s="75">
        <f>COUNTIF($L$2:L5588,4)</f>
        <v>42</v>
      </c>
      <c r="N5588" s="76" t="str">
        <f t="shared" si="439"/>
        <v>0</v>
      </c>
      <c r="O5588" s="76" t="str">
        <f t="shared" si="435"/>
        <v/>
      </c>
      <c r="P5588" s="75" t="str">
        <f t="shared" si="436"/>
        <v/>
      </c>
      <c r="Q5588" s="77" t="str">
        <f t="shared" si="437"/>
        <v/>
      </c>
      <c r="R5588" s="77" t="str">
        <f t="shared" si="438"/>
        <v/>
      </c>
      <c r="S5588" s="77" t="str">
        <f>IF(O5588="","",IF(OR(VALUE(LEFT(O5588,2))&gt;IF(RIGHT(J5588,1)="M",7,19),AND(OR(LEFT(O5588,2)={"07","19"}),VALUE(RIGHT(O5588,2))&gt;15)),TRUE,FALSE))</f>
        <v/>
      </c>
      <c r="T5588" s="77" t="str">
        <f>IF(O5588="","",IF(OR(VALUE(LEFT(O5588,2))&gt;IF(RIGHT(J5588,1)="M",7,19),AND(OR(LEFT(O5588,2)={"07","19"}),VALUE(RIGHT(O5588,2))&gt;5)),TRUE,FALSE))</f>
        <v/>
      </c>
    </row>
    <row r="5589" spans="12:20" x14ac:dyDescent="0.25">
      <c r="L5589" s="75">
        <f>COUNTIF($B$2:B5589,B5589)</f>
        <v>0</v>
      </c>
      <c r="M5589" s="75">
        <f>COUNTIF($L$2:L5589,4)</f>
        <v>42</v>
      </c>
      <c r="N5589" s="76" t="str">
        <f t="shared" si="439"/>
        <v>0</v>
      </c>
      <c r="O5589" s="76" t="str">
        <f t="shared" si="435"/>
        <v/>
      </c>
      <c r="P5589" s="75" t="str">
        <f t="shared" si="436"/>
        <v/>
      </c>
      <c r="Q5589" s="77" t="str">
        <f t="shared" si="437"/>
        <v/>
      </c>
      <c r="R5589" s="77" t="str">
        <f t="shared" si="438"/>
        <v/>
      </c>
      <c r="S5589" s="77" t="str">
        <f>IF(O5589="","",IF(OR(VALUE(LEFT(O5589,2))&gt;IF(RIGHT(J5589,1)="M",7,19),AND(OR(LEFT(O5589,2)={"07","19"}),VALUE(RIGHT(O5589,2))&gt;15)),TRUE,FALSE))</f>
        <v/>
      </c>
      <c r="T5589" s="77" t="str">
        <f>IF(O5589="","",IF(OR(VALUE(LEFT(O5589,2))&gt;IF(RIGHT(J5589,1)="M",7,19),AND(OR(LEFT(O5589,2)={"07","19"}),VALUE(RIGHT(O5589,2))&gt;5)),TRUE,FALSE))</f>
        <v/>
      </c>
    </row>
    <row r="5590" spans="12:20" x14ac:dyDescent="0.25">
      <c r="L5590" s="75">
        <f>COUNTIF($B$2:B5590,B5590)</f>
        <v>0</v>
      </c>
      <c r="M5590" s="75">
        <f>COUNTIF($L$2:L5590,4)</f>
        <v>42</v>
      </c>
      <c r="N5590" s="76" t="str">
        <f t="shared" si="439"/>
        <v>0</v>
      </c>
      <c r="O5590" s="76" t="str">
        <f t="shared" si="435"/>
        <v/>
      </c>
      <c r="P5590" s="75" t="str">
        <f t="shared" si="436"/>
        <v/>
      </c>
      <c r="Q5590" s="77" t="str">
        <f t="shared" si="437"/>
        <v/>
      </c>
      <c r="R5590" s="77" t="str">
        <f t="shared" si="438"/>
        <v/>
      </c>
      <c r="S5590" s="77" t="str">
        <f>IF(O5590="","",IF(OR(VALUE(LEFT(O5590,2))&gt;IF(RIGHT(J5590,1)="M",7,19),AND(OR(LEFT(O5590,2)={"07","19"}),VALUE(RIGHT(O5590,2))&gt;15)),TRUE,FALSE))</f>
        <v/>
      </c>
      <c r="T5590" s="77" t="str">
        <f>IF(O5590="","",IF(OR(VALUE(LEFT(O5590,2))&gt;IF(RIGHT(J5590,1)="M",7,19),AND(OR(LEFT(O5590,2)={"07","19"}),VALUE(RIGHT(O5590,2))&gt;5)),TRUE,FALSE))</f>
        <v/>
      </c>
    </row>
    <row r="5591" spans="12:20" x14ac:dyDescent="0.25">
      <c r="L5591" s="75">
        <f>COUNTIF($B$2:B5591,B5591)</f>
        <v>0</v>
      </c>
      <c r="M5591" s="75">
        <f>COUNTIF($L$2:L5591,4)</f>
        <v>42</v>
      </c>
      <c r="N5591" s="76" t="str">
        <f t="shared" si="439"/>
        <v>0</v>
      </c>
      <c r="O5591" s="76" t="str">
        <f t="shared" si="435"/>
        <v/>
      </c>
      <c r="P5591" s="75" t="str">
        <f t="shared" si="436"/>
        <v/>
      </c>
      <c r="Q5591" s="77" t="str">
        <f t="shared" si="437"/>
        <v/>
      </c>
      <c r="R5591" s="77" t="str">
        <f t="shared" si="438"/>
        <v/>
      </c>
      <c r="S5591" s="77" t="str">
        <f>IF(O5591="","",IF(OR(VALUE(LEFT(O5591,2))&gt;IF(RIGHT(J5591,1)="M",7,19),AND(OR(LEFT(O5591,2)={"07","19"}),VALUE(RIGHT(O5591,2))&gt;15)),TRUE,FALSE))</f>
        <v/>
      </c>
      <c r="T5591" s="77" t="str">
        <f>IF(O5591="","",IF(OR(VALUE(LEFT(O5591,2))&gt;IF(RIGHT(J5591,1)="M",7,19),AND(OR(LEFT(O5591,2)={"07","19"}),VALUE(RIGHT(O5591,2))&gt;5)),TRUE,FALSE))</f>
        <v/>
      </c>
    </row>
    <row r="5592" spans="12:20" x14ac:dyDescent="0.25">
      <c r="L5592" s="75">
        <f>COUNTIF($B$2:B5592,B5592)</f>
        <v>0</v>
      </c>
      <c r="M5592" s="75">
        <f>COUNTIF($L$2:L5592,4)</f>
        <v>42</v>
      </c>
      <c r="N5592" s="76" t="str">
        <f t="shared" si="439"/>
        <v>0</v>
      </c>
      <c r="O5592" s="76" t="str">
        <f t="shared" si="435"/>
        <v/>
      </c>
      <c r="P5592" s="75" t="str">
        <f t="shared" si="436"/>
        <v/>
      </c>
      <c r="Q5592" s="77" t="str">
        <f t="shared" si="437"/>
        <v/>
      </c>
      <c r="R5592" s="77" t="str">
        <f t="shared" si="438"/>
        <v/>
      </c>
      <c r="S5592" s="77" t="str">
        <f>IF(O5592="","",IF(OR(VALUE(LEFT(O5592,2))&gt;IF(RIGHT(J5592,1)="M",7,19),AND(OR(LEFT(O5592,2)={"07","19"}),VALUE(RIGHT(O5592,2))&gt;15)),TRUE,FALSE))</f>
        <v/>
      </c>
      <c r="T5592" s="77" t="str">
        <f>IF(O5592="","",IF(OR(VALUE(LEFT(O5592,2))&gt;IF(RIGHT(J5592,1)="M",7,19),AND(OR(LEFT(O5592,2)={"07","19"}),VALUE(RIGHT(O5592,2))&gt;5)),TRUE,FALSE))</f>
        <v/>
      </c>
    </row>
    <row r="5593" spans="12:20" x14ac:dyDescent="0.25">
      <c r="L5593" s="75">
        <f>COUNTIF($B$2:B5593,B5593)</f>
        <v>0</v>
      </c>
      <c r="M5593" s="75">
        <f>COUNTIF($L$2:L5593,4)</f>
        <v>42</v>
      </c>
      <c r="N5593" s="76" t="str">
        <f t="shared" si="439"/>
        <v>0</v>
      </c>
      <c r="O5593" s="76" t="str">
        <f t="shared" si="435"/>
        <v/>
      </c>
      <c r="P5593" s="75" t="str">
        <f t="shared" si="436"/>
        <v/>
      </c>
      <c r="Q5593" s="77" t="str">
        <f t="shared" si="437"/>
        <v/>
      </c>
      <c r="R5593" s="77" t="str">
        <f t="shared" si="438"/>
        <v/>
      </c>
      <c r="S5593" s="77" t="str">
        <f>IF(O5593="","",IF(OR(VALUE(LEFT(O5593,2))&gt;IF(RIGHT(J5593,1)="M",7,19),AND(OR(LEFT(O5593,2)={"07","19"}),VALUE(RIGHT(O5593,2))&gt;15)),TRUE,FALSE))</f>
        <v/>
      </c>
      <c r="T5593" s="77" t="str">
        <f>IF(O5593="","",IF(OR(VALUE(LEFT(O5593,2))&gt;IF(RIGHT(J5593,1)="M",7,19),AND(OR(LEFT(O5593,2)={"07","19"}),VALUE(RIGHT(O5593,2))&gt;5)),TRUE,FALSE))</f>
        <v/>
      </c>
    </row>
    <row r="5594" spans="12:20" x14ac:dyDescent="0.25">
      <c r="L5594" s="75">
        <f>COUNTIF($B$2:B5594,B5594)</f>
        <v>0</v>
      </c>
      <c r="M5594" s="75">
        <f>COUNTIF($L$2:L5594,4)</f>
        <v>42</v>
      </c>
      <c r="N5594" s="76" t="str">
        <f t="shared" si="439"/>
        <v>0</v>
      </c>
      <c r="O5594" s="76" t="str">
        <f t="shared" si="435"/>
        <v/>
      </c>
      <c r="P5594" s="75" t="str">
        <f t="shared" si="436"/>
        <v/>
      </c>
      <c r="Q5594" s="77" t="str">
        <f t="shared" si="437"/>
        <v/>
      </c>
      <c r="R5594" s="77" t="str">
        <f t="shared" si="438"/>
        <v/>
      </c>
      <c r="S5594" s="77" t="str">
        <f>IF(O5594="","",IF(OR(VALUE(LEFT(O5594,2))&gt;IF(RIGHT(J5594,1)="M",7,19),AND(OR(LEFT(O5594,2)={"07","19"}),VALUE(RIGHT(O5594,2))&gt;15)),TRUE,FALSE))</f>
        <v/>
      </c>
      <c r="T5594" s="77" t="str">
        <f>IF(O5594="","",IF(OR(VALUE(LEFT(O5594,2))&gt;IF(RIGHT(J5594,1)="M",7,19),AND(OR(LEFT(O5594,2)={"07","19"}),VALUE(RIGHT(O5594,2))&gt;5)),TRUE,FALSE))</f>
        <v/>
      </c>
    </row>
    <row r="5595" spans="12:20" x14ac:dyDescent="0.25">
      <c r="L5595" s="75">
        <f>COUNTIF($B$2:B5595,B5595)</f>
        <v>0</v>
      </c>
      <c r="M5595" s="75">
        <f>COUNTIF($L$2:L5595,4)</f>
        <v>42</v>
      </c>
      <c r="N5595" s="76" t="str">
        <f t="shared" si="439"/>
        <v>0</v>
      </c>
      <c r="O5595" s="76" t="str">
        <f t="shared" si="435"/>
        <v/>
      </c>
      <c r="P5595" s="75" t="str">
        <f t="shared" si="436"/>
        <v/>
      </c>
      <c r="Q5595" s="77" t="str">
        <f t="shared" si="437"/>
        <v/>
      </c>
      <c r="R5595" s="77" t="str">
        <f t="shared" si="438"/>
        <v/>
      </c>
      <c r="S5595" s="77" t="str">
        <f>IF(O5595="","",IF(OR(VALUE(LEFT(O5595,2))&gt;IF(RIGHT(J5595,1)="M",7,19),AND(OR(LEFT(O5595,2)={"07","19"}),VALUE(RIGHT(O5595,2))&gt;15)),TRUE,FALSE))</f>
        <v/>
      </c>
      <c r="T5595" s="77" t="str">
        <f>IF(O5595="","",IF(OR(VALUE(LEFT(O5595,2))&gt;IF(RIGHT(J5595,1)="M",7,19),AND(OR(LEFT(O5595,2)={"07","19"}),VALUE(RIGHT(O5595,2))&gt;5)),TRUE,FALSE))</f>
        <v/>
      </c>
    </row>
    <row r="5596" spans="12:20" x14ac:dyDescent="0.25">
      <c r="L5596" s="75">
        <f>COUNTIF($B$2:B5596,B5596)</f>
        <v>0</v>
      </c>
      <c r="M5596" s="75">
        <f>COUNTIF($L$2:L5596,4)</f>
        <v>42</v>
      </c>
      <c r="N5596" s="76" t="str">
        <f t="shared" si="439"/>
        <v>0</v>
      </c>
      <c r="O5596" s="76" t="str">
        <f t="shared" si="435"/>
        <v/>
      </c>
      <c r="P5596" s="75" t="str">
        <f t="shared" si="436"/>
        <v/>
      </c>
      <c r="Q5596" s="77" t="str">
        <f t="shared" si="437"/>
        <v/>
      </c>
      <c r="R5596" s="77" t="str">
        <f t="shared" si="438"/>
        <v/>
      </c>
      <c r="S5596" s="77" t="str">
        <f>IF(O5596="","",IF(OR(VALUE(LEFT(O5596,2))&gt;IF(RIGHT(J5596,1)="M",7,19),AND(OR(LEFT(O5596,2)={"07","19"}),VALUE(RIGHT(O5596,2))&gt;15)),TRUE,FALSE))</f>
        <v/>
      </c>
      <c r="T5596" s="77" t="str">
        <f>IF(O5596="","",IF(OR(VALUE(LEFT(O5596,2))&gt;IF(RIGHT(J5596,1)="M",7,19),AND(OR(LEFT(O5596,2)={"07","19"}),VALUE(RIGHT(O5596,2))&gt;5)),TRUE,FALSE))</f>
        <v/>
      </c>
    </row>
    <row r="5597" spans="12:20" x14ac:dyDescent="0.25">
      <c r="L5597" s="75">
        <f>COUNTIF($B$2:B5597,B5597)</f>
        <v>0</v>
      </c>
      <c r="M5597" s="75">
        <f>COUNTIF($L$2:L5597,4)</f>
        <v>42</v>
      </c>
      <c r="N5597" s="76" t="str">
        <f t="shared" si="439"/>
        <v>0</v>
      </c>
      <c r="O5597" s="76" t="str">
        <f t="shared" si="435"/>
        <v/>
      </c>
      <c r="P5597" s="75" t="str">
        <f t="shared" si="436"/>
        <v/>
      </c>
      <c r="Q5597" s="77" t="str">
        <f t="shared" si="437"/>
        <v/>
      </c>
      <c r="R5597" s="77" t="str">
        <f t="shared" si="438"/>
        <v/>
      </c>
      <c r="S5597" s="77" t="str">
        <f>IF(O5597="","",IF(OR(VALUE(LEFT(O5597,2))&gt;IF(RIGHT(J5597,1)="M",7,19),AND(OR(LEFT(O5597,2)={"07","19"}),VALUE(RIGHT(O5597,2))&gt;15)),TRUE,FALSE))</f>
        <v/>
      </c>
      <c r="T5597" s="77" t="str">
        <f>IF(O5597="","",IF(OR(VALUE(LEFT(O5597,2))&gt;IF(RIGHT(J5597,1)="M",7,19),AND(OR(LEFT(O5597,2)={"07","19"}),VALUE(RIGHT(O5597,2))&gt;5)),TRUE,FALSE))</f>
        <v/>
      </c>
    </row>
    <row r="5598" spans="12:20" x14ac:dyDescent="0.25">
      <c r="L5598" s="75">
        <f>COUNTIF($B$2:B5598,B5598)</f>
        <v>0</v>
      </c>
      <c r="M5598" s="75">
        <f>COUNTIF($L$2:L5598,4)</f>
        <v>42</v>
      </c>
      <c r="N5598" s="76" t="str">
        <f t="shared" si="439"/>
        <v>0</v>
      </c>
      <c r="O5598" s="76" t="str">
        <f t="shared" si="435"/>
        <v/>
      </c>
      <c r="P5598" s="75" t="str">
        <f t="shared" si="436"/>
        <v/>
      </c>
      <c r="Q5598" s="77" t="str">
        <f t="shared" si="437"/>
        <v/>
      </c>
      <c r="R5598" s="77" t="str">
        <f t="shared" si="438"/>
        <v/>
      </c>
      <c r="S5598" s="77" t="str">
        <f>IF(O5598="","",IF(OR(VALUE(LEFT(O5598,2))&gt;IF(RIGHT(J5598,1)="M",7,19),AND(OR(LEFT(O5598,2)={"07","19"}),VALUE(RIGHT(O5598,2))&gt;15)),TRUE,FALSE))</f>
        <v/>
      </c>
      <c r="T5598" s="77" t="str">
        <f>IF(O5598="","",IF(OR(VALUE(LEFT(O5598,2))&gt;IF(RIGHT(J5598,1)="M",7,19),AND(OR(LEFT(O5598,2)={"07","19"}),VALUE(RIGHT(O5598,2))&gt;5)),TRUE,FALSE))</f>
        <v/>
      </c>
    </row>
    <row r="5599" spans="12:20" x14ac:dyDescent="0.25">
      <c r="L5599" s="75">
        <f>COUNTIF($B$2:B5599,B5599)</f>
        <v>0</v>
      </c>
      <c r="M5599" s="75">
        <f>COUNTIF($L$2:L5599,4)</f>
        <v>42</v>
      </c>
      <c r="N5599" s="76" t="str">
        <f t="shared" si="439"/>
        <v>0</v>
      </c>
      <c r="O5599" s="76" t="str">
        <f t="shared" si="435"/>
        <v/>
      </c>
      <c r="P5599" s="75" t="str">
        <f t="shared" si="436"/>
        <v/>
      </c>
      <c r="Q5599" s="77" t="str">
        <f t="shared" si="437"/>
        <v/>
      </c>
      <c r="R5599" s="77" t="str">
        <f t="shared" si="438"/>
        <v/>
      </c>
      <c r="S5599" s="77" t="str">
        <f>IF(O5599="","",IF(OR(VALUE(LEFT(O5599,2))&gt;IF(RIGHT(J5599,1)="M",7,19),AND(OR(LEFT(O5599,2)={"07","19"}),VALUE(RIGHT(O5599,2))&gt;15)),TRUE,FALSE))</f>
        <v/>
      </c>
      <c r="T5599" s="77" t="str">
        <f>IF(O5599="","",IF(OR(VALUE(LEFT(O5599,2))&gt;IF(RIGHT(J5599,1)="M",7,19),AND(OR(LEFT(O5599,2)={"07","19"}),VALUE(RIGHT(O5599,2))&gt;5)),TRUE,FALSE))</f>
        <v/>
      </c>
    </row>
    <row r="5600" spans="12:20" x14ac:dyDescent="0.25">
      <c r="L5600" s="75">
        <f>COUNTIF($B$2:B5600,B5600)</f>
        <v>0</v>
      </c>
      <c r="M5600" s="75">
        <f>COUNTIF($L$2:L5600,4)</f>
        <v>42</v>
      </c>
      <c r="N5600" s="76" t="str">
        <f t="shared" si="439"/>
        <v>0</v>
      </c>
      <c r="O5600" s="76" t="str">
        <f t="shared" si="435"/>
        <v/>
      </c>
      <c r="P5600" s="75" t="str">
        <f t="shared" si="436"/>
        <v/>
      </c>
      <c r="Q5600" s="77" t="str">
        <f t="shared" si="437"/>
        <v/>
      </c>
      <c r="R5600" s="77" t="str">
        <f t="shared" si="438"/>
        <v/>
      </c>
      <c r="S5600" s="77" t="str">
        <f>IF(O5600="","",IF(OR(VALUE(LEFT(O5600,2))&gt;IF(RIGHT(J5600,1)="M",7,19),AND(OR(LEFT(O5600,2)={"07","19"}),VALUE(RIGHT(O5600,2))&gt;15)),TRUE,FALSE))</f>
        <v/>
      </c>
      <c r="T5600" s="77" t="str">
        <f>IF(O5600="","",IF(OR(VALUE(LEFT(O5600,2))&gt;IF(RIGHT(J5600,1)="M",7,19),AND(OR(LEFT(O5600,2)={"07","19"}),VALUE(RIGHT(O5600,2))&gt;5)),TRUE,FALSE))</f>
        <v/>
      </c>
    </row>
    <row r="5601" spans="12:20" x14ac:dyDescent="0.25">
      <c r="L5601" s="75">
        <f>COUNTIF($B$2:B5601,B5601)</f>
        <v>0</v>
      </c>
      <c r="M5601" s="75">
        <f>COUNTIF($L$2:L5601,4)</f>
        <v>42</v>
      </c>
      <c r="N5601" s="76" t="str">
        <f t="shared" si="439"/>
        <v>0</v>
      </c>
      <c r="O5601" s="76" t="str">
        <f t="shared" si="435"/>
        <v/>
      </c>
      <c r="P5601" s="75" t="str">
        <f t="shared" si="436"/>
        <v/>
      </c>
      <c r="Q5601" s="77" t="str">
        <f t="shared" si="437"/>
        <v/>
      </c>
      <c r="R5601" s="77" t="str">
        <f t="shared" si="438"/>
        <v/>
      </c>
      <c r="S5601" s="77" t="str">
        <f>IF(O5601="","",IF(OR(VALUE(LEFT(O5601,2))&gt;IF(RIGHT(J5601,1)="M",7,19),AND(OR(LEFT(O5601,2)={"07","19"}),VALUE(RIGHT(O5601,2))&gt;15)),TRUE,FALSE))</f>
        <v/>
      </c>
      <c r="T5601" s="77" t="str">
        <f>IF(O5601="","",IF(OR(VALUE(LEFT(O5601,2))&gt;IF(RIGHT(J5601,1)="M",7,19),AND(OR(LEFT(O5601,2)={"07","19"}),VALUE(RIGHT(O5601,2))&gt;5)),TRUE,FALSE))</f>
        <v/>
      </c>
    </row>
    <row r="5602" spans="12:20" x14ac:dyDescent="0.25">
      <c r="L5602" s="75">
        <f>COUNTIF($B$2:B5602,B5602)</f>
        <v>0</v>
      </c>
      <c r="M5602" s="75">
        <f>COUNTIF($L$2:L5602,4)</f>
        <v>42</v>
      </c>
      <c r="N5602" s="76" t="str">
        <f t="shared" si="439"/>
        <v>0</v>
      </c>
      <c r="O5602" s="76" t="str">
        <f t="shared" si="435"/>
        <v/>
      </c>
      <c r="P5602" s="75" t="str">
        <f t="shared" si="436"/>
        <v/>
      </c>
      <c r="Q5602" s="77" t="str">
        <f t="shared" si="437"/>
        <v/>
      </c>
      <c r="R5602" s="77" t="str">
        <f t="shared" si="438"/>
        <v/>
      </c>
      <c r="S5602" s="77" t="str">
        <f>IF(O5602="","",IF(OR(VALUE(LEFT(O5602,2))&gt;IF(RIGHT(J5602,1)="M",7,19),AND(OR(LEFT(O5602,2)={"07","19"}),VALUE(RIGHT(O5602,2))&gt;15)),TRUE,FALSE))</f>
        <v/>
      </c>
      <c r="T5602" s="77" t="str">
        <f>IF(O5602="","",IF(OR(VALUE(LEFT(O5602,2))&gt;IF(RIGHT(J5602,1)="M",7,19),AND(OR(LEFT(O5602,2)={"07","19"}),VALUE(RIGHT(O5602,2))&gt;5)),TRUE,FALSE))</f>
        <v/>
      </c>
    </row>
    <row r="5603" spans="12:20" x14ac:dyDescent="0.25">
      <c r="L5603" s="75">
        <f>COUNTIF($B$2:B5603,B5603)</f>
        <v>0</v>
      </c>
      <c r="M5603" s="75">
        <f>COUNTIF($L$2:L5603,4)</f>
        <v>42</v>
      </c>
      <c r="N5603" s="76" t="str">
        <f t="shared" si="439"/>
        <v>0</v>
      </c>
      <c r="O5603" s="76" t="str">
        <f t="shared" si="435"/>
        <v/>
      </c>
      <c r="P5603" s="75" t="str">
        <f t="shared" si="436"/>
        <v/>
      </c>
      <c r="Q5603" s="77" t="str">
        <f t="shared" si="437"/>
        <v/>
      </c>
      <c r="R5603" s="77" t="str">
        <f t="shared" si="438"/>
        <v/>
      </c>
      <c r="S5603" s="77" t="str">
        <f>IF(O5603="","",IF(OR(VALUE(LEFT(O5603,2))&gt;IF(RIGHT(J5603,1)="M",7,19),AND(OR(LEFT(O5603,2)={"07","19"}),VALUE(RIGHT(O5603,2))&gt;15)),TRUE,FALSE))</f>
        <v/>
      </c>
      <c r="T5603" s="77" t="str">
        <f>IF(O5603="","",IF(OR(VALUE(LEFT(O5603,2))&gt;IF(RIGHT(J5603,1)="M",7,19),AND(OR(LEFT(O5603,2)={"07","19"}),VALUE(RIGHT(O5603,2))&gt;5)),TRUE,FALSE))</f>
        <v/>
      </c>
    </row>
    <row r="5604" spans="12:20" x14ac:dyDescent="0.25">
      <c r="L5604" s="75">
        <f>COUNTIF($B$2:B5604,B5604)</f>
        <v>0</v>
      </c>
      <c r="M5604" s="75">
        <f>COUNTIF($L$2:L5604,4)</f>
        <v>42</v>
      </c>
      <c r="N5604" s="76" t="str">
        <f t="shared" si="439"/>
        <v>0</v>
      </c>
      <c r="O5604" s="76" t="str">
        <f t="shared" si="435"/>
        <v/>
      </c>
      <c r="P5604" s="75" t="str">
        <f t="shared" si="436"/>
        <v/>
      </c>
      <c r="Q5604" s="77" t="str">
        <f t="shared" si="437"/>
        <v/>
      </c>
      <c r="R5604" s="77" t="str">
        <f t="shared" si="438"/>
        <v/>
      </c>
      <c r="S5604" s="77" t="str">
        <f>IF(O5604="","",IF(OR(VALUE(LEFT(O5604,2))&gt;IF(RIGHT(J5604,1)="M",7,19),AND(OR(LEFT(O5604,2)={"07","19"}),VALUE(RIGHT(O5604,2))&gt;15)),TRUE,FALSE))</f>
        <v/>
      </c>
      <c r="T5604" s="77" t="str">
        <f>IF(O5604="","",IF(OR(VALUE(LEFT(O5604,2))&gt;IF(RIGHT(J5604,1)="M",7,19),AND(OR(LEFT(O5604,2)={"07","19"}),VALUE(RIGHT(O5604,2))&gt;5)),TRUE,FALSE))</f>
        <v/>
      </c>
    </row>
    <row r="5605" spans="12:20" x14ac:dyDescent="0.25">
      <c r="L5605" s="75">
        <f>COUNTIF($B$2:B5605,B5605)</f>
        <v>0</v>
      </c>
      <c r="M5605" s="75">
        <f>COUNTIF($L$2:L5605,4)</f>
        <v>42</v>
      </c>
      <c r="N5605" s="76" t="str">
        <f t="shared" si="439"/>
        <v>0</v>
      </c>
      <c r="O5605" s="76" t="str">
        <f t="shared" si="435"/>
        <v/>
      </c>
      <c r="P5605" s="75" t="str">
        <f t="shared" si="436"/>
        <v/>
      </c>
      <c r="Q5605" s="77" t="str">
        <f t="shared" si="437"/>
        <v/>
      </c>
      <c r="R5605" s="77" t="str">
        <f t="shared" si="438"/>
        <v/>
      </c>
      <c r="S5605" s="77" t="str">
        <f>IF(O5605="","",IF(OR(VALUE(LEFT(O5605,2))&gt;IF(RIGHT(J5605,1)="M",7,19),AND(OR(LEFT(O5605,2)={"07","19"}),VALUE(RIGHT(O5605,2))&gt;15)),TRUE,FALSE))</f>
        <v/>
      </c>
      <c r="T5605" s="77" t="str">
        <f>IF(O5605="","",IF(OR(VALUE(LEFT(O5605,2))&gt;IF(RIGHT(J5605,1)="M",7,19),AND(OR(LEFT(O5605,2)={"07","19"}),VALUE(RIGHT(O5605,2))&gt;5)),TRUE,FALSE))</f>
        <v/>
      </c>
    </row>
    <row r="5606" spans="12:20" x14ac:dyDescent="0.25">
      <c r="L5606" s="75">
        <f>COUNTIF($B$2:B5606,B5606)</f>
        <v>0</v>
      </c>
      <c r="M5606" s="75">
        <f>COUNTIF($L$2:L5606,4)</f>
        <v>42</v>
      </c>
      <c r="N5606" s="76" t="str">
        <f t="shared" si="439"/>
        <v>0</v>
      </c>
      <c r="O5606" s="76" t="str">
        <f t="shared" si="435"/>
        <v/>
      </c>
      <c r="P5606" s="75" t="str">
        <f t="shared" si="436"/>
        <v/>
      </c>
      <c r="Q5606" s="77" t="str">
        <f t="shared" si="437"/>
        <v/>
      </c>
      <c r="R5606" s="77" t="str">
        <f t="shared" si="438"/>
        <v/>
      </c>
      <c r="S5606" s="77" t="str">
        <f>IF(O5606="","",IF(OR(VALUE(LEFT(O5606,2))&gt;IF(RIGHT(J5606,1)="M",7,19),AND(OR(LEFT(O5606,2)={"07","19"}),VALUE(RIGHT(O5606,2))&gt;15)),TRUE,FALSE))</f>
        <v/>
      </c>
      <c r="T5606" s="77" t="str">
        <f>IF(O5606="","",IF(OR(VALUE(LEFT(O5606,2))&gt;IF(RIGHT(J5606,1)="M",7,19),AND(OR(LEFT(O5606,2)={"07","19"}),VALUE(RIGHT(O5606,2))&gt;5)),TRUE,FALSE))</f>
        <v/>
      </c>
    </row>
    <row r="5607" spans="12:20" x14ac:dyDescent="0.25">
      <c r="L5607" s="75">
        <f>COUNTIF($B$2:B5607,B5607)</f>
        <v>0</v>
      </c>
      <c r="M5607" s="75">
        <f>COUNTIF($L$2:L5607,4)</f>
        <v>42</v>
      </c>
      <c r="N5607" s="76" t="str">
        <f t="shared" si="439"/>
        <v>0</v>
      </c>
      <c r="O5607" s="76" t="str">
        <f t="shared" si="435"/>
        <v/>
      </c>
      <c r="P5607" s="75" t="str">
        <f t="shared" si="436"/>
        <v/>
      </c>
      <c r="Q5607" s="77" t="str">
        <f t="shared" si="437"/>
        <v/>
      </c>
      <c r="R5607" s="77" t="str">
        <f t="shared" si="438"/>
        <v/>
      </c>
      <c r="S5607" s="77" t="str">
        <f>IF(O5607="","",IF(OR(VALUE(LEFT(O5607,2))&gt;IF(RIGHT(J5607,1)="M",7,19),AND(OR(LEFT(O5607,2)={"07","19"}),VALUE(RIGHT(O5607,2))&gt;15)),TRUE,FALSE))</f>
        <v/>
      </c>
      <c r="T5607" s="77" t="str">
        <f>IF(O5607="","",IF(OR(VALUE(LEFT(O5607,2))&gt;IF(RIGHT(J5607,1)="M",7,19),AND(OR(LEFT(O5607,2)={"07","19"}),VALUE(RIGHT(O5607,2))&gt;5)),TRUE,FALSE))</f>
        <v/>
      </c>
    </row>
    <row r="5608" spans="12:20" x14ac:dyDescent="0.25">
      <c r="L5608" s="75">
        <f>COUNTIF($B$2:B5608,B5608)</f>
        <v>0</v>
      </c>
      <c r="M5608" s="75">
        <f>COUNTIF($L$2:L5608,4)</f>
        <v>42</v>
      </c>
      <c r="N5608" s="76" t="str">
        <f t="shared" si="439"/>
        <v>0</v>
      </c>
      <c r="O5608" s="76" t="str">
        <f t="shared" si="435"/>
        <v/>
      </c>
      <c r="P5608" s="75" t="str">
        <f t="shared" si="436"/>
        <v/>
      </c>
      <c r="Q5608" s="77" t="str">
        <f t="shared" si="437"/>
        <v/>
      </c>
      <c r="R5608" s="77" t="str">
        <f t="shared" si="438"/>
        <v/>
      </c>
      <c r="S5608" s="77" t="str">
        <f>IF(O5608="","",IF(OR(VALUE(LEFT(O5608,2))&gt;IF(RIGHT(J5608,1)="M",7,19),AND(OR(LEFT(O5608,2)={"07","19"}),VALUE(RIGHT(O5608,2))&gt;15)),TRUE,FALSE))</f>
        <v/>
      </c>
      <c r="T5608" s="77" t="str">
        <f>IF(O5608="","",IF(OR(VALUE(LEFT(O5608,2))&gt;IF(RIGHT(J5608,1)="M",7,19),AND(OR(LEFT(O5608,2)={"07","19"}),VALUE(RIGHT(O5608,2))&gt;5)),TRUE,FALSE))</f>
        <v/>
      </c>
    </row>
    <row r="5609" spans="12:20" x14ac:dyDescent="0.25">
      <c r="L5609" s="75">
        <f>COUNTIF($B$2:B5609,B5609)</f>
        <v>0</v>
      </c>
      <c r="M5609" s="75">
        <f>COUNTIF($L$2:L5609,4)</f>
        <v>42</v>
      </c>
      <c r="N5609" s="76" t="str">
        <f t="shared" si="439"/>
        <v>0</v>
      </c>
      <c r="O5609" s="76" t="str">
        <f t="shared" si="435"/>
        <v/>
      </c>
      <c r="P5609" s="75" t="str">
        <f t="shared" si="436"/>
        <v/>
      </c>
      <c r="Q5609" s="77" t="str">
        <f t="shared" si="437"/>
        <v/>
      </c>
      <c r="R5609" s="77" t="str">
        <f t="shared" si="438"/>
        <v/>
      </c>
      <c r="S5609" s="77" t="str">
        <f>IF(O5609="","",IF(OR(VALUE(LEFT(O5609,2))&gt;IF(RIGHT(J5609,1)="M",7,19),AND(OR(LEFT(O5609,2)={"07","19"}),VALUE(RIGHT(O5609,2))&gt;15)),TRUE,FALSE))</f>
        <v/>
      </c>
      <c r="T5609" s="77" t="str">
        <f>IF(O5609="","",IF(OR(VALUE(LEFT(O5609,2))&gt;IF(RIGHT(J5609,1)="M",7,19),AND(OR(LEFT(O5609,2)={"07","19"}),VALUE(RIGHT(O5609,2))&gt;5)),TRUE,FALSE))</f>
        <v/>
      </c>
    </row>
    <row r="5610" spans="12:20" x14ac:dyDescent="0.25">
      <c r="L5610" s="75">
        <f>COUNTIF($B$2:B5610,B5610)</f>
        <v>0</v>
      </c>
      <c r="M5610" s="75">
        <f>COUNTIF($L$2:L5610,4)</f>
        <v>42</v>
      </c>
      <c r="N5610" s="76" t="str">
        <f t="shared" si="439"/>
        <v>0</v>
      </c>
      <c r="O5610" s="76" t="str">
        <f t="shared" si="435"/>
        <v/>
      </c>
      <c r="P5610" s="75" t="str">
        <f t="shared" si="436"/>
        <v/>
      </c>
      <c r="Q5610" s="77" t="str">
        <f t="shared" si="437"/>
        <v/>
      </c>
      <c r="R5610" s="77" t="str">
        <f t="shared" si="438"/>
        <v/>
      </c>
      <c r="S5610" s="77" t="str">
        <f>IF(O5610="","",IF(OR(VALUE(LEFT(O5610,2))&gt;IF(RIGHT(J5610,1)="M",7,19),AND(OR(LEFT(O5610,2)={"07","19"}),VALUE(RIGHT(O5610,2))&gt;15)),TRUE,FALSE))</f>
        <v/>
      </c>
      <c r="T5610" s="77" t="str">
        <f>IF(O5610="","",IF(OR(VALUE(LEFT(O5610,2))&gt;IF(RIGHT(J5610,1)="M",7,19),AND(OR(LEFT(O5610,2)={"07","19"}),VALUE(RIGHT(O5610,2))&gt;5)),TRUE,FALSE))</f>
        <v/>
      </c>
    </row>
    <row r="5611" spans="12:20" x14ac:dyDescent="0.25">
      <c r="L5611" s="75">
        <f>COUNTIF($B$2:B5611,B5611)</f>
        <v>0</v>
      </c>
      <c r="M5611" s="75">
        <f>COUNTIF($L$2:L5611,4)</f>
        <v>42</v>
      </c>
      <c r="N5611" s="76" t="str">
        <f t="shared" si="439"/>
        <v>0</v>
      </c>
      <c r="O5611" s="76" t="str">
        <f t="shared" si="435"/>
        <v/>
      </c>
      <c r="P5611" s="75" t="str">
        <f t="shared" si="436"/>
        <v/>
      </c>
      <c r="Q5611" s="77" t="str">
        <f t="shared" si="437"/>
        <v/>
      </c>
      <c r="R5611" s="77" t="str">
        <f t="shared" si="438"/>
        <v/>
      </c>
      <c r="S5611" s="77" t="str">
        <f>IF(O5611="","",IF(OR(VALUE(LEFT(O5611,2))&gt;IF(RIGHT(J5611,1)="M",7,19),AND(OR(LEFT(O5611,2)={"07","19"}),VALUE(RIGHT(O5611,2))&gt;15)),TRUE,FALSE))</f>
        <v/>
      </c>
      <c r="T5611" s="77" t="str">
        <f>IF(O5611="","",IF(OR(VALUE(LEFT(O5611,2))&gt;IF(RIGHT(J5611,1)="M",7,19),AND(OR(LEFT(O5611,2)={"07","19"}),VALUE(RIGHT(O5611,2))&gt;5)),TRUE,FALSE))</f>
        <v/>
      </c>
    </row>
    <row r="5612" spans="12:20" x14ac:dyDescent="0.25">
      <c r="L5612" s="75">
        <f>COUNTIF($B$2:B5612,B5612)</f>
        <v>0</v>
      </c>
      <c r="M5612" s="75">
        <f>COUNTIF($L$2:L5612,4)</f>
        <v>42</v>
      </c>
      <c r="N5612" s="76" t="str">
        <f t="shared" si="439"/>
        <v>0</v>
      </c>
      <c r="O5612" s="76" t="str">
        <f t="shared" si="435"/>
        <v/>
      </c>
      <c r="P5612" s="75" t="str">
        <f t="shared" si="436"/>
        <v/>
      </c>
      <c r="Q5612" s="77" t="str">
        <f t="shared" si="437"/>
        <v/>
      </c>
      <c r="R5612" s="77" t="str">
        <f t="shared" si="438"/>
        <v/>
      </c>
      <c r="S5612" s="77" t="str">
        <f>IF(O5612="","",IF(OR(VALUE(LEFT(O5612,2))&gt;IF(RIGHT(J5612,1)="M",7,19),AND(OR(LEFT(O5612,2)={"07","19"}),VALUE(RIGHT(O5612,2))&gt;15)),TRUE,FALSE))</f>
        <v/>
      </c>
      <c r="T5612" s="77" t="str">
        <f>IF(O5612="","",IF(OR(VALUE(LEFT(O5612,2))&gt;IF(RIGHT(J5612,1)="M",7,19),AND(OR(LEFT(O5612,2)={"07","19"}),VALUE(RIGHT(O5612,2))&gt;5)),TRUE,FALSE))</f>
        <v/>
      </c>
    </row>
    <row r="5613" spans="12:20" x14ac:dyDescent="0.25">
      <c r="L5613" s="75">
        <f>COUNTIF($B$2:B5613,B5613)</f>
        <v>0</v>
      </c>
      <c r="M5613" s="75">
        <f>COUNTIF($L$2:L5613,4)</f>
        <v>42</v>
      </c>
      <c r="N5613" s="76" t="str">
        <f t="shared" si="439"/>
        <v>0</v>
      </c>
      <c r="O5613" s="76" t="str">
        <f t="shared" si="435"/>
        <v/>
      </c>
      <c r="P5613" s="75" t="str">
        <f t="shared" si="436"/>
        <v/>
      </c>
      <c r="Q5613" s="77" t="str">
        <f t="shared" si="437"/>
        <v/>
      </c>
      <c r="R5613" s="77" t="str">
        <f t="shared" si="438"/>
        <v/>
      </c>
      <c r="S5613" s="77" t="str">
        <f>IF(O5613="","",IF(OR(VALUE(LEFT(O5613,2))&gt;IF(RIGHT(J5613,1)="M",7,19),AND(OR(LEFT(O5613,2)={"07","19"}),VALUE(RIGHT(O5613,2))&gt;15)),TRUE,FALSE))</f>
        <v/>
      </c>
      <c r="T5613" s="77" t="str">
        <f>IF(O5613="","",IF(OR(VALUE(LEFT(O5613,2))&gt;IF(RIGHT(J5613,1)="M",7,19),AND(OR(LEFT(O5613,2)={"07","19"}),VALUE(RIGHT(O5613,2))&gt;5)),TRUE,FALSE))</f>
        <v/>
      </c>
    </row>
    <row r="5614" spans="12:20" x14ac:dyDescent="0.25">
      <c r="L5614" s="75">
        <f>COUNTIF($B$2:B5614,B5614)</f>
        <v>0</v>
      </c>
      <c r="M5614" s="75">
        <f>COUNTIF($L$2:L5614,4)</f>
        <v>42</v>
      </c>
      <c r="N5614" s="76" t="str">
        <f t="shared" si="439"/>
        <v>0</v>
      </c>
      <c r="O5614" s="76" t="str">
        <f t="shared" si="435"/>
        <v/>
      </c>
      <c r="P5614" s="75" t="str">
        <f t="shared" si="436"/>
        <v/>
      </c>
      <c r="Q5614" s="77" t="str">
        <f t="shared" si="437"/>
        <v/>
      </c>
      <c r="R5614" s="77" t="str">
        <f t="shared" si="438"/>
        <v/>
      </c>
      <c r="S5614" s="77" t="str">
        <f>IF(O5614="","",IF(OR(VALUE(LEFT(O5614,2))&gt;IF(RIGHT(J5614,1)="M",7,19),AND(OR(LEFT(O5614,2)={"07","19"}),VALUE(RIGHT(O5614,2))&gt;15)),TRUE,FALSE))</f>
        <v/>
      </c>
      <c r="T5614" s="77" t="str">
        <f>IF(O5614="","",IF(OR(VALUE(LEFT(O5614,2))&gt;IF(RIGHT(J5614,1)="M",7,19),AND(OR(LEFT(O5614,2)={"07","19"}),VALUE(RIGHT(O5614,2))&gt;5)),TRUE,FALSE))</f>
        <v/>
      </c>
    </row>
    <row r="5615" spans="12:20" x14ac:dyDescent="0.25">
      <c r="L5615" s="75">
        <f>COUNTIF($B$2:B5615,B5615)</f>
        <v>0</v>
      </c>
      <c r="M5615" s="75">
        <f>COUNTIF($L$2:L5615,4)</f>
        <v>42</v>
      </c>
      <c r="N5615" s="76" t="str">
        <f t="shared" si="439"/>
        <v>0</v>
      </c>
      <c r="O5615" s="76" t="str">
        <f t="shared" si="435"/>
        <v/>
      </c>
      <c r="P5615" s="75" t="str">
        <f t="shared" si="436"/>
        <v/>
      </c>
      <c r="Q5615" s="77" t="str">
        <f t="shared" si="437"/>
        <v/>
      </c>
      <c r="R5615" s="77" t="str">
        <f t="shared" si="438"/>
        <v/>
      </c>
      <c r="S5615" s="77" t="str">
        <f>IF(O5615="","",IF(OR(VALUE(LEFT(O5615,2))&gt;IF(RIGHT(J5615,1)="M",7,19),AND(OR(LEFT(O5615,2)={"07","19"}),VALUE(RIGHT(O5615,2))&gt;15)),TRUE,FALSE))</f>
        <v/>
      </c>
      <c r="T5615" s="77" t="str">
        <f>IF(O5615="","",IF(OR(VALUE(LEFT(O5615,2))&gt;IF(RIGHT(J5615,1)="M",7,19),AND(OR(LEFT(O5615,2)={"07","19"}),VALUE(RIGHT(O5615,2))&gt;5)),TRUE,FALSE))</f>
        <v/>
      </c>
    </row>
    <row r="5616" spans="12:20" x14ac:dyDescent="0.25">
      <c r="L5616" s="75">
        <f>COUNTIF($B$2:B5616,B5616)</f>
        <v>0</v>
      </c>
      <c r="M5616" s="75">
        <f>COUNTIF($L$2:L5616,4)</f>
        <v>42</v>
      </c>
      <c r="N5616" s="76" t="str">
        <f t="shared" si="439"/>
        <v>0</v>
      </c>
      <c r="O5616" s="76" t="str">
        <f t="shared" si="435"/>
        <v/>
      </c>
      <c r="P5616" s="75" t="str">
        <f t="shared" si="436"/>
        <v/>
      </c>
      <c r="Q5616" s="77" t="str">
        <f t="shared" si="437"/>
        <v/>
      </c>
      <c r="R5616" s="77" t="str">
        <f t="shared" si="438"/>
        <v/>
      </c>
      <c r="S5616" s="77" t="str">
        <f>IF(O5616="","",IF(OR(VALUE(LEFT(O5616,2))&gt;IF(RIGHT(J5616,1)="M",7,19),AND(OR(LEFT(O5616,2)={"07","19"}),VALUE(RIGHT(O5616,2))&gt;15)),TRUE,FALSE))</f>
        <v/>
      </c>
      <c r="T5616" s="77" t="str">
        <f>IF(O5616="","",IF(OR(VALUE(LEFT(O5616,2))&gt;IF(RIGHT(J5616,1)="M",7,19),AND(OR(LEFT(O5616,2)={"07","19"}),VALUE(RIGHT(O5616,2))&gt;5)),TRUE,FALSE))</f>
        <v/>
      </c>
    </row>
    <row r="5617" spans="12:20" x14ac:dyDescent="0.25">
      <c r="L5617" s="75">
        <f>COUNTIF($B$2:B5617,B5617)</f>
        <v>0</v>
      </c>
      <c r="M5617" s="75">
        <f>COUNTIF($L$2:L5617,4)</f>
        <v>42</v>
      </c>
      <c r="N5617" s="76" t="str">
        <f t="shared" si="439"/>
        <v>0</v>
      </c>
      <c r="O5617" s="76" t="str">
        <f t="shared" si="435"/>
        <v/>
      </c>
      <c r="P5617" s="75" t="str">
        <f t="shared" si="436"/>
        <v/>
      </c>
      <c r="Q5617" s="77" t="str">
        <f t="shared" si="437"/>
        <v/>
      </c>
      <c r="R5617" s="77" t="str">
        <f t="shared" si="438"/>
        <v/>
      </c>
      <c r="S5617" s="77" t="str">
        <f>IF(O5617="","",IF(OR(VALUE(LEFT(O5617,2))&gt;IF(RIGHT(J5617,1)="M",7,19),AND(OR(LEFT(O5617,2)={"07","19"}),VALUE(RIGHT(O5617,2))&gt;15)),TRUE,FALSE))</f>
        <v/>
      </c>
      <c r="T5617" s="77" t="str">
        <f>IF(O5617="","",IF(OR(VALUE(LEFT(O5617,2))&gt;IF(RIGHT(J5617,1)="M",7,19),AND(OR(LEFT(O5617,2)={"07","19"}),VALUE(RIGHT(O5617,2))&gt;5)),TRUE,FALSE))</f>
        <v/>
      </c>
    </row>
    <row r="5618" spans="12:20" x14ac:dyDescent="0.25">
      <c r="L5618" s="75">
        <f>COUNTIF($B$2:B5618,B5618)</f>
        <v>0</v>
      </c>
      <c r="M5618" s="75">
        <f>COUNTIF($L$2:L5618,4)</f>
        <v>42</v>
      </c>
      <c r="N5618" s="76" t="str">
        <f t="shared" si="439"/>
        <v>0</v>
      </c>
      <c r="O5618" s="76" t="str">
        <f t="shared" si="435"/>
        <v/>
      </c>
      <c r="P5618" s="75" t="str">
        <f t="shared" si="436"/>
        <v/>
      </c>
      <c r="Q5618" s="77" t="str">
        <f t="shared" si="437"/>
        <v/>
      </c>
      <c r="R5618" s="77" t="str">
        <f t="shared" si="438"/>
        <v/>
      </c>
      <c r="S5618" s="77" t="str">
        <f>IF(O5618="","",IF(OR(VALUE(LEFT(O5618,2))&gt;IF(RIGHT(J5618,1)="M",7,19),AND(OR(LEFT(O5618,2)={"07","19"}),VALUE(RIGHT(O5618,2))&gt;15)),TRUE,FALSE))</f>
        <v/>
      </c>
      <c r="T5618" s="77" t="str">
        <f>IF(O5618="","",IF(OR(VALUE(LEFT(O5618,2))&gt;IF(RIGHT(J5618,1)="M",7,19),AND(OR(LEFT(O5618,2)={"07","19"}),VALUE(RIGHT(O5618,2))&gt;5)),TRUE,FALSE))</f>
        <v/>
      </c>
    </row>
    <row r="5619" spans="12:20" x14ac:dyDescent="0.25">
      <c r="L5619" s="75">
        <f>COUNTIF($B$2:B5619,B5619)</f>
        <v>0</v>
      </c>
      <c r="M5619" s="75">
        <f>COUNTIF($L$2:L5619,4)</f>
        <v>42</v>
      </c>
      <c r="N5619" s="76" t="str">
        <f t="shared" si="439"/>
        <v>0</v>
      </c>
      <c r="O5619" s="76" t="str">
        <f t="shared" si="435"/>
        <v/>
      </c>
      <c r="P5619" s="75" t="str">
        <f t="shared" si="436"/>
        <v/>
      </c>
      <c r="Q5619" s="77" t="str">
        <f t="shared" si="437"/>
        <v/>
      </c>
      <c r="R5619" s="77" t="str">
        <f t="shared" si="438"/>
        <v/>
      </c>
      <c r="S5619" s="77" t="str">
        <f>IF(O5619="","",IF(OR(VALUE(LEFT(O5619,2))&gt;IF(RIGHT(J5619,1)="M",7,19),AND(OR(LEFT(O5619,2)={"07","19"}),VALUE(RIGHT(O5619,2))&gt;15)),TRUE,FALSE))</f>
        <v/>
      </c>
      <c r="T5619" s="77" t="str">
        <f>IF(O5619="","",IF(OR(VALUE(LEFT(O5619,2))&gt;IF(RIGHT(J5619,1)="M",7,19),AND(OR(LEFT(O5619,2)={"07","19"}),VALUE(RIGHT(O5619,2))&gt;5)),TRUE,FALSE))</f>
        <v/>
      </c>
    </row>
    <row r="5620" spans="12:20" x14ac:dyDescent="0.25">
      <c r="L5620" s="75">
        <f>COUNTIF($B$2:B5620,B5620)</f>
        <v>0</v>
      </c>
      <c r="M5620" s="75">
        <f>COUNTIF($L$2:L5620,4)</f>
        <v>42</v>
      </c>
      <c r="N5620" s="76" t="str">
        <f t="shared" si="439"/>
        <v>0</v>
      </c>
      <c r="O5620" s="76" t="str">
        <f t="shared" si="435"/>
        <v/>
      </c>
      <c r="P5620" s="75" t="str">
        <f t="shared" si="436"/>
        <v/>
      </c>
      <c r="Q5620" s="77" t="str">
        <f t="shared" si="437"/>
        <v/>
      </c>
      <c r="R5620" s="77" t="str">
        <f t="shared" si="438"/>
        <v/>
      </c>
      <c r="S5620" s="77" t="str">
        <f>IF(O5620="","",IF(OR(VALUE(LEFT(O5620,2))&gt;IF(RIGHT(J5620,1)="M",7,19),AND(OR(LEFT(O5620,2)={"07","19"}),VALUE(RIGHT(O5620,2))&gt;15)),TRUE,FALSE))</f>
        <v/>
      </c>
      <c r="T5620" s="77" t="str">
        <f>IF(O5620="","",IF(OR(VALUE(LEFT(O5620,2))&gt;IF(RIGHT(J5620,1)="M",7,19),AND(OR(LEFT(O5620,2)={"07","19"}),VALUE(RIGHT(O5620,2))&gt;5)),TRUE,FALSE))</f>
        <v/>
      </c>
    </row>
    <row r="5621" spans="12:20" x14ac:dyDescent="0.25">
      <c r="L5621" s="75">
        <f>COUNTIF($B$2:B5621,B5621)</f>
        <v>0</v>
      </c>
      <c r="M5621" s="75">
        <f>COUNTIF($L$2:L5621,4)</f>
        <v>42</v>
      </c>
      <c r="N5621" s="76" t="str">
        <f t="shared" si="439"/>
        <v>0</v>
      </c>
      <c r="O5621" s="76" t="str">
        <f t="shared" si="435"/>
        <v/>
      </c>
      <c r="P5621" s="75" t="str">
        <f t="shared" si="436"/>
        <v/>
      </c>
      <c r="Q5621" s="77" t="str">
        <f t="shared" si="437"/>
        <v/>
      </c>
      <c r="R5621" s="77" t="str">
        <f t="shared" si="438"/>
        <v/>
      </c>
      <c r="S5621" s="77" t="str">
        <f>IF(O5621="","",IF(OR(VALUE(LEFT(O5621,2))&gt;IF(RIGHT(J5621,1)="M",7,19),AND(OR(LEFT(O5621,2)={"07","19"}),VALUE(RIGHT(O5621,2))&gt;15)),TRUE,FALSE))</f>
        <v/>
      </c>
      <c r="T5621" s="77" t="str">
        <f>IF(O5621="","",IF(OR(VALUE(LEFT(O5621,2))&gt;IF(RIGHT(J5621,1)="M",7,19),AND(OR(LEFT(O5621,2)={"07","19"}),VALUE(RIGHT(O5621,2))&gt;5)),TRUE,FALSE))</f>
        <v/>
      </c>
    </row>
    <row r="5622" spans="12:20" x14ac:dyDescent="0.25">
      <c r="L5622" s="75">
        <f>COUNTIF($B$2:B5622,B5622)</f>
        <v>0</v>
      </c>
      <c r="M5622" s="75">
        <f>COUNTIF($L$2:L5622,4)</f>
        <v>42</v>
      </c>
      <c r="N5622" s="76" t="str">
        <f t="shared" si="439"/>
        <v>0</v>
      </c>
      <c r="O5622" s="76" t="str">
        <f t="shared" si="435"/>
        <v/>
      </c>
      <c r="P5622" s="75" t="str">
        <f t="shared" si="436"/>
        <v/>
      </c>
      <c r="Q5622" s="77" t="str">
        <f t="shared" si="437"/>
        <v/>
      </c>
      <c r="R5622" s="77" t="str">
        <f t="shared" si="438"/>
        <v/>
      </c>
      <c r="S5622" s="77" t="str">
        <f>IF(O5622="","",IF(OR(VALUE(LEFT(O5622,2))&gt;IF(RIGHT(J5622,1)="M",7,19),AND(OR(LEFT(O5622,2)={"07","19"}),VALUE(RIGHT(O5622,2))&gt;15)),TRUE,FALSE))</f>
        <v/>
      </c>
      <c r="T5622" s="77" t="str">
        <f>IF(O5622="","",IF(OR(VALUE(LEFT(O5622,2))&gt;IF(RIGHT(J5622,1)="M",7,19),AND(OR(LEFT(O5622,2)={"07","19"}),VALUE(RIGHT(O5622,2))&gt;5)),TRUE,FALSE))</f>
        <v/>
      </c>
    </row>
    <row r="5623" spans="12:20" x14ac:dyDescent="0.25">
      <c r="L5623" s="75">
        <f>COUNTIF($B$2:B5623,B5623)</f>
        <v>0</v>
      </c>
      <c r="M5623" s="75">
        <f>COUNTIF($L$2:L5623,4)</f>
        <v>42</v>
      </c>
      <c r="N5623" s="76" t="str">
        <f t="shared" si="439"/>
        <v>0</v>
      </c>
      <c r="O5623" s="76" t="str">
        <f t="shared" si="435"/>
        <v/>
      </c>
      <c r="P5623" s="75" t="str">
        <f t="shared" si="436"/>
        <v/>
      </c>
      <c r="Q5623" s="77" t="str">
        <f t="shared" si="437"/>
        <v/>
      </c>
      <c r="R5623" s="77" t="str">
        <f t="shared" si="438"/>
        <v/>
      </c>
      <c r="S5623" s="77" t="str">
        <f>IF(O5623="","",IF(OR(VALUE(LEFT(O5623,2))&gt;IF(RIGHT(J5623,1)="M",7,19),AND(OR(LEFT(O5623,2)={"07","19"}),VALUE(RIGHT(O5623,2))&gt;15)),TRUE,FALSE))</f>
        <v/>
      </c>
      <c r="T5623" s="77" t="str">
        <f>IF(O5623="","",IF(OR(VALUE(LEFT(O5623,2))&gt;IF(RIGHT(J5623,1)="M",7,19),AND(OR(LEFT(O5623,2)={"07","19"}),VALUE(RIGHT(O5623,2))&gt;5)),TRUE,FALSE))</f>
        <v/>
      </c>
    </row>
    <row r="5624" spans="12:20" x14ac:dyDescent="0.25">
      <c r="L5624" s="75">
        <f>COUNTIF($B$2:B5624,B5624)</f>
        <v>0</v>
      </c>
      <c r="M5624" s="75">
        <f>COUNTIF($L$2:L5624,4)</f>
        <v>42</v>
      </c>
      <c r="N5624" s="76" t="str">
        <f t="shared" si="439"/>
        <v>0</v>
      </c>
      <c r="O5624" s="76" t="str">
        <f t="shared" si="435"/>
        <v/>
      </c>
      <c r="P5624" s="75" t="str">
        <f t="shared" si="436"/>
        <v/>
      </c>
      <c r="Q5624" s="77" t="str">
        <f t="shared" si="437"/>
        <v/>
      </c>
      <c r="R5624" s="77" t="str">
        <f t="shared" si="438"/>
        <v/>
      </c>
      <c r="S5624" s="77" t="str">
        <f>IF(O5624="","",IF(OR(VALUE(LEFT(O5624,2))&gt;IF(RIGHT(J5624,1)="M",7,19),AND(OR(LEFT(O5624,2)={"07","19"}),VALUE(RIGHT(O5624,2))&gt;15)),TRUE,FALSE))</f>
        <v/>
      </c>
      <c r="T5624" s="77" t="str">
        <f>IF(O5624="","",IF(OR(VALUE(LEFT(O5624,2))&gt;IF(RIGHT(J5624,1)="M",7,19),AND(OR(LEFT(O5624,2)={"07","19"}),VALUE(RIGHT(O5624,2))&gt;5)),TRUE,FALSE))</f>
        <v/>
      </c>
    </row>
    <row r="5625" spans="12:20" x14ac:dyDescent="0.25">
      <c r="L5625" s="75">
        <f>COUNTIF($B$2:B5625,B5625)</f>
        <v>0</v>
      </c>
      <c r="M5625" s="75">
        <f>COUNTIF($L$2:L5625,4)</f>
        <v>42</v>
      </c>
      <c r="N5625" s="76" t="str">
        <f t="shared" si="439"/>
        <v>0</v>
      </c>
      <c r="O5625" s="76" t="str">
        <f t="shared" si="435"/>
        <v/>
      </c>
      <c r="P5625" s="75" t="str">
        <f t="shared" si="436"/>
        <v/>
      </c>
      <c r="Q5625" s="77" t="str">
        <f t="shared" si="437"/>
        <v/>
      </c>
      <c r="R5625" s="77" t="str">
        <f t="shared" si="438"/>
        <v/>
      </c>
      <c r="S5625" s="77" t="str">
        <f>IF(O5625="","",IF(OR(VALUE(LEFT(O5625,2))&gt;IF(RIGHT(J5625,1)="M",7,19),AND(OR(LEFT(O5625,2)={"07","19"}),VALUE(RIGHT(O5625,2))&gt;15)),TRUE,FALSE))</f>
        <v/>
      </c>
      <c r="T5625" s="77" t="str">
        <f>IF(O5625="","",IF(OR(VALUE(LEFT(O5625,2))&gt;IF(RIGHT(J5625,1)="M",7,19),AND(OR(LEFT(O5625,2)={"07","19"}),VALUE(RIGHT(O5625,2))&gt;5)),TRUE,FALSE))</f>
        <v/>
      </c>
    </row>
    <row r="5626" spans="12:20" x14ac:dyDescent="0.25">
      <c r="L5626" s="75">
        <f>COUNTIF($B$2:B5626,B5626)</f>
        <v>0</v>
      </c>
      <c r="M5626" s="75">
        <f>COUNTIF($L$2:L5626,4)</f>
        <v>42</v>
      </c>
      <c r="N5626" s="76" t="str">
        <f t="shared" si="439"/>
        <v>0</v>
      </c>
      <c r="O5626" s="76" t="str">
        <f t="shared" si="435"/>
        <v/>
      </c>
      <c r="P5626" s="75" t="str">
        <f t="shared" si="436"/>
        <v/>
      </c>
      <c r="Q5626" s="77" t="str">
        <f t="shared" si="437"/>
        <v/>
      </c>
      <c r="R5626" s="77" t="str">
        <f t="shared" si="438"/>
        <v/>
      </c>
      <c r="S5626" s="77" t="str">
        <f>IF(O5626="","",IF(OR(VALUE(LEFT(O5626,2))&gt;IF(RIGHT(J5626,1)="M",7,19),AND(OR(LEFT(O5626,2)={"07","19"}),VALUE(RIGHT(O5626,2))&gt;15)),TRUE,FALSE))</f>
        <v/>
      </c>
      <c r="T5626" s="77" t="str">
        <f>IF(O5626="","",IF(OR(VALUE(LEFT(O5626,2))&gt;IF(RIGHT(J5626,1)="M",7,19),AND(OR(LEFT(O5626,2)={"07","19"}),VALUE(RIGHT(O5626,2))&gt;5)),TRUE,FALSE))</f>
        <v/>
      </c>
    </row>
    <row r="5627" spans="12:20" x14ac:dyDescent="0.25">
      <c r="L5627" s="75">
        <f>COUNTIF($B$2:B5627,B5627)</f>
        <v>0</v>
      </c>
      <c r="M5627" s="75">
        <f>COUNTIF($L$2:L5627,4)</f>
        <v>42</v>
      </c>
      <c r="N5627" s="76" t="str">
        <f t="shared" si="439"/>
        <v>0</v>
      </c>
      <c r="O5627" s="76" t="str">
        <f t="shared" si="435"/>
        <v/>
      </c>
      <c r="P5627" s="75" t="str">
        <f t="shared" si="436"/>
        <v/>
      </c>
      <c r="Q5627" s="77" t="str">
        <f t="shared" si="437"/>
        <v/>
      </c>
      <c r="R5627" s="77" t="str">
        <f t="shared" si="438"/>
        <v/>
      </c>
      <c r="S5627" s="77" t="str">
        <f>IF(O5627="","",IF(OR(VALUE(LEFT(O5627,2))&gt;IF(RIGHT(J5627,1)="M",7,19),AND(OR(LEFT(O5627,2)={"07","19"}),VALUE(RIGHT(O5627,2))&gt;15)),TRUE,FALSE))</f>
        <v/>
      </c>
      <c r="T5627" s="77" t="str">
        <f>IF(O5627="","",IF(OR(VALUE(LEFT(O5627,2))&gt;IF(RIGHT(J5627,1)="M",7,19),AND(OR(LEFT(O5627,2)={"07","19"}),VALUE(RIGHT(O5627,2))&gt;5)),TRUE,FALSE))</f>
        <v/>
      </c>
    </row>
    <row r="5628" spans="12:20" x14ac:dyDescent="0.25">
      <c r="L5628" s="75">
        <f>COUNTIF($B$2:B5628,B5628)</f>
        <v>0</v>
      </c>
      <c r="M5628" s="75">
        <f>COUNTIF($L$2:L5628,4)</f>
        <v>42</v>
      </c>
      <c r="N5628" s="76" t="str">
        <f t="shared" si="439"/>
        <v>0</v>
      </c>
      <c r="O5628" s="76" t="str">
        <f t="shared" si="435"/>
        <v/>
      </c>
      <c r="P5628" s="75" t="str">
        <f t="shared" si="436"/>
        <v/>
      </c>
      <c r="Q5628" s="77" t="str">
        <f t="shared" si="437"/>
        <v/>
      </c>
      <c r="R5628" s="77" t="str">
        <f t="shared" si="438"/>
        <v/>
      </c>
      <c r="S5628" s="77" t="str">
        <f>IF(O5628="","",IF(OR(VALUE(LEFT(O5628,2))&gt;IF(RIGHT(J5628,1)="M",7,19),AND(OR(LEFT(O5628,2)={"07","19"}),VALUE(RIGHT(O5628,2))&gt;15)),TRUE,FALSE))</f>
        <v/>
      </c>
      <c r="T5628" s="77" t="str">
        <f>IF(O5628="","",IF(OR(VALUE(LEFT(O5628,2))&gt;IF(RIGHT(J5628,1)="M",7,19),AND(OR(LEFT(O5628,2)={"07","19"}),VALUE(RIGHT(O5628,2))&gt;5)),TRUE,FALSE))</f>
        <v/>
      </c>
    </row>
    <row r="5629" spans="12:20" x14ac:dyDescent="0.25">
      <c r="L5629" s="75">
        <f>COUNTIF($B$2:B5629,B5629)</f>
        <v>0</v>
      </c>
      <c r="M5629" s="75">
        <f>COUNTIF($L$2:L5629,4)</f>
        <v>42</v>
      </c>
      <c r="N5629" s="76" t="str">
        <f t="shared" si="439"/>
        <v>0</v>
      </c>
      <c r="O5629" s="76" t="str">
        <f t="shared" si="435"/>
        <v/>
      </c>
      <c r="P5629" s="75" t="str">
        <f t="shared" si="436"/>
        <v/>
      </c>
      <c r="Q5629" s="77" t="str">
        <f t="shared" si="437"/>
        <v/>
      </c>
      <c r="R5629" s="77" t="str">
        <f t="shared" si="438"/>
        <v/>
      </c>
      <c r="S5629" s="77" t="str">
        <f>IF(O5629="","",IF(OR(VALUE(LEFT(O5629,2))&gt;IF(RIGHT(J5629,1)="M",7,19),AND(OR(LEFT(O5629,2)={"07","19"}),VALUE(RIGHT(O5629,2))&gt;15)),TRUE,FALSE))</f>
        <v/>
      </c>
      <c r="T5629" s="77" t="str">
        <f>IF(O5629="","",IF(OR(VALUE(LEFT(O5629,2))&gt;IF(RIGHT(J5629,1)="M",7,19),AND(OR(LEFT(O5629,2)={"07","19"}),VALUE(RIGHT(O5629,2))&gt;5)),TRUE,FALSE))</f>
        <v/>
      </c>
    </row>
    <row r="5630" spans="12:20" x14ac:dyDescent="0.25">
      <c r="L5630" s="75">
        <f>COUNTIF($B$2:B5630,B5630)</f>
        <v>0</v>
      </c>
      <c r="M5630" s="75">
        <f>COUNTIF($L$2:L5630,4)</f>
        <v>42</v>
      </c>
      <c r="N5630" s="76" t="str">
        <f t="shared" si="439"/>
        <v>0</v>
      </c>
      <c r="O5630" s="76" t="str">
        <f t="shared" si="435"/>
        <v/>
      </c>
      <c r="P5630" s="75" t="str">
        <f t="shared" si="436"/>
        <v/>
      </c>
      <c r="Q5630" s="77" t="str">
        <f t="shared" si="437"/>
        <v/>
      </c>
      <c r="R5630" s="77" t="str">
        <f t="shared" si="438"/>
        <v/>
      </c>
      <c r="S5630" s="77" t="str">
        <f>IF(O5630="","",IF(OR(VALUE(LEFT(O5630,2))&gt;IF(RIGHT(J5630,1)="M",7,19),AND(OR(LEFT(O5630,2)={"07","19"}),VALUE(RIGHT(O5630,2))&gt;15)),TRUE,FALSE))</f>
        <v/>
      </c>
      <c r="T5630" s="77" t="str">
        <f>IF(O5630="","",IF(OR(VALUE(LEFT(O5630,2))&gt;IF(RIGHT(J5630,1)="M",7,19),AND(OR(LEFT(O5630,2)={"07","19"}),VALUE(RIGHT(O5630,2))&gt;5)),TRUE,FALSE))</f>
        <v/>
      </c>
    </row>
    <row r="5631" spans="12:20" x14ac:dyDescent="0.25">
      <c r="L5631" s="75">
        <f>COUNTIF($B$2:B5631,B5631)</f>
        <v>0</v>
      </c>
      <c r="M5631" s="75">
        <f>COUNTIF($L$2:L5631,4)</f>
        <v>42</v>
      </c>
      <c r="N5631" s="76" t="str">
        <f t="shared" si="439"/>
        <v>0</v>
      </c>
      <c r="O5631" s="76" t="str">
        <f t="shared" si="435"/>
        <v/>
      </c>
      <c r="P5631" s="75" t="str">
        <f t="shared" si="436"/>
        <v/>
      </c>
      <c r="Q5631" s="77" t="str">
        <f t="shared" si="437"/>
        <v/>
      </c>
      <c r="R5631" s="77" t="str">
        <f t="shared" si="438"/>
        <v/>
      </c>
      <c r="S5631" s="77" t="str">
        <f>IF(O5631="","",IF(OR(VALUE(LEFT(O5631,2))&gt;IF(RIGHT(J5631,1)="M",7,19),AND(OR(LEFT(O5631,2)={"07","19"}),VALUE(RIGHT(O5631,2))&gt;15)),TRUE,FALSE))</f>
        <v/>
      </c>
      <c r="T5631" s="77" t="str">
        <f>IF(O5631="","",IF(OR(VALUE(LEFT(O5631,2))&gt;IF(RIGHT(J5631,1)="M",7,19),AND(OR(LEFT(O5631,2)={"07","19"}),VALUE(RIGHT(O5631,2))&gt;5)),TRUE,FALSE))</f>
        <v/>
      </c>
    </row>
    <row r="5632" spans="12:20" x14ac:dyDescent="0.25">
      <c r="L5632" s="75">
        <f>COUNTIF($B$2:B5632,B5632)</f>
        <v>0</v>
      </c>
      <c r="M5632" s="75">
        <f>COUNTIF($L$2:L5632,4)</f>
        <v>42</v>
      </c>
      <c r="N5632" s="76" t="str">
        <f t="shared" si="439"/>
        <v>0</v>
      </c>
      <c r="O5632" s="76" t="str">
        <f t="shared" si="435"/>
        <v/>
      </c>
      <c r="P5632" s="75" t="str">
        <f t="shared" si="436"/>
        <v/>
      </c>
      <c r="Q5632" s="77" t="str">
        <f t="shared" si="437"/>
        <v/>
      </c>
      <c r="R5632" s="77" t="str">
        <f t="shared" si="438"/>
        <v/>
      </c>
      <c r="S5632" s="77" t="str">
        <f>IF(O5632="","",IF(OR(VALUE(LEFT(O5632,2))&gt;IF(RIGHT(J5632,1)="M",7,19),AND(OR(LEFT(O5632,2)={"07","19"}),VALUE(RIGHT(O5632,2))&gt;15)),TRUE,FALSE))</f>
        <v/>
      </c>
      <c r="T5632" s="77" t="str">
        <f>IF(O5632="","",IF(OR(VALUE(LEFT(O5632,2))&gt;IF(RIGHT(J5632,1)="M",7,19),AND(OR(LEFT(O5632,2)={"07","19"}),VALUE(RIGHT(O5632,2))&gt;5)),TRUE,FALSE))</f>
        <v/>
      </c>
    </row>
    <row r="5633" spans="12:20" x14ac:dyDescent="0.25">
      <c r="L5633" s="75">
        <f>COUNTIF($B$2:B5633,B5633)</f>
        <v>0</v>
      </c>
      <c r="M5633" s="75">
        <f>COUNTIF($L$2:L5633,4)</f>
        <v>42</v>
      </c>
      <c r="N5633" s="76" t="str">
        <f t="shared" si="439"/>
        <v>0</v>
      </c>
      <c r="O5633" s="76" t="str">
        <f t="shared" si="435"/>
        <v/>
      </c>
      <c r="P5633" s="75" t="str">
        <f t="shared" si="436"/>
        <v/>
      </c>
      <c r="Q5633" s="77" t="str">
        <f t="shared" si="437"/>
        <v/>
      </c>
      <c r="R5633" s="77" t="str">
        <f t="shared" si="438"/>
        <v/>
      </c>
      <c r="S5633" s="77" t="str">
        <f>IF(O5633="","",IF(OR(VALUE(LEFT(O5633,2))&gt;IF(RIGHT(J5633,1)="M",7,19),AND(OR(LEFT(O5633,2)={"07","19"}),VALUE(RIGHT(O5633,2))&gt;15)),TRUE,FALSE))</f>
        <v/>
      </c>
      <c r="T5633" s="77" t="str">
        <f>IF(O5633="","",IF(OR(VALUE(LEFT(O5633,2))&gt;IF(RIGHT(J5633,1)="M",7,19),AND(OR(LEFT(O5633,2)={"07","19"}),VALUE(RIGHT(O5633,2))&gt;5)),TRUE,FALSE))</f>
        <v/>
      </c>
    </row>
    <row r="5634" spans="12:20" x14ac:dyDescent="0.25">
      <c r="L5634" s="75">
        <f>COUNTIF($B$2:B5634,B5634)</f>
        <v>0</v>
      </c>
      <c r="M5634" s="75">
        <f>COUNTIF($L$2:L5634,4)</f>
        <v>42</v>
      </c>
      <c r="N5634" s="76" t="str">
        <f t="shared" si="439"/>
        <v>0</v>
      </c>
      <c r="O5634" s="76" t="str">
        <f t="shared" ref="O5634:O5697" si="440">TRIM(SUBSTITUTE(SUBSTITUTE(D5634,"+",""),"_",""))</f>
        <v/>
      </c>
      <c r="P5634" s="75" t="str">
        <f t="shared" ref="P5634:P5697" si="441">TRIM(SUBSTITUTE(SUBSTITUTE(E5634,"+",""),"_",""))</f>
        <v/>
      </c>
      <c r="Q5634" s="77" t="str">
        <f t="shared" ref="Q5634:Q5697" si="442">IFERROR(IF(RIGHT(P5634,2)&lt;RIGHT(O5634,2),IF(P5634&lt;O5634,P5634+2360-O5634,P5634-40-O5634),IF(P5634&lt;O5634,P5634+2400-O5634,P5634-O5634)),"")</f>
        <v/>
      </c>
      <c r="R5634" s="77" t="str">
        <f t="shared" ref="R5634:R5697" si="443">IFERROR(ROUNDDOWN(Q5634/100,0),"")</f>
        <v/>
      </c>
      <c r="S5634" s="77" t="str">
        <f>IF(O5634="","",IF(OR(VALUE(LEFT(O5634,2))&gt;IF(RIGHT(J5634,1)="M",7,19),AND(OR(LEFT(O5634,2)={"07","19"}),VALUE(RIGHT(O5634,2))&gt;15)),TRUE,FALSE))</f>
        <v/>
      </c>
      <c r="T5634" s="77" t="str">
        <f>IF(O5634="","",IF(OR(VALUE(LEFT(O5634,2))&gt;IF(RIGHT(J5634,1)="M",7,19),AND(OR(LEFT(O5634,2)={"07","19"}),VALUE(RIGHT(O5634,2))&gt;5)),TRUE,FALSE))</f>
        <v/>
      </c>
    </row>
    <row r="5635" spans="12:20" x14ac:dyDescent="0.25">
      <c r="L5635" s="75">
        <f>COUNTIF($B$2:B5635,B5635)</f>
        <v>0</v>
      </c>
      <c r="M5635" s="75">
        <f>COUNTIF($L$2:L5635,4)</f>
        <v>42</v>
      </c>
      <c r="N5635" s="76" t="str">
        <f t="shared" ref="N5635:N5698" si="444">A5635&amp;DAY(C5635)</f>
        <v>0</v>
      </c>
      <c r="O5635" s="76" t="str">
        <f t="shared" si="440"/>
        <v/>
      </c>
      <c r="P5635" s="75" t="str">
        <f t="shared" si="441"/>
        <v/>
      </c>
      <c r="Q5635" s="77" t="str">
        <f t="shared" si="442"/>
        <v/>
      </c>
      <c r="R5635" s="77" t="str">
        <f t="shared" si="443"/>
        <v/>
      </c>
      <c r="S5635" s="77" t="str">
        <f>IF(O5635="","",IF(OR(VALUE(LEFT(O5635,2))&gt;IF(RIGHT(J5635,1)="M",7,19),AND(OR(LEFT(O5635,2)={"07","19"}),VALUE(RIGHT(O5635,2))&gt;15)),TRUE,FALSE))</f>
        <v/>
      </c>
      <c r="T5635" s="77" t="str">
        <f>IF(O5635="","",IF(OR(VALUE(LEFT(O5635,2))&gt;IF(RIGHT(J5635,1)="M",7,19),AND(OR(LEFT(O5635,2)={"07","19"}),VALUE(RIGHT(O5635,2))&gt;5)),TRUE,FALSE))</f>
        <v/>
      </c>
    </row>
    <row r="5636" spans="12:20" x14ac:dyDescent="0.25">
      <c r="L5636" s="75">
        <f>COUNTIF($B$2:B5636,B5636)</f>
        <v>0</v>
      </c>
      <c r="M5636" s="75">
        <f>COUNTIF($L$2:L5636,4)</f>
        <v>42</v>
      </c>
      <c r="N5636" s="76" t="str">
        <f t="shared" si="444"/>
        <v>0</v>
      </c>
      <c r="O5636" s="76" t="str">
        <f t="shared" si="440"/>
        <v/>
      </c>
      <c r="P5636" s="75" t="str">
        <f t="shared" si="441"/>
        <v/>
      </c>
      <c r="Q5636" s="77" t="str">
        <f t="shared" si="442"/>
        <v/>
      </c>
      <c r="R5636" s="77" t="str">
        <f t="shared" si="443"/>
        <v/>
      </c>
      <c r="S5636" s="77" t="str">
        <f>IF(O5636="","",IF(OR(VALUE(LEFT(O5636,2))&gt;IF(RIGHT(J5636,1)="M",7,19),AND(OR(LEFT(O5636,2)={"07","19"}),VALUE(RIGHT(O5636,2))&gt;15)),TRUE,FALSE))</f>
        <v/>
      </c>
      <c r="T5636" s="77" t="str">
        <f>IF(O5636="","",IF(OR(VALUE(LEFT(O5636,2))&gt;IF(RIGHT(J5636,1)="M",7,19),AND(OR(LEFT(O5636,2)={"07","19"}),VALUE(RIGHT(O5636,2))&gt;5)),TRUE,FALSE))</f>
        <v/>
      </c>
    </row>
    <row r="5637" spans="12:20" x14ac:dyDescent="0.25">
      <c r="L5637" s="75">
        <f>COUNTIF($B$2:B5637,B5637)</f>
        <v>0</v>
      </c>
      <c r="M5637" s="75">
        <f>COUNTIF($L$2:L5637,4)</f>
        <v>42</v>
      </c>
      <c r="N5637" s="76" t="str">
        <f t="shared" si="444"/>
        <v>0</v>
      </c>
      <c r="O5637" s="76" t="str">
        <f t="shared" si="440"/>
        <v/>
      </c>
      <c r="P5637" s="75" t="str">
        <f t="shared" si="441"/>
        <v/>
      </c>
      <c r="Q5637" s="77" t="str">
        <f t="shared" si="442"/>
        <v/>
      </c>
      <c r="R5637" s="77" t="str">
        <f t="shared" si="443"/>
        <v/>
      </c>
      <c r="S5637" s="77" t="str">
        <f>IF(O5637="","",IF(OR(VALUE(LEFT(O5637,2))&gt;IF(RIGHT(J5637,1)="M",7,19),AND(OR(LEFT(O5637,2)={"07","19"}),VALUE(RIGHT(O5637,2))&gt;15)),TRUE,FALSE))</f>
        <v/>
      </c>
      <c r="T5637" s="77" t="str">
        <f>IF(O5637="","",IF(OR(VALUE(LEFT(O5637,2))&gt;IF(RIGHT(J5637,1)="M",7,19),AND(OR(LEFT(O5637,2)={"07","19"}),VALUE(RIGHT(O5637,2))&gt;5)),TRUE,FALSE))</f>
        <v/>
      </c>
    </row>
    <row r="5638" spans="12:20" x14ac:dyDescent="0.25">
      <c r="L5638" s="75">
        <f>COUNTIF($B$2:B5638,B5638)</f>
        <v>0</v>
      </c>
      <c r="M5638" s="75">
        <f>COUNTIF($L$2:L5638,4)</f>
        <v>42</v>
      </c>
      <c r="N5638" s="76" t="str">
        <f t="shared" si="444"/>
        <v>0</v>
      </c>
      <c r="O5638" s="76" t="str">
        <f t="shared" si="440"/>
        <v/>
      </c>
      <c r="P5638" s="75" t="str">
        <f t="shared" si="441"/>
        <v/>
      </c>
      <c r="Q5638" s="77" t="str">
        <f t="shared" si="442"/>
        <v/>
      </c>
      <c r="R5638" s="77" t="str">
        <f t="shared" si="443"/>
        <v/>
      </c>
      <c r="S5638" s="77" t="str">
        <f>IF(O5638="","",IF(OR(VALUE(LEFT(O5638,2))&gt;IF(RIGHT(J5638,1)="M",7,19),AND(OR(LEFT(O5638,2)={"07","19"}),VALUE(RIGHT(O5638,2))&gt;15)),TRUE,FALSE))</f>
        <v/>
      </c>
      <c r="T5638" s="77" t="str">
        <f>IF(O5638="","",IF(OR(VALUE(LEFT(O5638,2))&gt;IF(RIGHT(J5638,1)="M",7,19),AND(OR(LEFT(O5638,2)={"07","19"}),VALUE(RIGHT(O5638,2))&gt;5)),TRUE,FALSE))</f>
        <v/>
      </c>
    </row>
    <row r="5639" spans="12:20" x14ac:dyDescent="0.25">
      <c r="L5639" s="75">
        <f>COUNTIF($B$2:B5639,B5639)</f>
        <v>0</v>
      </c>
      <c r="M5639" s="75">
        <f>COUNTIF($L$2:L5639,4)</f>
        <v>42</v>
      </c>
      <c r="N5639" s="76" t="str">
        <f t="shared" si="444"/>
        <v>0</v>
      </c>
      <c r="O5639" s="76" t="str">
        <f t="shared" si="440"/>
        <v/>
      </c>
      <c r="P5639" s="75" t="str">
        <f t="shared" si="441"/>
        <v/>
      </c>
      <c r="Q5639" s="77" t="str">
        <f t="shared" si="442"/>
        <v/>
      </c>
      <c r="R5639" s="77" t="str">
        <f t="shared" si="443"/>
        <v/>
      </c>
      <c r="S5639" s="77" t="str">
        <f>IF(O5639="","",IF(OR(VALUE(LEFT(O5639,2))&gt;IF(RIGHT(J5639,1)="M",7,19),AND(OR(LEFT(O5639,2)={"07","19"}),VALUE(RIGHT(O5639,2))&gt;15)),TRUE,FALSE))</f>
        <v/>
      </c>
      <c r="T5639" s="77" t="str">
        <f>IF(O5639="","",IF(OR(VALUE(LEFT(O5639,2))&gt;IF(RIGHT(J5639,1)="M",7,19),AND(OR(LEFT(O5639,2)={"07","19"}),VALUE(RIGHT(O5639,2))&gt;5)),TRUE,FALSE))</f>
        <v/>
      </c>
    </row>
    <row r="5640" spans="12:20" x14ac:dyDescent="0.25">
      <c r="L5640" s="75">
        <f>COUNTIF($B$2:B5640,B5640)</f>
        <v>0</v>
      </c>
      <c r="M5640" s="75">
        <f>COUNTIF($L$2:L5640,4)</f>
        <v>42</v>
      </c>
      <c r="N5640" s="76" t="str">
        <f t="shared" si="444"/>
        <v>0</v>
      </c>
      <c r="O5640" s="76" t="str">
        <f t="shared" si="440"/>
        <v/>
      </c>
      <c r="P5640" s="75" t="str">
        <f t="shared" si="441"/>
        <v/>
      </c>
      <c r="Q5640" s="77" t="str">
        <f t="shared" si="442"/>
        <v/>
      </c>
      <c r="R5640" s="77" t="str">
        <f t="shared" si="443"/>
        <v/>
      </c>
      <c r="S5640" s="77" t="str">
        <f>IF(O5640="","",IF(OR(VALUE(LEFT(O5640,2))&gt;IF(RIGHT(J5640,1)="M",7,19),AND(OR(LEFT(O5640,2)={"07","19"}),VALUE(RIGHT(O5640,2))&gt;15)),TRUE,FALSE))</f>
        <v/>
      </c>
      <c r="T5640" s="77" t="str">
        <f>IF(O5640="","",IF(OR(VALUE(LEFT(O5640,2))&gt;IF(RIGHT(J5640,1)="M",7,19),AND(OR(LEFT(O5640,2)={"07","19"}),VALUE(RIGHT(O5640,2))&gt;5)),TRUE,FALSE))</f>
        <v/>
      </c>
    </row>
    <row r="5641" spans="12:20" x14ac:dyDescent="0.25">
      <c r="L5641" s="75">
        <f>COUNTIF($B$2:B5641,B5641)</f>
        <v>0</v>
      </c>
      <c r="M5641" s="75">
        <f>COUNTIF($L$2:L5641,4)</f>
        <v>42</v>
      </c>
      <c r="N5641" s="76" t="str">
        <f t="shared" si="444"/>
        <v>0</v>
      </c>
      <c r="O5641" s="76" t="str">
        <f t="shared" si="440"/>
        <v/>
      </c>
      <c r="P5641" s="75" t="str">
        <f t="shared" si="441"/>
        <v/>
      </c>
      <c r="Q5641" s="77" t="str">
        <f t="shared" si="442"/>
        <v/>
      </c>
      <c r="R5641" s="77" t="str">
        <f t="shared" si="443"/>
        <v/>
      </c>
      <c r="S5641" s="77" t="str">
        <f>IF(O5641="","",IF(OR(VALUE(LEFT(O5641,2))&gt;IF(RIGHT(J5641,1)="M",7,19),AND(OR(LEFT(O5641,2)={"07","19"}),VALUE(RIGHT(O5641,2))&gt;15)),TRUE,FALSE))</f>
        <v/>
      </c>
      <c r="T5641" s="77" t="str">
        <f>IF(O5641="","",IF(OR(VALUE(LEFT(O5641,2))&gt;IF(RIGHT(J5641,1)="M",7,19),AND(OR(LEFT(O5641,2)={"07","19"}),VALUE(RIGHT(O5641,2))&gt;5)),TRUE,FALSE))</f>
        <v/>
      </c>
    </row>
    <row r="5642" spans="12:20" x14ac:dyDescent="0.25">
      <c r="L5642" s="75">
        <f>COUNTIF($B$2:B5642,B5642)</f>
        <v>0</v>
      </c>
      <c r="M5642" s="75">
        <f>COUNTIF($L$2:L5642,4)</f>
        <v>42</v>
      </c>
      <c r="N5642" s="76" t="str">
        <f t="shared" si="444"/>
        <v>0</v>
      </c>
      <c r="O5642" s="76" t="str">
        <f t="shared" si="440"/>
        <v/>
      </c>
      <c r="P5642" s="75" t="str">
        <f t="shared" si="441"/>
        <v/>
      </c>
      <c r="Q5642" s="77" t="str">
        <f t="shared" si="442"/>
        <v/>
      </c>
      <c r="R5642" s="77" t="str">
        <f t="shared" si="443"/>
        <v/>
      </c>
      <c r="S5642" s="77" t="str">
        <f>IF(O5642="","",IF(OR(VALUE(LEFT(O5642,2))&gt;IF(RIGHT(J5642,1)="M",7,19),AND(OR(LEFT(O5642,2)={"07","19"}),VALUE(RIGHT(O5642,2))&gt;15)),TRUE,FALSE))</f>
        <v/>
      </c>
      <c r="T5642" s="77" t="str">
        <f>IF(O5642="","",IF(OR(VALUE(LEFT(O5642,2))&gt;IF(RIGHT(J5642,1)="M",7,19),AND(OR(LEFT(O5642,2)={"07","19"}),VALUE(RIGHT(O5642,2))&gt;5)),TRUE,FALSE))</f>
        <v/>
      </c>
    </row>
    <row r="5643" spans="12:20" x14ac:dyDescent="0.25">
      <c r="L5643" s="75">
        <f>COUNTIF($B$2:B5643,B5643)</f>
        <v>0</v>
      </c>
      <c r="M5643" s="75">
        <f>COUNTIF($L$2:L5643,4)</f>
        <v>42</v>
      </c>
      <c r="N5643" s="76" t="str">
        <f t="shared" si="444"/>
        <v>0</v>
      </c>
      <c r="O5643" s="76" t="str">
        <f t="shared" si="440"/>
        <v/>
      </c>
      <c r="P5643" s="75" t="str">
        <f t="shared" si="441"/>
        <v/>
      </c>
      <c r="Q5643" s="77" t="str">
        <f t="shared" si="442"/>
        <v/>
      </c>
      <c r="R5643" s="77" t="str">
        <f t="shared" si="443"/>
        <v/>
      </c>
      <c r="S5643" s="77" t="str">
        <f>IF(O5643="","",IF(OR(VALUE(LEFT(O5643,2))&gt;IF(RIGHT(J5643,1)="M",7,19),AND(OR(LEFT(O5643,2)={"07","19"}),VALUE(RIGHT(O5643,2))&gt;15)),TRUE,FALSE))</f>
        <v/>
      </c>
      <c r="T5643" s="77" t="str">
        <f>IF(O5643="","",IF(OR(VALUE(LEFT(O5643,2))&gt;IF(RIGHT(J5643,1)="M",7,19),AND(OR(LEFT(O5643,2)={"07","19"}),VALUE(RIGHT(O5643,2))&gt;5)),TRUE,FALSE))</f>
        <v/>
      </c>
    </row>
    <row r="5644" spans="12:20" x14ac:dyDescent="0.25">
      <c r="L5644" s="75">
        <f>COUNTIF($B$2:B5644,B5644)</f>
        <v>0</v>
      </c>
      <c r="M5644" s="75">
        <f>COUNTIF($L$2:L5644,4)</f>
        <v>42</v>
      </c>
      <c r="N5644" s="76" t="str">
        <f t="shared" si="444"/>
        <v>0</v>
      </c>
      <c r="O5644" s="76" t="str">
        <f t="shared" si="440"/>
        <v/>
      </c>
      <c r="P5644" s="75" t="str">
        <f t="shared" si="441"/>
        <v/>
      </c>
      <c r="Q5644" s="77" t="str">
        <f t="shared" si="442"/>
        <v/>
      </c>
      <c r="R5644" s="77" t="str">
        <f t="shared" si="443"/>
        <v/>
      </c>
      <c r="S5644" s="77" t="str">
        <f>IF(O5644="","",IF(OR(VALUE(LEFT(O5644,2))&gt;IF(RIGHT(J5644,1)="M",7,19),AND(OR(LEFT(O5644,2)={"07","19"}),VALUE(RIGHT(O5644,2))&gt;15)),TRUE,FALSE))</f>
        <v/>
      </c>
      <c r="T5644" s="77" t="str">
        <f>IF(O5644="","",IF(OR(VALUE(LEFT(O5644,2))&gt;IF(RIGHT(J5644,1)="M",7,19),AND(OR(LEFT(O5644,2)={"07","19"}),VALUE(RIGHT(O5644,2))&gt;5)),TRUE,FALSE))</f>
        <v/>
      </c>
    </row>
    <row r="5645" spans="12:20" x14ac:dyDescent="0.25">
      <c r="L5645" s="75">
        <f>COUNTIF($B$2:B5645,B5645)</f>
        <v>0</v>
      </c>
      <c r="M5645" s="75">
        <f>COUNTIF($L$2:L5645,4)</f>
        <v>42</v>
      </c>
      <c r="N5645" s="76" t="str">
        <f t="shared" si="444"/>
        <v>0</v>
      </c>
      <c r="O5645" s="76" t="str">
        <f t="shared" si="440"/>
        <v/>
      </c>
      <c r="P5645" s="75" t="str">
        <f t="shared" si="441"/>
        <v/>
      </c>
      <c r="Q5645" s="77" t="str">
        <f t="shared" si="442"/>
        <v/>
      </c>
      <c r="R5645" s="77" t="str">
        <f t="shared" si="443"/>
        <v/>
      </c>
      <c r="S5645" s="77" t="str">
        <f>IF(O5645="","",IF(OR(VALUE(LEFT(O5645,2))&gt;IF(RIGHT(J5645,1)="M",7,19),AND(OR(LEFT(O5645,2)={"07","19"}),VALUE(RIGHT(O5645,2))&gt;15)),TRUE,FALSE))</f>
        <v/>
      </c>
      <c r="T5645" s="77" t="str">
        <f>IF(O5645="","",IF(OR(VALUE(LEFT(O5645,2))&gt;IF(RIGHT(J5645,1)="M",7,19),AND(OR(LEFT(O5645,2)={"07","19"}),VALUE(RIGHT(O5645,2))&gt;5)),TRUE,FALSE))</f>
        <v/>
      </c>
    </row>
    <row r="5646" spans="12:20" x14ac:dyDescent="0.25">
      <c r="L5646" s="75">
        <f>COUNTIF($B$2:B5646,B5646)</f>
        <v>0</v>
      </c>
      <c r="M5646" s="75">
        <f>COUNTIF($L$2:L5646,4)</f>
        <v>42</v>
      </c>
      <c r="N5646" s="76" t="str">
        <f t="shared" si="444"/>
        <v>0</v>
      </c>
      <c r="O5646" s="76" t="str">
        <f t="shared" si="440"/>
        <v/>
      </c>
      <c r="P5646" s="75" t="str">
        <f t="shared" si="441"/>
        <v/>
      </c>
      <c r="Q5646" s="77" t="str">
        <f t="shared" si="442"/>
        <v/>
      </c>
      <c r="R5646" s="77" t="str">
        <f t="shared" si="443"/>
        <v/>
      </c>
      <c r="S5646" s="77" t="str">
        <f>IF(O5646="","",IF(OR(VALUE(LEFT(O5646,2))&gt;IF(RIGHT(J5646,1)="M",7,19),AND(OR(LEFT(O5646,2)={"07","19"}),VALUE(RIGHT(O5646,2))&gt;15)),TRUE,FALSE))</f>
        <v/>
      </c>
      <c r="T5646" s="77" t="str">
        <f>IF(O5646="","",IF(OR(VALUE(LEFT(O5646,2))&gt;IF(RIGHT(J5646,1)="M",7,19),AND(OR(LEFT(O5646,2)={"07","19"}),VALUE(RIGHT(O5646,2))&gt;5)),TRUE,FALSE))</f>
        <v/>
      </c>
    </row>
    <row r="5647" spans="12:20" x14ac:dyDescent="0.25">
      <c r="L5647" s="75">
        <f>COUNTIF($B$2:B5647,B5647)</f>
        <v>0</v>
      </c>
      <c r="M5647" s="75">
        <f>COUNTIF($L$2:L5647,4)</f>
        <v>42</v>
      </c>
      <c r="N5647" s="76" t="str">
        <f t="shared" si="444"/>
        <v>0</v>
      </c>
      <c r="O5647" s="76" t="str">
        <f t="shared" si="440"/>
        <v/>
      </c>
      <c r="P5647" s="75" t="str">
        <f t="shared" si="441"/>
        <v/>
      </c>
      <c r="Q5647" s="77" t="str">
        <f t="shared" si="442"/>
        <v/>
      </c>
      <c r="R5647" s="77" t="str">
        <f t="shared" si="443"/>
        <v/>
      </c>
      <c r="S5647" s="77" t="str">
        <f>IF(O5647="","",IF(OR(VALUE(LEFT(O5647,2))&gt;IF(RIGHT(J5647,1)="M",7,19),AND(OR(LEFT(O5647,2)={"07","19"}),VALUE(RIGHT(O5647,2))&gt;15)),TRUE,FALSE))</f>
        <v/>
      </c>
      <c r="T5647" s="77" t="str">
        <f>IF(O5647="","",IF(OR(VALUE(LEFT(O5647,2))&gt;IF(RIGHT(J5647,1)="M",7,19),AND(OR(LEFT(O5647,2)={"07","19"}),VALUE(RIGHT(O5647,2))&gt;5)),TRUE,FALSE))</f>
        <v/>
      </c>
    </row>
    <row r="5648" spans="12:20" x14ac:dyDescent="0.25">
      <c r="L5648" s="75">
        <f>COUNTIF($B$2:B5648,B5648)</f>
        <v>0</v>
      </c>
      <c r="M5648" s="75">
        <f>COUNTIF($L$2:L5648,4)</f>
        <v>42</v>
      </c>
      <c r="N5648" s="76" t="str">
        <f t="shared" si="444"/>
        <v>0</v>
      </c>
      <c r="O5648" s="76" t="str">
        <f t="shared" si="440"/>
        <v/>
      </c>
      <c r="P5648" s="75" t="str">
        <f t="shared" si="441"/>
        <v/>
      </c>
      <c r="Q5648" s="77" t="str">
        <f t="shared" si="442"/>
        <v/>
      </c>
      <c r="R5648" s="77" t="str">
        <f t="shared" si="443"/>
        <v/>
      </c>
      <c r="S5648" s="77" t="str">
        <f>IF(O5648="","",IF(OR(VALUE(LEFT(O5648,2))&gt;IF(RIGHT(J5648,1)="M",7,19),AND(OR(LEFT(O5648,2)={"07","19"}),VALUE(RIGHT(O5648,2))&gt;15)),TRUE,FALSE))</f>
        <v/>
      </c>
      <c r="T5648" s="77" t="str">
        <f>IF(O5648="","",IF(OR(VALUE(LEFT(O5648,2))&gt;IF(RIGHT(J5648,1)="M",7,19),AND(OR(LEFT(O5648,2)={"07","19"}),VALUE(RIGHT(O5648,2))&gt;5)),TRUE,FALSE))</f>
        <v/>
      </c>
    </row>
    <row r="5649" spans="12:20" x14ac:dyDescent="0.25">
      <c r="L5649" s="75">
        <f>COUNTIF($B$2:B5649,B5649)</f>
        <v>0</v>
      </c>
      <c r="M5649" s="75">
        <f>COUNTIF($L$2:L5649,4)</f>
        <v>42</v>
      </c>
      <c r="N5649" s="76" t="str">
        <f t="shared" si="444"/>
        <v>0</v>
      </c>
      <c r="O5649" s="76" t="str">
        <f t="shared" si="440"/>
        <v/>
      </c>
      <c r="P5649" s="75" t="str">
        <f t="shared" si="441"/>
        <v/>
      </c>
      <c r="Q5649" s="77" t="str">
        <f t="shared" si="442"/>
        <v/>
      </c>
      <c r="R5649" s="77" t="str">
        <f t="shared" si="443"/>
        <v/>
      </c>
      <c r="S5649" s="77" t="str">
        <f>IF(O5649="","",IF(OR(VALUE(LEFT(O5649,2))&gt;IF(RIGHT(J5649,1)="M",7,19),AND(OR(LEFT(O5649,2)={"07","19"}),VALUE(RIGHT(O5649,2))&gt;15)),TRUE,FALSE))</f>
        <v/>
      </c>
      <c r="T5649" s="77" t="str">
        <f>IF(O5649="","",IF(OR(VALUE(LEFT(O5649,2))&gt;IF(RIGHT(J5649,1)="M",7,19),AND(OR(LEFT(O5649,2)={"07","19"}),VALUE(RIGHT(O5649,2))&gt;5)),TRUE,FALSE))</f>
        <v/>
      </c>
    </row>
    <row r="5650" spans="12:20" x14ac:dyDescent="0.25">
      <c r="L5650" s="75">
        <f>COUNTIF($B$2:B5650,B5650)</f>
        <v>0</v>
      </c>
      <c r="M5650" s="75">
        <f>COUNTIF($L$2:L5650,4)</f>
        <v>42</v>
      </c>
      <c r="N5650" s="76" t="str">
        <f t="shared" si="444"/>
        <v>0</v>
      </c>
      <c r="O5650" s="76" t="str">
        <f t="shared" si="440"/>
        <v/>
      </c>
      <c r="P5650" s="75" t="str">
        <f t="shared" si="441"/>
        <v/>
      </c>
      <c r="Q5650" s="77" t="str">
        <f t="shared" si="442"/>
        <v/>
      </c>
      <c r="R5650" s="77" t="str">
        <f t="shared" si="443"/>
        <v/>
      </c>
      <c r="S5650" s="77" t="str">
        <f>IF(O5650="","",IF(OR(VALUE(LEFT(O5650,2))&gt;IF(RIGHT(J5650,1)="M",7,19),AND(OR(LEFT(O5650,2)={"07","19"}),VALUE(RIGHT(O5650,2))&gt;15)),TRUE,FALSE))</f>
        <v/>
      </c>
      <c r="T5650" s="77" t="str">
        <f>IF(O5650="","",IF(OR(VALUE(LEFT(O5650,2))&gt;IF(RIGHT(J5650,1)="M",7,19),AND(OR(LEFT(O5650,2)={"07","19"}),VALUE(RIGHT(O5650,2))&gt;5)),TRUE,FALSE))</f>
        <v/>
      </c>
    </row>
    <row r="5651" spans="12:20" x14ac:dyDescent="0.25">
      <c r="L5651" s="75">
        <f>COUNTIF($B$2:B5651,B5651)</f>
        <v>0</v>
      </c>
      <c r="M5651" s="75">
        <f>COUNTIF($L$2:L5651,4)</f>
        <v>42</v>
      </c>
      <c r="N5651" s="76" t="str">
        <f t="shared" si="444"/>
        <v>0</v>
      </c>
      <c r="O5651" s="76" t="str">
        <f t="shared" si="440"/>
        <v/>
      </c>
      <c r="P5651" s="75" t="str">
        <f t="shared" si="441"/>
        <v/>
      </c>
      <c r="Q5651" s="77" t="str">
        <f t="shared" si="442"/>
        <v/>
      </c>
      <c r="R5651" s="77" t="str">
        <f t="shared" si="443"/>
        <v/>
      </c>
      <c r="S5651" s="77" t="str">
        <f>IF(O5651="","",IF(OR(VALUE(LEFT(O5651,2))&gt;IF(RIGHT(J5651,1)="M",7,19),AND(OR(LEFT(O5651,2)={"07","19"}),VALUE(RIGHT(O5651,2))&gt;15)),TRUE,FALSE))</f>
        <v/>
      </c>
      <c r="T5651" s="77" t="str">
        <f>IF(O5651="","",IF(OR(VALUE(LEFT(O5651,2))&gt;IF(RIGHT(J5651,1)="M",7,19),AND(OR(LEFT(O5651,2)={"07","19"}),VALUE(RIGHT(O5651,2))&gt;5)),TRUE,FALSE))</f>
        <v/>
      </c>
    </row>
    <row r="5652" spans="12:20" x14ac:dyDescent="0.25">
      <c r="L5652" s="75">
        <f>COUNTIF($B$2:B5652,B5652)</f>
        <v>0</v>
      </c>
      <c r="M5652" s="75">
        <f>COUNTIF($L$2:L5652,4)</f>
        <v>42</v>
      </c>
      <c r="N5652" s="76" t="str">
        <f t="shared" si="444"/>
        <v>0</v>
      </c>
      <c r="O5652" s="76" t="str">
        <f t="shared" si="440"/>
        <v/>
      </c>
      <c r="P5652" s="75" t="str">
        <f t="shared" si="441"/>
        <v/>
      </c>
      <c r="Q5652" s="77" t="str">
        <f t="shared" si="442"/>
        <v/>
      </c>
      <c r="R5652" s="77" t="str">
        <f t="shared" si="443"/>
        <v/>
      </c>
      <c r="S5652" s="77" t="str">
        <f>IF(O5652="","",IF(OR(VALUE(LEFT(O5652,2))&gt;IF(RIGHT(J5652,1)="M",7,19),AND(OR(LEFT(O5652,2)={"07","19"}),VALUE(RIGHT(O5652,2))&gt;15)),TRUE,FALSE))</f>
        <v/>
      </c>
      <c r="T5652" s="77" t="str">
        <f>IF(O5652="","",IF(OR(VALUE(LEFT(O5652,2))&gt;IF(RIGHT(J5652,1)="M",7,19),AND(OR(LEFT(O5652,2)={"07","19"}),VALUE(RIGHT(O5652,2))&gt;5)),TRUE,FALSE))</f>
        <v/>
      </c>
    </row>
    <row r="5653" spans="12:20" x14ac:dyDescent="0.25">
      <c r="L5653" s="75">
        <f>COUNTIF($B$2:B5653,B5653)</f>
        <v>0</v>
      </c>
      <c r="M5653" s="75">
        <f>COUNTIF($L$2:L5653,4)</f>
        <v>42</v>
      </c>
      <c r="N5653" s="76" t="str">
        <f t="shared" si="444"/>
        <v>0</v>
      </c>
      <c r="O5653" s="76" t="str">
        <f t="shared" si="440"/>
        <v/>
      </c>
      <c r="P5653" s="75" t="str">
        <f t="shared" si="441"/>
        <v/>
      </c>
      <c r="Q5653" s="77" t="str">
        <f t="shared" si="442"/>
        <v/>
      </c>
      <c r="R5653" s="77" t="str">
        <f t="shared" si="443"/>
        <v/>
      </c>
      <c r="S5653" s="77" t="str">
        <f>IF(O5653="","",IF(OR(VALUE(LEFT(O5653,2))&gt;IF(RIGHT(J5653,1)="M",7,19),AND(OR(LEFT(O5653,2)={"07","19"}),VALUE(RIGHT(O5653,2))&gt;15)),TRUE,FALSE))</f>
        <v/>
      </c>
      <c r="T5653" s="77" t="str">
        <f>IF(O5653="","",IF(OR(VALUE(LEFT(O5653,2))&gt;IF(RIGHT(J5653,1)="M",7,19),AND(OR(LEFT(O5653,2)={"07","19"}),VALUE(RIGHT(O5653,2))&gt;5)),TRUE,FALSE))</f>
        <v/>
      </c>
    </row>
    <row r="5654" spans="12:20" x14ac:dyDescent="0.25">
      <c r="L5654" s="75">
        <f>COUNTIF($B$2:B5654,B5654)</f>
        <v>0</v>
      </c>
      <c r="M5654" s="75">
        <f>COUNTIF($L$2:L5654,4)</f>
        <v>42</v>
      </c>
      <c r="N5654" s="76" t="str">
        <f t="shared" si="444"/>
        <v>0</v>
      </c>
      <c r="O5654" s="76" t="str">
        <f t="shared" si="440"/>
        <v/>
      </c>
      <c r="P5654" s="75" t="str">
        <f t="shared" si="441"/>
        <v/>
      </c>
      <c r="Q5654" s="77" t="str">
        <f t="shared" si="442"/>
        <v/>
      </c>
      <c r="R5654" s="77" t="str">
        <f t="shared" si="443"/>
        <v/>
      </c>
      <c r="S5654" s="77" t="str">
        <f>IF(O5654="","",IF(OR(VALUE(LEFT(O5654,2))&gt;IF(RIGHT(J5654,1)="M",7,19),AND(OR(LEFT(O5654,2)={"07","19"}),VALUE(RIGHT(O5654,2))&gt;15)),TRUE,FALSE))</f>
        <v/>
      </c>
      <c r="T5654" s="77" t="str">
        <f>IF(O5654="","",IF(OR(VALUE(LEFT(O5654,2))&gt;IF(RIGHT(J5654,1)="M",7,19),AND(OR(LEFT(O5654,2)={"07","19"}),VALUE(RIGHT(O5654,2))&gt;5)),TRUE,FALSE))</f>
        <v/>
      </c>
    </row>
    <row r="5655" spans="12:20" x14ac:dyDescent="0.25">
      <c r="L5655" s="75">
        <f>COUNTIF($B$2:B5655,B5655)</f>
        <v>0</v>
      </c>
      <c r="M5655" s="75">
        <f>COUNTIF($L$2:L5655,4)</f>
        <v>42</v>
      </c>
      <c r="N5655" s="76" t="str">
        <f t="shared" si="444"/>
        <v>0</v>
      </c>
      <c r="O5655" s="76" t="str">
        <f t="shared" si="440"/>
        <v/>
      </c>
      <c r="P5655" s="75" t="str">
        <f t="shared" si="441"/>
        <v/>
      </c>
      <c r="Q5655" s="77" t="str">
        <f t="shared" si="442"/>
        <v/>
      </c>
      <c r="R5655" s="77" t="str">
        <f t="shared" si="443"/>
        <v/>
      </c>
      <c r="S5655" s="77" t="str">
        <f>IF(O5655="","",IF(OR(VALUE(LEFT(O5655,2))&gt;IF(RIGHT(J5655,1)="M",7,19),AND(OR(LEFT(O5655,2)={"07","19"}),VALUE(RIGHT(O5655,2))&gt;15)),TRUE,FALSE))</f>
        <v/>
      </c>
      <c r="T5655" s="77" t="str">
        <f>IF(O5655="","",IF(OR(VALUE(LEFT(O5655,2))&gt;IF(RIGHT(J5655,1)="M",7,19),AND(OR(LEFT(O5655,2)={"07","19"}),VALUE(RIGHT(O5655,2))&gt;5)),TRUE,FALSE))</f>
        <v/>
      </c>
    </row>
    <row r="5656" spans="12:20" x14ac:dyDescent="0.25">
      <c r="L5656" s="75">
        <f>COUNTIF($B$2:B5656,B5656)</f>
        <v>0</v>
      </c>
      <c r="M5656" s="75">
        <f>COUNTIF($L$2:L5656,4)</f>
        <v>42</v>
      </c>
      <c r="N5656" s="76" t="str">
        <f t="shared" si="444"/>
        <v>0</v>
      </c>
      <c r="O5656" s="76" t="str">
        <f t="shared" si="440"/>
        <v/>
      </c>
      <c r="P5656" s="75" t="str">
        <f t="shared" si="441"/>
        <v/>
      </c>
      <c r="Q5656" s="77" t="str">
        <f t="shared" si="442"/>
        <v/>
      </c>
      <c r="R5656" s="77" t="str">
        <f t="shared" si="443"/>
        <v/>
      </c>
      <c r="S5656" s="77" t="str">
        <f>IF(O5656="","",IF(OR(VALUE(LEFT(O5656,2))&gt;IF(RIGHT(J5656,1)="M",7,19),AND(OR(LEFT(O5656,2)={"07","19"}),VALUE(RIGHT(O5656,2))&gt;15)),TRUE,FALSE))</f>
        <v/>
      </c>
      <c r="T5656" s="77" t="str">
        <f>IF(O5656="","",IF(OR(VALUE(LEFT(O5656,2))&gt;IF(RIGHT(J5656,1)="M",7,19),AND(OR(LEFT(O5656,2)={"07","19"}),VALUE(RIGHT(O5656,2))&gt;5)),TRUE,FALSE))</f>
        <v/>
      </c>
    </row>
    <row r="5657" spans="12:20" x14ac:dyDescent="0.25">
      <c r="L5657" s="75">
        <f>COUNTIF($B$2:B5657,B5657)</f>
        <v>0</v>
      </c>
      <c r="M5657" s="75">
        <f>COUNTIF($L$2:L5657,4)</f>
        <v>42</v>
      </c>
      <c r="N5657" s="76" t="str">
        <f t="shared" si="444"/>
        <v>0</v>
      </c>
      <c r="O5657" s="76" t="str">
        <f t="shared" si="440"/>
        <v/>
      </c>
      <c r="P5657" s="75" t="str">
        <f t="shared" si="441"/>
        <v/>
      </c>
      <c r="Q5657" s="77" t="str">
        <f t="shared" si="442"/>
        <v/>
      </c>
      <c r="R5657" s="77" t="str">
        <f t="shared" si="443"/>
        <v/>
      </c>
      <c r="S5657" s="77" t="str">
        <f>IF(O5657="","",IF(OR(VALUE(LEFT(O5657,2))&gt;IF(RIGHT(J5657,1)="M",7,19),AND(OR(LEFT(O5657,2)={"07","19"}),VALUE(RIGHT(O5657,2))&gt;15)),TRUE,FALSE))</f>
        <v/>
      </c>
      <c r="T5657" s="77" t="str">
        <f>IF(O5657="","",IF(OR(VALUE(LEFT(O5657,2))&gt;IF(RIGHT(J5657,1)="M",7,19),AND(OR(LEFT(O5657,2)={"07","19"}),VALUE(RIGHT(O5657,2))&gt;5)),TRUE,FALSE))</f>
        <v/>
      </c>
    </row>
    <row r="5658" spans="12:20" x14ac:dyDescent="0.25">
      <c r="L5658" s="75">
        <f>COUNTIF($B$2:B5658,B5658)</f>
        <v>0</v>
      </c>
      <c r="M5658" s="75">
        <f>COUNTIF($L$2:L5658,4)</f>
        <v>42</v>
      </c>
      <c r="N5658" s="76" t="str">
        <f t="shared" si="444"/>
        <v>0</v>
      </c>
      <c r="O5658" s="76" t="str">
        <f t="shared" si="440"/>
        <v/>
      </c>
      <c r="P5658" s="75" t="str">
        <f t="shared" si="441"/>
        <v/>
      </c>
      <c r="Q5658" s="77" t="str">
        <f t="shared" si="442"/>
        <v/>
      </c>
      <c r="R5658" s="77" t="str">
        <f t="shared" si="443"/>
        <v/>
      </c>
      <c r="S5658" s="77" t="str">
        <f>IF(O5658="","",IF(OR(VALUE(LEFT(O5658,2))&gt;IF(RIGHT(J5658,1)="M",7,19),AND(OR(LEFT(O5658,2)={"07","19"}),VALUE(RIGHT(O5658,2))&gt;15)),TRUE,FALSE))</f>
        <v/>
      </c>
      <c r="T5658" s="77" t="str">
        <f>IF(O5658="","",IF(OR(VALUE(LEFT(O5658,2))&gt;IF(RIGHT(J5658,1)="M",7,19),AND(OR(LEFT(O5658,2)={"07","19"}),VALUE(RIGHT(O5658,2))&gt;5)),TRUE,FALSE))</f>
        <v/>
      </c>
    </row>
    <row r="5659" spans="12:20" x14ac:dyDescent="0.25">
      <c r="L5659" s="75">
        <f>COUNTIF($B$2:B5659,B5659)</f>
        <v>0</v>
      </c>
      <c r="M5659" s="75">
        <f>COUNTIF($L$2:L5659,4)</f>
        <v>42</v>
      </c>
      <c r="N5659" s="76" t="str">
        <f t="shared" si="444"/>
        <v>0</v>
      </c>
      <c r="O5659" s="76" t="str">
        <f t="shared" si="440"/>
        <v/>
      </c>
      <c r="P5659" s="75" t="str">
        <f t="shared" si="441"/>
        <v/>
      </c>
      <c r="Q5659" s="77" t="str">
        <f t="shared" si="442"/>
        <v/>
      </c>
      <c r="R5659" s="77" t="str">
        <f t="shared" si="443"/>
        <v/>
      </c>
      <c r="S5659" s="77" t="str">
        <f>IF(O5659="","",IF(OR(VALUE(LEFT(O5659,2))&gt;IF(RIGHT(J5659,1)="M",7,19),AND(OR(LEFT(O5659,2)={"07","19"}),VALUE(RIGHT(O5659,2))&gt;15)),TRUE,FALSE))</f>
        <v/>
      </c>
      <c r="T5659" s="77" t="str">
        <f>IF(O5659="","",IF(OR(VALUE(LEFT(O5659,2))&gt;IF(RIGHT(J5659,1)="M",7,19),AND(OR(LEFT(O5659,2)={"07","19"}),VALUE(RIGHT(O5659,2))&gt;5)),TRUE,FALSE))</f>
        <v/>
      </c>
    </row>
    <row r="5660" spans="12:20" x14ac:dyDescent="0.25">
      <c r="L5660" s="75">
        <f>COUNTIF($B$2:B5660,B5660)</f>
        <v>0</v>
      </c>
      <c r="M5660" s="75">
        <f>COUNTIF($L$2:L5660,4)</f>
        <v>42</v>
      </c>
      <c r="N5660" s="76" t="str">
        <f t="shared" si="444"/>
        <v>0</v>
      </c>
      <c r="O5660" s="76" t="str">
        <f t="shared" si="440"/>
        <v/>
      </c>
      <c r="P5660" s="75" t="str">
        <f t="shared" si="441"/>
        <v/>
      </c>
      <c r="Q5660" s="77" t="str">
        <f t="shared" si="442"/>
        <v/>
      </c>
      <c r="R5660" s="77" t="str">
        <f t="shared" si="443"/>
        <v/>
      </c>
      <c r="S5660" s="77" t="str">
        <f>IF(O5660="","",IF(OR(VALUE(LEFT(O5660,2))&gt;IF(RIGHT(J5660,1)="M",7,19),AND(OR(LEFT(O5660,2)={"07","19"}),VALUE(RIGHT(O5660,2))&gt;15)),TRUE,FALSE))</f>
        <v/>
      </c>
      <c r="T5660" s="77" t="str">
        <f>IF(O5660="","",IF(OR(VALUE(LEFT(O5660,2))&gt;IF(RIGHT(J5660,1)="M",7,19),AND(OR(LEFT(O5660,2)={"07","19"}),VALUE(RIGHT(O5660,2))&gt;5)),TRUE,FALSE))</f>
        <v/>
      </c>
    </row>
    <row r="5661" spans="12:20" x14ac:dyDescent="0.25">
      <c r="L5661" s="75">
        <f>COUNTIF($B$2:B5661,B5661)</f>
        <v>0</v>
      </c>
      <c r="M5661" s="75">
        <f>COUNTIF($L$2:L5661,4)</f>
        <v>42</v>
      </c>
      <c r="N5661" s="76" t="str">
        <f t="shared" si="444"/>
        <v>0</v>
      </c>
      <c r="O5661" s="76" t="str">
        <f t="shared" si="440"/>
        <v/>
      </c>
      <c r="P5661" s="75" t="str">
        <f t="shared" si="441"/>
        <v/>
      </c>
      <c r="Q5661" s="77" t="str">
        <f t="shared" si="442"/>
        <v/>
      </c>
      <c r="R5661" s="77" t="str">
        <f t="shared" si="443"/>
        <v/>
      </c>
      <c r="S5661" s="77" t="str">
        <f>IF(O5661="","",IF(OR(VALUE(LEFT(O5661,2))&gt;IF(RIGHT(J5661,1)="M",7,19),AND(OR(LEFT(O5661,2)={"07","19"}),VALUE(RIGHT(O5661,2))&gt;15)),TRUE,FALSE))</f>
        <v/>
      </c>
      <c r="T5661" s="77" t="str">
        <f>IF(O5661="","",IF(OR(VALUE(LEFT(O5661,2))&gt;IF(RIGHT(J5661,1)="M",7,19),AND(OR(LEFT(O5661,2)={"07","19"}),VALUE(RIGHT(O5661,2))&gt;5)),TRUE,FALSE))</f>
        <v/>
      </c>
    </row>
    <row r="5662" spans="12:20" x14ac:dyDescent="0.25">
      <c r="L5662" s="75">
        <f>COUNTIF($B$2:B5662,B5662)</f>
        <v>0</v>
      </c>
      <c r="M5662" s="75">
        <f>COUNTIF($L$2:L5662,4)</f>
        <v>42</v>
      </c>
      <c r="N5662" s="76" t="str">
        <f t="shared" si="444"/>
        <v>0</v>
      </c>
      <c r="O5662" s="76" t="str">
        <f t="shared" si="440"/>
        <v/>
      </c>
      <c r="P5662" s="75" t="str">
        <f t="shared" si="441"/>
        <v/>
      </c>
      <c r="Q5662" s="77" t="str">
        <f t="shared" si="442"/>
        <v/>
      </c>
      <c r="R5662" s="77" t="str">
        <f t="shared" si="443"/>
        <v/>
      </c>
      <c r="S5662" s="77" t="str">
        <f>IF(O5662="","",IF(OR(VALUE(LEFT(O5662,2))&gt;IF(RIGHT(J5662,1)="M",7,19),AND(OR(LEFT(O5662,2)={"07","19"}),VALUE(RIGHT(O5662,2))&gt;15)),TRUE,FALSE))</f>
        <v/>
      </c>
      <c r="T5662" s="77" t="str">
        <f>IF(O5662="","",IF(OR(VALUE(LEFT(O5662,2))&gt;IF(RIGHT(J5662,1)="M",7,19),AND(OR(LEFT(O5662,2)={"07","19"}),VALUE(RIGHT(O5662,2))&gt;5)),TRUE,FALSE))</f>
        <v/>
      </c>
    </row>
    <row r="5663" spans="12:20" x14ac:dyDescent="0.25">
      <c r="L5663" s="75">
        <f>COUNTIF($B$2:B5663,B5663)</f>
        <v>0</v>
      </c>
      <c r="M5663" s="75">
        <f>COUNTIF($L$2:L5663,4)</f>
        <v>42</v>
      </c>
      <c r="N5663" s="76" t="str">
        <f t="shared" si="444"/>
        <v>0</v>
      </c>
      <c r="O5663" s="76" t="str">
        <f t="shared" si="440"/>
        <v/>
      </c>
      <c r="P5663" s="75" t="str">
        <f t="shared" si="441"/>
        <v/>
      </c>
      <c r="Q5663" s="77" t="str">
        <f t="shared" si="442"/>
        <v/>
      </c>
      <c r="R5663" s="77" t="str">
        <f t="shared" si="443"/>
        <v/>
      </c>
      <c r="S5663" s="77" t="str">
        <f>IF(O5663="","",IF(OR(VALUE(LEFT(O5663,2))&gt;IF(RIGHT(J5663,1)="M",7,19),AND(OR(LEFT(O5663,2)={"07","19"}),VALUE(RIGHT(O5663,2))&gt;15)),TRUE,FALSE))</f>
        <v/>
      </c>
      <c r="T5663" s="77" t="str">
        <f>IF(O5663="","",IF(OR(VALUE(LEFT(O5663,2))&gt;IF(RIGHT(J5663,1)="M",7,19),AND(OR(LEFT(O5663,2)={"07","19"}),VALUE(RIGHT(O5663,2))&gt;5)),TRUE,FALSE))</f>
        <v/>
      </c>
    </row>
    <row r="5664" spans="12:20" x14ac:dyDescent="0.25">
      <c r="L5664" s="75">
        <f>COUNTIF($B$2:B5664,B5664)</f>
        <v>0</v>
      </c>
      <c r="M5664" s="75">
        <f>COUNTIF($L$2:L5664,4)</f>
        <v>42</v>
      </c>
      <c r="N5664" s="76" t="str">
        <f t="shared" si="444"/>
        <v>0</v>
      </c>
      <c r="O5664" s="76" t="str">
        <f t="shared" si="440"/>
        <v/>
      </c>
      <c r="P5664" s="75" t="str">
        <f t="shared" si="441"/>
        <v/>
      </c>
      <c r="Q5664" s="77" t="str">
        <f t="shared" si="442"/>
        <v/>
      </c>
      <c r="R5664" s="77" t="str">
        <f t="shared" si="443"/>
        <v/>
      </c>
      <c r="S5664" s="77" t="str">
        <f>IF(O5664="","",IF(OR(VALUE(LEFT(O5664,2))&gt;IF(RIGHT(J5664,1)="M",7,19),AND(OR(LEFT(O5664,2)={"07","19"}),VALUE(RIGHT(O5664,2))&gt;15)),TRUE,FALSE))</f>
        <v/>
      </c>
      <c r="T5664" s="77" t="str">
        <f>IF(O5664="","",IF(OR(VALUE(LEFT(O5664,2))&gt;IF(RIGHT(J5664,1)="M",7,19),AND(OR(LEFT(O5664,2)={"07","19"}),VALUE(RIGHT(O5664,2))&gt;5)),TRUE,FALSE))</f>
        <v/>
      </c>
    </row>
    <row r="5665" spans="12:20" x14ac:dyDescent="0.25">
      <c r="L5665" s="75">
        <f>COUNTIF($B$2:B5665,B5665)</f>
        <v>0</v>
      </c>
      <c r="M5665" s="75">
        <f>COUNTIF($L$2:L5665,4)</f>
        <v>42</v>
      </c>
      <c r="N5665" s="76" t="str">
        <f t="shared" si="444"/>
        <v>0</v>
      </c>
      <c r="O5665" s="76" t="str">
        <f t="shared" si="440"/>
        <v/>
      </c>
      <c r="P5665" s="75" t="str">
        <f t="shared" si="441"/>
        <v/>
      </c>
      <c r="Q5665" s="77" t="str">
        <f t="shared" si="442"/>
        <v/>
      </c>
      <c r="R5665" s="77" t="str">
        <f t="shared" si="443"/>
        <v/>
      </c>
      <c r="S5665" s="77" t="str">
        <f>IF(O5665="","",IF(OR(VALUE(LEFT(O5665,2))&gt;IF(RIGHT(J5665,1)="M",7,19),AND(OR(LEFT(O5665,2)={"07","19"}),VALUE(RIGHT(O5665,2))&gt;15)),TRUE,FALSE))</f>
        <v/>
      </c>
      <c r="T5665" s="77" t="str">
        <f>IF(O5665="","",IF(OR(VALUE(LEFT(O5665,2))&gt;IF(RIGHT(J5665,1)="M",7,19),AND(OR(LEFT(O5665,2)={"07","19"}),VALUE(RIGHT(O5665,2))&gt;5)),TRUE,FALSE))</f>
        <v/>
      </c>
    </row>
    <row r="5666" spans="12:20" x14ac:dyDescent="0.25">
      <c r="L5666" s="75">
        <f>COUNTIF($B$2:B5666,B5666)</f>
        <v>0</v>
      </c>
      <c r="M5666" s="75">
        <f>COUNTIF($L$2:L5666,4)</f>
        <v>42</v>
      </c>
      <c r="N5666" s="76" t="str">
        <f t="shared" si="444"/>
        <v>0</v>
      </c>
      <c r="O5666" s="76" t="str">
        <f t="shared" si="440"/>
        <v/>
      </c>
      <c r="P5666" s="75" t="str">
        <f t="shared" si="441"/>
        <v/>
      </c>
      <c r="Q5666" s="77" t="str">
        <f t="shared" si="442"/>
        <v/>
      </c>
      <c r="R5666" s="77" t="str">
        <f t="shared" si="443"/>
        <v/>
      </c>
      <c r="S5666" s="77" t="str">
        <f>IF(O5666="","",IF(OR(VALUE(LEFT(O5666,2))&gt;IF(RIGHT(J5666,1)="M",7,19),AND(OR(LEFT(O5666,2)={"07","19"}),VALUE(RIGHT(O5666,2))&gt;15)),TRUE,FALSE))</f>
        <v/>
      </c>
      <c r="T5666" s="77" t="str">
        <f>IF(O5666="","",IF(OR(VALUE(LEFT(O5666,2))&gt;IF(RIGHT(J5666,1)="M",7,19),AND(OR(LEFT(O5666,2)={"07","19"}),VALUE(RIGHT(O5666,2))&gt;5)),TRUE,FALSE))</f>
        <v/>
      </c>
    </row>
    <row r="5667" spans="12:20" x14ac:dyDescent="0.25">
      <c r="L5667" s="75">
        <f>COUNTIF($B$2:B5667,B5667)</f>
        <v>0</v>
      </c>
      <c r="M5667" s="75">
        <f>COUNTIF($L$2:L5667,4)</f>
        <v>42</v>
      </c>
      <c r="N5667" s="76" t="str">
        <f t="shared" si="444"/>
        <v>0</v>
      </c>
      <c r="O5667" s="76" t="str">
        <f t="shared" si="440"/>
        <v/>
      </c>
      <c r="P5667" s="75" t="str">
        <f t="shared" si="441"/>
        <v/>
      </c>
      <c r="Q5667" s="77" t="str">
        <f t="shared" si="442"/>
        <v/>
      </c>
      <c r="R5667" s="77" t="str">
        <f t="shared" si="443"/>
        <v/>
      </c>
      <c r="S5667" s="77" t="str">
        <f>IF(O5667="","",IF(OR(VALUE(LEFT(O5667,2))&gt;IF(RIGHT(J5667,1)="M",7,19),AND(OR(LEFT(O5667,2)={"07","19"}),VALUE(RIGHT(O5667,2))&gt;15)),TRUE,FALSE))</f>
        <v/>
      </c>
      <c r="T5667" s="77" t="str">
        <f>IF(O5667="","",IF(OR(VALUE(LEFT(O5667,2))&gt;IF(RIGHT(J5667,1)="M",7,19),AND(OR(LEFT(O5667,2)={"07","19"}),VALUE(RIGHT(O5667,2))&gt;5)),TRUE,FALSE))</f>
        <v/>
      </c>
    </row>
    <row r="5668" spans="12:20" x14ac:dyDescent="0.25">
      <c r="L5668" s="75">
        <f>COUNTIF($B$2:B5668,B5668)</f>
        <v>0</v>
      </c>
      <c r="M5668" s="75">
        <f>COUNTIF($L$2:L5668,4)</f>
        <v>42</v>
      </c>
      <c r="N5668" s="76" t="str">
        <f t="shared" si="444"/>
        <v>0</v>
      </c>
      <c r="O5668" s="76" t="str">
        <f t="shared" si="440"/>
        <v/>
      </c>
      <c r="P5668" s="75" t="str">
        <f t="shared" si="441"/>
        <v/>
      </c>
      <c r="Q5668" s="77" t="str">
        <f t="shared" si="442"/>
        <v/>
      </c>
      <c r="R5668" s="77" t="str">
        <f t="shared" si="443"/>
        <v/>
      </c>
      <c r="S5668" s="77" t="str">
        <f>IF(O5668="","",IF(OR(VALUE(LEFT(O5668,2))&gt;IF(RIGHT(J5668,1)="M",7,19),AND(OR(LEFT(O5668,2)={"07","19"}),VALUE(RIGHT(O5668,2))&gt;15)),TRUE,FALSE))</f>
        <v/>
      </c>
      <c r="T5668" s="77" t="str">
        <f>IF(O5668="","",IF(OR(VALUE(LEFT(O5668,2))&gt;IF(RIGHT(J5668,1)="M",7,19),AND(OR(LEFT(O5668,2)={"07","19"}),VALUE(RIGHT(O5668,2))&gt;5)),TRUE,FALSE))</f>
        <v/>
      </c>
    </row>
    <row r="5669" spans="12:20" x14ac:dyDescent="0.25">
      <c r="L5669" s="75">
        <f>COUNTIF($B$2:B5669,B5669)</f>
        <v>0</v>
      </c>
      <c r="M5669" s="75">
        <f>COUNTIF($L$2:L5669,4)</f>
        <v>42</v>
      </c>
      <c r="N5669" s="76" t="str">
        <f t="shared" si="444"/>
        <v>0</v>
      </c>
      <c r="O5669" s="76" t="str">
        <f t="shared" si="440"/>
        <v/>
      </c>
      <c r="P5669" s="75" t="str">
        <f t="shared" si="441"/>
        <v/>
      </c>
      <c r="Q5669" s="77" t="str">
        <f t="shared" si="442"/>
        <v/>
      </c>
      <c r="R5669" s="77" t="str">
        <f t="shared" si="443"/>
        <v/>
      </c>
      <c r="S5669" s="77" t="str">
        <f>IF(O5669="","",IF(OR(VALUE(LEFT(O5669,2))&gt;IF(RIGHT(J5669,1)="M",7,19),AND(OR(LEFT(O5669,2)={"07","19"}),VALUE(RIGHT(O5669,2))&gt;15)),TRUE,FALSE))</f>
        <v/>
      </c>
      <c r="T5669" s="77" t="str">
        <f>IF(O5669="","",IF(OR(VALUE(LEFT(O5669,2))&gt;IF(RIGHT(J5669,1)="M",7,19),AND(OR(LEFT(O5669,2)={"07","19"}),VALUE(RIGHT(O5669,2))&gt;5)),TRUE,FALSE))</f>
        <v/>
      </c>
    </row>
    <row r="5670" spans="12:20" x14ac:dyDescent="0.25">
      <c r="L5670" s="75">
        <f>COUNTIF($B$2:B5670,B5670)</f>
        <v>0</v>
      </c>
      <c r="M5670" s="75">
        <f>COUNTIF($L$2:L5670,4)</f>
        <v>42</v>
      </c>
      <c r="N5670" s="76" t="str">
        <f t="shared" si="444"/>
        <v>0</v>
      </c>
      <c r="O5670" s="76" t="str">
        <f t="shared" si="440"/>
        <v/>
      </c>
      <c r="P5670" s="75" t="str">
        <f t="shared" si="441"/>
        <v/>
      </c>
      <c r="Q5670" s="77" t="str">
        <f t="shared" si="442"/>
        <v/>
      </c>
      <c r="R5670" s="77" t="str">
        <f t="shared" si="443"/>
        <v/>
      </c>
      <c r="S5670" s="77" t="str">
        <f>IF(O5670="","",IF(OR(VALUE(LEFT(O5670,2))&gt;IF(RIGHT(J5670,1)="M",7,19),AND(OR(LEFT(O5670,2)={"07","19"}),VALUE(RIGHT(O5670,2))&gt;15)),TRUE,FALSE))</f>
        <v/>
      </c>
      <c r="T5670" s="77" t="str">
        <f>IF(O5670="","",IF(OR(VALUE(LEFT(O5670,2))&gt;IF(RIGHT(J5670,1)="M",7,19),AND(OR(LEFT(O5670,2)={"07","19"}),VALUE(RIGHT(O5670,2))&gt;5)),TRUE,FALSE))</f>
        <v/>
      </c>
    </row>
    <row r="5671" spans="12:20" x14ac:dyDescent="0.25">
      <c r="L5671" s="75">
        <f>COUNTIF($B$2:B5671,B5671)</f>
        <v>0</v>
      </c>
      <c r="M5671" s="75">
        <f>COUNTIF($L$2:L5671,4)</f>
        <v>42</v>
      </c>
      <c r="N5671" s="76" t="str">
        <f t="shared" si="444"/>
        <v>0</v>
      </c>
      <c r="O5671" s="76" t="str">
        <f t="shared" si="440"/>
        <v/>
      </c>
      <c r="P5671" s="75" t="str">
        <f t="shared" si="441"/>
        <v/>
      </c>
      <c r="Q5671" s="77" t="str">
        <f t="shared" si="442"/>
        <v/>
      </c>
      <c r="R5671" s="77" t="str">
        <f t="shared" si="443"/>
        <v/>
      </c>
      <c r="S5671" s="77" t="str">
        <f>IF(O5671="","",IF(OR(VALUE(LEFT(O5671,2))&gt;IF(RIGHT(J5671,1)="M",7,19),AND(OR(LEFT(O5671,2)={"07","19"}),VALUE(RIGHT(O5671,2))&gt;15)),TRUE,FALSE))</f>
        <v/>
      </c>
      <c r="T5671" s="77" t="str">
        <f>IF(O5671="","",IF(OR(VALUE(LEFT(O5671,2))&gt;IF(RIGHT(J5671,1)="M",7,19),AND(OR(LEFT(O5671,2)={"07","19"}),VALUE(RIGHT(O5671,2))&gt;5)),TRUE,FALSE))</f>
        <v/>
      </c>
    </row>
    <row r="5672" spans="12:20" x14ac:dyDescent="0.25">
      <c r="L5672" s="75">
        <f>COUNTIF($B$2:B5672,B5672)</f>
        <v>0</v>
      </c>
      <c r="M5672" s="75">
        <f>COUNTIF($L$2:L5672,4)</f>
        <v>42</v>
      </c>
      <c r="N5672" s="76" t="str">
        <f t="shared" si="444"/>
        <v>0</v>
      </c>
      <c r="O5672" s="76" t="str">
        <f t="shared" si="440"/>
        <v/>
      </c>
      <c r="P5672" s="75" t="str">
        <f t="shared" si="441"/>
        <v/>
      </c>
      <c r="Q5672" s="77" t="str">
        <f t="shared" si="442"/>
        <v/>
      </c>
      <c r="R5672" s="77" t="str">
        <f t="shared" si="443"/>
        <v/>
      </c>
      <c r="S5672" s="77" t="str">
        <f>IF(O5672="","",IF(OR(VALUE(LEFT(O5672,2))&gt;IF(RIGHT(J5672,1)="M",7,19),AND(OR(LEFT(O5672,2)={"07","19"}),VALUE(RIGHT(O5672,2))&gt;15)),TRUE,FALSE))</f>
        <v/>
      </c>
      <c r="T5672" s="77" t="str">
        <f>IF(O5672="","",IF(OR(VALUE(LEFT(O5672,2))&gt;IF(RIGHT(J5672,1)="M",7,19),AND(OR(LEFT(O5672,2)={"07","19"}),VALUE(RIGHT(O5672,2))&gt;5)),TRUE,FALSE))</f>
        <v/>
      </c>
    </row>
    <row r="5673" spans="12:20" x14ac:dyDescent="0.25">
      <c r="L5673" s="75">
        <f>COUNTIF($B$2:B5673,B5673)</f>
        <v>0</v>
      </c>
      <c r="M5673" s="75">
        <f>COUNTIF($L$2:L5673,4)</f>
        <v>42</v>
      </c>
      <c r="N5673" s="76" t="str">
        <f t="shared" si="444"/>
        <v>0</v>
      </c>
      <c r="O5673" s="76" t="str">
        <f t="shared" si="440"/>
        <v/>
      </c>
      <c r="P5673" s="75" t="str">
        <f t="shared" si="441"/>
        <v/>
      </c>
      <c r="Q5673" s="77" t="str">
        <f t="shared" si="442"/>
        <v/>
      </c>
      <c r="R5673" s="77" t="str">
        <f t="shared" si="443"/>
        <v/>
      </c>
      <c r="S5673" s="77" t="str">
        <f>IF(O5673="","",IF(OR(VALUE(LEFT(O5673,2))&gt;IF(RIGHT(J5673,1)="M",7,19),AND(OR(LEFT(O5673,2)={"07","19"}),VALUE(RIGHT(O5673,2))&gt;15)),TRUE,FALSE))</f>
        <v/>
      </c>
      <c r="T5673" s="77" t="str">
        <f>IF(O5673="","",IF(OR(VALUE(LEFT(O5673,2))&gt;IF(RIGHT(J5673,1)="M",7,19),AND(OR(LEFT(O5673,2)={"07","19"}),VALUE(RIGHT(O5673,2))&gt;5)),TRUE,FALSE))</f>
        <v/>
      </c>
    </row>
    <row r="5674" spans="12:20" x14ac:dyDescent="0.25">
      <c r="L5674" s="75">
        <f>COUNTIF($B$2:B5674,B5674)</f>
        <v>0</v>
      </c>
      <c r="M5674" s="75">
        <f>COUNTIF($L$2:L5674,4)</f>
        <v>42</v>
      </c>
      <c r="N5674" s="76" t="str">
        <f t="shared" si="444"/>
        <v>0</v>
      </c>
      <c r="O5674" s="76" t="str">
        <f t="shared" si="440"/>
        <v/>
      </c>
      <c r="P5674" s="75" t="str">
        <f t="shared" si="441"/>
        <v/>
      </c>
      <c r="Q5674" s="77" t="str">
        <f t="shared" si="442"/>
        <v/>
      </c>
      <c r="R5674" s="77" t="str">
        <f t="shared" si="443"/>
        <v/>
      </c>
      <c r="S5674" s="77" t="str">
        <f>IF(O5674="","",IF(OR(VALUE(LEFT(O5674,2))&gt;IF(RIGHT(J5674,1)="M",7,19),AND(OR(LEFT(O5674,2)={"07","19"}),VALUE(RIGHT(O5674,2))&gt;15)),TRUE,FALSE))</f>
        <v/>
      </c>
      <c r="T5674" s="77" t="str">
        <f>IF(O5674="","",IF(OR(VALUE(LEFT(O5674,2))&gt;IF(RIGHT(J5674,1)="M",7,19),AND(OR(LEFT(O5674,2)={"07","19"}),VALUE(RIGHT(O5674,2))&gt;5)),TRUE,FALSE))</f>
        <v/>
      </c>
    </row>
    <row r="5675" spans="12:20" x14ac:dyDescent="0.25">
      <c r="L5675" s="75">
        <f>COUNTIF($B$2:B5675,B5675)</f>
        <v>0</v>
      </c>
      <c r="M5675" s="75">
        <f>COUNTIF($L$2:L5675,4)</f>
        <v>42</v>
      </c>
      <c r="N5675" s="76" t="str">
        <f t="shared" si="444"/>
        <v>0</v>
      </c>
      <c r="O5675" s="76" t="str">
        <f t="shared" si="440"/>
        <v/>
      </c>
      <c r="P5675" s="75" t="str">
        <f t="shared" si="441"/>
        <v/>
      </c>
      <c r="Q5675" s="77" t="str">
        <f t="shared" si="442"/>
        <v/>
      </c>
      <c r="R5675" s="77" t="str">
        <f t="shared" si="443"/>
        <v/>
      </c>
      <c r="S5675" s="77" t="str">
        <f>IF(O5675="","",IF(OR(VALUE(LEFT(O5675,2))&gt;IF(RIGHT(J5675,1)="M",7,19),AND(OR(LEFT(O5675,2)={"07","19"}),VALUE(RIGHT(O5675,2))&gt;15)),TRUE,FALSE))</f>
        <v/>
      </c>
      <c r="T5675" s="77" t="str">
        <f>IF(O5675="","",IF(OR(VALUE(LEFT(O5675,2))&gt;IF(RIGHT(J5675,1)="M",7,19),AND(OR(LEFT(O5675,2)={"07","19"}),VALUE(RIGHT(O5675,2))&gt;5)),TRUE,FALSE))</f>
        <v/>
      </c>
    </row>
    <row r="5676" spans="12:20" x14ac:dyDescent="0.25">
      <c r="L5676" s="75">
        <f>COUNTIF($B$2:B5676,B5676)</f>
        <v>0</v>
      </c>
      <c r="M5676" s="75">
        <f>COUNTIF($L$2:L5676,4)</f>
        <v>42</v>
      </c>
      <c r="N5676" s="76" t="str">
        <f t="shared" si="444"/>
        <v>0</v>
      </c>
      <c r="O5676" s="76" t="str">
        <f t="shared" si="440"/>
        <v/>
      </c>
      <c r="P5676" s="75" t="str">
        <f t="shared" si="441"/>
        <v/>
      </c>
      <c r="Q5676" s="77" t="str">
        <f t="shared" si="442"/>
        <v/>
      </c>
      <c r="R5676" s="77" t="str">
        <f t="shared" si="443"/>
        <v/>
      </c>
      <c r="S5676" s="77" t="str">
        <f>IF(O5676="","",IF(OR(VALUE(LEFT(O5676,2))&gt;IF(RIGHT(J5676,1)="M",7,19),AND(OR(LEFT(O5676,2)={"07","19"}),VALUE(RIGHT(O5676,2))&gt;15)),TRUE,FALSE))</f>
        <v/>
      </c>
      <c r="T5676" s="77" t="str">
        <f>IF(O5676="","",IF(OR(VALUE(LEFT(O5676,2))&gt;IF(RIGHT(J5676,1)="M",7,19),AND(OR(LEFT(O5676,2)={"07","19"}),VALUE(RIGHT(O5676,2))&gt;5)),TRUE,FALSE))</f>
        <v/>
      </c>
    </row>
    <row r="5677" spans="12:20" x14ac:dyDescent="0.25">
      <c r="L5677" s="75">
        <f>COUNTIF($B$2:B5677,B5677)</f>
        <v>0</v>
      </c>
      <c r="M5677" s="75">
        <f>COUNTIF($L$2:L5677,4)</f>
        <v>42</v>
      </c>
      <c r="N5677" s="76" t="str">
        <f t="shared" si="444"/>
        <v>0</v>
      </c>
      <c r="O5677" s="76" t="str">
        <f t="shared" si="440"/>
        <v/>
      </c>
      <c r="P5677" s="75" t="str">
        <f t="shared" si="441"/>
        <v/>
      </c>
      <c r="Q5677" s="77" t="str">
        <f t="shared" si="442"/>
        <v/>
      </c>
      <c r="R5677" s="77" t="str">
        <f t="shared" si="443"/>
        <v/>
      </c>
      <c r="S5677" s="77" t="str">
        <f>IF(O5677="","",IF(OR(VALUE(LEFT(O5677,2))&gt;IF(RIGHT(J5677,1)="M",7,19),AND(OR(LEFT(O5677,2)={"07","19"}),VALUE(RIGHT(O5677,2))&gt;15)),TRUE,FALSE))</f>
        <v/>
      </c>
      <c r="T5677" s="77" t="str">
        <f>IF(O5677="","",IF(OR(VALUE(LEFT(O5677,2))&gt;IF(RIGHT(J5677,1)="M",7,19),AND(OR(LEFT(O5677,2)={"07","19"}),VALUE(RIGHT(O5677,2))&gt;5)),TRUE,FALSE))</f>
        <v/>
      </c>
    </row>
    <row r="5678" spans="12:20" x14ac:dyDescent="0.25">
      <c r="L5678" s="75">
        <f>COUNTIF($B$2:B5678,B5678)</f>
        <v>0</v>
      </c>
      <c r="M5678" s="75">
        <f>COUNTIF($L$2:L5678,4)</f>
        <v>42</v>
      </c>
      <c r="N5678" s="76" t="str">
        <f t="shared" si="444"/>
        <v>0</v>
      </c>
      <c r="O5678" s="76" t="str">
        <f t="shared" si="440"/>
        <v/>
      </c>
      <c r="P5678" s="75" t="str">
        <f t="shared" si="441"/>
        <v/>
      </c>
      <c r="Q5678" s="77" t="str">
        <f t="shared" si="442"/>
        <v/>
      </c>
      <c r="R5678" s="77" t="str">
        <f t="shared" si="443"/>
        <v/>
      </c>
      <c r="S5678" s="77" t="str">
        <f>IF(O5678="","",IF(OR(VALUE(LEFT(O5678,2))&gt;IF(RIGHT(J5678,1)="M",7,19),AND(OR(LEFT(O5678,2)={"07","19"}),VALUE(RIGHT(O5678,2))&gt;15)),TRUE,FALSE))</f>
        <v/>
      </c>
      <c r="T5678" s="77" t="str">
        <f>IF(O5678="","",IF(OR(VALUE(LEFT(O5678,2))&gt;IF(RIGHT(J5678,1)="M",7,19),AND(OR(LEFT(O5678,2)={"07","19"}),VALUE(RIGHT(O5678,2))&gt;5)),TRUE,FALSE))</f>
        <v/>
      </c>
    </row>
    <row r="5679" spans="12:20" x14ac:dyDescent="0.25">
      <c r="L5679" s="75">
        <f>COUNTIF($B$2:B5679,B5679)</f>
        <v>0</v>
      </c>
      <c r="M5679" s="75">
        <f>COUNTIF($L$2:L5679,4)</f>
        <v>42</v>
      </c>
      <c r="N5679" s="76" t="str">
        <f t="shared" si="444"/>
        <v>0</v>
      </c>
      <c r="O5679" s="76" t="str">
        <f t="shared" si="440"/>
        <v/>
      </c>
      <c r="P5679" s="75" t="str">
        <f t="shared" si="441"/>
        <v/>
      </c>
      <c r="Q5679" s="77" t="str">
        <f t="shared" si="442"/>
        <v/>
      </c>
      <c r="R5679" s="77" t="str">
        <f t="shared" si="443"/>
        <v/>
      </c>
      <c r="S5679" s="77" t="str">
        <f>IF(O5679="","",IF(OR(VALUE(LEFT(O5679,2))&gt;IF(RIGHT(J5679,1)="M",7,19),AND(OR(LEFT(O5679,2)={"07","19"}),VALUE(RIGHT(O5679,2))&gt;15)),TRUE,FALSE))</f>
        <v/>
      </c>
      <c r="T5679" s="77" t="str">
        <f>IF(O5679="","",IF(OR(VALUE(LEFT(O5679,2))&gt;IF(RIGHT(J5679,1)="M",7,19),AND(OR(LEFT(O5679,2)={"07","19"}),VALUE(RIGHT(O5679,2))&gt;5)),TRUE,FALSE))</f>
        <v/>
      </c>
    </row>
    <row r="5680" spans="12:20" x14ac:dyDescent="0.25">
      <c r="L5680" s="75">
        <f>COUNTIF($B$2:B5680,B5680)</f>
        <v>0</v>
      </c>
      <c r="M5680" s="75">
        <f>COUNTIF($L$2:L5680,4)</f>
        <v>42</v>
      </c>
      <c r="N5680" s="76" t="str">
        <f t="shared" si="444"/>
        <v>0</v>
      </c>
      <c r="O5680" s="76" t="str">
        <f t="shared" si="440"/>
        <v/>
      </c>
      <c r="P5680" s="75" t="str">
        <f t="shared" si="441"/>
        <v/>
      </c>
      <c r="Q5680" s="77" t="str">
        <f t="shared" si="442"/>
        <v/>
      </c>
      <c r="R5680" s="77" t="str">
        <f t="shared" si="443"/>
        <v/>
      </c>
      <c r="S5680" s="77" t="str">
        <f>IF(O5680="","",IF(OR(VALUE(LEFT(O5680,2))&gt;IF(RIGHT(J5680,1)="M",7,19),AND(OR(LEFT(O5680,2)={"07","19"}),VALUE(RIGHT(O5680,2))&gt;15)),TRUE,FALSE))</f>
        <v/>
      </c>
      <c r="T5680" s="77" t="str">
        <f>IF(O5680="","",IF(OR(VALUE(LEFT(O5680,2))&gt;IF(RIGHT(J5680,1)="M",7,19),AND(OR(LEFT(O5680,2)={"07","19"}),VALUE(RIGHT(O5680,2))&gt;5)),TRUE,FALSE))</f>
        <v/>
      </c>
    </row>
    <row r="5681" spans="12:20" x14ac:dyDescent="0.25">
      <c r="L5681" s="75">
        <f>COUNTIF($B$2:B5681,B5681)</f>
        <v>0</v>
      </c>
      <c r="M5681" s="75">
        <f>COUNTIF($L$2:L5681,4)</f>
        <v>42</v>
      </c>
      <c r="N5681" s="76" t="str">
        <f t="shared" si="444"/>
        <v>0</v>
      </c>
      <c r="O5681" s="76" t="str">
        <f t="shared" si="440"/>
        <v/>
      </c>
      <c r="P5681" s="75" t="str">
        <f t="shared" si="441"/>
        <v/>
      </c>
      <c r="Q5681" s="77" t="str">
        <f t="shared" si="442"/>
        <v/>
      </c>
      <c r="R5681" s="77" t="str">
        <f t="shared" si="443"/>
        <v/>
      </c>
      <c r="S5681" s="77" t="str">
        <f>IF(O5681="","",IF(OR(VALUE(LEFT(O5681,2))&gt;IF(RIGHT(J5681,1)="M",7,19),AND(OR(LEFT(O5681,2)={"07","19"}),VALUE(RIGHT(O5681,2))&gt;15)),TRUE,FALSE))</f>
        <v/>
      </c>
      <c r="T5681" s="77" t="str">
        <f>IF(O5681="","",IF(OR(VALUE(LEFT(O5681,2))&gt;IF(RIGHT(J5681,1)="M",7,19),AND(OR(LEFT(O5681,2)={"07","19"}),VALUE(RIGHT(O5681,2))&gt;5)),TRUE,FALSE))</f>
        <v/>
      </c>
    </row>
    <row r="5682" spans="12:20" x14ac:dyDescent="0.25">
      <c r="L5682" s="75">
        <f>COUNTIF($B$2:B5682,B5682)</f>
        <v>0</v>
      </c>
      <c r="M5682" s="75">
        <f>COUNTIF($L$2:L5682,4)</f>
        <v>42</v>
      </c>
      <c r="N5682" s="76" t="str">
        <f t="shared" si="444"/>
        <v>0</v>
      </c>
      <c r="O5682" s="76" t="str">
        <f t="shared" si="440"/>
        <v/>
      </c>
      <c r="P5682" s="75" t="str">
        <f t="shared" si="441"/>
        <v/>
      </c>
      <c r="Q5682" s="77" t="str">
        <f t="shared" si="442"/>
        <v/>
      </c>
      <c r="R5682" s="77" t="str">
        <f t="shared" si="443"/>
        <v/>
      </c>
      <c r="S5682" s="77" t="str">
        <f>IF(O5682="","",IF(OR(VALUE(LEFT(O5682,2))&gt;IF(RIGHT(J5682,1)="M",7,19),AND(OR(LEFT(O5682,2)={"07","19"}),VALUE(RIGHT(O5682,2))&gt;15)),TRUE,FALSE))</f>
        <v/>
      </c>
      <c r="T5682" s="77" t="str">
        <f>IF(O5682="","",IF(OR(VALUE(LEFT(O5682,2))&gt;IF(RIGHT(J5682,1)="M",7,19),AND(OR(LEFT(O5682,2)={"07","19"}),VALUE(RIGHT(O5682,2))&gt;5)),TRUE,FALSE))</f>
        <v/>
      </c>
    </row>
    <row r="5683" spans="12:20" x14ac:dyDescent="0.25">
      <c r="L5683" s="75">
        <f>COUNTIF($B$2:B5683,B5683)</f>
        <v>0</v>
      </c>
      <c r="M5683" s="75">
        <f>COUNTIF($L$2:L5683,4)</f>
        <v>42</v>
      </c>
      <c r="N5683" s="76" t="str">
        <f t="shared" si="444"/>
        <v>0</v>
      </c>
      <c r="O5683" s="76" t="str">
        <f t="shared" si="440"/>
        <v/>
      </c>
      <c r="P5683" s="75" t="str">
        <f t="shared" si="441"/>
        <v/>
      </c>
      <c r="Q5683" s="77" t="str">
        <f t="shared" si="442"/>
        <v/>
      </c>
      <c r="R5683" s="77" t="str">
        <f t="shared" si="443"/>
        <v/>
      </c>
      <c r="S5683" s="77" t="str">
        <f>IF(O5683="","",IF(OR(VALUE(LEFT(O5683,2))&gt;IF(RIGHT(J5683,1)="M",7,19),AND(OR(LEFT(O5683,2)={"07","19"}),VALUE(RIGHT(O5683,2))&gt;15)),TRUE,FALSE))</f>
        <v/>
      </c>
      <c r="T5683" s="77" t="str">
        <f>IF(O5683="","",IF(OR(VALUE(LEFT(O5683,2))&gt;IF(RIGHT(J5683,1)="M",7,19),AND(OR(LEFT(O5683,2)={"07","19"}),VALUE(RIGHT(O5683,2))&gt;5)),TRUE,FALSE))</f>
        <v/>
      </c>
    </row>
    <row r="5684" spans="12:20" x14ac:dyDescent="0.25">
      <c r="L5684" s="75">
        <f>COUNTIF($B$2:B5684,B5684)</f>
        <v>0</v>
      </c>
      <c r="M5684" s="75">
        <f>COUNTIF($L$2:L5684,4)</f>
        <v>42</v>
      </c>
      <c r="N5684" s="76" t="str">
        <f t="shared" si="444"/>
        <v>0</v>
      </c>
      <c r="O5684" s="76" t="str">
        <f t="shared" si="440"/>
        <v/>
      </c>
      <c r="P5684" s="75" t="str">
        <f t="shared" si="441"/>
        <v/>
      </c>
      <c r="Q5684" s="77" t="str">
        <f t="shared" si="442"/>
        <v/>
      </c>
      <c r="R5684" s="77" t="str">
        <f t="shared" si="443"/>
        <v/>
      </c>
      <c r="S5684" s="77" t="str">
        <f>IF(O5684="","",IF(OR(VALUE(LEFT(O5684,2))&gt;IF(RIGHT(J5684,1)="M",7,19),AND(OR(LEFT(O5684,2)={"07","19"}),VALUE(RIGHT(O5684,2))&gt;15)),TRUE,FALSE))</f>
        <v/>
      </c>
      <c r="T5684" s="77" t="str">
        <f>IF(O5684="","",IF(OR(VALUE(LEFT(O5684,2))&gt;IF(RIGHT(J5684,1)="M",7,19),AND(OR(LEFT(O5684,2)={"07","19"}),VALUE(RIGHT(O5684,2))&gt;5)),TRUE,FALSE))</f>
        <v/>
      </c>
    </row>
    <row r="5685" spans="12:20" x14ac:dyDescent="0.25">
      <c r="L5685" s="75">
        <f>COUNTIF($B$2:B5685,B5685)</f>
        <v>0</v>
      </c>
      <c r="M5685" s="75">
        <f>COUNTIF($L$2:L5685,4)</f>
        <v>42</v>
      </c>
      <c r="N5685" s="76" t="str">
        <f t="shared" si="444"/>
        <v>0</v>
      </c>
      <c r="O5685" s="76" t="str">
        <f t="shared" si="440"/>
        <v/>
      </c>
      <c r="P5685" s="75" t="str">
        <f t="shared" si="441"/>
        <v/>
      </c>
      <c r="Q5685" s="77" t="str">
        <f t="shared" si="442"/>
        <v/>
      </c>
      <c r="R5685" s="77" t="str">
        <f t="shared" si="443"/>
        <v/>
      </c>
      <c r="S5685" s="77" t="str">
        <f>IF(O5685="","",IF(OR(VALUE(LEFT(O5685,2))&gt;IF(RIGHT(J5685,1)="M",7,19),AND(OR(LEFT(O5685,2)={"07","19"}),VALUE(RIGHT(O5685,2))&gt;15)),TRUE,FALSE))</f>
        <v/>
      </c>
      <c r="T5685" s="77" t="str">
        <f>IF(O5685="","",IF(OR(VALUE(LEFT(O5685,2))&gt;IF(RIGHT(J5685,1)="M",7,19),AND(OR(LEFT(O5685,2)={"07","19"}),VALUE(RIGHT(O5685,2))&gt;5)),TRUE,FALSE))</f>
        <v/>
      </c>
    </row>
    <row r="5686" spans="12:20" x14ac:dyDescent="0.25">
      <c r="L5686" s="75">
        <f>COUNTIF($B$2:B5686,B5686)</f>
        <v>0</v>
      </c>
      <c r="M5686" s="75">
        <f>COUNTIF($L$2:L5686,4)</f>
        <v>42</v>
      </c>
      <c r="N5686" s="76" t="str">
        <f t="shared" si="444"/>
        <v>0</v>
      </c>
      <c r="O5686" s="76" t="str">
        <f t="shared" si="440"/>
        <v/>
      </c>
      <c r="P5686" s="75" t="str">
        <f t="shared" si="441"/>
        <v/>
      </c>
      <c r="Q5686" s="77" t="str">
        <f t="shared" si="442"/>
        <v/>
      </c>
      <c r="R5686" s="77" t="str">
        <f t="shared" si="443"/>
        <v/>
      </c>
      <c r="S5686" s="77" t="str">
        <f>IF(O5686="","",IF(OR(VALUE(LEFT(O5686,2))&gt;IF(RIGHT(J5686,1)="M",7,19),AND(OR(LEFT(O5686,2)={"07","19"}),VALUE(RIGHT(O5686,2))&gt;15)),TRUE,FALSE))</f>
        <v/>
      </c>
      <c r="T5686" s="77" t="str">
        <f>IF(O5686="","",IF(OR(VALUE(LEFT(O5686,2))&gt;IF(RIGHT(J5686,1)="M",7,19),AND(OR(LEFT(O5686,2)={"07","19"}),VALUE(RIGHT(O5686,2))&gt;5)),TRUE,FALSE))</f>
        <v/>
      </c>
    </row>
    <row r="5687" spans="12:20" x14ac:dyDescent="0.25">
      <c r="L5687" s="75">
        <f>COUNTIF($B$2:B5687,B5687)</f>
        <v>0</v>
      </c>
      <c r="M5687" s="75">
        <f>COUNTIF($L$2:L5687,4)</f>
        <v>42</v>
      </c>
      <c r="N5687" s="76" t="str">
        <f t="shared" si="444"/>
        <v>0</v>
      </c>
      <c r="O5687" s="76" t="str">
        <f t="shared" si="440"/>
        <v/>
      </c>
      <c r="P5687" s="75" t="str">
        <f t="shared" si="441"/>
        <v/>
      </c>
      <c r="Q5687" s="77" t="str">
        <f t="shared" si="442"/>
        <v/>
      </c>
      <c r="R5687" s="77" t="str">
        <f t="shared" si="443"/>
        <v/>
      </c>
      <c r="S5687" s="77" t="str">
        <f>IF(O5687="","",IF(OR(VALUE(LEFT(O5687,2))&gt;IF(RIGHT(J5687,1)="M",7,19),AND(OR(LEFT(O5687,2)={"07","19"}),VALUE(RIGHT(O5687,2))&gt;15)),TRUE,FALSE))</f>
        <v/>
      </c>
      <c r="T5687" s="77" t="str">
        <f>IF(O5687="","",IF(OR(VALUE(LEFT(O5687,2))&gt;IF(RIGHT(J5687,1)="M",7,19),AND(OR(LEFT(O5687,2)={"07","19"}),VALUE(RIGHT(O5687,2))&gt;5)),TRUE,FALSE))</f>
        <v/>
      </c>
    </row>
    <row r="5688" spans="12:20" x14ac:dyDescent="0.25">
      <c r="L5688" s="75">
        <f>COUNTIF($B$2:B5688,B5688)</f>
        <v>0</v>
      </c>
      <c r="M5688" s="75">
        <f>COUNTIF($L$2:L5688,4)</f>
        <v>42</v>
      </c>
      <c r="N5688" s="76" t="str">
        <f t="shared" si="444"/>
        <v>0</v>
      </c>
      <c r="O5688" s="76" t="str">
        <f t="shared" si="440"/>
        <v/>
      </c>
      <c r="P5688" s="75" t="str">
        <f t="shared" si="441"/>
        <v/>
      </c>
      <c r="Q5688" s="77" t="str">
        <f t="shared" si="442"/>
        <v/>
      </c>
      <c r="R5688" s="77" t="str">
        <f t="shared" si="443"/>
        <v/>
      </c>
      <c r="S5688" s="77" t="str">
        <f>IF(O5688="","",IF(OR(VALUE(LEFT(O5688,2))&gt;IF(RIGHT(J5688,1)="M",7,19),AND(OR(LEFT(O5688,2)={"07","19"}),VALUE(RIGHT(O5688,2))&gt;15)),TRUE,FALSE))</f>
        <v/>
      </c>
      <c r="T5688" s="77" t="str">
        <f>IF(O5688="","",IF(OR(VALUE(LEFT(O5688,2))&gt;IF(RIGHT(J5688,1)="M",7,19),AND(OR(LEFT(O5688,2)={"07","19"}),VALUE(RIGHT(O5688,2))&gt;5)),TRUE,FALSE))</f>
        <v/>
      </c>
    </row>
    <row r="5689" spans="12:20" x14ac:dyDescent="0.25">
      <c r="L5689" s="75">
        <f>COUNTIF($B$2:B5689,B5689)</f>
        <v>0</v>
      </c>
      <c r="M5689" s="75">
        <f>COUNTIF($L$2:L5689,4)</f>
        <v>42</v>
      </c>
      <c r="N5689" s="76" t="str">
        <f t="shared" si="444"/>
        <v>0</v>
      </c>
      <c r="O5689" s="76" t="str">
        <f t="shared" si="440"/>
        <v/>
      </c>
      <c r="P5689" s="75" t="str">
        <f t="shared" si="441"/>
        <v/>
      </c>
      <c r="Q5689" s="77" t="str">
        <f t="shared" si="442"/>
        <v/>
      </c>
      <c r="R5689" s="77" t="str">
        <f t="shared" si="443"/>
        <v/>
      </c>
      <c r="S5689" s="77" t="str">
        <f>IF(O5689="","",IF(OR(VALUE(LEFT(O5689,2))&gt;IF(RIGHT(J5689,1)="M",7,19),AND(OR(LEFT(O5689,2)={"07","19"}),VALUE(RIGHT(O5689,2))&gt;15)),TRUE,FALSE))</f>
        <v/>
      </c>
      <c r="T5689" s="77" t="str">
        <f>IF(O5689="","",IF(OR(VALUE(LEFT(O5689,2))&gt;IF(RIGHT(J5689,1)="M",7,19),AND(OR(LEFT(O5689,2)={"07","19"}),VALUE(RIGHT(O5689,2))&gt;5)),TRUE,FALSE))</f>
        <v/>
      </c>
    </row>
    <row r="5690" spans="12:20" x14ac:dyDescent="0.25">
      <c r="L5690" s="75">
        <f>COUNTIF($B$2:B5690,B5690)</f>
        <v>0</v>
      </c>
      <c r="M5690" s="75">
        <f>COUNTIF($L$2:L5690,4)</f>
        <v>42</v>
      </c>
      <c r="N5690" s="76" t="str">
        <f t="shared" si="444"/>
        <v>0</v>
      </c>
      <c r="O5690" s="76" t="str">
        <f t="shared" si="440"/>
        <v/>
      </c>
      <c r="P5690" s="75" t="str">
        <f t="shared" si="441"/>
        <v/>
      </c>
      <c r="Q5690" s="77" t="str">
        <f t="shared" si="442"/>
        <v/>
      </c>
      <c r="R5690" s="77" t="str">
        <f t="shared" si="443"/>
        <v/>
      </c>
      <c r="S5690" s="77" t="str">
        <f>IF(O5690="","",IF(OR(VALUE(LEFT(O5690,2))&gt;IF(RIGHT(J5690,1)="M",7,19),AND(OR(LEFT(O5690,2)={"07","19"}),VALUE(RIGHT(O5690,2))&gt;15)),TRUE,FALSE))</f>
        <v/>
      </c>
      <c r="T5690" s="77" t="str">
        <f>IF(O5690="","",IF(OR(VALUE(LEFT(O5690,2))&gt;IF(RIGHT(J5690,1)="M",7,19),AND(OR(LEFT(O5690,2)={"07","19"}),VALUE(RIGHT(O5690,2))&gt;5)),TRUE,FALSE))</f>
        <v/>
      </c>
    </row>
    <row r="5691" spans="12:20" x14ac:dyDescent="0.25">
      <c r="L5691" s="75">
        <f>COUNTIF($B$2:B5691,B5691)</f>
        <v>0</v>
      </c>
      <c r="M5691" s="75">
        <f>COUNTIF($L$2:L5691,4)</f>
        <v>42</v>
      </c>
      <c r="N5691" s="76" t="str">
        <f t="shared" si="444"/>
        <v>0</v>
      </c>
      <c r="O5691" s="76" t="str">
        <f t="shared" si="440"/>
        <v/>
      </c>
      <c r="P5691" s="75" t="str">
        <f t="shared" si="441"/>
        <v/>
      </c>
      <c r="Q5691" s="77" t="str">
        <f t="shared" si="442"/>
        <v/>
      </c>
      <c r="R5691" s="77" t="str">
        <f t="shared" si="443"/>
        <v/>
      </c>
      <c r="S5691" s="77" t="str">
        <f>IF(O5691="","",IF(OR(VALUE(LEFT(O5691,2))&gt;IF(RIGHT(J5691,1)="M",7,19),AND(OR(LEFT(O5691,2)={"07","19"}),VALUE(RIGHT(O5691,2))&gt;15)),TRUE,FALSE))</f>
        <v/>
      </c>
      <c r="T5691" s="77" t="str">
        <f>IF(O5691="","",IF(OR(VALUE(LEFT(O5691,2))&gt;IF(RIGHT(J5691,1)="M",7,19),AND(OR(LEFT(O5691,2)={"07","19"}),VALUE(RIGHT(O5691,2))&gt;5)),TRUE,FALSE))</f>
        <v/>
      </c>
    </row>
    <row r="5692" spans="12:20" x14ac:dyDescent="0.25">
      <c r="L5692" s="75">
        <f>COUNTIF($B$2:B5692,B5692)</f>
        <v>0</v>
      </c>
      <c r="M5692" s="75">
        <f>COUNTIF($L$2:L5692,4)</f>
        <v>42</v>
      </c>
      <c r="N5692" s="76" t="str">
        <f t="shared" si="444"/>
        <v>0</v>
      </c>
      <c r="O5692" s="76" t="str">
        <f t="shared" si="440"/>
        <v/>
      </c>
      <c r="P5692" s="75" t="str">
        <f t="shared" si="441"/>
        <v/>
      </c>
      <c r="Q5692" s="77" t="str">
        <f t="shared" si="442"/>
        <v/>
      </c>
      <c r="R5692" s="77" t="str">
        <f t="shared" si="443"/>
        <v/>
      </c>
      <c r="S5692" s="77" t="str">
        <f>IF(O5692="","",IF(OR(VALUE(LEFT(O5692,2))&gt;IF(RIGHT(J5692,1)="M",7,19),AND(OR(LEFT(O5692,2)={"07","19"}),VALUE(RIGHT(O5692,2))&gt;15)),TRUE,FALSE))</f>
        <v/>
      </c>
      <c r="T5692" s="77" t="str">
        <f>IF(O5692="","",IF(OR(VALUE(LEFT(O5692,2))&gt;IF(RIGHT(J5692,1)="M",7,19),AND(OR(LEFT(O5692,2)={"07","19"}),VALUE(RIGHT(O5692,2))&gt;5)),TRUE,FALSE))</f>
        <v/>
      </c>
    </row>
    <row r="5693" spans="12:20" x14ac:dyDescent="0.25">
      <c r="L5693" s="75">
        <f>COUNTIF($B$2:B5693,B5693)</f>
        <v>0</v>
      </c>
      <c r="M5693" s="75">
        <f>COUNTIF($L$2:L5693,4)</f>
        <v>42</v>
      </c>
      <c r="N5693" s="76" t="str">
        <f t="shared" si="444"/>
        <v>0</v>
      </c>
      <c r="O5693" s="76" t="str">
        <f t="shared" si="440"/>
        <v/>
      </c>
      <c r="P5693" s="75" t="str">
        <f t="shared" si="441"/>
        <v/>
      </c>
      <c r="Q5693" s="77" t="str">
        <f t="shared" si="442"/>
        <v/>
      </c>
      <c r="R5693" s="77" t="str">
        <f t="shared" si="443"/>
        <v/>
      </c>
      <c r="S5693" s="77" t="str">
        <f>IF(O5693="","",IF(OR(VALUE(LEFT(O5693,2))&gt;IF(RIGHT(J5693,1)="M",7,19),AND(OR(LEFT(O5693,2)={"07","19"}),VALUE(RIGHT(O5693,2))&gt;15)),TRUE,FALSE))</f>
        <v/>
      </c>
      <c r="T5693" s="77" t="str">
        <f>IF(O5693="","",IF(OR(VALUE(LEFT(O5693,2))&gt;IF(RIGHT(J5693,1)="M",7,19),AND(OR(LEFT(O5693,2)={"07","19"}),VALUE(RIGHT(O5693,2))&gt;5)),TRUE,FALSE))</f>
        <v/>
      </c>
    </row>
    <row r="5694" spans="12:20" x14ac:dyDescent="0.25">
      <c r="L5694" s="75">
        <f>COUNTIF($B$2:B5694,B5694)</f>
        <v>0</v>
      </c>
      <c r="M5694" s="75">
        <f>COUNTIF($L$2:L5694,4)</f>
        <v>42</v>
      </c>
      <c r="N5694" s="76" t="str">
        <f t="shared" si="444"/>
        <v>0</v>
      </c>
      <c r="O5694" s="76" t="str">
        <f t="shared" si="440"/>
        <v/>
      </c>
      <c r="P5694" s="75" t="str">
        <f t="shared" si="441"/>
        <v/>
      </c>
      <c r="Q5694" s="77" t="str">
        <f t="shared" si="442"/>
        <v/>
      </c>
      <c r="R5694" s="77" t="str">
        <f t="shared" si="443"/>
        <v/>
      </c>
      <c r="S5694" s="77" t="str">
        <f>IF(O5694="","",IF(OR(VALUE(LEFT(O5694,2))&gt;IF(RIGHT(J5694,1)="M",7,19),AND(OR(LEFT(O5694,2)={"07","19"}),VALUE(RIGHT(O5694,2))&gt;15)),TRUE,FALSE))</f>
        <v/>
      </c>
      <c r="T5694" s="77" t="str">
        <f>IF(O5694="","",IF(OR(VALUE(LEFT(O5694,2))&gt;IF(RIGHT(J5694,1)="M",7,19),AND(OR(LEFT(O5694,2)={"07","19"}),VALUE(RIGHT(O5694,2))&gt;5)),TRUE,FALSE))</f>
        <v/>
      </c>
    </row>
    <row r="5695" spans="12:20" x14ac:dyDescent="0.25">
      <c r="L5695" s="75">
        <f>COUNTIF($B$2:B5695,B5695)</f>
        <v>0</v>
      </c>
      <c r="M5695" s="75">
        <f>COUNTIF($L$2:L5695,4)</f>
        <v>42</v>
      </c>
      <c r="N5695" s="76" t="str">
        <f t="shared" si="444"/>
        <v>0</v>
      </c>
      <c r="O5695" s="76" t="str">
        <f t="shared" si="440"/>
        <v/>
      </c>
      <c r="P5695" s="75" t="str">
        <f t="shared" si="441"/>
        <v/>
      </c>
      <c r="Q5695" s="77" t="str">
        <f t="shared" si="442"/>
        <v/>
      </c>
      <c r="R5695" s="77" t="str">
        <f t="shared" si="443"/>
        <v/>
      </c>
      <c r="S5695" s="77" t="str">
        <f>IF(O5695="","",IF(OR(VALUE(LEFT(O5695,2))&gt;IF(RIGHT(J5695,1)="M",7,19),AND(OR(LEFT(O5695,2)={"07","19"}),VALUE(RIGHT(O5695,2))&gt;15)),TRUE,FALSE))</f>
        <v/>
      </c>
      <c r="T5695" s="77" t="str">
        <f>IF(O5695="","",IF(OR(VALUE(LEFT(O5695,2))&gt;IF(RIGHT(J5695,1)="M",7,19),AND(OR(LEFT(O5695,2)={"07","19"}),VALUE(RIGHT(O5695,2))&gt;5)),TRUE,FALSE))</f>
        <v/>
      </c>
    </row>
    <row r="5696" spans="12:20" x14ac:dyDescent="0.25">
      <c r="L5696" s="75">
        <f>COUNTIF($B$2:B5696,B5696)</f>
        <v>0</v>
      </c>
      <c r="M5696" s="75">
        <f>COUNTIF($L$2:L5696,4)</f>
        <v>42</v>
      </c>
      <c r="N5696" s="76" t="str">
        <f t="shared" si="444"/>
        <v>0</v>
      </c>
      <c r="O5696" s="76" t="str">
        <f t="shared" si="440"/>
        <v/>
      </c>
      <c r="P5696" s="75" t="str">
        <f t="shared" si="441"/>
        <v/>
      </c>
      <c r="Q5696" s="77" t="str">
        <f t="shared" si="442"/>
        <v/>
      </c>
      <c r="R5696" s="77" t="str">
        <f t="shared" si="443"/>
        <v/>
      </c>
      <c r="S5696" s="77" t="str">
        <f>IF(O5696="","",IF(OR(VALUE(LEFT(O5696,2))&gt;IF(RIGHT(J5696,1)="M",7,19),AND(OR(LEFT(O5696,2)={"07","19"}),VALUE(RIGHT(O5696,2))&gt;15)),TRUE,FALSE))</f>
        <v/>
      </c>
      <c r="T5696" s="77" t="str">
        <f>IF(O5696="","",IF(OR(VALUE(LEFT(O5696,2))&gt;IF(RIGHT(J5696,1)="M",7,19),AND(OR(LEFT(O5696,2)={"07","19"}),VALUE(RIGHT(O5696,2))&gt;5)),TRUE,FALSE))</f>
        <v/>
      </c>
    </row>
    <row r="5697" spans="12:20" x14ac:dyDescent="0.25">
      <c r="L5697" s="75">
        <f>COUNTIF($B$2:B5697,B5697)</f>
        <v>0</v>
      </c>
      <c r="M5697" s="75">
        <f>COUNTIF($L$2:L5697,4)</f>
        <v>42</v>
      </c>
      <c r="N5697" s="76" t="str">
        <f t="shared" si="444"/>
        <v>0</v>
      </c>
      <c r="O5697" s="76" t="str">
        <f t="shared" si="440"/>
        <v/>
      </c>
      <c r="P5697" s="75" t="str">
        <f t="shared" si="441"/>
        <v/>
      </c>
      <c r="Q5697" s="77" t="str">
        <f t="shared" si="442"/>
        <v/>
      </c>
      <c r="R5697" s="77" t="str">
        <f t="shared" si="443"/>
        <v/>
      </c>
      <c r="S5697" s="77" t="str">
        <f>IF(O5697="","",IF(OR(VALUE(LEFT(O5697,2))&gt;IF(RIGHT(J5697,1)="M",7,19),AND(OR(LEFT(O5697,2)={"07","19"}),VALUE(RIGHT(O5697,2))&gt;15)),TRUE,FALSE))</f>
        <v/>
      </c>
      <c r="T5697" s="77" t="str">
        <f>IF(O5697="","",IF(OR(VALUE(LEFT(O5697,2))&gt;IF(RIGHT(J5697,1)="M",7,19),AND(OR(LEFT(O5697,2)={"07","19"}),VALUE(RIGHT(O5697,2))&gt;5)),TRUE,FALSE))</f>
        <v/>
      </c>
    </row>
    <row r="5698" spans="12:20" x14ac:dyDescent="0.25">
      <c r="L5698" s="75">
        <f>COUNTIF($B$2:B5698,B5698)</f>
        <v>0</v>
      </c>
      <c r="M5698" s="75">
        <f>COUNTIF($L$2:L5698,4)</f>
        <v>42</v>
      </c>
      <c r="N5698" s="76" t="str">
        <f t="shared" si="444"/>
        <v>0</v>
      </c>
      <c r="O5698" s="76" t="str">
        <f t="shared" ref="O5698:O5761" si="445">TRIM(SUBSTITUTE(SUBSTITUTE(D5698,"+",""),"_",""))</f>
        <v/>
      </c>
      <c r="P5698" s="75" t="str">
        <f t="shared" ref="P5698:P5761" si="446">TRIM(SUBSTITUTE(SUBSTITUTE(E5698,"+",""),"_",""))</f>
        <v/>
      </c>
      <c r="Q5698" s="77" t="str">
        <f t="shared" ref="Q5698:Q5761" si="447">IFERROR(IF(RIGHT(P5698,2)&lt;RIGHT(O5698,2),IF(P5698&lt;O5698,P5698+2360-O5698,P5698-40-O5698),IF(P5698&lt;O5698,P5698+2400-O5698,P5698-O5698)),"")</f>
        <v/>
      </c>
      <c r="R5698" s="77" t="str">
        <f t="shared" ref="R5698:R5761" si="448">IFERROR(ROUNDDOWN(Q5698/100,0),"")</f>
        <v/>
      </c>
      <c r="S5698" s="77" t="str">
        <f>IF(O5698="","",IF(OR(VALUE(LEFT(O5698,2))&gt;IF(RIGHT(J5698,1)="M",7,19),AND(OR(LEFT(O5698,2)={"07","19"}),VALUE(RIGHT(O5698,2))&gt;15)),TRUE,FALSE))</f>
        <v/>
      </c>
      <c r="T5698" s="77" t="str">
        <f>IF(O5698="","",IF(OR(VALUE(LEFT(O5698,2))&gt;IF(RIGHT(J5698,1)="M",7,19),AND(OR(LEFT(O5698,2)={"07","19"}),VALUE(RIGHT(O5698,2))&gt;5)),TRUE,FALSE))</f>
        <v/>
      </c>
    </row>
    <row r="5699" spans="12:20" x14ac:dyDescent="0.25">
      <c r="L5699" s="75">
        <f>COUNTIF($B$2:B5699,B5699)</f>
        <v>0</v>
      </c>
      <c r="M5699" s="75">
        <f>COUNTIF($L$2:L5699,4)</f>
        <v>42</v>
      </c>
      <c r="N5699" s="76" t="str">
        <f t="shared" ref="N5699:N5762" si="449">A5699&amp;DAY(C5699)</f>
        <v>0</v>
      </c>
      <c r="O5699" s="76" t="str">
        <f t="shared" si="445"/>
        <v/>
      </c>
      <c r="P5699" s="75" t="str">
        <f t="shared" si="446"/>
        <v/>
      </c>
      <c r="Q5699" s="77" t="str">
        <f t="shared" si="447"/>
        <v/>
      </c>
      <c r="R5699" s="77" t="str">
        <f t="shared" si="448"/>
        <v/>
      </c>
      <c r="S5699" s="77" t="str">
        <f>IF(O5699="","",IF(OR(VALUE(LEFT(O5699,2))&gt;IF(RIGHT(J5699,1)="M",7,19),AND(OR(LEFT(O5699,2)={"07","19"}),VALUE(RIGHT(O5699,2))&gt;15)),TRUE,FALSE))</f>
        <v/>
      </c>
      <c r="T5699" s="77" t="str">
        <f>IF(O5699="","",IF(OR(VALUE(LEFT(O5699,2))&gt;IF(RIGHT(J5699,1)="M",7,19),AND(OR(LEFT(O5699,2)={"07","19"}),VALUE(RIGHT(O5699,2))&gt;5)),TRUE,FALSE))</f>
        <v/>
      </c>
    </row>
    <row r="5700" spans="12:20" x14ac:dyDescent="0.25">
      <c r="L5700" s="75">
        <f>COUNTIF($B$2:B5700,B5700)</f>
        <v>0</v>
      </c>
      <c r="M5700" s="75">
        <f>COUNTIF($L$2:L5700,4)</f>
        <v>42</v>
      </c>
      <c r="N5700" s="76" t="str">
        <f t="shared" si="449"/>
        <v>0</v>
      </c>
      <c r="O5700" s="76" t="str">
        <f t="shared" si="445"/>
        <v/>
      </c>
      <c r="P5700" s="75" t="str">
        <f t="shared" si="446"/>
        <v/>
      </c>
      <c r="Q5700" s="77" t="str">
        <f t="shared" si="447"/>
        <v/>
      </c>
      <c r="R5700" s="77" t="str">
        <f t="shared" si="448"/>
        <v/>
      </c>
      <c r="S5700" s="77" t="str">
        <f>IF(O5700="","",IF(OR(VALUE(LEFT(O5700,2))&gt;IF(RIGHT(J5700,1)="M",7,19),AND(OR(LEFT(O5700,2)={"07","19"}),VALUE(RIGHT(O5700,2))&gt;15)),TRUE,FALSE))</f>
        <v/>
      </c>
      <c r="T5700" s="77" t="str">
        <f>IF(O5700="","",IF(OR(VALUE(LEFT(O5700,2))&gt;IF(RIGHT(J5700,1)="M",7,19),AND(OR(LEFT(O5700,2)={"07","19"}),VALUE(RIGHT(O5700,2))&gt;5)),TRUE,FALSE))</f>
        <v/>
      </c>
    </row>
    <row r="5701" spans="12:20" x14ac:dyDescent="0.25">
      <c r="L5701" s="75">
        <f>COUNTIF($B$2:B5701,B5701)</f>
        <v>0</v>
      </c>
      <c r="M5701" s="75">
        <f>COUNTIF($L$2:L5701,4)</f>
        <v>42</v>
      </c>
      <c r="N5701" s="76" t="str">
        <f t="shared" si="449"/>
        <v>0</v>
      </c>
      <c r="O5701" s="76" t="str">
        <f t="shared" si="445"/>
        <v/>
      </c>
      <c r="P5701" s="75" t="str">
        <f t="shared" si="446"/>
        <v/>
      </c>
      <c r="Q5701" s="77" t="str">
        <f t="shared" si="447"/>
        <v/>
      </c>
      <c r="R5701" s="77" t="str">
        <f t="shared" si="448"/>
        <v/>
      </c>
      <c r="S5701" s="77" t="str">
        <f>IF(O5701="","",IF(OR(VALUE(LEFT(O5701,2))&gt;IF(RIGHT(J5701,1)="M",7,19),AND(OR(LEFT(O5701,2)={"07","19"}),VALUE(RIGHT(O5701,2))&gt;15)),TRUE,FALSE))</f>
        <v/>
      </c>
      <c r="T5701" s="77" t="str">
        <f>IF(O5701="","",IF(OR(VALUE(LEFT(O5701,2))&gt;IF(RIGHT(J5701,1)="M",7,19),AND(OR(LEFT(O5701,2)={"07","19"}),VALUE(RIGHT(O5701,2))&gt;5)),TRUE,FALSE))</f>
        <v/>
      </c>
    </row>
    <row r="5702" spans="12:20" x14ac:dyDescent="0.25">
      <c r="L5702" s="75">
        <f>COUNTIF($B$2:B5702,B5702)</f>
        <v>0</v>
      </c>
      <c r="M5702" s="75">
        <f>COUNTIF($L$2:L5702,4)</f>
        <v>42</v>
      </c>
      <c r="N5702" s="76" t="str">
        <f t="shared" si="449"/>
        <v>0</v>
      </c>
      <c r="O5702" s="76" t="str">
        <f t="shared" si="445"/>
        <v/>
      </c>
      <c r="P5702" s="75" t="str">
        <f t="shared" si="446"/>
        <v/>
      </c>
      <c r="Q5702" s="77" t="str">
        <f t="shared" si="447"/>
        <v/>
      </c>
      <c r="R5702" s="77" t="str">
        <f t="shared" si="448"/>
        <v/>
      </c>
      <c r="S5702" s="77" t="str">
        <f>IF(O5702="","",IF(OR(VALUE(LEFT(O5702,2))&gt;IF(RIGHT(J5702,1)="M",7,19),AND(OR(LEFT(O5702,2)={"07","19"}),VALUE(RIGHT(O5702,2))&gt;15)),TRUE,FALSE))</f>
        <v/>
      </c>
      <c r="T5702" s="77" t="str">
        <f>IF(O5702="","",IF(OR(VALUE(LEFT(O5702,2))&gt;IF(RIGHT(J5702,1)="M",7,19),AND(OR(LEFT(O5702,2)={"07","19"}),VALUE(RIGHT(O5702,2))&gt;5)),TRUE,FALSE))</f>
        <v/>
      </c>
    </row>
    <row r="5703" spans="12:20" x14ac:dyDescent="0.25">
      <c r="L5703" s="75">
        <f>COUNTIF($B$2:B5703,B5703)</f>
        <v>0</v>
      </c>
      <c r="M5703" s="75">
        <f>COUNTIF($L$2:L5703,4)</f>
        <v>42</v>
      </c>
      <c r="N5703" s="76" t="str">
        <f t="shared" si="449"/>
        <v>0</v>
      </c>
      <c r="O5703" s="76" t="str">
        <f t="shared" si="445"/>
        <v/>
      </c>
      <c r="P5703" s="75" t="str">
        <f t="shared" si="446"/>
        <v/>
      </c>
      <c r="Q5703" s="77" t="str">
        <f t="shared" si="447"/>
        <v/>
      </c>
      <c r="R5703" s="77" t="str">
        <f t="shared" si="448"/>
        <v/>
      </c>
      <c r="S5703" s="77" t="str">
        <f>IF(O5703="","",IF(OR(VALUE(LEFT(O5703,2))&gt;IF(RIGHT(J5703,1)="M",7,19),AND(OR(LEFT(O5703,2)={"07","19"}),VALUE(RIGHT(O5703,2))&gt;15)),TRUE,FALSE))</f>
        <v/>
      </c>
      <c r="T5703" s="77" t="str">
        <f>IF(O5703="","",IF(OR(VALUE(LEFT(O5703,2))&gt;IF(RIGHT(J5703,1)="M",7,19),AND(OR(LEFT(O5703,2)={"07","19"}),VALUE(RIGHT(O5703,2))&gt;5)),TRUE,FALSE))</f>
        <v/>
      </c>
    </row>
    <row r="5704" spans="12:20" x14ac:dyDescent="0.25">
      <c r="L5704" s="75">
        <f>COUNTIF($B$2:B5704,B5704)</f>
        <v>0</v>
      </c>
      <c r="M5704" s="75">
        <f>COUNTIF($L$2:L5704,4)</f>
        <v>42</v>
      </c>
      <c r="N5704" s="76" t="str">
        <f t="shared" si="449"/>
        <v>0</v>
      </c>
      <c r="O5704" s="76" t="str">
        <f t="shared" si="445"/>
        <v/>
      </c>
      <c r="P5704" s="75" t="str">
        <f t="shared" si="446"/>
        <v/>
      </c>
      <c r="Q5704" s="77" t="str">
        <f t="shared" si="447"/>
        <v/>
      </c>
      <c r="R5704" s="77" t="str">
        <f t="shared" si="448"/>
        <v/>
      </c>
      <c r="S5704" s="77" t="str">
        <f>IF(O5704="","",IF(OR(VALUE(LEFT(O5704,2))&gt;IF(RIGHT(J5704,1)="M",7,19),AND(OR(LEFT(O5704,2)={"07","19"}),VALUE(RIGHT(O5704,2))&gt;15)),TRUE,FALSE))</f>
        <v/>
      </c>
      <c r="T5704" s="77" t="str">
        <f>IF(O5704="","",IF(OR(VALUE(LEFT(O5704,2))&gt;IF(RIGHT(J5704,1)="M",7,19),AND(OR(LEFT(O5704,2)={"07","19"}),VALUE(RIGHT(O5704,2))&gt;5)),TRUE,FALSE))</f>
        <v/>
      </c>
    </row>
    <row r="5705" spans="12:20" x14ac:dyDescent="0.25">
      <c r="L5705" s="75">
        <f>COUNTIF($B$2:B5705,B5705)</f>
        <v>0</v>
      </c>
      <c r="M5705" s="75">
        <f>COUNTIF($L$2:L5705,4)</f>
        <v>42</v>
      </c>
      <c r="N5705" s="76" t="str">
        <f t="shared" si="449"/>
        <v>0</v>
      </c>
      <c r="O5705" s="76" t="str">
        <f t="shared" si="445"/>
        <v/>
      </c>
      <c r="P5705" s="75" t="str">
        <f t="shared" si="446"/>
        <v/>
      </c>
      <c r="Q5705" s="77" t="str">
        <f t="shared" si="447"/>
        <v/>
      </c>
      <c r="R5705" s="77" t="str">
        <f t="shared" si="448"/>
        <v/>
      </c>
      <c r="S5705" s="77" t="str">
        <f>IF(O5705="","",IF(OR(VALUE(LEFT(O5705,2))&gt;IF(RIGHT(J5705,1)="M",7,19),AND(OR(LEFT(O5705,2)={"07","19"}),VALUE(RIGHT(O5705,2))&gt;15)),TRUE,FALSE))</f>
        <v/>
      </c>
      <c r="T5705" s="77" t="str">
        <f>IF(O5705="","",IF(OR(VALUE(LEFT(O5705,2))&gt;IF(RIGHT(J5705,1)="M",7,19),AND(OR(LEFT(O5705,2)={"07","19"}),VALUE(RIGHT(O5705,2))&gt;5)),TRUE,FALSE))</f>
        <v/>
      </c>
    </row>
    <row r="5706" spans="12:20" x14ac:dyDescent="0.25">
      <c r="L5706" s="75">
        <f>COUNTIF($B$2:B5706,B5706)</f>
        <v>0</v>
      </c>
      <c r="M5706" s="75">
        <f>COUNTIF($L$2:L5706,4)</f>
        <v>42</v>
      </c>
      <c r="N5706" s="76" t="str">
        <f t="shared" si="449"/>
        <v>0</v>
      </c>
      <c r="O5706" s="76" t="str">
        <f t="shared" si="445"/>
        <v/>
      </c>
      <c r="P5706" s="75" t="str">
        <f t="shared" si="446"/>
        <v/>
      </c>
      <c r="Q5706" s="77" t="str">
        <f t="shared" si="447"/>
        <v/>
      </c>
      <c r="R5706" s="77" t="str">
        <f t="shared" si="448"/>
        <v/>
      </c>
      <c r="S5706" s="77" t="str">
        <f>IF(O5706="","",IF(OR(VALUE(LEFT(O5706,2))&gt;IF(RIGHT(J5706,1)="M",7,19),AND(OR(LEFT(O5706,2)={"07","19"}),VALUE(RIGHT(O5706,2))&gt;15)),TRUE,FALSE))</f>
        <v/>
      </c>
      <c r="T5706" s="77" t="str">
        <f>IF(O5706="","",IF(OR(VALUE(LEFT(O5706,2))&gt;IF(RIGHT(J5706,1)="M",7,19),AND(OR(LEFT(O5706,2)={"07","19"}),VALUE(RIGHT(O5706,2))&gt;5)),TRUE,FALSE))</f>
        <v/>
      </c>
    </row>
    <row r="5707" spans="12:20" x14ac:dyDescent="0.25">
      <c r="L5707" s="75">
        <f>COUNTIF($B$2:B5707,B5707)</f>
        <v>0</v>
      </c>
      <c r="M5707" s="75">
        <f>COUNTIF($L$2:L5707,4)</f>
        <v>42</v>
      </c>
      <c r="N5707" s="76" t="str">
        <f t="shared" si="449"/>
        <v>0</v>
      </c>
      <c r="O5707" s="76" t="str">
        <f t="shared" si="445"/>
        <v/>
      </c>
      <c r="P5707" s="75" t="str">
        <f t="shared" si="446"/>
        <v/>
      </c>
      <c r="Q5707" s="77" t="str">
        <f t="shared" si="447"/>
        <v/>
      </c>
      <c r="R5707" s="77" t="str">
        <f t="shared" si="448"/>
        <v/>
      </c>
      <c r="S5707" s="77" t="str">
        <f>IF(O5707="","",IF(OR(VALUE(LEFT(O5707,2))&gt;IF(RIGHT(J5707,1)="M",7,19),AND(OR(LEFT(O5707,2)={"07","19"}),VALUE(RIGHT(O5707,2))&gt;15)),TRUE,FALSE))</f>
        <v/>
      </c>
      <c r="T5707" s="77" t="str">
        <f>IF(O5707="","",IF(OR(VALUE(LEFT(O5707,2))&gt;IF(RIGHT(J5707,1)="M",7,19),AND(OR(LEFT(O5707,2)={"07","19"}),VALUE(RIGHT(O5707,2))&gt;5)),TRUE,FALSE))</f>
        <v/>
      </c>
    </row>
    <row r="5708" spans="12:20" x14ac:dyDescent="0.25">
      <c r="L5708" s="75">
        <f>COUNTIF($B$2:B5708,B5708)</f>
        <v>0</v>
      </c>
      <c r="M5708" s="75">
        <f>COUNTIF($L$2:L5708,4)</f>
        <v>42</v>
      </c>
      <c r="N5708" s="76" t="str">
        <f t="shared" si="449"/>
        <v>0</v>
      </c>
      <c r="O5708" s="76" t="str">
        <f t="shared" si="445"/>
        <v/>
      </c>
      <c r="P5708" s="75" t="str">
        <f t="shared" si="446"/>
        <v/>
      </c>
      <c r="Q5708" s="77" t="str">
        <f t="shared" si="447"/>
        <v/>
      </c>
      <c r="R5708" s="77" t="str">
        <f t="shared" si="448"/>
        <v/>
      </c>
      <c r="S5708" s="77" t="str">
        <f>IF(O5708="","",IF(OR(VALUE(LEFT(O5708,2))&gt;IF(RIGHT(J5708,1)="M",7,19),AND(OR(LEFT(O5708,2)={"07","19"}),VALUE(RIGHT(O5708,2))&gt;15)),TRUE,FALSE))</f>
        <v/>
      </c>
      <c r="T5708" s="77" t="str">
        <f>IF(O5708="","",IF(OR(VALUE(LEFT(O5708,2))&gt;IF(RIGHT(J5708,1)="M",7,19),AND(OR(LEFT(O5708,2)={"07","19"}),VALUE(RIGHT(O5708,2))&gt;5)),TRUE,FALSE))</f>
        <v/>
      </c>
    </row>
    <row r="5709" spans="12:20" x14ac:dyDescent="0.25">
      <c r="L5709" s="75">
        <f>COUNTIF($B$2:B5709,B5709)</f>
        <v>0</v>
      </c>
      <c r="M5709" s="75">
        <f>COUNTIF($L$2:L5709,4)</f>
        <v>42</v>
      </c>
      <c r="N5709" s="76" t="str">
        <f t="shared" si="449"/>
        <v>0</v>
      </c>
      <c r="O5709" s="76" t="str">
        <f t="shared" si="445"/>
        <v/>
      </c>
      <c r="P5709" s="75" t="str">
        <f t="shared" si="446"/>
        <v/>
      </c>
      <c r="Q5709" s="77" t="str">
        <f t="shared" si="447"/>
        <v/>
      </c>
      <c r="R5709" s="77" t="str">
        <f t="shared" si="448"/>
        <v/>
      </c>
      <c r="S5709" s="77" t="str">
        <f>IF(O5709="","",IF(OR(VALUE(LEFT(O5709,2))&gt;IF(RIGHT(J5709,1)="M",7,19),AND(OR(LEFT(O5709,2)={"07","19"}),VALUE(RIGHT(O5709,2))&gt;15)),TRUE,FALSE))</f>
        <v/>
      </c>
      <c r="T5709" s="77" t="str">
        <f>IF(O5709="","",IF(OR(VALUE(LEFT(O5709,2))&gt;IF(RIGHT(J5709,1)="M",7,19),AND(OR(LEFT(O5709,2)={"07","19"}),VALUE(RIGHT(O5709,2))&gt;5)),TRUE,FALSE))</f>
        <v/>
      </c>
    </row>
    <row r="5710" spans="12:20" x14ac:dyDescent="0.25">
      <c r="L5710" s="75">
        <f>COUNTIF($B$2:B5710,B5710)</f>
        <v>0</v>
      </c>
      <c r="M5710" s="75">
        <f>COUNTIF($L$2:L5710,4)</f>
        <v>42</v>
      </c>
      <c r="N5710" s="76" t="str">
        <f t="shared" si="449"/>
        <v>0</v>
      </c>
      <c r="O5710" s="76" t="str">
        <f t="shared" si="445"/>
        <v/>
      </c>
      <c r="P5710" s="75" t="str">
        <f t="shared" si="446"/>
        <v/>
      </c>
      <c r="Q5710" s="77" t="str">
        <f t="shared" si="447"/>
        <v/>
      </c>
      <c r="R5710" s="77" t="str">
        <f t="shared" si="448"/>
        <v/>
      </c>
      <c r="S5710" s="77" t="str">
        <f>IF(O5710="","",IF(OR(VALUE(LEFT(O5710,2))&gt;IF(RIGHT(J5710,1)="M",7,19),AND(OR(LEFT(O5710,2)={"07","19"}),VALUE(RIGHT(O5710,2))&gt;15)),TRUE,FALSE))</f>
        <v/>
      </c>
      <c r="T5710" s="77" t="str">
        <f>IF(O5710="","",IF(OR(VALUE(LEFT(O5710,2))&gt;IF(RIGHT(J5710,1)="M",7,19),AND(OR(LEFT(O5710,2)={"07","19"}),VALUE(RIGHT(O5710,2))&gt;5)),TRUE,FALSE))</f>
        <v/>
      </c>
    </row>
    <row r="5711" spans="12:20" x14ac:dyDescent="0.25">
      <c r="L5711" s="75">
        <f>COUNTIF($B$2:B5711,B5711)</f>
        <v>0</v>
      </c>
      <c r="M5711" s="75">
        <f>COUNTIF($L$2:L5711,4)</f>
        <v>42</v>
      </c>
      <c r="N5711" s="76" t="str">
        <f t="shared" si="449"/>
        <v>0</v>
      </c>
      <c r="O5711" s="76" t="str">
        <f t="shared" si="445"/>
        <v/>
      </c>
      <c r="P5711" s="75" t="str">
        <f t="shared" si="446"/>
        <v/>
      </c>
      <c r="Q5711" s="77" t="str">
        <f t="shared" si="447"/>
        <v/>
      </c>
      <c r="R5711" s="77" t="str">
        <f t="shared" si="448"/>
        <v/>
      </c>
      <c r="S5711" s="77" t="str">
        <f>IF(O5711="","",IF(OR(VALUE(LEFT(O5711,2))&gt;IF(RIGHT(J5711,1)="M",7,19),AND(OR(LEFT(O5711,2)={"07","19"}),VALUE(RIGHT(O5711,2))&gt;15)),TRUE,FALSE))</f>
        <v/>
      </c>
      <c r="T5711" s="77" t="str">
        <f>IF(O5711="","",IF(OR(VALUE(LEFT(O5711,2))&gt;IF(RIGHT(J5711,1)="M",7,19),AND(OR(LEFT(O5711,2)={"07","19"}),VALUE(RIGHT(O5711,2))&gt;5)),TRUE,FALSE))</f>
        <v/>
      </c>
    </row>
    <row r="5712" spans="12:20" x14ac:dyDescent="0.25">
      <c r="L5712" s="75">
        <f>COUNTIF($B$2:B5712,B5712)</f>
        <v>0</v>
      </c>
      <c r="M5712" s="75">
        <f>COUNTIF($L$2:L5712,4)</f>
        <v>42</v>
      </c>
      <c r="N5712" s="76" t="str">
        <f t="shared" si="449"/>
        <v>0</v>
      </c>
      <c r="O5712" s="76" t="str">
        <f t="shared" si="445"/>
        <v/>
      </c>
      <c r="P5712" s="75" t="str">
        <f t="shared" si="446"/>
        <v/>
      </c>
      <c r="Q5712" s="77" t="str">
        <f t="shared" si="447"/>
        <v/>
      </c>
      <c r="R5712" s="77" t="str">
        <f t="shared" si="448"/>
        <v/>
      </c>
      <c r="S5712" s="77" t="str">
        <f>IF(O5712="","",IF(OR(VALUE(LEFT(O5712,2))&gt;IF(RIGHT(J5712,1)="M",7,19),AND(OR(LEFT(O5712,2)={"07","19"}),VALUE(RIGHT(O5712,2))&gt;15)),TRUE,FALSE))</f>
        <v/>
      </c>
      <c r="T5712" s="77" t="str">
        <f>IF(O5712="","",IF(OR(VALUE(LEFT(O5712,2))&gt;IF(RIGHT(J5712,1)="M",7,19),AND(OR(LEFT(O5712,2)={"07","19"}),VALUE(RIGHT(O5712,2))&gt;5)),TRUE,FALSE))</f>
        <v/>
      </c>
    </row>
    <row r="5713" spans="12:20" x14ac:dyDescent="0.25">
      <c r="L5713" s="75">
        <f>COUNTIF($B$2:B5713,B5713)</f>
        <v>0</v>
      </c>
      <c r="M5713" s="75">
        <f>COUNTIF($L$2:L5713,4)</f>
        <v>42</v>
      </c>
      <c r="N5713" s="76" t="str">
        <f t="shared" si="449"/>
        <v>0</v>
      </c>
      <c r="O5713" s="76" t="str">
        <f t="shared" si="445"/>
        <v/>
      </c>
      <c r="P5713" s="75" t="str">
        <f t="shared" si="446"/>
        <v/>
      </c>
      <c r="Q5713" s="77" t="str">
        <f t="shared" si="447"/>
        <v/>
      </c>
      <c r="R5713" s="77" t="str">
        <f t="shared" si="448"/>
        <v/>
      </c>
      <c r="S5713" s="77" t="str">
        <f>IF(O5713="","",IF(OR(VALUE(LEFT(O5713,2))&gt;IF(RIGHT(J5713,1)="M",7,19),AND(OR(LEFT(O5713,2)={"07","19"}),VALUE(RIGHT(O5713,2))&gt;15)),TRUE,FALSE))</f>
        <v/>
      </c>
      <c r="T5713" s="77" t="str">
        <f>IF(O5713="","",IF(OR(VALUE(LEFT(O5713,2))&gt;IF(RIGHT(J5713,1)="M",7,19),AND(OR(LEFT(O5713,2)={"07","19"}),VALUE(RIGHT(O5713,2))&gt;5)),TRUE,FALSE))</f>
        <v/>
      </c>
    </row>
    <row r="5714" spans="12:20" x14ac:dyDescent="0.25">
      <c r="L5714" s="75">
        <f>COUNTIF($B$2:B5714,B5714)</f>
        <v>0</v>
      </c>
      <c r="M5714" s="75">
        <f>COUNTIF($L$2:L5714,4)</f>
        <v>42</v>
      </c>
      <c r="N5714" s="76" t="str">
        <f t="shared" si="449"/>
        <v>0</v>
      </c>
      <c r="O5714" s="76" t="str">
        <f t="shared" si="445"/>
        <v/>
      </c>
      <c r="P5714" s="75" t="str">
        <f t="shared" si="446"/>
        <v/>
      </c>
      <c r="Q5714" s="77" t="str">
        <f t="shared" si="447"/>
        <v/>
      </c>
      <c r="R5714" s="77" t="str">
        <f t="shared" si="448"/>
        <v/>
      </c>
      <c r="S5714" s="77" t="str">
        <f>IF(O5714="","",IF(OR(VALUE(LEFT(O5714,2))&gt;IF(RIGHT(J5714,1)="M",7,19),AND(OR(LEFT(O5714,2)={"07","19"}),VALUE(RIGHT(O5714,2))&gt;15)),TRUE,FALSE))</f>
        <v/>
      </c>
      <c r="T5714" s="77" t="str">
        <f>IF(O5714="","",IF(OR(VALUE(LEFT(O5714,2))&gt;IF(RIGHT(J5714,1)="M",7,19),AND(OR(LEFT(O5714,2)={"07","19"}),VALUE(RIGHT(O5714,2))&gt;5)),TRUE,FALSE))</f>
        <v/>
      </c>
    </row>
    <row r="5715" spans="12:20" x14ac:dyDescent="0.25">
      <c r="L5715" s="75">
        <f>COUNTIF($B$2:B5715,B5715)</f>
        <v>0</v>
      </c>
      <c r="M5715" s="75">
        <f>COUNTIF($L$2:L5715,4)</f>
        <v>42</v>
      </c>
      <c r="N5715" s="76" t="str">
        <f t="shared" si="449"/>
        <v>0</v>
      </c>
      <c r="O5715" s="76" t="str">
        <f t="shared" si="445"/>
        <v/>
      </c>
      <c r="P5715" s="75" t="str">
        <f t="shared" si="446"/>
        <v/>
      </c>
      <c r="Q5715" s="77" t="str">
        <f t="shared" si="447"/>
        <v/>
      </c>
      <c r="R5715" s="77" t="str">
        <f t="shared" si="448"/>
        <v/>
      </c>
      <c r="S5715" s="77" t="str">
        <f>IF(O5715="","",IF(OR(VALUE(LEFT(O5715,2))&gt;IF(RIGHT(J5715,1)="M",7,19),AND(OR(LEFT(O5715,2)={"07","19"}),VALUE(RIGHT(O5715,2))&gt;15)),TRUE,FALSE))</f>
        <v/>
      </c>
      <c r="T5715" s="77" t="str">
        <f>IF(O5715="","",IF(OR(VALUE(LEFT(O5715,2))&gt;IF(RIGHT(J5715,1)="M",7,19),AND(OR(LEFT(O5715,2)={"07","19"}),VALUE(RIGHT(O5715,2))&gt;5)),TRUE,FALSE))</f>
        <v/>
      </c>
    </row>
    <row r="5716" spans="12:20" x14ac:dyDescent="0.25">
      <c r="L5716" s="75">
        <f>COUNTIF($B$2:B5716,B5716)</f>
        <v>0</v>
      </c>
      <c r="M5716" s="75">
        <f>COUNTIF($L$2:L5716,4)</f>
        <v>42</v>
      </c>
      <c r="N5716" s="76" t="str">
        <f t="shared" si="449"/>
        <v>0</v>
      </c>
      <c r="O5716" s="76" t="str">
        <f t="shared" si="445"/>
        <v/>
      </c>
      <c r="P5716" s="75" t="str">
        <f t="shared" si="446"/>
        <v/>
      </c>
      <c r="Q5716" s="77" t="str">
        <f t="shared" si="447"/>
        <v/>
      </c>
      <c r="R5716" s="77" t="str">
        <f t="shared" si="448"/>
        <v/>
      </c>
      <c r="S5716" s="77" t="str">
        <f>IF(O5716="","",IF(OR(VALUE(LEFT(O5716,2))&gt;IF(RIGHT(J5716,1)="M",7,19),AND(OR(LEFT(O5716,2)={"07","19"}),VALUE(RIGHT(O5716,2))&gt;15)),TRUE,FALSE))</f>
        <v/>
      </c>
      <c r="T5716" s="77" t="str">
        <f>IF(O5716="","",IF(OR(VALUE(LEFT(O5716,2))&gt;IF(RIGHT(J5716,1)="M",7,19),AND(OR(LEFT(O5716,2)={"07","19"}),VALUE(RIGHT(O5716,2))&gt;5)),TRUE,FALSE))</f>
        <v/>
      </c>
    </row>
    <row r="5717" spans="12:20" x14ac:dyDescent="0.25">
      <c r="L5717" s="75">
        <f>COUNTIF($B$2:B5717,B5717)</f>
        <v>0</v>
      </c>
      <c r="M5717" s="75">
        <f>COUNTIF($L$2:L5717,4)</f>
        <v>42</v>
      </c>
      <c r="N5717" s="76" t="str">
        <f t="shared" si="449"/>
        <v>0</v>
      </c>
      <c r="O5717" s="76" t="str">
        <f t="shared" si="445"/>
        <v/>
      </c>
      <c r="P5717" s="75" t="str">
        <f t="shared" si="446"/>
        <v/>
      </c>
      <c r="Q5717" s="77" t="str">
        <f t="shared" si="447"/>
        <v/>
      </c>
      <c r="R5717" s="77" t="str">
        <f t="shared" si="448"/>
        <v/>
      </c>
      <c r="S5717" s="77" t="str">
        <f>IF(O5717="","",IF(OR(VALUE(LEFT(O5717,2))&gt;IF(RIGHT(J5717,1)="M",7,19),AND(OR(LEFT(O5717,2)={"07","19"}),VALUE(RIGHT(O5717,2))&gt;15)),TRUE,FALSE))</f>
        <v/>
      </c>
      <c r="T5717" s="77" t="str">
        <f>IF(O5717="","",IF(OR(VALUE(LEFT(O5717,2))&gt;IF(RIGHT(J5717,1)="M",7,19),AND(OR(LEFT(O5717,2)={"07","19"}),VALUE(RIGHT(O5717,2))&gt;5)),TRUE,FALSE))</f>
        <v/>
      </c>
    </row>
    <row r="5718" spans="12:20" x14ac:dyDescent="0.25">
      <c r="L5718" s="75">
        <f>COUNTIF($B$2:B5718,B5718)</f>
        <v>0</v>
      </c>
      <c r="M5718" s="75">
        <f>COUNTIF($L$2:L5718,4)</f>
        <v>42</v>
      </c>
      <c r="N5718" s="76" t="str">
        <f t="shared" si="449"/>
        <v>0</v>
      </c>
      <c r="O5718" s="76" t="str">
        <f t="shared" si="445"/>
        <v/>
      </c>
      <c r="P5718" s="75" t="str">
        <f t="shared" si="446"/>
        <v/>
      </c>
      <c r="Q5718" s="77" t="str">
        <f t="shared" si="447"/>
        <v/>
      </c>
      <c r="R5718" s="77" t="str">
        <f t="shared" si="448"/>
        <v/>
      </c>
      <c r="S5718" s="77" t="str">
        <f>IF(O5718="","",IF(OR(VALUE(LEFT(O5718,2))&gt;IF(RIGHT(J5718,1)="M",7,19),AND(OR(LEFT(O5718,2)={"07","19"}),VALUE(RIGHT(O5718,2))&gt;15)),TRUE,FALSE))</f>
        <v/>
      </c>
      <c r="T5718" s="77" t="str">
        <f>IF(O5718="","",IF(OR(VALUE(LEFT(O5718,2))&gt;IF(RIGHT(J5718,1)="M",7,19),AND(OR(LEFT(O5718,2)={"07","19"}),VALUE(RIGHT(O5718,2))&gt;5)),TRUE,FALSE))</f>
        <v/>
      </c>
    </row>
    <row r="5719" spans="12:20" x14ac:dyDescent="0.25">
      <c r="L5719" s="75">
        <f>COUNTIF($B$2:B5719,B5719)</f>
        <v>0</v>
      </c>
      <c r="M5719" s="75">
        <f>COUNTIF($L$2:L5719,4)</f>
        <v>42</v>
      </c>
      <c r="N5719" s="76" t="str">
        <f t="shared" si="449"/>
        <v>0</v>
      </c>
      <c r="O5719" s="76" t="str">
        <f t="shared" si="445"/>
        <v/>
      </c>
      <c r="P5719" s="75" t="str">
        <f t="shared" si="446"/>
        <v/>
      </c>
      <c r="Q5719" s="77" t="str">
        <f t="shared" si="447"/>
        <v/>
      </c>
      <c r="R5719" s="77" t="str">
        <f t="shared" si="448"/>
        <v/>
      </c>
      <c r="S5719" s="77" t="str">
        <f>IF(O5719="","",IF(OR(VALUE(LEFT(O5719,2))&gt;IF(RIGHT(J5719,1)="M",7,19),AND(OR(LEFT(O5719,2)={"07","19"}),VALUE(RIGHT(O5719,2))&gt;15)),TRUE,FALSE))</f>
        <v/>
      </c>
      <c r="T5719" s="77" t="str">
        <f>IF(O5719="","",IF(OR(VALUE(LEFT(O5719,2))&gt;IF(RIGHT(J5719,1)="M",7,19),AND(OR(LEFT(O5719,2)={"07","19"}),VALUE(RIGHT(O5719,2))&gt;5)),TRUE,FALSE))</f>
        <v/>
      </c>
    </row>
    <row r="5720" spans="12:20" x14ac:dyDescent="0.25">
      <c r="L5720" s="75">
        <f>COUNTIF($B$2:B5720,B5720)</f>
        <v>0</v>
      </c>
      <c r="M5720" s="75">
        <f>COUNTIF($L$2:L5720,4)</f>
        <v>42</v>
      </c>
      <c r="N5720" s="76" t="str">
        <f t="shared" si="449"/>
        <v>0</v>
      </c>
      <c r="O5720" s="76" t="str">
        <f t="shared" si="445"/>
        <v/>
      </c>
      <c r="P5720" s="75" t="str">
        <f t="shared" si="446"/>
        <v/>
      </c>
      <c r="Q5720" s="77" t="str">
        <f t="shared" si="447"/>
        <v/>
      </c>
      <c r="R5720" s="77" t="str">
        <f t="shared" si="448"/>
        <v/>
      </c>
      <c r="S5720" s="77" t="str">
        <f>IF(O5720="","",IF(OR(VALUE(LEFT(O5720,2))&gt;IF(RIGHT(J5720,1)="M",7,19),AND(OR(LEFT(O5720,2)={"07","19"}),VALUE(RIGHT(O5720,2))&gt;15)),TRUE,FALSE))</f>
        <v/>
      </c>
      <c r="T5720" s="77" t="str">
        <f>IF(O5720="","",IF(OR(VALUE(LEFT(O5720,2))&gt;IF(RIGHT(J5720,1)="M",7,19),AND(OR(LEFT(O5720,2)={"07","19"}),VALUE(RIGHT(O5720,2))&gt;5)),TRUE,FALSE))</f>
        <v/>
      </c>
    </row>
    <row r="5721" spans="12:20" x14ac:dyDescent="0.25">
      <c r="L5721" s="75">
        <f>COUNTIF($B$2:B5721,B5721)</f>
        <v>0</v>
      </c>
      <c r="M5721" s="75">
        <f>COUNTIF($L$2:L5721,4)</f>
        <v>42</v>
      </c>
      <c r="N5721" s="76" t="str">
        <f t="shared" si="449"/>
        <v>0</v>
      </c>
      <c r="O5721" s="76" t="str">
        <f t="shared" si="445"/>
        <v/>
      </c>
      <c r="P5721" s="75" t="str">
        <f t="shared" si="446"/>
        <v/>
      </c>
      <c r="Q5721" s="77" t="str">
        <f t="shared" si="447"/>
        <v/>
      </c>
      <c r="R5721" s="77" t="str">
        <f t="shared" si="448"/>
        <v/>
      </c>
      <c r="S5721" s="77" t="str">
        <f>IF(O5721="","",IF(OR(VALUE(LEFT(O5721,2))&gt;IF(RIGHT(J5721,1)="M",7,19),AND(OR(LEFT(O5721,2)={"07","19"}),VALUE(RIGHT(O5721,2))&gt;15)),TRUE,FALSE))</f>
        <v/>
      </c>
      <c r="T5721" s="77" t="str">
        <f>IF(O5721="","",IF(OR(VALUE(LEFT(O5721,2))&gt;IF(RIGHT(J5721,1)="M",7,19),AND(OR(LEFT(O5721,2)={"07","19"}),VALUE(RIGHT(O5721,2))&gt;5)),TRUE,FALSE))</f>
        <v/>
      </c>
    </row>
    <row r="5722" spans="12:20" x14ac:dyDescent="0.25">
      <c r="L5722" s="75">
        <f>COUNTIF($B$2:B5722,B5722)</f>
        <v>0</v>
      </c>
      <c r="M5722" s="75">
        <f>COUNTIF($L$2:L5722,4)</f>
        <v>42</v>
      </c>
      <c r="N5722" s="76" t="str">
        <f t="shared" si="449"/>
        <v>0</v>
      </c>
      <c r="O5722" s="76" t="str">
        <f t="shared" si="445"/>
        <v/>
      </c>
      <c r="P5722" s="75" t="str">
        <f t="shared" si="446"/>
        <v/>
      </c>
      <c r="Q5722" s="77" t="str">
        <f t="shared" si="447"/>
        <v/>
      </c>
      <c r="R5722" s="77" t="str">
        <f t="shared" si="448"/>
        <v/>
      </c>
      <c r="S5722" s="77" t="str">
        <f>IF(O5722="","",IF(OR(VALUE(LEFT(O5722,2))&gt;IF(RIGHT(J5722,1)="M",7,19),AND(OR(LEFT(O5722,2)={"07","19"}),VALUE(RIGHT(O5722,2))&gt;15)),TRUE,FALSE))</f>
        <v/>
      </c>
      <c r="T5722" s="77" t="str">
        <f>IF(O5722="","",IF(OR(VALUE(LEFT(O5722,2))&gt;IF(RIGHT(J5722,1)="M",7,19),AND(OR(LEFT(O5722,2)={"07","19"}),VALUE(RIGHT(O5722,2))&gt;5)),TRUE,FALSE))</f>
        <v/>
      </c>
    </row>
    <row r="5723" spans="12:20" x14ac:dyDescent="0.25">
      <c r="L5723" s="75">
        <f>COUNTIF($B$2:B5723,B5723)</f>
        <v>0</v>
      </c>
      <c r="M5723" s="75">
        <f>COUNTIF($L$2:L5723,4)</f>
        <v>42</v>
      </c>
      <c r="N5723" s="76" t="str">
        <f t="shared" si="449"/>
        <v>0</v>
      </c>
      <c r="O5723" s="76" t="str">
        <f t="shared" si="445"/>
        <v/>
      </c>
      <c r="P5723" s="75" t="str">
        <f t="shared" si="446"/>
        <v/>
      </c>
      <c r="Q5723" s="77" t="str">
        <f t="shared" si="447"/>
        <v/>
      </c>
      <c r="R5723" s="77" t="str">
        <f t="shared" si="448"/>
        <v/>
      </c>
      <c r="S5723" s="77" t="str">
        <f>IF(O5723="","",IF(OR(VALUE(LEFT(O5723,2))&gt;IF(RIGHT(J5723,1)="M",7,19),AND(OR(LEFT(O5723,2)={"07","19"}),VALUE(RIGHT(O5723,2))&gt;15)),TRUE,FALSE))</f>
        <v/>
      </c>
      <c r="T5723" s="77" t="str">
        <f>IF(O5723="","",IF(OR(VALUE(LEFT(O5723,2))&gt;IF(RIGHT(J5723,1)="M",7,19),AND(OR(LEFT(O5723,2)={"07","19"}),VALUE(RIGHT(O5723,2))&gt;5)),TRUE,FALSE))</f>
        <v/>
      </c>
    </row>
    <row r="5724" spans="12:20" x14ac:dyDescent="0.25">
      <c r="L5724" s="75">
        <f>COUNTIF($B$2:B5724,B5724)</f>
        <v>0</v>
      </c>
      <c r="M5724" s="75">
        <f>COUNTIF($L$2:L5724,4)</f>
        <v>42</v>
      </c>
      <c r="N5724" s="76" t="str">
        <f t="shared" si="449"/>
        <v>0</v>
      </c>
      <c r="O5724" s="76" t="str">
        <f t="shared" si="445"/>
        <v/>
      </c>
      <c r="P5724" s="75" t="str">
        <f t="shared" si="446"/>
        <v/>
      </c>
      <c r="Q5724" s="77" t="str">
        <f t="shared" si="447"/>
        <v/>
      </c>
      <c r="R5724" s="77" t="str">
        <f t="shared" si="448"/>
        <v/>
      </c>
      <c r="S5724" s="77" t="str">
        <f>IF(O5724="","",IF(OR(VALUE(LEFT(O5724,2))&gt;IF(RIGHT(J5724,1)="M",7,19),AND(OR(LEFT(O5724,2)={"07","19"}),VALUE(RIGHT(O5724,2))&gt;15)),TRUE,FALSE))</f>
        <v/>
      </c>
      <c r="T5724" s="77" t="str">
        <f>IF(O5724="","",IF(OR(VALUE(LEFT(O5724,2))&gt;IF(RIGHT(J5724,1)="M",7,19),AND(OR(LEFT(O5724,2)={"07","19"}),VALUE(RIGHT(O5724,2))&gt;5)),TRUE,FALSE))</f>
        <v/>
      </c>
    </row>
    <row r="5725" spans="12:20" x14ac:dyDescent="0.25">
      <c r="L5725" s="75">
        <f>COUNTIF($B$2:B5725,B5725)</f>
        <v>0</v>
      </c>
      <c r="M5725" s="75">
        <f>COUNTIF($L$2:L5725,4)</f>
        <v>42</v>
      </c>
      <c r="N5725" s="76" t="str">
        <f t="shared" si="449"/>
        <v>0</v>
      </c>
      <c r="O5725" s="76" t="str">
        <f t="shared" si="445"/>
        <v/>
      </c>
      <c r="P5725" s="75" t="str">
        <f t="shared" si="446"/>
        <v/>
      </c>
      <c r="Q5725" s="77" t="str">
        <f t="shared" si="447"/>
        <v/>
      </c>
      <c r="R5725" s="77" t="str">
        <f t="shared" si="448"/>
        <v/>
      </c>
      <c r="S5725" s="77" t="str">
        <f>IF(O5725="","",IF(OR(VALUE(LEFT(O5725,2))&gt;IF(RIGHT(J5725,1)="M",7,19),AND(OR(LEFT(O5725,2)={"07","19"}),VALUE(RIGHT(O5725,2))&gt;15)),TRUE,FALSE))</f>
        <v/>
      </c>
      <c r="T5725" s="77" t="str">
        <f>IF(O5725="","",IF(OR(VALUE(LEFT(O5725,2))&gt;IF(RIGHT(J5725,1)="M",7,19),AND(OR(LEFT(O5725,2)={"07","19"}),VALUE(RIGHT(O5725,2))&gt;5)),TRUE,FALSE))</f>
        <v/>
      </c>
    </row>
    <row r="5726" spans="12:20" x14ac:dyDescent="0.25">
      <c r="L5726" s="75">
        <f>COUNTIF($B$2:B5726,B5726)</f>
        <v>0</v>
      </c>
      <c r="M5726" s="75">
        <f>COUNTIF($L$2:L5726,4)</f>
        <v>42</v>
      </c>
      <c r="N5726" s="76" t="str">
        <f t="shared" si="449"/>
        <v>0</v>
      </c>
      <c r="O5726" s="76" t="str">
        <f t="shared" si="445"/>
        <v/>
      </c>
      <c r="P5726" s="75" t="str">
        <f t="shared" si="446"/>
        <v/>
      </c>
      <c r="Q5726" s="77" t="str">
        <f t="shared" si="447"/>
        <v/>
      </c>
      <c r="R5726" s="77" t="str">
        <f t="shared" si="448"/>
        <v/>
      </c>
      <c r="S5726" s="77" t="str">
        <f>IF(O5726="","",IF(OR(VALUE(LEFT(O5726,2))&gt;IF(RIGHT(J5726,1)="M",7,19),AND(OR(LEFT(O5726,2)={"07","19"}),VALUE(RIGHT(O5726,2))&gt;15)),TRUE,FALSE))</f>
        <v/>
      </c>
      <c r="T5726" s="77" t="str">
        <f>IF(O5726="","",IF(OR(VALUE(LEFT(O5726,2))&gt;IF(RIGHT(J5726,1)="M",7,19),AND(OR(LEFT(O5726,2)={"07","19"}),VALUE(RIGHT(O5726,2))&gt;5)),TRUE,FALSE))</f>
        <v/>
      </c>
    </row>
    <row r="5727" spans="12:20" x14ac:dyDescent="0.25">
      <c r="L5727" s="75">
        <f>COUNTIF($B$2:B5727,B5727)</f>
        <v>0</v>
      </c>
      <c r="M5727" s="75">
        <f>COUNTIF($L$2:L5727,4)</f>
        <v>42</v>
      </c>
      <c r="N5727" s="76" t="str">
        <f t="shared" si="449"/>
        <v>0</v>
      </c>
      <c r="O5727" s="76" t="str">
        <f t="shared" si="445"/>
        <v/>
      </c>
      <c r="P5727" s="75" t="str">
        <f t="shared" si="446"/>
        <v/>
      </c>
      <c r="Q5727" s="77" t="str">
        <f t="shared" si="447"/>
        <v/>
      </c>
      <c r="R5727" s="77" t="str">
        <f t="shared" si="448"/>
        <v/>
      </c>
      <c r="S5727" s="77" t="str">
        <f>IF(O5727="","",IF(OR(VALUE(LEFT(O5727,2))&gt;IF(RIGHT(J5727,1)="M",7,19),AND(OR(LEFT(O5727,2)={"07","19"}),VALUE(RIGHT(O5727,2))&gt;15)),TRUE,FALSE))</f>
        <v/>
      </c>
      <c r="T5727" s="77" t="str">
        <f>IF(O5727="","",IF(OR(VALUE(LEFT(O5727,2))&gt;IF(RIGHT(J5727,1)="M",7,19),AND(OR(LEFT(O5727,2)={"07","19"}),VALUE(RIGHT(O5727,2))&gt;5)),TRUE,FALSE))</f>
        <v/>
      </c>
    </row>
    <row r="5728" spans="12:20" x14ac:dyDescent="0.25">
      <c r="L5728" s="75">
        <f>COUNTIF($B$2:B5728,B5728)</f>
        <v>0</v>
      </c>
      <c r="M5728" s="75">
        <f>COUNTIF($L$2:L5728,4)</f>
        <v>42</v>
      </c>
      <c r="N5728" s="76" t="str">
        <f t="shared" si="449"/>
        <v>0</v>
      </c>
      <c r="O5728" s="76" t="str">
        <f t="shared" si="445"/>
        <v/>
      </c>
      <c r="P5728" s="75" t="str">
        <f t="shared" si="446"/>
        <v/>
      </c>
      <c r="Q5728" s="77" t="str">
        <f t="shared" si="447"/>
        <v/>
      </c>
      <c r="R5728" s="77" t="str">
        <f t="shared" si="448"/>
        <v/>
      </c>
      <c r="S5728" s="77" t="str">
        <f>IF(O5728="","",IF(OR(VALUE(LEFT(O5728,2))&gt;IF(RIGHT(J5728,1)="M",7,19),AND(OR(LEFT(O5728,2)={"07","19"}),VALUE(RIGHT(O5728,2))&gt;15)),TRUE,FALSE))</f>
        <v/>
      </c>
      <c r="T5728" s="77" t="str">
        <f>IF(O5728="","",IF(OR(VALUE(LEFT(O5728,2))&gt;IF(RIGHT(J5728,1)="M",7,19),AND(OR(LEFT(O5728,2)={"07","19"}),VALUE(RIGHT(O5728,2))&gt;5)),TRUE,FALSE))</f>
        <v/>
      </c>
    </row>
    <row r="5729" spans="12:20" x14ac:dyDescent="0.25">
      <c r="L5729" s="75">
        <f>COUNTIF($B$2:B5729,B5729)</f>
        <v>0</v>
      </c>
      <c r="M5729" s="75">
        <f>COUNTIF($L$2:L5729,4)</f>
        <v>42</v>
      </c>
      <c r="N5729" s="76" t="str">
        <f t="shared" si="449"/>
        <v>0</v>
      </c>
      <c r="O5729" s="76" t="str">
        <f t="shared" si="445"/>
        <v/>
      </c>
      <c r="P5729" s="75" t="str">
        <f t="shared" si="446"/>
        <v/>
      </c>
      <c r="Q5729" s="77" t="str">
        <f t="shared" si="447"/>
        <v/>
      </c>
      <c r="R5729" s="77" t="str">
        <f t="shared" si="448"/>
        <v/>
      </c>
      <c r="S5729" s="77" t="str">
        <f>IF(O5729="","",IF(OR(VALUE(LEFT(O5729,2))&gt;IF(RIGHT(J5729,1)="M",7,19),AND(OR(LEFT(O5729,2)={"07","19"}),VALUE(RIGHT(O5729,2))&gt;15)),TRUE,FALSE))</f>
        <v/>
      </c>
      <c r="T5729" s="77" t="str">
        <f>IF(O5729="","",IF(OR(VALUE(LEFT(O5729,2))&gt;IF(RIGHT(J5729,1)="M",7,19),AND(OR(LEFT(O5729,2)={"07","19"}),VALUE(RIGHT(O5729,2))&gt;5)),TRUE,FALSE))</f>
        <v/>
      </c>
    </row>
    <row r="5730" spans="12:20" x14ac:dyDescent="0.25">
      <c r="L5730" s="75">
        <f>COUNTIF($B$2:B5730,B5730)</f>
        <v>0</v>
      </c>
      <c r="M5730" s="75">
        <f>COUNTIF($L$2:L5730,4)</f>
        <v>42</v>
      </c>
      <c r="N5730" s="76" t="str">
        <f t="shared" si="449"/>
        <v>0</v>
      </c>
      <c r="O5730" s="76" t="str">
        <f t="shared" si="445"/>
        <v/>
      </c>
      <c r="P5730" s="75" t="str">
        <f t="shared" si="446"/>
        <v/>
      </c>
      <c r="Q5730" s="77" t="str">
        <f t="shared" si="447"/>
        <v/>
      </c>
      <c r="R5730" s="77" t="str">
        <f t="shared" si="448"/>
        <v/>
      </c>
      <c r="S5730" s="77" t="str">
        <f>IF(O5730="","",IF(OR(VALUE(LEFT(O5730,2))&gt;IF(RIGHT(J5730,1)="M",7,19),AND(OR(LEFT(O5730,2)={"07","19"}),VALUE(RIGHT(O5730,2))&gt;15)),TRUE,FALSE))</f>
        <v/>
      </c>
      <c r="T5730" s="77" t="str">
        <f>IF(O5730="","",IF(OR(VALUE(LEFT(O5730,2))&gt;IF(RIGHT(J5730,1)="M",7,19),AND(OR(LEFT(O5730,2)={"07","19"}),VALUE(RIGHT(O5730,2))&gt;5)),TRUE,FALSE))</f>
        <v/>
      </c>
    </row>
    <row r="5731" spans="12:20" x14ac:dyDescent="0.25">
      <c r="L5731" s="75">
        <f>COUNTIF($B$2:B5731,B5731)</f>
        <v>0</v>
      </c>
      <c r="M5731" s="75">
        <f>COUNTIF($L$2:L5731,4)</f>
        <v>42</v>
      </c>
      <c r="N5731" s="76" t="str">
        <f t="shared" si="449"/>
        <v>0</v>
      </c>
      <c r="O5731" s="76" t="str">
        <f t="shared" si="445"/>
        <v/>
      </c>
      <c r="P5731" s="75" t="str">
        <f t="shared" si="446"/>
        <v/>
      </c>
      <c r="Q5731" s="77" t="str">
        <f t="shared" si="447"/>
        <v/>
      </c>
      <c r="R5731" s="77" t="str">
        <f t="shared" si="448"/>
        <v/>
      </c>
      <c r="S5731" s="77" t="str">
        <f>IF(O5731="","",IF(OR(VALUE(LEFT(O5731,2))&gt;IF(RIGHT(J5731,1)="M",7,19),AND(OR(LEFT(O5731,2)={"07","19"}),VALUE(RIGHT(O5731,2))&gt;15)),TRUE,FALSE))</f>
        <v/>
      </c>
      <c r="T5731" s="77" t="str">
        <f>IF(O5731="","",IF(OR(VALUE(LEFT(O5731,2))&gt;IF(RIGHT(J5731,1)="M",7,19),AND(OR(LEFT(O5731,2)={"07","19"}),VALUE(RIGHT(O5731,2))&gt;5)),TRUE,FALSE))</f>
        <v/>
      </c>
    </row>
    <row r="5732" spans="12:20" x14ac:dyDescent="0.25">
      <c r="L5732" s="75">
        <f>COUNTIF($B$2:B5732,B5732)</f>
        <v>0</v>
      </c>
      <c r="M5732" s="75">
        <f>COUNTIF($L$2:L5732,4)</f>
        <v>42</v>
      </c>
      <c r="N5732" s="76" t="str">
        <f t="shared" si="449"/>
        <v>0</v>
      </c>
      <c r="O5732" s="76" t="str">
        <f t="shared" si="445"/>
        <v/>
      </c>
      <c r="P5732" s="75" t="str">
        <f t="shared" si="446"/>
        <v/>
      </c>
      <c r="Q5732" s="77" t="str">
        <f t="shared" si="447"/>
        <v/>
      </c>
      <c r="R5732" s="77" t="str">
        <f t="shared" si="448"/>
        <v/>
      </c>
      <c r="S5732" s="77" t="str">
        <f>IF(O5732="","",IF(OR(VALUE(LEFT(O5732,2))&gt;IF(RIGHT(J5732,1)="M",7,19),AND(OR(LEFT(O5732,2)={"07","19"}),VALUE(RIGHT(O5732,2))&gt;15)),TRUE,FALSE))</f>
        <v/>
      </c>
      <c r="T5732" s="77" t="str">
        <f>IF(O5732="","",IF(OR(VALUE(LEFT(O5732,2))&gt;IF(RIGHT(J5732,1)="M",7,19),AND(OR(LEFT(O5732,2)={"07","19"}),VALUE(RIGHT(O5732,2))&gt;5)),TRUE,FALSE))</f>
        <v/>
      </c>
    </row>
    <row r="5733" spans="12:20" x14ac:dyDescent="0.25">
      <c r="L5733" s="75">
        <f>COUNTIF($B$2:B5733,B5733)</f>
        <v>0</v>
      </c>
      <c r="M5733" s="75">
        <f>COUNTIF($L$2:L5733,4)</f>
        <v>42</v>
      </c>
      <c r="N5733" s="76" t="str">
        <f t="shared" si="449"/>
        <v>0</v>
      </c>
      <c r="O5733" s="76" t="str">
        <f t="shared" si="445"/>
        <v/>
      </c>
      <c r="P5733" s="75" t="str">
        <f t="shared" si="446"/>
        <v/>
      </c>
      <c r="Q5733" s="77" t="str">
        <f t="shared" si="447"/>
        <v/>
      </c>
      <c r="R5733" s="77" t="str">
        <f t="shared" si="448"/>
        <v/>
      </c>
      <c r="S5733" s="77" t="str">
        <f>IF(O5733="","",IF(OR(VALUE(LEFT(O5733,2))&gt;IF(RIGHT(J5733,1)="M",7,19),AND(OR(LEFT(O5733,2)={"07","19"}),VALUE(RIGHT(O5733,2))&gt;15)),TRUE,FALSE))</f>
        <v/>
      </c>
      <c r="T5733" s="77" t="str">
        <f>IF(O5733="","",IF(OR(VALUE(LEFT(O5733,2))&gt;IF(RIGHT(J5733,1)="M",7,19),AND(OR(LEFT(O5733,2)={"07","19"}),VALUE(RIGHT(O5733,2))&gt;5)),TRUE,FALSE))</f>
        <v/>
      </c>
    </row>
    <row r="5734" spans="12:20" x14ac:dyDescent="0.25">
      <c r="L5734" s="75">
        <f>COUNTIF($B$2:B5734,B5734)</f>
        <v>0</v>
      </c>
      <c r="M5734" s="75">
        <f>COUNTIF($L$2:L5734,4)</f>
        <v>42</v>
      </c>
      <c r="N5734" s="76" t="str">
        <f t="shared" si="449"/>
        <v>0</v>
      </c>
      <c r="O5734" s="76" t="str">
        <f t="shared" si="445"/>
        <v/>
      </c>
      <c r="P5734" s="75" t="str">
        <f t="shared" si="446"/>
        <v/>
      </c>
      <c r="Q5734" s="77" t="str">
        <f t="shared" si="447"/>
        <v/>
      </c>
      <c r="R5734" s="77" t="str">
        <f t="shared" si="448"/>
        <v/>
      </c>
      <c r="S5734" s="77" t="str">
        <f>IF(O5734="","",IF(OR(VALUE(LEFT(O5734,2))&gt;IF(RIGHT(J5734,1)="M",7,19),AND(OR(LEFT(O5734,2)={"07","19"}),VALUE(RIGHT(O5734,2))&gt;15)),TRUE,FALSE))</f>
        <v/>
      </c>
      <c r="T5734" s="77" t="str">
        <f>IF(O5734="","",IF(OR(VALUE(LEFT(O5734,2))&gt;IF(RIGHT(J5734,1)="M",7,19),AND(OR(LEFT(O5734,2)={"07","19"}),VALUE(RIGHT(O5734,2))&gt;5)),TRUE,FALSE))</f>
        <v/>
      </c>
    </row>
    <row r="5735" spans="12:20" x14ac:dyDescent="0.25">
      <c r="L5735" s="75">
        <f>COUNTIF($B$2:B5735,B5735)</f>
        <v>0</v>
      </c>
      <c r="M5735" s="75">
        <f>COUNTIF($L$2:L5735,4)</f>
        <v>42</v>
      </c>
      <c r="N5735" s="76" t="str">
        <f t="shared" si="449"/>
        <v>0</v>
      </c>
      <c r="O5735" s="76" t="str">
        <f t="shared" si="445"/>
        <v/>
      </c>
      <c r="P5735" s="75" t="str">
        <f t="shared" si="446"/>
        <v/>
      </c>
      <c r="Q5735" s="77" t="str">
        <f t="shared" si="447"/>
        <v/>
      </c>
      <c r="R5735" s="77" t="str">
        <f t="shared" si="448"/>
        <v/>
      </c>
      <c r="S5735" s="77" t="str">
        <f>IF(O5735="","",IF(OR(VALUE(LEFT(O5735,2))&gt;IF(RIGHT(J5735,1)="M",7,19),AND(OR(LEFT(O5735,2)={"07","19"}),VALUE(RIGHT(O5735,2))&gt;15)),TRUE,FALSE))</f>
        <v/>
      </c>
      <c r="T5735" s="77" t="str">
        <f>IF(O5735="","",IF(OR(VALUE(LEFT(O5735,2))&gt;IF(RIGHT(J5735,1)="M",7,19),AND(OR(LEFT(O5735,2)={"07","19"}),VALUE(RIGHT(O5735,2))&gt;5)),TRUE,FALSE))</f>
        <v/>
      </c>
    </row>
    <row r="5736" spans="12:20" x14ac:dyDescent="0.25">
      <c r="L5736" s="75">
        <f>COUNTIF($B$2:B5736,B5736)</f>
        <v>0</v>
      </c>
      <c r="M5736" s="75">
        <f>COUNTIF($L$2:L5736,4)</f>
        <v>42</v>
      </c>
      <c r="N5736" s="76" t="str">
        <f t="shared" si="449"/>
        <v>0</v>
      </c>
      <c r="O5736" s="76" t="str">
        <f t="shared" si="445"/>
        <v/>
      </c>
      <c r="P5736" s="75" t="str">
        <f t="shared" si="446"/>
        <v/>
      </c>
      <c r="Q5736" s="77" t="str">
        <f t="shared" si="447"/>
        <v/>
      </c>
      <c r="R5736" s="77" t="str">
        <f t="shared" si="448"/>
        <v/>
      </c>
      <c r="S5736" s="77" t="str">
        <f>IF(O5736="","",IF(OR(VALUE(LEFT(O5736,2))&gt;IF(RIGHT(J5736,1)="M",7,19),AND(OR(LEFT(O5736,2)={"07","19"}),VALUE(RIGHT(O5736,2))&gt;15)),TRUE,FALSE))</f>
        <v/>
      </c>
      <c r="T5736" s="77" t="str">
        <f>IF(O5736="","",IF(OR(VALUE(LEFT(O5736,2))&gt;IF(RIGHT(J5736,1)="M",7,19),AND(OR(LEFT(O5736,2)={"07","19"}),VALUE(RIGHT(O5736,2))&gt;5)),TRUE,FALSE))</f>
        <v/>
      </c>
    </row>
    <row r="5737" spans="12:20" x14ac:dyDescent="0.25">
      <c r="L5737" s="75">
        <f>COUNTIF($B$2:B5737,B5737)</f>
        <v>0</v>
      </c>
      <c r="M5737" s="75">
        <f>COUNTIF($L$2:L5737,4)</f>
        <v>42</v>
      </c>
      <c r="N5737" s="76" t="str">
        <f t="shared" si="449"/>
        <v>0</v>
      </c>
      <c r="O5737" s="76" t="str">
        <f t="shared" si="445"/>
        <v/>
      </c>
      <c r="P5737" s="75" t="str">
        <f t="shared" si="446"/>
        <v/>
      </c>
      <c r="Q5737" s="77" t="str">
        <f t="shared" si="447"/>
        <v/>
      </c>
      <c r="R5737" s="77" t="str">
        <f t="shared" si="448"/>
        <v/>
      </c>
      <c r="S5737" s="77" t="str">
        <f>IF(O5737="","",IF(OR(VALUE(LEFT(O5737,2))&gt;IF(RIGHT(J5737,1)="M",7,19),AND(OR(LEFT(O5737,2)={"07","19"}),VALUE(RIGHT(O5737,2))&gt;15)),TRUE,FALSE))</f>
        <v/>
      </c>
      <c r="T5737" s="77" t="str">
        <f>IF(O5737="","",IF(OR(VALUE(LEFT(O5737,2))&gt;IF(RIGHT(J5737,1)="M",7,19),AND(OR(LEFT(O5737,2)={"07","19"}),VALUE(RIGHT(O5737,2))&gt;5)),TRUE,FALSE))</f>
        <v/>
      </c>
    </row>
    <row r="5738" spans="12:20" x14ac:dyDescent="0.25">
      <c r="L5738" s="75">
        <f>COUNTIF($B$2:B5738,B5738)</f>
        <v>0</v>
      </c>
      <c r="M5738" s="75">
        <f>COUNTIF($L$2:L5738,4)</f>
        <v>42</v>
      </c>
      <c r="N5738" s="76" t="str">
        <f t="shared" si="449"/>
        <v>0</v>
      </c>
      <c r="O5738" s="76" t="str">
        <f t="shared" si="445"/>
        <v/>
      </c>
      <c r="P5738" s="75" t="str">
        <f t="shared" si="446"/>
        <v/>
      </c>
      <c r="Q5738" s="77" t="str">
        <f t="shared" si="447"/>
        <v/>
      </c>
      <c r="R5738" s="77" t="str">
        <f t="shared" si="448"/>
        <v/>
      </c>
      <c r="S5738" s="77" t="str">
        <f>IF(O5738="","",IF(OR(VALUE(LEFT(O5738,2))&gt;IF(RIGHT(J5738,1)="M",7,19),AND(OR(LEFT(O5738,2)={"07","19"}),VALUE(RIGHT(O5738,2))&gt;15)),TRUE,FALSE))</f>
        <v/>
      </c>
      <c r="T5738" s="77" t="str">
        <f>IF(O5738="","",IF(OR(VALUE(LEFT(O5738,2))&gt;IF(RIGHT(J5738,1)="M",7,19),AND(OR(LEFT(O5738,2)={"07","19"}),VALUE(RIGHT(O5738,2))&gt;5)),TRUE,FALSE))</f>
        <v/>
      </c>
    </row>
    <row r="5739" spans="12:20" x14ac:dyDescent="0.25">
      <c r="L5739" s="75">
        <f>COUNTIF($B$2:B5739,B5739)</f>
        <v>0</v>
      </c>
      <c r="M5739" s="75">
        <f>COUNTIF($L$2:L5739,4)</f>
        <v>42</v>
      </c>
      <c r="N5739" s="76" t="str">
        <f t="shared" si="449"/>
        <v>0</v>
      </c>
      <c r="O5739" s="76" t="str">
        <f t="shared" si="445"/>
        <v/>
      </c>
      <c r="P5739" s="75" t="str">
        <f t="shared" si="446"/>
        <v/>
      </c>
      <c r="Q5739" s="77" t="str">
        <f t="shared" si="447"/>
        <v/>
      </c>
      <c r="R5739" s="77" t="str">
        <f t="shared" si="448"/>
        <v/>
      </c>
      <c r="S5739" s="77" t="str">
        <f>IF(O5739="","",IF(OR(VALUE(LEFT(O5739,2))&gt;IF(RIGHT(J5739,1)="M",7,19),AND(OR(LEFT(O5739,2)={"07","19"}),VALUE(RIGHT(O5739,2))&gt;15)),TRUE,FALSE))</f>
        <v/>
      </c>
      <c r="T5739" s="77" t="str">
        <f>IF(O5739="","",IF(OR(VALUE(LEFT(O5739,2))&gt;IF(RIGHT(J5739,1)="M",7,19),AND(OR(LEFT(O5739,2)={"07","19"}),VALUE(RIGHT(O5739,2))&gt;5)),TRUE,FALSE))</f>
        <v/>
      </c>
    </row>
    <row r="5740" spans="12:20" x14ac:dyDescent="0.25">
      <c r="L5740" s="75">
        <f>COUNTIF($B$2:B5740,B5740)</f>
        <v>0</v>
      </c>
      <c r="M5740" s="75">
        <f>COUNTIF($L$2:L5740,4)</f>
        <v>42</v>
      </c>
      <c r="N5740" s="76" t="str">
        <f t="shared" si="449"/>
        <v>0</v>
      </c>
      <c r="O5740" s="76" t="str">
        <f t="shared" si="445"/>
        <v/>
      </c>
      <c r="P5740" s="75" t="str">
        <f t="shared" si="446"/>
        <v/>
      </c>
      <c r="Q5740" s="77" t="str">
        <f t="shared" si="447"/>
        <v/>
      </c>
      <c r="R5740" s="77" t="str">
        <f t="shared" si="448"/>
        <v/>
      </c>
      <c r="S5740" s="77" t="str">
        <f>IF(O5740="","",IF(OR(VALUE(LEFT(O5740,2))&gt;IF(RIGHT(J5740,1)="M",7,19),AND(OR(LEFT(O5740,2)={"07","19"}),VALUE(RIGHT(O5740,2))&gt;15)),TRUE,FALSE))</f>
        <v/>
      </c>
      <c r="T5740" s="77" t="str">
        <f>IF(O5740="","",IF(OR(VALUE(LEFT(O5740,2))&gt;IF(RIGHT(J5740,1)="M",7,19),AND(OR(LEFT(O5740,2)={"07","19"}),VALUE(RIGHT(O5740,2))&gt;5)),TRUE,FALSE))</f>
        <v/>
      </c>
    </row>
    <row r="5741" spans="12:20" x14ac:dyDescent="0.25">
      <c r="L5741" s="75">
        <f>COUNTIF($B$2:B5741,B5741)</f>
        <v>0</v>
      </c>
      <c r="M5741" s="75">
        <f>COUNTIF($L$2:L5741,4)</f>
        <v>42</v>
      </c>
      <c r="N5741" s="76" t="str">
        <f t="shared" si="449"/>
        <v>0</v>
      </c>
      <c r="O5741" s="76" t="str">
        <f t="shared" si="445"/>
        <v/>
      </c>
      <c r="P5741" s="75" t="str">
        <f t="shared" si="446"/>
        <v/>
      </c>
      <c r="Q5741" s="77" t="str">
        <f t="shared" si="447"/>
        <v/>
      </c>
      <c r="R5741" s="77" t="str">
        <f t="shared" si="448"/>
        <v/>
      </c>
      <c r="S5741" s="77" t="str">
        <f>IF(O5741="","",IF(OR(VALUE(LEFT(O5741,2))&gt;IF(RIGHT(J5741,1)="M",7,19),AND(OR(LEFT(O5741,2)={"07","19"}),VALUE(RIGHT(O5741,2))&gt;15)),TRUE,FALSE))</f>
        <v/>
      </c>
      <c r="T5741" s="77" t="str">
        <f>IF(O5741="","",IF(OR(VALUE(LEFT(O5741,2))&gt;IF(RIGHT(J5741,1)="M",7,19),AND(OR(LEFT(O5741,2)={"07","19"}),VALUE(RIGHT(O5741,2))&gt;5)),TRUE,FALSE))</f>
        <v/>
      </c>
    </row>
    <row r="5742" spans="12:20" x14ac:dyDescent="0.25">
      <c r="L5742" s="75">
        <f>COUNTIF($B$2:B5742,B5742)</f>
        <v>0</v>
      </c>
      <c r="M5742" s="75">
        <f>COUNTIF($L$2:L5742,4)</f>
        <v>42</v>
      </c>
      <c r="N5742" s="76" t="str">
        <f t="shared" si="449"/>
        <v>0</v>
      </c>
      <c r="O5742" s="76" t="str">
        <f t="shared" si="445"/>
        <v/>
      </c>
      <c r="P5742" s="75" t="str">
        <f t="shared" si="446"/>
        <v/>
      </c>
      <c r="Q5742" s="77" t="str">
        <f t="shared" si="447"/>
        <v/>
      </c>
      <c r="R5742" s="77" t="str">
        <f t="shared" si="448"/>
        <v/>
      </c>
      <c r="S5742" s="77" t="str">
        <f>IF(O5742="","",IF(OR(VALUE(LEFT(O5742,2))&gt;IF(RIGHT(J5742,1)="M",7,19),AND(OR(LEFT(O5742,2)={"07","19"}),VALUE(RIGHT(O5742,2))&gt;15)),TRUE,FALSE))</f>
        <v/>
      </c>
      <c r="T5742" s="77" t="str">
        <f>IF(O5742="","",IF(OR(VALUE(LEFT(O5742,2))&gt;IF(RIGHT(J5742,1)="M",7,19),AND(OR(LEFT(O5742,2)={"07","19"}),VALUE(RIGHT(O5742,2))&gt;5)),TRUE,FALSE))</f>
        <v/>
      </c>
    </row>
    <row r="5743" spans="12:20" x14ac:dyDescent="0.25">
      <c r="L5743" s="75">
        <f>COUNTIF($B$2:B5743,B5743)</f>
        <v>0</v>
      </c>
      <c r="M5743" s="75">
        <f>COUNTIF($L$2:L5743,4)</f>
        <v>42</v>
      </c>
      <c r="N5743" s="76" t="str">
        <f t="shared" si="449"/>
        <v>0</v>
      </c>
      <c r="O5743" s="76" t="str">
        <f t="shared" si="445"/>
        <v/>
      </c>
      <c r="P5743" s="75" t="str">
        <f t="shared" si="446"/>
        <v/>
      </c>
      <c r="Q5743" s="77" t="str">
        <f t="shared" si="447"/>
        <v/>
      </c>
      <c r="R5743" s="77" t="str">
        <f t="shared" si="448"/>
        <v/>
      </c>
      <c r="S5743" s="77" t="str">
        <f>IF(O5743="","",IF(OR(VALUE(LEFT(O5743,2))&gt;IF(RIGHT(J5743,1)="M",7,19),AND(OR(LEFT(O5743,2)={"07","19"}),VALUE(RIGHT(O5743,2))&gt;15)),TRUE,FALSE))</f>
        <v/>
      </c>
      <c r="T5743" s="77" t="str">
        <f>IF(O5743="","",IF(OR(VALUE(LEFT(O5743,2))&gt;IF(RIGHT(J5743,1)="M",7,19),AND(OR(LEFT(O5743,2)={"07","19"}),VALUE(RIGHT(O5743,2))&gt;5)),TRUE,FALSE))</f>
        <v/>
      </c>
    </row>
    <row r="5744" spans="12:20" x14ac:dyDescent="0.25">
      <c r="L5744" s="75">
        <f>COUNTIF($B$2:B5744,B5744)</f>
        <v>0</v>
      </c>
      <c r="M5744" s="75">
        <f>COUNTIF($L$2:L5744,4)</f>
        <v>42</v>
      </c>
      <c r="N5744" s="76" t="str">
        <f t="shared" si="449"/>
        <v>0</v>
      </c>
      <c r="O5744" s="76" t="str">
        <f t="shared" si="445"/>
        <v/>
      </c>
      <c r="P5744" s="75" t="str">
        <f t="shared" si="446"/>
        <v/>
      </c>
      <c r="Q5744" s="77" t="str">
        <f t="shared" si="447"/>
        <v/>
      </c>
      <c r="R5744" s="77" t="str">
        <f t="shared" si="448"/>
        <v/>
      </c>
      <c r="S5744" s="77" t="str">
        <f>IF(O5744="","",IF(OR(VALUE(LEFT(O5744,2))&gt;IF(RIGHT(J5744,1)="M",7,19),AND(OR(LEFT(O5744,2)={"07","19"}),VALUE(RIGHT(O5744,2))&gt;15)),TRUE,FALSE))</f>
        <v/>
      </c>
      <c r="T5744" s="77" t="str">
        <f>IF(O5744="","",IF(OR(VALUE(LEFT(O5744,2))&gt;IF(RIGHT(J5744,1)="M",7,19),AND(OR(LEFT(O5744,2)={"07","19"}),VALUE(RIGHT(O5744,2))&gt;5)),TRUE,FALSE))</f>
        <v/>
      </c>
    </row>
    <row r="5745" spans="12:20" x14ac:dyDescent="0.25">
      <c r="L5745" s="75">
        <f>COUNTIF($B$2:B5745,B5745)</f>
        <v>0</v>
      </c>
      <c r="M5745" s="75">
        <f>COUNTIF($L$2:L5745,4)</f>
        <v>42</v>
      </c>
      <c r="N5745" s="76" t="str">
        <f t="shared" si="449"/>
        <v>0</v>
      </c>
      <c r="O5745" s="76" t="str">
        <f t="shared" si="445"/>
        <v/>
      </c>
      <c r="P5745" s="75" t="str">
        <f t="shared" si="446"/>
        <v/>
      </c>
      <c r="Q5745" s="77" t="str">
        <f t="shared" si="447"/>
        <v/>
      </c>
      <c r="R5745" s="77" t="str">
        <f t="shared" si="448"/>
        <v/>
      </c>
      <c r="S5745" s="77" t="str">
        <f>IF(O5745="","",IF(OR(VALUE(LEFT(O5745,2))&gt;IF(RIGHT(J5745,1)="M",7,19),AND(OR(LEFT(O5745,2)={"07","19"}),VALUE(RIGHT(O5745,2))&gt;15)),TRUE,FALSE))</f>
        <v/>
      </c>
      <c r="T5745" s="77" t="str">
        <f>IF(O5745="","",IF(OR(VALUE(LEFT(O5745,2))&gt;IF(RIGHT(J5745,1)="M",7,19),AND(OR(LEFT(O5745,2)={"07","19"}),VALUE(RIGHT(O5745,2))&gt;5)),TRUE,FALSE))</f>
        <v/>
      </c>
    </row>
    <row r="5746" spans="12:20" x14ac:dyDescent="0.25">
      <c r="L5746" s="75">
        <f>COUNTIF($B$2:B5746,B5746)</f>
        <v>0</v>
      </c>
      <c r="M5746" s="75">
        <f>COUNTIF($L$2:L5746,4)</f>
        <v>42</v>
      </c>
      <c r="N5746" s="76" t="str">
        <f t="shared" si="449"/>
        <v>0</v>
      </c>
      <c r="O5746" s="76" t="str">
        <f t="shared" si="445"/>
        <v/>
      </c>
      <c r="P5746" s="75" t="str">
        <f t="shared" si="446"/>
        <v/>
      </c>
      <c r="Q5746" s="77" t="str">
        <f t="shared" si="447"/>
        <v/>
      </c>
      <c r="R5746" s="77" t="str">
        <f t="shared" si="448"/>
        <v/>
      </c>
      <c r="S5746" s="77" t="str">
        <f>IF(O5746="","",IF(OR(VALUE(LEFT(O5746,2))&gt;IF(RIGHT(J5746,1)="M",7,19),AND(OR(LEFT(O5746,2)={"07","19"}),VALUE(RIGHT(O5746,2))&gt;15)),TRUE,FALSE))</f>
        <v/>
      </c>
      <c r="T5746" s="77" t="str">
        <f>IF(O5746="","",IF(OR(VALUE(LEFT(O5746,2))&gt;IF(RIGHT(J5746,1)="M",7,19),AND(OR(LEFT(O5746,2)={"07","19"}),VALUE(RIGHT(O5746,2))&gt;5)),TRUE,FALSE))</f>
        <v/>
      </c>
    </row>
    <row r="5747" spans="12:20" x14ac:dyDescent="0.25">
      <c r="L5747" s="75">
        <f>COUNTIF($B$2:B5747,B5747)</f>
        <v>0</v>
      </c>
      <c r="M5747" s="75">
        <f>COUNTIF($L$2:L5747,4)</f>
        <v>42</v>
      </c>
      <c r="N5747" s="76" t="str">
        <f t="shared" si="449"/>
        <v>0</v>
      </c>
      <c r="O5747" s="76" t="str">
        <f t="shared" si="445"/>
        <v/>
      </c>
      <c r="P5747" s="75" t="str">
        <f t="shared" si="446"/>
        <v/>
      </c>
      <c r="Q5747" s="77" t="str">
        <f t="shared" si="447"/>
        <v/>
      </c>
      <c r="R5747" s="77" t="str">
        <f t="shared" si="448"/>
        <v/>
      </c>
      <c r="S5747" s="77" t="str">
        <f>IF(O5747="","",IF(OR(VALUE(LEFT(O5747,2))&gt;IF(RIGHT(J5747,1)="M",7,19),AND(OR(LEFT(O5747,2)={"07","19"}),VALUE(RIGHT(O5747,2))&gt;15)),TRUE,FALSE))</f>
        <v/>
      </c>
      <c r="T5747" s="77" t="str">
        <f>IF(O5747="","",IF(OR(VALUE(LEFT(O5747,2))&gt;IF(RIGHT(J5747,1)="M",7,19),AND(OR(LEFT(O5747,2)={"07","19"}),VALUE(RIGHT(O5747,2))&gt;5)),TRUE,FALSE))</f>
        <v/>
      </c>
    </row>
    <row r="5748" spans="12:20" x14ac:dyDescent="0.25">
      <c r="L5748" s="75">
        <f>COUNTIF($B$2:B5748,B5748)</f>
        <v>0</v>
      </c>
      <c r="M5748" s="75">
        <f>COUNTIF($L$2:L5748,4)</f>
        <v>42</v>
      </c>
      <c r="N5748" s="76" t="str">
        <f t="shared" si="449"/>
        <v>0</v>
      </c>
      <c r="O5748" s="76" t="str">
        <f t="shared" si="445"/>
        <v/>
      </c>
      <c r="P5748" s="75" t="str">
        <f t="shared" si="446"/>
        <v/>
      </c>
      <c r="Q5748" s="77" t="str">
        <f t="shared" si="447"/>
        <v/>
      </c>
      <c r="R5748" s="77" t="str">
        <f t="shared" si="448"/>
        <v/>
      </c>
      <c r="S5748" s="77" t="str">
        <f>IF(O5748="","",IF(OR(VALUE(LEFT(O5748,2))&gt;IF(RIGHT(J5748,1)="M",7,19),AND(OR(LEFT(O5748,2)={"07","19"}),VALUE(RIGHT(O5748,2))&gt;15)),TRUE,FALSE))</f>
        <v/>
      </c>
      <c r="T5748" s="77" t="str">
        <f>IF(O5748="","",IF(OR(VALUE(LEFT(O5748,2))&gt;IF(RIGHT(J5748,1)="M",7,19),AND(OR(LEFT(O5748,2)={"07","19"}),VALUE(RIGHT(O5748,2))&gt;5)),TRUE,FALSE))</f>
        <v/>
      </c>
    </row>
    <row r="5749" spans="12:20" x14ac:dyDescent="0.25">
      <c r="L5749" s="75">
        <f>COUNTIF($B$2:B5749,B5749)</f>
        <v>0</v>
      </c>
      <c r="M5749" s="75">
        <f>COUNTIF($L$2:L5749,4)</f>
        <v>42</v>
      </c>
      <c r="N5749" s="76" t="str">
        <f t="shared" si="449"/>
        <v>0</v>
      </c>
      <c r="O5749" s="76" t="str">
        <f t="shared" si="445"/>
        <v/>
      </c>
      <c r="P5749" s="75" t="str">
        <f t="shared" si="446"/>
        <v/>
      </c>
      <c r="Q5749" s="77" t="str">
        <f t="shared" si="447"/>
        <v/>
      </c>
      <c r="R5749" s="77" t="str">
        <f t="shared" si="448"/>
        <v/>
      </c>
      <c r="S5749" s="77" t="str">
        <f>IF(O5749="","",IF(OR(VALUE(LEFT(O5749,2))&gt;IF(RIGHT(J5749,1)="M",7,19),AND(OR(LEFT(O5749,2)={"07","19"}),VALUE(RIGHT(O5749,2))&gt;15)),TRUE,FALSE))</f>
        <v/>
      </c>
      <c r="T5749" s="77" t="str">
        <f>IF(O5749="","",IF(OR(VALUE(LEFT(O5749,2))&gt;IF(RIGHT(J5749,1)="M",7,19),AND(OR(LEFT(O5749,2)={"07","19"}),VALUE(RIGHT(O5749,2))&gt;5)),TRUE,FALSE))</f>
        <v/>
      </c>
    </row>
    <row r="5750" spans="12:20" x14ac:dyDescent="0.25">
      <c r="L5750" s="75">
        <f>COUNTIF($B$2:B5750,B5750)</f>
        <v>0</v>
      </c>
      <c r="M5750" s="75">
        <f>COUNTIF($L$2:L5750,4)</f>
        <v>42</v>
      </c>
      <c r="N5750" s="76" t="str">
        <f t="shared" si="449"/>
        <v>0</v>
      </c>
      <c r="O5750" s="76" t="str">
        <f t="shared" si="445"/>
        <v/>
      </c>
      <c r="P5750" s="75" t="str">
        <f t="shared" si="446"/>
        <v/>
      </c>
      <c r="Q5750" s="77" t="str">
        <f t="shared" si="447"/>
        <v/>
      </c>
      <c r="R5750" s="77" t="str">
        <f t="shared" si="448"/>
        <v/>
      </c>
      <c r="S5750" s="77" t="str">
        <f>IF(O5750="","",IF(OR(VALUE(LEFT(O5750,2))&gt;IF(RIGHT(J5750,1)="M",7,19),AND(OR(LEFT(O5750,2)={"07","19"}),VALUE(RIGHT(O5750,2))&gt;15)),TRUE,FALSE))</f>
        <v/>
      </c>
      <c r="T5750" s="77" t="str">
        <f>IF(O5750="","",IF(OR(VALUE(LEFT(O5750,2))&gt;IF(RIGHT(J5750,1)="M",7,19),AND(OR(LEFT(O5750,2)={"07","19"}),VALUE(RIGHT(O5750,2))&gt;5)),TRUE,FALSE))</f>
        <v/>
      </c>
    </row>
    <row r="5751" spans="12:20" x14ac:dyDescent="0.25">
      <c r="L5751" s="75">
        <f>COUNTIF($B$2:B5751,B5751)</f>
        <v>0</v>
      </c>
      <c r="M5751" s="75">
        <f>COUNTIF($L$2:L5751,4)</f>
        <v>42</v>
      </c>
      <c r="N5751" s="76" t="str">
        <f t="shared" si="449"/>
        <v>0</v>
      </c>
      <c r="O5751" s="76" t="str">
        <f t="shared" si="445"/>
        <v/>
      </c>
      <c r="P5751" s="75" t="str">
        <f t="shared" si="446"/>
        <v/>
      </c>
      <c r="Q5751" s="77" t="str">
        <f t="shared" si="447"/>
        <v/>
      </c>
      <c r="R5751" s="77" t="str">
        <f t="shared" si="448"/>
        <v/>
      </c>
      <c r="S5751" s="77" t="str">
        <f>IF(O5751="","",IF(OR(VALUE(LEFT(O5751,2))&gt;IF(RIGHT(J5751,1)="M",7,19),AND(OR(LEFT(O5751,2)={"07","19"}),VALUE(RIGHT(O5751,2))&gt;15)),TRUE,FALSE))</f>
        <v/>
      </c>
      <c r="T5751" s="77" t="str">
        <f>IF(O5751="","",IF(OR(VALUE(LEFT(O5751,2))&gt;IF(RIGHT(J5751,1)="M",7,19),AND(OR(LEFT(O5751,2)={"07","19"}),VALUE(RIGHT(O5751,2))&gt;5)),TRUE,FALSE))</f>
        <v/>
      </c>
    </row>
    <row r="5752" spans="12:20" x14ac:dyDescent="0.25">
      <c r="L5752" s="75">
        <f>COUNTIF($B$2:B5752,B5752)</f>
        <v>0</v>
      </c>
      <c r="M5752" s="75">
        <f>COUNTIF($L$2:L5752,4)</f>
        <v>42</v>
      </c>
      <c r="N5752" s="76" t="str">
        <f t="shared" si="449"/>
        <v>0</v>
      </c>
      <c r="O5752" s="76" t="str">
        <f t="shared" si="445"/>
        <v/>
      </c>
      <c r="P5752" s="75" t="str">
        <f t="shared" si="446"/>
        <v/>
      </c>
      <c r="Q5752" s="77" t="str">
        <f t="shared" si="447"/>
        <v/>
      </c>
      <c r="R5752" s="77" t="str">
        <f t="shared" si="448"/>
        <v/>
      </c>
      <c r="S5752" s="77" t="str">
        <f>IF(O5752="","",IF(OR(VALUE(LEFT(O5752,2))&gt;IF(RIGHT(J5752,1)="M",7,19),AND(OR(LEFT(O5752,2)={"07","19"}),VALUE(RIGHT(O5752,2))&gt;15)),TRUE,FALSE))</f>
        <v/>
      </c>
      <c r="T5752" s="77" t="str">
        <f>IF(O5752="","",IF(OR(VALUE(LEFT(O5752,2))&gt;IF(RIGHT(J5752,1)="M",7,19),AND(OR(LEFT(O5752,2)={"07","19"}),VALUE(RIGHT(O5752,2))&gt;5)),TRUE,FALSE))</f>
        <v/>
      </c>
    </row>
    <row r="5753" spans="12:20" x14ac:dyDescent="0.25">
      <c r="L5753" s="75">
        <f>COUNTIF($B$2:B5753,B5753)</f>
        <v>0</v>
      </c>
      <c r="M5753" s="75">
        <f>COUNTIF($L$2:L5753,4)</f>
        <v>42</v>
      </c>
      <c r="N5753" s="76" t="str">
        <f t="shared" si="449"/>
        <v>0</v>
      </c>
      <c r="O5753" s="76" t="str">
        <f t="shared" si="445"/>
        <v/>
      </c>
      <c r="P5753" s="75" t="str">
        <f t="shared" si="446"/>
        <v/>
      </c>
      <c r="Q5753" s="77" t="str">
        <f t="shared" si="447"/>
        <v/>
      </c>
      <c r="R5753" s="77" t="str">
        <f t="shared" si="448"/>
        <v/>
      </c>
      <c r="S5753" s="77" t="str">
        <f>IF(O5753="","",IF(OR(VALUE(LEFT(O5753,2))&gt;IF(RIGHT(J5753,1)="M",7,19),AND(OR(LEFT(O5753,2)={"07","19"}),VALUE(RIGHT(O5753,2))&gt;15)),TRUE,FALSE))</f>
        <v/>
      </c>
      <c r="T5753" s="77" t="str">
        <f>IF(O5753="","",IF(OR(VALUE(LEFT(O5753,2))&gt;IF(RIGHT(J5753,1)="M",7,19),AND(OR(LEFT(O5753,2)={"07","19"}),VALUE(RIGHT(O5753,2))&gt;5)),TRUE,FALSE))</f>
        <v/>
      </c>
    </row>
    <row r="5754" spans="12:20" x14ac:dyDescent="0.25">
      <c r="L5754" s="75">
        <f>COUNTIF($B$2:B5754,B5754)</f>
        <v>0</v>
      </c>
      <c r="M5754" s="75">
        <f>COUNTIF($L$2:L5754,4)</f>
        <v>42</v>
      </c>
      <c r="N5754" s="76" t="str">
        <f t="shared" si="449"/>
        <v>0</v>
      </c>
      <c r="O5754" s="76" t="str">
        <f t="shared" si="445"/>
        <v/>
      </c>
      <c r="P5754" s="75" t="str">
        <f t="shared" si="446"/>
        <v/>
      </c>
      <c r="Q5754" s="77" t="str">
        <f t="shared" si="447"/>
        <v/>
      </c>
      <c r="R5754" s="77" t="str">
        <f t="shared" si="448"/>
        <v/>
      </c>
      <c r="S5754" s="77" t="str">
        <f>IF(O5754="","",IF(OR(VALUE(LEFT(O5754,2))&gt;IF(RIGHT(J5754,1)="M",7,19),AND(OR(LEFT(O5754,2)={"07","19"}),VALUE(RIGHT(O5754,2))&gt;15)),TRUE,FALSE))</f>
        <v/>
      </c>
      <c r="T5754" s="77" t="str">
        <f>IF(O5754="","",IF(OR(VALUE(LEFT(O5754,2))&gt;IF(RIGHT(J5754,1)="M",7,19),AND(OR(LEFT(O5754,2)={"07","19"}),VALUE(RIGHT(O5754,2))&gt;5)),TRUE,FALSE))</f>
        <v/>
      </c>
    </row>
    <row r="5755" spans="12:20" x14ac:dyDescent="0.25">
      <c r="L5755" s="75">
        <f>COUNTIF($B$2:B5755,B5755)</f>
        <v>0</v>
      </c>
      <c r="M5755" s="75">
        <f>COUNTIF($L$2:L5755,4)</f>
        <v>42</v>
      </c>
      <c r="N5755" s="76" t="str">
        <f t="shared" si="449"/>
        <v>0</v>
      </c>
      <c r="O5755" s="76" t="str">
        <f t="shared" si="445"/>
        <v/>
      </c>
      <c r="P5755" s="75" t="str">
        <f t="shared" si="446"/>
        <v/>
      </c>
      <c r="Q5755" s="77" t="str">
        <f t="shared" si="447"/>
        <v/>
      </c>
      <c r="R5755" s="77" t="str">
        <f t="shared" si="448"/>
        <v/>
      </c>
      <c r="S5755" s="77" t="str">
        <f>IF(O5755="","",IF(OR(VALUE(LEFT(O5755,2))&gt;IF(RIGHT(J5755,1)="M",7,19),AND(OR(LEFT(O5755,2)={"07","19"}),VALUE(RIGHT(O5755,2))&gt;15)),TRUE,FALSE))</f>
        <v/>
      </c>
      <c r="T5755" s="77" t="str">
        <f>IF(O5755="","",IF(OR(VALUE(LEFT(O5755,2))&gt;IF(RIGHT(J5755,1)="M",7,19),AND(OR(LEFT(O5755,2)={"07","19"}),VALUE(RIGHT(O5755,2))&gt;5)),TRUE,FALSE))</f>
        <v/>
      </c>
    </row>
    <row r="5756" spans="12:20" x14ac:dyDescent="0.25">
      <c r="L5756" s="75">
        <f>COUNTIF($B$2:B5756,B5756)</f>
        <v>0</v>
      </c>
      <c r="M5756" s="75">
        <f>COUNTIF($L$2:L5756,4)</f>
        <v>42</v>
      </c>
      <c r="N5756" s="76" t="str">
        <f t="shared" si="449"/>
        <v>0</v>
      </c>
      <c r="O5756" s="76" t="str">
        <f t="shared" si="445"/>
        <v/>
      </c>
      <c r="P5756" s="75" t="str">
        <f t="shared" si="446"/>
        <v/>
      </c>
      <c r="Q5756" s="77" t="str">
        <f t="shared" si="447"/>
        <v/>
      </c>
      <c r="R5756" s="77" t="str">
        <f t="shared" si="448"/>
        <v/>
      </c>
      <c r="S5756" s="77" t="str">
        <f>IF(O5756="","",IF(OR(VALUE(LEFT(O5756,2))&gt;IF(RIGHT(J5756,1)="M",7,19),AND(OR(LEFT(O5756,2)={"07","19"}),VALUE(RIGHT(O5756,2))&gt;15)),TRUE,FALSE))</f>
        <v/>
      </c>
      <c r="T5756" s="77" t="str">
        <f>IF(O5756="","",IF(OR(VALUE(LEFT(O5756,2))&gt;IF(RIGHT(J5756,1)="M",7,19),AND(OR(LEFT(O5756,2)={"07","19"}),VALUE(RIGHT(O5756,2))&gt;5)),TRUE,FALSE))</f>
        <v/>
      </c>
    </row>
    <row r="5757" spans="12:20" x14ac:dyDescent="0.25">
      <c r="L5757" s="75">
        <f>COUNTIF($B$2:B5757,B5757)</f>
        <v>0</v>
      </c>
      <c r="M5757" s="75">
        <f>COUNTIF($L$2:L5757,4)</f>
        <v>42</v>
      </c>
      <c r="N5757" s="76" t="str">
        <f t="shared" si="449"/>
        <v>0</v>
      </c>
      <c r="O5757" s="76" t="str">
        <f t="shared" si="445"/>
        <v/>
      </c>
      <c r="P5757" s="75" t="str">
        <f t="shared" si="446"/>
        <v/>
      </c>
      <c r="Q5757" s="77" t="str">
        <f t="shared" si="447"/>
        <v/>
      </c>
      <c r="R5757" s="77" t="str">
        <f t="shared" si="448"/>
        <v/>
      </c>
      <c r="S5757" s="77" t="str">
        <f>IF(O5757="","",IF(OR(VALUE(LEFT(O5757,2))&gt;IF(RIGHT(J5757,1)="M",7,19),AND(OR(LEFT(O5757,2)={"07","19"}),VALUE(RIGHT(O5757,2))&gt;15)),TRUE,FALSE))</f>
        <v/>
      </c>
      <c r="T5757" s="77" t="str">
        <f>IF(O5757="","",IF(OR(VALUE(LEFT(O5757,2))&gt;IF(RIGHT(J5757,1)="M",7,19),AND(OR(LEFT(O5757,2)={"07","19"}),VALUE(RIGHT(O5757,2))&gt;5)),TRUE,FALSE))</f>
        <v/>
      </c>
    </row>
    <row r="5758" spans="12:20" x14ac:dyDescent="0.25">
      <c r="L5758" s="75">
        <f>COUNTIF($B$2:B5758,B5758)</f>
        <v>0</v>
      </c>
      <c r="M5758" s="75">
        <f>COUNTIF($L$2:L5758,4)</f>
        <v>42</v>
      </c>
      <c r="N5758" s="76" t="str">
        <f t="shared" si="449"/>
        <v>0</v>
      </c>
      <c r="O5758" s="76" t="str">
        <f t="shared" si="445"/>
        <v/>
      </c>
      <c r="P5758" s="75" t="str">
        <f t="shared" si="446"/>
        <v/>
      </c>
      <c r="Q5758" s="77" t="str">
        <f t="shared" si="447"/>
        <v/>
      </c>
      <c r="R5758" s="77" t="str">
        <f t="shared" si="448"/>
        <v/>
      </c>
      <c r="S5758" s="77" t="str">
        <f>IF(O5758="","",IF(OR(VALUE(LEFT(O5758,2))&gt;IF(RIGHT(J5758,1)="M",7,19),AND(OR(LEFT(O5758,2)={"07","19"}),VALUE(RIGHT(O5758,2))&gt;15)),TRUE,FALSE))</f>
        <v/>
      </c>
      <c r="T5758" s="77" t="str">
        <f>IF(O5758="","",IF(OR(VALUE(LEFT(O5758,2))&gt;IF(RIGHT(J5758,1)="M",7,19),AND(OR(LEFT(O5758,2)={"07","19"}),VALUE(RIGHT(O5758,2))&gt;5)),TRUE,FALSE))</f>
        <v/>
      </c>
    </row>
    <row r="5759" spans="12:20" x14ac:dyDescent="0.25">
      <c r="L5759" s="75">
        <f>COUNTIF($B$2:B5759,B5759)</f>
        <v>0</v>
      </c>
      <c r="M5759" s="75">
        <f>COUNTIF($L$2:L5759,4)</f>
        <v>42</v>
      </c>
      <c r="N5759" s="76" t="str">
        <f t="shared" si="449"/>
        <v>0</v>
      </c>
      <c r="O5759" s="76" t="str">
        <f t="shared" si="445"/>
        <v/>
      </c>
      <c r="P5759" s="75" t="str">
        <f t="shared" si="446"/>
        <v/>
      </c>
      <c r="Q5759" s="77" t="str">
        <f t="shared" si="447"/>
        <v/>
      </c>
      <c r="R5759" s="77" t="str">
        <f t="shared" si="448"/>
        <v/>
      </c>
      <c r="S5759" s="77" t="str">
        <f>IF(O5759="","",IF(OR(VALUE(LEFT(O5759,2))&gt;IF(RIGHT(J5759,1)="M",7,19),AND(OR(LEFT(O5759,2)={"07","19"}),VALUE(RIGHT(O5759,2))&gt;15)),TRUE,FALSE))</f>
        <v/>
      </c>
      <c r="T5759" s="77" t="str">
        <f>IF(O5759="","",IF(OR(VALUE(LEFT(O5759,2))&gt;IF(RIGHT(J5759,1)="M",7,19),AND(OR(LEFT(O5759,2)={"07","19"}),VALUE(RIGHT(O5759,2))&gt;5)),TRUE,FALSE))</f>
        <v/>
      </c>
    </row>
    <row r="5760" spans="12:20" x14ac:dyDescent="0.25">
      <c r="L5760" s="75">
        <f>COUNTIF($B$2:B5760,B5760)</f>
        <v>0</v>
      </c>
      <c r="M5760" s="75">
        <f>COUNTIF($L$2:L5760,4)</f>
        <v>42</v>
      </c>
      <c r="N5760" s="76" t="str">
        <f t="shared" si="449"/>
        <v>0</v>
      </c>
      <c r="O5760" s="76" t="str">
        <f t="shared" si="445"/>
        <v/>
      </c>
      <c r="P5760" s="75" t="str">
        <f t="shared" si="446"/>
        <v/>
      </c>
      <c r="Q5760" s="77" t="str">
        <f t="shared" si="447"/>
        <v/>
      </c>
      <c r="R5760" s="77" t="str">
        <f t="shared" si="448"/>
        <v/>
      </c>
      <c r="S5760" s="77" t="str">
        <f>IF(O5760="","",IF(OR(VALUE(LEFT(O5760,2))&gt;IF(RIGHT(J5760,1)="M",7,19),AND(OR(LEFT(O5760,2)={"07","19"}),VALUE(RIGHT(O5760,2))&gt;15)),TRUE,FALSE))</f>
        <v/>
      </c>
      <c r="T5760" s="77" t="str">
        <f>IF(O5760="","",IF(OR(VALUE(LEFT(O5760,2))&gt;IF(RIGHT(J5760,1)="M",7,19),AND(OR(LEFT(O5760,2)={"07","19"}),VALUE(RIGHT(O5760,2))&gt;5)),TRUE,FALSE))</f>
        <v/>
      </c>
    </row>
    <row r="5761" spans="12:20" x14ac:dyDescent="0.25">
      <c r="L5761" s="75">
        <f>COUNTIF($B$2:B5761,B5761)</f>
        <v>0</v>
      </c>
      <c r="M5761" s="75">
        <f>COUNTIF($L$2:L5761,4)</f>
        <v>42</v>
      </c>
      <c r="N5761" s="76" t="str">
        <f t="shared" si="449"/>
        <v>0</v>
      </c>
      <c r="O5761" s="76" t="str">
        <f t="shared" si="445"/>
        <v/>
      </c>
      <c r="P5761" s="75" t="str">
        <f t="shared" si="446"/>
        <v/>
      </c>
      <c r="Q5761" s="77" t="str">
        <f t="shared" si="447"/>
        <v/>
      </c>
      <c r="R5761" s="77" t="str">
        <f t="shared" si="448"/>
        <v/>
      </c>
      <c r="S5761" s="77" t="str">
        <f>IF(O5761="","",IF(OR(VALUE(LEFT(O5761,2))&gt;IF(RIGHT(J5761,1)="M",7,19),AND(OR(LEFT(O5761,2)={"07","19"}),VALUE(RIGHT(O5761,2))&gt;15)),TRUE,FALSE))</f>
        <v/>
      </c>
      <c r="T5761" s="77" t="str">
        <f>IF(O5761="","",IF(OR(VALUE(LEFT(O5761,2))&gt;IF(RIGHT(J5761,1)="M",7,19),AND(OR(LEFT(O5761,2)={"07","19"}),VALUE(RIGHT(O5761,2))&gt;5)),TRUE,FALSE))</f>
        <v/>
      </c>
    </row>
    <row r="5762" spans="12:20" x14ac:dyDescent="0.25">
      <c r="L5762" s="75">
        <f>COUNTIF($B$2:B5762,B5762)</f>
        <v>0</v>
      </c>
      <c r="M5762" s="75">
        <f>COUNTIF($L$2:L5762,4)</f>
        <v>42</v>
      </c>
      <c r="N5762" s="76" t="str">
        <f t="shared" si="449"/>
        <v>0</v>
      </c>
      <c r="O5762" s="76" t="str">
        <f t="shared" ref="O5762:O5825" si="450">TRIM(SUBSTITUTE(SUBSTITUTE(D5762,"+",""),"_",""))</f>
        <v/>
      </c>
      <c r="P5762" s="75" t="str">
        <f t="shared" ref="P5762:P5825" si="451">TRIM(SUBSTITUTE(SUBSTITUTE(E5762,"+",""),"_",""))</f>
        <v/>
      </c>
      <c r="Q5762" s="77" t="str">
        <f t="shared" ref="Q5762:Q5825" si="452">IFERROR(IF(RIGHT(P5762,2)&lt;RIGHT(O5762,2),IF(P5762&lt;O5762,P5762+2360-O5762,P5762-40-O5762),IF(P5762&lt;O5762,P5762+2400-O5762,P5762-O5762)),"")</f>
        <v/>
      </c>
      <c r="R5762" s="77" t="str">
        <f t="shared" ref="R5762:R5825" si="453">IFERROR(ROUNDDOWN(Q5762/100,0),"")</f>
        <v/>
      </c>
      <c r="S5762" s="77" t="str">
        <f>IF(O5762="","",IF(OR(VALUE(LEFT(O5762,2))&gt;IF(RIGHT(J5762,1)="M",7,19),AND(OR(LEFT(O5762,2)={"07","19"}),VALUE(RIGHT(O5762,2))&gt;15)),TRUE,FALSE))</f>
        <v/>
      </c>
      <c r="T5762" s="77" t="str">
        <f>IF(O5762="","",IF(OR(VALUE(LEFT(O5762,2))&gt;IF(RIGHT(J5762,1)="M",7,19),AND(OR(LEFT(O5762,2)={"07","19"}),VALUE(RIGHT(O5762,2))&gt;5)),TRUE,FALSE))</f>
        <v/>
      </c>
    </row>
    <row r="5763" spans="12:20" x14ac:dyDescent="0.25">
      <c r="L5763" s="75">
        <f>COUNTIF($B$2:B5763,B5763)</f>
        <v>0</v>
      </c>
      <c r="M5763" s="75">
        <f>COUNTIF($L$2:L5763,4)</f>
        <v>42</v>
      </c>
      <c r="N5763" s="76" t="str">
        <f t="shared" ref="N5763:N5826" si="454">A5763&amp;DAY(C5763)</f>
        <v>0</v>
      </c>
      <c r="O5763" s="76" t="str">
        <f t="shared" si="450"/>
        <v/>
      </c>
      <c r="P5763" s="75" t="str">
        <f t="shared" si="451"/>
        <v/>
      </c>
      <c r="Q5763" s="77" t="str">
        <f t="shared" si="452"/>
        <v/>
      </c>
      <c r="R5763" s="77" t="str">
        <f t="shared" si="453"/>
        <v/>
      </c>
      <c r="S5763" s="77" t="str">
        <f>IF(O5763="","",IF(OR(VALUE(LEFT(O5763,2))&gt;IF(RIGHT(J5763,1)="M",7,19),AND(OR(LEFT(O5763,2)={"07","19"}),VALUE(RIGHT(O5763,2))&gt;15)),TRUE,FALSE))</f>
        <v/>
      </c>
      <c r="T5763" s="77" t="str">
        <f>IF(O5763="","",IF(OR(VALUE(LEFT(O5763,2))&gt;IF(RIGHT(J5763,1)="M",7,19),AND(OR(LEFT(O5763,2)={"07","19"}),VALUE(RIGHT(O5763,2))&gt;5)),TRUE,FALSE))</f>
        <v/>
      </c>
    </row>
    <row r="5764" spans="12:20" x14ac:dyDescent="0.25">
      <c r="L5764" s="75">
        <f>COUNTIF($B$2:B5764,B5764)</f>
        <v>0</v>
      </c>
      <c r="M5764" s="75">
        <f>COUNTIF($L$2:L5764,4)</f>
        <v>42</v>
      </c>
      <c r="N5764" s="76" t="str">
        <f t="shared" si="454"/>
        <v>0</v>
      </c>
      <c r="O5764" s="76" t="str">
        <f t="shared" si="450"/>
        <v/>
      </c>
      <c r="P5764" s="75" t="str">
        <f t="shared" si="451"/>
        <v/>
      </c>
      <c r="Q5764" s="77" t="str">
        <f t="shared" si="452"/>
        <v/>
      </c>
      <c r="R5764" s="77" t="str">
        <f t="shared" si="453"/>
        <v/>
      </c>
      <c r="S5764" s="77" t="str">
        <f>IF(O5764="","",IF(OR(VALUE(LEFT(O5764,2))&gt;IF(RIGHT(J5764,1)="M",7,19),AND(OR(LEFT(O5764,2)={"07","19"}),VALUE(RIGHT(O5764,2))&gt;15)),TRUE,FALSE))</f>
        <v/>
      </c>
      <c r="T5764" s="77" t="str">
        <f>IF(O5764="","",IF(OR(VALUE(LEFT(O5764,2))&gt;IF(RIGHT(J5764,1)="M",7,19),AND(OR(LEFT(O5764,2)={"07","19"}),VALUE(RIGHT(O5764,2))&gt;5)),TRUE,FALSE))</f>
        <v/>
      </c>
    </row>
    <row r="5765" spans="12:20" x14ac:dyDescent="0.25">
      <c r="L5765" s="75">
        <f>COUNTIF($B$2:B5765,B5765)</f>
        <v>0</v>
      </c>
      <c r="M5765" s="75">
        <f>COUNTIF($L$2:L5765,4)</f>
        <v>42</v>
      </c>
      <c r="N5765" s="76" t="str">
        <f t="shared" si="454"/>
        <v>0</v>
      </c>
      <c r="O5765" s="76" t="str">
        <f t="shared" si="450"/>
        <v/>
      </c>
      <c r="P5765" s="75" t="str">
        <f t="shared" si="451"/>
        <v/>
      </c>
      <c r="Q5765" s="77" t="str">
        <f t="shared" si="452"/>
        <v/>
      </c>
      <c r="R5765" s="77" t="str">
        <f t="shared" si="453"/>
        <v/>
      </c>
      <c r="S5765" s="77" t="str">
        <f>IF(O5765="","",IF(OR(VALUE(LEFT(O5765,2))&gt;IF(RIGHT(J5765,1)="M",7,19),AND(OR(LEFT(O5765,2)={"07","19"}),VALUE(RIGHT(O5765,2))&gt;15)),TRUE,FALSE))</f>
        <v/>
      </c>
      <c r="T5765" s="77" t="str">
        <f>IF(O5765="","",IF(OR(VALUE(LEFT(O5765,2))&gt;IF(RIGHT(J5765,1)="M",7,19),AND(OR(LEFT(O5765,2)={"07","19"}),VALUE(RIGHT(O5765,2))&gt;5)),TRUE,FALSE))</f>
        <v/>
      </c>
    </row>
    <row r="5766" spans="12:20" x14ac:dyDescent="0.25">
      <c r="L5766" s="75">
        <f>COUNTIF($B$2:B5766,B5766)</f>
        <v>0</v>
      </c>
      <c r="M5766" s="75">
        <f>COUNTIF($L$2:L5766,4)</f>
        <v>42</v>
      </c>
      <c r="N5766" s="76" t="str">
        <f t="shared" si="454"/>
        <v>0</v>
      </c>
      <c r="O5766" s="76" t="str">
        <f t="shared" si="450"/>
        <v/>
      </c>
      <c r="P5766" s="75" t="str">
        <f t="shared" si="451"/>
        <v/>
      </c>
      <c r="Q5766" s="77" t="str">
        <f t="shared" si="452"/>
        <v/>
      </c>
      <c r="R5766" s="77" t="str">
        <f t="shared" si="453"/>
        <v/>
      </c>
      <c r="S5766" s="77" t="str">
        <f>IF(O5766="","",IF(OR(VALUE(LEFT(O5766,2))&gt;IF(RIGHT(J5766,1)="M",7,19),AND(OR(LEFT(O5766,2)={"07","19"}),VALUE(RIGHT(O5766,2))&gt;15)),TRUE,FALSE))</f>
        <v/>
      </c>
      <c r="T5766" s="77" t="str">
        <f>IF(O5766="","",IF(OR(VALUE(LEFT(O5766,2))&gt;IF(RIGHT(J5766,1)="M",7,19),AND(OR(LEFT(O5766,2)={"07","19"}),VALUE(RIGHT(O5766,2))&gt;5)),TRUE,FALSE))</f>
        <v/>
      </c>
    </row>
    <row r="5767" spans="12:20" x14ac:dyDescent="0.25">
      <c r="L5767" s="75">
        <f>COUNTIF($B$2:B5767,B5767)</f>
        <v>0</v>
      </c>
      <c r="M5767" s="75">
        <f>COUNTIF($L$2:L5767,4)</f>
        <v>42</v>
      </c>
      <c r="N5767" s="76" t="str">
        <f t="shared" si="454"/>
        <v>0</v>
      </c>
      <c r="O5767" s="76" t="str">
        <f t="shared" si="450"/>
        <v/>
      </c>
      <c r="P5767" s="75" t="str">
        <f t="shared" si="451"/>
        <v/>
      </c>
      <c r="Q5767" s="77" t="str">
        <f t="shared" si="452"/>
        <v/>
      </c>
      <c r="R5767" s="77" t="str">
        <f t="shared" si="453"/>
        <v/>
      </c>
      <c r="S5767" s="77" t="str">
        <f>IF(O5767="","",IF(OR(VALUE(LEFT(O5767,2))&gt;IF(RIGHT(J5767,1)="M",7,19),AND(OR(LEFT(O5767,2)={"07","19"}),VALUE(RIGHT(O5767,2))&gt;15)),TRUE,FALSE))</f>
        <v/>
      </c>
      <c r="T5767" s="77" t="str">
        <f>IF(O5767="","",IF(OR(VALUE(LEFT(O5767,2))&gt;IF(RIGHT(J5767,1)="M",7,19),AND(OR(LEFT(O5767,2)={"07","19"}),VALUE(RIGHT(O5767,2))&gt;5)),TRUE,FALSE))</f>
        <v/>
      </c>
    </row>
    <row r="5768" spans="12:20" x14ac:dyDescent="0.25">
      <c r="L5768" s="75">
        <f>COUNTIF($B$2:B5768,B5768)</f>
        <v>0</v>
      </c>
      <c r="M5768" s="75">
        <f>COUNTIF($L$2:L5768,4)</f>
        <v>42</v>
      </c>
      <c r="N5768" s="76" t="str">
        <f t="shared" si="454"/>
        <v>0</v>
      </c>
      <c r="O5768" s="76" t="str">
        <f t="shared" si="450"/>
        <v/>
      </c>
      <c r="P5768" s="75" t="str">
        <f t="shared" si="451"/>
        <v/>
      </c>
      <c r="Q5768" s="77" t="str">
        <f t="shared" si="452"/>
        <v/>
      </c>
      <c r="R5768" s="77" t="str">
        <f t="shared" si="453"/>
        <v/>
      </c>
      <c r="S5768" s="77" t="str">
        <f>IF(O5768="","",IF(OR(VALUE(LEFT(O5768,2))&gt;IF(RIGHT(J5768,1)="M",7,19),AND(OR(LEFT(O5768,2)={"07","19"}),VALUE(RIGHT(O5768,2))&gt;15)),TRUE,FALSE))</f>
        <v/>
      </c>
      <c r="T5768" s="77" t="str">
        <f>IF(O5768="","",IF(OR(VALUE(LEFT(O5768,2))&gt;IF(RIGHT(J5768,1)="M",7,19),AND(OR(LEFT(O5768,2)={"07","19"}),VALUE(RIGHT(O5768,2))&gt;5)),TRUE,FALSE))</f>
        <v/>
      </c>
    </row>
    <row r="5769" spans="12:20" x14ac:dyDescent="0.25">
      <c r="L5769" s="75">
        <f>COUNTIF($B$2:B5769,B5769)</f>
        <v>0</v>
      </c>
      <c r="M5769" s="75">
        <f>COUNTIF($L$2:L5769,4)</f>
        <v>42</v>
      </c>
      <c r="N5769" s="76" t="str">
        <f t="shared" si="454"/>
        <v>0</v>
      </c>
      <c r="O5769" s="76" t="str">
        <f t="shared" si="450"/>
        <v/>
      </c>
      <c r="P5769" s="75" t="str">
        <f t="shared" si="451"/>
        <v/>
      </c>
      <c r="Q5769" s="77" t="str">
        <f t="shared" si="452"/>
        <v/>
      </c>
      <c r="R5769" s="77" t="str">
        <f t="shared" si="453"/>
        <v/>
      </c>
      <c r="S5769" s="77" t="str">
        <f>IF(O5769="","",IF(OR(VALUE(LEFT(O5769,2))&gt;IF(RIGHT(J5769,1)="M",7,19),AND(OR(LEFT(O5769,2)={"07","19"}),VALUE(RIGHT(O5769,2))&gt;15)),TRUE,FALSE))</f>
        <v/>
      </c>
      <c r="T5769" s="77" t="str">
        <f>IF(O5769="","",IF(OR(VALUE(LEFT(O5769,2))&gt;IF(RIGHT(J5769,1)="M",7,19),AND(OR(LEFT(O5769,2)={"07","19"}),VALUE(RIGHT(O5769,2))&gt;5)),TRUE,FALSE))</f>
        <v/>
      </c>
    </row>
    <row r="5770" spans="12:20" x14ac:dyDescent="0.25">
      <c r="L5770" s="75">
        <f>COUNTIF($B$2:B5770,B5770)</f>
        <v>0</v>
      </c>
      <c r="M5770" s="75">
        <f>COUNTIF($L$2:L5770,4)</f>
        <v>42</v>
      </c>
      <c r="N5770" s="76" t="str">
        <f t="shared" si="454"/>
        <v>0</v>
      </c>
      <c r="O5770" s="76" t="str">
        <f t="shared" si="450"/>
        <v/>
      </c>
      <c r="P5770" s="75" t="str">
        <f t="shared" si="451"/>
        <v/>
      </c>
      <c r="Q5770" s="77" t="str">
        <f t="shared" si="452"/>
        <v/>
      </c>
      <c r="R5770" s="77" t="str">
        <f t="shared" si="453"/>
        <v/>
      </c>
      <c r="S5770" s="77" t="str">
        <f>IF(O5770="","",IF(OR(VALUE(LEFT(O5770,2))&gt;IF(RIGHT(J5770,1)="M",7,19),AND(OR(LEFT(O5770,2)={"07","19"}),VALUE(RIGHT(O5770,2))&gt;15)),TRUE,FALSE))</f>
        <v/>
      </c>
      <c r="T5770" s="77" t="str">
        <f>IF(O5770="","",IF(OR(VALUE(LEFT(O5770,2))&gt;IF(RIGHT(J5770,1)="M",7,19),AND(OR(LEFT(O5770,2)={"07","19"}),VALUE(RIGHT(O5770,2))&gt;5)),TRUE,FALSE))</f>
        <v/>
      </c>
    </row>
    <row r="5771" spans="12:20" x14ac:dyDescent="0.25">
      <c r="L5771" s="75">
        <f>COUNTIF($B$2:B5771,B5771)</f>
        <v>0</v>
      </c>
      <c r="M5771" s="75">
        <f>COUNTIF($L$2:L5771,4)</f>
        <v>42</v>
      </c>
      <c r="N5771" s="76" t="str">
        <f t="shared" si="454"/>
        <v>0</v>
      </c>
      <c r="O5771" s="76" t="str">
        <f t="shared" si="450"/>
        <v/>
      </c>
      <c r="P5771" s="75" t="str">
        <f t="shared" si="451"/>
        <v/>
      </c>
      <c r="Q5771" s="77" t="str">
        <f t="shared" si="452"/>
        <v/>
      </c>
      <c r="R5771" s="77" t="str">
        <f t="shared" si="453"/>
        <v/>
      </c>
      <c r="S5771" s="77" t="str">
        <f>IF(O5771="","",IF(OR(VALUE(LEFT(O5771,2))&gt;IF(RIGHT(J5771,1)="M",7,19),AND(OR(LEFT(O5771,2)={"07","19"}),VALUE(RIGHT(O5771,2))&gt;15)),TRUE,FALSE))</f>
        <v/>
      </c>
      <c r="T5771" s="77" t="str">
        <f>IF(O5771="","",IF(OR(VALUE(LEFT(O5771,2))&gt;IF(RIGHT(J5771,1)="M",7,19),AND(OR(LEFT(O5771,2)={"07","19"}),VALUE(RIGHT(O5771,2))&gt;5)),TRUE,FALSE))</f>
        <v/>
      </c>
    </row>
    <row r="5772" spans="12:20" x14ac:dyDescent="0.25">
      <c r="L5772" s="75">
        <f>COUNTIF($B$2:B5772,B5772)</f>
        <v>0</v>
      </c>
      <c r="M5772" s="75">
        <f>COUNTIF($L$2:L5772,4)</f>
        <v>42</v>
      </c>
      <c r="N5772" s="76" t="str">
        <f t="shared" si="454"/>
        <v>0</v>
      </c>
      <c r="O5772" s="76" t="str">
        <f t="shared" si="450"/>
        <v/>
      </c>
      <c r="P5772" s="75" t="str">
        <f t="shared" si="451"/>
        <v/>
      </c>
      <c r="Q5772" s="77" t="str">
        <f t="shared" si="452"/>
        <v/>
      </c>
      <c r="R5772" s="77" t="str">
        <f t="shared" si="453"/>
        <v/>
      </c>
      <c r="S5772" s="77" t="str">
        <f>IF(O5772="","",IF(OR(VALUE(LEFT(O5772,2))&gt;IF(RIGHT(J5772,1)="M",7,19),AND(OR(LEFT(O5772,2)={"07","19"}),VALUE(RIGHT(O5772,2))&gt;15)),TRUE,FALSE))</f>
        <v/>
      </c>
      <c r="T5772" s="77" t="str">
        <f>IF(O5772="","",IF(OR(VALUE(LEFT(O5772,2))&gt;IF(RIGHT(J5772,1)="M",7,19),AND(OR(LEFT(O5772,2)={"07","19"}),VALUE(RIGHT(O5772,2))&gt;5)),TRUE,FALSE))</f>
        <v/>
      </c>
    </row>
    <row r="5773" spans="12:20" x14ac:dyDescent="0.25">
      <c r="L5773" s="75">
        <f>COUNTIF($B$2:B5773,B5773)</f>
        <v>0</v>
      </c>
      <c r="M5773" s="75">
        <f>COUNTIF($L$2:L5773,4)</f>
        <v>42</v>
      </c>
      <c r="N5773" s="76" t="str">
        <f t="shared" si="454"/>
        <v>0</v>
      </c>
      <c r="O5773" s="76" t="str">
        <f t="shared" si="450"/>
        <v/>
      </c>
      <c r="P5773" s="75" t="str">
        <f t="shared" si="451"/>
        <v/>
      </c>
      <c r="Q5773" s="77" t="str">
        <f t="shared" si="452"/>
        <v/>
      </c>
      <c r="R5773" s="77" t="str">
        <f t="shared" si="453"/>
        <v/>
      </c>
      <c r="S5773" s="77" t="str">
        <f>IF(O5773="","",IF(OR(VALUE(LEFT(O5773,2))&gt;IF(RIGHT(J5773,1)="M",7,19),AND(OR(LEFT(O5773,2)={"07","19"}),VALUE(RIGHT(O5773,2))&gt;15)),TRUE,FALSE))</f>
        <v/>
      </c>
      <c r="T5773" s="77" t="str">
        <f>IF(O5773="","",IF(OR(VALUE(LEFT(O5773,2))&gt;IF(RIGHT(J5773,1)="M",7,19),AND(OR(LEFT(O5773,2)={"07","19"}),VALUE(RIGHT(O5773,2))&gt;5)),TRUE,FALSE))</f>
        <v/>
      </c>
    </row>
    <row r="5774" spans="12:20" x14ac:dyDescent="0.25">
      <c r="L5774" s="75">
        <f>COUNTIF($B$2:B5774,B5774)</f>
        <v>0</v>
      </c>
      <c r="M5774" s="75">
        <f>COUNTIF($L$2:L5774,4)</f>
        <v>42</v>
      </c>
      <c r="N5774" s="76" t="str">
        <f t="shared" si="454"/>
        <v>0</v>
      </c>
      <c r="O5774" s="76" t="str">
        <f t="shared" si="450"/>
        <v/>
      </c>
      <c r="P5774" s="75" t="str">
        <f t="shared" si="451"/>
        <v/>
      </c>
      <c r="Q5774" s="77" t="str">
        <f t="shared" si="452"/>
        <v/>
      </c>
      <c r="R5774" s="77" t="str">
        <f t="shared" si="453"/>
        <v/>
      </c>
      <c r="S5774" s="77" t="str">
        <f>IF(O5774="","",IF(OR(VALUE(LEFT(O5774,2))&gt;IF(RIGHT(J5774,1)="M",7,19),AND(OR(LEFT(O5774,2)={"07","19"}),VALUE(RIGHT(O5774,2))&gt;15)),TRUE,FALSE))</f>
        <v/>
      </c>
      <c r="T5774" s="77" t="str">
        <f>IF(O5774="","",IF(OR(VALUE(LEFT(O5774,2))&gt;IF(RIGHT(J5774,1)="M",7,19),AND(OR(LEFT(O5774,2)={"07","19"}),VALUE(RIGHT(O5774,2))&gt;5)),TRUE,FALSE))</f>
        <v/>
      </c>
    </row>
    <row r="5775" spans="12:20" x14ac:dyDescent="0.25">
      <c r="L5775" s="75">
        <f>COUNTIF($B$2:B5775,B5775)</f>
        <v>0</v>
      </c>
      <c r="M5775" s="75">
        <f>COUNTIF($L$2:L5775,4)</f>
        <v>42</v>
      </c>
      <c r="N5775" s="76" t="str">
        <f t="shared" si="454"/>
        <v>0</v>
      </c>
      <c r="O5775" s="76" t="str">
        <f t="shared" si="450"/>
        <v/>
      </c>
      <c r="P5775" s="75" t="str">
        <f t="shared" si="451"/>
        <v/>
      </c>
      <c r="Q5775" s="77" t="str">
        <f t="shared" si="452"/>
        <v/>
      </c>
      <c r="R5775" s="77" t="str">
        <f t="shared" si="453"/>
        <v/>
      </c>
      <c r="S5775" s="77" t="str">
        <f>IF(O5775="","",IF(OR(VALUE(LEFT(O5775,2))&gt;IF(RIGHT(J5775,1)="M",7,19),AND(OR(LEFT(O5775,2)={"07","19"}),VALUE(RIGHT(O5775,2))&gt;15)),TRUE,FALSE))</f>
        <v/>
      </c>
      <c r="T5775" s="77" t="str">
        <f>IF(O5775="","",IF(OR(VALUE(LEFT(O5775,2))&gt;IF(RIGHT(J5775,1)="M",7,19),AND(OR(LEFT(O5775,2)={"07","19"}),VALUE(RIGHT(O5775,2))&gt;5)),TRUE,FALSE))</f>
        <v/>
      </c>
    </row>
    <row r="5776" spans="12:20" x14ac:dyDescent="0.25">
      <c r="L5776" s="75">
        <f>COUNTIF($B$2:B5776,B5776)</f>
        <v>0</v>
      </c>
      <c r="M5776" s="75">
        <f>COUNTIF($L$2:L5776,4)</f>
        <v>42</v>
      </c>
      <c r="N5776" s="76" t="str">
        <f t="shared" si="454"/>
        <v>0</v>
      </c>
      <c r="O5776" s="76" t="str">
        <f t="shared" si="450"/>
        <v/>
      </c>
      <c r="P5776" s="75" t="str">
        <f t="shared" si="451"/>
        <v/>
      </c>
      <c r="Q5776" s="77" t="str">
        <f t="shared" si="452"/>
        <v/>
      </c>
      <c r="R5776" s="77" t="str">
        <f t="shared" si="453"/>
        <v/>
      </c>
      <c r="S5776" s="77" t="str">
        <f>IF(O5776="","",IF(OR(VALUE(LEFT(O5776,2))&gt;IF(RIGHT(J5776,1)="M",7,19),AND(OR(LEFT(O5776,2)={"07","19"}),VALUE(RIGHT(O5776,2))&gt;15)),TRUE,FALSE))</f>
        <v/>
      </c>
      <c r="T5776" s="77" t="str">
        <f>IF(O5776="","",IF(OR(VALUE(LEFT(O5776,2))&gt;IF(RIGHT(J5776,1)="M",7,19),AND(OR(LEFT(O5776,2)={"07","19"}),VALUE(RIGHT(O5776,2))&gt;5)),TRUE,FALSE))</f>
        <v/>
      </c>
    </row>
    <row r="5777" spans="12:20" x14ac:dyDescent="0.25">
      <c r="L5777" s="75">
        <f>COUNTIF($B$2:B5777,B5777)</f>
        <v>0</v>
      </c>
      <c r="M5777" s="75">
        <f>COUNTIF($L$2:L5777,4)</f>
        <v>42</v>
      </c>
      <c r="N5777" s="76" t="str">
        <f t="shared" si="454"/>
        <v>0</v>
      </c>
      <c r="O5777" s="76" t="str">
        <f t="shared" si="450"/>
        <v/>
      </c>
      <c r="P5777" s="75" t="str">
        <f t="shared" si="451"/>
        <v/>
      </c>
      <c r="Q5777" s="77" t="str">
        <f t="shared" si="452"/>
        <v/>
      </c>
      <c r="R5777" s="77" t="str">
        <f t="shared" si="453"/>
        <v/>
      </c>
      <c r="S5777" s="77" t="str">
        <f>IF(O5777="","",IF(OR(VALUE(LEFT(O5777,2))&gt;IF(RIGHT(J5777,1)="M",7,19),AND(OR(LEFT(O5777,2)={"07","19"}),VALUE(RIGHT(O5777,2))&gt;15)),TRUE,FALSE))</f>
        <v/>
      </c>
      <c r="T5777" s="77" t="str">
        <f>IF(O5777="","",IF(OR(VALUE(LEFT(O5777,2))&gt;IF(RIGHT(J5777,1)="M",7,19),AND(OR(LEFT(O5777,2)={"07","19"}),VALUE(RIGHT(O5777,2))&gt;5)),TRUE,FALSE))</f>
        <v/>
      </c>
    </row>
    <row r="5778" spans="12:20" x14ac:dyDescent="0.25">
      <c r="L5778" s="75">
        <f>COUNTIF($B$2:B5778,B5778)</f>
        <v>0</v>
      </c>
      <c r="M5778" s="75">
        <f>COUNTIF($L$2:L5778,4)</f>
        <v>42</v>
      </c>
      <c r="N5778" s="76" t="str">
        <f t="shared" si="454"/>
        <v>0</v>
      </c>
      <c r="O5778" s="76" t="str">
        <f t="shared" si="450"/>
        <v/>
      </c>
      <c r="P5778" s="75" t="str">
        <f t="shared" si="451"/>
        <v/>
      </c>
      <c r="Q5778" s="77" t="str">
        <f t="shared" si="452"/>
        <v/>
      </c>
      <c r="R5778" s="77" t="str">
        <f t="shared" si="453"/>
        <v/>
      </c>
      <c r="S5778" s="77" t="str">
        <f>IF(O5778="","",IF(OR(VALUE(LEFT(O5778,2))&gt;IF(RIGHT(J5778,1)="M",7,19),AND(OR(LEFT(O5778,2)={"07","19"}),VALUE(RIGHT(O5778,2))&gt;15)),TRUE,FALSE))</f>
        <v/>
      </c>
      <c r="T5778" s="77" t="str">
        <f>IF(O5778="","",IF(OR(VALUE(LEFT(O5778,2))&gt;IF(RIGHT(J5778,1)="M",7,19),AND(OR(LEFT(O5778,2)={"07","19"}),VALUE(RIGHT(O5778,2))&gt;5)),TRUE,FALSE))</f>
        <v/>
      </c>
    </row>
    <row r="5779" spans="12:20" x14ac:dyDescent="0.25">
      <c r="L5779" s="75">
        <f>COUNTIF($B$2:B5779,B5779)</f>
        <v>0</v>
      </c>
      <c r="M5779" s="75">
        <f>COUNTIF($L$2:L5779,4)</f>
        <v>42</v>
      </c>
      <c r="N5779" s="76" t="str">
        <f t="shared" si="454"/>
        <v>0</v>
      </c>
      <c r="O5779" s="76" t="str">
        <f t="shared" si="450"/>
        <v/>
      </c>
      <c r="P5779" s="75" t="str">
        <f t="shared" si="451"/>
        <v/>
      </c>
      <c r="Q5779" s="77" t="str">
        <f t="shared" si="452"/>
        <v/>
      </c>
      <c r="R5779" s="77" t="str">
        <f t="shared" si="453"/>
        <v/>
      </c>
      <c r="S5779" s="77" t="str">
        <f>IF(O5779="","",IF(OR(VALUE(LEFT(O5779,2))&gt;IF(RIGHT(J5779,1)="M",7,19),AND(OR(LEFT(O5779,2)={"07","19"}),VALUE(RIGHT(O5779,2))&gt;15)),TRUE,FALSE))</f>
        <v/>
      </c>
      <c r="T5779" s="77" t="str">
        <f>IF(O5779="","",IF(OR(VALUE(LEFT(O5779,2))&gt;IF(RIGHT(J5779,1)="M",7,19),AND(OR(LEFT(O5779,2)={"07","19"}),VALUE(RIGHT(O5779,2))&gt;5)),TRUE,FALSE))</f>
        <v/>
      </c>
    </row>
    <row r="5780" spans="12:20" x14ac:dyDescent="0.25">
      <c r="L5780" s="75">
        <f>COUNTIF($B$2:B5780,B5780)</f>
        <v>0</v>
      </c>
      <c r="M5780" s="75">
        <f>COUNTIF($L$2:L5780,4)</f>
        <v>42</v>
      </c>
      <c r="N5780" s="76" t="str">
        <f t="shared" si="454"/>
        <v>0</v>
      </c>
      <c r="O5780" s="76" t="str">
        <f t="shared" si="450"/>
        <v/>
      </c>
      <c r="P5780" s="75" t="str">
        <f t="shared" si="451"/>
        <v/>
      </c>
      <c r="Q5780" s="77" t="str">
        <f t="shared" si="452"/>
        <v/>
      </c>
      <c r="R5780" s="77" t="str">
        <f t="shared" si="453"/>
        <v/>
      </c>
      <c r="S5780" s="77" t="str">
        <f>IF(O5780="","",IF(OR(VALUE(LEFT(O5780,2))&gt;IF(RIGHT(J5780,1)="M",7,19),AND(OR(LEFT(O5780,2)={"07","19"}),VALUE(RIGHT(O5780,2))&gt;15)),TRUE,FALSE))</f>
        <v/>
      </c>
      <c r="T5780" s="77" t="str">
        <f>IF(O5780="","",IF(OR(VALUE(LEFT(O5780,2))&gt;IF(RIGHT(J5780,1)="M",7,19),AND(OR(LEFT(O5780,2)={"07","19"}),VALUE(RIGHT(O5780,2))&gt;5)),TRUE,FALSE))</f>
        <v/>
      </c>
    </row>
    <row r="5781" spans="12:20" x14ac:dyDescent="0.25">
      <c r="L5781" s="75">
        <f>COUNTIF($B$2:B5781,B5781)</f>
        <v>0</v>
      </c>
      <c r="M5781" s="75">
        <f>COUNTIF($L$2:L5781,4)</f>
        <v>42</v>
      </c>
      <c r="N5781" s="76" t="str">
        <f t="shared" si="454"/>
        <v>0</v>
      </c>
      <c r="O5781" s="76" t="str">
        <f t="shared" si="450"/>
        <v/>
      </c>
      <c r="P5781" s="75" t="str">
        <f t="shared" si="451"/>
        <v/>
      </c>
      <c r="Q5781" s="77" t="str">
        <f t="shared" si="452"/>
        <v/>
      </c>
      <c r="R5781" s="77" t="str">
        <f t="shared" si="453"/>
        <v/>
      </c>
      <c r="S5781" s="77" t="str">
        <f>IF(O5781="","",IF(OR(VALUE(LEFT(O5781,2))&gt;IF(RIGHT(J5781,1)="M",7,19),AND(OR(LEFT(O5781,2)={"07","19"}),VALUE(RIGHT(O5781,2))&gt;15)),TRUE,FALSE))</f>
        <v/>
      </c>
      <c r="T5781" s="77" t="str">
        <f>IF(O5781="","",IF(OR(VALUE(LEFT(O5781,2))&gt;IF(RIGHT(J5781,1)="M",7,19),AND(OR(LEFT(O5781,2)={"07","19"}),VALUE(RIGHT(O5781,2))&gt;5)),TRUE,FALSE))</f>
        <v/>
      </c>
    </row>
    <row r="5782" spans="12:20" x14ac:dyDescent="0.25">
      <c r="L5782" s="75">
        <f>COUNTIF($B$2:B5782,B5782)</f>
        <v>0</v>
      </c>
      <c r="M5782" s="75">
        <f>COUNTIF($L$2:L5782,4)</f>
        <v>42</v>
      </c>
      <c r="N5782" s="76" t="str">
        <f t="shared" si="454"/>
        <v>0</v>
      </c>
      <c r="O5782" s="76" t="str">
        <f t="shared" si="450"/>
        <v/>
      </c>
      <c r="P5782" s="75" t="str">
        <f t="shared" si="451"/>
        <v/>
      </c>
      <c r="Q5782" s="77" t="str">
        <f t="shared" si="452"/>
        <v/>
      </c>
      <c r="R5782" s="77" t="str">
        <f t="shared" si="453"/>
        <v/>
      </c>
      <c r="S5782" s="77" t="str">
        <f>IF(O5782="","",IF(OR(VALUE(LEFT(O5782,2))&gt;IF(RIGHT(J5782,1)="M",7,19),AND(OR(LEFT(O5782,2)={"07","19"}),VALUE(RIGHT(O5782,2))&gt;15)),TRUE,FALSE))</f>
        <v/>
      </c>
      <c r="T5782" s="77" t="str">
        <f>IF(O5782="","",IF(OR(VALUE(LEFT(O5782,2))&gt;IF(RIGHT(J5782,1)="M",7,19),AND(OR(LEFT(O5782,2)={"07","19"}),VALUE(RIGHT(O5782,2))&gt;5)),TRUE,FALSE))</f>
        <v/>
      </c>
    </row>
    <row r="5783" spans="12:20" x14ac:dyDescent="0.25">
      <c r="L5783" s="75">
        <f>COUNTIF($B$2:B5783,B5783)</f>
        <v>0</v>
      </c>
      <c r="M5783" s="75">
        <f>COUNTIF($L$2:L5783,4)</f>
        <v>42</v>
      </c>
      <c r="N5783" s="76" t="str">
        <f t="shared" si="454"/>
        <v>0</v>
      </c>
      <c r="O5783" s="76" t="str">
        <f t="shared" si="450"/>
        <v/>
      </c>
      <c r="P5783" s="75" t="str">
        <f t="shared" si="451"/>
        <v/>
      </c>
      <c r="Q5783" s="77" t="str">
        <f t="shared" si="452"/>
        <v/>
      </c>
      <c r="R5783" s="77" t="str">
        <f t="shared" si="453"/>
        <v/>
      </c>
      <c r="S5783" s="77" t="str">
        <f>IF(O5783="","",IF(OR(VALUE(LEFT(O5783,2))&gt;IF(RIGHT(J5783,1)="M",7,19),AND(OR(LEFT(O5783,2)={"07","19"}),VALUE(RIGHT(O5783,2))&gt;15)),TRUE,FALSE))</f>
        <v/>
      </c>
      <c r="T5783" s="77" t="str">
        <f>IF(O5783="","",IF(OR(VALUE(LEFT(O5783,2))&gt;IF(RIGHT(J5783,1)="M",7,19),AND(OR(LEFT(O5783,2)={"07","19"}),VALUE(RIGHT(O5783,2))&gt;5)),TRUE,FALSE))</f>
        <v/>
      </c>
    </row>
    <row r="5784" spans="12:20" x14ac:dyDescent="0.25">
      <c r="L5784" s="75">
        <f>COUNTIF($B$2:B5784,B5784)</f>
        <v>0</v>
      </c>
      <c r="M5784" s="75">
        <f>COUNTIF($L$2:L5784,4)</f>
        <v>42</v>
      </c>
      <c r="N5784" s="76" t="str">
        <f t="shared" si="454"/>
        <v>0</v>
      </c>
      <c r="O5784" s="76" t="str">
        <f t="shared" si="450"/>
        <v/>
      </c>
      <c r="P5784" s="75" t="str">
        <f t="shared" si="451"/>
        <v/>
      </c>
      <c r="Q5784" s="77" t="str">
        <f t="shared" si="452"/>
        <v/>
      </c>
      <c r="R5784" s="77" t="str">
        <f t="shared" si="453"/>
        <v/>
      </c>
      <c r="S5784" s="77" t="str">
        <f>IF(O5784="","",IF(OR(VALUE(LEFT(O5784,2))&gt;IF(RIGHT(J5784,1)="M",7,19),AND(OR(LEFT(O5784,2)={"07","19"}),VALUE(RIGHT(O5784,2))&gt;15)),TRUE,FALSE))</f>
        <v/>
      </c>
      <c r="T5784" s="77" t="str">
        <f>IF(O5784="","",IF(OR(VALUE(LEFT(O5784,2))&gt;IF(RIGHT(J5784,1)="M",7,19),AND(OR(LEFT(O5784,2)={"07","19"}),VALUE(RIGHT(O5784,2))&gt;5)),TRUE,FALSE))</f>
        <v/>
      </c>
    </row>
    <row r="5785" spans="12:20" x14ac:dyDescent="0.25">
      <c r="L5785" s="75">
        <f>COUNTIF($B$2:B5785,B5785)</f>
        <v>0</v>
      </c>
      <c r="M5785" s="75">
        <f>COUNTIF($L$2:L5785,4)</f>
        <v>42</v>
      </c>
      <c r="N5785" s="76" t="str">
        <f t="shared" si="454"/>
        <v>0</v>
      </c>
      <c r="O5785" s="76" t="str">
        <f t="shared" si="450"/>
        <v/>
      </c>
      <c r="P5785" s="75" t="str">
        <f t="shared" si="451"/>
        <v/>
      </c>
      <c r="Q5785" s="77" t="str">
        <f t="shared" si="452"/>
        <v/>
      </c>
      <c r="R5785" s="77" t="str">
        <f t="shared" si="453"/>
        <v/>
      </c>
      <c r="S5785" s="77" t="str">
        <f>IF(O5785="","",IF(OR(VALUE(LEFT(O5785,2))&gt;IF(RIGHT(J5785,1)="M",7,19),AND(OR(LEFT(O5785,2)={"07","19"}),VALUE(RIGHT(O5785,2))&gt;15)),TRUE,FALSE))</f>
        <v/>
      </c>
      <c r="T5785" s="77" t="str">
        <f>IF(O5785="","",IF(OR(VALUE(LEFT(O5785,2))&gt;IF(RIGHT(J5785,1)="M",7,19),AND(OR(LEFT(O5785,2)={"07","19"}),VALUE(RIGHT(O5785,2))&gt;5)),TRUE,FALSE))</f>
        <v/>
      </c>
    </row>
    <row r="5786" spans="12:20" x14ac:dyDescent="0.25">
      <c r="L5786" s="75">
        <f>COUNTIF($B$2:B5786,B5786)</f>
        <v>0</v>
      </c>
      <c r="M5786" s="75">
        <f>COUNTIF($L$2:L5786,4)</f>
        <v>42</v>
      </c>
      <c r="N5786" s="76" t="str">
        <f t="shared" si="454"/>
        <v>0</v>
      </c>
      <c r="O5786" s="76" t="str">
        <f t="shared" si="450"/>
        <v/>
      </c>
      <c r="P5786" s="75" t="str">
        <f t="shared" si="451"/>
        <v/>
      </c>
      <c r="Q5786" s="77" t="str">
        <f t="shared" si="452"/>
        <v/>
      </c>
      <c r="R5786" s="77" t="str">
        <f t="shared" si="453"/>
        <v/>
      </c>
      <c r="S5786" s="77" t="str">
        <f>IF(O5786="","",IF(OR(VALUE(LEFT(O5786,2))&gt;IF(RIGHT(J5786,1)="M",7,19),AND(OR(LEFT(O5786,2)={"07","19"}),VALUE(RIGHT(O5786,2))&gt;15)),TRUE,FALSE))</f>
        <v/>
      </c>
      <c r="T5786" s="77" t="str">
        <f>IF(O5786="","",IF(OR(VALUE(LEFT(O5786,2))&gt;IF(RIGHT(J5786,1)="M",7,19),AND(OR(LEFT(O5786,2)={"07","19"}),VALUE(RIGHT(O5786,2))&gt;5)),TRUE,FALSE))</f>
        <v/>
      </c>
    </row>
    <row r="5787" spans="12:20" x14ac:dyDescent="0.25">
      <c r="L5787" s="75">
        <f>COUNTIF($B$2:B5787,B5787)</f>
        <v>0</v>
      </c>
      <c r="M5787" s="75">
        <f>COUNTIF($L$2:L5787,4)</f>
        <v>42</v>
      </c>
      <c r="N5787" s="76" t="str">
        <f t="shared" si="454"/>
        <v>0</v>
      </c>
      <c r="O5787" s="76" t="str">
        <f t="shared" si="450"/>
        <v/>
      </c>
      <c r="P5787" s="75" t="str">
        <f t="shared" si="451"/>
        <v/>
      </c>
      <c r="Q5787" s="77" t="str">
        <f t="shared" si="452"/>
        <v/>
      </c>
      <c r="R5787" s="77" t="str">
        <f t="shared" si="453"/>
        <v/>
      </c>
      <c r="S5787" s="77" t="str">
        <f>IF(O5787="","",IF(OR(VALUE(LEFT(O5787,2))&gt;IF(RIGHT(J5787,1)="M",7,19),AND(OR(LEFT(O5787,2)={"07","19"}),VALUE(RIGHT(O5787,2))&gt;15)),TRUE,FALSE))</f>
        <v/>
      </c>
      <c r="T5787" s="77" t="str">
        <f>IF(O5787="","",IF(OR(VALUE(LEFT(O5787,2))&gt;IF(RIGHT(J5787,1)="M",7,19),AND(OR(LEFT(O5787,2)={"07","19"}),VALUE(RIGHT(O5787,2))&gt;5)),TRUE,FALSE))</f>
        <v/>
      </c>
    </row>
    <row r="5788" spans="12:20" x14ac:dyDescent="0.25">
      <c r="L5788" s="75">
        <f>COUNTIF($B$2:B5788,B5788)</f>
        <v>0</v>
      </c>
      <c r="M5788" s="75">
        <f>COUNTIF($L$2:L5788,4)</f>
        <v>42</v>
      </c>
      <c r="N5788" s="76" t="str">
        <f t="shared" si="454"/>
        <v>0</v>
      </c>
      <c r="O5788" s="76" t="str">
        <f t="shared" si="450"/>
        <v/>
      </c>
      <c r="P5788" s="75" t="str">
        <f t="shared" si="451"/>
        <v/>
      </c>
      <c r="Q5788" s="77" t="str">
        <f t="shared" si="452"/>
        <v/>
      </c>
      <c r="R5788" s="77" t="str">
        <f t="shared" si="453"/>
        <v/>
      </c>
      <c r="S5788" s="77" t="str">
        <f>IF(O5788="","",IF(OR(VALUE(LEFT(O5788,2))&gt;IF(RIGHT(J5788,1)="M",7,19),AND(OR(LEFT(O5788,2)={"07","19"}),VALUE(RIGHT(O5788,2))&gt;15)),TRUE,FALSE))</f>
        <v/>
      </c>
      <c r="T5788" s="77" t="str">
        <f>IF(O5788="","",IF(OR(VALUE(LEFT(O5788,2))&gt;IF(RIGHT(J5788,1)="M",7,19),AND(OR(LEFT(O5788,2)={"07","19"}),VALUE(RIGHT(O5788,2))&gt;5)),TRUE,FALSE))</f>
        <v/>
      </c>
    </row>
    <row r="5789" spans="12:20" x14ac:dyDescent="0.25">
      <c r="L5789" s="75">
        <f>COUNTIF($B$2:B5789,B5789)</f>
        <v>0</v>
      </c>
      <c r="M5789" s="75">
        <f>COUNTIF($L$2:L5789,4)</f>
        <v>42</v>
      </c>
      <c r="N5789" s="76" t="str">
        <f t="shared" si="454"/>
        <v>0</v>
      </c>
      <c r="O5789" s="76" t="str">
        <f t="shared" si="450"/>
        <v/>
      </c>
      <c r="P5789" s="75" t="str">
        <f t="shared" si="451"/>
        <v/>
      </c>
      <c r="Q5789" s="77" t="str">
        <f t="shared" si="452"/>
        <v/>
      </c>
      <c r="R5789" s="77" t="str">
        <f t="shared" si="453"/>
        <v/>
      </c>
      <c r="S5789" s="77" t="str">
        <f>IF(O5789="","",IF(OR(VALUE(LEFT(O5789,2))&gt;IF(RIGHT(J5789,1)="M",7,19),AND(OR(LEFT(O5789,2)={"07","19"}),VALUE(RIGHT(O5789,2))&gt;15)),TRUE,FALSE))</f>
        <v/>
      </c>
      <c r="T5789" s="77" t="str">
        <f>IF(O5789="","",IF(OR(VALUE(LEFT(O5789,2))&gt;IF(RIGHT(J5789,1)="M",7,19),AND(OR(LEFT(O5789,2)={"07","19"}),VALUE(RIGHT(O5789,2))&gt;5)),TRUE,FALSE))</f>
        <v/>
      </c>
    </row>
    <row r="5790" spans="12:20" x14ac:dyDescent="0.25">
      <c r="L5790" s="75">
        <f>COUNTIF($B$2:B5790,B5790)</f>
        <v>0</v>
      </c>
      <c r="M5790" s="75">
        <f>COUNTIF($L$2:L5790,4)</f>
        <v>42</v>
      </c>
      <c r="N5790" s="76" t="str">
        <f t="shared" si="454"/>
        <v>0</v>
      </c>
      <c r="O5790" s="76" t="str">
        <f t="shared" si="450"/>
        <v/>
      </c>
      <c r="P5790" s="75" t="str">
        <f t="shared" si="451"/>
        <v/>
      </c>
      <c r="Q5790" s="77" t="str">
        <f t="shared" si="452"/>
        <v/>
      </c>
      <c r="R5790" s="77" t="str">
        <f t="shared" si="453"/>
        <v/>
      </c>
      <c r="S5790" s="77" t="str">
        <f>IF(O5790="","",IF(OR(VALUE(LEFT(O5790,2))&gt;IF(RIGHT(J5790,1)="M",7,19),AND(OR(LEFT(O5790,2)={"07","19"}),VALUE(RIGHT(O5790,2))&gt;15)),TRUE,FALSE))</f>
        <v/>
      </c>
      <c r="T5790" s="77" t="str">
        <f>IF(O5790="","",IF(OR(VALUE(LEFT(O5790,2))&gt;IF(RIGHT(J5790,1)="M",7,19),AND(OR(LEFT(O5790,2)={"07","19"}),VALUE(RIGHT(O5790,2))&gt;5)),TRUE,FALSE))</f>
        <v/>
      </c>
    </row>
    <row r="5791" spans="12:20" x14ac:dyDescent="0.25">
      <c r="L5791" s="75">
        <f>COUNTIF($B$2:B5791,B5791)</f>
        <v>0</v>
      </c>
      <c r="M5791" s="75">
        <f>COUNTIF($L$2:L5791,4)</f>
        <v>42</v>
      </c>
      <c r="N5791" s="76" t="str">
        <f t="shared" si="454"/>
        <v>0</v>
      </c>
      <c r="O5791" s="76" t="str">
        <f t="shared" si="450"/>
        <v/>
      </c>
      <c r="P5791" s="75" t="str">
        <f t="shared" si="451"/>
        <v/>
      </c>
      <c r="Q5791" s="77" t="str">
        <f t="shared" si="452"/>
        <v/>
      </c>
      <c r="R5791" s="77" t="str">
        <f t="shared" si="453"/>
        <v/>
      </c>
      <c r="S5791" s="77" t="str">
        <f>IF(O5791="","",IF(OR(VALUE(LEFT(O5791,2))&gt;IF(RIGHT(J5791,1)="M",7,19),AND(OR(LEFT(O5791,2)={"07","19"}),VALUE(RIGHT(O5791,2))&gt;15)),TRUE,FALSE))</f>
        <v/>
      </c>
      <c r="T5791" s="77" t="str">
        <f>IF(O5791="","",IF(OR(VALUE(LEFT(O5791,2))&gt;IF(RIGHT(J5791,1)="M",7,19),AND(OR(LEFT(O5791,2)={"07","19"}),VALUE(RIGHT(O5791,2))&gt;5)),TRUE,FALSE))</f>
        <v/>
      </c>
    </row>
    <row r="5792" spans="12:20" x14ac:dyDescent="0.25">
      <c r="L5792" s="75">
        <f>COUNTIF($B$2:B5792,B5792)</f>
        <v>0</v>
      </c>
      <c r="M5792" s="75">
        <f>COUNTIF($L$2:L5792,4)</f>
        <v>42</v>
      </c>
      <c r="N5792" s="76" t="str">
        <f t="shared" si="454"/>
        <v>0</v>
      </c>
      <c r="O5792" s="76" t="str">
        <f t="shared" si="450"/>
        <v/>
      </c>
      <c r="P5792" s="75" t="str">
        <f t="shared" si="451"/>
        <v/>
      </c>
      <c r="Q5792" s="77" t="str">
        <f t="shared" si="452"/>
        <v/>
      </c>
      <c r="R5792" s="77" t="str">
        <f t="shared" si="453"/>
        <v/>
      </c>
      <c r="S5792" s="77" t="str">
        <f>IF(O5792="","",IF(OR(VALUE(LEFT(O5792,2))&gt;IF(RIGHT(J5792,1)="M",7,19),AND(OR(LEFT(O5792,2)={"07","19"}),VALUE(RIGHT(O5792,2))&gt;15)),TRUE,FALSE))</f>
        <v/>
      </c>
      <c r="T5792" s="77" t="str">
        <f>IF(O5792="","",IF(OR(VALUE(LEFT(O5792,2))&gt;IF(RIGHT(J5792,1)="M",7,19),AND(OR(LEFT(O5792,2)={"07","19"}),VALUE(RIGHT(O5792,2))&gt;5)),TRUE,FALSE))</f>
        <v/>
      </c>
    </row>
    <row r="5793" spans="12:20" x14ac:dyDescent="0.25">
      <c r="L5793" s="75">
        <f>COUNTIF($B$2:B5793,B5793)</f>
        <v>0</v>
      </c>
      <c r="M5793" s="75">
        <f>COUNTIF($L$2:L5793,4)</f>
        <v>42</v>
      </c>
      <c r="N5793" s="76" t="str">
        <f t="shared" si="454"/>
        <v>0</v>
      </c>
      <c r="O5793" s="76" t="str">
        <f t="shared" si="450"/>
        <v/>
      </c>
      <c r="P5793" s="75" t="str">
        <f t="shared" si="451"/>
        <v/>
      </c>
      <c r="Q5793" s="77" t="str">
        <f t="shared" si="452"/>
        <v/>
      </c>
      <c r="R5793" s="77" t="str">
        <f t="shared" si="453"/>
        <v/>
      </c>
      <c r="S5793" s="77" t="str">
        <f>IF(O5793="","",IF(OR(VALUE(LEFT(O5793,2))&gt;IF(RIGHT(J5793,1)="M",7,19),AND(OR(LEFT(O5793,2)={"07","19"}),VALUE(RIGHT(O5793,2))&gt;15)),TRUE,FALSE))</f>
        <v/>
      </c>
      <c r="T5793" s="77" t="str">
        <f>IF(O5793="","",IF(OR(VALUE(LEFT(O5793,2))&gt;IF(RIGHT(J5793,1)="M",7,19),AND(OR(LEFT(O5793,2)={"07","19"}),VALUE(RIGHT(O5793,2))&gt;5)),TRUE,FALSE))</f>
        <v/>
      </c>
    </row>
    <row r="5794" spans="12:20" x14ac:dyDescent="0.25">
      <c r="L5794" s="75">
        <f>COUNTIF($B$2:B5794,B5794)</f>
        <v>0</v>
      </c>
      <c r="M5794" s="75">
        <f>COUNTIF($L$2:L5794,4)</f>
        <v>42</v>
      </c>
      <c r="N5794" s="76" t="str">
        <f t="shared" si="454"/>
        <v>0</v>
      </c>
      <c r="O5794" s="76" t="str">
        <f t="shared" si="450"/>
        <v/>
      </c>
      <c r="P5794" s="75" t="str">
        <f t="shared" si="451"/>
        <v/>
      </c>
      <c r="Q5794" s="77" t="str">
        <f t="shared" si="452"/>
        <v/>
      </c>
      <c r="R5794" s="77" t="str">
        <f t="shared" si="453"/>
        <v/>
      </c>
      <c r="S5794" s="77" t="str">
        <f>IF(O5794="","",IF(OR(VALUE(LEFT(O5794,2))&gt;IF(RIGHT(J5794,1)="M",7,19),AND(OR(LEFT(O5794,2)={"07","19"}),VALUE(RIGHT(O5794,2))&gt;15)),TRUE,FALSE))</f>
        <v/>
      </c>
      <c r="T5794" s="77" t="str">
        <f>IF(O5794="","",IF(OR(VALUE(LEFT(O5794,2))&gt;IF(RIGHT(J5794,1)="M",7,19),AND(OR(LEFT(O5794,2)={"07","19"}),VALUE(RIGHT(O5794,2))&gt;5)),TRUE,FALSE))</f>
        <v/>
      </c>
    </row>
    <row r="5795" spans="12:20" x14ac:dyDescent="0.25">
      <c r="L5795" s="75">
        <f>COUNTIF($B$2:B5795,B5795)</f>
        <v>0</v>
      </c>
      <c r="M5795" s="75">
        <f>COUNTIF($L$2:L5795,4)</f>
        <v>42</v>
      </c>
      <c r="N5795" s="76" t="str">
        <f t="shared" si="454"/>
        <v>0</v>
      </c>
      <c r="O5795" s="76" t="str">
        <f t="shared" si="450"/>
        <v/>
      </c>
      <c r="P5795" s="75" t="str">
        <f t="shared" si="451"/>
        <v/>
      </c>
      <c r="Q5795" s="77" t="str">
        <f t="shared" si="452"/>
        <v/>
      </c>
      <c r="R5795" s="77" t="str">
        <f t="shared" si="453"/>
        <v/>
      </c>
      <c r="S5795" s="77" t="str">
        <f>IF(O5795="","",IF(OR(VALUE(LEFT(O5795,2))&gt;IF(RIGHT(J5795,1)="M",7,19),AND(OR(LEFT(O5795,2)={"07","19"}),VALUE(RIGHT(O5795,2))&gt;15)),TRUE,FALSE))</f>
        <v/>
      </c>
      <c r="T5795" s="77" t="str">
        <f>IF(O5795="","",IF(OR(VALUE(LEFT(O5795,2))&gt;IF(RIGHT(J5795,1)="M",7,19),AND(OR(LEFT(O5795,2)={"07","19"}),VALUE(RIGHT(O5795,2))&gt;5)),TRUE,FALSE))</f>
        <v/>
      </c>
    </row>
    <row r="5796" spans="12:20" x14ac:dyDescent="0.25">
      <c r="L5796" s="75">
        <f>COUNTIF($B$2:B5796,B5796)</f>
        <v>0</v>
      </c>
      <c r="M5796" s="75">
        <f>COUNTIF($L$2:L5796,4)</f>
        <v>42</v>
      </c>
      <c r="N5796" s="76" t="str">
        <f t="shared" si="454"/>
        <v>0</v>
      </c>
      <c r="O5796" s="76" t="str">
        <f t="shared" si="450"/>
        <v/>
      </c>
      <c r="P5796" s="75" t="str">
        <f t="shared" si="451"/>
        <v/>
      </c>
      <c r="Q5796" s="77" t="str">
        <f t="shared" si="452"/>
        <v/>
      </c>
      <c r="R5796" s="77" t="str">
        <f t="shared" si="453"/>
        <v/>
      </c>
      <c r="S5796" s="77" t="str">
        <f>IF(O5796="","",IF(OR(VALUE(LEFT(O5796,2))&gt;IF(RIGHT(J5796,1)="M",7,19),AND(OR(LEFT(O5796,2)={"07","19"}),VALUE(RIGHT(O5796,2))&gt;15)),TRUE,FALSE))</f>
        <v/>
      </c>
      <c r="T5796" s="77" t="str">
        <f>IF(O5796="","",IF(OR(VALUE(LEFT(O5796,2))&gt;IF(RIGHT(J5796,1)="M",7,19),AND(OR(LEFT(O5796,2)={"07","19"}),VALUE(RIGHT(O5796,2))&gt;5)),TRUE,FALSE))</f>
        <v/>
      </c>
    </row>
    <row r="5797" spans="12:20" x14ac:dyDescent="0.25">
      <c r="L5797" s="75">
        <f>COUNTIF($B$2:B5797,B5797)</f>
        <v>0</v>
      </c>
      <c r="M5797" s="75">
        <f>COUNTIF($L$2:L5797,4)</f>
        <v>42</v>
      </c>
      <c r="N5797" s="76" t="str">
        <f t="shared" si="454"/>
        <v>0</v>
      </c>
      <c r="O5797" s="76" t="str">
        <f t="shared" si="450"/>
        <v/>
      </c>
      <c r="P5797" s="75" t="str">
        <f t="shared" si="451"/>
        <v/>
      </c>
      <c r="Q5797" s="77" t="str">
        <f t="shared" si="452"/>
        <v/>
      </c>
      <c r="R5797" s="77" t="str">
        <f t="shared" si="453"/>
        <v/>
      </c>
      <c r="S5797" s="77" t="str">
        <f>IF(O5797="","",IF(OR(VALUE(LEFT(O5797,2))&gt;IF(RIGHT(J5797,1)="M",7,19),AND(OR(LEFT(O5797,2)={"07","19"}),VALUE(RIGHT(O5797,2))&gt;15)),TRUE,FALSE))</f>
        <v/>
      </c>
      <c r="T5797" s="77" t="str">
        <f>IF(O5797="","",IF(OR(VALUE(LEFT(O5797,2))&gt;IF(RIGHT(J5797,1)="M",7,19),AND(OR(LEFT(O5797,2)={"07","19"}),VALUE(RIGHT(O5797,2))&gt;5)),TRUE,FALSE))</f>
        <v/>
      </c>
    </row>
    <row r="5798" spans="12:20" x14ac:dyDescent="0.25">
      <c r="L5798" s="75">
        <f>COUNTIF($B$2:B5798,B5798)</f>
        <v>0</v>
      </c>
      <c r="M5798" s="75">
        <f>COUNTIF($L$2:L5798,4)</f>
        <v>42</v>
      </c>
      <c r="N5798" s="76" t="str">
        <f t="shared" si="454"/>
        <v>0</v>
      </c>
      <c r="O5798" s="76" t="str">
        <f t="shared" si="450"/>
        <v/>
      </c>
      <c r="P5798" s="75" t="str">
        <f t="shared" si="451"/>
        <v/>
      </c>
      <c r="Q5798" s="77" t="str">
        <f t="shared" si="452"/>
        <v/>
      </c>
      <c r="R5798" s="77" t="str">
        <f t="shared" si="453"/>
        <v/>
      </c>
      <c r="S5798" s="77" t="str">
        <f>IF(O5798="","",IF(OR(VALUE(LEFT(O5798,2))&gt;IF(RIGHT(J5798,1)="M",7,19),AND(OR(LEFT(O5798,2)={"07","19"}),VALUE(RIGHT(O5798,2))&gt;15)),TRUE,FALSE))</f>
        <v/>
      </c>
      <c r="T5798" s="77" t="str">
        <f>IF(O5798="","",IF(OR(VALUE(LEFT(O5798,2))&gt;IF(RIGHT(J5798,1)="M",7,19),AND(OR(LEFT(O5798,2)={"07","19"}),VALUE(RIGHT(O5798,2))&gt;5)),TRUE,FALSE))</f>
        <v/>
      </c>
    </row>
    <row r="5799" spans="12:20" x14ac:dyDescent="0.25">
      <c r="L5799" s="75">
        <f>COUNTIF($B$2:B5799,B5799)</f>
        <v>0</v>
      </c>
      <c r="M5799" s="75">
        <f>COUNTIF($L$2:L5799,4)</f>
        <v>42</v>
      </c>
      <c r="N5799" s="76" t="str">
        <f t="shared" si="454"/>
        <v>0</v>
      </c>
      <c r="O5799" s="76" t="str">
        <f t="shared" si="450"/>
        <v/>
      </c>
      <c r="P5799" s="75" t="str">
        <f t="shared" si="451"/>
        <v/>
      </c>
      <c r="Q5799" s="77" t="str">
        <f t="shared" si="452"/>
        <v/>
      </c>
      <c r="R5799" s="77" t="str">
        <f t="shared" si="453"/>
        <v/>
      </c>
      <c r="S5799" s="77" t="str">
        <f>IF(O5799="","",IF(OR(VALUE(LEFT(O5799,2))&gt;IF(RIGHT(J5799,1)="M",7,19),AND(OR(LEFT(O5799,2)={"07","19"}),VALUE(RIGHT(O5799,2))&gt;15)),TRUE,FALSE))</f>
        <v/>
      </c>
      <c r="T5799" s="77" t="str">
        <f>IF(O5799="","",IF(OR(VALUE(LEFT(O5799,2))&gt;IF(RIGHT(J5799,1)="M",7,19),AND(OR(LEFT(O5799,2)={"07","19"}),VALUE(RIGHT(O5799,2))&gt;5)),TRUE,FALSE))</f>
        <v/>
      </c>
    </row>
    <row r="5800" spans="12:20" x14ac:dyDescent="0.25">
      <c r="L5800" s="75">
        <f>COUNTIF($B$2:B5800,B5800)</f>
        <v>0</v>
      </c>
      <c r="M5800" s="75">
        <f>COUNTIF($L$2:L5800,4)</f>
        <v>42</v>
      </c>
      <c r="N5800" s="76" t="str">
        <f t="shared" si="454"/>
        <v>0</v>
      </c>
      <c r="O5800" s="76" t="str">
        <f t="shared" si="450"/>
        <v/>
      </c>
      <c r="P5800" s="75" t="str">
        <f t="shared" si="451"/>
        <v/>
      </c>
      <c r="Q5800" s="77" t="str">
        <f t="shared" si="452"/>
        <v/>
      </c>
      <c r="R5800" s="77" t="str">
        <f t="shared" si="453"/>
        <v/>
      </c>
      <c r="S5800" s="77" t="str">
        <f>IF(O5800="","",IF(OR(VALUE(LEFT(O5800,2))&gt;IF(RIGHT(J5800,1)="M",7,19),AND(OR(LEFT(O5800,2)={"07","19"}),VALUE(RIGHT(O5800,2))&gt;15)),TRUE,FALSE))</f>
        <v/>
      </c>
      <c r="T5800" s="77" t="str">
        <f>IF(O5800="","",IF(OR(VALUE(LEFT(O5800,2))&gt;IF(RIGHT(J5800,1)="M",7,19),AND(OR(LEFT(O5800,2)={"07","19"}),VALUE(RIGHT(O5800,2))&gt;5)),TRUE,FALSE))</f>
        <v/>
      </c>
    </row>
    <row r="5801" spans="12:20" x14ac:dyDescent="0.25">
      <c r="L5801" s="75">
        <f>COUNTIF($B$2:B5801,B5801)</f>
        <v>0</v>
      </c>
      <c r="M5801" s="75">
        <f>COUNTIF($L$2:L5801,4)</f>
        <v>42</v>
      </c>
      <c r="N5801" s="76" t="str">
        <f t="shared" si="454"/>
        <v>0</v>
      </c>
      <c r="O5801" s="76" t="str">
        <f t="shared" si="450"/>
        <v/>
      </c>
      <c r="P5801" s="75" t="str">
        <f t="shared" si="451"/>
        <v/>
      </c>
      <c r="Q5801" s="77" t="str">
        <f t="shared" si="452"/>
        <v/>
      </c>
      <c r="R5801" s="77" t="str">
        <f t="shared" si="453"/>
        <v/>
      </c>
      <c r="S5801" s="77" t="str">
        <f>IF(O5801="","",IF(OR(VALUE(LEFT(O5801,2))&gt;IF(RIGHT(J5801,1)="M",7,19),AND(OR(LEFT(O5801,2)={"07","19"}),VALUE(RIGHT(O5801,2))&gt;15)),TRUE,FALSE))</f>
        <v/>
      </c>
      <c r="T5801" s="77" t="str">
        <f>IF(O5801="","",IF(OR(VALUE(LEFT(O5801,2))&gt;IF(RIGHT(J5801,1)="M",7,19),AND(OR(LEFT(O5801,2)={"07","19"}),VALUE(RIGHT(O5801,2))&gt;5)),TRUE,FALSE))</f>
        <v/>
      </c>
    </row>
    <row r="5802" spans="12:20" x14ac:dyDescent="0.25">
      <c r="L5802" s="75">
        <f>COUNTIF($B$2:B5802,B5802)</f>
        <v>0</v>
      </c>
      <c r="M5802" s="75">
        <f>COUNTIF($L$2:L5802,4)</f>
        <v>42</v>
      </c>
      <c r="N5802" s="76" t="str">
        <f t="shared" si="454"/>
        <v>0</v>
      </c>
      <c r="O5802" s="76" t="str">
        <f t="shared" si="450"/>
        <v/>
      </c>
      <c r="P5802" s="75" t="str">
        <f t="shared" si="451"/>
        <v/>
      </c>
      <c r="Q5802" s="77" t="str">
        <f t="shared" si="452"/>
        <v/>
      </c>
      <c r="R5802" s="77" t="str">
        <f t="shared" si="453"/>
        <v/>
      </c>
      <c r="S5802" s="77" t="str">
        <f>IF(O5802="","",IF(OR(VALUE(LEFT(O5802,2))&gt;IF(RIGHT(J5802,1)="M",7,19),AND(OR(LEFT(O5802,2)={"07","19"}),VALUE(RIGHT(O5802,2))&gt;15)),TRUE,FALSE))</f>
        <v/>
      </c>
      <c r="T5802" s="77" t="str">
        <f>IF(O5802="","",IF(OR(VALUE(LEFT(O5802,2))&gt;IF(RIGHT(J5802,1)="M",7,19),AND(OR(LEFT(O5802,2)={"07","19"}),VALUE(RIGHT(O5802,2))&gt;5)),TRUE,FALSE))</f>
        <v/>
      </c>
    </row>
    <row r="5803" spans="12:20" x14ac:dyDescent="0.25">
      <c r="L5803" s="75">
        <f>COUNTIF($B$2:B5803,B5803)</f>
        <v>0</v>
      </c>
      <c r="M5803" s="75">
        <f>COUNTIF($L$2:L5803,4)</f>
        <v>42</v>
      </c>
      <c r="N5803" s="76" t="str">
        <f t="shared" si="454"/>
        <v>0</v>
      </c>
      <c r="O5803" s="76" t="str">
        <f t="shared" si="450"/>
        <v/>
      </c>
      <c r="P5803" s="75" t="str">
        <f t="shared" si="451"/>
        <v/>
      </c>
      <c r="Q5803" s="77" t="str">
        <f t="shared" si="452"/>
        <v/>
      </c>
      <c r="R5803" s="77" t="str">
        <f t="shared" si="453"/>
        <v/>
      </c>
      <c r="S5803" s="77" t="str">
        <f>IF(O5803="","",IF(OR(VALUE(LEFT(O5803,2))&gt;IF(RIGHT(J5803,1)="M",7,19),AND(OR(LEFT(O5803,2)={"07","19"}),VALUE(RIGHT(O5803,2))&gt;15)),TRUE,FALSE))</f>
        <v/>
      </c>
      <c r="T5803" s="77" t="str">
        <f>IF(O5803="","",IF(OR(VALUE(LEFT(O5803,2))&gt;IF(RIGHT(J5803,1)="M",7,19),AND(OR(LEFT(O5803,2)={"07","19"}),VALUE(RIGHT(O5803,2))&gt;5)),TRUE,FALSE))</f>
        <v/>
      </c>
    </row>
    <row r="5804" spans="12:20" x14ac:dyDescent="0.25">
      <c r="L5804" s="75">
        <f>COUNTIF($B$2:B5804,B5804)</f>
        <v>0</v>
      </c>
      <c r="M5804" s="75">
        <f>COUNTIF($L$2:L5804,4)</f>
        <v>42</v>
      </c>
      <c r="N5804" s="76" t="str">
        <f t="shared" si="454"/>
        <v>0</v>
      </c>
      <c r="O5804" s="76" t="str">
        <f t="shared" si="450"/>
        <v/>
      </c>
      <c r="P5804" s="75" t="str">
        <f t="shared" si="451"/>
        <v/>
      </c>
      <c r="Q5804" s="77" t="str">
        <f t="shared" si="452"/>
        <v/>
      </c>
      <c r="R5804" s="77" t="str">
        <f t="shared" si="453"/>
        <v/>
      </c>
      <c r="S5804" s="77" t="str">
        <f>IF(O5804="","",IF(OR(VALUE(LEFT(O5804,2))&gt;IF(RIGHT(J5804,1)="M",7,19),AND(OR(LEFT(O5804,2)={"07","19"}),VALUE(RIGHT(O5804,2))&gt;15)),TRUE,FALSE))</f>
        <v/>
      </c>
      <c r="T5804" s="77" t="str">
        <f>IF(O5804="","",IF(OR(VALUE(LEFT(O5804,2))&gt;IF(RIGHT(J5804,1)="M",7,19),AND(OR(LEFT(O5804,2)={"07","19"}),VALUE(RIGHT(O5804,2))&gt;5)),TRUE,FALSE))</f>
        <v/>
      </c>
    </row>
    <row r="5805" spans="12:20" x14ac:dyDescent="0.25">
      <c r="L5805" s="75">
        <f>COUNTIF($B$2:B5805,B5805)</f>
        <v>0</v>
      </c>
      <c r="M5805" s="75">
        <f>COUNTIF($L$2:L5805,4)</f>
        <v>42</v>
      </c>
      <c r="N5805" s="76" t="str">
        <f t="shared" si="454"/>
        <v>0</v>
      </c>
      <c r="O5805" s="76" t="str">
        <f t="shared" si="450"/>
        <v/>
      </c>
      <c r="P5805" s="75" t="str">
        <f t="shared" si="451"/>
        <v/>
      </c>
      <c r="Q5805" s="77" t="str">
        <f t="shared" si="452"/>
        <v/>
      </c>
      <c r="R5805" s="77" t="str">
        <f t="shared" si="453"/>
        <v/>
      </c>
      <c r="S5805" s="77" t="str">
        <f>IF(O5805="","",IF(OR(VALUE(LEFT(O5805,2))&gt;IF(RIGHT(J5805,1)="M",7,19),AND(OR(LEFT(O5805,2)={"07","19"}),VALUE(RIGHT(O5805,2))&gt;15)),TRUE,FALSE))</f>
        <v/>
      </c>
      <c r="T5805" s="77" t="str">
        <f>IF(O5805="","",IF(OR(VALUE(LEFT(O5805,2))&gt;IF(RIGHT(J5805,1)="M",7,19),AND(OR(LEFT(O5805,2)={"07","19"}),VALUE(RIGHT(O5805,2))&gt;5)),TRUE,FALSE))</f>
        <v/>
      </c>
    </row>
    <row r="5806" spans="12:20" x14ac:dyDescent="0.25">
      <c r="L5806" s="75">
        <f>COUNTIF($B$2:B5806,B5806)</f>
        <v>0</v>
      </c>
      <c r="M5806" s="75">
        <f>COUNTIF($L$2:L5806,4)</f>
        <v>42</v>
      </c>
      <c r="N5806" s="76" t="str">
        <f t="shared" si="454"/>
        <v>0</v>
      </c>
      <c r="O5806" s="76" t="str">
        <f t="shared" si="450"/>
        <v/>
      </c>
      <c r="P5806" s="75" t="str">
        <f t="shared" si="451"/>
        <v/>
      </c>
      <c r="Q5806" s="77" t="str">
        <f t="shared" si="452"/>
        <v/>
      </c>
      <c r="R5806" s="77" t="str">
        <f t="shared" si="453"/>
        <v/>
      </c>
      <c r="S5806" s="77" t="str">
        <f>IF(O5806="","",IF(OR(VALUE(LEFT(O5806,2))&gt;IF(RIGHT(J5806,1)="M",7,19),AND(OR(LEFT(O5806,2)={"07","19"}),VALUE(RIGHT(O5806,2))&gt;15)),TRUE,FALSE))</f>
        <v/>
      </c>
      <c r="T5806" s="77" t="str">
        <f>IF(O5806="","",IF(OR(VALUE(LEFT(O5806,2))&gt;IF(RIGHT(J5806,1)="M",7,19),AND(OR(LEFT(O5806,2)={"07","19"}),VALUE(RIGHT(O5806,2))&gt;5)),TRUE,FALSE))</f>
        <v/>
      </c>
    </row>
    <row r="5807" spans="12:20" x14ac:dyDescent="0.25">
      <c r="L5807" s="75">
        <f>COUNTIF($B$2:B5807,B5807)</f>
        <v>0</v>
      </c>
      <c r="M5807" s="75">
        <f>COUNTIF($L$2:L5807,4)</f>
        <v>42</v>
      </c>
      <c r="N5807" s="76" t="str">
        <f t="shared" si="454"/>
        <v>0</v>
      </c>
      <c r="O5807" s="76" t="str">
        <f t="shared" si="450"/>
        <v/>
      </c>
      <c r="P5807" s="75" t="str">
        <f t="shared" si="451"/>
        <v/>
      </c>
      <c r="Q5807" s="77" t="str">
        <f t="shared" si="452"/>
        <v/>
      </c>
      <c r="R5807" s="77" t="str">
        <f t="shared" si="453"/>
        <v/>
      </c>
      <c r="S5807" s="77" t="str">
        <f>IF(O5807="","",IF(OR(VALUE(LEFT(O5807,2))&gt;IF(RIGHT(J5807,1)="M",7,19),AND(OR(LEFT(O5807,2)={"07","19"}),VALUE(RIGHT(O5807,2))&gt;15)),TRUE,FALSE))</f>
        <v/>
      </c>
      <c r="T5807" s="77" t="str">
        <f>IF(O5807="","",IF(OR(VALUE(LEFT(O5807,2))&gt;IF(RIGHT(J5807,1)="M",7,19),AND(OR(LEFT(O5807,2)={"07","19"}),VALUE(RIGHT(O5807,2))&gt;5)),TRUE,FALSE))</f>
        <v/>
      </c>
    </row>
    <row r="5808" spans="12:20" x14ac:dyDescent="0.25">
      <c r="L5808" s="75">
        <f>COUNTIF($B$2:B5808,B5808)</f>
        <v>0</v>
      </c>
      <c r="M5808" s="75">
        <f>COUNTIF($L$2:L5808,4)</f>
        <v>42</v>
      </c>
      <c r="N5808" s="76" t="str">
        <f t="shared" si="454"/>
        <v>0</v>
      </c>
      <c r="O5808" s="76" t="str">
        <f t="shared" si="450"/>
        <v/>
      </c>
      <c r="P5808" s="75" t="str">
        <f t="shared" si="451"/>
        <v/>
      </c>
      <c r="Q5808" s="77" t="str">
        <f t="shared" si="452"/>
        <v/>
      </c>
      <c r="R5808" s="77" t="str">
        <f t="shared" si="453"/>
        <v/>
      </c>
      <c r="S5808" s="77" t="str">
        <f>IF(O5808="","",IF(OR(VALUE(LEFT(O5808,2))&gt;IF(RIGHT(J5808,1)="M",7,19),AND(OR(LEFT(O5808,2)={"07","19"}),VALUE(RIGHT(O5808,2))&gt;15)),TRUE,FALSE))</f>
        <v/>
      </c>
      <c r="T5808" s="77" t="str">
        <f>IF(O5808="","",IF(OR(VALUE(LEFT(O5808,2))&gt;IF(RIGHT(J5808,1)="M",7,19),AND(OR(LEFT(O5808,2)={"07","19"}),VALUE(RIGHT(O5808,2))&gt;5)),TRUE,FALSE))</f>
        <v/>
      </c>
    </row>
    <row r="5809" spans="12:20" x14ac:dyDescent="0.25">
      <c r="L5809" s="75">
        <f>COUNTIF($B$2:B5809,B5809)</f>
        <v>0</v>
      </c>
      <c r="M5809" s="75">
        <f>COUNTIF($L$2:L5809,4)</f>
        <v>42</v>
      </c>
      <c r="N5809" s="76" t="str">
        <f t="shared" si="454"/>
        <v>0</v>
      </c>
      <c r="O5809" s="76" t="str">
        <f t="shared" si="450"/>
        <v/>
      </c>
      <c r="P5809" s="75" t="str">
        <f t="shared" si="451"/>
        <v/>
      </c>
      <c r="Q5809" s="77" t="str">
        <f t="shared" si="452"/>
        <v/>
      </c>
      <c r="R5809" s="77" t="str">
        <f t="shared" si="453"/>
        <v/>
      </c>
      <c r="S5809" s="77" t="str">
        <f>IF(O5809="","",IF(OR(VALUE(LEFT(O5809,2))&gt;IF(RIGHT(J5809,1)="M",7,19),AND(OR(LEFT(O5809,2)={"07","19"}),VALUE(RIGHT(O5809,2))&gt;15)),TRUE,FALSE))</f>
        <v/>
      </c>
      <c r="T5809" s="77" t="str">
        <f>IF(O5809="","",IF(OR(VALUE(LEFT(O5809,2))&gt;IF(RIGHT(J5809,1)="M",7,19),AND(OR(LEFT(O5809,2)={"07","19"}),VALUE(RIGHT(O5809,2))&gt;5)),TRUE,FALSE))</f>
        <v/>
      </c>
    </row>
    <row r="5810" spans="12:20" x14ac:dyDescent="0.25">
      <c r="L5810" s="75">
        <f>COUNTIF($B$2:B5810,B5810)</f>
        <v>0</v>
      </c>
      <c r="M5810" s="75">
        <f>COUNTIF($L$2:L5810,4)</f>
        <v>42</v>
      </c>
      <c r="N5810" s="76" t="str">
        <f t="shared" si="454"/>
        <v>0</v>
      </c>
      <c r="O5810" s="76" t="str">
        <f t="shared" si="450"/>
        <v/>
      </c>
      <c r="P5810" s="75" t="str">
        <f t="shared" si="451"/>
        <v/>
      </c>
      <c r="Q5810" s="77" t="str">
        <f t="shared" si="452"/>
        <v/>
      </c>
      <c r="R5810" s="77" t="str">
        <f t="shared" si="453"/>
        <v/>
      </c>
      <c r="S5810" s="77" t="str">
        <f>IF(O5810="","",IF(OR(VALUE(LEFT(O5810,2))&gt;IF(RIGHT(J5810,1)="M",7,19),AND(OR(LEFT(O5810,2)={"07","19"}),VALUE(RIGHT(O5810,2))&gt;15)),TRUE,FALSE))</f>
        <v/>
      </c>
      <c r="T5810" s="77" t="str">
        <f>IF(O5810="","",IF(OR(VALUE(LEFT(O5810,2))&gt;IF(RIGHT(J5810,1)="M",7,19),AND(OR(LEFT(O5810,2)={"07","19"}),VALUE(RIGHT(O5810,2))&gt;5)),TRUE,FALSE))</f>
        <v/>
      </c>
    </row>
    <row r="5811" spans="12:20" x14ac:dyDescent="0.25">
      <c r="L5811" s="75">
        <f>COUNTIF($B$2:B5811,B5811)</f>
        <v>0</v>
      </c>
      <c r="M5811" s="75">
        <f>COUNTIF($L$2:L5811,4)</f>
        <v>42</v>
      </c>
      <c r="N5811" s="76" t="str">
        <f t="shared" si="454"/>
        <v>0</v>
      </c>
      <c r="O5811" s="76" t="str">
        <f t="shared" si="450"/>
        <v/>
      </c>
      <c r="P5811" s="75" t="str">
        <f t="shared" si="451"/>
        <v/>
      </c>
      <c r="Q5811" s="77" t="str">
        <f t="shared" si="452"/>
        <v/>
      </c>
      <c r="R5811" s="77" t="str">
        <f t="shared" si="453"/>
        <v/>
      </c>
      <c r="S5811" s="77" t="str">
        <f>IF(O5811="","",IF(OR(VALUE(LEFT(O5811,2))&gt;IF(RIGHT(J5811,1)="M",7,19),AND(OR(LEFT(O5811,2)={"07","19"}),VALUE(RIGHT(O5811,2))&gt;15)),TRUE,FALSE))</f>
        <v/>
      </c>
      <c r="T5811" s="77" t="str">
        <f>IF(O5811="","",IF(OR(VALUE(LEFT(O5811,2))&gt;IF(RIGHT(J5811,1)="M",7,19),AND(OR(LEFT(O5811,2)={"07","19"}),VALUE(RIGHT(O5811,2))&gt;5)),TRUE,FALSE))</f>
        <v/>
      </c>
    </row>
    <row r="5812" spans="12:20" x14ac:dyDescent="0.25">
      <c r="L5812" s="75">
        <f>COUNTIF($B$2:B5812,B5812)</f>
        <v>0</v>
      </c>
      <c r="M5812" s="75">
        <f>COUNTIF($L$2:L5812,4)</f>
        <v>42</v>
      </c>
      <c r="N5812" s="76" t="str">
        <f t="shared" si="454"/>
        <v>0</v>
      </c>
      <c r="O5812" s="76" t="str">
        <f t="shared" si="450"/>
        <v/>
      </c>
      <c r="P5812" s="75" t="str">
        <f t="shared" si="451"/>
        <v/>
      </c>
      <c r="Q5812" s="77" t="str">
        <f t="shared" si="452"/>
        <v/>
      </c>
      <c r="R5812" s="77" t="str">
        <f t="shared" si="453"/>
        <v/>
      </c>
      <c r="S5812" s="77" t="str">
        <f>IF(O5812="","",IF(OR(VALUE(LEFT(O5812,2))&gt;IF(RIGHT(J5812,1)="M",7,19),AND(OR(LEFT(O5812,2)={"07","19"}),VALUE(RIGHT(O5812,2))&gt;15)),TRUE,FALSE))</f>
        <v/>
      </c>
      <c r="T5812" s="77" t="str">
        <f>IF(O5812="","",IF(OR(VALUE(LEFT(O5812,2))&gt;IF(RIGHT(J5812,1)="M",7,19),AND(OR(LEFT(O5812,2)={"07","19"}),VALUE(RIGHT(O5812,2))&gt;5)),TRUE,FALSE))</f>
        <v/>
      </c>
    </row>
    <row r="5813" spans="12:20" x14ac:dyDescent="0.25">
      <c r="L5813" s="75">
        <f>COUNTIF($B$2:B5813,B5813)</f>
        <v>0</v>
      </c>
      <c r="M5813" s="75">
        <f>COUNTIF($L$2:L5813,4)</f>
        <v>42</v>
      </c>
      <c r="N5813" s="76" t="str">
        <f t="shared" si="454"/>
        <v>0</v>
      </c>
      <c r="O5813" s="76" t="str">
        <f t="shared" si="450"/>
        <v/>
      </c>
      <c r="P5813" s="75" t="str">
        <f t="shared" si="451"/>
        <v/>
      </c>
      <c r="Q5813" s="77" t="str">
        <f t="shared" si="452"/>
        <v/>
      </c>
      <c r="R5813" s="77" t="str">
        <f t="shared" si="453"/>
        <v/>
      </c>
      <c r="S5813" s="77" t="str">
        <f>IF(O5813="","",IF(OR(VALUE(LEFT(O5813,2))&gt;IF(RIGHT(J5813,1)="M",7,19),AND(OR(LEFT(O5813,2)={"07","19"}),VALUE(RIGHT(O5813,2))&gt;15)),TRUE,FALSE))</f>
        <v/>
      </c>
      <c r="T5813" s="77" t="str">
        <f>IF(O5813="","",IF(OR(VALUE(LEFT(O5813,2))&gt;IF(RIGHT(J5813,1)="M",7,19),AND(OR(LEFT(O5813,2)={"07","19"}),VALUE(RIGHT(O5813,2))&gt;5)),TRUE,FALSE))</f>
        <v/>
      </c>
    </row>
    <row r="5814" spans="12:20" x14ac:dyDescent="0.25">
      <c r="L5814" s="75">
        <f>COUNTIF($B$2:B5814,B5814)</f>
        <v>0</v>
      </c>
      <c r="M5814" s="75">
        <f>COUNTIF($L$2:L5814,4)</f>
        <v>42</v>
      </c>
      <c r="N5814" s="76" t="str">
        <f t="shared" si="454"/>
        <v>0</v>
      </c>
      <c r="O5814" s="76" t="str">
        <f t="shared" si="450"/>
        <v/>
      </c>
      <c r="P5814" s="75" t="str">
        <f t="shared" si="451"/>
        <v/>
      </c>
      <c r="Q5814" s="77" t="str">
        <f t="shared" si="452"/>
        <v/>
      </c>
      <c r="R5814" s="77" t="str">
        <f t="shared" si="453"/>
        <v/>
      </c>
      <c r="S5814" s="77" t="str">
        <f>IF(O5814="","",IF(OR(VALUE(LEFT(O5814,2))&gt;IF(RIGHT(J5814,1)="M",7,19),AND(OR(LEFT(O5814,2)={"07","19"}),VALUE(RIGHT(O5814,2))&gt;15)),TRUE,FALSE))</f>
        <v/>
      </c>
      <c r="T5814" s="77" t="str">
        <f>IF(O5814="","",IF(OR(VALUE(LEFT(O5814,2))&gt;IF(RIGHT(J5814,1)="M",7,19),AND(OR(LEFT(O5814,2)={"07","19"}),VALUE(RIGHT(O5814,2))&gt;5)),TRUE,FALSE))</f>
        <v/>
      </c>
    </row>
    <row r="5815" spans="12:20" x14ac:dyDescent="0.25">
      <c r="L5815" s="75">
        <f>COUNTIF($B$2:B5815,B5815)</f>
        <v>0</v>
      </c>
      <c r="M5815" s="75">
        <f>COUNTIF($L$2:L5815,4)</f>
        <v>42</v>
      </c>
      <c r="N5815" s="76" t="str">
        <f t="shared" si="454"/>
        <v>0</v>
      </c>
      <c r="O5815" s="76" t="str">
        <f t="shared" si="450"/>
        <v/>
      </c>
      <c r="P5815" s="75" t="str">
        <f t="shared" si="451"/>
        <v/>
      </c>
      <c r="Q5815" s="77" t="str">
        <f t="shared" si="452"/>
        <v/>
      </c>
      <c r="R5815" s="77" t="str">
        <f t="shared" si="453"/>
        <v/>
      </c>
      <c r="S5815" s="77" t="str">
        <f>IF(O5815="","",IF(OR(VALUE(LEFT(O5815,2))&gt;IF(RIGHT(J5815,1)="M",7,19),AND(OR(LEFT(O5815,2)={"07","19"}),VALUE(RIGHT(O5815,2))&gt;15)),TRUE,FALSE))</f>
        <v/>
      </c>
      <c r="T5815" s="77" t="str">
        <f>IF(O5815="","",IF(OR(VALUE(LEFT(O5815,2))&gt;IF(RIGHT(J5815,1)="M",7,19),AND(OR(LEFT(O5815,2)={"07","19"}),VALUE(RIGHT(O5815,2))&gt;5)),TRUE,FALSE))</f>
        <v/>
      </c>
    </row>
    <row r="5816" spans="12:20" x14ac:dyDescent="0.25">
      <c r="L5816" s="75">
        <f>COUNTIF($B$2:B5816,B5816)</f>
        <v>0</v>
      </c>
      <c r="M5816" s="75">
        <f>COUNTIF($L$2:L5816,4)</f>
        <v>42</v>
      </c>
      <c r="N5816" s="76" t="str">
        <f t="shared" si="454"/>
        <v>0</v>
      </c>
      <c r="O5816" s="76" t="str">
        <f t="shared" si="450"/>
        <v/>
      </c>
      <c r="P5816" s="75" t="str">
        <f t="shared" si="451"/>
        <v/>
      </c>
      <c r="Q5816" s="77" t="str">
        <f t="shared" si="452"/>
        <v/>
      </c>
      <c r="R5816" s="77" t="str">
        <f t="shared" si="453"/>
        <v/>
      </c>
      <c r="S5816" s="77" t="str">
        <f>IF(O5816="","",IF(OR(VALUE(LEFT(O5816,2))&gt;IF(RIGHT(J5816,1)="M",7,19),AND(OR(LEFT(O5816,2)={"07","19"}),VALUE(RIGHT(O5816,2))&gt;15)),TRUE,FALSE))</f>
        <v/>
      </c>
      <c r="T5816" s="77" t="str">
        <f>IF(O5816="","",IF(OR(VALUE(LEFT(O5816,2))&gt;IF(RIGHT(J5816,1)="M",7,19),AND(OR(LEFT(O5816,2)={"07","19"}),VALUE(RIGHT(O5816,2))&gt;5)),TRUE,FALSE))</f>
        <v/>
      </c>
    </row>
    <row r="5817" spans="12:20" x14ac:dyDescent="0.25">
      <c r="L5817" s="75">
        <f>COUNTIF($B$2:B5817,B5817)</f>
        <v>0</v>
      </c>
      <c r="M5817" s="75">
        <f>COUNTIF($L$2:L5817,4)</f>
        <v>42</v>
      </c>
      <c r="N5817" s="76" t="str">
        <f t="shared" si="454"/>
        <v>0</v>
      </c>
      <c r="O5817" s="76" t="str">
        <f t="shared" si="450"/>
        <v/>
      </c>
      <c r="P5817" s="75" t="str">
        <f t="shared" si="451"/>
        <v/>
      </c>
      <c r="Q5817" s="77" t="str">
        <f t="shared" si="452"/>
        <v/>
      </c>
      <c r="R5817" s="77" t="str">
        <f t="shared" si="453"/>
        <v/>
      </c>
      <c r="S5817" s="77" t="str">
        <f>IF(O5817="","",IF(OR(VALUE(LEFT(O5817,2))&gt;IF(RIGHT(J5817,1)="M",7,19),AND(OR(LEFT(O5817,2)={"07","19"}),VALUE(RIGHT(O5817,2))&gt;15)),TRUE,FALSE))</f>
        <v/>
      </c>
      <c r="T5817" s="77" t="str">
        <f>IF(O5817="","",IF(OR(VALUE(LEFT(O5817,2))&gt;IF(RIGHT(J5817,1)="M",7,19),AND(OR(LEFT(O5817,2)={"07","19"}),VALUE(RIGHT(O5817,2))&gt;5)),TRUE,FALSE))</f>
        <v/>
      </c>
    </row>
    <row r="5818" spans="12:20" x14ac:dyDescent="0.25">
      <c r="L5818" s="75">
        <f>COUNTIF($B$2:B5818,B5818)</f>
        <v>0</v>
      </c>
      <c r="M5818" s="75">
        <f>COUNTIF($L$2:L5818,4)</f>
        <v>42</v>
      </c>
      <c r="N5818" s="76" t="str">
        <f t="shared" si="454"/>
        <v>0</v>
      </c>
      <c r="O5818" s="76" t="str">
        <f t="shared" si="450"/>
        <v/>
      </c>
      <c r="P5818" s="75" t="str">
        <f t="shared" si="451"/>
        <v/>
      </c>
      <c r="Q5818" s="77" t="str">
        <f t="shared" si="452"/>
        <v/>
      </c>
      <c r="R5818" s="77" t="str">
        <f t="shared" si="453"/>
        <v/>
      </c>
      <c r="S5818" s="77" t="str">
        <f>IF(O5818="","",IF(OR(VALUE(LEFT(O5818,2))&gt;IF(RIGHT(J5818,1)="M",7,19),AND(OR(LEFT(O5818,2)={"07","19"}),VALUE(RIGHT(O5818,2))&gt;15)),TRUE,FALSE))</f>
        <v/>
      </c>
      <c r="T5818" s="77" t="str">
        <f>IF(O5818="","",IF(OR(VALUE(LEFT(O5818,2))&gt;IF(RIGHT(J5818,1)="M",7,19),AND(OR(LEFT(O5818,2)={"07","19"}),VALUE(RIGHT(O5818,2))&gt;5)),TRUE,FALSE))</f>
        <v/>
      </c>
    </row>
    <row r="5819" spans="12:20" x14ac:dyDescent="0.25">
      <c r="L5819" s="75">
        <f>COUNTIF($B$2:B5819,B5819)</f>
        <v>0</v>
      </c>
      <c r="M5819" s="75">
        <f>COUNTIF($L$2:L5819,4)</f>
        <v>42</v>
      </c>
      <c r="N5819" s="76" t="str">
        <f t="shared" si="454"/>
        <v>0</v>
      </c>
      <c r="O5819" s="76" t="str">
        <f t="shared" si="450"/>
        <v/>
      </c>
      <c r="P5819" s="75" t="str">
        <f t="shared" si="451"/>
        <v/>
      </c>
      <c r="Q5819" s="77" t="str">
        <f t="shared" si="452"/>
        <v/>
      </c>
      <c r="R5819" s="77" t="str">
        <f t="shared" si="453"/>
        <v/>
      </c>
      <c r="S5819" s="77" t="str">
        <f>IF(O5819="","",IF(OR(VALUE(LEFT(O5819,2))&gt;IF(RIGHT(J5819,1)="M",7,19),AND(OR(LEFT(O5819,2)={"07","19"}),VALUE(RIGHT(O5819,2))&gt;15)),TRUE,FALSE))</f>
        <v/>
      </c>
      <c r="T5819" s="77" t="str">
        <f>IF(O5819="","",IF(OR(VALUE(LEFT(O5819,2))&gt;IF(RIGHT(J5819,1)="M",7,19),AND(OR(LEFT(O5819,2)={"07","19"}),VALUE(RIGHT(O5819,2))&gt;5)),TRUE,FALSE))</f>
        <v/>
      </c>
    </row>
    <row r="5820" spans="12:20" x14ac:dyDescent="0.25">
      <c r="L5820" s="75">
        <f>COUNTIF($B$2:B5820,B5820)</f>
        <v>0</v>
      </c>
      <c r="M5820" s="75">
        <f>COUNTIF($L$2:L5820,4)</f>
        <v>42</v>
      </c>
      <c r="N5820" s="76" t="str">
        <f t="shared" si="454"/>
        <v>0</v>
      </c>
      <c r="O5820" s="76" t="str">
        <f t="shared" si="450"/>
        <v/>
      </c>
      <c r="P5820" s="75" t="str">
        <f t="shared" si="451"/>
        <v/>
      </c>
      <c r="Q5820" s="77" t="str">
        <f t="shared" si="452"/>
        <v/>
      </c>
      <c r="R5820" s="77" t="str">
        <f t="shared" si="453"/>
        <v/>
      </c>
      <c r="S5820" s="77" t="str">
        <f>IF(O5820="","",IF(OR(VALUE(LEFT(O5820,2))&gt;IF(RIGHT(J5820,1)="M",7,19),AND(OR(LEFT(O5820,2)={"07","19"}),VALUE(RIGHT(O5820,2))&gt;15)),TRUE,FALSE))</f>
        <v/>
      </c>
      <c r="T5820" s="77" t="str">
        <f>IF(O5820="","",IF(OR(VALUE(LEFT(O5820,2))&gt;IF(RIGHT(J5820,1)="M",7,19),AND(OR(LEFT(O5820,2)={"07","19"}),VALUE(RIGHT(O5820,2))&gt;5)),TRUE,FALSE))</f>
        <v/>
      </c>
    </row>
    <row r="5821" spans="12:20" x14ac:dyDescent="0.25">
      <c r="L5821" s="75">
        <f>COUNTIF($B$2:B5821,B5821)</f>
        <v>0</v>
      </c>
      <c r="M5821" s="75">
        <f>COUNTIF($L$2:L5821,4)</f>
        <v>42</v>
      </c>
      <c r="N5821" s="76" t="str">
        <f t="shared" si="454"/>
        <v>0</v>
      </c>
      <c r="O5821" s="76" t="str">
        <f t="shared" si="450"/>
        <v/>
      </c>
      <c r="P5821" s="75" t="str">
        <f t="shared" si="451"/>
        <v/>
      </c>
      <c r="Q5821" s="77" t="str">
        <f t="shared" si="452"/>
        <v/>
      </c>
      <c r="R5821" s="77" t="str">
        <f t="shared" si="453"/>
        <v/>
      </c>
      <c r="S5821" s="77" t="str">
        <f>IF(O5821="","",IF(OR(VALUE(LEFT(O5821,2))&gt;IF(RIGHT(J5821,1)="M",7,19),AND(OR(LEFT(O5821,2)={"07","19"}),VALUE(RIGHT(O5821,2))&gt;15)),TRUE,FALSE))</f>
        <v/>
      </c>
      <c r="T5821" s="77" t="str">
        <f>IF(O5821="","",IF(OR(VALUE(LEFT(O5821,2))&gt;IF(RIGHT(J5821,1)="M",7,19),AND(OR(LEFT(O5821,2)={"07","19"}),VALUE(RIGHT(O5821,2))&gt;5)),TRUE,FALSE))</f>
        <v/>
      </c>
    </row>
    <row r="5822" spans="12:20" x14ac:dyDescent="0.25">
      <c r="L5822" s="75">
        <f>COUNTIF($B$2:B5822,B5822)</f>
        <v>0</v>
      </c>
      <c r="M5822" s="75">
        <f>COUNTIF($L$2:L5822,4)</f>
        <v>42</v>
      </c>
      <c r="N5822" s="76" t="str">
        <f t="shared" si="454"/>
        <v>0</v>
      </c>
      <c r="O5822" s="76" t="str">
        <f t="shared" si="450"/>
        <v/>
      </c>
      <c r="P5822" s="75" t="str">
        <f t="shared" si="451"/>
        <v/>
      </c>
      <c r="Q5822" s="77" t="str">
        <f t="shared" si="452"/>
        <v/>
      </c>
      <c r="R5822" s="77" t="str">
        <f t="shared" si="453"/>
        <v/>
      </c>
      <c r="S5822" s="77" t="str">
        <f>IF(O5822="","",IF(OR(VALUE(LEFT(O5822,2))&gt;IF(RIGHT(J5822,1)="M",7,19),AND(OR(LEFT(O5822,2)={"07","19"}),VALUE(RIGHT(O5822,2))&gt;15)),TRUE,FALSE))</f>
        <v/>
      </c>
      <c r="T5822" s="77" t="str">
        <f>IF(O5822="","",IF(OR(VALUE(LEFT(O5822,2))&gt;IF(RIGHT(J5822,1)="M",7,19),AND(OR(LEFT(O5822,2)={"07","19"}),VALUE(RIGHT(O5822,2))&gt;5)),TRUE,FALSE))</f>
        <v/>
      </c>
    </row>
    <row r="5823" spans="12:20" x14ac:dyDescent="0.25">
      <c r="L5823" s="75">
        <f>COUNTIF($B$2:B5823,B5823)</f>
        <v>0</v>
      </c>
      <c r="M5823" s="75">
        <f>COUNTIF($L$2:L5823,4)</f>
        <v>42</v>
      </c>
      <c r="N5823" s="76" t="str">
        <f t="shared" si="454"/>
        <v>0</v>
      </c>
      <c r="O5823" s="76" t="str">
        <f t="shared" si="450"/>
        <v/>
      </c>
      <c r="P5823" s="75" t="str">
        <f t="shared" si="451"/>
        <v/>
      </c>
      <c r="Q5823" s="77" t="str">
        <f t="shared" si="452"/>
        <v/>
      </c>
      <c r="R5823" s="77" t="str">
        <f t="shared" si="453"/>
        <v/>
      </c>
      <c r="S5823" s="77" t="str">
        <f>IF(O5823="","",IF(OR(VALUE(LEFT(O5823,2))&gt;IF(RIGHT(J5823,1)="M",7,19),AND(OR(LEFT(O5823,2)={"07","19"}),VALUE(RIGHT(O5823,2))&gt;15)),TRUE,FALSE))</f>
        <v/>
      </c>
      <c r="T5823" s="77" t="str">
        <f>IF(O5823="","",IF(OR(VALUE(LEFT(O5823,2))&gt;IF(RIGHT(J5823,1)="M",7,19),AND(OR(LEFT(O5823,2)={"07","19"}),VALUE(RIGHT(O5823,2))&gt;5)),TRUE,FALSE))</f>
        <v/>
      </c>
    </row>
    <row r="5824" spans="12:20" x14ac:dyDescent="0.25">
      <c r="L5824" s="75">
        <f>COUNTIF($B$2:B5824,B5824)</f>
        <v>0</v>
      </c>
      <c r="M5824" s="75">
        <f>COUNTIF($L$2:L5824,4)</f>
        <v>42</v>
      </c>
      <c r="N5824" s="76" t="str">
        <f t="shared" si="454"/>
        <v>0</v>
      </c>
      <c r="O5824" s="76" t="str">
        <f t="shared" si="450"/>
        <v/>
      </c>
      <c r="P5824" s="75" t="str">
        <f t="shared" si="451"/>
        <v/>
      </c>
      <c r="Q5824" s="77" t="str">
        <f t="shared" si="452"/>
        <v/>
      </c>
      <c r="R5824" s="77" t="str">
        <f t="shared" si="453"/>
        <v/>
      </c>
      <c r="S5824" s="77" t="str">
        <f>IF(O5824="","",IF(OR(VALUE(LEFT(O5824,2))&gt;IF(RIGHT(J5824,1)="M",7,19),AND(OR(LEFT(O5824,2)={"07","19"}),VALUE(RIGHT(O5824,2))&gt;15)),TRUE,FALSE))</f>
        <v/>
      </c>
      <c r="T5824" s="77" t="str">
        <f>IF(O5824="","",IF(OR(VALUE(LEFT(O5824,2))&gt;IF(RIGHT(J5824,1)="M",7,19),AND(OR(LEFT(O5824,2)={"07","19"}),VALUE(RIGHT(O5824,2))&gt;5)),TRUE,FALSE))</f>
        <v/>
      </c>
    </row>
    <row r="5825" spans="12:20" x14ac:dyDescent="0.25">
      <c r="L5825" s="75">
        <f>COUNTIF($B$2:B5825,B5825)</f>
        <v>0</v>
      </c>
      <c r="M5825" s="75">
        <f>COUNTIF($L$2:L5825,4)</f>
        <v>42</v>
      </c>
      <c r="N5825" s="76" t="str">
        <f t="shared" si="454"/>
        <v>0</v>
      </c>
      <c r="O5825" s="76" t="str">
        <f t="shared" si="450"/>
        <v/>
      </c>
      <c r="P5825" s="75" t="str">
        <f t="shared" si="451"/>
        <v/>
      </c>
      <c r="Q5825" s="77" t="str">
        <f t="shared" si="452"/>
        <v/>
      </c>
      <c r="R5825" s="77" t="str">
        <f t="shared" si="453"/>
        <v/>
      </c>
      <c r="S5825" s="77" t="str">
        <f>IF(O5825="","",IF(OR(VALUE(LEFT(O5825,2))&gt;IF(RIGHT(J5825,1)="M",7,19),AND(OR(LEFT(O5825,2)={"07","19"}),VALUE(RIGHT(O5825,2))&gt;15)),TRUE,FALSE))</f>
        <v/>
      </c>
      <c r="T5825" s="77" t="str">
        <f>IF(O5825="","",IF(OR(VALUE(LEFT(O5825,2))&gt;IF(RIGHT(J5825,1)="M",7,19),AND(OR(LEFT(O5825,2)={"07","19"}),VALUE(RIGHT(O5825,2))&gt;5)),TRUE,FALSE))</f>
        <v/>
      </c>
    </row>
    <row r="5826" spans="12:20" x14ac:dyDescent="0.25">
      <c r="L5826" s="75">
        <f>COUNTIF($B$2:B5826,B5826)</f>
        <v>0</v>
      </c>
      <c r="M5826" s="75">
        <f>COUNTIF($L$2:L5826,4)</f>
        <v>42</v>
      </c>
      <c r="N5826" s="76" t="str">
        <f t="shared" si="454"/>
        <v>0</v>
      </c>
      <c r="O5826" s="76" t="str">
        <f t="shared" ref="O5826:O5889" si="455">TRIM(SUBSTITUTE(SUBSTITUTE(D5826,"+",""),"_",""))</f>
        <v/>
      </c>
      <c r="P5826" s="75" t="str">
        <f t="shared" ref="P5826:P5889" si="456">TRIM(SUBSTITUTE(SUBSTITUTE(E5826,"+",""),"_",""))</f>
        <v/>
      </c>
      <c r="Q5826" s="77" t="str">
        <f t="shared" ref="Q5826:Q5889" si="457">IFERROR(IF(RIGHT(P5826,2)&lt;RIGHT(O5826,2),IF(P5826&lt;O5826,P5826+2360-O5826,P5826-40-O5826),IF(P5826&lt;O5826,P5826+2400-O5826,P5826-O5826)),"")</f>
        <v/>
      </c>
      <c r="R5826" s="77" t="str">
        <f t="shared" ref="R5826:R5889" si="458">IFERROR(ROUNDDOWN(Q5826/100,0),"")</f>
        <v/>
      </c>
      <c r="S5826" s="77" t="str">
        <f>IF(O5826="","",IF(OR(VALUE(LEFT(O5826,2))&gt;IF(RIGHT(J5826,1)="M",7,19),AND(OR(LEFT(O5826,2)={"07","19"}),VALUE(RIGHT(O5826,2))&gt;15)),TRUE,FALSE))</f>
        <v/>
      </c>
      <c r="T5826" s="77" t="str">
        <f>IF(O5826="","",IF(OR(VALUE(LEFT(O5826,2))&gt;IF(RIGHT(J5826,1)="M",7,19),AND(OR(LEFT(O5826,2)={"07","19"}),VALUE(RIGHT(O5826,2))&gt;5)),TRUE,FALSE))</f>
        <v/>
      </c>
    </row>
    <row r="5827" spans="12:20" x14ac:dyDescent="0.25">
      <c r="L5827" s="75">
        <f>COUNTIF($B$2:B5827,B5827)</f>
        <v>0</v>
      </c>
      <c r="M5827" s="75">
        <f>COUNTIF($L$2:L5827,4)</f>
        <v>42</v>
      </c>
      <c r="N5827" s="76" t="str">
        <f t="shared" ref="N5827:N5890" si="459">A5827&amp;DAY(C5827)</f>
        <v>0</v>
      </c>
      <c r="O5827" s="76" t="str">
        <f t="shared" si="455"/>
        <v/>
      </c>
      <c r="P5827" s="75" t="str">
        <f t="shared" si="456"/>
        <v/>
      </c>
      <c r="Q5827" s="77" t="str">
        <f t="shared" si="457"/>
        <v/>
      </c>
      <c r="R5827" s="77" t="str">
        <f t="shared" si="458"/>
        <v/>
      </c>
      <c r="S5827" s="77" t="str">
        <f>IF(O5827="","",IF(OR(VALUE(LEFT(O5827,2))&gt;IF(RIGHT(J5827,1)="M",7,19),AND(OR(LEFT(O5827,2)={"07","19"}),VALUE(RIGHT(O5827,2))&gt;15)),TRUE,FALSE))</f>
        <v/>
      </c>
      <c r="T5827" s="77" t="str">
        <f>IF(O5827="","",IF(OR(VALUE(LEFT(O5827,2))&gt;IF(RIGHT(J5827,1)="M",7,19),AND(OR(LEFT(O5827,2)={"07","19"}),VALUE(RIGHT(O5827,2))&gt;5)),TRUE,FALSE))</f>
        <v/>
      </c>
    </row>
    <row r="5828" spans="12:20" x14ac:dyDescent="0.25">
      <c r="L5828" s="75">
        <f>COUNTIF($B$2:B5828,B5828)</f>
        <v>0</v>
      </c>
      <c r="M5828" s="75">
        <f>COUNTIF($L$2:L5828,4)</f>
        <v>42</v>
      </c>
      <c r="N5828" s="76" t="str">
        <f t="shared" si="459"/>
        <v>0</v>
      </c>
      <c r="O5828" s="76" t="str">
        <f t="shared" si="455"/>
        <v/>
      </c>
      <c r="P5828" s="75" t="str">
        <f t="shared" si="456"/>
        <v/>
      </c>
      <c r="Q5828" s="77" t="str">
        <f t="shared" si="457"/>
        <v/>
      </c>
      <c r="R5828" s="77" t="str">
        <f t="shared" si="458"/>
        <v/>
      </c>
      <c r="S5828" s="77" t="str">
        <f>IF(O5828="","",IF(OR(VALUE(LEFT(O5828,2))&gt;IF(RIGHT(J5828,1)="M",7,19),AND(OR(LEFT(O5828,2)={"07","19"}),VALUE(RIGHT(O5828,2))&gt;15)),TRUE,FALSE))</f>
        <v/>
      </c>
      <c r="T5828" s="77" t="str">
        <f>IF(O5828="","",IF(OR(VALUE(LEFT(O5828,2))&gt;IF(RIGHT(J5828,1)="M",7,19),AND(OR(LEFT(O5828,2)={"07","19"}),VALUE(RIGHT(O5828,2))&gt;5)),TRUE,FALSE))</f>
        <v/>
      </c>
    </row>
    <row r="5829" spans="12:20" x14ac:dyDescent="0.25">
      <c r="L5829" s="75">
        <f>COUNTIF($B$2:B5829,B5829)</f>
        <v>0</v>
      </c>
      <c r="M5829" s="75">
        <f>COUNTIF($L$2:L5829,4)</f>
        <v>42</v>
      </c>
      <c r="N5829" s="76" t="str">
        <f t="shared" si="459"/>
        <v>0</v>
      </c>
      <c r="O5829" s="76" t="str">
        <f t="shared" si="455"/>
        <v/>
      </c>
      <c r="P5829" s="75" t="str">
        <f t="shared" si="456"/>
        <v/>
      </c>
      <c r="Q5829" s="77" t="str">
        <f t="shared" si="457"/>
        <v/>
      </c>
      <c r="R5829" s="77" t="str">
        <f t="shared" si="458"/>
        <v/>
      </c>
      <c r="S5829" s="77" t="str">
        <f>IF(O5829="","",IF(OR(VALUE(LEFT(O5829,2))&gt;IF(RIGHT(J5829,1)="M",7,19),AND(OR(LEFT(O5829,2)={"07","19"}),VALUE(RIGHT(O5829,2))&gt;15)),TRUE,FALSE))</f>
        <v/>
      </c>
      <c r="T5829" s="77" t="str">
        <f>IF(O5829="","",IF(OR(VALUE(LEFT(O5829,2))&gt;IF(RIGHT(J5829,1)="M",7,19),AND(OR(LEFT(O5829,2)={"07","19"}),VALUE(RIGHT(O5829,2))&gt;5)),TRUE,FALSE))</f>
        <v/>
      </c>
    </row>
    <row r="5830" spans="12:20" x14ac:dyDescent="0.25">
      <c r="L5830" s="75">
        <f>COUNTIF($B$2:B5830,B5830)</f>
        <v>0</v>
      </c>
      <c r="M5830" s="75">
        <f>COUNTIF($L$2:L5830,4)</f>
        <v>42</v>
      </c>
      <c r="N5830" s="76" t="str">
        <f t="shared" si="459"/>
        <v>0</v>
      </c>
      <c r="O5830" s="76" t="str">
        <f t="shared" si="455"/>
        <v/>
      </c>
      <c r="P5830" s="75" t="str">
        <f t="shared" si="456"/>
        <v/>
      </c>
      <c r="Q5830" s="77" t="str">
        <f t="shared" si="457"/>
        <v/>
      </c>
      <c r="R5830" s="77" t="str">
        <f t="shared" si="458"/>
        <v/>
      </c>
      <c r="S5830" s="77" t="str">
        <f>IF(O5830="","",IF(OR(VALUE(LEFT(O5830,2))&gt;IF(RIGHT(J5830,1)="M",7,19),AND(OR(LEFT(O5830,2)={"07","19"}),VALUE(RIGHT(O5830,2))&gt;15)),TRUE,FALSE))</f>
        <v/>
      </c>
      <c r="T5830" s="77" t="str">
        <f>IF(O5830="","",IF(OR(VALUE(LEFT(O5830,2))&gt;IF(RIGHT(J5830,1)="M",7,19),AND(OR(LEFT(O5830,2)={"07","19"}),VALUE(RIGHT(O5830,2))&gt;5)),TRUE,FALSE))</f>
        <v/>
      </c>
    </row>
    <row r="5831" spans="12:20" x14ac:dyDescent="0.25">
      <c r="L5831" s="75">
        <f>COUNTIF($B$2:B5831,B5831)</f>
        <v>0</v>
      </c>
      <c r="M5831" s="75">
        <f>COUNTIF($L$2:L5831,4)</f>
        <v>42</v>
      </c>
      <c r="N5831" s="76" t="str">
        <f t="shared" si="459"/>
        <v>0</v>
      </c>
      <c r="O5831" s="76" t="str">
        <f t="shared" si="455"/>
        <v/>
      </c>
      <c r="P5831" s="75" t="str">
        <f t="shared" si="456"/>
        <v/>
      </c>
      <c r="Q5831" s="77" t="str">
        <f t="shared" si="457"/>
        <v/>
      </c>
      <c r="R5831" s="77" t="str">
        <f t="shared" si="458"/>
        <v/>
      </c>
      <c r="S5831" s="77" t="str">
        <f>IF(O5831="","",IF(OR(VALUE(LEFT(O5831,2))&gt;IF(RIGHT(J5831,1)="M",7,19),AND(OR(LEFT(O5831,2)={"07","19"}),VALUE(RIGHT(O5831,2))&gt;15)),TRUE,FALSE))</f>
        <v/>
      </c>
      <c r="T5831" s="77" t="str">
        <f>IF(O5831="","",IF(OR(VALUE(LEFT(O5831,2))&gt;IF(RIGHT(J5831,1)="M",7,19),AND(OR(LEFT(O5831,2)={"07","19"}),VALUE(RIGHT(O5831,2))&gt;5)),TRUE,FALSE))</f>
        <v/>
      </c>
    </row>
    <row r="5832" spans="12:20" x14ac:dyDescent="0.25">
      <c r="L5832" s="75">
        <f>COUNTIF($B$2:B5832,B5832)</f>
        <v>0</v>
      </c>
      <c r="M5832" s="75">
        <f>COUNTIF($L$2:L5832,4)</f>
        <v>42</v>
      </c>
      <c r="N5832" s="76" t="str">
        <f t="shared" si="459"/>
        <v>0</v>
      </c>
      <c r="O5832" s="76" t="str">
        <f t="shared" si="455"/>
        <v/>
      </c>
      <c r="P5832" s="75" t="str">
        <f t="shared" si="456"/>
        <v/>
      </c>
      <c r="Q5832" s="77" t="str">
        <f t="shared" si="457"/>
        <v/>
      </c>
      <c r="R5832" s="77" t="str">
        <f t="shared" si="458"/>
        <v/>
      </c>
      <c r="S5832" s="77" t="str">
        <f>IF(O5832="","",IF(OR(VALUE(LEFT(O5832,2))&gt;IF(RIGHT(J5832,1)="M",7,19),AND(OR(LEFT(O5832,2)={"07","19"}),VALUE(RIGHT(O5832,2))&gt;15)),TRUE,FALSE))</f>
        <v/>
      </c>
      <c r="T5832" s="77" t="str">
        <f>IF(O5832="","",IF(OR(VALUE(LEFT(O5832,2))&gt;IF(RIGHT(J5832,1)="M",7,19),AND(OR(LEFT(O5832,2)={"07","19"}),VALUE(RIGHT(O5832,2))&gt;5)),TRUE,FALSE))</f>
        <v/>
      </c>
    </row>
    <row r="5833" spans="12:20" x14ac:dyDescent="0.25">
      <c r="L5833" s="75">
        <f>COUNTIF($B$2:B5833,B5833)</f>
        <v>0</v>
      </c>
      <c r="M5833" s="75">
        <f>COUNTIF($L$2:L5833,4)</f>
        <v>42</v>
      </c>
      <c r="N5833" s="76" t="str">
        <f t="shared" si="459"/>
        <v>0</v>
      </c>
      <c r="O5833" s="76" t="str">
        <f t="shared" si="455"/>
        <v/>
      </c>
      <c r="P5833" s="75" t="str">
        <f t="shared" si="456"/>
        <v/>
      </c>
      <c r="Q5833" s="77" t="str">
        <f t="shared" si="457"/>
        <v/>
      </c>
      <c r="R5833" s="77" t="str">
        <f t="shared" si="458"/>
        <v/>
      </c>
      <c r="S5833" s="77" t="str">
        <f>IF(O5833="","",IF(OR(VALUE(LEFT(O5833,2))&gt;IF(RIGHT(J5833,1)="M",7,19),AND(OR(LEFT(O5833,2)={"07","19"}),VALUE(RIGHT(O5833,2))&gt;15)),TRUE,FALSE))</f>
        <v/>
      </c>
      <c r="T5833" s="77" t="str">
        <f>IF(O5833="","",IF(OR(VALUE(LEFT(O5833,2))&gt;IF(RIGHT(J5833,1)="M",7,19),AND(OR(LEFT(O5833,2)={"07","19"}),VALUE(RIGHT(O5833,2))&gt;5)),TRUE,FALSE))</f>
        <v/>
      </c>
    </row>
    <row r="5834" spans="12:20" x14ac:dyDescent="0.25">
      <c r="L5834" s="75">
        <f>COUNTIF($B$2:B5834,B5834)</f>
        <v>0</v>
      </c>
      <c r="M5834" s="75">
        <f>COUNTIF($L$2:L5834,4)</f>
        <v>42</v>
      </c>
      <c r="N5834" s="76" t="str">
        <f t="shared" si="459"/>
        <v>0</v>
      </c>
      <c r="O5834" s="76" t="str">
        <f t="shared" si="455"/>
        <v/>
      </c>
      <c r="P5834" s="75" t="str">
        <f t="shared" si="456"/>
        <v/>
      </c>
      <c r="Q5834" s="77" t="str">
        <f t="shared" si="457"/>
        <v/>
      </c>
      <c r="R5834" s="77" t="str">
        <f t="shared" si="458"/>
        <v/>
      </c>
      <c r="S5834" s="77" t="str">
        <f>IF(O5834="","",IF(OR(VALUE(LEFT(O5834,2))&gt;IF(RIGHT(J5834,1)="M",7,19),AND(OR(LEFT(O5834,2)={"07","19"}),VALUE(RIGHT(O5834,2))&gt;15)),TRUE,FALSE))</f>
        <v/>
      </c>
      <c r="T5834" s="77" t="str">
        <f>IF(O5834="","",IF(OR(VALUE(LEFT(O5834,2))&gt;IF(RIGHT(J5834,1)="M",7,19),AND(OR(LEFT(O5834,2)={"07","19"}),VALUE(RIGHT(O5834,2))&gt;5)),TRUE,FALSE))</f>
        <v/>
      </c>
    </row>
    <row r="5835" spans="12:20" x14ac:dyDescent="0.25">
      <c r="L5835" s="75">
        <f>COUNTIF($B$2:B5835,B5835)</f>
        <v>0</v>
      </c>
      <c r="M5835" s="75">
        <f>COUNTIF($L$2:L5835,4)</f>
        <v>42</v>
      </c>
      <c r="N5835" s="76" t="str">
        <f t="shared" si="459"/>
        <v>0</v>
      </c>
      <c r="O5835" s="76" t="str">
        <f t="shared" si="455"/>
        <v/>
      </c>
      <c r="P5835" s="75" t="str">
        <f t="shared" si="456"/>
        <v/>
      </c>
      <c r="Q5835" s="77" t="str">
        <f t="shared" si="457"/>
        <v/>
      </c>
      <c r="R5835" s="77" t="str">
        <f t="shared" si="458"/>
        <v/>
      </c>
      <c r="S5835" s="77" t="str">
        <f>IF(O5835="","",IF(OR(VALUE(LEFT(O5835,2))&gt;IF(RIGHT(J5835,1)="M",7,19),AND(OR(LEFT(O5835,2)={"07","19"}),VALUE(RIGHT(O5835,2))&gt;15)),TRUE,FALSE))</f>
        <v/>
      </c>
      <c r="T5835" s="77" t="str">
        <f>IF(O5835="","",IF(OR(VALUE(LEFT(O5835,2))&gt;IF(RIGHT(J5835,1)="M",7,19),AND(OR(LEFT(O5835,2)={"07","19"}),VALUE(RIGHT(O5835,2))&gt;5)),TRUE,FALSE))</f>
        <v/>
      </c>
    </row>
    <row r="5836" spans="12:20" x14ac:dyDescent="0.25">
      <c r="L5836" s="75">
        <f>COUNTIF($B$2:B5836,B5836)</f>
        <v>0</v>
      </c>
      <c r="M5836" s="75">
        <f>COUNTIF($L$2:L5836,4)</f>
        <v>42</v>
      </c>
      <c r="N5836" s="76" t="str">
        <f t="shared" si="459"/>
        <v>0</v>
      </c>
      <c r="O5836" s="76" t="str">
        <f t="shared" si="455"/>
        <v/>
      </c>
      <c r="P5836" s="75" t="str">
        <f t="shared" si="456"/>
        <v/>
      </c>
      <c r="Q5836" s="77" t="str">
        <f t="shared" si="457"/>
        <v/>
      </c>
      <c r="R5836" s="77" t="str">
        <f t="shared" si="458"/>
        <v/>
      </c>
      <c r="S5836" s="77" t="str">
        <f>IF(O5836="","",IF(OR(VALUE(LEFT(O5836,2))&gt;IF(RIGHT(J5836,1)="M",7,19),AND(OR(LEFT(O5836,2)={"07","19"}),VALUE(RIGHT(O5836,2))&gt;15)),TRUE,FALSE))</f>
        <v/>
      </c>
      <c r="T5836" s="77" t="str">
        <f>IF(O5836="","",IF(OR(VALUE(LEFT(O5836,2))&gt;IF(RIGHT(J5836,1)="M",7,19),AND(OR(LEFT(O5836,2)={"07","19"}),VALUE(RIGHT(O5836,2))&gt;5)),TRUE,FALSE))</f>
        <v/>
      </c>
    </row>
    <row r="5837" spans="12:20" x14ac:dyDescent="0.25">
      <c r="L5837" s="75">
        <f>COUNTIF($B$2:B5837,B5837)</f>
        <v>0</v>
      </c>
      <c r="M5837" s="75">
        <f>COUNTIF($L$2:L5837,4)</f>
        <v>42</v>
      </c>
      <c r="N5837" s="76" t="str">
        <f t="shared" si="459"/>
        <v>0</v>
      </c>
      <c r="O5837" s="76" t="str">
        <f t="shared" si="455"/>
        <v/>
      </c>
      <c r="P5837" s="75" t="str">
        <f t="shared" si="456"/>
        <v/>
      </c>
      <c r="Q5837" s="77" t="str">
        <f t="shared" si="457"/>
        <v/>
      </c>
      <c r="R5837" s="77" t="str">
        <f t="shared" si="458"/>
        <v/>
      </c>
      <c r="S5837" s="77" t="str">
        <f>IF(O5837="","",IF(OR(VALUE(LEFT(O5837,2))&gt;IF(RIGHT(J5837,1)="M",7,19),AND(OR(LEFT(O5837,2)={"07","19"}),VALUE(RIGHT(O5837,2))&gt;15)),TRUE,FALSE))</f>
        <v/>
      </c>
      <c r="T5837" s="77" t="str">
        <f>IF(O5837="","",IF(OR(VALUE(LEFT(O5837,2))&gt;IF(RIGHT(J5837,1)="M",7,19),AND(OR(LEFT(O5837,2)={"07","19"}),VALUE(RIGHT(O5837,2))&gt;5)),TRUE,FALSE))</f>
        <v/>
      </c>
    </row>
    <row r="5838" spans="12:20" x14ac:dyDescent="0.25">
      <c r="L5838" s="75">
        <f>COUNTIF($B$2:B5838,B5838)</f>
        <v>0</v>
      </c>
      <c r="M5838" s="75">
        <f>COUNTIF($L$2:L5838,4)</f>
        <v>42</v>
      </c>
      <c r="N5838" s="76" t="str">
        <f t="shared" si="459"/>
        <v>0</v>
      </c>
      <c r="O5838" s="76" t="str">
        <f t="shared" si="455"/>
        <v/>
      </c>
      <c r="P5838" s="75" t="str">
        <f t="shared" si="456"/>
        <v/>
      </c>
      <c r="Q5838" s="77" t="str">
        <f t="shared" si="457"/>
        <v/>
      </c>
      <c r="R5838" s="77" t="str">
        <f t="shared" si="458"/>
        <v/>
      </c>
      <c r="S5838" s="77" t="str">
        <f>IF(O5838="","",IF(OR(VALUE(LEFT(O5838,2))&gt;IF(RIGHT(J5838,1)="M",7,19),AND(OR(LEFT(O5838,2)={"07","19"}),VALUE(RIGHT(O5838,2))&gt;15)),TRUE,FALSE))</f>
        <v/>
      </c>
      <c r="T5838" s="77" t="str">
        <f>IF(O5838="","",IF(OR(VALUE(LEFT(O5838,2))&gt;IF(RIGHT(J5838,1)="M",7,19),AND(OR(LEFT(O5838,2)={"07","19"}),VALUE(RIGHT(O5838,2))&gt;5)),TRUE,FALSE))</f>
        <v/>
      </c>
    </row>
    <row r="5839" spans="12:20" x14ac:dyDescent="0.25">
      <c r="L5839" s="75">
        <f>COUNTIF($B$2:B5839,B5839)</f>
        <v>0</v>
      </c>
      <c r="M5839" s="75">
        <f>COUNTIF($L$2:L5839,4)</f>
        <v>42</v>
      </c>
      <c r="N5839" s="76" t="str">
        <f t="shared" si="459"/>
        <v>0</v>
      </c>
      <c r="O5839" s="76" t="str">
        <f t="shared" si="455"/>
        <v/>
      </c>
      <c r="P5839" s="75" t="str">
        <f t="shared" si="456"/>
        <v/>
      </c>
      <c r="Q5839" s="77" t="str">
        <f t="shared" si="457"/>
        <v/>
      </c>
      <c r="R5839" s="77" t="str">
        <f t="shared" si="458"/>
        <v/>
      </c>
      <c r="S5839" s="77" t="str">
        <f>IF(O5839="","",IF(OR(VALUE(LEFT(O5839,2))&gt;IF(RIGHT(J5839,1)="M",7,19),AND(OR(LEFT(O5839,2)={"07","19"}),VALUE(RIGHT(O5839,2))&gt;15)),TRUE,FALSE))</f>
        <v/>
      </c>
      <c r="T5839" s="77" t="str">
        <f>IF(O5839="","",IF(OR(VALUE(LEFT(O5839,2))&gt;IF(RIGHT(J5839,1)="M",7,19),AND(OR(LEFT(O5839,2)={"07","19"}),VALUE(RIGHT(O5839,2))&gt;5)),TRUE,FALSE))</f>
        <v/>
      </c>
    </row>
    <row r="5840" spans="12:20" x14ac:dyDescent="0.25">
      <c r="L5840" s="75">
        <f>COUNTIF($B$2:B5840,B5840)</f>
        <v>0</v>
      </c>
      <c r="M5840" s="75">
        <f>COUNTIF($L$2:L5840,4)</f>
        <v>42</v>
      </c>
      <c r="N5840" s="76" t="str">
        <f t="shared" si="459"/>
        <v>0</v>
      </c>
      <c r="O5840" s="76" t="str">
        <f t="shared" si="455"/>
        <v/>
      </c>
      <c r="P5840" s="75" t="str">
        <f t="shared" si="456"/>
        <v/>
      </c>
      <c r="Q5840" s="77" t="str">
        <f t="shared" si="457"/>
        <v/>
      </c>
      <c r="R5840" s="77" t="str">
        <f t="shared" si="458"/>
        <v/>
      </c>
      <c r="S5840" s="77" t="str">
        <f>IF(O5840="","",IF(OR(VALUE(LEFT(O5840,2))&gt;IF(RIGHT(J5840,1)="M",7,19),AND(OR(LEFT(O5840,2)={"07","19"}),VALUE(RIGHT(O5840,2))&gt;15)),TRUE,FALSE))</f>
        <v/>
      </c>
      <c r="T5840" s="77" t="str">
        <f>IF(O5840="","",IF(OR(VALUE(LEFT(O5840,2))&gt;IF(RIGHT(J5840,1)="M",7,19),AND(OR(LEFT(O5840,2)={"07","19"}),VALUE(RIGHT(O5840,2))&gt;5)),TRUE,FALSE))</f>
        <v/>
      </c>
    </row>
    <row r="5841" spans="12:20" x14ac:dyDescent="0.25">
      <c r="L5841" s="75">
        <f>COUNTIF($B$2:B5841,B5841)</f>
        <v>0</v>
      </c>
      <c r="M5841" s="75">
        <f>COUNTIF($L$2:L5841,4)</f>
        <v>42</v>
      </c>
      <c r="N5841" s="76" t="str">
        <f t="shared" si="459"/>
        <v>0</v>
      </c>
      <c r="O5841" s="76" t="str">
        <f t="shared" si="455"/>
        <v/>
      </c>
      <c r="P5841" s="75" t="str">
        <f t="shared" si="456"/>
        <v/>
      </c>
      <c r="Q5841" s="77" t="str">
        <f t="shared" si="457"/>
        <v/>
      </c>
      <c r="R5841" s="77" t="str">
        <f t="shared" si="458"/>
        <v/>
      </c>
      <c r="S5841" s="77" t="str">
        <f>IF(O5841="","",IF(OR(VALUE(LEFT(O5841,2))&gt;IF(RIGHT(J5841,1)="M",7,19),AND(OR(LEFT(O5841,2)={"07","19"}),VALUE(RIGHT(O5841,2))&gt;15)),TRUE,FALSE))</f>
        <v/>
      </c>
      <c r="T5841" s="77" t="str">
        <f>IF(O5841="","",IF(OR(VALUE(LEFT(O5841,2))&gt;IF(RIGHT(J5841,1)="M",7,19),AND(OR(LEFT(O5841,2)={"07","19"}),VALUE(RIGHT(O5841,2))&gt;5)),TRUE,FALSE))</f>
        <v/>
      </c>
    </row>
    <row r="5842" spans="12:20" x14ac:dyDescent="0.25">
      <c r="L5842" s="75">
        <f>COUNTIF($B$2:B5842,B5842)</f>
        <v>0</v>
      </c>
      <c r="M5842" s="75">
        <f>COUNTIF($L$2:L5842,4)</f>
        <v>42</v>
      </c>
      <c r="N5842" s="76" t="str">
        <f t="shared" si="459"/>
        <v>0</v>
      </c>
      <c r="O5842" s="76" t="str">
        <f t="shared" si="455"/>
        <v/>
      </c>
      <c r="P5842" s="75" t="str">
        <f t="shared" si="456"/>
        <v/>
      </c>
      <c r="Q5842" s="77" t="str">
        <f t="shared" si="457"/>
        <v/>
      </c>
      <c r="R5842" s="77" t="str">
        <f t="shared" si="458"/>
        <v/>
      </c>
      <c r="S5842" s="77" t="str">
        <f>IF(O5842="","",IF(OR(VALUE(LEFT(O5842,2))&gt;IF(RIGHT(J5842,1)="M",7,19),AND(OR(LEFT(O5842,2)={"07","19"}),VALUE(RIGHT(O5842,2))&gt;15)),TRUE,FALSE))</f>
        <v/>
      </c>
      <c r="T5842" s="77" t="str">
        <f>IF(O5842="","",IF(OR(VALUE(LEFT(O5842,2))&gt;IF(RIGHT(J5842,1)="M",7,19),AND(OR(LEFT(O5842,2)={"07","19"}),VALUE(RIGHT(O5842,2))&gt;5)),TRUE,FALSE))</f>
        <v/>
      </c>
    </row>
    <row r="5843" spans="12:20" x14ac:dyDescent="0.25">
      <c r="L5843" s="75">
        <f>COUNTIF($B$2:B5843,B5843)</f>
        <v>0</v>
      </c>
      <c r="M5843" s="75">
        <f>COUNTIF($L$2:L5843,4)</f>
        <v>42</v>
      </c>
      <c r="N5843" s="76" t="str">
        <f t="shared" si="459"/>
        <v>0</v>
      </c>
      <c r="O5843" s="76" t="str">
        <f t="shared" si="455"/>
        <v/>
      </c>
      <c r="P5843" s="75" t="str">
        <f t="shared" si="456"/>
        <v/>
      </c>
      <c r="Q5843" s="77" t="str">
        <f t="shared" si="457"/>
        <v/>
      </c>
      <c r="R5843" s="77" t="str">
        <f t="shared" si="458"/>
        <v/>
      </c>
      <c r="S5843" s="77" t="str">
        <f>IF(O5843="","",IF(OR(VALUE(LEFT(O5843,2))&gt;IF(RIGHT(J5843,1)="M",7,19),AND(OR(LEFT(O5843,2)={"07","19"}),VALUE(RIGHT(O5843,2))&gt;15)),TRUE,FALSE))</f>
        <v/>
      </c>
      <c r="T5843" s="77" t="str">
        <f>IF(O5843="","",IF(OR(VALUE(LEFT(O5843,2))&gt;IF(RIGHT(J5843,1)="M",7,19),AND(OR(LEFT(O5843,2)={"07","19"}),VALUE(RIGHT(O5843,2))&gt;5)),TRUE,FALSE))</f>
        <v/>
      </c>
    </row>
    <row r="5844" spans="12:20" x14ac:dyDescent="0.25">
      <c r="L5844" s="75">
        <f>COUNTIF($B$2:B5844,B5844)</f>
        <v>0</v>
      </c>
      <c r="M5844" s="75">
        <f>COUNTIF($L$2:L5844,4)</f>
        <v>42</v>
      </c>
      <c r="N5844" s="76" t="str">
        <f t="shared" si="459"/>
        <v>0</v>
      </c>
      <c r="O5844" s="76" t="str">
        <f t="shared" si="455"/>
        <v/>
      </c>
      <c r="P5844" s="75" t="str">
        <f t="shared" si="456"/>
        <v/>
      </c>
      <c r="Q5844" s="77" t="str">
        <f t="shared" si="457"/>
        <v/>
      </c>
      <c r="R5844" s="77" t="str">
        <f t="shared" si="458"/>
        <v/>
      </c>
      <c r="S5844" s="77" t="str">
        <f>IF(O5844="","",IF(OR(VALUE(LEFT(O5844,2))&gt;IF(RIGHT(J5844,1)="M",7,19),AND(OR(LEFT(O5844,2)={"07","19"}),VALUE(RIGHT(O5844,2))&gt;15)),TRUE,FALSE))</f>
        <v/>
      </c>
      <c r="T5844" s="77" t="str">
        <f>IF(O5844="","",IF(OR(VALUE(LEFT(O5844,2))&gt;IF(RIGHT(J5844,1)="M",7,19),AND(OR(LEFT(O5844,2)={"07","19"}),VALUE(RIGHT(O5844,2))&gt;5)),TRUE,FALSE))</f>
        <v/>
      </c>
    </row>
    <row r="5845" spans="12:20" x14ac:dyDescent="0.25">
      <c r="L5845" s="75">
        <f>COUNTIF($B$2:B5845,B5845)</f>
        <v>0</v>
      </c>
      <c r="M5845" s="75">
        <f>COUNTIF($L$2:L5845,4)</f>
        <v>42</v>
      </c>
      <c r="N5845" s="76" t="str">
        <f t="shared" si="459"/>
        <v>0</v>
      </c>
      <c r="O5845" s="76" t="str">
        <f t="shared" si="455"/>
        <v/>
      </c>
      <c r="P5845" s="75" t="str">
        <f t="shared" si="456"/>
        <v/>
      </c>
      <c r="Q5845" s="77" t="str">
        <f t="shared" si="457"/>
        <v/>
      </c>
      <c r="R5845" s="77" t="str">
        <f t="shared" si="458"/>
        <v/>
      </c>
      <c r="S5845" s="77" t="str">
        <f>IF(O5845="","",IF(OR(VALUE(LEFT(O5845,2))&gt;IF(RIGHT(J5845,1)="M",7,19),AND(OR(LEFT(O5845,2)={"07","19"}),VALUE(RIGHT(O5845,2))&gt;15)),TRUE,FALSE))</f>
        <v/>
      </c>
      <c r="T5845" s="77" t="str">
        <f>IF(O5845="","",IF(OR(VALUE(LEFT(O5845,2))&gt;IF(RIGHT(J5845,1)="M",7,19),AND(OR(LEFT(O5845,2)={"07","19"}),VALUE(RIGHT(O5845,2))&gt;5)),TRUE,FALSE))</f>
        <v/>
      </c>
    </row>
    <row r="5846" spans="12:20" x14ac:dyDescent="0.25">
      <c r="L5846" s="75">
        <f>COUNTIF($B$2:B5846,B5846)</f>
        <v>0</v>
      </c>
      <c r="M5846" s="75">
        <f>COUNTIF($L$2:L5846,4)</f>
        <v>42</v>
      </c>
      <c r="N5846" s="76" t="str">
        <f t="shared" si="459"/>
        <v>0</v>
      </c>
      <c r="O5846" s="76" t="str">
        <f t="shared" si="455"/>
        <v/>
      </c>
      <c r="P5846" s="75" t="str">
        <f t="shared" si="456"/>
        <v/>
      </c>
      <c r="Q5846" s="77" t="str">
        <f t="shared" si="457"/>
        <v/>
      </c>
      <c r="R5846" s="77" t="str">
        <f t="shared" si="458"/>
        <v/>
      </c>
      <c r="S5846" s="77" t="str">
        <f>IF(O5846="","",IF(OR(VALUE(LEFT(O5846,2))&gt;IF(RIGHT(J5846,1)="M",7,19),AND(OR(LEFT(O5846,2)={"07","19"}),VALUE(RIGHT(O5846,2))&gt;15)),TRUE,FALSE))</f>
        <v/>
      </c>
      <c r="T5846" s="77" t="str">
        <f>IF(O5846="","",IF(OR(VALUE(LEFT(O5846,2))&gt;IF(RIGHT(J5846,1)="M",7,19),AND(OR(LEFT(O5846,2)={"07","19"}),VALUE(RIGHT(O5846,2))&gt;5)),TRUE,FALSE))</f>
        <v/>
      </c>
    </row>
    <row r="5847" spans="12:20" x14ac:dyDescent="0.25">
      <c r="L5847" s="75">
        <f>COUNTIF($B$2:B5847,B5847)</f>
        <v>0</v>
      </c>
      <c r="M5847" s="75">
        <f>COUNTIF($L$2:L5847,4)</f>
        <v>42</v>
      </c>
      <c r="N5847" s="76" t="str">
        <f t="shared" si="459"/>
        <v>0</v>
      </c>
      <c r="O5847" s="76" t="str">
        <f t="shared" si="455"/>
        <v/>
      </c>
      <c r="P5847" s="75" t="str">
        <f t="shared" si="456"/>
        <v/>
      </c>
      <c r="Q5847" s="77" t="str">
        <f t="shared" si="457"/>
        <v/>
      </c>
      <c r="R5847" s="77" t="str">
        <f t="shared" si="458"/>
        <v/>
      </c>
      <c r="S5847" s="77" t="str">
        <f>IF(O5847="","",IF(OR(VALUE(LEFT(O5847,2))&gt;IF(RIGHT(J5847,1)="M",7,19),AND(OR(LEFT(O5847,2)={"07","19"}),VALUE(RIGHT(O5847,2))&gt;15)),TRUE,FALSE))</f>
        <v/>
      </c>
      <c r="T5847" s="77" t="str">
        <f>IF(O5847="","",IF(OR(VALUE(LEFT(O5847,2))&gt;IF(RIGHT(J5847,1)="M",7,19),AND(OR(LEFT(O5847,2)={"07","19"}),VALUE(RIGHT(O5847,2))&gt;5)),TRUE,FALSE))</f>
        <v/>
      </c>
    </row>
    <row r="5848" spans="12:20" x14ac:dyDescent="0.25">
      <c r="L5848" s="75">
        <f>COUNTIF($B$2:B5848,B5848)</f>
        <v>0</v>
      </c>
      <c r="M5848" s="75">
        <f>COUNTIF($L$2:L5848,4)</f>
        <v>42</v>
      </c>
      <c r="N5848" s="76" t="str">
        <f t="shared" si="459"/>
        <v>0</v>
      </c>
      <c r="O5848" s="76" t="str">
        <f t="shared" si="455"/>
        <v/>
      </c>
      <c r="P5848" s="75" t="str">
        <f t="shared" si="456"/>
        <v/>
      </c>
      <c r="Q5848" s="77" t="str">
        <f t="shared" si="457"/>
        <v/>
      </c>
      <c r="R5848" s="77" t="str">
        <f t="shared" si="458"/>
        <v/>
      </c>
      <c r="S5848" s="77" t="str">
        <f>IF(O5848="","",IF(OR(VALUE(LEFT(O5848,2))&gt;IF(RIGHT(J5848,1)="M",7,19),AND(OR(LEFT(O5848,2)={"07","19"}),VALUE(RIGHT(O5848,2))&gt;15)),TRUE,FALSE))</f>
        <v/>
      </c>
      <c r="T5848" s="77" t="str">
        <f>IF(O5848="","",IF(OR(VALUE(LEFT(O5848,2))&gt;IF(RIGHT(J5848,1)="M",7,19),AND(OR(LEFT(O5848,2)={"07","19"}),VALUE(RIGHT(O5848,2))&gt;5)),TRUE,FALSE))</f>
        <v/>
      </c>
    </row>
    <row r="5849" spans="12:20" x14ac:dyDescent="0.25">
      <c r="L5849" s="75">
        <f>COUNTIF($B$2:B5849,B5849)</f>
        <v>0</v>
      </c>
      <c r="M5849" s="75">
        <f>COUNTIF($L$2:L5849,4)</f>
        <v>42</v>
      </c>
      <c r="N5849" s="76" t="str">
        <f t="shared" si="459"/>
        <v>0</v>
      </c>
      <c r="O5849" s="76" t="str">
        <f t="shared" si="455"/>
        <v/>
      </c>
      <c r="P5849" s="75" t="str">
        <f t="shared" si="456"/>
        <v/>
      </c>
      <c r="Q5849" s="77" t="str">
        <f t="shared" si="457"/>
        <v/>
      </c>
      <c r="R5849" s="77" t="str">
        <f t="shared" si="458"/>
        <v/>
      </c>
      <c r="S5849" s="77" t="str">
        <f>IF(O5849="","",IF(OR(VALUE(LEFT(O5849,2))&gt;IF(RIGHT(J5849,1)="M",7,19),AND(OR(LEFT(O5849,2)={"07","19"}),VALUE(RIGHT(O5849,2))&gt;15)),TRUE,FALSE))</f>
        <v/>
      </c>
      <c r="T5849" s="77" t="str">
        <f>IF(O5849="","",IF(OR(VALUE(LEFT(O5849,2))&gt;IF(RIGHT(J5849,1)="M",7,19),AND(OR(LEFT(O5849,2)={"07","19"}),VALUE(RIGHT(O5849,2))&gt;5)),TRUE,FALSE))</f>
        <v/>
      </c>
    </row>
    <row r="5850" spans="12:20" x14ac:dyDescent="0.25">
      <c r="L5850" s="75">
        <f>COUNTIF($B$2:B5850,B5850)</f>
        <v>0</v>
      </c>
      <c r="M5850" s="75">
        <f>COUNTIF($L$2:L5850,4)</f>
        <v>42</v>
      </c>
      <c r="N5850" s="76" t="str">
        <f t="shared" si="459"/>
        <v>0</v>
      </c>
      <c r="O5850" s="76" t="str">
        <f t="shared" si="455"/>
        <v/>
      </c>
      <c r="P5850" s="75" t="str">
        <f t="shared" si="456"/>
        <v/>
      </c>
      <c r="Q5850" s="77" t="str">
        <f t="shared" si="457"/>
        <v/>
      </c>
      <c r="R5850" s="77" t="str">
        <f t="shared" si="458"/>
        <v/>
      </c>
      <c r="S5850" s="77" t="str">
        <f>IF(O5850="","",IF(OR(VALUE(LEFT(O5850,2))&gt;IF(RIGHT(J5850,1)="M",7,19),AND(OR(LEFT(O5850,2)={"07","19"}),VALUE(RIGHT(O5850,2))&gt;15)),TRUE,FALSE))</f>
        <v/>
      </c>
      <c r="T5850" s="77" t="str">
        <f>IF(O5850="","",IF(OR(VALUE(LEFT(O5850,2))&gt;IF(RIGHT(J5850,1)="M",7,19),AND(OR(LEFT(O5850,2)={"07","19"}),VALUE(RIGHT(O5850,2))&gt;5)),TRUE,FALSE))</f>
        <v/>
      </c>
    </row>
    <row r="5851" spans="12:20" x14ac:dyDescent="0.25">
      <c r="L5851" s="75">
        <f>COUNTIF($B$2:B5851,B5851)</f>
        <v>0</v>
      </c>
      <c r="M5851" s="75">
        <f>COUNTIF($L$2:L5851,4)</f>
        <v>42</v>
      </c>
      <c r="N5851" s="76" t="str">
        <f t="shared" si="459"/>
        <v>0</v>
      </c>
      <c r="O5851" s="76" t="str">
        <f t="shared" si="455"/>
        <v/>
      </c>
      <c r="P5851" s="75" t="str">
        <f t="shared" si="456"/>
        <v/>
      </c>
      <c r="Q5851" s="77" t="str">
        <f t="shared" si="457"/>
        <v/>
      </c>
      <c r="R5851" s="77" t="str">
        <f t="shared" si="458"/>
        <v/>
      </c>
      <c r="S5851" s="77" t="str">
        <f>IF(O5851="","",IF(OR(VALUE(LEFT(O5851,2))&gt;IF(RIGHT(J5851,1)="M",7,19),AND(OR(LEFT(O5851,2)={"07","19"}),VALUE(RIGHT(O5851,2))&gt;15)),TRUE,FALSE))</f>
        <v/>
      </c>
      <c r="T5851" s="77" t="str">
        <f>IF(O5851="","",IF(OR(VALUE(LEFT(O5851,2))&gt;IF(RIGHT(J5851,1)="M",7,19),AND(OR(LEFT(O5851,2)={"07","19"}),VALUE(RIGHT(O5851,2))&gt;5)),TRUE,FALSE))</f>
        <v/>
      </c>
    </row>
    <row r="5852" spans="12:20" x14ac:dyDescent="0.25">
      <c r="L5852" s="75">
        <f>COUNTIF($B$2:B5852,B5852)</f>
        <v>0</v>
      </c>
      <c r="M5852" s="75">
        <f>COUNTIF($L$2:L5852,4)</f>
        <v>42</v>
      </c>
      <c r="N5852" s="76" t="str">
        <f t="shared" si="459"/>
        <v>0</v>
      </c>
      <c r="O5852" s="76" t="str">
        <f t="shared" si="455"/>
        <v/>
      </c>
      <c r="P5852" s="75" t="str">
        <f t="shared" si="456"/>
        <v/>
      </c>
      <c r="Q5852" s="77" t="str">
        <f t="shared" si="457"/>
        <v/>
      </c>
      <c r="R5852" s="77" t="str">
        <f t="shared" si="458"/>
        <v/>
      </c>
      <c r="S5852" s="77" t="str">
        <f>IF(O5852="","",IF(OR(VALUE(LEFT(O5852,2))&gt;IF(RIGHT(J5852,1)="M",7,19),AND(OR(LEFT(O5852,2)={"07","19"}),VALUE(RIGHT(O5852,2))&gt;15)),TRUE,FALSE))</f>
        <v/>
      </c>
      <c r="T5852" s="77" t="str">
        <f>IF(O5852="","",IF(OR(VALUE(LEFT(O5852,2))&gt;IF(RIGHT(J5852,1)="M",7,19),AND(OR(LEFT(O5852,2)={"07","19"}),VALUE(RIGHT(O5852,2))&gt;5)),TRUE,FALSE))</f>
        <v/>
      </c>
    </row>
    <row r="5853" spans="12:20" x14ac:dyDescent="0.25">
      <c r="L5853" s="75">
        <f>COUNTIF($B$2:B5853,B5853)</f>
        <v>0</v>
      </c>
      <c r="M5853" s="75">
        <f>COUNTIF($L$2:L5853,4)</f>
        <v>42</v>
      </c>
      <c r="N5853" s="76" t="str">
        <f t="shared" si="459"/>
        <v>0</v>
      </c>
      <c r="O5853" s="76" t="str">
        <f t="shared" si="455"/>
        <v/>
      </c>
      <c r="P5853" s="75" t="str">
        <f t="shared" si="456"/>
        <v/>
      </c>
      <c r="Q5853" s="77" t="str">
        <f t="shared" si="457"/>
        <v/>
      </c>
      <c r="R5853" s="77" t="str">
        <f t="shared" si="458"/>
        <v/>
      </c>
      <c r="S5853" s="77" t="str">
        <f>IF(O5853="","",IF(OR(VALUE(LEFT(O5853,2))&gt;IF(RIGHT(J5853,1)="M",7,19),AND(OR(LEFT(O5853,2)={"07","19"}),VALUE(RIGHT(O5853,2))&gt;15)),TRUE,FALSE))</f>
        <v/>
      </c>
      <c r="T5853" s="77" t="str">
        <f>IF(O5853="","",IF(OR(VALUE(LEFT(O5853,2))&gt;IF(RIGHT(J5853,1)="M",7,19),AND(OR(LEFT(O5853,2)={"07","19"}),VALUE(RIGHT(O5853,2))&gt;5)),TRUE,FALSE))</f>
        <v/>
      </c>
    </row>
    <row r="5854" spans="12:20" x14ac:dyDescent="0.25">
      <c r="L5854" s="75">
        <f>COUNTIF($B$2:B5854,B5854)</f>
        <v>0</v>
      </c>
      <c r="M5854" s="75">
        <f>COUNTIF($L$2:L5854,4)</f>
        <v>42</v>
      </c>
      <c r="N5854" s="76" t="str">
        <f t="shared" si="459"/>
        <v>0</v>
      </c>
      <c r="O5854" s="76" t="str">
        <f t="shared" si="455"/>
        <v/>
      </c>
      <c r="P5854" s="75" t="str">
        <f t="shared" si="456"/>
        <v/>
      </c>
      <c r="Q5854" s="77" t="str">
        <f t="shared" si="457"/>
        <v/>
      </c>
      <c r="R5854" s="77" t="str">
        <f t="shared" si="458"/>
        <v/>
      </c>
      <c r="S5854" s="77" t="str">
        <f>IF(O5854="","",IF(OR(VALUE(LEFT(O5854,2))&gt;IF(RIGHT(J5854,1)="M",7,19),AND(OR(LEFT(O5854,2)={"07","19"}),VALUE(RIGHT(O5854,2))&gt;15)),TRUE,FALSE))</f>
        <v/>
      </c>
      <c r="T5854" s="77" t="str">
        <f>IF(O5854="","",IF(OR(VALUE(LEFT(O5854,2))&gt;IF(RIGHT(J5854,1)="M",7,19),AND(OR(LEFT(O5854,2)={"07","19"}),VALUE(RIGHT(O5854,2))&gt;5)),TRUE,FALSE))</f>
        <v/>
      </c>
    </row>
    <row r="5855" spans="12:20" x14ac:dyDescent="0.25">
      <c r="L5855" s="75">
        <f>COUNTIF($B$2:B5855,B5855)</f>
        <v>0</v>
      </c>
      <c r="M5855" s="75">
        <f>COUNTIF($L$2:L5855,4)</f>
        <v>42</v>
      </c>
      <c r="N5855" s="76" t="str">
        <f t="shared" si="459"/>
        <v>0</v>
      </c>
      <c r="O5855" s="76" t="str">
        <f t="shared" si="455"/>
        <v/>
      </c>
      <c r="P5855" s="75" t="str">
        <f t="shared" si="456"/>
        <v/>
      </c>
      <c r="Q5855" s="77" t="str">
        <f t="shared" si="457"/>
        <v/>
      </c>
      <c r="R5855" s="77" t="str">
        <f t="shared" si="458"/>
        <v/>
      </c>
      <c r="S5855" s="77" t="str">
        <f>IF(O5855="","",IF(OR(VALUE(LEFT(O5855,2))&gt;IF(RIGHT(J5855,1)="M",7,19),AND(OR(LEFT(O5855,2)={"07","19"}),VALUE(RIGHT(O5855,2))&gt;15)),TRUE,FALSE))</f>
        <v/>
      </c>
      <c r="T5855" s="77" t="str">
        <f>IF(O5855="","",IF(OR(VALUE(LEFT(O5855,2))&gt;IF(RIGHT(J5855,1)="M",7,19),AND(OR(LEFT(O5855,2)={"07","19"}),VALUE(RIGHT(O5855,2))&gt;5)),TRUE,FALSE))</f>
        <v/>
      </c>
    </row>
    <row r="5856" spans="12:20" x14ac:dyDescent="0.25">
      <c r="L5856" s="75">
        <f>COUNTIF($B$2:B5856,B5856)</f>
        <v>0</v>
      </c>
      <c r="M5856" s="75">
        <f>COUNTIF($L$2:L5856,4)</f>
        <v>42</v>
      </c>
      <c r="N5856" s="76" t="str">
        <f t="shared" si="459"/>
        <v>0</v>
      </c>
      <c r="O5856" s="76" t="str">
        <f t="shared" si="455"/>
        <v/>
      </c>
      <c r="P5856" s="75" t="str">
        <f t="shared" si="456"/>
        <v/>
      </c>
      <c r="Q5856" s="77" t="str">
        <f t="shared" si="457"/>
        <v/>
      </c>
      <c r="R5856" s="77" t="str">
        <f t="shared" si="458"/>
        <v/>
      </c>
      <c r="S5856" s="77" t="str">
        <f>IF(O5856="","",IF(OR(VALUE(LEFT(O5856,2))&gt;IF(RIGHT(J5856,1)="M",7,19),AND(OR(LEFT(O5856,2)={"07","19"}),VALUE(RIGHT(O5856,2))&gt;15)),TRUE,FALSE))</f>
        <v/>
      </c>
      <c r="T5856" s="77" t="str">
        <f>IF(O5856="","",IF(OR(VALUE(LEFT(O5856,2))&gt;IF(RIGHT(J5856,1)="M",7,19),AND(OR(LEFT(O5856,2)={"07","19"}),VALUE(RIGHT(O5856,2))&gt;5)),TRUE,FALSE))</f>
        <v/>
      </c>
    </row>
    <row r="5857" spans="12:20" x14ac:dyDescent="0.25">
      <c r="L5857" s="75">
        <f>COUNTIF($B$2:B5857,B5857)</f>
        <v>0</v>
      </c>
      <c r="M5857" s="75">
        <f>COUNTIF($L$2:L5857,4)</f>
        <v>42</v>
      </c>
      <c r="N5857" s="76" t="str">
        <f t="shared" si="459"/>
        <v>0</v>
      </c>
      <c r="O5857" s="76" t="str">
        <f t="shared" si="455"/>
        <v/>
      </c>
      <c r="P5857" s="75" t="str">
        <f t="shared" si="456"/>
        <v/>
      </c>
      <c r="Q5857" s="77" t="str">
        <f t="shared" si="457"/>
        <v/>
      </c>
      <c r="R5857" s="77" t="str">
        <f t="shared" si="458"/>
        <v/>
      </c>
      <c r="S5857" s="77" t="str">
        <f>IF(O5857="","",IF(OR(VALUE(LEFT(O5857,2))&gt;IF(RIGHT(J5857,1)="M",7,19),AND(OR(LEFT(O5857,2)={"07","19"}),VALUE(RIGHT(O5857,2))&gt;15)),TRUE,FALSE))</f>
        <v/>
      </c>
      <c r="T5857" s="77" t="str">
        <f>IF(O5857="","",IF(OR(VALUE(LEFT(O5857,2))&gt;IF(RIGHT(J5857,1)="M",7,19),AND(OR(LEFT(O5857,2)={"07","19"}),VALUE(RIGHT(O5857,2))&gt;5)),TRUE,FALSE))</f>
        <v/>
      </c>
    </row>
    <row r="5858" spans="12:20" x14ac:dyDescent="0.25">
      <c r="L5858" s="75">
        <f>COUNTIF($B$2:B5858,B5858)</f>
        <v>0</v>
      </c>
      <c r="M5858" s="75">
        <f>COUNTIF($L$2:L5858,4)</f>
        <v>42</v>
      </c>
      <c r="N5858" s="76" t="str">
        <f t="shared" si="459"/>
        <v>0</v>
      </c>
      <c r="O5858" s="76" t="str">
        <f t="shared" si="455"/>
        <v/>
      </c>
      <c r="P5858" s="75" t="str">
        <f t="shared" si="456"/>
        <v/>
      </c>
      <c r="Q5858" s="77" t="str">
        <f t="shared" si="457"/>
        <v/>
      </c>
      <c r="R5858" s="77" t="str">
        <f t="shared" si="458"/>
        <v/>
      </c>
      <c r="S5858" s="77" t="str">
        <f>IF(O5858="","",IF(OR(VALUE(LEFT(O5858,2))&gt;IF(RIGHT(J5858,1)="M",7,19),AND(OR(LEFT(O5858,2)={"07","19"}),VALUE(RIGHT(O5858,2))&gt;15)),TRUE,FALSE))</f>
        <v/>
      </c>
      <c r="T5858" s="77" t="str">
        <f>IF(O5858="","",IF(OR(VALUE(LEFT(O5858,2))&gt;IF(RIGHT(J5858,1)="M",7,19),AND(OR(LEFT(O5858,2)={"07","19"}),VALUE(RIGHT(O5858,2))&gt;5)),TRUE,FALSE))</f>
        <v/>
      </c>
    </row>
    <row r="5859" spans="12:20" x14ac:dyDescent="0.25">
      <c r="L5859" s="75">
        <f>COUNTIF($B$2:B5859,B5859)</f>
        <v>0</v>
      </c>
      <c r="M5859" s="75">
        <f>COUNTIF($L$2:L5859,4)</f>
        <v>42</v>
      </c>
      <c r="N5859" s="76" t="str">
        <f t="shared" si="459"/>
        <v>0</v>
      </c>
      <c r="O5859" s="76" t="str">
        <f t="shared" si="455"/>
        <v/>
      </c>
      <c r="P5859" s="75" t="str">
        <f t="shared" si="456"/>
        <v/>
      </c>
      <c r="Q5859" s="77" t="str">
        <f t="shared" si="457"/>
        <v/>
      </c>
      <c r="R5859" s="77" t="str">
        <f t="shared" si="458"/>
        <v/>
      </c>
      <c r="S5859" s="77" t="str">
        <f>IF(O5859="","",IF(OR(VALUE(LEFT(O5859,2))&gt;IF(RIGHT(J5859,1)="M",7,19),AND(OR(LEFT(O5859,2)={"07","19"}),VALUE(RIGHT(O5859,2))&gt;15)),TRUE,FALSE))</f>
        <v/>
      </c>
      <c r="T5859" s="77" t="str">
        <f>IF(O5859="","",IF(OR(VALUE(LEFT(O5859,2))&gt;IF(RIGHT(J5859,1)="M",7,19),AND(OR(LEFT(O5859,2)={"07","19"}),VALUE(RIGHT(O5859,2))&gt;5)),TRUE,FALSE))</f>
        <v/>
      </c>
    </row>
    <row r="5860" spans="12:20" x14ac:dyDescent="0.25">
      <c r="L5860" s="75">
        <f>COUNTIF($B$2:B5860,B5860)</f>
        <v>0</v>
      </c>
      <c r="M5860" s="75">
        <f>COUNTIF($L$2:L5860,4)</f>
        <v>42</v>
      </c>
      <c r="N5860" s="76" t="str">
        <f t="shared" si="459"/>
        <v>0</v>
      </c>
      <c r="O5860" s="76" t="str">
        <f t="shared" si="455"/>
        <v/>
      </c>
      <c r="P5860" s="75" t="str">
        <f t="shared" si="456"/>
        <v/>
      </c>
      <c r="Q5860" s="77" t="str">
        <f t="shared" si="457"/>
        <v/>
      </c>
      <c r="R5860" s="77" t="str">
        <f t="shared" si="458"/>
        <v/>
      </c>
      <c r="S5860" s="77" t="str">
        <f>IF(O5860="","",IF(OR(VALUE(LEFT(O5860,2))&gt;IF(RIGHT(J5860,1)="M",7,19),AND(OR(LEFT(O5860,2)={"07","19"}),VALUE(RIGHT(O5860,2))&gt;15)),TRUE,FALSE))</f>
        <v/>
      </c>
      <c r="T5860" s="77" t="str">
        <f>IF(O5860="","",IF(OR(VALUE(LEFT(O5860,2))&gt;IF(RIGHT(J5860,1)="M",7,19),AND(OR(LEFT(O5860,2)={"07","19"}),VALUE(RIGHT(O5860,2))&gt;5)),TRUE,FALSE))</f>
        <v/>
      </c>
    </row>
    <row r="5861" spans="12:20" x14ac:dyDescent="0.25">
      <c r="L5861" s="75">
        <f>COUNTIF($B$2:B5861,B5861)</f>
        <v>0</v>
      </c>
      <c r="M5861" s="75">
        <f>COUNTIF($L$2:L5861,4)</f>
        <v>42</v>
      </c>
      <c r="N5861" s="76" t="str">
        <f t="shared" si="459"/>
        <v>0</v>
      </c>
      <c r="O5861" s="76" t="str">
        <f t="shared" si="455"/>
        <v/>
      </c>
      <c r="P5861" s="75" t="str">
        <f t="shared" si="456"/>
        <v/>
      </c>
      <c r="Q5861" s="77" t="str">
        <f t="shared" si="457"/>
        <v/>
      </c>
      <c r="R5861" s="77" t="str">
        <f t="shared" si="458"/>
        <v/>
      </c>
      <c r="S5861" s="77" t="str">
        <f>IF(O5861="","",IF(OR(VALUE(LEFT(O5861,2))&gt;IF(RIGHT(J5861,1)="M",7,19),AND(OR(LEFT(O5861,2)={"07","19"}),VALUE(RIGHT(O5861,2))&gt;15)),TRUE,FALSE))</f>
        <v/>
      </c>
      <c r="T5861" s="77" t="str">
        <f>IF(O5861="","",IF(OR(VALUE(LEFT(O5861,2))&gt;IF(RIGHT(J5861,1)="M",7,19),AND(OR(LEFT(O5861,2)={"07","19"}),VALUE(RIGHT(O5861,2))&gt;5)),TRUE,FALSE))</f>
        <v/>
      </c>
    </row>
    <row r="5862" spans="12:20" x14ac:dyDescent="0.25">
      <c r="L5862" s="75">
        <f>COUNTIF($B$2:B5862,B5862)</f>
        <v>0</v>
      </c>
      <c r="M5862" s="75">
        <f>COUNTIF($L$2:L5862,4)</f>
        <v>42</v>
      </c>
      <c r="N5862" s="76" t="str">
        <f t="shared" si="459"/>
        <v>0</v>
      </c>
      <c r="O5862" s="76" t="str">
        <f t="shared" si="455"/>
        <v/>
      </c>
      <c r="P5862" s="75" t="str">
        <f t="shared" si="456"/>
        <v/>
      </c>
      <c r="Q5862" s="77" t="str">
        <f t="shared" si="457"/>
        <v/>
      </c>
      <c r="R5862" s="77" t="str">
        <f t="shared" si="458"/>
        <v/>
      </c>
      <c r="S5862" s="77" t="str">
        <f>IF(O5862="","",IF(OR(VALUE(LEFT(O5862,2))&gt;IF(RIGHT(J5862,1)="M",7,19),AND(OR(LEFT(O5862,2)={"07","19"}),VALUE(RIGHT(O5862,2))&gt;15)),TRUE,FALSE))</f>
        <v/>
      </c>
      <c r="T5862" s="77" t="str">
        <f>IF(O5862="","",IF(OR(VALUE(LEFT(O5862,2))&gt;IF(RIGHT(J5862,1)="M",7,19),AND(OR(LEFT(O5862,2)={"07","19"}),VALUE(RIGHT(O5862,2))&gt;5)),TRUE,FALSE))</f>
        <v/>
      </c>
    </row>
    <row r="5863" spans="12:20" x14ac:dyDescent="0.25">
      <c r="L5863" s="75">
        <f>COUNTIF($B$2:B5863,B5863)</f>
        <v>0</v>
      </c>
      <c r="M5863" s="75">
        <f>COUNTIF($L$2:L5863,4)</f>
        <v>42</v>
      </c>
      <c r="N5863" s="76" t="str">
        <f t="shared" si="459"/>
        <v>0</v>
      </c>
      <c r="O5863" s="76" t="str">
        <f t="shared" si="455"/>
        <v/>
      </c>
      <c r="P5863" s="75" t="str">
        <f t="shared" si="456"/>
        <v/>
      </c>
      <c r="Q5863" s="77" t="str">
        <f t="shared" si="457"/>
        <v/>
      </c>
      <c r="R5863" s="77" t="str">
        <f t="shared" si="458"/>
        <v/>
      </c>
      <c r="S5863" s="77" t="str">
        <f>IF(O5863="","",IF(OR(VALUE(LEFT(O5863,2))&gt;IF(RIGHT(J5863,1)="M",7,19),AND(OR(LEFT(O5863,2)={"07","19"}),VALUE(RIGHT(O5863,2))&gt;15)),TRUE,FALSE))</f>
        <v/>
      </c>
      <c r="T5863" s="77" t="str">
        <f>IF(O5863="","",IF(OR(VALUE(LEFT(O5863,2))&gt;IF(RIGHT(J5863,1)="M",7,19),AND(OR(LEFT(O5863,2)={"07","19"}),VALUE(RIGHT(O5863,2))&gt;5)),TRUE,FALSE))</f>
        <v/>
      </c>
    </row>
    <row r="5864" spans="12:20" x14ac:dyDescent="0.25">
      <c r="L5864" s="75">
        <f>COUNTIF($B$2:B5864,B5864)</f>
        <v>0</v>
      </c>
      <c r="M5864" s="75">
        <f>COUNTIF($L$2:L5864,4)</f>
        <v>42</v>
      </c>
      <c r="N5864" s="76" t="str">
        <f t="shared" si="459"/>
        <v>0</v>
      </c>
      <c r="O5864" s="76" t="str">
        <f t="shared" si="455"/>
        <v/>
      </c>
      <c r="P5864" s="75" t="str">
        <f t="shared" si="456"/>
        <v/>
      </c>
      <c r="Q5864" s="77" t="str">
        <f t="shared" si="457"/>
        <v/>
      </c>
      <c r="R5864" s="77" t="str">
        <f t="shared" si="458"/>
        <v/>
      </c>
      <c r="S5864" s="77" t="str">
        <f>IF(O5864="","",IF(OR(VALUE(LEFT(O5864,2))&gt;IF(RIGHT(J5864,1)="M",7,19),AND(OR(LEFT(O5864,2)={"07","19"}),VALUE(RIGHT(O5864,2))&gt;15)),TRUE,FALSE))</f>
        <v/>
      </c>
      <c r="T5864" s="77" t="str">
        <f>IF(O5864="","",IF(OR(VALUE(LEFT(O5864,2))&gt;IF(RIGHT(J5864,1)="M",7,19),AND(OR(LEFT(O5864,2)={"07","19"}),VALUE(RIGHT(O5864,2))&gt;5)),TRUE,FALSE))</f>
        <v/>
      </c>
    </row>
    <row r="5865" spans="12:20" x14ac:dyDescent="0.25">
      <c r="L5865" s="75">
        <f>COUNTIF($B$2:B5865,B5865)</f>
        <v>0</v>
      </c>
      <c r="M5865" s="75">
        <f>COUNTIF($L$2:L5865,4)</f>
        <v>42</v>
      </c>
      <c r="N5865" s="76" t="str">
        <f t="shared" si="459"/>
        <v>0</v>
      </c>
      <c r="O5865" s="76" t="str">
        <f t="shared" si="455"/>
        <v/>
      </c>
      <c r="P5865" s="75" t="str">
        <f t="shared" si="456"/>
        <v/>
      </c>
      <c r="Q5865" s="77" t="str">
        <f t="shared" si="457"/>
        <v/>
      </c>
      <c r="R5865" s="77" t="str">
        <f t="shared" si="458"/>
        <v/>
      </c>
      <c r="S5865" s="77" t="str">
        <f>IF(O5865="","",IF(OR(VALUE(LEFT(O5865,2))&gt;IF(RIGHT(J5865,1)="M",7,19),AND(OR(LEFT(O5865,2)={"07","19"}),VALUE(RIGHT(O5865,2))&gt;15)),TRUE,FALSE))</f>
        <v/>
      </c>
      <c r="T5865" s="77" t="str">
        <f>IF(O5865="","",IF(OR(VALUE(LEFT(O5865,2))&gt;IF(RIGHT(J5865,1)="M",7,19),AND(OR(LEFT(O5865,2)={"07","19"}),VALUE(RIGHT(O5865,2))&gt;5)),TRUE,FALSE))</f>
        <v/>
      </c>
    </row>
    <row r="5866" spans="12:20" x14ac:dyDescent="0.25">
      <c r="L5866" s="75">
        <f>COUNTIF($B$2:B5866,B5866)</f>
        <v>0</v>
      </c>
      <c r="M5866" s="75">
        <f>COUNTIF($L$2:L5866,4)</f>
        <v>42</v>
      </c>
      <c r="N5866" s="76" t="str">
        <f t="shared" si="459"/>
        <v>0</v>
      </c>
      <c r="O5866" s="76" t="str">
        <f t="shared" si="455"/>
        <v/>
      </c>
      <c r="P5866" s="75" t="str">
        <f t="shared" si="456"/>
        <v/>
      </c>
      <c r="Q5866" s="77" t="str">
        <f t="shared" si="457"/>
        <v/>
      </c>
      <c r="R5866" s="77" t="str">
        <f t="shared" si="458"/>
        <v/>
      </c>
      <c r="S5866" s="77" t="str">
        <f>IF(O5866="","",IF(OR(VALUE(LEFT(O5866,2))&gt;IF(RIGHT(J5866,1)="M",7,19),AND(OR(LEFT(O5866,2)={"07","19"}),VALUE(RIGHT(O5866,2))&gt;15)),TRUE,FALSE))</f>
        <v/>
      </c>
      <c r="T5866" s="77" t="str">
        <f>IF(O5866="","",IF(OR(VALUE(LEFT(O5866,2))&gt;IF(RIGHT(J5866,1)="M",7,19),AND(OR(LEFT(O5866,2)={"07","19"}),VALUE(RIGHT(O5866,2))&gt;5)),TRUE,FALSE))</f>
        <v/>
      </c>
    </row>
    <row r="5867" spans="12:20" x14ac:dyDescent="0.25">
      <c r="L5867" s="75">
        <f>COUNTIF($B$2:B5867,B5867)</f>
        <v>0</v>
      </c>
      <c r="M5867" s="75">
        <f>COUNTIF($L$2:L5867,4)</f>
        <v>42</v>
      </c>
      <c r="N5867" s="76" t="str">
        <f t="shared" si="459"/>
        <v>0</v>
      </c>
      <c r="O5867" s="76" t="str">
        <f t="shared" si="455"/>
        <v/>
      </c>
      <c r="P5867" s="75" t="str">
        <f t="shared" si="456"/>
        <v/>
      </c>
      <c r="Q5867" s="77" t="str">
        <f t="shared" si="457"/>
        <v/>
      </c>
      <c r="R5867" s="77" t="str">
        <f t="shared" si="458"/>
        <v/>
      </c>
      <c r="S5867" s="77" t="str">
        <f>IF(O5867="","",IF(OR(VALUE(LEFT(O5867,2))&gt;IF(RIGHT(J5867,1)="M",7,19),AND(OR(LEFT(O5867,2)={"07","19"}),VALUE(RIGHT(O5867,2))&gt;15)),TRUE,FALSE))</f>
        <v/>
      </c>
      <c r="T5867" s="77" t="str">
        <f>IF(O5867="","",IF(OR(VALUE(LEFT(O5867,2))&gt;IF(RIGHT(J5867,1)="M",7,19),AND(OR(LEFT(O5867,2)={"07","19"}),VALUE(RIGHT(O5867,2))&gt;5)),TRUE,FALSE))</f>
        <v/>
      </c>
    </row>
    <row r="5868" spans="12:20" x14ac:dyDescent="0.25">
      <c r="L5868" s="75">
        <f>COUNTIF($B$2:B5868,B5868)</f>
        <v>0</v>
      </c>
      <c r="M5868" s="75">
        <f>COUNTIF($L$2:L5868,4)</f>
        <v>42</v>
      </c>
      <c r="N5868" s="76" t="str">
        <f t="shared" si="459"/>
        <v>0</v>
      </c>
      <c r="O5868" s="76" t="str">
        <f t="shared" si="455"/>
        <v/>
      </c>
      <c r="P5868" s="75" t="str">
        <f t="shared" si="456"/>
        <v/>
      </c>
      <c r="Q5868" s="77" t="str">
        <f t="shared" si="457"/>
        <v/>
      </c>
      <c r="R5868" s="77" t="str">
        <f t="shared" si="458"/>
        <v/>
      </c>
      <c r="S5868" s="77" t="str">
        <f>IF(O5868="","",IF(OR(VALUE(LEFT(O5868,2))&gt;IF(RIGHT(J5868,1)="M",7,19),AND(OR(LEFT(O5868,2)={"07","19"}),VALUE(RIGHT(O5868,2))&gt;15)),TRUE,FALSE))</f>
        <v/>
      </c>
      <c r="T5868" s="77" t="str">
        <f>IF(O5868="","",IF(OR(VALUE(LEFT(O5868,2))&gt;IF(RIGHT(J5868,1)="M",7,19),AND(OR(LEFT(O5868,2)={"07","19"}),VALUE(RIGHT(O5868,2))&gt;5)),TRUE,FALSE))</f>
        <v/>
      </c>
    </row>
    <row r="5869" spans="12:20" x14ac:dyDescent="0.25">
      <c r="L5869" s="75">
        <f>COUNTIF($B$2:B5869,B5869)</f>
        <v>0</v>
      </c>
      <c r="M5869" s="75">
        <f>COUNTIF($L$2:L5869,4)</f>
        <v>42</v>
      </c>
      <c r="N5869" s="76" t="str">
        <f t="shared" si="459"/>
        <v>0</v>
      </c>
      <c r="O5869" s="76" t="str">
        <f t="shared" si="455"/>
        <v/>
      </c>
      <c r="P5869" s="75" t="str">
        <f t="shared" si="456"/>
        <v/>
      </c>
      <c r="Q5869" s="77" t="str">
        <f t="shared" si="457"/>
        <v/>
      </c>
      <c r="R5869" s="77" t="str">
        <f t="shared" si="458"/>
        <v/>
      </c>
      <c r="S5869" s="77" t="str">
        <f>IF(O5869="","",IF(OR(VALUE(LEFT(O5869,2))&gt;IF(RIGHT(J5869,1)="M",7,19),AND(OR(LEFT(O5869,2)={"07","19"}),VALUE(RIGHT(O5869,2))&gt;15)),TRUE,FALSE))</f>
        <v/>
      </c>
      <c r="T5869" s="77" t="str">
        <f>IF(O5869="","",IF(OR(VALUE(LEFT(O5869,2))&gt;IF(RIGHT(J5869,1)="M",7,19),AND(OR(LEFT(O5869,2)={"07","19"}),VALUE(RIGHT(O5869,2))&gt;5)),TRUE,FALSE))</f>
        <v/>
      </c>
    </row>
    <row r="5870" spans="12:20" x14ac:dyDescent="0.25">
      <c r="L5870" s="75">
        <f>COUNTIF($B$2:B5870,B5870)</f>
        <v>0</v>
      </c>
      <c r="M5870" s="75">
        <f>COUNTIF($L$2:L5870,4)</f>
        <v>42</v>
      </c>
      <c r="N5870" s="76" t="str">
        <f t="shared" si="459"/>
        <v>0</v>
      </c>
      <c r="O5870" s="76" t="str">
        <f t="shared" si="455"/>
        <v/>
      </c>
      <c r="P5870" s="75" t="str">
        <f t="shared" si="456"/>
        <v/>
      </c>
      <c r="Q5870" s="77" t="str">
        <f t="shared" si="457"/>
        <v/>
      </c>
      <c r="R5870" s="77" t="str">
        <f t="shared" si="458"/>
        <v/>
      </c>
      <c r="S5870" s="77" t="str">
        <f>IF(O5870="","",IF(OR(VALUE(LEFT(O5870,2))&gt;IF(RIGHT(J5870,1)="M",7,19),AND(OR(LEFT(O5870,2)={"07","19"}),VALUE(RIGHT(O5870,2))&gt;15)),TRUE,FALSE))</f>
        <v/>
      </c>
      <c r="T5870" s="77" t="str">
        <f>IF(O5870="","",IF(OR(VALUE(LEFT(O5870,2))&gt;IF(RIGHT(J5870,1)="M",7,19),AND(OR(LEFT(O5870,2)={"07","19"}),VALUE(RIGHT(O5870,2))&gt;5)),TRUE,FALSE))</f>
        <v/>
      </c>
    </row>
    <row r="5871" spans="12:20" x14ac:dyDescent="0.25">
      <c r="L5871" s="75">
        <f>COUNTIF($B$2:B5871,B5871)</f>
        <v>0</v>
      </c>
      <c r="M5871" s="75">
        <f>COUNTIF($L$2:L5871,4)</f>
        <v>42</v>
      </c>
      <c r="N5871" s="76" t="str">
        <f t="shared" si="459"/>
        <v>0</v>
      </c>
      <c r="O5871" s="76" t="str">
        <f t="shared" si="455"/>
        <v/>
      </c>
      <c r="P5871" s="75" t="str">
        <f t="shared" si="456"/>
        <v/>
      </c>
      <c r="Q5871" s="77" t="str">
        <f t="shared" si="457"/>
        <v/>
      </c>
      <c r="R5871" s="77" t="str">
        <f t="shared" si="458"/>
        <v/>
      </c>
      <c r="S5871" s="77" t="str">
        <f>IF(O5871="","",IF(OR(VALUE(LEFT(O5871,2))&gt;IF(RIGHT(J5871,1)="M",7,19),AND(OR(LEFT(O5871,2)={"07","19"}),VALUE(RIGHT(O5871,2))&gt;15)),TRUE,FALSE))</f>
        <v/>
      </c>
      <c r="T5871" s="77" t="str">
        <f>IF(O5871="","",IF(OR(VALUE(LEFT(O5871,2))&gt;IF(RIGHT(J5871,1)="M",7,19),AND(OR(LEFT(O5871,2)={"07","19"}),VALUE(RIGHT(O5871,2))&gt;5)),TRUE,FALSE))</f>
        <v/>
      </c>
    </row>
    <row r="5872" spans="12:20" x14ac:dyDescent="0.25">
      <c r="L5872" s="75">
        <f>COUNTIF($B$2:B5872,B5872)</f>
        <v>0</v>
      </c>
      <c r="M5872" s="75">
        <f>COUNTIF($L$2:L5872,4)</f>
        <v>42</v>
      </c>
      <c r="N5872" s="76" t="str">
        <f t="shared" si="459"/>
        <v>0</v>
      </c>
      <c r="O5872" s="76" t="str">
        <f t="shared" si="455"/>
        <v/>
      </c>
      <c r="P5872" s="75" t="str">
        <f t="shared" si="456"/>
        <v/>
      </c>
      <c r="Q5872" s="77" t="str">
        <f t="shared" si="457"/>
        <v/>
      </c>
      <c r="R5872" s="77" t="str">
        <f t="shared" si="458"/>
        <v/>
      </c>
      <c r="S5872" s="77" t="str">
        <f>IF(O5872="","",IF(OR(VALUE(LEFT(O5872,2))&gt;IF(RIGHT(J5872,1)="M",7,19),AND(OR(LEFT(O5872,2)={"07","19"}),VALUE(RIGHT(O5872,2))&gt;15)),TRUE,FALSE))</f>
        <v/>
      </c>
      <c r="T5872" s="77" t="str">
        <f>IF(O5872="","",IF(OR(VALUE(LEFT(O5872,2))&gt;IF(RIGHT(J5872,1)="M",7,19),AND(OR(LEFT(O5872,2)={"07","19"}),VALUE(RIGHT(O5872,2))&gt;5)),TRUE,FALSE))</f>
        <v/>
      </c>
    </row>
    <row r="5873" spans="12:20" x14ac:dyDescent="0.25">
      <c r="L5873" s="75">
        <f>COUNTIF($B$2:B5873,B5873)</f>
        <v>0</v>
      </c>
      <c r="M5873" s="75">
        <f>COUNTIF($L$2:L5873,4)</f>
        <v>42</v>
      </c>
      <c r="N5873" s="76" t="str">
        <f t="shared" si="459"/>
        <v>0</v>
      </c>
      <c r="O5873" s="76" t="str">
        <f t="shared" si="455"/>
        <v/>
      </c>
      <c r="P5873" s="75" t="str">
        <f t="shared" si="456"/>
        <v/>
      </c>
      <c r="Q5873" s="77" t="str">
        <f t="shared" si="457"/>
        <v/>
      </c>
      <c r="R5873" s="77" t="str">
        <f t="shared" si="458"/>
        <v/>
      </c>
      <c r="S5873" s="77" t="str">
        <f>IF(O5873="","",IF(OR(VALUE(LEFT(O5873,2))&gt;IF(RIGHT(J5873,1)="M",7,19),AND(OR(LEFT(O5873,2)={"07","19"}),VALUE(RIGHT(O5873,2))&gt;15)),TRUE,FALSE))</f>
        <v/>
      </c>
      <c r="T5873" s="77" t="str">
        <f>IF(O5873="","",IF(OR(VALUE(LEFT(O5873,2))&gt;IF(RIGHT(J5873,1)="M",7,19),AND(OR(LEFT(O5873,2)={"07","19"}),VALUE(RIGHT(O5873,2))&gt;5)),TRUE,FALSE))</f>
        <v/>
      </c>
    </row>
    <row r="5874" spans="12:20" x14ac:dyDescent="0.25">
      <c r="L5874" s="75">
        <f>COUNTIF($B$2:B5874,B5874)</f>
        <v>0</v>
      </c>
      <c r="M5874" s="75">
        <f>COUNTIF($L$2:L5874,4)</f>
        <v>42</v>
      </c>
      <c r="N5874" s="76" t="str">
        <f t="shared" si="459"/>
        <v>0</v>
      </c>
      <c r="O5874" s="76" t="str">
        <f t="shared" si="455"/>
        <v/>
      </c>
      <c r="P5874" s="75" t="str">
        <f t="shared" si="456"/>
        <v/>
      </c>
      <c r="Q5874" s="77" t="str">
        <f t="shared" si="457"/>
        <v/>
      </c>
      <c r="R5874" s="77" t="str">
        <f t="shared" si="458"/>
        <v/>
      </c>
      <c r="S5874" s="77" t="str">
        <f>IF(O5874="","",IF(OR(VALUE(LEFT(O5874,2))&gt;IF(RIGHT(J5874,1)="M",7,19),AND(OR(LEFT(O5874,2)={"07","19"}),VALUE(RIGHT(O5874,2))&gt;15)),TRUE,FALSE))</f>
        <v/>
      </c>
      <c r="T5874" s="77" t="str">
        <f>IF(O5874="","",IF(OR(VALUE(LEFT(O5874,2))&gt;IF(RIGHT(J5874,1)="M",7,19),AND(OR(LEFT(O5874,2)={"07","19"}),VALUE(RIGHT(O5874,2))&gt;5)),TRUE,FALSE))</f>
        <v/>
      </c>
    </row>
    <row r="5875" spans="12:20" x14ac:dyDescent="0.25">
      <c r="L5875" s="75">
        <f>COUNTIF($B$2:B5875,B5875)</f>
        <v>0</v>
      </c>
      <c r="M5875" s="75">
        <f>COUNTIF($L$2:L5875,4)</f>
        <v>42</v>
      </c>
      <c r="N5875" s="76" t="str">
        <f t="shared" si="459"/>
        <v>0</v>
      </c>
      <c r="O5875" s="76" t="str">
        <f t="shared" si="455"/>
        <v/>
      </c>
      <c r="P5875" s="75" t="str">
        <f t="shared" si="456"/>
        <v/>
      </c>
      <c r="Q5875" s="77" t="str">
        <f t="shared" si="457"/>
        <v/>
      </c>
      <c r="R5875" s="77" t="str">
        <f t="shared" si="458"/>
        <v/>
      </c>
      <c r="S5875" s="77" t="str">
        <f>IF(O5875="","",IF(OR(VALUE(LEFT(O5875,2))&gt;IF(RIGHT(J5875,1)="M",7,19),AND(OR(LEFT(O5875,2)={"07","19"}),VALUE(RIGHT(O5875,2))&gt;15)),TRUE,FALSE))</f>
        <v/>
      </c>
      <c r="T5875" s="77" t="str">
        <f>IF(O5875="","",IF(OR(VALUE(LEFT(O5875,2))&gt;IF(RIGHT(J5875,1)="M",7,19),AND(OR(LEFT(O5875,2)={"07","19"}),VALUE(RIGHT(O5875,2))&gt;5)),TRUE,FALSE))</f>
        <v/>
      </c>
    </row>
    <row r="5876" spans="12:20" x14ac:dyDescent="0.25">
      <c r="L5876" s="75">
        <f>COUNTIF($B$2:B5876,B5876)</f>
        <v>0</v>
      </c>
      <c r="M5876" s="75">
        <f>COUNTIF($L$2:L5876,4)</f>
        <v>42</v>
      </c>
      <c r="N5876" s="76" t="str">
        <f t="shared" si="459"/>
        <v>0</v>
      </c>
      <c r="O5876" s="76" t="str">
        <f t="shared" si="455"/>
        <v/>
      </c>
      <c r="P5876" s="75" t="str">
        <f t="shared" si="456"/>
        <v/>
      </c>
      <c r="Q5876" s="77" t="str">
        <f t="shared" si="457"/>
        <v/>
      </c>
      <c r="R5876" s="77" t="str">
        <f t="shared" si="458"/>
        <v/>
      </c>
      <c r="S5876" s="77" t="str">
        <f>IF(O5876="","",IF(OR(VALUE(LEFT(O5876,2))&gt;IF(RIGHT(J5876,1)="M",7,19),AND(OR(LEFT(O5876,2)={"07","19"}),VALUE(RIGHT(O5876,2))&gt;15)),TRUE,FALSE))</f>
        <v/>
      </c>
      <c r="T5876" s="77" t="str">
        <f>IF(O5876="","",IF(OR(VALUE(LEFT(O5876,2))&gt;IF(RIGHT(J5876,1)="M",7,19),AND(OR(LEFT(O5876,2)={"07","19"}),VALUE(RIGHT(O5876,2))&gt;5)),TRUE,FALSE))</f>
        <v/>
      </c>
    </row>
    <row r="5877" spans="12:20" x14ac:dyDescent="0.25">
      <c r="L5877" s="75">
        <f>COUNTIF($B$2:B5877,B5877)</f>
        <v>0</v>
      </c>
      <c r="M5877" s="75">
        <f>COUNTIF($L$2:L5877,4)</f>
        <v>42</v>
      </c>
      <c r="N5877" s="76" t="str">
        <f t="shared" si="459"/>
        <v>0</v>
      </c>
      <c r="O5877" s="76" t="str">
        <f t="shared" si="455"/>
        <v/>
      </c>
      <c r="P5877" s="75" t="str">
        <f t="shared" si="456"/>
        <v/>
      </c>
      <c r="Q5877" s="77" t="str">
        <f t="shared" si="457"/>
        <v/>
      </c>
      <c r="R5877" s="77" t="str">
        <f t="shared" si="458"/>
        <v/>
      </c>
      <c r="S5877" s="77" t="str">
        <f>IF(O5877="","",IF(OR(VALUE(LEFT(O5877,2))&gt;IF(RIGHT(J5877,1)="M",7,19),AND(OR(LEFT(O5877,2)={"07","19"}),VALUE(RIGHT(O5877,2))&gt;15)),TRUE,FALSE))</f>
        <v/>
      </c>
      <c r="T5877" s="77" t="str">
        <f>IF(O5877="","",IF(OR(VALUE(LEFT(O5877,2))&gt;IF(RIGHT(J5877,1)="M",7,19),AND(OR(LEFT(O5877,2)={"07","19"}),VALUE(RIGHT(O5877,2))&gt;5)),TRUE,FALSE))</f>
        <v/>
      </c>
    </row>
    <row r="5878" spans="12:20" x14ac:dyDescent="0.25">
      <c r="L5878" s="75">
        <f>COUNTIF($B$2:B5878,B5878)</f>
        <v>0</v>
      </c>
      <c r="M5878" s="75">
        <f>COUNTIF($L$2:L5878,4)</f>
        <v>42</v>
      </c>
      <c r="N5878" s="76" t="str">
        <f t="shared" si="459"/>
        <v>0</v>
      </c>
      <c r="O5878" s="76" t="str">
        <f t="shared" si="455"/>
        <v/>
      </c>
      <c r="P5878" s="75" t="str">
        <f t="shared" si="456"/>
        <v/>
      </c>
      <c r="Q5878" s="77" t="str">
        <f t="shared" si="457"/>
        <v/>
      </c>
      <c r="R5878" s="77" t="str">
        <f t="shared" si="458"/>
        <v/>
      </c>
      <c r="S5878" s="77" t="str">
        <f>IF(O5878="","",IF(OR(VALUE(LEFT(O5878,2))&gt;IF(RIGHT(J5878,1)="M",7,19),AND(OR(LEFT(O5878,2)={"07","19"}),VALUE(RIGHT(O5878,2))&gt;15)),TRUE,FALSE))</f>
        <v/>
      </c>
      <c r="T5878" s="77" t="str">
        <f>IF(O5878="","",IF(OR(VALUE(LEFT(O5878,2))&gt;IF(RIGHT(J5878,1)="M",7,19),AND(OR(LEFT(O5878,2)={"07","19"}),VALUE(RIGHT(O5878,2))&gt;5)),TRUE,FALSE))</f>
        <v/>
      </c>
    </row>
    <row r="5879" spans="12:20" x14ac:dyDescent="0.25">
      <c r="L5879" s="75">
        <f>COUNTIF($B$2:B5879,B5879)</f>
        <v>0</v>
      </c>
      <c r="M5879" s="75">
        <f>COUNTIF($L$2:L5879,4)</f>
        <v>42</v>
      </c>
      <c r="N5879" s="76" t="str">
        <f t="shared" si="459"/>
        <v>0</v>
      </c>
      <c r="O5879" s="76" t="str">
        <f t="shared" si="455"/>
        <v/>
      </c>
      <c r="P5879" s="75" t="str">
        <f t="shared" si="456"/>
        <v/>
      </c>
      <c r="Q5879" s="77" t="str">
        <f t="shared" si="457"/>
        <v/>
      </c>
      <c r="R5879" s="77" t="str">
        <f t="shared" si="458"/>
        <v/>
      </c>
      <c r="S5879" s="77" t="str">
        <f>IF(O5879="","",IF(OR(VALUE(LEFT(O5879,2))&gt;IF(RIGHT(J5879,1)="M",7,19),AND(OR(LEFT(O5879,2)={"07","19"}),VALUE(RIGHT(O5879,2))&gt;15)),TRUE,FALSE))</f>
        <v/>
      </c>
      <c r="T5879" s="77" t="str">
        <f>IF(O5879="","",IF(OR(VALUE(LEFT(O5879,2))&gt;IF(RIGHT(J5879,1)="M",7,19),AND(OR(LEFT(O5879,2)={"07","19"}),VALUE(RIGHT(O5879,2))&gt;5)),TRUE,FALSE))</f>
        <v/>
      </c>
    </row>
    <row r="5880" spans="12:20" x14ac:dyDescent="0.25">
      <c r="L5880" s="75">
        <f>COUNTIF($B$2:B5880,B5880)</f>
        <v>0</v>
      </c>
      <c r="M5880" s="75">
        <f>COUNTIF($L$2:L5880,4)</f>
        <v>42</v>
      </c>
      <c r="N5880" s="76" t="str">
        <f t="shared" si="459"/>
        <v>0</v>
      </c>
      <c r="O5880" s="76" t="str">
        <f t="shared" si="455"/>
        <v/>
      </c>
      <c r="P5880" s="75" t="str">
        <f t="shared" si="456"/>
        <v/>
      </c>
      <c r="Q5880" s="77" t="str">
        <f t="shared" si="457"/>
        <v/>
      </c>
      <c r="R5880" s="77" t="str">
        <f t="shared" si="458"/>
        <v/>
      </c>
      <c r="S5880" s="77" t="str">
        <f>IF(O5880="","",IF(OR(VALUE(LEFT(O5880,2))&gt;IF(RIGHT(J5880,1)="M",7,19),AND(OR(LEFT(O5880,2)={"07","19"}),VALUE(RIGHT(O5880,2))&gt;15)),TRUE,FALSE))</f>
        <v/>
      </c>
      <c r="T5880" s="77" t="str">
        <f>IF(O5880="","",IF(OR(VALUE(LEFT(O5880,2))&gt;IF(RIGHT(J5880,1)="M",7,19),AND(OR(LEFT(O5880,2)={"07","19"}),VALUE(RIGHT(O5880,2))&gt;5)),TRUE,FALSE))</f>
        <v/>
      </c>
    </row>
    <row r="5881" spans="12:20" x14ac:dyDescent="0.25">
      <c r="L5881" s="75">
        <f>COUNTIF($B$2:B5881,B5881)</f>
        <v>0</v>
      </c>
      <c r="M5881" s="75">
        <f>COUNTIF($L$2:L5881,4)</f>
        <v>42</v>
      </c>
      <c r="N5881" s="76" t="str">
        <f t="shared" si="459"/>
        <v>0</v>
      </c>
      <c r="O5881" s="76" t="str">
        <f t="shared" si="455"/>
        <v/>
      </c>
      <c r="P5881" s="75" t="str">
        <f t="shared" si="456"/>
        <v/>
      </c>
      <c r="Q5881" s="77" t="str">
        <f t="shared" si="457"/>
        <v/>
      </c>
      <c r="R5881" s="77" t="str">
        <f t="shared" si="458"/>
        <v/>
      </c>
      <c r="S5881" s="77" t="str">
        <f>IF(O5881="","",IF(OR(VALUE(LEFT(O5881,2))&gt;IF(RIGHT(J5881,1)="M",7,19),AND(OR(LEFT(O5881,2)={"07","19"}),VALUE(RIGHT(O5881,2))&gt;15)),TRUE,FALSE))</f>
        <v/>
      </c>
      <c r="T5881" s="77" t="str">
        <f>IF(O5881="","",IF(OR(VALUE(LEFT(O5881,2))&gt;IF(RIGHT(J5881,1)="M",7,19),AND(OR(LEFT(O5881,2)={"07","19"}),VALUE(RIGHT(O5881,2))&gt;5)),TRUE,FALSE))</f>
        <v/>
      </c>
    </row>
    <row r="5882" spans="12:20" x14ac:dyDescent="0.25">
      <c r="L5882" s="75">
        <f>COUNTIF($B$2:B5882,B5882)</f>
        <v>0</v>
      </c>
      <c r="M5882" s="75">
        <f>COUNTIF($L$2:L5882,4)</f>
        <v>42</v>
      </c>
      <c r="N5882" s="76" t="str">
        <f t="shared" si="459"/>
        <v>0</v>
      </c>
      <c r="O5882" s="76" t="str">
        <f t="shared" si="455"/>
        <v/>
      </c>
      <c r="P5882" s="75" t="str">
        <f t="shared" si="456"/>
        <v/>
      </c>
      <c r="Q5882" s="77" t="str">
        <f t="shared" si="457"/>
        <v/>
      </c>
      <c r="R5882" s="77" t="str">
        <f t="shared" si="458"/>
        <v/>
      </c>
      <c r="S5882" s="77" t="str">
        <f>IF(O5882="","",IF(OR(VALUE(LEFT(O5882,2))&gt;IF(RIGHT(J5882,1)="M",7,19),AND(OR(LEFT(O5882,2)={"07","19"}),VALUE(RIGHT(O5882,2))&gt;15)),TRUE,FALSE))</f>
        <v/>
      </c>
      <c r="T5882" s="77" t="str">
        <f>IF(O5882="","",IF(OR(VALUE(LEFT(O5882,2))&gt;IF(RIGHT(J5882,1)="M",7,19),AND(OR(LEFT(O5882,2)={"07","19"}),VALUE(RIGHT(O5882,2))&gt;5)),TRUE,FALSE))</f>
        <v/>
      </c>
    </row>
    <row r="5883" spans="12:20" x14ac:dyDescent="0.25">
      <c r="L5883" s="75">
        <f>COUNTIF($B$2:B5883,B5883)</f>
        <v>0</v>
      </c>
      <c r="M5883" s="75">
        <f>COUNTIF($L$2:L5883,4)</f>
        <v>42</v>
      </c>
      <c r="N5883" s="76" t="str">
        <f t="shared" si="459"/>
        <v>0</v>
      </c>
      <c r="O5883" s="76" t="str">
        <f t="shared" si="455"/>
        <v/>
      </c>
      <c r="P5883" s="75" t="str">
        <f t="shared" si="456"/>
        <v/>
      </c>
      <c r="Q5883" s="77" t="str">
        <f t="shared" si="457"/>
        <v/>
      </c>
      <c r="R5883" s="77" t="str">
        <f t="shared" si="458"/>
        <v/>
      </c>
      <c r="S5883" s="77" t="str">
        <f>IF(O5883="","",IF(OR(VALUE(LEFT(O5883,2))&gt;IF(RIGHT(J5883,1)="M",7,19),AND(OR(LEFT(O5883,2)={"07","19"}),VALUE(RIGHT(O5883,2))&gt;15)),TRUE,FALSE))</f>
        <v/>
      </c>
      <c r="T5883" s="77" t="str">
        <f>IF(O5883="","",IF(OR(VALUE(LEFT(O5883,2))&gt;IF(RIGHT(J5883,1)="M",7,19),AND(OR(LEFT(O5883,2)={"07","19"}),VALUE(RIGHT(O5883,2))&gt;5)),TRUE,FALSE))</f>
        <v/>
      </c>
    </row>
    <row r="5884" spans="12:20" x14ac:dyDescent="0.25">
      <c r="L5884" s="75">
        <f>COUNTIF($B$2:B5884,B5884)</f>
        <v>0</v>
      </c>
      <c r="M5884" s="75">
        <f>COUNTIF($L$2:L5884,4)</f>
        <v>42</v>
      </c>
      <c r="N5884" s="76" t="str">
        <f t="shared" si="459"/>
        <v>0</v>
      </c>
      <c r="O5884" s="76" t="str">
        <f t="shared" si="455"/>
        <v/>
      </c>
      <c r="P5884" s="75" t="str">
        <f t="shared" si="456"/>
        <v/>
      </c>
      <c r="Q5884" s="77" t="str">
        <f t="shared" si="457"/>
        <v/>
      </c>
      <c r="R5884" s="77" t="str">
        <f t="shared" si="458"/>
        <v/>
      </c>
      <c r="S5884" s="77" t="str">
        <f>IF(O5884="","",IF(OR(VALUE(LEFT(O5884,2))&gt;IF(RIGHT(J5884,1)="M",7,19),AND(OR(LEFT(O5884,2)={"07","19"}),VALUE(RIGHT(O5884,2))&gt;15)),TRUE,FALSE))</f>
        <v/>
      </c>
      <c r="T5884" s="77" t="str">
        <f>IF(O5884="","",IF(OR(VALUE(LEFT(O5884,2))&gt;IF(RIGHT(J5884,1)="M",7,19),AND(OR(LEFT(O5884,2)={"07","19"}),VALUE(RIGHT(O5884,2))&gt;5)),TRUE,FALSE))</f>
        <v/>
      </c>
    </row>
    <row r="5885" spans="12:20" x14ac:dyDescent="0.25">
      <c r="L5885" s="75">
        <f>COUNTIF($B$2:B5885,B5885)</f>
        <v>0</v>
      </c>
      <c r="M5885" s="75">
        <f>COUNTIF($L$2:L5885,4)</f>
        <v>42</v>
      </c>
      <c r="N5885" s="76" t="str">
        <f t="shared" si="459"/>
        <v>0</v>
      </c>
      <c r="O5885" s="76" t="str">
        <f t="shared" si="455"/>
        <v/>
      </c>
      <c r="P5885" s="75" t="str">
        <f t="shared" si="456"/>
        <v/>
      </c>
      <c r="Q5885" s="77" t="str">
        <f t="shared" si="457"/>
        <v/>
      </c>
      <c r="R5885" s="77" t="str">
        <f t="shared" si="458"/>
        <v/>
      </c>
      <c r="S5885" s="77" t="str">
        <f>IF(O5885="","",IF(OR(VALUE(LEFT(O5885,2))&gt;IF(RIGHT(J5885,1)="M",7,19),AND(OR(LEFT(O5885,2)={"07","19"}),VALUE(RIGHT(O5885,2))&gt;15)),TRUE,FALSE))</f>
        <v/>
      </c>
      <c r="T5885" s="77" t="str">
        <f>IF(O5885="","",IF(OR(VALUE(LEFT(O5885,2))&gt;IF(RIGHT(J5885,1)="M",7,19),AND(OR(LEFT(O5885,2)={"07","19"}),VALUE(RIGHT(O5885,2))&gt;5)),TRUE,FALSE))</f>
        <v/>
      </c>
    </row>
    <row r="5886" spans="12:20" x14ac:dyDescent="0.25">
      <c r="L5886" s="75">
        <f>COUNTIF($B$2:B5886,B5886)</f>
        <v>0</v>
      </c>
      <c r="M5886" s="75">
        <f>COUNTIF($L$2:L5886,4)</f>
        <v>42</v>
      </c>
      <c r="N5886" s="76" t="str">
        <f t="shared" si="459"/>
        <v>0</v>
      </c>
      <c r="O5886" s="76" t="str">
        <f t="shared" si="455"/>
        <v/>
      </c>
      <c r="P5886" s="75" t="str">
        <f t="shared" si="456"/>
        <v/>
      </c>
      <c r="Q5886" s="77" t="str">
        <f t="shared" si="457"/>
        <v/>
      </c>
      <c r="R5886" s="77" t="str">
        <f t="shared" si="458"/>
        <v/>
      </c>
      <c r="S5886" s="77" t="str">
        <f>IF(O5886="","",IF(OR(VALUE(LEFT(O5886,2))&gt;IF(RIGHT(J5886,1)="M",7,19),AND(OR(LEFT(O5886,2)={"07","19"}),VALUE(RIGHT(O5886,2))&gt;15)),TRUE,FALSE))</f>
        <v/>
      </c>
      <c r="T5886" s="77" t="str">
        <f>IF(O5886="","",IF(OR(VALUE(LEFT(O5886,2))&gt;IF(RIGHT(J5886,1)="M",7,19),AND(OR(LEFT(O5886,2)={"07","19"}),VALUE(RIGHT(O5886,2))&gt;5)),TRUE,FALSE))</f>
        <v/>
      </c>
    </row>
    <row r="5887" spans="12:20" x14ac:dyDescent="0.25">
      <c r="L5887" s="75">
        <f>COUNTIF($B$2:B5887,B5887)</f>
        <v>0</v>
      </c>
      <c r="M5887" s="75">
        <f>COUNTIF($L$2:L5887,4)</f>
        <v>42</v>
      </c>
      <c r="N5887" s="76" t="str">
        <f t="shared" si="459"/>
        <v>0</v>
      </c>
      <c r="O5887" s="76" t="str">
        <f t="shared" si="455"/>
        <v/>
      </c>
      <c r="P5887" s="75" t="str">
        <f t="shared" si="456"/>
        <v/>
      </c>
      <c r="Q5887" s="77" t="str">
        <f t="shared" si="457"/>
        <v/>
      </c>
      <c r="R5887" s="77" t="str">
        <f t="shared" si="458"/>
        <v/>
      </c>
      <c r="S5887" s="77" t="str">
        <f>IF(O5887="","",IF(OR(VALUE(LEFT(O5887,2))&gt;IF(RIGHT(J5887,1)="M",7,19),AND(OR(LEFT(O5887,2)={"07","19"}),VALUE(RIGHT(O5887,2))&gt;15)),TRUE,FALSE))</f>
        <v/>
      </c>
      <c r="T5887" s="77" t="str">
        <f>IF(O5887="","",IF(OR(VALUE(LEFT(O5887,2))&gt;IF(RIGHT(J5887,1)="M",7,19),AND(OR(LEFT(O5887,2)={"07","19"}),VALUE(RIGHT(O5887,2))&gt;5)),TRUE,FALSE))</f>
        <v/>
      </c>
    </row>
    <row r="5888" spans="12:20" x14ac:dyDescent="0.25">
      <c r="L5888" s="75">
        <f>COUNTIF($B$2:B5888,B5888)</f>
        <v>0</v>
      </c>
      <c r="M5888" s="75">
        <f>COUNTIF($L$2:L5888,4)</f>
        <v>42</v>
      </c>
      <c r="N5888" s="76" t="str">
        <f t="shared" si="459"/>
        <v>0</v>
      </c>
      <c r="O5888" s="76" t="str">
        <f t="shared" si="455"/>
        <v/>
      </c>
      <c r="P5888" s="75" t="str">
        <f t="shared" si="456"/>
        <v/>
      </c>
      <c r="Q5888" s="77" t="str">
        <f t="shared" si="457"/>
        <v/>
      </c>
      <c r="R5888" s="77" t="str">
        <f t="shared" si="458"/>
        <v/>
      </c>
      <c r="S5888" s="77" t="str">
        <f>IF(O5888="","",IF(OR(VALUE(LEFT(O5888,2))&gt;IF(RIGHT(J5888,1)="M",7,19),AND(OR(LEFT(O5888,2)={"07","19"}),VALUE(RIGHT(O5888,2))&gt;15)),TRUE,FALSE))</f>
        <v/>
      </c>
      <c r="T5888" s="77" t="str">
        <f>IF(O5888="","",IF(OR(VALUE(LEFT(O5888,2))&gt;IF(RIGHT(J5888,1)="M",7,19),AND(OR(LEFT(O5888,2)={"07","19"}),VALUE(RIGHT(O5888,2))&gt;5)),TRUE,FALSE))</f>
        <v/>
      </c>
    </row>
    <row r="5889" spans="12:20" x14ac:dyDescent="0.25">
      <c r="L5889" s="75">
        <f>COUNTIF($B$2:B5889,B5889)</f>
        <v>0</v>
      </c>
      <c r="M5889" s="75">
        <f>COUNTIF($L$2:L5889,4)</f>
        <v>42</v>
      </c>
      <c r="N5889" s="76" t="str">
        <f t="shared" si="459"/>
        <v>0</v>
      </c>
      <c r="O5889" s="76" t="str">
        <f t="shared" si="455"/>
        <v/>
      </c>
      <c r="P5889" s="75" t="str">
        <f t="shared" si="456"/>
        <v/>
      </c>
      <c r="Q5889" s="77" t="str">
        <f t="shared" si="457"/>
        <v/>
      </c>
      <c r="R5889" s="77" t="str">
        <f t="shared" si="458"/>
        <v/>
      </c>
      <c r="S5889" s="77" t="str">
        <f>IF(O5889="","",IF(OR(VALUE(LEFT(O5889,2))&gt;IF(RIGHT(J5889,1)="M",7,19),AND(OR(LEFT(O5889,2)={"07","19"}),VALUE(RIGHT(O5889,2))&gt;15)),TRUE,FALSE))</f>
        <v/>
      </c>
      <c r="T5889" s="77" t="str">
        <f>IF(O5889="","",IF(OR(VALUE(LEFT(O5889,2))&gt;IF(RIGHT(J5889,1)="M",7,19),AND(OR(LEFT(O5889,2)={"07","19"}),VALUE(RIGHT(O5889,2))&gt;5)),TRUE,FALSE))</f>
        <v/>
      </c>
    </row>
    <row r="5890" spans="12:20" x14ac:dyDescent="0.25">
      <c r="L5890" s="75">
        <f>COUNTIF($B$2:B5890,B5890)</f>
        <v>0</v>
      </c>
      <c r="M5890" s="75">
        <f>COUNTIF($L$2:L5890,4)</f>
        <v>42</v>
      </c>
      <c r="N5890" s="76" t="str">
        <f t="shared" si="459"/>
        <v>0</v>
      </c>
      <c r="O5890" s="76" t="str">
        <f t="shared" ref="O5890:O5953" si="460">TRIM(SUBSTITUTE(SUBSTITUTE(D5890,"+",""),"_",""))</f>
        <v/>
      </c>
      <c r="P5890" s="75" t="str">
        <f t="shared" ref="P5890:P5953" si="461">TRIM(SUBSTITUTE(SUBSTITUTE(E5890,"+",""),"_",""))</f>
        <v/>
      </c>
      <c r="Q5890" s="77" t="str">
        <f t="shared" ref="Q5890:Q5953" si="462">IFERROR(IF(RIGHT(P5890,2)&lt;RIGHT(O5890,2),IF(P5890&lt;O5890,P5890+2360-O5890,P5890-40-O5890),IF(P5890&lt;O5890,P5890+2400-O5890,P5890-O5890)),"")</f>
        <v/>
      </c>
      <c r="R5890" s="77" t="str">
        <f t="shared" ref="R5890:R5953" si="463">IFERROR(ROUNDDOWN(Q5890/100,0),"")</f>
        <v/>
      </c>
      <c r="S5890" s="77" t="str">
        <f>IF(O5890="","",IF(OR(VALUE(LEFT(O5890,2))&gt;IF(RIGHT(J5890,1)="M",7,19),AND(OR(LEFT(O5890,2)={"07","19"}),VALUE(RIGHT(O5890,2))&gt;15)),TRUE,FALSE))</f>
        <v/>
      </c>
      <c r="T5890" s="77" t="str">
        <f>IF(O5890="","",IF(OR(VALUE(LEFT(O5890,2))&gt;IF(RIGHT(J5890,1)="M",7,19),AND(OR(LEFT(O5890,2)={"07","19"}),VALUE(RIGHT(O5890,2))&gt;5)),TRUE,FALSE))</f>
        <v/>
      </c>
    </row>
    <row r="5891" spans="12:20" x14ac:dyDescent="0.25">
      <c r="L5891" s="75">
        <f>COUNTIF($B$2:B5891,B5891)</f>
        <v>0</v>
      </c>
      <c r="M5891" s="75">
        <f>COUNTIF($L$2:L5891,4)</f>
        <v>42</v>
      </c>
      <c r="N5891" s="76" t="str">
        <f t="shared" ref="N5891:N5954" si="464">A5891&amp;DAY(C5891)</f>
        <v>0</v>
      </c>
      <c r="O5891" s="76" t="str">
        <f t="shared" si="460"/>
        <v/>
      </c>
      <c r="P5891" s="75" t="str">
        <f t="shared" si="461"/>
        <v/>
      </c>
      <c r="Q5891" s="77" t="str">
        <f t="shared" si="462"/>
        <v/>
      </c>
      <c r="R5891" s="77" t="str">
        <f t="shared" si="463"/>
        <v/>
      </c>
      <c r="S5891" s="77" t="str">
        <f>IF(O5891="","",IF(OR(VALUE(LEFT(O5891,2))&gt;IF(RIGHT(J5891,1)="M",7,19),AND(OR(LEFT(O5891,2)={"07","19"}),VALUE(RIGHT(O5891,2))&gt;15)),TRUE,FALSE))</f>
        <v/>
      </c>
      <c r="T5891" s="77" t="str">
        <f>IF(O5891="","",IF(OR(VALUE(LEFT(O5891,2))&gt;IF(RIGHT(J5891,1)="M",7,19),AND(OR(LEFT(O5891,2)={"07","19"}),VALUE(RIGHT(O5891,2))&gt;5)),TRUE,FALSE))</f>
        <v/>
      </c>
    </row>
    <row r="5892" spans="12:20" x14ac:dyDescent="0.25">
      <c r="L5892" s="75">
        <f>COUNTIF($B$2:B5892,B5892)</f>
        <v>0</v>
      </c>
      <c r="M5892" s="75">
        <f>COUNTIF($L$2:L5892,4)</f>
        <v>42</v>
      </c>
      <c r="N5892" s="76" t="str">
        <f t="shared" si="464"/>
        <v>0</v>
      </c>
      <c r="O5892" s="76" t="str">
        <f t="shared" si="460"/>
        <v/>
      </c>
      <c r="P5892" s="75" t="str">
        <f t="shared" si="461"/>
        <v/>
      </c>
      <c r="Q5892" s="77" t="str">
        <f t="shared" si="462"/>
        <v/>
      </c>
      <c r="R5892" s="77" t="str">
        <f t="shared" si="463"/>
        <v/>
      </c>
      <c r="S5892" s="77" t="str">
        <f>IF(O5892="","",IF(OR(VALUE(LEFT(O5892,2))&gt;IF(RIGHT(J5892,1)="M",7,19),AND(OR(LEFT(O5892,2)={"07","19"}),VALUE(RIGHT(O5892,2))&gt;15)),TRUE,FALSE))</f>
        <v/>
      </c>
      <c r="T5892" s="77" t="str">
        <f>IF(O5892="","",IF(OR(VALUE(LEFT(O5892,2))&gt;IF(RIGHT(J5892,1)="M",7,19),AND(OR(LEFT(O5892,2)={"07","19"}),VALUE(RIGHT(O5892,2))&gt;5)),TRUE,FALSE))</f>
        <v/>
      </c>
    </row>
    <row r="5893" spans="12:20" x14ac:dyDescent="0.25">
      <c r="L5893" s="75">
        <f>COUNTIF($B$2:B5893,B5893)</f>
        <v>0</v>
      </c>
      <c r="M5893" s="75">
        <f>COUNTIF($L$2:L5893,4)</f>
        <v>42</v>
      </c>
      <c r="N5893" s="76" t="str">
        <f t="shared" si="464"/>
        <v>0</v>
      </c>
      <c r="O5893" s="76" t="str">
        <f t="shared" si="460"/>
        <v/>
      </c>
      <c r="P5893" s="75" t="str">
        <f t="shared" si="461"/>
        <v/>
      </c>
      <c r="Q5893" s="77" t="str">
        <f t="shared" si="462"/>
        <v/>
      </c>
      <c r="R5893" s="77" t="str">
        <f t="shared" si="463"/>
        <v/>
      </c>
      <c r="S5893" s="77" t="str">
        <f>IF(O5893="","",IF(OR(VALUE(LEFT(O5893,2))&gt;IF(RIGHT(J5893,1)="M",7,19),AND(OR(LEFT(O5893,2)={"07","19"}),VALUE(RIGHT(O5893,2))&gt;15)),TRUE,FALSE))</f>
        <v/>
      </c>
      <c r="T5893" s="77" t="str">
        <f>IF(O5893="","",IF(OR(VALUE(LEFT(O5893,2))&gt;IF(RIGHT(J5893,1)="M",7,19),AND(OR(LEFT(O5893,2)={"07","19"}),VALUE(RIGHT(O5893,2))&gt;5)),TRUE,FALSE))</f>
        <v/>
      </c>
    </row>
    <row r="5894" spans="12:20" x14ac:dyDescent="0.25">
      <c r="L5894" s="75">
        <f>COUNTIF($B$2:B5894,B5894)</f>
        <v>0</v>
      </c>
      <c r="M5894" s="75">
        <f>COUNTIF($L$2:L5894,4)</f>
        <v>42</v>
      </c>
      <c r="N5894" s="76" t="str">
        <f t="shared" si="464"/>
        <v>0</v>
      </c>
      <c r="O5894" s="76" t="str">
        <f t="shared" si="460"/>
        <v/>
      </c>
      <c r="P5894" s="75" t="str">
        <f t="shared" si="461"/>
        <v/>
      </c>
      <c r="Q5894" s="77" t="str">
        <f t="shared" si="462"/>
        <v/>
      </c>
      <c r="R5894" s="77" t="str">
        <f t="shared" si="463"/>
        <v/>
      </c>
      <c r="S5894" s="77" t="str">
        <f>IF(O5894="","",IF(OR(VALUE(LEFT(O5894,2))&gt;IF(RIGHT(J5894,1)="M",7,19),AND(OR(LEFT(O5894,2)={"07","19"}),VALUE(RIGHT(O5894,2))&gt;15)),TRUE,FALSE))</f>
        <v/>
      </c>
      <c r="T5894" s="77" t="str">
        <f>IF(O5894="","",IF(OR(VALUE(LEFT(O5894,2))&gt;IF(RIGHT(J5894,1)="M",7,19),AND(OR(LEFT(O5894,2)={"07","19"}),VALUE(RIGHT(O5894,2))&gt;5)),TRUE,FALSE))</f>
        <v/>
      </c>
    </row>
    <row r="5895" spans="12:20" x14ac:dyDescent="0.25">
      <c r="L5895" s="75">
        <f>COUNTIF($B$2:B5895,B5895)</f>
        <v>0</v>
      </c>
      <c r="M5895" s="75">
        <f>COUNTIF($L$2:L5895,4)</f>
        <v>42</v>
      </c>
      <c r="N5895" s="76" t="str">
        <f t="shared" si="464"/>
        <v>0</v>
      </c>
      <c r="O5895" s="76" t="str">
        <f t="shared" si="460"/>
        <v/>
      </c>
      <c r="P5895" s="75" t="str">
        <f t="shared" si="461"/>
        <v/>
      </c>
      <c r="Q5895" s="77" t="str">
        <f t="shared" si="462"/>
        <v/>
      </c>
      <c r="R5895" s="77" t="str">
        <f t="shared" si="463"/>
        <v/>
      </c>
      <c r="S5895" s="77" t="str">
        <f>IF(O5895="","",IF(OR(VALUE(LEFT(O5895,2))&gt;IF(RIGHT(J5895,1)="M",7,19),AND(OR(LEFT(O5895,2)={"07","19"}),VALUE(RIGHT(O5895,2))&gt;15)),TRUE,FALSE))</f>
        <v/>
      </c>
      <c r="T5895" s="77" t="str">
        <f>IF(O5895="","",IF(OR(VALUE(LEFT(O5895,2))&gt;IF(RIGHT(J5895,1)="M",7,19),AND(OR(LEFT(O5895,2)={"07","19"}),VALUE(RIGHT(O5895,2))&gt;5)),TRUE,FALSE))</f>
        <v/>
      </c>
    </row>
    <row r="5896" spans="12:20" x14ac:dyDescent="0.25">
      <c r="L5896" s="75">
        <f>COUNTIF($B$2:B5896,B5896)</f>
        <v>0</v>
      </c>
      <c r="M5896" s="75">
        <f>COUNTIF($L$2:L5896,4)</f>
        <v>42</v>
      </c>
      <c r="N5896" s="76" t="str">
        <f t="shared" si="464"/>
        <v>0</v>
      </c>
      <c r="O5896" s="76" t="str">
        <f t="shared" si="460"/>
        <v/>
      </c>
      <c r="P5896" s="75" t="str">
        <f t="shared" si="461"/>
        <v/>
      </c>
      <c r="Q5896" s="77" t="str">
        <f t="shared" si="462"/>
        <v/>
      </c>
      <c r="R5896" s="77" t="str">
        <f t="shared" si="463"/>
        <v/>
      </c>
      <c r="S5896" s="77" t="str">
        <f>IF(O5896="","",IF(OR(VALUE(LEFT(O5896,2))&gt;IF(RIGHT(J5896,1)="M",7,19),AND(OR(LEFT(O5896,2)={"07","19"}),VALUE(RIGHT(O5896,2))&gt;15)),TRUE,FALSE))</f>
        <v/>
      </c>
      <c r="T5896" s="77" t="str">
        <f>IF(O5896="","",IF(OR(VALUE(LEFT(O5896,2))&gt;IF(RIGHT(J5896,1)="M",7,19),AND(OR(LEFT(O5896,2)={"07","19"}),VALUE(RIGHT(O5896,2))&gt;5)),TRUE,FALSE))</f>
        <v/>
      </c>
    </row>
    <row r="5897" spans="12:20" x14ac:dyDescent="0.25">
      <c r="L5897" s="75">
        <f>COUNTIF($B$2:B5897,B5897)</f>
        <v>0</v>
      </c>
      <c r="M5897" s="75">
        <f>COUNTIF($L$2:L5897,4)</f>
        <v>42</v>
      </c>
      <c r="N5897" s="76" t="str">
        <f t="shared" si="464"/>
        <v>0</v>
      </c>
      <c r="O5897" s="76" t="str">
        <f t="shared" si="460"/>
        <v/>
      </c>
      <c r="P5897" s="75" t="str">
        <f t="shared" si="461"/>
        <v/>
      </c>
      <c r="Q5897" s="77" t="str">
        <f t="shared" si="462"/>
        <v/>
      </c>
      <c r="R5897" s="77" t="str">
        <f t="shared" si="463"/>
        <v/>
      </c>
      <c r="S5897" s="77" t="str">
        <f>IF(O5897="","",IF(OR(VALUE(LEFT(O5897,2))&gt;IF(RIGHT(J5897,1)="M",7,19),AND(OR(LEFT(O5897,2)={"07","19"}),VALUE(RIGHT(O5897,2))&gt;15)),TRUE,FALSE))</f>
        <v/>
      </c>
      <c r="T5897" s="77" t="str">
        <f>IF(O5897="","",IF(OR(VALUE(LEFT(O5897,2))&gt;IF(RIGHT(J5897,1)="M",7,19),AND(OR(LEFT(O5897,2)={"07","19"}),VALUE(RIGHT(O5897,2))&gt;5)),TRUE,FALSE))</f>
        <v/>
      </c>
    </row>
    <row r="5898" spans="12:20" x14ac:dyDescent="0.25">
      <c r="L5898" s="75">
        <f>COUNTIF($B$2:B5898,B5898)</f>
        <v>0</v>
      </c>
      <c r="M5898" s="75">
        <f>COUNTIF($L$2:L5898,4)</f>
        <v>42</v>
      </c>
      <c r="N5898" s="76" t="str">
        <f t="shared" si="464"/>
        <v>0</v>
      </c>
      <c r="O5898" s="76" t="str">
        <f t="shared" si="460"/>
        <v/>
      </c>
      <c r="P5898" s="75" t="str">
        <f t="shared" si="461"/>
        <v/>
      </c>
      <c r="Q5898" s="77" t="str">
        <f t="shared" si="462"/>
        <v/>
      </c>
      <c r="R5898" s="77" t="str">
        <f t="shared" si="463"/>
        <v/>
      </c>
      <c r="S5898" s="77" t="str">
        <f>IF(O5898="","",IF(OR(VALUE(LEFT(O5898,2))&gt;IF(RIGHT(J5898,1)="M",7,19),AND(OR(LEFT(O5898,2)={"07","19"}),VALUE(RIGHT(O5898,2))&gt;15)),TRUE,FALSE))</f>
        <v/>
      </c>
      <c r="T5898" s="77" t="str">
        <f>IF(O5898="","",IF(OR(VALUE(LEFT(O5898,2))&gt;IF(RIGHT(J5898,1)="M",7,19),AND(OR(LEFT(O5898,2)={"07","19"}),VALUE(RIGHT(O5898,2))&gt;5)),TRUE,FALSE))</f>
        <v/>
      </c>
    </row>
    <row r="5899" spans="12:20" x14ac:dyDescent="0.25">
      <c r="L5899" s="75">
        <f>COUNTIF($B$2:B5899,B5899)</f>
        <v>0</v>
      </c>
      <c r="M5899" s="75">
        <f>COUNTIF($L$2:L5899,4)</f>
        <v>42</v>
      </c>
      <c r="N5899" s="76" t="str">
        <f t="shared" si="464"/>
        <v>0</v>
      </c>
      <c r="O5899" s="76" t="str">
        <f t="shared" si="460"/>
        <v/>
      </c>
      <c r="P5899" s="75" t="str">
        <f t="shared" si="461"/>
        <v/>
      </c>
      <c r="Q5899" s="77" t="str">
        <f t="shared" si="462"/>
        <v/>
      </c>
      <c r="R5899" s="77" t="str">
        <f t="shared" si="463"/>
        <v/>
      </c>
      <c r="S5899" s="77" t="str">
        <f>IF(O5899="","",IF(OR(VALUE(LEFT(O5899,2))&gt;IF(RIGHT(J5899,1)="M",7,19),AND(OR(LEFT(O5899,2)={"07","19"}),VALUE(RIGHT(O5899,2))&gt;15)),TRUE,FALSE))</f>
        <v/>
      </c>
      <c r="T5899" s="77" t="str">
        <f>IF(O5899="","",IF(OR(VALUE(LEFT(O5899,2))&gt;IF(RIGHT(J5899,1)="M",7,19),AND(OR(LEFT(O5899,2)={"07","19"}),VALUE(RIGHT(O5899,2))&gt;5)),TRUE,FALSE))</f>
        <v/>
      </c>
    </row>
    <row r="5900" spans="12:20" x14ac:dyDescent="0.25">
      <c r="L5900" s="75">
        <f>COUNTIF($B$2:B5900,B5900)</f>
        <v>0</v>
      </c>
      <c r="M5900" s="75">
        <f>COUNTIF($L$2:L5900,4)</f>
        <v>42</v>
      </c>
      <c r="N5900" s="76" t="str">
        <f t="shared" si="464"/>
        <v>0</v>
      </c>
      <c r="O5900" s="76" t="str">
        <f t="shared" si="460"/>
        <v/>
      </c>
      <c r="P5900" s="75" t="str">
        <f t="shared" si="461"/>
        <v/>
      </c>
      <c r="Q5900" s="77" t="str">
        <f t="shared" si="462"/>
        <v/>
      </c>
      <c r="R5900" s="77" t="str">
        <f t="shared" si="463"/>
        <v/>
      </c>
      <c r="S5900" s="77" t="str">
        <f>IF(O5900="","",IF(OR(VALUE(LEFT(O5900,2))&gt;IF(RIGHT(J5900,1)="M",7,19),AND(OR(LEFT(O5900,2)={"07","19"}),VALUE(RIGHT(O5900,2))&gt;15)),TRUE,FALSE))</f>
        <v/>
      </c>
      <c r="T5900" s="77" t="str">
        <f>IF(O5900="","",IF(OR(VALUE(LEFT(O5900,2))&gt;IF(RIGHT(J5900,1)="M",7,19),AND(OR(LEFT(O5900,2)={"07","19"}),VALUE(RIGHT(O5900,2))&gt;5)),TRUE,FALSE))</f>
        <v/>
      </c>
    </row>
    <row r="5901" spans="12:20" x14ac:dyDescent="0.25">
      <c r="L5901" s="75">
        <f>COUNTIF($B$2:B5901,B5901)</f>
        <v>0</v>
      </c>
      <c r="M5901" s="75">
        <f>COUNTIF($L$2:L5901,4)</f>
        <v>42</v>
      </c>
      <c r="N5901" s="76" t="str">
        <f t="shared" si="464"/>
        <v>0</v>
      </c>
      <c r="O5901" s="76" t="str">
        <f t="shared" si="460"/>
        <v/>
      </c>
      <c r="P5901" s="75" t="str">
        <f t="shared" si="461"/>
        <v/>
      </c>
      <c r="Q5901" s="77" t="str">
        <f t="shared" si="462"/>
        <v/>
      </c>
      <c r="R5901" s="77" t="str">
        <f t="shared" si="463"/>
        <v/>
      </c>
      <c r="S5901" s="77" t="str">
        <f>IF(O5901="","",IF(OR(VALUE(LEFT(O5901,2))&gt;IF(RIGHT(J5901,1)="M",7,19),AND(OR(LEFT(O5901,2)={"07","19"}),VALUE(RIGHT(O5901,2))&gt;15)),TRUE,FALSE))</f>
        <v/>
      </c>
      <c r="T5901" s="77" t="str">
        <f>IF(O5901="","",IF(OR(VALUE(LEFT(O5901,2))&gt;IF(RIGHT(J5901,1)="M",7,19),AND(OR(LEFT(O5901,2)={"07","19"}),VALUE(RIGHT(O5901,2))&gt;5)),TRUE,FALSE))</f>
        <v/>
      </c>
    </row>
    <row r="5902" spans="12:20" x14ac:dyDescent="0.25">
      <c r="L5902" s="75">
        <f>COUNTIF($B$2:B5902,B5902)</f>
        <v>0</v>
      </c>
      <c r="M5902" s="75">
        <f>COUNTIF($L$2:L5902,4)</f>
        <v>42</v>
      </c>
      <c r="N5902" s="76" t="str">
        <f t="shared" si="464"/>
        <v>0</v>
      </c>
      <c r="O5902" s="76" t="str">
        <f t="shared" si="460"/>
        <v/>
      </c>
      <c r="P5902" s="75" t="str">
        <f t="shared" si="461"/>
        <v/>
      </c>
      <c r="Q5902" s="77" t="str">
        <f t="shared" si="462"/>
        <v/>
      </c>
      <c r="R5902" s="77" t="str">
        <f t="shared" si="463"/>
        <v/>
      </c>
      <c r="S5902" s="77" t="str">
        <f>IF(O5902="","",IF(OR(VALUE(LEFT(O5902,2))&gt;IF(RIGHT(J5902,1)="M",7,19),AND(OR(LEFT(O5902,2)={"07","19"}),VALUE(RIGHT(O5902,2))&gt;15)),TRUE,FALSE))</f>
        <v/>
      </c>
      <c r="T5902" s="77" t="str">
        <f>IF(O5902="","",IF(OR(VALUE(LEFT(O5902,2))&gt;IF(RIGHT(J5902,1)="M",7,19),AND(OR(LEFT(O5902,2)={"07","19"}),VALUE(RIGHT(O5902,2))&gt;5)),TRUE,FALSE))</f>
        <v/>
      </c>
    </row>
    <row r="5903" spans="12:20" x14ac:dyDescent="0.25">
      <c r="L5903" s="75">
        <f>COUNTIF($B$2:B5903,B5903)</f>
        <v>0</v>
      </c>
      <c r="M5903" s="75">
        <f>COUNTIF($L$2:L5903,4)</f>
        <v>42</v>
      </c>
      <c r="N5903" s="76" t="str">
        <f t="shared" si="464"/>
        <v>0</v>
      </c>
      <c r="O5903" s="76" t="str">
        <f t="shared" si="460"/>
        <v/>
      </c>
      <c r="P5903" s="75" t="str">
        <f t="shared" si="461"/>
        <v/>
      </c>
      <c r="Q5903" s="77" t="str">
        <f t="shared" si="462"/>
        <v/>
      </c>
      <c r="R5903" s="77" t="str">
        <f t="shared" si="463"/>
        <v/>
      </c>
      <c r="S5903" s="77" t="str">
        <f>IF(O5903="","",IF(OR(VALUE(LEFT(O5903,2))&gt;IF(RIGHT(J5903,1)="M",7,19),AND(OR(LEFT(O5903,2)={"07","19"}),VALUE(RIGHT(O5903,2))&gt;15)),TRUE,FALSE))</f>
        <v/>
      </c>
      <c r="T5903" s="77" t="str">
        <f>IF(O5903="","",IF(OR(VALUE(LEFT(O5903,2))&gt;IF(RIGHT(J5903,1)="M",7,19),AND(OR(LEFT(O5903,2)={"07","19"}),VALUE(RIGHT(O5903,2))&gt;5)),TRUE,FALSE))</f>
        <v/>
      </c>
    </row>
    <row r="5904" spans="12:20" x14ac:dyDescent="0.25">
      <c r="L5904" s="75">
        <f>COUNTIF($B$2:B5904,B5904)</f>
        <v>0</v>
      </c>
      <c r="M5904" s="75">
        <f>COUNTIF($L$2:L5904,4)</f>
        <v>42</v>
      </c>
      <c r="N5904" s="76" t="str">
        <f t="shared" si="464"/>
        <v>0</v>
      </c>
      <c r="O5904" s="76" t="str">
        <f t="shared" si="460"/>
        <v/>
      </c>
      <c r="P5904" s="75" t="str">
        <f t="shared" si="461"/>
        <v/>
      </c>
      <c r="Q5904" s="77" t="str">
        <f t="shared" si="462"/>
        <v/>
      </c>
      <c r="R5904" s="77" t="str">
        <f t="shared" si="463"/>
        <v/>
      </c>
      <c r="S5904" s="77" t="str">
        <f>IF(O5904="","",IF(OR(VALUE(LEFT(O5904,2))&gt;IF(RIGHT(J5904,1)="M",7,19),AND(OR(LEFT(O5904,2)={"07","19"}),VALUE(RIGHT(O5904,2))&gt;15)),TRUE,FALSE))</f>
        <v/>
      </c>
      <c r="T5904" s="77" t="str">
        <f>IF(O5904="","",IF(OR(VALUE(LEFT(O5904,2))&gt;IF(RIGHT(J5904,1)="M",7,19),AND(OR(LEFT(O5904,2)={"07","19"}),VALUE(RIGHT(O5904,2))&gt;5)),TRUE,FALSE))</f>
        <v/>
      </c>
    </row>
    <row r="5905" spans="12:20" x14ac:dyDescent="0.25">
      <c r="L5905" s="75">
        <f>COUNTIF($B$2:B5905,B5905)</f>
        <v>0</v>
      </c>
      <c r="M5905" s="75">
        <f>COUNTIF($L$2:L5905,4)</f>
        <v>42</v>
      </c>
      <c r="N5905" s="76" t="str">
        <f t="shared" si="464"/>
        <v>0</v>
      </c>
      <c r="O5905" s="76" t="str">
        <f t="shared" si="460"/>
        <v/>
      </c>
      <c r="P5905" s="75" t="str">
        <f t="shared" si="461"/>
        <v/>
      </c>
      <c r="Q5905" s="77" t="str">
        <f t="shared" si="462"/>
        <v/>
      </c>
      <c r="R5905" s="77" t="str">
        <f t="shared" si="463"/>
        <v/>
      </c>
      <c r="S5905" s="77" t="str">
        <f>IF(O5905="","",IF(OR(VALUE(LEFT(O5905,2))&gt;IF(RIGHT(J5905,1)="M",7,19),AND(OR(LEFT(O5905,2)={"07","19"}),VALUE(RIGHT(O5905,2))&gt;15)),TRUE,FALSE))</f>
        <v/>
      </c>
      <c r="T5905" s="77" t="str">
        <f>IF(O5905="","",IF(OR(VALUE(LEFT(O5905,2))&gt;IF(RIGHT(J5905,1)="M",7,19),AND(OR(LEFT(O5905,2)={"07","19"}),VALUE(RIGHT(O5905,2))&gt;5)),TRUE,FALSE))</f>
        <v/>
      </c>
    </row>
    <row r="5906" spans="12:20" x14ac:dyDescent="0.25">
      <c r="L5906" s="75">
        <f>COUNTIF($B$2:B5906,B5906)</f>
        <v>0</v>
      </c>
      <c r="M5906" s="75">
        <f>COUNTIF($L$2:L5906,4)</f>
        <v>42</v>
      </c>
      <c r="N5906" s="76" t="str">
        <f t="shared" si="464"/>
        <v>0</v>
      </c>
      <c r="O5906" s="76" t="str">
        <f t="shared" si="460"/>
        <v/>
      </c>
      <c r="P5906" s="75" t="str">
        <f t="shared" si="461"/>
        <v/>
      </c>
      <c r="Q5906" s="77" t="str">
        <f t="shared" si="462"/>
        <v/>
      </c>
      <c r="R5906" s="77" t="str">
        <f t="shared" si="463"/>
        <v/>
      </c>
      <c r="S5906" s="77" t="str">
        <f>IF(O5906="","",IF(OR(VALUE(LEFT(O5906,2))&gt;IF(RIGHT(J5906,1)="M",7,19),AND(OR(LEFT(O5906,2)={"07","19"}),VALUE(RIGHT(O5906,2))&gt;15)),TRUE,FALSE))</f>
        <v/>
      </c>
      <c r="T5906" s="77" t="str">
        <f>IF(O5906="","",IF(OR(VALUE(LEFT(O5906,2))&gt;IF(RIGHT(J5906,1)="M",7,19),AND(OR(LEFT(O5906,2)={"07","19"}),VALUE(RIGHT(O5906,2))&gt;5)),TRUE,FALSE))</f>
        <v/>
      </c>
    </row>
    <row r="5907" spans="12:20" x14ac:dyDescent="0.25">
      <c r="L5907" s="75">
        <f>COUNTIF($B$2:B5907,B5907)</f>
        <v>0</v>
      </c>
      <c r="M5907" s="75">
        <f>COUNTIF($L$2:L5907,4)</f>
        <v>42</v>
      </c>
      <c r="N5907" s="76" t="str">
        <f t="shared" si="464"/>
        <v>0</v>
      </c>
      <c r="O5907" s="76" t="str">
        <f t="shared" si="460"/>
        <v/>
      </c>
      <c r="P5907" s="75" t="str">
        <f t="shared" si="461"/>
        <v/>
      </c>
      <c r="Q5907" s="77" t="str">
        <f t="shared" si="462"/>
        <v/>
      </c>
      <c r="R5907" s="77" t="str">
        <f t="shared" si="463"/>
        <v/>
      </c>
      <c r="S5907" s="77" t="str">
        <f>IF(O5907="","",IF(OR(VALUE(LEFT(O5907,2))&gt;IF(RIGHT(J5907,1)="M",7,19),AND(OR(LEFT(O5907,2)={"07","19"}),VALUE(RIGHT(O5907,2))&gt;15)),TRUE,FALSE))</f>
        <v/>
      </c>
      <c r="T5907" s="77" t="str">
        <f>IF(O5907="","",IF(OR(VALUE(LEFT(O5907,2))&gt;IF(RIGHT(J5907,1)="M",7,19),AND(OR(LEFT(O5907,2)={"07","19"}),VALUE(RIGHT(O5907,2))&gt;5)),TRUE,FALSE))</f>
        <v/>
      </c>
    </row>
    <row r="5908" spans="12:20" x14ac:dyDescent="0.25">
      <c r="L5908" s="75">
        <f>COUNTIF($B$2:B5908,B5908)</f>
        <v>0</v>
      </c>
      <c r="M5908" s="75">
        <f>COUNTIF($L$2:L5908,4)</f>
        <v>42</v>
      </c>
      <c r="N5908" s="76" t="str">
        <f t="shared" si="464"/>
        <v>0</v>
      </c>
      <c r="O5908" s="76" t="str">
        <f t="shared" si="460"/>
        <v/>
      </c>
      <c r="P5908" s="75" t="str">
        <f t="shared" si="461"/>
        <v/>
      </c>
      <c r="Q5908" s="77" t="str">
        <f t="shared" si="462"/>
        <v/>
      </c>
      <c r="R5908" s="77" t="str">
        <f t="shared" si="463"/>
        <v/>
      </c>
      <c r="S5908" s="77" t="str">
        <f>IF(O5908="","",IF(OR(VALUE(LEFT(O5908,2))&gt;IF(RIGHT(J5908,1)="M",7,19),AND(OR(LEFT(O5908,2)={"07","19"}),VALUE(RIGHT(O5908,2))&gt;15)),TRUE,FALSE))</f>
        <v/>
      </c>
      <c r="T5908" s="77" t="str">
        <f>IF(O5908="","",IF(OR(VALUE(LEFT(O5908,2))&gt;IF(RIGHT(J5908,1)="M",7,19),AND(OR(LEFT(O5908,2)={"07","19"}),VALUE(RIGHT(O5908,2))&gt;5)),TRUE,FALSE))</f>
        <v/>
      </c>
    </row>
    <row r="5909" spans="12:20" x14ac:dyDescent="0.25">
      <c r="L5909" s="75">
        <f>COUNTIF($B$2:B5909,B5909)</f>
        <v>0</v>
      </c>
      <c r="M5909" s="75">
        <f>COUNTIF($L$2:L5909,4)</f>
        <v>42</v>
      </c>
      <c r="N5909" s="76" t="str">
        <f t="shared" si="464"/>
        <v>0</v>
      </c>
      <c r="O5909" s="76" t="str">
        <f t="shared" si="460"/>
        <v/>
      </c>
      <c r="P5909" s="75" t="str">
        <f t="shared" si="461"/>
        <v/>
      </c>
      <c r="Q5909" s="77" t="str">
        <f t="shared" si="462"/>
        <v/>
      </c>
      <c r="R5909" s="77" t="str">
        <f t="shared" si="463"/>
        <v/>
      </c>
      <c r="S5909" s="77" t="str">
        <f>IF(O5909="","",IF(OR(VALUE(LEFT(O5909,2))&gt;IF(RIGHT(J5909,1)="M",7,19),AND(OR(LEFT(O5909,2)={"07","19"}),VALUE(RIGHT(O5909,2))&gt;15)),TRUE,FALSE))</f>
        <v/>
      </c>
      <c r="T5909" s="77" t="str">
        <f>IF(O5909="","",IF(OR(VALUE(LEFT(O5909,2))&gt;IF(RIGHT(J5909,1)="M",7,19),AND(OR(LEFT(O5909,2)={"07","19"}),VALUE(RIGHT(O5909,2))&gt;5)),TRUE,FALSE))</f>
        <v/>
      </c>
    </row>
    <row r="5910" spans="12:20" x14ac:dyDescent="0.25">
      <c r="L5910" s="75">
        <f>COUNTIF($B$2:B5910,B5910)</f>
        <v>0</v>
      </c>
      <c r="M5910" s="75">
        <f>COUNTIF($L$2:L5910,4)</f>
        <v>42</v>
      </c>
      <c r="N5910" s="76" t="str">
        <f t="shared" si="464"/>
        <v>0</v>
      </c>
      <c r="O5910" s="76" t="str">
        <f t="shared" si="460"/>
        <v/>
      </c>
      <c r="P5910" s="75" t="str">
        <f t="shared" si="461"/>
        <v/>
      </c>
      <c r="Q5910" s="77" t="str">
        <f t="shared" si="462"/>
        <v/>
      </c>
      <c r="R5910" s="77" t="str">
        <f t="shared" si="463"/>
        <v/>
      </c>
      <c r="S5910" s="77" t="str">
        <f>IF(O5910="","",IF(OR(VALUE(LEFT(O5910,2))&gt;IF(RIGHT(J5910,1)="M",7,19),AND(OR(LEFT(O5910,2)={"07","19"}),VALUE(RIGHT(O5910,2))&gt;15)),TRUE,FALSE))</f>
        <v/>
      </c>
      <c r="T5910" s="77" t="str">
        <f>IF(O5910="","",IF(OR(VALUE(LEFT(O5910,2))&gt;IF(RIGHT(J5910,1)="M",7,19),AND(OR(LEFT(O5910,2)={"07","19"}),VALUE(RIGHT(O5910,2))&gt;5)),TRUE,FALSE))</f>
        <v/>
      </c>
    </row>
    <row r="5911" spans="12:20" x14ac:dyDescent="0.25">
      <c r="L5911" s="75">
        <f>COUNTIF($B$2:B5911,B5911)</f>
        <v>0</v>
      </c>
      <c r="M5911" s="75">
        <f>COUNTIF($L$2:L5911,4)</f>
        <v>42</v>
      </c>
      <c r="N5911" s="76" t="str">
        <f t="shared" si="464"/>
        <v>0</v>
      </c>
      <c r="O5911" s="76" t="str">
        <f t="shared" si="460"/>
        <v/>
      </c>
      <c r="P5911" s="75" t="str">
        <f t="shared" si="461"/>
        <v/>
      </c>
      <c r="Q5911" s="77" t="str">
        <f t="shared" si="462"/>
        <v/>
      </c>
      <c r="R5911" s="77" t="str">
        <f t="shared" si="463"/>
        <v/>
      </c>
      <c r="S5911" s="77" t="str">
        <f>IF(O5911="","",IF(OR(VALUE(LEFT(O5911,2))&gt;IF(RIGHT(J5911,1)="M",7,19),AND(OR(LEFT(O5911,2)={"07","19"}),VALUE(RIGHT(O5911,2))&gt;15)),TRUE,FALSE))</f>
        <v/>
      </c>
      <c r="T5911" s="77" t="str">
        <f>IF(O5911="","",IF(OR(VALUE(LEFT(O5911,2))&gt;IF(RIGHT(J5911,1)="M",7,19),AND(OR(LEFT(O5911,2)={"07","19"}),VALUE(RIGHT(O5911,2))&gt;5)),TRUE,FALSE))</f>
        <v/>
      </c>
    </row>
    <row r="5912" spans="12:20" x14ac:dyDescent="0.25">
      <c r="L5912" s="75">
        <f>COUNTIF($B$2:B5912,B5912)</f>
        <v>0</v>
      </c>
      <c r="M5912" s="75">
        <f>COUNTIF($L$2:L5912,4)</f>
        <v>42</v>
      </c>
      <c r="N5912" s="76" t="str">
        <f t="shared" si="464"/>
        <v>0</v>
      </c>
      <c r="O5912" s="76" t="str">
        <f t="shared" si="460"/>
        <v/>
      </c>
      <c r="P5912" s="75" t="str">
        <f t="shared" si="461"/>
        <v/>
      </c>
      <c r="Q5912" s="77" t="str">
        <f t="shared" si="462"/>
        <v/>
      </c>
      <c r="R5912" s="77" t="str">
        <f t="shared" si="463"/>
        <v/>
      </c>
      <c r="S5912" s="77" t="str">
        <f>IF(O5912="","",IF(OR(VALUE(LEFT(O5912,2))&gt;IF(RIGHT(J5912,1)="M",7,19),AND(OR(LEFT(O5912,2)={"07","19"}),VALUE(RIGHT(O5912,2))&gt;15)),TRUE,FALSE))</f>
        <v/>
      </c>
      <c r="T5912" s="77" t="str">
        <f>IF(O5912="","",IF(OR(VALUE(LEFT(O5912,2))&gt;IF(RIGHT(J5912,1)="M",7,19),AND(OR(LEFT(O5912,2)={"07","19"}),VALUE(RIGHT(O5912,2))&gt;5)),TRUE,FALSE))</f>
        <v/>
      </c>
    </row>
    <row r="5913" spans="12:20" x14ac:dyDescent="0.25">
      <c r="L5913" s="75">
        <f>COUNTIF($B$2:B5913,B5913)</f>
        <v>0</v>
      </c>
      <c r="M5913" s="75">
        <f>COUNTIF($L$2:L5913,4)</f>
        <v>42</v>
      </c>
      <c r="N5913" s="76" t="str">
        <f t="shared" si="464"/>
        <v>0</v>
      </c>
      <c r="O5913" s="76" t="str">
        <f t="shared" si="460"/>
        <v/>
      </c>
      <c r="P5913" s="75" t="str">
        <f t="shared" si="461"/>
        <v/>
      </c>
      <c r="Q5913" s="77" t="str">
        <f t="shared" si="462"/>
        <v/>
      </c>
      <c r="R5913" s="77" t="str">
        <f t="shared" si="463"/>
        <v/>
      </c>
      <c r="S5913" s="77" t="str">
        <f>IF(O5913="","",IF(OR(VALUE(LEFT(O5913,2))&gt;IF(RIGHT(J5913,1)="M",7,19),AND(OR(LEFT(O5913,2)={"07","19"}),VALUE(RIGHT(O5913,2))&gt;15)),TRUE,FALSE))</f>
        <v/>
      </c>
      <c r="T5913" s="77" t="str">
        <f>IF(O5913="","",IF(OR(VALUE(LEFT(O5913,2))&gt;IF(RIGHT(J5913,1)="M",7,19),AND(OR(LEFT(O5913,2)={"07","19"}),VALUE(RIGHT(O5913,2))&gt;5)),TRUE,FALSE))</f>
        <v/>
      </c>
    </row>
    <row r="5914" spans="12:20" x14ac:dyDescent="0.25">
      <c r="L5914" s="75">
        <f>COUNTIF($B$2:B5914,B5914)</f>
        <v>0</v>
      </c>
      <c r="M5914" s="75">
        <f>COUNTIF($L$2:L5914,4)</f>
        <v>42</v>
      </c>
      <c r="N5914" s="76" t="str">
        <f t="shared" si="464"/>
        <v>0</v>
      </c>
      <c r="O5914" s="76" t="str">
        <f t="shared" si="460"/>
        <v/>
      </c>
      <c r="P5914" s="75" t="str">
        <f t="shared" si="461"/>
        <v/>
      </c>
      <c r="Q5914" s="77" t="str">
        <f t="shared" si="462"/>
        <v/>
      </c>
      <c r="R5914" s="77" t="str">
        <f t="shared" si="463"/>
        <v/>
      </c>
      <c r="S5914" s="77" t="str">
        <f>IF(O5914="","",IF(OR(VALUE(LEFT(O5914,2))&gt;IF(RIGHT(J5914,1)="M",7,19),AND(OR(LEFT(O5914,2)={"07","19"}),VALUE(RIGHT(O5914,2))&gt;15)),TRUE,FALSE))</f>
        <v/>
      </c>
      <c r="T5914" s="77" t="str">
        <f>IF(O5914="","",IF(OR(VALUE(LEFT(O5914,2))&gt;IF(RIGHT(J5914,1)="M",7,19),AND(OR(LEFT(O5914,2)={"07","19"}),VALUE(RIGHT(O5914,2))&gt;5)),TRUE,FALSE))</f>
        <v/>
      </c>
    </row>
    <row r="5915" spans="12:20" x14ac:dyDescent="0.25">
      <c r="L5915" s="75">
        <f>COUNTIF($B$2:B5915,B5915)</f>
        <v>0</v>
      </c>
      <c r="M5915" s="75">
        <f>COUNTIF($L$2:L5915,4)</f>
        <v>42</v>
      </c>
      <c r="N5915" s="76" t="str">
        <f t="shared" si="464"/>
        <v>0</v>
      </c>
      <c r="O5915" s="76" t="str">
        <f t="shared" si="460"/>
        <v/>
      </c>
      <c r="P5915" s="75" t="str">
        <f t="shared" si="461"/>
        <v/>
      </c>
      <c r="Q5915" s="77" t="str">
        <f t="shared" si="462"/>
        <v/>
      </c>
      <c r="R5915" s="77" t="str">
        <f t="shared" si="463"/>
        <v/>
      </c>
      <c r="S5915" s="77" t="str">
        <f>IF(O5915="","",IF(OR(VALUE(LEFT(O5915,2))&gt;IF(RIGHT(J5915,1)="M",7,19),AND(OR(LEFT(O5915,2)={"07","19"}),VALUE(RIGHT(O5915,2))&gt;15)),TRUE,FALSE))</f>
        <v/>
      </c>
      <c r="T5915" s="77" t="str">
        <f>IF(O5915="","",IF(OR(VALUE(LEFT(O5915,2))&gt;IF(RIGHT(J5915,1)="M",7,19),AND(OR(LEFT(O5915,2)={"07","19"}),VALUE(RIGHT(O5915,2))&gt;5)),TRUE,FALSE))</f>
        <v/>
      </c>
    </row>
    <row r="5916" spans="12:20" x14ac:dyDescent="0.25">
      <c r="L5916" s="75">
        <f>COUNTIF($B$2:B5916,B5916)</f>
        <v>0</v>
      </c>
      <c r="M5916" s="75">
        <f>COUNTIF($L$2:L5916,4)</f>
        <v>42</v>
      </c>
      <c r="N5916" s="76" t="str">
        <f t="shared" si="464"/>
        <v>0</v>
      </c>
      <c r="O5916" s="76" t="str">
        <f t="shared" si="460"/>
        <v/>
      </c>
      <c r="P5916" s="75" t="str">
        <f t="shared" si="461"/>
        <v/>
      </c>
      <c r="Q5916" s="77" t="str">
        <f t="shared" si="462"/>
        <v/>
      </c>
      <c r="R5916" s="77" t="str">
        <f t="shared" si="463"/>
        <v/>
      </c>
      <c r="S5916" s="77" t="str">
        <f>IF(O5916="","",IF(OR(VALUE(LEFT(O5916,2))&gt;IF(RIGHT(J5916,1)="M",7,19),AND(OR(LEFT(O5916,2)={"07","19"}),VALUE(RIGHT(O5916,2))&gt;15)),TRUE,FALSE))</f>
        <v/>
      </c>
      <c r="T5916" s="77" t="str">
        <f>IF(O5916="","",IF(OR(VALUE(LEFT(O5916,2))&gt;IF(RIGHT(J5916,1)="M",7,19),AND(OR(LEFT(O5916,2)={"07","19"}),VALUE(RIGHT(O5916,2))&gt;5)),TRUE,FALSE))</f>
        <v/>
      </c>
    </row>
    <row r="5917" spans="12:20" x14ac:dyDescent="0.25">
      <c r="L5917" s="75">
        <f>COUNTIF($B$2:B5917,B5917)</f>
        <v>0</v>
      </c>
      <c r="M5917" s="75">
        <f>COUNTIF($L$2:L5917,4)</f>
        <v>42</v>
      </c>
      <c r="N5917" s="76" t="str">
        <f t="shared" si="464"/>
        <v>0</v>
      </c>
      <c r="O5917" s="76" t="str">
        <f t="shared" si="460"/>
        <v/>
      </c>
      <c r="P5917" s="75" t="str">
        <f t="shared" si="461"/>
        <v/>
      </c>
      <c r="Q5917" s="77" t="str">
        <f t="shared" si="462"/>
        <v/>
      </c>
      <c r="R5917" s="77" t="str">
        <f t="shared" si="463"/>
        <v/>
      </c>
      <c r="S5917" s="77" t="str">
        <f>IF(O5917="","",IF(OR(VALUE(LEFT(O5917,2))&gt;IF(RIGHT(J5917,1)="M",7,19),AND(OR(LEFT(O5917,2)={"07","19"}),VALUE(RIGHT(O5917,2))&gt;15)),TRUE,FALSE))</f>
        <v/>
      </c>
      <c r="T5917" s="77" t="str">
        <f>IF(O5917="","",IF(OR(VALUE(LEFT(O5917,2))&gt;IF(RIGHT(J5917,1)="M",7,19),AND(OR(LEFT(O5917,2)={"07","19"}),VALUE(RIGHT(O5917,2))&gt;5)),TRUE,FALSE))</f>
        <v/>
      </c>
    </row>
    <row r="5918" spans="12:20" x14ac:dyDescent="0.25">
      <c r="L5918" s="75">
        <f>COUNTIF($B$2:B5918,B5918)</f>
        <v>0</v>
      </c>
      <c r="M5918" s="75">
        <f>COUNTIF($L$2:L5918,4)</f>
        <v>42</v>
      </c>
      <c r="N5918" s="76" t="str">
        <f t="shared" si="464"/>
        <v>0</v>
      </c>
      <c r="O5918" s="76" t="str">
        <f t="shared" si="460"/>
        <v/>
      </c>
      <c r="P5918" s="75" t="str">
        <f t="shared" si="461"/>
        <v/>
      </c>
      <c r="Q5918" s="77" t="str">
        <f t="shared" si="462"/>
        <v/>
      </c>
      <c r="R5918" s="77" t="str">
        <f t="shared" si="463"/>
        <v/>
      </c>
      <c r="S5918" s="77" t="str">
        <f>IF(O5918="","",IF(OR(VALUE(LEFT(O5918,2))&gt;IF(RIGHT(J5918,1)="M",7,19),AND(OR(LEFT(O5918,2)={"07","19"}),VALUE(RIGHT(O5918,2))&gt;15)),TRUE,FALSE))</f>
        <v/>
      </c>
      <c r="T5918" s="77" t="str">
        <f>IF(O5918="","",IF(OR(VALUE(LEFT(O5918,2))&gt;IF(RIGHT(J5918,1)="M",7,19),AND(OR(LEFT(O5918,2)={"07","19"}),VALUE(RIGHT(O5918,2))&gt;5)),TRUE,FALSE))</f>
        <v/>
      </c>
    </row>
    <row r="5919" spans="12:20" x14ac:dyDescent="0.25">
      <c r="L5919" s="75">
        <f>COUNTIF($B$2:B5919,B5919)</f>
        <v>0</v>
      </c>
      <c r="M5919" s="75">
        <f>COUNTIF($L$2:L5919,4)</f>
        <v>42</v>
      </c>
      <c r="N5919" s="76" t="str">
        <f t="shared" si="464"/>
        <v>0</v>
      </c>
      <c r="O5919" s="76" t="str">
        <f t="shared" si="460"/>
        <v/>
      </c>
      <c r="P5919" s="75" t="str">
        <f t="shared" si="461"/>
        <v/>
      </c>
      <c r="Q5919" s="77" t="str">
        <f t="shared" si="462"/>
        <v/>
      </c>
      <c r="R5919" s="77" t="str">
        <f t="shared" si="463"/>
        <v/>
      </c>
      <c r="S5919" s="77" t="str">
        <f>IF(O5919="","",IF(OR(VALUE(LEFT(O5919,2))&gt;IF(RIGHT(J5919,1)="M",7,19),AND(OR(LEFT(O5919,2)={"07","19"}),VALUE(RIGHT(O5919,2))&gt;15)),TRUE,FALSE))</f>
        <v/>
      </c>
      <c r="T5919" s="77" t="str">
        <f>IF(O5919="","",IF(OR(VALUE(LEFT(O5919,2))&gt;IF(RIGHT(J5919,1)="M",7,19),AND(OR(LEFT(O5919,2)={"07","19"}),VALUE(RIGHT(O5919,2))&gt;5)),TRUE,FALSE))</f>
        <v/>
      </c>
    </row>
    <row r="5920" spans="12:20" x14ac:dyDescent="0.25">
      <c r="L5920" s="75">
        <f>COUNTIF($B$2:B5920,B5920)</f>
        <v>0</v>
      </c>
      <c r="M5920" s="75">
        <f>COUNTIF($L$2:L5920,4)</f>
        <v>42</v>
      </c>
      <c r="N5920" s="76" t="str">
        <f t="shared" si="464"/>
        <v>0</v>
      </c>
      <c r="O5920" s="76" t="str">
        <f t="shared" si="460"/>
        <v/>
      </c>
      <c r="P5920" s="75" t="str">
        <f t="shared" si="461"/>
        <v/>
      </c>
      <c r="Q5920" s="77" t="str">
        <f t="shared" si="462"/>
        <v/>
      </c>
      <c r="R5920" s="77" t="str">
        <f t="shared" si="463"/>
        <v/>
      </c>
      <c r="S5920" s="77" t="str">
        <f>IF(O5920="","",IF(OR(VALUE(LEFT(O5920,2))&gt;IF(RIGHT(J5920,1)="M",7,19),AND(OR(LEFT(O5920,2)={"07","19"}),VALUE(RIGHT(O5920,2))&gt;15)),TRUE,FALSE))</f>
        <v/>
      </c>
      <c r="T5920" s="77" t="str">
        <f>IF(O5920="","",IF(OR(VALUE(LEFT(O5920,2))&gt;IF(RIGHT(J5920,1)="M",7,19),AND(OR(LEFT(O5920,2)={"07","19"}),VALUE(RIGHT(O5920,2))&gt;5)),TRUE,FALSE))</f>
        <v/>
      </c>
    </row>
    <row r="5921" spans="12:20" x14ac:dyDescent="0.25">
      <c r="L5921" s="75">
        <f>COUNTIF($B$2:B5921,B5921)</f>
        <v>0</v>
      </c>
      <c r="M5921" s="75">
        <f>COUNTIF($L$2:L5921,4)</f>
        <v>42</v>
      </c>
      <c r="N5921" s="76" t="str">
        <f t="shared" si="464"/>
        <v>0</v>
      </c>
      <c r="O5921" s="76" t="str">
        <f t="shared" si="460"/>
        <v/>
      </c>
      <c r="P5921" s="75" t="str">
        <f t="shared" si="461"/>
        <v/>
      </c>
      <c r="Q5921" s="77" t="str">
        <f t="shared" si="462"/>
        <v/>
      </c>
      <c r="R5921" s="77" t="str">
        <f t="shared" si="463"/>
        <v/>
      </c>
      <c r="S5921" s="77" t="str">
        <f>IF(O5921="","",IF(OR(VALUE(LEFT(O5921,2))&gt;IF(RIGHT(J5921,1)="M",7,19),AND(OR(LEFT(O5921,2)={"07","19"}),VALUE(RIGHT(O5921,2))&gt;15)),TRUE,FALSE))</f>
        <v/>
      </c>
      <c r="T5921" s="77" t="str">
        <f>IF(O5921="","",IF(OR(VALUE(LEFT(O5921,2))&gt;IF(RIGHT(J5921,1)="M",7,19),AND(OR(LEFT(O5921,2)={"07","19"}),VALUE(RIGHT(O5921,2))&gt;5)),TRUE,FALSE))</f>
        <v/>
      </c>
    </row>
    <row r="5922" spans="12:20" x14ac:dyDescent="0.25">
      <c r="L5922" s="75">
        <f>COUNTIF($B$2:B5922,B5922)</f>
        <v>0</v>
      </c>
      <c r="M5922" s="75">
        <f>COUNTIF($L$2:L5922,4)</f>
        <v>42</v>
      </c>
      <c r="N5922" s="76" t="str">
        <f t="shared" si="464"/>
        <v>0</v>
      </c>
      <c r="O5922" s="76" t="str">
        <f t="shared" si="460"/>
        <v/>
      </c>
      <c r="P5922" s="75" t="str">
        <f t="shared" si="461"/>
        <v/>
      </c>
      <c r="Q5922" s="77" t="str">
        <f t="shared" si="462"/>
        <v/>
      </c>
      <c r="R5922" s="77" t="str">
        <f t="shared" si="463"/>
        <v/>
      </c>
      <c r="S5922" s="77" t="str">
        <f>IF(O5922="","",IF(OR(VALUE(LEFT(O5922,2))&gt;IF(RIGHT(J5922,1)="M",7,19),AND(OR(LEFT(O5922,2)={"07","19"}),VALUE(RIGHT(O5922,2))&gt;15)),TRUE,FALSE))</f>
        <v/>
      </c>
      <c r="T5922" s="77" t="str">
        <f>IF(O5922="","",IF(OR(VALUE(LEFT(O5922,2))&gt;IF(RIGHT(J5922,1)="M",7,19),AND(OR(LEFT(O5922,2)={"07","19"}),VALUE(RIGHT(O5922,2))&gt;5)),TRUE,FALSE))</f>
        <v/>
      </c>
    </row>
    <row r="5923" spans="12:20" x14ac:dyDescent="0.25">
      <c r="L5923" s="75">
        <f>COUNTIF($B$2:B5923,B5923)</f>
        <v>0</v>
      </c>
      <c r="M5923" s="75">
        <f>COUNTIF($L$2:L5923,4)</f>
        <v>42</v>
      </c>
      <c r="N5923" s="76" t="str">
        <f t="shared" si="464"/>
        <v>0</v>
      </c>
      <c r="O5923" s="76" t="str">
        <f t="shared" si="460"/>
        <v/>
      </c>
      <c r="P5923" s="75" t="str">
        <f t="shared" si="461"/>
        <v/>
      </c>
      <c r="Q5923" s="77" t="str">
        <f t="shared" si="462"/>
        <v/>
      </c>
      <c r="R5923" s="77" t="str">
        <f t="shared" si="463"/>
        <v/>
      </c>
      <c r="S5923" s="77" t="str">
        <f>IF(O5923="","",IF(OR(VALUE(LEFT(O5923,2))&gt;IF(RIGHT(J5923,1)="M",7,19),AND(OR(LEFT(O5923,2)={"07","19"}),VALUE(RIGHT(O5923,2))&gt;15)),TRUE,FALSE))</f>
        <v/>
      </c>
      <c r="T5923" s="77" t="str">
        <f>IF(O5923="","",IF(OR(VALUE(LEFT(O5923,2))&gt;IF(RIGHT(J5923,1)="M",7,19),AND(OR(LEFT(O5923,2)={"07","19"}),VALUE(RIGHT(O5923,2))&gt;5)),TRUE,FALSE))</f>
        <v/>
      </c>
    </row>
    <row r="5924" spans="12:20" x14ac:dyDescent="0.25">
      <c r="L5924" s="75">
        <f>COUNTIF($B$2:B5924,B5924)</f>
        <v>0</v>
      </c>
      <c r="M5924" s="75">
        <f>COUNTIF($L$2:L5924,4)</f>
        <v>42</v>
      </c>
      <c r="N5924" s="76" t="str">
        <f t="shared" si="464"/>
        <v>0</v>
      </c>
      <c r="O5924" s="76" t="str">
        <f t="shared" si="460"/>
        <v/>
      </c>
      <c r="P5924" s="75" t="str">
        <f t="shared" si="461"/>
        <v/>
      </c>
      <c r="Q5924" s="77" t="str">
        <f t="shared" si="462"/>
        <v/>
      </c>
      <c r="R5924" s="77" t="str">
        <f t="shared" si="463"/>
        <v/>
      </c>
      <c r="S5924" s="77" t="str">
        <f>IF(O5924="","",IF(OR(VALUE(LEFT(O5924,2))&gt;IF(RIGHT(J5924,1)="M",7,19),AND(OR(LEFT(O5924,2)={"07","19"}),VALUE(RIGHT(O5924,2))&gt;15)),TRUE,FALSE))</f>
        <v/>
      </c>
      <c r="T5924" s="77" t="str">
        <f>IF(O5924="","",IF(OR(VALUE(LEFT(O5924,2))&gt;IF(RIGHT(J5924,1)="M",7,19),AND(OR(LEFT(O5924,2)={"07","19"}),VALUE(RIGHT(O5924,2))&gt;5)),TRUE,FALSE))</f>
        <v/>
      </c>
    </row>
    <row r="5925" spans="12:20" x14ac:dyDescent="0.25">
      <c r="L5925" s="75">
        <f>COUNTIF($B$2:B5925,B5925)</f>
        <v>0</v>
      </c>
      <c r="M5925" s="75">
        <f>COUNTIF($L$2:L5925,4)</f>
        <v>42</v>
      </c>
      <c r="N5925" s="76" t="str">
        <f t="shared" si="464"/>
        <v>0</v>
      </c>
      <c r="O5925" s="76" t="str">
        <f t="shared" si="460"/>
        <v/>
      </c>
      <c r="P5925" s="75" t="str">
        <f t="shared" si="461"/>
        <v/>
      </c>
      <c r="Q5925" s="77" t="str">
        <f t="shared" si="462"/>
        <v/>
      </c>
      <c r="R5925" s="77" t="str">
        <f t="shared" si="463"/>
        <v/>
      </c>
      <c r="S5925" s="77" t="str">
        <f>IF(O5925="","",IF(OR(VALUE(LEFT(O5925,2))&gt;IF(RIGHT(J5925,1)="M",7,19),AND(OR(LEFT(O5925,2)={"07","19"}),VALUE(RIGHT(O5925,2))&gt;15)),TRUE,FALSE))</f>
        <v/>
      </c>
      <c r="T5925" s="77" t="str">
        <f>IF(O5925="","",IF(OR(VALUE(LEFT(O5925,2))&gt;IF(RIGHT(J5925,1)="M",7,19),AND(OR(LEFT(O5925,2)={"07","19"}),VALUE(RIGHT(O5925,2))&gt;5)),TRUE,FALSE))</f>
        <v/>
      </c>
    </row>
    <row r="5926" spans="12:20" x14ac:dyDescent="0.25">
      <c r="L5926" s="75">
        <f>COUNTIF($B$2:B5926,B5926)</f>
        <v>0</v>
      </c>
      <c r="M5926" s="75">
        <f>COUNTIF($L$2:L5926,4)</f>
        <v>42</v>
      </c>
      <c r="N5926" s="76" t="str">
        <f t="shared" si="464"/>
        <v>0</v>
      </c>
      <c r="O5926" s="76" t="str">
        <f t="shared" si="460"/>
        <v/>
      </c>
      <c r="P5926" s="75" t="str">
        <f t="shared" si="461"/>
        <v/>
      </c>
      <c r="Q5926" s="77" t="str">
        <f t="shared" si="462"/>
        <v/>
      </c>
      <c r="R5926" s="77" t="str">
        <f t="shared" si="463"/>
        <v/>
      </c>
      <c r="S5926" s="77" t="str">
        <f>IF(O5926="","",IF(OR(VALUE(LEFT(O5926,2))&gt;IF(RIGHT(J5926,1)="M",7,19),AND(OR(LEFT(O5926,2)={"07","19"}),VALUE(RIGHT(O5926,2))&gt;15)),TRUE,FALSE))</f>
        <v/>
      </c>
      <c r="T5926" s="77" t="str">
        <f>IF(O5926="","",IF(OR(VALUE(LEFT(O5926,2))&gt;IF(RIGHT(J5926,1)="M",7,19),AND(OR(LEFT(O5926,2)={"07","19"}),VALUE(RIGHT(O5926,2))&gt;5)),TRUE,FALSE))</f>
        <v/>
      </c>
    </row>
    <row r="5927" spans="12:20" x14ac:dyDescent="0.25">
      <c r="L5927" s="75">
        <f>COUNTIF($B$2:B5927,B5927)</f>
        <v>0</v>
      </c>
      <c r="M5927" s="75">
        <f>COUNTIF($L$2:L5927,4)</f>
        <v>42</v>
      </c>
      <c r="N5927" s="76" t="str">
        <f t="shared" si="464"/>
        <v>0</v>
      </c>
      <c r="O5927" s="76" t="str">
        <f t="shared" si="460"/>
        <v/>
      </c>
      <c r="P5927" s="75" t="str">
        <f t="shared" si="461"/>
        <v/>
      </c>
      <c r="Q5927" s="77" t="str">
        <f t="shared" si="462"/>
        <v/>
      </c>
      <c r="R5927" s="77" t="str">
        <f t="shared" si="463"/>
        <v/>
      </c>
      <c r="S5927" s="77" t="str">
        <f>IF(O5927="","",IF(OR(VALUE(LEFT(O5927,2))&gt;IF(RIGHT(J5927,1)="M",7,19),AND(OR(LEFT(O5927,2)={"07","19"}),VALUE(RIGHT(O5927,2))&gt;15)),TRUE,FALSE))</f>
        <v/>
      </c>
      <c r="T5927" s="77" t="str">
        <f>IF(O5927="","",IF(OR(VALUE(LEFT(O5927,2))&gt;IF(RIGHT(J5927,1)="M",7,19),AND(OR(LEFT(O5927,2)={"07","19"}),VALUE(RIGHT(O5927,2))&gt;5)),TRUE,FALSE))</f>
        <v/>
      </c>
    </row>
    <row r="5928" spans="12:20" x14ac:dyDescent="0.25">
      <c r="L5928" s="75">
        <f>COUNTIF($B$2:B5928,B5928)</f>
        <v>0</v>
      </c>
      <c r="M5928" s="75">
        <f>COUNTIF($L$2:L5928,4)</f>
        <v>42</v>
      </c>
      <c r="N5928" s="76" t="str">
        <f t="shared" si="464"/>
        <v>0</v>
      </c>
      <c r="O5928" s="76" t="str">
        <f t="shared" si="460"/>
        <v/>
      </c>
      <c r="P5928" s="75" t="str">
        <f t="shared" si="461"/>
        <v/>
      </c>
      <c r="Q5928" s="77" t="str">
        <f t="shared" si="462"/>
        <v/>
      </c>
      <c r="R5928" s="77" t="str">
        <f t="shared" si="463"/>
        <v/>
      </c>
      <c r="S5928" s="77" t="str">
        <f>IF(O5928="","",IF(OR(VALUE(LEFT(O5928,2))&gt;IF(RIGHT(J5928,1)="M",7,19),AND(OR(LEFT(O5928,2)={"07","19"}),VALUE(RIGHT(O5928,2))&gt;15)),TRUE,FALSE))</f>
        <v/>
      </c>
      <c r="T5928" s="77" t="str">
        <f>IF(O5928="","",IF(OR(VALUE(LEFT(O5928,2))&gt;IF(RIGHT(J5928,1)="M",7,19),AND(OR(LEFT(O5928,2)={"07","19"}),VALUE(RIGHT(O5928,2))&gt;5)),TRUE,FALSE))</f>
        <v/>
      </c>
    </row>
    <row r="5929" spans="12:20" x14ac:dyDescent="0.25">
      <c r="L5929" s="75">
        <f>COUNTIF($B$2:B5929,B5929)</f>
        <v>0</v>
      </c>
      <c r="M5929" s="75">
        <f>COUNTIF($L$2:L5929,4)</f>
        <v>42</v>
      </c>
      <c r="N5929" s="76" t="str">
        <f t="shared" si="464"/>
        <v>0</v>
      </c>
      <c r="O5929" s="76" t="str">
        <f t="shared" si="460"/>
        <v/>
      </c>
      <c r="P5929" s="75" t="str">
        <f t="shared" si="461"/>
        <v/>
      </c>
      <c r="Q5929" s="77" t="str">
        <f t="shared" si="462"/>
        <v/>
      </c>
      <c r="R5929" s="77" t="str">
        <f t="shared" si="463"/>
        <v/>
      </c>
      <c r="S5929" s="77" t="str">
        <f>IF(O5929="","",IF(OR(VALUE(LEFT(O5929,2))&gt;IF(RIGHT(J5929,1)="M",7,19),AND(OR(LEFT(O5929,2)={"07","19"}),VALUE(RIGHT(O5929,2))&gt;15)),TRUE,FALSE))</f>
        <v/>
      </c>
      <c r="T5929" s="77" t="str">
        <f>IF(O5929="","",IF(OR(VALUE(LEFT(O5929,2))&gt;IF(RIGHT(J5929,1)="M",7,19),AND(OR(LEFT(O5929,2)={"07","19"}),VALUE(RIGHT(O5929,2))&gt;5)),TRUE,FALSE))</f>
        <v/>
      </c>
    </row>
    <row r="5930" spans="12:20" x14ac:dyDescent="0.25">
      <c r="L5930" s="75">
        <f>COUNTIF($B$2:B5930,B5930)</f>
        <v>0</v>
      </c>
      <c r="M5930" s="75">
        <f>COUNTIF($L$2:L5930,4)</f>
        <v>42</v>
      </c>
      <c r="N5930" s="76" t="str">
        <f t="shared" si="464"/>
        <v>0</v>
      </c>
      <c r="O5930" s="76" t="str">
        <f t="shared" si="460"/>
        <v/>
      </c>
      <c r="P5930" s="75" t="str">
        <f t="shared" si="461"/>
        <v/>
      </c>
      <c r="Q5930" s="77" t="str">
        <f t="shared" si="462"/>
        <v/>
      </c>
      <c r="R5930" s="77" t="str">
        <f t="shared" si="463"/>
        <v/>
      </c>
      <c r="S5930" s="77" t="str">
        <f>IF(O5930="","",IF(OR(VALUE(LEFT(O5930,2))&gt;IF(RIGHT(J5930,1)="M",7,19),AND(OR(LEFT(O5930,2)={"07","19"}),VALUE(RIGHT(O5930,2))&gt;15)),TRUE,FALSE))</f>
        <v/>
      </c>
      <c r="T5930" s="77" t="str">
        <f>IF(O5930="","",IF(OR(VALUE(LEFT(O5930,2))&gt;IF(RIGHT(J5930,1)="M",7,19),AND(OR(LEFT(O5930,2)={"07","19"}),VALUE(RIGHT(O5930,2))&gt;5)),TRUE,FALSE))</f>
        <v/>
      </c>
    </row>
    <row r="5931" spans="12:20" x14ac:dyDescent="0.25">
      <c r="L5931" s="75">
        <f>COUNTIF($B$2:B5931,B5931)</f>
        <v>0</v>
      </c>
      <c r="M5931" s="75">
        <f>COUNTIF($L$2:L5931,4)</f>
        <v>42</v>
      </c>
      <c r="N5931" s="76" t="str">
        <f t="shared" si="464"/>
        <v>0</v>
      </c>
      <c r="O5931" s="76" t="str">
        <f t="shared" si="460"/>
        <v/>
      </c>
      <c r="P5931" s="75" t="str">
        <f t="shared" si="461"/>
        <v/>
      </c>
      <c r="Q5931" s="77" t="str">
        <f t="shared" si="462"/>
        <v/>
      </c>
      <c r="R5931" s="77" t="str">
        <f t="shared" si="463"/>
        <v/>
      </c>
      <c r="S5931" s="77" t="str">
        <f>IF(O5931="","",IF(OR(VALUE(LEFT(O5931,2))&gt;IF(RIGHT(J5931,1)="M",7,19),AND(OR(LEFT(O5931,2)={"07","19"}),VALUE(RIGHT(O5931,2))&gt;15)),TRUE,FALSE))</f>
        <v/>
      </c>
      <c r="T5931" s="77" t="str">
        <f>IF(O5931="","",IF(OR(VALUE(LEFT(O5931,2))&gt;IF(RIGHT(J5931,1)="M",7,19),AND(OR(LEFT(O5931,2)={"07","19"}),VALUE(RIGHT(O5931,2))&gt;5)),TRUE,FALSE))</f>
        <v/>
      </c>
    </row>
    <row r="5932" spans="12:20" x14ac:dyDescent="0.25">
      <c r="L5932" s="75">
        <f>COUNTIF($B$2:B5932,B5932)</f>
        <v>0</v>
      </c>
      <c r="M5932" s="75">
        <f>COUNTIF($L$2:L5932,4)</f>
        <v>42</v>
      </c>
      <c r="N5932" s="76" t="str">
        <f t="shared" si="464"/>
        <v>0</v>
      </c>
      <c r="O5932" s="76" t="str">
        <f t="shared" si="460"/>
        <v/>
      </c>
      <c r="P5932" s="75" t="str">
        <f t="shared" si="461"/>
        <v/>
      </c>
      <c r="Q5932" s="77" t="str">
        <f t="shared" si="462"/>
        <v/>
      </c>
      <c r="R5932" s="77" t="str">
        <f t="shared" si="463"/>
        <v/>
      </c>
      <c r="S5932" s="77" t="str">
        <f>IF(O5932="","",IF(OR(VALUE(LEFT(O5932,2))&gt;IF(RIGHT(J5932,1)="M",7,19),AND(OR(LEFT(O5932,2)={"07","19"}),VALUE(RIGHT(O5932,2))&gt;15)),TRUE,FALSE))</f>
        <v/>
      </c>
      <c r="T5932" s="77" t="str">
        <f>IF(O5932="","",IF(OR(VALUE(LEFT(O5932,2))&gt;IF(RIGHT(J5932,1)="M",7,19),AND(OR(LEFT(O5932,2)={"07","19"}),VALUE(RIGHT(O5932,2))&gt;5)),TRUE,FALSE))</f>
        <v/>
      </c>
    </row>
    <row r="5933" spans="12:20" x14ac:dyDescent="0.25">
      <c r="L5933" s="75">
        <f>COUNTIF($B$2:B5933,B5933)</f>
        <v>0</v>
      </c>
      <c r="M5933" s="75">
        <f>COUNTIF($L$2:L5933,4)</f>
        <v>42</v>
      </c>
      <c r="N5933" s="76" t="str">
        <f t="shared" si="464"/>
        <v>0</v>
      </c>
      <c r="O5933" s="76" t="str">
        <f t="shared" si="460"/>
        <v/>
      </c>
      <c r="P5933" s="75" t="str">
        <f t="shared" si="461"/>
        <v/>
      </c>
      <c r="Q5933" s="77" t="str">
        <f t="shared" si="462"/>
        <v/>
      </c>
      <c r="R5933" s="77" t="str">
        <f t="shared" si="463"/>
        <v/>
      </c>
      <c r="S5933" s="77" t="str">
        <f>IF(O5933="","",IF(OR(VALUE(LEFT(O5933,2))&gt;IF(RIGHT(J5933,1)="M",7,19),AND(OR(LEFT(O5933,2)={"07","19"}),VALUE(RIGHT(O5933,2))&gt;15)),TRUE,FALSE))</f>
        <v/>
      </c>
      <c r="T5933" s="77" t="str">
        <f>IF(O5933="","",IF(OR(VALUE(LEFT(O5933,2))&gt;IF(RIGHT(J5933,1)="M",7,19),AND(OR(LEFT(O5933,2)={"07","19"}),VALUE(RIGHT(O5933,2))&gt;5)),TRUE,FALSE))</f>
        <v/>
      </c>
    </row>
    <row r="5934" spans="12:20" x14ac:dyDescent="0.25">
      <c r="L5934" s="75">
        <f>COUNTIF($B$2:B5934,B5934)</f>
        <v>0</v>
      </c>
      <c r="M5934" s="75">
        <f>COUNTIF($L$2:L5934,4)</f>
        <v>42</v>
      </c>
      <c r="N5934" s="76" t="str">
        <f t="shared" si="464"/>
        <v>0</v>
      </c>
      <c r="O5934" s="76" t="str">
        <f t="shared" si="460"/>
        <v/>
      </c>
      <c r="P5934" s="75" t="str">
        <f t="shared" si="461"/>
        <v/>
      </c>
      <c r="Q5934" s="77" t="str">
        <f t="shared" si="462"/>
        <v/>
      </c>
      <c r="R5934" s="77" t="str">
        <f t="shared" si="463"/>
        <v/>
      </c>
      <c r="S5934" s="77" t="str">
        <f>IF(O5934="","",IF(OR(VALUE(LEFT(O5934,2))&gt;IF(RIGHT(J5934,1)="M",7,19),AND(OR(LEFT(O5934,2)={"07","19"}),VALUE(RIGHT(O5934,2))&gt;15)),TRUE,FALSE))</f>
        <v/>
      </c>
      <c r="T5934" s="77" t="str">
        <f>IF(O5934="","",IF(OR(VALUE(LEFT(O5934,2))&gt;IF(RIGHT(J5934,1)="M",7,19),AND(OR(LEFT(O5934,2)={"07","19"}),VALUE(RIGHT(O5934,2))&gt;5)),TRUE,FALSE))</f>
        <v/>
      </c>
    </row>
    <row r="5935" spans="12:20" x14ac:dyDescent="0.25">
      <c r="L5935" s="75">
        <f>COUNTIF($B$2:B5935,B5935)</f>
        <v>0</v>
      </c>
      <c r="M5935" s="75">
        <f>COUNTIF($L$2:L5935,4)</f>
        <v>42</v>
      </c>
      <c r="N5935" s="76" t="str">
        <f t="shared" si="464"/>
        <v>0</v>
      </c>
      <c r="O5935" s="76" t="str">
        <f t="shared" si="460"/>
        <v/>
      </c>
      <c r="P5935" s="75" t="str">
        <f t="shared" si="461"/>
        <v/>
      </c>
      <c r="Q5935" s="77" t="str">
        <f t="shared" si="462"/>
        <v/>
      </c>
      <c r="R5935" s="77" t="str">
        <f t="shared" si="463"/>
        <v/>
      </c>
      <c r="S5935" s="77" t="str">
        <f>IF(O5935="","",IF(OR(VALUE(LEFT(O5935,2))&gt;IF(RIGHT(J5935,1)="M",7,19),AND(OR(LEFT(O5935,2)={"07","19"}),VALUE(RIGHT(O5935,2))&gt;15)),TRUE,FALSE))</f>
        <v/>
      </c>
      <c r="T5935" s="77" t="str">
        <f>IF(O5935="","",IF(OR(VALUE(LEFT(O5935,2))&gt;IF(RIGHT(J5935,1)="M",7,19),AND(OR(LEFT(O5935,2)={"07","19"}),VALUE(RIGHT(O5935,2))&gt;5)),TRUE,FALSE))</f>
        <v/>
      </c>
    </row>
    <row r="5936" spans="12:20" x14ac:dyDescent="0.25">
      <c r="L5936" s="75">
        <f>COUNTIF($B$2:B5936,B5936)</f>
        <v>0</v>
      </c>
      <c r="M5936" s="75">
        <f>COUNTIF($L$2:L5936,4)</f>
        <v>42</v>
      </c>
      <c r="N5936" s="76" t="str">
        <f t="shared" si="464"/>
        <v>0</v>
      </c>
      <c r="O5936" s="76" t="str">
        <f t="shared" si="460"/>
        <v/>
      </c>
      <c r="P5936" s="75" t="str">
        <f t="shared" si="461"/>
        <v/>
      </c>
      <c r="Q5936" s="77" t="str">
        <f t="shared" si="462"/>
        <v/>
      </c>
      <c r="R5936" s="77" t="str">
        <f t="shared" si="463"/>
        <v/>
      </c>
      <c r="S5936" s="77" t="str">
        <f>IF(O5936="","",IF(OR(VALUE(LEFT(O5936,2))&gt;IF(RIGHT(J5936,1)="M",7,19),AND(OR(LEFT(O5936,2)={"07","19"}),VALUE(RIGHT(O5936,2))&gt;15)),TRUE,FALSE))</f>
        <v/>
      </c>
      <c r="T5936" s="77" t="str">
        <f>IF(O5936="","",IF(OR(VALUE(LEFT(O5936,2))&gt;IF(RIGHT(J5936,1)="M",7,19),AND(OR(LEFT(O5936,2)={"07","19"}),VALUE(RIGHT(O5936,2))&gt;5)),TRUE,FALSE))</f>
        <v/>
      </c>
    </row>
    <row r="5937" spans="12:20" x14ac:dyDescent="0.25">
      <c r="L5937" s="75">
        <f>COUNTIF($B$2:B5937,B5937)</f>
        <v>0</v>
      </c>
      <c r="M5937" s="75">
        <f>COUNTIF($L$2:L5937,4)</f>
        <v>42</v>
      </c>
      <c r="N5937" s="76" t="str">
        <f t="shared" si="464"/>
        <v>0</v>
      </c>
      <c r="O5937" s="76" t="str">
        <f t="shared" si="460"/>
        <v/>
      </c>
      <c r="P5937" s="75" t="str">
        <f t="shared" si="461"/>
        <v/>
      </c>
      <c r="Q5937" s="77" t="str">
        <f t="shared" si="462"/>
        <v/>
      </c>
      <c r="R5937" s="77" t="str">
        <f t="shared" si="463"/>
        <v/>
      </c>
      <c r="S5937" s="77" t="str">
        <f>IF(O5937="","",IF(OR(VALUE(LEFT(O5937,2))&gt;IF(RIGHT(J5937,1)="M",7,19),AND(OR(LEFT(O5937,2)={"07","19"}),VALUE(RIGHT(O5937,2))&gt;15)),TRUE,FALSE))</f>
        <v/>
      </c>
      <c r="T5937" s="77" t="str">
        <f>IF(O5937="","",IF(OR(VALUE(LEFT(O5937,2))&gt;IF(RIGHT(J5937,1)="M",7,19),AND(OR(LEFT(O5937,2)={"07","19"}),VALUE(RIGHT(O5937,2))&gt;5)),TRUE,FALSE))</f>
        <v/>
      </c>
    </row>
    <row r="5938" spans="12:20" x14ac:dyDescent="0.25">
      <c r="L5938" s="75">
        <f>COUNTIF($B$2:B5938,B5938)</f>
        <v>0</v>
      </c>
      <c r="M5938" s="75">
        <f>COUNTIF($L$2:L5938,4)</f>
        <v>42</v>
      </c>
      <c r="N5938" s="76" t="str">
        <f t="shared" si="464"/>
        <v>0</v>
      </c>
      <c r="O5938" s="76" t="str">
        <f t="shared" si="460"/>
        <v/>
      </c>
      <c r="P5938" s="75" t="str">
        <f t="shared" si="461"/>
        <v/>
      </c>
      <c r="Q5938" s="77" t="str">
        <f t="shared" si="462"/>
        <v/>
      </c>
      <c r="R5938" s="77" t="str">
        <f t="shared" si="463"/>
        <v/>
      </c>
      <c r="S5938" s="77" t="str">
        <f>IF(O5938="","",IF(OR(VALUE(LEFT(O5938,2))&gt;IF(RIGHT(J5938,1)="M",7,19),AND(OR(LEFT(O5938,2)={"07","19"}),VALUE(RIGHT(O5938,2))&gt;15)),TRUE,FALSE))</f>
        <v/>
      </c>
      <c r="T5938" s="77" t="str">
        <f>IF(O5938="","",IF(OR(VALUE(LEFT(O5938,2))&gt;IF(RIGHT(J5938,1)="M",7,19),AND(OR(LEFT(O5938,2)={"07","19"}),VALUE(RIGHT(O5938,2))&gt;5)),TRUE,FALSE))</f>
        <v/>
      </c>
    </row>
    <row r="5939" spans="12:20" x14ac:dyDescent="0.25">
      <c r="L5939" s="75">
        <f>COUNTIF($B$2:B5939,B5939)</f>
        <v>0</v>
      </c>
      <c r="M5939" s="75">
        <f>COUNTIF($L$2:L5939,4)</f>
        <v>42</v>
      </c>
      <c r="N5939" s="76" t="str">
        <f t="shared" si="464"/>
        <v>0</v>
      </c>
      <c r="O5939" s="76" t="str">
        <f t="shared" si="460"/>
        <v/>
      </c>
      <c r="P5939" s="75" t="str">
        <f t="shared" si="461"/>
        <v/>
      </c>
      <c r="Q5939" s="77" t="str">
        <f t="shared" si="462"/>
        <v/>
      </c>
      <c r="R5939" s="77" t="str">
        <f t="shared" si="463"/>
        <v/>
      </c>
      <c r="S5939" s="77" t="str">
        <f>IF(O5939="","",IF(OR(VALUE(LEFT(O5939,2))&gt;IF(RIGHT(J5939,1)="M",7,19),AND(OR(LEFT(O5939,2)={"07","19"}),VALUE(RIGHT(O5939,2))&gt;15)),TRUE,FALSE))</f>
        <v/>
      </c>
      <c r="T5939" s="77" t="str">
        <f>IF(O5939="","",IF(OR(VALUE(LEFT(O5939,2))&gt;IF(RIGHT(J5939,1)="M",7,19),AND(OR(LEFT(O5939,2)={"07","19"}),VALUE(RIGHT(O5939,2))&gt;5)),TRUE,FALSE))</f>
        <v/>
      </c>
    </row>
    <row r="5940" spans="12:20" x14ac:dyDescent="0.25">
      <c r="L5940" s="75">
        <f>COUNTIF($B$2:B5940,B5940)</f>
        <v>0</v>
      </c>
      <c r="M5940" s="75">
        <f>COUNTIF($L$2:L5940,4)</f>
        <v>42</v>
      </c>
      <c r="N5940" s="76" t="str">
        <f t="shared" si="464"/>
        <v>0</v>
      </c>
      <c r="O5940" s="76" t="str">
        <f t="shared" si="460"/>
        <v/>
      </c>
      <c r="P5940" s="75" t="str">
        <f t="shared" si="461"/>
        <v/>
      </c>
      <c r="Q5940" s="77" t="str">
        <f t="shared" si="462"/>
        <v/>
      </c>
      <c r="R5940" s="77" t="str">
        <f t="shared" si="463"/>
        <v/>
      </c>
      <c r="S5940" s="77" t="str">
        <f>IF(O5940="","",IF(OR(VALUE(LEFT(O5940,2))&gt;IF(RIGHT(J5940,1)="M",7,19),AND(OR(LEFT(O5940,2)={"07","19"}),VALUE(RIGHT(O5940,2))&gt;15)),TRUE,FALSE))</f>
        <v/>
      </c>
      <c r="T5940" s="77" t="str">
        <f>IF(O5940="","",IF(OR(VALUE(LEFT(O5940,2))&gt;IF(RIGHT(J5940,1)="M",7,19),AND(OR(LEFT(O5940,2)={"07","19"}),VALUE(RIGHT(O5940,2))&gt;5)),TRUE,FALSE))</f>
        <v/>
      </c>
    </row>
    <row r="5941" spans="12:20" x14ac:dyDescent="0.25">
      <c r="L5941" s="75">
        <f>COUNTIF($B$2:B5941,B5941)</f>
        <v>0</v>
      </c>
      <c r="M5941" s="75">
        <f>COUNTIF($L$2:L5941,4)</f>
        <v>42</v>
      </c>
      <c r="N5941" s="76" t="str">
        <f t="shared" si="464"/>
        <v>0</v>
      </c>
      <c r="O5941" s="76" t="str">
        <f t="shared" si="460"/>
        <v/>
      </c>
      <c r="P5941" s="75" t="str">
        <f t="shared" si="461"/>
        <v/>
      </c>
      <c r="Q5941" s="77" t="str">
        <f t="shared" si="462"/>
        <v/>
      </c>
      <c r="R5941" s="77" t="str">
        <f t="shared" si="463"/>
        <v/>
      </c>
      <c r="S5941" s="77" t="str">
        <f>IF(O5941="","",IF(OR(VALUE(LEFT(O5941,2))&gt;IF(RIGHT(J5941,1)="M",7,19),AND(OR(LEFT(O5941,2)={"07","19"}),VALUE(RIGHT(O5941,2))&gt;15)),TRUE,FALSE))</f>
        <v/>
      </c>
      <c r="T5941" s="77" t="str">
        <f>IF(O5941="","",IF(OR(VALUE(LEFT(O5941,2))&gt;IF(RIGHT(J5941,1)="M",7,19),AND(OR(LEFT(O5941,2)={"07","19"}),VALUE(RIGHT(O5941,2))&gt;5)),TRUE,FALSE))</f>
        <v/>
      </c>
    </row>
    <row r="5942" spans="12:20" x14ac:dyDescent="0.25">
      <c r="L5942" s="75">
        <f>COUNTIF($B$2:B5942,B5942)</f>
        <v>0</v>
      </c>
      <c r="M5942" s="75">
        <f>COUNTIF($L$2:L5942,4)</f>
        <v>42</v>
      </c>
      <c r="N5942" s="76" t="str">
        <f t="shared" si="464"/>
        <v>0</v>
      </c>
      <c r="O5942" s="76" t="str">
        <f t="shared" si="460"/>
        <v/>
      </c>
      <c r="P5942" s="75" t="str">
        <f t="shared" si="461"/>
        <v/>
      </c>
      <c r="Q5942" s="77" t="str">
        <f t="shared" si="462"/>
        <v/>
      </c>
      <c r="R5942" s="77" t="str">
        <f t="shared" si="463"/>
        <v/>
      </c>
      <c r="S5942" s="77" t="str">
        <f>IF(O5942="","",IF(OR(VALUE(LEFT(O5942,2))&gt;IF(RIGHT(J5942,1)="M",7,19),AND(OR(LEFT(O5942,2)={"07","19"}),VALUE(RIGHT(O5942,2))&gt;15)),TRUE,FALSE))</f>
        <v/>
      </c>
      <c r="T5942" s="77" t="str">
        <f>IF(O5942="","",IF(OR(VALUE(LEFT(O5942,2))&gt;IF(RIGHT(J5942,1)="M",7,19),AND(OR(LEFT(O5942,2)={"07","19"}),VALUE(RIGHT(O5942,2))&gt;5)),TRUE,FALSE))</f>
        <v/>
      </c>
    </row>
    <row r="5943" spans="12:20" x14ac:dyDescent="0.25">
      <c r="L5943" s="75">
        <f>COUNTIF($B$2:B5943,B5943)</f>
        <v>0</v>
      </c>
      <c r="M5943" s="75">
        <f>COUNTIF($L$2:L5943,4)</f>
        <v>42</v>
      </c>
      <c r="N5943" s="76" t="str">
        <f t="shared" si="464"/>
        <v>0</v>
      </c>
      <c r="O5943" s="76" t="str">
        <f t="shared" si="460"/>
        <v/>
      </c>
      <c r="P5943" s="75" t="str">
        <f t="shared" si="461"/>
        <v/>
      </c>
      <c r="Q5943" s="77" t="str">
        <f t="shared" si="462"/>
        <v/>
      </c>
      <c r="R5943" s="77" t="str">
        <f t="shared" si="463"/>
        <v/>
      </c>
      <c r="S5943" s="77" t="str">
        <f>IF(O5943="","",IF(OR(VALUE(LEFT(O5943,2))&gt;IF(RIGHT(J5943,1)="M",7,19),AND(OR(LEFT(O5943,2)={"07","19"}),VALUE(RIGHT(O5943,2))&gt;15)),TRUE,FALSE))</f>
        <v/>
      </c>
      <c r="T5943" s="77" t="str">
        <f>IF(O5943="","",IF(OR(VALUE(LEFT(O5943,2))&gt;IF(RIGHT(J5943,1)="M",7,19),AND(OR(LEFT(O5943,2)={"07","19"}),VALUE(RIGHT(O5943,2))&gt;5)),TRUE,FALSE))</f>
        <v/>
      </c>
    </row>
    <row r="5944" spans="12:20" x14ac:dyDescent="0.25">
      <c r="L5944" s="75">
        <f>COUNTIF($B$2:B5944,B5944)</f>
        <v>0</v>
      </c>
      <c r="M5944" s="75">
        <f>COUNTIF($L$2:L5944,4)</f>
        <v>42</v>
      </c>
      <c r="N5944" s="76" t="str">
        <f t="shared" si="464"/>
        <v>0</v>
      </c>
      <c r="O5944" s="76" t="str">
        <f t="shared" si="460"/>
        <v/>
      </c>
      <c r="P5944" s="75" t="str">
        <f t="shared" si="461"/>
        <v/>
      </c>
      <c r="Q5944" s="77" t="str">
        <f t="shared" si="462"/>
        <v/>
      </c>
      <c r="R5944" s="77" t="str">
        <f t="shared" si="463"/>
        <v/>
      </c>
      <c r="S5944" s="77" t="str">
        <f>IF(O5944="","",IF(OR(VALUE(LEFT(O5944,2))&gt;IF(RIGHT(J5944,1)="M",7,19),AND(OR(LEFT(O5944,2)={"07","19"}),VALUE(RIGHT(O5944,2))&gt;15)),TRUE,FALSE))</f>
        <v/>
      </c>
      <c r="T5944" s="77" t="str">
        <f>IF(O5944="","",IF(OR(VALUE(LEFT(O5944,2))&gt;IF(RIGHT(J5944,1)="M",7,19),AND(OR(LEFT(O5944,2)={"07","19"}),VALUE(RIGHT(O5944,2))&gt;5)),TRUE,FALSE))</f>
        <v/>
      </c>
    </row>
    <row r="5945" spans="12:20" x14ac:dyDescent="0.25">
      <c r="L5945" s="75">
        <f>COUNTIF($B$2:B5945,B5945)</f>
        <v>0</v>
      </c>
      <c r="M5945" s="75">
        <f>COUNTIF($L$2:L5945,4)</f>
        <v>42</v>
      </c>
      <c r="N5945" s="76" t="str">
        <f t="shared" si="464"/>
        <v>0</v>
      </c>
      <c r="O5945" s="76" t="str">
        <f t="shared" si="460"/>
        <v/>
      </c>
      <c r="P5945" s="75" t="str">
        <f t="shared" si="461"/>
        <v/>
      </c>
      <c r="Q5945" s="77" t="str">
        <f t="shared" si="462"/>
        <v/>
      </c>
      <c r="R5945" s="77" t="str">
        <f t="shared" si="463"/>
        <v/>
      </c>
      <c r="S5945" s="77" t="str">
        <f>IF(O5945="","",IF(OR(VALUE(LEFT(O5945,2))&gt;IF(RIGHT(J5945,1)="M",7,19),AND(OR(LEFT(O5945,2)={"07","19"}),VALUE(RIGHT(O5945,2))&gt;15)),TRUE,FALSE))</f>
        <v/>
      </c>
      <c r="T5945" s="77" t="str">
        <f>IF(O5945="","",IF(OR(VALUE(LEFT(O5945,2))&gt;IF(RIGHT(J5945,1)="M",7,19),AND(OR(LEFT(O5945,2)={"07","19"}),VALUE(RIGHT(O5945,2))&gt;5)),TRUE,FALSE))</f>
        <v/>
      </c>
    </row>
    <row r="5946" spans="12:20" x14ac:dyDescent="0.25">
      <c r="L5946" s="75">
        <f>COUNTIF($B$2:B5946,B5946)</f>
        <v>0</v>
      </c>
      <c r="M5946" s="75">
        <f>COUNTIF($L$2:L5946,4)</f>
        <v>42</v>
      </c>
      <c r="N5946" s="76" t="str">
        <f t="shared" si="464"/>
        <v>0</v>
      </c>
      <c r="O5946" s="76" t="str">
        <f t="shared" si="460"/>
        <v/>
      </c>
      <c r="P5946" s="75" t="str">
        <f t="shared" si="461"/>
        <v/>
      </c>
      <c r="Q5946" s="77" t="str">
        <f t="shared" si="462"/>
        <v/>
      </c>
      <c r="R5946" s="77" t="str">
        <f t="shared" si="463"/>
        <v/>
      </c>
      <c r="S5946" s="77" t="str">
        <f>IF(O5946="","",IF(OR(VALUE(LEFT(O5946,2))&gt;IF(RIGHT(J5946,1)="M",7,19),AND(OR(LEFT(O5946,2)={"07","19"}),VALUE(RIGHT(O5946,2))&gt;15)),TRUE,FALSE))</f>
        <v/>
      </c>
      <c r="T5946" s="77" t="str">
        <f>IF(O5946="","",IF(OR(VALUE(LEFT(O5946,2))&gt;IF(RIGHT(J5946,1)="M",7,19),AND(OR(LEFT(O5946,2)={"07","19"}),VALUE(RIGHT(O5946,2))&gt;5)),TRUE,FALSE))</f>
        <v/>
      </c>
    </row>
    <row r="5947" spans="12:20" x14ac:dyDescent="0.25">
      <c r="L5947" s="75">
        <f>COUNTIF($B$2:B5947,B5947)</f>
        <v>0</v>
      </c>
      <c r="M5947" s="75">
        <f>COUNTIF($L$2:L5947,4)</f>
        <v>42</v>
      </c>
      <c r="N5947" s="76" t="str">
        <f t="shared" si="464"/>
        <v>0</v>
      </c>
      <c r="O5947" s="76" t="str">
        <f t="shared" si="460"/>
        <v/>
      </c>
      <c r="P5947" s="75" t="str">
        <f t="shared" si="461"/>
        <v/>
      </c>
      <c r="Q5947" s="77" t="str">
        <f t="shared" si="462"/>
        <v/>
      </c>
      <c r="R5947" s="77" t="str">
        <f t="shared" si="463"/>
        <v/>
      </c>
      <c r="S5947" s="77" t="str">
        <f>IF(O5947="","",IF(OR(VALUE(LEFT(O5947,2))&gt;IF(RIGHT(J5947,1)="M",7,19),AND(OR(LEFT(O5947,2)={"07","19"}),VALUE(RIGHT(O5947,2))&gt;15)),TRUE,FALSE))</f>
        <v/>
      </c>
      <c r="T5947" s="77" t="str">
        <f>IF(O5947="","",IF(OR(VALUE(LEFT(O5947,2))&gt;IF(RIGHT(J5947,1)="M",7,19),AND(OR(LEFT(O5947,2)={"07","19"}),VALUE(RIGHT(O5947,2))&gt;5)),TRUE,FALSE))</f>
        <v/>
      </c>
    </row>
    <row r="5948" spans="12:20" x14ac:dyDescent="0.25">
      <c r="L5948" s="75">
        <f>COUNTIF($B$2:B5948,B5948)</f>
        <v>0</v>
      </c>
      <c r="M5948" s="75">
        <f>COUNTIF($L$2:L5948,4)</f>
        <v>42</v>
      </c>
      <c r="N5948" s="76" t="str">
        <f t="shared" si="464"/>
        <v>0</v>
      </c>
      <c r="O5948" s="76" t="str">
        <f t="shared" si="460"/>
        <v/>
      </c>
      <c r="P5948" s="75" t="str">
        <f t="shared" si="461"/>
        <v/>
      </c>
      <c r="Q5948" s="77" t="str">
        <f t="shared" si="462"/>
        <v/>
      </c>
      <c r="R5948" s="77" t="str">
        <f t="shared" si="463"/>
        <v/>
      </c>
      <c r="S5948" s="77" t="str">
        <f>IF(O5948="","",IF(OR(VALUE(LEFT(O5948,2))&gt;IF(RIGHT(J5948,1)="M",7,19),AND(OR(LEFT(O5948,2)={"07","19"}),VALUE(RIGHT(O5948,2))&gt;15)),TRUE,FALSE))</f>
        <v/>
      </c>
      <c r="T5948" s="77" t="str">
        <f>IF(O5948="","",IF(OR(VALUE(LEFT(O5948,2))&gt;IF(RIGHT(J5948,1)="M",7,19),AND(OR(LEFT(O5948,2)={"07","19"}),VALUE(RIGHT(O5948,2))&gt;5)),TRUE,FALSE))</f>
        <v/>
      </c>
    </row>
    <row r="5949" spans="12:20" x14ac:dyDescent="0.25">
      <c r="L5949" s="75">
        <f>COUNTIF($B$2:B5949,B5949)</f>
        <v>0</v>
      </c>
      <c r="M5949" s="75">
        <f>COUNTIF($L$2:L5949,4)</f>
        <v>42</v>
      </c>
      <c r="N5949" s="76" t="str">
        <f t="shared" si="464"/>
        <v>0</v>
      </c>
      <c r="O5949" s="76" t="str">
        <f t="shared" si="460"/>
        <v/>
      </c>
      <c r="P5949" s="75" t="str">
        <f t="shared" si="461"/>
        <v/>
      </c>
      <c r="Q5949" s="77" t="str">
        <f t="shared" si="462"/>
        <v/>
      </c>
      <c r="R5949" s="77" t="str">
        <f t="shared" si="463"/>
        <v/>
      </c>
      <c r="S5949" s="77" t="str">
        <f>IF(O5949="","",IF(OR(VALUE(LEFT(O5949,2))&gt;IF(RIGHT(J5949,1)="M",7,19),AND(OR(LEFT(O5949,2)={"07","19"}),VALUE(RIGHT(O5949,2))&gt;15)),TRUE,FALSE))</f>
        <v/>
      </c>
      <c r="T5949" s="77" t="str">
        <f>IF(O5949="","",IF(OR(VALUE(LEFT(O5949,2))&gt;IF(RIGHT(J5949,1)="M",7,19),AND(OR(LEFT(O5949,2)={"07","19"}),VALUE(RIGHT(O5949,2))&gt;5)),TRUE,FALSE))</f>
        <v/>
      </c>
    </row>
    <row r="5950" spans="12:20" x14ac:dyDescent="0.25">
      <c r="L5950" s="75">
        <f>COUNTIF($B$2:B5950,B5950)</f>
        <v>0</v>
      </c>
      <c r="M5950" s="75">
        <f>COUNTIF($L$2:L5950,4)</f>
        <v>42</v>
      </c>
      <c r="N5950" s="76" t="str">
        <f t="shared" si="464"/>
        <v>0</v>
      </c>
      <c r="O5950" s="76" t="str">
        <f t="shared" si="460"/>
        <v/>
      </c>
      <c r="P5950" s="75" t="str">
        <f t="shared" si="461"/>
        <v/>
      </c>
      <c r="Q5950" s="77" t="str">
        <f t="shared" si="462"/>
        <v/>
      </c>
      <c r="R5950" s="77" t="str">
        <f t="shared" si="463"/>
        <v/>
      </c>
      <c r="S5950" s="77" t="str">
        <f>IF(O5950="","",IF(OR(VALUE(LEFT(O5950,2))&gt;IF(RIGHT(J5950,1)="M",7,19),AND(OR(LEFT(O5950,2)={"07","19"}),VALUE(RIGHT(O5950,2))&gt;15)),TRUE,FALSE))</f>
        <v/>
      </c>
      <c r="T5950" s="77" t="str">
        <f>IF(O5950="","",IF(OR(VALUE(LEFT(O5950,2))&gt;IF(RIGHT(J5950,1)="M",7,19),AND(OR(LEFT(O5950,2)={"07","19"}),VALUE(RIGHT(O5950,2))&gt;5)),TRUE,FALSE))</f>
        <v/>
      </c>
    </row>
    <row r="5951" spans="12:20" x14ac:dyDescent="0.25">
      <c r="L5951" s="75">
        <f>COUNTIF($B$2:B5951,B5951)</f>
        <v>0</v>
      </c>
      <c r="M5951" s="75">
        <f>COUNTIF($L$2:L5951,4)</f>
        <v>42</v>
      </c>
      <c r="N5951" s="76" t="str">
        <f t="shared" si="464"/>
        <v>0</v>
      </c>
      <c r="O5951" s="76" t="str">
        <f t="shared" si="460"/>
        <v/>
      </c>
      <c r="P5951" s="75" t="str">
        <f t="shared" si="461"/>
        <v/>
      </c>
      <c r="Q5951" s="77" t="str">
        <f t="shared" si="462"/>
        <v/>
      </c>
      <c r="R5951" s="77" t="str">
        <f t="shared" si="463"/>
        <v/>
      </c>
      <c r="S5951" s="77" t="str">
        <f>IF(O5951="","",IF(OR(VALUE(LEFT(O5951,2))&gt;IF(RIGHT(J5951,1)="M",7,19),AND(OR(LEFT(O5951,2)={"07","19"}),VALUE(RIGHT(O5951,2))&gt;15)),TRUE,FALSE))</f>
        <v/>
      </c>
      <c r="T5951" s="77" t="str">
        <f>IF(O5951="","",IF(OR(VALUE(LEFT(O5951,2))&gt;IF(RIGHT(J5951,1)="M",7,19),AND(OR(LEFT(O5951,2)={"07","19"}),VALUE(RIGHT(O5951,2))&gt;5)),TRUE,FALSE))</f>
        <v/>
      </c>
    </row>
    <row r="5952" spans="12:20" x14ac:dyDescent="0.25">
      <c r="L5952" s="75">
        <f>COUNTIF($B$2:B5952,B5952)</f>
        <v>0</v>
      </c>
      <c r="M5952" s="75">
        <f>COUNTIF($L$2:L5952,4)</f>
        <v>42</v>
      </c>
      <c r="N5952" s="76" t="str">
        <f t="shared" si="464"/>
        <v>0</v>
      </c>
      <c r="O5952" s="76" t="str">
        <f t="shared" si="460"/>
        <v/>
      </c>
      <c r="P5952" s="75" t="str">
        <f t="shared" si="461"/>
        <v/>
      </c>
      <c r="Q5952" s="77" t="str">
        <f t="shared" si="462"/>
        <v/>
      </c>
      <c r="R5952" s="77" t="str">
        <f t="shared" si="463"/>
        <v/>
      </c>
      <c r="S5952" s="77" t="str">
        <f>IF(O5952="","",IF(OR(VALUE(LEFT(O5952,2))&gt;IF(RIGHT(J5952,1)="M",7,19),AND(OR(LEFT(O5952,2)={"07","19"}),VALUE(RIGHT(O5952,2))&gt;15)),TRUE,FALSE))</f>
        <v/>
      </c>
      <c r="T5952" s="77" t="str">
        <f>IF(O5952="","",IF(OR(VALUE(LEFT(O5952,2))&gt;IF(RIGHT(J5952,1)="M",7,19),AND(OR(LEFT(O5952,2)={"07","19"}),VALUE(RIGHT(O5952,2))&gt;5)),TRUE,FALSE))</f>
        <v/>
      </c>
    </row>
    <row r="5953" spans="12:20" x14ac:dyDescent="0.25">
      <c r="L5953" s="75">
        <f>COUNTIF($B$2:B5953,B5953)</f>
        <v>0</v>
      </c>
      <c r="M5953" s="75">
        <f>COUNTIF($L$2:L5953,4)</f>
        <v>42</v>
      </c>
      <c r="N5953" s="76" t="str">
        <f t="shared" si="464"/>
        <v>0</v>
      </c>
      <c r="O5953" s="76" t="str">
        <f t="shared" si="460"/>
        <v/>
      </c>
      <c r="P5953" s="75" t="str">
        <f t="shared" si="461"/>
        <v/>
      </c>
      <c r="Q5953" s="77" t="str">
        <f t="shared" si="462"/>
        <v/>
      </c>
      <c r="R5953" s="77" t="str">
        <f t="shared" si="463"/>
        <v/>
      </c>
      <c r="S5953" s="77" t="str">
        <f>IF(O5953="","",IF(OR(VALUE(LEFT(O5953,2))&gt;IF(RIGHT(J5953,1)="M",7,19),AND(OR(LEFT(O5953,2)={"07","19"}),VALUE(RIGHT(O5953,2))&gt;15)),TRUE,FALSE))</f>
        <v/>
      </c>
      <c r="T5953" s="77" t="str">
        <f>IF(O5953="","",IF(OR(VALUE(LEFT(O5953,2))&gt;IF(RIGHT(J5953,1)="M",7,19),AND(OR(LEFT(O5953,2)={"07","19"}),VALUE(RIGHT(O5953,2))&gt;5)),TRUE,FALSE))</f>
        <v/>
      </c>
    </row>
    <row r="5954" spans="12:20" x14ac:dyDescent="0.25">
      <c r="L5954" s="75">
        <f>COUNTIF($B$2:B5954,B5954)</f>
        <v>0</v>
      </c>
      <c r="M5954" s="75">
        <f>COUNTIF($L$2:L5954,4)</f>
        <v>42</v>
      </c>
      <c r="N5954" s="76" t="str">
        <f t="shared" si="464"/>
        <v>0</v>
      </c>
      <c r="O5954" s="76" t="str">
        <f t="shared" ref="O5954:O6017" si="465">TRIM(SUBSTITUTE(SUBSTITUTE(D5954,"+",""),"_",""))</f>
        <v/>
      </c>
      <c r="P5954" s="75" t="str">
        <f t="shared" ref="P5954:P6017" si="466">TRIM(SUBSTITUTE(SUBSTITUTE(E5954,"+",""),"_",""))</f>
        <v/>
      </c>
      <c r="Q5954" s="77" t="str">
        <f t="shared" ref="Q5954:Q6017" si="467">IFERROR(IF(RIGHT(P5954,2)&lt;RIGHT(O5954,2),IF(P5954&lt;O5954,P5954+2360-O5954,P5954-40-O5954),IF(P5954&lt;O5954,P5954+2400-O5954,P5954-O5954)),"")</f>
        <v/>
      </c>
      <c r="R5954" s="77" t="str">
        <f t="shared" ref="R5954:R6017" si="468">IFERROR(ROUNDDOWN(Q5954/100,0),"")</f>
        <v/>
      </c>
      <c r="S5954" s="77" t="str">
        <f>IF(O5954="","",IF(OR(VALUE(LEFT(O5954,2))&gt;IF(RIGHT(J5954,1)="M",7,19),AND(OR(LEFT(O5954,2)={"07","19"}),VALUE(RIGHT(O5954,2))&gt;15)),TRUE,FALSE))</f>
        <v/>
      </c>
      <c r="T5954" s="77" t="str">
        <f>IF(O5954="","",IF(OR(VALUE(LEFT(O5954,2))&gt;IF(RIGHT(J5954,1)="M",7,19),AND(OR(LEFT(O5954,2)={"07","19"}),VALUE(RIGHT(O5954,2))&gt;5)),TRUE,FALSE))</f>
        <v/>
      </c>
    </row>
    <row r="5955" spans="12:20" x14ac:dyDescent="0.25">
      <c r="L5955" s="75">
        <f>COUNTIF($B$2:B5955,B5955)</f>
        <v>0</v>
      </c>
      <c r="M5955" s="75">
        <f>COUNTIF($L$2:L5955,4)</f>
        <v>42</v>
      </c>
      <c r="N5955" s="76" t="str">
        <f t="shared" ref="N5955:N6018" si="469">A5955&amp;DAY(C5955)</f>
        <v>0</v>
      </c>
      <c r="O5955" s="76" t="str">
        <f t="shared" si="465"/>
        <v/>
      </c>
      <c r="P5955" s="75" t="str">
        <f t="shared" si="466"/>
        <v/>
      </c>
      <c r="Q5955" s="77" t="str">
        <f t="shared" si="467"/>
        <v/>
      </c>
      <c r="R5955" s="77" t="str">
        <f t="shared" si="468"/>
        <v/>
      </c>
      <c r="S5955" s="77" t="str">
        <f>IF(O5955="","",IF(OR(VALUE(LEFT(O5955,2))&gt;IF(RIGHT(J5955,1)="M",7,19),AND(OR(LEFT(O5955,2)={"07","19"}),VALUE(RIGHT(O5955,2))&gt;15)),TRUE,FALSE))</f>
        <v/>
      </c>
      <c r="T5955" s="77" t="str">
        <f>IF(O5955="","",IF(OR(VALUE(LEFT(O5955,2))&gt;IF(RIGHT(J5955,1)="M",7,19),AND(OR(LEFT(O5955,2)={"07","19"}),VALUE(RIGHT(O5955,2))&gt;5)),TRUE,FALSE))</f>
        <v/>
      </c>
    </row>
    <row r="5956" spans="12:20" x14ac:dyDescent="0.25">
      <c r="L5956" s="75">
        <f>COUNTIF($B$2:B5956,B5956)</f>
        <v>0</v>
      </c>
      <c r="M5956" s="75">
        <f>COUNTIF($L$2:L5956,4)</f>
        <v>42</v>
      </c>
      <c r="N5956" s="76" t="str">
        <f t="shared" si="469"/>
        <v>0</v>
      </c>
      <c r="O5956" s="76" t="str">
        <f t="shared" si="465"/>
        <v/>
      </c>
      <c r="P5956" s="75" t="str">
        <f t="shared" si="466"/>
        <v/>
      </c>
      <c r="Q5956" s="77" t="str">
        <f t="shared" si="467"/>
        <v/>
      </c>
      <c r="R5956" s="77" t="str">
        <f t="shared" si="468"/>
        <v/>
      </c>
      <c r="S5956" s="77" t="str">
        <f>IF(O5956="","",IF(OR(VALUE(LEFT(O5956,2))&gt;IF(RIGHT(J5956,1)="M",7,19),AND(OR(LEFT(O5956,2)={"07","19"}),VALUE(RIGHT(O5956,2))&gt;15)),TRUE,FALSE))</f>
        <v/>
      </c>
      <c r="T5956" s="77" t="str">
        <f>IF(O5956="","",IF(OR(VALUE(LEFT(O5956,2))&gt;IF(RIGHT(J5956,1)="M",7,19),AND(OR(LEFT(O5956,2)={"07","19"}),VALUE(RIGHT(O5956,2))&gt;5)),TRUE,FALSE))</f>
        <v/>
      </c>
    </row>
    <row r="5957" spans="12:20" x14ac:dyDescent="0.25">
      <c r="L5957" s="75">
        <f>COUNTIF($B$2:B5957,B5957)</f>
        <v>0</v>
      </c>
      <c r="M5957" s="75">
        <f>COUNTIF($L$2:L5957,4)</f>
        <v>42</v>
      </c>
      <c r="N5957" s="76" t="str">
        <f t="shared" si="469"/>
        <v>0</v>
      </c>
      <c r="O5957" s="76" t="str">
        <f t="shared" si="465"/>
        <v/>
      </c>
      <c r="P5957" s="75" t="str">
        <f t="shared" si="466"/>
        <v/>
      </c>
      <c r="Q5957" s="77" t="str">
        <f t="shared" si="467"/>
        <v/>
      </c>
      <c r="R5957" s="77" t="str">
        <f t="shared" si="468"/>
        <v/>
      </c>
      <c r="S5957" s="77" t="str">
        <f>IF(O5957="","",IF(OR(VALUE(LEFT(O5957,2))&gt;IF(RIGHT(J5957,1)="M",7,19),AND(OR(LEFT(O5957,2)={"07","19"}),VALUE(RIGHT(O5957,2))&gt;15)),TRUE,FALSE))</f>
        <v/>
      </c>
      <c r="T5957" s="77" t="str">
        <f>IF(O5957="","",IF(OR(VALUE(LEFT(O5957,2))&gt;IF(RIGHT(J5957,1)="M",7,19),AND(OR(LEFT(O5957,2)={"07","19"}),VALUE(RIGHT(O5957,2))&gt;5)),TRUE,FALSE))</f>
        <v/>
      </c>
    </row>
    <row r="5958" spans="12:20" x14ac:dyDescent="0.25">
      <c r="L5958" s="75">
        <f>COUNTIF($B$2:B5958,B5958)</f>
        <v>0</v>
      </c>
      <c r="M5958" s="75">
        <f>COUNTIF($L$2:L5958,4)</f>
        <v>42</v>
      </c>
      <c r="N5958" s="76" t="str">
        <f t="shared" si="469"/>
        <v>0</v>
      </c>
      <c r="O5958" s="76" t="str">
        <f t="shared" si="465"/>
        <v/>
      </c>
      <c r="P5958" s="75" t="str">
        <f t="shared" si="466"/>
        <v/>
      </c>
      <c r="Q5958" s="77" t="str">
        <f t="shared" si="467"/>
        <v/>
      </c>
      <c r="R5958" s="77" t="str">
        <f t="shared" si="468"/>
        <v/>
      </c>
      <c r="S5958" s="77" t="str">
        <f>IF(O5958="","",IF(OR(VALUE(LEFT(O5958,2))&gt;IF(RIGHT(J5958,1)="M",7,19),AND(OR(LEFT(O5958,2)={"07","19"}),VALUE(RIGHT(O5958,2))&gt;15)),TRUE,FALSE))</f>
        <v/>
      </c>
      <c r="T5958" s="77" t="str">
        <f>IF(O5958="","",IF(OR(VALUE(LEFT(O5958,2))&gt;IF(RIGHT(J5958,1)="M",7,19),AND(OR(LEFT(O5958,2)={"07","19"}),VALUE(RIGHT(O5958,2))&gt;5)),TRUE,FALSE))</f>
        <v/>
      </c>
    </row>
    <row r="5959" spans="12:20" x14ac:dyDescent="0.25">
      <c r="L5959" s="75">
        <f>COUNTIF($B$2:B5959,B5959)</f>
        <v>0</v>
      </c>
      <c r="M5959" s="75">
        <f>COUNTIF($L$2:L5959,4)</f>
        <v>42</v>
      </c>
      <c r="N5959" s="76" t="str">
        <f t="shared" si="469"/>
        <v>0</v>
      </c>
      <c r="O5959" s="76" t="str">
        <f t="shared" si="465"/>
        <v/>
      </c>
      <c r="P5959" s="75" t="str">
        <f t="shared" si="466"/>
        <v/>
      </c>
      <c r="Q5959" s="77" t="str">
        <f t="shared" si="467"/>
        <v/>
      </c>
      <c r="R5959" s="77" t="str">
        <f t="shared" si="468"/>
        <v/>
      </c>
      <c r="S5959" s="77" t="str">
        <f>IF(O5959="","",IF(OR(VALUE(LEFT(O5959,2))&gt;IF(RIGHT(J5959,1)="M",7,19),AND(OR(LEFT(O5959,2)={"07","19"}),VALUE(RIGHT(O5959,2))&gt;15)),TRUE,FALSE))</f>
        <v/>
      </c>
      <c r="T5959" s="77" t="str">
        <f>IF(O5959="","",IF(OR(VALUE(LEFT(O5959,2))&gt;IF(RIGHT(J5959,1)="M",7,19),AND(OR(LEFT(O5959,2)={"07","19"}),VALUE(RIGHT(O5959,2))&gt;5)),TRUE,FALSE))</f>
        <v/>
      </c>
    </row>
    <row r="5960" spans="12:20" x14ac:dyDescent="0.25">
      <c r="L5960" s="75">
        <f>COUNTIF($B$2:B5960,B5960)</f>
        <v>0</v>
      </c>
      <c r="M5960" s="75">
        <f>COUNTIF($L$2:L5960,4)</f>
        <v>42</v>
      </c>
      <c r="N5960" s="76" t="str">
        <f t="shared" si="469"/>
        <v>0</v>
      </c>
      <c r="O5960" s="76" t="str">
        <f t="shared" si="465"/>
        <v/>
      </c>
      <c r="P5960" s="75" t="str">
        <f t="shared" si="466"/>
        <v/>
      </c>
      <c r="Q5960" s="77" t="str">
        <f t="shared" si="467"/>
        <v/>
      </c>
      <c r="R5960" s="77" t="str">
        <f t="shared" si="468"/>
        <v/>
      </c>
      <c r="S5960" s="77" t="str">
        <f>IF(O5960="","",IF(OR(VALUE(LEFT(O5960,2))&gt;IF(RIGHT(J5960,1)="M",7,19),AND(OR(LEFT(O5960,2)={"07","19"}),VALUE(RIGHT(O5960,2))&gt;15)),TRUE,FALSE))</f>
        <v/>
      </c>
      <c r="T5960" s="77" t="str">
        <f>IF(O5960="","",IF(OR(VALUE(LEFT(O5960,2))&gt;IF(RIGHT(J5960,1)="M",7,19),AND(OR(LEFT(O5960,2)={"07","19"}),VALUE(RIGHT(O5960,2))&gt;5)),TRUE,FALSE))</f>
        <v/>
      </c>
    </row>
    <row r="5961" spans="12:20" x14ac:dyDescent="0.25">
      <c r="L5961" s="75">
        <f>COUNTIF($B$2:B5961,B5961)</f>
        <v>0</v>
      </c>
      <c r="M5961" s="75">
        <f>COUNTIF($L$2:L5961,4)</f>
        <v>42</v>
      </c>
      <c r="N5961" s="76" t="str">
        <f t="shared" si="469"/>
        <v>0</v>
      </c>
      <c r="O5961" s="76" t="str">
        <f t="shared" si="465"/>
        <v/>
      </c>
      <c r="P5961" s="75" t="str">
        <f t="shared" si="466"/>
        <v/>
      </c>
      <c r="Q5961" s="77" t="str">
        <f t="shared" si="467"/>
        <v/>
      </c>
      <c r="R5961" s="77" t="str">
        <f t="shared" si="468"/>
        <v/>
      </c>
      <c r="S5961" s="77" t="str">
        <f>IF(O5961="","",IF(OR(VALUE(LEFT(O5961,2))&gt;IF(RIGHT(J5961,1)="M",7,19),AND(OR(LEFT(O5961,2)={"07","19"}),VALUE(RIGHT(O5961,2))&gt;15)),TRUE,FALSE))</f>
        <v/>
      </c>
      <c r="T5961" s="77" t="str">
        <f>IF(O5961="","",IF(OR(VALUE(LEFT(O5961,2))&gt;IF(RIGHT(J5961,1)="M",7,19),AND(OR(LEFT(O5961,2)={"07","19"}),VALUE(RIGHT(O5961,2))&gt;5)),TRUE,FALSE))</f>
        <v/>
      </c>
    </row>
    <row r="5962" spans="12:20" x14ac:dyDescent="0.25">
      <c r="L5962" s="75">
        <f>COUNTIF($B$2:B5962,B5962)</f>
        <v>0</v>
      </c>
      <c r="M5962" s="75">
        <f>COUNTIF($L$2:L5962,4)</f>
        <v>42</v>
      </c>
      <c r="N5962" s="76" t="str">
        <f t="shared" si="469"/>
        <v>0</v>
      </c>
      <c r="O5962" s="76" t="str">
        <f t="shared" si="465"/>
        <v/>
      </c>
      <c r="P5962" s="75" t="str">
        <f t="shared" si="466"/>
        <v/>
      </c>
      <c r="Q5962" s="77" t="str">
        <f t="shared" si="467"/>
        <v/>
      </c>
      <c r="R5962" s="77" t="str">
        <f t="shared" si="468"/>
        <v/>
      </c>
      <c r="S5962" s="77" t="str">
        <f>IF(O5962="","",IF(OR(VALUE(LEFT(O5962,2))&gt;IF(RIGHT(J5962,1)="M",7,19),AND(OR(LEFT(O5962,2)={"07","19"}),VALUE(RIGHT(O5962,2))&gt;15)),TRUE,FALSE))</f>
        <v/>
      </c>
      <c r="T5962" s="77" t="str">
        <f>IF(O5962="","",IF(OR(VALUE(LEFT(O5962,2))&gt;IF(RIGHT(J5962,1)="M",7,19),AND(OR(LEFT(O5962,2)={"07","19"}),VALUE(RIGHT(O5962,2))&gt;5)),TRUE,FALSE))</f>
        <v/>
      </c>
    </row>
    <row r="5963" spans="12:20" x14ac:dyDescent="0.25">
      <c r="L5963" s="75">
        <f>COUNTIF($B$2:B5963,B5963)</f>
        <v>0</v>
      </c>
      <c r="M5963" s="75">
        <f>COUNTIF($L$2:L5963,4)</f>
        <v>42</v>
      </c>
      <c r="N5963" s="76" t="str">
        <f t="shared" si="469"/>
        <v>0</v>
      </c>
      <c r="O5963" s="76" t="str">
        <f t="shared" si="465"/>
        <v/>
      </c>
      <c r="P5963" s="75" t="str">
        <f t="shared" si="466"/>
        <v/>
      </c>
      <c r="Q5963" s="77" t="str">
        <f t="shared" si="467"/>
        <v/>
      </c>
      <c r="R5963" s="77" t="str">
        <f t="shared" si="468"/>
        <v/>
      </c>
      <c r="S5963" s="77" t="str">
        <f>IF(O5963="","",IF(OR(VALUE(LEFT(O5963,2))&gt;IF(RIGHT(J5963,1)="M",7,19),AND(OR(LEFT(O5963,2)={"07","19"}),VALUE(RIGHT(O5963,2))&gt;15)),TRUE,FALSE))</f>
        <v/>
      </c>
      <c r="T5963" s="77" t="str">
        <f>IF(O5963="","",IF(OR(VALUE(LEFT(O5963,2))&gt;IF(RIGHT(J5963,1)="M",7,19),AND(OR(LEFT(O5963,2)={"07","19"}),VALUE(RIGHT(O5963,2))&gt;5)),TRUE,FALSE))</f>
        <v/>
      </c>
    </row>
    <row r="5964" spans="12:20" x14ac:dyDescent="0.25">
      <c r="L5964" s="75">
        <f>COUNTIF($B$2:B5964,B5964)</f>
        <v>0</v>
      </c>
      <c r="M5964" s="75">
        <f>COUNTIF($L$2:L5964,4)</f>
        <v>42</v>
      </c>
      <c r="N5964" s="76" t="str">
        <f t="shared" si="469"/>
        <v>0</v>
      </c>
      <c r="O5964" s="76" t="str">
        <f t="shared" si="465"/>
        <v/>
      </c>
      <c r="P5964" s="75" t="str">
        <f t="shared" si="466"/>
        <v/>
      </c>
      <c r="Q5964" s="77" t="str">
        <f t="shared" si="467"/>
        <v/>
      </c>
      <c r="R5964" s="77" t="str">
        <f t="shared" si="468"/>
        <v/>
      </c>
      <c r="S5964" s="77" t="str">
        <f>IF(O5964="","",IF(OR(VALUE(LEFT(O5964,2))&gt;IF(RIGHT(J5964,1)="M",7,19),AND(OR(LEFT(O5964,2)={"07","19"}),VALUE(RIGHT(O5964,2))&gt;15)),TRUE,FALSE))</f>
        <v/>
      </c>
      <c r="T5964" s="77" t="str">
        <f>IF(O5964="","",IF(OR(VALUE(LEFT(O5964,2))&gt;IF(RIGHT(J5964,1)="M",7,19),AND(OR(LEFT(O5964,2)={"07","19"}),VALUE(RIGHT(O5964,2))&gt;5)),TRUE,FALSE))</f>
        <v/>
      </c>
    </row>
    <row r="5965" spans="12:20" x14ac:dyDescent="0.25">
      <c r="L5965" s="75">
        <f>COUNTIF($B$2:B5965,B5965)</f>
        <v>0</v>
      </c>
      <c r="M5965" s="75">
        <f>COUNTIF($L$2:L5965,4)</f>
        <v>42</v>
      </c>
      <c r="N5965" s="76" t="str">
        <f t="shared" si="469"/>
        <v>0</v>
      </c>
      <c r="O5965" s="76" t="str">
        <f t="shared" si="465"/>
        <v/>
      </c>
      <c r="P5965" s="75" t="str">
        <f t="shared" si="466"/>
        <v/>
      </c>
      <c r="Q5965" s="77" t="str">
        <f t="shared" si="467"/>
        <v/>
      </c>
      <c r="R5965" s="77" t="str">
        <f t="shared" si="468"/>
        <v/>
      </c>
      <c r="S5965" s="77" t="str">
        <f>IF(O5965="","",IF(OR(VALUE(LEFT(O5965,2))&gt;IF(RIGHT(J5965,1)="M",7,19),AND(OR(LEFT(O5965,2)={"07","19"}),VALUE(RIGHT(O5965,2))&gt;15)),TRUE,FALSE))</f>
        <v/>
      </c>
      <c r="T5965" s="77" t="str">
        <f>IF(O5965="","",IF(OR(VALUE(LEFT(O5965,2))&gt;IF(RIGHT(J5965,1)="M",7,19),AND(OR(LEFT(O5965,2)={"07","19"}),VALUE(RIGHT(O5965,2))&gt;5)),TRUE,FALSE))</f>
        <v/>
      </c>
    </row>
    <row r="5966" spans="12:20" x14ac:dyDescent="0.25">
      <c r="L5966" s="75">
        <f>COUNTIF($B$2:B5966,B5966)</f>
        <v>0</v>
      </c>
      <c r="M5966" s="75">
        <f>COUNTIF($L$2:L5966,4)</f>
        <v>42</v>
      </c>
      <c r="N5966" s="76" t="str">
        <f t="shared" si="469"/>
        <v>0</v>
      </c>
      <c r="O5966" s="76" t="str">
        <f t="shared" si="465"/>
        <v/>
      </c>
      <c r="P5966" s="75" t="str">
        <f t="shared" si="466"/>
        <v/>
      </c>
      <c r="Q5966" s="77" t="str">
        <f t="shared" si="467"/>
        <v/>
      </c>
      <c r="R5966" s="77" t="str">
        <f t="shared" si="468"/>
        <v/>
      </c>
      <c r="S5966" s="77" t="str">
        <f>IF(O5966="","",IF(OR(VALUE(LEFT(O5966,2))&gt;IF(RIGHT(J5966,1)="M",7,19),AND(OR(LEFT(O5966,2)={"07","19"}),VALUE(RIGHT(O5966,2))&gt;15)),TRUE,FALSE))</f>
        <v/>
      </c>
      <c r="T5966" s="77" t="str">
        <f>IF(O5966="","",IF(OR(VALUE(LEFT(O5966,2))&gt;IF(RIGHT(J5966,1)="M",7,19),AND(OR(LEFT(O5966,2)={"07","19"}),VALUE(RIGHT(O5966,2))&gt;5)),TRUE,FALSE))</f>
        <v/>
      </c>
    </row>
    <row r="5967" spans="12:20" x14ac:dyDescent="0.25">
      <c r="L5967" s="75">
        <f>COUNTIF($B$2:B5967,B5967)</f>
        <v>0</v>
      </c>
      <c r="M5967" s="75">
        <f>COUNTIF($L$2:L5967,4)</f>
        <v>42</v>
      </c>
      <c r="N5967" s="76" t="str">
        <f t="shared" si="469"/>
        <v>0</v>
      </c>
      <c r="O5967" s="76" t="str">
        <f t="shared" si="465"/>
        <v/>
      </c>
      <c r="P5967" s="75" t="str">
        <f t="shared" si="466"/>
        <v/>
      </c>
      <c r="Q5967" s="77" t="str">
        <f t="shared" si="467"/>
        <v/>
      </c>
      <c r="R5967" s="77" t="str">
        <f t="shared" si="468"/>
        <v/>
      </c>
      <c r="S5967" s="77" t="str">
        <f>IF(O5967="","",IF(OR(VALUE(LEFT(O5967,2))&gt;IF(RIGHT(J5967,1)="M",7,19),AND(OR(LEFT(O5967,2)={"07","19"}),VALUE(RIGHT(O5967,2))&gt;15)),TRUE,FALSE))</f>
        <v/>
      </c>
      <c r="T5967" s="77" t="str">
        <f>IF(O5967="","",IF(OR(VALUE(LEFT(O5967,2))&gt;IF(RIGHT(J5967,1)="M",7,19),AND(OR(LEFT(O5967,2)={"07","19"}),VALUE(RIGHT(O5967,2))&gt;5)),TRUE,FALSE))</f>
        <v/>
      </c>
    </row>
    <row r="5968" spans="12:20" x14ac:dyDescent="0.25">
      <c r="L5968" s="75">
        <f>COUNTIF($B$2:B5968,B5968)</f>
        <v>0</v>
      </c>
      <c r="M5968" s="75">
        <f>COUNTIF($L$2:L5968,4)</f>
        <v>42</v>
      </c>
      <c r="N5968" s="76" t="str">
        <f t="shared" si="469"/>
        <v>0</v>
      </c>
      <c r="O5968" s="76" t="str">
        <f t="shared" si="465"/>
        <v/>
      </c>
      <c r="P5968" s="75" t="str">
        <f t="shared" si="466"/>
        <v/>
      </c>
      <c r="Q5968" s="77" t="str">
        <f t="shared" si="467"/>
        <v/>
      </c>
      <c r="R5968" s="77" t="str">
        <f t="shared" si="468"/>
        <v/>
      </c>
      <c r="S5968" s="77" t="str">
        <f>IF(O5968="","",IF(OR(VALUE(LEFT(O5968,2))&gt;IF(RIGHT(J5968,1)="M",7,19),AND(OR(LEFT(O5968,2)={"07","19"}),VALUE(RIGHT(O5968,2))&gt;15)),TRUE,FALSE))</f>
        <v/>
      </c>
      <c r="T5968" s="77" t="str">
        <f>IF(O5968="","",IF(OR(VALUE(LEFT(O5968,2))&gt;IF(RIGHT(J5968,1)="M",7,19),AND(OR(LEFT(O5968,2)={"07","19"}),VALUE(RIGHT(O5968,2))&gt;5)),TRUE,FALSE))</f>
        <v/>
      </c>
    </row>
    <row r="5969" spans="12:20" x14ac:dyDescent="0.25">
      <c r="L5969" s="75">
        <f>COUNTIF($B$2:B5969,B5969)</f>
        <v>0</v>
      </c>
      <c r="M5969" s="75">
        <f>COUNTIF($L$2:L5969,4)</f>
        <v>42</v>
      </c>
      <c r="N5969" s="76" t="str">
        <f t="shared" si="469"/>
        <v>0</v>
      </c>
      <c r="O5969" s="76" t="str">
        <f t="shared" si="465"/>
        <v/>
      </c>
      <c r="P5969" s="75" t="str">
        <f t="shared" si="466"/>
        <v/>
      </c>
      <c r="Q5969" s="77" t="str">
        <f t="shared" si="467"/>
        <v/>
      </c>
      <c r="R5969" s="77" t="str">
        <f t="shared" si="468"/>
        <v/>
      </c>
      <c r="S5969" s="77" t="str">
        <f>IF(O5969="","",IF(OR(VALUE(LEFT(O5969,2))&gt;IF(RIGHT(J5969,1)="M",7,19),AND(OR(LEFT(O5969,2)={"07","19"}),VALUE(RIGHT(O5969,2))&gt;15)),TRUE,FALSE))</f>
        <v/>
      </c>
      <c r="T5969" s="77" t="str">
        <f>IF(O5969="","",IF(OR(VALUE(LEFT(O5969,2))&gt;IF(RIGHT(J5969,1)="M",7,19),AND(OR(LEFT(O5969,2)={"07","19"}),VALUE(RIGHT(O5969,2))&gt;5)),TRUE,FALSE))</f>
        <v/>
      </c>
    </row>
    <row r="5970" spans="12:20" x14ac:dyDescent="0.25">
      <c r="L5970" s="75">
        <f>COUNTIF($B$2:B5970,B5970)</f>
        <v>0</v>
      </c>
      <c r="M5970" s="75">
        <f>COUNTIF($L$2:L5970,4)</f>
        <v>42</v>
      </c>
      <c r="N5970" s="76" t="str">
        <f t="shared" si="469"/>
        <v>0</v>
      </c>
      <c r="O5970" s="76" t="str">
        <f t="shared" si="465"/>
        <v/>
      </c>
      <c r="P5970" s="75" t="str">
        <f t="shared" si="466"/>
        <v/>
      </c>
      <c r="Q5970" s="77" t="str">
        <f t="shared" si="467"/>
        <v/>
      </c>
      <c r="R5970" s="77" t="str">
        <f t="shared" si="468"/>
        <v/>
      </c>
      <c r="S5970" s="77" t="str">
        <f>IF(O5970="","",IF(OR(VALUE(LEFT(O5970,2))&gt;IF(RIGHT(J5970,1)="M",7,19),AND(OR(LEFT(O5970,2)={"07","19"}),VALUE(RIGHT(O5970,2))&gt;15)),TRUE,FALSE))</f>
        <v/>
      </c>
      <c r="T5970" s="77" t="str">
        <f>IF(O5970="","",IF(OR(VALUE(LEFT(O5970,2))&gt;IF(RIGHT(J5970,1)="M",7,19),AND(OR(LEFT(O5970,2)={"07","19"}),VALUE(RIGHT(O5970,2))&gt;5)),TRUE,FALSE))</f>
        <v/>
      </c>
    </row>
    <row r="5971" spans="12:20" x14ac:dyDescent="0.25">
      <c r="L5971" s="75">
        <f>COUNTIF($B$2:B5971,B5971)</f>
        <v>0</v>
      </c>
      <c r="M5971" s="75">
        <f>COUNTIF($L$2:L5971,4)</f>
        <v>42</v>
      </c>
      <c r="N5971" s="76" t="str">
        <f t="shared" si="469"/>
        <v>0</v>
      </c>
      <c r="O5971" s="76" t="str">
        <f t="shared" si="465"/>
        <v/>
      </c>
      <c r="P5971" s="75" t="str">
        <f t="shared" si="466"/>
        <v/>
      </c>
      <c r="Q5971" s="77" t="str">
        <f t="shared" si="467"/>
        <v/>
      </c>
      <c r="R5971" s="77" t="str">
        <f t="shared" si="468"/>
        <v/>
      </c>
      <c r="S5971" s="77" t="str">
        <f>IF(O5971="","",IF(OR(VALUE(LEFT(O5971,2))&gt;IF(RIGHT(J5971,1)="M",7,19),AND(OR(LEFT(O5971,2)={"07","19"}),VALUE(RIGHT(O5971,2))&gt;15)),TRUE,FALSE))</f>
        <v/>
      </c>
      <c r="T5971" s="77" t="str">
        <f>IF(O5971="","",IF(OR(VALUE(LEFT(O5971,2))&gt;IF(RIGHT(J5971,1)="M",7,19),AND(OR(LEFT(O5971,2)={"07","19"}),VALUE(RIGHT(O5971,2))&gt;5)),TRUE,FALSE))</f>
        <v/>
      </c>
    </row>
    <row r="5972" spans="12:20" x14ac:dyDescent="0.25">
      <c r="L5972" s="75">
        <f>COUNTIF($B$2:B5972,B5972)</f>
        <v>0</v>
      </c>
      <c r="M5972" s="75">
        <f>COUNTIF($L$2:L5972,4)</f>
        <v>42</v>
      </c>
      <c r="N5972" s="76" t="str">
        <f t="shared" si="469"/>
        <v>0</v>
      </c>
      <c r="O5972" s="76" t="str">
        <f t="shared" si="465"/>
        <v/>
      </c>
      <c r="P5972" s="75" t="str">
        <f t="shared" si="466"/>
        <v/>
      </c>
      <c r="Q5972" s="77" t="str">
        <f t="shared" si="467"/>
        <v/>
      </c>
      <c r="R5972" s="77" t="str">
        <f t="shared" si="468"/>
        <v/>
      </c>
      <c r="S5972" s="77" t="str">
        <f>IF(O5972="","",IF(OR(VALUE(LEFT(O5972,2))&gt;IF(RIGHT(J5972,1)="M",7,19),AND(OR(LEFT(O5972,2)={"07","19"}),VALUE(RIGHT(O5972,2))&gt;15)),TRUE,FALSE))</f>
        <v/>
      </c>
      <c r="T5972" s="77" t="str">
        <f>IF(O5972="","",IF(OR(VALUE(LEFT(O5972,2))&gt;IF(RIGHT(J5972,1)="M",7,19),AND(OR(LEFT(O5972,2)={"07","19"}),VALUE(RIGHT(O5972,2))&gt;5)),TRUE,FALSE))</f>
        <v/>
      </c>
    </row>
    <row r="5973" spans="12:20" x14ac:dyDescent="0.25">
      <c r="L5973" s="75">
        <f>COUNTIF($B$2:B5973,B5973)</f>
        <v>0</v>
      </c>
      <c r="M5973" s="75">
        <f>COUNTIF($L$2:L5973,4)</f>
        <v>42</v>
      </c>
      <c r="N5973" s="76" t="str">
        <f t="shared" si="469"/>
        <v>0</v>
      </c>
      <c r="O5973" s="76" t="str">
        <f t="shared" si="465"/>
        <v/>
      </c>
      <c r="P5973" s="75" t="str">
        <f t="shared" si="466"/>
        <v/>
      </c>
      <c r="Q5973" s="77" t="str">
        <f t="shared" si="467"/>
        <v/>
      </c>
      <c r="R5973" s="77" t="str">
        <f t="shared" si="468"/>
        <v/>
      </c>
      <c r="S5973" s="77" t="str">
        <f>IF(O5973="","",IF(OR(VALUE(LEFT(O5973,2))&gt;IF(RIGHT(J5973,1)="M",7,19),AND(OR(LEFT(O5973,2)={"07","19"}),VALUE(RIGHT(O5973,2))&gt;15)),TRUE,FALSE))</f>
        <v/>
      </c>
      <c r="T5973" s="77" t="str">
        <f>IF(O5973="","",IF(OR(VALUE(LEFT(O5973,2))&gt;IF(RIGHT(J5973,1)="M",7,19),AND(OR(LEFT(O5973,2)={"07","19"}),VALUE(RIGHT(O5973,2))&gt;5)),TRUE,FALSE))</f>
        <v/>
      </c>
    </row>
    <row r="5974" spans="12:20" x14ac:dyDescent="0.25">
      <c r="L5974" s="75">
        <f>COUNTIF($B$2:B5974,B5974)</f>
        <v>0</v>
      </c>
      <c r="M5974" s="75">
        <f>COUNTIF($L$2:L5974,4)</f>
        <v>42</v>
      </c>
      <c r="N5974" s="76" t="str">
        <f t="shared" si="469"/>
        <v>0</v>
      </c>
      <c r="O5974" s="76" t="str">
        <f t="shared" si="465"/>
        <v/>
      </c>
      <c r="P5974" s="75" t="str">
        <f t="shared" si="466"/>
        <v/>
      </c>
      <c r="Q5974" s="77" t="str">
        <f t="shared" si="467"/>
        <v/>
      </c>
      <c r="R5974" s="77" t="str">
        <f t="shared" si="468"/>
        <v/>
      </c>
      <c r="S5974" s="77" t="str">
        <f>IF(O5974="","",IF(OR(VALUE(LEFT(O5974,2))&gt;IF(RIGHT(J5974,1)="M",7,19),AND(OR(LEFT(O5974,2)={"07","19"}),VALUE(RIGHT(O5974,2))&gt;15)),TRUE,FALSE))</f>
        <v/>
      </c>
      <c r="T5974" s="77" t="str">
        <f>IF(O5974="","",IF(OR(VALUE(LEFT(O5974,2))&gt;IF(RIGHT(J5974,1)="M",7,19),AND(OR(LEFT(O5974,2)={"07","19"}),VALUE(RIGHT(O5974,2))&gt;5)),TRUE,FALSE))</f>
        <v/>
      </c>
    </row>
    <row r="5975" spans="12:20" x14ac:dyDescent="0.25">
      <c r="L5975" s="75">
        <f>COUNTIF($B$2:B5975,B5975)</f>
        <v>0</v>
      </c>
      <c r="M5975" s="75">
        <f>COUNTIF($L$2:L5975,4)</f>
        <v>42</v>
      </c>
      <c r="N5975" s="76" t="str">
        <f t="shared" si="469"/>
        <v>0</v>
      </c>
      <c r="O5975" s="76" t="str">
        <f t="shared" si="465"/>
        <v/>
      </c>
      <c r="P5975" s="75" t="str">
        <f t="shared" si="466"/>
        <v/>
      </c>
      <c r="Q5975" s="77" t="str">
        <f t="shared" si="467"/>
        <v/>
      </c>
      <c r="R5975" s="77" t="str">
        <f t="shared" si="468"/>
        <v/>
      </c>
      <c r="S5975" s="77" t="str">
        <f>IF(O5975="","",IF(OR(VALUE(LEFT(O5975,2))&gt;IF(RIGHT(J5975,1)="M",7,19),AND(OR(LEFT(O5975,2)={"07","19"}),VALUE(RIGHT(O5975,2))&gt;15)),TRUE,FALSE))</f>
        <v/>
      </c>
      <c r="T5975" s="77" t="str">
        <f>IF(O5975="","",IF(OR(VALUE(LEFT(O5975,2))&gt;IF(RIGHT(J5975,1)="M",7,19),AND(OR(LEFT(O5975,2)={"07","19"}),VALUE(RIGHT(O5975,2))&gt;5)),TRUE,FALSE))</f>
        <v/>
      </c>
    </row>
    <row r="5976" spans="12:20" x14ac:dyDescent="0.25">
      <c r="L5976" s="75">
        <f>COUNTIF($B$2:B5976,B5976)</f>
        <v>0</v>
      </c>
      <c r="M5976" s="75">
        <f>COUNTIF($L$2:L5976,4)</f>
        <v>42</v>
      </c>
      <c r="N5976" s="76" t="str">
        <f t="shared" si="469"/>
        <v>0</v>
      </c>
      <c r="O5976" s="76" t="str">
        <f t="shared" si="465"/>
        <v/>
      </c>
      <c r="P5976" s="75" t="str">
        <f t="shared" si="466"/>
        <v/>
      </c>
      <c r="Q5976" s="77" t="str">
        <f t="shared" si="467"/>
        <v/>
      </c>
      <c r="R5976" s="77" t="str">
        <f t="shared" si="468"/>
        <v/>
      </c>
      <c r="S5976" s="77" t="str">
        <f>IF(O5976="","",IF(OR(VALUE(LEFT(O5976,2))&gt;IF(RIGHT(J5976,1)="M",7,19),AND(OR(LEFT(O5976,2)={"07","19"}),VALUE(RIGHT(O5976,2))&gt;15)),TRUE,FALSE))</f>
        <v/>
      </c>
      <c r="T5976" s="77" t="str">
        <f>IF(O5976="","",IF(OR(VALUE(LEFT(O5976,2))&gt;IF(RIGHT(J5976,1)="M",7,19),AND(OR(LEFT(O5976,2)={"07","19"}),VALUE(RIGHT(O5976,2))&gt;5)),TRUE,FALSE))</f>
        <v/>
      </c>
    </row>
    <row r="5977" spans="12:20" x14ac:dyDescent="0.25">
      <c r="L5977" s="75">
        <f>COUNTIF($B$2:B5977,B5977)</f>
        <v>0</v>
      </c>
      <c r="M5977" s="75">
        <f>COUNTIF($L$2:L5977,4)</f>
        <v>42</v>
      </c>
      <c r="N5977" s="76" t="str">
        <f t="shared" si="469"/>
        <v>0</v>
      </c>
      <c r="O5977" s="76" t="str">
        <f t="shared" si="465"/>
        <v/>
      </c>
      <c r="P5977" s="75" t="str">
        <f t="shared" si="466"/>
        <v/>
      </c>
      <c r="Q5977" s="77" t="str">
        <f t="shared" si="467"/>
        <v/>
      </c>
      <c r="R5977" s="77" t="str">
        <f t="shared" si="468"/>
        <v/>
      </c>
      <c r="S5977" s="77" t="str">
        <f>IF(O5977="","",IF(OR(VALUE(LEFT(O5977,2))&gt;IF(RIGHT(J5977,1)="M",7,19),AND(OR(LEFT(O5977,2)={"07","19"}),VALUE(RIGHT(O5977,2))&gt;15)),TRUE,FALSE))</f>
        <v/>
      </c>
      <c r="T5977" s="77" t="str">
        <f>IF(O5977="","",IF(OR(VALUE(LEFT(O5977,2))&gt;IF(RIGHT(J5977,1)="M",7,19),AND(OR(LEFT(O5977,2)={"07","19"}),VALUE(RIGHT(O5977,2))&gt;5)),TRUE,FALSE))</f>
        <v/>
      </c>
    </row>
    <row r="5978" spans="12:20" x14ac:dyDescent="0.25">
      <c r="L5978" s="75">
        <f>COUNTIF($B$2:B5978,B5978)</f>
        <v>0</v>
      </c>
      <c r="M5978" s="75">
        <f>COUNTIF($L$2:L5978,4)</f>
        <v>42</v>
      </c>
      <c r="N5978" s="76" t="str">
        <f t="shared" si="469"/>
        <v>0</v>
      </c>
      <c r="O5978" s="76" t="str">
        <f t="shared" si="465"/>
        <v/>
      </c>
      <c r="P5978" s="75" t="str">
        <f t="shared" si="466"/>
        <v/>
      </c>
      <c r="Q5978" s="77" t="str">
        <f t="shared" si="467"/>
        <v/>
      </c>
      <c r="R5978" s="77" t="str">
        <f t="shared" si="468"/>
        <v/>
      </c>
      <c r="S5978" s="77" t="str">
        <f>IF(O5978="","",IF(OR(VALUE(LEFT(O5978,2))&gt;IF(RIGHT(J5978,1)="M",7,19),AND(OR(LEFT(O5978,2)={"07","19"}),VALUE(RIGHT(O5978,2))&gt;15)),TRUE,FALSE))</f>
        <v/>
      </c>
      <c r="T5978" s="77" t="str">
        <f>IF(O5978="","",IF(OR(VALUE(LEFT(O5978,2))&gt;IF(RIGHT(J5978,1)="M",7,19),AND(OR(LEFT(O5978,2)={"07","19"}),VALUE(RIGHT(O5978,2))&gt;5)),TRUE,FALSE))</f>
        <v/>
      </c>
    </row>
    <row r="5979" spans="12:20" x14ac:dyDescent="0.25">
      <c r="L5979" s="75">
        <f>COUNTIF($B$2:B5979,B5979)</f>
        <v>0</v>
      </c>
      <c r="M5979" s="75">
        <f>COUNTIF($L$2:L5979,4)</f>
        <v>42</v>
      </c>
      <c r="N5979" s="76" t="str">
        <f t="shared" si="469"/>
        <v>0</v>
      </c>
      <c r="O5979" s="76" t="str">
        <f t="shared" si="465"/>
        <v/>
      </c>
      <c r="P5979" s="75" t="str">
        <f t="shared" si="466"/>
        <v/>
      </c>
      <c r="Q5979" s="77" t="str">
        <f t="shared" si="467"/>
        <v/>
      </c>
      <c r="R5979" s="77" t="str">
        <f t="shared" si="468"/>
        <v/>
      </c>
      <c r="S5979" s="77" t="str">
        <f>IF(O5979="","",IF(OR(VALUE(LEFT(O5979,2))&gt;IF(RIGHT(J5979,1)="M",7,19),AND(OR(LEFT(O5979,2)={"07","19"}),VALUE(RIGHT(O5979,2))&gt;15)),TRUE,FALSE))</f>
        <v/>
      </c>
      <c r="T5979" s="77" t="str">
        <f>IF(O5979="","",IF(OR(VALUE(LEFT(O5979,2))&gt;IF(RIGHT(J5979,1)="M",7,19),AND(OR(LEFT(O5979,2)={"07","19"}),VALUE(RIGHT(O5979,2))&gt;5)),TRUE,FALSE))</f>
        <v/>
      </c>
    </row>
    <row r="5980" spans="12:20" x14ac:dyDescent="0.25">
      <c r="L5980" s="75">
        <f>COUNTIF($B$2:B5980,B5980)</f>
        <v>0</v>
      </c>
      <c r="M5980" s="75">
        <f>COUNTIF($L$2:L5980,4)</f>
        <v>42</v>
      </c>
      <c r="N5980" s="76" t="str">
        <f t="shared" si="469"/>
        <v>0</v>
      </c>
      <c r="O5980" s="76" t="str">
        <f t="shared" si="465"/>
        <v/>
      </c>
      <c r="P5980" s="75" t="str">
        <f t="shared" si="466"/>
        <v/>
      </c>
      <c r="Q5980" s="77" t="str">
        <f t="shared" si="467"/>
        <v/>
      </c>
      <c r="R5980" s="77" t="str">
        <f t="shared" si="468"/>
        <v/>
      </c>
      <c r="S5980" s="77" t="str">
        <f>IF(O5980="","",IF(OR(VALUE(LEFT(O5980,2))&gt;IF(RIGHT(J5980,1)="M",7,19),AND(OR(LEFT(O5980,2)={"07","19"}),VALUE(RIGHT(O5980,2))&gt;15)),TRUE,FALSE))</f>
        <v/>
      </c>
      <c r="T5980" s="77" t="str">
        <f>IF(O5980="","",IF(OR(VALUE(LEFT(O5980,2))&gt;IF(RIGHT(J5980,1)="M",7,19),AND(OR(LEFT(O5980,2)={"07","19"}),VALUE(RIGHT(O5980,2))&gt;5)),TRUE,FALSE))</f>
        <v/>
      </c>
    </row>
    <row r="5981" spans="12:20" x14ac:dyDescent="0.25">
      <c r="L5981" s="75">
        <f>COUNTIF($B$2:B5981,B5981)</f>
        <v>0</v>
      </c>
      <c r="M5981" s="75">
        <f>COUNTIF($L$2:L5981,4)</f>
        <v>42</v>
      </c>
      <c r="N5981" s="76" t="str">
        <f t="shared" si="469"/>
        <v>0</v>
      </c>
      <c r="O5981" s="76" t="str">
        <f t="shared" si="465"/>
        <v/>
      </c>
      <c r="P5981" s="75" t="str">
        <f t="shared" si="466"/>
        <v/>
      </c>
      <c r="Q5981" s="77" t="str">
        <f t="shared" si="467"/>
        <v/>
      </c>
      <c r="R5981" s="77" t="str">
        <f t="shared" si="468"/>
        <v/>
      </c>
      <c r="S5981" s="77" t="str">
        <f>IF(O5981="","",IF(OR(VALUE(LEFT(O5981,2))&gt;IF(RIGHT(J5981,1)="M",7,19),AND(OR(LEFT(O5981,2)={"07","19"}),VALUE(RIGHT(O5981,2))&gt;15)),TRUE,FALSE))</f>
        <v/>
      </c>
      <c r="T5981" s="77" t="str">
        <f>IF(O5981="","",IF(OR(VALUE(LEFT(O5981,2))&gt;IF(RIGHT(J5981,1)="M",7,19),AND(OR(LEFT(O5981,2)={"07","19"}),VALUE(RIGHT(O5981,2))&gt;5)),TRUE,FALSE))</f>
        <v/>
      </c>
    </row>
    <row r="5982" spans="12:20" x14ac:dyDescent="0.25">
      <c r="L5982" s="75">
        <f>COUNTIF($B$2:B5982,B5982)</f>
        <v>0</v>
      </c>
      <c r="M5982" s="75">
        <f>COUNTIF($L$2:L5982,4)</f>
        <v>42</v>
      </c>
      <c r="N5982" s="76" t="str">
        <f t="shared" si="469"/>
        <v>0</v>
      </c>
      <c r="O5982" s="76" t="str">
        <f t="shared" si="465"/>
        <v/>
      </c>
      <c r="P5982" s="75" t="str">
        <f t="shared" si="466"/>
        <v/>
      </c>
      <c r="Q5982" s="77" t="str">
        <f t="shared" si="467"/>
        <v/>
      </c>
      <c r="R5982" s="77" t="str">
        <f t="shared" si="468"/>
        <v/>
      </c>
      <c r="S5982" s="77" t="str">
        <f>IF(O5982="","",IF(OR(VALUE(LEFT(O5982,2))&gt;IF(RIGHT(J5982,1)="M",7,19),AND(OR(LEFT(O5982,2)={"07","19"}),VALUE(RIGHT(O5982,2))&gt;15)),TRUE,FALSE))</f>
        <v/>
      </c>
      <c r="T5982" s="77" t="str">
        <f>IF(O5982="","",IF(OR(VALUE(LEFT(O5982,2))&gt;IF(RIGHT(J5982,1)="M",7,19),AND(OR(LEFT(O5982,2)={"07","19"}),VALUE(RIGHT(O5982,2))&gt;5)),TRUE,FALSE))</f>
        <v/>
      </c>
    </row>
    <row r="5983" spans="12:20" x14ac:dyDescent="0.25">
      <c r="L5983" s="75">
        <f>COUNTIF($B$2:B5983,B5983)</f>
        <v>0</v>
      </c>
      <c r="M5983" s="75">
        <f>COUNTIF($L$2:L5983,4)</f>
        <v>42</v>
      </c>
      <c r="N5983" s="76" t="str">
        <f t="shared" si="469"/>
        <v>0</v>
      </c>
      <c r="O5983" s="76" t="str">
        <f t="shared" si="465"/>
        <v/>
      </c>
      <c r="P5983" s="75" t="str">
        <f t="shared" si="466"/>
        <v/>
      </c>
      <c r="Q5983" s="77" t="str">
        <f t="shared" si="467"/>
        <v/>
      </c>
      <c r="R5983" s="77" t="str">
        <f t="shared" si="468"/>
        <v/>
      </c>
      <c r="S5983" s="77" t="str">
        <f>IF(O5983="","",IF(OR(VALUE(LEFT(O5983,2))&gt;IF(RIGHT(J5983,1)="M",7,19),AND(OR(LEFT(O5983,2)={"07","19"}),VALUE(RIGHT(O5983,2))&gt;15)),TRUE,FALSE))</f>
        <v/>
      </c>
      <c r="T5983" s="77" t="str">
        <f>IF(O5983="","",IF(OR(VALUE(LEFT(O5983,2))&gt;IF(RIGHT(J5983,1)="M",7,19),AND(OR(LEFT(O5983,2)={"07","19"}),VALUE(RIGHT(O5983,2))&gt;5)),TRUE,FALSE))</f>
        <v/>
      </c>
    </row>
    <row r="5984" spans="12:20" x14ac:dyDescent="0.25">
      <c r="L5984" s="75">
        <f>COUNTIF($B$2:B5984,B5984)</f>
        <v>0</v>
      </c>
      <c r="M5984" s="75">
        <f>COUNTIF($L$2:L5984,4)</f>
        <v>42</v>
      </c>
      <c r="N5984" s="76" t="str">
        <f t="shared" si="469"/>
        <v>0</v>
      </c>
      <c r="O5984" s="76" t="str">
        <f t="shared" si="465"/>
        <v/>
      </c>
      <c r="P5984" s="75" t="str">
        <f t="shared" si="466"/>
        <v/>
      </c>
      <c r="Q5984" s="77" t="str">
        <f t="shared" si="467"/>
        <v/>
      </c>
      <c r="R5984" s="77" t="str">
        <f t="shared" si="468"/>
        <v/>
      </c>
      <c r="S5984" s="77" t="str">
        <f>IF(O5984="","",IF(OR(VALUE(LEFT(O5984,2))&gt;IF(RIGHT(J5984,1)="M",7,19),AND(OR(LEFT(O5984,2)={"07","19"}),VALUE(RIGHT(O5984,2))&gt;15)),TRUE,FALSE))</f>
        <v/>
      </c>
      <c r="T5984" s="77" t="str">
        <f>IF(O5984="","",IF(OR(VALUE(LEFT(O5984,2))&gt;IF(RIGHT(J5984,1)="M",7,19),AND(OR(LEFT(O5984,2)={"07","19"}),VALUE(RIGHT(O5984,2))&gt;5)),TRUE,FALSE))</f>
        <v/>
      </c>
    </row>
    <row r="5985" spans="12:20" x14ac:dyDescent="0.25">
      <c r="L5985" s="75">
        <f>COUNTIF($B$2:B5985,B5985)</f>
        <v>0</v>
      </c>
      <c r="M5985" s="75">
        <f>COUNTIF($L$2:L5985,4)</f>
        <v>42</v>
      </c>
      <c r="N5985" s="76" t="str">
        <f t="shared" si="469"/>
        <v>0</v>
      </c>
      <c r="O5985" s="76" t="str">
        <f t="shared" si="465"/>
        <v/>
      </c>
      <c r="P5985" s="75" t="str">
        <f t="shared" si="466"/>
        <v/>
      </c>
      <c r="Q5985" s="77" t="str">
        <f t="shared" si="467"/>
        <v/>
      </c>
      <c r="R5985" s="77" t="str">
        <f t="shared" si="468"/>
        <v/>
      </c>
      <c r="S5985" s="77" t="str">
        <f>IF(O5985="","",IF(OR(VALUE(LEFT(O5985,2))&gt;IF(RIGHT(J5985,1)="M",7,19),AND(OR(LEFT(O5985,2)={"07","19"}),VALUE(RIGHT(O5985,2))&gt;15)),TRUE,FALSE))</f>
        <v/>
      </c>
      <c r="T5985" s="77" t="str">
        <f>IF(O5985="","",IF(OR(VALUE(LEFT(O5985,2))&gt;IF(RIGHT(J5985,1)="M",7,19),AND(OR(LEFT(O5985,2)={"07","19"}),VALUE(RIGHT(O5985,2))&gt;5)),TRUE,FALSE))</f>
        <v/>
      </c>
    </row>
    <row r="5986" spans="12:20" x14ac:dyDescent="0.25">
      <c r="L5986" s="75">
        <f>COUNTIF($B$2:B5986,B5986)</f>
        <v>0</v>
      </c>
      <c r="M5986" s="75">
        <f>COUNTIF($L$2:L5986,4)</f>
        <v>42</v>
      </c>
      <c r="N5986" s="76" t="str">
        <f t="shared" si="469"/>
        <v>0</v>
      </c>
      <c r="O5986" s="76" t="str">
        <f t="shared" si="465"/>
        <v/>
      </c>
      <c r="P5986" s="75" t="str">
        <f t="shared" si="466"/>
        <v/>
      </c>
      <c r="Q5986" s="77" t="str">
        <f t="shared" si="467"/>
        <v/>
      </c>
      <c r="R5986" s="77" t="str">
        <f t="shared" si="468"/>
        <v/>
      </c>
      <c r="S5986" s="77" t="str">
        <f>IF(O5986="","",IF(OR(VALUE(LEFT(O5986,2))&gt;IF(RIGHT(J5986,1)="M",7,19),AND(OR(LEFT(O5986,2)={"07","19"}),VALUE(RIGHT(O5986,2))&gt;15)),TRUE,FALSE))</f>
        <v/>
      </c>
      <c r="T5986" s="77" t="str">
        <f>IF(O5986="","",IF(OR(VALUE(LEFT(O5986,2))&gt;IF(RIGHT(J5986,1)="M",7,19),AND(OR(LEFT(O5986,2)={"07","19"}),VALUE(RIGHT(O5986,2))&gt;5)),TRUE,FALSE))</f>
        <v/>
      </c>
    </row>
    <row r="5987" spans="12:20" x14ac:dyDescent="0.25">
      <c r="L5987" s="75">
        <f>COUNTIF($B$2:B5987,B5987)</f>
        <v>0</v>
      </c>
      <c r="M5987" s="75">
        <f>COUNTIF($L$2:L5987,4)</f>
        <v>42</v>
      </c>
      <c r="N5987" s="76" t="str">
        <f t="shared" si="469"/>
        <v>0</v>
      </c>
      <c r="O5987" s="76" t="str">
        <f t="shared" si="465"/>
        <v/>
      </c>
      <c r="P5987" s="75" t="str">
        <f t="shared" si="466"/>
        <v/>
      </c>
      <c r="Q5987" s="77" t="str">
        <f t="shared" si="467"/>
        <v/>
      </c>
      <c r="R5987" s="77" t="str">
        <f t="shared" si="468"/>
        <v/>
      </c>
      <c r="S5987" s="77" t="str">
        <f>IF(O5987="","",IF(OR(VALUE(LEFT(O5987,2))&gt;IF(RIGHT(J5987,1)="M",7,19),AND(OR(LEFT(O5987,2)={"07","19"}),VALUE(RIGHT(O5987,2))&gt;15)),TRUE,FALSE))</f>
        <v/>
      </c>
      <c r="T5987" s="77" t="str">
        <f>IF(O5987="","",IF(OR(VALUE(LEFT(O5987,2))&gt;IF(RIGHT(J5987,1)="M",7,19),AND(OR(LEFT(O5987,2)={"07","19"}),VALUE(RIGHT(O5987,2))&gt;5)),TRUE,FALSE))</f>
        <v/>
      </c>
    </row>
    <row r="5988" spans="12:20" x14ac:dyDescent="0.25">
      <c r="L5988" s="75">
        <f>COUNTIF($B$2:B5988,B5988)</f>
        <v>0</v>
      </c>
      <c r="M5988" s="75">
        <f>COUNTIF($L$2:L5988,4)</f>
        <v>42</v>
      </c>
      <c r="N5988" s="76" t="str">
        <f t="shared" si="469"/>
        <v>0</v>
      </c>
      <c r="O5988" s="76" t="str">
        <f t="shared" si="465"/>
        <v/>
      </c>
      <c r="P5988" s="75" t="str">
        <f t="shared" si="466"/>
        <v/>
      </c>
      <c r="Q5988" s="77" t="str">
        <f t="shared" si="467"/>
        <v/>
      </c>
      <c r="R5988" s="77" t="str">
        <f t="shared" si="468"/>
        <v/>
      </c>
      <c r="S5988" s="77" t="str">
        <f>IF(O5988="","",IF(OR(VALUE(LEFT(O5988,2))&gt;IF(RIGHT(J5988,1)="M",7,19),AND(OR(LEFT(O5988,2)={"07","19"}),VALUE(RIGHT(O5988,2))&gt;15)),TRUE,FALSE))</f>
        <v/>
      </c>
      <c r="T5988" s="77" t="str">
        <f>IF(O5988="","",IF(OR(VALUE(LEFT(O5988,2))&gt;IF(RIGHT(J5988,1)="M",7,19),AND(OR(LEFT(O5988,2)={"07","19"}),VALUE(RIGHT(O5988,2))&gt;5)),TRUE,FALSE))</f>
        <v/>
      </c>
    </row>
    <row r="5989" spans="12:20" x14ac:dyDescent="0.25">
      <c r="L5989" s="75">
        <f>COUNTIF($B$2:B5989,B5989)</f>
        <v>0</v>
      </c>
      <c r="M5989" s="75">
        <f>COUNTIF($L$2:L5989,4)</f>
        <v>42</v>
      </c>
      <c r="N5989" s="76" t="str">
        <f t="shared" si="469"/>
        <v>0</v>
      </c>
      <c r="O5989" s="76" t="str">
        <f t="shared" si="465"/>
        <v/>
      </c>
      <c r="P5989" s="75" t="str">
        <f t="shared" si="466"/>
        <v/>
      </c>
      <c r="Q5989" s="77" t="str">
        <f t="shared" si="467"/>
        <v/>
      </c>
      <c r="R5989" s="77" t="str">
        <f t="shared" si="468"/>
        <v/>
      </c>
      <c r="S5989" s="77" t="str">
        <f>IF(O5989="","",IF(OR(VALUE(LEFT(O5989,2))&gt;IF(RIGHT(J5989,1)="M",7,19),AND(OR(LEFT(O5989,2)={"07","19"}),VALUE(RIGHT(O5989,2))&gt;15)),TRUE,FALSE))</f>
        <v/>
      </c>
      <c r="T5989" s="77" t="str">
        <f>IF(O5989="","",IF(OR(VALUE(LEFT(O5989,2))&gt;IF(RIGHT(J5989,1)="M",7,19),AND(OR(LEFT(O5989,2)={"07","19"}),VALUE(RIGHT(O5989,2))&gt;5)),TRUE,FALSE))</f>
        <v/>
      </c>
    </row>
    <row r="5990" spans="12:20" x14ac:dyDescent="0.25">
      <c r="L5990" s="75">
        <f>COUNTIF($B$2:B5990,B5990)</f>
        <v>0</v>
      </c>
      <c r="M5990" s="75">
        <f>COUNTIF($L$2:L5990,4)</f>
        <v>42</v>
      </c>
      <c r="N5990" s="76" t="str">
        <f t="shared" si="469"/>
        <v>0</v>
      </c>
      <c r="O5990" s="76" t="str">
        <f t="shared" si="465"/>
        <v/>
      </c>
      <c r="P5990" s="75" t="str">
        <f t="shared" si="466"/>
        <v/>
      </c>
      <c r="Q5990" s="77" t="str">
        <f t="shared" si="467"/>
        <v/>
      </c>
      <c r="R5990" s="77" t="str">
        <f t="shared" si="468"/>
        <v/>
      </c>
      <c r="S5990" s="77" t="str">
        <f>IF(O5990="","",IF(OR(VALUE(LEFT(O5990,2))&gt;IF(RIGHT(J5990,1)="M",7,19),AND(OR(LEFT(O5990,2)={"07","19"}),VALUE(RIGHT(O5990,2))&gt;15)),TRUE,FALSE))</f>
        <v/>
      </c>
      <c r="T5990" s="77" t="str">
        <f>IF(O5990="","",IF(OR(VALUE(LEFT(O5990,2))&gt;IF(RIGHT(J5990,1)="M",7,19),AND(OR(LEFT(O5990,2)={"07","19"}),VALUE(RIGHT(O5990,2))&gt;5)),TRUE,FALSE))</f>
        <v/>
      </c>
    </row>
    <row r="5991" spans="12:20" x14ac:dyDescent="0.25">
      <c r="L5991" s="75">
        <f>COUNTIF($B$2:B5991,B5991)</f>
        <v>0</v>
      </c>
      <c r="M5991" s="75">
        <f>COUNTIF($L$2:L5991,4)</f>
        <v>42</v>
      </c>
      <c r="N5991" s="76" t="str">
        <f t="shared" si="469"/>
        <v>0</v>
      </c>
      <c r="O5991" s="76" t="str">
        <f t="shared" si="465"/>
        <v/>
      </c>
      <c r="P5991" s="75" t="str">
        <f t="shared" si="466"/>
        <v/>
      </c>
      <c r="Q5991" s="77" t="str">
        <f t="shared" si="467"/>
        <v/>
      </c>
      <c r="R5991" s="77" t="str">
        <f t="shared" si="468"/>
        <v/>
      </c>
      <c r="S5991" s="77" t="str">
        <f>IF(O5991="","",IF(OR(VALUE(LEFT(O5991,2))&gt;IF(RIGHT(J5991,1)="M",7,19),AND(OR(LEFT(O5991,2)={"07","19"}),VALUE(RIGHT(O5991,2))&gt;15)),TRUE,FALSE))</f>
        <v/>
      </c>
      <c r="T5991" s="77" t="str">
        <f>IF(O5991="","",IF(OR(VALUE(LEFT(O5991,2))&gt;IF(RIGHT(J5991,1)="M",7,19),AND(OR(LEFT(O5991,2)={"07","19"}),VALUE(RIGHT(O5991,2))&gt;5)),TRUE,FALSE))</f>
        <v/>
      </c>
    </row>
    <row r="5992" spans="12:20" x14ac:dyDescent="0.25">
      <c r="L5992" s="75">
        <f>COUNTIF($B$2:B5992,B5992)</f>
        <v>0</v>
      </c>
      <c r="M5992" s="75">
        <f>COUNTIF($L$2:L5992,4)</f>
        <v>42</v>
      </c>
      <c r="N5992" s="76" t="str">
        <f t="shared" si="469"/>
        <v>0</v>
      </c>
      <c r="O5992" s="76" t="str">
        <f t="shared" si="465"/>
        <v/>
      </c>
      <c r="P5992" s="75" t="str">
        <f t="shared" si="466"/>
        <v/>
      </c>
      <c r="Q5992" s="77" t="str">
        <f t="shared" si="467"/>
        <v/>
      </c>
      <c r="R5992" s="77" t="str">
        <f t="shared" si="468"/>
        <v/>
      </c>
      <c r="S5992" s="77" t="str">
        <f>IF(O5992="","",IF(OR(VALUE(LEFT(O5992,2))&gt;IF(RIGHT(J5992,1)="M",7,19),AND(OR(LEFT(O5992,2)={"07","19"}),VALUE(RIGHT(O5992,2))&gt;15)),TRUE,FALSE))</f>
        <v/>
      </c>
      <c r="T5992" s="77" t="str">
        <f>IF(O5992="","",IF(OR(VALUE(LEFT(O5992,2))&gt;IF(RIGHT(J5992,1)="M",7,19),AND(OR(LEFT(O5992,2)={"07","19"}),VALUE(RIGHT(O5992,2))&gt;5)),TRUE,FALSE))</f>
        <v/>
      </c>
    </row>
    <row r="5993" spans="12:20" x14ac:dyDescent="0.25">
      <c r="L5993" s="75">
        <f>COUNTIF($B$2:B5993,B5993)</f>
        <v>0</v>
      </c>
      <c r="M5993" s="75">
        <f>COUNTIF($L$2:L5993,4)</f>
        <v>42</v>
      </c>
      <c r="N5993" s="76" t="str">
        <f t="shared" si="469"/>
        <v>0</v>
      </c>
      <c r="O5993" s="76" t="str">
        <f t="shared" si="465"/>
        <v/>
      </c>
      <c r="P5993" s="75" t="str">
        <f t="shared" si="466"/>
        <v/>
      </c>
      <c r="Q5993" s="77" t="str">
        <f t="shared" si="467"/>
        <v/>
      </c>
      <c r="R5993" s="77" t="str">
        <f t="shared" si="468"/>
        <v/>
      </c>
      <c r="S5993" s="77" t="str">
        <f>IF(O5993="","",IF(OR(VALUE(LEFT(O5993,2))&gt;IF(RIGHT(J5993,1)="M",7,19),AND(OR(LEFT(O5993,2)={"07","19"}),VALUE(RIGHT(O5993,2))&gt;15)),TRUE,FALSE))</f>
        <v/>
      </c>
      <c r="T5993" s="77" t="str">
        <f>IF(O5993="","",IF(OR(VALUE(LEFT(O5993,2))&gt;IF(RIGHT(J5993,1)="M",7,19),AND(OR(LEFT(O5993,2)={"07","19"}),VALUE(RIGHT(O5993,2))&gt;5)),TRUE,FALSE))</f>
        <v/>
      </c>
    </row>
    <row r="5994" spans="12:20" x14ac:dyDescent="0.25">
      <c r="L5994" s="75">
        <f>COUNTIF($B$2:B5994,B5994)</f>
        <v>0</v>
      </c>
      <c r="M5994" s="75">
        <f>COUNTIF($L$2:L5994,4)</f>
        <v>42</v>
      </c>
      <c r="N5994" s="76" t="str">
        <f t="shared" si="469"/>
        <v>0</v>
      </c>
      <c r="O5994" s="76" t="str">
        <f t="shared" si="465"/>
        <v/>
      </c>
      <c r="P5994" s="75" t="str">
        <f t="shared" si="466"/>
        <v/>
      </c>
      <c r="Q5994" s="77" t="str">
        <f t="shared" si="467"/>
        <v/>
      </c>
      <c r="R5994" s="77" t="str">
        <f t="shared" si="468"/>
        <v/>
      </c>
      <c r="S5994" s="77" t="str">
        <f>IF(O5994="","",IF(OR(VALUE(LEFT(O5994,2))&gt;IF(RIGHT(J5994,1)="M",7,19),AND(OR(LEFT(O5994,2)={"07","19"}),VALUE(RIGHT(O5994,2))&gt;15)),TRUE,FALSE))</f>
        <v/>
      </c>
      <c r="T5994" s="77" t="str">
        <f>IF(O5994="","",IF(OR(VALUE(LEFT(O5994,2))&gt;IF(RIGHT(J5994,1)="M",7,19),AND(OR(LEFT(O5994,2)={"07","19"}),VALUE(RIGHT(O5994,2))&gt;5)),TRUE,FALSE))</f>
        <v/>
      </c>
    </row>
    <row r="5995" spans="12:20" x14ac:dyDescent="0.25">
      <c r="L5995" s="75">
        <f>COUNTIF($B$2:B5995,B5995)</f>
        <v>0</v>
      </c>
      <c r="M5995" s="75">
        <f>COUNTIF($L$2:L5995,4)</f>
        <v>42</v>
      </c>
      <c r="N5995" s="76" t="str">
        <f t="shared" si="469"/>
        <v>0</v>
      </c>
      <c r="O5995" s="76" t="str">
        <f t="shared" si="465"/>
        <v/>
      </c>
      <c r="P5995" s="75" t="str">
        <f t="shared" si="466"/>
        <v/>
      </c>
      <c r="Q5995" s="77" t="str">
        <f t="shared" si="467"/>
        <v/>
      </c>
      <c r="R5995" s="77" t="str">
        <f t="shared" si="468"/>
        <v/>
      </c>
      <c r="S5995" s="77" t="str">
        <f>IF(O5995="","",IF(OR(VALUE(LEFT(O5995,2))&gt;IF(RIGHT(J5995,1)="M",7,19),AND(OR(LEFT(O5995,2)={"07","19"}),VALUE(RIGHT(O5995,2))&gt;15)),TRUE,FALSE))</f>
        <v/>
      </c>
      <c r="T5995" s="77" t="str">
        <f>IF(O5995="","",IF(OR(VALUE(LEFT(O5995,2))&gt;IF(RIGHT(J5995,1)="M",7,19),AND(OR(LEFT(O5995,2)={"07","19"}),VALUE(RIGHT(O5995,2))&gt;5)),TRUE,FALSE))</f>
        <v/>
      </c>
    </row>
    <row r="5996" spans="12:20" x14ac:dyDescent="0.25">
      <c r="L5996" s="75">
        <f>COUNTIF($B$2:B5996,B5996)</f>
        <v>0</v>
      </c>
      <c r="M5996" s="75">
        <f>COUNTIF($L$2:L5996,4)</f>
        <v>42</v>
      </c>
      <c r="N5996" s="76" t="str">
        <f t="shared" si="469"/>
        <v>0</v>
      </c>
      <c r="O5996" s="76" t="str">
        <f t="shared" si="465"/>
        <v/>
      </c>
      <c r="P5996" s="75" t="str">
        <f t="shared" si="466"/>
        <v/>
      </c>
      <c r="Q5996" s="77" t="str">
        <f t="shared" si="467"/>
        <v/>
      </c>
      <c r="R5996" s="77" t="str">
        <f t="shared" si="468"/>
        <v/>
      </c>
      <c r="S5996" s="77" t="str">
        <f>IF(O5996="","",IF(OR(VALUE(LEFT(O5996,2))&gt;IF(RIGHT(J5996,1)="M",7,19),AND(OR(LEFT(O5996,2)={"07","19"}),VALUE(RIGHT(O5996,2))&gt;15)),TRUE,FALSE))</f>
        <v/>
      </c>
      <c r="T5996" s="77" t="str">
        <f>IF(O5996="","",IF(OR(VALUE(LEFT(O5996,2))&gt;IF(RIGHT(J5996,1)="M",7,19),AND(OR(LEFT(O5996,2)={"07","19"}),VALUE(RIGHT(O5996,2))&gt;5)),TRUE,FALSE))</f>
        <v/>
      </c>
    </row>
    <row r="5997" spans="12:20" x14ac:dyDescent="0.25">
      <c r="L5997" s="75">
        <f>COUNTIF($B$2:B5997,B5997)</f>
        <v>0</v>
      </c>
      <c r="M5997" s="75">
        <f>COUNTIF($L$2:L5997,4)</f>
        <v>42</v>
      </c>
      <c r="N5997" s="76" t="str">
        <f t="shared" si="469"/>
        <v>0</v>
      </c>
      <c r="O5997" s="76" t="str">
        <f t="shared" si="465"/>
        <v/>
      </c>
      <c r="P5997" s="75" t="str">
        <f t="shared" si="466"/>
        <v/>
      </c>
      <c r="Q5997" s="77" t="str">
        <f t="shared" si="467"/>
        <v/>
      </c>
      <c r="R5997" s="77" t="str">
        <f t="shared" si="468"/>
        <v/>
      </c>
      <c r="S5997" s="77" t="str">
        <f>IF(O5997="","",IF(OR(VALUE(LEFT(O5997,2))&gt;IF(RIGHT(J5997,1)="M",7,19),AND(OR(LEFT(O5997,2)={"07","19"}),VALUE(RIGHT(O5997,2))&gt;15)),TRUE,FALSE))</f>
        <v/>
      </c>
      <c r="T5997" s="77" t="str">
        <f>IF(O5997="","",IF(OR(VALUE(LEFT(O5997,2))&gt;IF(RIGHT(J5997,1)="M",7,19),AND(OR(LEFT(O5997,2)={"07","19"}),VALUE(RIGHT(O5997,2))&gt;5)),TRUE,FALSE))</f>
        <v/>
      </c>
    </row>
    <row r="5998" spans="12:20" x14ac:dyDescent="0.25">
      <c r="L5998" s="75">
        <f>COUNTIF($B$2:B5998,B5998)</f>
        <v>0</v>
      </c>
      <c r="M5998" s="75">
        <f>COUNTIF($L$2:L5998,4)</f>
        <v>42</v>
      </c>
      <c r="N5998" s="76" t="str">
        <f t="shared" si="469"/>
        <v>0</v>
      </c>
      <c r="O5998" s="76" t="str">
        <f t="shared" si="465"/>
        <v/>
      </c>
      <c r="P5998" s="75" t="str">
        <f t="shared" si="466"/>
        <v/>
      </c>
      <c r="Q5998" s="77" t="str">
        <f t="shared" si="467"/>
        <v/>
      </c>
      <c r="R5998" s="77" t="str">
        <f t="shared" si="468"/>
        <v/>
      </c>
      <c r="S5998" s="77" t="str">
        <f>IF(O5998="","",IF(OR(VALUE(LEFT(O5998,2))&gt;IF(RIGHT(J5998,1)="M",7,19),AND(OR(LEFT(O5998,2)={"07","19"}),VALUE(RIGHT(O5998,2))&gt;15)),TRUE,FALSE))</f>
        <v/>
      </c>
      <c r="T5998" s="77" t="str">
        <f>IF(O5998="","",IF(OR(VALUE(LEFT(O5998,2))&gt;IF(RIGHT(J5998,1)="M",7,19),AND(OR(LEFT(O5998,2)={"07","19"}),VALUE(RIGHT(O5998,2))&gt;5)),TRUE,FALSE))</f>
        <v/>
      </c>
    </row>
    <row r="5999" spans="12:20" x14ac:dyDescent="0.25">
      <c r="L5999" s="75">
        <f>COUNTIF($B$2:B5999,B5999)</f>
        <v>0</v>
      </c>
      <c r="M5999" s="75">
        <f>COUNTIF($L$2:L5999,4)</f>
        <v>42</v>
      </c>
      <c r="N5999" s="76" t="str">
        <f t="shared" si="469"/>
        <v>0</v>
      </c>
      <c r="O5999" s="76" t="str">
        <f t="shared" si="465"/>
        <v/>
      </c>
      <c r="P5999" s="75" t="str">
        <f t="shared" si="466"/>
        <v/>
      </c>
      <c r="Q5999" s="77" t="str">
        <f t="shared" si="467"/>
        <v/>
      </c>
      <c r="R5999" s="77" t="str">
        <f t="shared" si="468"/>
        <v/>
      </c>
      <c r="S5999" s="77" t="str">
        <f>IF(O5999="","",IF(OR(VALUE(LEFT(O5999,2))&gt;IF(RIGHT(J5999,1)="M",7,19),AND(OR(LEFT(O5999,2)={"07","19"}),VALUE(RIGHT(O5999,2))&gt;15)),TRUE,FALSE))</f>
        <v/>
      </c>
      <c r="T5999" s="77" t="str">
        <f>IF(O5999="","",IF(OR(VALUE(LEFT(O5999,2))&gt;IF(RIGHT(J5999,1)="M",7,19),AND(OR(LEFT(O5999,2)={"07","19"}),VALUE(RIGHT(O5999,2))&gt;5)),TRUE,FALSE))</f>
        <v/>
      </c>
    </row>
    <row r="6000" spans="12:20" x14ac:dyDescent="0.25">
      <c r="L6000" s="75">
        <f>COUNTIF($B$2:B6000,B6000)</f>
        <v>0</v>
      </c>
      <c r="M6000" s="75">
        <f>COUNTIF($L$2:L6000,4)</f>
        <v>42</v>
      </c>
      <c r="N6000" s="76" t="str">
        <f t="shared" si="469"/>
        <v>0</v>
      </c>
      <c r="O6000" s="76" t="str">
        <f t="shared" si="465"/>
        <v/>
      </c>
      <c r="P6000" s="75" t="str">
        <f t="shared" si="466"/>
        <v/>
      </c>
      <c r="Q6000" s="77" t="str">
        <f t="shared" si="467"/>
        <v/>
      </c>
      <c r="R6000" s="77" t="str">
        <f t="shared" si="468"/>
        <v/>
      </c>
      <c r="S6000" s="77" t="str">
        <f>IF(O6000="","",IF(OR(VALUE(LEFT(O6000,2))&gt;IF(RIGHT(J6000,1)="M",7,19),AND(OR(LEFT(O6000,2)={"07","19"}),VALUE(RIGHT(O6000,2))&gt;15)),TRUE,FALSE))</f>
        <v/>
      </c>
      <c r="T6000" s="77" t="str">
        <f>IF(O6000="","",IF(OR(VALUE(LEFT(O6000,2))&gt;IF(RIGHT(J6000,1)="M",7,19),AND(OR(LEFT(O6000,2)={"07","19"}),VALUE(RIGHT(O6000,2))&gt;5)),TRUE,FALSE))</f>
        <v/>
      </c>
    </row>
    <row r="6001" spans="12:20" x14ac:dyDescent="0.25">
      <c r="L6001" s="75">
        <f>COUNTIF($B$2:B6001,B6001)</f>
        <v>0</v>
      </c>
      <c r="M6001" s="75">
        <f>COUNTIF($L$2:L6001,4)</f>
        <v>42</v>
      </c>
      <c r="N6001" s="76" t="str">
        <f t="shared" si="469"/>
        <v>0</v>
      </c>
      <c r="O6001" s="76" t="str">
        <f t="shared" si="465"/>
        <v/>
      </c>
      <c r="P6001" s="75" t="str">
        <f t="shared" si="466"/>
        <v/>
      </c>
      <c r="Q6001" s="77" t="str">
        <f t="shared" si="467"/>
        <v/>
      </c>
      <c r="R6001" s="77" t="str">
        <f t="shared" si="468"/>
        <v/>
      </c>
      <c r="S6001" s="77" t="str">
        <f>IF(O6001="","",IF(OR(VALUE(LEFT(O6001,2))&gt;IF(RIGHT(J6001,1)="M",7,19),AND(OR(LEFT(O6001,2)={"07","19"}),VALUE(RIGHT(O6001,2))&gt;15)),TRUE,FALSE))</f>
        <v/>
      </c>
      <c r="T6001" s="77" t="str">
        <f>IF(O6001="","",IF(OR(VALUE(LEFT(O6001,2))&gt;IF(RIGHT(J6001,1)="M",7,19),AND(OR(LEFT(O6001,2)={"07","19"}),VALUE(RIGHT(O6001,2))&gt;5)),TRUE,FALSE))</f>
        <v/>
      </c>
    </row>
    <row r="6002" spans="12:20" x14ac:dyDescent="0.25">
      <c r="L6002" s="75">
        <f>COUNTIF($B$2:B6002,B6002)</f>
        <v>0</v>
      </c>
      <c r="M6002" s="75">
        <f>COUNTIF($L$2:L6002,4)</f>
        <v>42</v>
      </c>
      <c r="N6002" s="76" t="str">
        <f t="shared" si="469"/>
        <v>0</v>
      </c>
      <c r="O6002" s="76" t="str">
        <f t="shared" si="465"/>
        <v/>
      </c>
      <c r="P6002" s="75" t="str">
        <f t="shared" si="466"/>
        <v/>
      </c>
      <c r="Q6002" s="77" t="str">
        <f t="shared" si="467"/>
        <v/>
      </c>
      <c r="R6002" s="77" t="str">
        <f t="shared" si="468"/>
        <v/>
      </c>
      <c r="S6002" s="77" t="str">
        <f>IF(O6002="","",IF(OR(VALUE(LEFT(O6002,2))&gt;IF(RIGHT(J6002,1)="M",7,19),AND(OR(LEFT(O6002,2)={"07","19"}),VALUE(RIGHT(O6002,2))&gt;15)),TRUE,FALSE))</f>
        <v/>
      </c>
      <c r="T6002" s="77" t="str">
        <f>IF(O6002="","",IF(OR(VALUE(LEFT(O6002,2))&gt;IF(RIGHT(J6002,1)="M",7,19),AND(OR(LEFT(O6002,2)={"07","19"}),VALUE(RIGHT(O6002,2))&gt;5)),TRUE,FALSE))</f>
        <v/>
      </c>
    </row>
    <row r="6003" spans="12:20" x14ac:dyDescent="0.25">
      <c r="L6003" s="75">
        <f>COUNTIF($B$2:B6003,B6003)</f>
        <v>0</v>
      </c>
      <c r="M6003" s="75">
        <f>COUNTIF($L$2:L6003,4)</f>
        <v>42</v>
      </c>
      <c r="N6003" s="76" t="str">
        <f t="shared" si="469"/>
        <v>0</v>
      </c>
      <c r="O6003" s="76" t="str">
        <f t="shared" si="465"/>
        <v/>
      </c>
      <c r="P6003" s="75" t="str">
        <f t="shared" si="466"/>
        <v/>
      </c>
      <c r="Q6003" s="77" t="str">
        <f t="shared" si="467"/>
        <v/>
      </c>
      <c r="R6003" s="77" t="str">
        <f t="shared" si="468"/>
        <v/>
      </c>
      <c r="S6003" s="77" t="str">
        <f>IF(O6003="","",IF(OR(VALUE(LEFT(O6003,2))&gt;IF(RIGHT(J6003,1)="M",7,19),AND(OR(LEFT(O6003,2)={"07","19"}),VALUE(RIGHT(O6003,2))&gt;15)),TRUE,FALSE))</f>
        <v/>
      </c>
      <c r="T6003" s="77" t="str">
        <f>IF(O6003="","",IF(OR(VALUE(LEFT(O6003,2))&gt;IF(RIGHT(J6003,1)="M",7,19),AND(OR(LEFT(O6003,2)={"07","19"}),VALUE(RIGHT(O6003,2))&gt;5)),TRUE,FALSE))</f>
        <v/>
      </c>
    </row>
    <row r="6004" spans="12:20" x14ac:dyDescent="0.25">
      <c r="L6004" s="75">
        <f>COUNTIF($B$2:B6004,B6004)</f>
        <v>0</v>
      </c>
      <c r="M6004" s="75">
        <f>COUNTIF($L$2:L6004,4)</f>
        <v>42</v>
      </c>
      <c r="N6004" s="76" t="str">
        <f t="shared" si="469"/>
        <v>0</v>
      </c>
      <c r="O6004" s="76" t="str">
        <f t="shared" si="465"/>
        <v/>
      </c>
      <c r="P6004" s="75" t="str">
        <f t="shared" si="466"/>
        <v/>
      </c>
      <c r="Q6004" s="77" t="str">
        <f t="shared" si="467"/>
        <v/>
      </c>
      <c r="R6004" s="77" t="str">
        <f t="shared" si="468"/>
        <v/>
      </c>
      <c r="S6004" s="77" t="str">
        <f>IF(O6004="","",IF(OR(VALUE(LEFT(O6004,2))&gt;IF(RIGHT(J6004,1)="M",7,19),AND(OR(LEFT(O6004,2)={"07","19"}),VALUE(RIGHT(O6004,2))&gt;15)),TRUE,FALSE))</f>
        <v/>
      </c>
      <c r="T6004" s="77" t="str">
        <f>IF(O6004="","",IF(OR(VALUE(LEFT(O6004,2))&gt;IF(RIGHT(J6004,1)="M",7,19),AND(OR(LEFT(O6004,2)={"07","19"}),VALUE(RIGHT(O6004,2))&gt;5)),TRUE,FALSE))</f>
        <v/>
      </c>
    </row>
    <row r="6005" spans="12:20" x14ac:dyDescent="0.25">
      <c r="L6005" s="75">
        <f>COUNTIF($B$2:B6005,B6005)</f>
        <v>0</v>
      </c>
      <c r="M6005" s="75">
        <f>COUNTIF($L$2:L6005,4)</f>
        <v>42</v>
      </c>
      <c r="N6005" s="76" t="str">
        <f t="shared" si="469"/>
        <v>0</v>
      </c>
      <c r="O6005" s="76" t="str">
        <f t="shared" si="465"/>
        <v/>
      </c>
      <c r="P6005" s="75" t="str">
        <f t="shared" si="466"/>
        <v/>
      </c>
      <c r="Q6005" s="77" t="str">
        <f t="shared" si="467"/>
        <v/>
      </c>
      <c r="R6005" s="77" t="str">
        <f t="shared" si="468"/>
        <v/>
      </c>
      <c r="S6005" s="77" t="str">
        <f>IF(O6005="","",IF(OR(VALUE(LEFT(O6005,2))&gt;IF(RIGHT(J6005,1)="M",7,19),AND(OR(LEFT(O6005,2)={"07","19"}),VALUE(RIGHT(O6005,2))&gt;15)),TRUE,FALSE))</f>
        <v/>
      </c>
      <c r="T6005" s="77" t="str">
        <f>IF(O6005="","",IF(OR(VALUE(LEFT(O6005,2))&gt;IF(RIGHT(J6005,1)="M",7,19),AND(OR(LEFT(O6005,2)={"07","19"}),VALUE(RIGHT(O6005,2))&gt;5)),TRUE,FALSE))</f>
        <v/>
      </c>
    </row>
    <row r="6006" spans="12:20" x14ac:dyDescent="0.25">
      <c r="L6006" s="75">
        <f>COUNTIF($B$2:B6006,B6006)</f>
        <v>0</v>
      </c>
      <c r="M6006" s="75">
        <f>COUNTIF($L$2:L6006,4)</f>
        <v>42</v>
      </c>
      <c r="N6006" s="76" t="str">
        <f t="shared" si="469"/>
        <v>0</v>
      </c>
      <c r="O6006" s="76" t="str">
        <f t="shared" si="465"/>
        <v/>
      </c>
      <c r="P6006" s="75" t="str">
        <f t="shared" si="466"/>
        <v/>
      </c>
      <c r="Q6006" s="77" t="str">
        <f t="shared" si="467"/>
        <v/>
      </c>
      <c r="R6006" s="77" t="str">
        <f t="shared" si="468"/>
        <v/>
      </c>
      <c r="S6006" s="77" t="str">
        <f>IF(O6006="","",IF(OR(VALUE(LEFT(O6006,2))&gt;IF(RIGHT(J6006,1)="M",7,19),AND(OR(LEFT(O6006,2)={"07","19"}),VALUE(RIGHT(O6006,2))&gt;15)),TRUE,FALSE))</f>
        <v/>
      </c>
      <c r="T6006" s="77" t="str">
        <f>IF(O6006="","",IF(OR(VALUE(LEFT(O6006,2))&gt;IF(RIGHT(J6006,1)="M",7,19),AND(OR(LEFT(O6006,2)={"07","19"}),VALUE(RIGHT(O6006,2))&gt;5)),TRUE,FALSE))</f>
        <v/>
      </c>
    </row>
    <row r="6007" spans="12:20" x14ac:dyDescent="0.25">
      <c r="L6007" s="75">
        <f>COUNTIF($B$2:B6007,B6007)</f>
        <v>0</v>
      </c>
      <c r="M6007" s="75">
        <f>COUNTIF($L$2:L6007,4)</f>
        <v>42</v>
      </c>
      <c r="N6007" s="76" t="str">
        <f t="shared" si="469"/>
        <v>0</v>
      </c>
      <c r="O6007" s="76" t="str">
        <f t="shared" si="465"/>
        <v/>
      </c>
      <c r="P6007" s="75" t="str">
        <f t="shared" si="466"/>
        <v/>
      </c>
      <c r="Q6007" s="77" t="str">
        <f t="shared" si="467"/>
        <v/>
      </c>
      <c r="R6007" s="77" t="str">
        <f t="shared" si="468"/>
        <v/>
      </c>
      <c r="S6007" s="77" t="str">
        <f>IF(O6007="","",IF(OR(VALUE(LEFT(O6007,2))&gt;IF(RIGHT(J6007,1)="M",7,19),AND(OR(LEFT(O6007,2)={"07","19"}),VALUE(RIGHT(O6007,2))&gt;15)),TRUE,FALSE))</f>
        <v/>
      </c>
      <c r="T6007" s="77" t="str">
        <f>IF(O6007="","",IF(OR(VALUE(LEFT(O6007,2))&gt;IF(RIGHT(J6007,1)="M",7,19),AND(OR(LEFT(O6007,2)={"07","19"}),VALUE(RIGHT(O6007,2))&gt;5)),TRUE,FALSE))</f>
        <v/>
      </c>
    </row>
    <row r="6008" spans="12:20" x14ac:dyDescent="0.25">
      <c r="L6008" s="75">
        <f>COUNTIF($B$2:B6008,B6008)</f>
        <v>0</v>
      </c>
      <c r="M6008" s="75">
        <f>COUNTIF($L$2:L6008,4)</f>
        <v>42</v>
      </c>
      <c r="N6008" s="76" t="str">
        <f t="shared" si="469"/>
        <v>0</v>
      </c>
      <c r="O6008" s="76" t="str">
        <f t="shared" si="465"/>
        <v/>
      </c>
      <c r="P6008" s="75" t="str">
        <f t="shared" si="466"/>
        <v/>
      </c>
      <c r="Q6008" s="77" t="str">
        <f t="shared" si="467"/>
        <v/>
      </c>
      <c r="R6008" s="77" t="str">
        <f t="shared" si="468"/>
        <v/>
      </c>
      <c r="S6008" s="77" t="str">
        <f>IF(O6008="","",IF(OR(VALUE(LEFT(O6008,2))&gt;IF(RIGHT(J6008,1)="M",7,19),AND(OR(LEFT(O6008,2)={"07","19"}),VALUE(RIGHT(O6008,2))&gt;15)),TRUE,FALSE))</f>
        <v/>
      </c>
      <c r="T6008" s="77" t="str">
        <f>IF(O6008="","",IF(OR(VALUE(LEFT(O6008,2))&gt;IF(RIGHT(J6008,1)="M",7,19),AND(OR(LEFT(O6008,2)={"07","19"}),VALUE(RIGHT(O6008,2))&gt;5)),TRUE,FALSE))</f>
        <v/>
      </c>
    </row>
    <row r="6009" spans="12:20" x14ac:dyDescent="0.25">
      <c r="L6009" s="75">
        <f>COUNTIF($B$2:B6009,B6009)</f>
        <v>0</v>
      </c>
      <c r="M6009" s="75">
        <f>COUNTIF($L$2:L6009,4)</f>
        <v>42</v>
      </c>
      <c r="N6009" s="76" t="str">
        <f t="shared" si="469"/>
        <v>0</v>
      </c>
      <c r="O6009" s="76" t="str">
        <f t="shared" si="465"/>
        <v/>
      </c>
      <c r="P6009" s="75" t="str">
        <f t="shared" si="466"/>
        <v/>
      </c>
      <c r="Q6009" s="77" t="str">
        <f t="shared" si="467"/>
        <v/>
      </c>
      <c r="R6009" s="77" t="str">
        <f t="shared" si="468"/>
        <v/>
      </c>
      <c r="S6009" s="77" t="str">
        <f>IF(O6009="","",IF(OR(VALUE(LEFT(O6009,2))&gt;IF(RIGHT(J6009,1)="M",7,19),AND(OR(LEFT(O6009,2)={"07","19"}),VALUE(RIGHT(O6009,2))&gt;15)),TRUE,FALSE))</f>
        <v/>
      </c>
      <c r="T6009" s="77" t="str">
        <f>IF(O6009="","",IF(OR(VALUE(LEFT(O6009,2))&gt;IF(RIGHT(J6009,1)="M",7,19),AND(OR(LEFT(O6009,2)={"07","19"}),VALUE(RIGHT(O6009,2))&gt;5)),TRUE,FALSE))</f>
        <v/>
      </c>
    </row>
    <row r="6010" spans="12:20" x14ac:dyDescent="0.25">
      <c r="L6010" s="75">
        <f>COUNTIF($B$2:B6010,B6010)</f>
        <v>0</v>
      </c>
      <c r="M6010" s="75">
        <f>COUNTIF($L$2:L6010,4)</f>
        <v>42</v>
      </c>
      <c r="N6010" s="76" t="str">
        <f t="shared" si="469"/>
        <v>0</v>
      </c>
      <c r="O6010" s="76" t="str">
        <f t="shared" si="465"/>
        <v/>
      </c>
      <c r="P6010" s="75" t="str">
        <f t="shared" si="466"/>
        <v/>
      </c>
      <c r="Q6010" s="77" t="str">
        <f t="shared" si="467"/>
        <v/>
      </c>
      <c r="R6010" s="77" t="str">
        <f t="shared" si="468"/>
        <v/>
      </c>
      <c r="S6010" s="77" t="str">
        <f>IF(O6010="","",IF(OR(VALUE(LEFT(O6010,2))&gt;IF(RIGHT(J6010,1)="M",7,19),AND(OR(LEFT(O6010,2)={"07","19"}),VALUE(RIGHT(O6010,2))&gt;15)),TRUE,FALSE))</f>
        <v/>
      </c>
      <c r="T6010" s="77" t="str">
        <f>IF(O6010="","",IF(OR(VALUE(LEFT(O6010,2))&gt;IF(RIGHT(J6010,1)="M",7,19),AND(OR(LEFT(O6010,2)={"07","19"}),VALUE(RIGHT(O6010,2))&gt;5)),TRUE,FALSE))</f>
        <v/>
      </c>
    </row>
    <row r="6011" spans="12:20" x14ac:dyDescent="0.25">
      <c r="L6011" s="75">
        <f>COUNTIF($B$2:B6011,B6011)</f>
        <v>0</v>
      </c>
      <c r="M6011" s="75">
        <f>COUNTIF($L$2:L6011,4)</f>
        <v>42</v>
      </c>
      <c r="N6011" s="76" t="str">
        <f t="shared" si="469"/>
        <v>0</v>
      </c>
      <c r="O6011" s="76" t="str">
        <f t="shared" si="465"/>
        <v/>
      </c>
      <c r="P6011" s="75" t="str">
        <f t="shared" si="466"/>
        <v/>
      </c>
      <c r="Q6011" s="77" t="str">
        <f t="shared" si="467"/>
        <v/>
      </c>
      <c r="R6011" s="77" t="str">
        <f t="shared" si="468"/>
        <v/>
      </c>
      <c r="S6011" s="77" t="str">
        <f>IF(O6011="","",IF(OR(VALUE(LEFT(O6011,2))&gt;IF(RIGHT(J6011,1)="M",7,19),AND(OR(LEFT(O6011,2)={"07","19"}),VALUE(RIGHT(O6011,2))&gt;15)),TRUE,FALSE))</f>
        <v/>
      </c>
      <c r="T6011" s="77" t="str">
        <f>IF(O6011="","",IF(OR(VALUE(LEFT(O6011,2))&gt;IF(RIGHT(J6011,1)="M",7,19),AND(OR(LEFT(O6011,2)={"07","19"}),VALUE(RIGHT(O6011,2))&gt;5)),TRUE,FALSE))</f>
        <v/>
      </c>
    </row>
    <row r="6012" spans="12:20" x14ac:dyDescent="0.25">
      <c r="L6012" s="75">
        <f>COUNTIF($B$2:B6012,B6012)</f>
        <v>0</v>
      </c>
      <c r="M6012" s="75">
        <f>COUNTIF($L$2:L6012,4)</f>
        <v>42</v>
      </c>
      <c r="N6012" s="76" t="str">
        <f t="shared" si="469"/>
        <v>0</v>
      </c>
      <c r="O6012" s="76" t="str">
        <f t="shared" si="465"/>
        <v/>
      </c>
      <c r="P6012" s="75" t="str">
        <f t="shared" si="466"/>
        <v/>
      </c>
      <c r="Q6012" s="77" t="str">
        <f t="shared" si="467"/>
        <v/>
      </c>
      <c r="R6012" s="77" t="str">
        <f t="shared" si="468"/>
        <v/>
      </c>
      <c r="S6012" s="77" t="str">
        <f>IF(O6012="","",IF(OR(VALUE(LEFT(O6012,2))&gt;IF(RIGHT(J6012,1)="M",7,19),AND(OR(LEFT(O6012,2)={"07","19"}),VALUE(RIGHT(O6012,2))&gt;15)),TRUE,FALSE))</f>
        <v/>
      </c>
      <c r="T6012" s="77" t="str">
        <f>IF(O6012="","",IF(OR(VALUE(LEFT(O6012,2))&gt;IF(RIGHT(J6012,1)="M",7,19),AND(OR(LEFT(O6012,2)={"07","19"}),VALUE(RIGHT(O6012,2))&gt;5)),TRUE,FALSE))</f>
        <v/>
      </c>
    </row>
    <row r="6013" spans="12:20" x14ac:dyDescent="0.25">
      <c r="L6013" s="75">
        <f>COUNTIF($B$2:B6013,B6013)</f>
        <v>0</v>
      </c>
      <c r="M6013" s="75">
        <f>COUNTIF($L$2:L6013,4)</f>
        <v>42</v>
      </c>
      <c r="N6013" s="76" t="str">
        <f t="shared" si="469"/>
        <v>0</v>
      </c>
      <c r="O6013" s="76" t="str">
        <f t="shared" si="465"/>
        <v/>
      </c>
      <c r="P6013" s="75" t="str">
        <f t="shared" si="466"/>
        <v/>
      </c>
      <c r="Q6013" s="77" t="str">
        <f t="shared" si="467"/>
        <v/>
      </c>
      <c r="R6013" s="77" t="str">
        <f t="shared" si="468"/>
        <v/>
      </c>
      <c r="S6013" s="77" t="str">
        <f>IF(O6013="","",IF(OR(VALUE(LEFT(O6013,2))&gt;IF(RIGHT(J6013,1)="M",7,19),AND(OR(LEFT(O6013,2)={"07","19"}),VALUE(RIGHT(O6013,2))&gt;15)),TRUE,FALSE))</f>
        <v/>
      </c>
      <c r="T6013" s="77" t="str">
        <f>IF(O6013="","",IF(OR(VALUE(LEFT(O6013,2))&gt;IF(RIGHT(J6013,1)="M",7,19),AND(OR(LEFT(O6013,2)={"07","19"}),VALUE(RIGHT(O6013,2))&gt;5)),TRUE,FALSE))</f>
        <v/>
      </c>
    </row>
    <row r="6014" spans="12:20" x14ac:dyDescent="0.25">
      <c r="L6014" s="75">
        <f>COUNTIF($B$2:B6014,B6014)</f>
        <v>0</v>
      </c>
      <c r="M6014" s="75">
        <f>COUNTIF($L$2:L6014,4)</f>
        <v>42</v>
      </c>
      <c r="N6014" s="76" t="str">
        <f t="shared" si="469"/>
        <v>0</v>
      </c>
      <c r="O6014" s="76" t="str">
        <f t="shared" si="465"/>
        <v/>
      </c>
      <c r="P6014" s="75" t="str">
        <f t="shared" si="466"/>
        <v/>
      </c>
      <c r="Q6014" s="77" t="str">
        <f t="shared" si="467"/>
        <v/>
      </c>
      <c r="R6014" s="77" t="str">
        <f t="shared" si="468"/>
        <v/>
      </c>
      <c r="S6014" s="77" t="str">
        <f>IF(O6014="","",IF(OR(VALUE(LEFT(O6014,2))&gt;IF(RIGHT(J6014,1)="M",7,19),AND(OR(LEFT(O6014,2)={"07","19"}),VALUE(RIGHT(O6014,2))&gt;15)),TRUE,FALSE))</f>
        <v/>
      </c>
      <c r="T6014" s="77" t="str">
        <f>IF(O6014="","",IF(OR(VALUE(LEFT(O6014,2))&gt;IF(RIGHT(J6014,1)="M",7,19),AND(OR(LEFT(O6014,2)={"07","19"}),VALUE(RIGHT(O6014,2))&gt;5)),TRUE,FALSE))</f>
        <v/>
      </c>
    </row>
    <row r="6015" spans="12:20" x14ac:dyDescent="0.25">
      <c r="L6015" s="75">
        <f>COUNTIF($B$2:B6015,B6015)</f>
        <v>0</v>
      </c>
      <c r="M6015" s="75">
        <f>COUNTIF($L$2:L6015,4)</f>
        <v>42</v>
      </c>
      <c r="N6015" s="76" t="str">
        <f t="shared" si="469"/>
        <v>0</v>
      </c>
      <c r="O6015" s="76" t="str">
        <f t="shared" si="465"/>
        <v/>
      </c>
      <c r="P6015" s="75" t="str">
        <f t="shared" si="466"/>
        <v/>
      </c>
      <c r="Q6015" s="77" t="str">
        <f t="shared" si="467"/>
        <v/>
      </c>
      <c r="R6015" s="77" t="str">
        <f t="shared" si="468"/>
        <v/>
      </c>
      <c r="S6015" s="77" t="str">
        <f>IF(O6015="","",IF(OR(VALUE(LEFT(O6015,2))&gt;IF(RIGHT(J6015,1)="M",7,19),AND(OR(LEFT(O6015,2)={"07","19"}),VALUE(RIGHT(O6015,2))&gt;15)),TRUE,FALSE))</f>
        <v/>
      </c>
      <c r="T6015" s="77" t="str">
        <f>IF(O6015="","",IF(OR(VALUE(LEFT(O6015,2))&gt;IF(RIGHT(J6015,1)="M",7,19),AND(OR(LEFT(O6015,2)={"07","19"}),VALUE(RIGHT(O6015,2))&gt;5)),TRUE,FALSE))</f>
        <v/>
      </c>
    </row>
    <row r="6016" spans="12:20" x14ac:dyDescent="0.25">
      <c r="L6016" s="75">
        <f>COUNTIF($B$2:B6016,B6016)</f>
        <v>0</v>
      </c>
      <c r="M6016" s="75">
        <f>COUNTIF($L$2:L6016,4)</f>
        <v>42</v>
      </c>
      <c r="N6016" s="76" t="str">
        <f t="shared" si="469"/>
        <v>0</v>
      </c>
      <c r="O6016" s="76" t="str">
        <f t="shared" si="465"/>
        <v/>
      </c>
      <c r="P6016" s="75" t="str">
        <f t="shared" si="466"/>
        <v/>
      </c>
      <c r="Q6016" s="77" t="str">
        <f t="shared" si="467"/>
        <v/>
      </c>
      <c r="R6016" s="77" t="str">
        <f t="shared" si="468"/>
        <v/>
      </c>
      <c r="S6016" s="77" t="str">
        <f>IF(O6016="","",IF(OR(VALUE(LEFT(O6016,2))&gt;IF(RIGHT(J6016,1)="M",7,19),AND(OR(LEFT(O6016,2)={"07","19"}),VALUE(RIGHT(O6016,2))&gt;15)),TRUE,FALSE))</f>
        <v/>
      </c>
      <c r="T6016" s="77" t="str">
        <f>IF(O6016="","",IF(OR(VALUE(LEFT(O6016,2))&gt;IF(RIGHT(J6016,1)="M",7,19),AND(OR(LEFT(O6016,2)={"07","19"}),VALUE(RIGHT(O6016,2))&gt;5)),TRUE,FALSE))</f>
        <v/>
      </c>
    </row>
    <row r="6017" spans="12:20" x14ac:dyDescent="0.25">
      <c r="L6017" s="75">
        <f>COUNTIF($B$2:B6017,B6017)</f>
        <v>0</v>
      </c>
      <c r="M6017" s="75">
        <f>COUNTIF($L$2:L6017,4)</f>
        <v>42</v>
      </c>
      <c r="N6017" s="76" t="str">
        <f t="shared" si="469"/>
        <v>0</v>
      </c>
      <c r="O6017" s="76" t="str">
        <f t="shared" si="465"/>
        <v/>
      </c>
      <c r="P6017" s="75" t="str">
        <f t="shared" si="466"/>
        <v/>
      </c>
      <c r="Q6017" s="77" t="str">
        <f t="shared" si="467"/>
        <v/>
      </c>
      <c r="R6017" s="77" t="str">
        <f t="shared" si="468"/>
        <v/>
      </c>
      <c r="S6017" s="77" t="str">
        <f>IF(O6017="","",IF(OR(VALUE(LEFT(O6017,2))&gt;IF(RIGHT(J6017,1)="M",7,19),AND(OR(LEFT(O6017,2)={"07","19"}),VALUE(RIGHT(O6017,2))&gt;15)),TRUE,FALSE))</f>
        <v/>
      </c>
      <c r="T6017" s="77" t="str">
        <f>IF(O6017="","",IF(OR(VALUE(LEFT(O6017,2))&gt;IF(RIGHT(J6017,1)="M",7,19),AND(OR(LEFT(O6017,2)={"07","19"}),VALUE(RIGHT(O6017,2))&gt;5)),TRUE,FALSE))</f>
        <v/>
      </c>
    </row>
    <row r="6018" spans="12:20" x14ac:dyDescent="0.25">
      <c r="L6018" s="75">
        <f>COUNTIF($B$2:B6018,B6018)</f>
        <v>0</v>
      </c>
      <c r="M6018" s="75">
        <f>COUNTIF($L$2:L6018,4)</f>
        <v>42</v>
      </c>
      <c r="N6018" s="76" t="str">
        <f t="shared" si="469"/>
        <v>0</v>
      </c>
      <c r="O6018" s="76" t="str">
        <f t="shared" ref="O6018:O6081" si="470">TRIM(SUBSTITUTE(SUBSTITUTE(D6018,"+",""),"_",""))</f>
        <v/>
      </c>
      <c r="P6018" s="75" t="str">
        <f t="shared" ref="P6018:P6081" si="471">TRIM(SUBSTITUTE(SUBSTITUTE(E6018,"+",""),"_",""))</f>
        <v/>
      </c>
      <c r="Q6018" s="77" t="str">
        <f t="shared" ref="Q6018:Q6081" si="472">IFERROR(IF(RIGHT(P6018,2)&lt;RIGHT(O6018,2),IF(P6018&lt;O6018,P6018+2360-O6018,P6018-40-O6018),IF(P6018&lt;O6018,P6018+2400-O6018,P6018-O6018)),"")</f>
        <v/>
      </c>
      <c r="R6018" s="77" t="str">
        <f t="shared" ref="R6018:R6081" si="473">IFERROR(ROUNDDOWN(Q6018/100,0),"")</f>
        <v/>
      </c>
      <c r="S6018" s="77" t="str">
        <f>IF(O6018="","",IF(OR(VALUE(LEFT(O6018,2))&gt;IF(RIGHT(J6018,1)="M",7,19),AND(OR(LEFT(O6018,2)={"07","19"}),VALUE(RIGHT(O6018,2))&gt;15)),TRUE,FALSE))</f>
        <v/>
      </c>
      <c r="T6018" s="77" t="str">
        <f>IF(O6018="","",IF(OR(VALUE(LEFT(O6018,2))&gt;IF(RIGHT(J6018,1)="M",7,19),AND(OR(LEFT(O6018,2)={"07","19"}),VALUE(RIGHT(O6018,2))&gt;5)),TRUE,FALSE))</f>
        <v/>
      </c>
    </row>
    <row r="6019" spans="12:20" x14ac:dyDescent="0.25">
      <c r="L6019" s="75">
        <f>COUNTIF($B$2:B6019,B6019)</f>
        <v>0</v>
      </c>
      <c r="M6019" s="75">
        <f>COUNTIF($L$2:L6019,4)</f>
        <v>42</v>
      </c>
      <c r="N6019" s="76" t="str">
        <f t="shared" ref="N6019:N6082" si="474">A6019&amp;DAY(C6019)</f>
        <v>0</v>
      </c>
      <c r="O6019" s="76" t="str">
        <f t="shared" si="470"/>
        <v/>
      </c>
      <c r="P6019" s="75" t="str">
        <f t="shared" si="471"/>
        <v/>
      </c>
      <c r="Q6019" s="77" t="str">
        <f t="shared" si="472"/>
        <v/>
      </c>
      <c r="R6019" s="77" t="str">
        <f t="shared" si="473"/>
        <v/>
      </c>
      <c r="S6019" s="77" t="str">
        <f>IF(O6019="","",IF(OR(VALUE(LEFT(O6019,2))&gt;IF(RIGHT(J6019,1)="M",7,19),AND(OR(LEFT(O6019,2)={"07","19"}),VALUE(RIGHT(O6019,2))&gt;15)),TRUE,FALSE))</f>
        <v/>
      </c>
      <c r="T6019" s="77" t="str">
        <f>IF(O6019="","",IF(OR(VALUE(LEFT(O6019,2))&gt;IF(RIGHT(J6019,1)="M",7,19),AND(OR(LEFT(O6019,2)={"07","19"}),VALUE(RIGHT(O6019,2))&gt;5)),TRUE,FALSE))</f>
        <v/>
      </c>
    </row>
    <row r="6020" spans="12:20" x14ac:dyDescent="0.25">
      <c r="L6020" s="75">
        <f>COUNTIF($B$2:B6020,B6020)</f>
        <v>0</v>
      </c>
      <c r="M6020" s="75">
        <f>COUNTIF($L$2:L6020,4)</f>
        <v>42</v>
      </c>
      <c r="N6020" s="76" t="str">
        <f t="shared" si="474"/>
        <v>0</v>
      </c>
      <c r="O6020" s="76" t="str">
        <f t="shared" si="470"/>
        <v/>
      </c>
      <c r="P6020" s="75" t="str">
        <f t="shared" si="471"/>
        <v/>
      </c>
      <c r="Q6020" s="77" t="str">
        <f t="shared" si="472"/>
        <v/>
      </c>
      <c r="R6020" s="77" t="str">
        <f t="shared" si="473"/>
        <v/>
      </c>
      <c r="S6020" s="77" t="str">
        <f>IF(O6020="","",IF(OR(VALUE(LEFT(O6020,2))&gt;IF(RIGHT(J6020,1)="M",7,19),AND(OR(LEFT(O6020,2)={"07","19"}),VALUE(RIGHT(O6020,2))&gt;15)),TRUE,FALSE))</f>
        <v/>
      </c>
      <c r="T6020" s="77" t="str">
        <f>IF(O6020="","",IF(OR(VALUE(LEFT(O6020,2))&gt;IF(RIGHT(J6020,1)="M",7,19),AND(OR(LEFT(O6020,2)={"07","19"}),VALUE(RIGHT(O6020,2))&gt;5)),TRUE,FALSE))</f>
        <v/>
      </c>
    </row>
    <row r="6021" spans="12:20" x14ac:dyDescent="0.25">
      <c r="L6021" s="75">
        <f>COUNTIF($B$2:B6021,B6021)</f>
        <v>0</v>
      </c>
      <c r="M6021" s="75">
        <f>COUNTIF($L$2:L6021,4)</f>
        <v>42</v>
      </c>
      <c r="N6021" s="76" t="str">
        <f t="shared" si="474"/>
        <v>0</v>
      </c>
      <c r="O6021" s="76" t="str">
        <f t="shared" si="470"/>
        <v/>
      </c>
      <c r="P6021" s="75" t="str">
        <f t="shared" si="471"/>
        <v/>
      </c>
      <c r="Q6021" s="77" t="str">
        <f t="shared" si="472"/>
        <v/>
      </c>
      <c r="R6021" s="77" t="str">
        <f t="shared" si="473"/>
        <v/>
      </c>
      <c r="S6021" s="77" t="str">
        <f>IF(O6021="","",IF(OR(VALUE(LEFT(O6021,2))&gt;IF(RIGHT(J6021,1)="M",7,19),AND(OR(LEFT(O6021,2)={"07","19"}),VALUE(RIGHT(O6021,2))&gt;15)),TRUE,FALSE))</f>
        <v/>
      </c>
      <c r="T6021" s="77" t="str">
        <f>IF(O6021="","",IF(OR(VALUE(LEFT(O6021,2))&gt;IF(RIGHT(J6021,1)="M",7,19),AND(OR(LEFT(O6021,2)={"07","19"}),VALUE(RIGHT(O6021,2))&gt;5)),TRUE,FALSE))</f>
        <v/>
      </c>
    </row>
    <row r="6022" spans="12:20" x14ac:dyDescent="0.25">
      <c r="L6022" s="75">
        <f>COUNTIF($B$2:B6022,B6022)</f>
        <v>0</v>
      </c>
      <c r="M6022" s="75">
        <f>COUNTIF($L$2:L6022,4)</f>
        <v>42</v>
      </c>
      <c r="N6022" s="76" t="str">
        <f t="shared" si="474"/>
        <v>0</v>
      </c>
      <c r="O6022" s="76" t="str">
        <f t="shared" si="470"/>
        <v/>
      </c>
      <c r="P6022" s="75" t="str">
        <f t="shared" si="471"/>
        <v/>
      </c>
      <c r="Q6022" s="77" t="str">
        <f t="shared" si="472"/>
        <v/>
      </c>
      <c r="R6022" s="77" t="str">
        <f t="shared" si="473"/>
        <v/>
      </c>
      <c r="S6022" s="77" t="str">
        <f>IF(O6022="","",IF(OR(VALUE(LEFT(O6022,2))&gt;IF(RIGHT(J6022,1)="M",7,19),AND(OR(LEFT(O6022,2)={"07","19"}),VALUE(RIGHT(O6022,2))&gt;15)),TRUE,FALSE))</f>
        <v/>
      </c>
      <c r="T6022" s="77" t="str">
        <f>IF(O6022="","",IF(OR(VALUE(LEFT(O6022,2))&gt;IF(RIGHT(J6022,1)="M",7,19),AND(OR(LEFT(O6022,2)={"07","19"}),VALUE(RIGHT(O6022,2))&gt;5)),TRUE,FALSE))</f>
        <v/>
      </c>
    </row>
    <row r="6023" spans="12:20" x14ac:dyDescent="0.25">
      <c r="L6023" s="75">
        <f>COUNTIF($B$2:B6023,B6023)</f>
        <v>0</v>
      </c>
      <c r="M6023" s="75">
        <f>COUNTIF($L$2:L6023,4)</f>
        <v>42</v>
      </c>
      <c r="N6023" s="76" t="str">
        <f t="shared" si="474"/>
        <v>0</v>
      </c>
      <c r="O6023" s="76" t="str">
        <f t="shared" si="470"/>
        <v/>
      </c>
      <c r="P6023" s="75" t="str">
        <f t="shared" si="471"/>
        <v/>
      </c>
      <c r="Q6023" s="77" t="str">
        <f t="shared" si="472"/>
        <v/>
      </c>
      <c r="R6023" s="77" t="str">
        <f t="shared" si="473"/>
        <v/>
      </c>
      <c r="S6023" s="77" t="str">
        <f>IF(O6023="","",IF(OR(VALUE(LEFT(O6023,2))&gt;IF(RIGHT(J6023,1)="M",7,19),AND(OR(LEFT(O6023,2)={"07","19"}),VALUE(RIGHT(O6023,2))&gt;15)),TRUE,FALSE))</f>
        <v/>
      </c>
      <c r="T6023" s="77" t="str">
        <f>IF(O6023="","",IF(OR(VALUE(LEFT(O6023,2))&gt;IF(RIGHT(J6023,1)="M",7,19),AND(OR(LEFT(O6023,2)={"07","19"}),VALUE(RIGHT(O6023,2))&gt;5)),TRUE,FALSE))</f>
        <v/>
      </c>
    </row>
    <row r="6024" spans="12:20" x14ac:dyDescent="0.25">
      <c r="L6024" s="75">
        <f>COUNTIF($B$2:B6024,B6024)</f>
        <v>0</v>
      </c>
      <c r="M6024" s="75">
        <f>COUNTIF($L$2:L6024,4)</f>
        <v>42</v>
      </c>
      <c r="N6024" s="76" t="str">
        <f t="shared" si="474"/>
        <v>0</v>
      </c>
      <c r="O6024" s="76" t="str">
        <f t="shared" si="470"/>
        <v/>
      </c>
      <c r="P6024" s="75" t="str">
        <f t="shared" si="471"/>
        <v/>
      </c>
      <c r="Q6024" s="77" t="str">
        <f t="shared" si="472"/>
        <v/>
      </c>
      <c r="R6024" s="77" t="str">
        <f t="shared" si="473"/>
        <v/>
      </c>
      <c r="S6024" s="77" t="str">
        <f>IF(O6024="","",IF(OR(VALUE(LEFT(O6024,2))&gt;IF(RIGHT(J6024,1)="M",7,19),AND(OR(LEFT(O6024,2)={"07","19"}),VALUE(RIGHT(O6024,2))&gt;15)),TRUE,FALSE))</f>
        <v/>
      </c>
      <c r="T6024" s="77" t="str">
        <f>IF(O6024="","",IF(OR(VALUE(LEFT(O6024,2))&gt;IF(RIGHT(J6024,1)="M",7,19),AND(OR(LEFT(O6024,2)={"07","19"}),VALUE(RIGHT(O6024,2))&gt;5)),TRUE,FALSE))</f>
        <v/>
      </c>
    </row>
    <row r="6025" spans="12:20" x14ac:dyDescent="0.25">
      <c r="L6025" s="75">
        <f>COUNTIF($B$2:B6025,B6025)</f>
        <v>0</v>
      </c>
      <c r="M6025" s="75">
        <f>COUNTIF($L$2:L6025,4)</f>
        <v>42</v>
      </c>
      <c r="N6025" s="76" t="str">
        <f t="shared" si="474"/>
        <v>0</v>
      </c>
      <c r="O6025" s="76" t="str">
        <f t="shared" si="470"/>
        <v/>
      </c>
      <c r="P6025" s="75" t="str">
        <f t="shared" si="471"/>
        <v/>
      </c>
      <c r="Q6025" s="77" t="str">
        <f t="shared" si="472"/>
        <v/>
      </c>
      <c r="R6025" s="77" t="str">
        <f t="shared" si="473"/>
        <v/>
      </c>
      <c r="S6025" s="77" t="str">
        <f>IF(O6025="","",IF(OR(VALUE(LEFT(O6025,2))&gt;IF(RIGHT(J6025,1)="M",7,19),AND(OR(LEFT(O6025,2)={"07","19"}),VALUE(RIGHT(O6025,2))&gt;15)),TRUE,FALSE))</f>
        <v/>
      </c>
      <c r="T6025" s="77" t="str">
        <f>IF(O6025="","",IF(OR(VALUE(LEFT(O6025,2))&gt;IF(RIGHT(J6025,1)="M",7,19),AND(OR(LEFT(O6025,2)={"07","19"}),VALUE(RIGHT(O6025,2))&gt;5)),TRUE,FALSE))</f>
        <v/>
      </c>
    </row>
    <row r="6026" spans="12:20" x14ac:dyDescent="0.25">
      <c r="L6026" s="75">
        <f>COUNTIF($B$2:B6026,B6026)</f>
        <v>0</v>
      </c>
      <c r="M6026" s="75">
        <f>COUNTIF($L$2:L6026,4)</f>
        <v>42</v>
      </c>
      <c r="N6026" s="76" t="str">
        <f t="shared" si="474"/>
        <v>0</v>
      </c>
      <c r="O6026" s="76" t="str">
        <f t="shared" si="470"/>
        <v/>
      </c>
      <c r="P6026" s="75" t="str">
        <f t="shared" si="471"/>
        <v/>
      </c>
      <c r="Q6026" s="77" t="str">
        <f t="shared" si="472"/>
        <v/>
      </c>
      <c r="R6026" s="77" t="str">
        <f t="shared" si="473"/>
        <v/>
      </c>
      <c r="S6026" s="77" t="str">
        <f>IF(O6026="","",IF(OR(VALUE(LEFT(O6026,2))&gt;IF(RIGHT(J6026,1)="M",7,19),AND(OR(LEFT(O6026,2)={"07","19"}),VALUE(RIGHT(O6026,2))&gt;15)),TRUE,FALSE))</f>
        <v/>
      </c>
      <c r="T6026" s="77" t="str">
        <f>IF(O6026="","",IF(OR(VALUE(LEFT(O6026,2))&gt;IF(RIGHT(J6026,1)="M",7,19),AND(OR(LEFT(O6026,2)={"07","19"}),VALUE(RIGHT(O6026,2))&gt;5)),TRUE,FALSE))</f>
        <v/>
      </c>
    </row>
    <row r="6027" spans="12:20" x14ac:dyDescent="0.25">
      <c r="L6027" s="75">
        <f>COUNTIF($B$2:B6027,B6027)</f>
        <v>0</v>
      </c>
      <c r="M6027" s="75">
        <f>COUNTIF($L$2:L6027,4)</f>
        <v>42</v>
      </c>
      <c r="N6027" s="76" t="str">
        <f t="shared" si="474"/>
        <v>0</v>
      </c>
      <c r="O6027" s="76" t="str">
        <f t="shared" si="470"/>
        <v/>
      </c>
      <c r="P6027" s="75" t="str">
        <f t="shared" si="471"/>
        <v/>
      </c>
      <c r="Q6027" s="77" t="str">
        <f t="shared" si="472"/>
        <v/>
      </c>
      <c r="R6027" s="77" t="str">
        <f t="shared" si="473"/>
        <v/>
      </c>
      <c r="S6027" s="77" t="str">
        <f>IF(O6027="","",IF(OR(VALUE(LEFT(O6027,2))&gt;IF(RIGHT(J6027,1)="M",7,19),AND(OR(LEFT(O6027,2)={"07","19"}),VALUE(RIGHT(O6027,2))&gt;15)),TRUE,FALSE))</f>
        <v/>
      </c>
      <c r="T6027" s="77" t="str">
        <f>IF(O6027="","",IF(OR(VALUE(LEFT(O6027,2))&gt;IF(RIGHT(J6027,1)="M",7,19),AND(OR(LEFT(O6027,2)={"07","19"}),VALUE(RIGHT(O6027,2))&gt;5)),TRUE,FALSE))</f>
        <v/>
      </c>
    </row>
    <row r="6028" spans="12:20" x14ac:dyDescent="0.25">
      <c r="L6028" s="75">
        <f>COUNTIF($B$2:B6028,B6028)</f>
        <v>0</v>
      </c>
      <c r="M6028" s="75">
        <f>COUNTIF($L$2:L6028,4)</f>
        <v>42</v>
      </c>
      <c r="N6028" s="76" t="str">
        <f t="shared" si="474"/>
        <v>0</v>
      </c>
      <c r="O6028" s="76" t="str">
        <f t="shared" si="470"/>
        <v/>
      </c>
      <c r="P6028" s="75" t="str">
        <f t="shared" si="471"/>
        <v/>
      </c>
      <c r="Q6028" s="77" t="str">
        <f t="shared" si="472"/>
        <v/>
      </c>
      <c r="R6028" s="77" t="str">
        <f t="shared" si="473"/>
        <v/>
      </c>
      <c r="S6028" s="77" t="str">
        <f>IF(O6028="","",IF(OR(VALUE(LEFT(O6028,2))&gt;IF(RIGHT(J6028,1)="M",7,19),AND(OR(LEFT(O6028,2)={"07","19"}),VALUE(RIGHT(O6028,2))&gt;15)),TRUE,FALSE))</f>
        <v/>
      </c>
      <c r="T6028" s="77" t="str">
        <f>IF(O6028="","",IF(OR(VALUE(LEFT(O6028,2))&gt;IF(RIGHT(J6028,1)="M",7,19),AND(OR(LEFT(O6028,2)={"07","19"}),VALUE(RIGHT(O6028,2))&gt;5)),TRUE,FALSE))</f>
        <v/>
      </c>
    </row>
    <row r="6029" spans="12:20" x14ac:dyDescent="0.25">
      <c r="L6029" s="75">
        <f>COUNTIF($B$2:B6029,B6029)</f>
        <v>0</v>
      </c>
      <c r="M6029" s="75">
        <f>COUNTIF($L$2:L6029,4)</f>
        <v>42</v>
      </c>
      <c r="N6029" s="76" t="str">
        <f t="shared" si="474"/>
        <v>0</v>
      </c>
      <c r="O6029" s="76" t="str">
        <f t="shared" si="470"/>
        <v/>
      </c>
      <c r="P6029" s="75" t="str">
        <f t="shared" si="471"/>
        <v/>
      </c>
      <c r="Q6029" s="77" t="str">
        <f t="shared" si="472"/>
        <v/>
      </c>
      <c r="R6029" s="77" t="str">
        <f t="shared" si="473"/>
        <v/>
      </c>
      <c r="S6029" s="77" t="str">
        <f>IF(O6029="","",IF(OR(VALUE(LEFT(O6029,2))&gt;IF(RIGHT(J6029,1)="M",7,19),AND(OR(LEFT(O6029,2)={"07","19"}),VALUE(RIGHT(O6029,2))&gt;15)),TRUE,FALSE))</f>
        <v/>
      </c>
      <c r="T6029" s="77" t="str">
        <f>IF(O6029="","",IF(OR(VALUE(LEFT(O6029,2))&gt;IF(RIGHT(J6029,1)="M",7,19),AND(OR(LEFT(O6029,2)={"07","19"}),VALUE(RIGHT(O6029,2))&gt;5)),TRUE,FALSE))</f>
        <v/>
      </c>
    </row>
    <row r="6030" spans="12:20" x14ac:dyDescent="0.25">
      <c r="L6030" s="75">
        <f>COUNTIF($B$2:B6030,B6030)</f>
        <v>0</v>
      </c>
      <c r="M6030" s="75">
        <f>COUNTIF($L$2:L6030,4)</f>
        <v>42</v>
      </c>
      <c r="N6030" s="76" t="str">
        <f t="shared" si="474"/>
        <v>0</v>
      </c>
      <c r="O6030" s="76" t="str">
        <f t="shared" si="470"/>
        <v/>
      </c>
      <c r="P6030" s="75" t="str">
        <f t="shared" si="471"/>
        <v/>
      </c>
      <c r="Q6030" s="77" t="str">
        <f t="shared" si="472"/>
        <v/>
      </c>
      <c r="R6030" s="77" t="str">
        <f t="shared" si="473"/>
        <v/>
      </c>
      <c r="S6030" s="77" t="str">
        <f>IF(O6030="","",IF(OR(VALUE(LEFT(O6030,2))&gt;IF(RIGHT(J6030,1)="M",7,19),AND(OR(LEFT(O6030,2)={"07","19"}),VALUE(RIGHT(O6030,2))&gt;15)),TRUE,FALSE))</f>
        <v/>
      </c>
      <c r="T6030" s="77" t="str">
        <f>IF(O6030="","",IF(OR(VALUE(LEFT(O6030,2))&gt;IF(RIGHT(J6030,1)="M",7,19),AND(OR(LEFT(O6030,2)={"07","19"}),VALUE(RIGHT(O6030,2))&gt;5)),TRUE,FALSE))</f>
        <v/>
      </c>
    </row>
    <row r="6031" spans="12:20" x14ac:dyDescent="0.25">
      <c r="L6031" s="75">
        <f>COUNTIF($B$2:B6031,B6031)</f>
        <v>0</v>
      </c>
      <c r="M6031" s="75">
        <f>COUNTIF($L$2:L6031,4)</f>
        <v>42</v>
      </c>
      <c r="N6031" s="76" t="str">
        <f t="shared" si="474"/>
        <v>0</v>
      </c>
      <c r="O6031" s="76" t="str">
        <f t="shared" si="470"/>
        <v/>
      </c>
      <c r="P6031" s="75" t="str">
        <f t="shared" si="471"/>
        <v/>
      </c>
      <c r="Q6031" s="77" t="str">
        <f t="shared" si="472"/>
        <v/>
      </c>
      <c r="R6031" s="77" t="str">
        <f t="shared" si="473"/>
        <v/>
      </c>
      <c r="S6031" s="77" t="str">
        <f>IF(O6031="","",IF(OR(VALUE(LEFT(O6031,2))&gt;IF(RIGHT(J6031,1)="M",7,19),AND(OR(LEFT(O6031,2)={"07","19"}),VALUE(RIGHT(O6031,2))&gt;15)),TRUE,FALSE))</f>
        <v/>
      </c>
      <c r="T6031" s="77" t="str">
        <f>IF(O6031="","",IF(OR(VALUE(LEFT(O6031,2))&gt;IF(RIGHT(J6031,1)="M",7,19),AND(OR(LEFT(O6031,2)={"07","19"}),VALUE(RIGHT(O6031,2))&gt;5)),TRUE,FALSE))</f>
        <v/>
      </c>
    </row>
    <row r="6032" spans="12:20" x14ac:dyDescent="0.25">
      <c r="L6032" s="75">
        <f>COUNTIF($B$2:B6032,B6032)</f>
        <v>0</v>
      </c>
      <c r="M6032" s="75">
        <f>COUNTIF($L$2:L6032,4)</f>
        <v>42</v>
      </c>
      <c r="N6032" s="76" t="str">
        <f t="shared" si="474"/>
        <v>0</v>
      </c>
      <c r="O6032" s="76" t="str">
        <f t="shared" si="470"/>
        <v/>
      </c>
      <c r="P6032" s="75" t="str">
        <f t="shared" si="471"/>
        <v/>
      </c>
      <c r="Q6032" s="77" t="str">
        <f t="shared" si="472"/>
        <v/>
      </c>
      <c r="R6032" s="77" t="str">
        <f t="shared" si="473"/>
        <v/>
      </c>
      <c r="S6032" s="77" t="str">
        <f>IF(O6032="","",IF(OR(VALUE(LEFT(O6032,2))&gt;IF(RIGHT(J6032,1)="M",7,19),AND(OR(LEFT(O6032,2)={"07","19"}),VALUE(RIGHT(O6032,2))&gt;15)),TRUE,FALSE))</f>
        <v/>
      </c>
      <c r="T6032" s="77" t="str">
        <f>IF(O6032="","",IF(OR(VALUE(LEFT(O6032,2))&gt;IF(RIGHT(J6032,1)="M",7,19),AND(OR(LEFT(O6032,2)={"07","19"}),VALUE(RIGHT(O6032,2))&gt;5)),TRUE,FALSE))</f>
        <v/>
      </c>
    </row>
    <row r="6033" spans="12:20" x14ac:dyDescent="0.25">
      <c r="L6033" s="75">
        <f>COUNTIF($B$2:B6033,B6033)</f>
        <v>0</v>
      </c>
      <c r="M6033" s="75">
        <f>COUNTIF($L$2:L6033,4)</f>
        <v>42</v>
      </c>
      <c r="N6033" s="76" t="str">
        <f t="shared" si="474"/>
        <v>0</v>
      </c>
      <c r="O6033" s="76" t="str">
        <f t="shared" si="470"/>
        <v/>
      </c>
      <c r="P6033" s="75" t="str">
        <f t="shared" si="471"/>
        <v/>
      </c>
      <c r="Q6033" s="77" t="str">
        <f t="shared" si="472"/>
        <v/>
      </c>
      <c r="R6033" s="77" t="str">
        <f t="shared" si="473"/>
        <v/>
      </c>
      <c r="S6033" s="77" t="str">
        <f>IF(O6033="","",IF(OR(VALUE(LEFT(O6033,2))&gt;IF(RIGHT(J6033,1)="M",7,19),AND(OR(LEFT(O6033,2)={"07","19"}),VALUE(RIGHT(O6033,2))&gt;15)),TRUE,FALSE))</f>
        <v/>
      </c>
      <c r="T6033" s="77" t="str">
        <f>IF(O6033="","",IF(OR(VALUE(LEFT(O6033,2))&gt;IF(RIGHT(J6033,1)="M",7,19),AND(OR(LEFT(O6033,2)={"07","19"}),VALUE(RIGHT(O6033,2))&gt;5)),TRUE,FALSE))</f>
        <v/>
      </c>
    </row>
    <row r="6034" spans="12:20" x14ac:dyDescent="0.25">
      <c r="L6034" s="75">
        <f>COUNTIF($B$2:B6034,B6034)</f>
        <v>0</v>
      </c>
      <c r="M6034" s="75">
        <f>COUNTIF($L$2:L6034,4)</f>
        <v>42</v>
      </c>
      <c r="N6034" s="76" t="str">
        <f t="shared" si="474"/>
        <v>0</v>
      </c>
      <c r="O6034" s="76" t="str">
        <f t="shared" si="470"/>
        <v/>
      </c>
      <c r="P6034" s="75" t="str">
        <f t="shared" si="471"/>
        <v/>
      </c>
      <c r="Q6034" s="77" t="str">
        <f t="shared" si="472"/>
        <v/>
      </c>
      <c r="R6034" s="77" t="str">
        <f t="shared" si="473"/>
        <v/>
      </c>
      <c r="S6034" s="77" t="str">
        <f>IF(O6034="","",IF(OR(VALUE(LEFT(O6034,2))&gt;IF(RIGHT(J6034,1)="M",7,19),AND(OR(LEFT(O6034,2)={"07","19"}),VALUE(RIGHT(O6034,2))&gt;15)),TRUE,FALSE))</f>
        <v/>
      </c>
      <c r="T6034" s="77" t="str">
        <f>IF(O6034="","",IF(OR(VALUE(LEFT(O6034,2))&gt;IF(RIGHT(J6034,1)="M",7,19),AND(OR(LEFT(O6034,2)={"07","19"}),VALUE(RIGHT(O6034,2))&gt;5)),TRUE,FALSE))</f>
        <v/>
      </c>
    </row>
    <row r="6035" spans="12:20" x14ac:dyDescent="0.25">
      <c r="L6035" s="75">
        <f>COUNTIF($B$2:B6035,B6035)</f>
        <v>0</v>
      </c>
      <c r="M6035" s="75">
        <f>COUNTIF($L$2:L6035,4)</f>
        <v>42</v>
      </c>
      <c r="N6035" s="76" t="str">
        <f t="shared" si="474"/>
        <v>0</v>
      </c>
      <c r="O6035" s="76" t="str">
        <f t="shared" si="470"/>
        <v/>
      </c>
      <c r="P6035" s="75" t="str">
        <f t="shared" si="471"/>
        <v/>
      </c>
      <c r="Q6035" s="77" t="str">
        <f t="shared" si="472"/>
        <v/>
      </c>
      <c r="R6035" s="77" t="str">
        <f t="shared" si="473"/>
        <v/>
      </c>
      <c r="S6035" s="77" t="str">
        <f>IF(O6035="","",IF(OR(VALUE(LEFT(O6035,2))&gt;IF(RIGHT(J6035,1)="M",7,19),AND(OR(LEFT(O6035,2)={"07","19"}),VALUE(RIGHT(O6035,2))&gt;15)),TRUE,FALSE))</f>
        <v/>
      </c>
      <c r="T6035" s="77" t="str">
        <f>IF(O6035="","",IF(OR(VALUE(LEFT(O6035,2))&gt;IF(RIGHT(J6035,1)="M",7,19),AND(OR(LEFT(O6035,2)={"07","19"}),VALUE(RIGHT(O6035,2))&gt;5)),TRUE,FALSE))</f>
        <v/>
      </c>
    </row>
    <row r="6036" spans="12:20" x14ac:dyDescent="0.25">
      <c r="L6036" s="75">
        <f>COUNTIF($B$2:B6036,B6036)</f>
        <v>0</v>
      </c>
      <c r="M6036" s="75">
        <f>COUNTIF($L$2:L6036,4)</f>
        <v>42</v>
      </c>
      <c r="N6036" s="76" t="str">
        <f t="shared" si="474"/>
        <v>0</v>
      </c>
      <c r="O6036" s="76" t="str">
        <f t="shared" si="470"/>
        <v/>
      </c>
      <c r="P6036" s="75" t="str">
        <f t="shared" si="471"/>
        <v/>
      </c>
      <c r="Q6036" s="77" t="str">
        <f t="shared" si="472"/>
        <v/>
      </c>
      <c r="R6036" s="77" t="str">
        <f t="shared" si="473"/>
        <v/>
      </c>
      <c r="S6036" s="77" t="str">
        <f>IF(O6036="","",IF(OR(VALUE(LEFT(O6036,2))&gt;IF(RIGHT(J6036,1)="M",7,19),AND(OR(LEFT(O6036,2)={"07","19"}),VALUE(RIGHT(O6036,2))&gt;15)),TRUE,FALSE))</f>
        <v/>
      </c>
      <c r="T6036" s="77" t="str">
        <f>IF(O6036="","",IF(OR(VALUE(LEFT(O6036,2))&gt;IF(RIGHT(J6036,1)="M",7,19),AND(OR(LEFT(O6036,2)={"07","19"}),VALUE(RIGHT(O6036,2))&gt;5)),TRUE,FALSE))</f>
        <v/>
      </c>
    </row>
    <row r="6037" spans="12:20" x14ac:dyDescent="0.25">
      <c r="L6037" s="75">
        <f>COUNTIF($B$2:B6037,B6037)</f>
        <v>0</v>
      </c>
      <c r="M6037" s="75">
        <f>COUNTIF($L$2:L6037,4)</f>
        <v>42</v>
      </c>
      <c r="N6037" s="76" t="str">
        <f t="shared" si="474"/>
        <v>0</v>
      </c>
      <c r="O6037" s="76" t="str">
        <f t="shared" si="470"/>
        <v/>
      </c>
      <c r="P6037" s="75" t="str">
        <f t="shared" si="471"/>
        <v/>
      </c>
      <c r="Q6037" s="77" t="str">
        <f t="shared" si="472"/>
        <v/>
      </c>
      <c r="R6037" s="77" t="str">
        <f t="shared" si="473"/>
        <v/>
      </c>
      <c r="S6037" s="77" t="str">
        <f>IF(O6037="","",IF(OR(VALUE(LEFT(O6037,2))&gt;IF(RIGHT(J6037,1)="M",7,19),AND(OR(LEFT(O6037,2)={"07","19"}),VALUE(RIGHT(O6037,2))&gt;15)),TRUE,FALSE))</f>
        <v/>
      </c>
      <c r="T6037" s="77" t="str">
        <f>IF(O6037="","",IF(OR(VALUE(LEFT(O6037,2))&gt;IF(RIGHT(J6037,1)="M",7,19),AND(OR(LEFT(O6037,2)={"07","19"}),VALUE(RIGHT(O6037,2))&gt;5)),TRUE,FALSE))</f>
        <v/>
      </c>
    </row>
    <row r="6038" spans="12:20" x14ac:dyDescent="0.25">
      <c r="L6038" s="75">
        <f>COUNTIF($B$2:B6038,B6038)</f>
        <v>0</v>
      </c>
      <c r="M6038" s="75">
        <f>COUNTIF($L$2:L6038,4)</f>
        <v>42</v>
      </c>
      <c r="N6038" s="76" t="str">
        <f t="shared" si="474"/>
        <v>0</v>
      </c>
      <c r="O6038" s="76" t="str">
        <f t="shared" si="470"/>
        <v/>
      </c>
      <c r="P6038" s="75" t="str">
        <f t="shared" si="471"/>
        <v/>
      </c>
      <c r="Q6038" s="77" t="str">
        <f t="shared" si="472"/>
        <v/>
      </c>
      <c r="R6038" s="77" t="str">
        <f t="shared" si="473"/>
        <v/>
      </c>
      <c r="S6038" s="77" t="str">
        <f>IF(O6038="","",IF(OR(VALUE(LEFT(O6038,2))&gt;IF(RIGHT(J6038,1)="M",7,19),AND(OR(LEFT(O6038,2)={"07","19"}),VALUE(RIGHT(O6038,2))&gt;15)),TRUE,FALSE))</f>
        <v/>
      </c>
      <c r="T6038" s="77" t="str">
        <f>IF(O6038="","",IF(OR(VALUE(LEFT(O6038,2))&gt;IF(RIGHT(J6038,1)="M",7,19),AND(OR(LEFT(O6038,2)={"07","19"}),VALUE(RIGHT(O6038,2))&gt;5)),TRUE,FALSE))</f>
        <v/>
      </c>
    </row>
    <row r="6039" spans="12:20" x14ac:dyDescent="0.25">
      <c r="L6039" s="75">
        <f>COUNTIF($B$2:B6039,B6039)</f>
        <v>0</v>
      </c>
      <c r="M6039" s="75">
        <f>COUNTIF($L$2:L6039,4)</f>
        <v>42</v>
      </c>
      <c r="N6039" s="76" t="str">
        <f t="shared" si="474"/>
        <v>0</v>
      </c>
      <c r="O6039" s="76" t="str">
        <f t="shared" si="470"/>
        <v/>
      </c>
      <c r="P6039" s="75" t="str">
        <f t="shared" si="471"/>
        <v/>
      </c>
      <c r="Q6039" s="77" t="str">
        <f t="shared" si="472"/>
        <v/>
      </c>
      <c r="R6039" s="77" t="str">
        <f t="shared" si="473"/>
        <v/>
      </c>
      <c r="S6039" s="77" t="str">
        <f>IF(O6039="","",IF(OR(VALUE(LEFT(O6039,2))&gt;IF(RIGHT(J6039,1)="M",7,19),AND(OR(LEFT(O6039,2)={"07","19"}),VALUE(RIGHT(O6039,2))&gt;15)),TRUE,FALSE))</f>
        <v/>
      </c>
      <c r="T6039" s="77" t="str">
        <f>IF(O6039="","",IF(OR(VALUE(LEFT(O6039,2))&gt;IF(RIGHT(J6039,1)="M",7,19),AND(OR(LEFT(O6039,2)={"07","19"}),VALUE(RIGHT(O6039,2))&gt;5)),TRUE,FALSE))</f>
        <v/>
      </c>
    </row>
    <row r="6040" spans="12:20" x14ac:dyDescent="0.25">
      <c r="L6040" s="75">
        <f>COUNTIF($B$2:B6040,B6040)</f>
        <v>0</v>
      </c>
      <c r="M6040" s="75">
        <f>COUNTIF($L$2:L6040,4)</f>
        <v>42</v>
      </c>
      <c r="N6040" s="76" t="str">
        <f t="shared" si="474"/>
        <v>0</v>
      </c>
      <c r="O6040" s="76" t="str">
        <f t="shared" si="470"/>
        <v/>
      </c>
      <c r="P6040" s="75" t="str">
        <f t="shared" si="471"/>
        <v/>
      </c>
      <c r="Q6040" s="77" t="str">
        <f t="shared" si="472"/>
        <v/>
      </c>
      <c r="R6040" s="77" t="str">
        <f t="shared" si="473"/>
        <v/>
      </c>
      <c r="S6040" s="77" t="str">
        <f>IF(O6040="","",IF(OR(VALUE(LEFT(O6040,2))&gt;IF(RIGHT(J6040,1)="M",7,19),AND(OR(LEFT(O6040,2)={"07","19"}),VALUE(RIGHT(O6040,2))&gt;15)),TRUE,FALSE))</f>
        <v/>
      </c>
      <c r="T6040" s="77" t="str">
        <f>IF(O6040="","",IF(OR(VALUE(LEFT(O6040,2))&gt;IF(RIGHT(J6040,1)="M",7,19),AND(OR(LEFT(O6040,2)={"07","19"}),VALUE(RIGHT(O6040,2))&gt;5)),TRUE,FALSE))</f>
        <v/>
      </c>
    </row>
    <row r="6041" spans="12:20" x14ac:dyDescent="0.25">
      <c r="L6041" s="75">
        <f>COUNTIF($B$2:B6041,B6041)</f>
        <v>0</v>
      </c>
      <c r="M6041" s="75">
        <f>COUNTIF($L$2:L6041,4)</f>
        <v>42</v>
      </c>
      <c r="N6041" s="76" t="str">
        <f t="shared" si="474"/>
        <v>0</v>
      </c>
      <c r="O6041" s="76" t="str">
        <f t="shared" si="470"/>
        <v/>
      </c>
      <c r="P6041" s="75" t="str">
        <f t="shared" si="471"/>
        <v/>
      </c>
      <c r="Q6041" s="77" t="str">
        <f t="shared" si="472"/>
        <v/>
      </c>
      <c r="R6041" s="77" t="str">
        <f t="shared" si="473"/>
        <v/>
      </c>
      <c r="S6041" s="77" t="str">
        <f>IF(O6041="","",IF(OR(VALUE(LEFT(O6041,2))&gt;IF(RIGHT(J6041,1)="M",7,19),AND(OR(LEFT(O6041,2)={"07","19"}),VALUE(RIGHT(O6041,2))&gt;15)),TRUE,FALSE))</f>
        <v/>
      </c>
      <c r="T6041" s="77" t="str">
        <f>IF(O6041="","",IF(OR(VALUE(LEFT(O6041,2))&gt;IF(RIGHT(J6041,1)="M",7,19),AND(OR(LEFT(O6041,2)={"07","19"}),VALUE(RIGHT(O6041,2))&gt;5)),TRUE,FALSE))</f>
        <v/>
      </c>
    </row>
    <row r="6042" spans="12:20" x14ac:dyDescent="0.25">
      <c r="L6042" s="75">
        <f>COUNTIF($B$2:B6042,B6042)</f>
        <v>0</v>
      </c>
      <c r="M6042" s="75">
        <f>COUNTIF($L$2:L6042,4)</f>
        <v>42</v>
      </c>
      <c r="N6042" s="76" t="str">
        <f t="shared" si="474"/>
        <v>0</v>
      </c>
      <c r="O6042" s="76" t="str">
        <f t="shared" si="470"/>
        <v/>
      </c>
      <c r="P6042" s="75" t="str">
        <f t="shared" si="471"/>
        <v/>
      </c>
      <c r="Q6042" s="77" t="str">
        <f t="shared" si="472"/>
        <v/>
      </c>
      <c r="R6042" s="77" t="str">
        <f t="shared" si="473"/>
        <v/>
      </c>
      <c r="S6042" s="77" t="str">
        <f>IF(O6042="","",IF(OR(VALUE(LEFT(O6042,2))&gt;IF(RIGHT(J6042,1)="M",7,19),AND(OR(LEFT(O6042,2)={"07","19"}),VALUE(RIGHT(O6042,2))&gt;15)),TRUE,FALSE))</f>
        <v/>
      </c>
      <c r="T6042" s="77" t="str">
        <f>IF(O6042="","",IF(OR(VALUE(LEFT(O6042,2))&gt;IF(RIGHT(J6042,1)="M",7,19),AND(OR(LEFT(O6042,2)={"07","19"}),VALUE(RIGHT(O6042,2))&gt;5)),TRUE,FALSE))</f>
        <v/>
      </c>
    </row>
    <row r="6043" spans="12:20" x14ac:dyDescent="0.25">
      <c r="L6043" s="75">
        <f>COUNTIF($B$2:B6043,B6043)</f>
        <v>0</v>
      </c>
      <c r="M6043" s="75">
        <f>COUNTIF($L$2:L6043,4)</f>
        <v>42</v>
      </c>
      <c r="N6043" s="76" t="str">
        <f t="shared" si="474"/>
        <v>0</v>
      </c>
      <c r="O6043" s="76" t="str">
        <f t="shared" si="470"/>
        <v/>
      </c>
      <c r="P6043" s="75" t="str">
        <f t="shared" si="471"/>
        <v/>
      </c>
      <c r="Q6043" s="77" t="str">
        <f t="shared" si="472"/>
        <v/>
      </c>
      <c r="R6043" s="77" t="str">
        <f t="shared" si="473"/>
        <v/>
      </c>
      <c r="S6043" s="77" t="str">
        <f>IF(O6043="","",IF(OR(VALUE(LEFT(O6043,2))&gt;IF(RIGHT(J6043,1)="M",7,19),AND(OR(LEFT(O6043,2)={"07","19"}),VALUE(RIGHT(O6043,2))&gt;15)),TRUE,FALSE))</f>
        <v/>
      </c>
      <c r="T6043" s="77" t="str">
        <f>IF(O6043="","",IF(OR(VALUE(LEFT(O6043,2))&gt;IF(RIGHT(J6043,1)="M",7,19),AND(OR(LEFT(O6043,2)={"07","19"}),VALUE(RIGHT(O6043,2))&gt;5)),TRUE,FALSE))</f>
        <v/>
      </c>
    </row>
    <row r="6044" spans="12:20" x14ac:dyDescent="0.25">
      <c r="L6044" s="75">
        <f>COUNTIF($B$2:B6044,B6044)</f>
        <v>0</v>
      </c>
      <c r="M6044" s="75">
        <f>COUNTIF($L$2:L6044,4)</f>
        <v>42</v>
      </c>
      <c r="N6044" s="76" t="str">
        <f t="shared" si="474"/>
        <v>0</v>
      </c>
      <c r="O6044" s="76" t="str">
        <f t="shared" si="470"/>
        <v/>
      </c>
      <c r="P6044" s="75" t="str">
        <f t="shared" si="471"/>
        <v/>
      </c>
      <c r="Q6044" s="77" t="str">
        <f t="shared" si="472"/>
        <v/>
      </c>
      <c r="R6044" s="77" t="str">
        <f t="shared" si="473"/>
        <v/>
      </c>
      <c r="S6044" s="77" t="str">
        <f>IF(O6044="","",IF(OR(VALUE(LEFT(O6044,2))&gt;IF(RIGHT(J6044,1)="M",7,19),AND(OR(LEFT(O6044,2)={"07","19"}),VALUE(RIGHT(O6044,2))&gt;15)),TRUE,FALSE))</f>
        <v/>
      </c>
      <c r="T6044" s="77" t="str">
        <f>IF(O6044="","",IF(OR(VALUE(LEFT(O6044,2))&gt;IF(RIGHT(J6044,1)="M",7,19),AND(OR(LEFT(O6044,2)={"07","19"}),VALUE(RIGHT(O6044,2))&gt;5)),TRUE,FALSE))</f>
        <v/>
      </c>
    </row>
    <row r="6045" spans="12:20" x14ac:dyDescent="0.25">
      <c r="L6045" s="75">
        <f>COUNTIF($B$2:B6045,B6045)</f>
        <v>0</v>
      </c>
      <c r="M6045" s="75">
        <f>COUNTIF($L$2:L6045,4)</f>
        <v>42</v>
      </c>
      <c r="N6045" s="76" t="str">
        <f t="shared" si="474"/>
        <v>0</v>
      </c>
      <c r="O6045" s="76" t="str">
        <f t="shared" si="470"/>
        <v/>
      </c>
      <c r="P6045" s="75" t="str">
        <f t="shared" si="471"/>
        <v/>
      </c>
      <c r="Q6045" s="77" t="str">
        <f t="shared" si="472"/>
        <v/>
      </c>
      <c r="R6045" s="77" t="str">
        <f t="shared" si="473"/>
        <v/>
      </c>
      <c r="S6045" s="77" t="str">
        <f>IF(O6045="","",IF(OR(VALUE(LEFT(O6045,2))&gt;IF(RIGHT(J6045,1)="M",7,19),AND(OR(LEFT(O6045,2)={"07","19"}),VALUE(RIGHT(O6045,2))&gt;15)),TRUE,FALSE))</f>
        <v/>
      </c>
      <c r="T6045" s="77" t="str">
        <f>IF(O6045="","",IF(OR(VALUE(LEFT(O6045,2))&gt;IF(RIGHT(J6045,1)="M",7,19),AND(OR(LEFT(O6045,2)={"07","19"}),VALUE(RIGHT(O6045,2))&gt;5)),TRUE,FALSE))</f>
        <v/>
      </c>
    </row>
    <row r="6046" spans="12:20" x14ac:dyDescent="0.25">
      <c r="L6046" s="75">
        <f>COUNTIF($B$2:B6046,B6046)</f>
        <v>0</v>
      </c>
      <c r="M6046" s="75">
        <f>COUNTIF($L$2:L6046,4)</f>
        <v>42</v>
      </c>
      <c r="N6046" s="76" t="str">
        <f t="shared" si="474"/>
        <v>0</v>
      </c>
      <c r="O6046" s="76" t="str">
        <f t="shared" si="470"/>
        <v/>
      </c>
      <c r="P6046" s="75" t="str">
        <f t="shared" si="471"/>
        <v/>
      </c>
      <c r="Q6046" s="77" t="str">
        <f t="shared" si="472"/>
        <v/>
      </c>
      <c r="R6046" s="77" t="str">
        <f t="shared" si="473"/>
        <v/>
      </c>
      <c r="S6046" s="77" t="str">
        <f>IF(O6046="","",IF(OR(VALUE(LEFT(O6046,2))&gt;IF(RIGHT(J6046,1)="M",7,19),AND(OR(LEFT(O6046,2)={"07","19"}),VALUE(RIGHT(O6046,2))&gt;15)),TRUE,FALSE))</f>
        <v/>
      </c>
      <c r="T6046" s="77" t="str">
        <f>IF(O6046="","",IF(OR(VALUE(LEFT(O6046,2))&gt;IF(RIGHT(J6046,1)="M",7,19),AND(OR(LEFT(O6046,2)={"07","19"}),VALUE(RIGHT(O6046,2))&gt;5)),TRUE,FALSE))</f>
        <v/>
      </c>
    </row>
    <row r="6047" spans="12:20" x14ac:dyDescent="0.25">
      <c r="L6047" s="75">
        <f>COUNTIF($B$2:B6047,B6047)</f>
        <v>0</v>
      </c>
      <c r="M6047" s="75">
        <f>COUNTIF($L$2:L6047,4)</f>
        <v>42</v>
      </c>
      <c r="N6047" s="76" t="str">
        <f t="shared" si="474"/>
        <v>0</v>
      </c>
      <c r="O6047" s="76" t="str">
        <f t="shared" si="470"/>
        <v/>
      </c>
      <c r="P6047" s="75" t="str">
        <f t="shared" si="471"/>
        <v/>
      </c>
      <c r="Q6047" s="77" t="str">
        <f t="shared" si="472"/>
        <v/>
      </c>
      <c r="R6047" s="77" t="str">
        <f t="shared" si="473"/>
        <v/>
      </c>
      <c r="S6047" s="77" t="str">
        <f>IF(O6047="","",IF(OR(VALUE(LEFT(O6047,2))&gt;IF(RIGHT(J6047,1)="M",7,19),AND(OR(LEFT(O6047,2)={"07","19"}),VALUE(RIGHT(O6047,2))&gt;15)),TRUE,FALSE))</f>
        <v/>
      </c>
      <c r="T6047" s="77" t="str">
        <f>IF(O6047="","",IF(OR(VALUE(LEFT(O6047,2))&gt;IF(RIGHT(J6047,1)="M",7,19),AND(OR(LEFT(O6047,2)={"07","19"}),VALUE(RIGHT(O6047,2))&gt;5)),TRUE,FALSE))</f>
        <v/>
      </c>
    </row>
    <row r="6048" spans="12:20" x14ac:dyDescent="0.25">
      <c r="L6048" s="75">
        <f>COUNTIF($B$2:B6048,B6048)</f>
        <v>0</v>
      </c>
      <c r="M6048" s="75">
        <f>COUNTIF($L$2:L6048,4)</f>
        <v>42</v>
      </c>
      <c r="N6048" s="76" t="str">
        <f t="shared" si="474"/>
        <v>0</v>
      </c>
      <c r="O6048" s="76" t="str">
        <f t="shared" si="470"/>
        <v/>
      </c>
      <c r="P6048" s="75" t="str">
        <f t="shared" si="471"/>
        <v/>
      </c>
      <c r="Q6048" s="77" t="str">
        <f t="shared" si="472"/>
        <v/>
      </c>
      <c r="R6048" s="77" t="str">
        <f t="shared" si="473"/>
        <v/>
      </c>
      <c r="S6048" s="77" t="str">
        <f>IF(O6048="","",IF(OR(VALUE(LEFT(O6048,2))&gt;IF(RIGHT(J6048,1)="M",7,19),AND(OR(LEFT(O6048,2)={"07","19"}),VALUE(RIGHT(O6048,2))&gt;15)),TRUE,FALSE))</f>
        <v/>
      </c>
      <c r="T6048" s="77" t="str">
        <f>IF(O6048="","",IF(OR(VALUE(LEFT(O6048,2))&gt;IF(RIGHT(J6048,1)="M",7,19),AND(OR(LEFT(O6048,2)={"07","19"}),VALUE(RIGHT(O6048,2))&gt;5)),TRUE,FALSE))</f>
        <v/>
      </c>
    </row>
    <row r="6049" spans="12:20" x14ac:dyDescent="0.25">
      <c r="L6049" s="75">
        <f>COUNTIF($B$2:B6049,B6049)</f>
        <v>0</v>
      </c>
      <c r="M6049" s="75">
        <f>COUNTIF($L$2:L6049,4)</f>
        <v>42</v>
      </c>
      <c r="N6049" s="76" t="str">
        <f t="shared" si="474"/>
        <v>0</v>
      </c>
      <c r="O6049" s="76" t="str">
        <f t="shared" si="470"/>
        <v/>
      </c>
      <c r="P6049" s="75" t="str">
        <f t="shared" si="471"/>
        <v/>
      </c>
      <c r="Q6049" s="77" t="str">
        <f t="shared" si="472"/>
        <v/>
      </c>
      <c r="R6049" s="77" t="str">
        <f t="shared" si="473"/>
        <v/>
      </c>
      <c r="S6049" s="77" t="str">
        <f>IF(O6049="","",IF(OR(VALUE(LEFT(O6049,2))&gt;IF(RIGHT(J6049,1)="M",7,19),AND(OR(LEFT(O6049,2)={"07","19"}),VALUE(RIGHT(O6049,2))&gt;15)),TRUE,FALSE))</f>
        <v/>
      </c>
      <c r="T6049" s="77" t="str">
        <f>IF(O6049="","",IF(OR(VALUE(LEFT(O6049,2))&gt;IF(RIGHT(J6049,1)="M",7,19),AND(OR(LEFT(O6049,2)={"07","19"}),VALUE(RIGHT(O6049,2))&gt;5)),TRUE,FALSE))</f>
        <v/>
      </c>
    </row>
    <row r="6050" spans="12:20" x14ac:dyDescent="0.25">
      <c r="L6050" s="75">
        <f>COUNTIF($B$2:B6050,B6050)</f>
        <v>0</v>
      </c>
      <c r="M6050" s="75">
        <f>COUNTIF($L$2:L6050,4)</f>
        <v>42</v>
      </c>
      <c r="N6050" s="76" t="str">
        <f t="shared" si="474"/>
        <v>0</v>
      </c>
      <c r="O6050" s="76" t="str">
        <f t="shared" si="470"/>
        <v/>
      </c>
      <c r="P6050" s="75" t="str">
        <f t="shared" si="471"/>
        <v/>
      </c>
      <c r="Q6050" s="77" t="str">
        <f t="shared" si="472"/>
        <v/>
      </c>
      <c r="R6050" s="77" t="str">
        <f t="shared" si="473"/>
        <v/>
      </c>
      <c r="S6050" s="77" t="str">
        <f>IF(O6050="","",IF(OR(VALUE(LEFT(O6050,2))&gt;IF(RIGHT(J6050,1)="M",7,19),AND(OR(LEFT(O6050,2)={"07","19"}),VALUE(RIGHT(O6050,2))&gt;15)),TRUE,FALSE))</f>
        <v/>
      </c>
      <c r="T6050" s="77" t="str">
        <f>IF(O6050="","",IF(OR(VALUE(LEFT(O6050,2))&gt;IF(RIGHT(J6050,1)="M",7,19),AND(OR(LEFT(O6050,2)={"07","19"}),VALUE(RIGHT(O6050,2))&gt;5)),TRUE,FALSE))</f>
        <v/>
      </c>
    </row>
    <row r="6051" spans="12:20" x14ac:dyDescent="0.25">
      <c r="L6051" s="75">
        <f>COUNTIF($B$2:B6051,B6051)</f>
        <v>0</v>
      </c>
      <c r="M6051" s="75">
        <f>COUNTIF($L$2:L6051,4)</f>
        <v>42</v>
      </c>
      <c r="N6051" s="76" t="str">
        <f t="shared" si="474"/>
        <v>0</v>
      </c>
      <c r="O6051" s="76" t="str">
        <f t="shared" si="470"/>
        <v/>
      </c>
      <c r="P6051" s="75" t="str">
        <f t="shared" si="471"/>
        <v/>
      </c>
      <c r="Q6051" s="77" t="str">
        <f t="shared" si="472"/>
        <v/>
      </c>
      <c r="R6051" s="77" t="str">
        <f t="shared" si="473"/>
        <v/>
      </c>
      <c r="S6051" s="77" t="str">
        <f>IF(O6051="","",IF(OR(VALUE(LEFT(O6051,2))&gt;IF(RIGHT(J6051,1)="M",7,19),AND(OR(LEFT(O6051,2)={"07","19"}),VALUE(RIGHT(O6051,2))&gt;15)),TRUE,FALSE))</f>
        <v/>
      </c>
      <c r="T6051" s="77" t="str">
        <f>IF(O6051="","",IF(OR(VALUE(LEFT(O6051,2))&gt;IF(RIGHT(J6051,1)="M",7,19),AND(OR(LEFT(O6051,2)={"07","19"}),VALUE(RIGHT(O6051,2))&gt;5)),TRUE,FALSE))</f>
        <v/>
      </c>
    </row>
    <row r="6052" spans="12:20" x14ac:dyDescent="0.25">
      <c r="L6052" s="75">
        <f>COUNTIF($B$2:B6052,B6052)</f>
        <v>0</v>
      </c>
      <c r="M6052" s="75">
        <f>COUNTIF($L$2:L6052,4)</f>
        <v>42</v>
      </c>
      <c r="N6052" s="76" t="str">
        <f t="shared" si="474"/>
        <v>0</v>
      </c>
      <c r="O6052" s="76" t="str">
        <f t="shared" si="470"/>
        <v/>
      </c>
      <c r="P6052" s="75" t="str">
        <f t="shared" si="471"/>
        <v/>
      </c>
      <c r="Q6052" s="77" t="str">
        <f t="shared" si="472"/>
        <v/>
      </c>
      <c r="R6052" s="77" t="str">
        <f t="shared" si="473"/>
        <v/>
      </c>
      <c r="S6052" s="77" t="str">
        <f>IF(O6052="","",IF(OR(VALUE(LEFT(O6052,2))&gt;IF(RIGHT(J6052,1)="M",7,19),AND(OR(LEFT(O6052,2)={"07","19"}),VALUE(RIGHT(O6052,2))&gt;15)),TRUE,FALSE))</f>
        <v/>
      </c>
      <c r="T6052" s="77" t="str">
        <f>IF(O6052="","",IF(OR(VALUE(LEFT(O6052,2))&gt;IF(RIGHT(J6052,1)="M",7,19),AND(OR(LEFT(O6052,2)={"07","19"}),VALUE(RIGHT(O6052,2))&gt;5)),TRUE,FALSE))</f>
        <v/>
      </c>
    </row>
    <row r="6053" spans="12:20" x14ac:dyDescent="0.25">
      <c r="L6053" s="75">
        <f>COUNTIF($B$2:B6053,B6053)</f>
        <v>0</v>
      </c>
      <c r="M6053" s="75">
        <f>COUNTIF($L$2:L6053,4)</f>
        <v>42</v>
      </c>
      <c r="N6053" s="76" t="str">
        <f t="shared" si="474"/>
        <v>0</v>
      </c>
      <c r="O6053" s="76" t="str">
        <f t="shared" si="470"/>
        <v/>
      </c>
      <c r="P6053" s="75" t="str">
        <f t="shared" si="471"/>
        <v/>
      </c>
      <c r="Q6053" s="77" t="str">
        <f t="shared" si="472"/>
        <v/>
      </c>
      <c r="R6053" s="77" t="str">
        <f t="shared" si="473"/>
        <v/>
      </c>
      <c r="S6053" s="77" t="str">
        <f>IF(O6053="","",IF(OR(VALUE(LEFT(O6053,2))&gt;IF(RIGHT(J6053,1)="M",7,19),AND(OR(LEFT(O6053,2)={"07","19"}),VALUE(RIGHT(O6053,2))&gt;15)),TRUE,FALSE))</f>
        <v/>
      </c>
      <c r="T6053" s="77" t="str">
        <f>IF(O6053="","",IF(OR(VALUE(LEFT(O6053,2))&gt;IF(RIGHT(J6053,1)="M",7,19),AND(OR(LEFT(O6053,2)={"07","19"}),VALUE(RIGHT(O6053,2))&gt;5)),TRUE,FALSE))</f>
        <v/>
      </c>
    </row>
    <row r="6054" spans="12:20" x14ac:dyDescent="0.25">
      <c r="L6054" s="75">
        <f>COUNTIF($B$2:B6054,B6054)</f>
        <v>0</v>
      </c>
      <c r="M6054" s="75">
        <f>COUNTIF($L$2:L6054,4)</f>
        <v>42</v>
      </c>
      <c r="N6054" s="76" t="str">
        <f t="shared" si="474"/>
        <v>0</v>
      </c>
      <c r="O6054" s="76" t="str">
        <f t="shared" si="470"/>
        <v/>
      </c>
      <c r="P6054" s="75" t="str">
        <f t="shared" si="471"/>
        <v/>
      </c>
      <c r="Q6054" s="77" t="str">
        <f t="shared" si="472"/>
        <v/>
      </c>
      <c r="R6054" s="77" t="str">
        <f t="shared" si="473"/>
        <v/>
      </c>
      <c r="S6054" s="77" t="str">
        <f>IF(O6054="","",IF(OR(VALUE(LEFT(O6054,2))&gt;IF(RIGHT(J6054,1)="M",7,19),AND(OR(LEFT(O6054,2)={"07","19"}),VALUE(RIGHT(O6054,2))&gt;15)),TRUE,FALSE))</f>
        <v/>
      </c>
      <c r="T6054" s="77" t="str">
        <f>IF(O6054="","",IF(OR(VALUE(LEFT(O6054,2))&gt;IF(RIGHT(J6054,1)="M",7,19),AND(OR(LEFT(O6054,2)={"07","19"}),VALUE(RIGHT(O6054,2))&gt;5)),TRUE,FALSE))</f>
        <v/>
      </c>
    </row>
    <row r="6055" spans="12:20" x14ac:dyDescent="0.25">
      <c r="L6055" s="75">
        <f>COUNTIF($B$2:B6055,B6055)</f>
        <v>0</v>
      </c>
      <c r="M6055" s="75">
        <f>COUNTIF($L$2:L6055,4)</f>
        <v>42</v>
      </c>
      <c r="N6055" s="76" t="str">
        <f t="shared" si="474"/>
        <v>0</v>
      </c>
      <c r="O6055" s="76" t="str">
        <f t="shared" si="470"/>
        <v/>
      </c>
      <c r="P6055" s="75" t="str">
        <f t="shared" si="471"/>
        <v/>
      </c>
      <c r="Q6055" s="77" t="str">
        <f t="shared" si="472"/>
        <v/>
      </c>
      <c r="R6055" s="77" t="str">
        <f t="shared" si="473"/>
        <v/>
      </c>
      <c r="S6055" s="77" t="str">
        <f>IF(O6055="","",IF(OR(VALUE(LEFT(O6055,2))&gt;IF(RIGHT(J6055,1)="M",7,19),AND(OR(LEFT(O6055,2)={"07","19"}),VALUE(RIGHT(O6055,2))&gt;15)),TRUE,FALSE))</f>
        <v/>
      </c>
      <c r="T6055" s="77" t="str">
        <f>IF(O6055="","",IF(OR(VALUE(LEFT(O6055,2))&gt;IF(RIGHT(J6055,1)="M",7,19),AND(OR(LEFT(O6055,2)={"07","19"}),VALUE(RIGHT(O6055,2))&gt;5)),TRUE,FALSE))</f>
        <v/>
      </c>
    </row>
    <row r="6056" spans="12:20" x14ac:dyDescent="0.25">
      <c r="L6056" s="75">
        <f>COUNTIF($B$2:B6056,B6056)</f>
        <v>0</v>
      </c>
      <c r="M6056" s="75">
        <f>COUNTIF($L$2:L6056,4)</f>
        <v>42</v>
      </c>
      <c r="N6056" s="76" t="str">
        <f t="shared" si="474"/>
        <v>0</v>
      </c>
      <c r="O6056" s="76" t="str">
        <f t="shared" si="470"/>
        <v/>
      </c>
      <c r="P6056" s="75" t="str">
        <f t="shared" si="471"/>
        <v/>
      </c>
      <c r="Q6056" s="77" t="str">
        <f t="shared" si="472"/>
        <v/>
      </c>
      <c r="R6056" s="77" t="str">
        <f t="shared" si="473"/>
        <v/>
      </c>
      <c r="S6056" s="77" t="str">
        <f>IF(O6056="","",IF(OR(VALUE(LEFT(O6056,2))&gt;IF(RIGHT(J6056,1)="M",7,19),AND(OR(LEFT(O6056,2)={"07","19"}),VALUE(RIGHT(O6056,2))&gt;15)),TRUE,FALSE))</f>
        <v/>
      </c>
      <c r="T6056" s="77" t="str">
        <f>IF(O6056="","",IF(OR(VALUE(LEFT(O6056,2))&gt;IF(RIGHT(J6056,1)="M",7,19),AND(OR(LEFT(O6056,2)={"07","19"}),VALUE(RIGHT(O6056,2))&gt;5)),TRUE,FALSE))</f>
        <v/>
      </c>
    </row>
    <row r="6057" spans="12:20" x14ac:dyDescent="0.25">
      <c r="L6057" s="75">
        <f>COUNTIF($B$2:B6057,B6057)</f>
        <v>0</v>
      </c>
      <c r="M6057" s="75">
        <f>COUNTIF($L$2:L6057,4)</f>
        <v>42</v>
      </c>
      <c r="N6057" s="76" t="str">
        <f t="shared" si="474"/>
        <v>0</v>
      </c>
      <c r="O6057" s="76" t="str">
        <f t="shared" si="470"/>
        <v/>
      </c>
      <c r="P6057" s="75" t="str">
        <f t="shared" si="471"/>
        <v/>
      </c>
      <c r="Q6057" s="77" t="str">
        <f t="shared" si="472"/>
        <v/>
      </c>
      <c r="R6057" s="77" t="str">
        <f t="shared" si="473"/>
        <v/>
      </c>
      <c r="S6057" s="77" t="str">
        <f>IF(O6057="","",IF(OR(VALUE(LEFT(O6057,2))&gt;IF(RIGHT(J6057,1)="M",7,19),AND(OR(LEFT(O6057,2)={"07","19"}),VALUE(RIGHT(O6057,2))&gt;15)),TRUE,FALSE))</f>
        <v/>
      </c>
      <c r="T6057" s="77" t="str">
        <f>IF(O6057="","",IF(OR(VALUE(LEFT(O6057,2))&gt;IF(RIGHT(J6057,1)="M",7,19),AND(OR(LEFT(O6057,2)={"07","19"}),VALUE(RIGHT(O6057,2))&gt;5)),TRUE,FALSE))</f>
        <v/>
      </c>
    </row>
    <row r="6058" spans="12:20" x14ac:dyDescent="0.25">
      <c r="L6058" s="75">
        <f>COUNTIF($B$2:B6058,B6058)</f>
        <v>0</v>
      </c>
      <c r="M6058" s="75">
        <f>COUNTIF($L$2:L6058,4)</f>
        <v>42</v>
      </c>
      <c r="N6058" s="76" t="str">
        <f t="shared" si="474"/>
        <v>0</v>
      </c>
      <c r="O6058" s="76" t="str">
        <f t="shared" si="470"/>
        <v/>
      </c>
      <c r="P6058" s="75" t="str">
        <f t="shared" si="471"/>
        <v/>
      </c>
      <c r="Q6058" s="77" t="str">
        <f t="shared" si="472"/>
        <v/>
      </c>
      <c r="R6058" s="77" t="str">
        <f t="shared" si="473"/>
        <v/>
      </c>
      <c r="S6058" s="77" t="str">
        <f>IF(O6058="","",IF(OR(VALUE(LEFT(O6058,2))&gt;IF(RIGHT(J6058,1)="M",7,19),AND(OR(LEFT(O6058,2)={"07","19"}),VALUE(RIGHT(O6058,2))&gt;15)),TRUE,FALSE))</f>
        <v/>
      </c>
      <c r="T6058" s="77" t="str">
        <f>IF(O6058="","",IF(OR(VALUE(LEFT(O6058,2))&gt;IF(RIGHT(J6058,1)="M",7,19),AND(OR(LEFT(O6058,2)={"07","19"}),VALUE(RIGHT(O6058,2))&gt;5)),TRUE,FALSE))</f>
        <v/>
      </c>
    </row>
    <row r="6059" spans="12:20" x14ac:dyDescent="0.25">
      <c r="L6059" s="75">
        <f>COUNTIF($B$2:B6059,B6059)</f>
        <v>0</v>
      </c>
      <c r="M6059" s="75">
        <f>COUNTIF($L$2:L6059,4)</f>
        <v>42</v>
      </c>
      <c r="N6059" s="76" t="str">
        <f t="shared" si="474"/>
        <v>0</v>
      </c>
      <c r="O6059" s="76" t="str">
        <f t="shared" si="470"/>
        <v/>
      </c>
      <c r="P6059" s="75" t="str">
        <f t="shared" si="471"/>
        <v/>
      </c>
      <c r="Q6059" s="77" t="str">
        <f t="shared" si="472"/>
        <v/>
      </c>
      <c r="R6059" s="77" t="str">
        <f t="shared" si="473"/>
        <v/>
      </c>
      <c r="S6059" s="77" t="str">
        <f>IF(O6059="","",IF(OR(VALUE(LEFT(O6059,2))&gt;IF(RIGHT(J6059,1)="M",7,19),AND(OR(LEFT(O6059,2)={"07","19"}),VALUE(RIGHT(O6059,2))&gt;15)),TRUE,FALSE))</f>
        <v/>
      </c>
      <c r="T6059" s="77" t="str">
        <f>IF(O6059="","",IF(OR(VALUE(LEFT(O6059,2))&gt;IF(RIGHT(J6059,1)="M",7,19),AND(OR(LEFT(O6059,2)={"07","19"}),VALUE(RIGHT(O6059,2))&gt;5)),TRUE,FALSE))</f>
        <v/>
      </c>
    </row>
    <row r="6060" spans="12:20" x14ac:dyDescent="0.25">
      <c r="L6060" s="75">
        <f>COUNTIF($B$2:B6060,B6060)</f>
        <v>0</v>
      </c>
      <c r="M6060" s="75">
        <f>COUNTIF($L$2:L6060,4)</f>
        <v>42</v>
      </c>
      <c r="N6060" s="76" t="str">
        <f t="shared" si="474"/>
        <v>0</v>
      </c>
      <c r="O6060" s="76" t="str">
        <f t="shared" si="470"/>
        <v/>
      </c>
      <c r="P6060" s="75" t="str">
        <f t="shared" si="471"/>
        <v/>
      </c>
      <c r="Q6060" s="77" t="str">
        <f t="shared" si="472"/>
        <v/>
      </c>
      <c r="R6060" s="77" t="str">
        <f t="shared" si="473"/>
        <v/>
      </c>
      <c r="S6060" s="77" t="str">
        <f>IF(O6060="","",IF(OR(VALUE(LEFT(O6060,2))&gt;IF(RIGHT(J6060,1)="M",7,19),AND(OR(LEFT(O6060,2)={"07","19"}),VALUE(RIGHT(O6060,2))&gt;15)),TRUE,FALSE))</f>
        <v/>
      </c>
      <c r="T6060" s="77" t="str">
        <f>IF(O6060="","",IF(OR(VALUE(LEFT(O6060,2))&gt;IF(RIGHT(J6060,1)="M",7,19),AND(OR(LEFT(O6060,2)={"07","19"}),VALUE(RIGHT(O6060,2))&gt;5)),TRUE,FALSE))</f>
        <v/>
      </c>
    </row>
    <row r="6061" spans="12:20" x14ac:dyDescent="0.25">
      <c r="L6061" s="75">
        <f>COUNTIF($B$2:B6061,B6061)</f>
        <v>0</v>
      </c>
      <c r="M6061" s="75">
        <f>COUNTIF($L$2:L6061,4)</f>
        <v>42</v>
      </c>
      <c r="N6061" s="76" t="str">
        <f t="shared" si="474"/>
        <v>0</v>
      </c>
      <c r="O6061" s="76" t="str">
        <f t="shared" si="470"/>
        <v/>
      </c>
      <c r="P6061" s="75" t="str">
        <f t="shared" si="471"/>
        <v/>
      </c>
      <c r="Q6061" s="77" t="str">
        <f t="shared" si="472"/>
        <v/>
      </c>
      <c r="R6061" s="77" t="str">
        <f t="shared" si="473"/>
        <v/>
      </c>
      <c r="S6061" s="77" t="str">
        <f>IF(O6061="","",IF(OR(VALUE(LEFT(O6061,2))&gt;IF(RIGHT(J6061,1)="M",7,19),AND(OR(LEFT(O6061,2)={"07","19"}),VALUE(RIGHT(O6061,2))&gt;15)),TRUE,FALSE))</f>
        <v/>
      </c>
      <c r="T6061" s="77" t="str">
        <f>IF(O6061="","",IF(OR(VALUE(LEFT(O6061,2))&gt;IF(RIGHT(J6061,1)="M",7,19),AND(OR(LEFT(O6061,2)={"07","19"}),VALUE(RIGHT(O6061,2))&gt;5)),TRUE,FALSE))</f>
        <v/>
      </c>
    </row>
    <row r="6062" spans="12:20" x14ac:dyDescent="0.25">
      <c r="L6062" s="75">
        <f>COUNTIF($B$2:B6062,B6062)</f>
        <v>0</v>
      </c>
      <c r="M6062" s="75">
        <f>COUNTIF($L$2:L6062,4)</f>
        <v>42</v>
      </c>
      <c r="N6062" s="76" t="str">
        <f t="shared" si="474"/>
        <v>0</v>
      </c>
      <c r="O6062" s="76" t="str">
        <f t="shared" si="470"/>
        <v/>
      </c>
      <c r="P6062" s="75" t="str">
        <f t="shared" si="471"/>
        <v/>
      </c>
      <c r="Q6062" s="77" t="str">
        <f t="shared" si="472"/>
        <v/>
      </c>
      <c r="R6062" s="77" t="str">
        <f t="shared" si="473"/>
        <v/>
      </c>
      <c r="S6062" s="77" t="str">
        <f>IF(O6062="","",IF(OR(VALUE(LEFT(O6062,2))&gt;IF(RIGHT(J6062,1)="M",7,19),AND(OR(LEFT(O6062,2)={"07","19"}),VALUE(RIGHT(O6062,2))&gt;15)),TRUE,FALSE))</f>
        <v/>
      </c>
      <c r="T6062" s="77" t="str">
        <f>IF(O6062="","",IF(OR(VALUE(LEFT(O6062,2))&gt;IF(RIGHT(J6062,1)="M",7,19),AND(OR(LEFT(O6062,2)={"07","19"}),VALUE(RIGHT(O6062,2))&gt;5)),TRUE,FALSE))</f>
        <v/>
      </c>
    </row>
    <row r="6063" spans="12:20" x14ac:dyDescent="0.25">
      <c r="L6063" s="75">
        <f>COUNTIF($B$2:B6063,B6063)</f>
        <v>0</v>
      </c>
      <c r="M6063" s="75">
        <f>COUNTIF($L$2:L6063,4)</f>
        <v>42</v>
      </c>
      <c r="N6063" s="76" t="str">
        <f t="shared" si="474"/>
        <v>0</v>
      </c>
      <c r="O6063" s="76" t="str">
        <f t="shared" si="470"/>
        <v/>
      </c>
      <c r="P6063" s="75" t="str">
        <f t="shared" si="471"/>
        <v/>
      </c>
      <c r="Q6063" s="77" t="str">
        <f t="shared" si="472"/>
        <v/>
      </c>
      <c r="R6063" s="77" t="str">
        <f t="shared" si="473"/>
        <v/>
      </c>
      <c r="S6063" s="77" t="str">
        <f>IF(O6063="","",IF(OR(VALUE(LEFT(O6063,2))&gt;IF(RIGHT(J6063,1)="M",7,19),AND(OR(LEFT(O6063,2)={"07","19"}),VALUE(RIGHT(O6063,2))&gt;15)),TRUE,FALSE))</f>
        <v/>
      </c>
      <c r="T6063" s="77" t="str">
        <f>IF(O6063="","",IF(OR(VALUE(LEFT(O6063,2))&gt;IF(RIGHT(J6063,1)="M",7,19),AND(OR(LEFT(O6063,2)={"07","19"}),VALUE(RIGHT(O6063,2))&gt;5)),TRUE,FALSE))</f>
        <v/>
      </c>
    </row>
    <row r="6064" spans="12:20" x14ac:dyDescent="0.25">
      <c r="L6064" s="75">
        <f>COUNTIF($B$2:B6064,B6064)</f>
        <v>0</v>
      </c>
      <c r="M6064" s="75">
        <f>COUNTIF($L$2:L6064,4)</f>
        <v>42</v>
      </c>
      <c r="N6064" s="76" t="str">
        <f t="shared" si="474"/>
        <v>0</v>
      </c>
      <c r="O6064" s="76" t="str">
        <f t="shared" si="470"/>
        <v/>
      </c>
      <c r="P6064" s="75" t="str">
        <f t="shared" si="471"/>
        <v/>
      </c>
      <c r="Q6064" s="77" t="str">
        <f t="shared" si="472"/>
        <v/>
      </c>
      <c r="R6064" s="77" t="str">
        <f t="shared" si="473"/>
        <v/>
      </c>
      <c r="S6064" s="77" t="str">
        <f>IF(O6064="","",IF(OR(VALUE(LEFT(O6064,2))&gt;IF(RIGHT(J6064,1)="M",7,19),AND(OR(LEFT(O6064,2)={"07","19"}),VALUE(RIGHT(O6064,2))&gt;15)),TRUE,FALSE))</f>
        <v/>
      </c>
      <c r="T6064" s="77" t="str">
        <f>IF(O6064="","",IF(OR(VALUE(LEFT(O6064,2))&gt;IF(RIGHT(J6064,1)="M",7,19),AND(OR(LEFT(O6064,2)={"07","19"}),VALUE(RIGHT(O6064,2))&gt;5)),TRUE,FALSE))</f>
        <v/>
      </c>
    </row>
    <row r="6065" spans="12:20" x14ac:dyDescent="0.25">
      <c r="L6065" s="75">
        <f>COUNTIF($B$2:B6065,B6065)</f>
        <v>0</v>
      </c>
      <c r="M6065" s="75">
        <f>COUNTIF($L$2:L6065,4)</f>
        <v>42</v>
      </c>
      <c r="N6065" s="76" t="str">
        <f t="shared" si="474"/>
        <v>0</v>
      </c>
      <c r="O6065" s="76" t="str">
        <f t="shared" si="470"/>
        <v/>
      </c>
      <c r="P6065" s="75" t="str">
        <f t="shared" si="471"/>
        <v/>
      </c>
      <c r="Q6065" s="77" t="str">
        <f t="shared" si="472"/>
        <v/>
      </c>
      <c r="R6065" s="77" t="str">
        <f t="shared" si="473"/>
        <v/>
      </c>
      <c r="S6065" s="77" t="str">
        <f>IF(O6065="","",IF(OR(VALUE(LEFT(O6065,2))&gt;IF(RIGHT(J6065,1)="M",7,19),AND(OR(LEFT(O6065,2)={"07","19"}),VALUE(RIGHT(O6065,2))&gt;15)),TRUE,FALSE))</f>
        <v/>
      </c>
      <c r="T6065" s="77" t="str">
        <f>IF(O6065="","",IF(OR(VALUE(LEFT(O6065,2))&gt;IF(RIGHT(J6065,1)="M",7,19),AND(OR(LEFT(O6065,2)={"07","19"}),VALUE(RIGHT(O6065,2))&gt;5)),TRUE,FALSE))</f>
        <v/>
      </c>
    </row>
    <row r="6066" spans="12:20" x14ac:dyDescent="0.25">
      <c r="L6066" s="75">
        <f>COUNTIF($B$2:B6066,B6066)</f>
        <v>0</v>
      </c>
      <c r="M6066" s="75">
        <f>COUNTIF($L$2:L6066,4)</f>
        <v>42</v>
      </c>
      <c r="N6066" s="76" t="str">
        <f t="shared" si="474"/>
        <v>0</v>
      </c>
      <c r="O6066" s="76" t="str">
        <f t="shared" si="470"/>
        <v/>
      </c>
      <c r="P6066" s="75" t="str">
        <f t="shared" si="471"/>
        <v/>
      </c>
      <c r="Q6066" s="77" t="str">
        <f t="shared" si="472"/>
        <v/>
      </c>
      <c r="R6066" s="77" t="str">
        <f t="shared" si="473"/>
        <v/>
      </c>
      <c r="S6066" s="77" t="str">
        <f>IF(O6066="","",IF(OR(VALUE(LEFT(O6066,2))&gt;IF(RIGHT(J6066,1)="M",7,19),AND(OR(LEFT(O6066,2)={"07","19"}),VALUE(RIGHT(O6066,2))&gt;15)),TRUE,FALSE))</f>
        <v/>
      </c>
      <c r="T6066" s="77" t="str">
        <f>IF(O6066="","",IF(OR(VALUE(LEFT(O6066,2))&gt;IF(RIGHT(J6066,1)="M",7,19),AND(OR(LEFT(O6066,2)={"07","19"}),VALUE(RIGHT(O6066,2))&gt;5)),TRUE,FALSE))</f>
        <v/>
      </c>
    </row>
    <row r="6067" spans="12:20" x14ac:dyDescent="0.25">
      <c r="L6067" s="75">
        <f>COUNTIF($B$2:B6067,B6067)</f>
        <v>0</v>
      </c>
      <c r="M6067" s="75">
        <f>COUNTIF($L$2:L6067,4)</f>
        <v>42</v>
      </c>
      <c r="N6067" s="76" t="str">
        <f t="shared" si="474"/>
        <v>0</v>
      </c>
      <c r="O6067" s="76" t="str">
        <f t="shared" si="470"/>
        <v/>
      </c>
      <c r="P6067" s="75" t="str">
        <f t="shared" si="471"/>
        <v/>
      </c>
      <c r="Q6067" s="77" t="str">
        <f t="shared" si="472"/>
        <v/>
      </c>
      <c r="R6067" s="77" t="str">
        <f t="shared" si="473"/>
        <v/>
      </c>
      <c r="S6067" s="77" t="str">
        <f>IF(O6067="","",IF(OR(VALUE(LEFT(O6067,2))&gt;IF(RIGHT(J6067,1)="M",7,19),AND(OR(LEFT(O6067,2)={"07","19"}),VALUE(RIGHT(O6067,2))&gt;15)),TRUE,FALSE))</f>
        <v/>
      </c>
      <c r="T6067" s="77" t="str">
        <f>IF(O6067="","",IF(OR(VALUE(LEFT(O6067,2))&gt;IF(RIGHT(J6067,1)="M",7,19),AND(OR(LEFT(O6067,2)={"07","19"}),VALUE(RIGHT(O6067,2))&gt;5)),TRUE,FALSE))</f>
        <v/>
      </c>
    </row>
    <row r="6068" spans="12:20" x14ac:dyDescent="0.25">
      <c r="L6068" s="75">
        <f>COUNTIF($B$2:B6068,B6068)</f>
        <v>0</v>
      </c>
      <c r="M6068" s="75">
        <f>COUNTIF($L$2:L6068,4)</f>
        <v>42</v>
      </c>
      <c r="N6068" s="76" t="str">
        <f t="shared" si="474"/>
        <v>0</v>
      </c>
      <c r="O6068" s="76" t="str">
        <f t="shared" si="470"/>
        <v/>
      </c>
      <c r="P6068" s="75" t="str">
        <f t="shared" si="471"/>
        <v/>
      </c>
      <c r="Q6068" s="77" t="str">
        <f t="shared" si="472"/>
        <v/>
      </c>
      <c r="R6068" s="77" t="str">
        <f t="shared" si="473"/>
        <v/>
      </c>
      <c r="S6068" s="77" t="str">
        <f>IF(O6068="","",IF(OR(VALUE(LEFT(O6068,2))&gt;IF(RIGHT(J6068,1)="M",7,19),AND(OR(LEFT(O6068,2)={"07","19"}),VALUE(RIGHT(O6068,2))&gt;15)),TRUE,FALSE))</f>
        <v/>
      </c>
      <c r="T6068" s="77" t="str">
        <f>IF(O6068="","",IF(OR(VALUE(LEFT(O6068,2))&gt;IF(RIGHT(J6068,1)="M",7,19),AND(OR(LEFT(O6068,2)={"07","19"}),VALUE(RIGHT(O6068,2))&gt;5)),TRUE,FALSE))</f>
        <v/>
      </c>
    </row>
    <row r="6069" spans="12:20" x14ac:dyDescent="0.25">
      <c r="L6069" s="75">
        <f>COUNTIF($B$2:B6069,B6069)</f>
        <v>0</v>
      </c>
      <c r="M6069" s="75">
        <f>COUNTIF($L$2:L6069,4)</f>
        <v>42</v>
      </c>
      <c r="N6069" s="76" t="str">
        <f t="shared" si="474"/>
        <v>0</v>
      </c>
      <c r="O6069" s="76" t="str">
        <f t="shared" si="470"/>
        <v/>
      </c>
      <c r="P6069" s="75" t="str">
        <f t="shared" si="471"/>
        <v/>
      </c>
      <c r="Q6069" s="77" t="str">
        <f t="shared" si="472"/>
        <v/>
      </c>
      <c r="R6069" s="77" t="str">
        <f t="shared" si="473"/>
        <v/>
      </c>
      <c r="S6069" s="77" t="str">
        <f>IF(O6069="","",IF(OR(VALUE(LEFT(O6069,2))&gt;IF(RIGHT(J6069,1)="M",7,19),AND(OR(LEFT(O6069,2)={"07","19"}),VALUE(RIGHT(O6069,2))&gt;15)),TRUE,FALSE))</f>
        <v/>
      </c>
      <c r="T6069" s="77" t="str">
        <f>IF(O6069="","",IF(OR(VALUE(LEFT(O6069,2))&gt;IF(RIGHT(J6069,1)="M",7,19),AND(OR(LEFT(O6069,2)={"07","19"}),VALUE(RIGHT(O6069,2))&gt;5)),TRUE,FALSE))</f>
        <v/>
      </c>
    </row>
    <row r="6070" spans="12:20" x14ac:dyDescent="0.25">
      <c r="L6070" s="75">
        <f>COUNTIF($B$2:B6070,B6070)</f>
        <v>0</v>
      </c>
      <c r="M6070" s="75">
        <f>COUNTIF($L$2:L6070,4)</f>
        <v>42</v>
      </c>
      <c r="N6070" s="76" t="str">
        <f t="shared" si="474"/>
        <v>0</v>
      </c>
      <c r="O6070" s="76" t="str">
        <f t="shared" si="470"/>
        <v/>
      </c>
      <c r="P6070" s="75" t="str">
        <f t="shared" si="471"/>
        <v/>
      </c>
      <c r="Q6070" s="77" t="str">
        <f t="shared" si="472"/>
        <v/>
      </c>
      <c r="R6070" s="77" t="str">
        <f t="shared" si="473"/>
        <v/>
      </c>
      <c r="S6070" s="77" t="str">
        <f>IF(O6070="","",IF(OR(VALUE(LEFT(O6070,2))&gt;IF(RIGHT(J6070,1)="M",7,19),AND(OR(LEFT(O6070,2)={"07","19"}),VALUE(RIGHT(O6070,2))&gt;15)),TRUE,FALSE))</f>
        <v/>
      </c>
      <c r="T6070" s="77" t="str">
        <f>IF(O6070="","",IF(OR(VALUE(LEFT(O6070,2))&gt;IF(RIGHT(J6070,1)="M",7,19),AND(OR(LEFT(O6070,2)={"07","19"}),VALUE(RIGHT(O6070,2))&gt;5)),TRUE,FALSE))</f>
        <v/>
      </c>
    </row>
    <row r="6071" spans="12:20" x14ac:dyDescent="0.25">
      <c r="L6071" s="75">
        <f>COUNTIF($B$2:B6071,B6071)</f>
        <v>0</v>
      </c>
      <c r="M6071" s="75">
        <f>COUNTIF($L$2:L6071,4)</f>
        <v>42</v>
      </c>
      <c r="N6071" s="76" t="str">
        <f t="shared" si="474"/>
        <v>0</v>
      </c>
      <c r="O6071" s="76" t="str">
        <f t="shared" si="470"/>
        <v/>
      </c>
      <c r="P6071" s="75" t="str">
        <f t="shared" si="471"/>
        <v/>
      </c>
      <c r="Q6071" s="77" t="str">
        <f t="shared" si="472"/>
        <v/>
      </c>
      <c r="R6071" s="77" t="str">
        <f t="shared" si="473"/>
        <v/>
      </c>
      <c r="S6071" s="77" t="str">
        <f>IF(O6071="","",IF(OR(VALUE(LEFT(O6071,2))&gt;IF(RIGHT(J6071,1)="M",7,19),AND(OR(LEFT(O6071,2)={"07","19"}),VALUE(RIGHT(O6071,2))&gt;15)),TRUE,FALSE))</f>
        <v/>
      </c>
      <c r="T6071" s="77" t="str">
        <f>IF(O6071="","",IF(OR(VALUE(LEFT(O6071,2))&gt;IF(RIGHT(J6071,1)="M",7,19),AND(OR(LEFT(O6071,2)={"07","19"}),VALUE(RIGHT(O6071,2))&gt;5)),TRUE,FALSE))</f>
        <v/>
      </c>
    </row>
    <row r="6072" spans="12:20" x14ac:dyDescent="0.25">
      <c r="L6072" s="75">
        <f>COUNTIF($B$2:B6072,B6072)</f>
        <v>0</v>
      </c>
      <c r="M6072" s="75">
        <f>COUNTIF($L$2:L6072,4)</f>
        <v>42</v>
      </c>
      <c r="N6072" s="76" t="str">
        <f t="shared" si="474"/>
        <v>0</v>
      </c>
      <c r="O6072" s="76" t="str">
        <f t="shared" si="470"/>
        <v/>
      </c>
      <c r="P6072" s="75" t="str">
        <f t="shared" si="471"/>
        <v/>
      </c>
      <c r="Q6072" s="77" t="str">
        <f t="shared" si="472"/>
        <v/>
      </c>
      <c r="R6072" s="77" t="str">
        <f t="shared" si="473"/>
        <v/>
      </c>
      <c r="S6072" s="77" t="str">
        <f>IF(O6072="","",IF(OR(VALUE(LEFT(O6072,2))&gt;IF(RIGHT(J6072,1)="M",7,19),AND(OR(LEFT(O6072,2)={"07","19"}),VALUE(RIGHT(O6072,2))&gt;15)),TRUE,FALSE))</f>
        <v/>
      </c>
      <c r="T6072" s="77" t="str">
        <f>IF(O6072="","",IF(OR(VALUE(LEFT(O6072,2))&gt;IF(RIGHT(J6072,1)="M",7,19),AND(OR(LEFT(O6072,2)={"07","19"}),VALUE(RIGHT(O6072,2))&gt;5)),TRUE,FALSE))</f>
        <v/>
      </c>
    </row>
    <row r="6073" spans="12:20" x14ac:dyDescent="0.25">
      <c r="L6073" s="75">
        <f>COUNTIF($B$2:B6073,B6073)</f>
        <v>0</v>
      </c>
      <c r="M6073" s="75">
        <f>COUNTIF($L$2:L6073,4)</f>
        <v>42</v>
      </c>
      <c r="N6073" s="76" t="str">
        <f t="shared" si="474"/>
        <v>0</v>
      </c>
      <c r="O6073" s="76" t="str">
        <f t="shared" si="470"/>
        <v/>
      </c>
      <c r="P6073" s="75" t="str">
        <f t="shared" si="471"/>
        <v/>
      </c>
      <c r="Q6073" s="77" t="str">
        <f t="shared" si="472"/>
        <v/>
      </c>
      <c r="R6073" s="77" t="str">
        <f t="shared" si="473"/>
        <v/>
      </c>
      <c r="S6073" s="77" t="str">
        <f>IF(O6073="","",IF(OR(VALUE(LEFT(O6073,2))&gt;IF(RIGHT(J6073,1)="M",7,19),AND(OR(LEFT(O6073,2)={"07","19"}),VALUE(RIGHT(O6073,2))&gt;15)),TRUE,FALSE))</f>
        <v/>
      </c>
      <c r="T6073" s="77" t="str">
        <f>IF(O6073="","",IF(OR(VALUE(LEFT(O6073,2))&gt;IF(RIGHT(J6073,1)="M",7,19),AND(OR(LEFT(O6073,2)={"07","19"}),VALUE(RIGHT(O6073,2))&gt;5)),TRUE,FALSE))</f>
        <v/>
      </c>
    </row>
    <row r="6074" spans="12:20" x14ac:dyDescent="0.25">
      <c r="L6074" s="75">
        <f>COUNTIF($B$2:B6074,B6074)</f>
        <v>0</v>
      </c>
      <c r="M6074" s="75">
        <f>COUNTIF($L$2:L6074,4)</f>
        <v>42</v>
      </c>
      <c r="N6074" s="76" t="str">
        <f t="shared" si="474"/>
        <v>0</v>
      </c>
      <c r="O6074" s="76" t="str">
        <f t="shared" si="470"/>
        <v/>
      </c>
      <c r="P6074" s="75" t="str">
        <f t="shared" si="471"/>
        <v/>
      </c>
      <c r="Q6074" s="77" t="str">
        <f t="shared" si="472"/>
        <v/>
      </c>
      <c r="R6074" s="77" t="str">
        <f t="shared" si="473"/>
        <v/>
      </c>
      <c r="S6074" s="77" t="str">
        <f>IF(O6074="","",IF(OR(VALUE(LEFT(O6074,2))&gt;IF(RIGHT(J6074,1)="M",7,19),AND(OR(LEFT(O6074,2)={"07","19"}),VALUE(RIGHT(O6074,2))&gt;15)),TRUE,FALSE))</f>
        <v/>
      </c>
      <c r="T6074" s="77" t="str">
        <f>IF(O6074="","",IF(OR(VALUE(LEFT(O6074,2))&gt;IF(RIGHT(J6074,1)="M",7,19),AND(OR(LEFT(O6074,2)={"07","19"}),VALUE(RIGHT(O6074,2))&gt;5)),TRUE,FALSE))</f>
        <v/>
      </c>
    </row>
    <row r="6075" spans="12:20" x14ac:dyDescent="0.25">
      <c r="L6075" s="75">
        <f>COUNTIF($B$2:B6075,B6075)</f>
        <v>0</v>
      </c>
      <c r="M6075" s="75">
        <f>COUNTIF($L$2:L6075,4)</f>
        <v>42</v>
      </c>
      <c r="N6075" s="76" t="str">
        <f t="shared" si="474"/>
        <v>0</v>
      </c>
      <c r="O6075" s="76" t="str">
        <f t="shared" si="470"/>
        <v/>
      </c>
      <c r="P6075" s="75" t="str">
        <f t="shared" si="471"/>
        <v/>
      </c>
      <c r="Q6075" s="77" t="str">
        <f t="shared" si="472"/>
        <v/>
      </c>
      <c r="R6075" s="77" t="str">
        <f t="shared" si="473"/>
        <v/>
      </c>
      <c r="S6075" s="77" t="str">
        <f>IF(O6075="","",IF(OR(VALUE(LEFT(O6075,2))&gt;IF(RIGHT(J6075,1)="M",7,19),AND(OR(LEFT(O6075,2)={"07","19"}),VALUE(RIGHT(O6075,2))&gt;15)),TRUE,FALSE))</f>
        <v/>
      </c>
      <c r="T6075" s="77" t="str">
        <f>IF(O6075="","",IF(OR(VALUE(LEFT(O6075,2))&gt;IF(RIGHT(J6075,1)="M",7,19),AND(OR(LEFT(O6075,2)={"07","19"}),VALUE(RIGHT(O6075,2))&gt;5)),TRUE,FALSE))</f>
        <v/>
      </c>
    </row>
    <row r="6076" spans="12:20" x14ac:dyDescent="0.25">
      <c r="L6076" s="75">
        <f>COUNTIF($B$2:B6076,B6076)</f>
        <v>0</v>
      </c>
      <c r="M6076" s="75">
        <f>COUNTIF($L$2:L6076,4)</f>
        <v>42</v>
      </c>
      <c r="N6076" s="76" t="str">
        <f t="shared" si="474"/>
        <v>0</v>
      </c>
      <c r="O6076" s="76" t="str">
        <f t="shared" si="470"/>
        <v/>
      </c>
      <c r="P6076" s="75" t="str">
        <f t="shared" si="471"/>
        <v/>
      </c>
      <c r="Q6076" s="77" t="str">
        <f t="shared" si="472"/>
        <v/>
      </c>
      <c r="R6076" s="77" t="str">
        <f t="shared" si="473"/>
        <v/>
      </c>
      <c r="S6076" s="77" t="str">
        <f>IF(O6076="","",IF(OR(VALUE(LEFT(O6076,2))&gt;IF(RIGHT(J6076,1)="M",7,19),AND(OR(LEFT(O6076,2)={"07","19"}),VALUE(RIGHT(O6076,2))&gt;15)),TRUE,FALSE))</f>
        <v/>
      </c>
      <c r="T6076" s="77" t="str">
        <f>IF(O6076="","",IF(OR(VALUE(LEFT(O6076,2))&gt;IF(RIGHT(J6076,1)="M",7,19),AND(OR(LEFT(O6076,2)={"07","19"}),VALUE(RIGHT(O6076,2))&gt;5)),TRUE,FALSE))</f>
        <v/>
      </c>
    </row>
    <row r="6077" spans="12:20" x14ac:dyDescent="0.25">
      <c r="L6077" s="75">
        <f>COUNTIF($B$2:B6077,B6077)</f>
        <v>0</v>
      </c>
      <c r="M6077" s="75">
        <f>COUNTIF($L$2:L6077,4)</f>
        <v>42</v>
      </c>
      <c r="N6077" s="76" t="str">
        <f t="shared" si="474"/>
        <v>0</v>
      </c>
      <c r="O6077" s="76" t="str">
        <f t="shared" si="470"/>
        <v/>
      </c>
      <c r="P6077" s="75" t="str">
        <f t="shared" si="471"/>
        <v/>
      </c>
      <c r="Q6077" s="77" t="str">
        <f t="shared" si="472"/>
        <v/>
      </c>
      <c r="R6077" s="77" t="str">
        <f t="shared" si="473"/>
        <v/>
      </c>
      <c r="S6077" s="77" t="str">
        <f>IF(O6077="","",IF(OR(VALUE(LEFT(O6077,2))&gt;IF(RIGHT(J6077,1)="M",7,19),AND(OR(LEFT(O6077,2)={"07","19"}),VALUE(RIGHT(O6077,2))&gt;15)),TRUE,FALSE))</f>
        <v/>
      </c>
      <c r="T6077" s="77" t="str">
        <f>IF(O6077="","",IF(OR(VALUE(LEFT(O6077,2))&gt;IF(RIGHT(J6077,1)="M",7,19),AND(OR(LEFT(O6077,2)={"07","19"}),VALUE(RIGHT(O6077,2))&gt;5)),TRUE,FALSE))</f>
        <v/>
      </c>
    </row>
    <row r="6078" spans="12:20" x14ac:dyDescent="0.25">
      <c r="L6078" s="75">
        <f>COUNTIF($B$2:B6078,B6078)</f>
        <v>0</v>
      </c>
      <c r="M6078" s="75">
        <f>COUNTIF($L$2:L6078,4)</f>
        <v>42</v>
      </c>
      <c r="N6078" s="76" t="str">
        <f t="shared" si="474"/>
        <v>0</v>
      </c>
      <c r="O6078" s="76" t="str">
        <f t="shared" si="470"/>
        <v/>
      </c>
      <c r="P6078" s="75" t="str">
        <f t="shared" si="471"/>
        <v/>
      </c>
      <c r="Q6078" s="77" t="str">
        <f t="shared" si="472"/>
        <v/>
      </c>
      <c r="R6078" s="77" t="str">
        <f t="shared" si="473"/>
        <v/>
      </c>
      <c r="S6078" s="77" t="str">
        <f>IF(O6078="","",IF(OR(VALUE(LEFT(O6078,2))&gt;IF(RIGHT(J6078,1)="M",7,19),AND(OR(LEFT(O6078,2)={"07","19"}),VALUE(RIGHT(O6078,2))&gt;15)),TRUE,FALSE))</f>
        <v/>
      </c>
      <c r="T6078" s="77" t="str">
        <f>IF(O6078="","",IF(OR(VALUE(LEFT(O6078,2))&gt;IF(RIGHT(J6078,1)="M",7,19),AND(OR(LEFT(O6078,2)={"07","19"}),VALUE(RIGHT(O6078,2))&gt;5)),TRUE,FALSE))</f>
        <v/>
      </c>
    </row>
    <row r="6079" spans="12:20" x14ac:dyDescent="0.25">
      <c r="L6079" s="75">
        <f>COUNTIF($B$2:B6079,B6079)</f>
        <v>0</v>
      </c>
      <c r="M6079" s="75">
        <f>COUNTIF($L$2:L6079,4)</f>
        <v>42</v>
      </c>
      <c r="N6079" s="76" t="str">
        <f t="shared" si="474"/>
        <v>0</v>
      </c>
      <c r="O6079" s="76" t="str">
        <f t="shared" si="470"/>
        <v/>
      </c>
      <c r="P6079" s="75" t="str">
        <f t="shared" si="471"/>
        <v/>
      </c>
      <c r="Q6079" s="77" t="str">
        <f t="shared" si="472"/>
        <v/>
      </c>
      <c r="R6079" s="77" t="str">
        <f t="shared" si="473"/>
        <v/>
      </c>
      <c r="S6079" s="77" t="str">
        <f>IF(O6079="","",IF(OR(VALUE(LEFT(O6079,2))&gt;IF(RIGHT(J6079,1)="M",7,19),AND(OR(LEFT(O6079,2)={"07","19"}),VALUE(RIGHT(O6079,2))&gt;15)),TRUE,FALSE))</f>
        <v/>
      </c>
      <c r="T6079" s="77" t="str">
        <f>IF(O6079="","",IF(OR(VALUE(LEFT(O6079,2))&gt;IF(RIGHT(J6079,1)="M",7,19),AND(OR(LEFT(O6079,2)={"07","19"}),VALUE(RIGHT(O6079,2))&gt;5)),TRUE,FALSE))</f>
        <v/>
      </c>
    </row>
    <row r="6080" spans="12:20" x14ac:dyDescent="0.25">
      <c r="L6080" s="75">
        <f>COUNTIF($B$2:B6080,B6080)</f>
        <v>0</v>
      </c>
      <c r="M6080" s="75">
        <f>COUNTIF($L$2:L6080,4)</f>
        <v>42</v>
      </c>
      <c r="N6080" s="76" t="str">
        <f t="shared" si="474"/>
        <v>0</v>
      </c>
      <c r="O6080" s="76" t="str">
        <f t="shared" si="470"/>
        <v/>
      </c>
      <c r="P6080" s="75" t="str">
        <f t="shared" si="471"/>
        <v/>
      </c>
      <c r="Q6080" s="77" t="str">
        <f t="shared" si="472"/>
        <v/>
      </c>
      <c r="R6080" s="77" t="str">
        <f t="shared" si="473"/>
        <v/>
      </c>
      <c r="S6080" s="77" t="str">
        <f>IF(O6080="","",IF(OR(VALUE(LEFT(O6080,2))&gt;IF(RIGHT(J6080,1)="M",7,19),AND(OR(LEFT(O6080,2)={"07","19"}),VALUE(RIGHT(O6080,2))&gt;15)),TRUE,FALSE))</f>
        <v/>
      </c>
      <c r="T6080" s="77" t="str">
        <f>IF(O6080="","",IF(OR(VALUE(LEFT(O6080,2))&gt;IF(RIGHT(J6080,1)="M",7,19),AND(OR(LEFT(O6080,2)={"07","19"}),VALUE(RIGHT(O6080,2))&gt;5)),TRUE,FALSE))</f>
        <v/>
      </c>
    </row>
    <row r="6081" spans="12:20" x14ac:dyDescent="0.25">
      <c r="L6081" s="75">
        <f>COUNTIF($B$2:B6081,B6081)</f>
        <v>0</v>
      </c>
      <c r="M6081" s="75">
        <f>COUNTIF($L$2:L6081,4)</f>
        <v>42</v>
      </c>
      <c r="N6081" s="76" t="str">
        <f t="shared" si="474"/>
        <v>0</v>
      </c>
      <c r="O6081" s="76" t="str">
        <f t="shared" si="470"/>
        <v/>
      </c>
      <c r="P6081" s="75" t="str">
        <f t="shared" si="471"/>
        <v/>
      </c>
      <c r="Q6081" s="77" t="str">
        <f t="shared" si="472"/>
        <v/>
      </c>
      <c r="R6081" s="77" t="str">
        <f t="shared" si="473"/>
        <v/>
      </c>
      <c r="S6081" s="77" t="str">
        <f>IF(O6081="","",IF(OR(VALUE(LEFT(O6081,2))&gt;IF(RIGHT(J6081,1)="M",7,19),AND(OR(LEFT(O6081,2)={"07","19"}),VALUE(RIGHT(O6081,2))&gt;15)),TRUE,FALSE))</f>
        <v/>
      </c>
      <c r="T6081" s="77" t="str">
        <f>IF(O6081="","",IF(OR(VALUE(LEFT(O6081,2))&gt;IF(RIGHT(J6081,1)="M",7,19),AND(OR(LEFT(O6081,2)={"07","19"}),VALUE(RIGHT(O6081,2))&gt;5)),TRUE,FALSE))</f>
        <v/>
      </c>
    </row>
    <row r="6082" spans="12:20" x14ac:dyDescent="0.25">
      <c r="L6082" s="75">
        <f>COUNTIF($B$2:B6082,B6082)</f>
        <v>0</v>
      </c>
      <c r="M6082" s="75">
        <f>COUNTIF($L$2:L6082,4)</f>
        <v>42</v>
      </c>
      <c r="N6082" s="76" t="str">
        <f t="shared" si="474"/>
        <v>0</v>
      </c>
      <c r="O6082" s="76" t="str">
        <f t="shared" ref="O6082:O6145" si="475">TRIM(SUBSTITUTE(SUBSTITUTE(D6082,"+",""),"_",""))</f>
        <v/>
      </c>
      <c r="P6082" s="75" t="str">
        <f t="shared" ref="P6082:P6145" si="476">TRIM(SUBSTITUTE(SUBSTITUTE(E6082,"+",""),"_",""))</f>
        <v/>
      </c>
      <c r="Q6082" s="77" t="str">
        <f t="shared" ref="Q6082:Q6145" si="477">IFERROR(IF(RIGHT(P6082,2)&lt;RIGHT(O6082,2),IF(P6082&lt;O6082,P6082+2360-O6082,P6082-40-O6082),IF(P6082&lt;O6082,P6082+2400-O6082,P6082-O6082)),"")</f>
        <v/>
      </c>
      <c r="R6082" s="77" t="str">
        <f t="shared" ref="R6082:R6145" si="478">IFERROR(ROUNDDOWN(Q6082/100,0),"")</f>
        <v/>
      </c>
      <c r="S6082" s="77" t="str">
        <f>IF(O6082="","",IF(OR(VALUE(LEFT(O6082,2))&gt;IF(RIGHT(J6082,1)="M",7,19),AND(OR(LEFT(O6082,2)={"07","19"}),VALUE(RIGHT(O6082,2))&gt;15)),TRUE,FALSE))</f>
        <v/>
      </c>
      <c r="T6082" s="77" t="str">
        <f>IF(O6082="","",IF(OR(VALUE(LEFT(O6082,2))&gt;IF(RIGHT(J6082,1)="M",7,19),AND(OR(LEFT(O6082,2)={"07","19"}),VALUE(RIGHT(O6082,2))&gt;5)),TRUE,FALSE))</f>
        <v/>
      </c>
    </row>
    <row r="6083" spans="12:20" x14ac:dyDescent="0.25">
      <c r="L6083" s="75">
        <f>COUNTIF($B$2:B6083,B6083)</f>
        <v>0</v>
      </c>
      <c r="M6083" s="75">
        <f>COUNTIF($L$2:L6083,4)</f>
        <v>42</v>
      </c>
      <c r="N6083" s="76" t="str">
        <f t="shared" ref="N6083:N6146" si="479">A6083&amp;DAY(C6083)</f>
        <v>0</v>
      </c>
      <c r="O6083" s="76" t="str">
        <f t="shared" si="475"/>
        <v/>
      </c>
      <c r="P6083" s="75" t="str">
        <f t="shared" si="476"/>
        <v/>
      </c>
      <c r="Q6083" s="77" t="str">
        <f t="shared" si="477"/>
        <v/>
      </c>
      <c r="R6083" s="77" t="str">
        <f t="shared" si="478"/>
        <v/>
      </c>
      <c r="S6083" s="77" t="str">
        <f>IF(O6083="","",IF(OR(VALUE(LEFT(O6083,2))&gt;IF(RIGHT(J6083,1)="M",7,19),AND(OR(LEFT(O6083,2)={"07","19"}),VALUE(RIGHT(O6083,2))&gt;15)),TRUE,FALSE))</f>
        <v/>
      </c>
      <c r="T6083" s="77" t="str">
        <f>IF(O6083="","",IF(OR(VALUE(LEFT(O6083,2))&gt;IF(RIGHT(J6083,1)="M",7,19),AND(OR(LEFT(O6083,2)={"07","19"}),VALUE(RIGHT(O6083,2))&gt;5)),TRUE,FALSE))</f>
        <v/>
      </c>
    </row>
    <row r="6084" spans="12:20" x14ac:dyDescent="0.25">
      <c r="L6084" s="75">
        <f>COUNTIF($B$2:B6084,B6084)</f>
        <v>0</v>
      </c>
      <c r="M6084" s="75">
        <f>COUNTIF($L$2:L6084,4)</f>
        <v>42</v>
      </c>
      <c r="N6084" s="76" t="str">
        <f t="shared" si="479"/>
        <v>0</v>
      </c>
      <c r="O6084" s="76" t="str">
        <f t="shared" si="475"/>
        <v/>
      </c>
      <c r="P6084" s="75" t="str">
        <f t="shared" si="476"/>
        <v/>
      </c>
      <c r="Q6084" s="77" t="str">
        <f t="shared" si="477"/>
        <v/>
      </c>
      <c r="R6084" s="77" t="str">
        <f t="shared" si="478"/>
        <v/>
      </c>
      <c r="S6084" s="77" t="str">
        <f>IF(O6084="","",IF(OR(VALUE(LEFT(O6084,2))&gt;IF(RIGHT(J6084,1)="M",7,19),AND(OR(LEFT(O6084,2)={"07","19"}),VALUE(RIGHT(O6084,2))&gt;15)),TRUE,FALSE))</f>
        <v/>
      </c>
      <c r="T6084" s="77" t="str">
        <f>IF(O6084="","",IF(OR(VALUE(LEFT(O6084,2))&gt;IF(RIGHT(J6084,1)="M",7,19),AND(OR(LEFT(O6084,2)={"07","19"}),VALUE(RIGHT(O6084,2))&gt;5)),TRUE,FALSE))</f>
        <v/>
      </c>
    </row>
    <row r="6085" spans="12:20" x14ac:dyDescent="0.25">
      <c r="L6085" s="75">
        <f>COUNTIF($B$2:B6085,B6085)</f>
        <v>0</v>
      </c>
      <c r="M6085" s="75">
        <f>COUNTIF($L$2:L6085,4)</f>
        <v>42</v>
      </c>
      <c r="N6085" s="76" t="str">
        <f t="shared" si="479"/>
        <v>0</v>
      </c>
      <c r="O6085" s="76" t="str">
        <f t="shared" si="475"/>
        <v/>
      </c>
      <c r="P6085" s="75" t="str">
        <f t="shared" si="476"/>
        <v/>
      </c>
      <c r="Q6085" s="77" t="str">
        <f t="shared" si="477"/>
        <v/>
      </c>
      <c r="R6085" s="77" t="str">
        <f t="shared" si="478"/>
        <v/>
      </c>
      <c r="S6085" s="77" t="str">
        <f>IF(O6085="","",IF(OR(VALUE(LEFT(O6085,2))&gt;IF(RIGHT(J6085,1)="M",7,19),AND(OR(LEFT(O6085,2)={"07","19"}),VALUE(RIGHT(O6085,2))&gt;15)),TRUE,FALSE))</f>
        <v/>
      </c>
      <c r="T6085" s="77" t="str">
        <f>IF(O6085="","",IF(OR(VALUE(LEFT(O6085,2))&gt;IF(RIGHT(J6085,1)="M",7,19),AND(OR(LEFT(O6085,2)={"07","19"}),VALUE(RIGHT(O6085,2))&gt;5)),TRUE,FALSE))</f>
        <v/>
      </c>
    </row>
    <row r="6086" spans="12:20" x14ac:dyDescent="0.25">
      <c r="L6086" s="75">
        <f>COUNTIF($B$2:B6086,B6086)</f>
        <v>0</v>
      </c>
      <c r="M6086" s="75">
        <f>COUNTIF($L$2:L6086,4)</f>
        <v>42</v>
      </c>
      <c r="N6086" s="76" t="str">
        <f t="shared" si="479"/>
        <v>0</v>
      </c>
      <c r="O6086" s="76" t="str">
        <f t="shared" si="475"/>
        <v/>
      </c>
      <c r="P6086" s="75" t="str">
        <f t="shared" si="476"/>
        <v/>
      </c>
      <c r="Q6086" s="77" t="str">
        <f t="shared" si="477"/>
        <v/>
      </c>
      <c r="R6086" s="77" t="str">
        <f t="shared" si="478"/>
        <v/>
      </c>
      <c r="S6086" s="77" t="str">
        <f>IF(O6086="","",IF(OR(VALUE(LEFT(O6086,2))&gt;IF(RIGHT(J6086,1)="M",7,19),AND(OR(LEFT(O6086,2)={"07","19"}),VALUE(RIGHT(O6086,2))&gt;15)),TRUE,FALSE))</f>
        <v/>
      </c>
      <c r="T6086" s="77" t="str">
        <f>IF(O6086="","",IF(OR(VALUE(LEFT(O6086,2))&gt;IF(RIGHT(J6086,1)="M",7,19),AND(OR(LEFT(O6086,2)={"07","19"}),VALUE(RIGHT(O6086,2))&gt;5)),TRUE,FALSE))</f>
        <v/>
      </c>
    </row>
    <row r="6087" spans="12:20" x14ac:dyDescent="0.25">
      <c r="L6087" s="75">
        <f>COUNTIF($B$2:B6087,B6087)</f>
        <v>0</v>
      </c>
      <c r="M6087" s="75">
        <f>COUNTIF($L$2:L6087,4)</f>
        <v>42</v>
      </c>
      <c r="N6087" s="76" t="str">
        <f t="shared" si="479"/>
        <v>0</v>
      </c>
      <c r="O6087" s="76" t="str">
        <f t="shared" si="475"/>
        <v/>
      </c>
      <c r="P6087" s="75" t="str">
        <f t="shared" si="476"/>
        <v/>
      </c>
      <c r="Q6087" s="77" t="str">
        <f t="shared" si="477"/>
        <v/>
      </c>
      <c r="R6087" s="77" t="str">
        <f t="shared" si="478"/>
        <v/>
      </c>
      <c r="S6087" s="77" t="str">
        <f>IF(O6087="","",IF(OR(VALUE(LEFT(O6087,2))&gt;IF(RIGHT(J6087,1)="M",7,19),AND(OR(LEFT(O6087,2)={"07","19"}),VALUE(RIGHT(O6087,2))&gt;15)),TRUE,FALSE))</f>
        <v/>
      </c>
      <c r="T6087" s="77" t="str">
        <f>IF(O6087="","",IF(OR(VALUE(LEFT(O6087,2))&gt;IF(RIGHT(J6087,1)="M",7,19),AND(OR(LEFT(O6087,2)={"07","19"}),VALUE(RIGHT(O6087,2))&gt;5)),TRUE,FALSE))</f>
        <v/>
      </c>
    </row>
    <row r="6088" spans="12:20" x14ac:dyDescent="0.25">
      <c r="L6088" s="75">
        <f>COUNTIF($B$2:B6088,B6088)</f>
        <v>0</v>
      </c>
      <c r="M6088" s="75">
        <f>COUNTIF($L$2:L6088,4)</f>
        <v>42</v>
      </c>
      <c r="N6088" s="76" t="str">
        <f t="shared" si="479"/>
        <v>0</v>
      </c>
      <c r="O6088" s="76" t="str">
        <f t="shared" si="475"/>
        <v/>
      </c>
      <c r="P6088" s="75" t="str">
        <f t="shared" si="476"/>
        <v/>
      </c>
      <c r="Q6088" s="77" t="str">
        <f t="shared" si="477"/>
        <v/>
      </c>
      <c r="R6088" s="77" t="str">
        <f t="shared" si="478"/>
        <v/>
      </c>
      <c r="S6088" s="77" t="str">
        <f>IF(O6088="","",IF(OR(VALUE(LEFT(O6088,2))&gt;IF(RIGHT(J6088,1)="M",7,19),AND(OR(LEFT(O6088,2)={"07","19"}),VALUE(RIGHT(O6088,2))&gt;15)),TRUE,FALSE))</f>
        <v/>
      </c>
      <c r="T6088" s="77" t="str">
        <f>IF(O6088="","",IF(OR(VALUE(LEFT(O6088,2))&gt;IF(RIGHT(J6088,1)="M",7,19),AND(OR(LEFT(O6088,2)={"07","19"}),VALUE(RIGHT(O6088,2))&gt;5)),TRUE,FALSE))</f>
        <v/>
      </c>
    </row>
    <row r="6089" spans="12:20" x14ac:dyDescent="0.25">
      <c r="L6089" s="75">
        <f>COUNTIF($B$2:B6089,B6089)</f>
        <v>0</v>
      </c>
      <c r="M6089" s="75">
        <f>COUNTIF($L$2:L6089,4)</f>
        <v>42</v>
      </c>
      <c r="N6089" s="76" t="str">
        <f t="shared" si="479"/>
        <v>0</v>
      </c>
      <c r="O6089" s="76" t="str">
        <f t="shared" si="475"/>
        <v/>
      </c>
      <c r="P6089" s="75" t="str">
        <f t="shared" si="476"/>
        <v/>
      </c>
      <c r="Q6089" s="77" t="str">
        <f t="shared" si="477"/>
        <v/>
      </c>
      <c r="R6089" s="77" t="str">
        <f t="shared" si="478"/>
        <v/>
      </c>
      <c r="S6089" s="77" t="str">
        <f>IF(O6089="","",IF(OR(VALUE(LEFT(O6089,2))&gt;IF(RIGHT(J6089,1)="M",7,19),AND(OR(LEFT(O6089,2)={"07","19"}),VALUE(RIGHT(O6089,2))&gt;15)),TRUE,FALSE))</f>
        <v/>
      </c>
      <c r="T6089" s="77" t="str">
        <f>IF(O6089="","",IF(OR(VALUE(LEFT(O6089,2))&gt;IF(RIGHT(J6089,1)="M",7,19),AND(OR(LEFT(O6089,2)={"07","19"}),VALUE(RIGHT(O6089,2))&gt;5)),TRUE,FALSE))</f>
        <v/>
      </c>
    </row>
    <row r="6090" spans="12:20" x14ac:dyDescent="0.25">
      <c r="L6090" s="75">
        <f>COUNTIF($B$2:B6090,B6090)</f>
        <v>0</v>
      </c>
      <c r="M6090" s="75">
        <f>COUNTIF($L$2:L6090,4)</f>
        <v>42</v>
      </c>
      <c r="N6090" s="76" t="str">
        <f t="shared" si="479"/>
        <v>0</v>
      </c>
      <c r="O6090" s="76" t="str">
        <f t="shared" si="475"/>
        <v/>
      </c>
      <c r="P6090" s="75" t="str">
        <f t="shared" si="476"/>
        <v/>
      </c>
      <c r="Q6090" s="77" t="str">
        <f t="shared" si="477"/>
        <v/>
      </c>
      <c r="R6090" s="77" t="str">
        <f t="shared" si="478"/>
        <v/>
      </c>
      <c r="S6090" s="77" t="str">
        <f>IF(O6090="","",IF(OR(VALUE(LEFT(O6090,2))&gt;IF(RIGHT(J6090,1)="M",7,19),AND(OR(LEFT(O6090,2)={"07","19"}),VALUE(RIGHT(O6090,2))&gt;15)),TRUE,FALSE))</f>
        <v/>
      </c>
      <c r="T6090" s="77" t="str">
        <f>IF(O6090="","",IF(OR(VALUE(LEFT(O6090,2))&gt;IF(RIGHT(J6090,1)="M",7,19),AND(OR(LEFT(O6090,2)={"07","19"}),VALUE(RIGHT(O6090,2))&gt;5)),TRUE,FALSE))</f>
        <v/>
      </c>
    </row>
    <row r="6091" spans="12:20" x14ac:dyDescent="0.25">
      <c r="L6091" s="75">
        <f>COUNTIF($B$2:B6091,B6091)</f>
        <v>0</v>
      </c>
      <c r="M6091" s="75">
        <f>COUNTIF($L$2:L6091,4)</f>
        <v>42</v>
      </c>
      <c r="N6091" s="76" t="str">
        <f t="shared" si="479"/>
        <v>0</v>
      </c>
      <c r="O6091" s="76" t="str">
        <f t="shared" si="475"/>
        <v/>
      </c>
      <c r="P6091" s="75" t="str">
        <f t="shared" si="476"/>
        <v/>
      </c>
      <c r="Q6091" s="77" t="str">
        <f t="shared" si="477"/>
        <v/>
      </c>
      <c r="R6091" s="77" t="str">
        <f t="shared" si="478"/>
        <v/>
      </c>
      <c r="S6091" s="77" t="str">
        <f>IF(O6091="","",IF(OR(VALUE(LEFT(O6091,2))&gt;IF(RIGHT(J6091,1)="M",7,19),AND(OR(LEFT(O6091,2)={"07","19"}),VALUE(RIGHT(O6091,2))&gt;15)),TRUE,FALSE))</f>
        <v/>
      </c>
      <c r="T6091" s="77" t="str">
        <f>IF(O6091="","",IF(OR(VALUE(LEFT(O6091,2))&gt;IF(RIGHT(J6091,1)="M",7,19),AND(OR(LEFT(O6091,2)={"07","19"}),VALUE(RIGHT(O6091,2))&gt;5)),TRUE,FALSE))</f>
        <v/>
      </c>
    </row>
    <row r="6092" spans="12:20" x14ac:dyDescent="0.25">
      <c r="L6092" s="75">
        <f>COUNTIF($B$2:B6092,B6092)</f>
        <v>0</v>
      </c>
      <c r="M6092" s="75">
        <f>COUNTIF($L$2:L6092,4)</f>
        <v>42</v>
      </c>
      <c r="N6092" s="76" t="str">
        <f t="shared" si="479"/>
        <v>0</v>
      </c>
      <c r="O6092" s="76" t="str">
        <f t="shared" si="475"/>
        <v/>
      </c>
      <c r="P6092" s="75" t="str">
        <f t="shared" si="476"/>
        <v/>
      </c>
      <c r="Q6092" s="77" t="str">
        <f t="shared" si="477"/>
        <v/>
      </c>
      <c r="R6092" s="77" t="str">
        <f t="shared" si="478"/>
        <v/>
      </c>
      <c r="S6092" s="77" t="str">
        <f>IF(O6092="","",IF(OR(VALUE(LEFT(O6092,2))&gt;IF(RIGHT(J6092,1)="M",7,19),AND(OR(LEFT(O6092,2)={"07","19"}),VALUE(RIGHT(O6092,2))&gt;15)),TRUE,FALSE))</f>
        <v/>
      </c>
      <c r="T6092" s="77" t="str">
        <f>IF(O6092="","",IF(OR(VALUE(LEFT(O6092,2))&gt;IF(RIGHT(J6092,1)="M",7,19),AND(OR(LEFT(O6092,2)={"07","19"}),VALUE(RIGHT(O6092,2))&gt;5)),TRUE,FALSE))</f>
        <v/>
      </c>
    </row>
    <row r="6093" spans="12:20" x14ac:dyDescent="0.25">
      <c r="L6093" s="75">
        <f>COUNTIF($B$2:B6093,B6093)</f>
        <v>0</v>
      </c>
      <c r="M6093" s="75">
        <f>COUNTIF($L$2:L6093,4)</f>
        <v>42</v>
      </c>
      <c r="N6093" s="76" t="str">
        <f t="shared" si="479"/>
        <v>0</v>
      </c>
      <c r="O6093" s="76" t="str">
        <f t="shared" si="475"/>
        <v/>
      </c>
      <c r="P6093" s="75" t="str">
        <f t="shared" si="476"/>
        <v/>
      </c>
      <c r="Q6093" s="77" t="str">
        <f t="shared" si="477"/>
        <v/>
      </c>
      <c r="R6093" s="77" t="str">
        <f t="shared" si="478"/>
        <v/>
      </c>
      <c r="S6093" s="77" t="str">
        <f>IF(O6093="","",IF(OR(VALUE(LEFT(O6093,2))&gt;IF(RIGHT(J6093,1)="M",7,19),AND(OR(LEFT(O6093,2)={"07","19"}),VALUE(RIGHT(O6093,2))&gt;15)),TRUE,FALSE))</f>
        <v/>
      </c>
      <c r="T6093" s="77" t="str">
        <f>IF(O6093="","",IF(OR(VALUE(LEFT(O6093,2))&gt;IF(RIGHT(J6093,1)="M",7,19),AND(OR(LEFT(O6093,2)={"07","19"}),VALUE(RIGHT(O6093,2))&gt;5)),TRUE,FALSE))</f>
        <v/>
      </c>
    </row>
    <row r="6094" spans="12:20" x14ac:dyDescent="0.25">
      <c r="L6094" s="75">
        <f>COUNTIF($B$2:B6094,B6094)</f>
        <v>0</v>
      </c>
      <c r="M6094" s="75">
        <f>COUNTIF($L$2:L6094,4)</f>
        <v>42</v>
      </c>
      <c r="N6094" s="76" t="str">
        <f t="shared" si="479"/>
        <v>0</v>
      </c>
      <c r="O6094" s="76" t="str">
        <f t="shared" si="475"/>
        <v/>
      </c>
      <c r="P6094" s="75" t="str">
        <f t="shared" si="476"/>
        <v/>
      </c>
      <c r="Q6094" s="77" t="str">
        <f t="shared" si="477"/>
        <v/>
      </c>
      <c r="R6094" s="77" t="str">
        <f t="shared" si="478"/>
        <v/>
      </c>
      <c r="S6094" s="77" t="str">
        <f>IF(O6094="","",IF(OR(VALUE(LEFT(O6094,2))&gt;IF(RIGHT(J6094,1)="M",7,19),AND(OR(LEFT(O6094,2)={"07","19"}),VALUE(RIGHT(O6094,2))&gt;15)),TRUE,FALSE))</f>
        <v/>
      </c>
      <c r="T6094" s="77" t="str">
        <f>IF(O6094="","",IF(OR(VALUE(LEFT(O6094,2))&gt;IF(RIGHT(J6094,1)="M",7,19),AND(OR(LEFT(O6094,2)={"07","19"}),VALUE(RIGHT(O6094,2))&gt;5)),TRUE,FALSE))</f>
        <v/>
      </c>
    </row>
    <row r="6095" spans="12:20" x14ac:dyDescent="0.25">
      <c r="L6095" s="75">
        <f>COUNTIF($B$2:B6095,B6095)</f>
        <v>0</v>
      </c>
      <c r="M6095" s="75">
        <f>COUNTIF($L$2:L6095,4)</f>
        <v>42</v>
      </c>
      <c r="N6095" s="76" t="str">
        <f t="shared" si="479"/>
        <v>0</v>
      </c>
      <c r="O6095" s="76" t="str">
        <f t="shared" si="475"/>
        <v/>
      </c>
      <c r="P6095" s="75" t="str">
        <f t="shared" si="476"/>
        <v/>
      </c>
      <c r="Q6095" s="77" t="str">
        <f t="shared" si="477"/>
        <v/>
      </c>
      <c r="R6095" s="77" t="str">
        <f t="shared" si="478"/>
        <v/>
      </c>
      <c r="S6095" s="77" t="str">
        <f>IF(O6095="","",IF(OR(VALUE(LEFT(O6095,2))&gt;IF(RIGHT(J6095,1)="M",7,19),AND(OR(LEFT(O6095,2)={"07","19"}),VALUE(RIGHT(O6095,2))&gt;15)),TRUE,FALSE))</f>
        <v/>
      </c>
      <c r="T6095" s="77" t="str">
        <f>IF(O6095="","",IF(OR(VALUE(LEFT(O6095,2))&gt;IF(RIGHT(J6095,1)="M",7,19),AND(OR(LEFT(O6095,2)={"07","19"}),VALUE(RIGHT(O6095,2))&gt;5)),TRUE,FALSE))</f>
        <v/>
      </c>
    </row>
    <row r="6096" spans="12:20" x14ac:dyDescent="0.25">
      <c r="L6096" s="75">
        <f>COUNTIF($B$2:B6096,B6096)</f>
        <v>0</v>
      </c>
      <c r="M6096" s="75">
        <f>COUNTIF($L$2:L6096,4)</f>
        <v>42</v>
      </c>
      <c r="N6096" s="76" t="str">
        <f t="shared" si="479"/>
        <v>0</v>
      </c>
      <c r="O6096" s="76" t="str">
        <f t="shared" si="475"/>
        <v/>
      </c>
      <c r="P6096" s="75" t="str">
        <f t="shared" si="476"/>
        <v/>
      </c>
      <c r="Q6096" s="77" t="str">
        <f t="shared" si="477"/>
        <v/>
      </c>
      <c r="R6096" s="77" t="str">
        <f t="shared" si="478"/>
        <v/>
      </c>
      <c r="S6096" s="77" t="str">
        <f>IF(O6096="","",IF(OR(VALUE(LEFT(O6096,2))&gt;IF(RIGHT(J6096,1)="M",7,19),AND(OR(LEFT(O6096,2)={"07","19"}),VALUE(RIGHT(O6096,2))&gt;15)),TRUE,FALSE))</f>
        <v/>
      </c>
      <c r="T6096" s="77" t="str">
        <f>IF(O6096="","",IF(OR(VALUE(LEFT(O6096,2))&gt;IF(RIGHT(J6096,1)="M",7,19),AND(OR(LEFT(O6096,2)={"07","19"}),VALUE(RIGHT(O6096,2))&gt;5)),TRUE,FALSE))</f>
        <v/>
      </c>
    </row>
    <row r="6097" spans="12:20" x14ac:dyDescent="0.25">
      <c r="L6097" s="75">
        <f>COUNTIF($B$2:B6097,B6097)</f>
        <v>0</v>
      </c>
      <c r="M6097" s="75">
        <f>COUNTIF($L$2:L6097,4)</f>
        <v>42</v>
      </c>
      <c r="N6097" s="76" t="str">
        <f t="shared" si="479"/>
        <v>0</v>
      </c>
      <c r="O6097" s="76" t="str">
        <f t="shared" si="475"/>
        <v/>
      </c>
      <c r="P6097" s="75" t="str">
        <f t="shared" si="476"/>
        <v/>
      </c>
      <c r="Q6097" s="77" t="str">
        <f t="shared" si="477"/>
        <v/>
      </c>
      <c r="R6097" s="77" t="str">
        <f t="shared" si="478"/>
        <v/>
      </c>
      <c r="S6097" s="77" t="str">
        <f>IF(O6097="","",IF(OR(VALUE(LEFT(O6097,2))&gt;IF(RIGHT(J6097,1)="M",7,19),AND(OR(LEFT(O6097,2)={"07","19"}),VALUE(RIGHT(O6097,2))&gt;15)),TRUE,FALSE))</f>
        <v/>
      </c>
      <c r="T6097" s="77" t="str">
        <f>IF(O6097="","",IF(OR(VALUE(LEFT(O6097,2))&gt;IF(RIGHT(J6097,1)="M",7,19),AND(OR(LEFT(O6097,2)={"07","19"}),VALUE(RIGHT(O6097,2))&gt;5)),TRUE,FALSE))</f>
        <v/>
      </c>
    </row>
    <row r="6098" spans="12:20" x14ac:dyDescent="0.25">
      <c r="L6098" s="75">
        <f>COUNTIF($B$2:B6098,B6098)</f>
        <v>0</v>
      </c>
      <c r="M6098" s="75">
        <f>COUNTIF($L$2:L6098,4)</f>
        <v>42</v>
      </c>
      <c r="N6098" s="76" t="str">
        <f t="shared" si="479"/>
        <v>0</v>
      </c>
      <c r="O6098" s="76" t="str">
        <f t="shared" si="475"/>
        <v/>
      </c>
      <c r="P6098" s="75" t="str">
        <f t="shared" si="476"/>
        <v/>
      </c>
      <c r="Q6098" s="77" t="str">
        <f t="shared" si="477"/>
        <v/>
      </c>
      <c r="R6098" s="77" t="str">
        <f t="shared" si="478"/>
        <v/>
      </c>
      <c r="S6098" s="77" t="str">
        <f>IF(O6098="","",IF(OR(VALUE(LEFT(O6098,2))&gt;IF(RIGHT(J6098,1)="M",7,19),AND(OR(LEFT(O6098,2)={"07","19"}),VALUE(RIGHT(O6098,2))&gt;15)),TRUE,FALSE))</f>
        <v/>
      </c>
      <c r="T6098" s="77" t="str">
        <f>IF(O6098="","",IF(OR(VALUE(LEFT(O6098,2))&gt;IF(RIGHT(J6098,1)="M",7,19),AND(OR(LEFT(O6098,2)={"07","19"}),VALUE(RIGHT(O6098,2))&gt;5)),TRUE,FALSE))</f>
        <v/>
      </c>
    </row>
    <row r="6099" spans="12:20" x14ac:dyDescent="0.25">
      <c r="L6099" s="75">
        <f>COUNTIF($B$2:B6099,B6099)</f>
        <v>0</v>
      </c>
      <c r="M6099" s="75">
        <f>COUNTIF($L$2:L6099,4)</f>
        <v>42</v>
      </c>
      <c r="N6099" s="76" t="str">
        <f t="shared" si="479"/>
        <v>0</v>
      </c>
      <c r="O6099" s="76" t="str">
        <f t="shared" si="475"/>
        <v/>
      </c>
      <c r="P6099" s="75" t="str">
        <f t="shared" si="476"/>
        <v/>
      </c>
      <c r="Q6099" s="77" t="str">
        <f t="shared" si="477"/>
        <v/>
      </c>
      <c r="R6099" s="77" t="str">
        <f t="shared" si="478"/>
        <v/>
      </c>
      <c r="S6099" s="77" t="str">
        <f>IF(O6099="","",IF(OR(VALUE(LEFT(O6099,2))&gt;IF(RIGHT(J6099,1)="M",7,19),AND(OR(LEFT(O6099,2)={"07","19"}),VALUE(RIGHT(O6099,2))&gt;15)),TRUE,FALSE))</f>
        <v/>
      </c>
      <c r="T6099" s="77" t="str">
        <f>IF(O6099="","",IF(OR(VALUE(LEFT(O6099,2))&gt;IF(RIGHT(J6099,1)="M",7,19),AND(OR(LEFT(O6099,2)={"07","19"}),VALUE(RIGHT(O6099,2))&gt;5)),TRUE,FALSE))</f>
        <v/>
      </c>
    </row>
    <row r="6100" spans="12:20" x14ac:dyDescent="0.25">
      <c r="L6100" s="75">
        <f>COUNTIF($B$2:B6100,B6100)</f>
        <v>0</v>
      </c>
      <c r="M6100" s="75">
        <f>COUNTIF($L$2:L6100,4)</f>
        <v>42</v>
      </c>
      <c r="N6100" s="76" t="str">
        <f t="shared" si="479"/>
        <v>0</v>
      </c>
      <c r="O6100" s="76" t="str">
        <f t="shared" si="475"/>
        <v/>
      </c>
      <c r="P6100" s="75" t="str">
        <f t="shared" si="476"/>
        <v/>
      </c>
      <c r="Q6100" s="77" t="str">
        <f t="shared" si="477"/>
        <v/>
      </c>
      <c r="R6100" s="77" t="str">
        <f t="shared" si="478"/>
        <v/>
      </c>
      <c r="S6100" s="77" t="str">
        <f>IF(O6100="","",IF(OR(VALUE(LEFT(O6100,2))&gt;IF(RIGHT(J6100,1)="M",7,19),AND(OR(LEFT(O6100,2)={"07","19"}),VALUE(RIGHT(O6100,2))&gt;15)),TRUE,FALSE))</f>
        <v/>
      </c>
      <c r="T6100" s="77" t="str">
        <f>IF(O6100="","",IF(OR(VALUE(LEFT(O6100,2))&gt;IF(RIGHT(J6100,1)="M",7,19),AND(OR(LEFT(O6100,2)={"07","19"}),VALUE(RIGHT(O6100,2))&gt;5)),TRUE,FALSE))</f>
        <v/>
      </c>
    </row>
    <row r="6101" spans="12:20" x14ac:dyDescent="0.25">
      <c r="L6101" s="75">
        <f>COUNTIF($B$2:B6101,B6101)</f>
        <v>0</v>
      </c>
      <c r="M6101" s="75">
        <f>COUNTIF($L$2:L6101,4)</f>
        <v>42</v>
      </c>
      <c r="N6101" s="76" t="str">
        <f t="shared" si="479"/>
        <v>0</v>
      </c>
      <c r="O6101" s="76" t="str">
        <f t="shared" si="475"/>
        <v/>
      </c>
      <c r="P6101" s="75" t="str">
        <f t="shared" si="476"/>
        <v/>
      </c>
      <c r="Q6101" s="77" t="str">
        <f t="shared" si="477"/>
        <v/>
      </c>
      <c r="R6101" s="77" t="str">
        <f t="shared" si="478"/>
        <v/>
      </c>
      <c r="S6101" s="77" t="str">
        <f>IF(O6101="","",IF(OR(VALUE(LEFT(O6101,2))&gt;IF(RIGHT(J6101,1)="M",7,19),AND(OR(LEFT(O6101,2)={"07","19"}),VALUE(RIGHT(O6101,2))&gt;15)),TRUE,FALSE))</f>
        <v/>
      </c>
      <c r="T6101" s="77" t="str">
        <f>IF(O6101="","",IF(OR(VALUE(LEFT(O6101,2))&gt;IF(RIGHT(J6101,1)="M",7,19),AND(OR(LEFT(O6101,2)={"07","19"}),VALUE(RIGHT(O6101,2))&gt;5)),TRUE,FALSE))</f>
        <v/>
      </c>
    </row>
    <row r="6102" spans="12:20" x14ac:dyDescent="0.25">
      <c r="L6102" s="75">
        <f>COUNTIF($B$2:B6102,B6102)</f>
        <v>0</v>
      </c>
      <c r="M6102" s="75">
        <f>COUNTIF($L$2:L6102,4)</f>
        <v>42</v>
      </c>
      <c r="N6102" s="76" t="str">
        <f t="shared" si="479"/>
        <v>0</v>
      </c>
      <c r="O6102" s="76" t="str">
        <f t="shared" si="475"/>
        <v/>
      </c>
      <c r="P6102" s="75" t="str">
        <f t="shared" si="476"/>
        <v/>
      </c>
      <c r="Q6102" s="77" t="str">
        <f t="shared" si="477"/>
        <v/>
      </c>
      <c r="R6102" s="77" t="str">
        <f t="shared" si="478"/>
        <v/>
      </c>
      <c r="S6102" s="77" t="str">
        <f>IF(O6102="","",IF(OR(VALUE(LEFT(O6102,2))&gt;IF(RIGHT(J6102,1)="M",7,19),AND(OR(LEFT(O6102,2)={"07","19"}),VALUE(RIGHT(O6102,2))&gt;15)),TRUE,FALSE))</f>
        <v/>
      </c>
      <c r="T6102" s="77" t="str">
        <f>IF(O6102="","",IF(OR(VALUE(LEFT(O6102,2))&gt;IF(RIGHT(J6102,1)="M",7,19),AND(OR(LEFT(O6102,2)={"07","19"}),VALUE(RIGHT(O6102,2))&gt;5)),TRUE,FALSE))</f>
        <v/>
      </c>
    </row>
    <row r="6103" spans="12:20" x14ac:dyDescent="0.25">
      <c r="L6103" s="75">
        <f>COUNTIF($B$2:B6103,B6103)</f>
        <v>0</v>
      </c>
      <c r="M6103" s="75">
        <f>COUNTIF($L$2:L6103,4)</f>
        <v>42</v>
      </c>
      <c r="N6103" s="76" t="str">
        <f t="shared" si="479"/>
        <v>0</v>
      </c>
      <c r="O6103" s="76" t="str">
        <f t="shared" si="475"/>
        <v/>
      </c>
      <c r="P6103" s="75" t="str">
        <f t="shared" si="476"/>
        <v/>
      </c>
      <c r="Q6103" s="77" t="str">
        <f t="shared" si="477"/>
        <v/>
      </c>
      <c r="R6103" s="77" t="str">
        <f t="shared" si="478"/>
        <v/>
      </c>
      <c r="S6103" s="77" t="str">
        <f>IF(O6103="","",IF(OR(VALUE(LEFT(O6103,2))&gt;IF(RIGHT(J6103,1)="M",7,19),AND(OR(LEFT(O6103,2)={"07","19"}),VALUE(RIGHT(O6103,2))&gt;15)),TRUE,FALSE))</f>
        <v/>
      </c>
      <c r="T6103" s="77" t="str">
        <f>IF(O6103="","",IF(OR(VALUE(LEFT(O6103,2))&gt;IF(RIGHT(J6103,1)="M",7,19),AND(OR(LEFT(O6103,2)={"07","19"}),VALUE(RIGHT(O6103,2))&gt;5)),TRUE,FALSE))</f>
        <v/>
      </c>
    </row>
    <row r="6104" spans="12:20" x14ac:dyDescent="0.25">
      <c r="L6104" s="75">
        <f>COUNTIF($B$2:B6104,B6104)</f>
        <v>0</v>
      </c>
      <c r="M6104" s="75">
        <f>COUNTIF($L$2:L6104,4)</f>
        <v>42</v>
      </c>
      <c r="N6104" s="76" t="str">
        <f t="shared" si="479"/>
        <v>0</v>
      </c>
      <c r="O6104" s="76" t="str">
        <f t="shared" si="475"/>
        <v/>
      </c>
      <c r="P6104" s="75" t="str">
        <f t="shared" si="476"/>
        <v/>
      </c>
      <c r="Q6104" s="77" t="str">
        <f t="shared" si="477"/>
        <v/>
      </c>
      <c r="R6104" s="77" t="str">
        <f t="shared" si="478"/>
        <v/>
      </c>
      <c r="S6104" s="77" t="str">
        <f>IF(O6104="","",IF(OR(VALUE(LEFT(O6104,2))&gt;IF(RIGHT(J6104,1)="M",7,19),AND(OR(LEFT(O6104,2)={"07","19"}),VALUE(RIGHT(O6104,2))&gt;15)),TRUE,FALSE))</f>
        <v/>
      </c>
      <c r="T6104" s="77" t="str">
        <f>IF(O6104="","",IF(OR(VALUE(LEFT(O6104,2))&gt;IF(RIGHT(J6104,1)="M",7,19),AND(OR(LEFT(O6104,2)={"07","19"}),VALUE(RIGHT(O6104,2))&gt;5)),TRUE,FALSE))</f>
        <v/>
      </c>
    </row>
    <row r="6105" spans="12:20" x14ac:dyDescent="0.25">
      <c r="L6105" s="75">
        <f>COUNTIF($B$2:B6105,B6105)</f>
        <v>0</v>
      </c>
      <c r="M6105" s="75">
        <f>COUNTIF($L$2:L6105,4)</f>
        <v>42</v>
      </c>
      <c r="N6105" s="76" t="str">
        <f t="shared" si="479"/>
        <v>0</v>
      </c>
      <c r="O6105" s="76" t="str">
        <f t="shared" si="475"/>
        <v/>
      </c>
      <c r="P6105" s="75" t="str">
        <f t="shared" si="476"/>
        <v/>
      </c>
      <c r="Q6105" s="77" t="str">
        <f t="shared" si="477"/>
        <v/>
      </c>
      <c r="R6105" s="77" t="str">
        <f t="shared" si="478"/>
        <v/>
      </c>
      <c r="S6105" s="77" t="str">
        <f>IF(O6105="","",IF(OR(VALUE(LEFT(O6105,2))&gt;IF(RIGHT(J6105,1)="M",7,19),AND(OR(LEFT(O6105,2)={"07","19"}),VALUE(RIGHT(O6105,2))&gt;15)),TRUE,FALSE))</f>
        <v/>
      </c>
      <c r="T6105" s="77" t="str">
        <f>IF(O6105="","",IF(OR(VALUE(LEFT(O6105,2))&gt;IF(RIGHT(J6105,1)="M",7,19),AND(OR(LEFT(O6105,2)={"07","19"}),VALUE(RIGHT(O6105,2))&gt;5)),TRUE,FALSE))</f>
        <v/>
      </c>
    </row>
    <row r="6106" spans="12:20" x14ac:dyDescent="0.25">
      <c r="L6106" s="75">
        <f>COUNTIF($B$2:B6106,B6106)</f>
        <v>0</v>
      </c>
      <c r="M6106" s="75">
        <f>COUNTIF($L$2:L6106,4)</f>
        <v>42</v>
      </c>
      <c r="N6106" s="76" t="str">
        <f t="shared" si="479"/>
        <v>0</v>
      </c>
      <c r="O6106" s="76" t="str">
        <f t="shared" si="475"/>
        <v/>
      </c>
      <c r="P6106" s="75" t="str">
        <f t="shared" si="476"/>
        <v/>
      </c>
      <c r="Q6106" s="77" t="str">
        <f t="shared" si="477"/>
        <v/>
      </c>
      <c r="R6106" s="77" t="str">
        <f t="shared" si="478"/>
        <v/>
      </c>
      <c r="S6106" s="77" t="str">
        <f>IF(O6106="","",IF(OR(VALUE(LEFT(O6106,2))&gt;IF(RIGHT(J6106,1)="M",7,19),AND(OR(LEFT(O6106,2)={"07","19"}),VALUE(RIGHT(O6106,2))&gt;15)),TRUE,FALSE))</f>
        <v/>
      </c>
      <c r="T6106" s="77" t="str">
        <f>IF(O6106="","",IF(OR(VALUE(LEFT(O6106,2))&gt;IF(RIGHT(J6106,1)="M",7,19),AND(OR(LEFT(O6106,2)={"07","19"}),VALUE(RIGHT(O6106,2))&gt;5)),TRUE,FALSE))</f>
        <v/>
      </c>
    </row>
    <row r="6107" spans="12:20" x14ac:dyDescent="0.25">
      <c r="L6107" s="75">
        <f>COUNTIF($B$2:B6107,B6107)</f>
        <v>0</v>
      </c>
      <c r="M6107" s="75">
        <f>COUNTIF($L$2:L6107,4)</f>
        <v>42</v>
      </c>
      <c r="N6107" s="76" t="str">
        <f t="shared" si="479"/>
        <v>0</v>
      </c>
      <c r="O6107" s="76" t="str">
        <f t="shared" si="475"/>
        <v/>
      </c>
      <c r="P6107" s="75" t="str">
        <f t="shared" si="476"/>
        <v/>
      </c>
      <c r="Q6107" s="77" t="str">
        <f t="shared" si="477"/>
        <v/>
      </c>
      <c r="R6107" s="77" t="str">
        <f t="shared" si="478"/>
        <v/>
      </c>
      <c r="S6107" s="77" t="str">
        <f>IF(O6107="","",IF(OR(VALUE(LEFT(O6107,2))&gt;IF(RIGHT(J6107,1)="M",7,19),AND(OR(LEFT(O6107,2)={"07","19"}),VALUE(RIGHT(O6107,2))&gt;15)),TRUE,FALSE))</f>
        <v/>
      </c>
      <c r="T6107" s="77" t="str">
        <f>IF(O6107="","",IF(OR(VALUE(LEFT(O6107,2))&gt;IF(RIGHT(J6107,1)="M",7,19),AND(OR(LEFT(O6107,2)={"07","19"}),VALUE(RIGHT(O6107,2))&gt;5)),TRUE,FALSE))</f>
        <v/>
      </c>
    </row>
    <row r="6108" spans="12:20" x14ac:dyDescent="0.25">
      <c r="L6108" s="75">
        <f>COUNTIF($B$2:B6108,B6108)</f>
        <v>0</v>
      </c>
      <c r="M6108" s="75">
        <f>COUNTIF($L$2:L6108,4)</f>
        <v>42</v>
      </c>
      <c r="N6108" s="76" t="str">
        <f t="shared" si="479"/>
        <v>0</v>
      </c>
      <c r="O6108" s="76" t="str">
        <f t="shared" si="475"/>
        <v/>
      </c>
      <c r="P6108" s="75" t="str">
        <f t="shared" si="476"/>
        <v/>
      </c>
      <c r="Q6108" s="77" t="str">
        <f t="shared" si="477"/>
        <v/>
      </c>
      <c r="R6108" s="77" t="str">
        <f t="shared" si="478"/>
        <v/>
      </c>
      <c r="S6108" s="77" t="str">
        <f>IF(O6108="","",IF(OR(VALUE(LEFT(O6108,2))&gt;IF(RIGHT(J6108,1)="M",7,19),AND(OR(LEFT(O6108,2)={"07","19"}),VALUE(RIGHT(O6108,2))&gt;15)),TRUE,FALSE))</f>
        <v/>
      </c>
      <c r="T6108" s="77" t="str">
        <f>IF(O6108="","",IF(OR(VALUE(LEFT(O6108,2))&gt;IF(RIGHT(J6108,1)="M",7,19),AND(OR(LEFT(O6108,2)={"07","19"}),VALUE(RIGHT(O6108,2))&gt;5)),TRUE,FALSE))</f>
        <v/>
      </c>
    </row>
    <row r="6109" spans="12:20" x14ac:dyDescent="0.25">
      <c r="L6109" s="75">
        <f>COUNTIF($B$2:B6109,B6109)</f>
        <v>0</v>
      </c>
      <c r="M6109" s="75">
        <f>COUNTIF($L$2:L6109,4)</f>
        <v>42</v>
      </c>
      <c r="N6109" s="76" t="str">
        <f t="shared" si="479"/>
        <v>0</v>
      </c>
      <c r="O6109" s="76" t="str">
        <f t="shared" si="475"/>
        <v/>
      </c>
      <c r="P6109" s="75" t="str">
        <f t="shared" si="476"/>
        <v/>
      </c>
      <c r="Q6109" s="77" t="str">
        <f t="shared" si="477"/>
        <v/>
      </c>
      <c r="R6109" s="77" t="str">
        <f t="shared" si="478"/>
        <v/>
      </c>
      <c r="S6109" s="77" t="str">
        <f>IF(O6109="","",IF(OR(VALUE(LEFT(O6109,2))&gt;IF(RIGHT(J6109,1)="M",7,19),AND(OR(LEFT(O6109,2)={"07","19"}),VALUE(RIGHT(O6109,2))&gt;15)),TRUE,FALSE))</f>
        <v/>
      </c>
      <c r="T6109" s="77" t="str">
        <f>IF(O6109="","",IF(OR(VALUE(LEFT(O6109,2))&gt;IF(RIGHT(J6109,1)="M",7,19),AND(OR(LEFT(O6109,2)={"07","19"}),VALUE(RIGHT(O6109,2))&gt;5)),TRUE,FALSE))</f>
        <v/>
      </c>
    </row>
    <row r="6110" spans="12:20" x14ac:dyDescent="0.25">
      <c r="L6110" s="75">
        <f>COUNTIF($B$2:B6110,B6110)</f>
        <v>0</v>
      </c>
      <c r="M6110" s="75">
        <f>COUNTIF($L$2:L6110,4)</f>
        <v>42</v>
      </c>
      <c r="N6110" s="76" t="str">
        <f t="shared" si="479"/>
        <v>0</v>
      </c>
      <c r="O6110" s="76" t="str">
        <f t="shared" si="475"/>
        <v/>
      </c>
      <c r="P6110" s="75" t="str">
        <f t="shared" si="476"/>
        <v/>
      </c>
      <c r="Q6110" s="77" t="str">
        <f t="shared" si="477"/>
        <v/>
      </c>
      <c r="R6110" s="77" t="str">
        <f t="shared" si="478"/>
        <v/>
      </c>
      <c r="S6110" s="77" t="str">
        <f>IF(O6110="","",IF(OR(VALUE(LEFT(O6110,2))&gt;IF(RIGHT(J6110,1)="M",7,19),AND(OR(LEFT(O6110,2)={"07","19"}),VALUE(RIGHT(O6110,2))&gt;15)),TRUE,FALSE))</f>
        <v/>
      </c>
      <c r="T6110" s="77" t="str">
        <f>IF(O6110="","",IF(OR(VALUE(LEFT(O6110,2))&gt;IF(RIGHT(J6110,1)="M",7,19),AND(OR(LEFT(O6110,2)={"07","19"}),VALUE(RIGHT(O6110,2))&gt;5)),TRUE,FALSE))</f>
        <v/>
      </c>
    </row>
    <row r="6111" spans="12:20" x14ac:dyDescent="0.25">
      <c r="L6111" s="75">
        <f>COUNTIF($B$2:B6111,B6111)</f>
        <v>0</v>
      </c>
      <c r="M6111" s="75">
        <f>COUNTIF($L$2:L6111,4)</f>
        <v>42</v>
      </c>
      <c r="N6111" s="76" t="str">
        <f t="shared" si="479"/>
        <v>0</v>
      </c>
      <c r="O6111" s="76" t="str">
        <f t="shared" si="475"/>
        <v/>
      </c>
      <c r="P6111" s="75" t="str">
        <f t="shared" si="476"/>
        <v/>
      </c>
      <c r="Q6111" s="77" t="str">
        <f t="shared" si="477"/>
        <v/>
      </c>
      <c r="R6111" s="77" t="str">
        <f t="shared" si="478"/>
        <v/>
      </c>
      <c r="S6111" s="77" t="str">
        <f>IF(O6111="","",IF(OR(VALUE(LEFT(O6111,2))&gt;IF(RIGHT(J6111,1)="M",7,19),AND(OR(LEFT(O6111,2)={"07","19"}),VALUE(RIGHT(O6111,2))&gt;15)),TRUE,FALSE))</f>
        <v/>
      </c>
      <c r="T6111" s="77" t="str">
        <f>IF(O6111="","",IF(OR(VALUE(LEFT(O6111,2))&gt;IF(RIGHT(J6111,1)="M",7,19),AND(OR(LEFT(O6111,2)={"07","19"}),VALUE(RIGHT(O6111,2))&gt;5)),TRUE,FALSE))</f>
        <v/>
      </c>
    </row>
    <row r="6112" spans="12:20" x14ac:dyDescent="0.25">
      <c r="L6112" s="75">
        <f>COUNTIF($B$2:B6112,B6112)</f>
        <v>0</v>
      </c>
      <c r="M6112" s="75">
        <f>COUNTIF($L$2:L6112,4)</f>
        <v>42</v>
      </c>
      <c r="N6112" s="76" t="str">
        <f t="shared" si="479"/>
        <v>0</v>
      </c>
      <c r="O6112" s="76" t="str">
        <f t="shared" si="475"/>
        <v/>
      </c>
      <c r="P6112" s="75" t="str">
        <f t="shared" si="476"/>
        <v/>
      </c>
      <c r="Q6112" s="77" t="str">
        <f t="shared" si="477"/>
        <v/>
      </c>
      <c r="R6112" s="77" t="str">
        <f t="shared" si="478"/>
        <v/>
      </c>
      <c r="S6112" s="77" t="str">
        <f>IF(O6112="","",IF(OR(VALUE(LEFT(O6112,2))&gt;IF(RIGHT(J6112,1)="M",7,19),AND(OR(LEFT(O6112,2)={"07","19"}),VALUE(RIGHT(O6112,2))&gt;15)),TRUE,FALSE))</f>
        <v/>
      </c>
      <c r="T6112" s="77" t="str">
        <f>IF(O6112="","",IF(OR(VALUE(LEFT(O6112,2))&gt;IF(RIGHT(J6112,1)="M",7,19),AND(OR(LEFT(O6112,2)={"07","19"}),VALUE(RIGHT(O6112,2))&gt;5)),TRUE,FALSE))</f>
        <v/>
      </c>
    </row>
    <row r="6113" spans="12:20" x14ac:dyDescent="0.25">
      <c r="L6113" s="75">
        <f>COUNTIF($B$2:B6113,B6113)</f>
        <v>0</v>
      </c>
      <c r="M6113" s="75">
        <f>COUNTIF($L$2:L6113,4)</f>
        <v>42</v>
      </c>
      <c r="N6113" s="76" t="str">
        <f t="shared" si="479"/>
        <v>0</v>
      </c>
      <c r="O6113" s="76" t="str">
        <f t="shared" si="475"/>
        <v/>
      </c>
      <c r="P6113" s="75" t="str">
        <f t="shared" si="476"/>
        <v/>
      </c>
      <c r="Q6113" s="77" t="str">
        <f t="shared" si="477"/>
        <v/>
      </c>
      <c r="R6113" s="77" t="str">
        <f t="shared" si="478"/>
        <v/>
      </c>
      <c r="S6113" s="77" t="str">
        <f>IF(O6113="","",IF(OR(VALUE(LEFT(O6113,2))&gt;IF(RIGHT(J6113,1)="M",7,19),AND(OR(LEFT(O6113,2)={"07","19"}),VALUE(RIGHT(O6113,2))&gt;15)),TRUE,FALSE))</f>
        <v/>
      </c>
      <c r="T6113" s="77" t="str">
        <f>IF(O6113="","",IF(OR(VALUE(LEFT(O6113,2))&gt;IF(RIGHT(J6113,1)="M",7,19),AND(OR(LEFT(O6113,2)={"07","19"}),VALUE(RIGHT(O6113,2))&gt;5)),TRUE,FALSE))</f>
        <v/>
      </c>
    </row>
    <row r="6114" spans="12:20" x14ac:dyDescent="0.25">
      <c r="L6114" s="75">
        <f>COUNTIF($B$2:B6114,B6114)</f>
        <v>0</v>
      </c>
      <c r="M6114" s="75">
        <f>COUNTIF($L$2:L6114,4)</f>
        <v>42</v>
      </c>
      <c r="N6114" s="76" t="str">
        <f t="shared" si="479"/>
        <v>0</v>
      </c>
      <c r="O6114" s="76" t="str">
        <f t="shared" si="475"/>
        <v/>
      </c>
      <c r="P6114" s="75" t="str">
        <f t="shared" si="476"/>
        <v/>
      </c>
      <c r="Q6114" s="77" t="str">
        <f t="shared" si="477"/>
        <v/>
      </c>
      <c r="R6114" s="77" t="str">
        <f t="shared" si="478"/>
        <v/>
      </c>
      <c r="S6114" s="77" t="str">
        <f>IF(O6114="","",IF(OR(VALUE(LEFT(O6114,2))&gt;IF(RIGHT(J6114,1)="M",7,19),AND(OR(LEFT(O6114,2)={"07","19"}),VALUE(RIGHT(O6114,2))&gt;15)),TRUE,FALSE))</f>
        <v/>
      </c>
      <c r="T6114" s="77" t="str">
        <f>IF(O6114="","",IF(OR(VALUE(LEFT(O6114,2))&gt;IF(RIGHT(J6114,1)="M",7,19),AND(OR(LEFT(O6114,2)={"07","19"}),VALUE(RIGHT(O6114,2))&gt;5)),TRUE,FALSE))</f>
        <v/>
      </c>
    </row>
    <row r="6115" spans="12:20" x14ac:dyDescent="0.25">
      <c r="L6115" s="75">
        <f>COUNTIF($B$2:B6115,B6115)</f>
        <v>0</v>
      </c>
      <c r="M6115" s="75">
        <f>COUNTIF($L$2:L6115,4)</f>
        <v>42</v>
      </c>
      <c r="N6115" s="76" t="str">
        <f t="shared" si="479"/>
        <v>0</v>
      </c>
      <c r="O6115" s="76" t="str">
        <f t="shared" si="475"/>
        <v/>
      </c>
      <c r="P6115" s="75" t="str">
        <f t="shared" si="476"/>
        <v/>
      </c>
      <c r="Q6115" s="77" t="str">
        <f t="shared" si="477"/>
        <v/>
      </c>
      <c r="R6115" s="77" t="str">
        <f t="shared" si="478"/>
        <v/>
      </c>
      <c r="S6115" s="77" t="str">
        <f>IF(O6115="","",IF(OR(VALUE(LEFT(O6115,2))&gt;IF(RIGHT(J6115,1)="M",7,19),AND(OR(LEFT(O6115,2)={"07","19"}),VALUE(RIGHT(O6115,2))&gt;15)),TRUE,FALSE))</f>
        <v/>
      </c>
      <c r="T6115" s="77" t="str">
        <f>IF(O6115="","",IF(OR(VALUE(LEFT(O6115,2))&gt;IF(RIGHT(J6115,1)="M",7,19),AND(OR(LEFT(O6115,2)={"07","19"}),VALUE(RIGHT(O6115,2))&gt;5)),TRUE,FALSE))</f>
        <v/>
      </c>
    </row>
    <row r="6116" spans="12:20" x14ac:dyDescent="0.25">
      <c r="L6116" s="75">
        <f>COUNTIF($B$2:B6116,B6116)</f>
        <v>0</v>
      </c>
      <c r="M6116" s="75">
        <f>COUNTIF($L$2:L6116,4)</f>
        <v>42</v>
      </c>
      <c r="N6116" s="76" t="str">
        <f t="shared" si="479"/>
        <v>0</v>
      </c>
      <c r="O6116" s="76" t="str">
        <f t="shared" si="475"/>
        <v/>
      </c>
      <c r="P6116" s="75" t="str">
        <f t="shared" si="476"/>
        <v/>
      </c>
      <c r="Q6116" s="77" t="str">
        <f t="shared" si="477"/>
        <v/>
      </c>
      <c r="R6116" s="77" t="str">
        <f t="shared" si="478"/>
        <v/>
      </c>
      <c r="S6116" s="77" t="str">
        <f>IF(O6116="","",IF(OR(VALUE(LEFT(O6116,2))&gt;IF(RIGHT(J6116,1)="M",7,19),AND(OR(LEFT(O6116,2)={"07","19"}),VALUE(RIGHT(O6116,2))&gt;15)),TRUE,FALSE))</f>
        <v/>
      </c>
      <c r="T6116" s="77" t="str">
        <f>IF(O6116="","",IF(OR(VALUE(LEFT(O6116,2))&gt;IF(RIGHT(J6116,1)="M",7,19),AND(OR(LEFT(O6116,2)={"07","19"}),VALUE(RIGHT(O6116,2))&gt;5)),TRUE,FALSE))</f>
        <v/>
      </c>
    </row>
    <row r="6117" spans="12:20" x14ac:dyDescent="0.25">
      <c r="L6117" s="75">
        <f>COUNTIF($B$2:B6117,B6117)</f>
        <v>0</v>
      </c>
      <c r="M6117" s="75">
        <f>COUNTIF($L$2:L6117,4)</f>
        <v>42</v>
      </c>
      <c r="N6117" s="76" t="str">
        <f t="shared" si="479"/>
        <v>0</v>
      </c>
      <c r="O6117" s="76" t="str">
        <f t="shared" si="475"/>
        <v/>
      </c>
      <c r="P6117" s="75" t="str">
        <f t="shared" si="476"/>
        <v/>
      </c>
      <c r="Q6117" s="77" t="str">
        <f t="shared" si="477"/>
        <v/>
      </c>
      <c r="R6117" s="77" t="str">
        <f t="shared" si="478"/>
        <v/>
      </c>
      <c r="S6117" s="77" t="str">
        <f>IF(O6117="","",IF(OR(VALUE(LEFT(O6117,2))&gt;IF(RIGHT(J6117,1)="M",7,19),AND(OR(LEFT(O6117,2)={"07","19"}),VALUE(RIGHT(O6117,2))&gt;15)),TRUE,FALSE))</f>
        <v/>
      </c>
      <c r="T6117" s="77" t="str">
        <f>IF(O6117="","",IF(OR(VALUE(LEFT(O6117,2))&gt;IF(RIGHT(J6117,1)="M",7,19),AND(OR(LEFT(O6117,2)={"07","19"}),VALUE(RIGHT(O6117,2))&gt;5)),TRUE,FALSE))</f>
        <v/>
      </c>
    </row>
    <row r="6118" spans="12:20" x14ac:dyDescent="0.25">
      <c r="L6118" s="75">
        <f>COUNTIF($B$2:B6118,B6118)</f>
        <v>0</v>
      </c>
      <c r="M6118" s="75">
        <f>COUNTIF($L$2:L6118,4)</f>
        <v>42</v>
      </c>
      <c r="N6118" s="76" t="str">
        <f t="shared" si="479"/>
        <v>0</v>
      </c>
      <c r="O6118" s="76" t="str">
        <f t="shared" si="475"/>
        <v/>
      </c>
      <c r="P6118" s="75" t="str">
        <f t="shared" si="476"/>
        <v/>
      </c>
      <c r="Q6118" s="77" t="str">
        <f t="shared" si="477"/>
        <v/>
      </c>
      <c r="R6118" s="77" t="str">
        <f t="shared" si="478"/>
        <v/>
      </c>
      <c r="S6118" s="77" t="str">
        <f>IF(O6118="","",IF(OR(VALUE(LEFT(O6118,2))&gt;IF(RIGHT(J6118,1)="M",7,19),AND(OR(LEFT(O6118,2)={"07","19"}),VALUE(RIGHT(O6118,2))&gt;15)),TRUE,FALSE))</f>
        <v/>
      </c>
      <c r="T6118" s="77" t="str">
        <f>IF(O6118="","",IF(OR(VALUE(LEFT(O6118,2))&gt;IF(RIGHT(J6118,1)="M",7,19),AND(OR(LEFT(O6118,2)={"07","19"}),VALUE(RIGHT(O6118,2))&gt;5)),TRUE,FALSE))</f>
        <v/>
      </c>
    </row>
    <row r="6119" spans="12:20" x14ac:dyDescent="0.25">
      <c r="L6119" s="75">
        <f>COUNTIF($B$2:B6119,B6119)</f>
        <v>0</v>
      </c>
      <c r="M6119" s="75">
        <f>COUNTIF($L$2:L6119,4)</f>
        <v>42</v>
      </c>
      <c r="N6119" s="76" t="str">
        <f t="shared" si="479"/>
        <v>0</v>
      </c>
      <c r="O6119" s="76" t="str">
        <f t="shared" si="475"/>
        <v/>
      </c>
      <c r="P6119" s="75" t="str">
        <f t="shared" si="476"/>
        <v/>
      </c>
      <c r="Q6119" s="77" t="str">
        <f t="shared" si="477"/>
        <v/>
      </c>
      <c r="R6119" s="77" t="str">
        <f t="shared" si="478"/>
        <v/>
      </c>
      <c r="S6119" s="77" t="str">
        <f>IF(O6119="","",IF(OR(VALUE(LEFT(O6119,2))&gt;IF(RIGHT(J6119,1)="M",7,19),AND(OR(LEFT(O6119,2)={"07","19"}),VALUE(RIGHT(O6119,2))&gt;15)),TRUE,FALSE))</f>
        <v/>
      </c>
      <c r="T6119" s="77" t="str">
        <f>IF(O6119="","",IF(OR(VALUE(LEFT(O6119,2))&gt;IF(RIGHT(J6119,1)="M",7,19),AND(OR(LEFT(O6119,2)={"07","19"}),VALUE(RIGHT(O6119,2))&gt;5)),TRUE,FALSE))</f>
        <v/>
      </c>
    </row>
    <row r="6120" spans="12:20" x14ac:dyDescent="0.25">
      <c r="L6120" s="75">
        <f>COUNTIF($B$2:B6120,B6120)</f>
        <v>0</v>
      </c>
      <c r="M6120" s="75">
        <f>COUNTIF($L$2:L6120,4)</f>
        <v>42</v>
      </c>
      <c r="N6120" s="76" t="str">
        <f t="shared" si="479"/>
        <v>0</v>
      </c>
      <c r="O6120" s="76" t="str">
        <f t="shared" si="475"/>
        <v/>
      </c>
      <c r="P6120" s="75" t="str">
        <f t="shared" si="476"/>
        <v/>
      </c>
      <c r="Q6120" s="77" t="str">
        <f t="shared" si="477"/>
        <v/>
      </c>
      <c r="R6120" s="77" t="str">
        <f t="shared" si="478"/>
        <v/>
      </c>
      <c r="S6120" s="77" t="str">
        <f>IF(O6120="","",IF(OR(VALUE(LEFT(O6120,2))&gt;IF(RIGHT(J6120,1)="M",7,19),AND(OR(LEFT(O6120,2)={"07","19"}),VALUE(RIGHT(O6120,2))&gt;15)),TRUE,FALSE))</f>
        <v/>
      </c>
      <c r="T6120" s="77" t="str">
        <f>IF(O6120="","",IF(OR(VALUE(LEFT(O6120,2))&gt;IF(RIGHT(J6120,1)="M",7,19),AND(OR(LEFT(O6120,2)={"07","19"}),VALUE(RIGHT(O6120,2))&gt;5)),TRUE,FALSE))</f>
        <v/>
      </c>
    </row>
    <row r="6121" spans="12:20" x14ac:dyDescent="0.25">
      <c r="L6121" s="75">
        <f>COUNTIF($B$2:B6121,B6121)</f>
        <v>0</v>
      </c>
      <c r="M6121" s="75">
        <f>COUNTIF($L$2:L6121,4)</f>
        <v>42</v>
      </c>
      <c r="N6121" s="76" t="str">
        <f t="shared" si="479"/>
        <v>0</v>
      </c>
      <c r="O6121" s="76" t="str">
        <f t="shared" si="475"/>
        <v/>
      </c>
      <c r="P6121" s="75" t="str">
        <f t="shared" si="476"/>
        <v/>
      </c>
      <c r="Q6121" s="77" t="str">
        <f t="shared" si="477"/>
        <v/>
      </c>
      <c r="R6121" s="77" t="str">
        <f t="shared" si="478"/>
        <v/>
      </c>
      <c r="S6121" s="77" t="str">
        <f>IF(O6121="","",IF(OR(VALUE(LEFT(O6121,2))&gt;IF(RIGHT(J6121,1)="M",7,19),AND(OR(LEFT(O6121,2)={"07","19"}),VALUE(RIGHT(O6121,2))&gt;15)),TRUE,FALSE))</f>
        <v/>
      </c>
      <c r="T6121" s="77" t="str">
        <f>IF(O6121="","",IF(OR(VALUE(LEFT(O6121,2))&gt;IF(RIGHT(J6121,1)="M",7,19),AND(OR(LEFT(O6121,2)={"07","19"}),VALUE(RIGHT(O6121,2))&gt;5)),TRUE,FALSE))</f>
        <v/>
      </c>
    </row>
    <row r="6122" spans="12:20" x14ac:dyDescent="0.25">
      <c r="L6122" s="75">
        <f>COUNTIF($B$2:B6122,B6122)</f>
        <v>0</v>
      </c>
      <c r="M6122" s="75">
        <f>COUNTIF($L$2:L6122,4)</f>
        <v>42</v>
      </c>
      <c r="N6122" s="76" t="str">
        <f t="shared" si="479"/>
        <v>0</v>
      </c>
      <c r="O6122" s="76" t="str">
        <f t="shared" si="475"/>
        <v/>
      </c>
      <c r="P6122" s="75" t="str">
        <f t="shared" si="476"/>
        <v/>
      </c>
      <c r="Q6122" s="77" t="str">
        <f t="shared" si="477"/>
        <v/>
      </c>
      <c r="R6122" s="77" t="str">
        <f t="shared" si="478"/>
        <v/>
      </c>
      <c r="S6122" s="77" t="str">
        <f>IF(O6122="","",IF(OR(VALUE(LEFT(O6122,2))&gt;IF(RIGHT(J6122,1)="M",7,19),AND(OR(LEFT(O6122,2)={"07","19"}),VALUE(RIGHT(O6122,2))&gt;15)),TRUE,FALSE))</f>
        <v/>
      </c>
      <c r="T6122" s="77" t="str">
        <f>IF(O6122="","",IF(OR(VALUE(LEFT(O6122,2))&gt;IF(RIGHT(J6122,1)="M",7,19),AND(OR(LEFT(O6122,2)={"07","19"}),VALUE(RIGHT(O6122,2))&gt;5)),TRUE,FALSE))</f>
        <v/>
      </c>
    </row>
    <row r="6123" spans="12:20" x14ac:dyDescent="0.25">
      <c r="L6123" s="75">
        <f>COUNTIF($B$2:B6123,B6123)</f>
        <v>0</v>
      </c>
      <c r="M6123" s="75">
        <f>COUNTIF($L$2:L6123,4)</f>
        <v>42</v>
      </c>
      <c r="N6123" s="76" t="str">
        <f t="shared" si="479"/>
        <v>0</v>
      </c>
      <c r="O6123" s="76" t="str">
        <f t="shared" si="475"/>
        <v/>
      </c>
      <c r="P6123" s="75" t="str">
        <f t="shared" si="476"/>
        <v/>
      </c>
      <c r="Q6123" s="77" t="str">
        <f t="shared" si="477"/>
        <v/>
      </c>
      <c r="R6123" s="77" t="str">
        <f t="shared" si="478"/>
        <v/>
      </c>
      <c r="S6123" s="77" t="str">
        <f>IF(O6123="","",IF(OR(VALUE(LEFT(O6123,2))&gt;IF(RIGHT(J6123,1)="M",7,19),AND(OR(LEFT(O6123,2)={"07","19"}),VALUE(RIGHT(O6123,2))&gt;15)),TRUE,FALSE))</f>
        <v/>
      </c>
      <c r="T6123" s="77" t="str">
        <f>IF(O6123="","",IF(OR(VALUE(LEFT(O6123,2))&gt;IF(RIGHT(J6123,1)="M",7,19),AND(OR(LEFT(O6123,2)={"07","19"}),VALUE(RIGHT(O6123,2))&gt;5)),TRUE,FALSE))</f>
        <v/>
      </c>
    </row>
    <row r="6124" spans="12:20" x14ac:dyDescent="0.25">
      <c r="L6124" s="75">
        <f>COUNTIF($B$2:B6124,B6124)</f>
        <v>0</v>
      </c>
      <c r="M6124" s="75">
        <f>COUNTIF($L$2:L6124,4)</f>
        <v>42</v>
      </c>
      <c r="N6124" s="76" t="str">
        <f t="shared" si="479"/>
        <v>0</v>
      </c>
      <c r="O6124" s="76" t="str">
        <f t="shared" si="475"/>
        <v/>
      </c>
      <c r="P6124" s="75" t="str">
        <f t="shared" si="476"/>
        <v/>
      </c>
      <c r="Q6124" s="77" t="str">
        <f t="shared" si="477"/>
        <v/>
      </c>
      <c r="R6124" s="77" t="str">
        <f t="shared" si="478"/>
        <v/>
      </c>
      <c r="S6124" s="77" t="str">
        <f>IF(O6124="","",IF(OR(VALUE(LEFT(O6124,2))&gt;IF(RIGHT(J6124,1)="M",7,19),AND(OR(LEFT(O6124,2)={"07","19"}),VALUE(RIGHT(O6124,2))&gt;15)),TRUE,FALSE))</f>
        <v/>
      </c>
      <c r="T6124" s="77" t="str">
        <f>IF(O6124="","",IF(OR(VALUE(LEFT(O6124,2))&gt;IF(RIGHT(J6124,1)="M",7,19),AND(OR(LEFT(O6124,2)={"07","19"}),VALUE(RIGHT(O6124,2))&gt;5)),TRUE,FALSE))</f>
        <v/>
      </c>
    </row>
    <row r="6125" spans="12:20" x14ac:dyDescent="0.25">
      <c r="L6125" s="75">
        <f>COUNTIF($B$2:B6125,B6125)</f>
        <v>0</v>
      </c>
      <c r="M6125" s="75">
        <f>COUNTIF($L$2:L6125,4)</f>
        <v>42</v>
      </c>
      <c r="N6125" s="76" t="str">
        <f t="shared" si="479"/>
        <v>0</v>
      </c>
      <c r="O6125" s="76" t="str">
        <f t="shared" si="475"/>
        <v/>
      </c>
      <c r="P6125" s="75" t="str">
        <f t="shared" si="476"/>
        <v/>
      </c>
      <c r="Q6125" s="77" t="str">
        <f t="shared" si="477"/>
        <v/>
      </c>
      <c r="R6125" s="77" t="str">
        <f t="shared" si="478"/>
        <v/>
      </c>
      <c r="S6125" s="77" t="str">
        <f>IF(O6125="","",IF(OR(VALUE(LEFT(O6125,2))&gt;IF(RIGHT(J6125,1)="M",7,19),AND(OR(LEFT(O6125,2)={"07","19"}),VALUE(RIGHT(O6125,2))&gt;15)),TRUE,FALSE))</f>
        <v/>
      </c>
      <c r="T6125" s="77" t="str">
        <f>IF(O6125="","",IF(OR(VALUE(LEFT(O6125,2))&gt;IF(RIGHT(J6125,1)="M",7,19),AND(OR(LEFT(O6125,2)={"07","19"}),VALUE(RIGHT(O6125,2))&gt;5)),TRUE,FALSE))</f>
        <v/>
      </c>
    </row>
    <row r="6126" spans="12:20" x14ac:dyDescent="0.25">
      <c r="L6126" s="75">
        <f>COUNTIF($B$2:B6126,B6126)</f>
        <v>0</v>
      </c>
      <c r="M6126" s="75">
        <f>COUNTIF($L$2:L6126,4)</f>
        <v>42</v>
      </c>
      <c r="N6126" s="76" t="str">
        <f t="shared" si="479"/>
        <v>0</v>
      </c>
      <c r="O6126" s="76" t="str">
        <f t="shared" si="475"/>
        <v/>
      </c>
      <c r="P6126" s="75" t="str">
        <f t="shared" si="476"/>
        <v/>
      </c>
      <c r="Q6126" s="77" t="str">
        <f t="shared" si="477"/>
        <v/>
      </c>
      <c r="R6126" s="77" t="str">
        <f t="shared" si="478"/>
        <v/>
      </c>
      <c r="S6126" s="77" t="str">
        <f>IF(O6126="","",IF(OR(VALUE(LEFT(O6126,2))&gt;IF(RIGHT(J6126,1)="M",7,19),AND(OR(LEFT(O6126,2)={"07","19"}),VALUE(RIGHT(O6126,2))&gt;15)),TRUE,FALSE))</f>
        <v/>
      </c>
      <c r="T6126" s="77" t="str">
        <f>IF(O6126="","",IF(OR(VALUE(LEFT(O6126,2))&gt;IF(RIGHT(J6126,1)="M",7,19),AND(OR(LEFT(O6126,2)={"07","19"}),VALUE(RIGHT(O6126,2))&gt;5)),TRUE,FALSE))</f>
        <v/>
      </c>
    </row>
    <row r="6127" spans="12:20" x14ac:dyDescent="0.25">
      <c r="L6127" s="75">
        <f>COUNTIF($B$2:B6127,B6127)</f>
        <v>0</v>
      </c>
      <c r="M6127" s="75">
        <f>COUNTIF($L$2:L6127,4)</f>
        <v>42</v>
      </c>
      <c r="N6127" s="76" t="str">
        <f t="shared" si="479"/>
        <v>0</v>
      </c>
      <c r="O6127" s="76" t="str">
        <f t="shared" si="475"/>
        <v/>
      </c>
      <c r="P6127" s="75" t="str">
        <f t="shared" si="476"/>
        <v/>
      </c>
      <c r="Q6127" s="77" t="str">
        <f t="shared" si="477"/>
        <v/>
      </c>
      <c r="R6127" s="77" t="str">
        <f t="shared" si="478"/>
        <v/>
      </c>
      <c r="S6127" s="77" t="str">
        <f>IF(O6127="","",IF(OR(VALUE(LEFT(O6127,2))&gt;IF(RIGHT(J6127,1)="M",7,19),AND(OR(LEFT(O6127,2)={"07","19"}),VALUE(RIGHT(O6127,2))&gt;15)),TRUE,FALSE))</f>
        <v/>
      </c>
      <c r="T6127" s="77" t="str">
        <f>IF(O6127="","",IF(OR(VALUE(LEFT(O6127,2))&gt;IF(RIGHT(J6127,1)="M",7,19),AND(OR(LEFT(O6127,2)={"07","19"}),VALUE(RIGHT(O6127,2))&gt;5)),TRUE,FALSE))</f>
        <v/>
      </c>
    </row>
    <row r="6128" spans="12:20" x14ac:dyDescent="0.25">
      <c r="L6128" s="75">
        <f>COUNTIF($B$2:B6128,B6128)</f>
        <v>0</v>
      </c>
      <c r="M6128" s="75">
        <f>COUNTIF($L$2:L6128,4)</f>
        <v>42</v>
      </c>
      <c r="N6128" s="76" t="str">
        <f t="shared" si="479"/>
        <v>0</v>
      </c>
      <c r="O6128" s="76" t="str">
        <f t="shared" si="475"/>
        <v/>
      </c>
      <c r="P6128" s="75" t="str">
        <f t="shared" si="476"/>
        <v/>
      </c>
      <c r="Q6128" s="77" t="str">
        <f t="shared" si="477"/>
        <v/>
      </c>
      <c r="R6128" s="77" t="str">
        <f t="shared" si="478"/>
        <v/>
      </c>
      <c r="S6128" s="77" t="str">
        <f>IF(O6128="","",IF(OR(VALUE(LEFT(O6128,2))&gt;IF(RIGHT(J6128,1)="M",7,19),AND(OR(LEFT(O6128,2)={"07","19"}),VALUE(RIGHT(O6128,2))&gt;15)),TRUE,FALSE))</f>
        <v/>
      </c>
      <c r="T6128" s="77" t="str">
        <f>IF(O6128="","",IF(OR(VALUE(LEFT(O6128,2))&gt;IF(RIGHT(J6128,1)="M",7,19),AND(OR(LEFT(O6128,2)={"07","19"}),VALUE(RIGHT(O6128,2))&gt;5)),TRUE,FALSE))</f>
        <v/>
      </c>
    </row>
    <row r="6129" spans="12:20" x14ac:dyDescent="0.25">
      <c r="L6129" s="75">
        <f>COUNTIF($B$2:B6129,B6129)</f>
        <v>0</v>
      </c>
      <c r="M6129" s="75">
        <f>COUNTIF($L$2:L6129,4)</f>
        <v>42</v>
      </c>
      <c r="N6129" s="76" t="str">
        <f t="shared" si="479"/>
        <v>0</v>
      </c>
      <c r="O6129" s="76" t="str">
        <f t="shared" si="475"/>
        <v/>
      </c>
      <c r="P6129" s="75" t="str">
        <f t="shared" si="476"/>
        <v/>
      </c>
      <c r="Q6129" s="77" t="str">
        <f t="shared" si="477"/>
        <v/>
      </c>
      <c r="R6129" s="77" t="str">
        <f t="shared" si="478"/>
        <v/>
      </c>
      <c r="S6129" s="77" t="str">
        <f>IF(O6129="","",IF(OR(VALUE(LEFT(O6129,2))&gt;IF(RIGHT(J6129,1)="M",7,19),AND(OR(LEFT(O6129,2)={"07","19"}),VALUE(RIGHT(O6129,2))&gt;15)),TRUE,FALSE))</f>
        <v/>
      </c>
      <c r="T6129" s="77" t="str">
        <f>IF(O6129="","",IF(OR(VALUE(LEFT(O6129,2))&gt;IF(RIGHT(J6129,1)="M",7,19),AND(OR(LEFT(O6129,2)={"07","19"}),VALUE(RIGHT(O6129,2))&gt;5)),TRUE,FALSE))</f>
        <v/>
      </c>
    </row>
    <row r="6130" spans="12:20" x14ac:dyDescent="0.25">
      <c r="L6130" s="75">
        <f>COUNTIF($B$2:B6130,B6130)</f>
        <v>0</v>
      </c>
      <c r="M6130" s="75">
        <f>COUNTIF($L$2:L6130,4)</f>
        <v>42</v>
      </c>
      <c r="N6130" s="76" t="str">
        <f t="shared" si="479"/>
        <v>0</v>
      </c>
      <c r="O6130" s="76" t="str">
        <f t="shared" si="475"/>
        <v/>
      </c>
      <c r="P6130" s="75" t="str">
        <f t="shared" si="476"/>
        <v/>
      </c>
      <c r="Q6130" s="77" t="str">
        <f t="shared" si="477"/>
        <v/>
      </c>
      <c r="R6130" s="77" t="str">
        <f t="shared" si="478"/>
        <v/>
      </c>
      <c r="S6130" s="77" t="str">
        <f>IF(O6130="","",IF(OR(VALUE(LEFT(O6130,2))&gt;IF(RIGHT(J6130,1)="M",7,19),AND(OR(LEFT(O6130,2)={"07","19"}),VALUE(RIGHT(O6130,2))&gt;15)),TRUE,FALSE))</f>
        <v/>
      </c>
      <c r="T6130" s="77" t="str">
        <f>IF(O6130="","",IF(OR(VALUE(LEFT(O6130,2))&gt;IF(RIGHT(J6130,1)="M",7,19),AND(OR(LEFT(O6130,2)={"07","19"}),VALUE(RIGHT(O6130,2))&gt;5)),TRUE,FALSE))</f>
        <v/>
      </c>
    </row>
    <row r="6131" spans="12:20" x14ac:dyDescent="0.25">
      <c r="L6131" s="75">
        <f>COUNTIF($B$2:B6131,B6131)</f>
        <v>0</v>
      </c>
      <c r="M6131" s="75">
        <f>COUNTIF($L$2:L6131,4)</f>
        <v>42</v>
      </c>
      <c r="N6131" s="76" t="str">
        <f t="shared" si="479"/>
        <v>0</v>
      </c>
      <c r="O6131" s="76" t="str">
        <f t="shared" si="475"/>
        <v/>
      </c>
      <c r="P6131" s="75" t="str">
        <f t="shared" si="476"/>
        <v/>
      </c>
      <c r="Q6131" s="77" t="str">
        <f t="shared" si="477"/>
        <v/>
      </c>
      <c r="R6131" s="77" t="str">
        <f t="shared" si="478"/>
        <v/>
      </c>
      <c r="S6131" s="77" t="str">
        <f>IF(O6131="","",IF(OR(VALUE(LEFT(O6131,2))&gt;IF(RIGHT(J6131,1)="M",7,19),AND(OR(LEFT(O6131,2)={"07","19"}),VALUE(RIGHT(O6131,2))&gt;15)),TRUE,FALSE))</f>
        <v/>
      </c>
      <c r="T6131" s="77" t="str">
        <f>IF(O6131="","",IF(OR(VALUE(LEFT(O6131,2))&gt;IF(RIGHT(J6131,1)="M",7,19),AND(OR(LEFT(O6131,2)={"07","19"}),VALUE(RIGHT(O6131,2))&gt;5)),TRUE,FALSE))</f>
        <v/>
      </c>
    </row>
    <row r="6132" spans="12:20" x14ac:dyDescent="0.25">
      <c r="L6132" s="75">
        <f>COUNTIF($B$2:B6132,B6132)</f>
        <v>0</v>
      </c>
      <c r="M6132" s="75">
        <f>COUNTIF($L$2:L6132,4)</f>
        <v>42</v>
      </c>
      <c r="N6132" s="76" t="str">
        <f t="shared" si="479"/>
        <v>0</v>
      </c>
      <c r="O6132" s="76" t="str">
        <f t="shared" si="475"/>
        <v/>
      </c>
      <c r="P6132" s="75" t="str">
        <f t="shared" si="476"/>
        <v/>
      </c>
      <c r="Q6132" s="77" t="str">
        <f t="shared" si="477"/>
        <v/>
      </c>
      <c r="R6132" s="77" t="str">
        <f t="shared" si="478"/>
        <v/>
      </c>
      <c r="S6132" s="77" t="str">
        <f>IF(O6132="","",IF(OR(VALUE(LEFT(O6132,2))&gt;IF(RIGHT(J6132,1)="M",7,19),AND(OR(LEFT(O6132,2)={"07","19"}),VALUE(RIGHT(O6132,2))&gt;15)),TRUE,FALSE))</f>
        <v/>
      </c>
      <c r="T6132" s="77" t="str">
        <f>IF(O6132="","",IF(OR(VALUE(LEFT(O6132,2))&gt;IF(RIGHT(J6132,1)="M",7,19),AND(OR(LEFT(O6132,2)={"07","19"}),VALUE(RIGHT(O6132,2))&gt;5)),TRUE,FALSE))</f>
        <v/>
      </c>
    </row>
    <row r="6133" spans="12:20" x14ac:dyDescent="0.25">
      <c r="L6133" s="75">
        <f>COUNTIF($B$2:B6133,B6133)</f>
        <v>0</v>
      </c>
      <c r="M6133" s="75">
        <f>COUNTIF($L$2:L6133,4)</f>
        <v>42</v>
      </c>
      <c r="N6133" s="76" t="str">
        <f t="shared" si="479"/>
        <v>0</v>
      </c>
      <c r="O6133" s="76" t="str">
        <f t="shared" si="475"/>
        <v/>
      </c>
      <c r="P6133" s="75" t="str">
        <f t="shared" si="476"/>
        <v/>
      </c>
      <c r="Q6133" s="77" t="str">
        <f t="shared" si="477"/>
        <v/>
      </c>
      <c r="R6133" s="77" t="str">
        <f t="shared" si="478"/>
        <v/>
      </c>
      <c r="S6133" s="77" t="str">
        <f>IF(O6133="","",IF(OR(VALUE(LEFT(O6133,2))&gt;IF(RIGHT(J6133,1)="M",7,19),AND(OR(LEFT(O6133,2)={"07","19"}),VALUE(RIGHT(O6133,2))&gt;15)),TRUE,FALSE))</f>
        <v/>
      </c>
      <c r="T6133" s="77" t="str">
        <f>IF(O6133="","",IF(OR(VALUE(LEFT(O6133,2))&gt;IF(RIGHT(J6133,1)="M",7,19),AND(OR(LEFT(O6133,2)={"07","19"}),VALUE(RIGHT(O6133,2))&gt;5)),TRUE,FALSE))</f>
        <v/>
      </c>
    </row>
    <row r="6134" spans="12:20" x14ac:dyDescent="0.25">
      <c r="L6134" s="75">
        <f>COUNTIF($B$2:B6134,B6134)</f>
        <v>0</v>
      </c>
      <c r="M6134" s="75">
        <f>COUNTIF($L$2:L6134,4)</f>
        <v>42</v>
      </c>
      <c r="N6134" s="76" t="str">
        <f t="shared" si="479"/>
        <v>0</v>
      </c>
      <c r="O6134" s="76" t="str">
        <f t="shared" si="475"/>
        <v/>
      </c>
      <c r="P6134" s="75" t="str">
        <f t="shared" si="476"/>
        <v/>
      </c>
      <c r="Q6134" s="77" t="str">
        <f t="shared" si="477"/>
        <v/>
      </c>
      <c r="R6134" s="77" t="str">
        <f t="shared" si="478"/>
        <v/>
      </c>
      <c r="S6134" s="77" t="str">
        <f>IF(O6134="","",IF(OR(VALUE(LEFT(O6134,2))&gt;IF(RIGHT(J6134,1)="M",7,19),AND(OR(LEFT(O6134,2)={"07","19"}),VALUE(RIGHT(O6134,2))&gt;15)),TRUE,FALSE))</f>
        <v/>
      </c>
      <c r="T6134" s="77" t="str">
        <f>IF(O6134="","",IF(OR(VALUE(LEFT(O6134,2))&gt;IF(RIGHT(J6134,1)="M",7,19),AND(OR(LEFT(O6134,2)={"07","19"}),VALUE(RIGHT(O6134,2))&gt;5)),TRUE,FALSE))</f>
        <v/>
      </c>
    </row>
    <row r="6135" spans="12:20" x14ac:dyDescent="0.25">
      <c r="L6135" s="75">
        <f>COUNTIF($B$2:B6135,B6135)</f>
        <v>0</v>
      </c>
      <c r="M6135" s="75">
        <f>COUNTIF($L$2:L6135,4)</f>
        <v>42</v>
      </c>
      <c r="N6135" s="76" t="str">
        <f t="shared" si="479"/>
        <v>0</v>
      </c>
      <c r="O6135" s="76" t="str">
        <f t="shared" si="475"/>
        <v/>
      </c>
      <c r="P6135" s="75" t="str">
        <f t="shared" si="476"/>
        <v/>
      </c>
      <c r="Q6135" s="77" t="str">
        <f t="shared" si="477"/>
        <v/>
      </c>
      <c r="R6135" s="77" t="str">
        <f t="shared" si="478"/>
        <v/>
      </c>
      <c r="S6135" s="77" t="str">
        <f>IF(O6135="","",IF(OR(VALUE(LEFT(O6135,2))&gt;IF(RIGHT(J6135,1)="M",7,19),AND(OR(LEFT(O6135,2)={"07","19"}),VALUE(RIGHT(O6135,2))&gt;15)),TRUE,FALSE))</f>
        <v/>
      </c>
      <c r="T6135" s="77" t="str">
        <f>IF(O6135="","",IF(OR(VALUE(LEFT(O6135,2))&gt;IF(RIGHT(J6135,1)="M",7,19),AND(OR(LEFT(O6135,2)={"07","19"}),VALUE(RIGHT(O6135,2))&gt;5)),TRUE,FALSE))</f>
        <v/>
      </c>
    </row>
    <row r="6136" spans="12:20" x14ac:dyDescent="0.25">
      <c r="L6136" s="75">
        <f>COUNTIF($B$2:B6136,B6136)</f>
        <v>0</v>
      </c>
      <c r="M6136" s="75">
        <f>COUNTIF($L$2:L6136,4)</f>
        <v>42</v>
      </c>
      <c r="N6136" s="76" t="str">
        <f t="shared" si="479"/>
        <v>0</v>
      </c>
      <c r="O6136" s="76" t="str">
        <f t="shared" si="475"/>
        <v/>
      </c>
      <c r="P6136" s="75" t="str">
        <f t="shared" si="476"/>
        <v/>
      </c>
      <c r="Q6136" s="77" t="str">
        <f t="shared" si="477"/>
        <v/>
      </c>
      <c r="R6136" s="77" t="str">
        <f t="shared" si="478"/>
        <v/>
      </c>
      <c r="S6136" s="77" t="str">
        <f>IF(O6136="","",IF(OR(VALUE(LEFT(O6136,2))&gt;IF(RIGHT(J6136,1)="M",7,19),AND(OR(LEFT(O6136,2)={"07","19"}),VALUE(RIGHT(O6136,2))&gt;15)),TRUE,FALSE))</f>
        <v/>
      </c>
      <c r="T6136" s="77" t="str">
        <f>IF(O6136="","",IF(OR(VALUE(LEFT(O6136,2))&gt;IF(RIGHT(J6136,1)="M",7,19),AND(OR(LEFT(O6136,2)={"07","19"}),VALUE(RIGHT(O6136,2))&gt;5)),TRUE,FALSE))</f>
        <v/>
      </c>
    </row>
    <row r="6137" spans="12:20" x14ac:dyDescent="0.25">
      <c r="L6137" s="75">
        <f>COUNTIF($B$2:B6137,B6137)</f>
        <v>0</v>
      </c>
      <c r="M6137" s="75">
        <f>COUNTIF($L$2:L6137,4)</f>
        <v>42</v>
      </c>
      <c r="N6137" s="76" t="str">
        <f t="shared" si="479"/>
        <v>0</v>
      </c>
      <c r="O6137" s="76" t="str">
        <f t="shared" si="475"/>
        <v/>
      </c>
      <c r="P6137" s="75" t="str">
        <f t="shared" si="476"/>
        <v/>
      </c>
      <c r="Q6137" s="77" t="str">
        <f t="shared" si="477"/>
        <v/>
      </c>
      <c r="R6137" s="77" t="str">
        <f t="shared" si="478"/>
        <v/>
      </c>
      <c r="S6137" s="77" t="str">
        <f>IF(O6137="","",IF(OR(VALUE(LEFT(O6137,2))&gt;IF(RIGHT(J6137,1)="M",7,19),AND(OR(LEFT(O6137,2)={"07","19"}),VALUE(RIGHT(O6137,2))&gt;15)),TRUE,FALSE))</f>
        <v/>
      </c>
      <c r="T6137" s="77" t="str">
        <f>IF(O6137="","",IF(OR(VALUE(LEFT(O6137,2))&gt;IF(RIGHT(J6137,1)="M",7,19),AND(OR(LEFT(O6137,2)={"07","19"}),VALUE(RIGHT(O6137,2))&gt;5)),TRUE,FALSE))</f>
        <v/>
      </c>
    </row>
    <row r="6138" spans="12:20" x14ac:dyDescent="0.25">
      <c r="L6138" s="75">
        <f>COUNTIF($B$2:B6138,B6138)</f>
        <v>0</v>
      </c>
      <c r="M6138" s="75">
        <f>COUNTIF($L$2:L6138,4)</f>
        <v>42</v>
      </c>
      <c r="N6138" s="76" t="str">
        <f t="shared" si="479"/>
        <v>0</v>
      </c>
      <c r="O6138" s="76" t="str">
        <f t="shared" si="475"/>
        <v/>
      </c>
      <c r="P6138" s="75" t="str">
        <f t="shared" si="476"/>
        <v/>
      </c>
      <c r="Q6138" s="77" t="str">
        <f t="shared" si="477"/>
        <v/>
      </c>
      <c r="R6138" s="77" t="str">
        <f t="shared" si="478"/>
        <v/>
      </c>
      <c r="S6138" s="77" t="str">
        <f>IF(O6138="","",IF(OR(VALUE(LEFT(O6138,2))&gt;IF(RIGHT(J6138,1)="M",7,19),AND(OR(LEFT(O6138,2)={"07","19"}),VALUE(RIGHT(O6138,2))&gt;15)),TRUE,FALSE))</f>
        <v/>
      </c>
      <c r="T6138" s="77" t="str">
        <f>IF(O6138="","",IF(OR(VALUE(LEFT(O6138,2))&gt;IF(RIGHT(J6138,1)="M",7,19),AND(OR(LEFT(O6138,2)={"07","19"}),VALUE(RIGHT(O6138,2))&gt;5)),TRUE,FALSE))</f>
        <v/>
      </c>
    </row>
    <row r="6139" spans="12:20" x14ac:dyDescent="0.25">
      <c r="L6139" s="75">
        <f>COUNTIF($B$2:B6139,B6139)</f>
        <v>0</v>
      </c>
      <c r="M6139" s="75">
        <f>COUNTIF($L$2:L6139,4)</f>
        <v>42</v>
      </c>
      <c r="N6139" s="76" t="str">
        <f t="shared" si="479"/>
        <v>0</v>
      </c>
      <c r="O6139" s="76" t="str">
        <f t="shared" si="475"/>
        <v/>
      </c>
      <c r="P6139" s="75" t="str">
        <f t="shared" si="476"/>
        <v/>
      </c>
      <c r="Q6139" s="77" t="str">
        <f t="shared" si="477"/>
        <v/>
      </c>
      <c r="R6139" s="77" t="str">
        <f t="shared" si="478"/>
        <v/>
      </c>
      <c r="S6139" s="77" t="str">
        <f>IF(O6139="","",IF(OR(VALUE(LEFT(O6139,2))&gt;IF(RIGHT(J6139,1)="M",7,19),AND(OR(LEFT(O6139,2)={"07","19"}),VALUE(RIGHT(O6139,2))&gt;15)),TRUE,FALSE))</f>
        <v/>
      </c>
      <c r="T6139" s="77" t="str">
        <f>IF(O6139="","",IF(OR(VALUE(LEFT(O6139,2))&gt;IF(RIGHT(J6139,1)="M",7,19),AND(OR(LEFT(O6139,2)={"07","19"}),VALUE(RIGHT(O6139,2))&gt;5)),TRUE,FALSE))</f>
        <v/>
      </c>
    </row>
    <row r="6140" spans="12:20" x14ac:dyDescent="0.25">
      <c r="L6140" s="75">
        <f>COUNTIF($B$2:B6140,B6140)</f>
        <v>0</v>
      </c>
      <c r="M6140" s="75">
        <f>COUNTIF($L$2:L6140,4)</f>
        <v>42</v>
      </c>
      <c r="N6140" s="76" t="str">
        <f t="shared" si="479"/>
        <v>0</v>
      </c>
      <c r="O6140" s="76" t="str">
        <f t="shared" si="475"/>
        <v/>
      </c>
      <c r="P6140" s="75" t="str">
        <f t="shared" si="476"/>
        <v/>
      </c>
      <c r="Q6140" s="77" t="str">
        <f t="shared" si="477"/>
        <v/>
      </c>
      <c r="R6140" s="77" t="str">
        <f t="shared" si="478"/>
        <v/>
      </c>
      <c r="S6140" s="77" t="str">
        <f>IF(O6140="","",IF(OR(VALUE(LEFT(O6140,2))&gt;IF(RIGHT(J6140,1)="M",7,19),AND(OR(LEFT(O6140,2)={"07","19"}),VALUE(RIGHT(O6140,2))&gt;15)),TRUE,FALSE))</f>
        <v/>
      </c>
      <c r="T6140" s="77" t="str">
        <f>IF(O6140="","",IF(OR(VALUE(LEFT(O6140,2))&gt;IF(RIGHT(J6140,1)="M",7,19),AND(OR(LEFT(O6140,2)={"07","19"}),VALUE(RIGHT(O6140,2))&gt;5)),TRUE,FALSE))</f>
        <v/>
      </c>
    </row>
    <row r="6141" spans="12:20" x14ac:dyDescent="0.25">
      <c r="L6141" s="75">
        <f>COUNTIF($B$2:B6141,B6141)</f>
        <v>0</v>
      </c>
      <c r="M6141" s="75">
        <f>COUNTIF($L$2:L6141,4)</f>
        <v>42</v>
      </c>
      <c r="N6141" s="76" t="str">
        <f t="shared" si="479"/>
        <v>0</v>
      </c>
      <c r="O6141" s="76" t="str">
        <f t="shared" si="475"/>
        <v/>
      </c>
      <c r="P6141" s="75" t="str">
        <f t="shared" si="476"/>
        <v/>
      </c>
      <c r="Q6141" s="77" t="str">
        <f t="shared" si="477"/>
        <v/>
      </c>
      <c r="R6141" s="77" t="str">
        <f t="shared" si="478"/>
        <v/>
      </c>
      <c r="S6141" s="77" t="str">
        <f>IF(O6141="","",IF(OR(VALUE(LEFT(O6141,2))&gt;IF(RIGHT(J6141,1)="M",7,19),AND(OR(LEFT(O6141,2)={"07","19"}),VALUE(RIGHT(O6141,2))&gt;15)),TRUE,FALSE))</f>
        <v/>
      </c>
      <c r="T6141" s="77" t="str">
        <f>IF(O6141="","",IF(OR(VALUE(LEFT(O6141,2))&gt;IF(RIGHT(J6141,1)="M",7,19),AND(OR(LEFT(O6141,2)={"07","19"}),VALUE(RIGHT(O6141,2))&gt;5)),TRUE,FALSE))</f>
        <v/>
      </c>
    </row>
    <row r="6142" spans="12:20" x14ac:dyDescent="0.25">
      <c r="L6142" s="75">
        <f>COUNTIF($B$2:B6142,B6142)</f>
        <v>0</v>
      </c>
      <c r="M6142" s="75">
        <f>COUNTIF($L$2:L6142,4)</f>
        <v>42</v>
      </c>
      <c r="N6142" s="76" t="str">
        <f t="shared" si="479"/>
        <v>0</v>
      </c>
      <c r="O6142" s="76" t="str">
        <f t="shared" si="475"/>
        <v/>
      </c>
      <c r="P6142" s="75" t="str">
        <f t="shared" si="476"/>
        <v/>
      </c>
      <c r="Q6142" s="77" t="str">
        <f t="shared" si="477"/>
        <v/>
      </c>
      <c r="R6142" s="77" t="str">
        <f t="shared" si="478"/>
        <v/>
      </c>
      <c r="S6142" s="77" t="str">
        <f>IF(O6142="","",IF(OR(VALUE(LEFT(O6142,2))&gt;IF(RIGHT(J6142,1)="M",7,19),AND(OR(LEFT(O6142,2)={"07","19"}),VALUE(RIGHT(O6142,2))&gt;15)),TRUE,FALSE))</f>
        <v/>
      </c>
      <c r="T6142" s="77" t="str">
        <f>IF(O6142="","",IF(OR(VALUE(LEFT(O6142,2))&gt;IF(RIGHT(J6142,1)="M",7,19),AND(OR(LEFT(O6142,2)={"07","19"}),VALUE(RIGHT(O6142,2))&gt;5)),TRUE,FALSE))</f>
        <v/>
      </c>
    </row>
    <row r="6143" spans="12:20" x14ac:dyDescent="0.25">
      <c r="L6143" s="75">
        <f>COUNTIF($B$2:B6143,B6143)</f>
        <v>0</v>
      </c>
      <c r="M6143" s="75">
        <f>COUNTIF($L$2:L6143,4)</f>
        <v>42</v>
      </c>
      <c r="N6143" s="76" t="str">
        <f t="shared" si="479"/>
        <v>0</v>
      </c>
      <c r="O6143" s="76" t="str">
        <f t="shared" si="475"/>
        <v/>
      </c>
      <c r="P6143" s="75" t="str">
        <f t="shared" si="476"/>
        <v/>
      </c>
      <c r="Q6143" s="77" t="str">
        <f t="shared" si="477"/>
        <v/>
      </c>
      <c r="R6143" s="77" t="str">
        <f t="shared" si="478"/>
        <v/>
      </c>
      <c r="S6143" s="77" t="str">
        <f>IF(O6143="","",IF(OR(VALUE(LEFT(O6143,2))&gt;IF(RIGHT(J6143,1)="M",7,19),AND(OR(LEFT(O6143,2)={"07","19"}),VALUE(RIGHT(O6143,2))&gt;15)),TRUE,FALSE))</f>
        <v/>
      </c>
      <c r="T6143" s="77" t="str">
        <f>IF(O6143="","",IF(OR(VALUE(LEFT(O6143,2))&gt;IF(RIGHT(J6143,1)="M",7,19),AND(OR(LEFT(O6143,2)={"07","19"}),VALUE(RIGHT(O6143,2))&gt;5)),TRUE,FALSE))</f>
        <v/>
      </c>
    </row>
    <row r="6144" spans="12:20" x14ac:dyDescent="0.25">
      <c r="L6144" s="75">
        <f>COUNTIF($B$2:B6144,B6144)</f>
        <v>0</v>
      </c>
      <c r="M6144" s="75">
        <f>COUNTIF($L$2:L6144,4)</f>
        <v>42</v>
      </c>
      <c r="N6144" s="76" t="str">
        <f t="shared" si="479"/>
        <v>0</v>
      </c>
      <c r="O6144" s="76" t="str">
        <f t="shared" si="475"/>
        <v/>
      </c>
      <c r="P6144" s="75" t="str">
        <f t="shared" si="476"/>
        <v/>
      </c>
      <c r="Q6144" s="77" t="str">
        <f t="shared" si="477"/>
        <v/>
      </c>
      <c r="R6144" s="77" t="str">
        <f t="shared" si="478"/>
        <v/>
      </c>
      <c r="S6144" s="77" t="str">
        <f>IF(O6144="","",IF(OR(VALUE(LEFT(O6144,2))&gt;IF(RIGHT(J6144,1)="M",7,19),AND(OR(LEFT(O6144,2)={"07","19"}),VALUE(RIGHT(O6144,2))&gt;15)),TRUE,FALSE))</f>
        <v/>
      </c>
      <c r="T6144" s="77" t="str">
        <f>IF(O6144="","",IF(OR(VALUE(LEFT(O6144,2))&gt;IF(RIGHT(J6144,1)="M",7,19),AND(OR(LEFT(O6144,2)={"07","19"}),VALUE(RIGHT(O6144,2))&gt;5)),TRUE,FALSE))</f>
        <v/>
      </c>
    </row>
    <row r="6145" spans="12:20" x14ac:dyDescent="0.25">
      <c r="L6145" s="75">
        <f>COUNTIF($B$2:B6145,B6145)</f>
        <v>0</v>
      </c>
      <c r="M6145" s="75">
        <f>COUNTIF($L$2:L6145,4)</f>
        <v>42</v>
      </c>
      <c r="N6145" s="76" t="str">
        <f t="shared" si="479"/>
        <v>0</v>
      </c>
      <c r="O6145" s="76" t="str">
        <f t="shared" si="475"/>
        <v/>
      </c>
      <c r="P6145" s="75" t="str">
        <f t="shared" si="476"/>
        <v/>
      </c>
      <c r="Q6145" s="77" t="str">
        <f t="shared" si="477"/>
        <v/>
      </c>
      <c r="R6145" s="77" t="str">
        <f t="shared" si="478"/>
        <v/>
      </c>
      <c r="S6145" s="77" t="str">
        <f>IF(O6145="","",IF(OR(VALUE(LEFT(O6145,2))&gt;IF(RIGHT(J6145,1)="M",7,19),AND(OR(LEFT(O6145,2)={"07","19"}),VALUE(RIGHT(O6145,2))&gt;15)),TRUE,FALSE))</f>
        <v/>
      </c>
      <c r="T6145" s="77" t="str">
        <f>IF(O6145="","",IF(OR(VALUE(LEFT(O6145,2))&gt;IF(RIGHT(J6145,1)="M",7,19),AND(OR(LEFT(O6145,2)={"07","19"}),VALUE(RIGHT(O6145,2))&gt;5)),TRUE,FALSE))</f>
        <v/>
      </c>
    </row>
    <row r="6146" spans="12:20" x14ac:dyDescent="0.25">
      <c r="L6146" s="75">
        <f>COUNTIF($B$2:B6146,B6146)</f>
        <v>0</v>
      </c>
      <c r="M6146" s="75">
        <f>COUNTIF($L$2:L6146,4)</f>
        <v>42</v>
      </c>
      <c r="N6146" s="76" t="str">
        <f t="shared" si="479"/>
        <v>0</v>
      </c>
      <c r="O6146" s="76" t="str">
        <f t="shared" ref="O6146:O6209" si="480">TRIM(SUBSTITUTE(SUBSTITUTE(D6146,"+",""),"_",""))</f>
        <v/>
      </c>
      <c r="P6146" s="75" t="str">
        <f t="shared" ref="P6146:P6209" si="481">TRIM(SUBSTITUTE(SUBSTITUTE(E6146,"+",""),"_",""))</f>
        <v/>
      </c>
      <c r="Q6146" s="77" t="str">
        <f t="shared" ref="Q6146:Q6209" si="482">IFERROR(IF(RIGHT(P6146,2)&lt;RIGHT(O6146,2),IF(P6146&lt;O6146,P6146+2360-O6146,P6146-40-O6146),IF(P6146&lt;O6146,P6146+2400-O6146,P6146-O6146)),"")</f>
        <v/>
      </c>
      <c r="R6146" s="77" t="str">
        <f t="shared" ref="R6146:R6209" si="483">IFERROR(ROUNDDOWN(Q6146/100,0),"")</f>
        <v/>
      </c>
      <c r="S6146" s="77" t="str">
        <f>IF(O6146="","",IF(OR(VALUE(LEFT(O6146,2))&gt;IF(RIGHT(J6146,1)="M",7,19),AND(OR(LEFT(O6146,2)={"07","19"}),VALUE(RIGHT(O6146,2))&gt;15)),TRUE,FALSE))</f>
        <v/>
      </c>
      <c r="T6146" s="77" t="str">
        <f>IF(O6146="","",IF(OR(VALUE(LEFT(O6146,2))&gt;IF(RIGHT(J6146,1)="M",7,19),AND(OR(LEFT(O6146,2)={"07","19"}),VALUE(RIGHT(O6146,2))&gt;5)),TRUE,FALSE))</f>
        <v/>
      </c>
    </row>
    <row r="6147" spans="12:20" x14ac:dyDescent="0.25">
      <c r="L6147" s="75">
        <f>COUNTIF($B$2:B6147,B6147)</f>
        <v>0</v>
      </c>
      <c r="M6147" s="75">
        <f>COUNTIF($L$2:L6147,4)</f>
        <v>42</v>
      </c>
      <c r="N6147" s="76" t="str">
        <f t="shared" ref="N6147:N6210" si="484">A6147&amp;DAY(C6147)</f>
        <v>0</v>
      </c>
      <c r="O6147" s="76" t="str">
        <f t="shared" si="480"/>
        <v/>
      </c>
      <c r="P6147" s="75" t="str">
        <f t="shared" si="481"/>
        <v/>
      </c>
      <c r="Q6147" s="77" t="str">
        <f t="shared" si="482"/>
        <v/>
      </c>
      <c r="R6147" s="77" t="str">
        <f t="shared" si="483"/>
        <v/>
      </c>
      <c r="S6147" s="77" t="str">
        <f>IF(O6147="","",IF(OR(VALUE(LEFT(O6147,2))&gt;IF(RIGHT(J6147,1)="M",7,19),AND(OR(LEFT(O6147,2)={"07","19"}),VALUE(RIGHT(O6147,2))&gt;15)),TRUE,FALSE))</f>
        <v/>
      </c>
      <c r="T6147" s="77" t="str">
        <f>IF(O6147="","",IF(OR(VALUE(LEFT(O6147,2))&gt;IF(RIGHT(J6147,1)="M",7,19),AND(OR(LEFT(O6147,2)={"07","19"}),VALUE(RIGHT(O6147,2))&gt;5)),TRUE,FALSE))</f>
        <v/>
      </c>
    </row>
    <row r="6148" spans="12:20" x14ac:dyDescent="0.25">
      <c r="L6148" s="75">
        <f>COUNTIF($B$2:B6148,B6148)</f>
        <v>0</v>
      </c>
      <c r="M6148" s="75">
        <f>COUNTIF($L$2:L6148,4)</f>
        <v>42</v>
      </c>
      <c r="N6148" s="76" t="str">
        <f t="shared" si="484"/>
        <v>0</v>
      </c>
      <c r="O6148" s="76" t="str">
        <f t="shared" si="480"/>
        <v/>
      </c>
      <c r="P6148" s="75" t="str">
        <f t="shared" si="481"/>
        <v/>
      </c>
      <c r="Q6148" s="77" t="str">
        <f t="shared" si="482"/>
        <v/>
      </c>
      <c r="R6148" s="77" t="str">
        <f t="shared" si="483"/>
        <v/>
      </c>
      <c r="S6148" s="77" t="str">
        <f>IF(O6148="","",IF(OR(VALUE(LEFT(O6148,2))&gt;IF(RIGHT(J6148,1)="M",7,19),AND(OR(LEFT(O6148,2)={"07","19"}),VALUE(RIGHT(O6148,2))&gt;15)),TRUE,FALSE))</f>
        <v/>
      </c>
      <c r="T6148" s="77" t="str">
        <f>IF(O6148="","",IF(OR(VALUE(LEFT(O6148,2))&gt;IF(RIGHT(J6148,1)="M",7,19),AND(OR(LEFT(O6148,2)={"07","19"}),VALUE(RIGHT(O6148,2))&gt;5)),TRUE,FALSE))</f>
        <v/>
      </c>
    </row>
    <row r="6149" spans="12:20" x14ac:dyDescent="0.25">
      <c r="L6149" s="75">
        <f>COUNTIF($B$2:B6149,B6149)</f>
        <v>0</v>
      </c>
      <c r="M6149" s="75">
        <f>COUNTIF($L$2:L6149,4)</f>
        <v>42</v>
      </c>
      <c r="N6149" s="76" t="str">
        <f t="shared" si="484"/>
        <v>0</v>
      </c>
      <c r="O6149" s="76" t="str">
        <f t="shared" si="480"/>
        <v/>
      </c>
      <c r="P6149" s="75" t="str">
        <f t="shared" si="481"/>
        <v/>
      </c>
      <c r="Q6149" s="77" t="str">
        <f t="shared" si="482"/>
        <v/>
      </c>
      <c r="R6149" s="77" t="str">
        <f t="shared" si="483"/>
        <v/>
      </c>
      <c r="S6149" s="77" t="str">
        <f>IF(O6149="","",IF(OR(VALUE(LEFT(O6149,2))&gt;IF(RIGHT(J6149,1)="M",7,19),AND(OR(LEFT(O6149,2)={"07","19"}),VALUE(RIGHT(O6149,2))&gt;15)),TRUE,FALSE))</f>
        <v/>
      </c>
      <c r="T6149" s="77" t="str">
        <f>IF(O6149="","",IF(OR(VALUE(LEFT(O6149,2))&gt;IF(RIGHT(J6149,1)="M",7,19),AND(OR(LEFT(O6149,2)={"07","19"}),VALUE(RIGHT(O6149,2))&gt;5)),TRUE,FALSE))</f>
        <v/>
      </c>
    </row>
    <row r="6150" spans="12:20" x14ac:dyDescent="0.25">
      <c r="L6150" s="75">
        <f>COUNTIF($B$2:B6150,B6150)</f>
        <v>0</v>
      </c>
      <c r="M6150" s="75">
        <f>COUNTIF($L$2:L6150,4)</f>
        <v>42</v>
      </c>
      <c r="N6150" s="76" t="str">
        <f t="shared" si="484"/>
        <v>0</v>
      </c>
      <c r="O6150" s="76" t="str">
        <f t="shared" si="480"/>
        <v/>
      </c>
      <c r="P6150" s="75" t="str">
        <f t="shared" si="481"/>
        <v/>
      </c>
      <c r="Q6150" s="77" t="str">
        <f t="shared" si="482"/>
        <v/>
      </c>
      <c r="R6150" s="77" t="str">
        <f t="shared" si="483"/>
        <v/>
      </c>
      <c r="S6150" s="77" t="str">
        <f>IF(O6150="","",IF(OR(VALUE(LEFT(O6150,2))&gt;IF(RIGHT(J6150,1)="M",7,19),AND(OR(LEFT(O6150,2)={"07","19"}),VALUE(RIGHT(O6150,2))&gt;15)),TRUE,FALSE))</f>
        <v/>
      </c>
      <c r="T6150" s="77" t="str">
        <f>IF(O6150="","",IF(OR(VALUE(LEFT(O6150,2))&gt;IF(RIGHT(J6150,1)="M",7,19),AND(OR(LEFT(O6150,2)={"07","19"}),VALUE(RIGHT(O6150,2))&gt;5)),TRUE,FALSE))</f>
        <v/>
      </c>
    </row>
    <row r="6151" spans="12:20" x14ac:dyDescent="0.25">
      <c r="L6151" s="75">
        <f>COUNTIF($B$2:B6151,B6151)</f>
        <v>0</v>
      </c>
      <c r="M6151" s="75">
        <f>COUNTIF($L$2:L6151,4)</f>
        <v>42</v>
      </c>
      <c r="N6151" s="76" t="str">
        <f t="shared" si="484"/>
        <v>0</v>
      </c>
      <c r="O6151" s="76" t="str">
        <f t="shared" si="480"/>
        <v/>
      </c>
      <c r="P6151" s="75" t="str">
        <f t="shared" si="481"/>
        <v/>
      </c>
      <c r="Q6151" s="77" t="str">
        <f t="shared" si="482"/>
        <v/>
      </c>
      <c r="R6151" s="77" t="str">
        <f t="shared" si="483"/>
        <v/>
      </c>
      <c r="S6151" s="77" t="str">
        <f>IF(O6151="","",IF(OR(VALUE(LEFT(O6151,2))&gt;IF(RIGHT(J6151,1)="M",7,19),AND(OR(LEFT(O6151,2)={"07","19"}),VALUE(RIGHT(O6151,2))&gt;15)),TRUE,FALSE))</f>
        <v/>
      </c>
      <c r="T6151" s="77" t="str">
        <f>IF(O6151="","",IF(OR(VALUE(LEFT(O6151,2))&gt;IF(RIGHT(J6151,1)="M",7,19),AND(OR(LEFT(O6151,2)={"07","19"}),VALUE(RIGHT(O6151,2))&gt;5)),TRUE,FALSE))</f>
        <v/>
      </c>
    </row>
    <row r="6152" spans="12:20" x14ac:dyDescent="0.25">
      <c r="L6152" s="75">
        <f>COUNTIF($B$2:B6152,B6152)</f>
        <v>0</v>
      </c>
      <c r="M6152" s="75">
        <f>COUNTIF($L$2:L6152,4)</f>
        <v>42</v>
      </c>
      <c r="N6152" s="76" t="str">
        <f t="shared" si="484"/>
        <v>0</v>
      </c>
      <c r="O6152" s="76" t="str">
        <f t="shared" si="480"/>
        <v/>
      </c>
      <c r="P6152" s="75" t="str">
        <f t="shared" si="481"/>
        <v/>
      </c>
      <c r="Q6152" s="77" t="str">
        <f t="shared" si="482"/>
        <v/>
      </c>
      <c r="R6152" s="77" t="str">
        <f t="shared" si="483"/>
        <v/>
      </c>
      <c r="S6152" s="77" t="str">
        <f>IF(O6152="","",IF(OR(VALUE(LEFT(O6152,2))&gt;IF(RIGHT(J6152,1)="M",7,19),AND(OR(LEFT(O6152,2)={"07","19"}),VALUE(RIGHT(O6152,2))&gt;15)),TRUE,FALSE))</f>
        <v/>
      </c>
      <c r="T6152" s="77" t="str">
        <f>IF(O6152="","",IF(OR(VALUE(LEFT(O6152,2))&gt;IF(RIGHT(J6152,1)="M",7,19),AND(OR(LEFT(O6152,2)={"07","19"}),VALUE(RIGHT(O6152,2))&gt;5)),TRUE,FALSE))</f>
        <v/>
      </c>
    </row>
    <row r="6153" spans="12:20" x14ac:dyDescent="0.25">
      <c r="L6153" s="75">
        <f>COUNTIF($B$2:B6153,B6153)</f>
        <v>0</v>
      </c>
      <c r="M6153" s="75">
        <f>COUNTIF($L$2:L6153,4)</f>
        <v>42</v>
      </c>
      <c r="N6153" s="76" t="str">
        <f t="shared" si="484"/>
        <v>0</v>
      </c>
      <c r="O6153" s="76" t="str">
        <f t="shared" si="480"/>
        <v/>
      </c>
      <c r="P6153" s="75" t="str">
        <f t="shared" si="481"/>
        <v/>
      </c>
      <c r="Q6153" s="77" t="str">
        <f t="shared" si="482"/>
        <v/>
      </c>
      <c r="R6153" s="77" t="str">
        <f t="shared" si="483"/>
        <v/>
      </c>
      <c r="S6153" s="77" t="str">
        <f>IF(O6153="","",IF(OR(VALUE(LEFT(O6153,2))&gt;IF(RIGHT(J6153,1)="M",7,19),AND(OR(LEFT(O6153,2)={"07","19"}),VALUE(RIGHT(O6153,2))&gt;15)),TRUE,FALSE))</f>
        <v/>
      </c>
      <c r="T6153" s="77" t="str">
        <f>IF(O6153="","",IF(OR(VALUE(LEFT(O6153,2))&gt;IF(RIGHT(J6153,1)="M",7,19),AND(OR(LEFT(O6153,2)={"07","19"}),VALUE(RIGHT(O6153,2))&gt;5)),TRUE,FALSE))</f>
        <v/>
      </c>
    </row>
    <row r="6154" spans="12:20" x14ac:dyDescent="0.25">
      <c r="L6154" s="75">
        <f>COUNTIF($B$2:B6154,B6154)</f>
        <v>0</v>
      </c>
      <c r="M6154" s="75">
        <f>COUNTIF($L$2:L6154,4)</f>
        <v>42</v>
      </c>
      <c r="N6154" s="76" t="str">
        <f t="shared" si="484"/>
        <v>0</v>
      </c>
      <c r="O6154" s="76" t="str">
        <f t="shared" si="480"/>
        <v/>
      </c>
      <c r="P6154" s="75" t="str">
        <f t="shared" si="481"/>
        <v/>
      </c>
      <c r="Q6154" s="77" t="str">
        <f t="shared" si="482"/>
        <v/>
      </c>
      <c r="R6154" s="77" t="str">
        <f t="shared" si="483"/>
        <v/>
      </c>
      <c r="S6154" s="77" t="str">
        <f>IF(O6154="","",IF(OR(VALUE(LEFT(O6154,2))&gt;IF(RIGHT(J6154,1)="M",7,19),AND(OR(LEFT(O6154,2)={"07","19"}),VALUE(RIGHT(O6154,2))&gt;15)),TRUE,FALSE))</f>
        <v/>
      </c>
      <c r="T6154" s="77" t="str">
        <f>IF(O6154="","",IF(OR(VALUE(LEFT(O6154,2))&gt;IF(RIGHT(J6154,1)="M",7,19),AND(OR(LEFT(O6154,2)={"07","19"}),VALUE(RIGHT(O6154,2))&gt;5)),TRUE,FALSE))</f>
        <v/>
      </c>
    </row>
    <row r="6155" spans="12:20" x14ac:dyDescent="0.25">
      <c r="L6155" s="75">
        <f>COUNTIF($B$2:B6155,B6155)</f>
        <v>0</v>
      </c>
      <c r="M6155" s="75">
        <f>COUNTIF($L$2:L6155,4)</f>
        <v>42</v>
      </c>
      <c r="N6155" s="76" t="str">
        <f t="shared" si="484"/>
        <v>0</v>
      </c>
      <c r="O6155" s="76" t="str">
        <f t="shared" si="480"/>
        <v/>
      </c>
      <c r="P6155" s="75" t="str">
        <f t="shared" si="481"/>
        <v/>
      </c>
      <c r="Q6155" s="77" t="str">
        <f t="shared" si="482"/>
        <v/>
      </c>
      <c r="R6155" s="77" t="str">
        <f t="shared" si="483"/>
        <v/>
      </c>
      <c r="S6155" s="77" t="str">
        <f>IF(O6155="","",IF(OR(VALUE(LEFT(O6155,2))&gt;IF(RIGHT(J6155,1)="M",7,19),AND(OR(LEFT(O6155,2)={"07","19"}),VALUE(RIGHT(O6155,2))&gt;15)),TRUE,FALSE))</f>
        <v/>
      </c>
      <c r="T6155" s="77" t="str">
        <f>IF(O6155="","",IF(OR(VALUE(LEFT(O6155,2))&gt;IF(RIGHT(J6155,1)="M",7,19),AND(OR(LEFT(O6155,2)={"07","19"}),VALUE(RIGHT(O6155,2))&gt;5)),TRUE,FALSE))</f>
        <v/>
      </c>
    </row>
    <row r="6156" spans="12:20" x14ac:dyDescent="0.25">
      <c r="L6156" s="75">
        <f>COUNTIF($B$2:B6156,B6156)</f>
        <v>0</v>
      </c>
      <c r="M6156" s="75">
        <f>COUNTIF($L$2:L6156,4)</f>
        <v>42</v>
      </c>
      <c r="N6156" s="76" t="str">
        <f t="shared" si="484"/>
        <v>0</v>
      </c>
      <c r="O6156" s="76" t="str">
        <f t="shared" si="480"/>
        <v/>
      </c>
      <c r="P6156" s="75" t="str">
        <f t="shared" si="481"/>
        <v/>
      </c>
      <c r="Q6156" s="77" t="str">
        <f t="shared" si="482"/>
        <v/>
      </c>
      <c r="R6156" s="77" t="str">
        <f t="shared" si="483"/>
        <v/>
      </c>
      <c r="S6156" s="77" t="str">
        <f>IF(O6156="","",IF(OR(VALUE(LEFT(O6156,2))&gt;IF(RIGHT(J6156,1)="M",7,19),AND(OR(LEFT(O6156,2)={"07","19"}),VALUE(RIGHT(O6156,2))&gt;15)),TRUE,FALSE))</f>
        <v/>
      </c>
      <c r="T6156" s="77" t="str">
        <f>IF(O6156="","",IF(OR(VALUE(LEFT(O6156,2))&gt;IF(RIGHT(J6156,1)="M",7,19),AND(OR(LEFT(O6156,2)={"07","19"}),VALUE(RIGHT(O6156,2))&gt;5)),TRUE,FALSE))</f>
        <v/>
      </c>
    </row>
    <row r="6157" spans="12:20" x14ac:dyDescent="0.25">
      <c r="L6157" s="75">
        <f>COUNTIF($B$2:B6157,B6157)</f>
        <v>0</v>
      </c>
      <c r="M6157" s="75">
        <f>COUNTIF($L$2:L6157,4)</f>
        <v>42</v>
      </c>
      <c r="N6157" s="76" t="str">
        <f t="shared" si="484"/>
        <v>0</v>
      </c>
      <c r="O6157" s="76" t="str">
        <f t="shared" si="480"/>
        <v/>
      </c>
      <c r="P6157" s="75" t="str">
        <f t="shared" si="481"/>
        <v/>
      </c>
      <c r="Q6157" s="77" t="str">
        <f t="shared" si="482"/>
        <v/>
      </c>
      <c r="R6157" s="77" t="str">
        <f t="shared" si="483"/>
        <v/>
      </c>
      <c r="S6157" s="77" t="str">
        <f>IF(O6157="","",IF(OR(VALUE(LEFT(O6157,2))&gt;IF(RIGHT(J6157,1)="M",7,19),AND(OR(LEFT(O6157,2)={"07","19"}),VALUE(RIGHT(O6157,2))&gt;15)),TRUE,FALSE))</f>
        <v/>
      </c>
      <c r="T6157" s="77" t="str">
        <f>IF(O6157="","",IF(OR(VALUE(LEFT(O6157,2))&gt;IF(RIGHT(J6157,1)="M",7,19),AND(OR(LEFT(O6157,2)={"07","19"}),VALUE(RIGHT(O6157,2))&gt;5)),TRUE,FALSE))</f>
        <v/>
      </c>
    </row>
    <row r="6158" spans="12:20" x14ac:dyDescent="0.25">
      <c r="L6158" s="75">
        <f>COUNTIF($B$2:B6158,B6158)</f>
        <v>0</v>
      </c>
      <c r="M6158" s="75">
        <f>COUNTIF($L$2:L6158,4)</f>
        <v>42</v>
      </c>
      <c r="N6158" s="76" t="str">
        <f t="shared" si="484"/>
        <v>0</v>
      </c>
      <c r="O6158" s="76" t="str">
        <f t="shared" si="480"/>
        <v/>
      </c>
      <c r="P6158" s="75" t="str">
        <f t="shared" si="481"/>
        <v/>
      </c>
      <c r="Q6158" s="77" t="str">
        <f t="shared" si="482"/>
        <v/>
      </c>
      <c r="R6158" s="77" t="str">
        <f t="shared" si="483"/>
        <v/>
      </c>
      <c r="S6158" s="77" t="str">
        <f>IF(O6158="","",IF(OR(VALUE(LEFT(O6158,2))&gt;IF(RIGHT(J6158,1)="M",7,19),AND(OR(LEFT(O6158,2)={"07","19"}),VALUE(RIGHT(O6158,2))&gt;15)),TRUE,FALSE))</f>
        <v/>
      </c>
      <c r="T6158" s="77" t="str">
        <f>IF(O6158="","",IF(OR(VALUE(LEFT(O6158,2))&gt;IF(RIGHT(J6158,1)="M",7,19),AND(OR(LEFT(O6158,2)={"07","19"}),VALUE(RIGHT(O6158,2))&gt;5)),TRUE,FALSE))</f>
        <v/>
      </c>
    </row>
    <row r="6159" spans="12:20" x14ac:dyDescent="0.25">
      <c r="L6159" s="75">
        <f>COUNTIF($B$2:B6159,B6159)</f>
        <v>0</v>
      </c>
      <c r="M6159" s="75">
        <f>COUNTIF($L$2:L6159,4)</f>
        <v>42</v>
      </c>
      <c r="N6159" s="76" t="str">
        <f t="shared" si="484"/>
        <v>0</v>
      </c>
      <c r="O6159" s="76" t="str">
        <f t="shared" si="480"/>
        <v/>
      </c>
      <c r="P6159" s="75" t="str">
        <f t="shared" si="481"/>
        <v/>
      </c>
      <c r="Q6159" s="77" t="str">
        <f t="shared" si="482"/>
        <v/>
      </c>
      <c r="R6159" s="77" t="str">
        <f t="shared" si="483"/>
        <v/>
      </c>
      <c r="S6159" s="77" t="str">
        <f>IF(O6159="","",IF(OR(VALUE(LEFT(O6159,2))&gt;IF(RIGHT(J6159,1)="M",7,19),AND(OR(LEFT(O6159,2)={"07","19"}),VALUE(RIGHT(O6159,2))&gt;15)),TRUE,FALSE))</f>
        <v/>
      </c>
      <c r="T6159" s="77" t="str">
        <f>IF(O6159="","",IF(OR(VALUE(LEFT(O6159,2))&gt;IF(RIGHT(J6159,1)="M",7,19),AND(OR(LEFT(O6159,2)={"07","19"}),VALUE(RIGHT(O6159,2))&gt;5)),TRUE,FALSE))</f>
        <v/>
      </c>
    </row>
    <row r="6160" spans="12:20" x14ac:dyDescent="0.25">
      <c r="L6160" s="75">
        <f>COUNTIF($B$2:B6160,B6160)</f>
        <v>0</v>
      </c>
      <c r="M6160" s="75">
        <f>COUNTIF($L$2:L6160,4)</f>
        <v>42</v>
      </c>
      <c r="N6160" s="76" t="str">
        <f t="shared" si="484"/>
        <v>0</v>
      </c>
      <c r="O6160" s="76" t="str">
        <f t="shared" si="480"/>
        <v/>
      </c>
      <c r="P6160" s="75" t="str">
        <f t="shared" si="481"/>
        <v/>
      </c>
      <c r="Q6160" s="77" t="str">
        <f t="shared" si="482"/>
        <v/>
      </c>
      <c r="R6160" s="77" t="str">
        <f t="shared" si="483"/>
        <v/>
      </c>
      <c r="S6160" s="77" t="str">
        <f>IF(O6160="","",IF(OR(VALUE(LEFT(O6160,2))&gt;IF(RIGHT(J6160,1)="M",7,19),AND(OR(LEFT(O6160,2)={"07","19"}),VALUE(RIGHT(O6160,2))&gt;15)),TRUE,FALSE))</f>
        <v/>
      </c>
      <c r="T6160" s="77" t="str">
        <f>IF(O6160="","",IF(OR(VALUE(LEFT(O6160,2))&gt;IF(RIGHT(J6160,1)="M",7,19),AND(OR(LEFT(O6160,2)={"07","19"}),VALUE(RIGHT(O6160,2))&gt;5)),TRUE,FALSE))</f>
        <v/>
      </c>
    </row>
    <row r="6161" spans="12:20" x14ac:dyDescent="0.25">
      <c r="L6161" s="75">
        <f>COUNTIF($B$2:B6161,B6161)</f>
        <v>0</v>
      </c>
      <c r="M6161" s="75">
        <f>COUNTIF($L$2:L6161,4)</f>
        <v>42</v>
      </c>
      <c r="N6161" s="76" t="str">
        <f t="shared" si="484"/>
        <v>0</v>
      </c>
      <c r="O6161" s="76" t="str">
        <f t="shared" si="480"/>
        <v/>
      </c>
      <c r="P6161" s="75" t="str">
        <f t="shared" si="481"/>
        <v/>
      </c>
      <c r="Q6161" s="77" t="str">
        <f t="shared" si="482"/>
        <v/>
      </c>
      <c r="R6161" s="77" t="str">
        <f t="shared" si="483"/>
        <v/>
      </c>
      <c r="S6161" s="77" t="str">
        <f>IF(O6161="","",IF(OR(VALUE(LEFT(O6161,2))&gt;IF(RIGHT(J6161,1)="M",7,19),AND(OR(LEFT(O6161,2)={"07","19"}),VALUE(RIGHT(O6161,2))&gt;15)),TRUE,FALSE))</f>
        <v/>
      </c>
      <c r="T6161" s="77" t="str">
        <f>IF(O6161="","",IF(OR(VALUE(LEFT(O6161,2))&gt;IF(RIGHT(J6161,1)="M",7,19),AND(OR(LEFT(O6161,2)={"07","19"}),VALUE(RIGHT(O6161,2))&gt;5)),TRUE,FALSE))</f>
        <v/>
      </c>
    </row>
    <row r="6162" spans="12:20" x14ac:dyDescent="0.25">
      <c r="L6162" s="75">
        <f>COUNTIF($B$2:B6162,B6162)</f>
        <v>0</v>
      </c>
      <c r="M6162" s="75">
        <f>COUNTIF($L$2:L6162,4)</f>
        <v>42</v>
      </c>
      <c r="N6162" s="76" t="str">
        <f t="shared" si="484"/>
        <v>0</v>
      </c>
      <c r="O6162" s="76" t="str">
        <f t="shared" si="480"/>
        <v/>
      </c>
      <c r="P6162" s="75" t="str">
        <f t="shared" si="481"/>
        <v/>
      </c>
      <c r="Q6162" s="77" t="str">
        <f t="shared" si="482"/>
        <v/>
      </c>
      <c r="R6162" s="77" t="str">
        <f t="shared" si="483"/>
        <v/>
      </c>
      <c r="S6162" s="77" t="str">
        <f>IF(O6162="","",IF(OR(VALUE(LEFT(O6162,2))&gt;IF(RIGHT(J6162,1)="M",7,19),AND(OR(LEFT(O6162,2)={"07","19"}),VALUE(RIGHT(O6162,2))&gt;15)),TRUE,FALSE))</f>
        <v/>
      </c>
      <c r="T6162" s="77" t="str">
        <f>IF(O6162="","",IF(OR(VALUE(LEFT(O6162,2))&gt;IF(RIGHT(J6162,1)="M",7,19),AND(OR(LEFT(O6162,2)={"07","19"}),VALUE(RIGHT(O6162,2))&gt;5)),TRUE,FALSE))</f>
        <v/>
      </c>
    </row>
    <row r="6163" spans="12:20" x14ac:dyDescent="0.25">
      <c r="L6163" s="75">
        <f>COUNTIF($B$2:B6163,B6163)</f>
        <v>0</v>
      </c>
      <c r="M6163" s="75">
        <f>COUNTIF($L$2:L6163,4)</f>
        <v>42</v>
      </c>
      <c r="N6163" s="76" t="str">
        <f t="shared" si="484"/>
        <v>0</v>
      </c>
      <c r="O6163" s="76" t="str">
        <f t="shared" si="480"/>
        <v/>
      </c>
      <c r="P6163" s="75" t="str">
        <f t="shared" si="481"/>
        <v/>
      </c>
      <c r="Q6163" s="77" t="str">
        <f t="shared" si="482"/>
        <v/>
      </c>
      <c r="R6163" s="77" t="str">
        <f t="shared" si="483"/>
        <v/>
      </c>
      <c r="S6163" s="77" t="str">
        <f>IF(O6163="","",IF(OR(VALUE(LEFT(O6163,2))&gt;IF(RIGHT(J6163,1)="M",7,19),AND(OR(LEFT(O6163,2)={"07","19"}),VALUE(RIGHT(O6163,2))&gt;15)),TRUE,FALSE))</f>
        <v/>
      </c>
      <c r="T6163" s="77" t="str">
        <f>IF(O6163="","",IF(OR(VALUE(LEFT(O6163,2))&gt;IF(RIGHT(J6163,1)="M",7,19),AND(OR(LEFT(O6163,2)={"07","19"}),VALUE(RIGHT(O6163,2))&gt;5)),TRUE,FALSE))</f>
        <v/>
      </c>
    </row>
    <row r="6164" spans="12:20" x14ac:dyDescent="0.25">
      <c r="L6164" s="75">
        <f>COUNTIF($B$2:B6164,B6164)</f>
        <v>0</v>
      </c>
      <c r="M6164" s="75">
        <f>COUNTIF($L$2:L6164,4)</f>
        <v>42</v>
      </c>
      <c r="N6164" s="76" t="str">
        <f t="shared" si="484"/>
        <v>0</v>
      </c>
      <c r="O6164" s="76" t="str">
        <f t="shared" si="480"/>
        <v/>
      </c>
      <c r="P6164" s="75" t="str">
        <f t="shared" si="481"/>
        <v/>
      </c>
      <c r="Q6164" s="77" t="str">
        <f t="shared" si="482"/>
        <v/>
      </c>
      <c r="R6164" s="77" t="str">
        <f t="shared" si="483"/>
        <v/>
      </c>
      <c r="S6164" s="77" t="str">
        <f>IF(O6164="","",IF(OR(VALUE(LEFT(O6164,2))&gt;IF(RIGHT(J6164,1)="M",7,19),AND(OR(LEFT(O6164,2)={"07","19"}),VALUE(RIGHT(O6164,2))&gt;15)),TRUE,FALSE))</f>
        <v/>
      </c>
      <c r="T6164" s="77" t="str">
        <f>IF(O6164="","",IF(OR(VALUE(LEFT(O6164,2))&gt;IF(RIGHT(J6164,1)="M",7,19),AND(OR(LEFT(O6164,2)={"07","19"}),VALUE(RIGHT(O6164,2))&gt;5)),TRUE,FALSE))</f>
        <v/>
      </c>
    </row>
    <row r="6165" spans="12:20" x14ac:dyDescent="0.25">
      <c r="L6165" s="75">
        <f>COUNTIF($B$2:B6165,B6165)</f>
        <v>0</v>
      </c>
      <c r="M6165" s="75">
        <f>COUNTIF($L$2:L6165,4)</f>
        <v>42</v>
      </c>
      <c r="N6165" s="76" t="str">
        <f t="shared" si="484"/>
        <v>0</v>
      </c>
      <c r="O6165" s="76" t="str">
        <f t="shared" si="480"/>
        <v/>
      </c>
      <c r="P6165" s="75" t="str">
        <f t="shared" si="481"/>
        <v/>
      </c>
      <c r="Q6165" s="77" t="str">
        <f t="shared" si="482"/>
        <v/>
      </c>
      <c r="R6165" s="77" t="str">
        <f t="shared" si="483"/>
        <v/>
      </c>
      <c r="S6165" s="77" t="str">
        <f>IF(O6165="","",IF(OR(VALUE(LEFT(O6165,2))&gt;IF(RIGHT(J6165,1)="M",7,19),AND(OR(LEFT(O6165,2)={"07","19"}),VALUE(RIGHT(O6165,2))&gt;15)),TRUE,FALSE))</f>
        <v/>
      </c>
      <c r="T6165" s="77" t="str">
        <f>IF(O6165="","",IF(OR(VALUE(LEFT(O6165,2))&gt;IF(RIGHT(J6165,1)="M",7,19),AND(OR(LEFT(O6165,2)={"07","19"}),VALUE(RIGHT(O6165,2))&gt;5)),TRUE,FALSE))</f>
        <v/>
      </c>
    </row>
    <row r="6166" spans="12:20" x14ac:dyDescent="0.25">
      <c r="L6166" s="75">
        <f>COUNTIF($B$2:B6166,B6166)</f>
        <v>0</v>
      </c>
      <c r="M6166" s="75">
        <f>COUNTIF($L$2:L6166,4)</f>
        <v>42</v>
      </c>
      <c r="N6166" s="76" t="str">
        <f t="shared" si="484"/>
        <v>0</v>
      </c>
      <c r="O6166" s="76" t="str">
        <f t="shared" si="480"/>
        <v/>
      </c>
      <c r="P6166" s="75" t="str">
        <f t="shared" si="481"/>
        <v/>
      </c>
      <c r="Q6166" s="77" t="str">
        <f t="shared" si="482"/>
        <v/>
      </c>
      <c r="R6166" s="77" t="str">
        <f t="shared" si="483"/>
        <v/>
      </c>
      <c r="S6166" s="77" t="str">
        <f>IF(O6166="","",IF(OR(VALUE(LEFT(O6166,2))&gt;IF(RIGHT(J6166,1)="M",7,19),AND(OR(LEFT(O6166,2)={"07","19"}),VALUE(RIGHT(O6166,2))&gt;15)),TRUE,FALSE))</f>
        <v/>
      </c>
      <c r="T6166" s="77" t="str">
        <f>IF(O6166="","",IF(OR(VALUE(LEFT(O6166,2))&gt;IF(RIGHT(J6166,1)="M",7,19),AND(OR(LEFT(O6166,2)={"07","19"}),VALUE(RIGHT(O6166,2))&gt;5)),TRUE,FALSE))</f>
        <v/>
      </c>
    </row>
    <row r="6167" spans="12:20" x14ac:dyDescent="0.25">
      <c r="L6167" s="75">
        <f>COUNTIF($B$2:B6167,B6167)</f>
        <v>0</v>
      </c>
      <c r="M6167" s="75">
        <f>COUNTIF($L$2:L6167,4)</f>
        <v>42</v>
      </c>
      <c r="N6167" s="76" t="str">
        <f t="shared" si="484"/>
        <v>0</v>
      </c>
      <c r="O6167" s="76" t="str">
        <f t="shared" si="480"/>
        <v/>
      </c>
      <c r="P6167" s="75" t="str">
        <f t="shared" si="481"/>
        <v/>
      </c>
      <c r="Q6167" s="77" t="str">
        <f t="shared" si="482"/>
        <v/>
      </c>
      <c r="R6167" s="77" t="str">
        <f t="shared" si="483"/>
        <v/>
      </c>
      <c r="S6167" s="77" t="str">
        <f>IF(O6167="","",IF(OR(VALUE(LEFT(O6167,2))&gt;IF(RIGHT(J6167,1)="M",7,19),AND(OR(LEFT(O6167,2)={"07","19"}),VALUE(RIGHT(O6167,2))&gt;15)),TRUE,FALSE))</f>
        <v/>
      </c>
      <c r="T6167" s="77" t="str">
        <f>IF(O6167="","",IF(OR(VALUE(LEFT(O6167,2))&gt;IF(RIGHT(J6167,1)="M",7,19),AND(OR(LEFT(O6167,2)={"07","19"}),VALUE(RIGHT(O6167,2))&gt;5)),TRUE,FALSE))</f>
        <v/>
      </c>
    </row>
    <row r="6168" spans="12:20" x14ac:dyDescent="0.25">
      <c r="L6168" s="75">
        <f>COUNTIF($B$2:B6168,B6168)</f>
        <v>0</v>
      </c>
      <c r="M6168" s="75">
        <f>COUNTIF($L$2:L6168,4)</f>
        <v>42</v>
      </c>
      <c r="N6168" s="76" t="str">
        <f t="shared" si="484"/>
        <v>0</v>
      </c>
      <c r="O6168" s="76" t="str">
        <f t="shared" si="480"/>
        <v/>
      </c>
      <c r="P6168" s="75" t="str">
        <f t="shared" si="481"/>
        <v/>
      </c>
      <c r="Q6168" s="77" t="str">
        <f t="shared" si="482"/>
        <v/>
      </c>
      <c r="R6168" s="77" t="str">
        <f t="shared" si="483"/>
        <v/>
      </c>
      <c r="S6168" s="77" t="str">
        <f>IF(O6168="","",IF(OR(VALUE(LEFT(O6168,2))&gt;IF(RIGHT(J6168,1)="M",7,19),AND(OR(LEFT(O6168,2)={"07","19"}),VALUE(RIGHT(O6168,2))&gt;15)),TRUE,FALSE))</f>
        <v/>
      </c>
      <c r="T6168" s="77" t="str">
        <f>IF(O6168="","",IF(OR(VALUE(LEFT(O6168,2))&gt;IF(RIGHT(J6168,1)="M",7,19),AND(OR(LEFT(O6168,2)={"07","19"}),VALUE(RIGHT(O6168,2))&gt;5)),TRUE,FALSE))</f>
        <v/>
      </c>
    </row>
    <row r="6169" spans="12:20" x14ac:dyDescent="0.25">
      <c r="L6169" s="75">
        <f>COUNTIF($B$2:B6169,B6169)</f>
        <v>0</v>
      </c>
      <c r="M6169" s="75">
        <f>COUNTIF($L$2:L6169,4)</f>
        <v>42</v>
      </c>
      <c r="N6169" s="76" t="str">
        <f t="shared" si="484"/>
        <v>0</v>
      </c>
      <c r="O6169" s="76" t="str">
        <f t="shared" si="480"/>
        <v/>
      </c>
      <c r="P6169" s="75" t="str">
        <f t="shared" si="481"/>
        <v/>
      </c>
      <c r="Q6169" s="77" t="str">
        <f t="shared" si="482"/>
        <v/>
      </c>
      <c r="R6169" s="77" t="str">
        <f t="shared" si="483"/>
        <v/>
      </c>
      <c r="S6169" s="77" t="str">
        <f>IF(O6169="","",IF(OR(VALUE(LEFT(O6169,2))&gt;IF(RIGHT(J6169,1)="M",7,19),AND(OR(LEFT(O6169,2)={"07","19"}),VALUE(RIGHT(O6169,2))&gt;15)),TRUE,FALSE))</f>
        <v/>
      </c>
      <c r="T6169" s="77" t="str">
        <f>IF(O6169="","",IF(OR(VALUE(LEFT(O6169,2))&gt;IF(RIGHT(J6169,1)="M",7,19),AND(OR(LEFT(O6169,2)={"07","19"}),VALUE(RIGHT(O6169,2))&gt;5)),TRUE,FALSE))</f>
        <v/>
      </c>
    </row>
    <row r="6170" spans="12:20" x14ac:dyDescent="0.25">
      <c r="L6170" s="75">
        <f>COUNTIF($B$2:B6170,B6170)</f>
        <v>0</v>
      </c>
      <c r="M6170" s="75">
        <f>COUNTIF($L$2:L6170,4)</f>
        <v>42</v>
      </c>
      <c r="N6170" s="76" t="str">
        <f t="shared" si="484"/>
        <v>0</v>
      </c>
      <c r="O6170" s="76" t="str">
        <f t="shared" si="480"/>
        <v/>
      </c>
      <c r="P6170" s="75" t="str">
        <f t="shared" si="481"/>
        <v/>
      </c>
      <c r="Q6170" s="77" t="str">
        <f t="shared" si="482"/>
        <v/>
      </c>
      <c r="R6170" s="77" t="str">
        <f t="shared" si="483"/>
        <v/>
      </c>
      <c r="S6170" s="77" t="str">
        <f>IF(O6170="","",IF(OR(VALUE(LEFT(O6170,2))&gt;IF(RIGHT(J6170,1)="M",7,19),AND(OR(LEFT(O6170,2)={"07","19"}),VALUE(RIGHT(O6170,2))&gt;15)),TRUE,FALSE))</f>
        <v/>
      </c>
      <c r="T6170" s="77" t="str">
        <f>IF(O6170="","",IF(OR(VALUE(LEFT(O6170,2))&gt;IF(RIGHT(J6170,1)="M",7,19),AND(OR(LEFT(O6170,2)={"07","19"}),VALUE(RIGHT(O6170,2))&gt;5)),TRUE,FALSE))</f>
        <v/>
      </c>
    </row>
    <row r="6171" spans="12:20" x14ac:dyDescent="0.25">
      <c r="L6171" s="75">
        <f>COUNTIF($B$2:B6171,B6171)</f>
        <v>0</v>
      </c>
      <c r="M6171" s="75">
        <f>COUNTIF($L$2:L6171,4)</f>
        <v>42</v>
      </c>
      <c r="N6171" s="76" t="str">
        <f t="shared" si="484"/>
        <v>0</v>
      </c>
      <c r="O6171" s="76" t="str">
        <f t="shared" si="480"/>
        <v/>
      </c>
      <c r="P6171" s="75" t="str">
        <f t="shared" si="481"/>
        <v/>
      </c>
      <c r="Q6171" s="77" t="str">
        <f t="shared" si="482"/>
        <v/>
      </c>
      <c r="R6171" s="77" t="str">
        <f t="shared" si="483"/>
        <v/>
      </c>
      <c r="S6171" s="77" t="str">
        <f>IF(O6171="","",IF(OR(VALUE(LEFT(O6171,2))&gt;IF(RIGHT(J6171,1)="M",7,19),AND(OR(LEFT(O6171,2)={"07","19"}),VALUE(RIGHT(O6171,2))&gt;15)),TRUE,FALSE))</f>
        <v/>
      </c>
      <c r="T6171" s="77" t="str">
        <f>IF(O6171="","",IF(OR(VALUE(LEFT(O6171,2))&gt;IF(RIGHT(J6171,1)="M",7,19),AND(OR(LEFT(O6171,2)={"07","19"}),VALUE(RIGHT(O6171,2))&gt;5)),TRUE,FALSE))</f>
        <v/>
      </c>
    </row>
    <row r="6172" spans="12:20" x14ac:dyDescent="0.25">
      <c r="L6172" s="75">
        <f>COUNTIF($B$2:B6172,B6172)</f>
        <v>0</v>
      </c>
      <c r="M6172" s="75">
        <f>COUNTIF($L$2:L6172,4)</f>
        <v>42</v>
      </c>
      <c r="N6172" s="76" t="str">
        <f t="shared" si="484"/>
        <v>0</v>
      </c>
      <c r="O6172" s="76" t="str">
        <f t="shared" si="480"/>
        <v/>
      </c>
      <c r="P6172" s="75" t="str">
        <f t="shared" si="481"/>
        <v/>
      </c>
      <c r="Q6172" s="77" t="str">
        <f t="shared" si="482"/>
        <v/>
      </c>
      <c r="R6172" s="77" t="str">
        <f t="shared" si="483"/>
        <v/>
      </c>
      <c r="S6172" s="77" t="str">
        <f>IF(O6172="","",IF(OR(VALUE(LEFT(O6172,2))&gt;IF(RIGHT(J6172,1)="M",7,19),AND(OR(LEFT(O6172,2)={"07","19"}),VALUE(RIGHT(O6172,2))&gt;15)),TRUE,FALSE))</f>
        <v/>
      </c>
      <c r="T6172" s="77" t="str">
        <f>IF(O6172="","",IF(OR(VALUE(LEFT(O6172,2))&gt;IF(RIGHT(J6172,1)="M",7,19),AND(OR(LEFT(O6172,2)={"07","19"}),VALUE(RIGHT(O6172,2))&gt;5)),TRUE,FALSE))</f>
        <v/>
      </c>
    </row>
    <row r="6173" spans="12:20" x14ac:dyDescent="0.25">
      <c r="L6173" s="75">
        <f>COUNTIF($B$2:B6173,B6173)</f>
        <v>0</v>
      </c>
      <c r="M6173" s="75">
        <f>COUNTIF($L$2:L6173,4)</f>
        <v>42</v>
      </c>
      <c r="N6173" s="76" t="str">
        <f t="shared" si="484"/>
        <v>0</v>
      </c>
      <c r="O6173" s="76" t="str">
        <f t="shared" si="480"/>
        <v/>
      </c>
      <c r="P6173" s="75" t="str">
        <f t="shared" si="481"/>
        <v/>
      </c>
      <c r="Q6173" s="77" t="str">
        <f t="shared" si="482"/>
        <v/>
      </c>
      <c r="R6173" s="77" t="str">
        <f t="shared" si="483"/>
        <v/>
      </c>
      <c r="S6173" s="77" t="str">
        <f>IF(O6173="","",IF(OR(VALUE(LEFT(O6173,2))&gt;IF(RIGHT(J6173,1)="M",7,19),AND(OR(LEFT(O6173,2)={"07","19"}),VALUE(RIGHT(O6173,2))&gt;15)),TRUE,FALSE))</f>
        <v/>
      </c>
      <c r="T6173" s="77" t="str">
        <f>IF(O6173="","",IF(OR(VALUE(LEFT(O6173,2))&gt;IF(RIGHT(J6173,1)="M",7,19),AND(OR(LEFT(O6173,2)={"07","19"}),VALUE(RIGHT(O6173,2))&gt;5)),TRUE,FALSE))</f>
        <v/>
      </c>
    </row>
    <row r="6174" spans="12:20" x14ac:dyDescent="0.25">
      <c r="L6174" s="75">
        <f>COUNTIF($B$2:B6174,B6174)</f>
        <v>0</v>
      </c>
      <c r="M6174" s="75">
        <f>COUNTIF($L$2:L6174,4)</f>
        <v>42</v>
      </c>
      <c r="N6174" s="76" t="str">
        <f t="shared" si="484"/>
        <v>0</v>
      </c>
      <c r="O6174" s="76" t="str">
        <f t="shared" si="480"/>
        <v/>
      </c>
      <c r="P6174" s="75" t="str">
        <f t="shared" si="481"/>
        <v/>
      </c>
      <c r="Q6174" s="77" t="str">
        <f t="shared" si="482"/>
        <v/>
      </c>
      <c r="R6174" s="77" t="str">
        <f t="shared" si="483"/>
        <v/>
      </c>
      <c r="S6174" s="77" t="str">
        <f>IF(O6174="","",IF(OR(VALUE(LEFT(O6174,2))&gt;IF(RIGHT(J6174,1)="M",7,19),AND(OR(LEFT(O6174,2)={"07","19"}),VALUE(RIGHT(O6174,2))&gt;15)),TRUE,FALSE))</f>
        <v/>
      </c>
      <c r="T6174" s="77" t="str">
        <f>IF(O6174="","",IF(OR(VALUE(LEFT(O6174,2))&gt;IF(RIGHT(J6174,1)="M",7,19),AND(OR(LEFT(O6174,2)={"07","19"}),VALUE(RIGHT(O6174,2))&gt;5)),TRUE,FALSE))</f>
        <v/>
      </c>
    </row>
    <row r="6175" spans="12:20" x14ac:dyDescent="0.25">
      <c r="L6175" s="75">
        <f>COUNTIF($B$2:B6175,B6175)</f>
        <v>0</v>
      </c>
      <c r="M6175" s="75">
        <f>COUNTIF($L$2:L6175,4)</f>
        <v>42</v>
      </c>
      <c r="N6175" s="76" t="str">
        <f t="shared" si="484"/>
        <v>0</v>
      </c>
      <c r="O6175" s="76" t="str">
        <f t="shared" si="480"/>
        <v/>
      </c>
      <c r="P6175" s="75" t="str">
        <f t="shared" si="481"/>
        <v/>
      </c>
      <c r="Q6175" s="77" t="str">
        <f t="shared" si="482"/>
        <v/>
      </c>
      <c r="R6175" s="77" t="str">
        <f t="shared" si="483"/>
        <v/>
      </c>
      <c r="S6175" s="77" t="str">
        <f>IF(O6175="","",IF(OR(VALUE(LEFT(O6175,2))&gt;IF(RIGHT(J6175,1)="M",7,19),AND(OR(LEFT(O6175,2)={"07","19"}),VALUE(RIGHT(O6175,2))&gt;15)),TRUE,FALSE))</f>
        <v/>
      </c>
      <c r="T6175" s="77" t="str">
        <f>IF(O6175="","",IF(OR(VALUE(LEFT(O6175,2))&gt;IF(RIGHT(J6175,1)="M",7,19),AND(OR(LEFT(O6175,2)={"07","19"}),VALUE(RIGHT(O6175,2))&gt;5)),TRUE,FALSE))</f>
        <v/>
      </c>
    </row>
    <row r="6176" spans="12:20" x14ac:dyDescent="0.25">
      <c r="L6176" s="75">
        <f>COUNTIF($B$2:B6176,B6176)</f>
        <v>0</v>
      </c>
      <c r="M6176" s="75">
        <f>COUNTIF($L$2:L6176,4)</f>
        <v>42</v>
      </c>
      <c r="N6176" s="76" t="str">
        <f t="shared" si="484"/>
        <v>0</v>
      </c>
      <c r="O6176" s="76" t="str">
        <f t="shared" si="480"/>
        <v/>
      </c>
      <c r="P6176" s="75" t="str">
        <f t="shared" si="481"/>
        <v/>
      </c>
      <c r="Q6176" s="77" t="str">
        <f t="shared" si="482"/>
        <v/>
      </c>
      <c r="R6176" s="77" t="str">
        <f t="shared" si="483"/>
        <v/>
      </c>
      <c r="S6176" s="77" t="str">
        <f>IF(O6176="","",IF(OR(VALUE(LEFT(O6176,2))&gt;IF(RIGHT(J6176,1)="M",7,19),AND(OR(LEFT(O6176,2)={"07","19"}),VALUE(RIGHT(O6176,2))&gt;15)),TRUE,FALSE))</f>
        <v/>
      </c>
      <c r="T6176" s="77" t="str">
        <f>IF(O6176="","",IF(OR(VALUE(LEFT(O6176,2))&gt;IF(RIGHT(J6176,1)="M",7,19),AND(OR(LEFT(O6176,2)={"07","19"}),VALUE(RIGHT(O6176,2))&gt;5)),TRUE,FALSE))</f>
        <v/>
      </c>
    </row>
    <row r="6177" spans="12:20" x14ac:dyDescent="0.25">
      <c r="L6177" s="75">
        <f>COUNTIF($B$2:B6177,B6177)</f>
        <v>0</v>
      </c>
      <c r="M6177" s="75">
        <f>COUNTIF($L$2:L6177,4)</f>
        <v>42</v>
      </c>
      <c r="N6177" s="76" t="str">
        <f t="shared" si="484"/>
        <v>0</v>
      </c>
      <c r="O6177" s="76" t="str">
        <f t="shared" si="480"/>
        <v/>
      </c>
      <c r="P6177" s="75" t="str">
        <f t="shared" si="481"/>
        <v/>
      </c>
      <c r="Q6177" s="77" t="str">
        <f t="shared" si="482"/>
        <v/>
      </c>
      <c r="R6177" s="77" t="str">
        <f t="shared" si="483"/>
        <v/>
      </c>
      <c r="S6177" s="77" t="str">
        <f>IF(O6177="","",IF(OR(VALUE(LEFT(O6177,2))&gt;IF(RIGHT(J6177,1)="M",7,19),AND(OR(LEFT(O6177,2)={"07","19"}),VALUE(RIGHT(O6177,2))&gt;15)),TRUE,FALSE))</f>
        <v/>
      </c>
      <c r="T6177" s="77" t="str">
        <f>IF(O6177="","",IF(OR(VALUE(LEFT(O6177,2))&gt;IF(RIGHT(J6177,1)="M",7,19),AND(OR(LEFT(O6177,2)={"07","19"}),VALUE(RIGHT(O6177,2))&gt;5)),TRUE,FALSE))</f>
        <v/>
      </c>
    </row>
    <row r="6178" spans="12:20" x14ac:dyDescent="0.25">
      <c r="L6178" s="75">
        <f>COUNTIF($B$2:B6178,B6178)</f>
        <v>0</v>
      </c>
      <c r="M6178" s="75">
        <f>COUNTIF($L$2:L6178,4)</f>
        <v>42</v>
      </c>
      <c r="N6178" s="76" t="str">
        <f t="shared" si="484"/>
        <v>0</v>
      </c>
      <c r="O6178" s="76" t="str">
        <f t="shared" si="480"/>
        <v/>
      </c>
      <c r="P6178" s="75" t="str">
        <f t="shared" si="481"/>
        <v/>
      </c>
      <c r="Q6178" s="77" t="str">
        <f t="shared" si="482"/>
        <v/>
      </c>
      <c r="R6178" s="77" t="str">
        <f t="shared" si="483"/>
        <v/>
      </c>
      <c r="S6178" s="77" t="str">
        <f>IF(O6178="","",IF(OR(VALUE(LEFT(O6178,2))&gt;IF(RIGHT(J6178,1)="M",7,19),AND(OR(LEFT(O6178,2)={"07","19"}),VALUE(RIGHT(O6178,2))&gt;15)),TRUE,FALSE))</f>
        <v/>
      </c>
      <c r="T6178" s="77" t="str">
        <f>IF(O6178="","",IF(OR(VALUE(LEFT(O6178,2))&gt;IF(RIGHT(J6178,1)="M",7,19),AND(OR(LEFT(O6178,2)={"07","19"}),VALUE(RIGHT(O6178,2))&gt;5)),TRUE,FALSE))</f>
        <v/>
      </c>
    </row>
    <row r="6179" spans="12:20" x14ac:dyDescent="0.25">
      <c r="L6179" s="75">
        <f>COUNTIF($B$2:B6179,B6179)</f>
        <v>0</v>
      </c>
      <c r="M6179" s="75">
        <f>COUNTIF($L$2:L6179,4)</f>
        <v>42</v>
      </c>
      <c r="N6179" s="76" t="str">
        <f t="shared" si="484"/>
        <v>0</v>
      </c>
      <c r="O6179" s="76" t="str">
        <f t="shared" si="480"/>
        <v/>
      </c>
      <c r="P6179" s="75" t="str">
        <f t="shared" si="481"/>
        <v/>
      </c>
      <c r="Q6179" s="77" t="str">
        <f t="shared" si="482"/>
        <v/>
      </c>
      <c r="R6179" s="77" t="str">
        <f t="shared" si="483"/>
        <v/>
      </c>
      <c r="S6179" s="77" t="str">
        <f>IF(O6179="","",IF(OR(VALUE(LEFT(O6179,2))&gt;IF(RIGHT(J6179,1)="M",7,19),AND(OR(LEFT(O6179,2)={"07","19"}),VALUE(RIGHT(O6179,2))&gt;15)),TRUE,FALSE))</f>
        <v/>
      </c>
      <c r="T6179" s="77" t="str">
        <f>IF(O6179="","",IF(OR(VALUE(LEFT(O6179,2))&gt;IF(RIGHT(J6179,1)="M",7,19),AND(OR(LEFT(O6179,2)={"07","19"}),VALUE(RIGHT(O6179,2))&gt;5)),TRUE,FALSE))</f>
        <v/>
      </c>
    </row>
    <row r="6180" spans="12:20" x14ac:dyDescent="0.25">
      <c r="L6180" s="75">
        <f>COUNTIF($B$2:B6180,B6180)</f>
        <v>0</v>
      </c>
      <c r="M6180" s="75">
        <f>COUNTIF($L$2:L6180,4)</f>
        <v>42</v>
      </c>
      <c r="N6180" s="76" t="str">
        <f t="shared" si="484"/>
        <v>0</v>
      </c>
      <c r="O6180" s="76" t="str">
        <f t="shared" si="480"/>
        <v/>
      </c>
      <c r="P6180" s="75" t="str">
        <f t="shared" si="481"/>
        <v/>
      </c>
      <c r="Q6180" s="77" t="str">
        <f t="shared" si="482"/>
        <v/>
      </c>
      <c r="R6180" s="77" t="str">
        <f t="shared" si="483"/>
        <v/>
      </c>
      <c r="S6180" s="77" t="str">
        <f>IF(O6180="","",IF(OR(VALUE(LEFT(O6180,2))&gt;IF(RIGHT(J6180,1)="M",7,19),AND(OR(LEFT(O6180,2)={"07","19"}),VALUE(RIGHT(O6180,2))&gt;15)),TRUE,FALSE))</f>
        <v/>
      </c>
      <c r="T6180" s="77" t="str">
        <f>IF(O6180="","",IF(OR(VALUE(LEFT(O6180,2))&gt;IF(RIGHT(J6180,1)="M",7,19),AND(OR(LEFT(O6180,2)={"07","19"}),VALUE(RIGHT(O6180,2))&gt;5)),TRUE,FALSE))</f>
        <v/>
      </c>
    </row>
    <row r="6181" spans="12:20" x14ac:dyDescent="0.25">
      <c r="L6181" s="75">
        <f>COUNTIF($B$2:B6181,B6181)</f>
        <v>0</v>
      </c>
      <c r="M6181" s="75">
        <f>COUNTIF($L$2:L6181,4)</f>
        <v>42</v>
      </c>
      <c r="N6181" s="76" t="str">
        <f t="shared" si="484"/>
        <v>0</v>
      </c>
      <c r="O6181" s="76" t="str">
        <f t="shared" si="480"/>
        <v/>
      </c>
      <c r="P6181" s="75" t="str">
        <f t="shared" si="481"/>
        <v/>
      </c>
      <c r="Q6181" s="77" t="str">
        <f t="shared" si="482"/>
        <v/>
      </c>
      <c r="R6181" s="77" t="str">
        <f t="shared" si="483"/>
        <v/>
      </c>
      <c r="S6181" s="77" t="str">
        <f>IF(O6181="","",IF(OR(VALUE(LEFT(O6181,2))&gt;IF(RIGHT(J6181,1)="M",7,19),AND(OR(LEFT(O6181,2)={"07","19"}),VALUE(RIGHT(O6181,2))&gt;15)),TRUE,FALSE))</f>
        <v/>
      </c>
      <c r="T6181" s="77" t="str">
        <f>IF(O6181="","",IF(OR(VALUE(LEFT(O6181,2))&gt;IF(RIGHT(J6181,1)="M",7,19),AND(OR(LEFT(O6181,2)={"07","19"}),VALUE(RIGHT(O6181,2))&gt;5)),TRUE,FALSE))</f>
        <v/>
      </c>
    </row>
    <row r="6182" spans="12:20" x14ac:dyDescent="0.25">
      <c r="L6182" s="75">
        <f>COUNTIF($B$2:B6182,B6182)</f>
        <v>0</v>
      </c>
      <c r="M6182" s="75">
        <f>COUNTIF($L$2:L6182,4)</f>
        <v>42</v>
      </c>
      <c r="N6182" s="76" t="str">
        <f t="shared" si="484"/>
        <v>0</v>
      </c>
      <c r="O6182" s="76" t="str">
        <f t="shared" si="480"/>
        <v/>
      </c>
      <c r="P6182" s="75" t="str">
        <f t="shared" si="481"/>
        <v/>
      </c>
      <c r="Q6182" s="77" t="str">
        <f t="shared" si="482"/>
        <v/>
      </c>
      <c r="R6182" s="77" t="str">
        <f t="shared" si="483"/>
        <v/>
      </c>
      <c r="S6182" s="77" t="str">
        <f>IF(O6182="","",IF(OR(VALUE(LEFT(O6182,2))&gt;IF(RIGHT(J6182,1)="M",7,19),AND(OR(LEFT(O6182,2)={"07","19"}),VALUE(RIGHT(O6182,2))&gt;15)),TRUE,FALSE))</f>
        <v/>
      </c>
      <c r="T6182" s="77" t="str">
        <f>IF(O6182="","",IF(OR(VALUE(LEFT(O6182,2))&gt;IF(RIGHT(J6182,1)="M",7,19),AND(OR(LEFT(O6182,2)={"07","19"}),VALUE(RIGHT(O6182,2))&gt;5)),TRUE,FALSE))</f>
        <v/>
      </c>
    </row>
    <row r="6183" spans="12:20" x14ac:dyDescent="0.25">
      <c r="L6183" s="75">
        <f>COUNTIF($B$2:B6183,B6183)</f>
        <v>0</v>
      </c>
      <c r="M6183" s="75">
        <f>COUNTIF($L$2:L6183,4)</f>
        <v>42</v>
      </c>
      <c r="N6183" s="76" t="str">
        <f t="shared" si="484"/>
        <v>0</v>
      </c>
      <c r="O6183" s="76" t="str">
        <f t="shared" si="480"/>
        <v/>
      </c>
      <c r="P6183" s="75" t="str">
        <f t="shared" si="481"/>
        <v/>
      </c>
      <c r="Q6183" s="77" t="str">
        <f t="shared" si="482"/>
        <v/>
      </c>
      <c r="R6183" s="77" t="str">
        <f t="shared" si="483"/>
        <v/>
      </c>
      <c r="S6183" s="77" t="str">
        <f>IF(O6183="","",IF(OR(VALUE(LEFT(O6183,2))&gt;IF(RIGHT(J6183,1)="M",7,19),AND(OR(LEFT(O6183,2)={"07","19"}),VALUE(RIGHT(O6183,2))&gt;15)),TRUE,FALSE))</f>
        <v/>
      </c>
      <c r="T6183" s="77" t="str">
        <f>IF(O6183="","",IF(OR(VALUE(LEFT(O6183,2))&gt;IF(RIGHT(J6183,1)="M",7,19),AND(OR(LEFT(O6183,2)={"07","19"}),VALUE(RIGHT(O6183,2))&gt;5)),TRUE,FALSE))</f>
        <v/>
      </c>
    </row>
    <row r="6184" spans="12:20" x14ac:dyDescent="0.25">
      <c r="L6184" s="75">
        <f>COUNTIF($B$2:B6184,B6184)</f>
        <v>0</v>
      </c>
      <c r="M6184" s="75">
        <f>COUNTIF($L$2:L6184,4)</f>
        <v>42</v>
      </c>
      <c r="N6184" s="76" t="str">
        <f t="shared" si="484"/>
        <v>0</v>
      </c>
      <c r="O6184" s="76" t="str">
        <f t="shared" si="480"/>
        <v/>
      </c>
      <c r="P6184" s="75" t="str">
        <f t="shared" si="481"/>
        <v/>
      </c>
      <c r="Q6184" s="77" t="str">
        <f t="shared" si="482"/>
        <v/>
      </c>
      <c r="R6184" s="77" t="str">
        <f t="shared" si="483"/>
        <v/>
      </c>
      <c r="S6184" s="77" t="str">
        <f>IF(O6184="","",IF(OR(VALUE(LEFT(O6184,2))&gt;IF(RIGHT(J6184,1)="M",7,19),AND(OR(LEFT(O6184,2)={"07","19"}),VALUE(RIGHT(O6184,2))&gt;15)),TRUE,FALSE))</f>
        <v/>
      </c>
      <c r="T6184" s="77" t="str">
        <f>IF(O6184="","",IF(OR(VALUE(LEFT(O6184,2))&gt;IF(RIGHT(J6184,1)="M",7,19),AND(OR(LEFT(O6184,2)={"07","19"}),VALUE(RIGHT(O6184,2))&gt;5)),TRUE,FALSE))</f>
        <v/>
      </c>
    </row>
    <row r="6185" spans="12:20" x14ac:dyDescent="0.25">
      <c r="L6185" s="75">
        <f>COUNTIF($B$2:B6185,B6185)</f>
        <v>0</v>
      </c>
      <c r="M6185" s="75">
        <f>COUNTIF($L$2:L6185,4)</f>
        <v>42</v>
      </c>
      <c r="N6185" s="76" t="str">
        <f t="shared" si="484"/>
        <v>0</v>
      </c>
      <c r="O6185" s="76" t="str">
        <f t="shared" si="480"/>
        <v/>
      </c>
      <c r="P6185" s="75" t="str">
        <f t="shared" si="481"/>
        <v/>
      </c>
      <c r="Q6185" s="77" t="str">
        <f t="shared" si="482"/>
        <v/>
      </c>
      <c r="R6185" s="77" t="str">
        <f t="shared" si="483"/>
        <v/>
      </c>
      <c r="S6185" s="77" t="str">
        <f>IF(O6185="","",IF(OR(VALUE(LEFT(O6185,2))&gt;IF(RIGHT(J6185,1)="M",7,19),AND(OR(LEFT(O6185,2)={"07","19"}),VALUE(RIGHT(O6185,2))&gt;15)),TRUE,FALSE))</f>
        <v/>
      </c>
      <c r="T6185" s="77" t="str">
        <f>IF(O6185="","",IF(OR(VALUE(LEFT(O6185,2))&gt;IF(RIGHT(J6185,1)="M",7,19),AND(OR(LEFT(O6185,2)={"07","19"}),VALUE(RIGHT(O6185,2))&gt;5)),TRUE,FALSE))</f>
        <v/>
      </c>
    </row>
    <row r="6186" spans="12:20" x14ac:dyDescent="0.25">
      <c r="L6186" s="75">
        <f>COUNTIF($B$2:B6186,B6186)</f>
        <v>0</v>
      </c>
      <c r="M6186" s="75">
        <f>COUNTIF($L$2:L6186,4)</f>
        <v>42</v>
      </c>
      <c r="N6186" s="76" t="str">
        <f t="shared" si="484"/>
        <v>0</v>
      </c>
      <c r="O6186" s="76" t="str">
        <f t="shared" si="480"/>
        <v/>
      </c>
      <c r="P6186" s="75" t="str">
        <f t="shared" si="481"/>
        <v/>
      </c>
      <c r="Q6186" s="77" t="str">
        <f t="shared" si="482"/>
        <v/>
      </c>
      <c r="R6186" s="77" t="str">
        <f t="shared" si="483"/>
        <v/>
      </c>
      <c r="S6186" s="77" t="str">
        <f>IF(O6186="","",IF(OR(VALUE(LEFT(O6186,2))&gt;IF(RIGHT(J6186,1)="M",7,19),AND(OR(LEFT(O6186,2)={"07","19"}),VALUE(RIGHT(O6186,2))&gt;15)),TRUE,FALSE))</f>
        <v/>
      </c>
      <c r="T6186" s="77" t="str">
        <f>IF(O6186="","",IF(OR(VALUE(LEFT(O6186,2))&gt;IF(RIGHT(J6186,1)="M",7,19),AND(OR(LEFT(O6186,2)={"07","19"}),VALUE(RIGHT(O6186,2))&gt;5)),TRUE,FALSE))</f>
        <v/>
      </c>
    </row>
    <row r="6187" spans="12:20" x14ac:dyDescent="0.25">
      <c r="L6187" s="75">
        <f>COUNTIF($B$2:B6187,B6187)</f>
        <v>0</v>
      </c>
      <c r="M6187" s="75">
        <f>COUNTIF($L$2:L6187,4)</f>
        <v>42</v>
      </c>
      <c r="N6187" s="76" t="str">
        <f t="shared" si="484"/>
        <v>0</v>
      </c>
      <c r="O6187" s="76" t="str">
        <f t="shared" si="480"/>
        <v/>
      </c>
      <c r="P6187" s="75" t="str">
        <f t="shared" si="481"/>
        <v/>
      </c>
      <c r="Q6187" s="77" t="str">
        <f t="shared" si="482"/>
        <v/>
      </c>
      <c r="R6187" s="77" t="str">
        <f t="shared" si="483"/>
        <v/>
      </c>
      <c r="S6187" s="77" t="str">
        <f>IF(O6187="","",IF(OR(VALUE(LEFT(O6187,2))&gt;IF(RIGHT(J6187,1)="M",7,19),AND(OR(LEFT(O6187,2)={"07","19"}),VALUE(RIGHT(O6187,2))&gt;15)),TRUE,FALSE))</f>
        <v/>
      </c>
      <c r="T6187" s="77" t="str">
        <f>IF(O6187="","",IF(OR(VALUE(LEFT(O6187,2))&gt;IF(RIGHT(J6187,1)="M",7,19),AND(OR(LEFT(O6187,2)={"07","19"}),VALUE(RIGHT(O6187,2))&gt;5)),TRUE,FALSE))</f>
        <v/>
      </c>
    </row>
    <row r="6188" spans="12:20" x14ac:dyDescent="0.25">
      <c r="L6188" s="75">
        <f>COUNTIF($B$2:B6188,B6188)</f>
        <v>0</v>
      </c>
      <c r="M6188" s="75">
        <f>COUNTIF($L$2:L6188,4)</f>
        <v>42</v>
      </c>
      <c r="N6188" s="76" t="str">
        <f t="shared" si="484"/>
        <v>0</v>
      </c>
      <c r="O6188" s="76" t="str">
        <f t="shared" si="480"/>
        <v/>
      </c>
      <c r="P6188" s="75" t="str">
        <f t="shared" si="481"/>
        <v/>
      </c>
      <c r="Q6188" s="77" t="str">
        <f t="shared" si="482"/>
        <v/>
      </c>
      <c r="R6188" s="77" t="str">
        <f t="shared" si="483"/>
        <v/>
      </c>
      <c r="S6188" s="77" t="str">
        <f>IF(O6188="","",IF(OR(VALUE(LEFT(O6188,2))&gt;IF(RIGHT(J6188,1)="M",7,19),AND(OR(LEFT(O6188,2)={"07","19"}),VALUE(RIGHT(O6188,2))&gt;15)),TRUE,FALSE))</f>
        <v/>
      </c>
      <c r="T6188" s="77" t="str">
        <f>IF(O6188="","",IF(OR(VALUE(LEFT(O6188,2))&gt;IF(RIGHT(J6188,1)="M",7,19),AND(OR(LEFT(O6188,2)={"07","19"}),VALUE(RIGHT(O6188,2))&gt;5)),TRUE,FALSE))</f>
        <v/>
      </c>
    </row>
    <row r="6189" spans="12:20" x14ac:dyDescent="0.25">
      <c r="L6189" s="75">
        <f>COUNTIF($B$2:B6189,B6189)</f>
        <v>0</v>
      </c>
      <c r="M6189" s="75">
        <f>COUNTIF($L$2:L6189,4)</f>
        <v>42</v>
      </c>
      <c r="N6189" s="76" t="str">
        <f t="shared" si="484"/>
        <v>0</v>
      </c>
      <c r="O6189" s="76" t="str">
        <f t="shared" si="480"/>
        <v/>
      </c>
      <c r="P6189" s="75" t="str">
        <f t="shared" si="481"/>
        <v/>
      </c>
      <c r="Q6189" s="77" t="str">
        <f t="shared" si="482"/>
        <v/>
      </c>
      <c r="R6189" s="77" t="str">
        <f t="shared" si="483"/>
        <v/>
      </c>
      <c r="S6189" s="77" t="str">
        <f>IF(O6189="","",IF(OR(VALUE(LEFT(O6189,2))&gt;IF(RIGHT(J6189,1)="M",7,19),AND(OR(LEFT(O6189,2)={"07","19"}),VALUE(RIGHT(O6189,2))&gt;15)),TRUE,FALSE))</f>
        <v/>
      </c>
      <c r="T6189" s="77" t="str">
        <f>IF(O6189="","",IF(OR(VALUE(LEFT(O6189,2))&gt;IF(RIGHT(J6189,1)="M",7,19),AND(OR(LEFT(O6189,2)={"07","19"}),VALUE(RIGHT(O6189,2))&gt;5)),TRUE,FALSE))</f>
        <v/>
      </c>
    </row>
    <row r="6190" spans="12:20" x14ac:dyDescent="0.25">
      <c r="L6190" s="75">
        <f>COUNTIF($B$2:B6190,B6190)</f>
        <v>0</v>
      </c>
      <c r="M6190" s="75">
        <f>COUNTIF($L$2:L6190,4)</f>
        <v>42</v>
      </c>
      <c r="N6190" s="76" t="str">
        <f t="shared" si="484"/>
        <v>0</v>
      </c>
      <c r="O6190" s="76" t="str">
        <f t="shared" si="480"/>
        <v/>
      </c>
      <c r="P6190" s="75" t="str">
        <f t="shared" si="481"/>
        <v/>
      </c>
      <c r="Q6190" s="77" t="str">
        <f t="shared" si="482"/>
        <v/>
      </c>
      <c r="R6190" s="77" t="str">
        <f t="shared" si="483"/>
        <v/>
      </c>
      <c r="S6190" s="77" t="str">
        <f>IF(O6190="","",IF(OR(VALUE(LEFT(O6190,2))&gt;IF(RIGHT(J6190,1)="M",7,19),AND(OR(LEFT(O6190,2)={"07","19"}),VALUE(RIGHT(O6190,2))&gt;15)),TRUE,FALSE))</f>
        <v/>
      </c>
      <c r="T6190" s="77" t="str">
        <f>IF(O6190="","",IF(OR(VALUE(LEFT(O6190,2))&gt;IF(RIGHT(J6190,1)="M",7,19),AND(OR(LEFT(O6190,2)={"07","19"}),VALUE(RIGHT(O6190,2))&gt;5)),TRUE,FALSE))</f>
        <v/>
      </c>
    </row>
    <row r="6191" spans="12:20" x14ac:dyDescent="0.25">
      <c r="L6191" s="75">
        <f>COUNTIF($B$2:B6191,B6191)</f>
        <v>0</v>
      </c>
      <c r="M6191" s="75">
        <f>COUNTIF($L$2:L6191,4)</f>
        <v>42</v>
      </c>
      <c r="N6191" s="76" t="str">
        <f t="shared" si="484"/>
        <v>0</v>
      </c>
      <c r="O6191" s="76" t="str">
        <f t="shared" si="480"/>
        <v/>
      </c>
      <c r="P6191" s="75" t="str">
        <f t="shared" si="481"/>
        <v/>
      </c>
      <c r="Q6191" s="77" t="str">
        <f t="shared" si="482"/>
        <v/>
      </c>
      <c r="R6191" s="77" t="str">
        <f t="shared" si="483"/>
        <v/>
      </c>
      <c r="S6191" s="77" t="str">
        <f>IF(O6191="","",IF(OR(VALUE(LEFT(O6191,2))&gt;IF(RIGHT(J6191,1)="M",7,19),AND(OR(LEFT(O6191,2)={"07","19"}),VALUE(RIGHT(O6191,2))&gt;15)),TRUE,FALSE))</f>
        <v/>
      </c>
      <c r="T6191" s="77" t="str">
        <f>IF(O6191="","",IF(OR(VALUE(LEFT(O6191,2))&gt;IF(RIGHT(J6191,1)="M",7,19),AND(OR(LEFT(O6191,2)={"07","19"}),VALUE(RIGHT(O6191,2))&gt;5)),TRUE,FALSE))</f>
        <v/>
      </c>
    </row>
    <row r="6192" spans="12:20" x14ac:dyDescent="0.25">
      <c r="L6192" s="75">
        <f>COUNTIF($B$2:B6192,B6192)</f>
        <v>0</v>
      </c>
      <c r="M6192" s="75">
        <f>COUNTIF($L$2:L6192,4)</f>
        <v>42</v>
      </c>
      <c r="N6192" s="76" t="str">
        <f t="shared" si="484"/>
        <v>0</v>
      </c>
      <c r="O6192" s="76" t="str">
        <f t="shared" si="480"/>
        <v/>
      </c>
      <c r="P6192" s="75" t="str">
        <f t="shared" si="481"/>
        <v/>
      </c>
      <c r="Q6192" s="77" t="str">
        <f t="shared" si="482"/>
        <v/>
      </c>
      <c r="R6192" s="77" t="str">
        <f t="shared" si="483"/>
        <v/>
      </c>
      <c r="S6192" s="77" t="str">
        <f>IF(O6192="","",IF(OR(VALUE(LEFT(O6192,2))&gt;IF(RIGHT(J6192,1)="M",7,19),AND(OR(LEFT(O6192,2)={"07","19"}),VALUE(RIGHT(O6192,2))&gt;15)),TRUE,FALSE))</f>
        <v/>
      </c>
      <c r="T6192" s="77" t="str">
        <f>IF(O6192="","",IF(OR(VALUE(LEFT(O6192,2))&gt;IF(RIGHT(J6192,1)="M",7,19),AND(OR(LEFT(O6192,2)={"07","19"}),VALUE(RIGHT(O6192,2))&gt;5)),TRUE,FALSE))</f>
        <v/>
      </c>
    </row>
    <row r="6193" spans="12:20" x14ac:dyDescent="0.25">
      <c r="L6193" s="75">
        <f>COUNTIF($B$2:B6193,B6193)</f>
        <v>0</v>
      </c>
      <c r="M6193" s="75">
        <f>COUNTIF($L$2:L6193,4)</f>
        <v>42</v>
      </c>
      <c r="N6193" s="76" t="str">
        <f t="shared" si="484"/>
        <v>0</v>
      </c>
      <c r="O6193" s="76" t="str">
        <f t="shared" si="480"/>
        <v/>
      </c>
      <c r="P6193" s="75" t="str">
        <f t="shared" si="481"/>
        <v/>
      </c>
      <c r="Q6193" s="77" t="str">
        <f t="shared" si="482"/>
        <v/>
      </c>
      <c r="R6193" s="77" t="str">
        <f t="shared" si="483"/>
        <v/>
      </c>
      <c r="S6193" s="77" t="str">
        <f>IF(O6193="","",IF(OR(VALUE(LEFT(O6193,2))&gt;IF(RIGHT(J6193,1)="M",7,19),AND(OR(LEFT(O6193,2)={"07","19"}),VALUE(RIGHT(O6193,2))&gt;15)),TRUE,FALSE))</f>
        <v/>
      </c>
      <c r="T6193" s="77" t="str">
        <f>IF(O6193="","",IF(OR(VALUE(LEFT(O6193,2))&gt;IF(RIGHT(J6193,1)="M",7,19),AND(OR(LEFT(O6193,2)={"07","19"}),VALUE(RIGHT(O6193,2))&gt;5)),TRUE,FALSE))</f>
        <v/>
      </c>
    </row>
    <row r="6194" spans="12:20" x14ac:dyDescent="0.25">
      <c r="L6194" s="75">
        <f>COUNTIF($B$2:B6194,B6194)</f>
        <v>0</v>
      </c>
      <c r="M6194" s="75">
        <f>COUNTIF($L$2:L6194,4)</f>
        <v>42</v>
      </c>
      <c r="N6194" s="76" t="str">
        <f t="shared" si="484"/>
        <v>0</v>
      </c>
      <c r="O6194" s="76" t="str">
        <f t="shared" si="480"/>
        <v/>
      </c>
      <c r="P6194" s="75" t="str">
        <f t="shared" si="481"/>
        <v/>
      </c>
      <c r="Q6194" s="77" t="str">
        <f t="shared" si="482"/>
        <v/>
      </c>
      <c r="R6194" s="77" t="str">
        <f t="shared" si="483"/>
        <v/>
      </c>
      <c r="S6194" s="77" t="str">
        <f>IF(O6194="","",IF(OR(VALUE(LEFT(O6194,2))&gt;IF(RIGHT(J6194,1)="M",7,19),AND(OR(LEFT(O6194,2)={"07","19"}),VALUE(RIGHT(O6194,2))&gt;15)),TRUE,FALSE))</f>
        <v/>
      </c>
      <c r="T6194" s="77" t="str">
        <f>IF(O6194="","",IF(OR(VALUE(LEFT(O6194,2))&gt;IF(RIGHT(J6194,1)="M",7,19),AND(OR(LEFT(O6194,2)={"07","19"}),VALUE(RIGHT(O6194,2))&gt;5)),TRUE,FALSE))</f>
        <v/>
      </c>
    </row>
    <row r="6195" spans="12:20" x14ac:dyDescent="0.25">
      <c r="L6195" s="75">
        <f>COUNTIF($B$2:B6195,B6195)</f>
        <v>0</v>
      </c>
      <c r="M6195" s="75">
        <f>COUNTIF($L$2:L6195,4)</f>
        <v>42</v>
      </c>
      <c r="N6195" s="76" t="str">
        <f t="shared" si="484"/>
        <v>0</v>
      </c>
      <c r="O6195" s="76" t="str">
        <f t="shared" si="480"/>
        <v/>
      </c>
      <c r="P6195" s="75" t="str">
        <f t="shared" si="481"/>
        <v/>
      </c>
      <c r="Q6195" s="77" t="str">
        <f t="shared" si="482"/>
        <v/>
      </c>
      <c r="R6195" s="77" t="str">
        <f t="shared" si="483"/>
        <v/>
      </c>
      <c r="S6195" s="77" t="str">
        <f>IF(O6195="","",IF(OR(VALUE(LEFT(O6195,2))&gt;IF(RIGHT(J6195,1)="M",7,19),AND(OR(LEFT(O6195,2)={"07","19"}),VALUE(RIGHT(O6195,2))&gt;15)),TRUE,FALSE))</f>
        <v/>
      </c>
      <c r="T6195" s="77" t="str">
        <f>IF(O6195="","",IF(OR(VALUE(LEFT(O6195,2))&gt;IF(RIGHT(J6195,1)="M",7,19),AND(OR(LEFT(O6195,2)={"07","19"}),VALUE(RIGHT(O6195,2))&gt;5)),TRUE,FALSE))</f>
        <v/>
      </c>
    </row>
    <row r="6196" spans="12:20" x14ac:dyDescent="0.25">
      <c r="L6196" s="75">
        <f>COUNTIF($B$2:B6196,B6196)</f>
        <v>0</v>
      </c>
      <c r="M6196" s="75">
        <f>COUNTIF($L$2:L6196,4)</f>
        <v>42</v>
      </c>
      <c r="N6196" s="76" t="str">
        <f t="shared" si="484"/>
        <v>0</v>
      </c>
      <c r="O6196" s="76" t="str">
        <f t="shared" si="480"/>
        <v/>
      </c>
      <c r="P6196" s="75" t="str">
        <f t="shared" si="481"/>
        <v/>
      </c>
      <c r="Q6196" s="77" t="str">
        <f t="shared" si="482"/>
        <v/>
      </c>
      <c r="R6196" s="77" t="str">
        <f t="shared" si="483"/>
        <v/>
      </c>
      <c r="S6196" s="77" t="str">
        <f>IF(O6196="","",IF(OR(VALUE(LEFT(O6196,2))&gt;IF(RIGHT(J6196,1)="M",7,19),AND(OR(LEFT(O6196,2)={"07","19"}),VALUE(RIGHT(O6196,2))&gt;15)),TRUE,FALSE))</f>
        <v/>
      </c>
      <c r="T6196" s="77" t="str">
        <f>IF(O6196="","",IF(OR(VALUE(LEFT(O6196,2))&gt;IF(RIGHT(J6196,1)="M",7,19),AND(OR(LEFT(O6196,2)={"07","19"}),VALUE(RIGHT(O6196,2))&gt;5)),TRUE,FALSE))</f>
        <v/>
      </c>
    </row>
    <row r="6197" spans="12:20" x14ac:dyDescent="0.25">
      <c r="L6197" s="75">
        <f>COUNTIF($B$2:B6197,B6197)</f>
        <v>0</v>
      </c>
      <c r="M6197" s="75">
        <f>COUNTIF($L$2:L6197,4)</f>
        <v>42</v>
      </c>
      <c r="N6197" s="76" t="str">
        <f t="shared" si="484"/>
        <v>0</v>
      </c>
      <c r="O6197" s="76" t="str">
        <f t="shared" si="480"/>
        <v/>
      </c>
      <c r="P6197" s="75" t="str">
        <f t="shared" si="481"/>
        <v/>
      </c>
      <c r="Q6197" s="77" t="str">
        <f t="shared" si="482"/>
        <v/>
      </c>
      <c r="R6197" s="77" t="str">
        <f t="shared" si="483"/>
        <v/>
      </c>
      <c r="S6197" s="77" t="str">
        <f>IF(O6197="","",IF(OR(VALUE(LEFT(O6197,2))&gt;IF(RIGHT(J6197,1)="M",7,19),AND(OR(LEFT(O6197,2)={"07","19"}),VALUE(RIGHT(O6197,2))&gt;15)),TRUE,FALSE))</f>
        <v/>
      </c>
      <c r="T6197" s="77" t="str">
        <f>IF(O6197="","",IF(OR(VALUE(LEFT(O6197,2))&gt;IF(RIGHT(J6197,1)="M",7,19),AND(OR(LEFT(O6197,2)={"07","19"}),VALUE(RIGHT(O6197,2))&gt;5)),TRUE,FALSE))</f>
        <v/>
      </c>
    </row>
    <row r="6198" spans="12:20" x14ac:dyDescent="0.25">
      <c r="L6198" s="75">
        <f>COUNTIF($B$2:B6198,B6198)</f>
        <v>0</v>
      </c>
      <c r="M6198" s="75">
        <f>COUNTIF($L$2:L6198,4)</f>
        <v>42</v>
      </c>
      <c r="N6198" s="76" t="str">
        <f t="shared" si="484"/>
        <v>0</v>
      </c>
      <c r="O6198" s="76" t="str">
        <f t="shared" si="480"/>
        <v/>
      </c>
      <c r="P6198" s="75" t="str">
        <f t="shared" si="481"/>
        <v/>
      </c>
      <c r="Q6198" s="77" t="str">
        <f t="shared" si="482"/>
        <v/>
      </c>
      <c r="R6198" s="77" t="str">
        <f t="shared" si="483"/>
        <v/>
      </c>
      <c r="S6198" s="77" t="str">
        <f>IF(O6198="","",IF(OR(VALUE(LEFT(O6198,2))&gt;IF(RIGHT(J6198,1)="M",7,19),AND(OR(LEFT(O6198,2)={"07","19"}),VALUE(RIGHT(O6198,2))&gt;15)),TRUE,FALSE))</f>
        <v/>
      </c>
      <c r="T6198" s="77" t="str">
        <f>IF(O6198="","",IF(OR(VALUE(LEFT(O6198,2))&gt;IF(RIGHT(J6198,1)="M",7,19),AND(OR(LEFT(O6198,2)={"07","19"}),VALUE(RIGHT(O6198,2))&gt;5)),TRUE,FALSE))</f>
        <v/>
      </c>
    </row>
    <row r="6199" spans="12:20" x14ac:dyDescent="0.25">
      <c r="L6199" s="75">
        <f>COUNTIF($B$2:B6199,B6199)</f>
        <v>0</v>
      </c>
      <c r="M6199" s="75">
        <f>COUNTIF($L$2:L6199,4)</f>
        <v>42</v>
      </c>
      <c r="N6199" s="76" t="str">
        <f t="shared" si="484"/>
        <v>0</v>
      </c>
      <c r="O6199" s="76" t="str">
        <f t="shared" si="480"/>
        <v/>
      </c>
      <c r="P6199" s="75" t="str">
        <f t="shared" si="481"/>
        <v/>
      </c>
      <c r="Q6199" s="77" t="str">
        <f t="shared" si="482"/>
        <v/>
      </c>
      <c r="R6199" s="77" t="str">
        <f t="shared" si="483"/>
        <v/>
      </c>
      <c r="S6199" s="77" t="str">
        <f>IF(O6199="","",IF(OR(VALUE(LEFT(O6199,2))&gt;IF(RIGHT(J6199,1)="M",7,19),AND(OR(LEFT(O6199,2)={"07","19"}),VALUE(RIGHT(O6199,2))&gt;15)),TRUE,FALSE))</f>
        <v/>
      </c>
      <c r="T6199" s="77" t="str">
        <f>IF(O6199="","",IF(OR(VALUE(LEFT(O6199,2))&gt;IF(RIGHT(J6199,1)="M",7,19),AND(OR(LEFT(O6199,2)={"07","19"}),VALUE(RIGHT(O6199,2))&gt;5)),TRUE,FALSE))</f>
        <v/>
      </c>
    </row>
    <row r="6200" spans="12:20" x14ac:dyDescent="0.25">
      <c r="L6200" s="75">
        <f>COUNTIF($B$2:B6200,B6200)</f>
        <v>0</v>
      </c>
      <c r="M6200" s="75">
        <f>COUNTIF($L$2:L6200,4)</f>
        <v>42</v>
      </c>
      <c r="N6200" s="76" t="str">
        <f t="shared" si="484"/>
        <v>0</v>
      </c>
      <c r="O6200" s="76" t="str">
        <f t="shared" si="480"/>
        <v/>
      </c>
      <c r="P6200" s="75" t="str">
        <f t="shared" si="481"/>
        <v/>
      </c>
      <c r="Q6200" s="77" t="str">
        <f t="shared" si="482"/>
        <v/>
      </c>
      <c r="R6200" s="77" t="str">
        <f t="shared" si="483"/>
        <v/>
      </c>
      <c r="S6200" s="77" t="str">
        <f>IF(O6200="","",IF(OR(VALUE(LEFT(O6200,2))&gt;IF(RIGHT(J6200,1)="M",7,19),AND(OR(LEFT(O6200,2)={"07","19"}),VALUE(RIGHT(O6200,2))&gt;15)),TRUE,FALSE))</f>
        <v/>
      </c>
      <c r="T6200" s="77" t="str">
        <f>IF(O6200="","",IF(OR(VALUE(LEFT(O6200,2))&gt;IF(RIGHT(J6200,1)="M",7,19),AND(OR(LEFT(O6200,2)={"07","19"}),VALUE(RIGHT(O6200,2))&gt;5)),TRUE,FALSE))</f>
        <v/>
      </c>
    </row>
    <row r="6201" spans="12:20" x14ac:dyDescent="0.25">
      <c r="L6201" s="75">
        <f>COUNTIF($B$2:B6201,B6201)</f>
        <v>0</v>
      </c>
      <c r="M6201" s="75">
        <f>COUNTIF($L$2:L6201,4)</f>
        <v>42</v>
      </c>
      <c r="N6201" s="76" t="str">
        <f t="shared" si="484"/>
        <v>0</v>
      </c>
      <c r="O6201" s="76" t="str">
        <f t="shared" si="480"/>
        <v/>
      </c>
      <c r="P6201" s="75" t="str">
        <f t="shared" si="481"/>
        <v/>
      </c>
      <c r="Q6201" s="77" t="str">
        <f t="shared" si="482"/>
        <v/>
      </c>
      <c r="R6201" s="77" t="str">
        <f t="shared" si="483"/>
        <v/>
      </c>
      <c r="S6201" s="77" t="str">
        <f>IF(O6201="","",IF(OR(VALUE(LEFT(O6201,2))&gt;IF(RIGHT(J6201,1)="M",7,19),AND(OR(LEFT(O6201,2)={"07","19"}),VALUE(RIGHT(O6201,2))&gt;15)),TRUE,FALSE))</f>
        <v/>
      </c>
      <c r="T6201" s="77" t="str">
        <f>IF(O6201="","",IF(OR(VALUE(LEFT(O6201,2))&gt;IF(RIGHT(J6201,1)="M",7,19),AND(OR(LEFT(O6201,2)={"07","19"}),VALUE(RIGHT(O6201,2))&gt;5)),TRUE,FALSE))</f>
        <v/>
      </c>
    </row>
    <row r="6202" spans="12:20" x14ac:dyDescent="0.25">
      <c r="L6202" s="75">
        <f>COUNTIF($B$2:B6202,B6202)</f>
        <v>0</v>
      </c>
      <c r="M6202" s="75">
        <f>COUNTIF($L$2:L6202,4)</f>
        <v>42</v>
      </c>
      <c r="N6202" s="76" t="str">
        <f t="shared" si="484"/>
        <v>0</v>
      </c>
      <c r="O6202" s="76" t="str">
        <f t="shared" si="480"/>
        <v/>
      </c>
      <c r="P6202" s="75" t="str">
        <f t="shared" si="481"/>
        <v/>
      </c>
      <c r="Q6202" s="77" t="str">
        <f t="shared" si="482"/>
        <v/>
      </c>
      <c r="R6202" s="77" t="str">
        <f t="shared" si="483"/>
        <v/>
      </c>
      <c r="S6202" s="77" t="str">
        <f>IF(O6202="","",IF(OR(VALUE(LEFT(O6202,2))&gt;IF(RIGHT(J6202,1)="M",7,19),AND(OR(LEFT(O6202,2)={"07","19"}),VALUE(RIGHT(O6202,2))&gt;15)),TRUE,FALSE))</f>
        <v/>
      </c>
      <c r="T6202" s="77" t="str">
        <f>IF(O6202="","",IF(OR(VALUE(LEFT(O6202,2))&gt;IF(RIGHT(J6202,1)="M",7,19),AND(OR(LEFT(O6202,2)={"07","19"}),VALUE(RIGHT(O6202,2))&gt;5)),TRUE,FALSE))</f>
        <v/>
      </c>
    </row>
    <row r="6203" spans="12:20" x14ac:dyDescent="0.25">
      <c r="L6203" s="75">
        <f>COUNTIF($B$2:B6203,B6203)</f>
        <v>0</v>
      </c>
      <c r="M6203" s="75">
        <f>COUNTIF($L$2:L6203,4)</f>
        <v>42</v>
      </c>
      <c r="N6203" s="76" t="str">
        <f t="shared" si="484"/>
        <v>0</v>
      </c>
      <c r="O6203" s="76" t="str">
        <f t="shared" si="480"/>
        <v/>
      </c>
      <c r="P6203" s="75" t="str">
        <f t="shared" si="481"/>
        <v/>
      </c>
      <c r="Q6203" s="77" t="str">
        <f t="shared" si="482"/>
        <v/>
      </c>
      <c r="R6203" s="77" t="str">
        <f t="shared" si="483"/>
        <v/>
      </c>
      <c r="S6203" s="77" t="str">
        <f>IF(O6203="","",IF(OR(VALUE(LEFT(O6203,2))&gt;IF(RIGHT(J6203,1)="M",7,19),AND(OR(LEFT(O6203,2)={"07","19"}),VALUE(RIGHT(O6203,2))&gt;15)),TRUE,FALSE))</f>
        <v/>
      </c>
      <c r="T6203" s="77" t="str">
        <f>IF(O6203="","",IF(OR(VALUE(LEFT(O6203,2))&gt;IF(RIGHT(J6203,1)="M",7,19),AND(OR(LEFT(O6203,2)={"07","19"}),VALUE(RIGHT(O6203,2))&gt;5)),TRUE,FALSE))</f>
        <v/>
      </c>
    </row>
    <row r="6204" spans="12:20" x14ac:dyDescent="0.25">
      <c r="L6204" s="75">
        <f>COUNTIF($B$2:B6204,B6204)</f>
        <v>0</v>
      </c>
      <c r="M6204" s="75">
        <f>COUNTIF($L$2:L6204,4)</f>
        <v>42</v>
      </c>
      <c r="N6204" s="76" t="str">
        <f t="shared" si="484"/>
        <v>0</v>
      </c>
      <c r="O6204" s="76" t="str">
        <f t="shared" si="480"/>
        <v/>
      </c>
      <c r="P6204" s="75" t="str">
        <f t="shared" si="481"/>
        <v/>
      </c>
      <c r="Q6204" s="77" t="str">
        <f t="shared" si="482"/>
        <v/>
      </c>
      <c r="R6204" s="77" t="str">
        <f t="shared" si="483"/>
        <v/>
      </c>
      <c r="S6204" s="77" t="str">
        <f>IF(O6204="","",IF(OR(VALUE(LEFT(O6204,2))&gt;IF(RIGHT(J6204,1)="M",7,19),AND(OR(LEFT(O6204,2)={"07","19"}),VALUE(RIGHT(O6204,2))&gt;15)),TRUE,FALSE))</f>
        <v/>
      </c>
      <c r="T6204" s="77" t="str">
        <f>IF(O6204="","",IF(OR(VALUE(LEFT(O6204,2))&gt;IF(RIGHT(J6204,1)="M",7,19),AND(OR(LEFT(O6204,2)={"07","19"}),VALUE(RIGHT(O6204,2))&gt;5)),TRUE,FALSE))</f>
        <v/>
      </c>
    </row>
    <row r="6205" spans="12:20" x14ac:dyDescent="0.25">
      <c r="L6205" s="75">
        <f>COUNTIF($B$2:B6205,B6205)</f>
        <v>0</v>
      </c>
      <c r="M6205" s="75">
        <f>COUNTIF($L$2:L6205,4)</f>
        <v>42</v>
      </c>
      <c r="N6205" s="76" t="str">
        <f t="shared" si="484"/>
        <v>0</v>
      </c>
      <c r="O6205" s="76" t="str">
        <f t="shared" si="480"/>
        <v/>
      </c>
      <c r="P6205" s="75" t="str">
        <f t="shared" si="481"/>
        <v/>
      </c>
      <c r="Q6205" s="77" t="str">
        <f t="shared" si="482"/>
        <v/>
      </c>
      <c r="R6205" s="77" t="str">
        <f t="shared" si="483"/>
        <v/>
      </c>
      <c r="S6205" s="77" t="str">
        <f>IF(O6205="","",IF(OR(VALUE(LEFT(O6205,2))&gt;IF(RIGHT(J6205,1)="M",7,19),AND(OR(LEFT(O6205,2)={"07","19"}),VALUE(RIGHT(O6205,2))&gt;15)),TRUE,FALSE))</f>
        <v/>
      </c>
      <c r="T6205" s="77" t="str">
        <f>IF(O6205="","",IF(OR(VALUE(LEFT(O6205,2))&gt;IF(RIGHT(J6205,1)="M",7,19),AND(OR(LEFT(O6205,2)={"07","19"}),VALUE(RIGHT(O6205,2))&gt;5)),TRUE,FALSE))</f>
        <v/>
      </c>
    </row>
    <row r="6206" spans="12:20" x14ac:dyDescent="0.25">
      <c r="L6206" s="75">
        <f>COUNTIF($B$2:B6206,B6206)</f>
        <v>0</v>
      </c>
      <c r="M6206" s="75">
        <f>COUNTIF($L$2:L6206,4)</f>
        <v>42</v>
      </c>
      <c r="N6206" s="76" t="str">
        <f t="shared" si="484"/>
        <v>0</v>
      </c>
      <c r="O6206" s="76" t="str">
        <f t="shared" si="480"/>
        <v/>
      </c>
      <c r="P6206" s="75" t="str">
        <f t="shared" si="481"/>
        <v/>
      </c>
      <c r="Q6206" s="77" t="str">
        <f t="shared" si="482"/>
        <v/>
      </c>
      <c r="R6206" s="77" t="str">
        <f t="shared" si="483"/>
        <v/>
      </c>
      <c r="S6206" s="77" t="str">
        <f>IF(O6206="","",IF(OR(VALUE(LEFT(O6206,2))&gt;IF(RIGHT(J6206,1)="M",7,19),AND(OR(LEFT(O6206,2)={"07","19"}),VALUE(RIGHT(O6206,2))&gt;15)),TRUE,FALSE))</f>
        <v/>
      </c>
      <c r="T6206" s="77" t="str">
        <f>IF(O6206="","",IF(OR(VALUE(LEFT(O6206,2))&gt;IF(RIGHT(J6206,1)="M",7,19),AND(OR(LEFT(O6206,2)={"07","19"}),VALUE(RIGHT(O6206,2))&gt;5)),TRUE,FALSE))</f>
        <v/>
      </c>
    </row>
    <row r="6207" spans="12:20" x14ac:dyDescent="0.25">
      <c r="L6207" s="75">
        <f>COUNTIF($B$2:B6207,B6207)</f>
        <v>0</v>
      </c>
      <c r="M6207" s="75">
        <f>COUNTIF($L$2:L6207,4)</f>
        <v>42</v>
      </c>
      <c r="N6207" s="76" t="str">
        <f t="shared" si="484"/>
        <v>0</v>
      </c>
      <c r="O6207" s="76" t="str">
        <f t="shared" si="480"/>
        <v/>
      </c>
      <c r="P6207" s="75" t="str">
        <f t="shared" si="481"/>
        <v/>
      </c>
      <c r="Q6207" s="77" t="str">
        <f t="shared" si="482"/>
        <v/>
      </c>
      <c r="R6207" s="77" t="str">
        <f t="shared" si="483"/>
        <v/>
      </c>
      <c r="S6207" s="77" t="str">
        <f>IF(O6207="","",IF(OR(VALUE(LEFT(O6207,2))&gt;IF(RIGHT(J6207,1)="M",7,19),AND(OR(LEFT(O6207,2)={"07","19"}),VALUE(RIGHT(O6207,2))&gt;15)),TRUE,FALSE))</f>
        <v/>
      </c>
      <c r="T6207" s="77" t="str">
        <f>IF(O6207="","",IF(OR(VALUE(LEFT(O6207,2))&gt;IF(RIGHT(J6207,1)="M",7,19),AND(OR(LEFT(O6207,2)={"07","19"}),VALUE(RIGHT(O6207,2))&gt;5)),TRUE,FALSE))</f>
        <v/>
      </c>
    </row>
    <row r="6208" spans="12:20" x14ac:dyDescent="0.25">
      <c r="L6208" s="75">
        <f>COUNTIF($B$2:B6208,B6208)</f>
        <v>0</v>
      </c>
      <c r="M6208" s="75">
        <f>COUNTIF($L$2:L6208,4)</f>
        <v>42</v>
      </c>
      <c r="N6208" s="76" t="str">
        <f t="shared" si="484"/>
        <v>0</v>
      </c>
      <c r="O6208" s="76" t="str">
        <f t="shared" si="480"/>
        <v/>
      </c>
      <c r="P6208" s="75" t="str">
        <f t="shared" si="481"/>
        <v/>
      </c>
      <c r="Q6208" s="77" t="str">
        <f t="shared" si="482"/>
        <v/>
      </c>
      <c r="R6208" s="77" t="str">
        <f t="shared" si="483"/>
        <v/>
      </c>
      <c r="S6208" s="77" t="str">
        <f>IF(O6208="","",IF(OR(VALUE(LEFT(O6208,2))&gt;IF(RIGHT(J6208,1)="M",7,19),AND(OR(LEFT(O6208,2)={"07","19"}),VALUE(RIGHT(O6208,2))&gt;15)),TRUE,FALSE))</f>
        <v/>
      </c>
      <c r="T6208" s="77" t="str">
        <f>IF(O6208="","",IF(OR(VALUE(LEFT(O6208,2))&gt;IF(RIGHT(J6208,1)="M",7,19),AND(OR(LEFT(O6208,2)={"07","19"}),VALUE(RIGHT(O6208,2))&gt;5)),TRUE,FALSE))</f>
        <v/>
      </c>
    </row>
    <row r="6209" spans="12:20" x14ac:dyDescent="0.25">
      <c r="L6209" s="75">
        <f>COUNTIF($B$2:B6209,B6209)</f>
        <v>0</v>
      </c>
      <c r="M6209" s="75">
        <f>COUNTIF($L$2:L6209,4)</f>
        <v>42</v>
      </c>
      <c r="N6209" s="76" t="str">
        <f t="shared" si="484"/>
        <v>0</v>
      </c>
      <c r="O6209" s="76" t="str">
        <f t="shared" si="480"/>
        <v/>
      </c>
      <c r="P6209" s="75" t="str">
        <f t="shared" si="481"/>
        <v/>
      </c>
      <c r="Q6209" s="77" t="str">
        <f t="shared" si="482"/>
        <v/>
      </c>
      <c r="R6209" s="77" t="str">
        <f t="shared" si="483"/>
        <v/>
      </c>
      <c r="S6209" s="77" t="str">
        <f>IF(O6209="","",IF(OR(VALUE(LEFT(O6209,2))&gt;IF(RIGHT(J6209,1)="M",7,19),AND(OR(LEFT(O6209,2)={"07","19"}),VALUE(RIGHT(O6209,2))&gt;15)),TRUE,FALSE))</f>
        <v/>
      </c>
      <c r="T6209" s="77" t="str">
        <f>IF(O6209="","",IF(OR(VALUE(LEFT(O6209,2))&gt;IF(RIGHT(J6209,1)="M",7,19),AND(OR(LEFT(O6209,2)={"07","19"}),VALUE(RIGHT(O6209,2))&gt;5)),TRUE,FALSE))</f>
        <v/>
      </c>
    </row>
    <row r="6210" spans="12:20" x14ac:dyDescent="0.25">
      <c r="L6210" s="75">
        <f>COUNTIF($B$2:B6210,B6210)</f>
        <v>0</v>
      </c>
      <c r="M6210" s="75">
        <f>COUNTIF($L$2:L6210,4)</f>
        <v>42</v>
      </c>
      <c r="N6210" s="76" t="str">
        <f t="shared" si="484"/>
        <v>0</v>
      </c>
      <c r="O6210" s="76" t="str">
        <f t="shared" ref="O6210:O6273" si="485">TRIM(SUBSTITUTE(SUBSTITUTE(D6210,"+",""),"_",""))</f>
        <v/>
      </c>
      <c r="P6210" s="75" t="str">
        <f t="shared" ref="P6210:P6273" si="486">TRIM(SUBSTITUTE(SUBSTITUTE(E6210,"+",""),"_",""))</f>
        <v/>
      </c>
      <c r="Q6210" s="77" t="str">
        <f t="shared" ref="Q6210:Q6273" si="487">IFERROR(IF(RIGHT(P6210,2)&lt;RIGHT(O6210,2),IF(P6210&lt;O6210,P6210+2360-O6210,P6210-40-O6210),IF(P6210&lt;O6210,P6210+2400-O6210,P6210-O6210)),"")</f>
        <v/>
      </c>
      <c r="R6210" s="77" t="str">
        <f t="shared" ref="R6210:R6273" si="488">IFERROR(ROUNDDOWN(Q6210/100,0),"")</f>
        <v/>
      </c>
      <c r="S6210" s="77" t="str">
        <f>IF(O6210="","",IF(OR(VALUE(LEFT(O6210,2))&gt;IF(RIGHT(J6210,1)="M",7,19),AND(OR(LEFT(O6210,2)={"07","19"}),VALUE(RIGHT(O6210,2))&gt;15)),TRUE,FALSE))</f>
        <v/>
      </c>
      <c r="T6210" s="77" t="str">
        <f>IF(O6210="","",IF(OR(VALUE(LEFT(O6210,2))&gt;IF(RIGHT(J6210,1)="M",7,19),AND(OR(LEFT(O6210,2)={"07","19"}),VALUE(RIGHT(O6210,2))&gt;5)),TRUE,FALSE))</f>
        <v/>
      </c>
    </row>
    <row r="6211" spans="12:20" x14ac:dyDescent="0.25">
      <c r="L6211" s="75">
        <f>COUNTIF($B$2:B6211,B6211)</f>
        <v>0</v>
      </c>
      <c r="M6211" s="75">
        <f>COUNTIF($L$2:L6211,4)</f>
        <v>42</v>
      </c>
      <c r="N6211" s="76" t="str">
        <f t="shared" ref="N6211:N6274" si="489">A6211&amp;DAY(C6211)</f>
        <v>0</v>
      </c>
      <c r="O6211" s="76" t="str">
        <f t="shared" si="485"/>
        <v/>
      </c>
      <c r="P6211" s="75" t="str">
        <f t="shared" si="486"/>
        <v/>
      </c>
      <c r="Q6211" s="77" t="str">
        <f t="shared" si="487"/>
        <v/>
      </c>
      <c r="R6211" s="77" t="str">
        <f t="shared" si="488"/>
        <v/>
      </c>
      <c r="S6211" s="77" t="str">
        <f>IF(O6211="","",IF(OR(VALUE(LEFT(O6211,2))&gt;IF(RIGHT(J6211,1)="M",7,19),AND(OR(LEFT(O6211,2)={"07","19"}),VALUE(RIGHT(O6211,2))&gt;15)),TRUE,FALSE))</f>
        <v/>
      </c>
      <c r="T6211" s="77" t="str">
        <f>IF(O6211="","",IF(OR(VALUE(LEFT(O6211,2))&gt;IF(RIGHT(J6211,1)="M",7,19),AND(OR(LEFT(O6211,2)={"07","19"}),VALUE(RIGHT(O6211,2))&gt;5)),TRUE,FALSE))</f>
        <v/>
      </c>
    </row>
    <row r="6212" spans="12:20" x14ac:dyDescent="0.25">
      <c r="L6212" s="75">
        <f>COUNTIF($B$2:B6212,B6212)</f>
        <v>0</v>
      </c>
      <c r="M6212" s="75">
        <f>COUNTIF($L$2:L6212,4)</f>
        <v>42</v>
      </c>
      <c r="N6212" s="76" t="str">
        <f t="shared" si="489"/>
        <v>0</v>
      </c>
      <c r="O6212" s="76" t="str">
        <f t="shared" si="485"/>
        <v/>
      </c>
      <c r="P6212" s="75" t="str">
        <f t="shared" si="486"/>
        <v/>
      </c>
      <c r="Q6212" s="77" t="str">
        <f t="shared" si="487"/>
        <v/>
      </c>
      <c r="R6212" s="77" t="str">
        <f t="shared" si="488"/>
        <v/>
      </c>
      <c r="S6212" s="77" t="str">
        <f>IF(O6212="","",IF(OR(VALUE(LEFT(O6212,2))&gt;IF(RIGHT(J6212,1)="M",7,19),AND(OR(LEFT(O6212,2)={"07","19"}),VALUE(RIGHT(O6212,2))&gt;15)),TRUE,FALSE))</f>
        <v/>
      </c>
      <c r="T6212" s="77" t="str">
        <f>IF(O6212="","",IF(OR(VALUE(LEFT(O6212,2))&gt;IF(RIGHT(J6212,1)="M",7,19),AND(OR(LEFT(O6212,2)={"07","19"}),VALUE(RIGHT(O6212,2))&gt;5)),TRUE,FALSE))</f>
        <v/>
      </c>
    </row>
    <row r="6213" spans="12:20" x14ac:dyDescent="0.25">
      <c r="L6213" s="75">
        <f>COUNTIF($B$2:B6213,B6213)</f>
        <v>0</v>
      </c>
      <c r="M6213" s="75">
        <f>COUNTIF($L$2:L6213,4)</f>
        <v>42</v>
      </c>
      <c r="N6213" s="76" t="str">
        <f t="shared" si="489"/>
        <v>0</v>
      </c>
      <c r="O6213" s="76" t="str">
        <f t="shared" si="485"/>
        <v/>
      </c>
      <c r="P6213" s="75" t="str">
        <f t="shared" si="486"/>
        <v/>
      </c>
      <c r="Q6213" s="77" t="str">
        <f t="shared" si="487"/>
        <v/>
      </c>
      <c r="R6213" s="77" t="str">
        <f t="shared" si="488"/>
        <v/>
      </c>
      <c r="S6213" s="77" t="str">
        <f>IF(O6213="","",IF(OR(VALUE(LEFT(O6213,2))&gt;IF(RIGHT(J6213,1)="M",7,19),AND(OR(LEFT(O6213,2)={"07","19"}),VALUE(RIGHT(O6213,2))&gt;15)),TRUE,FALSE))</f>
        <v/>
      </c>
      <c r="T6213" s="77" t="str">
        <f>IF(O6213="","",IF(OR(VALUE(LEFT(O6213,2))&gt;IF(RIGHT(J6213,1)="M",7,19),AND(OR(LEFT(O6213,2)={"07","19"}),VALUE(RIGHT(O6213,2))&gt;5)),TRUE,FALSE))</f>
        <v/>
      </c>
    </row>
    <row r="6214" spans="12:20" x14ac:dyDescent="0.25">
      <c r="L6214" s="75">
        <f>COUNTIF($B$2:B6214,B6214)</f>
        <v>0</v>
      </c>
      <c r="M6214" s="75">
        <f>COUNTIF($L$2:L6214,4)</f>
        <v>42</v>
      </c>
      <c r="N6214" s="76" t="str">
        <f t="shared" si="489"/>
        <v>0</v>
      </c>
      <c r="O6214" s="76" t="str">
        <f t="shared" si="485"/>
        <v/>
      </c>
      <c r="P6214" s="75" t="str">
        <f t="shared" si="486"/>
        <v/>
      </c>
      <c r="Q6214" s="77" t="str">
        <f t="shared" si="487"/>
        <v/>
      </c>
      <c r="R6214" s="77" t="str">
        <f t="shared" si="488"/>
        <v/>
      </c>
      <c r="S6214" s="77" t="str">
        <f>IF(O6214="","",IF(OR(VALUE(LEFT(O6214,2))&gt;IF(RIGHT(J6214,1)="M",7,19),AND(OR(LEFT(O6214,2)={"07","19"}),VALUE(RIGHT(O6214,2))&gt;15)),TRUE,FALSE))</f>
        <v/>
      </c>
      <c r="T6214" s="77" t="str">
        <f>IF(O6214="","",IF(OR(VALUE(LEFT(O6214,2))&gt;IF(RIGHT(J6214,1)="M",7,19),AND(OR(LEFT(O6214,2)={"07","19"}),VALUE(RIGHT(O6214,2))&gt;5)),TRUE,FALSE))</f>
        <v/>
      </c>
    </row>
    <row r="6215" spans="12:20" x14ac:dyDescent="0.25">
      <c r="L6215" s="75">
        <f>COUNTIF($B$2:B6215,B6215)</f>
        <v>0</v>
      </c>
      <c r="M6215" s="75">
        <f>COUNTIF($L$2:L6215,4)</f>
        <v>42</v>
      </c>
      <c r="N6215" s="76" t="str">
        <f t="shared" si="489"/>
        <v>0</v>
      </c>
      <c r="O6215" s="76" t="str">
        <f t="shared" si="485"/>
        <v/>
      </c>
      <c r="P6215" s="75" t="str">
        <f t="shared" si="486"/>
        <v/>
      </c>
      <c r="Q6215" s="77" t="str">
        <f t="shared" si="487"/>
        <v/>
      </c>
      <c r="R6215" s="77" t="str">
        <f t="shared" si="488"/>
        <v/>
      </c>
      <c r="S6215" s="77" t="str">
        <f>IF(O6215="","",IF(OR(VALUE(LEFT(O6215,2))&gt;IF(RIGHT(J6215,1)="M",7,19),AND(OR(LEFT(O6215,2)={"07","19"}),VALUE(RIGHT(O6215,2))&gt;15)),TRUE,FALSE))</f>
        <v/>
      </c>
      <c r="T6215" s="77" t="str">
        <f>IF(O6215="","",IF(OR(VALUE(LEFT(O6215,2))&gt;IF(RIGHT(J6215,1)="M",7,19),AND(OR(LEFT(O6215,2)={"07","19"}),VALUE(RIGHT(O6215,2))&gt;5)),TRUE,FALSE))</f>
        <v/>
      </c>
    </row>
    <row r="6216" spans="12:20" x14ac:dyDescent="0.25">
      <c r="L6216" s="75">
        <f>COUNTIF($B$2:B6216,B6216)</f>
        <v>0</v>
      </c>
      <c r="M6216" s="75">
        <f>COUNTIF($L$2:L6216,4)</f>
        <v>42</v>
      </c>
      <c r="N6216" s="76" t="str">
        <f t="shared" si="489"/>
        <v>0</v>
      </c>
      <c r="O6216" s="76" t="str">
        <f t="shared" si="485"/>
        <v/>
      </c>
      <c r="P6216" s="75" t="str">
        <f t="shared" si="486"/>
        <v/>
      </c>
      <c r="Q6216" s="77" t="str">
        <f t="shared" si="487"/>
        <v/>
      </c>
      <c r="R6216" s="77" t="str">
        <f t="shared" si="488"/>
        <v/>
      </c>
      <c r="S6216" s="77" t="str">
        <f>IF(O6216="","",IF(OR(VALUE(LEFT(O6216,2))&gt;IF(RIGHT(J6216,1)="M",7,19),AND(OR(LEFT(O6216,2)={"07","19"}),VALUE(RIGHT(O6216,2))&gt;15)),TRUE,FALSE))</f>
        <v/>
      </c>
      <c r="T6216" s="77" t="str">
        <f>IF(O6216="","",IF(OR(VALUE(LEFT(O6216,2))&gt;IF(RIGHT(J6216,1)="M",7,19),AND(OR(LEFT(O6216,2)={"07","19"}),VALUE(RIGHT(O6216,2))&gt;5)),TRUE,FALSE))</f>
        <v/>
      </c>
    </row>
    <row r="6217" spans="12:20" x14ac:dyDescent="0.25">
      <c r="L6217" s="75">
        <f>COUNTIF($B$2:B6217,B6217)</f>
        <v>0</v>
      </c>
      <c r="M6217" s="75">
        <f>COUNTIF($L$2:L6217,4)</f>
        <v>42</v>
      </c>
      <c r="N6217" s="76" t="str">
        <f t="shared" si="489"/>
        <v>0</v>
      </c>
      <c r="O6217" s="76" t="str">
        <f t="shared" si="485"/>
        <v/>
      </c>
      <c r="P6217" s="75" t="str">
        <f t="shared" si="486"/>
        <v/>
      </c>
      <c r="Q6217" s="77" t="str">
        <f t="shared" si="487"/>
        <v/>
      </c>
      <c r="R6217" s="77" t="str">
        <f t="shared" si="488"/>
        <v/>
      </c>
      <c r="S6217" s="77" t="str">
        <f>IF(O6217="","",IF(OR(VALUE(LEFT(O6217,2))&gt;IF(RIGHT(J6217,1)="M",7,19),AND(OR(LEFT(O6217,2)={"07","19"}),VALUE(RIGHT(O6217,2))&gt;15)),TRUE,FALSE))</f>
        <v/>
      </c>
      <c r="T6217" s="77" t="str">
        <f>IF(O6217="","",IF(OR(VALUE(LEFT(O6217,2))&gt;IF(RIGHT(J6217,1)="M",7,19),AND(OR(LEFT(O6217,2)={"07","19"}),VALUE(RIGHT(O6217,2))&gt;5)),TRUE,FALSE))</f>
        <v/>
      </c>
    </row>
    <row r="6218" spans="12:20" x14ac:dyDescent="0.25">
      <c r="L6218" s="75">
        <f>COUNTIF($B$2:B6218,B6218)</f>
        <v>0</v>
      </c>
      <c r="M6218" s="75">
        <f>COUNTIF($L$2:L6218,4)</f>
        <v>42</v>
      </c>
      <c r="N6218" s="76" t="str">
        <f t="shared" si="489"/>
        <v>0</v>
      </c>
      <c r="O6218" s="76" t="str">
        <f t="shared" si="485"/>
        <v/>
      </c>
      <c r="P6218" s="75" t="str">
        <f t="shared" si="486"/>
        <v/>
      </c>
      <c r="Q6218" s="77" t="str">
        <f t="shared" si="487"/>
        <v/>
      </c>
      <c r="R6218" s="77" t="str">
        <f t="shared" si="488"/>
        <v/>
      </c>
      <c r="S6218" s="77" t="str">
        <f>IF(O6218="","",IF(OR(VALUE(LEFT(O6218,2))&gt;IF(RIGHT(J6218,1)="M",7,19),AND(OR(LEFT(O6218,2)={"07","19"}),VALUE(RIGHT(O6218,2))&gt;15)),TRUE,FALSE))</f>
        <v/>
      </c>
      <c r="T6218" s="77" t="str">
        <f>IF(O6218="","",IF(OR(VALUE(LEFT(O6218,2))&gt;IF(RIGHT(J6218,1)="M",7,19),AND(OR(LEFT(O6218,2)={"07","19"}),VALUE(RIGHT(O6218,2))&gt;5)),TRUE,FALSE))</f>
        <v/>
      </c>
    </row>
    <row r="6219" spans="12:20" x14ac:dyDescent="0.25">
      <c r="L6219" s="75">
        <f>COUNTIF($B$2:B6219,B6219)</f>
        <v>0</v>
      </c>
      <c r="M6219" s="75">
        <f>COUNTIF($L$2:L6219,4)</f>
        <v>42</v>
      </c>
      <c r="N6219" s="76" t="str">
        <f t="shared" si="489"/>
        <v>0</v>
      </c>
      <c r="O6219" s="76" t="str">
        <f t="shared" si="485"/>
        <v/>
      </c>
      <c r="P6219" s="75" t="str">
        <f t="shared" si="486"/>
        <v/>
      </c>
      <c r="Q6219" s="77" t="str">
        <f t="shared" si="487"/>
        <v/>
      </c>
      <c r="R6219" s="77" t="str">
        <f t="shared" si="488"/>
        <v/>
      </c>
      <c r="S6219" s="77" t="str">
        <f>IF(O6219="","",IF(OR(VALUE(LEFT(O6219,2))&gt;IF(RIGHT(J6219,1)="M",7,19),AND(OR(LEFT(O6219,2)={"07","19"}),VALUE(RIGHT(O6219,2))&gt;15)),TRUE,FALSE))</f>
        <v/>
      </c>
      <c r="T6219" s="77" t="str">
        <f>IF(O6219="","",IF(OR(VALUE(LEFT(O6219,2))&gt;IF(RIGHT(J6219,1)="M",7,19),AND(OR(LEFT(O6219,2)={"07","19"}),VALUE(RIGHT(O6219,2))&gt;5)),TRUE,FALSE))</f>
        <v/>
      </c>
    </row>
    <row r="6220" spans="12:20" x14ac:dyDescent="0.25">
      <c r="L6220" s="75">
        <f>COUNTIF($B$2:B6220,B6220)</f>
        <v>0</v>
      </c>
      <c r="M6220" s="75">
        <f>COUNTIF($L$2:L6220,4)</f>
        <v>42</v>
      </c>
      <c r="N6220" s="76" t="str">
        <f t="shared" si="489"/>
        <v>0</v>
      </c>
      <c r="O6220" s="76" t="str">
        <f t="shared" si="485"/>
        <v/>
      </c>
      <c r="P6220" s="75" t="str">
        <f t="shared" si="486"/>
        <v/>
      </c>
      <c r="Q6220" s="77" t="str">
        <f t="shared" si="487"/>
        <v/>
      </c>
      <c r="R6220" s="77" t="str">
        <f t="shared" si="488"/>
        <v/>
      </c>
      <c r="S6220" s="77" t="str">
        <f>IF(O6220="","",IF(OR(VALUE(LEFT(O6220,2))&gt;IF(RIGHT(J6220,1)="M",7,19),AND(OR(LEFT(O6220,2)={"07","19"}),VALUE(RIGHT(O6220,2))&gt;15)),TRUE,FALSE))</f>
        <v/>
      </c>
      <c r="T6220" s="77" t="str">
        <f>IF(O6220="","",IF(OR(VALUE(LEFT(O6220,2))&gt;IF(RIGHT(J6220,1)="M",7,19),AND(OR(LEFT(O6220,2)={"07","19"}),VALUE(RIGHT(O6220,2))&gt;5)),TRUE,FALSE))</f>
        <v/>
      </c>
    </row>
    <row r="6221" spans="12:20" x14ac:dyDescent="0.25">
      <c r="L6221" s="75">
        <f>COUNTIF($B$2:B6221,B6221)</f>
        <v>0</v>
      </c>
      <c r="M6221" s="75">
        <f>COUNTIF($L$2:L6221,4)</f>
        <v>42</v>
      </c>
      <c r="N6221" s="76" t="str">
        <f t="shared" si="489"/>
        <v>0</v>
      </c>
      <c r="O6221" s="76" t="str">
        <f t="shared" si="485"/>
        <v/>
      </c>
      <c r="P6221" s="75" t="str">
        <f t="shared" si="486"/>
        <v/>
      </c>
      <c r="Q6221" s="77" t="str">
        <f t="shared" si="487"/>
        <v/>
      </c>
      <c r="R6221" s="77" t="str">
        <f t="shared" si="488"/>
        <v/>
      </c>
      <c r="S6221" s="77" t="str">
        <f>IF(O6221="","",IF(OR(VALUE(LEFT(O6221,2))&gt;IF(RIGHT(J6221,1)="M",7,19),AND(OR(LEFT(O6221,2)={"07","19"}),VALUE(RIGHT(O6221,2))&gt;15)),TRUE,FALSE))</f>
        <v/>
      </c>
      <c r="T6221" s="77" t="str">
        <f>IF(O6221="","",IF(OR(VALUE(LEFT(O6221,2))&gt;IF(RIGHT(J6221,1)="M",7,19),AND(OR(LEFT(O6221,2)={"07","19"}),VALUE(RIGHT(O6221,2))&gt;5)),TRUE,FALSE))</f>
        <v/>
      </c>
    </row>
    <row r="6222" spans="12:20" x14ac:dyDescent="0.25">
      <c r="L6222" s="75">
        <f>COUNTIF($B$2:B6222,B6222)</f>
        <v>0</v>
      </c>
      <c r="M6222" s="75">
        <f>COUNTIF($L$2:L6222,4)</f>
        <v>42</v>
      </c>
      <c r="N6222" s="76" t="str">
        <f t="shared" si="489"/>
        <v>0</v>
      </c>
      <c r="O6222" s="76" t="str">
        <f t="shared" si="485"/>
        <v/>
      </c>
      <c r="P6222" s="75" t="str">
        <f t="shared" si="486"/>
        <v/>
      </c>
      <c r="Q6222" s="77" t="str">
        <f t="shared" si="487"/>
        <v/>
      </c>
      <c r="R6222" s="77" t="str">
        <f t="shared" si="488"/>
        <v/>
      </c>
      <c r="S6222" s="77" t="str">
        <f>IF(O6222="","",IF(OR(VALUE(LEFT(O6222,2))&gt;IF(RIGHT(J6222,1)="M",7,19),AND(OR(LEFT(O6222,2)={"07","19"}),VALUE(RIGHT(O6222,2))&gt;15)),TRUE,FALSE))</f>
        <v/>
      </c>
      <c r="T6222" s="77" t="str">
        <f>IF(O6222="","",IF(OR(VALUE(LEFT(O6222,2))&gt;IF(RIGHT(J6222,1)="M",7,19),AND(OR(LEFT(O6222,2)={"07","19"}),VALUE(RIGHT(O6222,2))&gt;5)),TRUE,FALSE))</f>
        <v/>
      </c>
    </row>
    <row r="6223" spans="12:20" x14ac:dyDescent="0.25">
      <c r="L6223" s="75">
        <f>COUNTIF($B$2:B6223,B6223)</f>
        <v>0</v>
      </c>
      <c r="M6223" s="75">
        <f>COUNTIF($L$2:L6223,4)</f>
        <v>42</v>
      </c>
      <c r="N6223" s="76" t="str">
        <f t="shared" si="489"/>
        <v>0</v>
      </c>
      <c r="O6223" s="76" t="str">
        <f t="shared" si="485"/>
        <v/>
      </c>
      <c r="P6223" s="75" t="str">
        <f t="shared" si="486"/>
        <v/>
      </c>
      <c r="Q6223" s="77" t="str">
        <f t="shared" si="487"/>
        <v/>
      </c>
      <c r="R6223" s="77" t="str">
        <f t="shared" si="488"/>
        <v/>
      </c>
      <c r="S6223" s="77" t="str">
        <f>IF(O6223="","",IF(OR(VALUE(LEFT(O6223,2))&gt;IF(RIGHT(J6223,1)="M",7,19),AND(OR(LEFT(O6223,2)={"07","19"}),VALUE(RIGHT(O6223,2))&gt;15)),TRUE,FALSE))</f>
        <v/>
      </c>
      <c r="T6223" s="77" t="str">
        <f>IF(O6223="","",IF(OR(VALUE(LEFT(O6223,2))&gt;IF(RIGHT(J6223,1)="M",7,19),AND(OR(LEFT(O6223,2)={"07","19"}),VALUE(RIGHT(O6223,2))&gt;5)),TRUE,FALSE))</f>
        <v/>
      </c>
    </row>
    <row r="6224" spans="12:20" x14ac:dyDescent="0.25">
      <c r="L6224" s="75">
        <f>COUNTIF($B$2:B6224,B6224)</f>
        <v>0</v>
      </c>
      <c r="M6224" s="75">
        <f>COUNTIF($L$2:L6224,4)</f>
        <v>42</v>
      </c>
      <c r="N6224" s="76" t="str">
        <f t="shared" si="489"/>
        <v>0</v>
      </c>
      <c r="O6224" s="76" t="str">
        <f t="shared" si="485"/>
        <v/>
      </c>
      <c r="P6224" s="75" t="str">
        <f t="shared" si="486"/>
        <v/>
      </c>
      <c r="Q6224" s="77" t="str">
        <f t="shared" si="487"/>
        <v/>
      </c>
      <c r="R6224" s="77" t="str">
        <f t="shared" si="488"/>
        <v/>
      </c>
      <c r="S6224" s="77" t="str">
        <f>IF(O6224="","",IF(OR(VALUE(LEFT(O6224,2))&gt;IF(RIGHT(J6224,1)="M",7,19),AND(OR(LEFT(O6224,2)={"07","19"}),VALUE(RIGHT(O6224,2))&gt;15)),TRUE,FALSE))</f>
        <v/>
      </c>
      <c r="T6224" s="77" t="str">
        <f>IF(O6224="","",IF(OR(VALUE(LEFT(O6224,2))&gt;IF(RIGHT(J6224,1)="M",7,19),AND(OR(LEFT(O6224,2)={"07","19"}),VALUE(RIGHT(O6224,2))&gt;5)),TRUE,FALSE))</f>
        <v/>
      </c>
    </row>
    <row r="6225" spans="12:20" x14ac:dyDescent="0.25">
      <c r="L6225" s="75">
        <f>COUNTIF($B$2:B6225,B6225)</f>
        <v>0</v>
      </c>
      <c r="M6225" s="75">
        <f>COUNTIF($L$2:L6225,4)</f>
        <v>42</v>
      </c>
      <c r="N6225" s="76" t="str">
        <f t="shared" si="489"/>
        <v>0</v>
      </c>
      <c r="O6225" s="76" t="str">
        <f t="shared" si="485"/>
        <v/>
      </c>
      <c r="P6225" s="75" t="str">
        <f t="shared" si="486"/>
        <v/>
      </c>
      <c r="Q6225" s="77" t="str">
        <f t="shared" si="487"/>
        <v/>
      </c>
      <c r="R6225" s="77" t="str">
        <f t="shared" si="488"/>
        <v/>
      </c>
      <c r="S6225" s="77" t="str">
        <f>IF(O6225="","",IF(OR(VALUE(LEFT(O6225,2))&gt;IF(RIGHT(J6225,1)="M",7,19),AND(OR(LEFT(O6225,2)={"07","19"}),VALUE(RIGHT(O6225,2))&gt;15)),TRUE,FALSE))</f>
        <v/>
      </c>
      <c r="T6225" s="77" t="str">
        <f>IF(O6225="","",IF(OR(VALUE(LEFT(O6225,2))&gt;IF(RIGHT(J6225,1)="M",7,19),AND(OR(LEFT(O6225,2)={"07","19"}),VALUE(RIGHT(O6225,2))&gt;5)),TRUE,FALSE))</f>
        <v/>
      </c>
    </row>
    <row r="6226" spans="12:20" x14ac:dyDescent="0.25">
      <c r="L6226" s="75">
        <f>COUNTIF($B$2:B6226,B6226)</f>
        <v>0</v>
      </c>
      <c r="M6226" s="75">
        <f>COUNTIF($L$2:L6226,4)</f>
        <v>42</v>
      </c>
      <c r="N6226" s="76" t="str">
        <f t="shared" si="489"/>
        <v>0</v>
      </c>
      <c r="O6226" s="76" t="str">
        <f t="shared" si="485"/>
        <v/>
      </c>
      <c r="P6226" s="75" t="str">
        <f t="shared" si="486"/>
        <v/>
      </c>
      <c r="Q6226" s="77" t="str">
        <f t="shared" si="487"/>
        <v/>
      </c>
      <c r="R6226" s="77" t="str">
        <f t="shared" si="488"/>
        <v/>
      </c>
      <c r="S6226" s="77" t="str">
        <f>IF(O6226="","",IF(OR(VALUE(LEFT(O6226,2))&gt;IF(RIGHT(J6226,1)="M",7,19),AND(OR(LEFT(O6226,2)={"07","19"}),VALUE(RIGHT(O6226,2))&gt;15)),TRUE,FALSE))</f>
        <v/>
      </c>
      <c r="T6226" s="77" t="str">
        <f>IF(O6226="","",IF(OR(VALUE(LEFT(O6226,2))&gt;IF(RIGHT(J6226,1)="M",7,19),AND(OR(LEFT(O6226,2)={"07","19"}),VALUE(RIGHT(O6226,2))&gt;5)),TRUE,FALSE))</f>
        <v/>
      </c>
    </row>
    <row r="6227" spans="12:20" x14ac:dyDescent="0.25">
      <c r="L6227" s="75">
        <f>COUNTIF($B$2:B6227,B6227)</f>
        <v>0</v>
      </c>
      <c r="M6227" s="75">
        <f>COUNTIF($L$2:L6227,4)</f>
        <v>42</v>
      </c>
      <c r="N6227" s="76" t="str">
        <f t="shared" si="489"/>
        <v>0</v>
      </c>
      <c r="O6227" s="76" t="str">
        <f t="shared" si="485"/>
        <v/>
      </c>
      <c r="P6227" s="75" t="str">
        <f t="shared" si="486"/>
        <v/>
      </c>
      <c r="Q6227" s="77" t="str">
        <f t="shared" si="487"/>
        <v/>
      </c>
      <c r="R6227" s="77" t="str">
        <f t="shared" si="488"/>
        <v/>
      </c>
      <c r="S6227" s="77" t="str">
        <f>IF(O6227="","",IF(OR(VALUE(LEFT(O6227,2))&gt;IF(RIGHT(J6227,1)="M",7,19),AND(OR(LEFT(O6227,2)={"07","19"}),VALUE(RIGHT(O6227,2))&gt;15)),TRUE,FALSE))</f>
        <v/>
      </c>
      <c r="T6227" s="77" t="str">
        <f>IF(O6227="","",IF(OR(VALUE(LEFT(O6227,2))&gt;IF(RIGHT(J6227,1)="M",7,19),AND(OR(LEFT(O6227,2)={"07","19"}),VALUE(RIGHT(O6227,2))&gt;5)),TRUE,FALSE))</f>
        <v/>
      </c>
    </row>
    <row r="6228" spans="12:20" x14ac:dyDescent="0.25">
      <c r="L6228" s="75">
        <f>COUNTIF($B$2:B6228,B6228)</f>
        <v>0</v>
      </c>
      <c r="M6228" s="75">
        <f>COUNTIF($L$2:L6228,4)</f>
        <v>42</v>
      </c>
      <c r="N6228" s="76" t="str">
        <f t="shared" si="489"/>
        <v>0</v>
      </c>
      <c r="O6228" s="76" t="str">
        <f t="shared" si="485"/>
        <v/>
      </c>
      <c r="P6228" s="75" t="str">
        <f t="shared" si="486"/>
        <v/>
      </c>
      <c r="Q6228" s="77" t="str">
        <f t="shared" si="487"/>
        <v/>
      </c>
      <c r="R6228" s="77" t="str">
        <f t="shared" si="488"/>
        <v/>
      </c>
      <c r="S6228" s="77" t="str">
        <f>IF(O6228="","",IF(OR(VALUE(LEFT(O6228,2))&gt;IF(RIGHT(J6228,1)="M",7,19),AND(OR(LEFT(O6228,2)={"07","19"}),VALUE(RIGHT(O6228,2))&gt;15)),TRUE,FALSE))</f>
        <v/>
      </c>
      <c r="T6228" s="77" t="str">
        <f>IF(O6228="","",IF(OR(VALUE(LEFT(O6228,2))&gt;IF(RIGHT(J6228,1)="M",7,19),AND(OR(LEFT(O6228,2)={"07","19"}),VALUE(RIGHT(O6228,2))&gt;5)),TRUE,FALSE))</f>
        <v/>
      </c>
    </row>
    <row r="6229" spans="12:20" x14ac:dyDescent="0.25">
      <c r="L6229" s="75">
        <f>COUNTIF($B$2:B6229,B6229)</f>
        <v>0</v>
      </c>
      <c r="M6229" s="75">
        <f>COUNTIF($L$2:L6229,4)</f>
        <v>42</v>
      </c>
      <c r="N6229" s="76" t="str">
        <f t="shared" si="489"/>
        <v>0</v>
      </c>
      <c r="O6229" s="76" t="str">
        <f t="shared" si="485"/>
        <v/>
      </c>
      <c r="P6229" s="75" t="str">
        <f t="shared" si="486"/>
        <v/>
      </c>
      <c r="Q6229" s="77" t="str">
        <f t="shared" si="487"/>
        <v/>
      </c>
      <c r="R6229" s="77" t="str">
        <f t="shared" si="488"/>
        <v/>
      </c>
      <c r="S6229" s="77" t="str">
        <f>IF(O6229="","",IF(OR(VALUE(LEFT(O6229,2))&gt;IF(RIGHT(J6229,1)="M",7,19),AND(OR(LEFT(O6229,2)={"07","19"}),VALUE(RIGHT(O6229,2))&gt;15)),TRUE,FALSE))</f>
        <v/>
      </c>
      <c r="T6229" s="77" t="str">
        <f>IF(O6229="","",IF(OR(VALUE(LEFT(O6229,2))&gt;IF(RIGHT(J6229,1)="M",7,19),AND(OR(LEFT(O6229,2)={"07","19"}),VALUE(RIGHT(O6229,2))&gt;5)),TRUE,FALSE))</f>
        <v/>
      </c>
    </row>
    <row r="6230" spans="12:20" x14ac:dyDescent="0.25">
      <c r="L6230" s="75">
        <f>COUNTIF($B$2:B6230,B6230)</f>
        <v>0</v>
      </c>
      <c r="M6230" s="75">
        <f>COUNTIF($L$2:L6230,4)</f>
        <v>42</v>
      </c>
      <c r="N6230" s="76" t="str">
        <f t="shared" si="489"/>
        <v>0</v>
      </c>
      <c r="O6230" s="76" t="str">
        <f t="shared" si="485"/>
        <v/>
      </c>
      <c r="P6230" s="75" t="str">
        <f t="shared" si="486"/>
        <v/>
      </c>
      <c r="Q6230" s="77" t="str">
        <f t="shared" si="487"/>
        <v/>
      </c>
      <c r="R6230" s="77" t="str">
        <f t="shared" si="488"/>
        <v/>
      </c>
      <c r="S6230" s="77" t="str">
        <f>IF(O6230="","",IF(OR(VALUE(LEFT(O6230,2))&gt;IF(RIGHT(J6230,1)="M",7,19),AND(OR(LEFT(O6230,2)={"07","19"}),VALUE(RIGHT(O6230,2))&gt;15)),TRUE,FALSE))</f>
        <v/>
      </c>
      <c r="T6230" s="77" t="str">
        <f>IF(O6230="","",IF(OR(VALUE(LEFT(O6230,2))&gt;IF(RIGHT(J6230,1)="M",7,19),AND(OR(LEFT(O6230,2)={"07","19"}),VALUE(RIGHT(O6230,2))&gt;5)),TRUE,FALSE))</f>
        <v/>
      </c>
    </row>
    <row r="6231" spans="12:20" x14ac:dyDescent="0.25">
      <c r="L6231" s="75">
        <f>COUNTIF($B$2:B6231,B6231)</f>
        <v>0</v>
      </c>
      <c r="M6231" s="75">
        <f>COUNTIF($L$2:L6231,4)</f>
        <v>42</v>
      </c>
      <c r="N6231" s="76" t="str">
        <f t="shared" si="489"/>
        <v>0</v>
      </c>
      <c r="O6231" s="76" t="str">
        <f t="shared" si="485"/>
        <v/>
      </c>
      <c r="P6231" s="75" t="str">
        <f t="shared" si="486"/>
        <v/>
      </c>
      <c r="Q6231" s="77" t="str">
        <f t="shared" si="487"/>
        <v/>
      </c>
      <c r="R6231" s="77" t="str">
        <f t="shared" si="488"/>
        <v/>
      </c>
      <c r="S6231" s="77" t="str">
        <f>IF(O6231="","",IF(OR(VALUE(LEFT(O6231,2))&gt;IF(RIGHT(J6231,1)="M",7,19),AND(OR(LEFT(O6231,2)={"07","19"}),VALUE(RIGHT(O6231,2))&gt;15)),TRUE,FALSE))</f>
        <v/>
      </c>
      <c r="T6231" s="77" t="str">
        <f>IF(O6231="","",IF(OR(VALUE(LEFT(O6231,2))&gt;IF(RIGHT(J6231,1)="M",7,19),AND(OR(LEFT(O6231,2)={"07","19"}),VALUE(RIGHT(O6231,2))&gt;5)),TRUE,FALSE))</f>
        <v/>
      </c>
    </row>
    <row r="6232" spans="12:20" x14ac:dyDescent="0.25">
      <c r="L6232" s="75">
        <f>COUNTIF($B$2:B6232,B6232)</f>
        <v>0</v>
      </c>
      <c r="M6232" s="75">
        <f>COUNTIF($L$2:L6232,4)</f>
        <v>42</v>
      </c>
      <c r="N6232" s="76" t="str">
        <f t="shared" si="489"/>
        <v>0</v>
      </c>
      <c r="O6232" s="76" t="str">
        <f t="shared" si="485"/>
        <v/>
      </c>
      <c r="P6232" s="75" t="str">
        <f t="shared" si="486"/>
        <v/>
      </c>
      <c r="Q6232" s="77" t="str">
        <f t="shared" si="487"/>
        <v/>
      </c>
      <c r="R6232" s="77" t="str">
        <f t="shared" si="488"/>
        <v/>
      </c>
      <c r="S6232" s="77" t="str">
        <f>IF(O6232="","",IF(OR(VALUE(LEFT(O6232,2))&gt;IF(RIGHT(J6232,1)="M",7,19),AND(OR(LEFT(O6232,2)={"07","19"}),VALUE(RIGHT(O6232,2))&gt;15)),TRUE,FALSE))</f>
        <v/>
      </c>
      <c r="T6232" s="77" t="str">
        <f>IF(O6232="","",IF(OR(VALUE(LEFT(O6232,2))&gt;IF(RIGHT(J6232,1)="M",7,19),AND(OR(LEFT(O6232,2)={"07","19"}),VALUE(RIGHT(O6232,2))&gt;5)),TRUE,FALSE))</f>
        <v/>
      </c>
    </row>
    <row r="6233" spans="12:20" x14ac:dyDescent="0.25">
      <c r="L6233" s="75">
        <f>COUNTIF($B$2:B6233,B6233)</f>
        <v>0</v>
      </c>
      <c r="M6233" s="75">
        <f>COUNTIF($L$2:L6233,4)</f>
        <v>42</v>
      </c>
      <c r="N6233" s="76" t="str">
        <f t="shared" si="489"/>
        <v>0</v>
      </c>
      <c r="O6233" s="76" t="str">
        <f t="shared" si="485"/>
        <v/>
      </c>
      <c r="P6233" s="75" t="str">
        <f t="shared" si="486"/>
        <v/>
      </c>
      <c r="Q6233" s="77" t="str">
        <f t="shared" si="487"/>
        <v/>
      </c>
      <c r="R6233" s="77" t="str">
        <f t="shared" si="488"/>
        <v/>
      </c>
      <c r="S6233" s="77" t="str">
        <f>IF(O6233="","",IF(OR(VALUE(LEFT(O6233,2))&gt;IF(RIGHT(J6233,1)="M",7,19),AND(OR(LEFT(O6233,2)={"07","19"}),VALUE(RIGHT(O6233,2))&gt;15)),TRUE,FALSE))</f>
        <v/>
      </c>
      <c r="T6233" s="77" t="str">
        <f>IF(O6233="","",IF(OR(VALUE(LEFT(O6233,2))&gt;IF(RIGHT(J6233,1)="M",7,19),AND(OR(LEFT(O6233,2)={"07","19"}),VALUE(RIGHT(O6233,2))&gt;5)),TRUE,FALSE))</f>
        <v/>
      </c>
    </row>
    <row r="6234" spans="12:20" x14ac:dyDescent="0.25">
      <c r="L6234" s="75">
        <f>COUNTIF($B$2:B6234,B6234)</f>
        <v>0</v>
      </c>
      <c r="M6234" s="75">
        <f>COUNTIF($L$2:L6234,4)</f>
        <v>42</v>
      </c>
      <c r="N6234" s="76" t="str">
        <f t="shared" si="489"/>
        <v>0</v>
      </c>
      <c r="O6234" s="76" t="str">
        <f t="shared" si="485"/>
        <v/>
      </c>
      <c r="P6234" s="75" t="str">
        <f t="shared" si="486"/>
        <v/>
      </c>
      <c r="Q6234" s="77" t="str">
        <f t="shared" si="487"/>
        <v/>
      </c>
      <c r="R6234" s="77" t="str">
        <f t="shared" si="488"/>
        <v/>
      </c>
      <c r="S6234" s="77" t="str">
        <f>IF(O6234="","",IF(OR(VALUE(LEFT(O6234,2))&gt;IF(RIGHT(J6234,1)="M",7,19),AND(OR(LEFT(O6234,2)={"07","19"}),VALUE(RIGHT(O6234,2))&gt;15)),TRUE,FALSE))</f>
        <v/>
      </c>
      <c r="T6234" s="77" t="str">
        <f>IF(O6234="","",IF(OR(VALUE(LEFT(O6234,2))&gt;IF(RIGHT(J6234,1)="M",7,19),AND(OR(LEFT(O6234,2)={"07","19"}),VALUE(RIGHT(O6234,2))&gt;5)),TRUE,FALSE))</f>
        <v/>
      </c>
    </row>
    <row r="6235" spans="12:20" x14ac:dyDescent="0.25">
      <c r="L6235" s="75">
        <f>COUNTIF($B$2:B6235,B6235)</f>
        <v>0</v>
      </c>
      <c r="M6235" s="75">
        <f>COUNTIF($L$2:L6235,4)</f>
        <v>42</v>
      </c>
      <c r="N6235" s="76" t="str">
        <f t="shared" si="489"/>
        <v>0</v>
      </c>
      <c r="O6235" s="76" t="str">
        <f t="shared" si="485"/>
        <v/>
      </c>
      <c r="P6235" s="75" t="str">
        <f t="shared" si="486"/>
        <v/>
      </c>
      <c r="Q6235" s="77" t="str">
        <f t="shared" si="487"/>
        <v/>
      </c>
      <c r="R6235" s="77" t="str">
        <f t="shared" si="488"/>
        <v/>
      </c>
      <c r="S6235" s="77" t="str">
        <f>IF(O6235="","",IF(OR(VALUE(LEFT(O6235,2))&gt;IF(RIGHT(J6235,1)="M",7,19),AND(OR(LEFT(O6235,2)={"07","19"}),VALUE(RIGHT(O6235,2))&gt;15)),TRUE,FALSE))</f>
        <v/>
      </c>
      <c r="T6235" s="77" t="str">
        <f>IF(O6235="","",IF(OR(VALUE(LEFT(O6235,2))&gt;IF(RIGHT(J6235,1)="M",7,19),AND(OR(LEFT(O6235,2)={"07","19"}),VALUE(RIGHT(O6235,2))&gt;5)),TRUE,FALSE))</f>
        <v/>
      </c>
    </row>
    <row r="6236" spans="12:20" x14ac:dyDescent="0.25">
      <c r="L6236" s="75">
        <f>COUNTIF($B$2:B6236,B6236)</f>
        <v>0</v>
      </c>
      <c r="M6236" s="75">
        <f>COUNTIF($L$2:L6236,4)</f>
        <v>42</v>
      </c>
      <c r="N6236" s="76" t="str">
        <f t="shared" si="489"/>
        <v>0</v>
      </c>
      <c r="O6236" s="76" t="str">
        <f t="shared" si="485"/>
        <v/>
      </c>
      <c r="P6236" s="75" t="str">
        <f t="shared" si="486"/>
        <v/>
      </c>
      <c r="Q6236" s="77" t="str">
        <f t="shared" si="487"/>
        <v/>
      </c>
      <c r="R6236" s="77" t="str">
        <f t="shared" si="488"/>
        <v/>
      </c>
      <c r="S6236" s="77" t="str">
        <f>IF(O6236="","",IF(OR(VALUE(LEFT(O6236,2))&gt;IF(RIGHT(J6236,1)="M",7,19),AND(OR(LEFT(O6236,2)={"07","19"}),VALUE(RIGHT(O6236,2))&gt;15)),TRUE,FALSE))</f>
        <v/>
      </c>
      <c r="T6236" s="77" t="str">
        <f>IF(O6236="","",IF(OR(VALUE(LEFT(O6236,2))&gt;IF(RIGHT(J6236,1)="M",7,19),AND(OR(LEFT(O6236,2)={"07","19"}),VALUE(RIGHT(O6236,2))&gt;5)),TRUE,FALSE))</f>
        <v/>
      </c>
    </row>
    <row r="6237" spans="12:20" x14ac:dyDescent="0.25">
      <c r="L6237" s="75">
        <f>COUNTIF($B$2:B6237,B6237)</f>
        <v>0</v>
      </c>
      <c r="M6237" s="75">
        <f>COUNTIF($L$2:L6237,4)</f>
        <v>42</v>
      </c>
      <c r="N6237" s="76" t="str">
        <f t="shared" si="489"/>
        <v>0</v>
      </c>
      <c r="O6237" s="76" t="str">
        <f t="shared" si="485"/>
        <v/>
      </c>
      <c r="P6237" s="75" t="str">
        <f t="shared" si="486"/>
        <v/>
      </c>
      <c r="Q6237" s="77" t="str">
        <f t="shared" si="487"/>
        <v/>
      </c>
      <c r="R6237" s="77" t="str">
        <f t="shared" si="488"/>
        <v/>
      </c>
      <c r="S6237" s="77" t="str">
        <f>IF(O6237="","",IF(OR(VALUE(LEFT(O6237,2))&gt;IF(RIGHT(J6237,1)="M",7,19),AND(OR(LEFT(O6237,2)={"07","19"}),VALUE(RIGHT(O6237,2))&gt;15)),TRUE,FALSE))</f>
        <v/>
      </c>
      <c r="T6237" s="77" t="str">
        <f>IF(O6237="","",IF(OR(VALUE(LEFT(O6237,2))&gt;IF(RIGHT(J6237,1)="M",7,19),AND(OR(LEFT(O6237,2)={"07","19"}),VALUE(RIGHT(O6237,2))&gt;5)),TRUE,FALSE))</f>
        <v/>
      </c>
    </row>
    <row r="6238" spans="12:20" x14ac:dyDescent="0.25">
      <c r="L6238" s="75">
        <f>COUNTIF($B$2:B6238,B6238)</f>
        <v>0</v>
      </c>
      <c r="M6238" s="75">
        <f>COUNTIF($L$2:L6238,4)</f>
        <v>42</v>
      </c>
      <c r="N6238" s="76" t="str">
        <f t="shared" si="489"/>
        <v>0</v>
      </c>
      <c r="O6238" s="76" t="str">
        <f t="shared" si="485"/>
        <v/>
      </c>
      <c r="P6238" s="75" t="str">
        <f t="shared" si="486"/>
        <v/>
      </c>
      <c r="Q6238" s="77" t="str">
        <f t="shared" si="487"/>
        <v/>
      </c>
      <c r="R6238" s="77" t="str">
        <f t="shared" si="488"/>
        <v/>
      </c>
      <c r="S6238" s="77" t="str">
        <f>IF(O6238="","",IF(OR(VALUE(LEFT(O6238,2))&gt;IF(RIGHT(J6238,1)="M",7,19),AND(OR(LEFT(O6238,2)={"07","19"}),VALUE(RIGHT(O6238,2))&gt;15)),TRUE,FALSE))</f>
        <v/>
      </c>
      <c r="T6238" s="77" t="str">
        <f>IF(O6238="","",IF(OR(VALUE(LEFT(O6238,2))&gt;IF(RIGHT(J6238,1)="M",7,19),AND(OR(LEFT(O6238,2)={"07","19"}),VALUE(RIGHT(O6238,2))&gt;5)),TRUE,FALSE))</f>
        <v/>
      </c>
    </row>
    <row r="6239" spans="12:20" x14ac:dyDescent="0.25">
      <c r="L6239" s="75">
        <f>COUNTIF($B$2:B6239,B6239)</f>
        <v>0</v>
      </c>
      <c r="M6239" s="75">
        <f>COUNTIF($L$2:L6239,4)</f>
        <v>42</v>
      </c>
      <c r="N6239" s="76" t="str">
        <f t="shared" si="489"/>
        <v>0</v>
      </c>
      <c r="O6239" s="76" t="str">
        <f t="shared" si="485"/>
        <v/>
      </c>
      <c r="P6239" s="75" t="str">
        <f t="shared" si="486"/>
        <v/>
      </c>
      <c r="Q6239" s="77" t="str">
        <f t="shared" si="487"/>
        <v/>
      </c>
      <c r="R6239" s="77" t="str">
        <f t="shared" si="488"/>
        <v/>
      </c>
      <c r="S6239" s="77" t="str">
        <f>IF(O6239="","",IF(OR(VALUE(LEFT(O6239,2))&gt;IF(RIGHT(J6239,1)="M",7,19),AND(OR(LEFT(O6239,2)={"07","19"}),VALUE(RIGHT(O6239,2))&gt;15)),TRUE,FALSE))</f>
        <v/>
      </c>
      <c r="T6239" s="77" t="str">
        <f>IF(O6239="","",IF(OR(VALUE(LEFT(O6239,2))&gt;IF(RIGHT(J6239,1)="M",7,19),AND(OR(LEFT(O6239,2)={"07","19"}),VALUE(RIGHT(O6239,2))&gt;5)),TRUE,FALSE))</f>
        <v/>
      </c>
    </row>
    <row r="6240" spans="12:20" x14ac:dyDescent="0.25">
      <c r="L6240" s="75">
        <f>COUNTIF($B$2:B6240,B6240)</f>
        <v>0</v>
      </c>
      <c r="M6240" s="75">
        <f>COUNTIF($L$2:L6240,4)</f>
        <v>42</v>
      </c>
      <c r="N6240" s="76" t="str">
        <f t="shared" si="489"/>
        <v>0</v>
      </c>
      <c r="O6240" s="76" t="str">
        <f t="shared" si="485"/>
        <v/>
      </c>
      <c r="P6240" s="75" t="str">
        <f t="shared" si="486"/>
        <v/>
      </c>
      <c r="Q6240" s="77" t="str">
        <f t="shared" si="487"/>
        <v/>
      </c>
      <c r="R6240" s="77" t="str">
        <f t="shared" si="488"/>
        <v/>
      </c>
      <c r="S6240" s="77" t="str">
        <f>IF(O6240="","",IF(OR(VALUE(LEFT(O6240,2))&gt;IF(RIGHT(J6240,1)="M",7,19),AND(OR(LEFT(O6240,2)={"07","19"}),VALUE(RIGHT(O6240,2))&gt;15)),TRUE,FALSE))</f>
        <v/>
      </c>
      <c r="T6240" s="77" t="str">
        <f>IF(O6240="","",IF(OR(VALUE(LEFT(O6240,2))&gt;IF(RIGHT(J6240,1)="M",7,19),AND(OR(LEFT(O6240,2)={"07","19"}),VALUE(RIGHT(O6240,2))&gt;5)),TRUE,FALSE))</f>
        <v/>
      </c>
    </row>
    <row r="6241" spans="12:20" x14ac:dyDescent="0.25">
      <c r="L6241" s="75">
        <f>COUNTIF($B$2:B6241,B6241)</f>
        <v>0</v>
      </c>
      <c r="M6241" s="75">
        <f>COUNTIF($L$2:L6241,4)</f>
        <v>42</v>
      </c>
      <c r="N6241" s="76" t="str">
        <f t="shared" si="489"/>
        <v>0</v>
      </c>
      <c r="O6241" s="76" t="str">
        <f t="shared" si="485"/>
        <v/>
      </c>
      <c r="P6241" s="75" t="str">
        <f t="shared" si="486"/>
        <v/>
      </c>
      <c r="Q6241" s="77" t="str">
        <f t="shared" si="487"/>
        <v/>
      </c>
      <c r="R6241" s="77" t="str">
        <f t="shared" si="488"/>
        <v/>
      </c>
      <c r="S6241" s="77" t="str">
        <f>IF(O6241="","",IF(OR(VALUE(LEFT(O6241,2))&gt;IF(RIGHT(J6241,1)="M",7,19),AND(OR(LEFT(O6241,2)={"07","19"}),VALUE(RIGHT(O6241,2))&gt;15)),TRUE,FALSE))</f>
        <v/>
      </c>
      <c r="T6241" s="77" t="str">
        <f>IF(O6241="","",IF(OR(VALUE(LEFT(O6241,2))&gt;IF(RIGHT(J6241,1)="M",7,19),AND(OR(LEFT(O6241,2)={"07","19"}),VALUE(RIGHT(O6241,2))&gt;5)),TRUE,FALSE))</f>
        <v/>
      </c>
    </row>
    <row r="6242" spans="12:20" x14ac:dyDescent="0.25">
      <c r="L6242" s="75">
        <f>COUNTIF($B$2:B6242,B6242)</f>
        <v>0</v>
      </c>
      <c r="M6242" s="75">
        <f>COUNTIF($L$2:L6242,4)</f>
        <v>42</v>
      </c>
      <c r="N6242" s="76" t="str">
        <f t="shared" si="489"/>
        <v>0</v>
      </c>
      <c r="O6242" s="76" t="str">
        <f t="shared" si="485"/>
        <v/>
      </c>
      <c r="P6242" s="75" t="str">
        <f t="shared" si="486"/>
        <v/>
      </c>
      <c r="Q6242" s="77" t="str">
        <f t="shared" si="487"/>
        <v/>
      </c>
      <c r="R6242" s="77" t="str">
        <f t="shared" si="488"/>
        <v/>
      </c>
      <c r="S6242" s="77" t="str">
        <f>IF(O6242="","",IF(OR(VALUE(LEFT(O6242,2))&gt;IF(RIGHT(J6242,1)="M",7,19),AND(OR(LEFT(O6242,2)={"07","19"}),VALUE(RIGHT(O6242,2))&gt;15)),TRUE,FALSE))</f>
        <v/>
      </c>
      <c r="T6242" s="77" t="str">
        <f>IF(O6242="","",IF(OR(VALUE(LEFT(O6242,2))&gt;IF(RIGHT(J6242,1)="M",7,19),AND(OR(LEFT(O6242,2)={"07","19"}),VALUE(RIGHT(O6242,2))&gt;5)),TRUE,FALSE))</f>
        <v/>
      </c>
    </row>
    <row r="6243" spans="12:20" x14ac:dyDescent="0.25">
      <c r="L6243" s="75">
        <f>COUNTIF($B$2:B6243,B6243)</f>
        <v>0</v>
      </c>
      <c r="M6243" s="75">
        <f>COUNTIF($L$2:L6243,4)</f>
        <v>42</v>
      </c>
      <c r="N6243" s="76" t="str">
        <f t="shared" si="489"/>
        <v>0</v>
      </c>
      <c r="O6243" s="76" t="str">
        <f t="shared" si="485"/>
        <v/>
      </c>
      <c r="P6243" s="75" t="str">
        <f t="shared" si="486"/>
        <v/>
      </c>
      <c r="Q6243" s="77" t="str">
        <f t="shared" si="487"/>
        <v/>
      </c>
      <c r="R6243" s="77" t="str">
        <f t="shared" si="488"/>
        <v/>
      </c>
      <c r="S6243" s="77" t="str">
        <f>IF(O6243="","",IF(OR(VALUE(LEFT(O6243,2))&gt;IF(RIGHT(J6243,1)="M",7,19),AND(OR(LEFT(O6243,2)={"07","19"}),VALUE(RIGHT(O6243,2))&gt;15)),TRUE,FALSE))</f>
        <v/>
      </c>
      <c r="T6243" s="77" t="str">
        <f>IF(O6243="","",IF(OR(VALUE(LEFT(O6243,2))&gt;IF(RIGHT(J6243,1)="M",7,19),AND(OR(LEFT(O6243,2)={"07","19"}),VALUE(RIGHT(O6243,2))&gt;5)),TRUE,FALSE))</f>
        <v/>
      </c>
    </row>
    <row r="6244" spans="12:20" x14ac:dyDescent="0.25">
      <c r="L6244" s="75">
        <f>COUNTIF($B$2:B6244,B6244)</f>
        <v>0</v>
      </c>
      <c r="M6244" s="75">
        <f>COUNTIF($L$2:L6244,4)</f>
        <v>42</v>
      </c>
      <c r="N6244" s="76" t="str">
        <f t="shared" si="489"/>
        <v>0</v>
      </c>
      <c r="O6244" s="76" t="str">
        <f t="shared" si="485"/>
        <v/>
      </c>
      <c r="P6244" s="75" t="str">
        <f t="shared" si="486"/>
        <v/>
      </c>
      <c r="Q6244" s="77" t="str">
        <f t="shared" si="487"/>
        <v/>
      </c>
      <c r="R6244" s="77" t="str">
        <f t="shared" si="488"/>
        <v/>
      </c>
      <c r="S6244" s="77" t="str">
        <f>IF(O6244="","",IF(OR(VALUE(LEFT(O6244,2))&gt;IF(RIGHT(J6244,1)="M",7,19),AND(OR(LEFT(O6244,2)={"07","19"}),VALUE(RIGHT(O6244,2))&gt;15)),TRUE,FALSE))</f>
        <v/>
      </c>
      <c r="T6244" s="77" t="str">
        <f>IF(O6244="","",IF(OR(VALUE(LEFT(O6244,2))&gt;IF(RIGHT(J6244,1)="M",7,19),AND(OR(LEFT(O6244,2)={"07","19"}),VALUE(RIGHT(O6244,2))&gt;5)),TRUE,FALSE))</f>
        <v/>
      </c>
    </row>
    <row r="6245" spans="12:20" x14ac:dyDescent="0.25">
      <c r="L6245" s="75">
        <f>COUNTIF($B$2:B6245,B6245)</f>
        <v>0</v>
      </c>
      <c r="M6245" s="75">
        <f>COUNTIF($L$2:L6245,4)</f>
        <v>42</v>
      </c>
      <c r="N6245" s="76" t="str">
        <f t="shared" si="489"/>
        <v>0</v>
      </c>
      <c r="O6245" s="76" t="str">
        <f t="shared" si="485"/>
        <v/>
      </c>
      <c r="P6245" s="75" t="str">
        <f t="shared" si="486"/>
        <v/>
      </c>
      <c r="Q6245" s="77" t="str">
        <f t="shared" si="487"/>
        <v/>
      </c>
      <c r="R6245" s="77" t="str">
        <f t="shared" si="488"/>
        <v/>
      </c>
      <c r="S6245" s="77" t="str">
        <f>IF(O6245="","",IF(OR(VALUE(LEFT(O6245,2))&gt;IF(RIGHT(J6245,1)="M",7,19),AND(OR(LEFT(O6245,2)={"07","19"}),VALUE(RIGHT(O6245,2))&gt;15)),TRUE,FALSE))</f>
        <v/>
      </c>
      <c r="T6245" s="77" t="str">
        <f>IF(O6245="","",IF(OR(VALUE(LEFT(O6245,2))&gt;IF(RIGHT(J6245,1)="M",7,19),AND(OR(LEFT(O6245,2)={"07","19"}),VALUE(RIGHT(O6245,2))&gt;5)),TRUE,FALSE))</f>
        <v/>
      </c>
    </row>
    <row r="6246" spans="12:20" x14ac:dyDescent="0.25">
      <c r="L6246" s="75">
        <f>COUNTIF($B$2:B6246,B6246)</f>
        <v>0</v>
      </c>
      <c r="M6246" s="75">
        <f>COUNTIF($L$2:L6246,4)</f>
        <v>42</v>
      </c>
      <c r="N6246" s="76" t="str">
        <f t="shared" si="489"/>
        <v>0</v>
      </c>
      <c r="O6246" s="76" t="str">
        <f t="shared" si="485"/>
        <v/>
      </c>
      <c r="P6246" s="75" t="str">
        <f t="shared" si="486"/>
        <v/>
      </c>
      <c r="Q6246" s="77" t="str">
        <f t="shared" si="487"/>
        <v/>
      </c>
      <c r="R6246" s="77" t="str">
        <f t="shared" si="488"/>
        <v/>
      </c>
      <c r="S6246" s="77" t="str">
        <f>IF(O6246="","",IF(OR(VALUE(LEFT(O6246,2))&gt;IF(RIGHT(J6246,1)="M",7,19),AND(OR(LEFT(O6246,2)={"07","19"}),VALUE(RIGHT(O6246,2))&gt;15)),TRUE,FALSE))</f>
        <v/>
      </c>
      <c r="T6246" s="77" t="str">
        <f>IF(O6246="","",IF(OR(VALUE(LEFT(O6246,2))&gt;IF(RIGHT(J6246,1)="M",7,19),AND(OR(LEFT(O6246,2)={"07","19"}),VALUE(RIGHT(O6246,2))&gt;5)),TRUE,FALSE))</f>
        <v/>
      </c>
    </row>
    <row r="6247" spans="12:20" x14ac:dyDescent="0.25">
      <c r="L6247" s="75">
        <f>COUNTIF($B$2:B6247,B6247)</f>
        <v>0</v>
      </c>
      <c r="M6247" s="75">
        <f>COUNTIF($L$2:L6247,4)</f>
        <v>42</v>
      </c>
      <c r="N6247" s="76" t="str">
        <f t="shared" si="489"/>
        <v>0</v>
      </c>
      <c r="O6247" s="76" t="str">
        <f t="shared" si="485"/>
        <v/>
      </c>
      <c r="P6247" s="75" t="str">
        <f t="shared" si="486"/>
        <v/>
      </c>
      <c r="Q6247" s="77" t="str">
        <f t="shared" si="487"/>
        <v/>
      </c>
      <c r="R6247" s="77" t="str">
        <f t="shared" si="488"/>
        <v/>
      </c>
      <c r="S6247" s="77" t="str">
        <f>IF(O6247="","",IF(OR(VALUE(LEFT(O6247,2))&gt;IF(RIGHT(J6247,1)="M",7,19),AND(OR(LEFT(O6247,2)={"07","19"}),VALUE(RIGHT(O6247,2))&gt;15)),TRUE,FALSE))</f>
        <v/>
      </c>
      <c r="T6247" s="77" t="str">
        <f>IF(O6247="","",IF(OR(VALUE(LEFT(O6247,2))&gt;IF(RIGHT(J6247,1)="M",7,19),AND(OR(LEFT(O6247,2)={"07","19"}),VALUE(RIGHT(O6247,2))&gt;5)),TRUE,FALSE))</f>
        <v/>
      </c>
    </row>
    <row r="6248" spans="12:20" x14ac:dyDescent="0.25">
      <c r="L6248" s="75">
        <f>COUNTIF($B$2:B6248,B6248)</f>
        <v>0</v>
      </c>
      <c r="M6248" s="75">
        <f>COUNTIF($L$2:L6248,4)</f>
        <v>42</v>
      </c>
      <c r="N6248" s="76" t="str">
        <f t="shared" si="489"/>
        <v>0</v>
      </c>
      <c r="O6248" s="76" t="str">
        <f t="shared" si="485"/>
        <v/>
      </c>
      <c r="P6248" s="75" t="str">
        <f t="shared" si="486"/>
        <v/>
      </c>
      <c r="Q6248" s="77" t="str">
        <f t="shared" si="487"/>
        <v/>
      </c>
      <c r="R6248" s="77" t="str">
        <f t="shared" si="488"/>
        <v/>
      </c>
      <c r="S6248" s="77" t="str">
        <f>IF(O6248="","",IF(OR(VALUE(LEFT(O6248,2))&gt;IF(RIGHT(J6248,1)="M",7,19),AND(OR(LEFT(O6248,2)={"07","19"}),VALUE(RIGHT(O6248,2))&gt;15)),TRUE,FALSE))</f>
        <v/>
      </c>
      <c r="T6248" s="77" t="str">
        <f>IF(O6248="","",IF(OR(VALUE(LEFT(O6248,2))&gt;IF(RIGHT(J6248,1)="M",7,19),AND(OR(LEFT(O6248,2)={"07","19"}),VALUE(RIGHT(O6248,2))&gt;5)),TRUE,FALSE))</f>
        <v/>
      </c>
    </row>
    <row r="6249" spans="12:20" x14ac:dyDescent="0.25">
      <c r="L6249" s="75">
        <f>COUNTIF($B$2:B6249,B6249)</f>
        <v>0</v>
      </c>
      <c r="M6249" s="75">
        <f>COUNTIF($L$2:L6249,4)</f>
        <v>42</v>
      </c>
      <c r="N6249" s="76" t="str">
        <f t="shared" si="489"/>
        <v>0</v>
      </c>
      <c r="O6249" s="76" t="str">
        <f t="shared" si="485"/>
        <v/>
      </c>
      <c r="P6249" s="75" t="str">
        <f t="shared" si="486"/>
        <v/>
      </c>
      <c r="Q6249" s="77" t="str">
        <f t="shared" si="487"/>
        <v/>
      </c>
      <c r="R6249" s="77" t="str">
        <f t="shared" si="488"/>
        <v/>
      </c>
      <c r="S6249" s="77" t="str">
        <f>IF(O6249="","",IF(OR(VALUE(LEFT(O6249,2))&gt;IF(RIGHT(J6249,1)="M",7,19),AND(OR(LEFT(O6249,2)={"07","19"}),VALUE(RIGHT(O6249,2))&gt;15)),TRUE,FALSE))</f>
        <v/>
      </c>
      <c r="T6249" s="77" t="str">
        <f>IF(O6249="","",IF(OR(VALUE(LEFT(O6249,2))&gt;IF(RIGHT(J6249,1)="M",7,19),AND(OR(LEFT(O6249,2)={"07","19"}),VALUE(RIGHT(O6249,2))&gt;5)),TRUE,FALSE))</f>
        <v/>
      </c>
    </row>
    <row r="6250" spans="12:20" x14ac:dyDescent="0.25">
      <c r="L6250" s="75">
        <f>COUNTIF($B$2:B6250,B6250)</f>
        <v>0</v>
      </c>
      <c r="M6250" s="75">
        <f>COUNTIF($L$2:L6250,4)</f>
        <v>42</v>
      </c>
      <c r="N6250" s="76" t="str">
        <f t="shared" si="489"/>
        <v>0</v>
      </c>
      <c r="O6250" s="76" t="str">
        <f t="shared" si="485"/>
        <v/>
      </c>
      <c r="P6250" s="75" t="str">
        <f t="shared" si="486"/>
        <v/>
      </c>
      <c r="Q6250" s="77" t="str">
        <f t="shared" si="487"/>
        <v/>
      </c>
      <c r="R6250" s="77" t="str">
        <f t="shared" si="488"/>
        <v/>
      </c>
      <c r="S6250" s="77" t="str">
        <f>IF(O6250="","",IF(OR(VALUE(LEFT(O6250,2))&gt;IF(RIGHT(J6250,1)="M",7,19),AND(OR(LEFT(O6250,2)={"07","19"}),VALUE(RIGHT(O6250,2))&gt;15)),TRUE,FALSE))</f>
        <v/>
      </c>
      <c r="T6250" s="77" t="str">
        <f>IF(O6250="","",IF(OR(VALUE(LEFT(O6250,2))&gt;IF(RIGHT(J6250,1)="M",7,19),AND(OR(LEFT(O6250,2)={"07","19"}),VALUE(RIGHT(O6250,2))&gt;5)),TRUE,FALSE))</f>
        <v/>
      </c>
    </row>
    <row r="6251" spans="12:20" x14ac:dyDescent="0.25">
      <c r="L6251" s="75">
        <f>COUNTIF($B$2:B6251,B6251)</f>
        <v>0</v>
      </c>
      <c r="M6251" s="75">
        <f>COUNTIF($L$2:L6251,4)</f>
        <v>42</v>
      </c>
      <c r="N6251" s="76" t="str">
        <f t="shared" si="489"/>
        <v>0</v>
      </c>
      <c r="O6251" s="76" t="str">
        <f t="shared" si="485"/>
        <v/>
      </c>
      <c r="P6251" s="75" t="str">
        <f t="shared" si="486"/>
        <v/>
      </c>
      <c r="Q6251" s="77" t="str">
        <f t="shared" si="487"/>
        <v/>
      </c>
      <c r="R6251" s="77" t="str">
        <f t="shared" si="488"/>
        <v/>
      </c>
      <c r="S6251" s="77" t="str">
        <f>IF(O6251="","",IF(OR(VALUE(LEFT(O6251,2))&gt;IF(RIGHT(J6251,1)="M",7,19),AND(OR(LEFT(O6251,2)={"07","19"}),VALUE(RIGHT(O6251,2))&gt;15)),TRUE,FALSE))</f>
        <v/>
      </c>
      <c r="T6251" s="77" t="str">
        <f>IF(O6251="","",IF(OR(VALUE(LEFT(O6251,2))&gt;IF(RIGHT(J6251,1)="M",7,19),AND(OR(LEFT(O6251,2)={"07","19"}),VALUE(RIGHT(O6251,2))&gt;5)),TRUE,FALSE))</f>
        <v/>
      </c>
    </row>
    <row r="6252" spans="12:20" x14ac:dyDescent="0.25">
      <c r="L6252" s="75">
        <f>COUNTIF($B$2:B6252,B6252)</f>
        <v>0</v>
      </c>
      <c r="M6252" s="75">
        <f>COUNTIF($L$2:L6252,4)</f>
        <v>42</v>
      </c>
      <c r="N6252" s="76" t="str">
        <f t="shared" si="489"/>
        <v>0</v>
      </c>
      <c r="O6252" s="76" t="str">
        <f t="shared" si="485"/>
        <v/>
      </c>
      <c r="P6252" s="75" t="str">
        <f t="shared" si="486"/>
        <v/>
      </c>
      <c r="Q6252" s="77" t="str">
        <f t="shared" si="487"/>
        <v/>
      </c>
      <c r="R6252" s="77" t="str">
        <f t="shared" si="488"/>
        <v/>
      </c>
      <c r="S6252" s="77" t="str">
        <f>IF(O6252="","",IF(OR(VALUE(LEFT(O6252,2))&gt;IF(RIGHT(J6252,1)="M",7,19),AND(OR(LEFT(O6252,2)={"07","19"}),VALUE(RIGHT(O6252,2))&gt;15)),TRUE,FALSE))</f>
        <v/>
      </c>
      <c r="T6252" s="77" t="str">
        <f>IF(O6252="","",IF(OR(VALUE(LEFT(O6252,2))&gt;IF(RIGHT(J6252,1)="M",7,19),AND(OR(LEFT(O6252,2)={"07","19"}),VALUE(RIGHT(O6252,2))&gt;5)),TRUE,FALSE))</f>
        <v/>
      </c>
    </row>
    <row r="6253" spans="12:20" x14ac:dyDescent="0.25">
      <c r="L6253" s="75">
        <f>COUNTIF($B$2:B6253,B6253)</f>
        <v>0</v>
      </c>
      <c r="M6253" s="75">
        <f>COUNTIF($L$2:L6253,4)</f>
        <v>42</v>
      </c>
      <c r="N6253" s="76" t="str">
        <f t="shared" si="489"/>
        <v>0</v>
      </c>
      <c r="O6253" s="76" t="str">
        <f t="shared" si="485"/>
        <v/>
      </c>
      <c r="P6253" s="75" t="str">
        <f t="shared" si="486"/>
        <v/>
      </c>
      <c r="Q6253" s="77" t="str">
        <f t="shared" si="487"/>
        <v/>
      </c>
      <c r="R6253" s="77" t="str">
        <f t="shared" si="488"/>
        <v/>
      </c>
      <c r="S6253" s="77" t="str">
        <f>IF(O6253="","",IF(OR(VALUE(LEFT(O6253,2))&gt;IF(RIGHT(J6253,1)="M",7,19),AND(OR(LEFT(O6253,2)={"07","19"}),VALUE(RIGHT(O6253,2))&gt;15)),TRUE,FALSE))</f>
        <v/>
      </c>
      <c r="T6253" s="77" t="str">
        <f>IF(O6253="","",IF(OR(VALUE(LEFT(O6253,2))&gt;IF(RIGHT(J6253,1)="M",7,19),AND(OR(LEFT(O6253,2)={"07","19"}),VALUE(RIGHT(O6253,2))&gt;5)),TRUE,FALSE))</f>
        <v/>
      </c>
    </row>
    <row r="6254" spans="12:20" x14ac:dyDescent="0.25">
      <c r="L6254" s="75">
        <f>COUNTIF($B$2:B6254,B6254)</f>
        <v>0</v>
      </c>
      <c r="M6254" s="75">
        <f>COUNTIF($L$2:L6254,4)</f>
        <v>42</v>
      </c>
      <c r="N6254" s="76" t="str">
        <f t="shared" si="489"/>
        <v>0</v>
      </c>
      <c r="O6254" s="76" t="str">
        <f t="shared" si="485"/>
        <v/>
      </c>
      <c r="P6254" s="75" t="str">
        <f t="shared" si="486"/>
        <v/>
      </c>
      <c r="Q6254" s="77" t="str">
        <f t="shared" si="487"/>
        <v/>
      </c>
      <c r="R6254" s="77" t="str">
        <f t="shared" si="488"/>
        <v/>
      </c>
      <c r="S6254" s="77" t="str">
        <f>IF(O6254="","",IF(OR(VALUE(LEFT(O6254,2))&gt;IF(RIGHT(J6254,1)="M",7,19),AND(OR(LEFT(O6254,2)={"07","19"}),VALUE(RIGHT(O6254,2))&gt;15)),TRUE,FALSE))</f>
        <v/>
      </c>
      <c r="T6254" s="77" t="str">
        <f>IF(O6254="","",IF(OR(VALUE(LEFT(O6254,2))&gt;IF(RIGHT(J6254,1)="M",7,19),AND(OR(LEFT(O6254,2)={"07","19"}),VALUE(RIGHT(O6254,2))&gt;5)),TRUE,FALSE))</f>
        <v/>
      </c>
    </row>
    <row r="6255" spans="12:20" x14ac:dyDescent="0.25">
      <c r="L6255" s="75">
        <f>COUNTIF($B$2:B6255,B6255)</f>
        <v>0</v>
      </c>
      <c r="M6255" s="75">
        <f>COUNTIF($L$2:L6255,4)</f>
        <v>42</v>
      </c>
      <c r="N6255" s="76" t="str">
        <f t="shared" si="489"/>
        <v>0</v>
      </c>
      <c r="O6255" s="76" t="str">
        <f t="shared" si="485"/>
        <v/>
      </c>
      <c r="P6255" s="75" t="str">
        <f t="shared" si="486"/>
        <v/>
      </c>
      <c r="Q6255" s="77" t="str">
        <f t="shared" si="487"/>
        <v/>
      </c>
      <c r="R6255" s="77" t="str">
        <f t="shared" si="488"/>
        <v/>
      </c>
      <c r="S6255" s="77" t="str">
        <f>IF(O6255="","",IF(OR(VALUE(LEFT(O6255,2))&gt;IF(RIGHT(J6255,1)="M",7,19),AND(OR(LEFT(O6255,2)={"07","19"}),VALUE(RIGHT(O6255,2))&gt;15)),TRUE,FALSE))</f>
        <v/>
      </c>
      <c r="T6255" s="77" t="str">
        <f>IF(O6255="","",IF(OR(VALUE(LEFT(O6255,2))&gt;IF(RIGHT(J6255,1)="M",7,19),AND(OR(LEFT(O6255,2)={"07","19"}),VALUE(RIGHT(O6255,2))&gt;5)),TRUE,FALSE))</f>
        <v/>
      </c>
    </row>
    <row r="6256" spans="12:20" x14ac:dyDescent="0.25">
      <c r="L6256" s="75">
        <f>COUNTIF($B$2:B6256,B6256)</f>
        <v>0</v>
      </c>
      <c r="M6256" s="75">
        <f>COUNTIF($L$2:L6256,4)</f>
        <v>42</v>
      </c>
      <c r="N6256" s="76" t="str">
        <f t="shared" si="489"/>
        <v>0</v>
      </c>
      <c r="O6256" s="76" t="str">
        <f t="shared" si="485"/>
        <v/>
      </c>
      <c r="P6256" s="75" t="str">
        <f t="shared" si="486"/>
        <v/>
      </c>
      <c r="Q6256" s="77" t="str">
        <f t="shared" si="487"/>
        <v/>
      </c>
      <c r="R6256" s="77" t="str">
        <f t="shared" si="488"/>
        <v/>
      </c>
      <c r="S6256" s="77" t="str">
        <f>IF(O6256="","",IF(OR(VALUE(LEFT(O6256,2))&gt;IF(RIGHT(J6256,1)="M",7,19),AND(OR(LEFT(O6256,2)={"07","19"}),VALUE(RIGHT(O6256,2))&gt;15)),TRUE,FALSE))</f>
        <v/>
      </c>
      <c r="T6256" s="77" t="str">
        <f>IF(O6256="","",IF(OR(VALUE(LEFT(O6256,2))&gt;IF(RIGHT(J6256,1)="M",7,19),AND(OR(LEFT(O6256,2)={"07","19"}),VALUE(RIGHT(O6256,2))&gt;5)),TRUE,FALSE))</f>
        <v/>
      </c>
    </row>
    <row r="6257" spans="12:20" x14ac:dyDescent="0.25">
      <c r="L6257" s="75">
        <f>COUNTIF($B$2:B6257,B6257)</f>
        <v>0</v>
      </c>
      <c r="M6257" s="75">
        <f>COUNTIF($L$2:L6257,4)</f>
        <v>42</v>
      </c>
      <c r="N6257" s="76" t="str">
        <f t="shared" si="489"/>
        <v>0</v>
      </c>
      <c r="O6257" s="76" t="str">
        <f t="shared" si="485"/>
        <v/>
      </c>
      <c r="P6257" s="75" t="str">
        <f t="shared" si="486"/>
        <v/>
      </c>
      <c r="Q6257" s="77" t="str">
        <f t="shared" si="487"/>
        <v/>
      </c>
      <c r="R6257" s="77" t="str">
        <f t="shared" si="488"/>
        <v/>
      </c>
      <c r="S6257" s="77" t="str">
        <f>IF(O6257="","",IF(OR(VALUE(LEFT(O6257,2))&gt;IF(RIGHT(J6257,1)="M",7,19),AND(OR(LEFT(O6257,2)={"07","19"}),VALUE(RIGHT(O6257,2))&gt;15)),TRUE,FALSE))</f>
        <v/>
      </c>
      <c r="T6257" s="77" t="str">
        <f>IF(O6257="","",IF(OR(VALUE(LEFT(O6257,2))&gt;IF(RIGHT(J6257,1)="M",7,19),AND(OR(LEFT(O6257,2)={"07","19"}),VALUE(RIGHT(O6257,2))&gt;5)),TRUE,FALSE))</f>
        <v/>
      </c>
    </row>
    <row r="6258" spans="12:20" x14ac:dyDescent="0.25">
      <c r="L6258" s="75">
        <f>COUNTIF($B$2:B6258,B6258)</f>
        <v>0</v>
      </c>
      <c r="M6258" s="75">
        <f>COUNTIF($L$2:L6258,4)</f>
        <v>42</v>
      </c>
      <c r="N6258" s="76" t="str">
        <f t="shared" si="489"/>
        <v>0</v>
      </c>
      <c r="O6258" s="76" t="str">
        <f t="shared" si="485"/>
        <v/>
      </c>
      <c r="P6258" s="75" t="str">
        <f t="shared" si="486"/>
        <v/>
      </c>
      <c r="Q6258" s="77" t="str">
        <f t="shared" si="487"/>
        <v/>
      </c>
      <c r="R6258" s="77" t="str">
        <f t="shared" si="488"/>
        <v/>
      </c>
      <c r="S6258" s="77" t="str">
        <f>IF(O6258="","",IF(OR(VALUE(LEFT(O6258,2))&gt;IF(RIGHT(J6258,1)="M",7,19),AND(OR(LEFT(O6258,2)={"07","19"}),VALUE(RIGHT(O6258,2))&gt;15)),TRUE,FALSE))</f>
        <v/>
      </c>
      <c r="T6258" s="77" t="str">
        <f>IF(O6258="","",IF(OR(VALUE(LEFT(O6258,2))&gt;IF(RIGHT(J6258,1)="M",7,19),AND(OR(LEFT(O6258,2)={"07","19"}),VALUE(RIGHT(O6258,2))&gt;5)),TRUE,FALSE))</f>
        <v/>
      </c>
    </row>
    <row r="6259" spans="12:20" x14ac:dyDescent="0.25">
      <c r="L6259" s="75">
        <f>COUNTIF($B$2:B6259,B6259)</f>
        <v>0</v>
      </c>
      <c r="M6259" s="75">
        <f>COUNTIF($L$2:L6259,4)</f>
        <v>42</v>
      </c>
      <c r="N6259" s="76" t="str">
        <f t="shared" si="489"/>
        <v>0</v>
      </c>
      <c r="O6259" s="76" t="str">
        <f t="shared" si="485"/>
        <v/>
      </c>
      <c r="P6259" s="75" t="str">
        <f t="shared" si="486"/>
        <v/>
      </c>
      <c r="Q6259" s="77" t="str">
        <f t="shared" si="487"/>
        <v/>
      </c>
      <c r="R6259" s="77" t="str">
        <f t="shared" si="488"/>
        <v/>
      </c>
      <c r="S6259" s="77" t="str">
        <f>IF(O6259="","",IF(OR(VALUE(LEFT(O6259,2))&gt;IF(RIGHT(J6259,1)="M",7,19),AND(OR(LEFT(O6259,2)={"07","19"}),VALUE(RIGHT(O6259,2))&gt;15)),TRUE,FALSE))</f>
        <v/>
      </c>
      <c r="T6259" s="77" t="str">
        <f>IF(O6259="","",IF(OR(VALUE(LEFT(O6259,2))&gt;IF(RIGHT(J6259,1)="M",7,19),AND(OR(LEFT(O6259,2)={"07","19"}),VALUE(RIGHT(O6259,2))&gt;5)),TRUE,FALSE))</f>
        <v/>
      </c>
    </row>
    <row r="6260" spans="12:20" x14ac:dyDescent="0.25">
      <c r="L6260" s="75">
        <f>COUNTIF($B$2:B6260,B6260)</f>
        <v>0</v>
      </c>
      <c r="M6260" s="75">
        <f>COUNTIF($L$2:L6260,4)</f>
        <v>42</v>
      </c>
      <c r="N6260" s="76" t="str">
        <f t="shared" si="489"/>
        <v>0</v>
      </c>
      <c r="O6260" s="76" t="str">
        <f t="shared" si="485"/>
        <v/>
      </c>
      <c r="P6260" s="75" t="str">
        <f t="shared" si="486"/>
        <v/>
      </c>
      <c r="Q6260" s="77" t="str">
        <f t="shared" si="487"/>
        <v/>
      </c>
      <c r="R6260" s="77" t="str">
        <f t="shared" si="488"/>
        <v/>
      </c>
      <c r="S6260" s="77" t="str">
        <f>IF(O6260="","",IF(OR(VALUE(LEFT(O6260,2))&gt;IF(RIGHT(J6260,1)="M",7,19),AND(OR(LEFT(O6260,2)={"07","19"}),VALUE(RIGHT(O6260,2))&gt;15)),TRUE,FALSE))</f>
        <v/>
      </c>
      <c r="T6260" s="77" t="str">
        <f>IF(O6260="","",IF(OR(VALUE(LEFT(O6260,2))&gt;IF(RIGHT(J6260,1)="M",7,19),AND(OR(LEFT(O6260,2)={"07","19"}),VALUE(RIGHT(O6260,2))&gt;5)),TRUE,FALSE))</f>
        <v/>
      </c>
    </row>
    <row r="6261" spans="12:20" x14ac:dyDescent="0.25">
      <c r="L6261" s="75">
        <f>COUNTIF($B$2:B6261,B6261)</f>
        <v>0</v>
      </c>
      <c r="M6261" s="75">
        <f>COUNTIF($L$2:L6261,4)</f>
        <v>42</v>
      </c>
      <c r="N6261" s="76" t="str">
        <f t="shared" si="489"/>
        <v>0</v>
      </c>
      <c r="O6261" s="76" t="str">
        <f t="shared" si="485"/>
        <v/>
      </c>
      <c r="P6261" s="75" t="str">
        <f t="shared" si="486"/>
        <v/>
      </c>
      <c r="Q6261" s="77" t="str">
        <f t="shared" si="487"/>
        <v/>
      </c>
      <c r="R6261" s="77" t="str">
        <f t="shared" si="488"/>
        <v/>
      </c>
      <c r="S6261" s="77" t="str">
        <f>IF(O6261="","",IF(OR(VALUE(LEFT(O6261,2))&gt;IF(RIGHT(J6261,1)="M",7,19),AND(OR(LEFT(O6261,2)={"07","19"}),VALUE(RIGHT(O6261,2))&gt;15)),TRUE,FALSE))</f>
        <v/>
      </c>
      <c r="T6261" s="77" t="str">
        <f>IF(O6261="","",IF(OR(VALUE(LEFT(O6261,2))&gt;IF(RIGHT(J6261,1)="M",7,19),AND(OR(LEFT(O6261,2)={"07","19"}),VALUE(RIGHT(O6261,2))&gt;5)),TRUE,FALSE))</f>
        <v/>
      </c>
    </row>
    <row r="6262" spans="12:20" x14ac:dyDescent="0.25">
      <c r="L6262" s="75">
        <f>COUNTIF($B$2:B6262,B6262)</f>
        <v>0</v>
      </c>
      <c r="M6262" s="75">
        <f>COUNTIF($L$2:L6262,4)</f>
        <v>42</v>
      </c>
      <c r="N6262" s="76" t="str">
        <f t="shared" si="489"/>
        <v>0</v>
      </c>
      <c r="O6262" s="76" t="str">
        <f t="shared" si="485"/>
        <v/>
      </c>
      <c r="P6262" s="75" t="str">
        <f t="shared" si="486"/>
        <v/>
      </c>
      <c r="Q6262" s="77" t="str">
        <f t="shared" si="487"/>
        <v/>
      </c>
      <c r="R6262" s="77" t="str">
        <f t="shared" si="488"/>
        <v/>
      </c>
      <c r="S6262" s="77" t="str">
        <f>IF(O6262="","",IF(OR(VALUE(LEFT(O6262,2))&gt;IF(RIGHT(J6262,1)="M",7,19),AND(OR(LEFT(O6262,2)={"07","19"}),VALUE(RIGHT(O6262,2))&gt;15)),TRUE,FALSE))</f>
        <v/>
      </c>
      <c r="T6262" s="77" t="str">
        <f>IF(O6262="","",IF(OR(VALUE(LEFT(O6262,2))&gt;IF(RIGHT(J6262,1)="M",7,19),AND(OR(LEFT(O6262,2)={"07","19"}),VALUE(RIGHT(O6262,2))&gt;5)),TRUE,FALSE))</f>
        <v/>
      </c>
    </row>
    <row r="6263" spans="12:20" x14ac:dyDescent="0.25">
      <c r="L6263" s="75">
        <f>COUNTIF($B$2:B6263,B6263)</f>
        <v>0</v>
      </c>
      <c r="M6263" s="75">
        <f>COUNTIF($L$2:L6263,4)</f>
        <v>42</v>
      </c>
      <c r="N6263" s="76" t="str">
        <f t="shared" si="489"/>
        <v>0</v>
      </c>
      <c r="O6263" s="76" t="str">
        <f t="shared" si="485"/>
        <v/>
      </c>
      <c r="P6263" s="75" t="str">
        <f t="shared" si="486"/>
        <v/>
      </c>
      <c r="Q6263" s="77" t="str">
        <f t="shared" si="487"/>
        <v/>
      </c>
      <c r="R6263" s="77" t="str">
        <f t="shared" si="488"/>
        <v/>
      </c>
      <c r="S6263" s="77" t="str">
        <f>IF(O6263="","",IF(OR(VALUE(LEFT(O6263,2))&gt;IF(RIGHT(J6263,1)="M",7,19),AND(OR(LEFT(O6263,2)={"07","19"}),VALUE(RIGHT(O6263,2))&gt;15)),TRUE,FALSE))</f>
        <v/>
      </c>
      <c r="T6263" s="77" t="str">
        <f>IF(O6263="","",IF(OR(VALUE(LEFT(O6263,2))&gt;IF(RIGHT(J6263,1)="M",7,19),AND(OR(LEFT(O6263,2)={"07","19"}),VALUE(RIGHT(O6263,2))&gt;5)),TRUE,FALSE))</f>
        <v/>
      </c>
    </row>
    <row r="6264" spans="12:20" x14ac:dyDescent="0.25">
      <c r="L6264" s="75">
        <f>COUNTIF($B$2:B6264,B6264)</f>
        <v>0</v>
      </c>
      <c r="M6264" s="75">
        <f>COUNTIF($L$2:L6264,4)</f>
        <v>42</v>
      </c>
      <c r="N6264" s="76" t="str">
        <f t="shared" si="489"/>
        <v>0</v>
      </c>
      <c r="O6264" s="76" t="str">
        <f t="shared" si="485"/>
        <v/>
      </c>
      <c r="P6264" s="75" t="str">
        <f t="shared" si="486"/>
        <v/>
      </c>
      <c r="Q6264" s="77" t="str">
        <f t="shared" si="487"/>
        <v/>
      </c>
      <c r="R6264" s="77" t="str">
        <f t="shared" si="488"/>
        <v/>
      </c>
      <c r="S6264" s="77" t="str">
        <f>IF(O6264="","",IF(OR(VALUE(LEFT(O6264,2))&gt;IF(RIGHT(J6264,1)="M",7,19),AND(OR(LEFT(O6264,2)={"07","19"}),VALUE(RIGHT(O6264,2))&gt;15)),TRUE,FALSE))</f>
        <v/>
      </c>
      <c r="T6264" s="77" t="str">
        <f>IF(O6264="","",IF(OR(VALUE(LEFT(O6264,2))&gt;IF(RIGHT(J6264,1)="M",7,19),AND(OR(LEFT(O6264,2)={"07","19"}),VALUE(RIGHT(O6264,2))&gt;5)),TRUE,FALSE))</f>
        <v/>
      </c>
    </row>
    <row r="6265" spans="12:20" x14ac:dyDescent="0.25">
      <c r="L6265" s="75">
        <f>COUNTIF($B$2:B6265,B6265)</f>
        <v>0</v>
      </c>
      <c r="M6265" s="75">
        <f>COUNTIF($L$2:L6265,4)</f>
        <v>42</v>
      </c>
      <c r="N6265" s="76" t="str">
        <f t="shared" si="489"/>
        <v>0</v>
      </c>
      <c r="O6265" s="76" t="str">
        <f t="shared" si="485"/>
        <v/>
      </c>
      <c r="P6265" s="75" t="str">
        <f t="shared" si="486"/>
        <v/>
      </c>
      <c r="Q6265" s="77" t="str">
        <f t="shared" si="487"/>
        <v/>
      </c>
      <c r="R6265" s="77" t="str">
        <f t="shared" si="488"/>
        <v/>
      </c>
      <c r="S6265" s="77" t="str">
        <f>IF(O6265="","",IF(OR(VALUE(LEFT(O6265,2))&gt;IF(RIGHT(J6265,1)="M",7,19),AND(OR(LEFT(O6265,2)={"07","19"}),VALUE(RIGHT(O6265,2))&gt;15)),TRUE,FALSE))</f>
        <v/>
      </c>
      <c r="T6265" s="77" t="str">
        <f>IF(O6265="","",IF(OR(VALUE(LEFT(O6265,2))&gt;IF(RIGHT(J6265,1)="M",7,19),AND(OR(LEFT(O6265,2)={"07","19"}),VALUE(RIGHT(O6265,2))&gt;5)),TRUE,FALSE))</f>
        <v/>
      </c>
    </row>
    <row r="6266" spans="12:20" x14ac:dyDescent="0.25">
      <c r="L6266" s="75">
        <f>COUNTIF($B$2:B6266,B6266)</f>
        <v>0</v>
      </c>
      <c r="M6266" s="75">
        <f>COUNTIF($L$2:L6266,4)</f>
        <v>42</v>
      </c>
      <c r="N6266" s="76" t="str">
        <f t="shared" si="489"/>
        <v>0</v>
      </c>
      <c r="O6266" s="76" t="str">
        <f t="shared" si="485"/>
        <v/>
      </c>
      <c r="P6266" s="75" t="str">
        <f t="shared" si="486"/>
        <v/>
      </c>
      <c r="Q6266" s="77" t="str">
        <f t="shared" si="487"/>
        <v/>
      </c>
      <c r="R6266" s="77" t="str">
        <f t="shared" si="488"/>
        <v/>
      </c>
      <c r="S6266" s="77" t="str">
        <f>IF(O6266="","",IF(OR(VALUE(LEFT(O6266,2))&gt;IF(RIGHT(J6266,1)="M",7,19),AND(OR(LEFT(O6266,2)={"07","19"}),VALUE(RIGHT(O6266,2))&gt;15)),TRUE,FALSE))</f>
        <v/>
      </c>
      <c r="T6266" s="77" t="str">
        <f>IF(O6266="","",IF(OR(VALUE(LEFT(O6266,2))&gt;IF(RIGHT(J6266,1)="M",7,19),AND(OR(LEFT(O6266,2)={"07","19"}),VALUE(RIGHT(O6266,2))&gt;5)),TRUE,FALSE))</f>
        <v/>
      </c>
    </row>
    <row r="6267" spans="12:20" x14ac:dyDescent="0.25">
      <c r="L6267" s="75">
        <f>COUNTIF($B$2:B6267,B6267)</f>
        <v>0</v>
      </c>
      <c r="M6267" s="75">
        <f>COUNTIF($L$2:L6267,4)</f>
        <v>42</v>
      </c>
      <c r="N6267" s="76" t="str">
        <f t="shared" si="489"/>
        <v>0</v>
      </c>
      <c r="O6267" s="76" t="str">
        <f t="shared" si="485"/>
        <v/>
      </c>
      <c r="P6267" s="75" t="str">
        <f t="shared" si="486"/>
        <v/>
      </c>
      <c r="Q6267" s="77" t="str">
        <f t="shared" si="487"/>
        <v/>
      </c>
      <c r="R6267" s="77" t="str">
        <f t="shared" si="488"/>
        <v/>
      </c>
      <c r="S6267" s="77" t="str">
        <f>IF(O6267="","",IF(OR(VALUE(LEFT(O6267,2))&gt;IF(RIGHT(J6267,1)="M",7,19),AND(OR(LEFT(O6267,2)={"07","19"}),VALUE(RIGHT(O6267,2))&gt;15)),TRUE,FALSE))</f>
        <v/>
      </c>
      <c r="T6267" s="77" t="str">
        <f>IF(O6267="","",IF(OR(VALUE(LEFT(O6267,2))&gt;IF(RIGHT(J6267,1)="M",7,19),AND(OR(LEFT(O6267,2)={"07","19"}),VALUE(RIGHT(O6267,2))&gt;5)),TRUE,FALSE))</f>
        <v/>
      </c>
    </row>
    <row r="6268" spans="12:20" x14ac:dyDescent="0.25">
      <c r="L6268" s="75">
        <f>COUNTIF($B$2:B6268,B6268)</f>
        <v>0</v>
      </c>
      <c r="M6268" s="75">
        <f>COUNTIF($L$2:L6268,4)</f>
        <v>42</v>
      </c>
      <c r="N6268" s="76" t="str">
        <f t="shared" si="489"/>
        <v>0</v>
      </c>
      <c r="O6268" s="76" t="str">
        <f t="shared" si="485"/>
        <v/>
      </c>
      <c r="P6268" s="75" t="str">
        <f t="shared" si="486"/>
        <v/>
      </c>
      <c r="Q6268" s="77" t="str">
        <f t="shared" si="487"/>
        <v/>
      </c>
      <c r="R6268" s="77" t="str">
        <f t="shared" si="488"/>
        <v/>
      </c>
      <c r="S6268" s="77" t="str">
        <f>IF(O6268="","",IF(OR(VALUE(LEFT(O6268,2))&gt;IF(RIGHT(J6268,1)="M",7,19),AND(OR(LEFT(O6268,2)={"07","19"}),VALUE(RIGHT(O6268,2))&gt;15)),TRUE,FALSE))</f>
        <v/>
      </c>
      <c r="T6268" s="77" t="str">
        <f>IF(O6268="","",IF(OR(VALUE(LEFT(O6268,2))&gt;IF(RIGHT(J6268,1)="M",7,19),AND(OR(LEFT(O6268,2)={"07","19"}),VALUE(RIGHT(O6268,2))&gt;5)),TRUE,FALSE))</f>
        <v/>
      </c>
    </row>
    <row r="6269" spans="12:20" x14ac:dyDescent="0.25">
      <c r="L6269" s="75">
        <f>COUNTIF($B$2:B6269,B6269)</f>
        <v>0</v>
      </c>
      <c r="M6269" s="75">
        <f>COUNTIF($L$2:L6269,4)</f>
        <v>42</v>
      </c>
      <c r="N6269" s="76" t="str">
        <f t="shared" si="489"/>
        <v>0</v>
      </c>
      <c r="O6269" s="76" t="str">
        <f t="shared" si="485"/>
        <v/>
      </c>
      <c r="P6269" s="75" t="str">
        <f t="shared" si="486"/>
        <v/>
      </c>
      <c r="Q6269" s="77" t="str">
        <f t="shared" si="487"/>
        <v/>
      </c>
      <c r="R6269" s="77" t="str">
        <f t="shared" si="488"/>
        <v/>
      </c>
      <c r="S6269" s="77" t="str">
        <f>IF(O6269="","",IF(OR(VALUE(LEFT(O6269,2))&gt;IF(RIGHT(J6269,1)="M",7,19),AND(OR(LEFT(O6269,2)={"07","19"}),VALUE(RIGHT(O6269,2))&gt;15)),TRUE,FALSE))</f>
        <v/>
      </c>
      <c r="T6269" s="77" t="str">
        <f>IF(O6269="","",IF(OR(VALUE(LEFT(O6269,2))&gt;IF(RIGHT(J6269,1)="M",7,19),AND(OR(LEFT(O6269,2)={"07","19"}),VALUE(RIGHT(O6269,2))&gt;5)),TRUE,FALSE))</f>
        <v/>
      </c>
    </row>
    <row r="6270" spans="12:20" x14ac:dyDescent="0.25">
      <c r="L6270" s="75">
        <f>COUNTIF($B$2:B6270,B6270)</f>
        <v>0</v>
      </c>
      <c r="M6270" s="75">
        <f>COUNTIF($L$2:L6270,4)</f>
        <v>42</v>
      </c>
      <c r="N6270" s="76" t="str">
        <f t="shared" si="489"/>
        <v>0</v>
      </c>
      <c r="O6270" s="76" t="str">
        <f t="shared" si="485"/>
        <v/>
      </c>
      <c r="P6270" s="75" t="str">
        <f t="shared" si="486"/>
        <v/>
      </c>
      <c r="Q6270" s="77" t="str">
        <f t="shared" si="487"/>
        <v/>
      </c>
      <c r="R6270" s="77" t="str">
        <f t="shared" si="488"/>
        <v/>
      </c>
      <c r="S6270" s="77" t="str">
        <f>IF(O6270="","",IF(OR(VALUE(LEFT(O6270,2))&gt;IF(RIGHT(J6270,1)="M",7,19),AND(OR(LEFT(O6270,2)={"07","19"}),VALUE(RIGHT(O6270,2))&gt;15)),TRUE,FALSE))</f>
        <v/>
      </c>
      <c r="T6270" s="77" t="str">
        <f>IF(O6270="","",IF(OR(VALUE(LEFT(O6270,2))&gt;IF(RIGHT(J6270,1)="M",7,19),AND(OR(LEFT(O6270,2)={"07","19"}),VALUE(RIGHT(O6270,2))&gt;5)),TRUE,FALSE))</f>
        <v/>
      </c>
    </row>
    <row r="6271" spans="12:20" x14ac:dyDescent="0.25">
      <c r="L6271" s="75">
        <f>COUNTIF($B$2:B6271,B6271)</f>
        <v>0</v>
      </c>
      <c r="M6271" s="75">
        <f>COUNTIF($L$2:L6271,4)</f>
        <v>42</v>
      </c>
      <c r="N6271" s="76" t="str">
        <f t="shared" si="489"/>
        <v>0</v>
      </c>
      <c r="O6271" s="76" t="str">
        <f t="shared" si="485"/>
        <v/>
      </c>
      <c r="P6271" s="75" t="str">
        <f t="shared" si="486"/>
        <v/>
      </c>
      <c r="Q6271" s="77" t="str">
        <f t="shared" si="487"/>
        <v/>
      </c>
      <c r="R6271" s="77" t="str">
        <f t="shared" si="488"/>
        <v/>
      </c>
      <c r="S6271" s="77" t="str">
        <f>IF(O6271="","",IF(OR(VALUE(LEFT(O6271,2))&gt;IF(RIGHT(J6271,1)="M",7,19),AND(OR(LEFT(O6271,2)={"07","19"}),VALUE(RIGHT(O6271,2))&gt;15)),TRUE,FALSE))</f>
        <v/>
      </c>
      <c r="T6271" s="77" t="str">
        <f>IF(O6271="","",IF(OR(VALUE(LEFT(O6271,2))&gt;IF(RIGHT(J6271,1)="M",7,19),AND(OR(LEFT(O6271,2)={"07","19"}),VALUE(RIGHT(O6271,2))&gt;5)),TRUE,FALSE))</f>
        <v/>
      </c>
    </row>
    <row r="6272" spans="12:20" x14ac:dyDescent="0.25">
      <c r="L6272" s="75">
        <f>COUNTIF($B$2:B6272,B6272)</f>
        <v>0</v>
      </c>
      <c r="M6272" s="75">
        <f>COUNTIF($L$2:L6272,4)</f>
        <v>42</v>
      </c>
      <c r="N6272" s="76" t="str">
        <f t="shared" si="489"/>
        <v>0</v>
      </c>
      <c r="O6272" s="76" t="str">
        <f t="shared" si="485"/>
        <v/>
      </c>
      <c r="P6272" s="75" t="str">
        <f t="shared" si="486"/>
        <v/>
      </c>
      <c r="Q6272" s="77" t="str">
        <f t="shared" si="487"/>
        <v/>
      </c>
      <c r="R6272" s="77" t="str">
        <f t="shared" si="488"/>
        <v/>
      </c>
      <c r="S6272" s="77" t="str">
        <f>IF(O6272="","",IF(OR(VALUE(LEFT(O6272,2))&gt;IF(RIGHT(J6272,1)="M",7,19),AND(OR(LEFT(O6272,2)={"07","19"}),VALUE(RIGHT(O6272,2))&gt;15)),TRUE,FALSE))</f>
        <v/>
      </c>
      <c r="T6272" s="77" t="str">
        <f>IF(O6272="","",IF(OR(VALUE(LEFT(O6272,2))&gt;IF(RIGHT(J6272,1)="M",7,19),AND(OR(LEFT(O6272,2)={"07","19"}),VALUE(RIGHT(O6272,2))&gt;5)),TRUE,FALSE))</f>
        <v/>
      </c>
    </row>
    <row r="6273" spans="12:20" x14ac:dyDescent="0.25">
      <c r="L6273" s="75">
        <f>COUNTIF($B$2:B6273,B6273)</f>
        <v>0</v>
      </c>
      <c r="M6273" s="75">
        <f>COUNTIF($L$2:L6273,4)</f>
        <v>42</v>
      </c>
      <c r="N6273" s="76" t="str">
        <f t="shared" si="489"/>
        <v>0</v>
      </c>
      <c r="O6273" s="76" t="str">
        <f t="shared" si="485"/>
        <v/>
      </c>
      <c r="P6273" s="75" t="str">
        <f t="shared" si="486"/>
        <v/>
      </c>
      <c r="Q6273" s="77" t="str">
        <f t="shared" si="487"/>
        <v/>
      </c>
      <c r="R6273" s="77" t="str">
        <f t="shared" si="488"/>
        <v/>
      </c>
      <c r="S6273" s="77" t="str">
        <f>IF(O6273="","",IF(OR(VALUE(LEFT(O6273,2))&gt;IF(RIGHT(J6273,1)="M",7,19),AND(OR(LEFT(O6273,2)={"07","19"}),VALUE(RIGHT(O6273,2))&gt;15)),TRUE,FALSE))</f>
        <v/>
      </c>
      <c r="T6273" s="77" t="str">
        <f>IF(O6273="","",IF(OR(VALUE(LEFT(O6273,2))&gt;IF(RIGHT(J6273,1)="M",7,19),AND(OR(LEFT(O6273,2)={"07","19"}),VALUE(RIGHT(O6273,2))&gt;5)),TRUE,FALSE))</f>
        <v/>
      </c>
    </row>
    <row r="6274" spans="12:20" x14ac:dyDescent="0.25">
      <c r="L6274" s="75">
        <f>COUNTIF($B$2:B6274,B6274)</f>
        <v>0</v>
      </c>
      <c r="M6274" s="75">
        <f>COUNTIF($L$2:L6274,4)</f>
        <v>42</v>
      </c>
      <c r="N6274" s="76" t="str">
        <f t="shared" si="489"/>
        <v>0</v>
      </c>
      <c r="O6274" s="76" t="str">
        <f t="shared" ref="O6274:O6337" si="490">TRIM(SUBSTITUTE(SUBSTITUTE(D6274,"+",""),"_",""))</f>
        <v/>
      </c>
      <c r="P6274" s="75" t="str">
        <f t="shared" ref="P6274:P6337" si="491">TRIM(SUBSTITUTE(SUBSTITUTE(E6274,"+",""),"_",""))</f>
        <v/>
      </c>
      <c r="Q6274" s="77" t="str">
        <f t="shared" ref="Q6274:Q6337" si="492">IFERROR(IF(RIGHT(P6274,2)&lt;RIGHT(O6274,2),IF(P6274&lt;O6274,P6274+2360-O6274,P6274-40-O6274),IF(P6274&lt;O6274,P6274+2400-O6274,P6274-O6274)),"")</f>
        <v/>
      </c>
      <c r="R6274" s="77" t="str">
        <f t="shared" ref="R6274:R6337" si="493">IFERROR(ROUNDDOWN(Q6274/100,0),"")</f>
        <v/>
      </c>
      <c r="S6274" s="77" t="str">
        <f>IF(O6274="","",IF(OR(VALUE(LEFT(O6274,2))&gt;IF(RIGHT(J6274,1)="M",7,19),AND(OR(LEFT(O6274,2)={"07","19"}),VALUE(RIGHT(O6274,2))&gt;15)),TRUE,FALSE))</f>
        <v/>
      </c>
      <c r="T6274" s="77" t="str">
        <f>IF(O6274="","",IF(OR(VALUE(LEFT(O6274,2))&gt;IF(RIGHT(J6274,1)="M",7,19),AND(OR(LEFT(O6274,2)={"07","19"}),VALUE(RIGHT(O6274,2))&gt;5)),TRUE,FALSE))</f>
        <v/>
      </c>
    </row>
    <row r="6275" spans="12:20" x14ac:dyDescent="0.25">
      <c r="L6275" s="75">
        <f>COUNTIF($B$2:B6275,B6275)</f>
        <v>0</v>
      </c>
      <c r="M6275" s="75">
        <f>COUNTIF($L$2:L6275,4)</f>
        <v>42</v>
      </c>
      <c r="N6275" s="76" t="str">
        <f t="shared" ref="N6275:N6338" si="494">A6275&amp;DAY(C6275)</f>
        <v>0</v>
      </c>
      <c r="O6275" s="76" t="str">
        <f t="shared" si="490"/>
        <v/>
      </c>
      <c r="P6275" s="75" t="str">
        <f t="shared" si="491"/>
        <v/>
      </c>
      <c r="Q6275" s="77" t="str">
        <f t="shared" si="492"/>
        <v/>
      </c>
      <c r="R6275" s="77" t="str">
        <f t="shared" si="493"/>
        <v/>
      </c>
      <c r="S6275" s="77" t="str">
        <f>IF(O6275="","",IF(OR(VALUE(LEFT(O6275,2))&gt;IF(RIGHT(J6275,1)="M",7,19),AND(OR(LEFT(O6275,2)={"07","19"}),VALUE(RIGHT(O6275,2))&gt;15)),TRUE,FALSE))</f>
        <v/>
      </c>
      <c r="T6275" s="77" t="str">
        <f>IF(O6275="","",IF(OR(VALUE(LEFT(O6275,2))&gt;IF(RIGHT(J6275,1)="M",7,19),AND(OR(LEFT(O6275,2)={"07","19"}),VALUE(RIGHT(O6275,2))&gt;5)),TRUE,FALSE))</f>
        <v/>
      </c>
    </row>
    <row r="6276" spans="12:20" x14ac:dyDescent="0.25">
      <c r="L6276" s="75">
        <f>COUNTIF($B$2:B6276,B6276)</f>
        <v>0</v>
      </c>
      <c r="M6276" s="75">
        <f>COUNTIF($L$2:L6276,4)</f>
        <v>42</v>
      </c>
      <c r="N6276" s="76" t="str">
        <f t="shared" si="494"/>
        <v>0</v>
      </c>
      <c r="O6276" s="76" t="str">
        <f t="shared" si="490"/>
        <v/>
      </c>
      <c r="P6276" s="75" t="str">
        <f t="shared" si="491"/>
        <v/>
      </c>
      <c r="Q6276" s="77" t="str">
        <f t="shared" si="492"/>
        <v/>
      </c>
      <c r="R6276" s="77" t="str">
        <f t="shared" si="493"/>
        <v/>
      </c>
      <c r="S6276" s="77" t="str">
        <f>IF(O6276="","",IF(OR(VALUE(LEFT(O6276,2))&gt;IF(RIGHT(J6276,1)="M",7,19),AND(OR(LEFT(O6276,2)={"07","19"}),VALUE(RIGHT(O6276,2))&gt;15)),TRUE,FALSE))</f>
        <v/>
      </c>
      <c r="T6276" s="77" t="str">
        <f>IF(O6276="","",IF(OR(VALUE(LEFT(O6276,2))&gt;IF(RIGHT(J6276,1)="M",7,19),AND(OR(LEFT(O6276,2)={"07","19"}),VALUE(RIGHT(O6276,2))&gt;5)),TRUE,FALSE))</f>
        <v/>
      </c>
    </row>
    <row r="6277" spans="12:20" x14ac:dyDescent="0.25">
      <c r="L6277" s="75">
        <f>COUNTIF($B$2:B6277,B6277)</f>
        <v>0</v>
      </c>
      <c r="M6277" s="75">
        <f>COUNTIF($L$2:L6277,4)</f>
        <v>42</v>
      </c>
      <c r="N6277" s="76" t="str">
        <f t="shared" si="494"/>
        <v>0</v>
      </c>
      <c r="O6277" s="76" t="str">
        <f t="shared" si="490"/>
        <v/>
      </c>
      <c r="P6277" s="75" t="str">
        <f t="shared" si="491"/>
        <v/>
      </c>
      <c r="Q6277" s="77" t="str">
        <f t="shared" si="492"/>
        <v/>
      </c>
      <c r="R6277" s="77" t="str">
        <f t="shared" si="493"/>
        <v/>
      </c>
      <c r="S6277" s="77" t="str">
        <f>IF(O6277="","",IF(OR(VALUE(LEFT(O6277,2))&gt;IF(RIGHT(J6277,1)="M",7,19),AND(OR(LEFT(O6277,2)={"07","19"}),VALUE(RIGHT(O6277,2))&gt;15)),TRUE,FALSE))</f>
        <v/>
      </c>
      <c r="T6277" s="77" t="str">
        <f>IF(O6277="","",IF(OR(VALUE(LEFT(O6277,2))&gt;IF(RIGHT(J6277,1)="M",7,19),AND(OR(LEFT(O6277,2)={"07","19"}),VALUE(RIGHT(O6277,2))&gt;5)),TRUE,FALSE))</f>
        <v/>
      </c>
    </row>
    <row r="6278" spans="12:20" x14ac:dyDescent="0.25">
      <c r="L6278" s="75">
        <f>COUNTIF($B$2:B6278,B6278)</f>
        <v>0</v>
      </c>
      <c r="M6278" s="75">
        <f>COUNTIF($L$2:L6278,4)</f>
        <v>42</v>
      </c>
      <c r="N6278" s="76" t="str">
        <f t="shared" si="494"/>
        <v>0</v>
      </c>
      <c r="O6278" s="76" t="str">
        <f t="shared" si="490"/>
        <v/>
      </c>
      <c r="P6278" s="75" t="str">
        <f t="shared" si="491"/>
        <v/>
      </c>
      <c r="Q6278" s="77" t="str">
        <f t="shared" si="492"/>
        <v/>
      </c>
      <c r="R6278" s="77" t="str">
        <f t="shared" si="493"/>
        <v/>
      </c>
      <c r="S6278" s="77" t="str">
        <f>IF(O6278="","",IF(OR(VALUE(LEFT(O6278,2))&gt;IF(RIGHT(J6278,1)="M",7,19),AND(OR(LEFT(O6278,2)={"07","19"}),VALUE(RIGHT(O6278,2))&gt;15)),TRUE,FALSE))</f>
        <v/>
      </c>
      <c r="T6278" s="77" t="str">
        <f>IF(O6278="","",IF(OR(VALUE(LEFT(O6278,2))&gt;IF(RIGHT(J6278,1)="M",7,19),AND(OR(LEFT(O6278,2)={"07","19"}),VALUE(RIGHT(O6278,2))&gt;5)),TRUE,FALSE))</f>
        <v/>
      </c>
    </row>
    <row r="6279" spans="12:20" x14ac:dyDescent="0.25">
      <c r="L6279" s="75">
        <f>COUNTIF($B$2:B6279,B6279)</f>
        <v>0</v>
      </c>
      <c r="M6279" s="75">
        <f>COUNTIF($L$2:L6279,4)</f>
        <v>42</v>
      </c>
      <c r="N6279" s="76" t="str">
        <f t="shared" si="494"/>
        <v>0</v>
      </c>
      <c r="O6279" s="76" t="str">
        <f t="shared" si="490"/>
        <v/>
      </c>
      <c r="P6279" s="75" t="str">
        <f t="shared" si="491"/>
        <v/>
      </c>
      <c r="Q6279" s="77" t="str">
        <f t="shared" si="492"/>
        <v/>
      </c>
      <c r="R6279" s="77" t="str">
        <f t="shared" si="493"/>
        <v/>
      </c>
      <c r="S6279" s="77" t="str">
        <f>IF(O6279="","",IF(OR(VALUE(LEFT(O6279,2))&gt;IF(RIGHT(J6279,1)="M",7,19),AND(OR(LEFT(O6279,2)={"07","19"}),VALUE(RIGHT(O6279,2))&gt;15)),TRUE,FALSE))</f>
        <v/>
      </c>
      <c r="T6279" s="77" t="str">
        <f>IF(O6279="","",IF(OR(VALUE(LEFT(O6279,2))&gt;IF(RIGHT(J6279,1)="M",7,19),AND(OR(LEFT(O6279,2)={"07","19"}),VALUE(RIGHT(O6279,2))&gt;5)),TRUE,FALSE))</f>
        <v/>
      </c>
    </row>
    <row r="6280" spans="12:20" x14ac:dyDescent="0.25">
      <c r="L6280" s="75">
        <f>COUNTIF($B$2:B6280,B6280)</f>
        <v>0</v>
      </c>
      <c r="M6280" s="75">
        <f>COUNTIF($L$2:L6280,4)</f>
        <v>42</v>
      </c>
      <c r="N6280" s="76" t="str">
        <f t="shared" si="494"/>
        <v>0</v>
      </c>
      <c r="O6280" s="76" t="str">
        <f t="shared" si="490"/>
        <v/>
      </c>
      <c r="P6280" s="75" t="str">
        <f t="shared" si="491"/>
        <v/>
      </c>
      <c r="Q6280" s="77" t="str">
        <f t="shared" si="492"/>
        <v/>
      </c>
      <c r="R6280" s="77" t="str">
        <f t="shared" si="493"/>
        <v/>
      </c>
      <c r="S6280" s="77" t="str">
        <f>IF(O6280="","",IF(OR(VALUE(LEFT(O6280,2))&gt;IF(RIGHT(J6280,1)="M",7,19),AND(OR(LEFT(O6280,2)={"07","19"}),VALUE(RIGHT(O6280,2))&gt;15)),TRUE,FALSE))</f>
        <v/>
      </c>
      <c r="T6280" s="77" t="str">
        <f>IF(O6280="","",IF(OR(VALUE(LEFT(O6280,2))&gt;IF(RIGHT(J6280,1)="M",7,19),AND(OR(LEFT(O6280,2)={"07","19"}),VALUE(RIGHT(O6280,2))&gt;5)),TRUE,FALSE))</f>
        <v/>
      </c>
    </row>
    <row r="6281" spans="12:20" x14ac:dyDescent="0.25">
      <c r="L6281" s="75">
        <f>COUNTIF($B$2:B6281,B6281)</f>
        <v>0</v>
      </c>
      <c r="M6281" s="75">
        <f>COUNTIF($L$2:L6281,4)</f>
        <v>42</v>
      </c>
      <c r="N6281" s="76" t="str">
        <f t="shared" si="494"/>
        <v>0</v>
      </c>
      <c r="O6281" s="76" t="str">
        <f t="shared" si="490"/>
        <v/>
      </c>
      <c r="P6281" s="75" t="str">
        <f t="shared" si="491"/>
        <v/>
      </c>
      <c r="Q6281" s="77" t="str">
        <f t="shared" si="492"/>
        <v/>
      </c>
      <c r="R6281" s="77" t="str">
        <f t="shared" si="493"/>
        <v/>
      </c>
      <c r="S6281" s="77" t="str">
        <f>IF(O6281="","",IF(OR(VALUE(LEFT(O6281,2))&gt;IF(RIGHT(J6281,1)="M",7,19),AND(OR(LEFT(O6281,2)={"07","19"}),VALUE(RIGHT(O6281,2))&gt;15)),TRUE,FALSE))</f>
        <v/>
      </c>
      <c r="T6281" s="77" t="str">
        <f>IF(O6281="","",IF(OR(VALUE(LEFT(O6281,2))&gt;IF(RIGHT(J6281,1)="M",7,19),AND(OR(LEFT(O6281,2)={"07","19"}),VALUE(RIGHT(O6281,2))&gt;5)),TRUE,FALSE))</f>
        <v/>
      </c>
    </row>
    <row r="6282" spans="12:20" x14ac:dyDescent="0.25">
      <c r="L6282" s="75">
        <f>COUNTIF($B$2:B6282,B6282)</f>
        <v>0</v>
      </c>
      <c r="M6282" s="75">
        <f>COUNTIF($L$2:L6282,4)</f>
        <v>42</v>
      </c>
      <c r="N6282" s="76" t="str">
        <f t="shared" si="494"/>
        <v>0</v>
      </c>
      <c r="O6282" s="76" t="str">
        <f t="shared" si="490"/>
        <v/>
      </c>
      <c r="P6282" s="75" t="str">
        <f t="shared" si="491"/>
        <v/>
      </c>
      <c r="Q6282" s="77" t="str">
        <f t="shared" si="492"/>
        <v/>
      </c>
      <c r="R6282" s="77" t="str">
        <f t="shared" si="493"/>
        <v/>
      </c>
      <c r="S6282" s="77" t="str">
        <f>IF(O6282="","",IF(OR(VALUE(LEFT(O6282,2))&gt;IF(RIGHT(J6282,1)="M",7,19),AND(OR(LEFT(O6282,2)={"07","19"}),VALUE(RIGHT(O6282,2))&gt;15)),TRUE,FALSE))</f>
        <v/>
      </c>
      <c r="T6282" s="77" t="str">
        <f>IF(O6282="","",IF(OR(VALUE(LEFT(O6282,2))&gt;IF(RIGHT(J6282,1)="M",7,19),AND(OR(LEFT(O6282,2)={"07","19"}),VALUE(RIGHT(O6282,2))&gt;5)),TRUE,FALSE))</f>
        <v/>
      </c>
    </row>
    <row r="6283" spans="12:20" x14ac:dyDescent="0.25">
      <c r="L6283" s="75">
        <f>COUNTIF($B$2:B6283,B6283)</f>
        <v>0</v>
      </c>
      <c r="M6283" s="75">
        <f>COUNTIF($L$2:L6283,4)</f>
        <v>42</v>
      </c>
      <c r="N6283" s="76" t="str">
        <f t="shared" si="494"/>
        <v>0</v>
      </c>
      <c r="O6283" s="76" t="str">
        <f t="shared" si="490"/>
        <v/>
      </c>
      <c r="P6283" s="75" t="str">
        <f t="shared" si="491"/>
        <v/>
      </c>
      <c r="Q6283" s="77" t="str">
        <f t="shared" si="492"/>
        <v/>
      </c>
      <c r="R6283" s="77" t="str">
        <f t="shared" si="493"/>
        <v/>
      </c>
      <c r="S6283" s="77" t="str">
        <f>IF(O6283="","",IF(OR(VALUE(LEFT(O6283,2))&gt;IF(RIGHT(J6283,1)="M",7,19),AND(OR(LEFT(O6283,2)={"07","19"}),VALUE(RIGHT(O6283,2))&gt;15)),TRUE,FALSE))</f>
        <v/>
      </c>
      <c r="T6283" s="77" t="str">
        <f>IF(O6283="","",IF(OR(VALUE(LEFT(O6283,2))&gt;IF(RIGHT(J6283,1)="M",7,19),AND(OR(LEFT(O6283,2)={"07","19"}),VALUE(RIGHT(O6283,2))&gt;5)),TRUE,FALSE))</f>
        <v/>
      </c>
    </row>
    <row r="6284" spans="12:20" x14ac:dyDescent="0.25">
      <c r="L6284" s="75">
        <f>COUNTIF($B$2:B6284,B6284)</f>
        <v>0</v>
      </c>
      <c r="M6284" s="75">
        <f>COUNTIF($L$2:L6284,4)</f>
        <v>42</v>
      </c>
      <c r="N6284" s="76" t="str">
        <f t="shared" si="494"/>
        <v>0</v>
      </c>
      <c r="O6284" s="76" t="str">
        <f t="shared" si="490"/>
        <v/>
      </c>
      <c r="P6284" s="75" t="str">
        <f t="shared" si="491"/>
        <v/>
      </c>
      <c r="Q6284" s="77" t="str">
        <f t="shared" si="492"/>
        <v/>
      </c>
      <c r="R6284" s="77" t="str">
        <f t="shared" si="493"/>
        <v/>
      </c>
      <c r="S6284" s="77" t="str">
        <f>IF(O6284="","",IF(OR(VALUE(LEFT(O6284,2))&gt;IF(RIGHT(J6284,1)="M",7,19),AND(OR(LEFT(O6284,2)={"07","19"}),VALUE(RIGHT(O6284,2))&gt;15)),TRUE,FALSE))</f>
        <v/>
      </c>
      <c r="T6284" s="77" t="str">
        <f>IF(O6284="","",IF(OR(VALUE(LEFT(O6284,2))&gt;IF(RIGHT(J6284,1)="M",7,19),AND(OR(LEFT(O6284,2)={"07","19"}),VALUE(RIGHT(O6284,2))&gt;5)),TRUE,FALSE))</f>
        <v/>
      </c>
    </row>
    <row r="6285" spans="12:20" x14ac:dyDescent="0.25">
      <c r="L6285" s="75">
        <f>COUNTIF($B$2:B6285,B6285)</f>
        <v>0</v>
      </c>
      <c r="M6285" s="75">
        <f>COUNTIF($L$2:L6285,4)</f>
        <v>42</v>
      </c>
      <c r="N6285" s="76" t="str">
        <f t="shared" si="494"/>
        <v>0</v>
      </c>
      <c r="O6285" s="76" t="str">
        <f t="shared" si="490"/>
        <v/>
      </c>
      <c r="P6285" s="75" t="str">
        <f t="shared" si="491"/>
        <v/>
      </c>
      <c r="Q6285" s="77" t="str">
        <f t="shared" si="492"/>
        <v/>
      </c>
      <c r="R6285" s="77" t="str">
        <f t="shared" si="493"/>
        <v/>
      </c>
      <c r="S6285" s="77" t="str">
        <f>IF(O6285="","",IF(OR(VALUE(LEFT(O6285,2))&gt;IF(RIGHT(J6285,1)="M",7,19),AND(OR(LEFT(O6285,2)={"07","19"}),VALUE(RIGHT(O6285,2))&gt;15)),TRUE,FALSE))</f>
        <v/>
      </c>
      <c r="T6285" s="77" t="str">
        <f>IF(O6285="","",IF(OR(VALUE(LEFT(O6285,2))&gt;IF(RIGHT(J6285,1)="M",7,19),AND(OR(LEFT(O6285,2)={"07","19"}),VALUE(RIGHT(O6285,2))&gt;5)),TRUE,FALSE))</f>
        <v/>
      </c>
    </row>
    <row r="6286" spans="12:20" x14ac:dyDescent="0.25">
      <c r="L6286" s="75">
        <f>COUNTIF($B$2:B6286,B6286)</f>
        <v>0</v>
      </c>
      <c r="M6286" s="75">
        <f>COUNTIF($L$2:L6286,4)</f>
        <v>42</v>
      </c>
      <c r="N6286" s="76" t="str">
        <f t="shared" si="494"/>
        <v>0</v>
      </c>
      <c r="O6286" s="76" t="str">
        <f t="shared" si="490"/>
        <v/>
      </c>
      <c r="P6286" s="75" t="str">
        <f t="shared" si="491"/>
        <v/>
      </c>
      <c r="Q6286" s="77" t="str">
        <f t="shared" si="492"/>
        <v/>
      </c>
      <c r="R6286" s="77" t="str">
        <f t="shared" si="493"/>
        <v/>
      </c>
      <c r="S6286" s="77" t="str">
        <f>IF(O6286="","",IF(OR(VALUE(LEFT(O6286,2))&gt;IF(RIGHT(J6286,1)="M",7,19),AND(OR(LEFT(O6286,2)={"07","19"}),VALUE(RIGHT(O6286,2))&gt;15)),TRUE,FALSE))</f>
        <v/>
      </c>
      <c r="T6286" s="77" t="str">
        <f>IF(O6286="","",IF(OR(VALUE(LEFT(O6286,2))&gt;IF(RIGHT(J6286,1)="M",7,19),AND(OR(LEFT(O6286,2)={"07","19"}),VALUE(RIGHT(O6286,2))&gt;5)),TRUE,FALSE))</f>
        <v/>
      </c>
    </row>
    <row r="6287" spans="12:20" x14ac:dyDescent="0.25">
      <c r="L6287" s="75">
        <f>COUNTIF($B$2:B6287,B6287)</f>
        <v>0</v>
      </c>
      <c r="M6287" s="75">
        <f>COUNTIF($L$2:L6287,4)</f>
        <v>42</v>
      </c>
      <c r="N6287" s="76" t="str">
        <f t="shared" si="494"/>
        <v>0</v>
      </c>
      <c r="O6287" s="76" t="str">
        <f t="shared" si="490"/>
        <v/>
      </c>
      <c r="P6287" s="75" t="str">
        <f t="shared" si="491"/>
        <v/>
      </c>
      <c r="Q6287" s="77" t="str">
        <f t="shared" si="492"/>
        <v/>
      </c>
      <c r="R6287" s="77" t="str">
        <f t="shared" si="493"/>
        <v/>
      </c>
      <c r="S6287" s="77" t="str">
        <f>IF(O6287="","",IF(OR(VALUE(LEFT(O6287,2))&gt;IF(RIGHT(J6287,1)="M",7,19),AND(OR(LEFT(O6287,2)={"07","19"}),VALUE(RIGHT(O6287,2))&gt;15)),TRUE,FALSE))</f>
        <v/>
      </c>
      <c r="T6287" s="77" t="str">
        <f>IF(O6287="","",IF(OR(VALUE(LEFT(O6287,2))&gt;IF(RIGHT(J6287,1)="M",7,19),AND(OR(LEFT(O6287,2)={"07","19"}),VALUE(RIGHT(O6287,2))&gt;5)),TRUE,FALSE))</f>
        <v/>
      </c>
    </row>
    <row r="6288" spans="12:20" x14ac:dyDescent="0.25">
      <c r="L6288" s="75">
        <f>COUNTIF($B$2:B6288,B6288)</f>
        <v>0</v>
      </c>
      <c r="M6288" s="75">
        <f>COUNTIF($L$2:L6288,4)</f>
        <v>42</v>
      </c>
      <c r="N6288" s="76" t="str">
        <f t="shared" si="494"/>
        <v>0</v>
      </c>
      <c r="O6288" s="76" t="str">
        <f t="shared" si="490"/>
        <v/>
      </c>
      <c r="P6288" s="75" t="str">
        <f t="shared" si="491"/>
        <v/>
      </c>
      <c r="Q6288" s="77" t="str">
        <f t="shared" si="492"/>
        <v/>
      </c>
      <c r="R6288" s="77" t="str">
        <f t="shared" si="493"/>
        <v/>
      </c>
      <c r="S6288" s="77" t="str">
        <f>IF(O6288="","",IF(OR(VALUE(LEFT(O6288,2))&gt;IF(RIGHT(J6288,1)="M",7,19),AND(OR(LEFT(O6288,2)={"07","19"}),VALUE(RIGHT(O6288,2))&gt;15)),TRUE,FALSE))</f>
        <v/>
      </c>
      <c r="T6288" s="77" t="str">
        <f>IF(O6288="","",IF(OR(VALUE(LEFT(O6288,2))&gt;IF(RIGHT(J6288,1)="M",7,19),AND(OR(LEFT(O6288,2)={"07","19"}),VALUE(RIGHT(O6288,2))&gt;5)),TRUE,FALSE))</f>
        <v/>
      </c>
    </row>
    <row r="6289" spans="12:20" x14ac:dyDescent="0.25">
      <c r="L6289" s="75">
        <f>COUNTIF($B$2:B6289,B6289)</f>
        <v>0</v>
      </c>
      <c r="M6289" s="75">
        <f>COUNTIF($L$2:L6289,4)</f>
        <v>42</v>
      </c>
      <c r="N6289" s="76" t="str">
        <f t="shared" si="494"/>
        <v>0</v>
      </c>
      <c r="O6289" s="76" t="str">
        <f t="shared" si="490"/>
        <v/>
      </c>
      <c r="P6289" s="75" t="str">
        <f t="shared" si="491"/>
        <v/>
      </c>
      <c r="Q6289" s="77" t="str">
        <f t="shared" si="492"/>
        <v/>
      </c>
      <c r="R6289" s="77" t="str">
        <f t="shared" si="493"/>
        <v/>
      </c>
      <c r="S6289" s="77" t="str">
        <f>IF(O6289="","",IF(OR(VALUE(LEFT(O6289,2))&gt;IF(RIGHT(J6289,1)="M",7,19),AND(OR(LEFT(O6289,2)={"07","19"}),VALUE(RIGHT(O6289,2))&gt;15)),TRUE,FALSE))</f>
        <v/>
      </c>
      <c r="T6289" s="77" t="str">
        <f>IF(O6289="","",IF(OR(VALUE(LEFT(O6289,2))&gt;IF(RIGHT(J6289,1)="M",7,19),AND(OR(LEFT(O6289,2)={"07","19"}),VALUE(RIGHT(O6289,2))&gt;5)),TRUE,FALSE))</f>
        <v/>
      </c>
    </row>
    <row r="6290" spans="12:20" x14ac:dyDescent="0.25">
      <c r="L6290" s="75">
        <f>COUNTIF($B$2:B6290,B6290)</f>
        <v>0</v>
      </c>
      <c r="M6290" s="75">
        <f>COUNTIF($L$2:L6290,4)</f>
        <v>42</v>
      </c>
      <c r="N6290" s="76" t="str">
        <f t="shared" si="494"/>
        <v>0</v>
      </c>
      <c r="O6290" s="76" t="str">
        <f t="shared" si="490"/>
        <v/>
      </c>
      <c r="P6290" s="75" t="str">
        <f t="shared" si="491"/>
        <v/>
      </c>
      <c r="Q6290" s="77" t="str">
        <f t="shared" si="492"/>
        <v/>
      </c>
      <c r="R6290" s="77" t="str">
        <f t="shared" si="493"/>
        <v/>
      </c>
      <c r="S6290" s="77" t="str">
        <f>IF(O6290="","",IF(OR(VALUE(LEFT(O6290,2))&gt;IF(RIGHT(J6290,1)="M",7,19),AND(OR(LEFT(O6290,2)={"07","19"}),VALUE(RIGHT(O6290,2))&gt;15)),TRUE,FALSE))</f>
        <v/>
      </c>
      <c r="T6290" s="77" t="str">
        <f>IF(O6290="","",IF(OR(VALUE(LEFT(O6290,2))&gt;IF(RIGHT(J6290,1)="M",7,19),AND(OR(LEFT(O6290,2)={"07","19"}),VALUE(RIGHT(O6290,2))&gt;5)),TRUE,FALSE))</f>
        <v/>
      </c>
    </row>
    <row r="6291" spans="12:20" x14ac:dyDescent="0.25">
      <c r="L6291" s="75">
        <f>COUNTIF($B$2:B6291,B6291)</f>
        <v>0</v>
      </c>
      <c r="M6291" s="75">
        <f>COUNTIF($L$2:L6291,4)</f>
        <v>42</v>
      </c>
      <c r="N6291" s="76" t="str">
        <f t="shared" si="494"/>
        <v>0</v>
      </c>
      <c r="O6291" s="76" t="str">
        <f t="shared" si="490"/>
        <v/>
      </c>
      <c r="P6291" s="75" t="str">
        <f t="shared" si="491"/>
        <v/>
      </c>
      <c r="Q6291" s="77" t="str">
        <f t="shared" si="492"/>
        <v/>
      </c>
      <c r="R6291" s="77" t="str">
        <f t="shared" si="493"/>
        <v/>
      </c>
      <c r="S6291" s="77" t="str">
        <f>IF(O6291="","",IF(OR(VALUE(LEFT(O6291,2))&gt;IF(RIGHT(J6291,1)="M",7,19),AND(OR(LEFT(O6291,2)={"07","19"}),VALUE(RIGHT(O6291,2))&gt;15)),TRUE,FALSE))</f>
        <v/>
      </c>
      <c r="T6291" s="77" t="str">
        <f>IF(O6291="","",IF(OR(VALUE(LEFT(O6291,2))&gt;IF(RIGHT(J6291,1)="M",7,19),AND(OR(LEFT(O6291,2)={"07","19"}),VALUE(RIGHT(O6291,2))&gt;5)),TRUE,FALSE))</f>
        <v/>
      </c>
    </row>
    <row r="6292" spans="12:20" x14ac:dyDescent="0.25">
      <c r="L6292" s="75">
        <f>COUNTIF($B$2:B6292,B6292)</f>
        <v>0</v>
      </c>
      <c r="M6292" s="75">
        <f>COUNTIF($L$2:L6292,4)</f>
        <v>42</v>
      </c>
      <c r="N6292" s="76" t="str">
        <f t="shared" si="494"/>
        <v>0</v>
      </c>
      <c r="O6292" s="76" t="str">
        <f t="shared" si="490"/>
        <v/>
      </c>
      <c r="P6292" s="75" t="str">
        <f t="shared" si="491"/>
        <v/>
      </c>
      <c r="Q6292" s="77" t="str">
        <f t="shared" si="492"/>
        <v/>
      </c>
      <c r="R6292" s="77" t="str">
        <f t="shared" si="493"/>
        <v/>
      </c>
      <c r="S6292" s="77" t="str">
        <f>IF(O6292="","",IF(OR(VALUE(LEFT(O6292,2))&gt;IF(RIGHT(J6292,1)="M",7,19),AND(OR(LEFT(O6292,2)={"07","19"}),VALUE(RIGHT(O6292,2))&gt;15)),TRUE,FALSE))</f>
        <v/>
      </c>
      <c r="T6292" s="77" t="str">
        <f>IF(O6292="","",IF(OR(VALUE(LEFT(O6292,2))&gt;IF(RIGHT(J6292,1)="M",7,19),AND(OR(LEFT(O6292,2)={"07","19"}),VALUE(RIGHT(O6292,2))&gt;5)),TRUE,FALSE))</f>
        <v/>
      </c>
    </row>
    <row r="6293" spans="12:20" x14ac:dyDescent="0.25">
      <c r="L6293" s="75">
        <f>COUNTIF($B$2:B6293,B6293)</f>
        <v>0</v>
      </c>
      <c r="M6293" s="75">
        <f>COUNTIF($L$2:L6293,4)</f>
        <v>42</v>
      </c>
      <c r="N6293" s="76" t="str">
        <f t="shared" si="494"/>
        <v>0</v>
      </c>
      <c r="O6293" s="76" t="str">
        <f t="shared" si="490"/>
        <v/>
      </c>
      <c r="P6293" s="75" t="str">
        <f t="shared" si="491"/>
        <v/>
      </c>
      <c r="Q6293" s="77" t="str">
        <f t="shared" si="492"/>
        <v/>
      </c>
      <c r="R6293" s="77" t="str">
        <f t="shared" si="493"/>
        <v/>
      </c>
      <c r="S6293" s="77" t="str">
        <f>IF(O6293="","",IF(OR(VALUE(LEFT(O6293,2))&gt;IF(RIGHT(J6293,1)="M",7,19),AND(OR(LEFT(O6293,2)={"07","19"}),VALUE(RIGHT(O6293,2))&gt;15)),TRUE,FALSE))</f>
        <v/>
      </c>
      <c r="T6293" s="77" t="str">
        <f>IF(O6293="","",IF(OR(VALUE(LEFT(O6293,2))&gt;IF(RIGHT(J6293,1)="M",7,19),AND(OR(LEFT(O6293,2)={"07","19"}),VALUE(RIGHT(O6293,2))&gt;5)),TRUE,FALSE))</f>
        <v/>
      </c>
    </row>
    <row r="6294" spans="12:20" x14ac:dyDescent="0.25">
      <c r="L6294" s="75">
        <f>COUNTIF($B$2:B6294,B6294)</f>
        <v>0</v>
      </c>
      <c r="M6294" s="75">
        <f>COUNTIF($L$2:L6294,4)</f>
        <v>42</v>
      </c>
      <c r="N6294" s="76" t="str">
        <f t="shared" si="494"/>
        <v>0</v>
      </c>
      <c r="O6294" s="76" t="str">
        <f t="shared" si="490"/>
        <v/>
      </c>
      <c r="P6294" s="75" t="str">
        <f t="shared" si="491"/>
        <v/>
      </c>
      <c r="Q6294" s="77" t="str">
        <f t="shared" si="492"/>
        <v/>
      </c>
      <c r="R6294" s="77" t="str">
        <f t="shared" si="493"/>
        <v/>
      </c>
      <c r="S6294" s="77" t="str">
        <f>IF(O6294="","",IF(OR(VALUE(LEFT(O6294,2))&gt;IF(RIGHT(J6294,1)="M",7,19),AND(OR(LEFT(O6294,2)={"07","19"}),VALUE(RIGHT(O6294,2))&gt;15)),TRUE,FALSE))</f>
        <v/>
      </c>
      <c r="T6294" s="77" t="str">
        <f>IF(O6294="","",IF(OR(VALUE(LEFT(O6294,2))&gt;IF(RIGHT(J6294,1)="M",7,19),AND(OR(LEFT(O6294,2)={"07","19"}),VALUE(RIGHT(O6294,2))&gt;5)),TRUE,FALSE))</f>
        <v/>
      </c>
    </row>
    <row r="6295" spans="12:20" x14ac:dyDescent="0.25">
      <c r="L6295" s="75">
        <f>COUNTIF($B$2:B6295,B6295)</f>
        <v>0</v>
      </c>
      <c r="M6295" s="75">
        <f>COUNTIF($L$2:L6295,4)</f>
        <v>42</v>
      </c>
      <c r="N6295" s="76" t="str">
        <f t="shared" si="494"/>
        <v>0</v>
      </c>
      <c r="O6295" s="76" t="str">
        <f t="shared" si="490"/>
        <v/>
      </c>
      <c r="P6295" s="75" t="str">
        <f t="shared" si="491"/>
        <v/>
      </c>
      <c r="Q6295" s="77" t="str">
        <f t="shared" si="492"/>
        <v/>
      </c>
      <c r="R6295" s="77" t="str">
        <f t="shared" si="493"/>
        <v/>
      </c>
      <c r="S6295" s="77" t="str">
        <f>IF(O6295="","",IF(OR(VALUE(LEFT(O6295,2))&gt;IF(RIGHT(J6295,1)="M",7,19),AND(OR(LEFT(O6295,2)={"07","19"}),VALUE(RIGHT(O6295,2))&gt;15)),TRUE,FALSE))</f>
        <v/>
      </c>
      <c r="T6295" s="77" t="str">
        <f>IF(O6295="","",IF(OR(VALUE(LEFT(O6295,2))&gt;IF(RIGHT(J6295,1)="M",7,19),AND(OR(LEFT(O6295,2)={"07","19"}),VALUE(RIGHT(O6295,2))&gt;5)),TRUE,FALSE))</f>
        <v/>
      </c>
    </row>
    <row r="6296" spans="12:20" x14ac:dyDescent="0.25">
      <c r="L6296" s="75">
        <f>COUNTIF($B$2:B6296,B6296)</f>
        <v>0</v>
      </c>
      <c r="M6296" s="75">
        <f>COUNTIF($L$2:L6296,4)</f>
        <v>42</v>
      </c>
      <c r="N6296" s="76" t="str">
        <f t="shared" si="494"/>
        <v>0</v>
      </c>
      <c r="O6296" s="76" t="str">
        <f t="shared" si="490"/>
        <v/>
      </c>
      <c r="P6296" s="75" t="str">
        <f t="shared" si="491"/>
        <v/>
      </c>
      <c r="Q6296" s="77" t="str">
        <f t="shared" si="492"/>
        <v/>
      </c>
      <c r="R6296" s="77" t="str">
        <f t="shared" si="493"/>
        <v/>
      </c>
      <c r="S6296" s="77" t="str">
        <f>IF(O6296="","",IF(OR(VALUE(LEFT(O6296,2))&gt;IF(RIGHT(J6296,1)="M",7,19),AND(OR(LEFT(O6296,2)={"07","19"}),VALUE(RIGHT(O6296,2))&gt;15)),TRUE,FALSE))</f>
        <v/>
      </c>
      <c r="T6296" s="77" t="str">
        <f>IF(O6296="","",IF(OR(VALUE(LEFT(O6296,2))&gt;IF(RIGHT(J6296,1)="M",7,19),AND(OR(LEFT(O6296,2)={"07","19"}),VALUE(RIGHT(O6296,2))&gt;5)),TRUE,FALSE))</f>
        <v/>
      </c>
    </row>
    <row r="6297" spans="12:20" x14ac:dyDescent="0.25">
      <c r="L6297" s="75">
        <f>COUNTIF($B$2:B6297,B6297)</f>
        <v>0</v>
      </c>
      <c r="M6297" s="75">
        <f>COUNTIF($L$2:L6297,4)</f>
        <v>42</v>
      </c>
      <c r="N6297" s="76" t="str">
        <f t="shared" si="494"/>
        <v>0</v>
      </c>
      <c r="O6297" s="76" t="str">
        <f t="shared" si="490"/>
        <v/>
      </c>
      <c r="P6297" s="75" t="str">
        <f t="shared" si="491"/>
        <v/>
      </c>
      <c r="Q6297" s="77" t="str">
        <f t="shared" si="492"/>
        <v/>
      </c>
      <c r="R6297" s="77" t="str">
        <f t="shared" si="493"/>
        <v/>
      </c>
      <c r="S6297" s="77" t="str">
        <f>IF(O6297="","",IF(OR(VALUE(LEFT(O6297,2))&gt;IF(RIGHT(J6297,1)="M",7,19),AND(OR(LEFT(O6297,2)={"07","19"}),VALUE(RIGHT(O6297,2))&gt;15)),TRUE,FALSE))</f>
        <v/>
      </c>
      <c r="T6297" s="77" t="str">
        <f>IF(O6297="","",IF(OR(VALUE(LEFT(O6297,2))&gt;IF(RIGHT(J6297,1)="M",7,19),AND(OR(LEFT(O6297,2)={"07","19"}),VALUE(RIGHT(O6297,2))&gt;5)),TRUE,FALSE))</f>
        <v/>
      </c>
    </row>
    <row r="6298" spans="12:20" x14ac:dyDescent="0.25">
      <c r="L6298" s="75">
        <f>COUNTIF($B$2:B6298,B6298)</f>
        <v>0</v>
      </c>
      <c r="M6298" s="75">
        <f>COUNTIF($L$2:L6298,4)</f>
        <v>42</v>
      </c>
      <c r="N6298" s="76" t="str">
        <f t="shared" si="494"/>
        <v>0</v>
      </c>
      <c r="O6298" s="76" t="str">
        <f t="shared" si="490"/>
        <v/>
      </c>
      <c r="P6298" s="75" t="str">
        <f t="shared" si="491"/>
        <v/>
      </c>
      <c r="Q6298" s="77" t="str">
        <f t="shared" si="492"/>
        <v/>
      </c>
      <c r="R6298" s="77" t="str">
        <f t="shared" si="493"/>
        <v/>
      </c>
      <c r="S6298" s="77" t="str">
        <f>IF(O6298="","",IF(OR(VALUE(LEFT(O6298,2))&gt;IF(RIGHT(J6298,1)="M",7,19),AND(OR(LEFT(O6298,2)={"07","19"}),VALUE(RIGHT(O6298,2))&gt;15)),TRUE,FALSE))</f>
        <v/>
      </c>
      <c r="T6298" s="77" t="str">
        <f>IF(O6298="","",IF(OR(VALUE(LEFT(O6298,2))&gt;IF(RIGHT(J6298,1)="M",7,19),AND(OR(LEFT(O6298,2)={"07","19"}),VALUE(RIGHT(O6298,2))&gt;5)),TRUE,FALSE))</f>
        <v/>
      </c>
    </row>
    <row r="6299" spans="12:20" x14ac:dyDescent="0.25">
      <c r="L6299" s="75">
        <f>COUNTIF($B$2:B6299,B6299)</f>
        <v>0</v>
      </c>
      <c r="M6299" s="75">
        <f>COUNTIF($L$2:L6299,4)</f>
        <v>42</v>
      </c>
      <c r="N6299" s="76" t="str">
        <f t="shared" si="494"/>
        <v>0</v>
      </c>
      <c r="O6299" s="76" t="str">
        <f t="shared" si="490"/>
        <v/>
      </c>
      <c r="P6299" s="75" t="str">
        <f t="shared" si="491"/>
        <v/>
      </c>
      <c r="Q6299" s="77" t="str">
        <f t="shared" si="492"/>
        <v/>
      </c>
      <c r="R6299" s="77" t="str">
        <f t="shared" si="493"/>
        <v/>
      </c>
      <c r="S6299" s="77" t="str">
        <f>IF(O6299="","",IF(OR(VALUE(LEFT(O6299,2))&gt;IF(RIGHT(J6299,1)="M",7,19),AND(OR(LEFT(O6299,2)={"07","19"}),VALUE(RIGHT(O6299,2))&gt;15)),TRUE,FALSE))</f>
        <v/>
      </c>
      <c r="T6299" s="77" t="str">
        <f>IF(O6299="","",IF(OR(VALUE(LEFT(O6299,2))&gt;IF(RIGHT(J6299,1)="M",7,19),AND(OR(LEFT(O6299,2)={"07","19"}),VALUE(RIGHT(O6299,2))&gt;5)),TRUE,FALSE))</f>
        <v/>
      </c>
    </row>
    <row r="6300" spans="12:20" x14ac:dyDescent="0.25">
      <c r="L6300" s="75">
        <f>COUNTIF($B$2:B6300,B6300)</f>
        <v>0</v>
      </c>
      <c r="M6300" s="75">
        <f>COUNTIF($L$2:L6300,4)</f>
        <v>42</v>
      </c>
      <c r="N6300" s="76" t="str">
        <f t="shared" si="494"/>
        <v>0</v>
      </c>
      <c r="O6300" s="76" t="str">
        <f t="shared" si="490"/>
        <v/>
      </c>
      <c r="P6300" s="75" t="str">
        <f t="shared" si="491"/>
        <v/>
      </c>
      <c r="Q6300" s="77" t="str">
        <f t="shared" si="492"/>
        <v/>
      </c>
      <c r="R6300" s="77" t="str">
        <f t="shared" si="493"/>
        <v/>
      </c>
      <c r="S6300" s="77" t="str">
        <f>IF(O6300="","",IF(OR(VALUE(LEFT(O6300,2))&gt;IF(RIGHT(J6300,1)="M",7,19),AND(OR(LEFT(O6300,2)={"07","19"}),VALUE(RIGHT(O6300,2))&gt;15)),TRUE,FALSE))</f>
        <v/>
      </c>
      <c r="T6300" s="77" t="str">
        <f>IF(O6300="","",IF(OR(VALUE(LEFT(O6300,2))&gt;IF(RIGHT(J6300,1)="M",7,19),AND(OR(LEFT(O6300,2)={"07","19"}),VALUE(RIGHT(O6300,2))&gt;5)),TRUE,FALSE))</f>
        <v/>
      </c>
    </row>
    <row r="6301" spans="12:20" x14ac:dyDescent="0.25">
      <c r="L6301" s="75">
        <f>COUNTIF($B$2:B6301,B6301)</f>
        <v>0</v>
      </c>
      <c r="M6301" s="75">
        <f>COUNTIF($L$2:L6301,4)</f>
        <v>42</v>
      </c>
      <c r="N6301" s="76" t="str">
        <f t="shared" si="494"/>
        <v>0</v>
      </c>
      <c r="O6301" s="76" t="str">
        <f t="shared" si="490"/>
        <v/>
      </c>
      <c r="P6301" s="75" t="str">
        <f t="shared" si="491"/>
        <v/>
      </c>
      <c r="Q6301" s="77" t="str">
        <f t="shared" si="492"/>
        <v/>
      </c>
      <c r="R6301" s="77" t="str">
        <f t="shared" si="493"/>
        <v/>
      </c>
      <c r="S6301" s="77" t="str">
        <f>IF(O6301="","",IF(OR(VALUE(LEFT(O6301,2))&gt;IF(RIGHT(J6301,1)="M",7,19),AND(OR(LEFT(O6301,2)={"07","19"}),VALUE(RIGHT(O6301,2))&gt;15)),TRUE,FALSE))</f>
        <v/>
      </c>
      <c r="T6301" s="77" t="str">
        <f>IF(O6301="","",IF(OR(VALUE(LEFT(O6301,2))&gt;IF(RIGHT(J6301,1)="M",7,19),AND(OR(LEFT(O6301,2)={"07","19"}),VALUE(RIGHT(O6301,2))&gt;5)),TRUE,FALSE))</f>
        <v/>
      </c>
    </row>
    <row r="6302" spans="12:20" x14ac:dyDescent="0.25">
      <c r="L6302" s="75">
        <f>COUNTIF($B$2:B6302,B6302)</f>
        <v>0</v>
      </c>
      <c r="M6302" s="75">
        <f>COUNTIF($L$2:L6302,4)</f>
        <v>42</v>
      </c>
      <c r="N6302" s="76" t="str">
        <f t="shared" si="494"/>
        <v>0</v>
      </c>
      <c r="O6302" s="76" t="str">
        <f t="shared" si="490"/>
        <v/>
      </c>
      <c r="P6302" s="75" t="str">
        <f t="shared" si="491"/>
        <v/>
      </c>
      <c r="Q6302" s="77" t="str">
        <f t="shared" si="492"/>
        <v/>
      </c>
      <c r="R6302" s="77" t="str">
        <f t="shared" si="493"/>
        <v/>
      </c>
      <c r="S6302" s="77" t="str">
        <f>IF(O6302="","",IF(OR(VALUE(LEFT(O6302,2))&gt;IF(RIGHT(J6302,1)="M",7,19),AND(OR(LEFT(O6302,2)={"07","19"}),VALUE(RIGHT(O6302,2))&gt;15)),TRUE,FALSE))</f>
        <v/>
      </c>
      <c r="T6302" s="77" t="str">
        <f>IF(O6302="","",IF(OR(VALUE(LEFT(O6302,2))&gt;IF(RIGHT(J6302,1)="M",7,19),AND(OR(LEFT(O6302,2)={"07","19"}),VALUE(RIGHT(O6302,2))&gt;5)),TRUE,FALSE))</f>
        <v/>
      </c>
    </row>
    <row r="6303" spans="12:20" x14ac:dyDescent="0.25">
      <c r="L6303" s="75">
        <f>COUNTIF($B$2:B6303,B6303)</f>
        <v>0</v>
      </c>
      <c r="M6303" s="75">
        <f>COUNTIF($L$2:L6303,4)</f>
        <v>42</v>
      </c>
      <c r="N6303" s="76" t="str">
        <f t="shared" si="494"/>
        <v>0</v>
      </c>
      <c r="O6303" s="76" t="str">
        <f t="shared" si="490"/>
        <v/>
      </c>
      <c r="P6303" s="75" t="str">
        <f t="shared" si="491"/>
        <v/>
      </c>
      <c r="Q6303" s="77" t="str">
        <f t="shared" si="492"/>
        <v/>
      </c>
      <c r="R6303" s="77" t="str">
        <f t="shared" si="493"/>
        <v/>
      </c>
      <c r="S6303" s="77" t="str">
        <f>IF(O6303="","",IF(OR(VALUE(LEFT(O6303,2))&gt;IF(RIGHT(J6303,1)="M",7,19),AND(OR(LEFT(O6303,2)={"07","19"}),VALUE(RIGHT(O6303,2))&gt;15)),TRUE,FALSE))</f>
        <v/>
      </c>
      <c r="T6303" s="77" t="str">
        <f>IF(O6303="","",IF(OR(VALUE(LEFT(O6303,2))&gt;IF(RIGHT(J6303,1)="M",7,19),AND(OR(LEFT(O6303,2)={"07","19"}),VALUE(RIGHT(O6303,2))&gt;5)),TRUE,FALSE))</f>
        <v/>
      </c>
    </row>
    <row r="6304" spans="12:20" x14ac:dyDescent="0.25">
      <c r="L6304" s="75">
        <f>COUNTIF($B$2:B6304,B6304)</f>
        <v>0</v>
      </c>
      <c r="M6304" s="75">
        <f>COUNTIF($L$2:L6304,4)</f>
        <v>42</v>
      </c>
      <c r="N6304" s="76" t="str">
        <f t="shared" si="494"/>
        <v>0</v>
      </c>
      <c r="O6304" s="76" t="str">
        <f t="shared" si="490"/>
        <v/>
      </c>
      <c r="P6304" s="75" t="str">
        <f t="shared" si="491"/>
        <v/>
      </c>
      <c r="Q6304" s="77" t="str">
        <f t="shared" si="492"/>
        <v/>
      </c>
      <c r="R6304" s="77" t="str">
        <f t="shared" si="493"/>
        <v/>
      </c>
      <c r="S6304" s="77" t="str">
        <f>IF(O6304="","",IF(OR(VALUE(LEFT(O6304,2))&gt;IF(RIGHT(J6304,1)="M",7,19),AND(OR(LEFT(O6304,2)={"07","19"}),VALUE(RIGHT(O6304,2))&gt;15)),TRUE,FALSE))</f>
        <v/>
      </c>
      <c r="T6304" s="77" t="str">
        <f>IF(O6304="","",IF(OR(VALUE(LEFT(O6304,2))&gt;IF(RIGHT(J6304,1)="M",7,19),AND(OR(LEFT(O6304,2)={"07","19"}),VALUE(RIGHT(O6304,2))&gt;5)),TRUE,FALSE))</f>
        <v/>
      </c>
    </row>
    <row r="6305" spans="12:20" x14ac:dyDescent="0.25">
      <c r="L6305" s="75">
        <f>COUNTIF($B$2:B6305,B6305)</f>
        <v>0</v>
      </c>
      <c r="M6305" s="75">
        <f>COUNTIF($L$2:L6305,4)</f>
        <v>42</v>
      </c>
      <c r="N6305" s="76" t="str">
        <f t="shared" si="494"/>
        <v>0</v>
      </c>
      <c r="O6305" s="76" t="str">
        <f t="shared" si="490"/>
        <v/>
      </c>
      <c r="P6305" s="75" t="str">
        <f t="shared" si="491"/>
        <v/>
      </c>
      <c r="Q6305" s="77" t="str">
        <f t="shared" si="492"/>
        <v/>
      </c>
      <c r="R6305" s="77" t="str">
        <f t="shared" si="493"/>
        <v/>
      </c>
      <c r="S6305" s="77" t="str">
        <f>IF(O6305="","",IF(OR(VALUE(LEFT(O6305,2))&gt;IF(RIGHT(J6305,1)="M",7,19),AND(OR(LEFT(O6305,2)={"07","19"}),VALUE(RIGHT(O6305,2))&gt;15)),TRUE,FALSE))</f>
        <v/>
      </c>
      <c r="T6305" s="77" t="str">
        <f>IF(O6305="","",IF(OR(VALUE(LEFT(O6305,2))&gt;IF(RIGHT(J6305,1)="M",7,19),AND(OR(LEFT(O6305,2)={"07","19"}),VALUE(RIGHT(O6305,2))&gt;5)),TRUE,FALSE))</f>
        <v/>
      </c>
    </row>
    <row r="6306" spans="12:20" x14ac:dyDescent="0.25">
      <c r="L6306" s="75">
        <f>COUNTIF($B$2:B6306,B6306)</f>
        <v>0</v>
      </c>
      <c r="M6306" s="75">
        <f>COUNTIF($L$2:L6306,4)</f>
        <v>42</v>
      </c>
      <c r="N6306" s="76" t="str">
        <f t="shared" si="494"/>
        <v>0</v>
      </c>
      <c r="O6306" s="76" t="str">
        <f t="shared" si="490"/>
        <v/>
      </c>
      <c r="P6306" s="75" t="str">
        <f t="shared" si="491"/>
        <v/>
      </c>
      <c r="Q6306" s="77" t="str">
        <f t="shared" si="492"/>
        <v/>
      </c>
      <c r="R6306" s="77" t="str">
        <f t="shared" si="493"/>
        <v/>
      </c>
      <c r="S6306" s="77" t="str">
        <f>IF(O6306="","",IF(OR(VALUE(LEFT(O6306,2))&gt;IF(RIGHT(J6306,1)="M",7,19),AND(OR(LEFT(O6306,2)={"07","19"}),VALUE(RIGHT(O6306,2))&gt;15)),TRUE,FALSE))</f>
        <v/>
      </c>
      <c r="T6306" s="77" t="str">
        <f>IF(O6306="","",IF(OR(VALUE(LEFT(O6306,2))&gt;IF(RIGHT(J6306,1)="M",7,19),AND(OR(LEFT(O6306,2)={"07","19"}),VALUE(RIGHT(O6306,2))&gt;5)),TRUE,FALSE))</f>
        <v/>
      </c>
    </row>
    <row r="6307" spans="12:20" x14ac:dyDescent="0.25">
      <c r="L6307" s="75">
        <f>COUNTIF($B$2:B6307,B6307)</f>
        <v>0</v>
      </c>
      <c r="M6307" s="75">
        <f>COUNTIF($L$2:L6307,4)</f>
        <v>42</v>
      </c>
      <c r="N6307" s="76" t="str">
        <f t="shared" si="494"/>
        <v>0</v>
      </c>
      <c r="O6307" s="76" t="str">
        <f t="shared" si="490"/>
        <v/>
      </c>
      <c r="P6307" s="75" t="str">
        <f t="shared" si="491"/>
        <v/>
      </c>
      <c r="Q6307" s="77" t="str">
        <f t="shared" si="492"/>
        <v/>
      </c>
      <c r="R6307" s="77" t="str">
        <f t="shared" si="493"/>
        <v/>
      </c>
      <c r="S6307" s="77" t="str">
        <f>IF(O6307="","",IF(OR(VALUE(LEFT(O6307,2))&gt;IF(RIGHT(J6307,1)="M",7,19),AND(OR(LEFT(O6307,2)={"07","19"}),VALUE(RIGHT(O6307,2))&gt;15)),TRUE,FALSE))</f>
        <v/>
      </c>
      <c r="T6307" s="77" t="str">
        <f>IF(O6307="","",IF(OR(VALUE(LEFT(O6307,2))&gt;IF(RIGHT(J6307,1)="M",7,19),AND(OR(LEFT(O6307,2)={"07","19"}),VALUE(RIGHT(O6307,2))&gt;5)),TRUE,FALSE))</f>
        <v/>
      </c>
    </row>
    <row r="6308" spans="12:20" x14ac:dyDescent="0.25">
      <c r="L6308" s="75">
        <f>COUNTIF($B$2:B6308,B6308)</f>
        <v>0</v>
      </c>
      <c r="M6308" s="75">
        <f>COUNTIF($L$2:L6308,4)</f>
        <v>42</v>
      </c>
      <c r="N6308" s="76" t="str">
        <f t="shared" si="494"/>
        <v>0</v>
      </c>
      <c r="O6308" s="76" t="str">
        <f t="shared" si="490"/>
        <v/>
      </c>
      <c r="P6308" s="75" t="str">
        <f t="shared" si="491"/>
        <v/>
      </c>
      <c r="Q6308" s="77" t="str">
        <f t="shared" si="492"/>
        <v/>
      </c>
      <c r="R6308" s="77" t="str">
        <f t="shared" si="493"/>
        <v/>
      </c>
      <c r="S6308" s="77" t="str">
        <f>IF(O6308="","",IF(OR(VALUE(LEFT(O6308,2))&gt;IF(RIGHT(J6308,1)="M",7,19),AND(OR(LEFT(O6308,2)={"07","19"}),VALUE(RIGHT(O6308,2))&gt;15)),TRUE,FALSE))</f>
        <v/>
      </c>
      <c r="T6308" s="77" t="str">
        <f>IF(O6308="","",IF(OR(VALUE(LEFT(O6308,2))&gt;IF(RIGHT(J6308,1)="M",7,19),AND(OR(LEFT(O6308,2)={"07","19"}),VALUE(RIGHT(O6308,2))&gt;5)),TRUE,FALSE))</f>
        <v/>
      </c>
    </row>
    <row r="6309" spans="12:20" x14ac:dyDescent="0.25">
      <c r="L6309" s="75">
        <f>COUNTIF($B$2:B6309,B6309)</f>
        <v>0</v>
      </c>
      <c r="M6309" s="75">
        <f>COUNTIF($L$2:L6309,4)</f>
        <v>42</v>
      </c>
      <c r="N6309" s="76" t="str">
        <f t="shared" si="494"/>
        <v>0</v>
      </c>
      <c r="O6309" s="76" t="str">
        <f t="shared" si="490"/>
        <v/>
      </c>
      <c r="P6309" s="75" t="str">
        <f t="shared" si="491"/>
        <v/>
      </c>
      <c r="Q6309" s="77" t="str">
        <f t="shared" si="492"/>
        <v/>
      </c>
      <c r="R6309" s="77" t="str">
        <f t="shared" si="493"/>
        <v/>
      </c>
      <c r="S6309" s="77" t="str">
        <f>IF(O6309="","",IF(OR(VALUE(LEFT(O6309,2))&gt;IF(RIGHT(J6309,1)="M",7,19),AND(OR(LEFT(O6309,2)={"07","19"}),VALUE(RIGHT(O6309,2))&gt;15)),TRUE,FALSE))</f>
        <v/>
      </c>
      <c r="T6309" s="77" t="str">
        <f>IF(O6309="","",IF(OR(VALUE(LEFT(O6309,2))&gt;IF(RIGHT(J6309,1)="M",7,19),AND(OR(LEFT(O6309,2)={"07","19"}),VALUE(RIGHT(O6309,2))&gt;5)),TRUE,FALSE))</f>
        <v/>
      </c>
    </row>
    <row r="6310" spans="12:20" x14ac:dyDescent="0.25">
      <c r="L6310" s="75">
        <f>COUNTIF($B$2:B6310,B6310)</f>
        <v>0</v>
      </c>
      <c r="M6310" s="75">
        <f>COUNTIF($L$2:L6310,4)</f>
        <v>42</v>
      </c>
      <c r="N6310" s="76" t="str">
        <f t="shared" si="494"/>
        <v>0</v>
      </c>
      <c r="O6310" s="76" t="str">
        <f t="shared" si="490"/>
        <v/>
      </c>
      <c r="P6310" s="75" t="str">
        <f t="shared" si="491"/>
        <v/>
      </c>
      <c r="Q6310" s="77" t="str">
        <f t="shared" si="492"/>
        <v/>
      </c>
      <c r="R6310" s="77" t="str">
        <f t="shared" si="493"/>
        <v/>
      </c>
      <c r="S6310" s="77" t="str">
        <f>IF(O6310="","",IF(OR(VALUE(LEFT(O6310,2))&gt;IF(RIGHT(J6310,1)="M",7,19),AND(OR(LEFT(O6310,2)={"07","19"}),VALUE(RIGHT(O6310,2))&gt;15)),TRUE,FALSE))</f>
        <v/>
      </c>
      <c r="T6310" s="77" t="str">
        <f>IF(O6310="","",IF(OR(VALUE(LEFT(O6310,2))&gt;IF(RIGHT(J6310,1)="M",7,19),AND(OR(LEFT(O6310,2)={"07","19"}),VALUE(RIGHT(O6310,2))&gt;5)),TRUE,FALSE))</f>
        <v/>
      </c>
    </row>
    <row r="6311" spans="12:20" x14ac:dyDescent="0.25">
      <c r="L6311" s="75">
        <f>COUNTIF($B$2:B6311,B6311)</f>
        <v>0</v>
      </c>
      <c r="M6311" s="75">
        <f>COUNTIF($L$2:L6311,4)</f>
        <v>42</v>
      </c>
      <c r="N6311" s="76" t="str">
        <f t="shared" si="494"/>
        <v>0</v>
      </c>
      <c r="O6311" s="76" t="str">
        <f t="shared" si="490"/>
        <v/>
      </c>
      <c r="P6311" s="75" t="str">
        <f t="shared" si="491"/>
        <v/>
      </c>
      <c r="Q6311" s="77" t="str">
        <f t="shared" si="492"/>
        <v/>
      </c>
      <c r="R6311" s="77" t="str">
        <f t="shared" si="493"/>
        <v/>
      </c>
      <c r="S6311" s="77" t="str">
        <f>IF(O6311="","",IF(OR(VALUE(LEFT(O6311,2))&gt;IF(RIGHT(J6311,1)="M",7,19),AND(OR(LEFT(O6311,2)={"07","19"}),VALUE(RIGHT(O6311,2))&gt;15)),TRUE,FALSE))</f>
        <v/>
      </c>
      <c r="T6311" s="77" t="str">
        <f>IF(O6311="","",IF(OR(VALUE(LEFT(O6311,2))&gt;IF(RIGHT(J6311,1)="M",7,19),AND(OR(LEFT(O6311,2)={"07","19"}),VALUE(RIGHT(O6311,2))&gt;5)),TRUE,FALSE))</f>
        <v/>
      </c>
    </row>
    <row r="6312" spans="12:20" x14ac:dyDescent="0.25">
      <c r="L6312" s="75">
        <f>COUNTIF($B$2:B6312,B6312)</f>
        <v>0</v>
      </c>
      <c r="M6312" s="75">
        <f>COUNTIF($L$2:L6312,4)</f>
        <v>42</v>
      </c>
      <c r="N6312" s="76" t="str">
        <f t="shared" si="494"/>
        <v>0</v>
      </c>
      <c r="O6312" s="76" t="str">
        <f t="shared" si="490"/>
        <v/>
      </c>
      <c r="P6312" s="75" t="str">
        <f t="shared" si="491"/>
        <v/>
      </c>
      <c r="Q6312" s="77" t="str">
        <f t="shared" si="492"/>
        <v/>
      </c>
      <c r="R6312" s="77" t="str">
        <f t="shared" si="493"/>
        <v/>
      </c>
      <c r="S6312" s="77" t="str">
        <f>IF(O6312="","",IF(OR(VALUE(LEFT(O6312,2))&gt;IF(RIGHT(J6312,1)="M",7,19),AND(OR(LEFT(O6312,2)={"07","19"}),VALUE(RIGHT(O6312,2))&gt;15)),TRUE,FALSE))</f>
        <v/>
      </c>
      <c r="T6312" s="77" t="str">
        <f>IF(O6312="","",IF(OR(VALUE(LEFT(O6312,2))&gt;IF(RIGHT(J6312,1)="M",7,19),AND(OR(LEFT(O6312,2)={"07","19"}),VALUE(RIGHT(O6312,2))&gt;5)),TRUE,FALSE))</f>
        <v/>
      </c>
    </row>
    <row r="6313" spans="12:20" x14ac:dyDescent="0.25">
      <c r="L6313" s="75">
        <f>COUNTIF($B$2:B6313,B6313)</f>
        <v>0</v>
      </c>
      <c r="M6313" s="75">
        <f>COUNTIF($L$2:L6313,4)</f>
        <v>42</v>
      </c>
      <c r="N6313" s="76" t="str">
        <f t="shared" si="494"/>
        <v>0</v>
      </c>
      <c r="O6313" s="76" t="str">
        <f t="shared" si="490"/>
        <v/>
      </c>
      <c r="P6313" s="75" t="str">
        <f t="shared" si="491"/>
        <v/>
      </c>
      <c r="Q6313" s="77" t="str">
        <f t="shared" si="492"/>
        <v/>
      </c>
      <c r="R6313" s="77" t="str">
        <f t="shared" si="493"/>
        <v/>
      </c>
      <c r="S6313" s="77" t="str">
        <f>IF(O6313="","",IF(OR(VALUE(LEFT(O6313,2))&gt;IF(RIGHT(J6313,1)="M",7,19),AND(OR(LEFT(O6313,2)={"07","19"}),VALUE(RIGHT(O6313,2))&gt;15)),TRUE,FALSE))</f>
        <v/>
      </c>
      <c r="T6313" s="77" t="str">
        <f>IF(O6313="","",IF(OR(VALUE(LEFT(O6313,2))&gt;IF(RIGHT(J6313,1)="M",7,19),AND(OR(LEFT(O6313,2)={"07","19"}),VALUE(RIGHT(O6313,2))&gt;5)),TRUE,FALSE))</f>
        <v/>
      </c>
    </row>
    <row r="6314" spans="12:20" x14ac:dyDescent="0.25">
      <c r="L6314" s="75">
        <f>COUNTIF($B$2:B6314,B6314)</f>
        <v>0</v>
      </c>
      <c r="M6314" s="75">
        <f>COUNTIF($L$2:L6314,4)</f>
        <v>42</v>
      </c>
      <c r="N6314" s="76" t="str">
        <f t="shared" si="494"/>
        <v>0</v>
      </c>
      <c r="O6314" s="76" t="str">
        <f t="shared" si="490"/>
        <v/>
      </c>
      <c r="P6314" s="75" t="str">
        <f t="shared" si="491"/>
        <v/>
      </c>
      <c r="Q6314" s="77" t="str">
        <f t="shared" si="492"/>
        <v/>
      </c>
      <c r="R6314" s="77" t="str">
        <f t="shared" si="493"/>
        <v/>
      </c>
      <c r="S6314" s="77" t="str">
        <f>IF(O6314="","",IF(OR(VALUE(LEFT(O6314,2))&gt;IF(RIGHT(J6314,1)="M",7,19),AND(OR(LEFT(O6314,2)={"07","19"}),VALUE(RIGHT(O6314,2))&gt;15)),TRUE,FALSE))</f>
        <v/>
      </c>
      <c r="T6314" s="77" t="str">
        <f>IF(O6314="","",IF(OR(VALUE(LEFT(O6314,2))&gt;IF(RIGHT(J6314,1)="M",7,19),AND(OR(LEFT(O6314,2)={"07","19"}),VALUE(RIGHT(O6314,2))&gt;5)),TRUE,FALSE))</f>
        <v/>
      </c>
    </row>
    <row r="6315" spans="12:20" x14ac:dyDescent="0.25">
      <c r="L6315" s="75">
        <f>COUNTIF($B$2:B6315,B6315)</f>
        <v>0</v>
      </c>
      <c r="M6315" s="75">
        <f>COUNTIF($L$2:L6315,4)</f>
        <v>42</v>
      </c>
      <c r="N6315" s="76" t="str">
        <f t="shared" si="494"/>
        <v>0</v>
      </c>
      <c r="O6315" s="76" t="str">
        <f t="shared" si="490"/>
        <v/>
      </c>
      <c r="P6315" s="75" t="str">
        <f t="shared" si="491"/>
        <v/>
      </c>
      <c r="Q6315" s="77" t="str">
        <f t="shared" si="492"/>
        <v/>
      </c>
      <c r="R6315" s="77" t="str">
        <f t="shared" si="493"/>
        <v/>
      </c>
      <c r="S6315" s="77" t="str">
        <f>IF(O6315="","",IF(OR(VALUE(LEFT(O6315,2))&gt;IF(RIGHT(J6315,1)="M",7,19),AND(OR(LEFT(O6315,2)={"07","19"}),VALUE(RIGHT(O6315,2))&gt;15)),TRUE,FALSE))</f>
        <v/>
      </c>
      <c r="T6315" s="77" t="str">
        <f>IF(O6315="","",IF(OR(VALUE(LEFT(O6315,2))&gt;IF(RIGHT(J6315,1)="M",7,19),AND(OR(LEFT(O6315,2)={"07","19"}),VALUE(RIGHT(O6315,2))&gt;5)),TRUE,FALSE))</f>
        <v/>
      </c>
    </row>
    <row r="6316" spans="12:20" x14ac:dyDescent="0.25">
      <c r="L6316" s="75">
        <f>COUNTIF($B$2:B6316,B6316)</f>
        <v>0</v>
      </c>
      <c r="M6316" s="75">
        <f>COUNTIF($L$2:L6316,4)</f>
        <v>42</v>
      </c>
      <c r="N6316" s="76" t="str">
        <f t="shared" si="494"/>
        <v>0</v>
      </c>
      <c r="O6316" s="76" t="str">
        <f t="shared" si="490"/>
        <v/>
      </c>
      <c r="P6316" s="75" t="str">
        <f t="shared" si="491"/>
        <v/>
      </c>
      <c r="Q6316" s="77" t="str">
        <f t="shared" si="492"/>
        <v/>
      </c>
      <c r="R6316" s="77" t="str">
        <f t="shared" si="493"/>
        <v/>
      </c>
      <c r="S6316" s="77" t="str">
        <f>IF(O6316="","",IF(OR(VALUE(LEFT(O6316,2))&gt;IF(RIGHT(J6316,1)="M",7,19),AND(OR(LEFT(O6316,2)={"07","19"}),VALUE(RIGHT(O6316,2))&gt;15)),TRUE,FALSE))</f>
        <v/>
      </c>
      <c r="T6316" s="77" t="str">
        <f>IF(O6316="","",IF(OR(VALUE(LEFT(O6316,2))&gt;IF(RIGHT(J6316,1)="M",7,19),AND(OR(LEFT(O6316,2)={"07","19"}),VALUE(RIGHT(O6316,2))&gt;5)),TRUE,FALSE))</f>
        <v/>
      </c>
    </row>
    <row r="6317" spans="12:20" x14ac:dyDescent="0.25">
      <c r="L6317" s="75">
        <f>COUNTIF($B$2:B6317,B6317)</f>
        <v>0</v>
      </c>
      <c r="M6317" s="75">
        <f>COUNTIF($L$2:L6317,4)</f>
        <v>42</v>
      </c>
      <c r="N6317" s="76" t="str">
        <f t="shared" si="494"/>
        <v>0</v>
      </c>
      <c r="O6317" s="76" t="str">
        <f t="shared" si="490"/>
        <v/>
      </c>
      <c r="P6317" s="75" t="str">
        <f t="shared" si="491"/>
        <v/>
      </c>
      <c r="Q6317" s="77" t="str">
        <f t="shared" si="492"/>
        <v/>
      </c>
      <c r="R6317" s="77" t="str">
        <f t="shared" si="493"/>
        <v/>
      </c>
      <c r="S6317" s="77" t="str">
        <f>IF(O6317="","",IF(OR(VALUE(LEFT(O6317,2))&gt;IF(RIGHT(J6317,1)="M",7,19),AND(OR(LEFT(O6317,2)={"07","19"}),VALUE(RIGHT(O6317,2))&gt;15)),TRUE,FALSE))</f>
        <v/>
      </c>
      <c r="T6317" s="77" t="str">
        <f>IF(O6317="","",IF(OR(VALUE(LEFT(O6317,2))&gt;IF(RIGHT(J6317,1)="M",7,19),AND(OR(LEFT(O6317,2)={"07","19"}),VALUE(RIGHT(O6317,2))&gt;5)),TRUE,FALSE))</f>
        <v/>
      </c>
    </row>
    <row r="6318" spans="12:20" x14ac:dyDescent="0.25">
      <c r="L6318" s="75">
        <f>COUNTIF($B$2:B6318,B6318)</f>
        <v>0</v>
      </c>
      <c r="M6318" s="75">
        <f>COUNTIF($L$2:L6318,4)</f>
        <v>42</v>
      </c>
      <c r="N6318" s="76" t="str">
        <f t="shared" si="494"/>
        <v>0</v>
      </c>
      <c r="O6318" s="76" t="str">
        <f t="shared" si="490"/>
        <v/>
      </c>
      <c r="P6318" s="75" t="str">
        <f t="shared" si="491"/>
        <v/>
      </c>
      <c r="Q6318" s="77" t="str">
        <f t="shared" si="492"/>
        <v/>
      </c>
      <c r="R6318" s="77" t="str">
        <f t="shared" si="493"/>
        <v/>
      </c>
      <c r="S6318" s="77" t="str">
        <f>IF(O6318="","",IF(OR(VALUE(LEFT(O6318,2))&gt;IF(RIGHT(J6318,1)="M",7,19),AND(OR(LEFT(O6318,2)={"07","19"}),VALUE(RIGHT(O6318,2))&gt;15)),TRUE,FALSE))</f>
        <v/>
      </c>
      <c r="T6318" s="77" t="str">
        <f>IF(O6318="","",IF(OR(VALUE(LEFT(O6318,2))&gt;IF(RIGHT(J6318,1)="M",7,19),AND(OR(LEFT(O6318,2)={"07","19"}),VALUE(RIGHT(O6318,2))&gt;5)),TRUE,FALSE))</f>
        <v/>
      </c>
    </row>
    <row r="6319" spans="12:20" x14ac:dyDescent="0.25">
      <c r="L6319" s="75">
        <f>COUNTIF($B$2:B6319,B6319)</f>
        <v>0</v>
      </c>
      <c r="M6319" s="75">
        <f>COUNTIF($L$2:L6319,4)</f>
        <v>42</v>
      </c>
      <c r="N6319" s="76" t="str">
        <f t="shared" si="494"/>
        <v>0</v>
      </c>
      <c r="O6319" s="76" t="str">
        <f t="shared" si="490"/>
        <v/>
      </c>
      <c r="P6319" s="75" t="str">
        <f t="shared" si="491"/>
        <v/>
      </c>
      <c r="Q6319" s="77" t="str">
        <f t="shared" si="492"/>
        <v/>
      </c>
      <c r="R6319" s="77" t="str">
        <f t="shared" si="493"/>
        <v/>
      </c>
      <c r="S6319" s="77" t="str">
        <f>IF(O6319="","",IF(OR(VALUE(LEFT(O6319,2))&gt;IF(RIGHT(J6319,1)="M",7,19),AND(OR(LEFT(O6319,2)={"07","19"}),VALUE(RIGHT(O6319,2))&gt;15)),TRUE,FALSE))</f>
        <v/>
      </c>
      <c r="T6319" s="77" t="str">
        <f>IF(O6319="","",IF(OR(VALUE(LEFT(O6319,2))&gt;IF(RIGHT(J6319,1)="M",7,19),AND(OR(LEFT(O6319,2)={"07","19"}),VALUE(RIGHT(O6319,2))&gt;5)),TRUE,FALSE))</f>
        <v/>
      </c>
    </row>
    <row r="6320" spans="12:20" x14ac:dyDescent="0.25">
      <c r="L6320" s="75">
        <f>COUNTIF($B$2:B6320,B6320)</f>
        <v>0</v>
      </c>
      <c r="M6320" s="75">
        <f>COUNTIF($L$2:L6320,4)</f>
        <v>42</v>
      </c>
      <c r="N6320" s="76" t="str">
        <f t="shared" si="494"/>
        <v>0</v>
      </c>
      <c r="O6320" s="76" t="str">
        <f t="shared" si="490"/>
        <v/>
      </c>
      <c r="P6320" s="75" t="str">
        <f t="shared" si="491"/>
        <v/>
      </c>
      <c r="Q6320" s="77" t="str">
        <f t="shared" si="492"/>
        <v/>
      </c>
      <c r="R6320" s="77" t="str">
        <f t="shared" si="493"/>
        <v/>
      </c>
      <c r="S6320" s="77" t="str">
        <f>IF(O6320="","",IF(OR(VALUE(LEFT(O6320,2))&gt;IF(RIGHT(J6320,1)="M",7,19),AND(OR(LEFT(O6320,2)={"07","19"}),VALUE(RIGHT(O6320,2))&gt;15)),TRUE,FALSE))</f>
        <v/>
      </c>
      <c r="T6320" s="77" t="str">
        <f>IF(O6320="","",IF(OR(VALUE(LEFT(O6320,2))&gt;IF(RIGHT(J6320,1)="M",7,19),AND(OR(LEFT(O6320,2)={"07","19"}),VALUE(RIGHT(O6320,2))&gt;5)),TRUE,FALSE))</f>
        <v/>
      </c>
    </row>
    <row r="6321" spans="12:20" x14ac:dyDescent="0.25">
      <c r="L6321" s="75">
        <f>COUNTIF($B$2:B6321,B6321)</f>
        <v>0</v>
      </c>
      <c r="M6321" s="75">
        <f>COUNTIF($L$2:L6321,4)</f>
        <v>42</v>
      </c>
      <c r="N6321" s="76" t="str">
        <f t="shared" si="494"/>
        <v>0</v>
      </c>
      <c r="O6321" s="76" t="str">
        <f t="shared" si="490"/>
        <v/>
      </c>
      <c r="P6321" s="75" t="str">
        <f t="shared" si="491"/>
        <v/>
      </c>
      <c r="Q6321" s="77" t="str">
        <f t="shared" si="492"/>
        <v/>
      </c>
      <c r="R6321" s="77" t="str">
        <f t="shared" si="493"/>
        <v/>
      </c>
      <c r="S6321" s="77" t="str">
        <f>IF(O6321="","",IF(OR(VALUE(LEFT(O6321,2))&gt;IF(RIGHT(J6321,1)="M",7,19),AND(OR(LEFT(O6321,2)={"07","19"}),VALUE(RIGHT(O6321,2))&gt;15)),TRUE,FALSE))</f>
        <v/>
      </c>
      <c r="T6321" s="77" t="str">
        <f>IF(O6321="","",IF(OR(VALUE(LEFT(O6321,2))&gt;IF(RIGHT(J6321,1)="M",7,19),AND(OR(LEFT(O6321,2)={"07","19"}),VALUE(RIGHT(O6321,2))&gt;5)),TRUE,FALSE))</f>
        <v/>
      </c>
    </row>
    <row r="6322" spans="12:20" x14ac:dyDescent="0.25">
      <c r="L6322" s="75">
        <f>COUNTIF($B$2:B6322,B6322)</f>
        <v>0</v>
      </c>
      <c r="M6322" s="75">
        <f>COUNTIF($L$2:L6322,4)</f>
        <v>42</v>
      </c>
      <c r="N6322" s="76" t="str">
        <f t="shared" si="494"/>
        <v>0</v>
      </c>
      <c r="O6322" s="76" t="str">
        <f t="shared" si="490"/>
        <v/>
      </c>
      <c r="P6322" s="75" t="str">
        <f t="shared" si="491"/>
        <v/>
      </c>
      <c r="Q6322" s="77" t="str">
        <f t="shared" si="492"/>
        <v/>
      </c>
      <c r="R6322" s="77" t="str">
        <f t="shared" si="493"/>
        <v/>
      </c>
      <c r="S6322" s="77" t="str">
        <f>IF(O6322="","",IF(OR(VALUE(LEFT(O6322,2))&gt;IF(RIGHT(J6322,1)="M",7,19),AND(OR(LEFT(O6322,2)={"07","19"}),VALUE(RIGHT(O6322,2))&gt;15)),TRUE,FALSE))</f>
        <v/>
      </c>
      <c r="T6322" s="77" t="str">
        <f>IF(O6322="","",IF(OR(VALUE(LEFT(O6322,2))&gt;IF(RIGHT(J6322,1)="M",7,19),AND(OR(LEFT(O6322,2)={"07","19"}),VALUE(RIGHT(O6322,2))&gt;5)),TRUE,FALSE))</f>
        <v/>
      </c>
    </row>
    <row r="6323" spans="12:20" x14ac:dyDescent="0.25">
      <c r="L6323" s="75">
        <f>COUNTIF($B$2:B6323,B6323)</f>
        <v>0</v>
      </c>
      <c r="M6323" s="75">
        <f>COUNTIF($L$2:L6323,4)</f>
        <v>42</v>
      </c>
      <c r="N6323" s="76" t="str">
        <f t="shared" si="494"/>
        <v>0</v>
      </c>
      <c r="O6323" s="76" t="str">
        <f t="shared" si="490"/>
        <v/>
      </c>
      <c r="P6323" s="75" t="str">
        <f t="shared" si="491"/>
        <v/>
      </c>
      <c r="Q6323" s="77" t="str">
        <f t="shared" si="492"/>
        <v/>
      </c>
      <c r="R6323" s="77" t="str">
        <f t="shared" si="493"/>
        <v/>
      </c>
      <c r="S6323" s="77" t="str">
        <f>IF(O6323="","",IF(OR(VALUE(LEFT(O6323,2))&gt;IF(RIGHT(J6323,1)="M",7,19),AND(OR(LEFT(O6323,2)={"07","19"}),VALUE(RIGHT(O6323,2))&gt;15)),TRUE,FALSE))</f>
        <v/>
      </c>
      <c r="T6323" s="77" t="str">
        <f>IF(O6323="","",IF(OR(VALUE(LEFT(O6323,2))&gt;IF(RIGHT(J6323,1)="M",7,19),AND(OR(LEFT(O6323,2)={"07","19"}),VALUE(RIGHT(O6323,2))&gt;5)),TRUE,FALSE))</f>
        <v/>
      </c>
    </row>
    <row r="6324" spans="12:20" x14ac:dyDescent="0.25">
      <c r="L6324" s="75">
        <f>COUNTIF($B$2:B6324,B6324)</f>
        <v>0</v>
      </c>
      <c r="M6324" s="75">
        <f>COUNTIF($L$2:L6324,4)</f>
        <v>42</v>
      </c>
      <c r="N6324" s="76" t="str">
        <f t="shared" si="494"/>
        <v>0</v>
      </c>
      <c r="O6324" s="76" t="str">
        <f t="shared" si="490"/>
        <v/>
      </c>
      <c r="P6324" s="75" t="str">
        <f t="shared" si="491"/>
        <v/>
      </c>
      <c r="Q6324" s="77" t="str">
        <f t="shared" si="492"/>
        <v/>
      </c>
      <c r="R6324" s="77" t="str">
        <f t="shared" si="493"/>
        <v/>
      </c>
      <c r="S6324" s="77" t="str">
        <f>IF(O6324="","",IF(OR(VALUE(LEFT(O6324,2))&gt;IF(RIGHT(J6324,1)="M",7,19),AND(OR(LEFT(O6324,2)={"07","19"}),VALUE(RIGHT(O6324,2))&gt;15)),TRUE,FALSE))</f>
        <v/>
      </c>
      <c r="T6324" s="77" t="str">
        <f>IF(O6324="","",IF(OR(VALUE(LEFT(O6324,2))&gt;IF(RIGHT(J6324,1)="M",7,19),AND(OR(LEFT(O6324,2)={"07","19"}),VALUE(RIGHT(O6324,2))&gt;5)),TRUE,FALSE))</f>
        <v/>
      </c>
    </row>
    <row r="6325" spans="12:20" x14ac:dyDescent="0.25">
      <c r="L6325" s="75">
        <f>COUNTIF($B$2:B6325,B6325)</f>
        <v>0</v>
      </c>
      <c r="M6325" s="75">
        <f>COUNTIF($L$2:L6325,4)</f>
        <v>42</v>
      </c>
      <c r="N6325" s="76" t="str">
        <f t="shared" si="494"/>
        <v>0</v>
      </c>
      <c r="O6325" s="76" t="str">
        <f t="shared" si="490"/>
        <v/>
      </c>
      <c r="P6325" s="75" t="str">
        <f t="shared" si="491"/>
        <v/>
      </c>
      <c r="Q6325" s="77" t="str">
        <f t="shared" si="492"/>
        <v/>
      </c>
      <c r="R6325" s="77" t="str">
        <f t="shared" si="493"/>
        <v/>
      </c>
      <c r="S6325" s="77" t="str">
        <f>IF(O6325="","",IF(OR(VALUE(LEFT(O6325,2))&gt;IF(RIGHT(J6325,1)="M",7,19),AND(OR(LEFT(O6325,2)={"07","19"}),VALUE(RIGHT(O6325,2))&gt;15)),TRUE,FALSE))</f>
        <v/>
      </c>
      <c r="T6325" s="77" t="str">
        <f>IF(O6325="","",IF(OR(VALUE(LEFT(O6325,2))&gt;IF(RIGHT(J6325,1)="M",7,19),AND(OR(LEFT(O6325,2)={"07","19"}),VALUE(RIGHT(O6325,2))&gt;5)),TRUE,FALSE))</f>
        <v/>
      </c>
    </row>
    <row r="6326" spans="12:20" x14ac:dyDescent="0.25">
      <c r="L6326" s="75">
        <f>COUNTIF($B$2:B6326,B6326)</f>
        <v>0</v>
      </c>
      <c r="M6326" s="75">
        <f>COUNTIF($L$2:L6326,4)</f>
        <v>42</v>
      </c>
      <c r="N6326" s="76" t="str">
        <f t="shared" si="494"/>
        <v>0</v>
      </c>
      <c r="O6326" s="76" t="str">
        <f t="shared" si="490"/>
        <v/>
      </c>
      <c r="P6326" s="75" t="str">
        <f t="shared" si="491"/>
        <v/>
      </c>
      <c r="Q6326" s="77" t="str">
        <f t="shared" si="492"/>
        <v/>
      </c>
      <c r="R6326" s="77" t="str">
        <f t="shared" si="493"/>
        <v/>
      </c>
      <c r="S6326" s="77" t="str">
        <f>IF(O6326="","",IF(OR(VALUE(LEFT(O6326,2))&gt;IF(RIGHT(J6326,1)="M",7,19),AND(OR(LEFT(O6326,2)={"07","19"}),VALUE(RIGHT(O6326,2))&gt;15)),TRUE,FALSE))</f>
        <v/>
      </c>
      <c r="T6326" s="77" t="str">
        <f>IF(O6326="","",IF(OR(VALUE(LEFT(O6326,2))&gt;IF(RIGHT(J6326,1)="M",7,19),AND(OR(LEFT(O6326,2)={"07","19"}),VALUE(RIGHT(O6326,2))&gt;5)),TRUE,FALSE))</f>
        <v/>
      </c>
    </row>
    <row r="6327" spans="12:20" x14ac:dyDescent="0.25">
      <c r="L6327" s="75">
        <f>COUNTIF($B$2:B6327,B6327)</f>
        <v>0</v>
      </c>
      <c r="M6327" s="75">
        <f>COUNTIF($L$2:L6327,4)</f>
        <v>42</v>
      </c>
      <c r="N6327" s="76" t="str">
        <f t="shared" si="494"/>
        <v>0</v>
      </c>
      <c r="O6327" s="76" t="str">
        <f t="shared" si="490"/>
        <v/>
      </c>
      <c r="P6327" s="75" t="str">
        <f t="shared" si="491"/>
        <v/>
      </c>
      <c r="Q6327" s="77" t="str">
        <f t="shared" si="492"/>
        <v/>
      </c>
      <c r="R6327" s="77" t="str">
        <f t="shared" si="493"/>
        <v/>
      </c>
      <c r="S6327" s="77" t="str">
        <f>IF(O6327="","",IF(OR(VALUE(LEFT(O6327,2))&gt;IF(RIGHT(J6327,1)="M",7,19),AND(OR(LEFT(O6327,2)={"07","19"}),VALUE(RIGHT(O6327,2))&gt;15)),TRUE,FALSE))</f>
        <v/>
      </c>
      <c r="T6327" s="77" t="str">
        <f>IF(O6327="","",IF(OR(VALUE(LEFT(O6327,2))&gt;IF(RIGHT(J6327,1)="M",7,19),AND(OR(LEFT(O6327,2)={"07","19"}),VALUE(RIGHT(O6327,2))&gt;5)),TRUE,FALSE))</f>
        <v/>
      </c>
    </row>
    <row r="6328" spans="12:20" x14ac:dyDescent="0.25">
      <c r="L6328" s="75">
        <f>COUNTIF($B$2:B6328,B6328)</f>
        <v>0</v>
      </c>
      <c r="M6328" s="75">
        <f>COUNTIF($L$2:L6328,4)</f>
        <v>42</v>
      </c>
      <c r="N6328" s="76" t="str">
        <f t="shared" si="494"/>
        <v>0</v>
      </c>
      <c r="O6328" s="76" t="str">
        <f t="shared" si="490"/>
        <v/>
      </c>
      <c r="P6328" s="75" t="str">
        <f t="shared" si="491"/>
        <v/>
      </c>
      <c r="Q6328" s="77" t="str">
        <f t="shared" si="492"/>
        <v/>
      </c>
      <c r="R6328" s="77" t="str">
        <f t="shared" si="493"/>
        <v/>
      </c>
      <c r="S6328" s="77" t="str">
        <f>IF(O6328="","",IF(OR(VALUE(LEFT(O6328,2))&gt;IF(RIGHT(J6328,1)="M",7,19),AND(OR(LEFT(O6328,2)={"07","19"}),VALUE(RIGHT(O6328,2))&gt;15)),TRUE,FALSE))</f>
        <v/>
      </c>
      <c r="T6328" s="77" t="str">
        <f>IF(O6328="","",IF(OR(VALUE(LEFT(O6328,2))&gt;IF(RIGHT(J6328,1)="M",7,19),AND(OR(LEFT(O6328,2)={"07","19"}),VALUE(RIGHT(O6328,2))&gt;5)),TRUE,FALSE))</f>
        <v/>
      </c>
    </row>
    <row r="6329" spans="12:20" x14ac:dyDescent="0.25">
      <c r="L6329" s="75">
        <f>COUNTIF($B$2:B6329,B6329)</f>
        <v>0</v>
      </c>
      <c r="M6329" s="75">
        <f>COUNTIF($L$2:L6329,4)</f>
        <v>42</v>
      </c>
      <c r="N6329" s="76" t="str">
        <f t="shared" si="494"/>
        <v>0</v>
      </c>
      <c r="O6329" s="76" t="str">
        <f t="shared" si="490"/>
        <v/>
      </c>
      <c r="P6329" s="75" t="str">
        <f t="shared" si="491"/>
        <v/>
      </c>
      <c r="Q6329" s="77" t="str">
        <f t="shared" si="492"/>
        <v/>
      </c>
      <c r="R6329" s="77" t="str">
        <f t="shared" si="493"/>
        <v/>
      </c>
      <c r="S6329" s="77" t="str">
        <f>IF(O6329="","",IF(OR(VALUE(LEFT(O6329,2))&gt;IF(RIGHT(J6329,1)="M",7,19),AND(OR(LEFT(O6329,2)={"07","19"}),VALUE(RIGHT(O6329,2))&gt;15)),TRUE,FALSE))</f>
        <v/>
      </c>
      <c r="T6329" s="77" t="str">
        <f>IF(O6329="","",IF(OR(VALUE(LEFT(O6329,2))&gt;IF(RIGHT(J6329,1)="M",7,19),AND(OR(LEFT(O6329,2)={"07","19"}),VALUE(RIGHT(O6329,2))&gt;5)),TRUE,FALSE))</f>
        <v/>
      </c>
    </row>
    <row r="6330" spans="12:20" x14ac:dyDescent="0.25">
      <c r="L6330" s="75">
        <f>COUNTIF($B$2:B6330,B6330)</f>
        <v>0</v>
      </c>
      <c r="M6330" s="75">
        <f>COUNTIF($L$2:L6330,4)</f>
        <v>42</v>
      </c>
      <c r="N6330" s="76" t="str">
        <f t="shared" si="494"/>
        <v>0</v>
      </c>
      <c r="O6330" s="76" t="str">
        <f t="shared" si="490"/>
        <v/>
      </c>
      <c r="P6330" s="75" t="str">
        <f t="shared" si="491"/>
        <v/>
      </c>
      <c r="Q6330" s="77" t="str">
        <f t="shared" si="492"/>
        <v/>
      </c>
      <c r="R6330" s="77" t="str">
        <f t="shared" si="493"/>
        <v/>
      </c>
      <c r="S6330" s="77" t="str">
        <f>IF(O6330="","",IF(OR(VALUE(LEFT(O6330,2))&gt;IF(RIGHT(J6330,1)="M",7,19),AND(OR(LEFT(O6330,2)={"07","19"}),VALUE(RIGHT(O6330,2))&gt;15)),TRUE,FALSE))</f>
        <v/>
      </c>
      <c r="T6330" s="77" t="str">
        <f>IF(O6330="","",IF(OR(VALUE(LEFT(O6330,2))&gt;IF(RIGHT(J6330,1)="M",7,19),AND(OR(LEFT(O6330,2)={"07","19"}),VALUE(RIGHT(O6330,2))&gt;5)),TRUE,FALSE))</f>
        <v/>
      </c>
    </row>
    <row r="6331" spans="12:20" x14ac:dyDescent="0.25">
      <c r="L6331" s="75">
        <f>COUNTIF($B$2:B6331,B6331)</f>
        <v>0</v>
      </c>
      <c r="M6331" s="75">
        <f>COUNTIF($L$2:L6331,4)</f>
        <v>42</v>
      </c>
      <c r="N6331" s="76" t="str">
        <f t="shared" si="494"/>
        <v>0</v>
      </c>
      <c r="O6331" s="76" t="str">
        <f t="shared" si="490"/>
        <v/>
      </c>
      <c r="P6331" s="75" t="str">
        <f t="shared" si="491"/>
        <v/>
      </c>
      <c r="Q6331" s="77" t="str">
        <f t="shared" si="492"/>
        <v/>
      </c>
      <c r="R6331" s="77" t="str">
        <f t="shared" si="493"/>
        <v/>
      </c>
      <c r="S6331" s="77" t="str">
        <f>IF(O6331="","",IF(OR(VALUE(LEFT(O6331,2))&gt;IF(RIGHT(J6331,1)="M",7,19),AND(OR(LEFT(O6331,2)={"07","19"}),VALUE(RIGHT(O6331,2))&gt;15)),TRUE,FALSE))</f>
        <v/>
      </c>
      <c r="T6331" s="77" t="str">
        <f>IF(O6331="","",IF(OR(VALUE(LEFT(O6331,2))&gt;IF(RIGHT(J6331,1)="M",7,19),AND(OR(LEFT(O6331,2)={"07","19"}),VALUE(RIGHT(O6331,2))&gt;5)),TRUE,FALSE))</f>
        <v/>
      </c>
    </row>
    <row r="6332" spans="12:20" x14ac:dyDescent="0.25">
      <c r="L6332" s="75">
        <f>COUNTIF($B$2:B6332,B6332)</f>
        <v>0</v>
      </c>
      <c r="M6332" s="75">
        <f>COUNTIF($L$2:L6332,4)</f>
        <v>42</v>
      </c>
      <c r="N6332" s="76" t="str">
        <f t="shared" si="494"/>
        <v>0</v>
      </c>
      <c r="O6332" s="76" t="str">
        <f t="shared" si="490"/>
        <v/>
      </c>
      <c r="P6332" s="75" t="str">
        <f t="shared" si="491"/>
        <v/>
      </c>
      <c r="Q6332" s="77" t="str">
        <f t="shared" si="492"/>
        <v/>
      </c>
      <c r="R6332" s="77" t="str">
        <f t="shared" si="493"/>
        <v/>
      </c>
      <c r="S6332" s="77" t="str">
        <f>IF(O6332="","",IF(OR(VALUE(LEFT(O6332,2))&gt;IF(RIGHT(J6332,1)="M",7,19),AND(OR(LEFT(O6332,2)={"07","19"}),VALUE(RIGHT(O6332,2))&gt;15)),TRUE,FALSE))</f>
        <v/>
      </c>
      <c r="T6332" s="77" t="str">
        <f>IF(O6332="","",IF(OR(VALUE(LEFT(O6332,2))&gt;IF(RIGHT(J6332,1)="M",7,19),AND(OR(LEFT(O6332,2)={"07","19"}),VALUE(RIGHT(O6332,2))&gt;5)),TRUE,FALSE))</f>
        <v/>
      </c>
    </row>
    <row r="6333" spans="12:20" x14ac:dyDescent="0.25">
      <c r="L6333" s="75">
        <f>COUNTIF($B$2:B6333,B6333)</f>
        <v>0</v>
      </c>
      <c r="M6333" s="75">
        <f>COUNTIF($L$2:L6333,4)</f>
        <v>42</v>
      </c>
      <c r="N6333" s="76" t="str">
        <f t="shared" si="494"/>
        <v>0</v>
      </c>
      <c r="O6333" s="76" t="str">
        <f t="shared" si="490"/>
        <v/>
      </c>
      <c r="P6333" s="75" t="str">
        <f t="shared" si="491"/>
        <v/>
      </c>
      <c r="Q6333" s="77" t="str">
        <f t="shared" si="492"/>
        <v/>
      </c>
      <c r="R6333" s="77" t="str">
        <f t="shared" si="493"/>
        <v/>
      </c>
      <c r="S6333" s="77" t="str">
        <f>IF(O6333="","",IF(OR(VALUE(LEFT(O6333,2))&gt;IF(RIGHT(J6333,1)="M",7,19),AND(OR(LEFT(O6333,2)={"07","19"}),VALUE(RIGHT(O6333,2))&gt;15)),TRUE,FALSE))</f>
        <v/>
      </c>
      <c r="T6333" s="77" t="str">
        <f>IF(O6333="","",IF(OR(VALUE(LEFT(O6333,2))&gt;IF(RIGHT(J6333,1)="M",7,19),AND(OR(LEFT(O6333,2)={"07","19"}),VALUE(RIGHT(O6333,2))&gt;5)),TRUE,FALSE))</f>
        <v/>
      </c>
    </row>
    <row r="6334" spans="12:20" x14ac:dyDescent="0.25">
      <c r="L6334" s="75">
        <f>COUNTIF($B$2:B6334,B6334)</f>
        <v>0</v>
      </c>
      <c r="M6334" s="75">
        <f>COUNTIF($L$2:L6334,4)</f>
        <v>42</v>
      </c>
      <c r="N6334" s="76" t="str">
        <f t="shared" si="494"/>
        <v>0</v>
      </c>
      <c r="O6334" s="76" t="str">
        <f t="shared" si="490"/>
        <v/>
      </c>
      <c r="P6334" s="75" t="str">
        <f t="shared" si="491"/>
        <v/>
      </c>
      <c r="Q6334" s="77" t="str">
        <f t="shared" si="492"/>
        <v/>
      </c>
      <c r="R6334" s="77" t="str">
        <f t="shared" si="493"/>
        <v/>
      </c>
      <c r="S6334" s="77" t="str">
        <f>IF(O6334="","",IF(OR(VALUE(LEFT(O6334,2))&gt;IF(RIGHT(J6334,1)="M",7,19),AND(OR(LEFT(O6334,2)={"07","19"}),VALUE(RIGHT(O6334,2))&gt;15)),TRUE,FALSE))</f>
        <v/>
      </c>
      <c r="T6334" s="77" t="str">
        <f>IF(O6334="","",IF(OR(VALUE(LEFT(O6334,2))&gt;IF(RIGHT(J6334,1)="M",7,19),AND(OR(LEFT(O6334,2)={"07","19"}),VALUE(RIGHT(O6334,2))&gt;5)),TRUE,FALSE))</f>
        <v/>
      </c>
    </row>
    <row r="6335" spans="12:20" x14ac:dyDescent="0.25">
      <c r="L6335" s="75">
        <f>COUNTIF($B$2:B6335,B6335)</f>
        <v>0</v>
      </c>
      <c r="M6335" s="75">
        <f>COUNTIF($L$2:L6335,4)</f>
        <v>42</v>
      </c>
      <c r="N6335" s="76" t="str">
        <f t="shared" si="494"/>
        <v>0</v>
      </c>
      <c r="O6335" s="76" t="str">
        <f t="shared" si="490"/>
        <v/>
      </c>
      <c r="P6335" s="75" t="str">
        <f t="shared" si="491"/>
        <v/>
      </c>
      <c r="Q6335" s="77" t="str">
        <f t="shared" si="492"/>
        <v/>
      </c>
      <c r="R6335" s="77" t="str">
        <f t="shared" si="493"/>
        <v/>
      </c>
      <c r="S6335" s="77" t="str">
        <f>IF(O6335="","",IF(OR(VALUE(LEFT(O6335,2))&gt;IF(RIGHT(J6335,1)="M",7,19),AND(OR(LEFT(O6335,2)={"07","19"}),VALUE(RIGHT(O6335,2))&gt;15)),TRUE,FALSE))</f>
        <v/>
      </c>
      <c r="T6335" s="77" t="str">
        <f>IF(O6335="","",IF(OR(VALUE(LEFT(O6335,2))&gt;IF(RIGHT(J6335,1)="M",7,19),AND(OR(LEFT(O6335,2)={"07","19"}),VALUE(RIGHT(O6335,2))&gt;5)),TRUE,FALSE))</f>
        <v/>
      </c>
    </row>
    <row r="6336" spans="12:20" x14ac:dyDescent="0.25">
      <c r="L6336" s="75">
        <f>COUNTIF($B$2:B6336,B6336)</f>
        <v>0</v>
      </c>
      <c r="M6336" s="75">
        <f>COUNTIF($L$2:L6336,4)</f>
        <v>42</v>
      </c>
      <c r="N6336" s="76" t="str">
        <f t="shared" si="494"/>
        <v>0</v>
      </c>
      <c r="O6336" s="76" t="str">
        <f t="shared" si="490"/>
        <v/>
      </c>
      <c r="P6336" s="75" t="str">
        <f t="shared" si="491"/>
        <v/>
      </c>
      <c r="Q6336" s="77" t="str">
        <f t="shared" si="492"/>
        <v/>
      </c>
      <c r="R6336" s="77" t="str">
        <f t="shared" si="493"/>
        <v/>
      </c>
      <c r="S6336" s="77" t="str">
        <f>IF(O6336="","",IF(OR(VALUE(LEFT(O6336,2))&gt;IF(RIGHT(J6336,1)="M",7,19),AND(OR(LEFT(O6336,2)={"07","19"}),VALUE(RIGHT(O6336,2))&gt;15)),TRUE,FALSE))</f>
        <v/>
      </c>
      <c r="T6336" s="77" t="str">
        <f>IF(O6336="","",IF(OR(VALUE(LEFT(O6336,2))&gt;IF(RIGHT(J6336,1)="M",7,19),AND(OR(LEFT(O6336,2)={"07","19"}),VALUE(RIGHT(O6336,2))&gt;5)),TRUE,FALSE))</f>
        <v/>
      </c>
    </row>
    <row r="6337" spans="12:20" x14ac:dyDescent="0.25">
      <c r="L6337" s="75">
        <f>COUNTIF($B$2:B6337,B6337)</f>
        <v>0</v>
      </c>
      <c r="M6337" s="75">
        <f>COUNTIF($L$2:L6337,4)</f>
        <v>42</v>
      </c>
      <c r="N6337" s="76" t="str">
        <f t="shared" si="494"/>
        <v>0</v>
      </c>
      <c r="O6337" s="76" t="str">
        <f t="shared" si="490"/>
        <v/>
      </c>
      <c r="P6337" s="75" t="str">
        <f t="shared" si="491"/>
        <v/>
      </c>
      <c r="Q6337" s="77" t="str">
        <f t="shared" si="492"/>
        <v/>
      </c>
      <c r="R6337" s="77" t="str">
        <f t="shared" si="493"/>
        <v/>
      </c>
      <c r="S6337" s="77" t="str">
        <f>IF(O6337="","",IF(OR(VALUE(LEFT(O6337,2))&gt;IF(RIGHT(J6337,1)="M",7,19),AND(OR(LEFT(O6337,2)={"07","19"}),VALUE(RIGHT(O6337,2))&gt;15)),TRUE,FALSE))</f>
        <v/>
      </c>
      <c r="T6337" s="77" t="str">
        <f>IF(O6337="","",IF(OR(VALUE(LEFT(O6337,2))&gt;IF(RIGHT(J6337,1)="M",7,19),AND(OR(LEFT(O6337,2)={"07","19"}),VALUE(RIGHT(O6337,2))&gt;5)),TRUE,FALSE))</f>
        <v/>
      </c>
    </row>
    <row r="6338" spans="12:20" x14ac:dyDescent="0.25">
      <c r="L6338" s="75">
        <f>COUNTIF($B$2:B6338,B6338)</f>
        <v>0</v>
      </c>
      <c r="M6338" s="75">
        <f>COUNTIF($L$2:L6338,4)</f>
        <v>42</v>
      </c>
      <c r="N6338" s="76" t="str">
        <f t="shared" si="494"/>
        <v>0</v>
      </c>
      <c r="O6338" s="76" t="str">
        <f t="shared" ref="O6338:O6401" si="495">TRIM(SUBSTITUTE(SUBSTITUTE(D6338,"+",""),"_",""))</f>
        <v/>
      </c>
      <c r="P6338" s="75" t="str">
        <f t="shared" ref="P6338:P6401" si="496">TRIM(SUBSTITUTE(SUBSTITUTE(E6338,"+",""),"_",""))</f>
        <v/>
      </c>
      <c r="Q6338" s="77" t="str">
        <f t="shared" ref="Q6338:Q6401" si="497">IFERROR(IF(RIGHT(P6338,2)&lt;RIGHT(O6338,2),IF(P6338&lt;O6338,P6338+2360-O6338,P6338-40-O6338),IF(P6338&lt;O6338,P6338+2400-O6338,P6338-O6338)),"")</f>
        <v/>
      </c>
      <c r="R6338" s="77" t="str">
        <f t="shared" ref="R6338:R6401" si="498">IFERROR(ROUNDDOWN(Q6338/100,0),"")</f>
        <v/>
      </c>
      <c r="S6338" s="77" t="str">
        <f>IF(O6338="","",IF(OR(VALUE(LEFT(O6338,2))&gt;IF(RIGHT(J6338,1)="M",7,19),AND(OR(LEFT(O6338,2)={"07","19"}),VALUE(RIGHT(O6338,2))&gt;15)),TRUE,FALSE))</f>
        <v/>
      </c>
      <c r="T6338" s="77" t="str">
        <f>IF(O6338="","",IF(OR(VALUE(LEFT(O6338,2))&gt;IF(RIGHT(J6338,1)="M",7,19),AND(OR(LEFT(O6338,2)={"07","19"}),VALUE(RIGHT(O6338,2))&gt;5)),TRUE,FALSE))</f>
        <v/>
      </c>
    </row>
    <row r="6339" spans="12:20" x14ac:dyDescent="0.25">
      <c r="L6339" s="75">
        <f>COUNTIF($B$2:B6339,B6339)</f>
        <v>0</v>
      </c>
      <c r="M6339" s="75">
        <f>COUNTIF($L$2:L6339,4)</f>
        <v>42</v>
      </c>
      <c r="N6339" s="76" t="str">
        <f t="shared" ref="N6339:N6402" si="499">A6339&amp;DAY(C6339)</f>
        <v>0</v>
      </c>
      <c r="O6339" s="76" t="str">
        <f t="shared" si="495"/>
        <v/>
      </c>
      <c r="P6339" s="75" t="str">
        <f t="shared" si="496"/>
        <v/>
      </c>
      <c r="Q6339" s="77" t="str">
        <f t="shared" si="497"/>
        <v/>
      </c>
      <c r="R6339" s="77" t="str">
        <f t="shared" si="498"/>
        <v/>
      </c>
      <c r="S6339" s="77" t="str">
        <f>IF(O6339="","",IF(OR(VALUE(LEFT(O6339,2))&gt;IF(RIGHT(J6339,1)="M",7,19),AND(OR(LEFT(O6339,2)={"07","19"}),VALUE(RIGHT(O6339,2))&gt;15)),TRUE,FALSE))</f>
        <v/>
      </c>
      <c r="T6339" s="77" t="str">
        <f>IF(O6339="","",IF(OR(VALUE(LEFT(O6339,2))&gt;IF(RIGHT(J6339,1)="M",7,19),AND(OR(LEFT(O6339,2)={"07","19"}),VALUE(RIGHT(O6339,2))&gt;5)),TRUE,FALSE))</f>
        <v/>
      </c>
    </row>
    <row r="6340" spans="12:20" x14ac:dyDescent="0.25">
      <c r="L6340" s="75">
        <f>COUNTIF($B$2:B6340,B6340)</f>
        <v>0</v>
      </c>
      <c r="M6340" s="75">
        <f>COUNTIF($L$2:L6340,4)</f>
        <v>42</v>
      </c>
      <c r="N6340" s="76" t="str">
        <f t="shared" si="499"/>
        <v>0</v>
      </c>
      <c r="O6340" s="76" t="str">
        <f t="shared" si="495"/>
        <v/>
      </c>
      <c r="P6340" s="75" t="str">
        <f t="shared" si="496"/>
        <v/>
      </c>
      <c r="Q6340" s="77" t="str">
        <f t="shared" si="497"/>
        <v/>
      </c>
      <c r="R6340" s="77" t="str">
        <f t="shared" si="498"/>
        <v/>
      </c>
      <c r="S6340" s="77" t="str">
        <f>IF(O6340="","",IF(OR(VALUE(LEFT(O6340,2))&gt;IF(RIGHT(J6340,1)="M",7,19),AND(OR(LEFT(O6340,2)={"07","19"}),VALUE(RIGHT(O6340,2))&gt;15)),TRUE,FALSE))</f>
        <v/>
      </c>
      <c r="T6340" s="77" t="str">
        <f>IF(O6340="","",IF(OR(VALUE(LEFT(O6340,2))&gt;IF(RIGHT(J6340,1)="M",7,19),AND(OR(LEFT(O6340,2)={"07","19"}),VALUE(RIGHT(O6340,2))&gt;5)),TRUE,FALSE))</f>
        <v/>
      </c>
    </row>
    <row r="6341" spans="12:20" x14ac:dyDescent="0.25">
      <c r="L6341" s="75">
        <f>COUNTIF($B$2:B6341,B6341)</f>
        <v>0</v>
      </c>
      <c r="M6341" s="75">
        <f>COUNTIF($L$2:L6341,4)</f>
        <v>42</v>
      </c>
      <c r="N6341" s="76" t="str">
        <f t="shared" si="499"/>
        <v>0</v>
      </c>
      <c r="O6341" s="76" t="str">
        <f t="shared" si="495"/>
        <v/>
      </c>
      <c r="P6341" s="75" t="str">
        <f t="shared" si="496"/>
        <v/>
      </c>
      <c r="Q6341" s="77" t="str">
        <f t="shared" si="497"/>
        <v/>
      </c>
      <c r="R6341" s="77" t="str">
        <f t="shared" si="498"/>
        <v/>
      </c>
      <c r="S6341" s="77" t="str">
        <f>IF(O6341="","",IF(OR(VALUE(LEFT(O6341,2))&gt;IF(RIGHT(J6341,1)="M",7,19),AND(OR(LEFT(O6341,2)={"07","19"}),VALUE(RIGHT(O6341,2))&gt;15)),TRUE,FALSE))</f>
        <v/>
      </c>
      <c r="T6341" s="77" t="str">
        <f>IF(O6341="","",IF(OR(VALUE(LEFT(O6341,2))&gt;IF(RIGHT(J6341,1)="M",7,19),AND(OR(LEFT(O6341,2)={"07","19"}),VALUE(RIGHT(O6341,2))&gt;5)),TRUE,FALSE))</f>
        <v/>
      </c>
    </row>
    <row r="6342" spans="12:20" x14ac:dyDescent="0.25">
      <c r="L6342" s="75">
        <f>COUNTIF($B$2:B6342,B6342)</f>
        <v>0</v>
      </c>
      <c r="M6342" s="75">
        <f>COUNTIF($L$2:L6342,4)</f>
        <v>42</v>
      </c>
      <c r="N6342" s="76" t="str">
        <f t="shared" si="499"/>
        <v>0</v>
      </c>
      <c r="O6342" s="76" t="str">
        <f t="shared" si="495"/>
        <v/>
      </c>
      <c r="P6342" s="75" t="str">
        <f t="shared" si="496"/>
        <v/>
      </c>
      <c r="Q6342" s="77" t="str">
        <f t="shared" si="497"/>
        <v/>
      </c>
      <c r="R6342" s="77" t="str">
        <f t="shared" si="498"/>
        <v/>
      </c>
      <c r="S6342" s="77" t="str">
        <f>IF(O6342="","",IF(OR(VALUE(LEFT(O6342,2))&gt;IF(RIGHT(J6342,1)="M",7,19),AND(OR(LEFT(O6342,2)={"07","19"}),VALUE(RIGHT(O6342,2))&gt;15)),TRUE,FALSE))</f>
        <v/>
      </c>
      <c r="T6342" s="77" t="str">
        <f>IF(O6342="","",IF(OR(VALUE(LEFT(O6342,2))&gt;IF(RIGHT(J6342,1)="M",7,19),AND(OR(LEFT(O6342,2)={"07","19"}),VALUE(RIGHT(O6342,2))&gt;5)),TRUE,FALSE))</f>
        <v/>
      </c>
    </row>
    <row r="6343" spans="12:20" x14ac:dyDescent="0.25">
      <c r="L6343" s="75">
        <f>COUNTIF($B$2:B6343,B6343)</f>
        <v>0</v>
      </c>
      <c r="M6343" s="75">
        <f>COUNTIF($L$2:L6343,4)</f>
        <v>42</v>
      </c>
      <c r="N6343" s="76" t="str">
        <f t="shared" si="499"/>
        <v>0</v>
      </c>
      <c r="O6343" s="76" t="str">
        <f t="shared" si="495"/>
        <v/>
      </c>
      <c r="P6343" s="75" t="str">
        <f t="shared" si="496"/>
        <v/>
      </c>
      <c r="Q6343" s="77" t="str">
        <f t="shared" si="497"/>
        <v/>
      </c>
      <c r="R6343" s="77" t="str">
        <f t="shared" si="498"/>
        <v/>
      </c>
      <c r="S6343" s="77" t="str">
        <f>IF(O6343="","",IF(OR(VALUE(LEFT(O6343,2))&gt;IF(RIGHT(J6343,1)="M",7,19),AND(OR(LEFT(O6343,2)={"07","19"}),VALUE(RIGHT(O6343,2))&gt;15)),TRUE,FALSE))</f>
        <v/>
      </c>
      <c r="T6343" s="77" t="str">
        <f>IF(O6343="","",IF(OR(VALUE(LEFT(O6343,2))&gt;IF(RIGHT(J6343,1)="M",7,19),AND(OR(LEFT(O6343,2)={"07","19"}),VALUE(RIGHT(O6343,2))&gt;5)),TRUE,FALSE))</f>
        <v/>
      </c>
    </row>
    <row r="6344" spans="12:20" x14ac:dyDescent="0.25">
      <c r="L6344" s="75">
        <f>COUNTIF($B$2:B6344,B6344)</f>
        <v>0</v>
      </c>
      <c r="M6344" s="75">
        <f>COUNTIF($L$2:L6344,4)</f>
        <v>42</v>
      </c>
      <c r="N6344" s="76" t="str">
        <f t="shared" si="499"/>
        <v>0</v>
      </c>
      <c r="O6344" s="76" t="str">
        <f t="shared" si="495"/>
        <v/>
      </c>
      <c r="P6344" s="75" t="str">
        <f t="shared" si="496"/>
        <v/>
      </c>
      <c r="Q6344" s="77" t="str">
        <f t="shared" si="497"/>
        <v/>
      </c>
      <c r="R6344" s="77" t="str">
        <f t="shared" si="498"/>
        <v/>
      </c>
      <c r="S6344" s="77" t="str">
        <f>IF(O6344="","",IF(OR(VALUE(LEFT(O6344,2))&gt;IF(RIGHT(J6344,1)="M",7,19),AND(OR(LEFT(O6344,2)={"07","19"}),VALUE(RIGHT(O6344,2))&gt;15)),TRUE,FALSE))</f>
        <v/>
      </c>
      <c r="T6344" s="77" t="str">
        <f>IF(O6344="","",IF(OR(VALUE(LEFT(O6344,2))&gt;IF(RIGHT(J6344,1)="M",7,19),AND(OR(LEFT(O6344,2)={"07","19"}),VALUE(RIGHT(O6344,2))&gt;5)),TRUE,FALSE))</f>
        <v/>
      </c>
    </row>
    <row r="6345" spans="12:20" x14ac:dyDescent="0.25">
      <c r="L6345" s="75">
        <f>COUNTIF($B$2:B6345,B6345)</f>
        <v>0</v>
      </c>
      <c r="M6345" s="75">
        <f>COUNTIF($L$2:L6345,4)</f>
        <v>42</v>
      </c>
      <c r="N6345" s="76" t="str">
        <f t="shared" si="499"/>
        <v>0</v>
      </c>
      <c r="O6345" s="76" t="str">
        <f t="shared" si="495"/>
        <v/>
      </c>
      <c r="P6345" s="75" t="str">
        <f t="shared" si="496"/>
        <v/>
      </c>
      <c r="Q6345" s="77" t="str">
        <f t="shared" si="497"/>
        <v/>
      </c>
      <c r="R6345" s="77" t="str">
        <f t="shared" si="498"/>
        <v/>
      </c>
      <c r="S6345" s="77" t="str">
        <f>IF(O6345="","",IF(OR(VALUE(LEFT(O6345,2))&gt;IF(RIGHT(J6345,1)="M",7,19),AND(OR(LEFT(O6345,2)={"07","19"}),VALUE(RIGHT(O6345,2))&gt;15)),TRUE,FALSE))</f>
        <v/>
      </c>
      <c r="T6345" s="77" t="str">
        <f>IF(O6345="","",IF(OR(VALUE(LEFT(O6345,2))&gt;IF(RIGHT(J6345,1)="M",7,19),AND(OR(LEFT(O6345,2)={"07","19"}),VALUE(RIGHT(O6345,2))&gt;5)),TRUE,FALSE))</f>
        <v/>
      </c>
    </row>
    <row r="6346" spans="12:20" x14ac:dyDescent="0.25">
      <c r="L6346" s="75">
        <f>COUNTIF($B$2:B6346,B6346)</f>
        <v>0</v>
      </c>
      <c r="M6346" s="75">
        <f>COUNTIF($L$2:L6346,4)</f>
        <v>42</v>
      </c>
      <c r="N6346" s="76" t="str">
        <f t="shared" si="499"/>
        <v>0</v>
      </c>
      <c r="O6346" s="76" t="str">
        <f t="shared" si="495"/>
        <v/>
      </c>
      <c r="P6346" s="75" t="str">
        <f t="shared" si="496"/>
        <v/>
      </c>
      <c r="Q6346" s="77" t="str">
        <f t="shared" si="497"/>
        <v/>
      </c>
      <c r="R6346" s="77" t="str">
        <f t="shared" si="498"/>
        <v/>
      </c>
      <c r="S6346" s="77" t="str">
        <f>IF(O6346="","",IF(OR(VALUE(LEFT(O6346,2))&gt;IF(RIGHT(J6346,1)="M",7,19),AND(OR(LEFT(O6346,2)={"07","19"}),VALUE(RIGHT(O6346,2))&gt;15)),TRUE,FALSE))</f>
        <v/>
      </c>
      <c r="T6346" s="77" t="str">
        <f>IF(O6346="","",IF(OR(VALUE(LEFT(O6346,2))&gt;IF(RIGHT(J6346,1)="M",7,19),AND(OR(LEFT(O6346,2)={"07","19"}),VALUE(RIGHT(O6346,2))&gt;5)),TRUE,FALSE))</f>
        <v/>
      </c>
    </row>
    <row r="6347" spans="12:20" x14ac:dyDescent="0.25">
      <c r="L6347" s="75">
        <f>COUNTIF($B$2:B6347,B6347)</f>
        <v>0</v>
      </c>
      <c r="M6347" s="75">
        <f>COUNTIF($L$2:L6347,4)</f>
        <v>42</v>
      </c>
      <c r="N6347" s="76" t="str">
        <f t="shared" si="499"/>
        <v>0</v>
      </c>
      <c r="O6347" s="76" t="str">
        <f t="shared" si="495"/>
        <v/>
      </c>
      <c r="P6347" s="75" t="str">
        <f t="shared" si="496"/>
        <v/>
      </c>
      <c r="Q6347" s="77" t="str">
        <f t="shared" si="497"/>
        <v/>
      </c>
      <c r="R6347" s="77" t="str">
        <f t="shared" si="498"/>
        <v/>
      </c>
      <c r="S6347" s="77" t="str">
        <f>IF(O6347="","",IF(OR(VALUE(LEFT(O6347,2))&gt;IF(RIGHT(J6347,1)="M",7,19),AND(OR(LEFT(O6347,2)={"07","19"}),VALUE(RIGHT(O6347,2))&gt;15)),TRUE,FALSE))</f>
        <v/>
      </c>
      <c r="T6347" s="77" t="str">
        <f>IF(O6347="","",IF(OR(VALUE(LEFT(O6347,2))&gt;IF(RIGHT(J6347,1)="M",7,19),AND(OR(LEFT(O6347,2)={"07","19"}),VALUE(RIGHT(O6347,2))&gt;5)),TRUE,FALSE))</f>
        <v/>
      </c>
    </row>
    <row r="6348" spans="12:20" x14ac:dyDescent="0.25">
      <c r="L6348" s="75">
        <f>COUNTIF($B$2:B6348,B6348)</f>
        <v>0</v>
      </c>
      <c r="M6348" s="75">
        <f>COUNTIF($L$2:L6348,4)</f>
        <v>42</v>
      </c>
      <c r="N6348" s="76" t="str">
        <f t="shared" si="499"/>
        <v>0</v>
      </c>
      <c r="O6348" s="76" t="str">
        <f t="shared" si="495"/>
        <v/>
      </c>
      <c r="P6348" s="75" t="str">
        <f t="shared" si="496"/>
        <v/>
      </c>
      <c r="Q6348" s="77" t="str">
        <f t="shared" si="497"/>
        <v/>
      </c>
      <c r="R6348" s="77" t="str">
        <f t="shared" si="498"/>
        <v/>
      </c>
      <c r="S6348" s="77" t="str">
        <f>IF(O6348="","",IF(OR(VALUE(LEFT(O6348,2))&gt;IF(RIGHT(J6348,1)="M",7,19),AND(OR(LEFT(O6348,2)={"07","19"}),VALUE(RIGHT(O6348,2))&gt;15)),TRUE,FALSE))</f>
        <v/>
      </c>
      <c r="T6348" s="77" t="str">
        <f>IF(O6348="","",IF(OR(VALUE(LEFT(O6348,2))&gt;IF(RIGHT(J6348,1)="M",7,19),AND(OR(LEFT(O6348,2)={"07","19"}),VALUE(RIGHT(O6348,2))&gt;5)),TRUE,FALSE))</f>
        <v/>
      </c>
    </row>
    <row r="6349" spans="12:20" x14ac:dyDescent="0.25">
      <c r="L6349" s="75">
        <f>COUNTIF($B$2:B6349,B6349)</f>
        <v>0</v>
      </c>
      <c r="M6349" s="75">
        <f>COUNTIF($L$2:L6349,4)</f>
        <v>42</v>
      </c>
      <c r="N6349" s="76" t="str">
        <f t="shared" si="499"/>
        <v>0</v>
      </c>
      <c r="O6349" s="76" t="str">
        <f t="shared" si="495"/>
        <v/>
      </c>
      <c r="P6349" s="75" t="str">
        <f t="shared" si="496"/>
        <v/>
      </c>
      <c r="Q6349" s="77" t="str">
        <f t="shared" si="497"/>
        <v/>
      </c>
      <c r="R6349" s="77" t="str">
        <f t="shared" si="498"/>
        <v/>
      </c>
      <c r="S6349" s="77" t="str">
        <f>IF(O6349="","",IF(OR(VALUE(LEFT(O6349,2))&gt;IF(RIGHT(J6349,1)="M",7,19),AND(OR(LEFT(O6349,2)={"07","19"}),VALUE(RIGHT(O6349,2))&gt;15)),TRUE,FALSE))</f>
        <v/>
      </c>
      <c r="T6349" s="77" t="str">
        <f>IF(O6349="","",IF(OR(VALUE(LEFT(O6349,2))&gt;IF(RIGHT(J6349,1)="M",7,19),AND(OR(LEFT(O6349,2)={"07","19"}),VALUE(RIGHT(O6349,2))&gt;5)),TRUE,FALSE))</f>
        <v/>
      </c>
    </row>
    <row r="6350" spans="12:20" x14ac:dyDescent="0.25">
      <c r="L6350" s="75">
        <f>COUNTIF($B$2:B6350,B6350)</f>
        <v>0</v>
      </c>
      <c r="M6350" s="75">
        <f>COUNTIF($L$2:L6350,4)</f>
        <v>42</v>
      </c>
      <c r="N6350" s="76" t="str">
        <f t="shared" si="499"/>
        <v>0</v>
      </c>
      <c r="O6350" s="76" t="str">
        <f t="shared" si="495"/>
        <v/>
      </c>
      <c r="P6350" s="75" t="str">
        <f t="shared" si="496"/>
        <v/>
      </c>
      <c r="Q6350" s="77" t="str">
        <f t="shared" si="497"/>
        <v/>
      </c>
      <c r="R6350" s="77" t="str">
        <f t="shared" si="498"/>
        <v/>
      </c>
      <c r="S6350" s="77" t="str">
        <f>IF(O6350="","",IF(OR(VALUE(LEFT(O6350,2))&gt;IF(RIGHT(J6350,1)="M",7,19),AND(OR(LEFT(O6350,2)={"07","19"}),VALUE(RIGHT(O6350,2))&gt;15)),TRUE,FALSE))</f>
        <v/>
      </c>
      <c r="T6350" s="77" t="str">
        <f>IF(O6350="","",IF(OR(VALUE(LEFT(O6350,2))&gt;IF(RIGHT(J6350,1)="M",7,19),AND(OR(LEFT(O6350,2)={"07","19"}),VALUE(RIGHT(O6350,2))&gt;5)),TRUE,FALSE))</f>
        <v/>
      </c>
    </row>
    <row r="6351" spans="12:20" x14ac:dyDescent="0.25">
      <c r="L6351" s="75">
        <f>COUNTIF($B$2:B6351,B6351)</f>
        <v>0</v>
      </c>
      <c r="M6351" s="75">
        <f>COUNTIF($L$2:L6351,4)</f>
        <v>42</v>
      </c>
      <c r="N6351" s="76" t="str">
        <f t="shared" si="499"/>
        <v>0</v>
      </c>
      <c r="O6351" s="76" t="str">
        <f t="shared" si="495"/>
        <v/>
      </c>
      <c r="P6351" s="75" t="str">
        <f t="shared" si="496"/>
        <v/>
      </c>
      <c r="Q6351" s="77" t="str">
        <f t="shared" si="497"/>
        <v/>
      </c>
      <c r="R6351" s="77" t="str">
        <f t="shared" si="498"/>
        <v/>
      </c>
      <c r="S6351" s="77" t="str">
        <f>IF(O6351="","",IF(OR(VALUE(LEFT(O6351,2))&gt;IF(RIGHT(J6351,1)="M",7,19),AND(OR(LEFT(O6351,2)={"07","19"}),VALUE(RIGHT(O6351,2))&gt;15)),TRUE,FALSE))</f>
        <v/>
      </c>
      <c r="T6351" s="77" t="str">
        <f>IF(O6351="","",IF(OR(VALUE(LEFT(O6351,2))&gt;IF(RIGHT(J6351,1)="M",7,19),AND(OR(LEFT(O6351,2)={"07","19"}),VALUE(RIGHT(O6351,2))&gt;5)),TRUE,FALSE))</f>
        <v/>
      </c>
    </row>
    <row r="6352" spans="12:20" x14ac:dyDescent="0.25">
      <c r="L6352" s="75">
        <f>COUNTIF($B$2:B6352,B6352)</f>
        <v>0</v>
      </c>
      <c r="M6352" s="75">
        <f>COUNTIF($L$2:L6352,4)</f>
        <v>42</v>
      </c>
      <c r="N6352" s="76" t="str">
        <f t="shared" si="499"/>
        <v>0</v>
      </c>
      <c r="O6352" s="76" t="str">
        <f t="shared" si="495"/>
        <v/>
      </c>
      <c r="P6352" s="75" t="str">
        <f t="shared" si="496"/>
        <v/>
      </c>
      <c r="Q6352" s="77" t="str">
        <f t="shared" si="497"/>
        <v/>
      </c>
      <c r="R6352" s="77" t="str">
        <f t="shared" si="498"/>
        <v/>
      </c>
      <c r="S6352" s="77" t="str">
        <f>IF(O6352="","",IF(OR(VALUE(LEFT(O6352,2))&gt;IF(RIGHT(J6352,1)="M",7,19),AND(OR(LEFT(O6352,2)={"07","19"}),VALUE(RIGHT(O6352,2))&gt;15)),TRUE,FALSE))</f>
        <v/>
      </c>
      <c r="T6352" s="77" t="str">
        <f>IF(O6352="","",IF(OR(VALUE(LEFT(O6352,2))&gt;IF(RIGHT(J6352,1)="M",7,19),AND(OR(LEFT(O6352,2)={"07","19"}),VALUE(RIGHT(O6352,2))&gt;5)),TRUE,FALSE))</f>
        <v/>
      </c>
    </row>
    <row r="6353" spans="12:20" x14ac:dyDescent="0.25">
      <c r="L6353" s="75">
        <f>COUNTIF($B$2:B6353,B6353)</f>
        <v>0</v>
      </c>
      <c r="M6353" s="75">
        <f>COUNTIF($L$2:L6353,4)</f>
        <v>42</v>
      </c>
      <c r="N6353" s="76" t="str">
        <f t="shared" si="499"/>
        <v>0</v>
      </c>
      <c r="O6353" s="76" t="str">
        <f t="shared" si="495"/>
        <v/>
      </c>
      <c r="P6353" s="75" t="str">
        <f t="shared" si="496"/>
        <v/>
      </c>
      <c r="Q6353" s="77" t="str">
        <f t="shared" si="497"/>
        <v/>
      </c>
      <c r="R6353" s="77" t="str">
        <f t="shared" si="498"/>
        <v/>
      </c>
      <c r="S6353" s="77" t="str">
        <f>IF(O6353="","",IF(OR(VALUE(LEFT(O6353,2))&gt;IF(RIGHT(J6353,1)="M",7,19),AND(OR(LEFT(O6353,2)={"07","19"}),VALUE(RIGHT(O6353,2))&gt;15)),TRUE,FALSE))</f>
        <v/>
      </c>
      <c r="T6353" s="77" t="str">
        <f>IF(O6353="","",IF(OR(VALUE(LEFT(O6353,2))&gt;IF(RIGHT(J6353,1)="M",7,19),AND(OR(LEFT(O6353,2)={"07","19"}),VALUE(RIGHT(O6353,2))&gt;5)),TRUE,FALSE))</f>
        <v/>
      </c>
    </row>
    <row r="6354" spans="12:20" x14ac:dyDescent="0.25">
      <c r="L6354" s="75">
        <f>COUNTIF($B$2:B6354,B6354)</f>
        <v>0</v>
      </c>
      <c r="M6354" s="75">
        <f>COUNTIF($L$2:L6354,4)</f>
        <v>42</v>
      </c>
      <c r="N6354" s="76" t="str">
        <f t="shared" si="499"/>
        <v>0</v>
      </c>
      <c r="O6354" s="76" t="str">
        <f t="shared" si="495"/>
        <v/>
      </c>
      <c r="P6354" s="75" t="str">
        <f t="shared" si="496"/>
        <v/>
      </c>
      <c r="Q6354" s="77" t="str">
        <f t="shared" si="497"/>
        <v/>
      </c>
      <c r="R6354" s="77" t="str">
        <f t="shared" si="498"/>
        <v/>
      </c>
      <c r="S6354" s="77" t="str">
        <f>IF(O6354="","",IF(OR(VALUE(LEFT(O6354,2))&gt;IF(RIGHT(J6354,1)="M",7,19),AND(OR(LEFT(O6354,2)={"07","19"}),VALUE(RIGHT(O6354,2))&gt;15)),TRUE,FALSE))</f>
        <v/>
      </c>
      <c r="T6354" s="77" t="str">
        <f>IF(O6354="","",IF(OR(VALUE(LEFT(O6354,2))&gt;IF(RIGHT(J6354,1)="M",7,19),AND(OR(LEFT(O6354,2)={"07","19"}),VALUE(RIGHT(O6354,2))&gt;5)),TRUE,FALSE))</f>
        <v/>
      </c>
    </row>
    <row r="6355" spans="12:20" x14ac:dyDescent="0.25">
      <c r="L6355" s="75">
        <f>COUNTIF($B$2:B6355,B6355)</f>
        <v>0</v>
      </c>
      <c r="M6355" s="75">
        <f>COUNTIF($L$2:L6355,4)</f>
        <v>42</v>
      </c>
      <c r="N6355" s="76" t="str">
        <f t="shared" si="499"/>
        <v>0</v>
      </c>
      <c r="O6355" s="76" t="str">
        <f t="shared" si="495"/>
        <v/>
      </c>
      <c r="P6355" s="75" t="str">
        <f t="shared" si="496"/>
        <v/>
      </c>
      <c r="Q6355" s="77" t="str">
        <f t="shared" si="497"/>
        <v/>
      </c>
      <c r="R6355" s="77" t="str">
        <f t="shared" si="498"/>
        <v/>
      </c>
      <c r="S6355" s="77" t="str">
        <f>IF(O6355="","",IF(OR(VALUE(LEFT(O6355,2))&gt;IF(RIGHT(J6355,1)="M",7,19),AND(OR(LEFT(O6355,2)={"07","19"}),VALUE(RIGHT(O6355,2))&gt;15)),TRUE,FALSE))</f>
        <v/>
      </c>
      <c r="T6355" s="77" t="str">
        <f>IF(O6355="","",IF(OR(VALUE(LEFT(O6355,2))&gt;IF(RIGHT(J6355,1)="M",7,19),AND(OR(LEFT(O6355,2)={"07","19"}),VALUE(RIGHT(O6355,2))&gt;5)),TRUE,FALSE))</f>
        <v/>
      </c>
    </row>
    <row r="6356" spans="12:20" x14ac:dyDescent="0.25">
      <c r="L6356" s="75">
        <f>COUNTIF($B$2:B6356,B6356)</f>
        <v>0</v>
      </c>
      <c r="M6356" s="75">
        <f>COUNTIF($L$2:L6356,4)</f>
        <v>42</v>
      </c>
      <c r="N6356" s="76" t="str">
        <f t="shared" si="499"/>
        <v>0</v>
      </c>
      <c r="O6356" s="76" t="str">
        <f t="shared" si="495"/>
        <v/>
      </c>
      <c r="P6356" s="75" t="str">
        <f t="shared" si="496"/>
        <v/>
      </c>
      <c r="Q6356" s="77" t="str">
        <f t="shared" si="497"/>
        <v/>
      </c>
      <c r="R6356" s="77" t="str">
        <f t="shared" si="498"/>
        <v/>
      </c>
      <c r="S6356" s="77" t="str">
        <f>IF(O6356="","",IF(OR(VALUE(LEFT(O6356,2))&gt;IF(RIGHT(J6356,1)="M",7,19),AND(OR(LEFT(O6356,2)={"07","19"}),VALUE(RIGHT(O6356,2))&gt;15)),TRUE,FALSE))</f>
        <v/>
      </c>
      <c r="T6356" s="77" t="str">
        <f>IF(O6356="","",IF(OR(VALUE(LEFT(O6356,2))&gt;IF(RIGHT(J6356,1)="M",7,19),AND(OR(LEFT(O6356,2)={"07","19"}),VALUE(RIGHT(O6356,2))&gt;5)),TRUE,FALSE))</f>
        <v/>
      </c>
    </row>
    <row r="6357" spans="12:20" x14ac:dyDescent="0.25">
      <c r="L6357" s="75">
        <f>COUNTIF($B$2:B6357,B6357)</f>
        <v>0</v>
      </c>
      <c r="M6357" s="75">
        <f>COUNTIF($L$2:L6357,4)</f>
        <v>42</v>
      </c>
      <c r="N6357" s="76" t="str">
        <f t="shared" si="499"/>
        <v>0</v>
      </c>
      <c r="O6357" s="76" t="str">
        <f t="shared" si="495"/>
        <v/>
      </c>
      <c r="P6357" s="75" t="str">
        <f t="shared" si="496"/>
        <v/>
      </c>
      <c r="Q6357" s="77" t="str">
        <f t="shared" si="497"/>
        <v/>
      </c>
      <c r="R6357" s="77" t="str">
        <f t="shared" si="498"/>
        <v/>
      </c>
      <c r="S6357" s="77" t="str">
        <f>IF(O6357="","",IF(OR(VALUE(LEFT(O6357,2))&gt;IF(RIGHT(J6357,1)="M",7,19),AND(OR(LEFT(O6357,2)={"07","19"}),VALUE(RIGHT(O6357,2))&gt;15)),TRUE,FALSE))</f>
        <v/>
      </c>
      <c r="T6357" s="77" t="str">
        <f>IF(O6357="","",IF(OR(VALUE(LEFT(O6357,2))&gt;IF(RIGHT(J6357,1)="M",7,19),AND(OR(LEFT(O6357,2)={"07","19"}),VALUE(RIGHT(O6357,2))&gt;5)),TRUE,FALSE))</f>
        <v/>
      </c>
    </row>
    <row r="6358" spans="12:20" x14ac:dyDescent="0.25">
      <c r="L6358" s="75">
        <f>COUNTIF($B$2:B6358,B6358)</f>
        <v>0</v>
      </c>
      <c r="M6358" s="75">
        <f>COUNTIF($L$2:L6358,4)</f>
        <v>42</v>
      </c>
      <c r="N6358" s="76" t="str">
        <f t="shared" si="499"/>
        <v>0</v>
      </c>
      <c r="O6358" s="76" t="str">
        <f t="shared" si="495"/>
        <v/>
      </c>
      <c r="P6358" s="75" t="str">
        <f t="shared" si="496"/>
        <v/>
      </c>
      <c r="Q6358" s="77" t="str">
        <f t="shared" si="497"/>
        <v/>
      </c>
      <c r="R6358" s="77" t="str">
        <f t="shared" si="498"/>
        <v/>
      </c>
      <c r="S6358" s="77" t="str">
        <f>IF(O6358="","",IF(OR(VALUE(LEFT(O6358,2))&gt;IF(RIGHT(J6358,1)="M",7,19),AND(OR(LEFT(O6358,2)={"07","19"}),VALUE(RIGHT(O6358,2))&gt;15)),TRUE,FALSE))</f>
        <v/>
      </c>
      <c r="T6358" s="77" t="str">
        <f>IF(O6358="","",IF(OR(VALUE(LEFT(O6358,2))&gt;IF(RIGHT(J6358,1)="M",7,19),AND(OR(LEFT(O6358,2)={"07","19"}),VALUE(RIGHT(O6358,2))&gt;5)),TRUE,FALSE))</f>
        <v/>
      </c>
    </row>
    <row r="6359" spans="12:20" x14ac:dyDescent="0.25">
      <c r="L6359" s="75">
        <f>COUNTIF($B$2:B6359,B6359)</f>
        <v>0</v>
      </c>
      <c r="M6359" s="75">
        <f>COUNTIF($L$2:L6359,4)</f>
        <v>42</v>
      </c>
      <c r="N6359" s="76" t="str">
        <f t="shared" si="499"/>
        <v>0</v>
      </c>
      <c r="O6359" s="76" t="str">
        <f t="shared" si="495"/>
        <v/>
      </c>
      <c r="P6359" s="75" t="str">
        <f t="shared" si="496"/>
        <v/>
      </c>
      <c r="Q6359" s="77" t="str">
        <f t="shared" si="497"/>
        <v/>
      </c>
      <c r="R6359" s="77" t="str">
        <f t="shared" si="498"/>
        <v/>
      </c>
      <c r="S6359" s="77" t="str">
        <f>IF(O6359="","",IF(OR(VALUE(LEFT(O6359,2))&gt;IF(RIGHT(J6359,1)="M",7,19),AND(OR(LEFT(O6359,2)={"07","19"}),VALUE(RIGHT(O6359,2))&gt;15)),TRUE,FALSE))</f>
        <v/>
      </c>
      <c r="T6359" s="77" t="str">
        <f>IF(O6359="","",IF(OR(VALUE(LEFT(O6359,2))&gt;IF(RIGHT(J6359,1)="M",7,19),AND(OR(LEFT(O6359,2)={"07","19"}),VALUE(RIGHT(O6359,2))&gt;5)),TRUE,FALSE))</f>
        <v/>
      </c>
    </row>
    <row r="6360" spans="12:20" x14ac:dyDescent="0.25">
      <c r="L6360" s="75">
        <f>COUNTIF($B$2:B6360,B6360)</f>
        <v>0</v>
      </c>
      <c r="M6360" s="75">
        <f>COUNTIF($L$2:L6360,4)</f>
        <v>42</v>
      </c>
      <c r="N6360" s="76" t="str">
        <f t="shared" si="499"/>
        <v>0</v>
      </c>
      <c r="O6360" s="76" t="str">
        <f t="shared" si="495"/>
        <v/>
      </c>
      <c r="P6360" s="75" t="str">
        <f t="shared" si="496"/>
        <v/>
      </c>
      <c r="Q6360" s="77" t="str">
        <f t="shared" si="497"/>
        <v/>
      </c>
      <c r="R6360" s="77" t="str">
        <f t="shared" si="498"/>
        <v/>
      </c>
      <c r="S6360" s="77" t="str">
        <f>IF(O6360="","",IF(OR(VALUE(LEFT(O6360,2))&gt;IF(RIGHT(J6360,1)="M",7,19),AND(OR(LEFT(O6360,2)={"07","19"}),VALUE(RIGHT(O6360,2))&gt;15)),TRUE,FALSE))</f>
        <v/>
      </c>
      <c r="T6360" s="77" t="str">
        <f>IF(O6360="","",IF(OR(VALUE(LEFT(O6360,2))&gt;IF(RIGHT(J6360,1)="M",7,19),AND(OR(LEFT(O6360,2)={"07","19"}),VALUE(RIGHT(O6360,2))&gt;5)),TRUE,FALSE))</f>
        <v/>
      </c>
    </row>
    <row r="6361" spans="12:20" x14ac:dyDescent="0.25">
      <c r="L6361" s="75">
        <f>COUNTIF($B$2:B6361,B6361)</f>
        <v>0</v>
      </c>
      <c r="M6361" s="75">
        <f>COUNTIF($L$2:L6361,4)</f>
        <v>42</v>
      </c>
      <c r="N6361" s="76" t="str">
        <f t="shared" si="499"/>
        <v>0</v>
      </c>
      <c r="O6361" s="76" t="str">
        <f t="shared" si="495"/>
        <v/>
      </c>
      <c r="P6361" s="75" t="str">
        <f t="shared" si="496"/>
        <v/>
      </c>
      <c r="Q6361" s="77" t="str">
        <f t="shared" si="497"/>
        <v/>
      </c>
      <c r="R6361" s="77" t="str">
        <f t="shared" si="498"/>
        <v/>
      </c>
      <c r="S6361" s="77" t="str">
        <f>IF(O6361="","",IF(OR(VALUE(LEFT(O6361,2))&gt;IF(RIGHT(J6361,1)="M",7,19),AND(OR(LEFT(O6361,2)={"07","19"}),VALUE(RIGHT(O6361,2))&gt;15)),TRUE,FALSE))</f>
        <v/>
      </c>
      <c r="T6361" s="77" t="str">
        <f>IF(O6361="","",IF(OR(VALUE(LEFT(O6361,2))&gt;IF(RIGHT(J6361,1)="M",7,19),AND(OR(LEFT(O6361,2)={"07","19"}),VALUE(RIGHT(O6361,2))&gt;5)),TRUE,FALSE))</f>
        <v/>
      </c>
    </row>
    <row r="6362" spans="12:20" x14ac:dyDescent="0.25">
      <c r="L6362" s="75">
        <f>COUNTIF($B$2:B6362,B6362)</f>
        <v>0</v>
      </c>
      <c r="M6362" s="75">
        <f>COUNTIF($L$2:L6362,4)</f>
        <v>42</v>
      </c>
      <c r="N6362" s="76" t="str">
        <f t="shared" si="499"/>
        <v>0</v>
      </c>
      <c r="O6362" s="76" t="str">
        <f t="shared" si="495"/>
        <v/>
      </c>
      <c r="P6362" s="75" t="str">
        <f t="shared" si="496"/>
        <v/>
      </c>
      <c r="Q6362" s="77" t="str">
        <f t="shared" si="497"/>
        <v/>
      </c>
      <c r="R6362" s="77" t="str">
        <f t="shared" si="498"/>
        <v/>
      </c>
      <c r="S6362" s="77" t="str">
        <f>IF(O6362="","",IF(OR(VALUE(LEFT(O6362,2))&gt;IF(RIGHT(J6362,1)="M",7,19),AND(OR(LEFT(O6362,2)={"07","19"}),VALUE(RIGHT(O6362,2))&gt;15)),TRUE,FALSE))</f>
        <v/>
      </c>
      <c r="T6362" s="77" t="str">
        <f>IF(O6362="","",IF(OR(VALUE(LEFT(O6362,2))&gt;IF(RIGHT(J6362,1)="M",7,19),AND(OR(LEFT(O6362,2)={"07","19"}),VALUE(RIGHT(O6362,2))&gt;5)),TRUE,FALSE))</f>
        <v/>
      </c>
    </row>
    <row r="6363" spans="12:20" x14ac:dyDescent="0.25">
      <c r="L6363" s="75">
        <f>COUNTIF($B$2:B6363,B6363)</f>
        <v>0</v>
      </c>
      <c r="M6363" s="75">
        <f>COUNTIF($L$2:L6363,4)</f>
        <v>42</v>
      </c>
      <c r="N6363" s="76" t="str">
        <f t="shared" si="499"/>
        <v>0</v>
      </c>
      <c r="O6363" s="76" t="str">
        <f t="shared" si="495"/>
        <v/>
      </c>
      <c r="P6363" s="75" t="str">
        <f t="shared" si="496"/>
        <v/>
      </c>
      <c r="Q6363" s="77" t="str">
        <f t="shared" si="497"/>
        <v/>
      </c>
      <c r="R6363" s="77" t="str">
        <f t="shared" si="498"/>
        <v/>
      </c>
      <c r="S6363" s="77" t="str">
        <f>IF(O6363="","",IF(OR(VALUE(LEFT(O6363,2))&gt;IF(RIGHT(J6363,1)="M",7,19),AND(OR(LEFT(O6363,2)={"07","19"}),VALUE(RIGHT(O6363,2))&gt;15)),TRUE,FALSE))</f>
        <v/>
      </c>
      <c r="T6363" s="77" t="str">
        <f>IF(O6363="","",IF(OR(VALUE(LEFT(O6363,2))&gt;IF(RIGHT(J6363,1)="M",7,19),AND(OR(LEFT(O6363,2)={"07","19"}),VALUE(RIGHT(O6363,2))&gt;5)),TRUE,FALSE))</f>
        <v/>
      </c>
    </row>
    <row r="6364" spans="12:20" x14ac:dyDescent="0.25">
      <c r="L6364" s="75">
        <f>COUNTIF($B$2:B6364,B6364)</f>
        <v>0</v>
      </c>
      <c r="M6364" s="75">
        <f>COUNTIF($L$2:L6364,4)</f>
        <v>42</v>
      </c>
      <c r="N6364" s="76" t="str">
        <f t="shared" si="499"/>
        <v>0</v>
      </c>
      <c r="O6364" s="76" t="str">
        <f t="shared" si="495"/>
        <v/>
      </c>
      <c r="P6364" s="75" t="str">
        <f t="shared" si="496"/>
        <v/>
      </c>
      <c r="Q6364" s="77" t="str">
        <f t="shared" si="497"/>
        <v/>
      </c>
      <c r="R6364" s="77" t="str">
        <f t="shared" si="498"/>
        <v/>
      </c>
      <c r="S6364" s="77" t="str">
        <f>IF(O6364="","",IF(OR(VALUE(LEFT(O6364,2))&gt;IF(RIGHT(J6364,1)="M",7,19),AND(OR(LEFT(O6364,2)={"07","19"}),VALUE(RIGHT(O6364,2))&gt;15)),TRUE,FALSE))</f>
        <v/>
      </c>
      <c r="T6364" s="77" t="str">
        <f>IF(O6364="","",IF(OR(VALUE(LEFT(O6364,2))&gt;IF(RIGHT(J6364,1)="M",7,19),AND(OR(LEFT(O6364,2)={"07","19"}),VALUE(RIGHT(O6364,2))&gt;5)),TRUE,FALSE))</f>
        <v/>
      </c>
    </row>
    <row r="6365" spans="12:20" x14ac:dyDescent="0.25">
      <c r="L6365" s="75">
        <f>COUNTIF($B$2:B6365,B6365)</f>
        <v>0</v>
      </c>
      <c r="M6365" s="75">
        <f>COUNTIF($L$2:L6365,4)</f>
        <v>42</v>
      </c>
      <c r="N6365" s="76" t="str">
        <f t="shared" si="499"/>
        <v>0</v>
      </c>
      <c r="O6365" s="76" t="str">
        <f t="shared" si="495"/>
        <v/>
      </c>
      <c r="P6365" s="75" t="str">
        <f t="shared" si="496"/>
        <v/>
      </c>
      <c r="Q6365" s="77" t="str">
        <f t="shared" si="497"/>
        <v/>
      </c>
      <c r="R6365" s="77" t="str">
        <f t="shared" si="498"/>
        <v/>
      </c>
      <c r="S6365" s="77" t="str">
        <f>IF(O6365="","",IF(OR(VALUE(LEFT(O6365,2))&gt;IF(RIGHT(J6365,1)="M",7,19),AND(OR(LEFT(O6365,2)={"07","19"}),VALUE(RIGHT(O6365,2))&gt;15)),TRUE,FALSE))</f>
        <v/>
      </c>
      <c r="T6365" s="77" t="str">
        <f>IF(O6365="","",IF(OR(VALUE(LEFT(O6365,2))&gt;IF(RIGHT(J6365,1)="M",7,19),AND(OR(LEFT(O6365,2)={"07","19"}),VALUE(RIGHT(O6365,2))&gt;5)),TRUE,FALSE))</f>
        <v/>
      </c>
    </row>
    <row r="6366" spans="12:20" x14ac:dyDescent="0.25">
      <c r="L6366" s="75">
        <f>COUNTIF($B$2:B6366,B6366)</f>
        <v>0</v>
      </c>
      <c r="M6366" s="75">
        <f>COUNTIF($L$2:L6366,4)</f>
        <v>42</v>
      </c>
      <c r="N6366" s="76" t="str">
        <f t="shared" si="499"/>
        <v>0</v>
      </c>
      <c r="O6366" s="76" t="str">
        <f t="shared" si="495"/>
        <v/>
      </c>
      <c r="P6366" s="75" t="str">
        <f t="shared" si="496"/>
        <v/>
      </c>
      <c r="Q6366" s="77" t="str">
        <f t="shared" si="497"/>
        <v/>
      </c>
      <c r="R6366" s="77" t="str">
        <f t="shared" si="498"/>
        <v/>
      </c>
      <c r="S6366" s="77" t="str">
        <f>IF(O6366="","",IF(OR(VALUE(LEFT(O6366,2))&gt;IF(RIGHT(J6366,1)="M",7,19),AND(OR(LEFT(O6366,2)={"07","19"}),VALUE(RIGHT(O6366,2))&gt;15)),TRUE,FALSE))</f>
        <v/>
      </c>
      <c r="T6366" s="77" t="str">
        <f>IF(O6366="","",IF(OR(VALUE(LEFT(O6366,2))&gt;IF(RIGHT(J6366,1)="M",7,19),AND(OR(LEFT(O6366,2)={"07","19"}),VALUE(RIGHT(O6366,2))&gt;5)),TRUE,FALSE))</f>
        <v/>
      </c>
    </row>
    <row r="6367" spans="12:20" x14ac:dyDescent="0.25">
      <c r="L6367" s="75">
        <f>COUNTIF($B$2:B6367,B6367)</f>
        <v>0</v>
      </c>
      <c r="M6367" s="75">
        <f>COUNTIF($L$2:L6367,4)</f>
        <v>42</v>
      </c>
      <c r="N6367" s="76" t="str">
        <f t="shared" si="499"/>
        <v>0</v>
      </c>
      <c r="O6367" s="76" t="str">
        <f t="shared" si="495"/>
        <v/>
      </c>
      <c r="P6367" s="75" t="str">
        <f t="shared" si="496"/>
        <v/>
      </c>
      <c r="Q6367" s="77" t="str">
        <f t="shared" si="497"/>
        <v/>
      </c>
      <c r="R6367" s="77" t="str">
        <f t="shared" si="498"/>
        <v/>
      </c>
      <c r="S6367" s="77" t="str">
        <f>IF(O6367="","",IF(OR(VALUE(LEFT(O6367,2))&gt;IF(RIGHT(J6367,1)="M",7,19),AND(OR(LEFT(O6367,2)={"07","19"}),VALUE(RIGHT(O6367,2))&gt;15)),TRUE,FALSE))</f>
        <v/>
      </c>
      <c r="T6367" s="77" t="str">
        <f>IF(O6367="","",IF(OR(VALUE(LEFT(O6367,2))&gt;IF(RIGHT(J6367,1)="M",7,19),AND(OR(LEFT(O6367,2)={"07","19"}),VALUE(RIGHT(O6367,2))&gt;5)),TRUE,FALSE))</f>
        <v/>
      </c>
    </row>
    <row r="6368" spans="12:20" x14ac:dyDescent="0.25">
      <c r="L6368" s="75">
        <f>COUNTIF($B$2:B6368,B6368)</f>
        <v>0</v>
      </c>
      <c r="M6368" s="75">
        <f>COUNTIF($L$2:L6368,4)</f>
        <v>42</v>
      </c>
      <c r="N6368" s="76" t="str">
        <f t="shared" si="499"/>
        <v>0</v>
      </c>
      <c r="O6368" s="76" t="str">
        <f t="shared" si="495"/>
        <v/>
      </c>
      <c r="P6368" s="75" t="str">
        <f t="shared" si="496"/>
        <v/>
      </c>
      <c r="Q6368" s="77" t="str">
        <f t="shared" si="497"/>
        <v/>
      </c>
      <c r="R6368" s="77" t="str">
        <f t="shared" si="498"/>
        <v/>
      </c>
      <c r="S6368" s="77" t="str">
        <f>IF(O6368="","",IF(OR(VALUE(LEFT(O6368,2))&gt;IF(RIGHT(J6368,1)="M",7,19),AND(OR(LEFT(O6368,2)={"07","19"}),VALUE(RIGHT(O6368,2))&gt;15)),TRUE,FALSE))</f>
        <v/>
      </c>
      <c r="T6368" s="77" t="str">
        <f>IF(O6368="","",IF(OR(VALUE(LEFT(O6368,2))&gt;IF(RIGHT(J6368,1)="M",7,19),AND(OR(LEFT(O6368,2)={"07","19"}),VALUE(RIGHT(O6368,2))&gt;5)),TRUE,FALSE))</f>
        <v/>
      </c>
    </row>
    <row r="6369" spans="12:20" x14ac:dyDescent="0.25">
      <c r="L6369" s="75">
        <f>COUNTIF($B$2:B6369,B6369)</f>
        <v>0</v>
      </c>
      <c r="M6369" s="75">
        <f>COUNTIF($L$2:L6369,4)</f>
        <v>42</v>
      </c>
      <c r="N6369" s="76" t="str">
        <f t="shared" si="499"/>
        <v>0</v>
      </c>
      <c r="O6369" s="76" t="str">
        <f t="shared" si="495"/>
        <v/>
      </c>
      <c r="P6369" s="75" t="str">
        <f t="shared" si="496"/>
        <v/>
      </c>
      <c r="Q6369" s="77" t="str">
        <f t="shared" si="497"/>
        <v/>
      </c>
      <c r="R6369" s="77" t="str">
        <f t="shared" si="498"/>
        <v/>
      </c>
      <c r="S6369" s="77" t="str">
        <f>IF(O6369="","",IF(OR(VALUE(LEFT(O6369,2))&gt;IF(RIGHT(J6369,1)="M",7,19),AND(OR(LEFT(O6369,2)={"07","19"}),VALUE(RIGHT(O6369,2))&gt;15)),TRUE,FALSE))</f>
        <v/>
      </c>
      <c r="T6369" s="77" t="str">
        <f>IF(O6369="","",IF(OR(VALUE(LEFT(O6369,2))&gt;IF(RIGHT(J6369,1)="M",7,19),AND(OR(LEFT(O6369,2)={"07","19"}),VALUE(RIGHT(O6369,2))&gt;5)),TRUE,FALSE))</f>
        <v/>
      </c>
    </row>
    <row r="6370" spans="12:20" x14ac:dyDescent="0.25">
      <c r="L6370" s="75">
        <f>COUNTIF($B$2:B6370,B6370)</f>
        <v>0</v>
      </c>
      <c r="M6370" s="75">
        <f>COUNTIF($L$2:L6370,4)</f>
        <v>42</v>
      </c>
      <c r="N6370" s="76" t="str">
        <f t="shared" si="499"/>
        <v>0</v>
      </c>
      <c r="O6370" s="76" t="str">
        <f t="shared" si="495"/>
        <v/>
      </c>
      <c r="P6370" s="75" t="str">
        <f t="shared" si="496"/>
        <v/>
      </c>
      <c r="Q6370" s="77" t="str">
        <f t="shared" si="497"/>
        <v/>
      </c>
      <c r="R6370" s="77" t="str">
        <f t="shared" si="498"/>
        <v/>
      </c>
      <c r="S6370" s="77" t="str">
        <f>IF(O6370="","",IF(OR(VALUE(LEFT(O6370,2))&gt;IF(RIGHT(J6370,1)="M",7,19),AND(OR(LEFT(O6370,2)={"07","19"}),VALUE(RIGHT(O6370,2))&gt;15)),TRUE,FALSE))</f>
        <v/>
      </c>
      <c r="T6370" s="77" t="str">
        <f>IF(O6370="","",IF(OR(VALUE(LEFT(O6370,2))&gt;IF(RIGHT(J6370,1)="M",7,19),AND(OR(LEFT(O6370,2)={"07","19"}),VALUE(RIGHT(O6370,2))&gt;5)),TRUE,FALSE))</f>
        <v/>
      </c>
    </row>
    <row r="6371" spans="12:20" x14ac:dyDescent="0.25">
      <c r="L6371" s="75">
        <f>COUNTIF($B$2:B6371,B6371)</f>
        <v>0</v>
      </c>
      <c r="M6371" s="75">
        <f>COUNTIF($L$2:L6371,4)</f>
        <v>42</v>
      </c>
      <c r="N6371" s="76" t="str">
        <f t="shared" si="499"/>
        <v>0</v>
      </c>
      <c r="O6371" s="76" t="str">
        <f t="shared" si="495"/>
        <v/>
      </c>
      <c r="P6371" s="75" t="str">
        <f t="shared" si="496"/>
        <v/>
      </c>
      <c r="Q6371" s="77" t="str">
        <f t="shared" si="497"/>
        <v/>
      </c>
      <c r="R6371" s="77" t="str">
        <f t="shared" si="498"/>
        <v/>
      </c>
      <c r="S6371" s="77" t="str">
        <f>IF(O6371="","",IF(OR(VALUE(LEFT(O6371,2))&gt;IF(RIGHT(J6371,1)="M",7,19),AND(OR(LEFT(O6371,2)={"07","19"}),VALUE(RIGHT(O6371,2))&gt;15)),TRUE,FALSE))</f>
        <v/>
      </c>
      <c r="T6371" s="77" t="str">
        <f>IF(O6371="","",IF(OR(VALUE(LEFT(O6371,2))&gt;IF(RIGHT(J6371,1)="M",7,19),AND(OR(LEFT(O6371,2)={"07","19"}),VALUE(RIGHT(O6371,2))&gt;5)),TRUE,FALSE))</f>
        <v/>
      </c>
    </row>
    <row r="6372" spans="12:20" x14ac:dyDescent="0.25">
      <c r="L6372" s="75">
        <f>COUNTIF($B$2:B6372,B6372)</f>
        <v>0</v>
      </c>
      <c r="M6372" s="75">
        <f>COUNTIF($L$2:L6372,4)</f>
        <v>42</v>
      </c>
      <c r="N6372" s="76" t="str">
        <f t="shared" si="499"/>
        <v>0</v>
      </c>
      <c r="O6372" s="76" t="str">
        <f t="shared" si="495"/>
        <v/>
      </c>
      <c r="P6372" s="75" t="str">
        <f t="shared" si="496"/>
        <v/>
      </c>
      <c r="Q6372" s="77" t="str">
        <f t="shared" si="497"/>
        <v/>
      </c>
      <c r="R6372" s="77" t="str">
        <f t="shared" si="498"/>
        <v/>
      </c>
      <c r="S6372" s="77" t="str">
        <f>IF(O6372="","",IF(OR(VALUE(LEFT(O6372,2))&gt;IF(RIGHT(J6372,1)="M",7,19),AND(OR(LEFT(O6372,2)={"07","19"}),VALUE(RIGHT(O6372,2))&gt;15)),TRUE,FALSE))</f>
        <v/>
      </c>
      <c r="T6372" s="77" t="str">
        <f>IF(O6372="","",IF(OR(VALUE(LEFT(O6372,2))&gt;IF(RIGHT(J6372,1)="M",7,19),AND(OR(LEFT(O6372,2)={"07","19"}),VALUE(RIGHT(O6372,2))&gt;5)),TRUE,FALSE))</f>
        <v/>
      </c>
    </row>
    <row r="6373" spans="12:20" x14ac:dyDescent="0.25">
      <c r="L6373" s="75">
        <f>COUNTIF($B$2:B6373,B6373)</f>
        <v>0</v>
      </c>
      <c r="M6373" s="75">
        <f>COUNTIF($L$2:L6373,4)</f>
        <v>42</v>
      </c>
      <c r="N6373" s="76" t="str">
        <f t="shared" si="499"/>
        <v>0</v>
      </c>
      <c r="O6373" s="76" t="str">
        <f t="shared" si="495"/>
        <v/>
      </c>
      <c r="P6373" s="75" t="str">
        <f t="shared" si="496"/>
        <v/>
      </c>
      <c r="Q6373" s="77" t="str">
        <f t="shared" si="497"/>
        <v/>
      </c>
      <c r="R6373" s="77" t="str">
        <f t="shared" si="498"/>
        <v/>
      </c>
      <c r="S6373" s="77" t="str">
        <f>IF(O6373="","",IF(OR(VALUE(LEFT(O6373,2))&gt;IF(RIGHT(J6373,1)="M",7,19),AND(OR(LEFT(O6373,2)={"07","19"}),VALUE(RIGHT(O6373,2))&gt;15)),TRUE,FALSE))</f>
        <v/>
      </c>
      <c r="T6373" s="77" t="str">
        <f>IF(O6373="","",IF(OR(VALUE(LEFT(O6373,2))&gt;IF(RIGHT(J6373,1)="M",7,19),AND(OR(LEFT(O6373,2)={"07","19"}),VALUE(RIGHT(O6373,2))&gt;5)),TRUE,FALSE))</f>
        <v/>
      </c>
    </row>
    <row r="6374" spans="12:20" x14ac:dyDescent="0.25">
      <c r="L6374" s="75">
        <f>COUNTIF($B$2:B6374,B6374)</f>
        <v>0</v>
      </c>
      <c r="M6374" s="75">
        <f>COUNTIF($L$2:L6374,4)</f>
        <v>42</v>
      </c>
      <c r="N6374" s="76" t="str">
        <f t="shared" si="499"/>
        <v>0</v>
      </c>
      <c r="O6374" s="76" t="str">
        <f t="shared" si="495"/>
        <v/>
      </c>
      <c r="P6374" s="75" t="str">
        <f t="shared" si="496"/>
        <v/>
      </c>
      <c r="Q6374" s="77" t="str">
        <f t="shared" si="497"/>
        <v/>
      </c>
      <c r="R6374" s="77" t="str">
        <f t="shared" si="498"/>
        <v/>
      </c>
      <c r="S6374" s="77" t="str">
        <f>IF(O6374="","",IF(OR(VALUE(LEFT(O6374,2))&gt;IF(RIGHT(J6374,1)="M",7,19),AND(OR(LEFT(O6374,2)={"07","19"}),VALUE(RIGHT(O6374,2))&gt;15)),TRUE,FALSE))</f>
        <v/>
      </c>
      <c r="T6374" s="77" t="str">
        <f>IF(O6374="","",IF(OR(VALUE(LEFT(O6374,2))&gt;IF(RIGHT(J6374,1)="M",7,19),AND(OR(LEFT(O6374,2)={"07","19"}),VALUE(RIGHT(O6374,2))&gt;5)),TRUE,FALSE))</f>
        <v/>
      </c>
    </row>
    <row r="6375" spans="12:20" x14ac:dyDescent="0.25">
      <c r="L6375" s="75">
        <f>COUNTIF($B$2:B6375,B6375)</f>
        <v>0</v>
      </c>
      <c r="M6375" s="75">
        <f>COUNTIF($L$2:L6375,4)</f>
        <v>42</v>
      </c>
      <c r="N6375" s="76" t="str">
        <f t="shared" si="499"/>
        <v>0</v>
      </c>
      <c r="O6375" s="76" t="str">
        <f t="shared" si="495"/>
        <v/>
      </c>
      <c r="P6375" s="75" t="str">
        <f t="shared" si="496"/>
        <v/>
      </c>
      <c r="Q6375" s="77" t="str">
        <f t="shared" si="497"/>
        <v/>
      </c>
      <c r="R6375" s="77" t="str">
        <f t="shared" si="498"/>
        <v/>
      </c>
      <c r="S6375" s="77" t="str">
        <f>IF(O6375="","",IF(OR(VALUE(LEFT(O6375,2))&gt;IF(RIGHT(J6375,1)="M",7,19),AND(OR(LEFT(O6375,2)={"07","19"}),VALUE(RIGHT(O6375,2))&gt;15)),TRUE,FALSE))</f>
        <v/>
      </c>
      <c r="T6375" s="77" t="str">
        <f>IF(O6375="","",IF(OR(VALUE(LEFT(O6375,2))&gt;IF(RIGHT(J6375,1)="M",7,19),AND(OR(LEFT(O6375,2)={"07","19"}),VALUE(RIGHT(O6375,2))&gt;5)),TRUE,FALSE))</f>
        <v/>
      </c>
    </row>
    <row r="6376" spans="12:20" x14ac:dyDescent="0.25">
      <c r="L6376" s="75">
        <f>COUNTIF($B$2:B6376,B6376)</f>
        <v>0</v>
      </c>
      <c r="M6376" s="75">
        <f>COUNTIF($L$2:L6376,4)</f>
        <v>42</v>
      </c>
      <c r="N6376" s="76" t="str">
        <f t="shared" si="499"/>
        <v>0</v>
      </c>
      <c r="O6376" s="76" t="str">
        <f t="shared" si="495"/>
        <v/>
      </c>
      <c r="P6376" s="75" t="str">
        <f t="shared" si="496"/>
        <v/>
      </c>
      <c r="Q6376" s="77" t="str">
        <f t="shared" si="497"/>
        <v/>
      </c>
      <c r="R6376" s="77" t="str">
        <f t="shared" si="498"/>
        <v/>
      </c>
      <c r="S6376" s="77" t="str">
        <f>IF(O6376="","",IF(OR(VALUE(LEFT(O6376,2))&gt;IF(RIGHT(J6376,1)="M",7,19),AND(OR(LEFT(O6376,2)={"07","19"}),VALUE(RIGHT(O6376,2))&gt;15)),TRUE,FALSE))</f>
        <v/>
      </c>
      <c r="T6376" s="77" t="str">
        <f>IF(O6376="","",IF(OR(VALUE(LEFT(O6376,2))&gt;IF(RIGHT(J6376,1)="M",7,19),AND(OR(LEFT(O6376,2)={"07","19"}),VALUE(RIGHT(O6376,2))&gt;5)),TRUE,FALSE))</f>
        <v/>
      </c>
    </row>
    <row r="6377" spans="12:20" x14ac:dyDescent="0.25">
      <c r="L6377" s="75">
        <f>COUNTIF($B$2:B6377,B6377)</f>
        <v>0</v>
      </c>
      <c r="M6377" s="75">
        <f>COUNTIF($L$2:L6377,4)</f>
        <v>42</v>
      </c>
      <c r="N6377" s="76" t="str">
        <f t="shared" si="499"/>
        <v>0</v>
      </c>
      <c r="O6377" s="76" t="str">
        <f t="shared" si="495"/>
        <v/>
      </c>
      <c r="P6377" s="75" t="str">
        <f t="shared" si="496"/>
        <v/>
      </c>
      <c r="Q6377" s="77" t="str">
        <f t="shared" si="497"/>
        <v/>
      </c>
      <c r="R6377" s="77" t="str">
        <f t="shared" si="498"/>
        <v/>
      </c>
      <c r="S6377" s="77" t="str">
        <f>IF(O6377="","",IF(OR(VALUE(LEFT(O6377,2))&gt;IF(RIGHT(J6377,1)="M",7,19),AND(OR(LEFT(O6377,2)={"07","19"}),VALUE(RIGHT(O6377,2))&gt;15)),TRUE,FALSE))</f>
        <v/>
      </c>
      <c r="T6377" s="77" t="str">
        <f>IF(O6377="","",IF(OR(VALUE(LEFT(O6377,2))&gt;IF(RIGHT(J6377,1)="M",7,19),AND(OR(LEFT(O6377,2)={"07","19"}),VALUE(RIGHT(O6377,2))&gt;5)),TRUE,FALSE))</f>
        <v/>
      </c>
    </row>
    <row r="6378" spans="12:20" x14ac:dyDescent="0.25">
      <c r="L6378" s="75">
        <f>COUNTIF($B$2:B6378,B6378)</f>
        <v>0</v>
      </c>
      <c r="M6378" s="75">
        <f>COUNTIF($L$2:L6378,4)</f>
        <v>42</v>
      </c>
      <c r="N6378" s="76" t="str">
        <f t="shared" si="499"/>
        <v>0</v>
      </c>
      <c r="O6378" s="76" t="str">
        <f t="shared" si="495"/>
        <v/>
      </c>
      <c r="P6378" s="75" t="str">
        <f t="shared" si="496"/>
        <v/>
      </c>
      <c r="Q6378" s="77" t="str">
        <f t="shared" si="497"/>
        <v/>
      </c>
      <c r="R6378" s="77" t="str">
        <f t="shared" si="498"/>
        <v/>
      </c>
      <c r="S6378" s="77" t="str">
        <f>IF(O6378="","",IF(OR(VALUE(LEFT(O6378,2))&gt;IF(RIGHT(J6378,1)="M",7,19),AND(OR(LEFT(O6378,2)={"07","19"}),VALUE(RIGHT(O6378,2))&gt;15)),TRUE,FALSE))</f>
        <v/>
      </c>
      <c r="T6378" s="77" t="str">
        <f>IF(O6378="","",IF(OR(VALUE(LEFT(O6378,2))&gt;IF(RIGHT(J6378,1)="M",7,19),AND(OR(LEFT(O6378,2)={"07","19"}),VALUE(RIGHT(O6378,2))&gt;5)),TRUE,FALSE))</f>
        <v/>
      </c>
    </row>
    <row r="6379" spans="12:20" x14ac:dyDescent="0.25">
      <c r="L6379" s="75">
        <f>COUNTIF($B$2:B6379,B6379)</f>
        <v>0</v>
      </c>
      <c r="M6379" s="75">
        <f>COUNTIF($L$2:L6379,4)</f>
        <v>42</v>
      </c>
      <c r="N6379" s="76" t="str">
        <f t="shared" si="499"/>
        <v>0</v>
      </c>
      <c r="O6379" s="76" t="str">
        <f t="shared" si="495"/>
        <v/>
      </c>
      <c r="P6379" s="75" t="str">
        <f t="shared" si="496"/>
        <v/>
      </c>
      <c r="Q6379" s="77" t="str">
        <f t="shared" si="497"/>
        <v/>
      </c>
      <c r="R6379" s="77" t="str">
        <f t="shared" si="498"/>
        <v/>
      </c>
      <c r="S6379" s="77" t="str">
        <f>IF(O6379="","",IF(OR(VALUE(LEFT(O6379,2))&gt;IF(RIGHT(J6379,1)="M",7,19),AND(OR(LEFT(O6379,2)={"07","19"}),VALUE(RIGHT(O6379,2))&gt;15)),TRUE,FALSE))</f>
        <v/>
      </c>
      <c r="T6379" s="77" t="str">
        <f>IF(O6379="","",IF(OR(VALUE(LEFT(O6379,2))&gt;IF(RIGHT(J6379,1)="M",7,19),AND(OR(LEFT(O6379,2)={"07","19"}),VALUE(RIGHT(O6379,2))&gt;5)),TRUE,FALSE))</f>
        <v/>
      </c>
    </row>
    <row r="6380" spans="12:20" x14ac:dyDescent="0.25">
      <c r="L6380" s="75">
        <f>COUNTIF($B$2:B6380,B6380)</f>
        <v>0</v>
      </c>
      <c r="M6380" s="75">
        <f>COUNTIF($L$2:L6380,4)</f>
        <v>42</v>
      </c>
      <c r="N6380" s="76" t="str">
        <f t="shared" si="499"/>
        <v>0</v>
      </c>
      <c r="O6380" s="76" t="str">
        <f t="shared" si="495"/>
        <v/>
      </c>
      <c r="P6380" s="75" t="str">
        <f t="shared" si="496"/>
        <v/>
      </c>
      <c r="Q6380" s="77" t="str">
        <f t="shared" si="497"/>
        <v/>
      </c>
      <c r="R6380" s="77" t="str">
        <f t="shared" si="498"/>
        <v/>
      </c>
      <c r="S6380" s="77" t="str">
        <f>IF(O6380="","",IF(OR(VALUE(LEFT(O6380,2))&gt;IF(RIGHT(J6380,1)="M",7,19),AND(OR(LEFT(O6380,2)={"07","19"}),VALUE(RIGHT(O6380,2))&gt;15)),TRUE,FALSE))</f>
        <v/>
      </c>
      <c r="T6380" s="77" t="str">
        <f>IF(O6380="","",IF(OR(VALUE(LEFT(O6380,2))&gt;IF(RIGHT(J6380,1)="M",7,19),AND(OR(LEFT(O6380,2)={"07","19"}),VALUE(RIGHT(O6380,2))&gt;5)),TRUE,FALSE))</f>
        <v/>
      </c>
    </row>
    <row r="6381" spans="12:20" x14ac:dyDescent="0.25">
      <c r="L6381" s="75">
        <f>COUNTIF($B$2:B6381,B6381)</f>
        <v>0</v>
      </c>
      <c r="M6381" s="75">
        <f>COUNTIF($L$2:L6381,4)</f>
        <v>42</v>
      </c>
      <c r="N6381" s="76" t="str">
        <f t="shared" si="499"/>
        <v>0</v>
      </c>
      <c r="O6381" s="76" t="str">
        <f t="shared" si="495"/>
        <v/>
      </c>
      <c r="P6381" s="75" t="str">
        <f t="shared" si="496"/>
        <v/>
      </c>
      <c r="Q6381" s="77" t="str">
        <f t="shared" si="497"/>
        <v/>
      </c>
      <c r="R6381" s="77" t="str">
        <f t="shared" si="498"/>
        <v/>
      </c>
      <c r="S6381" s="77" t="str">
        <f>IF(O6381="","",IF(OR(VALUE(LEFT(O6381,2))&gt;IF(RIGHT(J6381,1)="M",7,19),AND(OR(LEFT(O6381,2)={"07","19"}),VALUE(RIGHT(O6381,2))&gt;15)),TRUE,FALSE))</f>
        <v/>
      </c>
      <c r="T6381" s="77" t="str">
        <f>IF(O6381="","",IF(OR(VALUE(LEFT(O6381,2))&gt;IF(RIGHT(J6381,1)="M",7,19),AND(OR(LEFT(O6381,2)={"07","19"}),VALUE(RIGHT(O6381,2))&gt;5)),TRUE,FALSE))</f>
        <v/>
      </c>
    </row>
    <row r="6382" spans="12:20" x14ac:dyDescent="0.25">
      <c r="L6382" s="75">
        <f>COUNTIF($B$2:B6382,B6382)</f>
        <v>0</v>
      </c>
      <c r="M6382" s="75">
        <f>COUNTIF($L$2:L6382,4)</f>
        <v>42</v>
      </c>
      <c r="N6382" s="76" t="str">
        <f t="shared" si="499"/>
        <v>0</v>
      </c>
      <c r="O6382" s="76" t="str">
        <f t="shared" si="495"/>
        <v/>
      </c>
      <c r="P6382" s="75" t="str">
        <f t="shared" si="496"/>
        <v/>
      </c>
      <c r="Q6382" s="77" t="str">
        <f t="shared" si="497"/>
        <v/>
      </c>
      <c r="R6382" s="77" t="str">
        <f t="shared" si="498"/>
        <v/>
      </c>
      <c r="S6382" s="77" t="str">
        <f>IF(O6382="","",IF(OR(VALUE(LEFT(O6382,2))&gt;IF(RIGHT(J6382,1)="M",7,19),AND(OR(LEFT(O6382,2)={"07","19"}),VALUE(RIGHT(O6382,2))&gt;15)),TRUE,FALSE))</f>
        <v/>
      </c>
      <c r="T6382" s="77" t="str">
        <f>IF(O6382="","",IF(OR(VALUE(LEFT(O6382,2))&gt;IF(RIGHT(J6382,1)="M",7,19),AND(OR(LEFT(O6382,2)={"07","19"}),VALUE(RIGHT(O6382,2))&gt;5)),TRUE,FALSE))</f>
        <v/>
      </c>
    </row>
    <row r="6383" spans="12:20" x14ac:dyDescent="0.25">
      <c r="L6383" s="75">
        <f>COUNTIF($B$2:B6383,B6383)</f>
        <v>0</v>
      </c>
      <c r="M6383" s="75">
        <f>COUNTIF($L$2:L6383,4)</f>
        <v>42</v>
      </c>
      <c r="N6383" s="76" t="str">
        <f t="shared" si="499"/>
        <v>0</v>
      </c>
      <c r="O6383" s="76" t="str">
        <f t="shared" si="495"/>
        <v/>
      </c>
      <c r="P6383" s="75" t="str">
        <f t="shared" si="496"/>
        <v/>
      </c>
      <c r="Q6383" s="77" t="str">
        <f t="shared" si="497"/>
        <v/>
      </c>
      <c r="R6383" s="77" t="str">
        <f t="shared" si="498"/>
        <v/>
      </c>
      <c r="S6383" s="77" t="str">
        <f>IF(O6383="","",IF(OR(VALUE(LEFT(O6383,2))&gt;IF(RIGHT(J6383,1)="M",7,19),AND(OR(LEFT(O6383,2)={"07","19"}),VALUE(RIGHT(O6383,2))&gt;15)),TRUE,FALSE))</f>
        <v/>
      </c>
      <c r="T6383" s="77" t="str">
        <f>IF(O6383="","",IF(OR(VALUE(LEFT(O6383,2))&gt;IF(RIGHT(J6383,1)="M",7,19),AND(OR(LEFT(O6383,2)={"07","19"}),VALUE(RIGHT(O6383,2))&gt;5)),TRUE,FALSE))</f>
        <v/>
      </c>
    </row>
    <row r="6384" spans="12:20" x14ac:dyDescent="0.25">
      <c r="L6384" s="75">
        <f>COUNTIF($B$2:B6384,B6384)</f>
        <v>0</v>
      </c>
      <c r="M6384" s="75">
        <f>COUNTIF($L$2:L6384,4)</f>
        <v>42</v>
      </c>
      <c r="N6384" s="76" t="str">
        <f t="shared" si="499"/>
        <v>0</v>
      </c>
      <c r="O6384" s="76" t="str">
        <f t="shared" si="495"/>
        <v/>
      </c>
      <c r="P6384" s="75" t="str">
        <f t="shared" si="496"/>
        <v/>
      </c>
      <c r="Q6384" s="77" t="str">
        <f t="shared" si="497"/>
        <v/>
      </c>
      <c r="R6384" s="77" t="str">
        <f t="shared" si="498"/>
        <v/>
      </c>
      <c r="S6384" s="77" t="str">
        <f>IF(O6384="","",IF(OR(VALUE(LEFT(O6384,2))&gt;IF(RIGHT(J6384,1)="M",7,19),AND(OR(LEFT(O6384,2)={"07","19"}),VALUE(RIGHT(O6384,2))&gt;15)),TRUE,FALSE))</f>
        <v/>
      </c>
      <c r="T6384" s="77" t="str">
        <f>IF(O6384="","",IF(OR(VALUE(LEFT(O6384,2))&gt;IF(RIGHT(J6384,1)="M",7,19),AND(OR(LEFT(O6384,2)={"07","19"}),VALUE(RIGHT(O6384,2))&gt;5)),TRUE,FALSE))</f>
        <v/>
      </c>
    </row>
    <row r="6385" spans="12:20" x14ac:dyDescent="0.25">
      <c r="L6385" s="75">
        <f>COUNTIF($B$2:B6385,B6385)</f>
        <v>0</v>
      </c>
      <c r="M6385" s="75">
        <f>COUNTIF($L$2:L6385,4)</f>
        <v>42</v>
      </c>
      <c r="N6385" s="76" t="str">
        <f t="shared" si="499"/>
        <v>0</v>
      </c>
      <c r="O6385" s="76" t="str">
        <f t="shared" si="495"/>
        <v/>
      </c>
      <c r="P6385" s="75" t="str">
        <f t="shared" si="496"/>
        <v/>
      </c>
      <c r="Q6385" s="77" t="str">
        <f t="shared" si="497"/>
        <v/>
      </c>
      <c r="R6385" s="77" t="str">
        <f t="shared" si="498"/>
        <v/>
      </c>
      <c r="S6385" s="77" t="str">
        <f>IF(O6385="","",IF(OR(VALUE(LEFT(O6385,2))&gt;IF(RIGHT(J6385,1)="M",7,19),AND(OR(LEFT(O6385,2)={"07","19"}),VALUE(RIGHT(O6385,2))&gt;15)),TRUE,FALSE))</f>
        <v/>
      </c>
      <c r="T6385" s="77" t="str">
        <f>IF(O6385="","",IF(OR(VALUE(LEFT(O6385,2))&gt;IF(RIGHT(J6385,1)="M",7,19),AND(OR(LEFT(O6385,2)={"07","19"}),VALUE(RIGHT(O6385,2))&gt;5)),TRUE,FALSE))</f>
        <v/>
      </c>
    </row>
    <row r="6386" spans="12:20" x14ac:dyDescent="0.25">
      <c r="L6386" s="75">
        <f>COUNTIF($B$2:B6386,B6386)</f>
        <v>0</v>
      </c>
      <c r="M6386" s="75">
        <f>COUNTIF($L$2:L6386,4)</f>
        <v>42</v>
      </c>
      <c r="N6386" s="76" t="str">
        <f t="shared" si="499"/>
        <v>0</v>
      </c>
      <c r="O6386" s="76" t="str">
        <f t="shared" si="495"/>
        <v/>
      </c>
      <c r="P6386" s="75" t="str">
        <f t="shared" si="496"/>
        <v/>
      </c>
      <c r="Q6386" s="77" t="str">
        <f t="shared" si="497"/>
        <v/>
      </c>
      <c r="R6386" s="77" t="str">
        <f t="shared" si="498"/>
        <v/>
      </c>
      <c r="S6386" s="77" t="str">
        <f>IF(O6386="","",IF(OR(VALUE(LEFT(O6386,2))&gt;IF(RIGHT(J6386,1)="M",7,19),AND(OR(LEFT(O6386,2)={"07","19"}),VALUE(RIGHT(O6386,2))&gt;15)),TRUE,FALSE))</f>
        <v/>
      </c>
      <c r="T6386" s="77" t="str">
        <f>IF(O6386="","",IF(OR(VALUE(LEFT(O6386,2))&gt;IF(RIGHT(J6386,1)="M",7,19),AND(OR(LEFT(O6386,2)={"07","19"}),VALUE(RIGHT(O6386,2))&gt;5)),TRUE,FALSE))</f>
        <v/>
      </c>
    </row>
    <row r="6387" spans="12:20" x14ac:dyDescent="0.25">
      <c r="L6387" s="75">
        <f>COUNTIF($B$2:B6387,B6387)</f>
        <v>0</v>
      </c>
      <c r="M6387" s="75">
        <f>COUNTIF($L$2:L6387,4)</f>
        <v>42</v>
      </c>
      <c r="N6387" s="76" t="str">
        <f t="shared" si="499"/>
        <v>0</v>
      </c>
      <c r="O6387" s="76" t="str">
        <f t="shared" si="495"/>
        <v/>
      </c>
      <c r="P6387" s="75" t="str">
        <f t="shared" si="496"/>
        <v/>
      </c>
      <c r="Q6387" s="77" t="str">
        <f t="shared" si="497"/>
        <v/>
      </c>
      <c r="R6387" s="77" t="str">
        <f t="shared" si="498"/>
        <v/>
      </c>
      <c r="S6387" s="77" t="str">
        <f>IF(O6387="","",IF(OR(VALUE(LEFT(O6387,2))&gt;IF(RIGHT(J6387,1)="M",7,19),AND(OR(LEFT(O6387,2)={"07","19"}),VALUE(RIGHT(O6387,2))&gt;15)),TRUE,FALSE))</f>
        <v/>
      </c>
      <c r="T6387" s="77" t="str">
        <f>IF(O6387="","",IF(OR(VALUE(LEFT(O6387,2))&gt;IF(RIGHT(J6387,1)="M",7,19),AND(OR(LEFT(O6387,2)={"07","19"}),VALUE(RIGHT(O6387,2))&gt;5)),TRUE,FALSE))</f>
        <v/>
      </c>
    </row>
    <row r="6388" spans="12:20" x14ac:dyDescent="0.25">
      <c r="L6388" s="75">
        <f>COUNTIF($B$2:B6388,B6388)</f>
        <v>0</v>
      </c>
      <c r="M6388" s="75">
        <f>COUNTIF($L$2:L6388,4)</f>
        <v>42</v>
      </c>
      <c r="N6388" s="76" t="str">
        <f t="shared" si="499"/>
        <v>0</v>
      </c>
      <c r="O6388" s="76" t="str">
        <f t="shared" si="495"/>
        <v/>
      </c>
      <c r="P6388" s="75" t="str">
        <f t="shared" si="496"/>
        <v/>
      </c>
      <c r="Q6388" s="77" t="str">
        <f t="shared" si="497"/>
        <v/>
      </c>
      <c r="R6388" s="77" t="str">
        <f t="shared" si="498"/>
        <v/>
      </c>
      <c r="S6388" s="77" t="str">
        <f>IF(O6388="","",IF(OR(VALUE(LEFT(O6388,2))&gt;IF(RIGHT(J6388,1)="M",7,19),AND(OR(LEFT(O6388,2)={"07","19"}),VALUE(RIGHT(O6388,2))&gt;15)),TRUE,FALSE))</f>
        <v/>
      </c>
      <c r="T6388" s="77" t="str">
        <f>IF(O6388="","",IF(OR(VALUE(LEFT(O6388,2))&gt;IF(RIGHT(J6388,1)="M",7,19),AND(OR(LEFT(O6388,2)={"07","19"}),VALUE(RIGHT(O6388,2))&gt;5)),TRUE,FALSE))</f>
        <v/>
      </c>
    </row>
    <row r="6389" spans="12:20" x14ac:dyDescent="0.25">
      <c r="L6389" s="75">
        <f>COUNTIF($B$2:B6389,B6389)</f>
        <v>0</v>
      </c>
      <c r="M6389" s="75">
        <f>COUNTIF($L$2:L6389,4)</f>
        <v>42</v>
      </c>
      <c r="N6389" s="76" t="str">
        <f t="shared" si="499"/>
        <v>0</v>
      </c>
      <c r="O6389" s="76" t="str">
        <f t="shared" si="495"/>
        <v/>
      </c>
      <c r="P6389" s="75" t="str">
        <f t="shared" si="496"/>
        <v/>
      </c>
      <c r="Q6389" s="77" t="str">
        <f t="shared" si="497"/>
        <v/>
      </c>
      <c r="R6389" s="77" t="str">
        <f t="shared" si="498"/>
        <v/>
      </c>
      <c r="S6389" s="77" t="str">
        <f>IF(O6389="","",IF(OR(VALUE(LEFT(O6389,2))&gt;IF(RIGHT(J6389,1)="M",7,19),AND(OR(LEFT(O6389,2)={"07","19"}),VALUE(RIGHT(O6389,2))&gt;15)),TRUE,FALSE))</f>
        <v/>
      </c>
      <c r="T6389" s="77" t="str">
        <f>IF(O6389="","",IF(OR(VALUE(LEFT(O6389,2))&gt;IF(RIGHT(J6389,1)="M",7,19),AND(OR(LEFT(O6389,2)={"07","19"}),VALUE(RIGHT(O6389,2))&gt;5)),TRUE,FALSE))</f>
        <v/>
      </c>
    </row>
    <row r="6390" spans="12:20" x14ac:dyDescent="0.25">
      <c r="L6390" s="75">
        <f>COUNTIF($B$2:B6390,B6390)</f>
        <v>0</v>
      </c>
      <c r="M6390" s="75">
        <f>COUNTIF($L$2:L6390,4)</f>
        <v>42</v>
      </c>
      <c r="N6390" s="76" t="str">
        <f t="shared" si="499"/>
        <v>0</v>
      </c>
      <c r="O6390" s="76" t="str">
        <f t="shared" si="495"/>
        <v/>
      </c>
      <c r="P6390" s="75" t="str">
        <f t="shared" si="496"/>
        <v/>
      </c>
      <c r="Q6390" s="77" t="str">
        <f t="shared" si="497"/>
        <v/>
      </c>
      <c r="R6390" s="77" t="str">
        <f t="shared" si="498"/>
        <v/>
      </c>
      <c r="S6390" s="77" t="str">
        <f>IF(O6390="","",IF(OR(VALUE(LEFT(O6390,2))&gt;IF(RIGHT(J6390,1)="M",7,19),AND(OR(LEFT(O6390,2)={"07","19"}),VALUE(RIGHT(O6390,2))&gt;15)),TRUE,FALSE))</f>
        <v/>
      </c>
      <c r="T6390" s="77" t="str">
        <f>IF(O6390="","",IF(OR(VALUE(LEFT(O6390,2))&gt;IF(RIGHT(J6390,1)="M",7,19),AND(OR(LEFT(O6390,2)={"07","19"}),VALUE(RIGHT(O6390,2))&gt;5)),TRUE,FALSE))</f>
        <v/>
      </c>
    </row>
    <row r="6391" spans="12:20" x14ac:dyDescent="0.25">
      <c r="L6391" s="75">
        <f>COUNTIF($B$2:B6391,B6391)</f>
        <v>0</v>
      </c>
      <c r="M6391" s="75">
        <f>COUNTIF($L$2:L6391,4)</f>
        <v>42</v>
      </c>
      <c r="N6391" s="76" t="str">
        <f t="shared" si="499"/>
        <v>0</v>
      </c>
      <c r="O6391" s="76" t="str">
        <f t="shared" si="495"/>
        <v/>
      </c>
      <c r="P6391" s="75" t="str">
        <f t="shared" si="496"/>
        <v/>
      </c>
      <c r="Q6391" s="77" t="str">
        <f t="shared" si="497"/>
        <v/>
      </c>
      <c r="R6391" s="77" t="str">
        <f t="shared" si="498"/>
        <v/>
      </c>
      <c r="S6391" s="77" t="str">
        <f>IF(O6391="","",IF(OR(VALUE(LEFT(O6391,2))&gt;IF(RIGHT(J6391,1)="M",7,19),AND(OR(LEFT(O6391,2)={"07","19"}),VALUE(RIGHT(O6391,2))&gt;15)),TRUE,FALSE))</f>
        <v/>
      </c>
      <c r="T6391" s="77" t="str">
        <f>IF(O6391="","",IF(OR(VALUE(LEFT(O6391,2))&gt;IF(RIGHT(J6391,1)="M",7,19),AND(OR(LEFT(O6391,2)={"07","19"}),VALUE(RIGHT(O6391,2))&gt;5)),TRUE,FALSE))</f>
        <v/>
      </c>
    </row>
    <row r="6392" spans="12:20" x14ac:dyDescent="0.25">
      <c r="L6392" s="75">
        <f>COUNTIF($B$2:B6392,B6392)</f>
        <v>0</v>
      </c>
      <c r="M6392" s="75">
        <f>COUNTIF($L$2:L6392,4)</f>
        <v>42</v>
      </c>
      <c r="N6392" s="76" t="str">
        <f t="shared" si="499"/>
        <v>0</v>
      </c>
      <c r="O6392" s="76" t="str">
        <f t="shared" si="495"/>
        <v/>
      </c>
      <c r="P6392" s="75" t="str">
        <f t="shared" si="496"/>
        <v/>
      </c>
      <c r="Q6392" s="77" t="str">
        <f t="shared" si="497"/>
        <v/>
      </c>
      <c r="R6392" s="77" t="str">
        <f t="shared" si="498"/>
        <v/>
      </c>
      <c r="S6392" s="77" t="str">
        <f>IF(O6392="","",IF(OR(VALUE(LEFT(O6392,2))&gt;IF(RIGHT(J6392,1)="M",7,19),AND(OR(LEFT(O6392,2)={"07","19"}),VALUE(RIGHT(O6392,2))&gt;15)),TRUE,FALSE))</f>
        <v/>
      </c>
      <c r="T6392" s="77" t="str">
        <f>IF(O6392="","",IF(OR(VALUE(LEFT(O6392,2))&gt;IF(RIGHT(J6392,1)="M",7,19),AND(OR(LEFT(O6392,2)={"07","19"}),VALUE(RIGHT(O6392,2))&gt;5)),TRUE,FALSE))</f>
        <v/>
      </c>
    </row>
    <row r="6393" spans="12:20" x14ac:dyDescent="0.25">
      <c r="L6393" s="75">
        <f>COUNTIF($B$2:B6393,B6393)</f>
        <v>0</v>
      </c>
      <c r="M6393" s="75">
        <f>COUNTIF($L$2:L6393,4)</f>
        <v>42</v>
      </c>
      <c r="N6393" s="76" t="str">
        <f t="shared" si="499"/>
        <v>0</v>
      </c>
      <c r="O6393" s="76" t="str">
        <f t="shared" si="495"/>
        <v/>
      </c>
      <c r="P6393" s="75" t="str">
        <f t="shared" si="496"/>
        <v/>
      </c>
      <c r="Q6393" s="77" t="str">
        <f t="shared" si="497"/>
        <v/>
      </c>
      <c r="R6393" s="77" t="str">
        <f t="shared" si="498"/>
        <v/>
      </c>
      <c r="S6393" s="77" t="str">
        <f>IF(O6393="","",IF(OR(VALUE(LEFT(O6393,2))&gt;IF(RIGHT(J6393,1)="M",7,19),AND(OR(LEFT(O6393,2)={"07","19"}),VALUE(RIGHT(O6393,2))&gt;15)),TRUE,FALSE))</f>
        <v/>
      </c>
      <c r="T6393" s="77" t="str">
        <f>IF(O6393="","",IF(OR(VALUE(LEFT(O6393,2))&gt;IF(RIGHT(J6393,1)="M",7,19),AND(OR(LEFT(O6393,2)={"07","19"}),VALUE(RIGHT(O6393,2))&gt;5)),TRUE,FALSE))</f>
        <v/>
      </c>
    </row>
    <row r="6394" spans="12:20" x14ac:dyDescent="0.25">
      <c r="L6394" s="75">
        <f>COUNTIF($B$2:B6394,B6394)</f>
        <v>0</v>
      </c>
      <c r="M6394" s="75">
        <f>COUNTIF($L$2:L6394,4)</f>
        <v>42</v>
      </c>
      <c r="N6394" s="76" t="str">
        <f t="shared" si="499"/>
        <v>0</v>
      </c>
      <c r="O6394" s="76" t="str">
        <f t="shared" si="495"/>
        <v/>
      </c>
      <c r="P6394" s="75" t="str">
        <f t="shared" si="496"/>
        <v/>
      </c>
      <c r="Q6394" s="77" t="str">
        <f t="shared" si="497"/>
        <v/>
      </c>
      <c r="R6394" s="77" t="str">
        <f t="shared" si="498"/>
        <v/>
      </c>
      <c r="S6394" s="77" t="str">
        <f>IF(O6394="","",IF(OR(VALUE(LEFT(O6394,2))&gt;IF(RIGHT(J6394,1)="M",7,19),AND(OR(LEFT(O6394,2)={"07","19"}),VALUE(RIGHT(O6394,2))&gt;15)),TRUE,FALSE))</f>
        <v/>
      </c>
      <c r="T6394" s="77" t="str">
        <f>IF(O6394="","",IF(OR(VALUE(LEFT(O6394,2))&gt;IF(RIGHT(J6394,1)="M",7,19),AND(OR(LEFT(O6394,2)={"07","19"}),VALUE(RIGHT(O6394,2))&gt;5)),TRUE,FALSE))</f>
        <v/>
      </c>
    </row>
    <row r="6395" spans="12:20" x14ac:dyDescent="0.25">
      <c r="L6395" s="75">
        <f>COUNTIF($B$2:B6395,B6395)</f>
        <v>0</v>
      </c>
      <c r="M6395" s="75">
        <f>COUNTIF($L$2:L6395,4)</f>
        <v>42</v>
      </c>
      <c r="N6395" s="76" t="str">
        <f t="shared" si="499"/>
        <v>0</v>
      </c>
      <c r="O6395" s="76" t="str">
        <f t="shared" si="495"/>
        <v/>
      </c>
      <c r="P6395" s="75" t="str">
        <f t="shared" si="496"/>
        <v/>
      </c>
      <c r="Q6395" s="77" t="str">
        <f t="shared" si="497"/>
        <v/>
      </c>
      <c r="R6395" s="77" t="str">
        <f t="shared" si="498"/>
        <v/>
      </c>
      <c r="S6395" s="77" t="str">
        <f>IF(O6395="","",IF(OR(VALUE(LEFT(O6395,2))&gt;IF(RIGHT(J6395,1)="M",7,19),AND(OR(LEFT(O6395,2)={"07","19"}),VALUE(RIGHT(O6395,2))&gt;15)),TRUE,FALSE))</f>
        <v/>
      </c>
      <c r="T6395" s="77" t="str">
        <f>IF(O6395="","",IF(OR(VALUE(LEFT(O6395,2))&gt;IF(RIGHT(J6395,1)="M",7,19),AND(OR(LEFT(O6395,2)={"07","19"}),VALUE(RIGHT(O6395,2))&gt;5)),TRUE,FALSE))</f>
        <v/>
      </c>
    </row>
    <row r="6396" spans="12:20" x14ac:dyDescent="0.25">
      <c r="L6396" s="75">
        <f>COUNTIF($B$2:B6396,B6396)</f>
        <v>0</v>
      </c>
      <c r="M6396" s="75">
        <f>COUNTIF($L$2:L6396,4)</f>
        <v>42</v>
      </c>
      <c r="N6396" s="76" t="str">
        <f t="shared" si="499"/>
        <v>0</v>
      </c>
      <c r="O6396" s="76" t="str">
        <f t="shared" si="495"/>
        <v/>
      </c>
      <c r="P6396" s="75" t="str">
        <f t="shared" si="496"/>
        <v/>
      </c>
      <c r="Q6396" s="77" t="str">
        <f t="shared" si="497"/>
        <v/>
      </c>
      <c r="R6396" s="77" t="str">
        <f t="shared" si="498"/>
        <v/>
      </c>
      <c r="S6396" s="77" t="str">
        <f>IF(O6396="","",IF(OR(VALUE(LEFT(O6396,2))&gt;IF(RIGHT(J6396,1)="M",7,19),AND(OR(LEFT(O6396,2)={"07","19"}),VALUE(RIGHT(O6396,2))&gt;15)),TRUE,FALSE))</f>
        <v/>
      </c>
      <c r="T6396" s="77" t="str">
        <f>IF(O6396="","",IF(OR(VALUE(LEFT(O6396,2))&gt;IF(RIGHT(J6396,1)="M",7,19),AND(OR(LEFT(O6396,2)={"07","19"}),VALUE(RIGHT(O6396,2))&gt;5)),TRUE,FALSE))</f>
        <v/>
      </c>
    </row>
    <row r="6397" spans="12:20" x14ac:dyDescent="0.25">
      <c r="L6397" s="75">
        <f>COUNTIF($B$2:B6397,B6397)</f>
        <v>0</v>
      </c>
      <c r="M6397" s="75">
        <f>COUNTIF($L$2:L6397,4)</f>
        <v>42</v>
      </c>
      <c r="N6397" s="76" t="str">
        <f t="shared" si="499"/>
        <v>0</v>
      </c>
      <c r="O6397" s="76" t="str">
        <f t="shared" si="495"/>
        <v/>
      </c>
      <c r="P6397" s="75" t="str">
        <f t="shared" si="496"/>
        <v/>
      </c>
      <c r="Q6397" s="77" t="str">
        <f t="shared" si="497"/>
        <v/>
      </c>
      <c r="R6397" s="77" t="str">
        <f t="shared" si="498"/>
        <v/>
      </c>
      <c r="S6397" s="77" t="str">
        <f>IF(O6397="","",IF(OR(VALUE(LEFT(O6397,2))&gt;IF(RIGHT(J6397,1)="M",7,19),AND(OR(LEFT(O6397,2)={"07","19"}),VALUE(RIGHT(O6397,2))&gt;15)),TRUE,FALSE))</f>
        <v/>
      </c>
      <c r="T6397" s="77" t="str">
        <f>IF(O6397="","",IF(OR(VALUE(LEFT(O6397,2))&gt;IF(RIGHT(J6397,1)="M",7,19),AND(OR(LEFT(O6397,2)={"07","19"}),VALUE(RIGHT(O6397,2))&gt;5)),TRUE,FALSE))</f>
        <v/>
      </c>
    </row>
    <row r="6398" spans="12:20" x14ac:dyDescent="0.25">
      <c r="L6398" s="75">
        <f>COUNTIF($B$2:B6398,B6398)</f>
        <v>0</v>
      </c>
      <c r="M6398" s="75">
        <f>COUNTIF($L$2:L6398,4)</f>
        <v>42</v>
      </c>
      <c r="N6398" s="76" t="str">
        <f t="shared" si="499"/>
        <v>0</v>
      </c>
      <c r="O6398" s="76" t="str">
        <f t="shared" si="495"/>
        <v/>
      </c>
      <c r="P6398" s="75" t="str">
        <f t="shared" si="496"/>
        <v/>
      </c>
      <c r="Q6398" s="77" t="str">
        <f t="shared" si="497"/>
        <v/>
      </c>
      <c r="R6398" s="77" t="str">
        <f t="shared" si="498"/>
        <v/>
      </c>
      <c r="S6398" s="77" t="str">
        <f>IF(O6398="","",IF(OR(VALUE(LEFT(O6398,2))&gt;IF(RIGHT(J6398,1)="M",7,19),AND(OR(LEFT(O6398,2)={"07","19"}),VALUE(RIGHT(O6398,2))&gt;15)),TRUE,FALSE))</f>
        <v/>
      </c>
      <c r="T6398" s="77" t="str">
        <f>IF(O6398="","",IF(OR(VALUE(LEFT(O6398,2))&gt;IF(RIGHT(J6398,1)="M",7,19),AND(OR(LEFT(O6398,2)={"07","19"}),VALUE(RIGHT(O6398,2))&gt;5)),TRUE,FALSE))</f>
        <v/>
      </c>
    </row>
    <row r="6399" spans="12:20" x14ac:dyDescent="0.25">
      <c r="L6399" s="75">
        <f>COUNTIF($B$2:B6399,B6399)</f>
        <v>0</v>
      </c>
      <c r="M6399" s="75">
        <f>COUNTIF($L$2:L6399,4)</f>
        <v>42</v>
      </c>
      <c r="N6399" s="76" t="str">
        <f t="shared" si="499"/>
        <v>0</v>
      </c>
      <c r="O6399" s="76" t="str">
        <f t="shared" si="495"/>
        <v/>
      </c>
      <c r="P6399" s="75" t="str">
        <f t="shared" si="496"/>
        <v/>
      </c>
      <c r="Q6399" s="77" t="str">
        <f t="shared" si="497"/>
        <v/>
      </c>
      <c r="R6399" s="77" t="str">
        <f t="shared" si="498"/>
        <v/>
      </c>
      <c r="S6399" s="77" t="str">
        <f>IF(O6399="","",IF(OR(VALUE(LEFT(O6399,2))&gt;IF(RIGHT(J6399,1)="M",7,19),AND(OR(LEFT(O6399,2)={"07","19"}),VALUE(RIGHT(O6399,2))&gt;15)),TRUE,FALSE))</f>
        <v/>
      </c>
      <c r="T6399" s="77" t="str">
        <f>IF(O6399="","",IF(OR(VALUE(LEFT(O6399,2))&gt;IF(RIGHT(J6399,1)="M",7,19),AND(OR(LEFT(O6399,2)={"07","19"}),VALUE(RIGHT(O6399,2))&gt;5)),TRUE,FALSE))</f>
        <v/>
      </c>
    </row>
    <row r="6400" spans="12:20" x14ac:dyDescent="0.25">
      <c r="L6400" s="75">
        <f>COUNTIF($B$2:B6400,B6400)</f>
        <v>0</v>
      </c>
      <c r="M6400" s="75">
        <f>COUNTIF($L$2:L6400,4)</f>
        <v>42</v>
      </c>
      <c r="N6400" s="76" t="str">
        <f t="shared" si="499"/>
        <v>0</v>
      </c>
      <c r="O6400" s="76" t="str">
        <f t="shared" si="495"/>
        <v/>
      </c>
      <c r="P6400" s="75" t="str">
        <f t="shared" si="496"/>
        <v/>
      </c>
      <c r="Q6400" s="77" t="str">
        <f t="shared" si="497"/>
        <v/>
      </c>
      <c r="R6400" s="77" t="str">
        <f t="shared" si="498"/>
        <v/>
      </c>
      <c r="S6400" s="77" t="str">
        <f>IF(O6400="","",IF(OR(VALUE(LEFT(O6400,2))&gt;IF(RIGHT(J6400,1)="M",7,19),AND(OR(LEFT(O6400,2)={"07","19"}),VALUE(RIGHT(O6400,2))&gt;15)),TRUE,FALSE))</f>
        <v/>
      </c>
      <c r="T6400" s="77" t="str">
        <f>IF(O6400="","",IF(OR(VALUE(LEFT(O6400,2))&gt;IF(RIGHT(J6400,1)="M",7,19),AND(OR(LEFT(O6400,2)={"07","19"}),VALUE(RIGHT(O6400,2))&gt;5)),TRUE,FALSE))</f>
        <v/>
      </c>
    </row>
    <row r="6401" spans="12:20" x14ac:dyDescent="0.25">
      <c r="L6401" s="75">
        <f>COUNTIF($B$2:B6401,B6401)</f>
        <v>0</v>
      </c>
      <c r="M6401" s="75">
        <f>COUNTIF($L$2:L6401,4)</f>
        <v>42</v>
      </c>
      <c r="N6401" s="76" t="str">
        <f t="shared" si="499"/>
        <v>0</v>
      </c>
      <c r="O6401" s="76" t="str">
        <f t="shared" si="495"/>
        <v/>
      </c>
      <c r="P6401" s="75" t="str">
        <f t="shared" si="496"/>
        <v/>
      </c>
      <c r="Q6401" s="77" t="str">
        <f t="shared" si="497"/>
        <v/>
      </c>
      <c r="R6401" s="77" t="str">
        <f t="shared" si="498"/>
        <v/>
      </c>
      <c r="S6401" s="77" t="str">
        <f>IF(O6401="","",IF(OR(VALUE(LEFT(O6401,2))&gt;IF(RIGHT(J6401,1)="M",7,19),AND(OR(LEFT(O6401,2)={"07","19"}),VALUE(RIGHT(O6401,2))&gt;15)),TRUE,FALSE))</f>
        <v/>
      </c>
      <c r="T6401" s="77" t="str">
        <f>IF(O6401="","",IF(OR(VALUE(LEFT(O6401,2))&gt;IF(RIGHT(J6401,1)="M",7,19),AND(OR(LEFT(O6401,2)={"07","19"}),VALUE(RIGHT(O6401,2))&gt;5)),TRUE,FALSE))</f>
        <v/>
      </c>
    </row>
    <row r="6402" spans="12:20" x14ac:dyDescent="0.25">
      <c r="L6402" s="75">
        <f>COUNTIF($B$2:B6402,B6402)</f>
        <v>0</v>
      </c>
      <c r="M6402" s="75">
        <f>COUNTIF($L$2:L6402,4)</f>
        <v>42</v>
      </c>
      <c r="N6402" s="76" t="str">
        <f t="shared" si="499"/>
        <v>0</v>
      </c>
      <c r="O6402" s="76" t="str">
        <f t="shared" ref="O6402:O6465" si="500">TRIM(SUBSTITUTE(SUBSTITUTE(D6402,"+",""),"_",""))</f>
        <v/>
      </c>
      <c r="P6402" s="75" t="str">
        <f t="shared" ref="P6402:P6465" si="501">TRIM(SUBSTITUTE(SUBSTITUTE(E6402,"+",""),"_",""))</f>
        <v/>
      </c>
      <c r="Q6402" s="77" t="str">
        <f t="shared" ref="Q6402:Q6465" si="502">IFERROR(IF(RIGHT(P6402,2)&lt;RIGHT(O6402,2),IF(P6402&lt;O6402,P6402+2360-O6402,P6402-40-O6402),IF(P6402&lt;O6402,P6402+2400-O6402,P6402-O6402)),"")</f>
        <v/>
      </c>
      <c r="R6402" s="77" t="str">
        <f t="shared" ref="R6402:R6465" si="503">IFERROR(ROUNDDOWN(Q6402/100,0),"")</f>
        <v/>
      </c>
      <c r="S6402" s="77" t="str">
        <f>IF(O6402="","",IF(OR(VALUE(LEFT(O6402,2))&gt;IF(RIGHT(J6402,1)="M",7,19),AND(OR(LEFT(O6402,2)={"07","19"}),VALUE(RIGHT(O6402,2))&gt;15)),TRUE,FALSE))</f>
        <v/>
      </c>
      <c r="T6402" s="77" t="str">
        <f>IF(O6402="","",IF(OR(VALUE(LEFT(O6402,2))&gt;IF(RIGHT(J6402,1)="M",7,19),AND(OR(LEFT(O6402,2)={"07","19"}),VALUE(RIGHT(O6402,2))&gt;5)),TRUE,FALSE))</f>
        <v/>
      </c>
    </row>
    <row r="6403" spans="12:20" x14ac:dyDescent="0.25">
      <c r="L6403" s="75">
        <f>COUNTIF($B$2:B6403,B6403)</f>
        <v>0</v>
      </c>
      <c r="M6403" s="75">
        <f>COUNTIF($L$2:L6403,4)</f>
        <v>42</v>
      </c>
      <c r="N6403" s="76" t="str">
        <f t="shared" ref="N6403:N6466" si="504">A6403&amp;DAY(C6403)</f>
        <v>0</v>
      </c>
      <c r="O6403" s="76" t="str">
        <f t="shared" si="500"/>
        <v/>
      </c>
      <c r="P6403" s="75" t="str">
        <f t="shared" si="501"/>
        <v/>
      </c>
      <c r="Q6403" s="77" t="str">
        <f t="shared" si="502"/>
        <v/>
      </c>
      <c r="R6403" s="77" t="str">
        <f t="shared" si="503"/>
        <v/>
      </c>
      <c r="S6403" s="77" t="str">
        <f>IF(O6403="","",IF(OR(VALUE(LEFT(O6403,2))&gt;IF(RIGHT(J6403,1)="M",7,19),AND(OR(LEFT(O6403,2)={"07","19"}),VALUE(RIGHT(O6403,2))&gt;15)),TRUE,FALSE))</f>
        <v/>
      </c>
      <c r="T6403" s="77" t="str">
        <f>IF(O6403="","",IF(OR(VALUE(LEFT(O6403,2))&gt;IF(RIGHT(J6403,1)="M",7,19),AND(OR(LEFT(O6403,2)={"07","19"}),VALUE(RIGHT(O6403,2))&gt;5)),TRUE,FALSE))</f>
        <v/>
      </c>
    </row>
    <row r="6404" spans="12:20" x14ac:dyDescent="0.25">
      <c r="L6404" s="75">
        <f>COUNTIF($B$2:B6404,B6404)</f>
        <v>0</v>
      </c>
      <c r="M6404" s="75">
        <f>COUNTIF($L$2:L6404,4)</f>
        <v>42</v>
      </c>
      <c r="N6404" s="76" t="str">
        <f t="shared" si="504"/>
        <v>0</v>
      </c>
      <c r="O6404" s="76" t="str">
        <f t="shared" si="500"/>
        <v/>
      </c>
      <c r="P6404" s="75" t="str">
        <f t="shared" si="501"/>
        <v/>
      </c>
      <c r="Q6404" s="77" t="str">
        <f t="shared" si="502"/>
        <v/>
      </c>
      <c r="R6404" s="77" t="str">
        <f t="shared" si="503"/>
        <v/>
      </c>
      <c r="S6404" s="77" t="str">
        <f>IF(O6404="","",IF(OR(VALUE(LEFT(O6404,2))&gt;IF(RIGHT(J6404,1)="M",7,19),AND(OR(LEFT(O6404,2)={"07","19"}),VALUE(RIGHT(O6404,2))&gt;15)),TRUE,FALSE))</f>
        <v/>
      </c>
      <c r="T6404" s="77" t="str">
        <f>IF(O6404="","",IF(OR(VALUE(LEFT(O6404,2))&gt;IF(RIGHT(J6404,1)="M",7,19),AND(OR(LEFT(O6404,2)={"07","19"}),VALUE(RIGHT(O6404,2))&gt;5)),TRUE,FALSE))</f>
        <v/>
      </c>
    </row>
    <row r="6405" spans="12:20" x14ac:dyDescent="0.25">
      <c r="L6405" s="75">
        <f>COUNTIF($B$2:B6405,B6405)</f>
        <v>0</v>
      </c>
      <c r="M6405" s="75">
        <f>COUNTIF($L$2:L6405,4)</f>
        <v>42</v>
      </c>
      <c r="N6405" s="76" t="str">
        <f t="shared" si="504"/>
        <v>0</v>
      </c>
      <c r="O6405" s="76" t="str">
        <f t="shared" si="500"/>
        <v/>
      </c>
      <c r="P6405" s="75" t="str">
        <f t="shared" si="501"/>
        <v/>
      </c>
      <c r="Q6405" s="77" t="str">
        <f t="shared" si="502"/>
        <v/>
      </c>
      <c r="R6405" s="77" t="str">
        <f t="shared" si="503"/>
        <v/>
      </c>
      <c r="S6405" s="77" t="str">
        <f>IF(O6405="","",IF(OR(VALUE(LEFT(O6405,2))&gt;IF(RIGHT(J6405,1)="M",7,19),AND(OR(LEFT(O6405,2)={"07","19"}),VALUE(RIGHT(O6405,2))&gt;15)),TRUE,FALSE))</f>
        <v/>
      </c>
      <c r="T6405" s="77" t="str">
        <f>IF(O6405="","",IF(OR(VALUE(LEFT(O6405,2))&gt;IF(RIGHT(J6405,1)="M",7,19),AND(OR(LEFT(O6405,2)={"07","19"}),VALUE(RIGHT(O6405,2))&gt;5)),TRUE,FALSE))</f>
        <v/>
      </c>
    </row>
    <row r="6406" spans="12:20" x14ac:dyDescent="0.25">
      <c r="L6406" s="75">
        <f>COUNTIF($B$2:B6406,B6406)</f>
        <v>0</v>
      </c>
      <c r="M6406" s="75">
        <f>COUNTIF($L$2:L6406,4)</f>
        <v>42</v>
      </c>
      <c r="N6406" s="76" t="str">
        <f t="shared" si="504"/>
        <v>0</v>
      </c>
      <c r="O6406" s="76" t="str">
        <f t="shared" si="500"/>
        <v/>
      </c>
      <c r="P6406" s="75" t="str">
        <f t="shared" si="501"/>
        <v/>
      </c>
      <c r="Q6406" s="77" t="str">
        <f t="shared" si="502"/>
        <v/>
      </c>
      <c r="R6406" s="77" t="str">
        <f t="shared" si="503"/>
        <v/>
      </c>
      <c r="S6406" s="77" t="str">
        <f>IF(O6406="","",IF(OR(VALUE(LEFT(O6406,2))&gt;IF(RIGHT(J6406,1)="M",7,19),AND(OR(LEFT(O6406,2)={"07","19"}),VALUE(RIGHT(O6406,2))&gt;15)),TRUE,FALSE))</f>
        <v/>
      </c>
      <c r="T6406" s="77" t="str">
        <f>IF(O6406="","",IF(OR(VALUE(LEFT(O6406,2))&gt;IF(RIGHT(J6406,1)="M",7,19),AND(OR(LEFT(O6406,2)={"07","19"}),VALUE(RIGHT(O6406,2))&gt;5)),TRUE,FALSE))</f>
        <v/>
      </c>
    </row>
    <row r="6407" spans="12:20" x14ac:dyDescent="0.25">
      <c r="L6407" s="75">
        <f>COUNTIF($B$2:B6407,B6407)</f>
        <v>0</v>
      </c>
      <c r="M6407" s="75">
        <f>COUNTIF($L$2:L6407,4)</f>
        <v>42</v>
      </c>
      <c r="N6407" s="76" t="str">
        <f t="shared" si="504"/>
        <v>0</v>
      </c>
      <c r="O6407" s="76" t="str">
        <f t="shared" si="500"/>
        <v/>
      </c>
      <c r="P6407" s="75" t="str">
        <f t="shared" si="501"/>
        <v/>
      </c>
      <c r="Q6407" s="77" t="str">
        <f t="shared" si="502"/>
        <v/>
      </c>
      <c r="R6407" s="77" t="str">
        <f t="shared" si="503"/>
        <v/>
      </c>
      <c r="S6407" s="77" t="str">
        <f>IF(O6407="","",IF(OR(VALUE(LEFT(O6407,2))&gt;IF(RIGHT(J6407,1)="M",7,19),AND(OR(LEFT(O6407,2)={"07","19"}),VALUE(RIGHT(O6407,2))&gt;15)),TRUE,FALSE))</f>
        <v/>
      </c>
      <c r="T6407" s="77" t="str">
        <f>IF(O6407="","",IF(OR(VALUE(LEFT(O6407,2))&gt;IF(RIGHT(J6407,1)="M",7,19),AND(OR(LEFT(O6407,2)={"07","19"}),VALUE(RIGHT(O6407,2))&gt;5)),TRUE,FALSE))</f>
        <v/>
      </c>
    </row>
    <row r="6408" spans="12:20" x14ac:dyDescent="0.25">
      <c r="L6408" s="75">
        <f>COUNTIF($B$2:B6408,B6408)</f>
        <v>0</v>
      </c>
      <c r="M6408" s="75">
        <f>COUNTIF($L$2:L6408,4)</f>
        <v>42</v>
      </c>
      <c r="N6408" s="76" t="str">
        <f t="shared" si="504"/>
        <v>0</v>
      </c>
      <c r="O6408" s="76" t="str">
        <f t="shared" si="500"/>
        <v/>
      </c>
      <c r="P6408" s="75" t="str">
        <f t="shared" si="501"/>
        <v/>
      </c>
      <c r="Q6408" s="77" t="str">
        <f t="shared" si="502"/>
        <v/>
      </c>
      <c r="R6408" s="77" t="str">
        <f t="shared" si="503"/>
        <v/>
      </c>
      <c r="S6408" s="77" t="str">
        <f>IF(O6408="","",IF(OR(VALUE(LEFT(O6408,2))&gt;IF(RIGHT(J6408,1)="M",7,19),AND(OR(LEFT(O6408,2)={"07","19"}),VALUE(RIGHT(O6408,2))&gt;15)),TRUE,FALSE))</f>
        <v/>
      </c>
      <c r="T6408" s="77" t="str">
        <f>IF(O6408="","",IF(OR(VALUE(LEFT(O6408,2))&gt;IF(RIGHT(J6408,1)="M",7,19),AND(OR(LEFT(O6408,2)={"07","19"}),VALUE(RIGHT(O6408,2))&gt;5)),TRUE,FALSE))</f>
        <v/>
      </c>
    </row>
    <row r="6409" spans="12:20" x14ac:dyDescent="0.25">
      <c r="L6409" s="75">
        <f>COUNTIF($B$2:B6409,B6409)</f>
        <v>0</v>
      </c>
      <c r="M6409" s="75">
        <f>COUNTIF($L$2:L6409,4)</f>
        <v>42</v>
      </c>
      <c r="N6409" s="76" t="str">
        <f t="shared" si="504"/>
        <v>0</v>
      </c>
      <c r="O6409" s="76" t="str">
        <f t="shared" si="500"/>
        <v/>
      </c>
      <c r="P6409" s="75" t="str">
        <f t="shared" si="501"/>
        <v/>
      </c>
      <c r="Q6409" s="77" t="str">
        <f t="shared" si="502"/>
        <v/>
      </c>
      <c r="R6409" s="77" t="str">
        <f t="shared" si="503"/>
        <v/>
      </c>
      <c r="S6409" s="77" t="str">
        <f>IF(O6409="","",IF(OR(VALUE(LEFT(O6409,2))&gt;IF(RIGHT(J6409,1)="M",7,19),AND(OR(LEFT(O6409,2)={"07","19"}),VALUE(RIGHT(O6409,2))&gt;15)),TRUE,FALSE))</f>
        <v/>
      </c>
      <c r="T6409" s="77" t="str">
        <f>IF(O6409="","",IF(OR(VALUE(LEFT(O6409,2))&gt;IF(RIGHT(J6409,1)="M",7,19),AND(OR(LEFT(O6409,2)={"07","19"}),VALUE(RIGHT(O6409,2))&gt;5)),TRUE,FALSE))</f>
        <v/>
      </c>
    </row>
    <row r="6410" spans="12:20" x14ac:dyDescent="0.25">
      <c r="L6410" s="75">
        <f>COUNTIF($B$2:B6410,B6410)</f>
        <v>0</v>
      </c>
      <c r="M6410" s="75">
        <f>COUNTIF($L$2:L6410,4)</f>
        <v>42</v>
      </c>
      <c r="N6410" s="76" t="str">
        <f t="shared" si="504"/>
        <v>0</v>
      </c>
      <c r="O6410" s="76" t="str">
        <f t="shared" si="500"/>
        <v/>
      </c>
      <c r="P6410" s="75" t="str">
        <f t="shared" si="501"/>
        <v/>
      </c>
      <c r="Q6410" s="77" t="str">
        <f t="shared" si="502"/>
        <v/>
      </c>
      <c r="R6410" s="77" t="str">
        <f t="shared" si="503"/>
        <v/>
      </c>
      <c r="S6410" s="77" t="str">
        <f>IF(O6410="","",IF(OR(VALUE(LEFT(O6410,2))&gt;IF(RIGHT(J6410,1)="M",7,19),AND(OR(LEFT(O6410,2)={"07","19"}),VALUE(RIGHT(O6410,2))&gt;15)),TRUE,FALSE))</f>
        <v/>
      </c>
      <c r="T6410" s="77" t="str">
        <f>IF(O6410="","",IF(OR(VALUE(LEFT(O6410,2))&gt;IF(RIGHT(J6410,1)="M",7,19),AND(OR(LEFT(O6410,2)={"07","19"}),VALUE(RIGHT(O6410,2))&gt;5)),TRUE,FALSE))</f>
        <v/>
      </c>
    </row>
    <row r="6411" spans="12:20" x14ac:dyDescent="0.25">
      <c r="L6411" s="75">
        <f>COUNTIF($B$2:B6411,B6411)</f>
        <v>0</v>
      </c>
      <c r="M6411" s="75">
        <f>COUNTIF($L$2:L6411,4)</f>
        <v>42</v>
      </c>
      <c r="N6411" s="76" t="str">
        <f t="shared" si="504"/>
        <v>0</v>
      </c>
      <c r="O6411" s="76" t="str">
        <f t="shared" si="500"/>
        <v/>
      </c>
      <c r="P6411" s="75" t="str">
        <f t="shared" si="501"/>
        <v/>
      </c>
      <c r="Q6411" s="77" t="str">
        <f t="shared" si="502"/>
        <v/>
      </c>
      <c r="R6411" s="77" t="str">
        <f t="shared" si="503"/>
        <v/>
      </c>
      <c r="S6411" s="77" t="str">
        <f>IF(O6411="","",IF(OR(VALUE(LEFT(O6411,2))&gt;IF(RIGHT(J6411,1)="M",7,19),AND(OR(LEFT(O6411,2)={"07","19"}),VALUE(RIGHT(O6411,2))&gt;15)),TRUE,FALSE))</f>
        <v/>
      </c>
      <c r="T6411" s="77" t="str">
        <f>IF(O6411="","",IF(OR(VALUE(LEFT(O6411,2))&gt;IF(RIGHT(J6411,1)="M",7,19),AND(OR(LEFT(O6411,2)={"07","19"}),VALUE(RIGHT(O6411,2))&gt;5)),TRUE,FALSE))</f>
        <v/>
      </c>
    </row>
    <row r="6412" spans="12:20" x14ac:dyDescent="0.25">
      <c r="L6412" s="75">
        <f>COUNTIF($B$2:B6412,B6412)</f>
        <v>0</v>
      </c>
      <c r="M6412" s="75">
        <f>COUNTIF($L$2:L6412,4)</f>
        <v>42</v>
      </c>
      <c r="N6412" s="76" t="str">
        <f t="shared" si="504"/>
        <v>0</v>
      </c>
      <c r="O6412" s="76" t="str">
        <f t="shared" si="500"/>
        <v/>
      </c>
      <c r="P6412" s="75" t="str">
        <f t="shared" si="501"/>
        <v/>
      </c>
      <c r="Q6412" s="77" t="str">
        <f t="shared" si="502"/>
        <v/>
      </c>
      <c r="R6412" s="77" t="str">
        <f t="shared" si="503"/>
        <v/>
      </c>
      <c r="S6412" s="77" t="str">
        <f>IF(O6412="","",IF(OR(VALUE(LEFT(O6412,2))&gt;IF(RIGHT(J6412,1)="M",7,19),AND(OR(LEFT(O6412,2)={"07","19"}),VALUE(RIGHT(O6412,2))&gt;15)),TRUE,FALSE))</f>
        <v/>
      </c>
      <c r="T6412" s="77" t="str">
        <f>IF(O6412="","",IF(OR(VALUE(LEFT(O6412,2))&gt;IF(RIGHT(J6412,1)="M",7,19),AND(OR(LEFT(O6412,2)={"07","19"}),VALUE(RIGHT(O6412,2))&gt;5)),TRUE,FALSE))</f>
        <v/>
      </c>
    </row>
    <row r="6413" spans="12:20" x14ac:dyDescent="0.25">
      <c r="L6413" s="75">
        <f>COUNTIF($B$2:B6413,B6413)</f>
        <v>0</v>
      </c>
      <c r="M6413" s="75">
        <f>COUNTIF($L$2:L6413,4)</f>
        <v>42</v>
      </c>
      <c r="N6413" s="76" t="str">
        <f t="shared" si="504"/>
        <v>0</v>
      </c>
      <c r="O6413" s="76" t="str">
        <f t="shared" si="500"/>
        <v/>
      </c>
      <c r="P6413" s="75" t="str">
        <f t="shared" si="501"/>
        <v/>
      </c>
      <c r="Q6413" s="77" t="str">
        <f t="shared" si="502"/>
        <v/>
      </c>
      <c r="R6413" s="77" t="str">
        <f t="shared" si="503"/>
        <v/>
      </c>
      <c r="S6413" s="77" t="str">
        <f>IF(O6413="","",IF(OR(VALUE(LEFT(O6413,2))&gt;IF(RIGHT(J6413,1)="M",7,19),AND(OR(LEFT(O6413,2)={"07","19"}),VALUE(RIGHT(O6413,2))&gt;15)),TRUE,FALSE))</f>
        <v/>
      </c>
      <c r="T6413" s="77" t="str">
        <f>IF(O6413="","",IF(OR(VALUE(LEFT(O6413,2))&gt;IF(RIGHT(J6413,1)="M",7,19),AND(OR(LEFT(O6413,2)={"07","19"}),VALUE(RIGHT(O6413,2))&gt;5)),TRUE,FALSE))</f>
        <v/>
      </c>
    </row>
    <row r="6414" spans="12:20" x14ac:dyDescent="0.25">
      <c r="L6414" s="75">
        <f>COUNTIF($B$2:B6414,B6414)</f>
        <v>0</v>
      </c>
      <c r="M6414" s="75">
        <f>COUNTIF($L$2:L6414,4)</f>
        <v>42</v>
      </c>
      <c r="N6414" s="76" t="str">
        <f t="shared" si="504"/>
        <v>0</v>
      </c>
      <c r="O6414" s="76" t="str">
        <f t="shared" si="500"/>
        <v/>
      </c>
      <c r="P6414" s="75" t="str">
        <f t="shared" si="501"/>
        <v/>
      </c>
      <c r="Q6414" s="77" t="str">
        <f t="shared" si="502"/>
        <v/>
      </c>
      <c r="R6414" s="77" t="str">
        <f t="shared" si="503"/>
        <v/>
      </c>
      <c r="S6414" s="77" t="str">
        <f>IF(O6414="","",IF(OR(VALUE(LEFT(O6414,2))&gt;IF(RIGHT(J6414,1)="M",7,19),AND(OR(LEFT(O6414,2)={"07","19"}),VALUE(RIGHT(O6414,2))&gt;15)),TRUE,FALSE))</f>
        <v/>
      </c>
      <c r="T6414" s="77" t="str">
        <f>IF(O6414="","",IF(OR(VALUE(LEFT(O6414,2))&gt;IF(RIGHT(J6414,1)="M",7,19),AND(OR(LEFT(O6414,2)={"07","19"}),VALUE(RIGHT(O6414,2))&gt;5)),TRUE,FALSE))</f>
        <v/>
      </c>
    </row>
    <row r="6415" spans="12:20" x14ac:dyDescent="0.25">
      <c r="L6415" s="75">
        <f>COUNTIF($B$2:B6415,B6415)</f>
        <v>0</v>
      </c>
      <c r="M6415" s="75">
        <f>COUNTIF($L$2:L6415,4)</f>
        <v>42</v>
      </c>
      <c r="N6415" s="76" t="str">
        <f t="shared" si="504"/>
        <v>0</v>
      </c>
      <c r="O6415" s="76" t="str">
        <f t="shared" si="500"/>
        <v/>
      </c>
      <c r="P6415" s="75" t="str">
        <f t="shared" si="501"/>
        <v/>
      </c>
      <c r="Q6415" s="77" t="str">
        <f t="shared" si="502"/>
        <v/>
      </c>
      <c r="R6415" s="77" t="str">
        <f t="shared" si="503"/>
        <v/>
      </c>
      <c r="S6415" s="77" t="str">
        <f>IF(O6415="","",IF(OR(VALUE(LEFT(O6415,2))&gt;IF(RIGHT(J6415,1)="M",7,19),AND(OR(LEFT(O6415,2)={"07","19"}),VALUE(RIGHT(O6415,2))&gt;15)),TRUE,FALSE))</f>
        <v/>
      </c>
      <c r="T6415" s="77" t="str">
        <f>IF(O6415="","",IF(OR(VALUE(LEFT(O6415,2))&gt;IF(RIGHT(J6415,1)="M",7,19),AND(OR(LEFT(O6415,2)={"07","19"}),VALUE(RIGHT(O6415,2))&gt;5)),TRUE,FALSE))</f>
        <v/>
      </c>
    </row>
    <row r="6416" spans="12:20" x14ac:dyDescent="0.25">
      <c r="L6416" s="75">
        <f>COUNTIF($B$2:B6416,B6416)</f>
        <v>0</v>
      </c>
      <c r="M6416" s="75">
        <f>COUNTIF($L$2:L6416,4)</f>
        <v>42</v>
      </c>
      <c r="N6416" s="76" t="str">
        <f t="shared" si="504"/>
        <v>0</v>
      </c>
      <c r="O6416" s="76" t="str">
        <f t="shared" si="500"/>
        <v/>
      </c>
      <c r="P6416" s="75" t="str">
        <f t="shared" si="501"/>
        <v/>
      </c>
      <c r="Q6416" s="77" t="str">
        <f t="shared" si="502"/>
        <v/>
      </c>
      <c r="R6416" s="77" t="str">
        <f t="shared" si="503"/>
        <v/>
      </c>
      <c r="S6416" s="77" t="str">
        <f>IF(O6416="","",IF(OR(VALUE(LEFT(O6416,2))&gt;IF(RIGHT(J6416,1)="M",7,19),AND(OR(LEFT(O6416,2)={"07","19"}),VALUE(RIGHT(O6416,2))&gt;15)),TRUE,FALSE))</f>
        <v/>
      </c>
      <c r="T6416" s="77" t="str">
        <f>IF(O6416="","",IF(OR(VALUE(LEFT(O6416,2))&gt;IF(RIGHT(J6416,1)="M",7,19),AND(OR(LEFT(O6416,2)={"07","19"}),VALUE(RIGHT(O6416,2))&gt;5)),TRUE,FALSE))</f>
        <v/>
      </c>
    </row>
    <row r="6417" spans="12:20" x14ac:dyDescent="0.25">
      <c r="L6417" s="75">
        <f>COUNTIF($B$2:B6417,B6417)</f>
        <v>0</v>
      </c>
      <c r="M6417" s="75">
        <f>COUNTIF($L$2:L6417,4)</f>
        <v>42</v>
      </c>
      <c r="N6417" s="76" t="str">
        <f t="shared" si="504"/>
        <v>0</v>
      </c>
      <c r="O6417" s="76" t="str">
        <f t="shared" si="500"/>
        <v/>
      </c>
      <c r="P6417" s="75" t="str">
        <f t="shared" si="501"/>
        <v/>
      </c>
      <c r="Q6417" s="77" t="str">
        <f t="shared" si="502"/>
        <v/>
      </c>
      <c r="R6417" s="77" t="str">
        <f t="shared" si="503"/>
        <v/>
      </c>
      <c r="S6417" s="77" t="str">
        <f>IF(O6417="","",IF(OR(VALUE(LEFT(O6417,2))&gt;IF(RIGHT(J6417,1)="M",7,19),AND(OR(LEFT(O6417,2)={"07","19"}),VALUE(RIGHT(O6417,2))&gt;15)),TRUE,FALSE))</f>
        <v/>
      </c>
      <c r="T6417" s="77" t="str">
        <f>IF(O6417="","",IF(OR(VALUE(LEFT(O6417,2))&gt;IF(RIGHT(J6417,1)="M",7,19),AND(OR(LEFT(O6417,2)={"07","19"}),VALUE(RIGHT(O6417,2))&gt;5)),TRUE,FALSE))</f>
        <v/>
      </c>
    </row>
    <row r="6418" spans="12:20" x14ac:dyDescent="0.25">
      <c r="L6418" s="75">
        <f>COUNTIF($B$2:B6418,B6418)</f>
        <v>0</v>
      </c>
      <c r="M6418" s="75">
        <f>COUNTIF($L$2:L6418,4)</f>
        <v>42</v>
      </c>
      <c r="N6418" s="76" t="str">
        <f t="shared" si="504"/>
        <v>0</v>
      </c>
      <c r="O6418" s="76" t="str">
        <f t="shared" si="500"/>
        <v/>
      </c>
      <c r="P6418" s="75" t="str">
        <f t="shared" si="501"/>
        <v/>
      </c>
      <c r="Q6418" s="77" t="str">
        <f t="shared" si="502"/>
        <v/>
      </c>
      <c r="R6418" s="77" t="str">
        <f t="shared" si="503"/>
        <v/>
      </c>
      <c r="S6418" s="77" t="str">
        <f>IF(O6418="","",IF(OR(VALUE(LEFT(O6418,2))&gt;IF(RIGHT(J6418,1)="M",7,19),AND(OR(LEFT(O6418,2)={"07","19"}),VALUE(RIGHT(O6418,2))&gt;15)),TRUE,FALSE))</f>
        <v/>
      </c>
      <c r="T6418" s="77" t="str">
        <f>IF(O6418="","",IF(OR(VALUE(LEFT(O6418,2))&gt;IF(RIGHT(J6418,1)="M",7,19),AND(OR(LEFT(O6418,2)={"07","19"}),VALUE(RIGHT(O6418,2))&gt;5)),TRUE,FALSE))</f>
        <v/>
      </c>
    </row>
    <row r="6419" spans="12:20" x14ac:dyDescent="0.25">
      <c r="L6419" s="75">
        <f>COUNTIF($B$2:B6419,B6419)</f>
        <v>0</v>
      </c>
      <c r="M6419" s="75">
        <f>COUNTIF($L$2:L6419,4)</f>
        <v>42</v>
      </c>
      <c r="N6419" s="76" t="str">
        <f t="shared" si="504"/>
        <v>0</v>
      </c>
      <c r="O6419" s="76" t="str">
        <f t="shared" si="500"/>
        <v/>
      </c>
      <c r="P6419" s="75" t="str">
        <f t="shared" si="501"/>
        <v/>
      </c>
      <c r="Q6419" s="77" t="str">
        <f t="shared" si="502"/>
        <v/>
      </c>
      <c r="R6419" s="77" t="str">
        <f t="shared" si="503"/>
        <v/>
      </c>
      <c r="S6419" s="77" t="str">
        <f>IF(O6419="","",IF(OR(VALUE(LEFT(O6419,2))&gt;IF(RIGHT(J6419,1)="M",7,19),AND(OR(LEFT(O6419,2)={"07","19"}),VALUE(RIGHT(O6419,2))&gt;15)),TRUE,FALSE))</f>
        <v/>
      </c>
      <c r="T6419" s="77" t="str">
        <f>IF(O6419="","",IF(OR(VALUE(LEFT(O6419,2))&gt;IF(RIGHT(J6419,1)="M",7,19),AND(OR(LEFT(O6419,2)={"07","19"}),VALUE(RIGHT(O6419,2))&gt;5)),TRUE,FALSE))</f>
        <v/>
      </c>
    </row>
    <row r="6420" spans="12:20" x14ac:dyDescent="0.25">
      <c r="L6420" s="75">
        <f>COUNTIF($B$2:B6420,B6420)</f>
        <v>0</v>
      </c>
      <c r="M6420" s="75">
        <f>COUNTIF($L$2:L6420,4)</f>
        <v>42</v>
      </c>
      <c r="N6420" s="76" t="str">
        <f t="shared" si="504"/>
        <v>0</v>
      </c>
      <c r="O6420" s="76" t="str">
        <f t="shared" si="500"/>
        <v/>
      </c>
      <c r="P6420" s="75" t="str">
        <f t="shared" si="501"/>
        <v/>
      </c>
      <c r="Q6420" s="77" t="str">
        <f t="shared" si="502"/>
        <v/>
      </c>
      <c r="R6420" s="77" t="str">
        <f t="shared" si="503"/>
        <v/>
      </c>
      <c r="S6420" s="77" t="str">
        <f>IF(O6420="","",IF(OR(VALUE(LEFT(O6420,2))&gt;IF(RIGHT(J6420,1)="M",7,19),AND(OR(LEFT(O6420,2)={"07","19"}),VALUE(RIGHT(O6420,2))&gt;15)),TRUE,FALSE))</f>
        <v/>
      </c>
      <c r="T6420" s="77" t="str">
        <f>IF(O6420="","",IF(OR(VALUE(LEFT(O6420,2))&gt;IF(RIGHT(J6420,1)="M",7,19),AND(OR(LEFT(O6420,2)={"07","19"}),VALUE(RIGHT(O6420,2))&gt;5)),TRUE,FALSE))</f>
        <v/>
      </c>
    </row>
    <row r="6421" spans="12:20" x14ac:dyDescent="0.25">
      <c r="L6421" s="75">
        <f>COUNTIF($B$2:B6421,B6421)</f>
        <v>0</v>
      </c>
      <c r="M6421" s="75">
        <f>COUNTIF($L$2:L6421,4)</f>
        <v>42</v>
      </c>
      <c r="N6421" s="76" t="str">
        <f t="shared" si="504"/>
        <v>0</v>
      </c>
      <c r="O6421" s="76" t="str">
        <f t="shared" si="500"/>
        <v/>
      </c>
      <c r="P6421" s="75" t="str">
        <f t="shared" si="501"/>
        <v/>
      </c>
      <c r="Q6421" s="77" t="str">
        <f t="shared" si="502"/>
        <v/>
      </c>
      <c r="R6421" s="77" t="str">
        <f t="shared" si="503"/>
        <v/>
      </c>
      <c r="S6421" s="77" t="str">
        <f>IF(O6421="","",IF(OR(VALUE(LEFT(O6421,2))&gt;IF(RIGHT(J6421,1)="M",7,19),AND(OR(LEFT(O6421,2)={"07","19"}),VALUE(RIGHT(O6421,2))&gt;15)),TRUE,FALSE))</f>
        <v/>
      </c>
      <c r="T6421" s="77" t="str">
        <f>IF(O6421="","",IF(OR(VALUE(LEFT(O6421,2))&gt;IF(RIGHT(J6421,1)="M",7,19),AND(OR(LEFT(O6421,2)={"07","19"}),VALUE(RIGHT(O6421,2))&gt;5)),TRUE,FALSE))</f>
        <v/>
      </c>
    </row>
    <row r="6422" spans="12:20" x14ac:dyDescent="0.25">
      <c r="L6422" s="75">
        <f>COUNTIF($B$2:B6422,B6422)</f>
        <v>0</v>
      </c>
      <c r="M6422" s="75">
        <f>COUNTIF($L$2:L6422,4)</f>
        <v>42</v>
      </c>
      <c r="N6422" s="76" t="str">
        <f t="shared" si="504"/>
        <v>0</v>
      </c>
      <c r="O6422" s="76" t="str">
        <f t="shared" si="500"/>
        <v/>
      </c>
      <c r="P6422" s="75" t="str">
        <f t="shared" si="501"/>
        <v/>
      </c>
      <c r="Q6422" s="77" t="str">
        <f t="shared" si="502"/>
        <v/>
      </c>
      <c r="R6422" s="77" t="str">
        <f t="shared" si="503"/>
        <v/>
      </c>
      <c r="S6422" s="77" t="str">
        <f>IF(O6422="","",IF(OR(VALUE(LEFT(O6422,2))&gt;IF(RIGHT(J6422,1)="M",7,19),AND(OR(LEFT(O6422,2)={"07","19"}),VALUE(RIGHT(O6422,2))&gt;15)),TRUE,FALSE))</f>
        <v/>
      </c>
      <c r="T6422" s="77" t="str">
        <f>IF(O6422="","",IF(OR(VALUE(LEFT(O6422,2))&gt;IF(RIGHT(J6422,1)="M",7,19),AND(OR(LEFT(O6422,2)={"07","19"}),VALUE(RIGHT(O6422,2))&gt;5)),TRUE,FALSE))</f>
        <v/>
      </c>
    </row>
    <row r="6423" spans="12:20" x14ac:dyDescent="0.25">
      <c r="L6423" s="75">
        <f>COUNTIF($B$2:B6423,B6423)</f>
        <v>0</v>
      </c>
      <c r="M6423" s="75">
        <f>COUNTIF($L$2:L6423,4)</f>
        <v>42</v>
      </c>
      <c r="N6423" s="76" t="str">
        <f t="shared" si="504"/>
        <v>0</v>
      </c>
      <c r="O6423" s="76" t="str">
        <f t="shared" si="500"/>
        <v/>
      </c>
      <c r="P6423" s="75" t="str">
        <f t="shared" si="501"/>
        <v/>
      </c>
      <c r="Q6423" s="77" t="str">
        <f t="shared" si="502"/>
        <v/>
      </c>
      <c r="R6423" s="77" t="str">
        <f t="shared" si="503"/>
        <v/>
      </c>
      <c r="S6423" s="77" t="str">
        <f>IF(O6423="","",IF(OR(VALUE(LEFT(O6423,2))&gt;IF(RIGHT(J6423,1)="M",7,19),AND(OR(LEFT(O6423,2)={"07","19"}),VALUE(RIGHT(O6423,2))&gt;15)),TRUE,FALSE))</f>
        <v/>
      </c>
      <c r="T6423" s="77" t="str">
        <f>IF(O6423="","",IF(OR(VALUE(LEFT(O6423,2))&gt;IF(RIGHT(J6423,1)="M",7,19),AND(OR(LEFT(O6423,2)={"07","19"}),VALUE(RIGHT(O6423,2))&gt;5)),TRUE,FALSE))</f>
        <v/>
      </c>
    </row>
    <row r="6424" spans="12:20" x14ac:dyDescent="0.25">
      <c r="L6424" s="75">
        <f>COUNTIF($B$2:B6424,B6424)</f>
        <v>0</v>
      </c>
      <c r="M6424" s="75">
        <f>COUNTIF($L$2:L6424,4)</f>
        <v>42</v>
      </c>
      <c r="N6424" s="76" t="str">
        <f t="shared" si="504"/>
        <v>0</v>
      </c>
      <c r="O6424" s="76" t="str">
        <f t="shared" si="500"/>
        <v/>
      </c>
      <c r="P6424" s="75" t="str">
        <f t="shared" si="501"/>
        <v/>
      </c>
      <c r="Q6424" s="77" t="str">
        <f t="shared" si="502"/>
        <v/>
      </c>
      <c r="R6424" s="77" t="str">
        <f t="shared" si="503"/>
        <v/>
      </c>
      <c r="S6424" s="77" t="str">
        <f>IF(O6424="","",IF(OR(VALUE(LEFT(O6424,2))&gt;IF(RIGHT(J6424,1)="M",7,19),AND(OR(LEFT(O6424,2)={"07","19"}),VALUE(RIGHT(O6424,2))&gt;15)),TRUE,FALSE))</f>
        <v/>
      </c>
      <c r="T6424" s="77" t="str">
        <f>IF(O6424="","",IF(OR(VALUE(LEFT(O6424,2))&gt;IF(RIGHT(J6424,1)="M",7,19),AND(OR(LEFT(O6424,2)={"07","19"}),VALUE(RIGHT(O6424,2))&gt;5)),TRUE,FALSE))</f>
        <v/>
      </c>
    </row>
    <row r="6425" spans="12:20" x14ac:dyDescent="0.25">
      <c r="L6425" s="75">
        <f>COUNTIF($B$2:B6425,B6425)</f>
        <v>0</v>
      </c>
      <c r="M6425" s="75">
        <f>COUNTIF($L$2:L6425,4)</f>
        <v>42</v>
      </c>
      <c r="N6425" s="76" t="str">
        <f t="shared" si="504"/>
        <v>0</v>
      </c>
      <c r="O6425" s="76" t="str">
        <f t="shared" si="500"/>
        <v/>
      </c>
      <c r="P6425" s="75" t="str">
        <f t="shared" si="501"/>
        <v/>
      </c>
      <c r="Q6425" s="77" t="str">
        <f t="shared" si="502"/>
        <v/>
      </c>
      <c r="R6425" s="77" t="str">
        <f t="shared" si="503"/>
        <v/>
      </c>
      <c r="S6425" s="77" t="str">
        <f>IF(O6425="","",IF(OR(VALUE(LEFT(O6425,2))&gt;IF(RIGHT(J6425,1)="M",7,19),AND(OR(LEFT(O6425,2)={"07","19"}),VALUE(RIGHT(O6425,2))&gt;15)),TRUE,FALSE))</f>
        <v/>
      </c>
      <c r="T6425" s="77" t="str">
        <f>IF(O6425="","",IF(OR(VALUE(LEFT(O6425,2))&gt;IF(RIGHT(J6425,1)="M",7,19),AND(OR(LEFT(O6425,2)={"07","19"}),VALUE(RIGHT(O6425,2))&gt;5)),TRUE,FALSE))</f>
        <v/>
      </c>
    </row>
    <row r="6426" spans="12:20" x14ac:dyDescent="0.25">
      <c r="L6426" s="75">
        <f>COUNTIF($B$2:B6426,B6426)</f>
        <v>0</v>
      </c>
      <c r="M6426" s="75">
        <f>COUNTIF($L$2:L6426,4)</f>
        <v>42</v>
      </c>
      <c r="N6426" s="76" t="str">
        <f t="shared" si="504"/>
        <v>0</v>
      </c>
      <c r="O6426" s="76" t="str">
        <f t="shared" si="500"/>
        <v/>
      </c>
      <c r="P6426" s="75" t="str">
        <f t="shared" si="501"/>
        <v/>
      </c>
      <c r="Q6426" s="77" t="str">
        <f t="shared" si="502"/>
        <v/>
      </c>
      <c r="R6426" s="77" t="str">
        <f t="shared" si="503"/>
        <v/>
      </c>
      <c r="S6426" s="77" t="str">
        <f>IF(O6426="","",IF(OR(VALUE(LEFT(O6426,2))&gt;IF(RIGHT(J6426,1)="M",7,19),AND(OR(LEFT(O6426,2)={"07","19"}),VALUE(RIGHT(O6426,2))&gt;15)),TRUE,FALSE))</f>
        <v/>
      </c>
      <c r="T6426" s="77" t="str">
        <f>IF(O6426="","",IF(OR(VALUE(LEFT(O6426,2))&gt;IF(RIGHT(J6426,1)="M",7,19),AND(OR(LEFT(O6426,2)={"07","19"}),VALUE(RIGHT(O6426,2))&gt;5)),TRUE,FALSE))</f>
        <v/>
      </c>
    </row>
    <row r="6427" spans="12:20" x14ac:dyDescent="0.25">
      <c r="L6427" s="75">
        <f>COUNTIF($B$2:B6427,B6427)</f>
        <v>0</v>
      </c>
      <c r="M6427" s="75">
        <f>COUNTIF($L$2:L6427,4)</f>
        <v>42</v>
      </c>
      <c r="N6427" s="76" t="str">
        <f t="shared" si="504"/>
        <v>0</v>
      </c>
      <c r="O6427" s="76" t="str">
        <f t="shared" si="500"/>
        <v/>
      </c>
      <c r="P6427" s="75" t="str">
        <f t="shared" si="501"/>
        <v/>
      </c>
      <c r="Q6427" s="77" t="str">
        <f t="shared" si="502"/>
        <v/>
      </c>
      <c r="R6427" s="77" t="str">
        <f t="shared" si="503"/>
        <v/>
      </c>
      <c r="S6427" s="77" t="str">
        <f>IF(O6427="","",IF(OR(VALUE(LEFT(O6427,2))&gt;IF(RIGHT(J6427,1)="M",7,19),AND(OR(LEFT(O6427,2)={"07","19"}),VALUE(RIGHT(O6427,2))&gt;15)),TRUE,FALSE))</f>
        <v/>
      </c>
      <c r="T6427" s="77" t="str">
        <f>IF(O6427="","",IF(OR(VALUE(LEFT(O6427,2))&gt;IF(RIGHT(J6427,1)="M",7,19),AND(OR(LEFT(O6427,2)={"07","19"}),VALUE(RIGHT(O6427,2))&gt;5)),TRUE,FALSE))</f>
        <v/>
      </c>
    </row>
    <row r="6428" spans="12:20" x14ac:dyDescent="0.25">
      <c r="L6428" s="75">
        <f>COUNTIF($B$2:B6428,B6428)</f>
        <v>0</v>
      </c>
      <c r="M6428" s="75">
        <f>COUNTIF($L$2:L6428,4)</f>
        <v>42</v>
      </c>
      <c r="N6428" s="76" t="str">
        <f t="shared" si="504"/>
        <v>0</v>
      </c>
      <c r="O6428" s="76" t="str">
        <f t="shared" si="500"/>
        <v/>
      </c>
      <c r="P6428" s="75" t="str">
        <f t="shared" si="501"/>
        <v/>
      </c>
      <c r="Q6428" s="77" t="str">
        <f t="shared" si="502"/>
        <v/>
      </c>
      <c r="R6428" s="77" t="str">
        <f t="shared" si="503"/>
        <v/>
      </c>
      <c r="S6428" s="77" t="str">
        <f>IF(O6428="","",IF(OR(VALUE(LEFT(O6428,2))&gt;IF(RIGHT(J6428,1)="M",7,19),AND(OR(LEFT(O6428,2)={"07","19"}),VALUE(RIGHT(O6428,2))&gt;15)),TRUE,FALSE))</f>
        <v/>
      </c>
      <c r="T6428" s="77" t="str">
        <f>IF(O6428="","",IF(OR(VALUE(LEFT(O6428,2))&gt;IF(RIGHT(J6428,1)="M",7,19),AND(OR(LEFT(O6428,2)={"07","19"}),VALUE(RIGHT(O6428,2))&gt;5)),TRUE,FALSE))</f>
        <v/>
      </c>
    </row>
    <row r="6429" spans="12:20" x14ac:dyDescent="0.25">
      <c r="L6429" s="75">
        <f>COUNTIF($B$2:B6429,B6429)</f>
        <v>0</v>
      </c>
      <c r="M6429" s="75">
        <f>COUNTIF($L$2:L6429,4)</f>
        <v>42</v>
      </c>
      <c r="N6429" s="76" t="str">
        <f t="shared" si="504"/>
        <v>0</v>
      </c>
      <c r="O6429" s="76" t="str">
        <f t="shared" si="500"/>
        <v/>
      </c>
      <c r="P6429" s="75" t="str">
        <f t="shared" si="501"/>
        <v/>
      </c>
      <c r="Q6429" s="77" t="str">
        <f t="shared" si="502"/>
        <v/>
      </c>
      <c r="R6429" s="77" t="str">
        <f t="shared" si="503"/>
        <v/>
      </c>
      <c r="S6429" s="77" t="str">
        <f>IF(O6429="","",IF(OR(VALUE(LEFT(O6429,2))&gt;IF(RIGHT(J6429,1)="M",7,19),AND(OR(LEFT(O6429,2)={"07","19"}),VALUE(RIGHT(O6429,2))&gt;15)),TRUE,FALSE))</f>
        <v/>
      </c>
      <c r="T6429" s="77" t="str">
        <f>IF(O6429="","",IF(OR(VALUE(LEFT(O6429,2))&gt;IF(RIGHT(J6429,1)="M",7,19),AND(OR(LEFT(O6429,2)={"07","19"}),VALUE(RIGHT(O6429,2))&gt;5)),TRUE,FALSE))</f>
        <v/>
      </c>
    </row>
    <row r="6430" spans="12:20" x14ac:dyDescent="0.25">
      <c r="L6430" s="75">
        <f>COUNTIF($B$2:B6430,B6430)</f>
        <v>0</v>
      </c>
      <c r="M6430" s="75">
        <f>COUNTIF($L$2:L6430,4)</f>
        <v>42</v>
      </c>
      <c r="N6430" s="76" t="str">
        <f t="shared" si="504"/>
        <v>0</v>
      </c>
      <c r="O6430" s="76" t="str">
        <f t="shared" si="500"/>
        <v/>
      </c>
      <c r="P6430" s="75" t="str">
        <f t="shared" si="501"/>
        <v/>
      </c>
      <c r="Q6430" s="77" t="str">
        <f t="shared" si="502"/>
        <v/>
      </c>
      <c r="R6430" s="77" t="str">
        <f t="shared" si="503"/>
        <v/>
      </c>
      <c r="S6430" s="77" t="str">
        <f>IF(O6430="","",IF(OR(VALUE(LEFT(O6430,2))&gt;IF(RIGHT(J6430,1)="M",7,19),AND(OR(LEFT(O6430,2)={"07","19"}),VALUE(RIGHT(O6430,2))&gt;15)),TRUE,FALSE))</f>
        <v/>
      </c>
      <c r="T6430" s="77" t="str">
        <f>IF(O6430="","",IF(OR(VALUE(LEFT(O6430,2))&gt;IF(RIGHT(J6430,1)="M",7,19),AND(OR(LEFT(O6430,2)={"07","19"}),VALUE(RIGHT(O6430,2))&gt;5)),TRUE,FALSE))</f>
        <v/>
      </c>
    </row>
    <row r="6431" spans="12:20" x14ac:dyDescent="0.25">
      <c r="L6431" s="75">
        <f>COUNTIF($B$2:B6431,B6431)</f>
        <v>0</v>
      </c>
      <c r="M6431" s="75">
        <f>COUNTIF($L$2:L6431,4)</f>
        <v>42</v>
      </c>
      <c r="N6431" s="76" t="str">
        <f t="shared" si="504"/>
        <v>0</v>
      </c>
      <c r="O6431" s="76" t="str">
        <f t="shared" si="500"/>
        <v/>
      </c>
      <c r="P6431" s="75" t="str">
        <f t="shared" si="501"/>
        <v/>
      </c>
      <c r="Q6431" s="77" t="str">
        <f t="shared" si="502"/>
        <v/>
      </c>
      <c r="R6431" s="77" t="str">
        <f t="shared" si="503"/>
        <v/>
      </c>
      <c r="S6431" s="77" t="str">
        <f>IF(O6431="","",IF(OR(VALUE(LEFT(O6431,2))&gt;IF(RIGHT(J6431,1)="M",7,19),AND(OR(LEFT(O6431,2)={"07","19"}),VALUE(RIGHT(O6431,2))&gt;15)),TRUE,FALSE))</f>
        <v/>
      </c>
      <c r="T6431" s="77" t="str">
        <f>IF(O6431="","",IF(OR(VALUE(LEFT(O6431,2))&gt;IF(RIGHT(J6431,1)="M",7,19),AND(OR(LEFT(O6431,2)={"07","19"}),VALUE(RIGHT(O6431,2))&gt;5)),TRUE,FALSE))</f>
        <v/>
      </c>
    </row>
    <row r="6432" spans="12:20" x14ac:dyDescent="0.25">
      <c r="L6432" s="75">
        <f>COUNTIF($B$2:B6432,B6432)</f>
        <v>0</v>
      </c>
      <c r="M6432" s="75">
        <f>COUNTIF($L$2:L6432,4)</f>
        <v>42</v>
      </c>
      <c r="N6432" s="76" t="str">
        <f t="shared" si="504"/>
        <v>0</v>
      </c>
      <c r="O6432" s="76" t="str">
        <f t="shared" si="500"/>
        <v/>
      </c>
      <c r="P6432" s="75" t="str">
        <f t="shared" si="501"/>
        <v/>
      </c>
      <c r="Q6432" s="77" t="str">
        <f t="shared" si="502"/>
        <v/>
      </c>
      <c r="R6432" s="77" t="str">
        <f t="shared" si="503"/>
        <v/>
      </c>
      <c r="S6432" s="77" t="str">
        <f>IF(O6432="","",IF(OR(VALUE(LEFT(O6432,2))&gt;IF(RIGHT(J6432,1)="M",7,19),AND(OR(LEFT(O6432,2)={"07","19"}),VALUE(RIGHT(O6432,2))&gt;15)),TRUE,FALSE))</f>
        <v/>
      </c>
      <c r="T6432" s="77" t="str">
        <f>IF(O6432="","",IF(OR(VALUE(LEFT(O6432,2))&gt;IF(RIGHT(J6432,1)="M",7,19),AND(OR(LEFT(O6432,2)={"07","19"}),VALUE(RIGHT(O6432,2))&gt;5)),TRUE,FALSE))</f>
        <v/>
      </c>
    </row>
    <row r="6433" spans="12:20" x14ac:dyDescent="0.25">
      <c r="L6433" s="75">
        <f>COUNTIF($B$2:B6433,B6433)</f>
        <v>0</v>
      </c>
      <c r="M6433" s="75">
        <f>COUNTIF($L$2:L6433,4)</f>
        <v>42</v>
      </c>
      <c r="N6433" s="76" t="str">
        <f t="shared" si="504"/>
        <v>0</v>
      </c>
      <c r="O6433" s="76" t="str">
        <f t="shared" si="500"/>
        <v/>
      </c>
      <c r="P6433" s="75" t="str">
        <f t="shared" si="501"/>
        <v/>
      </c>
      <c r="Q6433" s="77" t="str">
        <f t="shared" si="502"/>
        <v/>
      </c>
      <c r="R6433" s="77" t="str">
        <f t="shared" si="503"/>
        <v/>
      </c>
      <c r="S6433" s="77" t="str">
        <f>IF(O6433="","",IF(OR(VALUE(LEFT(O6433,2))&gt;IF(RIGHT(J6433,1)="M",7,19),AND(OR(LEFT(O6433,2)={"07","19"}),VALUE(RIGHT(O6433,2))&gt;15)),TRUE,FALSE))</f>
        <v/>
      </c>
      <c r="T6433" s="77" t="str">
        <f>IF(O6433="","",IF(OR(VALUE(LEFT(O6433,2))&gt;IF(RIGHT(J6433,1)="M",7,19),AND(OR(LEFT(O6433,2)={"07","19"}),VALUE(RIGHT(O6433,2))&gt;5)),TRUE,FALSE))</f>
        <v/>
      </c>
    </row>
    <row r="6434" spans="12:20" x14ac:dyDescent="0.25">
      <c r="L6434" s="75">
        <f>COUNTIF($B$2:B6434,B6434)</f>
        <v>0</v>
      </c>
      <c r="M6434" s="75">
        <f>COUNTIF($L$2:L6434,4)</f>
        <v>42</v>
      </c>
      <c r="N6434" s="76" t="str">
        <f t="shared" si="504"/>
        <v>0</v>
      </c>
      <c r="O6434" s="76" t="str">
        <f t="shared" si="500"/>
        <v/>
      </c>
      <c r="P6434" s="75" t="str">
        <f t="shared" si="501"/>
        <v/>
      </c>
      <c r="Q6434" s="77" t="str">
        <f t="shared" si="502"/>
        <v/>
      </c>
      <c r="R6434" s="77" t="str">
        <f t="shared" si="503"/>
        <v/>
      </c>
      <c r="S6434" s="77" t="str">
        <f>IF(O6434="","",IF(OR(VALUE(LEFT(O6434,2))&gt;IF(RIGHT(J6434,1)="M",7,19),AND(OR(LEFT(O6434,2)={"07","19"}),VALUE(RIGHT(O6434,2))&gt;15)),TRUE,FALSE))</f>
        <v/>
      </c>
      <c r="T6434" s="77" t="str">
        <f>IF(O6434="","",IF(OR(VALUE(LEFT(O6434,2))&gt;IF(RIGHT(J6434,1)="M",7,19),AND(OR(LEFT(O6434,2)={"07","19"}),VALUE(RIGHT(O6434,2))&gt;5)),TRUE,FALSE))</f>
        <v/>
      </c>
    </row>
    <row r="6435" spans="12:20" x14ac:dyDescent="0.25">
      <c r="L6435" s="75">
        <f>COUNTIF($B$2:B6435,B6435)</f>
        <v>0</v>
      </c>
      <c r="M6435" s="75">
        <f>COUNTIF($L$2:L6435,4)</f>
        <v>42</v>
      </c>
      <c r="N6435" s="76" t="str">
        <f t="shared" si="504"/>
        <v>0</v>
      </c>
      <c r="O6435" s="76" t="str">
        <f t="shared" si="500"/>
        <v/>
      </c>
      <c r="P6435" s="75" t="str">
        <f t="shared" si="501"/>
        <v/>
      </c>
      <c r="Q6435" s="77" t="str">
        <f t="shared" si="502"/>
        <v/>
      </c>
      <c r="R6435" s="77" t="str">
        <f t="shared" si="503"/>
        <v/>
      </c>
      <c r="S6435" s="77" t="str">
        <f>IF(O6435="","",IF(OR(VALUE(LEFT(O6435,2))&gt;IF(RIGHT(J6435,1)="M",7,19),AND(OR(LEFT(O6435,2)={"07","19"}),VALUE(RIGHT(O6435,2))&gt;15)),TRUE,FALSE))</f>
        <v/>
      </c>
      <c r="T6435" s="77" t="str">
        <f>IF(O6435="","",IF(OR(VALUE(LEFT(O6435,2))&gt;IF(RIGHT(J6435,1)="M",7,19),AND(OR(LEFT(O6435,2)={"07","19"}),VALUE(RIGHT(O6435,2))&gt;5)),TRUE,FALSE))</f>
        <v/>
      </c>
    </row>
    <row r="6436" spans="12:20" x14ac:dyDescent="0.25">
      <c r="L6436" s="75">
        <f>COUNTIF($B$2:B6436,B6436)</f>
        <v>0</v>
      </c>
      <c r="M6436" s="75">
        <f>COUNTIF($L$2:L6436,4)</f>
        <v>42</v>
      </c>
      <c r="N6436" s="76" t="str">
        <f t="shared" si="504"/>
        <v>0</v>
      </c>
      <c r="O6436" s="76" t="str">
        <f t="shared" si="500"/>
        <v/>
      </c>
      <c r="P6436" s="75" t="str">
        <f t="shared" si="501"/>
        <v/>
      </c>
      <c r="Q6436" s="77" t="str">
        <f t="shared" si="502"/>
        <v/>
      </c>
      <c r="R6436" s="77" t="str">
        <f t="shared" si="503"/>
        <v/>
      </c>
      <c r="S6436" s="77" t="str">
        <f>IF(O6436="","",IF(OR(VALUE(LEFT(O6436,2))&gt;IF(RIGHT(J6436,1)="M",7,19),AND(OR(LEFT(O6436,2)={"07","19"}),VALUE(RIGHT(O6436,2))&gt;15)),TRUE,FALSE))</f>
        <v/>
      </c>
      <c r="T6436" s="77" t="str">
        <f>IF(O6436="","",IF(OR(VALUE(LEFT(O6436,2))&gt;IF(RIGHT(J6436,1)="M",7,19),AND(OR(LEFT(O6436,2)={"07","19"}),VALUE(RIGHT(O6436,2))&gt;5)),TRUE,FALSE))</f>
        <v/>
      </c>
    </row>
    <row r="6437" spans="12:20" x14ac:dyDescent="0.25">
      <c r="L6437" s="75">
        <f>COUNTIF($B$2:B6437,B6437)</f>
        <v>0</v>
      </c>
      <c r="M6437" s="75">
        <f>COUNTIF($L$2:L6437,4)</f>
        <v>42</v>
      </c>
      <c r="N6437" s="76" t="str">
        <f t="shared" si="504"/>
        <v>0</v>
      </c>
      <c r="O6437" s="76" t="str">
        <f t="shared" si="500"/>
        <v/>
      </c>
      <c r="P6437" s="75" t="str">
        <f t="shared" si="501"/>
        <v/>
      </c>
      <c r="Q6437" s="77" t="str">
        <f t="shared" si="502"/>
        <v/>
      </c>
      <c r="R6437" s="77" t="str">
        <f t="shared" si="503"/>
        <v/>
      </c>
      <c r="S6437" s="77" t="str">
        <f>IF(O6437="","",IF(OR(VALUE(LEFT(O6437,2))&gt;IF(RIGHT(J6437,1)="M",7,19),AND(OR(LEFT(O6437,2)={"07","19"}),VALUE(RIGHT(O6437,2))&gt;15)),TRUE,FALSE))</f>
        <v/>
      </c>
      <c r="T6437" s="77" t="str">
        <f>IF(O6437="","",IF(OR(VALUE(LEFT(O6437,2))&gt;IF(RIGHT(J6437,1)="M",7,19),AND(OR(LEFT(O6437,2)={"07","19"}),VALUE(RIGHT(O6437,2))&gt;5)),TRUE,FALSE))</f>
        <v/>
      </c>
    </row>
    <row r="6438" spans="12:20" x14ac:dyDescent="0.25">
      <c r="L6438" s="75">
        <f>COUNTIF($B$2:B6438,B6438)</f>
        <v>0</v>
      </c>
      <c r="M6438" s="75">
        <f>COUNTIF($L$2:L6438,4)</f>
        <v>42</v>
      </c>
      <c r="N6438" s="76" t="str">
        <f t="shared" si="504"/>
        <v>0</v>
      </c>
      <c r="O6438" s="76" t="str">
        <f t="shared" si="500"/>
        <v/>
      </c>
      <c r="P6438" s="75" t="str">
        <f t="shared" si="501"/>
        <v/>
      </c>
      <c r="Q6438" s="77" t="str">
        <f t="shared" si="502"/>
        <v/>
      </c>
      <c r="R6438" s="77" t="str">
        <f t="shared" si="503"/>
        <v/>
      </c>
      <c r="S6438" s="77" t="str">
        <f>IF(O6438="","",IF(OR(VALUE(LEFT(O6438,2))&gt;IF(RIGHT(J6438,1)="M",7,19),AND(OR(LEFT(O6438,2)={"07","19"}),VALUE(RIGHT(O6438,2))&gt;15)),TRUE,FALSE))</f>
        <v/>
      </c>
      <c r="T6438" s="77" t="str">
        <f>IF(O6438="","",IF(OR(VALUE(LEFT(O6438,2))&gt;IF(RIGHT(J6438,1)="M",7,19),AND(OR(LEFT(O6438,2)={"07","19"}),VALUE(RIGHT(O6438,2))&gt;5)),TRUE,FALSE))</f>
        <v/>
      </c>
    </row>
    <row r="6439" spans="12:20" x14ac:dyDescent="0.25">
      <c r="L6439" s="75">
        <f>COUNTIF($B$2:B6439,B6439)</f>
        <v>0</v>
      </c>
      <c r="M6439" s="75">
        <f>COUNTIF($L$2:L6439,4)</f>
        <v>42</v>
      </c>
      <c r="N6439" s="76" t="str">
        <f t="shared" si="504"/>
        <v>0</v>
      </c>
      <c r="O6439" s="76" t="str">
        <f t="shared" si="500"/>
        <v/>
      </c>
      <c r="P6439" s="75" t="str">
        <f t="shared" si="501"/>
        <v/>
      </c>
      <c r="Q6439" s="77" t="str">
        <f t="shared" si="502"/>
        <v/>
      </c>
      <c r="R6439" s="77" t="str">
        <f t="shared" si="503"/>
        <v/>
      </c>
      <c r="S6439" s="77" t="str">
        <f>IF(O6439="","",IF(OR(VALUE(LEFT(O6439,2))&gt;IF(RIGHT(J6439,1)="M",7,19),AND(OR(LEFT(O6439,2)={"07","19"}),VALUE(RIGHT(O6439,2))&gt;15)),TRUE,FALSE))</f>
        <v/>
      </c>
      <c r="T6439" s="77" t="str">
        <f>IF(O6439="","",IF(OR(VALUE(LEFT(O6439,2))&gt;IF(RIGHT(J6439,1)="M",7,19),AND(OR(LEFT(O6439,2)={"07","19"}),VALUE(RIGHT(O6439,2))&gt;5)),TRUE,FALSE))</f>
        <v/>
      </c>
    </row>
    <row r="6440" spans="12:20" x14ac:dyDescent="0.25">
      <c r="L6440" s="75">
        <f>COUNTIF($B$2:B6440,B6440)</f>
        <v>0</v>
      </c>
      <c r="M6440" s="75">
        <f>COUNTIF($L$2:L6440,4)</f>
        <v>42</v>
      </c>
      <c r="N6440" s="76" t="str">
        <f t="shared" si="504"/>
        <v>0</v>
      </c>
      <c r="O6440" s="76" t="str">
        <f t="shared" si="500"/>
        <v/>
      </c>
      <c r="P6440" s="75" t="str">
        <f t="shared" si="501"/>
        <v/>
      </c>
      <c r="Q6440" s="77" t="str">
        <f t="shared" si="502"/>
        <v/>
      </c>
      <c r="R6440" s="77" t="str">
        <f t="shared" si="503"/>
        <v/>
      </c>
      <c r="S6440" s="77" t="str">
        <f>IF(O6440="","",IF(OR(VALUE(LEFT(O6440,2))&gt;IF(RIGHT(J6440,1)="M",7,19),AND(OR(LEFT(O6440,2)={"07","19"}),VALUE(RIGHT(O6440,2))&gt;15)),TRUE,FALSE))</f>
        <v/>
      </c>
      <c r="T6440" s="77" t="str">
        <f>IF(O6440="","",IF(OR(VALUE(LEFT(O6440,2))&gt;IF(RIGHT(J6440,1)="M",7,19),AND(OR(LEFT(O6440,2)={"07","19"}),VALUE(RIGHT(O6440,2))&gt;5)),TRUE,FALSE))</f>
        <v/>
      </c>
    </row>
    <row r="6441" spans="12:20" x14ac:dyDescent="0.25">
      <c r="L6441" s="75">
        <f>COUNTIF($B$2:B6441,B6441)</f>
        <v>0</v>
      </c>
      <c r="M6441" s="75">
        <f>COUNTIF($L$2:L6441,4)</f>
        <v>42</v>
      </c>
      <c r="N6441" s="76" t="str">
        <f t="shared" si="504"/>
        <v>0</v>
      </c>
      <c r="O6441" s="76" t="str">
        <f t="shared" si="500"/>
        <v/>
      </c>
      <c r="P6441" s="75" t="str">
        <f t="shared" si="501"/>
        <v/>
      </c>
      <c r="Q6441" s="77" t="str">
        <f t="shared" si="502"/>
        <v/>
      </c>
      <c r="R6441" s="77" t="str">
        <f t="shared" si="503"/>
        <v/>
      </c>
      <c r="S6441" s="77" t="str">
        <f>IF(O6441="","",IF(OR(VALUE(LEFT(O6441,2))&gt;IF(RIGHT(J6441,1)="M",7,19),AND(OR(LEFT(O6441,2)={"07","19"}),VALUE(RIGHT(O6441,2))&gt;15)),TRUE,FALSE))</f>
        <v/>
      </c>
      <c r="T6441" s="77" t="str">
        <f>IF(O6441="","",IF(OR(VALUE(LEFT(O6441,2))&gt;IF(RIGHT(J6441,1)="M",7,19),AND(OR(LEFT(O6441,2)={"07","19"}),VALUE(RIGHT(O6441,2))&gt;5)),TRUE,FALSE))</f>
        <v/>
      </c>
    </row>
    <row r="6442" spans="12:20" x14ac:dyDescent="0.25">
      <c r="L6442" s="75">
        <f>COUNTIF($B$2:B6442,B6442)</f>
        <v>0</v>
      </c>
      <c r="M6442" s="75">
        <f>COUNTIF($L$2:L6442,4)</f>
        <v>42</v>
      </c>
      <c r="N6442" s="76" t="str">
        <f t="shared" si="504"/>
        <v>0</v>
      </c>
      <c r="O6442" s="76" t="str">
        <f t="shared" si="500"/>
        <v/>
      </c>
      <c r="P6442" s="75" t="str">
        <f t="shared" si="501"/>
        <v/>
      </c>
      <c r="Q6442" s="77" t="str">
        <f t="shared" si="502"/>
        <v/>
      </c>
      <c r="R6442" s="77" t="str">
        <f t="shared" si="503"/>
        <v/>
      </c>
      <c r="S6442" s="77" t="str">
        <f>IF(O6442="","",IF(OR(VALUE(LEFT(O6442,2))&gt;IF(RIGHT(J6442,1)="M",7,19),AND(OR(LEFT(O6442,2)={"07","19"}),VALUE(RIGHT(O6442,2))&gt;15)),TRUE,FALSE))</f>
        <v/>
      </c>
      <c r="T6442" s="77" t="str">
        <f>IF(O6442="","",IF(OR(VALUE(LEFT(O6442,2))&gt;IF(RIGHT(J6442,1)="M",7,19),AND(OR(LEFT(O6442,2)={"07","19"}),VALUE(RIGHT(O6442,2))&gt;5)),TRUE,FALSE))</f>
        <v/>
      </c>
    </row>
    <row r="6443" spans="12:20" x14ac:dyDescent="0.25">
      <c r="L6443" s="75">
        <f>COUNTIF($B$2:B6443,B6443)</f>
        <v>0</v>
      </c>
      <c r="M6443" s="75">
        <f>COUNTIF($L$2:L6443,4)</f>
        <v>42</v>
      </c>
      <c r="N6443" s="76" t="str">
        <f t="shared" si="504"/>
        <v>0</v>
      </c>
      <c r="O6443" s="76" t="str">
        <f t="shared" si="500"/>
        <v/>
      </c>
      <c r="P6443" s="75" t="str">
        <f t="shared" si="501"/>
        <v/>
      </c>
      <c r="Q6443" s="77" t="str">
        <f t="shared" si="502"/>
        <v/>
      </c>
      <c r="R6443" s="77" t="str">
        <f t="shared" si="503"/>
        <v/>
      </c>
      <c r="S6443" s="77" t="str">
        <f>IF(O6443="","",IF(OR(VALUE(LEFT(O6443,2))&gt;IF(RIGHT(J6443,1)="M",7,19),AND(OR(LEFT(O6443,2)={"07","19"}),VALUE(RIGHT(O6443,2))&gt;15)),TRUE,FALSE))</f>
        <v/>
      </c>
      <c r="T6443" s="77" t="str">
        <f>IF(O6443="","",IF(OR(VALUE(LEFT(O6443,2))&gt;IF(RIGHT(J6443,1)="M",7,19),AND(OR(LEFT(O6443,2)={"07","19"}),VALUE(RIGHT(O6443,2))&gt;5)),TRUE,FALSE))</f>
        <v/>
      </c>
    </row>
    <row r="6444" spans="12:20" x14ac:dyDescent="0.25">
      <c r="L6444" s="75">
        <f>COUNTIF($B$2:B6444,B6444)</f>
        <v>0</v>
      </c>
      <c r="M6444" s="75">
        <f>COUNTIF($L$2:L6444,4)</f>
        <v>42</v>
      </c>
      <c r="N6444" s="76" t="str">
        <f t="shared" si="504"/>
        <v>0</v>
      </c>
      <c r="O6444" s="76" t="str">
        <f t="shared" si="500"/>
        <v/>
      </c>
      <c r="P6444" s="75" t="str">
        <f t="shared" si="501"/>
        <v/>
      </c>
      <c r="Q6444" s="77" t="str">
        <f t="shared" si="502"/>
        <v/>
      </c>
      <c r="R6444" s="77" t="str">
        <f t="shared" si="503"/>
        <v/>
      </c>
      <c r="S6444" s="77" t="str">
        <f>IF(O6444="","",IF(OR(VALUE(LEFT(O6444,2))&gt;IF(RIGHT(J6444,1)="M",7,19),AND(OR(LEFT(O6444,2)={"07","19"}),VALUE(RIGHT(O6444,2))&gt;15)),TRUE,FALSE))</f>
        <v/>
      </c>
      <c r="T6444" s="77" t="str">
        <f>IF(O6444="","",IF(OR(VALUE(LEFT(O6444,2))&gt;IF(RIGHT(J6444,1)="M",7,19),AND(OR(LEFT(O6444,2)={"07","19"}),VALUE(RIGHT(O6444,2))&gt;5)),TRUE,FALSE))</f>
        <v/>
      </c>
    </row>
    <row r="6445" spans="12:20" x14ac:dyDescent="0.25">
      <c r="L6445" s="75">
        <f>COUNTIF($B$2:B6445,B6445)</f>
        <v>0</v>
      </c>
      <c r="M6445" s="75">
        <f>COUNTIF($L$2:L6445,4)</f>
        <v>42</v>
      </c>
      <c r="N6445" s="76" t="str">
        <f t="shared" si="504"/>
        <v>0</v>
      </c>
      <c r="O6445" s="76" t="str">
        <f t="shared" si="500"/>
        <v/>
      </c>
      <c r="P6445" s="75" t="str">
        <f t="shared" si="501"/>
        <v/>
      </c>
      <c r="Q6445" s="77" t="str">
        <f t="shared" si="502"/>
        <v/>
      </c>
      <c r="R6445" s="77" t="str">
        <f t="shared" si="503"/>
        <v/>
      </c>
      <c r="S6445" s="77" t="str">
        <f>IF(O6445="","",IF(OR(VALUE(LEFT(O6445,2))&gt;IF(RIGHT(J6445,1)="M",7,19),AND(OR(LEFT(O6445,2)={"07","19"}),VALUE(RIGHT(O6445,2))&gt;15)),TRUE,FALSE))</f>
        <v/>
      </c>
      <c r="T6445" s="77" t="str">
        <f>IF(O6445="","",IF(OR(VALUE(LEFT(O6445,2))&gt;IF(RIGHT(J6445,1)="M",7,19),AND(OR(LEFT(O6445,2)={"07","19"}),VALUE(RIGHT(O6445,2))&gt;5)),TRUE,FALSE))</f>
        <v/>
      </c>
    </row>
    <row r="6446" spans="12:20" x14ac:dyDescent="0.25">
      <c r="L6446" s="75">
        <f>COUNTIF($B$2:B6446,B6446)</f>
        <v>0</v>
      </c>
      <c r="M6446" s="75">
        <f>COUNTIF($L$2:L6446,4)</f>
        <v>42</v>
      </c>
      <c r="N6446" s="76" t="str">
        <f t="shared" si="504"/>
        <v>0</v>
      </c>
      <c r="O6446" s="76" t="str">
        <f t="shared" si="500"/>
        <v/>
      </c>
      <c r="P6446" s="75" t="str">
        <f t="shared" si="501"/>
        <v/>
      </c>
      <c r="Q6446" s="77" t="str">
        <f t="shared" si="502"/>
        <v/>
      </c>
      <c r="R6446" s="77" t="str">
        <f t="shared" si="503"/>
        <v/>
      </c>
      <c r="S6446" s="77" t="str">
        <f>IF(O6446="","",IF(OR(VALUE(LEFT(O6446,2))&gt;IF(RIGHT(J6446,1)="M",7,19),AND(OR(LEFT(O6446,2)={"07","19"}),VALUE(RIGHT(O6446,2))&gt;15)),TRUE,FALSE))</f>
        <v/>
      </c>
      <c r="T6446" s="77" t="str">
        <f>IF(O6446="","",IF(OR(VALUE(LEFT(O6446,2))&gt;IF(RIGHT(J6446,1)="M",7,19),AND(OR(LEFT(O6446,2)={"07","19"}),VALUE(RIGHT(O6446,2))&gt;5)),TRUE,FALSE))</f>
        <v/>
      </c>
    </row>
    <row r="6447" spans="12:20" x14ac:dyDescent="0.25">
      <c r="L6447" s="75">
        <f>COUNTIF($B$2:B6447,B6447)</f>
        <v>0</v>
      </c>
      <c r="M6447" s="75">
        <f>COUNTIF($L$2:L6447,4)</f>
        <v>42</v>
      </c>
      <c r="N6447" s="76" t="str">
        <f t="shared" si="504"/>
        <v>0</v>
      </c>
      <c r="O6447" s="76" t="str">
        <f t="shared" si="500"/>
        <v/>
      </c>
      <c r="P6447" s="75" t="str">
        <f t="shared" si="501"/>
        <v/>
      </c>
      <c r="Q6447" s="77" t="str">
        <f t="shared" si="502"/>
        <v/>
      </c>
      <c r="R6447" s="77" t="str">
        <f t="shared" si="503"/>
        <v/>
      </c>
      <c r="S6447" s="77" t="str">
        <f>IF(O6447="","",IF(OR(VALUE(LEFT(O6447,2))&gt;IF(RIGHT(J6447,1)="M",7,19),AND(OR(LEFT(O6447,2)={"07","19"}),VALUE(RIGHT(O6447,2))&gt;15)),TRUE,FALSE))</f>
        <v/>
      </c>
      <c r="T6447" s="77" t="str">
        <f>IF(O6447="","",IF(OR(VALUE(LEFT(O6447,2))&gt;IF(RIGHT(J6447,1)="M",7,19),AND(OR(LEFT(O6447,2)={"07","19"}),VALUE(RIGHT(O6447,2))&gt;5)),TRUE,FALSE))</f>
        <v/>
      </c>
    </row>
    <row r="6448" spans="12:20" x14ac:dyDescent="0.25">
      <c r="L6448" s="75">
        <f>COUNTIF($B$2:B6448,B6448)</f>
        <v>0</v>
      </c>
      <c r="M6448" s="75">
        <f>COUNTIF($L$2:L6448,4)</f>
        <v>42</v>
      </c>
      <c r="N6448" s="76" t="str">
        <f t="shared" si="504"/>
        <v>0</v>
      </c>
      <c r="O6448" s="76" t="str">
        <f t="shared" si="500"/>
        <v/>
      </c>
      <c r="P6448" s="75" t="str">
        <f t="shared" si="501"/>
        <v/>
      </c>
      <c r="Q6448" s="77" t="str">
        <f t="shared" si="502"/>
        <v/>
      </c>
      <c r="R6448" s="77" t="str">
        <f t="shared" si="503"/>
        <v/>
      </c>
      <c r="S6448" s="77" t="str">
        <f>IF(O6448="","",IF(OR(VALUE(LEFT(O6448,2))&gt;IF(RIGHT(J6448,1)="M",7,19),AND(OR(LEFT(O6448,2)={"07","19"}),VALUE(RIGHT(O6448,2))&gt;15)),TRUE,FALSE))</f>
        <v/>
      </c>
      <c r="T6448" s="77" t="str">
        <f>IF(O6448="","",IF(OR(VALUE(LEFT(O6448,2))&gt;IF(RIGHT(J6448,1)="M",7,19),AND(OR(LEFT(O6448,2)={"07","19"}),VALUE(RIGHT(O6448,2))&gt;5)),TRUE,FALSE))</f>
        <v/>
      </c>
    </row>
    <row r="6449" spans="12:20" x14ac:dyDescent="0.25">
      <c r="L6449" s="75">
        <f>COUNTIF($B$2:B6449,B6449)</f>
        <v>0</v>
      </c>
      <c r="M6449" s="75">
        <f>COUNTIF($L$2:L6449,4)</f>
        <v>42</v>
      </c>
      <c r="N6449" s="76" t="str">
        <f t="shared" si="504"/>
        <v>0</v>
      </c>
      <c r="O6449" s="76" t="str">
        <f t="shared" si="500"/>
        <v/>
      </c>
      <c r="P6449" s="75" t="str">
        <f t="shared" si="501"/>
        <v/>
      </c>
      <c r="Q6449" s="77" t="str">
        <f t="shared" si="502"/>
        <v/>
      </c>
      <c r="R6449" s="77" t="str">
        <f t="shared" si="503"/>
        <v/>
      </c>
      <c r="S6449" s="77" t="str">
        <f>IF(O6449="","",IF(OR(VALUE(LEFT(O6449,2))&gt;IF(RIGHT(J6449,1)="M",7,19),AND(OR(LEFT(O6449,2)={"07","19"}),VALUE(RIGHT(O6449,2))&gt;15)),TRUE,FALSE))</f>
        <v/>
      </c>
      <c r="T6449" s="77" t="str">
        <f>IF(O6449="","",IF(OR(VALUE(LEFT(O6449,2))&gt;IF(RIGHT(J6449,1)="M",7,19),AND(OR(LEFT(O6449,2)={"07","19"}),VALUE(RIGHT(O6449,2))&gt;5)),TRUE,FALSE))</f>
        <v/>
      </c>
    </row>
    <row r="6450" spans="12:20" x14ac:dyDescent="0.25">
      <c r="L6450" s="75">
        <f>COUNTIF($B$2:B6450,B6450)</f>
        <v>0</v>
      </c>
      <c r="M6450" s="75">
        <f>COUNTIF($L$2:L6450,4)</f>
        <v>42</v>
      </c>
      <c r="N6450" s="76" t="str">
        <f t="shared" si="504"/>
        <v>0</v>
      </c>
      <c r="O6450" s="76" t="str">
        <f t="shared" si="500"/>
        <v/>
      </c>
      <c r="P6450" s="75" t="str">
        <f t="shared" si="501"/>
        <v/>
      </c>
      <c r="Q6450" s="77" t="str">
        <f t="shared" si="502"/>
        <v/>
      </c>
      <c r="R6450" s="77" t="str">
        <f t="shared" si="503"/>
        <v/>
      </c>
      <c r="S6450" s="77" t="str">
        <f>IF(O6450="","",IF(OR(VALUE(LEFT(O6450,2))&gt;IF(RIGHT(J6450,1)="M",7,19),AND(OR(LEFT(O6450,2)={"07","19"}),VALUE(RIGHT(O6450,2))&gt;15)),TRUE,FALSE))</f>
        <v/>
      </c>
      <c r="T6450" s="77" t="str">
        <f>IF(O6450="","",IF(OR(VALUE(LEFT(O6450,2))&gt;IF(RIGHT(J6450,1)="M",7,19),AND(OR(LEFT(O6450,2)={"07","19"}),VALUE(RIGHT(O6450,2))&gt;5)),TRUE,FALSE))</f>
        <v/>
      </c>
    </row>
    <row r="6451" spans="12:20" x14ac:dyDescent="0.25">
      <c r="L6451" s="75">
        <f>COUNTIF($B$2:B6451,B6451)</f>
        <v>0</v>
      </c>
      <c r="M6451" s="75">
        <f>COUNTIF($L$2:L6451,4)</f>
        <v>42</v>
      </c>
      <c r="N6451" s="76" t="str">
        <f t="shared" si="504"/>
        <v>0</v>
      </c>
      <c r="O6451" s="76" t="str">
        <f t="shared" si="500"/>
        <v/>
      </c>
      <c r="P6451" s="75" t="str">
        <f t="shared" si="501"/>
        <v/>
      </c>
      <c r="Q6451" s="77" t="str">
        <f t="shared" si="502"/>
        <v/>
      </c>
      <c r="R6451" s="77" t="str">
        <f t="shared" si="503"/>
        <v/>
      </c>
      <c r="S6451" s="77" t="str">
        <f>IF(O6451="","",IF(OR(VALUE(LEFT(O6451,2))&gt;IF(RIGHT(J6451,1)="M",7,19),AND(OR(LEFT(O6451,2)={"07","19"}),VALUE(RIGHT(O6451,2))&gt;15)),TRUE,FALSE))</f>
        <v/>
      </c>
      <c r="T6451" s="77" t="str">
        <f>IF(O6451="","",IF(OR(VALUE(LEFT(O6451,2))&gt;IF(RIGHT(J6451,1)="M",7,19),AND(OR(LEFT(O6451,2)={"07","19"}),VALUE(RIGHT(O6451,2))&gt;5)),TRUE,FALSE))</f>
        <v/>
      </c>
    </row>
    <row r="6452" spans="12:20" x14ac:dyDescent="0.25">
      <c r="L6452" s="75">
        <f>COUNTIF($B$2:B6452,B6452)</f>
        <v>0</v>
      </c>
      <c r="M6452" s="75">
        <f>COUNTIF($L$2:L6452,4)</f>
        <v>42</v>
      </c>
      <c r="N6452" s="76" t="str">
        <f t="shared" si="504"/>
        <v>0</v>
      </c>
      <c r="O6452" s="76" t="str">
        <f t="shared" si="500"/>
        <v/>
      </c>
      <c r="P6452" s="75" t="str">
        <f t="shared" si="501"/>
        <v/>
      </c>
      <c r="Q6452" s="77" t="str">
        <f t="shared" si="502"/>
        <v/>
      </c>
      <c r="R6452" s="77" t="str">
        <f t="shared" si="503"/>
        <v/>
      </c>
      <c r="S6452" s="77" t="str">
        <f>IF(O6452="","",IF(OR(VALUE(LEFT(O6452,2))&gt;IF(RIGHT(J6452,1)="M",7,19),AND(OR(LEFT(O6452,2)={"07","19"}),VALUE(RIGHT(O6452,2))&gt;15)),TRUE,FALSE))</f>
        <v/>
      </c>
      <c r="T6452" s="77" t="str">
        <f>IF(O6452="","",IF(OR(VALUE(LEFT(O6452,2))&gt;IF(RIGHT(J6452,1)="M",7,19),AND(OR(LEFT(O6452,2)={"07","19"}),VALUE(RIGHT(O6452,2))&gt;5)),TRUE,FALSE))</f>
        <v/>
      </c>
    </row>
    <row r="6453" spans="12:20" x14ac:dyDescent="0.25">
      <c r="L6453" s="75">
        <f>COUNTIF($B$2:B6453,B6453)</f>
        <v>0</v>
      </c>
      <c r="M6453" s="75">
        <f>COUNTIF($L$2:L6453,4)</f>
        <v>42</v>
      </c>
      <c r="N6453" s="76" t="str">
        <f t="shared" si="504"/>
        <v>0</v>
      </c>
      <c r="O6453" s="76" t="str">
        <f t="shared" si="500"/>
        <v/>
      </c>
      <c r="P6453" s="75" t="str">
        <f t="shared" si="501"/>
        <v/>
      </c>
      <c r="Q6453" s="77" t="str">
        <f t="shared" si="502"/>
        <v/>
      </c>
      <c r="R6453" s="77" t="str">
        <f t="shared" si="503"/>
        <v/>
      </c>
      <c r="S6453" s="77" t="str">
        <f>IF(O6453="","",IF(OR(VALUE(LEFT(O6453,2))&gt;IF(RIGHT(J6453,1)="M",7,19),AND(OR(LEFT(O6453,2)={"07","19"}),VALUE(RIGHT(O6453,2))&gt;15)),TRUE,FALSE))</f>
        <v/>
      </c>
      <c r="T6453" s="77" t="str">
        <f>IF(O6453="","",IF(OR(VALUE(LEFT(O6453,2))&gt;IF(RIGHT(J6453,1)="M",7,19),AND(OR(LEFT(O6453,2)={"07","19"}),VALUE(RIGHT(O6453,2))&gt;5)),TRUE,FALSE))</f>
        <v/>
      </c>
    </row>
    <row r="6454" spans="12:20" x14ac:dyDescent="0.25">
      <c r="L6454" s="75">
        <f>COUNTIF($B$2:B6454,B6454)</f>
        <v>0</v>
      </c>
      <c r="M6454" s="75">
        <f>COUNTIF($L$2:L6454,4)</f>
        <v>42</v>
      </c>
      <c r="N6454" s="76" t="str">
        <f t="shared" si="504"/>
        <v>0</v>
      </c>
      <c r="O6454" s="76" t="str">
        <f t="shared" si="500"/>
        <v/>
      </c>
      <c r="P6454" s="75" t="str">
        <f t="shared" si="501"/>
        <v/>
      </c>
      <c r="Q6454" s="77" t="str">
        <f t="shared" si="502"/>
        <v/>
      </c>
      <c r="R6454" s="77" t="str">
        <f t="shared" si="503"/>
        <v/>
      </c>
      <c r="S6454" s="77" t="str">
        <f>IF(O6454="","",IF(OR(VALUE(LEFT(O6454,2))&gt;IF(RIGHT(J6454,1)="M",7,19),AND(OR(LEFT(O6454,2)={"07","19"}),VALUE(RIGHT(O6454,2))&gt;15)),TRUE,FALSE))</f>
        <v/>
      </c>
      <c r="T6454" s="77" t="str">
        <f>IF(O6454="","",IF(OR(VALUE(LEFT(O6454,2))&gt;IF(RIGHT(J6454,1)="M",7,19),AND(OR(LEFT(O6454,2)={"07","19"}),VALUE(RIGHT(O6454,2))&gt;5)),TRUE,FALSE))</f>
        <v/>
      </c>
    </row>
    <row r="6455" spans="12:20" x14ac:dyDescent="0.25">
      <c r="L6455" s="75">
        <f>COUNTIF($B$2:B6455,B6455)</f>
        <v>0</v>
      </c>
      <c r="M6455" s="75">
        <f>COUNTIF($L$2:L6455,4)</f>
        <v>42</v>
      </c>
      <c r="N6455" s="76" t="str">
        <f t="shared" si="504"/>
        <v>0</v>
      </c>
      <c r="O6455" s="76" t="str">
        <f t="shared" si="500"/>
        <v/>
      </c>
      <c r="P6455" s="75" t="str">
        <f t="shared" si="501"/>
        <v/>
      </c>
      <c r="Q6455" s="77" t="str">
        <f t="shared" si="502"/>
        <v/>
      </c>
      <c r="R6455" s="77" t="str">
        <f t="shared" si="503"/>
        <v/>
      </c>
      <c r="S6455" s="77" t="str">
        <f>IF(O6455="","",IF(OR(VALUE(LEFT(O6455,2))&gt;IF(RIGHT(J6455,1)="M",7,19),AND(OR(LEFT(O6455,2)={"07","19"}),VALUE(RIGHT(O6455,2))&gt;15)),TRUE,FALSE))</f>
        <v/>
      </c>
      <c r="T6455" s="77" t="str">
        <f>IF(O6455="","",IF(OR(VALUE(LEFT(O6455,2))&gt;IF(RIGHT(J6455,1)="M",7,19),AND(OR(LEFT(O6455,2)={"07","19"}),VALUE(RIGHT(O6455,2))&gt;5)),TRUE,FALSE))</f>
        <v/>
      </c>
    </row>
    <row r="6456" spans="12:20" x14ac:dyDescent="0.25">
      <c r="L6456" s="75">
        <f>COUNTIF($B$2:B6456,B6456)</f>
        <v>0</v>
      </c>
      <c r="M6456" s="75">
        <f>COUNTIF($L$2:L6456,4)</f>
        <v>42</v>
      </c>
      <c r="N6456" s="76" t="str">
        <f t="shared" si="504"/>
        <v>0</v>
      </c>
      <c r="O6456" s="76" t="str">
        <f t="shared" si="500"/>
        <v/>
      </c>
      <c r="P6456" s="75" t="str">
        <f t="shared" si="501"/>
        <v/>
      </c>
      <c r="Q6456" s="77" t="str">
        <f t="shared" si="502"/>
        <v/>
      </c>
      <c r="R6456" s="77" t="str">
        <f t="shared" si="503"/>
        <v/>
      </c>
      <c r="S6456" s="77" t="str">
        <f>IF(O6456="","",IF(OR(VALUE(LEFT(O6456,2))&gt;IF(RIGHT(J6456,1)="M",7,19),AND(OR(LEFT(O6456,2)={"07","19"}),VALUE(RIGHT(O6456,2))&gt;15)),TRUE,FALSE))</f>
        <v/>
      </c>
      <c r="T6456" s="77" t="str">
        <f>IF(O6456="","",IF(OR(VALUE(LEFT(O6456,2))&gt;IF(RIGHT(J6456,1)="M",7,19),AND(OR(LEFT(O6456,2)={"07","19"}),VALUE(RIGHT(O6456,2))&gt;5)),TRUE,FALSE))</f>
        <v/>
      </c>
    </row>
    <row r="6457" spans="12:20" x14ac:dyDescent="0.25">
      <c r="L6457" s="75">
        <f>COUNTIF($B$2:B6457,B6457)</f>
        <v>0</v>
      </c>
      <c r="M6457" s="75">
        <f>COUNTIF($L$2:L6457,4)</f>
        <v>42</v>
      </c>
      <c r="N6457" s="76" t="str">
        <f t="shared" si="504"/>
        <v>0</v>
      </c>
      <c r="O6457" s="76" t="str">
        <f t="shared" si="500"/>
        <v/>
      </c>
      <c r="P6457" s="75" t="str">
        <f t="shared" si="501"/>
        <v/>
      </c>
      <c r="Q6457" s="77" t="str">
        <f t="shared" si="502"/>
        <v/>
      </c>
      <c r="R6457" s="77" t="str">
        <f t="shared" si="503"/>
        <v/>
      </c>
      <c r="S6457" s="77" t="str">
        <f>IF(O6457="","",IF(OR(VALUE(LEFT(O6457,2))&gt;IF(RIGHT(J6457,1)="M",7,19),AND(OR(LEFT(O6457,2)={"07","19"}),VALUE(RIGHT(O6457,2))&gt;15)),TRUE,FALSE))</f>
        <v/>
      </c>
      <c r="T6457" s="77" t="str">
        <f>IF(O6457="","",IF(OR(VALUE(LEFT(O6457,2))&gt;IF(RIGHT(J6457,1)="M",7,19),AND(OR(LEFT(O6457,2)={"07","19"}),VALUE(RIGHT(O6457,2))&gt;5)),TRUE,FALSE))</f>
        <v/>
      </c>
    </row>
    <row r="6458" spans="12:20" x14ac:dyDescent="0.25">
      <c r="L6458" s="75">
        <f>COUNTIF($B$2:B6458,B6458)</f>
        <v>0</v>
      </c>
      <c r="M6458" s="75">
        <f>COUNTIF($L$2:L6458,4)</f>
        <v>42</v>
      </c>
      <c r="N6458" s="76" t="str">
        <f t="shared" si="504"/>
        <v>0</v>
      </c>
      <c r="O6458" s="76" t="str">
        <f t="shared" si="500"/>
        <v/>
      </c>
      <c r="P6458" s="75" t="str">
        <f t="shared" si="501"/>
        <v/>
      </c>
      <c r="Q6458" s="77" t="str">
        <f t="shared" si="502"/>
        <v/>
      </c>
      <c r="R6458" s="77" t="str">
        <f t="shared" si="503"/>
        <v/>
      </c>
      <c r="S6458" s="77" t="str">
        <f>IF(O6458="","",IF(OR(VALUE(LEFT(O6458,2))&gt;IF(RIGHT(J6458,1)="M",7,19),AND(OR(LEFT(O6458,2)={"07","19"}),VALUE(RIGHT(O6458,2))&gt;15)),TRUE,FALSE))</f>
        <v/>
      </c>
      <c r="T6458" s="77" t="str">
        <f>IF(O6458="","",IF(OR(VALUE(LEFT(O6458,2))&gt;IF(RIGHT(J6458,1)="M",7,19),AND(OR(LEFT(O6458,2)={"07","19"}),VALUE(RIGHT(O6458,2))&gt;5)),TRUE,FALSE))</f>
        <v/>
      </c>
    </row>
    <row r="6459" spans="12:20" x14ac:dyDescent="0.25">
      <c r="L6459" s="75">
        <f>COUNTIF($B$2:B6459,B6459)</f>
        <v>0</v>
      </c>
      <c r="M6459" s="75">
        <f>COUNTIF($L$2:L6459,4)</f>
        <v>42</v>
      </c>
      <c r="N6459" s="76" t="str">
        <f t="shared" si="504"/>
        <v>0</v>
      </c>
      <c r="O6459" s="76" t="str">
        <f t="shared" si="500"/>
        <v/>
      </c>
      <c r="P6459" s="75" t="str">
        <f t="shared" si="501"/>
        <v/>
      </c>
      <c r="Q6459" s="77" t="str">
        <f t="shared" si="502"/>
        <v/>
      </c>
      <c r="R6459" s="77" t="str">
        <f t="shared" si="503"/>
        <v/>
      </c>
      <c r="S6459" s="77" t="str">
        <f>IF(O6459="","",IF(OR(VALUE(LEFT(O6459,2))&gt;IF(RIGHT(J6459,1)="M",7,19),AND(OR(LEFT(O6459,2)={"07","19"}),VALUE(RIGHT(O6459,2))&gt;15)),TRUE,FALSE))</f>
        <v/>
      </c>
      <c r="T6459" s="77" t="str">
        <f>IF(O6459="","",IF(OR(VALUE(LEFT(O6459,2))&gt;IF(RIGHT(J6459,1)="M",7,19),AND(OR(LEFT(O6459,2)={"07","19"}),VALUE(RIGHT(O6459,2))&gt;5)),TRUE,FALSE))</f>
        <v/>
      </c>
    </row>
    <row r="6460" spans="12:20" x14ac:dyDescent="0.25">
      <c r="L6460" s="75">
        <f>COUNTIF($B$2:B6460,B6460)</f>
        <v>0</v>
      </c>
      <c r="M6460" s="75">
        <f>COUNTIF($L$2:L6460,4)</f>
        <v>42</v>
      </c>
      <c r="N6460" s="76" t="str">
        <f t="shared" si="504"/>
        <v>0</v>
      </c>
      <c r="O6460" s="76" t="str">
        <f t="shared" si="500"/>
        <v/>
      </c>
      <c r="P6460" s="75" t="str">
        <f t="shared" si="501"/>
        <v/>
      </c>
      <c r="Q6460" s="77" t="str">
        <f t="shared" si="502"/>
        <v/>
      </c>
      <c r="R6460" s="77" t="str">
        <f t="shared" si="503"/>
        <v/>
      </c>
      <c r="S6460" s="77" t="str">
        <f>IF(O6460="","",IF(OR(VALUE(LEFT(O6460,2))&gt;IF(RIGHT(J6460,1)="M",7,19),AND(OR(LEFT(O6460,2)={"07","19"}),VALUE(RIGHT(O6460,2))&gt;15)),TRUE,FALSE))</f>
        <v/>
      </c>
      <c r="T6460" s="77" t="str">
        <f>IF(O6460="","",IF(OR(VALUE(LEFT(O6460,2))&gt;IF(RIGHT(J6460,1)="M",7,19),AND(OR(LEFT(O6460,2)={"07","19"}),VALUE(RIGHT(O6460,2))&gt;5)),TRUE,FALSE))</f>
        <v/>
      </c>
    </row>
    <row r="6461" spans="12:20" x14ac:dyDescent="0.25">
      <c r="L6461" s="75">
        <f>COUNTIF($B$2:B6461,B6461)</f>
        <v>0</v>
      </c>
      <c r="M6461" s="75">
        <f>COUNTIF($L$2:L6461,4)</f>
        <v>42</v>
      </c>
      <c r="N6461" s="76" t="str">
        <f t="shared" si="504"/>
        <v>0</v>
      </c>
      <c r="O6461" s="76" t="str">
        <f t="shared" si="500"/>
        <v/>
      </c>
      <c r="P6461" s="75" t="str">
        <f t="shared" si="501"/>
        <v/>
      </c>
      <c r="Q6461" s="77" t="str">
        <f t="shared" si="502"/>
        <v/>
      </c>
      <c r="R6461" s="77" t="str">
        <f t="shared" si="503"/>
        <v/>
      </c>
      <c r="S6461" s="77" t="str">
        <f>IF(O6461="","",IF(OR(VALUE(LEFT(O6461,2))&gt;IF(RIGHT(J6461,1)="M",7,19),AND(OR(LEFT(O6461,2)={"07","19"}),VALUE(RIGHT(O6461,2))&gt;15)),TRUE,FALSE))</f>
        <v/>
      </c>
      <c r="T6461" s="77" t="str">
        <f>IF(O6461="","",IF(OR(VALUE(LEFT(O6461,2))&gt;IF(RIGHT(J6461,1)="M",7,19),AND(OR(LEFT(O6461,2)={"07","19"}),VALUE(RIGHT(O6461,2))&gt;5)),TRUE,FALSE))</f>
        <v/>
      </c>
    </row>
    <row r="6462" spans="12:20" x14ac:dyDescent="0.25">
      <c r="L6462" s="75">
        <f>COUNTIF($B$2:B6462,B6462)</f>
        <v>0</v>
      </c>
      <c r="M6462" s="75">
        <f>COUNTIF($L$2:L6462,4)</f>
        <v>42</v>
      </c>
      <c r="N6462" s="76" t="str">
        <f t="shared" si="504"/>
        <v>0</v>
      </c>
      <c r="O6462" s="76" t="str">
        <f t="shared" si="500"/>
        <v/>
      </c>
      <c r="P6462" s="75" t="str">
        <f t="shared" si="501"/>
        <v/>
      </c>
      <c r="Q6462" s="77" t="str">
        <f t="shared" si="502"/>
        <v/>
      </c>
      <c r="R6462" s="77" t="str">
        <f t="shared" si="503"/>
        <v/>
      </c>
      <c r="S6462" s="77" t="str">
        <f>IF(O6462="","",IF(OR(VALUE(LEFT(O6462,2))&gt;IF(RIGHT(J6462,1)="M",7,19),AND(OR(LEFT(O6462,2)={"07","19"}),VALUE(RIGHT(O6462,2))&gt;15)),TRUE,FALSE))</f>
        <v/>
      </c>
      <c r="T6462" s="77" t="str">
        <f>IF(O6462="","",IF(OR(VALUE(LEFT(O6462,2))&gt;IF(RIGHT(J6462,1)="M",7,19),AND(OR(LEFT(O6462,2)={"07","19"}),VALUE(RIGHT(O6462,2))&gt;5)),TRUE,FALSE))</f>
        <v/>
      </c>
    </row>
    <row r="6463" spans="12:20" x14ac:dyDescent="0.25">
      <c r="L6463" s="75">
        <f>COUNTIF($B$2:B6463,B6463)</f>
        <v>0</v>
      </c>
      <c r="M6463" s="75">
        <f>COUNTIF($L$2:L6463,4)</f>
        <v>42</v>
      </c>
      <c r="N6463" s="76" t="str">
        <f t="shared" si="504"/>
        <v>0</v>
      </c>
      <c r="O6463" s="76" t="str">
        <f t="shared" si="500"/>
        <v/>
      </c>
      <c r="P6463" s="75" t="str">
        <f t="shared" si="501"/>
        <v/>
      </c>
      <c r="Q6463" s="77" t="str">
        <f t="shared" si="502"/>
        <v/>
      </c>
      <c r="R6463" s="77" t="str">
        <f t="shared" si="503"/>
        <v/>
      </c>
      <c r="S6463" s="77" t="str">
        <f>IF(O6463="","",IF(OR(VALUE(LEFT(O6463,2))&gt;IF(RIGHT(J6463,1)="M",7,19),AND(OR(LEFT(O6463,2)={"07","19"}),VALUE(RIGHT(O6463,2))&gt;15)),TRUE,FALSE))</f>
        <v/>
      </c>
      <c r="T6463" s="77" t="str">
        <f>IF(O6463="","",IF(OR(VALUE(LEFT(O6463,2))&gt;IF(RIGHT(J6463,1)="M",7,19),AND(OR(LEFT(O6463,2)={"07","19"}),VALUE(RIGHT(O6463,2))&gt;5)),TRUE,FALSE))</f>
        <v/>
      </c>
    </row>
    <row r="6464" spans="12:20" x14ac:dyDescent="0.25">
      <c r="L6464" s="75">
        <f>COUNTIF($B$2:B6464,B6464)</f>
        <v>0</v>
      </c>
      <c r="M6464" s="75">
        <f>COUNTIF($L$2:L6464,4)</f>
        <v>42</v>
      </c>
      <c r="N6464" s="76" t="str">
        <f t="shared" si="504"/>
        <v>0</v>
      </c>
      <c r="O6464" s="76" t="str">
        <f t="shared" si="500"/>
        <v/>
      </c>
      <c r="P6464" s="75" t="str">
        <f t="shared" si="501"/>
        <v/>
      </c>
      <c r="Q6464" s="77" t="str">
        <f t="shared" si="502"/>
        <v/>
      </c>
      <c r="R6464" s="77" t="str">
        <f t="shared" si="503"/>
        <v/>
      </c>
      <c r="S6464" s="77" t="str">
        <f>IF(O6464="","",IF(OR(VALUE(LEFT(O6464,2))&gt;IF(RIGHT(J6464,1)="M",7,19),AND(OR(LEFT(O6464,2)={"07","19"}),VALUE(RIGHT(O6464,2))&gt;15)),TRUE,FALSE))</f>
        <v/>
      </c>
      <c r="T6464" s="77" t="str">
        <f>IF(O6464="","",IF(OR(VALUE(LEFT(O6464,2))&gt;IF(RIGHT(J6464,1)="M",7,19),AND(OR(LEFT(O6464,2)={"07","19"}),VALUE(RIGHT(O6464,2))&gt;5)),TRUE,FALSE))</f>
        <v/>
      </c>
    </row>
    <row r="6465" spans="12:20" x14ac:dyDescent="0.25">
      <c r="L6465" s="75">
        <f>COUNTIF($B$2:B6465,B6465)</f>
        <v>0</v>
      </c>
      <c r="M6465" s="75">
        <f>COUNTIF($L$2:L6465,4)</f>
        <v>42</v>
      </c>
      <c r="N6465" s="76" t="str">
        <f t="shared" si="504"/>
        <v>0</v>
      </c>
      <c r="O6465" s="76" t="str">
        <f t="shared" si="500"/>
        <v/>
      </c>
      <c r="P6465" s="75" t="str">
        <f t="shared" si="501"/>
        <v/>
      </c>
      <c r="Q6465" s="77" t="str">
        <f t="shared" si="502"/>
        <v/>
      </c>
      <c r="R6465" s="77" t="str">
        <f t="shared" si="503"/>
        <v/>
      </c>
      <c r="S6465" s="77" t="str">
        <f>IF(O6465="","",IF(OR(VALUE(LEFT(O6465,2))&gt;IF(RIGHT(J6465,1)="M",7,19),AND(OR(LEFT(O6465,2)={"07","19"}),VALUE(RIGHT(O6465,2))&gt;15)),TRUE,FALSE))</f>
        <v/>
      </c>
      <c r="T6465" s="77" t="str">
        <f>IF(O6465="","",IF(OR(VALUE(LEFT(O6465,2))&gt;IF(RIGHT(J6465,1)="M",7,19),AND(OR(LEFT(O6465,2)={"07","19"}),VALUE(RIGHT(O6465,2))&gt;5)),TRUE,FALSE))</f>
        <v/>
      </c>
    </row>
    <row r="6466" spans="12:20" x14ac:dyDescent="0.25">
      <c r="L6466" s="75">
        <f>COUNTIF($B$2:B6466,B6466)</f>
        <v>0</v>
      </c>
      <c r="M6466" s="75">
        <f>COUNTIF($L$2:L6466,4)</f>
        <v>42</v>
      </c>
      <c r="N6466" s="76" t="str">
        <f t="shared" si="504"/>
        <v>0</v>
      </c>
      <c r="O6466" s="76" t="str">
        <f t="shared" ref="O6466:O6529" si="505">TRIM(SUBSTITUTE(SUBSTITUTE(D6466,"+",""),"_",""))</f>
        <v/>
      </c>
      <c r="P6466" s="75" t="str">
        <f t="shared" ref="P6466:P6529" si="506">TRIM(SUBSTITUTE(SUBSTITUTE(E6466,"+",""),"_",""))</f>
        <v/>
      </c>
      <c r="Q6466" s="77" t="str">
        <f t="shared" ref="Q6466:Q6529" si="507">IFERROR(IF(RIGHT(P6466,2)&lt;RIGHT(O6466,2),IF(P6466&lt;O6466,P6466+2360-O6466,P6466-40-O6466),IF(P6466&lt;O6466,P6466+2400-O6466,P6466-O6466)),"")</f>
        <v/>
      </c>
      <c r="R6466" s="77" t="str">
        <f t="shared" ref="R6466:R6529" si="508">IFERROR(ROUNDDOWN(Q6466/100,0),"")</f>
        <v/>
      </c>
      <c r="S6466" s="77" t="str">
        <f>IF(O6466="","",IF(OR(VALUE(LEFT(O6466,2))&gt;IF(RIGHT(J6466,1)="M",7,19),AND(OR(LEFT(O6466,2)={"07","19"}),VALUE(RIGHT(O6466,2))&gt;15)),TRUE,FALSE))</f>
        <v/>
      </c>
      <c r="T6466" s="77" t="str">
        <f>IF(O6466="","",IF(OR(VALUE(LEFT(O6466,2))&gt;IF(RIGHT(J6466,1)="M",7,19),AND(OR(LEFT(O6466,2)={"07","19"}),VALUE(RIGHT(O6466,2))&gt;5)),TRUE,FALSE))</f>
        <v/>
      </c>
    </row>
    <row r="6467" spans="12:20" x14ac:dyDescent="0.25">
      <c r="L6467" s="75">
        <f>COUNTIF($B$2:B6467,B6467)</f>
        <v>0</v>
      </c>
      <c r="M6467" s="75">
        <f>COUNTIF($L$2:L6467,4)</f>
        <v>42</v>
      </c>
      <c r="N6467" s="76" t="str">
        <f t="shared" ref="N6467:N6530" si="509">A6467&amp;DAY(C6467)</f>
        <v>0</v>
      </c>
      <c r="O6467" s="76" t="str">
        <f t="shared" si="505"/>
        <v/>
      </c>
      <c r="P6467" s="75" t="str">
        <f t="shared" si="506"/>
        <v/>
      </c>
      <c r="Q6467" s="77" t="str">
        <f t="shared" si="507"/>
        <v/>
      </c>
      <c r="R6467" s="77" t="str">
        <f t="shared" si="508"/>
        <v/>
      </c>
      <c r="S6467" s="77" t="str">
        <f>IF(O6467="","",IF(OR(VALUE(LEFT(O6467,2))&gt;IF(RIGHT(J6467,1)="M",7,19),AND(OR(LEFT(O6467,2)={"07","19"}),VALUE(RIGHT(O6467,2))&gt;15)),TRUE,FALSE))</f>
        <v/>
      </c>
      <c r="T6467" s="77" t="str">
        <f>IF(O6467="","",IF(OR(VALUE(LEFT(O6467,2))&gt;IF(RIGHT(J6467,1)="M",7,19),AND(OR(LEFT(O6467,2)={"07","19"}),VALUE(RIGHT(O6467,2))&gt;5)),TRUE,FALSE))</f>
        <v/>
      </c>
    </row>
    <row r="6468" spans="12:20" x14ac:dyDescent="0.25">
      <c r="L6468" s="75">
        <f>COUNTIF($B$2:B6468,B6468)</f>
        <v>0</v>
      </c>
      <c r="M6468" s="75">
        <f>COUNTIF($L$2:L6468,4)</f>
        <v>42</v>
      </c>
      <c r="N6468" s="76" t="str">
        <f t="shared" si="509"/>
        <v>0</v>
      </c>
      <c r="O6468" s="76" t="str">
        <f t="shared" si="505"/>
        <v/>
      </c>
      <c r="P6468" s="75" t="str">
        <f t="shared" si="506"/>
        <v/>
      </c>
      <c r="Q6468" s="77" t="str">
        <f t="shared" si="507"/>
        <v/>
      </c>
      <c r="R6468" s="77" t="str">
        <f t="shared" si="508"/>
        <v/>
      </c>
      <c r="S6468" s="77" t="str">
        <f>IF(O6468="","",IF(OR(VALUE(LEFT(O6468,2))&gt;IF(RIGHT(J6468,1)="M",7,19),AND(OR(LEFT(O6468,2)={"07","19"}),VALUE(RIGHT(O6468,2))&gt;15)),TRUE,FALSE))</f>
        <v/>
      </c>
      <c r="T6468" s="77" t="str">
        <f>IF(O6468="","",IF(OR(VALUE(LEFT(O6468,2))&gt;IF(RIGHT(J6468,1)="M",7,19),AND(OR(LEFT(O6468,2)={"07","19"}),VALUE(RIGHT(O6468,2))&gt;5)),TRUE,FALSE))</f>
        <v/>
      </c>
    </row>
    <row r="6469" spans="12:20" x14ac:dyDescent="0.25">
      <c r="L6469" s="75">
        <f>COUNTIF($B$2:B6469,B6469)</f>
        <v>0</v>
      </c>
      <c r="M6469" s="75">
        <f>COUNTIF($L$2:L6469,4)</f>
        <v>42</v>
      </c>
      <c r="N6469" s="76" t="str">
        <f t="shared" si="509"/>
        <v>0</v>
      </c>
      <c r="O6469" s="76" t="str">
        <f t="shared" si="505"/>
        <v/>
      </c>
      <c r="P6469" s="75" t="str">
        <f t="shared" si="506"/>
        <v/>
      </c>
      <c r="Q6469" s="77" t="str">
        <f t="shared" si="507"/>
        <v/>
      </c>
      <c r="R6469" s="77" t="str">
        <f t="shared" si="508"/>
        <v/>
      </c>
      <c r="S6469" s="77" t="str">
        <f>IF(O6469="","",IF(OR(VALUE(LEFT(O6469,2))&gt;IF(RIGHT(J6469,1)="M",7,19),AND(OR(LEFT(O6469,2)={"07","19"}),VALUE(RIGHT(O6469,2))&gt;15)),TRUE,FALSE))</f>
        <v/>
      </c>
      <c r="T6469" s="77" t="str">
        <f>IF(O6469="","",IF(OR(VALUE(LEFT(O6469,2))&gt;IF(RIGHT(J6469,1)="M",7,19),AND(OR(LEFT(O6469,2)={"07","19"}),VALUE(RIGHT(O6469,2))&gt;5)),TRUE,FALSE))</f>
        <v/>
      </c>
    </row>
    <row r="6470" spans="12:20" x14ac:dyDescent="0.25">
      <c r="L6470" s="75">
        <f>COUNTIF($B$2:B6470,B6470)</f>
        <v>0</v>
      </c>
      <c r="M6470" s="75">
        <f>COUNTIF($L$2:L6470,4)</f>
        <v>42</v>
      </c>
      <c r="N6470" s="76" t="str">
        <f t="shared" si="509"/>
        <v>0</v>
      </c>
      <c r="O6470" s="76" t="str">
        <f t="shared" si="505"/>
        <v/>
      </c>
      <c r="P6470" s="75" t="str">
        <f t="shared" si="506"/>
        <v/>
      </c>
      <c r="Q6470" s="77" t="str">
        <f t="shared" si="507"/>
        <v/>
      </c>
      <c r="R6470" s="77" t="str">
        <f t="shared" si="508"/>
        <v/>
      </c>
      <c r="S6470" s="77" t="str">
        <f>IF(O6470="","",IF(OR(VALUE(LEFT(O6470,2))&gt;IF(RIGHT(J6470,1)="M",7,19),AND(OR(LEFT(O6470,2)={"07","19"}),VALUE(RIGHT(O6470,2))&gt;15)),TRUE,FALSE))</f>
        <v/>
      </c>
      <c r="T6470" s="77" t="str">
        <f>IF(O6470="","",IF(OR(VALUE(LEFT(O6470,2))&gt;IF(RIGHT(J6470,1)="M",7,19),AND(OR(LEFT(O6470,2)={"07","19"}),VALUE(RIGHT(O6470,2))&gt;5)),TRUE,FALSE))</f>
        <v/>
      </c>
    </row>
    <row r="6471" spans="12:20" x14ac:dyDescent="0.25">
      <c r="L6471" s="75">
        <f>COUNTIF($B$2:B6471,B6471)</f>
        <v>0</v>
      </c>
      <c r="M6471" s="75">
        <f>COUNTIF($L$2:L6471,4)</f>
        <v>42</v>
      </c>
      <c r="N6471" s="76" t="str">
        <f t="shared" si="509"/>
        <v>0</v>
      </c>
      <c r="O6471" s="76" t="str">
        <f t="shared" si="505"/>
        <v/>
      </c>
      <c r="P6471" s="75" t="str">
        <f t="shared" si="506"/>
        <v/>
      </c>
      <c r="Q6471" s="77" t="str">
        <f t="shared" si="507"/>
        <v/>
      </c>
      <c r="R6471" s="77" t="str">
        <f t="shared" si="508"/>
        <v/>
      </c>
      <c r="S6471" s="77" t="str">
        <f>IF(O6471="","",IF(OR(VALUE(LEFT(O6471,2))&gt;IF(RIGHT(J6471,1)="M",7,19),AND(OR(LEFT(O6471,2)={"07","19"}),VALUE(RIGHT(O6471,2))&gt;15)),TRUE,FALSE))</f>
        <v/>
      </c>
      <c r="T6471" s="77" t="str">
        <f>IF(O6471="","",IF(OR(VALUE(LEFT(O6471,2))&gt;IF(RIGHT(J6471,1)="M",7,19),AND(OR(LEFT(O6471,2)={"07","19"}),VALUE(RIGHT(O6471,2))&gt;5)),TRUE,FALSE))</f>
        <v/>
      </c>
    </row>
    <row r="6472" spans="12:20" x14ac:dyDescent="0.25">
      <c r="L6472" s="75">
        <f>COUNTIF($B$2:B6472,B6472)</f>
        <v>0</v>
      </c>
      <c r="M6472" s="75">
        <f>COUNTIF($L$2:L6472,4)</f>
        <v>42</v>
      </c>
      <c r="N6472" s="76" t="str">
        <f t="shared" si="509"/>
        <v>0</v>
      </c>
      <c r="O6472" s="76" t="str">
        <f t="shared" si="505"/>
        <v/>
      </c>
      <c r="P6472" s="75" t="str">
        <f t="shared" si="506"/>
        <v/>
      </c>
      <c r="Q6472" s="77" t="str">
        <f t="shared" si="507"/>
        <v/>
      </c>
      <c r="R6472" s="77" t="str">
        <f t="shared" si="508"/>
        <v/>
      </c>
      <c r="S6472" s="77" t="str">
        <f>IF(O6472="","",IF(OR(VALUE(LEFT(O6472,2))&gt;IF(RIGHT(J6472,1)="M",7,19),AND(OR(LEFT(O6472,2)={"07","19"}),VALUE(RIGHT(O6472,2))&gt;15)),TRUE,FALSE))</f>
        <v/>
      </c>
      <c r="T6472" s="77" t="str">
        <f>IF(O6472="","",IF(OR(VALUE(LEFT(O6472,2))&gt;IF(RIGHT(J6472,1)="M",7,19),AND(OR(LEFT(O6472,2)={"07","19"}),VALUE(RIGHT(O6472,2))&gt;5)),TRUE,FALSE))</f>
        <v/>
      </c>
    </row>
    <row r="6473" spans="12:20" x14ac:dyDescent="0.25">
      <c r="L6473" s="75">
        <f>COUNTIF($B$2:B6473,B6473)</f>
        <v>0</v>
      </c>
      <c r="M6473" s="75">
        <f>COUNTIF($L$2:L6473,4)</f>
        <v>42</v>
      </c>
      <c r="N6473" s="76" t="str">
        <f t="shared" si="509"/>
        <v>0</v>
      </c>
      <c r="O6473" s="76" t="str">
        <f t="shared" si="505"/>
        <v/>
      </c>
      <c r="P6473" s="75" t="str">
        <f t="shared" si="506"/>
        <v/>
      </c>
      <c r="Q6473" s="77" t="str">
        <f t="shared" si="507"/>
        <v/>
      </c>
      <c r="R6473" s="77" t="str">
        <f t="shared" si="508"/>
        <v/>
      </c>
      <c r="S6473" s="77" t="str">
        <f>IF(O6473="","",IF(OR(VALUE(LEFT(O6473,2))&gt;IF(RIGHT(J6473,1)="M",7,19),AND(OR(LEFT(O6473,2)={"07","19"}),VALUE(RIGHT(O6473,2))&gt;15)),TRUE,FALSE))</f>
        <v/>
      </c>
      <c r="T6473" s="77" t="str">
        <f>IF(O6473="","",IF(OR(VALUE(LEFT(O6473,2))&gt;IF(RIGHT(J6473,1)="M",7,19),AND(OR(LEFT(O6473,2)={"07","19"}),VALUE(RIGHT(O6473,2))&gt;5)),TRUE,FALSE))</f>
        <v/>
      </c>
    </row>
    <row r="6474" spans="12:20" x14ac:dyDescent="0.25">
      <c r="L6474" s="75">
        <f>COUNTIF($B$2:B6474,B6474)</f>
        <v>0</v>
      </c>
      <c r="M6474" s="75">
        <f>COUNTIF($L$2:L6474,4)</f>
        <v>42</v>
      </c>
      <c r="N6474" s="76" t="str">
        <f t="shared" si="509"/>
        <v>0</v>
      </c>
      <c r="O6474" s="76" t="str">
        <f t="shared" si="505"/>
        <v/>
      </c>
      <c r="P6474" s="75" t="str">
        <f t="shared" si="506"/>
        <v/>
      </c>
      <c r="Q6474" s="77" t="str">
        <f t="shared" si="507"/>
        <v/>
      </c>
      <c r="R6474" s="77" t="str">
        <f t="shared" si="508"/>
        <v/>
      </c>
      <c r="S6474" s="77" t="str">
        <f>IF(O6474="","",IF(OR(VALUE(LEFT(O6474,2))&gt;IF(RIGHT(J6474,1)="M",7,19),AND(OR(LEFT(O6474,2)={"07","19"}),VALUE(RIGHT(O6474,2))&gt;15)),TRUE,FALSE))</f>
        <v/>
      </c>
      <c r="T6474" s="77" t="str">
        <f>IF(O6474="","",IF(OR(VALUE(LEFT(O6474,2))&gt;IF(RIGHT(J6474,1)="M",7,19),AND(OR(LEFT(O6474,2)={"07","19"}),VALUE(RIGHT(O6474,2))&gt;5)),TRUE,FALSE))</f>
        <v/>
      </c>
    </row>
    <row r="6475" spans="12:20" x14ac:dyDescent="0.25">
      <c r="L6475" s="75">
        <f>COUNTIF($B$2:B6475,B6475)</f>
        <v>0</v>
      </c>
      <c r="M6475" s="75">
        <f>COUNTIF($L$2:L6475,4)</f>
        <v>42</v>
      </c>
      <c r="N6475" s="76" t="str">
        <f t="shared" si="509"/>
        <v>0</v>
      </c>
      <c r="O6475" s="76" t="str">
        <f t="shared" si="505"/>
        <v/>
      </c>
      <c r="P6475" s="75" t="str">
        <f t="shared" si="506"/>
        <v/>
      </c>
      <c r="Q6475" s="77" t="str">
        <f t="shared" si="507"/>
        <v/>
      </c>
      <c r="R6475" s="77" t="str">
        <f t="shared" si="508"/>
        <v/>
      </c>
      <c r="S6475" s="77" t="str">
        <f>IF(O6475="","",IF(OR(VALUE(LEFT(O6475,2))&gt;IF(RIGHT(J6475,1)="M",7,19),AND(OR(LEFT(O6475,2)={"07","19"}),VALUE(RIGHT(O6475,2))&gt;15)),TRUE,FALSE))</f>
        <v/>
      </c>
      <c r="T6475" s="77" t="str">
        <f>IF(O6475="","",IF(OR(VALUE(LEFT(O6475,2))&gt;IF(RIGHT(J6475,1)="M",7,19),AND(OR(LEFT(O6475,2)={"07","19"}),VALUE(RIGHT(O6475,2))&gt;5)),TRUE,FALSE))</f>
        <v/>
      </c>
    </row>
    <row r="6476" spans="12:20" x14ac:dyDescent="0.25">
      <c r="L6476" s="75">
        <f>COUNTIF($B$2:B6476,B6476)</f>
        <v>0</v>
      </c>
      <c r="M6476" s="75">
        <f>COUNTIF($L$2:L6476,4)</f>
        <v>42</v>
      </c>
      <c r="N6476" s="76" t="str">
        <f t="shared" si="509"/>
        <v>0</v>
      </c>
      <c r="O6476" s="76" t="str">
        <f t="shared" si="505"/>
        <v/>
      </c>
      <c r="P6476" s="75" t="str">
        <f t="shared" si="506"/>
        <v/>
      </c>
      <c r="Q6476" s="77" t="str">
        <f t="shared" si="507"/>
        <v/>
      </c>
      <c r="R6476" s="77" t="str">
        <f t="shared" si="508"/>
        <v/>
      </c>
      <c r="S6476" s="77" t="str">
        <f>IF(O6476="","",IF(OR(VALUE(LEFT(O6476,2))&gt;IF(RIGHT(J6476,1)="M",7,19),AND(OR(LEFT(O6476,2)={"07","19"}),VALUE(RIGHT(O6476,2))&gt;15)),TRUE,FALSE))</f>
        <v/>
      </c>
      <c r="T6476" s="77" t="str">
        <f>IF(O6476="","",IF(OR(VALUE(LEFT(O6476,2))&gt;IF(RIGHT(J6476,1)="M",7,19),AND(OR(LEFT(O6476,2)={"07","19"}),VALUE(RIGHT(O6476,2))&gt;5)),TRUE,FALSE))</f>
        <v/>
      </c>
    </row>
    <row r="6477" spans="12:20" x14ac:dyDescent="0.25">
      <c r="L6477" s="75">
        <f>COUNTIF($B$2:B6477,B6477)</f>
        <v>0</v>
      </c>
      <c r="M6477" s="75">
        <f>COUNTIF($L$2:L6477,4)</f>
        <v>42</v>
      </c>
      <c r="N6477" s="76" t="str">
        <f t="shared" si="509"/>
        <v>0</v>
      </c>
      <c r="O6477" s="76" t="str">
        <f t="shared" si="505"/>
        <v/>
      </c>
      <c r="P6477" s="75" t="str">
        <f t="shared" si="506"/>
        <v/>
      </c>
      <c r="Q6477" s="77" t="str">
        <f t="shared" si="507"/>
        <v/>
      </c>
      <c r="R6477" s="77" t="str">
        <f t="shared" si="508"/>
        <v/>
      </c>
      <c r="S6477" s="77" t="str">
        <f>IF(O6477="","",IF(OR(VALUE(LEFT(O6477,2))&gt;IF(RIGHT(J6477,1)="M",7,19),AND(OR(LEFT(O6477,2)={"07","19"}),VALUE(RIGHT(O6477,2))&gt;15)),TRUE,FALSE))</f>
        <v/>
      </c>
      <c r="T6477" s="77" t="str">
        <f>IF(O6477="","",IF(OR(VALUE(LEFT(O6477,2))&gt;IF(RIGHT(J6477,1)="M",7,19),AND(OR(LEFT(O6477,2)={"07","19"}),VALUE(RIGHT(O6477,2))&gt;5)),TRUE,FALSE))</f>
        <v/>
      </c>
    </row>
    <row r="6478" spans="12:20" x14ac:dyDescent="0.25">
      <c r="L6478" s="75">
        <f>COUNTIF($B$2:B6478,B6478)</f>
        <v>0</v>
      </c>
      <c r="M6478" s="75">
        <f>COUNTIF($L$2:L6478,4)</f>
        <v>42</v>
      </c>
      <c r="N6478" s="76" t="str">
        <f t="shared" si="509"/>
        <v>0</v>
      </c>
      <c r="O6478" s="76" t="str">
        <f t="shared" si="505"/>
        <v/>
      </c>
      <c r="P6478" s="75" t="str">
        <f t="shared" si="506"/>
        <v/>
      </c>
      <c r="Q6478" s="77" t="str">
        <f t="shared" si="507"/>
        <v/>
      </c>
      <c r="R6478" s="77" t="str">
        <f t="shared" si="508"/>
        <v/>
      </c>
      <c r="S6478" s="77" t="str">
        <f>IF(O6478="","",IF(OR(VALUE(LEFT(O6478,2))&gt;IF(RIGHT(J6478,1)="M",7,19),AND(OR(LEFT(O6478,2)={"07","19"}),VALUE(RIGHT(O6478,2))&gt;15)),TRUE,FALSE))</f>
        <v/>
      </c>
      <c r="T6478" s="77" t="str">
        <f>IF(O6478="","",IF(OR(VALUE(LEFT(O6478,2))&gt;IF(RIGHT(J6478,1)="M",7,19),AND(OR(LEFT(O6478,2)={"07","19"}),VALUE(RIGHT(O6478,2))&gt;5)),TRUE,FALSE))</f>
        <v/>
      </c>
    </row>
    <row r="6479" spans="12:20" x14ac:dyDescent="0.25">
      <c r="L6479" s="75">
        <f>COUNTIF($B$2:B6479,B6479)</f>
        <v>0</v>
      </c>
      <c r="M6479" s="75">
        <f>COUNTIF($L$2:L6479,4)</f>
        <v>42</v>
      </c>
      <c r="N6479" s="76" t="str">
        <f t="shared" si="509"/>
        <v>0</v>
      </c>
      <c r="O6479" s="76" t="str">
        <f t="shared" si="505"/>
        <v/>
      </c>
      <c r="P6479" s="75" t="str">
        <f t="shared" si="506"/>
        <v/>
      </c>
      <c r="Q6479" s="77" t="str">
        <f t="shared" si="507"/>
        <v/>
      </c>
      <c r="R6479" s="77" t="str">
        <f t="shared" si="508"/>
        <v/>
      </c>
      <c r="S6479" s="77" t="str">
        <f>IF(O6479="","",IF(OR(VALUE(LEFT(O6479,2))&gt;IF(RIGHT(J6479,1)="M",7,19),AND(OR(LEFT(O6479,2)={"07","19"}),VALUE(RIGHT(O6479,2))&gt;15)),TRUE,FALSE))</f>
        <v/>
      </c>
      <c r="T6479" s="77" t="str">
        <f>IF(O6479="","",IF(OR(VALUE(LEFT(O6479,2))&gt;IF(RIGHT(J6479,1)="M",7,19),AND(OR(LEFT(O6479,2)={"07","19"}),VALUE(RIGHT(O6479,2))&gt;5)),TRUE,FALSE))</f>
        <v/>
      </c>
    </row>
    <row r="6480" spans="12:20" x14ac:dyDescent="0.25">
      <c r="L6480" s="75">
        <f>COUNTIF($B$2:B6480,B6480)</f>
        <v>0</v>
      </c>
      <c r="M6480" s="75">
        <f>COUNTIF($L$2:L6480,4)</f>
        <v>42</v>
      </c>
      <c r="N6480" s="76" t="str">
        <f t="shared" si="509"/>
        <v>0</v>
      </c>
      <c r="O6480" s="76" t="str">
        <f t="shared" si="505"/>
        <v/>
      </c>
      <c r="P6480" s="75" t="str">
        <f t="shared" si="506"/>
        <v/>
      </c>
      <c r="Q6480" s="77" t="str">
        <f t="shared" si="507"/>
        <v/>
      </c>
      <c r="R6480" s="77" t="str">
        <f t="shared" si="508"/>
        <v/>
      </c>
      <c r="S6480" s="77" t="str">
        <f>IF(O6480="","",IF(OR(VALUE(LEFT(O6480,2))&gt;IF(RIGHT(J6480,1)="M",7,19),AND(OR(LEFT(O6480,2)={"07","19"}),VALUE(RIGHT(O6480,2))&gt;15)),TRUE,FALSE))</f>
        <v/>
      </c>
      <c r="T6480" s="77" t="str">
        <f>IF(O6480="","",IF(OR(VALUE(LEFT(O6480,2))&gt;IF(RIGHT(J6480,1)="M",7,19),AND(OR(LEFT(O6480,2)={"07","19"}),VALUE(RIGHT(O6480,2))&gt;5)),TRUE,FALSE))</f>
        <v/>
      </c>
    </row>
    <row r="6481" spans="12:20" x14ac:dyDescent="0.25">
      <c r="L6481" s="75">
        <f>COUNTIF($B$2:B6481,B6481)</f>
        <v>0</v>
      </c>
      <c r="M6481" s="75">
        <f>COUNTIF($L$2:L6481,4)</f>
        <v>42</v>
      </c>
      <c r="N6481" s="76" t="str">
        <f t="shared" si="509"/>
        <v>0</v>
      </c>
      <c r="O6481" s="76" t="str">
        <f t="shared" si="505"/>
        <v/>
      </c>
      <c r="P6481" s="75" t="str">
        <f t="shared" si="506"/>
        <v/>
      </c>
      <c r="Q6481" s="77" t="str">
        <f t="shared" si="507"/>
        <v/>
      </c>
      <c r="R6481" s="77" t="str">
        <f t="shared" si="508"/>
        <v/>
      </c>
      <c r="S6481" s="77" t="str">
        <f>IF(O6481="","",IF(OR(VALUE(LEFT(O6481,2))&gt;IF(RIGHT(J6481,1)="M",7,19),AND(OR(LEFT(O6481,2)={"07","19"}),VALUE(RIGHT(O6481,2))&gt;15)),TRUE,FALSE))</f>
        <v/>
      </c>
      <c r="T6481" s="77" t="str">
        <f>IF(O6481="","",IF(OR(VALUE(LEFT(O6481,2))&gt;IF(RIGHT(J6481,1)="M",7,19),AND(OR(LEFT(O6481,2)={"07","19"}),VALUE(RIGHT(O6481,2))&gt;5)),TRUE,FALSE))</f>
        <v/>
      </c>
    </row>
    <row r="6482" spans="12:20" x14ac:dyDescent="0.25">
      <c r="L6482" s="75">
        <f>COUNTIF($B$2:B6482,B6482)</f>
        <v>0</v>
      </c>
      <c r="M6482" s="75">
        <f>COUNTIF($L$2:L6482,4)</f>
        <v>42</v>
      </c>
      <c r="N6482" s="76" t="str">
        <f t="shared" si="509"/>
        <v>0</v>
      </c>
      <c r="O6482" s="76" t="str">
        <f t="shared" si="505"/>
        <v/>
      </c>
      <c r="P6482" s="75" t="str">
        <f t="shared" si="506"/>
        <v/>
      </c>
      <c r="Q6482" s="77" t="str">
        <f t="shared" si="507"/>
        <v/>
      </c>
      <c r="R6482" s="77" t="str">
        <f t="shared" si="508"/>
        <v/>
      </c>
      <c r="S6482" s="77" t="str">
        <f>IF(O6482="","",IF(OR(VALUE(LEFT(O6482,2))&gt;IF(RIGHT(J6482,1)="M",7,19),AND(OR(LEFT(O6482,2)={"07","19"}),VALUE(RIGHT(O6482,2))&gt;15)),TRUE,FALSE))</f>
        <v/>
      </c>
      <c r="T6482" s="77" t="str">
        <f>IF(O6482="","",IF(OR(VALUE(LEFT(O6482,2))&gt;IF(RIGHT(J6482,1)="M",7,19),AND(OR(LEFT(O6482,2)={"07","19"}),VALUE(RIGHT(O6482,2))&gt;5)),TRUE,FALSE))</f>
        <v/>
      </c>
    </row>
    <row r="6483" spans="12:20" x14ac:dyDescent="0.25">
      <c r="L6483" s="75">
        <f>COUNTIF($B$2:B6483,B6483)</f>
        <v>0</v>
      </c>
      <c r="M6483" s="75">
        <f>COUNTIF($L$2:L6483,4)</f>
        <v>42</v>
      </c>
      <c r="N6483" s="76" t="str">
        <f t="shared" si="509"/>
        <v>0</v>
      </c>
      <c r="O6483" s="76" t="str">
        <f t="shared" si="505"/>
        <v/>
      </c>
      <c r="P6483" s="75" t="str">
        <f t="shared" si="506"/>
        <v/>
      </c>
      <c r="Q6483" s="77" t="str">
        <f t="shared" si="507"/>
        <v/>
      </c>
      <c r="R6483" s="77" t="str">
        <f t="shared" si="508"/>
        <v/>
      </c>
      <c r="S6483" s="77" t="str">
        <f>IF(O6483="","",IF(OR(VALUE(LEFT(O6483,2))&gt;IF(RIGHT(J6483,1)="M",7,19),AND(OR(LEFT(O6483,2)={"07","19"}),VALUE(RIGHT(O6483,2))&gt;15)),TRUE,FALSE))</f>
        <v/>
      </c>
      <c r="T6483" s="77" t="str">
        <f>IF(O6483="","",IF(OR(VALUE(LEFT(O6483,2))&gt;IF(RIGHT(J6483,1)="M",7,19),AND(OR(LEFT(O6483,2)={"07","19"}),VALUE(RIGHT(O6483,2))&gt;5)),TRUE,FALSE))</f>
        <v/>
      </c>
    </row>
    <row r="6484" spans="12:20" x14ac:dyDescent="0.25">
      <c r="L6484" s="75">
        <f>COUNTIF($B$2:B6484,B6484)</f>
        <v>0</v>
      </c>
      <c r="M6484" s="75">
        <f>COUNTIF($L$2:L6484,4)</f>
        <v>42</v>
      </c>
      <c r="N6484" s="76" t="str">
        <f t="shared" si="509"/>
        <v>0</v>
      </c>
      <c r="O6484" s="76" t="str">
        <f t="shared" si="505"/>
        <v/>
      </c>
      <c r="P6484" s="75" t="str">
        <f t="shared" si="506"/>
        <v/>
      </c>
      <c r="Q6484" s="77" t="str">
        <f t="shared" si="507"/>
        <v/>
      </c>
      <c r="R6484" s="77" t="str">
        <f t="shared" si="508"/>
        <v/>
      </c>
      <c r="S6484" s="77" t="str">
        <f>IF(O6484="","",IF(OR(VALUE(LEFT(O6484,2))&gt;IF(RIGHT(J6484,1)="M",7,19),AND(OR(LEFT(O6484,2)={"07","19"}),VALUE(RIGHT(O6484,2))&gt;15)),TRUE,FALSE))</f>
        <v/>
      </c>
      <c r="T6484" s="77" t="str">
        <f>IF(O6484="","",IF(OR(VALUE(LEFT(O6484,2))&gt;IF(RIGHT(J6484,1)="M",7,19),AND(OR(LEFT(O6484,2)={"07","19"}),VALUE(RIGHT(O6484,2))&gt;5)),TRUE,FALSE))</f>
        <v/>
      </c>
    </row>
    <row r="6485" spans="12:20" x14ac:dyDescent="0.25">
      <c r="L6485" s="75">
        <f>COUNTIF($B$2:B6485,B6485)</f>
        <v>0</v>
      </c>
      <c r="M6485" s="75">
        <f>COUNTIF($L$2:L6485,4)</f>
        <v>42</v>
      </c>
      <c r="N6485" s="76" t="str">
        <f t="shared" si="509"/>
        <v>0</v>
      </c>
      <c r="O6485" s="76" t="str">
        <f t="shared" si="505"/>
        <v/>
      </c>
      <c r="P6485" s="75" t="str">
        <f t="shared" si="506"/>
        <v/>
      </c>
      <c r="Q6485" s="77" t="str">
        <f t="shared" si="507"/>
        <v/>
      </c>
      <c r="R6485" s="77" t="str">
        <f t="shared" si="508"/>
        <v/>
      </c>
      <c r="S6485" s="77" t="str">
        <f>IF(O6485="","",IF(OR(VALUE(LEFT(O6485,2))&gt;IF(RIGHT(J6485,1)="M",7,19),AND(OR(LEFT(O6485,2)={"07","19"}),VALUE(RIGHT(O6485,2))&gt;15)),TRUE,FALSE))</f>
        <v/>
      </c>
      <c r="T6485" s="77" t="str">
        <f>IF(O6485="","",IF(OR(VALUE(LEFT(O6485,2))&gt;IF(RIGHT(J6485,1)="M",7,19),AND(OR(LEFT(O6485,2)={"07","19"}),VALUE(RIGHT(O6485,2))&gt;5)),TRUE,FALSE))</f>
        <v/>
      </c>
    </row>
    <row r="6486" spans="12:20" x14ac:dyDescent="0.25">
      <c r="L6486" s="75">
        <f>COUNTIF($B$2:B6486,B6486)</f>
        <v>0</v>
      </c>
      <c r="M6486" s="75">
        <f>COUNTIF($L$2:L6486,4)</f>
        <v>42</v>
      </c>
      <c r="N6486" s="76" t="str">
        <f t="shared" si="509"/>
        <v>0</v>
      </c>
      <c r="O6486" s="76" t="str">
        <f t="shared" si="505"/>
        <v/>
      </c>
      <c r="P6486" s="75" t="str">
        <f t="shared" si="506"/>
        <v/>
      </c>
      <c r="Q6486" s="77" t="str">
        <f t="shared" si="507"/>
        <v/>
      </c>
      <c r="R6486" s="77" t="str">
        <f t="shared" si="508"/>
        <v/>
      </c>
      <c r="S6486" s="77" t="str">
        <f>IF(O6486="","",IF(OR(VALUE(LEFT(O6486,2))&gt;IF(RIGHT(J6486,1)="M",7,19),AND(OR(LEFT(O6486,2)={"07","19"}),VALUE(RIGHT(O6486,2))&gt;15)),TRUE,FALSE))</f>
        <v/>
      </c>
      <c r="T6486" s="77" t="str">
        <f>IF(O6486="","",IF(OR(VALUE(LEFT(O6486,2))&gt;IF(RIGHT(J6486,1)="M",7,19),AND(OR(LEFT(O6486,2)={"07","19"}),VALUE(RIGHT(O6486,2))&gt;5)),TRUE,FALSE))</f>
        <v/>
      </c>
    </row>
    <row r="6487" spans="12:20" x14ac:dyDescent="0.25">
      <c r="L6487" s="75">
        <f>COUNTIF($B$2:B6487,B6487)</f>
        <v>0</v>
      </c>
      <c r="M6487" s="75">
        <f>COUNTIF($L$2:L6487,4)</f>
        <v>42</v>
      </c>
      <c r="N6487" s="76" t="str">
        <f t="shared" si="509"/>
        <v>0</v>
      </c>
      <c r="O6487" s="76" t="str">
        <f t="shared" si="505"/>
        <v/>
      </c>
      <c r="P6487" s="75" t="str">
        <f t="shared" si="506"/>
        <v/>
      </c>
      <c r="Q6487" s="77" t="str">
        <f t="shared" si="507"/>
        <v/>
      </c>
      <c r="R6487" s="77" t="str">
        <f t="shared" si="508"/>
        <v/>
      </c>
      <c r="S6487" s="77" t="str">
        <f>IF(O6487="","",IF(OR(VALUE(LEFT(O6487,2))&gt;IF(RIGHT(J6487,1)="M",7,19),AND(OR(LEFT(O6487,2)={"07","19"}),VALUE(RIGHT(O6487,2))&gt;15)),TRUE,FALSE))</f>
        <v/>
      </c>
      <c r="T6487" s="77" t="str">
        <f>IF(O6487="","",IF(OR(VALUE(LEFT(O6487,2))&gt;IF(RIGHT(J6487,1)="M",7,19),AND(OR(LEFT(O6487,2)={"07","19"}),VALUE(RIGHT(O6487,2))&gt;5)),TRUE,FALSE))</f>
        <v/>
      </c>
    </row>
    <row r="6488" spans="12:20" x14ac:dyDescent="0.25">
      <c r="L6488" s="75">
        <f>COUNTIF($B$2:B6488,B6488)</f>
        <v>0</v>
      </c>
      <c r="M6488" s="75">
        <f>COUNTIF($L$2:L6488,4)</f>
        <v>42</v>
      </c>
      <c r="N6488" s="76" t="str">
        <f t="shared" si="509"/>
        <v>0</v>
      </c>
      <c r="O6488" s="76" t="str">
        <f t="shared" si="505"/>
        <v/>
      </c>
      <c r="P6488" s="75" t="str">
        <f t="shared" si="506"/>
        <v/>
      </c>
      <c r="Q6488" s="77" t="str">
        <f t="shared" si="507"/>
        <v/>
      </c>
      <c r="R6488" s="77" t="str">
        <f t="shared" si="508"/>
        <v/>
      </c>
      <c r="S6488" s="77" t="str">
        <f>IF(O6488="","",IF(OR(VALUE(LEFT(O6488,2))&gt;IF(RIGHT(J6488,1)="M",7,19),AND(OR(LEFT(O6488,2)={"07","19"}),VALUE(RIGHT(O6488,2))&gt;15)),TRUE,FALSE))</f>
        <v/>
      </c>
      <c r="T6488" s="77" t="str">
        <f>IF(O6488="","",IF(OR(VALUE(LEFT(O6488,2))&gt;IF(RIGHT(J6488,1)="M",7,19),AND(OR(LEFT(O6488,2)={"07","19"}),VALUE(RIGHT(O6488,2))&gt;5)),TRUE,FALSE))</f>
        <v/>
      </c>
    </row>
    <row r="6489" spans="12:20" x14ac:dyDescent="0.25">
      <c r="L6489" s="75">
        <f>COUNTIF($B$2:B6489,B6489)</f>
        <v>0</v>
      </c>
      <c r="M6489" s="75">
        <f>COUNTIF($L$2:L6489,4)</f>
        <v>42</v>
      </c>
      <c r="N6489" s="76" t="str">
        <f t="shared" si="509"/>
        <v>0</v>
      </c>
      <c r="O6489" s="76" t="str">
        <f t="shared" si="505"/>
        <v/>
      </c>
      <c r="P6489" s="75" t="str">
        <f t="shared" si="506"/>
        <v/>
      </c>
      <c r="Q6489" s="77" t="str">
        <f t="shared" si="507"/>
        <v/>
      </c>
      <c r="R6489" s="77" t="str">
        <f t="shared" si="508"/>
        <v/>
      </c>
      <c r="S6489" s="77" t="str">
        <f>IF(O6489="","",IF(OR(VALUE(LEFT(O6489,2))&gt;IF(RIGHT(J6489,1)="M",7,19),AND(OR(LEFT(O6489,2)={"07","19"}),VALUE(RIGHT(O6489,2))&gt;15)),TRUE,FALSE))</f>
        <v/>
      </c>
      <c r="T6489" s="77" t="str">
        <f>IF(O6489="","",IF(OR(VALUE(LEFT(O6489,2))&gt;IF(RIGHT(J6489,1)="M",7,19),AND(OR(LEFT(O6489,2)={"07","19"}),VALUE(RIGHT(O6489,2))&gt;5)),TRUE,FALSE))</f>
        <v/>
      </c>
    </row>
    <row r="6490" spans="12:20" x14ac:dyDescent="0.25">
      <c r="L6490" s="75">
        <f>COUNTIF($B$2:B6490,B6490)</f>
        <v>0</v>
      </c>
      <c r="M6490" s="75">
        <f>COUNTIF($L$2:L6490,4)</f>
        <v>42</v>
      </c>
      <c r="N6490" s="76" t="str">
        <f t="shared" si="509"/>
        <v>0</v>
      </c>
      <c r="O6490" s="76" t="str">
        <f t="shared" si="505"/>
        <v/>
      </c>
      <c r="P6490" s="75" t="str">
        <f t="shared" si="506"/>
        <v/>
      </c>
      <c r="Q6490" s="77" t="str">
        <f t="shared" si="507"/>
        <v/>
      </c>
      <c r="R6490" s="77" t="str">
        <f t="shared" si="508"/>
        <v/>
      </c>
      <c r="S6490" s="77" t="str">
        <f>IF(O6490="","",IF(OR(VALUE(LEFT(O6490,2))&gt;IF(RIGHT(J6490,1)="M",7,19),AND(OR(LEFT(O6490,2)={"07","19"}),VALUE(RIGHT(O6490,2))&gt;15)),TRUE,FALSE))</f>
        <v/>
      </c>
      <c r="T6490" s="77" t="str">
        <f>IF(O6490="","",IF(OR(VALUE(LEFT(O6490,2))&gt;IF(RIGHT(J6490,1)="M",7,19),AND(OR(LEFT(O6490,2)={"07","19"}),VALUE(RIGHT(O6490,2))&gt;5)),TRUE,FALSE))</f>
        <v/>
      </c>
    </row>
    <row r="6491" spans="12:20" x14ac:dyDescent="0.25">
      <c r="L6491" s="75">
        <f>COUNTIF($B$2:B6491,B6491)</f>
        <v>0</v>
      </c>
      <c r="M6491" s="75">
        <f>COUNTIF($L$2:L6491,4)</f>
        <v>42</v>
      </c>
      <c r="N6491" s="76" t="str">
        <f t="shared" si="509"/>
        <v>0</v>
      </c>
      <c r="O6491" s="76" t="str">
        <f t="shared" si="505"/>
        <v/>
      </c>
      <c r="P6491" s="75" t="str">
        <f t="shared" si="506"/>
        <v/>
      </c>
      <c r="Q6491" s="77" t="str">
        <f t="shared" si="507"/>
        <v/>
      </c>
      <c r="R6491" s="77" t="str">
        <f t="shared" si="508"/>
        <v/>
      </c>
      <c r="S6491" s="77" t="str">
        <f>IF(O6491="","",IF(OR(VALUE(LEFT(O6491,2))&gt;IF(RIGHT(J6491,1)="M",7,19),AND(OR(LEFT(O6491,2)={"07","19"}),VALUE(RIGHT(O6491,2))&gt;15)),TRUE,FALSE))</f>
        <v/>
      </c>
      <c r="T6491" s="77" t="str">
        <f>IF(O6491="","",IF(OR(VALUE(LEFT(O6491,2))&gt;IF(RIGHT(J6491,1)="M",7,19),AND(OR(LEFT(O6491,2)={"07","19"}),VALUE(RIGHT(O6491,2))&gt;5)),TRUE,FALSE))</f>
        <v/>
      </c>
    </row>
    <row r="6492" spans="12:20" x14ac:dyDescent="0.25">
      <c r="L6492" s="75">
        <f>COUNTIF($B$2:B6492,B6492)</f>
        <v>0</v>
      </c>
      <c r="M6492" s="75">
        <f>COUNTIF($L$2:L6492,4)</f>
        <v>42</v>
      </c>
      <c r="N6492" s="76" t="str">
        <f t="shared" si="509"/>
        <v>0</v>
      </c>
      <c r="O6492" s="76" t="str">
        <f t="shared" si="505"/>
        <v/>
      </c>
      <c r="P6492" s="75" t="str">
        <f t="shared" si="506"/>
        <v/>
      </c>
      <c r="Q6492" s="77" t="str">
        <f t="shared" si="507"/>
        <v/>
      </c>
      <c r="R6492" s="77" t="str">
        <f t="shared" si="508"/>
        <v/>
      </c>
      <c r="S6492" s="77" t="str">
        <f>IF(O6492="","",IF(OR(VALUE(LEFT(O6492,2))&gt;IF(RIGHT(J6492,1)="M",7,19),AND(OR(LEFT(O6492,2)={"07","19"}),VALUE(RIGHT(O6492,2))&gt;15)),TRUE,FALSE))</f>
        <v/>
      </c>
      <c r="T6492" s="77" t="str">
        <f>IF(O6492="","",IF(OR(VALUE(LEFT(O6492,2))&gt;IF(RIGHT(J6492,1)="M",7,19),AND(OR(LEFT(O6492,2)={"07","19"}),VALUE(RIGHT(O6492,2))&gt;5)),TRUE,FALSE))</f>
        <v/>
      </c>
    </row>
    <row r="6493" spans="12:20" x14ac:dyDescent="0.25">
      <c r="L6493" s="75">
        <f>COUNTIF($B$2:B6493,B6493)</f>
        <v>0</v>
      </c>
      <c r="M6493" s="75">
        <f>COUNTIF($L$2:L6493,4)</f>
        <v>42</v>
      </c>
      <c r="N6493" s="76" t="str">
        <f t="shared" si="509"/>
        <v>0</v>
      </c>
      <c r="O6493" s="76" t="str">
        <f t="shared" si="505"/>
        <v/>
      </c>
      <c r="P6493" s="75" t="str">
        <f t="shared" si="506"/>
        <v/>
      </c>
      <c r="Q6493" s="77" t="str">
        <f t="shared" si="507"/>
        <v/>
      </c>
      <c r="R6493" s="77" t="str">
        <f t="shared" si="508"/>
        <v/>
      </c>
      <c r="S6493" s="77" t="str">
        <f>IF(O6493="","",IF(OR(VALUE(LEFT(O6493,2))&gt;IF(RIGHT(J6493,1)="M",7,19),AND(OR(LEFT(O6493,2)={"07","19"}),VALUE(RIGHT(O6493,2))&gt;15)),TRUE,FALSE))</f>
        <v/>
      </c>
      <c r="T6493" s="77" t="str">
        <f>IF(O6493="","",IF(OR(VALUE(LEFT(O6493,2))&gt;IF(RIGHT(J6493,1)="M",7,19),AND(OR(LEFT(O6493,2)={"07","19"}),VALUE(RIGHT(O6493,2))&gt;5)),TRUE,FALSE))</f>
        <v/>
      </c>
    </row>
    <row r="6494" spans="12:20" x14ac:dyDescent="0.25">
      <c r="L6494" s="75">
        <f>COUNTIF($B$2:B6494,B6494)</f>
        <v>0</v>
      </c>
      <c r="M6494" s="75">
        <f>COUNTIF($L$2:L6494,4)</f>
        <v>42</v>
      </c>
      <c r="N6494" s="76" t="str">
        <f t="shared" si="509"/>
        <v>0</v>
      </c>
      <c r="O6494" s="76" t="str">
        <f t="shared" si="505"/>
        <v/>
      </c>
      <c r="P6494" s="75" t="str">
        <f t="shared" si="506"/>
        <v/>
      </c>
      <c r="Q6494" s="77" t="str">
        <f t="shared" si="507"/>
        <v/>
      </c>
      <c r="R6494" s="77" t="str">
        <f t="shared" si="508"/>
        <v/>
      </c>
      <c r="S6494" s="77" t="str">
        <f>IF(O6494="","",IF(OR(VALUE(LEFT(O6494,2))&gt;IF(RIGHT(J6494,1)="M",7,19),AND(OR(LEFT(O6494,2)={"07","19"}),VALUE(RIGHT(O6494,2))&gt;15)),TRUE,FALSE))</f>
        <v/>
      </c>
      <c r="T6494" s="77" t="str">
        <f>IF(O6494="","",IF(OR(VALUE(LEFT(O6494,2))&gt;IF(RIGHT(J6494,1)="M",7,19),AND(OR(LEFT(O6494,2)={"07","19"}),VALUE(RIGHT(O6494,2))&gt;5)),TRUE,FALSE))</f>
        <v/>
      </c>
    </row>
    <row r="6495" spans="12:20" x14ac:dyDescent="0.25">
      <c r="L6495" s="75">
        <f>COUNTIF($B$2:B6495,B6495)</f>
        <v>0</v>
      </c>
      <c r="M6495" s="75">
        <f>COUNTIF($L$2:L6495,4)</f>
        <v>42</v>
      </c>
      <c r="N6495" s="76" t="str">
        <f t="shared" si="509"/>
        <v>0</v>
      </c>
      <c r="O6495" s="76" t="str">
        <f t="shared" si="505"/>
        <v/>
      </c>
      <c r="P6495" s="75" t="str">
        <f t="shared" si="506"/>
        <v/>
      </c>
      <c r="Q6495" s="77" t="str">
        <f t="shared" si="507"/>
        <v/>
      </c>
      <c r="R6495" s="77" t="str">
        <f t="shared" si="508"/>
        <v/>
      </c>
      <c r="S6495" s="77" t="str">
        <f>IF(O6495="","",IF(OR(VALUE(LEFT(O6495,2))&gt;IF(RIGHT(J6495,1)="M",7,19),AND(OR(LEFT(O6495,2)={"07","19"}),VALUE(RIGHT(O6495,2))&gt;15)),TRUE,FALSE))</f>
        <v/>
      </c>
      <c r="T6495" s="77" t="str">
        <f>IF(O6495="","",IF(OR(VALUE(LEFT(O6495,2))&gt;IF(RIGHT(J6495,1)="M",7,19),AND(OR(LEFT(O6495,2)={"07","19"}),VALUE(RIGHT(O6495,2))&gt;5)),TRUE,FALSE))</f>
        <v/>
      </c>
    </row>
    <row r="6496" spans="12:20" x14ac:dyDescent="0.25">
      <c r="L6496" s="75">
        <f>COUNTIF($B$2:B6496,B6496)</f>
        <v>0</v>
      </c>
      <c r="M6496" s="75">
        <f>COUNTIF($L$2:L6496,4)</f>
        <v>42</v>
      </c>
      <c r="N6496" s="76" t="str">
        <f t="shared" si="509"/>
        <v>0</v>
      </c>
      <c r="O6496" s="76" t="str">
        <f t="shared" si="505"/>
        <v/>
      </c>
      <c r="P6496" s="75" t="str">
        <f t="shared" si="506"/>
        <v/>
      </c>
      <c r="Q6496" s="77" t="str">
        <f t="shared" si="507"/>
        <v/>
      </c>
      <c r="R6496" s="77" t="str">
        <f t="shared" si="508"/>
        <v/>
      </c>
      <c r="S6496" s="77" t="str">
        <f>IF(O6496="","",IF(OR(VALUE(LEFT(O6496,2))&gt;IF(RIGHT(J6496,1)="M",7,19),AND(OR(LEFT(O6496,2)={"07","19"}),VALUE(RIGHT(O6496,2))&gt;15)),TRUE,FALSE))</f>
        <v/>
      </c>
      <c r="T6496" s="77" t="str">
        <f>IF(O6496="","",IF(OR(VALUE(LEFT(O6496,2))&gt;IF(RIGHT(J6496,1)="M",7,19),AND(OR(LEFT(O6496,2)={"07","19"}),VALUE(RIGHT(O6496,2))&gt;5)),TRUE,FALSE))</f>
        <v/>
      </c>
    </row>
    <row r="6497" spans="12:20" x14ac:dyDescent="0.25">
      <c r="L6497" s="75">
        <f>COUNTIF($B$2:B6497,B6497)</f>
        <v>0</v>
      </c>
      <c r="M6497" s="75">
        <f>COUNTIF($L$2:L6497,4)</f>
        <v>42</v>
      </c>
      <c r="N6497" s="76" t="str">
        <f t="shared" si="509"/>
        <v>0</v>
      </c>
      <c r="O6497" s="76" t="str">
        <f t="shared" si="505"/>
        <v/>
      </c>
      <c r="P6497" s="75" t="str">
        <f t="shared" si="506"/>
        <v/>
      </c>
      <c r="Q6497" s="77" t="str">
        <f t="shared" si="507"/>
        <v/>
      </c>
      <c r="R6497" s="77" t="str">
        <f t="shared" si="508"/>
        <v/>
      </c>
      <c r="S6497" s="77" t="str">
        <f>IF(O6497="","",IF(OR(VALUE(LEFT(O6497,2))&gt;IF(RIGHT(J6497,1)="M",7,19),AND(OR(LEFT(O6497,2)={"07","19"}),VALUE(RIGHT(O6497,2))&gt;15)),TRUE,FALSE))</f>
        <v/>
      </c>
      <c r="T6497" s="77" t="str">
        <f>IF(O6497="","",IF(OR(VALUE(LEFT(O6497,2))&gt;IF(RIGHT(J6497,1)="M",7,19),AND(OR(LEFT(O6497,2)={"07","19"}),VALUE(RIGHT(O6497,2))&gt;5)),TRUE,FALSE))</f>
        <v/>
      </c>
    </row>
    <row r="6498" spans="12:20" x14ac:dyDescent="0.25">
      <c r="L6498" s="75">
        <f>COUNTIF($B$2:B6498,B6498)</f>
        <v>0</v>
      </c>
      <c r="M6498" s="75">
        <f>COUNTIF($L$2:L6498,4)</f>
        <v>42</v>
      </c>
      <c r="N6498" s="76" t="str">
        <f t="shared" si="509"/>
        <v>0</v>
      </c>
      <c r="O6498" s="76" t="str">
        <f t="shared" si="505"/>
        <v/>
      </c>
      <c r="P6498" s="75" t="str">
        <f t="shared" si="506"/>
        <v/>
      </c>
      <c r="Q6498" s="77" t="str">
        <f t="shared" si="507"/>
        <v/>
      </c>
      <c r="R6498" s="77" t="str">
        <f t="shared" si="508"/>
        <v/>
      </c>
      <c r="S6498" s="77" t="str">
        <f>IF(O6498="","",IF(OR(VALUE(LEFT(O6498,2))&gt;IF(RIGHT(J6498,1)="M",7,19),AND(OR(LEFT(O6498,2)={"07","19"}),VALUE(RIGHT(O6498,2))&gt;15)),TRUE,FALSE))</f>
        <v/>
      </c>
      <c r="T6498" s="77" t="str">
        <f>IF(O6498="","",IF(OR(VALUE(LEFT(O6498,2))&gt;IF(RIGHT(J6498,1)="M",7,19),AND(OR(LEFT(O6498,2)={"07","19"}),VALUE(RIGHT(O6498,2))&gt;5)),TRUE,FALSE))</f>
        <v/>
      </c>
    </row>
    <row r="6499" spans="12:20" x14ac:dyDescent="0.25">
      <c r="L6499" s="75">
        <f>COUNTIF($B$2:B6499,B6499)</f>
        <v>0</v>
      </c>
      <c r="M6499" s="75">
        <f>COUNTIF($L$2:L6499,4)</f>
        <v>42</v>
      </c>
      <c r="N6499" s="76" t="str">
        <f t="shared" si="509"/>
        <v>0</v>
      </c>
      <c r="O6499" s="76" t="str">
        <f t="shared" si="505"/>
        <v/>
      </c>
      <c r="P6499" s="75" t="str">
        <f t="shared" si="506"/>
        <v/>
      </c>
      <c r="Q6499" s="77" t="str">
        <f t="shared" si="507"/>
        <v/>
      </c>
      <c r="R6499" s="77" t="str">
        <f t="shared" si="508"/>
        <v/>
      </c>
      <c r="S6499" s="77" t="str">
        <f>IF(O6499="","",IF(OR(VALUE(LEFT(O6499,2))&gt;IF(RIGHT(J6499,1)="M",7,19),AND(OR(LEFT(O6499,2)={"07","19"}),VALUE(RIGHT(O6499,2))&gt;15)),TRUE,FALSE))</f>
        <v/>
      </c>
      <c r="T6499" s="77" t="str">
        <f>IF(O6499="","",IF(OR(VALUE(LEFT(O6499,2))&gt;IF(RIGHT(J6499,1)="M",7,19),AND(OR(LEFT(O6499,2)={"07","19"}),VALUE(RIGHT(O6499,2))&gt;5)),TRUE,FALSE))</f>
        <v/>
      </c>
    </row>
    <row r="6500" spans="12:20" x14ac:dyDescent="0.25">
      <c r="L6500" s="75">
        <f>COUNTIF($B$2:B6500,B6500)</f>
        <v>0</v>
      </c>
      <c r="M6500" s="75">
        <f>COUNTIF($L$2:L6500,4)</f>
        <v>42</v>
      </c>
      <c r="N6500" s="76" t="str">
        <f t="shared" si="509"/>
        <v>0</v>
      </c>
      <c r="O6500" s="76" t="str">
        <f t="shared" si="505"/>
        <v/>
      </c>
      <c r="P6500" s="75" t="str">
        <f t="shared" si="506"/>
        <v/>
      </c>
      <c r="Q6500" s="77" t="str">
        <f t="shared" si="507"/>
        <v/>
      </c>
      <c r="R6500" s="77" t="str">
        <f t="shared" si="508"/>
        <v/>
      </c>
      <c r="S6500" s="77" t="str">
        <f>IF(O6500="","",IF(OR(VALUE(LEFT(O6500,2))&gt;IF(RIGHT(J6500,1)="M",7,19),AND(OR(LEFT(O6500,2)={"07","19"}),VALUE(RIGHT(O6500,2))&gt;15)),TRUE,FALSE))</f>
        <v/>
      </c>
      <c r="T6500" s="77" t="str">
        <f>IF(O6500="","",IF(OR(VALUE(LEFT(O6500,2))&gt;IF(RIGHT(J6500,1)="M",7,19),AND(OR(LEFT(O6500,2)={"07","19"}),VALUE(RIGHT(O6500,2))&gt;5)),TRUE,FALSE))</f>
        <v/>
      </c>
    </row>
    <row r="6501" spans="12:20" x14ac:dyDescent="0.25">
      <c r="L6501" s="75">
        <f>COUNTIF($B$2:B6501,B6501)</f>
        <v>0</v>
      </c>
      <c r="M6501" s="75">
        <f>COUNTIF($L$2:L6501,4)</f>
        <v>42</v>
      </c>
      <c r="N6501" s="76" t="str">
        <f t="shared" si="509"/>
        <v>0</v>
      </c>
      <c r="O6501" s="76" t="str">
        <f t="shared" si="505"/>
        <v/>
      </c>
      <c r="P6501" s="75" t="str">
        <f t="shared" si="506"/>
        <v/>
      </c>
      <c r="Q6501" s="77" t="str">
        <f t="shared" si="507"/>
        <v/>
      </c>
      <c r="R6501" s="77" t="str">
        <f t="shared" si="508"/>
        <v/>
      </c>
      <c r="S6501" s="77" t="str">
        <f>IF(O6501="","",IF(OR(VALUE(LEFT(O6501,2))&gt;IF(RIGHT(J6501,1)="M",7,19),AND(OR(LEFT(O6501,2)={"07","19"}),VALUE(RIGHT(O6501,2))&gt;15)),TRUE,FALSE))</f>
        <v/>
      </c>
      <c r="T6501" s="77" t="str">
        <f>IF(O6501="","",IF(OR(VALUE(LEFT(O6501,2))&gt;IF(RIGHT(J6501,1)="M",7,19),AND(OR(LEFT(O6501,2)={"07","19"}),VALUE(RIGHT(O6501,2))&gt;5)),TRUE,FALSE))</f>
        <v/>
      </c>
    </row>
    <row r="6502" spans="12:20" x14ac:dyDescent="0.25">
      <c r="L6502" s="75">
        <f>COUNTIF($B$2:B6502,B6502)</f>
        <v>0</v>
      </c>
      <c r="M6502" s="75">
        <f>COUNTIF($L$2:L6502,4)</f>
        <v>42</v>
      </c>
      <c r="N6502" s="76" t="str">
        <f t="shared" si="509"/>
        <v>0</v>
      </c>
      <c r="O6502" s="76" t="str">
        <f t="shared" si="505"/>
        <v/>
      </c>
      <c r="P6502" s="75" t="str">
        <f t="shared" si="506"/>
        <v/>
      </c>
      <c r="Q6502" s="77" t="str">
        <f t="shared" si="507"/>
        <v/>
      </c>
      <c r="R6502" s="77" t="str">
        <f t="shared" si="508"/>
        <v/>
      </c>
      <c r="S6502" s="77" t="str">
        <f>IF(O6502="","",IF(OR(VALUE(LEFT(O6502,2))&gt;IF(RIGHT(J6502,1)="M",7,19),AND(OR(LEFT(O6502,2)={"07","19"}),VALUE(RIGHT(O6502,2))&gt;15)),TRUE,FALSE))</f>
        <v/>
      </c>
      <c r="T6502" s="77" t="str">
        <f>IF(O6502="","",IF(OR(VALUE(LEFT(O6502,2))&gt;IF(RIGHT(J6502,1)="M",7,19),AND(OR(LEFT(O6502,2)={"07","19"}),VALUE(RIGHT(O6502,2))&gt;5)),TRUE,FALSE))</f>
        <v/>
      </c>
    </row>
    <row r="6503" spans="12:20" x14ac:dyDescent="0.25">
      <c r="L6503" s="75">
        <f>COUNTIF($B$2:B6503,B6503)</f>
        <v>0</v>
      </c>
      <c r="M6503" s="75">
        <f>COUNTIF($L$2:L6503,4)</f>
        <v>42</v>
      </c>
      <c r="N6503" s="76" t="str">
        <f t="shared" si="509"/>
        <v>0</v>
      </c>
      <c r="O6503" s="76" t="str">
        <f t="shared" si="505"/>
        <v/>
      </c>
      <c r="P6503" s="75" t="str">
        <f t="shared" si="506"/>
        <v/>
      </c>
      <c r="Q6503" s="77" t="str">
        <f t="shared" si="507"/>
        <v/>
      </c>
      <c r="R6503" s="77" t="str">
        <f t="shared" si="508"/>
        <v/>
      </c>
      <c r="S6503" s="77" t="str">
        <f>IF(O6503="","",IF(OR(VALUE(LEFT(O6503,2))&gt;IF(RIGHT(J6503,1)="M",7,19),AND(OR(LEFT(O6503,2)={"07","19"}),VALUE(RIGHT(O6503,2))&gt;15)),TRUE,FALSE))</f>
        <v/>
      </c>
      <c r="T6503" s="77" t="str">
        <f>IF(O6503="","",IF(OR(VALUE(LEFT(O6503,2))&gt;IF(RIGHT(J6503,1)="M",7,19),AND(OR(LEFT(O6503,2)={"07","19"}),VALUE(RIGHT(O6503,2))&gt;5)),TRUE,FALSE))</f>
        <v/>
      </c>
    </row>
    <row r="6504" spans="12:20" x14ac:dyDescent="0.25">
      <c r="L6504" s="75">
        <f>COUNTIF($B$2:B6504,B6504)</f>
        <v>0</v>
      </c>
      <c r="M6504" s="75">
        <f>COUNTIF($L$2:L6504,4)</f>
        <v>42</v>
      </c>
      <c r="N6504" s="76" t="str">
        <f t="shared" si="509"/>
        <v>0</v>
      </c>
      <c r="O6504" s="76" t="str">
        <f t="shared" si="505"/>
        <v/>
      </c>
      <c r="P6504" s="75" t="str">
        <f t="shared" si="506"/>
        <v/>
      </c>
      <c r="Q6504" s="77" t="str">
        <f t="shared" si="507"/>
        <v/>
      </c>
      <c r="R6504" s="77" t="str">
        <f t="shared" si="508"/>
        <v/>
      </c>
      <c r="S6504" s="77" t="str">
        <f>IF(O6504="","",IF(OR(VALUE(LEFT(O6504,2))&gt;IF(RIGHT(J6504,1)="M",7,19),AND(OR(LEFT(O6504,2)={"07","19"}),VALUE(RIGHT(O6504,2))&gt;15)),TRUE,FALSE))</f>
        <v/>
      </c>
      <c r="T6504" s="77" t="str">
        <f>IF(O6504="","",IF(OR(VALUE(LEFT(O6504,2))&gt;IF(RIGHT(J6504,1)="M",7,19),AND(OR(LEFT(O6504,2)={"07","19"}),VALUE(RIGHT(O6504,2))&gt;5)),TRUE,FALSE))</f>
        <v/>
      </c>
    </row>
    <row r="6505" spans="12:20" x14ac:dyDescent="0.25">
      <c r="L6505" s="75">
        <f>COUNTIF($B$2:B6505,B6505)</f>
        <v>0</v>
      </c>
      <c r="M6505" s="75">
        <f>COUNTIF($L$2:L6505,4)</f>
        <v>42</v>
      </c>
      <c r="N6505" s="76" t="str">
        <f t="shared" si="509"/>
        <v>0</v>
      </c>
      <c r="O6505" s="76" t="str">
        <f t="shared" si="505"/>
        <v/>
      </c>
      <c r="P6505" s="75" t="str">
        <f t="shared" si="506"/>
        <v/>
      </c>
      <c r="Q6505" s="77" t="str">
        <f t="shared" si="507"/>
        <v/>
      </c>
      <c r="R6505" s="77" t="str">
        <f t="shared" si="508"/>
        <v/>
      </c>
      <c r="S6505" s="77" t="str">
        <f>IF(O6505="","",IF(OR(VALUE(LEFT(O6505,2))&gt;IF(RIGHT(J6505,1)="M",7,19),AND(OR(LEFT(O6505,2)={"07","19"}),VALUE(RIGHT(O6505,2))&gt;15)),TRUE,FALSE))</f>
        <v/>
      </c>
      <c r="T6505" s="77" t="str">
        <f>IF(O6505="","",IF(OR(VALUE(LEFT(O6505,2))&gt;IF(RIGHT(J6505,1)="M",7,19),AND(OR(LEFT(O6505,2)={"07","19"}),VALUE(RIGHT(O6505,2))&gt;5)),TRUE,FALSE))</f>
        <v/>
      </c>
    </row>
    <row r="6506" spans="12:20" x14ac:dyDescent="0.25">
      <c r="L6506" s="75">
        <f>COUNTIF($B$2:B6506,B6506)</f>
        <v>0</v>
      </c>
      <c r="M6506" s="75">
        <f>COUNTIF($L$2:L6506,4)</f>
        <v>42</v>
      </c>
      <c r="N6506" s="76" t="str">
        <f t="shared" si="509"/>
        <v>0</v>
      </c>
      <c r="O6506" s="76" t="str">
        <f t="shared" si="505"/>
        <v/>
      </c>
      <c r="P6506" s="75" t="str">
        <f t="shared" si="506"/>
        <v/>
      </c>
      <c r="Q6506" s="77" t="str">
        <f t="shared" si="507"/>
        <v/>
      </c>
      <c r="R6506" s="77" t="str">
        <f t="shared" si="508"/>
        <v/>
      </c>
      <c r="S6506" s="77" t="str">
        <f>IF(O6506="","",IF(OR(VALUE(LEFT(O6506,2))&gt;IF(RIGHT(J6506,1)="M",7,19),AND(OR(LEFT(O6506,2)={"07","19"}),VALUE(RIGHT(O6506,2))&gt;15)),TRUE,FALSE))</f>
        <v/>
      </c>
      <c r="T6506" s="77" t="str">
        <f>IF(O6506="","",IF(OR(VALUE(LEFT(O6506,2))&gt;IF(RIGHT(J6506,1)="M",7,19),AND(OR(LEFT(O6506,2)={"07","19"}),VALUE(RIGHT(O6506,2))&gt;5)),TRUE,FALSE))</f>
        <v/>
      </c>
    </row>
    <row r="6507" spans="12:20" x14ac:dyDescent="0.25">
      <c r="L6507" s="75">
        <f>COUNTIF($B$2:B6507,B6507)</f>
        <v>0</v>
      </c>
      <c r="M6507" s="75">
        <f>COUNTIF($L$2:L6507,4)</f>
        <v>42</v>
      </c>
      <c r="N6507" s="76" t="str">
        <f t="shared" si="509"/>
        <v>0</v>
      </c>
      <c r="O6507" s="76" t="str">
        <f t="shared" si="505"/>
        <v/>
      </c>
      <c r="P6507" s="75" t="str">
        <f t="shared" si="506"/>
        <v/>
      </c>
      <c r="Q6507" s="77" t="str">
        <f t="shared" si="507"/>
        <v/>
      </c>
      <c r="R6507" s="77" t="str">
        <f t="shared" si="508"/>
        <v/>
      </c>
      <c r="S6507" s="77" t="str">
        <f>IF(O6507="","",IF(OR(VALUE(LEFT(O6507,2))&gt;IF(RIGHT(J6507,1)="M",7,19),AND(OR(LEFT(O6507,2)={"07","19"}),VALUE(RIGHT(O6507,2))&gt;15)),TRUE,FALSE))</f>
        <v/>
      </c>
      <c r="T6507" s="77" t="str">
        <f>IF(O6507="","",IF(OR(VALUE(LEFT(O6507,2))&gt;IF(RIGHT(J6507,1)="M",7,19),AND(OR(LEFT(O6507,2)={"07","19"}),VALUE(RIGHT(O6507,2))&gt;5)),TRUE,FALSE))</f>
        <v/>
      </c>
    </row>
    <row r="6508" spans="12:20" x14ac:dyDescent="0.25">
      <c r="L6508" s="75">
        <f>COUNTIF($B$2:B6508,B6508)</f>
        <v>0</v>
      </c>
      <c r="M6508" s="75">
        <f>COUNTIF($L$2:L6508,4)</f>
        <v>42</v>
      </c>
      <c r="N6508" s="76" t="str">
        <f t="shared" si="509"/>
        <v>0</v>
      </c>
      <c r="O6508" s="76" t="str">
        <f t="shared" si="505"/>
        <v/>
      </c>
      <c r="P6508" s="75" t="str">
        <f t="shared" si="506"/>
        <v/>
      </c>
      <c r="Q6508" s="77" t="str">
        <f t="shared" si="507"/>
        <v/>
      </c>
      <c r="R6508" s="77" t="str">
        <f t="shared" si="508"/>
        <v/>
      </c>
      <c r="S6508" s="77" t="str">
        <f>IF(O6508="","",IF(OR(VALUE(LEFT(O6508,2))&gt;IF(RIGHT(J6508,1)="M",7,19),AND(OR(LEFT(O6508,2)={"07","19"}),VALUE(RIGHT(O6508,2))&gt;15)),TRUE,FALSE))</f>
        <v/>
      </c>
      <c r="T6508" s="77" t="str">
        <f>IF(O6508="","",IF(OR(VALUE(LEFT(O6508,2))&gt;IF(RIGHT(J6508,1)="M",7,19),AND(OR(LEFT(O6508,2)={"07","19"}),VALUE(RIGHT(O6508,2))&gt;5)),TRUE,FALSE))</f>
        <v/>
      </c>
    </row>
    <row r="6509" spans="12:20" x14ac:dyDescent="0.25">
      <c r="L6509" s="75">
        <f>COUNTIF($B$2:B6509,B6509)</f>
        <v>0</v>
      </c>
      <c r="M6509" s="75">
        <f>COUNTIF($L$2:L6509,4)</f>
        <v>42</v>
      </c>
      <c r="N6509" s="76" t="str">
        <f t="shared" si="509"/>
        <v>0</v>
      </c>
      <c r="O6509" s="76" t="str">
        <f t="shared" si="505"/>
        <v/>
      </c>
      <c r="P6509" s="75" t="str">
        <f t="shared" si="506"/>
        <v/>
      </c>
      <c r="Q6509" s="77" t="str">
        <f t="shared" si="507"/>
        <v/>
      </c>
      <c r="R6509" s="77" t="str">
        <f t="shared" si="508"/>
        <v/>
      </c>
      <c r="S6509" s="77" t="str">
        <f>IF(O6509="","",IF(OR(VALUE(LEFT(O6509,2))&gt;IF(RIGHT(J6509,1)="M",7,19),AND(OR(LEFT(O6509,2)={"07","19"}),VALUE(RIGHT(O6509,2))&gt;15)),TRUE,FALSE))</f>
        <v/>
      </c>
      <c r="T6509" s="77" t="str">
        <f>IF(O6509="","",IF(OR(VALUE(LEFT(O6509,2))&gt;IF(RIGHT(J6509,1)="M",7,19),AND(OR(LEFT(O6509,2)={"07","19"}),VALUE(RIGHT(O6509,2))&gt;5)),TRUE,FALSE))</f>
        <v/>
      </c>
    </row>
    <row r="6510" spans="12:20" x14ac:dyDescent="0.25">
      <c r="L6510" s="75">
        <f>COUNTIF($B$2:B6510,B6510)</f>
        <v>0</v>
      </c>
      <c r="M6510" s="75">
        <f>COUNTIF($L$2:L6510,4)</f>
        <v>42</v>
      </c>
      <c r="N6510" s="76" t="str">
        <f t="shared" si="509"/>
        <v>0</v>
      </c>
      <c r="O6510" s="76" t="str">
        <f t="shared" si="505"/>
        <v/>
      </c>
      <c r="P6510" s="75" t="str">
        <f t="shared" si="506"/>
        <v/>
      </c>
      <c r="Q6510" s="77" t="str">
        <f t="shared" si="507"/>
        <v/>
      </c>
      <c r="R6510" s="77" t="str">
        <f t="shared" si="508"/>
        <v/>
      </c>
      <c r="S6510" s="77" t="str">
        <f>IF(O6510="","",IF(OR(VALUE(LEFT(O6510,2))&gt;IF(RIGHT(J6510,1)="M",7,19),AND(OR(LEFT(O6510,2)={"07","19"}),VALUE(RIGHT(O6510,2))&gt;15)),TRUE,FALSE))</f>
        <v/>
      </c>
      <c r="T6510" s="77" t="str">
        <f>IF(O6510="","",IF(OR(VALUE(LEFT(O6510,2))&gt;IF(RIGHT(J6510,1)="M",7,19),AND(OR(LEFT(O6510,2)={"07","19"}),VALUE(RIGHT(O6510,2))&gt;5)),TRUE,FALSE))</f>
        <v/>
      </c>
    </row>
    <row r="6511" spans="12:20" x14ac:dyDescent="0.25">
      <c r="L6511" s="75">
        <f>COUNTIF($B$2:B6511,B6511)</f>
        <v>0</v>
      </c>
      <c r="M6511" s="75">
        <f>COUNTIF($L$2:L6511,4)</f>
        <v>42</v>
      </c>
      <c r="N6511" s="76" t="str">
        <f t="shared" si="509"/>
        <v>0</v>
      </c>
      <c r="O6511" s="76" t="str">
        <f t="shared" si="505"/>
        <v/>
      </c>
      <c r="P6511" s="75" t="str">
        <f t="shared" si="506"/>
        <v/>
      </c>
      <c r="Q6511" s="77" t="str">
        <f t="shared" si="507"/>
        <v/>
      </c>
      <c r="R6511" s="77" t="str">
        <f t="shared" si="508"/>
        <v/>
      </c>
      <c r="S6511" s="77" t="str">
        <f>IF(O6511="","",IF(OR(VALUE(LEFT(O6511,2))&gt;IF(RIGHT(J6511,1)="M",7,19),AND(OR(LEFT(O6511,2)={"07","19"}),VALUE(RIGHT(O6511,2))&gt;15)),TRUE,FALSE))</f>
        <v/>
      </c>
      <c r="T6511" s="77" t="str">
        <f>IF(O6511="","",IF(OR(VALUE(LEFT(O6511,2))&gt;IF(RIGHT(J6511,1)="M",7,19),AND(OR(LEFT(O6511,2)={"07","19"}),VALUE(RIGHT(O6511,2))&gt;5)),TRUE,FALSE))</f>
        <v/>
      </c>
    </row>
    <row r="6512" spans="12:20" x14ac:dyDescent="0.25">
      <c r="L6512" s="75">
        <f>COUNTIF($B$2:B6512,B6512)</f>
        <v>0</v>
      </c>
      <c r="M6512" s="75">
        <f>COUNTIF($L$2:L6512,4)</f>
        <v>42</v>
      </c>
      <c r="N6512" s="76" t="str">
        <f t="shared" si="509"/>
        <v>0</v>
      </c>
      <c r="O6512" s="76" t="str">
        <f t="shared" si="505"/>
        <v/>
      </c>
      <c r="P6512" s="75" t="str">
        <f t="shared" si="506"/>
        <v/>
      </c>
      <c r="Q6512" s="77" t="str">
        <f t="shared" si="507"/>
        <v/>
      </c>
      <c r="R6512" s="77" t="str">
        <f t="shared" si="508"/>
        <v/>
      </c>
      <c r="S6512" s="77" t="str">
        <f>IF(O6512="","",IF(OR(VALUE(LEFT(O6512,2))&gt;IF(RIGHT(J6512,1)="M",7,19),AND(OR(LEFT(O6512,2)={"07","19"}),VALUE(RIGHT(O6512,2))&gt;15)),TRUE,FALSE))</f>
        <v/>
      </c>
      <c r="T6512" s="77" t="str">
        <f>IF(O6512="","",IF(OR(VALUE(LEFT(O6512,2))&gt;IF(RIGHT(J6512,1)="M",7,19),AND(OR(LEFT(O6512,2)={"07","19"}),VALUE(RIGHT(O6512,2))&gt;5)),TRUE,FALSE))</f>
        <v/>
      </c>
    </row>
    <row r="6513" spans="12:20" x14ac:dyDescent="0.25">
      <c r="L6513" s="75">
        <f>COUNTIF($B$2:B6513,B6513)</f>
        <v>0</v>
      </c>
      <c r="M6513" s="75">
        <f>COUNTIF($L$2:L6513,4)</f>
        <v>42</v>
      </c>
      <c r="N6513" s="76" t="str">
        <f t="shared" si="509"/>
        <v>0</v>
      </c>
      <c r="O6513" s="76" t="str">
        <f t="shared" si="505"/>
        <v/>
      </c>
      <c r="P6513" s="75" t="str">
        <f t="shared" si="506"/>
        <v/>
      </c>
      <c r="Q6513" s="77" t="str">
        <f t="shared" si="507"/>
        <v/>
      </c>
      <c r="R6513" s="77" t="str">
        <f t="shared" si="508"/>
        <v/>
      </c>
      <c r="S6513" s="77" t="str">
        <f>IF(O6513="","",IF(OR(VALUE(LEFT(O6513,2))&gt;IF(RIGHT(J6513,1)="M",7,19),AND(OR(LEFT(O6513,2)={"07","19"}),VALUE(RIGHT(O6513,2))&gt;15)),TRUE,FALSE))</f>
        <v/>
      </c>
      <c r="T6513" s="77" t="str">
        <f>IF(O6513="","",IF(OR(VALUE(LEFT(O6513,2))&gt;IF(RIGHT(J6513,1)="M",7,19),AND(OR(LEFT(O6513,2)={"07","19"}),VALUE(RIGHT(O6513,2))&gt;5)),TRUE,FALSE))</f>
        <v/>
      </c>
    </row>
    <row r="6514" spans="12:20" x14ac:dyDescent="0.25">
      <c r="L6514" s="75">
        <f>COUNTIF($B$2:B6514,B6514)</f>
        <v>0</v>
      </c>
      <c r="M6514" s="75">
        <f>COUNTIF($L$2:L6514,4)</f>
        <v>42</v>
      </c>
      <c r="N6514" s="76" t="str">
        <f t="shared" si="509"/>
        <v>0</v>
      </c>
      <c r="O6514" s="76" t="str">
        <f t="shared" si="505"/>
        <v/>
      </c>
      <c r="P6514" s="75" t="str">
        <f t="shared" si="506"/>
        <v/>
      </c>
      <c r="Q6514" s="77" t="str">
        <f t="shared" si="507"/>
        <v/>
      </c>
      <c r="R6514" s="77" t="str">
        <f t="shared" si="508"/>
        <v/>
      </c>
      <c r="S6514" s="77" t="str">
        <f>IF(O6514="","",IF(OR(VALUE(LEFT(O6514,2))&gt;IF(RIGHT(J6514,1)="M",7,19),AND(OR(LEFT(O6514,2)={"07","19"}),VALUE(RIGHT(O6514,2))&gt;15)),TRUE,FALSE))</f>
        <v/>
      </c>
      <c r="T6514" s="77" t="str">
        <f>IF(O6514="","",IF(OR(VALUE(LEFT(O6514,2))&gt;IF(RIGHT(J6514,1)="M",7,19),AND(OR(LEFT(O6514,2)={"07","19"}),VALUE(RIGHT(O6514,2))&gt;5)),TRUE,FALSE))</f>
        <v/>
      </c>
    </row>
    <row r="6515" spans="12:20" x14ac:dyDescent="0.25">
      <c r="L6515" s="75">
        <f>COUNTIF($B$2:B6515,B6515)</f>
        <v>0</v>
      </c>
      <c r="M6515" s="75">
        <f>COUNTIF($L$2:L6515,4)</f>
        <v>42</v>
      </c>
      <c r="N6515" s="76" t="str">
        <f t="shared" si="509"/>
        <v>0</v>
      </c>
      <c r="O6515" s="76" t="str">
        <f t="shared" si="505"/>
        <v/>
      </c>
      <c r="P6515" s="75" t="str">
        <f t="shared" si="506"/>
        <v/>
      </c>
      <c r="Q6515" s="77" t="str">
        <f t="shared" si="507"/>
        <v/>
      </c>
      <c r="R6515" s="77" t="str">
        <f t="shared" si="508"/>
        <v/>
      </c>
      <c r="S6515" s="77" t="str">
        <f>IF(O6515="","",IF(OR(VALUE(LEFT(O6515,2))&gt;IF(RIGHT(J6515,1)="M",7,19),AND(OR(LEFT(O6515,2)={"07","19"}),VALUE(RIGHT(O6515,2))&gt;15)),TRUE,FALSE))</f>
        <v/>
      </c>
      <c r="T6515" s="77" t="str">
        <f>IF(O6515="","",IF(OR(VALUE(LEFT(O6515,2))&gt;IF(RIGHT(J6515,1)="M",7,19),AND(OR(LEFT(O6515,2)={"07","19"}),VALUE(RIGHT(O6515,2))&gt;5)),TRUE,FALSE))</f>
        <v/>
      </c>
    </row>
    <row r="6516" spans="12:20" x14ac:dyDescent="0.25">
      <c r="L6516" s="75">
        <f>COUNTIF($B$2:B6516,B6516)</f>
        <v>0</v>
      </c>
      <c r="M6516" s="75">
        <f>COUNTIF($L$2:L6516,4)</f>
        <v>42</v>
      </c>
      <c r="N6516" s="76" t="str">
        <f t="shared" si="509"/>
        <v>0</v>
      </c>
      <c r="O6516" s="76" t="str">
        <f t="shared" si="505"/>
        <v/>
      </c>
      <c r="P6516" s="75" t="str">
        <f t="shared" si="506"/>
        <v/>
      </c>
      <c r="Q6516" s="77" t="str">
        <f t="shared" si="507"/>
        <v/>
      </c>
      <c r="R6516" s="77" t="str">
        <f t="shared" si="508"/>
        <v/>
      </c>
      <c r="S6516" s="77" t="str">
        <f>IF(O6516="","",IF(OR(VALUE(LEFT(O6516,2))&gt;IF(RIGHT(J6516,1)="M",7,19),AND(OR(LEFT(O6516,2)={"07","19"}),VALUE(RIGHT(O6516,2))&gt;15)),TRUE,FALSE))</f>
        <v/>
      </c>
      <c r="T6516" s="77" t="str">
        <f>IF(O6516="","",IF(OR(VALUE(LEFT(O6516,2))&gt;IF(RIGHT(J6516,1)="M",7,19),AND(OR(LEFT(O6516,2)={"07","19"}),VALUE(RIGHT(O6516,2))&gt;5)),TRUE,FALSE))</f>
        <v/>
      </c>
    </row>
    <row r="6517" spans="12:20" x14ac:dyDescent="0.25">
      <c r="L6517" s="75">
        <f>COUNTIF($B$2:B6517,B6517)</f>
        <v>0</v>
      </c>
      <c r="M6517" s="75">
        <f>COUNTIF($L$2:L6517,4)</f>
        <v>42</v>
      </c>
      <c r="N6517" s="76" t="str">
        <f t="shared" si="509"/>
        <v>0</v>
      </c>
      <c r="O6517" s="76" t="str">
        <f t="shared" si="505"/>
        <v/>
      </c>
      <c r="P6517" s="75" t="str">
        <f t="shared" si="506"/>
        <v/>
      </c>
      <c r="Q6517" s="77" t="str">
        <f t="shared" si="507"/>
        <v/>
      </c>
      <c r="R6517" s="77" t="str">
        <f t="shared" si="508"/>
        <v/>
      </c>
      <c r="S6517" s="77" t="str">
        <f>IF(O6517="","",IF(OR(VALUE(LEFT(O6517,2))&gt;IF(RIGHT(J6517,1)="M",7,19),AND(OR(LEFT(O6517,2)={"07","19"}),VALUE(RIGHT(O6517,2))&gt;15)),TRUE,FALSE))</f>
        <v/>
      </c>
      <c r="T6517" s="77" t="str">
        <f>IF(O6517="","",IF(OR(VALUE(LEFT(O6517,2))&gt;IF(RIGHT(J6517,1)="M",7,19),AND(OR(LEFT(O6517,2)={"07","19"}),VALUE(RIGHT(O6517,2))&gt;5)),TRUE,FALSE))</f>
        <v/>
      </c>
    </row>
    <row r="6518" spans="12:20" x14ac:dyDescent="0.25">
      <c r="L6518" s="75">
        <f>COUNTIF($B$2:B6518,B6518)</f>
        <v>0</v>
      </c>
      <c r="M6518" s="75">
        <f>COUNTIF($L$2:L6518,4)</f>
        <v>42</v>
      </c>
      <c r="N6518" s="76" t="str">
        <f t="shared" si="509"/>
        <v>0</v>
      </c>
      <c r="O6518" s="76" t="str">
        <f t="shared" si="505"/>
        <v/>
      </c>
      <c r="P6518" s="75" t="str">
        <f t="shared" si="506"/>
        <v/>
      </c>
      <c r="Q6518" s="77" t="str">
        <f t="shared" si="507"/>
        <v/>
      </c>
      <c r="R6518" s="77" t="str">
        <f t="shared" si="508"/>
        <v/>
      </c>
      <c r="S6518" s="77" t="str">
        <f>IF(O6518="","",IF(OR(VALUE(LEFT(O6518,2))&gt;IF(RIGHT(J6518,1)="M",7,19),AND(OR(LEFT(O6518,2)={"07","19"}),VALUE(RIGHT(O6518,2))&gt;15)),TRUE,FALSE))</f>
        <v/>
      </c>
      <c r="T6518" s="77" t="str">
        <f>IF(O6518="","",IF(OR(VALUE(LEFT(O6518,2))&gt;IF(RIGHT(J6518,1)="M",7,19),AND(OR(LEFT(O6518,2)={"07","19"}),VALUE(RIGHT(O6518,2))&gt;5)),TRUE,FALSE))</f>
        <v/>
      </c>
    </row>
    <row r="6519" spans="12:20" x14ac:dyDescent="0.25">
      <c r="L6519" s="75">
        <f>COUNTIF($B$2:B6519,B6519)</f>
        <v>0</v>
      </c>
      <c r="M6519" s="75">
        <f>COUNTIF($L$2:L6519,4)</f>
        <v>42</v>
      </c>
      <c r="N6519" s="76" t="str">
        <f t="shared" si="509"/>
        <v>0</v>
      </c>
      <c r="O6519" s="76" t="str">
        <f t="shared" si="505"/>
        <v/>
      </c>
      <c r="P6519" s="75" t="str">
        <f t="shared" si="506"/>
        <v/>
      </c>
      <c r="Q6519" s="77" t="str">
        <f t="shared" si="507"/>
        <v/>
      </c>
      <c r="R6519" s="77" t="str">
        <f t="shared" si="508"/>
        <v/>
      </c>
      <c r="S6519" s="77" t="str">
        <f>IF(O6519="","",IF(OR(VALUE(LEFT(O6519,2))&gt;IF(RIGHT(J6519,1)="M",7,19),AND(OR(LEFT(O6519,2)={"07","19"}),VALUE(RIGHT(O6519,2))&gt;15)),TRUE,FALSE))</f>
        <v/>
      </c>
      <c r="T6519" s="77" t="str">
        <f>IF(O6519="","",IF(OR(VALUE(LEFT(O6519,2))&gt;IF(RIGHT(J6519,1)="M",7,19),AND(OR(LEFT(O6519,2)={"07","19"}),VALUE(RIGHT(O6519,2))&gt;5)),TRUE,FALSE))</f>
        <v/>
      </c>
    </row>
    <row r="6520" spans="12:20" x14ac:dyDescent="0.25">
      <c r="L6520" s="75">
        <f>COUNTIF($B$2:B6520,B6520)</f>
        <v>0</v>
      </c>
      <c r="M6520" s="75">
        <f>COUNTIF($L$2:L6520,4)</f>
        <v>42</v>
      </c>
      <c r="N6520" s="76" t="str">
        <f t="shared" si="509"/>
        <v>0</v>
      </c>
      <c r="O6520" s="76" t="str">
        <f t="shared" si="505"/>
        <v/>
      </c>
      <c r="P6520" s="75" t="str">
        <f t="shared" si="506"/>
        <v/>
      </c>
      <c r="Q6520" s="77" t="str">
        <f t="shared" si="507"/>
        <v/>
      </c>
      <c r="R6520" s="77" t="str">
        <f t="shared" si="508"/>
        <v/>
      </c>
      <c r="S6520" s="77" t="str">
        <f>IF(O6520="","",IF(OR(VALUE(LEFT(O6520,2))&gt;IF(RIGHT(J6520,1)="M",7,19),AND(OR(LEFT(O6520,2)={"07","19"}),VALUE(RIGHT(O6520,2))&gt;15)),TRUE,FALSE))</f>
        <v/>
      </c>
      <c r="T6520" s="77" t="str">
        <f>IF(O6520="","",IF(OR(VALUE(LEFT(O6520,2))&gt;IF(RIGHT(J6520,1)="M",7,19),AND(OR(LEFT(O6520,2)={"07","19"}),VALUE(RIGHT(O6520,2))&gt;5)),TRUE,FALSE))</f>
        <v/>
      </c>
    </row>
    <row r="6521" spans="12:20" x14ac:dyDescent="0.25">
      <c r="L6521" s="75">
        <f>COUNTIF($B$2:B6521,B6521)</f>
        <v>0</v>
      </c>
      <c r="M6521" s="75">
        <f>COUNTIF($L$2:L6521,4)</f>
        <v>42</v>
      </c>
      <c r="N6521" s="76" t="str">
        <f t="shared" si="509"/>
        <v>0</v>
      </c>
      <c r="O6521" s="76" t="str">
        <f t="shared" si="505"/>
        <v/>
      </c>
      <c r="P6521" s="75" t="str">
        <f t="shared" si="506"/>
        <v/>
      </c>
      <c r="Q6521" s="77" t="str">
        <f t="shared" si="507"/>
        <v/>
      </c>
      <c r="R6521" s="77" t="str">
        <f t="shared" si="508"/>
        <v/>
      </c>
      <c r="S6521" s="77" t="str">
        <f>IF(O6521="","",IF(OR(VALUE(LEFT(O6521,2))&gt;IF(RIGHT(J6521,1)="M",7,19),AND(OR(LEFT(O6521,2)={"07","19"}),VALUE(RIGHT(O6521,2))&gt;15)),TRUE,FALSE))</f>
        <v/>
      </c>
      <c r="T6521" s="77" t="str">
        <f>IF(O6521="","",IF(OR(VALUE(LEFT(O6521,2))&gt;IF(RIGHT(J6521,1)="M",7,19),AND(OR(LEFT(O6521,2)={"07","19"}),VALUE(RIGHT(O6521,2))&gt;5)),TRUE,FALSE))</f>
        <v/>
      </c>
    </row>
    <row r="6522" spans="12:20" x14ac:dyDescent="0.25">
      <c r="L6522" s="75">
        <f>COUNTIF($B$2:B6522,B6522)</f>
        <v>0</v>
      </c>
      <c r="M6522" s="75">
        <f>COUNTIF($L$2:L6522,4)</f>
        <v>42</v>
      </c>
      <c r="N6522" s="76" t="str">
        <f t="shared" si="509"/>
        <v>0</v>
      </c>
      <c r="O6522" s="76" t="str">
        <f t="shared" si="505"/>
        <v/>
      </c>
      <c r="P6522" s="75" t="str">
        <f t="shared" si="506"/>
        <v/>
      </c>
      <c r="Q6522" s="77" t="str">
        <f t="shared" si="507"/>
        <v/>
      </c>
      <c r="R6522" s="77" t="str">
        <f t="shared" si="508"/>
        <v/>
      </c>
      <c r="S6522" s="77" t="str">
        <f>IF(O6522="","",IF(OR(VALUE(LEFT(O6522,2))&gt;IF(RIGHT(J6522,1)="M",7,19),AND(OR(LEFT(O6522,2)={"07","19"}),VALUE(RIGHT(O6522,2))&gt;15)),TRUE,FALSE))</f>
        <v/>
      </c>
      <c r="T6522" s="77" t="str">
        <f>IF(O6522="","",IF(OR(VALUE(LEFT(O6522,2))&gt;IF(RIGHT(J6522,1)="M",7,19),AND(OR(LEFT(O6522,2)={"07","19"}),VALUE(RIGHT(O6522,2))&gt;5)),TRUE,FALSE))</f>
        <v/>
      </c>
    </row>
    <row r="6523" spans="12:20" x14ac:dyDescent="0.25">
      <c r="L6523" s="75">
        <f>COUNTIF($B$2:B6523,B6523)</f>
        <v>0</v>
      </c>
      <c r="M6523" s="75">
        <f>COUNTIF($L$2:L6523,4)</f>
        <v>42</v>
      </c>
      <c r="N6523" s="76" t="str">
        <f t="shared" si="509"/>
        <v>0</v>
      </c>
      <c r="O6523" s="76" t="str">
        <f t="shared" si="505"/>
        <v/>
      </c>
      <c r="P6523" s="75" t="str">
        <f t="shared" si="506"/>
        <v/>
      </c>
      <c r="Q6523" s="77" t="str">
        <f t="shared" si="507"/>
        <v/>
      </c>
      <c r="R6523" s="77" t="str">
        <f t="shared" si="508"/>
        <v/>
      </c>
      <c r="S6523" s="77" t="str">
        <f>IF(O6523="","",IF(OR(VALUE(LEFT(O6523,2))&gt;IF(RIGHT(J6523,1)="M",7,19),AND(OR(LEFT(O6523,2)={"07","19"}),VALUE(RIGHT(O6523,2))&gt;15)),TRUE,FALSE))</f>
        <v/>
      </c>
      <c r="T6523" s="77" t="str">
        <f>IF(O6523="","",IF(OR(VALUE(LEFT(O6523,2))&gt;IF(RIGHT(J6523,1)="M",7,19),AND(OR(LEFT(O6523,2)={"07","19"}),VALUE(RIGHT(O6523,2))&gt;5)),TRUE,FALSE))</f>
        <v/>
      </c>
    </row>
    <row r="6524" spans="12:20" x14ac:dyDescent="0.25">
      <c r="L6524" s="75">
        <f>COUNTIF($B$2:B6524,B6524)</f>
        <v>0</v>
      </c>
      <c r="M6524" s="75">
        <f>COUNTIF($L$2:L6524,4)</f>
        <v>42</v>
      </c>
      <c r="N6524" s="76" t="str">
        <f t="shared" si="509"/>
        <v>0</v>
      </c>
      <c r="O6524" s="76" t="str">
        <f t="shared" si="505"/>
        <v/>
      </c>
      <c r="P6524" s="75" t="str">
        <f t="shared" si="506"/>
        <v/>
      </c>
      <c r="Q6524" s="77" t="str">
        <f t="shared" si="507"/>
        <v/>
      </c>
      <c r="R6524" s="77" t="str">
        <f t="shared" si="508"/>
        <v/>
      </c>
      <c r="S6524" s="77" t="str">
        <f>IF(O6524="","",IF(OR(VALUE(LEFT(O6524,2))&gt;IF(RIGHT(J6524,1)="M",7,19),AND(OR(LEFT(O6524,2)={"07","19"}),VALUE(RIGHT(O6524,2))&gt;15)),TRUE,FALSE))</f>
        <v/>
      </c>
      <c r="T6524" s="77" t="str">
        <f>IF(O6524="","",IF(OR(VALUE(LEFT(O6524,2))&gt;IF(RIGHT(J6524,1)="M",7,19),AND(OR(LEFT(O6524,2)={"07","19"}),VALUE(RIGHT(O6524,2))&gt;5)),TRUE,FALSE))</f>
        <v/>
      </c>
    </row>
    <row r="6525" spans="12:20" x14ac:dyDescent="0.25">
      <c r="L6525" s="75">
        <f>COUNTIF($B$2:B6525,B6525)</f>
        <v>0</v>
      </c>
      <c r="M6525" s="75">
        <f>COUNTIF($L$2:L6525,4)</f>
        <v>42</v>
      </c>
      <c r="N6525" s="76" t="str">
        <f t="shared" si="509"/>
        <v>0</v>
      </c>
      <c r="O6525" s="76" t="str">
        <f t="shared" si="505"/>
        <v/>
      </c>
      <c r="P6525" s="75" t="str">
        <f t="shared" si="506"/>
        <v/>
      </c>
      <c r="Q6525" s="77" t="str">
        <f t="shared" si="507"/>
        <v/>
      </c>
      <c r="R6525" s="77" t="str">
        <f t="shared" si="508"/>
        <v/>
      </c>
      <c r="S6525" s="77" t="str">
        <f>IF(O6525="","",IF(OR(VALUE(LEFT(O6525,2))&gt;IF(RIGHT(J6525,1)="M",7,19),AND(OR(LEFT(O6525,2)={"07","19"}),VALUE(RIGHT(O6525,2))&gt;15)),TRUE,FALSE))</f>
        <v/>
      </c>
      <c r="T6525" s="77" t="str">
        <f>IF(O6525="","",IF(OR(VALUE(LEFT(O6525,2))&gt;IF(RIGHT(J6525,1)="M",7,19),AND(OR(LEFT(O6525,2)={"07","19"}),VALUE(RIGHT(O6525,2))&gt;5)),TRUE,FALSE))</f>
        <v/>
      </c>
    </row>
    <row r="6526" spans="12:20" x14ac:dyDescent="0.25">
      <c r="L6526" s="75">
        <f>COUNTIF($B$2:B6526,B6526)</f>
        <v>0</v>
      </c>
      <c r="M6526" s="75">
        <f>COUNTIF($L$2:L6526,4)</f>
        <v>42</v>
      </c>
      <c r="N6526" s="76" t="str">
        <f t="shared" si="509"/>
        <v>0</v>
      </c>
      <c r="O6526" s="76" t="str">
        <f t="shared" si="505"/>
        <v/>
      </c>
      <c r="P6526" s="75" t="str">
        <f t="shared" si="506"/>
        <v/>
      </c>
      <c r="Q6526" s="77" t="str">
        <f t="shared" si="507"/>
        <v/>
      </c>
      <c r="R6526" s="77" t="str">
        <f t="shared" si="508"/>
        <v/>
      </c>
      <c r="S6526" s="77" t="str">
        <f>IF(O6526="","",IF(OR(VALUE(LEFT(O6526,2))&gt;IF(RIGHT(J6526,1)="M",7,19),AND(OR(LEFT(O6526,2)={"07","19"}),VALUE(RIGHT(O6526,2))&gt;15)),TRUE,FALSE))</f>
        <v/>
      </c>
      <c r="T6526" s="77" t="str">
        <f>IF(O6526="","",IF(OR(VALUE(LEFT(O6526,2))&gt;IF(RIGHT(J6526,1)="M",7,19),AND(OR(LEFT(O6526,2)={"07","19"}),VALUE(RIGHT(O6526,2))&gt;5)),TRUE,FALSE))</f>
        <v/>
      </c>
    </row>
    <row r="6527" spans="12:20" x14ac:dyDescent="0.25">
      <c r="L6527" s="75">
        <f>COUNTIF($B$2:B6527,B6527)</f>
        <v>0</v>
      </c>
      <c r="M6527" s="75">
        <f>COUNTIF($L$2:L6527,4)</f>
        <v>42</v>
      </c>
      <c r="N6527" s="76" t="str">
        <f t="shared" si="509"/>
        <v>0</v>
      </c>
      <c r="O6527" s="76" t="str">
        <f t="shared" si="505"/>
        <v/>
      </c>
      <c r="P6527" s="75" t="str">
        <f t="shared" si="506"/>
        <v/>
      </c>
      <c r="Q6527" s="77" t="str">
        <f t="shared" si="507"/>
        <v/>
      </c>
      <c r="R6527" s="77" t="str">
        <f t="shared" si="508"/>
        <v/>
      </c>
      <c r="S6527" s="77" t="str">
        <f>IF(O6527="","",IF(OR(VALUE(LEFT(O6527,2))&gt;IF(RIGHT(J6527,1)="M",7,19),AND(OR(LEFT(O6527,2)={"07","19"}),VALUE(RIGHT(O6527,2))&gt;15)),TRUE,FALSE))</f>
        <v/>
      </c>
      <c r="T6527" s="77" t="str">
        <f>IF(O6527="","",IF(OR(VALUE(LEFT(O6527,2))&gt;IF(RIGHT(J6527,1)="M",7,19),AND(OR(LEFT(O6527,2)={"07","19"}),VALUE(RIGHT(O6527,2))&gt;5)),TRUE,FALSE))</f>
        <v/>
      </c>
    </row>
    <row r="6528" spans="12:20" x14ac:dyDescent="0.25">
      <c r="L6528" s="75">
        <f>COUNTIF($B$2:B6528,B6528)</f>
        <v>0</v>
      </c>
      <c r="M6528" s="75">
        <f>COUNTIF($L$2:L6528,4)</f>
        <v>42</v>
      </c>
      <c r="N6528" s="76" t="str">
        <f t="shared" si="509"/>
        <v>0</v>
      </c>
      <c r="O6528" s="76" t="str">
        <f t="shared" si="505"/>
        <v/>
      </c>
      <c r="P6528" s="75" t="str">
        <f t="shared" si="506"/>
        <v/>
      </c>
      <c r="Q6528" s="77" t="str">
        <f t="shared" si="507"/>
        <v/>
      </c>
      <c r="R6528" s="77" t="str">
        <f t="shared" si="508"/>
        <v/>
      </c>
      <c r="S6528" s="77" t="str">
        <f>IF(O6528="","",IF(OR(VALUE(LEFT(O6528,2))&gt;IF(RIGHT(J6528,1)="M",7,19),AND(OR(LEFT(O6528,2)={"07","19"}),VALUE(RIGHT(O6528,2))&gt;15)),TRUE,FALSE))</f>
        <v/>
      </c>
      <c r="T6528" s="77" t="str">
        <f>IF(O6528="","",IF(OR(VALUE(LEFT(O6528,2))&gt;IF(RIGHT(J6528,1)="M",7,19),AND(OR(LEFT(O6528,2)={"07","19"}),VALUE(RIGHT(O6528,2))&gt;5)),TRUE,FALSE))</f>
        <v/>
      </c>
    </row>
    <row r="6529" spans="12:20" x14ac:dyDescent="0.25">
      <c r="L6529" s="75">
        <f>COUNTIF($B$2:B6529,B6529)</f>
        <v>0</v>
      </c>
      <c r="M6529" s="75">
        <f>COUNTIF($L$2:L6529,4)</f>
        <v>42</v>
      </c>
      <c r="N6529" s="76" t="str">
        <f t="shared" si="509"/>
        <v>0</v>
      </c>
      <c r="O6529" s="76" t="str">
        <f t="shared" si="505"/>
        <v/>
      </c>
      <c r="P6529" s="75" t="str">
        <f t="shared" si="506"/>
        <v/>
      </c>
      <c r="Q6529" s="77" t="str">
        <f t="shared" si="507"/>
        <v/>
      </c>
      <c r="R6529" s="77" t="str">
        <f t="shared" si="508"/>
        <v/>
      </c>
      <c r="S6529" s="77" t="str">
        <f>IF(O6529="","",IF(OR(VALUE(LEFT(O6529,2))&gt;IF(RIGHT(J6529,1)="M",7,19),AND(OR(LEFT(O6529,2)={"07","19"}),VALUE(RIGHT(O6529,2))&gt;15)),TRUE,FALSE))</f>
        <v/>
      </c>
      <c r="T6529" s="77" t="str">
        <f>IF(O6529="","",IF(OR(VALUE(LEFT(O6529,2))&gt;IF(RIGHT(J6529,1)="M",7,19),AND(OR(LEFT(O6529,2)={"07","19"}),VALUE(RIGHT(O6529,2))&gt;5)),TRUE,FALSE))</f>
        <v/>
      </c>
    </row>
    <row r="6530" spans="12:20" x14ac:dyDescent="0.25">
      <c r="L6530" s="75">
        <f>COUNTIF($B$2:B6530,B6530)</f>
        <v>0</v>
      </c>
      <c r="M6530" s="75">
        <f>COUNTIF($L$2:L6530,4)</f>
        <v>42</v>
      </c>
      <c r="N6530" s="76" t="str">
        <f t="shared" si="509"/>
        <v>0</v>
      </c>
      <c r="O6530" s="76" t="str">
        <f t="shared" ref="O6530:O6593" si="510">TRIM(SUBSTITUTE(SUBSTITUTE(D6530,"+",""),"_",""))</f>
        <v/>
      </c>
      <c r="P6530" s="75" t="str">
        <f t="shared" ref="P6530:P6593" si="511">TRIM(SUBSTITUTE(SUBSTITUTE(E6530,"+",""),"_",""))</f>
        <v/>
      </c>
      <c r="Q6530" s="77" t="str">
        <f t="shared" ref="Q6530:Q6593" si="512">IFERROR(IF(RIGHT(P6530,2)&lt;RIGHT(O6530,2),IF(P6530&lt;O6530,P6530+2360-O6530,P6530-40-O6530),IF(P6530&lt;O6530,P6530+2400-O6530,P6530-O6530)),"")</f>
        <v/>
      </c>
      <c r="R6530" s="77" t="str">
        <f t="shared" ref="R6530:R6593" si="513">IFERROR(ROUNDDOWN(Q6530/100,0),"")</f>
        <v/>
      </c>
      <c r="S6530" s="77" t="str">
        <f>IF(O6530="","",IF(OR(VALUE(LEFT(O6530,2))&gt;IF(RIGHT(J6530,1)="M",7,19),AND(OR(LEFT(O6530,2)={"07","19"}),VALUE(RIGHT(O6530,2))&gt;15)),TRUE,FALSE))</f>
        <v/>
      </c>
      <c r="T6530" s="77" t="str">
        <f>IF(O6530="","",IF(OR(VALUE(LEFT(O6530,2))&gt;IF(RIGHT(J6530,1)="M",7,19),AND(OR(LEFT(O6530,2)={"07","19"}),VALUE(RIGHT(O6530,2))&gt;5)),TRUE,FALSE))</f>
        <v/>
      </c>
    </row>
    <row r="6531" spans="12:20" x14ac:dyDescent="0.25">
      <c r="L6531" s="75">
        <f>COUNTIF($B$2:B6531,B6531)</f>
        <v>0</v>
      </c>
      <c r="M6531" s="75">
        <f>COUNTIF($L$2:L6531,4)</f>
        <v>42</v>
      </c>
      <c r="N6531" s="76" t="str">
        <f t="shared" ref="N6531:N6594" si="514">A6531&amp;DAY(C6531)</f>
        <v>0</v>
      </c>
      <c r="O6531" s="76" t="str">
        <f t="shared" si="510"/>
        <v/>
      </c>
      <c r="P6531" s="75" t="str">
        <f t="shared" si="511"/>
        <v/>
      </c>
      <c r="Q6531" s="77" t="str">
        <f t="shared" si="512"/>
        <v/>
      </c>
      <c r="R6531" s="77" t="str">
        <f t="shared" si="513"/>
        <v/>
      </c>
      <c r="S6531" s="77" t="str">
        <f>IF(O6531="","",IF(OR(VALUE(LEFT(O6531,2))&gt;IF(RIGHT(J6531,1)="M",7,19),AND(OR(LEFT(O6531,2)={"07","19"}),VALUE(RIGHT(O6531,2))&gt;15)),TRUE,FALSE))</f>
        <v/>
      </c>
      <c r="T6531" s="77" t="str">
        <f>IF(O6531="","",IF(OR(VALUE(LEFT(O6531,2))&gt;IF(RIGHT(J6531,1)="M",7,19),AND(OR(LEFT(O6531,2)={"07","19"}),VALUE(RIGHT(O6531,2))&gt;5)),TRUE,FALSE))</f>
        <v/>
      </c>
    </row>
    <row r="6532" spans="12:20" x14ac:dyDescent="0.25">
      <c r="L6532" s="75">
        <f>COUNTIF($B$2:B6532,B6532)</f>
        <v>0</v>
      </c>
      <c r="M6532" s="75">
        <f>COUNTIF($L$2:L6532,4)</f>
        <v>42</v>
      </c>
      <c r="N6532" s="76" t="str">
        <f t="shared" si="514"/>
        <v>0</v>
      </c>
      <c r="O6532" s="76" t="str">
        <f t="shared" si="510"/>
        <v/>
      </c>
      <c r="P6532" s="75" t="str">
        <f t="shared" si="511"/>
        <v/>
      </c>
      <c r="Q6532" s="77" t="str">
        <f t="shared" si="512"/>
        <v/>
      </c>
      <c r="R6532" s="77" t="str">
        <f t="shared" si="513"/>
        <v/>
      </c>
      <c r="S6532" s="77" t="str">
        <f>IF(O6532="","",IF(OR(VALUE(LEFT(O6532,2))&gt;IF(RIGHT(J6532,1)="M",7,19),AND(OR(LEFT(O6532,2)={"07","19"}),VALUE(RIGHT(O6532,2))&gt;15)),TRUE,FALSE))</f>
        <v/>
      </c>
      <c r="T6532" s="77" t="str">
        <f>IF(O6532="","",IF(OR(VALUE(LEFT(O6532,2))&gt;IF(RIGHT(J6532,1)="M",7,19),AND(OR(LEFT(O6532,2)={"07","19"}),VALUE(RIGHT(O6532,2))&gt;5)),TRUE,FALSE))</f>
        <v/>
      </c>
    </row>
    <row r="6533" spans="12:20" x14ac:dyDescent="0.25">
      <c r="L6533" s="75">
        <f>COUNTIF($B$2:B6533,B6533)</f>
        <v>0</v>
      </c>
      <c r="M6533" s="75">
        <f>COUNTIF($L$2:L6533,4)</f>
        <v>42</v>
      </c>
      <c r="N6533" s="76" t="str">
        <f t="shared" si="514"/>
        <v>0</v>
      </c>
      <c r="O6533" s="76" t="str">
        <f t="shared" si="510"/>
        <v/>
      </c>
      <c r="P6533" s="75" t="str">
        <f t="shared" si="511"/>
        <v/>
      </c>
      <c r="Q6533" s="77" t="str">
        <f t="shared" si="512"/>
        <v/>
      </c>
      <c r="R6533" s="77" t="str">
        <f t="shared" si="513"/>
        <v/>
      </c>
      <c r="S6533" s="77" t="str">
        <f>IF(O6533="","",IF(OR(VALUE(LEFT(O6533,2))&gt;IF(RIGHT(J6533,1)="M",7,19),AND(OR(LEFT(O6533,2)={"07","19"}),VALUE(RIGHT(O6533,2))&gt;15)),TRUE,FALSE))</f>
        <v/>
      </c>
      <c r="T6533" s="77" t="str">
        <f>IF(O6533="","",IF(OR(VALUE(LEFT(O6533,2))&gt;IF(RIGHT(J6533,1)="M",7,19),AND(OR(LEFT(O6533,2)={"07","19"}),VALUE(RIGHT(O6533,2))&gt;5)),TRUE,FALSE))</f>
        <v/>
      </c>
    </row>
    <row r="6534" spans="12:20" x14ac:dyDescent="0.25">
      <c r="L6534" s="75">
        <f>COUNTIF($B$2:B6534,B6534)</f>
        <v>0</v>
      </c>
      <c r="M6534" s="75">
        <f>COUNTIF($L$2:L6534,4)</f>
        <v>42</v>
      </c>
      <c r="N6534" s="76" t="str">
        <f t="shared" si="514"/>
        <v>0</v>
      </c>
      <c r="O6534" s="76" t="str">
        <f t="shared" si="510"/>
        <v/>
      </c>
      <c r="P6534" s="75" t="str">
        <f t="shared" si="511"/>
        <v/>
      </c>
      <c r="Q6534" s="77" t="str">
        <f t="shared" si="512"/>
        <v/>
      </c>
      <c r="R6534" s="77" t="str">
        <f t="shared" si="513"/>
        <v/>
      </c>
      <c r="S6534" s="77" t="str">
        <f>IF(O6534="","",IF(OR(VALUE(LEFT(O6534,2))&gt;IF(RIGHT(J6534,1)="M",7,19),AND(OR(LEFT(O6534,2)={"07","19"}),VALUE(RIGHT(O6534,2))&gt;15)),TRUE,FALSE))</f>
        <v/>
      </c>
      <c r="T6534" s="77" t="str">
        <f>IF(O6534="","",IF(OR(VALUE(LEFT(O6534,2))&gt;IF(RIGHT(J6534,1)="M",7,19),AND(OR(LEFT(O6534,2)={"07","19"}),VALUE(RIGHT(O6534,2))&gt;5)),TRUE,FALSE))</f>
        <v/>
      </c>
    </row>
    <row r="6535" spans="12:20" x14ac:dyDescent="0.25">
      <c r="L6535" s="75">
        <f>COUNTIF($B$2:B6535,B6535)</f>
        <v>0</v>
      </c>
      <c r="M6535" s="75">
        <f>COUNTIF($L$2:L6535,4)</f>
        <v>42</v>
      </c>
      <c r="N6535" s="76" t="str">
        <f t="shared" si="514"/>
        <v>0</v>
      </c>
      <c r="O6535" s="76" t="str">
        <f t="shared" si="510"/>
        <v/>
      </c>
      <c r="P6535" s="75" t="str">
        <f t="shared" si="511"/>
        <v/>
      </c>
      <c r="Q6535" s="77" t="str">
        <f t="shared" si="512"/>
        <v/>
      </c>
      <c r="R6535" s="77" t="str">
        <f t="shared" si="513"/>
        <v/>
      </c>
      <c r="S6535" s="77" t="str">
        <f>IF(O6535="","",IF(OR(VALUE(LEFT(O6535,2))&gt;IF(RIGHT(J6535,1)="M",7,19),AND(OR(LEFT(O6535,2)={"07","19"}),VALUE(RIGHT(O6535,2))&gt;15)),TRUE,FALSE))</f>
        <v/>
      </c>
      <c r="T6535" s="77" t="str">
        <f>IF(O6535="","",IF(OR(VALUE(LEFT(O6535,2))&gt;IF(RIGHT(J6535,1)="M",7,19),AND(OR(LEFT(O6535,2)={"07","19"}),VALUE(RIGHT(O6535,2))&gt;5)),TRUE,FALSE))</f>
        <v/>
      </c>
    </row>
    <row r="6536" spans="12:20" x14ac:dyDescent="0.25">
      <c r="L6536" s="75">
        <f>COUNTIF($B$2:B6536,B6536)</f>
        <v>0</v>
      </c>
      <c r="M6536" s="75">
        <f>COUNTIF($L$2:L6536,4)</f>
        <v>42</v>
      </c>
      <c r="N6536" s="76" t="str">
        <f t="shared" si="514"/>
        <v>0</v>
      </c>
      <c r="O6536" s="76" t="str">
        <f t="shared" si="510"/>
        <v/>
      </c>
      <c r="P6536" s="75" t="str">
        <f t="shared" si="511"/>
        <v/>
      </c>
      <c r="Q6536" s="77" t="str">
        <f t="shared" si="512"/>
        <v/>
      </c>
      <c r="R6536" s="77" t="str">
        <f t="shared" si="513"/>
        <v/>
      </c>
      <c r="S6536" s="77" t="str">
        <f>IF(O6536="","",IF(OR(VALUE(LEFT(O6536,2))&gt;IF(RIGHT(J6536,1)="M",7,19),AND(OR(LEFT(O6536,2)={"07","19"}),VALUE(RIGHT(O6536,2))&gt;15)),TRUE,FALSE))</f>
        <v/>
      </c>
      <c r="T6536" s="77" t="str">
        <f>IF(O6536="","",IF(OR(VALUE(LEFT(O6536,2))&gt;IF(RIGHT(J6536,1)="M",7,19),AND(OR(LEFT(O6536,2)={"07","19"}),VALUE(RIGHT(O6536,2))&gt;5)),TRUE,FALSE))</f>
        <v/>
      </c>
    </row>
    <row r="6537" spans="12:20" x14ac:dyDescent="0.25">
      <c r="L6537" s="75">
        <f>COUNTIF($B$2:B6537,B6537)</f>
        <v>0</v>
      </c>
      <c r="M6537" s="75">
        <f>COUNTIF($L$2:L6537,4)</f>
        <v>42</v>
      </c>
      <c r="N6537" s="76" t="str">
        <f t="shared" si="514"/>
        <v>0</v>
      </c>
      <c r="O6537" s="76" t="str">
        <f t="shared" si="510"/>
        <v/>
      </c>
      <c r="P6537" s="75" t="str">
        <f t="shared" si="511"/>
        <v/>
      </c>
      <c r="Q6537" s="77" t="str">
        <f t="shared" si="512"/>
        <v/>
      </c>
      <c r="R6537" s="77" t="str">
        <f t="shared" si="513"/>
        <v/>
      </c>
      <c r="S6537" s="77" t="str">
        <f>IF(O6537="","",IF(OR(VALUE(LEFT(O6537,2))&gt;IF(RIGHT(J6537,1)="M",7,19),AND(OR(LEFT(O6537,2)={"07","19"}),VALUE(RIGHT(O6537,2))&gt;15)),TRUE,FALSE))</f>
        <v/>
      </c>
      <c r="T6537" s="77" t="str">
        <f>IF(O6537="","",IF(OR(VALUE(LEFT(O6537,2))&gt;IF(RIGHT(J6537,1)="M",7,19),AND(OR(LEFT(O6537,2)={"07","19"}),VALUE(RIGHT(O6537,2))&gt;5)),TRUE,FALSE))</f>
        <v/>
      </c>
    </row>
    <row r="6538" spans="12:20" x14ac:dyDescent="0.25">
      <c r="L6538" s="75">
        <f>COUNTIF($B$2:B6538,B6538)</f>
        <v>0</v>
      </c>
      <c r="M6538" s="75">
        <f>COUNTIF($L$2:L6538,4)</f>
        <v>42</v>
      </c>
      <c r="N6538" s="76" t="str">
        <f t="shared" si="514"/>
        <v>0</v>
      </c>
      <c r="O6538" s="76" t="str">
        <f t="shared" si="510"/>
        <v/>
      </c>
      <c r="P6538" s="75" t="str">
        <f t="shared" si="511"/>
        <v/>
      </c>
      <c r="Q6538" s="77" t="str">
        <f t="shared" si="512"/>
        <v/>
      </c>
      <c r="R6538" s="77" t="str">
        <f t="shared" si="513"/>
        <v/>
      </c>
      <c r="S6538" s="77" t="str">
        <f>IF(O6538="","",IF(OR(VALUE(LEFT(O6538,2))&gt;IF(RIGHT(J6538,1)="M",7,19),AND(OR(LEFT(O6538,2)={"07","19"}),VALUE(RIGHT(O6538,2))&gt;15)),TRUE,FALSE))</f>
        <v/>
      </c>
      <c r="T6538" s="77" t="str">
        <f>IF(O6538="","",IF(OR(VALUE(LEFT(O6538,2))&gt;IF(RIGHT(J6538,1)="M",7,19),AND(OR(LEFT(O6538,2)={"07","19"}),VALUE(RIGHT(O6538,2))&gt;5)),TRUE,FALSE))</f>
        <v/>
      </c>
    </row>
    <row r="6539" spans="12:20" x14ac:dyDescent="0.25">
      <c r="L6539" s="75">
        <f>COUNTIF($B$2:B6539,B6539)</f>
        <v>0</v>
      </c>
      <c r="M6539" s="75">
        <f>COUNTIF($L$2:L6539,4)</f>
        <v>42</v>
      </c>
      <c r="N6539" s="76" t="str">
        <f t="shared" si="514"/>
        <v>0</v>
      </c>
      <c r="O6539" s="76" t="str">
        <f t="shared" si="510"/>
        <v/>
      </c>
      <c r="P6539" s="75" t="str">
        <f t="shared" si="511"/>
        <v/>
      </c>
      <c r="Q6539" s="77" t="str">
        <f t="shared" si="512"/>
        <v/>
      </c>
      <c r="R6539" s="77" t="str">
        <f t="shared" si="513"/>
        <v/>
      </c>
      <c r="S6539" s="77" t="str">
        <f>IF(O6539="","",IF(OR(VALUE(LEFT(O6539,2))&gt;IF(RIGHT(J6539,1)="M",7,19),AND(OR(LEFT(O6539,2)={"07","19"}),VALUE(RIGHT(O6539,2))&gt;15)),TRUE,FALSE))</f>
        <v/>
      </c>
      <c r="T6539" s="77" t="str">
        <f>IF(O6539="","",IF(OR(VALUE(LEFT(O6539,2))&gt;IF(RIGHT(J6539,1)="M",7,19),AND(OR(LEFT(O6539,2)={"07","19"}),VALUE(RIGHT(O6539,2))&gt;5)),TRUE,FALSE))</f>
        <v/>
      </c>
    </row>
    <row r="6540" spans="12:20" x14ac:dyDescent="0.25">
      <c r="L6540" s="75">
        <f>COUNTIF($B$2:B6540,B6540)</f>
        <v>0</v>
      </c>
      <c r="M6540" s="75">
        <f>COUNTIF($L$2:L6540,4)</f>
        <v>42</v>
      </c>
      <c r="N6540" s="76" t="str">
        <f t="shared" si="514"/>
        <v>0</v>
      </c>
      <c r="O6540" s="76" t="str">
        <f t="shared" si="510"/>
        <v/>
      </c>
      <c r="P6540" s="75" t="str">
        <f t="shared" si="511"/>
        <v/>
      </c>
      <c r="Q6540" s="77" t="str">
        <f t="shared" si="512"/>
        <v/>
      </c>
      <c r="R6540" s="77" t="str">
        <f t="shared" si="513"/>
        <v/>
      </c>
      <c r="S6540" s="77" t="str">
        <f>IF(O6540="","",IF(OR(VALUE(LEFT(O6540,2))&gt;IF(RIGHT(J6540,1)="M",7,19),AND(OR(LEFT(O6540,2)={"07","19"}),VALUE(RIGHT(O6540,2))&gt;15)),TRUE,FALSE))</f>
        <v/>
      </c>
      <c r="T6540" s="77" t="str">
        <f>IF(O6540="","",IF(OR(VALUE(LEFT(O6540,2))&gt;IF(RIGHT(J6540,1)="M",7,19),AND(OR(LEFT(O6540,2)={"07","19"}),VALUE(RIGHT(O6540,2))&gt;5)),TRUE,FALSE))</f>
        <v/>
      </c>
    </row>
    <row r="6541" spans="12:20" x14ac:dyDescent="0.25">
      <c r="L6541" s="75">
        <f>COUNTIF($B$2:B6541,B6541)</f>
        <v>0</v>
      </c>
      <c r="M6541" s="75">
        <f>COUNTIF($L$2:L6541,4)</f>
        <v>42</v>
      </c>
      <c r="N6541" s="76" t="str">
        <f t="shared" si="514"/>
        <v>0</v>
      </c>
      <c r="O6541" s="76" t="str">
        <f t="shared" si="510"/>
        <v/>
      </c>
      <c r="P6541" s="75" t="str">
        <f t="shared" si="511"/>
        <v/>
      </c>
      <c r="Q6541" s="77" t="str">
        <f t="shared" si="512"/>
        <v/>
      </c>
      <c r="R6541" s="77" t="str">
        <f t="shared" si="513"/>
        <v/>
      </c>
      <c r="S6541" s="77" t="str">
        <f>IF(O6541="","",IF(OR(VALUE(LEFT(O6541,2))&gt;IF(RIGHT(J6541,1)="M",7,19),AND(OR(LEFT(O6541,2)={"07","19"}),VALUE(RIGHT(O6541,2))&gt;15)),TRUE,FALSE))</f>
        <v/>
      </c>
      <c r="T6541" s="77" t="str">
        <f>IF(O6541="","",IF(OR(VALUE(LEFT(O6541,2))&gt;IF(RIGHT(J6541,1)="M",7,19),AND(OR(LEFT(O6541,2)={"07","19"}),VALUE(RIGHT(O6541,2))&gt;5)),TRUE,FALSE))</f>
        <v/>
      </c>
    </row>
    <row r="6542" spans="12:20" x14ac:dyDescent="0.25">
      <c r="L6542" s="75">
        <f>COUNTIF($B$2:B6542,B6542)</f>
        <v>0</v>
      </c>
      <c r="M6542" s="75">
        <f>COUNTIF($L$2:L6542,4)</f>
        <v>42</v>
      </c>
      <c r="N6542" s="76" t="str">
        <f t="shared" si="514"/>
        <v>0</v>
      </c>
      <c r="O6542" s="76" t="str">
        <f t="shared" si="510"/>
        <v/>
      </c>
      <c r="P6542" s="75" t="str">
        <f t="shared" si="511"/>
        <v/>
      </c>
      <c r="Q6542" s="77" t="str">
        <f t="shared" si="512"/>
        <v/>
      </c>
      <c r="R6542" s="77" t="str">
        <f t="shared" si="513"/>
        <v/>
      </c>
      <c r="S6542" s="77" t="str">
        <f>IF(O6542="","",IF(OR(VALUE(LEFT(O6542,2))&gt;IF(RIGHT(J6542,1)="M",7,19),AND(OR(LEFT(O6542,2)={"07","19"}),VALUE(RIGHT(O6542,2))&gt;15)),TRUE,FALSE))</f>
        <v/>
      </c>
      <c r="T6542" s="77" t="str">
        <f>IF(O6542="","",IF(OR(VALUE(LEFT(O6542,2))&gt;IF(RIGHT(J6542,1)="M",7,19),AND(OR(LEFT(O6542,2)={"07","19"}),VALUE(RIGHT(O6542,2))&gt;5)),TRUE,FALSE))</f>
        <v/>
      </c>
    </row>
    <row r="6543" spans="12:20" x14ac:dyDescent="0.25">
      <c r="L6543" s="75">
        <f>COUNTIF($B$2:B6543,B6543)</f>
        <v>0</v>
      </c>
      <c r="M6543" s="75">
        <f>COUNTIF($L$2:L6543,4)</f>
        <v>42</v>
      </c>
      <c r="N6543" s="76" t="str">
        <f t="shared" si="514"/>
        <v>0</v>
      </c>
      <c r="O6543" s="76" t="str">
        <f t="shared" si="510"/>
        <v/>
      </c>
      <c r="P6543" s="75" t="str">
        <f t="shared" si="511"/>
        <v/>
      </c>
      <c r="Q6543" s="77" t="str">
        <f t="shared" si="512"/>
        <v/>
      </c>
      <c r="R6543" s="77" t="str">
        <f t="shared" si="513"/>
        <v/>
      </c>
      <c r="S6543" s="77" t="str">
        <f>IF(O6543="","",IF(OR(VALUE(LEFT(O6543,2))&gt;IF(RIGHT(J6543,1)="M",7,19),AND(OR(LEFT(O6543,2)={"07","19"}),VALUE(RIGHT(O6543,2))&gt;15)),TRUE,FALSE))</f>
        <v/>
      </c>
      <c r="T6543" s="77" t="str">
        <f>IF(O6543="","",IF(OR(VALUE(LEFT(O6543,2))&gt;IF(RIGHT(J6543,1)="M",7,19),AND(OR(LEFT(O6543,2)={"07","19"}),VALUE(RIGHT(O6543,2))&gt;5)),TRUE,FALSE))</f>
        <v/>
      </c>
    </row>
    <row r="6544" spans="12:20" x14ac:dyDescent="0.25">
      <c r="L6544" s="75">
        <f>COUNTIF($B$2:B6544,B6544)</f>
        <v>0</v>
      </c>
      <c r="M6544" s="75">
        <f>COUNTIF($L$2:L6544,4)</f>
        <v>42</v>
      </c>
      <c r="N6544" s="76" t="str">
        <f t="shared" si="514"/>
        <v>0</v>
      </c>
      <c r="O6544" s="76" t="str">
        <f t="shared" si="510"/>
        <v/>
      </c>
      <c r="P6544" s="75" t="str">
        <f t="shared" si="511"/>
        <v/>
      </c>
      <c r="Q6544" s="77" t="str">
        <f t="shared" si="512"/>
        <v/>
      </c>
      <c r="R6544" s="77" t="str">
        <f t="shared" si="513"/>
        <v/>
      </c>
      <c r="S6544" s="77" t="str">
        <f>IF(O6544="","",IF(OR(VALUE(LEFT(O6544,2))&gt;IF(RIGHT(J6544,1)="M",7,19),AND(OR(LEFT(O6544,2)={"07","19"}),VALUE(RIGHT(O6544,2))&gt;15)),TRUE,FALSE))</f>
        <v/>
      </c>
      <c r="T6544" s="77" t="str">
        <f>IF(O6544="","",IF(OR(VALUE(LEFT(O6544,2))&gt;IF(RIGHT(J6544,1)="M",7,19),AND(OR(LEFT(O6544,2)={"07","19"}),VALUE(RIGHT(O6544,2))&gt;5)),TRUE,FALSE))</f>
        <v/>
      </c>
    </row>
    <row r="6545" spans="12:20" x14ac:dyDescent="0.25">
      <c r="L6545" s="75">
        <f>COUNTIF($B$2:B6545,B6545)</f>
        <v>0</v>
      </c>
      <c r="M6545" s="75">
        <f>COUNTIF($L$2:L6545,4)</f>
        <v>42</v>
      </c>
      <c r="N6545" s="76" t="str">
        <f t="shared" si="514"/>
        <v>0</v>
      </c>
      <c r="O6545" s="76" t="str">
        <f t="shared" si="510"/>
        <v/>
      </c>
      <c r="P6545" s="75" t="str">
        <f t="shared" si="511"/>
        <v/>
      </c>
      <c r="Q6545" s="77" t="str">
        <f t="shared" si="512"/>
        <v/>
      </c>
      <c r="R6545" s="77" t="str">
        <f t="shared" si="513"/>
        <v/>
      </c>
      <c r="S6545" s="77" t="str">
        <f>IF(O6545="","",IF(OR(VALUE(LEFT(O6545,2))&gt;IF(RIGHT(J6545,1)="M",7,19),AND(OR(LEFT(O6545,2)={"07","19"}),VALUE(RIGHT(O6545,2))&gt;15)),TRUE,FALSE))</f>
        <v/>
      </c>
      <c r="T6545" s="77" t="str">
        <f>IF(O6545="","",IF(OR(VALUE(LEFT(O6545,2))&gt;IF(RIGHT(J6545,1)="M",7,19),AND(OR(LEFT(O6545,2)={"07","19"}),VALUE(RIGHT(O6545,2))&gt;5)),TRUE,FALSE))</f>
        <v/>
      </c>
    </row>
    <row r="6546" spans="12:20" x14ac:dyDescent="0.25">
      <c r="L6546" s="75">
        <f>COUNTIF($B$2:B6546,B6546)</f>
        <v>0</v>
      </c>
      <c r="M6546" s="75">
        <f>COUNTIF($L$2:L6546,4)</f>
        <v>42</v>
      </c>
      <c r="N6546" s="76" t="str">
        <f t="shared" si="514"/>
        <v>0</v>
      </c>
      <c r="O6546" s="76" t="str">
        <f t="shared" si="510"/>
        <v/>
      </c>
      <c r="P6546" s="75" t="str">
        <f t="shared" si="511"/>
        <v/>
      </c>
      <c r="Q6546" s="77" t="str">
        <f t="shared" si="512"/>
        <v/>
      </c>
      <c r="R6546" s="77" t="str">
        <f t="shared" si="513"/>
        <v/>
      </c>
      <c r="S6546" s="77" t="str">
        <f>IF(O6546="","",IF(OR(VALUE(LEFT(O6546,2))&gt;IF(RIGHT(J6546,1)="M",7,19),AND(OR(LEFT(O6546,2)={"07","19"}),VALUE(RIGHT(O6546,2))&gt;15)),TRUE,FALSE))</f>
        <v/>
      </c>
      <c r="T6546" s="77" t="str">
        <f>IF(O6546="","",IF(OR(VALUE(LEFT(O6546,2))&gt;IF(RIGHT(J6546,1)="M",7,19),AND(OR(LEFT(O6546,2)={"07","19"}),VALUE(RIGHT(O6546,2))&gt;5)),TRUE,FALSE))</f>
        <v/>
      </c>
    </row>
    <row r="6547" spans="12:20" x14ac:dyDescent="0.25">
      <c r="L6547" s="75">
        <f>COUNTIF($B$2:B6547,B6547)</f>
        <v>0</v>
      </c>
      <c r="M6547" s="75">
        <f>COUNTIF($L$2:L6547,4)</f>
        <v>42</v>
      </c>
      <c r="N6547" s="76" t="str">
        <f t="shared" si="514"/>
        <v>0</v>
      </c>
      <c r="O6547" s="76" t="str">
        <f t="shared" si="510"/>
        <v/>
      </c>
      <c r="P6547" s="75" t="str">
        <f t="shared" si="511"/>
        <v/>
      </c>
      <c r="Q6547" s="77" t="str">
        <f t="shared" si="512"/>
        <v/>
      </c>
      <c r="R6547" s="77" t="str">
        <f t="shared" si="513"/>
        <v/>
      </c>
      <c r="S6547" s="77" t="str">
        <f>IF(O6547="","",IF(OR(VALUE(LEFT(O6547,2))&gt;IF(RIGHT(J6547,1)="M",7,19),AND(OR(LEFT(O6547,2)={"07","19"}),VALUE(RIGHT(O6547,2))&gt;15)),TRUE,FALSE))</f>
        <v/>
      </c>
      <c r="T6547" s="77" t="str">
        <f>IF(O6547="","",IF(OR(VALUE(LEFT(O6547,2))&gt;IF(RIGHT(J6547,1)="M",7,19),AND(OR(LEFT(O6547,2)={"07","19"}),VALUE(RIGHT(O6547,2))&gt;5)),TRUE,FALSE))</f>
        <v/>
      </c>
    </row>
    <row r="6548" spans="12:20" x14ac:dyDescent="0.25">
      <c r="L6548" s="75">
        <f>COUNTIF($B$2:B6548,B6548)</f>
        <v>0</v>
      </c>
      <c r="M6548" s="75">
        <f>COUNTIF($L$2:L6548,4)</f>
        <v>42</v>
      </c>
      <c r="N6548" s="76" t="str">
        <f t="shared" si="514"/>
        <v>0</v>
      </c>
      <c r="O6548" s="76" t="str">
        <f t="shared" si="510"/>
        <v/>
      </c>
      <c r="P6548" s="75" t="str">
        <f t="shared" si="511"/>
        <v/>
      </c>
      <c r="Q6548" s="77" t="str">
        <f t="shared" si="512"/>
        <v/>
      </c>
      <c r="R6548" s="77" t="str">
        <f t="shared" si="513"/>
        <v/>
      </c>
      <c r="S6548" s="77" t="str">
        <f>IF(O6548="","",IF(OR(VALUE(LEFT(O6548,2))&gt;IF(RIGHT(J6548,1)="M",7,19),AND(OR(LEFT(O6548,2)={"07","19"}),VALUE(RIGHT(O6548,2))&gt;15)),TRUE,FALSE))</f>
        <v/>
      </c>
      <c r="T6548" s="77" t="str">
        <f>IF(O6548="","",IF(OR(VALUE(LEFT(O6548,2))&gt;IF(RIGHT(J6548,1)="M",7,19),AND(OR(LEFT(O6548,2)={"07","19"}),VALUE(RIGHT(O6548,2))&gt;5)),TRUE,FALSE))</f>
        <v/>
      </c>
    </row>
    <row r="6549" spans="12:20" x14ac:dyDescent="0.25">
      <c r="L6549" s="75">
        <f>COUNTIF($B$2:B6549,B6549)</f>
        <v>0</v>
      </c>
      <c r="M6549" s="75">
        <f>COUNTIF($L$2:L6549,4)</f>
        <v>42</v>
      </c>
      <c r="N6549" s="76" t="str">
        <f t="shared" si="514"/>
        <v>0</v>
      </c>
      <c r="O6549" s="76" t="str">
        <f t="shared" si="510"/>
        <v/>
      </c>
      <c r="P6549" s="75" t="str">
        <f t="shared" si="511"/>
        <v/>
      </c>
      <c r="Q6549" s="77" t="str">
        <f t="shared" si="512"/>
        <v/>
      </c>
      <c r="R6549" s="77" t="str">
        <f t="shared" si="513"/>
        <v/>
      </c>
      <c r="S6549" s="77" t="str">
        <f>IF(O6549="","",IF(OR(VALUE(LEFT(O6549,2))&gt;IF(RIGHT(J6549,1)="M",7,19),AND(OR(LEFT(O6549,2)={"07","19"}),VALUE(RIGHT(O6549,2))&gt;15)),TRUE,FALSE))</f>
        <v/>
      </c>
      <c r="T6549" s="77" t="str">
        <f>IF(O6549="","",IF(OR(VALUE(LEFT(O6549,2))&gt;IF(RIGHT(J6549,1)="M",7,19),AND(OR(LEFT(O6549,2)={"07","19"}),VALUE(RIGHT(O6549,2))&gt;5)),TRUE,FALSE))</f>
        <v/>
      </c>
    </row>
    <row r="6550" spans="12:20" x14ac:dyDescent="0.25">
      <c r="L6550" s="75">
        <f>COUNTIF($B$2:B6550,B6550)</f>
        <v>0</v>
      </c>
      <c r="M6550" s="75">
        <f>COUNTIF($L$2:L6550,4)</f>
        <v>42</v>
      </c>
      <c r="N6550" s="76" t="str">
        <f t="shared" si="514"/>
        <v>0</v>
      </c>
      <c r="O6550" s="76" t="str">
        <f t="shared" si="510"/>
        <v/>
      </c>
      <c r="P6550" s="75" t="str">
        <f t="shared" si="511"/>
        <v/>
      </c>
      <c r="Q6550" s="77" t="str">
        <f t="shared" si="512"/>
        <v/>
      </c>
      <c r="R6550" s="77" t="str">
        <f t="shared" si="513"/>
        <v/>
      </c>
      <c r="S6550" s="77" t="str">
        <f>IF(O6550="","",IF(OR(VALUE(LEFT(O6550,2))&gt;IF(RIGHT(J6550,1)="M",7,19),AND(OR(LEFT(O6550,2)={"07","19"}),VALUE(RIGHT(O6550,2))&gt;15)),TRUE,FALSE))</f>
        <v/>
      </c>
      <c r="T6550" s="77" t="str">
        <f>IF(O6550="","",IF(OR(VALUE(LEFT(O6550,2))&gt;IF(RIGHT(J6550,1)="M",7,19),AND(OR(LEFT(O6550,2)={"07","19"}),VALUE(RIGHT(O6550,2))&gt;5)),TRUE,FALSE))</f>
        <v/>
      </c>
    </row>
    <row r="6551" spans="12:20" x14ac:dyDescent="0.25">
      <c r="L6551" s="75">
        <f>COUNTIF($B$2:B6551,B6551)</f>
        <v>0</v>
      </c>
      <c r="M6551" s="75">
        <f>COUNTIF($L$2:L6551,4)</f>
        <v>42</v>
      </c>
      <c r="N6551" s="76" t="str">
        <f t="shared" si="514"/>
        <v>0</v>
      </c>
      <c r="O6551" s="76" t="str">
        <f t="shared" si="510"/>
        <v/>
      </c>
      <c r="P6551" s="75" t="str">
        <f t="shared" si="511"/>
        <v/>
      </c>
      <c r="Q6551" s="77" t="str">
        <f t="shared" si="512"/>
        <v/>
      </c>
      <c r="R6551" s="77" t="str">
        <f t="shared" si="513"/>
        <v/>
      </c>
      <c r="S6551" s="77" t="str">
        <f>IF(O6551="","",IF(OR(VALUE(LEFT(O6551,2))&gt;IF(RIGHT(J6551,1)="M",7,19),AND(OR(LEFT(O6551,2)={"07","19"}),VALUE(RIGHT(O6551,2))&gt;15)),TRUE,FALSE))</f>
        <v/>
      </c>
      <c r="T6551" s="77" t="str">
        <f>IF(O6551="","",IF(OR(VALUE(LEFT(O6551,2))&gt;IF(RIGHT(J6551,1)="M",7,19),AND(OR(LEFT(O6551,2)={"07","19"}),VALUE(RIGHT(O6551,2))&gt;5)),TRUE,FALSE))</f>
        <v/>
      </c>
    </row>
    <row r="6552" spans="12:20" x14ac:dyDescent="0.25">
      <c r="L6552" s="75">
        <f>COUNTIF($B$2:B6552,B6552)</f>
        <v>0</v>
      </c>
      <c r="M6552" s="75">
        <f>COUNTIF($L$2:L6552,4)</f>
        <v>42</v>
      </c>
      <c r="N6552" s="76" t="str">
        <f t="shared" si="514"/>
        <v>0</v>
      </c>
      <c r="O6552" s="76" t="str">
        <f t="shared" si="510"/>
        <v/>
      </c>
      <c r="P6552" s="75" t="str">
        <f t="shared" si="511"/>
        <v/>
      </c>
      <c r="Q6552" s="77" t="str">
        <f t="shared" si="512"/>
        <v/>
      </c>
      <c r="R6552" s="77" t="str">
        <f t="shared" si="513"/>
        <v/>
      </c>
      <c r="S6552" s="77" t="str">
        <f>IF(O6552="","",IF(OR(VALUE(LEFT(O6552,2))&gt;IF(RIGHT(J6552,1)="M",7,19),AND(OR(LEFT(O6552,2)={"07","19"}),VALUE(RIGHT(O6552,2))&gt;15)),TRUE,FALSE))</f>
        <v/>
      </c>
      <c r="T6552" s="77" t="str">
        <f>IF(O6552="","",IF(OR(VALUE(LEFT(O6552,2))&gt;IF(RIGHT(J6552,1)="M",7,19),AND(OR(LEFT(O6552,2)={"07","19"}),VALUE(RIGHT(O6552,2))&gt;5)),TRUE,FALSE))</f>
        <v/>
      </c>
    </row>
    <row r="6553" spans="12:20" x14ac:dyDescent="0.25">
      <c r="L6553" s="75">
        <f>COUNTIF($B$2:B6553,B6553)</f>
        <v>0</v>
      </c>
      <c r="M6553" s="75">
        <f>COUNTIF($L$2:L6553,4)</f>
        <v>42</v>
      </c>
      <c r="N6553" s="76" t="str">
        <f t="shared" si="514"/>
        <v>0</v>
      </c>
      <c r="O6553" s="76" t="str">
        <f t="shared" si="510"/>
        <v/>
      </c>
      <c r="P6553" s="75" t="str">
        <f t="shared" si="511"/>
        <v/>
      </c>
      <c r="Q6553" s="77" t="str">
        <f t="shared" si="512"/>
        <v/>
      </c>
      <c r="R6553" s="77" t="str">
        <f t="shared" si="513"/>
        <v/>
      </c>
      <c r="S6553" s="77" t="str">
        <f>IF(O6553="","",IF(OR(VALUE(LEFT(O6553,2))&gt;IF(RIGHT(J6553,1)="M",7,19),AND(OR(LEFT(O6553,2)={"07","19"}),VALUE(RIGHT(O6553,2))&gt;15)),TRUE,FALSE))</f>
        <v/>
      </c>
      <c r="T6553" s="77" t="str">
        <f>IF(O6553="","",IF(OR(VALUE(LEFT(O6553,2))&gt;IF(RIGHT(J6553,1)="M",7,19),AND(OR(LEFT(O6553,2)={"07","19"}),VALUE(RIGHT(O6553,2))&gt;5)),TRUE,FALSE))</f>
        <v/>
      </c>
    </row>
    <row r="6554" spans="12:20" x14ac:dyDescent="0.25">
      <c r="L6554" s="75">
        <f>COUNTIF($B$2:B6554,B6554)</f>
        <v>0</v>
      </c>
      <c r="M6554" s="75">
        <f>COUNTIF($L$2:L6554,4)</f>
        <v>42</v>
      </c>
      <c r="N6554" s="76" t="str">
        <f t="shared" si="514"/>
        <v>0</v>
      </c>
      <c r="O6554" s="76" t="str">
        <f t="shared" si="510"/>
        <v/>
      </c>
      <c r="P6554" s="75" t="str">
        <f t="shared" si="511"/>
        <v/>
      </c>
      <c r="Q6554" s="77" t="str">
        <f t="shared" si="512"/>
        <v/>
      </c>
      <c r="R6554" s="77" t="str">
        <f t="shared" si="513"/>
        <v/>
      </c>
      <c r="S6554" s="77" t="str">
        <f>IF(O6554="","",IF(OR(VALUE(LEFT(O6554,2))&gt;IF(RIGHT(J6554,1)="M",7,19),AND(OR(LEFT(O6554,2)={"07","19"}),VALUE(RIGHT(O6554,2))&gt;15)),TRUE,FALSE))</f>
        <v/>
      </c>
      <c r="T6554" s="77" t="str">
        <f>IF(O6554="","",IF(OR(VALUE(LEFT(O6554,2))&gt;IF(RIGHT(J6554,1)="M",7,19),AND(OR(LEFT(O6554,2)={"07","19"}),VALUE(RIGHT(O6554,2))&gt;5)),TRUE,FALSE))</f>
        <v/>
      </c>
    </row>
    <row r="6555" spans="12:20" x14ac:dyDescent="0.25">
      <c r="L6555" s="75">
        <f>COUNTIF($B$2:B6555,B6555)</f>
        <v>0</v>
      </c>
      <c r="M6555" s="75">
        <f>COUNTIF($L$2:L6555,4)</f>
        <v>42</v>
      </c>
      <c r="N6555" s="76" t="str">
        <f t="shared" si="514"/>
        <v>0</v>
      </c>
      <c r="O6555" s="76" t="str">
        <f t="shared" si="510"/>
        <v/>
      </c>
      <c r="P6555" s="75" t="str">
        <f t="shared" si="511"/>
        <v/>
      </c>
      <c r="Q6555" s="77" t="str">
        <f t="shared" si="512"/>
        <v/>
      </c>
      <c r="R6555" s="77" t="str">
        <f t="shared" si="513"/>
        <v/>
      </c>
      <c r="S6555" s="77" t="str">
        <f>IF(O6555="","",IF(OR(VALUE(LEFT(O6555,2))&gt;IF(RIGHT(J6555,1)="M",7,19),AND(OR(LEFT(O6555,2)={"07","19"}),VALUE(RIGHT(O6555,2))&gt;15)),TRUE,FALSE))</f>
        <v/>
      </c>
      <c r="T6555" s="77" t="str">
        <f>IF(O6555="","",IF(OR(VALUE(LEFT(O6555,2))&gt;IF(RIGHT(J6555,1)="M",7,19),AND(OR(LEFT(O6555,2)={"07","19"}),VALUE(RIGHT(O6555,2))&gt;5)),TRUE,FALSE))</f>
        <v/>
      </c>
    </row>
    <row r="6556" spans="12:20" x14ac:dyDescent="0.25">
      <c r="L6556" s="75">
        <f>COUNTIF($B$2:B6556,B6556)</f>
        <v>0</v>
      </c>
      <c r="M6556" s="75">
        <f>COUNTIF($L$2:L6556,4)</f>
        <v>42</v>
      </c>
      <c r="N6556" s="76" t="str">
        <f t="shared" si="514"/>
        <v>0</v>
      </c>
      <c r="O6556" s="76" t="str">
        <f t="shared" si="510"/>
        <v/>
      </c>
      <c r="P6556" s="75" t="str">
        <f t="shared" si="511"/>
        <v/>
      </c>
      <c r="Q6556" s="77" t="str">
        <f t="shared" si="512"/>
        <v/>
      </c>
      <c r="R6556" s="77" t="str">
        <f t="shared" si="513"/>
        <v/>
      </c>
      <c r="S6556" s="77" t="str">
        <f>IF(O6556="","",IF(OR(VALUE(LEFT(O6556,2))&gt;IF(RIGHT(J6556,1)="M",7,19),AND(OR(LEFT(O6556,2)={"07","19"}),VALUE(RIGHT(O6556,2))&gt;15)),TRUE,FALSE))</f>
        <v/>
      </c>
      <c r="T6556" s="77" t="str">
        <f>IF(O6556="","",IF(OR(VALUE(LEFT(O6556,2))&gt;IF(RIGHT(J6556,1)="M",7,19),AND(OR(LEFT(O6556,2)={"07","19"}),VALUE(RIGHT(O6556,2))&gt;5)),TRUE,FALSE))</f>
        <v/>
      </c>
    </row>
    <row r="6557" spans="12:20" x14ac:dyDescent="0.25">
      <c r="L6557" s="75">
        <f>COUNTIF($B$2:B6557,B6557)</f>
        <v>0</v>
      </c>
      <c r="M6557" s="75">
        <f>COUNTIF($L$2:L6557,4)</f>
        <v>42</v>
      </c>
      <c r="N6557" s="76" t="str">
        <f t="shared" si="514"/>
        <v>0</v>
      </c>
      <c r="O6557" s="76" t="str">
        <f t="shared" si="510"/>
        <v/>
      </c>
      <c r="P6557" s="75" t="str">
        <f t="shared" si="511"/>
        <v/>
      </c>
      <c r="Q6557" s="77" t="str">
        <f t="shared" si="512"/>
        <v/>
      </c>
      <c r="R6557" s="77" t="str">
        <f t="shared" si="513"/>
        <v/>
      </c>
      <c r="S6557" s="77" t="str">
        <f>IF(O6557="","",IF(OR(VALUE(LEFT(O6557,2))&gt;IF(RIGHT(J6557,1)="M",7,19),AND(OR(LEFT(O6557,2)={"07","19"}),VALUE(RIGHT(O6557,2))&gt;15)),TRUE,FALSE))</f>
        <v/>
      </c>
      <c r="T6557" s="77" t="str">
        <f>IF(O6557="","",IF(OR(VALUE(LEFT(O6557,2))&gt;IF(RIGHT(J6557,1)="M",7,19),AND(OR(LEFT(O6557,2)={"07","19"}),VALUE(RIGHT(O6557,2))&gt;5)),TRUE,FALSE))</f>
        <v/>
      </c>
    </row>
    <row r="6558" spans="12:20" x14ac:dyDescent="0.25">
      <c r="L6558" s="75">
        <f>COUNTIF($B$2:B6558,B6558)</f>
        <v>0</v>
      </c>
      <c r="M6558" s="75">
        <f>COUNTIF($L$2:L6558,4)</f>
        <v>42</v>
      </c>
      <c r="N6558" s="76" t="str">
        <f t="shared" si="514"/>
        <v>0</v>
      </c>
      <c r="O6558" s="76" t="str">
        <f t="shared" si="510"/>
        <v/>
      </c>
      <c r="P6558" s="75" t="str">
        <f t="shared" si="511"/>
        <v/>
      </c>
      <c r="Q6558" s="77" t="str">
        <f t="shared" si="512"/>
        <v/>
      </c>
      <c r="R6558" s="77" t="str">
        <f t="shared" si="513"/>
        <v/>
      </c>
      <c r="S6558" s="77" t="str">
        <f>IF(O6558="","",IF(OR(VALUE(LEFT(O6558,2))&gt;IF(RIGHT(J6558,1)="M",7,19),AND(OR(LEFT(O6558,2)={"07","19"}),VALUE(RIGHT(O6558,2))&gt;15)),TRUE,FALSE))</f>
        <v/>
      </c>
      <c r="T6558" s="77" t="str">
        <f>IF(O6558="","",IF(OR(VALUE(LEFT(O6558,2))&gt;IF(RIGHT(J6558,1)="M",7,19),AND(OR(LEFT(O6558,2)={"07","19"}),VALUE(RIGHT(O6558,2))&gt;5)),TRUE,FALSE))</f>
        <v/>
      </c>
    </row>
    <row r="6559" spans="12:20" x14ac:dyDescent="0.25">
      <c r="L6559" s="75">
        <f>COUNTIF($B$2:B6559,B6559)</f>
        <v>0</v>
      </c>
      <c r="M6559" s="75">
        <f>COUNTIF($L$2:L6559,4)</f>
        <v>42</v>
      </c>
      <c r="N6559" s="76" t="str">
        <f t="shared" si="514"/>
        <v>0</v>
      </c>
      <c r="O6559" s="76" t="str">
        <f t="shared" si="510"/>
        <v/>
      </c>
      <c r="P6559" s="75" t="str">
        <f t="shared" si="511"/>
        <v/>
      </c>
      <c r="Q6559" s="77" t="str">
        <f t="shared" si="512"/>
        <v/>
      </c>
      <c r="R6559" s="77" t="str">
        <f t="shared" si="513"/>
        <v/>
      </c>
      <c r="S6559" s="77" t="str">
        <f>IF(O6559="","",IF(OR(VALUE(LEFT(O6559,2))&gt;IF(RIGHT(J6559,1)="M",7,19),AND(OR(LEFT(O6559,2)={"07","19"}),VALUE(RIGHT(O6559,2))&gt;15)),TRUE,FALSE))</f>
        <v/>
      </c>
      <c r="T6559" s="77" t="str">
        <f>IF(O6559="","",IF(OR(VALUE(LEFT(O6559,2))&gt;IF(RIGHT(J6559,1)="M",7,19),AND(OR(LEFT(O6559,2)={"07","19"}),VALUE(RIGHT(O6559,2))&gt;5)),TRUE,FALSE))</f>
        <v/>
      </c>
    </row>
    <row r="6560" spans="12:20" x14ac:dyDescent="0.25">
      <c r="L6560" s="75">
        <f>COUNTIF($B$2:B6560,B6560)</f>
        <v>0</v>
      </c>
      <c r="M6560" s="75">
        <f>COUNTIF($L$2:L6560,4)</f>
        <v>42</v>
      </c>
      <c r="N6560" s="76" t="str">
        <f t="shared" si="514"/>
        <v>0</v>
      </c>
      <c r="O6560" s="76" t="str">
        <f t="shared" si="510"/>
        <v/>
      </c>
      <c r="P6560" s="75" t="str">
        <f t="shared" si="511"/>
        <v/>
      </c>
      <c r="Q6560" s="77" t="str">
        <f t="shared" si="512"/>
        <v/>
      </c>
      <c r="R6560" s="77" t="str">
        <f t="shared" si="513"/>
        <v/>
      </c>
      <c r="S6560" s="77" t="str">
        <f>IF(O6560="","",IF(OR(VALUE(LEFT(O6560,2))&gt;IF(RIGHT(J6560,1)="M",7,19),AND(OR(LEFT(O6560,2)={"07","19"}),VALUE(RIGHT(O6560,2))&gt;15)),TRUE,FALSE))</f>
        <v/>
      </c>
      <c r="T6560" s="77" t="str">
        <f>IF(O6560="","",IF(OR(VALUE(LEFT(O6560,2))&gt;IF(RIGHT(J6560,1)="M",7,19),AND(OR(LEFT(O6560,2)={"07","19"}),VALUE(RIGHT(O6560,2))&gt;5)),TRUE,FALSE))</f>
        <v/>
      </c>
    </row>
    <row r="6561" spans="12:20" x14ac:dyDescent="0.25">
      <c r="L6561" s="75">
        <f>COUNTIF($B$2:B6561,B6561)</f>
        <v>0</v>
      </c>
      <c r="M6561" s="75">
        <f>COUNTIF($L$2:L6561,4)</f>
        <v>42</v>
      </c>
      <c r="N6561" s="76" t="str">
        <f t="shared" si="514"/>
        <v>0</v>
      </c>
      <c r="O6561" s="76" t="str">
        <f t="shared" si="510"/>
        <v/>
      </c>
      <c r="P6561" s="75" t="str">
        <f t="shared" si="511"/>
        <v/>
      </c>
      <c r="Q6561" s="77" t="str">
        <f t="shared" si="512"/>
        <v/>
      </c>
      <c r="R6561" s="77" t="str">
        <f t="shared" si="513"/>
        <v/>
      </c>
      <c r="S6561" s="77" t="str">
        <f>IF(O6561="","",IF(OR(VALUE(LEFT(O6561,2))&gt;IF(RIGHT(J6561,1)="M",7,19),AND(OR(LEFT(O6561,2)={"07","19"}),VALUE(RIGHT(O6561,2))&gt;15)),TRUE,FALSE))</f>
        <v/>
      </c>
      <c r="T6561" s="77" t="str">
        <f>IF(O6561="","",IF(OR(VALUE(LEFT(O6561,2))&gt;IF(RIGHT(J6561,1)="M",7,19),AND(OR(LEFT(O6561,2)={"07","19"}),VALUE(RIGHT(O6561,2))&gt;5)),TRUE,FALSE))</f>
        <v/>
      </c>
    </row>
    <row r="6562" spans="12:20" x14ac:dyDescent="0.25">
      <c r="L6562" s="75">
        <f>COUNTIF($B$2:B6562,B6562)</f>
        <v>0</v>
      </c>
      <c r="M6562" s="75">
        <f>COUNTIF($L$2:L6562,4)</f>
        <v>42</v>
      </c>
      <c r="N6562" s="76" t="str">
        <f t="shared" si="514"/>
        <v>0</v>
      </c>
      <c r="O6562" s="76" t="str">
        <f t="shared" si="510"/>
        <v/>
      </c>
      <c r="P6562" s="75" t="str">
        <f t="shared" si="511"/>
        <v/>
      </c>
      <c r="Q6562" s="77" t="str">
        <f t="shared" si="512"/>
        <v/>
      </c>
      <c r="R6562" s="77" t="str">
        <f t="shared" si="513"/>
        <v/>
      </c>
      <c r="S6562" s="77" t="str">
        <f>IF(O6562="","",IF(OR(VALUE(LEFT(O6562,2))&gt;IF(RIGHT(J6562,1)="M",7,19),AND(OR(LEFT(O6562,2)={"07","19"}),VALUE(RIGHT(O6562,2))&gt;15)),TRUE,FALSE))</f>
        <v/>
      </c>
      <c r="T6562" s="77" t="str">
        <f>IF(O6562="","",IF(OR(VALUE(LEFT(O6562,2))&gt;IF(RIGHT(J6562,1)="M",7,19),AND(OR(LEFT(O6562,2)={"07","19"}),VALUE(RIGHT(O6562,2))&gt;5)),TRUE,FALSE))</f>
        <v/>
      </c>
    </row>
    <row r="6563" spans="12:20" x14ac:dyDescent="0.25">
      <c r="L6563" s="75">
        <f>COUNTIF($B$2:B6563,B6563)</f>
        <v>0</v>
      </c>
      <c r="M6563" s="75">
        <f>COUNTIF($L$2:L6563,4)</f>
        <v>42</v>
      </c>
      <c r="N6563" s="76" t="str">
        <f t="shared" si="514"/>
        <v>0</v>
      </c>
      <c r="O6563" s="76" t="str">
        <f t="shared" si="510"/>
        <v/>
      </c>
      <c r="P6563" s="75" t="str">
        <f t="shared" si="511"/>
        <v/>
      </c>
      <c r="Q6563" s="77" t="str">
        <f t="shared" si="512"/>
        <v/>
      </c>
      <c r="R6563" s="77" t="str">
        <f t="shared" si="513"/>
        <v/>
      </c>
      <c r="S6563" s="77" t="str">
        <f>IF(O6563="","",IF(OR(VALUE(LEFT(O6563,2))&gt;IF(RIGHT(J6563,1)="M",7,19),AND(OR(LEFT(O6563,2)={"07","19"}),VALUE(RIGHT(O6563,2))&gt;15)),TRUE,FALSE))</f>
        <v/>
      </c>
      <c r="T6563" s="77" t="str">
        <f>IF(O6563="","",IF(OR(VALUE(LEFT(O6563,2))&gt;IF(RIGHT(J6563,1)="M",7,19),AND(OR(LEFT(O6563,2)={"07","19"}),VALUE(RIGHT(O6563,2))&gt;5)),TRUE,FALSE))</f>
        <v/>
      </c>
    </row>
    <row r="6564" spans="12:20" x14ac:dyDescent="0.25">
      <c r="L6564" s="75">
        <f>COUNTIF($B$2:B6564,B6564)</f>
        <v>0</v>
      </c>
      <c r="M6564" s="75">
        <f>COUNTIF($L$2:L6564,4)</f>
        <v>42</v>
      </c>
      <c r="N6564" s="76" t="str">
        <f t="shared" si="514"/>
        <v>0</v>
      </c>
      <c r="O6564" s="76" t="str">
        <f t="shared" si="510"/>
        <v/>
      </c>
      <c r="P6564" s="75" t="str">
        <f t="shared" si="511"/>
        <v/>
      </c>
      <c r="Q6564" s="77" t="str">
        <f t="shared" si="512"/>
        <v/>
      </c>
      <c r="R6564" s="77" t="str">
        <f t="shared" si="513"/>
        <v/>
      </c>
      <c r="S6564" s="77" t="str">
        <f>IF(O6564="","",IF(OR(VALUE(LEFT(O6564,2))&gt;IF(RIGHT(J6564,1)="M",7,19),AND(OR(LEFT(O6564,2)={"07","19"}),VALUE(RIGHT(O6564,2))&gt;15)),TRUE,FALSE))</f>
        <v/>
      </c>
      <c r="T6564" s="77" t="str">
        <f>IF(O6564="","",IF(OR(VALUE(LEFT(O6564,2))&gt;IF(RIGHT(J6564,1)="M",7,19),AND(OR(LEFT(O6564,2)={"07","19"}),VALUE(RIGHT(O6564,2))&gt;5)),TRUE,FALSE))</f>
        <v/>
      </c>
    </row>
    <row r="6565" spans="12:20" x14ac:dyDescent="0.25">
      <c r="L6565" s="75">
        <f>COUNTIF($B$2:B6565,B6565)</f>
        <v>0</v>
      </c>
      <c r="M6565" s="75">
        <f>COUNTIF($L$2:L6565,4)</f>
        <v>42</v>
      </c>
      <c r="N6565" s="76" t="str">
        <f t="shared" si="514"/>
        <v>0</v>
      </c>
      <c r="O6565" s="76" t="str">
        <f t="shared" si="510"/>
        <v/>
      </c>
      <c r="P6565" s="75" t="str">
        <f t="shared" si="511"/>
        <v/>
      </c>
      <c r="Q6565" s="77" t="str">
        <f t="shared" si="512"/>
        <v/>
      </c>
      <c r="R6565" s="77" t="str">
        <f t="shared" si="513"/>
        <v/>
      </c>
      <c r="S6565" s="77" t="str">
        <f>IF(O6565="","",IF(OR(VALUE(LEFT(O6565,2))&gt;IF(RIGHT(J6565,1)="M",7,19),AND(OR(LEFT(O6565,2)={"07","19"}),VALUE(RIGHT(O6565,2))&gt;15)),TRUE,FALSE))</f>
        <v/>
      </c>
      <c r="T6565" s="77" t="str">
        <f>IF(O6565="","",IF(OR(VALUE(LEFT(O6565,2))&gt;IF(RIGHT(J6565,1)="M",7,19),AND(OR(LEFT(O6565,2)={"07","19"}),VALUE(RIGHT(O6565,2))&gt;5)),TRUE,FALSE))</f>
        <v/>
      </c>
    </row>
    <row r="6566" spans="12:20" x14ac:dyDescent="0.25">
      <c r="L6566" s="75">
        <f>COUNTIF($B$2:B6566,B6566)</f>
        <v>0</v>
      </c>
      <c r="M6566" s="75">
        <f>COUNTIF($L$2:L6566,4)</f>
        <v>42</v>
      </c>
      <c r="N6566" s="76" t="str">
        <f t="shared" si="514"/>
        <v>0</v>
      </c>
      <c r="O6566" s="76" t="str">
        <f t="shared" si="510"/>
        <v/>
      </c>
      <c r="P6566" s="75" t="str">
        <f t="shared" si="511"/>
        <v/>
      </c>
      <c r="Q6566" s="77" t="str">
        <f t="shared" si="512"/>
        <v/>
      </c>
      <c r="R6566" s="77" t="str">
        <f t="shared" si="513"/>
        <v/>
      </c>
      <c r="S6566" s="77" t="str">
        <f>IF(O6566="","",IF(OR(VALUE(LEFT(O6566,2))&gt;IF(RIGHT(J6566,1)="M",7,19),AND(OR(LEFT(O6566,2)={"07","19"}),VALUE(RIGHT(O6566,2))&gt;15)),TRUE,FALSE))</f>
        <v/>
      </c>
      <c r="T6566" s="77" t="str">
        <f>IF(O6566="","",IF(OR(VALUE(LEFT(O6566,2))&gt;IF(RIGHT(J6566,1)="M",7,19),AND(OR(LEFT(O6566,2)={"07","19"}),VALUE(RIGHT(O6566,2))&gt;5)),TRUE,FALSE))</f>
        <v/>
      </c>
    </row>
    <row r="6567" spans="12:20" x14ac:dyDescent="0.25">
      <c r="L6567" s="75">
        <f>COUNTIF($B$2:B6567,B6567)</f>
        <v>0</v>
      </c>
      <c r="M6567" s="75">
        <f>COUNTIF($L$2:L6567,4)</f>
        <v>42</v>
      </c>
      <c r="N6567" s="76" t="str">
        <f t="shared" si="514"/>
        <v>0</v>
      </c>
      <c r="O6567" s="76" t="str">
        <f t="shared" si="510"/>
        <v/>
      </c>
      <c r="P6567" s="75" t="str">
        <f t="shared" si="511"/>
        <v/>
      </c>
      <c r="Q6567" s="77" t="str">
        <f t="shared" si="512"/>
        <v/>
      </c>
      <c r="R6567" s="77" t="str">
        <f t="shared" si="513"/>
        <v/>
      </c>
      <c r="S6567" s="77" t="str">
        <f>IF(O6567="","",IF(OR(VALUE(LEFT(O6567,2))&gt;IF(RIGHT(J6567,1)="M",7,19),AND(OR(LEFT(O6567,2)={"07","19"}),VALUE(RIGHT(O6567,2))&gt;15)),TRUE,FALSE))</f>
        <v/>
      </c>
      <c r="T6567" s="77" t="str">
        <f>IF(O6567="","",IF(OR(VALUE(LEFT(O6567,2))&gt;IF(RIGHT(J6567,1)="M",7,19),AND(OR(LEFT(O6567,2)={"07","19"}),VALUE(RIGHT(O6567,2))&gt;5)),TRUE,FALSE))</f>
        <v/>
      </c>
    </row>
    <row r="6568" spans="12:20" x14ac:dyDescent="0.25">
      <c r="L6568" s="75">
        <f>COUNTIF($B$2:B6568,B6568)</f>
        <v>0</v>
      </c>
      <c r="M6568" s="75">
        <f>COUNTIF($L$2:L6568,4)</f>
        <v>42</v>
      </c>
      <c r="N6568" s="76" t="str">
        <f t="shared" si="514"/>
        <v>0</v>
      </c>
      <c r="O6568" s="76" t="str">
        <f t="shared" si="510"/>
        <v/>
      </c>
      <c r="P6568" s="75" t="str">
        <f t="shared" si="511"/>
        <v/>
      </c>
      <c r="Q6568" s="77" t="str">
        <f t="shared" si="512"/>
        <v/>
      </c>
      <c r="R6568" s="77" t="str">
        <f t="shared" si="513"/>
        <v/>
      </c>
      <c r="S6568" s="77" t="str">
        <f>IF(O6568="","",IF(OR(VALUE(LEFT(O6568,2))&gt;IF(RIGHT(J6568,1)="M",7,19),AND(OR(LEFT(O6568,2)={"07","19"}),VALUE(RIGHT(O6568,2))&gt;15)),TRUE,FALSE))</f>
        <v/>
      </c>
      <c r="T6568" s="77" t="str">
        <f>IF(O6568="","",IF(OR(VALUE(LEFT(O6568,2))&gt;IF(RIGHT(J6568,1)="M",7,19),AND(OR(LEFT(O6568,2)={"07","19"}),VALUE(RIGHT(O6568,2))&gt;5)),TRUE,FALSE))</f>
        <v/>
      </c>
    </row>
    <row r="6569" spans="12:20" x14ac:dyDescent="0.25">
      <c r="L6569" s="75">
        <f>COUNTIF($B$2:B6569,B6569)</f>
        <v>0</v>
      </c>
      <c r="M6569" s="75">
        <f>COUNTIF($L$2:L6569,4)</f>
        <v>42</v>
      </c>
      <c r="N6569" s="76" t="str">
        <f t="shared" si="514"/>
        <v>0</v>
      </c>
      <c r="O6569" s="76" t="str">
        <f t="shared" si="510"/>
        <v/>
      </c>
      <c r="P6569" s="75" t="str">
        <f t="shared" si="511"/>
        <v/>
      </c>
      <c r="Q6569" s="77" t="str">
        <f t="shared" si="512"/>
        <v/>
      </c>
      <c r="R6569" s="77" t="str">
        <f t="shared" si="513"/>
        <v/>
      </c>
      <c r="S6569" s="77" t="str">
        <f>IF(O6569="","",IF(OR(VALUE(LEFT(O6569,2))&gt;IF(RIGHT(J6569,1)="M",7,19),AND(OR(LEFT(O6569,2)={"07","19"}),VALUE(RIGHT(O6569,2))&gt;15)),TRUE,FALSE))</f>
        <v/>
      </c>
      <c r="T6569" s="77" t="str">
        <f>IF(O6569="","",IF(OR(VALUE(LEFT(O6569,2))&gt;IF(RIGHT(J6569,1)="M",7,19),AND(OR(LEFT(O6569,2)={"07","19"}),VALUE(RIGHT(O6569,2))&gt;5)),TRUE,FALSE))</f>
        <v/>
      </c>
    </row>
    <row r="6570" spans="12:20" x14ac:dyDescent="0.25">
      <c r="L6570" s="75">
        <f>COUNTIF($B$2:B6570,B6570)</f>
        <v>0</v>
      </c>
      <c r="M6570" s="75">
        <f>COUNTIF($L$2:L6570,4)</f>
        <v>42</v>
      </c>
      <c r="N6570" s="76" t="str">
        <f t="shared" si="514"/>
        <v>0</v>
      </c>
      <c r="O6570" s="76" t="str">
        <f t="shared" si="510"/>
        <v/>
      </c>
      <c r="P6570" s="75" t="str">
        <f t="shared" si="511"/>
        <v/>
      </c>
      <c r="Q6570" s="77" t="str">
        <f t="shared" si="512"/>
        <v/>
      </c>
      <c r="R6570" s="77" t="str">
        <f t="shared" si="513"/>
        <v/>
      </c>
      <c r="S6570" s="77" t="str">
        <f>IF(O6570="","",IF(OR(VALUE(LEFT(O6570,2))&gt;IF(RIGHT(J6570,1)="M",7,19),AND(OR(LEFT(O6570,2)={"07","19"}),VALUE(RIGHT(O6570,2))&gt;15)),TRUE,FALSE))</f>
        <v/>
      </c>
      <c r="T6570" s="77" t="str">
        <f>IF(O6570="","",IF(OR(VALUE(LEFT(O6570,2))&gt;IF(RIGHT(J6570,1)="M",7,19),AND(OR(LEFT(O6570,2)={"07","19"}),VALUE(RIGHT(O6570,2))&gt;5)),TRUE,FALSE))</f>
        <v/>
      </c>
    </row>
    <row r="6571" spans="12:20" x14ac:dyDescent="0.25">
      <c r="L6571" s="75">
        <f>COUNTIF($B$2:B6571,B6571)</f>
        <v>0</v>
      </c>
      <c r="M6571" s="75">
        <f>COUNTIF($L$2:L6571,4)</f>
        <v>42</v>
      </c>
      <c r="N6571" s="76" t="str">
        <f t="shared" si="514"/>
        <v>0</v>
      </c>
      <c r="O6571" s="76" t="str">
        <f t="shared" si="510"/>
        <v/>
      </c>
      <c r="P6571" s="75" t="str">
        <f t="shared" si="511"/>
        <v/>
      </c>
      <c r="Q6571" s="77" t="str">
        <f t="shared" si="512"/>
        <v/>
      </c>
      <c r="R6571" s="77" t="str">
        <f t="shared" si="513"/>
        <v/>
      </c>
      <c r="S6571" s="77" t="str">
        <f>IF(O6571="","",IF(OR(VALUE(LEFT(O6571,2))&gt;IF(RIGHT(J6571,1)="M",7,19),AND(OR(LEFT(O6571,2)={"07","19"}),VALUE(RIGHT(O6571,2))&gt;15)),TRUE,FALSE))</f>
        <v/>
      </c>
      <c r="T6571" s="77" t="str">
        <f>IF(O6571="","",IF(OR(VALUE(LEFT(O6571,2))&gt;IF(RIGHT(J6571,1)="M",7,19),AND(OR(LEFT(O6571,2)={"07","19"}),VALUE(RIGHT(O6571,2))&gt;5)),TRUE,FALSE))</f>
        <v/>
      </c>
    </row>
    <row r="6572" spans="12:20" x14ac:dyDescent="0.25">
      <c r="L6572" s="75">
        <f>COUNTIF($B$2:B6572,B6572)</f>
        <v>0</v>
      </c>
      <c r="M6572" s="75">
        <f>COUNTIF($L$2:L6572,4)</f>
        <v>42</v>
      </c>
      <c r="N6572" s="76" t="str">
        <f t="shared" si="514"/>
        <v>0</v>
      </c>
      <c r="O6572" s="76" t="str">
        <f t="shared" si="510"/>
        <v/>
      </c>
      <c r="P6572" s="75" t="str">
        <f t="shared" si="511"/>
        <v/>
      </c>
      <c r="Q6572" s="77" t="str">
        <f t="shared" si="512"/>
        <v/>
      </c>
      <c r="R6572" s="77" t="str">
        <f t="shared" si="513"/>
        <v/>
      </c>
      <c r="S6572" s="77" t="str">
        <f>IF(O6572="","",IF(OR(VALUE(LEFT(O6572,2))&gt;IF(RIGHT(J6572,1)="M",7,19),AND(OR(LEFT(O6572,2)={"07","19"}),VALUE(RIGHT(O6572,2))&gt;15)),TRUE,FALSE))</f>
        <v/>
      </c>
      <c r="T6572" s="77" t="str">
        <f>IF(O6572="","",IF(OR(VALUE(LEFT(O6572,2))&gt;IF(RIGHT(J6572,1)="M",7,19),AND(OR(LEFT(O6572,2)={"07","19"}),VALUE(RIGHT(O6572,2))&gt;5)),TRUE,FALSE))</f>
        <v/>
      </c>
    </row>
    <row r="6573" spans="12:20" x14ac:dyDescent="0.25">
      <c r="L6573" s="75">
        <f>COUNTIF($B$2:B6573,B6573)</f>
        <v>0</v>
      </c>
      <c r="M6573" s="75">
        <f>COUNTIF($L$2:L6573,4)</f>
        <v>42</v>
      </c>
      <c r="N6573" s="76" t="str">
        <f t="shared" si="514"/>
        <v>0</v>
      </c>
      <c r="O6573" s="76" t="str">
        <f t="shared" si="510"/>
        <v/>
      </c>
      <c r="P6573" s="75" t="str">
        <f t="shared" si="511"/>
        <v/>
      </c>
      <c r="Q6573" s="77" t="str">
        <f t="shared" si="512"/>
        <v/>
      </c>
      <c r="R6573" s="77" t="str">
        <f t="shared" si="513"/>
        <v/>
      </c>
      <c r="S6573" s="77" t="str">
        <f>IF(O6573="","",IF(OR(VALUE(LEFT(O6573,2))&gt;IF(RIGHT(J6573,1)="M",7,19),AND(OR(LEFT(O6573,2)={"07","19"}),VALUE(RIGHT(O6573,2))&gt;15)),TRUE,FALSE))</f>
        <v/>
      </c>
      <c r="T6573" s="77" t="str">
        <f>IF(O6573="","",IF(OR(VALUE(LEFT(O6573,2))&gt;IF(RIGHT(J6573,1)="M",7,19),AND(OR(LEFT(O6573,2)={"07","19"}),VALUE(RIGHT(O6573,2))&gt;5)),TRUE,FALSE))</f>
        <v/>
      </c>
    </row>
    <row r="6574" spans="12:20" x14ac:dyDescent="0.25">
      <c r="L6574" s="75">
        <f>COUNTIF($B$2:B6574,B6574)</f>
        <v>0</v>
      </c>
      <c r="M6574" s="75">
        <f>COUNTIF($L$2:L6574,4)</f>
        <v>42</v>
      </c>
      <c r="N6574" s="76" t="str">
        <f t="shared" si="514"/>
        <v>0</v>
      </c>
      <c r="O6574" s="76" t="str">
        <f t="shared" si="510"/>
        <v/>
      </c>
      <c r="P6574" s="75" t="str">
        <f t="shared" si="511"/>
        <v/>
      </c>
      <c r="Q6574" s="77" t="str">
        <f t="shared" si="512"/>
        <v/>
      </c>
      <c r="R6574" s="77" t="str">
        <f t="shared" si="513"/>
        <v/>
      </c>
      <c r="S6574" s="77" t="str">
        <f>IF(O6574="","",IF(OR(VALUE(LEFT(O6574,2))&gt;IF(RIGHT(J6574,1)="M",7,19),AND(OR(LEFT(O6574,2)={"07","19"}),VALUE(RIGHT(O6574,2))&gt;15)),TRUE,FALSE))</f>
        <v/>
      </c>
      <c r="T6574" s="77" t="str">
        <f>IF(O6574="","",IF(OR(VALUE(LEFT(O6574,2))&gt;IF(RIGHT(J6574,1)="M",7,19),AND(OR(LEFT(O6574,2)={"07","19"}),VALUE(RIGHT(O6574,2))&gt;5)),TRUE,FALSE))</f>
        <v/>
      </c>
    </row>
    <row r="6575" spans="12:20" x14ac:dyDescent="0.25">
      <c r="L6575" s="75">
        <f>COUNTIF($B$2:B6575,B6575)</f>
        <v>0</v>
      </c>
      <c r="M6575" s="75">
        <f>COUNTIF($L$2:L6575,4)</f>
        <v>42</v>
      </c>
      <c r="N6575" s="76" t="str">
        <f t="shared" si="514"/>
        <v>0</v>
      </c>
      <c r="O6575" s="76" t="str">
        <f t="shared" si="510"/>
        <v/>
      </c>
      <c r="P6575" s="75" t="str">
        <f t="shared" si="511"/>
        <v/>
      </c>
      <c r="Q6575" s="77" t="str">
        <f t="shared" si="512"/>
        <v/>
      </c>
      <c r="R6575" s="77" t="str">
        <f t="shared" si="513"/>
        <v/>
      </c>
      <c r="S6575" s="77" t="str">
        <f>IF(O6575="","",IF(OR(VALUE(LEFT(O6575,2))&gt;IF(RIGHT(J6575,1)="M",7,19),AND(OR(LEFT(O6575,2)={"07","19"}),VALUE(RIGHT(O6575,2))&gt;15)),TRUE,FALSE))</f>
        <v/>
      </c>
      <c r="T6575" s="77" t="str">
        <f>IF(O6575="","",IF(OR(VALUE(LEFT(O6575,2))&gt;IF(RIGHT(J6575,1)="M",7,19),AND(OR(LEFT(O6575,2)={"07","19"}),VALUE(RIGHT(O6575,2))&gt;5)),TRUE,FALSE))</f>
        <v/>
      </c>
    </row>
    <row r="6576" spans="12:20" x14ac:dyDescent="0.25">
      <c r="L6576" s="75">
        <f>COUNTIF($B$2:B6576,B6576)</f>
        <v>0</v>
      </c>
      <c r="M6576" s="75">
        <f>COUNTIF($L$2:L6576,4)</f>
        <v>42</v>
      </c>
      <c r="N6576" s="76" t="str">
        <f t="shared" si="514"/>
        <v>0</v>
      </c>
      <c r="O6576" s="76" t="str">
        <f t="shared" si="510"/>
        <v/>
      </c>
      <c r="P6576" s="75" t="str">
        <f t="shared" si="511"/>
        <v/>
      </c>
      <c r="Q6576" s="77" t="str">
        <f t="shared" si="512"/>
        <v/>
      </c>
      <c r="R6576" s="77" t="str">
        <f t="shared" si="513"/>
        <v/>
      </c>
      <c r="S6576" s="77" t="str">
        <f>IF(O6576="","",IF(OR(VALUE(LEFT(O6576,2))&gt;IF(RIGHT(J6576,1)="M",7,19),AND(OR(LEFT(O6576,2)={"07","19"}),VALUE(RIGHT(O6576,2))&gt;15)),TRUE,FALSE))</f>
        <v/>
      </c>
      <c r="T6576" s="77" t="str">
        <f>IF(O6576="","",IF(OR(VALUE(LEFT(O6576,2))&gt;IF(RIGHT(J6576,1)="M",7,19),AND(OR(LEFT(O6576,2)={"07","19"}),VALUE(RIGHT(O6576,2))&gt;5)),TRUE,FALSE))</f>
        <v/>
      </c>
    </row>
    <row r="6577" spans="12:20" x14ac:dyDescent="0.25">
      <c r="L6577" s="75">
        <f>COUNTIF($B$2:B6577,B6577)</f>
        <v>0</v>
      </c>
      <c r="M6577" s="75">
        <f>COUNTIF($L$2:L6577,4)</f>
        <v>42</v>
      </c>
      <c r="N6577" s="76" t="str">
        <f t="shared" si="514"/>
        <v>0</v>
      </c>
      <c r="O6577" s="76" t="str">
        <f t="shared" si="510"/>
        <v/>
      </c>
      <c r="P6577" s="75" t="str">
        <f t="shared" si="511"/>
        <v/>
      </c>
      <c r="Q6577" s="77" t="str">
        <f t="shared" si="512"/>
        <v/>
      </c>
      <c r="R6577" s="77" t="str">
        <f t="shared" si="513"/>
        <v/>
      </c>
      <c r="S6577" s="77" t="str">
        <f>IF(O6577="","",IF(OR(VALUE(LEFT(O6577,2))&gt;IF(RIGHT(J6577,1)="M",7,19),AND(OR(LEFT(O6577,2)={"07","19"}),VALUE(RIGHT(O6577,2))&gt;15)),TRUE,FALSE))</f>
        <v/>
      </c>
      <c r="T6577" s="77" t="str">
        <f>IF(O6577="","",IF(OR(VALUE(LEFT(O6577,2))&gt;IF(RIGHT(J6577,1)="M",7,19),AND(OR(LEFT(O6577,2)={"07","19"}),VALUE(RIGHT(O6577,2))&gt;5)),TRUE,FALSE))</f>
        <v/>
      </c>
    </row>
    <row r="6578" spans="12:20" x14ac:dyDescent="0.25">
      <c r="L6578" s="75">
        <f>COUNTIF($B$2:B6578,B6578)</f>
        <v>0</v>
      </c>
      <c r="M6578" s="75">
        <f>COUNTIF($L$2:L6578,4)</f>
        <v>42</v>
      </c>
      <c r="N6578" s="76" t="str">
        <f t="shared" si="514"/>
        <v>0</v>
      </c>
      <c r="O6578" s="76" t="str">
        <f t="shared" si="510"/>
        <v/>
      </c>
      <c r="P6578" s="75" t="str">
        <f t="shared" si="511"/>
        <v/>
      </c>
      <c r="Q6578" s="77" t="str">
        <f t="shared" si="512"/>
        <v/>
      </c>
      <c r="R6578" s="77" t="str">
        <f t="shared" si="513"/>
        <v/>
      </c>
      <c r="S6578" s="77" t="str">
        <f>IF(O6578="","",IF(OR(VALUE(LEFT(O6578,2))&gt;IF(RIGHT(J6578,1)="M",7,19),AND(OR(LEFT(O6578,2)={"07","19"}),VALUE(RIGHT(O6578,2))&gt;15)),TRUE,FALSE))</f>
        <v/>
      </c>
      <c r="T6578" s="77" t="str">
        <f>IF(O6578="","",IF(OR(VALUE(LEFT(O6578,2))&gt;IF(RIGHT(J6578,1)="M",7,19),AND(OR(LEFT(O6578,2)={"07","19"}),VALUE(RIGHT(O6578,2))&gt;5)),TRUE,FALSE))</f>
        <v/>
      </c>
    </row>
    <row r="6579" spans="12:20" x14ac:dyDescent="0.25">
      <c r="L6579" s="75">
        <f>COUNTIF($B$2:B6579,B6579)</f>
        <v>0</v>
      </c>
      <c r="M6579" s="75">
        <f>COUNTIF($L$2:L6579,4)</f>
        <v>42</v>
      </c>
      <c r="N6579" s="76" t="str">
        <f t="shared" si="514"/>
        <v>0</v>
      </c>
      <c r="O6579" s="76" t="str">
        <f t="shared" si="510"/>
        <v/>
      </c>
      <c r="P6579" s="75" t="str">
        <f t="shared" si="511"/>
        <v/>
      </c>
      <c r="Q6579" s="77" t="str">
        <f t="shared" si="512"/>
        <v/>
      </c>
      <c r="R6579" s="77" t="str">
        <f t="shared" si="513"/>
        <v/>
      </c>
      <c r="S6579" s="77" t="str">
        <f>IF(O6579="","",IF(OR(VALUE(LEFT(O6579,2))&gt;IF(RIGHT(J6579,1)="M",7,19),AND(OR(LEFT(O6579,2)={"07","19"}),VALUE(RIGHT(O6579,2))&gt;15)),TRUE,FALSE))</f>
        <v/>
      </c>
      <c r="T6579" s="77" t="str">
        <f>IF(O6579="","",IF(OR(VALUE(LEFT(O6579,2))&gt;IF(RIGHT(J6579,1)="M",7,19),AND(OR(LEFT(O6579,2)={"07","19"}),VALUE(RIGHT(O6579,2))&gt;5)),TRUE,FALSE))</f>
        <v/>
      </c>
    </row>
    <row r="6580" spans="12:20" x14ac:dyDescent="0.25">
      <c r="L6580" s="75">
        <f>COUNTIF($B$2:B6580,B6580)</f>
        <v>0</v>
      </c>
      <c r="M6580" s="75">
        <f>COUNTIF($L$2:L6580,4)</f>
        <v>42</v>
      </c>
      <c r="N6580" s="76" t="str">
        <f t="shared" si="514"/>
        <v>0</v>
      </c>
      <c r="O6580" s="76" t="str">
        <f t="shared" si="510"/>
        <v/>
      </c>
      <c r="P6580" s="75" t="str">
        <f t="shared" si="511"/>
        <v/>
      </c>
      <c r="Q6580" s="77" t="str">
        <f t="shared" si="512"/>
        <v/>
      </c>
      <c r="R6580" s="77" t="str">
        <f t="shared" si="513"/>
        <v/>
      </c>
      <c r="S6580" s="77" t="str">
        <f>IF(O6580="","",IF(OR(VALUE(LEFT(O6580,2))&gt;IF(RIGHT(J6580,1)="M",7,19),AND(OR(LEFT(O6580,2)={"07","19"}),VALUE(RIGHT(O6580,2))&gt;15)),TRUE,FALSE))</f>
        <v/>
      </c>
      <c r="T6580" s="77" t="str">
        <f>IF(O6580="","",IF(OR(VALUE(LEFT(O6580,2))&gt;IF(RIGHT(J6580,1)="M",7,19),AND(OR(LEFT(O6580,2)={"07","19"}),VALUE(RIGHT(O6580,2))&gt;5)),TRUE,FALSE))</f>
        <v/>
      </c>
    </row>
    <row r="6581" spans="12:20" x14ac:dyDescent="0.25">
      <c r="L6581" s="75">
        <f>COUNTIF($B$2:B6581,B6581)</f>
        <v>0</v>
      </c>
      <c r="M6581" s="75">
        <f>COUNTIF($L$2:L6581,4)</f>
        <v>42</v>
      </c>
      <c r="N6581" s="76" t="str">
        <f t="shared" si="514"/>
        <v>0</v>
      </c>
      <c r="O6581" s="76" t="str">
        <f t="shared" si="510"/>
        <v/>
      </c>
      <c r="P6581" s="75" t="str">
        <f t="shared" si="511"/>
        <v/>
      </c>
      <c r="Q6581" s="77" t="str">
        <f t="shared" si="512"/>
        <v/>
      </c>
      <c r="R6581" s="77" t="str">
        <f t="shared" si="513"/>
        <v/>
      </c>
      <c r="S6581" s="77" t="str">
        <f>IF(O6581="","",IF(OR(VALUE(LEFT(O6581,2))&gt;IF(RIGHT(J6581,1)="M",7,19),AND(OR(LEFT(O6581,2)={"07","19"}),VALUE(RIGHT(O6581,2))&gt;15)),TRUE,FALSE))</f>
        <v/>
      </c>
      <c r="T6581" s="77" t="str">
        <f>IF(O6581="","",IF(OR(VALUE(LEFT(O6581,2))&gt;IF(RIGHT(J6581,1)="M",7,19),AND(OR(LEFT(O6581,2)={"07","19"}),VALUE(RIGHT(O6581,2))&gt;5)),TRUE,FALSE))</f>
        <v/>
      </c>
    </row>
    <row r="6582" spans="12:20" x14ac:dyDescent="0.25">
      <c r="L6582" s="75">
        <f>COUNTIF($B$2:B6582,B6582)</f>
        <v>0</v>
      </c>
      <c r="M6582" s="75">
        <f>COUNTIF($L$2:L6582,4)</f>
        <v>42</v>
      </c>
      <c r="N6582" s="76" t="str">
        <f t="shared" si="514"/>
        <v>0</v>
      </c>
      <c r="O6582" s="76" t="str">
        <f t="shared" si="510"/>
        <v/>
      </c>
      <c r="P6582" s="75" t="str">
        <f t="shared" si="511"/>
        <v/>
      </c>
      <c r="Q6582" s="77" t="str">
        <f t="shared" si="512"/>
        <v/>
      </c>
      <c r="R6582" s="77" t="str">
        <f t="shared" si="513"/>
        <v/>
      </c>
      <c r="S6582" s="77" t="str">
        <f>IF(O6582="","",IF(OR(VALUE(LEFT(O6582,2))&gt;IF(RIGHT(J6582,1)="M",7,19),AND(OR(LEFT(O6582,2)={"07","19"}),VALUE(RIGHT(O6582,2))&gt;15)),TRUE,FALSE))</f>
        <v/>
      </c>
      <c r="T6582" s="77" t="str">
        <f>IF(O6582="","",IF(OR(VALUE(LEFT(O6582,2))&gt;IF(RIGHT(J6582,1)="M",7,19),AND(OR(LEFT(O6582,2)={"07","19"}),VALUE(RIGHT(O6582,2))&gt;5)),TRUE,FALSE))</f>
        <v/>
      </c>
    </row>
    <row r="6583" spans="12:20" x14ac:dyDescent="0.25">
      <c r="L6583" s="75">
        <f>COUNTIF($B$2:B6583,B6583)</f>
        <v>0</v>
      </c>
      <c r="M6583" s="75">
        <f>COUNTIF($L$2:L6583,4)</f>
        <v>42</v>
      </c>
      <c r="N6583" s="76" t="str">
        <f t="shared" si="514"/>
        <v>0</v>
      </c>
      <c r="O6583" s="76" t="str">
        <f t="shared" si="510"/>
        <v/>
      </c>
      <c r="P6583" s="75" t="str">
        <f t="shared" si="511"/>
        <v/>
      </c>
      <c r="Q6583" s="77" t="str">
        <f t="shared" si="512"/>
        <v/>
      </c>
      <c r="R6583" s="77" t="str">
        <f t="shared" si="513"/>
        <v/>
      </c>
      <c r="S6583" s="77" t="str">
        <f>IF(O6583="","",IF(OR(VALUE(LEFT(O6583,2))&gt;IF(RIGHT(J6583,1)="M",7,19),AND(OR(LEFT(O6583,2)={"07","19"}),VALUE(RIGHT(O6583,2))&gt;15)),TRUE,FALSE))</f>
        <v/>
      </c>
      <c r="T6583" s="77" t="str">
        <f>IF(O6583="","",IF(OR(VALUE(LEFT(O6583,2))&gt;IF(RIGHT(J6583,1)="M",7,19),AND(OR(LEFT(O6583,2)={"07","19"}),VALUE(RIGHT(O6583,2))&gt;5)),TRUE,FALSE))</f>
        <v/>
      </c>
    </row>
    <row r="6584" spans="12:20" x14ac:dyDescent="0.25">
      <c r="L6584" s="75">
        <f>COUNTIF($B$2:B6584,B6584)</f>
        <v>0</v>
      </c>
      <c r="M6584" s="75">
        <f>COUNTIF($L$2:L6584,4)</f>
        <v>42</v>
      </c>
      <c r="N6584" s="76" t="str">
        <f t="shared" si="514"/>
        <v>0</v>
      </c>
      <c r="O6584" s="76" t="str">
        <f t="shared" si="510"/>
        <v/>
      </c>
      <c r="P6584" s="75" t="str">
        <f t="shared" si="511"/>
        <v/>
      </c>
      <c r="Q6584" s="77" t="str">
        <f t="shared" si="512"/>
        <v/>
      </c>
      <c r="R6584" s="77" t="str">
        <f t="shared" si="513"/>
        <v/>
      </c>
      <c r="S6584" s="77" t="str">
        <f>IF(O6584="","",IF(OR(VALUE(LEFT(O6584,2))&gt;IF(RIGHT(J6584,1)="M",7,19),AND(OR(LEFT(O6584,2)={"07","19"}),VALUE(RIGHT(O6584,2))&gt;15)),TRUE,FALSE))</f>
        <v/>
      </c>
      <c r="T6584" s="77" t="str">
        <f>IF(O6584="","",IF(OR(VALUE(LEFT(O6584,2))&gt;IF(RIGHT(J6584,1)="M",7,19),AND(OR(LEFT(O6584,2)={"07","19"}),VALUE(RIGHT(O6584,2))&gt;5)),TRUE,FALSE))</f>
        <v/>
      </c>
    </row>
    <row r="6585" spans="12:20" x14ac:dyDescent="0.25">
      <c r="L6585" s="75">
        <f>COUNTIF($B$2:B6585,B6585)</f>
        <v>0</v>
      </c>
      <c r="M6585" s="75">
        <f>COUNTIF($L$2:L6585,4)</f>
        <v>42</v>
      </c>
      <c r="N6585" s="76" t="str">
        <f t="shared" si="514"/>
        <v>0</v>
      </c>
      <c r="O6585" s="76" t="str">
        <f t="shared" si="510"/>
        <v/>
      </c>
      <c r="P6585" s="75" t="str">
        <f t="shared" si="511"/>
        <v/>
      </c>
      <c r="Q6585" s="77" t="str">
        <f t="shared" si="512"/>
        <v/>
      </c>
      <c r="R6585" s="77" t="str">
        <f t="shared" si="513"/>
        <v/>
      </c>
      <c r="S6585" s="77" t="str">
        <f>IF(O6585="","",IF(OR(VALUE(LEFT(O6585,2))&gt;IF(RIGHT(J6585,1)="M",7,19),AND(OR(LEFT(O6585,2)={"07","19"}),VALUE(RIGHT(O6585,2))&gt;15)),TRUE,FALSE))</f>
        <v/>
      </c>
      <c r="T6585" s="77" t="str">
        <f>IF(O6585="","",IF(OR(VALUE(LEFT(O6585,2))&gt;IF(RIGHT(J6585,1)="M",7,19),AND(OR(LEFT(O6585,2)={"07","19"}),VALUE(RIGHT(O6585,2))&gt;5)),TRUE,FALSE))</f>
        <v/>
      </c>
    </row>
    <row r="6586" spans="12:20" x14ac:dyDescent="0.25">
      <c r="L6586" s="75">
        <f>COUNTIF($B$2:B6586,B6586)</f>
        <v>0</v>
      </c>
      <c r="M6586" s="75">
        <f>COUNTIF($L$2:L6586,4)</f>
        <v>42</v>
      </c>
      <c r="N6586" s="76" t="str">
        <f t="shared" si="514"/>
        <v>0</v>
      </c>
      <c r="O6586" s="76" t="str">
        <f t="shared" si="510"/>
        <v/>
      </c>
      <c r="P6586" s="75" t="str">
        <f t="shared" si="511"/>
        <v/>
      </c>
      <c r="Q6586" s="77" t="str">
        <f t="shared" si="512"/>
        <v/>
      </c>
      <c r="R6586" s="77" t="str">
        <f t="shared" si="513"/>
        <v/>
      </c>
      <c r="S6586" s="77" t="str">
        <f>IF(O6586="","",IF(OR(VALUE(LEFT(O6586,2))&gt;IF(RIGHT(J6586,1)="M",7,19),AND(OR(LEFT(O6586,2)={"07","19"}),VALUE(RIGHT(O6586,2))&gt;15)),TRUE,FALSE))</f>
        <v/>
      </c>
      <c r="T6586" s="77" t="str">
        <f>IF(O6586="","",IF(OR(VALUE(LEFT(O6586,2))&gt;IF(RIGHT(J6586,1)="M",7,19),AND(OR(LEFT(O6586,2)={"07","19"}),VALUE(RIGHT(O6586,2))&gt;5)),TRUE,FALSE))</f>
        <v/>
      </c>
    </row>
    <row r="6587" spans="12:20" x14ac:dyDescent="0.25">
      <c r="L6587" s="75">
        <f>COUNTIF($B$2:B6587,B6587)</f>
        <v>0</v>
      </c>
      <c r="M6587" s="75">
        <f>COUNTIF($L$2:L6587,4)</f>
        <v>42</v>
      </c>
      <c r="N6587" s="76" t="str">
        <f t="shared" si="514"/>
        <v>0</v>
      </c>
      <c r="O6587" s="76" t="str">
        <f t="shared" si="510"/>
        <v/>
      </c>
      <c r="P6587" s="75" t="str">
        <f t="shared" si="511"/>
        <v/>
      </c>
      <c r="Q6587" s="77" t="str">
        <f t="shared" si="512"/>
        <v/>
      </c>
      <c r="R6587" s="77" t="str">
        <f t="shared" si="513"/>
        <v/>
      </c>
      <c r="S6587" s="77" t="str">
        <f>IF(O6587="","",IF(OR(VALUE(LEFT(O6587,2))&gt;IF(RIGHT(J6587,1)="M",7,19),AND(OR(LEFT(O6587,2)={"07","19"}),VALUE(RIGHT(O6587,2))&gt;15)),TRUE,FALSE))</f>
        <v/>
      </c>
      <c r="T6587" s="77" t="str">
        <f>IF(O6587="","",IF(OR(VALUE(LEFT(O6587,2))&gt;IF(RIGHT(J6587,1)="M",7,19),AND(OR(LEFT(O6587,2)={"07","19"}),VALUE(RIGHT(O6587,2))&gt;5)),TRUE,FALSE))</f>
        <v/>
      </c>
    </row>
    <row r="6588" spans="12:20" x14ac:dyDescent="0.25">
      <c r="L6588" s="75">
        <f>COUNTIF($B$2:B6588,B6588)</f>
        <v>0</v>
      </c>
      <c r="M6588" s="75">
        <f>COUNTIF($L$2:L6588,4)</f>
        <v>42</v>
      </c>
      <c r="N6588" s="76" t="str">
        <f t="shared" si="514"/>
        <v>0</v>
      </c>
      <c r="O6588" s="76" t="str">
        <f t="shared" si="510"/>
        <v/>
      </c>
      <c r="P6588" s="75" t="str">
        <f t="shared" si="511"/>
        <v/>
      </c>
      <c r="Q6588" s="77" t="str">
        <f t="shared" si="512"/>
        <v/>
      </c>
      <c r="R6588" s="77" t="str">
        <f t="shared" si="513"/>
        <v/>
      </c>
      <c r="S6588" s="77" t="str">
        <f>IF(O6588="","",IF(OR(VALUE(LEFT(O6588,2))&gt;IF(RIGHT(J6588,1)="M",7,19),AND(OR(LEFT(O6588,2)={"07","19"}),VALUE(RIGHT(O6588,2))&gt;15)),TRUE,FALSE))</f>
        <v/>
      </c>
      <c r="T6588" s="77" t="str">
        <f>IF(O6588="","",IF(OR(VALUE(LEFT(O6588,2))&gt;IF(RIGHT(J6588,1)="M",7,19),AND(OR(LEFT(O6588,2)={"07","19"}),VALUE(RIGHT(O6588,2))&gt;5)),TRUE,FALSE))</f>
        <v/>
      </c>
    </row>
    <row r="6589" spans="12:20" x14ac:dyDescent="0.25">
      <c r="L6589" s="75">
        <f>COUNTIF($B$2:B6589,B6589)</f>
        <v>0</v>
      </c>
      <c r="M6589" s="75">
        <f>COUNTIF($L$2:L6589,4)</f>
        <v>42</v>
      </c>
      <c r="N6589" s="76" t="str">
        <f t="shared" si="514"/>
        <v>0</v>
      </c>
      <c r="O6589" s="76" t="str">
        <f t="shared" si="510"/>
        <v/>
      </c>
      <c r="P6589" s="75" t="str">
        <f t="shared" si="511"/>
        <v/>
      </c>
      <c r="Q6589" s="77" t="str">
        <f t="shared" si="512"/>
        <v/>
      </c>
      <c r="R6589" s="77" t="str">
        <f t="shared" si="513"/>
        <v/>
      </c>
      <c r="S6589" s="77" t="str">
        <f>IF(O6589="","",IF(OR(VALUE(LEFT(O6589,2))&gt;IF(RIGHT(J6589,1)="M",7,19),AND(OR(LEFT(O6589,2)={"07","19"}),VALUE(RIGHT(O6589,2))&gt;15)),TRUE,FALSE))</f>
        <v/>
      </c>
      <c r="T6589" s="77" t="str">
        <f>IF(O6589="","",IF(OR(VALUE(LEFT(O6589,2))&gt;IF(RIGHT(J6589,1)="M",7,19),AND(OR(LEFT(O6589,2)={"07","19"}),VALUE(RIGHT(O6589,2))&gt;5)),TRUE,FALSE))</f>
        <v/>
      </c>
    </row>
    <row r="6590" spans="12:20" x14ac:dyDescent="0.25">
      <c r="L6590" s="75">
        <f>COUNTIF($B$2:B6590,B6590)</f>
        <v>0</v>
      </c>
      <c r="M6590" s="75">
        <f>COUNTIF($L$2:L6590,4)</f>
        <v>42</v>
      </c>
      <c r="N6590" s="76" t="str">
        <f t="shared" si="514"/>
        <v>0</v>
      </c>
      <c r="O6590" s="76" t="str">
        <f t="shared" si="510"/>
        <v/>
      </c>
      <c r="P6590" s="75" t="str">
        <f t="shared" si="511"/>
        <v/>
      </c>
      <c r="Q6590" s="77" t="str">
        <f t="shared" si="512"/>
        <v/>
      </c>
      <c r="R6590" s="77" t="str">
        <f t="shared" si="513"/>
        <v/>
      </c>
      <c r="S6590" s="77" t="str">
        <f>IF(O6590="","",IF(OR(VALUE(LEFT(O6590,2))&gt;IF(RIGHT(J6590,1)="M",7,19),AND(OR(LEFT(O6590,2)={"07","19"}),VALUE(RIGHT(O6590,2))&gt;15)),TRUE,FALSE))</f>
        <v/>
      </c>
      <c r="T6590" s="77" t="str">
        <f>IF(O6590="","",IF(OR(VALUE(LEFT(O6590,2))&gt;IF(RIGHT(J6590,1)="M",7,19),AND(OR(LEFT(O6590,2)={"07","19"}),VALUE(RIGHT(O6590,2))&gt;5)),TRUE,FALSE))</f>
        <v/>
      </c>
    </row>
    <row r="6591" spans="12:20" x14ac:dyDescent="0.25">
      <c r="L6591" s="75">
        <f>COUNTIF($B$2:B6591,B6591)</f>
        <v>0</v>
      </c>
      <c r="M6591" s="75">
        <f>COUNTIF($L$2:L6591,4)</f>
        <v>42</v>
      </c>
      <c r="N6591" s="76" t="str">
        <f t="shared" si="514"/>
        <v>0</v>
      </c>
      <c r="O6591" s="76" t="str">
        <f t="shared" si="510"/>
        <v/>
      </c>
      <c r="P6591" s="75" t="str">
        <f t="shared" si="511"/>
        <v/>
      </c>
      <c r="Q6591" s="77" t="str">
        <f t="shared" si="512"/>
        <v/>
      </c>
      <c r="R6591" s="77" t="str">
        <f t="shared" si="513"/>
        <v/>
      </c>
      <c r="S6591" s="77" t="str">
        <f>IF(O6591="","",IF(OR(VALUE(LEFT(O6591,2))&gt;IF(RIGHT(J6591,1)="M",7,19),AND(OR(LEFT(O6591,2)={"07","19"}),VALUE(RIGHT(O6591,2))&gt;15)),TRUE,FALSE))</f>
        <v/>
      </c>
      <c r="T6591" s="77" t="str">
        <f>IF(O6591="","",IF(OR(VALUE(LEFT(O6591,2))&gt;IF(RIGHT(J6591,1)="M",7,19),AND(OR(LEFT(O6591,2)={"07","19"}),VALUE(RIGHT(O6591,2))&gt;5)),TRUE,FALSE))</f>
        <v/>
      </c>
    </row>
    <row r="6592" spans="12:20" x14ac:dyDescent="0.25">
      <c r="L6592" s="75">
        <f>COUNTIF($B$2:B6592,B6592)</f>
        <v>0</v>
      </c>
      <c r="M6592" s="75">
        <f>COUNTIF($L$2:L6592,4)</f>
        <v>42</v>
      </c>
      <c r="N6592" s="76" t="str">
        <f t="shared" si="514"/>
        <v>0</v>
      </c>
      <c r="O6592" s="76" t="str">
        <f t="shared" si="510"/>
        <v/>
      </c>
      <c r="P6592" s="75" t="str">
        <f t="shared" si="511"/>
        <v/>
      </c>
      <c r="Q6592" s="77" t="str">
        <f t="shared" si="512"/>
        <v/>
      </c>
      <c r="R6592" s="77" t="str">
        <f t="shared" si="513"/>
        <v/>
      </c>
      <c r="S6592" s="77" t="str">
        <f>IF(O6592="","",IF(OR(VALUE(LEFT(O6592,2))&gt;IF(RIGHT(J6592,1)="M",7,19),AND(OR(LEFT(O6592,2)={"07","19"}),VALUE(RIGHT(O6592,2))&gt;15)),TRUE,FALSE))</f>
        <v/>
      </c>
      <c r="T6592" s="77" t="str">
        <f>IF(O6592="","",IF(OR(VALUE(LEFT(O6592,2))&gt;IF(RIGHT(J6592,1)="M",7,19),AND(OR(LEFT(O6592,2)={"07","19"}),VALUE(RIGHT(O6592,2))&gt;5)),TRUE,FALSE))</f>
        <v/>
      </c>
    </row>
    <row r="6593" spans="12:20" x14ac:dyDescent="0.25">
      <c r="L6593" s="75">
        <f>COUNTIF($B$2:B6593,B6593)</f>
        <v>0</v>
      </c>
      <c r="M6593" s="75">
        <f>COUNTIF($L$2:L6593,4)</f>
        <v>42</v>
      </c>
      <c r="N6593" s="76" t="str">
        <f t="shared" si="514"/>
        <v>0</v>
      </c>
      <c r="O6593" s="76" t="str">
        <f t="shared" si="510"/>
        <v/>
      </c>
      <c r="P6593" s="75" t="str">
        <f t="shared" si="511"/>
        <v/>
      </c>
      <c r="Q6593" s="77" t="str">
        <f t="shared" si="512"/>
        <v/>
      </c>
      <c r="R6593" s="77" t="str">
        <f t="shared" si="513"/>
        <v/>
      </c>
      <c r="S6593" s="77" t="str">
        <f>IF(O6593="","",IF(OR(VALUE(LEFT(O6593,2))&gt;IF(RIGHT(J6593,1)="M",7,19),AND(OR(LEFT(O6593,2)={"07","19"}),VALUE(RIGHT(O6593,2))&gt;15)),TRUE,FALSE))</f>
        <v/>
      </c>
      <c r="T6593" s="77" t="str">
        <f>IF(O6593="","",IF(OR(VALUE(LEFT(O6593,2))&gt;IF(RIGHT(J6593,1)="M",7,19),AND(OR(LEFT(O6593,2)={"07","19"}),VALUE(RIGHT(O6593,2))&gt;5)),TRUE,FALSE))</f>
        <v/>
      </c>
    </row>
    <row r="6594" spans="12:20" x14ac:dyDescent="0.25">
      <c r="L6594" s="75">
        <f>COUNTIF($B$2:B6594,B6594)</f>
        <v>0</v>
      </c>
      <c r="M6594" s="75">
        <f>COUNTIF($L$2:L6594,4)</f>
        <v>42</v>
      </c>
      <c r="N6594" s="76" t="str">
        <f t="shared" si="514"/>
        <v>0</v>
      </c>
      <c r="O6594" s="76" t="str">
        <f t="shared" ref="O6594:O6657" si="515">TRIM(SUBSTITUTE(SUBSTITUTE(D6594,"+",""),"_",""))</f>
        <v/>
      </c>
      <c r="P6594" s="75" t="str">
        <f t="shared" ref="P6594:P6657" si="516">TRIM(SUBSTITUTE(SUBSTITUTE(E6594,"+",""),"_",""))</f>
        <v/>
      </c>
      <c r="Q6594" s="77" t="str">
        <f t="shared" ref="Q6594:Q6657" si="517">IFERROR(IF(RIGHT(P6594,2)&lt;RIGHT(O6594,2),IF(P6594&lt;O6594,P6594+2360-O6594,P6594-40-O6594),IF(P6594&lt;O6594,P6594+2400-O6594,P6594-O6594)),"")</f>
        <v/>
      </c>
      <c r="R6594" s="77" t="str">
        <f t="shared" ref="R6594:R6657" si="518">IFERROR(ROUNDDOWN(Q6594/100,0),"")</f>
        <v/>
      </c>
      <c r="S6594" s="77" t="str">
        <f>IF(O6594="","",IF(OR(VALUE(LEFT(O6594,2))&gt;IF(RIGHT(J6594,1)="M",7,19),AND(OR(LEFT(O6594,2)={"07","19"}),VALUE(RIGHT(O6594,2))&gt;15)),TRUE,FALSE))</f>
        <v/>
      </c>
      <c r="T6594" s="77" t="str">
        <f>IF(O6594="","",IF(OR(VALUE(LEFT(O6594,2))&gt;IF(RIGHT(J6594,1)="M",7,19),AND(OR(LEFT(O6594,2)={"07","19"}),VALUE(RIGHT(O6594,2))&gt;5)),TRUE,FALSE))</f>
        <v/>
      </c>
    </row>
    <row r="6595" spans="12:20" x14ac:dyDescent="0.25">
      <c r="L6595" s="75">
        <f>COUNTIF($B$2:B6595,B6595)</f>
        <v>0</v>
      </c>
      <c r="M6595" s="75">
        <f>COUNTIF($L$2:L6595,4)</f>
        <v>42</v>
      </c>
      <c r="N6595" s="76" t="str">
        <f t="shared" ref="N6595:N6658" si="519">A6595&amp;DAY(C6595)</f>
        <v>0</v>
      </c>
      <c r="O6595" s="76" t="str">
        <f t="shared" si="515"/>
        <v/>
      </c>
      <c r="P6595" s="75" t="str">
        <f t="shared" si="516"/>
        <v/>
      </c>
      <c r="Q6595" s="77" t="str">
        <f t="shared" si="517"/>
        <v/>
      </c>
      <c r="R6595" s="77" t="str">
        <f t="shared" si="518"/>
        <v/>
      </c>
      <c r="S6595" s="77" t="str">
        <f>IF(O6595="","",IF(OR(VALUE(LEFT(O6595,2))&gt;IF(RIGHT(J6595,1)="M",7,19),AND(OR(LEFT(O6595,2)={"07","19"}),VALUE(RIGHT(O6595,2))&gt;15)),TRUE,FALSE))</f>
        <v/>
      </c>
      <c r="T6595" s="77" t="str">
        <f>IF(O6595="","",IF(OR(VALUE(LEFT(O6595,2))&gt;IF(RIGHT(J6595,1)="M",7,19),AND(OR(LEFT(O6595,2)={"07","19"}),VALUE(RIGHT(O6595,2))&gt;5)),TRUE,FALSE))</f>
        <v/>
      </c>
    </row>
    <row r="6596" spans="12:20" x14ac:dyDescent="0.25">
      <c r="L6596" s="75">
        <f>COUNTIF($B$2:B6596,B6596)</f>
        <v>0</v>
      </c>
      <c r="M6596" s="75">
        <f>COUNTIF($L$2:L6596,4)</f>
        <v>42</v>
      </c>
      <c r="N6596" s="76" t="str">
        <f t="shared" si="519"/>
        <v>0</v>
      </c>
      <c r="O6596" s="76" t="str">
        <f t="shared" si="515"/>
        <v/>
      </c>
      <c r="P6596" s="75" t="str">
        <f t="shared" si="516"/>
        <v/>
      </c>
      <c r="Q6596" s="77" t="str">
        <f t="shared" si="517"/>
        <v/>
      </c>
      <c r="R6596" s="77" t="str">
        <f t="shared" si="518"/>
        <v/>
      </c>
      <c r="S6596" s="77" t="str">
        <f>IF(O6596="","",IF(OR(VALUE(LEFT(O6596,2))&gt;IF(RIGHT(J6596,1)="M",7,19),AND(OR(LEFT(O6596,2)={"07","19"}),VALUE(RIGHT(O6596,2))&gt;15)),TRUE,FALSE))</f>
        <v/>
      </c>
      <c r="T6596" s="77" t="str">
        <f>IF(O6596="","",IF(OR(VALUE(LEFT(O6596,2))&gt;IF(RIGHT(J6596,1)="M",7,19),AND(OR(LEFT(O6596,2)={"07","19"}),VALUE(RIGHT(O6596,2))&gt;5)),TRUE,FALSE))</f>
        <v/>
      </c>
    </row>
    <row r="6597" spans="12:20" x14ac:dyDescent="0.25">
      <c r="L6597" s="75">
        <f>COUNTIF($B$2:B6597,B6597)</f>
        <v>0</v>
      </c>
      <c r="M6597" s="75">
        <f>COUNTIF($L$2:L6597,4)</f>
        <v>42</v>
      </c>
      <c r="N6597" s="76" t="str">
        <f t="shared" si="519"/>
        <v>0</v>
      </c>
      <c r="O6597" s="76" t="str">
        <f t="shared" si="515"/>
        <v/>
      </c>
      <c r="P6597" s="75" t="str">
        <f t="shared" si="516"/>
        <v/>
      </c>
      <c r="Q6597" s="77" t="str">
        <f t="shared" si="517"/>
        <v/>
      </c>
      <c r="R6597" s="77" t="str">
        <f t="shared" si="518"/>
        <v/>
      </c>
      <c r="S6597" s="77" t="str">
        <f>IF(O6597="","",IF(OR(VALUE(LEFT(O6597,2))&gt;IF(RIGHT(J6597,1)="M",7,19),AND(OR(LEFT(O6597,2)={"07","19"}),VALUE(RIGHT(O6597,2))&gt;15)),TRUE,FALSE))</f>
        <v/>
      </c>
      <c r="T6597" s="77" t="str">
        <f>IF(O6597="","",IF(OR(VALUE(LEFT(O6597,2))&gt;IF(RIGHT(J6597,1)="M",7,19),AND(OR(LEFT(O6597,2)={"07","19"}),VALUE(RIGHT(O6597,2))&gt;5)),TRUE,FALSE))</f>
        <v/>
      </c>
    </row>
    <row r="6598" spans="12:20" x14ac:dyDescent="0.25">
      <c r="L6598" s="75">
        <f>COUNTIF($B$2:B6598,B6598)</f>
        <v>0</v>
      </c>
      <c r="M6598" s="75">
        <f>COUNTIF($L$2:L6598,4)</f>
        <v>42</v>
      </c>
      <c r="N6598" s="76" t="str">
        <f t="shared" si="519"/>
        <v>0</v>
      </c>
      <c r="O6598" s="76" t="str">
        <f t="shared" si="515"/>
        <v/>
      </c>
      <c r="P6598" s="75" t="str">
        <f t="shared" si="516"/>
        <v/>
      </c>
      <c r="Q6598" s="77" t="str">
        <f t="shared" si="517"/>
        <v/>
      </c>
      <c r="R6598" s="77" t="str">
        <f t="shared" si="518"/>
        <v/>
      </c>
      <c r="S6598" s="77" t="str">
        <f>IF(O6598="","",IF(OR(VALUE(LEFT(O6598,2))&gt;IF(RIGHT(J6598,1)="M",7,19),AND(OR(LEFT(O6598,2)={"07","19"}),VALUE(RIGHT(O6598,2))&gt;15)),TRUE,FALSE))</f>
        <v/>
      </c>
      <c r="T6598" s="77" t="str">
        <f>IF(O6598="","",IF(OR(VALUE(LEFT(O6598,2))&gt;IF(RIGHT(J6598,1)="M",7,19),AND(OR(LEFT(O6598,2)={"07","19"}),VALUE(RIGHT(O6598,2))&gt;5)),TRUE,FALSE))</f>
        <v/>
      </c>
    </row>
    <row r="6599" spans="12:20" x14ac:dyDescent="0.25">
      <c r="L6599" s="75">
        <f>COUNTIF($B$2:B6599,B6599)</f>
        <v>0</v>
      </c>
      <c r="M6599" s="75">
        <f>COUNTIF($L$2:L6599,4)</f>
        <v>42</v>
      </c>
      <c r="N6599" s="76" t="str">
        <f t="shared" si="519"/>
        <v>0</v>
      </c>
      <c r="O6599" s="76" t="str">
        <f t="shared" si="515"/>
        <v/>
      </c>
      <c r="P6599" s="75" t="str">
        <f t="shared" si="516"/>
        <v/>
      </c>
      <c r="Q6599" s="77" t="str">
        <f t="shared" si="517"/>
        <v/>
      </c>
      <c r="R6599" s="77" t="str">
        <f t="shared" si="518"/>
        <v/>
      </c>
      <c r="S6599" s="77" t="str">
        <f>IF(O6599="","",IF(OR(VALUE(LEFT(O6599,2))&gt;IF(RIGHT(J6599,1)="M",7,19),AND(OR(LEFT(O6599,2)={"07","19"}),VALUE(RIGHT(O6599,2))&gt;15)),TRUE,FALSE))</f>
        <v/>
      </c>
      <c r="T6599" s="77" t="str">
        <f>IF(O6599="","",IF(OR(VALUE(LEFT(O6599,2))&gt;IF(RIGHT(J6599,1)="M",7,19),AND(OR(LEFT(O6599,2)={"07","19"}),VALUE(RIGHT(O6599,2))&gt;5)),TRUE,FALSE))</f>
        <v/>
      </c>
    </row>
    <row r="6600" spans="12:20" x14ac:dyDescent="0.25">
      <c r="L6600" s="75">
        <f>COUNTIF($B$2:B6600,B6600)</f>
        <v>0</v>
      </c>
      <c r="M6600" s="75">
        <f>COUNTIF($L$2:L6600,4)</f>
        <v>42</v>
      </c>
      <c r="N6600" s="76" t="str">
        <f t="shared" si="519"/>
        <v>0</v>
      </c>
      <c r="O6600" s="76" t="str">
        <f t="shared" si="515"/>
        <v/>
      </c>
      <c r="P6600" s="75" t="str">
        <f t="shared" si="516"/>
        <v/>
      </c>
      <c r="Q6600" s="77" t="str">
        <f t="shared" si="517"/>
        <v/>
      </c>
      <c r="R6600" s="77" t="str">
        <f t="shared" si="518"/>
        <v/>
      </c>
      <c r="S6600" s="77" t="str">
        <f>IF(O6600="","",IF(OR(VALUE(LEFT(O6600,2))&gt;IF(RIGHT(J6600,1)="M",7,19),AND(OR(LEFT(O6600,2)={"07","19"}),VALUE(RIGHT(O6600,2))&gt;15)),TRUE,FALSE))</f>
        <v/>
      </c>
      <c r="T6600" s="77" t="str">
        <f>IF(O6600="","",IF(OR(VALUE(LEFT(O6600,2))&gt;IF(RIGHT(J6600,1)="M",7,19),AND(OR(LEFT(O6600,2)={"07","19"}),VALUE(RIGHT(O6600,2))&gt;5)),TRUE,FALSE))</f>
        <v/>
      </c>
    </row>
    <row r="6601" spans="12:20" x14ac:dyDescent="0.25">
      <c r="L6601" s="75">
        <f>COUNTIF($B$2:B6601,B6601)</f>
        <v>0</v>
      </c>
      <c r="M6601" s="75">
        <f>COUNTIF($L$2:L6601,4)</f>
        <v>42</v>
      </c>
      <c r="N6601" s="76" t="str">
        <f t="shared" si="519"/>
        <v>0</v>
      </c>
      <c r="O6601" s="76" t="str">
        <f t="shared" si="515"/>
        <v/>
      </c>
      <c r="P6601" s="75" t="str">
        <f t="shared" si="516"/>
        <v/>
      </c>
      <c r="Q6601" s="77" t="str">
        <f t="shared" si="517"/>
        <v/>
      </c>
      <c r="R6601" s="77" t="str">
        <f t="shared" si="518"/>
        <v/>
      </c>
      <c r="S6601" s="77" t="str">
        <f>IF(O6601="","",IF(OR(VALUE(LEFT(O6601,2))&gt;IF(RIGHT(J6601,1)="M",7,19),AND(OR(LEFT(O6601,2)={"07","19"}),VALUE(RIGHT(O6601,2))&gt;15)),TRUE,FALSE))</f>
        <v/>
      </c>
      <c r="T6601" s="77" t="str">
        <f>IF(O6601="","",IF(OR(VALUE(LEFT(O6601,2))&gt;IF(RIGHT(J6601,1)="M",7,19),AND(OR(LEFT(O6601,2)={"07","19"}),VALUE(RIGHT(O6601,2))&gt;5)),TRUE,FALSE))</f>
        <v/>
      </c>
    </row>
    <row r="6602" spans="12:20" x14ac:dyDescent="0.25">
      <c r="L6602" s="75">
        <f>COUNTIF($B$2:B6602,B6602)</f>
        <v>0</v>
      </c>
      <c r="M6602" s="75">
        <f>COUNTIF($L$2:L6602,4)</f>
        <v>42</v>
      </c>
      <c r="N6602" s="76" t="str">
        <f t="shared" si="519"/>
        <v>0</v>
      </c>
      <c r="O6602" s="76" t="str">
        <f t="shared" si="515"/>
        <v/>
      </c>
      <c r="P6602" s="75" t="str">
        <f t="shared" si="516"/>
        <v/>
      </c>
      <c r="Q6602" s="77" t="str">
        <f t="shared" si="517"/>
        <v/>
      </c>
      <c r="R6602" s="77" t="str">
        <f t="shared" si="518"/>
        <v/>
      </c>
      <c r="S6602" s="77" t="str">
        <f>IF(O6602="","",IF(OR(VALUE(LEFT(O6602,2))&gt;IF(RIGHT(J6602,1)="M",7,19),AND(OR(LEFT(O6602,2)={"07","19"}),VALUE(RIGHT(O6602,2))&gt;15)),TRUE,FALSE))</f>
        <v/>
      </c>
      <c r="T6602" s="77" t="str">
        <f>IF(O6602="","",IF(OR(VALUE(LEFT(O6602,2))&gt;IF(RIGHT(J6602,1)="M",7,19),AND(OR(LEFT(O6602,2)={"07","19"}),VALUE(RIGHT(O6602,2))&gt;5)),TRUE,FALSE))</f>
        <v/>
      </c>
    </row>
    <row r="6603" spans="12:20" x14ac:dyDescent="0.25">
      <c r="L6603" s="75">
        <f>COUNTIF($B$2:B6603,B6603)</f>
        <v>0</v>
      </c>
      <c r="M6603" s="75">
        <f>COUNTIF($L$2:L6603,4)</f>
        <v>42</v>
      </c>
      <c r="N6603" s="76" t="str">
        <f t="shared" si="519"/>
        <v>0</v>
      </c>
      <c r="O6603" s="76" t="str">
        <f t="shared" si="515"/>
        <v/>
      </c>
      <c r="P6603" s="75" t="str">
        <f t="shared" si="516"/>
        <v/>
      </c>
      <c r="Q6603" s="77" t="str">
        <f t="shared" si="517"/>
        <v/>
      </c>
      <c r="R6603" s="77" t="str">
        <f t="shared" si="518"/>
        <v/>
      </c>
      <c r="S6603" s="77" t="str">
        <f>IF(O6603="","",IF(OR(VALUE(LEFT(O6603,2))&gt;IF(RIGHT(J6603,1)="M",7,19),AND(OR(LEFT(O6603,2)={"07","19"}),VALUE(RIGHT(O6603,2))&gt;15)),TRUE,FALSE))</f>
        <v/>
      </c>
      <c r="T6603" s="77" t="str">
        <f>IF(O6603="","",IF(OR(VALUE(LEFT(O6603,2))&gt;IF(RIGHT(J6603,1)="M",7,19),AND(OR(LEFT(O6603,2)={"07","19"}),VALUE(RIGHT(O6603,2))&gt;5)),TRUE,FALSE))</f>
        <v/>
      </c>
    </row>
    <row r="6604" spans="12:20" x14ac:dyDescent="0.25">
      <c r="L6604" s="75">
        <f>COUNTIF($B$2:B6604,B6604)</f>
        <v>0</v>
      </c>
      <c r="M6604" s="75">
        <f>COUNTIF($L$2:L6604,4)</f>
        <v>42</v>
      </c>
      <c r="N6604" s="76" t="str">
        <f t="shared" si="519"/>
        <v>0</v>
      </c>
      <c r="O6604" s="76" t="str">
        <f t="shared" si="515"/>
        <v/>
      </c>
      <c r="P6604" s="75" t="str">
        <f t="shared" si="516"/>
        <v/>
      </c>
      <c r="Q6604" s="77" t="str">
        <f t="shared" si="517"/>
        <v/>
      </c>
      <c r="R6604" s="77" t="str">
        <f t="shared" si="518"/>
        <v/>
      </c>
      <c r="S6604" s="77" t="str">
        <f>IF(O6604="","",IF(OR(VALUE(LEFT(O6604,2))&gt;IF(RIGHT(J6604,1)="M",7,19),AND(OR(LEFT(O6604,2)={"07","19"}),VALUE(RIGHT(O6604,2))&gt;15)),TRUE,FALSE))</f>
        <v/>
      </c>
      <c r="T6604" s="77" t="str">
        <f>IF(O6604="","",IF(OR(VALUE(LEFT(O6604,2))&gt;IF(RIGHT(J6604,1)="M",7,19),AND(OR(LEFT(O6604,2)={"07","19"}),VALUE(RIGHT(O6604,2))&gt;5)),TRUE,FALSE))</f>
        <v/>
      </c>
    </row>
    <row r="6605" spans="12:20" x14ac:dyDescent="0.25">
      <c r="L6605" s="75">
        <f>COUNTIF($B$2:B6605,B6605)</f>
        <v>0</v>
      </c>
      <c r="M6605" s="75">
        <f>COUNTIF($L$2:L6605,4)</f>
        <v>42</v>
      </c>
      <c r="N6605" s="76" t="str">
        <f t="shared" si="519"/>
        <v>0</v>
      </c>
      <c r="O6605" s="76" t="str">
        <f t="shared" si="515"/>
        <v/>
      </c>
      <c r="P6605" s="75" t="str">
        <f t="shared" si="516"/>
        <v/>
      </c>
      <c r="Q6605" s="77" t="str">
        <f t="shared" si="517"/>
        <v/>
      </c>
      <c r="R6605" s="77" t="str">
        <f t="shared" si="518"/>
        <v/>
      </c>
      <c r="S6605" s="77" t="str">
        <f>IF(O6605="","",IF(OR(VALUE(LEFT(O6605,2))&gt;IF(RIGHT(J6605,1)="M",7,19),AND(OR(LEFT(O6605,2)={"07","19"}),VALUE(RIGHT(O6605,2))&gt;15)),TRUE,FALSE))</f>
        <v/>
      </c>
      <c r="T6605" s="77" t="str">
        <f>IF(O6605="","",IF(OR(VALUE(LEFT(O6605,2))&gt;IF(RIGHT(J6605,1)="M",7,19),AND(OR(LEFT(O6605,2)={"07","19"}),VALUE(RIGHT(O6605,2))&gt;5)),TRUE,FALSE))</f>
        <v/>
      </c>
    </row>
    <row r="6606" spans="12:20" x14ac:dyDescent="0.25">
      <c r="L6606" s="75">
        <f>COUNTIF($B$2:B6606,B6606)</f>
        <v>0</v>
      </c>
      <c r="M6606" s="75">
        <f>COUNTIF($L$2:L6606,4)</f>
        <v>42</v>
      </c>
      <c r="N6606" s="76" t="str">
        <f t="shared" si="519"/>
        <v>0</v>
      </c>
      <c r="O6606" s="76" t="str">
        <f t="shared" si="515"/>
        <v/>
      </c>
      <c r="P6606" s="75" t="str">
        <f t="shared" si="516"/>
        <v/>
      </c>
      <c r="Q6606" s="77" t="str">
        <f t="shared" si="517"/>
        <v/>
      </c>
      <c r="R6606" s="77" t="str">
        <f t="shared" si="518"/>
        <v/>
      </c>
      <c r="S6606" s="77" t="str">
        <f>IF(O6606="","",IF(OR(VALUE(LEFT(O6606,2))&gt;IF(RIGHT(J6606,1)="M",7,19),AND(OR(LEFT(O6606,2)={"07","19"}),VALUE(RIGHT(O6606,2))&gt;15)),TRUE,FALSE))</f>
        <v/>
      </c>
      <c r="T6606" s="77" t="str">
        <f>IF(O6606="","",IF(OR(VALUE(LEFT(O6606,2))&gt;IF(RIGHT(J6606,1)="M",7,19),AND(OR(LEFT(O6606,2)={"07","19"}),VALUE(RIGHT(O6606,2))&gt;5)),TRUE,FALSE))</f>
        <v/>
      </c>
    </row>
    <row r="6607" spans="12:20" x14ac:dyDescent="0.25">
      <c r="L6607" s="75">
        <f>COUNTIF($B$2:B6607,B6607)</f>
        <v>0</v>
      </c>
      <c r="M6607" s="75">
        <f>COUNTIF($L$2:L6607,4)</f>
        <v>42</v>
      </c>
      <c r="N6607" s="76" t="str">
        <f t="shared" si="519"/>
        <v>0</v>
      </c>
      <c r="O6607" s="76" t="str">
        <f t="shared" si="515"/>
        <v/>
      </c>
      <c r="P6607" s="75" t="str">
        <f t="shared" si="516"/>
        <v/>
      </c>
      <c r="Q6607" s="77" t="str">
        <f t="shared" si="517"/>
        <v/>
      </c>
      <c r="R6607" s="77" t="str">
        <f t="shared" si="518"/>
        <v/>
      </c>
      <c r="S6607" s="77" t="str">
        <f>IF(O6607="","",IF(OR(VALUE(LEFT(O6607,2))&gt;IF(RIGHT(J6607,1)="M",7,19),AND(OR(LEFT(O6607,2)={"07","19"}),VALUE(RIGHT(O6607,2))&gt;15)),TRUE,FALSE))</f>
        <v/>
      </c>
      <c r="T6607" s="77" t="str">
        <f>IF(O6607="","",IF(OR(VALUE(LEFT(O6607,2))&gt;IF(RIGHT(J6607,1)="M",7,19),AND(OR(LEFT(O6607,2)={"07","19"}),VALUE(RIGHT(O6607,2))&gt;5)),TRUE,FALSE))</f>
        <v/>
      </c>
    </row>
    <row r="6608" spans="12:20" x14ac:dyDescent="0.25">
      <c r="L6608" s="75">
        <f>COUNTIF($B$2:B6608,B6608)</f>
        <v>0</v>
      </c>
      <c r="M6608" s="75">
        <f>COUNTIF($L$2:L6608,4)</f>
        <v>42</v>
      </c>
      <c r="N6608" s="76" t="str">
        <f t="shared" si="519"/>
        <v>0</v>
      </c>
      <c r="O6608" s="76" t="str">
        <f t="shared" si="515"/>
        <v/>
      </c>
      <c r="P6608" s="75" t="str">
        <f t="shared" si="516"/>
        <v/>
      </c>
      <c r="Q6608" s="77" t="str">
        <f t="shared" si="517"/>
        <v/>
      </c>
      <c r="R6608" s="77" t="str">
        <f t="shared" si="518"/>
        <v/>
      </c>
      <c r="S6608" s="77" t="str">
        <f>IF(O6608="","",IF(OR(VALUE(LEFT(O6608,2))&gt;IF(RIGHT(J6608,1)="M",7,19),AND(OR(LEFT(O6608,2)={"07","19"}),VALUE(RIGHT(O6608,2))&gt;15)),TRUE,FALSE))</f>
        <v/>
      </c>
      <c r="T6608" s="77" t="str">
        <f>IF(O6608="","",IF(OR(VALUE(LEFT(O6608,2))&gt;IF(RIGHT(J6608,1)="M",7,19),AND(OR(LEFT(O6608,2)={"07","19"}),VALUE(RIGHT(O6608,2))&gt;5)),TRUE,FALSE))</f>
        <v/>
      </c>
    </row>
    <row r="6609" spans="12:20" x14ac:dyDescent="0.25">
      <c r="L6609" s="75">
        <f>COUNTIF($B$2:B6609,B6609)</f>
        <v>0</v>
      </c>
      <c r="M6609" s="75">
        <f>COUNTIF($L$2:L6609,4)</f>
        <v>42</v>
      </c>
      <c r="N6609" s="76" t="str">
        <f t="shared" si="519"/>
        <v>0</v>
      </c>
      <c r="O6609" s="76" t="str">
        <f t="shared" si="515"/>
        <v/>
      </c>
      <c r="P6609" s="75" t="str">
        <f t="shared" si="516"/>
        <v/>
      </c>
      <c r="Q6609" s="77" t="str">
        <f t="shared" si="517"/>
        <v/>
      </c>
      <c r="R6609" s="77" t="str">
        <f t="shared" si="518"/>
        <v/>
      </c>
      <c r="S6609" s="77" t="str">
        <f>IF(O6609="","",IF(OR(VALUE(LEFT(O6609,2))&gt;IF(RIGHT(J6609,1)="M",7,19),AND(OR(LEFT(O6609,2)={"07","19"}),VALUE(RIGHT(O6609,2))&gt;15)),TRUE,FALSE))</f>
        <v/>
      </c>
      <c r="T6609" s="77" t="str">
        <f>IF(O6609="","",IF(OR(VALUE(LEFT(O6609,2))&gt;IF(RIGHT(J6609,1)="M",7,19),AND(OR(LEFT(O6609,2)={"07","19"}),VALUE(RIGHT(O6609,2))&gt;5)),TRUE,FALSE))</f>
        <v/>
      </c>
    </row>
    <row r="6610" spans="12:20" x14ac:dyDescent="0.25">
      <c r="L6610" s="75">
        <f>COUNTIF($B$2:B6610,B6610)</f>
        <v>0</v>
      </c>
      <c r="M6610" s="75">
        <f>COUNTIF($L$2:L6610,4)</f>
        <v>42</v>
      </c>
      <c r="N6610" s="76" t="str">
        <f t="shared" si="519"/>
        <v>0</v>
      </c>
      <c r="O6610" s="76" t="str">
        <f t="shared" si="515"/>
        <v/>
      </c>
      <c r="P6610" s="75" t="str">
        <f t="shared" si="516"/>
        <v/>
      </c>
      <c r="Q6610" s="77" t="str">
        <f t="shared" si="517"/>
        <v/>
      </c>
      <c r="R6610" s="77" t="str">
        <f t="shared" si="518"/>
        <v/>
      </c>
      <c r="S6610" s="77" t="str">
        <f>IF(O6610="","",IF(OR(VALUE(LEFT(O6610,2))&gt;IF(RIGHT(J6610,1)="M",7,19),AND(OR(LEFT(O6610,2)={"07","19"}),VALUE(RIGHT(O6610,2))&gt;15)),TRUE,FALSE))</f>
        <v/>
      </c>
      <c r="T6610" s="77" t="str">
        <f>IF(O6610="","",IF(OR(VALUE(LEFT(O6610,2))&gt;IF(RIGHT(J6610,1)="M",7,19),AND(OR(LEFT(O6610,2)={"07","19"}),VALUE(RIGHT(O6610,2))&gt;5)),TRUE,FALSE))</f>
        <v/>
      </c>
    </row>
    <row r="6611" spans="12:20" x14ac:dyDescent="0.25">
      <c r="L6611" s="75">
        <f>COUNTIF($B$2:B6611,B6611)</f>
        <v>0</v>
      </c>
      <c r="M6611" s="75">
        <f>COUNTIF($L$2:L6611,4)</f>
        <v>42</v>
      </c>
      <c r="N6611" s="76" t="str">
        <f t="shared" si="519"/>
        <v>0</v>
      </c>
      <c r="O6611" s="76" t="str">
        <f t="shared" si="515"/>
        <v/>
      </c>
      <c r="P6611" s="75" t="str">
        <f t="shared" si="516"/>
        <v/>
      </c>
      <c r="Q6611" s="77" t="str">
        <f t="shared" si="517"/>
        <v/>
      </c>
      <c r="R6611" s="77" t="str">
        <f t="shared" si="518"/>
        <v/>
      </c>
      <c r="S6611" s="77" t="str">
        <f>IF(O6611="","",IF(OR(VALUE(LEFT(O6611,2))&gt;IF(RIGHT(J6611,1)="M",7,19),AND(OR(LEFT(O6611,2)={"07","19"}),VALUE(RIGHT(O6611,2))&gt;15)),TRUE,FALSE))</f>
        <v/>
      </c>
      <c r="T6611" s="77" t="str">
        <f>IF(O6611="","",IF(OR(VALUE(LEFT(O6611,2))&gt;IF(RIGHT(J6611,1)="M",7,19),AND(OR(LEFT(O6611,2)={"07","19"}),VALUE(RIGHT(O6611,2))&gt;5)),TRUE,FALSE))</f>
        <v/>
      </c>
    </row>
    <row r="6612" spans="12:20" x14ac:dyDescent="0.25">
      <c r="L6612" s="75">
        <f>COUNTIF($B$2:B6612,B6612)</f>
        <v>0</v>
      </c>
      <c r="M6612" s="75">
        <f>COUNTIF($L$2:L6612,4)</f>
        <v>42</v>
      </c>
      <c r="N6612" s="76" t="str">
        <f t="shared" si="519"/>
        <v>0</v>
      </c>
      <c r="O6612" s="76" t="str">
        <f t="shared" si="515"/>
        <v/>
      </c>
      <c r="P6612" s="75" t="str">
        <f t="shared" si="516"/>
        <v/>
      </c>
      <c r="Q6612" s="77" t="str">
        <f t="shared" si="517"/>
        <v/>
      </c>
      <c r="R6612" s="77" t="str">
        <f t="shared" si="518"/>
        <v/>
      </c>
      <c r="S6612" s="77" t="str">
        <f>IF(O6612="","",IF(OR(VALUE(LEFT(O6612,2))&gt;IF(RIGHT(J6612,1)="M",7,19),AND(OR(LEFT(O6612,2)={"07","19"}),VALUE(RIGHT(O6612,2))&gt;15)),TRUE,FALSE))</f>
        <v/>
      </c>
      <c r="T6612" s="77" t="str">
        <f>IF(O6612="","",IF(OR(VALUE(LEFT(O6612,2))&gt;IF(RIGHT(J6612,1)="M",7,19),AND(OR(LEFT(O6612,2)={"07","19"}),VALUE(RIGHT(O6612,2))&gt;5)),TRUE,FALSE))</f>
        <v/>
      </c>
    </row>
    <row r="6613" spans="12:20" x14ac:dyDescent="0.25">
      <c r="L6613" s="75">
        <f>COUNTIF($B$2:B6613,B6613)</f>
        <v>0</v>
      </c>
      <c r="M6613" s="75">
        <f>COUNTIF($L$2:L6613,4)</f>
        <v>42</v>
      </c>
      <c r="N6613" s="76" t="str">
        <f t="shared" si="519"/>
        <v>0</v>
      </c>
      <c r="O6613" s="76" t="str">
        <f t="shared" si="515"/>
        <v/>
      </c>
      <c r="P6613" s="75" t="str">
        <f t="shared" si="516"/>
        <v/>
      </c>
      <c r="Q6613" s="77" t="str">
        <f t="shared" si="517"/>
        <v/>
      </c>
      <c r="R6613" s="77" t="str">
        <f t="shared" si="518"/>
        <v/>
      </c>
      <c r="S6613" s="77" t="str">
        <f>IF(O6613="","",IF(OR(VALUE(LEFT(O6613,2))&gt;IF(RIGHT(J6613,1)="M",7,19),AND(OR(LEFT(O6613,2)={"07","19"}),VALUE(RIGHT(O6613,2))&gt;15)),TRUE,FALSE))</f>
        <v/>
      </c>
      <c r="T6613" s="77" t="str">
        <f>IF(O6613="","",IF(OR(VALUE(LEFT(O6613,2))&gt;IF(RIGHT(J6613,1)="M",7,19),AND(OR(LEFT(O6613,2)={"07","19"}),VALUE(RIGHT(O6613,2))&gt;5)),TRUE,FALSE))</f>
        <v/>
      </c>
    </row>
    <row r="6614" spans="12:20" x14ac:dyDescent="0.25">
      <c r="L6614" s="75">
        <f>COUNTIF($B$2:B6614,B6614)</f>
        <v>0</v>
      </c>
      <c r="M6614" s="75">
        <f>COUNTIF($L$2:L6614,4)</f>
        <v>42</v>
      </c>
      <c r="N6614" s="76" t="str">
        <f t="shared" si="519"/>
        <v>0</v>
      </c>
      <c r="O6614" s="76" t="str">
        <f t="shared" si="515"/>
        <v/>
      </c>
      <c r="P6614" s="75" t="str">
        <f t="shared" si="516"/>
        <v/>
      </c>
      <c r="Q6614" s="77" t="str">
        <f t="shared" si="517"/>
        <v/>
      </c>
      <c r="R6614" s="77" t="str">
        <f t="shared" si="518"/>
        <v/>
      </c>
      <c r="S6614" s="77" t="str">
        <f>IF(O6614="","",IF(OR(VALUE(LEFT(O6614,2))&gt;IF(RIGHT(J6614,1)="M",7,19),AND(OR(LEFT(O6614,2)={"07","19"}),VALUE(RIGHT(O6614,2))&gt;15)),TRUE,FALSE))</f>
        <v/>
      </c>
      <c r="T6614" s="77" t="str">
        <f>IF(O6614="","",IF(OR(VALUE(LEFT(O6614,2))&gt;IF(RIGHT(J6614,1)="M",7,19),AND(OR(LEFT(O6614,2)={"07","19"}),VALUE(RIGHT(O6614,2))&gt;5)),TRUE,FALSE))</f>
        <v/>
      </c>
    </row>
    <row r="6615" spans="12:20" x14ac:dyDescent="0.25">
      <c r="L6615" s="75">
        <f>COUNTIF($B$2:B6615,B6615)</f>
        <v>0</v>
      </c>
      <c r="M6615" s="75">
        <f>COUNTIF($L$2:L6615,4)</f>
        <v>42</v>
      </c>
      <c r="N6615" s="76" t="str">
        <f t="shared" si="519"/>
        <v>0</v>
      </c>
      <c r="O6615" s="76" t="str">
        <f t="shared" si="515"/>
        <v/>
      </c>
      <c r="P6615" s="75" t="str">
        <f t="shared" si="516"/>
        <v/>
      </c>
      <c r="Q6615" s="77" t="str">
        <f t="shared" si="517"/>
        <v/>
      </c>
      <c r="R6615" s="77" t="str">
        <f t="shared" si="518"/>
        <v/>
      </c>
      <c r="S6615" s="77" t="str">
        <f>IF(O6615="","",IF(OR(VALUE(LEFT(O6615,2))&gt;IF(RIGHT(J6615,1)="M",7,19),AND(OR(LEFT(O6615,2)={"07","19"}),VALUE(RIGHT(O6615,2))&gt;15)),TRUE,FALSE))</f>
        <v/>
      </c>
      <c r="T6615" s="77" t="str">
        <f>IF(O6615="","",IF(OR(VALUE(LEFT(O6615,2))&gt;IF(RIGHT(J6615,1)="M",7,19),AND(OR(LEFT(O6615,2)={"07","19"}),VALUE(RIGHT(O6615,2))&gt;5)),TRUE,FALSE))</f>
        <v/>
      </c>
    </row>
    <row r="6616" spans="12:20" x14ac:dyDescent="0.25">
      <c r="L6616" s="75">
        <f>COUNTIF($B$2:B6616,B6616)</f>
        <v>0</v>
      </c>
      <c r="M6616" s="75">
        <f>COUNTIF($L$2:L6616,4)</f>
        <v>42</v>
      </c>
      <c r="N6616" s="76" t="str">
        <f t="shared" si="519"/>
        <v>0</v>
      </c>
      <c r="O6616" s="76" t="str">
        <f t="shared" si="515"/>
        <v/>
      </c>
      <c r="P6616" s="75" t="str">
        <f t="shared" si="516"/>
        <v/>
      </c>
      <c r="Q6616" s="77" t="str">
        <f t="shared" si="517"/>
        <v/>
      </c>
      <c r="R6616" s="77" t="str">
        <f t="shared" si="518"/>
        <v/>
      </c>
      <c r="S6616" s="77" t="str">
        <f>IF(O6616="","",IF(OR(VALUE(LEFT(O6616,2))&gt;IF(RIGHT(J6616,1)="M",7,19),AND(OR(LEFT(O6616,2)={"07","19"}),VALUE(RIGHT(O6616,2))&gt;15)),TRUE,FALSE))</f>
        <v/>
      </c>
      <c r="T6616" s="77" t="str">
        <f>IF(O6616="","",IF(OR(VALUE(LEFT(O6616,2))&gt;IF(RIGHT(J6616,1)="M",7,19),AND(OR(LEFT(O6616,2)={"07","19"}),VALUE(RIGHT(O6616,2))&gt;5)),TRUE,FALSE))</f>
        <v/>
      </c>
    </row>
    <row r="6617" spans="12:20" x14ac:dyDescent="0.25">
      <c r="L6617" s="75">
        <f>COUNTIF($B$2:B6617,B6617)</f>
        <v>0</v>
      </c>
      <c r="M6617" s="75">
        <f>COUNTIF($L$2:L6617,4)</f>
        <v>42</v>
      </c>
      <c r="N6617" s="76" t="str">
        <f t="shared" si="519"/>
        <v>0</v>
      </c>
      <c r="O6617" s="76" t="str">
        <f t="shared" si="515"/>
        <v/>
      </c>
      <c r="P6617" s="75" t="str">
        <f t="shared" si="516"/>
        <v/>
      </c>
      <c r="Q6617" s="77" t="str">
        <f t="shared" si="517"/>
        <v/>
      </c>
      <c r="R6617" s="77" t="str">
        <f t="shared" si="518"/>
        <v/>
      </c>
      <c r="S6617" s="77" t="str">
        <f>IF(O6617="","",IF(OR(VALUE(LEFT(O6617,2))&gt;IF(RIGHT(J6617,1)="M",7,19),AND(OR(LEFT(O6617,2)={"07","19"}),VALUE(RIGHT(O6617,2))&gt;15)),TRUE,FALSE))</f>
        <v/>
      </c>
      <c r="T6617" s="77" t="str">
        <f>IF(O6617="","",IF(OR(VALUE(LEFT(O6617,2))&gt;IF(RIGHT(J6617,1)="M",7,19),AND(OR(LEFT(O6617,2)={"07","19"}),VALUE(RIGHT(O6617,2))&gt;5)),TRUE,FALSE))</f>
        <v/>
      </c>
    </row>
    <row r="6618" spans="12:20" x14ac:dyDescent="0.25">
      <c r="L6618" s="75">
        <f>COUNTIF($B$2:B6618,B6618)</f>
        <v>0</v>
      </c>
      <c r="M6618" s="75">
        <f>COUNTIF($L$2:L6618,4)</f>
        <v>42</v>
      </c>
      <c r="N6618" s="76" t="str">
        <f t="shared" si="519"/>
        <v>0</v>
      </c>
      <c r="O6618" s="76" t="str">
        <f t="shared" si="515"/>
        <v/>
      </c>
      <c r="P6618" s="75" t="str">
        <f t="shared" si="516"/>
        <v/>
      </c>
      <c r="Q6618" s="77" t="str">
        <f t="shared" si="517"/>
        <v/>
      </c>
      <c r="R6618" s="77" t="str">
        <f t="shared" si="518"/>
        <v/>
      </c>
      <c r="S6618" s="77" t="str">
        <f>IF(O6618="","",IF(OR(VALUE(LEFT(O6618,2))&gt;IF(RIGHT(J6618,1)="M",7,19),AND(OR(LEFT(O6618,2)={"07","19"}),VALUE(RIGHT(O6618,2))&gt;15)),TRUE,FALSE))</f>
        <v/>
      </c>
      <c r="T6618" s="77" t="str">
        <f>IF(O6618="","",IF(OR(VALUE(LEFT(O6618,2))&gt;IF(RIGHT(J6618,1)="M",7,19),AND(OR(LEFT(O6618,2)={"07","19"}),VALUE(RIGHT(O6618,2))&gt;5)),TRUE,FALSE))</f>
        <v/>
      </c>
    </row>
    <row r="6619" spans="12:20" x14ac:dyDescent="0.25">
      <c r="L6619" s="75">
        <f>COUNTIF($B$2:B6619,B6619)</f>
        <v>0</v>
      </c>
      <c r="M6619" s="75">
        <f>COUNTIF($L$2:L6619,4)</f>
        <v>42</v>
      </c>
      <c r="N6619" s="76" t="str">
        <f t="shared" si="519"/>
        <v>0</v>
      </c>
      <c r="O6619" s="76" t="str">
        <f t="shared" si="515"/>
        <v/>
      </c>
      <c r="P6619" s="75" t="str">
        <f t="shared" si="516"/>
        <v/>
      </c>
      <c r="Q6619" s="77" t="str">
        <f t="shared" si="517"/>
        <v/>
      </c>
      <c r="R6619" s="77" t="str">
        <f t="shared" si="518"/>
        <v/>
      </c>
      <c r="S6619" s="77" t="str">
        <f>IF(O6619="","",IF(OR(VALUE(LEFT(O6619,2))&gt;IF(RIGHT(J6619,1)="M",7,19),AND(OR(LEFT(O6619,2)={"07","19"}),VALUE(RIGHT(O6619,2))&gt;15)),TRUE,FALSE))</f>
        <v/>
      </c>
      <c r="T6619" s="77" t="str">
        <f>IF(O6619="","",IF(OR(VALUE(LEFT(O6619,2))&gt;IF(RIGHT(J6619,1)="M",7,19),AND(OR(LEFT(O6619,2)={"07","19"}),VALUE(RIGHT(O6619,2))&gt;5)),TRUE,FALSE))</f>
        <v/>
      </c>
    </row>
    <row r="6620" spans="12:20" x14ac:dyDescent="0.25">
      <c r="L6620" s="75">
        <f>COUNTIF($B$2:B6620,B6620)</f>
        <v>0</v>
      </c>
      <c r="M6620" s="75">
        <f>COUNTIF($L$2:L6620,4)</f>
        <v>42</v>
      </c>
      <c r="N6620" s="76" t="str">
        <f t="shared" si="519"/>
        <v>0</v>
      </c>
      <c r="O6620" s="76" t="str">
        <f t="shared" si="515"/>
        <v/>
      </c>
      <c r="P6620" s="75" t="str">
        <f t="shared" si="516"/>
        <v/>
      </c>
      <c r="Q6620" s="77" t="str">
        <f t="shared" si="517"/>
        <v/>
      </c>
      <c r="R6620" s="77" t="str">
        <f t="shared" si="518"/>
        <v/>
      </c>
      <c r="S6620" s="77" t="str">
        <f>IF(O6620="","",IF(OR(VALUE(LEFT(O6620,2))&gt;IF(RIGHT(J6620,1)="M",7,19),AND(OR(LEFT(O6620,2)={"07","19"}),VALUE(RIGHT(O6620,2))&gt;15)),TRUE,FALSE))</f>
        <v/>
      </c>
      <c r="T6620" s="77" t="str">
        <f>IF(O6620="","",IF(OR(VALUE(LEFT(O6620,2))&gt;IF(RIGHT(J6620,1)="M",7,19),AND(OR(LEFT(O6620,2)={"07","19"}),VALUE(RIGHT(O6620,2))&gt;5)),TRUE,FALSE))</f>
        <v/>
      </c>
    </row>
    <row r="6621" spans="12:20" x14ac:dyDescent="0.25">
      <c r="L6621" s="75">
        <f>COUNTIF($B$2:B6621,B6621)</f>
        <v>0</v>
      </c>
      <c r="M6621" s="75">
        <f>COUNTIF($L$2:L6621,4)</f>
        <v>42</v>
      </c>
      <c r="N6621" s="76" t="str">
        <f t="shared" si="519"/>
        <v>0</v>
      </c>
      <c r="O6621" s="76" t="str">
        <f t="shared" si="515"/>
        <v/>
      </c>
      <c r="P6621" s="75" t="str">
        <f t="shared" si="516"/>
        <v/>
      </c>
      <c r="Q6621" s="77" t="str">
        <f t="shared" si="517"/>
        <v/>
      </c>
      <c r="R6621" s="77" t="str">
        <f t="shared" si="518"/>
        <v/>
      </c>
      <c r="S6621" s="77" t="str">
        <f>IF(O6621="","",IF(OR(VALUE(LEFT(O6621,2))&gt;IF(RIGHT(J6621,1)="M",7,19),AND(OR(LEFT(O6621,2)={"07","19"}),VALUE(RIGHT(O6621,2))&gt;15)),TRUE,FALSE))</f>
        <v/>
      </c>
      <c r="T6621" s="77" t="str">
        <f>IF(O6621="","",IF(OR(VALUE(LEFT(O6621,2))&gt;IF(RIGHT(J6621,1)="M",7,19),AND(OR(LEFT(O6621,2)={"07","19"}),VALUE(RIGHT(O6621,2))&gt;5)),TRUE,FALSE))</f>
        <v/>
      </c>
    </row>
    <row r="6622" spans="12:20" x14ac:dyDescent="0.25">
      <c r="L6622" s="75">
        <f>COUNTIF($B$2:B6622,B6622)</f>
        <v>0</v>
      </c>
      <c r="M6622" s="75">
        <f>COUNTIF($L$2:L6622,4)</f>
        <v>42</v>
      </c>
      <c r="N6622" s="76" t="str">
        <f t="shared" si="519"/>
        <v>0</v>
      </c>
      <c r="O6622" s="76" t="str">
        <f t="shared" si="515"/>
        <v/>
      </c>
      <c r="P6622" s="75" t="str">
        <f t="shared" si="516"/>
        <v/>
      </c>
      <c r="Q6622" s="77" t="str">
        <f t="shared" si="517"/>
        <v/>
      </c>
      <c r="R6622" s="77" t="str">
        <f t="shared" si="518"/>
        <v/>
      </c>
      <c r="S6622" s="77" t="str">
        <f>IF(O6622="","",IF(OR(VALUE(LEFT(O6622,2))&gt;IF(RIGHT(J6622,1)="M",7,19),AND(OR(LEFT(O6622,2)={"07","19"}),VALUE(RIGHT(O6622,2))&gt;15)),TRUE,FALSE))</f>
        <v/>
      </c>
      <c r="T6622" s="77" t="str">
        <f>IF(O6622="","",IF(OR(VALUE(LEFT(O6622,2))&gt;IF(RIGHT(J6622,1)="M",7,19),AND(OR(LEFT(O6622,2)={"07","19"}),VALUE(RIGHT(O6622,2))&gt;5)),TRUE,FALSE))</f>
        <v/>
      </c>
    </row>
    <row r="6623" spans="12:20" x14ac:dyDescent="0.25">
      <c r="L6623" s="75">
        <f>COUNTIF($B$2:B6623,B6623)</f>
        <v>0</v>
      </c>
      <c r="M6623" s="75">
        <f>COUNTIF($L$2:L6623,4)</f>
        <v>42</v>
      </c>
      <c r="N6623" s="76" t="str">
        <f t="shared" si="519"/>
        <v>0</v>
      </c>
      <c r="O6623" s="76" t="str">
        <f t="shared" si="515"/>
        <v/>
      </c>
      <c r="P6623" s="75" t="str">
        <f t="shared" si="516"/>
        <v/>
      </c>
      <c r="Q6623" s="77" t="str">
        <f t="shared" si="517"/>
        <v/>
      </c>
      <c r="R6623" s="77" t="str">
        <f t="shared" si="518"/>
        <v/>
      </c>
      <c r="S6623" s="77" t="str">
        <f>IF(O6623="","",IF(OR(VALUE(LEFT(O6623,2))&gt;IF(RIGHT(J6623,1)="M",7,19),AND(OR(LEFT(O6623,2)={"07","19"}),VALUE(RIGHT(O6623,2))&gt;15)),TRUE,FALSE))</f>
        <v/>
      </c>
      <c r="T6623" s="77" t="str">
        <f>IF(O6623="","",IF(OR(VALUE(LEFT(O6623,2))&gt;IF(RIGHT(J6623,1)="M",7,19),AND(OR(LEFT(O6623,2)={"07","19"}),VALUE(RIGHT(O6623,2))&gt;5)),TRUE,FALSE))</f>
        <v/>
      </c>
    </row>
    <row r="6624" spans="12:20" x14ac:dyDescent="0.25">
      <c r="L6624" s="75">
        <f>COUNTIF($B$2:B6624,B6624)</f>
        <v>0</v>
      </c>
      <c r="M6624" s="75">
        <f>COUNTIF($L$2:L6624,4)</f>
        <v>42</v>
      </c>
      <c r="N6624" s="76" t="str">
        <f t="shared" si="519"/>
        <v>0</v>
      </c>
      <c r="O6624" s="76" t="str">
        <f t="shared" si="515"/>
        <v/>
      </c>
      <c r="P6624" s="75" t="str">
        <f t="shared" si="516"/>
        <v/>
      </c>
      <c r="Q6624" s="77" t="str">
        <f t="shared" si="517"/>
        <v/>
      </c>
      <c r="R6624" s="77" t="str">
        <f t="shared" si="518"/>
        <v/>
      </c>
      <c r="S6624" s="77" t="str">
        <f>IF(O6624="","",IF(OR(VALUE(LEFT(O6624,2))&gt;IF(RIGHT(J6624,1)="M",7,19),AND(OR(LEFT(O6624,2)={"07","19"}),VALUE(RIGHT(O6624,2))&gt;15)),TRUE,FALSE))</f>
        <v/>
      </c>
      <c r="T6624" s="77" t="str">
        <f>IF(O6624="","",IF(OR(VALUE(LEFT(O6624,2))&gt;IF(RIGHT(J6624,1)="M",7,19),AND(OR(LEFT(O6624,2)={"07","19"}),VALUE(RIGHT(O6624,2))&gt;5)),TRUE,FALSE))</f>
        <v/>
      </c>
    </row>
    <row r="6625" spans="12:20" x14ac:dyDescent="0.25">
      <c r="L6625" s="75">
        <f>COUNTIF($B$2:B6625,B6625)</f>
        <v>0</v>
      </c>
      <c r="M6625" s="75">
        <f>COUNTIF($L$2:L6625,4)</f>
        <v>42</v>
      </c>
      <c r="N6625" s="76" t="str">
        <f t="shared" si="519"/>
        <v>0</v>
      </c>
      <c r="O6625" s="76" t="str">
        <f t="shared" si="515"/>
        <v/>
      </c>
      <c r="P6625" s="75" t="str">
        <f t="shared" si="516"/>
        <v/>
      </c>
      <c r="Q6625" s="77" t="str">
        <f t="shared" si="517"/>
        <v/>
      </c>
      <c r="R6625" s="77" t="str">
        <f t="shared" si="518"/>
        <v/>
      </c>
      <c r="S6625" s="77" t="str">
        <f>IF(O6625="","",IF(OR(VALUE(LEFT(O6625,2))&gt;IF(RIGHT(J6625,1)="M",7,19),AND(OR(LEFT(O6625,2)={"07","19"}),VALUE(RIGHT(O6625,2))&gt;15)),TRUE,FALSE))</f>
        <v/>
      </c>
      <c r="T6625" s="77" t="str">
        <f>IF(O6625="","",IF(OR(VALUE(LEFT(O6625,2))&gt;IF(RIGHT(J6625,1)="M",7,19),AND(OR(LEFT(O6625,2)={"07","19"}),VALUE(RIGHT(O6625,2))&gt;5)),TRUE,FALSE))</f>
        <v/>
      </c>
    </row>
    <row r="6626" spans="12:20" x14ac:dyDescent="0.25">
      <c r="L6626" s="75">
        <f>COUNTIF($B$2:B6626,B6626)</f>
        <v>0</v>
      </c>
      <c r="M6626" s="75">
        <f>COUNTIF($L$2:L6626,4)</f>
        <v>42</v>
      </c>
      <c r="N6626" s="76" t="str">
        <f t="shared" si="519"/>
        <v>0</v>
      </c>
      <c r="O6626" s="76" t="str">
        <f t="shared" si="515"/>
        <v/>
      </c>
      <c r="P6626" s="75" t="str">
        <f t="shared" si="516"/>
        <v/>
      </c>
      <c r="Q6626" s="77" t="str">
        <f t="shared" si="517"/>
        <v/>
      </c>
      <c r="R6626" s="77" t="str">
        <f t="shared" si="518"/>
        <v/>
      </c>
      <c r="S6626" s="77" t="str">
        <f>IF(O6626="","",IF(OR(VALUE(LEFT(O6626,2))&gt;IF(RIGHT(J6626,1)="M",7,19),AND(OR(LEFT(O6626,2)={"07","19"}),VALUE(RIGHT(O6626,2))&gt;15)),TRUE,FALSE))</f>
        <v/>
      </c>
      <c r="T6626" s="77" t="str">
        <f>IF(O6626="","",IF(OR(VALUE(LEFT(O6626,2))&gt;IF(RIGHT(J6626,1)="M",7,19),AND(OR(LEFT(O6626,2)={"07","19"}),VALUE(RIGHT(O6626,2))&gt;5)),TRUE,FALSE))</f>
        <v/>
      </c>
    </row>
    <row r="6627" spans="12:20" x14ac:dyDescent="0.25">
      <c r="L6627" s="75">
        <f>COUNTIF($B$2:B6627,B6627)</f>
        <v>0</v>
      </c>
      <c r="M6627" s="75">
        <f>COUNTIF($L$2:L6627,4)</f>
        <v>42</v>
      </c>
      <c r="N6627" s="76" t="str">
        <f t="shared" si="519"/>
        <v>0</v>
      </c>
      <c r="O6627" s="76" t="str">
        <f t="shared" si="515"/>
        <v/>
      </c>
      <c r="P6627" s="75" t="str">
        <f t="shared" si="516"/>
        <v/>
      </c>
      <c r="Q6627" s="77" t="str">
        <f t="shared" si="517"/>
        <v/>
      </c>
      <c r="R6627" s="77" t="str">
        <f t="shared" si="518"/>
        <v/>
      </c>
      <c r="S6627" s="77" t="str">
        <f>IF(O6627="","",IF(OR(VALUE(LEFT(O6627,2))&gt;IF(RIGHT(J6627,1)="M",7,19),AND(OR(LEFT(O6627,2)={"07","19"}),VALUE(RIGHT(O6627,2))&gt;15)),TRUE,FALSE))</f>
        <v/>
      </c>
      <c r="T6627" s="77" t="str">
        <f>IF(O6627="","",IF(OR(VALUE(LEFT(O6627,2))&gt;IF(RIGHT(J6627,1)="M",7,19),AND(OR(LEFT(O6627,2)={"07","19"}),VALUE(RIGHT(O6627,2))&gt;5)),TRUE,FALSE))</f>
        <v/>
      </c>
    </row>
    <row r="6628" spans="12:20" x14ac:dyDescent="0.25">
      <c r="L6628" s="75">
        <f>COUNTIF($B$2:B6628,B6628)</f>
        <v>0</v>
      </c>
      <c r="M6628" s="75">
        <f>COUNTIF($L$2:L6628,4)</f>
        <v>42</v>
      </c>
      <c r="N6628" s="76" t="str">
        <f t="shared" si="519"/>
        <v>0</v>
      </c>
      <c r="O6628" s="76" t="str">
        <f t="shared" si="515"/>
        <v/>
      </c>
      <c r="P6628" s="75" t="str">
        <f t="shared" si="516"/>
        <v/>
      </c>
      <c r="Q6628" s="77" t="str">
        <f t="shared" si="517"/>
        <v/>
      </c>
      <c r="R6628" s="77" t="str">
        <f t="shared" si="518"/>
        <v/>
      </c>
      <c r="S6628" s="77" t="str">
        <f>IF(O6628="","",IF(OR(VALUE(LEFT(O6628,2))&gt;IF(RIGHT(J6628,1)="M",7,19),AND(OR(LEFT(O6628,2)={"07","19"}),VALUE(RIGHT(O6628,2))&gt;15)),TRUE,FALSE))</f>
        <v/>
      </c>
      <c r="T6628" s="77" t="str">
        <f>IF(O6628="","",IF(OR(VALUE(LEFT(O6628,2))&gt;IF(RIGHT(J6628,1)="M",7,19),AND(OR(LEFT(O6628,2)={"07","19"}),VALUE(RIGHT(O6628,2))&gt;5)),TRUE,FALSE))</f>
        <v/>
      </c>
    </row>
    <row r="6629" spans="12:20" x14ac:dyDescent="0.25">
      <c r="L6629" s="75">
        <f>COUNTIF($B$2:B6629,B6629)</f>
        <v>0</v>
      </c>
      <c r="M6629" s="75">
        <f>COUNTIF($L$2:L6629,4)</f>
        <v>42</v>
      </c>
      <c r="N6629" s="76" t="str">
        <f t="shared" si="519"/>
        <v>0</v>
      </c>
      <c r="O6629" s="76" t="str">
        <f t="shared" si="515"/>
        <v/>
      </c>
      <c r="P6629" s="75" t="str">
        <f t="shared" si="516"/>
        <v/>
      </c>
      <c r="Q6629" s="77" t="str">
        <f t="shared" si="517"/>
        <v/>
      </c>
      <c r="R6629" s="77" t="str">
        <f t="shared" si="518"/>
        <v/>
      </c>
      <c r="S6629" s="77" t="str">
        <f>IF(O6629="","",IF(OR(VALUE(LEFT(O6629,2))&gt;IF(RIGHT(J6629,1)="M",7,19),AND(OR(LEFT(O6629,2)={"07","19"}),VALUE(RIGHT(O6629,2))&gt;15)),TRUE,FALSE))</f>
        <v/>
      </c>
      <c r="T6629" s="77" t="str">
        <f>IF(O6629="","",IF(OR(VALUE(LEFT(O6629,2))&gt;IF(RIGHT(J6629,1)="M",7,19),AND(OR(LEFT(O6629,2)={"07","19"}),VALUE(RIGHT(O6629,2))&gt;5)),TRUE,FALSE))</f>
        <v/>
      </c>
    </row>
    <row r="6630" spans="12:20" x14ac:dyDescent="0.25">
      <c r="L6630" s="75">
        <f>COUNTIF($B$2:B6630,B6630)</f>
        <v>0</v>
      </c>
      <c r="M6630" s="75">
        <f>COUNTIF($L$2:L6630,4)</f>
        <v>42</v>
      </c>
      <c r="N6630" s="76" t="str">
        <f t="shared" si="519"/>
        <v>0</v>
      </c>
      <c r="O6630" s="76" t="str">
        <f t="shared" si="515"/>
        <v/>
      </c>
      <c r="P6630" s="75" t="str">
        <f t="shared" si="516"/>
        <v/>
      </c>
      <c r="Q6630" s="77" t="str">
        <f t="shared" si="517"/>
        <v/>
      </c>
      <c r="R6630" s="77" t="str">
        <f t="shared" si="518"/>
        <v/>
      </c>
      <c r="S6630" s="77" t="str">
        <f>IF(O6630="","",IF(OR(VALUE(LEFT(O6630,2))&gt;IF(RIGHT(J6630,1)="M",7,19),AND(OR(LEFT(O6630,2)={"07","19"}),VALUE(RIGHT(O6630,2))&gt;15)),TRUE,FALSE))</f>
        <v/>
      </c>
      <c r="T6630" s="77" t="str">
        <f>IF(O6630="","",IF(OR(VALUE(LEFT(O6630,2))&gt;IF(RIGHT(J6630,1)="M",7,19),AND(OR(LEFT(O6630,2)={"07","19"}),VALUE(RIGHT(O6630,2))&gt;5)),TRUE,FALSE))</f>
        <v/>
      </c>
    </row>
    <row r="6631" spans="12:20" x14ac:dyDescent="0.25">
      <c r="L6631" s="75">
        <f>COUNTIF($B$2:B6631,B6631)</f>
        <v>0</v>
      </c>
      <c r="M6631" s="75">
        <f>COUNTIF($L$2:L6631,4)</f>
        <v>42</v>
      </c>
      <c r="N6631" s="76" t="str">
        <f t="shared" si="519"/>
        <v>0</v>
      </c>
      <c r="O6631" s="76" t="str">
        <f t="shared" si="515"/>
        <v/>
      </c>
      <c r="P6631" s="75" t="str">
        <f t="shared" si="516"/>
        <v/>
      </c>
      <c r="Q6631" s="77" t="str">
        <f t="shared" si="517"/>
        <v/>
      </c>
      <c r="R6631" s="77" t="str">
        <f t="shared" si="518"/>
        <v/>
      </c>
      <c r="S6631" s="77" t="str">
        <f>IF(O6631="","",IF(OR(VALUE(LEFT(O6631,2))&gt;IF(RIGHT(J6631,1)="M",7,19),AND(OR(LEFT(O6631,2)={"07","19"}),VALUE(RIGHT(O6631,2))&gt;15)),TRUE,FALSE))</f>
        <v/>
      </c>
      <c r="T6631" s="77" t="str">
        <f>IF(O6631="","",IF(OR(VALUE(LEFT(O6631,2))&gt;IF(RIGHT(J6631,1)="M",7,19),AND(OR(LEFT(O6631,2)={"07","19"}),VALUE(RIGHT(O6631,2))&gt;5)),TRUE,FALSE))</f>
        <v/>
      </c>
    </row>
    <row r="6632" spans="12:20" x14ac:dyDescent="0.25">
      <c r="L6632" s="75">
        <f>COUNTIF($B$2:B6632,B6632)</f>
        <v>0</v>
      </c>
      <c r="M6632" s="75">
        <f>COUNTIF($L$2:L6632,4)</f>
        <v>42</v>
      </c>
      <c r="N6632" s="76" t="str">
        <f t="shared" si="519"/>
        <v>0</v>
      </c>
      <c r="O6632" s="76" t="str">
        <f t="shared" si="515"/>
        <v/>
      </c>
      <c r="P6632" s="75" t="str">
        <f t="shared" si="516"/>
        <v/>
      </c>
      <c r="Q6632" s="77" t="str">
        <f t="shared" si="517"/>
        <v/>
      </c>
      <c r="R6632" s="77" t="str">
        <f t="shared" si="518"/>
        <v/>
      </c>
      <c r="S6632" s="77" t="str">
        <f>IF(O6632="","",IF(OR(VALUE(LEFT(O6632,2))&gt;IF(RIGHT(J6632,1)="M",7,19),AND(OR(LEFT(O6632,2)={"07","19"}),VALUE(RIGHT(O6632,2))&gt;15)),TRUE,FALSE))</f>
        <v/>
      </c>
      <c r="T6632" s="77" t="str">
        <f>IF(O6632="","",IF(OR(VALUE(LEFT(O6632,2))&gt;IF(RIGHT(J6632,1)="M",7,19),AND(OR(LEFT(O6632,2)={"07","19"}),VALUE(RIGHT(O6632,2))&gt;5)),TRUE,FALSE))</f>
        <v/>
      </c>
    </row>
    <row r="6633" spans="12:20" x14ac:dyDescent="0.25">
      <c r="L6633" s="75">
        <f>COUNTIF($B$2:B6633,B6633)</f>
        <v>0</v>
      </c>
      <c r="M6633" s="75">
        <f>COUNTIF($L$2:L6633,4)</f>
        <v>42</v>
      </c>
      <c r="N6633" s="76" t="str">
        <f t="shared" si="519"/>
        <v>0</v>
      </c>
      <c r="O6633" s="76" t="str">
        <f t="shared" si="515"/>
        <v/>
      </c>
      <c r="P6633" s="75" t="str">
        <f t="shared" si="516"/>
        <v/>
      </c>
      <c r="Q6633" s="77" t="str">
        <f t="shared" si="517"/>
        <v/>
      </c>
      <c r="R6633" s="77" t="str">
        <f t="shared" si="518"/>
        <v/>
      </c>
      <c r="S6633" s="77" t="str">
        <f>IF(O6633="","",IF(OR(VALUE(LEFT(O6633,2))&gt;IF(RIGHT(J6633,1)="M",7,19),AND(OR(LEFT(O6633,2)={"07","19"}),VALUE(RIGHT(O6633,2))&gt;15)),TRUE,FALSE))</f>
        <v/>
      </c>
      <c r="T6633" s="77" t="str">
        <f>IF(O6633="","",IF(OR(VALUE(LEFT(O6633,2))&gt;IF(RIGHT(J6633,1)="M",7,19),AND(OR(LEFT(O6633,2)={"07","19"}),VALUE(RIGHT(O6633,2))&gt;5)),TRUE,FALSE))</f>
        <v/>
      </c>
    </row>
    <row r="6634" spans="12:20" x14ac:dyDescent="0.25">
      <c r="L6634" s="75">
        <f>COUNTIF($B$2:B6634,B6634)</f>
        <v>0</v>
      </c>
      <c r="M6634" s="75">
        <f>COUNTIF($L$2:L6634,4)</f>
        <v>42</v>
      </c>
      <c r="N6634" s="76" t="str">
        <f t="shared" si="519"/>
        <v>0</v>
      </c>
      <c r="O6634" s="76" t="str">
        <f t="shared" si="515"/>
        <v/>
      </c>
      <c r="P6634" s="75" t="str">
        <f t="shared" si="516"/>
        <v/>
      </c>
      <c r="Q6634" s="77" t="str">
        <f t="shared" si="517"/>
        <v/>
      </c>
      <c r="R6634" s="77" t="str">
        <f t="shared" si="518"/>
        <v/>
      </c>
      <c r="S6634" s="77" t="str">
        <f>IF(O6634="","",IF(OR(VALUE(LEFT(O6634,2))&gt;IF(RIGHT(J6634,1)="M",7,19),AND(OR(LEFT(O6634,2)={"07","19"}),VALUE(RIGHT(O6634,2))&gt;15)),TRUE,FALSE))</f>
        <v/>
      </c>
      <c r="T6634" s="77" t="str">
        <f>IF(O6634="","",IF(OR(VALUE(LEFT(O6634,2))&gt;IF(RIGHT(J6634,1)="M",7,19),AND(OR(LEFT(O6634,2)={"07","19"}),VALUE(RIGHT(O6634,2))&gt;5)),TRUE,FALSE))</f>
        <v/>
      </c>
    </row>
    <row r="6635" spans="12:20" x14ac:dyDescent="0.25">
      <c r="L6635" s="75">
        <f>COUNTIF($B$2:B6635,B6635)</f>
        <v>0</v>
      </c>
      <c r="M6635" s="75">
        <f>COUNTIF($L$2:L6635,4)</f>
        <v>42</v>
      </c>
      <c r="N6635" s="76" t="str">
        <f t="shared" si="519"/>
        <v>0</v>
      </c>
      <c r="O6635" s="76" t="str">
        <f t="shared" si="515"/>
        <v/>
      </c>
      <c r="P6635" s="75" t="str">
        <f t="shared" si="516"/>
        <v/>
      </c>
      <c r="Q6635" s="77" t="str">
        <f t="shared" si="517"/>
        <v/>
      </c>
      <c r="R6635" s="77" t="str">
        <f t="shared" si="518"/>
        <v/>
      </c>
      <c r="S6635" s="77" t="str">
        <f>IF(O6635="","",IF(OR(VALUE(LEFT(O6635,2))&gt;IF(RIGHT(J6635,1)="M",7,19),AND(OR(LEFT(O6635,2)={"07","19"}),VALUE(RIGHT(O6635,2))&gt;15)),TRUE,FALSE))</f>
        <v/>
      </c>
      <c r="T6635" s="77" t="str">
        <f>IF(O6635="","",IF(OR(VALUE(LEFT(O6635,2))&gt;IF(RIGHT(J6635,1)="M",7,19),AND(OR(LEFT(O6635,2)={"07","19"}),VALUE(RIGHT(O6635,2))&gt;5)),TRUE,FALSE))</f>
        <v/>
      </c>
    </row>
    <row r="6636" spans="12:20" x14ac:dyDescent="0.25">
      <c r="L6636" s="75">
        <f>COUNTIF($B$2:B6636,B6636)</f>
        <v>0</v>
      </c>
      <c r="M6636" s="75">
        <f>COUNTIF($L$2:L6636,4)</f>
        <v>42</v>
      </c>
      <c r="N6636" s="76" t="str">
        <f t="shared" si="519"/>
        <v>0</v>
      </c>
      <c r="O6636" s="76" t="str">
        <f t="shared" si="515"/>
        <v/>
      </c>
      <c r="P6636" s="75" t="str">
        <f t="shared" si="516"/>
        <v/>
      </c>
      <c r="Q6636" s="77" t="str">
        <f t="shared" si="517"/>
        <v/>
      </c>
      <c r="R6636" s="77" t="str">
        <f t="shared" si="518"/>
        <v/>
      </c>
      <c r="S6636" s="77" t="str">
        <f>IF(O6636="","",IF(OR(VALUE(LEFT(O6636,2))&gt;IF(RIGHT(J6636,1)="M",7,19),AND(OR(LEFT(O6636,2)={"07","19"}),VALUE(RIGHT(O6636,2))&gt;15)),TRUE,FALSE))</f>
        <v/>
      </c>
      <c r="T6636" s="77" t="str">
        <f>IF(O6636="","",IF(OR(VALUE(LEFT(O6636,2))&gt;IF(RIGHT(J6636,1)="M",7,19),AND(OR(LEFT(O6636,2)={"07","19"}),VALUE(RIGHT(O6636,2))&gt;5)),TRUE,FALSE))</f>
        <v/>
      </c>
    </row>
    <row r="6637" spans="12:20" x14ac:dyDescent="0.25">
      <c r="L6637" s="75">
        <f>COUNTIF($B$2:B6637,B6637)</f>
        <v>0</v>
      </c>
      <c r="M6637" s="75">
        <f>COUNTIF($L$2:L6637,4)</f>
        <v>42</v>
      </c>
      <c r="N6637" s="76" t="str">
        <f t="shared" si="519"/>
        <v>0</v>
      </c>
      <c r="O6637" s="76" t="str">
        <f t="shared" si="515"/>
        <v/>
      </c>
      <c r="P6637" s="75" t="str">
        <f t="shared" si="516"/>
        <v/>
      </c>
      <c r="Q6637" s="77" t="str">
        <f t="shared" si="517"/>
        <v/>
      </c>
      <c r="R6637" s="77" t="str">
        <f t="shared" si="518"/>
        <v/>
      </c>
      <c r="S6637" s="77" t="str">
        <f>IF(O6637="","",IF(OR(VALUE(LEFT(O6637,2))&gt;IF(RIGHT(J6637,1)="M",7,19),AND(OR(LEFT(O6637,2)={"07","19"}),VALUE(RIGHT(O6637,2))&gt;15)),TRUE,FALSE))</f>
        <v/>
      </c>
      <c r="T6637" s="77" t="str">
        <f>IF(O6637="","",IF(OR(VALUE(LEFT(O6637,2))&gt;IF(RIGHT(J6637,1)="M",7,19),AND(OR(LEFT(O6637,2)={"07","19"}),VALUE(RIGHT(O6637,2))&gt;5)),TRUE,FALSE))</f>
        <v/>
      </c>
    </row>
    <row r="6638" spans="12:20" x14ac:dyDescent="0.25">
      <c r="L6638" s="75">
        <f>COUNTIF($B$2:B6638,B6638)</f>
        <v>0</v>
      </c>
      <c r="M6638" s="75">
        <f>COUNTIF($L$2:L6638,4)</f>
        <v>42</v>
      </c>
      <c r="N6638" s="76" t="str">
        <f t="shared" si="519"/>
        <v>0</v>
      </c>
      <c r="O6638" s="76" t="str">
        <f t="shared" si="515"/>
        <v/>
      </c>
      <c r="P6638" s="75" t="str">
        <f t="shared" si="516"/>
        <v/>
      </c>
      <c r="Q6638" s="77" t="str">
        <f t="shared" si="517"/>
        <v/>
      </c>
      <c r="R6638" s="77" t="str">
        <f t="shared" si="518"/>
        <v/>
      </c>
      <c r="S6638" s="77" t="str">
        <f>IF(O6638="","",IF(OR(VALUE(LEFT(O6638,2))&gt;IF(RIGHT(J6638,1)="M",7,19),AND(OR(LEFT(O6638,2)={"07","19"}),VALUE(RIGHT(O6638,2))&gt;15)),TRUE,FALSE))</f>
        <v/>
      </c>
      <c r="T6638" s="77" t="str">
        <f>IF(O6638="","",IF(OR(VALUE(LEFT(O6638,2))&gt;IF(RIGHT(J6638,1)="M",7,19),AND(OR(LEFT(O6638,2)={"07","19"}),VALUE(RIGHT(O6638,2))&gt;5)),TRUE,FALSE))</f>
        <v/>
      </c>
    </row>
    <row r="6639" spans="12:20" x14ac:dyDescent="0.25">
      <c r="L6639" s="75">
        <f>COUNTIF($B$2:B6639,B6639)</f>
        <v>0</v>
      </c>
      <c r="M6639" s="75">
        <f>COUNTIF($L$2:L6639,4)</f>
        <v>42</v>
      </c>
      <c r="N6639" s="76" t="str">
        <f t="shared" si="519"/>
        <v>0</v>
      </c>
      <c r="O6639" s="76" t="str">
        <f t="shared" si="515"/>
        <v/>
      </c>
      <c r="P6639" s="75" t="str">
        <f t="shared" si="516"/>
        <v/>
      </c>
      <c r="Q6639" s="77" t="str">
        <f t="shared" si="517"/>
        <v/>
      </c>
      <c r="R6639" s="77" t="str">
        <f t="shared" si="518"/>
        <v/>
      </c>
      <c r="S6639" s="77" t="str">
        <f>IF(O6639="","",IF(OR(VALUE(LEFT(O6639,2))&gt;IF(RIGHT(J6639,1)="M",7,19),AND(OR(LEFT(O6639,2)={"07","19"}),VALUE(RIGHT(O6639,2))&gt;15)),TRUE,FALSE))</f>
        <v/>
      </c>
      <c r="T6639" s="77" t="str">
        <f>IF(O6639="","",IF(OR(VALUE(LEFT(O6639,2))&gt;IF(RIGHT(J6639,1)="M",7,19),AND(OR(LEFT(O6639,2)={"07","19"}),VALUE(RIGHT(O6639,2))&gt;5)),TRUE,FALSE))</f>
        <v/>
      </c>
    </row>
    <row r="6640" spans="12:20" x14ac:dyDescent="0.25">
      <c r="L6640" s="75">
        <f>COUNTIF($B$2:B6640,B6640)</f>
        <v>0</v>
      </c>
      <c r="M6640" s="75">
        <f>COUNTIF($L$2:L6640,4)</f>
        <v>42</v>
      </c>
      <c r="N6640" s="76" t="str">
        <f t="shared" si="519"/>
        <v>0</v>
      </c>
      <c r="O6640" s="76" t="str">
        <f t="shared" si="515"/>
        <v/>
      </c>
      <c r="P6640" s="75" t="str">
        <f t="shared" si="516"/>
        <v/>
      </c>
      <c r="Q6640" s="77" t="str">
        <f t="shared" si="517"/>
        <v/>
      </c>
      <c r="R6640" s="77" t="str">
        <f t="shared" si="518"/>
        <v/>
      </c>
      <c r="S6640" s="77" t="str">
        <f>IF(O6640="","",IF(OR(VALUE(LEFT(O6640,2))&gt;IF(RIGHT(J6640,1)="M",7,19),AND(OR(LEFT(O6640,2)={"07","19"}),VALUE(RIGHT(O6640,2))&gt;15)),TRUE,FALSE))</f>
        <v/>
      </c>
      <c r="T6640" s="77" t="str">
        <f>IF(O6640="","",IF(OR(VALUE(LEFT(O6640,2))&gt;IF(RIGHT(J6640,1)="M",7,19),AND(OR(LEFT(O6640,2)={"07","19"}),VALUE(RIGHT(O6640,2))&gt;5)),TRUE,FALSE))</f>
        <v/>
      </c>
    </row>
    <row r="6641" spans="12:20" x14ac:dyDescent="0.25">
      <c r="L6641" s="75">
        <f>COUNTIF($B$2:B6641,B6641)</f>
        <v>0</v>
      </c>
      <c r="M6641" s="75">
        <f>COUNTIF($L$2:L6641,4)</f>
        <v>42</v>
      </c>
      <c r="N6641" s="76" t="str">
        <f t="shared" si="519"/>
        <v>0</v>
      </c>
      <c r="O6641" s="76" t="str">
        <f t="shared" si="515"/>
        <v/>
      </c>
      <c r="P6641" s="75" t="str">
        <f t="shared" si="516"/>
        <v/>
      </c>
      <c r="Q6641" s="77" t="str">
        <f t="shared" si="517"/>
        <v/>
      </c>
      <c r="R6641" s="77" t="str">
        <f t="shared" si="518"/>
        <v/>
      </c>
      <c r="S6641" s="77" t="str">
        <f>IF(O6641="","",IF(OR(VALUE(LEFT(O6641,2))&gt;IF(RIGHT(J6641,1)="M",7,19),AND(OR(LEFT(O6641,2)={"07","19"}),VALUE(RIGHT(O6641,2))&gt;15)),TRUE,FALSE))</f>
        <v/>
      </c>
      <c r="T6641" s="77" t="str">
        <f>IF(O6641="","",IF(OR(VALUE(LEFT(O6641,2))&gt;IF(RIGHT(J6641,1)="M",7,19),AND(OR(LEFT(O6641,2)={"07","19"}),VALUE(RIGHT(O6641,2))&gt;5)),TRUE,FALSE))</f>
        <v/>
      </c>
    </row>
    <row r="6642" spans="12:20" x14ac:dyDescent="0.25">
      <c r="L6642" s="75">
        <f>COUNTIF($B$2:B6642,B6642)</f>
        <v>0</v>
      </c>
      <c r="M6642" s="75">
        <f>COUNTIF($L$2:L6642,4)</f>
        <v>42</v>
      </c>
      <c r="N6642" s="76" t="str">
        <f t="shared" si="519"/>
        <v>0</v>
      </c>
      <c r="O6642" s="76" t="str">
        <f t="shared" si="515"/>
        <v/>
      </c>
      <c r="P6642" s="75" t="str">
        <f t="shared" si="516"/>
        <v/>
      </c>
      <c r="Q6642" s="77" t="str">
        <f t="shared" si="517"/>
        <v/>
      </c>
      <c r="R6642" s="77" t="str">
        <f t="shared" si="518"/>
        <v/>
      </c>
      <c r="S6642" s="77" t="str">
        <f>IF(O6642="","",IF(OR(VALUE(LEFT(O6642,2))&gt;IF(RIGHT(J6642,1)="M",7,19),AND(OR(LEFT(O6642,2)={"07","19"}),VALUE(RIGHT(O6642,2))&gt;15)),TRUE,FALSE))</f>
        <v/>
      </c>
      <c r="T6642" s="77" t="str">
        <f>IF(O6642="","",IF(OR(VALUE(LEFT(O6642,2))&gt;IF(RIGHT(J6642,1)="M",7,19),AND(OR(LEFT(O6642,2)={"07","19"}),VALUE(RIGHT(O6642,2))&gt;5)),TRUE,FALSE))</f>
        <v/>
      </c>
    </row>
    <row r="6643" spans="12:20" x14ac:dyDescent="0.25">
      <c r="L6643" s="75">
        <f>COUNTIF($B$2:B6643,B6643)</f>
        <v>0</v>
      </c>
      <c r="M6643" s="75">
        <f>COUNTIF($L$2:L6643,4)</f>
        <v>42</v>
      </c>
      <c r="N6643" s="76" t="str">
        <f t="shared" si="519"/>
        <v>0</v>
      </c>
      <c r="O6643" s="76" t="str">
        <f t="shared" si="515"/>
        <v/>
      </c>
      <c r="P6643" s="75" t="str">
        <f t="shared" si="516"/>
        <v/>
      </c>
      <c r="Q6643" s="77" t="str">
        <f t="shared" si="517"/>
        <v/>
      </c>
      <c r="R6643" s="77" t="str">
        <f t="shared" si="518"/>
        <v/>
      </c>
      <c r="S6643" s="77" t="str">
        <f>IF(O6643="","",IF(OR(VALUE(LEFT(O6643,2))&gt;IF(RIGHT(J6643,1)="M",7,19),AND(OR(LEFT(O6643,2)={"07","19"}),VALUE(RIGHT(O6643,2))&gt;15)),TRUE,FALSE))</f>
        <v/>
      </c>
      <c r="T6643" s="77" t="str">
        <f>IF(O6643="","",IF(OR(VALUE(LEFT(O6643,2))&gt;IF(RIGHT(J6643,1)="M",7,19),AND(OR(LEFT(O6643,2)={"07","19"}),VALUE(RIGHT(O6643,2))&gt;5)),TRUE,FALSE))</f>
        <v/>
      </c>
    </row>
    <row r="6644" spans="12:20" x14ac:dyDescent="0.25">
      <c r="L6644" s="75">
        <f>COUNTIF($B$2:B6644,B6644)</f>
        <v>0</v>
      </c>
      <c r="M6644" s="75">
        <f>COUNTIF($L$2:L6644,4)</f>
        <v>42</v>
      </c>
      <c r="N6644" s="76" t="str">
        <f t="shared" si="519"/>
        <v>0</v>
      </c>
      <c r="O6644" s="76" t="str">
        <f t="shared" si="515"/>
        <v/>
      </c>
      <c r="P6644" s="75" t="str">
        <f t="shared" si="516"/>
        <v/>
      </c>
      <c r="Q6644" s="77" t="str">
        <f t="shared" si="517"/>
        <v/>
      </c>
      <c r="R6644" s="77" t="str">
        <f t="shared" si="518"/>
        <v/>
      </c>
      <c r="S6644" s="77" t="str">
        <f>IF(O6644="","",IF(OR(VALUE(LEFT(O6644,2))&gt;IF(RIGHT(J6644,1)="M",7,19),AND(OR(LEFT(O6644,2)={"07","19"}),VALUE(RIGHT(O6644,2))&gt;15)),TRUE,FALSE))</f>
        <v/>
      </c>
      <c r="T6644" s="77" t="str">
        <f>IF(O6644="","",IF(OR(VALUE(LEFT(O6644,2))&gt;IF(RIGHT(J6644,1)="M",7,19),AND(OR(LEFT(O6644,2)={"07","19"}),VALUE(RIGHT(O6644,2))&gt;5)),TRUE,FALSE))</f>
        <v/>
      </c>
    </row>
    <row r="6645" spans="12:20" x14ac:dyDescent="0.25">
      <c r="L6645" s="75">
        <f>COUNTIF($B$2:B6645,B6645)</f>
        <v>0</v>
      </c>
      <c r="M6645" s="75">
        <f>COUNTIF($L$2:L6645,4)</f>
        <v>42</v>
      </c>
      <c r="N6645" s="76" t="str">
        <f t="shared" si="519"/>
        <v>0</v>
      </c>
      <c r="O6645" s="76" t="str">
        <f t="shared" si="515"/>
        <v/>
      </c>
      <c r="P6645" s="75" t="str">
        <f t="shared" si="516"/>
        <v/>
      </c>
      <c r="Q6645" s="77" t="str">
        <f t="shared" si="517"/>
        <v/>
      </c>
      <c r="R6645" s="77" t="str">
        <f t="shared" si="518"/>
        <v/>
      </c>
      <c r="S6645" s="77" t="str">
        <f>IF(O6645="","",IF(OR(VALUE(LEFT(O6645,2))&gt;IF(RIGHT(J6645,1)="M",7,19),AND(OR(LEFT(O6645,2)={"07","19"}),VALUE(RIGHT(O6645,2))&gt;15)),TRUE,FALSE))</f>
        <v/>
      </c>
      <c r="T6645" s="77" t="str">
        <f>IF(O6645="","",IF(OR(VALUE(LEFT(O6645,2))&gt;IF(RIGHT(J6645,1)="M",7,19),AND(OR(LEFT(O6645,2)={"07","19"}),VALUE(RIGHT(O6645,2))&gt;5)),TRUE,FALSE))</f>
        <v/>
      </c>
    </row>
    <row r="6646" spans="12:20" x14ac:dyDescent="0.25">
      <c r="L6646" s="75">
        <f>COUNTIF($B$2:B6646,B6646)</f>
        <v>0</v>
      </c>
      <c r="M6646" s="75">
        <f>COUNTIF($L$2:L6646,4)</f>
        <v>42</v>
      </c>
      <c r="N6646" s="76" t="str">
        <f t="shared" si="519"/>
        <v>0</v>
      </c>
      <c r="O6646" s="76" t="str">
        <f t="shared" si="515"/>
        <v/>
      </c>
      <c r="P6646" s="75" t="str">
        <f t="shared" si="516"/>
        <v/>
      </c>
      <c r="Q6646" s="77" t="str">
        <f t="shared" si="517"/>
        <v/>
      </c>
      <c r="R6646" s="77" t="str">
        <f t="shared" si="518"/>
        <v/>
      </c>
      <c r="S6646" s="77" t="str">
        <f>IF(O6646="","",IF(OR(VALUE(LEFT(O6646,2))&gt;IF(RIGHT(J6646,1)="M",7,19),AND(OR(LEFT(O6646,2)={"07","19"}),VALUE(RIGHT(O6646,2))&gt;15)),TRUE,FALSE))</f>
        <v/>
      </c>
      <c r="T6646" s="77" t="str">
        <f>IF(O6646="","",IF(OR(VALUE(LEFT(O6646,2))&gt;IF(RIGHT(J6646,1)="M",7,19),AND(OR(LEFT(O6646,2)={"07","19"}),VALUE(RIGHT(O6646,2))&gt;5)),TRUE,FALSE))</f>
        <v/>
      </c>
    </row>
    <row r="6647" spans="12:20" x14ac:dyDescent="0.25">
      <c r="L6647" s="75">
        <f>COUNTIF($B$2:B6647,B6647)</f>
        <v>0</v>
      </c>
      <c r="M6647" s="75">
        <f>COUNTIF($L$2:L6647,4)</f>
        <v>42</v>
      </c>
      <c r="N6647" s="76" t="str">
        <f t="shared" si="519"/>
        <v>0</v>
      </c>
      <c r="O6647" s="76" t="str">
        <f t="shared" si="515"/>
        <v/>
      </c>
      <c r="P6647" s="75" t="str">
        <f t="shared" si="516"/>
        <v/>
      </c>
      <c r="Q6647" s="77" t="str">
        <f t="shared" si="517"/>
        <v/>
      </c>
      <c r="R6647" s="77" t="str">
        <f t="shared" si="518"/>
        <v/>
      </c>
      <c r="S6647" s="77" t="str">
        <f>IF(O6647="","",IF(OR(VALUE(LEFT(O6647,2))&gt;IF(RIGHT(J6647,1)="M",7,19),AND(OR(LEFT(O6647,2)={"07","19"}),VALUE(RIGHT(O6647,2))&gt;15)),TRUE,FALSE))</f>
        <v/>
      </c>
      <c r="T6647" s="77" t="str">
        <f>IF(O6647="","",IF(OR(VALUE(LEFT(O6647,2))&gt;IF(RIGHT(J6647,1)="M",7,19),AND(OR(LEFT(O6647,2)={"07","19"}),VALUE(RIGHT(O6647,2))&gt;5)),TRUE,FALSE))</f>
        <v/>
      </c>
    </row>
    <row r="6648" spans="12:20" x14ac:dyDescent="0.25">
      <c r="L6648" s="75">
        <f>COUNTIF($B$2:B6648,B6648)</f>
        <v>0</v>
      </c>
      <c r="M6648" s="75">
        <f>COUNTIF($L$2:L6648,4)</f>
        <v>42</v>
      </c>
      <c r="N6648" s="76" t="str">
        <f t="shared" si="519"/>
        <v>0</v>
      </c>
      <c r="O6648" s="76" t="str">
        <f t="shared" si="515"/>
        <v/>
      </c>
      <c r="P6648" s="75" t="str">
        <f t="shared" si="516"/>
        <v/>
      </c>
      <c r="Q6648" s="77" t="str">
        <f t="shared" si="517"/>
        <v/>
      </c>
      <c r="R6648" s="77" t="str">
        <f t="shared" si="518"/>
        <v/>
      </c>
      <c r="S6648" s="77" t="str">
        <f>IF(O6648="","",IF(OR(VALUE(LEFT(O6648,2))&gt;IF(RIGHT(J6648,1)="M",7,19),AND(OR(LEFT(O6648,2)={"07","19"}),VALUE(RIGHT(O6648,2))&gt;15)),TRUE,FALSE))</f>
        <v/>
      </c>
      <c r="T6648" s="77" t="str">
        <f>IF(O6648="","",IF(OR(VALUE(LEFT(O6648,2))&gt;IF(RIGHT(J6648,1)="M",7,19),AND(OR(LEFT(O6648,2)={"07","19"}),VALUE(RIGHT(O6648,2))&gt;5)),TRUE,FALSE))</f>
        <v/>
      </c>
    </row>
    <row r="6649" spans="12:20" x14ac:dyDescent="0.25">
      <c r="L6649" s="75">
        <f>COUNTIF($B$2:B6649,B6649)</f>
        <v>0</v>
      </c>
      <c r="M6649" s="75">
        <f>COUNTIF($L$2:L6649,4)</f>
        <v>42</v>
      </c>
      <c r="N6649" s="76" t="str">
        <f t="shared" si="519"/>
        <v>0</v>
      </c>
      <c r="O6649" s="76" t="str">
        <f t="shared" si="515"/>
        <v/>
      </c>
      <c r="P6649" s="75" t="str">
        <f t="shared" si="516"/>
        <v/>
      </c>
      <c r="Q6649" s="77" t="str">
        <f t="shared" si="517"/>
        <v/>
      </c>
      <c r="R6649" s="77" t="str">
        <f t="shared" si="518"/>
        <v/>
      </c>
      <c r="S6649" s="77" t="str">
        <f>IF(O6649="","",IF(OR(VALUE(LEFT(O6649,2))&gt;IF(RIGHT(J6649,1)="M",7,19),AND(OR(LEFT(O6649,2)={"07","19"}),VALUE(RIGHT(O6649,2))&gt;15)),TRUE,FALSE))</f>
        <v/>
      </c>
      <c r="T6649" s="77" t="str">
        <f>IF(O6649="","",IF(OR(VALUE(LEFT(O6649,2))&gt;IF(RIGHT(J6649,1)="M",7,19),AND(OR(LEFT(O6649,2)={"07","19"}),VALUE(RIGHT(O6649,2))&gt;5)),TRUE,FALSE))</f>
        <v/>
      </c>
    </row>
    <row r="6650" spans="12:20" x14ac:dyDescent="0.25">
      <c r="L6650" s="75">
        <f>COUNTIF($B$2:B6650,B6650)</f>
        <v>0</v>
      </c>
      <c r="M6650" s="75">
        <f>COUNTIF($L$2:L6650,4)</f>
        <v>42</v>
      </c>
      <c r="N6650" s="76" t="str">
        <f t="shared" si="519"/>
        <v>0</v>
      </c>
      <c r="O6650" s="76" t="str">
        <f t="shared" si="515"/>
        <v/>
      </c>
      <c r="P6650" s="75" t="str">
        <f t="shared" si="516"/>
        <v/>
      </c>
      <c r="Q6650" s="77" t="str">
        <f t="shared" si="517"/>
        <v/>
      </c>
      <c r="R6650" s="77" t="str">
        <f t="shared" si="518"/>
        <v/>
      </c>
      <c r="S6650" s="77" t="str">
        <f>IF(O6650="","",IF(OR(VALUE(LEFT(O6650,2))&gt;IF(RIGHT(J6650,1)="M",7,19),AND(OR(LEFT(O6650,2)={"07","19"}),VALUE(RIGHT(O6650,2))&gt;15)),TRUE,FALSE))</f>
        <v/>
      </c>
      <c r="T6650" s="77" t="str">
        <f>IF(O6650="","",IF(OR(VALUE(LEFT(O6650,2))&gt;IF(RIGHT(J6650,1)="M",7,19),AND(OR(LEFT(O6650,2)={"07","19"}),VALUE(RIGHT(O6650,2))&gt;5)),TRUE,FALSE))</f>
        <v/>
      </c>
    </row>
    <row r="6651" spans="12:20" x14ac:dyDescent="0.25">
      <c r="L6651" s="75">
        <f>COUNTIF($B$2:B6651,B6651)</f>
        <v>0</v>
      </c>
      <c r="M6651" s="75">
        <f>COUNTIF($L$2:L6651,4)</f>
        <v>42</v>
      </c>
      <c r="N6651" s="76" t="str">
        <f t="shared" si="519"/>
        <v>0</v>
      </c>
      <c r="O6651" s="76" t="str">
        <f t="shared" si="515"/>
        <v/>
      </c>
      <c r="P6651" s="75" t="str">
        <f t="shared" si="516"/>
        <v/>
      </c>
      <c r="Q6651" s="77" t="str">
        <f t="shared" si="517"/>
        <v/>
      </c>
      <c r="R6651" s="77" t="str">
        <f t="shared" si="518"/>
        <v/>
      </c>
      <c r="S6651" s="77" t="str">
        <f>IF(O6651="","",IF(OR(VALUE(LEFT(O6651,2))&gt;IF(RIGHT(J6651,1)="M",7,19),AND(OR(LEFT(O6651,2)={"07","19"}),VALUE(RIGHT(O6651,2))&gt;15)),TRUE,FALSE))</f>
        <v/>
      </c>
      <c r="T6651" s="77" t="str">
        <f>IF(O6651="","",IF(OR(VALUE(LEFT(O6651,2))&gt;IF(RIGHT(J6651,1)="M",7,19),AND(OR(LEFT(O6651,2)={"07","19"}),VALUE(RIGHT(O6651,2))&gt;5)),TRUE,FALSE))</f>
        <v/>
      </c>
    </row>
    <row r="6652" spans="12:20" x14ac:dyDescent="0.25">
      <c r="L6652" s="75">
        <f>COUNTIF($B$2:B6652,B6652)</f>
        <v>0</v>
      </c>
      <c r="M6652" s="75">
        <f>COUNTIF($L$2:L6652,4)</f>
        <v>42</v>
      </c>
      <c r="N6652" s="76" t="str">
        <f t="shared" si="519"/>
        <v>0</v>
      </c>
      <c r="O6652" s="76" t="str">
        <f t="shared" si="515"/>
        <v/>
      </c>
      <c r="P6652" s="75" t="str">
        <f t="shared" si="516"/>
        <v/>
      </c>
      <c r="Q6652" s="77" t="str">
        <f t="shared" si="517"/>
        <v/>
      </c>
      <c r="R6652" s="77" t="str">
        <f t="shared" si="518"/>
        <v/>
      </c>
      <c r="S6652" s="77" t="str">
        <f>IF(O6652="","",IF(OR(VALUE(LEFT(O6652,2))&gt;IF(RIGHT(J6652,1)="M",7,19),AND(OR(LEFT(O6652,2)={"07","19"}),VALUE(RIGHT(O6652,2))&gt;15)),TRUE,FALSE))</f>
        <v/>
      </c>
      <c r="T6652" s="77" t="str">
        <f>IF(O6652="","",IF(OR(VALUE(LEFT(O6652,2))&gt;IF(RIGHT(J6652,1)="M",7,19),AND(OR(LEFT(O6652,2)={"07","19"}),VALUE(RIGHT(O6652,2))&gt;5)),TRUE,FALSE))</f>
        <v/>
      </c>
    </row>
    <row r="6653" spans="12:20" x14ac:dyDescent="0.25">
      <c r="L6653" s="75">
        <f>COUNTIF($B$2:B6653,B6653)</f>
        <v>0</v>
      </c>
      <c r="M6653" s="75">
        <f>COUNTIF($L$2:L6653,4)</f>
        <v>42</v>
      </c>
      <c r="N6653" s="76" t="str">
        <f t="shared" si="519"/>
        <v>0</v>
      </c>
      <c r="O6653" s="76" t="str">
        <f t="shared" si="515"/>
        <v/>
      </c>
      <c r="P6653" s="75" t="str">
        <f t="shared" si="516"/>
        <v/>
      </c>
      <c r="Q6653" s="77" t="str">
        <f t="shared" si="517"/>
        <v/>
      </c>
      <c r="R6653" s="77" t="str">
        <f t="shared" si="518"/>
        <v/>
      </c>
      <c r="S6653" s="77" t="str">
        <f>IF(O6653="","",IF(OR(VALUE(LEFT(O6653,2))&gt;IF(RIGHT(J6653,1)="M",7,19),AND(OR(LEFT(O6653,2)={"07","19"}),VALUE(RIGHT(O6653,2))&gt;15)),TRUE,FALSE))</f>
        <v/>
      </c>
      <c r="T6653" s="77" t="str">
        <f>IF(O6653="","",IF(OR(VALUE(LEFT(O6653,2))&gt;IF(RIGHT(J6653,1)="M",7,19),AND(OR(LEFT(O6653,2)={"07","19"}),VALUE(RIGHT(O6653,2))&gt;5)),TRUE,FALSE))</f>
        <v/>
      </c>
    </row>
    <row r="6654" spans="12:20" x14ac:dyDescent="0.25">
      <c r="L6654" s="75">
        <f>COUNTIF($B$2:B6654,B6654)</f>
        <v>0</v>
      </c>
      <c r="M6654" s="75">
        <f>COUNTIF($L$2:L6654,4)</f>
        <v>42</v>
      </c>
      <c r="N6654" s="76" t="str">
        <f t="shared" si="519"/>
        <v>0</v>
      </c>
      <c r="O6654" s="76" t="str">
        <f t="shared" si="515"/>
        <v/>
      </c>
      <c r="P6654" s="75" t="str">
        <f t="shared" si="516"/>
        <v/>
      </c>
      <c r="Q6654" s="77" t="str">
        <f t="shared" si="517"/>
        <v/>
      </c>
      <c r="R6654" s="77" t="str">
        <f t="shared" si="518"/>
        <v/>
      </c>
      <c r="S6654" s="77" t="str">
        <f>IF(O6654="","",IF(OR(VALUE(LEFT(O6654,2))&gt;IF(RIGHT(J6654,1)="M",7,19),AND(OR(LEFT(O6654,2)={"07","19"}),VALUE(RIGHT(O6654,2))&gt;15)),TRUE,FALSE))</f>
        <v/>
      </c>
      <c r="T6654" s="77" t="str">
        <f>IF(O6654="","",IF(OR(VALUE(LEFT(O6654,2))&gt;IF(RIGHT(J6654,1)="M",7,19),AND(OR(LEFT(O6654,2)={"07","19"}),VALUE(RIGHT(O6654,2))&gt;5)),TRUE,FALSE))</f>
        <v/>
      </c>
    </row>
    <row r="6655" spans="12:20" x14ac:dyDescent="0.25">
      <c r="L6655" s="75">
        <f>COUNTIF($B$2:B6655,B6655)</f>
        <v>0</v>
      </c>
      <c r="M6655" s="75">
        <f>COUNTIF($L$2:L6655,4)</f>
        <v>42</v>
      </c>
      <c r="N6655" s="76" t="str">
        <f t="shared" si="519"/>
        <v>0</v>
      </c>
      <c r="O6655" s="76" t="str">
        <f t="shared" si="515"/>
        <v/>
      </c>
      <c r="P6655" s="75" t="str">
        <f t="shared" si="516"/>
        <v/>
      </c>
      <c r="Q6655" s="77" t="str">
        <f t="shared" si="517"/>
        <v/>
      </c>
      <c r="R6655" s="77" t="str">
        <f t="shared" si="518"/>
        <v/>
      </c>
      <c r="S6655" s="77" t="str">
        <f>IF(O6655="","",IF(OR(VALUE(LEFT(O6655,2))&gt;IF(RIGHT(J6655,1)="M",7,19),AND(OR(LEFT(O6655,2)={"07","19"}),VALUE(RIGHT(O6655,2))&gt;15)),TRUE,FALSE))</f>
        <v/>
      </c>
      <c r="T6655" s="77" t="str">
        <f>IF(O6655="","",IF(OR(VALUE(LEFT(O6655,2))&gt;IF(RIGHT(J6655,1)="M",7,19),AND(OR(LEFT(O6655,2)={"07","19"}),VALUE(RIGHT(O6655,2))&gt;5)),TRUE,FALSE))</f>
        <v/>
      </c>
    </row>
    <row r="6656" spans="12:20" x14ac:dyDescent="0.25">
      <c r="L6656" s="75">
        <f>COUNTIF($B$2:B6656,B6656)</f>
        <v>0</v>
      </c>
      <c r="M6656" s="75">
        <f>COUNTIF($L$2:L6656,4)</f>
        <v>42</v>
      </c>
      <c r="N6656" s="76" t="str">
        <f t="shared" si="519"/>
        <v>0</v>
      </c>
      <c r="O6656" s="76" t="str">
        <f t="shared" si="515"/>
        <v/>
      </c>
      <c r="P6656" s="75" t="str">
        <f t="shared" si="516"/>
        <v/>
      </c>
      <c r="Q6656" s="77" t="str">
        <f t="shared" si="517"/>
        <v/>
      </c>
      <c r="R6656" s="77" t="str">
        <f t="shared" si="518"/>
        <v/>
      </c>
      <c r="S6656" s="77" t="str">
        <f>IF(O6656="","",IF(OR(VALUE(LEFT(O6656,2))&gt;IF(RIGHT(J6656,1)="M",7,19),AND(OR(LEFT(O6656,2)={"07","19"}),VALUE(RIGHT(O6656,2))&gt;15)),TRUE,FALSE))</f>
        <v/>
      </c>
      <c r="T6656" s="77" t="str">
        <f>IF(O6656="","",IF(OR(VALUE(LEFT(O6656,2))&gt;IF(RIGHT(J6656,1)="M",7,19),AND(OR(LEFT(O6656,2)={"07","19"}),VALUE(RIGHT(O6656,2))&gt;5)),TRUE,FALSE))</f>
        <v/>
      </c>
    </row>
    <row r="6657" spans="12:20" x14ac:dyDescent="0.25">
      <c r="L6657" s="75">
        <f>COUNTIF($B$2:B6657,B6657)</f>
        <v>0</v>
      </c>
      <c r="M6657" s="75">
        <f>COUNTIF($L$2:L6657,4)</f>
        <v>42</v>
      </c>
      <c r="N6657" s="76" t="str">
        <f t="shared" si="519"/>
        <v>0</v>
      </c>
      <c r="O6657" s="76" t="str">
        <f t="shared" si="515"/>
        <v/>
      </c>
      <c r="P6657" s="75" t="str">
        <f t="shared" si="516"/>
        <v/>
      </c>
      <c r="Q6657" s="77" t="str">
        <f t="shared" si="517"/>
        <v/>
      </c>
      <c r="R6657" s="77" t="str">
        <f t="shared" si="518"/>
        <v/>
      </c>
      <c r="S6657" s="77" t="str">
        <f>IF(O6657="","",IF(OR(VALUE(LEFT(O6657,2))&gt;IF(RIGHT(J6657,1)="M",7,19),AND(OR(LEFT(O6657,2)={"07","19"}),VALUE(RIGHT(O6657,2))&gt;15)),TRUE,FALSE))</f>
        <v/>
      </c>
      <c r="T6657" s="77" t="str">
        <f>IF(O6657="","",IF(OR(VALUE(LEFT(O6657,2))&gt;IF(RIGHT(J6657,1)="M",7,19),AND(OR(LEFT(O6657,2)={"07","19"}),VALUE(RIGHT(O6657,2))&gt;5)),TRUE,FALSE))</f>
        <v/>
      </c>
    </row>
    <row r="6658" spans="12:20" x14ac:dyDescent="0.25">
      <c r="L6658" s="75">
        <f>COUNTIF($B$2:B6658,B6658)</f>
        <v>0</v>
      </c>
      <c r="M6658" s="75">
        <f>COUNTIF($L$2:L6658,4)</f>
        <v>42</v>
      </c>
      <c r="N6658" s="76" t="str">
        <f t="shared" si="519"/>
        <v>0</v>
      </c>
      <c r="O6658" s="76" t="str">
        <f t="shared" ref="O6658:O6721" si="520">TRIM(SUBSTITUTE(SUBSTITUTE(D6658,"+",""),"_",""))</f>
        <v/>
      </c>
      <c r="P6658" s="75" t="str">
        <f t="shared" ref="P6658:P6721" si="521">TRIM(SUBSTITUTE(SUBSTITUTE(E6658,"+",""),"_",""))</f>
        <v/>
      </c>
      <c r="Q6658" s="77" t="str">
        <f t="shared" ref="Q6658:Q6721" si="522">IFERROR(IF(RIGHT(P6658,2)&lt;RIGHT(O6658,2),IF(P6658&lt;O6658,P6658+2360-O6658,P6658-40-O6658),IF(P6658&lt;O6658,P6658+2400-O6658,P6658-O6658)),"")</f>
        <v/>
      </c>
      <c r="R6658" s="77" t="str">
        <f t="shared" ref="R6658:R6721" si="523">IFERROR(ROUNDDOWN(Q6658/100,0),"")</f>
        <v/>
      </c>
      <c r="S6658" s="77" t="str">
        <f>IF(O6658="","",IF(OR(VALUE(LEFT(O6658,2))&gt;IF(RIGHT(J6658,1)="M",7,19),AND(OR(LEFT(O6658,2)={"07","19"}),VALUE(RIGHT(O6658,2))&gt;15)),TRUE,FALSE))</f>
        <v/>
      </c>
      <c r="T6658" s="77" t="str">
        <f>IF(O6658="","",IF(OR(VALUE(LEFT(O6658,2))&gt;IF(RIGHT(J6658,1)="M",7,19),AND(OR(LEFT(O6658,2)={"07","19"}),VALUE(RIGHT(O6658,2))&gt;5)),TRUE,FALSE))</f>
        <v/>
      </c>
    </row>
    <row r="6659" spans="12:20" x14ac:dyDescent="0.25">
      <c r="L6659" s="75">
        <f>COUNTIF($B$2:B6659,B6659)</f>
        <v>0</v>
      </c>
      <c r="M6659" s="75">
        <f>COUNTIF($L$2:L6659,4)</f>
        <v>42</v>
      </c>
      <c r="N6659" s="76" t="str">
        <f t="shared" ref="N6659:N6722" si="524">A6659&amp;DAY(C6659)</f>
        <v>0</v>
      </c>
      <c r="O6659" s="76" t="str">
        <f t="shared" si="520"/>
        <v/>
      </c>
      <c r="P6659" s="75" t="str">
        <f t="shared" si="521"/>
        <v/>
      </c>
      <c r="Q6659" s="77" t="str">
        <f t="shared" si="522"/>
        <v/>
      </c>
      <c r="R6659" s="77" t="str">
        <f t="shared" si="523"/>
        <v/>
      </c>
      <c r="S6659" s="77" t="str">
        <f>IF(O6659="","",IF(OR(VALUE(LEFT(O6659,2))&gt;IF(RIGHT(J6659,1)="M",7,19),AND(OR(LEFT(O6659,2)={"07","19"}),VALUE(RIGHT(O6659,2))&gt;15)),TRUE,FALSE))</f>
        <v/>
      </c>
      <c r="T6659" s="77" t="str">
        <f>IF(O6659="","",IF(OR(VALUE(LEFT(O6659,2))&gt;IF(RIGHT(J6659,1)="M",7,19),AND(OR(LEFT(O6659,2)={"07","19"}),VALUE(RIGHT(O6659,2))&gt;5)),TRUE,FALSE))</f>
        <v/>
      </c>
    </row>
    <row r="6660" spans="12:20" x14ac:dyDescent="0.25">
      <c r="L6660" s="75">
        <f>COUNTIF($B$2:B6660,B6660)</f>
        <v>0</v>
      </c>
      <c r="M6660" s="75">
        <f>COUNTIF($L$2:L6660,4)</f>
        <v>42</v>
      </c>
      <c r="N6660" s="76" t="str">
        <f t="shared" si="524"/>
        <v>0</v>
      </c>
      <c r="O6660" s="76" t="str">
        <f t="shared" si="520"/>
        <v/>
      </c>
      <c r="P6660" s="75" t="str">
        <f t="shared" si="521"/>
        <v/>
      </c>
      <c r="Q6660" s="77" t="str">
        <f t="shared" si="522"/>
        <v/>
      </c>
      <c r="R6660" s="77" t="str">
        <f t="shared" si="523"/>
        <v/>
      </c>
      <c r="S6660" s="77" t="str">
        <f>IF(O6660="","",IF(OR(VALUE(LEFT(O6660,2))&gt;IF(RIGHT(J6660,1)="M",7,19),AND(OR(LEFT(O6660,2)={"07","19"}),VALUE(RIGHT(O6660,2))&gt;15)),TRUE,FALSE))</f>
        <v/>
      </c>
      <c r="T6660" s="77" t="str">
        <f>IF(O6660="","",IF(OR(VALUE(LEFT(O6660,2))&gt;IF(RIGHT(J6660,1)="M",7,19),AND(OR(LEFT(O6660,2)={"07","19"}),VALUE(RIGHT(O6660,2))&gt;5)),TRUE,FALSE))</f>
        <v/>
      </c>
    </row>
    <row r="6661" spans="12:20" x14ac:dyDescent="0.25">
      <c r="L6661" s="75">
        <f>COUNTIF($B$2:B6661,B6661)</f>
        <v>0</v>
      </c>
      <c r="M6661" s="75">
        <f>COUNTIF($L$2:L6661,4)</f>
        <v>42</v>
      </c>
      <c r="N6661" s="76" t="str">
        <f t="shared" si="524"/>
        <v>0</v>
      </c>
      <c r="O6661" s="76" t="str">
        <f t="shared" si="520"/>
        <v/>
      </c>
      <c r="P6661" s="75" t="str">
        <f t="shared" si="521"/>
        <v/>
      </c>
      <c r="Q6661" s="77" t="str">
        <f t="shared" si="522"/>
        <v/>
      </c>
      <c r="R6661" s="77" t="str">
        <f t="shared" si="523"/>
        <v/>
      </c>
      <c r="S6661" s="77" t="str">
        <f>IF(O6661="","",IF(OR(VALUE(LEFT(O6661,2))&gt;IF(RIGHT(J6661,1)="M",7,19),AND(OR(LEFT(O6661,2)={"07","19"}),VALUE(RIGHT(O6661,2))&gt;15)),TRUE,FALSE))</f>
        <v/>
      </c>
      <c r="T6661" s="77" t="str">
        <f>IF(O6661="","",IF(OR(VALUE(LEFT(O6661,2))&gt;IF(RIGHT(J6661,1)="M",7,19),AND(OR(LEFT(O6661,2)={"07","19"}),VALUE(RIGHT(O6661,2))&gt;5)),TRUE,FALSE))</f>
        <v/>
      </c>
    </row>
    <row r="6662" spans="12:20" x14ac:dyDescent="0.25">
      <c r="L6662" s="75">
        <f>COUNTIF($B$2:B6662,B6662)</f>
        <v>0</v>
      </c>
      <c r="M6662" s="75">
        <f>COUNTIF($L$2:L6662,4)</f>
        <v>42</v>
      </c>
      <c r="N6662" s="76" t="str">
        <f t="shared" si="524"/>
        <v>0</v>
      </c>
      <c r="O6662" s="76" t="str">
        <f t="shared" si="520"/>
        <v/>
      </c>
      <c r="P6662" s="75" t="str">
        <f t="shared" si="521"/>
        <v/>
      </c>
      <c r="Q6662" s="77" t="str">
        <f t="shared" si="522"/>
        <v/>
      </c>
      <c r="R6662" s="77" t="str">
        <f t="shared" si="523"/>
        <v/>
      </c>
      <c r="S6662" s="77" t="str">
        <f>IF(O6662="","",IF(OR(VALUE(LEFT(O6662,2))&gt;IF(RIGHT(J6662,1)="M",7,19),AND(OR(LEFT(O6662,2)={"07","19"}),VALUE(RIGHT(O6662,2))&gt;15)),TRUE,FALSE))</f>
        <v/>
      </c>
      <c r="T6662" s="77" t="str">
        <f>IF(O6662="","",IF(OR(VALUE(LEFT(O6662,2))&gt;IF(RIGHT(J6662,1)="M",7,19),AND(OR(LEFT(O6662,2)={"07","19"}),VALUE(RIGHT(O6662,2))&gt;5)),TRUE,FALSE))</f>
        <v/>
      </c>
    </row>
    <row r="6663" spans="12:20" x14ac:dyDescent="0.25">
      <c r="L6663" s="75">
        <f>COUNTIF($B$2:B6663,B6663)</f>
        <v>0</v>
      </c>
      <c r="M6663" s="75">
        <f>COUNTIF($L$2:L6663,4)</f>
        <v>42</v>
      </c>
      <c r="N6663" s="76" t="str">
        <f t="shared" si="524"/>
        <v>0</v>
      </c>
      <c r="O6663" s="76" t="str">
        <f t="shared" si="520"/>
        <v/>
      </c>
      <c r="P6663" s="75" t="str">
        <f t="shared" si="521"/>
        <v/>
      </c>
      <c r="Q6663" s="77" t="str">
        <f t="shared" si="522"/>
        <v/>
      </c>
      <c r="R6663" s="77" t="str">
        <f t="shared" si="523"/>
        <v/>
      </c>
      <c r="S6663" s="77" t="str">
        <f>IF(O6663="","",IF(OR(VALUE(LEFT(O6663,2))&gt;IF(RIGHT(J6663,1)="M",7,19),AND(OR(LEFT(O6663,2)={"07","19"}),VALUE(RIGHT(O6663,2))&gt;15)),TRUE,FALSE))</f>
        <v/>
      </c>
      <c r="T6663" s="77" t="str">
        <f>IF(O6663="","",IF(OR(VALUE(LEFT(O6663,2))&gt;IF(RIGHT(J6663,1)="M",7,19),AND(OR(LEFT(O6663,2)={"07","19"}),VALUE(RIGHT(O6663,2))&gt;5)),TRUE,FALSE))</f>
        <v/>
      </c>
    </row>
    <row r="6664" spans="12:20" x14ac:dyDescent="0.25">
      <c r="L6664" s="75">
        <f>COUNTIF($B$2:B6664,B6664)</f>
        <v>0</v>
      </c>
      <c r="M6664" s="75">
        <f>COUNTIF($L$2:L6664,4)</f>
        <v>42</v>
      </c>
      <c r="N6664" s="76" t="str">
        <f t="shared" si="524"/>
        <v>0</v>
      </c>
      <c r="O6664" s="76" t="str">
        <f t="shared" si="520"/>
        <v/>
      </c>
      <c r="P6664" s="75" t="str">
        <f t="shared" si="521"/>
        <v/>
      </c>
      <c r="Q6664" s="77" t="str">
        <f t="shared" si="522"/>
        <v/>
      </c>
      <c r="R6664" s="77" t="str">
        <f t="shared" si="523"/>
        <v/>
      </c>
      <c r="S6664" s="77" t="str">
        <f>IF(O6664="","",IF(OR(VALUE(LEFT(O6664,2))&gt;IF(RIGHT(J6664,1)="M",7,19),AND(OR(LEFT(O6664,2)={"07","19"}),VALUE(RIGHT(O6664,2))&gt;15)),TRUE,FALSE))</f>
        <v/>
      </c>
      <c r="T6664" s="77" t="str">
        <f>IF(O6664="","",IF(OR(VALUE(LEFT(O6664,2))&gt;IF(RIGHT(J6664,1)="M",7,19),AND(OR(LEFT(O6664,2)={"07","19"}),VALUE(RIGHT(O6664,2))&gt;5)),TRUE,FALSE))</f>
        <v/>
      </c>
    </row>
    <row r="6665" spans="12:20" x14ac:dyDescent="0.25">
      <c r="L6665" s="75">
        <f>COUNTIF($B$2:B6665,B6665)</f>
        <v>0</v>
      </c>
      <c r="M6665" s="75">
        <f>COUNTIF($L$2:L6665,4)</f>
        <v>42</v>
      </c>
      <c r="N6665" s="76" t="str">
        <f t="shared" si="524"/>
        <v>0</v>
      </c>
      <c r="O6665" s="76" t="str">
        <f t="shared" si="520"/>
        <v/>
      </c>
      <c r="P6665" s="75" t="str">
        <f t="shared" si="521"/>
        <v/>
      </c>
      <c r="Q6665" s="77" t="str">
        <f t="shared" si="522"/>
        <v/>
      </c>
      <c r="R6665" s="77" t="str">
        <f t="shared" si="523"/>
        <v/>
      </c>
      <c r="S6665" s="77" t="str">
        <f>IF(O6665="","",IF(OR(VALUE(LEFT(O6665,2))&gt;IF(RIGHT(J6665,1)="M",7,19),AND(OR(LEFT(O6665,2)={"07","19"}),VALUE(RIGHT(O6665,2))&gt;15)),TRUE,FALSE))</f>
        <v/>
      </c>
      <c r="T6665" s="77" t="str">
        <f>IF(O6665="","",IF(OR(VALUE(LEFT(O6665,2))&gt;IF(RIGHT(J6665,1)="M",7,19),AND(OR(LEFT(O6665,2)={"07","19"}),VALUE(RIGHT(O6665,2))&gt;5)),TRUE,FALSE))</f>
        <v/>
      </c>
    </row>
    <row r="6666" spans="12:20" x14ac:dyDescent="0.25">
      <c r="L6666" s="75">
        <f>COUNTIF($B$2:B6666,B6666)</f>
        <v>0</v>
      </c>
      <c r="M6666" s="75">
        <f>COUNTIF($L$2:L6666,4)</f>
        <v>42</v>
      </c>
      <c r="N6666" s="76" t="str">
        <f t="shared" si="524"/>
        <v>0</v>
      </c>
      <c r="O6666" s="76" t="str">
        <f t="shared" si="520"/>
        <v/>
      </c>
      <c r="P6666" s="75" t="str">
        <f t="shared" si="521"/>
        <v/>
      </c>
      <c r="Q6666" s="77" t="str">
        <f t="shared" si="522"/>
        <v/>
      </c>
      <c r="R6666" s="77" t="str">
        <f t="shared" si="523"/>
        <v/>
      </c>
      <c r="S6666" s="77" t="str">
        <f>IF(O6666="","",IF(OR(VALUE(LEFT(O6666,2))&gt;IF(RIGHT(J6666,1)="M",7,19),AND(OR(LEFT(O6666,2)={"07","19"}),VALUE(RIGHT(O6666,2))&gt;15)),TRUE,FALSE))</f>
        <v/>
      </c>
      <c r="T6666" s="77" t="str">
        <f>IF(O6666="","",IF(OR(VALUE(LEFT(O6666,2))&gt;IF(RIGHT(J6666,1)="M",7,19),AND(OR(LEFT(O6666,2)={"07","19"}),VALUE(RIGHT(O6666,2))&gt;5)),TRUE,FALSE))</f>
        <v/>
      </c>
    </row>
    <row r="6667" spans="12:20" x14ac:dyDescent="0.25">
      <c r="L6667" s="75">
        <f>COUNTIF($B$2:B6667,B6667)</f>
        <v>0</v>
      </c>
      <c r="M6667" s="75">
        <f>COUNTIF($L$2:L6667,4)</f>
        <v>42</v>
      </c>
      <c r="N6667" s="76" t="str">
        <f t="shared" si="524"/>
        <v>0</v>
      </c>
      <c r="O6667" s="76" t="str">
        <f t="shared" si="520"/>
        <v/>
      </c>
      <c r="P6667" s="75" t="str">
        <f t="shared" si="521"/>
        <v/>
      </c>
      <c r="Q6667" s="77" t="str">
        <f t="shared" si="522"/>
        <v/>
      </c>
      <c r="R6667" s="77" t="str">
        <f t="shared" si="523"/>
        <v/>
      </c>
      <c r="S6667" s="77" t="str">
        <f>IF(O6667="","",IF(OR(VALUE(LEFT(O6667,2))&gt;IF(RIGHT(J6667,1)="M",7,19),AND(OR(LEFT(O6667,2)={"07","19"}),VALUE(RIGHT(O6667,2))&gt;15)),TRUE,FALSE))</f>
        <v/>
      </c>
      <c r="T6667" s="77" t="str">
        <f>IF(O6667="","",IF(OR(VALUE(LEFT(O6667,2))&gt;IF(RIGHT(J6667,1)="M",7,19),AND(OR(LEFT(O6667,2)={"07","19"}),VALUE(RIGHT(O6667,2))&gt;5)),TRUE,FALSE))</f>
        <v/>
      </c>
    </row>
    <row r="6668" spans="12:20" x14ac:dyDescent="0.25">
      <c r="L6668" s="75">
        <f>COUNTIF($B$2:B6668,B6668)</f>
        <v>0</v>
      </c>
      <c r="M6668" s="75">
        <f>COUNTIF($L$2:L6668,4)</f>
        <v>42</v>
      </c>
      <c r="N6668" s="76" t="str">
        <f t="shared" si="524"/>
        <v>0</v>
      </c>
      <c r="O6668" s="76" t="str">
        <f t="shared" si="520"/>
        <v/>
      </c>
      <c r="P6668" s="75" t="str">
        <f t="shared" si="521"/>
        <v/>
      </c>
      <c r="Q6668" s="77" t="str">
        <f t="shared" si="522"/>
        <v/>
      </c>
      <c r="R6668" s="77" t="str">
        <f t="shared" si="523"/>
        <v/>
      </c>
      <c r="S6668" s="77" t="str">
        <f>IF(O6668="","",IF(OR(VALUE(LEFT(O6668,2))&gt;IF(RIGHT(J6668,1)="M",7,19),AND(OR(LEFT(O6668,2)={"07","19"}),VALUE(RIGHT(O6668,2))&gt;15)),TRUE,FALSE))</f>
        <v/>
      </c>
      <c r="T6668" s="77" t="str">
        <f>IF(O6668="","",IF(OR(VALUE(LEFT(O6668,2))&gt;IF(RIGHT(J6668,1)="M",7,19),AND(OR(LEFT(O6668,2)={"07","19"}),VALUE(RIGHT(O6668,2))&gt;5)),TRUE,FALSE))</f>
        <v/>
      </c>
    </row>
    <row r="6669" spans="12:20" x14ac:dyDescent="0.25">
      <c r="L6669" s="75">
        <f>COUNTIF($B$2:B6669,B6669)</f>
        <v>0</v>
      </c>
      <c r="M6669" s="75">
        <f>COUNTIF($L$2:L6669,4)</f>
        <v>42</v>
      </c>
      <c r="N6669" s="76" t="str">
        <f t="shared" si="524"/>
        <v>0</v>
      </c>
      <c r="O6669" s="76" t="str">
        <f t="shared" si="520"/>
        <v/>
      </c>
      <c r="P6669" s="75" t="str">
        <f t="shared" si="521"/>
        <v/>
      </c>
      <c r="Q6669" s="77" t="str">
        <f t="shared" si="522"/>
        <v/>
      </c>
      <c r="R6669" s="77" t="str">
        <f t="shared" si="523"/>
        <v/>
      </c>
      <c r="S6669" s="77" t="str">
        <f>IF(O6669="","",IF(OR(VALUE(LEFT(O6669,2))&gt;IF(RIGHT(J6669,1)="M",7,19),AND(OR(LEFT(O6669,2)={"07","19"}),VALUE(RIGHT(O6669,2))&gt;15)),TRUE,FALSE))</f>
        <v/>
      </c>
      <c r="T6669" s="77" t="str">
        <f>IF(O6669="","",IF(OR(VALUE(LEFT(O6669,2))&gt;IF(RIGHT(J6669,1)="M",7,19),AND(OR(LEFT(O6669,2)={"07","19"}),VALUE(RIGHT(O6669,2))&gt;5)),TRUE,FALSE))</f>
        <v/>
      </c>
    </row>
    <row r="6670" spans="12:20" x14ac:dyDescent="0.25">
      <c r="L6670" s="75">
        <f>COUNTIF($B$2:B6670,B6670)</f>
        <v>0</v>
      </c>
      <c r="M6670" s="75">
        <f>COUNTIF($L$2:L6670,4)</f>
        <v>42</v>
      </c>
      <c r="N6670" s="76" t="str">
        <f t="shared" si="524"/>
        <v>0</v>
      </c>
      <c r="O6670" s="76" t="str">
        <f t="shared" si="520"/>
        <v/>
      </c>
      <c r="P6670" s="75" t="str">
        <f t="shared" si="521"/>
        <v/>
      </c>
      <c r="Q6670" s="77" t="str">
        <f t="shared" si="522"/>
        <v/>
      </c>
      <c r="R6670" s="77" t="str">
        <f t="shared" si="523"/>
        <v/>
      </c>
      <c r="S6670" s="77" t="str">
        <f>IF(O6670="","",IF(OR(VALUE(LEFT(O6670,2))&gt;IF(RIGHT(J6670,1)="M",7,19),AND(OR(LEFT(O6670,2)={"07","19"}),VALUE(RIGHT(O6670,2))&gt;15)),TRUE,FALSE))</f>
        <v/>
      </c>
      <c r="T6670" s="77" t="str">
        <f>IF(O6670="","",IF(OR(VALUE(LEFT(O6670,2))&gt;IF(RIGHT(J6670,1)="M",7,19),AND(OR(LEFT(O6670,2)={"07","19"}),VALUE(RIGHT(O6670,2))&gt;5)),TRUE,FALSE))</f>
        <v/>
      </c>
    </row>
    <row r="6671" spans="12:20" x14ac:dyDescent="0.25">
      <c r="L6671" s="75">
        <f>COUNTIF($B$2:B6671,B6671)</f>
        <v>0</v>
      </c>
      <c r="M6671" s="75">
        <f>COUNTIF($L$2:L6671,4)</f>
        <v>42</v>
      </c>
      <c r="N6671" s="76" t="str">
        <f t="shared" si="524"/>
        <v>0</v>
      </c>
      <c r="O6671" s="76" t="str">
        <f t="shared" si="520"/>
        <v/>
      </c>
      <c r="P6671" s="75" t="str">
        <f t="shared" si="521"/>
        <v/>
      </c>
      <c r="Q6671" s="77" t="str">
        <f t="shared" si="522"/>
        <v/>
      </c>
      <c r="R6671" s="77" t="str">
        <f t="shared" si="523"/>
        <v/>
      </c>
      <c r="S6671" s="77" t="str">
        <f>IF(O6671="","",IF(OR(VALUE(LEFT(O6671,2))&gt;IF(RIGHT(J6671,1)="M",7,19),AND(OR(LEFT(O6671,2)={"07","19"}),VALUE(RIGHT(O6671,2))&gt;15)),TRUE,FALSE))</f>
        <v/>
      </c>
      <c r="T6671" s="77" t="str">
        <f>IF(O6671="","",IF(OR(VALUE(LEFT(O6671,2))&gt;IF(RIGHT(J6671,1)="M",7,19),AND(OR(LEFT(O6671,2)={"07","19"}),VALUE(RIGHT(O6671,2))&gt;5)),TRUE,FALSE))</f>
        <v/>
      </c>
    </row>
    <row r="6672" spans="12:20" x14ac:dyDescent="0.25">
      <c r="L6672" s="75">
        <f>COUNTIF($B$2:B6672,B6672)</f>
        <v>0</v>
      </c>
      <c r="M6672" s="75">
        <f>COUNTIF($L$2:L6672,4)</f>
        <v>42</v>
      </c>
      <c r="N6672" s="76" t="str">
        <f t="shared" si="524"/>
        <v>0</v>
      </c>
      <c r="O6672" s="76" t="str">
        <f t="shared" si="520"/>
        <v/>
      </c>
      <c r="P6672" s="75" t="str">
        <f t="shared" si="521"/>
        <v/>
      </c>
      <c r="Q6672" s="77" t="str">
        <f t="shared" si="522"/>
        <v/>
      </c>
      <c r="R6672" s="77" t="str">
        <f t="shared" si="523"/>
        <v/>
      </c>
      <c r="S6672" s="77" t="str">
        <f>IF(O6672="","",IF(OR(VALUE(LEFT(O6672,2))&gt;IF(RIGHT(J6672,1)="M",7,19),AND(OR(LEFT(O6672,2)={"07","19"}),VALUE(RIGHT(O6672,2))&gt;15)),TRUE,FALSE))</f>
        <v/>
      </c>
      <c r="T6672" s="77" t="str">
        <f>IF(O6672="","",IF(OR(VALUE(LEFT(O6672,2))&gt;IF(RIGHT(J6672,1)="M",7,19),AND(OR(LEFT(O6672,2)={"07","19"}),VALUE(RIGHT(O6672,2))&gt;5)),TRUE,FALSE))</f>
        <v/>
      </c>
    </row>
    <row r="6673" spans="12:20" x14ac:dyDescent="0.25">
      <c r="L6673" s="75">
        <f>COUNTIF($B$2:B6673,B6673)</f>
        <v>0</v>
      </c>
      <c r="M6673" s="75">
        <f>COUNTIF($L$2:L6673,4)</f>
        <v>42</v>
      </c>
      <c r="N6673" s="76" t="str">
        <f t="shared" si="524"/>
        <v>0</v>
      </c>
      <c r="O6673" s="76" t="str">
        <f t="shared" si="520"/>
        <v/>
      </c>
      <c r="P6673" s="75" t="str">
        <f t="shared" si="521"/>
        <v/>
      </c>
      <c r="Q6673" s="77" t="str">
        <f t="shared" si="522"/>
        <v/>
      </c>
      <c r="R6673" s="77" t="str">
        <f t="shared" si="523"/>
        <v/>
      </c>
      <c r="S6673" s="77" t="str">
        <f>IF(O6673="","",IF(OR(VALUE(LEFT(O6673,2))&gt;IF(RIGHT(J6673,1)="M",7,19),AND(OR(LEFT(O6673,2)={"07","19"}),VALUE(RIGHT(O6673,2))&gt;15)),TRUE,FALSE))</f>
        <v/>
      </c>
      <c r="T6673" s="77" t="str">
        <f>IF(O6673="","",IF(OR(VALUE(LEFT(O6673,2))&gt;IF(RIGHT(J6673,1)="M",7,19),AND(OR(LEFT(O6673,2)={"07","19"}),VALUE(RIGHT(O6673,2))&gt;5)),TRUE,FALSE))</f>
        <v/>
      </c>
    </row>
    <row r="6674" spans="12:20" x14ac:dyDescent="0.25">
      <c r="L6674" s="75">
        <f>COUNTIF($B$2:B6674,B6674)</f>
        <v>0</v>
      </c>
      <c r="M6674" s="75">
        <f>COUNTIF($L$2:L6674,4)</f>
        <v>42</v>
      </c>
      <c r="N6674" s="76" t="str">
        <f t="shared" si="524"/>
        <v>0</v>
      </c>
      <c r="O6674" s="76" t="str">
        <f t="shared" si="520"/>
        <v/>
      </c>
      <c r="P6674" s="75" t="str">
        <f t="shared" si="521"/>
        <v/>
      </c>
      <c r="Q6674" s="77" t="str">
        <f t="shared" si="522"/>
        <v/>
      </c>
      <c r="R6674" s="77" t="str">
        <f t="shared" si="523"/>
        <v/>
      </c>
      <c r="S6674" s="77" t="str">
        <f>IF(O6674="","",IF(OR(VALUE(LEFT(O6674,2))&gt;IF(RIGHT(J6674,1)="M",7,19),AND(OR(LEFT(O6674,2)={"07","19"}),VALUE(RIGHT(O6674,2))&gt;15)),TRUE,FALSE))</f>
        <v/>
      </c>
      <c r="T6674" s="77" t="str">
        <f>IF(O6674="","",IF(OR(VALUE(LEFT(O6674,2))&gt;IF(RIGHT(J6674,1)="M",7,19),AND(OR(LEFT(O6674,2)={"07","19"}),VALUE(RIGHT(O6674,2))&gt;5)),TRUE,FALSE))</f>
        <v/>
      </c>
    </row>
    <row r="6675" spans="12:20" x14ac:dyDescent="0.25">
      <c r="L6675" s="75">
        <f>COUNTIF($B$2:B6675,B6675)</f>
        <v>0</v>
      </c>
      <c r="M6675" s="75">
        <f>COUNTIF($L$2:L6675,4)</f>
        <v>42</v>
      </c>
      <c r="N6675" s="76" t="str">
        <f t="shared" si="524"/>
        <v>0</v>
      </c>
      <c r="O6675" s="76" t="str">
        <f t="shared" si="520"/>
        <v/>
      </c>
      <c r="P6675" s="75" t="str">
        <f t="shared" si="521"/>
        <v/>
      </c>
      <c r="Q6675" s="77" t="str">
        <f t="shared" si="522"/>
        <v/>
      </c>
      <c r="R6675" s="77" t="str">
        <f t="shared" si="523"/>
        <v/>
      </c>
      <c r="S6675" s="77" t="str">
        <f>IF(O6675="","",IF(OR(VALUE(LEFT(O6675,2))&gt;IF(RIGHT(J6675,1)="M",7,19),AND(OR(LEFT(O6675,2)={"07","19"}),VALUE(RIGHT(O6675,2))&gt;15)),TRUE,FALSE))</f>
        <v/>
      </c>
      <c r="T6675" s="77" t="str">
        <f>IF(O6675="","",IF(OR(VALUE(LEFT(O6675,2))&gt;IF(RIGHT(J6675,1)="M",7,19),AND(OR(LEFT(O6675,2)={"07","19"}),VALUE(RIGHT(O6675,2))&gt;5)),TRUE,FALSE))</f>
        <v/>
      </c>
    </row>
    <row r="6676" spans="12:20" x14ac:dyDescent="0.25">
      <c r="L6676" s="75">
        <f>COUNTIF($B$2:B6676,B6676)</f>
        <v>0</v>
      </c>
      <c r="M6676" s="75">
        <f>COUNTIF($L$2:L6676,4)</f>
        <v>42</v>
      </c>
      <c r="N6676" s="76" t="str">
        <f t="shared" si="524"/>
        <v>0</v>
      </c>
      <c r="O6676" s="76" t="str">
        <f t="shared" si="520"/>
        <v/>
      </c>
      <c r="P6676" s="75" t="str">
        <f t="shared" si="521"/>
        <v/>
      </c>
      <c r="Q6676" s="77" t="str">
        <f t="shared" si="522"/>
        <v/>
      </c>
      <c r="R6676" s="77" t="str">
        <f t="shared" si="523"/>
        <v/>
      </c>
      <c r="S6676" s="77" t="str">
        <f>IF(O6676="","",IF(OR(VALUE(LEFT(O6676,2))&gt;IF(RIGHT(J6676,1)="M",7,19),AND(OR(LEFT(O6676,2)={"07","19"}),VALUE(RIGHT(O6676,2))&gt;15)),TRUE,FALSE))</f>
        <v/>
      </c>
      <c r="T6676" s="77" t="str">
        <f>IF(O6676="","",IF(OR(VALUE(LEFT(O6676,2))&gt;IF(RIGHT(J6676,1)="M",7,19),AND(OR(LEFT(O6676,2)={"07","19"}),VALUE(RIGHT(O6676,2))&gt;5)),TRUE,FALSE))</f>
        <v/>
      </c>
    </row>
    <row r="6677" spans="12:20" x14ac:dyDescent="0.25">
      <c r="L6677" s="75">
        <f>COUNTIF($B$2:B6677,B6677)</f>
        <v>0</v>
      </c>
      <c r="M6677" s="75">
        <f>COUNTIF($L$2:L6677,4)</f>
        <v>42</v>
      </c>
      <c r="N6677" s="76" t="str">
        <f t="shared" si="524"/>
        <v>0</v>
      </c>
      <c r="O6677" s="76" t="str">
        <f t="shared" si="520"/>
        <v/>
      </c>
      <c r="P6677" s="75" t="str">
        <f t="shared" si="521"/>
        <v/>
      </c>
      <c r="Q6677" s="77" t="str">
        <f t="shared" si="522"/>
        <v/>
      </c>
      <c r="R6677" s="77" t="str">
        <f t="shared" si="523"/>
        <v/>
      </c>
      <c r="S6677" s="77" t="str">
        <f>IF(O6677="","",IF(OR(VALUE(LEFT(O6677,2))&gt;IF(RIGHT(J6677,1)="M",7,19),AND(OR(LEFT(O6677,2)={"07","19"}),VALUE(RIGHT(O6677,2))&gt;15)),TRUE,FALSE))</f>
        <v/>
      </c>
      <c r="T6677" s="77" t="str">
        <f>IF(O6677="","",IF(OR(VALUE(LEFT(O6677,2))&gt;IF(RIGHT(J6677,1)="M",7,19),AND(OR(LEFT(O6677,2)={"07","19"}),VALUE(RIGHT(O6677,2))&gt;5)),TRUE,FALSE))</f>
        <v/>
      </c>
    </row>
    <row r="6678" spans="12:20" x14ac:dyDescent="0.25">
      <c r="L6678" s="75">
        <f>COUNTIF($B$2:B6678,B6678)</f>
        <v>0</v>
      </c>
      <c r="M6678" s="75">
        <f>COUNTIF($L$2:L6678,4)</f>
        <v>42</v>
      </c>
      <c r="N6678" s="76" t="str">
        <f t="shared" si="524"/>
        <v>0</v>
      </c>
      <c r="O6678" s="76" t="str">
        <f t="shared" si="520"/>
        <v/>
      </c>
      <c r="P6678" s="75" t="str">
        <f t="shared" si="521"/>
        <v/>
      </c>
      <c r="Q6678" s="77" t="str">
        <f t="shared" si="522"/>
        <v/>
      </c>
      <c r="R6678" s="77" t="str">
        <f t="shared" si="523"/>
        <v/>
      </c>
      <c r="S6678" s="77" t="str">
        <f>IF(O6678="","",IF(OR(VALUE(LEFT(O6678,2))&gt;IF(RIGHT(J6678,1)="M",7,19),AND(OR(LEFT(O6678,2)={"07","19"}),VALUE(RIGHT(O6678,2))&gt;15)),TRUE,FALSE))</f>
        <v/>
      </c>
      <c r="T6678" s="77" t="str">
        <f>IF(O6678="","",IF(OR(VALUE(LEFT(O6678,2))&gt;IF(RIGHT(J6678,1)="M",7,19),AND(OR(LEFT(O6678,2)={"07","19"}),VALUE(RIGHT(O6678,2))&gt;5)),TRUE,FALSE))</f>
        <v/>
      </c>
    </row>
    <row r="6679" spans="12:20" x14ac:dyDescent="0.25">
      <c r="L6679" s="75">
        <f>COUNTIF($B$2:B6679,B6679)</f>
        <v>0</v>
      </c>
      <c r="M6679" s="75">
        <f>COUNTIF($L$2:L6679,4)</f>
        <v>42</v>
      </c>
      <c r="N6679" s="76" t="str">
        <f t="shared" si="524"/>
        <v>0</v>
      </c>
      <c r="O6679" s="76" t="str">
        <f t="shared" si="520"/>
        <v/>
      </c>
      <c r="P6679" s="75" t="str">
        <f t="shared" si="521"/>
        <v/>
      </c>
      <c r="Q6679" s="77" t="str">
        <f t="shared" si="522"/>
        <v/>
      </c>
      <c r="R6679" s="77" t="str">
        <f t="shared" si="523"/>
        <v/>
      </c>
      <c r="S6679" s="77" t="str">
        <f>IF(O6679="","",IF(OR(VALUE(LEFT(O6679,2))&gt;IF(RIGHT(J6679,1)="M",7,19),AND(OR(LEFT(O6679,2)={"07","19"}),VALUE(RIGHT(O6679,2))&gt;15)),TRUE,FALSE))</f>
        <v/>
      </c>
      <c r="T6679" s="77" t="str">
        <f>IF(O6679="","",IF(OR(VALUE(LEFT(O6679,2))&gt;IF(RIGHT(J6679,1)="M",7,19),AND(OR(LEFT(O6679,2)={"07","19"}),VALUE(RIGHT(O6679,2))&gt;5)),TRUE,FALSE))</f>
        <v/>
      </c>
    </row>
    <row r="6680" spans="12:20" x14ac:dyDescent="0.25">
      <c r="L6680" s="75">
        <f>COUNTIF($B$2:B6680,B6680)</f>
        <v>0</v>
      </c>
      <c r="M6680" s="75">
        <f>COUNTIF($L$2:L6680,4)</f>
        <v>42</v>
      </c>
      <c r="N6680" s="76" t="str">
        <f t="shared" si="524"/>
        <v>0</v>
      </c>
      <c r="O6680" s="76" t="str">
        <f t="shared" si="520"/>
        <v/>
      </c>
      <c r="P6680" s="75" t="str">
        <f t="shared" si="521"/>
        <v/>
      </c>
      <c r="Q6680" s="77" t="str">
        <f t="shared" si="522"/>
        <v/>
      </c>
      <c r="R6680" s="77" t="str">
        <f t="shared" si="523"/>
        <v/>
      </c>
      <c r="S6680" s="77" t="str">
        <f>IF(O6680="","",IF(OR(VALUE(LEFT(O6680,2))&gt;IF(RIGHT(J6680,1)="M",7,19),AND(OR(LEFT(O6680,2)={"07","19"}),VALUE(RIGHT(O6680,2))&gt;15)),TRUE,FALSE))</f>
        <v/>
      </c>
      <c r="T6680" s="77" t="str">
        <f>IF(O6680="","",IF(OR(VALUE(LEFT(O6680,2))&gt;IF(RIGHT(J6680,1)="M",7,19),AND(OR(LEFT(O6680,2)={"07","19"}),VALUE(RIGHT(O6680,2))&gt;5)),TRUE,FALSE))</f>
        <v/>
      </c>
    </row>
    <row r="6681" spans="12:20" x14ac:dyDescent="0.25">
      <c r="L6681" s="75">
        <f>COUNTIF($B$2:B6681,B6681)</f>
        <v>0</v>
      </c>
      <c r="M6681" s="75">
        <f>COUNTIF($L$2:L6681,4)</f>
        <v>42</v>
      </c>
      <c r="N6681" s="76" t="str">
        <f t="shared" si="524"/>
        <v>0</v>
      </c>
      <c r="O6681" s="76" t="str">
        <f t="shared" si="520"/>
        <v/>
      </c>
      <c r="P6681" s="75" t="str">
        <f t="shared" si="521"/>
        <v/>
      </c>
      <c r="Q6681" s="77" t="str">
        <f t="shared" si="522"/>
        <v/>
      </c>
      <c r="R6681" s="77" t="str">
        <f t="shared" si="523"/>
        <v/>
      </c>
      <c r="S6681" s="77" t="str">
        <f>IF(O6681="","",IF(OR(VALUE(LEFT(O6681,2))&gt;IF(RIGHT(J6681,1)="M",7,19),AND(OR(LEFT(O6681,2)={"07","19"}),VALUE(RIGHT(O6681,2))&gt;15)),TRUE,FALSE))</f>
        <v/>
      </c>
      <c r="T6681" s="77" t="str">
        <f>IF(O6681="","",IF(OR(VALUE(LEFT(O6681,2))&gt;IF(RIGHT(J6681,1)="M",7,19),AND(OR(LEFT(O6681,2)={"07","19"}),VALUE(RIGHT(O6681,2))&gt;5)),TRUE,FALSE))</f>
        <v/>
      </c>
    </row>
    <row r="6682" spans="12:20" x14ac:dyDescent="0.25">
      <c r="L6682" s="75">
        <f>COUNTIF($B$2:B6682,B6682)</f>
        <v>0</v>
      </c>
      <c r="M6682" s="75">
        <f>COUNTIF($L$2:L6682,4)</f>
        <v>42</v>
      </c>
      <c r="N6682" s="76" t="str">
        <f t="shared" si="524"/>
        <v>0</v>
      </c>
      <c r="O6682" s="76" t="str">
        <f t="shared" si="520"/>
        <v/>
      </c>
      <c r="P6682" s="75" t="str">
        <f t="shared" si="521"/>
        <v/>
      </c>
      <c r="Q6682" s="77" t="str">
        <f t="shared" si="522"/>
        <v/>
      </c>
      <c r="R6682" s="77" t="str">
        <f t="shared" si="523"/>
        <v/>
      </c>
      <c r="S6682" s="77" t="str">
        <f>IF(O6682="","",IF(OR(VALUE(LEFT(O6682,2))&gt;IF(RIGHT(J6682,1)="M",7,19),AND(OR(LEFT(O6682,2)={"07","19"}),VALUE(RIGHT(O6682,2))&gt;15)),TRUE,FALSE))</f>
        <v/>
      </c>
      <c r="T6682" s="77" t="str">
        <f>IF(O6682="","",IF(OR(VALUE(LEFT(O6682,2))&gt;IF(RIGHT(J6682,1)="M",7,19),AND(OR(LEFT(O6682,2)={"07","19"}),VALUE(RIGHT(O6682,2))&gt;5)),TRUE,FALSE))</f>
        <v/>
      </c>
    </row>
    <row r="6683" spans="12:20" x14ac:dyDescent="0.25">
      <c r="L6683" s="75">
        <f>COUNTIF($B$2:B6683,B6683)</f>
        <v>0</v>
      </c>
      <c r="M6683" s="75">
        <f>COUNTIF($L$2:L6683,4)</f>
        <v>42</v>
      </c>
      <c r="N6683" s="76" t="str">
        <f t="shared" si="524"/>
        <v>0</v>
      </c>
      <c r="O6683" s="76" t="str">
        <f t="shared" si="520"/>
        <v/>
      </c>
      <c r="P6683" s="75" t="str">
        <f t="shared" si="521"/>
        <v/>
      </c>
      <c r="Q6683" s="77" t="str">
        <f t="shared" si="522"/>
        <v/>
      </c>
      <c r="R6683" s="77" t="str">
        <f t="shared" si="523"/>
        <v/>
      </c>
      <c r="S6683" s="77" t="str">
        <f>IF(O6683="","",IF(OR(VALUE(LEFT(O6683,2))&gt;IF(RIGHT(J6683,1)="M",7,19),AND(OR(LEFT(O6683,2)={"07","19"}),VALUE(RIGHT(O6683,2))&gt;15)),TRUE,FALSE))</f>
        <v/>
      </c>
      <c r="T6683" s="77" t="str">
        <f>IF(O6683="","",IF(OR(VALUE(LEFT(O6683,2))&gt;IF(RIGHT(J6683,1)="M",7,19),AND(OR(LEFT(O6683,2)={"07","19"}),VALUE(RIGHT(O6683,2))&gt;5)),TRUE,FALSE))</f>
        <v/>
      </c>
    </row>
    <row r="6684" spans="12:20" x14ac:dyDescent="0.25">
      <c r="L6684" s="75">
        <f>COUNTIF($B$2:B6684,B6684)</f>
        <v>0</v>
      </c>
      <c r="M6684" s="75">
        <f>COUNTIF($L$2:L6684,4)</f>
        <v>42</v>
      </c>
      <c r="N6684" s="76" t="str">
        <f t="shared" si="524"/>
        <v>0</v>
      </c>
      <c r="O6684" s="76" t="str">
        <f t="shared" si="520"/>
        <v/>
      </c>
      <c r="P6684" s="75" t="str">
        <f t="shared" si="521"/>
        <v/>
      </c>
      <c r="Q6684" s="77" t="str">
        <f t="shared" si="522"/>
        <v/>
      </c>
      <c r="R6684" s="77" t="str">
        <f t="shared" si="523"/>
        <v/>
      </c>
      <c r="S6684" s="77" t="str">
        <f>IF(O6684="","",IF(OR(VALUE(LEFT(O6684,2))&gt;IF(RIGHT(J6684,1)="M",7,19),AND(OR(LEFT(O6684,2)={"07","19"}),VALUE(RIGHT(O6684,2))&gt;15)),TRUE,FALSE))</f>
        <v/>
      </c>
      <c r="T6684" s="77" t="str">
        <f>IF(O6684="","",IF(OR(VALUE(LEFT(O6684,2))&gt;IF(RIGHT(J6684,1)="M",7,19),AND(OR(LEFT(O6684,2)={"07","19"}),VALUE(RIGHT(O6684,2))&gt;5)),TRUE,FALSE))</f>
        <v/>
      </c>
    </row>
    <row r="6685" spans="12:20" x14ac:dyDescent="0.25">
      <c r="L6685" s="75">
        <f>COUNTIF($B$2:B6685,B6685)</f>
        <v>0</v>
      </c>
      <c r="M6685" s="75">
        <f>COUNTIF($L$2:L6685,4)</f>
        <v>42</v>
      </c>
      <c r="N6685" s="76" t="str">
        <f t="shared" si="524"/>
        <v>0</v>
      </c>
      <c r="O6685" s="76" t="str">
        <f t="shared" si="520"/>
        <v/>
      </c>
      <c r="P6685" s="75" t="str">
        <f t="shared" si="521"/>
        <v/>
      </c>
      <c r="Q6685" s="77" t="str">
        <f t="shared" si="522"/>
        <v/>
      </c>
      <c r="R6685" s="77" t="str">
        <f t="shared" si="523"/>
        <v/>
      </c>
      <c r="S6685" s="77" t="str">
        <f>IF(O6685="","",IF(OR(VALUE(LEFT(O6685,2))&gt;IF(RIGHT(J6685,1)="M",7,19),AND(OR(LEFT(O6685,2)={"07","19"}),VALUE(RIGHT(O6685,2))&gt;15)),TRUE,FALSE))</f>
        <v/>
      </c>
      <c r="T6685" s="77" t="str">
        <f>IF(O6685="","",IF(OR(VALUE(LEFT(O6685,2))&gt;IF(RIGHT(J6685,1)="M",7,19),AND(OR(LEFT(O6685,2)={"07","19"}),VALUE(RIGHT(O6685,2))&gt;5)),TRUE,FALSE))</f>
        <v/>
      </c>
    </row>
    <row r="6686" spans="12:20" x14ac:dyDescent="0.25">
      <c r="L6686" s="75">
        <f>COUNTIF($B$2:B6686,B6686)</f>
        <v>0</v>
      </c>
      <c r="M6686" s="75">
        <f>COUNTIF($L$2:L6686,4)</f>
        <v>42</v>
      </c>
      <c r="N6686" s="76" t="str">
        <f t="shared" si="524"/>
        <v>0</v>
      </c>
      <c r="O6686" s="76" t="str">
        <f t="shared" si="520"/>
        <v/>
      </c>
      <c r="P6686" s="75" t="str">
        <f t="shared" si="521"/>
        <v/>
      </c>
      <c r="Q6686" s="77" t="str">
        <f t="shared" si="522"/>
        <v/>
      </c>
      <c r="R6686" s="77" t="str">
        <f t="shared" si="523"/>
        <v/>
      </c>
      <c r="S6686" s="77" t="str">
        <f>IF(O6686="","",IF(OR(VALUE(LEFT(O6686,2))&gt;IF(RIGHT(J6686,1)="M",7,19),AND(OR(LEFT(O6686,2)={"07","19"}),VALUE(RIGHT(O6686,2))&gt;15)),TRUE,FALSE))</f>
        <v/>
      </c>
      <c r="T6686" s="77" t="str">
        <f>IF(O6686="","",IF(OR(VALUE(LEFT(O6686,2))&gt;IF(RIGHT(J6686,1)="M",7,19),AND(OR(LEFT(O6686,2)={"07","19"}),VALUE(RIGHT(O6686,2))&gt;5)),TRUE,FALSE))</f>
        <v/>
      </c>
    </row>
    <row r="6687" spans="12:20" x14ac:dyDescent="0.25">
      <c r="L6687" s="75">
        <f>COUNTIF($B$2:B6687,B6687)</f>
        <v>0</v>
      </c>
      <c r="M6687" s="75">
        <f>COUNTIF($L$2:L6687,4)</f>
        <v>42</v>
      </c>
      <c r="N6687" s="76" t="str">
        <f t="shared" si="524"/>
        <v>0</v>
      </c>
      <c r="O6687" s="76" t="str">
        <f t="shared" si="520"/>
        <v/>
      </c>
      <c r="P6687" s="75" t="str">
        <f t="shared" si="521"/>
        <v/>
      </c>
      <c r="Q6687" s="77" t="str">
        <f t="shared" si="522"/>
        <v/>
      </c>
      <c r="R6687" s="77" t="str">
        <f t="shared" si="523"/>
        <v/>
      </c>
      <c r="S6687" s="77" t="str">
        <f>IF(O6687="","",IF(OR(VALUE(LEFT(O6687,2))&gt;IF(RIGHT(J6687,1)="M",7,19),AND(OR(LEFT(O6687,2)={"07","19"}),VALUE(RIGHT(O6687,2))&gt;15)),TRUE,FALSE))</f>
        <v/>
      </c>
      <c r="T6687" s="77" t="str">
        <f>IF(O6687="","",IF(OR(VALUE(LEFT(O6687,2))&gt;IF(RIGHT(J6687,1)="M",7,19),AND(OR(LEFT(O6687,2)={"07","19"}),VALUE(RIGHT(O6687,2))&gt;5)),TRUE,FALSE))</f>
        <v/>
      </c>
    </row>
    <row r="6688" spans="12:20" x14ac:dyDescent="0.25">
      <c r="L6688" s="75">
        <f>COUNTIF($B$2:B6688,B6688)</f>
        <v>0</v>
      </c>
      <c r="M6688" s="75">
        <f>COUNTIF($L$2:L6688,4)</f>
        <v>42</v>
      </c>
      <c r="N6688" s="76" t="str">
        <f t="shared" si="524"/>
        <v>0</v>
      </c>
      <c r="O6688" s="76" t="str">
        <f t="shared" si="520"/>
        <v/>
      </c>
      <c r="P6688" s="75" t="str">
        <f t="shared" si="521"/>
        <v/>
      </c>
      <c r="Q6688" s="77" t="str">
        <f t="shared" si="522"/>
        <v/>
      </c>
      <c r="R6688" s="77" t="str">
        <f t="shared" si="523"/>
        <v/>
      </c>
      <c r="S6688" s="77" t="str">
        <f>IF(O6688="","",IF(OR(VALUE(LEFT(O6688,2))&gt;IF(RIGHT(J6688,1)="M",7,19),AND(OR(LEFT(O6688,2)={"07","19"}),VALUE(RIGHT(O6688,2))&gt;15)),TRUE,FALSE))</f>
        <v/>
      </c>
      <c r="T6688" s="77" t="str">
        <f>IF(O6688="","",IF(OR(VALUE(LEFT(O6688,2))&gt;IF(RIGHT(J6688,1)="M",7,19),AND(OR(LEFT(O6688,2)={"07","19"}),VALUE(RIGHT(O6688,2))&gt;5)),TRUE,FALSE))</f>
        <v/>
      </c>
    </row>
    <row r="6689" spans="12:20" x14ac:dyDescent="0.25">
      <c r="L6689" s="75">
        <f>COUNTIF($B$2:B6689,B6689)</f>
        <v>0</v>
      </c>
      <c r="M6689" s="75">
        <f>COUNTIF($L$2:L6689,4)</f>
        <v>42</v>
      </c>
      <c r="N6689" s="76" t="str">
        <f t="shared" si="524"/>
        <v>0</v>
      </c>
      <c r="O6689" s="76" t="str">
        <f t="shared" si="520"/>
        <v/>
      </c>
      <c r="P6689" s="75" t="str">
        <f t="shared" si="521"/>
        <v/>
      </c>
      <c r="Q6689" s="77" t="str">
        <f t="shared" si="522"/>
        <v/>
      </c>
      <c r="R6689" s="77" t="str">
        <f t="shared" si="523"/>
        <v/>
      </c>
      <c r="S6689" s="77" t="str">
        <f>IF(O6689="","",IF(OR(VALUE(LEFT(O6689,2))&gt;IF(RIGHT(J6689,1)="M",7,19),AND(OR(LEFT(O6689,2)={"07","19"}),VALUE(RIGHT(O6689,2))&gt;15)),TRUE,FALSE))</f>
        <v/>
      </c>
      <c r="T6689" s="77" t="str">
        <f>IF(O6689="","",IF(OR(VALUE(LEFT(O6689,2))&gt;IF(RIGHT(J6689,1)="M",7,19),AND(OR(LEFT(O6689,2)={"07","19"}),VALUE(RIGHT(O6689,2))&gt;5)),TRUE,FALSE))</f>
        <v/>
      </c>
    </row>
    <row r="6690" spans="12:20" x14ac:dyDescent="0.25">
      <c r="L6690" s="75">
        <f>COUNTIF($B$2:B6690,B6690)</f>
        <v>0</v>
      </c>
      <c r="M6690" s="75">
        <f>COUNTIF($L$2:L6690,4)</f>
        <v>42</v>
      </c>
      <c r="N6690" s="76" t="str">
        <f t="shared" si="524"/>
        <v>0</v>
      </c>
      <c r="O6690" s="76" t="str">
        <f t="shared" si="520"/>
        <v/>
      </c>
      <c r="P6690" s="75" t="str">
        <f t="shared" si="521"/>
        <v/>
      </c>
      <c r="Q6690" s="77" t="str">
        <f t="shared" si="522"/>
        <v/>
      </c>
      <c r="R6690" s="77" t="str">
        <f t="shared" si="523"/>
        <v/>
      </c>
      <c r="S6690" s="77" t="str">
        <f>IF(O6690="","",IF(OR(VALUE(LEFT(O6690,2))&gt;IF(RIGHT(J6690,1)="M",7,19),AND(OR(LEFT(O6690,2)={"07","19"}),VALUE(RIGHT(O6690,2))&gt;15)),TRUE,FALSE))</f>
        <v/>
      </c>
      <c r="T6690" s="77" t="str">
        <f>IF(O6690="","",IF(OR(VALUE(LEFT(O6690,2))&gt;IF(RIGHT(J6690,1)="M",7,19),AND(OR(LEFT(O6690,2)={"07","19"}),VALUE(RIGHT(O6690,2))&gt;5)),TRUE,FALSE))</f>
        <v/>
      </c>
    </row>
    <row r="6691" spans="12:20" x14ac:dyDescent="0.25">
      <c r="L6691" s="75">
        <f>COUNTIF($B$2:B6691,B6691)</f>
        <v>0</v>
      </c>
      <c r="M6691" s="75">
        <f>COUNTIF($L$2:L6691,4)</f>
        <v>42</v>
      </c>
      <c r="N6691" s="76" t="str">
        <f t="shared" si="524"/>
        <v>0</v>
      </c>
      <c r="O6691" s="76" t="str">
        <f t="shared" si="520"/>
        <v/>
      </c>
      <c r="P6691" s="75" t="str">
        <f t="shared" si="521"/>
        <v/>
      </c>
      <c r="Q6691" s="77" t="str">
        <f t="shared" si="522"/>
        <v/>
      </c>
      <c r="R6691" s="77" t="str">
        <f t="shared" si="523"/>
        <v/>
      </c>
      <c r="S6691" s="77" t="str">
        <f>IF(O6691="","",IF(OR(VALUE(LEFT(O6691,2))&gt;IF(RIGHT(J6691,1)="M",7,19),AND(OR(LEFT(O6691,2)={"07","19"}),VALUE(RIGHT(O6691,2))&gt;15)),TRUE,FALSE))</f>
        <v/>
      </c>
      <c r="T6691" s="77" t="str">
        <f>IF(O6691="","",IF(OR(VALUE(LEFT(O6691,2))&gt;IF(RIGHT(J6691,1)="M",7,19),AND(OR(LEFT(O6691,2)={"07","19"}),VALUE(RIGHT(O6691,2))&gt;5)),TRUE,FALSE))</f>
        <v/>
      </c>
    </row>
    <row r="6692" spans="12:20" x14ac:dyDescent="0.25">
      <c r="L6692" s="75">
        <f>COUNTIF($B$2:B6692,B6692)</f>
        <v>0</v>
      </c>
      <c r="M6692" s="75">
        <f>COUNTIF($L$2:L6692,4)</f>
        <v>42</v>
      </c>
      <c r="N6692" s="76" t="str">
        <f t="shared" si="524"/>
        <v>0</v>
      </c>
      <c r="O6692" s="76" t="str">
        <f t="shared" si="520"/>
        <v/>
      </c>
      <c r="P6692" s="75" t="str">
        <f t="shared" si="521"/>
        <v/>
      </c>
      <c r="Q6692" s="77" t="str">
        <f t="shared" si="522"/>
        <v/>
      </c>
      <c r="R6692" s="77" t="str">
        <f t="shared" si="523"/>
        <v/>
      </c>
      <c r="S6692" s="77" t="str">
        <f>IF(O6692="","",IF(OR(VALUE(LEFT(O6692,2))&gt;IF(RIGHT(J6692,1)="M",7,19),AND(OR(LEFT(O6692,2)={"07","19"}),VALUE(RIGHT(O6692,2))&gt;15)),TRUE,FALSE))</f>
        <v/>
      </c>
      <c r="T6692" s="77" t="str">
        <f>IF(O6692="","",IF(OR(VALUE(LEFT(O6692,2))&gt;IF(RIGHT(J6692,1)="M",7,19),AND(OR(LEFT(O6692,2)={"07","19"}),VALUE(RIGHT(O6692,2))&gt;5)),TRUE,FALSE))</f>
        <v/>
      </c>
    </row>
    <row r="6693" spans="12:20" x14ac:dyDescent="0.25">
      <c r="L6693" s="75">
        <f>COUNTIF($B$2:B6693,B6693)</f>
        <v>0</v>
      </c>
      <c r="M6693" s="75">
        <f>COUNTIF($L$2:L6693,4)</f>
        <v>42</v>
      </c>
      <c r="N6693" s="76" t="str">
        <f t="shared" si="524"/>
        <v>0</v>
      </c>
      <c r="O6693" s="76" t="str">
        <f t="shared" si="520"/>
        <v/>
      </c>
      <c r="P6693" s="75" t="str">
        <f t="shared" si="521"/>
        <v/>
      </c>
      <c r="Q6693" s="77" t="str">
        <f t="shared" si="522"/>
        <v/>
      </c>
      <c r="R6693" s="77" t="str">
        <f t="shared" si="523"/>
        <v/>
      </c>
      <c r="S6693" s="77" t="str">
        <f>IF(O6693="","",IF(OR(VALUE(LEFT(O6693,2))&gt;IF(RIGHT(J6693,1)="M",7,19),AND(OR(LEFT(O6693,2)={"07","19"}),VALUE(RIGHT(O6693,2))&gt;15)),TRUE,FALSE))</f>
        <v/>
      </c>
      <c r="T6693" s="77" t="str">
        <f>IF(O6693="","",IF(OR(VALUE(LEFT(O6693,2))&gt;IF(RIGHT(J6693,1)="M",7,19),AND(OR(LEFT(O6693,2)={"07","19"}),VALUE(RIGHT(O6693,2))&gt;5)),TRUE,FALSE))</f>
        <v/>
      </c>
    </row>
    <row r="6694" spans="12:20" x14ac:dyDescent="0.25">
      <c r="L6694" s="75">
        <f>COUNTIF($B$2:B6694,B6694)</f>
        <v>0</v>
      </c>
      <c r="M6694" s="75">
        <f>COUNTIF($L$2:L6694,4)</f>
        <v>42</v>
      </c>
      <c r="N6694" s="76" t="str">
        <f t="shared" si="524"/>
        <v>0</v>
      </c>
      <c r="O6694" s="76" t="str">
        <f t="shared" si="520"/>
        <v/>
      </c>
      <c r="P6694" s="75" t="str">
        <f t="shared" si="521"/>
        <v/>
      </c>
      <c r="Q6694" s="77" t="str">
        <f t="shared" si="522"/>
        <v/>
      </c>
      <c r="R6694" s="77" t="str">
        <f t="shared" si="523"/>
        <v/>
      </c>
      <c r="S6694" s="77" t="str">
        <f>IF(O6694="","",IF(OR(VALUE(LEFT(O6694,2))&gt;IF(RIGHT(J6694,1)="M",7,19),AND(OR(LEFT(O6694,2)={"07","19"}),VALUE(RIGHT(O6694,2))&gt;15)),TRUE,FALSE))</f>
        <v/>
      </c>
      <c r="T6694" s="77" t="str">
        <f>IF(O6694="","",IF(OR(VALUE(LEFT(O6694,2))&gt;IF(RIGHT(J6694,1)="M",7,19),AND(OR(LEFT(O6694,2)={"07","19"}),VALUE(RIGHT(O6694,2))&gt;5)),TRUE,FALSE))</f>
        <v/>
      </c>
    </row>
    <row r="6695" spans="12:20" x14ac:dyDescent="0.25">
      <c r="L6695" s="75">
        <f>COUNTIF($B$2:B6695,B6695)</f>
        <v>0</v>
      </c>
      <c r="M6695" s="75">
        <f>COUNTIF($L$2:L6695,4)</f>
        <v>42</v>
      </c>
      <c r="N6695" s="76" t="str">
        <f t="shared" si="524"/>
        <v>0</v>
      </c>
      <c r="O6695" s="76" t="str">
        <f t="shared" si="520"/>
        <v/>
      </c>
      <c r="P6695" s="75" t="str">
        <f t="shared" si="521"/>
        <v/>
      </c>
      <c r="Q6695" s="77" t="str">
        <f t="shared" si="522"/>
        <v/>
      </c>
      <c r="R6695" s="77" t="str">
        <f t="shared" si="523"/>
        <v/>
      </c>
      <c r="S6695" s="77" t="str">
        <f>IF(O6695="","",IF(OR(VALUE(LEFT(O6695,2))&gt;IF(RIGHT(J6695,1)="M",7,19),AND(OR(LEFT(O6695,2)={"07","19"}),VALUE(RIGHT(O6695,2))&gt;15)),TRUE,FALSE))</f>
        <v/>
      </c>
      <c r="T6695" s="77" t="str">
        <f>IF(O6695="","",IF(OR(VALUE(LEFT(O6695,2))&gt;IF(RIGHT(J6695,1)="M",7,19),AND(OR(LEFT(O6695,2)={"07","19"}),VALUE(RIGHT(O6695,2))&gt;5)),TRUE,FALSE))</f>
        <v/>
      </c>
    </row>
    <row r="6696" spans="12:20" x14ac:dyDescent="0.25">
      <c r="L6696" s="75">
        <f>COUNTIF($B$2:B6696,B6696)</f>
        <v>0</v>
      </c>
      <c r="M6696" s="75">
        <f>COUNTIF($L$2:L6696,4)</f>
        <v>42</v>
      </c>
      <c r="N6696" s="76" t="str">
        <f t="shared" si="524"/>
        <v>0</v>
      </c>
      <c r="O6696" s="76" t="str">
        <f t="shared" si="520"/>
        <v/>
      </c>
      <c r="P6696" s="75" t="str">
        <f t="shared" si="521"/>
        <v/>
      </c>
      <c r="Q6696" s="77" t="str">
        <f t="shared" si="522"/>
        <v/>
      </c>
      <c r="R6696" s="77" t="str">
        <f t="shared" si="523"/>
        <v/>
      </c>
      <c r="S6696" s="77" t="str">
        <f>IF(O6696="","",IF(OR(VALUE(LEFT(O6696,2))&gt;IF(RIGHT(J6696,1)="M",7,19),AND(OR(LEFT(O6696,2)={"07","19"}),VALUE(RIGHT(O6696,2))&gt;15)),TRUE,FALSE))</f>
        <v/>
      </c>
      <c r="T6696" s="77" t="str">
        <f>IF(O6696="","",IF(OR(VALUE(LEFT(O6696,2))&gt;IF(RIGHT(J6696,1)="M",7,19),AND(OR(LEFT(O6696,2)={"07","19"}),VALUE(RIGHT(O6696,2))&gt;5)),TRUE,FALSE))</f>
        <v/>
      </c>
    </row>
    <row r="6697" spans="12:20" x14ac:dyDescent="0.25">
      <c r="L6697" s="75">
        <f>COUNTIF($B$2:B6697,B6697)</f>
        <v>0</v>
      </c>
      <c r="M6697" s="75">
        <f>COUNTIF($L$2:L6697,4)</f>
        <v>42</v>
      </c>
      <c r="N6697" s="76" t="str">
        <f t="shared" si="524"/>
        <v>0</v>
      </c>
      <c r="O6697" s="76" t="str">
        <f t="shared" si="520"/>
        <v/>
      </c>
      <c r="P6697" s="75" t="str">
        <f t="shared" si="521"/>
        <v/>
      </c>
      <c r="Q6697" s="77" t="str">
        <f t="shared" si="522"/>
        <v/>
      </c>
      <c r="R6697" s="77" t="str">
        <f t="shared" si="523"/>
        <v/>
      </c>
      <c r="S6697" s="77" t="str">
        <f>IF(O6697="","",IF(OR(VALUE(LEFT(O6697,2))&gt;IF(RIGHT(J6697,1)="M",7,19),AND(OR(LEFT(O6697,2)={"07","19"}),VALUE(RIGHT(O6697,2))&gt;15)),TRUE,FALSE))</f>
        <v/>
      </c>
      <c r="T6697" s="77" t="str">
        <f>IF(O6697="","",IF(OR(VALUE(LEFT(O6697,2))&gt;IF(RIGHT(J6697,1)="M",7,19),AND(OR(LEFT(O6697,2)={"07","19"}),VALUE(RIGHT(O6697,2))&gt;5)),TRUE,FALSE))</f>
        <v/>
      </c>
    </row>
    <row r="6698" spans="12:20" x14ac:dyDescent="0.25">
      <c r="L6698" s="75">
        <f>COUNTIF($B$2:B6698,B6698)</f>
        <v>0</v>
      </c>
      <c r="M6698" s="75">
        <f>COUNTIF($L$2:L6698,4)</f>
        <v>42</v>
      </c>
      <c r="N6698" s="76" t="str">
        <f t="shared" si="524"/>
        <v>0</v>
      </c>
      <c r="O6698" s="76" t="str">
        <f t="shared" si="520"/>
        <v/>
      </c>
      <c r="P6698" s="75" t="str">
        <f t="shared" si="521"/>
        <v/>
      </c>
      <c r="Q6698" s="77" t="str">
        <f t="shared" si="522"/>
        <v/>
      </c>
      <c r="R6698" s="77" t="str">
        <f t="shared" si="523"/>
        <v/>
      </c>
      <c r="S6698" s="77" t="str">
        <f>IF(O6698="","",IF(OR(VALUE(LEFT(O6698,2))&gt;IF(RIGHT(J6698,1)="M",7,19),AND(OR(LEFT(O6698,2)={"07","19"}),VALUE(RIGHT(O6698,2))&gt;15)),TRUE,FALSE))</f>
        <v/>
      </c>
      <c r="T6698" s="77" t="str">
        <f>IF(O6698="","",IF(OR(VALUE(LEFT(O6698,2))&gt;IF(RIGHT(J6698,1)="M",7,19),AND(OR(LEFT(O6698,2)={"07","19"}),VALUE(RIGHT(O6698,2))&gt;5)),TRUE,FALSE))</f>
        <v/>
      </c>
    </row>
    <row r="6699" spans="12:20" x14ac:dyDescent="0.25">
      <c r="L6699" s="75">
        <f>COUNTIF($B$2:B6699,B6699)</f>
        <v>0</v>
      </c>
      <c r="M6699" s="75">
        <f>COUNTIF($L$2:L6699,4)</f>
        <v>42</v>
      </c>
      <c r="N6699" s="76" t="str">
        <f t="shared" si="524"/>
        <v>0</v>
      </c>
      <c r="O6699" s="76" t="str">
        <f t="shared" si="520"/>
        <v/>
      </c>
      <c r="P6699" s="75" t="str">
        <f t="shared" si="521"/>
        <v/>
      </c>
      <c r="Q6699" s="77" t="str">
        <f t="shared" si="522"/>
        <v/>
      </c>
      <c r="R6699" s="77" t="str">
        <f t="shared" si="523"/>
        <v/>
      </c>
      <c r="S6699" s="77" t="str">
        <f>IF(O6699="","",IF(OR(VALUE(LEFT(O6699,2))&gt;IF(RIGHT(J6699,1)="M",7,19),AND(OR(LEFT(O6699,2)={"07","19"}),VALUE(RIGHT(O6699,2))&gt;15)),TRUE,FALSE))</f>
        <v/>
      </c>
      <c r="T6699" s="77" t="str">
        <f>IF(O6699="","",IF(OR(VALUE(LEFT(O6699,2))&gt;IF(RIGHT(J6699,1)="M",7,19),AND(OR(LEFT(O6699,2)={"07","19"}),VALUE(RIGHT(O6699,2))&gt;5)),TRUE,FALSE))</f>
        <v/>
      </c>
    </row>
    <row r="6700" spans="12:20" x14ac:dyDescent="0.25">
      <c r="L6700" s="75">
        <f>COUNTIF($B$2:B6700,B6700)</f>
        <v>0</v>
      </c>
      <c r="M6700" s="75">
        <f>COUNTIF($L$2:L6700,4)</f>
        <v>42</v>
      </c>
      <c r="N6700" s="76" t="str">
        <f t="shared" si="524"/>
        <v>0</v>
      </c>
      <c r="O6700" s="76" t="str">
        <f t="shared" si="520"/>
        <v/>
      </c>
      <c r="P6700" s="75" t="str">
        <f t="shared" si="521"/>
        <v/>
      </c>
      <c r="Q6700" s="77" t="str">
        <f t="shared" si="522"/>
        <v/>
      </c>
      <c r="R6700" s="77" t="str">
        <f t="shared" si="523"/>
        <v/>
      </c>
      <c r="S6700" s="77" t="str">
        <f>IF(O6700="","",IF(OR(VALUE(LEFT(O6700,2))&gt;IF(RIGHT(J6700,1)="M",7,19),AND(OR(LEFT(O6700,2)={"07","19"}),VALUE(RIGHT(O6700,2))&gt;15)),TRUE,FALSE))</f>
        <v/>
      </c>
      <c r="T6700" s="77" t="str">
        <f>IF(O6700="","",IF(OR(VALUE(LEFT(O6700,2))&gt;IF(RIGHT(J6700,1)="M",7,19),AND(OR(LEFT(O6700,2)={"07","19"}),VALUE(RIGHT(O6700,2))&gt;5)),TRUE,FALSE))</f>
        <v/>
      </c>
    </row>
    <row r="6701" spans="12:20" x14ac:dyDescent="0.25">
      <c r="L6701" s="75">
        <f>COUNTIF($B$2:B6701,B6701)</f>
        <v>0</v>
      </c>
      <c r="M6701" s="75">
        <f>COUNTIF($L$2:L6701,4)</f>
        <v>42</v>
      </c>
      <c r="N6701" s="76" t="str">
        <f t="shared" si="524"/>
        <v>0</v>
      </c>
      <c r="O6701" s="76" t="str">
        <f t="shared" si="520"/>
        <v/>
      </c>
      <c r="P6701" s="75" t="str">
        <f t="shared" si="521"/>
        <v/>
      </c>
      <c r="Q6701" s="77" t="str">
        <f t="shared" si="522"/>
        <v/>
      </c>
      <c r="R6701" s="77" t="str">
        <f t="shared" si="523"/>
        <v/>
      </c>
      <c r="S6701" s="77" t="str">
        <f>IF(O6701="","",IF(OR(VALUE(LEFT(O6701,2))&gt;IF(RIGHT(J6701,1)="M",7,19),AND(OR(LEFT(O6701,2)={"07","19"}),VALUE(RIGHT(O6701,2))&gt;15)),TRUE,FALSE))</f>
        <v/>
      </c>
      <c r="T6701" s="77" t="str">
        <f>IF(O6701="","",IF(OR(VALUE(LEFT(O6701,2))&gt;IF(RIGHT(J6701,1)="M",7,19),AND(OR(LEFT(O6701,2)={"07","19"}),VALUE(RIGHT(O6701,2))&gt;5)),TRUE,FALSE))</f>
        <v/>
      </c>
    </row>
    <row r="6702" spans="12:20" x14ac:dyDescent="0.25">
      <c r="L6702" s="75">
        <f>COUNTIF($B$2:B6702,B6702)</f>
        <v>0</v>
      </c>
      <c r="M6702" s="75">
        <f>COUNTIF($L$2:L6702,4)</f>
        <v>42</v>
      </c>
      <c r="N6702" s="76" t="str">
        <f t="shared" si="524"/>
        <v>0</v>
      </c>
      <c r="O6702" s="76" t="str">
        <f t="shared" si="520"/>
        <v/>
      </c>
      <c r="P6702" s="75" t="str">
        <f t="shared" si="521"/>
        <v/>
      </c>
      <c r="Q6702" s="77" t="str">
        <f t="shared" si="522"/>
        <v/>
      </c>
      <c r="R6702" s="77" t="str">
        <f t="shared" si="523"/>
        <v/>
      </c>
      <c r="S6702" s="77" t="str">
        <f>IF(O6702="","",IF(OR(VALUE(LEFT(O6702,2))&gt;IF(RIGHT(J6702,1)="M",7,19),AND(OR(LEFT(O6702,2)={"07","19"}),VALUE(RIGHT(O6702,2))&gt;15)),TRUE,FALSE))</f>
        <v/>
      </c>
      <c r="T6702" s="77" t="str">
        <f>IF(O6702="","",IF(OR(VALUE(LEFT(O6702,2))&gt;IF(RIGHT(J6702,1)="M",7,19),AND(OR(LEFT(O6702,2)={"07","19"}),VALUE(RIGHT(O6702,2))&gt;5)),TRUE,FALSE))</f>
        <v/>
      </c>
    </row>
    <row r="6703" spans="12:20" x14ac:dyDescent="0.25">
      <c r="L6703" s="75">
        <f>COUNTIF($B$2:B6703,B6703)</f>
        <v>0</v>
      </c>
      <c r="M6703" s="75">
        <f>COUNTIF($L$2:L6703,4)</f>
        <v>42</v>
      </c>
      <c r="N6703" s="76" t="str">
        <f t="shared" si="524"/>
        <v>0</v>
      </c>
      <c r="O6703" s="76" t="str">
        <f t="shared" si="520"/>
        <v/>
      </c>
      <c r="P6703" s="75" t="str">
        <f t="shared" si="521"/>
        <v/>
      </c>
      <c r="Q6703" s="77" t="str">
        <f t="shared" si="522"/>
        <v/>
      </c>
      <c r="R6703" s="77" t="str">
        <f t="shared" si="523"/>
        <v/>
      </c>
      <c r="S6703" s="77" t="str">
        <f>IF(O6703="","",IF(OR(VALUE(LEFT(O6703,2))&gt;IF(RIGHT(J6703,1)="M",7,19),AND(OR(LEFT(O6703,2)={"07","19"}),VALUE(RIGHT(O6703,2))&gt;15)),TRUE,FALSE))</f>
        <v/>
      </c>
      <c r="T6703" s="77" t="str">
        <f>IF(O6703="","",IF(OR(VALUE(LEFT(O6703,2))&gt;IF(RIGHT(J6703,1)="M",7,19),AND(OR(LEFT(O6703,2)={"07","19"}),VALUE(RIGHT(O6703,2))&gt;5)),TRUE,FALSE))</f>
        <v/>
      </c>
    </row>
    <row r="6704" spans="12:20" x14ac:dyDescent="0.25">
      <c r="L6704" s="75">
        <f>COUNTIF($B$2:B6704,B6704)</f>
        <v>0</v>
      </c>
      <c r="M6704" s="75">
        <f>COUNTIF($L$2:L6704,4)</f>
        <v>42</v>
      </c>
      <c r="N6704" s="76" t="str">
        <f t="shared" si="524"/>
        <v>0</v>
      </c>
      <c r="O6704" s="76" t="str">
        <f t="shared" si="520"/>
        <v/>
      </c>
      <c r="P6704" s="75" t="str">
        <f t="shared" si="521"/>
        <v/>
      </c>
      <c r="Q6704" s="77" t="str">
        <f t="shared" si="522"/>
        <v/>
      </c>
      <c r="R6704" s="77" t="str">
        <f t="shared" si="523"/>
        <v/>
      </c>
      <c r="S6704" s="77" t="str">
        <f>IF(O6704="","",IF(OR(VALUE(LEFT(O6704,2))&gt;IF(RIGHT(J6704,1)="M",7,19),AND(OR(LEFT(O6704,2)={"07","19"}),VALUE(RIGHT(O6704,2))&gt;15)),TRUE,FALSE))</f>
        <v/>
      </c>
      <c r="T6704" s="77" t="str">
        <f>IF(O6704="","",IF(OR(VALUE(LEFT(O6704,2))&gt;IF(RIGHT(J6704,1)="M",7,19),AND(OR(LEFT(O6704,2)={"07","19"}),VALUE(RIGHT(O6704,2))&gt;5)),TRUE,FALSE))</f>
        <v/>
      </c>
    </row>
    <row r="6705" spans="12:20" x14ac:dyDescent="0.25">
      <c r="L6705" s="75">
        <f>COUNTIF($B$2:B6705,B6705)</f>
        <v>0</v>
      </c>
      <c r="M6705" s="75">
        <f>COUNTIF($L$2:L6705,4)</f>
        <v>42</v>
      </c>
      <c r="N6705" s="76" t="str">
        <f t="shared" si="524"/>
        <v>0</v>
      </c>
      <c r="O6705" s="76" t="str">
        <f t="shared" si="520"/>
        <v/>
      </c>
      <c r="P6705" s="75" t="str">
        <f t="shared" si="521"/>
        <v/>
      </c>
      <c r="Q6705" s="77" t="str">
        <f t="shared" si="522"/>
        <v/>
      </c>
      <c r="R6705" s="77" t="str">
        <f t="shared" si="523"/>
        <v/>
      </c>
      <c r="S6705" s="77" t="str">
        <f>IF(O6705="","",IF(OR(VALUE(LEFT(O6705,2))&gt;IF(RIGHT(J6705,1)="M",7,19),AND(OR(LEFT(O6705,2)={"07","19"}),VALUE(RIGHT(O6705,2))&gt;15)),TRUE,FALSE))</f>
        <v/>
      </c>
      <c r="T6705" s="77" t="str">
        <f>IF(O6705="","",IF(OR(VALUE(LEFT(O6705,2))&gt;IF(RIGHT(J6705,1)="M",7,19),AND(OR(LEFT(O6705,2)={"07","19"}),VALUE(RIGHT(O6705,2))&gt;5)),TRUE,FALSE))</f>
        <v/>
      </c>
    </row>
    <row r="6706" spans="12:20" x14ac:dyDescent="0.25">
      <c r="L6706" s="75">
        <f>COUNTIF($B$2:B6706,B6706)</f>
        <v>0</v>
      </c>
      <c r="M6706" s="75">
        <f>COUNTIF($L$2:L6706,4)</f>
        <v>42</v>
      </c>
      <c r="N6706" s="76" t="str">
        <f t="shared" si="524"/>
        <v>0</v>
      </c>
      <c r="O6706" s="76" t="str">
        <f t="shared" si="520"/>
        <v/>
      </c>
      <c r="P6706" s="75" t="str">
        <f t="shared" si="521"/>
        <v/>
      </c>
      <c r="Q6706" s="77" t="str">
        <f t="shared" si="522"/>
        <v/>
      </c>
      <c r="R6706" s="77" t="str">
        <f t="shared" si="523"/>
        <v/>
      </c>
      <c r="S6706" s="77" t="str">
        <f>IF(O6706="","",IF(OR(VALUE(LEFT(O6706,2))&gt;IF(RIGHT(J6706,1)="M",7,19),AND(OR(LEFT(O6706,2)={"07","19"}),VALUE(RIGHT(O6706,2))&gt;15)),TRUE,FALSE))</f>
        <v/>
      </c>
      <c r="T6706" s="77" t="str">
        <f>IF(O6706="","",IF(OR(VALUE(LEFT(O6706,2))&gt;IF(RIGHT(J6706,1)="M",7,19),AND(OR(LEFT(O6706,2)={"07","19"}),VALUE(RIGHT(O6706,2))&gt;5)),TRUE,FALSE))</f>
        <v/>
      </c>
    </row>
    <row r="6707" spans="12:20" x14ac:dyDescent="0.25">
      <c r="L6707" s="75">
        <f>COUNTIF($B$2:B6707,B6707)</f>
        <v>0</v>
      </c>
      <c r="M6707" s="75">
        <f>COUNTIF($L$2:L6707,4)</f>
        <v>42</v>
      </c>
      <c r="N6707" s="76" t="str">
        <f t="shared" si="524"/>
        <v>0</v>
      </c>
      <c r="O6707" s="76" t="str">
        <f t="shared" si="520"/>
        <v/>
      </c>
      <c r="P6707" s="75" t="str">
        <f t="shared" si="521"/>
        <v/>
      </c>
      <c r="Q6707" s="77" t="str">
        <f t="shared" si="522"/>
        <v/>
      </c>
      <c r="R6707" s="77" t="str">
        <f t="shared" si="523"/>
        <v/>
      </c>
      <c r="S6707" s="77" t="str">
        <f>IF(O6707="","",IF(OR(VALUE(LEFT(O6707,2))&gt;IF(RIGHT(J6707,1)="M",7,19),AND(OR(LEFT(O6707,2)={"07","19"}),VALUE(RIGHT(O6707,2))&gt;15)),TRUE,FALSE))</f>
        <v/>
      </c>
      <c r="T6707" s="77" t="str">
        <f>IF(O6707="","",IF(OR(VALUE(LEFT(O6707,2))&gt;IF(RIGHT(J6707,1)="M",7,19),AND(OR(LEFT(O6707,2)={"07","19"}),VALUE(RIGHT(O6707,2))&gt;5)),TRUE,FALSE))</f>
        <v/>
      </c>
    </row>
    <row r="6708" spans="12:20" x14ac:dyDescent="0.25">
      <c r="L6708" s="75">
        <f>COUNTIF($B$2:B6708,B6708)</f>
        <v>0</v>
      </c>
      <c r="M6708" s="75">
        <f>COUNTIF($L$2:L6708,4)</f>
        <v>42</v>
      </c>
      <c r="N6708" s="76" t="str">
        <f t="shared" si="524"/>
        <v>0</v>
      </c>
      <c r="O6708" s="76" t="str">
        <f t="shared" si="520"/>
        <v/>
      </c>
      <c r="P6708" s="75" t="str">
        <f t="shared" si="521"/>
        <v/>
      </c>
      <c r="Q6708" s="77" t="str">
        <f t="shared" si="522"/>
        <v/>
      </c>
      <c r="R6708" s="77" t="str">
        <f t="shared" si="523"/>
        <v/>
      </c>
      <c r="S6708" s="77" t="str">
        <f>IF(O6708="","",IF(OR(VALUE(LEFT(O6708,2))&gt;IF(RIGHT(J6708,1)="M",7,19),AND(OR(LEFT(O6708,2)={"07","19"}),VALUE(RIGHT(O6708,2))&gt;15)),TRUE,FALSE))</f>
        <v/>
      </c>
      <c r="T6708" s="77" t="str">
        <f>IF(O6708="","",IF(OR(VALUE(LEFT(O6708,2))&gt;IF(RIGHT(J6708,1)="M",7,19),AND(OR(LEFT(O6708,2)={"07","19"}),VALUE(RIGHT(O6708,2))&gt;5)),TRUE,FALSE))</f>
        <v/>
      </c>
    </row>
    <row r="6709" spans="12:20" x14ac:dyDescent="0.25">
      <c r="L6709" s="75">
        <f>COUNTIF($B$2:B6709,B6709)</f>
        <v>0</v>
      </c>
      <c r="M6709" s="75">
        <f>COUNTIF($L$2:L6709,4)</f>
        <v>42</v>
      </c>
      <c r="N6709" s="76" t="str">
        <f t="shared" si="524"/>
        <v>0</v>
      </c>
      <c r="O6709" s="76" t="str">
        <f t="shared" si="520"/>
        <v/>
      </c>
      <c r="P6709" s="75" t="str">
        <f t="shared" si="521"/>
        <v/>
      </c>
      <c r="Q6709" s="77" t="str">
        <f t="shared" si="522"/>
        <v/>
      </c>
      <c r="R6709" s="77" t="str">
        <f t="shared" si="523"/>
        <v/>
      </c>
      <c r="S6709" s="77" t="str">
        <f>IF(O6709="","",IF(OR(VALUE(LEFT(O6709,2))&gt;IF(RIGHT(J6709,1)="M",7,19),AND(OR(LEFT(O6709,2)={"07","19"}),VALUE(RIGHT(O6709,2))&gt;15)),TRUE,FALSE))</f>
        <v/>
      </c>
      <c r="T6709" s="77" t="str">
        <f>IF(O6709="","",IF(OR(VALUE(LEFT(O6709,2))&gt;IF(RIGHT(J6709,1)="M",7,19),AND(OR(LEFT(O6709,2)={"07","19"}),VALUE(RIGHT(O6709,2))&gt;5)),TRUE,FALSE))</f>
        <v/>
      </c>
    </row>
    <row r="6710" spans="12:20" x14ac:dyDescent="0.25">
      <c r="L6710" s="75">
        <f>COUNTIF($B$2:B6710,B6710)</f>
        <v>0</v>
      </c>
      <c r="M6710" s="75">
        <f>COUNTIF($L$2:L6710,4)</f>
        <v>42</v>
      </c>
      <c r="N6710" s="76" t="str">
        <f t="shared" si="524"/>
        <v>0</v>
      </c>
      <c r="O6710" s="76" t="str">
        <f t="shared" si="520"/>
        <v/>
      </c>
      <c r="P6710" s="75" t="str">
        <f t="shared" si="521"/>
        <v/>
      </c>
      <c r="Q6710" s="77" t="str">
        <f t="shared" si="522"/>
        <v/>
      </c>
      <c r="R6710" s="77" t="str">
        <f t="shared" si="523"/>
        <v/>
      </c>
      <c r="S6710" s="77" t="str">
        <f>IF(O6710="","",IF(OR(VALUE(LEFT(O6710,2))&gt;IF(RIGHT(J6710,1)="M",7,19),AND(OR(LEFT(O6710,2)={"07","19"}),VALUE(RIGHT(O6710,2))&gt;15)),TRUE,FALSE))</f>
        <v/>
      </c>
      <c r="T6710" s="77" t="str">
        <f>IF(O6710="","",IF(OR(VALUE(LEFT(O6710,2))&gt;IF(RIGHT(J6710,1)="M",7,19),AND(OR(LEFT(O6710,2)={"07","19"}),VALUE(RIGHT(O6710,2))&gt;5)),TRUE,FALSE))</f>
        <v/>
      </c>
    </row>
    <row r="6711" spans="12:20" x14ac:dyDescent="0.25">
      <c r="L6711" s="75">
        <f>COUNTIF($B$2:B6711,B6711)</f>
        <v>0</v>
      </c>
      <c r="M6711" s="75">
        <f>COUNTIF($L$2:L6711,4)</f>
        <v>42</v>
      </c>
      <c r="N6711" s="76" t="str">
        <f t="shared" si="524"/>
        <v>0</v>
      </c>
      <c r="O6711" s="76" t="str">
        <f t="shared" si="520"/>
        <v/>
      </c>
      <c r="P6711" s="75" t="str">
        <f t="shared" si="521"/>
        <v/>
      </c>
      <c r="Q6711" s="77" t="str">
        <f t="shared" si="522"/>
        <v/>
      </c>
      <c r="R6711" s="77" t="str">
        <f t="shared" si="523"/>
        <v/>
      </c>
      <c r="S6711" s="77" t="str">
        <f>IF(O6711="","",IF(OR(VALUE(LEFT(O6711,2))&gt;IF(RIGHT(J6711,1)="M",7,19),AND(OR(LEFT(O6711,2)={"07","19"}),VALUE(RIGHT(O6711,2))&gt;15)),TRUE,FALSE))</f>
        <v/>
      </c>
      <c r="T6711" s="77" t="str">
        <f>IF(O6711="","",IF(OR(VALUE(LEFT(O6711,2))&gt;IF(RIGHT(J6711,1)="M",7,19),AND(OR(LEFT(O6711,2)={"07","19"}),VALUE(RIGHT(O6711,2))&gt;5)),TRUE,FALSE))</f>
        <v/>
      </c>
    </row>
    <row r="6712" spans="12:20" x14ac:dyDescent="0.25">
      <c r="L6712" s="75">
        <f>COUNTIF($B$2:B6712,B6712)</f>
        <v>0</v>
      </c>
      <c r="M6712" s="75">
        <f>COUNTIF($L$2:L6712,4)</f>
        <v>42</v>
      </c>
      <c r="N6712" s="76" t="str">
        <f t="shared" si="524"/>
        <v>0</v>
      </c>
      <c r="O6712" s="76" t="str">
        <f t="shared" si="520"/>
        <v/>
      </c>
      <c r="P6712" s="75" t="str">
        <f t="shared" si="521"/>
        <v/>
      </c>
      <c r="Q6712" s="77" t="str">
        <f t="shared" si="522"/>
        <v/>
      </c>
      <c r="R6712" s="77" t="str">
        <f t="shared" si="523"/>
        <v/>
      </c>
      <c r="S6712" s="77" t="str">
        <f>IF(O6712="","",IF(OR(VALUE(LEFT(O6712,2))&gt;IF(RIGHT(J6712,1)="M",7,19),AND(OR(LEFT(O6712,2)={"07","19"}),VALUE(RIGHT(O6712,2))&gt;15)),TRUE,FALSE))</f>
        <v/>
      </c>
      <c r="T6712" s="77" t="str">
        <f>IF(O6712="","",IF(OR(VALUE(LEFT(O6712,2))&gt;IF(RIGHT(J6712,1)="M",7,19),AND(OR(LEFT(O6712,2)={"07","19"}),VALUE(RIGHT(O6712,2))&gt;5)),TRUE,FALSE))</f>
        <v/>
      </c>
    </row>
    <row r="6713" spans="12:20" x14ac:dyDescent="0.25">
      <c r="L6713" s="75">
        <f>COUNTIF($B$2:B6713,B6713)</f>
        <v>0</v>
      </c>
      <c r="M6713" s="75">
        <f>COUNTIF($L$2:L6713,4)</f>
        <v>42</v>
      </c>
      <c r="N6713" s="76" t="str">
        <f t="shared" si="524"/>
        <v>0</v>
      </c>
      <c r="O6713" s="76" t="str">
        <f t="shared" si="520"/>
        <v/>
      </c>
      <c r="P6713" s="75" t="str">
        <f t="shared" si="521"/>
        <v/>
      </c>
      <c r="Q6713" s="77" t="str">
        <f t="shared" si="522"/>
        <v/>
      </c>
      <c r="R6713" s="77" t="str">
        <f t="shared" si="523"/>
        <v/>
      </c>
      <c r="S6713" s="77" t="str">
        <f>IF(O6713="","",IF(OR(VALUE(LEFT(O6713,2))&gt;IF(RIGHT(J6713,1)="M",7,19),AND(OR(LEFT(O6713,2)={"07","19"}),VALUE(RIGHT(O6713,2))&gt;15)),TRUE,FALSE))</f>
        <v/>
      </c>
      <c r="T6713" s="77" t="str">
        <f>IF(O6713="","",IF(OR(VALUE(LEFT(O6713,2))&gt;IF(RIGHT(J6713,1)="M",7,19),AND(OR(LEFT(O6713,2)={"07","19"}),VALUE(RIGHT(O6713,2))&gt;5)),TRUE,FALSE))</f>
        <v/>
      </c>
    </row>
    <row r="6714" spans="12:20" x14ac:dyDescent="0.25">
      <c r="L6714" s="75">
        <f>COUNTIF($B$2:B6714,B6714)</f>
        <v>0</v>
      </c>
      <c r="M6714" s="75">
        <f>COUNTIF($L$2:L6714,4)</f>
        <v>42</v>
      </c>
      <c r="N6714" s="76" t="str">
        <f t="shared" si="524"/>
        <v>0</v>
      </c>
      <c r="O6714" s="76" t="str">
        <f t="shared" si="520"/>
        <v/>
      </c>
      <c r="P6714" s="75" t="str">
        <f t="shared" si="521"/>
        <v/>
      </c>
      <c r="Q6714" s="77" t="str">
        <f t="shared" si="522"/>
        <v/>
      </c>
      <c r="R6714" s="77" t="str">
        <f t="shared" si="523"/>
        <v/>
      </c>
      <c r="S6714" s="77" t="str">
        <f>IF(O6714="","",IF(OR(VALUE(LEFT(O6714,2))&gt;IF(RIGHT(J6714,1)="M",7,19),AND(OR(LEFT(O6714,2)={"07","19"}),VALUE(RIGHT(O6714,2))&gt;15)),TRUE,FALSE))</f>
        <v/>
      </c>
      <c r="T6714" s="77" t="str">
        <f>IF(O6714="","",IF(OR(VALUE(LEFT(O6714,2))&gt;IF(RIGHT(J6714,1)="M",7,19),AND(OR(LEFT(O6714,2)={"07","19"}),VALUE(RIGHT(O6714,2))&gt;5)),TRUE,FALSE))</f>
        <v/>
      </c>
    </row>
    <row r="6715" spans="12:20" x14ac:dyDescent="0.25">
      <c r="L6715" s="75">
        <f>COUNTIF($B$2:B6715,B6715)</f>
        <v>0</v>
      </c>
      <c r="M6715" s="75">
        <f>COUNTIF($L$2:L6715,4)</f>
        <v>42</v>
      </c>
      <c r="N6715" s="76" t="str">
        <f t="shared" si="524"/>
        <v>0</v>
      </c>
      <c r="O6715" s="76" t="str">
        <f t="shared" si="520"/>
        <v/>
      </c>
      <c r="P6715" s="75" t="str">
        <f t="shared" si="521"/>
        <v/>
      </c>
      <c r="Q6715" s="77" t="str">
        <f t="shared" si="522"/>
        <v/>
      </c>
      <c r="R6715" s="77" t="str">
        <f t="shared" si="523"/>
        <v/>
      </c>
      <c r="S6715" s="77" t="str">
        <f>IF(O6715="","",IF(OR(VALUE(LEFT(O6715,2))&gt;IF(RIGHT(J6715,1)="M",7,19),AND(OR(LEFT(O6715,2)={"07","19"}),VALUE(RIGHT(O6715,2))&gt;15)),TRUE,FALSE))</f>
        <v/>
      </c>
      <c r="T6715" s="77" t="str">
        <f>IF(O6715="","",IF(OR(VALUE(LEFT(O6715,2))&gt;IF(RIGHT(J6715,1)="M",7,19),AND(OR(LEFT(O6715,2)={"07","19"}),VALUE(RIGHT(O6715,2))&gt;5)),TRUE,FALSE))</f>
        <v/>
      </c>
    </row>
    <row r="6716" spans="12:20" x14ac:dyDescent="0.25">
      <c r="L6716" s="75">
        <f>COUNTIF($B$2:B6716,B6716)</f>
        <v>0</v>
      </c>
      <c r="M6716" s="75">
        <f>COUNTIF($L$2:L6716,4)</f>
        <v>42</v>
      </c>
      <c r="N6716" s="76" t="str">
        <f t="shared" si="524"/>
        <v>0</v>
      </c>
      <c r="O6716" s="76" t="str">
        <f t="shared" si="520"/>
        <v/>
      </c>
      <c r="P6716" s="75" t="str">
        <f t="shared" si="521"/>
        <v/>
      </c>
      <c r="Q6716" s="77" t="str">
        <f t="shared" si="522"/>
        <v/>
      </c>
      <c r="R6716" s="77" t="str">
        <f t="shared" si="523"/>
        <v/>
      </c>
      <c r="S6716" s="77" t="str">
        <f>IF(O6716="","",IF(OR(VALUE(LEFT(O6716,2))&gt;IF(RIGHT(J6716,1)="M",7,19),AND(OR(LEFT(O6716,2)={"07","19"}),VALUE(RIGHT(O6716,2))&gt;15)),TRUE,FALSE))</f>
        <v/>
      </c>
      <c r="T6716" s="77" t="str">
        <f>IF(O6716="","",IF(OR(VALUE(LEFT(O6716,2))&gt;IF(RIGHT(J6716,1)="M",7,19),AND(OR(LEFT(O6716,2)={"07","19"}),VALUE(RIGHT(O6716,2))&gt;5)),TRUE,FALSE))</f>
        <v/>
      </c>
    </row>
    <row r="6717" spans="12:20" x14ac:dyDescent="0.25">
      <c r="L6717" s="75">
        <f>COUNTIF($B$2:B6717,B6717)</f>
        <v>0</v>
      </c>
      <c r="M6717" s="75">
        <f>COUNTIF($L$2:L6717,4)</f>
        <v>42</v>
      </c>
      <c r="N6717" s="76" t="str">
        <f t="shared" si="524"/>
        <v>0</v>
      </c>
      <c r="O6717" s="76" t="str">
        <f t="shared" si="520"/>
        <v/>
      </c>
      <c r="P6717" s="75" t="str">
        <f t="shared" si="521"/>
        <v/>
      </c>
      <c r="Q6717" s="77" t="str">
        <f t="shared" si="522"/>
        <v/>
      </c>
      <c r="R6717" s="77" t="str">
        <f t="shared" si="523"/>
        <v/>
      </c>
      <c r="S6717" s="77" t="str">
        <f>IF(O6717="","",IF(OR(VALUE(LEFT(O6717,2))&gt;IF(RIGHT(J6717,1)="M",7,19),AND(OR(LEFT(O6717,2)={"07","19"}),VALUE(RIGHT(O6717,2))&gt;15)),TRUE,FALSE))</f>
        <v/>
      </c>
      <c r="T6717" s="77" t="str">
        <f>IF(O6717="","",IF(OR(VALUE(LEFT(O6717,2))&gt;IF(RIGHT(J6717,1)="M",7,19),AND(OR(LEFT(O6717,2)={"07","19"}),VALUE(RIGHT(O6717,2))&gt;5)),TRUE,FALSE))</f>
        <v/>
      </c>
    </row>
    <row r="6718" spans="12:20" x14ac:dyDescent="0.25">
      <c r="L6718" s="75">
        <f>COUNTIF($B$2:B6718,B6718)</f>
        <v>0</v>
      </c>
      <c r="M6718" s="75">
        <f>COUNTIF($L$2:L6718,4)</f>
        <v>42</v>
      </c>
      <c r="N6718" s="76" t="str">
        <f t="shared" si="524"/>
        <v>0</v>
      </c>
      <c r="O6718" s="76" t="str">
        <f t="shared" si="520"/>
        <v/>
      </c>
      <c r="P6718" s="75" t="str">
        <f t="shared" si="521"/>
        <v/>
      </c>
      <c r="Q6718" s="77" t="str">
        <f t="shared" si="522"/>
        <v/>
      </c>
      <c r="R6718" s="77" t="str">
        <f t="shared" si="523"/>
        <v/>
      </c>
      <c r="S6718" s="77" t="str">
        <f>IF(O6718="","",IF(OR(VALUE(LEFT(O6718,2))&gt;IF(RIGHT(J6718,1)="M",7,19),AND(OR(LEFT(O6718,2)={"07","19"}),VALUE(RIGHT(O6718,2))&gt;15)),TRUE,FALSE))</f>
        <v/>
      </c>
      <c r="T6718" s="77" t="str">
        <f>IF(O6718="","",IF(OR(VALUE(LEFT(O6718,2))&gt;IF(RIGHT(J6718,1)="M",7,19),AND(OR(LEFT(O6718,2)={"07","19"}),VALUE(RIGHT(O6718,2))&gt;5)),TRUE,FALSE))</f>
        <v/>
      </c>
    </row>
    <row r="6719" spans="12:20" x14ac:dyDescent="0.25">
      <c r="L6719" s="75">
        <f>COUNTIF($B$2:B6719,B6719)</f>
        <v>0</v>
      </c>
      <c r="M6719" s="75">
        <f>COUNTIF($L$2:L6719,4)</f>
        <v>42</v>
      </c>
      <c r="N6719" s="76" t="str">
        <f t="shared" si="524"/>
        <v>0</v>
      </c>
      <c r="O6719" s="76" t="str">
        <f t="shared" si="520"/>
        <v/>
      </c>
      <c r="P6719" s="75" t="str">
        <f t="shared" si="521"/>
        <v/>
      </c>
      <c r="Q6719" s="77" t="str">
        <f t="shared" si="522"/>
        <v/>
      </c>
      <c r="R6719" s="77" t="str">
        <f t="shared" si="523"/>
        <v/>
      </c>
      <c r="S6719" s="77" t="str">
        <f>IF(O6719="","",IF(OR(VALUE(LEFT(O6719,2))&gt;IF(RIGHT(J6719,1)="M",7,19),AND(OR(LEFT(O6719,2)={"07","19"}),VALUE(RIGHT(O6719,2))&gt;15)),TRUE,FALSE))</f>
        <v/>
      </c>
      <c r="T6719" s="77" t="str">
        <f>IF(O6719="","",IF(OR(VALUE(LEFT(O6719,2))&gt;IF(RIGHT(J6719,1)="M",7,19),AND(OR(LEFT(O6719,2)={"07","19"}),VALUE(RIGHT(O6719,2))&gt;5)),TRUE,FALSE))</f>
        <v/>
      </c>
    </row>
    <row r="6720" spans="12:20" x14ac:dyDescent="0.25">
      <c r="L6720" s="75">
        <f>COUNTIF($B$2:B6720,B6720)</f>
        <v>0</v>
      </c>
      <c r="M6720" s="75">
        <f>COUNTIF($L$2:L6720,4)</f>
        <v>42</v>
      </c>
      <c r="N6720" s="76" t="str">
        <f t="shared" si="524"/>
        <v>0</v>
      </c>
      <c r="O6720" s="76" t="str">
        <f t="shared" si="520"/>
        <v/>
      </c>
      <c r="P6720" s="75" t="str">
        <f t="shared" si="521"/>
        <v/>
      </c>
      <c r="Q6720" s="77" t="str">
        <f t="shared" si="522"/>
        <v/>
      </c>
      <c r="R6720" s="77" t="str">
        <f t="shared" si="523"/>
        <v/>
      </c>
      <c r="S6720" s="77" t="str">
        <f>IF(O6720="","",IF(OR(VALUE(LEFT(O6720,2))&gt;IF(RIGHT(J6720,1)="M",7,19),AND(OR(LEFT(O6720,2)={"07","19"}),VALUE(RIGHT(O6720,2))&gt;15)),TRUE,FALSE))</f>
        <v/>
      </c>
      <c r="T6720" s="77" t="str">
        <f>IF(O6720="","",IF(OR(VALUE(LEFT(O6720,2))&gt;IF(RIGHT(J6720,1)="M",7,19),AND(OR(LEFT(O6720,2)={"07","19"}),VALUE(RIGHT(O6720,2))&gt;5)),TRUE,FALSE))</f>
        <v/>
      </c>
    </row>
    <row r="6721" spans="12:20" x14ac:dyDescent="0.25">
      <c r="L6721" s="75">
        <f>COUNTIF($B$2:B6721,B6721)</f>
        <v>0</v>
      </c>
      <c r="M6721" s="75">
        <f>COUNTIF($L$2:L6721,4)</f>
        <v>42</v>
      </c>
      <c r="N6721" s="76" t="str">
        <f t="shared" si="524"/>
        <v>0</v>
      </c>
      <c r="O6721" s="76" t="str">
        <f t="shared" si="520"/>
        <v/>
      </c>
      <c r="P6721" s="75" t="str">
        <f t="shared" si="521"/>
        <v/>
      </c>
      <c r="Q6721" s="77" t="str">
        <f t="shared" si="522"/>
        <v/>
      </c>
      <c r="R6721" s="77" t="str">
        <f t="shared" si="523"/>
        <v/>
      </c>
      <c r="S6721" s="77" t="str">
        <f>IF(O6721="","",IF(OR(VALUE(LEFT(O6721,2))&gt;IF(RIGHT(J6721,1)="M",7,19),AND(OR(LEFT(O6721,2)={"07","19"}),VALUE(RIGHT(O6721,2))&gt;15)),TRUE,FALSE))</f>
        <v/>
      </c>
      <c r="T6721" s="77" t="str">
        <f>IF(O6721="","",IF(OR(VALUE(LEFT(O6721,2))&gt;IF(RIGHT(J6721,1)="M",7,19),AND(OR(LEFT(O6721,2)={"07","19"}),VALUE(RIGHT(O6721,2))&gt;5)),TRUE,FALSE))</f>
        <v/>
      </c>
    </row>
    <row r="6722" spans="12:20" x14ac:dyDescent="0.25">
      <c r="L6722" s="75">
        <f>COUNTIF($B$2:B6722,B6722)</f>
        <v>0</v>
      </c>
      <c r="M6722" s="75">
        <f>COUNTIF($L$2:L6722,4)</f>
        <v>42</v>
      </c>
      <c r="N6722" s="76" t="str">
        <f t="shared" si="524"/>
        <v>0</v>
      </c>
      <c r="O6722" s="76" t="str">
        <f t="shared" ref="O6722:O6785" si="525">TRIM(SUBSTITUTE(SUBSTITUTE(D6722,"+",""),"_",""))</f>
        <v/>
      </c>
      <c r="P6722" s="75" t="str">
        <f t="shared" ref="P6722:P6785" si="526">TRIM(SUBSTITUTE(SUBSTITUTE(E6722,"+",""),"_",""))</f>
        <v/>
      </c>
      <c r="Q6722" s="77" t="str">
        <f t="shared" ref="Q6722:Q6785" si="527">IFERROR(IF(RIGHT(P6722,2)&lt;RIGHT(O6722,2),IF(P6722&lt;O6722,P6722+2360-O6722,P6722-40-O6722),IF(P6722&lt;O6722,P6722+2400-O6722,P6722-O6722)),"")</f>
        <v/>
      </c>
      <c r="R6722" s="77" t="str">
        <f t="shared" ref="R6722:R6785" si="528">IFERROR(ROUNDDOWN(Q6722/100,0),"")</f>
        <v/>
      </c>
      <c r="S6722" s="77" t="str">
        <f>IF(O6722="","",IF(OR(VALUE(LEFT(O6722,2))&gt;IF(RIGHT(J6722,1)="M",7,19),AND(OR(LEFT(O6722,2)={"07","19"}),VALUE(RIGHT(O6722,2))&gt;15)),TRUE,FALSE))</f>
        <v/>
      </c>
      <c r="T6722" s="77" t="str">
        <f>IF(O6722="","",IF(OR(VALUE(LEFT(O6722,2))&gt;IF(RIGHT(J6722,1)="M",7,19),AND(OR(LEFT(O6722,2)={"07","19"}),VALUE(RIGHT(O6722,2))&gt;5)),TRUE,FALSE))</f>
        <v/>
      </c>
    </row>
    <row r="6723" spans="12:20" x14ac:dyDescent="0.25">
      <c r="L6723" s="75">
        <f>COUNTIF($B$2:B6723,B6723)</f>
        <v>0</v>
      </c>
      <c r="M6723" s="75">
        <f>COUNTIF($L$2:L6723,4)</f>
        <v>42</v>
      </c>
      <c r="N6723" s="76" t="str">
        <f t="shared" ref="N6723:N6786" si="529">A6723&amp;DAY(C6723)</f>
        <v>0</v>
      </c>
      <c r="O6723" s="76" t="str">
        <f t="shared" si="525"/>
        <v/>
      </c>
      <c r="P6723" s="75" t="str">
        <f t="shared" si="526"/>
        <v/>
      </c>
      <c r="Q6723" s="77" t="str">
        <f t="shared" si="527"/>
        <v/>
      </c>
      <c r="R6723" s="77" t="str">
        <f t="shared" si="528"/>
        <v/>
      </c>
      <c r="S6723" s="77" t="str">
        <f>IF(O6723="","",IF(OR(VALUE(LEFT(O6723,2))&gt;IF(RIGHT(J6723,1)="M",7,19),AND(OR(LEFT(O6723,2)={"07","19"}),VALUE(RIGHT(O6723,2))&gt;15)),TRUE,FALSE))</f>
        <v/>
      </c>
      <c r="T6723" s="77" t="str">
        <f>IF(O6723="","",IF(OR(VALUE(LEFT(O6723,2))&gt;IF(RIGHT(J6723,1)="M",7,19),AND(OR(LEFT(O6723,2)={"07","19"}),VALUE(RIGHT(O6723,2))&gt;5)),TRUE,FALSE))</f>
        <v/>
      </c>
    </row>
    <row r="6724" spans="12:20" x14ac:dyDescent="0.25">
      <c r="L6724" s="75">
        <f>COUNTIF($B$2:B6724,B6724)</f>
        <v>0</v>
      </c>
      <c r="M6724" s="75">
        <f>COUNTIF($L$2:L6724,4)</f>
        <v>42</v>
      </c>
      <c r="N6724" s="76" t="str">
        <f t="shared" si="529"/>
        <v>0</v>
      </c>
      <c r="O6724" s="76" t="str">
        <f t="shared" si="525"/>
        <v/>
      </c>
      <c r="P6724" s="75" t="str">
        <f t="shared" si="526"/>
        <v/>
      </c>
      <c r="Q6724" s="77" t="str">
        <f t="shared" si="527"/>
        <v/>
      </c>
      <c r="R6724" s="77" t="str">
        <f t="shared" si="528"/>
        <v/>
      </c>
      <c r="S6724" s="77" t="str">
        <f>IF(O6724="","",IF(OR(VALUE(LEFT(O6724,2))&gt;IF(RIGHT(J6724,1)="M",7,19),AND(OR(LEFT(O6724,2)={"07","19"}),VALUE(RIGHT(O6724,2))&gt;15)),TRUE,FALSE))</f>
        <v/>
      </c>
      <c r="T6724" s="77" t="str">
        <f>IF(O6724="","",IF(OR(VALUE(LEFT(O6724,2))&gt;IF(RIGHT(J6724,1)="M",7,19),AND(OR(LEFT(O6724,2)={"07","19"}),VALUE(RIGHT(O6724,2))&gt;5)),TRUE,FALSE))</f>
        <v/>
      </c>
    </row>
    <row r="6725" spans="12:20" x14ac:dyDescent="0.25">
      <c r="L6725" s="75">
        <f>COUNTIF($B$2:B6725,B6725)</f>
        <v>0</v>
      </c>
      <c r="M6725" s="75">
        <f>COUNTIF($L$2:L6725,4)</f>
        <v>42</v>
      </c>
      <c r="N6725" s="76" t="str">
        <f t="shared" si="529"/>
        <v>0</v>
      </c>
      <c r="O6725" s="76" t="str">
        <f t="shared" si="525"/>
        <v/>
      </c>
      <c r="P6725" s="75" t="str">
        <f t="shared" si="526"/>
        <v/>
      </c>
      <c r="Q6725" s="77" t="str">
        <f t="shared" si="527"/>
        <v/>
      </c>
      <c r="R6725" s="77" t="str">
        <f t="shared" si="528"/>
        <v/>
      </c>
      <c r="S6725" s="77" t="str">
        <f>IF(O6725="","",IF(OR(VALUE(LEFT(O6725,2))&gt;IF(RIGHT(J6725,1)="M",7,19),AND(OR(LEFT(O6725,2)={"07","19"}),VALUE(RIGHT(O6725,2))&gt;15)),TRUE,FALSE))</f>
        <v/>
      </c>
      <c r="T6725" s="77" t="str">
        <f>IF(O6725="","",IF(OR(VALUE(LEFT(O6725,2))&gt;IF(RIGHT(J6725,1)="M",7,19),AND(OR(LEFT(O6725,2)={"07","19"}),VALUE(RIGHT(O6725,2))&gt;5)),TRUE,FALSE))</f>
        <v/>
      </c>
    </row>
    <row r="6726" spans="12:20" x14ac:dyDescent="0.25">
      <c r="L6726" s="75">
        <f>COUNTIF($B$2:B6726,B6726)</f>
        <v>0</v>
      </c>
      <c r="M6726" s="75">
        <f>COUNTIF($L$2:L6726,4)</f>
        <v>42</v>
      </c>
      <c r="N6726" s="76" t="str">
        <f t="shared" si="529"/>
        <v>0</v>
      </c>
      <c r="O6726" s="76" t="str">
        <f t="shared" si="525"/>
        <v/>
      </c>
      <c r="P6726" s="75" t="str">
        <f t="shared" si="526"/>
        <v/>
      </c>
      <c r="Q6726" s="77" t="str">
        <f t="shared" si="527"/>
        <v/>
      </c>
      <c r="R6726" s="77" t="str">
        <f t="shared" si="528"/>
        <v/>
      </c>
      <c r="S6726" s="77" t="str">
        <f>IF(O6726="","",IF(OR(VALUE(LEFT(O6726,2))&gt;IF(RIGHT(J6726,1)="M",7,19),AND(OR(LEFT(O6726,2)={"07","19"}),VALUE(RIGHT(O6726,2))&gt;15)),TRUE,FALSE))</f>
        <v/>
      </c>
      <c r="T6726" s="77" t="str">
        <f>IF(O6726="","",IF(OR(VALUE(LEFT(O6726,2))&gt;IF(RIGHT(J6726,1)="M",7,19),AND(OR(LEFT(O6726,2)={"07","19"}),VALUE(RIGHT(O6726,2))&gt;5)),TRUE,FALSE))</f>
        <v/>
      </c>
    </row>
    <row r="6727" spans="12:20" x14ac:dyDescent="0.25">
      <c r="L6727" s="75">
        <f>COUNTIF($B$2:B6727,B6727)</f>
        <v>0</v>
      </c>
      <c r="M6727" s="75">
        <f>COUNTIF($L$2:L6727,4)</f>
        <v>42</v>
      </c>
      <c r="N6727" s="76" t="str">
        <f t="shared" si="529"/>
        <v>0</v>
      </c>
      <c r="O6727" s="76" t="str">
        <f t="shared" si="525"/>
        <v/>
      </c>
      <c r="P6727" s="75" t="str">
        <f t="shared" si="526"/>
        <v/>
      </c>
      <c r="Q6727" s="77" t="str">
        <f t="shared" si="527"/>
        <v/>
      </c>
      <c r="R6727" s="77" t="str">
        <f t="shared" si="528"/>
        <v/>
      </c>
      <c r="S6727" s="77" t="str">
        <f>IF(O6727="","",IF(OR(VALUE(LEFT(O6727,2))&gt;IF(RIGHT(J6727,1)="M",7,19),AND(OR(LEFT(O6727,2)={"07","19"}),VALUE(RIGHT(O6727,2))&gt;15)),TRUE,FALSE))</f>
        <v/>
      </c>
      <c r="T6727" s="77" t="str">
        <f>IF(O6727="","",IF(OR(VALUE(LEFT(O6727,2))&gt;IF(RIGHT(J6727,1)="M",7,19),AND(OR(LEFT(O6727,2)={"07","19"}),VALUE(RIGHT(O6727,2))&gt;5)),TRUE,FALSE))</f>
        <v/>
      </c>
    </row>
    <row r="6728" spans="12:20" x14ac:dyDescent="0.25">
      <c r="L6728" s="75">
        <f>COUNTIF($B$2:B6728,B6728)</f>
        <v>0</v>
      </c>
      <c r="M6728" s="75">
        <f>COUNTIF($L$2:L6728,4)</f>
        <v>42</v>
      </c>
      <c r="N6728" s="76" t="str">
        <f t="shared" si="529"/>
        <v>0</v>
      </c>
      <c r="O6728" s="76" t="str">
        <f t="shared" si="525"/>
        <v/>
      </c>
      <c r="P6728" s="75" t="str">
        <f t="shared" si="526"/>
        <v/>
      </c>
      <c r="Q6728" s="77" t="str">
        <f t="shared" si="527"/>
        <v/>
      </c>
      <c r="R6728" s="77" t="str">
        <f t="shared" si="528"/>
        <v/>
      </c>
      <c r="S6728" s="77" t="str">
        <f>IF(O6728="","",IF(OR(VALUE(LEFT(O6728,2))&gt;IF(RIGHT(J6728,1)="M",7,19),AND(OR(LEFT(O6728,2)={"07","19"}),VALUE(RIGHT(O6728,2))&gt;15)),TRUE,FALSE))</f>
        <v/>
      </c>
      <c r="T6728" s="77" t="str">
        <f>IF(O6728="","",IF(OR(VALUE(LEFT(O6728,2))&gt;IF(RIGHT(J6728,1)="M",7,19),AND(OR(LEFT(O6728,2)={"07","19"}),VALUE(RIGHT(O6728,2))&gt;5)),TRUE,FALSE))</f>
        <v/>
      </c>
    </row>
    <row r="6729" spans="12:20" x14ac:dyDescent="0.25">
      <c r="L6729" s="75">
        <f>COUNTIF($B$2:B6729,B6729)</f>
        <v>0</v>
      </c>
      <c r="M6729" s="75">
        <f>COUNTIF($L$2:L6729,4)</f>
        <v>42</v>
      </c>
      <c r="N6729" s="76" t="str">
        <f t="shared" si="529"/>
        <v>0</v>
      </c>
      <c r="O6729" s="76" t="str">
        <f t="shared" si="525"/>
        <v/>
      </c>
      <c r="P6729" s="75" t="str">
        <f t="shared" si="526"/>
        <v/>
      </c>
      <c r="Q6729" s="77" t="str">
        <f t="shared" si="527"/>
        <v/>
      </c>
      <c r="R6729" s="77" t="str">
        <f t="shared" si="528"/>
        <v/>
      </c>
      <c r="S6729" s="77" t="str">
        <f>IF(O6729="","",IF(OR(VALUE(LEFT(O6729,2))&gt;IF(RIGHT(J6729,1)="M",7,19),AND(OR(LEFT(O6729,2)={"07","19"}),VALUE(RIGHT(O6729,2))&gt;15)),TRUE,FALSE))</f>
        <v/>
      </c>
      <c r="T6729" s="77" t="str">
        <f>IF(O6729="","",IF(OR(VALUE(LEFT(O6729,2))&gt;IF(RIGHT(J6729,1)="M",7,19),AND(OR(LEFT(O6729,2)={"07","19"}),VALUE(RIGHT(O6729,2))&gt;5)),TRUE,FALSE))</f>
        <v/>
      </c>
    </row>
    <row r="6730" spans="12:20" x14ac:dyDescent="0.25">
      <c r="L6730" s="75">
        <f>COUNTIF($B$2:B6730,B6730)</f>
        <v>0</v>
      </c>
      <c r="M6730" s="75">
        <f>COUNTIF($L$2:L6730,4)</f>
        <v>42</v>
      </c>
      <c r="N6730" s="76" t="str">
        <f t="shared" si="529"/>
        <v>0</v>
      </c>
      <c r="O6730" s="76" t="str">
        <f t="shared" si="525"/>
        <v/>
      </c>
      <c r="P6730" s="75" t="str">
        <f t="shared" si="526"/>
        <v/>
      </c>
      <c r="Q6730" s="77" t="str">
        <f t="shared" si="527"/>
        <v/>
      </c>
      <c r="R6730" s="77" t="str">
        <f t="shared" si="528"/>
        <v/>
      </c>
      <c r="S6730" s="77" t="str">
        <f>IF(O6730="","",IF(OR(VALUE(LEFT(O6730,2))&gt;IF(RIGHT(J6730,1)="M",7,19),AND(OR(LEFT(O6730,2)={"07","19"}),VALUE(RIGHT(O6730,2))&gt;15)),TRUE,FALSE))</f>
        <v/>
      </c>
      <c r="T6730" s="77" t="str">
        <f>IF(O6730="","",IF(OR(VALUE(LEFT(O6730,2))&gt;IF(RIGHT(J6730,1)="M",7,19),AND(OR(LEFT(O6730,2)={"07","19"}),VALUE(RIGHT(O6730,2))&gt;5)),TRUE,FALSE))</f>
        <v/>
      </c>
    </row>
    <row r="6731" spans="12:20" x14ac:dyDescent="0.25">
      <c r="L6731" s="75">
        <f>COUNTIF($B$2:B6731,B6731)</f>
        <v>0</v>
      </c>
      <c r="M6731" s="75">
        <f>COUNTIF($L$2:L6731,4)</f>
        <v>42</v>
      </c>
      <c r="N6731" s="76" t="str">
        <f t="shared" si="529"/>
        <v>0</v>
      </c>
      <c r="O6731" s="76" t="str">
        <f t="shared" si="525"/>
        <v/>
      </c>
      <c r="P6731" s="75" t="str">
        <f t="shared" si="526"/>
        <v/>
      </c>
      <c r="Q6731" s="77" t="str">
        <f t="shared" si="527"/>
        <v/>
      </c>
      <c r="R6731" s="77" t="str">
        <f t="shared" si="528"/>
        <v/>
      </c>
      <c r="S6731" s="77" t="str">
        <f>IF(O6731="","",IF(OR(VALUE(LEFT(O6731,2))&gt;IF(RIGHT(J6731,1)="M",7,19),AND(OR(LEFT(O6731,2)={"07","19"}),VALUE(RIGHT(O6731,2))&gt;15)),TRUE,FALSE))</f>
        <v/>
      </c>
      <c r="T6731" s="77" t="str">
        <f>IF(O6731="","",IF(OR(VALUE(LEFT(O6731,2))&gt;IF(RIGHT(J6731,1)="M",7,19),AND(OR(LEFT(O6731,2)={"07","19"}),VALUE(RIGHT(O6731,2))&gt;5)),TRUE,FALSE))</f>
        <v/>
      </c>
    </row>
    <row r="6732" spans="12:20" x14ac:dyDescent="0.25">
      <c r="L6732" s="75">
        <f>COUNTIF($B$2:B6732,B6732)</f>
        <v>0</v>
      </c>
      <c r="M6732" s="75">
        <f>COUNTIF($L$2:L6732,4)</f>
        <v>42</v>
      </c>
      <c r="N6732" s="76" t="str">
        <f t="shared" si="529"/>
        <v>0</v>
      </c>
      <c r="O6732" s="76" t="str">
        <f t="shared" si="525"/>
        <v/>
      </c>
      <c r="P6732" s="75" t="str">
        <f t="shared" si="526"/>
        <v/>
      </c>
      <c r="Q6732" s="77" t="str">
        <f t="shared" si="527"/>
        <v/>
      </c>
      <c r="R6732" s="77" t="str">
        <f t="shared" si="528"/>
        <v/>
      </c>
      <c r="S6732" s="77" t="str">
        <f>IF(O6732="","",IF(OR(VALUE(LEFT(O6732,2))&gt;IF(RIGHT(J6732,1)="M",7,19),AND(OR(LEFT(O6732,2)={"07","19"}),VALUE(RIGHT(O6732,2))&gt;15)),TRUE,FALSE))</f>
        <v/>
      </c>
      <c r="T6732" s="77" t="str">
        <f>IF(O6732="","",IF(OR(VALUE(LEFT(O6732,2))&gt;IF(RIGHT(J6732,1)="M",7,19),AND(OR(LEFT(O6732,2)={"07","19"}),VALUE(RIGHT(O6732,2))&gt;5)),TRUE,FALSE))</f>
        <v/>
      </c>
    </row>
    <row r="6733" spans="12:20" x14ac:dyDescent="0.25">
      <c r="L6733" s="75">
        <f>COUNTIF($B$2:B6733,B6733)</f>
        <v>0</v>
      </c>
      <c r="M6733" s="75">
        <f>COUNTIF($L$2:L6733,4)</f>
        <v>42</v>
      </c>
      <c r="N6733" s="76" t="str">
        <f t="shared" si="529"/>
        <v>0</v>
      </c>
      <c r="O6733" s="76" t="str">
        <f t="shared" si="525"/>
        <v/>
      </c>
      <c r="P6733" s="75" t="str">
        <f t="shared" si="526"/>
        <v/>
      </c>
      <c r="Q6733" s="77" t="str">
        <f t="shared" si="527"/>
        <v/>
      </c>
      <c r="R6733" s="77" t="str">
        <f t="shared" si="528"/>
        <v/>
      </c>
      <c r="S6733" s="77" t="str">
        <f>IF(O6733="","",IF(OR(VALUE(LEFT(O6733,2))&gt;IF(RIGHT(J6733,1)="M",7,19),AND(OR(LEFT(O6733,2)={"07","19"}),VALUE(RIGHT(O6733,2))&gt;15)),TRUE,FALSE))</f>
        <v/>
      </c>
      <c r="T6733" s="77" t="str">
        <f>IF(O6733="","",IF(OR(VALUE(LEFT(O6733,2))&gt;IF(RIGHT(J6733,1)="M",7,19),AND(OR(LEFT(O6733,2)={"07","19"}),VALUE(RIGHT(O6733,2))&gt;5)),TRUE,FALSE))</f>
        <v/>
      </c>
    </row>
    <row r="6734" spans="12:20" x14ac:dyDescent="0.25">
      <c r="L6734" s="75">
        <f>COUNTIF($B$2:B6734,B6734)</f>
        <v>0</v>
      </c>
      <c r="M6734" s="75">
        <f>COUNTIF($L$2:L6734,4)</f>
        <v>42</v>
      </c>
      <c r="N6734" s="76" t="str">
        <f t="shared" si="529"/>
        <v>0</v>
      </c>
      <c r="O6734" s="76" t="str">
        <f t="shared" si="525"/>
        <v/>
      </c>
      <c r="P6734" s="75" t="str">
        <f t="shared" si="526"/>
        <v/>
      </c>
      <c r="Q6734" s="77" t="str">
        <f t="shared" si="527"/>
        <v/>
      </c>
      <c r="R6734" s="77" t="str">
        <f t="shared" si="528"/>
        <v/>
      </c>
      <c r="S6734" s="77" t="str">
        <f>IF(O6734="","",IF(OR(VALUE(LEFT(O6734,2))&gt;IF(RIGHT(J6734,1)="M",7,19),AND(OR(LEFT(O6734,2)={"07","19"}),VALUE(RIGHT(O6734,2))&gt;15)),TRUE,FALSE))</f>
        <v/>
      </c>
      <c r="T6734" s="77" t="str">
        <f>IF(O6734="","",IF(OR(VALUE(LEFT(O6734,2))&gt;IF(RIGHT(J6734,1)="M",7,19),AND(OR(LEFT(O6734,2)={"07","19"}),VALUE(RIGHT(O6734,2))&gt;5)),TRUE,FALSE))</f>
        <v/>
      </c>
    </row>
    <row r="6735" spans="12:20" x14ac:dyDescent="0.25">
      <c r="L6735" s="75">
        <f>COUNTIF($B$2:B6735,B6735)</f>
        <v>0</v>
      </c>
      <c r="M6735" s="75">
        <f>COUNTIF($L$2:L6735,4)</f>
        <v>42</v>
      </c>
      <c r="N6735" s="76" t="str">
        <f t="shared" si="529"/>
        <v>0</v>
      </c>
      <c r="O6735" s="76" t="str">
        <f t="shared" si="525"/>
        <v/>
      </c>
      <c r="P6735" s="75" t="str">
        <f t="shared" si="526"/>
        <v/>
      </c>
      <c r="Q6735" s="77" t="str">
        <f t="shared" si="527"/>
        <v/>
      </c>
      <c r="R6735" s="77" t="str">
        <f t="shared" si="528"/>
        <v/>
      </c>
      <c r="S6735" s="77" t="str">
        <f>IF(O6735="","",IF(OR(VALUE(LEFT(O6735,2))&gt;IF(RIGHT(J6735,1)="M",7,19),AND(OR(LEFT(O6735,2)={"07","19"}),VALUE(RIGHT(O6735,2))&gt;15)),TRUE,FALSE))</f>
        <v/>
      </c>
      <c r="T6735" s="77" t="str">
        <f>IF(O6735="","",IF(OR(VALUE(LEFT(O6735,2))&gt;IF(RIGHT(J6735,1)="M",7,19),AND(OR(LEFT(O6735,2)={"07","19"}),VALUE(RIGHT(O6735,2))&gt;5)),TRUE,FALSE))</f>
        <v/>
      </c>
    </row>
    <row r="6736" spans="12:20" x14ac:dyDescent="0.25">
      <c r="L6736" s="75">
        <f>COUNTIF($B$2:B6736,B6736)</f>
        <v>0</v>
      </c>
      <c r="M6736" s="75">
        <f>COUNTIF($L$2:L6736,4)</f>
        <v>42</v>
      </c>
      <c r="N6736" s="76" t="str">
        <f t="shared" si="529"/>
        <v>0</v>
      </c>
      <c r="O6736" s="76" t="str">
        <f t="shared" si="525"/>
        <v/>
      </c>
      <c r="P6736" s="75" t="str">
        <f t="shared" si="526"/>
        <v/>
      </c>
      <c r="Q6736" s="77" t="str">
        <f t="shared" si="527"/>
        <v/>
      </c>
      <c r="R6736" s="77" t="str">
        <f t="shared" si="528"/>
        <v/>
      </c>
      <c r="S6736" s="77" t="str">
        <f>IF(O6736="","",IF(OR(VALUE(LEFT(O6736,2))&gt;IF(RIGHT(J6736,1)="M",7,19),AND(OR(LEFT(O6736,2)={"07","19"}),VALUE(RIGHT(O6736,2))&gt;15)),TRUE,FALSE))</f>
        <v/>
      </c>
      <c r="T6736" s="77" t="str">
        <f>IF(O6736="","",IF(OR(VALUE(LEFT(O6736,2))&gt;IF(RIGHT(J6736,1)="M",7,19),AND(OR(LEFT(O6736,2)={"07","19"}),VALUE(RIGHT(O6736,2))&gt;5)),TRUE,FALSE))</f>
        <v/>
      </c>
    </row>
    <row r="6737" spans="12:20" x14ac:dyDescent="0.25">
      <c r="L6737" s="75">
        <f>COUNTIF($B$2:B6737,B6737)</f>
        <v>0</v>
      </c>
      <c r="M6737" s="75">
        <f>COUNTIF($L$2:L6737,4)</f>
        <v>42</v>
      </c>
      <c r="N6737" s="76" t="str">
        <f t="shared" si="529"/>
        <v>0</v>
      </c>
      <c r="O6737" s="76" t="str">
        <f t="shared" si="525"/>
        <v/>
      </c>
      <c r="P6737" s="75" t="str">
        <f t="shared" si="526"/>
        <v/>
      </c>
      <c r="Q6737" s="77" t="str">
        <f t="shared" si="527"/>
        <v/>
      </c>
      <c r="R6737" s="77" t="str">
        <f t="shared" si="528"/>
        <v/>
      </c>
      <c r="S6737" s="77" t="str">
        <f>IF(O6737="","",IF(OR(VALUE(LEFT(O6737,2))&gt;IF(RIGHT(J6737,1)="M",7,19),AND(OR(LEFT(O6737,2)={"07","19"}),VALUE(RIGHT(O6737,2))&gt;15)),TRUE,FALSE))</f>
        <v/>
      </c>
      <c r="T6737" s="77" t="str">
        <f>IF(O6737="","",IF(OR(VALUE(LEFT(O6737,2))&gt;IF(RIGHT(J6737,1)="M",7,19),AND(OR(LEFT(O6737,2)={"07","19"}),VALUE(RIGHT(O6737,2))&gt;5)),TRUE,FALSE))</f>
        <v/>
      </c>
    </row>
    <row r="6738" spans="12:20" x14ac:dyDescent="0.25">
      <c r="L6738" s="75">
        <f>COUNTIF($B$2:B6738,B6738)</f>
        <v>0</v>
      </c>
      <c r="M6738" s="75">
        <f>COUNTIF($L$2:L6738,4)</f>
        <v>42</v>
      </c>
      <c r="N6738" s="76" t="str">
        <f t="shared" si="529"/>
        <v>0</v>
      </c>
      <c r="O6738" s="76" t="str">
        <f t="shared" si="525"/>
        <v/>
      </c>
      <c r="P6738" s="75" t="str">
        <f t="shared" si="526"/>
        <v/>
      </c>
      <c r="Q6738" s="77" t="str">
        <f t="shared" si="527"/>
        <v/>
      </c>
      <c r="R6738" s="77" t="str">
        <f t="shared" si="528"/>
        <v/>
      </c>
      <c r="S6738" s="77" t="str">
        <f>IF(O6738="","",IF(OR(VALUE(LEFT(O6738,2))&gt;IF(RIGHT(J6738,1)="M",7,19),AND(OR(LEFT(O6738,2)={"07","19"}),VALUE(RIGHT(O6738,2))&gt;15)),TRUE,FALSE))</f>
        <v/>
      </c>
      <c r="T6738" s="77" t="str">
        <f>IF(O6738="","",IF(OR(VALUE(LEFT(O6738,2))&gt;IF(RIGHT(J6738,1)="M",7,19),AND(OR(LEFT(O6738,2)={"07","19"}),VALUE(RIGHT(O6738,2))&gt;5)),TRUE,FALSE))</f>
        <v/>
      </c>
    </row>
    <row r="6739" spans="12:20" x14ac:dyDescent="0.25">
      <c r="L6739" s="75">
        <f>COUNTIF($B$2:B6739,B6739)</f>
        <v>0</v>
      </c>
      <c r="M6739" s="75">
        <f>COUNTIF($L$2:L6739,4)</f>
        <v>42</v>
      </c>
      <c r="N6739" s="76" t="str">
        <f t="shared" si="529"/>
        <v>0</v>
      </c>
      <c r="O6739" s="76" t="str">
        <f t="shared" si="525"/>
        <v/>
      </c>
      <c r="P6739" s="75" t="str">
        <f t="shared" si="526"/>
        <v/>
      </c>
      <c r="Q6739" s="77" t="str">
        <f t="shared" si="527"/>
        <v/>
      </c>
      <c r="R6739" s="77" t="str">
        <f t="shared" si="528"/>
        <v/>
      </c>
      <c r="S6739" s="77" t="str">
        <f>IF(O6739="","",IF(OR(VALUE(LEFT(O6739,2))&gt;IF(RIGHT(J6739,1)="M",7,19),AND(OR(LEFT(O6739,2)={"07","19"}),VALUE(RIGHT(O6739,2))&gt;15)),TRUE,FALSE))</f>
        <v/>
      </c>
      <c r="T6739" s="77" t="str">
        <f>IF(O6739="","",IF(OR(VALUE(LEFT(O6739,2))&gt;IF(RIGHT(J6739,1)="M",7,19),AND(OR(LEFT(O6739,2)={"07","19"}),VALUE(RIGHT(O6739,2))&gt;5)),TRUE,FALSE))</f>
        <v/>
      </c>
    </row>
    <row r="6740" spans="12:20" x14ac:dyDescent="0.25">
      <c r="L6740" s="75">
        <f>COUNTIF($B$2:B6740,B6740)</f>
        <v>0</v>
      </c>
      <c r="M6740" s="75">
        <f>COUNTIF($L$2:L6740,4)</f>
        <v>42</v>
      </c>
      <c r="N6740" s="76" t="str">
        <f t="shared" si="529"/>
        <v>0</v>
      </c>
      <c r="O6740" s="76" t="str">
        <f t="shared" si="525"/>
        <v/>
      </c>
      <c r="P6740" s="75" t="str">
        <f t="shared" si="526"/>
        <v/>
      </c>
      <c r="Q6740" s="77" t="str">
        <f t="shared" si="527"/>
        <v/>
      </c>
      <c r="R6740" s="77" t="str">
        <f t="shared" si="528"/>
        <v/>
      </c>
      <c r="S6740" s="77" t="str">
        <f>IF(O6740="","",IF(OR(VALUE(LEFT(O6740,2))&gt;IF(RIGHT(J6740,1)="M",7,19),AND(OR(LEFT(O6740,2)={"07","19"}),VALUE(RIGHT(O6740,2))&gt;15)),TRUE,FALSE))</f>
        <v/>
      </c>
      <c r="T6740" s="77" t="str">
        <f>IF(O6740="","",IF(OR(VALUE(LEFT(O6740,2))&gt;IF(RIGHT(J6740,1)="M",7,19),AND(OR(LEFT(O6740,2)={"07","19"}),VALUE(RIGHT(O6740,2))&gt;5)),TRUE,FALSE))</f>
        <v/>
      </c>
    </row>
    <row r="6741" spans="12:20" x14ac:dyDescent="0.25">
      <c r="L6741" s="75">
        <f>COUNTIF($B$2:B6741,B6741)</f>
        <v>0</v>
      </c>
      <c r="M6741" s="75">
        <f>COUNTIF($L$2:L6741,4)</f>
        <v>42</v>
      </c>
      <c r="N6741" s="76" t="str">
        <f t="shared" si="529"/>
        <v>0</v>
      </c>
      <c r="O6741" s="76" t="str">
        <f t="shared" si="525"/>
        <v/>
      </c>
      <c r="P6741" s="75" t="str">
        <f t="shared" si="526"/>
        <v/>
      </c>
      <c r="Q6741" s="77" t="str">
        <f t="shared" si="527"/>
        <v/>
      </c>
      <c r="R6741" s="77" t="str">
        <f t="shared" si="528"/>
        <v/>
      </c>
      <c r="S6741" s="77" t="str">
        <f>IF(O6741="","",IF(OR(VALUE(LEFT(O6741,2))&gt;IF(RIGHT(J6741,1)="M",7,19),AND(OR(LEFT(O6741,2)={"07","19"}),VALUE(RIGHT(O6741,2))&gt;15)),TRUE,FALSE))</f>
        <v/>
      </c>
      <c r="T6741" s="77" t="str">
        <f>IF(O6741="","",IF(OR(VALUE(LEFT(O6741,2))&gt;IF(RIGHT(J6741,1)="M",7,19),AND(OR(LEFT(O6741,2)={"07","19"}),VALUE(RIGHT(O6741,2))&gt;5)),TRUE,FALSE))</f>
        <v/>
      </c>
    </row>
    <row r="6742" spans="12:20" x14ac:dyDescent="0.25">
      <c r="L6742" s="75">
        <f>COUNTIF($B$2:B6742,B6742)</f>
        <v>0</v>
      </c>
      <c r="M6742" s="75">
        <f>COUNTIF($L$2:L6742,4)</f>
        <v>42</v>
      </c>
      <c r="N6742" s="76" t="str">
        <f t="shared" si="529"/>
        <v>0</v>
      </c>
      <c r="O6742" s="76" t="str">
        <f t="shared" si="525"/>
        <v/>
      </c>
      <c r="P6742" s="75" t="str">
        <f t="shared" si="526"/>
        <v/>
      </c>
      <c r="Q6742" s="77" t="str">
        <f t="shared" si="527"/>
        <v/>
      </c>
      <c r="R6742" s="77" t="str">
        <f t="shared" si="528"/>
        <v/>
      </c>
      <c r="S6742" s="77" t="str">
        <f>IF(O6742="","",IF(OR(VALUE(LEFT(O6742,2))&gt;IF(RIGHT(J6742,1)="M",7,19),AND(OR(LEFT(O6742,2)={"07","19"}),VALUE(RIGHT(O6742,2))&gt;15)),TRUE,FALSE))</f>
        <v/>
      </c>
      <c r="T6742" s="77" t="str">
        <f>IF(O6742="","",IF(OR(VALUE(LEFT(O6742,2))&gt;IF(RIGHT(J6742,1)="M",7,19),AND(OR(LEFT(O6742,2)={"07","19"}),VALUE(RIGHT(O6742,2))&gt;5)),TRUE,FALSE))</f>
        <v/>
      </c>
    </row>
    <row r="6743" spans="12:20" x14ac:dyDescent="0.25">
      <c r="L6743" s="75">
        <f>COUNTIF($B$2:B6743,B6743)</f>
        <v>0</v>
      </c>
      <c r="M6743" s="75">
        <f>COUNTIF($L$2:L6743,4)</f>
        <v>42</v>
      </c>
      <c r="N6743" s="76" t="str">
        <f t="shared" si="529"/>
        <v>0</v>
      </c>
      <c r="O6743" s="76" t="str">
        <f t="shared" si="525"/>
        <v/>
      </c>
      <c r="P6743" s="75" t="str">
        <f t="shared" si="526"/>
        <v/>
      </c>
      <c r="Q6743" s="77" t="str">
        <f t="shared" si="527"/>
        <v/>
      </c>
      <c r="R6743" s="77" t="str">
        <f t="shared" si="528"/>
        <v/>
      </c>
      <c r="S6743" s="77" t="str">
        <f>IF(O6743="","",IF(OR(VALUE(LEFT(O6743,2))&gt;IF(RIGHT(J6743,1)="M",7,19),AND(OR(LEFT(O6743,2)={"07","19"}),VALUE(RIGHT(O6743,2))&gt;15)),TRUE,FALSE))</f>
        <v/>
      </c>
      <c r="T6743" s="77" t="str">
        <f>IF(O6743="","",IF(OR(VALUE(LEFT(O6743,2))&gt;IF(RIGHT(J6743,1)="M",7,19),AND(OR(LEFT(O6743,2)={"07","19"}),VALUE(RIGHT(O6743,2))&gt;5)),TRUE,FALSE))</f>
        <v/>
      </c>
    </row>
    <row r="6744" spans="12:20" x14ac:dyDescent="0.25">
      <c r="L6744" s="75">
        <f>COUNTIF($B$2:B6744,B6744)</f>
        <v>0</v>
      </c>
      <c r="M6744" s="75">
        <f>COUNTIF($L$2:L6744,4)</f>
        <v>42</v>
      </c>
      <c r="N6744" s="76" t="str">
        <f t="shared" si="529"/>
        <v>0</v>
      </c>
      <c r="O6744" s="76" t="str">
        <f t="shared" si="525"/>
        <v/>
      </c>
      <c r="P6744" s="75" t="str">
        <f t="shared" si="526"/>
        <v/>
      </c>
      <c r="Q6744" s="77" t="str">
        <f t="shared" si="527"/>
        <v/>
      </c>
      <c r="R6744" s="77" t="str">
        <f t="shared" si="528"/>
        <v/>
      </c>
      <c r="S6744" s="77" t="str">
        <f>IF(O6744="","",IF(OR(VALUE(LEFT(O6744,2))&gt;IF(RIGHT(J6744,1)="M",7,19),AND(OR(LEFT(O6744,2)={"07","19"}),VALUE(RIGHT(O6744,2))&gt;15)),TRUE,FALSE))</f>
        <v/>
      </c>
      <c r="T6744" s="77" t="str">
        <f>IF(O6744="","",IF(OR(VALUE(LEFT(O6744,2))&gt;IF(RIGHT(J6744,1)="M",7,19),AND(OR(LEFT(O6744,2)={"07","19"}),VALUE(RIGHT(O6744,2))&gt;5)),TRUE,FALSE))</f>
        <v/>
      </c>
    </row>
    <row r="6745" spans="12:20" x14ac:dyDescent="0.25">
      <c r="L6745" s="75">
        <f>COUNTIF($B$2:B6745,B6745)</f>
        <v>0</v>
      </c>
      <c r="M6745" s="75">
        <f>COUNTIF($L$2:L6745,4)</f>
        <v>42</v>
      </c>
      <c r="N6745" s="76" t="str">
        <f t="shared" si="529"/>
        <v>0</v>
      </c>
      <c r="O6745" s="76" t="str">
        <f t="shared" si="525"/>
        <v/>
      </c>
      <c r="P6745" s="75" t="str">
        <f t="shared" si="526"/>
        <v/>
      </c>
      <c r="Q6745" s="77" t="str">
        <f t="shared" si="527"/>
        <v/>
      </c>
      <c r="R6745" s="77" t="str">
        <f t="shared" si="528"/>
        <v/>
      </c>
      <c r="S6745" s="77" t="str">
        <f>IF(O6745="","",IF(OR(VALUE(LEFT(O6745,2))&gt;IF(RIGHT(J6745,1)="M",7,19),AND(OR(LEFT(O6745,2)={"07","19"}),VALUE(RIGHT(O6745,2))&gt;15)),TRUE,FALSE))</f>
        <v/>
      </c>
      <c r="T6745" s="77" t="str">
        <f>IF(O6745="","",IF(OR(VALUE(LEFT(O6745,2))&gt;IF(RIGHT(J6745,1)="M",7,19),AND(OR(LEFT(O6745,2)={"07","19"}),VALUE(RIGHT(O6745,2))&gt;5)),TRUE,FALSE))</f>
        <v/>
      </c>
    </row>
    <row r="6746" spans="12:20" x14ac:dyDescent="0.25">
      <c r="L6746" s="75">
        <f>COUNTIF($B$2:B6746,B6746)</f>
        <v>0</v>
      </c>
      <c r="M6746" s="75">
        <f>COUNTIF($L$2:L6746,4)</f>
        <v>42</v>
      </c>
      <c r="N6746" s="76" t="str">
        <f t="shared" si="529"/>
        <v>0</v>
      </c>
      <c r="O6746" s="76" t="str">
        <f t="shared" si="525"/>
        <v/>
      </c>
      <c r="P6746" s="75" t="str">
        <f t="shared" si="526"/>
        <v/>
      </c>
      <c r="Q6746" s="77" t="str">
        <f t="shared" si="527"/>
        <v/>
      </c>
      <c r="R6746" s="77" t="str">
        <f t="shared" si="528"/>
        <v/>
      </c>
      <c r="S6746" s="77" t="str">
        <f>IF(O6746="","",IF(OR(VALUE(LEFT(O6746,2))&gt;IF(RIGHT(J6746,1)="M",7,19),AND(OR(LEFT(O6746,2)={"07","19"}),VALUE(RIGHT(O6746,2))&gt;15)),TRUE,FALSE))</f>
        <v/>
      </c>
      <c r="T6746" s="77" t="str">
        <f>IF(O6746="","",IF(OR(VALUE(LEFT(O6746,2))&gt;IF(RIGHT(J6746,1)="M",7,19),AND(OR(LEFT(O6746,2)={"07","19"}),VALUE(RIGHT(O6746,2))&gt;5)),TRUE,FALSE))</f>
        <v/>
      </c>
    </row>
    <row r="6747" spans="12:20" x14ac:dyDescent="0.25">
      <c r="L6747" s="75">
        <f>COUNTIF($B$2:B6747,B6747)</f>
        <v>0</v>
      </c>
      <c r="M6747" s="75">
        <f>COUNTIF($L$2:L6747,4)</f>
        <v>42</v>
      </c>
      <c r="N6747" s="76" t="str">
        <f t="shared" si="529"/>
        <v>0</v>
      </c>
      <c r="O6747" s="76" t="str">
        <f t="shared" si="525"/>
        <v/>
      </c>
      <c r="P6747" s="75" t="str">
        <f t="shared" si="526"/>
        <v/>
      </c>
      <c r="Q6747" s="77" t="str">
        <f t="shared" si="527"/>
        <v/>
      </c>
      <c r="R6747" s="77" t="str">
        <f t="shared" si="528"/>
        <v/>
      </c>
      <c r="S6747" s="77" t="str">
        <f>IF(O6747="","",IF(OR(VALUE(LEFT(O6747,2))&gt;IF(RIGHT(J6747,1)="M",7,19),AND(OR(LEFT(O6747,2)={"07","19"}),VALUE(RIGHT(O6747,2))&gt;15)),TRUE,FALSE))</f>
        <v/>
      </c>
      <c r="T6747" s="77" t="str">
        <f>IF(O6747="","",IF(OR(VALUE(LEFT(O6747,2))&gt;IF(RIGHT(J6747,1)="M",7,19),AND(OR(LEFT(O6747,2)={"07","19"}),VALUE(RIGHT(O6747,2))&gt;5)),TRUE,FALSE))</f>
        <v/>
      </c>
    </row>
    <row r="6748" spans="12:20" x14ac:dyDescent="0.25">
      <c r="L6748" s="75">
        <f>COUNTIF($B$2:B6748,B6748)</f>
        <v>0</v>
      </c>
      <c r="M6748" s="75">
        <f>COUNTIF($L$2:L6748,4)</f>
        <v>42</v>
      </c>
      <c r="N6748" s="76" t="str">
        <f t="shared" si="529"/>
        <v>0</v>
      </c>
      <c r="O6748" s="76" t="str">
        <f t="shared" si="525"/>
        <v/>
      </c>
      <c r="P6748" s="75" t="str">
        <f t="shared" si="526"/>
        <v/>
      </c>
      <c r="Q6748" s="77" t="str">
        <f t="shared" si="527"/>
        <v/>
      </c>
      <c r="R6748" s="77" t="str">
        <f t="shared" si="528"/>
        <v/>
      </c>
      <c r="S6748" s="77" t="str">
        <f>IF(O6748="","",IF(OR(VALUE(LEFT(O6748,2))&gt;IF(RIGHT(J6748,1)="M",7,19),AND(OR(LEFT(O6748,2)={"07","19"}),VALUE(RIGHT(O6748,2))&gt;15)),TRUE,FALSE))</f>
        <v/>
      </c>
      <c r="T6748" s="77" t="str">
        <f>IF(O6748="","",IF(OR(VALUE(LEFT(O6748,2))&gt;IF(RIGHT(J6748,1)="M",7,19),AND(OR(LEFT(O6748,2)={"07","19"}),VALUE(RIGHT(O6748,2))&gt;5)),TRUE,FALSE))</f>
        <v/>
      </c>
    </row>
    <row r="6749" spans="12:20" x14ac:dyDescent="0.25">
      <c r="L6749" s="75">
        <f>COUNTIF($B$2:B6749,B6749)</f>
        <v>0</v>
      </c>
      <c r="M6749" s="75">
        <f>COUNTIF($L$2:L6749,4)</f>
        <v>42</v>
      </c>
      <c r="N6749" s="76" t="str">
        <f t="shared" si="529"/>
        <v>0</v>
      </c>
      <c r="O6749" s="76" t="str">
        <f t="shared" si="525"/>
        <v/>
      </c>
      <c r="P6749" s="75" t="str">
        <f t="shared" si="526"/>
        <v/>
      </c>
      <c r="Q6749" s="77" t="str">
        <f t="shared" si="527"/>
        <v/>
      </c>
      <c r="R6749" s="77" t="str">
        <f t="shared" si="528"/>
        <v/>
      </c>
      <c r="S6749" s="77" t="str">
        <f>IF(O6749="","",IF(OR(VALUE(LEFT(O6749,2))&gt;IF(RIGHT(J6749,1)="M",7,19),AND(OR(LEFT(O6749,2)={"07","19"}),VALUE(RIGHT(O6749,2))&gt;15)),TRUE,FALSE))</f>
        <v/>
      </c>
      <c r="T6749" s="77" t="str">
        <f>IF(O6749="","",IF(OR(VALUE(LEFT(O6749,2))&gt;IF(RIGHT(J6749,1)="M",7,19),AND(OR(LEFT(O6749,2)={"07","19"}),VALUE(RIGHT(O6749,2))&gt;5)),TRUE,FALSE))</f>
        <v/>
      </c>
    </row>
    <row r="6750" spans="12:20" x14ac:dyDescent="0.25">
      <c r="L6750" s="75">
        <f>COUNTIF($B$2:B6750,B6750)</f>
        <v>0</v>
      </c>
      <c r="M6750" s="75">
        <f>COUNTIF($L$2:L6750,4)</f>
        <v>42</v>
      </c>
      <c r="N6750" s="76" t="str">
        <f t="shared" si="529"/>
        <v>0</v>
      </c>
      <c r="O6750" s="76" t="str">
        <f t="shared" si="525"/>
        <v/>
      </c>
      <c r="P6750" s="75" t="str">
        <f t="shared" si="526"/>
        <v/>
      </c>
      <c r="Q6750" s="77" t="str">
        <f t="shared" si="527"/>
        <v/>
      </c>
      <c r="R6750" s="77" t="str">
        <f t="shared" si="528"/>
        <v/>
      </c>
      <c r="S6750" s="77" t="str">
        <f>IF(O6750="","",IF(OR(VALUE(LEFT(O6750,2))&gt;IF(RIGHT(J6750,1)="M",7,19),AND(OR(LEFT(O6750,2)={"07","19"}),VALUE(RIGHT(O6750,2))&gt;15)),TRUE,FALSE))</f>
        <v/>
      </c>
      <c r="T6750" s="77" t="str">
        <f>IF(O6750="","",IF(OR(VALUE(LEFT(O6750,2))&gt;IF(RIGHT(J6750,1)="M",7,19),AND(OR(LEFT(O6750,2)={"07","19"}),VALUE(RIGHT(O6750,2))&gt;5)),TRUE,FALSE))</f>
        <v/>
      </c>
    </row>
    <row r="6751" spans="12:20" x14ac:dyDescent="0.25">
      <c r="L6751" s="75">
        <f>COUNTIF($B$2:B6751,B6751)</f>
        <v>0</v>
      </c>
      <c r="M6751" s="75">
        <f>COUNTIF($L$2:L6751,4)</f>
        <v>42</v>
      </c>
      <c r="N6751" s="76" t="str">
        <f t="shared" si="529"/>
        <v>0</v>
      </c>
      <c r="O6751" s="76" t="str">
        <f t="shared" si="525"/>
        <v/>
      </c>
      <c r="P6751" s="75" t="str">
        <f t="shared" si="526"/>
        <v/>
      </c>
      <c r="Q6751" s="77" t="str">
        <f t="shared" si="527"/>
        <v/>
      </c>
      <c r="R6751" s="77" t="str">
        <f t="shared" si="528"/>
        <v/>
      </c>
      <c r="S6751" s="77" t="str">
        <f>IF(O6751="","",IF(OR(VALUE(LEFT(O6751,2))&gt;IF(RIGHT(J6751,1)="M",7,19),AND(OR(LEFT(O6751,2)={"07","19"}),VALUE(RIGHT(O6751,2))&gt;15)),TRUE,FALSE))</f>
        <v/>
      </c>
      <c r="T6751" s="77" t="str">
        <f>IF(O6751="","",IF(OR(VALUE(LEFT(O6751,2))&gt;IF(RIGHT(J6751,1)="M",7,19),AND(OR(LEFT(O6751,2)={"07","19"}),VALUE(RIGHT(O6751,2))&gt;5)),TRUE,FALSE))</f>
        <v/>
      </c>
    </row>
    <row r="6752" spans="12:20" x14ac:dyDescent="0.25">
      <c r="L6752" s="75">
        <f>COUNTIF($B$2:B6752,B6752)</f>
        <v>0</v>
      </c>
      <c r="M6752" s="75">
        <f>COUNTIF($L$2:L6752,4)</f>
        <v>42</v>
      </c>
      <c r="N6752" s="76" t="str">
        <f t="shared" si="529"/>
        <v>0</v>
      </c>
      <c r="O6752" s="76" t="str">
        <f t="shared" si="525"/>
        <v/>
      </c>
      <c r="P6752" s="75" t="str">
        <f t="shared" si="526"/>
        <v/>
      </c>
      <c r="Q6752" s="77" t="str">
        <f t="shared" si="527"/>
        <v/>
      </c>
      <c r="R6752" s="77" t="str">
        <f t="shared" si="528"/>
        <v/>
      </c>
      <c r="S6752" s="77" t="str">
        <f>IF(O6752="","",IF(OR(VALUE(LEFT(O6752,2))&gt;IF(RIGHT(J6752,1)="M",7,19),AND(OR(LEFT(O6752,2)={"07","19"}),VALUE(RIGHT(O6752,2))&gt;15)),TRUE,FALSE))</f>
        <v/>
      </c>
      <c r="T6752" s="77" t="str">
        <f>IF(O6752="","",IF(OR(VALUE(LEFT(O6752,2))&gt;IF(RIGHT(J6752,1)="M",7,19),AND(OR(LEFT(O6752,2)={"07","19"}),VALUE(RIGHT(O6752,2))&gt;5)),TRUE,FALSE))</f>
        <v/>
      </c>
    </row>
    <row r="6753" spans="12:20" x14ac:dyDescent="0.25">
      <c r="L6753" s="75">
        <f>COUNTIF($B$2:B6753,B6753)</f>
        <v>0</v>
      </c>
      <c r="M6753" s="75">
        <f>COUNTIF($L$2:L6753,4)</f>
        <v>42</v>
      </c>
      <c r="N6753" s="76" t="str">
        <f t="shared" si="529"/>
        <v>0</v>
      </c>
      <c r="O6753" s="76" t="str">
        <f t="shared" si="525"/>
        <v/>
      </c>
      <c r="P6753" s="75" t="str">
        <f t="shared" si="526"/>
        <v/>
      </c>
      <c r="Q6753" s="77" t="str">
        <f t="shared" si="527"/>
        <v/>
      </c>
      <c r="R6753" s="77" t="str">
        <f t="shared" si="528"/>
        <v/>
      </c>
      <c r="S6753" s="77" t="str">
        <f>IF(O6753="","",IF(OR(VALUE(LEFT(O6753,2))&gt;IF(RIGHT(J6753,1)="M",7,19),AND(OR(LEFT(O6753,2)={"07","19"}),VALUE(RIGHT(O6753,2))&gt;15)),TRUE,FALSE))</f>
        <v/>
      </c>
      <c r="T6753" s="77" t="str">
        <f>IF(O6753="","",IF(OR(VALUE(LEFT(O6753,2))&gt;IF(RIGHT(J6753,1)="M",7,19),AND(OR(LEFT(O6753,2)={"07","19"}),VALUE(RIGHT(O6753,2))&gt;5)),TRUE,FALSE))</f>
        <v/>
      </c>
    </row>
    <row r="6754" spans="12:20" x14ac:dyDescent="0.25">
      <c r="L6754" s="75">
        <f>COUNTIF($B$2:B6754,B6754)</f>
        <v>0</v>
      </c>
      <c r="M6754" s="75">
        <f>COUNTIF($L$2:L6754,4)</f>
        <v>42</v>
      </c>
      <c r="N6754" s="76" t="str">
        <f t="shared" si="529"/>
        <v>0</v>
      </c>
      <c r="O6754" s="76" t="str">
        <f t="shared" si="525"/>
        <v/>
      </c>
      <c r="P6754" s="75" t="str">
        <f t="shared" si="526"/>
        <v/>
      </c>
      <c r="Q6754" s="77" t="str">
        <f t="shared" si="527"/>
        <v/>
      </c>
      <c r="R6754" s="77" t="str">
        <f t="shared" si="528"/>
        <v/>
      </c>
      <c r="S6754" s="77" t="str">
        <f>IF(O6754="","",IF(OR(VALUE(LEFT(O6754,2))&gt;IF(RIGHT(J6754,1)="M",7,19),AND(OR(LEFT(O6754,2)={"07","19"}),VALUE(RIGHT(O6754,2))&gt;15)),TRUE,FALSE))</f>
        <v/>
      </c>
      <c r="T6754" s="77" t="str">
        <f>IF(O6754="","",IF(OR(VALUE(LEFT(O6754,2))&gt;IF(RIGHT(J6754,1)="M",7,19),AND(OR(LEFT(O6754,2)={"07","19"}),VALUE(RIGHT(O6754,2))&gt;5)),TRUE,FALSE))</f>
        <v/>
      </c>
    </row>
    <row r="6755" spans="12:20" x14ac:dyDescent="0.25">
      <c r="L6755" s="75">
        <f>COUNTIF($B$2:B6755,B6755)</f>
        <v>0</v>
      </c>
      <c r="M6755" s="75">
        <f>COUNTIF($L$2:L6755,4)</f>
        <v>42</v>
      </c>
      <c r="N6755" s="76" t="str">
        <f t="shared" si="529"/>
        <v>0</v>
      </c>
      <c r="O6755" s="76" t="str">
        <f t="shared" si="525"/>
        <v/>
      </c>
      <c r="P6755" s="75" t="str">
        <f t="shared" si="526"/>
        <v/>
      </c>
      <c r="Q6755" s="77" t="str">
        <f t="shared" si="527"/>
        <v/>
      </c>
      <c r="R6755" s="77" t="str">
        <f t="shared" si="528"/>
        <v/>
      </c>
      <c r="S6755" s="77" t="str">
        <f>IF(O6755="","",IF(OR(VALUE(LEFT(O6755,2))&gt;IF(RIGHT(J6755,1)="M",7,19),AND(OR(LEFT(O6755,2)={"07","19"}),VALUE(RIGHT(O6755,2))&gt;15)),TRUE,FALSE))</f>
        <v/>
      </c>
      <c r="T6755" s="77" t="str">
        <f>IF(O6755="","",IF(OR(VALUE(LEFT(O6755,2))&gt;IF(RIGHT(J6755,1)="M",7,19),AND(OR(LEFT(O6755,2)={"07","19"}),VALUE(RIGHT(O6755,2))&gt;5)),TRUE,FALSE))</f>
        <v/>
      </c>
    </row>
    <row r="6756" spans="12:20" x14ac:dyDescent="0.25">
      <c r="L6756" s="75">
        <f>COUNTIF($B$2:B6756,B6756)</f>
        <v>0</v>
      </c>
      <c r="M6756" s="75">
        <f>COUNTIF($L$2:L6756,4)</f>
        <v>42</v>
      </c>
      <c r="N6756" s="76" t="str">
        <f t="shared" si="529"/>
        <v>0</v>
      </c>
      <c r="O6756" s="76" t="str">
        <f t="shared" si="525"/>
        <v/>
      </c>
      <c r="P6756" s="75" t="str">
        <f t="shared" si="526"/>
        <v/>
      </c>
      <c r="Q6756" s="77" t="str">
        <f t="shared" si="527"/>
        <v/>
      </c>
      <c r="R6756" s="77" t="str">
        <f t="shared" si="528"/>
        <v/>
      </c>
      <c r="S6756" s="77" t="str">
        <f>IF(O6756="","",IF(OR(VALUE(LEFT(O6756,2))&gt;IF(RIGHT(J6756,1)="M",7,19),AND(OR(LEFT(O6756,2)={"07","19"}),VALUE(RIGHT(O6756,2))&gt;15)),TRUE,FALSE))</f>
        <v/>
      </c>
      <c r="T6756" s="77" t="str">
        <f>IF(O6756="","",IF(OR(VALUE(LEFT(O6756,2))&gt;IF(RIGHT(J6756,1)="M",7,19),AND(OR(LEFT(O6756,2)={"07","19"}),VALUE(RIGHT(O6756,2))&gt;5)),TRUE,FALSE))</f>
        <v/>
      </c>
    </row>
    <row r="6757" spans="12:20" x14ac:dyDescent="0.25">
      <c r="L6757" s="75">
        <f>COUNTIF($B$2:B6757,B6757)</f>
        <v>0</v>
      </c>
      <c r="M6757" s="75">
        <f>COUNTIF($L$2:L6757,4)</f>
        <v>42</v>
      </c>
      <c r="N6757" s="76" t="str">
        <f t="shared" si="529"/>
        <v>0</v>
      </c>
      <c r="O6757" s="76" t="str">
        <f t="shared" si="525"/>
        <v/>
      </c>
      <c r="P6757" s="75" t="str">
        <f t="shared" si="526"/>
        <v/>
      </c>
      <c r="Q6757" s="77" t="str">
        <f t="shared" si="527"/>
        <v/>
      </c>
      <c r="R6757" s="77" t="str">
        <f t="shared" si="528"/>
        <v/>
      </c>
      <c r="S6757" s="77" t="str">
        <f>IF(O6757="","",IF(OR(VALUE(LEFT(O6757,2))&gt;IF(RIGHT(J6757,1)="M",7,19),AND(OR(LEFT(O6757,2)={"07","19"}),VALUE(RIGHT(O6757,2))&gt;15)),TRUE,FALSE))</f>
        <v/>
      </c>
      <c r="T6757" s="77" t="str">
        <f>IF(O6757="","",IF(OR(VALUE(LEFT(O6757,2))&gt;IF(RIGHT(J6757,1)="M",7,19),AND(OR(LEFT(O6757,2)={"07","19"}),VALUE(RIGHT(O6757,2))&gt;5)),TRUE,FALSE))</f>
        <v/>
      </c>
    </row>
    <row r="6758" spans="12:20" x14ac:dyDescent="0.25">
      <c r="L6758" s="75">
        <f>COUNTIF($B$2:B6758,B6758)</f>
        <v>0</v>
      </c>
      <c r="M6758" s="75">
        <f>COUNTIF($L$2:L6758,4)</f>
        <v>42</v>
      </c>
      <c r="N6758" s="76" t="str">
        <f t="shared" si="529"/>
        <v>0</v>
      </c>
      <c r="O6758" s="76" t="str">
        <f t="shared" si="525"/>
        <v/>
      </c>
      <c r="P6758" s="75" t="str">
        <f t="shared" si="526"/>
        <v/>
      </c>
      <c r="Q6758" s="77" t="str">
        <f t="shared" si="527"/>
        <v/>
      </c>
      <c r="R6758" s="77" t="str">
        <f t="shared" si="528"/>
        <v/>
      </c>
      <c r="S6758" s="77" t="str">
        <f>IF(O6758="","",IF(OR(VALUE(LEFT(O6758,2))&gt;IF(RIGHT(J6758,1)="M",7,19),AND(OR(LEFT(O6758,2)={"07","19"}),VALUE(RIGHT(O6758,2))&gt;15)),TRUE,FALSE))</f>
        <v/>
      </c>
      <c r="T6758" s="77" t="str">
        <f>IF(O6758="","",IF(OR(VALUE(LEFT(O6758,2))&gt;IF(RIGHT(J6758,1)="M",7,19),AND(OR(LEFT(O6758,2)={"07","19"}),VALUE(RIGHT(O6758,2))&gt;5)),TRUE,FALSE))</f>
        <v/>
      </c>
    </row>
    <row r="6759" spans="12:20" x14ac:dyDescent="0.25">
      <c r="L6759" s="75">
        <f>COUNTIF($B$2:B6759,B6759)</f>
        <v>0</v>
      </c>
      <c r="M6759" s="75">
        <f>COUNTIF($L$2:L6759,4)</f>
        <v>42</v>
      </c>
      <c r="N6759" s="76" t="str">
        <f t="shared" si="529"/>
        <v>0</v>
      </c>
      <c r="O6759" s="76" t="str">
        <f t="shared" si="525"/>
        <v/>
      </c>
      <c r="P6759" s="75" t="str">
        <f t="shared" si="526"/>
        <v/>
      </c>
      <c r="Q6759" s="77" t="str">
        <f t="shared" si="527"/>
        <v/>
      </c>
      <c r="R6759" s="77" t="str">
        <f t="shared" si="528"/>
        <v/>
      </c>
      <c r="S6759" s="77" t="str">
        <f>IF(O6759="","",IF(OR(VALUE(LEFT(O6759,2))&gt;IF(RIGHT(J6759,1)="M",7,19),AND(OR(LEFT(O6759,2)={"07","19"}),VALUE(RIGHT(O6759,2))&gt;15)),TRUE,FALSE))</f>
        <v/>
      </c>
      <c r="T6759" s="77" t="str">
        <f>IF(O6759="","",IF(OR(VALUE(LEFT(O6759,2))&gt;IF(RIGHT(J6759,1)="M",7,19),AND(OR(LEFT(O6759,2)={"07","19"}),VALUE(RIGHT(O6759,2))&gt;5)),TRUE,FALSE))</f>
        <v/>
      </c>
    </row>
    <row r="6760" spans="12:20" x14ac:dyDescent="0.25">
      <c r="L6760" s="75">
        <f>COUNTIF($B$2:B6760,B6760)</f>
        <v>0</v>
      </c>
      <c r="M6760" s="75">
        <f>COUNTIF($L$2:L6760,4)</f>
        <v>42</v>
      </c>
      <c r="N6760" s="76" t="str">
        <f t="shared" si="529"/>
        <v>0</v>
      </c>
      <c r="O6760" s="76" t="str">
        <f t="shared" si="525"/>
        <v/>
      </c>
      <c r="P6760" s="75" t="str">
        <f t="shared" si="526"/>
        <v/>
      </c>
      <c r="Q6760" s="77" t="str">
        <f t="shared" si="527"/>
        <v/>
      </c>
      <c r="R6760" s="77" t="str">
        <f t="shared" si="528"/>
        <v/>
      </c>
      <c r="S6760" s="77" t="str">
        <f>IF(O6760="","",IF(OR(VALUE(LEFT(O6760,2))&gt;IF(RIGHT(J6760,1)="M",7,19),AND(OR(LEFT(O6760,2)={"07","19"}),VALUE(RIGHT(O6760,2))&gt;15)),TRUE,FALSE))</f>
        <v/>
      </c>
      <c r="T6760" s="77" t="str">
        <f>IF(O6760="","",IF(OR(VALUE(LEFT(O6760,2))&gt;IF(RIGHT(J6760,1)="M",7,19),AND(OR(LEFT(O6760,2)={"07","19"}),VALUE(RIGHT(O6760,2))&gt;5)),TRUE,FALSE))</f>
        <v/>
      </c>
    </row>
    <row r="6761" spans="12:20" x14ac:dyDescent="0.25">
      <c r="L6761" s="75">
        <f>COUNTIF($B$2:B6761,B6761)</f>
        <v>0</v>
      </c>
      <c r="M6761" s="75">
        <f>COUNTIF($L$2:L6761,4)</f>
        <v>42</v>
      </c>
      <c r="N6761" s="76" t="str">
        <f t="shared" si="529"/>
        <v>0</v>
      </c>
      <c r="O6761" s="76" t="str">
        <f t="shared" si="525"/>
        <v/>
      </c>
      <c r="P6761" s="75" t="str">
        <f t="shared" si="526"/>
        <v/>
      </c>
      <c r="Q6761" s="77" t="str">
        <f t="shared" si="527"/>
        <v/>
      </c>
      <c r="R6761" s="77" t="str">
        <f t="shared" si="528"/>
        <v/>
      </c>
      <c r="S6761" s="77" t="str">
        <f>IF(O6761="","",IF(OR(VALUE(LEFT(O6761,2))&gt;IF(RIGHT(J6761,1)="M",7,19),AND(OR(LEFT(O6761,2)={"07","19"}),VALUE(RIGHT(O6761,2))&gt;15)),TRUE,FALSE))</f>
        <v/>
      </c>
      <c r="T6761" s="77" t="str">
        <f>IF(O6761="","",IF(OR(VALUE(LEFT(O6761,2))&gt;IF(RIGHT(J6761,1)="M",7,19),AND(OR(LEFT(O6761,2)={"07","19"}),VALUE(RIGHT(O6761,2))&gt;5)),TRUE,FALSE))</f>
        <v/>
      </c>
    </row>
    <row r="6762" spans="12:20" x14ac:dyDescent="0.25">
      <c r="L6762" s="75">
        <f>COUNTIF($B$2:B6762,B6762)</f>
        <v>0</v>
      </c>
      <c r="M6762" s="75">
        <f>COUNTIF($L$2:L6762,4)</f>
        <v>42</v>
      </c>
      <c r="N6762" s="76" t="str">
        <f t="shared" si="529"/>
        <v>0</v>
      </c>
      <c r="O6762" s="76" t="str">
        <f t="shared" si="525"/>
        <v/>
      </c>
      <c r="P6762" s="75" t="str">
        <f t="shared" si="526"/>
        <v/>
      </c>
      <c r="Q6762" s="77" t="str">
        <f t="shared" si="527"/>
        <v/>
      </c>
      <c r="R6762" s="77" t="str">
        <f t="shared" si="528"/>
        <v/>
      </c>
      <c r="S6762" s="77" t="str">
        <f>IF(O6762="","",IF(OR(VALUE(LEFT(O6762,2))&gt;IF(RIGHT(J6762,1)="M",7,19),AND(OR(LEFT(O6762,2)={"07","19"}),VALUE(RIGHT(O6762,2))&gt;15)),TRUE,FALSE))</f>
        <v/>
      </c>
      <c r="T6762" s="77" t="str">
        <f>IF(O6762="","",IF(OR(VALUE(LEFT(O6762,2))&gt;IF(RIGHT(J6762,1)="M",7,19),AND(OR(LEFT(O6762,2)={"07","19"}),VALUE(RIGHT(O6762,2))&gt;5)),TRUE,FALSE))</f>
        <v/>
      </c>
    </row>
    <row r="6763" spans="12:20" x14ac:dyDescent="0.25">
      <c r="L6763" s="75">
        <f>COUNTIF($B$2:B6763,B6763)</f>
        <v>0</v>
      </c>
      <c r="M6763" s="75">
        <f>COUNTIF($L$2:L6763,4)</f>
        <v>42</v>
      </c>
      <c r="N6763" s="76" t="str">
        <f t="shared" si="529"/>
        <v>0</v>
      </c>
      <c r="O6763" s="76" t="str">
        <f t="shared" si="525"/>
        <v/>
      </c>
      <c r="P6763" s="75" t="str">
        <f t="shared" si="526"/>
        <v/>
      </c>
      <c r="Q6763" s="77" t="str">
        <f t="shared" si="527"/>
        <v/>
      </c>
      <c r="R6763" s="77" t="str">
        <f t="shared" si="528"/>
        <v/>
      </c>
      <c r="S6763" s="77" t="str">
        <f>IF(O6763="","",IF(OR(VALUE(LEFT(O6763,2))&gt;IF(RIGHT(J6763,1)="M",7,19),AND(OR(LEFT(O6763,2)={"07","19"}),VALUE(RIGHT(O6763,2))&gt;15)),TRUE,FALSE))</f>
        <v/>
      </c>
      <c r="T6763" s="77" t="str">
        <f>IF(O6763="","",IF(OR(VALUE(LEFT(O6763,2))&gt;IF(RIGHT(J6763,1)="M",7,19),AND(OR(LEFT(O6763,2)={"07","19"}),VALUE(RIGHT(O6763,2))&gt;5)),TRUE,FALSE))</f>
        <v/>
      </c>
    </row>
    <row r="6764" spans="12:20" x14ac:dyDescent="0.25">
      <c r="L6764" s="75">
        <f>COUNTIF($B$2:B6764,B6764)</f>
        <v>0</v>
      </c>
      <c r="M6764" s="75">
        <f>COUNTIF($L$2:L6764,4)</f>
        <v>42</v>
      </c>
      <c r="N6764" s="76" t="str">
        <f t="shared" si="529"/>
        <v>0</v>
      </c>
      <c r="O6764" s="76" t="str">
        <f t="shared" si="525"/>
        <v/>
      </c>
      <c r="P6764" s="75" t="str">
        <f t="shared" si="526"/>
        <v/>
      </c>
      <c r="Q6764" s="77" t="str">
        <f t="shared" si="527"/>
        <v/>
      </c>
      <c r="R6764" s="77" t="str">
        <f t="shared" si="528"/>
        <v/>
      </c>
      <c r="S6764" s="77" t="str">
        <f>IF(O6764="","",IF(OR(VALUE(LEFT(O6764,2))&gt;IF(RIGHT(J6764,1)="M",7,19),AND(OR(LEFT(O6764,2)={"07","19"}),VALUE(RIGHT(O6764,2))&gt;15)),TRUE,FALSE))</f>
        <v/>
      </c>
      <c r="T6764" s="77" t="str">
        <f>IF(O6764="","",IF(OR(VALUE(LEFT(O6764,2))&gt;IF(RIGHT(J6764,1)="M",7,19),AND(OR(LEFT(O6764,2)={"07","19"}),VALUE(RIGHT(O6764,2))&gt;5)),TRUE,FALSE))</f>
        <v/>
      </c>
    </row>
    <row r="6765" spans="12:20" x14ac:dyDescent="0.25">
      <c r="L6765" s="75">
        <f>COUNTIF($B$2:B6765,B6765)</f>
        <v>0</v>
      </c>
      <c r="M6765" s="75">
        <f>COUNTIF($L$2:L6765,4)</f>
        <v>42</v>
      </c>
      <c r="N6765" s="76" t="str">
        <f t="shared" si="529"/>
        <v>0</v>
      </c>
      <c r="O6765" s="76" t="str">
        <f t="shared" si="525"/>
        <v/>
      </c>
      <c r="P6765" s="75" t="str">
        <f t="shared" si="526"/>
        <v/>
      </c>
      <c r="Q6765" s="77" t="str">
        <f t="shared" si="527"/>
        <v/>
      </c>
      <c r="R6765" s="77" t="str">
        <f t="shared" si="528"/>
        <v/>
      </c>
      <c r="S6765" s="77" t="str">
        <f>IF(O6765="","",IF(OR(VALUE(LEFT(O6765,2))&gt;IF(RIGHT(J6765,1)="M",7,19),AND(OR(LEFT(O6765,2)={"07","19"}),VALUE(RIGHT(O6765,2))&gt;15)),TRUE,FALSE))</f>
        <v/>
      </c>
      <c r="T6765" s="77" t="str">
        <f>IF(O6765="","",IF(OR(VALUE(LEFT(O6765,2))&gt;IF(RIGHT(J6765,1)="M",7,19),AND(OR(LEFT(O6765,2)={"07","19"}),VALUE(RIGHT(O6765,2))&gt;5)),TRUE,FALSE))</f>
        <v/>
      </c>
    </row>
    <row r="6766" spans="12:20" x14ac:dyDescent="0.25">
      <c r="L6766" s="75">
        <f>COUNTIF($B$2:B6766,B6766)</f>
        <v>0</v>
      </c>
      <c r="M6766" s="75">
        <f>COUNTIF($L$2:L6766,4)</f>
        <v>42</v>
      </c>
      <c r="N6766" s="76" t="str">
        <f t="shared" si="529"/>
        <v>0</v>
      </c>
      <c r="O6766" s="76" t="str">
        <f t="shared" si="525"/>
        <v/>
      </c>
      <c r="P6766" s="75" t="str">
        <f t="shared" si="526"/>
        <v/>
      </c>
      <c r="Q6766" s="77" t="str">
        <f t="shared" si="527"/>
        <v/>
      </c>
      <c r="R6766" s="77" t="str">
        <f t="shared" si="528"/>
        <v/>
      </c>
      <c r="S6766" s="77" t="str">
        <f>IF(O6766="","",IF(OR(VALUE(LEFT(O6766,2))&gt;IF(RIGHT(J6766,1)="M",7,19),AND(OR(LEFT(O6766,2)={"07","19"}),VALUE(RIGHT(O6766,2))&gt;15)),TRUE,FALSE))</f>
        <v/>
      </c>
      <c r="T6766" s="77" t="str">
        <f>IF(O6766="","",IF(OR(VALUE(LEFT(O6766,2))&gt;IF(RIGHT(J6766,1)="M",7,19),AND(OR(LEFT(O6766,2)={"07","19"}),VALUE(RIGHT(O6766,2))&gt;5)),TRUE,FALSE))</f>
        <v/>
      </c>
    </row>
    <row r="6767" spans="12:20" x14ac:dyDescent="0.25">
      <c r="L6767" s="75">
        <f>COUNTIF($B$2:B6767,B6767)</f>
        <v>0</v>
      </c>
      <c r="M6767" s="75">
        <f>COUNTIF($L$2:L6767,4)</f>
        <v>42</v>
      </c>
      <c r="N6767" s="76" t="str">
        <f t="shared" si="529"/>
        <v>0</v>
      </c>
      <c r="O6767" s="76" t="str">
        <f t="shared" si="525"/>
        <v/>
      </c>
      <c r="P6767" s="75" t="str">
        <f t="shared" si="526"/>
        <v/>
      </c>
      <c r="Q6767" s="77" t="str">
        <f t="shared" si="527"/>
        <v/>
      </c>
      <c r="R6767" s="77" t="str">
        <f t="shared" si="528"/>
        <v/>
      </c>
      <c r="S6767" s="77" t="str">
        <f>IF(O6767="","",IF(OR(VALUE(LEFT(O6767,2))&gt;IF(RIGHT(J6767,1)="M",7,19),AND(OR(LEFT(O6767,2)={"07","19"}),VALUE(RIGHT(O6767,2))&gt;15)),TRUE,FALSE))</f>
        <v/>
      </c>
      <c r="T6767" s="77" t="str">
        <f>IF(O6767="","",IF(OR(VALUE(LEFT(O6767,2))&gt;IF(RIGHT(J6767,1)="M",7,19),AND(OR(LEFT(O6767,2)={"07","19"}),VALUE(RIGHT(O6767,2))&gt;5)),TRUE,FALSE))</f>
        <v/>
      </c>
    </row>
    <row r="6768" spans="12:20" x14ac:dyDescent="0.25">
      <c r="L6768" s="75">
        <f>COUNTIF($B$2:B6768,B6768)</f>
        <v>0</v>
      </c>
      <c r="M6768" s="75">
        <f>COUNTIF($L$2:L6768,4)</f>
        <v>42</v>
      </c>
      <c r="N6768" s="76" t="str">
        <f t="shared" si="529"/>
        <v>0</v>
      </c>
      <c r="O6768" s="76" t="str">
        <f t="shared" si="525"/>
        <v/>
      </c>
      <c r="P6768" s="75" t="str">
        <f t="shared" si="526"/>
        <v/>
      </c>
      <c r="Q6768" s="77" t="str">
        <f t="shared" si="527"/>
        <v/>
      </c>
      <c r="R6768" s="77" t="str">
        <f t="shared" si="528"/>
        <v/>
      </c>
      <c r="S6768" s="77" t="str">
        <f>IF(O6768="","",IF(OR(VALUE(LEFT(O6768,2))&gt;IF(RIGHT(J6768,1)="M",7,19),AND(OR(LEFT(O6768,2)={"07","19"}),VALUE(RIGHT(O6768,2))&gt;15)),TRUE,FALSE))</f>
        <v/>
      </c>
      <c r="T6768" s="77" t="str">
        <f>IF(O6768="","",IF(OR(VALUE(LEFT(O6768,2))&gt;IF(RIGHT(J6768,1)="M",7,19),AND(OR(LEFT(O6768,2)={"07","19"}),VALUE(RIGHT(O6768,2))&gt;5)),TRUE,FALSE))</f>
        <v/>
      </c>
    </row>
    <row r="6769" spans="12:20" x14ac:dyDescent="0.25">
      <c r="L6769" s="75">
        <f>COUNTIF($B$2:B6769,B6769)</f>
        <v>0</v>
      </c>
      <c r="M6769" s="75">
        <f>COUNTIF($L$2:L6769,4)</f>
        <v>42</v>
      </c>
      <c r="N6769" s="76" t="str">
        <f t="shared" si="529"/>
        <v>0</v>
      </c>
      <c r="O6769" s="76" t="str">
        <f t="shared" si="525"/>
        <v/>
      </c>
      <c r="P6769" s="75" t="str">
        <f t="shared" si="526"/>
        <v/>
      </c>
      <c r="Q6769" s="77" t="str">
        <f t="shared" si="527"/>
        <v/>
      </c>
      <c r="R6769" s="77" t="str">
        <f t="shared" si="528"/>
        <v/>
      </c>
      <c r="S6769" s="77" t="str">
        <f>IF(O6769="","",IF(OR(VALUE(LEFT(O6769,2))&gt;IF(RIGHT(J6769,1)="M",7,19),AND(OR(LEFT(O6769,2)={"07","19"}),VALUE(RIGHT(O6769,2))&gt;15)),TRUE,FALSE))</f>
        <v/>
      </c>
      <c r="T6769" s="77" t="str">
        <f>IF(O6769="","",IF(OR(VALUE(LEFT(O6769,2))&gt;IF(RIGHT(J6769,1)="M",7,19),AND(OR(LEFT(O6769,2)={"07","19"}),VALUE(RIGHT(O6769,2))&gt;5)),TRUE,FALSE))</f>
        <v/>
      </c>
    </row>
    <row r="6770" spans="12:20" x14ac:dyDescent="0.25">
      <c r="L6770" s="75">
        <f>COUNTIF($B$2:B6770,B6770)</f>
        <v>0</v>
      </c>
      <c r="M6770" s="75">
        <f>COUNTIF($L$2:L6770,4)</f>
        <v>42</v>
      </c>
      <c r="N6770" s="76" t="str">
        <f t="shared" si="529"/>
        <v>0</v>
      </c>
      <c r="O6770" s="76" t="str">
        <f t="shared" si="525"/>
        <v/>
      </c>
      <c r="P6770" s="75" t="str">
        <f t="shared" si="526"/>
        <v/>
      </c>
      <c r="Q6770" s="77" t="str">
        <f t="shared" si="527"/>
        <v/>
      </c>
      <c r="R6770" s="77" t="str">
        <f t="shared" si="528"/>
        <v/>
      </c>
      <c r="S6770" s="77" t="str">
        <f>IF(O6770="","",IF(OR(VALUE(LEFT(O6770,2))&gt;IF(RIGHT(J6770,1)="M",7,19),AND(OR(LEFT(O6770,2)={"07","19"}),VALUE(RIGHT(O6770,2))&gt;15)),TRUE,FALSE))</f>
        <v/>
      </c>
      <c r="T6770" s="77" t="str">
        <f>IF(O6770="","",IF(OR(VALUE(LEFT(O6770,2))&gt;IF(RIGHT(J6770,1)="M",7,19),AND(OR(LEFT(O6770,2)={"07","19"}),VALUE(RIGHT(O6770,2))&gt;5)),TRUE,FALSE))</f>
        <v/>
      </c>
    </row>
    <row r="6771" spans="12:20" x14ac:dyDescent="0.25">
      <c r="L6771" s="75">
        <f>COUNTIF($B$2:B6771,B6771)</f>
        <v>0</v>
      </c>
      <c r="M6771" s="75">
        <f>COUNTIF($L$2:L6771,4)</f>
        <v>42</v>
      </c>
      <c r="N6771" s="76" t="str">
        <f t="shared" si="529"/>
        <v>0</v>
      </c>
      <c r="O6771" s="76" t="str">
        <f t="shared" si="525"/>
        <v/>
      </c>
      <c r="P6771" s="75" t="str">
        <f t="shared" si="526"/>
        <v/>
      </c>
      <c r="Q6771" s="77" t="str">
        <f t="shared" si="527"/>
        <v/>
      </c>
      <c r="R6771" s="77" t="str">
        <f t="shared" si="528"/>
        <v/>
      </c>
      <c r="S6771" s="77" t="str">
        <f>IF(O6771="","",IF(OR(VALUE(LEFT(O6771,2))&gt;IF(RIGHT(J6771,1)="M",7,19),AND(OR(LEFT(O6771,2)={"07","19"}),VALUE(RIGHT(O6771,2))&gt;15)),TRUE,FALSE))</f>
        <v/>
      </c>
      <c r="T6771" s="77" t="str">
        <f>IF(O6771="","",IF(OR(VALUE(LEFT(O6771,2))&gt;IF(RIGHT(J6771,1)="M",7,19),AND(OR(LEFT(O6771,2)={"07","19"}),VALUE(RIGHT(O6771,2))&gt;5)),TRUE,FALSE))</f>
        <v/>
      </c>
    </row>
    <row r="6772" spans="12:20" x14ac:dyDescent="0.25">
      <c r="L6772" s="75">
        <f>COUNTIF($B$2:B6772,B6772)</f>
        <v>0</v>
      </c>
      <c r="M6772" s="75">
        <f>COUNTIF($L$2:L6772,4)</f>
        <v>42</v>
      </c>
      <c r="N6772" s="76" t="str">
        <f t="shared" si="529"/>
        <v>0</v>
      </c>
      <c r="O6772" s="76" t="str">
        <f t="shared" si="525"/>
        <v/>
      </c>
      <c r="P6772" s="75" t="str">
        <f t="shared" si="526"/>
        <v/>
      </c>
      <c r="Q6772" s="77" t="str">
        <f t="shared" si="527"/>
        <v/>
      </c>
      <c r="R6772" s="77" t="str">
        <f t="shared" si="528"/>
        <v/>
      </c>
      <c r="S6772" s="77" t="str">
        <f>IF(O6772="","",IF(OR(VALUE(LEFT(O6772,2))&gt;IF(RIGHT(J6772,1)="M",7,19),AND(OR(LEFT(O6772,2)={"07","19"}),VALUE(RIGHT(O6772,2))&gt;15)),TRUE,FALSE))</f>
        <v/>
      </c>
      <c r="T6772" s="77" t="str">
        <f>IF(O6772="","",IF(OR(VALUE(LEFT(O6772,2))&gt;IF(RIGHT(J6772,1)="M",7,19),AND(OR(LEFT(O6772,2)={"07","19"}),VALUE(RIGHT(O6772,2))&gt;5)),TRUE,FALSE))</f>
        <v/>
      </c>
    </row>
    <row r="6773" spans="12:20" x14ac:dyDescent="0.25">
      <c r="L6773" s="75">
        <f>COUNTIF($B$2:B6773,B6773)</f>
        <v>0</v>
      </c>
      <c r="M6773" s="75">
        <f>COUNTIF($L$2:L6773,4)</f>
        <v>42</v>
      </c>
      <c r="N6773" s="76" t="str">
        <f t="shared" si="529"/>
        <v>0</v>
      </c>
      <c r="O6773" s="76" t="str">
        <f t="shared" si="525"/>
        <v/>
      </c>
      <c r="P6773" s="75" t="str">
        <f t="shared" si="526"/>
        <v/>
      </c>
      <c r="Q6773" s="77" t="str">
        <f t="shared" si="527"/>
        <v/>
      </c>
      <c r="R6773" s="77" t="str">
        <f t="shared" si="528"/>
        <v/>
      </c>
      <c r="S6773" s="77" t="str">
        <f>IF(O6773="","",IF(OR(VALUE(LEFT(O6773,2))&gt;IF(RIGHT(J6773,1)="M",7,19),AND(OR(LEFT(O6773,2)={"07","19"}),VALUE(RIGHT(O6773,2))&gt;15)),TRUE,FALSE))</f>
        <v/>
      </c>
      <c r="T6773" s="77" t="str">
        <f>IF(O6773="","",IF(OR(VALUE(LEFT(O6773,2))&gt;IF(RIGHT(J6773,1)="M",7,19),AND(OR(LEFT(O6773,2)={"07","19"}),VALUE(RIGHT(O6773,2))&gt;5)),TRUE,FALSE))</f>
        <v/>
      </c>
    </row>
    <row r="6774" spans="12:20" x14ac:dyDescent="0.25">
      <c r="L6774" s="75">
        <f>COUNTIF($B$2:B6774,B6774)</f>
        <v>0</v>
      </c>
      <c r="M6774" s="75">
        <f>COUNTIF($L$2:L6774,4)</f>
        <v>42</v>
      </c>
      <c r="N6774" s="76" t="str">
        <f t="shared" si="529"/>
        <v>0</v>
      </c>
      <c r="O6774" s="76" t="str">
        <f t="shared" si="525"/>
        <v/>
      </c>
      <c r="P6774" s="75" t="str">
        <f t="shared" si="526"/>
        <v/>
      </c>
      <c r="Q6774" s="77" t="str">
        <f t="shared" si="527"/>
        <v/>
      </c>
      <c r="R6774" s="77" t="str">
        <f t="shared" si="528"/>
        <v/>
      </c>
      <c r="S6774" s="77" t="str">
        <f>IF(O6774="","",IF(OR(VALUE(LEFT(O6774,2))&gt;IF(RIGHT(J6774,1)="M",7,19),AND(OR(LEFT(O6774,2)={"07","19"}),VALUE(RIGHT(O6774,2))&gt;15)),TRUE,FALSE))</f>
        <v/>
      </c>
      <c r="T6774" s="77" t="str">
        <f>IF(O6774="","",IF(OR(VALUE(LEFT(O6774,2))&gt;IF(RIGHT(J6774,1)="M",7,19),AND(OR(LEFT(O6774,2)={"07","19"}),VALUE(RIGHT(O6774,2))&gt;5)),TRUE,FALSE))</f>
        <v/>
      </c>
    </row>
    <row r="6775" spans="12:20" x14ac:dyDescent="0.25">
      <c r="L6775" s="75">
        <f>COUNTIF($B$2:B6775,B6775)</f>
        <v>0</v>
      </c>
      <c r="M6775" s="75">
        <f>COUNTIF($L$2:L6775,4)</f>
        <v>42</v>
      </c>
      <c r="N6775" s="76" t="str">
        <f t="shared" si="529"/>
        <v>0</v>
      </c>
      <c r="O6775" s="76" t="str">
        <f t="shared" si="525"/>
        <v/>
      </c>
      <c r="P6775" s="75" t="str">
        <f t="shared" si="526"/>
        <v/>
      </c>
      <c r="Q6775" s="77" t="str">
        <f t="shared" si="527"/>
        <v/>
      </c>
      <c r="R6775" s="77" t="str">
        <f t="shared" si="528"/>
        <v/>
      </c>
      <c r="S6775" s="77" t="str">
        <f>IF(O6775="","",IF(OR(VALUE(LEFT(O6775,2))&gt;IF(RIGHT(J6775,1)="M",7,19),AND(OR(LEFT(O6775,2)={"07","19"}),VALUE(RIGHT(O6775,2))&gt;15)),TRUE,FALSE))</f>
        <v/>
      </c>
      <c r="T6775" s="77" t="str">
        <f>IF(O6775="","",IF(OR(VALUE(LEFT(O6775,2))&gt;IF(RIGHT(J6775,1)="M",7,19),AND(OR(LEFT(O6775,2)={"07","19"}),VALUE(RIGHT(O6775,2))&gt;5)),TRUE,FALSE))</f>
        <v/>
      </c>
    </row>
    <row r="6776" spans="12:20" x14ac:dyDescent="0.25">
      <c r="L6776" s="75">
        <f>COUNTIF($B$2:B6776,B6776)</f>
        <v>0</v>
      </c>
      <c r="M6776" s="75">
        <f>COUNTIF($L$2:L6776,4)</f>
        <v>42</v>
      </c>
      <c r="N6776" s="76" t="str">
        <f t="shared" si="529"/>
        <v>0</v>
      </c>
      <c r="O6776" s="76" t="str">
        <f t="shared" si="525"/>
        <v/>
      </c>
      <c r="P6776" s="75" t="str">
        <f t="shared" si="526"/>
        <v/>
      </c>
      <c r="Q6776" s="77" t="str">
        <f t="shared" si="527"/>
        <v/>
      </c>
      <c r="R6776" s="77" t="str">
        <f t="shared" si="528"/>
        <v/>
      </c>
      <c r="S6776" s="77" t="str">
        <f>IF(O6776="","",IF(OR(VALUE(LEFT(O6776,2))&gt;IF(RIGHT(J6776,1)="M",7,19),AND(OR(LEFT(O6776,2)={"07","19"}),VALUE(RIGHT(O6776,2))&gt;15)),TRUE,FALSE))</f>
        <v/>
      </c>
      <c r="T6776" s="77" t="str">
        <f>IF(O6776="","",IF(OR(VALUE(LEFT(O6776,2))&gt;IF(RIGHT(J6776,1)="M",7,19),AND(OR(LEFT(O6776,2)={"07","19"}),VALUE(RIGHT(O6776,2))&gt;5)),TRUE,FALSE))</f>
        <v/>
      </c>
    </row>
    <row r="6777" spans="12:20" x14ac:dyDescent="0.25">
      <c r="L6777" s="75">
        <f>COUNTIF($B$2:B6777,B6777)</f>
        <v>0</v>
      </c>
      <c r="M6777" s="75">
        <f>COUNTIF($L$2:L6777,4)</f>
        <v>42</v>
      </c>
      <c r="N6777" s="76" t="str">
        <f t="shared" si="529"/>
        <v>0</v>
      </c>
      <c r="O6777" s="76" t="str">
        <f t="shared" si="525"/>
        <v/>
      </c>
      <c r="P6777" s="75" t="str">
        <f t="shared" si="526"/>
        <v/>
      </c>
      <c r="Q6777" s="77" t="str">
        <f t="shared" si="527"/>
        <v/>
      </c>
      <c r="R6777" s="77" t="str">
        <f t="shared" si="528"/>
        <v/>
      </c>
      <c r="S6777" s="77" t="str">
        <f>IF(O6777="","",IF(OR(VALUE(LEFT(O6777,2))&gt;IF(RIGHT(J6777,1)="M",7,19),AND(OR(LEFT(O6777,2)={"07","19"}),VALUE(RIGHT(O6777,2))&gt;15)),TRUE,FALSE))</f>
        <v/>
      </c>
      <c r="T6777" s="77" t="str">
        <f>IF(O6777="","",IF(OR(VALUE(LEFT(O6777,2))&gt;IF(RIGHT(J6777,1)="M",7,19),AND(OR(LEFT(O6777,2)={"07","19"}),VALUE(RIGHT(O6777,2))&gt;5)),TRUE,FALSE))</f>
        <v/>
      </c>
    </row>
    <row r="6778" spans="12:20" x14ac:dyDescent="0.25">
      <c r="L6778" s="75">
        <f>COUNTIF($B$2:B6778,B6778)</f>
        <v>0</v>
      </c>
      <c r="M6778" s="75">
        <f>COUNTIF($L$2:L6778,4)</f>
        <v>42</v>
      </c>
      <c r="N6778" s="76" t="str">
        <f t="shared" si="529"/>
        <v>0</v>
      </c>
      <c r="O6778" s="76" t="str">
        <f t="shared" si="525"/>
        <v/>
      </c>
      <c r="P6778" s="75" t="str">
        <f t="shared" si="526"/>
        <v/>
      </c>
      <c r="Q6778" s="77" t="str">
        <f t="shared" si="527"/>
        <v/>
      </c>
      <c r="R6778" s="77" t="str">
        <f t="shared" si="528"/>
        <v/>
      </c>
      <c r="S6778" s="77" t="str">
        <f>IF(O6778="","",IF(OR(VALUE(LEFT(O6778,2))&gt;IF(RIGHT(J6778,1)="M",7,19),AND(OR(LEFT(O6778,2)={"07","19"}),VALUE(RIGHT(O6778,2))&gt;15)),TRUE,FALSE))</f>
        <v/>
      </c>
      <c r="T6778" s="77" t="str">
        <f>IF(O6778="","",IF(OR(VALUE(LEFT(O6778,2))&gt;IF(RIGHT(J6778,1)="M",7,19),AND(OR(LEFT(O6778,2)={"07","19"}),VALUE(RIGHT(O6778,2))&gt;5)),TRUE,FALSE))</f>
        <v/>
      </c>
    </row>
    <row r="6779" spans="12:20" x14ac:dyDescent="0.25">
      <c r="L6779" s="75">
        <f>COUNTIF($B$2:B6779,B6779)</f>
        <v>0</v>
      </c>
      <c r="M6779" s="75">
        <f>COUNTIF($L$2:L6779,4)</f>
        <v>42</v>
      </c>
      <c r="N6779" s="76" t="str">
        <f t="shared" si="529"/>
        <v>0</v>
      </c>
      <c r="O6779" s="76" t="str">
        <f t="shared" si="525"/>
        <v/>
      </c>
      <c r="P6779" s="75" t="str">
        <f t="shared" si="526"/>
        <v/>
      </c>
      <c r="Q6779" s="77" t="str">
        <f t="shared" si="527"/>
        <v/>
      </c>
      <c r="R6779" s="77" t="str">
        <f t="shared" si="528"/>
        <v/>
      </c>
      <c r="S6779" s="77" t="str">
        <f>IF(O6779="","",IF(OR(VALUE(LEFT(O6779,2))&gt;IF(RIGHT(J6779,1)="M",7,19),AND(OR(LEFT(O6779,2)={"07","19"}),VALUE(RIGHT(O6779,2))&gt;15)),TRUE,FALSE))</f>
        <v/>
      </c>
      <c r="T6779" s="77" t="str">
        <f>IF(O6779="","",IF(OR(VALUE(LEFT(O6779,2))&gt;IF(RIGHT(J6779,1)="M",7,19),AND(OR(LEFT(O6779,2)={"07","19"}),VALUE(RIGHT(O6779,2))&gt;5)),TRUE,FALSE))</f>
        <v/>
      </c>
    </row>
    <row r="6780" spans="12:20" x14ac:dyDescent="0.25">
      <c r="L6780" s="75">
        <f>COUNTIF($B$2:B6780,B6780)</f>
        <v>0</v>
      </c>
      <c r="M6780" s="75">
        <f>COUNTIF($L$2:L6780,4)</f>
        <v>42</v>
      </c>
      <c r="N6780" s="76" t="str">
        <f t="shared" si="529"/>
        <v>0</v>
      </c>
      <c r="O6780" s="76" t="str">
        <f t="shared" si="525"/>
        <v/>
      </c>
      <c r="P6780" s="75" t="str">
        <f t="shared" si="526"/>
        <v/>
      </c>
      <c r="Q6780" s="77" t="str">
        <f t="shared" si="527"/>
        <v/>
      </c>
      <c r="R6780" s="77" t="str">
        <f t="shared" si="528"/>
        <v/>
      </c>
      <c r="S6780" s="77" t="str">
        <f>IF(O6780="","",IF(OR(VALUE(LEFT(O6780,2))&gt;IF(RIGHT(J6780,1)="M",7,19),AND(OR(LEFT(O6780,2)={"07","19"}),VALUE(RIGHT(O6780,2))&gt;15)),TRUE,FALSE))</f>
        <v/>
      </c>
      <c r="T6780" s="77" t="str">
        <f>IF(O6780="","",IF(OR(VALUE(LEFT(O6780,2))&gt;IF(RIGHT(J6780,1)="M",7,19),AND(OR(LEFT(O6780,2)={"07","19"}),VALUE(RIGHT(O6780,2))&gt;5)),TRUE,FALSE))</f>
        <v/>
      </c>
    </row>
    <row r="6781" spans="12:20" x14ac:dyDescent="0.25">
      <c r="L6781" s="75">
        <f>COUNTIF($B$2:B6781,B6781)</f>
        <v>0</v>
      </c>
      <c r="M6781" s="75">
        <f>COUNTIF($L$2:L6781,4)</f>
        <v>42</v>
      </c>
      <c r="N6781" s="76" t="str">
        <f t="shared" si="529"/>
        <v>0</v>
      </c>
      <c r="O6781" s="76" t="str">
        <f t="shared" si="525"/>
        <v/>
      </c>
      <c r="P6781" s="75" t="str">
        <f t="shared" si="526"/>
        <v/>
      </c>
      <c r="Q6781" s="77" t="str">
        <f t="shared" si="527"/>
        <v/>
      </c>
      <c r="R6781" s="77" t="str">
        <f t="shared" si="528"/>
        <v/>
      </c>
      <c r="S6781" s="77" t="str">
        <f>IF(O6781="","",IF(OR(VALUE(LEFT(O6781,2))&gt;IF(RIGHT(J6781,1)="M",7,19),AND(OR(LEFT(O6781,2)={"07","19"}),VALUE(RIGHT(O6781,2))&gt;15)),TRUE,FALSE))</f>
        <v/>
      </c>
      <c r="T6781" s="77" t="str">
        <f>IF(O6781="","",IF(OR(VALUE(LEFT(O6781,2))&gt;IF(RIGHT(J6781,1)="M",7,19),AND(OR(LEFT(O6781,2)={"07","19"}),VALUE(RIGHT(O6781,2))&gt;5)),TRUE,FALSE))</f>
        <v/>
      </c>
    </row>
    <row r="6782" spans="12:20" x14ac:dyDescent="0.25">
      <c r="L6782" s="75">
        <f>COUNTIF($B$2:B6782,B6782)</f>
        <v>0</v>
      </c>
      <c r="M6782" s="75">
        <f>COUNTIF($L$2:L6782,4)</f>
        <v>42</v>
      </c>
      <c r="N6782" s="76" t="str">
        <f t="shared" si="529"/>
        <v>0</v>
      </c>
      <c r="O6782" s="76" t="str">
        <f t="shared" si="525"/>
        <v/>
      </c>
      <c r="P6782" s="75" t="str">
        <f t="shared" si="526"/>
        <v/>
      </c>
      <c r="Q6782" s="77" t="str">
        <f t="shared" si="527"/>
        <v/>
      </c>
      <c r="R6782" s="77" t="str">
        <f t="shared" si="528"/>
        <v/>
      </c>
      <c r="S6782" s="77" t="str">
        <f>IF(O6782="","",IF(OR(VALUE(LEFT(O6782,2))&gt;IF(RIGHT(J6782,1)="M",7,19),AND(OR(LEFT(O6782,2)={"07","19"}),VALUE(RIGHT(O6782,2))&gt;15)),TRUE,FALSE))</f>
        <v/>
      </c>
      <c r="T6782" s="77" t="str">
        <f>IF(O6782="","",IF(OR(VALUE(LEFT(O6782,2))&gt;IF(RIGHT(J6782,1)="M",7,19),AND(OR(LEFT(O6782,2)={"07","19"}),VALUE(RIGHT(O6782,2))&gt;5)),TRUE,FALSE))</f>
        <v/>
      </c>
    </row>
    <row r="6783" spans="12:20" x14ac:dyDescent="0.25">
      <c r="L6783" s="75">
        <f>COUNTIF($B$2:B6783,B6783)</f>
        <v>0</v>
      </c>
      <c r="M6783" s="75">
        <f>COUNTIF($L$2:L6783,4)</f>
        <v>42</v>
      </c>
      <c r="N6783" s="76" t="str">
        <f t="shared" si="529"/>
        <v>0</v>
      </c>
      <c r="O6783" s="76" t="str">
        <f t="shared" si="525"/>
        <v/>
      </c>
      <c r="P6783" s="75" t="str">
        <f t="shared" si="526"/>
        <v/>
      </c>
      <c r="Q6783" s="77" t="str">
        <f t="shared" si="527"/>
        <v/>
      </c>
      <c r="R6783" s="77" t="str">
        <f t="shared" si="528"/>
        <v/>
      </c>
      <c r="S6783" s="77" t="str">
        <f>IF(O6783="","",IF(OR(VALUE(LEFT(O6783,2))&gt;IF(RIGHT(J6783,1)="M",7,19),AND(OR(LEFT(O6783,2)={"07","19"}),VALUE(RIGHT(O6783,2))&gt;15)),TRUE,FALSE))</f>
        <v/>
      </c>
      <c r="T6783" s="77" t="str">
        <f>IF(O6783="","",IF(OR(VALUE(LEFT(O6783,2))&gt;IF(RIGHT(J6783,1)="M",7,19),AND(OR(LEFT(O6783,2)={"07","19"}),VALUE(RIGHT(O6783,2))&gt;5)),TRUE,FALSE))</f>
        <v/>
      </c>
    </row>
    <row r="6784" spans="12:20" x14ac:dyDescent="0.25">
      <c r="L6784" s="75">
        <f>COUNTIF($B$2:B6784,B6784)</f>
        <v>0</v>
      </c>
      <c r="M6784" s="75">
        <f>COUNTIF($L$2:L6784,4)</f>
        <v>42</v>
      </c>
      <c r="N6784" s="76" t="str">
        <f t="shared" si="529"/>
        <v>0</v>
      </c>
      <c r="O6784" s="76" t="str">
        <f t="shared" si="525"/>
        <v/>
      </c>
      <c r="P6784" s="75" t="str">
        <f t="shared" si="526"/>
        <v/>
      </c>
      <c r="Q6784" s="77" t="str">
        <f t="shared" si="527"/>
        <v/>
      </c>
      <c r="R6784" s="77" t="str">
        <f t="shared" si="528"/>
        <v/>
      </c>
      <c r="S6784" s="77" t="str">
        <f>IF(O6784="","",IF(OR(VALUE(LEFT(O6784,2))&gt;IF(RIGHT(J6784,1)="M",7,19),AND(OR(LEFT(O6784,2)={"07","19"}),VALUE(RIGHT(O6784,2))&gt;15)),TRUE,FALSE))</f>
        <v/>
      </c>
      <c r="T6784" s="77" t="str">
        <f>IF(O6784="","",IF(OR(VALUE(LEFT(O6784,2))&gt;IF(RIGHT(J6784,1)="M",7,19),AND(OR(LEFT(O6784,2)={"07","19"}),VALUE(RIGHT(O6784,2))&gt;5)),TRUE,FALSE))</f>
        <v/>
      </c>
    </row>
    <row r="6785" spans="12:20" x14ac:dyDescent="0.25">
      <c r="L6785" s="75">
        <f>COUNTIF($B$2:B6785,B6785)</f>
        <v>0</v>
      </c>
      <c r="M6785" s="75">
        <f>COUNTIF($L$2:L6785,4)</f>
        <v>42</v>
      </c>
      <c r="N6785" s="76" t="str">
        <f t="shared" si="529"/>
        <v>0</v>
      </c>
      <c r="O6785" s="76" t="str">
        <f t="shared" si="525"/>
        <v/>
      </c>
      <c r="P6785" s="75" t="str">
        <f t="shared" si="526"/>
        <v/>
      </c>
      <c r="Q6785" s="77" t="str">
        <f t="shared" si="527"/>
        <v/>
      </c>
      <c r="R6785" s="77" t="str">
        <f t="shared" si="528"/>
        <v/>
      </c>
      <c r="S6785" s="77" t="str">
        <f>IF(O6785="","",IF(OR(VALUE(LEFT(O6785,2))&gt;IF(RIGHT(J6785,1)="M",7,19),AND(OR(LEFT(O6785,2)={"07","19"}),VALUE(RIGHT(O6785,2))&gt;15)),TRUE,FALSE))</f>
        <v/>
      </c>
      <c r="T6785" s="77" t="str">
        <f>IF(O6785="","",IF(OR(VALUE(LEFT(O6785,2))&gt;IF(RIGHT(J6785,1)="M",7,19),AND(OR(LEFT(O6785,2)={"07","19"}),VALUE(RIGHT(O6785,2))&gt;5)),TRUE,FALSE))</f>
        <v/>
      </c>
    </row>
    <row r="6786" spans="12:20" x14ac:dyDescent="0.25">
      <c r="L6786" s="75">
        <f>COUNTIF($B$2:B6786,B6786)</f>
        <v>0</v>
      </c>
      <c r="M6786" s="75">
        <f>COUNTIF($L$2:L6786,4)</f>
        <v>42</v>
      </c>
      <c r="N6786" s="76" t="str">
        <f t="shared" si="529"/>
        <v>0</v>
      </c>
      <c r="O6786" s="76" t="str">
        <f t="shared" ref="O6786:O6849" si="530">TRIM(SUBSTITUTE(SUBSTITUTE(D6786,"+",""),"_",""))</f>
        <v/>
      </c>
      <c r="P6786" s="75" t="str">
        <f t="shared" ref="P6786:P6849" si="531">TRIM(SUBSTITUTE(SUBSTITUTE(E6786,"+",""),"_",""))</f>
        <v/>
      </c>
      <c r="Q6786" s="77" t="str">
        <f t="shared" ref="Q6786:Q6849" si="532">IFERROR(IF(RIGHT(P6786,2)&lt;RIGHT(O6786,2),IF(P6786&lt;O6786,P6786+2360-O6786,P6786-40-O6786),IF(P6786&lt;O6786,P6786+2400-O6786,P6786-O6786)),"")</f>
        <v/>
      </c>
      <c r="R6786" s="77" t="str">
        <f t="shared" ref="R6786:R6849" si="533">IFERROR(ROUNDDOWN(Q6786/100,0),"")</f>
        <v/>
      </c>
      <c r="S6786" s="77" t="str">
        <f>IF(O6786="","",IF(OR(VALUE(LEFT(O6786,2))&gt;IF(RIGHT(J6786,1)="M",7,19),AND(OR(LEFT(O6786,2)={"07","19"}),VALUE(RIGHT(O6786,2))&gt;15)),TRUE,FALSE))</f>
        <v/>
      </c>
      <c r="T6786" s="77" t="str">
        <f>IF(O6786="","",IF(OR(VALUE(LEFT(O6786,2))&gt;IF(RIGHT(J6786,1)="M",7,19),AND(OR(LEFT(O6786,2)={"07","19"}),VALUE(RIGHT(O6786,2))&gt;5)),TRUE,FALSE))</f>
        <v/>
      </c>
    </row>
    <row r="6787" spans="12:20" x14ac:dyDescent="0.25">
      <c r="L6787" s="75">
        <f>COUNTIF($B$2:B6787,B6787)</f>
        <v>0</v>
      </c>
      <c r="M6787" s="75">
        <f>COUNTIF($L$2:L6787,4)</f>
        <v>42</v>
      </c>
      <c r="N6787" s="76" t="str">
        <f t="shared" ref="N6787:N6850" si="534">A6787&amp;DAY(C6787)</f>
        <v>0</v>
      </c>
      <c r="O6787" s="76" t="str">
        <f t="shared" si="530"/>
        <v/>
      </c>
      <c r="P6787" s="75" t="str">
        <f t="shared" si="531"/>
        <v/>
      </c>
      <c r="Q6787" s="77" t="str">
        <f t="shared" si="532"/>
        <v/>
      </c>
      <c r="R6787" s="77" t="str">
        <f t="shared" si="533"/>
        <v/>
      </c>
      <c r="S6787" s="77" t="str">
        <f>IF(O6787="","",IF(OR(VALUE(LEFT(O6787,2))&gt;IF(RIGHT(J6787,1)="M",7,19),AND(OR(LEFT(O6787,2)={"07","19"}),VALUE(RIGHT(O6787,2))&gt;15)),TRUE,FALSE))</f>
        <v/>
      </c>
      <c r="T6787" s="77" t="str">
        <f>IF(O6787="","",IF(OR(VALUE(LEFT(O6787,2))&gt;IF(RIGHT(J6787,1)="M",7,19),AND(OR(LEFT(O6787,2)={"07","19"}),VALUE(RIGHT(O6787,2))&gt;5)),TRUE,FALSE))</f>
        <v/>
      </c>
    </row>
    <row r="6788" spans="12:20" x14ac:dyDescent="0.25">
      <c r="L6788" s="75">
        <f>COUNTIF($B$2:B6788,B6788)</f>
        <v>0</v>
      </c>
      <c r="M6788" s="75">
        <f>COUNTIF($L$2:L6788,4)</f>
        <v>42</v>
      </c>
      <c r="N6788" s="76" t="str">
        <f t="shared" si="534"/>
        <v>0</v>
      </c>
      <c r="O6788" s="76" t="str">
        <f t="shared" si="530"/>
        <v/>
      </c>
      <c r="P6788" s="75" t="str">
        <f t="shared" si="531"/>
        <v/>
      </c>
      <c r="Q6788" s="77" t="str">
        <f t="shared" si="532"/>
        <v/>
      </c>
      <c r="R6788" s="77" t="str">
        <f t="shared" si="533"/>
        <v/>
      </c>
      <c r="S6788" s="77" t="str">
        <f>IF(O6788="","",IF(OR(VALUE(LEFT(O6788,2))&gt;IF(RIGHT(J6788,1)="M",7,19),AND(OR(LEFT(O6788,2)={"07","19"}),VALUE(RIGHT(O6788,2))&gt;15)),TRUE,FALSE))</f>
        <v/>
      </c>
      <c r="T6788" s="77" t="str">
        <f>IF(O6788="","",IF(OR(VALUE(LEFT(O6788,2))&gt;IF(RIGHT(J6788,1)="M",7,19),AND(OR(LEFT(O6788,2)={"07","19"}),VALUE(RIGHT(O6788,2))&gt;5)),TRUE,FALSE))</f>
        <v/>
      </c>
    </row>
    <row r="6789" spans="12:20" x14ac:dyDescent="0.25">
      <c r="L6789" s="75">
        <f>COUNTIF($B$2:B6789,B6789)</f>
        <v>0</v>
      </c>
      <c r="M6789" s="75">
        <f>COUNTIF($L$2:L6789,4)</f>
        <v>42</v>
      </c>
      <c r="N6789" s="76" t="str">
        <f t="shared" si="534"/>
        <v>0</v>
      </c>
      <c r="O6789" s="76" t="str">
        <f t="shared" si="530"/>
        <v/>
      </c>
      <c r="P6789" s="75" t="str">
        <f t="shared" si="531"/>
        <v/>
      </c>
      <c r="Q6789" s="77" t="str">
        <f t="shared" si="532"/>
        <v/>
      </c>
      <c r="R6789" s="77" t="str">
        <f t="shared" si="533"/>
        <v/>
      </c>
      <c r="S6789" s="77" t="str">
        <f>IF(O6789="","",IF(OR(VALUE(LEFT(O6789,2))&gt;IF(RIGHT(J6789,1)="M",7,19),AND(OR(LEFT(O6789,2)={"07","19"}),VALUE(RIGHT(O6789,2))&gt;15)),TRUE,FALSE))</f>
        <v/>
      </c>
      <c r="T6789" s="77" t="str">
        <f>IF(O6789="","",IF(OR(VALUE(LEFT(O6789,2))&gt;IF(RIGHT(J6789,1)="M",7,19),AND(OR(LEFT(O6789,2)={"07","19"}),VALUE(RIGHT(O6789,2))&gt;5)),TRUE,FALSE))</f>
        <v/>
      </c>
    </row>
    <row r="6790" spans="12:20" x14ac:dyDescent="0.25">
      <c r="L6790" s="75">
        <f>COUNTIF($B$2:B6790,B6790)</f>
        <v>0</v>
      </c>
      <c r="M6790" s="75">
        <f>COUNTIF($L$2:L6790,4)</f>
        <v>42</v>
      </c>
      <c r="N6790" s="76" t="str">
        <f t="shared" si="534"/>
        <v>0</v>
      </c>
      <c r="O6790" s="76" t="str">
        <f t="shared" si="530"/>
        <v/>
      </c>
      <c r="P6790" s="75" t="str">
        <f t="shared" si="531"/>
        <v/>
      </c>
      <c r="Q6790" s="77" t="str">
        <f t="shared" si="532"/>
        <v/>
      </c>
      <c r="R6790" s="77" t="str">
        <f t="shared" si="533"/>
        <v/>
      </c>
      <c r="S6790" s="77" t="str">
        <f>IF(O6790="","",IF(OR(VALUE(LEFT(O6790,2))&gt;IF(RIGHT(J6790,1)="M",7,19),AND(OR(LEFT(O6790,2)={"07","19"}),VALUE(RIGHT(O6790,2))&gt;15)),TRUE,FALSE))</f>
        <v/>
      </c>
      <c r="T6790" s="77" t="str">
        <f>IF(O6790="","",IF(OR(VALUE(LEFT(O6790,2))&gt;IF(RIGHT(J6790,1)="M",7,19),AND(OR(LEFT(O6790,2)={"07","19"}),VALUE(RIGHT(O6790,2))&gt;5)),TRUE,FALSE))</f>
        <v/>
      </c>
    </row>
    <row r="6791" spans="12:20" x14ac:dyDescent="0.25">
      <c r="L6791" s="75">
        <f>COUNTIF($B$2:B6791,B6791)</f>
        <v>0</v>
      </c>
      <c r="M6791" s="75">
        <f>COUNTIF($L$2:L6791,4)</f>
        <v>42</v>
      </c>
      <c r="N6791" s="76" t="str">
        <f t="shared" si="534"/>
        <v>0</v>
      </c>
      <c r="O6791" s="76" t="str">
        <f t="shared" si="530"/>
        <v/>
      </c>
      <c r="P6791" s="75" t="str">
        <f t="shared" si="531"/>
        <v/>
      </c>
      <c r="Q6791" s="77" t="str">
        <f t="shared" si="532"/>
        <v/>
      </c>
      <c r="R6791" s="77" t="str">
        <f t="shared" si="533"/>
        <v/>
      </c>
      <c r="S6791" s="77" t="str">
        <f>IF(O6791="","",IF(OR(VALUE(LEFT(O6791,2))&gt;IF(RIGHT(J6791,1)="M",7,19),AND(OR(LEFT(O6791,2)={"07","19"}),VALUE(RIGHT(O6791,2))&gt;15)),TRUE,FALSE))</f>
        <v/>
      </c>
      <c r="T6791" s="77" t="str">
        <f>IF(O6791="","",IF(OR(VALUE(LEFT(O6791,2))&gt;IF(RIGHT(J6791,1)="M",7,19),AND(OR(LEFT(O6791,2)={"07","19"}),VALUE(RIGHT(O6791,2))&gt;5)),TRUE,FALSE))</f>
        <v/>
      </c>
    </row>
    <row r="6792" spans="12:20" x14ac:dyDescent="0.25">
      <c r="L6792" s="75">
        <f>COUNTIF($B$2:B6792,B6792)</f>
        <v>0</v>
      </c>
      <c r="M6792" s="75">
        <f>COUNTIF($L$2:L6792,4)</f>
        <v>42</v>
      </c>
      <c r="N6792" s="76" t="str">
        <f t="shared" si="534"/>
        <v>0</v>
      </c>
      <c r="O6792" s="76" t="str">
        <f t="shared" si="530"/>
        <v/>
      </c>
      <c r="P6792" s="75" t="str">
        <f t="shared" si="531"/>
        <v/>
      </c>
      <c r="Q6792" s="77" t="str">
        <f t="shared" si="532"/>
        <v/>
      </c>
      <c r="R6792" s="77" t="str">
        <f t="shared" si="533"/>
        <v/>
      </c>
      <c r="S6792" s="77" t="str">
        <f>IF(O6792="","",IF(OR(VALUE(LEFT(O6792,2))&gt;IF(RIGHT(J6792,1)="M",7,19),AND(OR(LEFT(O6792,2)={"07","19"}),VALUE(RIGHT(O6792,2))&gt;15)),TRUE,FALSE))</f>
        <v/>
      </c>
      <c r="T6792" s="77" t="str">
        <f>IF(O6792="","",IF(OR(VALUE(LEFT(O6792,2))&gt;IF(RIGHT(J6792,1)="M",7,19),AND(OR(LEFT(O6792,2)={"07","19"}),VALUE(RIGHT(O6792,2))&gt;5)),TRUE,FALSE))</f>
        <v/>
      </c>
    </row>
    <row r="6793" spans="12:20" x14ac:dyDescent="0.25">
      <c r="L6793" s="75">
        <f>COUNTIF($B$2:B6793,B6793)</f>
        <v>0</v>
      </c>
      <c r="M6793" s="75">
        <f>COUNTIF($L$2:L6793,4)</f>
        <v>42</v>
      </c>
      <c r="N6793" s="76" t="str">
        <f t="shared" si="534"/>
        <v>0</v>
      </c>
      <c r="O6793" s="76" t="str">
        <f t="shared" si="530"/>
        <v/>
      </c>
      <c r="P6793" s="75" t="str">
        <f t="shared" si="531"/>
        <v/>
      </c>
      <c r="Q6793" s="77" t="str">
        <f t="shared" si="532"/>
        <v/>
      </c>
      <c r="R6793" s="77" t="str">
        <f t="shared" si="533"/>
        <v/>
      </c>
      <c r="S6793" s="77" t="str">
        <f>IF(O6793="","",IF(OR(VALUE(LEFT(O6793,2))&gt;IF(RIGHT(J6793,1)="M",7,19),AND(OR(LEFT(O6793,2)={"07","19"}),VALUE(RIGHT(O6793,2))&gt;15)),TRUE,FALSE))</f>
        <v/>
      </c>
      <c r="T6793" s="77" t="str">
        <f>IF(O6793="","",IF(OR(VALUE(LEFT(O6793,2))&gt;IF(RIGHT(J6793,1)="M",7,19),AND(OR(LEFT(O6793,2)={"07","19"}),VALUE(RIGHT(O6793,2))&gt;5)),TRUE,FALSE))</f>
        <v/>
      </c>
    </row>
    <row r="6794" spans="12:20" x14ac:dyDescent="0.25">
      <c r="L6794" s="75">
        <f>COUNTIF($B$2:B6794,B6794)</f>
        <v>0</v>
      </c>
      <c r="M6794" s="75">
        <f>COUNTIF($L$2:L6794,4)</f>
        <v>42</v>
      </c>
      <c r="N6794" s="76" t="str">
        <f t="shared" si="534"/>
        <v>0</v>
      </c>
      <c r="O6794" s="76" t="str">
        <f t="shared" si="530"/>
        <v/>
      </c>
      <c r="P6794" s="75" t="str">
        <f t="shared" si="531"/>
        <v/>
      </c>
      <c r="Q6794" s="77" t="str">
        <f t="shared" si="532"/>
        <v/>
      </c>
      <c r="R6794" s="77" t="str">
        <f t="shared" si="533"/>
        <v/>
      </c>
      <c r="S6794" s="77" t="str">
        <f>IF(O6794="","",IF(OR(VALUE(LEFT(O6794,2))&gt;IF(RIGHT(J6794,1)="M",7,19),AND(OR(LEFT(O6794,2)={"07","19"}),VALUE(RIGHT(O6794,2))&gt;15)),TRUE,FALSE))</f>
        <v/>
      </c>
      <c r="T6794" s="77" t="str">
        <f>IF(O6794="","",IF(OR(VALUE(LEFT(O6794,2))&gt;IF(RIGHT(J6794,1)="M",7,19),AND(OR(LEFT(O6794,2)={"07","19"}),VALUE(RIGHT(O6794,2))&gt;5)),TRUE,FALSE))</f>
        <v/>
      </c>
    </row>
    <row r="6795" spans="12:20" x14ac:dyDescent="0.25">
      <c r="L6795" s="75">
        <f>COUNTIF($B$2:B6795,B6795)</f>
        <v>0</v>
      </c>
      <c r="M6795" s="75">
        <f>COUNTIF($L$2:L6795,4)</f>
        <v>42</v>
      </c>
      <c r="N6795" s="76" t="str">
        <f t="shared" si="534"/>
        <v>0</v>
      </c>
      <c r="O6795" s="76" t="str">
        <f t="shared" si="530"/>
        <v/>
      </c>
      <c r="P6795" s="75" t="str">
        <f t="shared" si="531"/>
        <v/>
      </c>
      <c r="Q6795" s="77" t="str">
        <f t="shared" si="532"/>
        <v/>
      </c>
      <c r="R6795" s="77" t="str">
        <f t="shared" si="533"/>
        <v/>
      </c>
      <c r="S6795" s="77" t="str">
        <f>IF(O6795="","",IF(OR(VALUE(LEFT(O6795,2))&gt;IF(RIGHT(J6795,1)="M",7,19),AND(OR(LEFT(O6795,2)={"07","19"}),VALUE(RIGHT(O6795,2))&gt;15)),TRUE,FALSE))</f>
        <v/>
      </c>
      <c r="T6795" s="77" t="str">
        <f>IF(O6795="","",IF(OR(VALUE(LEFT(O6795,2))&gt;IF(RIGHT(J6795,1)="M",7,19),AND(OR(LEFT(O6795,2)={"07","19"}),VALUE(RIGHT(O6795,2))&gt;5)),TRUE,FALSE))</f>
        <v/>
      </c>
    </row>
    <row r="6796" spans="12:20" x14ac:dyDescent="0.25">
      <c r="L6796" s="75">
        <f>COUNTIF($B$2:B6796,B6796)</f>
        <v>0</v>
      </c>
      <c r="M6796" s="75">
        <f>COUNTIF($L$2:L6796,4)</f>
        <v>42</v>
      </c>
      <c r="N6796" s="76" t="str">
        <f t="shared" si="534"/>
        <v>0</v>
      </c>
      <c r="O6796" s="76" t="str">
        <f t="shared" si="530"/>
        <v/>
      </c>
      <c r="P6796" s="75" t="str">
        <f t="shared" si="531"/>
        <v/>
      </c>
      <c r="Q6796" s="77" t="str">
        <f t="shared" si="532"/>
        <v/>
      </c>
      <c r="R6796" s="77" t="str">
        <f t="shared" si="533"/>
        <v/>
      </c>
      <c r="S6796" s="77" t="str">
        <f>IF(O6796="","",IF(OR(VALUE(LEFT(O6796,2))&gt;IF(RIGHT(J6796,1)="M",7,19),AND(OR(LEFT(O6796,2)={"07","19"}),VALUE(RIGHT(O6796,2))&gt;15)),TRUE,FALSE))</f>
        <v/>
      </c>
      <c r="T6796" s="77" t="str">
        <f>IF(O6796="","",IF(OR(VALUE(LEFT(O6796,2))&gt;IF(RIGHT(J6796,1)="M",7,19),AND(OR(LEFT(O6796,2)={"07","19"}),VALUE(RIGHT(O6796,2))&gt;5)),TRUE,FALSE))</f>
        <v/>
      </c>
    </row>
    <row r="6797" spans="12:20" x14ac:dyDescent="0.25">
      <c r="L6797" s="75">
        <f>COUNTIF($B$2:B6797,B6797)</f>
        <v>0</v>
      </c>
      <c r="M6797" s="75">
        <f>COUNTIF($L$2:L6797,4)</f>
        <v>42</v>
      </c>
      <c r="N6797" s="76" t="str">
        <f t="shared" si="534"/>
        <v>0</v>
      </c>
      <c r="O6797" s="76" t="str">
        <f t="shared" si="530"/>
        <v/>
      </c>
      <c r="P6797" s="75" t="str">
        <f t="shared" si="531"/>
        <v/>
      </c>
      <c r="Q6797" s="77" t="str">
        <f t="shared" si="532"/>
        <v/>
      </c>
      <c r="R6797" s="77" t="str">
        <f t="shared" si="533"/>
        <v/>
      </c>
      <c r="S6797" s="77" t="str">
        <f>IF(O6797="","",IF(OR(VALUE(LEFT(O6797,2))&gt;IF(RIGHT(J6797,1)="M",7,19),AND(OR(LEFT(O6797,2)={"07","19"}),VALUE(RIGHT(O6797,2))&gt;15)),TRUE,FALSE))</f>
        <v/>
      </c>
      <c r="T6797" s="77" t="str">
        <f>IF(O6797="","",IF(OR(VALUE(LEFT(O6797,2))&gt;IF(RIGHT(J6797,1)="M",7,19),AND(OR(LEFT(O6797,2)={"07","19"}),VALUE(RIGHT(O6797,2))&gt;5)),TRUE,FALSE))</f>
        <v/>
      </c>
    </row>
    <row r="6798" spans="12:20" x14ac:dyDescent="0.25">
      <c r="L6798" s="75">
        <f>COUNTIF($B$2:B6798,B6798)</f>
        <v>0</v>
      </c>
      <c r="M6798" s="75">
        <f>COUNTIF($L$2:L6798,4)</f>
        <v>42</v>
      </c>
      <c r="N6798" s="76" t="str">
        <f t="shared" si="534"/>
        <v>0</v>
      </c>
      <c r="O6798" s="76" t="str">
        <f t="shared" si="530"/>
        <v/>
      </c>
      <c r="P6798" s="75" t="str">
        <f t="shared" si="531"/>
        <v/>
      </c>
      <c r="Q6798" s="77" t="str">
        <f t="shared" si="532"/>
        <v/>
      </c>
      <c r="R6798" s="77" t="str">
        <f t="shared" si="533"/>
        <v/>
      </c>
      <c r="S6798" s="77" t="str">
        <f>IF(O6798="","",IF(OR(VALUE(LEFT(O6798,2))&gt;IF(RIGHT(J6798,1)="M",7,19),AND(OR(LEFT(O6798,2)={"07","19"}),VALUE(RIGHT(O6798,2))&gt;15)),TRUE,FALSE))</f>
        <v/>
      </c>
      <c r="T6798" s="77" t="str">
        <f>IF(O6798="","",IF(OR(VALUE(LEFT(O6798,2))&gt;IF(RIGHT(J6798,1)="M",7,19),AND(OR(LEFT(O6798,2)={"07","19"}),VALUE(RIGHT(O6798,2))&gt;5)),TRUE,FALSE))</f>
        <v/>
      </c>
    </row>
    <row r="6799" spans="12:20" x14ac:dyDescent="0.25">
      <c r="L6799" s="75">
        <f>COUNTIF($B$2:B6799,B6799)</f>
        <v>0</v>
      </c>
      <c r="M6799" s="75">
        <f>COUNTIF($L$2:L6799,4)</f>
        <v>42</v>
      </c>
      <c r="N6799" s="76" t="str">
        <f t="shared" si="534"/>
        <v>0</v>
      </c>
      <c r="O6799" s="76" t="str">
        <f t="shared" si="530"/>
        <v/>
      </c>
      <c r="P6799" s="75" t="str">
        <f t="shared" si="531"/>
        <v/>
      </c>
      <c r="Q6799" s="77" t="str">
        <f t="shared" si="532"/>
        <v/>
      </c>
      <c r="R6799" s="77" t="str">
        <f t="shared" si="533"/>
        <v/>
      </c>
      <c r="S6799" s="77" t="str">
        <f>IF(O6799="","",IF(OR(VALUE(LEFT(O6799,2))&gt;IF(RIGHT(J6799,1)="M",7,19),AND(OR(LEFT(O6799,2)={"07","19"}),VALUE(RIGHT(O6799,2))&gt;15)),TRUE,FALSE))</f>
        <v/>
      </c>
      <c r="T6799" s="77" t="str">
        <f>IF(O6799="","",IF(OR(VALUE(LEFT(O6799,2))&gt;IF(RIGHT(J6799,1)="M",7,19),AND(OR(LEFT(O6799,2)={"07","19"}),VALUE(RIGHT(O6799,2))&gt;5)),TRUE,FALSE))</f>
        <v/>
      </c>
    </row>
    <row r="6800" spans="12:20" x14ac:dyDescent="0.25">
      <c r="L6800" s="75">
        <f>COUNTIF($B$2:B6800,B6800)</f>
        <v>0</v>
      </c>
      <c r="M6800" s="75">
        <f>COUNTIF($L$2:L6800,4)</f>
        <v>42</v>
      </c>
      <c r="N6800" s="76" t="str">
        <f t="shared" si="534"/>
        <v>0</v>
      </c>
      <c r="O6800" s="76" t="str">
        <f t="shared" si="530"/>
        <v/>
      </c>
      <c r="P6800" s="75" t="str">
        <f t="shared" si="531"/>
        <v/>
      </c>
      <c r="Q6800" s="77" t="str">
        <f t="shared" si="532"/>
        <v/>
      </c>
      <c r="R6800" s="77" t="str">
        <f t="shared" si="533"/>
        <v/>
      </c>
      <c r="S6800" s="77" t="str">
        <f>IF(O6800="","",IF(OR(VALUE(LEFT(O6800,2))&gt;IF(RIGHT(J6800,1)="M",7,19),AND(OR(LEFT(O6800,2)={"07","19"}),VALUE(RIGHT(O6800,2))&gt;15)),TRUE,FALSE))</f>
        <v/>
      </c>
      <c r="T6800" s="77" t="str">
        <f>IF(O6800="","",IF(OR(VALUE(LEFT(O6800,2))&gt;IF(RIGHT(J6800,1)="M",7,19),AND(OR(LEFT(O6800,2)={"07","19"}),VALUE(RIGHT(O6800,2))&gt;5)),TRUE,FALSE))</f>
        <v/>
      </c>
    </row>
    <row r="6801" spans="12:20" x14ac:dyDescent="0.25">
      <c r="L6801" s="75">
        <f>COUNTIF($B$2:B6801,B6801)</f>
        <v>0</v>
      </c>
      <c r="M6801" s="75">
        <f>COUNTIF($L$2:L6801,4)</f>
        <v>42</v>
      </c>
      <c r="N6801" s="76" t="str">
        <f t="shared" si="534"/>
        <v>0</v>
      </c>
      <c r="O6801" s="76" t="str">
        <f t="shared" si="530"/>
        <v/>
      </c>
      <c r="P6801" s="75" t="str">
        <f t="shared" si="531"/>
        <v/>
      </c>
      <c r="Q6801" s="77" t="str">
        <f t="shared" si="532"/>
        <v/>
      </c>
      <c r="R6801" s="77" t="str">
        <f t="shared" si="533"/>
        <v/>
      </c>
      <c r="S6801" s="77" t="str">
        <f>IF(O6801="","",IF(OR(VALUE(LEFT(O6801,2))&gt;IF(RIGHT(J6801,1)="M",7,19),AND(OR(LEFT(O6801,2)={"07","19"}),VALUE(RIGHT(O6801,2))&gt;15)),TRUE,FALSE))</f>
        <v/>
      </c>
      <c r="T6801" s="77" t="str">
        <f>IF(O6801="","",IF(OR(VALUE(LEFT(O6801,2))&gt;IF(RIGHT(J6801,1)="M",7,19),AND(OR(LEFT(O6801,2)={"07","19"}),VALUE(RIGHT(O6801,2))&gt;5)),TRUE,FALSE))</f>
        <v/>
      </c>
    </row>
    <row r="6802" spans="12:20" x14ac:dyDescent="0.25">
      <c r="L6802" s="75">
        <f>COUNTIF($B$2:B6802,B6802)</f>
        <v>0</v>
      </c>
      <c r="M6802" s="75">
        <f>COUNTIF($L$2:L6802,4)</f>
        <v>42</v>
      </c>
      <c r="N6802" s="76" t="str">
        <f t="shared" si="534"/>
        <v>0</v>
      </c>
      <c r="O6802" s="76" t="str">
        <f t="shared" si="530"/>
        <v/>
      </c>
      <c r="P6802" s="75" t="str">
        <f t="shared" si="531"/>
        <v/>
      </c>
      <c r="Q6802" s="77" t="str">
        <f t="shared" si="532"/>
        <v/>
      </c>
      <c r="R6802" s="77" t="str">
        <f t="shared" si="533"/>
        <v/>
      </c>
      <c r="S6802" s="77" t="str">
        <f>IF(O6802="","",IF(OR(VALUE(LEFT(O6802,2))&gt;IF(RIGHT(J6802,1)="M",7,19),AND(OR(LEFT(O6802,2)={"07","19"}),VALUE(RIGHT(O6802,2))&gt;15)),TRUE,FALSE))</f>
        <v/>
      </c>
      <c r="T6802" s="77" t="str">
        <f>IF(O6802="","",IF(OR(VALUE(LEFT(O6802,2))&gt;IF(RIGHT(J6802,1)="M",7,19),AND(OR(LEFT(O6802,2)={"07","19"}),VALUE(RIGHT(O6802,2))&gt;5)),TRUE,FALSE))</f>
        <v/>
      </c>
    </row>
    <row r="6803" spans="12:20" x14ac:dyDescent="0.25">
      <c r="L6803" s="75">
        <f>COUNTIF($B$2:B6803,B6803)</f>
        <v>0</v>
      </c>
      <c r="M6803" s="75">
        <f>COUNTIF($L$2:L6803,4)</f>
        <v>42</v>
      </c>
      <c r="N6803" s="76" t="str">
        <f t="shared" si="534"/>
        <v>0</v>
      </c>
      <c r="O6803" s="76" t="str">
        <f t="shared" si="530"/>
        <v/>
      </c>
      <c r="P6803" s="75" t="str">
        <f t="shared" si="531"/>
        <v/>
      </c>
      <c r="Q6803" s="77" t="str">
        <f t="shared" si="532"/>
        <v/>
      </c>
      <c r="R6803" s="77" t="str">
        <f t="shared" si="533"/>
        <v/>
      </c>
      <c r="S6803" s="77" t="str">
        <f>IF(O6803="","",IF(OR(VALUE(LEFT(O6803,2))&gt;IF(RIGHT(J6803,1)="M",7,19),AND(OR(LEFT(O6803,2)={"07","19"}),VALUE(RIGHT(O6803,2))&gt;15)),TRUE,FALSE))</f>
        <v/>
      </c>
      <c r="T6803" s="77" t="str">
        <f>IF(O6803="","",IF(OR(VALUE(LEFT(O6803,2))&gt;IF(RIGHT(J6803,1)="M",7,19),AND(OR(LEFT(O6803,2)={"07","19"}),VALUE(RIGHT(O6803,2))&gt;5)),TRUE,FALSE))</f>
        <v/>
      </c>
    </row>
    <row r="6804" spans="12:20" x14ac:dyDescent="0.25">
      <c r="L6804" s="75">
        <f>COUNTIF($B$2:B6804,B6804)</f>
        <v>0</v>
      </c>
      <c r="M6804" s="75">
        <f>COUNTIF($L$2:L6804,4)</f>
        <v>42</v>
      </c>
      <c r="N6804" s="76" t="str">
        <f t="shared" si="534"/>
        <v>0</v>
      </c>
      <c r="O6804" s="76" t="str">
        <f t="shared" si="530"/>
        <v/>
      </c>
      <c r="P6804" s="75" t="str">
        <f t="shared" si="531"/>
        <v/>
      </c>
      <c r="Q6804" s="77" t="str">
        <f t="shared" si="532"/>
        <v/>
      </c>
      <c r="R6804" s="77" t="str">
        <f t="shared" si="533"/>
        <v/>
      </c>
      <c r="S6804" s="77" t="str">
        <f>IF(O6804="","",IF(OR(VALUE(LEFT(O6804,2))&gt;IF(RIGHT(J6804,1)="M",7,19),AND(OR(LEFT(O6804,2)={"07","19"}),VALUE(RIGHT(O6804,2))&gt;15)),TRUE,FALSE))</f>
        <v/>
      </c>
      <c r="T6804" s="77" t="str">
        <f>IF(O6804="","",IF(OR(VALUE(LEFT(O6804,2))&gt;IF(RIGHT(J6804,1)="M",7,19),AND(OR(LEFT(O6804,2)={"07","19"}),VALUE(RIGHT(O6804,2))&gt;5)),TRUE,FALSE))</f>
        <v/>
      </c>
    </row>
    <row r="6805" spans="12:20" x14ac:dyDescent="0.25">
      <c r="L6805" s="75">
        <f>COUNTIF($B$2:B6805,B6805)</f>
        <v>0</v>
      </c>
      <c r="M6805" s="75">
        <f>COUNTIF($L$2:L6805,4)</f>
        <v>42</v>
      </c>
      <c r="N6805" s="76" t="str">
        <f t="shared" si="534"/>
        <v>0</v>
      </c>
      <c r="O6805" s="76" t="str">
        <f t="shared" si="530"/>
        <v/>
      </c>
      <c r="P6805" s="75" t="str">
        <f t="shared" si="531"/>
        <v/>
      </c>
      <c r="Q6805" s="77" t="str">
        <f t="shared" si="532"/>
        <v/>
      </c>
      <c r="R6805" s="77" t="str">
        <f t="shared" si="533"/>
        <v/>
      </c>
      <c r="S6805" s="77" t="str">
        <f>IF(O6805="","",IF(OR(VALUE(LEFT(O6805,2))&gt;IF(RIGHT(J6805,1)="M",7,19),AND(OR(LEFT(O6805,2)={"07","19"}),VALUE(RIGHT(O6805,2))&gt;15)),TRUE,FALSE))</f>
        <v/>
      </c>
      <c r="T6805" s="77" t="str">
        <f>IF(O6805="","",IF(OR(VALUE(LEFT(O6805,2))&gt;IF(RIGHT(J6805,1)="M",7,19),AND(OR(LEFT(O6805,2)={"07","19"}),VALUE(RIGHT(O6805,2))&gt;5)),TRUE,FALSE))</f>
        <v/>
      </c>
    </row>
    <row r="6806" spans="12:20" x14ac:dyDescent="0.25">
      <c r="L6806" s="75">
        <f>COUNTIF($B$2:B6806,B6806)</f>
        <v>0</v>
      </c>
      <c r="M6806" s="75">
        <f>COUNTIF($L$2:L6806,4)</f>
        <v>42</v>
      </c>
      <c r="N6806" s="76" t="str">
        <f t="shared" si="534"/>
        <v>0</v>
      </c>
      <c r="O6806" s="76" t="str">
        <f t="shared" si="530"/>
        <v/>
      </c>
      <c r="P6806" s="75" t="str">
        <f t="shared" si="531"/>
        <v/>
      </c>
      <c r="Q6806" s="77" t="str">
        <f t="shared" si="532"/>
        <v/>
      </c>
      <c r="R6806" s="77" t="str">
        <f t="shared" si="533"/>
        <v/>
      </c>
      <c r="S6806" s="77" t="str">
        <f>IF(O6806="","",IF(OR(VALUE(LEFT(O6806,2))&gt;IF(RIGHT(J6806,1)="M",7,19),AND(OR(LEFT(O6806,2)={"07","19"}),VALUE(RIGHT(O6806,2))&gt;15)),TRUE,FALSE))</f>
        <v/>
      </c>
      <c r="T6806" s="77" t="str">
        <f>IF(O6806="","",IF(OR(VALUE(LEFT(O6806,2))&gt;IF(RIGHT(J6806,1)="M",7,19),AND(OR(LEFT(O6806,2)={"07","19"}),VALUE(RIGHT(O6806,2))&gt;5)),TRUE,FALSE))</f>
        <v/>
      </c>
    </row>
    <row r="6807" spans="12:20" x14ac:dyDescent="0.25">
      <c r="L6807" s="75">
        <f>COUNTIF($B$2:B6807,B6807)</f>
        <v>0</v>
      </c>
      <c r="M6807" s="75">
        <f>COUNTIF($L$2:L6807,4)</f>
        <v>42</v>
      </c>
      <c r="N6807" s="76" t="str">
        <f t="shared" si="534"/>
        <v>0</v>
      </c>
      <c r="O6807" s="76" t="str">
        <f t="shared" si="530"/>
        <v/>
      </c>
      <c r="P6807" s="75" t="str">
        <f t="shared" si="531"/>
        <v/>
      </c>
      <c r="Q6807" s="77" t="str">
        <f t="shared" si="532"/>
        <v/>
      </c>
      <c r="R6807" s="77" t="str">
        <f t="shared" si="533"/>
        <v/>
      </c>
      <c r="S6807" s="77" t="str">
        <f>IF(O6807="","",IF(OR(VALUE(LEFT(O6807,2))&gt;IF(RIGHT(J6807,1)="M",7,19),AND(OR(LEFT(O6807,2)={"07","19"}),VALUE(RIGHT(O6807,2))&gt;15)),TRUE,FALSE))</f>
        <v/>
      </c>
      <c r="T6807" s="77" t="str">
        <f>IF(O6807="","",IF(OR(VALUE(LEFT(O6807,2))&gt;IF(RIGHT(J6807,1)="M",7,19),AND(OR(LEFT(O6807,2)={"07","19"}),VALUE(RIGHT(O6807,2))&gt;5)),TRUE,FALSE))</f>
        <v/>
      </c>
    </row>
    <row r="6808" spans="12:20" x14ac:dyDescent="0.25">
      <c r="L6808" s="75">
        <f>COUNTIF($B$2:B6808,B6808)</f>
        <v>0</v>
      </c>
      <c r="M6808" s="75">
        <f>COUNTIF($L$2:L6808,4)</f>
        <v>42</v>
      </c>
      <c r="N6808" s="76" t="str">
        <f t="shared" si="534"/>
        <v>0</v>
      </c>
      <c r="O6808" s="76" t="str">
        <f t="shared" si="530"/>
        <v/>
      </c>
      <c r="P6808" s="75" t="str">
        <f t="shared" si="531"/>
        <v/>
      </c>
      <c r="Q6808" s="77" t="str">
        <f t="shared" si="532"/>
        <v/>
      </c>
      <c r="R6808" s="77" t="str">
        <f t="shared" si="533"/>
        <v/>
      </c>
      <c r="S6808" s="77" t="str">
        <f>IF(O6808="","",IF(OR(VALUE(LEFT(O6808,2))&gt;IF(RIGHT(J6808,1)="M",7,19),AND(OR(LEFT(O6808,2)={"07","19"}),VALUE(RIGHT(O6808,2))&gt;15)),TRUE,FALSE))</f>
        <v/>
      </c>
      <c r="T6808" s="77" t="str">
        <f>IF(O6808="","",IF(OR(VALUE(LEFT(O6808,2))&gt;IF(RIGHT(J6808,1)="M",7,19),AND(OR(LEFT(O6808,2)={"07","19"}),VALUE(RIGHT(O6808,2))&gt;5)),TRUE,FALSE))</f>
        <v/>
      </c>
    </row>
    <row r="6809" spans="12:20" x14ac:dyDescent="0.25">
      <c r="L6809" s="75">
        <f>COUNTIF($B$2:B6809,B6809)</f>
        <v>0</v>
      </c>
      <c r="M6809" s="75">
        <f>COUNTIF($L$2:L6809,4)</f>
        <v>42</v>
      </c>
      <c r="N6809" s="76" t="str">
        <f t="shared" si="534"/>
        <v>0</v>
      </c>
      <c r="O6809" s="76" t="str">
        <f t="shared" si="530"/>
        <v/>
      </c>
      <c r="P6809" s="75" t="str">
        <f t="shared" si="531"/>
        <v/>
      </c>
      <c r="Q6809" s="77" t="str">
        <f t="shared" si="532"/>
        <v/>
      </c>
      <c r="R6809" s="77" t="str">
        <f t="shared" si="533"/>
        <v/>
      </c>
      <c r="S6809" s="77" t="str">
        <f>IF(O6809="","",IF(OR(VALUE(LEFT(O6809,2))&gt;IF(RIGHT(J6809,1)="M",7,19),AND(OR(LEFT(O6809,2)={"07","19"}),VALUE(RIGHT(O6809,2))&gt;15)),TRUE,FALSE))</f>
        <v/>
      </c>
      <c r="T6809" s="77" t="str">
        <f>IF(O6809="","",IF(OR(VALUE(LEFT(O6809,2))&gt;IF(RIGHT(J6809,1)="M",7,19),AND(OR(LEFT(O6809,2)={"07","19"}),VALUE(RIGHT(O6809,2))&gt;5)),TRUE,FALSE))</f>
        <v/>
      </c>
    </row>
    <row r="6810" spans="12:20" x14ac:dyDescent="0.25">
      <c r="L6810" s="75">
        <f>COUNTIF($B$2:B6810,B6810)</f>
        <v>0</v>
      </c>
      <c r="M6810" s="75">
        <f>COUNTIF($L$2:L6810,4)</f>
        <v>42</v>
      </c>
      <c r="N6810" s="76" t="str">
        <f t="shared" si="534"/>
        <v>0</v>
      </c>
      <c r="O6810" s="76" t="str">
        <f t="shared" si="530"/>
        <v/>
      </c>
      <c r="P6810" s="75" t="str">
        <f t="shared" si="531"/>
        <v/>
      </c>
      <c r="Q6810" s="77" t="str">
        <f t="shared" si="532"/>
        <v/>
      </c>
      <c r="R6810" s="77" t="str">
        <f t="shared" si="533"/>
        <v/>
      </c>
      <c r="S6810" s="77" t="str">
        <f>IF(O6810="","",IF(OR(VALUE(LEFT(O6810,2))&gt;IF(RIGHT(J6810,1)="M",7,19),AND(OR(LEFT(O6810,2)={"07","19"}),VALUE(RIGHT(O6810,2))&gt;15)),TRUE,FALSE))</f>
        <v/>
      </c>
      <c r="T6810" s="77" t="str">
        <f>IF(O6810="","",IF(OR(VALUE(LEFT(O6810,2))&gt;IF(RIGHT(J6810,1)="M",7,19),AND(OR(LEFT(O6810,2)={"07","19"}),VALUE(RIGHT(O6810,2))&gt;5)),TRUE,FALSE))</f>
        <v/>
      </c>
    </row>
    <row r="6811" spans="12:20" x14ac:dyDescent="0.25">
      <c r="L6811" s="75">
        <f>COUNTIF($B$2:B6811,B6811)</f>
        <v>0</v>
      </c>
      <c r="M6811" s="75">
        <f>COUNTIF($L$2:L6811,4)</f>
        <v>42</v>
      </c>
      <c r="N6811" s="76" t="str">
        <f t="shared" si="534"/>
        <v>0</v>
      </c>
      <c r="O6811" s="76" t="str">
        <f t="shared" si="530"/>
        <v/>
      </c>
      <c r="P6811" s="75" t="str">
        <f t="shared" si="531"/>
        <v/>
      </c>
      <c r="Q6811" s="77" t="str">
        <f t="shared" si="532"/>
        <v/>
      </c>
      <c r="R6811" s="77" t="str">
        <f t="shared" si="533"/>
        <v/>
      </c>
      <c r="S6811" s="77" t="str">
        <f>IF(O6811="","",IF(OR(VALUE(LEFT(O6811,2))&gt;IF(RIGHT(J6811,1)="M",7,19),AND(OR(LEFT(O6811,2)={"07","19"}),VALUE(RIGHT(O6811,2))&gt;15)),TRUE,FALSE))</f>
        <v/>
      </c>
      <c r="T6811" s="77" t="str">
        <f>IF(O6811="","",IF(OR(VALUE(LEFT(O6811,2))&gt;IF(RIGHT(J6811,1)="M",7,19),AND(OR(LEFT(O6811,2)={"07","19"}),VALUE(RIGHT(O6811,2))&gt;5)),TRUE,FALSE))</f>
        <v/>
      </c>
    </row>
    <row r="6812" spans="12:20" x14ac:dyDescent="0.25">
      <c r="L6812" s="75">
        <f>COUNTIF($B$2:B6812,B6812)</f>
        <v>0</v>
      </c>
      <c r="M6812" s="75">
        <f>COUNTIF($L$2:L6812,4)</f>
        <v>42</v>
      </c>
      <c r="N6812" s="76" t="str">
        <f t="shared" si="534"/>
        <v>0</v>
      </c>
      <c r="O6812" s="76" t="str">
        <f t="shared" si="530"/>
        <v/>
      </c>
      <c r="P6812" s="75" t="str">
        <f t="shared" si="531"/>
        <v/>
      </c>
      <c r="Q6812" s="77" t="str">
        <f t="shared" si="532"/>
        <v/>
      </c>
      <c r="R6812" s="77" t="str">
        <f t="shared" si="533"/>
        <v/>
      </c>
      <c r="S6812" s="77" t="str">
        <f>IF(O6812="","",IF(OR(VALUE(LEFT(O6812,2))&gt;IF(RIGHT(J6812,1)="M",7,19),AND(OR(LEFT(O6812,2)={"07","19"}),VALUE(RIGHT(O6812,2))&gt;15)),TRUE,FALSE))</f>
        <v/>
      </c>
      <c r="T6812" s="77" t="str">
        <f>IF(O6812="","",IF(OR(VALUE(LEFT(O6812,2))&gt;IF(RIGHT(J6812,1)="M",7,19),AND(OR(LEFT(O6812,2)={"07","19"}),VALUE(RIGHT(O6812,2))&gt;5)),TRUE,FALSE))</f>
        <v/>
      </c>
    </row>
    <row r="6813" spans="12:20" x14ac:dyDescent="0.25">
      <c r="L6813" s="75">
        <f>COUNTIF($B$2:B6813,B6813)</f>
        <v>0</v>
      </c>
      <c r="M6813" s="75">
        <f>COUNTIF($L$2:L6813,4)</f>
        <v>42</v>
      </c>
      <c r="N6813" s="76" t="str">
        <f t="shared" si="534"/>
        <v>0</v>
      </c>
      <c r="O6813" s="76" t="str">
        <f t="shared" si="530"/>
        <v/>
      </c>
      <c r="P6813" s="75" t="str">
        <f t="shared" si="531"/>
        <v/>
      </c>
      <c r="Q6813" s="77" t="str">
        <f t="shared" si="532"/>
        <v/>
      </c>
      <c r="R6813" s="77" t="str">
        <f t="shared" si="533"/>
        <v/>
      </c>
      <c r="S6813" s="77" t="str">
        <f>IF(O6813="","",IF(OR(VALUE(LEFT(O6813,2))&gt;IF(RIGHT(J6813,1)="M",7,19),AND(OR(LEFT(O6813,2)={"07","19"}),VALUE(RIGHT(O6813,2))&gt;15)),TRUE,FALSE))</f>
        <v/>
      </c>
      <c r="T6813" s="77" t="str">
        <f>IF(O6813="","",IF(OR(VALUE(LEFT(O6813,2))&gt;IF(RIGHT(J6813,1)="M",7,19),AND(OR(LEFT(O6813,2)={"07","19"}),VALUE(RIGHT(O6813,2))&gt;5)),TRUE,FALSE))</f>
        <v/>
      </c>
    </row>
    <row r="6814" spans="12:20" x14ac:dyDescent="0.25">
      <c r="L6814" s="75">
        <f>COUNTIF($B$2:B6814,B6814)</f>
        <v>0</v>
      </c>
      <c r="M6814" s="75">
        <f>COUNTIF($L$2:L6814,4)</f>
        <v>42</v>
      </c>
      <c r="N6814" s="76" t="str">
        <f t="shared" si="534"/>
        <v>0</v>
      </c>
      <c r="O6814" s="76" t="str">
        <f t="shared" si="530"/>
        <v/>
      </c>
      <c r="P6814" s="75" t="str">
        <f t="shared" si="531"/>
        <v/>
      </c>
      <c r="Q6814" s="77" t="str">
        <f t="shared" si="532"/>
        <v/>
      </c>
      <c r="R6814" s="77" t="str">
        <f t="shared" si="533"/>
        <v/>
      </c>
      <c r="S6814" s="77" t="str">
        <f>IF(O6814="","",IF(OR(VALUE(LEFT(O6814,2))&gt;IF(RIGHT(J6814,1)="M",7,19),AND(OR(LEFT(O6814,2)={"07","19"}),VALUE(RIGHT(O6814,2))&gt;15)),TRUE,FALSE))</f>
        <v/>
      </c>
      <c r="T6814" s="77" t="str">
        <f>IF(O6814="","",IF(OR(VALUE(LEFT(O6814,2))&gt;IF(RIGHT(J6814,1)="M",7,19),AND(OR(LEFT(O6814,2)={"07","19"}),VALUE(RIGHT(O6814,2))&gt;5)),TRUE,FALSE))</f>
        <v/>
      </c>
    </row>
    <row r="6815" spans="12:20" x14ac:dyDescent="0.25">
      <c r="L6815" s="75">
        <f>COUNTIF($B$2:B6815,B6815)</f>
        <v>0</v>
      </c>
      <c r="M6815" s="75">
        <f>COUNTIF($L$2:L6815,4)</f>
        <v>42</v>
      </c>
      <c r="N6815" s="76" t="str">
        <f t="shared" si="534"/>
        <v>0</v>
      </c>
      <c r="O6815" s="76" t="str">
        <f t="shared" si="530"/>
        <v/>
      </c>
      <c r="P6815" s="75" t="str">
        <f t="shared" si="531"/>
        <v/>
      </c>
      <c r="Q6815" s="77" t="str">
        <f t="shared" si="532"/>
        <v/>
      </c>
      <c r="R6815" s="77" t="str">
        <f t="shared" si="533"/>
        <v/>
      </c>
      <c r="S6815" s="77" t="str">
        <f>IF(O6815="","",IF(OR(VALUE(LEFT(O6815,2))&gt;IF(RIGHT(J6815,1)="M",7,19),AND(OR(LEFT(O6815,2)={"07","19"}),VALUE(RIGHT(O6815,2))&gt;15)),TRUE,FALSE))</f>
        <v/>
      </c>
      <c r="T6815" s="77" t="str">
        <f>IF(O6815="","",IF(OR(VALUE(LEFT(O6815,2))&gt;IF(RIGHT(J6815,1)="M",7,19),AND(OR(LEFT(O6815,2)={"07","19"}),VALUE(RIGHT(O6815,2))&gt;5)),TRUE,FALSE))</f>
        <v/>
      </c>
    </row>
    <row r="6816" spans="12:20" x14ac:dyDescent="0.25">
      <c r="L6816" s="75">
        <f>COUNTIF($B$2:B6816,B6816)</f>
        <v>0</v>
      </c>
      <c r="M6816" s="75">
        <f>COUNTIF($L$2:L6816,4)</f>
        <v>42</v>
      </c>
      <c r="N6816" s="76" t="str">
        <f t="shared" si="534"/>
        <v>0</v>
      </c>
      <c r="O6816" s="76" t="str">
        <f t="shared" si="530"/>
        <v/>
      </c>
      <c r="P6816" s="75" t="str">
        <f t="shared" si="531"/>
        <v/>
      </c>
      <c r="Q6816" s="77" t="str">
        <f t="shared" si="532"/>
        <v/>
      </c>
      <c r="R6816" s="77" t="str">
        <f t="shared" si="533"/>
        <v/>
      </c>
      <c r="S6816" s="77" t="str">
        <f>IF(O6816="","",IF(OR(VALUE(LEFT(O6816,2))&gt;IF(RIGHT(J6816,1)="M",7,19),AND(OR(LEFT(O6816,2)={"07","19"}),VALUE(RIGHT(O6816,2))&gt;15)),TRUE,FALSE))</f>
        <v/>
      </c>
      <c r="T6816" s="77" t="str">
        <f>IF(O6816="","",IF(OR(VALUE(LEFT(O6816,2))&gt;IF(RIGHT(J6816,1)="M",7,19),AND(OR(LEFT(O6816,2)={"07","19"}),VALUE(RIGHT(O6816,2))&gt;5)),TRUE,FALSE))</f>
        <v/>
      </c>
    </row>
    <row r="6817" spans="12:20" x14ac:dyDescent="0.25">
      <c r="L6817" s="75">
        <f>COUNTIF($B$2:B6817,B6817)</f>
        <v>0</v>
      </c>
      <c r="M6817" s="75">
        <f>COUNTIF($L$2:L6817,4)</f>
        <v>42</v>
      </c>
      <c r="N6817" s="76" t="str">
        <f t="shared" si="534"/>
        <v>0</v>
      </c>
      <c r="O6817" s="76" t="str">
        <f t="shared" si="530"/>
        <v/>
      </c>
      <c r="P6817" s="75" t="str">
        <f t="shared" si="531"/>
        <v/>
      </c>
      <c r="Q6817" s="77" t="str">
        <f t="shared" si="532"/>
        <v/>
      </c>
      <c r="R6817" s="77" t="str">
        <f t="shared" si="533"/>
        <v/>
      </c>
      <c r="S6817" s="77" t="str">
        <f>IF(O6817="","",IF(OR(VALUE(LEFT(O6817,2))&gt;IF(RIGHT(J6817,1)="M",7,19),AND(OR(LEFT(O6817,2)={"07","19"}),VALUE(RIGHT(O6817,2))&gt;15)),TRUE,FALSE))</f>
        <v/>
      </c>
      <c r="T6817" s="77" t="str">
        <f>IF(O6817="","",IF(OR(VALUE(LEFT(O6817,2))&gt;IF(RIGHT(J6817,1)="M",7,19),AND(OR(LEFT(O6817,2)={"07","19"}),VALUE(RIGHT(O6817,2))&gt;5)),TRUE,FALSE))</f>
        <v/>
      </c>
    </row>
    <row r="6818" spans="12:20" x14ac:dyDescent="0.25">
      <c r="L6818" s="75">
        <f>COUNTIF($B$2:B6818,B6818)</f>
        <v>0</v>
      </c>
      <c r="M6818" s="75">
        <f>COUNTIF($L$2:L6818,4)</f>
        <v>42</v>
      </c>
      <c r="N6818" s="76" t="str">
        <f t="shared" si="534"/>
        <v>0</v>
      </c>
      <c r="O6818" s="76" t="str">
        <f t="shared" si="530"/>
        <v/>
      </c>
      <c r="P6818" s="75" t="str">
        <f t="shared" si="531"/>
        <v/>
      </c>
      <c r="Q6818" s="77" t="str">
        <f t="shared" si="532"/>
        <v/>
      </c>
      <c r="R6818" s="77" t="str">
        <f t="shared" si="533"/>
        <v/>
      </c>
      <c r="S6818" s="77" t="str">
        <f>IF(O6818="","",IF(OR(VALUE(LEFT(O6818,2))&gt;IF(RIGHT(J6818,1)="M",7,19),AND(OR(LEFT(O6818,2)={"07","19"}),VALUE(RIGHT(O6818,2))&gt;15)),TRUE,FALSE))</f>
        <v/>
      </c>
      <c r="T6818" s="77" t="str">
        <f>IF(O6818="","",IF(OR(VALUE(LEFT(O6818,2))&gt;IF(RIGHT(J6818,1)="M",7,19),AND(OR(LEFT(O6818,2)={"07","19"}),VALUE(RIGHT(O6818,2))&gt;5)),TRUE,FALSE))</f>
        <v/>
      </c>
    </row>
    <row r="6819" spans="12:20" x14ac:dyDescent="0.25">
      <c r="L6819" s="75">
        <f>COUNTIF($B$2:B6819,B6819)</f>
        <v>0</v>
      </c>
      <c r="M6819" s="75">
        <f>COUNTIF($L$2:L6819,4)</f>
        <v>42</v>
      </c>
      <c r="N6819" s="76" t="str">
        <f t="shared" si="534"/>
        <v>0</v>
      </c>
      <c r="O6819" s="76" t="str">
        <f t="shared" si="530"/>
        <v/>
      </c>
      <c r="P6819" s="75" t="str">
        <f t="shared" si="531"/>
        <v/>
      </c>
      <c r="Q6819" s="77" t="str">
        <f t="shared" si="532"/>
        <v/>
      </c>
      <c r="R6819" s="77" t="str">
        <f t="shared" si="533"/>
        <v/>
      </c>
      <c r="S6819" s="77" t="str">
        <f>IF(O6819="","",IF(OR(VALUE(LEFT(O6819,2))&gt;IF(RIGHT(J6819,1)="M",7,19),AND(OR(LEFT(O6819,2)={"07","19"}),VALUE(RIGHT(O6819,2))&gt;15)),TRUE,FALSE))</f>
        <v/>
      </c>
      <c r="T6819" s="77" t="str">
        <f>IF(O6819="","",IF(OR(VALUE(LEFT(O6819,2))&gt;IF(RIGHT(J6819,1)="M",7,19),AND(OR(LEFT(O6819,2)={"07","19"}),VALUE(RIGHT(O6819,2))&gt;5)),TRUE,FALSE))</f>
        <v/>
      </c>
    </row>
    <row r="6820" spans="12:20" x14ac:dyDescent="0.25">
      <c r="L6820" s="75">
        <f>COUNTIF($B$2:B6820,B6820)</f>
        <v>0</v>
      </c>
      <c r="M6820" s="75">
        <f>COUNTIF($L$2:L6820,4)</f>
        <v>42</v>
      </c>
      <c r="N6820" s="76" t="str">
        <f t="shared" si="534"/>
        <v>0</v>
      </c>
      <c r="O6820" s="76" t="str">
        <f t="shared" si="530"/>
        <v/>
      </c>
      <c r="P6820" s="75" t="str">
        <f t="shared" si="531"/>
        <v/>
      </c>
      <c r="Q6820" s="77" t="str">
        <f t="shared" si="532"/>
        <v/>
      </c>
      <c r="R6820" s="77" t="str">
        <f t="shared" si="533"/>
        <v/>
      </c>
      <c r="S6820" s="77" t="str">
        <f>IF(O6820="","",IF(OR(VALUE(LEFT(O6820,2))&gt;IF(RIGHT(J6820,1)="M",7,19),AND(OR(LEFT(O6820,2)={"07","19"}),VALUE(RIGHT(O6820,2))&gt;15)),TRUE,FALSE))</f>
        <v/>
      </c>
      <c r="T6820" s="77" t="str">
        <f>IF(O6820="","",IF(OR(VALUE(LEFT(O6820,2))&gt;IF(RIGHT(J6820,1)="M",7,19),AND(OR(LEFT(O6820,2)={"07","19"}),VALUE(RIGHT(O6820,2))&gt;5)),TRUE,FALSE))</f>
        <v/>
      </c>
    </row>
    <row r="6821" spans="12:20" x14ac:dyDescent="0.25">
      <c r="L6821" s="75">
        <f>COUNTIF($B$2:B6821,B6821)</f>
        <v>0</v>
      </c>
      <c r="M6821" s="75">
        <f>COUNTIF($L$2:L6821,4)</f>
        <v>42</v>
      </c>
      <c r="N6821" s="76" t="str">
        <f t="shared" si="534"/>
        <v>0</v>
      </c>
      <c r="O6821" s="76" t="str">
        <f t="shared" si="530"/>
        <v/>
      </c>
      <c r="P6821" s="75" t="str">
        <f t="shared" si="531"/>
        <v/>
      </c>
      <c r="Q6821" s="77" t="str">
        <f t="shared" si="532"/>
        <v/>
      </c>
      <c r="R6821" s="77" t="str">
        <f t="shared" si="533"/>
        <v/>
      </c>
      <c r="S6821" s="77" t="str">
        <f>IF(O6821="","",IF(OR(VALUE(LEFT(O6821,2))&gt;IF(RIGHT(J6821,1)="M",7,19),AND(OR(LEFT(O6821,2)={"07","19"}),VALUE(RIGHT(O6821,2))&gt;15)),TRUE,FALSE))</f>
        <v/>
      </c>
      <c r="T6821" s="77" t="str">
        <f>IF(O6821="","",IF(OR(VALUE(LEFT(O6821,2))&gt;IF(RIGHT(J6821,1)="M",7,19),AND(OR(LEFT(O6821,2)={"07","19"}),VALUE(RIGHT(O6821,2))&gt;5)),TRUE,FALSE))</f>
        <v/>
      </c>
    </row>
    <row r="6822" spans="12:20" x14ac:dyDescent="0.25">
      <c r="L6822" s="75">
        <f>COUNTIF($B$2:B6822,B6822)</f>
        <v>0</v>
      </c>
      <c r="M6822" s="75">
        <f>COUNTIF($L$2:L6822,4)</f>
        <v>42</v>
      </c>
      <c r="N6822" s="76" t="str">
        <f t="shared" si="534"/>
        <v>0</v>
      </c>
      <c r="O6822" s="76" t="str">
        <f t="shared" si="530"/>
        <v/>
      </c>
      <c r="P6822" s="75" t="str">
        <f t="shared" si="531"/>
        <v/>
      </c>
      <c r="Q6822" s="77" t="str">
        <f t="shared" si="532"/>
        <v/>
      </c>
      <c r="R6822" s="77" t="str">
        <f t="shared" si="533"/>
        <v/>
      </c>
      <c r="S6822" s="77" t="str">
        <f>IF(O6822="","",IF(OR(VALUE(LEFT(O6822,2))&gt;IF(RIGHT(J6822,1)="M",7,19),AND(OR(LEFT(O6822,2)={"07","19"}),VALUE(RIGHT(O6822,2))&gt;15)),TRUE,FALSE))</f>
        <v/>
      </c>
      <c r="T6822" s="77" t="str">
        <f>IF(O6822="","",IF(OR(VALUE(LEFT(O6822,2))&gt;IF(RIGHT(J6822,1)="M",7,19),AND(OR(LEFT(O6822,2)={"07","19"}),VALUE(RIGHT(O6822,2))&gt;5)),TRUE,FALSE))</f>
        <v/>
      </c>
    </row>
    <row r="6823" spans="12:20" x14ac:dyDescent="0.25">
      <c r="L6823" s="75">
        <f>COUNTIF($B$2:B6823,B6823)</f>
        <v>0</v>
      </c>
      <c r="M6823" s="75">
        <f>COUNTIF($L$2:L6823,4)</f>
        <v>42</v>
      </c>
      <c r="N6823" s="76" t="str">
        <f t="shared" si="534"/>
        <v>0</v>
      </c>
      <c r="O6823" s="76" t="str">
        <f t="shared" si="530"/>
        <v/>
      </c>
      <c r="P6823" s="75" t="str">
        <f t="shared" si="531"/>
        <v/>
      </c>
      <c r="Q6823" s="77" t="str">
        <f t="shared" si="532"/>
        <v/>
      </c>
      <c r="R6823" s="77" t="str">
        <f t="shared" si="533"/>
        <v/>
      </c>
      <c r="S6823" s="77" t="str">
        <f>IF(O6823="","",IF(OR(VALUE(LEFT(O6823,2))&gt;IF(RIGHT(J6823,1)="M",7,19),AND(OR(LEFT(O6823,2)={"07","19"}),VALUE(RIGHT(O6823,2))&gt;15)),TRUE,FALSE))</f>
        <v/>
      </c>
      <c r="T6823" s="77" t="str">
        <f>IF(O6823="","",IF(OR(VALUE(LEFT(O6823,2))&gt;IF(RIGHT(J6823,1)="M",7,19),AND(OR(LEFT(O6823,2)={"07","19"}),VALUE(RIGHT(O6823,2))&gt;5)),TRUE,FALSE))</f>
        <v/>
      </c>
    </row>
    <row r="6824" spans="12:20" x14ac:dyDescent="0.25">
      <c r="L6824" s="75">
        <f>COUNTIF($B$2:B6824,B6824)</f>
        <v>0</v>
      </c>
      <c r="M6824" s="75">
        <f>COUNTIF($L$2:L6824,4)</f>
        <v>42</v>
      </c>
      <c r="N6824" s="76" t="str">
        <f t="shared" si="534"/>
        <v>0</v>
      </c>
      <c r="O6824" s="76" t="str">
        <f t="shared" si="530"/>
        <v/>
      </c>
      <c r="P6824" s="75" t="str">
        <f t="shared" si="531"/>
        <v/>
      </c>
      <c r="Q6824" s="77" t="str">
        <f t="shared" si="532"/>
        <v/>
      </c>
      <c r="R6824" s="77" t="str">
        <f t="shared" si="533"/>
        <v/>
      </c>
      <c r="S6824" s="77" t="str">
        <f>IF(O6824="","",IF(OR(VALUE(LEFT(O6824,2))&gt;IF(RIGHT(J6824,1)="M",7,19),AND(OR(LEFT(O6824,2)={"07","19"}),VALUE(RIGHT(O6824,2))&gt;15)),TRUE,FALSE))</f>
        <v/>
      </c>
      <c r="T6824" s="77" t="str">
        <f>IF(O6824="","",IF(OR(VALUE(LEFT(O6824,2))&gt;IF(RIGHT(J6824,1)="M",7,19),AND(OR(LEFT(O6824,2)={"07","19"}),VALUE(RIGHT(O6824,2))&gt;5)),TRUE,FALSE))</f>
        <v/>
      </c>
    </row>
    <row r="6825" spans="12:20" x14ac:dyDescent="0.25">
      <c r="L6825" s="75">
        <f>COUNTIF($B$2:B6825,B6825)</f>
        <v>0</v>
      </c>
      <c r="M6825" s="75">
        <f>COUNTIF($L$2:L6825,4)</f>
        <v>42</v>
      </c>
      <c r="N6825" s="76" t="str">
        <f t="shared" si="534"/>
        <v>0</v>
      </c>
      <c r="O6825" s="76" t="str">
        <f t="shared" si="530"/>
        <v/>
      </c>
      <c r="P6825" s="75" t="str">
        <f t="shared" si="531"/>
        <v/>
      </c>
      <c r="Q6825" s="77" t="str">
        <f t="shared" si="532"/>
        <v/>
      </c>
      <c r="R6825" s="77" t="str">
        <f t="shared" si="533"/>
        <v/>
      </c>
      <c r="S6825" s="77" t="str">
        <f>IF(O6825="","",IF(OR(VALUE(LEFT(O6825,2))&gt;IF(RIGHT(J6825,1)="M",7,19),AND(OR(LEFT(O6825,2)={"07","19"}),VALUE(RIGHT(O6825,2))&gt;15)),TRUE,FALSE))</f>
        <v/>
      </c>
      <c r="T6825" s="77" t="str">
        <f>IF(O6825="","",IF(OR(VALUE(LEFT(O6825,2))&gt;IF(RIGHT(J6825,1)="M",7,19),AND(OR(LEFT(O6825,2)={"07","19"}),VALUE(RIGHT(O6825,2))&gt;5)),TRUE,FALSE))</f>
        <v/>
      </c>
    </row>
    <row r="6826" spans="12:20" x14ac:dyDescent="0.25">
      <c r="L6826" s="75">
        <f>COUNTIF($B$2:B6826,B6826)</f>
        <v>0</v>
      </c>
      <c r="M6826" s="75">
        <f>COUNTIF($L$2:L6826,4)</f>
        <v>42</v>
      </c>
      <c r="N6826" s="76" t="str">
        <f t="shared" si="534"/>
        <v>0</v>
      </c>
      <c r="O6826" s="76" t="str">
        <f t="shared" si="530"/>
        <v/>
      </c>
      <c r="P6826" s="75" t="str">
        <f t="shared" si="531"/>
        <v/>
      </c>
      <c r="Q6826" s="77" t="str">
        <f t="shared" si="532"/>
        <v/>
      </c>
      <c r="R6826" s="77" t="str">
        <f t="shared" si="533"/>
        <v/>
      </c>
      <c r="S6826" s="77" t="str">
        <f>IF(O6826="","",IF(OR(VALUE(LEFT(O6826,2))&gt;IF(RIGHT(J6826,1)="M",7,19),AND(OR(LEFT(O6826,2)={"07","19"}),VALUE(RIGHT(O6826,2))&gt;15)),TRUE,FALSE))</f>
        <v/>
      </c>
      <c r="T6826" s="77" t="str">
        <f>IF(O6826="","",IF(OR(VALUE(LEFT(O6826,2))&gt;IF(RIGHT(J6826,1)="M",7,19),AND(OR(LEFT(O6826,2)={"07","19"}),VALUE(RIGHT(O6826,2))&gt;5)),TRUE,FALSE))</f>
        <v/>
      </c>
    </row>
    <row r="6827" spans="12:20" x14ac:dyDescent="0.25">
      <c r="L6827" s="75">
        <f>COUNTIF($B$2:B6827,B6827)</f>
        <v>0</v>
      </c>
      <c r="M6827" s="75">
        <f>COUNTIF($L$2:L6827,4)</f>
        <v>42</v>
      </c>
      <c r="N6827" s="76" t="str">
        <f t="shared" si="534"/>
        <v>0</v>
      </c>
      <c r="O6827" s="76" t="str">
        <f t="shared" si="530"/>
        <v/>
      </c>
      <c r="P6827" s="75" t="str">
        <f t="shared" si="531"/>
        <v/>
      </c>
      <c r="Q6827" s="77" t="str">
        <f t="shared" si="532"/>
        <v/>
      </c>
      <c r="R6827" s="77" t="str">
        <f t="shared" si="533"/>
        <v/>
      </c>
      <c r="S6827" s="77" t="str">
        <f>IF(O6827="","",IF(OR(VALUE(LEFT(O6827,2))&gt;IF(RIGHT(J6827,1)="M",7,19),AND(OR(LEFT(O6827,2)={"07","19"}),VALUE(RIGHT(O6827,2))&gt;15)),TRUE,FALSE))</f>
        <v/>
      </c>
      <c r="T6827" s="77" t="str">
        <f>IF(O6827="","",IF(OR(VALUE(LEFT(O6827,2))&gt;IF(RIGHT(J6827,1)="M",7,19),AND(OR(LEFT(O6827,2)={"07","19"}),VALUE(RIGHT(O6827,2))&gt;5)),TRUE,FALSE))</f>
        <v/>
      </c>
    </row>
    <row r="6828" spans="12:20" x14ac:dyDescent="0.25">
      <c r="L6828" s="75">
        <f>COUNTIF($B$2:B6828,B6828)</f>
        <v>0</v>
      </c>
      <c r="M6828" s="75">
        <f>COUNTIF($L$2:L6828,4)</f>
        <v>42</v>
      </c>
      <c r="N6828" s="76" t="str">
        <f t="shared" si="534"/>
        <v>0</v>
      </c>
      <c r="O6828" s="76" t="str">
        <f t="shared" si="530"/>
        <v/>
      </c>
      <c r="P6828" s="75" t="str">
        <f t="shared" si="531"/>
        <v/>
      </c>
      <c r="Q6828" s="77" t="str">
        <f t="shared" si="532"/>
        <v/>
      </c>
      <c r="R6828" s="77" t="str">
        <f t="shared" si="533"/>
        <v/>
      </c>
      <c r="S6828" s="77" t="str">
        <f>IF(O6828="","",IF(OR(VALUE(LEFT(O6828,2))&gt;IF(RIGHT(J6828,1)="M",7,19),AND(OR(LEFT(O6828,2)={"07","19"}),VALUE(RIGHT(O6828,2))&gt;15)),TRUE,FALSE))</f>
        <v/>
      </c>
      <c r="T6828" s="77" t="str">
        <f>IF(O6828="","",IF(OR(VALUE(LEFT(O6828,2))&gt;IF(RIGHT(J6828,1)="M",7,19),AND(OR(LEFT(O6828,2)={"07","19"}),VALUE(RIGHT(O6828,2))&gt;5)),TRUE,FALSE))</f>
        <v/>
      </c>
    </row>
    <row r="6829" spans="12:20" x14ac:dyDescent="0.25">
      <c r="L6829" s="75">
        <f>COUNTIF($B$2:B6829,B6829)</f>
        <v>0</v>
      </c>
      <c r="M6829" s="75">
        <f>COUNTIF($L$2:L6829,4)</f>
        <v>42</v>
      </c>
      <c r="N6829" s="76" t="str">
        <f t="shared" si="534"/>
        <v>0</v>
      </c>
      <c r="O6829" s="76" t="str">
        <f t="shared" si="530"/>
        <v/>
      </c>
      <c r="P6829" s="75" t="str">
        <f t="shared" si="531"/>
        <v/>
      </c>
      <c r="Q6829" s="77" t="str">
        <f t="shared" si="532"/>
        <v/>
      </c>
      <c r="R6829" s="77" t="str">
        <f t="shared" si="533"/>
        <v/>
      </c>
      <c r="S6829" s="77" t="str">
        <f>IF(O6829="","",IF(OR(VALUE(LEFT(O6829,2))&gt;IF(RIGHT(J6829,1)="M",7,19),AND(OR(LEFT(O6829,2)={"07","19"}),VALUE(RIGHT(O6829,2))&gt;15)),TRUE,FALSE))</f>
        <v/>
      </c>
      <c r="T6829" s="77" t="str">
        <f>IF(O6829="","",IF(OR(VALUE(LEFT(O6829,2))&gt;IF(RIGHT(J6829,1)="M",7,19),AND(OR(LEFT(O6829,2)={"07","19"}),VALUE(RIGHT(O6829,2))&gt;5)),TRUE,FALSE))</f>
        <v/>
      </c>
    </row>
    <row r="6830" spans="12:20" x14ac:dyDescent="0.25">
      <c r="L6830" s="75">
        <f>COUNTIF($B$2:B6830,B6830)</f>
        <v>0</v>
      </c>
      <c r="M6830" s="75">
        <f>COUNTIF($L$2:L6830,4)</f>
        <v>42</v>
      </c>
      <c r="N6830" s="76" t="str">
        <f t="shared" si="534"/>
        <v>0</v>
      </c>
      <c r="O6830" s="76" t="str">
        <f t="shared" si="530"/>
        <v/>
      </c>
      <c r="P6830" s="75" t="str">
        <f t="shared" si="531"/>
        <v/>
      </c>
      <c r="Q6830" s="77" t="str">
        <f t="shared" si="532"/>
        <v/>
      </c>
      <c r="R6830" s="77" t="str">
        <f t="shared" si="533"/>
        <v/>
      </c>
      <c r="S6830" s="77" t="str">
        <f>IF(O6830="","",IF(OR(VALUE(LEFT(O6830,2))&gt;IF(RIGHT(J6830,1)="M",7,19),AND(OR(LEFT(O6830,2)={"07","19"}),VALUE(RIGHT(O6830,2))&gt;15)),TRUE,FALSE))</f>
        <v/>
      </c>
      <c r="T6830" s="77" t="str">
        <f>IF(O6830="","",IF(OR(VALUE(LEFT(O6830,2))&gt;IF(RIGHT(J6830,1)="M",7,19),AND(OR(LEFT(O6830,2)={"07","19"}),VALUE(RIGHT(O6830,2))&gt;5)),TRUE,FALSE))</f>
        <v/>
      </c>
    </row>
    <row r="6831" spans="12:20" x14ac:dyDescent="0.25">
      <c r="L6831" s="75">
        <f>COUNTIF($B$2:B6831,B6831)</f>
        <v>0</v>
      </c>
      <c r="M6831" s="75">
        <f>COUNTIF($L$2:L6831,4)</f>
        <v>42</v>
      </c>
      <c r="N6831" s="76" t="str">
        <f t="shared" si="534"/>
        <v>0</v>
      </c>
      <c r="O6831" s="76" t="str">
        <f t="shared" si="530"/>
        <v/>
      </c>
      <c r="P6831" s="75" t="str">
        <f t="shared" si="531"/>
        <v/>
      </c>
      <c r="Q6831" s="77" t="str">
        <f t="shared" si="532"/>
        <v/>
      </c>
      <c r="R6831" s="77" t="str">
        <f t="shared" si="533"/>
        <v/>
      </c>
      <c r="S6831" s="77" t="str">
        <f>IF(O6831="","",IF(OR(VALUE(LEFT(O6831,2))&gt;IF(RIGHT(J6831,1)="M",7,19),AND(OR(LEFT(O6831,2)={"07","19"}),VALUE(RIGHT(O6831,2))&gt;15)),TRUE,FALSE))</f>
        <v/>
      </c>
      <c r="T6831" s="77" t="str">
        <f>IF(O6831="","",IF(OR(VALUE(LEFT(O6831,2))&gt;IF(RIGHT(J6831,1)="M",7,19),AND(OR(LEFT(O6831,2)={"07","19"}),VALUE(RIGHT(O6831,2))&gt;5)),TRUE,FALSE))</f>
        <v/>
      </c>
    </row>
    <row r="6832" spans="12:20" x14ac:dyDescent="0.25">
      <c r="L6832" s="75">
        <f>COUNTIF($B$2:B6832,B6832)</f>
        <v>0</v>
      </c>
      <c r="M6832" s="75">
        <f>COUNTIF($L$2:L6832,4)</f>
        <v>42</v>
      </c>
      <c r="N6832" s="76" t="str">
        <f t="shared" si="534"/>
        <v>0</v>
      </c>
      <c r="O6832" s="76" t="str">
        <f t="shared" si="530"/>
        <v/>
      </c>
      <c r="P6832" s="75" t="str">
        <f t="shared" si="531"/>
        <v/>
      </c>
      <c r="Q6832" s="77" t="str">
        <f t="shared" si="532"/>
        <v/>
      </c>
      <c r="R6832" s="77" t="str">
        <f t="shared" si="533"/>
        <v/>
      </c>
      <c r="S6832" s="77" t="str">
        <f>IF(O6832="","",IF(OR(VALUE(LEFT(O6832,2))&gt;IF(RIGHT(J6832,1)="M",7,19),AND(OR(LEFT(O6832,2)={"07","19"}),VALUE(RIGHT(O6832,2))&gt;15)),TRUE,FALSE))</f>
        <v/>
      </c>
      <c r="T6832" s="77" t="str">
        <f>IF(O6832="","",IF(OR(VALUE(LEFT(O6832,2))&gt;IF(RIGHT(J6832,1)="M",7,19),AND(OR(LEFT(O6832,2)={"07","19"}),VALUE(RIGHT(O6832,2))&gt;5)),TRUE,FALSE))</f>
        <v/>
      </c>
    </row>
    <row r="6833" spans="12:20" x14ac:dyDescent="0.25">
      <c r="L6833" s="75">
        <f>COUNTIF($B$2:B6833,B6833)</f>
        <v>0</v>
      </c>
      <c r="M6833" s="75">
        <f>COUNTIF($L$2:L6833,4)</f>
        <v>42</v>
      </c>
      <c r="N6833" s="76" t="str">
        <f t="shared" si="534"/>
        <v>0</v>
      </c>
      <c r="O6833" s="76" t="str">
        <f t="shared" si="530"/>
        <v/>
      </c>
      <c r="P6833" s="75" t="str">
        <f t="shared" si="531"/>
        <v/>
      </c>
      <c r="Q6833" s="77" t="str">
        <f t="shared" si="532"/>
        <v/>
      </c>
      <c r="R6833" s="77" t="str">
        <f t="shared" si="533"/>
        <v/>
      </c>
      <c r="S6833" s="77" t="str">
        <f>IF(O6833="","",IF(OR(VALUE(LEFT(O6833,2))&gt;IF(RIGHT(J6833,1)="M",7,19),AND(OR(LEFT(O6833,2)={"07","19"}),VALUE(RIGHT(O6833,2))&gt;15)),TRUE,FALSE))</f>
        <v/>
      </c>
      <c r="T6833" s="77" t="str">
        <f>IF(O6833="","",IF(OR(VALUE(LEFT(O6833,2))&gt;IF(RIGHT(J6833,1)="M",7,19),AND(OR(LEFT(O6833,2)={"07","19"}),VALUE(RIGHT(O6833,2))&gt;5)),TRUE,FALSE))</f>
        <v/>
      </c>
    </row>
    <row r="6834" spans="12:20" x14ac:dyDescent="0.25">
      <c r="L6834" s="75">
        <f>COUNTIF($B$2:B6834,B6834)</f>
        <v>0</v>
      </c>
      <c r="M6834" s="75">
        <f>COUNTIF($L$2:L6834,4)</f>
        <v>42</v>
      </c>
      <c r="N6834" s="76" t="str">
        <f t="shared" si="534"/>
        <v>0</v>
      </c>
      <c r="O6834" s="76" t="str">
        <f t="shared" si="530"/>
        <v/>
      </c>
      <c r="P6834" s="75" t="str">
        <f t="shared" si="531"/>
        <v/>
      </c>
      <c r="Q6834" s="77" t="str">
        <f t="shared" si="532"/>
        <v/>
      </c>
      <c r="R6834" s="77" t="str">
        <f t="shared" si="533"/>
        <v/>
      </c>
      <c r="S6834" s="77" t="str">
        <f>IF(O6834="","",IF(OR(VALUE(LEFT(O6834,2))&gt;IF(RIGHT(J6834,1)="M",7,19),AND(OR(LEFT(O6834,2)={"07","19"}),VALUE(RIGHT(O6834,2))&gt;15)),TRUE,FALSE))</f>
        <v/>
      </c>
      <c r="T6834" s="77" t="str">
        <f>IF(O6834="","",IF(OR(VALUE(LEFT(O6834,2))&gt;IF(RIGHT(J6834,1)="M",7,19),AND(OR(LEFT(O6834,2)={"07","19"}),VALUE(RIGHT(O6834,2))&gt;5)),TRUE,FALSE))</f>
        <v/>
      </c>
    </row>
    <row r="6835" spans="12:20" x14ac:dyDescent="0.25">
      <c r="L6835" s="75">
        <f>COUNTIF($B$2:B6835,B6835)</f>
        <v>0</v>
      </c>
      <c r="M6835" s="75">
        <f>COUNTIF($L$2:L6835,4)</f>
        <v>42</v>
      </c>
      <c r="N6835" s="76" t="str">
        <f t="shared" si="534"/>
        <v>0</v>
      </c>
      <c r="O6835" s="76" t="str">
        <f t="shared" si="530"/>
        <v/>
      </c>
      <c r="P6835" s="75" t="str">
        <f t="shared" si="531"/>
        <v/>
      </c>
      <c r="Q6835" s="77" t="str">
        <f t="shared" si="532"/>
        <v/>
      </c>
      <c r="R6835" s="77" t="str">
        <f t="shared" si="533"/>
        <v/>
      </c>
      <c r="S6835" s="77" t="str">
        <f>IF(O6835="","",IF(OR(VALUE(LEFT(O6835,2))&gt;IF(RIGHT(J6835,1)="M",7,19),AND(OR(LEFT(O6835,2)={"07","19"}),VALUE(RIGHT(O6835,2))&gt;15)),TRUE,FALSE))</f>
        <v/>
      </c>
      <c r="T6835" s="77" t="str">
        <f>IF(O6835="","",IF(OR(VALUE(LEFT(O6835,2))&gt;IF(RIGHT(J6835,1)="M",7,19),AND(OR(LEFT(O6835,2)={"07","19"}),VALUE(RIGHT(O6835,2))&gt;5)),TRUE,FALSE))</f>
        <v/>
      </c>
    </row>
    <row r="6836" spans="12:20" x14ac:dyDescent="0.25">
      <c r="L6836" s="75">
        <f>COUNTIF($B$2:B6836,B6836)</f>
        <v>0</v>
      </c>
      <c r="M6836" s="75">
        <f>COUNTIF($L$2:L6836,4)</f>
        <v>42</v>
      </c>
      <c r="N6836" s="76" t="str">
        <f t="shared" si="534"/>
        <v>0</v>
      </c>
      <c r="O6836" s="76" t="str">
        <f t="shared" si="530"/>
        <v/>
      </c>
      <c r="P6836" s="75" t="str">
        <f t="shared" si="531"/>
        <v/>
      </c>
      <c r="Q6836" s="77" t="str">
        <f t="shared" si="532"/>
        <v/>
      </c>
      <c r="R6836" s="77" t="str">
        <f t="shared" si="533"/>
        <v/>
      </c>
      <c r="S6836" s="77" t="str">
        <f>IF(O6836="","",IF(OR(VALUE(LEFT(O6836,2))&gt;IF(RIGHT(J6836,1)="M",7,19),AND(OR(LEFT(O6836,2)={"07","19"}),VALUE(RIGHT(O6836,2))&gt;15)),TRUE,FALSE))</f>
        <v/>
      </c>
      <c r="T6836" s="77" t="str">
        <f>IF(O6836="","",IF(OR(VALUE(LEFT(O6836,2))&gt;IF(RIGHT(J6836,1)="M",7,19),AND(OR(LEFT(O6836,2)={"07","19"}),VALUE(RIGHT(O6836,2))&gt;5)),TRUE,FALSE))</f>
        <v/>
      </c>
    </row>
    <row r="6837" spans="12:20" x14ac:dyDescent="0.25">
      <c r="L6837" s="75">
        <f>COUNTIF($B$2:B6837,B6837)</f>
        <v>0</v>
      </c>
      <c r="M6837" s="75">
        <f>COUNTIF($L$2:L6837,4)</f>
        <v>42</v>
      </c>
      <c r="N6837" s="76" t="str">
        <f t="shared" si="534"/>
        <v>0</v>
      </c>
      <c r="O6837" s="76" t="str">
        <f t="shared" si="530"/>
        <v/>
      </c>
      <c r="P6837" s="75" t="str">
        <f t="shared" si="531"/>
        <v/>
      </c>
      <c r="Q6837" s="77" t="str">
        <f t="shared" si="532"/>
        <v/>
      </c>
      <c r="R6837" s="77" t="str">
        <f t="shared" si="533"/>
        <v/>
      </c>
      <c r="S6837" s="77" t="str">
        <f>IF(O6837="","",IF(OR(VALUE(LEFT(O6837,2))&gt;IF(RIGHT(J6837,1)="M",7,19),AND(OR(LEFT(O6837,2)={"07","19"}),VALUE(RIGHT(O6837,2))&gt;15)),TRUE,FALSE))</f>
        <v/>
      </c>
      <c r="T6837" s="77" t="str">
        <f>IF(O6837="","",IF(OR(VALUE(LEFT(O6837,2))&gt;IF(RIGHT(J6837,1)="M",7,19),AND(OR(LEFT(O6837,2)={"07","19"}),VALUE(RIGHT(O6837,2))&gt;5)),TRUE,FALSE))</f>
        <v/>
      </c>
    </row>
    <row r="6838" spans="12:20" x14ac:dyDescent="0.25">
      <c r="L6838" s="75">
        <f>COUNTIF($B$2:B6838,B6838)</f>
        <v>0</v>
      </c>
      <c r="M6838" s="75">
        <f>COUNTIF($L$2:L6838,4)</f>
        <v>42</v>
      </c>
      <c r="N6838" s="76" t="str">
        <f t="shared" si="534"/>
        <v>0</v>
      </c>
      <c r="O6838" s="76" t="str">
        <f t="shared" si="530"/>
        <v/>
      </c>
      <c r="P6838" s="75" t="str">
        <f t="shared" si="531"/>
        <v/>
      </c>
      <c r="Q6838" s="77" t="str">
        <f t="shared" si="532"/>
        <v/>
      </c>
      <c r="R6838" s="77" t="str">
        <f t="shared" si="533"/>
        <v/>
      </c>
      <c r="S6838" s="77" t="str">
        <f>IF(O6838="","",IF(OR(VALUE(LEFT(O6838,2))&gt;IF(RIGHT(J6838,1)="M",7,19),AND(OR(LEFT(O6838,2)={"07","19"}),VALUE(RIGHT(O6838,2))&gt;15)),TRUE,FALSE))</f>
        <v/>
      </c>
      <c r="T6838" s="77" t="str">
        <f>IF(O6838="","",IF(OR(VALUE(LEFT(O6838,2))&gt;IF(RIGHT(J6838,1)="M",7,19),AND(OR(LEFT(O6838,2)={"07","19"}),VALUE(RIGHT(O6838,2))&gt;5)),TRUE,FALSE))</f>
        <v/>
      </c>
    </row>
    <row r="6839" spans="12:20" x14ac:dyDescent="0.25">
      <c r="L6839" s="75">
        <f>COUNTIF($B$2:B6839,B6839)</f>
        <v>0</v>
      </c>
      <c r="M6839" s="75">
        <f>COUNTIF($L$2:L6839,4)</f>
        <v>42</v>
      </c>
      <c r="N6839" s="76" t="str">
        <f t="shared" si="534"/>
        <v>0</v>
      </c>
      <c r="O6839" s="76" t="str">
        <f t="shared" si="530"/>
        <v/>
      </c>
      <c r="P6839" s="75" t="str">
        <f t="shared" si="531"/>
        <v/>
      </c>
      <c r="Q6839" s="77" t="str">
        <f t="shared" si="532"/>
        <v/>
      </c>
      <c r="R6839" s="77" t="str">
        <f t="shared" si="533"/>
        <v/>
      </c>
      <c r="S6839" s="77" t="str">
        <f>IF(O6839="","",IF(OR(VALUE(LEFT(O6839,2))&gt;IF(RIGHT(J6839,1)="M",7,19),AND(OR(LEFT(O6839,2)={"07","19"}),VALUE(RIGHT(O6839,2))&gt;15)),TRUE,FALSE))</f>
        <v/>
      </c>
      <c r="T6839" s="77" t="str">
        <f>IF(O6839="","",IF(OR(VALUE(LEFT(O6839,2))&gt;IF(RIGHT(J6839,1)="M",7,19),AND(OR(LEFT(O6839,2)={"07","19"}),VALUE(RIGHT(O6839,2))&gt;5)),TRUE,FALSE))</f>
        <v/>
      </c>
    </row>
    <row r="6840" spans="12:20" x14ac:dyDescent="0.25">
      <c r="L6840" s="75">
        <f>COUNTIF($B$2:B6840,B6840)</f>
        <v>0</v>
      </c>
      <c r="M6840" s="75">
        <f>COUNTIF($L$2:L6840,4)</f>
        <v>42</v>
      </c>
      <c r="N6840" s="76" t="str">
        <f t="shared" si="534"/>
        <v>0</v>
      </c>
      <c r="O6840" s="76" t="str">
        <f t="shared" si="530"/>
        <v/>
      </c>
      <c r="P6840" s="75" t="str">
        <f t="shared" si="531"/>
        <v/>
      </c>
      <c r="Q6840" s="77" t="str">
        <f t="shared" si="532"/>
        <v/>
      </c>
      <c r="R6840" s="77" t="str">
        <f t="shared" si="533"/>
        <v/>
      </c>
      <c r="S6840" s="77" t="str">
        <f>IF(O6840="","",IF(OR(VALUE(LEFT(O6840,2))&gt;IF(RIGHT(J6840,1)="M",7,19),AND(OR(LEFT(O6840,2)={"07","19"}),VALUE(RIGHT(O6840,2))&gt;15)),TRUE,FALSE))</f>
        <v/>
      </c>
      <c r="T6840" s="77" t="str">
        <f>IF(O6840="","",IF(OR(VALUE(LEFT(O6840,2))&gt;IF(RIGHT(J6840,1)="M",7,19),AND(OR(LEFT(O6840,2)={"07","19"}),VALUE(RIGHT(O6840,2))&gt;5)),TRUE,FALSE))</f>
        <v/>
      </c>
    </row>
    <row r="6841" spans="12:20" x14ac:dyDescent="0.25">
      <c r="L6841" s="75">
        <f>COUNTIF($B$2:B6841,B6841)</f>
        <v>0</v>
      </c>
      <c r="M6841" s="75">
        <f>COUNTIF($L$2:L6841,4)</f>
        <v>42</v>
      </c>
      <c r="N6841" s="76" t="str">
        <f t="shared" si="534"/>
        <v>0</v>
      </c>
      <c r="O6841" s="76" t="str">
        <f t="shared" si="530"/>
        <v/>
      </c>
      <c r="P6841" s="75" t="str">
        <f t="shared" si="531"/>
        <v/>
      </c>
      <c r="Q6841" s="77" t="str">
        <f t="shared" si="532"/>
        <v/>
      </c>
      <c r="R6841" s="77" t="str">
        <f t="shared" si="533"/>
        <v/>
      </c>
      <c r="S6841" s="77" t="str">
        <f>IF(O6841="","",IF(OR(VALUE(LEFT(O6841,2))&gt;IF(RIGHT(J6841,1)="M",7,19),AND(OR(LEFT(O6841,2)={"07","19"}),VALUE(RIGHT(O6841,2))&gt;15)),TRUE,FALSE))</f>
        <v/>
      </c>
      <c r="T6841" s="77" t="str">
        <f>IF(O6841="","",IF(OR(VALUE(LEFT(O6841,2))&gt;IF(RIGHT(J6841,1)="M",7,19),AND(OR(LEFT(O6841,2)={"07","19"}),VALUE(RIGHT(O6841,2))&gt;5)),TRUE,FALSE))</f>
        <v/>
      </c>
    </row>
    <row r="6842" spans="12:20" x14ac:dyDescent="0.25">
      <c r="L6842" s="75">
        <f>COUNTIF($B$2:B6842,B6842)</f>
        <v>0</v>
      </c>
      <c r="M6842" s="75">
        <f>COUNTIF($L$2:L6842,4)</f>
        <v>42</v>
      </c>
      <c r="N6842" s="76" t="str">
        <f t="shared" si="534"/>
        <v>0</v>
      </c>
      <c r="O6842" s="76" t="str">
        <f t="shared" si="530"/>
        <v/>
      </c>
      <c r="P6842" s="75" t="str">
        <f t="shared" si="531"/>
        <v/>
      </c>
      <c r="Q6842" s="77" t="str">
        <f t="shared" si="532"/>
        <v/>
      </c>
      <c r="R6842" s="77" t="str">
        <f t="shared" si="533"/>
        <v/>
      </c>
      <c r="S6842" s="77" t="str">
        <f>IF(O6842="","",IF(OR(VALUE(LEFT(O6842,2))&gt;IF(RIGHT(J6842,1)="M",7,19),AND(OR(LEFT(O6842,2)={"07","19"}),VALUE(RIGHT(O6842,2))&gt;15)),TRUE,FALSE))</f>
        <v/>
      </c>
      <c r="T6842" s="77" t="str">
        <f>IF(O6842="","",IF(OR(VALUE(LEFT(O6842,2))&gt;IF(RIGHT(J6842,1)="M",7,19),AND(OR(LEFT(O6842,2)={"07","19"}),VALUE(RIGHT(O6842,2))&gt;5)),TRUE,FALSE))</f>
        <v/>
      </c>
    </row>
    <row r="6843" spans="12:20" x14ac:dyDescent="0.25">
      <c r="L6843" s="75">
        <f>COUNTIF($B$2:B6843,B6843)</f>
        <v>0</v>
      </c>
      <c r="M6843" s="75">
        <f>COUNTIF($L$2:L6843,4)</f>
        <v>42</v>
      </c>
      <c r="N6843" s="76" t="str">
        <f t="shared" si="534"/>
        <v>0</v>
      </c>
      <c r="O6843" s="76" t="str">
        <f t="shared" si="530"/>
        <v/>
      </c>
      <c r="P6843" s="75" t="str">
        <f t="shared" si="531"/>
        <v/>
      </c>
      <c r="Q6843" s="77" t="str">
        <f t="shared" si="532"/>
        <v/>
      </c>
      <c r="R6843" s="77" t="str">
        <f t="shared" si="533"/>
        <v/>
      </c>
      <c r="S6843" s="77" t="str">
        <f>IF(O6843="","",IF(OR(VALUE(LEFT(O6843,2))&gt;IF(RIGHT(J6843,1)="M",7,19),AND(OR(LEFT(O6843,2)={"07","19"}),VALUE(RIGHT(O6843,2))&gt;15)),TRUE,FALSE))</f>
        <v/>
      </c>
      <c r="T6843" s="77" t="str">
        <f>IF(O6843="","",IF(OR(VALUE(LEFT(O6843,2))&gt;IF(RIGHT(J6843,1)="M",7,19),AND(OR(LEFT(O6843,2)={"07","19"}),VALUE(RIGHT(O6843,2))&gt;5)),TRUE,FALSE))</f>
        <v/>
      </c>
    </row>
    <row r="6844" spans="12:20" x14ac:dyDescent="0.25">
      <c r="L6844" s="75">
        <f>COUNTIF($B$2:B6844,B6844)</f>
        <v>0</v>
      </c>
      <c r="M6844" s="75">
        <f>COUNTIF($L$2:L6844,4)</f>
        <v>42</v>
      </c>
      <c r="N6844" s="76" t="str">
        <f t="shared" si="534"/>
        <v>0</v>
      </c>
      <c r="O6844" s="76" t="str">
        <f t="shared" si="530"/>
        <v/>
      </c>
      <c r="P6844" s="75" t="str">
        <f t="shared" si="531"/>
        <v/>
      </c>
      <c r="Q6844" s="77" t="str">
        <f t="shared" si="532"/>
        <v/>
      </c>
      <c r="R6844" s="77" t="str">
        <f t="shared" si="533"/>
        <v/>
      </c>
      <c r="S6844" s="77" t="str">
        <f>IF(O6844="","",IF(OR(VALUE(LEFT(O6844,2))&gt;IF(RIGHT(J6844,1)="M",7,19),AND(OR(LEFT(O6844,2)={"07","19"}),VALUE(RIGHT(O6844,2))&gt;15)),TRUE,FALSE))</f>
        <v/>
      </c>
      <c r="T6844" s="77" t="str">
        <f>IF(O6844="","",IF(OR(VALUE(LEFT(O6844,2))&gt;IF(RIGHT(J6844,1)="M",7,19),AND(OR(LEFT(O6844,2)={"07","19"}),VALUE(RIGHT(O6844,2))&gt;5)),TRUE,FALSE))</f>
        <v/>
      </c>
    </row>
    <row r="6845" spans="12:20" x14ac:dyDescent="0.25">
      <c r="L6845" s="75">
        <f>COUNTIF($B$2:B6845,B6845)</f>
        <v>0</v>
      </c>
      <c r="M6845" s="75">
        <f>COUNTIF($L$2:L6845,4)</f>
        <v>42</v>
      </c>
      <c r="N6845" s="76" t="str">
        <f t="shared" si="534"/>
        <v>0</v>
      </c>
      <c r="O6845" s="76" t="str">
        <f t="shared" si="530"/>
        <v/>
      </c>
      <c r="P6845" s="75" t="str">
        <f t="shared" si="531"/>
        <v/>
      </c>
      <c r="Q6845" s="77" t="str">
        <f t="shared" si="532"/>
        <v/>
      </c>
      <c r="R6845" s="77" t="str">
        <f t="shared" si="533"/>
        <v/>
      </c>
      <c r="S6845" s="77" t="str">
        <f>IF(O6845="","",IF(OR(VALUE(LEFT(O6845,2))&gt;IF(RIGHT(J6845,1)="M",7,19),AND(OR(LEFT(O6845,2)={"07","19"}),VALUE(RIGHT(O6845,2))&gt;15)),TRUE,FALSE))</f>
        <v/>
      </c>
      <c r="T6845" s="77" t="str">
        <f>IF(O6845="","",IF(OR(VALUE(LEFT(O6845,2))&gt;IF(RIGHT(J6845,1)="M",7,19),AND(OR(LEFT(O6845,2)={"07","19"}),VALUE(RIGHT(O6845,2))&gt;5)),TRUE,FALSE))</f>
        <v/>
      </c>
    </row>
    <row r="6846" spans="12:20" x14ac:dyDescent="0.25">
      <c r="L6846" s="75">
        <f>COUNTIF($B$2:B6846,B6846)</f>
        <v>0</v>
      </c>
      <c r="M6846" s="75">
        <f>COUNTIF($L$2:L6846,4)</f>
        <v>42</v>
      </c>
      <c r="N6846" s="76" t="str">
        <f t="shared" si="534"/>
        <v>0</v>
      </c>
      <c r="O6846" s="76" t="str">
        <f t="shared" si="530"/>
        <v/>
      </c>
      <c r="P6846" s="75" t="str">
        <f t="shared" si="531"/>
        <v/>
      </c>
      <c r="Q6846" s="77" t="str">
        <f t="shared" si="532"/>
        <v/>
      </c>
      <c r="R6846" s="77" t="str">
        <f t="shared" si="533"/>
        <v/>
      </c>
      <c r="S6846" s="77" t="str">
        <f>IF(O6846="","",IF(OR(VALUE(LEFT(O6846,2))&gt;IF(RIGHT(J6846,1)="M",7,19),AND(OR(LEFT(O6846,2)={"07","19"}),VALUE(RIGHT(O6846,2))&gt;15)),TRUE,FALSE))</f>
        <v/>
      </c>
      <c r="T6846" s="77" t="str">
        <f>IF(O6846="","",IF(OR(VALUE(LEFT(O6846,2))&gt;IF(RIGHT(J6846,1)="M",7,19),AND(OR(LEFT(O6846,2)={"07","19"}),VALUE(RIGHT(O6846,2))&gt;5)),TRUE,FALSE))</f>
        <v/>
      </c>
    </row>
    <row r="6847" spans="12:20" x14ac:dyDescent="0.25">
      <c r="L6847" s="75">
        <f>COUNTIF($B$2:B6847,B6847)</f>
        <v>0</v>
      </c>
      <c r="M6847" s="75">
        <f>COUNTIF($L$2:L6847,4)</f>
        <v>42</v>
      </c>
      <c r="N6847" s="76" t="str">
        <f t="shared" si="534"/>
        <v>0</v>
      </c>
      <c r="O6847" s="76" t="str">
        <f t="shared" si="530"/>
        <v/>
      </c>
      <c r="P6847" s="75" t="str">
        <f t="shared" si="531"/>
        <v/>
      </c>
      <c r="Q6847" s="77" t="str">
        <f t="shared" si="532"/>
        <v/>
      </c>
      <c r="R6847" s="77" t="str">
        <f t="shared" si="533"/>
        <v/>
      </c>
      <c r="S6847" s="77" t="str">
        <f>IF(O6847="","",IF(OR(VALUE(LEFT(O6847,2))&gt;IF(RIGHT(J6847,1)="M",7,19),AND(OR(LEFT(O6847,2)={"07","19"}),VALUE(RIGHT(O6847,2))&gt;15)),TRUE,FALSE))</f>
        <v/>
      </c>
      <c r="T6847" s="77" t="str">
        <f>IF(O6847="","",IF(OR(VALUE(LEFT(O6847,2))&gt;IF(RIGHT(J6847,1)="M",7,19),AND(OR(LEFT(O6847,2)={"07","19"}),VALUE(RIGHT(O6847,2))&gt;5)),TRUE,FALSE))</f>
        <v/>
      </c>
    </row>
    <row r="6848" spans="12:20" x14ac:dyDescent="0.25">
      <c r="L6848" s="75">
        <f>COUNTIF($B$2:B6848,B6848)</f>
        <v>0</v>
      </c>
      <c r="M6848" s="75">
        <f>COUNTIF($L$2:L6848,4)</f>
        <v>42</v>
      </c>
      <c r="N6848" s="76" t="str">
        <f t="shared" si="534"/>
        <v>0</v>
      </c>
      <c r="O6848" s="76" t="str">
        <f t="shared" si="530"/>
        <v/>
      </c>
      <c r="P6848" s="75" t="str">
        <f t="shared" si="531"/>
        <v/>
      </c>
      <c r="Q6848" s="77" t="str">
        <f t="shared" si="532"/>
        <v/>
      </c>
      <c r="R6848" s="77" t="str">
        <f t="shared" si="533"/>
        <v/>
      </c>
      <c r="S6848" s="77" t="str">
        <f>IF(O6848="","",IF(OR(VALUE(LEFT(O6848,2))&gt;IF(RIGHT(J6848,1)="M",7,19),AND(OR(LEFT(O6848,2)={"07","19"}),VALUE(RIGHT(O6848,2))&gt;15)),TRUE,FALSE))</f>
        <v/>
      </c>
      <c r="T6848" s="77" t="str">
        <f>IF(O6848="","",IF(OR(VALUE(LEFT(O6848,2))&gt;IF(RIGHT(J6848,1)="M",7,19),AND(OR(LEFT(O6848,2)={"07","19"}),VALUE(RIGHT(O6848,2))&gt;5)),TRUE,FALSE))</f>
        <v/>
      </c>
    </row>
    <row r="6849" spans="12:20" x14ac:dyDescent="0.25">
      <c r="L6849" s="75">
        <f>COUNTIF($B$2:B6849,B6849)</f>
        <v>0</v>
      </c>
      <c r="M6849" s="75">
        <f>COUNTIF($L$2:L6849,4)</f>
        <v>42</v>
      </c>
      <c r="N6849" s="76" t="str">
        <f t="shared" si="534"/>
        <v>0</v>
      </c>
      <c r="O6849" s="76" t="str">
        <f t="shared" si="530"/>
        <v/>
      </c>
      <c r="P6849" s="75" t="str">
        <f t="shared" si="531"/>
        <v/>
      </c>
      <c r="Q6849" s="77" t="str">
        <f t="shared" si="532"/>
        <v/>
      </c>
      <c r="R6849" s="77" t="str">
        <f t="shared" si="533"/>
        <v/>
      </c>
      <c r="S6849" s="77" t="str">
        <f>IF(O6849="","",IF(OR(VALUE(LEFT(O6849,2))&gt;IF(RIGHT(J6849,1)="M",7,19),AND(OR(LEFT(O6849,2)={"07","19"}),VALUE(RIGHT(O6849,2))&gt;15)),TRUE,FALSE))</f>
        <v/>
      </c>
      <c r="T6849" s="77" t="str">
        <f>IF(O6849="","",IF(OR(VALUE(LEFT(O6849,2))&gt;IF(RIGHT(J6849,1)="M",7,19),AND(OR(LEFT(O6849,2)={"07","19"}),VALUE(RIGHT(O6849,2))&gt;5)),TRUE,FALSE))</f>
        <v/>
      </c>
    </row>
    <row r="6850" spans="12:20" x14ac:dyDescent="0.25">
      <c r="L6850" s="75">
        <f>COUNTIF($B$2:B6850,B6850)</f>
        <v>0</v>
      </c>
      <c r="M6850" s="75">
        <f>COUNTIF($L$2:L6850,4)</f>
        <v>42</v>
      </c>
      <c r="N6850" s="76" t="str">
        <f t="shared" si="534"/>
        <v>0</v>
      </c>
      <c r="O6850" s="76" t="str">
        <f t="shared" ref="O6850:O6913" si="535">TRIM(SUBSTITUTE(SUBSTITUTE(D6850,"+",""),"_",""))</f>
        <v/>
      </c>
      <c r="P6850" s="75" t="str">
        <f t="shared" ref="P6850:P6913" si="536">TRIM(SUBSTITUTE(SUBSTITUTE(E6850,"+",""),"_",""))</f>
        <v/>
      </c>
      <c r="Q6850" s="77" t="str">
        <f t="shared" ref="Q6850:Q6913" si="537">IFERROR(IF(RIGHT(P6850,2)&lt;RIGHT(O6850,2),IF(P6850&lt;O6850,P6850+2360-O6850,P6850-40-O6850),IF(P6850&lt;O6850,P6850+2400-O6850,P6850-O6850)),"")</f>
        <v/>
      </c>
      <c r="R6850" s="77" t="str">
        <f t="shared" ref="R6850:R6913" si="538">IFERROR(ROUNDDOWN(Q6850/100,0),"")</f>
        <v/>
      </c>
      <c r="S6850" s="77" t="str">
        <f>IF(O6850="","",IF(OR(VALUE(LEFT(O6850,2))&gt;IF(RIGHT(J6850,1)="M",7,19),AND(OR(LEFT(O6850,2)={"07","19"}),VALUE(RIGHT(O6850,2))&gt;15)),TRUE,FALSE))</f>
        <v/>
      </c>
      <c r="T6850" s="77" t="str">
        <f>IF(O6850="","",IF(OR(VALUE(LEFT(O6850,2))&gt;IF(RIGHT(J6850,1)="M",7,19),AND(OR(LEFT(O6850,2)={"07","19"}),VALUE(RIGHT(O6850,2))&gt;5)),TRUE,FALSE))</f>
        <v/>
      </c>
    </row>
    <row r="6851" spans="12:20" x14ac:dyDescent="0.25">
      <c r="L6851" s="75">
        <f>COUNTIF($B$2:B6851,B6851)</f>
        <v>0</v>
      </c>
      <c r="M6851" s="75">
        <f>COUNTIF($L$2:L6851,4)</f>
        <v>42</v>
      </c>
      <c r="N6851" s="76" t="str">
        <f t="shared" ref="N6851:N6914" si="539">A6851&amp;DAY(C6851)</f>
        <v>0</v>
      </c>
      <c r="O6851" s="76" t="str">
        <f t="shared" si="535"/>
        <v/>
      </c>
      <c r="P6851" s="75" t="str">
        <f t="shared" si="536"/>
        <v/>
      </c>
      <c r="Q6851" s="77" t="str">
        <f t="shared" si="537"/>
        <v/>
      </c>
      <c r="R6851" s="77" t="str">
        <f t="shared" si="538"/>
        <v/>
      </c>
      <c r="S6851" s="77" t="str">
        <f>IF(O6851="","",IF(OR(VALUE(LEFT(O6851,2))&gt;IF(RIGHT(J6851,1)="M",7,19),AND(OR(LEFT(O6851,2)={"07","19"}),VALUE(RIGHT(O6851,2))&gt;15)),TRUE,FALSE))</f>
        <v/>
      </c>
      <c r="T6851" s="77" t="str">
        <f>IF(O6851="","",IF(OR(VALUE(LEFT(O6851,2))&gt;IF(RIGHT(J6851,1)="M",7,19),AND(OR(LEFT(O6851,2)={"07","19"}),VALUE(RIGHT(O6851,2))&gt;5)),TRUE,FALSE))</f>
        <v/>
      </c>
    </row>
    <row r="6852" spans="12:20" x14ac:dyDescent="0.25">
      <c r="L6852" s="75">
        <f>COUNTIF($B$2:B6852,B6852)</f>
        <v>0</v>
      </c>
      <c r="M6852" s="75">
        <f>COUNTIF($L$2:L6852,4)</f>
        <v>42</v>
      </c>
      <c r="N6852" s="76" t="str">
        <f t="shared" si="539"/>
        <v>0</v>
      </c>
      <c r="O6852" s="76" t="str">
        <f t="shared" si="535"/>
        <v/>
      </c>
      <c r="P6852" s="75" t="str">
        <f t="shared" si="536"/>
        <v/>
      </c>
      <c r="Q6852" s="77" t="str">
        <f t="shared" si="537"/>
        <v/>
      </c>
      <c r="R6852" s="77" t="str">
        <f t="shared" si="538"/>
        <v/>
      </c>
      <c r="S6852" s="77" t="str">
        <f>IF(O6852="","",IF(OR(VALUE(LEFT(O6852,2))&gt;IF(RIGHT(J6852,1)="M",7,19),AND(OR(LEFT(O6852,2)={"07","19"}),VALUE(RIGHT(O6852,2))&gt;15)),TRUE,FALSE))</f>
        <v/>
      </c>
      <c r="T6852" s="77" t="str">
        <f>IF(O6852="","",IF(OR(VALUE(LEFT(O6852,2))&gt;IF(RIGHT(J6852,1)="M",7,19),AND(OR(LEFT(O6852,2)={"07","19"}),VALUE(RIGHT(O6852,2))&gt;5)),TRUE,FALSE))</f>
        <v/>
      </c>
    </row>
    <row r="6853" spans="12:20" x14ac:dyDescent="0.25">
      <c r="L6853" s="75">
        <f>COUNTIF($B$2:B6853,B6853)</f>
        <v>0</v>
      </c>
      <c r="M6853" s="75">
        <f>COUNTIF($L$2:L6853,4)</f>
        <v>42</v>
      </c>
      <c r="N6853" s="76" t="str">
        <f t="shared" si="539"/>
        <v>0</v>
      </c>
      <c r="O6853" s="76" t="str">
        <f t="shared" si="535"/>
        <v/>
      </c>
      <c r="P6853" s="75" t="str">
        <f t="shared" si="536"/>
        <v/>
      </c>
      <c r="Q6853" s="77" t="str">
        <f t="shared" si="537"/>
        <v/>
      </c>
      <c r="R6853" s="77" t="str">
        <f t="shared" si="538"/>
        <v/>
      </c>
      <c r="S6853" s="77" t="str">
        <f>IF(O6853="","",IF(OR(VALUE(LEFT(O6853,2))&gt;IF(RIGHT(J6853,1)="M",7,19),AND(OR(LEFT(O6853,2)={"07","19"}),VALUE(RIGHT(O6853,2))&gt;15)),TRUE,FALSE))</f>
        <v/>
      </c>
      <c r="T6853" s="77" t="str">
        <f>IF(O6853="","",IF(OR(VALUE(LEFT(O6853,2))&gt;IF(RIGHT(J6853,1)="M",7,19),AND(OR(LEFT(O6853,2)={"07","19"}),VALUE(RIGHT(O6853,2))&gt;5)),TRUE,FALSE))</f>
        <v/>
      </c>
    </row>
    <row r="6854" spans="12:20" x14ac:dyDescent="0.25">
      <c r="L6854" s="75">
        <f>COUNTIF($B$2:B6854,B6854)</f>
        <v>0</v>
      </c>
      <c r="M6854" s="75">
        <f>COUNTIF($L$2:L6854,4)</f>
        <v>42</v>
      </c>
      <c r="N6854" s="76" t="str">
        <f t="shared" si="539"/>
        <v>0</v>
      </c>
      <c r="O6854" s="76" t="str">
        <f t="shared" si="535"/>
        <v/>
      </c>
      <c r="P6854" s="75" t="str">
        <f t="shared" si="536"/>
        <v/>
      </c>
      <c r="Q6854" s="77" t="str">
        <f t="shared" si="537"/>
        <v/>
      </c>
      <c r="R6854" s="77" t="str">
        <f t="shared" si="538"/>
        <v/>
      </c>
      <c r="S6854" s="77" t="str">
        <f>IF(O6854="","",IF(OR(VALUE(LEFT(O6854,2))&gt;IF(RIGHT(J6854,1)="M",7,19),AND(OR(LEFT(O6854,2)={"07","19"}),VALUE(RIGHT(O6854,2))&gt;15)),TRUE,FALSE))</f>
        <v/>
      </c>
      <c r="T6854" s="77" t="str">
        <f>IF(O6854="","",IF(OR(VALUE(LEFT(O6854,2))&gt;IF(RIGHT(J6854,1)="M",7,19),AND(OR(LEFT(O6854,2)={"07","19"}),VALUE(RIGHT(O6854,2))&gt;5)),TRUE,FALSE))</f>
        <v/>
      </c>
    </row>
    <row r="6855" spans="12:20" x14ac:dyDescent="0.25">
      <c r="L6855" s="75">
        <f>COUNTIF($B$2:B6855,B6855)</f>
        <v>0</v>
      </c>
      <c r="M6855" s="75">
        <f>COUNTIF($L$2:L6855,4)</f>
        <v>42</v>
      </c>
      <c r="N6855" s="76" t="str">
        <f t="shared" si="539"/>
        <v>0</v>
      </c>
      <c r="O6855" s="76" t="str">
        <f t="shared" si="535"/>
        <v/>
      </c>
      <c r="P6855" s="75" t="str">
        <f t="shared" si="536"/>
        <v/>
      </c>
      <c r="Q6855" s="77" t="str">
        <f t="shared" si="537"/>
        <v/>
      </c>
      <c r="R6855" s="77" t="str">
        <f t="shared" si="538"/>
        <v/>
      </c>
      <c r="S6855" s="77" t="str">
        <f>IF(O6855="","",IF(OR(VALUE(LEFT(O6855,2))&gt;IF(RIGHT(J6855,1)="M",7,19),AND(OR(LEFT(O6855,2)={"07","19"}),VALUE(RIGHT(O6855,2))&gt;15)),TRUE,FALSE))</f>
        <v/>
      </c>
      <c r="T6855" s="77" t="str">
        <f>IF(O6855="","",IF(OR(VALUE(LEFT(O6855,2))&gt;IF(RIGHT(J6855,1)="M",7,19),AND(OR(LEFT(O6855,2)={"07","19"}),VALUE(RIGHT(O6855,2))&gt;5)),TRUE,FALSE))</f>
        <v/>
      </c>
    </row>
    <row r="6856" spans="12:20" x14ac:dyDescent="0.25">
      <c r="L6856" s="75">
        <f>COUNTIF($B$2:B6856,B6856)</f>
        <v>0</v>
      </c>
      <c r="M6856" s="75">
        <f>COUNTIF($L$2:L6856,4)</f>
        <v>42</v>
      </c>
      <c r="N6856" s="76" t="str">
        <f t="shared" si="539"/>
        <v>0</v>
      </c>
      <c r="O6856" s="76" t="str">
        <f t="shared" si="535"/>
        <v/>
      </c>
      <c r="P6856" s="75" t="str">
        <f t="shared" si="536"/>
        <v/>
      </c>
      <c r="Q6856" s="77" t="str">
        <f t="shared" si="537"/>
        <v/>
      </c>
      <c r="R6856" s="77" t="str">
        <f t="shared" si="538"/>
        <v/>
      </c>
      <c r="S6856" s="77" t="str">
        <f>IF(O6856="","",IF(OR(VALUE(LEFT(O6856,2))&gt;IF(RIGHT(J6856,1)="M",7,19),AND(OR(LEFT(O6856,2)={"07","19"}),VALUE(RIGHT(O6856,2))&gt;15)),TRUE,FALSE))</f>
        <v/>
      </c>
      <c r="T6856" s="77" t="str">
        <f>IF(O6856="","",IF(OR(VALUE(LEFT(O6856,2))&gt;IF(RIGHT(J6856,1)="M",7,19),AND(OR(LEFT(O6856,2)={"07","19"}),VALUE(RIGHT(O6856,2))&gt;5)),TRUE,FALSE))</f>
        <v/>
      </c>
    </row>
    <row r="6857" spans="12:20" x14ac:dyDescent="0.25">
      <c r="L6857" s="75">
        <f>COUNTIF($B$2:B6857,B6857)</f>
        <v>0</v>
      </c>
      <c r="M6857" s="75">
        <f>COUNTIF($L$2:L6857,4)</f>
        <v>42</v>
      </c>
      <c r="N6857" s="76" t="str">
        <f t="shared" si="539"/>
        <v>0</v>
      </c>
      <c r="O6857" s="76" t="str">
        <f t="shared" si="535"/>
        <v/>
      </c>
      <c r="P6857" s="75" t="str">
        <f t="shared" si="536"/>
        <v/>
      </c>
      <c r="Q6857" s="77" t="str">
        <f t="shared" si="537"/>
        <v/>
      </c>
      <c r="R6857" s="77" t="str">
        <f t="shared" si="538"/>
        <v/>
      </c>
      <c r="S6857" s="77" t="str">
        <f>IF(O6857="","",IF(OR(VALUE(LEFT(O6857,2))&gt;IF(RIGHT(J6857,1)="M",7,19),AND(OR(LEFT(O6857,2)={"07","19"}),VALUE(RIGHT(O6857,2))&gt;15)),TRUE,FALSE))</f>
        <v/>
      </c>
      <c r="T6857" s="77" t="str">
        <f>IF(O6857="","",IF(OR(VALUE(LEFT(O6857,2))&gt;IF(RIGHT(J6857,1)="M",7,19),AND(OR(LEFT(O6857,2)={"07","19"}),VALUE(RIGHT(O6857,2))&gt;5)),TRUE,FALSE))</f>
        <v/>
      </c>
    </row>
    <row r="6858" spans="12:20" x14ac:dyDescent="0.25">
      <c r="L6858" s="75">
        <f>COUNTIF($B$2:B6858,B6858)</f>
        <v>0</v>
      </c>
      <c r="M6858" s="75">
        <f>COUNTIF($L$2:L6858,4)</f>
        <v>42</v>
      </c>
      <c r="N6858" s="76" t="str">
        <f t="shared" si="539"/>
        <v>0</v>
      </c>
      <c r="O6858" s="76" t="str">
        <f t="shared" si="535"/>
        <v/>
      </c>
      <c r="P6858" s="75" t="str">
        <f t="shared" si="536"/>
        <v/>
      </c>
      <c r="Q6858" s="77" t="str">
        <f t="shared" si="537"/>
        <v/>
      </c>
      <c r="R6858" s="77" t="str">
        <f t="shared" si="538"/>
        <v/>
      </c>
      <c r="S6858" s="77" t="str">
        <f>IF(O6858="","",IF(OR(VALUE(LEFT(O6858,2))&gt;IF(RIGHT(J6858,1)="M",7,19),AND(OR(LEFT(O6858,2)={"07","19"}),VALUE(RIGHT(O6858,2))&gt;15)),TRUE,FALSE))</f>
        <v/>
      </c>
      <c r="T6858" s="77" t="str">
        <f>IF(O6858="","",IF(OR(VALUE(LEFT(O6858,2))&gt;IF(RIGHT(J6858,1)="M",7,19),AND(OR(LEFT(O6858,2)={"07","19"}),VALUE(RIGHT(O6858,2))&gt;5)),TRUE,FALSE))</f>
        <v/>
      </c>
    </row>
    <row r="6859" spans="12:20" x14ac:dyDescent="0.25">
      <c r="L6859" s="75">
        <f>COUNTIF($B$2:B6859,B6859)</f>
        <v>0</v>
      </c>
      <c r="M6859" s="75">
        <f>COUNTIF($L$2:L6859,4)</f>
        <v>42</v>
      </c>
      <c r="N6859" s="76" t="str">
        <f t="shared" si="539"/>
        <v>0</v>
      </c>
      <c r="O6859" s="76" t="str">
        <f t="shared" si="535"/>
        <v/>
      </c>
      <c r="P6859" s="75" t="str">
        <f t="shared" si="536"/>
        <v/>
      </c>
      <c r="Q6859" s="77" t="str">
        <f t="shared" si="537"/>
        <v/>
      </c>
      <c r="R6859" s="77" t="str">
        <f t="shared" si="538"/>
        <v/>
      </c>
      <c r="S6859" s="77" t="str">
        <f>IF(O6859="","",IF(OR(VALUE(LEFT(O6859,2))&gt;IF(RIGHT(J6859,1)="M",7,19),AND(OR(LEFT(O6859,2)={"07","19"}),VALUE(RIGHT(O6859,2))&gt;15)),TRUE,FALSE))</f>
        <v/>
      </c>
      <c r="T6859" s="77" t="str">
        <f>IF(O6859="","",IF(OR(VALUE(LEFT(O6859,2))&gt;IF(RIGHT(J6859,1)="M",7,19),AND(OR(LEFT(O6859,2)={"07","19"}),VALUE(RIGHT(O6859,2))&gt;5)),TRUE,FALSE))</f>
        <v/>
      </c>
    </row>
    <row r="6860" spans="12:20" x14ac:dyDescent="0.25">
      <c r="L6860" s="75">
        <f>COUNTIF($B$2:B6860,B6860)</f>
        <v>0</v>
      </c>
      <c r="M6860" s="75">
        <f>COUNTIF($L$2:L6860,4)</f>
        <v>42</v>
      </c>
      <c r="N6860" s="76" t="str">
        <f t="shared" si="539"/>
        <v>0</v>
      </c>
      <c r="O6860" s="76" t="str">
        <f t="shared" si="535"/>
        <v/>
      </c>
      <c r="P6860" s="75" t="str">
        <f t="shared" si="536"/>
        <v/>
      </c>
      <c r="Q6860" s="77" t="str">
        <f t="shared" si="537"/>
        <v/>
      </c>
      <c r="R6860" s="77" t="str">
        <f t="shared" si="538"/>
        <v/>
      </c>
      <c r="S6860" s="77" t="str">
        <f>IF(O6860="","",IF(OR(VALUE(LEFT(O6860,2))&gt;IF(RIGHT(J6860,1)="M",7,19),AND(OR(LEFT(O6860,2)={"07","19"}),VALUE(RIGHT(O6860,2))&gt;15)),TRUE,FALSE))</f>
        <v/>
      </c>
      <c r="T6860" s="77" t="str">
        <f>IF(O6860="","",IF(OR(VALUE(LEFT(O6860,2))&gt;IF(RIGHT(J6860,1)="M",7,19),AND(OR(LEFT(O6860,2)={"07","19"}),VALUE(RIGHT(O6860,2))&gt;5)),TRUE,FALSE))</f>
        <v/>
      </c>
    </row>
    <row r="6861" spans="12:20" x14ac:dyDescent="0.25">
      <c r="L6861" s="75">
        <f>COUNTIF($B$2:B6861,B6861)</f>
        <v>0</v>
      </c>
      <c r="M6861" s="75">
        <f>COUNTIF($L$2:L6861,4)</f>
        <v>42</v>
      </c>
      <c r="N6861" s="76" t="str">
        <f t="shared" si="539"/>
        <v>0</v>
      </c>
      <c r="O6861" s="76" t="str">
        <f t="shared" si="535"/>
        <v/>
      </c>
      <c r="P6861" s="75" t="str">
        <f t="shared" si="536"/>
        <v/>
      </c>
      <c r="Q6861" s="77" t="str">
        <f t="shared" si="537"/>
        <v/>
      </c>
      <c r="R6861" s="77" t="str">
        <f t="shared" si="538"/>
        <v/>
      </c>
      <c r="S6861" s="77" t="str">
        <f>IF(O6861="","",IF(OR(VALUE(LEFT(O6861,2))&gt;IF(RIGHT(J6861,1)="M",7,19),AND(OR(LEFT(O6861,2)={"07","19"}),VALUE(RIGHT(O6861,2))&gt;15)),TRUE,FALSE))</f>
        <v/>
      </c>
      <c r="T6861" s="77" t="str">
        <f>IF(O6861="","",IF(OR(VALUE(LEFT(O6861,2))&gt;IF(RIGHT(J6861,1)="M",7,19),AND(OR(LEFT(O6861,2)={"07","19"}),VALUE(RIGHT(O6861,2))&gt;5)),TRUE,FALSE))</f>
        <v/>
      </c>
    </row>
    <row r="6862" spans="12:20" x14ac:dyDescent="0.25">
      <c r="L6862" s="75">
        <f>COUNTIF($B$2:B6862,B6862)</f>
        <v>0</v>
      </c>
      <c r="M6862" s="75">
        <f>COUNTIF($L$2:L6862,4)</f>
        <v>42</v>
      </c>
      <c r="N6862" s="76" t="str">
        <f t="shared" si="539"/>
        <v>0</v>
      </c>
      <c r="O6862" s="76" t="str">
        <f t="shared" si="535"/>
        <v/>
      </c>
      <c r="P6862" s="75" t="str">
        <f t="shared" si="536"/>
        <v/>
      </c>
      <c r="Q6862" s="77" t="str">
        <f t="shared" si="537"/>
        <v/>
      </c>
      <c r="R6862" s="77" t="str">
        <f t="shared" si="538"/>
        <v/>
      </c>
      <c r="S6862" s="77" t="str">
        <f>IF(O6862="","",IF(OR(VALUE(LEFT(O6862,2))&gt;IF(RIGHT(J6862,1)="M",7,19),AND(OR(LEFT(O6862,2)={"07","19"}),VALUE(RIGHT(O6862,2))&gt;15)),TRUE,FALSE))</f>
        <v/>
      </c>
      <c r="T6862" s="77" t="str">
        <f>IF(O6862="","",IF(OR(VALUE(LEFT(O6862,2))&gt;IF(RIGHT(J6862,1)="M",7,19),AND(OR(LEFT(O6862,2)={"07","19"}),VALUE(RIGHT(O6862,2))&gt;5)),TRUE,FALSE))</f>
        <v/>
      </c>
    </row>
    <row r="6863" spans="12:20" x14ac:dyDescent="0.25">
      <c r="L6863" s="75">
        <f>COUNTIF($B$2:B6863,B6863)</f>
        <v>0</v>
      </c>
      <c r="M6863" s="75">
        <f>COUNTIF($L$2:L6863,4)</f>
        <v>42</v>
      </c>
      <c r="N6863" s="76" t="str">
        <f t="shared" si="539"/>
        <v>0</v>
      </c>
      <c r="O6863" s="76" t="str">
        <f t="shared" si="535"/>
        <v/>
      </c>
      <c r="P6863" s="75" t="str">
        <f t="shared" si="536"/>
        <v/>
      </c>
      <c r="Q6863" s="77" t="str">
        <f t="shared" si="537"/>
        <v/>
      </c>
      <c r="R6863" s="77" t="str">
        <f t="shared" si="538"/>
        <v/>
      </c>
      <c r="S6863" s="77" t="str">
        <f>IF(O6863="","",IF(OR(VALUE(LEFT(O6863,2))&gt;IF(RIGHT(J6863,1)="M",7,19),AND(OR(LEFT(O6863,2)={"07","19"}),VALUE(RIGHT(O6863,2))&gt;15)),TRUE,FALSE))</f>
        <v/>
      </c>
      <c r="T6863" s="77" t="str">
        <f>IF(O6863="","",IF(OR(VALUE(LEFT(O6863,2))&gt;IF(RIGHT(J6863,1)="M",7,19),AND(OR(LEFT(O6863,2)={"07","19"}),VALUE(RIGHT(O6863,2))&gt;5)),TRUE,FALSE))</f>
        <v/>
      </c>
    </row>
    <row r="6864" spans="12:20" x14ac:dyDescent="0.25">
      <c r="L6864" s="75">
        <f>COUNTIF($B$2:B6864,B6864)</f>
        <v>0</v>
      </c>
      <c r="M6864" s="75">
        <f>COUNTIF($L$2:L6864,4)</f>
        <v>42</v>
      </c>
      <c r="N6864" s="76" t="str">
        <f t="shared" si="539"/>
        <v>0</v>
      </c>
      <c r="O6864" s="76" t="str">
        <f t="shared" si="535"/>
        <v/>
      </c>
      <c r="P6864" s="75" t="str">
        <f t="shared" si="536"/>
        <v/>
      </c>
      <c r="Q6864" s="77" t="str">
        <f t="shared" si="537"/>
        <v/>
      </c>
      <c r="R6864" s="77" t="str">
        <f t="shared" si="538"/>
        <v/>
      </c>
      <c r="S6864" s="77" t="str">
        <f>IF(O6864="","",IF(OR(VALUE(LEFT(O6864,2))&gt;IF(RIGHT(J6864,1)="M",7,19),AND(OR(LEFT(O6864,2)={"07","19"}),VALUE(RIGHT(O6864,2))&gt;15)),TRUE,FALSE))</f>
        <v/>
      </c>
      <c r="T6864" s="77" t="str">
        <f>IF(O6864="","",IF(OR(VALUE(LEFT(O6864,2))&gt;IF(RIGHT(J6864,1)="M",7,19),AND(OR(LEFT(O6864,2)={"07","19"}),VALUE(RIGHT(O6864,2))&gt;5)),TRUE,FALSE))</f>
        <v/>
      </c>
    </row>
    <row r="6865" spans="12:20" x14ac:dyDescent="0.25">
      <c r="L6865" s="75">
        <f>COUNTIF($B$2:B6865,B6865)</f>
        <v>0</v>
      </c>
      <c r="M6865" s="75">
        <f>COUNTIF($L$2:L6865,4)</f>
        <v>42</v>
      </c>
      <c r="N6865" s="76" t="str">
        <f t="shared" si="539"/>
        <v>0</v>
      </c>
      <c r="O6865" s="76" t="str">
        <f t="shared" si="535"/>
        <v/>
      </c>
      <c r="P6865" s="75" t="str">
        <f t="shared" si="536"/>
        <v/>
      </c>
      <c r="Q6865" s="77" t="str">
        <f t="shared" si="537"/>
        <v/>
      </c>
      <c r="R6865" s="77" t="str">
        <f t="shared" si="538"/>
        <v/>
      </c>
      <c r="S6865" s="77" t="str">
        <f>IF(O6865="","",IF(OR(VALUE(LEFT(O6865,2))&gt;IF(RIGHT(J6865,1)="M",7,19),AND(OR(LEFT(O6865,2)={"07","19"}),VALUE(RIGHT(O6865,2))&gt;15)),TRUE,FALSE))</f>
        <v/>
      </c>
      <c r="T6865" s="77" t="str">
        <f>IF(O6865="","",IF(OR(VALUE(LEFT(O6865,2))&gt;IF(RIGHT(J6865,1)="M",7,19),AND(OR(LEFT(O6865,2)={"07","19"}),VALUE(RIGHT(O6865,2))&gt;5)),TRUE,FALSE))</f>
        <v/>
      </c>
    </row>
    <row r="6866" spans="12:20" x14ac:dyDescent="0.25">
      <c r="L6866" s="75">
        <f>COUNTIF($B$2:B6866,B6866)</f>
        <v>0</v>
      </c>
      <c r="M6866" s="75">
        <f>COUNTIF($L$2:L6866,4)</f>
        <v>42</v>
      </c>
      <c r="N6866" s="76" t="str">
        <f t="shared" si="539"/>
        <v>0</v>
      </c>
      <c r="O6866" s="76" t="str">
        <f t="shared" si="535"/>
        <v/>
      </c>
      <c r="P6866" s="75" t="str">
        <f t="shared" si="536"/>
        <v/>
      </c>
      <c r="Q6866" s="77" t="str">
        <f t="shared" si="537"/>
        <v/>
      </c>
      <c r="R6866" s="77" t="str">
        <f t="shared" si="538"/>
        <v/>
      </c>
      <c r="S6866" s="77" t="str">
        <f>IF(O6866="","",IF(OR(VALUE(LEFT(O6866,2))&gt;IF(RIGHT(J6866,1)="M",7,19),AND(OR(LEFT(O6866,2)={"07","19"}),VALUE(RIGHT(O6866,2))&gt;15)),TRUE,FALSE))</f>
        <v/>
      </c>
      <c r="T6866" s="77" t="str">
        <f>IF(O6866="","",IF(OR(VALUE(LEFT(O6866,2))&gt;IF(RIGHT(J6866,1)="M",7,19),AND(OR(LEFT(O6866,2)={"07","19"}),VALUE(RIGHT(O6866,2))&gt;5)),TRUE,FALSE))</f>
        <v/>
      </c>
    </row>
    <row r="6867" spans="12:20" x14ac:dyDescent="0.25">
      <c r="L6867" s="75">
        <f>COUNTIF($B$2:B6867,B6867)</f>
        <v>0</v>
      </c>
      <c r="M6867" s="75">
        <f>COUNTIF($L$2:L6867,4)</f>
        <v>42</v>
      </c>
      <c r="N6867" s="76" t="str">
        <f t="shared" si="539"/>
        <v>0</v>
      </c>
      <c r="O6867" s="76" t="str">
        <f t="shared" si="535"/>
        <v/>
      </c>
      <c r="P6867" s="75" t="str">
        <f t="shared" si="536"/>
        <v/>
      </c>
      <c r="Q6867" s="77" t="str">
        <f t="shared" si="537"/>
        <v/>
      </c>
      <c r="R6867" s="77" t="str">
        <f t="shared" si="538"/>
        <v/>
      </c>
      <c r="S6867" s="77" t="str">
        <f>IF(O6867="","",IF(OR(VALUE(LEFT(O6867,2))&gt;IF(RIGHT(J6867,1)="M",7,19),AND(OR(LEFT(O6867,2)={"07","19"}),VALUE(RIGHT(O6867,2))&gt;15)),TRUE,FALSE))</f>
        <v/>
      </c>
      <c r="T6867" s="77" t="str">
        <f>IF(O6867="","",IF(OR(VALUE(LEFT(O6867,2))&gt;IF(RIGHT(J6867,1)="M",7,19),AND(OR(LEFT(O6867,2)={"07","19"}),VALUE(RIGHT(O6867,2))&gt;5)),TRUE,FALSE))</f>
        <v/>
      </c>
    </row>
    <row r="6868" spans="12:20" x14ac:dyDescent="0.25">
      <c r="L6868" s="75">
        <f>COUNTIF($B$2:B6868,B6868)</f>
        <v>0</v>
      </c>
      <c r="M6868" s="75">
        <f>COUNTIF($L$2:L6868,4)</f>
        <v>42</v>
      </c>
      <c r="N6868" s="76" t="str">
        <f t="shared" si="539"/>
        <v>0</v>
      </c>
      <c r="O6868" s="76" t="str">
        <f t="shared" si="535"/>
        <v/>
      </c>
      <c r="P6868" s="75" t="str">
        <f t="shared" si="536"/>
        <v/>
      </c>
      <c r="Q6868" s="77" t="str">
        <f t="shared" si="537"/>
        <v/>
      </c>
      <c r="R6868" s="77" t="str">
        <f t="shared" si="538"/>
        <v/>
      </c>
      <c r="S6868" s="77" t="str">
        <f>IF(O6868="","",IF(OR(VALUE(LEFT(O6868,2))&gt;IF(RIGHT(J6868,1)="M",7,19),AND(OR(LEFT(O6868,2)={"07","19"}),VALUE(RIGHT(O6868,2))&gt;15)),TRUE,FALSE))</f>
        <v/>
      </c>
      <c r="T6868" s="77" t="str">
        <f>IF(O6868="","",IF(OR(VALUE(LEFT(O6868,2))&gt;IF(RIGHT(J6868,1)="M",7,19),AND(OR(LEFT(O6868,2)={"07","19"}),VALUE(RIGHT(O6868,2))&gt;5)),TRUE,FALSE))</f>
        <v/>
      </c>
    </row>
    <row r="6869" spans="12:20" x14ac:dyDescent="0.25">
      <c r="L6869" s="75">
        <f>COUNTIF($B$2:B6869,B6869)</f>
        <v>0</v>
      </c>
      <c r="M6869" s="75">
        <f>COUNTIF($L$2:L6869,4)</f>
        <v>42</v>
      </c>
      <c r="N6869" s="76" t="str">
        <f t="shared" si="539"/>
        <v>0</v>
      </c>
      <c r="O6869" s="76" t="str">
        <f t="shared" si="535"/>
        <v/>
      </c>
      <c r="P6869" s="75" t="str">
        <f t="shared" si="536"/>
        <v/>
      </c>
      <c r="Q6869" s="77" t="str">
        <f t="shared" si="537"/>
        <v/>
      </c>
      <c r="R6869" s="77" t="str">
        <f t="shared" si="538"/>
        <v/>
      </c>
      <c r="S6869" s="77" t="str">
        <f>IF(O6869="","",IF(OR(VALUE(LEFT(O6869,2))&gt;IF(RIGHT(J6869,1)="M",7,19),AND(OR(LEFT(O6869,2)={"07","19"}),VALUE(RIGHT(O6869,2))&gt;15)),TRUE,FALSE))</f>
        <v/>
      </c>
      <c r="T6869" s="77" t="str">
        <f>IF(O6869="","",IF(OR(VALUE(LEFT(O6869,2))&gt;IF(RIGHT(J6869,1)="M",7,19),AND(OR(LEFT(O6869,2)={"07","19"}),VALUE(RIGHT(O6869,2))&gt;5)),TRUE,FALSE))</f>
        <v/>
      </c>
    </row>
    <row r="6870" spans="12:20" x14ac:dyDescent="0.25">
      <c r="L6870" s="75">
        <f>COUNTIF($B$2:B6870,B6870)</f>
        <v>0</v>
      </c>
      <c r="M6870" s="75">
        <f>COUNTIF($L$2:L6870,4)</f>
        <v>42</v>
      </c>
      <c r="N6870" s="76" t="str">
        <f t="shared" si="539"/>
        <v>0</v>
      </c>
      <c r="O6870" s="76" t="str">
        <f t="shared" si="535"/>
        <v/>
      </c>
      <c r="P6870" s="75" t="str">
        <f t="shared" si="536"/>
        <v/>
      </c>
      <c r="Q6870" s="77" t="str">
        <f t="shared" si="537"/>
        <v/>
      </c>
      <c r="R6870" s="77" t="str">
        <f t="shared" si="538"/>
        <v/>
      </c>
      <c r="S6870" s="77" t="str">
        <f>IF(O6870="","",IF(OR(VALUE(LEFT(O6870,2))&gt;IF(RIGHT(J6870,1)="M",7,19),AND(OR(LEFT(O6870,2)={"07","19"}),VALUE(RIGHT(O6870,2))&gt;15)),TRUE,FALSE))</f>
        <v/>
      </c>
      <c r="T6870" s="77" t="str">
        <f>IF(O6870="","",IF(OR(VALUE(LEFT(O6870,2))&gt;IF(RIGHT(J6870,1)="M",7,19),AND(OR(LEFT(O6870,2)={"07","19"}),VALUE(RIGHT(O6870,2))&gt;5)),TRUE,FALSE))</f>
        <v/>
      </c>
    </row>
    <row r="6871" spans="12:20" x14ac:dyDescent="0.25">
      <c r="L6871" s="75">
        <f>COUNTIF($B$2:B6871,B6871)</f>
        <v>0</v>
      </c>
      <c r="M6871" s="75">
        <f>COUNTIF($L$2:L6871,4)</f>
        <v>42</v>
      </c>
      <c r="N6871" s="76" t="str">
        <f t="shared" si="539"/>
        <v>0</v>
      </c>
      <c r="O6871" s="76" t="str">
        <f t="shared" si="535"/>
        <v/>
      </c>
      <c r="P6871" s="75" t="str">
        <f t="shared" si="536"/>
        <v/>
      </c>
      <c r="Q6871" s="77" t="str">
        <f t="shared" si="537"/>
        <v/>
      </c>
      <c r="R6871" s="77" t="str">
        <f t="shared" si="538"/>
        <v/>
      </c>
      <c r="S6871" s="77" t="str">
        <f>IF(O6871="","",IF(OR(VALUE(LEFT(O6871,2))&gt;IF(RIGHT(J6871,1)="M",7,19),AND(OR(LEFT(O6871,2)={"07","19"}),VALUE(RIGHT(O6871,2))&gt;15)),TRUE,FALSE))</f>
        <v/>
      </c>
      <c r="T6871" s="77" t="str">
        <f>IF(O6871="","",IF(OR(VALUE(LEFT(O6871,2))&gt;IF(RIGHT(J6871,1)="M",7,19),AND(OR(LEFT(O6871,2)={"07","19"}),VALUE(RIGHT(O6871,2))&gt;5)),TRUE,FALSE))</f>
        <v/>
      </c>
    </row>
    <row r="6872" spans="12:20" x14ac:dyDescent="0.25">
      <c r="L6872" s="75">
        <f>COUNTIF($B$2:B6872,B6872)</f>
        <v>0</v>
      </c>
      <c r="M6872" s="75">
        <f>COUNTIF($L$2:L6872,4)</f>
        <v>42</v>
      </c>
      <c r="N6872" s="76" t="str">
        <f t="shared" si="539"/>
        <v>0</v>
      </c>
      <c r="O6872" s="76" t="str">
        <f t="shared" si="535"/>
        <v/>
      </c>
      <c r="P6872" s="75" t="str">
        <f t="shared" si="536"/>
        <v/>
      </c>
      <c r="Q6872" s="77" t="str">
        <f t="shared" si="537"/>
        <v/>
      </c>
      <c r="R6872" s="77" t="str">
        <f t="shared" si="538"/>
        <v/>
      </c>
      <c r="S6872" s="77" t="str">
        <f>IF(O6872="","",IF(OR(VALUE(LEFT(O6872,2))&gt;IF(RIGHT(J6872,1)="M",7,19),AND(OR(LEFT(O6872,2)={"07","19"}),VALUE(RIGHT(O6872,2))&gt;15)),TRUE,FALSE))</f>
        <v/>
      </c>
      <c r="T6872" s="77" t="str">
        <f>IF(O6872="","",IF(OR(VALUE(LEFT(O6872,2))&gt;IF(RIGHT(J6872,1)="M",7,19),AND(OR(LEFT(O6872,2)={"07","19"}),VALUE(RIGHT(O6872,2))&gt;5)),TRUE,FALSE))</f>
        <v/>
      </c>
    </row>
    <row r="6873" spans="12:20" x14ac:dyDescent="0.25">
      <c r="L6873" s="75">
        <f>COUNTIF($B$2:B6873,B6873)</f>
        <v>0</v>
      </c>
      <c r="M6873" s="75">
        <f>COUNTIF($L$2:L6873,4)</f>
        <v>42</v>
      </c>
      <c r="N6873" s="76" t="str">
        <f t="shared" si="539"/>
        <v>0</v>
      </c>
      <c r="O6873" s="76" t="str">
        <f t="shared" si="535"/>
        <v/>
      </c>
      <c r="P6873" s="75" t="str">
        <f t="shared" si="536"/>
        <v/>
      </c>
      <c r="Q6873" s="77" t="str">
        <f t="shared" si="537"/>
        <v/>
      </c>
      <c r="R6873" s="77" t="str">
        <f t="shared" si="538"/>
        <v/>
      </c>
      <c r="S6873" s="77" t="str">
        <f>IF(O6873="","",IF(OR(VALUE(LEFT(O6873,2))&gt;IF(RIGHT(J6873,1)="M",7,19),AND(OR(LEFT(O6873,2)={"07","19"}),VALUE(RIGHT(O6873,2))&gt;15)),TRUE,FALSE))</f>
        <v/>
      </c>
      <c r="T6873" s="77" t="str">
        <f>IF(O6873="","",IF(OR(VALUE(LEFT(O6873,2))&gt;IF(RIGHT(J6873,1)="M",7,19),AND(OR(LEFT(O6873,2)={"07","19"}),VALUE(RIGHT(O6873,2))&gt;5)),TRUE,FALSE))</f>
        <v/>
      </c>
    </row>
    <row r="6874" spans="12:20" x14ac:dyDescent="0.25">
      <c r="L6874" s="75">
        <f>COUNTIF($B$2:B6874,B6874)</f>
        <v>0</v>
      </c>
      <c r="M6874" s="75">
        <f>COUNTIF($L$2:L6874,4)</f>
        <v>42</v>
      </c>
      <c r="N6874" s="76" t="str">
        <f t="shared" si="539"/>
        <v>0</v>
      </c>
      <c r="O6874" s="76" t="str">
        <f t="shared" si="535"/>
        <v/>
      </c>
      <c r="P6874" s="75" t="str">
        <f t="shared" si="536"/>
        <v/>
      </c>
      <c r="Q6874" s="77" t="str">
        <f t="shared" si="537"/>
        <v/>
      </c>
      <c r="R6874" s="77" t="str">
        <f t="shared" si="538"/>
        <v/>
      </c>
      <c r="S6874" s="77" t="str">
        <f>IF(O6874="","",IF(OR(VALUE(LEFT(O6874,2))&gt;IF(RIGHT(J6874,1)="M",7,19),AND(OR(LEFT(O6874,2)={"07","19"}),VALUE(RIGHT(O6874,2))&gt;15)),TRUE,FALSE))</f>
        <v/>
      </c>
      <c r="T6874" s="77" t="str">
        <f>IF(O6874="","",IF(OR(VALUE(LEFT(O6874,2))&gt;IF(RIGHT(J6874,1)="M",7,19),AND(OR(LEFT(O6874,2)={"07","19"}),VALUE(RIGHT(O6874,2))&gt;5)),TRUE,FALSE))</f>
        <v/>
      </c>
    </row>
    <row r="6875" spans="12:20" x14ac:dyDescent="0.25">
      <c r="L6875" s="75">
        <f>COUNTIF($B$2:B6875,B6875)</f>
        <v>0</v>
      </c>
      <c r="M6875" s="75">
        <f>COUNTIF($L$2:L6875,4)</f>
        <v>42</v>
      </c>
      <c r="N6875" s="76" t="str">
        <f t="shared" si="539"/>
        <v>0</v>
      </c>
      <c r="O6875" s="76" t="str">
        <f t="shared" si="535"/>
        <v/>
      </c>
      <c r="P6875" s="75" t="str">
        <f t="shared" si="536"/>
        <v/>
      </c>
      <c r="Q6875" s="77" t="str">
        <f t="shared" si="537"/>
        <v/>
      </c>
      <c r="R6875" s="77" t="str">
        <f t="shared" si="538"/>
        <v/>
      </c>
      <c r="S6875" s="77" t="str">
        <f>IF(O6875="","",IF(OR(VALUE(LEFT(O6875,2))&gt;IF(RIGHT(J6875,1)="M",7,19),AND(OR(LEFT(O6875,2)={"07","19"}),VALUE(RIGHT(O6875,2))&gt;15)),TRUE,FALSE))</f>
        <v/>
      </c>
      <c r="T6875" s="77" t="str">
        <f>IF(O6875="","",IF(OR(VALUE(LEFT(O6875,2))&gt;IF(RIGHT(J6875,1)="M",7,19),AND(OR(LEFT(O6875,2)={"07","19"}),VALUE(RIGHT(O6875,2))&gt;5)),TRUE,FALSE))</f>
        <v/>
      </c>
    </row>
    <row r="6876" spans="12:20" x14ac:dyDescent="0.25">
      <c r="L6876" s="75">
        <f>COUNTIF($B$2:B6876,B6876)</f>
        <v>0</v>
      </c>
      <c r="M6876" s="75">
        <f>COUNTIF($L$2:L6876,4)</f>
        <v>42</v>
      </c>
      <c r="N6876" s="76" t="str">
        <f t="shared" si="539"/>
        <v>0</v>
      </c>
      <c r="O6876" s="76" t="str">
        <f t="shared" si="535"/>
        <v/>
      </c>
      <c r="P6876" s="75" t="str">
        <f t="shared" si="536"/>
        <v/>
      </c>
      <c r="Q6876" s="77" t="str">
        <f t="shared" si="537"/>
        <v/>
      </c>
      <c r="R6876" s="77" t="str">
        <f t="shared" si="538"/>
        <v/>
      </c>
      <c r="S6876" s="77" t="str">
        <f>IF(O6876="","",IF(OR(VALUE(LEFT(O6876,2))&gt;IF(RIGHT(J6876,1)="M",7,19),AND(OR(LEFT(O6876,2)={"07","19"}),VALUE(RIGHT(O6876,2))&gt;15)),TRUE,FALSE))</f>
        <v/>
      </c>
      <c r="T6876" s="77" t="str">
        <f>IF(O6876="","",IF(OR(VALUE(LEFT(O6876,2))&gt;IF(RIGHT(J6876,1)="M",7,19),AND(OR(LEFT(O6876,2)={"07","19"}),VALUE(RIGHT(O6876,2))&gt;5)),TRUE,FALSE))</f>
        <v/>
      </c>
    </row>
    <row r="6877" spans="12:20" x14ac:dyDescent="0.25">
      <c r="L6877" s="75">
        <f>COUNTIF($B$2:B6877,B6877)</f>
        <v>0</v>
      </c>
      <c r="M6877" s="75">
        <f>COUNTIF($L$2:L6877,4)</f>
        <v>42</v>
      </c>
      <c r="N6877" s="76" t="str">
        <f t="shared" si="539"/>
        <v>0</v>
      </c>
      <c r="O6877" s="76" t="str">
        <f t="shared" si="535"/>
        <v/>
      </c>
      <c r="P6877" s="75" t="str">
        <f t="shared" si="536"/>
        <v/>
      </c>
      <c r="Q6877" s="77" t="str">
        <f t="shared" si="537"/>
        <v/>
      </c>
      <c r="R6877" s="77" t="str">
        <f t="shared" si="538"/>
        <v/>
      </c>
      <c r="S6877" s="77" t="str">
        <f>IF(O6877="","",IF(OR(VALUE(LEFT(O6877,2))&gt;IF(RIGHT(J6877,1)="M",7,19),AND(OR(LEFT(O6877,2)={"07","19"}),VALUE(RIGHT(O6877,2))&gt;15)),TRUE,FALSE))</f>
        <v/>
      </c>
      <c r="T6877" s="77" t="str">
        <f>IF(O6877="","",IF(OR(VALUE(LEFT(O6877,2))&gt;IF(RIGHT(J6877,1)="M",7,19),AND(OR(LEFT(O6877,2)={"07","19"}),VALUE(RIGHT(O6877,2))&gt;5)),TRUE,FALSE))</f>
        <v/>
      </c>
    </row>
    <row r="6878" spans="12:20" x14ac:dyDescent="0.25">
      <c r="L6878" s="75">
        <f>COUNTIF($B$2:B6878,B6878)</f>
        <v>0</v>
      </c>
      <c r="M6878" s="75">
        <f>COUNTIF($L$2:L6878,4)</f>
        <v>42</v>
      </c>
      <c r="N6878" s="76" t="str">
        <f t="shared" si="539"/>
        <v>0</v>
      </c>
      <c r="O6878" s="76" t="str">
        <f t="shared" si="535"/>
        <v/>
      </c>
      <c r="P6878" s="75" t="str">
        <f t="shared" si="536"/>
        <v/>
      </c>
      <c r="Q6878" s="77" t="str">
        <f t="shared" si="537"/>
        <v/>
      </c>
      <c r="R6878" s="77" t="str">
        <f t="shared" si="538"/>
        <v/>
      </c>
      <c r="S6878" s="77" t="str">
        <f>IF(O6878="","",IF(OR(VALUE(LEFT(O6878,2))&gt;IF(RIGHT(J6878,1)="M",7,19),AND(OR(LEFT(O6878,2)={"07","19"}),VALUE(RIGHT(O6878,2))&gt;15)),TRUE,FALSE))</f>
        <v/>
      </c>
      <c r="T6878" s="77" t="str">
        <f>IF(O6878="","",IF(OR(VALUE(LEFT(O6878,2))&gt;IF(RIGHT(J6878,1)="M",7,19),AND(OR(LEFT(O6878,2)={"07","19"}),VALUE(RIGHT(O6878,2))&gt;5)),TRUE,FALSE))</f>
        <v/>
      </c>
    </row>
    <row r="6879" spans="12:20" x14ac:dyDescent="0.25">
      <c r="L6879" s="75">
        <f>COUNTIF($B$2:B6879,B6879)</f>
        <v>0</v>
      </c>
      <c r="M6879" s="75">
        <f>COUNTIF($L$2:L6879,4)</f>
        <v>42</v>
      </c>
      <c r="N6879" s="76" t="str">
        <f t="shared" si="539"/>
        <v>0</v>
      </c>
      <c r="O6879" s="76" t="str">
        <f t="shared" si="535"/>
        <v/>
      </c>
      <c r="P6879" s="75" t="str">
        <f t="shared" si="536"/>
        <v/>
      </c>
      <c r="Q6879" s="77" t="str">
        <f t="shared" si="537"/>
        <v/>
      </c>
      <c r="R6879" s="77" t="str">
        <f t="shared" si="538"/>
        <v/>
      </c>
      <c r="S6879" s="77" t="str">
        <f>IF(O6879="","",IF(OR(VALUE(LEFT(O6879,2))&gt;IF(RIGHT(J6879,1)="M",7,19),AND(OR(LEFT(O6879,2)={"07","19"}),VALUE(RIGHT(O6879,2))&gt;15)),TRUE,FALSE))</f>
        <v/>
      </c>
      <c r="T6879" s="77" t="str">
        <f>IF(O6879="","",IF(OR(VALUE(LEFT(O6879,2))&gt;IF(RIGHT(J6879,1)="M",7,19),AND(OR(LEFT(O6879,2)={"07","19"}),VALUE(RIGHT(O6879,2))&gt;5)),TRUE,FALSE))</f>
        <v/>
      </c>
    </row>
    <row r="6880" spans="12:20" x14ac:dyDescent="0.25">
      <c r="L6880" s="75">
        <f>COUNTIF($B$2:B6880,B6880)</f>
        <v>0</v>
      </c>
      <c r="M6880" s="75">
        <f>COUNTIF($L$2:L6880,4)</f>
        <v>42</v>
      </c>
      <c r="N6880" s="76" t="str">
        <f t="shared" si="539"/>
        <v>0</v>
      </c>
      <c r="O6880" s="76" t="str">
        <f t="shared" si="535"/>
        <v/>
      </c>
      <c r="P6880" s="75" t="str">
        <f t="shared" si="536"/>
        <v/>
      </c>
      <c r="Q6880" s="77" t="str">
        <f t="shared" si="537"/>
        <v/>
      </c>
      <c r="R6880" s="77" t="str">
        <f t="shared" si="538"/>
        <v/>
      </c>
      <c r="S6880" s="77" t="str">
        <f>IF(O6880="","",IF(OR(VALUE(LEFT(O6880,2))&gt;IF(RIGHT(J6880,1)="M",7,19),AND(OR(LEFT(O6880,2)={"07","19"}),VALUE(RIGHT(O6880,2))&gt;15)),TRUE,FALSE))</f>
        <v/>
      </c>
      <c r="T6880" s="77" t="str">
        <f>IF(O6880="","",IF(OR(VALUE(LEFT(O6880,2))&gt;IF(RIGHT(J6880,1)="M",7,19),AND(OR(LEFT(O6880,2)={"07","19"}),VALUE(RIGHT(O6880,2))&gt;5)),TRUE,FALSE))</f>
        <v/>
      </c>
    </row>
    <row r="6881" spans="12:20" x14ac:dyDescent="0.25">
      <c r="L6881" s="75">
        <f>COUNTIF($B$2:B6881,B6881)</f>
        <v>0</v>
      </c>
      <c r="M6881" s="75">
        <f>COUNTIF($L$2:L6881,4)</f>
        <v>42</v>
      </c>
      <c r="N6881" s="76" t="str">
        <f t="shared" si="539"/>
        <v>0</v>
      </c>
      <c r="O6881" s="76" t="str">
        <f t="shared" si="535"/>
        <v/>
      </c>
      <c r="P6881" s="75" t="str">
        <f t="shared" si="536"/>
        <v/>
      </c>
      <c r="Q6881" s="77" t="str">
        <f t="shared" si="537"/>
        <v/>
      </c>
      <c r="R6881" s="77" t="str">
        <f t="shared" si="538"/>
        <v/>
      </c>
      <c r="S6881" s="77" t="str">
        <f>IF(O6881="","",IF(OR(VALUE(LEFT(O6881,2))&gt;IF(RIGHT(J6881,1)="M",7,19),AND(OR(LEFT(O6881,2)={"07","19"}),VALUE(RIGHT(O6881,2))&gt;15)),TRUE,FALSE))</f>
        <v/>
      </c>
      <c r="T6881" s="77" t="str">
        <f>IF(O6881="","",IF(OR(VALUE(LEFT(O6881,2))&gt;IF(RIGHT(J6881,1)="M",7,19),AND(OR(LEFT(O6881,2)={"07","19"}),VALUE(RIGHT(O6881,2))&gt;5)),TRUE,FALSE))</f>
        <v/>
      </c>
    </row>
    <row r="6882" spans="12:20" x14ac:dyDescent="0.25">
      <c r="L6882" s="75">
        <f>COUNTIF($B$2:B6882,B6882)</f>
        <v>0</v>
      </c>
      <c r="M6882" s="75">
        <f>COUNTIF($L$2:L6882,4)</f>
        <v>42</v>
      </c>
      <c r="N6882" s="76" t="str">
        <f t="shared" si="539"/>
        <v>0</v>
      </c>
      <c r="O6882" s="76" t="str">
        <f t="shared" si="535"/>
        <v/>
      </c>
      <c r="P6882" s="75" t="str">
        <f t="shared" si="536"/>
        <v/>
      </c>
      <c r="Q6882" s="77" t="str">
        <f t="shared" si="537"/>
        <v/>
      </c>
      <c r="R6882" s="77" t="str">
        <f t="shared" si="538"/>
        <v/>
      </c>
      <c r="S6882" s="77" t="str">
        <f>IF(O6882="","",IF(OR(VALUE(LEFT(O6882,2))&gt;IF(RIGHT(J6882,1)="M",7,19),AND(OR(LEFT(O6882,2)={"07","19"}),VALUE(RIGHT(O6882,2))&gt;15)),TRUE,FALSE))</f>
        <v/>
      </c>
      <c r="T6882" s="77" t="str">
        <f>IF(O6882="","",IF(OR(VALUE(LEFT(O6882,2))&gt;IF(RIGHT(J6882,1)="M",7,19),AND(OR(LEFT(O6882,2)={"07","19"}),VALUE(RIGHT(O6882,2))&gt;5)),TRUE,FALSE))</f>
        <v/>
      </c>
    </row>
    <row r="6883" spans="12:20" x14ac:dyDescent="0.25">
      <c r="L6883" s="75">
        <f>COUNTIF($B$2:B6883,B6883)</f>
        <v>0</v>
      </c>
      <c r="M6883" s="75">
        <f>COUNTIF($L$2:L6883,4)</f>
        <v>42</v>
      </c>
      <c r="N6883" s="76" t="str">
        <f t="shared" si="539"/>
        <v>0</v>
      </c>
      <c r="O6883" s="76" t="str">
        <f t="shared" si="535"/>
        <v/>
      </c>
      <c r="P6883" s="75" t="str">
        <f t="shared" si="536"/>
        <v/>
      </c>
      <c r="Q6883" s="77" t="str">
        <f t="shared" si="537"/>
        <v/>
      </c>
      <c r="R6883" s="77" t="str">
        <f t="shared" si="538"/>
        <v/>
      </c>
      <c r="S6883" s="77" t="str">
        <f>IF(O6883="","",IF(OR(VALUE(LEFT(O6883,2))&gt;IF(RIGHT(J6883,1)="M",7,19),AND(OR(LEFT(O6883,2)={"07","19"}),VALUE(RIGHT(O6883,2))&gt;15)),TRUE,FALSE))</f>
        <v/>
      </c>
      <c r="T6883" s="77" t="str">
        <f>IF(O6883="","",IF(OR(VALUE(LEFT(O6883,2))&gt;IF(RIGHT(J6883,1)="M",7,19),AND(OR(LEFT(O6883,2)={"07","19"}),VALUE(RIGHT(O6883,2))&gt;5)),TRUE,FALSE))</f>
        <v/>
      </c>
    </row>
    <row r="6884" spans="12:20" x14ac:dyDescent="0.25">
      <c r="L6884" s="75">
        <f>COUNTIF($B$2:B6884,B6884)</f>
        <v>0</v>
      </c>
      <c r="M6884" s="75">
        <f>COUNTIF($L$2:L6884,4)</f>
        <v>42</v>
      </c>
      <c r="N6884" s="76" t="str">
        <f t="shared" si="539"/>
        <v>0</v>
      </c>
      <c r="O6884" s="76" t="str">
        <f t="shared" si="535"/>
        <v/>
      </c>
      <c r="P6884" s="75" t="str">
        <f t="shared" si="536"/>
        <v/>
      </c>
      <c r="Q6884" s="77" t="str">
        <f t="shared" si="537"/>
        <v/>
      </c>
      <c r="R6884" s="77" t="str">
        <f t="shared" si="538"/>
        <v/>
      </c>
      <c r="S6884" s="77" t="str">
        <f>IF(O6884="","",IF(OR(VALUE(LEFT(O6884,2))&gt;IF(RIGHT(J6884,1)="M",7,19),AND(OR(LEFT(O6884,2)={"07","19"}),VALUE(RIGHT(O6884,2))&gt;15)),TRUE,FALSE))</f>
        <v/>
      </c>
      <c r="T6884" s="77" t="str">
        <f>IF(O6884="","",IF(OR(VALUE(LEFT(O6884,2))&gt;IF(RIGHT(J6884,1)="M",7,19),AND(OR(LEFT(O6884,2)={"07","19"}),VALUE(RIGHT(O6884,2))&gt;5)),TRUE,FALSE))</f>
        <v/>
      </c>
    </row>
    <row r="6885" spans="12:20" x14ac:dyDescent="0.25">
      <c r="L6885" s="75">
        <f>COUNTIF($B$2:B6885,B6885)</f>
        <v>0</v>
      </c>
      <c r="M6885" s="75">
        <f>COUNTIF($L$2:L6885,4)</f>
        <v>42</v>
      </c>
      <c r="N6885" s="76" t="str">
        <f t="shared" si="539"/>
        <v>0</v>
      </c>
      <c r="O6885" s="76" t="str">
        <f t="shared" si="535"/>
        <v/>
      </c>
      <c r="P6885" s="75" t="str">
        <f t="shared" si="536"/>
        <v/>
      </c>
      <c r="Q6885" s="77" t="str">
        <f t="shared" si="537"/>
        <v/>
      </c>
      <c r="R6885" s="77" t="str">
        <f t="shared" si="538"/>
        <v/>
      </c>
      <c r="S6885" s="77" t="str">
        <f>IF(O6885="","",IF(OR(VALUE(LEFT(O6885,2))&gt;IF(RIGHT(J6885,1)="M",7,19),AND(OR(LEFT(O6885,2)={"07","19"}),VALUE(RIGHT(O6885,2))&gt;15)),TRUE,FALSE))</f>
        <v/>
      </c>
      <c r="T6885" s="77" t="str">
        <f>IF(O6885="","",IF(OR(VALUE(LEFT(O6885,2))&gt;IF(RIGHT(J6885,1)="M",7,19),AND(OR(LEFT(O6885,2)={"07","19"}),VALUE(RIGHT(O6885,2))&gt;5)),TRUE,FALSE))</f>
        <v/>
      </c>
    </row>
    <row r="6886" spans="12:20" x14ac:dyDescent="0.25">
      <c r="L6886" s="75">
        <f>COUNTIF($B$2:B6886,B6886)</f>
        <v>0</v>
      </c>
      <c r="M6886" s="75">
        <f>COUNTIF($L$2:L6886,4)</f>
        <v>42</v>
      </c>
      <c r="N6886" s="76" t="str">
        <f t="shared" si="539"/>
        <v>0</v>
      </c>
      <c r="O6886" s="76" t="str">
        <f t="shared" si="535"/>
        <v/>
      </c>
      <c r="P6886" s="75" t="str">
        <f t="shared" si="536"/>
        <v/>
      </c>
      <c r="Q6886" s="77" t="str">
        <f t="shared" si="537"/>
        <v/>
      </c>
      <c r="R6886" s="77" t="str">
        <f t="shared" si="538"/>
        <v/>
      </c>
      <c r="S6886" s="77" t="str">
        <f>IF(O6886="","",IF(OR(VALUE(LEFT(O6886,2))&gt;IF(RIGHT(J6886,1)="M",7,19),AND(OR(LEFT(O6886,2)={"07","19"}),VALUE(RIGHT(O6886,2))&gt;15)),TRUE,FALSE))</f>
        <v/>
      </c>
      <c r="T6886" s="77" t="str">
        <f>IF(O6886="","",IF(OR(VALUE(LEFT(O6886,2))&gt;IF(RIGHT(J6886,1)="M",7,19),AND(OR(LEFT(O6886,2)={"07","19"}),VALUE(RIGHT(O6886,2))&gt;5)),TRUE,FALSE))</f>
        <v/>
      </c>
    </row>
    <row r="6887" spans="12:20" x14ac:dyDescent="0.25">
      <c r="L6887" s="75">
        <f>COUNTIF($B$2:B6887,B6887)</f>
        <v>0</v>
      </c>
      <c r="M6887" s="75">
        <f>COUNTIF($L$2:L6887,4)</f>
        <v>42</v>
      </c>
      <c r="N6887" s="76" t="str">
        <f t="shared" si="539"/>
        <v>0</v>
      </c>
      <c r="O6887" s="76" t="str">
        <f t="shared" si="535"/>
        <v/>
      </c>
      <c r="P6887" s="75" t="str">
        <f t="shared" si="536"/>
        <v/>
      </c>
      <c r="Q6887" s="77" t="str">
        <f t="shared" si="537"/>
        <v/>
      </c>
      <c r="R6887" s="77" t="str">
        <f t="shared" si="538"/>
        <v/>
      </c>
      <c r="S6887" s="77" t="str">
        <f>IF(O6887="","",IF(OR(VALUE(LEFT(O6887,2))&gt;IF(RIGHT(J6887,1)="M",7,19),AND(OR(LEFT(O6887,2)={"07","19"}),VALUE(RIGHT(O6887,2))&gt;15)),TRUE,FALSE))</f>
        <v/>
      </c>
      <c r="T6887" s="77" t="str">
        <f>IF(O6887="","",IF(OR(VALUE(LEFT(O6887,2))&gt;IF(RIGHT(J6887,1)="M",7,19),AND(OR(LEFT(O6887,2)={"07","19"}),VALUE(RIGHT(O6887,2))&gt;5)),TRUE,FALSE))</f>
        <v/>
      </c>
    </row>
    <row r="6888" spans="12:20" x14ac:dyDescent="0.25">
      <c r="L6888" s="75">
        <f>COUNTIF($B$2:B6888,B6888)</f>
        <v>0</v>
      </c>
      <c r="M6888" s="75">
        <f>COUNTIF($L$2:L6888,4)</f>
        <v>42</v>
      </c>
      <c r="N6888" s="76" t="str">
        <f t="shared" si="539"/>
        <v>0</v>
      </c>
      <c r="O6888" s="76" t="str">
        <f t="shared" si="535"/>
        <v/>
      </c>
      <c r="P6888" s="75" t="str">
        <f t="shared" si="536"/>
        <v/>
      </c>
      <c r="Q6888" s="77" t="str">
        <f t="shared" si="537"/>
        <v/>
      </c>
      <c r="R6888" s="77" t="str">
        <f t="shared" si="538"/>
        <v/>
      </c>
      <c r="S6888" s="77" t="str">
        <f>IF(O6888="","",IF(OR(VALUE(LEFT(O6888,2))&gt;IF(RIGHT(J6888,1)="M",7,19),AND(OR(LEFT(O6888,2)={"07","19"}),VALUE(RIGHT(O6888,2))&gt;15)),TRUE,FALSE))</f>
        <v/>
      </c>
      <c r="T6888" s="77" t="str">
        <f>IF(O6888="","",IF(OR(VALUE(LEFT(O6888,2))&gt;IF(RIGHT(J6888,1)="M",7,19),AND(OR(LEFT(O6888,2)={"07","19"}),VALUE(RIGHT(O6888,2))&gt;5)),TRUE,FALSE))</f>
        <v/>
      </c>
    </row>
    <row r="6889" spans="12:20" x14ac:dyDescent="0.25">
      <c r="L6889" s="75">
        <f>COUNTIF($B$2:B6889,B6889)</f>
        <v>0</v>
      </c>
      <c r="M6889" s="75">
        <f>COUNTIF($L$2:L6889,4)</f>
        <v>42</v>
      </c>
      <c r="N6889" s="76" t="str">
        <f t="shared" si="539"/>
        <v>0</v>
      </c>
      <c r="O6889" s="76" t="str">
        <f t="shared" si="535"/>
        <v/>
      </c>
      <c r="P6889" s="75" t="str">
        <f t="shared" si="536"/>
        <v/>
      </c>
      <c r="Q6889" s="77" t="str">
        <f t="shared" si="537"/>
        <v/>
      </c>
      <c r="R6889" s="77" t="str">
        <f t="shared" si="538"/>
        <v/>
      </c>
      <c r="S6889" s="77" t="str">
        <f>IF(O6889="","",IF(OR(VALUE(LEFT(O6889,2))&gt;IF(RIGHT(J6889,1)="M",7,19),AND(OR(LEFT(O6889,2)={"07","19"}),VALUE(RIGHT(O6889,2))&gt;15)),TRUE,FALSE))</f>
        <v/>
      </c>
      <c r="T6889" s="77" t="str">
        <f>IF(O6889="","",IF(OR(VALUE(LEFT(O6889,2))&gt;IF(RIGHT(J6889,1)="M",7,19),AND(OR(LEFT(O6889,2)={"07","19"}),VALUE(RIGHT(O6889,2))&gt;5)),TRUE,FALSE))</f>
        <v/>
      </c>
    </row>
    <row r="6890" spans="12:20" x14ac:dyDescent="0.25">
      <c r="L6890" s="75">
        <f>COUNTIF($B$2:B6890,B6890)</f>
        <v>0</v>
      </c>
      <c r="M6890" s="75">
        <f>COUNTIF($L$2:L6890,4)</f>
        <v>42</v>
      </c>
      <c r="N6890" s="76" t="str">
        <f t="shared" si="539"/>
        <v>0</v>
      </c>
      <c r="O6890" s="76" t="str">
        <f t="shared" si="535"/>
        <v/>
      </c>
      <c r="P6890" s="75" t="str">
        <f t="shared" si="536"/>
        <v/>
      </c>
      <c r="Q6890" s="77" t="str">
        <f t="shared" si="537"/>
        <v/>
      </c>
      <c r="R6890" s="77" t="str">
        <f t="shared" si="538"/>
        <v/>
      </c>
      <c r="S6890" s="77" t="str">
        <f>IF(O6890="","",IF(OR(VALUE(LEFT(O6890,2))&gt;IF(RIGHT(J6890,1)="M",7,19),AND(OR(LEFT(O6890,2)={"07","19"}),VALUE(RIGHT(O6890,2))&gt;15)),TRUE,FALSE))</f>
        <v/>
      </c>
      <c r="T6890" s="77" t="str">
        <f>IF(O6890="","",IF(OR(VALUE(LEFT(O6890,2))&gt;IF(RIGHT(J6890,1)="M",7,19),AND(OR(LEFT(O6890,2)={"07","19"}),VALUE(RIGHT(O6890,2))&gt;5)),TRUE,FALSE))</f>
        <v/>
      </c>
    </row>
    <row r="6891" spans="12:20" x14ac:dyDescent="0.25">
      <c r="L6891" s="75">
        <f>COUNTIF($B$2:B6891,B6891)</f>
        <v>0</v>
      </c>
      <c r="M6891" s="75">
        <f>COUNTIF($L$2:L6891,4)</f>
        <v>42</v>
      </c>
      <c r="N6891" s="76" t="str">
        <f t="shared" si="539"/>
        <v>0</v>
      </c>
      <c r="O6891" s="76" t="str">
        <f t="shared" si="535"/>
        <v/>
      </c>
      <c r="P6891" s="75" t="str">
        <f t="shared" si="536"/>
        <v/>
      </c>
      <c r="Q6891" s="77" t="str">
        <f t="shared" si="537"/>
        <v/>
      </c>
      <c r="R6891" s="77" t="str">
        <f t="shared" si="538"/>
        <v/>
      </c>
      <c r="S6891" s="77" t="str">
        <f>IF(O6891="","",IF(OR(VALUE(LEFT(O6891,2))&gt;IF(RIGHT(J6891,1)="M",7,19),AND(OR(LEFT(O6891,2)={"07","19"}),VALUE(RIGHT(O6891,2))&gt;15)),TRUE,FALSE))</f>
        <v/>
      </c>
      <c r="T6891" s="77" t="str">
        <f>IF(O6891="","",IF(OR(VALUE(LEFT(O6891,2))&gt;IF(RIGHT(J6891,1)="M",7,19),AND(OR(LEFT(O6891,2)={"07","19"}),VALUE(RIGHT(O6891,2))&gt;5)),TRUE,FALSE))</f>
        <v/>
      </c>
    </row>
    <row r="6892" spans="12:20" x14ac:dyDescent="0.25">
      <c r="L6892" s="75">
        <f>COUNTIF($B$2:B6892,B6892)</f>
        <v>0</v>
      </c>
      <c r="M6892" s="75">
        <f>COUNTIF($L$2:L6892,4)</f>
        <v>42</v>
      </c>
      <c r="N6892" s="76" t="str">
        <f t="shared" si="539"/>
        <v>0</v>
      </c>
      <c r="O6892" s="76" t="str">
        <f t="shared" si="535"/>
        <v/>
      </c>
      <c r="P6892" s="75" t="str">
        <f t="shared" si="536"/>
        <v/>
      </c>
      <c r="Q6892" s="77" t="str">
        <f t="shared" si="537"/>
        <v/>
      </c>
      <c r="R6892" s="77" t="str">
        <f t="shared" si="538"/>
        <v/>
      </c>
      <c r="S6892" s="77" t="str">
        <f>IF(O6892="","",IF(OR(VALUE(LEFT(O6892,2))&gt;IF(RIGHT(J6892,1)="M",7,19),AND(OR(LEFT(O6892,2)={"07","19"}),VALUE(RIGHT(O6892,2))&gt;15)),TRUE,FALSE))</f>
        <v/>
      </c>
      <c r="T6892" s="77" t="str">
        <f>IF(O6892="","",IF(OR(VALUE(LEFT(O6892,2))&gt;IF(RIGHT(J6892,1)="M",7,19),AND(OR(LEFT(O6892,2)={"07","19"}),VALUE(RIGHT(O6892,2))&gt;5)),TRUE,FALSE))</f>
        <v/>
      </c>
    </row>
    <row r="6893" spans="12:20" x14ac:dyDescent="0.25">
      <c r="L6893" s="75">
        <f>COUNTIF($B$2:B6893,B6893)</f>
        <v>0</v>
      </c>
      <c r="M6893" s="75">
        <f>COUNTIF($L$2:L6893,4)</f>
        <v>42</v>
      </c>
      <c r="N6893" s="76" t="str">
        <f t="shared" si="539"/>
        <v>0</v>
      </c>
      <c r="O6893" s="76" t="str">
        <f t="shared" si="535"/>
        <v/>
      </c>
      <c r="P6893" s="75" t="str">
        <f t="shared" si="536"/>
        <v/>
      </c>
      <c r="Q6893" s="77" t="str">
        <f t="shared" si="537"/>
        <v/>
      </c>
      <c r="R6893" s="77" t="str">
        <f t="shared" si="538"/>
        <v/>
      </c>
      <c r="S6893" s="77" t="str">
        <f>IF(O6893="","",IF(OR(VALUE(LEFT(O6893,2))&gt;IF(RIGHT(J6893,1)="M",7,19),AND(OR(LEFT(O6893,2)={"07","19"}),VALUE(RIGHT(O6893,2))&gt;15)),TRUE,FALSE))</f>
        <v/>
      </c>
      <c r="T6893" s="77" t="str">
        <f>IF(O6893="","",IF(OR(VALUE(LEFT(O6893,2))&gt;IF(RIGHT(J6893,1)="M",7,19),AND(OR(LEFT(O6893,2)={"07","19"}),VALUE(RIGHT(O6893,2))&gt;5)),TRUE,FALSE))</f>
        <v/>
      </c>
    </row>
    <row r="6894" spans="12:20" x14ac:dyDescent="0.25">
      <c r="L6894" s="75">
        <f>COUNTIF($B$2:B6894,B6894)</f>
        <v>0</v>
      </c>
      <c r="M6894" s="75">
        <f>COUNTIF($L$2:L6894,4)</f>
        <v>42</v>
      </c>
      <c r="N6894" s="76" t="str">
        <f t="shared" si="539"/>
        <v>0</v>
      </c>
      <c r="O6894" s="76" t="str">
        <f t="shared" si="535"/>
        <v/>
      </c>
      <c r="P6894" s="75" t="str">
        <f t="shared" si="536"/>
        <v/>
      </c>
      <c r="Q6894" s="77" t="str">
        <f t="shared" si="537"/>
        <v/>
      </c>
      <c r="R6894" s="77" t="str">
        <f t="shared" si="538"/>
        <v/>
      </c>
      <c r="S6894" s="77" t="str">
        <f>IF(O6894="","",IF(OR(VALUE(LEFT(O6894,2))&gt;IF(RIGHT(J6894,1)="M",7,19),AND(OR(LEFT(O6894,2)={"07","19"}),VALUE(RIGHT(O6894,2))&gt;15)),TRUE,FALSE))</f>
        <v/>
      </c>
      <c r="T6894" s="77" t="str">
        <f>IF(O6894="","",IF(OR(VALUE(LEFT(O6894,2))&gt;IF(RIGHT(J6894,1)="M",7,19),AND(OR(LEFT(O6894,2)={"07","19"}),VALUE(RIGHT(O6894,2))&gt;5)),TRUE,FALSE))</f>
        <v/>
      </c>
    </row>
    <row r="6895" spans="12:20" x14ac:dyDescent="0.25">
      <c r="L6895" s="75">
        <f>COUNTIF($B$2:B6895,B6895)</f>
        <v>0</v>
      </c>
      <c r="M6895" s="75">
        <f>COUNTIF($L$2:L6895,4)</f>
        <v>42</v>
      </c>
      <c r="N6895" s="76" t="str">
        <f t="shared" si="539"/>
        <v>0</v>
      </c>
      <c r="O6895" s="76" t="str">
        <f t="shared" si="535"/>
        <v/>
      </c>
      <c r="P6895" s="75" t="str">
        <f t="shared" si="536"/>
        <v/>
      </c>
      <c r="Q6895" s="77" t="str">
        <f t="shared" si="537"/>
        <v/>
      </c>
      <c r="R6895" s="77" t="str">
        <f t="shared" si="538"/>
        <v/>
      </c>
      <c r="S6895" s="77" t="str">
        <f>IF(O6895="","",IF(OR(VALUE(LEFT(O6895,2))&gt;IF(RIGHT(J6895,1)="M",7,19),AND(OR(LEFT(O6895,2)={"07","19"}),VALUE(RIGHT(O6895,2))&gt;15)),TRUE,FALSE))</f>
        <v/>
      </c>
      <c r="T6895" s="77" t="str">
        <f>IF(O6895="","",IF(OR(VALUE(LEFT(O6895,2))&gt;IF(RIGHT(J6895,1)="M",7,19),AND(OR(LEFT(O6895,2)={"07","19"}),VALUE(RIGHT(O6895,2))&gt;5)),TRUE,FALSE))</f>
        <v/>
      </c>
    </row>
    <row r="6896" spans="12:20" x14ac:dyDescent="0.25">
      <c r="L6896" s="75">
        <f>COUNTIF($B$2:B6896,B6896)</f>
        <v>0</v>
      </c>
      <c r="M6896" s="75">
        <f>COUNTIF($L$2:L6896,4)</f>
        <v>42</v>
      </c>
      <c r="N6896" s="76" t="str">
        <f t="shared" si="539"/>
        <v>0</v>
      </c>
      <c r="O6896" s="76" t="str">
        <f t="shared" si="535"/>
        <v/>
      </c>
      <c r="P6896" s="75" t="str">
        <f t="shared" si="536"/>
        <v/>
      </c>
      <c r="Q6896" s="77" t="str">
        <f t="shared" si="537"/>
        <v/>
      </c>
      <c r="R6896" s="77" t="str">
        <f t="shared" si="538"/>
        <v/>
      </c>
      <c r="S6896" s="77" t="str">
        <f>IF(O6896="","",IF(OR(VALUE(LEFT(O6896,2))&gt;IF(RIGHT(J6896,1)="M",7,19),AND(OR(LEFT(O6896,2)={"07","19"}),VALUE(RIGHT(O6896,2))&gt;15)),TRUE,FALSE))</f>
        <v/>
      </c>
      <c r="T6896" s="77" t="str">
        <f>IF(O6896="","",IF(OR(VALUE(LEFT(O6896,2))&gt;IF(RIGHT(J6896,1)="M",7,19),AND(OR(LEFT(O6896,2)={"07","19"}),VALUE(RIGHT(O6896,2))&gt;5)),TRUE,FALSE))</f>
        <v/>
      </c>
    </row>
    <row r="6897" spans="12:20" x14ac:dyDescent="0.25">
      <c r="L6897" s="75">
        <f>COUNTIF($B$2:B6897,B6897)</f>
        <v>0</v>
      </c>
      <c r="M6897" s="75">
        <f>COUNTIF($L$2:L6897,4)</f>
        <v>42</v>
      </c>
      <c r="N6897" s="76" t="str">
        <f t="shared" si="539"/>
        <v>0</v>
      </c>
      <c r="O6897" s="76" t="str">
        <f t="shared" si="535"/>
        <v/>
      </c>
      <c r="P6897" s="75" t="str">
        <f t="shared" si="536"/>
        <v/>
      </c>
      <c r="Q6897" s="77" t="str">
        <f t="shared" si="537"/>
        <v/>
      </c>
      <c r="R6897" s="77" t="str">
        <f t="shared" si="538"/>
        <v/>
      </c>
      <c r="S6897" s="77" t="str">
        <f>IF(O6897="","",IF(OR(VALUE(LEFT(O6897,2))&gt;IF(RIGHT(J6897,1)="M",7,19),AND(OR(LEFT(O6897,2)={"07","19"}),VALUE(RIGHT(O6897,2))&gt;15)),TRUE,FALSE))</f>
        <v/>
      </c>
      <c r="T6897" s="77" t="str">
        <f>IF(O6897="","",IF(OR(VALUE(LEFT(O6897,2))&gt;IF(RIGHT(J6897,1)="M",7,19),AND(OR(LEFT(O6897,2)={"07","19"}),VALUE(RIGHT(O6897,2))&gt;5)),TRUE,FALSE))</f>
        <v/>
      </c>
    </row>
    <row r="6898" spans="12:20" x14ac:dyDescent="0.25">
      <c r="L6898" s="75">
        <f>COUNTIF($B$2:B6898,B6898)</f>
        <v>0</v>
      </c>
      <c r="M6898" s="75">
        <f>COUNTIF($L$2:L6898,4)</f>
        <v>42</v>
      </c>
      <c r="N6898" s="76" t="str">
        <f t="shared" si="539"/>
        <v>0</v>
      </c>
      <c r="O6898" s="76" t="str">
        <f t="shared" si="535"/>
        <v/>
      </c>
      <c r="P6898" s="75" t="str">
        <f t="shared" si="536"/>
        <v/>
      </c>
      <c r="Q6898" s="77" t="str">
        <f t="shared" si="537"/>
        <v/>
      </c>
      <c r="R6898" s="77" t="str">
        <f t="shared" si="538"/>
        <v/>
      </c>
      <c r="S6898" s="77" t="str">
        <f>IF(O6898="","",IF(OR(VALUE(LEFT(O6898,2))&gt;IF(RIGHT(J6898,1)="M",7,19),AND(OR(LEFT(O6898,2)={"07","19"}),VALUE(RIGHT(O6898,2))&gt;15)),TRUE,FALSE))</f>
        <v/>
      </c>
      <c r="T6898" s="77" t="str">
        <f>IF(O6898="","",IF(OR(VALUE(LEFT(O6898,2))&gt;IF(RIGHT(J6898,1)="M",7,19),AND(OR(LEFT(O6898,2)={"07","19"}),VALUE(RIGHT(O6898,2))&gt;5)),TRUE,FALSE))</f>
        <v/>
      </c>
    </row>
    <row r="6899" spans="12:20" x14ac:dyDescent="0.25">
      <c r="L6899" s="75">
        <f>COUNTIF($B$2:B6899,B6899)</f>
        <v>0</v>
      </c>
      <c r="M6899" s="75">
        <f>COUNTIF($L$2:L6899,4)</f>
        <v>42</v>
      </c>
      <c r="N6899" s="76" t="str">
        <f t="shared" si="539"/>
        <v>0</v>
      </c>
      <c r="O6899" s="76" t="str">
        <f t="shared" si="535"/>
        <v/>
      </c>
      <c r="P6899" s="75" t="str">
        <f t="shared" si="536"/>
        <v/>
      </c>
      <c r="Q6899" s="77" t="str">
        <f t="shared" si="537"/>
        <v/>
      </c>
      <c r="R6899" s="77" t="str">
        <f t="shared" si="538"/>
        <v/>
      </c>
      <c r="S6899" s="77" t="str">
        <f>IF(O6899="","",IF(OR(VALUE(LEFT(O6899,2))&gt;IF(RIGHT(J6899,1)="M",7,19),AND(OR(LEFT(O6899,2)={"07","19"}),VALUE(RIGHT(O6899,2))&gt;15)),TRUE,FALSE))</f>
        <v/>
      </c>
      <c r="T6899" s="77" t="str">
        <f>IF(O6899="","",IF(OR(VALUE(LEFT(O6899,2))&gt;IF(RIGHT(J6899,1)="M",7,19),AND(OR(LEFT(O6899,2)={"07","19"}),VALUE(RIGHT(O6899,2))&gt;5)),TRUE,FALSE))</f>
        <v/>
      </c>
    </row>
    <row r="6900" spans="12:20" x14ac:dyDescent="0.25">
      <c r="L6900" s="75">
        <f>COUNTIF($B$2:B6900,B6900)</f>
        <v>0</v>
      </c>
      <c r="M6900" s="75">
        <f>COUNTIF($L$2:L6900,4)</f>
        <v>42</v>
      </c>
      <c r="N6900" s="76" t="str">
        <f t="shared" si="539"/>
        <v>0</v>
      </c>
      <c r="O6900" s="76" t="str">
        <f t="shared" si="535"/>
        <v/>
      </c>
      <c r="P6900" s="75" t="str">
        <f t="shared" si="536"/>
        <v/>
      </c>
      <c r="Q6900" s="77" t="str">
        <f t="shared" si="537"/>
        <v/>
      </c>
      <c r="R6900" s="77" t="str">
        <f t="shared" si="538"/>
        <v/>
      </c>
      <c r="S6900" s="77" t="str">
        <f>IF(O6900="","",IF(OR(VALUE(LEFT(O6900,2))&gt;IF(RIGHT(J6900,1)="M",7,19),AND(OR(LEFT(O6900,2)={"07","19"}),VALUE(RIGHT(O6900,2))&gt;15)),TRUE,FALSE))</f>
        <v/>
      </c>
      <c r="T6900" s="77" t="str">
        <f>IF(O6900="","",IF(OR(VALUE(LEFT(O6900,2))&gt;IF(RIGHT(J6900,1)="M",7,19),AND(OR(LEFT(O6900,2)={"07","19"}),VALUE(RIGHT(O6900,2))&gt;5)),TRUE,FALSE))</f>
        <v/>
      </c>
    </row>
    <row r="6901" spans="12:20" x14ac:dyDescent="0.25">
      <c r="L6901" s="75">
        <f>COUNTIF($B$2:B6901,B6901)</f>
        <v>0</v>
      </c>
      <c r="M6901" s="75">
        <f>COUNTIF($L$2:L6901,4)</f>
        <v>42</v>
      </c>
      <c r="N6901" s="76" t="str">
        <f t="shared" si="539"/>
        <v>0</v>
      </c>
      <c r="O6901" s="76" t="str">
        <f t="shared" si="535"/>
        <v/>
      </c>
      <c r="P6901" s="75" t="str">
        <f t="shared" si="536"/>
        <v/>
      </c>
      <c r="Q6901" s="77" t="str">
        <f t="shared" si="537"/>
        <v/>
      </c>
      <c r="R6901" s="77" t="str">
        <f t="shared" si="538"/>
        <v/>
      </c>
      <c r="S6901" s="77" t="str">
        <f>IF(O6901="","",IF(OR(VALUE(LEFT(O6901,2))&gt;IF(RIGHT(J6901,1)="M",7,19),AND(OR(LEFT(O6901,2)={"07","19"}),VALUE(RIGHT(O6901,2))&gt;15)),TRUE,FALSE))</f>
        <v/>
      </c>
      <c r="T6901" s="77" t="str">
        <f>IF(O6901="","",IF(OR(VALUE(LEFT(O6901,2))&gt;IF(RIGHT(J6901,1)="M",7,19),AND(OR(LEFT(O6901,2)={"07","19"}),VALUE(RIGHT(O6901,2))&gt;5)),TRUE,FALSE))</f>
        <v/>
      </c>
    </row>
    <row r="6902" spans="12:20" x14ac:dyDescent="0.25">
      <c r="L6902" s="75">
        <f>COUNTIF($B$2:B6902,B6902)</f>
        <v>0</v>
      </c>
      <c r="M6902" s="75">
        <f>COUNTIF($L$2:L6902,4)</f>
        <v>42</v>
      </c>
      <c r="N6902" s="76" t="str">
        <f t="shared" si="539"/>
        <v>0</v>
      </c>
      <c r="O6902" s="76" t="str">
        <f t="shared" si="535"/>
        <v/>
      </c>
      <c r="P6902" s="75" t="str">
        <f t="shared" si="536"/>
        <v/>
      </c>
      <c r="Q6902" s="77" t="str">
        <f t="shared" si="537"/>
        <v/>
      </c>
      <c r="R6902" s="77" t="str">
        <f t="shared" si="538"/>
        <v/>
      </c>
      <c r="S6902" s="77" t="str">
        <f>IF(O6902="","",IF(OR(VALUE(LEFT(O6902,2))&gt;IF(RIGHT(J6902,1)="M",7,19),AND(OR(LEFT(O6902,2)={"07","19"}),VALUE(RIGHT(O6902,2))&gt;15)),TRUE,FALSE))</f>
        <v/>
      </c>
      <c r="T6902" s="77" t="str">
        <f>IF(O6902="","",IF(OR(VALUE(LEFT(O6902,2))&gt;IF(RIGHT(J6902,1)="M",7,19),AND(OR(LEFT(O6902,2)={"07","19"}),VALUE(RIGHT(O6902,2))&gt;5)),TRUE,FALSE))</f>
        <v/>
      </c>
    </row>
    <row r="6903" spans="12:20" x14ac:dyDescent="0.25">
      <c r="L6903" s="75">
        <f>COUNTIF($B$2:B6903,B6903)</f>
        <v>0</v>
      </c>
      <c r="M6903" s="75">
        <f>COUNTIF($L$2:L6903,4)</f>
        <v>42</v>
      </c>
      <c r="N6903" s="76" t="str">
        <f t="shared" si="539"/>
        <v>0</v>
      </c>
      <c r="O6903" s="76" t="str">
        <f t="shared" si="535"/>
        <v/>
      </c>
      <c r="P6903" s="75" t="str">
        <f t="shared" si="536"/>
        <v/>
      </c>
      <c r="Q6903" s="77" t="str">
        <f t="shared" si="537"/>
        <v/>
      </c>
      <c r="R6903" s="77" t="str">
        <f t="shared" si="538"/>
        <v/>
      </c>
      <c r="S6903" s="77" t="str">
        <f>IF(O6903="","",IF(OR(VALUE(LEFT(O6903,2))&gt;IF(RIGHT(J6903,1)="M",7,19),AND(OR(LEFT(O6903,2)={"07","19"}),VALUE(RIGHT(O6903,2))&gt;15)),TRUE,FALSE))</f>
        <v/>
      </c>
      <c r="T6903" s="77" t="str">
        <f>IF(O6903="","",IF(OR(VALUE(LEFT(O6903,2))&gt;IF(RIGHT(J6903,1)="M",7,19),AND(OR(LEFT(O6903,2)={"07","19"}),VALUE(RIGHT(O6903,2))&gt;5)),TRUE,FALSE))</f>
        <v/>
      </c>
    </row>
    <row r="6904" spans="12:20" x14ac:dyDescent="0.25">
      <c r="L6904" s="75">
        <f>COUNTIF($B$2:B6904,B6904)</f>
        <v>0</v>
      </c>
      <c r="M6904" s="75">
        <f>COUNTIF($L$2:L6904,4)</f>
        <v>42</v>
      </c>
      <c r="N6904" s="76" t="str">
        <f t="shared" si="539"/>
        <v>0</v>
      </c>
      <c r="O6904" s="76" t="str">
        <f t="shared" si="535"/>
        <v/>
      </c>
      <c r="P6904" s="75" t="str">
        <f t="shared" si="536"/>
        <v/>
      </c>
      <c r="Q6904" s="77" t="str">
        <f t="shared" si="537"/>
        <v/>
      </c>
      <c r="R6904" s="77" t="str">
        <f t="shared" si="538"/>
        <v/>
      </c>
      <c r="S6904" s="77" t="str">
        <f>IF(O6904="","",IF(OR(VALUE(LEFT(O6904,2))&gt;IF(RIGHT(J6904,1)="M",7,19),AND(OR(LEFT(O6904,2)={"07","19"}),VALUE(RIGHT(O6904,2))&gt;15)),TRUE,FALSE))</f>
        <v/>
      </c>
      <c r="T6904" s="77" t="str">
        <f>IF(O6904="","",IF(OR(VALUE(LEFT(O6904,2))&gt;IF(RIGHT(J6904,1)="M",7,19),AND(OR(LEFT(O6904,2)={"07","19"}),VALUE(RIGHT(O6904,2))&gt;5)),TRUE,FALSE))</f>
        <v/>
      </c>
    </row>
    <row r="6905" spans="12:20" x14ac:dyDescent="0.25">
      <c r="L6905" s="75">
        <f>COUNTIF($B$2:B6905,B6905)</f>
        <v>0</v>
      </c>
      <c r="M6905" s="75">
        <f>COUNTIF($L$2:L6905,4)</f>
        <v>42</v>
      </c>
      <c r="N6905" s="76" t="str">
        <f t="shared" si="539"/>
        <v>0</v>
      </c>
      <c r="O6905" s="76" t="str">
        <f t="shared" si="535"/>
        <v/>
      </c>
      <c r="P6905" s="75" t="str">
        <f t="shared" si="536"/>
        <v/>
      </c>
      <c r="Q6905" s="77" t="str">
        <f t="shared" si="537"/>
        <v/>
      </c>
      <c r="R6905" s="77" t="str">
        <f t="shared" si="538"/>
        <v/>
      </c>
      <c r="S6905" s="77" t="str">
        <f>IF(O6905="","",IF(OR(VALUE(LEFT(O6905,2))&gt;IF(RIGHT(J6905,1)="M",7,19),AND(OR(LEFT(O6905,2)={"07","19"}),VALUE(RIGHT(O6905,2))&gt;15)),TRUE,FALSE))</f>
        <v/>
      </c>
      <c r="T6905" s="77" t="str">
        <f>IF(O6905="","",IF(OR(VALUE(LEFT(O6905,2))&gt;IF(RIGHT(J6905,1)="M",7,19),AND(OR(LEFT(O6905,2)={"07","19"}),VALUE(RIGHT(O6905,2))&gt;5)),TRUE,FALSE))</f>
        <v/>
      </c>
    </row>
    <row r="6906" spans="12:20" x14ac:dyDescent="0.25">
      <c r="L6906" s="75">
        <f>COUNTIF($B$2:B6906,B6906)</f>
        <v>0</v>
      </c>
      <c r="M6906" s="75">
        <f>COUNTIF($L$2:L6906,4)</f>
        <v>42</v>
      </c>
      <c r="N6906" s="76" t="str">
        <f t="shared" si="539"/>
        <v>0</v>
      </c>
      <c r="O6906" s="76" t="str">
        <f t="shared" si="535"/>
        <v/>
      </c>
      <c r="P6906" s="75" t="str">
        <f t="shared" si="536"/>
        <v/>
      </c>
      <c r="Q6906" s="77" t="str">
        <f t="shared" si="537"/>
        <v/>
      </c>
      <c r="R6906" s="77" t="str">
        <f t="shared" si="538"/>
        <v/>
      </c>
      <c r="S6906" s="77" t="str">
        <f>IF(O6906="","",IF(OR(VALUE(LEFT(O6906,2))&gt;IF(RIGHT(J6906,1)="M",7,19),AND(OR(LEFT(O6906,2)={"07","19"}),VALUE(RIGHT(O6906,2))&gt;15)),TRUE,FALSE))</f>
        <v/>
      </c>
      <c r="T6906" s="77" t="str">
        <f>IF(O6906="","",IF(OR(VALUE(LEFT(O6906,2))&gt;IF(RIGHT(J6906,1)="M",7,19),AND(OR(LEFT(O6906,2)={"07","19"}),VALUE(RIGHT(O6906,2))&gt;5)),TRUE,FALSE))</f>
        <v/>
      </c>
    </row>
    <row r="6907" spans="12:20" x14ac:dyDescent="0.25">
      <c r="L6907" s="75">
        <f>COUNTIF($B$2:B6907,B6907)</f>
        <v>0</v>
      </c>
      <c r="M6907" s="75">
        <f>COUNTIF($L$2:L6907,4)</f>
        <v>42</v>
      </c>
      <c r="N6907" s="76" t="str">
        <f t="shared" si="539"/>
        <v>0</v>
      </c>
      <c r="O6907" s="76" t="str">
        <f t="shared" si="535"/>
        <v/>
      </c>
      <c r="P6907" s="75" t="str">
        <f t="shared" si="536"/>
        <v/>
      </c>
      <c r="Q6907" s="77" t="str">
        <f t="shared" si="537"/>
        <v/>
      </c>
      <c r="R6907" s="77" t="str">
        <f t="shared" si="538"/>
        <v/>
      </c>
      <c r="S6907" s="77" t="str">
        <f>IF(O6907="","",IF(OR(VALUE(LEFT(O6907,2))&gt;IF(RIGHT(J6907,1)="M",7,19),AND(OR(LEFT(O6907,2)={"07","19"}),VALUE(RIGHT(O6907,2))&gt;15)),TRUE,FALSE))</f>
        <v/>
      </c>
      <c r="T6907" s="77" t="str">
        <f>IF(O6907="","",IF(OR(VALUE(LEFT(O6907,2))&gt;IF(RIGHT(J6907,1)="M",7,19),AND(OR(LEFT(O6907,2)={"07","19"}),VALUE(RIGHT(O6907,2))&gt;5)),TRUE,FALSE))</f>
        <v/>
      </c>
    </row>
    <row r="6908" spans="12:20" x14ac:dyDescent="0.25">
      <c r="L6908" s="75">
        <f>COUNTIF($B$2:B6908,B6908)</f>
        <v>0</v>
      </c>
      <c r="M6908" s="75">
        <f>COUNTIF($L$2:L6908,4)</f>
        <v>42</v>
      </c>
      <c r="N6908" s="76" t="str">
        <f t="shared" si="539"/>
        <v>0</v>
      </c>
      <c r="O6908" s="76" t="str">
        <f t="shared" si="535"/>
        <v/>
      </c>
      <c r="P6908" s="75" t="str">
        <f t="shared" si="536"/>
        <v/>
      </c>
      <c r="Q6908" s="77" t="str">
        <f t="shared" si="537"/>
        <v/>
      </c>
      <c r="R6908" s="77" t="str">
        <f t="shared" si="538"/>
        <v/>
      </c>
      <c r="S6908" s="77" t="str">
        <f>IF(O6908="","",IF(OR(VALUE(LEFT(O6908,2))&gt;IF(RIGHT(J6908,1)="M",7,19),AND(OR(LEFT(O6908,2)={"07","19"}),VALUE(RIGHT(O6908,2))&gt;15)),TRUE,FALSE))</f>
        <v/>
      </c>
      <c r="T6908" s="77" t="str">
        <f>IF(O6908="","",IF(OR(VALUE(LEFT(O6908,2))&gt;IF(RIGHT(J6908,1)="M",7,19),AND(OR(LEFT(O6908,2)={"07","19"}),VALUE(RIGHT(O6908,2))&gt;5)),TRUE,FALSE))</f>
        <v/>
      </c>
    </row>
    <row r="6909" spans="12:20" x14ac:dyDescent="0.25">
      <c r="L6909" s="75">
        <f>COUNTIF($B$2:B6909,B6909)</f>
        <v>0</v>
      </c>
      <c r="M6909" s="75">
        <f>COUNTIF($L$2:L6909,4)</f>
        <v>42</v>
      </c>
      <c r="N6909" s="76" t="str">
        <f t="shared" si="539"/>
        <v>0</v>
      </c>
      <c r="O6909" s="76" t="str">
        <f t="shared" si="535"/>
        <v/>
      </c>
      <c r="P6909" s="75" t="str">
        <f t="shared" si="536"/>
        <v/>
      </c>
      <c r="Q6909" s="77" t="str">
        <f t="shared" si="537"/>
        <v/>
      </c>
      <c r="R6909" s="77" t="str">
        <f t="shared" si="538"/>
        <v/>
      </c>
      <c r="S6909" s="77" t="str">
        <f>IF(O6909="","",IF(OR(VALUE(LEFT(O6909,2))&gt;IF(RIGHT(J6909,1)="M",7,19),AND(OR(LEFT(O6909,2)={"07","19"}),VALUE(RIGHT(O6909,2))&gt;15)),TRUE,FALSE))</f>
        <v/>
      </c>
      <c r="T6909" s="77" t="str">
        <f>IF(O6909="","",IF(OR(VALUE(LEFT(O6909,2))&gt;IF(RIGHT(J6909,1)="M",7,19),AND(OR(LEFT(O6909,2)={"07","19"}),VALUE(RIGHT(O6909,2))&gt;5)),TRUE,FALSE))</f>
        <v/>
      </c>
    </row>
    <row r="6910" spans="12:20" x14ac:dyDescent="0.25">
      <c r="L6910" s="75">
        <f>COUNTIF($B$2:B6910,B6910)</f>
        <v>0</v>
      </c>
      <c r="M6910" s="75">
        <f>COUNTIF($L$2:L6910,4)</f>
        <v>42</v>
      </c>
      <c r="N6910" s="76" t="str">
        <f t="shared" si="539"/>
        <v>0</v>
      </c>
      <c r="O6910" s="76" t="str">
        <f t="shared" si="535"/>
        <v/>
      </c>
      <c r="P6910" s="75" t="str">
        <f t="shared" si="536"/>
        <v/>
      </c>
      <c r="Q6910" s="77" t="str">
        <f t="shared" si="537"/>
        <v/>
      </c>
      <c r="R6910" s="77" t="str">
        <f t="shared" si="538"/>
        <v/>
      </c>
      <c r="S6910" s="77" t="str">
        <f>IF(O6910="","",IF(OR(VALUE(LEFT(O6910,2))&gt;IF(RIGHT(J6910,1)="M",7,19),AND(OR(LEFT(O6910,2)={"07","19"}),VALUE(RIGHT(O6910,2))&gt;15)),TRUE,FALSE))</f>
        <v/>
      </c>
      <c r="T6910" s="77" t="str">
        <f>IF(O6910="","",IF(OR(VALUE(LEFT(O6910,2))&gt;IF(RIGHT(J6910,1)="M",7,19),AND(OR(LEFT(O6910,2)={"07","19"}),VALUE(RIGHT(O6910,2))&gt;5)),TRUE,FALSE))</f>
        <v/>
      </c>
    </row>
    <row r="6911" spans="12:20" x14ac:dyDescent="0.25">
      <c r="L6911" s="75">
        <f>COUNTIF($B$2:B6911,B6911)</f>
        <v>0</v>
      </c>
      <c r="M6911" s="75">
        <f>COUNTIF($L$2:L6911,4)</f>
        <v>42</v>
      </c>
      <c r="N6911" s="76" t="str">
        <f t="shared" si="539"/>
        <v>0</v>
      </c>
      <c r="O6911" s="76" t="str">
        <f t="shared" si="535"/>
        <v/>
      </c>
      <c r="P6911" s="75" t="str">
        <f t="shared" si="536"/>
        <v/>
      </c>
      <c r="Q6911" s="77" t="str">
        <f t="shared" si="537"/>
        <v/>
      </c>
      <c r="R6911" s="77" t="str">
        <f t="shared" si="538"/>
        <v/>
      </c>
      <c r="S6911" s="77" t="str">
        <f>IF(O6911="","",IF(OR(VALUE(LEFT(O6911,2))&gt;IF(RIGHT(J6911,1)="M",7,19),AND(OR(LEFT(O6911,2)={"07","19"}),VALUE(RIGHT(O6911,2))&gt;15)),TRUE,FALSE))</f>
        <v/>
      </c>
      <c r="T6911" s="77" t="str">
        <f>IF(O6911="","",IF(OR(VALUE(LEFT(O6911,2))&gt;IF(RIGHT(J6911,1)="M",7,19),AND(OR(LEFT(O6911,2)={"07","19"}),VALUE(RIGHT(O6911,2))&gt;5)),TRUE,FALSE))</f>
        <v/>
      </c>
    </row>
    <row r="6912" spans="12:20" x14ac:dyDescent="0.25">
      <c r="L6912" s="75">
        <f>COUNTIF($B$2:B6912,B6912)</f>
        <v>0</v>
      </c>
      <c r="M6912" s="75">
        <f>COUNTIF($L$2:L6912,4)</f>
        <v>42</v>
      </c>
      <c r="N6912" s="76" t="str">
        <f t="shared" si="539"/>
        <v>0</v>
      </c>
      <c r="O6912" s="76" t="str">
        <f t="shared" si="535"/>
        <v/>
      </c>
      <c r="P6912" s="75" t="str">
        <f t="shared" si="536"/>
        <v/>
      </c>
      <c r="Q6912" s="77" t="str">
        <f t="shared" si="537"/>
        <v/>
      </c>
      <c r="R6912" s="77" t="str">
        <f t="shared" si="538"/>
        <v/>
      </c>
      <c r="S6912" s="77" t="str">
        <f>IF(O6912="","",IF(OR(VALUE(LEFT(O6912,2))&gt;IF(RIGHT(J6912,1)="M",7,19),AND(OR(LEFT(O6912,2)={"07","19"}),VALUE(RIGHT(O6912,2))&gt;15)),TRUE,FALSE))</f>
        <v/>
      </c>
      <c r="T6912" s="77" t="str">
        <f>IF(O6912="","",IF(OR(VALUE(LEFT(O6912,2))&gt;IF(RIGHT(J6912,1)="M",7,19),AND(OR(LEFT(O6912,2)={"07","19"}),VALUE(RIGHT(O6912,2))&gt;5)),TRUE,FALSE))</f>
        <v/>
      </c>
    </row>
    <row r="6913" spans="12:20" x14ac:dyDescent="0.25">
      <c r="L6913" s="75">
        <f>COUNTIF($B$2:B6913,B6913)</f>
        <v>0</v>
      </c>
      <c r="M6913" s="75">
        <f>COUNTIF($L$2:L6913,4)</f>
        <v>42</v>
      </c>
      <c r="N6913" s="76" t="str">
        <f t="shared" si="539"/>
        <v>0</v>
      </c>
      <c r="O6913" s="76" t="str">
        <f t="shared" si="535"/>
        <v/>
      </c>
      <c r="P6913" s="75" t="str">
        <f t="shared" si="536"/>
        <v/>
      </c>
      <c r="Q6913" s="77" t="str">
        <f t="shared" si="537"/>
        <v/>
      </c>
      <c r="R6913" s="77" t="str">
        <f t="shared" si="538"/>
        <v/>
      </c>
      <c r="S6913" s="77" t="str">
        <f>IF(O6913="","",IF(OR(VALUE(LEFT(O6913,2))&gt;IF(RIGHT(J6913,1)="M",7,19),AND(OR(LEFT(O6913,2)={"07","19"}),VALUE(RIGHT(O6913,2))&gt;15)),TRUE,FALSE))</f>
        <v/>
      </c>
      <c r="T6913" s="77" t="str">
        <f>IF(O6913="","",IF(OR(VALUE(LEFT(O6913,2))&gt;IF(RIGHT(J6913,1)="M",7,19),AND(OR(LEFT(O6913,2)={"07","19"}),VALUE(RIGHT(O6913,2))&gt;5)),TRUE,FALSE))</f>
        <v/>
      </c>
    </row>
    <row r="6914" spans="12:20" x14ac:dyDescent="0.25">
      <c r="L6914" s="75">
        <f>COUNTIF($B$2:B6914,B6914)</f>
        <v>0</v>
      </c>
      <c r="M6914" s="75">
        <f>COUNTIF($L$2:L6914,4)</f>
        <v>42</v>
      </c>
      <c r="N6914" s="76" t="str">
        <f t="shared" si="539"/>
        <v>0</v>
      </c>
      <c r="O6914" s="76" t="str">
        <f t="shared" ref="O6914:O6977" si="540">TRIM(SUBSTITUTE(SUBSTITUTE(D6914,"+",""),"_",""))</f>
        <v/>
      </c>
      <c r="P6914" s="75" t="str">
        <f t="shared" ref="P6914:P6977" si="541">TRIM(SUBSTITUTE(SUBSTITUTE(E6914,"+",""),"_",""))</f>
        <v/>
      </c>
      <c r="Q6914" s="77" t="str">
        <f t="shared" ref="Q6914:Q6977" si="542">IFERROR(IF(RIGHT(P6914,2)&lt;RIGHT(O6914,2),IF(P6914&lt;O6914,P6914+2360-O6914,P6914-40-O6914),IF(P6914&lt;O6914,P6914+2400-O6914,P6914-O6914)),"")</f>
        <v/>
      </c>
      <c r="R6914" s="77" t="str">
        <f t="shared" ref="R6914:R6977" si="543">IFERROR(ROUNDDOWN(Q6914/100,0),"")</f>
        <v/>
      </c>
      <c r="S6914" s="77" t="str">
        <f>IF(O6914="","",IF(OR(VALUE(LEFT(O6914,2))&gt;IF(RIGHT(J6914,1)="M",7,19),AND(OR(LEFT(O6914,2)={"07","19"}),VALUE(RIGHT(O6914,2))&gt;15)),TRUE,FALSE))</f>
        <v/>
      </c>
      <c r="T6914" s="77" t="str">
        <f>IF(O6914="","",IF(OR(VALUE(LEFT(O6914,2))&gt;IF(RIGHT(J6914,1)="M",7,19),AND(OR(LEFT(O6914,2)={"07","19"}),VALUE(RIGHT(O6914,2))&gt;5)),TRUE,FALSE))</f>
        <v/>
      </c>
    </row>
    <row r="6915" spans="12:20" x14ac:dyDescent="0.25">
      <c r="L6915" s="75">
        <f>COUNTIF($B$2:B6915,B6915)</f>
        <v>0</v>
      </c>
      <c r="M6915" s="75">
        <f>COUNTIF($L$2:L6915,4)</f>
        <v>42</v>
      </c>
      <c r="N6915" s="76" t="str">
        <f t="shared" ref="N6915:N6978" si="544">A6915&amp;DAY(C6915)</f>
        <v>0</v>
      </c>
      <c r="O6915" s="76" t="str">
        <f t="shared" si="540"/>
        <v/>
      </c>
      <c r="P6915" s="75" t="str">
        <f t="shared" si="541"/>
        <v/>
      </c>
      <c r="Q6915" s="77" t="str">
        <f t="shared" si="542"/>
        <v/>
      </c>
      <c r="R6915" s="77" t="str">
        <f t="shared" si="543"/>
        <v/>
      </c>
      <c r="S6915" s="77" t="str">
        <f>IF(O6915="","",IF(OR(VALUE(LEFT(O6915,2))&gt;IF(RIGHT(J6915,1)="M",7,19),AND(OR(LEFT(O6915,2)={"07","19"}),VALUE(RIGHT(O6915,2))&gt;15)),TRUE,FALSE))</f>
        <v/>
      </c>
      <c r="T6915" s="77" t="str">
        <f>IF(O6915="","",IF(OR(VALUE(LEFT(O6915,2))&gt;IF(RIGHT(J6915,1)="M",7,19),AND(OR(LEFT(O6915,2)={"07","19"}),VALUE(RIGHT(O6915,2))&gt;5)),TRUE,FALSE))</f>
        <v/>
      </c>
    </row>
    <row r="6916" spans="12:20" x14ac:dyDescent="0.25">
      <c r="L6916" s="75">
        <f>COUNTIF($B$2:B6916,B6916)</f>
        <v>0</v>
      </c>
      <c r="M6916" s="75">
        <f>COUNTIF($L$2:L6916,4)</f>
        <v>42</v>
      </c>
      <c r="N6916" s="76" t="str">
        <f t="shared" si="544"/>
        <v>0</v>
      </c>
      <c r="O6916" s="76" t="str">
        <f t="shared" si="540"/>
        <v/>
      </c>
      <c r="P6916" s="75" t="str">
        <f t="shared" si="541"/>
        <v/>
      </c>
      <c r="Q6916" s="77" t="str">
        <f t="shared" si="542"/>
        <v/>
      </c>
      <c r="R6916" s="77" t="str">
        <f t="shared" si="543"/>
        <v/>
      </c>
      <c r="S6916" s="77" t="str">
        <f>IF(O6916="","",IF(OR(VALUE(LEFT(O6916,2))&gt;IF(RIGHT(J6916,1)="M",7,19),AND(OR(LEFT(O6916,2)={"07","19"}),VALUE(RIGHT(O6916,2))&gt;15)),TRUE,FALSE))</f>
        <v/>
      </c>
      <c r="T6916" s="77" t="str">
        <f>IF(O6916="","",IF(OR(VALUE(LEFT(O6916,2))&gt;IF(RIGHT(J6916,1)="M",7,19),AND(OR(LEFT(O6916,2)={"07","19"}),VALUE(RIGHT(O6916,2))&gt;5)),TRUE,FALSE))</f>
        <v/>
      </c>
    </row>
    <row r="6917" spans="12:20" x14ac:dyDescent="0.25">
      <c r="L6917" s="75">
        <f>COUNTIF($B$2:B6917,B6917)</f>
        <v>0</v>
      </c>
      <c r="M6917" s="75">
        <f>COUNTIF($L$2:L6917,4)</f>
        <v>42</v>
      </c>
      <c r="N6917" s="76" t="str">
        <f t="shared" si="544"/>
        <v>0</v>
      </c>
      <c r="O6917" s="76" t="str">
        <f t="shared" si="540"/>
        <v/>
      </c>
      <c r="P6917" s="75" t="str">
        <f t="shared" si="541"/>
        <v/>
      </c>
      <c r="Q6917" s="77" t="str">
        <f t="shared" si="542"/>
        <v/>
      </c>
      <c r="R6917" s="77" t="str">
        <f t="shared" si="543"/>
        <v/>
      </c>
      <c r="S6917" s="77" t="str">
        <f>IF(O6917="","",IF(OR(VALUE(LEFT(O6917,2))&gt;IF(RIGHT(J6917,1)="M",7,19),AND(OR(LEFT(O6917,2)={"07","19"}),VALUE(RIGHT(O6917,2))&gt;15)),TRUE,FALSE))</f>
        <v/>
      </c>
      <c r="T6917" s="77" t="str">
        <f>IF(O6917="","",IF(OR(VALUE(LEFT(O6917,2))&gt;IF(RIGHT(J6917,1)="M",7,19),AND(OR(LEFT(O6917,2)={"07","19"}),VALUE(RIGHT(O6917,2))&gt;5)),TRUE,FALSE))</f>
        <v/>
      </c>
    </row>
    <row r="6918" spans="12:20" x14ac:dyDescent="0.25">
      <c r="L6918" s="75">
        <f>COUNTIF($B$2:B6918,B6918)</f>
        <v>0</v>
      </c>
      <c r="M6918" s="75">
        <f>COUNTIF($L$2:L6918,4)</f>
        <v>42</v>
      </c>
      <c r="N6918" s="76" t="str">
        <f t="shared" si="544"/>
        <v>0</v>
      </c>
      <c r="O6918" s="76" t="str">
        <f t="shared" si="540"/>
        <v/>
      </c>
      <c r="P6918" s="75" t="str">
        <f t="shared" si="541"/>
        <v/>
      </c>
      <c r="Q6918" s="77" t="str">
        <f t="shared" si="542"/>
        <v/>
      </c>
      <c r="R6918" s="77" t="str">
        <f t="shared" si="543"/>
        <v/>
      </c>
      <c r="S6918" s="77" t="str">
        <f>IF(O6918="","",IF(OR(VALUE(LEFT(O6918,2))&gt;IF(RIGHT(J6918,1)="M",7,19),AND(OR(LEFT(O6918,2)={"07","19"}),VALUE(RIGHT(O6918,2))&gt;15)),TRUE,FALSE))</f>
        <v/>
      </c>
      <c r="T6918" s="77" t="str">
        <f>IF(O6918="","",IF(OR(VALUE(LEFT(O6918,2))&gt;IF(RIGHT(J6918,1)="M",7,19),AND(OR(LEFT(O6918,2)={"07","19"}),VALUE(RIGHT(O6918,2))&gt;5)),TRUE,FALSE))</f>
        <v/>
      </c>
    </row>
    <row r="6919" spans="12:20" x14ac:dyDescent="0.25">
      <c r="L6919" s="75">
        <f>COUNTIF($B$2:B6919,B6919)</f>
        <v>0</v>
      </c>
      <c r="M6919" s="75">
        <f>COUNTIF($L$2:L6919,4)</f>
        <v>42</v>
      </c>
      <c r="N6919" s="76" t="str">
        <f t="shared" si="544"/>
        <v>0</v>
      </c>
      <c r="O6919" s="76" t="str">
        <f t="shared" si="540"/>
        <v/>
      </c>
      <c r="P6919" s="75" t="str">
        <f t="shared" si="541"/>
        <v/>
      </c>
      <c r="Q6919" s="77" t="str">
        <f t="shared" si="542"/>
        <v/>
      </c>
      <c r="R6919" s="77" t="str">
        <f t="shared" si="543"/>
        <v/>
      </c>
      <c r="S6919" s="77" t="str">
        <f>IF(O6919="","",IF(OR(VALUE(LEFT(O6919,2))&gt;IF(RIGHT(J6919,1)="M",7,19),AND(OR(LEFT(O6919,2)={"07","19"}),VALUE(RIGHT(O6919,2))&gt;15)),TRUE,FALSE))</f>
        <v/>
      </c>
      <c r="T6919" s="77" t="str">
        <f>IF(O6919="","",IF(OR(VALUE(LEFT(O6919,2))&gt;IF(RIGHT(J6919,1)="M",7,19),AND(OR(LEFT(O6919,2)={"07","19"}),VALUE(RIGHT(O6919,2))&gt;5)),TRUE,FALSE))</f>
        <v/>
      </c>
    </row>
    <row r="6920" spans="12:20" x14ac:dyDescent="0.25">
      <c r="L6920" s="75">
        <f>COUNTIF($B$2:B6920,B6920)</f>
        <v>0</v>
      </c>
      <c r="M6920" s="75">
        <f>COUNTIF($L$2:L6920,4)</f>
        <v>42</v>
      </c>
      <c r="N6920" s="76" t="str">
        <f t="shared" si="544"/>
        <v>0</v>
      </c>
      <c r="O6920" s="76" t="str">
        <f t="shared" si="540"/>
        <v/>
      </c>
      <c r="P6920" s="75" t="str">
        <f t="shared" si="541"/>
        <v/>
      </c>
      <c r="Q6920" s="77" t="str">
        <f t="shared" si="542"/>
        <v/>
      </c>
      <c r="R6920" s="77" t="str">
        <f t="shared" si="543"/>
        <v/>
      </c>
      <c r="S6920" s="77" t="str">
        <f>IF(O6920="","",IF(OR(VALUE(LEFT(O6920,2))&gt;IF(RIGHT(J6920,1)="M",7,19),AND(OR(LEFT(O6920,2)={"07","19"}),VALUE(RIGHT(O6920,2))&gt;15)),TRUE,FALSE))</f>
        <v/>
      </c>
      <c r="T6920" s="77" t="str">
        <f>IF(O6920="","",IF(OR(VALUE(LEFT(O6920,2))&gt;IF(RIGHT(J6920,1)="M",7,19),AND(OR(LEFT(O6920,2)={"07","19"}),VALUE(RIGHT(O6920,2))&gt;5)),TRUE,FALSE))</f>
        <v/>
      </c>
    </row>
    <row r="6921" spans="12:20" x14ac:dyDescent="0.25">
      <c r="L6921" s="75">
        <f>COUNTIF($B$2:B6921,B6921)</f>
        <v>0</v>
      </c>
      <c r="M6921" s="75">
        <f>COUNTIF($L$2:L6921,4)</f>
        <v>42</v>
      </c>
      <c r="N6921" s="76" t="str">
        <f t="shared" si="544"/>
        <v>0</v>
      </c>
      <c r="O6921" s="76" t="str">
        <f t="shared" si="540"/>
        <v/>
      </c>
      <c r="P6921" s="75" t="str">
        <f t="shared" si="541"/>
        <v/>
      </c>
      <c r="Q6921" s="77" t="str">
        <f t="shared" si="542"/>
        <v/>
      </c>
      <c r="R6921" s="77" t="str">
        <f t="shared" si="543"/>
        <v/>
      </c>
      <c r="S6921" s="77" t="str">
        <f>IF(O6921="","",IF(OR(VALUE(LEFT(O6921,2))&gt;IF(RIGHT(J6921,1)="M",7,19),AND(OR(LEFT(O6921,2)={"07","19"}),VALUE(RIGHT(O6921,2))&gt;15)),TRUE,FALSE))</f>
        <v/>
      </c>
      <c r="T6921" s="77" t="str">
        <f>IF(O6921="","",IF(OR(VALUE(LEFT(O6921,2))&gt;IF(RIGHT(J6921,1)="M",7,19),AND(OR(LEFT(O6921,2)={"07","19"}),VALUE(RIGHT(O6921,2))&gt;5)),TRUE,FALSE))</f>
        <v/>
      </c>
    </row>
    <row r="6922" spans="12:20" x14ac:dyDescent="0.25">
      <c r="L6922" s="75">
        <f>COUNTIF($B$2:B6922,B6922)</f>
        <v>0</v>
      </c>
      <c r="M6922" s="75">
        <f>COUNTIF($L$2:L6922,4)</f>
        <v>42</v>
      </c>
      <c r="N6922" s="76" t="str">
        <f t="shared" si="544"/>
        <v>0</v>
      </c>
      <c r="O6922" s="76" t="str">
        <f t="shared" si="540"/>
        <v/>
      </c>
      <c r="P6922" s="75" t="str">
        <f t="shared" si="541"/>
        <v/>
      </c>
      <c r="Q6922" s="77" t="str">
        <f t="shared" si="542"/>
        <v/>
      </c>
      <c r="R6922" s="77" t="str">
        <f t="shared" si="543"/>
        <v/>
      </c>
      <c r="S6922" s="77" t="str">
        <f>IF(O6922="","",IF(OR(VALUE(LEFT(O6922,2))&gt;IF(RIGHT(J6922,1)="M",7,19),AND(OR(LEFT(O6922,2)={"07","19"}),VALUE(RIGHT(O6922,2))&gt;15)),TRUE,FALSE))</f>
        <v/>
      </c>
      <c r="T6922" s="77" t="str">
        <f>IF(O6922="","",IF(OR(VALUE(LEFT(O6922,2))&gt;IF(RIGHT(J6922,1)="M",7,19),AND(OR(LEFT(O6922,2)={"07","19"}),VALUE(RIGHT(O6922,2))&gt;5)),TRUE,FALSE))</f>
        <v/>
      </c>
    </row>
    <row r="6923" spans="12:20" x14ac:dyDescent="0.25">
      <c r="L6923" s="75">
        <f>COUNTIF($B$2:B6923,B6923)</f>
        <v>0</v>
      </c>
      <c r="M6923" s="75">
        <f>COUNTIF($L$2:L6923,4)</f>
        <v>42</v>
      </c>
      <c r="N6923" s="76" t="str">
        <f t="shared" si="544"/>
        <v>0</v>
      </c>
      <c r="O6923" s="76" t="str">
        <f t="shared" si="540"/>
        <v/>
      </c>
      <c r="P6923" s="75" t="str">
        <f t="shared" si="541"/>
        <v/>
      </c>
      <c r="Q6923" s="77" t="str">
        <f t="shared" si="542"/>
        <v/>
      </c>
      <c r="R6923" s="77" t="str">
        <f t="shared" si="543"/>
        <v/>
      </c>
      <c r="S6923" s="77" t="str">
        <f>IF(O6923="","",IF(OR(VALUE(LEFT(O6923,2))&gt;IF(RIGHT(J6923,1)="M",7,19),AND(OR(LEFT(O6923,2)={"07","19"}),VALUE(RIGHT(O6923,2))&gt;15)),TRUE,FALSE))</f>
        <v/>
      </c>
      <c r="T6923" s="77" t="str">
        <f>IF(O6923="","",IF(OR(VALUE(LEFT(O6923,2))&gt;IF(RIGHT(J6923,1)="M",7,19),AND(OR(LEFT(O6923,2)={"07","19"}),VALUE(RIGHT(O6923,2))&gt;5)),TRUE,FALSE))</f>
        <v/>
      </c>
    </row>
    <row r="6924" spans="12:20" x14ac:dyDescent="0.25">
      <c r="L6924" s="75">
        <f>COUNTIF($B$2:B6924,B6924)</f>
        <v>0</v>
      </c>
      <c r="M6924" s="75">
        <f>COUNTIF($L$2:L6924,4)</f>
        <v>42</v>
      </c>
      <c r="N6924" s="76" t="str">
        <f t="shared" si="544"/>
        <v>0</v>
      </c>
      <c r="O6924" s="76" t="str">
        <f t="shared" si="540"/>
        <v/>
      </c>
      <c r="P6924" s="75" t="str">
        <f t="shared" si="541"/>
        <v/>
      </c>
      <c r="Q6924" s="77" t="str">
        <f t="shared" si="542"/>
        <v/>
      </c>
      <c r="R6924" s="77" t="str">
        <f t="shared" si="543"/>
        <v/>
      </c>
      <c r="S6924" s="77" t="str">
        <f>IF(O6924="","",IF(OR(VALUE(LEFT(O6924,2))&gt;IF(RIGHT(J6924,1)="M",7,19),AND(OR(LEFT(O6924,2)={"07","19"}),VALUE(RIGHT(O6924,2))&gt;15)),TRUE,FALSE))</f>
        <v/>
      </c>
      <c r="T6924" s="77" t="str">
        <f>IF(O6924="","",IF(OR(VALUE(LEFT(O6924,2))&gt;IF(RIGHT(J6924,1)="M",7,19),AND(OR(LEFT(O6924,2)={"07","19"}),VALUE(RIGHT(O6924,2))&gt;5)),TRUE,FALSE))</f>
        <v/>
      </c>
    </row>
    <row r="6925" spans="12:20" x14ac:dyDescent="0.25">
      <c r="L6925" s="75">
        <f>COUNTIF($B$2:B6925,B6925)</f>
        <v>0</v>
      </c>
      <c r="M6925" s="75">
        <f>COUNTIF($L$2:L6925,4)</f>
        <v>42</v>
      </c>
      <c r="N6925" s="76" t="str">
        <f t="shared" si="544"/>
        <v>0</v>
      </c>
      <c r="O6925" s="76" t="str">
        <f t="shared" si="540"/>
        <v/>
      </c>
      <c r="P6925" s="75" t="str">
        <f t="shared" si="541"/>
        <v/>
      </c>
      <c r="Q6925" s="77" t="str">
        <f t="shared" si="542"/>
        <v/>
      </c>
      <c r="R6925" s="77" t="str">
        <f t="shared" si="543"/>
        <v/>
      </c>
      <c r="S6925" s="77" t="str">
        <f>IF(O6925="","",IF(OR(VALUE(LEFT(O6925,2))&gt;IF(RIGHT(J6925,1)="M",7,19),AND(OR(LEFT(O6925,2)={"07","19"}),VALUE(RIGHT(O6925,2))&gt;15)),TRUE,FALSE))</f>
        <v/>
      </c>
      <c r="T6925" s="77" t="str">
        <f>IF(O6925="","",IF(OR(VALUE(LEFT(O6925,2))&gt;IF(RIGHT(J6925,1)="M",7,19),AND(OR(LEFT(O6925,2)={"07","19"}),VALUE(RIGHT(O6925,2))&gt;5)),TRUE,FALSE))</f>
        <v/>
      </c>
    </row>
    <row r="6926" spans="12:20" x14ac:dyDescent="0.25">
      <c r="L6926" s="75">
        <f>COUNTIF($B$2:B6926,B6926)</f>
        <v>0</v>
      </c>
      <c r="M6926" s="75">
        <f>COUNTIF($L$2:L6926,4)</f>
        <v>42</v>
      </c>
      <c r="N6926" s="76" t="str">
        <f t="shared" si="544"/>
        <v>0</v>
      </c>
      <c r="O6926" s="76" t="str">
        <f t="shared" si="540"/>
        <v/>
      </c>
      <c r="P6926" s="75" t="str">
        <f t="shared" si="541"/>
        <v/>
      </c>
      <c r="Q6926" s="77" t="str">
        <f t="shared" si="542"/>
        <v/>
      </c>
      <c r="R6926" s="77" t="str">
        <f t="shared" si="543"/>
        <v/>
      </c>
      <c r="S6926" s="77" t="str">
        <f>IF(O6926="","",IF(OR(VALUE(LEFT(O6926,2))&gt;IF(RIGHT(J6926,1)="M",7,19),AND(OR(LEFT(O6926,2)={"07","19"}),VALUE(RIGHT(O6926,2))&gt;15)),TRUE,FALSE))</f>
        <v/>
      </c>
      <c r="T6926" s="77" t="str">
        <f>IF(O6926="","",IF(OR(VALUE(LEFT(O6926,2))&gt;IF(RIGHT(J6926,1)="M",7,19),AND(OR(LEFT(O6926,2)={"07","19"}),VALUE(RIGHT(O6926,2))&gt;5)),TRUE,FALSE))</f>
        <v/>
      </c>
    </row>
    <row r="6927" spans="12:20" x14ac:dyDescent="0.25">
      <c r="L6927" s="75">
        <f>COUNTIF($B$2:B6927,B6927)</f>
        <v>0</v>
      </c>
      <c r="M6927" s="75">
        <f>COUNTIF($L$2:L6927,4)</f>
        <v>42</v>
      </c>
      <c r="N6927" s="76" t="str">
        <f t="shared" si="544"/>
        <v>0</v>
      </c>
      <c r="O6927" s="76" t="str">
        <f t="shared" si="540"/>
        <v/>
      </c>
      <c r="P6927" s="75" t="str">
        <f t="shared" si="541"/>
        <v/>
      </c>
      <c r="Q6927" s="77" t="str">
        <f t="shared" si="542"/>
        <v/>
      </c>
      <c r="R6927" s="77" t="str">
        <f t="shared" si="543"/>
        <v/>
      </c>
      <c r="S6927" s="77" t="str">
        <f>IF(O6927="","",IF(OR(VALUE(LEFT(O6927,2))&gt;IF(RIGHT(J6927,1)="M",7,19),AND(OR(LEFT(O6927,2)={"07","19"}),VALUE(RIGHT(O6927,2))&gt;15)),TRUE,FALSE))</f>
        <v/>
      </c>
      <c r="T6927" s="77" t="str">
        <f>IF(O6927="","",IF(OR(VALUE(LEFT(O6927,2))&gt;IF(RIGHT(J6927,1)="M",7,19),AND(OR(LEFT(O6927,2)={"07","19"}),VALUE(RIGHT(O6927,2))&gt;5)),TRUE,FALSE))</f>
        <v/>
      </c>
    </row>
    <row r="6928" spans="12:20" x14ac:dyDescent="0.25">
      <c r="L6928" s="75">
        <f>COUNTIF($B$2:B6928,B6928)</f>
        <v>0</v>
      </c>
      <c r="M6928" s="75">
        <f>COUNTIF($L$2:L6928,4)</f>
        <v>42</v>
      </c>
      <c r="N6928" s="76" t="str">
        <f t="shared" si="544"/>
        <v>0</v>
      </c>
      <c r="O6928" s="76" t="str">
        <f t="shared" si="540"/>
        <v/>
      </c>
      <c r="P6928" s="75" t="str">
        <f t="shared" si="541"/>
        <v/>
      </c>
      <c r="Q6928" s="77" t="str">
        <f t="shared" si="542"/>
        <v/>
      </c>
      <c r="R6928" s="77" t="str">
        <f t="shared" si="543"/>
        <v/>
      </c>
      <c r="S6928" s="77" t="str">
        <f>IF(O6928="","",IF(OR(VALUE(LEFT(O6928,2))&gt;IF(RIGHT(J6928,1)="M",7,19),AND(OR(LEFT(O6928,2)={"07","19"}),VALUE(RIGHT(O6928,2))&gt;15)),TRUE,FALSE))</f>
        <v/>
      </c>
      <c r="T6928" s="77" t="str">
        <f>IF(O6928="","",IF(OR(VALUE(LEFT(O6928,2))&gt;IF(RIGHT(J6928,1)="M",7,19),AND(OR(LEFT(O6928,2)={"07","19"}),VALUE(RIGHT(O6928,2))&gt;5)),TRUE,FALSE))</f>
        <v/>
      </c>
    </row>
    <row r="6929" spans="12:20" x14ac:dyDescent="0.25">
      <c r="L6929" s="75">
        <f>COUNTIF($B$2:B6929,B6929)</f>
        <v>0</v>
      </c>
      <c r="M6929" s="75">
        <f>COUNTIF($L$2:L6929,4)</f>
        <v>42</v>
      </c>
      <c r="N6929" s="76" t="str">
        <f t="shared" si="544"/>
        <v>0</v>
      </c>
      <c r="O6929" s="76" t="str">
        <f t="shared" si="540"/>
        <v/>
      </c>
      <c r="P6929" s="75" t="str">
        <f t="shared" si="541"/>
        <v/>
      </c>
      <c r="Q6929" s="77" t="str">
        <f t="shared" si="542"/>
        <v/>
      </c>
      <c r="R6929" s="77" t="str">
        <f t="shared" si="543"/>
        <v/>
      </c>
      <c r="S6929" s="77" t="str">
        <f>IF(O6929="","",IF(OR(VALUE(LEFT(O6929,2))&gt;IF(RIGHT(J6929,1)="M",7,19),AND(OR(LEFT(O6929,2)={"07","19"}),VALUE(RIGHT(O6929,2))&gt;15)),TRUE,FALSE))</f>
        <v/>
      </c>
      <c r="T6929" s="77" t="str">
        <f>IF(O6929="","",IF(OR(VALUE(LEFT(O6929,2))&gt;IF(RIGHT(J6929,1)="M",7,19),AND(OR(LEFT(O6929,2)={"07","19"}),VALUE(RIGHT(O6929,2))&gt;5)),TRUE,FALSE))</f>
        <v/>
      </c>
    </row>
    <row r="6930" spans="12:20" x14ac:dyDescent="0.25">
      <c r="L6930" s="75">
        <f>COUNTIF($B$2:B6930,B6930)</f>
        <v>0</v>
      </c>
      <c r="M6930" s="75">
        <f>COUNTIF($L$2:L6930,4)</f>
        <v>42</v>
      </c>
      <c r="N6930" s="76" t="str">
        <f t="shared" si="544"/>
        <v>0</v>
      </c>
      <c r="O6930" s="76" t="str">
        <f t="shared" si="540"/>
        <v/>
      </c>
      <c r="P6930" s="75" t="str">
        <f t="shared" si="541"/>
        <v/>
      </c>
      <c r="Q6930" s="77" t="str">
        <f t="shared" si="542"/>
        <v/>
      </c>
      <c r="R6930" s="77" t="str">
        <f t="shared" si="543"/>
        <v/>
      </c>
      <c r="S6930" s="77" t="str">
        <f>IF(O6930="","",IF(OR(VALUE(LEFT(O6930,2))&gt;IF(RIGHT(J6930,1)="M",7,19),AND(OR(LEFT(O6930,2)={"07","19"}),VALUE(RIGHT(O6930,2))&gt;15)),TRUE,FALSE))</f>
        <v/>
      </c>
      <c r="T6930" s="77" t="str">
        <f>IF(O6930="","",IF(OR(VALUE(LEFT(O6930,2))&gt;IF(RIGHT(J6930,1)="M",7,19),AND(OR(LEFT(O6930,2)={"07","19"}),VALUE(RIGHT(O6930,2))&gt;5)),TRUE,FALSE))</f>
        <v/>
      </c>
    </row>
    <row r="6931" spans="12:20" x14ac:dyDescent="0.25">
      <c r="L6931" s="75">
        <f>COUNTIF($B$2:B6931,B6931)</f>
        <v>0</v>
      </c>
      <c r="M6931" s="75">
        <f>COUNTIF($L$2:L6931,4)</f>
        <v>42</v>
      </c>
      <c r="N6931" s="76" t="str">
        <f t="shared" si="544"/>
        <v>0</v>
      </c>
      <c r="O6931" s="76" t="str">
        <f t="shared" si="540"/>
        <v/>
      </c>
      <c r="P6931" s="75" t="str">
        <f t="shared" si="541"/>
        <v/>
      </c>
      <c r="Q6931" s="77" t="str">
        <f t="shared" si="542"/>
        <v/>
      </c>
      <c r="R6931" s="77" t="str">
        <f t="shared" si="543"/>
        <v/>
      </c>
      <c r="S6931" s="77" t="str">
        <f>IF(O6931="","",IF(OR(VALUE(LEFT(O6931,2))&gt;IF(RIGHT(J6931,1)="M",7,19),AND(OR(LEFT(O6931,2)={"07","19"}),VALUE(RIGHT(O6931,2))&gt;15)),TRUE,FALSE))</f>
        <v/>
      </c>
      <c r="T6931" s="77" t="str">
        <f>IF(O6931="","",IF(OR(VALUE(LEFT(O6931,2))&gt;IF(RIGHT(J6931,1)="M",7,19),AND(OR(LEFT(O6931,2)={"07","19"}),VALUE(RIGHT(O6931,2))&gt;5)),TRUE,FALSE))</f>
        <v/>
      </c>
    </row>
    <row r="6932" spans="12:20" x14ac:dyDescent="0.25">
      <c r="L6932" s="75">
        <f>COUNTIF($B$2:B6932,B6932)</f>
        <v>0</v>
      </c>
      <c r="M6932" s="75">
        <f>COUNTIF($L$2:L6932,4)</f>
        <v>42</v>
      </c>
      <c r="N6932" s="76" t="str">
        <f t="shared" si="544"/>
        <v>0</v>
      </c>
      <c r="O6932" s="76" t="str">
        <f t="shared" si="540"/>
        <v/>
      </c>
      <c r="P6932" s="75" t="str">
        <f t="shared" si="541"/>
        <v/>
      </c>
      <c r="Q6932" s="77" t="str">
        <f t="shared" si="542"/>
        <v/>
      </c>
      <c r="R6932" s="77" t="str">
        <f t="shared" si="543"/>
        <v/>
      </c>
      <c r="S6932" s="77" t="str">
        <f>IF(O6932="","",IF(OR(VALUE(LEFT(O6932,2))&gt;IF(RIGHT(J6932,1)="M",7,19),AND(OR(LEFT(O6932,2)={"07","19"}),VALUE(RIGHT(O6932,2))&gt;15)),TRUE,FALSE))</f>
        <v/>
      </c>
      <c r="T6932" s="77" t="str">
        <f>IF(O6932="","",IF(OR(VALUE(LEFT(O6932,2))&gt;IF(RIGHT(J6932,1)="M",7,19),AND(OR(LEFT(O6932,2)={"07","19"}),VALUE(RIGHT(O6932,2))&gt;5)),TRUE,FALSE))</f>
        <v/>
      </c>
    </row>
    <row r="6933" spans="12:20" x14ac:dyDescent="0.25">
      <c r="L6933" s="75">
        <f>COUNTIF($B$2:B6933,B6933)</f>
        <v>0</v>
      </c>
      <c r="M6933" s="75">
        <f>COUNTIF($L$2:L6933,4)</f>
        <v>42</v>
      </c>
      <c r="N6933" s="76" t="str">
        <f t="shared" si="544"/>
        <v>0</v>
      </c>
      <c r="O6933" s="76" t="str">
        <f t="shared" si="540"/>
        <v/>
      </c>
      <c r="P6933" s="75" t="str">
        <f t="shared" si="541"/>
        <v/>
      </c>
      <c r="Q6933" s="77" t="str">
        <f t="shared" si="542"/>
        <v/>
      </c>
      <c r="R6933" s="77" t="str">
        <f t="shared" si="543"/>
        <v/>
      </c>
      <c r="S6933" s="77" t="str">
        <f>IF(O6933="","",IF(OR(VALUE(LEFT(O6933,2))&gt;IF(RIGHT(J6933,1)="M",7,19),AND(OR(LEFT(O6933,2)={"07","19"}),VALUE(RIGHT(O6933,2))&gt;15)),TRUE,FALSE))</f>
        <v/>
      </c>
      <c r="T6933" s="77" t="str">
        <f>IF(O6933="","",IF(OR(VALUE(LEFT(O6933,2))&gt;IF(RIGHT(J6933,1)="M",7,19),AND(OR(LEFT(O6933,2)={"07","19"}),VALUE(RIGHT(O6933,2))&gt;5)),TRUE,FALSE))</f>
        <v/>
      </c>
    </row>
    <row r="6934" spans="12:20" x14ac:dyDescent="0.25">
      <c r="L6934" s="75">
        <f>COUNTIF($B$2:B6934,B6934)</f>
        <v>0</v>
      </c>
      <c r="M6934" s="75">
        <f>COUNTIF($L$2:L6934,4)</f>
        <v>42</v>
      </c>
      <c r="N6934" s="76" t="str">
        <f t="shared" si="544"/>
        <v>0</v>
      </c>
      <c r="O6934" s="76" t="str">
        <f t="shared" si="540"/>
        <v/>
      </c>
      <c r="P6934" s="75" t="str">
        <f t="shared" si="541"/>
        <v/>
      </c>
      <c r="Q6934" s="77" t="str">
        <f t="shared" si="542"/>
        <v/>
      </c>
      <c r="R6934" s="77" t="str">
        <f t="shared" si="543"/>
        <v/>
      </c>
      <c r="S6934" s="77" t="str">
        <f>IF(O6934="","",IF(OR(VALUE(LEFT(O6934,2))&gt;IF(RIGHT(J6934,1)="M",7,19),AND(OR(LEFT(O6934,2)={"07","19"}),VALUE(RIGHT(O6934,2))&gt;15)),TRUE,FALSE))</f>
        <v/>
      </c>
      <c r="T6934" s="77" t="str">
        <f>IF(O6934="","",IF(OR(VALUE(LEFT(O6934,2))&gt;IF(RIGHT(J6934,1)="M",7,19),AND(OR(LEFT(O6934,2)={"07","19"}),VALUE(RIGHT(O6934,2))&gt;5)),TRUE,FALSE))</f>
        <v/>
      </c>
    </row>
    <row r="6935" spans="12:20" x14ac:dyDescent="0.25">
      <c r="L6935" s="75">
        <f>COUNTIF($B$2:B6935,B6935)</f>
        <v>0</v>
      </c>
      <c r="M6935" s="75">
        <f>COUNTIF($L$2:L6935,4)</f>
        <v>42</v>
      </c>
      <c r="N6935" s="76" t="str">
        <f t="shared" si="544"/>
        <v>0</v>
      </c>
      <c r="O6935" s="76" t="str">
        <f t="shared" si="540"/>
        <v/>
      </c>
      <c r="P6935" s="75" t="str">
        <f t="shared" si="541"/>
        <v/>
      </c>
      <c r="Q6935" s="77" t="str">
        <f t="shared" si="542"/>
        <v/>
      </c>
      <c r="R6935" s="77" t="str">
        <f t="shared" si="543"/>
        <v/>
      </c>
      <c r="S6935" s="77" t="str">
        <f>IF(O6935="","",IF(OR(VALUE(LEFT(O6935,2))&gt;IF(RIGHT(J6935,1)="M",7,19),AND(OR(LEFT(O6935,2)={"07","19"}),VALUE(RIGHT(O6935,2))&gt;15)),TRUE,FALSE))</f>
        <v/>
      </c>
      <c r="T6935" s="77" t="str">
        <f>IF(O6935="","",IF(OR(VALUE(LEFT(O6935,2))&gt;IF(RIGHT(J6935,1)="M",7,19),AND(OR(LEFT(O6935,2)={"07","19"}),VALUE(RIGHT(O6935,2))&gt;5)),TRUE,FALSE))</f>
        <v/>
      </c>
    </row>
    <row r="6936" spans="12:20" x14ac:dyDescent="0.25">
      <c r="L6936" s="75">
        <f>COUNTIF($B$2:B6936,B6936)</f>
        <v>0</v>
      </c>
      <c r="M6936" s="75">
        <f>COUNTIF($L$2:L6936,4)</f>
        <v>42</v>
      </c>
      <c r="N6936" s="76" t="str">
        <f t="shared" si="544"/>
        <v>0</v>
      </c>
      <c r="O6936" s="76" t="str">
        <f t="shared" si="540"/>
        <v/>
      </c>
      <c r="P6936" s="75" t="str">
        <f t="shared" si="541"/>
        <v/>
      </c>
      <c r="Q6936" s="77" t="str">
        <f t="shared" si="542"/>
        <v/>
      </c>
      <c r="R6936" s="77" t="str">
        <f t="shared" si="543"/>
        <v/>
      </c>
      <c r="S6936" s="77" t="str">
        <f>IF(O6936="","",IF(OR(VALUE(LEFT(O6936,2))&gt;IF(RIGHT(J6936,1)="M",7,19),AND(OR(LEFT(O6936,2)={"07","19"}),VALUE(RIGHT(O6936,2))&gt;15)),TRUE,FALSE))</f>
        <v/>
      </c>
      <c r="T6936" s="77" t="str">
        <f>IF(O6936="","",IF(OR(VALUE(LEFT(O6936,2))&gt;IF(RIGHT(J6936,1)="M",7,19),AND(OR(LEFT(O6936,2)={"07","19"}),VALUE(RIGHT(O6936,2))&gt;5)),TRUE,FALSE))</f>
        <v/>
      </c>
    </row>
    <row r="6937" spans="12:20" x14ac:dyDescent="0.25">
      <c r="L6937" s="75">
        <f>COUNTIF($B$2:B6937,B6937)</f>
        <v>0</v>
      </c>
      <c r="M6937" s="75">
        <f>COUNTIF($L$2:L6937,4)</f>
        <v>42</v>
      </c>
      <c r="N6937" s="76" t="str">
        <f t="shared" si="544"/>
        <v>0</v>
      </c>
      <c r="O6937" s="76" t="str">
        <f t="shared" si="540"/>
        <v/>
      </c>
      <c r="P6937" s="75" t="str">
        <f t="shared" si="541"/>
        <v/>
      </c>
      <c r="Q6937" s="77" t="str">
        <f t="shared" si="542"/>
        <v/>
      </c>
      <c r="R6937" s="77" t="str">
        <f t="shared" si="543"/>
        <v/>
      </c>
      <c r="S6937" s="77" t="str">
        <f>IF(O6937="","",IF(OR(VALUE(LEFT(O6937,2))&gt;IF(RIGHT(J6937,1)="M",7,19),AND(OR(LEFT(O6937,2)={"07","19"}),VALUE(RIGHT(O6937,2))&gt;15)),TRUE,FALSE))</f>
        <v/>
      </c>
      <c r="T6937" s="77" t="str">
        <f>IF(O6937="","",IF(OR(VALUE(LEFT(O6937,2))&gt;IF(RIGHT(J6937,1)="M",7,19),AND(OR(LEFT(O6937,2)={"07","19"}),VALUE(RIGHT(O6937,2))&gt;5)),TRUE,FALSE))</f>
        <v/>
      </c>
    </row>
    <row r="6938" spans="12:20" x14ac:dyDescent="0.25">
      <c r="L6938" s="75">
        <f>COUNTIF($B$2:B6938,B6938)</f>
        <v>0</v>
      </c>
      <c r="M6938" s="75">
        <f>COUNTIF($L$2:L6938,4)</f>
        <v>42</v>
      </c>
      <c r="N6938" s="76" t="str">
        <f t="shared" si="544"/>
        <v>0</v>
      </c>
      <c r="O6938" s="76" t="str">
        <f t="shared" si="540"/>
        <v/>
      </c>
      <c r="P6938" s="75" t="str">
        <f t="shared" si="541"/>
        <v/>
      </c>
      <c r="Q6938" s="77" t="str">
        <f t="shared" si="542"/>
        <v/>
      </c>
      <c r="R6938" s="77" t="str">
        <f t="shared" si="543"/>
        <v/>
      </c>
      <c r="S6938" s="77" t="str">
        <f>IF(O6938="","",IF(OR(VALUE(LEFT(O6938,2))&gt;IF(RIGHT(J6938,1)="M",7,19),AND(OR(LEFT(O6938,2)={"07","19"}),VALUE(RIGHT(O6938,2))&gt;15)),TRUE,FALSE))</f>
        <v/>
      </c>
      <c r="T6938" s="77" t="str">
        <f>IF(O6938="","",IF(OR(VALUE(LEFT(O6938,2))&gt;IF(RIGHT(J6938,1)="M",7,19),AND(OR(LEFT(O6938,2)={"07","19"}),VALUE(RIGHT(O6938,2))&gt;5)),TRUE,FALSE))</f>
        <v/>
      </c>
    </row>
    <row r="6939" spans="12:20" x14ac:dyDescent="0.25">
      <c r="L6939" s="75">
        <f>COUNTIF($B$2:B6939,B6939)</f>
        <v>0</v>
      </c>
      <c r="M6939" s="75">
        <f>COUNTIF($L$2:L6939,4)</f>
        <v>42</v>
      </c>
      <c r="N6939" s="76" t="str">
        <f t="shared" si="544"/>
        <v>0</v>
      </c>
      <c r="O6939" s="76" t="str">
        <f t="shared" si="540"/>
        <v/>
      </c>
      <c r="P6939" s="75" t="str">
        <f t="shared" si="541"/>
        <v/>
      </c>
      <c r="Q6939" s="77" t="str">
        <f t="shared" si="542"/>
        <v/>
      </c>
      <c r="R6939" s="77" t="str">
        <f t="shared" si="543"/>
        <v/>
      </c>
      <c r="S6939" s="77" t="str">
        <f>IF(O6939="","",IF(OR(VALUE(LEFT(O6939,2))&gt;IF(RIGHT(J6939,1)="M",7,19),AND(OR(LEFT(O6939,2)={"07","19"}),VALUE(RIGHT(O6939,2))&gt;15)),TRUE,FALSE))</f>
        <v/>
      </c>
      <c r="T6939" s="77" t="str">
        <f>IF(O6939="","",IF(OR(VALUE(LEFT(O6939,2))&gt;IF(RIGHT(J6939,1)="M",7,19),AND(OR(LEFT(O6939,2)={"07","19"}),VALUE(RIGHT(O6939,2))&gt;5)),TRUE,FALSE))</f>
        <v/>
      </c>
    </row>
    <row r="6940" spans="12:20" x14ac:dyDescent="0.25">
      <c r="L6940" s="75">
        <f>COUNTIF($B$2:B6940,B6940)</f>
        <v>0</v>
      </c>
      <c r="M6940" s="75">
        <f>COUNTIF($L$2:L6940,4)</f>
        <v>42</v>
      </c>
      <c r="N6940" s="76" t="str">
        <f t="shared" si="544"/>
        <v>0</v>
      </c>
      <c r="O6940" s="76" t="str">
        <f t="shared" si="540"/>
        <v/>
      </c>
      <c r="P6940" s="75" t="str">
        <f t="shared" si="541"/>
        <v/>
      </c>
      <c r="Q6940" s="77" t="str">
        <f t="shared" si="542"/>
        <v/>
      </c>
      <c r="R6940" s="77" t="str">
        <f t="shared" si="543"/>
        <v/>
      </c>
      <c r="S6940" s="77" t="str">
        <f>IF(O6940="","",IF(OR(VALUE(LEFT(O6940,2))&gt;IF(RIGHT(J6940,1)="M",7,19),AND(OR(LEFT(O6940,2)={"07","19"}),VALUE(RIGHT(O6940,2))&gt;15)),TRUE,FALSE))</f>
        <v/>
      </c>
      <c r="T6940" s="77" t="str">
        <f>IF(O6940="","",IF(OR(VALUE(LEFT(O6940,2))&gt;IF(RIGHT(J6940,1)="M",7,19),AND(OR(LEFT(O6940,2)={"07","19"}),VALUE(RIGHT(O6940,2))&gt;5)),TRUE,FALSE))</f>
        <v/>
      </c>
    </row>
    <row r="6941" spans="12:20" x14ac:dyDescent="0.25">
      <c r="L6941" s="75">
        <f>COUNTIF($B$2:B6941,B6941)</f>
        <v>0</v>
      </c>
      <c r="M6941" s="75">
        <f>COUNTIF($L$2:L6941,4)</f>
        <v>42</v>
      </c>
      <c r="N6941" s="76" t="str">
        <f t="shared" si="544"/>
        <v>0</v>
      </c>
      <c r="O6941" s="76" t="str">
        <f t="shared" si="540"/>
        <v/>
      </c>
      <c r="P6941" s="75" t="str">
        <f t="shared" si="541"/>
        <v/>
      </c>
      <c r="Q6941" s="77" t="str">
        <f t="shared" si="542"/>
        <v/>
      </c>
      <c r="R6941" s="77" t="str">
        <f t="shared" si="543"/>
        <v/>
      </c>
      <c r="S6941" s="77" t="str">
        <f>IF(O6941="","",IF(OR(VALUE(LEFT(O6941,2))&gt;IF(RIGHT(J6941,1)="M",7,19),AND(OR(LEFT(O6941,2)={"07","19"}),VALUE(RIGHT(O6941,2))&gt;15)),TRUE,FALSE))</f>
        <v/>
      </c>
      <c r="T6941" s="77" t="str">
        <f>IF(O6941="","",IF(OR(VALUE(LEFT(O6941,2))&gt;IF(RIGHT(J6941,1)="M",7,19),AND(OR(LEFT(O6941,2)={"07","19"}),VALUE(RIGHT(O6941,2))&gt;5)),TRUE,FALSE))</f>
        <v/>
      </c>
    </row>
    <row r="6942" spans="12:20" x14ac:dyDescent="0.25">
      <c r="L6942" s="75">
        <f>COUNTIF($B$2:B6942,B6942)</f>
        <v>0</v>
      </c>
      <c r="M6942" s="75">
        <f>COUNTIF($L$2:L6942,4)</f>
        <v>42</v>
      </c>
      <c r="N6942" s="76" t="str">
        <f t="shared" si="544"/>
        <v>0</v>
      </c>
      <c r="O6942" s="76" t="str">
        <f t="shared" si="540"/>
        <v/>
      </c>
      <c r="P6942" s="75" t="str">
        <f t="shared" si="541"/>
        <v/>
      </c>
      <c r="Q6942" s="77" t="str">
        <f t="shared" si="542"/>
        <v/>
      </c>
      <c r="R6942" s="77" t="str">
        <f t="shared" si="543"/>
        <v/>
      </c>
      <c r="S6942" s="77" t="str">
        <f>IF(O6942="","",IF(OR(VALUE(LEFT(O6942,2))&gt;IF(RIGHT(J6942,1)="M",7,19),AND(OR(LEFT(O6942,2)={"07","19"}),VALUE(RIGHT(O6942,2))&gt;15)),TRUE,FALSE))</f>
        <v/>
      </c>
      <c r="T6942" s="77" t="str">
        <f>IF(O6942="","",IF(OR(VALUE(LEFT(O6942,2))&gt;IF(RIGHT(J6942,1)="M",7,19),AND(OR(LEFT(O6942,2)={"07","19"}),VALUE(RIGHT(O6942,2))&gt;5)),TRUE,FALSE))</f>
        <v/>
      </c>
    </row>
    <row r="6943" spans="12:20" x14ac:dyDescent="0.25">
      <c r="L6943" s="75">
        <f>COUNTIF($B$2:B6943,B6943)</f>
        <v>0</v>
      </c>
      <c r="M6943" s="75">
        <f>COUNTIF($L$2:L6943,4)</f>
        <v>42</v>
      </c>
      <c r="N6943" s="76" t="str">
        <f t="shared" si="544"/>
        <v>0</v>
      </c>
      <c r="O6943" s="76" t="str">
        <f t="shared" si="540"/>
        <v/>
      </c>
      <c r="P6943" s="75" t="str">
        <f t="shared" si="541"/>
        <v/>
      </c>
      <c r="Q6943" s="77" t="str">
        <f t="shared" si="542"/>
        <v/>
      </c>
      <c r="R6943" s="77" t="str">
        <f t="shared" si="543"/>
        <v/>
      </c>
      <c r="S6943" s="77" t="str">
        <f>IF(O6943="","",IF(OR(VALUE(LEFT(O6943,2))&gt;IF(RIGHT(J6943,1)="M",7,19),AND(OR(LEFT(O6943,2)={"07","19"}),VALUE(RIGHT(O6943,2))&gt;15)),TRUE,FALSE))</f>
        <v/>
      </c>
      <c r="T6943" s="77" t="str">
        <f>IF(O6943="","",IF(OR(VALUE(LEFT(O6943,2))&gt;IF(RIGHT(J6943,1)="M",7,19),AND(OR(LEFT(O6943,2)={"07","19"}),VALUE(RIGHT(O6943,2))&gt;5)),TRUE,FALSE))</f>
        <v/>
      </c>
    </row>
    <row r="6944" spans="12:20" x14ac:dyDescent="0.25">
      <c r="L6944" s="75">
        <f>COUNTIF($B$2:B6944,B6944)</f>
        <v>0</v>
      </c>
      <c r="M6944" s="75">
        <f>COUNTIF($L$2:L6944,4)</f>
        <v>42</v>
      </c>
      <c r="N6944" s="76" t="str">
        <f t="shared" si="544"/>
        <v>0</v>
      </c>
      <c r="O6944" s="76" t="str">
        <f t="shared" si="540"/>
        <v/>
      </c>
      <c r="P6944" s="75" t="str">
        <f t="shared" si="541"/>
        <v/>
      </c>
      <c r="Q6944" s="77" t="str">
        <f t="shared" si="542"/>
        <v/>
      </c>
      <c r="R6944" s="77" t="str">
        <f t="shared" si="543"/>
        <v/>
      </c>
      <c r="S6944" s="77" t="str">
        <f>IF(O6944="","",IF(OR(VALUE(LEFT(O6944,2))&gt;IF(RIGHT(J6944,1)="M",7,19),AND(OR(LEFT(O6944,2)={"07","19"}),VALUE(RIGHT(O6944,2))&gt;15)),TRUE,FALSE))</f>
        <v/>
      </c>
      <c r="T6944" s="77" t="str">
        <f>IF(O6944="","",IF(OR(VALUE(LEFT(O6944,2))&gt;IF(RIGHT(J6944,1)="M",7,19),AND(OR(LEFT(O6944,2)={"07","19"}),VALUE(RIGHT(O6944,2))&gt;5)),TRUE,FALSE))</f>
        <v/>
      </c>
    </row>
    <row r="6945" spans="12:20" x14ac:dyDescent="0.25">
      <c r="L6945" s="75">
        <f>COUNTIF($B$2:B6945,B6945)</f>
        <v>0</v>
      </c>
      <c r="M6945" s="75">
        <f>COUNTIF($L$2:L6945,4)</f>
        <v>42</v>
      </c>
      <c r="N6945" s="76" t="str">
        <f t="shared" si="544"/>
        <v>0</v>
      </c>
      <c r="O6945" s="76" t="str">
        <f t="shared" si="540"/>
        <v/>
      </c>
      <c r="P6945" s="75" t="str">
        <f t="shared" si="541"/>
        <v/>
      </c>
      <c r="Q6945" s="77" t="str">
        <f t="shared" si="542"/>
        <v/>
      </c>
      <c r="R6945" s="77" t="str">
        <f t="shared" si="543"/>
        <v/>
      </c>
      <c r="S6945" s="77" t="str">
        <f>IF(O6945="","",IF(OR(VALUE(LEFT(O6945,2))&gt;IF(RIGHT(J6945,1)="M",7,19),AND(OR(LEFT(O6945,2)={"07","19"}),VALUE(RIGHT(O6945,2))&gt;15)),TRUE,FALSE))</f>
        <v/>
      </c>
      <c r="T6945" s="77" t="str">
        <f>IF(O6945="","",IF(OR(VALUE(LEFT(O6945,2))&gt;IF(RIGHT(J6945,1)="M",7,19),AND(OR(LEFT(O6945,2)={"07","19"}),VALUE(RIGHT(O6945,2))&gt;5)),TRUE,FALSE))</f>
        <v/>
      </c>
    </row>
    <row r="6946" spans="12:20" x14ac:dyDescent="0.25">
      <c r="L6946" s="75">
        <f>COUNTIF($B$2:B6946,B6946)</f>
        <v>0</v>
      </c>
      <c r="M6946" s="75">
        <f>COUNTIF($L$2:L6946,4)</f>
        <v>42</v>
      </c>
      <c r="N6946" s="76" t="str">
        <f t="shared" si="544"/>
        <v>0</v>
      </c>
      <c r="O6946" s="76" t="str">
        <f t="shared" si="540"/>
        <v/>
      </c>
      <c r="P6946" s="75" t="str">
        <f t="shared" si="541"/>
        <v/>
      </c>
      <c r="Q6946" s="77" t="str">
        <f t="shared" si="542"/>
        <v/>
      </c>
      <c r="R6946" s="77" t="str">
        <f t="shared" si="543"/>
        <v/>
      </c>
      <c r="S6946" s="77" t="str">
        <f>IF(O6946="","",IF(OR(VALUE(LEFT(O6946,2))&gt;IF(RIGHT(J6946,1)="M",7,19),AND(OR(LEFT(O6946,2)={"07","19"}),VALUE(RIGHT(O6946,2))&gt;15)),TRUE,FALSE))</f>
        <v/>
      </c>
      <c r="T6946" s="77" t="str">
        <f>IF(O6946="","",IF(OR(VALUE(LEFT(O6946,2))&gt;IF(RIGHT(J6946,1)="M",7,19),AND(OR(LEFT(O6946,2)={"07","19"}),VALUE(RIGHT(O6946,2))&gt;5)),TRUE,FALSE))</f>
        <v/>
      </c>
    </row>
    <row r="6947" spans="12:20" x14ac:dyDescent="0.25">
      <c r="L6947" s="75">
        <f>COUNTIF($B$2:B6947,B6947)</f>
        <v>0</v>
      </c>
      <c r="M6947" s="75">
        <f>COUNTIF($L$2:L6947,4)</f>
        <v>42</v>
      </c>
      <c r="N6947" s="76" t="str">
        <f t="shared" si="544"/>
        <v>0</v>
      </c>
      <c r="O6947" s="76" t="str">
        <f t="shared" si="540"/>
        <v/>
      </c>
      <c r="P6947" s="75" t="str">
        <f t="shared" si="541"/>
        <v/>
      </c>
      <c r="Q6947" s="77" t="str">
        <f t="shared" si="542"/>
        <v/>
      </c>
      <c r="R6947" s="77" t="str">
        <f t="shared" si="543"/>
        <v/>
      </c>
      <c r="S6947" s="77" t="str">
        <f>IF(O6947="","",IF(OR(VALUE(LEFT(O6947,2))&gt;IF(RIGHT(J6947,1)="M",7,19),AND(OR(LEFT(O6947,2)={"07","19"}),VALUE(RIGHT(O6947,2))&gt;15)),TRUE,FALSE))</f>
        <v/>
      </c>
      <c r="T6947" s="77" t="str">
        <f>IF(O6947="","",IF(OR(VALUE(LEFT(O6947,2))&gt;IF(RIGHT(J6947,1)="M",7,19),AND(OR(LEFT(O6947,2)={"07","19"}),VALUE(RIGHT(O6947,2))&gt;5)),TRUE,FALSE))</f>
        <v/>
      </c>
    </row>
    <row r="6948" spans="12:20" x14ac:dyDescent="0.25">
      <c r="L6948" s="75">
        <f>COUNTIF($B$2:B6948,B6948)</f>
        <v>0</v>
      </c>
      <c r="M6948" s="75">
        <f>COUNTIF($L$2:L6948,4)</f>
        <v>42</v>
      </c>
      <c r="N6948" s="76" t="str">
        <f t="shared" si="544"/>
        <v>0</v>
      </c>
      <c r="O6948" s="76" t="str">
        <f t="shared" si="540"/>
        <v/>
      </c>
      <c r="P6948" s="75" t="str">
        <f t="shared" si="541"/>
        <v/>
      </c>
      <c r="Q6948" s="77" t="str">
        <f t="shared" si="542"/>
        <v/>
      </c>
      <c r="R6948" s="77" t="str">
        <f t="shared" si="543"/>
        <v/>
      </c>
      <c r="S6948" s="77" t="str">
        <f>IF(O6948="","",IF(OR(VALUE(LEFT(O6948,2))&gt;IF(RIGHT(J6948,1)="M",7,19),AND(OR(LEFT(O6948,2)={"07","19"}),VALUE(RIGHT(O6948,2))&gt;15)),TRUE,FALSE))</f>
        <v/>
      </c>
      <c r="T6948" s="77" t="str">
        <f>IF(O6948="","",IF(OR(VALUE(LEFT(O6948,2))&gt;IF(RIGHT(J6948,1)="M",7,19),AND(OR(LEFT(O6948,2)={"07","19"}),VALUE(RIGHT(O6948,2))&gt;5)),TRUE,FALSE))</f>
        <v/>
      </c>
    </row>
    <row r="6949" spans="12:20" x14ac:dyDescent="0.25">
      <c r="L6949" s="75">
        <f>COUNTIF($B$2:B6949,B6949)</f>
        <v>0</v>
      </c>
      <c r="M6949" s="75">
        <f>COUNTIF($L$2:L6949,4)</f>
        <v>42</v>
      </c>
      <c r="N6949" s="76" t="str">
        <f t="shared" si="544"/>
        <v>0</v>
      </c>
      <c r="O6949" s="76" t="str">
        <f t="shared" si="540"/>
        <v/>
      </c>
      <c r="P6949" s="75" t="str">
        <f t="shared" si="541"/>
        <v/>
      </c>
      <c r="Q6949" s="77" t="str">
        <f t="shared" si="542"/>
        <v/>
      </c>
      <c r="R6949" s="77" t="str">
        <f t="shared" si="543"/>
        <v/>
      </c>
      <c r="S6949" s="77" t="str">
        <f>IF(O6949="","",IF(OR(VALUE(LEFT(O6949,2))&gt;IF(RIGHT(J6949,1)="M",7,19),AND(OR(LEFT(O6949,2)={"07","19"}),VALUE(RIGHT(O6949,2))&gt;15)),TRUE,FALSE))</f>
        <v/>
      </c>
      <c r="T6949" s="77" t="str">
        <f>IF(O6949="","",IF(OR(VALUE(LEFT(O6949,2))&gt;IF(RIGHT(J6949,1)="M",7,19),AND(OR(LEFT(O6949,2)={"07","19"}),VALUE(RIGHT(O6949,2))&gt;5)),TRUE,FALSE))</f>
        <v/>
      </c>
    </row>
    <row r="6950" spans="12:20" x14ac:dyDescent="0.25">
      <c r="L6950" s="75">
        <f>COUNTIF($B$2:B6950,B6950)</f>
        <v>0</v>
      </c>
      <c r="M6950" s="75">
        <f>COUNTIF($L$2:L6950,4)</f>
        <v>42</v>
      </c>
      <c r="N6950" s="76" t="str">
        <f t="shared" si="544"/>
        <v>0</v>
      </c>
      <c r="O6950" s="76" t="str">
        <f t="shared" si="540"/>
        <v/>
      </c>
      <c r="P6950" s="75" t="str">
        <f t="shared" si="541"/>
        <v/>
      </c>
      <c r="Q6950" s="77" t="str">
        <f t="shared" si="542"/>
        <v/>
      </c>
      <c r="R6950" s="77" t="str">
        <f t="shared" si="543"/>
        <v/>
      </c>
      <c r="S6950" s="77" t="str">
        <f>IF(O6950="","",IF(OR(VALUE(LEFT(O6950,2))&gt;IF(RIGHT(J6950,1)="M",7,19),AND(OR(LEFT(O6950,2)={"07","19"}),VALUE(RIGHT(O6950,2))&gt;15)),TRUE,FALSE))</f>
        <v/>
      </c>
      <c r="T6950" s="77" t="str">
        <f>IF(O6950="","",IF(OR(VALUE(LEFT(O6950,2))&gt;IF(RIGHT(J6950,1)="M",7,19),AND(OR(LEFT(O6950,2)={"07","19"}),VALUE(RIGHT(O6950,2))&gt;5)),TRUE,FALSE))</f>
        <v/>
      </c>
    </row>
    <row r="6951" spans="12:20" x14ac:dyDescent="0.25">
      <c r="L6951" s="75">
        <f>COUNTIF($B$2:B6951,B6951)</f>
        <v>0</v>
      </c>
      <c r="M6951" s="75">
        <f>COUNTIF($L$2:L6951,4)</f>
        <v>42</v>
      </c>
      <c r="N6951" s="76" t="str">
        <f t="shared" si="544"/>
        <v>0</v>
      </c>
      <c r="O6951" s="76" t="str">
        <f t="shared" si="540"/>
        <v/>
      </c>
      <c r="P6951" s="75" t="str">
        <f t="shared" si="541"/>
        <v/>
      </c>
      <c r="Q6951" s="77" t="str">
        <f t="shared" si="542"/>
        <v/>
      </c>
      <c r="R6951" s="77" t="str">
        <f t="shared" si="543"/>
        <v/>
      </c>
      <c r="S6951" s="77" t="str">
        <f>IF(O6951="","",IF(OR(VALUE(LEFT(O6951,2))&gt;IF(RIGHT(J6951,1)="M",7,19),AND(OR(LEFT(O6951,2)={"07","19"}),VALUE(RIGHT(O6951,2))&gt;15)),TRUE,FALSE))</f>
        <v/>
      </c>
      <c r="T6951" s="77" t="str">
        <f>IF(O6951="","",IF(OR(VALUE(LEFT(O6951,2))&gt;IF(RIGHT(J6951,1)="M",7,19),AND(OR(LEFT(O6951,2)={"07","19"}),VALUE(RIGHT(O6951,2))&gt;5)),TRUE,FALSE))</f>
        <v/>
      </c>
    </row>
    <row r="6952" spans="12:20" x14ac:dyDescent="0.25">
      <c r="L6952" s="75">
        <f>COUNTIF($B$2:B6952,B6952)</f>
        <v>0</v>
      </c>
      <c r="M6952" s="75">
        <f>COUNTIF($L$2:L6952,4)</f>
        <v>42</v>
      </c>
      <c r="N6952" s="76" t="str">
        <f t="shared" si="544"/>
        <v>0</v>
      </c>
      <c r="O6952" s="76" t="str">
        <f t="shared" si="540"/>
        <v/>
      </c>
      <c r="P6952" s="75" t="str">
        <f t="shared" si="541"/>
        <v/>
      </c>
      <c r="Q6952" s="77" t="str">
        <f t="shared" si="542"/>
        <v/>
      </c>
      <c r="R6952" s="77" t="str">
        <f t="shared" si="543"/>
        <v/>
      </c>
      <c r="S6952" s="77" t="str">
        <f>IF(O6952="","",IF(OR(VALUE(LEFT(O6952,2))&gt;IF(RIGHT(J6952,1)="M",7,19),AND(OR(LEFT(O6952,2)={"07","19"}),VALUE(RIGHT(O6952,2))&gt;15)),TRUE,FALSE))</f>
        <v/>
      </c>
      <c r="T6952" s="77" t="str">
        <f>IF(O6952="","",IF(OR(VALUE(LEFT(O6952,2))&gt;IF(RIGHT(J6952,1)="M",7,19),AND(OR(LEFT(O6952,2)={"07","19"}),VALUE(RIGHT(O6952,2))&gt;5)),TRUE,FALSE))</f>
        <v/>
      </c>
    </row>
    <row r="6953" spans="12:20" x14ac:dyDescent="0.25">
      <c r="L6953" s="75">
        <f>COUNTIF($B$2:B6953,B6953)</f>
        <v>0</v>
      </c>
      <c r="M6953" s="75">
        <f>COUNTIF($L$2:L6953,4)</f>
        <v>42</v>
      </c>
      <c r="N6953" s="76" t="str">
        <f t="shared" si="544"/>
        <v>0</v>
      </c>
      <c r="O6953" s="76" t="str">
        <f t="shared" si="540"/>
        <v/>
      </c>
      <c r="P6953" s="75" t="str">
        <f t="shared" si="541"/>
        <v/>
      </c>
      <c r="Q6953" s="77" t="str">
        <f t="shared" si="542"/>
        <v/>
      </c>
      <c r="R6953" s="77" t="str">
        <f t="shared" si="543"/>
        <v/>
      </c>
      <c r="S6953" s="77" t="str">
        <f>IF(O6953="","",IF(OR(VALUE(LEFT(O6953,2))&gt;IF(RIGHT(J6953,1)="M",7,19),AND(OR(LEFT(O6953,2)={"07","19"}),VALUE(RIGHT(O6953,2))&gt;15)),TRUE,FALSE))</f>
        <v/>
      </c>
      <c r="T6953" s="77" t="str">
        <f>IF(O6953="","",IF(OR(VALUE(LEFT(O6953,2))&gt;IF(RIGHT(J6953,1)="M",7,19),AND(OR(LEFT(O6953,2)={"07","19"}),VALUE(RIGHT(O6953,2))&gt;5)),TRUE,FALSE))</f>
        <v/>
      </c>
    </row>
    <row r="6954" spans="12:20" x14ac:dyDescent="0.25">
      <c r="L6954" s="75">
        <f>COUNTIF($B$2:B6954,B6954)</f>
        <v>0</v>
      </c>
      <c r="M6954" s="75">
        <f>COUNTIF($L$2:L6954,4)</f>
        <v>42</v>
      </c>
      <c r="N6954" s="76" t="str">
        <f t="shared" si="544"/>
        <v>0</v>
      </c>
      <c r="O6954" s="76" t="str">
        <f t="shared" si="540"/>
        <v/>
      </c>
      <c r="P6954" s="75" t="str">
        <f t="shared" si="541"/>
        <v/>
      </c>
      <c r="Q6954" s="77" t="str">
        <f t="shared" si="542"/>
        <v/>
      </c>
      <c r="R6954" s="77" t="str">
        <f t="shared" si="543"/>
        <v/>
      </c>
      <c r="S6954" s="77" t="str">
        <f>IF(O6954="","",IF(OR(VALUE(LEFT(O6954,2))&gt;IF(RIGHT(J6954,1)="M",7,19),AND(OR(LEFT(O6954,2)={"07","19"}),VALUE(RIGHT(O6954,2))&gt;15)),TRUE,FALSE))</f>
        <v/>
      </c>
      <c r="T6954" s="77" t="str">
        <f>IF(O6954="","",IF(OR(VALUE(LEFT(O6954,2))&gt;IF(RIGHT(J6954,1)="M",7,19),AND(OR(LEFT(O6954,2)={"07","19"}),VALUE(RIGHT(O6954,2))&gt;5)),TRUE,FALSE))</f>
        <v/>
      </c>
    </row>
    <row r="6955" spans="12:20" x14ac:dyDescent="0.25">
      <c r="L6955" s="75">
        <f>COUNTIF($B$2:B6955,B6955)</f>
        <v>0</v>
      </c>
      <c r="M6955" s="75">
        <f>COUNTIF($L$2:L6955,4)</f>
        <v>42</v>
      </c>
      <c r="N6955" s="76" t="str">
        <f t="shared" si="544"/>
        <v>0</v>
      </c>
      <c r="O6955" s="76" t="str">
        <f t="shared" si="540"/>
        <v/>
      </c>
      <c r="P6955" s="75" t="str">
        <f t="shared" si="541"/>
        <v/>
      </c>
      <c r="Q6955" s="77" t="str">
        <f t="shared" si="542"/>
        <v/>
      </c>
      <c r="R6955" s="77" t="str">
        <f t="shared" si="543"/>
        <v/>
      </c>
      <c r="S6955" s="77" t="str">
        <f>IF(O6955="","",IF(OR(VALUE(LEFT(O6955,2))&gt;IF(RIGHT(J6955,1)="M",7,19),AND(OR(LEFT(O6955,2)={"07","19"}),VALUE(RIGHT(O6955,2))&gt;15)),TRUE,FALSE))</f>
        <v/>
      </c>
      <c r="T6955" s="77" t="str">
        <f>IF(O6955="","",IF(OR(VALUE(LEFT(O6955,2))&gt;IF(RIGHT(J6955,1)="M",7,19),AND(OR(LEFT(O6955,2)={"07","19"}),VALUE(RIGHT(O6955,2))&gt;5)),TRUE,FALSE))</f>
        <v/>
      </c>
    </row>
    <row r="6956" spans="12:20" x14ac:dyDescent="0.25">
      <c r="L6956" s="75">
        <f>COUNTIF($B$2:B6956,B6956)</f>
        <v>0</v>
      </c>
      <c r="M6956" s="75">
        <f>COUNTIF($L$2:L6956,4)</f>
        <v>42</v>
      </c>
      <c r="N6956" s="76" t="str">
        <f t="shared" si="544"/>
        <v>0</v>
      </c>
      <c r="O6956" s="76" t="str">
        <f t="shared" si="540"/>
        <v/>
      </c>
      <c r="P6956" s="75" t="str">
        <f t="shared" si="541"/>
        <v/>
      </c>
      <c r="Q6956" s="77" t="str">
        <f t="shared" si="542"/>
        <v/>
      </c>
      <c r="R6956" s="77" t="str">
        <f t="shared" si="543"/>
        <v/>
      </c>
      <c r="S6956" s="77" t="str">
        <f>IF(O6956="","",IF(OR(VALUE(LEFT(O6956,2))&gt;IF(RIGHT(J6956,1)="M",7,19),AND(OR(LEFT(O6956,2)={"07","19"}),VALUE(RIGHT(O6956,2))&gt;15)),TRUE,FALSE))</f>
        <v/>
      </c>
      <c r="T6956" s="77" t="str">
        <f>IF(O6956="","",IF(OR(VALUE(LEFT(O6956,2))&gt;IF(RIGHT(J6956,1)="M",7,19),AND(OR(LEFT(O6956,2)={"07","19"}),VALUE(RIGHT(O6956,2))&gt;5)),TRUE,FALSE))</f>
        <v/>
      </c>
    </row>
    <row r="6957" spans="12:20" x14ac:dyDescent="0.25">
      <c r="L6957" s="75">
        <f>COUNTIF($B$2:B6957,B6957)</f>
        <v>0</v>
      </c>
      <c r="M6957" s="75">
        <f>COUNTIF($L$2:L6957,4)</f>
        <v>42</v>
      </c>
      <c r="N6957" s="76" t="str">
        <f t="shared" si="544"/>
        <v>0</v>
      </c>
      <c r="O6957" s="76" t="str">
        <f t="shared" si="540"/>
        <v/>
      </c>
      <c r="P6957" s="75" t="str">
        <f t="shared" si="541"/>
        <v/>
      </c>
      <c r="Q6957" s="77" t="str">
        <f t="shared" si="542"/>
        <v/>
      </c>
      <c r="R6957" s="77" t="str">
        <f t="shared" si="543"/>
        <v/>
      </c>
      <c r="S6957" s="77" t="str">
        <f>IF(O6957="","",IF(OR(VALUE(LEFT(O6957,2))&gt;IF(RIGHT(J6957,1)="M",7,19),AND(OR(LEFT(O6957,2)={"07","19"}),VALUE(RIGHT(O6957,2))&gt;15)),TRUE,FALSE))</f>
        <v/>
      </c>
      <c r="T6957" s="77" t="str">
        <f>IF(O6957="","",IF(OR(VALUE(LEFT(O6957,2))&gt;IF(RIGHT(J6957,1)="M",7,19),AND(OR(LEFT(O6957,2)={"07","19"}),VALUE(RIGHT(O6957,2))&gt;5)),TRUE,FALSE))</f>
        <v/>
      </c>
    </row>
    <row r="6958" spans="12:20" x14ac:dyDescent="0.25">
      <c r="L6958" s="75">
        <f>COUNTIF($B$2:B6958,B6958)</f>
        <v>0</v>
      </c>
      <c r="M6958" s="75">
        <f>COUNTIF($L$2:L6958,4)</f>
        <v>42</v>
      </c>
      <c r="N6958" s="76" t="str">
        <f t="shared" si="544"/>
        <v>0</v>
      </c>
      <c r="O6958" s="76" t="str">
        <f t="shared" si="540"/>
        <v/>
      </c>
      <c r="P6958" s="75" t="str">
        <f t="shared" si="541"/>
        <v/>
      </c>
      <c r="Q6958" s="77" t="str">
        <f t="shared" si="542"/>
        <v/>
      </c>
      <c r="R6958" s="77" t="str">
        <f t="shared" si="543"/>
        <v/>
      </c>
      <c r="S6958" s="77" t="str">
        <f>IF(O6958="","",IF(OR(VALUE(LEFT(O6958,2))&gt;IF(RIGHT(J6958,1)="M",7,19),AND(OR(LEFT(O6958,2)={"07","19"}),VALUE(RIGHT(O6958,2))&gt;15)),TRUE,FALSE))</f>
        <v/>
      </c>
      <c r="T6958" s="77" t="str">
        <f>IF(O6958="","",IF(OR(VALUE(LEFT(O6958,2))&gt;IF(RIGHT(J6958,1)="M",7,19),AND(OR(LEFT(O6958,2)={"07","19"}),VALUE(RIGHT(O6958,2))&gt;5)),TRUE,FALSE))</f>
        <v/>
      </c>
    </row>
    <row r="6959" spans="12:20" x14ac:dyDescent="0.25">
      <c r="L6959" s="75">
        <f>COUNTIF($B$2:B6959,B6959)</f>
        <v>0</v>
      </c>
      <c r="M6959" s="75">
        <f>COUNTIF($L$2:L6959,4)</f>
        <v>42</v>
      </c>
      <c r="N6959" s="76" t="str">
        <f t="shared" si="544"/>
        <v>0</v>
      </c>
      <c r="O6959" s="76" t="str">
        <f t="shared" si="540"/>
        <v/>
      </c>
      <c r="P6959" s="75" t="str">
        <f t="shared" si="541"/>
        <v/>
      </c>
      <c r="Q6959" s="77" t="str">
        <f t="shared" si="542"/>
        <v/>
      </c>
      <c r="R6959" s="77" t="str">
        <f t="shared" si="543"/>
        <v/>
      </c>
      <c r="S6959" s="77" t="str">
        <f>IF(O6959="","",IF(OR(VALUE(LEFT(O6959,2))&gt;IF(RIGHT(J6959,1)="M",7,19),AND(OR(LEFT(O6959,2)={"07","19"}),VALUE(RIGHT(O6959,2))&gt;15)),TRUE,FALSE))</f>
        <v/>
      </c>
      <c r="T6959" s="77" t="str">
        <f>IF(O6959="","",IF(OR(VALUE(LEFT(O6959,2))&gt;IF(RIGHT(J6959,1)="M",7,19),AND(OR(LEFT(O6959,2)={"07","19"}),VALUE(RIGHT(O6959,2))&gt;5)),TRUE,FALSE))</f>
        <v/>
      </c>
    </row>
    <row r="6960" spans="12:20" x14ac:dyDescent="0.25">
      <c r="L6960" s="75">
        <f>COUNTIF($B$2:B6960,B6960)</f>
        <v>0</v>
      </c>
      <c r="M6960" s="75">
        <f>COUNTIF($L$2:L6960,4)</f>
        <v>42</v>
      </c>
      <c r="N6960" s="76" t="str">
        <f t="shared" si="544"/>
        <v>0</v>
      </c>
      <c r="O6960" s="76" t="str">
        <f t="shared" si="540"/>
        <v/>
      </c>
      <c r="P6960" s="75" t="str">
        <f t="shared" si="541"/>
        <v/>
      </c>
      <c r="Q6960" s="77" t="str">
        <f t="shared" si="542"/>
        <v/>
      </c>
      <c r="R6960" s="77" t="str">
        <f t="shared" si="543"/>
        <v/>
      </c>
      <c r="S6960" s="77" t="str">
        <f>IF(O6960="","",IF(OR(VALUE(LEFT(O6960,2))&gt;IF(RIGHT(J6960,1)="M",7,19),AND(OR(LEFT(O6960,2)={"07","19"}),VALUE(RIGHT(O6960,2))&gt;15)),TRUE,FALSE))</f>
        <v/>
      </c>
      <c r="T6960" s="77" t="str">
        <f>IF(O6960="","",IF(OR(VALUE(LEFT(O6960,2))&gt;IF(RIGHT(J6960,1)="M",7,19),AND(OR(LEFT(O6960,2)={"07","19"}),VALUE(RIGHT(O6960,2))&gt;5)),TRUE,FALSE))</f>
        <v/>
      </c>
    </row>
    <row r="6961" spans="12:20" x14ac:dyDescent="0.25">
      <c r="L6961" s="75">
        <f>COUNTIF($B$2:B6961,B6961)</f>
        <v>0</v>
      </c>
      <c r="M6961" s="75">
        <f>COUNTIF($L$2:L6961,4)</f>
        <v>42</v>
      </c>
      <c r="N6961" s="76" t="str">
        <f t="shared" si="544"/>
        <v>0</v>
      </c>
      <c r="O6961" s="76" t="str">
        <f t="shared" si="540"/>
        <v/>
      </c>
      <c r="P6961" s="75" t="str">
        <f t="shared" si="541"/>
        <v/>
      </c>
      <c r="Q6961" s="77" t="str">
        <f t="shared" si="542"/>
        <v/>
      </c>
      <c r="R6961" s="77" t="str">
        <f t="shared" si="543"/>
        <v/>
      </c>
      <c r="S6961" s="77" t="str">
        <f>IF(O6961="","",IF(OR(VALUE(LEFT(O6961,2))&gt;IF(RIGHT(J6961,1)="M",7,19),AND(OR(LEFT(O6961,2)={"07","19"}),VALUE(RIGHT(O6961,2))&gt;15)),TRUE,FALSE))</f>
        <v/>
      </c>
      <c r="T6961" s="77" t="str">
        <f>IF(O6961="","",IF(OR(VALUE(LEFT(O6961,2))&gt;IF(RIGHT(J6961,1)="M",7,19),AND(OR(LEFT(O6961,2)={"07","19"}),VALUE(RIGHT(O6961,2))&gt;5)),TRUE,FALSE))</f>
        <v/>
      </c>
    </row>
    <row r="6962" spans="12:20" x14ac:dyDescent="0.25">
      <c r="L6962" s="75">
        <f>COUNTIF($B$2:B6962,B6962)</f>
        <v>0</v>
      </c>
      <c r="M6962" s="75">
        <f>COUNTIF($L$2:L6962,4)</f>
        <v>42</v>
      </c>
      <c r="N6962" s="76" t="str">
        <f t="shared" si="544"/>
        <v>0</v>
      </c>
      <c r="O6962" s="76" t="str">
        <f t="shared" si="540"/>
        <v/>
      </c>
      <c r="P6962" s="75" t="str">
        <f t="shared" si="541"/>
        <v/>
      </c>
      <c r="Q6962" s="77" t="str">
        <f t="shared" si="542"/>
        <v/>
      </c>
      <c r="R6962" s="77" t="str">
        <f t="shared" si="543"/>
        <v/>
      </c>
      <c r="S6962" s="77" t="str">
        <f>IF(O6962="","",IF(OR(VALUE(LEFT(O6962,2))&gt;IF(RIGHT(J6962,1)="M",7,19),AND(OR(LEFT(O6962,2)={"07","19"}),VALUE(RIGHT(O6962,2))&gt;15)),TRUE,FALSE))</f>
        <v/>
      </c>
      <c r="T6962" s="77" t="str">
        <f>IF(O6962="","",IF(OR(VALUE(LEFT(O6962,2))&gt;IF(RIGHT(J6962,1)="M",7,19),AND(OR(LEFT(O6962,2)={"07","19"}),VALUE(RIGHT(O6962,2))&gt;5)),TRUE,FALSE))</f>
        <v/>
      </c>
    </row>
    <row r="6963" spans="12:20" x14ac:dyDescent="0.25">
      <c r="L6963" s="75">
        <f>COUNTIF($B$2:B6963,B6963)</f>
        <v>0</v>
      </c>
      <c r="M6963" s="75">
        <f>COUNTIF($L$2:L6963,4)</f>
        <v>42</v>
      </c>
      <c r="N6963" s="76" t="str">
        <f t="shared" si="544"/>
        <v>0</v>
      </c>
      <c r="O6963" s="76" t="str">
        <f t="shared" si="540"/>
        <v/>
      </c>
      <c r="P6963" s="75" t="str">
        <f t="shared" si="541"/>
        <v/>
      </c>
      <c r="Q6963" s="77" t="str">
        <f t="shared" si="542"/>
        <v/>
      </c>
      <c r="R6963" s="77" t="str">
        <f t="shared" si="543"/>
        <v/>
      </c>
      <c r="S6963" s="77" t="str">
        <f>IF(O6963="","",IF(OR(VALUE(LEFT(O6963,2))&gt;IF(RIGHT(J6963,1)="M",7,19),AND(OR(LEFT(O6963,2)={"07","19"}),VALUE(RIGHT(O6963,2))&gt;15)),TRUE,FALSE))</f>
        <v/>
      </c>
      <c r="T6963" s="77" t="str">
        <f>IF(O6963="","",IF(OR(VALUE(LEFT(O6963,2))&gt;IF(RIGHT(J6963,1)="M",7,19),AND(OR(LEFT(O6963,2)={"07","19"}),VALUE(RIGHT(O6963,2))&gt;5)),TRUE,FALSE))</f>
        <v/>
      </c>
    </row>
    <row r="6964" spans="12:20" x14ac:dyDescent="0.25">
      <c r="L6964" s="75">
        <f>COUNTIF($B$2:B6964,B6964)</f>
        <v>0</v>
      </c>
      <c r="M6964" s="75">
        <f>COUNTIF($L$2:L6964,4)</f>
        <v>42</v>
      </c>
      <c r="N6964" s="76" t="str">
        <f t="shared" si="544"/>
        <v>0</v>
      </c>
      <c r="O6964" s="76" t="str">
        <f t="shared" si="540"/>
        <v/>
      </c>
      <c r="P6964" s="75" t="str">
        <f t="shared" si="541"/>
        <v/>
      </c>
      <c r="Q6964" s="77" t="str">
        <f t="shared" si="542"/>
        <v/>
      </c>
      <c r="R6964" s="77" t="str">
        <f t="shared" si="543"/>
        <v/>
      </c>
      <c r="S6964" s="77" t="str">
        <f>IF(O6964="","",IF(OR(VALUE(LEFT(O6964,2))&gt;IF(RIGHT(J6964,1)="M",7,19),AND(OR(LEFT(O6964,2)={"07","19"}),VALUE(RIGHT(O6964,2))&gt;15)),TRUE,FALSE))</f>
        <v/>
      </c>
      <c r="T6964" s="77" t="str">
        <f>IF(O6964="","",IF(OR(VALUE(LEFT(O6964,2))&gt;IF(RIGHT(J6964,1)="M",7,19),AND(OR(LEFT(O6964,2)={"07","19"}),VALUE(RIGHT(O6964,2))&gt;5)),TRUE,FALSE))</f>
        <v/>
      </c>
    </row>
    <row r="6965" spans="12:20" x14ac:dyDescent="0.25">
      <c r="L6965" s="75">
        <f>COUNTIF($B$2:B6965,B6965)</f>
        <v>0</v>
      </c>
      <c r="M6965" s="75">
        <f>COUNTIF($L$2:L6965,4)</f>
        <v>42</v>
      </c>
      <c r="N6965" s="76" t="str">
        <f t="shared" si="544"/>
        <v>0</v>
      </c>
      <c r="O6965" s="76" t="str">
        <f t="shared" si="540"/>
        <v/>
      </c>
      <c r="P6965" s="75" t="str">
        <f t="shared" si="541"/>
        <v/>
      </c>
      <c r="Q6965" s="77" t="str">
        <f t="shared" si="542"/>
        <v/>
      </c>
      <c r="R6965" s="77" t="str">
        <f t="shared" si="543"/>
        <v/>
      </c>
      <c r="S6965" s="77" t="str">
        <f>IF(O6965="","",IF(OR(VALUE(LEFT(O6965,2))&gt;IF(RIGHT(J6965,1)="M",7,19),AND(OR(LEFT(O6965,2)={"07","19"}),VALUE(RIGHT(O6965,2))&gt;15)),TRUE,FALSE))</f>
        <v/>
      </c>
      <c r="T6965" s="77" t="str">
        <f>IF(O6965="","",IF(OR(VALUE(LEFT(O6965,2))&gt;IF(RIGHT(J6965,1)="M",7,19),AND(OR(LEFT(O6965,2)={"07","19"}),VALUE(RIGHT(O6965,2))&gt;5)),TRUE,FALSE))</f>
        <v/>
      </c>
    </row>
    <row r="6966" spans="12:20" x14ac:dyDescent="0.25">
      <c r="L6966" s="75">
        <f>COUNTIF($B$2:B6966,B6966)</f>
        <v>0</v>
      </c>
      <c r="M6966" s="75">
        <f>COUNTIF($L$2:L6966,4)</f>
        <v>42</v>
      </c>
      <c r="N6966" s="76" t="str">
        <f t="shared" si="544"/>
        <v>0</v>
      </c>
      <c r="O6966" s="76" t="str">
        <f t="shared" si="540"/>
        <v/>
      </c>
      <c r="P6966" s="75" t="str">
        <f t="shared" si="541"/>
        <v/>
      </c>
      <c r="Q6966" s="77" t="str">
        <f t="shared" si="542"/>
        <v/>
      </c>
      <c r="R6966" s="77" t="str">
        <f t="shared" si="543"/>
        <v/>
      </c>
      <c r="S6966" s="77" t="str">
        <f>IF(O6966="","",IF(OR(VALUE(LEFT(O6966,2))&gt;IF(RIGHT(J6966,1)="M",7,19),AND(OR(LEFT(O6966,2)={"07","19"}),VALUE(RIGHT(O6966,2))&gt;15)),TRUE,FALSE))</f>
        <v/>
      </c>
      <c r="T6966" s="77" t="str">
        <f>IF(O6966="","",IF(OR(VALUE(LEFT(O6966,2))&gt;IF(RIGHT(J6966,1)="M",7,19),AND(OR(LEFT(O6966,2)={"07","19"}),VALUE(RIGHT(O6966,2))&gt;5)),TRUE,FALSE))</f>
        <v/>
      </c>
    </row>
    <row r="6967" spans="12:20" x14ac:dyDescent="0.25">
      <c r="L6967" s="75">
        <f>COUNTIF($B$2:B6967,B6967)</f>
        <v>0</v>
      </c>
      <c r="M6967" s="75">
        <f>COUNTIF($L$2:L6967,4)</f>
        <v>42</v>
      </c>
      <c r="N6967" s="76" t="str">
        <f t="shared" si="544"/>
        <v>0</v>
      </c>
      <c r="O6967" s="76" t="str">
        <f t="shared" si="540"/>
        <v/>
      </c>
      <c r="P6967" s="75" t="str">
        <f t="shared" si="541"/>
        <v/>
      </c>
      <c r="Q6967" s="77" t="str">
        <f t="shared" si="542"/>
        <v/>
      </c>
      <c r="R6967" s="77" t="str">
        <f t="shared" si="543"/>
        <v/>
      </c>
      <c r="S6967" s="77" t="str">
        <f>IF(O6967="","",IF(OR(VALUE(LEFT(O6967,2))&gt;IF(RIGHT(J6967,1)="M",7,19),AND(OR(LEFT(O6967,2)={"07","19"}),VALUE(RIGHT(O6967,2))&gt;15)),TRUE,FALSE))</f>
        <v/>
      </c>
      <c r="T6967" s="77" t="str">
        <f>IF(O6967="","",IF(OR(VALUE(LEFT(O6967,2))&gt;IF(RIGHT(J6967,1)="M",7,19),AND(OR(LEFT(O6967,2)={"07","19"}),VALUE(RIGHT(O6967,2))&gt;5)),TRUE,FALSE))</f>
        <v/>
      </c>
    </row>
    <row r="6968" spans="12:20" x14ac:dyDescent="0.25">
      <c r="L6968" s="75">
        <f>COUNTIF($B$2:B6968,B6968)</f>
        <v>0</v>
      </c>
      <c r="M6968" s="75">
        <f>COUNTIF($L$2:L6968,4)</f>
        <v>42</v>
      </c>
      <c r="N6968" s="76" t="str">
        <f t="shared" si="544"/>
        <v>0</v>
      </c>
      <c r="O6968" s="76" t="str">
        <f t="shared" si="540"/>
        <v/>
      </c>
      <c r="P6968" s="75" t="str">
        <f t="shared" si="541"/>
        <v/>
      </c>
      <c r="Q6968" s="77" t="str">
        <f t="shared" si="542"/>
        <v/>
      </c>
      <c r="R6968" s="77" t="str">
        <f t="shared" si="543"/>
        <v/>
      </c>
      <c r="S6968" s="77" t="str">
        <f>IF(O6968="","",IF(OR(VALUE(LEFT(O6968,2))&gt;IF(RIGHT(J6968,1)="M",7,19),AND(OR(LEFT(O6968,2)={"07","19"}),VALUE(RIGHT(O6968,2))&gt;15)),TRUE,FALSE))</f>
        <v/>
      </c>
      <c r="T6968" s="77" t="str">
        <f>IF(O6968="","",IF(OR(VALUE(LEFT(O6968,2))&gt;IF(RIGHT(J6968,1)="M",7,19),AND(OR(LEFT(O6968,2)={"07","19"}),VALUE(RIGHT(O6968,2))&gt;5)),TRUE,FALSE))</f>
        <v/>
      </c>
    </row>
    <row r="6969" spans="12:20" x14ac:dyDescent="0.25">
      <c r="L6969" s="75">
        <f>COUNTIF($B$2:B6969,B6969)</f>
        <v>0</v>
      </c>
      <c r="M6969" s="75">
        <f>COUNTIF($L$2:L6969,4)</f>
        <v>42</v>
      </c>
      <c r="N6969" s="76" t="str">
        <f t="shared" si="544"/>
        <v>0</v>
      </c>
      <c r="O6969" s="76" t="str">
        <f t="shared" si="540"/>
        <v/>
      </c>
      <c r="P6969" s="75" t="str">
        <f t="shared" si="541"/>
        <v/>
      </c>
      <c r="Q6969" s="77" t="str">
        <f t="shared" si="542"/>
        <v/>
      </c>
      <c r="R6969" s="77" t="str">
        <f t="shared" si="543"/>
        <v/>
      </c>
      <c r="S6969" s="77" t="str">
        <f>IF(O6969="","",IF(OR(VALUE(LEFT(O6969,2))&gt;IF(RIGHT(J6969,1)="M",7,19),AND(OR(LEFT(O6969,2)={"07","19"}),VALUE(RIGHT(O6969,2))&gt;15)),TRUE,FALSE))</f>
        <v/>
      </c>
      <c r="T6969" s="77" t="str">
        <f>IF(O6969="","",IF(OR(VALUE(LEFT(O6969,2))&gt;IF(RIGHT(J6969,1)="M",7,19),AND(OR(LEFT(O6969,2)={"07","19"}),VALUE(RIGHT(O6969,2))&gt;5)),TRUE,FALSE))</f>
        <v/>
      </c>
    </row>
    <row r="6970" spans="12:20" x14ac:dyDescent="0.25">
      <c r="L6970" s="75">
        <f>COUNTIF($B$2:B6970,B6970)</f>
        <v>0</v>
      </c>
      <c r="M6970" s="75">
        <f>COUNTIF($L$2:L6970,4)</f>
        <v>42</v>
      </c>
      <c r="N6970" s="76" t="str">
        <f t="shared" si="544"/>
        <v>0</v>
      </c>
      <c r="O6970" s="76" t="str">
        <f t="shared" si="540"/>
        <v/>
      </c>
      <c r="P6970" s="75" t="str">
        <f t="shared" si="541"/>
        <v/>
      </c>
      <c r="Q6970" s="77" t="str">
        <f t="shared" si="542"/>
        <v/>
      </c>
      <c r="R6970" s="77" t="str">
        <f t="shared" si="543"/>
        <v/>
      </c>
      <c r="S6970" s="77" t="str">
        <f>IF(O6970="","",IF(OR(VALUE(LEFT(O6970,2))&gt;IF(RIGHT(J6970,1)="M",7,19),AND(OR(LEFT(O6970,2)={"07","19"}),VALUE(RIGHT(O6970,2))&gt;15)),TRUE,FALSE))</f>
        <v/>
      </c>
      <c r="T6970" s="77" t="str">
        <f>IF(O6970="","",IF(OR(VALUE(LEFT(O6970,2))&gt;IF(RIGHT(J6970,1)="M",7,19),AND(OR(LEFT(O6970,2)={"07","19"}),VALUE(RIGHT(O6970,2))&gt;5)),TRUE,FALSE))</f>
        <v/>
      </c>
    </row>
    <row r="6971" spans="12:20" x14ac:dyDescent="0.25">
      <c r="L6971" s="75">
        <f>COUNTIF($B$2:B6971,B6971)</f>
        <v>0</v>
      </c>
      <c r="M6971" s="75">
        <f>COUNTIF($L$2:L6971,4)</f>
        <v>42</v>
      </c>
      <c r="N6971" s="76" t="str">
        <f t="shared" si="544"/>
        <v>0</v>
      </c>
      <c r="O6971" s="76" t="str">
        <f t="shared" si="540"/>
        <v/>
      </c>
      <c r="P6971" s="75" t="str">
        <f t="shared" si="541"/>
        <v/>
      </c>
      <c r="Q6971" s="77" t="str">
        <f t="shared" si="542"/>
        <v/>
      </c>
      <c r="R6971" s="77" t="str">
        <f t="shared" si="543"/>
        <v/>
      </c>
      <c r="S6971" s="77" t="str">
        <f>IF(O6971="","",IF(OR(VALUE(LEFT(O6971,2))&gt;IF(RIGHT(J6971,1)="M",7,19),AND(OR(LEFT(O6971,2)={"07","19"}),VALUE(RIGHT(O6971,2))&gt;15)),TRUE,FALSE))</f>
        <v/>
      </c>
      <c r="T6971" s="77" t="str">
        <f>IF(O6971="","",IF(OR(VALUE(LEFT(O6971,2))&gt;IF(RIGHT(J6971,1)="M",7,19),AND(OR(LEFT(O6971,2)={"07","19"}),VALUE(RIGHT(O6971,2))&gt;5)),TRUE,FALSE))</f>
        <v/>
      </c>
    </row>
    <row r="6972" spans="12:20" x14ac:dyDescent="0.25">
      <c r="L6972" s="75">
        <f>COUNTIF($B$2:B6972,B6972)</f>
        <v>0</v>
      </c>
      <c r="M6972" s="75">
        <f>COUNTIF($L$2:L6972,4)</f>
        <v>42</v>
      </c>
      <c r="N6972" s="76" t="str">
        <f t="shared" si="544"/>
        <v>0</v>
      </c>
      <c r="O6972" s="76" t="str">
        <f t="shared" si="540"/>
        <v/>
      </c>
      <c r="P6972" s="75" t="str">
        <f t="shared" si="541"/>
        <v/>
      </c>
      <c r="Q6972" s="77" t="str">
        <f t="shared" si="542"/>
        <v/>
      </c>
      <c r="R6972" s="77" t="str">
        <f t="shared" si="543"/>
        <v/>
      </c>
      <c r="S6972" s="77" t="str">
        <f>IF(O6972="","",IF(OR(VALUE(LEFT(O6972,2))&gt;IF(RIGHT(J6972,1)="M",7,19),AND(OR(LEFT(O6972,2)={"07","19"}),VALUE(RIGHT(O6972,2))&gt;15)),TRUE,FALSE))</f>
        <v/>
      </c>
      <c r="T6972" s="77" t="str">
        <f>IF(O6972="","",IF(OR(VALUE(LEFT(O6972,2))&gt;IF(RIGHT(J6972,1)="M",7,19),AND(OR(LEFT(O6972,2)={"07","19"}),VALUE(RIGHT(O6972,2))&gt;5)),TRUE,FALSE))</f>
        <v/>
      </c>
    </row>
    <row r="6973" spans="12:20" x14ac:dyDescent="0.25">
      <c r="L6973" s="75">
        <f>COUNTIF($B$2:B6973,B6973)</f>
        <v>0</v>
      </c>
      <c r="M6973" s="75">
        <f>COUNTIF($L$2:L6973,4)</f>
        <v>42</v>
      </c>
      <c r="N6973" s="76" t="str">
        <f t="shared" si="544"/>
        <v>0</v>
      </c>
      <c r="O6973" s="76" t="str">
        <f t="shared" si="540"/>
        <v/>
      </c>
      <c r="P6973" s="75" t="str">
        <f t="shared" si="541"/>
        <v/>
      </c>
      <c r="Q6973" s="77" t="str">
        <f t="shared" si="542"/>
        <v/>
      </c>
      <c r="R6973" s="77" t="str">
        <f t="shared" si="543"/>
        <v/>
      </c>
      <c r="S6973" s="77" t="str">
        <f>IF(O6973="","",IF(OR(VALUE(LEFT(O6973,2))&gt;IF(RIGHT(J6973,1)="M",7,19),AND(OR(LEFT(O6973,2)={"07","19"}),VALUE(RIGHT(O6973,2))&gt;15)),TRUE,FALSE))</f>
        <v/>
      </c>
      <c r="T6973" s="77" t="str">
        <f>IF(O6973="","",IF(OR(VALUE(LEFT(O6973,2))&gt;IF(RIGHT(J6973,1)="M",7,19),AND(OR(LEFT(O6973,2)={"07","19"}),VALUE(RIGHT(O6973,2))&gt;5)),TRUE,FALSE))</f>
        <v/>
      </c>
    </row>
    <row r="6974" spans="12:20" x14ac:dyDescent="0.25">
      <c r="L6974" s="75">
        <f>COUNTIF($B$2:B6974,B6974)</f>
        <v>0</v>
      </c>
      <c r="M6974" s="75">
        <f>COUNTIF($L$2:L6974,4)</f>
        <v>42</v>
      </c>
      <c r="N6974" s="76" t="str">
        <f t="shared" si="544"/>
        <v>0</v>
      </c>
      <c r="O6974" s="76" t="str">
        <f t="shared" si="540"/>
        <v/>
      </c>
      <c r="P6974" s="75" t="str">
        <f t="shared" si="541"/>
        <v/>
      </c>
      <c r="Q6974" s="77" t="str">
        <f t="shared" si="542"/>
        <v/>
      </c>
      <c r="R6974" s="77" t="str">
        <f t="shared" si="543"/>
        <v/>
      </c>
      <c r="S6974" s="77" t="str">
        <f>IF(O6974="","",IF(OR(VALUE(LEFT(O6974,2))&gt;IF(RIGHT(J6974,1)="M",7,19),AND(OR(LEFT(O6974,2)={"07","19"}),VALUE(RIGHT(O6974,2))&gt;15)),TRUE,FALSE))</f>
        <v/>
      </c>
      <c r="T6974" s="77" t="str">
        <f>IF(O6974="","",IF(OR(VALUE(LEFT(O6974,2))&gt;IF(RIGHT(J6974,1)="M",7,19),AND(OR(LEFT(O6974,2)={"07","19"}),VALUE(RIGHT(O6974,2))&gt;5)),TRUE,FALSE))</f>
        <v/>
      </c>
    </row>
    <row r="6975" spans="12:20" x14ac:dyDescent="0.25">
      <c r="L6975" s="75">
        <f>COUNTIF($B$2:B6975,B6975)</f>
        <v>0</v>
      </c>
      <c r="M6975" s="75">
        <f>COUNTIF($L$2:L6975,4)</f>
        <v>42</v>
      </c>
      <c r="N6975" s="76" t="str">
        <f t="shared" si="544"/>
        <v>0</v>
      </c>
      <c r="O6975" s="76" t="str">
        <f t="shared" si="540"/>
        <v/>
      </c>
      <c r="P6975" s="75" t="str">
        <f t="shared" si="541"/>
        <v/>
      </c>
      <c r="Q6975" s="77" t="str">
        <f t="shared" si="542"/>
        <v/>
      </c>
      <c r="R6975" s="77" t="str">
        <f t="shared" si="543"/>
        <v/>
      </c>
      <c r="S6975" s="77" t="str">
        <f>IF(O6975="","",IF(OR(VALUE(LEFT(O6975,2))&gt;IF(RIGHT(J6975,1)="M",7,19),AND(OR(LEFT(O6975,2)={"07","19"}),VALUE(RIGHT(O6975,2))&gt;15)),TRUE,FALSE))</f>
        <v/>
      </c>
      <c r="T6975" s="77" t="str">
        <f>IF(O6975="","",IF(OR(VALUE(LEFT(O6975,2))&gt;IF(RIGHT(J6975,1)="M",7,19),AND(OR(LEFT(O6975,2)={"07","19"}),VALUE(RIGHT(O6975,2))&gt;5)),TRUE,FALSE))</f>
        <v/>
      </c>
    </row>
    <row r="6976" spans="12:20" x14ac:dyDescent="0.25">
      <c r="L6976" s="75">
        <f>COUNTIF($B$2:B6976,B6976)</f>
        <v>0</v>
      </c>
      <c r="M6976" s="75">
        <f>COUNTIF($L$2:L6976,4)</f>
        <v>42</v>
      </c>
      <c r="N6976" s="76" t="str">
        <f t="shared" si="544"/>
        <v>0</v>
      </c>
      <c r="O6976" s="76" t="str">
        <f t="shared" si="540"/>
        <v/>
      </c>
      <c r="P6976" s="75" t="str">
        <f t="shared" si="541"/>
        <v/>
      </c>
      <c r="Q6976" s="77" t="str">
        <f t="shared" si="542"/>
        <v/>
      </c>
      <c r="R6976" s="77" t="str">
        <f t="shared" si="543"/>
        <v/>
      </c>
      <c r="S6976" s="77" t="str">
        <f>IF(O6976="","",IF(OR(VALUE(LEFT(O6976,2))&gt;IF(RIGHT(J6976,1)="M",7,19),AND(OR(LEFT(O6976,2)={"07","19"}),VALUE(RIGHT(O6976,2))&gt;15)),TRUE,FALSE))</f>
        <v/>
      </c>
      <c r="T6976" s="77" t="str">
        <f>IF(O6976="","",IF(OR(VALUE(LEFT(O6976,2))&gt;IF(RIGHT(J6976,1)="M",7,19),AND(OR(LEFT(O6976,2)={"07","19"}),VALUE(RIGHT(O6976,2))&gt;5)),TRUE,FALSE))</f>
        <v/>
      </c>
    </row>
    <row r="6977" spans="12:20" x14ac:dyDescent="0.25">
      <c r="L6977" s="75">
        <f>COUNTIF($B$2:B6977,B6977)</f>
        <v>0</v>
      </c>
      <c r="M6977" s="75">
        <f>COUNTIF($L$2:L6977,4)</f>
        <v>42</v>
      </c>
      <c r="N6977" s="76" t="str">
        <f t="shared" si="544"/>
        <v>0</v>
      </c>
      <c r="O6977" s="76" t="str">
        <f t="shared" si="540"/>
        <v/>
      </c>
      <c r="P6977" s="75" t="str">
        <f t="shared" si="541"/>
        <v/>
      </c>
      <c r="Q6977" s="77" t="str">
        <f t="shared" si="542"/>
        <v/>
      </c>
      <c r="R6977" s="77" t="str">
        <f t="shared" si="543"/>
        <v/>
      </c>
      <c r="S6977" s="77" t="str">
        <f>IF(O6977="","",IF(OR(VALUE(LEFT(O6977,2))&gt;IF(RIGHT(J6977,1)="M",7,19),AND(OR(LEFT(O6977,2)={"07","19"}),VALUE(RIGHT(O6977,2))&gt;15)),TRUE,FALSE))</f>
        <v/>
      </c>
      <c r="T6977" s="77" t="str">
        <f>IF(O6977="","",IF(OR(VALUE(LEFT(O6977,2))&gt;IF(RIGHT(J6977,1)="M",7,19),AND(OR(LEFT(O6977,2)={"07","19"}),VALUE(RIGHT(O6977,2))&gt;5)),TRUE,FALSE))</f>
        <v/>
      </c>
    </row>
    <row r="6978" spans="12:20" x14ac:dyDescent="0.25">
      <c r="L6978" s="75">
        <f>COUNTIF($B$2:B6978,B6978)</f>
        <v>0</v>
      </c>
      <c r="M6978" s="75">
        <f>COUNTIF($L$2:L6978,4)</f>
        <v>42</v>
      </c>
      <c r="N6978" s="76" t="str">
        <f t="shared" si="544"/>
        <v>0</v>
      </c>
      <c r="O6978" s="76" t="str">
        <f t="shared" ref="O6978:O7041" si="545">TRIM(SUBSTITUTE(SUBSTITUTE(D6978,"+",""),"_",""))</f>
        <v/>
      </c>
      <c r="P6978" s="75" t="str">
        <f t="shared" ref="P6978:P7041" si="546">TRIM(SUBSTITUTE(SUBSTITUTE(E6978,"+",""),"_",""))</f>
        <v/>
      </c>
      <c r="Q6978" s="77" t="str">
        <f t="shared" ref="Q6978:Q7041" si="547">IFERROR(IF(RIGHT(P6978,2)&lt;RIGHT(O6978,2),IF(P6978&lt;O6978,P6978+2360-O6978,P6978-40-O6978),IF(P6978&lt;O6978,P6978+2400-O6978,P6978-O6978)),"")</f>
        <v/>
      </c>
      <c r="R6978" s="77" t="str">
        <f t="shared" ref="R6978:R7041" si="548">IFERROR(ROUNDDOWN(Q6978/100,0),"")</f>
        <v/>
      </c>
      <c r="S6978" s="77" t="str">
        <f>IF(O6978="","",IF(OR(VALUE(LEFT(O6978,2))&gt;IF(RIGHT(J6978,1)="M",7,19),AND(OR(LEFT(O6978,2)={"07","19"}),VALUE(RIGHT(O6978,2))&gt;15)),TRUE,FALSE))</f>
        <v/>
      </c>
      <c r="T6978" s="77" t="str">
        <f>IF(O6978="","",IF(OR(VALUE(LEFT(O6978,2))&gt;IF(RIGHT(J6978,1)="M",7,19),AND(OR(LEFT(O6978,2)={"07","19"}),VALUE(RIGHT(O6978,2))&gt;5)),TRUE,FALSE))</f>
        <v/>
      </c>
    </row>
    <row r="6979" spans="12:20" x14ac:dyDescent="0.25">
      <c r="L6979" s="75">
        <f>COUNTIF($B$2:B6979,B6979)</f>
        <v>0</v>
      </c>
      <c r="M6979" s="75">
        <f>COUNTIF($L$2:L6979,4)</f>
        <v>42</v>
      </c>
      <c r="N6979" s="76" t="str">
        <f t="shared" ref="N6979:N7042" si="549">A6979&amp;DAY(C6979)</f>
        <v>0</v>
      </c>
      <c r="O6979" s="76" t="str">
        <f t="shared" si="545"/>
        <v/>
      </c>
      <c r="P6979" s="75" t="str">
        <f t="shared" si="546"/>
        <v/>
      </c>
      <c r="Q6979" s="77" t="str">
        <f t="shared" si="547"/>
        <v/>
      </c>
      <c r="R6979" s="77" t="str">
        <f t="shared" si="548"/>
        <v/>
      </c>
      <c r="S6979" s="77" t="str">
        <f>IF(O6979="","",IF(OR(VALUE(LEFT(O6979,2))&gt;IF(RIGHT(J6979,1)="M",7,19),AND(OR(LEFT(O6979,2)={"07","19"}),VALUE(RIGHT(O6979,2))&gt;15)),TRUE,FALSE))</f>
        <v/>
      </c>
      <c r="T6979" s="77" t="str">
        <f>IF(O6979="","",IF(OR(VALUE(LEFT(O6979,2))&gt;IF(RIGHT(J6979,1)="M",7,19),AND(OR(LEFT(O6979,2)={"07","19"}),VALUE(RIGHT(O6979,2))&gt;5)),TRUE,FALSE))</f>
        <v/>
      </c>
    </row>
    <row r="6980" spans="12:20" x14ac:dyDescent="0.25">
      <c r="L6980" s="75">
        <f>COUNTIF($B$2:B6980,B6980)</f>
        <v>0</v>
      </c>
      <c r="M6980" s="75">
        <f>COUNTIF($L$2:L6980,4)</f>
        <v>42</v>
      </c>
      <c r="N6980" s="76" t="str">
        <f t="shared" si="549"/>
        <v>0</v>
      </c>
      <c r="O6980" s="76" t="str">
        <f t="shared" si="545"/>
        <v/>
      </c>
      <c r="P6980" s="75" t="str">
        <f t="shared" si="546"/>
        <v/>
      </c>
      <c r="Q6980" s="77" t="str">
        <f t="shared" si="547"/>
        <v/>
      </c>
      <c r="R6980" s="77" t="str">
        <f t="shared" si="548"/>
        <v/>
      </c>
      <c r="S6980" s="77" t="str">
        <f>IF(O6980="","",IF(OR(VALUE(LEFT(O6980,2))&gt;IF(RIGHT(J6980,1)="M",7,19),AND(OR(LEFT(O6980,2)={"07","19"}),VALUE(RIGHT(O6980,2))&gt;15)),TRUE,FALSE))</f>
        <v/>
      </c>
      <c r="T6980" s="77" t="str">
        <f>IF(O6980="","",IF(OR(VALUE(LEFT(O6980,2))&gt;IF(RIGHT(J6980,1)="M",7,19),AND(OR(LEFT(O6980,2)={"07","19"}),VALUE(RIGHT(O6980,2))&gt;5)),TRUE,FALSE))</f>
        <v/>
      </c>
    </row>
    <row r="6981" spans="12:20" x14ac:dyDescent="0.25">
      <c r="L6981" s="75">
        <f>COUNTIF($B$2:B6981,B6981)</f>
        <v>0</v>
      </c>
      <c r="M6981" s="75">
        <f>COUNTIF($L$2:L6981,4)</f>
        <v>42</v>
      </c>
      <c r="N6981" s="76" t="str">
        <f t="shared" si="549"/>
        <v>0</v>
      </c>
      <c r="O6981" s="76" t="str">
        <f t="shared" si="545"/>
        <v/>
      </c>
      <c r="P6981" s="75" t="str">
        <f t="shared" si="546"/>
        <v/>
      </c>
      <c r="Q6981" s="77" t="str">
        <f t="shared" si="547"/>
        <v/>
      </c>
      <c r="R6981" s="77" t="str">
        <f t="shared" si="548"/>
        <v/>
      </c>
      <c r="S6981" s="77" t="str">
        <f>IF(O6981="","",IF(OR(VALUE(LEFT(O6981,2))&gt;IF(RIGHT(J6981,1)="M",7,19),AND(OR(LEFT(O6981,2)={"07","19"}),VALUE(RIGHT(O6981,2))&gt;15)),TRUE,FALSE))</f>
        <v/>
      </c>
      <c r="T6981" s="77" t="str">
        <f>IF(O6981="","",IF(OR(VALUE(LEFT(O6981,2))&gt;IF(RIGHT(J6981,1)="M",7,19),AND(OR(LEFT(O6981,2)={"07","19"}),VALUE(RIGHT(O6981,2))&gt;5)),TRUE,FALSE))</f>
        <v/>
      </c>
    </row>
    <row r="6982" spans="12:20" x14ac:dyDescent="0.25">
      <c r="L6982" s="75">
        <f>COUNTIF($B$2:B6982,B6982)</f>
        <v>0</v>
      </c>
      <c r="M6982" s="75">
        <f>COUNTIF($L$2:L6982,4)</f>
        <v>42</v>
      </c>
      <c r="N6982" s="76" t="str">
        <f t="shared" si="549"/>
        <v>0</v>
      </c>
      <c r="O6982" s="76" t="str">
        <f t="shared" si="545"/>
        <v/>
      </c>
      <c r="P6982" s="75" t="str">
        <f t="shared" si="546"/>
        <v/>
      </c>
      <c r="Q6982" s="77" t="str">
        <f t="shared" si="547"/>
        <v/>
      </c>
      <c r="R6982" s="77" t="str">
        <f t="shared" si="548"/>
        <v/>
      </c>
      <c r="S6982" s="77" t="str">
        <f>IF(O6982="","",IF(OR(VALUE(LEFT(O6982,2))&gt;IF(RIGHT(J6982,1)="M",7,19),AND(OR(LEFT(O6982,2)={"07","19"}),VALUE(RIGHT(O6982,2))&gt;15)),TRUE,FALSE))</f>
        <v/>
      </c>
      <c r="T6982" s="77" t="str">
        <f>IF(O6982="","",IF(OR(VALUE(LEFT(O6982,2))&gt;IF(RIGHT(J6982,1)="M",7,19),AND(OR(LEFT(O6982,2)={"07","19"}),VALUE(RIGHT(O6982,2))&gt;5)),TRUE,FALSE))</f>
        <v/>
      </c>
    </row>
    <row r="6983" spans="12:20" x14ac:dyDescent="0.25">
      <c r="L6983" s="75">
        <f>COUNTIF($B$2:B6983,B6983)</f>
        <v>0</v>
      </c>
      <c r="M6983" s="75">
        <f>COUNTIF($L$2:L6983,4)</f>
        <v>42</v>
      </c>
      <c r="N6983" s="76" t="str">
        <f t="shared" si="549"/>
        <v>0</v>
      </c>
      <c r="O6983" s="76" t="str">
        <f t="shared" si="545"/>
        <v/>
      </c>
      <c r="P6983" s="75" t="str">
        <f t="shared" si="546"/>
        <v/>
      </c>
      <c r="Q6983" s="77" t="str">
        <f t="shared" si="547"/>
        <v/>
      </c>
      <c r="R6983" s="77" t="str">
        <f t="shared" si="548"/>
        <v/>
      </c>
      <c r="S6983" s="77" t="str">
        <f>IF(O6983="","",IF(OR(VALUE(LEFT(O6983,2))&gt;IF(RIGHT(J6983,1)="M",7,19),AND(OR(LEFT(O6983,2)={"07","19"}),VALUE(RIGHT(O6983,2))&gt;15)),TRUE,FALSE))</f>
        <v/>
      </c>
      <c r="T6983" s="77" t="str">
        <f>IF(O6983="","",IF(OR(VALUE(LEFT(O6983,2))&gt;IF(RIGHT(J6983,1)="M",7,19),AND(OR(LEFT(O6983,2)={"07","19"}),VALUE(RIGHT(O6983,2))&gt;5)),TRUE,FALSE))</f>
        <v/>
      </c>
    </row>
    <row r="6984" spans="12:20" x14ac:dyDescent="0.25">
      <c r="L6984" s="75">
        <f>COUNTIF($B$2:B6984,B6984)</f>
        <v>0</v>
      </c>
      <c r="M6984" s="75">
        <f>COUNTIF($L$2:L6984,4)</f>
        <v>42</v>
      </c>
      <c r="N6984" s="76" t="str">
        <f t="shared" si="549"/>
        <v>0</v>
      </c>
      <c r="O6984" s="76" t="str">
        <f t="shared" si="545"/>
        <v/>
      </c>
      <c r="P6984" s="75" t="str">
        <f t="shared" si="546"/>
        <v/>
      </c>
      <c r="Q6984" s="77" t="str">
        <f t="shared" si="547"/>
        <v/>
      </c>
      <c r="R6984" s="77" t="str">
        <f t="shared" si="548"/>
        <v/>
      </c>
      <c r="S6984" s="77" t="str">
        <f>IF(O6984="","",IF(OR(VALUE(LEFT(O6984,2))&gt;IF(RIGHT(J6984,1)="M",7,19),AND(OR(LEFT(O6984,2)={"07","19"}),VALUE(RIGHT(O6984,2))&gt;15)),TRUE,FALSE))</f>
        <v/>
      </c>
      <c r="T6984" s="77" t="str">
        <f>IF(O6984="","",IF(OR(VALUE(LEFT(O6984,2))&gt;IF(RIGHT(J6984,1)="M",7,19),AND(OR(LEFT(O6984,2)={"07","19"}),VALUE(RIGHT(O6984,2))&gt;5)),TRUE,FALSE))</f>
        <v/>
      </c>
    </row>
    <row r="6985" spans="12:20" x14ac:dyDescent="0.25">
      <c r="L6985" s="75">
        <f>COUNTIF($B$2:B6985,B6985)</f>
        <v>0</v>
      </c>
      <c r="M6985" s="75">
        <f>COUNTIF($L$2:L6985,4)</f>
        <v>42</v>
      </c>
      <c r="N6985" s="76" t="str">
        <f t="shared" si="549"/>
        <v>0</v>
      </c>
      <c r="O6985" s="76" t="str">
        <f t="shared" si="545"/>
        <v/>
      </c>
      <c r="P6985" s="75" t="str">
        <f t="shared" si="546"/>
        <v/>
      </c>
      <c r="Q6985" s="77" t="str">
        <f t="shared" si="547"/>
        <v/>
      </c>
      <c r="R6985" s="77" t="str">
        <f t="shared" si="548"/>
        <v/>
      </c>
      <c r="S6985" s="77" t="str">
        <f>IF(O6985="","",IF(OR(VALUE(LEFT(O6985,2))&gt;IF(RIGHT(J6985,1)="M",7,19),AND(OR(LEFT(O6985,2)={"07","19"}),VALUE(RIGHT(O6985,2))&gt;15)),TRUE,FALSE))</f>
        <v/>
      </c>
      <c r="T6985" s="77" t="str">
        <f>IF(O6985="","",IF(OR(VALUE(LEFT(O6985,2))&gt;IF(RIGHT(J6985,1)="M",7,19),AND(OR(LEFT(O6985,2)={"07","19"}),VALUE(RIGHT(O6985,2))&gt;5)),TRUE,FALSE))</f>
        <v/>
      </c>
    </row>
    <row r="6986" spans="12:20" x14ac:dyDescent="0.25">
      <c r="L6986" s="75">
        <f>COUNTIF($B$2:B6986,B6986)</f>
        <v>0</v>
      </c>
      <c r="M6986" s="75">
        <f>COUNTIF($L$2:L6986,4)</f>
        <v>42</v>
      </c>
      <c r="N6986" s="76" t="str">
        <f t="shared" si="549"/>
        <v>0</v>
      </c>
      <c r="O6986" s="76" t="str">
        <f t="shared" si="545"/>
        <v/>
      </c>
      <c r="P6986" s="75" t="str">
        <f t="shared" si="546"/>
        <v/>
      </c>
      <c r="Q6986" s="77" t="str">
        <f t="shared" si="547"/>
        <v/>
      </c>
      <c r="R6986" s="77" t="str">
        <f t="shared" si="548"/>
        <v/>
      </c>
      <c r="S6986" s="77" t="str">
        <f>IF(O6986="","",IF(OR(VALUE(LEFT(O6986,2))&gt;IF(RIGHT(J6986,1)="M",7,19),AND(OR(LEFT(O6986,2)={"07","19"}),VALUE(RIGHT(O6986,2))&gt;15)),TRUE,FALSE))</f>
        <v/>
      </c>
      <c r="T6986" s="77" t="str">
        <f>IF(O6986="","",IF(OR(VALUE(LEFT(O6986,2))&gt;IF(RIGHT(J6986,1)="M",7,19),AND(OR(LEFT(O6986,2)={"07","19"}),VALUE(RIGHT(O6986,2))&gt;5)),TRUE,FALSE))</f>
        <v/>
      </c>
    </row>
    <row r="6987" spans="12:20" x14ac:dyDescent="0.25">
      <c r="L6987" s="75">
        <f>COUNTIF($B$2:B6987,B6987)</f>
        <v>0</v>
      </c>
      <c r="M6987" s="75">
        <f>COUNTIF($L$2:L6987,4)</f>
        <v>42</v>
      </c>
      <c r="N6987" s="76" t="str">
        <f t="shared" si="549"/>
        <v>0</v>
      </c>
      <c r="O6987" s="76" t="str">
        <f t="shared" si="545"/>
        <v/>
      </c>
      <c r="P6987" s="75" t="str">
        <f t="shared" si="546"/>
        <v/>
      </c>
      <c r="Q6987" s="77" t="str">
        <f t="shared" si="547"/>
        <v/>
      </c>
      <c r="R6987" s="77" t="str">
        <f t="shared" si="548"/>
        <v/>
      </c>
      <c r="S6987" s="77" t="str">
        <f>IF(O6987="","",IF(OR(VALUE(LEFT(O6987,2))&gt;IF(RIGHT(J6987,1)="M",7,19),AND(OR(LEFT(O6987,2)={"07","19"}),VALUE(RIGHT(O6987,2))&gt;15)),TRUE,FALSE))</f>
        <v/>
      </c>
      <c r="T6987" s="77" t="str">
        <f>IF(O6987="","",IF(OR(VALUE(LEFT(O6987,2))&gt;IF(RIGHT(J6987,1)="M",7,19),AND(OR(LEFT(O6987,2)={"07","19"}),VALUE(RIGHT(O6987,2))&gt;5)),TRUE,FALSE))</f>
        <v/>
      </c>
    </row>
    <row r="6988" spans="12:20" x14ac:dyDescent="0.25">
      <c r="L6988" s="75">
        <f>COUNTIF($B$2:B6988,B6988)</f>
        <v>0</v>
      </c>
      <c r="M6988" s="75">
        <f>COUNTIF($L$2:L6988,4)</f>
        <v>42</v>
      </c>
      <c r="N6988" s="76" t="str">
        <f t="shared" si="549"/>
        <v>0</v>
      </c>
      <c r="O6988" s="76" t="str">
        <f t="shared" si="545"/>
        <v/>
      </c>
      <c r="P6988" s="75" t="str">
        <f t="shared" si="546"/>
        <v/>
      </c>
      <c r="Q6988" s="77" t="str">
        <f t="shared" si="547"/>
        <v/>
      </c>
      <c r="R6988" s="77" t="str">
        <f t="shared" si="548"/>
        <v/>
      </c>
      <c r="S6988" s="77" t="str">
        <f>IF(O6988="","",IF(OR(VALUE(LEFT(O6988,2))&gt;IF(RIGHT(J6988,1)="M",7,19),AND(OR(LEFT(O6988,2)={"07","19"}),VALUE(RIGHT(O6988,2))&gt;15)),TRUE,FALSE))</f>
        <v/>
      </c>
      <c r="T6988" s="77" t="str">
        <f>IF(O6988="","",IF(OR(VALUE(LEFT(O6988,2))&gt;IF(RIGHT(J6988,1)="M",7,19),AND(OR(LEFT(O6988,2)={"07","19"}),VALUE(RIGHT(O6988,2))&gt;5)),TRUE,FALSE))</f>
        <v/>
      </c>
    </row>
    <row r="6989" spans="12:20" x14ac:dyDescent="0.25">
      <c r="L6989" s="75">
        <f>COUNTIF($B$2:B6989,B6989)</f>
        <v>0</v>
      </c>
      <c r="M6989" s="75">
        <f>COUNTIF($L$2:L6989,4)</f>
        <v>42</v>
      </c>
      <c r="N6989" s="76" t="str">
        <f t="shared" si="549"/>
        <v>0</v>
      </c>
      <c r="O6989" s="76" t="str">
        <f t="shared" si="545"/>
        <v/>
      </c>
      <c r="P6989" s="75" t="str">
        <f t="shared" si="546"/>
        <v/>
      </c>
      <c r="Q6989" s="77" t="str">
        <f t="shared" si="547"/>
        <v/>
      </c>
      <c r="R6989" s="77" t="str">
        <f t="shared" si="548"/>
        <v/>
      </c>
      <c r="S6989" s="77" t="str">
        <f>IF(O6989="","",IF(OR(VALUE(LEFT(O6989,2))&gt;IF(RIGHT(J6989,1)="M",7,19),AND(OR(LEFT(O6989,2)={"07","19"}),VALUE(RIGHT(O6989,2))&gt;15)),TRUE,FALSE))</f>
        <v/>
      </c>
      <c r="T6989" s="77" t="str">
        <f>IF(O6989="","",IF(OR(VALUE(LEFT(O6989,2))&gt;IF(RIGHT(J6989,1)="M",7,19),AND(OR(LEFT(O6989,2)={"07","19"}),VALUE(RIGHT(O6989,2))&gt;5)),TRUE,FALSE))</f>
        <v/>
      </c>
    </row>
    <row r="6990" spans="12:20" x14ac:dyDescent="0.25">
      <c r="L6990" s="75">
        <f>COUNTIF($B$2:B6990,B6990)</f>
        <v>0</v>
      </c>
      <c r="M6990" s="75">
        <f>COUNTIF($L$2:L6990,4)</f>
        <v>42</v>
      </c>
      <c r="N6990" s="76" t="str">
        <f t="shared" si="549"/>
        <v>0</v>
      </c>
      <c r="O6990" s="76" t="str">
        <f t="shared" si="545"/>
        <v/>
      </c>
      <c r="P6990" s="75" t="str">
        <f t="shared" si="546"/>
        <v/>
      </c>
      <c r="Q6990" s="77" t="str">
        <f t="shared" si="547"/>
        <v/>
      </c>
      <c r="R6990" s="77" t="str">
        <f t="shared" si="548"/>
        <v/>
      </c>
      <c r="S6990" s="77" t="str">
        <f>IF(O6990="","",IF(OR(VALUE(LEFT(O6990,2))&gt;IF(RIGHT(J6990,1)="M",7,19),AND(OR(LEFT(O6990,2)={"07","19"}),VALUE(RIGHT(O6990,2))&gt;15)),TRUE,FALSE))</f>
        <v/>
      </c>
      <c r="T6990" s="77" t="str">
        <f>IF(O6990="","",IF(OR(VALUE(LEFT(O6990,2))&gt;IF(RIGHT(J6990,1)="M",7,19),AND(OR(LEFT(O6990,2)={"07","19"}),VALUE(RIGHT(O6990,2))&gt;5)),TRUE,FALSE))</f>
        <v/>
      </c>
    </row>
    <row r="6991" spans="12:20" x14ac:dyDescent="0.25">
      <c r="L6991" s="75">
        <f>COUNTIF($B$2:B6991,B6991)</f>
        <v>0</v>
      </c>
      <c r="M6991" s="75">
        <f>COUNTIF($L$2:L6991,4)</f>
        <v>42</v>
      </c>
      <c r="N6991" s="76" t="str">
        <f t="shared" si="549"/>
        <v>0</v>
      </c>
      <c r="O6991" s="76" t="str">
        <f t="shared" si="545"/>
        <v/>
      </c>
      <c r="P6991" s="75" t="str">
        <f t="shared" si="546"/>
        <v/>
      </c>
      <c r="Q6991" s="77" t="str">
        <f t="shared" si="547"/>
        <v/>
      </c>
      <c r="R6991" s="77" t="str">
        <f t="shared" si="548"/>
        <v/>
      </c>
      <c r="S6991" s="77" t="str">
        <f>IF(O6991="","",IF(OR(VALUE(LEFT(O6991,2))&gt;IF(RIGHT(J6991,1)="M",7,19),AND(OR(LEFT(O6991,2)={"07","19"}),VALUE(RIGHT(O6991,2))&gt;15)),TRUE,FALSE))</f>
        <v/>
      </c>
      <c r="T6991" s="77" t="str">
        <f>IF(O6991="","",IF(OR(VALUE(LEFT(O6991,2))&gt;IF(RIGHT(J6991,1)="M",7,19),AND(OR(LEFT(O6991,2)={"07","19"}),VALUE(RIGHT(O6991,2))&gt;5)),TRUE,FALSE))</f>
        <v/>
      </c>
    </row>
    <row r="6992" spans="12:20" x14ac:dyDescent="0.25">
      <c r="L6992" s="75">
        <f>COUNTIF($B$2:B6992,B6992)</f>
        <v>0</v>
      </c>
      <c r="M6992" s="75">
        <f>COUNTIF($L$2:L6992,4)</f>
        <v>42</v>
      </c>
      <c r="N6992" s="76" t="str">
        <f t="shared" si="549"/>
        <v>0</v>
      </c>
      <c r="O6992" s="76" t="str">
        <f t="shared" si="545"/>
        <v/>
      </c>
      <c r="P6992" s="75" t="str">
        <f t="shared" si="546"/>
        <v/>
      </c>
      <c r="Q6992" s="77" t="str">
        <f t="shared" si="547"/>
        <v/>
      </c>
      <c r="R6992" s="77" t="str">
        <f t="shared" si="548"/>
        <v/>
      </c>
      <c r="S6992" s="77" t="str">
        <f>IF(O6992="","",IF(OR(VALUE(LEFT(O6992,2))&gt;IF(RIGHT(J6992,1)="M",7,19),AND(OR(LEFT(O6992,2)={"07","19"}),VALUE(RIGHT(O6992,2))&gt;15)),TRUE,FALSE))</f>
        <v/>
      </c>
      <c r="T6992" s="77" t="str">
        <f>IF(O6992="","",IF(OR(VALUE(LEFT(O6992,2))&gt;IF(RIGHT(J6992,1)="M",7,19),AND(OR(LEFT(O6992,2)={"07","19"}),VALUE(RIGHT(O6992,2))&gt;5)),TRUE,FALSE))</f>
        <v/>
      </c>
    </row>
    <row r="6993" spans="12:20" x14ac:dyDescent="0.25">
      <c r="L6993" s="75">
        <f>COUNTIF($B$2:B6993,B6993)</f>
        <v>0</v>
      </c>
      <c r="M6993" s="75">
        <f>COUNTIF($L$2:L6993,4)</f>
        <v>42</v>
      </c>
      <c r="N6993" s="76" t="str">
        <f t="shared" si="549"/>
        <v>0</v>
      </c>
      <c r="O6993" s="76" t="str">
        <f t="shared" si="545"/>
        <v/>
      </c>
      <c r="P6993" s="75" t="str">
        <f t="shared" si="546"/>
        <v/>
      </c>
      <c r="Q6993" s="77" t="str">
        <f t="shared" si="547"/>
        <v/>
      </c>
      <c r="R6993" s="77" t="str">
        <f t="shared" si="548"/>
        <v/>
      </c>
      <c r="S6993" s="77" t="str">
        <f>IF(O6993="","",IF(OR(VALUE(LEFT(O6993,2))&gt;IF(RIGHT(J6993,1)="M",7,19),AND(OR(LEFT(O6993,2)={"07","19"}),VALUE(RIGHT(O6993,2))&gt;15)),TRUE,FALSE))</f>
        <v/>
      </c>
      <c r="T6993" s="77" t="str">
        <f>IF(O6993="","",IF(OR(VALUE(LEFT(O6993,2))&gt;IF(RIGHT(J6993,1)="M",7,19),AND(OR(LEFT(O6993,2)={"07","19"}),VALUE(RIGHT(O6993,2))&gt;5)),TRUE,FALSE))</f>
        <v/>
      </c>
    </row>
    <row r="6994" spans="12:20" x14ac:dyDescent="0.25">
      <c r="L6994" s="75">
        <f>COUNTIF($B$2:B6994,B6994)</f>
        <v>0</v>
      </c>
      <c r="M6994" s="75">
        <f>COUNTIF($L$2:L6994,4)</f>
        <v>42</v>
      </c>
      <c r="N6994" s="76" t="str">
        <f t="shared" si="549"/>
        <v>0</v>
      </c>
      <c r="O6994" s="76" t="str">
        <f t="shared" si="545"/>
        <v/>
      </c>
      <c r="P6994" s="75" t="str">
        <f t="shared" si="546"/>
        <v/>
      </c>
      <c r="Q6994" s="77" t="str">
        <f t="shared" si="547"/>
        <v/>
      </c>
      <c r="R6994" s="77" t="str">
        <f t="shared" si="548"/>
        <v/>
      </c>
      <c r="S6994" s="77" t="str">
        <f>IF(O6994="","",IF(OR(VALUE(LEFT(O6994,2))&gt;IF(RIGHT(J6994,1)="M",7,19),AND(OR(LEFT(O6994,2)={"07","19"}),VALUE(RIGHT(O6994,2))&gt;15)),TRUE,FALSE))</f>
        <v/>
      </c>
      <c r="T6994" s="77" t="str">
        <f>IF(O6994="","",IF(OR(VALUE(LEFT(O6994,2))&gt;IF(RIGHT(J6994,1)="M",7,19),AND(OR(LEFT(O6994,2)={"07","19"}),VALUE(RIGHT(O6994,2))&gt;5)),TRUE,FALSE))</f>
        <v/>
      </c>
    </row>
    <row r="6995" spans="12:20" x14ac:dyDescent="0.25">
      <c r="L6995" s="75">
        <f>COUNTIF($B$2:B6995,B6995)</f>
        <v>0</v>
      </c>
      <c r="M6995" s="75">
        <f>COUNTIF($L$2:L6995,4)</f>
        <v>42</v>
      </c>
      <c r="N6995" s="76" t="str">
        <f t="shared" si="549"/>
        <v>0</v>
      </c>
      <c r="O6995" s="76" t="str">
        <f t="shared" si="545"/>
        <v/>
      </c>
      <c r="P6995" s="75" t="str">
        <f t="shared" si="546"/>
        <v/>
      </c>
      <c r="Q6995" s="77" t="str">
        <f t="shared" si="547"/>
        <v/>
      </c>
      <c r="R6995" s="77" t="str">
        <f t="shared" si="548"/>
        <v/>
      </c>
      <c r="S6995" s="77" t="str">
        <f>IF(O6995="","",IF(OR(VALUE(LEFT(O6995,2))&gt;IF(RIGHT(J6995,1)="M",7,19),AND(OR(LEFT(O6995,2)={"07","19"}),VALUE(RIGHT(O6995,2))&gt;15)),TRUE,FALSE))</f>
        <v/>
      </c>
      <c r="T6995" s="77" t="str">
        <f>IF(O6995="","",IF(OR(VALUE(LEFT(O6995,2))&gt;IF(RIGHT(J6995,1)="M",7,19),AND(OR(LEFT(O6995,2)={"07","19"}),VALUE(RIGHT(O6995,2))&gt;5)),TRUE,FALSE))</f>
        <v/>
      </c>
    </row>
    <row r="6996" spans="12:20" x14ac:dyDescent="0.25">
      <c r="L6996" s="75">
        <f>COUNTIF($B$2:B6996,B6996)</f>
        <v>0</v>
      </c>
      <c r="M6996" s="75">
        <f>COUNTIF($L$2:L6996,4)</f>
        <v>42</v>
      </c>
      <c r="N6996" s="76" t="str">
        <f t="shared" si="549"/>
        <v>0</v>
      </c>
      <c r="O6996" s="76" t="str">
        <f t="shared" si="545"/>
        <v/>
      </c>
      <c r="P6996" s="75" t="str">
        <f t="shared" si="546"/>
        <v/>
      </c>
      <c r="Q6996" s="77" t="str">
        <f t="shared" si="547"/>
        <v/>
      </c>
      <c r="R6996" s="77" t="str">
        <f t="shared" si="548"/>
        <v/>
      </c>
      <c r="S6996" s="77" t="str">
        <f>IF(O6996="","",IF(OR(VALUE(LEFT(O6996,2))&gt;IF(RIGHT(J6996,1)="M",7,19),AND(OR(LEFT(O6996,2)={"07","19"}),VALUE(RIGHT(O6996,2))&gt;15)),TRUE,FALSE))</f>
        <v/>
      </c>
      <c r="T6996" s="77" t="str">
        <f>IF(O6996="","",IF(OR(VALUE(LEFT(O6996,2))&gt;IF(RIGHT(J6996,1)="M",7,19),AND(OR(LEFT(O6996,2)={"07","19"}),VALUE(RIGHT(O6996,2))&gt;5)),TRUE,FALSE))</f>
        <v/>
      </c>
    </row>
    <row r="6997" spans="12:20" x14ac:dyDescent="0.25">
      <c r="L6997" s="75">
        <f>COUNTIF($B$2:B6997,B6997)</f>
        <v>0</v>
      </c>
      <c r="M6997" s="75">
        <f>COUNTIF($L$2:L6997,4)</f>
        <v>42</v>
      </c>
      <c r="N6997" s="76" t="str">
        <f t="shared" si="549"/>
        <v>0</v>
      </c>
      <c r="O6997" s="76" t="str">
        <f t="shared" si="545"/>
        <v/>
      </c>
      <c r="P6997" s="75" t="str">
        <f t="shared" si="546"/>
        <v/>
      </c>
      <c r="Q6997" s="77" t="str">
        <f t="shared" si="547"/>
        <v/>
      </c>
      <c r="R6997" s="77" t="str">
        <f t="shared" si="548"/>
        <v/>
      </c>
      <c r="S6997" s="77" t="str">
        <f>IF(O6997="","",IF(OR(VALUE(LEFT(O6997,2))&gt;IF(RIGHT(J6997,1)="M",7,19),AND(OR(LEFT(O6997,2)={"07","19"}),VALUE(RIGHT(O6997,2))&gt;15)),TRUE,FALSE))</f>
        <v/>
      </c>
      <c r="T6997" s="77" t="str">
        <f>IF(O6997="","",IF(OR(VALUE(LEFT(O6997,2))&gt;IF(RIGHT(J6997,1)="M",7,19),AND(OR(LEFT(O6997,2)={"07","19"}),VALUE(RIGHT(O6997,2))&gt;5)),TRUE,FALSE))</f>
        <v/>
      </c>
    </row>
    <row r="6998" spans="12:20" x14ac:dyDescent="0.25">
      <c r="L6998" s="75">
        <f>COUNTIF($B$2:B6998,B6998)</f>
        <v>0</v>
      </c>
      <c r="M6998" s="75">
        <f>COUNTIF($L$2:L6998,4)</f>
        <v>42</v>
      </c>
      <c r="N6998" s="76" t="str">
        <f t="shared" si="549"/>
        <v>0</v>
      </c>
      <c r="O6998" s="76" t="str">
        <f t="shared" si="545"/>
        <v/>
      </c>
      <c r="P6998" s="75" t="str">
        <f t="shared" si="546"/>
        <v/>
      </c>
      <c r="Q6998" s="77" t="str">
        <f t="shared" si="547"/>
        <v/>
      </c>
      <c r="R6998" s="77" t="str">
        <f t="shared" si="548"/>
        <v/>
      </c>
      <c r="S6998" s="77" t="str">
        <f>IF(O6998="","",IF(OR(VALUE(LEFT(O6998,2))&gt;IF(RIGHT(J6998,1)="M",7,19),AND(OR(LEFT(O6998,2)={"07","19"}),VALUE(RIGHT(O6998,2))&gt;15)),TRUE,FALSE))</f>
        <v/>
      </c>
      <c r="T6998" s="77" t="str">
        <f>IF(O6998="","",IF(OR(VALUE(LEFT(O6998,2))&gt;IF(RIGHT(J6998,1)="M",7,19),AND(OR(LEFT(O6998,2)={"07","19"}),VALUE(RIGHT(O6998,2))&gt;5)),TRUE,FALSE))</f>
        <v/>
      </c>
    </row>
    <row r="6999" spans="12:20" x14ac:dyDescent="0.25">
      <c r="L6999" s="75">
        <f>COUNTIF($B$2:B6999,B6999)</f>
        <v>0</v>
      </c>
      <c r="M6999" s="75">
        <f>COUNTIF($L$2:L6999,4)</f>
        <v>42</v>
      </c>
      <c r="N6999" s="76" t="str">
        <f t="shared" si="549"/>
        <v>0</v>
      </c>
      <c r="O6999" s="76" t="str">
        <f t="shared" si="545"/>
        <v/>
      </c>
      <c r="P6999" s="75" t="str">
        <f t="shared" si="546"/>
        <v/>
      </c>
      <c r="Q6999" s="77" t="str">
        <f t="shared" si="547"/>
        <v/>
      </c>
      <c r="R6999" s="77" t="str">
        <f t="shared" si="548"/>
        <v/>
      </c>
      <c r="S6999" s="77" t="str">
        <f>IF(O6999="","",IF(OR(VALUE(LEFT(O6999,2))&gt;IF(RIGHT(J6999,1)="M",7,19),AND(OR(LEFT(O6999,2)={"07","19"}),VALUE(RIGHT(O6999,2))&gt;15)),TRUE,FALSE))</f>
        <v/>
      </c>
      <c r="T6999" s="77" t="str">
        <f>IF(O6999="","",IF(OR(VALUE(LEFT(O6999,2))&gt;IF(RIGHT(J6999,1)="M",7,19),AND(OR(LEFT(O6999,2)={"07","19"}),VALUE(RIGHT(O6999,2))&gt;5)),TRUE,FALSE))</f>
        <v/>
      </c>
    </row>
    <row r="7000" spans="12:20" x14ac:dyDescent="0.25">
      <c r="L7000" s="75">
        <f>COUNTIF($B$2:B7000,B7000)</f>
        <v>0</v>
      </c>
      <c r="M7000" s="75">
        <f>COUNTIF($L$2:L7000,4)</f>
        <v>42</v>
      </c>
      <c r="N7000" s="76" t="str">
        <f t="shared" si="549"/>
        <v>0</v>
      </c>
      <c r="O7000" s="76" t="str">
        <f t="shared" si="545"/>
        <v/>
      </c>
      <c r="P7000" s="75" t="str">
        <f t="shared" si="546"/>
        <v/>
      </c>
      <c r="Q7000" s="77" t="str">
        <f t="shared" si="547"/>
        <v/>
      </c>
      <c r="R7000" s="77" t="str">
        <f t="shared" si="548"/>
        <v/>
      </c>
      <c r="S7000" s="77" t="str">
        <f>IF(O7000="","",IF(OR(VALUE(LEFT(O7000,2))&gt;IF(RIGHT(J7000,1)="M",7,19),AND(OR(LEFT(O7000,2)={"07","19"}),VALUE(RIGHT(O7000,2))&gt;15)),TRUE,FALSE))</f>
        <v/>
      </c>
      <c r="T7000" s="77" t="str">
        <f>IF(O7000="","",IF(OR(VALUE(LEFT(O7000,2))&gt;IF(RIGHT(J7000,1)="M",7,19),AND(OR(LEFT(O7000,2)={"07","19"}),VALUE(RIGHT(O7000,2))&gt;5)),TRUE,FALSE))</f>
        <v/>
      </c>
    </row>
    <row r="7001" spans="12:20" x14ac:dyDescent="0.25">
      <c r="L7001" s="75">
        <f>COUNTIF($B$2:B7001,B7001)</f>
        <v>0</v>
      </c>
      <c r="M7001" s="75">
        <f>COUNTIF($L$2:L7001,4)</f>
        <v>42</v>
      </c>
      <c r="N7001" s="76" t="str">
        <f t="shared" si="549"/>
        <v>0</v>
      </c>
      <c r="O7001" s="76" t="str">
        <f t="shared" si="545"/>
        <v/>
      </c>
      <c r="P7001" s="75" t="str">
        <f t="shared" si="546"/>
        <v/>
      </c>
      <c r="Q7001" s="77" t="str">
        <f t="shared" si="547"/>
        <v/>
      </c>
      <c r="R7001" s="77" t="str">
        <f t="shared" si="548"/>
        <v/>
      </c>
      <c r="S7001" s="77" t="str">
        <f>IF(O7001="","",IF(OR(VALUE(LEFT(O7001,2))&gt;IF(RIGHT(J7001,1)="M",7,19),AND(OR(LEFT(O7001,2)={"07","19"}),VALUE(RIGHT(O7001,2))&gt;15)),TRUE,FALSE))</f>
        <v/>
      </c>
      <c r="T7001" s="77" t="str">
        <f>IF(O7001="","",IF(OR(VALUE(LEFT(O7001,2))&gt;IF(RIGHT(J7001,1)="M",7,19),AND(OR(LEFT(O7001,2)={"07","19"}),VALUE(RIGHT(O7001,2))&gt;5)),TRUE,FALSE))</f>
        <v/>
      </c>
    </row>
    <row r="7002" spans="12:20" x14ac:dyDescent="0.25">
      <c r="L7002" s="75">
        <f>COUNTIF($B$2:B7002,B7002)</f>
        <v>0</v>
      </c>
      <c r="M7002" s="75">
        <f>COUNTIF($L$2:L7002,4)</f>
        <v>42</v>
      </c>
      <c r="N7002" s="76" t="str">
        <f t="shared" si="549"/>
        <v>0</v>
      </c>
      <c r="O7002" s="76" t="str">
        <f t="shared" si="545"/>
        <v/>
      </c>
      <c r="P7002" s="75" t="str">
        <f t="shared" si="546"/>
        <v/>
      </c>
      <c r="Q7002" s="77" t="str">
        <f t="shared" si="547"/>
        <v/>
      </c>
      <c r="R7002" s="77" t="str">
        <f t="shared" si="548"/>
        <v/>
      </c>
      <c r="S7002" s="77" t="str">
        <f>IF(O7002="","",IF(OR(VALUE(LEFT(O7002,2))&gt;IF(RIGHT(J7002,1)="M",7,19),AND(OR(LEFT(O7002,2)={"07","19"}),VALUE(RIGHT(O7002,2))&gt;15)),TRUE,FALSE))</f>
        <v/>
      </c>
      <c r="T7002" s="77" t="str">
        <f>IF(O7002="","",IF(OR(VALUE(LEFT(O7002,2))&gt;IF(RIGHT(J7002,1)="M",7,19),AND(OR(LEFT(O7002,2)={"07","19"}),VALUE(RIGHT(O7002,2))&gt;5)),TRUE,FALSE))</f>
        <v/>
      </c>
    </row>
    <row r="7003" spans="12:20" x14ac:dyDescent="0.25">
      <c r="L7003" s="75">
        <f>COUNTIF($B$2:B7003,B7003)</f>
        <v>0</v>
      </c>
      <c r="M7003" s="75">
        <f>COUNTIF($L$2:L7003,4)</f>
        <v>42</v>
      </c>
      <c r="N7003" s="76" t="str">
        <f t="shared" si="549"/>
        <v>0</v>
      </c>
      <c r="O7003" s="76" t="str">
        <f t="shared" si="545"/>
        <v/>
      </c>
      <c r="P7003" s="75" t="str">
        <f t="shared" si="546"/>
        <v/>
      </c>
      <c r="Q7003" s="77" t="str">
        <f t="shared" si="547"/>
        <v/>
      </c>
      <c r="R7003" s="77" t="str">
        <f t="shared" si="548"/>
        <v/>
      </c>
      <c r="S7003" s="77" t="str">
        <f>IF(O7003="","",IF(OR(VALUE(LEFT(O7003,2))&gt;IF(RIGHT(J7003,1)="M",7,19),AND(OR(LEFT(O7003,2)={"07","19"}),VALUE(RIGHT(O7003,2))&gt;15)),TRUE,FALSE))</f>
        <v/>
      </c>
      <c r="T7003" s="77" t="str">
        <f>IF(O7003="","",IF(OR(VALUE(LEFT(O7003,2))&gt;IF(RIGHT(J7003,1)="M",7,19),AND(OR(LEFT(O7003,2)={"07","19"}),VALUE(RIGHT(O7003,2))&gt;5)),TRUE,FALSE))</f>
        <v/>
      </c>
    </row>
    <row r="7004" spans="12:20" x14ac:dyDescent="0.25">
      <c r="L7004" s="75">
        <f>COUNTIF($B$2:B7004,B7004)</f>
        <v>0</v>
      </c>
      <c r="M7004" s="75">
        <f>COUNTIF($L$2:L7004,4)</f>
        <v>42</v>
      </c>
      <c r="N7004" s="76" t="str">
        <f t="shared" si="549"/>
        <v>0</v>
      </c>
      <c r="O7004" s="76" t="str">
        <f t="shared" si="545"/>
        <v/>
      </c>
      <c r="P7004" s="75" t="str">
        <f t="shared" si="546"/>
        <v/>
      </c>
      <c r="Q7004" s="77" t="str">
        <f t="shared" si="547"/>
        <v/>
      </c>
      <c r="R7004" s="77" t="str">
        <f t="shared" si="548"/>
        <v/>
      </c>
      <c r="S7004" s="77" t="str">
        <f>IF(O7004="","",IF(OR(VALUE(LEFT(O7004,2))&gt;IF(RIGHT(J7004,1)="M",7,19),AND(OR(LEFT(O7004,2)={"07","19"}),VALUE(RIGHT(O7004,2))&gt;15)),TRUE,FALSE))</f>
        <v/>
      </c>
      <c r="T7004" s="77" t="str">
        <f>IF(O7004="","",IF(OR(VALUE(LEFT(O7004,2))&gt;IF(RIGHT(J7004,1)="M",7,19),AND(OR(LEFT(O7004,2)={"07","19"}),VALUE(RIGHT(O7004,2))&gt;5)),TRUE,FALSE))</f>
        <v/>
      </c>
    </row>
    <row r="7005" spans="12:20" x14ac:dyDescent="0.25">
      <c r="L7005" s="75">
        <f>COUNTIF($B$2:B7005,B7005)</f>
        <v>0</v>
      </c>
      <c r="M7005" s="75">
        <f>COUNTIF($L$2:L7005,4)</f>
        <v>42</v>
      </c>
      <c r="N7005" s="76" t="str">
        <f t="shared" si="549"/>
        <v>0</v>
      </c>
      <c r="O7005" s="76" t="str">
        <f t="shared" si="545"/>
        <v/>
      </c>
      <c r="P7005" s="75" t="str">
        <f t="shared" si="546"/>
        <v/>
      </c>
      <c r="Q7005" s="77" t="str">
        <f t="shared" si="547"/>
        <v/>
      </c>
      <c r="R7005" s="77" t="str">
        <f t="shared" si="548"/>
        <v/>
      </c>
      <c r="S7005" s="77" t="str">
        <f>IF(O7005="","",IF(OR(VALUE(LEFT(O7005,2))&gt;IF(RIGHT(J7005,1)="M",7,19),AND(OR(LEFT(O7005,2)={"07","19"}),VALUE(RIGHT(O7005,2))&gt;15)),TRUE,FALSE))</f>
        <v/>
      </c>
      <c r="T7005" s="77" t="str">
        <f>IF(O7005="","",IF(OR(VALUE(LEFT(O7005,2))&gt;IF(RIGHT(J7005,1)="M",7,19),AND(OR(LEFT(O7005,2)={"07","19"}),VALUE(RIGHT(O7005,2))&gt;5)),TRUE,FALSE))</f>
        <v/>
      </c>
    </row>
    <row r="7006" spans="12:20" x14ac:dyDescent="0.25">
      <c r="L7006" s="75">
        <f>COUNTIF($B$2:B7006,B7006)</f>
        <v>0</v>
      </c>
      <c r="M7006" s="75">
        <f>COUNTIF($L$2:L7006,4)</f>
        <v>42</v>
      </c>
      <c r="N7006" s="76" t="str">
        <f t="shared" si="549"/>
        <v>0</v>
      </c>
      <c r="O7006" s="76" t="str">
        <f t="shared" si="545"/>
        <v/>
      </c>
      <c r="P7006" s="75" t="str">
        <f t="shared" si="546"/>
        <v/>
      </c>
      <c r="Q7006" s="77" t="str">
        <f t="shared" si="547"/>
        <v/>
      </c>
      <c r="R7006" s="77" t="str">
        <f t="shared" si="548"/>
        <v/>
      </c>
      <c r="S7006" s="77" t="str">
        <f>IF(O7006="","",IF(OR(VALUE(LEFT(O7006,2))&gt;IF(RIGHT(J7006,1)="M",7,19),AND(OR(LEFT(O7006,2)={"07","19"}),VALUE(RIGHT(O7006,2))&gt;15)),TRUE,FALSE))</f>
        <v/>
      </c>
      <c r="T7006" s="77" t="str">
        <f>IF(O7006="","",IF(OR(VALUE(LEFT(O7006,2))&gt;IF(RIGHT(J7006,1)="M",7,19),AND(OR(LEFT(O7006,2)={"07","19"}),VALUE(RIGHT(O7006,2))&gt;5)),TRUE,FALSE))</f>
        <v/>
      </c>
    </row>
    <row r="7007" spans="12:20" x14ac:dyDescent="0.25">
      <c r="L7007" s="75">
        <f>COUNTIF($B$2:B7007,B7007)</f>
        <v>0</v>
      </c>
      <c r="M7007" s="75">
        <f>COUNTIF($L$2:L7007,4)</f>
        <v>42</v>
      </c>
      <c r="N7007" s="76" t="str">
        <f t="shared" si="549"/>
        <v>0</v>
      </c>
      <c r="O7007" s="76" t="str">
        <f t="shared" si="545"/>
        <v/>
      </c>
      <c r="P7007" s="75" t="str">
        <f t="shared" si="546"/>
        <v/>
      </c>
      <c r="Q7007" s="77" t="str">
        <f t="shared" si="547"/>
        <v/>
      </c>
      <c r="R7007" s="77" t="str">
        <f t="shared" si="548"/>
        <v/>
      </c>
      <c r="S7007" s="77" t="str">
        <f>IF(O7007="","",IF(OR(VALUE(LEFT(O7007,2))&gt;IF(RIGHT(J7007,1)="M",7,19),AND(OR(LEFT(O7007,2)={"07","19"}),VALUE(RIGHT(O7007,2))&gt;15)),TRUE,FALSE))</f>
        <v/>
      </c>
      <c r="T7007" s="77" t="str">
        <f>IF(O7007="","",IF(OR(VALUE(LEFT(O7007,2))&gt;IF(RIGHT(J7007,1)="M",7,19),AND(OR(LEFT(O7007,2)={"07","19"}),VALUE(RIGHT(O7007,2))&gt;5)),TRUE,FALSE))</f>
        <v/>
      </c>
    </row>
    <row r="7008" spans="12:20" x14ac:dyDescent="0.25">
      <c r="L7008" s="75">
        <f>COUNTIF($B$2:B7008,B7008)</f>
        <v>0</v>
      </c>
      <c r="M7008" s="75">
        <f>COUNTIF($L$2:L7008,4)</f>
        <v>42</v>
      </c>
      <c r="N7008" s="76" t="str">
        <f t="shared" si="549"/>
        <v>0</v>
      </c>
      <c r="O7008" s="76" t="str">
        <f t="shared" si="545"/>
        <v/>
      </c>
      <c r="P7008" s="75" t="str">
        <f t="shared" si="546"/>
        <v/>
      </c>
      <c r="Q7008" s="77" t="str">
        <f t="shared" si="547"/>
        <v/>
      </c>
      <c r="R7008" s="77" t="str">
        <f t="shared" si="548"/>
        <v/>
      </c>
      <c r="S7008" s="77" t="str">
        <f>IF(O7008="","",IF(OR(VALUE(LEFT(O7008,2))&gt;IF(RIGHT(J7008,1)="M",7,19),AND(OR(LEFT(O7008,2)={"07","19"}),VALUE(RIGHT(O7008,2))&gt;15)),TRUE,FALSE))</f>
        <v/>
      </c>
      <c r="T7008" s="77" t="str">
        <f>IF(O7008="","",IF(OR(VALUE(LEFT(O7008,2))&gt;IF(RIGHT(J7008,1)="M",7,19),AND(OR(LEFT(O7008,2)={"07","19"}),VALUE(RIGHT(O7008,2))&gt;5)),TRUE,FALSE))</f>
        <v/>
      </c>
    </row>
    <row r="7009" spans="12:20" x14ac:dyDescent="0.25">
      <c r="L7009" s="75">
        <f>COUNTIF($B$2:B7009,B7009)</f>
        <v>0</v>
      </c>
      <c r="M7009" s="75">
        <f>COUNTIF($L$2:L7009,4)</f>
        <v>42</v>
      </c>
      <c r="N7009" s="76" t="str">
        <f t="shared" si="549"/>
        <v>0</v>
      </c>
      <c r="O7009" s="76" t="str">
        <f t="shared" si="545"/>
        <v/>
      </c>
      <c r="P7009" s="75" t="str">
        <f t="shared" si="546"/>
        <v/>
      </c>
      <c r="Q7009" s="77" t="str">
        <f t="shared" si="547"/>
        <v/>
      </c>
      <c r="R7009" s="77" t="str">
        <f t="shared" si="548"/>
        <v/>
      </c>
      <c r="S7009" s="77" t="str">
        <f>IF(O7009="","",IF(OR(VALUE(LEFT(O7009,2))&gt;IF(RIGHT(J7009,1)="M",7,19),AND(OR(LEFT(O7009,2)={"07","19"}),VALUE(RIGHT(O7009,2))&gt;15)),TRUE,FALSE))</f>
        <v/>
      </c>
      <c r="T7009" s="77" t="str">
        <f>IF(O7009="","",IF(OR(VALUE(LEFT(O7009,2))&gt;IF(RIGHT(J7009,1)="M",7,19),AND(OR(LEFT(O7009,2)={"07","19"}),VALUE(RIGHT(O7009,2))&gt;5)),TRUE,FALSE))</f>
        <v/>
      </c>
    </row>
    <row r="7010" spans="12:20" x14ac:dyDescent="0.25">
      <c r="L7010" s="75">
        <f>COUNTIF($B$2:B7010,B7010)</f>
        <v>0</v>
      </c>
      <c r="M7010" s="75">
        <f>COUNTIF($L$2:L7010,4)</f>
        <v>42</v>
      </c>
      <c r="N7010" s="76" t="str">
        <f t="shared" si="549"/>
        <v>0</v>
      </c>
      <c r="O7010" s="76" t="str">
        <f t="shared" si="545"/>
        <v/>
      </c>
      <c r="P7010" s="75" t="str">
        <f t="shared" si="546"/>
        <v/>
      </c>
      <c r="Q7010" s="77" t="str">
        <f t="shared" si="547"/>
        <v/>
      </c>
      <c r="R7010" s="77" t="str">
        <f t="shared" si="548"/>
        <v/>
      </c>
      <c r="S7010" s="77" t="str">
        <f>IF(O7010="","",IF(OR(VALUE(LEFT(O7010,2))&gt;IF(RIGHT(J7010,1)="M",7,19),AND(OR(LEFT(O7010,2)={"07","19"}),VALUE(RIGHT(O7010,2))&gt;15)),TRUE,FALSE))</f>
        <v/>
      </c>
      <c r="T7010" s="77" t="str">
        <f>IF(O7010="","",IF(OR(VALUE(LEFT(O7010,2))&gt;IF(RIGHT(J7010,1)="M",7,19),AND(OR(LEFT(O7010,2)={"07","19"}),VALUE(RIGHT(O7010,2))&gt;5)),TRUE,FALSE))</f>
        <v/>
      </c>
    </row>
    <row r="7011" spans="12:20" x14ac:dyDescent="0.25">
      <c r="L7011" s="75">
        <f>COUNTIF($B$2:B7011,B7011)</f>
        <v>0</v>
      </c>
      <c r="M7011" s="75">
        <f>COUNTIF($L$2:L7011,4)</f>
        <v>42</v>
      </c>
      <c r="N7011" s="76" t="str">
        <f t="shared" si="549"/>
        <v>0</v>
      </c>
      <c r="O7011" s="76" t="str">
        <f t="shared" si="545"/>
        <v/>
      </c>
      <c r="P7011" s="75" t="str">
        <f t="shared" si="546"/>
        <v/>
      </c>
      <c r="Q7011" s="77" t="str">
        <f t="shared" si="547"/>
        <v/>
      </c>
      <c r="R7011" s="77" t="str">
        <f t="shared" si="548"/>
        <v/>
      </c>
      <c r="S7011" s="77" t="str">
        <f>IF(O7011="","",IF(OR(VALUE(LEFT(O7011,2))&gt;IF(RIGHT(J7011,1)="M",7,19),AND(OR(LEFT(O7011,2)={"07","19"}),VALUE(RIGHT(O7011,2))&gt;15)),TRUE,FALSE))</f>
        <v/>
      </c>
      <c r="T7011" s="77" t="str">
        <f>IF(O7011="","",IF(OR(VALUE(LEFT(O7011,2))&gt;IF(RIGHT(J7011,1)="M",7,19),AND(OR(LEFT(O7011,2)={"07","19"}),VALUE(RIGHT(O7011,2))&gt;5)),TRUE,FALSE))</f>
        <v/>
      </c>
    </row>
    <row r="7012" spans="12:20" x14ac:dyDescent="0.25">
      <c r="L7012" s="75">
        <f>COUNTIF($B$2:B7012,B7012)</f>
        <v>0</v>
      </c>
      <c r="M7012" s="75">
        <f>COUNTIF($L$2:L7012,4)</f>
        <v>42</v>
      </c>
      <c r="N7012" s="76" t="str">
        <f t="shared" si="549"/>
        <v>0</v>
      </c>
      <c r="O7012" s="76" t="str">
        <f t="shared" si="545"/>
        <v/>
      </c>
      <c r="P7012" s="75" t="str">
        <f t="shared" si="546"/>
        <v/>
      </c>
      <c r="Q7012" s="77" t="str">
        <f t="shared" si="547"/>
        <v/>
      </c>
      <c r="R7012" s="77" t="str">
        <f t="shared" si="548"/>
        <v/>
      </c>
      <c r="S7012" s="77" t="str">
        <f>IF(O7012="","",IF(OR(VALUE(LEFT(O7012,2))&gt;IF(RIGHT(J7012,1)="M",7,19),AND(OR(LEFT(O7012,2)={"07","19"}),VALUE(RIGHT(O7012,2))&gt;15)),TRUE,FALSE))</f>
        <v/>
      </c>
      <c r="T7012" s="77" t="str">
        <f>IF(O7012="","",IF(OR(VALUE(LEFT(O7012,2))&gt;IF(RIGHT(J7012,1)="M",7,19),AND(OR(LEFT(O7012,2)={"07","19"}),VALUE(RIGHT(O7012,2))&gt;5)),TRUE,FALSE))</f>
        <v/>
      </c>
    </row>
    <row r="7013" spans="12:20" x14ac:dyDescent="0.25">
      <c r="L7013" s="75">
        <f>COUNTIF($B$2:B7013,B7013)</f>
        <v>0</v>
      </c>
      <c r="M7013" s="75">
        <f>COUNTIF($L$2:L7013,4)</f>
        <v>42</v>
      </c>
      <c r="N7013" s="76" t="str">
        <f t="shared" si="549"/>
        <v>0</v>
      </c>
      <c r="O7013" s="76" t="str">
        <f t="shared" si="545"/>
        <v/>
      </c>
      <c r="P7013" s="75" t="str">
        <f t="shared" si="546"/>
        <v/>
      </c>
      <c r="Q7013" s="77" t="str">
        <f t="shared" si="547"/>
        <v/>
      </c>
      <c r="R7013" s="77" t="str">
        <f t="shared" si="548"/>
        <v/>
      </c>
      <c r="S7013" s="77" t="str">
        <f>IF(O7013="","",IF(OR(VALUE(LEFT(O7013,2))&gt;IF(RIGHT(J7013,1)="M",7,19),AND(OR(LEFT(O7013,2)={"07","19"}),VALUE(RIGHT(O7013,2))&gt;15)),TRUE,FALSE))</f>
        <v/>
      </c>
      <c r="T7013" s="77" t="str">
        <f>IF(O7013="","",IF(OR(VALUE(LEFT(O7013,2))&gt;IF(RIGHT(J7013,1)="M",7,19),AND(OR(LEFT(O7013,2)={"07","19"}),VALUE(RIGHT(O7013,2))&gt;5)),TRUE,FALSE))</f>
        <v/>
      </c>
    </row>
    <row r="7014" spans="12:20" x14ac:dyDescent="0.25">
      <c r="L7014" s="75">
        <f>COUNTIF($B$2:B7014,B7014)</f>
        <v>0</v>
      </c>
      <c r="M7014" s="75">
        <f>COUNTIF($L$2:L7014,4)</f>
        <v>42</v>
      </c>
      <c r="N7014" s="76" t="str">
        <f t="shared" si="549"/>
        <v>0</v>
      </c>
      <c r="O7014" s="76" t="str">
        <f t="shared" si="545"/>
        <v/>
      </c>
      <c r="P7014" s="75" t="str">
        <f t="shared" si="546"/>
        <v/>
      </c>
      <c r="Q7014" s="77" t="str">
        <f t="shared" si="547"/>
        <v/>
      </c>
      <c r="R7014" s="77" t="str">
        <f t="shared" si="548"/>
        <v/>
      </c>
      <c r="S7014" s="77" t="str">
        <f>IF(O7014="","",IF(OR(VALUE(LEFT(O7014,2))&gt;IF(RIGHT(J7014,1)="M",7,19),AND(OR(LEFT(O7014,2)={"07","19"}),VALUE(RIGHT(O7014,2))&gt;15)),TRUE,FALSE))</f>
        <v/>
      </c>
      <c r="T7014" s="77" t="str">
        <f>IF(O7014="","",IF(OR(VALUE(LEFT(O7014,2))&gt;IF(RIGHT(J7014,1)="M",7,19),AND(OR(LEFT(O7014,2)={"07","19"}),VALUE(RIGHT(O7014,2))&gt;5)),TRUE,FALSE))</f>
        <v/>
      </c>
    </row>
    <row r="7015" spans="12:20" x14ac:dyDescent="0.25">
      <c r="L7015" s="75">
        <f>COUNTIF($B$2:B7015,B7015)</f>
        <v>0</v>
      </c>
      <c r="M7015" s="75">
        <f>COUNTIF($L$2:L7015,4)</f>
        <v>42</v>
      </c>
      <c r="N7015" s="76" t="str">
        <f t="shared" si="549"/>
        <v>0</v>
      </c>
      <c r="O7015" s="76" t="str">
        <f t="shared" si="545"/>
        <v/>
      </c>
      <c r="P7015" s="75" t="str">
        <f t="shared" si="546"/>
        <v/>
      </c>
      <c r="Q7015" s="77" t="str">
        <f t="shared" si="547"/>
        <v/>
      </c>
      <c r="R7015" s="77" t="str">
        <f t="shared" si="548"/>
        <v/>
      </c>
      <c r="S7015" s="77" t="str">
        <f>IF(O7015="","",IF(OR(VALUE(LEFT(O7015,2))&gt;IF(RIGHT(J7015,1)="M",7,19),AND(OR(LEFT(O7015,2)={"07","19"}),VALUE(RIGHT(O7015,2))&gt;15)),TRUE,FALSE))</f>
        <v/>
      </c>
      <c r="T7015" s="77" t="str">
        <f>IF(O7015="","",IF(OR(VALUE(LEFT(O7015,2))&gt;IF(RIGHT(J7015,1)="M",7,19),AND(OR(LEFT(O7015,2)={"07","19"}),VALUE(RIGHT(O7015,2))&gt;5)),TRUE,FALSE))</f>
        <v/>
      </c>
    </row>
    <row r="7016" spans="12:20" x14ac:dyDescent="0.25">
      <c r="L7016" s="75">
        <f>COUNTIF($B$2:B7016,B7016)</f>
        <v>0</v>
      </c>
      <c r="M7016" s="75">
        <f>COUNTIF($L$2:L7016,4)</f>
        <v>42</v>
      </c>
      <c r="N7016" s="76" t="str">
        <f t="shared" si="549"/>
        <v>0</v>
      </c>
      <c r="O7016" s="76" t="str">
        <f t="shared" si="545"/>
        <v/>
      </c>
      <c r="P7016" s="75" t="str">
        <f t="shared" si="546"/>
        <v/>
      </c>
      <c r="Q7016" s="77" t="str">
        <f t="shared" si="547"/>
        <v/>
      </c>
      <c r="R7016" s="77" t="str">
        <f t="shared" si="548"/>
        <v/>
      </c>
      <c r="S7016" s="77" t="str">
        <f>IF(O7016="","",IF(OR(VALUE(LEFT(O7016,2))&gt;IF(RIGHT(J7016,1)="M",7,19),AND(OR(LEFT(O7016,2)={"07","19"}),VALUE(RIGHT(O7016,2))&gt;15)),TRUE,FALSE))</f>
        <v/>
      </c>
      <c r="T7016" s="77" t="str">
        <f>IF(O7016="","",IF(OR(VALUE(LEFT(O7016,2))&gt;IF(RIGHT(J7016,1)="M",7,19),AND(OR(LEFT(O7016,2)={"07","19"}),VALUE(RIGHT(O7016,2))&gt;5)),TRUE,FALSE))</f>
        <v/>
      </c>
    </row>
    <row r="7017" spans="12:20" x14ac:dyDescent="0.25">
      <c r="L7017" s="75">
        <f>COUNTIF($B$2:B7017,B7017)</f>
        <v>0</v>
      </c>
      <c r="M7017" s="75">
        <f>COUNTIF($L$2:L7017,4)</f>
        <v>42</v>
      </c>
      <c r="N7017" s="76" t="str">
        <f t="shared" si="549"/>
        <v>0</v>
      </c>
      <c r="O7017" s="76" t="str">
        <f t="shared" si="545"/>
        <v/>
      </c>
      <c r="P7017" s="75" t="str">
        <f t="shared" si="546"/>
        <v/>
      </c>
      <c r="Q7017" s="77" t="str">
        <f t="shared" si="547"/>
        <v/>
      </c>
      <c r="R7017" s="77" t="str">
        <f t="shared" si="548"/>
        <v/>
      </c>
      <c r="S7017" s="77" t="str">
        <f>IF(O7017="","",IF(OR(VALUE(LEFT(O7017,2))&gt;IF(RIGHT(J7017,1)="M",7,19),AND(OR(LEFT(O7017,2)={"07","19"}),VALUE(RIGHT(O7017,2))&gt;15)),TRUE,FALSE))</f>
        <v/>
      </c>
      <c r="T7017" s="77" t="str">
        <f>IF(O7017="","",IF(OR(VALUE(LEFT(O7017,2))&gt;IF(RIGHT(J7017,1)="M",7,19),AND(OR(LEFT(O7017,2)={"07","19"}),VALUE(RIGHT(O7017,2))&gt;5)),TRUE,FALSE))</f>
        <v/>
      </c>
    </row>
    <row r="7018" spans="12:20" x14ac:dyDescent="0.25">
      <c r="L7018" s="75">
        <f>COUNTIF($B$2:B7018,B7018)</f>
        <v>0</v>
      </c>
      <c r="M7018" s="75">
        <f>COUNTIF($L$2:L7018,4)</f>
        <v>42</v>
      </c>
      <c r="N7018" s="76" t="str">
        <f t="shared" si="549"/>
        <v>0</v>
      </c>
      <c r="O7018" s="76" t="str">
        <f t="shared" si="545"/>
        <v/>
      </c>
      <c r="P7018" s="75" t="str">
        <f t="shared" si="546"/>
        <v/>
      </c>
      <c r="Q7018" s="77" t="str">
        <f t="shared" si="547"/>
        <v/>
      </c>
      <c r="R7018" s="77" t="str">
        <f t="shared" si="548"/>
        <v/>
      </c>
      <c r="S7018" s="77" t="str">
        <f>IF(O7018="","",IF(OR(VALUE(LEFT(O7018,2))&gt;IF(RIGHT(J7018,1)="M",7,19),AND(OR(LEFT(O7018,2)={"07","19"}),VALUE(RIGHT(O7018,2))&gt;15)),TRUE,FALSE))</f>
        <v/>
      </c>
      <c r="T7018" s="77" t="str">
        <f>IF(O7018="","",IF(OR(VALUE(LEFT(O7018,2))&gt;IF(RIGHT(J7018,1)="M",7,19),AND(OR(LEFT(O7018,2)={"07","19"}),VALUE(RIGHT(O7018,2))&gt;5)),TRUE,FALSE))</f>
        <v/>
      </c>
    </row>
    <row r="7019" spans="12:20" x14ac:dyDescent="0.25">
      <c r="L7019" s="75">
        <f>COUNTIF($B$2:B7019,B7019)</f>
        <v>0</v>
      </c>
      <c r="M7019" s="75">
        <f>COUNTIF($L$2:L7019,4)</f>
        <v>42</v>
      </c>
      <c r="N7019" s="76" t="str">
        <f t="shared" si="549"/>
        <v>0</v>
      </c>
      <c r="O7019" s="76" t="str">
        <f t="shared" si="545"/>
        <v/>
      </c>
      <c r="P7019" s="75" t="str">
        <f t="shared" si="546"/>
        <v/>
      </c>
      <c r="Q7019" s="77" t="str">
        <f t="shared" si="547"/>
        <v/>
      </c>
      <c r="R7019" s="77" t="str">
        <f t="shared" si="548"/>
        <v/>
      </c>
      <c r="S7019" s="77" t="str">
        <f>IF(O7019="","",IF(OR(VALUE(LEFT(O7019,2))&gt;IF(RIGHT(J7019,1)="M",7,19),AND(OR(LEFT(O7019,2)={"07","19"}),VALUE(RIGHT(O7019,2))&gt;15)),TRUE,FALSE))</f>
        <v/>
      </c>
      <c r="T7019" s="77" t="str">
        <f>IF(O7019="","",IF(OR(VALUE(LEFT(O7019,2))&gt;IF(RIGHT(J7019,1)="M",7,19),AND(OR(LEFT(O7019,2)={"07","19"}),VALUE(RIGHT(O7019,2))&gt;5)),TRUE,FALSE))</f>
        <v/>
      </c>
    </row>
    <row r="7020" spans="12:20" x14ac:dyDescent="0.25">
      <c r="L7020" s="75">
        <f>COUNTIF($B$2:B7020,B7020)</f>
        <v>0</v>
      </c>
      <c r="M7020" s="75">
        <f>COUNTIF($L$2:L7020,4)</f>
        <v>42</v>
      </c>
      <c r="N7020" s="76" t="str">
        <f t="shared" si="549"/>
        <v>0</v>
      </c>
      <c r="O7020" s="76" t="str">
        <f t="shared" si="545"/>
        <v/>
      </c>
      <c r="P7020" s="75" t="str">
        <f t="shared" si="546"/>
        <v/>
      </c>
      <c r="Q7020" s="77" t="str">
        <f t="shared" si="547"/>
        <v/>
      </c>
      <c r="R7020" s="77" t="str">
        <f t="shared" si="548"/>
        <v/>
      </c>
      <c r="S7020" s="77" t="str">
        <f>IF(O7020="","",IF(OR(VALUE(LEFT(O7020,2))&gt;IF(RIGHT(J7020,1)="M",7,19),AND(OR(LEFT(O7020,2)={"07","19"}),VALUE(RIGHT(O7020,2))&gt;15)),TRUE,FALSE))</f>
        <v/>
      </c>
      <c r="T7020" s="77" t="str">
        <f>IF(O7020="","",IF(OR(VALUE(LEFT(O7020,2))&gt;IF(RIGHT(J7020,1)="M",7,19),AND(OR(LEFT(O7020,2)={"07","19"}),VALUE(RIGHT(O7020,2))&gt;5)),TRUE,FALSE))</f>
        <v/>
      </c>
    </row>
    <row r="7021" spans="12:20" x14ac:dyDescent="0.25">
      <c r="L7021" s="75">
        <f>COUNTIF($B$2:B7021,B7021)</f>
        <v>0</v>
      </c>
      <c r="M7021" s="75">
        <f>COUNTIF($L$2:L7021,4)</f>
        <v>42</v>
      </c>
      <c r="N7021" s="76" t="str">
        <f t="shared" si="549"/>
        <v>0</v>
      </c>
      <c r="O7021" s="76" t="str">
        <f t="shared" si="545"/>
        <v/>
      </c>
      <c r="P7021" s="75" t="str">
        <f t="shared" si="546"/>
        <v/>
      </c>
      <c r="Q7021" s="77" t="str">
        <f t="shared" si="547"/>
        <v/>
      </c>
      <c r="R7021" s="77" t="str">
        <f t="shared" si="548"/>
        <v/>
      </c>
      <c r="S7021" s="77" t="str">
        <f>IF(O7021="","",IF(OR(VALUE(LEFT(O7021,2))&gt;IF(RIGHT(J7021,1)="M",7,19),AND(OR(LEFT(O7021,2)={"07","19"}),VALUE(RIGHT(O7021,2))&gt;15)),TRUE,FALSE))</f>
        <v/>
      </c>
      <c r="T7021" s="77" t="str">
        <f>IF(O7021="","",IF(OR(VALUE(LEFT(O7021,2))&gt;IF(RIGHT(J7021,1)="M",7,19),AND(OR(LEFT(O7021,2)={"07","19"}),VALUE(RIGHT(O7021,2))&gt;5)),TRUE,FALSE))</f>
        <v/>
      </c>
    </row>
    <row r="7022" spans="12:20" x14ac:dyDescent="0.25">
      <c r="L7022" s="75">
        <f>COUNTIF($B$2:B7022,B7022)</f>
        <v>0</v>
      </c>
      <c r="M7022" s="75">
        <f>COUNTIF($L$2:L7022,4)</f>
        <v>42</v>
      </c>
      <c r="N7022" s="76" t="str">
        <f t="shared" si="549"/>
        <v>0</v>
      </c>
      <c r="O7022" s="76" t="str">
        <f t="shared" si="545"/>
        <v/>
      </c>
      <c r="P7022" s="75" t="str">
        <f t="shared" si="546"/>
        <v/>
      </c>
      <c r="Q7022" s="77" t="str">
        <f t="shared" si="547"/>
        <v/>
      </c>
      <c r="R7022" s="77" t="str">
        <f t="shared" si="548"/>
        <v/>
      </c>
      <c r="S7022" s="77" t="str">
        <f>IF(O7022="","",IF(OR(VALUE(LEFT(O7022,2))&gt;IF(RIGHT(J7022,1)="M",7,19),AND(OR(LEFT(O7022,2)={"07","19"}),VALUE(RIGHT(O7022,2))&gt;15)),TRUE,FALSE))</f>
        <v/>
      </c>
      <c r="T7022" s="77" t="str">
        <f>IF(O7022="","",IF(OR(VALUE(LEFT(O7022,2))&gt;IF(RIGHT(J7022,1)="M",7,19),AND(OR(LEFT(O7022,2)={"07","19"}),VALUE(RIGHT(O7022,2))&gt;5)),TRUE,FALSE))</f>
        <v/>
      </c>
    </row>
    <row r="7023" spans="12:20" x14ac:dyDescent="0.25">
      <c r="L7023" s="75">
        <f>COUNTIF($B$2:B7023,B7023)</f>
        <v>0</v>
      </c>
      <c r="M7023" s="75">
        <f>COUNTIF($L$2:L7023,4)</f>
        <v>42</v>
      </c>
      <c r="N7023" s="76" t="str">
        <f t="shared" si="549"/>
        <v>0</v>
      </c>
      <c r="O7023" s="76" t="str">
        <f t="shared" si="545"/>
        <v/>
      </c>
      <c r="P7023" s="75" t="str">
        <f t="shared" si="546"/>
        <v/>
      </c>
      <c r="Q7023" s="77" t="str">
        <f t="shared" si="547"/>
        <v/>
      </c>
      <c r="R7023" s="77" t="str">
        <f t="shared" si="548"/>
        <v/>
      </c>
      <c r="S7023" s="77" t="str">
        <f>IF(O7023="","",IF(OR(VALUE(LEFT(O7023,2))&gt;IF(RIGHT(J7023,1)="M",7,19),AND(OR(LEFT(O7023,2)={"07","19"}),VALUE(RIGHT(O7023,2))&gt;15)),TRUE,FALSE))</f>
        <v/>
      </c>
      <c r="T7023" s="77" t="str">
        <f>IF(O7023="","",IF(OR(VALUE(LEFT(O7023,2))&gt;IF(RIGHT(J7023,1)="M",7,19),AND(OR(LEFT(O7023,2)={"07","19"}),VALUE(RIGHT(O7023,2))&gt;5)),TRUE,FALSE))</f>
        <v/>
      </c>
    </row>
    <row r="7024" spans="12:20" x14ac:dyDescent="0.25">
      <c r="L7024" s="75">
        <f>COUNTIF($B$2:B7024,B7024)</f>
        <v>0</v>
      </c>
      <c r="M7024" s="75">
        <f>COUNTIF($L$2:L7024,4)</f>
        <v>42</v>
      </c>
      <c r="N7024" s="76" t="str">
        <f t="shared" si="549"/>
        <v>0</v>
      </c>
      <c r="O7024" s="76" t="str">
        <f t="shared" si="545"/>
        <v/>
      </c>
      <c r="P7024" s="75" t="str">
        <f t="shared" si="546"/>
        <v/>
      </c>
      <c r="Q7024" s="77" t="str">
        <f t="shared" si="547"/>
        <v/>
      </c>
      <c r="R7024" s="77" t="str">
        <f t="shared" si="548"/>
        <v/>
      </c>
      <c r="S7024" s="77" t="str">
        <f>IF(O7024="","",IF(OR(VALUE(LEFT(O7024,2))&gt;IF(RIGHT(J7024,1)="M",7,19),AND(OR(LEFT(O7024,2)={"07","19"}),VALUE(RIGHT(O7024,2))&gt;15)),TRUE,FALSE))</f>
        <v/>
      </c>
      <c r="T7024" s="77" t="str">
        <f>IF(O7024="","",IF(OR(VALUE(LEFT(O7024,2))&gt;IF(RIGHT(J7024,1)="M",7,19),AND(OR(LEFT(O7024,2)={"07","19"}),VALUE(RIGHT(O7024,2))&gt;5)),TRUE,FALSE))</f>
        <v/>
      </c>
    </row>
    <row r="7025" spans="12:20" x14ac:dyDescent="0.25">
      <c r="L7025" s="75">
        <f>COUNTIF($B$2:B7025,B7025)</f>
        <v>0</v>
      </c>
      <c r="M7025" s="75">
        <f>COUNTIF($L$2:L7025,4)</f>
        <v>42</v>
      </c>
      <c r="N7025" s="76" t="str">
        <f t="shared" si="549"/>
        <v>0</v>
      </c>
      <c r="O7025" s="76" t="str">
        <f t="shared" si="545"/>
        <v/>
      </c>
      <c r="P7025" s="75" t="str">
        <f t="shared" si="546"/>
        <v/>
      </c>
      <c r="Q7025" s="77" t="str">
        <f t="shared" si="547"/>
        <v/>
      </c>
      <c r="R7025" s="77" t="str">
        <f t="shared" si="548"/>
        <v/>
      </c>
      <c r="S7025" s="77" t="str">
        <f>IF(O7025="","",IF(OR(VALUE(LEFT(O7025,2))&gt;IF(RIGHT(J7025,1)="M",7,19),AND(OR(LEFT(O7025,2)={"07","19"}),VALUE(RIGHT(O7025,2))&gt;15)),TRUE,FALSE))</f>
        <v/>
      </c>
      <c r="T7025" s="77" t="str">
        <f>IF(O7025="","",IF(OR(VALUE(LEFT(O7025,2))&gt;IF(RIGHT(J7025,1)="M",7,19),AND(OR(LEFT(O7025,2)={"07","19"}),VALUE(RIGHT(O7025,2))&gt;5)),TRUE,FALSE))</f>
        <v/>
      </c>
    </row>
    <row r="7026" spans="12:20" x14ac:dyDescent="0.25">
      <c r="L7026" s="75">
        <f>COUNTIF($B$2:B7026,B7026)</f>
        <v>0</v>
      </c>
      <c r="M7026" s="75">
        <f>COUNTIF($L$2:L7026,4)</f>
        <v>42</v>
      </c>
      <c r="N7026" s="76" t="str">
        <f t="shared" si="549"/>
        <v>0</v>
      </c>
      <c r="O7026" s="76" t="str">
        <f t="shared" si="545"/>
        <v/>
      </c>
      <c r="P7026" s="75" t="str">
        <f t="shared" si="546"/>
        <v/>
      </c>
      <c r="Q7026" s="77" t="str">
        <f t="shared" si="547"/>
        <v/>
      </c>
      <c r="R7026" s="77" t="str">
        <f t="shared" si="548"/>
        <v/>
      </c>
      <c r="S7026" s="77" t="str">
        <f>IF(O7026="","",IF(OR(VALUE(LEFT(O7026,2))&gt;IF(RIGHT(J7026,1)="M",7,19),AND(OR(LEFT(O7026,2)={"07","19"}),VALUE(RIGHT(O7026,2))&gt;15)),TRUE,FALSE))</f>
        <v/>
      </c>
      <c r="T7026" s="77" t="str">
        <f>IF(O7026="","",IF(OR(VALUE(LEFT(O7026,2))&gt;IF(RIGHT(J7026,1)="M",7,19),AND(OR(LEFT(O7026,2)={"07","19"}),VALUE(RIGHT(O7026,2))&gt;5)),TRUE,FALSE))</f>
        <v/>
      </c>
    </row>
    <row r="7027" spans="12:20" x14ac:dyDescent="0.25">
      <c r="L7027" s="75">
        <f>COUNTIF($B$2:B7027,B7027)</f>
        <v>0</v>
      </c>
      <c r="M7027" s="75">
        <f>COUNTIF($L$2:L7027,4)</f>
        <v>42</v>
      </c>
      <c r="N7027" s="76" t="str">
        <f t="shared" si="549"/>
        <v>0</v>
      </c>
      <c r="O7027" s="76" t="str">
        <f t="shared" si="545"/>
        <v/>
      </c>
      <c r="P7027" s="75" t="str">
        <f t="shared" si="546"/>
        <v/>
      </c>
      <c r="Q7027" s="77" t="str">
        <f t="shared" si="547"/>
        <v/>
      </c>
      <c r="R7027" s="77" t="str">
        <f t="shared" si="548"/>
        <v/>
      </c>
      <c r="S7027" s="77" t="str">
        <f>IF(O7027="","",IF(OR(VALUE(LEFT(O7027,2))&gt;IF(RIGHT(J7027,1)="M",7,19),AND(OR(LEFT(O7027,2)={"07","19"}),VALUE(RIGHT(O7027,2))&gt;15)),TRUE,FALSE))</f>
        <v/>
      </c>
      <c r="T7027" s="77" t="str">
        <f>IF(O7027="","",IF(OR(VALUE(LEFT(O7027,2))&gt;IF(RIGHT(J7027,1)="M",7,19),AND(OR(LEFT(O7027,2)={"07","19"}),VALUE(RIGHT(O7027,2))&gt;5)),TRUE,FALSE))</f>
        <v/>
      </c>
    </row>
    <row r="7028" spans="12:20" x14ac:dyDescent="0.25">
      <c r="L7028" s="75">
        <f>COUNTIF($B$2:B7028,B7028)</f>
        <v>0</v>
      </c>
      <c r="M7028" s="75">
        <f>COUNTIF($L$2:L7028,4)</f>
        <v>42</v>
      </c>
      <c r="N7028" s="76" t="str">
        <f t="shared" si="549"/>
        <v>0</v>
      </c>
      <c r="O7028" s="76" t="str">
        <f t="shared" si="545"/>
        <v/>
      </c>
      <c r="P7028" s="75" t="str">
        <f t="shared" si="546"/>
        <v/>
      </c>
      <c r="Q7028" s="77" t="str">
        <f t="shared" si="547"/>
        <v/>
      </c>
      <c r="R7028" s="77" t="str">
        <f t="shared" si="548"/>
        <v/>
      </c>
      <c r="S7028" s="77" t="str">
        <f>IF(O7028="","",IF(OR(VALUE(LEFT(O7028,2))&gt;IF(RIGHT(J7028,1)="M",7,19),AND(OR(LEFT(O7028,2)={"07","19"}),VALUE(RIGHT(O7028,2))&gt;15)),TRUE,FALSE))</f>
        <v/>
      </c>
      <c r="T7028" s="77" t="str">
        <f>IF(O7028="","",IF(OR(VALUE(LEFT(O7028,2))&gt;IF(RIGHT(J7028,1)="M",7,19),AND(OR(LEFT(O7028,2)={"07","19"}),VALUE(RIGHT(O7028,2))&gt;5)),TRUE,FALSE))</f>
        <v/>
      </c>
    </row>
    <row r="7029" spans="12:20" x14ac:dyDescent="0.25">
      <c r="L7029" s="75">
        <f>COUNTIF($B$2:B7029,B7029)</f>
        <v>0</v>
      </c>
      <c r="M7029" s="75">
        <f>COUNTIF($L$2:L7029,4)</f>
        <v>42</v>
      </c>
      <c r="N7029" s="76" t="str">
        <f t="shared" si="549"/>
        <v>0</v>
      </c>
      <c r="O7029" s="76" t="str">
        <f t="shared" si="545"/>
        <v/>
      </c>
      <c r="P7029" s="75" t="str">
        <f t="shared" si="546"/>
        <v/>
      </c>
      <c r="Q7029" s="77" t="str">
        <f t="shared" si="547"/>
        <v/>
      </c>
      <c r="R7029" s="77" t="str">
        <f t="shared" si="548"/>
        <v/>
      </c>
      <c r="S7029" s="77" t="str">
        <f>IF(O7029="","",IF(OR(VALUE(LEFT(O7029,2))&gt;IF(RIGHT(J7029,1)="M",7,19),AND(OR(LEFT(O7029,2)={"07","19"}),VALUE(RIGHT(O7029,2))&gt;15)),TRUE,FALSE))</f>
        <v/>
      </c>
      <c r="T7029" s="77" t="str">
        <f>IF(O7029="","",IF(OR(VALUE(LEFT(O7029,2))&gt;IF(RIGHT(J7029,1)="M",7,19),AND(OR(LEFT(O7029,2)={"07","19"}),VALUE(RIGHT(O7029,2))&gt;5)),TRUE,FALSE))</f>
        <v/>
      </c>
    </row>
    <row r="7030" spans="12:20" x14ac:dyDescent="0.25">
      <c r="L7030" s="75">
        <f>COUNTIF($B$2:B7030,B7030)</f>
        <v>0</v>
      </c>
      <c r="M7030" s="75">
        <f>COUNTIF($L$2:L7030,4)</f>
        <v>42</v>
      </c>
      <c r="N7030" s="76" t="str">
        <f t="shared" si="549"/>
        <v>0</v>
      </c>
      <c r="O7030" s="76" t="str">
        <f t="shared" si="545"/>
        <v/>
      </c>
      <c r="P7030" s="75" t="str">
        <f t="shared" si="546"/>
        <v/>
      </c>
      <c r="Q7030" s="77" t="str">
        <f t="shared" si="547"/>
        <v/>
      </c>
      <c r="R7030" s="77" t="str">
        <f t="shared" si="548"/>
        <v/>
      </c>
      <c r="S7030" s="77" t="str">
        <f>IF(O7030="","",IF(OR(VALUE(LEFT(O7030,2))&gt;IF(RIGHT(J7030,1)="M",7,19),AND(OR(LEFT(O7030,2)={"07","19"}),VALUE(RIGHT(O7030,2))&gt;15)),TRUE,FALSE))</f>
        <v/>
      </c>
      <c r="T7030" s="77" t="str">
        <f>IF(O7030="","",IF(OR(VALUE(LEFT(O7030,2))&gt;IF(RIGHT(J7030,1)="M",7,19),AND(OR(LEFT(O7030,2)={"07","19"}),VALUE(RIGHT(O7030,2))&gt;5)),TRUE,FALSE))</f>
        <v/>
      </c>
    </row>
    <row r="7031" spans="12:20" x14ac:dyDescent="0.25">
      <c r="L7031" s="75">
        <f>COUNTIF($B$2:B7031,B7031)</f>
        <v>0</v>
      </c>
      <c r="M7031" s="75">
        <f>COUNTIF($L$2:L7031,4)</f>
        <v>42</v>
      </c>
      <c r="N7031" s="76" t="str">
        <f t="shared" si="549"/>
        <v>0</v>
      </c>
      <c r="O7031" s="76" t="str">
        <f t="shared" si="545"/>
        <v/>
      </c>
      <c r="P7031" s="75" t="str">
        <f t="shared" si="546"/>
        <v/>
      </c>
      <c r="Q7031" s="77" t="str">
        <f t="shared" si="547"/>
        <v/>
      </c>
      <c r="R7031" s="77" t="str">
        <f t="shared" si="548"/>
        <v/>
      </c>
      <c r="S7031" s="77" t="str">
        <f>IF(O7031="","",IF(OR(VALUE(LEFT(O7031,2))&gt;IF(RIGHT(J7031,1)="M",7,19),AND(OR(LEFT(O7031,2)={"07","19"}),VALUE(RIGHT(O7031,2))&gt;15)),TRUE,FALSE))</f>
        <v/>
      </c>
      <c r="T7031" s="77" t="str">
        <f>IF(O7031="","",IF(OR(VALUE(LEFT(O7031,2))&gt;IF(RIGHT(J7031,1)="M",7,19),AND(OR(LEFT(O7031,2)={"07","19"}),VALUE(RIGHT(O7031,2))&gt;5)),TRUE,FALSE))</f>
        <v/>
      </c>
    </row>
    <row r="7032" spans="12:20" x14ac:dyDescent="0.25">
      <c r="L7032" s="75">
        <f>COUNTIF($B$2:B7032,B7032)</f>
        <v>0</v>
      </c>
      <c r="M7032" s="75">
        <f>COUNTIF($L$2:L7032,4)</f>
        <v>42</v>
      </c>
      <c r="N7032" s="76" t="str">
        <f t="shared" si="549"/>
        <v>0</v>
      </c>
      <c r="O7032" s="76" t="str">
        <f t="shared" si="545"/>
        <v/>
      </c>
      <c r="P7032" s="75" t="str">
        <f t="shared" si="546"/>
        <v/>
      </c>
      <c r="Q7032" s="77" t="str">
        <f t="shared" si="547"/>
        <v/>
      </c>
      <c r="R7032" s="77" t="str">
        <f t="shared" si="548"/>
        <v/>
      </c>
      <c r="S7032" s="77" t="str">
        <f>IF(O7032="","",IF(OR(VALUE(LEFT(O7032,2))&gt;IF(RIGHT(J7032,1)="M",7,19),AND(OR(LEFT(O7032,2)={"07","19"}),VALUE(RIGHT(O7032,2))&gt;15)),TRUE,FALSE))</f>
        <v/>
      </c>
      <c r="T7032" s="77" t="str">
        <f>IF(O7032="","",IF(OR(VALUE(LEFT(O7032,2))&gt;IF(RIGHT(J7032,1)="M",7,19),AND(OR(LEFT(O7032,2)={"07","19"}),VALUE(RIGHT(O7032,2))&gt;5)),TRUE,FALSE))</f>
        <v/>
      </c>
    </row>
    <row r="7033" spans="12:20" x14ac:dyDescent="0.25">
      <c r="L7033" s="75">
        <f>COUNTIF($B$2:B7033,B7033)</f>
        <v>0</v>
      </c>
      <c r="M7033" s="75">
        <f>COUNTIF($L$2:L7033,4)</f>
        <v>42</v>
      </c>
      <c r="N7033" s="76" t="str">
        <f t="shared" si="549"/>
        <v>0</v>
      </c>
      <c r="O7033" s="76" t="str">
        <f t="shared" si="545"/>
        <v/>
      </c>
      <c r="P7033" s="75" t="str">
        <f t="shared" si="546"/>
        <v/>
      </c>
      <c r="Q7033" s="77" t="str">
        <f t="shared" si="547"/>
        <v/>
      </c>
      <c r="R7033" s="77" t="str">
        <f t="shared" si="548"/>
        <v/>
      </c>
      <c r="S7033" s="77" t="str">
        <f>IF(O7033="","",IF(OR(VALUE(LEFT(O7033,2))&gt;IF(RIGHT(J7033,1)="M",7,19),AND(OR(LEFT(O7033,2)={"07","19"}),VALUE(RIGHT(O7033,2))&gt;15)),TRUE,FALSE))</f>
        <v/>
      </c>
      <c r="T7033" s="77" t="str">
        <f>IF(O7033="","",IF(OR(VALUE(LEFT(O7033,2))&gt;IF(RIGHT(J7033,1)="M",7,19),AND(OR(LEFT(O7033,2)={"07","19"}),VALUE(RIGHT(O7033,2))&gt;5)),TRUE,FALSE))</f>
        <v/>
      </c>
    </row>
    <row r="7034" spans="12:20" x14ac:dyDescent="0.25">
      <c r="L7034" s="75">
        <f>COUNTIF($B$2:B7034,B7034)</f>
        <v>0</v>
      </c>
      <c r="M7034" s="75">
        <f>COUNTIF($L$2:L7034,4)</f>
        <v>42</v>
      </c>
      <c r="N7034" s="76" t="str">
        <f t="shared" si="549"/>
        <v>0</v>
      </c>
      <c r="O7034" s="76" t="str">
        <f t="shared" si="545"/>
        <v/>
      </c>
      <c r="P7034" s="75" t="str">
        <f t="shared" si="546"/>
        <v/>
      </c>
      <c r="Q7034" s="77" t="str">
        <f t="shared" si="547"/>
        <v/>
      </c>
      <c r="R7034" s="77" t="str">
        <f t="shared" si="548"/>
        <v/>
      </c>
      <c r="S7034" s="77" t="str">
        <f>IF(O7034="","",IF(OR(VALUE(LEFT(O7034,2))&gt;IF(RIGHT(J7034,1)="M",7,19),AND(OR(LEFT(O7034,2)={"07","19"}),VALUE(RIGHT(O7034,2))&gt;15)),TRUE,FALSE))</f>
        <v/>
      </c>
      <c r="T7034" s="77" t="str">
        <f>IF(O7034="","",IF(OR(VALUE(LEFT(O7034,2))&gt;IF(RIGHT(J7034,1)="M",7,19),AND(OR(LEFT(O7034,2)={"07","19"}),VALUE(RIGHT(O7034,2))&gt;5)),TRUE,FALSE))</f>
        <v/>
      </c>
    </row>
    <row r="7035" spans="12:20" x14ac:dyDescent="0.25">
      <c r="L7035" s="75">
        <f>COUNTIF($B$2:B7035,B7035)</f>
        <v>0</v>
      </c>
      <c r="M7035" s="75">
        <f>COUNTIF($L$2:L7035,4)</f>
        <v>42</v>
      </c>
      <c r="N7035" s="76" t="str">
        <f t="shared" si="549"/>
        <v>0</v>
      </c>
      <c r="O7035" s="76" t="str">
        <f t="shared" si="545"/>
        <v/>
      </c>
      <c r="P7035" s="75" t="str">
        <f t="shared" si="546"/>
        <v/>
      </c>
      <c r="Q7035" s="77" t="str">
        <f t="shared" si="547"/>
        <v/>
      </c>
      <c r="R7035" s="77" t="str">
        <f t="shared" si="548"/>
        <v/>
      </c>
      <c r="S7035" s="77" t="str">
        <f>IF(O7035="","",IF(OR(VALUE(LEFT(O7035,2))&gt;IF(RIGHT(J7035,1)="M",7,19),AND(OR(LEFT(O7035,2)={"07","19"}),VALUE(RIGHT(O7035,2))&gt;15)),TRUE,FALSE))</f>
        <v/>
      </c>
      <c r="T7035" s="77" t="str">
        <f>IF(O7035="","",IF(OR(VALUE(LEFT(O7035,2))&gt;IF(RIGHT(J7035,1)="M",7,19),AND(OR(LEFT(O7035,2)={"07","19"}),VALUE(RIGHT(O7035,2))&gt;5)),TRUE,FALSE))</f>
        <v/>
      </c>
    </row>
    <row r="7036" spans="12:20" x14ac:dyDescent="0.25">
      <c r="L7036" s="75">
        <f>COUNTIF($B$2:B7036,B7036)</f>
        <v>0</v>
      </c>
      <c r="M7036" s="75">
        <f>COUNTIF($L$2:L7036,4)</f>
        <v>42</v>
      </c>
      <c r="N7036" s="76" t="str">
        <f t="shared" si="549"/>
        <v>0</v>
      </c>
      <c r="O7036" s="76" t="str">
        <f t="shared" si="545"/>
        <v/>
      </c>
      <c r="P7036" s="75" t="str">
        <f t="shared" si="546"/>
        <v/>
      </c>
      <c r="Q7036" s="77" t="str">
        <f t="shared" si="547"/>
        <v/>
      </c>
      <c r="R7036" s="77" t="str">
        <f t="shared" si="548"/>
        <v/>
      </c>
      <c r="S7036" s="77" t="str">
        <f>IF(O7036="","",IF(OR(VALUE(LEFT(O7036,2))&gt;IF(RIGHT(J7036,1)="M",7,19),AND(OR(LEFT(O7036,2)={"07","19"}),VALUE(RIGHT(O7036,2))&gt;15)),TRUE,FALSE))</f>
        <v/>
      </c>
      <c r="T7036" s="77" t="str">
        <f>IF(O7036="","",IF(OR(VALUE(LEFT(O7036,2))&gt;IF(RIGHT(J7036,1)="M",7,19),AND(OR(LEFT(O7036,2)={"07","19"}),VALUE(RIGHT(O7036,2))&gt;5)),TRUE,FALSE))</f>
        <v/>
      </c>
    </row>
    <row r="7037" spans="12:20" x14ac:dyDescent="0.25">
      <c r="L7037" s="75">
        <f>COUNTIF($B$2:B7037,B7037)</f>
        <v>0</v>
      </c>
      <c r="M7037" s="75">
        <f>COUNTIF($L$2:L7037,4)</f>
        <v>42</v>
      </c>
      <c r="N7037" s="76" t="str">
        <f t="shared" si="549"/>
        <v>0</v>
      </c>
      <c r="O7037" s="76" t="str">
        <f t="shared" si="545"/>
        <v/>
      </c>
      <c r="P7037" s="75" t="str">
        <f t="shared" si="546"/>
        <v/>
      </c>
      <c r="Q7037" s="77" t="str">
        <f t="shared" si="547"/>
        <v/>
      </c>
      <c r="R7037" s="77" t="str">
        <f t="shared" si="548"/>
        <v/>
      </c>
      <c r="S7037" s="77" t="str">
        <f>IF(O7037="","",IF(OR(VALUE(LEFT(O7037,2))&gt;IF(RIGHT(J7037,1)="M",7,19),AND(OR(LEFT(O7037,2)={"07","19"}),VALUE(RIGHT(O7037,2))&gt;15)),TRUE,FALSE))</f>
        <v/>
      </c>
      <c r="T7037" s="77" t="str">
        <f>IF(O7037="","",IF(OR(VALUE(LEFT(O7037,2))&gt;IF(RIGHT(J7037,1)="M",7,19),AND(OR(LEFT(O7037,2)={"07","19"}),VALUE(RIGHT(O7037,2))&gt;5)),TRUE,FALSE))</f>
        <v/>
      </c>
    </row>
    <row r="7038" spans="12:20" x14ac:dyDescent="0.25">
      <c r="L7038" s="75">
        <f>COUNTIF($B$2:B7038,B7038)</f>
        <v>0</v>
      </c>
      <c r="M7038" s="75">
        <f>COUNTIF($L$2:L7038,4)</f>
        <v>42</v>
      </c>
      <c r="N7038" s="76" t="str">
        <f t="shared" si="549"/>
        <v>0</v>
      </c>
      <c r="O7038" s="76" t="str">
        <f t="shared" si="545"/>
        <v/>
      </c>
      <c r="P7038" s="75" t="str">
        <f t="shared" si="546"/>
        <v/>
      </c>
      <c r="Q7038" s="77" t="str">
        <f t="shared" si="547"/>
        <v/>
      </c>
      <c r="R7038" s="77" t="str">
        <f t="shared" si="548"/>
        <v/>
      </c>
      <c r="S7038" s="77" t="str">
        <f>IF(O7038="","",IF(OR(VALUE(LEFT(O7038,2))&gt;IF(RIGHT(J7038,1)="M",7,19),AND(OR(LEFT(O7038,2)={"07","19"}),VALUE(RIGHT(O7038,2))&gt;15)),TRUE,FALSE))</f>
        <v/>
      </c>
      <c r="T7038" s="77" t="str">
        <f>IF(O7038="","",IF(OR(VALUE(LEFT(O7038,2))&gt;IF(RIGHT(J7038,1)="M",7,19),AND(OR(LEFT(O7038,2)={"07","19"}),VALUE(RIGHT(O7038,2))&gt;5)),TRUE,FALSE))</f>
        <v/>
      </c>
    </row>
    <row r="7039" spans="12:20" x14ac:dyDescent="0.25">
      <c r="L7039" s="75">
        <f>COUNTIF($B$2:B7039,B7039)</f>
        <v>0</v>
      </c>
      <c r="M7039" s="75">
        <f>COUNTIF($L$2:L7039,4)</f>
        <v>42</v>
      </c>
      <c r="N7039" s="76" t="str">
        <f t="shared" si="549"/>
        <v>0</v>
      </c>
      <c r="O7039" s="76" t="str">
        <f t="shared" si="545"/>
        <v/>
      </c>
      <c r="P7039" s="75" t="str">
        <f t="shared" si="546"/>
        <v/>
      </c>
      <c r="Q7039" s="77" t="str">
        <f t="shared" si="547"/>
        <v/>
      </c>
      <c r="R7039" s="77" t="str">
        <f t="shared" si="548"/>
        <v/>
      </c>
      <c r="S7039" s="77" t="str">
        <f>IF(O7039="","",IF(OR(VALUE(LEFT(O7039,2))&gt;IF(RIGHT(J7039,1)="M",7,19),AND(OR(LEFT(O7039,2)={"07","19"}),VALUE(RIGHT(O7039,2))&gt;15)),TRUE,FALSE))</f>
        <v/>
      </c>
      <c r="T7039" s="77" t="str">
        <f>IF(O7039="","",IF(OR(VALUE(LEFT(O7039,2))&gt;IF(RIGHT(J7039,1)="M",7,19),AND(OR(LEFT(O7039,2)={"07","19"}),VALUE(RIGHT(O7039,2))&gt;5)),TRUE,FALSE))</f>
        <v/>
      </c>
    </row>
    <row r="7040" spans="12:20" x14ac:dyDescent="0.25">
      <c r="L7040" s="75">
        <f>COUNTIF($B$2:B7040,B7040)</f>
        <v>0</v>
      </c>
      <c r="M7040" s="75">
        <f>COUNTIF($L$2:L7040,4)</f>
        <v>42</v>
      </c>
      <c r="N7040" s="76" t="str">
        <f t="shared" si="549"/>
        <v>0</v>
      </c>
      <c r="O7040" s="76" t="str">
        <f t="shared" si="545"/>
        <v/>
      </c>
      <c r="P7040" s="75" t="str">
        <f t="shared" si="546"/>
        <v/>
      </c>
      <c r="Q7040" s="77" t="str">
        <f t="shared" si="547"/>
        <v/>
      </c>
      <c r="R7040" s="77" t="str">
        <f t="shared" si="548"/>
        <v/>
      </c>
      <c r="S7040" s="77" t="str">
        <f>IF(O7040="","",IF(OR(VALUE(LEFT(O7040,2))&gt;IF(RIGHT(J7040,1)="M",7,19),AND(OR(LEFT(O7040,2)={"07","19"}),VALUE(RIGHT(O7040,2))&gt;15)),TRUE,FALSE))</f>
        <v/>
      </c>
      <c r="T7040" s="77" t="str">
        <f>IF(O7040="","",IF(OR(VALUE(LEFT(O7040,2))&gt;IF(RIGHT(J7040,1)="M",7,19),AND(OR(LEFT(O7040,2)={"07","19"}),VALUE(RIGHT(O7040,2))&gt;5)),TRUE,FALSE))</f>
        <v/>
      </c>
    </row>
    <row r="7041" spans="12:20" x14ac:dyDescent="0.25">
      <c r="L7041" s="75">
        <f>COUNTIF($B$2:B7041,B7041)</f>
        <v>0</v>
      </c>
      <c r="M7041" s="75">
        <f>COUNTIF($L$2:L7041,4)</f>
        <v>42</v>
      </c>
      <c r="N7041" s="76" t="str">
        <f t="shared" si="549"/>
        <v>0</v>
      </c>
      <c r="O7041" s="76" t="str">
        <f t="shared" si="545"/>
        <v/>
      </c>
      <c r="P7041" s="75" t="str">
        <f t="shared" si="546"/>
        <v/>
      </c>
      <c r="Q7041" s="77" t="str">
        <f t="shared" si="547"/>
        <v/>
      </c>
      <c r="R7041" s="77" t="str">
        <f t="shared" si="548"/>
        <v/>
      </c>
      <c r="S7041" s="77" t="str">
        <f>IF(O7041="","",IF(OR(VALUE(LEFT(O7041,2))&gt;IF(RIGHT(J7041,1)="M",7,19),AND(OR(LEFT(O7041,2)={"07","19"}),VALUE(RIGHT(O7041,2))&gt;15)),TRUE,FALSE))</f>
        <v/>
      </c>
      <c r="T7041" s="77" t="str">
        <f>IF(O7041="","",IF(OR(VALUE(LEFT(O7041,2))&gt;IF(RIGHT(J7041,1)="M",7,19),AND(OR(LEFT(O7041,2)={"07","19"}),VALUE(RIGHT(O7041,2))&gt;5)),TRUE,FALSE))</f>
        <v/>
      </c>
    </row>
    <row r="7042" spans="12:20" x14ac:dyDescent="0.25">
      <c r="L7042" s="75">
        <f>COUNTIF($B$2:B7042,B7042)</f>
        <v>0</v>
      </c>
      <c r="M7042" s="75">
        <f>COUNTIF($L$2:L7042,4)</f>
        <v>42</v>
      </c>
      <c r="N7042" s="76" t="str">
        <f t="shared" si="549"/>
        <v>0</v>
      </c>
      <c r="O7042" s="76" t="str">
        <f t="shared" ref="O7042:O7105" si="550">TRIM(SUBSTITUTE(SUBSTITUTE(D7042,"+",""),"_",""))</f>
        <v/>
      </c>
      <c r="P7042" s="75" t="str">
        <f t="shared" ref="P7042:P7105" si="551">TRIM(SUBSTITUTE(SUBSTITUTE(E7042,"+",""),"_",""))</f>
        <v/>
      </c>
      <c r="Q7042" s="77" t="str">
        <f t="shared" ref="Q7042:Q7105" si="552">IFERROR(IF(RIGHT(P7042,2)&lt;RIGHT(O7042,2),IF(P7042&lt;O7042,P7042+2360-O7042,P7042-40-O7042),IF(P7042&lt;O7042,P7042+2400-O7042,P7042-O7042)),"")</f>
        <v/>
      </c>
      <c r="R7042" s="77" t="str">
        <f t="shared" ref="R7042:R7105" si="553">IFERROR(ROUNDDOWN(Q7042/100,0),"")</f>
        <v/>
      </c>
      <c r="S7042" s="77" t="str">
        <f>IF(O7042="","",IF(OR(VALUE(LEFT(O7042,2))&gt;IF(RIGHT(J7042,1)="M",7,19),AND(OR(LEFT(O7042,2)={"07","19"}),VALUE(RIGHT(O7042,2))&gt;15)),TRUE,FALSE))</f>
        <v/>
      </c>
      <c r="T7042" s="77" t="str">
        <f>IF(O7042="","",IF(OR(VALUE(LEFT(O7042,2))&gt;IF(RIGHT(J7042,1)="M",7,19),AND(OR(LEFT(O7042,2)={"07","19"}),VALUE(RIGHT(O7042,2))&gt;5)),TRUE,FALSE))</f>
        <v/>
      </c>
    </row>
    <row r="7043" spans="12:20" x14ac:dyDescent="0.25">
      <c r="L7043" s="75">
        <f>COUNTIF($B$2:B7043,B7043)</f>
        <v>0</v>
      </c>
      <c r="M7043" s="75">
        <f>COUNTIF($L$2:L7043,4)</f>
        <v>42</v>
      </c>
      <c r="N7043" s="76" t="str">
        <f t="shared" ref="N7043:N7106" si="554">A7043&amp;DAY(C7043)</f>
        <v>0</v>
      </c>
      <c r="O7043" s="76" t="str">
        <f t="shared" si="550"/>
        <v/>
      </c>
      <c r="P7043" s="75" t="str">
        <f t="shared" si="551"/>
        <v/>
      </c>
      <c r="Q7043" s="77" t="str">
        <f t="shared" si="552"/>
        <v/>
      </c>
      <c r="R7043" s="77" t="str">
        <f t="shared" si="553"/>
        <v/>
      </c>
      <c r="S7043" s="77" t="str">
        <f>IF(O7043="","",IF(OR(VALUE(LEFT(O7043,2))&gt;IF(RIGHT(J7043,1)="M",7,19),AND(OR(LEFT(O7043,2)={"07","19"}),VALUE(RIGHT(O7043,2))&gt;15)),TRUE,FALSE))</f>
        <v/>
      </c>
      <c r="T7043" s="77" t="str">
        <f>IF(O7043="","",IF(OR(VALUE(LEFT(O7043,2))&gt;IF(RIGHT(J7043,1)="M",7,19),AND(OR(LEFT(O7043,2)={"07","19"}),VALUE(RIGHT(O7043,2))&gt;5)),TRUE,FALSE))</f>
        <v/>
      </c>
    </row>
    <row r="7044" spans="12:20" x14ac:dyDescent="0.25">
      <c r="L7044" s="75">
        <f>COUNTIF($B$2:B7044,B7044)</f>
        <v>0</v>
      </c>
      <c r="M7044" s="75">
        <f>COUNTIF($L$2:L7044,4)</f>
        <v>42</v>
      </c>
      <c r="N7044" s="76" t="str">
        <f t="shared" si="554"/>
        <v>0</v>
      </c>
      <c r="O7044" s="76" t="str">
        <f t="shared" si="550"/>
        <v/>
      </c>
      <c r="P7044" s="75" t="str">
        <f t="shared" si="551"/>
        <v/>
      </c>
      <c r="Q7044" s="77" t="str">
        <f t="shared" si="552"/>
        <v/>
      </c>
      <c r="R7044" s="77" t="str">
        <f t="shared" si="553"/>
        <v/>
      </c>
      <c r="S7044" s="77" t="str">
        <f>IF(O7044="","",IF(OR(VALUE(LEFT(O7044,2))&gt;IF(RIGHT(J7044,1)="M",7,19),AND(OR(LEFT(O7044,2)={"07","19"}),VALUE(RIGHT(O7044,2))&gt;15)),TRUE,FALSE))</f>
        <v/>
      </c>
      <c r="T7044" s="77" t="str">
        <f>IF(O7044="","",IF(OR(VALUE(LEFT(O7044,2))&gt;IF(RIGHT(J7044,1)="M",7,19),AND(OR(LEFT(O7044,2)={"07","19"}),VALUE(RIGHT(O7044,2))&gt;5)),TRUE,FALSE))</f>
        <v/>
      </c>
    </row>
    <row r="7045" spans="12:20" x14ac:dyDescent="0.25">
      <c r="L7045" s="75">
        <f>COUNTIF($B$2:B7045,B7045)</f>
        <v>0</v>
      </c>
      <c r="M7045" s="75">
        <f>COUNTIF($L$2:L7045,4)</f>
        <v>42</v>
      </c>
      <c r="N7045" s="76" t="str">
        <f t="shared" si="554"/>
        <v>0</v>
      </c>
      <c r="O7045" s="76" t="str">
        <f t="shared" si="550"/>
        <v/>
      </c>
      <c r="P7045" s="75" t="str">
        <f t="shared" si="551"/>
        <v/>
      </c>
      <c r="Q7045" s="77" t="str">
        <f t="shared" si="552"/>
        <v/>
      </c>
      <c r="R7045" s="77" t="str">
        <f t="shared" si="553"/>
        <v/>
      </c>
      <c r="S7045" s="77" t="str">
        <f>IF(O7045="","",IF(OR(VALUE(LEFT(O7045,2))&gt;IF(RIGHT(J7045,1)="M",7,19),AND(OR(LEFT(O7045,2)={"07","19"}),VALUE(RIGHT(O7045,2))&gt;15)),TRUE,FALSE))</f>
        <v/>
      </c>
      <c r="T7045" s="77" t="str">
        <f>IF(O7045="","",IF(OR(VALUE(LEFT(O7045,2))&gt;IF(RIGHT(J7045,1)="M",7,19),AND(OR(LEFT(O7045,2)={"07","19"}),VALUE(RIGHT(O7045,2))&gt;5)),TRUE,FALSE))</f>
        <v/>
      </c>
    </row>
    <row r="7046" spans="12:20" x14ac:dyDescent="0.25">
      <c r="L7046" s="75">
        <f>COUNTIF($B$2:B7046,B7046)</f>
        <v>0</v>
      </c>
      <c r="M7046" s="75">
        <f>COUNTIF($L$2:L7046,4)</f>
        <v>42</v>
      </c>
      <c r="N7046" s="76" t="str">
        <f t="shared" si="554"/>
        <v>0</v>
      </c>
      <c r="O7046" s="76" t="str">
        <f t="shared" si="550"/>
        <v/>
      </c>
      <c r="P7046" s="75" t="str">
        <f t="shared" si="551"/>
        <v/>
      </c>
      <c r="Q7046" s="77" t="str">
        <f t="shared" si="552"/>
        <v/>
      </c>
      <c r="R7046" s="77" t="str">
        <f t="shared" si="553"/>
        <v/>
      </c>
      <c r="S7046" s="77" t="str">
        <f>IF(O7046="","",IF(OR(VALUE(LEFT(O7046,2))&gt;IF(RIGHT(J7046,1)="M",7,19),AND(OR(LEFT(O7046,2)={"07","19"}),VALUE(RIGHT(O7046,2))&gt;15)),TRUE,FALSE))</f>
        <v/>
      </c>
      <c r="T7046" s="77" t="str">
        <f>IF(O7046="","",IF(OR(VALUE(LEFT(O7046,2))&gt;IF(RIGHT(J7046,1)="M",7,19),AND(OR(LEFT(O7046,2)={"07","19"}),VALUE(RIGHT(O7046,2))&gt;5)),TRUE,FALSE))</f>
        <v/>
      </c>
    </row>
    <row r="7047" spans="12:20" x14ac:dyDescent="0.25">
      <c r="L7047" s="75">
        <f>COUNTIF($B$2:B7047,B7047)</f>
        <v>0</v>
      </c>
      <c r="M7047" s="75">
        <f>COUNTIF($L$2:L7047,4)</f>
        <v>42</v>
      </c>
      <c r="N7047" s="76" t="str">
        <f t="shared" si="554"/>
        <v>0</v>
      </c>
      <c r="O7047" s="76" t="str">
        <f t="shared" si="550"/>
        <v/>
      </c>
      <c r="P7047" s="75" t="str">
        <f t="shared" si="551"/>
        <v/>
      </c>
      <c r="Q7047" s="77" t="str">
        <f t="shared" si="552"/>
        <v/>
      </c>
      <c r="R7047" s="77" t="str">
        <f t="shared" si="553"/>
        <v/>
      </c>
      <c r="S7047" s="77" t="str">
        <f>IF(O7047="","",IF(OR(VALUE(LEFT(O7047,2))&gt;IF(RIGHT(J7047,1)="M",7,19),AND(OR(LEFT(O7047,2)={"07","19"}),VALUE(RIGHT(O7047,2))&gt;15)),TRUE,FALSE))</f>
        <v/>
      </c>
      <c r="T7047" s="77" t="str">
        <f>IF(O7047="","",IF(OR(VALUE(LEFT(O7047,2))&gt;IF(RIGHT(J7047,1)="M",7,19),AND(OR(LEFT(O7047,2)={"07","19"}),VALUE(RIGHT(O7047,2))&gt;5)),TRUE,FALSE))</f>
        <v/>
      </c>
    </row>
    <row r="7048" spans="12:20" x14ac:dyDescent="0.25">
      <c r="L7048" s="75">
        <f>COUNTIF($B$2:B7048,B7048)</f>
        <v>0</v>
      </c>
      <c r="M7048" s="75">
        <f>COUNTIF($L$2:L7048,4)</f>
        <v>42</v>
      </c>
      <c r="N7048" s="76" t="str">
        <f t="shared" si="554"/>
        <v>0</v>
      </c>
      <c r="O7048" s="76" t="str">
        <f t="shared" si="550"/>
        <v/>
      </c>
      <c r="P7048" s="75" t="str">
        <f t="shared" si="551"/>
        <v/>
      </c>
      <c r="Q7048" s="77" t="str">
        <f t="shared" si="552"/>
        <v/>
      </c>
      <c r="R7048" s="77" t="str">
        <f t="shared" si="553"/>
        <v/>
      </c>
      <c r="S7048" s="77" t="str">
        <f>IF(O7048="","",IF(OR(VALUE(LEFT(O7048,2))&gt;IF(RIGHT(J7048,1)="M",7,19),AND(OR(LEFT(O7048,2)={"07","19"}),VALUE(RIGHT(O7048,2))&gt;15)),TRUE,FALSE))</f>
        <v/>
      </c>
      <c r="T7048" s="77" t="str">
        <f>IF(O7048="","",IF(OR(VALUE(LEFT(O7048,2))&gt;IF(RIGHT(J7048,1)="M",7,19),AND(OR(LEFT(O7048,2)={"07","19"}),VALUE(RIGHT(O7048,2))&gt;5)),TRUE,FALSE))</f>
        <v/>
      </c>
    </row>
    <row r="7049" spans="12:20" x14ac:dyDescent="0.25">
      <c r="L7049" s="75">
        <f>COUNTIF($B$2:B7049,B7049)</f>
        <v>0</v>
      </c>
      <c r="M7049" s="75">
        <f>COUNTIF($L$2:L7049,4)</f>
        <v>42</v>
      </c>
      <c r="N7049" s="76" t="str">
        <f t="shared" si="554"/>
        <v>0</v>
      </c>
      <c r="O7049" s="76" t="str">
        <f t="shared" si="550"/>
        <v/>
      </c>
      <c r="P7049" s="75" t="str">
        <f t="shared" si="551"/>
        <v/>
      </c>
      <c r="Q7049" s="77" t="str">
        <f t="shared" si="552"/>
        <v/>
      </c>
      <c r="R7049" s="77" t="str">
        <f t="shared" si="553"/>
        <v/>
      </c>
      <c r="S7049" s="77" t="str">
        <f>IF(O7049="","",IF(OR(VALUE(LEFT(O7049,2))&gt;IF(RIGHT(J7049,1)="M",7,19),AND(OR(LEFT(O7049,2)={"07","19"}),VALUE(RIGHT(O7049,2))&gt;15)),TRUE,FALSE))</f>
        <v/>
      </c>
      <c r="T7049" s="77" t="str">
        <f>IF(O7049="","",IF(OR(VALUE(LEFT(O7049,2))&gt;IF(RIGHT(J7049,1)="M",7,19),AND(OR(LEFT(O7049,2)={"07","19"}),VALUE(RIGHT(O7049,2))&gt;5)),TRUE,FALSE))</f>
        <v/>
      </c>
    </row>
    <row r="7050" spans="12:20" x14ac:dyDescent="0.25">
      <c r="L7050" s="75">
        <f>COUNTIF($B$2:B7050,B7050)</f>
        <v>0</v>
      </c>
      <c r="M7050" s="75">
        <f>COUNTIF($L$2:L7050,4)</f>
        <v>42</v>
      </c>
      <c r="N7050" s="76" t="str">
        <f t="shared" si="554"/>
        <v>0</v>
      </c>
      <c r="O7050" s="76" t="str">
        <f t="shared" si="550"/>
        <v/>
      </c>
      <c r="P7050" s="75" t="str">
        <f t="shared" si="551"/>
        <v/>
      </c>
      <c r="Q7050" s="77" t="str">
        <f t="shared" si="552"/>
        <v/>
      </c>
      <c r="R7050" s="77" t="str">
        <f t="shared" si="553"/>
        <v/>
      </c>
      <c r="S7050" s="77" t="str">
        <f>IF(O7050="","",IF(OR(VALUE(LEFT(O7050,2))&gt;IF(RIGHT(J7050,1)="M",7,19),AND(OR(LEFT(O7050,2)={"07","19"}),VALUE(RIGHT(O7050,2))&gt;15)),TRUE,FALSE))</f>
        <v/>
      </c>
      <c r="T7050" s="77" t="str">
        <f>IF(O7050="","",IF(OR(VALUE(LEFT(O7050,2))&gt;IF(RIGHT(J7050,1)="M",7,19),AND(OR(LEFT(O7050,2)={"07","19"}),VALUE(RIGHT(O7050,2))&gt;5)),TRUE,FALSE))</f>
        <v/>
      </c>
    </row>
    <row r="7051" spans="12:20" x14ac:dyDescent="0.25">
      <c r="L7051" s="75">
        <f>COUNTIF($B$2:B7051,B7051)</f>
        <v>0</v>
      </c>
      <c r="M7051" s="75">
        <f>COUNTIF($L$2:L7051,4)</f>
        <v>42</v>
      </c>
      <c r="N7051" s="76" t="str">
        <f t="shared" si="554"/>
        <v>0</v>
      </c>
      <c r="O7051" s="76" t="str">
        <f t="shared" si="550"/>
        <v/>
      </c>
      <c r="P7051" s="75" t="str">
        <f t="shared" si="551"/>
        <v/>
      </c>
      <c r="Q7051" s="77" t="str">
        <f t="shared" si="552"/>
        <v/>
      </c>
      <c r="R7051" s="77" t="str">
        <f t="shared" si="553"/>
        <v/>
      </c>
      <c r="S7051" s="77" t="str">
        <f>IF(O7051="","",IF(OR(VALUE(LEFT(O7051,2))&gt;IF(RIGHT(J7051,1)="M",7,19),AND(OR(LEFT(O7051,2)={"07","19"}),VALUE(RIGHT(O7051,2))&gt;15)),TRUE,FALSE))</f>
        <v/>
      </c>
      <c r="T7051" s="77" t="str">
        <f>IF(O7051="","",IF(OR(VALUE(LEFT(O7051,2))&gt;IF(RIGHT(J7051,1)="M",7,19),AND(OR(LEFT(O7051,2)={"07","19"}),VALUE(RIGHT(O7051,2))&gt;5)),TRUE,FALSE))</f>
        <v/>
      </c>
    </row>
    <row r="7052" spans="12:20" x14ac:dyDescent="0.25">
      <c r="L7052" s="75">
        <f>COUNTIF($B$2:B7052,B7052)</f>
        <v>0</v>
      </c>
      <c r="M7052" s="75">
        <f>COUNTIF($L$2:L7052,4)</f>
        <v>42</v>
      </c>
      <c r="N7052" s="76" t="str">
        <f t="shared" si="554"/>
        <v>0</v>
      </c>
      <c r="O7052" s="76" t="str">
        <f t="shared" si="550"/>
        <v/>
      </c>
      <c r="P7052" s="75" t="str">
        <f t="shared" si="551"/>
        <v/>
      </c>
      <c r="Q7052" s="77" t="str">
        <f t="shared" si="552"/>
        <v/>
      </c>
      <c r="R7052" s="77" t="str">
        <f t="shared" si="553"/>
        <v/>
      </c>
      <c r="S7052" s="77" t="str">
        <f>IF(O7052="","",IF(OR(VALUE(LEFT(O7052,2))&gt;IF(RIGHT(J7052,1)="M",7,19),AND(OR(LEFT(O7052,2)={"07","19"}),VALUE(RIGHT(O7052,2))&gt;15)),TRUE,FALSE))</f>
        <v/>
      </c>
      <c r="T7052" s="77" t="str">
        <f>IF(O7052="","",IF(OR(VALUE(LEFT(O7052,2))&gt;IF(RIGHT(J7052,1)="M",7,19),AND(OR(LEFT(O7052,2)={"07","19"}),VALUE(RIGHT(O7052,2))&gt;5)),TRUE,FALSE))</f>
        <v/>
      </c>
    </row>
    <row r="7053" spans="12:20" x14ac:dyDescent="0.25">
      <c r="L7053" s="75">
        <f>COUNTIF($B$2:B7053,B7053)</f>
        <v>0</v>
      </c>
      <c r="M7053" s="75">
        <f>COUNTIF($L$2:L7053,4)</f>
        <v>42</v>
      </c>
      <c r="N7053" s="76" t="str">
        <f t="shared" si="554"/>
        <v>0</v>
      </c>
      <c r="O7053" s="76" t="str">
        <f t="shared" si="550"/>
        <v/>
      </c>
      <c r="P7053" s="75" t="str">
        <f t="shared" si="551"/>
        <v/>
      </c>
      <c r="Q7053" s="77" t="str">
        <f t="shared" si="552"/>
        <v/>
      </c>
      <c r="R7053" s="77" t="str">
        <f t="shared" si="553"/>
        <v/>
      </c>
      <c r="S7053" s="77" t="str">
        <f>IF(O7053="","",IF(OR(VALUE(LEFT(O7053,2))&gt;IF(RIGHT(J7053,1)="M",7,19),AND(OR(LEFT(O7053,2)={"07","19"}),VALUE(RIGHT(O7053,2))&gt;15)),TRUE,FALSE))</f>
        <v/>
      </c>
      <c r="T7053" s="77" t="str">
        <f>IF(O7053="","",IF(OR(VALUE(LEFT(O7053,2))&gt;IF(RIGHT(J7053,1)="M",7,19),AND(OR(LEFT(O7053,2)={"07","19"}),VALUE(RIGHT(O7053,2))&gt;5)),TRUE,FALSE))</f>
        <v/>
      </c>
    </row>
    <row r="7054" spans="12:20" x14ac:dyDescent="0.25">
      <c r="L7054" s="75">
        <f>COUNTIF($B$2:B7054,B7054)</f>
        <v>0</v>
      </c>
      <c r="M7054" s="75">
        <f>COUNTIF($L$2:L7054,4)</f>
        <v>42</v>
      </c>
      <c r="N7054" s="76" t="str">
        <f t="shared" si="554"/>
        <v>0</v>
      </c>
      <c r="O7054" s="76" t="str">
        <f t="shared" si="550"/>
        <v/>
      </c>
      <c r="P7054" s="75" t="str">
        <f t="shared" si="551"/>
        <v/>
      </c>
      <c r="Q7054" s="77" t="str">
        <f t="shared" si="552"/>
        <v/>
      </c>
      <c r="R7054" s="77" t="str">
        <f t="shared" si="553"/>
        <v/>
      </c>
      <c r="S7054" s="77" t="str">
        <f>IF(O7054="","",IF(OR(VALUE(LEFT(O7054,2))&gt;IF(RIGHT(J7054,1)="M",7,19),AND(OR(LEFT(O7054,2)={"07","19"}),VALUE(RIGHT(O7054,2))&gt;15)),TRUE,FALSE))</f>
        <v/>
      </c>
      <c r="T7054" s="77" t="str">
        <f>IF(O7054="","",IF(OR(VALUE(LEFT(O7054,2))&gt;IF(RIGHT(J7054,1)="M",7,19),AND(OR(LEFT(O7054,2)={"07","19"}),VALUE(RIGHT(O7054,2))&gt;5)),TRUE,FALSE))</f>
        <v/>
      </c>
    </row>
    <row r="7055" spans="12:20" x14ac:dyDescent="0.25">
      <c r="L7055" s="75">
        <f>COUNTIF($B$2:B7055,B7055)</f>
        <v>0</v>
      </c>
      <c r="M7055" s="75">
        <f>COUNTIF($L$2:L7055,4)</f>
        <v>42</v>
      </c>
      <c r="N7055" s="76" t="str">
        <f t="shared" si="554"/>
        <v>0</v>
      </c>
      <c r="O7055" s="76" t="str">
        <f t="shared" si="550"/>
        <v/>
      </c>
      <c r="P7055" s="75" t="str">
        <f t="shared" si="551"/>
        <v/>
      </c>
      <c r="Q7055" s="77" t="str">
        <f t="shared" si="552"/>
        <v/>
      </c>
      <c r="R7055" s="77" t="str">
        <f t="shared" si="553"/>
        <v/>
      </c>
      <c r="S7055" s="77" t="str">
        <f>IF(O7055="","",IF(OR(VALUE(LEFT(O7055,2))&gt;IF(RIGHT(J7055,1)="M",7,19),AND(OR(LEFT(O7055,2)={"07","19"}),VALUE(RIGHT(O7055,2))&gt;15)),TRUE,FALSE))</f>
        <v/>
      </c>
      <c r="T7055" s="77" t="str">
        <f>IF(O7055="","",IF(OR(VALUE(LEFT(O7055,2))&gt;IF(RIGHT(J7055,1)="M",7,19),AND(OR(LEFT(O7055,2)={"07","19"}),VALUE(RIGHT(O7055,2))&gt;5)),TRUE,FALSE))</f>
        <v/>
      </c>
    </row>
    <row r="7056" spans="12:20" x14ac:dyDescent="0.25">
      <c r="L7056" s="75">
        <f>COUNTIF($B$2:B7056,B7056)</f>
        <v>0</v>
      </c>
      <c r="M7056" s="75">
        <f>COUNTIF($L$2:L7056,4)</f>
        <v>42</v>
      </c>
      <c r="N7056" s="76" t="str">
        <f t="shared" si="554"/>
        <v>0</v>
      </c>
      <c r="O7056" s="76" t="str">
        <f t="shared" si="550"/>
        <v/>
      </c>
      <c r="P7056" s="75" t="str">
        <f t="shared" si="551"/>
        <v/>
      </c>
      <c r="Q7056" s="77" t="str">
        <f t="shared" si="552"/>
        <v/>
      </c>
      <c r="R7056" s="77" t="str">
        <f t="shared" si="553"/>
        <v/>
      </c>
      <c r="S7056" s="77" t="str">
        <f>IF(O7056="","",IF(OR(VALUE(LEFT(O7056,2))&gt;IF(RIGHT(J7056,1)="M",7,19),AND(OR(LEFT(O7056,2)={"07","19"}),VALUE(RIGHT(O7056,2))&gt;15)),TRUE,FALSE))</f>
        <v/>
      </c>
      <c r="T7056" s="77" t="str">
        <f>IF(O7056="","",IF(OR(VALUE(LEFT(O7056,2))&gt;IF(RIGHT(J7056,1)="M",7,19),AND(OR(LEFT(O7056,2)={"07","19"}),VALUE(RIGHT(O7056,2))&gt;5)),TRUE,FALSE))</f>
        <v/>
      </c>
    </row>
    <row r="7057" spans="12:20" x14ac:dyDescent="0.25">
      <c r="L7057" s="75">
        <f>COUNTIF($B$2:B7057,B7057)</f>
        <v>0</v>
      </c>
      <c r="M7057" s="75">
        <f>COUNTIF($L$2:L7057,4)</f>
        <v>42</v>
      </c>
      <c r="N7057" s="76" t="str">
        <f t="shared" si="554"/>
        <v>0</v>
      </c>
      <c r="O7057" s="76" t="str">
        <f t="shared" si="550"/>
        <v/>
      </c>
      <c r="P7057" s="75" t="str">
        <f t="shared" si="551"/>
        <v/>
      </c>
      <c r="Q7057" s="77" t="str">
        <f t="shared" si="552"/>
        <v/>
      </c>
      <c r="R7057" s="77" t="str">
        <f t="shared" si="553"/>
        <v/>
      </c>
      <c r="S7057" s="77" t="str">
        <f>IF(O7057="","",IF(OR(VALUE(LEFT(O7057,2))&gt;IF(RIGHT(J7057,1)="M",7,19),AND(OR(LEFT(O7057,2)={"07","19"}),VALUE(RIGHT(O7057,2))&gt;15)),TRUE,FALSE))</f>
        <v/>
      </c>
      <c r="T7057" s="77" t="str">
        <f>IF(O7057="","",IF(OR(VALUE(LEFT(O7057,2))&gt;IF(RIGHT(J7057,1)="M",7,19),AND(OR(LEFT(O7057,2)={"07","19"}),VALUE(RIGHT(O7057,2))&gt;5)),TRUE,FALSE))</f>
        <v/>
      </c>
    </row>
    <row r="7058" spans="12:20" x14ac:dyDescent="0.25">
      <c r="L7058" s="75">
        <f>COUNTIF($B$2:B7058,B7058)</f>
        <v>0</v>
      </c>
      <c r="M7058" s="75">
        <f>COUNTIF($L$2:L7058,4)</f>
        <v>42</v>
      </c>
      <c r="N7058" s="76" t="str">
        <f t="shared" si="554"/>
        <v>0</v>
      </c>
      <c r="O7058" s="76" t="str">
        <f t="shared" si="550"/>
        <v/>
      </c>
      <c r="P7058" s="75" t="str">
        <f t="shared" si="551"/>
        <v/>
      </c>
      <c r="Q7058" s="77" t="str">
        <f t="shared" si="552"/>
        <v/>
      </c>
      <c r="R7058" s="77" t="str">
        <f t="shared" si="553"/>
        <v/>
      </c>
      <c r="S7058" s="77" t="str">
        <f>IF(O7058="","",IF(OR(VALUE(LEFT(O7058,2))&gt;IF(RIGHT(J7058,1)="M",7,19),AND(OR(LEFT(O7058,2)={"07","19"}),VALUE(RIGHT(O7058,2))&gt;15)),TRUE,FALSE))</f>
        <v/>
      </c>
      <c r="T7058" s="77" t="str">
        <f>IF(O7058="","",IF(OR(VALUE(LEFT(O7058,2))&gt;IF(RIGHT(J7058,1)="M",7,19),AND(OR(LEFT(O7058,2)={"07","19"}),VALUE(RIGHT(O7058,2))&gt;5)),TRUE,FALSE))</f>
        <v/>
      </c>
    </row>
    <row r="7059" spans="12:20" x14ac:dyDescent="0.25">
      <c r="L7059" s="75">
        <f>COUNTIF($B$2:B7059,B7059)</f>
        <v>0</v>
      </c>
      <c r="M7059" s="75">
        <f>COUNTIF($L$2:L7059,4)</f>
        <v>42</v>
      </c>
      <c r="N7059" s="76" t="str">
        <f t="shared" si="554"/>
        <v>0</v>
      </c>
      <c r="O7059" s="76" t="str">
        <f t="shared" si="550"/>
        <v/>
      </c>
      <c r="P7059" s="75" t="str">
        <f t="shared" si="551"/>
        <v/>
      </c>
      <c r="Q7059" s="77" t="str">
        <f t="shared" si="552"/>
        <v/>
      </c>
      <c r="R7059" s="77" t="str">
        <f t="shared" si="553"/>
        <v/>
      </c>
      <c r="S7059" s="77" t="str">
        <f>IF(O7059="","",IF(OR(VALUE(LEFT(O7059,2))&gt;IF(RIGHT(J7059,1)="M",7,19),AND(OR(LEFT(O7059,2)={"07","19"}),VALUE(RIGHT(O7059,2))&gt;15)),TRUE,FALSE))</f>
        <v/>
      </c>
      <c r="T7059" s="77" t="str">
        <f>IF(O7059="","",IF(OR(VALUE(LEFT(O7059,2))&gt;IF(RIGHT(J7059,1)="M",7,19),AND(OR(LEFT(O7059,2)={"07","19"}),VALUE(RIGHT(O7059,2))&gt;5)),TRUE,FALSE))</f>
        <v/>
      </c>
    </row>
    <row r="7060" spans="12:20" x14ac:dyDescent="0.25">
      <c r="L7060" s="75">
        <f>COUNTIF($B$2:B7060,B7060)</f>
        <v>0</v>
      </c>
      <c r="M7060" s="75">
        <f>COUNTIF($L$2:L7060,4)</f>
        <v>42</v>
      </c>
      <c r="N7060" s="76" t="str">
        <f t="shared" si="554"/>
        <v>0</v>
      </c>
      <c r="O7060" s="76" t="str">
        <f t="shared" si="550"/>
        <v/>
      </c>
      <c r="P7060" s="75" t="str">
        <f t="shared" si="551"/>
        <v/>
      </c>
      <c r="Q7060" s="77" t="str">
        <f t="shared" si="552"/>
        <v/>
      </c>
      <c r="R7060" s="77" t="str">
        <f t="shared" si="553"/>
        <v/>
      </c>
      <c r="S7060" s="77" t="str">
        <f>IF(O7060="","",IF(OR(VALUE(LEFT(O7060,2))&gt;IF(RIGHT(J7060,1)="M",7,19),AND(OR(LEFT(O7060,2)={"07","19"}),VALUE(RIGHT(O7060,2))&gt;15)),TRUE,FALSE))</f>
        <v/>
      </c>
      <c r="T7060" s="77" t="str">
        <f>IF(O7060="","",IF(OR(VALUE(LEFT(O7060,2))&gt;IF(RIGHT(J7060,1)="M",7,19),AND(OR(LEFT(O7060,2)={"07","19"}),VALUE(RIGHT(O7060,2))&gt;5)),TRUE,FALSE))</f>
        <v/>
      </c>
    </row>
    <row r="7061" spans="12:20" x14ac:dyDescent="0.25">
      <c r="L7061" s="75">
        <f>COUNTIF($B$2:B7061,B7061)</f>
        <v>0</v>
      </c>
      <c r="M7061" s="75">
        <f>COUNTIF($L$2:L7061,4)</f>
        <v>42</v>
      </c>
      <c r="N7061" s="76" t="str">
        <f t="shared" si="554"/>
        <v>0</v>
      </c>
      <c r="O7061" s="76" t="str">
        <f t="shared" si="550"/>
        <v/>
      </c>
      <c r="P7061" s="75" t="str">
        <f t="shared" si="551"/>
        <v/>
      </c>
      <c r="Q7061" s="77" t="str">
        <f t="shared" si="552"/>
        <v/>
      </c>
      <c r="R7061" s="77" t="str">
        <f t="shared" si="553"/>
        <v/>
      </c>
      <c r="S7061" s="77" t="str">
        <f>IF(O7061="","",IF(OR(VALUE(LEFT(O7061,2))&gt;IF(RIGHT(J7061,1)="M",7,19),AND(OR(LEFT(O7061,2)={"07","19"}),VALUE(RIGHT(O7061,2))&gt;15)),TRUE,FALSE))</f>
        <v/>
      </c>
      <c r="T7061" s="77" t="str">
        <f>IF(O7061="","",IF(OR(VALUE(LEFT(O7061,2))&gt;IF(RIGHT(J7061,1)="M",7,19),AND(OR(LEFT(O7061,2)={"07","19"}),VALUE(RIGHT(O7061,2))&gt;5)),TRUE,FALSE))</f>
        <v/>
      </c>
    </row>
    <row r="7062" spans="12:20" x14ac:dyDescent="0.25">
      <c r="L7062" s="75">
        <f>COUNTIF($B$2:B7062,B7062)</f>
        <v>0</v>
      </c>
      <c r="M7062" s="75">
        <f>COUNTIF($L$2:L7062,4)</f>
        <v>42</v>
      </c>
      <c r="N7062" s="76" t="str">
        <f t="shared" si="554"/>
        <v>0</v>
      </c>
      <c r="O7062" s="76" t="str">
        <f t="shared" si="550"/>
        <v/>
      </c>
      <c r="P7062" s="75" t="str">
        <f t="shared" si="551"/>
        <v/>
      </c>
      <c r="Q7062" s="77" t="str">
        <f t="shared" si="552"/>
        <v/>
      </c>
      <c r="R7062" s="77" t="str">
        <f t="shared" si="553"/>
        <v/>
      </c>
      <c r="S7062" s="77" t="str">
        <f>IF(O7062="","",IF(OR(VALUE(LEFT(O7062,2))&gt;IF(RIGHT(J7062,1)="M",7,19),AND(OR(LEFT(O7062,2)={"07","19"}),VALUE(RIGHT(O7062,2))&gt;15)),TRUE,FALSE))</f>
        <v/>
      </c>
      <c r="T7062" s="77" t="str">
        <f>IF(O7062="","",IF(OR(VALUE(LEFT(O7062,2))&gt;IF(RIGHT(J7062,1)="M",7,19),AND(OR(LEFT(O7062,2)={"07","19"}),VALUE(RIGHT(O7062,2))&gt;5)),TRUE,FALSE))</f>
        <v/>
      </c>
    </row>
    <row r="7063" spans="12:20" x14ac:dyDescent="0.25">
      <c r="L7063" s="75">
        <f>COUNTIF($B$2:B7063,B7063)</f>
        <v>0</v>
      </c>
      <c r="M7063" s="75">
        <f>COUNTIF($L$2:L7063,4)</f>
        <v>42</v>
      </c>
      <c r="N7063" s="76" t="str">
        <f t="shared" si="554"/>
        <v>0</v>
      </c>
      <c r="O7063" s="76" t="str">
        <f t="shared" si="550"/>
        <v/>
      </c>
      <c r="P7063" s="75" t="str">
        <f t="shared" si="551"/>
        <v/>
      </c>
      <c r="Q7063" s="77" t="str">
        <f t="shared" si="552"/>
        <v/>
      </c>
      <c r="R7063" s="77" t="str">
        <f t="shared" si="553"/>
        <v/>
      </c>
      <c r="S7063" s="77" t="str">
        <f>IF(O7063="","",IF(OR(VALUE(LEFT(O7063,2))&gt;IF(RIGHT(J7063,1)="M",7,19),AND(OR(LEFT(O7063,2)={"07","19"}),VALUE(RIGHT(O7063,2))&gt;15)),TRUE,FALSE))</f>
        <v/>
      </c>
      <c r="T7063" s="77" t="str">
        <f>IF(O7063="","",IF(OR(VALUE(LEFT(O7063,2))&gt;IF(RIGHT(J7063,1)="M",7,19),AND(OR(LEFT(O7063,2)={"07","19"}),VALUE(RIGHT(O7063,2))&gt;5)),TRUE,FALSE))</f>
        <v/>
      </c>
    </row>
    <row r="7064" spans="12:20" x14ac:dyDescent="0.25">
      <c r="L7064" s="75">
        <f>COUNTIF($B$2:B7064,B7064)</f>
        <v>0</v>
      </c>
      <c r="M7064" s="75">
        <f>COUNTIF($L$2:L7064,4)</f>
        <v>42</v>
      </c>
      <c r="N7064" s="76" t="str">
        <f t="shared" si="554"/>
        <v>0</v>
      </c>
      <c r="O7064" s="76" t="str">
        <f t="shared" si="550"/>
        <v/>
      </c>
      <c r="P7064" s="75" t="str">
        <f t="shared" si="551"/>
        <v/>
      </c>
      <c r="Q7064" s="77" t="str">
        <f t="shared" si="552"/>
        <v/>
      </c>
      <c r="R7064" s="77" t="str">
        <f t="shared" si="553"/>
        <v/>
      </c>
      <c r="S7064" s="77" t="str">
        <f>IF(O7064="","",IF(OR(VALUE(LEFT(O7064,2))&gt;IF(RIGHT(J7064,1)="M",7,19),AND(OR(LEFT(O7064,2)={"07","19"}),VALUE(RIGHT(O7064,2))&gt;15)),TRUE,FALSE))</f>
        <v/>
      </c>
      <c r="T7064" s="77" t="str">
        <f>IF(O7064="","",IF(OR(VALUE(LEFT(O7064,2))&gt;IF(RIGHT(J7064,1)="M",7,19),AND(OR(LEFT(O7064,2)={"07","19"}),VALUE(RIGHT(O7064,2))&gt;5)),TRUE,FALSE))</f>
        <v/>
      </c>
    </row>
    <row r="7065" spans="12:20" x14ac:dyDescent="0.25">
      <c r="L7065" s="75">
        <f>COUNTIF($B$2:B7065,B7065)</f>
        <v>0</v>
      </c>
      <c r="M7065" s="75">
        <f>COUNTIF($L$2:L7065,4)</f>
        <v>42</v>
      </c>
      <c r="N7065" s="76" t="str">
        <f t="shared" si="554"/>
        <v>0</v>
      </c>
      <c r="O7065" s="76" t="str">
        <f t="shared" si="550"/>
        <v/>
      </c>
      <c r="P7065" s="75" t="str">
        <f t="shared" si="551"/>
        <v/>
      </c>
      <c r="Q7065" s="77" t="str">
        <f t="shared" si="552"/>
        <v/>
      </c>
      <c r="R7065" s="77" t="str">
        <f t="shared" si="553"/>
        <v/>
      </c>
      <c r="S7065" s="77" t="str">
        <f>IF(O7065="","",IF(OR(VALUE(LEFT(O7065,2))&gt;IF(RIGHT(J7065,1)="M",7,19),AND(OR(LEFT(O7065,2)={"07","19"}),VALUE(RIGHT(O7065,2))&gt;15)),TRUE,FALSE))</f>
        <v/>
      </c>
      <c r="T7065" s="77" t="str">
        <f>IF(O7065="","",IF(OR(VALUE(LEFT(O7065,2))&gt;IF(RIGHT(J7065,1)="M",7,19),AND(OR(LEFT(O7065,2)={"07","19"}),VALUE(RIGHT(O7065,2))&gt;5)),TRUE,FALSE))</f>
        <v/>
      </c>
    </row>
    <row r="7066" spans="12:20" x14ac:dyDescent="0.25">
      <c r="L7066" s="75">
        <f>COUNTIF($B$2:B7066,B7066)</f>
        <v>0</v>
      </c>
      <c r="M7066" s="75">
        <f>COUNTIF($L$2:L7066,4)</f>
        <v>42</v>
      </c>
      <c r="N7066" s="76" t="str">
        <f t="shared" si="554"/>
        <v>0</v>
      </c>
      <c r="O7066" s="76" t="str">
        <f t="shared" si="550"/>
        <v/>
      </c>
      <c r="P7066" s="75" t="str">
        <f t="shared" si="551"/>
        <v/>
      </c>
      <c r="Q7066" s="77" t="str">
        <f t="shared" si="552"/>
        <v/>
      </c>
      <c r="R7066" s="77" t="str">
        <f t="shared" si="553"/>
        <v/>
      </c>
      <c r="S7066" s="77" t="str">
        <f>IF(O7066="","",IF(OR(VALUE(LEFT(O7066,2))&gt;IF(RIGHT(J7066,1)="M",7,19),AND(OR(LEFT(O7066,2)={"07","19"}),VALUE(RIGHT(O7066,2))&gt;15)),TRUE,FALSE))</f>
        <v/>
      </c>
      <c r="T7066" s="77" t="str">
        <f>IF(O7066="","",IF(OR(VALUE(LEFT(O7066,2))&gt;IF(RIGHT(J7066,1)="M",7,19),AND(OR(LEFT(O7066,2)={"07","19"}),VALUE(RIGHT(O7066,2))&gt;5)),TRUE,FALSE))</f>
        <v/>
      </c>
    </row>
    <row r="7067" spans="12:20" x14ac:dyDescent="0.25">
      <c r="L7067" s="75">
        <f>COUNTIF($B$2:B7067,B7067)</f>
        <v>0</v>
      </c>
      <c r="M7067" s="75">
        <f>COUNTIF($L$2:L7067,4)</f>
        <v>42</v>
      </c>
      <c r="N7067" s="76" t="str">
        <f t="shared" si="554"/>
        <v>0</v>
      </c>
      <c r="O7067" s="76" t="str">
        <f t="shared" si="550"/>
        <v/>
      </c>
      <c r="P7067" s="75" t="str">
        <f t="shared" si="551"/>
        <v/>
      </c>
      <c r="Q7067" s="77" t="str">
        <f t="shared" si="552"/>
        <v/>
      </c>
      <c r="R7067" s="77" t="str">
        <f t="shared" si="553"/>
        <v/>
      </c>
      <c r="S7067" s="77" t="str">
        <f>IF(O7067="","",IF(OR(VALUE(LEFT(O7067,2))&gt;IF(RIGHT(J7067,1)="M",7,19),AND(OR(LEFT(O7067,2)={"07","19"}),VALUE(RIGHT(O7067,2))&gt;15)),TRUE,FALSE))</f>
        <v/>
      </c>
      <c r="T7067" s="77" t="str">
        <f>IF(O7067="","",IF(OR(VALUE(LEFT(O7067,2))&gt;IF(RIGHT(J7067,1)="M",7,19),AND(OR(LEFT(O7067,2)={"07","19"}),VALUE(RIGHT(O7067,2))&gt;5)),TRUE,FALSE))</f>
        <v/>
      </c>
    </row>
    <row r="7068" spans="12:20" x14ac:dyDescent="0.25">
      <c r="L7068" s="75">
        <f>COUNTIF($B$2:B7068,B7068)</f>
        <v>0</v>
      </c>
      <c r="M7068" s="75">
        <f>COUNTIF($L$2:L7068,4)</f>
        <v>42</v>
      </c>
      <c r="N7068" s="76" t="str">
        <f t="shared" si="554"/>
        <v>0</v>
      </c>
      <c r="O7068" s="76" t="str">
        <f t="shared" si="550"/>
        <v/>
      </c>
      <c r="P7068" s="75" t="str">
        <f t="shared" si="551"/>
        <v/>
      </c>
      <c r="Q7068" s="77" t="str">
        <f t="shared" si="552"/>
        <v/>
      </c>
      <c r="R7068" s="77" t="str">
        <f t="shared" si="553"/>
        <v/>
      </c>
      <c r="S7068" s="77" t="str">
        <f>IF(O7068="","",IF(OR(VALUE(LEFT(O7068,2))&gt;IF(RIGHT(J7068,1)="M",7,19),AND(OR(LEFT(O7068,2)={"07","19"}),VALUE(RIGHT(O7068,2))&gt;15)),TRUE,FALSE))</f>
        <v/>
      </c>
      <c r="T7068" s="77" t="str">
        <f>IF(O7068="","",IF(OR(VALUE(LEFT(O7068,2))&gt;IF(RIGHT(J7068,1)="M",7,19),AND(OR(LEFT(O7068,2)={"07","19"}),VALUE(RIGHT(O7068,2))&gt;5)),TRUE,FALSE))</f>
        <v/>
      </c>
    </row>
    <row r="7069" spans="12:20" x14ac:dyDescent="0.25">
      <c r="L7069" s="75">
        <f>COUNTIF($B$2:B7069,B7069)</f>
        <v>0</v>
      </c>
      <c r="M7069" s="75">
        <f>COUNTIF($L$2:L7069,4)</f>
        <v>42</v>
      </c>
      <c r="N7069" s="76" t="str">
        <f t="shared" si="554"/>
        <v>0</v>
      </c>
      <c r="O7069" s="76" t="str">
        <f t="shared" si="550"/>
        <v/>
      </c>
      <c r="P7069" s="75" t="str">
        <f t="shared" si="551"/>
        <v/>
      </c>
      <c r="Q7069" s="77" t="str">
        <f t="shared" si="552"/>
        <v/>
      </c>
      <c r="R7069" s="77" t="str">
        <f t="shared" si="553"/>
        <v/>
      </c>
      <c r="S7069" s="77" t="str">
        <f>IF(O7069="","",IF(OR(VALUE(LEFT(O7069,2))&gt;IF(RIGHT(J7069,1)="M",7,19),AND(OR(LEFT(O7069,2)={"07","19"}),VALUE(RIGHT(O7069,2))&gt;15)),TRUE,FALSE))</f>
        <v/>
      </c>
      <c r="T7069" s="77" t="str">
        <f>IF(O7069="","",IF(OR(VALUE(LEFT(O7069,2))&gt;IF(RIGHT(J7069,1)="M",7,19),AND(OR(LEFT(O7069,2)={"07","19"}),VALUE(RIGHT(O7069,2))&gt;5)),TRUE,FALSE))</f>
        <v/>
      </c>
    </row>
    <row r="7070" spans="12:20" x14ac:dyDescent="0.25">
      <c r="L7070" s="75">
        <f>COUNTIF($B$2:B7070,B7070)</f>
        <v>0</v>
      </c>
      <c r="M7070" s="75">
        <f>COUNTIF($L$2:L7070,4)</f>
        <v>42</v>
      </c>
      <c r="N7070" s="76" t="str">
        <f t="shared" si="554"/>
        <v>0</v>
      </c>
      <c r="O7070" s="76" t="str">
        <f t="shared" si="550"/>
        <v/>
      </c>
      <c r="P7070" s="75" t="str">
        <f t="shared" si="551"/>
        <v/>
      </c>
      <c r="Q7070" s="77" t="str">
        <f t="shared" si="552"/>
        <v/>
      </c>
      <c r="R7070" s="77" t="str">
        <f t="shared" si="553"/>
        <v/>
      </c>
      <c r="S7070" s="77" t="str">
        <f>IF(O7070="","",IF(OR(VALUE(LEFT(O7070,2))&gt;IF(RIGHT(J7070,1)="M",7,19),AND(OR(LEFT(O7070,2)={"07","19"}),VALUE(RIGHT(O7070,2))&gt;15)),TRUE,FALSE))</f>
        <v/>
      </c>
      <c r="T7070" s="77" t="str">
        <f>IF(O7070="","",IF(OR(VALUE(LEFT(O7070,2))&gt;IF(RIGHT(J7070,1)="M",7,19),AND(OR(LEFT(O7070,2)={"07","19"}),VALUE(RIGHT(O7070,2))&gt;5)),TRUE,FALSE))</f>
        <v/>
      </c>
    </row>
    <row r="7071" spans="12:20" x14ac:dyDescent="0.25">
      <c r="L7071" s="75">
        <f>COUNTIF($B$2:B7071,B7071)</f>
        <v>0</v>
      </c>
      <c r="M7071" s="75">
        <f>COUNTIF($L$2:L7071,4)</f>
        <v>42</v>
      </c>
      <c r="N7071" s="76" t="str">
        <f t="shared" si="554"/>
        <v>0</v>
      </c>
      <c r="O7071" s="76" t="str">
        <f t="shared" si="550"/>
        <v/>
      </c>
      <c r="P7071" s="75" t="str">
        <f t="shared" si="551"/>
        <v/>
      </c>
      <c r="Q7071" s="77" t="str">
        <f t="shared" si="552"/>
        <v/>
      </c>
      <c r="R7071" s="77" t="str">
        <f t="shared" si="553"/>
        <v/>
      </c>
      <c r="S7071" s="77" t="str">
        <f>IF(O7071="","",IF(OR(VALUE(LEFT(O7071,2))&gt;IF(RIGHT(J7071,1)="M",7,19),AND(OR(LEFT(O7071,2)={"07","19"}),VALUE(RIGHT(O7071,2))&gt;15)),TRUE,FALSE))</f>
        <v/>
      </c>
      <c r="T7071" s="77" t="str">
        <f>IF(O7071="","",IF(OR(VALUE(LEFT(O7071,2))&gt;IF(RIGHT(J7071,1)="M",7,19),AND(OR(LEFT(O7071,2)={"07","19"}),VALUE(RIGHT(O7071,2))&gt;5)),TRUE,FALSE))</f>
        <v/>
      </c>
    </row>
    <row r="7072" spans="12:20" x14ac:dyDescent="0.25">
      <c r="L7072" s="75">
        <f>COUNTIF($B$2:B7072,B7072)</f>
        <v>0</v>
      </c>
      <c r="M7072" s="75">
        <f>COUNTIF($L$2:L7072,4)</f>
        <v>42</v>
      </c>
      <c r="N7072" s="76" t="str">
        <f t="shared" si="554"/>
        <v>0</v>
      </c>
      <c r="O7072" s="76" t="str">
        <f t="shared" si="550"/>
        <v/>
      </c>
      <c r="P7072" s="75" t="str">
        <f t="shared" si="551"/>
        <v/>
      </c>
      <c r="Q7072" s="77" t="str">
        <f t="shared" si="552"/>
        <v/>
      </c>
      <c r="R7072" s="77" t="str">
        <f t="shared" si="553"/>
        <v/>
      </c>
      <c r="S7072" s="77" t="str">
        <f>IF(O7072="","",IF(OR(VALUE(LEFT(O7072,2))&gt;IF(RIGHT(J7072,1)="M",7,19),AND(OR(LEFT(O7072,2)={"07","19"}),VALUE(RIGHT(O7072,2))&gt;15)),TRUE,FALSE))</f>
        <v/>
      </c>
      <c r="T7072" s="77" t="str">
        <f>IF(O7072="","",IF(OR(VALUE(LEFT(O7072,2))&gt;IF(RIGHT(J7072,1)="M",7,19),AND(OR(LEFT(O7072,2)={"07","19"}),VALUE(RIGHT(O7072,2))&gt;5)),TRUE,FALSE))</f>
        <v/>
      </c>
    </row>
    <row r="7073" spans="12:20" x14ac:dyDescent="0.25">
      <c r="L7073" s="75">
        <f>COUNTIF($B$2:B7073,B7073)</f>
        <v>0</v>
      </c>
      <c r="M7073" s="75">
        <f>COUNTIF($L$2:L7073,4)</f>
        <v>42</v>
      </c>
      <c r="N7073" s="76" t="str">
        <f t="shared" si="554"/>
        <v>0</v>
      </c>
      <c r="O7073" s="76" t="str">
        <f t="shared" si="550"/>
        <v/>
      </c>
      <c r="P7073" s="75" t="str">
        <f t="shared" si="551"/>
        <v/>
      </c>
      <c r="Q7073" s="77" t="str">
        <f t="shared" si="552"/>
        <v/>
      </c>
      <c r="R7073" s="77" t="str">
        <f t="shared" si="553"/>
        <v/>
      </c>
      <c r="S7073" s="77" t="str">
        <f>IF(O7073="","",IF(OR(VALUE(LEFT(O7073,2))&gt;IF(RIGHT(J7073,1)="M",7,19),AND(OR(LEFT(O7073,2)={"07","19"}),VALUE(RIGHT(O7073,2))&gt;15)),TRUE,FALSE))</f>
        <v/>
      </c>
      <c r="T7073" s="77" t="str">
        <f>IF(O7073="","",IF(OR(VALUE(LEFT(O7073,2))&gt;IF(RIGHT(J7073,1)="M",7,19),AND(OR(LEFT(O7073,2)={"07","19"}),VALUE(RIGHT(O7073,2))&gt;5)),TRUE,FALSE))</f>
        <v/>
      </c>
    </row>
    <row r="7074" spans="12:20" x14ac:dyDescent="0.25">
      <c r="L7074" s="75">
        <f>COUNTIF($B$2:B7074,B7074)</f>
        <v>0</v>
      </c>
      <c r="M7074" s="75">
        <f>COUNTIF($L$2:L7074,4)</f>
        <v>42</v>
      </c>
      <c r="N7074" s="76" t="str">
        <f t="shared" si="554"/>
        <v>0</v>
      </c>
      <c r="O7074" s="76" t="str">
        <f t="shared" si="550"/>
        <v/>
      </c>
      <c r="P7074" s="75" t="str">
        <f t="shared" si="551"/>
        <v/>
      </c>
      <c r="Q7074" s="77" t="str">
        <f t="shared" si="552"/>
        <v/>
      </c>
      <c r="R7074" s="77" t="str">
        <f t="shared" si="553"/>
        <v/>
      </c>
      <c r="S7074" s="77" t="str">
        <f>IF(O7074="","",IF(OR(VALUE(LEFT(O7074,2))&gt;IF(RIGHT(J7074,1)="M",7,19),AND(OR(LEFT(O7074,2)={"07","19"}),VALUE(RIGHT(O7074,2))&gt;15)),TRUE,FALSE))</f>
        <v/>
      </c>
      <c r="T7074" s="77" t="str">
        <f>IF(O7074="","",IF(OR(VALUE(LEFT(O7074,2))&gt;IF(RIGHT(J7074,1)="M",7,19),AND(OR(LEFT(O7074,2)={"07","19"}),VALUE(RIGHT(O7074,2))&gt;5)),TRUE,FALSE))</f>
        <v/>
      </c>
    </row>
    <row r="7075" spans="12:20" x14ac:dyDescent="0.25">
      <c r="L7075" s="75">
        <f>COUNTIF($B$2:B7075,B7075)</f>
        <v>0</v>
      </c>
      <c r="M7075" s="75">
        <f>COUNTIF($L$2:L7075,4)</f>
        <v>42</v>
      </c>
      <c r="N7075" s="76" t="str">
        <f t="shared" si="554"/>
        <v>0</v>
      </c>
      <c r="O7075" s="76" t="str">
        <f t="shared" si="550"/>
        <v/>
      </c>
      <c r="P7075" s="75" t="str">
        <f t="shared" si="551"/>
        <v/>
      </c>
      <c r="Q7075" s="77" t="str">
        <f t="shared" si="552"/>
        <v/>
      </c>
      <c r="R7075" s="77" t="str">
        <f t="shared" si="553"/>
        <v/>
      </c>
      <c r="S7075" s="77" t="str">
        <f>IF(O7075="","",IF(OR(VALUE(LEFT(O7075,2))&gt;IF(RIGHT(J7075,1)="M",7,19),AND(OR(LEFT(O7075,2)={"07","19"}),VALUE(RIGHT(O7075,2))&gt;15)),TRUE,FALSE))</f>
        <v/>
      </c>
      <c r="T7075" s="77" t="str">
        <f>IF(O7075="","",IF(OR(VALUE(LEFT(O7075,2))&gt;IF(RIGHT(J7075,1)="M",7,19),AND(OR(LEFT(O7075,2)={"07","19"}),VALUE(RIGHT(O7075,2))&gt;5)),TRUE,FALSE))</f>
        <v/>
      </c>
    </row>
    <row r="7076" spans="12:20" x14ac:dyDescent="0.25">
      <c r="L7076" s="75">
        <f>COUNTIF($B$2:B7076,B7076)</f>
        <v>0</v>
      </c>
      <c r="M7076" s="75">
        <f>COUNTIF($L$2:L7076,4)</f>
        <v>42</v>
      </c>
      <c r="N7076" s="76" t="str">
        <f t="shared" si="554"/>
        <v>0</v>
      </c>
      <c r="O7076" s="76" t="str">
        <f t="shared" si="550"/>
        <v/>
      </c>
      <c r="P7076" s="75" t="str">
        <f t="shared" si="551"/>
        <v/>
      </c>
      <c r="Q7076" s="77" t="str">
        <f t="shared" si="552"/>
        <v/>
      </c>
      <c r="R7076" s="77" t="str">
        <f t="shared" si="553"/>
        <v/>
      </c>
      <c r="S7076" s="77" t="str">
        <f>IF(O7076="","",IF(OR(VALUE(LEFT(O7076,2))&gt;IF(RIGHT(J7076,1)="M",7,19),AND(OR(LEFT(O7076,2)={"07","19"}),VALUE(RIGHT(O7076,2))&gt;15)),TRUE,FALSE))</f>
        <v/>
      </c>
      <c r="T7076" s="77" t="str">
        <f>IF(O7076="","",IF(OR(VALUE(LEFT(O7076,2))&gt;IF(RIGHT(J7076,1)="M",7,19),AND(OR(LEFT(O7076,2)={"07","19"}),VALUE(RIGHT(O7076,2))&gt;5)),TRUE,FALSE))</f>
        <v/>
      </c>
    </row>
    <row r="7077" spans="12:20" x14ac:dyDescent="0.25">
      <c r="L7077" s="75">
        <f>COUNTIF($B$2:B7077,B7077)</f>
        <v>0</v>
      </c>
      <c r="M7077" s="75">
        <f>COUNTIF($L$2:L7077,4)</f>
        <v>42</v>
      </c>
      <c r="N7077" s="76" t="str">
        <f t="shared" si="554"/>
        <v>0</v>
      </c>
      <c r="O7077" s="76" t="str">
        <f t="shared" si="550"/>
        <v/>
      </c>
      <c r="P7077" s="75" t="str">
        <f t="shared" si="551"/>
        <v/>
      </c>
      <c r="Q7077" s="77" t="str">
        <f t="shared" si="552"/>
        <v/>
      </c>
      <c r="R7077" s="77" t="str">
        <f t="shared" si="553"/>
        <v/>
      </c>
      <c r="S7077" s="77" t="str">
        <f>IF(O7077="","",IF(OR(VALUE(LEFT(O7077,2))&gt;IF(RIGHT(J7077,1)="M",7,19),AND(OR(LEFT(O7077,2)={"07","19"}),VALUE(RIGHT(O7077,2))&gt;15)),TRUE,FALSE))</f>
        <v/>
      </c>
      <c r="T7077" s="77" t="str">
        <f>IF(O7077="","",IF(OR(VALUE(LEFT(O7077,2))&gt;IF(RIGHT(J7077,1)="M",7,19),AND(OR(LEFT(O7077,2)={"07","19"}),VALUE(RIGHT(O7077,2))&gt;5)),TRUE,FALSE))</f>
        <v/>
      </c>
    </row>
    <row r="7078" spans="12:20" x14ac:dyDescent="0.25">
      <c r="L7078" s="75">
        <f>COUNTIF($B$2:B7078,B7078)</f>
        <v>0</v>
      </c>
      <c r="M7078" s="75">
        <f>COUNTIF($L$2:L7078,4)</f>
        <v>42</v>
      </c>
      <c r="N7078" s="76" t="str">
        <f t="shared" si="554"/>
        <v>0</v>
      </c>
      <c r="O7078" s="76" t="str">
        <f t="shared" si="550"/>
        <v/>
      </c>
      <c r="P7078" s="75" t="str">
        <f t="shared" si="551"/>
        <v/>
      </c>
      <c r="Q7078" s="77" t="str">
        <f t="shared" si="552"/>
        <v/>
      </c>
      <c r="R7078" s="77" t="str">
        <f t="shared" si="553"/>
        <v/>
      </c>
      <c r="S7078" s="77" t="str">
        <f>IF(O7078="","",IF(OR(VALUE(LEFT(O7078,2))&gt;IF(RIGHT(J7078,1)="M",7,19),AND(OR(LEFT(O7078,2)={"07","19"}),VALUE(RIGHT(O7078,2))&gt;15)),TRUE,FALSE))</f>
        <v/>
      </c>
      <c r="T7078" s="77" t="str">
        <f>IF(O7078="","",IF(OR(VALUE(LEFT(O7078,2))&gt;IF(RIGHT(J7078,1)="M",7,19),AND(OR(LEFT(O7078,2)={"07","19"}),VALUE(RIGHT(O7078,2))&gt;5)),TRUE,FALSE))</f>
        <v/>
      </c>
    </row>
    <row r="7079" spans="12:20" x14ac:dyDescent="0.25">
      <c r="L7079" s="75">
        <f>COUNTIF($B$2:B7079,B7079)</f>
        <v>0</v>
      </c>
      <c r="M7079" s="75">
        <f>COUNTIF($L$2:L7079,4)</f>
        <v>42</v>
      </c>
      <c r="N7079" s="76" t="str">
        <f t="shared" si="554"/>
        <v>0</v>
      </c>
      <c r="O7079" s="76" t="str">
        <f t="shared" si="550"/>
        <v/>
      </c>
      <c r="P7079" s="75" t="str">
        <f t="shared" si="551"/>
        <v/>
      </c>
      <c r="Q7079" s="77" t="str">
        <f t="shared" si="552"/>
        <v/>
      </c>
      <c r="R7079" s="77" t="str">
        <f t="shared" si="553"/>
        <v/>
      </c>
      <c r="S7079" s="77" t="str">
        <f>IF(O7079="","",IF(OR(VALUE(LEFT(O7079,2))&gt;IF(RIGHT(J7079,1)="M",7,19),AND(OR(LEFT(O7079,2)={"07","19"}),VALUE(RIGHT(O7079,2))&gt;15)),TRUE,FALSE))</f>
        <v/>
      </c>
      <c r="T7079" s="77" t="str">
        <f>IF(O7079="","",IF(OR(VALUE(LEFT(O7079,2))&gt;IF(RIGHT(J7079,1)="M",7,19),AND(OR(LEFT(O7079,2)={"07","19"}),VALUE(RIGHT(O7079,2))&gt;5)),TRUE,FALSE))</f>
        <v/>
      </c>
    </row>
    <row r="7080" spans="12:20" x14ac:dyDescent="0.25">
      <c r="L7080" s="75">
        <f>COUNTIF($B$2:B7080,B7080)</f>
        <v>0</v>
      </c>
      <c r="M7080" s="75">
        <f>COUNTIF($L$2:L7080,4)</f>
        <v>42</v>
      </c>
      <c r="N7080" s="76" t="str">
        <f t="shared" si="554"/>
        <v>0</v>
      </c>
      <c r="O7080" s="76" t="str">
        <f t="shared" si="550"/>
        <v/>
      </c>
      <c r="P7080" s="75" t="str">
        <f t="shared" si="551"/>
        <v/>
      </c>
      <c r="Q7080" s="77" t="str">
        <f t="shared" si="552"/>
        <v/>
      </c>
      <c r="R7080" s="77" t="str">
        <f t="shared" si="553"/>
        <v/>
      </c>
      <c r="S7080" s="77" t="str">
        <f>IF(O7080="","",IF(OR(VALUE(LEFT(O7080,2))&gt;IF(RIGHT(J7080,1)="M",7,19),AND(OR(LEFT(O7080,2)={"07","19"}),VALUE(RIGHT(O7080,2))&gt;15)),TRUE,FALSE))</f>
        <v/>
      </c>
      <c r="T7080" s="77" t="str">
        <f>IF(O7080="","",IF(OR(VALUE(LEFT(O7080,2))&gt;IF(RIGHT(J7080,1)="M",7,19),AND(OR(LEFT(O7080,2)={"07","19"}),VALUE(RIGHT(O7080,2))&gt;5)),TRUE,FALSE))</f>
        <v/>
      </c>
    </row>
    <row r="7081" spans="12:20" x14ac:dyDescent="0.25">
      <c r="L7081" s="75">
        <f>COUNTIF($B$2:B7081,B7081)</f>
        <v>0</v>
      </c>
      <c r="M7081" s="75">
        <f>COUNTIF($L$2:L7081,4)</f>
        <v>42</v>
      </c>
      <c r="N7081" s="76" t="str">
        <f t="shared" si="554"/>
        <v>0</v>
      </c>
      <c r="O7081" s="76" t="str">
        <f t="shared" si="550"/>
        <v/>
      </c>
      <c r="P7081" s="75" t="str">
        <f t="shared" si="551"/>
        <v/>
      </c>
      <c r="Q7081" s="77" t="str">
        <f t="shared" si="552"/>
        <v/>
      </c>
      <c r="R7081" s="77" t="str">
        <f t="shared" si="553"/>
        <v/>
      </c>
      <c r="S7081" s="77" t="str">
        <f>IF(O7081="","",IF(OR(VALUE(LEFT(O7081,2))&gt;IF(RIGHT(J7081,1)="M",7,19),AND(OR(LEFT(O7081,2)={"07","19"}),VALUE(RIGHT(O7081,2))&gt;15)),TRUE,FALSE))</f>
        <v/>
      </c>
      <c r="T7081" s="77" t="str">
        <f>IF(O7081="","",IF(OR(VALUE(LEFT(O7081,2))&gt;IF(RIGHT(J7081,1)="M",7,19),AND(OR(LEFT(O7081,2)={"07","19"}),VALUE(RIGHT(O7081,2))&gt;5)),TRUE,FALSE))</f>
        <v/>
      </c>
    </row>
    <row r="7082" spans="12:20" x14ac:dyDescent="0.25">
      <c r="L7082" s="75">
        <f>COUNTIF($B$2:B7082,B7082)</f>
        <v>0</v>
      </c>
      <c r="M7082" s="75">
        <f>COUNTIF($L$2:L7082,4)</f>
        <v>42</v>
      </c>
      <c r="N7082" s="76" t="str">
        <f t="shared" si="554"/>
        <v>0</v>
      </c>
      <c r="O7082" s="76" t="str">
        <f t="shared" si="550"/>
        <v/>
      </c>
      <c r="P7082" s="75" t="str">
        <f t="shared" si="551"/>
        <v/>
      </c>
      <c r="Q7082" s="77" t="str">
        <f t="shared" si="552"/>
        <v/>
      </c>
      <c r="R7082" s="77" t="str">
        <f t="shared" si="553"/>
        <v/>
      </c>
      <c r="S7082" s="77" t="str">
        <f>IF(O7082="","",IF(OR(VALUE(LEFT(O7082,2))&gt;IF(RIGHT(J7082,1)="M",7,19),AND(OR(LEFT(O7082,2)={"07","19"}),VALUE(RIGHT(O7082,2))&gt;15)),TRUE,FALSE))</f>
        <v/>
      </c>
      <c r="T7082" s="77" t="str">
        <f>IF(O7082="","",IF(OR(VALUE(LEFT(O7082,2))&gt;IF(RIGHT(J7082,1)="M",7,19),AND(OR(LEFT(O7082,2)={"07","19"}),VALUE(RIGHT(O7082,2))&gt;5)),TRUE,FALSE))</f>
        <v/>
      </c>
    </row>
    <row r="7083" spans="12:20" x14ac:dyDescent="0.25">
      <c r="L7083" s="75">
        <f>COUNTIF($B$2:B7083,B7083)</f>
        <v>0</v>
      </c>
      <c r="M7083" s="75">
        <f>COUNTIF($L$2:L7083,4)</f>
        <v>42</v>
      </c>
      <c r="N7083" s="76" t="str">
        <f t="shared" si="554"/>
        <v>0</v>
      </c>
      <c r="O7083" s="76" t="str">
        <f t="shared" si="550"/>
        <v/>
      </c>
      <c r="P7083" s="75" t="str">
        <f t="shared" si="551"/>
        <v/>
      </c>
      <c r="Q7083" s="77" t="str">
        <f t="shared" si="552"/>
        <v/>
      </c>
      <c r="R7083" s="77" t="str">
        <f t="shared" si="553"/>
        <v/>
      </c>
      <c r="S7083" s="77" t="str">
        <f>IF(O7083="","",IF(OR(VALUE(LEFT(O7083,2))&gt;IF(RIGHT(J7083,1)="M",7,19),AND(OR(LEFT(O7083,2)={"07","19"}),VALUE(RIGHT(O7083,2))&gt;15)),TRUE,FALSE))</f>
        <v/>
      </c>
      <c r="T7083" s="77" t="str">
        <f>IF(O7083="","",IF(OR(VALUE(LEFT(O7083,2))&gt;IF(RIGHT(J7083,1)="M",7,19),AND(OR(LEFT(O7083,2)={"07","19"}),VALUE(RIGHT(O7083,2))&gt;5)),TRUE,FALSE))</f>
        <v/>
      </c>
    </row>
    <row r="7084" spans="12:20" x14ac:dyDescent="0.25">
      <c r="L7084" s="75">
        <f>COUNTIF($B$2:B7084,B7084)</f>
        <v>0</v>
      </c>
      <c r="M7084" s="75">
        <f>COUNTIF($L$2:L7084,4)</f>
        <v>42</v>
      </c>
      <c r="N7084" s="76" t="str">
        <f t="shared" si="554"/>
        <v>0</v>
      </c>
      <c r="O7084" s="76" t="str">
        <f t="shared" si="550"/>
        <v/>
      </c>
      <c r="P7084" s="75" t="str">
        <f t="shared" si="551"/>
        <v/>
      </c>
      <c r="Q7084" s="77" t="str">
        <f t="shared" si="552"/>
        <v/>
      </c>
      <c r="R7084" s="77" t="str">
        <f t="shared" si="553"/>
        <v/>
      </c>
      <c r="S7084" s="77" t="str">
        <f>IF(O7084="","",IF(OR(VALUE(LEFT(O7084,2))&gt;IF(RIGHT(J7084,1)="M",7,19),AND(OR(LEFT(O7084,2)={"07","19"}),VALUE(RIGHT(O7084,2))&gt;15)),TRUE,FALSE))</f>
        <v/>
      </c>
      <c r="T7084" s="77" t="str">
        <f>IF(O7084="","",IF(OR(VALUE(LEFT(O7084,2))&gt;IF(RIGHT(J7084,1)="M",7,19),AND(OR(LEFT(O7084,2)={"07","19"}),VALUE(RIGHT(O7084,2))&gt;5)),TRUE,FALSE))</f>
        <v/>
      </c>
    </row>
    <row r="7085" spans="12:20" x14ac:dyDescent="0.25">
      <c r="L7085" s="75">
        <f>COUNTIF($B$2:B7085,B7085)</f>
        <v>0</v>
      </c>
      <c r="M7085" s="75">
        <f>COUNTIF($L$2:L7085,4)</f>
        <v>42</v>
      </c>
      <c r="N7085" s="76" t="str">
        <f t="shared" si="554"/>
        <v>0</v>
      </c>
      <c r="O7085" s="76" t="str">
        <f t="shared" si="550"/>
        <v/>
      </c>
      <c r="P7085" s="75" t="str">
        <f t="shared" si="551"/>
        <v/>
      </c>
      <c r="Q7085" s="77" t="str">
        <f t="shared" si="552"/>
        <v/>
      </c>
      <c r="R7085" s="77" t="str">
        <f t="shared" si="553"/>
        <v/>
      </c>
      <c r="S7085" s="77" t="str">
        <f>IF(O7085="","",IF(OR(VALUE(LEFT(O7085,2))&gt;IF(RIGHT(J7085,1)="M",7,19),AND(OR(LEFT(O7085,2)={"07","19"}),VALUE(RIGHT(O7085,2))&gt;15)),TRUE,FALSE))</f>
        <v/>
      </c>
      <c r="T7085" s="77" t="str">
        <f>IF(O7085="","",IF(OR(VALUE(LEFT(O7085,2))&gt;IF(RIGHT(J7085,1)="M",7,19),AND(OR(LEFT(O7085,2)={"07","19"}),VALUE(RIGHT(O7085,2))&gt;5)),TRUE,FALSE))</f>
        <v/>
      </c>
    </row>
    <row r="7086" spans="12:20" x14ac:dyDescent="0.25">
      <c r="L7086" s="75">
        <f>COUNTIF($B$2:B7086,B7086)</f>
        <v>0</v>
      </c>
      <c r="M7086" s="75">
        <f>COUNTIF($L$2:L7086,4)</f>
        <v>42</v>
      </c>
      <c r="N7086" s="76" t="str">
        <f t="shared" si="554"/>
        <v>0</v>
      </c>
      <c r="O7086" s="76" t="str">
        <f t="shared" si="550"/>
        <v/>
      </c>
      <c r="P7086" s="75" t="str">
        <f t="shared" si="551"/>
        <v/>
      </c>
      <c r="Q7086" s="77" t="str">
        <f t="shared" si="552"/>
        <v/>
      </c>
      <c r="R7086" s="77" t="str">
        <f t="shared" si="553"/>
        <v/>
      </c>
      <c r="S7086" s="77" t="str">
        <f>IF(O7086="","",IF(OR(VALUE(LEFT(O7086,2))&gt;IF(RIGHT(J7086,1)="M",7,19),AND(OR(LEFT(O7086,2)={"07","19"}),VALUE(RIGHT(O7086,2))&gt;15)),TRUE,FALSE))</f>
        <v/>
      </c>
      <c r="T7086" s="77" t="str">
        <f>IF(O7086="","",IF(OR(VALUE(LEFT(O7086,2))&gt;IF(RIGHT(J7086,1)="M",7,19),AND(OR(LEFT(O7086,2)={"07","19"}),VALUE(RIGHT(O7086,2))&gt;5)),TRUE,FALSE))</f>
        <v/>
      </c>
    </row>
    <row r="7087" spans="12:20" x14ac:dyDescent="0.25">
      <c r="L7087" s="75">
        <f>COUNTIF($B$2:B7087,B7087)</f>
        <v>0</v>
      </c>
      <c r="M7087" s="75">
        <f>COUNTIF($L$2:L7087,4)</f>
        <v>42</v>
      </c>
      <c r="N7087" s="76" t="str">
        <f t="shared" si="554"/>
        <v>0</v>
      </c>
      <c r="O7087" s="76" t="str">
        <f t="shared" si="550"/>
        <v/>
      </c>
      <c r="P7087" s="75" t="str">
        <f t="shared" si="551"/>
        <v/>
      </c>
      <c r="Q7087" s="77" t="str">
        <f t="shared" si="552"/>
        <v/>
      </c>
      <c r="R7087" s="77" t="str">
        <f t="shared" si="553"/>
        <v/>
      </c>
      <c r="S7087" s="77" t="str">
        <f>IF(O7087="","",IF(OR(VALUE(LEFT(O7087,2))&gt;IF(RIGHT(J7087,1)="M",7,19),AND(OR(LEFT(O7087,2)={"07","19"}),VALUE(RIGHT(O7087,2))&gt;15)),TRUE,FALSE))</f>
        <v/>
      </c>
      <c r="T7087" s="77" t="str">
        <f>IF(O7087="","",IF(OR(VALUE(LEFT(O7087,2))&gt;IF(RIGHT(J7087,1)="M",7,19),AND(OR(LEFT(O7087,2)={"07","19"}),VALUE(RIGHT(O7087,2))&gt;5)),TRUE,FALSE))</f>
        <v/>
      </c>
    </row>
    <row r="7088" spans="12:20" x14ac:dyDescent="0.25">
      <c r="L7088" s="75">
        <f>COUNTIF($B$2:B7088,B7088)</f>
        <v>0</v>
      </c>
      <c r="M7088" s="75">
        <f>COUNTIF($L$2:L7088,4)</f>
        <v>42</v>
      </c>
      <c r="N7088" s="76" t="str">
        <f t="shared" si="554"/>
        <v>0</v>
      </c>
      <c r="O7088" s="76" t="str">
        <f t="shared" si="550"/>
        <v/>
      </c>
      <c r="P7088" s="75" t="str">
        <f t="shared" si="551"/>
        <v/>
      </c>
      <c r="Q7088" s="77" t="str">
        <f t="shared" si="552"/>
        <v/>
      </c>
      <c r="R7088" s="77" t="str">
        <f t="shared" si="553"/>
        <v/>
      </c>
      <c r="S7088" s="77" t="str">
        <f>IF(O7088="","",IF(OR(VALUE(LEFT(O7088,2))&gt;IF(RIGHT(J7088,1)="M",7,19),AND(OR(LEFT(O7088,2)={"07","19"}),VALUE(RIGHT(O7088,2))&gt;15)),TRUE,FALSE))</f>
        <v/>
      </c>
      <c r="T7088" s="77" t="str">
        <f>IF(O7088="","",IF(OR(VALUE(LEFT(O7088,2))&gt;IF(RIGHT(J7088,1)="M",7,19),AND(OR(LEFT(O7088,2)={"07","19"}),VALUE(RIGHT(O7088,2))&gt;5)),TRUE,FALSE))</f>
        <v/>
      </c>
    </row>
    <row r="7089" spans="12:20" x14ac:dyDescent="0.25">
      <c r="L7089" s="75">
        <f>COUNTIF($B$2:B7089,B7089)</f>
        <v>0</v>
      </c>
      <c r="M7089" s="75">
        <f>COUNTIF($L$2:L7089,4)</f>
        <v>42</v>
      </c>
      <c r="N7089" s="76" t="str">
        <f t="shared" si="554"/>
        <v>0</v>
      </c>
      <c r="O7089" s="76" t="str">
        <f t="shared" si="550"/>
        <v/>
      </c>
      <c r="P7089" s="75" t="str">
        <f t="shared" si="551"/>
        <v/>
      </c>
      <c r="Q7089" s="77" t="str">
        <f t="shared" si="552"/>
        <v/>
      </c>
      <c r="R7089" s="77" t="str">
        <f t="shared" si="553"/>
        <v/>
      </c>
      <c r="S7089" s="77" t="str">
        <f>IF(O7089="","",IF(OR(VALUE(LEFT(O7089,2))&gt;IF(RIGHT(J7089,1)="M",7,19),AND(OR(LEFT(O7089,2)={"07","19"}),VALUE(RIGHT(O7089,2))&gt;15)),TRUE,FALSE))</f>
        <v/>
      </c>
      <c r="T7089" s="77" t="str">
        <f>IF(O7089="","",IF(OR(VALUE(LEFT(O7089,2))&gt;IF(RIGHT(J7089,1)="M",7,19),AND(OR(LEFT(O7089,2)={"07","19"}),VALUE(RIGHT(O7089,2))&gt;5)),TRUE,FALSE))</f>
        <v/>
      </c>
    </row>
    <row r="7090" spans="12:20" x14ac:dyDescent="0.25">
      <c r="L7090" s="75">
        <f>COUNTIF($B$2:B7090,B7090)</f>
        <v>0</v>
      </c>
      <c r="M7090" s="75">
        <f>COUNTIF($L$2:L7090,4)</f>
        <v>42</v>
      </c>
      <c r="N7090" s="76" t="str">
        <f t="shared" si="554"/>
        <v>0</v>
      </c>
      <c r="O7090" s="76" t="str">
        <f t="shared" si="550"/>
        <v/>
      </c>
      <c r="P7090" s="75" t="str">
        <f t="shared" si="551"/>
        <v/>
      </c>
      <c r="Q7090" s="77" t="str">
        <f t="shared" si="552"/>
        <v/>
      </c>
      <c r="R7090" s="77" t="str">
        <f t="shared" si="553"/>
        <v/>
      </c>
      <c r="S7090" s="77" t="str">
        <f>IF(O7090="","",IF(OR(VALUE(LEFT(O7090,2))&gt;IF(RIGHT(J7090,1)="M",7,19),AND(OR(LEFT(O7090,2)={"07","19"}),VALUE(RIGHT(O7090,2))&gt;15)),TRUE,FALSE))</f>
        <v/>
      </c>
      <c r="T7090" s="77" t="str">
        <f>IF(O7090="","",IF(OR(VALUE(LEFT(O7090,2))&gt;IF(RIGHT(J7090,1)="M",7,19),AND(OR(LEFT(O7090,2)={"07","19"}),VALUE(RIGHT(O7090,2))&gt;5)),TRUE,FALSE))</f>
        <v/>
      </c>
    </row>
    <row r="7091" spans="12:20" x14ac:dyDescent="0.25">
      <c r="L7091" s="75">
        <f>COUNTIF($B$2:B7091,B7091)</f>
        <v>0</v>
      </c>
      <c r="M7091" s="75">
        <f>COUNTIF($L$2:L7091,4)</f>
        <v>42</v>
      </c>
      <c r="N7091" s="76" t="str">
        <f t="shared" si="554"/>
        <v>0</v>
      </c>
      <c r="O7091" s="76" t="str">
        <f t="shared" si="550"/>
        <v/>
      </c>
      <c r="P7091" s="75" t="str">
        <f t="shared" si="551"/>
        <v/>
      </c>
      <c r="Q7091" s="77" t="str">
        <f t="shared" si="552"/>
        <v/>
      </c>
      <c r="R7091" s="77" t="str">
        <f t="shared" si="553"/>
        <v/>
      </c>
      <c r="S7091" s="77" t="str">
        <f>IF(O7091="","",IF(OR(VALUE(LEFT(O7091,2))&gt;IF(RIGHT(J7091,1)="M",7,19),AND(OR(LEFT(O7091,2)={"07","19"}),VALUE(RIGHT(O7091,2))&gt;15)),TRUE,FALSE))</f>
        <v/>
      </c>
      <c r="T7091" s="77" t="str">
        <f>IF(O7091="","",IF(OR(VALUE(LEFT(O7091,2))&gt;IF(RIGHT(J7091,1)="M",7,19),AND(OR(LEFT(O7091,2)={"07","19"}),VALUE(RIGHT(O7091,2))&gt;5)),TRUE,FALSE))</f>
        <v/>
      </c>
    </row>
    <row r="7092" spans="12:20" x14ac:dyDescent="0.25">
      <c r="L7092" s="75">
        <f>COUNTIF($B$2:B7092,B7092)</f>
        <v>0</v>
      </c>
      <c r="M7092" s="75">
        <f>COUNTIF($L$2:L7092,4)</f>
        <v>42</v>
      </c>
      <c r="N7092" s="76" t="str">
        <f t="shared" si="554"/>
        <v>0</v>
      </c>
      <c r="O7092" s="76" t="str">
        <f t="shared" si="550"/>
        <v/>
      </c>
      <c r="P7092" s="75" t="str">
        <f t="shared" si="551"/>
        <v/>
      </c>
      <c r="Q7092" s="77" t="str">
        <f t="shared" si="552"/>
        <v/>
      </c>
      <c r="R7092" s="77" t="str">
        <f t="shared" si="553"/>
        <v/>
      </c>
      <c r="S7092" s="77" t="str">
        <f>IF(O7092="","",IF(OR(VALUE(LEFT(O7092,2))&gt;IF(RIGHT(J7092,1)="M",7,19),AND(OR(LEFT(O7092,2)={"07","19"}),VALUE(RIGHT(O7092,2))&gt;15)),TRUE,FALSE))</f>
        <v/>
      </c>
      <c r="T7092" s="77" t="str">
        <f>IF(O7092="","",IF(OR(VALUE(LEFT(O7092,2))&gt;IF(RIGHT(J7092,1)="M",7,19),AND(OR(LEFT(O7092,2)={"07","19"}),VALUE(RIGHT(O7092,2))&gt;5)),TRUE,FALSE))</f>
        <v/>
      </c>
    </row>
    <row r="7093" spans="12:20" x14ac:dyDescent="0.25">
      <c r="L7093" s="75">
        <f>COUNTIF($B$2:B7093,B7093)</f>
        <v>0</v>
      </c>
      <c r="M7093" s="75">
        <f>COUNTIF($L$2:L7093,4)</f>
        <v>42</v>
      </c>
      <c r="N7093" s="76" t="str">
        <f t="shared" si="554"/>
        <v>0</v>
      </c>
      <c r="O7093" s="76" t="str">
        <f t="shared" si="550"/>
        <v/>
      </c>
      <c r="P7093" s="75" t="str">
        <f t="shared" si="551"/>
        <v/>
      </c>
      <c r="Q7093" s="77" t="str">
        <f t="shared" si="552"/>
        <v/>
      </c>
      <c r="R7093" s="77" t="str">
        <f t="shared" si="553"/>
        <v/>
      </c>
      <c r="S7093" s="77" t="str">
        <f>IF(O7093="","",IF(OR(VALUE(LEFT(O7093,2))&gt;IF(RIGHT(J7093,1)="M",7,19),AND(OR(LEFT(O7093,2)={"07","19"}),VALUE(RIGHT(O7093,2))&gt;15)),TRUE,FALSE))</f>
        <v/>
      </c>
      <c r="T7093" s="77" t="str">
        <f>IF(O7093="","",IF(OR(VALUE(LEFT(O7093,2))&gt;IF(RIGHT(J7093,1)="M",7,19),AND(OR(LEFT(O7093,2)={"07","19"}),VALUE(RIGHT(O7093,2))&gt;5)),TRUE,FALSE))</f>
        <v/>
      </c>
    </row>
    <row r="7094" spans="12:20" x14ac:dyDescent="0.25">
      <c r="L7094" s="75">
        <f>COUNTIF($B$2:B7094,B7094)</f>
        <v>0</v>
      </c>
      <c r="M7094" s="75">
        <f>COUNTIF($L$2:L7094,4)</f>
        <v>42</v>
      </c>
      <c r="N7094" s="76" t="str">
        <f t="shared" si="554"/>
        <v>0</v>
      </c>
      <c r="O7094" s="76" t="str">
        <f t="shared" si="550"/>
        <v/>
      </c>
      <c r="P7094" s="75" t="str">
        <f t="shared" si="551"/>
        <v/>
      </c>
      <c r="Q7094" s="77" t="str">
        <f t="shared" si="552"/>
        <v/>
      </c>
      <c r="R7094" s="77" t="str">
        <f t="shared" si="553"/>
        <v/>
      </c>
      <c r="S7094" s="77" t="str">
        <f>IF(O7094="","",IF(OR(VALUE(LEFT(O7094,2))&gt;IF(RIGHT(J7094,1)="M",7,19),AND(OR(LEFT(O7094,2)={"07","19"}),VALUE(RIGHT(O7094,2))&gt;15)),TRUE,FALSE))</f>
        <v/>
      </c>
      <c r="T7094" s="77" t="str">
        <f>IF(O7094="","",IF(OR(VALUE(LEFT(O7094,2))&gt;IF(RIGHT(J7094,1)="M",7,19),AND(OR(LEFT(O7094,2)={"07","19"}),VALUE(RIGHT(O7094,2))&gt;5)),TRUE,FALSE))</f>
        <v/>
      </c>
    </row>
    <row r="7095" spans="12:20" x14ac:dyDescent="0.25">
      <c r="L7095" s="75">
        <f>COUNTIF($B$2:B7095,B7095)</f>
        <v>0</v>
      </c>
      <c r="M7095" s="75">
        <f>COUNTIF($L$2:L7095,4)</f>
        <v>42</v>
      </c>
      <c r="N7095" s="76" t="str">
        <f t="shared" si="554"/>
        <v>0</v>
      </c>
      <c r="O7095" s="76" t="str">
        <f t="shared" si="550"/>
        <v/>
      </c>
      <c r="P7095" s="75" t="str">
        <f t="shared" si="551"/>
        <v/>
      </c>
      <c r="Q7095" s="77" t="str">
        <f t="shared" si="552"/>
        <v/>
      </c>
      <c r="R7095" s="77" t="str">
        <f t="shared" si="553"/>
        <v/>
      </c>
      <c r="S7095" s="77" t="str">
        <f>IF(O7095="","",IF(OR(VALUE(LEFT(O7095,2))&gt;IF(RIGHT(J7095,1)="M",7,19),AND(OR(LEFT(O7095,2)={"07","19"}),VALUE(RIGHT(O7095,2))&gt;15)),TRUE,FALSE))</f>
        <v/>
      </c>
      <c r="T7095" s="77" t="str">
        <f>IF(O7095="","",IF(OR(VALUE(LEFT(O7095,2))&gt;IF(RIGHT(J7095,1)="M",7,19),AND(OR(LEFT(O7095,2)={"07","19"}),VALUE(RIGHT(O7095,2))&gt;5)),TRUE,FALSE))</f>
        <v/>
      </c>
    </row>
    <row r="7096" spans="12:20" x14ac:dyDescent="0.25">
      <c r="L7096" s="75">
        <f>COUNTIF($B$2:B7096,B7096)</f>
        <v>0</v>
      </c>
      <c r="M7096" s="75">
        <f>COUNTIF($L$2:L7096,4)</f>
        <v>42</v>
      </c>
      <c r="N7096" s="76" t="str">
        <f t="shared" si="554"/>
        <v>0</v>
      </c>
      <c r="O7096" s="76" t="str">
        <f t="shared" si="550"/>
        <v/>
      </c>
      <c r="P7096" s="75" t="str">
        <f t="shared" si="551"/>
        <v/>
      </c>
      <c r="Q7096" s="77" t="str">
        <f t="shared" si="552"/>
        <v/>
      </c>
      <c r="R7096" s="77" t="str">
        <f t="shared" si="553"/>
        <v/>
      </c>
      <c r="S7096" s="77" t="str">
        <f>IF(O7096="","",IF(OR(VALUE(LEFT(O7096,2))&gt;IF(RIGHT(J7096,1)="M",7,19),AND(OR(LEFT(O7096,2)={"07","19"}),VALUE(RIGHT(O7096,2))&gt;15)),TRUE,FALSE))</f>
        <v/>
      </c>
      <c r="T7096" s="77" t="str">
        <f>IF(O7096="","",IF(OR(VALUE(LEFT(O7096,2))&gt;IF(RIGHT(J7096,1)="M",7,19),AND(OR(LEFT(O7096,2)={"07","19"}),VALUE(RIGHT(O7096,2))&gt;5)),TRUE,FALSE))</f>
        <v/>
      </c>
    </row>
    <row r="7097" spans="12:20" x14ac:dyDescent="0.25">
      <c r="L7097" s="75">
        <f>COUNTIF($B$2:B7097,B7097)</f>
        <v>0</v>
      </c>
      <c r="M7097" s="75">
        <f>COUNTIF($L$2:L7097,4)</f>
        <v>42</v>
      </c>
      <c r="N7097" s="76" t="str">
        <f t="shared" si="554"/>
        <v>0</v>
      </c>
      <c r="O7097" s="76" t="str">
        <f t="shared" si="550"/>
        <v/>
      </c>
      <c r="P7097" s="75" t="str">
        <f t="shared" si="551"/>
        <v/>
      </c>
      <c r="Q7097" s="77" t="str">
        <f t="shared" si="552"/>
        <v/>
      </c>
      <c r="R7097" s="77" t="str">
        <f t="shared" si="553"/>
        <v/>
      </c>
      <c r="S7097" s="77" t="str">
        <f>IF(O7097="","",IF(OR(VALUE(LEFT(O7097,2))&gt;IF(RIGHT(J7097,1)="M",7,19),AND(OR(LEFT(O7097,2)={"07","19"}),VALUE(RIGHT(O7097,2))&gt;15)),TRUE,FALSE))</f>
        <v/>
      </c>
      <c r="T7097" s="77" t="str">
        <f>IF(O7097="","",IF(OR(VALUE(LEFT(O7097,2))&gt;IF(RIGHT(J7097,1)="M",7,19),AND(OR(LEFT(O7097,2)={"07","19"}),VALUE(RIGHT(O7097,2))&gt;5)),TRUE,FALSE))</f>
        <v/>
      </c>
    </row>
    <row r="7098" spans="12:20" x14ac:dyDescent="0.25">
      <c r="L7098" s="75">
        <f>COUNTIF($B$2:B7098,B7098)</f>
        <v>0</v>
      </c>
      <c r="M7098" s="75">
        <f>COUNTIF($L$2:L7098,4)</f>
        <v>42</v>
      </c>
      <c r="N7098" s="76" t="str">
        <f t="shared" si="554"/>
        <v>0</v>
      </c>
      <c r="O7098" s="76" t="str">
        <f t="shared" si="550"/>
        <v/>
      </c>
      <c r="P7098" s="75" t="str">
        <f t="shared" si="551"/>
        <v/>
      </c>
      <c r="Q7098" s="77" t="str">
        <f t="shared" si="552"/>
        <v/>
      </c>
      <c r="R7098" s="77" t="str">
        <f t="shared" si="553"/>
        <v/>
      </c>
      <c r="S7098" s="77" t="str">
        <f>IF(O7098="","",IF(OR(VALUE(LEFT(O7098,2))&gt;IF(RIGHT(J7098,1)="M",7,19),AND(OR(LEFT(O7098,2)={"07","19"}),VALUE(RIGHT(O7098,2))&gt;15)),TRUE,FALSE))</f>
        <v/>
      </c>
      <c r="T7098" s="77" t="str">
        <f>IF(O7098="","",IF(OR(VALUE(LEFT(O7098,2))&gt;IF(RIGHT(J7098,1)="M",7,19),AND(OR(LEFT(O7098,2)={"07","19"}),VALUE(RIGHT(O7098,2))&gt;5)),TRUE,FALSE))</f>
        <v/>
      </c>
    </row>
    <row r="7099" spans="12:20" x14ac:dyDescent="0.25">
      <c r="L7099" s="75">
        <f>COUNTIF($B$2:B7099,B7099)</f>
        <v>0</v>
      </c>
      <c r="M7099" s="75">
        <f>COUNTIF($L$2:L7099,4)</f>
        <v>42</v>
      </c>
      <c r="N7099" s="76" t="str">
        <f t="shared" si="554"/>
        <v>0</v>
      </c>
      <c r="O7099" s="76" t="str">
        <f t="shared" si="550"/>
        <v/>
      </c>
      <c r="P7099" s="75" t="str">
        <f t="shared" si="551"/>
        <v/>
      </c>
      <c r="Q7099" s="77" t="str">
        <f t="shared" si="552"/>
        <v/>
      </c>
      <c r="R7099" s="77" t="str">
        <f t="shared" si="553"/>
        <v/>
      </c>
      <c r="S7099" s="77" t="str">
        <f>IF(O7099="","",IF(OR(VALUE(LEFT(O7099,2))&gt;IF(RIGHT(J7099,1)="M",7,19),AND(OR(LEFT(O7099,2)={"07","19"}),VALUE(RIGHT(O7099,2))&gt;15)),TRUE,FALSE))</f>
        <v/>
      </c>
      <c r="T7099" s="77" t="str">
        <f>IF(O7099="","",IF(OR(VALUE(LEFT(O7099,2))&gt;IF(RIGHT(J7099,1)="M",7,19),AND(OR(LEFT(O7099,2)={"07","19"}),VALUE(RIGHT(O7099,2))&gt;5)),TRUE,FALSE))</f>
        <v/>
      </c>
    </row>
    <row r="7100" spans="12:20" x14ac:dyDescent="0.25">
      <c r="L7100" s="75">
        <f>COUNTIF($B$2:B7100,B7100)</f>
        <v>0</v>
      </c>
      <c r="M7100" s="75">
        <f>COUNTIF($L$2:L7100,4)</f>
        <v>42</v>
      </c>
      <c r="N7100" s="76" t="str">
        <f t="shared" si="554"/>
        <v>0</v>
      </c>
      <c r="O7100" s="76" t="str">
        <f t="shared" si="550"/>
        <v/>
      </c>
      <c r="P7100" s="75" t="str">
        <f t="shared" si="551"/>
        <v/>
      </c>
      <c r="Q7100" s="77" t="str">
        <f t="shared" si="552"/>
        <v/>
      </c>
      <c r="R7100" s="77" t="str">
        <f t="shared" si="553"/>
        <v/>
      </c>
      <c r="S7100" s="77" t="str">
        <f>IF(O7100="","",IF(OR(VALUE(LEFT(O7100,2))&gt;IF(RIGHT(J7100,1)="M",7,19),AND(OR(LEFT(O7100,2)={"07","19"}),VALUE(RIGHT(O7100,2))&gt;15)),TRUE,FALSE))</f>
        <v/>
      </c>
      <c r="T7100" s="77" t="str">
        <f>IF(O7100="","",IF(OR(VALUE(LEFT(O7100,2))&gt;IF(RIGHT(J7100,1)="M",7,19),AND(OR(LEFT(O7100,2)={"07","19"}),VALUE(RIGHT(O7100,2))&gt;5)),TRUE,FALSE))</f>
        <v/>
      </c>
    </row>
    <row r="7101" spans="12:20" x14ac:dyDescent="0.25">
      <c r="L7101" s="75">
        <f>COUNTIF($B$2:B7101,B7101)</f>
        <v>0</v>
      </c>
      <c r="M7101" s="75">
        <f>COUNTIF($L$2:L7101,4)</f>
        <v>42</v>
      </c>
      <c r="N7101" s="76" t="str">
        <f t="shared" si="554"/>
        <v>0</v>
      </c>
      <c r="O7101" s="76" t="str">
        <f t="shared" si="550"/>
        <v/>
      </c>
      <c r="P7101" s="75" t="str">
        <f t="shared" si="551"/>
        <v/>
      </c>
      <c r="Q7101" s="77" t="str">
        <f t="shared" si="552"/>
        <v/>
      </c>
      <c r="R7101" s="77" t="str">
        <f t="shared" si="553"/>
        <v/>
      </c>
      <c r="S7101" s="77" t="str">
        <f>IF(O7101="","",IF(OR(VALUE(LEFT(O7101,2))&gt;IF(RIGHT(J7101,1)="M",7,19),AND(OR(LEFT(O7101,2)={"07","19"}),VALUE(RIGHT(O7101,2))&gt;15)),TRUE,FALSE))</f>
        <v/>
      </c>
      <c r="T7101" s="77" t="str">
        <f>IF(O7101="","",IF(OR(VALUE(LEFT(O7101,2))&gt;IF(RIGHT(J7101,1)="M",7,19),AND(OR(LEFT(O7101,2)={"07","19"}),VALUE(RIGHT(O7101,2))&gt;5)),TRUE,FALSE))</f>
        <v/>
      </c>
    </row>
    <row r="7102" spans="12:20" x14ac:dyDescent="0.25">
      <c r="L7102" s="75">
        <f>COUNTIF($B$2:B7102,B7102)</f>
        <v>0</v>
      </c>
      <c r="M7102" s="75">
        <f>COUNTIF($L$2:L7102,4)</f>
        <v>42</v>
      </c>
      <c r="N7102" s="76" t="str">
        <f t="shared" si="554"/>
        <v>0</v>
      </c>
      <c r="O7102" s="76" t="str">
        <f t="shared" si="550"/>
        <v/>
      </c>
      <c r="P7102" s="75" t="str">
        <f t="shared" si="551"/>
        <v/>
      </c>
      <c r="Q7102" s="77" t="str">
        <f t="shared" si="552"/>
        <v/>
      </c>
      <c r="R7102" s="77" t="str">
        <f t="shared" si="553"/>
        <v/>
      </c>
      <c r="S7102" s="77" t="str">
        <f>IF(O7102="","",IF(OR(VALUE(LEFT(O7102,2))&gt;IF(RIGHT(J7102,1)="M",7,19),AND(OR(LEFT(O7102,2)={"07","19"}),VALUE(RIGHT(O7102,2))&gt;15)),TRUE,FALSE))</f>
        <v/>
      </c>
      <c r="T7102" s="77" t="str">
        <f>IF(O7102="","",IF(OR(VALUE(LEFT(O7102,2))&gt;IF(RIGHT(J7102,1)="M",7,19),AND(OR(LEFT(O7102,2)={"07","19"}),VALUE(RIGHT(O7102,2))&gt;5)),TRUE,FALSE))</f>
        <v/>
      </c>
    </row>
    <row r="7103" spans="12:20" x14ac:dyDescent="0.25">
      <c r="L7103" s="75">
        <f>COUNTIF($B$2:B7103,B7103)</f>
        <v>0</v>
      </c>
      <c r="M7103" s="75">
        <f>COUNTIF($L$2:L7103,4)</f>
        <v>42</v>
      </c>
      <c r="N7103" s="76" t="str">
        <f t="shared" si="554"/>
        <v>0</v>
      </c>
      <c r="O7103" s="76" t="str">
        <f t="shared" si="550"/>
        <v/>
      </c>
      <c r="P7103" s="75" t="str">
        <f t="shared" si="551"/>
        <v/>
      </c>
      <c r="Q7103" s="77" t="str">
        <f t="shared" si="552"/>
        <v/>
      </c>
      <c r="R7103" s="77" t="str">
        <f t="shared" si="553"/>
        <v/>
      </c>
      <c r="S7103" s="77" t="str">
        <f>IF(O7103="","",IF(OR(VALUE(LEFT(O7103,2))&gt;IF(RIGHT(J7103,1)="M",7,19),AND(OR(LEFT(O7103,2)={"07","19"}),VALUE(RIGHT(O7103,2))&gt;15)),TRUE,FALSE))</f>
        <v/>
      </c>
      <c r="T7103" s="77" t="str">
        <f>IF(O7103="","",IF(OR(VALUE(LEFT(O7103,2))&gt;IF(RIGHT(J7103,1)="M",7,19),AND(OR(LEFT(O7103,2)={"07","19"}),VALUE(RIGHT(O7103,2))&gt;5)),TRUE,FALSE))</f>
        <v/>
      </c>
    </row>
    <row r="7104" spans="12:20" x14ac:dyDescent="0.25">
      <c r="L7104" s="75">
        <f>COUNTIF($B$2:B7104,B7104)</f>
        <v>0</v>
      </c>
      <c r="M7104" s="75">
        <f>COUNTIF($L$2:L7104,4)</f>
        <v>42</v>
      </c>
      <c r="N7104" s="76" t="str">
        <f t="shared" si="554"/>
        <v>0</v>
      </c>
      <c r="O7104" s="76" t="str">
        <f t="shared" si="550"/>
        <v/>
      </c>
      <c r="P7104" s="75" t="str">
        <f t="shared" si="551"/>
        <v/>
      </c>
      <c r="Q7104" s="77" t="str">
        <f t="shared" si="552"/>
        <v/>
      </c>
      <c r="R7104" s="77" t="str">
        <f t="shared" si="553"/>
        <v/>
      </c>
      <c r="S7104" s="77" t="str">
        <f>IF(O7104="","",IF(OR(VALUE(LEFT(O7104,2))&gt;IF(RIGHT(J7104,1)="M",7,19),AND(OR(LEFT(O7104,2)={"07","19"}),VALUE(RIGHT(O7104,2))&gt;15)),TRUE,FALSE))</f>
        <v/>
      </c>
      <c r="T7104" s="77" t="str">
        <f>IF(O7104="","",IF(OR(VALUE(LEFT(O7104,2))&gt;IF(RIGHT(J7104,1)="M",7,19),AND(OR(LEFT(O7104,2)={"07","19"}),VALUE(RIGHT(O7104,2))&gt;5)),TRUE,FALSE))</f>
        <v/>
      </c>
    </row>
    <row r="7105" spans="12:20" x14ac:dyDescent="0.25">
      <c r="L7105" s="75">
        <f>COUNTIF($B$2:B7105,B7105)</f>
        <v>0</v>
      </c>
      <c r="M7105" s="75">
        <f>COUNTIF($L$2:L7105,4)</f>
        <v>42</v>
      </c>
      <c r="N7105" s="76" t="str">
        <f t="shared" si="554"/>
        <v>0</v>
      </c>
      <c r="O7105" s="76" t="str">
        <f t="shared" si="550"/>
        <v/>
      </c>
      <c r="P7105" s="75" t="str">
        <f t="shared" si="551"/>
        <v/>
      </c>
      <c r="Q7105" s="77" t="str">
        <f t="shared" si="552"/>
        <v/>
      </c>
      <c r="R7105" s="77" t="str">
        <f t="shared" si="553"/>
        <v/>
      </c>
      <c r="S7105" s="77" t="str">
        <f>IF(O7105="","",IF(OR(VALUE(LEFT(O7105,2))&gt;IF(RIGHT(J7105,1)="M",7,19),AND(OR(LEFT(O7105,2)={"07","19"}),VALUE(RIGHT(O7105,2))&gt;15)),TRUE,FALSE))</f>
        <v/>
      </c>
      <c r="T7105" s="77" t="str">
        <f>IF(O7105="","",IF(OR(VALUE(LEFT(O7105,2))&gt;IF(RIGHT(J7105,1)="M",7,19),AND(OR(LEFT(O7105,2)={"07","19"}),VALUE(RIGHT(O7105,2))&gt;5)),TRUE,FALSE))</f>
        <v/>
      </c>
    </row>
    <row r="7106" spans="12:20" x14ac:dyDescent="0.25">
      <c r="L7106" s="75">
        <f>COUNTIF($B$2:B7106,B7106)</f>
        <v>0</v>
      </c>
      <c r="M7106" s="75">
        <f>COUNTIF($L$2:L7106,4)</f>
        <v>42</v>
      </c>
      <c r="N7106" s="76" t="str">
        <f t="shared" si="554"/>
        <v>0</v>
      </c>
      <c r="O7106" s="76" t="str">
        <f t="shared" ref="O7106:O7169" si="555">TRIM(SUBSTITUTE(SUBSTITUTE(D7106,"+",""),"_",""))</f>
        <v/>
      </c>
      <c r="P7106" s="75" t="str">
        <f t="shared" ref="P7106:P7169" si="556">TRIM(SUBSTITUTE(SUBSTITUTE(E7106,"+",""),"_",""))</f>
        <v/>
      </c>
      <c r="Q7106" s="77" t="str">
        <f t="shared" ref="Q7106:Q7169" si="557">IFERROR(IF(RIGHT(P7106,2)&lt;RIGHT(O7106,2),IF(P7106&lt;O7106,P7106+2360-O7106,P7106-40-O7106),IF(P7106&lt;O7106,P7106+2400-O7106,P7106-O7106)),"")</f>
        <v/>
      </c>
      <c r="R7106" s="77" t="str">
        <f t="shared" ref="R7106:R7169" si="558">IFERROR(ROUNDDOWN(Q7106/100,0),"")</f>
        <v/>
      </c>
      <c r="S7106" s="77" t="str">
        <f>IF(O7106="","",IF(OR(VALUE(LEFT(O7106,2))&gt;IF(RIGHT(J7106,1)="M",7,19),AND(OR(LEFT(O7106,2)={"07","19"}),VALUE(RIGHT(O7106,2))&gt;15)),TRUE,FALSE))</f>
        <v/>
      </c>
      <c r="T7106" s="77" t="str">
        <f>IF(O7106="","",IF(OR(VALUE(LEFT(O7106,2))&gt;IF(RIGHT(J7106,1)="M",7,19),AND(OR(LEFT(O7106,2)={"07","19"}),VALUE(RIGHT(O7106,2))&gt;5)),TRUE,FALSE))</f>
        <v/>
      </c>
    </row>
    <row r="7107" spans="12:20" x14ac:dyDescent="0.25">
      <c r="L7107" s="75">
        <f>COUNTIF($B$2:B7107,B7107)</f>
        <v>0</v>
      </c>
      <c r="M7107" s="75">
        <f>COUNTIF($L$2:L7107,4)</f>
        <v>42</v>
      </c>
      <c r="N7107" s="76" t="str">
        <f t="shared" ref="N7107:N7170" si="559">A7107&amp;DAY(C7107)</f>
        <v>0</v>
      </c>
      <c r="O7107" s="76" t="str">
        <f t="shared" si="555"/>
        <v/>
      </c>
      <c r="P7107" s="75" t="str">
        <f t="shared" si="556"/>
        <v/>
      </c>
      <c r="Q7107" s="77" t="str">
        <f t="shared" si="557"/>
        <v/>
      </c>
      <c r="R7107" s="77" t="str">
        <f t="shared" si="558"/>
        <v/>
      </c>
      <c r="S7107" s="77" t="str">
        <f>IF(O7107="","",IF(OR(VALUE(LEFT(O7107,2))&gt;IF(RIGHT(J7107,1)="M",7,19),AND(OR(LEFT(O7107,2)={"07","19"}),VALUE(RIGHT(O7107,2))&gt;15)),TRUE,FALSE))</f>
        <v/>
      </c>
      <c r="T7107" s="77" t="str">
        <f>IF(O7107="","",IF(OR(VALUE(LEFT(O7107,2))&gt;IF(RIGHT(J7107,1)="M",7,19),AND(OR(LEFT(O7107,2)={"07","19"}),VALUE(RIGHT(O7107,2))&gt;5)),TRUE,FALSE))</f>
        <v/>
      </c>
    </row>
    <row r="7108" spans="12:20" x14ac:dyDescent="0.25">
      <c r="L7108" s="75">
        <f>COUNTIF($B$2:B7108,B7108)</f>
        <v>0</v>
      </c>
      <c r="M7108" s="75">
        <f>COUNTIF($L$2:L7108,4)</f>
        <v>42</v>
      </c>
      <c r="N7108" s="76" t="str">
        <f t="shared" si="559"/>
        <v>0</v>
      </c>
      <c r="O7108" s="76" t="str">
        <f t="shared" si="555"/>
        <v/>
      </c>
      <c r="P7108" s="75" t="str">
        <f t="shared" si="556"/>
        <v/>
      </c>
      <c r="Q7108" s="77" t="str">
        <f t="shared" si="557"/>
        <v/>
      </c>
      <c r="R7108" s="77" t="str">
        <f t="shared" si="558"/>
        <v/>
      </c>
      <c r="S7108" s="77" t="str">
        <f>IF(O7108="","",IF(OR(VALUE(LEFT(O7108,2))&gt;IF(RIGHT(J7108,1)="M",7,19),AND(OR(LEFT(O7108,2)={"07","19"}),VALUE(RIGHT(O7108,2))&gt;15)),TRUE,FALSE))</f>
        <v/>
      </c>
      <c r="T7108" s="77" t="str">
        <f>IF(O7108="","",IF(OR(VALUE(LEFT(O7108,2))&gt;IF(RIGHT(J7108,1)="M",7,19),AND(OR(LEFT(O7108,2)={"07","19"}),VALUE(RIGHT(O7108,2))&gt;5)),TRUE,FALSE))</f>
        <v/>
      </c>
    </row>
    <row r="7109" spans="12:20" x14ac:dyDescent="0.25">
      <c r="L7109" s="75">
        <f>COUNTIF($B$2:B7109,B7109)</f>
        <v>0</v>
      </c>
      <c r="M7109" s="75">
        <f>COUNTIF($L$2:L7109,4)</f>
        <v>42</v>
      </c>
      <c r="N7109" s="76" t="str">
        <f t="shared" si="559"/>
        <v>0</v>
      </c>
      <c r="O7109" s="76" t="str">
        <f t="shared" si="555"/>
        <v/>
      </c>
      <c r="P7109" s="75" t="str">
        <f t="shared" si="556"/>
        <v/>
      </c>
      <c r="Q7109" s="77" t="str">
        <f t="shared" si="557"/>
        <v/>
      </c>
      <c r="R7109" s="77" t="str">
        <f t="shared" si="558"/>
        <v/>
      </c>
      <c r="S7109" s="77" t="str">
        <f>IF(O7109="","",IF(OR(VALUE(LEFT(O7109,2))&gt;IF(RIGHT(J7109,1)="M",7,19),AND(OR(LEFT(O7109,2)={"07","19"}),VALUE(RIGHT(O7109,2))&gt;15)),TRUE,FALSE))</f>
        <v/>
      </c>
      <c r="T7109" s="77" t="str">
        <f>IF(O7109="","",IF(OR(VALUE(LEFT(O7109,2))&gt;IF(RIGHT(J7109,1)="M",7,19),AND(OR(LEFT(O7109,2)={"07","19"}),VALUE(RIGHT(O7109,2))&gt;5)),TRUE,FALSE))</f>
        <v/>
      </c>
    </row>
    <row r="7110" spans="12:20" x14ac:dyDescent="0.25">
      <c r="L7110" s="75">
        <f>COUNTIF($B$2:B7110,B7110)</f>
        <v>0</v>
      </c>
      <c r="M7110" s="75">
        <f>COUNTIF($L$2:L7110,4)</f>
        <v>42</v>
      </c>
      <c r="N7110" s="76" t="str">
        <f t="shared" si="559"/>
        <v>0</v>
      </c>
      <c r="O7110" s="76" t="str">
        <f t="shared" si="555"/>
        <v/>
      </c>
      <c r="P7110" s="75" t="str">
        <f t="shared" si="556"/>
        <v/>
      </c>
      <c r="Q7110" s="77" t="str">
        <f t="shared" si="557"/>
        <v/>
      </c>
      <c r="R7110" s="77" t="str">
        <f t="shared" si="558"/>
        <v/>
      </c>
      <c r="S7110" s="77" t="str">
        <f>IF(O7110="","",IF(OR(VALUE(LEFT(O7110,2))&gt;IF(RIGHT(J7110,1)="M",7,19),AND(OR(LEFT(O7110,2)={"07","19"}),VALUE(RIGHT(O7110,2))&gt;15)),TRUE,FALSE))</f>
        <v/>
      </c>
      <c r="T7110" s="77" t="str">
        <f>IF(O7110="","",IF(OR(VALUE(LEFT(O7110,2))&gt;IF(RIGHT(J7110,1)="M",7,19),AND(OR(LEFT(O7110,2)={"07","19"}),VALUE(RIGHT(O7110,2))&gt;5)),TRUE,FALSE))</f>
        <v/>
      </c>
    </row>
    <row r="7111" spans="12:20" x14ac:dyDescent="0.25">
      <c r="L7111" s="75">
        <f>COUNTIF($B$2:B7111,B7111)</f>
        <v>0</v>
      </c>
      <c r="M7111" s="75">
        <f>COUNTIF($L$2:L7111,4)</f>
        <v>42</v>
      </c>
      <c r="N7111" s="76" t="str">
        <f t="shared" si="559"/>
        <v>0</v>
      </c>
      <c r="O7111" s="76" t="str">
        <f t="shared" si="555"/>
        <v/>
      </c>
      <c r="P7111" s="75" t="str">
        <f t="shared" si="556"/>
        <v/>
      </c>
      <c r="Q7111" s="77" t="str">
        <f t="shared" si="557"/>
        <v/>
      </c>
      <c r="R7111" s="77" t="str">
        <f t="shared" si="558"/>
        <v/>
      </c>
      <c r="S7111" s="77" t="str">
        <f>IF(O7111="","",IF(OR(VALUE(LEFT(O7111,2))&gt;IF(RIGHT(J7111,1)="M",7,19),AND(OR(LEFT(O7111,2)={"07","19"}),VALUE(RIGHT(O7111,2))&gt;15)),TRUE,FALSE))</f>
        <v/>
      </c>
      <c r="T7111" s="77" t="str">
        <f>IF(O7111="","",IF(OR(VALUE(LEFT(O7111,2))&gt;IF(RIGHT(J7111,1)="M",7,19),AND(OR(LEFT(O7111,2)={"07","19"}),VALUE(RIGHT(O7111,2))&gt;5)),TRUE,FALSE))</f>
        <v/>
      </c>
    </row>
    <row r="7112" spans="12:20" x14ac:dyDescent="0.25">
      <c r="L7112" s="75">
        <f>COUNTIF($B$2:B7112,B7112)</f>
        <v>0</v>
      </c>
      <c r="M7112" s="75">
        <f>COUNTIF($L$2:L7112,4)</f>
        <v>42</v>
      </c>
      <c r="N7112" s="76" t="str">
        <f t="shared" si="559"/>
        <v>0</v>
      </c>
      <c r="O7112" s="76" t="str">
        <f t="shared" si="555"/>
        <v/>
      </c>
      <c r="P7112" s="75" t="str">
        <f t="shared" si="556"/>
        <v/>
      </c>
      <c r="Q7112" s="77" t="str">
        <f t="shared" si="557"/>
        <v/>
      </c>
      <c r="R7112" s="77" t="str">
        <f t="shared" si="558"/>
        <v/>
      </c>
      <c r="S7112" s="77" t="str">
        <f>IF(O7112="","",IF(OR(VALUE(LEFT(O7112,2))&gt;IF(RIGHT(J7112,1)="M",7,19),AND(OR(LEFT(O7112,2)={"07","19"}),VALUE(RIGHT(O7112,2))&gt;15)),TRUE,FALSE))</f>
        <v/>
      </c>
      <c r="T7112" s="77" t="str">
        <f>IF(O7112="","",IF(OR(VALUE(LEFT(O7112,2))&gt;IF(RIGHT(J7112,1)="M",7,19),AND(OR(LEFT(O7112,2)={"07","19"}),VALUE(RIGHT(O7112,2))&gt;5)),TRUE,FALSE))</f>
        <v/>
      </c>
    </row>
    <row r="7113" spans="12:20" x14ac:dyDescent="0.25">
      <c r="L7113" s="75">
        <f>COUNTIF($B$2:B7113,B7113)</f>
        <v>0</v>
      </c>
      <c r="M7113" s="75">
        <f>COUNTIF($L$2:L7113,4)</f>
        <v>42</v>
      </c>
      <c r="N7113" s="76" t="str">
        <f t="shared" si="559"/>
        <v>0</v>
      </c>
      <c r="O7113" s="76" t="str">
        <f t="shared" si="555"/>
        <v/>
      </c>
      <c r="P7113" s="75" t="str">
        <f t="shared" si="556"/>
        <v/>
      </c>
      <c r="Q7113" s="77" t="str">
        <f t="shared" si="557"/>
        <v/>
      </c>
      <c r="R7113" s="77" t="str">
        <f t="shared" si="558"/>
        <v/>
      </c>
      <c r="S7113" s="77" t="str">
        <f>IF(O7113="","",IF(OR(VALUE(LEFT(O7113,2))&gt;IF(RIGHT(J7113,1)="M",7,19),AND(OR(LEFT(O7113,2)={"07","19"}),VALUE(RIGHT(O7113,2))&gt;15)),TRUE,FALSE))</f>
        <v/>
      </c>
      <c r="T7113" s="77" t="str">
        <f>IF(O7113="","",IF(OR(VALUE(LEFT(O7113,2))&gt;IF(RIGHT(J7113,1)="M",7,19),AND(OR(LEFT(O7113,2)={"07","19"}),VALUE(RIGHT(O7113,2))&gt;5)),TRUE,FALSE))</f>
        <v/>
      </c>
    </row>
    <row r="7114" spans="12:20" x14ac:dyDescent="0.25">
      <c r="L7114" s="75">
        <f>COUNTIF($B$2:B7114,B7114)</f>
        <v>0</v>
      </c>
      <c r="M7114" s="75">
        <f>COUNTIF($L$2:L7114,4)</f>
        <v>42</v>
      </c>
      <c r="N7114" s="76" t="str">
        <f t="shared" si="559"/>
        <v>0</v>
      </c>
      <c r="O7114" s="76" t="str">
        <f t="shared" si="555"/>
        <v/>
      </c>
      <c r="P7114" s="75" t="str">
        <f t="shared" si="556"/>
        <v/>
      </c>
      <c r="Q7114" s="77" t="str">
        <f t="shared" si="557"/>
        <v/>
      </c>
      <c r="R7114" s="77" t="str">
        <f t="shared" si="558"/>
        <v/>
      </c>
      <c r="S7114" s="77" t="str">
        <f>IF(O7114="","",IF(OR(VALUE(LEFT(O7114,2))&gt;IF(RIGHT(J7114,1)="M",7,19),AND(OR(LEFT(O7114,2)={"07","19"}),VALUE(RIGHT(O7114,2))&gt;15)),TRUE,FALSE))</f>
        <v/>
      </c>
      <c r="T7114" s="77" t="str">
        <f>IF(O7114="","",IF(OR(VALUE(LEFT(O7114,2))&gt;IF(RIGHT(J7114,1)="M",7,19),AND(OR(LEFT(O7114,2)={"07","19"}),VALUE(RIGHT(O7114,2))&gt;5)),TRUE,FALSE))</f>
        <v/>
      </c>
    </row>
    <row r="7115" spans="12:20" x14ac:dyDescent="0.25">
      <c r="L7115" s="75">
        <f>COUNTIF($B$2:B7115,B7115)</f>
        <v>0</v>
      </c>
      <c r="M7115" s="75">
        <f>COUNTIF($L$2:L7115,4)</f>
        <v>42</v>
      </c>
      <c r="N7115" s="76" t="str">
        <f t="shared" si="559"/>
        <v>0</v>
      </c>
      <c r="O7115" s="76" t="str">
        <f t="shared" si="555"/>
        <v/>
      </c>
      <c r="P7115" s="75" t="str">
        <f t="shared" si="556"/>
        <v/>
      </c>
      <c r="Q7115" s="77" t="str">
        <f t="shared" si="557"/>
        <v/>
      </c>
      <c r="R7115" s="77" t="str">
        <f t="shared" si="558"/>
        <v/>
      </c>
      <c r="S7115" s="77" t="str">
        <f>IF(O7115="","",IF(OR(VALUE(LEFT(O7115,2))&gt;IF(RIGHT(J7115,1)="M",7,19),AND(OR(LEFT(O7115,2)={"07","19"}),VALUE(RIGHT(O7115,2))&gt;15)),TRUE,FALSE))</f>
        <v/>
      </c>
      <c r="T7115" s="77" t="str">
        <f>IF(O7115="","",IF(OR(VALUE(LEFT(O7115,2))&gt;IF(RIGHT(J7115,1)="M",7,19),AND(OR(LEFT(O7115,2)={"07","19"}),VALUE(RIGHT(O7115,2))&gt;5)),TRUE,FALSE))</f>
        <v/>
      </c>
    </row>
    <row r="7116" spans="12:20" x14ac:dyDescent="0.25">
      <c r="L7116" s="75">
        <f>COUNTIF($B$2:B7116,B7116)</f>
        <v>0</v>
      </c>
      <c r="M7116" s="75">
        <f>COUNTIF($L$2:L7116,4)</f>
        <v>42</v>
      </c>
      <c r="N7116" s="76" t="str">
        <f t="shared" si="559"/>
        <v>0</v>
      </c>
      <c r="O7116" s="76" t="str">
        <f t="shared" si="555"/>
        <v/>
      </c>
      <c r="P7116" s="75" t="str">
        <f t="shared" si="556"/>
        <v/>
      </c>
      <c r="Q7116" s="77" t="str">
        <f t="shared" si="557"/>
        <v/>
      </c>
      <c r="R7116" s="77" t="str">
        <f t="shared" si="558"/>
        <v/>
      </c>
      <c r="S7116" s="77" t="str">
        <f>IF(O7116="","",IF(OR(VALUE(LEFT(O7116,2))&gt;IF(RIGHT(J7116,1)="M",7,19),AND(OR(LEFT(O7116,2)={"07","19"}),VALUE(RIGHT(O7116,2))&gt;15)),TRUE,FALSE))</f>
        <v/>
      </c>
      <c r="T7116" s="77" t="str">
        <f>IF(O7116="","",IF(OR(VALUE(LEFT(O7116,2))&gt;IF(RIGHT(J7116,1)="M",7,19),AND(OR(LEFT(O7116,2)={"07","19"}),VALUE(RIGHT(O7116,2))&gt;5)),TRUE,FALSE))</f>
        <v/>
      </c>
    </row>
    <row r="7117" spans="12:20" x14ac:dyDescent="0.25">
      <c r="L7117" s="75">
        <f>COUNTIF($B$2:B7117,B7117)</f>
        <v>0</v>
      </c>
      <c r="M7117" s="75">
        <f>COUNTIF($L$2:L7117,4)</f>
        <v>42</v>
      </c>
      <c r="N7117" s="76" t="str">
        <f t="shared" si="559"/>
        <v>0</v>
      </c>
      <c r="O7117" s="76" t="str">
        <f t="shared" si="555"/>
        <v/>
      </c>
      <c r="P7117" s="75" t="str">
        <f t="shared" si="556"/>
        <v/>
      </c>
      <c r="Q7117" s="77" t="str">
        <f t="shared" si="557"/>
        <v/>
      </c>
      <c r="R7117" s="77" t="str">
        <f t="shared" si="558"/>
        <v/>
      </c>
      <c r="S7117" s="77" t="str">
        <f>IF(O7117="","",IF(OR(VALUE(LEFT(O7117,2))&gt;IF(RIGHT(J7117,1)="M",7,19),AND(OR(LEFT(O7117,2)={"07","19"}),VALUE(RIGHT(O7117,2))&gt;15)),TRUE,FALSE))</f>
        <v/>
      </c>
      <c r="T7117" s="77" t="str">
        <f>IF(O7117="","",IF(OR(VALUE(LEFT(O7117,2))&gt;IF(RIGHT(J7117,1)="M",7,19),AND(OR(LEFT(O7117,2)={"07","19"}),VALUE(RIGHT(O7117,2))&gt;5)),TRUE,FALSE))</f>
        <v/>
      </c>
    </row>
    <row r="7118" spans="12:20" x14ac:dyDescent="0.25">
      <c r="L7118" s="75">
        <f>COUNTIF($B$2:B7118,B7118)</f>
        <v>0</v>
      </c>
      <c r="M7118" s="75">
        <f>COUNTIF($L$2:L7118,4)</f>
        <v>42</v>
      </c>
      <c r="N7118" s="76" t="str">
        <f t="shared" si="559"/>
        <v>0</v>
      </c>
      <c r="O7118" s="76" t="str">
        <f t="shared" si="555"/>
        <v/>
      </c>
      <c r="P7118" s="75" t="str">
        <f t="shared" si="556"/>
        <v/>
      </c>
      <c r="Q7118" s="77" t="str">
        <f t="shared" si="557"/>
        <v/>
      </c>
      <c r="R7118" s="77" t="str">
        <f t="shared" si="558"/>
        <v/>
      </c>
      <c r="S7118" s="77" t="str">
        <f>IF(O7118="","",IF(OR(VALUE(LEFT(O7118,2))&gt;IF(RIGHT(J7118,1)="M",7,19),AND(OR(LEFT(O7118,2)={"07","19"}),VALUE(RIGHT(O7118,2))&gt;15)),TRUE,FALSE))</f>
        <v/>
      </c>
      <c r="T7118" s="77" t="str">
        <f>IF(O7118="","",IF(OR(VALUE(LEFT(O7118,2))&gt;IF(RIGHT(J7118,1)="M",7,19),AND(OR(LEFT(O7118,2)={"07","19"}),VALUE(RIGHT(O7118,2))&gt;5)),TRUE,FALSE))</f>
        <v/>
      </c>
    </row>
    <row r="7119" spans="12:20" x14ac:dyDescent="0.25">
      <c r="L7119" s="75">
        <f>COUNTIF($B$2:B7119,B7119)</f>
        <v>0</v>
      </c>
      <c r="M7119" s="75">
        <f>COUNTIF($L$2:L7119,4)</f>
        <v>42</v>
      </c>
      <c r="N7119" s="76" t="str">
        <f t="shared" si="559"/>
        <v>0</v>
      </c>
      <c r="O7119" s="76" t="str">
        <f t="shared" si="555"/>
        <v/>
      </c>
      <c r="P7119" s="75" t="str">
        <f t="shared" si="556"/>
        <v/>
      </c>
      <c r="Q7119" s="77" t="str">
        <f t="shared" si="557"/>
        <v/>
      </c>
      <c r="R7119" s="77" t="str">
        <f t="shared" si="558"/>
        <v/>
      </c>
      <c r="S7119" s="77" t="str">
        <f>IF(O7119="","",IF(OR(VALUE(LEFT(O7119,2))&gt;IF(RIGHT(J7119,1)="M",7,19),AND(OR(LEFT(O7119,2)={"07","19"}),VALUE(RIGHT(O7119,2))&gt;15)),TRUE,FALSE))</f>
        <v/>
      </c>
      <c r="T7119" s="77" t="str">
        <f>IF(O7119="","",IF(OR(VALUE(LEFT(O7119,2))&gt;IF(RIGHT(J7119,1)="M",7,19),AND(OR(LEFT(O7119,2)={"07","19"}),VALUE(RIGHT(O7119,2))&gt;5)),TRUE,FALSE))</f>
        <v/>
      </c>
    </row>
    <row r="7120" spans="12:20" x14ac:dyDescent="0.25">
      <c r="L7120" s="75">
        <f>COUNTIF($B$2:B7120,B7120)</f>
        <v>0</v>
      </c>
      <c r="M7120" s="75">
        <f>COUNTIF($L$2:L7120,4)</f>
        <v>42</v>
      </c>
      <c r="N7120" s="76" t="str">
        <f t="shared" si="559"/>
        <v>0</v>
      </c>
      <c r="O7120" s="76" t="str">
        <f t="shared" si="555"/>
        <v/>
      </c>
      <c r="P7120" s="75" t="str">
        <f t="shared" si="556"/>
        <v/>
      </c>
      <c r="Q7120" s="77" t="str">
        <f t="shared" si="557"/>
        <v/>
      </c>
      <c r="R7120" s="77" t="str">
        <f t="shared" si="558"/>
        <v/>
      </c>
      <c r="S7120" s="77" t="str">
        <f>IF(O7120="","",IF(OR(VALUE(LEFT(O7120,2))&gt;IF(RIGHT(J7120,1)="M",7,19),AND(OR(LEFT(O7120,2)={"07","19"}),VALUE(RIGHT(O7120,2))&gt;15)),TRUE,FALSE))</f>
        <v/>
      </c>
      <c r="T7120" s="77" t="str">
        <f>IF(O7120="","",IF(OR(VALUE(LEFT(O7120,2))&gt;IF(RIGHT(J7120,1)="M",7,19),AND(OR(LEFT(O7120,2)={"07","19"}),VALUE(RIGHT(O7120,2))&gt;5)),TRUE,FALSE))</f>
        <v/>
      </c>
    </row>
    <row r="7121" spans="12:20" x14ac:dyDescent="0.25">
      <c r="L7121" s="75">
        <f>COUNTIF($B$2:B7121,B7121)</f>
        <v>0</v>
      </c>
      <c r="M7121" s="75">
        <f>COUNTIF($L$2:L7121,4)</f>
        <v>42</v>
      </c>
      <c r="N7121" s="76" t="str">
        <f t="shared" si="559"/>
        <v>0</v>
      </c>
      <c r="O7121" s="76" t="str">
        <f t="shared" si="555"/>
        <v/>
      </c>
      <c r="P7121" s="75" t="str">
        <f t="shared" si="556"/>
        <v/>
      </c>
      <c r="Q7121" s="77" t="str">
        <f t="shared" si="557"/>
        <v/>
      </c>
      <c r="R7121" s="77" t="str">
        <f t="shared" si="558"/>
        <v/>
      </c>
      <c r="S7121" s="77" t="str">
        <f>IF(O7121="","",IF(OR(VALUE(LEFT(O7121,2))&gt;IF(RIGHT(J7121,1)="M",7,19),AND(OR(LEFT(O7121,2)={"07","19"}),VALUE(RIGHT(O7121,2))&gt;15)),TRUE,FALSE))</f>
        <v/>
      </c>
      <c r="T7121" s="77" t="str">
        <f>IF(O7121="","",IF(OR(VALUE(LEFT(O7121,2))&gt;IF(RIGHT(J7121,1)="M",7,19),AND(OR(LEFT(O7121,2)={"07","19"}),VALUE(RIGHT(O7121,2))&gt;5)),TRUE,FALSE))</f>
        <v/>
      </c>
    </row>
    <row r="7122" spans="12:20" x14ac:dyDescent="0.25">
      <c r="L7122" s="75">
        <f>COUNTIF($B$2:B7122,B7122)</f>
        <v>0</v>
      </c>
      <c r="M7122" s="75">
        <f>COUNTIF($L$2:L7122,4)</f>
        <v>42</v>
      </c>
      <c r="N7122" s="76" t="str">
        <f t="shared" si="559"/>
        <v>0</v>
      </c>
      <c r="O7122" s="76" t="str">
        <f t="shared" si="555"/>
        <v/>
      </c>
      <c r="P7122" s="75" t="str">
        <f t="shared" si="556"/>
        <v/>
      </c>
      <c r="Q7122" s="77" t="str">
        <f t="shared" si="557"/>
        <v/>
      </c>
      <c r="R7122" s="77" t="str">
        <f t="shared" si="558"/>
        <v/>
      </c>
      <c r="S7122" s="77" t="str">
        <f>IF(O7122="","",IF(OR(VALUE(LEFT(O7122,2))&gt;IF(RIGHT(J7122,1)="M",7,19),AND(OR(LEFT(O7122,2)={"07","19"}),VALUE(RIGHT(O7122,2))&gt;15)),TRUE,FALSE))</f>
        <v/>
      </c>
      <c r="T7122" s="77" t="str">
        <f>IF(O7122="","",IF(OR(VALUE(LEFT(O7122,2))&gt;IF(RIGHT(J7122,1)="M",7,19),AND(OR(LEFT(O7122,2)={"07","19"}),VALUE(RIGHT(O7122,2))&gt;5)),TRUE,FALSE))</f>
        <v/>
      </c>
    </row>
    <row r="7123" spans="12:20" x14ac:dyDescent="0.25">
      <c r="L7123" s="75">
        <f>COUNTIF($B$2:B7123,B7123)</f>
        <v>0</v>
      </c>
      <c r="M7123" s="75">
        <f>COUNTIF($L$2:L7123,4)</f>
        <v>42</v>
      </c>
      <c r="N7123" s="76" t="str">
        <f t="shared" si="559"/>
        <v>0</v>
      </c>
      <c r="O7123" s="76" t="str">
        <f t="shared" si="555"/>
        <v/>
      </c>
      <c r="P7123" s="75" t="str">
        <f t="shared" si="556"/>
        <v/>
      </c>
      <c r="Q7123" s="77" t="str">
        <f t="shared" si="557"/>
        <v/>
      </c>
      <c r="R7123" s="77" t="str">
        <f t="shared" si="558"/>
        <v/>
      </c>
      <c r="S7123" s="77" t="str">
        <f>IF(O7123="","",IF(OR(VALUE(LEFT(O7123,2))&gt;IF(RIGHT(J7123,1)="M",7,19),AND(OR(LEFT(O7123,2)={"07","19"}),VALUE(RIGHT(O7123,2))&gt;15)),TRUE,FALSE))</f>
        <v/>
      </c>
      <c r="T7123" s="77" t="str">
        <f>IF(O7123="","",IF(OR(VALUE(LEFT(O7123,2))&gt;IF(RIGHT(J7123,1)="M",7,19),AND(OR(LEFT(O7123,2)={"07","19"}),VALUE(RIGHT(O7123,2))&gt;5)),TRUE,FALSE))</f>
        <v/>
      </c>
    </row>
    <row r="7124" spans="12:20" x14ac:dyDescent="0.25">
      <c r="L7124" s="75">
        <f>COUNTIF($B$2:B7124,B7124)</f>
        <v>0</v>
      </c>
      <c r="M7124" s="75">
        <f>COUNTIF($L$2:L7124,4)</f>
        <v>42</v>
      </c>
      <c r="N7124" s="76" t="str">
        <f t="shared" si="559"/>
        <v>0</v>
      </c>
      <c r="O7124" s="76" t="str">
        <f t="shared" si="555"/>
        <v/>
      </c>
      <c r="P7124" s="75" t="str">
        <f t="shared" si="556"/>
        <v/>
      </c>
      <c r="Q7124" s="77" t="str">
        <f t="shared" si="557"/>
        <v/>
      </c>
      <c r="R7124" s="77" t="str">
        <f t="shared" si="558"/>
        <v/>
      </c>
      <c r="S7124" s="77" t="str">
        <f>IF(O7124="","",IF(OR(VALUE(LEFT(O7124,2))&gt;IF(RIGHT(J7124,1)="M",7,19),AND(OR(LEFT(O7124,2)={"07","19"}),VALUE(RIGHT(O7124,2))&gt;15)),TRUE,FALSE))</f>
        <v/>
      </c>
      <c r="T7124" s="77" t="str">
        <f>IF(O7124="","",IF(OR(VALUE(LEFT(O7124,2))&gt;IF(RIGHT(J7124,1)="M",7,19),AND(OR(LEFT(O7124,2)={"07","19"}),VALUE(RIGHT(O7124,2))&gt;5)),TRUE,FALSE))</f>
        <v/>
      </c>
    </row>
    <row r="7125" spans="12:20" x14ac:dyDescent="0.25">
      <c r="L7125" s="75">
        <f>COUNTIF($B$2:B7125,B7125)</f>
        <v>0</v>
      </c>
      <c r="M7125" s="75">
        <f>COUNTIF($L$2:L7125,4)</f>
        <v>42</v>
      </c>
      <c r="N7125" s="76" t="str">
        <f t="shared" si="559"/>
        <v>0</v>
      </c>
      <c r="O7125" s="76" t="str">
        <f t="shared" si="555"/>
        <v/>
      </c>
      <c r="P7125" s="75" t="str">
        <f t="shared" si="556"/>
        <v/>
      </c>
      <c r="Q7125" s="77" t="str">
        <f t="shared" si="557"/>
        <v/>
      </c>
      <c r="R7125" s="77" t="str">
        <f t="shared" si="558"/>
        <v/>
      </c>
      <c r="S7125" s="77" t="str">
        <f>IF(O7125="","",IF(OR(VALUE(LEFT(O7125,2))&gt;IF(RIGHT(J7125,1)="M",7,19),AND(OR(LEFT(O7125,2)={"07","19"}),VALUE(RIGHT(O7125,2))&gt;15)),TRUE,FALSE))</f>
        <v/>
      </c>
      <c r="T7125" s="77" t="str">
        <f>IF(O7125="","",IF(OR(VALUE(LEFT(O7125,2))&gt;IF(RIGHT(J7125,1)="M",7,19),AND(OR(LEFT(O7125,2)={"07","19"}),VALUE(RIGHT(O7125,2))&gt;5)),TRUE,FALSE))</f>
        <v/>
      </c>
    </row>
    <row r="7126" spans="12:20" x14ac:dyDescent="0.25">
      <c r="L7126" s="75">
        <f>COUNTIF($B$2:B7126,B7126)</f>
        <v>0</v>
      </c>
      <c r="M7126" s="75">
        <f>COUNTIF($L$2:L7126,4)</f>
        <v>42</v>
      </c>
      <c r="N7126" s="76" t="str">
        <f t="shared" si="559"/>
        <v>0</v>
      </c>
      <c r="O7126" s="76" t="str">
        <f t="shared" si="555"/>
        <v/>
      </c>
      <c r="P7126" s="75" t="str">
        <f t="shared" si="556"/>
        <v/>
      </c>
      <c r="Q7126" s="77" t="str">
        <f t="shared" si="557"/>
        <v/>
      </c>
      <c r="R7126" s="77" t="str">
        <f t="shared" si="558"/>
        <v/>
      </c>
      <c r="S7126" s="77" t="str">
        <f>IF(O7126="","",IF(OR(VALUE(LEFT(O7126,2))&gt;IF(RIGHT(J7126,1)="M",7,19),AND(OR(LEFT(O7126,2)={"07","19"}),VALUE(RIGHT(O7126,2))&gt;15)),TRUE,FALSE))</f>
        <v/>
      </c>
      <c r="T7126" s="77" t="str">
        <f>IF(O7126="","",IF(OR(VALUE(LEFT(O7126,2))&gt;IF(RIGHT(J7126,1)="M",7,19),AND(OR(LEFT(O7126,2)={"07","19"}),VALUE(RIGHT(O7126,2))&gt;5)),TRUE,FALSE))</f>
        <v/>
      </c>
    </row>
    <row r="7127" spans="12:20" x14ac:dyDescent="0.25">
      <c r="L7127" s="75">
        <f>COUNTIF($B$2:B7127,B7127)</f>
        <v>0</v>
      </c>
      <c r="M7127" s="75">
        <f>COUNTIF($L$2:L7127,4)</f>
        <v>42</v>
      </c>
      <c r="N7127" s="76" t="str">
        <f t="shared" si="559"/>
        <v>0</v>
      </c>
      <c r="O7127" s="76" t="str">
        <f t="shared" si="555"/>
        <v/>
      </c>
      <c r="P7127" s="75" t="str">
        <f t="shared" si="556"/>
        <v/>
      </c>
      <c r="Q7127" s="77" t="str">
        <f t="shared" si="557"/>
        <v/>
      </c>
      <c r="R7127" s="77" t="str">
        <f t="shared" si="558"/>
        <v/>
      </c>
      <c r="S7127" s="77" t="str">
        <f>IF(O7127="","",IF(OR(VALUE(LEFT(O7127,2))&gt;IF(RIGHT(J7127,1)="M",7,19),AND(OR(LEFT(O7127,2)={"07","19"}),VALUE(RIGHT(O7127,2))&gt;15)),TRUE,FALSE))</f>
        <v/>
      </c>
      <c r="T7127" s="77" t="str">
        <f>IF(O7127="","",IF(OR(VALUE(LEFT(O7127,2))&gt;IF(RIGHT(J7127,1)="M",7,19),AND(OR(LEFT(O7127,2)={"07","19"}),VALUE(RIGHT(O7127,2))&gt;5)),TRUE,FALSE))</f>
        <v/>
      </c>
    </row>
    <row r="7128" spans="12:20" x14ac:dyDescent="0.25">
      <c r="L7128" s="75">
        <f>COUNTIF($B$2:B7128,B7128)</f>
        <v>0</v>
      </c>
      <c r="M7128" s="75">
        <f>COUNTIF($L$2:L7128,4)</f>
        <v>42</v>
      </c>
      <c r="N7128" s="76" t="str">
        <f t="shared" si="559"/>
        <v>0</v>
      </c>
      <c r="O7128" s="76" t="str">
        <f t="shared" si="555"/>
        <v/>
      </c>
      <c r="P7128" s="75" t="str">
        <f t="shared" si="556"/>
        <v/>
      </c>
      <c r="Q7128" s="77" t="str">
        <f t="shared" si="557"/>
        <v/>
      </c>
      <c r="R7128" s="77" t="str">
        <f t="shared" si="558"/>
        <v/>
      </c>
      <c r="S7128" s="77" t="str">
        <f>IF(O7128="","",IF(OR(VALUE(LEFT(O7128,2))&gt;IF(RIGHT(J7128,1)="M",7,19),AND(OR(LEFT(O7128,2)={"07","19"}),VALUE(RIGHT(O7128,2))&gt;15)),TRUE,FALSE))</f>
        <v/>
      </c>
      <c r="T7128" s="77" t="str">
        <f>IF(O7128="","",IF(OR(VALUE(LEFT(O7128,2))&gt;IF(RIGHT(J7128,1)="M",7,19),AND(OR(LEFT(O7128,2)={"07","19"}),VALUE(RIGHT(O7128,2))&gt;5)),TRUE,FALSE))</f>
        <v/>
      </c>
    </row>
    <row r="7129" spans="12:20" x14ac:dyDescent="0.25">
      <c r="L7129" s="75">
        <f>COUNTIF($B$2:B7129,B7129)</f>
        <v>0</v>
      </c>
      <c r="M7129" s="75">
        <f>COUNTIF($L$2:L7129,4)</f>
        <v>42</v>
      </c>
      <c r="N7129" s="76" t="str">
        <f t="shared" si="559"/>
        <v>0</v>
      </c>
      <c r="O7129" s="76" t="str">
        <f t="shared" si="555"/>
        <v/>
      </c>
      <c r="P7129" s="75" t="str">
        <f t="shared" si="556"/>
        <v/>
      </c>
      <c r="Q7129" s="77" t="str">
        <f t="shared" si="557"/>
        <v/>
      </c>
      <c r="R7129" s="77" t="str">
        <f t="shared" si="558"/>
        <v/>
      </c>
      <c r="S7129" s="77" t="str">
        <f>IF(O7129="","",IF(OR(VALUE(LEFT(O7129,2))&gt;IF(RIGHT(J7129,1)="M",7,19),AND(OR(LEFT(O7129,2)={"07","19"}),VALUE(RIGHT(O7129,2))&gt;15)),TRUE,FALSE))</f>
        <v/>
      </c>
      <c r="T7129" s="77" t="str">
        <f>IF(O7129="","",IF(OR(VALUE(LEFT(O7129,2))&gt;IF(RIGHT(J7129,1)="M",7,19),AND(OR(LEFT(O7129,2)={"07","19"}),VALUE(RIGHT(O7129,2))&gt;5)),TRUE,FALSE))</f>
        <v/>
      </c>
    </row>
    <row r="7130" spans="12:20" x14ac:dyDescent="0.25">
      <c r="L7130" s="75">
        <f>COUNTIF($B$2:B7130,B7130)</f>
        <v>0</v>
      </c>
      <c r="M7130" s="75">
        <f>COUNTIF($L$2:L7130,4)</f>
        <v>42</v>
      </c>
      <c r="N7130" s="76" t="str">
        <f t="shared" si="559"/>
        <v>0</v>
      </c>
      <c r="O7130" s="76" t="str">
        <f t="shared" si="555"/>
        <v/>
      </c>
      <c r="P7130" s="75" t="str">
        <f t="shared" si="556"/>
        <v/>
      </c>
      <c r="Q7130" s="77" t="str">
        <f t="shared" si="557"/>
        <v/>
      </c>
      <c r="R7130" s="77" t="str">
        <f t="shared" si="558"/>
        <v/>
      </c>
      <c r="S7130" s="77" t="str">
        <f>IF(O7130="","",IF(OR(VALUE(LEFT(O7130,2))&gt;IF(RIGHT(J7130,1)="M",7,19),AND(OR(LEFT(O7130,2)={"07","19"}),VALUE(RIGHT(O7130,2))&gt;15)),TRUE,FALSE))</f>
        <v/>
      </c>
      <c r="T7130" s="77" t="str">
        <f>IF(O7130="","",IF(OR(VALUE(LEFT(O7130,2))&gt;IF(RIGHT(J7130,1)="M",7,19),AND(OR(LEFT(O7130,2)={"07","19"}),VALUE(RIGHT(O7130,2))&gt;5)),TRUE,FALSE))</f>
        <v/>
      </c>
    </row>
    <row r="7131" spans="12:20" x14ac:dyDescent="0.25">
      <c r="L7131" s="75">
        <f>COUNTIF($B$2:B7131,B7131)</f>
        <v>0</v>
      </c>
      <c r="M7131" s="75">
        <f>COUNTIF($L$2:L7131,4)</f>
        <v>42</v>
      </c>
      <c r="N7131" s="76" t="str">
        <f t="shared" si="559"/>
        <v>0</v>
      </c>
      <c r="O7131" s="76" t="str">
        <f t="shared" si="555"/>
        <v/>
      </c>
      <c r="P7131" s="75" t="str">
        <f t="shared" si="556"/>
        <v/>
      </c>
      <c r="Q7131" s="77" t="str">
        <f t="shared" si="557"/>
        <v/>
      </c>
      <c r="R7131" s="77" t="str">
        <f t="shared" si="558"/>
        <v/>
      </c>
      <c r="S7131" s="77" t="str">
        <f>IF(O7131="","",IF(OR(VALUE(LEFT(O7131,2))&gt;IF(RIGHT(J7131,1)="M",7,19),AND(OR(LEFT(O7131,2)={"07","19"}),VALUE(RIGHT(O7131,2))&gt;15)),TRUE,FALSE))</f>
        <v/>
      </c>
      <c r="T7131" s="77" t="str">
        <f>IF(O7131="","",IF(OR(VALUE(LEFT(O7131,2))&gt;IF(RIGHT(J7131,1)="M",7,19),AND(OR(LEFT(O7131,2)={"07","19"}),VALUE(RIGHT(O7131,2))&gt;5)),TRUE,FALSE))</f>
        <v/>
      </c>
    </row>
    <row r="7132" spans="12:20" x14ac:dyDescent="0.25">
      <c r="L7132" s="75">
        <f>COUNTIF($B$2:B7132,B7132)</f>
        <v>0</v>
      </c>
      <c r="M7132" s="75">
        <f>COUNTIF($L$2:L7132,4)</f>
        <v>42</v>
      </c>
      <c r="N7132" s="76" t="str">
        <f t="shared" si="559"/>
        <v>0</v>
      </c>
      <c r="O7132" s="76" t="str">
        <f t="shared" si="555"/>
        <v/>
      </c>
      <c r="P7132" s="75" t="str">
        <f t="shared" si="556"/>
        <v/>
      </c>
      <c r="Q7132" s="77" t="str">
        <f t="shared" si="557"/>
        <v/>
      </c>
      <c r="R7132" s="77" t="str">
        <f t="shared" si="558"/>
        <v/>
      </c>
      <c r="S7132" s="77" t="str">
        <f>IF(O7132="","",IF(OR(VALUE(LEFT(O7132,2))&gt;IF(RIGHT(J7132,1)="M",7,19),AND(OR(LEFT(O7132,2)={"07","19"}),VALUE(RIGHT(O7132,2))&gt;15)),TRUE,FALSE))</f>
        <v/>
      </c>
      <c r="T7132" s="77" t="str">
        <f>IF(O7132="","",IF(OR(VALUE(LEFT(O7132,2))&gt;IF(RIGHT(J7132,1)="M",7,19),AND(OR(LEFT(O7132,2)={"07","19"}),VALUE(RIGHT(O7132,2))&gt;5)),TRUE,FALSE))</f>
        <v/>
      </c>
    </row>
    <row r="7133" spans="12:20" x14ac:dyDescent="0.25">
      <c r="L7133" s="75">
        <f>COUNTIF($B$2:B7133,B7133)</f>
        <v>0</v>
      </c>
      <c r="M7133" s="75">
        <f>COUNTIF($L$2:L7133,4)</f>
        <v>42</v>
      </c>
      <c r="N7133" s="76" t="str">
        <f t="shared" si="559"/>
        <v>0</v>
      </c>
      <c r="O7133" s="76" t="str">
        <f t="shared" si="555"/>
        <v/>
      </c>
      <c r="P7133" s="75" t="str">
        <f t="shared" si="556"/>
        <v/>
      </c>
      <c r="Q7133" s="77" t="str">
        <f t="shared" si="557"/>
        <v/>
      </c>
      <c r="R7133" s="77" t="str">
        <f t="shared" si="558"/>
        <v/>
      </c>
      <c r="S7133" s="77" t="str">
        <f>IF(O7133="","",IF(OR(VALUE(LEFT(O7133,2))&gt;IF(RIGHT(J7133,1)="M",7,19),AND(OR(LEFT(O7133,2)={"07","19"}),VALUE(RIGHT(O7133,2))&gt;15)),TRUE,FALSE))</f>
        <v/>
      </c>
      <c r="T7133" s="77" t="str">
        <f>IF(O7133="","",IF(OR(VALUE(LEFT(O7133,2))&gt;IF(RIGHT(J7133,1)="M",7,19),AND(OR(LEFT(O7133,2)={"07","19"}),VALUE(RIGHT(O7133,2))&gt;5)),TRUE,FALSE))</f>
        <v/>
      </c>
    </row>
    <row r="7134" spans="12:20" x14ac:dyDescent="0.25">
      <c r="L7134" s="75">
        <f>COUNTIF($B$2:B7134,B7134)</f>
        <v>0</v>
      </c>
      <c r="M7134" s="75">
        <f>COUNTIF($L$2:L7134,4)</f>
        <v>42</v>
      </c>
      <c r="N7134" s="76" t="str">
        <f t="shared" si="559"/>
        <v>0</v>
      </c>
      <c r="O7134" s="76" t="str">
        <f t="shared" si="555"/>
        <v/>
      </c>
      <c r="P7134" s="75" t="str">
        <f t="shared" si="556"/>
        <v/>
      </c>
      <c r="Q7134" s="77" t="str">
        <f t="shared" si="557"/>
        <v/>
      </c>
      <c r="R7134" s="77" t="str">
        <f t="shared" si="558"/>
        <v/>
      </c>
      <c r="S7134" s="77" t="str">
        <f>IF(O7134="","",IF(OR(VALUE(LEFT(O7134,2))&gt;IF(RIGHT(J7134,1)="M",7,19),AND(OR(LEFT(O7134,2)={"07","19"}),VALUE(RIGHT(O7134,2))&gt;15)),TRUE,FALSE))</f>
        <v/>
      </c>
      <c r="T7134" s="77" t="str">
        <f>IF(O7134="","",IF(OR(VALUE(LEFT(O7134,2))&gt;IF(RIGHT(J7134,1)="M",7,19),AND(OR(LEFT(O7134,2)={"07","19"}),VALUE(RIGHT(O7134,2))&gt;5)),TRUE,FALSE))</f>
        <v/>
      </c>
    </row>
    <row r="7135" spans="12:20" x14ac:dyDescent="0.25">
      <c r="L7135" s="75">
        <f>COUNTIF($B$2:B7135,B7135)</f>
        <v>0</v>
      </c>
      <c r="M7135" s="75">
        <f>COUNTIF($L$2:L7135,4)</f>
        <v>42</v>
      </c>
      <c r="N7135" s="76" t="str">
        <f t="shared" si="559"/>
        <v>0</v>
      </c>
      <c r="O7135" s="76" t="str">
        <f t="shared" si="555"/>
        <v/>
      </c>
      <c r="P7135" s="75" t="str">
        <f t="shared" si="556"/>
        <v/>
      </c>
      <c r="Q7135" s="77" t="str">
        <f t="shared" si="557"/>
        <v/>
      </c>
      <c r="R7135" s="77" t="str">
        <f t="shared" si="558"/>
        <v/>
      </c>
      <c r="S7135" s="77" t="str">
        <f>IF(O7135="","",IF(OR(VALUE(LEFT(O7135,2))&gt;IF(RIGHT(J7135,1)="M",7,19),AND(OR(LEFT(O7135,2)={"07","19"}),VALUE(RIGHT(O7135,2))&gt;15)),TRUE,FALSE))</f>
        <v/>
      </c>
      <c r="T7135" s="77" t="str">
        <f>IF(O7135="","",IF(OR(VALUE(LEFT(O7135,2))&gt;IF(RIGHT(J7135,1)="M",7,19),AND(OR(LEFT(O7135,2)={"07","19"}),VALUE(RIGHT(O7135,2))&gt;5)),TRUE,FALSE))</f>
        <v/>
      </c>
    </row>
    <row r="7136" spans="12:20" x14ac:dyDescent="0.25">
      <c r="L7136" s="75">
        <f>COUNTIF($B$2:B7136,B7136)</f>
        <v>0</v>
      </c>
      <c r="M7136" s="75">
        <f>COUNTIF($L$2:L7136,4)</f>
        <v>42</v>
      </c>
      <c r="N7136" s="76" t="str">
        <f t="shared" si="559"/>
        <v>0</v>
      </c>
      <c r="O7136" s="76" t="str">
        <f t="shared" si="555"/>
        <v/>
      </c>
      <c r="P7136" s="75" t="str">
        <f t="shared" si="556"/>
        <v/>
      </c>
      <c r="Q7136" s="77" t="str">
        <f t="shared" si="557"/>
        <v/>
      </c>
      <c r="R7136" s="77" t="str">
        <f t="shared" si="558"/>
        <v/>
      </c>
      <c r="S7136" s="77" t="str">
        <f>IF(O7136="","",IF(OR(VALUE(LEFT(O7136,2))&gt;IF(RIGHT(J7136,1)="M",7,19),AND(OR(LEFT(O7136,2)={"07","19"}),VALUE(RIGHT(O7136,2))&gt;15)),TRUE,FALSE))</f>
        <v/>
      </c>
      <c r="T7136" s="77" t="str">
        <f>IF(O7136="","",IF(OR(VALUE(LEFT(O7136,2))&gt;IF(RIGHT(J7136,1)="M",7,19),AND(OR(LEFT(O7136,2)={"07","19"}),VALUE(RIGHT(O7136,2))&gt;5)),TRUE,FALSE))</f>
        <v/>
      </c>
    </row>
    <row r="7137" spans="12:20" x14ac:dyDescent="0.25">
      <c r="L7137" s="75">
        <f>COUNTIF($B$2:B7137,B7137)</f>
        <v>0</v>
      </c>
      <c r="M7137" s="75">
        <f>COUNTIF($L$2:L7137,4)</f>
        <v>42</v>
      </c>
      <c r="N7137" s="76" t="str">
        <f t="shared" si="559"/>
        <v>0</v>
      </c>
      <c r="O7137" s="76" t="str">
        <f t="shared" si="555"/>
        <v/>
      </c>
      <c r="P7137" s="75" t="str">
        <f t="shared" si="556"/>
        <v/>
      </c>
      <c r="Q7137" s="77" t="str">
        <f t="shared" si="557"/>
        <v/>
      </c>
      <c r="R7137" s="77" t="str">
        <f t="shared" si="558"/>
        <v/>
      </c>
      <c r="S7137" s="77" t="str">
        <f>IF(O7137="","",IF(OR(VALUE(LEFT(O7137,2))&gt;IF(RIGHT(J7137,1)="M",7,19),AND(OR(LEFT(O7137,2)={"07","19"}),VALUE(RIGHT(O7137,2))&gt;15)),TRUE,FALSE))</f>
        <v/>
      </c>
      <c r="T7137" s="77" t="str">
        <f>IF(O7137="","",IF(OR(VALUE(LEFT(O7137,2))&gt;IF(RIGHT(J7137,1)="M",7,19),AND(OR(LEFT(O7137,2)={"07","19"}),VALUE(RIGHT(O7137,2))&gt;5)),TRUE,FALSE))</f>
        <v/>
      </c>
    </row>
    <row r="7138" spans="12:20" x14ac:dyDescent="0.25">
      <c r="L7138" s="75">
        <f>COUNTIF($B$2:B7138,B7138)</f>
        <v>0</v>
      </c>
      <c r="M7138" s="75">
        <f>COUNTIF($L$2:L7138,4)</f>
        <v>42</v>
      </c>
      <c r="N7138" s="76" t="str">
        <f t="shared" si="559"/>
        <v>0</v>
      </c>
      <c r="O7138" s="76" t="str">
        <f t="shared" si="555"/>
        <v/>
      </c>
      <c r="P7138" s="75" t="str">
        <f t="shared" si="556"/>
        <v/>
      </c>
      <c r="Q7138" s="77" t="str">
        <f t="shared" si="557"/>
        <v/>
      </c>
      <c r="R7138" s="77" t="str">
        <f t="shared" si="558"/>
        <v/>
      </c>
      <c r="S7138" s="77" t="str">
        <f>IF(O7138="","",IF(OR(VALUE(LEFT(O7138,2))&gt;IF(RIGHT(J7138,1)="M",7,19),AND(OR(LEFT(O7138,2)={"07","19"}),VALUE(RIGHT(O7138,2))&gt;15)),TRUE,FALSE))</f>
        <v/>
      </c>
      <c r="T7138" s="77" t="str">
        <f>IF(O7138="","",IF(OR(VALUE(LEFT(O7138,2))&gt;IF(RIGHT(J7138,1)="M",7,19),AND(OR(LEFT(O7138,2)={"07","19"}),VALUE(RIGHT(O7138,2))&gt;5)),TRUE,FALSE))</f>
        <v/>
      </c>
    </row>
    <row r="7139" spans="12:20" x14ac:dyDescent="0.25">
      <c r="L7139" s="75">
        <f>COUNTIF($B$2:B7139,B7139)</f>
        <v>0</v>
      </c>
      <c r="M7139" s="75">
        <f>COUNTIF($L$2:L7139,4)</f>
        <v>42</v>
      </c>
      <c r="N7139" s="76" t="str">
        <f t="shared" si="559"/>
        <v>0</v>
      </c>
      <c r="O7139" s="76" t="str">
        <f t="shared" si="555"/>
        <v/>
      </c>
      <c r="P7139" s="75" t="str">
        <f t="shared" si="556"/>
        <v/>
      </c>
      <c r="Q7139" s="77" t="str">
        <f t="shared" si="557"/>
        <v/>
      </c>
      <c r="R7139" s="77" t="str">
        <f t="shared" si="558"/>
        <v/>
      </c>
      <c r="S7139" s="77" t="str">
        <f>IF(O7139="","",IF(OR(VALUE(LEFT(O7139,2))&gt;IF(RIGHT(J7139,1)="M",7,19),AND(OR(LEFT(O7139,2)={"07","19"}),VALUE(RIGHT(O7139,2))&gt;15)),TRUE,FALSE))</f>
        <v/>
      </c>
      <c r="T7139" s="77" t="str">
        <f>IF(O7139="","",IF(OR(VALUE(LEFT(O7139,2))&gt;IF(RIGHT(J7139,1)="M",7,19),AND(OR(LEFT(O7139,2)={"07","19"}),VALUE(RIGHT(O7139,2))&gt;5)),TRUE,FALSE))</f>
        <v/>
      </c>
    </row>
    <row r="7140" spans="12:20" x14ac:dyDescent="0.25">
      <c r="L7140" s="75">
        <f>COUNTIF($B$2:B7140,B7140)</f>
        <v>0</v>
      </c>
      <c r="M7140" s="75">
        <f>COUNTIF($L$2:L7140,4)</f>
        <v>42</v>
      </c>
      <c r="N7140" s="76" t="str">
        <f t="shared" si="559"/>
        <v>0</v>
      </c>
      <c r="O7140" s="76" t="str">
        <f t="shared" si="555"/>
        <v/>
      </c>
      <c r="P7140" s="75" t="str">
        <f t="shared" si="556"/>
        <v/>
      </c>
      <c r="Q7140" s="77" t="str">
        <f t="shared" si="557"/>
        <v/>
      </c>
      <c r="R7140" s="77" t="str">
        <f t="shared" si="558"/>
        <v/>
      </c>
      <c r="S7140" s="77" t="str">
        <f>IF(O7140="","",IF(OR(VALUE(LEFT(O7140,2))&gt;IF(RIGHT(J7140,1)="M",7,19),AND(OR(LEFT(O7140,2)={"07","19"}),VALUE(RIGHT(O7140,2))&gt;15)),TRUE,FALSE))</f>
        <v/>
      </c>
      <c r="T7140" s="77" t="str">
        <f>IF(O7140="","",IF(OR(VALUE(LEFT(O7140,2))&gt;IF(RIGHT(J7140,1)="M",7,19),AND(OR(LEFT(O7140,2)={"07","19"}),VALUE(RIGHT(O7140,2))&gt;5)),TRUE,FALSE))</f>
        <v/>
      </c>
    </row>
    <row r="7141" spans="12:20" x14ac:dyDescent="0.25">
      <c r="L7141" s="75">
        <f>COUNTIF($B$2:B7141,B7141)</f>
        <v>0</v>
      </c>
      <c r="M7141" s="75">
        <f>COUNTIF($L$2:L7141,4)</f>
        <v>42</v>
      </c>
      <c r="N7141" s="76" t="str">
        <f t="shared" si="559"/>
        <v>0</v>
      </c>
      <c r="O7141" s="76" t="str">
        <f t="shared" si="555"/>
        <v/>
      </c>
      <c r="P7141" s="75" t="str">
        <f t="shared" si="556"/>
        <v/>
      </c>
      <c r="Q7141" s="77" t="str">
        <f t="shared" si="557"/>
        <v/>
      </c>
      <c r="R7141" s="77" t="str">
        <f t="shared" si="558"/>
        <v/>
      </c>
      <c r="S7141" s="77" t="str">
        <f>IF(O7141="","",IF(OR(VALUE(LEFT(O7141,2))&gt;IF(RIGHT(J7141,1)="M",7,19),AND(OR(LEFT(O7141,2)={"07","19"}),VALUE(RIGHT(O7141,2))&gt;15)),TRUE,FALSE))</f>
        <v/>
      </c>
      <c r="T7141" s="77" t="str">
        <f>IF(O7141="","",IF(OR(VALUE(LEFT(O7141,2))&gt;IF(RIGHT(J7141,1)="M",7,19),AND(OR(LEFT(O7141,2)={"07","19"}),VALUE(RIGHT(O7141,2))&gt;5)),TRUE,FALSE))</f>
        <v/>
      </c>
    </row>
    <row r="7142" spans="12:20" x14ac:dyDescent="0.25">
      <c r="L7142" s="75">
        <f>COUNTIF($B$2:B7142,B7142)</f>
        <v>0</v>
      </c>
      <c r="M7142" s="75">
        <f>COUNTIF($L$2:L7142,4)</f>
        <v>42</v>
      </c>
      <c r="N7142" s="76" t="str">
        <f t="shared" si="559"/>
        <v>0</v>
      </c>
      <c r="O7142" s="76" t="str">
        <f t="shared" si="555"/>
        <v/>
      </c>
      <c r="P7142" s="75" t="str">
        <f t="shared" si="556"/>
        <v/>
      </c>
      <c r="Q7142" s="77" t="str">
        <f t="shared" si="557"/>
        <v/>
      </c>
      <c r="R7142" s="77" t="str">
        <f t="shared" si="558"/>
        <v/>
      </c>
      <c r="S7142" s="77" t="str">
        <f>IF(O7142="","",IF(OR(VALUE(LEFT(O7142,2))&gt;IF(RIGHT(J7142,1)="M",7,19),AND(OR(LEFT(O7142,2)={"07","19"}),VALUE(RIGHT(O7142,2))&gt;15)),TRUE,FALSE))</f>
        <v/>
      </c>
      <c r="T7142" s="77" t="str">
        <f>IF(O7142="","",IF(OR(VALUE(LEFT(O7142,2))&gt;IF(RIGHT(J7142,1)="M",7,19),AND(OR(LEFT(O7142,2)={"07","19"}),VALUE(RIGHT(O7142,2))&gt;5)),TRUE,FALSE))</f>
        <v/>
      </c>
    </row>
    <row r="7143" spans="12:20" x14ac:dyDescent="0.25">
      <c r="L7143" s="75">
        <f>COUNTIF($B$2:B7143,B7143)</f>
        <v>0</v>
      </c>
      <c r="M7143" s="75">
        <f>COUNTIF($L$2:L7143,4)</f>
        <v>42</v>
      </c>
      <c r="N7143" s="76" t="str">
        <f t="shared" si="559"/>
        <v>0</v>
      </c>
      <c r="O7143" s="76" t="str">
        <f t="shared" si="555"/>
        <v/>
      </c>
      <c r="P7143" s="75" t="str">
        <f t="shared" si="556"/>
        <v/>
      </c>
      <c r="Q7143" s="77" t="str">
        <f t="shared" si="557"/>
        <v/>
      </c>
      <c r="R7143" s="77" t="str">
        <f t="shared" si="558"/>
        <v/>
      </c>
      <c r="S7143" s="77" t="str">
        <f>IF(O7143="","",IF(OR(VALUE(LEFT(O7143,2))&gt;IF(RIGHT(J7143,1)="M",7,19),AND(OR(LEFT(O7143,2)={"07","19"}),VALUE(RIGHT(O7143,2))&gt;15)),TRUE,FALSE))</f>
        <v/>
      </c>
      <c r="T7143" s="77" t="str">
        <f>IF(O7143="","",IF(OR(VALUE(LEFT(O7143,2))&gt;IF(RIGHT(J7143,1)="M",7,19),AND(OR(LEFT(O7143,2)={"07","19"}),VALUE(RIGHT(O7143,2))&gt;5)),TRUE,FALSE))</f>
        <v/>
      </c>
    </row>
    <row r="7144" spans="12:20" x14ac:dyDescent="0.25">
      <c r="L7144" s="75">
        <f>COUNTIF($B$2:B7144,B7144)</f>
        <v>0</v>
      </c>
      <c r="M7144" s="75">
        <f>COUNTIF($L$2:L7144,4)</f>
        <v>42</v>
      </c>
      <c r="N7144" s="76" t="str">
        <f t="shared" si="559"/>
        <v>0</v>
      </c>
      <c r="O7144" s="76" t="str">
        <f t="shared" si="555"/>
        <v/>
      </c>
      <c r="P7144" s="75" t="str">
        <f t="shared" si="556"/>
        <v/>
      </c>
      <c r="Q7144" s="77" t="str">
        <f t="shared" si="557"/>
        <v/>
      </c>
      <c r="R7144" s="77" t="str">
        <f t="shared" si="558"/>
        <v/>
      </c>
      <c r="S7144" s="77" t="str">
        <f>IF(O7144="","",IF(OR(VALUE(LEFT(O7144,2))&gt;IF(RIGHT(J7144,1)="M",7,19),AND(OR(LEFT(O7144,2)={"07","19"}),VALUE(RIGHT(O7144,2))&gt;15)),TRUE,FALSE))</f>
        <v/>
      </c>
      <c r="T7144" s="77" t="str">
        <f>IF(O7144="","",IF(OR(VALUE(LEFT(O7144,2))&gt;IF(RIGHT(J7144,1)="M",7,19),AND(OR(LEFT(O7144,2)={"07","19"}),VALUE(RIGHT(O7144,2))&gt;5)),TRUE,FALSE))</f>
        <v/>
      </c>
    </row>
    <row r="7145" spans="12:20" x14ac:dyDescent="0.25">
      <c r="L7145" s="75">
        <f>COUNTIF($B$2:B7145,B7145)</f>
        <v>0</v>
      </c>
      <c r="M7145" s="75">
        <f>COUNTIF($L$2:L7145,4)</f>
        <v>42</v>
      </c>
      <c r="N7145" s="76" t="str">
        <f t="shared" si="559"/>
        <v>0</v>
      </c>
      <c r="O7145" s="76" t="str">
        <f t="shared" si="555"/>
        <v/>
      </c>
      <c r="P7145" s="75" t="str">
        <f t="shared" si="556"/>
        <v/>
      </c>
      <c r="Q7145" s="77" t="str">
        <f t="shared" si="557"/>
        <v/>
      </c>
      <c r="R7145" s="77" t="str">
        <f t="shared" si="558"/>
        <v/>
      </c>
      <c r="S7145" s="77" t="str">
        <f>IF(O7145="","",IF(OR(VALUE(LEFT(O7145,2))&gt;IF(RIGHT(J7145,1)="M",7,19),AND(OR(LEFT(O7145,2)={"07","19"}),VALUE(RIGHT(O7145,2))&gt;15)),TRUE,FALSE))</f>
        <v/>
      </c>
      <c r="T7145" s="77" t="str">
        <f>IF(O7145="","",IF(OR(VALUE(LEFT(O7145,2))&gt;IF(RIGHT(J7145,1)="M",7,19),AND(OR(LEFT(O7145,2)={"07","19"}),VALUE(RIGHT(O7145,2))&gt;5)),TRUE,FALSE))</f>
        <v/>
      </c>
    </row>
    <row r="7146" spans="12:20" x14ac:dyDescent="0.25">
      <c r="L7146" s="75">
        <f>COUNTIF($B$2:B7146,B7146)</f>
        <v>0</v>
      </c>
      <c r="M7146" s="75">
        <f>COUNTIF($L$2:L7146,4)</f>
        <v>42</v>
      </c>
      <c r="N7146" s="76" t="str">
        <f t="shared" si="559"/>
        <v>0</v>
      </c>
      <c r="O7146" s="76" t="str">
        <f t="shared" si="555"/>
        <v/>
      </c>
      <c r="P7146" s="75" t="str">
        <f t="shared" si="556"/>
        <v/>
      </c>
      <c r="Q7146" s="77" t="str">
        <f t="shared" si="557"/>
        <v/>
      </c>
      <c r="R7146" s="77" t="str">
        <f t="shared" si="558"/>
        <v/>
      </c>
      <c r="S7146" s="77" t="str">
        <f>IF(O7146="","",IF(OR(VALUE(LEFT(O7146,2))&gt;IF(RIGHT(J7146,1)="M",7,19),AND(OR(LEFT(O7146,2)={"07","19"}),VALUE(RIGHT(O7146,2))&gt;15)),TRUE,FALSE))</f>
        <v/>
      </c>
      <c r="T7146" s="77" t="str">
        <f>IF(O7146="","",IF(OR(VALUE(LEFT(O7146,2))&gt;IF(RIGHT(J7146,1)="M",7,19),AND(OR(LEFT(O7146,2)={"07","19"}),VALUE(RIGHT(O7146,2))&gt;5)),TRUE,FALSE))</f>
        <v/>
      </c>
    </row>
    <row r="7147" spans="12:20" x14ac:dyDescent="0.25">
      <c r="L7147" s="75">
        <f>COUNTIF($B$2:B7147,B7147)</f>
        <v>0</v>
      </c>
      <c r="M7147" s="75">
        <f>COUNTIF($L$2:L7147,4)</f>
        <v>42</v>
      </c>
      <c r="N7147" s="76" t="str">
        <f t="shared" si="559"/>
        <v>0</v>
      </c>
      <c r="O7147" s="76" t="str">
        <f t="shared" si="555"/>
        <v/>
      </c>
      <c r="P7147" s="75" t="str">
        <f t="shared" si="556"/>
        <v/>
      </c>
      <c r="Q7147" s="77" t="str">
        <f t="shared" si="557"/>
        <v/>
      </c>
      <c r="R7147" s="77" t="str">
        <f t="shared" si="558"/>
        <v/>
      </c>
      <c r="S7147" s="77" t="str">
        <f>IF(O7147="","",IF(OR(VALUE(LEFT(O7147,2))&gt;IF(RIGHT(J7147,1)="M",7,19),AND(OR(LEFT(O7147,2)={"07","19"}),VALUE(RIGHT(O7147,2))&gt;15)),TRUE,FALSE))</f>
        <v/>
      </c>
      <c r="T7147" s="77" t="str">
        <f>IF(O7147="","",IF(OR(VALUE(LEFT(O7147,2))&gt;IF(RIGHT(J7147,1)="M",7,19),AND(OR(LEFT(O7147,2)={"07","19"}),VALUE(RIGHT(O7147,2))&gt;5)),TRUE,FALSE))</f>
        <v/>
      </c>
    </row>
    <row r="7148" spans="12:20" x14ac:dyDescent="0.25">
      <c r="L7148" s="75">
        <f>COUNTIF($B$2:B7148,B7148)</f>
        <v>0</v>
      </c>
      <c r="M7148" s="75">
        <f>COUNTIF($L$2:L7148,4)</f>
        <v>42</v>
      </c>
      <c r="N7148" s="76" t="str">
        <f t="shared" si="559"/>
        <v>0</v>
      </c>
      <c r="O7148" s="76" t="str">
        <f t="shared" si="555"/>
        <v/>
      </c>
      <c r="P7148" s="75" t="str">
        <f t="shared" si="556"/>
        <v/>
      </c>
      <c r="Q7148" s="77" t="str">
        <f t="shared" si="557"/>
        <v/>
      </c>
      <c r="R7148" s="77" t="str">
        <f t="shared" si="558"/>
        <v/>
      </c>
      <c r="S7148" s="77" t="str">
        <f>IF(O7148="","",IF(OR(VALUE(LEFT(O7148,2))&gt;IF(RIGHT(J7148,1)="M",7,19),AND(OR(LEFT(O7148,2)={"07","19"}),VALUE(RIGHT(O7148,2))&gt;15)),TRUE,FALSE))</f>
        <v/>
      </c>
      <c r="T7148" s="77" t="str">
        <f>IF(O7148="","",IF(OR(VALUE(LEFT(O7148,2))&gt;IF(RIGHT(J7148,1)="M",7,19),AND(OR(LEFT(O7148,2)={"07","19"}),VALUE(RIGHT(O7148,2))&gt;5)),TRUE,FALSE))</f>
        <v/>
      </c>
    </row>
    <row r="7149" spans="12:20" x14ac:dyDescent="0.25">
      <c r="L7149" s="75">
        <f>COUNTIF($B$2:B7149,B7149)</f>
        <v>0</v>
      </c>
      <c r="M7149" s="75">
        <f>COUNTIF($L$2:L7149,4)</f>
        <v>42</v>
      </c>
      <c r="N7149" s="76" t="str">
        <f t="shared" si="559"/>
        <v>0</v>
      </c>
      <c r="O7149" s="76" t="str">
        <f t="shared" si="555"/>
        <v/>
      </c>
      <c r="P7149" s="75" t="str">
        <f t="shared" si="556"/>
        <v/>
      </c>
      <c r="Q7149" s="77" t="str">
        <f t="shared" si="557"/>
        <v/>
      </c>
      <c r="R7149" s="77" t="str">
        <f t="shared" si="558"/>
        <v/>
      </c>
      <c r="S7149" s="77" t="str">
        <f>IF(O7149="","",IF(OR(VALUE(LEFT(O7149,2))&gt;IF(RIGHT(J7149,1)="M",7,19),AND(OR(LEFT(O7149,2)={"07","19"}),VALUE(RIGHT(O7149,2))&gt;15)),TRUE,FALSE))</f>
        <v/>
      </c>
      <c r="T7149" s="77" t="str">
        <f>IF(O7149="","",IF(OR(VALUE(LEFT(O7149,2))&gt;IF(RIGHT(J7149,1)="M",7,19),AND(OR(LEFT(O7149,2)={"07","19"}),VALUE(RIGHT(O7149,2))&gt;5)),TRUE,FALSE))</f>
        <v/>
      </c>
    </row>
    <row r="7150" spans="12:20" x14ac:dyDescent="0.25">
      <c r="L7150" s="75">
        <f>COUNTIF($B$2:B7150,B7150)</f>
        <v>0</v>
      </c>
      <c r="M7150" s="75">
        <f>COUNTIF($L$2:L7150,4)</f>
        <v>42</v>
      </c>
      <c r="N7150" s="76" t="str">
        <f t="shared" si="559"/>
        <v>0</v>
      </c>
      <c r="O7150" s="76" t="str">
        <f t="shared" si="555"/>
        <v/>
      </c>
      <c r="P7150" s="75" t="str">
        <f t="shared" si="556"/>
        <v/>
      </c>
      <c r="Q7150" s="77" t="str">
        <f t="shared" si="557"/>
        <v/>
      </c>
      <c r="R7150" s="77" t="str">
        <f t="shared" si="558"/>
        <v/>
      </c>
      <c r="S7150" s="77" t="str">
        <f>IF(O7150="","",IF(OR(VALUE(LEFT(O7150,2))&gt;IF(RIGHT(J7150,1)="M",7,19),AND(OR(LEFT(O7150,2)={"07","19"}),VALUE(RIGHT(O7150,2))&gt;15)),TRUE,FALSE))</f>
        <v/>
      </c>
      <c r="T7150" s="77" t="str">
        <f>IF(O7150="","",IF(OR(VALUE(LEFT(O7150,2))&gt;IF(RIGHT(J7150,1)="M",7,19),AND(OR(LEFT(O7150,2)={"07","19"}),VALUE(RIGHT(O7150,2))&gt;5)),TRUE,FALSE))</f>
        <v/>
      </c>
    </row>
    <row r="7151" spans="12:20" x14ac:dyDescent="0.25">
      <c r="L7151" s="75">
        <f>COUNTIF($B$2:B7151,B7151)</f>
        <v>0</v>
      </c>
      <c r="M7151" s="75">
        <f>COUNTIF($L$2:L7151,4)</f>
        <v>42</v>
      </c>
      <c r="N7151" s="76" t="str">
        <f t="shared" si="559"/>
        <v>0</v>
      </c>
      <c r="O7151" s="76" t="str">
        <f t="shared" si="555"/>
        <v/>
      </c>
      <c r="P7151" s="75" t="str">
        <f t="shared" si="556"/>
        <v/>
      </c>
      <c r="Q7151" s="77" t="str">
        <f t="shared" si="557"/>
        <v/>
      </c>
      <c r="R7151" s="77" t="str">
        <f t="shared" si="558"/>
        <v/>
      </c>
      <c r="S7151" s="77" t="str">
        <f>IF(O7151="","",IF(OR(VALUE(LEFT(O7151,2))&gt;IF(RIGHT(J7151,1)="M",7,19),AND(OR(LEFT(O7151,2)={"07","19"}),VALUE(RIGHT(O7151,2))&gt;15)),TRUE,FALSE))</f>
        <v/>
      </c>
      <c r="T7151" s="77" t="str">
        <f>IF(O7151="","",IF(OR(VALUE(LEFT(O7151,2))&gt;IF(RIGHT(J7151,1)="M",7,19),AND(OR(LEFT(O7151,2)={"07","19"}),VALUE(RIGHT(O7151,2))&gt;5)),TRUE,FALSE))</f>
        <v/>
      </c>
    </row>
    <row r="7152" spans="12:20" x14ac:dyDescent="0.25">
      <c r="L7152" s="75">
        <f>COUNTIF($B$2:B7152,B7152)</f>
        <v>0</v>
      </c>
      <c r="M7152" s="75">
        <f>COUNTIF($L$2:L7152,4)</f>
        <v>42</v>
      </c>
      <c r="N7152" s="76" t="str">
        <f t="shared" si="559"/>
        <v>0</v>
      </c>
      <c r="O7152" s="76" t="str">
        <f t="shared" si="555"/>
        <v/>
      </c>
      <c r="P7152" s="75" t="str">
        <f t="shared" si="556"/>
        <v/>
      </c>
      <c r="Q7152" s="77" t="str">
        <f t="shared" si="557"/>
        <v/>
      </c>
      <c r="R7152" s="77" t="str">
        <f t="shared" si="558"/>
        <v/>
      </c>
      <c r="S7152" s="77" t="str">
        <f>IF(O7152="","",IF(OR(VALUE(LEFT(O7152,2))&gt;IF(RIGHT(J7152,1)="M",7,19),AND(OR(LEFT(O7152,2)={"07","19"}),VALUE(RIGHT(O7152,2))&gt;15)),TRUE,FALSE))</f>
        <v/>
      </c>
      <c r="T7152" s="77" t="str">
        <f>IF(O7152="","",IF(OR(VALUE(LEFT(O7152,2))&gt;IF(RIGHT(J7152,1)="M",7,19),AND(OR(LEFT(O7152,2)={"07","19"}),VALUE(RIGHT(O7152,2))&gt;5)),TRUE,FALSE))</f>
        <v/>
      </c>
    </row>
    <row r="7153" spans="12:20" x14ac:dyDescent="0.25">
      <c r="L7153" s="75">
        <f>COUNTIF($B$2:B7153,B7153)</f>
        <v>0</v>
      </c>
      <c r="M7153" s="75">
        <f>COUNTIF($L$2:L7153,4)</f>
        <v>42</v>
      </c>
      <c r="N7153" s="76" t="str">
        <f t="shared" si="559"/>
        <v>0</v>
      </c>
      <c r="O7153" s="76" t="str">
        <f t="shared" si="555"/>
        <v/>
      </c>
      <c r="P7153" s="75" t="str">
        <f t="shared" si="556"/>
        <v/>
      </c>
      <c r="Q7153" s="77" t="str">
        <f t="shared" si="557"/>
        <v/>
      </c>
      <c r="R7153" s="77" t="str">
        <f t="shared" si="558"/>
        <v/>
      </c>
      <c r="S7153" s="77" t="str">
        <f>IF(O7153="","",IF(OR(VALUE(LEFT(O7153,2))&gt;IF(RIGHT(J7153,1)="M",7,19),AND(OR(LEFT(O7153,2)={"07","19"}),VALUE(RIGHT(O7153,2))&gt;15)),TRUE,FALSE))</f>
        <v/>
      </c>
      <c r="T7153" s="77" t="str">
        <f>IF(O7153="","",IF(OR(VALUE(LEFT(O7153,2))&gt;IF(RIGHT(J7153,1)="M",7,19),AND(OR(LEFT(O7153,2)={"07","19"}),VALUE(RIGHT(O7153,2))&gt;5)),TRUE,FALSE))</f>
        <v/>
      </c>
    </row>
    <row r="7154" spans="12:20" x14ac:dyDescent="0.25">
      <c r="L7154" s="75">
        <f>COUNTIF($B$2:B7154,B7154)</f>
        <v>0</v>
      </c>
      <c r="M7154" s="75">
        <f>COUNTIF($L$2:L7154,4)</f>
        <v>42</v>
      </c>
      <c r="N7154" s="76" t="str">
        <f t="shared" si="559"/>
        <v>0</v>
      </c>
      <c r="O7154" s="76" t="str">
        <f t="shared" si="555"/>
        <v/>
      </c>
      <c r="P7154" s="75" t="str">
        <f t="shared" si="556"/>
        <v/>
      </c>
      <c r="Q7154" s="77" t="str">
        <f t="shared" si="557"/>
        <v/>
      </c>
      <c r="R7154" s="77" t="str">
        <f t="shared" si="558"/>
        <v/>
      </c>
      <c r="S7154" s="77" t="str">
        <f>IF(O7154="","",IF(OR(VALUE(LEFT(O7154,2))&gt;IF(RIGHT(J7154,1)="M",7,19),AND(OR(LEFT(O7154,2)={"07","19"}),VALUE(RIGHT(O7154,2))&gt;15)),TRUE,FALSE))</f>
        <v/>
      </c>
      <c r="T7154" s="77" t="str">
        <f>IF(O7154="","",IF(OR(VALUE(LEFT(O7154,2))&gt;IF(RIGHT(J7154,1)="M",7,19),AND(OR(LEFT(O7154,2)={"07","19"}),VALUE(RIGHT(O7154,2))&gt;5)),TRUE,FALSE))</f>
        <v/>
      </c>
    </row>
    <row r="7155" spans="12:20" x14ac:dyDescent="0.25">
      <c r="L7155" s="75">
        <f>COUNTIF($B$2:B7155,B7155)</f>
        <v>0</v>
      </c>
      <c r="M7155" s="75">
        <f>COUNTIF($L$2:L7155,4)</f>
        <v>42</v>
      </c>
      <c r="N7155" s="76" t="str">
        <f t="shared" si="559"/>
        <v>0</v>
      </c>
      <c r="O7155" s="76" t="str">
        <f t="shared" si="555"/>
        <v/>
      </c>
      <c r="P7155" s="75" t="str">
        <f t="shared" si="556"/>
        <v/>
      </c>
      <c r="Q7155" s="77" t="str">
        <f t="shared" si="557"/>
        <v/>
      </c>
      <c r="R7155" s="77" t="str">
        <f t="shared" si="558"/>
        <v/>
      </c>
      <c r="S7155" s="77" t="str">
        <f>IF(O7155="","",IF(OR(VALUE(LEFT(O7155,2))&gt;IF(RIGHT(J7155,1)="M",7,19),AND(OR(LEFT(O7155,2)={"07","19"}),VALUE(RIGHT(O7155,2))&gt;15)),TRUE,FALSE))</f>
        <v/>
      </c>
      <c r="T7155" s="77" t="str">
        <f>IF(O7155="","",IF(OR(VALUE(LEFT(O7155,2))&gt;IF(RIGHT(J7155,1)="M",7,19),AND(OR(LEFT(O7155,2)={"07","19"}),VALUE(RIGHT(O7155,2))&gt;5)),TRUE,FALSE))</f>
        <v/>
      </c>
    </row>
    <row r="7156" spans="12:20" x14ac:dyDescent="0.25">
      <c r="L7156" s="75">
        <f>COUNTIF($B$2:B7156,B7156)</f>
        <v>0</v>
      </c>
      <c r="M7156" s="75">
        <f>COUNTIF($L$2:L7156,4)</f>
        <v>42</v>
      </c>
      <c r="N7156" s="76" t="str">
        <f t="shared" si="559"/>
        <v>0</v>
      </c>
      <c r="O7156" s="76" t="str">
        <f t="shared" si="555"/>
        <v/>
      </c>
      <c r="P7156" s="75" t="str">
        <f t="shared" si="556"/>
        <v/>
      </c>
      <c r="Q7156" s="77" t="str">
        <f t="shared" si="557"/>
        <v/>
      </c>
      <c r="R7156" s="77" t="str">
        <f t="shared" si="558"/>
        <v/>
      </c>
      <c r="S7156" s="77" t="str">
        <f>IF(O7156="","",IF(OR(VALUE(LEFT(O7156,2))&gt;IF(RIGHT(J7156,1)="M",7,19),AND(OR(LEFT(O7156,2)={"07","19"}),VALUE(RIGHT(O7156,2))&gt;15)),TRUE,FALSE))</f>
        <v/>
      </c>
      <c r="T7156" s="77" t="str">
        <f>IF(O7156="","",IF(OR(VALUE(LEFT(O7156,2))&gt;IF(RIGHT(J7156,1)="M",7,19),AND(OR(LEFT(O7156,2)={"07","19"}),VALUE(RIGHT(O7156,2))&gt;5)),TRUE,FALSE))</f>
        <v/>
      </c>
    </row>
    <row r="7157" spans="12:20" x14ac:dyDescent="0.25">
      <c r="L7157" s="75">
        <f>COUNTIF($B$2:B7157,B7157)</f>
        <v>0</v>
      </c>
      <c r="M7157" s="75">
        <f>COUNTIF($L$2:L7157,4)</f>
        <v>42</v>
      </c>
      <c r="N7157" s="76" t="str">
        <f t="shared" si="559"/>
        <v>0</v>
      </c>
      <c r="O7157" s="76" t="str">
        <f t="shared" si="555"/>
        <v/>
      </c>
      <c r="P7157" s="75" t="str">
        <f t="shared" si="556"/>
        <v/>
      </c>
      <c r="Q7157" s="77" t="str">
        <f t="shared" si="557"/>
        <v/>
      </c>
      <c r="R7157" s="77" t="str">
        <f t="shared" si="558"/>
        <v/>
      </c>
      <c r="S7157" s="77" t="str">
        <f>IF(O7157="","",IF(OR(VALUE(LEFT(O7157,2))&gt;IF(RIGHT(J7157,1)="M",7,19),AND(OR(LEFT(O7157,2)={"07","19"}),VALUE(RIGHT(O7157,2))&gt;15)),TRUE,FALSE))</f>
        <v/>
      </c>
      <c r="T7157" s="77" t="str">
        <f>IF(O7157="","",IF(OR(VALUE(LEFT(O7157,2))&gt;IF(RIGHT(J7157,1)="M",7,19),AND(OR(LEFT(O7157,2)={"07","19"}),VALUE(RIGHT(O7157,2))&gt;5)),TRUE,FALSE))</f>
        <v/>
      </c>
    </row>
    <row r="7158" spans="12:20" x14ac:dyDescent="0.25">
      <c r="L7158" s="75">
        <f>COUNTIF($B$2:B7158,B7158)</f>
        <v>0</v>
      </c>
      <c r="M7158" s="75">
        <f>COUNTIF($L$2:L7158,4)</f>
        <v>42</v>
      </c>
      <c r="N7158" s="76" t="str">
        <f t="shared" si="559"/>
        <v>0</v>
      </c>
      <c r="O7158" s="76" t="str">
        <f t="shared" si="555"/>
        <v/>
      </c>
      <c r="P7158" s="75" t="str">
        <f t="shared" si="556"/>
        <v/>
      </c>
      <c r="Q7158" s="77" t="str">
        <f t="shared" si="557"/>
        <v/>
      </c>
      <c r="R7158" s="77" t="str">
        <f t="shared" si="558"/>
        <v/>
      </c>
      <c r="S7158" s="77" t="str">
        <f>IF(O7158="","",IF(OR(VALUE(LEFT(O7158,2))&gt;IF(RIGHT(J7158,1)="M",7,19),AND(OR(LEFT(O7158,2)={"07","19"}),VALUE(RIGHT(O7158,2))&gt;15)),TRUE,FALSE))</f>
        <v/>
      </c>
      <c r="T7158" s="77" t="str">
        <f>IF(O7158="","",IF(OR(VALUE(LEFT(O7158,2))&gt;IF(RIGHT(J7158,1)="M",7,19),AND(OR(LEFT(O7158,2)={"07","19"}),VALUE(RIGHT(O7158,2))&gt;5)),TRUE,FALSE))</f>
        <v/>
      </c>
    </row>
    <row r="7159" spans="12:20" x14ac:dyDescent="0.25">
      <c r="L7159" s="75">
        <f>COUNTIF($B$2:B7159,B7159)</f>
        <v>0</v>
      </c>
      <c r="M7159" s="75">
        <f>COUNTIF($L$2:L7159,4)</f>
        <v>42</v>
      </c>
      <c r="N7159" s="76" t="str">
        <f t="shared" si="559"/>
        <v>0</v>
      </c>
      <c r="O7159" s="76" t="str">
        <f t="shared" si="555"/>
        <v/>
      </c>
      <c r="P7159" s="75" t="str">
        <f t="shared" si="556"/>
        <v/>
      </c>
      <c r="Q7159" s="77" t="str">
        <f t="shared" si="557"/>
        <v/>
      </c>
      <c r="R7159" s="77" t="str">
        <f t="shared" si="558"/>
        <v/>
      </c>
      <c r="S7159" s="77" t="str">
        <f>IF(O7159="","",IF(OR(VALUE(LEFT(O7159,2))&gt;IF(RIGHT(J7159,1)="M",7,19),AND(OR(LEFT(O7159,2)={"07","19"}),VALUE(RIGHT(O7159,2))&gt;15)),TRUE,FALSE))</f>
        <v/>
      </c>
      <c r="T7159" s="77" t="str">
        <f>IF(O7159="","",IF(OR(VALUE(LEFT(O7159,2))&gt;IF(RIGHT(J7159,1)="M",7,19),AND(OR(LEFT(O7159,2)={"07","19"}),VALUE(RIGHT(O7159,2))&gt;5)),TRUE,FALSE))</f>
        <v/>
      </c>
    </row>
    <row r="7160" spans="12:20" x14ac:dyDescent="0.25">
      <c r="L7160" s="75">
        <f>COUNTIF($B$2:B7160,B7160)</f>
        <v>0</v>
      </c>
      <c r="M7160" s="75">
        <f>COUNTIF($L$2:L7160,4)</f>
        <v>42</v>
      </c>
      <c r="N7160" s="76" t="str">
        <f t="shared" si="559"/>
        <v>0</v>
      </c>
      <c r="O7160" s="76" t="str">
        <f t="shared" si="555"/>
        <v/>
      </c>
      <c r="P7160" s="75" t="str">
        <f t="shared" si="556"/>
        <v/>
      </c>
      <c r="Q7160" s="77" t="str">
        <f t="shared" si="557"/>
        <v/>
      </c>
      <c r="R7160" s="77" t="str">
        <f t="shared" si="558"/>
        <v/>
      </c>
      <c r="S7160" s="77" t="str">
        <f>IF(O7160="","",IF(OR(VALUE(LEFT(O7160,2))&gt;IF(RIGHT(J7160,1)="M",7,19),AND(OR(LEFT(O7160,2)={"07","19"}),VALUE(RIGHT(O7160,2))&gt;15)),TRUE,FALSE))</f>
        <v/>
      </c>
      <c r="T7160" s="77" t="str">
        <f>IF(O7160="","",IF(OR(VALUE(LEFT(O7160,2))&gt;IF(RIGHT(J7160,1)="M",7,19),AND(OR(LEFT(O7160,2)={"07","19"}),VALUE(RIGHT(O7160,2))&gt;5)),TRUE,FALSE))</f>
        <v/>
      </c>
    </row>
    <row r="7161" spans="12:20" x14ac:dyDescent="0.25">
      <c r="L7161" s="75">
        <f>COUNTIF($B$2:B7161,B7161)</f>
        <v>0</v>
      </c>
      <c r="M7161" s="75">
        <f>COUNTIF($L$2:L7161,4)</f>
        <v>42</v>
      </c>
      <c r="N7161" s="76" t="str">
        <f t="shared" si="559"/>
        <v>0</v>
      </c>
      <c r="O7161" s="76" t="str">
        <f t="shared" si="555"/>
        <v/>
      </c>
      <c r="P7161" s="75" t="str">
        <f t="shared" si="556"/>
        <v/>
      </c>
      <c r="Q7161" s="77" t="str">
        <f t="shared" si="557"/>
        <v/>
      </c>
      <c r="R7161" s="77" t="str">
        <f t="shared" si="558"/>
        <v/>
      </c>
      <c r="S7161" s="77" t="str">
        <f>IF(O7161="","",IF(OR(VALUE(LEFT(O7161,2))&gt;IF(RIGHT(J7161,1)="M",7,19),AND(OR(LEFT(O7161,2)={"07","19"}),VALUE(RIGHT(O7161,2))&gt;15)),TRUE,FALSE))</f>
        <v/>
      </c>
      <c r="T7161" s="77" t="str">
        <f>IF(O7161="","",IF(OR(VALUE(LEFT(O7161,2))&gt;IF(RIGHT(J7161,1)="M",7,19),AND(OR(LEFT(O7161,2)={"07","19"}),VALUE(RIGHT(O7161,2))&gt;5)),TRUE,FALSE))</f>
        <v/>
      </c>
    </row>
    <row r="7162" spans="12:20" x14ac:dyDescent="0.25">
      <c r="L7162" s="75">
        <f>COUNTIF($B$2:B7162,B7162)</f>
        <v>0</v>
      </c>
      <c r="M7162" s="75">
        <f>COUNTIF($L$2:L7162,4)</f>
        <v>42</v>
      </c>
      <c r="N7162" s="76" t="str">
        <f t="shared" si="559"/>
        <v>0</v>
      </c>
      <c r="O7162" s="76" t="str">
        <f t="shared" si="555"/>
        <v/>
      </c>
      <c r="P7162" s="75" t="str">
        <f t="shared" si="556"/>
        <v/>
      </c>
      <c r="Q7162" s="77" t="str">
        <f t="shared" si="557"/>
        <v/>
      </c>
      <c r="R7162" s="77" t="str">
        <f t="shared" si="558"/>
        <v/>
      </c>
      <c r="S7162" s="77" t="str">
        <f>IF(O7162="","",IF(OR(VALUE(LEFT(O7162,2))&gt;IF(RIGHT(J7162,1)="M",7,19),AND(OR(LEFT(O7162,2)={"07","19"}),VALUE(RIGHT(O7162,2))&gt;15)),TRUE,FALSE))</f>
        <v/>
      </c>
      <c r="T7162" s="77" t="str">
        <f>IF(O7162="","",IF(OR(VALUE(LEFT(O7162,2))&gt;IF(RIGHT(J7162,1)="M",7,19),AND(OR(LEFT(O7162,2)={"07","19"}),VALUE(RIGHT(O7162,2))&gt;5)),TRUE,FALSE))</f>
        <v/>
      </c>
    </row>
    <row r="7163" spans="12:20" x14ac:dyDescent="0.25">
      <c r="L7163" s="75">
        <f>COUNTIF($B$2:B7163,B7163)</f>
        <v>0</v>
      </c>
      <c r="M7163" s="75">
        <f>COUNTIF($L$2:L7163,4)</f>
        <v>42</v>
      </c>
      <c r="N7163" s="76" t="str">
        <f t="shared" si="559"/>
        <v>0</v>
      </c>
      <c r="O7163" s="76" t="str">
        <f t="shared" si="555"/>
        <v/>
      </c>
      <c r="P7163" s="75" t="str">
        <f t="shared" si="556"/>
        <v/>
      </c>
      <c r="Q7163" s="77" t="str">
        <f t="shared" si="557"/>
        <v/>
      </c>
      <c r="R7163" s="77" t="str">
        <f t="shared" si="558"/>
        <v/>
      </c>
      <c r="S7163" s="77" t="str">
        <f>IF(O7163="","",IF(OR(VALUE(LEFT(O7163,2))&gt;IF(RIGHT(J7163,1)="M",7,19),AND(OR(LEFT(O7163,2)={"07","19"}),VALUE(RIGHT(O7163,2))&gt;15)),TRUE,FALSE))</f>
        <v/>
      </c>
      <c r="T7163" s="77" t="str">
        <f>IF(O7163="","",IF(OR(VALUE(LEFT(O7163,2))&gt;IF(RIGHT(J7163,1)="M",7,19),AND(OR(LEFT(O7163,2)={"07","19"}),VALUE(RIGHT(O7163,2))&gt;5)),TRUE,FALSE))</f>
        <v/>
      </c>
    </row>
    <row r="7164" spans="12:20" x14ac:dyDescent="0.25">
      <c r="L7164" s="75">
        <f>COUNTIF($B$2:B7164,B7164)</f>
        <v>0</v>
      </c>
      <c r="M7164" s="75">
        <f>COUNTIF($L$2:L7164,4)</f>
        <v>42</v>
      </c>
      <c r="N7164" s="76" t="str">
        <f t="shared" si="559"/>
        <v>0</v>
      </c>
      <c r="O7164" s="76" t="str">
        <f t="shared" si="555"/>
        <v/>
      </c>
      <c r="P7164" s="75" t="str">
        <f t="shared" si="556"/>
        <v/>
      </c>
      <c r="Q7164" s="77" t="str">
        <f t="shared" si="557"/>
        <v/>
      </c>
      <c r="R7164" s="77" t="str">
        <f t="shared" si="558"/>
        <v/>
      </c>
      <c r="S7164" s="77" t="str">
        <f>IF(O7164="","",IF(OR(VALUE(LEFT(O7164,2))&gt;IF(RIGHT(J7164,1)="M",7,19),AND(OR(LEFT(O7164,2)={"07","19"}),VALUE(RIGHT(O7164,2))&gt;15)),TRUE,FALSE))</f>
        <v/>
      </c>
      <c r="T7164" s="77" t="str">
        <f>IF(O7164="","",IF(OR(VALUE(LEFT(O7164,2))&gt;IF(RIGHT(J7164,1)="M",7,19),AND(OR(LEFT(O7164,2)={"07","19"}),VALUE(RIGHT(O7164,2))&gt;5)),TRUE,FALSE))</f>
        <v/>
      </c>
    </row>
    <row r="7165" spans="12:20" x14ac:dyDescent="0.25">
      <c r="L7165" s="75">
        <f>COUNTIF($B$2:B7165,B7165)</f>
        <v>0</v>
      </c>
      <c r="M7165" s="75">
        <f>COUNTIF($L$2:L7165,4)</f>
        <v>42</v>
      </c>
      <c r="N7165" s="76" t="str">
        <f t="shared" si="559"/>
        <v>0</v>
      </c>
      <c r="O7165" s="76" t="str">
        <f t="shared" si="555"/>
        <v/>
      </c>
      <c r="P7165" s="75" t="str">
        <f t="shared" si="556"/>
        <v/>
      </c>
      <c r="Q7165" s="77" t="str">
        <f t="shared" si="557"/>
        <v/>
      </c>
      <c r="R7165" s="77" t="str">
        <f t="shared" si="558"/>
        <v/>
      </c>
      <c r="S7165" s="77" t="str">
        <f>IF(O7165="","",IF(OR(VALUE(LEFT(O7165,2))&gt;IF(RIGHT(J7165,1)="M",7,19),AND(OR(LEFT(O7165,2)={"07","19"}),VALUE(RIGHT(O7165,2))&gt;15)),TRUE,FALSE))</f>
        <v/>
      </c>
      <c r="T7165" s="77" t="str">
        <f>IF(O7165="","",IF(OR(VALUE(LEFT(O7165,2))&gt;IF(RIGHT(J7165,1)="M",7,19),AND(OR(LEFT(O7165,2)={"07","19"}),VALUE(RIGHT(O7165,2))&gt;5)),TRUE,FALSE))</f>
        <v/>
      </c>
    </row>
    <row r="7166" spans="12:20" x14ac:dyDescent="0.25">
      <c r="L7166" s="75">
        <f>COUNTIF($B$2:B7166,B7166)</f>
        <v>0</v>
      </c>
      <c r="M7166" s="75">
        <f>COUNTIF($L$2:L7166,4)</f>
        <v>42</v>
      </c>
      <c r="N7166" s="76" t="str">
        <f t="shared" si="559"/>
        <v>0</v>
      </c>
      <c r="O7166" s="76" t="str">
        <f t="shared" si="555"/>
        <v/>
      </c>
      <c r="P7166" s="75" t="str">
        <f t="shared" si="556"/>
        <v/>
      </c>
      <c r="Q7166" s="77" t="str">
        <f t="shared" si="557"/>
        <v/>
      </c>
      <c r="R7166" s="77" t="str">
        <f t="shared" si="558"/>
        <v/>
      </c>
      <c r="S7166" s="77" t="str">
        <f>IF(O7166="","",IF(OR(VALUE(LEFT(O7166,2))&gt;IF(RIGHT(J7166,1)="M",7,19),AND(OR(LEFT(O7166,2)={"07","19"}),VALUE(RIGHT(O7166,2))&gt;15)),TRUE,FALSE))</f>
        <v/>
      </c>
      <c r="T7166" s="77" t="str">
        <f>IF(O7166="","",IF(OR(VALUE(LEFT(O7166,2))&gt;IF(RIGHT(J7166,1)="M",7,19),AND(OR(LEFT(O7166,2)={"07","19"}),VALUE(RIGHT(O7166,2))&gt;5)),TRUE,FALSE))</f>
        <v/>
      </c>
    </row>
    <row r="7167" spans="12:20" x14ac:dyDescent="0.25">
      <c r="L7167" s="75">
        <f>COUNTIF($B$2:B7167,B7167)</f>
        <v>0</v>
      </c>
      <c r="M7167" s="75">
        <f>COUNTIF($L$2:L7167,4)</f>
        <v>42</v>
      </c>
      <c r="N7167" s="76" t="str">
        <f t="shared" si="559"/>
        <v>0</v>
      </c>
      <c r="O7167" s="76" t="str">
        <f t="shared" si="555"/>
        <v/>
      </c>
      <c r="P7167" s="75" t="str">
        <f t="shared" si="556"/>
        <v/>
      </c>
      <c r="Q7167" s="77" t="str">
        <f t="shared" si="557"/>
        <v/>
      </c>
      <c r="R7167" s="77" t="str">
        <f t="shared" si="558"/>
        <v/>
      </c>
      <c r="S7167" s="77" t="str">
        <f>IF(O7167="","",IF(OR(VALUE(LEFT(O7167,2))&gt;IF(RIGHT(J7167,1)="M",7,19),AND(OR(LEFT(O7167,2)={"07","19"}),VALUE(RIGHT(O7167,2))&gt;15)),TRUE,FALSE))</f>
        <v/>
      </c>
      <c r="T7167" s="77" t="str">
        <f>IF(O7167="","",IF(OR(VALUE(LEFT(O7167,2))&gt;IF(RIGHT(J7167,1)="M",7,19),AND(OR(LEFT(O7167,2)={"07","19"}),VALUE(RIGHT(O7167,2))&gt;5)),TRUE,FALSE))</f>
        <v/>
      </c>
    </row>
    <row r="7168" spans="12:20" x14ac:dyDescent="0.25">
      <c r="L7168" s="75">
        <f>COUNTIF($B$2:B7168,B7168)</f>
        <v>0</v>
      </c>
      <c r="M7168" s="75">
        <f>COUNTIF($L$2:L7168,4)</f>
        <v>42</v>
      </c>
      <c r="N7168" s="76" t="str">
        <f t="shared" si="559"/>
        <v>0</v>
      </c>
      <c r="O7168" s="76" t="str">
        <f t="shared" si="555"/>
        <v/>
      </c>
      <c r="P7168" s="75" t="str">
        <f t="shared" si="556"/>
        <v/>
      </c>
      <c r="Q7168" s="77" t="str">
        <f t="shared" si="557"/>
        <v/>
      </c>
      <c r="R7168" s="77" t="str">
        <f t="shared" si="558"/>
        <v/>
      </c>
      <c r="S7168" s="77" t="str">
        <f>IF(O7168="","",IF(OR(VALUE(LEFT(O7168,2))&gt;IF(RIGHT(J7168,1)="M",7,19),AND(OR(LEFT(O7168,2)={"07","19"}),VALUE(RIGHT(O7168,2))&gt;15)),TRUE,FALSE))</f>
        <v/>
      </c>
      <c r="T7168" s="77" t="str">
        <f>IF(O7168="","",IF(OR(VALUE(LEFT(O7168,2))&gt;IF(RIGHT(J7168,1)="M",7,19),AND(OR(LEFT(O7168,2)={"07","19"}),VALUE(RIGHT(O7168,2))&gt;5)),TRUE,FALSE))</f>
        <v/>
      </c>
    </row>
    <row r="7169" spans="12:20" x14ac:dyDescent="0.25">
      <c r="L7169" s="75">
        <f>COUNTIF($B$2:B7169,B7169)</f>
        <v>0</v>
      </c>
      <c r="M7169" s="75">
        <f>COUNTIF($L$2:L7169,4)</f>
        <v>42</v>
      </c>
      <c r="N7169" s="76" t="str">
        <f t="shared" si="559"/>
        <v>0</v>
      </c>
      <c r="O7169" s="76" t="str">
        <f t="shared" si="555"/>
        <v/>
      </c>
      <c r="P7169" s="75" t="str">
        <f t="shared" si="556"/>
        <v/>
      </c>
      <c r="Q7169" s="77" t="str">
        <f t="shared" si="557"/>
        <v/>
      </c>
      <c r="R7169" s="77" t="str">
        <f t="shared" si="558"/>
        <v/>
      </c>
      <c r="S7169" s="77" t="str">
        <f>IF(O7169="","",IF(OR(VALUE(LEFT(O7169,2))&gt;IF(RIGHT(J7169,1)="M",7,19),AND(OR(LEFT(O7169,2)={"07","19"}),VALUE(RIGHT(O7169,2))&gt;15)),TRUE,FALSE))</f>
        <v/>
      </c>
      <c r="T7169" s="77" t="str">
        <f>IF(O7169="","",IF(OR(VALUE(LEFT(O7169,2))&gt;IF(RIGHT(J7169,1)="M",7,19),AND(OR(LEFT(O7169,2)={"07","19"}),VALUE(RIGHT(O7169,2))&gt;5)),TRUE,FALSE))</f>
        <v/>
      </c>
    </row>
    <row r="7170" spans="12:20" x14ac:dyDescent="0.25">
      <c r="L7170" s="75">
        <f>COUNTIF($B$2:B7170,B7170)</f>
        <v>0</v>
      </c>
      <c r="M7170" s="75">
        <f>COUNTIF($L$2:L7170,4)</f>
        <v>42</v>
      </c>
      <c r="N7170" s="76" t="str">
        <f t="shared" si="559"/>
        <v>0</v>
      </c>
      <c r="O7170" s="76" t="str">
        <f t="shared" ref="O7170:O7233" si="560">TRIM(SUBSTITUTE(SUBSTITUTE(D7170,"+",""),"_",""))</f>
        <v/>
      </c>
      <c r="P7170" s="75" t="str">
        <f t="shared" ref="P7170:P7233" si="561">TRIM(SUBSTITUTE(SUBSTITUTE(E7170,"+",""),"_",""))</f>
        <v/>
      </c>
      <c r="Q7170" s="77" t="str">
        <f t="shared" ref="Q7170:Q7233" si="562">IFERROR(IF(RIGHT(P7170,2)&lt;RIGHT(O7170,2),IF(P7170&lt;O7170,P7170+2360-O7170,P7170-40-O7170),IF(P7170&lt;O7170,P7170+2400-O7170,P7170-O7170)),"")</f>
        <v/>
      </c>
      <c r="R7170" s="77" t="str">
        <f t="shared" ref="R7170:R7233" si="563">IFERROR(ROUNDDOWN(Q7170/100,0),"")</f>
        <v/>
      </c>
      <c r="S7170" s="77" t="str">
        <f>IF(O7170="","",IF(OR(VALUE(LEFT(O7170,2))&gt;IF(RIGHT(J7170,1)="M",7,19),AND(OR(LEFT(O7170,2)={"07","19"}),VALUE(RIGHT(O7170,2))&gt;15)),TRUE,FALSE))</f>
        <v/>
      </c>
      <c r="T7170" s="77" t="str">
        <f>IF(O7170="","",IF(OR(VALUE(LEFT(O7170,2))&gt;IF(RIGHT(J7170,1)="M",7,19),AND(OR(LEFT(O7170,2)={"07","19"}),VALUE(RIGHT(O7170,2))&gt;5)),TRUE,FALSE))</f>
        <v/>
      </c>
    </row>
    <row r="7171" spans="12:20" x14ac:dyDescent="0.25">
      <c r="L7171" s="75">
        <f>COUNTIF($B$2:B7171,B7171)</f>
        <v>0</v>
      </c>
      <c r="M7171" s="75">
        <f>COUNTIF($L$2:L7171,4)</f>
        <v>42</v>
      </c>
      <c r="N7171" s="76" t="str">
        <f t="shared" ref="N7171:N7234" si="564">A7171&amp;DAY(C7171)</f>
        <v>0</v>
      </c>
      <c r="O7171" s="76" t="str">
        <f t="shared" si="560"/>
        <v/>
      </c>
      <c r="P7171" s="75" t="str">
        <f t="shared" si="561"/>
        <v/>
      </c>
      <c r="Q7171" s="77" t="str">
        <f t="shared" si="562"/>
        <v/>
      </c>
      <c r="R7171" s="77" t="str">
        <f t="shared" si="563"/>
        <v/>
      </c>
      <c r="S7171" s="77" t="str">
        <f>IF(O7171="","",IF(OR(VALUE(LEFT(O7171,2))&gt;IF(RIGHT(J7171,1)="M",7,19),AND(OR(LEFT(O7171,2)={"07","19"}),VALUE(RIGHT(O7171,2))&gt;15)),TRUE,FALSE))</f>
        <v/>
      </c>
      <c r="T7171" s="77" t="str">
        <f>IF(O7171="","",IF(OR(VALUE(LEFT(O7171,2))&gt;IF(RIGHT(J7171,1)="M",7,19),AND(OR(LEFT(O7171,2)={"07","19"}),VALUE(RIGHT(O7171,2))&gt;5)),TRUE,FALSE))</f>
        <v/>
      </c>
    </row>
    <row r="7172" spans="12:20" x14ac:dyDescent="0.25">
      <c r="L7172" s="75">
        <f>COUNTIF($B$2:B7172,B7172)</f>
        <v>0</v>
      </c>
      <c r="M7172" s="75">
        <f>COUNTIF($L$2:L7172,4)</f>
        <v>42</v>
      </c>
      <c r="N7172" s="76" t="str">
        <f t="shared" si="564"/>
        <v>0</v>
      </c>
      <c r="O7172" s="76" t="str">
        <f t="shared" si="560"/>
        <v/>
      </c>
      <c r="P7172" s="75" t="str">
        <f t="shared" si="561"/>
        <v/>
      </c>
      <c r="Q7172" s="77" t="str">
        <f t="shared" si="562"/>
        <v/>
      </c>
      <c r="R7172" s="77" t="str">
        <f t="shared" si="563"/>
        <v/>
      </c>
      <c r="S7172" s="77" t="str">
        <f>IF(O7172="","",IF(OR(VALUE(LEFT(O7172,2))&gt;IF(RIGHT(J7172,1)="M",7,19),AND(OR(LEFT(O7172,2)={"07","19"}),VALUE(RIGHT(O7172,2))&gt;15)),TRUE,FALSE))</f>
        <v/>
      </c>
      <c r="T7172" s="77" t="str">
        <f>IF(O7172="","",IF(OR(VALUE(LEFT(O7172,2))&gt;IF(RIGHT(J7172,1)="M",7,19),AND(OR(LEFT(O7172,2)={"07","19"}),VALUE(RIGHT(O7172,2))&gt;5)),TRUE,FALSE))</f>
        <v/>
      </c>
    </row>
    <row r="7173" spans="12:20" x14ac:dyDescent="0.25">
      <c r="L7173" s="75">
        <f>COUNTIF($B$2:B7173,B7173)</f>
        <v>0</v>
      </c>
      <c r="M7173" s="75">
        <f>COUNTIF($L$2:L7173,4)</f>
        <v>42</v>
      </c>
      <c r="N7173" s="76" t="str">
        <f t="shared" si="564"/>
        <v>0</v>
      </c>
      <c r="O7173" s="76" t="str">
        <f t="shared" si="560"/>
        <v/>
      </c>
      <c r="P7173" s="75" t="str">
        <f t="shared" si="561"/>
        <v/>
      </c>
      <c r="Q7173" s="77" t="str">
        <f t="shared" si="562"/>
        <v/>
      </c>
      <c r="R7173" s="77" t="str">
        <f t="shared" si="563"/>
        <v/>
      </c>
      <c r="S7173" s="77" t="str">
        <f>IF(O7173="","",IF(OR(VALUE(LEFT(O7173,2))&gt;IF(RIGHT(J7173,1)="M",7,19),AND(OR(LEFT(O7173,2)={"07","19"}),VALUE(RIGHT(O7173,2))&gt;15)),TRUE,FALSE))</f>
        <v/>
      </c>
      <c r="T7173" s="77" t="str">
        <f>IF(O7173="","",IF(OR(VALUE(LEFT(O7173,2))&gt;IF(RIGHT(J7173,1)="M",7,19),AND(OR(LEFT(O7173,2)={"07","19"}),VALUE(RIGHT(O7173,2))&gt;5)),TRUE,FALSE))</f>
        <v/>
      </c>
    </row>
    <row r="7174" spans="12:20" x14ac:dyDescent="0.25">
      <c r="L7174" s="75">
        <f>COUNTIF($B$2:B7174,B7174)</f>
        <v>0</v>
      </c>
      <c r="M7174" s="75">
        <f>COUNTIF($L$2:L7174,4)</f>
        <v>42</v>
      </c>
      <c r="N7174" s="76" t="str">
        <f t="shared" si="564"/>
        <v>0</v>
      </c>
      <c r="O7174" s="76" t="str">
        <f t="shared" si="560"/>
        <v/>
      </c>
      <c r="P7174" s="75" t="str">
        <f t="shared" si="561"/>
        <v/>
      </c>
      <c r="Q7174" s="77" t="str">
        <f t="shared" si="562"/>
        <v/>
      </c>
      <c r="R7174" s="77" t="str">
        <f t="shared" si="563"/>
        <v/>
      </c>
      <c r="S7174" s="77" t="str">
        <f>IF(O7174="","",IF(OR(VALUE(LEFT(O7174,2))&gt;IF(RIGHT(J7174,1)="M",7,19),AND(OR(LEFT(O7174,2)={"07","19"}),VALUE(RIGHT(O7174,2))&gt;15)),TRUE,FALSE))</f>
        <v/>
      </c>
      <c r="T7174" s="77" t="str">
        <f>IF(O7174="","",IF(OR(VALUE(LEFT(O7174,2))&gt;IF(RIGHT(J7174,1)="M",7,19),AND(OR(LEFT(O7174,2)={"07","19"}),VALUE(RIGHT(O7174,2))&gt;5)),TRUE,FALSE))</f>
        <v/>
      </c>
    </row>
    <row r="7175" spans="12:20" x14ac:dyDescent="0.25">
      <c r="L7175" s="75">
        <f>COUNTIF($B$2:B7175,B7175)</f>
        <v>0</v>
      </c>
      <c r="M7175" s="75">
        <f>COUNTIF($L$2:L7175,4)</f>
        <v>42</v>
      </c>
      <c r="N7175" s="76" t="str">
        <f t="shared" si="564"/>
        <v>0</v>
      </c>
      <c r="O7175" s="76" t="str">
        <f t="shared" si="560"/>
        <v/>
      </c>
      <c r="P7175" s="75" t="str">
        <f t="shared" si="561"/>
        <v/>
      </c>
      <c r="Q7175" s="77" t="str">
        <f t="shared" si="562"/>
        <v/>
      </c>
      <c r="R7175" s="77" t="str">
        <f t="shared" si="563"/>
        <v/>
      </c>
      <c r="S7175" s="77" t="str">
        <f>IF(O7175="","",IF(OR(VALUE(LEFT(O7175,2))&gt;IF(RIGHT(J7175,1)="M",7,19),AND(OR(LEFT(O7175,2)={"07","19"}),VALUE(RIGHT(O7175,2))&gt;15)),TRUE,FALSE))</f>
        <v/>
      </c>
      <c r="T7175" s="77" t="str">
        <f>IF(O7175="","",IF(OR(VALUE(LEFT(O7175,2))&gt;IF(RIGHT(J7175,1)="M",7,19),AND(OR(LEFT(O7175,2)={"07","19"}),VALUE(RIGHT(O7175,2))&gt;5)),TRUE,FALSE))</f>
        <v/>
      </c>
    </row>
    <row r="7176" spans="12:20" x14ac:dyDescent="0.25">
      <c r="L7176" s="75">
        <f>COUNTIF($B$2:B7176,B7176)</f>
        <v>0</v>
      </c>
      <c r="M7176" s="75">
        <f>COUNTIF($L$2:L7176,4)</f>
        <v>42</v>
      </c>
      <c r="N7176" s="76" t="str">
        <f t="shared" si="564"/>
        <v>0</v>
      </c>
      <c r="O7176" s="76" t="str">
        <f t="shared" si="560"/>
        <v/>
      </c>
      <c r="P7176" s="75" t="str">
        <f t="shared" si="561"/>
        <v/>
      </c>
      <c r="Q7176" s="77" t="str">
        <f t="shared" si="562"/>
        <v/>
      </c>
      <c r="R7176" s="77" t="str">
        <f t="shared" si="563"/>
        <v/>
      </c>
      <c r="S7176" s="77" t="str">
        <f>IF(O7176="","",IF(OR(VALUE(LEFT(O7176,2))&gt;IF(RIGHT(J7176,1)="M",7,19),AND(OR(LEFT(O7176,2)={"07","19"}),VALUE(RIGHT(O7176,2))&gt;15)),TRUE,FALSE))</f>
        <v/>
      </c>
      <c r="T7176" s="77" t="str">
        <f>IF(O7176="","",IF(OR(VALUE(LEFT(O7176,2))&gt;IF(RIGHT(J7176,1)="M",7,19),AND(OR(LEFT(O7176,2)={"07","19"}),VALUE(RIGHT(O7176,2))&gt;5)),TRUE,FALSE))</f>
        <v/>
      </c>
    </row>
    <row r="7177" spans="12:20" x14ac:dyDescent="0.25">
      <c r="L7177" s="75">
        <f>COUNTIF($B$2:B7177,B7177)</f>
        <v>0</v>
      </c>
      <c r="M7177" s="75">
        <f>COUNTIF($L$2:L7177,4)</f>
        <v>42</v>
      </c>
      <c r="N7177" s="76" t="str">
        <f t="shared" si="564"/>
        <v>0</v>
      </c>
      <c r="O7177" s="76" t="str">
        <f t="shared" si="560"/>
        <v/>
      </c>
      <c r="P7177" s="75" t="str">
        <f t="shared" si="561"/>
        <v/>
      </c>
      <c r="Q7177" s="77" t="str">
        <f t="shared" si="562"/>
        <v/>
      </c>
      <c r="R7177" s="77" t="str">
        <f t="shared" si="563"/>
        <v/>
      </c>
      <c r="S7177" s="77" t="str">
        <f>IF(O7177="","",IF(OR(VALUE(LEFT(O7177,2))&gt;IF(RIGHT(J7177,1)="M",7,19),AND(OR(LEFT(O7177,2)={"07","19"}),VALUE(RIGHT(O7177,2))&gt;15)),TRUE,FALSE))</f>
        <v/>
      </c>
      <c r="T7177" s="77" t="str">
        <f>IF(O7177="","",IF(OR(VALUE(LEFT(O7177,2))&gt;IF(RIGHT(J7177,1)="M",7,19),AND(OR(LEFT(O7177,2)={"07","19"}),VALUE(RIGHT(O7177,2))&gt;5)),TRUE,FALSE))</f>
        <v/>
      </c>
    </row>
    <row r="7178" spans="12:20" x14ac:dyDescent="0.25">
      <c r="L7178" s="75">
        <f>COUNTIF($B$2:B7178,B7178)</f>
        <v>0</v>
      </c>
      <c r="M7178" s="75">
        <f>COUNTIF($L$2:L7178,4)</f>
        <v>42</v>
      </c>
      <c r="N7178" s="76" t="str">
        <f t="shared" si="564"/>
        <v>0</v>
      </c>
      <c r="O7178" s="76" t="str">
        <f t="shared" si="560"/>
        <v/>
      </c>
      <c r="P7178" s="75" t="str">
        <f t="shared" si="561"/>
        <v/>
      </c>
      <c r="Q7178" s="77" t="str">
        <f t="shared" si="562"/>
        <v/>
      </c>
      <c r="R7178" s="77" t="str">
        <f t="shared" si="563"/>
        <v/>
      </c>
      <c r="S7178" s="77" t="str">
        <f>IF(O7178="","",IF(OR(VALUE(LEFT(O7178,2))&gt;IF(RIGHT(J7178,1)="M",7,19),AND(OR(LEFT(O7178,2)={"07","19"}),VALUE(RIGHT(O7178,2))&gt;15)),TRUE,FALSE))</f>
        <v/>
      </c>
      <c r="T7178" s="77" t="str">
        <f>IF(O7178="","",IF(OR(VALUE(LEFT(O7178,2))&gt;IF(RIGHT(J7178,1)="M",7,19),AND(OR(LEFT(O7178,2)={"07","19"}),VALUE(RIGHT(O7178,2))&gt;5)),TRUE,FALSE))</f>
        <v/>
      </c>
    </row>
    <row r="7179" spans="12:20" x14ac:dyDescent="0.25">
      <c r="L7179" s="75">
        <f>COUNTIF($B$2:B7179,B7179)</f>
        <v>0</v>
      </c>
      <c r="M7179" s="75">
        <f>COUNTIF($L$2:L7179,4)</f>
        <v>42</v>
      </c>
      <c r="N7179" s="76" t="str">
        <f t="shared" si="564"/>
        <v>0</v>
      </c>
      <c r="O7179" s="76" t="str">
        <f t="shared" si="560"/>
        <v/>
      </c>
      <c r="P7179" s="75" t="str">
        <f t="shared" si="561"/>
        <v/>
      </c>
      <c r="Q7179" s="77" t="str">
        <f t="shared" si="562"/>
        <v/>
      </c>
      <c r="R7179" s="77" t="str">
        <f t="shared" si="563"/>
        <v/>
      </c>
      <c r="S7179" s="77" t="str">
        <f>IF(O7179="","",IF(OR(VALUE(LEFT(O7179,2))&gt;IF(RIGHT(J7179,1)="M",7,19),AND(OR(LEFT(O7179,2)={"07","19"}),VALUE(RIGHT(O7179,2))&gt;15)),TRUE,FALSE))</f>
        <v/>
      </c>
      <c r="T7179" s="77" t="str">
        <f>IF(O7179="","",IF(OR(VALUE(LEFT(O7179,2))&gt;IF(RIGHT(J7179,1)="M",7,19),AND(OR(LEFT(O7179,2)={"07","19"}),VALUE(RIGHT(O7179,2))&gt;5)),TRUE,FALSE))</f>
        <v/>
      </c>
    </row>
    <row r="7180" spans="12:20" x14ac:dyDescent="0.25">
      <c r="L7180" s="75">
        <f>COUNTIF($B$2:B7180,B7180)</f>
        <v>0</v>
      </c>
      <c r="M7180" s="75">
        <f>COUNTIF($L$2:L7180,4)</f>
        <v>42</v>
      </c>
      <c r="N7180" s="76" t="str">
        <f t="shared" si="564"/>
        <v>0</v>
      </c>
      <c r="O7180" s="76" t="str">
        <f t="shared" si="560"/>
        <v/>
      </c>
      <c r="P7180" s="75" t="str">
        <f t="shared" si="561"/>
        <v/>
      </c>
      <c r="Q7180" s="77" t="str">
        <f t="shared" si="562"/>
        <v/>
      </c>
      <c r="R7180" s="77" t="str">
        <f t="shared" si="563"/>
        <v/>
      </c>
      <c r="S7180" s="77" t="str">
        <f>IF(O7180="","",IF(OR(VALUE(LEFT(O7180,2))&gt;IF(RIGHT(J7180,1)="M",7,19),AND(OR(LEFT(O7180,2)={"07","19"}),VALUE(RIGHT(O7180,2))&gt;15)),TRUE,FALSE))</f>
        <v/>
      </c>
      <c r="T7180" s="77" t="str">
        <f>IF(O7180="","",IF(OR(VALUE(LEFT(O7180,2))&gt;IF(RIGHT(J7180,1)="M",7,19),AND(OR(LEFT(O7180,2)={"07","19"}),VALUE(RIGHT(O7180,2))&gt;5)),TRUE,FALSE))</f>
        <v/>
      </c>
    </row>
    <row r="7181" spans="12:20" x14ac:dyDescent="0.25">
      <c r="L7181" s="75">
        <f>COUNTIF($B$2:B7181,B7181)</f>
        <v>0</v>
      </c>
      <c r="M7181" s="75">
        <f>COUNTIF($L$2:L7181,4)</f>
        <v>42</v>
      </c>
      <c r="N7181" s="76" t="str">
        <f t="shared" si="564"/>
        <v>0</v>
      </c>
      <c r="O7181" s="76" t="str">
        <f t="shared" si="560"/>
        <v/>
      </c>
      <c r="P7181" s="75" t="str">
        <f t="shared" si="561"/>
        <v/>
      </c>
      <c r="Q7181" s="77" t="str">
        <f t="shared" si="562"/>
        <v/>
      </c>
      <c r="R7181" s="77" t="str">
        <f t="shared" si="563"/>
        <v/>
      </c>
      <c r="S7181" s="77" t="str">
        <f>IF(O7181="","",IF(OR(VALUE(LEFT(O7181,2))&gt;IF(RIGHT(J7181,1)="M",7,19),AND(OR(LEFT(O7181,2)={"07","19"}),VALUE(RIGHT(O7181,2))&gt;15)),TRUE,FALSE))</f>
        <v/>
      </c>
      <c r="T7181" s="77" t="str">
        <f>IF(O7181="","",IF(OR(VALUE(LEFT(O7181,2))&gt;IF(RIGHT(J7181,1)="M",7,19),AND(OR(LEFT(O7181,2)={"07","19"}),VALUE(RIGHT(O7181,2))&gt;5)),TRUE,FALSE))</f>
        <v/>
      </c>
    </row>
    <row r="7182" spans="12:20" x14ac:dyDescent="0.25">
      <c r="L7182" s="75">
        <f>COUNTIF($B$2:B7182,B7182)</f>
        <v>0</v>
      </c>
      <c r="M7182" s="75">
        <f>COUNTIF($L$2:L7182,4)</f>
        <v>42</v>
      </c>
      <c r="N7182" s="76" t="str">
        <f t="shared" si="564"/>
        <v>0</v>
      </c>
      <c r="O7182" s="76" t="str">
        <f t="shared" si="560"/>
        <v/>
      </c>
      <c r="P7182" s="75" t="str">
        <f t="shared" si="561"/>
        <v/>
      </c>
      <c r="Q7182" s="77" t="str">
        <f t="shared" si="562"/>
        <v/>
      </c>
      <c r="R7182" s="77" t="str">
        <f t="shared" si="563"/>
        <v/>
      </c>
      <c r="S7182" s="77" t="str">
        <f>IF(O7182="","",IF(OR(VALUE(LEFT(O7182,2))&gt;IF(RIGHT(J7182,1)="M",7,19),AND(OR(LEFT(O7182,2)={"07","19"}),VALUE(RIGHT(O7182,2))&gt;15)),TRUE,FALSE))</f>
        <v/>
      </c>
      <c r="T7182" s="77" t="str">
        <f>IF(O7182="","",IF(OR(VALUE(LEFT(O7182,2))&gt;IF(RIGHT(J7182,1)="M",7,19),AND(OR(LEFT(O7182,2)={"07","19"}),VALUE(RIGHT(O7182,2))&gt;5)),TRUE,FALSE))</f>
        <v/>
      </c>
    </row>
    <row r="7183" spans="12:20" x14ac:dyDescent="0.25">
      <c r="L7183" s="75">
        <f>COUNTIF($B$2:B7183,B7183)</f>
        <v>0</v>
      </c>
      <c r="M7183" s="75">
        <f>COUNTIF($L$2:L7183,4)</f>
        <v>42</v>
      </c>
      <c r="N7183" s="76" t="str">
        <f t="shared" si="564"/>
        <v>0</v>
      </c>
      <c r="O7183" s="76" t="str">
        <f t="shared" si="560"/>
        <v/>
      </c>
      <c r="P7183" s="75" t="str">
        <f t="shared" si="561"/>
        <v/>
      </c>
      <c r="Q7183" s="77" t="str">
        <f t="shared" si="562"/>
        <v/>
      </c>
      <c r="R7183" s="77" t="str">
        <f t="shared" si="563"/>
        <v/>
      </c>
      <c r="S7183" s="77" t="str">
        <f>IF(O7183="","",IF(OR(VALUE(LEFT(O7183,2))&gt;IF(RIGHT(J7183,1)="M",7,19),AND(OR(LEFT(O7183,2)={"07","19"}),VALUE(RIGHT(O7183,2))&gt;15)),TRUE,FALSE))</f>
        <v/>
      </c>
      <c r="T7183" s="77" t="str">
        <f>IF(O7183="","",IF(OR(VALUE(LEFT(O7183,2))&gt;IF(RIGHT(J7183,1)="M",7,19),AND(OR(LEFT(O7183,2)={"07","19"}),VALUE(RIGHT(O7183,2))&gt;5)),TRUE,FALSE))</f>
        <v/>
      </c>
    </row>
    <row r="7184" spans="12:20" x14ac:dyDescent="0.25">
      <c r="L7184" s="75">
        <f>COUNTIF($B$2:B7184,B7184)</f>
        <v>0</v>
      </c>
      <c r="M7184" s="75">
        <f>COUNTIF($L$2:L7184,4)</f>
        <v>42</v>
      </c>
      <c r="N7184" s="76" t="str">
        <f t="shared" si="564"/>
        <v>0</v>
      </c>
      <c r="O7184" s="76" t="str">
        <f t="shared" si="560"/>
        <v/>
      </c>
      <c r="P7184" s="75" t="str">
        <f t="shared" si="561"/>
        <v/>
      </c>
      <c r="Q7184" s="77" t="str">
        <f t="shared" si="562"/>
        <v/>
      </c>
      <c r="R7184" s="77" t="str">
        <f t="shared" si="563"/>
        <v/>
      </c>
      <c r="S7184" s="77" t="str">
        <f>IF(O7184="","",IF(OR(VALUE(LEFT(O7184,2))&gt;IF(RIGHT(J7184,1)="M",7,19),AND(OR(LEFT(O7184,2)={"07","19"}),VALUE(RIGHT(O7184,2))&gt;15)),TRUE,FALSE))</f>
        <v/>
      </c>
      <c r="T7184" s="77" t="str">
        <f>IF(O7184="","",IF(OR(VALUE(LEFT(O7184,2))&gt;IF(RIGHT(J7184,1)="M",7,19),AND(OR(LEFT(O7184,2)={"07","19"}),VALUE(RIGHT(O7184,2))&gt;5)),TRUE,FALSE))</f>
        <v/>
      </c>
    </row>
    <row r="7185" spans="12:20" x14ac:dyDescent="0.25">
      <c r="L7185" s="75">
        <f>COUNTIF($B$2:B7185,B7185)</f>
        <v>0</v>
      </c>
      <c r="M7185" s="75">
        <f>COUNTIF($L$2:L7185,4)</f>
        <v>42</v>
      </c>
      <c r="N7185" s="76" t="str">
        <f t="shared" si="564"/>
        <v>0</v>
      </c>
      <c r="O7185" s="76" t="str">
        <f t="shared" si="560"/>
        <v/>
      </c>
      <c r="P7185" s="75" t="str">
        <f t="shared" si="561"/>
        <v/>
      </c>
      <c r="Q7185" s="77" t="str">
        <f t="shared" si="562"/>
        <v/>
      </c>
      <c r="R7185" s="77" t="str">
        <f t="shared" si="563"/>
        <v/>
      </c>
      <c r="S7185" s="77" t="str">
        <f>IF(O7185="","",IF(OR(VALUE(LEFT(O7185,2))&gt;IF(RIGHT(J7185,1)="M",7,19),AND(OR(LEFT(O7185,2)={"07","19"}),VALUE(RIGHT(O7185,2))&gt;15)),TRUE,FALSE))</f>
        <v/>
      </c>
      <c r="T7185" s="77" t="str">
        <f>IF(O7185="","",IF(OR(VALUE(LEFT(O7185,2))&gt;IF(RIGHT(J7185,1)="M",7,19),AND(OR(LEFT(O7185,2)={"07","19"}),VALUE(RIGHT(O7185,2))&gt;5)),TRUE,FALSE))</f>
        <v/>
      </c>
    </row>
    <row r="7186" spans="12:20" x14ac:dyDescent="0.25">
      <c r="L7186" s="75">
        <f>COUNTIF($B$2:B7186,B7186)</f>
        <v>0</v>
      </c>
      <c r="M7186" s="75">
        <f>COUNTIF($L$2:L7186,4)</f>
        <v>42</v>
      </c>
      <c r="N7186" s="76" t="str">
        <f t="shared" si="564"/>
        <v>0</v>
      </c>
      <c r="O7186" s="76" t="str">
        <f t="shared" si="560"/>
        <v/>
      </c>
      <c r="P7186" s="75" t="str">
        <f t="shared" si="561"/>
        <v/>
      </c>
      <c r="Q7186" s="77" t="str">
        <f t="shared" si="562"/>
        <v/>
      </c>
      <c r="R7186" s="77" t="str">
        <f t="shared" si="563"/>
        <v/>
      </c>
      <c r="S7186" s="77" t="str">
        <f>IF(O7186="","",IF(OR(VALUE(LEFT(O7186,2))&gt;IF(RIGHT(J7186,1)="M",7,19),AND(OR(LEFT(O7186,2)={"07","19"}),VALUE(RIGHT(O7186,2))&gt;15)),TRUE,FALSE))</f>
        <v/>
      </c>
      <c r="T7186" s="77" t="str">
        <f>IF(O7186="","",IF(OR(VALUE(LEFT(O7186,2))&gt;IF(RIGHT(J7186,1)="M",7,19),AND(OR(LEFT(O7186,2)={"07","19"}),VALUE(RIGHT(O7186,2))&gt;5)),TRUE,FALSE))</f>
        <v/>
      </c>
    </row>
    <row r="7187" spans="12:20" x14ac:dyDescent="0.25">
      <c r="L7187" s="75">
        <f>COUNTIF($B$2:B7187,B7187)</f>
        <v>0</v>
      </c>
      <c r="M7187" s="75">
        <f>COUNTIF($L$2:L7187,4)</f>
        <v>42</v>
      </c>
      <c r="N7187" s="76" t="str">
        <f t="shared" si="564"/>
        <v>0</v>
      </c>
      <c r="O7187" s="76" t="str">
        <f t="shared" si="560"/>
        <v/>
      </c>
      <c r="P7187" s="75" t="str">
        <f t="shared" si="561"/>
        <v/>
      </c>
      <c r="Q7187" s="77" t="str">
        <f t="shared" si="562"/>
        <v/>
      </c>
      <c r="R7187" s="77" t="str">
        <f t="shared" si="563"/>
        <v/>
      </c>
      <c r="S7187" s="77" t="str">
        <f>IF(O7187="","",IF(OR(VALUE(LEFT(O7187,2))&gt;IF(RIGHT(J7187,1)="M",7,19),AND(OR(LEFT(O7187,2)={"07","19"}),VALUE(RIGHT(O7187,2))&gt;15)),TRUE,FALSE))</f>
        <v/>
      </c>
      <c r="T7187" s="77" t="str">
        <f>IF(O7187="","",IF(OR(VALUE(LEFT(O7187,2))&gt;IF(RIGHT(J7187,1)="M",7,19),AND(OR(LEFT(O7187,2)={"07","19"}),VALUE(RIGHT(O7187,2))&gt;5)),TRUE,FALSE))</f>
        <v/>
      </c>
    </row>
    <row r="7188" spans="12:20" x14ac:dyDescent="0.25">
      <c r="L7188" s="75">
        <f>COUNTIF($B$2:B7188,B7188)</f>
        <v>0</v>
      </c>
      <c r="M7188" s="75">
        <f>COUNTIF($L$2:L7188,4)</f>
        <v>42</v>
      </c>
      <c r="N7188" s="76" t="str">
        <f t="shared" si="564"/>
        <v>0</v>
      </c>
      <c r="O7188" s="76" t="str">
        <f t="shared" si="560"/>
        <v/>
      </c>
      <c r="P7188" s="75" t="str">
        <f t="shared" si="561"/>
        <v/>
      </c>
      <c r="Q7188" s="77" t="str">
        <f t="shared" si="562"/>
        <v/>
      </c>
      <c r="R7188" s="77" t="str">
        <f t="shared" si="563"/>
        <v/>
      </c>
      <c r="S7188" s="77" t="str">
        <f>IF(O7188="","",IF(OR(VALUE(LEFT(O7188,2))&gt;IF(RIGHT(J7188,1)="M",7,19),AND(OR(LEFT(O7188,2)={"07","19"}),VALUE(RIGHT(O7188,2))&gt;15)),TRUE,FALSE))</f>
        <v/>
      </c>
      <c r="T7188" s="77" t="str">
        <f>IF(O7188="","",IF(OR(VALUE(LEFT(O7188,2))&gt;IF(RIGHT(J7188,1)="M",7,19),AND(OR(LEFT(O7188,2)={"07","19"}),VALUE(RIGHT(O7188,2))&gt;5)),TRUE,FALSE))</f>
        <v/>
      </c>
    </row>
    <row r="7189" spans="12:20" x14ac:dyDescent="0.25">
      <c r="L7189" s="75">
        <f>COUNTIF($B$2:B7189,B7189)</f>
        <v>0</v>
      </c>
      <c r="M7189" s="75">
        <f>COUNTIF($L$2:L7189,4)</f>
        <v>42</v>
      </c>
      <c r="N7189" s="76" t="str">
        <f t="shared" si="564"/>
        <v>0</v>
      </c>
      <c r="O7189" s="76" t="str">
        <f t="shared" si="560"/>
        <v/>
      </c>
      <c r="P7189" s="75" t="str">
        <f t="shared" si="561"/>
        <v/>
      </c>
      <c r="Q7189" s="77" t="str">
        <f t="shared" si="562"/>
        <v/>
      </c>
      <c r="R7189" s="77" t="str">
        <f t="shared" si="563"/>
        <v/>
      </c>
      <c r="S7189" s="77" t="str">
        <f>IF(O7189="","",IF(OR(VALUE(LEFT(O7189,2))&gt;IF(RIGHT(J7189,1)="M",7,19),AND(OR(LEFT(O7189,2)={"07","19"}),VALUE(RIGHT(O7189,2))&gt;15)),TRUE,FALSE))</f>
        <v/>
      </c>
      <c r="T7189" s="77" t="str">
        <f>IF(O7189="","",IF(OR(VALUE(LEFT(O7189,2))&gt;IF(RIGHT(J7189,1)="M",7,19),AND(OR(LEFT(O7189,2)={"07","19"}),VALUE(RIGHT(O7189,2))&gt;5)),TRUE,FALSE))</f>
        <v/>
      </c>
    </row>
    <row r="7190" spans="12:20" x14ac:dyDescent="0.25">
      <c r="L7190" s="75">
        <f>COUNTIF($B$2:B7190,B7190)</f>
        <v>0</v>
      </c>
      <c r="M7190" s="75">
        <f>COUNTIF($L$2:L7190,4)</f>
        <v>42</v>
      </c>
      <c r="N7190" s="76" t="str">
        <f t="shared" si="564"/>
        <v>0</v>
      </c>
      <c r="O7190" s="76" t="str">
        <f t="shared" si="560"/>
        <v/>
      </c>
      <c r="P7190" s="75" t="str">
        <f t="shared" si="561"/>
        <v/>
      </c>
      <c r="Q7190" s="77" t="str">
        <f t="shared" si="562"/>
        <v/>
      </c>
      <c r="R7190" s="77" t="str">
        <f t="shared" si="563"/>
        <v/>
      </c>
      <c r="S7190" s="77" t="str">
        <f>IF(O7190="","",IF(OR(VALUE(LEFT(O7190,2))&gt;IF(RIGHT(J7190,1)="M",7,19),AND(OR(LEFT(O7190,2)={"07","19"}),VALUE(RIGHT(O7190,2))&gt;15)),TRUE,FALSE))</f>
        <v/>
      </c>
      <c r="T7190" s="77" t="str">
        <f>IF(O7190="","",IF(OR(VALUE(LEFT(O7190,2))&gt;IF(RIGHT(J7190,1)="M",7,19),AND(OR(LEFT(O7190,2)={"07","19"}),VALUE(RIGHT(O7190,2))&gt;5)),TRUE,FALSE))</f>
        <v/>
      </c>
    </row>
    <row r="7191" spans="12:20" x14ac:dyDescent="0.25">
      <c r="L7191" s="75">
        <f>COUNTIF($B$2:B7191,B7191)</f>
        <v>0</v>
      </c>
      <c r="M7191" s="75">
        <f>COUNTIF($L$2:L7191,4)</f>
        <v>42</v>
      </c>
      <c r="N7191" s="76" t="str">
        <f t="shared" si="564"/>
        <v>0</v>
      </c>
      <c r="O7191" s="76" t="str">
        <f t="shared" si="560"/>
        <v/>
      </c>
      <c r="P7191" s="75" t="str">
        <f t="shared" si="561"/>
        <v/>
      </c>
      <c r="Q7191" s="77" t="str">
        <f t="shared" si="562"/>
        <v/>
      </c>
      <c r="R7191" s="77" t="str">
        <f t="shared" si="563"/>
        <v/>
      </c>
      <c r="S7191" s="77" t="str">
        <f>IF(O7191="","",IF(OR(VALUE(LEFT(O7191,2))&gt;IF(RIGHT(J7191,1)="M",7,19),AND(OR(LEFT(O7191,2)={"07","19"}),VALUE(RIGHT(O7191,2))&gt;15)),TRUE,FALSE))</f>
        <v/>
      </c>
      <c r="T7191" s="77" t="str">
        <f>IF(O7191="","",IF(OR(VALUE(LEFT(O7191,2))&gt;IF(RIGHT(J7191,1)="M",7,19),AND(OR(LEFT(O7191,2)={"07","19"}),VALUE(RIGHT(O7191,2))&gt;5)),TRUE,FALSE))</f>
        <v/>
      </c>
    </row>
    <row r="7192" spans="12:20" x14ac:dyDescent="0.25">
      <c r="L7192" s="75">
        <f>COUNTIF($B$2:B7192,B7192)</f>
        <v>0</v>
      </c>
      <c r="M7192" s="75">
        <f>COUNTIF($L$2:L7192,4)</f>
        <v>42</v>
      </c>
      <c r="N7192" s="76" t="str">
        <f t="shared" si="564"/>
        <v>0</v>
      </c>
      <c r="O7192" s="76" t="str">
        <f t="shared" si="560"/>
        <v/>
      </c>
      <c r="P7192" s="75" t="str">
        <f t="shared" si="561"/>
        <v/>
      </c>
      <c r="Q7192" s="77" t="str">
        <f t="shared" si="562"/>
        <v/>
      </c>
      <c r="R7192" s="77" t="str">
        <f t="shared" si="563"/>
        <v/>
      </c>
      <c r="S7192" s="77" t="str">
        <f>IF(O7192="","",IF(OR(VALUE(LEFT(O7192,2))&gt;IF(RIGHT(J7192,1)="M",7,19),AND(OR(LEFT(O7192,2)={"07","19"}),VALUE(RIGHT(O7192,2))&gt;15)),TRUE,FALSE))</f>
        <v/>
      </c>
      <c r="T7192" s="77" t="str">
        <f>IF(O7192="","",IF(OR(VALUE(LEFT(O7192,2))&gt;IF(RIGHT(J7192,1)="M",7,19),AND(OR(LEFT(O7192,2)={"07","19"}),VALUE(RIGHT(O7192,2))&gt;5)),TRUE,FALSE))</f>
        <v/>
      </c>
    </row>
    <row r="7193" spans="12:20" x14ac:dyDescent="0.25">
      <c r="L7193" s="75">
        <f>COUNTIF($B$2:B7193,B7193)</f>
        <v>0</v>
      </c>
      <c r="M7193" s="75">
        <f>COUNTIF($L$2:L7193,4)</f>
        <v>42</v>
      </c>
      <c r="N7193" s="76" t="str">
        <f t="shared" si="564"/>
        <v>0</v>
      </c>
      <c r="O7193" s="76" t="str">
        <f t="shared" si="560"/>
        <v/>
      </c>
      <c r="P7193" s="75" t="str">
        <f t="shared" si="561"/>
        <v/>
      </c>
      <c r="Q7193" s="77" t="str">
        <f t="shared" si="562"/>
        <v/>
      </c>
      <c r="R7193" s="77" t="str">
        <f t="shared" si="563"/>
        <v/>
      </c>
      <c r="S7193" s="77" t="str">
        <f>IF(O7193="","",IF(OR(VALUE(LEFT(O7193,2))&gt;IF(RIGHT(J7193,1)="M",7,19),AND(OR(LEFT(O7193,2)={"07","19"}),VALUE(RIGHT(O7193,2))&gt;15)),TRUE,FALSE))</f>
        <v/>
      </c>
      <c r="T7193" s="77" t="str">
        <f>IF(O7193="","",IF(OR(VALUE(LEFT(O7193,2))&gt;IF(RIGHT(J7193,1)="M",7,19),AND(OR(LEFT(O7193,2)={"07","19"}),VALUE(RIGHT(O7193,2))&gt;5)),TRUE,FALSE))</f>
        <v/>
      </c>
    </row>
    <row r="7194" spans="12:20" x14ac:dyDescent="0.25">
      <c r="L7194" s="75">
        <f>COUNTIF($B$2:B7194,B7194)</f>
        <v>0</v>
      </c>
      <c r="M7194" s="75">
        <f>COUNTIF($L$2:L7194,4)</f>
        <v>42</v>
      </c>
      <c r="N7194" s="76" t="str">
        <f t="shared" si="564"/>
        <v>0</v>
      </c>
      <c r="O7194" s="76" t="str">
        <f t="shared" si="560"/>
        <v/>
      </c>
      <c r="P7194" s="75" t="str">
        <f t="shared" si="561"/>
        <v/>
      </c>
      <c r="Q7194" s="77" t="str">
        <f t="shared" si="562"/>
        <v/>
      </c>
      <c r="R7194" s="77" t="str">
        <f t="shared" si="563"/>
        <v/>
      </c>
      <c r="S7194" s="77" t="str">
        <f>IF(O7194="","",IF(OR(VALUE(LEFT(O7194,2))&gt;IF(RIGHT(J7194,1)="M",7,19),AND(OR(LEFT(O7194,2)={"07","19"}),VALUE(RIGHT(O7194,2))&gt;15)),TRUE,FALSE))</f>
        <v/>
      </c>
      <c r="T7194" s="77" t="str">
        <f>IF(O7194="","",IF(OR(VALUE(LEFT(O7194,2))&gt;IF(RIGHT(J7194,1)="M",7,19),AND(OR(LEFT(O7194,2)={"07","19"}),VALUE(RIGHT(O7194,2))&gt;5)),TRUE,FALSE))</f>
        <v/>
      </c>
    </row>
    <row r="7195" spans="12:20" x14ac:dyDescent="0.25">
      <c r="L7195" s="75">
        <f>COUNTIF($B$2:B7195,B7195)</f>
        <v>0</v>
      </c>
      <c r="M7195" s="75">
        <f>COUNTIF($L$2:L7195,4)</f>
        <v>42</v>
      </c>
      <c r="N7195" s="76" t="str">
        <f t="shared" si="564"/>
        <v>0</v>
      </c>
      <c r="O7195" s="76" t="str">
        <f t="shared" si="560"/>
        <v/>
      </c>
      <c r="P7195" s="75" t="str">
        <f t="shared" si="561"/>
        <v/>
      </c>
      <c r="Q7195" s="77" t="str">
        <f t="shared" si="562"/>
        <v/>
      </c>
      <c r="R7195" s="77" t="str">
        <f t="shared" si="563"/>
        <v/>
      </c>
      <c r="S7195" s="77" t="str">
        <f>IF(O7195="","",IF(OR(VALUE(LEFT(O7195,2))&gt;IF(RIGHT(J7195,1)="M",7,19),AND(OR(LEFT(O7195,2)={"07","19"}),VALUE(RIGHT(O7195,2))&gt;15)),TRUE,FALSE))</f>
        <v/>
      </c>
      <c r="T7195" s="77" t="str">
        <f>IF(O7195="","",IF(OR(VALUE(LEFT(O7195,2))&gt;IF(RIGHT(J7195,1)="M",7,19),AND(OR(LEFT(O7195,2)={"07","19"}),VALUE(RIGHT(O7195,2))&gt;5)),TRUE,FALSE))</f>
        <v/>
      </c>
    </row>
    <row r="7196" spans="12:20" x14ac:dyDescent="0.25">
      <c r="L7196" s="75">
        <f>COUNTIF($B$2:B7196,B7196)</f>
        <v>0</v>
      </c>
      <c r="M7196" s="75">
        <f>COUNTIF($L$2:L7196,4)</f>
        <v>42</v>
      </c>
      <c r="N7196" s="76" t="str">
        <f t="shared" si="564"/>
        <v>0</v>
      </c>
      <c r="O7196" s="76" t="str">
        <f t="shared" si="560"/>
        <v/>
      </c>
      <c r="P7196" s="75" t="str">
        <f t="shared" si="561"/>
        <v/>
      </c>
      <c r="Q7196" s="77" t="str">
        <f t="shared" si="562"/>
        <v/>
      </c>
      <c r="R7196" s="77" t="str">
        <f t="shared" si="563"/>
        <v/>
      </c>
      <c r="S7196" s="77" t="str">
        <f>IF(O7196="","",IF(OR(VALUE(LEFT(O7196,2))&gt;IF(RIGHT(J7196,1)="M",7,19),AND(OR(LEFT(O7196,2)={"07","19"}),VALUE(RIGHT(O7196,2))&gt;15)),TRUE,FALSE))</f>
        <v/>
      </c>
      <c r="T7196" s="77" t="str">
        <f>IF(O7196="","",IF(OR(VALUE(LEFT(O7196,2))&gt;IF(RIGHT(J7196,1)="M",7,19),AND(OR(LEFT(O7196,2)={"07","19"}),VALUE(RIGHT(O7196,2))&gt;5)),TRUE,FALSE))</f>
        <v/>
      </c>
    </row>
    <row r="7197" spans="12:20" x14ac:dyDescent="0.25">
      <c r="L7197" s="75">
        <f>COUNTIF($B$2:B7197,B7197)</f>
        <v>0</v>
      </c>
      <c r="M7197" s="75">
        <f>COUNTIF($L$2:L7197,4)</f>
        <v>42</v>
      </c>
      <c r="N7197" s="76" t="str">
        <f t="shared" si="564"/>
        <v>0</v>
      </c>
      <c r="O7197" s="76" t="str">
        <f t="shared" si="560"/>
        <v/>
      </c>
      <c r="P7197" s="75" t="str">
        <f t="shared" si="561"/>
        <v/>
      </c>
      <c r="Q7197" s="77" t="str">
        <f t="shared" si="562"/>
        <v/>
      </c>
      <c r="R7197" s="77" t="str">
        <f t="shared" si="563"/>
        <v/>
      </c>
      <c r="S7197" s="77" t="str">
        <f>IF(O7197="","",IF(OR(VALUE(LEFT(O7197,2))&gt;IF(RIGHT(J7197,1)="M",7,19),AND(OR(LEFT(O7197,2)={"07","19"}),VALUE(RIGHT(O7197,2))&gt;15)),TRUE,FALSE))</f>
        <v/>
      </c>
      <c r="T7197" s="77" t="str">
        <f>IF(O7197="","",IF(OR(VALUE(LEFT(O7197,2))&gt;IF(RIGHT(J7197,1)="M",7,19),AND(OR(LEFT(O7197,2)={"07","19"}),VALUE(RIGHT(O7197,2))&gt;5)),TRUE,FALSE))</f>
        <v/>
      </c>
    </row>
    <row r="7198" spans="12:20" x14ac:dyDescent="0.25">
      <c r="L7198" s="75">
        <f>COUNTIF($B$2:B7198,B7198)</f>
        <v>0</v>
      </c>
      <c r="M7198" s="75">
        <f>COUNTIF($L$2:L7198,4)</f>
        <v>42</v>
      </c>
      <c r="N7198" s="76" t="str">
        <f t="shared" si="564"/>
        <v>0</v>
      </c>
      <c r="O7198" s="76" t="str">
        <f t="shared" si="560"/>
        <v/>
      </c>
      <c r="P7198" s="75" t="str">
        <f t="shared" si="561"/>
        <v/>
      </c>
      <c r="Q7198" s="77" t="str">
        <f t="shared" si="562"/>
        <v/>
      </c>
      <c r="R7198" s="77" t="str">
        <f t="shared" si="563"/>
        <v/>
      </c>
      <c r="S7198" s="77" t="str">
        <f>IF(O7198="","",IF(OR(VALUE(LEFT(O7198,2))&gt;IF(RIGHT(J7198,1)="M",7,19),AND(OR(LEFT(O7198,2)={"07","19"}),VALUE(RIGHT(O7198,2))&gt;15)),TRUE,FALSE))</f>
        <v/>
      </c>
      <c r="T7198" s="77" t="str">
        <f>IF(O7198="","",IF(OR(VALUE(LEFT(O7198,2))&gt;IF(RIGHT(J7198,1)="M",7,19),AND(OR(LEFT(O7198,2)={"07","19"}),VALUE(RIGHT(O7198,2))&gt;5)),TRUE,FALSE))</f>
        <v/>
      </c>
    </row>
    <row r="7199" spans="12:20" x14ac:dyDescent="0.25">
      <c r="L7199" s="75">
        <f>COUNTIF($B$2:B7199,B7199)</f>
        <v>0</v>
      </c>
      <c r="M7199" s="75">
        <f>COUNTIF($L$2:L7199,4)</f>
        <v>42</v>
      </c>
      <c r="N7199" s="76" t="str">
        <f t="shared" si="564"/>
        <v>0</v>
      </c>
      <c r="O7199" s="76" t="str">
        <f t="shared" si="560"/>
        <v/>
      </c>
      <c r="P7199" s="75" t="str">
        <f t="shared" si="561"/>
        <v/>
      </c>
      <c r="Q7199" s="77" t="str">
        <f t="shared" si="562"/>
        <v/>
      </c>
      <c r="R7199" s="77" t="str">
        <f t="shared" si="563"/>
        <v/>
      </c>
      <c r="S7199" s="77" t="str">
        <f>IF(O7199="","",IF(OR(VALUE(LEFT(O7199,2))&gt;IF(RIGHT(J7199,1)="M",7,19),AND(OR(LEFT(O7199,2)={"07","19"}),VALUE(RIGHT(O7199,2))&gt;15)),TRUE,FALSE))</f>
        <v/>
      </c>
      <c r="T7199" s="77" t="str">
        <f>IF(O7199="","",IF(OR(VALUE(LEFT(O7199,2))&gt;IF(RIGHT(J7199,1)="M",7,19),AND(OR(LEFT(O7199,2)={"07","19"}),VALUE(RIGHT(O7199,2))&gt;5)),TRUE,FALSE))</f>
        <v/>
      </c>
    </row>
    <row r="7200" spans="12:20" x14ac:dyDescent="0.25">
      <c r="L7200" s="75">
        <f>COUNTIF($B$2:B7200,B7200)</f>
        <v>0</v>
      </c>
      <c r="M7200" s="75">
        <f>COUNTIF($L$2:L7200,4)</f>
        <v>42</v>
      </c>
      <c r="N7200" s="76" t="str">
        <f t="shared" si="564"/>
        <v>0</v>
      </c>
      <c r="O7200" s="76" t="str">
        <f t="shared" si="560"/>
        <v/>
      </c>
      <c r="P7200" s="75" t="str">
        <f t="shared" si="561"/>
        <v/>
      </c>
      <c r="Q7200" s="77" t="str">
        <f t="shared" si="562"/>
        <v/>
      </c>
      <c r="R7200" s="77" t="str">
        <f t="shared" si="563"/>
        <v/>
      </c>
      <c r="S7200" s="77" t="str">
        <f>IF(O7200="","",IF(OR(VALUE(LEFT(O7200,2))&gt;IF(RIGHT(J7200,1)="M",7,19),AND(OR(LEFT(O7200,2)={"07","19"}),VALUE(RIGHT(O7200,2))&gt;15)),TRUE,FALSE))</f>
        <v/>
      </c>
      <c r="T7200" s="77" t="str">
        <f>IF(O7200="","",IF(OR(VALUE(LEFT(O7200,2))&gt;IF(RIGHT(J7200,1)="M",7,19),AND(OR(LEFT(O7200,2)={"07","19"}),VALUE(RIGHT(O7200,2))&gt;5)),TRUE,FALSE))</f>
        <v/>
      </c>
    </row>
    <row r="7201" spans="12:20" x14ac:dyDescent="0.25">
      <c r="L7201" s="75">
        <f>COUNTIF($B$2:B7201,B7201)</f>
        <v>0</v>
      </c>
      <c r="M7201" s="75">
        <f>COUNTIF($L$2:L7201,4)</f>
        <v>42</v>
      </c>
      <c r="N7201" s="76" t="str">
        <f t="shared" si="564"/>
        <v>0</v>
      </c>
      <c r="O7201" s="76" t="str">
        <f t="shared" si="560"/>
        <v/>
      </c>
      <c r="P7201" s="75" t="str">
        <f t="shared" si="561"/>
        <v/>
      </c>
      <c r="Q7201" s="77" t="str">
        <f t="shared" si="562"/>
        <v/>
      </c>
      <c r="R7201" s="77" t="str">
        <f t="shared" si="563"/>
        <v/>
      </c>
      <c r="S7201" s="77" t="str">
        <f>IF(O7201="","",IF(OR(VALUE(LEFT(O7201,2))&gt;IF(RIGHT(J7201,1)="M",7,19),AND(OR(LEFT(O7201,2)={"07","19"}),VALUE(RIGHT(O7201,2))&gt;15)),TRUE,FALSE))</f>
        <v/>
      </c>
      <c r="T7201" s="77" t="str">
        <f>IF(O7201="","",IF(OR(VALUE(LEFT(O7201,2))&gt;IF(RIGHT(J7201,1)="M",7,19),AND(OR(LEFT(O7201,2)={"07","19"}),VALUE(RIGHT(O7201,2))&gt;5)),TRUE,FALSE))</f>
        <v/>
      </c>
    </row>
    <row r="7202" spans="12:20" x14ac:dyDescent="0.25">
      <c r="L7202" s="75">
        <f>COUNTIF($B$2:B7202,B7202)</f>
        <v>0</v>
      </c>
      <c r="M7202" s="75">
        <f>COUNTIF($L$2:L7202,4)</f>
        <v>42</v>
      </c>
      <c r="N7202" s="76" t="str">
        <f t="shared" si="564"/>
        <v>0</v>
      </c>
      <c r="O7202" s="76" t="str">
        <f t="shared" si="560"/>
        <v/>
      </c>
      <c r="P7202" s="75" t="str">
        <f t="shared" si="561"/>
        <v/>
      </c>
      <c r="Q7202" s="77" t="str">
        <f t="shared" si="562"/>
        <v/>
      </c>
      <c r="R7202" s="77" t="str">
        <f t="shared" si="563"/>
        <v/>
      </c>
      <c r="S7202" s="77" t="str">
        <f>IF(O7202="","",IF(OR(VALUE(LEFT(O7202,2))&gt;IF(RIGHT(J7202,1)="M",7,19),AND(OR(LEFT(O7202,2)={"07","19"}),VALUE(RIGHT(O7202,2))&gt;15)),TRUE,FALSE))</f>
        <v/>
      </c>
      <c r="T7202" s="77" t="str">
        <f>IF(O7202="","",IF(OR(VALUE(LEFT(O7202,2))&gt;IF(RIGHT(J7202,1)="M",7,19),AND(OR(LEFT(O7202,2)={"07","19"}),VALUE(RIGHT(O7202,2))&gt;5)),TRUE,FALSE))</f>
        <v/>
      </c>
    </row>
    <row r="7203" spans="12:20" x14ac:dyDescent="0.25">
      <c r="L7203" s="75">
        <f>COUNTIF($B$2:B7203,B7203)</f>
        <v>0</v>
      </c>
      <c r="M7203" s="75">
        <f>COUNTIF($L$2:L7203,4)</f>
        <v>42</v>
      </c>
      <c r="N7203" s="76" t="str">
        <f t="shared" si="564"/>
        <v>0</v>
      </c>
      <c r="O7203" s="76" t="str">
        <f t="shared" si="560"/>
        <v/>
      </c>
      <c r="P7203" s="75" t="str">
        <f t="shared" si="561"/>
        <v/>
      </c>
      <c r="Q7203" s="77" t="str">
        <f t="shared" si="562"/>
        <v/>
      </c>
      <c r="R7203" s="77" t="str">
        <f t="shared" si="563"/>
        <v/>
      </c>
      <c r="S7203" s="77" t="str">
        <f>IF(O7203="","",IF(OR(VALUE(LEFT(O7203,2))&gt;IF(RIGHT(J7203,1)="M",7,19),AND(OR(LEFT(O7203,2)={"07","19"}),VALUE(RIGHT(O7203,2))&gt;15)),TRUE,FALSE))</f>
        <v/>
      </c>
      <c r="T7203" s="77" t="str">
        <f>IF(O7203="","",IF(OR(VALUE(LEFT(O7203,2))&gt;IF(RIGHT(J7203,1)="M",7,19),AND(OR(LEFT(O7203,2)={"07","19"}),VALUE(RIGHT(O7203,2))&gt;5)),TRUE,FALSE))</f>
        <v/>
      </c>
    </row>
    <row r="7204" spans="12:20" x14ac:dyDescent="0.25">
      <c r="L7204" s="75">
        <f>COUNTIF($B$2:B7204,B7204)</f>
        <v>0</v>
      </c>
      <c r="M7204" s="75">
        <f>COUNTIF($L$2:L7204,4)</f>
        <v>42</v>
      </c>
      <c r="N7204" s="76" t="str">
        <f t="shared" si="564"/>
        <v>0</v>
      </c>
      <c r="O7204" s="76" t="str">
        <f t="shared" si="560"/>
        <v/>
      </c>
      <c r="P7204" s="75" t="str">
        <f t="shared" si="561"/>
        <v/>
      </c>
      <c r="Q7204" s="77" t="str">
        <f t="shared" si="562"/>
        <v/>
      </c>
      <c r="R7204" s="77" t="str">
        <f t="shared" si="563"/>
        <v/>
      </c>
      <c r="S7204" s="77" t="str">
        <f>IF(O7204="","",IF(OR(VALUE(LEFT(O7204,2))&gt;IF(RIGHT(J7204,1)="M",7,19),AND(OR(LEFT(O7204,2)={"07","19"}),VALUE(RIGHT(O7204,2))&gt;15)),TRUE,FALSE))</f>
        <v/>
      </c>
      <c r="T7204" s="77" t="str">
        <f>IF(O7204="","",IF(OR(VALUE(LEFT(O7204,2))&gt;IF(RIGHT(J7204,1)="M",7,19),AND(OR(LEFT(O7204,2)={"07","19"}),VALUE(RIGHT(O7204,2))&gt;5)),TRUE,FALSE))</f>
        <v/>
      </c>
    </row>
    <row r="7205" spans="12:20" x14ac:dyDescent="0.25">
      <c r="L7205" s="75">
        <f>COUNTIF($B$2:B7205,B7205)</f>
        <v>0</v>
      </c>
      <c r="M7205" s="75">
        <f>COUNTIF($L$2:L7205,4)</f>
        <v>42</v>
      </c>
      <c r="N7205" s="76" t="str">
        <f t="shared" si="564"/>
        <v>0</v>
      </c>
      <c r="O7205" s="76" t="str">
        <f t="shared" si="560"/>
        <v/>
      </c>
      <c r="P7205" s="75" t="str">
        <f t="shared" si="561"/>
        <v/>
      </c>
      <c r="Q7205" s="77" t="str">
        <f t="shared" si="562"/>
        <v/>
      </c>
      <c r="R7205" s="77" t="str">
        <f t="shared" si="563"/>
        <v/>
      </c>
      <c r="S7205" s="77" t="str">
        <f>IF(O7205="","",IF(OR(VALUE(LEFT(O7205,2))&gt;IF(RIGHT(J7205,1)="M",7,19),AND(OR(LEFT(O7205,2)={"07","19"}),VALUE(RIGHT(O7205,2))&gt;15)),TRUE,FALSE))</f>
        <v/>
      </c>
      <c r="T7205" s="77" t="str">
        <f>IF(O7205="","",IF(OR(VALUE(LEFT(O7205,2))&gt;IF(RIGHT(J7205,1)="M",7,19),AND(OR(LEFT(O7205,2)={"07","19"}),VALUE(RIGHT(O7205,2))&gt;5)),TRUE,FALSE))</f>
        <v/>
      </c>
    </row>
    <row r="7206" spans="12:20" x14ac:dyDescent="0.25">
      <c r="L7206" s="75">
        <f>COUNTIF($B$2:B7206,B7206)</f>
        <v>0</v>
      </c>
      <c r="M7206" s="75">
        <f>COUNTIF($L$2:L7206,4)</f>
        <v>42</v>
      </c>
      <c r="N7206" s="76" t="str">
        <f t="shared" si="564"/>
        <v>0</v>
      </c>
      <c r="O7206" s="76" t="str">
        <f t="shared" si="560"/>
        <v/>
      </c>
      <c r="P7206" s="75" t="str">
        <f t="shared" si="561"/>
        <v/>
      </c>
      <c r="Q7206" s="77" t="str">
        <f t="shared" si="562"/>
        <v/>
      </c>
      <c r="R7206" s="77" t="str">
        <f t="shared" si="563"/>
        <v/>
      </c>
      <c r="S7206" s="77" t="str">
        <f>IF(O7206="","",IF(OR(VALUE(LEFT(O7206,2))&gt;IF(RIGHT(J7206,1)="M",7,19),AND(OR(LEFT(O7206,2)={"07","19"}),VALUE(RIGHT(O7206,2))&gt;15)),TRUE,FALSE))</f>
        <v/>
      </c>
      <c r="T7206" s="77" t="str">
        <f>IF(O7206="","",IF(OR(VALUE(LEFT(O7206,2))&gt;IF(RIGHT(J7206,1)="M",7,19),AND(OR(LEFT(O7206,2)={"07","19"}),VALUE(RIGHT(O7206,2))&gt;5)),TRUE,FALSE))</f>
        <v/>
      </c>
    </row>
    <row r="7207" spans="12:20" x14ac:dyDescent="0.25">
      <c r="L7207" s="75">
        <f>COUNTIF($B$2:B7207,B7207)</f>
        <v>0</v>
      </c>
      <c r="M7207" s="75">
        <f>COUNTIF($L$2:L7207,4)</f>
        <v>42</v>
      </c>
      <c r="N7207" s="76" t="str">
        <f t="shared" si="564"/>
        <v>0</v>
      </c>
      <c r="O7207" s="76" t="str">
        <f t="shared" si="560"/>
        <v/>
      </c>
      <c r="P7207" s="75" t="str">
        <f t="shared" si="561"/>
        <v/>
      </c>
      <c r="Q7207" s="77" t="str">
        <f t="shared" si="562"/>
        <v/>
      </c>
      <c r="R7207" s="77" t="str">
        <f t="shared" si="563"/>
        <v/>
      </c>
      <c r="S7207" s="77" t="str">
        <f>IF(O7207="","",IF(OR(VALUE(LEFT(O7207,2))&gt;IF(RIGHT(J7207,1)="M",7,19),AND(OR(LEFT(O7207,2)={"07","19"}),VALUE(RIGHT(O7207,2))&gt;15)),TRUE,FALSE))</f>
        <v/>
      </c>
      <c r="T7207" s="77" t="str">
        <f>IF(O7207="","",IF(OR(VALUE(LEFT(O7207,2))&gt;IF(RIGHT(J7207,1)="M",7,19),AND(OR(LEFT(O7207,2)={"07","19"}),VALUE(RIGHT(O7207,2))&gt;5)),TRUE,FALSE))</f>
        <v/>
      </c>
    </row>
    <row r="7208" spans="12:20" x14ac:dyDescent="0.25">
      <c r="L7208" s="75">
        <f>COUNTIF($B$2:B7208,B7208)</f>
        <v>0</v>
      </c>
      <c r="M7208" s="75">
        <f>COUNTIF($L$2:L7208,4)</f>
        <v>42</v>
      </c>
      <c r="N7208" s="76" t="str">
        <f t="shared" si="564"/>
        <v>0</v>
      </c>
      <c r="O7208" s="76" t="str">
        <f t="shared" si="560"/>
        <v/>
      </c>
      <c r="P7208" s="75" t="str">
        <f t="shared" si="561"/>
        <v/>
      </c>
      <c r="Q7208" s="77" t="str">
        <f t="shared" si="562"/>
        <v/>
      </c>
      <c r="R7208" s="77" t="str">
        <f t="shared" si="563"/>
        <v/>
      </c>
      <c r="S7208" s="77" t="str">
        <f>IF(O7208="","",IF(OR(VALUE(LEFT(O7208,2))&gt;IF(RIGHT(J7208,1)="M",7,19),AND(OR(LEFT(O7208,2)={"07","19"}),VALUE(RIGHT(O7208,2))&gt;15)),TRUE,FALSE))</f>
        <v/>
      </c>
      <c r="T7208" s="77" t="str">
        <f>IF(O7208="","",IF(OR(VALUE(LEFT(O7208,2))&gt;IF(RIGHT(J7208,1)="M",7,19),AND(OR(LEFT(O7208,2)={"07","19"}),VALUE(RIGHT(O7208,2))&gt;5)),TRUE,FALSE))</f>
        <v/>
      </c>
    </row>
    <row r="7209" spans="12:20" x14ac:dyDescent="0.25">
      <c r="L7209" s="75">
        <f>COUNTIF($B$2:B7209,B7209)</f>
        <v>0</v>
      </c>
      <c r="M7209" s="75">
        <f>COUNTIF($L$2:L7209,4)</f>
        <v>42</v>
      </c>
      <c r="N7209" s="76" t="str">
        <f t="shared" si="564"/>
        <v>0</v>
      </c>
      <c r="O7209" s="76" t="str">
        <f t="shared" si="560"/>
        <v/>
      </c>
      <c r="P7209" s="75" t="str">
        <f t="shared" si="561"/>
        <v/>
      </c>
      <c r="Q7209" s="77" t="str">
        <f t="shared" si="562"/>
        <v/>
      </c>
      <c r="R7209" s="77" t="str">
        <f t="shared" si="563"/>
        <v/>
      </c>
      <c r="S7209" s="77" t="str">
        <f>IF(O7209="","",IF(OR(VALUE(LEFT(O7209,2))&gt;IF(RIGHT(J7209,1)="M",7,19),AND(OR(LEFT(O7209,2)={"07","19"}),VALUE(RIGHT(O7209,2))&gt;15)),TRUE,FALSE))</f>
        <v/>
      </c>
      <c r="T7209" s="77" t="str">
        <f>IF(O7209="","",IF(OR(VALUE(LEFT(O7209,2))&gt;IF(RIGHT(J7209,1)="M",7,19),AND(OR(LEFT(O7209,2)={"07","19"}),VALUE(RIGHT(O7209,2))&gt;5)),TRUE,FALSE))</f>
        <v/>
      </c>
    </row>
    <row r="7210" spans="12:20" x14ac:dyDescent="0.25">
      <c r="L7210" s="75">
        <f>COUNTIF($B$2:B7210,B7210)</f>
        <v>0</v>
      </c>
      <c r="M7210" s="75">
        <f>COUNTIF($L$2:L7210,4)</f>
        <v>42</v>
      </c>
      <c r="N7210" s="76" t="str">
        <f t="shared" si="564"/>
        <v>0</v>
      </c>
      <c r="O7210" s="76" t="str">
        <f t="shared" si="560"/>
        <v/>
      </c>
      <c r="P7210" s="75" t="str">
        <f t="shared" si="561"/>
        <v/>
      </c>
      <c r="Q7210" s="77" t="str">
        <f t="shared" si="562"/>
        <v/>
      </c>
      <c r="R7210" s="77" t="str">
        <f t="shared" si="563"/>
        <v/>
      </c>
      <c r="S7210" s="77" t="str">
        <f>IF(O7210="","",IF(OR(VALUE(LEFT(O7210,2))&gt;IF(RIGHT(J7210,1)="M",7,19),AND(OR(LEFT(O7210,2)={"07","19"}),VALUE(RIGHT(O7210,2))&gt;15)),TRUE,FALSE))</f>
        <v/>
      </c>
      <c r="T7210" s="77" t="str">
        <f>IF(O7210="","",IF(OR(VALUE(LEFT(O7210,2))&gt;IF(RIGHT(J7210,1)="M",7,19),AND(OR(LEFT(O7210,2)={"07","19"}),VALUE(RIGHT(O7210,2))&gt;5)),TRUE,FALSE))</f>
        <v/>
      </c>
    </row>
    <row r="7211" spans="12:20" x14ac:dyDescent="0.25">
      <c r="L7211" s="75">
        <f>COUNTIF($B$2:B7211,B7211)</f>
        <v>0</v>
      </c>
      <c r="M7211" s="75">
        <f>COUNTIF($L$2:L7211,4)</f>
        <v>42</v>
      </c>
      <c r="N7211" s="76" t="str">
        <f t="shared" si="564"/>
        <v>0</v>
      </c>
      <c r="O7211" s="76" t="str">
        <f t="shared" si="560"/>
        <v/>
      </c>
      <c r="P7211" s="75" t="str">
        <f t="shared" si="561"/>
        <v/>
      </c>
      <c r="Q7211" s="77" t="str">
        <f t="shared" si="562"/>
        <v/>
      </c>
      <c r="R7211" s="77" t="str">
        <f t="shared" si="563"/>
        <v/>
      </c>
      <c r="S7211" s="77" t="str">
        <f>IF(O7211="","",IF(OR(VALUE(LEFT(O7211,2))&gt;IF(RIGHT(J7211,1)="M",7,19),AND(OR(LEFT(O7211,2)={"07","19"}),VALUE(RIGHT(O7211,2))&gt;15)),TRUE,FALSE))</f>
        <v/>
      </c>
      <c r="T7211" s="77" t="str">
        <f>IF(O7211="","",IF(OR(VALUE(LEFT(O7211,2))&gt;IF(RIGHT(J7211,1)="M",7,19),AND(OR(LEFT(O7211,2)={"07","19"}),VALUE(RIGHT(O7211,2))&gt;5)),TRUE,FALSE))</f>
        <v/>
      </c>
    </row>
    <row r="7212" spans="12:20" x14ac:dyDescent="0.25">
      <c r="L7212" s="75">
        <f>COUNTIF($B$2:B7212,B7212)</f>
        <v>0</v>
      </c>
      <c r="M7212" s="75">
        <f>COUNTIF($L$2:L7212,4)</f>
        <v>42</v>
      </c>
      <c r="N7212" s="76" t="str">
        <f t="shared" si="564"/>
        <v>0</v>
      </c>
      <c r="O7212" s="76" t="str">
        <f t="shared" si="560"/>
        <v/>
      </c>
      <c r="P7212" s="75" t="str">
        <f t="shared" si="561"/>
        <v/>
      </c>
      <c r="Q7212" s="77" t="str">
        <f t="shared" si="562"/>
        <v/>
      </c>
      <c r="R7212" s="77" t="str">
        <f t="shared" si="563"/>
        <v/>
      </c>
      <c r="S7212" s="77" t="str">
        <f>IF(O7212="","",IF(OR(VALUE(LEFT(O7212,2))&gt;IF(RIGHT(J7212,1)="M",7,19),AND(OR(LEFT(O7212,2)={"07","19"}),VALUE(RIGHT(O7212,2))&gt;15)),TRUE,FALSE))</f>
        <v/>
      </c>
      <c r="T7212" s="77" t="str">
        <f>IF(O7212="","",IF(OR(VALUE(LEFT(O7212,2))&gt;IF(RIGHT(J7212,1)="M",7,19),AND(OR(LEFT(O7212,2)={"07","19"}),VALUE(RIGHT(O7212,2))&gt;5)),TRUE,FALSE))</f>
        <v/>
      </c>
    </row>
    <row r="7213" spans="12:20" x14ac:dyDescent="0.25">
      <c r="L7213" s="75">
        <f>COUNTIF($B$2:B7213,B7213)</f>
        <v>0</v>
      </c>
      <c r="M7213" s="75">
        <f>COUNTIF($L$2:L7213,4)</f>
        <v>42</v>
      </c>
      <c r="N7213" s="76" t="str">
        <f t="shared" si="564"/>
        <v>0</v>
      </c>
      <c r="O7213" s="76" t="str">
        <f t="shared" si="560"/>
        <v/>
      </c>
      <c r="P7213" s="75" t="str">
        <f t="shared" si="561"/>
        <v/>
      </c>
      <c r="Q7213" s="77" t="str">
        <f t="shared" si="562"/>
        <v/>
      </c>
      <c r="R7213" s="77" t="str">
        <f t="shared" si="563"/>
        <v/>
      </c>
      <c r="S7213" s="77" t="str">
        <f>IF(O7213="","",IF(OR(VALUE(LEFT(O7213,2))&gt;IF(RIGHT(J7213,1)="M",7,19),AND(OR(LEFT(O7213,2)={"07","19"}),VALUE(RIGHT(O7213,2))&gt;15)),TRUE,FALSE))</f>
        <v/>
      </c>
      <c r="T7213" s="77" t="str">
        <f>IF(O7213="","",IF(OR(VALUE(LEFT(O7213,2))&gt;IF(RIGHT(J7213,1)="M",7,19),AND(OR(LEFT(O7213,2)={"07","19"}),VALUE(RIGHT(O7213,2))&gt;5)),TRUE,FALSE))</f>
        <v/>
      </c>
    </row>
    <row r="7214" spans="12:20" x14ac:dyDescent="0.25">
      <c r="L7214" s="75">
        <f>COUNTIF($B$2:B7214,B7214)</f>
        <v>0</v>
      </c>
      <c r="M7214" s="75">
        <f>COUNTIF($L$2:L7214,4)</f>
        <v>42</v>
      </c>
      <c r="N7214" s="76" t="str">
        <f t="shared" si="564"/>
        <v>0</v>
      </c>
      <c r="O7214" s="76" t="str">
        <f t="shared" si="560"/>
        <v/>
      </c>
      <c r="P7214" s="75" t="str">
        <f t="shared" si="561"/>
        <v/>
      </c>
      <c r="Q7214" s="77" t="str">
        <f t="shared" si="562"/>
        <v/>
      </c>
      <c r="R7214" s="77" t="str">
        <f t="shared" si="563"/>
        <v/>
      </c>
      <c r="S7214" s="77" t="str">
        <f>IF(O7214="","",IF(OR(VALUE(LEFT(O7214,2))&gt;IF(RIGHT(J7214,1)="M",7,19),AND(OR(LEFT(O7214,2)={"07","19"}),VALUE(RIGHT(O7214,2))&gt;15)),TRUE,FALSE))</f>
        <v/>
      </c>
      <c r="T7214" s="77" t="str">
        <f>IF(O7214="","",IF(OR(VALUE(LEFT(O7214,2))&gt;IF(RIGHT(J7214,1)="M",7,19),AND(OR(LEFT(O7214,2)={"07","19"}),VALUE(RIGHT(O7214,2))&gt;5)),TRUE,FALSE))</f>
        <v/>
      </c>
    </row>
    <row r="7215" spans="12:20" x14ac:dyDescent="0.25">
      <c r="L7215" s="75">
        <f>COUNTIF($B$2:B7215,B7215)</f>
        <v>0</v>
      </c>
      <c r="M7215" s="75">
        <f>COUNTIF($L$2:L7215,4)</f>
        <v>42</v>
      </c>
      <c r="N7215" s="76" t="str">
        <f t="shared" si="564"/>
        <v>0</v>
      </c>
      <c r="O7215" s="76" t="str">
        <f t="shared" si="560"/>
        <v/>
      </c>
      <c r="P7215" s="75" t="str">
        <f t="shared" si="561"/>
        <v/>
      </c>
      <c r="Q7215" s="77" t="str">
        <f t="shared" si="562"/>
        <v/>
      </c>
      <c r="R7215" s="77" t="str">
        <f t="shared" si="563"/>
        <v/>
      </c>
      <c r="S7215" s="77" t="str">
        <f>IF(O7215="","",IF(OR(VALUE(LEFT(O7215,2))&gt;IF(RIGHT(J7215,1)="M",7,19),AND(OR(LEFT(O7215,2)={"07","19"}),VALUE(RIGHT(O7215,2))&gt;15)),TRUE,FALSE))</f>
        <v/>
      </c>
      <c r="T7215" s="77" t="str">
        <f>IF(O7215="","",IF(OR(VALUE(LEFT(O7215,2))&gt;IF(RIGHT(J7215,1)="M",7,19),AND(OR(LEFT(O7215,2)={"07","19"}),VALUE(RIGHT(O7215,2))&gt;5)),TRUE,FALSE))</f>
        <v/>
      </c>
    </row>
    <row r="7216" spans="12:20" x14ac:dyDescent="0.25">
      <c r="L7216" s="75">
        <f>COUNTIF($B$2:B7216,B7216)</f>
        <v>0</v>
      </c>
      <c r="M7216" s="75">
        <f>COUNTIF($L$2:L7216,4)</f>
        <v>42</v>
      </c>
      <c r="N7216" s="76" t="str">
        <f t="shared" si="564"/>
        <v>0</v>
      </c>
      <c r="O7216" s="76" t="str">
        <f t="shared" si="560"/>
        <v/>
      </c>
      <c r="P7216" s="75" t="str">
        <f t="shared" si="561"/>
        <v/>
      </c>
      <c r="Q7216" s="77" t="str">
        <f t="shared" si="562"/>
        <v/>
      </c>
      <c r="R7216" s="77" t="str">
        <f t="shared" si="563"/>
        <v/>
      </c>
      <c r="S7216" s="77" t="str">
        <f>IF(O7216="","",IF(OR(VALUE(LEFT(O7216,2))&gt;IF(RIGHT(J7216,1)="M",7,19),AND(OR(LEFT(O7216,2)={"07","19"}),VALUE(RIGHT(O7216,2))&gt;15)),TRUE,FALSE))</f>
        <v/>
      </c>
      <c r="T7216" s="77" t="str">
        <f>IF(O7216="","",IF(OR(VALUE(LEFT(O7216,2))&gt;IF(RIGHT(J7216,1)="M",7,19),AND(OR(LEFT(O7216,2)={"07","19"}),VALUE(RIGHT(O7216,2))&gt;5)),TRUE,FALSE))</f>
        <v/>
      </c>
    </row>
    <row r="7217" spans="12:20" x14ac:dyDescent="0.25">
      <c r="L7217" s="75">
        <f>COUNTIF($B$2:B7217,B7217)</f>
        <v>0</v>
      </c>
      <c r="M7217" s="75">
        <f>COUNTIF($L$2:L7217,4)</f>
        <v>42</v>
      </c>
      <c r="N7217" s="76" t="str">
        <f t="shared" si="564"/>
        <v>0</v>
      </c>
      <c r="O7217" s="76" t="str">
        <f t="shared" si="560"/>
        <v/>
      </c>
      <c r="P7217" s="75" t="str">
        <f t="shared" si="561"/>
        <v/>
      </c>
      <c r="Q7217" s="77" t="str">
        <f t="shared" si="562"/>
        <v/>
      </c>
      <c r="R7217" s="77" t="str">
        <f t="shared" si="563"/>
        <v/>
      </c>
      <c r="S7217" s="77" t="str">
        <f>IF(O7217="","",IF(OR(VALUE(LEFT(O7217,2))&gt;IF(RIGHT(J7217,1)="M",7,19),AND(OR(LEFT(O7217,2)={"07","19"}),VALUE(RIGHT(O7217,2))&gt;15)),TRUE,FALSE))</f>
        <v/>
      </c>
      <c r="T7217" s="77" t="str">
        <f>IF(O7217="","",IF(OR(VALUE(LEFT(O7217,2))&gt;IF(RIGHT(J7217,1)="M",7,19),AND(OR(LEFT(O7217,2)={"07","19"}),VALUE(RIGHT(O7217,2))&gt;5)),TRUE,FALSE))</f>
        <v/>
      </c>
    </row>
    <row r="7218" spans="12:20" x14ac:dyDescent="0.25">
      <c r="L7218" s="75">
        <f>COUNTIF($B$2:B7218,B7218)</f>
        <v>0</v>
      </c>
      <c r="M7218" s="75">
        <f>COUNTIF($L$2:L7218,4)</f>
        <v>42</v>
      </c>
      <c r="N7218" s="76" t="str">
        <f t="shared" si="564"/>
        <v>0</v>
      </c>
      <c r="O7218" s="76" t="str">
        <f t="shared" si="560"/>
        <v/>
      </c>
      <c r="P7218" s="75" t="str">
        <f t="shared" si="561"/>
        <v/>
      </c>
      <c r="Q7218" s="77" t="str">
        <f t="shared" si="562"/>
        <v/>
      </c>
      <c r="R7218" s="77" t="str">
        <f t="shared" si="563"/>
        <v/>
      </c>
      <c r="S7218" s="77" t="str">
        <f>IF(O7218="","",IF(OR(VALUE(LEFT(O7218,2))&gt;IF(RIGHT(J7218,1)="M",7,19),AND(OR(LEFT(O7218,2)={"07","19"}),VALUE(RIGHT(O7218,2))&gt;15)),TRUE,FALSE))</f>
        <v/>
      </c>
      <c r="T7218" s="77" t="str">
        <f>IF(O7218="","",IF(OR(VALUE(LEFT(O7218,2))&gt;IF(RIGHT(J7218,1)="M",7,19),AND(OR(LEFT(O7218,2)={"07","19"}),VALUE(RIGHT(O7218,2))&gt;5)),TRUE,FALSE))</f>
        <v/>
      </c>
    </row>
    <row r="7219" spans="12:20" x14ac:dyDescent="0.25">
      <c r="L7219" s="75">
        <f>COUNTIF($B$2:B7219,B7219)</f>
        <v>0</v>
      </c>
      <c r="M7219" s="75">
        <f>COUNTIF($L$2:L7219,4)</f>
        <v>42</v>
      </c>
      <c r="N7219" s="76" t="str">
        <f t="shared" si="564"/>
        <v>0</v>
      </c>
      <c r="O7219" s="76" t="str">
        <f t="shared" si="560"/>
        <v/>
      </c>
      <c r="P7219" s="75" t="str">
        <f t="shared" si="561"/>
        <v/>
      </c>
      <c r="Q7219" s="77" t="str">
        <f t="shared" si="562"/>
        <v/>
      </c>
      <c r="R7219" s="77" t="str">
        <f t="shared" si="563"/>
        <v/>
      </c>
      <c r="S7219" s="77" t="str">
        <f>IF(O7219="","",IF(OR(VALUE(LEFT(O7219,2))&gt;IF(RIGHT(J7219,1)="M",7,19),AND(OR(LEFT(O7219,2)={"07","19"}),VALUE(RIGHT(O7219,2))&gt;15)),TRUE,FALSE))</f>
        <v/>
      </c>
      <c r="T7219" s="77" t="str">
        <f>IF(O7219="","",IF(OR(VALUE(LEFT(O7219,2))&gt;IF(RIGHT(J7219,1)="M",7,19),AND(OR(LEFT(O7219,2)={"07","19"}),VALUE(RIGHT(O7219,2))&gt;5)),TRUE,FALSE))</f>
        <v/>
      </c>
    </row>
    <row r="7220" spans="12:20" x14ac:dyDescent="0.25">
      <c r="L7220" s="75">
        <f>COUNTIF($B$2:B7220,B7220)</f>
        <v>0</v>
      </c>
      <c r="M7220" s="75">
        <f>COUNTIF($L$2:L7220,4)</f>
        <v>42</v>
      </c>
      <c r="N7220" s="76" t="str">
        <f t="shared" si="564"/>
        <v>0</v>
      </c>
      <c r="O7220" s="76" t="str">
        <f t="shared" si="560"/>
        <v/>
      </c>
      <c r="P7220" s="75" t="str">
        <f t="shared" si="561"/>
        <v/>
      </c>
      <c r="Q7220" s="77" t="str">
        <f t="shared" si="562"/>
        <v/>
      </c>
      <c r="R7220" s="77" t="str">
        <f t="shared" si="563"/>
        <v/>
      </c>
      <c r="S7220" s="77" t="str">
        <f>IF(O7220="","",IF(OR(VALUE(LEFT(O7220,2))&gt;IF(RIGHT(J7220,1)="M",7,19),AND(OR(LEFT(O7220,2)={"07","19"}),VALUE(RIGHT(O7220,2))&gt;15)),TRUE,FALSE))</f>
        <v/>
      </c>
      <c r="T7220" s="77" t="str">
        <f>IF(O7220="","",IF(OR(VALUE(LEFT(O7220,2))&gt;IF(RIGHT(J7220,1)="M",7,19),AND(OR(LEFT(O7220,2)={"07","19"}),VALUE(RIGHT(O7220,2))&gt;5)),TRUE,FALSE))</f>
        <v/>
      </c>
    </row>
    <row r="7221" spans="12:20" x14ac:dyDescent="0.25">
      <c r="L7221" s="75">
        <f>COUNTIF($B$2:B7221,B7221)</f>
        <v>0</v>
      </c>
      <c r="M7221" s="75">
        <f>COUNTIF($L$2:L7221,4)</f>
        <v>42</v>
      </c>
      <c r="N7221" s="76" t="str">
        <f t="shared" si="564"/>
        <v>0</v>
      </c>
      <c r="O7221" s="76" t="str">
        <f t="shared" si="560"/>
        <v/>
      </c>
      <c r="P7221" s="75" t="str">
        <f t="shared" si="561"/>
        <v/>
      </c>
      <c r="Q7221" s="77" t="str">
        <f t="shared" si="562"/>
        <v/>
      </c>
      <c r="R7221" s="77" t="str">
        <f t="shared" si="563"/>
        <v/>
      </c>
      <c r="S7221" s="77" t="str">
        <f>IF(O7221="","",IF(OR(VALUE(LEFT(O7221,2))&gt;IF(RIGHT(J7221,1)="M",7,19),AND(OR(LEFT(O7221,2)={"07","19"}),VALUE(RIGHT(O7221,2))&gt;15)),TRUE,FALSE))</f>
        <v/>
      </c>
      <c r="T7221" s="77" t="str">
        <f>IF(O7221="","",IF(OR(VALUE(LEFT(O7221,2))&gt;IF(RIGHT(J7221,1)="M",7,19),AND(OR(LEFT(O7221,2)={"07","19"}),VALUE(RIGHT(O7221,2))&gt;5)),TRUE,FALSE))</f>
        <v/>
      </c>
    </row>
    <row r="7222" spans="12:20" x14ac:dyDescent="0.25">
      <c r="L7222" s="75">
        <f>COUNTIF($B$2:B7222,B7222)</f>
        <v>0</v>
      </c>
      <c r="M7222" s="75">
        <f>COUNTIF($L$2:L7222,4)</f>
        <v>42</v>
      </c>
      <c r="N7222" s="76" t="str">
        <f t="shared" si="564"/>
        <v>0</v>
      </c>
      <c r="O7222" s="76" t="str">
        <f t="shared" si="560"/>
        <v/>
      </c>
      <c r="P7222" s="75" t="str">
        <f t="shared" si="561"/>
        <v/>
      </c>
      <c r="Q7222" s="77" t="str">
        <f t="shared" si="562"/>
        <v/>
      </c>
      <c r="R7222" s="77" t="str">
        <f t="shared" si="563"/>
        <v/>
      </c>
      <c r="S7222" s="77" t="str">
        <f>IF(O7222="","",IF(OR(VALUE(LEFT(O7222,2))&gt;IF(RIGHT(J7222,1)="M",7,19),AND(OR(LEFT(O7222,2)={"07","19"}),VALUE(RIGHT(O7222,2))&gt;15)),TRUE,FALSE))</f>
        <v/>
      </c>
      <c r="T7222" s="77" t="str">
        <f>IF(O7222="","",IF(OR(VALUE(LEFT(O7222,2))&gt;IF(RIGHT(J7222,1)="M",7,19),AND(OR(LEFT(O7222,2)={"07","19"}),VALUE(RIGHT(O7222,2))&gt;5)),TRUE,FALSE))</f>
        <v/>
      </c>
    </row>
    <row r="7223" spans="12:20" x14ac:dyDescent="0.25">
      <c r="L7223" s="75">
        <f>COUNTIF($B$2:B7223,B7223)</f>
        <v>0</v>
      </c>
      <c r="M7223" s="75">
        <f>COUNTIF($L$2:L7223,4)</f>
        <v>42</v>
      </c>
      <c r="N7223" s="76" t="str">
        <f t="shared" si="564"/>
        <v>0</v>
      </c>
      <c r="O7223" s="76" t="str">
        <f t="shared" si="560"/>
        <v/>
      </c>
      <c r="P7223" s="75" t="str">
        <f t="shared" si="561"/>
        <v/>
      </c>
      <c r="Q7223" s="77" t="str">
        <f t="shared" si="562"/>
        <v/>
      </c>
      <c r="R7223" s="77" t="str">
        <f t="shared" si="563"/>
        <v/>
      </c>
      <c r="S7223" s="77" t="str">
        <f>IF(O7223="","",IF(OR(VALUE(LEFT(O7223,2))&gt;IF(RIGHT(J7223,1)="M",7,19),AND(OR(LEFT(O7223,2)={"07","19"}),VALUE(RIGHT(O7223,2))&gt;15)),TRUE,FALSE))</f>
        <v/>
      </c>
      <c r="T7223" s="77" t="str">
        <f>IF(O7223="","",IF(OR(VALUE(LEFT(O7223,2))&gt;IF(RIGHT(J7223,1)="M",7,19),AND(OR(LEFT(O7223,2)={"07","19"}),VALUE(RIGHT(O7223,2))&gt;5)),TRUE,FALSE))</f>
        <v/>
      </c>
    </row>
    <row r="7224" spans="12:20" x14ac:dyDescent="0.25">
      <c r="L7224" s="75">
        <f>COUNTIF($B$2:B7224,B7224)</f>
        <v>0</v>
      </c>
      <c r="M7224" s="75">
        <f>COUNTIF($L$2:L7224,4)</f>
        <v>42</v>
      </c>
      <c r="N7224" s="76" t="str">
        <f t="shared" si="564"/>
        <v>0</v>
      </c>
      <c r="O7224" s="76" t="str">
        <f t="shared" si="560"/>
        <v/>
      </c>
      <c r="P7224" s="75" t="str">
        <f t="shared" si="561"/>
        <v/>
      </c>
      <c r="Q7224" s="77" t="str">
        <f t="shared" si="562"/>
        <v/>
      </c>
      <c r="R7224" s="77" t="str">
        <f t="shared" si="563"/>
        <v/>
      </c>
      <c r="S7224" s="77" t="str">
        <f>IF(O7224="","",IF(OR(VALUE(LEFT(O7224,2))&gt;IF(RIGHT(J7224,1)="M",7,19),AND(OR(LEFT(O7224,2)={"07","19"}),VALUE(RIGHT(O7224,2))&gt;15)),TRUE,FALSE))</f>
        <v/>
      </c>
      <c r="T7224" s="77" t="str">
        <f>IF(O7224="","",IF(OR(VALUE(LEFT(O7224,2))&gt;IF(RIGHT(J7224,1)="M",7,19),AND(OR(LEFT(O7224,2)={"07","19"}),VALUE(RIGHT(O7224,2))&gt;5)),TRUE,FALSE))</f>
        <v/>
      </c>
    </row>
    <row r="7225" spans="12:20" x14ac:dyDescent="0.25">
      <c r="L7225" s="75">
        <f>COUNTIF($B$2:B7225,B7225)</f>
        <v>0</v>
      </c>
      <c r="M7225" s="75">
        <f>COUNTIF($L$2:L7225,4)</f>
        <v>42</v>
      </c>
      <c r="N7225" s="76" t="str">
        <f t="shared" si="564"/>
        <v>0</v>
      </c>
      <c r="O7225" s="76" t="str">
        <f t="shared" si="560"/>
        <v/>
      </c>
      <c r="P7225" s="75" t="str">
        <f t="shared" si="561"/>
        <v/>
      </c>
      <c r="Q7225" s="77" t="str">
        <f t="shared" si="562"/>
        <v/>
      </c>
      <c r="R7225" s="77" t="str">
        <f t="shared" si="563"/>
        <v/>
      </c>
      <c r="S7225" s="77" t="str">
        <f>IF(O7225="","",IF(OR(VALUE(LEFT(O7225,2))&gt;IF(RIGHT(J7225,1)="M",7,19),AND(OR(LEFT(O7225,2)={"07","19"}),VALUE(RIGHT(O7225,2))&gt;15)),TRUE,FALSE))</f>
        <v/>
      </c>
      <c r="T7225" s="77" t="str">
        <f>IF(O7225="","",IF(OR(VALUE(LEFT(O7225,2))&gt;IF(RIGHT(J7225,1)="M",7,19),AND(OR(LEFT(O7225,2)={"07","19"}),VALUE(RIGHT(O7225,2))&gt;5)),TRUE,FALSE))</f>
        <v/>
      </c>
    </row>
    <row r="7226" spans="12:20" x14ac:dyDescent="0.25">
      <c r="L7226" s="75">
        <f>COUNTIF($B$2:B7226,B7226)</f>
        <v>0</v>
      </c>
      <c r="M7226" s="75">
        <f>COUNTIF($L$2:L7226,4)</f>
        <v>42</v>
      </c>
      <c r="N7226" s="76" t="str">
        <f t="shared" si="564"/>
        <v>0</v>
      </c>
      <c r="O7226" s="76" t="str">
        <f t="shared" si="560"/>
        <v/>
      </c>
      <c r="P7226" s="75" t="str">
        <f t="shared" si="561"/>
        <v/>
      </c>
      <c r="Q7226" s="77" t="str">
        <f t="shared" si="562"/>
        <v/>
      </c>
      <c r="R7226" s="77" t="str">
        <f t="shared" si="563"/>
        <v/>
      </c>
      <c r="S7226" s="77" t="str">
        <f>IF(O7226="","",IF(OR(VALUE(LEFT(O7226,2))&gt;IF(RIGHT(J7226,1)="M",7,19),AND(OR(LEFT(O7226,2)={"07","19"}),VALUE(RIGHT(O7226,2))&gt;15)),TRUE,FALSE))</f>
        <v/>
      </c>
      <c r="T7226" s="77" t="str">
        <f>IF(O7226="","",IF(OR(VALUE(LEFT(O7226,2))&gt;IF(RIGHT(J7226,1)="M",7,19),AND(OR(LEFT(O7226,2)={"07","19"}),VALUE(RIGHT(O7226,2))&gt;5)),TRUE,FALSE))</f>
        <v/>
      </c>
    </row>
    <row r="7227" spans="12:20" x14ac:dyDescent="0.25">
      <c r="L7227" s="75">
        <f>COUNTIF($B$2:B7227,B7227)</f>
        <v>0</v>
      </c>
      <c r="M7227" s="75">
        <f>COUNTIF($L$2:L7227,4)</f>
        <v>42</v>
      </c>
      <c r="N7227" s="76" t="str">
        <f t="shared" si="564"/>
        <v>0</v>
      </c>
      <c r="O7227" s="76" t="str">
        <f t="shared" si="560"/>
        <v/>
      </c>
      <c r="P7227" s="75" t="str">
        <f t="shared" si="561"/>
        <v/>
      </c>
      <c r="Q7227" s="77" t="str">
        <f t="shared" si="562"/>
        <v/>
      </c>
      <c r="R7227" s="77" t="str">
        <f t="shared" si="563"/>
        <v/>
      </c>
      <c r="S7227" s="77" t="str">
        <f>IF(O7227="","",IF(OR(VALUE(LEFT(O7227,2))&gt;IF(RIGHT(J7227,1)="M",7,19),AND(OR(LEFT(O7227,2)={"07","19"}),VALUE(RIGHT(O7227,2))&gt;15)),TRUE,FALSE))</f>
        <v/>
      </c>
      <c r="T7227" s="77" t="str">
        <f>IF(O7227="","",IF(OR(VALUE(LEFT(O7227,2))&gt;IF(RIGHT(J7227,1)="M",7,19),AND(OR(LEFT(O7227,2)={"07","19"}),VALUE(RIGHT(O7227,2))&gt;5)),TRUE,FALSE))</f>
        <v/>
      </c>
    </row>
    <row r="7228" spans="12:20" x14ac:dyDescent="0.25">
      <c r="L7228" s="75">
        <f>COUNTIF($B$2:B7228,B7228)</f>
        <v>0</v>
      </c>
      <c r="M7228" s="75">
        <f>COUNTIF($L$2:L7228,4)</f>
        <v>42</v>
      </c>
      <c r="N7228" s="76" t="str">
        <f t="shared" si="564"/>
        <v>0</v>
      </c>
      <c r="O7228" s="76" t="str">
        <f t="shared" si="560"/>
        <v/>
      </c>
      <c r="P7228" s="75" t="str">
        <f t="shared" si="561"/>
        <v/>
      </c>
      <c r="Q7228" s="77" t="str">
        <f t="shared" si="562"/>
        <v/>
      </c>
      <c r="R7228" s="77" t="str">
        <f t="shared" si="563"/>
        <v/>
      </c>
      <c r="S7228" s="77" t="str">
        <f>IF(O7228="","",IF(OR(VALUE(LEFT(O7228,2))&gt;IF(RIGHT(J7228,1)="M",7,19),AND(OR(LEFT(O7228,2)={"07","19"}),VALUE(RIGHT(O7228,2))&gt;15)),TRUE,FALSE))</f>
        <v/>
      </c>
      <c r="T7228" s="77" t="str">
        <f>IF(O7228="","",IF(OR(VALUE(LEFT(O7228,2))&gt;IF(RIGHT(J7228,1)="M",7,19),AND(OR(LEFT(O7228,2)={"07","19"}),VALUE(RIGHT(O7228,2))&gt;5)),TRUE,FALSE))</f>
        <v/>
      </c>
    </row>
    <row r="7229" spans="12:20" x14ac:dyDescent="0.25">
      <c r="L7229" s="75">
        <f>COUNTIF($B$2:B7229,B7229)</f>
        <v>0</v>
      </c>
      <c r="M7229" s="75">
        <f>COUNTIF($L$2:L7229,4)</f>
        <v>42</v>
      </c>
      <c r="N7229" s="76" t="str">
        <f t="shared" si="564"/>
        <v>0</v>
      </c>
      <c r="O7229" s="76" t="str">
        <f t="shared" si="560"/>
        <v/>
      </c>
      <c r="P7229" s="75" t="str">
        <f t="shared" si="561"/>
        <v/>
      </c>
      <c r="Q7229" s="77" t="str">
        <f t="shared" si="562"/>
        <v/>
      </c>
      <c r="R7229" s="77" t="str">
        <f t="shared" si="563"/>
        <v/>
      </c>
      <c r="S7229" s="77" t="str">
        <f>IF(O7229="","",IF(OR(VALUE(LEFT(O7229,2))&gt;IF(RIGHT(J7229,1)="M",7,19),AND(OR(LEFT(O7229,2)={"07","19"}),VALUE(RIGHT(O7229,2))&gt;15)),TRUE,FALSE))</f>
        <v/>
      </c>
      <c r="T7229" s="77" t="str">
        <f>IF(O7229="","",IF(OR(VALUE(LEFT(O7229,2))&gt;IF(RIGHT(J7229,1)="M",7,19),AND(OR(LEFT(O7229,2)={"07","19"}),VALUE(RIGHT(O7229,2))&gt;5)),TRUE,FALSE))</f>
        <v/>
      </c>
    </row>
    <row r="7230" spans="12:20" x14ac:dyDescent="0.25">
      <c r="L7230" s="75">
        <f>COUNTIF($B$2:B7230,B7230)</f>
        <v>0</v>
      </c>
      <c r="M7230" s="75">
        <f>COUNTIF($L$2:L7230,4)</f>
        <v>42</v>
      </c>
      <c r="N7230" s="76" t="str">
        <f t="shared" si="564"/>
        <v>0</v>
      </c>
      <c r="O7230" s="76" t="str">
        <f t="shared" si="560"/>
        <v/>
      </c>
      <c r="P7230" s="75" t="str">
        <f t="shared" si="561"/>
        <v/>
      </c>
      <c r="Q7230" s="77" t="str">
        <f t="shared" si="562"/>
        <v/>
      </c>
      <c r="R7230" s="77" t="str">
        <f t="shared" si="563"/>
        <v/>
      </c>
      <c r="S7230" s="77" t="str">
        <f>IF(O7230="","",IF(OR(VALUE(LEFT(O7230,2))&gt;IF(RIGHT(J7230,1)="M",7,19),AND(OR(LEFT(O7230,2)={"07","19"}),VALUE(RIGHT(O7230,2))&gt;15)),TRUE,FALSE))</f>
        <v/>
      </c>
      <c r="T7230" s="77" t="str">
        <f>IF(O7230="","",IF(OR(VALUE(LEFT(O7230,2))&gt;IF(RIGHT(J7230,1)="M",7,19),AND(OR(LEFT(O7230,2)={"07","19"}),VALUE(RIGHT(O7230,2))&gt;5)),TRUE,FALSE))</f>
        <v/>
      </c>
    </row>
    <row r="7231" spans="12:20" x14ac:dyDescent="0.25">
      <c r="L7231" s="75">
        <f>COUNTIF($B$2:B7231,B7231)</f>
        <v>0</v>
      </c>
      <c r="M7231" s="75">
        <f>COUNTIF($L$2:L7231,4)</f>
        <v>42</v>
      </c>
      <c r="N7231" s="76" t="str">
        <f t="shared" si="564"/>
        <v>0</v>
      </c>
      <c r="O7231" s="76" t="str">
        <f t="shared" si="560"/>
        <v/>
      </c>
      <c r="P7231" s="75" t="str">
        <f t="shared" si="561"/>
        <v/>
      </c>
      <c r="Q7231" s="77" t="str">
        <f t="shared" si="562"/>
        <v/>
      </c>
      <c r="R7231" s="77" t="str">
        <f t="shared" si="563"/>
        <v/>
      </c>
      <c r="S7231" s="77" t="str">
        <f>IF(O7231="","",IF(OR(VALUE(LEFT(O7231,2))&gt;IF(RIGHT(J7231,1)="M",7,19),AND(OR(LEFT(O7231,2)={"07","19"}),VALUE(RIGHT(O7231,2))&gt;15)),TRUE,FALSE))</f>
        <v/>
      </c>
      <c r="T7231" s="77" t="str">
        <f>IF(O7231="","",IF(OR(VALUE(LEFT(O7231,2))&gt;IF(RIGHT(J7231,1)="M",7,19),AND(OR(LEFT(O7231,2)={"07","19"}),VALUE(RIGHT(O7231,2))&gt;5)),TRUE,FALSE))</f>
        <v/>
      </c>
    </row>
    <row r="7232" spans="12:20" x14ac:dyDescent="0.25">
      <c r="L7232" s="75">
        <f>COUNTIF($B$2:B7232,B7232)</f>
        <v>0</v>
      </c>
      <c r="M7232" s="75">
        <f>COUNTIF($L$2:L7232,4)</f>
        <v>42</v>
      </c>
      <c r="N7232" s="76" t="str">
        <f t="shared" si="564"/>
        <v>0</v>
      </c>
      <c r="O7232" s="76" t="str">
        <f t="shared" si="560"/>
        <v/>
      </c>
      <c r="P7232" s="75" t="str">
        <f t="shared" si="561"/>
        <v/>
      </c>
      <c r="Q7232" s="77" t="str">
        <f t="shared" si="562"/>
        <v/>
      </c>
      <c r="R7232" s="77" t="str">
        <f t="shared" si="563"/>
        <v/>
      </c>
      <c r="S7232" s="77" t="str">
        <f>IF(O7232="","",IF(OR(VALUE(LEFT(O7232,2))&gt;IF(RIGHT(J7232,1)="M",7,19),AND(OR(LEFT(O7232,2)={"07","19"}),VALUE(RIGHT(O7232,2))&gt;15)),TRUE,FALSE))</f>
        <v/>
      </c>
      <c r="T7232" s="77" t="str">
        <f>IF(O7232="","",IF(OR(VALUE(LEFT(O7232,2))&gt;IF(RIGHT(J7232,1)="M",7,19),AND(OR(LEFT(O7232,2)={"07","19"}),VALUE(RIGHT(O7232,2))&gt;5)),TRUE,FALSE))</f>
        <v/>
      </c>
    </row>
    <row r="7233" spans="12:20" x14ac:dyDescent="0.25">
      <c r="L7233" s="75">
        <f>COUNTIF($B$2:B7233,B7233)</f>
        <v>0</v>
      </c>
      <c r="M7233" s="75">
        <f>COUNTIF($L$2:L7233,4)</f>
        <v>42</v>
      </c>
      <c r="N7233" s="76" t="str">
        <f t="shared" si="564"/>
        <v>0</v>
      </c>
      <c r="O7233" s="76" t="str">
        <f t="shared" si="560"/>
        <v/>
      </c>
      <c r="P7233" s="75" t="str">
        <f t="shared" si="561"/>
        <v/>
      </c>
      <c r="Q7233" s="77" t="str">
        <f t="shared" si="562"/>
        <v/>
      </c>
      <c r="R7233" s="77" t="str">
        <f t="shared" si="563"/>
        <v/>
      </c>
      <c r="S7233" s="77" t="str">
        <f>IF(O7233="","",IF(OR(VALUE(LEFT(O7233,2))&gt;IF(RIGHT(J7233,1)="M",7,19),AND(OR(LEFT(O7233,2)={"07","19"}),VALUE(RIGHT(O7233,2))&gt;15)),TRUE,FALSE))</f>
        <v/>
      </c>
      <c r="T7233" s="77" t="str">
        <f>IF(O7233="","",IF(OR(VALUE(LEFT(O7233,2))&gt;IF(RIGHT(J7233,1)="M",7,19),AND(OR(LEFT(O7233,2)={"07","19"}),VALUE(RIGHT(O7233,2))&gt;5)),TRUE,FALSE))</f>
        <v/>
      </c>
    </row>
    <row r="7234" spans="12:20" x14ac:dyDescent="0.25">
      <c r="L7234" s="75">
        <f>COUNTIF($B$2:B7234,B7234)</f>
        <v>0</v>
      </c>
      <c r="M7234" s="75">
        <f>COUNTIF($L$2:L7234,4)</f>
        <v>42</v>
      </c>
      <c r="N7234" s="76" t="str">
        <f t="shared" si="564"/>
        <v>0</v>
      </c>
      <c r="O7234" s="76" t="str">
        <f t="shared" ref="O7234:O7297" si="565">TRIM(SUBSTITUTE(SUBSTITUTE(D7234,"+",""),"_",""))</f>
        <v/>
      </c>
      <c r="P7234" s="75" t="str">
        <f t="shared" ref="P7234:P7297" si="566">TRIM(SUBSTITUTE(SUBSTITUTE(E7234,"+",""),"_",""))</f>
        <v/>
      </c>
      <c r="Q7234" s="77" t="str">
        <f t="shared" ref="Q7234:Q7297" si="567">IFERROR(IF(RIGHT(P7234,2)&lt;RIGHT(O7234,2),IF(P7234&lt;O7234,P7234+2360-O7234,P7234-40-O7234),IF(P7234&lt;O7234,P7234+2400-O7234,P7234-O7234)),"")</f>
        <v/>
      </c>
      <c r="R7234" s="77" t="str">
        <f t="shared" ref="R7234:R7297" si="568">IFERROR(ROUNDDOWN(Q7234/100,0),"")</f>
        <v/>
      </c>
      <c r="S7234" s="77" t="str">
        <f>IF(O7234="","",IF(OR(VALUE(LEFT(O7234,2))&gt;IF(RIGHT(J7234,1)="M",7,19),AND(OR(LEFT(O7234,2)={"07","19"}),VALUE(RIGHT(O7234,2))&gt;15)),TRUE,FALSE))</f>
        <v/>
      </c>
      <c r="T7234" s="77" t="str">
        <f>IF(O7234="","",IF(OR(VALUE(LEFT(O7234,2))&gt;IF(RIGHT(J7234,1)="M",7,19),AND(OR(LEFT(O7234,2)={"07","19"}),VALUE(RIGHT(O7234,2))&gt;5)),TRUE,FALSE))</f>
        <v/>
      </c>
    </row>
    <row r="7235" spans="12:20" x14ac:dyDescent="0.25">
      <c r="L7235" s="75">
        <f>COUNTIF($B$2:B7235,B7235)</f>
        <v>0</v>
      </c>
      <c r="M7235" s="75">
        <f>COUNTIF($L$2:L7235,4)</f>
        <v>42</v>
      </c>
      <c r="N7235" s="76" t="str">
        <f t="shared" ref="N7235:N7298" si="569">A7235&amp;DAY(C7235)</f>
        <v>0</v>
      </c>
      <c r="O7235" s="76" t="str">
        <f t="shared" si="565"/>
        <v/>
      </c>
      <c r="P7235" s="75" t="str">
        <f t="shared" si="566"/>
        <v/>
      </c>
      <c r="Q7235" s="77" t="str">
        <f t="shared" si="567"/>
        <v/>
      </c>
      <c r="R7235" s="77" t="str">
        <f t="shared" si="568"/>
        <v/>
      </c>
      <c r="S7235" s="77" t="str">
        <f>IF(O7235="","",IF(OR(VALUE(LEFT(O7235,2))&gt;IF(RIGHT(J7235,1)="M",7,19),AND(OR(LEFT(O7235,2)={"07","19"}),VALUE(RIGHT(O7235,2))&gt;15)),TRUE,FALSE))</f>
        <v/>
      </c>
      <c r="T7235" s="77" t="str">
        <f>IF(O7235="","",IF(OR(VALUE(LEFT(O7235,2))&gt;IF(RIGHT(J7235,1)="M",7,19),AND(OR(LEFT(O7235,2)={"07","19"}),VALUE(RIGHT(O7235,2))&gt;5)),TRUE,FALSE))</f>
        <v/>
      </c>
    </row>
    <row r="7236" spans="12:20" x14ac:dyDescent="0.25">
      <c r="L7236" s="75">
        <f>COUNTIF($B$2:B7236,B7236)</f>
        <v>0</v>
      </c>
      <c r="M7236" s="75">
        <f>COUNTIF($L$2:L7236,4)</f>
        <v>42</v>
      </c>
      <c r="N7236" s="76" t="str">
        <f t="shared" si="569"/>
        <v>0</v>
      </c>
      <c r="O7236" s="76" t="str">
        <f t="shared" si="565"/>
        <v/>
      </c>
      <c r="P7236" s="75" t="str">
        <f t="shared" si="566"/>
        <v/>
      </c>
      <c r="Q7236" s="77" t="str">
        <f t="shared" si="567"/>
        <v/>
      </c>
      <c r="R7236" s="77" t="str">
        <f t="shared" si="568"/>
        <v/>
      </c>
      <c r="S7236" s="77" t="str">
        <f>IF(O7236="","",IF(OR(VALUE(LEFT(O7236,2))&gt;IF(RIGHT(J7236,1)="M",7,19),AND(OR(LEFT(O7236,2)={"07","19"}),VALUE(RIGHT(O7236,2))&gt;15)),TRUE,FALSE))</f>
        <v/>
      </c>
      <c r="T7236" s="77" t="str">
        <f>IF(O7236="","",IF(OR(VALUE(LEFT(O7236,2))&gt;IF(RIGHT(J7236,1)="M",7,19),AND(OR(LEFT(O7236,2)={"07","19"}),VALUE(RIGHT(O7236,2))&gt;5)),TRUE,FALSE))</f>
        <v/>
      </c>
    </row>
    <row r="7237" spans="12:20" x14ac:dyDescent="0.25">
      <c r="L7237" s="75">
        <f>COUNTIF($B$2:B7237,B7237)</f>
        <v>0</v>
      </c>
      <c r="M7237" s="75">
        <f>COUNTIF($L$2:L7237,4)</f>
        <v>42</v>
      </c>
      <c r="N7237" s="76" t="str">
        <f t="shared" si="569"/>
        <v>0</v>
      </c>
      <c r="O7237" s="76" t="str">
        <f t="shared" si="565"/>
        <v/>
      </c>
      <c r="P7237" s="75" t="str">
        <f t="shared" si="566"/>
        <v/>
      </c>
      <c r="Q7237" s="77" t="str">
        <f t="shared" si="567"/>
        <v/>
      </c>
      <c r="R7237" s="77" t="str">
        <f t="shared" si="568"/>
        <v/>
      </c>
      <c r="S7237" s="77" t="str">
        <f>IF(O7237="","",IF(OR(VALUE(LEFT(O7237,2))&gt;IF(RIGHT(J7237,1)="M",7,19),AND(OR(LEFT(O7237,2)={"07","19"}),VALUE(RIGHT(O7237,2))&gt;15)),TRUE,FALSE))</f>
        <v/>
      </c>
      <c r="T7237" s="77" t="str">
        <f>IF(O7237="","",IF(OR(VALUE(LEFT(O7237,2))&gt;IF(RIGHT(J7237,1)="M",7,19),AND(OR(LEFT(O7237,2)={"07","19"}),VALUE(RIGHT(O7237,2))&gt;5)),TRUE,FALSE))</f>
        <v/>
      </c>
    </row>
    <row r="7238" spans="12:20" x14ac:dyDescent="0.25">
      <c r="L7238" s="75">
        <f>COUNTIF($B$2:B7238,B7238)</f>
        <v>0</v>
      </c>
      <c r="M7238" s="75">
        <f>COUNTIF($L$2:L7238,4)</f>
        <v>42</v>
      </c>
      <c r="N7238" s="76" t="str">
        <f t="shared" si="569"/>
        <v>0</v>
      </c>
      <c r="O7238" s="76" t="str">
        <f t="shared" si="565"/>
        <v/>
      </c>
      <c r="P7238" s="75" t="str">
        <f t="shared" si="566"/>
        <v/>
      </c>
      <c r="Q7238" s="77" t="str">
        <f t="shared" si="567"/>
        <v/>
      </c>
      <c r="R7238" s="77" t="str">
        <f t="shared" si="568"/>
        <v/>
      </c>
      <c r="S7238" s="77" t="str">
        <f>IF(O7238="","",IF(OR(VALUE(LEFT(O7238,2))&gt;IF(RIGHT(J7238,1)="M",7,19),AND(OR(LEFT(O7238,2)={"07","19"}),VALUE(RIGHT(O7238,2))&gt;15)),TRUE,FALSE))</f>
        <v/>
      </c>
      <c r="T7238" s="77" t="str">
        <f>IF(O7238="","",IF(OR(VALUE(LEFT(O7238,2))&gt;IF(RIGHT(J7238,1)="M",7,19),AND(OR(LEFT(O7238,2)={"07","19"}),VALUE(RIGHT(O7238,2))&gt;5)),TRUE,FALSE))</f>
        <v/>
      </c>
    </row>
    <row r="7239" spans="12:20" x14ac:dyDescent="0.25">
      <c r="L7239" s="75">
        <f>COUNTIF($B$2:B7239,B7239)</f>
        <v>0</v>
      </c>
      <c r="M7239" s="75">
        <f>COUNTIF($L$2:L7239,4)</f>
        <v>42</v>
      </c>
      <c r="N7239" s="76" t="str">
        <f t="shared" si="569"/>
        <v>0</v>
      </c>
      <c r="O7239" s="76" t="str">
        <f t="shared" si="565"/>
        <v/>
      </c>
      <c r="P7239" s="75" t="str">
        <f t="shared" si="566"/>
        <v/>
      </c>
      <c r="Q7239" s="77" t="str">
        <f t="shared" si="567"/>
        <v/>
      </c>
      <c r="R7239" s="77" t="str">
        <f t="shared" si="568"/>
        <v/>
      </c>
      <c r="S7239" s="77" t="str">
        <f>IF(O7239="","",IF(OR(VALUE(LEFT(O7239,2))&gt;IF(RIGHT(J7239,1)="M",7,19),AND(OR(LEFT(O7239,2)={"07","19"}),VALUE(RIGHT(O7239,2))&gt;15)),TRUE,FALSE))</f>
        <v/>
      </c>
      <c r="T7239" s="77" t="str">
        <f>IF(O7239="","",IF(OR(VALUE(LEFT(O7239,2))&gt;IF(RIGHT(J7239,1)="M",7,19),AND(OR(LEFT(O7239,2)={"07","19"}),VALUE(RIGHT(O7239,2))&gt;5)),TRUE,FALSE))</f>
        <v/>
      </c>
    </row>
    <row r="7240" spans="12:20" x14ac:dyDescent="0.25">
      <c r="L7240" s="75">
        <f>COUNTIF($B$2:B7240,B7240)</f>
        <v>0</v>
      </c>
      <c r="M7240" s="75">
        <f>COUNTIF($L$2:L7240,4)</f>
        <v>42</v>
      </c>
      <c r="N7240" s="76" t="str">
        <f t="shared" si="569"/>
        <v>0</v>
      </c>
      <c r="O7240" s="76" t="str">
        <f t="shared" si="565"/>
        <v/>
      </c>
      <c r="P7240" s="75" t="str">
        <f t="shared" si="566"/>
        <v/>
      </c>
      <c r="Q7240" s="77" t="str">
        <f t="shared" si="567"/>
        <v/>
      </c>
      <c r="R7240" s="77" t="str">
        <f t="shared" si="568"/>
        <v/>
      </c>
      <c r="S7240" s="77" t="str">
        <f>IF(O7240="","",IF(OR(VALUE(LEFT(O7240,2))&gt;IF(RIGHT(J7240,1)="M",7,19),AND(OR(LEFT(O7240,2)={"07","19"}),VALUE(RIGHT(O7240,2))&gt;15)),TRUE,FALSE))</f>
        <v/>
      </c>
      <c r="T7240" s="77" t="str">
        <f>IF(O7240="","",IF(OR(VALUE(LEFT(O7240,2))&gt;IF(RIGHT(J7240,1)="M",7,19),AND(OR(LEFT(O7240,2)={"07","19"}),VALUE(RIGHT(O7240,2))&gt;5)),TRUE,FALSE))</f>
        <v/>
      </c>
    </row>
    <row r="7241" spans="12:20" x14ac:dyDescent="0.25">
      <c r="L7241" s="75">
        <f>COUNTIF($B$2:B7241,B7241)</f>
        <v>0</v>
      </c>
      <c r="M7241" s="75">
        <f>COUNTIF($L$2:L7241,4)</f>
        <v>42</v>
      </c>
      <c r="N7241" s="76" t="str">
        <f t="shared" si="569"/>
        <v>0</v>
      </c>
      <c r="O7241" s="76" t="str">
        <f t="shared" si="565"/>
        <v/>
      </c>
      <c r="P7241" s="75" t="str">
        <f t="shared" si="566"/>
        <v/>
      </c>
      <c r="Q7241" s="77" t="str">
        <f t="shared" si="567"/>
        <v/>
      </c>
      <c r="R7241" s="77" t="str">
        <f t="shared" si="568"/>
        <v/>
      </c>
      <c r="S7241" s="77" t="str">
        <f>IF(O7241="","",IF(OR(VALUE(LEFT(O7241,2))&gt;IF(RIGHT(J7241,1)="M",7,19),AND(OR(LEFT(O7241,2)={"07","19"}),VALUE(RIGHT(O7241,2))&gt;15)),TRUE,FALSE))</f>
        <v/>
      </c>
      <c r="T7241" s="77" t="str">
        <f>IF(O7241="","",IF(OR(VALUE(LEFT(O7241,2))&gt;IF(RIGHT(J7241,1)="M",7,19),AND(OR(LEFT(O7241,2)={"07","19"}),VALUE(RIGHT(O7241,2))&gt;5)),TRUE,FALSE))</f>
        <v/>
      </c>
    </row>
    <row r="7242" spans="12:20" x14ac:dyDescent="0.25">
      <c r="L7242" s="75">
        <f>COUNTIF($B$2:B7242,B7242)</f>
        <v>0</v>
      </c>
      <c r="M7242" s="75">
        <f>COUNTIF($L$2:L7242,4)</f>
        <v>42</v>
      </c>
      <c r="N7242" s="76" t="str">
        <f t="shared" si="569"/>
        <v>0</v>
      </c>
      <c r="O7242" s="76" t="str">
        <f t="shared" si="565"/>
        <v/>
      </c>
      <c r="P7242" s="75" t="str">
        <f t="shared" si="566"/>
        <v/>
      </c>
      <c r="Q7242" s="77" t="str">
        <f t="shared" si="567"/>
        <v/>
      </c>
      <c r="R7242" s="77" t="str">
        <f t="shared" si="568"/>
        <v/>
      </c>
      <c r="S7242" s="77" t="str">
        <f>IF(O7242="","",IF(OR(VALUE(LEFT(O7242,2))&gt;IF(RIGHT(J7242,1)="M",7,19),AND(OR(LEFT(O7242,2)={"07","19"}),VALUE(RIGHT(O7242,2))&gt;15)),TRUE,FALSE))</f>
        <v/>
      </c>
      <c r="T7242" s="77" t="str">
        <f>IF(O7242="","",IF(OR(VALUE(LEFT(O7242,2))&gt;IF(RIGHT(J7242,1)="M",7,19),AND(OR(LEFT(O7242,2)={"07","19"}),VALUE(RIGHT(O7242,2))&gt;5)),TRUE,FALSE))</f>
        <v/>
      </c>
    </row>
    <row r="7243" spans="12:20" x14ac:dyDescent="0.25">
      <c r="L7243" s="75">
        <f>COUNTIF($B$2:B7243,B7243)</f>
        <v>0</v>
      </c>
      <c r="M7243" s="75">
        <f>COUNTIF($L$2:L7243,4)</f>
        <v>42</v>
      </c>
      <c r="N7243" s="76" t="str">
        <f t="shared" si="569"/>
        <v>0</v>
      </c>
      <c r="O7243" s="76" t="str">
        <f t="shared" si="565"/>
        <v/>
      </c>
      <c r="P7243" s="75" t="str">
        <f t="shared" si="566"/>
        <v/>
      </c>
      <c r="Q7243" s="77" t="str">
        <f t="shared" si="567"/>
        <v/>
      </c>
      <c r="R7243" s="77" t="str">
        <f t="shared" si="568"/>
        <v/>
      </c>
      <c r="S7243" s="77" t="str">
        <f>IF(O7243="","",IF(OR(VALUE(LEFT(O7243,2))&gt;IF(RIGHT(J7243,1)="M",7,19),AND(OR(LEFT(O7243,2)={"07","19"}),VALUE(RIGHT(O7243,2))&gt;15)),TRUE,FALSE))</f>
        <v/>
      </c>
      <c r="T7243" s="77" t="str">
        <f>IF(O7243="","",IF(OR(VALUE(LEFT(O7243,2))&gt;IF(RIGHT(J7243,1)="M",7,19),AND(OR(LEFT(O7243,2)={"07","19"}),VALUE(RIGHT(O7243,2))&gt;5)),TRUE,FALSE))</f>
        <v/>
      </c>
    </row>
    <row r="7244" spans="12:20" x14ac:dyDescent="0.25">
      <c r="L7244" s="75">
        <f>COUNTIF($B$2:B7244,B7244)</f>
        <v>0</v>
      </c>
      <c r="M7244" s="75">
        <f>COUNTIF($L$2:L7244,4)</f>
        <v>42</v>
      </c>
      <c r="N7244" s="76" t="str">
        <f t="shared" si="569"/>
        <v>0</v>
      </c>
      <c r="O7244" s="76" t="str">
        <f t="shared" si="565"/>
        <v/>
      </c>
      <c r="P7244" s="75" t="str">
        <f t="shared" si="566"/>
        <v/>
      </c>
      <c r="Q7244" s="77" t="str">
        <f t="shared" si="567"/>
        <v/>
      </c>
      <c r="R7244" s="77" t="str">
        <f t="shared" si="568"/>
        <v/>
      </c>
      <c r="S7244" s="77" t="str">
        <f>IF(O7244="","",IF(OR(VALUE(LEFT(O7244,2))&gt;IF(RIGHT(J7244,1)="M",7,19),AND(OR(LEFT(O7244,2)={"07","19"}),VALUE(RIGHT(O7244,2))&gt;15)),TRUE,FALSE))</f>
        <v/>
      </c>
      <c r="T7244" s="77" t="str">
        <f>IF(O7244="","",IF(OR(VALUE(LEFT(O7244,2))&gt;IF(RIGHT(J7244,1)="M",7,19),AND(OR(LEFT(O7244,2)={"07","19"}),VALUE(RIGHT(O7244,2))&gt;5)),TRUE,FALSE))</f>
        <v/>
      </c>
    </row>
    <row r="7245" spans="12:20" x14ac:dyDescent="0.25">
      <c r="L7245" s="75">
        <f>COUNTIF($B$2:B7245,B7245)</f>
        <v>0</v>
      </c>
      <c r="M7245" s="75">
        <f>COUNTIF($L$2:L7245,4)</f>
        <v>42</v>
      </c>
      <c r="N7245" s="76" t="str">
        <f t="shared" si="569"/>
        <v>0</v>
      </c>
      <c r="O7245" s="76" t="str">
        <f t="shared" si="565"/>
        <v/>
      </c>
      <c r="P7245" s="75" t="str">
        <f t="shared" si="566"/>
        <v/>
      </c>
      <c r="Q7245" s="77" t="str">
        <f t="shared" si="567"/>
        <v/>
      </c>
      <c r="R7245" s="77" t="str">
        <f t="shared" si="568"/>
        <v/>
      </c>
      <c r="S7245" s="77" t="str">
        <f>IF(O7245="","",IF(OR(VALUE(LEFT(O7245,2))&gt;IF(RIGHT(J7245,1)="M",7,19),AND(OR(LEFT(O7245,2)={"07","19"}),VALUE(RIGHT(O7245,2))&gt;15)),TRUE,FALSE))</f>
        <v/>
      </c>
      <c r="T7245" s="77" t="str">
        <f>IF(O7245="","",IF(OR(VALUE(LEFT(O7245,2))&gt;IF(RIGHT(J7245,1)="M",7,19),AND(OR(LEFT(O7245,2)={"07","19"}),VALUE(RIGHT(O7245,2))&gt;5)),TRUE,FALSE))</f>
        <v/>
      </c>
    </row>
    <row r="7246" spans="12:20" x14ac:dyDescent="0.25">
      <c r="L7246" s="75">
        <f>COUNTIF($B$2:B7246,B7246)</f>
        <v>0</v>
      </c>
      <c r="M7246" s="75">
        <f>COUNTIF($L$2:L7246,4)</f>
        <v>42</v>
      </c>
      <c r="N7246" s="76" t="str">
        <f t="shared" si="569"/>
        <v>0</v>
      </c>
      <c r="O7246" s="76" t="str">
        <f t="shared" si="565"/>
        <v/>
      </c>
      <c r="P7246" s="75" t="str">
        <f t="shared" si="566"/>
        <v/>
      </c>
      <c r="Q7246" s="77" t="str">
        <f t="shared" si="567"/>
        <v/>
      </c>
      <c r="R7246" s="77" t="str">
        <f t="shared" si="568"/>
        <v/>
      </c>
      <c r="S7246" s="77" t="str">
        <f>IF(O7246="","",IF(OR(VALUE(LEFT(O7246,2))&gt;IF(RIGHT(J7246,1)="M",7,19),AND(OR(LEFT(O7246,2)={"07","19"}),VALUE(RIGHT(O7246,2))&gt;15)),TRUE,FALSE))</f>
        <v/>
      </c>
      <c r="T7246" s="77" t="str">
        <f>IF(O7246="","",IF(OR(VALUE(LEFT(O7246,2))&gt;IF(RIGHT(J7246,1)="M",7,19),AND(OR(LEFT(O7246,2)={"07","19"}),VALUE(RIGHT(O7246,2))&gt;5)),TRUE,FALSE))</f>
        <v/>
      </c>
    </row>
    <row r="7247" spans="12:20" x14ac:dyDescent="0.25">
      <c r="L7247" s="75">
        <f>COUNTIF($B$2:B7247,B7247)</f>
        <v>0</v>
      </c>
      <c r="M7247" s="75">
        <f>COUNTIF($L$2:L7247,4)</f>
        <v>42</v>
      </c>
      <c r="N7247" s="76" t="str">
        <f t="shared" si="569"/>
        <v>0</v>
      </c>
      <c r="O7247" s="76" t="str">
        <f t="shared" si="565"/>
        <v/>
      </c>
      <c r="P7247" s="75" t="str">
        <f t="shared" si="566"/>
        <v/>
      </c>
      <c r="Q7247" s="77" t="str">
        <f t="shared" si="567"/>
        <v/>
      </c>
      <c r="R7247" s="77" t="str">
        <f t="shared" si="568"/>
        <v/>
      </c>
      <c r="S7247" s="77" t="str">
        <f>IF(O7247="","",IF(OR(VALUE(LEFT(O7247,2))&gt;IF(RIGHT(J7247,1)="M",7,19),AND(OR(LEFT(O7247,2)={"07","19"}),VALUE(RIGHT(O7247,2))&gt;15)),TRUE,FALSE))</f>
        <v/>
      </c>
      <c r="T7247" s="77" t="str">
        <f>IF(O7247="","",IF(OR(VALUE(LEFT(O7247,2))&gt;IF(RIGHT(J7247,1)="M",7,19),AND(OR(LEFT(O7247,2)={"07","19"}),VALUE(RIGHT(O7247,2))&gt;5)),TRUE,FALSE))</f>
        <v/>
      </c>
    </row>
    <row r="7248" spans="12:20" x14ac:dyDescent="0.25">
      <c r="L7248" s="75">
        <f>COUNTIF($B$2:B7248,B7248)</f>
        <v>0</v>
      </c>
      <c r="M7248" s="75">
        <f>COUNTIF($L$2:L7248,4)</f>
        <v>42</v>
      </c>
      <c r="N7248" s="76" t="str">
        <f t="shared" si="569"/>
        <v>0</v>
      </c>
      <c r="O7248" s="76" t="str">
        <f t="shared" si="565"/>
        <v/>
      </c>
      <c r="P7248" s="75" t="str">
        <f t="shared" si="566"/>
        <v/>
      </c>
      <c r="Q7248" s="77" t="str">
        <f t="shared" si="567"/>
        <v/>
      </c>
      <c r="R7248" s="77" t="str">
        <f t="shared" si="568"/>
        <v/>
      </c>
      <c r="S7248" s="77" t="str">
        <f>IF(O7248="","",IF(OR(VALUE(LEFT(O7248,2))&gt;IF(RIGHT(J7248,1)="M",7,19),AND(OR(LEFT(O7248,2)={"07","19"}),VALUE(RIGHT(O7248,2))&gt;15)),TRUE,FALSE))</f>
        <v/>
      </c>
      <c r="T7248" s="77" t="str">
        <f>IF(O7248="","",IF(OR(VALUE(LEFT(O7248,2))&gt;IF(RIGHT(J7248,1)="M",7,19),AND(OR(LEFT(O7248,2)={"07","19"}),VALUE(RIGHT(O7248,2))&gt;5)),TRUE,FALSE))</f>
        <v/>
      </c>
    </row>
    <row r="7249" spans="12:20" x14ac:dyDescent="0.25">
      <c r="L7249" s="75">
        <f>COUNTIF($B$2:B7249,B7249)</f>
        <v>0</v>
      </c>
      <c r="M7249" s="75">
        <f>COUNTIF($L$2:L7249,4)</f>
        <v>42</v>
      </c>
      <c r="N7249" s="76" t="str">
        <f t="shared" si="569"/>
        <v>0</v>
      </c>
      <c r="O7249" s="76" t="str">
        <f t="shared" si="565"/>
        <v/>
      </c>
      <c r="P7249" s="75" t="str">
        <f t="shared" si="566"/>
        <v/>
      </c>
      <c r="Q7249" s="77" t="str">
        <f t="shared" si="567"/>
        <v/>
      </c>
      <c r="R7249" s="77" t="str">
        <f t="shared" si="568"/>
        <v/>
      </c>
      <c r="S7249" s="77" t="str">
        <f>IF(O7249="","",IF(OR(VALUE(LEFT(O7249,2))&gt;IF(RIGHT(J7249,1)="M",7,19),AND(OR(LEFT(O7249,2)={"07","19"}),VALUE(RIGHT(O7249,2))&gt;15)),TRUE,FALSE))</f>
        <v/>
      </c>
      <c r="T7249" s="77" t="str">
        <f>IF(O7249="","",IF(OR(VALUE(LEFT(O7249,2))&gt;IF(RIGHT(J7249,1)="M",7,19),AND(OR(LEFT(O7249,2)={"07","19"}),VALUE(RIGHT(O7249,2))&gt;5)),TRUE,FALSE))</f>
        <v/>
      </c>
    </row>
    <row r="7250" spans="12:20" x14ac:dyDescent="0.25">
      <c r="L7250" s="75">
        <f>COUNTIF($B$2:B7250,B7250)</f>
        <v>0</v>
      </c>
      <c r="M7250" s="75">
        <f>COUNTIF($L$2:L7250,4)</f>
        <v>42</v>
      </c>
      <c r="N7250" s="76" t="str">
        <f t="shared" si="569"/>
        <v>0</v>
      </c>
      <c r="O7250" s="76" t="str">
        <f t="shared" si="565"/>
        <v/>
      </c>
      <c r="P7250" s="75" t="str">
        <f t="shared" si="566"/>
        <v/>
      </c>
      <c r="Q7250" s="77" t="str">
        <f t="shared" si="567"/>
        <v/>
      </c>
      <c r="R7250" s="77" t="str">
        <f t="shared" si="568"/>
        <v/>
      </c>
      <c r="S7250" s="77" t="str">
        <f>IF(O7250="","",IF(OR(VALUE(LEFT(O7250,2))&gt;IF(RIGHT(J7250,1)="M",7,19),AND(OR(LEFT(O7250,2)={"07","19"}),VALUE(RIGHT(O7250,2))&gt;15)),TRUE,FALSE))</f>
        <v/>
      </c>
      <c r="T7250" s="77" t="str">
        <f>IF(O7250="","",IF(OR(VALUE(LEFT(O7250,2))&gt;IF(RIGHT(J7250,1)="M",7,19),AND(OR(LEFT(O7250,2)={"07","19"}),VALUE(RIGHT(O7250,2))&gt;5)),TRUE,FALSE))</f>
        <v/>
      </c>
    </row>
    <row r="7251" spans="12:20" x14ac:dyDescent="0.25">
      <c r="L7251" s="75">
        <f>COUNTIF($B$2:B7251,B7251)</f>
        <v>0</v>
      </c>
      <c r="M7251" s="75">
        <f>COUNTIF($L$2:L7251,4)</f>
        <v>42</v>
      </c>
      <c r="N7251" s="76" t="str">
        <f t="shared" si="569"/>
        <v>0</v>
      </c>
      <c r="O7251" s="76" t="str">
        <f t="shared" si="565"/>
        <v/>
      </c>
      <c r="P7251" s="75" t="str">
        <f t="shared" si="566"/>
        <v/>
      </c>
      <c r="Q7251" s="77" t="str">
        <f t="shared" si="567"/>
        <v/>
      </c>
      <c r="R7251" s="77" t="str">
        <f t="shared" si="568"/>
        <v/>
      </c>
      <c r="S7251" s="77" t="str">
        <f>IF(O7251="","",IF(OR(VALUE(LEFT(O7251,2))&gt;IF(RIGHT(J7251,1)="M",7,19),AND(OR(LEFT(O7251,2)={"07","19"}),VALUE(RIGHT(O7251,2))&gt;15)),TRUE,FALSE))</f>
        <v/>
      </c>
      <c r="T7251" s="77" t="str">
        <f>IF(O7251="","",IF(OR(VALUE(LEFT(O7251,2))&gt;IF(RIGHT(J7251,1)="M",7,19),AND(OR(LEFT(O7251,2)={"07","19"}),VALUE(RIGHT(O7251,2))&gt;5)),TRUE,FALSE))</f>
        <v/>
      </c>
    </row>
    <row r="7252" spans="12:20" x14ac:dyDescent="0.25">
      <c r="L7252" s="75">
        <f>COUNTIF($B$2:B7252,B7252)</f>
        <v>0</v>
      </c>
      <c r="M7252" s="75">
        <f>COUNTIF($L$2:L7252,4)</f>
        <v>42</v>
      </c>
      <c r="N7252" s="76" t="str">
        <f t="shared" si="569"/>
        <v>0</v>
      </c>
      <c r="O7252" s="76" t="str">
        <f t="shared" si="565"/>
        <v/>
      </c>
      <c r="P7252" s="75" t="str">
        <f t="shared" si="566"/>
        <v/>
      </c>
      <c r="Q7252" s="77" t="str">
        <f t="shared" si="567"/>
        <v/>
      </c>
      <c r="R7252" s="77" t="str">
        <f t="shared" si="568"/>
        <v/>
      </c>
      <c r="S7252" s="77" t="str">
        <f>IF(O7252="","",IF(OR(VALUE(LEFT(O7252,2))&gt;IF(RIGHT(J7252,1)="M",7,19),AND(OR(LEFT(O7252,2)={"07","19"}),VALUE(RIGHT(O7252,2))&gt;15)),TRUE,FALSE))</f>
        <v/>
      </c>
      <c r="T7252" s="77" t="str">
        <f>IF(O7252="","",IF(OR(VALUE(LEFT(O7252,2))&gt;IF(RIGHT(J7252,1)="M",7,19),AND(OR(LEFT(O7252,2)={"07","19"}),VALUE(RIGHT(O7252,2))&gt;5)),TRUE,FALSE))</f>
        <v/>
      </c>
    </row>
    <row r="7253" spans="12:20" x14ac:dyDescent="0.25">
      <c r="L7253" s="75">
        <f>COUNTIF($B$2:B7253,B7253)</f>
        <v>0</v>
      </c>
      <c r="M7253" s="75">
        <f>COUNTIF($L$2:L7253,4)</f>
        <v>42</v>
      </c>
      <c r="N7253" s="76" t="str">
        <f t="shared" si="569"/>
        <v>0</v>
      </c>
      <c r="O7253" s="76" t="str">
        <f t="shared" si="565"/>
        <v/>
      </c>
      <c r="P7253" s="75" t="str">
        <f t="shared" si="566"/>
        <v/>
      </c>
      <c r="Q7253" s="77" t="str">
        <f t="shared" si="567"/>
        <v/>
      </c>
      <c r="R7253" s="77" t="str">
        <f t="shared" si="568"/>
        <v/>
      </c>
      <c r="S7253" s="77" t="str">
        <f>IF(O7253="","",IF(OR(VALUE(LEFT(O7253,2))&gt;IF(RIGHT(J7253,1)="M",7,19),AND(OR(LEFT(O7253,2)={"07","19"}),VALUE(RIGHT(O7253,2))&gt;15)),TRUE,FALSE))</f>
        <v/>
      </c>
      <c r="T7253" s="77" t="str">
        <f>IF(O7253="","",IF(OR(VALUE(LEFT(O7253,2))&gt;IF(RIGHT(J7253,1)="M",7,19),AND(OR(LEFT(O7253,2)={"07","19"}),VALUE(RIGHT(O7253,2))&gt;5)),TRUE,FALSE))</f>
        <v/>
      </c>
    </row>
    <row r="7254" spans="12:20" x14ac:dyDescent="0.25">
      <c r="L7254" s="75">
        <f>COUNTIF($B$2:B7254,B7254)</f>
        <v>0</v>
      </c>
      <c r="M7254" s="75">
        <f>COUNTIF($L$2:L7254,4)</f>
        <v>42</v>
      </c>
      <c r="N7254" s="76" t="str">
        <f t="shared" si="569"/>
        <v>0</v>
      </c>
      <c r="O7254" s="76" t="str">
        <f t="shared" si="565"/>
        <v/>
      </c>
      <c r="P7254" s="75" t="str">
        <f t="shared" si="566"/>
        <v/>
      </c>
      <c r="Q7254" s="77" t="str">
        <f t="shared" si="567"/>
        <v/>
      </c>
      <c r="R7254" s="77" t="str">
        <f t="shared" si="568"/>
        <v/>
      </c>
      <c r="S7254" s="77" t="str">
        <f>IF(O7254="","",IF(OR(VALUE(LEFT(O7254,2))&gt;IF(RIGHT(J7254,1)="M",7,19),AND(OR(LEFT(O7254,2)={"07","19"}),VALUE(RIGHT(O7254,2))&gt;15)),TRUE,FALSE))</f>
        <v/>
      </c>
      <c r="T7254" s="77" t="str">
        <f>IF(O7254="","",IF(OR(VALUE(LEFT(O7254,2))&gt;IF(RIGHT(J7254,1)="M",7,19),AND(OR(LEFT(O7254,2)={"07","19"}),VALUE(RIGHT(O7254,2))&gt;5)),TRUE,FALSE))</f>
        <v/>
      </c>
    </row>
    <row r="7255" spans="12:20" x14ac:dyDescent="0.25">
      <c r="L7255" s="75">
        <f>COUNTIF($B$2:B7255,B7255)</f>
        <v>0</v>
      </c>
      <c r="M7255" s="75">
        <f>COUNTIF($L$2:L7255,4)</f>
        <v>42</v>
      </c>
      <c r="N7255" s="76" t="str">
        <f t="shared" si="569"/>
        <v>0</v>
      </c>
      <c r="O7255" s="76" t="str">
        <f t="shared" si="565"/>
        <v/>
      </c>
      <c r="P7255" s="75" t="str">
        <f t="shared" si="566"/>
        <v/>
      </c>
      <c r="Q7255" s="77" t="str">
        <f t="shared" si="567"/>
        <v/>
      </c>
      <c r="R7255" s="77" t="str">
        <f t="shared" si="568"/>
        <v/>
      </c>
      <c r="S7255" s="77" t="str">
        <f>IF(O7255="","",IF(OR(VALUE(LEFT(O7255,2))&gt;IF(RIGHT(J7255,1)="M",7,19),AND(OR(LEFT(O7255,2)={"07","19"}),VALUE(RIGHT(O7255,2))&gt;15)),TRUE,FALSE))</f>
        <v/>
      </c>
      <c r="T7255" s="77" t="str">
        <f>IF(O7255="","",IF(OR(VALUE(LEFT(O7255,2))&gt;IF(RIGHT(J7255,1)="M",7,19),AND(OR(LEFT(O7255,2)={"07","19"}),VALUE(RIGHT(O7255,2))&gt;5)),TRUE,FALSE))</f>
        <v/>
      </c>
    </row>
    <row r="7256" spans="12:20" x14ac:dyDescent="0.25">
      <c r="L7256" s="75">
        <f>COUNTIF($B$2:B7256,B7256)</f>
        <v>0</v>
      </c>
      <c r="M7256" s="75">
        <f>COUNTIF($L$2:L7256,4)</f>
        <v>42</v>
      </c>
      <c r="N7256" s="76" t="str">
        <f t="shared" si="569"/>
        <v>0</v>
      </c>
      <c r="O7256" s="76" t="str">
        <f t="shared" si="565"/>
        <v/>
      </c>
      <c r="P7256" s="75" t="str">
        <f t="shared" si="566"/>
        <v/>
      </c>
      <c r="Q7256" s="77" t="str">
        <f t="shared" si="567"/>
        <v/>
      </c>
      <c r="R7256" s="77" t="str">
        <f t="shared" si="568"/>
        <v/>
      </c>
      <c r="S7256" s="77" t="str">
        <f>IF(O7256="","",IF(OR(VALUE(LEFT(O7256,2))&gt;IF(RIGHT(J7256,1)="M",7,19),AND(OR(LEFT(O7256,2)={"07","19"}),VALUE(RIGHT(O7256,2))&gt;15)),TRUE,FALSE))</f>
        <v/>
      </c>
      <c r="T7256" s="77" t="str">
        <f>IF(O7256="","",IF(OR(VALUE(LEFT(O7256,2))&gt;IF(RIGHT(J7256,1)="M",7,19),AND(OR(LEFT(O7256,2)={"07","19"}),VALUE(RIGHT(O7256,2))&gt;5)),TRUE,FALSE))</f>
        <v/>
      </c>
    </row>
    <row r="7257" spans="12:20" x14ac:dyDescent="0.25">
      <c r="L7257" s="75">
        <f>COUNTIF($B$2:B7257,B7257)</f>
        <v>0</v>
      </c>
      <c r="M7257" s="75">
        <f>COUNTIF($L$2:L7257,4)</f>
        <v>42</v>
      </c>
      <c r="N7257" s="76" t="str">
        <f t="shared" si="569"/>
        <v>0</v>
      </c>
      <c r="O7257" s="76" t="str">
        <f t="shared" si="565"/>
        <v/>
      </c>
      <c r="P7257" s="75" t="str">
        <f t="shared" si="566"/>
        <v/>
      </c>
      <c r="Q7257" s="77" t="str">
        <f t="shared" si="567"/>
        <v/>
      </c>
      <c r="R7257" s="77" t="str">
        <f t="shared" si="568"/>
        <v/>
      </c>
      <c r="S7257" s="77" t="str">
        <f>IF(O7257="","",IF(OR(VALUE(LEFT(O7257,2))&gt;IF(RIGHT(J7257,1)="M",7,19),AND(OR(LEFT(O7257,2)={"07","19"}),VALUE(RIGHT(O7257,2))&gt;15)),TRUE,FALSE))</f>
        <v/>
      </c>
      <c r="T7257" s="77" t="str">
        <f>IF(O7257="","",IF(OR(VALUE(LEFT(O7257,2))&gt;IF(RIGHT(J7257,1)="M",7,19),AND(OR(LEFT(O7257,2)={"07","19"}),VALUE(RIGHT(O7257,2))&gt;5)),TRUE,FALSE))</f>
        <v/>
      </c>
    </row>
    <row r="7258" spans="12:20" x14ac:dyDescent="0.25">
      <c r="L7258" s="75">
        <f>COUNTIF($B$2:B7258,B7258)</f>
        <v>0</v>
      </c>
      <c r="M7258" s="75">
        <f>COUNTIF($L$2:L7258,4)</f>
        <v>42</v>
      </c>
      <c r="N7258" s="76" t="str">
        <f t="shared" si="569"/>
        <v>0</v>
      </c>
      <c r="O7258" s="76" t="str">
        <f t="shared" si="565"/>
        <v/>
      </c>
      <c r="P7258" s="75" t="str">
        <f t="shared" si="566"/>
        <v/>
      </c>
      <c r="Q7258" s="77" t="str">
        <f t="shared" si="567"/>
        <v/>
      </c>
      <c r="R7258" s="77" t="str">
        <f t="shared" si="568"/>
        <v/>
      </c>
      <c r="S7258" s="77" t="str">
        <f>IF(O7258="","",IF(OR(VALUE(LEFT(O7258,2))&gt;IF(RIGHT(J7258,1)="M",7,19),AND(OR(LEFT(O7258,2)={"07","19"}),VALUE(RIGHT(O7258,2))&gt;15)),TRUE,FALSE))</f>
        <v/>
      </c>
      <c r="T7258" s="77" t="str">
        <f>IF(O7258="","",IF(OR(VALUE(LEFT(O7258,2))&gt;IF(RIGHT(J7258,1)="M",7,19),AND(OR(LEFT(O7258,2)={"07","19"}),VALUE(RIGHT(O7258,2))&gt;5)),TRUE,FALSE))</f>
        <v/>
      </c>
    </row>
    <row r="7259" spans="12:20" x14ac:dyDescent="0.25">
      <c r="L7259" s="75">
        <f>COUNTIF($B$2:B7259,B7259)</f>
        <v>0</v>
      </c>
      <c r="M7259" s="75">
        <f>COUNTIF($L$2:L7259,4)</f>
        <v>42</v>
      </c>
      <c r="N7259" s="76" t="str">
        <f t="shared" si="569"/>
        <v>0</v>
      </c>
      <c r="O7259" s="76" t="str">
        <f t="shared" si="565"/>
        <v/>
      </c>
      <c r="P7259" s="75" t="str">
        <f t="shared" si="566"/>
        <v/>
      </c>
      <c r="Q7259" s="77" t="str">
        <f t="shared" si="567"/>
        <v/>
      </c>
      <c r="R7259" s="77" t="str">
        <f t="shared" si="568"/>
        <v/>
      </c>
      <c r="S7259" s="77" t="str">
        <f>IF(O7259="","",IF(OR(VALUE(LEFT(O7259,2))&gt;IF(RIGHT(J7259,1)="M",7,19),AND(OR(LEFT(O7259,2)={"07","19"}),VALUE(RIGHT(O7259,2))&gt;15)),TRUE,FALSE))</f>
        <v/>
      </c>
      <c r="T7259" s="77" t="str">
        <f>IF(O7259="","",IF(OR(VALUE(LEFT(O7259,2))&gt;IF(RIGHT(J7259,1)="M",7,19),AND(OR(LEFT(O7259,2)={"07","19"}),VALUE(RIGHT(O7259,2))&gt;5)),TRUE,FALSE))</f>
        <v/>
      </c>
    </row>
    <row r="7260" spans="12:20" x14ac:dyDescent="0.25">
      <c r="L7260" s="75">
        <f>COUNTIF($B$2:B7260,B7260)</f>
        <v>0</v>
      </c>
      <c r="M7260" s="75">
        <f>COUNTIF($L$2:L7260,4)</f>
        <v>42</v>
      </c>
      <c r="N7260" s="76" t="str">
        <f t="shared" si="569"/>
        <v>0</v>
      </c>
      <c r="O7260" s="76" t="str">
        <f t="shared" si="565"/>
        <v/>
      </c>
      <c r="P7260" s="75" t="str">
        <f t="shared" si="566"/>
        <v/>
      </c>
      <c r="Q7260" s="77" t="str">
        <f t="shared" si="567"/>
        <v/>
      </c>
      <c r="R7260" s="77" t="str">
        <f t="shared" si="568"/>
        <v/>
      </c>
      <c r="S7260" s="77" t="str">
        <f>IF(O7260="","",IF(OR(VALUE(LEFT(O7260,2))&gt;IF(RIGHT(J7260,1)="M",7,19),AND(OR(LEFT(O7260,2)={"07","19"}),VALUE(RIGHT(O7260,2))&gt;15)),TRUE,FALSE))</f>
        <v/>
      </c>
      <c r="T7260" s="77" t="str">
        <f>IF(O7260="","",IF(OR(VALUE(LEFT(O7260,2))&gt;IF(RIGHT(J7260,1)="M",7,19),AND(OR(LEFT(O7260,2)={"07","19"}),VALUE(RIGHT(O7260,2))&gt;5)),TRUE,FALSE))</f>
        <v/>
      </c>
    </row>
    <row r="7261" spans="12:20" x14ac:dyDescent="0.25">
      <c r="L7261" s="75">
        <f>COUNTIF($B$2:B7261,B7261)</f>
        <v>0</v>
      </c>
      <c r="M7261" s="75">
        <f>COUNTIF($L$2:L7261,4)</f>
        <v>42</v>
      </c>
      <c r="N7261" s="76" t="str">
        <f t="shared" si="569"/>
        <v>0</v>
      </c>
      <c r="O7261" s="76" t="str">
        <f t="shared" si="565"/>
        <v/>
      </c>
      <c r="P7261" s="75" t="str">
        <f t="shared" si="566"/>
        <v/>
      </c>
      <c r="Q7261" s="77" t="str">
        <f t="shared" si="567"/>
        <v/>
      </c>
      <c r="R7261" s="77" t="str">
        <f t="shared" si="568"/>
        <v/>
      </c>
      <c r="S7261" s="77" t="str">
        <f>IF(O7261="","",IF(OR(VALUE(LEFT(O7261,2))&gt;IF(RIGHT(J7261,1)="M",7,19),AND(OR(LEFT(O7261,2)={"07","19"}),VALUE(RIGHT(O7261,2))&gt;15)),TRUE,FALSE))</f>
        <v/>
      </c>
      <c r="T7261" s="77" t="str">
        <f>IF(O7261="","",IF(OR(VALUE(LEFT(O7261,2))&gt;IF(RIGHT(J7261,1)="M",7,19),AND(OR(LEFT(O7261,2)={"07","19"}),VALUE(RIGHT(O7261,2))&gt;5)),TRUE,FALSE))</f>
        <v/>
      </c>
    </row>
    <row r="7262" spans="12:20" x14ac:dyDescent="0.25">
      <c r="L7262" s="75">
        <f>COUNTIF($B$2:B7262,B7262)</f>
        <v>0</v>
      </c>
      <c r="M7262" s="75">
        <f>COUNTIF($L$2:L7262,4)</f>
        <v>42</v>
      </c>
      <c r="N7262" s="76" t="str">
        <f t="shared" si="569"/>
        <v>0</v>
      </c>
      <c r="O7262" s="76" t="str">
        <f t="shared" si="565"/>
        <v/>
      </c>
      <c r="P7262" s="75" t="str">
        <f t="shared" si="566"/>
        <v/>
      </c>
      <c r="Q7262" s="77" t="str">
        <f t="shared" si="567"/>
        <v/>
      </c>
      <c r="R7262" s="77" t="str">
        <f t="shared" si="568"/>
        <v/>
      </c>
      <c r="S7262" s="77" t="str">
        <f>IF(O7262="","",IF(OR(VALUE(LEFT(O7262,2))&gt;IF(RIGHT(J7262,1)="M",7,19),AND(OR(LEFT(O7262,2)={"07","19"}),VALUE(RIGHT(O7262,2))&gt;15)),TRUE,FALSE))</f>
        <v/>
      </c>
      <c r="T7262" s="77" t="str">
        <f>IF(O7262="","",IF(OR(VALUE(LEFT(O7262,2))&gt;IF(RIGHT(J7262,1)="M",7,19),AND(OR(LEFT(O7262,2)={"07","19"}),VALUE(RIGHT(O7262,2))&gt;5)),TRUE,FALSE))</f>
        <v/>
      </c>
    </row>
    <row r="7263" spans="12:20" x14ac:dyDescent="0.25">
      <c r="L7263" s="75">
        <f>COUNTIF($B$2:B7263,B7263)</f>
        <v>0</v>
      </c>
      <c r="M7263" s="75">
        <f>COUNTIF($L$2:L7263,4)</f>
        <v>42</v>
      </c>
      <c r="N7263" s="76" t="str">
        <f t="shared" si="569"/>
        <v>0</v>
      </c>
      <c r="O7263" s="76" t="str">
        <f t="shared" si="565"/>
        <v/>
      </c>
      <c r="P7263" s="75" t="str">
        <f t="shared" si="566"/>
        <v/>
      </c>
      <c r="Q7263" s="77" t="str">
        <f t="shared" si="567"/>
        <v/>
      </c>
      <c r="R7263" s="77" t="str">
        <f t="shared" si="568"/>
        <v/>
      </c>
      <c r="S7263" s="77" t="str">
        <f>IF(O7263="","",IF(OR(VALUE(LEFT(O7263,2))&gt;IF(RIGHT(J7263,1)="M",7,19),AND(OR(LEFT(O7263,2)={"07","19"}),VALUE(RIGHT(O7263,2))&gt;15)),TRUE,FALSE))</f>
        <v/>
      </c>
      <c r="T7263" s="77" t="str">
        <f>IF(O7263="","",IF(OR(VALUE(LEFT(O7263,2))&gt;IF(RIGHT(J7263,1)="M",7,19),AND(OR(LEFT(O7263,2)={"07","19"}),VALUE(RIGHT(O7263,2))&gt;5)),TRUE,FALSE))</f>
        <v/>
      </c>
    </row>
    <row r="7264" spans="12:20" x14ac:dyDescent="0.25">
      <c r="L7264" s="75">
        <f>COUNTIF($B$2:B7264,B7264)</f>
        <v>0</v>
      </c>
      <c r="M7264" s="75">
        <f>COUNTIF($L$2:L7264,4)</f>
        <v>42</v>
      </c>
      <c r="N7264" s="76" t="str">
        <f t="shared" si="569"/>
        <v>0</v>
      </c>
      <c r="O7264" s="76" t="str">
        <f t="shared" si="565"/>
        <v/>
      </c>
      <c r="P7264" s="75" t="str">
        <f t="shared" si="566"/>
        <v/>
      </c>
      <c r="Q7264" s="77" t="str">
        <f t="shared" si="567"/>
        <v/>
      </c>
      <c r="R7264" s="77" t="str">
        <f t="shared" si="568"/>
        <v/>
      </c>
      <c r="S7264" s="77" t="str">
        <f>IF(O7264="","",IF(OR(VALUE(LEFT(O7264,2))&gt;IF(RIGHT(J7264,1)="M",7,19),AND(OR(LEFT(O7264,2)={"07","19"}),VALUE(RIGHT(O7264,2))&gt;15)),TRUE,FALSE))</f>
        <v/>
      </c>
      <c r="T7264" s="77" t="str">
        <f>IF(O7264="","",IF(OR(VALUE(LEFT(O7264,2))&gt;IF(RIGHT(J7264,1)="M",7,19),AND(OR(LEFT(O7264,2)={"07","19"}),VALUE(RIGHT(O7264,2))&gt;5)),TRUE,FALSE))</f>
        <v/>
      </c>
    </row>
    <row r="7265" spans="12:20" x14ac:dyDescent="0.25">
      <c r="L7265" s="75">
        <f>COUNTIF($B$2:B7265,B7265)</f>
        <v>0</v>
      </c>
      <c r="M7265" s="75">
        <f>COUNTIF($L$2:L7265,4)</f>
        <v>42</v>
      </c>
      <c r="N7265" s="76" t="str">
        <f t="shared" si="569"/>
        <v>0</v>
      </c>
      <c r="O7265" s="76" t="str">
        <f t="shared" si="565"/>
        <v/>
      </c>
      <c r="P7265" s="75" t="str">
        <f t="shared" si="566"/>
        <v/>
      </c>
      <c r="Q7265" s="77" t="str">
        <f t="shared" si="567"/>
        <v/>
      </c>
      <c r="R7265" s="77" t="str">
        <f t="shared" si="568"/>
        <v/>
      </c>
      <c r="S7265" s="77" t="str">
        <f>IF(O7265="","",IF(OR(VALUE(LEFT(O7265,2))&gt;IF(RIGHT(J7265,1)="M",7,19),AND(OR(LEFT(O7265,2)={"07","19"}),VALUE(RIGHT(O7265,2))&gt;15)),TRUE,FALSE))</f>
        <v/>
      </c>
      <c r="T7265" s="77" t="str">
        <f>IF(O7265="","",IF(OR(VALUE(LEFT(O7265,2))&gt;IF(RIGHT(J7265,1)="M",7,19),AND(OR(LEFT(O7265,2)={"07","19"}),VALUE(RIGHT(O7265,2))&gt;5)),TRUE,FALSE))</f>
        <v/>
      </c>
    </row>
    <row r="7266" spans="12:20" x14ac:dyDescent="0.25">
      <c r="L7266" s="75">
        <f>COUNTIF($B$2:B7266,B7266)</f>
        <v>0</v>
      </c>
      <c r="M7266" s="75">
        <f>COUNTIF($L$2:L7266,4)</f>
        <v>42</v>
      </c>
      <c r="N7266" s="76" t="str">
        <f t="shared" si="569"/>
        <v>0</v>
      </c>
      <c r="O7266" s="76" t="str">
        <f t="shared" si="565"/>
        <v/>
      </c>
      <c r="P7266" s="75" t="str">
        <f t="shared" si="566"/>
        <v/>
      </c>
      <c r="Q7266" s="77" t="str">
        <f t="shared" si="567"/>
        <v/>
      </c>
      <c r="R7266" s="77" t="str">
        <f t="shared" si="568"/>
        <v/>
      </c>
      <c r="S7266" s="77" t="str">
        <f>IF(O7266="","",IF(OR(VALUE(LEFT(O7266,2))&gt;IF(RIGHT(J7266,1)="M",7,19),AND(OR(LEFT(O7266,2)={"07","19"}),VALUE(RIGHT(O7266,2))&gt;15)),TRUE,FALSE))</f>
        <v/>
      </c>
      <c r="T7266" s="77" t="str">
        <f>IF(O7266="","",IF(OR(VALUE(LEFT(O7266,2))&gt;IF(RIGHT(J7266,1)="M",7,19),AND(OR(LEFT(O7266,2)={"07","19"}),VALUE(RIGHT(O7266,2))&gt;5)),TRUE,FALSE))</f>
        <v/>
      </c>
    </row>
    <row r="7267" spans="12:20" x14ac:dyDescent="0.25">
      <c r="L7267" s="75">
        <f>COUNTIF($B$2:B7267,B7267)</f>
        <v>0</v>
      </c>
      <c r="M7267" s="75">
        <f>COUNTIF($L$2:L7267,4)</f>
        <v>42</v>
      </c>
      <c r="N7267" s="76" t="str">
        <f t="shared" si="569"/>
        <v>0</v>
      </c>
      <c r="O7267" s="76" t="str">
        <f t="shared" si="565"/>
        <v/>
      </c>
      <c r="P7267" s="75" t="str">
        <f t="shared" si="566"/>
        <v/>
      </c>
      <c r="Q7267" s="77" t="str">
        <f t="shared" si="567"/>
        <v/>
      </c>
      <c r="R7267" s="77" t="str">
        <f t="shared" si="568"/>
        <v/>
      </c>
      <c r="S7267" s="77" t="str">
        <f>IF(O7267="","",IF(OR(VALUE(LEFT(O7267,2))&gt;IF(RIGHT(J7267,1)="M",7,19),AND(OR(LEFT(O7267,2)={"07","19"}),VALUE(RIGHT(O7267,2))&gt;15)),TRUE,FALSE))</f>
        <v/>
      </c>
      <c r="T7267" s="77" t="str">
        <f>IF(O7267="","",IF(OR(VALUE(LEFT(O7267,2))&gt;IF(RIGHT(J7267,1)="M",7,19),AND(OR(LEFT(O7267,2)={"07","19"}),VALUE(RIGHT(O7267,2))&gt;5)),TRUE,FALSE))</f>
        <v/>
      </c>
    </row>
    <row r="7268" spans="12:20" x14ac:dyDescent="0.25">
      <c r="L7268" s="75">
        <f>COUNTIF($B$2:B7268,B7268)</f>
        <v>0</v>
      </c>
      <c r="M7268" s="75">
        <f>COUNTIF($L$2:L7268,4)</f>
        <v>42</v>
      </c>
      <c r="N7268" s="76" t="str">
        <f t="shared" si="569"/>
        <v>0</v>
      </c>
      <c r="O7268" s="76" t="str">
        <f t="shared" si="565"/>
        <v/>
      </c>
      <c r="P7268" s="75" t="str">
        <f t="shared" si="566"/>
        <v/>
      </c>
      <c r="Q7268" s="77" t="str">
        <f t="shared" si="567"/>
        <v/>
      </c>
      <c r="R7268" s="77" t="str">
        <f t="shared" si="568"/>
        <v/>
      </c>
      <c r="S7268" s="77" t="str">
        <f>IF(O7268="","",IF(OR(VALUE(LEFT(O7268,2))&gt;IF(RIGHT(J7268,1)="M",7,19),AND(OR(LEFT(O7268,2)={"07","19"}),VALUE(RIGHT(O7268,2))&gt;15)),TRUE,FALSE))</f>
        <v/>
      </c>
      <c r="T7268" s="77" t="str">
        <f>IF(O7268="","",IF(OR(VALUE(LEFT(O7268,2))&gt;IF(RIGHT(J7268,1)="M",7,19),AND(OR(LEFT(O7268,2)={"07","19"}),VALUE(RIGHT(O7268,2))&gt;5)),TRUE,FALSE))</f>
        <v/>
      </c>
    </row>
    <row r="7269" spans="12:20" x14ac:dyDescent="0.25">
      <c r="L7269" s="75">
        <f>COUNTIF($B$2:B7269,B7269)</f>
        <v>0</v>
      </c>
      <c r="M7269" s="75">
        <f>COUNTIF($L$2:L7269,4)</f>
        <v>42</v>
      </c>
      <c r="N7269" s="76" t="str">
        <f t="shared" si="569"/>
        <v>0</v>
      </c>
      <c r="O7269" s="76" t="str">
        <f t="shared" si="565"/>
        <v/>
      </c>
      <c r="P7269" s="75" t="str">
        <f t="shared" si="566"/>
        <v/>
      </c>
      <c r="Q7269" s="77" t="str">
        <f t="shared" si="567"/>
        <v/>
      </c>
      <c r="R7269" s="77" t="str">
        <f t="shared" si="568"/>
        <v/>
      </c>
      <c r="S7269" s="77" t="str">
        <f>IF(O7269="","",IF(OR(VALUE(LEFT(O7269,2))&gt;IF(RIGHT(J7269,1)="M",7,19),AND(OR(LEFT(O7269,2)={"07","19"}),VALUE(RIGHT(O7269,2))&gt;15)),TRUE,FALSE))</f>
        <v/>
      </c>
      <c r="T7269" s="77" t="str">
        <f>IF(O7269="","",IF(OR(VALUE(LEFT(O7269,2))&gt;IF(RIGHT(J7269,1)="M",7,19),AND(OR(LEFT(O7269,2)={"07","19"}),VALUE(RIGHT(O7269,2))&gt;5)),TRUE,FALSE))</f>
        <v/>
      </c>
    </row>
    <row r="7270" spans="12:20" x14ac:dyDescent="0.25">
      <c r="L7270" s="75">
        <f>COUNTIF($B$2:B7270,B7270)</f>
        <v>0</v>
      </c>
      <c r="M7270" s="75">
        <f>COUNTIF($L$2:L7270,4)</f>
        <v>42</v>
      </c>
      <c r="N7270" s="76" t="str">
        <f t="shared" si="569"/>
        <v>0</v>
      </c>
      <c r="O7270" s="76" t="str">
        <f t="shared" si="565"/>
        <v/>
      </c>
      <c r="P7270" s="75" t="str">
        <f t="shared" si="566"/>
        <v/>
      </c>
      <c r="Q7270" s="77" t="str">
        <f t="shared" si="567"/>
        <v/>
      </c>
      <c r="R7270" s="77" t="str">
        <f t="shared" si="568"/>
        <v/>
      </c>
      <c r="S7270" s="77" t="str">
        <f>IF(O7270="","",IF(OR(VALUE(LEFT(O7270,2))&gt;IF(RIGHT(J7270,1)="M",7,19),AND(OR(LEFT(O7270,2)={"07","19"}),VALUE(RIGHT(O7270,2))&gt;15)),TRUE,FALSE))</f>
        <v/>
      </c>
      <c r="T7270" s="77" t="str">
        <f>IF(O7270="","",IF(OR(VALUE(LEFT(O7270,2))&gt;IF(RIGHT(J7270,1)="M",7,19),AND(OR(LEFT(O7270,2)={"07","19"}),VALUE(RIGHT(O7270,2))&gt;5)),TRUE,FALSE))</f>
        <v/>
      </c>
    </row>
    <row r="7271" spans="12:20" x14ac:dyDescent="0.25">
      <c r="L7271" s="75">
        <f>COUNTIF($B$2:B7271,B7271)</f>
        <v>0</v>
      </c>
      <c r="M7271" s="75">
        <f>COUNTIF($L$2:L7271,4)</f>
        <v>42</v>
      </c>
      <c r="N7271" s="76" t="str">
        <f t="shared" si="569"/>
        <v>0</v>
      </c>
      <c r="O7271" s="76" t="str">
        <f t="shared" si="565"/>
        <v/>
      </c>
      <c r="P7271" s="75" t="str">
        <f t="shared" si="566"/>
        <v/>
      </c>
      <c r="Q7271" s="77" t="str">
        <f t="shared" si="567"/>
        <v/>
      </c>
      <c r="R7271" s="77" t="str">
        <f t="shared" si="568"/>
        <v/>
      </c>
      <c r="S7271" s="77" t="str">
        <f>IF(O7271="","",IF(OR(VALUE(LEFT(O7271,2))&gt;IF(RIGHT(J7271,1)="M",7,19),AND(OR(LEFT(O7271,2)={"07","19"}),VALUE(RIGHT(O7271,2))&gt;15)),TRUE,FALSE))</f>
        <v/>
      </c>
      <c r="T7271" s="77" t="str">
        <f>IF(O7271="","",IF(OR(VALUE(LEFT(O7271,2))&gt;IF(RIGHT(J7271,1)="M",7,19),AND(OR(LEFT(O7271,2)={"07","19"}),VALUE(RIGHT(O7271,2))&gt;5)),TRUE,FALSE))</f>
        <v/>
      </c>
    </row>
    <row r="7272" spans="12:20" x14ac:dyDescent="0.25">
      <c r="L7272" s="75">
        <f>COUNTIF($B$2:B7272,B7272)</f>
        <v>0</v>
      </c>
      <c r="M7272" s="75">
        <f>COUNTIF($L$2:L7272,4)</f>
        <v>42</v>
      </c>
      <c r="N7272" s="76" t="str">
        <f t="shared" si="569"/>
        <v>0</v>
      </c>
      <c r="O7272" s="76" t="str">
        <f t="shared" si="565"/>
        <v/>
      </c>
      <c r="P7272" s="75" t="str">
        <f t="shared" si="566"/>
        <v/>
      </c>
      <c r="Q7272" s="77" t="str">
        <f t="shared" si="567"/>
        <v/>
      </c>
      <c r="R7272" s="77" t="str">
        <f t="shared" si="568"/>
        <v/>
      </c>
      <c r="S7272" s="77" t="str">
        <f>IF(O7272="","",IF(OR(VALUE(LEFT(O7272,2))&gt;IF(RIGHT(J7272,1)="M",7,19),AND(OR(LEFT(O7272,2)={"07","19"}),VALUE(RIGHT(O7272,2))&gt;15)),TRUE,FALSE))</f>
        <v/>
      </c>
      <c r="T7272" s="77" t="str">
        <f>IF(O7272="","",IF(OR(VALUE(LEFT(O7272,2))&gt;IF(RIGHT(J7272,1)="M",7,19),AND(OR(LEFT(O7272,2)={"07","19"}),VALUE(RIGHT(O7272,2))&gt;5)),TRUE,FALSE))</f>
        <v/>
      </c>
    </row>
    <row r="7273" spans="12:20" x14ac:dyDescent="0.25">
      <c r="L7273" s="75">
        <f>COUNTIF($B$2:B7273,B7273)</f>
        <v>0</v>
      </c>
      <c r="M7273" s="75">
        <f>COUNTIF($L$2:L7273,4)</f>
        <v>42</v>
      </c>
      <c r="N7273" s="76" t="str">
        <f t="shared" si="569"/>
        <v>0</v>
      </c>
      <c r="O7273" s="76" t="str">
        <f t="shared" si="565"/>
        <v/>
      </c>
      <c r="P7273" s="75" t="str">
        <f t="shared" si="566"/>
        <v/>
      </c>
      <c r="Q7273" s="77" t="str">
        <f t="shared" si="567"/>
        <v/>
      </c>
      <c r="R7273" s="77" t="str">
        <f t="shared" si="568"/>
        <v/>
      </c>
      <c r="S7273" s="77" t="str">
        <f>IF(O7273="","",IF(OR(VALUE(LEFT(O7273,2))&gt;IF(RIGHT(J7273,1)="M",7,19),AND(OR(LEFT(O7273,2)={"07","19"}),VALUE(RIGHT(O7273,2))&gt;15)),TRUE,FALSE))</f>
        <v/>
      </c>
      <c r="T7273" s="77" t="str">
        <f>IF(O7273="","",IF(OR(VALUE(LEFT(O7273,2))&gt;IF(RIGHT(J7273,1)="M",7,19),AND(OR(LEFT(O7273,2)={"07","19"}),VALUE(RIGHT(O7273,2))&gt;5)),TRUE,FALSE))</f>
        <v/>
      </c>
    </row>
    <row r="7274" spans="12:20" x14ac:dyDescent="0.25">
      <c r="L7274" s="75">
        <f>COUNTIF($B$2:B7274,B7274)</f>
        <v>0</v>
      </c>
      <c r="M7274" s="75">
        <f>COUNTIF($L$2:L7274,4)</f>
        <v>42</v>
      </c>
      <c r="N7274" s="76" t="str">
        <f t="shared" si="569"/>
        <v>0</v>
      </c>
      <c r="O7274" s="76" t="str">
        <f t="shared" si="565"/>
        <v/>
      </c>
      <c r="P7274" s="75" t="str">
        <f t="shared" si="566"/>
        <v/>
      </c>
      <c r="Q7274" s="77" t="str">
        <f t="shared" si="567"/>
        <v/>
      </c>
      <c r="R7274" s="77" t="str">
        <f t="shared" si="568"/>
        <v/>
      </c>
      <c r="S7274" s="77" t="str">
        <f>IF(O7274="","",IF(OR(VALUE(LEFT(O7274,2))&gt;IF(RIGHT(J7274,1)="M",7,19),AND(OR(LEFT(O7274,2)={"07","19"}),VALUE(RIGHT(O7274,2))&gt;15)),TRUE,FALSE))</f>
        <v/>
      </c>
      <c r="T7274" s="77" t="str">
        <f>IF(O7274="","",IF(OR(VALUE(LEFT(O7274,2))&gt;IF(RIGHT(J7274,1)="M",7,19),AND(OR(LEFT(O7274,2)={"07","19"}),VALUE(RIGHT(O7274,2))&gt;5)),TRUE,FALSE))</f>
        <v/>
      </c>
    </row>
    <row r="7275" spans="12:20" x14ac:dyDescent="0.25">
      <c r="L7275" s="75">
        <f>COUNTIF($B$2:B7275,B7275)</f>
        <v>0</v>
      </c>
      <c r="M7275" s="75">
        <f>COUNTIF($L$2:L7275,4)</f>
        <v>42</v>
      </c>
      <c r="N7275" s="76" t="str">
        <f t="shared" si="569"/>
        <v>0</v>
      </c>
      <c r="O7275" s="76" t="str">
        <f t="shared" si="565"/>
        <v/>
      </c>
      <c r="P7275" s="75" t="str">
        <f t="shared" si="566"/>
        <v/>
      </c>
      <c r="Q7275" s="77" t="str">
        <f t="shared" si="567"/>
        <v/>
      </c>
      <c r="R7275" s="77" t="str">
        <f t="shared" si="568"/>
        <v/>
      </c>
      <c r="S7275" s="77" t="str">
        <f>IF(O7275="","",IF(OR(VALUE(LEFT(O7275,2))&gt;IF(RIGHT(J7275,1)="M",7,19),AND(OR(LEFT(O7275,2)={"07","19"}),VALUE(RIGHT(O7275,2))&gt;15)),TRUE,FALSE))</f>
        <v/>
      </c>
      <c r="T7275" s="77" t="str">
        <f>IF(O7275="","",IF(OR(VALUE(LEFT(O7275,2))&gt;IF(RIGHT(J7275,1)="M",7,19),AND(OR(LEFT(O7275,2)={"07","19"}),VALUE(RIGHT(O7275,2))&gt;5)),TRUE,FALSE))</f>
        <v/>
      </c>
    </row>
    <row r="7276" spans="12:20" x14ac:dyDescent="0.25">
      <c r="L7276" s="75">
        <f>COUNTIF($B$2:B7276,B7276)</f>
        <v>0</v>
      </c>
      <c r="M7276" s="75">
        <f>COUNTIF($L$2:L7276,4)</f>
        <v>42</v>
      </c>
      <c r="N7276" s="76" t="str">
        <f t="shared" si="569"/>
        <v>0</v>
      </c>
      <c r="O7276" s="76" t="str">
        <f t="shared" si="565"/>
        <v/>
      </c>
      <c r="P7276" s="75" t="str">
        <f t="shared" si="566"/>
        <v/>
      </c>
      <c r="Q7276" s="77" t="str">
        <f t="shared" si="567"/>
        <v/>
      </c>
      <c r="R7276" s="77" t="str">
        <f t="shared" si="568"/>
        <v/>
      </c>
      <c r="S7276" s="77" t="str">
        <f>IF(O7276="","",IF(OR(VALUE(LEFT(O7276,2))&gt;IF(RIGHT(J7276,1)="M",7,19),AND(OR(LEFT(O7276,2)={"07","19"}),VALUE(RIGHT(O7276,2))&gt;15)),TRUE,FALSE))</f>
        <v/>
      </c>
      <c r="T7276" s="77" t="str">
        <f>IF(O7276="","",IF(OR(VALUE(LEFT(O7276,2))&gt;IF(RIGHT(J7276,1)="M",7,19),AND(OR(LEFT(O7276,2)={"07","19"}),VALUE(RIGHT(O7276,2))&gt;5)),TRUE,FALSE))</f>
        <v/>
      </c>
    </row>
    <row r="7277" spans="12:20" x14ac:dyDescent="0.25">
      <c r="L7277" s="75">
        <f>COUNTIF($B$2:B7277,B7277)</f>
        <v>0</v>
      </c>
      <c r="M7277" s="75">
        <f>COUNTIF($L$2:L7277,4)</f>
        <v>42</v>
      </c>
      <c r="N7277" s="76" t="str">
        <f t="shared" si="569"/>
        <v>0</v>
      </c>
      <c r="O7277" s="76" t="str">
        <f t="shared" si="565"/>
        <v/>
      </c>
      <c r="P7277" s="75" t="str">
        <f t="shared" si="566"/>
        <v/>
      </c>
      <c r="Q7277" s="77" t="str">
        <f t="shared" si="567"/>
        <v/>
      </c>
      <c r="R7277" s="77" t="str">
        <f t="shared" si="568"/>
        <v/>
      </c>
      <c r="S7277" s="77" t="str">
        <f>IF(O7277="","",IF(OR(VALUE(LEFT(O7277,2))&gt;IF(RIGHT(J7277,1)="M",7,19),AND(OR(LEFT(O7277,2)={"07","19"}),VALUE(RIGHT(O7277,2))&gt;15)),TRUE,FALSE))</f>
        <v/>
      </c>
      <c r="T7277" s="77" t="str">
        <f>IF(O7277="","",IF(OR(VALUE(LEFT(O7277,2))&gt;IF(RIGHT(J7277,1)="M",7,19),AND(OR(LEFT(O7277,2)={"07","19"}),VALUE(RIGHT(O7277,2))&gt;5)),TRUE,FALSE))</f>
        <v/>
      </c>
    </row>
    <row r="7278" spans="12:20" x14ac:dyDescent="0.25">
      <c r="L7278" s="75">
        <f>COUNTIF($B$2:B7278,B7278)</f>
        <v>0</v>
      </c>
      <c r="M7278" s="75">
        <f>COUNTIF($L$2:L7278,4)</f>
        <v>42</v>
      </c>
      <c r="N7278" s="76" t="str">
        <f t="shared" si="569"/>
        <v>0</v>
      </c>
      <c r="O7278" s="76" t="str">
        <f t="shared" si="565"/>
        <v/>
      </c>
      <c r="P7278" s="75" t="str">
        <f t="shared" si="566"/>
        <v/>
      </c>
      <c r="Q7278" s="77" t="str">
        <f t="shared" si="567"/>
        <v/>
      </c>
      <c r="R7278" s="77" t="str">
        <f t="shared" si="568"/>
        <v/>
      </c>
      <c r="S7278" s="77" t="str">
        <f>IF(O7278="","",IF(OR(VALUE(LEFT(O7278,2))&gt;IF(RIGHT(J7278,1)="M",7,19),AND(OR(LEFT(O7278,2)={"07","19"}),VALUE(RIGHT(O7278,2))&gt;15)),TRUE,FALSE))</f>
        <v/>
      </c>
      <c r="T7278" s="77" t="str">
        <f>IF(O7278="","",IF(OR(VALUE(LEFT(O7278,2))&gt;IF(RIGHT(J7278,1)="M",7,19),AND(OR(LEFT(O7278,2)={"07","19"}),VALUE(RIGHT(O7278,2))&gt;5)),TRUE,FALSE))</f>
        <v/>
      </c>
    </row>
    <row r="7279" spans="12:20" x14ac:dyDescent="0.25">
      <c r="L7279" s="75">
        <f>COUNTIF($B$2:B7279,B7279)</f>
        <v>0</v>
      </c>
      <c r="M7279" s="75">
        <f>COUNTIF($L$2:L7279,4)</f>
        <v>42</v>
      </c>
      <c r="N7279" s="76" t="str">
        <f t="shared" si="569"/>
        <v>0</v>
      </c>
      <c r="O7279" s="76" t="str">
        <f t="shared" si="565"/>
        <v/>
      </c>
      <c r="P7279" s="75" t="str">
        <f t="shared" si="566"/>
        <v/>
      </c>
      <c r="Q7279" s="77" t="str">
        <f t="shared" si="567"/>
        <v/>
      </c>
      <c r="R7279" s="77" t="str">
        <f t="shared" si="568"/>
        <v/>
      </c>
      <c r="S7279" s="77" t="str">
        <f>IF(O7279="","",IF(OR(VALUE(LEFT(O7279,2))&gt;IF(RIGHT(J7279,1)="M",7,19),AND(OR(LEFT(O7279,2)={"07","19"}),VALUE(RIGHT(O7279,2))&gt;15)),TRUE,FALSE))</f>
        <v/>
      </c>
      <c r="T7279" s="77" t="str">
        <f>IF(O7279="","",IF(OR(VALUE(LEFT(O7279,2))&gt;IF(RIGHT(J7279,1)="M",7,19),AND(OR(LEFT(O7279,2)={"07","19"}),VALUE(RIGHT(O7279,2))&gt;5)),TRUE,FALSE))</f>
        <v/>
      </c>
    </row>
    <row r="7280" spans="12:20" x14ac:dyDescent="0.25">
      <c r="L7280" s="75">
        <f>COUNTIF($B$2:B7280,B7280)</f>
        <v>0</v>
      </c>
      <c r="M7280" s="75">
        <f>COUNTIF($L$2:L7280,4)</f>
        <v>42</v>
      </c>
      <c r="N7280" s="76" t="str">
        <f t="shared" si="569"/>
        <v>0</v>
      </c>
      <c r="O7280" s="76" t="str">
        <f t="shared" si="565"/>
        <v/>
      </c>
      <c r="P7280" s="75" t="str">
        <f t="shared" si="566"/>
        <v/>
      </c>
      <c r="Q7280" s="77" t="str">
        <f t="shared" si="567"/>
        <v/>
      </c>
      <c r="R7280" s="77" t="str">
        <f t="shared" si="568"/>
        <v/>
      </c>
      <c r="S7280" s="77" t="str">
        <f>IF(O7280="","",IF(OR(VALUE(LEFT(O7280,2))&gt;IF(RIGHT(J7280,1)="M",7,19),AND(OR(LEFT(O7280,2)={"07","19"}),VALUE(RIGHT(O7280,2))&gt;15)),TRUE,FALSE))</f>
        <v/>
      </c>
      <c r="T7280" s="77" t="str">
        <f>IF(O7280="","",IF(OR(VALUE(LEFT(O7280,2))&gt;IF(RIGHT(J7280,1)="M",7,19),AND(OR(LEFT(O7280,2)={"07","19"}),VALUE(RIGHT(O7280,2))&gt;5)),TRUE,FALSE))</f>
        <v/>
      </c>
    </row>
    <row r="7281" spans="12:20" x14ac:dyDescent="0.25">
      <c r="L7281" s="75">
        <f>COUNTIF($B$2:B7281,B7281)</f>
        <v>0</v>
      </c>
      <c r="M7281" s="75">
        <f>COUNTIF($L$2:L7281,4)</f>
        <v>42</v>
      </c>
      <c r="N7281" s="76" t="str">
        <f t="shared" si="569"/>
        <v>0</v>
      </c>
      <c r="O7281" s="76" t="str">
        <f t="shared" si="565"/>
        <v/>
      </c>
      <c r="P7281" s="75" t="str">
        <f t="shared" si="566"/>
        <v/>
      </c>
      <c r="Q7281" s="77" t="str">
        <f t="shared" si="567"/>
        <v/>
      </c>
      <c r="R7281" s="77" t="str">
        <f t="shared" si="568"/>
        <v/>
      </c>
      <c r="S7281" s="77" t="str">
        <f>IF(O7281="","",IF(OR(VALUE(LEFT(O7281,2))&gt;IF(RIGHT(J7281,1)="M",7,19),AND(OR(LEFT(O7281,2)={"07","19"}),VALUE(RIGHT(O7281,2))&gt;15)),TRUE,FALSE))</f>
        <v/>
      </c>
      <c r="T7281" s="77" t="str">
        <f>IF(O7281="","",IF(OR(VALUE(LEFT(O7281,2))&gt;IF(RIGHT(J7281,1)="M",7,19),AND(OR(LEFT(O7281,2)={"07","19"}),VALUE(RIGHT(O7281,2))&gt;5)),TRUE,FALSE))</f>
        <v/>
      </c>
    </row>
    <row r="7282" spans="12:20" x14ac:dyDescent="0.25">
      <c r="L7282" s="75">
        <f>COUNTIF($B$2:B7282,B7282)</f>
        <v>0</v>
      </c>
      <c r="M7282" s="75">
        <f>COUNTIF($L$2:L7282,4)</f>
        <v>42</v>
      </c>
      <c r="N7282" s="76" t="str">
        <f t="shared" si="569"/>
        <v>0</v>
      </c>
      <c r="O7282" s="76" t="str">
        <f t="shared" si="565"/>
        <v/>
      </c>
      <c r="P7282" s="75" t="str">
        <f t="shared" si="566"/>
        <v/>
      </c>
      <c r="Q7282" s="77" t="str">
        <f t="shared" si="567"/>
        <v/>
      </c>
      <c r="R7282" s="77" t="str">
        <f t="shared" si="568"/>
        <v/>
      </c>
      <c r="S7282" s="77" t="str">
        <f>IF(O7282="","",IF(OR(VALUE(LEFT(O7282,2))&gt;IF(RIGHT(J7282,1)="M",7,19),AND(OR(LEFT(O7282,2)={"07","19"}),VALUE(RIGHT(O7282,2))&gt;15)),TRUE,FALSE))</f>
        <v/>
      </c>
      <c r="T7282" s="77" t="str">
        <f>IF(O7282="","",IF(OR(VALUE(LEFT(O7282,2))&gt;IF(RIGHT(J7282,1)="M",7,19),AND(OR(LEFT(O7282,2)={"07","19"}),VALUE(RIGHT(O7282,2))&gt;5)),TRUE,FALSE))</f>
        <v/>
      </c>
    </row>
    <row r="7283" spans="12:20" x14ac:dyDescent="0.25">
      <c r="L7283" s="75">
        <f>COUNTIF($B$2:B7283,B7283)</f>
        <v>0</v>
      </c>
      <c r="M7283" s="75">
        <f>COUNTIF($L$2:L7283,4)</f>
        <v>42</v>
      </c>
      <c r="N7283" s="76" t="str">
        <f t="shared" si="569"/>
        <v>0</v>
      </c>
      <c r="O7283" s="76" t="str">
        <f t="shared" si="565"/>
        <v/>
      </c>
      <c r="P7283" s="75" t="str">
        <f t="shared" si="566"/>
        <v/>
      </c>
      <c r="Q7283" s="77" t="str">
        <f t="shared" si="567"/>
        <v/>
      </c>
      <c r="R7283" s="77" t="str">
        <f t="shared" si="568"/>
        <v/>
      </c>
      <c r="S7283" s="77" t="str">
        <f>IF(O7283="","",IF(OR(VALUE(LEFT(O7283,2))&gt;IF(RIGHT(J7283,1)="M",7,19),AND(OR(LEFT(O7283,2)={"07","19"}),VALUE(RIGHT(O7283,2))&gt;15)),TRUE,FALSE))</f>
        <v/>
      </c>
      <c r="T7283" s="77" t="str">
        <f>IF(O7283="","",IF(OR(VALUE(LEFT(O7283,2))&gt;IF(RIGHT(J7283,1)="M",7,19),AND(OR(LEFT(O7283,2)={"07","19"}),VALUE(RIGHT(O7283,2))&gt;5)),TRUE,FALSE))</f>
        <v/>
      </c>
    </row>
    <row r="7284" spans="12:20" x14ac:dyDescent="0.25">
      <c r="L7284" s="75">
        <f>COUNTIF($B$2:B7284,B7284)</f>
        <v>0</v>
      </c>
      <c r="M7284" s="75">
        <f>COUNTIF($L$2:L7284,4)</f>
        <v>42</v>
      </c>
      <c r="N7284" s="76" t="str">
        <f t="shared" si="569"/>
        <v>0</v>
      </c>
      <c r="O7284" s="76" t="str">
        <f t="shared" si="565"/>
        <v/>
      </c>
      <c r="P7284" s="75" t="str">
        <f t="shared" si="566"/>
        <v/>
      </c>
      <c r="Q7284" s="77" t="str">
        <f t="shared" si="567"/>
        <v/>
      </c>
      <c r="R7284" s="77" t="str">
        <f t="shared" si="568"/>
        <v/>
      </c>
      <c r="S7284" s="77" t="str">
        <f>IF(O7284="","",IF(OR(VALUE(LEFT(O7284,2))&gt;IF(RIGHT(J7284,1)="M",7,19),AND(OR(LEFT(O7284,2)={"07","19"}),VALUE(RIGHT(O7284,2))&gt;15)),TRUE,FALSE))</f>
        <v/>
      </c>
      <c r="T7284" s="77" t="str">
        <f>IF(O7284="","",IF(OR(VALUE(LEFT(O7284,2))&gt;IF(RIGHT(J7284,1)="M",7,19),AND(OR(LEFT(O7284,2)={"07","19"}),VALUE(RIGHT(O7284,2))&gt;5)),TRUE,FALSE))</f>
        <v/>
      </c>
    </row>
    <row r="7285" spans="12:20" x14ac:dyDescent="0.25">
      <c r="L7285" s="75">
        <f>COUNTIF($B$2:B7285,B7285)</f>
        <v>0</v>
      </c>
      <c r="M7285" s="75">
        <f>COUNTIF($L$2:L7285,4)</f>
        <v>42</v>
      </c>
      <c r="N7285" s="76" t="str">
        <f t="shared" si="569"/>
        <v>0</v>
      </c>
      <c r="O7285" s="76" t="str">
        <f t="shared" si="565"/>
        <v/>
      </c>
      <c r="P7285" s="75" t="str">
        <f t="shared" si="566"/>
        <v/>
      </c>
      <c r="Q7285" s="77" t="str">
        <f t="shared" si="567"/>
        <v/>
      </c>
      <c r="R7285" s="77" t="str">
        <f t="shared" si="568"/>
        <v/>
      </c>
      <c r="S7285" s="77" t="str">
        <f>IF(O7285="","",IF(OR(VALUE(LEFT(O7285,2))&gt;IF(RIGHT(J7285,1)="M",7,19),AND(OR(LEFT(O7285,2)={"07","19"}),VALUE(RIGHT(O7285,2))&gt;15)),TRUE,FALSE))</f>
        <v/>
      </c>
      <c r="T7285" s="77" t="str">
        <f>IF(O7285="","",IF(OR(VALUE(LEFT(O7285,2))&gt;IF(RIGHT(J7285,1)="M",7,19),AND(OR(LEFT(O7285,2)={"07","19"}),VALUE(RIGHT(O7285,2))&gt;5)),TRUE,FALSE))</f>
        <v/>
      </c>
    </row>
    <row r="7286" spans="12:20" x14ac:dyDescent="0.25">
      <c r="L7286" s="75">
        <f>COUNTIF($B$2:B7286,B7286)</f>
        <v>0</v>
      </c>
      <c r="M7286" s="75">
        <f>COUNTIF($L$2:L7286,4)</f>
        <v>42</v>
      </c>
      <c r="N7286" s="76" t="str">
        <f t="shared" si="569"/>
        <v>0</v>
      </c>
      <c r="O7286" s="76" t="str">
        <f t="shared" si="565"/>
        <v/>
      </c>
      <c r="P7286" s="75" t="str">
        <f t="shared" si="566"/>
        <v/>
      </c>
      <c r="Q7286" s="77" t="str">
        <f t="shared" si="567"/>
        <v/>
      </c>
      <c r="R7286" s="77" t="str">
        <f t="shared" si="568"/>
        <v/>
      </c>
      <c r="S7286" s="77" t="str">
        <f>IF(O7286="","",IF(OR(VALUE(LEFT(O7286,2))&gt;IF(RIGHT(J7286,1)="M",7,19),AND(OR(LEFT(O7286,2)={"07","19"}),VALUE(RIGHT(O7286,2))&gt;15)),TRUE,FALSE))</f>
        <v/>
      </c>
      <c r="T7286" s="77" t="str">
        <f>IF(O7286="","",IF(OR(VALUE(LEFT(O7286,2))&gt;IF(RIGHT(J7286,1)="M",7,19),AND(OR(LEFT(O7286,2)={"07","19"}),VALUE(RIGHT(O7286,2))&gt;5)),TRUE,FALSE))</f>
        <v/>
      </c>
    </row>
    <row r="7287" spans="12:20" x14ac:dyDescent="0.25">
      <c r="L7287" s="75">
        <f>COUNTIF($B$2:B7287,B7287)</f>
        <v>0</v>
      </c>
      <c r="M7287" s="75">
        <f>COUNTIF($L$2:L7287,4)</f>
        <v>42</v>
      </c>
      <c r="N7287" s="76" t="str">
        <f t="shared" si="569"/>
        <v>0</v>
      </c>
      <c r="O7287" s="76" t="str">
        <f t="shared" si="565"/>
        <v/>
      </c>
      <c r="P7287" s="75" t="str">
        <f t="shared" si="566"/>
        <v/>
      </c>
      <c r="Q7287" s="77" t="str">
        <f t="shared" si="567"/>
        <v/>
      </c>
      <c r="R7287" s="77" t="str">
        <f t="shared" si="568"/>
        <v/>
      </c>
      <c r="S7287" s="77" t="str">
        <f>IF(O7287="","",IF(OR(VALUE(LEFT(O7287,2))&gt;IF(RIGHT(J7287,1)="M",7,19),AND(OR(LEFT(O7287,2)={"07","19"}),VALUE(RIGHT(O7287,2))&gt;15)),TRUE,FALSE))</f>
        <v/>
      </c>
      <c r="T7287" s="77" t="str">
        <f>IF(O7287="","",IF(OR(VALUE(LEFT(O7287,2))&gt;IF(RIGHT(J7287,1)="M",7,19),AND(OR(LEFT(O7287,2)={"07","19"}),VALUE(RIGHT(O7287,2))&gt;5)),TRUE,FALSE))</f>
        <v/>
      </c>
    </row>
    <row r="7288" spans="12:20" x14ac:dyDescent="0.25">
      <c r="L7288" s="75">
        <f>COUNTIF($B$2:B7288,B7288)</f>
        <v>0</v>
      </c>
      <c r="M7288" s="75">
        <f>COUNTIF($L$2:L7288,4)</f>
        <v>42</v>
      </c>
      <c r="N7288" s="76" t="str">
        <f t="shared" si="569"/>
        <v>0</v>
      </c>
      <c r="O7288" s="76" t="str">
        <f t="shared" si="565"/>
        <v/>
      </c>
      <c r="P7288" s="75" t="str">
        <f t="shared" si="566"/>
        <v/>
      </c>
      <c r="Q7288" s="77" t="str">
        <f t="shared" si="567"/>
        <v/>
      </c>
      <c r="R7288" s="77" t="str">
        <f t="shared" si="568"/>
        <v/>
      </c>
      <c r="S7288" s="77" t="str">
        <f>IF(O7288="","",IF(OR(VALUE(LEFT(O7288,2))&gt;IF(RIGHT(J7288,1)="M",7,19),AND(OR(LEFT(O7288,2)={"07","19"}),VALUE(RIGHT(O7288,2))&gt;15)),TRUE,FALSE))</f>
        <v/>
      </c>
      <c r="T7288" s="77" t="str">
        <f>IF(O7288="","",IF(OR(VALUE(LEFT(O7288,2))&gt;IF(RIGHT(J7288,1)="M",7,19),AND(OR(LEFT(O7288,2)={"07","19"}),VALUE(RIGHT(O7288,2))&gt;5)),TRUE,FALSE))</f>
        <v/>
      </c>
    </row>
    <row r="7289" spans="12:20" x14ac:dyDescent="0.25">
      <c r="L7289" s="75">
        <f>COUNTIF($B$2:B7289,B7289)</f>
        <v>0</v>
      </c>
      <c r="M7289" s="75">
        <f>COUNTIF($L$2:L7289,4)</f>
        <v>42</v>
      </c>
      <c r="N7289" s="76" t="str">
        <f t="shared" si="569"/>
        <v>0</v>
      </c>
      <c r="O7289" s="76" t="str">
        <f t="shared" si="565"/>
        <v/>
      </c>
      <c r="P7289" s="75" t="str">
        <f t="shared" si="566"/>
        <v/>
      </c>
      <c r="Q7289" s="77" t="str">
        <f t="shared" si="567"/>
        <v/>
      </c>
      <c r="R7289" s="77" t="str">
        <f t="shared" si="568"/>
        <v/>
      </c>
      <c r="S7289" s="77" t="str">
        <f>IF(O7289="","",IF(OR(VALUE(LEFT(O7289,2))&gt;IF(RIGHT(J7289,1)="M",7,19),AND(OR(LEFT(O7289,2)={"07","19"}),VALUE(RIGHT(O7289,2))&gt;15)),TRUE,FALSE))</f>
        <v/>
      </c>
      <c r="T7289" s="77" t="str">
        <f>IF(O7289="","",IF(OR(VALUE(LEFT(O7289,2))&gt;IF(RIGHT(J7289,1)="M",7,19),AND(OR(LEFT(O7289,2)={"07","19"}),VALUE(RIGHT(O7289,2))&gt;5)),TRUE,FALSE))</f>
        <v/>
      </c>
    </row>
    <row r="7290" spans="12:20" x14ac:dyDescent="0.25">
      <c r="L7290" s="75">
        <f>COUNTIF($B$2:B7290,B7290)</f>
        <v>0</v>
      </c>
      <c r="M7290" s="75">
        <f>COUNTIF($L$2:L7290,4)</f>
        <v>42</v>
      </c>
      <c r="N7290" s="76" t="str">
        <f t="shared" si="569"/>
        <v>0</v>
      </c>
      <c r="O7290" s="76" t="str">
        <f t="shared" si="565"/>
        <v/>
      </c>
      <c r="P7290" s="75" t="str">
        <f t="shared" si="566"/>
        <v/>
      </c>
      <c r="Q7290" s="77" t="str">
        <f t="shared" si="567"/>
        <v/>
      </c>
      <c r="R7290" s="77" t="str">
        <f t="shared" si="568"/>
        <v/>
      </c>
      <c r="S7290" s="77" t="str">
        <f>IF(O7290="","",IF(OR(VALUE(LEFT(O7290,2))&gt;IF(RIGHT(J7290,1)="M",7,19),AND(OR(LEFT(O7290,2)={"07","19"}),VALUE(RIGHT(O7290,2))&gt;15)),TRUE,FALSE))</f>
        <v/>
      </c>
      <c r="T7290" s="77" t="str">
        <f>IF(O7290="","",IF(OR(VALUE(LEFT(O7290,2))&gt;IF(RIGHT(J7290,1)="M",7,19),AND(OR(LEFT(O7290,2)={"07","19"}),VALUE(RIGHT(O7290,2))&gt;5)),TRUE,FALSE))</f>
        <v/>
      </c>
    </row>
    <row r="7291" spans="12:20" x14ac:dyDescent="0.25">
      <c r="L7291" s="75">
        <f>COUNTIF($B$2:B7291,B7291)</f>
        <v>0</v>
      </c>
      <c r="M7291" s="75">
        <f>COUNTIF($L$2:L7291,4)</f>
        <v>42</v>
      </c>
      <c r="N7291" s="76" t="str">
        <f t="shared" si="569"/>
        <v>0</v>
      </c>
      <c r="O7291" s="76" t="str">
        <f t="shared" si="565"/>
        <v/>
      </c>
      <c r="P7291" s="75" t="str">
        <f t="shared" si="566"/>
        <v/>
      </c>
      <c r="Q7291" s="77" t="str">
        <f t="shared" si="567"/>
        <v/>
      </c>
      <c r="R7291" s="77" t="str">
        <f t="shared" si="568"/>
        <v/>
      </c>
      <c r="S7291" s="77" t="str">
        <f>IF(O7291="","",IF(OR(VALUE(LEFT(O7291,2))&gt;IF(RIGHT(J7291,1)="M",7,19),AND(OR(LEFT(O7291,2)={"07","19"}),VALUE(RIGHT(O7291,2))&gt;15)),TRUE,FALSE))</f>
        <v/>
      </c>
      <c r="T7291" s="77" t="str">
        <f>IF(O7291="","",IF(OR(VALUE(LEFT(O7291,2))&gt;IF(RIGHT(J7291,1)="M",7,19),AND(OR(LEFT(O7291,2)={"07","19"}),VALUE(RIGHT(O7291,2))&gt;5)),TRUE,FALSE))</f>
        <v/>
      </c>
    </row>
    <row r="7292" spans="12:20" x14ac:dyDescent="0.25">
      <c r="L7292" s="75">
        <f>COUNTIF($B$2:B7292,B7292)</f>
        <v>0</v>
      </c>
      <c r="M7292" s="75">
        <f>COUNTIF($L$2:L7292,4)</f>
        <v>42</v>
      </c>
      <c r="N7292" s="76" t="str">
        <f t="shared" si="569"/>
        <v>0</v>
      </c>
      <c r="O7292" s="76" t="str">
        <f t="shared" si="565"/>
        <v/>
      </c>
      <c r="P7292" s="75" t="str">
        <f t="shared" si="566"/>
        <v/>
      </c>
      <c r="Q7292" s="77" t="str">
        <f t="shared" si="567"/>
        <v/>
      </c>
      <c r="R7292" s="77" t="str">
        <f t="shared" si="568"/>
        <v/>
      </c>
      <c r="S7292" s="77" t="str">
        <f>IF(O7292="","",IF(OR(VALUE(LEFT(O7292,2))&gt;IF(RIGHT(J7292,1)="M",7,19),AND(OR(LEFT(O7292,2)={"07","19"}),VALUE(RIGHT(O7292,2))&gt;15)),TRUE,FALSE))</f>
        <v/>
      </c>
      <c r="T7292" s="77" t="str">
        <f>IF(O7292="","",IF(OR(VALUE(LEFT(O7292,2))&gt;IF(RIGHT(J7292,1)="M",7,19),AND(OR(LEFT(O7292,2)={"07","19"}),VALUE(RIGHT(O7292,2))&gt;5)),TRUE,FALSE))</f>
        <v/>
      </c>
    </row>
    <row r="7293" spans="12:20" x14ac:dyDescent="0.25">
      <c r="L7293" s="75">
        <f>COUNTIF($B$2:B7293,B7293)</f>
        <v>0</v>
      </c>
      <c r="M7293" s="75">
        <f>COUNTIF($L$2:L7293,4)</f>
        <v>42</v>
      </c>
      <c r="N7293" s="76" t="str">
        <f t="shared" si="569"/>
        <v>0</v>
      </c>
      <c r="O7293" s="76" t="str">
        <f t="shared" si="565"/>
        <v/>
      </c>
      <c r="P7293" s="75" t="str">
        <f t="shared" si="566"/>
        <v/>
      </c>
      <c r="Q7293" s="77" t="str">
        <f t="shared" si="567"/>
        <v/>
      </c>
      <c r="R7293" s="77" t="str">
        <f t="shared" si="568"/>
        <v/>
      </c>
      <c r="S7293" s="77" t="str">
        <f>IF(O7293="","",IF(OR(VALUE(LEFT(O7293,2))&gt;IF(RIGHT(J7293,1)="M",7,19),AND(OR(LEFT(O7293,2)={"07","19"}),VALUE(RIGHT(O7293,2))&gt;15)),TRUE,FALSE))</f>
        <v/>
      </c>
      <c r="T7293" s="77" t="str">
        <f>IF(O7293="","",IF(OR(VALUE(LEFT(O7293,2))&gt;IF(RIGHT(J7293,1)="M",7,19),AND(OR(LEFT(O7293,2)={"07","19"}),VALUE(RIGHT(O7293,2))&gt;5)),TRUE,FALSE))</f>
        <v/>
      </c>
    </row>
    <row r="7294" spans="12:20" x14ac:dyDescent="0.25">
      <c r="L7294" s="75">
        <f>COUNTIF($B$2:B7294,B7294)</f>
        <v>0</v>
      </c>
      <c r="M7294" s="75">
        <f>COUNTIF($L$2:L7294,4)</f>
        <v>42</v>
      </c>
      <c r="N7294" s="76" t="str">
        <f t="shared" si="569"/>
        <v>0</v>
      </c>
      <c r="O7294" s="76" t="str">
        <f t="shared" si="565"/>
        <v/>
      </c>
      <c r="P7294" s="75" t="str">
        <f t="shared" si="566"/>
        <v/>
      </c>
      <c r="Q7294" s="77" t="str">
        <f t="shared" si="567"/>
        <v/>
      </c>
      <c r="R7294" s="77" t="str">
        <f t="shared" si="568"/>
        <v/>
      </c>
      <c r="S7294" s="77" t="str">
        <f>IF(O7294="","",IF(OR(VALUE(LEFT(O7294,2))&gt;IF(RIGHT(J7294,1)="M",7,19),AND(OR(LEFT(O7294,2)={"07","19"}),VALUE(RIGHT(O7294,2))&gt;15)),TRUE,FALSE))</f>
        <v/>
      </c>
      <c r="T7294" s="77" t="str">
        <f>IF(O7294="","",IF(OR(VALUE(LEFT(O7294,2))&gt;IF(RIGHT(J7294,1)="M",7,19),AND(OR(LEFT(O7294,2)={"07","19"}),VALUE(RIGHT(O7294,2))&gt;5)),TRUE,FALSE))</f>
        <v/>
      </c>
    </row>
    <row r="7295" spans="12:20" x14ac:dyDescent="0.25">
      <c r="L7295" s="75">
        <f>COUNTIF($B$2:B7295,B7295)</f>
        <v>0</v>
      </c>
      <c r="M7295" s="75">
        <f>COUNTIF($L$2:L7295,4)</f>
        <v>42</v>
      </c>
      <c r="N7295" s="76" t="str">
        <f t="shared" si="569"/>
        <v>0</v>
      </c>
      <c r="O7295" s="76" t="str">
        <f t="shared" si="565"/>
        <v/>
      </c>
      <c r="P7295" s="75" t="str">
        <f t="shared" si="566"/>
        <v/>
      </c>
      <c r="Q7295" s="77" t="str">
        <f t="shared" si="567"/>
        <v/>
      </c>
      <c r="R7295" s="77" t="str">
        <f t="shared" si="568"/>
        <v/>
      </c>
      <c r="S7295" s="77" t="str">
        <f>IF(O7295="","",IF(OR(VALUE(LEFT(O7295,2))&gt;IF(RIGHT(J7295,1)="M",7,19),AND(OR(LEFT(O7295,2)={"07","19"}),VALUE(RIGHT(O7295,2))&gt;15)),TRUE,FALSE))</f>
        <v/>
      </c>
      <c r="T7295" s="77" t="str">
        <f>IF(O7295="","",IF(OR(VALUE(LEFT(O7295,2))&gt;IF(RIGHT(J7295,1)="M",7,19),AND(OR(LEFT(O7295,2)={"07","19"}),VALUE(RIGHT(O7295,2))&gt;5)),TRUE,FALSE))</f>
        <v/>
      </c>
    </row>
    <row r="7296" spans="12:20" x14ac:dyDescent="0.25">
      <c r="L7296" s="75">
        <f>COUNTIF($B$2:B7296,B7296)</f>
        <v>0</v>
      </c>
      <c r="M7296" s="75">
        <f>COUNTIF($L$2:L7296,4)</f>
        <v>42</v>
      </c>
      <c r="N7296" s="76" t="str">
        <f t="shared" si="569"/>
        <v>0</v>
      </c>
      <c r="O7296" s="76" t="str">
        <f t="shared" si="565"/>
        <v/>
      </c>
      <c r="P7296" s="75" t="str">
        <f t="shared" si="566"/>
        <v/>
      </c>
      <c r="Q7296" s="77" t="str">
        <f t="shared" si="567"/>
        <v/>
      </c>
      <c r="R7296" s="77" t="str">
        <f t="shared" si="568"/>
        <v/>
      </c>
      <c r="S7296" s="77" t="str">
        <f>IF(O7296="","",IF(OR(VALUE(LEFT(O7296,2))&gt;IF(RIGHT(J7296,1)="M",7,19),AND(OR(LEFT(O7296,2)={"07","19"}),VALUE(RIGHT(O7296,2))&gt;15)),TRUE,FALSE))</f>
        <v/>
      </c>
      <c r="T7296" s="77" t="str">
        <f>IF(O7296="","",IF(OR(VALUE(LEFT(O7296,2))&gt;IF(RIGHT(J7296,1)="M",7,19),AND(OR(LEFT(O7296,2)={"07","19"}),VALUE(RIGHT(O7296,2))&gt;5)),TRUE,FALSE))</f>
        <v/>
      </c>
    </row>
    <row r="7297" spans="12:20" x14ac:dyDescent="0.25">
      <c r="L7297" s="75">
        <f>COUNTIF($B$2:B7297,B7297)</f>
        <v>0</v>
      </c>
      <c r="M7297" s="75">
        <f>COUNTIF($L$2:L7297,4)</f>
        <v>42</v>
      </c>
      <c r="N7297" s="76" t="str">
        <f t="shared" si="569"/>
        <v>0</v>
      </c>
      <c r="O7297" s="76" t="str">
        <f t="shared" si="565"/>
        <v/>
      </c>
      <c r="P7297" s="75" t="str">
        <f t="shared" si="566"/>
        <v/>
      </c>
      <c r="Q7297" s="77" t="str">
        <f t="shared" si="567"/>
        <v/>
      </c>
      <c r="R7297" s="77" t="str">
        <f t="shared" si="568"/>
        <v/>
      </c>
      <c r="S7297" s="77" t="str">
        <f>IF(O7297="","",IF(OR(VALUE(LEFT(O7297,2))&gt;IF(RIGHT(J7297,1)="M",7,19),AND(OR(LEFT(O7297,2)={"07","19"}),VALUE(RIGHT(O7297,2))&gt;15)),TRUE,FALSE))</f>
        <v/>
      </c>
      <c r="T7297" s="77" t="str">
        <f>IF(O7297="","",IF(OR(VALUE(LEFT(O7297,2))&gt;IF(RIGHT(J7297,1)="M",7,19),AND(OR(LEFT(O7297,2)={"07","19"}),VALUE(RIGHT(O7297,2))&gt;5)),TRUE,FALSE))</f>
        <v/>
      </c>
    </row>
    <row r="7298" spans="12:20" x14ac:dyDescent="0.25">
      <c r="L7298" s="75">
        <f>COUNTIF($B$2:B7298,B7298)</f>
        <v>0</v>
      </c>
      <c r="M7298" s="75">
        <f>COUNTIF($L$2:L7298,4)</f>
        <v>42</v>
      </c>
      <c r="N7298" s="76" t="str">
        <f t="shared" si="569"/>
        <v>0</v>
      </c>
      <c r="O7298" s="76" t="str">
        <f t="shared" ref="O7298:O7361" si="570">TRIM(SUBSTITUTE(SUBSTITUTE(D7298,"+",""),"_",""))</f>
        <v/>
      </c>
      <c r="P7298" s="75" t="str">
        <f t="shared" ref="P7298:P7361" si="571">TRIM(SUBSTITUTE(SUBSTITUTE(E7298,"+",""),"_",""))</f>
        <v/>
      </c>
      <c r="Q7298" s="77" t="str">
        <f t="shared" ref="Q7298:Q7361" si="572">IFERROR(IF(RIGHT(P7298,2)&lt;RIGHT(O7298,2),IF(P7298&lt;O7298,P7298+2360-O7298,P7298-40-O7298),IF(P7298&lt;O7298,P7298+2400-O7298,P7298-O7298)),"")</f>
        <v/>
      </c>
      <c r="R7298" s="77" t="str">
        <f t="shared" ref="R7298:R7361" si="573">IFERROR(ROUNDDOWN(Q7298/100,0),"")</f>
        <v/>
      </c>
      <c r="S7298" s="77" t="str">
        <f>IF(O7298="","",IF(OR(VALUE(LEFT(O7298,2))&gt;IF(RIGHT(J7298,1)="M",7,19),AND(OR(LEFT(O7298,2)={"07","19"}),VALUE(RIGHT(O7298,2))&gt;15)),TRUE,FALSE))</f>
        <v/>
      </c>
      <c r="T7298" s="77" t="str">
        <f>IF(O7298="","",IF(OR(VALUE(LEFT(O7298,2))&gt;IF(RIGHT(J7298,1)="M",7,19),AND(OR(LEFT(O7298,2)={"07","19"}),VALUE(RIGHT(O7298,2))&gt;5)),TRUE,FALSE))</f>
        <v/>
      </c>
    </row>
    <row r="7299" spans="12:20" x14ac:dyDescent="0.25">
      <c r="L7299" s="75">
        <f>COUNTIF($B$2:B7299,B7299)</f>
        <v>0</v>
      </c>
      <c r="M7299" s="75">
        <f>COUNTIF($L$2:L7299,4)</f>
        <v>42</v>
      </c>
      <c r="N7299" s="76" t="str">
        <f t="shared" ref="N7299:N7362" si="574">A7299&amp;DAY(C7299)</f>
        <v>0</v>
      </c>
      <c r="O7299" s="76" t="str">
        <f t="shared" si="570"/>
        <v/>
      </c>
      <c r="P7299" s="75" t="str">
        <f t="shared" si="571"/>
        <v/>
      </c>
      <c r="Q7299" s="77" t="str">
        <f t="shared" si="572"/>
        <v/>
      </c>
      <c r="R7299" s="77" t="str">
        <f t="shared" si="573"/>
        <v/>
      </c>
      <c r="S7299" s="77" t="str">
        <f>IF(O7299="","",IF(OR(VALUE(LEFT(O7299,2))&gt;IF(RIGHT(J7299,1)="M",7,19),AND(OR(LEFT(O7299,2)={"07","19"}),VALUE(RIGHT(O7299,2))&gt;15)),TRUE,FALSE))</f>
        <v/>
      </c>
      <c r="T7299" s="77" t="str">
        <f>IF(O7299="","",IF(OR(VALUE(LEFT(O7299,2))&gt;IF(RIGHT(J7299,1)="M",7,19),AND(OR(LEFT(O7299,2)={"07","19"}),VALUE(RIGHT(O7299,2))&gt;5)),TRUE,FALSE))</f>
        <v/>
      </c>
    </row>
    <row r="7300" spans="12:20" x14ac:dyDescent="0.25">
      <c r="L7300" s="75">
        <f>COUNTIF($B$2:B7300,B7300)</f>
        <v>0</v>
      </c>
      <c r="M7300" s="75">
        <f>COUNTIF($L$2:L7300,4)</f>
        <v>42</v>
      </c>
      <c r="N7300" s="76" t="str">
        <f t="shared" si="574"/>
        <v>0</v>
      </c>
      <c r="O7300" s="76" t="str">
        <f t="shared" si="570"/>
        <v/>
      </c>
      <c r="P7300" s="75" t="str">
        <f t="shared" si="571"/>
        <v/>
      </c>
      <c r="Q7300" s="77" t="str">
        <f t="shared" si="572"/>
        <v/>
      </c>
      <c r="R7300" s="77" t="str">
        <f t="shared" si="573"/>
        <v/>
      </c>
      <c r="S7300" s="77" t="str">
        <f>IF(O7300="","",IF(OR(VALUE(LEFT(O7300,2))&gt;IF(RIGHT(J7300,1)="M",7,19),AND(OR(LEFT(O7300,2)={"07","19"}),VALUE(RIGHT(O7300,2))&gt;15)),TRUE,FALSE))</f>
        <v/>
      </c>
      <c r="T7300" s="77" t="str">
        <f>IF(O7300="","",IF(OR(VALUE(LEFT(O7300,2))&gt;IF(RIGHT(J7300,1)="M",7,19),AND(OR(LEFT(O7300,2)={"07","19"}),VALUE(RIGHT(O7300,2))&gt;5)),TRUE,FALSE))</f>
        <v/>
      </c>
    </row>
    <row r="7301" spans="12:20" x14ac:dyDescent="0.25">
      <c r="L7301" s="75">
        <f>COUNTIF($B$2:B7301,B7301)</f>
        <v>0</v>
      </c>
      <c r="M7301" s="75">
        <f>COUNTIF($L$2:L7301,4)</f>
        <v>42</v>
      </c>
      <c r="N7301" s="76" t="str">
        <f t="shared" si="574"/>
        <v>0</v>
      </c>
      <c r="O7301" s="76" t="str">
        <f t="shared" si="570"/>
        <v/>
      </c>
      <c r="P7301" s="75" t="str">
        <f t="shared" si="571"/>
        <v/>
      </c>
      <c r="Q7301" s="77" t="str">
        <f t="shared" si="572"/>
        <v/>
      </c>
      <c r="R7301" s="77" t="str">
        <f t="shared" si="573"/>
        <v/>
      </c>
      <c r="S7301" s="77" t="str">
        <f>IF(O7301="","",IF(OR(VALUE(LEFT(O7301,2))&gt;IF(RIGHT(J7301,1)="M",7,19),AND(OR(LEFT(O7301,2)={"07","19"}),VALUE(RIGHT(O7301,2))&gt;15)),TRUE,FALSE))</f>
        <v/>
      </c>
      <c r="T7301" s="77" t="str">
        <f>IF(O7301="","",IF(OR(VALUE(LEFT(O7301,2))&gt;IF(RIGHT(J7301,1)="M",7,19),AND(OR(LEFT(O7301,2)={"07","19"}),VALUE(RIGHT(O7301,2))&gt;5)),TRUE,FALSE))</f>
        <v/>
      </c>
    </row>
    <row r="7302" spans="12:20" x14ac:dyDescent="0.25">
      <c r="L7302" s="75">
        <f>COUNTIF($B$2:B7302,B7302)</f>
        <v>0</v>
      </c>
      <c r="M7302" s="75">
        <f>COUNTIF($L$2:L7302,4)</f>
        <v>42</v>
      </c>
      <c r="N7302" s="76" t="str">
        <f t="shared" si="574"/>
        <v>0</v>
      </c>
      <c r="O7302" s="76" t="str">
        <f t="shared" si="570"/>
        <v/>
      </c>
      <c r="P7302" s="75" t="str">
        <f t="shared" si="571"/>
        <v/>
      </c>
      <c r="Q7302" s="77" t="str">
        <f t="shared" si="572"/>
        <v/>
      </c>
      <c r="R7302" s="77" t="str">
        <f t="shared" si="573"/>
        <v/>
      </c>
      <c r="S7302" s="77" t="str">
        <f>IF(O7302="","",IF(OR(VALUE(LEFT(O7302,2))&gt;IF(RIGHT(J7302,1)="M",7,19),AND(OR(LEFT(O7302,2)={"07","19"}),VALUE(RIGHT(O7302,2))&gt;15)),TRUE,FALSE))</f>
        <v/>
      </c>
      <c r="T7302" s="77" t="str">
        <f>IF(O7302="","",IF(OR(VALUE(LEFT(O7302,2))&gt;IF(RIGHT(J7302,1)="M",7,19),AND(OR(LEFT(O7302,2)={"07","19"}),VALUE(RIGHT(O7302,2))&gt;5)),TRUE,FALSE))</f>
        <v/>
      </c>
    </row>
    <row r="7303" spans="12:20" x14ac:dyDescent="0.25">
      <c r="L7303" s="75">
        <f>COUNTIF($B$2:B7303,B7303)</f>
        <v>0</v>
      </c>
      <c r="M7303" s="75">
        <f>COUNTIF($L$2:L7303,4)</f>
        <v>42</v>
      </c>
      <c r="N7303" s="76" t="str">
        <f t="shared" si="574"/>
        <v>0</v>
      </c>
      <c r="O7303" s="76" t="str">
        <f t="shared" si="570"/>
        <v/>
      </c>
      <c r="P7303" s="75" t="str">
        <f t="shared" si="571"/>
        <v/>
      </c>
      <c r="Q7303" s="77" t="str">
        <f t="shared" si="572"/>
        <v/>
      </c>
      <c r="R7303" s="77" t="str">
        <f t="shared" si="573"/>
        <v/>
      </c>
      <c r="S7303" s="77" t="str">
        <f>IF(O7303="","",IF(OR(VALUE(LEFT(O7303,2))&gt;IF(RIGHT(J7303,1)="M",7,19),AND(OR(LEFT(O7303,2)={"07","19"}),VALUE(RIGHT(O7303,2))&gt;15)),TRUE,FALSE))</f>
        <v/>
      </c>
      <c r="T7303" s="77" t="str">
        <f>IF(O7303="","",IF(OR(VALUE(LEFT(O7303,2))&gt;IF(RIGHT(J7303,1)="M",7,19),AND(OR(LEFT(O7303,2)={"07","19"}),VALUE(RIGHT(O7303,2))&gt;5)),TRUE,FALSE))</f>
        <v/>
      </c>
    </row>
    <row r="7304" spans="12:20" x14ac:dyDescent="0.25">
      <c r="L7304" s="75">
        <f>COUNTIF($B$2:B7304,B7304)</f>
        <v>0</v>
      </c>
      <c r="M7304" s="75">
        <f>COUNTIF($L$2:L7304,4)</f>
        <v>42</v>
      </c>
      <c r="N7304" s="76" t="str">
        <f t="shared" si="574"/>
        <v>0</v>
      </c>
      <c r="O7304" s="76" t="str">
        <f t="shared" si="570"/>
        <v/>
      </c>
      <c r="P7304" s="75" t="str">
        <f t="shared" si="571"/>
        <v/>
      </c>
      <c r="Q7304" s="77" t="str">
        <f t="shared" si="572"/>
        <v/>
      </c>
      <c r="R7304" s="77" t="str">
        <f t="shared" si="573"/>
        <v/>
      </c>
      <c r="S7304" s="77" t="str">
        <f>IF(O7304="","",IF(OR(VALUE(LEFT(O7304,2))&gt;IF(RIGHT(J7304,1)="M",7,19),AND(OR(LEFT(O7304,2)={"07","19"}),VALUE(RIGHT(O7304,2))&gt;15)),TRUE,FALSE))</f>
        <v/>
      </c>
      <c r="T7304" s="77" t="str">
        <f>IF(O7304="","",IF(OR(VALUE(LEFT(O7304,2))&gt;IF(RIGHT(J7304,1)="M",7,19),AND(OR(LEFT(O7304,2)={"07","19"}),VALUE(RIGHT(O7304,2))&gt;5)),TRUE,FALSE))</f>
        <v/>
      </c>
    </row>
    <row r="7305" spans="12:20" x14ac:dyDescent="0.25">
      <c r="L7305" s="75">
        <f>COUNTIF($B$2:B7305,B7305)</f>
        <v>0</v>
      </c>
      <c r="M7305" s="75">
        <f>COUNTIF($L$2:L7305,4)</f>
        <v>42</v>
      </c>
      <c r="N7305" s="76" t="str">
        <f t="shared" si="574"/>
        <v>0</v>
      </c>
      <c r="O7305" s="76" t="str">
        <f t="shared" si="570"/>
        <v/>
      </c>
      <c r="P7305" s="75" t="str">
        <f t="shared" si="571"/>
        <v/>
      </c>
      <c r="Q7305" s="77" t="str">
        <f t="shared" si="572"/>
        <v/>
      </c>
      <c r="R7305" s="77" t="str">
        <f t="shared" si="573"/>
        <v/>
      </c>
      <c r="S7305" s="77" t="str">
        <f>IF(O7305="","",IF(OR(VALUE(LEFT(O7305,2))&gt;IF(RIGHT(J7305,1)="M",7,19),AND(OR(LEFT(O7305,2)={"07","19"}),VALUE(RIGHT(O7305,2))&gt;15)),TRUE,FALSE))</f>
        <v/>
      </c>
      <c r="T7305" s="77" t="str">
        <f>IF(O7305="","",IF(OR(VALUE(LEFT(O7305,2))&gt;IF(RIGHT(J7305,1)="M",7,19),AND(OR(LEFT(O7305,2)={"07","19"}),VALUE(RIGHT(O7305,2))&gt;5)),TRUE,FALSE))</f>
        <v/>
      </c>
    </row>
    <row r="7306" spans="12:20" x14ac:dyDescent="0.25">
      <c r="L7306" s="75">
        <f>COUNTIF($B$2:B7306,B7306)</f>
        <v>0</v>
      </c>
      <c r="M7306" s="75">
        <f>COUNTIF($L$2:L7306,4)</f>
        <v>42</v>
      </c>
      <c r="N7306" s="76" t="str">
        <f t="shared" si="574"/>
        <v>0</v>
      </c>
      <c r="O7306" s="76" t="str">
        <f t="shared" si="570"/>
        <v/>
      </c>
      <c r="P7306" s="75" t="str">
        <f t="shared" si="571"/>
        <v/>
      </c>
      <c r="Q7306" s="77" t="str">
        <f t="shared" si="572"/>
        <v/>
      </c>
      <c r="R7306" s="77" t="str">
        <f t="shared" si="573"/>
        <v/>
      </c>
      <c r="S7306" s="77" t="str">
        <f>IF(O7306="","",IF(OR(VALUE(LEFT(O7306,2))&gt;IF(RIGHT(J7306,1)="M",7,19),AND(OR(LEFT(O7306,2)={"07","19"}),VALUE(RIGHT(O7306,2))&gt;15)),TRUE,FALSE))</f>
        <v/>
      </c>
      <c r="T7306" s="77" t="str">
        <f>IF(O7306="","",IF(OR(VALUE(LEFT(O7306,2))&gt;IF(RIGHT(J7306,1)="M",7,19),AND(OR(LEFT(O7306,2)={"07","19"}),VALUE(RIGHT(O7306,2))&gt;5)),TRUE,FALSE))</f>
        <v/>
      </c>
    </row>
    <row r="7307" spans="12:20" x14ac:dyDescent="0.25">
      <c r="L7307" s="75">
        <f>COUNTIF($B$2:B7307,B7307)</f>
        <v>0</v>
      </c>
      <c r="M7307" s="75">
        <f>COUNTIF($L$2:L7307,4)</f>
        <v>42</v>
      </c>
      <c r="N7307" s="76" t="str">
        <f t="shared" si="574"/>
        <v>0</v>
      </c>
      <c r="O7307" s="76" t="str">
        <f t="shared" si="570"/>
        <v/>
      </c>
      <c r="P7307" s="75" t="str">
        <f t="shared" si="571"/>
        <v/>
      </c>
      <c r="Q7307" s="77" t="str">
        <f t="shared" si="572"/>
        <v/>
      </c>
      <c r="R7307" s="77" t="str">
        <f t="shared" si="573"/>
        <v/>
      </c>
      <c r="S7307" s="77" t="str">
        <f>IF(O7307="","",IF(OR(VALUE(LEFT(O7307,2))&gt;IF(RIGHT(J7307,1)="M",7,19),AND(OR(LEFT(O7307,2)={"07","19"}),VALUE(RIGHT(O7307,2))&gt;15)),TRUE,FALSE))</f>
        <v/>
      </c>
      <c r="T7307" s="77" t="str">
        <f>IF(O7307="","",IF(OR(VALUE(LEFT(O7307,2))&gt;IF(RIGHT(J7307,1)="M",7,19),AND(OR(LEFT(O7307,2)={"07","19"}),VALUE(RIGHT(O7307,2))&gt;5)),TRUE,FALSE))</f>
        <v/>
      </c>
    </row>
    <row r="7308" spans="12:20" x14ac:dyDescent="0.25">
      <c r="L7308" s="75">
        <f>COUNTIF($B$2:B7308,B7308)</f>
        <v>0</v>
      </c>
      <c r="M7308" s="75">
        <f>COUNTIF($L$2:L7308,4)</f>
        <v>42</v>
      </c>
      <c r="N7308" s="76" t="str">
        <f t="shared" si="574"/>
        <v>0</v>
      </c>
      <c r="O7308" s="76" t="str">
        <f t="shared" si="570"/>
        <v/>
      </c>
      <c r="P7308" s="75" t="str">
        <f t="shared" si="571"/>
        <v/>
      </c>
      <c r="Q7308" s="77" t="str">
        <f t="shared" si="572"/>
        <v/>
      </c>
      <c r="R7308" s="77" t="str">
        <f t="shared" si="573"/>
        <v/>
      </c>
      <c r="S7308" s="77" t="str">
        <f>IF(O7308="","",IF(OR(VALUE(LEFT(O7308,2))&gt;IF(RIGHT(J7308,1)="M",7,19),AND(OR(LEFT(O7308,2)={"07","19"}),VALUE(RIGHT(O7308,2))&gt;15)),TRUE,FALSE))</f>
        <v/>
      </c>
      <c r="T7308" s="77" t="str">
        <f>IF(O7308="","",IF(OR(VALUE(LEFT(O7308,2))&gt;IF(RIGHT(J7308,1)="M",7,19),AND(OR(LEFT(O7308,2)={"07","19"}),VALUE(RIGHT(O7308,2))&gt;5)),TRUE,FALSE))</f>
        <v/>
      </c>
    </row>
    <row r="7309" spans="12:20" x14ac:dyDescent="0.25">
      <c r="L7309" s="75">
        <f>COUNTIF($B$2:B7309,B7309)</f>
        <v>0</v>
      </c>
      <c r="M7309" s="75">
        <f>COUNTIF($L$2:L7309,4)</f>
        <v>42</v>
      </c>
      <c r="N7309" s="76" t="str">
        <f t="shared" si="574"/>
        <v>0</v>
      </c>
      <c r="O7309" s="76" t="str">
        <f t="shared" si="570"/>
        <v/>
      </c>
      <c r="P7309" s="75" t="str">
        <f t="shared" si="571"/>
        <v/>
      </c>
      <c r="Q7309" s="77" t="str">
        <f t="shared" si="572"/>
        <v/>
      </c>
      <c r="R7309" s="77" t="str">
        <f t="shared" si="573"/>
        <v/>
      </c>
      <c r="S7309" s="77" t="str">
        <f>IF(O7309="","",IF(OR(VALUE(LEFT(O7309,2))&gt;IF(RIGHT(J7309,1)="M",7,19),AND(OR(LEFT(O7309,2)={"07","19"}),VALUE(RIGHT(O7309,2))&gt;15)),TRUE,FALSE))</f>
        <v/>
      </c>
      <c r="T7309" s="77" t="str">
        <f>IF(O7309="","",IF(OR(VALUE(LEFT(O7309,2))&gt;IF(RIGHT(J7309,1)="M",7,19),AND(OR(LEFT(O7309,2)={"07","19"}),VALUE(RIGHT(O7309,2))&gt;5)),TRUE,FALSE))</f>
        <v/>
      </c>
    </row>
    <row r="7310" spans="12:20" x14ac:dyDescent="0.25">
      <c r="L7310" s="75">
        <f>COUNTIF($B$2:B7310,B7310)</f>
        <v>0</v>
      </c>
      <c r="M7310" s="75">
        <f>COUNTIF($L$2:L7310,4)</f>
        <v>42</v>
      </c>
      <c r="N7310" s="76" t="str">
        <f t="shared" si="574"/>
        <v>0</v>
      </c>
      <c r="O7310" s="76" t="str">
        <f t="shared" si="570"/>
        <v/>
      </c>
      <c r="P7310" s="75" t="str">
        <f t="shared" si="571"/>
        <v/>
      </c>
      <c r="Q7310" s="77" t="str">
        <f t="shared" si="572"/>
        <v/>
      </c>
      <c r="R7310" s="77" t="str">
        <f t="shared" si="573"/>
        <v/>
      </c>
      <c r="S7310" s="77" t="str">
        <f>IF(O7310="","",IF(OR(VALUE(LEFT(O7310,2))&gt;IF(RIGHT(J7310,1)="M",7,19),AND(OR(LEFT(O7310,2)={"07","19"}),VALUE(RIGHT(O7310,2))&gt;15)),TRUE,FALSE))</f>
        <v/>
      </c>
      <c r="T7310" s="77" t="str">
        <f>IF(O7310="","",IF(OR(VALUE(LEFT(O7310,2))&gt;IF(RIGHT(J7310,1)="M",7,19),AND(OR(LEFT(O7310,2)={"07","19"}),VALUE(RIGHT(O7310,2))&gt;5)),TRUE,FALSE))</f>
        <v/>
      </c>
    </row>
    <row r="7311" spans="12:20" x14ac:dyDescent="0.25">
      <c r="L7311" s="75">
        <f>COUNTIF($B$2:B7311,B7311)</f>
        <v>0</v>
      </c>
      <c r="M7311" s="75">
        <f>COUNTIF($L$2:L7311,4)</f>
        <v>42</v>
      </c>
      <c r="N7311" s="76" t="str">
        <f t="shared" si="574"/>
        <v>0</v>
      </c>
      <c r="O7311" s="76" t="str">
        <f t="shared" si="570"/>
        <v/>
      </c>
      <c r="P7311" s="75" t="str">
        <f t="shared" si="571"/>
        <v/>
      </c>
      <c r="Q7311" s="77" t="str">
        <f t="shared" si="572"/>
        <v/>
      </c>
      <c r="R7311" s="77" t="str">
        <f t="shared" si="573"/>
        <v/>
      </c>
      <c r="S7311" s="77" t="str">
        <f>IF(O7311="","",IF(OR(VALUE(LEFT(O7311,2))&gt;IF(RIGHT(J7311,1)="M",7,19),AND(OR(LEFT(O7311,2)={"07","19"}),VALUE(RIGHT(O7311,2))&gt;15)),TRUE,FALSE))</f>
        <v/>
      </c>
      <c r="T7311" s="77" t="str">
        <f>IF(O7311="","",IF(OR(VALUE(LEFT(O7311,2))&gt;IF(RIGHT(J7311,1)="M",7,19),AND(OR(LEFT(O7311,2)={"07","19"}),VALUE(RIGHT(O7311,2))&gt;5)),TRUE,FALSE))</f>
        <v/>
      </c>
    </row>
    <row r="7312" spans="12:20" x14ac:dyDescent="0.25">
      <c r="L7312" s="75">
        <f>COUNTIF($B$2:B7312,B7312)</f>
        <v>0</v>
      </c>
      <c r="M7312" s="75">
        <f>COUNTIF($L$2:L7312,4)</f>
        <v>42</v>
      </c>
      <c r="N7312" s="76" t="str">
        <f t="shared" si="574"/>
        <v>0</v>
      </c>
      <c r="O7312" s="76" t="str">
        <f t="shared" si="570"/>
        <v/>
      </c>
      <c r="P7312" s="75" t="str">
        <f t="shared" si="571"/>
        <v/>
      </c>
      <c r="Q7312" s="77" t="str">
        <f t="shared" si="572"/>
        <v/>
      </c>
      <c r="R7312" s="77" t="str">
        <f t="shared" si="573"/>
        <v/>
      </c>
      <c r="S7312" s="77" t="str">
        <f>IF(O7312="","",IF(OR(VALUE(LEFT(O7312,2))&gt;IF(RIGHT(J7312,1)="M",7,19),AND(OR(LEFT(O7312,2)={"07","19"}),VALUE(RIGHT(O7312,2))&gt;15)),TRUE,FALSE))</f>
        <v/>
      </c>
      <c r="T7312" s="77" t="str">
        <f>IF(O7312="","",IF(OR(VALUE(LEFT(O7312,2))&gt;IF(RIGHT(J7312,1)="M",7,19),AND(OR(LEFT(O7312,2)={"07","19"}),VALUE(RIGHT(O7312,2))&gt;5)),TRUE,FALSE))</f>
        <v/>
      </c>
    </row>
    <row r="7313" spans="12:20" x14ac:dyDescent="0.25">
      <c r="L7313" s="75">
        <f>COUNTIF($B$2:B7313,B7313)</f>
        <v>0</v>
      </c>
      <c r="M7313" s="75">
        <f>COUNTIF($L$2:L7313,4)</f>
        <v>42</v>
      </c>
      <c r="N7313" s="76" t="str">
        <f t="shared" si="574"/>
        <v>0</v>
      </c>
      <c r="O7313" s="76" t="str">
        <f t="shared" si="570"/>
        <v/>
      </c>
      <c r="P7313" s="75" t="str">
        <f t="shared" si="571"/>
        <v/>
      </c>
      <c r="Q7313" s="77" t="str">
        <f t="shared" si="572"/>
        <v/>
      </c>
      <c r="R7313" s="77" t="str">
        <f t="shared" si="573"/>
        <v/>
      </c>
      <c r="S7313" s="77" t="str">
        <f>IF(O7313="","",IF(OR(VALUE(LEFT(O7313,2))&gt;IF(RIGHT(J7313,1)="M",7,19),AND(OR(LEFT(O7313,2)={"07","19"}),VALUE(RIGHT(O7313,2))&gt;15)),TRUE,FALSE))</f>
        <v/>
      </c>
      <c r="T7313" s="77" t="str">
        <f>IF(O7313="","",IF(OR(VALUE(LEFT(O7313,2))&gt;IF(RIGHT(J7313,1)="M",7,19),AND(OR(LEFT(O7313,2)={"07","19"}),VALUE(RIGHT(O7313,2))&gt;5)),TRUE,FALSE))</f>
        <v/>
      </c>
    </row>
    <row r="7314" spans="12:20" x14ac:dyDescent="0.25">
      <c r="L7314" s="75">
        <f>COUNTIF($B$2:B7314,B7314)</f>
        <v>0</v>
      </c>
      <c r="M7314" s="75">
        <f>COUNTIF($L$2:L7314,4)</f>
        <v>42</v>
      </c>
      <c r="N7314" s="76" t="str">
        <f t="shared" si="574"/>
        <v>0</v>
      </c>
      <c r="O7314" s="76" t="str">
        <f t="shared" si="570"/>
        <v/>
      </c>
      <c r="P7314" s="75" t="str">
        <f t="shared" si="571"/>
        <v/>
      </c>
      <c r="Q7314" s="77" t="str">
        <f t="shared" si="572"/>
        <v/>
      </c>
      <c r="R7314" s="77" t="str">
        <f t="shared" si="573"/>
        <v/>
      </c>
      <c r="S7314" s="77" t="str">
        <f>IF(O7314="","",IF(OR(VALUE(LEFT(O7314,2))&gt;IF(RIGHT(J7314,1)="M",7,19),AND(OR(LEFT(O7314,2)={"07","19"}),VALUE(RIGHT(O7314,2))&gt;15)),TRUE,FALSE))</f>
        <v/>
      </c>
      <c r="T7314" s="77" t="str">
        <f>IF(O7314="","",IF(OR(VALUE(LEFT(O7314,2))&gt;IF(RIGHT(J7314,1)="M",7,19),AND(OR(LEFT(O7314,2)={"07","19"}),VALUE(RIGHT(O7314,2))&gt;5)),TRUE,FALSE))</f>
        <v/>
      </c>
    </row>
    <row r="7315" spans="12:20" x14ac:dyDescent="0.25">
      <c r="L7315" s="75">
        <f>COUNTIF($B$2:B7315,B7315)</f>
        <v>0</v>
      </c>
      <c r="M7315" s="75">
        <f>COUNTIF($L$2:L7315,4)</f>
        <v>42</v>
      </c>
      <c r="N7315" s="76" t="str">
        <f t="shared" si="574"/>
        <v>0</v>
      </c>
      <c r="O7315" s="76" t="str">
        <f t="shared" si="570"/>
        <v/>
      </c>
      <c r="P7315" s="75" t="str">
        <f t="shared" si="571"/>
        <v/>
      </c>
      <c r="Q7315" s="77" t="str">
        <f t="shared" si="572"/>
        <v/>
      </c>
      <c r="R7315" s="77" t="str">
        <f t="shared" si="573"/>
        <v/>
      </c>
      <c r="S7315" s="77" t="str">
        <f>IF(O7315="","",IF(OR(VALUE(LEFT(O7315,2))&gt;IF(RIGHT(J7315,1)="M",7,19),AND(OR(LEFT(O7315,2)={"07","19"}),VALUE(RIGHT(O7315,2))&gt;15)),TRUE,FALSE))</f>
        <v/>
      </c>
      <c r="T7315" s="77" t="str">
        <f>IF(O7315="","",IF(OR(VALUE(LEFT(O7315,2))&gt;IF(RIGHT(J7315,1)="M",7,19),AND(OR(LEFT(O7315,2)={"07","19"}),VALUE(RIGHT(O7315,2))&gt;5)),TRUE,FALSE))</f>
        <v/>
      </c>
    </row>
    <row r="7316" spans="12:20" x14ac:dyDescent="0.25">
      <c r="L7316" s="75">
        <f>COUNTIF($B$2:B7316,B7316)</f>
        <v>0</v>
      </c>
      <c r="M7316" s="75">
        <f>COUNTIF($L$2:L7316,4)</f>
        <v>42</v>
      </c>
      <c r="N7316" s="76" t="str">
        <f t="shared" si="574"/>
        <v>0</v>
      </c>
      <c r="O7316" s="76" t="str">
        <f t="shared" si="570"/>
        <v/>
      </c>
      <c r="P7316" s="75" t="str">
        <f t="shared" si="571"/>
        <v/>
      </c>
      <c r="Q7316" s="77" t="str">
        <f t="shared" si="572"/>
        <v/>
      </c>
      <c r="R7316" s="77" t="str">
        <f t="shared" si="573"/>
        <v/>
      </c>
      <c r="S7316" s="77" t="str">
        <f>IF(O7316="","",IF(OR(VALUE(LEFT(O7316,2))&gt;IF(RIGHT(J7316,1)="M",7,19),AND(OR(LEFT(O7316,2)={"07","19"}),VALUE(RIGHT(O7316,2))&gt;15)),TRUE,FALSE))</f>
        <v/>
      </c>
      <c r="T7316" s="77" t="str">
        <f>IF(O7316="","",IF(OR(VALUE(LEFT(O7316,2))&gt;IF(RIGHT(J7316,1)="M",7,19),AND(OR(LEFT(O7316,2)={"07","19"}),VALUE(RIGHT(O7316,2))&gt;5)),TRUE,FALSE))</f>
        <v/>
      </c>
    </row>
    <row r="7317" spans="12:20" x14ac:dyDescent="0.25">
      <c r="L7317" s="75">
        <f>COUNTIF($B$2:B7317,B7317)</f>
        <v>0</v>
      </c>
      <c r="M7317" s="75">
        <f>COUNTIF($L$2:L7317,4)</f>
        <v>42</v>
      </c>
      <c r="N7317" s="76" t="str">
        <f t="shared" si="574"/>
        <v>0</v>
      </c>
      <c r="O7317" s="76" t="str">
        <f t="shared" si="570"/>
        <v/>
      </c>
      <c r="P7317" s="75" t="str">
        <f t="shared" si="571"/>
        <v/>
      </c>
      <c r="Q7317" s="77" t="str">
        <f t="shared" si="572"/>
        <v/>
      </c>
      <c r="R7317" s="77" t="str">
        <f t="shared" si="573"/>
        <v/>
      </c>
      <c r="S7317" s="77" t="str">
        <f>IF(O7317="","",IF(OR(VALUE(LEFT(O7317,2))&gt;IF(RIGHT(J7317,1)="M",7,19),AND(OR(LEFT(O7317,2)={"07","19"}),VALUE(RIGHT(O7317,2))&gt;15)),TRUE,FALSE))</f>
        <v/>
      </c>
      <c r="T7317" s="77" t="str">
        <f>IF(O7317="","",IF(OR(VALUE(LEFT(O7317,2))&gt;IF(RIGHT(J7317,1)="M",7,19),AND(OR(LEFT(O7317,2)={"07","19"}),VALUE(RIGHT(O7317,2))&gt;5)),TRUE,FALSE))</f>
        <v/>
      </c>
    </row>
    <row r="7318" spans="12:20" x14ac:dyDescent="0.25">
      <c r="L7318" s="75">
        <f>COUNTIF($B$2:B7318,B7318)</f>
        <v>0</v>
      </c>
      <c r="M7318" s="75">
        <f>COUNTIF($L$2:L7318,4)</f>
        <v>42</v>
      </c>
      <c r="N7318" s="76" t="str">
        <f t="shared" si="574"/>
        <v>0</v>
      </c>
      <c r="O7318" s="76" t="str">
        <f t="shared" si="570"/>
        <v/>
      </c>
      <c r="P7318" s="75" t="str">
        <f t="shared" si="571"/>
        <v/>
      </c>
      <c r="Q7318" s="77" t="str">
        <f t="shared" si="572"/>
        <v/>
      </c>
      <c r="R7318" s="77" t="str">
        <f t="shared" si="573"/>
        <v/>
      </c>
      <c r="S7318" s="77" t="str">
        <f>IF(O7318="","",IF(OR(VALUE(LEFT(O7318,2))&gt;IF(RIGHT(J7318,1)="M",7,19),AND(OR(LEFT(O7318,2)={"07","19"}),VALUE(RIGHT(O7318,2))&gt;15)),TRUE,FALSE))</f>
        <v/>
      </c>
      <c r="T7318" s="77" t="str">
        <f>IF(O7318="","",IF(OR(VALUE(LEFT(O7318,2))&gt;IF(RIGHT(J7318,1)="M",7,19),AND(OR(LEFT(O7318,2)={"07","19"}),VALUE(RIGHT(O7318,2))&gt;5)),TRUE,FALSE))</f>
        <v/>
      </c>
    </row>
    <row r="7319" spans="12:20" x14ac:dyDescent="0.25">
      <c r="L7319" s="75">
        <f>COUNTIF($B$2:B7319,B7319)</f>
        <v>0</v>
      </c>
      <c r="M7319" s="75">
        <f>COUNTIF($L$2:L7319,4)</f>
        <v>42</v>
      </c>
      <c r="N7319" s="76" t="str">
        <f t="shared" si="574"/>
        <v>0</v>
      </c>
      <c r="O7319" s="76" t="str">
        <f t="shared" si="570"/>
        <v/>
      </c>
      <c r="P7319" s="75" t="str">
        <f t="shared" si="571"/>
        <v/>
      </c>
      <c r="Q7319" s="77" t="str">
        <f t="shared" si="572"/>
        <v/>
      </c>
      <c r="R7319" s="77" t="str">
        <f t="shared" si="573"/>
        <v/>
      </c>
      <c r="S7319" s="77" t="str">
        <f>IF(O7319="","",IF(OR(VALUE(LEFT(O7319,2))&gt;IF(RIGHT(J7319,1)="M",7,19),AND(OR(LEFT(O7319,2)={"07","19"}),VALUE(RIGHT(O7319,2))&gt;15)),TRUE,FALSE))</f>
        <v/>
      </c>
      <c r="T7319" s="77" t="str">
        <f>IF(O7319="","",IF(OR(VALUE(LEFT(O7319,2))&gt;IF(RIGHT(J7319,1)="M",7,19),AND(OR(LEFT(O7319,2)={"07","19"}),VALUE(RIGHT(O7319,2))&gt;5)),TRUE,FALSE))</f>
        <v/>
      </c>
    </row>
    <row r="7320" spans="12:20" x14ac:dyDescent="0.25">
      <c r="L7320" s="75">
        <f>COUNTIF($B$2:B7320,B7320)</f>
        <v>0</v>
      </c>
      <c r="M7320" s="75">
        <f>COUNTIF($L$2:L7320,4)</f>
        <v>42</v>
      </c>
      <c r="N7320" s="76" t="str">
        <f t="shared" si="574"/>
        <v>0</v>
      </c>
      <c r="O7320" s="76" t="str">
        <f t="shared" si="570"/>
        <v/>
      </c>
      <c r="P7320" s="75" t="str">
        <f t="shared" si="571"/>
        <v/>
      </c>
      <c r="Q7320" s="77" t="str">
        <f t="shared" si="572"/>
        <v/>
      </c>
      <c r="R7320" s="77" t="str">
        <f t="shared" si="573"/>
        <v/>
      </c>
      <c r="S7320" s="77" t="str">
        <f>IF(O7320="","",IF(OR(VALUE(LEFT(O7320,2))&gt;IF(RIGHT(J7320,1)="M",7,19),AND(OR(LEFT(O7320,2)={"07","19"}),VALUE(RIGHT(O7320,2))&gt;15)),TRUE,FALSE))</f>
        <v/>
      </c>
      <c r="T7320" s="77" t="str">
        <f>IF(O7320="","",IF(OR(VALUE(LEFT(O7320,2))&gt;IF(RIGHT(J7320,1)="M",7,19),AND(OR(LEFT(O7320,2)={"07","19"}),VALUE(RIGHT(O7320,2))&gt;5)),TRUE,FALSE))</f>
        <v/>
      </c>
    </row>
    <row r="7321" spans="12:20" x14ac:dyDescent="0.25">
      <c r="L7321" s="75">
        <f>COUNTIF($B$2:B7321,B7321)</f>
        <v>0</v>
      </c>
      <c r="M7321" s="75">
        <f>COUNTIF($L$2:L7321,4)</f>
        <v>42</v>
      </c>
      <c r="N7321" s="76" t="str">
        <f t="shared" si="574"/>
        <v>0</v>
      </c>
      <c r="O7321" s="76" t="str">
        <f t="shared" si="570"/>
        <v/>
      </c>
      <c r="P7321" s="75" t="str">
        <f t="shared" si="571"/>
        <v/>
      </c>
      <c r="Q7321" s="77" t="str">
        <f t="shared" si="572"/>
        <v/>
      </c>
      <c r="R7321" s="77" t="str">
        <f t="shared" si="573"/>
        <v/>
      </c>
      <c r="S7321" s="77" t="str">
        <f>IF(O7321="","",IF(OR(VALUE(LEFT(O7321,2))&gt;IF(RIGHT(J7321,1)="M",7,19),AND(OR(LEFT(O7321,2)={"07","19"}),VALUE(RIGHT(O7321,2))&gt;15)),TRUE,FALSE))</f>
        <v/>
      </c>
      <c r="T7321" s="77" t="str">
        <f>IF(O7321="","",IF(OR(VALUE(LEFT(O7321,2))&gt;IF(RIGHT(J7321,1)="M",7,19),AND(OR(LEFT(O7321,2)={"07","19"}),VALUE(RIGHT(O7321,2))&gt;5)),TRUE,FALSE))</f>
        <v/>
      </c>
    </row>
    <row r="7322" spans="12:20" x14ac:dyDescent="0.25">
      <c r="L7322" s="75">
        <f>COUNTIF($B$2:B7322,B7322)</f>
        <v>0</v>
      </c>
      <c r="M7322" s="75">
        <f>COUNTIF($L$2:L7322,4)</f>
        <v>42</v>
      </c>
      <c r="N7322" s="76" t="str">
        <f t="shared" si="574"/>
        <v>0</v>
      </c>
      <c r="O7322" s="76" t="str">
        <f t="shared" si="570"/>
        <v/>
      </c>
      <c r="P7322" s="75" t="str">
        <f t="shared" si="571"/>
        <v/>
      </c>
      <c r="Q7322" s="77" t="str">
        <f t="shared" si="572"/>
        <v/>
      </c>
      <c r="R7322" s="77" t="str">
        <f t="shared" si="573"/>
        <v/>
      </c>
      <c r="S7322" s="77" t="str">
        <f>IF(O7322="","",IF(OR(VALUE(LEFT(O7322,2))&gt;IF(RIGHT(J7322,1)="M",7,19),AND(OR(LEFT(O7322,2)={"07","19"}),VALUE(RIGHT(O7322,2))&gt;15)),TRUE,FALSE))</f>
        <v/>
      </c>
      <c r="T7322" s="77" t="str">
        <f>IF(O7322="","",IF(OR(VALUE(LEFT(O7322,2))&gt;IF(RIGHT(J7322,1)="M",7,19),AND(OR(LEFT(O7322,2)={"07","19"}),VALUE(RIGHT(O7322,2))&gt;5)),TRUE,FALSE))</f>
        <v/>
      </c>
    </row>
    <row r="7323" spans="12:20" x14ac:dyDescent="0.25">
      <c r="L7323" s="75">
        <f>COUNTIF($B$2:B7323,B7323)</f>
        <v>0</v>
      </c>
      <c r="M7323" s="75">
        <f>COUNTIF($L$2:L7323,4)</f>
        <v>42</v>
      </c>
      <c r="N7323" s="76" t="str">
        <f t="shared" si="574"/>
        <v>0</v>
      </c>
      <c r="O7323" s="76" t="str">
        <f t="shared" si="570"/>
        <v/>
      </c>
      <c r="P7323" s="75" t="str">
        <f t="shared" si="571"/>
        <v/>
      </c>
      <c r="Q7323" s="77" t="str">
        <f t="shared" si="572"/>
        <v/>
      </c>
      <c r="R7323" s="77" t="str">
        <f t="shared" si="573"/>
        <v/>
      </c>
      <c r="S7323" s="77" t="str">
        <f>IF(O7323="","",IF(OR(VALUE(LEFT(O7323,2))&gt;IF(RIGHT(J7323,1)="M",7,19),AND(OR(LEFT(O7323,2)={"07","19"}),VALUE(RIGHT(O7323,2))&gt;15)),TRUE,FALSE))</f>
        <v/>
      </c>
      <c r="T7323" s="77" t="str">
        <f>IF(O7323="","",IF(OR(VALUE(LEFT(O7323,2))&gt;IF(RIGHT(J7323,1)="M",7,19),AND(OR(LEFT(O7323,2)={"07","19"}),VALUE(RIGHT(O7323,2))&gt;5)),TRUE,FALSE))</f>
        <v/>
      </c>
    </row>
    <row r="7324" spans="12:20" x14ac:dyDescent="0.25">
      <c r="L7324" s="75">
        <f>COUNTIF($B$2:B7324,B7324)</f>
        <v>0</v>
      </c>
      <c r="M7324" s="75">
        <f>COUNTIF($L$2:L7324,4)</f>
        <v>42</v>
      </c>
      <c r="N7324" s="76" t="str">
        <f t="shared" si="574"/>
        <v>0</v>
      </c>
      <c r="O7324" s="76" t="str">
        <f t="shared" si="570"/>
        <v/>
      </c>
      <c r="P7324" s="75" t="str">
        <f t="shared" si="571"/>
        <v/>
      </c>
      <c r="Q7324" s="77" t="str">
        <f t="shared" si="572"/>
        <v/>
      </c>
      <c r="R7324" s="77" t="str">
        <f t="shared" si="573"/>
        <v/>
      </c>
      <c r="S7324" s="77" t="str">
        <f>IF(O7324="","",IF(OR(VALUE(LEFT(O7324,2))&gt;IF(RIGHT(J7324,1)="M",7,19),AND(OR(LEFT(O7324,2)={"07","19"}),VALUE(RIGHT(O7324,2))&gt;15)),TRUE,FALSE))</f>
        <v/>
      </c>
      <c r="T7324" s="77" t="str">
        <f>IF(O7324="","",IF(OR(VALUE(LEFT(O7324,2))&gt;IF(RIGHT(J7324,1)="M",7,19),AND(OR(LEFT(O7324,2)={"07","19"}),VALUE(RIGHT(O7324,2))&gt;5)),TRUE,FALSE))</f>
        <v/>
      </c>
    </row>
    <row r="7325" spans="12:20" x14ac:dyDescent="0.25">
      <c r="L7325" s="75">
        <f>COUNTIF($B$2:B7325,B7325)</f>
        <v>0</v>
      </c>
      <c r="M7325" s="75">
        <f>COUNTIF($L$2:L7325,4)</f>
        <v>42</v>
      </c>
      <c r="N7325" s="76" t="str">
        <f t="shared" si="574"/>
        <v>0</v>
      </c>
      <c r="O7325" s="76" t="str">
        <f t="shared" si="570"/>
        <v/>
      </c>
      <c r="P7325" s="75" t="str">
        <f t="shared" si="571"/>
        <v/>
      </c>
      <c r="Q7325" s="77" t="str">
        <f t="shared" si="572"/>
        <v/>
      </c>
      <c r="R7325" s="77" t="str">
        <f t="shared" si="573"/>
        <v/>
      </c>
      <c r="S7325" s="77" t="str">
        <f>IF(O7325="","",IF(OR(VALUE(LEFT(O7325,2))&gt;IF(RIGHT(J7325,1)="M",7,19),AND(OR(LEFT(O7325,2)={"07","19"}),VALUE(RIGHT(O7325,2))&gt;15)),TRUE,FALSE))</f>
        <v/>
      </c>
      <c r="T7325" s="77" t="str">
        <f>IF(O7325="","",IF(OR(VALUE(LEFT(O7325,2))&gt;IF(RIGHT(J7325,1)="M",7,19),AND(OR(LEFT(O7325,2)={"07","19"}),VALUE(RIGHT(O7325,2))&gt;5)),TRUE,FALSE))</f>
        <v/>
      </c>
    </row>
    <row r="7326" spans="12:20" x14ac:dyDescent="0.25">
      <c r="L7326" s="75">
        <f>COUNTIF($B$2:B7326,B7326)</f>
        <v>0</v>
      </c>
      <c r="M7326" s="75">
        <f>COUNTIF($L$2:L7326,4)</f>
        <v>42</v>
      </c>
      <c r="N7326" s="76" t="str">
        <f t="shared" si="574"/>
        <v>0</v>
      </c>
      <c r="O7326" s="76" t="str">
        <f t="shared" si="570"/>
        <v/>
      </c>
      <c r="P7326" s="75" t="str">
        <f t="shared" si="571"/>
        <v/>
      </c>
      <c r="Q7326" s="77" t="str">
        <f t="shared" si="572"/>
        <v/>
      </c>
      <c r="R7326" s="77" t="str">
        <f t="shared" si="573"/>
        <v/>
      </c>
      <c r="S7326" s="77" t="str">
        <f>IF(O7326="","",IF(OR(VALUE(LEFT(O7326,2))&gt;IF(RIGHT(J7326,1)="M",7,19),AND(OR(LEFT(O7326,2)={"07","19"}),VALUE(RIGHT(O7326,2))&gt;15)),TRUE,FALSE))</f>
        <v/>
      </c>
      <c r="T7326" s="77" t="str">
        <f>IF(O7326="","",IF(OR(VALUE(LEFT(O7326,2))&gt;IF(RIGHT(J7326,1)="M",7,19),AND(OR(LEFT(O7326,2)={"07","19"}),VALUE(RIGHT(O7326,2))&gt;5)),TRUE,FALSE))</f>
        <v/>
      </c>
    </row>
    <row r="7327" spans="12:20" x14ac:dyDescent="0.25">
      <c r="L7327" s="75">
        <f>COUNTIF($B$2:B7327,B7327)</f>
        <v>0</v>
      </c>
      <c r="M7327" s="75">
        <f>COUNTIF($L$2:L7327,4)</f>
        <v>42</v>
      </c>
      <c r="N7327" s="76" t="str">
        <f t="shared" si="574"/>
        <v>0</v>
      </c>
      <c r="O7327" s="76" t="str">
        <f t="shared" si="570"/>
        <v/>
      </c>
      <c r="P7327" s="75" t="str">
        <f t="shared" si="571"/>
        <v/>
      </c>
      <c r="Q7327" s="77" t="str">
        <f t="shared" si="572"/>
        <v/>
      </c>
      <c r="R7327" s="77" t="str">
        <f t="shared" si="573"/>
        <v/>
      </c>
      <c r="S7327" s="77" t="str">
        <f>IF(O7327="","",IF(OR(VALUE(LEFT(O7327,2))&gt;IF(RIGHT(J7327,1)="M",7,19),AND(OR(LEFT(O7327,2)={"07","19"}),VALUE(RIGHT(O7327,2))&gt;15)),TRUE,FALSE))</f>
        <v/>
      </c>
      <c r="T7327" s="77" t="str">
        <f>IF(O7327="","",IF(OR(VALUE(LEFT(O7327,2))&gt;IF(RIGHT(J7327,1)="M",7,19),AND(OR(LEFT(O7327,2)={"07","19"}),VALUE(RIGHT(O7327,2))&gt;5)),TRUE,FALSE))</f>
        <v/>
      </c>
    </row>
    <row r="7328" spans="12:20" x14ac:dyDescent="0.25">
      <c r="L7328" s="75">
        <f>COUNTIF($B$2:B7328,B7328)</f>
        <v>0</v>
      </c>
      <c r="M7328" s="75">
        <f>COUNTIF($L$2:L7328,4)</f>
        <v>42</v>
      </c>
      <c r="N7328" s="76" t="str">
        <f t="shared" si="574"/>
        <v>0</v>
      </c>
      <c r="O7328" s="76" t="str">
        <f t="shared" si="570"/>
        <v/>
      </c>
      <c r="P7328" s="75" t="str">
        <f t="shared" si="571"/>
        <v/>
      </c>
      <c r="Q7328" s="77" t="str">
        <f t="shared" si="572"/>
        <v/>
      </c>
      <c r="R7328" s="77" t="str">
        <f t="shared" si="573"/>
        <v/>
      </c>
      <c r="S7328" s="77" t="str">
        <f>IF(O7328="","",IF(OR(VALUE(LEFT(O7328,2))&gt;IF(RIGHT(J7328,1)="M",7,19),AND(OR(LEFT(O7328,2)={"07","19"}),VALUE(RIGHT(O7328,2))&gt;15)),TRUE,FALSE))</f>
        <v/>
      </c>
      <c r="T7328" s="77" t="str">
        <f>IF(O7328="","",IF(OR(VALUE(LEFT(O7328,2))&gt;IF(RIGHT(J7328,1)="M",7,19),AND(OR(LEFT(O7328,2)={"07","19"}),VALUE(RIGHT(O7328,2))&gt;5)),TRUE,FALSE))</f>
        <v/>
      </c>
    </row>
    <row r="7329" spans="12:20" x14ac:dyDescent="0.25">
      <c r="L7329" s="75">
        <f>COUNTIF($B$2:B7329,B7329)</f>
        <v>0</v>
      </c>
      <c r="M7329" s="75">
        <f>COUNTIF($L$2:L7329,4)</f>
        <v>42</v>
      </c>
      <c r="N7329" s="76" t="str">
        <f t="shared" si="574"/>
        <v>0</v>
      </c>
      <c r="O7329" s="76" t="str">
        <f t="shared" si="570"/>
        <v/>
      </c>
      <c r="P7329" s="75" t="str">
        <f t="shared" si="571"/>
        <v/>
      </c>
      <c r="Q7329" s="77" t="str">
        <f t="shared" si="572"/>
        <v/>
      </c>
      <c r="R7329" s="77" t="str">
        <f t="shared" si="573"/>
        <v/>
      </c>
      <c r="S7329" s="77" t="str">
        <f>IF(O7329="","",IF(OR(VALUE(LEFT(O7329,2))&gt;IF(RIGHT(J7329,1)="M",7,19),AND(OR(LEFT(O7329,2)={"07","19"}),VALUE(RIGHT(O7329,2))&gt;15)),TRUE,FALSE))</f>
        <v/>
      </c>
      <c r="T7329" s="77" t="str">
        <f>IF(O7329="","",IF(OR(VALUE(LEFT(O7329,2))&gt;IF(RIGHT(J7329,1)="M",7,19),AND(OR(LEFT(O7329,2)={"07","19"}),VALUE(RIGHT(O7329,2))&gt;5)),TRUE,FALSE))</f>
        <v/>
      </c>
    </row>
    <row r="7330" spans="12:20" x14ac:dyDescent="0.25">
      <c r="L7330" s="75">
        <f>COUNTIF($B$2:B7330,B7330)</f>
        <v>0</v>
      </c>
      <c r="M7330" s="75">
        <f>COUNTIF($L$2:L7330,4)</f>
        <v>42</v>
      </c>
      <c r="N7330" s="76" t="str">
        <f t="shared" si="574"/>
        <v>0</v>
      </c>
      <c r="O7330" s="76" t="str">
        <f t="shared" si="570"/>
        <v/>
      </c>
      <c r="P7330" s="75" t="str">
        <f t="shared" si="571"/>
        <v/>
      </c>
      <c r="Q7330" s="77" t="str">
        <f t="shared" si="572"/>
        <v/>
      </c>
      <c r="R7330" s="77" t="str">
        <f t="shared" si="573"/>
        <v/>
      </c>
      <c r="S7330" s="77" t="str">
        <f>IF(O7330="","",IF(OR(VALUE(LEFT(O7330,2))&gt;IF(RIGHT(J7330,1)="M",7,19),AND(OR(LEFT(O7330,2)={"07","19"}),VALUE(RIGHT(O7330,2))&gt;15)),TRUE,FALSE))</f>
        <v/>
      </c>
      <c r="T7330" s="77" t="str">
        <f>IF(O7330="","",IF(OR(VALUE(LEFT(O7330,2))&gt;IF(RIGHT(J7330,1)="M",7,19),AND(OR(LEFT(O7330,2)={"07","19"}),VALUE(RIGHT(O7330,2))&gt;5)),TRUE,FALSE))</f>
        <v/>
      </c>
    </row>
    <row r="7331" spans="12:20" x14ac:dyDescent="0.25">
      <c r="L7331" s="75">
        <f>COUNTIF($B$2:B7331,B7331)</f>
        <v>0</v>
      </c>
      <c r="M7331" s="75">
        <f>COUNTIF($L$2:L7331,4)</f>
        <v>42</v>
      </c>
      <c r="N7331" s="76" t="str">
        <f t="shared" si="574"/>
        <v>0</v>
      </c>
      <c r="O7331" s="76" t="str">
        <f t="shared" si="570"/>
        <v/>
      </c>
      <c r="P7331" s="75" t="str">
        <f t="shared" si="571"/>
        <v/>
      </c>
      <c r="Q7331" s="77" t="str">
        <f t="shared" si="572"/>
        <v/>
      </c>
      <c r="R7331" s="77" t="str">
        <f t="shared" si="573"/>
        <v/>
      </c>
      <c r="S7331" s="77" t="str">
        <f>IF(O7331="","",IF(OR(VALUE(LEFT(O7331,2))&gt;IF(RIGHT(J7331,1)="M",7,19),AND(OR(LEFT(O7331,2)={"07","19"}),VALUE(RIGHT(O7331,2))&gt;15)),TRUE,FALSE))</f>
        <v/>
      </c>
      <c r="T7331" s="77" t="str">
        <f>IF(O7331="","",IF(OR(VALUE(LEFT(O7331,2))&gt;IF(RIGHT(J7331,1)="M",7,19),AND(OR(LEFT(O7331,2)={"07","19"}),VALUE(RIGHT(O7331,2))&gt;5)),TRUE,FALSE))</f>
        <v/>
      </c>
    </row>
    <row r="7332" spans="12:20" x14ac:dyDescent="0.25">
      <c r="L7332" s="75">
        <f>COUNTIF($B$2:B7332,B7332)</f>
        <v>0</v>
      </c>
      <c r="M7332" s="75">
        <f>COUNTIF($L$2:L7332,4)</f>
        <v>42</v>
      </c>
      <c r="N7332" s="76" t="str">
        <f t="shared" si="574"/>
        <v>0</v>
      </c>
      <c r="O7332" s="76" t="str">
        <f t="shared" si="570"/>
        <v/>
      </c>
      <c r="P7332" s="75" t="str">
        <f t="shared" si="571"/>
        <v/>
      </c>
      <c r="Q7332" s="77" t="str">
        <f t="shared" si="572"/>
        <v/>
      </c>
      <c r="R7332" s="77" t="str">
        <f t="shared" si="573"/>
        <v/>
      </c>
      <c r="S7332" s="77" t="str">
        <f>IF(O7332="","",IF(OR(VALUE(LEFT(O7332,2))&gt;IF(RIGHT(J7332,1)="M",7,19),AND(OR(LEFT(O7332,2)={"07","19"}),VALUE(RIGHT(O7332,2))&gt;15)),TRUE,FALSE))</f>
        <v/>
      </c>
      <c r="T7332" s="77" t="str">
        <f>IF(O7332="","",IF(OR(VALUE(LEFT(O7332,2))&gt;IF(RIGHT(J7332,1)="M",7,19),AND(OR(LEFT(O7332,2)={"07","19"}),VALUE(RIGHT(O7332,2))&gt;5)),TRUE,FALSE))</f>
        <v/>
      </c>
    </row>
    <row r="7333" spans="12:20" x14ac:dyDescent="0.25">
      <c r="L7333" s="75">
        <f>COUNTIF($B$2:B7333,B7333)</f>
        <v>0</v>
      </c>
      <c r="M7333" s="75">
        <f>COUNTIF($L$2:L7333,4)</f>
        <v>42</v>
      </c>
      <c r="N7333" s="76" t="str">
        <f t="shared" si="574"/>
        <v>0</v>
      </c>
      <c r="O7333" s="76" t="str">
        <f t="shared" si="570"/>
        <v/>
      </c>
      <c r="P7333" s="75" t="str">
        <f t="shared" si="571"/>
        <v/>
      </c>
      <c r="Q7333" s="77" t="str">
        <f t="shared" si="572"/>
        <v/>
      </c>
      <c r="R7333" s="77" t="str">
        <f t="shared" si="573"/>
        <v/>
      </c>
      <c r="S7333" s="77" t="str">
        <f>IF(O7333="","",IF(OR(VALUE(LEFT(O7333,2))&gt;IF(RIGHT(J7333,1)="M",7,19),AND(OR(LEFT(O7333,2)={"07","19"}),VALUE(RIGHT(O7333,2))&gt;15)),TRUE,FALSE))</f>
        <v/>
      </c>
      <c r="T7333" s="77" t="str">
        <f>IF(O7333="","",IF(OR(VALUE(LEFT(O7333,2))&gt;IF(RIGHT(J7333,1)="M",7,19),AND(OR(LEFT(O7333,2)={"07","19"}),VALUE(RIGHT(O7333,2))&gt;5)),TRUE,FALSE))</f>
        <v/>
      </c>
    </row>
    <row r="7334" spans="12:20" x14ac:dyDescent="0.25">
      <c r="L7334" s="75">
        <f>COUNTIF($B$2:B7334,B7334)</f>
        <v>0</v>
      </c>
      <c r="M7334" s="75">
        <f>COUNTIF($L$2:L7334,4)</f>
        <v>42</v>
      </c>
      <c r="N7334" s="76" t="str">
        <f t="shared" si="574"/>
        <v>0</v>
      </c>
      <c r="O7334" s="76" t="str">
        <f t="shared" si="570"/>
        <v/>
      </c>
      <c r="P7334" s="75" t="str">
        <f t="shared" si="571"/>
        <v/>
      </c>
      <c r="Q7334" s="77" t="str">
        <f t="shared" si="572"/>
        <v/>
      </c>
      <c r="R7334" s="77" t="str">
        <f t="shared" si="573"/>
        <v/>
      </c>
      <c r="S7334" s="77" t="str">
        <f>IF(O7334="","",IF(OR(VALUE(LEFT(O7334,2))&gt;IF(RIGHT(J7334,1)="M",7,19),AND(OR(LEFT(O7334,2)={"07","19"}),VALUE(RIGHT(O7334,2))&gt;15)),TRUE,FALSE))</f>
        <v/>
      </c>
      <c r="T7334" s="77" t="str">
        <f>IF(O7334="","",IF(OR(VALUE(LEFT(O7334,2))&gt;IF(RIGHT(J7334,1)="M",7,19),AND(OR(LEFT(O7334,2)={"07","19"}),VALUE(RIGHT(O7334,2))&gt;5)),TRUE,FALSE))</f>
        <v/>
      </c>
    </row>
    <row r="7335" spans="12:20" x14ac:dyDescent="0.25">
      <c r="L7335" s="75">
        <f>COUNTIF($B$2:B7335,B7335)</f>
        <v>0</v>
      </c>
      <c r="M7335" s="75">
        <f>COUNTIF($L$2:L7335,4)</f>
        <v>42</v>
      </c>
      <c r="N7335" s="76" t="str">
        <f t="shared" si="574"/>
        <v>0</v>
      </c>
      <c r="O7335" s="76" t="str">
        <f t="shared" si="570"/>
        <v/>
      </c>
      <c r="P7335" s="75" t="str">
        <f t="shared" si="571"/>
        <v/>
      </c>
      <c r="Q7335" s="77" t="str">
        <f t="shared" si="572"/>
        <v/>
      </c>
      <c r="R7335" s="77" t="str">
        <f t="shared" si="573"/>
        <v/>
      </c>
      <c r="S7335" s="77" t="str">
        <f>IF(O7335="","",IF(OR(VALUE(LEFT(O7335,2))&gt;IF(RIGHT(J7335,1)="M",7,19),AND(OR(LEFT(O7335,2)={"07","19"}),VALUE(RIGHT(O7335,2))&gt;15)),TRUE,FALSE))</f>
        <v/>
      </c>
      <c r="T7335" s="77" t="str">
        <f>IF(O7335="","",IF(OR(VALUE(LEFT(O7335,2))&gt;IF(RIGHT(J7335,1)="M",7,19),AND(OR(LEFT(O7335,2)={"07","19"}),VALUE(RIGHT(O7335,2))&gt;5)),TRUE,FALSE))</f>
        <v/>
      </c>
    </row>
    <row r="7336" spans="12:20" x14ac:dyDescent="0.25">
      <c r="L7336" s="75">
        <f>COUNTIF($B$2:B7336,B7336)</f>
        <v>0</v>
      </c>
      <c r="M7336" s="75">
        <f>COUNTIF($L$2:L7336,4)</f>
        <v>42</v>
      </c>
      <c r="N7336" s="76" t="str">
        <f t="shared" si="574"/>
        <v>0</v>
      </c>
      <c r="O7336" s="76" t="str">
        <f t="shared" si="570"/>
        <v/>
      </c>
      <c r="P7336" s="75" t="str">
        <f t="shared" si="571"/>
        <v/>
      </c>
      <c r="Q7336" s="77" t="str">
        <f t="shared" si="572"/>
        <v/>
      </c>
      <c r="R7336" s="77" t="str">
        <f t="shared" si="573"/>
        <v/>
      </c>
      <c r="S7336" s="77" t="str">
        <f>IF(O7336="","",IF(OR(VALUE(LEFT(O7336,2))&gt;IF(RIGHT(J7336,1)="M",7,19),AND(OR(LEFT(O7336,2)={"07","19"}),VALUE(RIGHT(O7336,2))&gt;15)),TRUE,FALSE))</f>
        <v/>
      </c>
      <c r="T7336" s="77" t="str">
        <f>IF(O7336="","",IF(OR(VALUE(LEFT(O7336,2))&gt;IF(RIGHT(J7336,1)="M",7,19),AND(OR(LEFT(O7336,2)={"07","19"}),VALUE(RIGHT(O7336,2))&gt;5)),TRUE,FALSE))</f>
        <v/>
      </c>
    </row>
    <row r="7337" spans="12:20" x14ac:dyDescent="0.25">
      <c r="L7337" s="75">
        <f>COUNTIF($B$2:B7337,B7337)</f>
        <v>0</v>
      </c>
      <c r="M7337" s="75">
        <f>COUNTIF($L$2:L7337,4)</f>
        <v>42</v>
      </c>
      <c r="N7337" s="76" t="str">
        <f t="shared" si="574"/>
        <v>0</v>
      </c>
      <c r="O7337" s="76" t="str">
        <f t="shared" si="570"/>
        <v/>
      </c>
      <c r="P7337" s="75" t="str">
        <f t="shared" si="571"/>
        <v/>
      </c>
      <c r="Q7337" s="77" t="str">
        <f t="shared" si="572"/>
        <v/>
      </c>
      <c r="R7337" s="77" t="str">
        <f t="shared" si="573"/>
        <v/>
      </c>
      <c r="S7337" s="77" t="str">
        <f>IF(O7337="","",IF(OR(VALUE(LEFT(O7337,2))&gt;IF(RIGHT(J7337,1)="M",7,19),AND(OR(LEFT(O7337,2)={"07","19"}),VALUE(RIGHT(O7337,2))&gt;15)),TRUE,FALSE))</f>
        <v/>
      </c>
      <c r="T7337" s="77" t="str">
        <f>IF(O7337="","",IF(OR(VALUE(LEFT(O7337,2))&gt;IF(RIGHT(J7337,1)="M",7,19),AND(OR(LEFT(O7337,2)={"07","19"}),VALUE(RIGHT(O7337,2))&gt;5)),TRUE,FALSE))</f>
        <v/>
      </c>
    </row>
    <row r="7338" spans="12:20" x14ac:dyDescent="0.25">
      <c r="L7338" s="75">
        <f>COUNTIF($B$2:B7338,B7338)</f>
        <v>0</v>
      </c>
      <c r="M7338" s="75">
        <f>COUNTIF($L$2:L7338,4)</f>
        <v>42</v>
      </c>
      <c r="N7338" s="76" t="str">
        <f t="shared" si="574"/>
        <v>0</v>
      </c>
      <c r="O7338" s="76" t="str">
        <f t="shared" si="570"/>
        <v/>
      </c>
      <c r="P7338" s="75" t="str">
        <f t="shared" si="571"/>
        <v/>
      </c>
      <c r="Q7338" s="77" t="str">
        <f t="shared" si="572"/>
        <v/>
      </c>
      <c r="R7338" s="77" t="str">
        <f t="shared" si="573"/>
        <v/>
      </c>
      <c r="S7338" s="77" t="str">
        <f>IF(O7338="","",IF(OR(VALUE(LEFT(O7338,2))&gt;IF(RIGHT(J7338,1)="M",7,19),AND(OR(LEFT(O7338,2)={"07","19"}),VALUE(RIGHT(O7338,2))&gt;15)),TRUE,FALSE))</f>
        <v/>
      </c>
      <c r="T7338" s="77" t="str">
        <f>IF(O7338="","",IF(OR(VALUE(LEFT(O7338,2))&gt;IF(RIGHT(J7338,1)="M",7,19),AND(OR(LEFT(O7338,2)={"07","19"}),VALUE(RIGHT(O7338,2))&gt;5)),TRUE,FALSE))</f>
        <v/>
      </c>
    </row>
    <row r="7339" spans="12:20" x14ac:dyDescent="0.25">
      <c r="L7339" s="75">
        <f>COUNTIF($B$2:B7339,B7339)</f>
        <v>0</v>
      </c>
      <c r="M7339" s="75">
        <f>COUNTIF($L$2:L7339,4)</f>
        <v>42</v>
      </c>
      <c r="N7339" s="76" t="str">
        <f t="shared" si="574"/>
        <v>0</v>
      </c>
      <c r="O7339" s="76" t="str">
        <f t="shared" si="570"/>
        <v/>
      </c>
      <c r="P7339" s="75" t="str">
        <f t="shared" si="571"/>
        <v/>
      </c>
      <c r="Q7339" s="77" t="str">
        <f t="shared" si="572"/>
        <v/>
      </c>
      <c r="R7339" s="77" t="str">
        <f t="shared" si="573"/>
        <v/>
      </c>
      <c r="S7339" s="77" t="str">
        <f>IF(O7339="","",IF(OR(VALUE(LEFT(O7339,2))&gt;IF(RIGHT(J7339,1)="M",7,19),AND(OR(LEFT(O7339,2)={"07","19"}),VALUE(RIGHT(O7339,2))&gt;15)),TRUE,FALSE))</f>
        <v/>
      </c>
      <c r="T7339" s="77" t="str">
        <f>IF(O7339="","",IF(OR(VALUE(LEFT(O7339,2))&gt;IF(RIGHT(J7339,1)="M",7,19),AND(OR(LEFT(O7339,2)={"07","19"}),VALUE(RIGHT(O7339,2))&gt;5)),TRUE,FALSE))</f>
        <v/>
      </c>
    </row>
    <row r="7340" spans="12:20" x14ac:dyDescent="0.25">
      <c r="L7340" s="75">
        <f>COUNTIF($B$2:B7340,B7340)</f>
        <v>0</v>
      </c>
      <c r="M7340" s="75">
        <f>COUNTIF($L$2:L7340,4)</f>
        <v>42</v>
      </c>
      <c r="N7340" s="76" t="str">
        <f t="shared" si="574"/>
        <v>0</v>
      </c>
      <c r="O7340" s="76" t="str">
        <f t="shared" si="570"/>
        <v/>
      </c>
      <c r="P7340" s="75" t="str">
        <f t="shared" si="571"/>
        <v/>
      </c>
      <c r="Q7340" s="77" t="str">
        <f t="shared" si="572"/>
        <v/>
      </c>
      <c r="R7340" s="77" t="str">
        <f t="shared" si="573"/>
        <v/>
      </c>
      <c r="S7340" s="77" t="str">
        <f>IF(O7340="","",IF(OR(VALUE(LEFT(O7340,2))&gt;IF(RIGHT(J7340,1)="M",7,19),AND(OR(LEFT(O7340,2)={"07","19"}),VALUE(RIGHT(O7340,2))&gt;15)),TRUE,FALSE))</f>
        <v/>
      </c>
      <c r="T7340" s="77" t="str">
        <f>IF(O7340="","",IF(OR(VALUE(LEFT(O7340,2))&gt;IF(RIGHT(J7340,1)="M",7,19),AND(OR(LEFT(O7340,2)={"07","19"}),VALUE(RIGHT(O7340,2))&gt;5)),TRUE,FALSE))</f>
        <v/>
      </c>
    </row>
    <row r="7341" spans="12:20" x14ac:dyDescent="0.25">
      <c r="L7341" s="75">
        <f>COUNTIF($B$2:B7341,B7341)</f>
        <v>0</v>
      </c>
      <c r="M7341" s="75">
        <f>COUNTIF($L$2:L7341,4)</f>
        <v>42</v>
      </c>
      <c r="N7341" s="76" t="str">
        <f t="shared" si="574"/>
        <v>0</v>
      </c>
      <c r="O7341" s="76" t="str">
        <f t="shared" si="570"/>
        <v/>
      </c>
      <c r="P7341" s="75" t="str">
        <f t="shared" si="571"/>
        <v/>
      </c>
      <c r="Q7341" s="77" t="str">
        <f t="shared" si="572"/>
        <v/>
      </c>
      <c r="R7341" s="77" t="str">
        <f t="shared" si="573"/>
        <v/>
      </c>
      <c r="S7341" s="77" t="str">
        <f>IF(O7341="","",IF(OR(VALUE(LEFT(O7341,2))&gt;IF(RIGHT(J7341,1)="M",7,19),AND(OR(LEFT(O7341,2)={"07","19"}),VALUE(RIGHT(O7341,2))&gt;15)),TRUE,FALSE))</f>
        <v/>
      </c>
      <c r="T7341" s="77" t="str">
        <f>IF(O7341="","",IF(OR(VALUE(LEFT(O7341,2))&gt;IF(RIGHT(J7341,1)="M",7,19),AND(OR(LEFT(O7341,2)={"07","19"}),VALUE(RIGHT(O7341,2))&gt;5)),TRUE,FALSE))</f>
        <v/>
      </c>
    </row>
    <row r="7342" spans="12:20" x14ac:dyDescent="0.25">
      <c r="L7342" s="75">
        <f>COUNTIF($B$2:B7342,B7342)</f>
        <v>0</v>
      </c>
      <c r="M7342" s="75">
        <f>COUNTIF($L$2:L7342,4)</f>
        <v>42</v>
      </c>
      <c r="N7342" s="76" t="str">
        <f t="shared" si="574"/>
        <v>0</v>
      </c>
      <c r="O7342" s="76" t="str">
        <f t="shared" si="570"/>
        <v/>
      </c>
      <c r="P7342" s="75" t="str">
        <f t="shared" si="571"/>
        <v/>
      </c>
      <c r="Q7342" s="77" t="str">
        <f t="shared" si="572"/>
        <v/>
      </c>
      <c r="R7342" s="77" t="str">
        <f t="shared" si="573"/>
        <v/>
      </c>
      <c r="S7342" s="77" t="str">
        <f>IF(O7342="","",IF(OR(VALUE(LEFT(O7342,2))&gt;IF(RIGHT(J7342,1)="M",7,19),AND(OR(LEFT(O7342,2)={"07","19"}),VALUE(RIGHT(O7342,2))&gt;15)),TRUE,FALSE))</f>
        <v/>
      </c>
      <c r="T7342" s="77" t="str">
        <f>IF(O7342="","",IF(OR(VALUE(LEFT(O7342,2))&gt;IF(RIGHT(J7342,1)="M",7,19),AND(OR(LEFT(O7342,2)={"07","19"}),VALUE(RIGHT(O7342,2))&gt;5)),TRUE,FALSE))</f>
        <v/>
      </c>
    </row>
    <row r="7343" spans="12:20" x14ac:dyDescent="0.25">
      <c r="L7343" s="75">
        <f>COUNTIF($B$2:B7343,B7343)</f>
        <v>0</v>
      </c>
      <c r="M7343" s="75">
        <f>COUNTIF($L$2:L7343,4)</f>
        <v>42</v>
      </c>
      <c r="N7343" s="76" t="str">
        <f t="shared" si="574"/>
        <v>0</v>
      </c>
      <c r="O7343" s="76" t="str">
        <f t="shared" si="570"/>
        <v/>
      </c>
      <c r="P7343" s="75" t="str">
        <f t="shared" si="571"/>
        <v/>
      </c>
      <c r="Q7343" s="77" t="str">
        <f t="shared" si="572"/>
        <v/>
      </c>
      <c r="R7343" s="77" t="str">
        <f t="shared" si="573"/>
        <v/>
      </c>
      <c r="S7343" s="77" t="str">
        <f>IF(O7343="","",IF(OR(VALUE(LEFT(O7343,2))&gt;IF(RIGHT(J7343,1)="M",7,19),AND(OR(LEFT(O7343,2)={"07","19"}),VALUE(RIGHT(O7343,2))&gt;15)),TRUE,FALSE))</f>
        <v/>
      </c>
      <c r="T7343" s="77" t="str">
        <f>IF(O7343="","",IF(OR(VALUE(LEFT(O7343,2))&gt;IF(RIGHT(J7343,1)="M",7,19),AND(OR(LEFT(O7343,2)={"07","19"}),VALUE(RIGHT(O7343,2))&gt;5)),TRUE,FALSE))</f>
        <v/>
      </c>
    </row>
    <row r="7344" spans="12:20" x14ac:dyDescent="0.25">
      <c r="L7344" s="75">
        <f>COUNTIF($B$2:B7344,B7344)</f>
        <v>0</v>
      </c>
      <c r="M7344" s="75">
        <f>COUNTIF($L$2:L7344,4)</f>
        <v>42</v>
      </c>
      <c r="N7344" s="76" t="str">
        <f t="shared" si="574"/>
        <v>0</v>
      </c>
      <c r="O7344" s="76" t="str">
        <f t="shared" si="570"/>
        <v/>
      </c>
      <c r="P7344" s="75" t="str">
        <f t="shared" si="571"/>
        <v/>
      </c>
      <c r="Q7344" s="77" t="str">
        <f t="shared" si="572"/>
        <v/>
      </c>
      <c r="R7344" s="77" t="str">
        <f t="shared" si="573"/>
        <v/>
      </c>
      <c r="S7344" s="77" t="str">
        <f>IF(O7344="","",IF(OR(VALUE(LEFT(O7344,2))&gt;IF(RIGHT(J7344,1)="M",7,19),AND(OR(LEFT(O7344,2)={"07","19"}),VALUE(RIGHT(O7344,2))&gt;15)),TRUE,FALSE))</f>
        <v/>
      </c>
      <c r="T7344" s="77" t="str">
        <f>IF(O7344="","",IF(OR(VALUE(LEFT(O7344,2))&gt;IF(RIGHT(J7344,1)="M",7,19),AND(OR(LEFT(O7344,2)={"07","19"}),VALUE(RIGHT(O7344,2))&gt;5)),TRUE,FALSE))</f>
        <v/>
      </c>
    </row>
    <row r="7345" spans="12:20" x14ac:dyDescent="0.25">
      <c r="L7345" s="75">
        <f>COUNTIF($B$2:B7345,B7345)</f>
        <v>0</v>
      </c>
      <c r="M7345" s="75">
        <f>COUNTIF($L$2:L7345,4)</f>
        <v>42</v>
      </c>
      <c r="N7345" s="76" t="str">
        <f t="shared" si="574"/>
        <v>0</v>
      </c>
      <c r="O7345" s="76" t="str">
        <f t="shared" si="570"/>
        <v/>
      </c>
      <c r="P7345" s="75" t="str">
        <f t="shared" si="571"/>
        <v/>
      </c>
      <c r="Q7345" s="77" t="str">
        <f t="shared" si="572"/>
        <v/>
      </c>
      <c r="R7345" s="77" t="str">
        <f t="shared" si="573"/>
        <v/>
      </c>
      <c r="S7345" s="77" t="str">
        <f>IF(O7345="","",IF(OR(VALUE(LEFT(O7345,2))&gt;IF(RIGHT(J7345,1)="M",7,19),AND(OR(LEFT(O7345,2)={"07","19"}),VALUE(RIGHT(O7345,2))&gt;15)),TRUE,FALSE))</f>
        <v/>
      </c>
      <c r="T7345" s="77" t="str">
        <f>IF(O7345="","",IF(OR(VALUE(LEFT(O7345,2))&gt;IF(RIGHT(J7345,1)="M",7,19),AND(OR(LEFT(O7345,2)={"07","19"}),VALUE(RIGHT(O7345,2))&gt;5)),TRUE,FALSE))</f>
        <v/>
      </c>
    </row>
    <row r="7346" spans="12:20" x14ac:dyDescent="0.25">
      <c r="L7346" s="75">
        <f>COUNTIF($B$2:B7346,B7346)</f>
        <v>0</v>
      </c>
      <c r="M7346" s="75">
        <f>COUNTIF($L$2:L7346,4)</f>
        <v>42</v>
      </c>
      <c r="N7346" s="76" t="str">
        <f t="shared" si="574"/>
        <v>0</v>
      </c>
      <c r="O7346" s="76" t="str">
        <f t="shared" si="570"/>
        <v/>
      </c>
      <c r="P7346" s="75" t="str">
        <f t="shared" si="571"/>
        <v/>
      </c>
      <c r="Q7346" s="77" t="str">
        <f t="shared" si="572"/>
        <v/>
      </c>
      <c r="R7346" s="77" t="str">
        <f t="shared" si="573"/>
        <v/>
      </c>
      <c r="S7346" s="77" t="str">
        <f>IF(O7346="","",IF(OR(VALUE(LEFT(O7346,2))&gt;IF(RIGHT(J7346,1)="M",7,19),AND(OR(LEFT(O7346,2)={"07","19"}),VALUE(RIGHT(O7346,2))&gt;15)),TRUE,FALSE))</f>
        <v/>
      </c>
      <c r="T7346" s="77" t="str">
        <f>IF(O7346="","",IF(OR(VALUE(LEFT(O7346,2))&gt;IF(RIGHT(J7346,1)="M",7,19),AND(OR(LEFT(O7346,2)={"07","19"}),VALUE(RIGHT(O7346,2))&gt;5)),TRUE,FALSE))</f>
        <v/>
      </c>
    </row>
    <row r="7347" spans="12:20" x14ac:dyDescent="0.25">
      <c r="L7347" s="75">
        <f>COUNTIF($B$2:B7347,B7347)</f>
        <v>0</v>
      </c>
      <c r="M7347" s="75">
        <f>COUNTIF($L$2:L7347,4)</f>
        <v>42</v>
      </c>
      <c r="N7347" s="76" t="str">
        <f t="shared" si="574"/>
        <v>0</v>
      </c>
      <c r="O7347" s="76" t="str">
        <f t="shared" si="570"/>
        <v/>
      </c>
      <c r="P7347" s="75" t="str">
        <f t="shared" si="571"/>
        <v/>
      </c>
      <c r="Q7347" s="77" t="str">
        <f t="shared" si="572"/>
        <v/>
      </c>
      <c r="R7347" s="77" t="str">
        <f t="shared" si="573"/>
        <v/>
      </c>
      <c r="S7347" s="77" t="str">
        <f>IF(O7347="","",IF(OR(VALUE(LEFT(O7347,2))&gt;IF(RIGHT(J7347,1)="M",7,19),AND(OR(LEFT(O7347,2)={"07","19"}),VALUE(RIGHT(O7347,2))&gt;15)),TRUE,FALSE))</f>
        <v/>
      </c>
      <c r="T7347" s="77" t="str">
        <f>IF(O7347="","",IF(OR(VALUE(LEFT(O7347,2))&gt;IF(RIGHT(J7347,1)="M",7,19),AND(OR(LEFT(O7347,2)={"07","19"}),VALUE(RIGHT(O7347,2))&gt;5)),TRUE,FALSE))</f>
        <v/>
      </c>
    </row>
    <row r="7348" spans="12:20" x14ac:dyDescent="0.25">
      <c r="L7348" s="75">
        <f>COUNTIF($B$2:B7348,B7348)</f>
        <v>0</v>
      </c>
      <c r="M7348" s="75">
        <f>COUNTIF($L$2:L7348,4)</f>
        <v>42</v>
      </c>
      <c r="N7348" s="76" t="str">
        <f t="shared" si="574"/>
        <v>0</v>
      </c>
      <c r="O7348" s="76" t="str">
        <f t="shared" si="570"/>
        <v/>
      </c>
      <c r="P7348" s="75" t="str">
        <f t="shared" si="571"/>
        <v/>
      </c>
      <c r="Q7348" s="77" t="str">
        <f t="shared" si="572"/>
        <v/>
      </c>
      <c r="R7348" s="77" t="str">
        <f t="shared" si="573"/>
        <v/>
      </c>
      <c r="S7348" s="77" t="str">
        <f>IF(O7348="","",IF(OR(VALUE(LEFT(O7348,2))&gt;IF(RIGHT(J7348,1)="M",7,19),AND(OR(LEFT(O7348,2)={"07","19"}),VALUE(RIGHT(O7348,2))&gt;15)),TRUE,FALSE))</f>
        <v/>
      </c>
      <c r="T7348" s="77" t="str">
        <f>IF(O7348="","",IF(OR(VALUE(LEFT(O7348,2))&gt;IF(RIGHT(J7348,1)="M",7,19),AND(OR(LEFT(O7348,2)={"07","19"}),VALUE(RIGHT(O7348,2))&gt;5)),TRUE,FALSE))</f>
        <v/>
      </c>
    </row>
    <row r="7349" spans="12:20" x14ac:dyDescent="0.25">
      <c r="L7349" s="75">
        <f>COUNTIF($B$2:B7349,B7349)</f>
        <v>0</v>
      </c>
      <c r="M7349" s="75">
        <f>COUNTIF($L$2:L7349,4)</f>
        <v>42</v>
      </c>
      <c r="N7349" s="76" t="str">
        <f t="shared" si="574"/>
        <v>0</v>
      </c>
      <c r="O7349" s="76" t="str">
        <f t="shared" si="570"/>
        <v/>
      </c>
      <c r="P7349" s="75" t="str">
        <f t="shared" si="571"/>
        <v/>
      </c>
      <c r="Q7349" s="77" t="str">
        <f t="shared" si="572"/>
        <v/>
      </c>
      <c r="R7349" s="77" t="str">
        <f t="shared" si="573"/>
        <v/>
      </c>
      <c r="S7349" s="77" t="str">
        <f>IF(O7349="","",IF(OR(VALUE(LEFT(O7349,2))&gt;IF(RIGHT(J7349,1)="M",7,19),AND(OR(LEFT(O7349,2)={"07","19"}),VALUE(RIGHT(O7349,2))&gt;15)),TRUE,FALSE))</f>
        <v/>
      </c>
      <c r="T7349" s="77" t="str">
        <f>IF(O7349="","",IF(OR(VALUE(LEFT(O7349,2))&gt;IF(RIGHT(J7349,1)="M",7,19),AND(OR(LEFT(O7349,2)={"07","19"}),VALUE(RIGHT(O7349,2))&gt;5)),TRUE,FALSE))</f>
        <v/>
      </c>
    </row>
    <row r="7350" spans="12:20" x14ac:dyDescent="0.25">
      <c r="L7350" s="75">
        <f>COUNTIF($B$2:B7350,B7350)</f>
        <v>0</v>
      </c>
      <c r="M7350" s="75">
        <f>COUNTIF($L$2:L7350,4)</f>
        <v>42</v>
      </c>
      <c r="N7350" s="76" t="str">
        <f t="shared" si="574"/>
        <v>0</v>
      </c>
      <c r="O7350" s="76" t="str">
        <f t="shared" si="570"/>
        <v/>
      </c>
      <c r="P7350" s="75" t="str">
        <f t="shared" si="571"/>
        <v/>
      </c>
      <c r="Q7350" s="77" t="str">
        <f t="shared" si="572"/>
        <v/>
      </c>
      <c r="R7350" s="77" t="str">
        <f t="shared" si="573"/>
        <v/>
      </c>
      <c r="S7350" s="77" t="str">
        <f>IF(O7350="","",IF(OR(VALUE(LEFT(O7350,2))&gt;IF(RIGHT(J7350,1)="M",7,19),AND(OR(LEFT(O7350,2)={"07","19"}),VALUE(RIGHT(O7350,2))&gt;15)),TRUE,FALSE))</f>
        <v/>
      </c>
      <c r="T7350" s="77" t="str">
        <f>IF(O7350="","",IF(OR(VALUE(LEFT(O7350,2))&gt;IF(RIGHT(J7350,1)="M",7,19),AND(OR(LEFT(O7350,2)={"07","19"}),VALUE(RIGHT(O7350,2))&gt;5)),TRUE,FALSE))</f>
        <v/>
      </c>
    </row>
    <row r="7351" spans="12:20" x14ac:dyDescent="0.25">
      <c r="L7351" s="75">
        <f>COUNTIF($B$2:B7351,B7351)</f>
        <v>0</v>
      </c>
      <c r="M7351" s="75">
        <f>COUNTIF($L$2:L7351,4)</f>
        <v>42</v>
      </c>
      <c r="N7351" s="76" t="str">
        <f t="shared" si="574"/>
        <v>0</v>
      </c>
      <c r="O7351" s="76" t="str">
        <f t="shared" si="570"/>
        <v/>
      </c>
      <c r="P7351" s="75" t="str">
        <f t="shared" si="571"/>
        <v/>
      </c>
      <c r="Q7351" s="77" t="str">
        <f t="shared" si="572"/>
        <v/>
      </c>
      <c r="R7351" s="77" t="str">
        <f t="shared" si="573"/>
        <v/>
      </c>
      <c r="S7351" s="77" t="str">
        <f>IF(O7351="","",IF(OR(VALUE(LEFT(O7351,2))&gt;IF(RIGHT(J7351,1)="M",7,19),AND(OR(LEFT(O7351,2)={"07","19"}),VALUE(RIGHT(O7351,2))&gt;15)),TRUE,FALSE))</f>
        <v/>
      </c>
      <c r="T7351" s="77" t="str">
        <f>IF(O7351="","",IF(OR(VALUE(LEFT(O7351,2))&gt;IF(RIGHT(J7351,1)="M",7,19),AND(OR(LEFT(O7351,2)={"07","19"}),VALUE(RIGHT(O7351,2))&gt;5)),TRUE,FALSE))</f>
        <v/>
      </c>
    </row>
    <row r="7352" spans="12:20" x14ac:dyDescent="0.25">
      <c r="L7352" s="75">
        <f>COUNTIF($B$2:B7352,B7352)</f>
        <v>0</v>
      </c>
      <c r="M7352" s="75">
        <f>COUNTIF($L$2:L7352,4)</f>
        <v>42</v>
      </c>
      <c r="N7352" s="76" t="str">
        <f t="shared" si="574"/>
        <v>0</v>
      </c>
      <c r="O7352" s="76" t="str">
        <f t="shared" si="570"/>
        <v/>
      </c>
      <c r="P7352" s="75" t="str">
        <f t="shared" si="571"/>
        <v/>
      </c>
      <c r="Q7352" s="77" t="str">
        <f t="shared" si="572"/>
        <v/>
      </c>
      <c r="R7352" s="77" t="str">
        <f t="shared" si="573"/>
        <v/>
      </c>
      <c r="S7352" s="77" t="str">
        <f>IF(O7352="","",IF(OR(VALUE(LEFT(O7352,2))&gt;IF(RIGHT(J7352,1)="M",7,19),AND(OR(LEFT(O7352,2)={"07","19"}),VALUE(RIGHT(O7352,2))&gt;15)),TRUE,FALSE))</f>
        <v/>
      </c>
      <c r="T7352" s="77" t="str">
        <f>IF(O7352="","",IF(OR(VALUE(LEFT(O7352,2))&gt;IF(RIGHT(J7352,1)="M",7,19),AND(OR(LEFT(O7352,2)={"07","19"}),VALUE(RIGHT(O7352,2))&gt;5)),TRUE,FALSE))</f>
        <v/>
      </c>
    </row>
    <row r="7353" spans="12:20" x14ac:dyDescent="0.25">
      <c r="L7353" s="75">
        <f>COUNTIF($B$2:B7353,B7353)</f>
        <v>0</v>
      </c>
      <c r="M7353" s="75">
        <f>COUNTIF($L$2:L7353,4)</f>
        <v>42</v>
      </c>
      <c r="N7353" s="76" t="str">
        <f t="shared" si="574"/>
        <v>0</v>
      </c>
      <c r="O7353" s="76" t="str">
        <f t="shared" si="570"/>
        <v/>
      </c>
      <c r="P7353" s="75" t="str">
        <f t="shared" si="571"/>
        <v/>
      </c>
      <c r="Q7353" s="77" t="str">
        <f t="shared" si="572"/>
        <v/>
      </c>
      <c r="R7353" s="77" t="str">
        <f t="shared" si="573"/>
        <v/>
      </c>
      <c r="S7353" s="77" t="str">
        <f>IF(O7353="","",IF(OR(VALUE(LEFT(O7353,2))&gt;IF(RIGHT(J7353,1)="M",7,19),AND(OR(LEFT(O7353,2)={"07","19"}),VALUE(RIGHT(O7353,2))&gt;15)),TRUE,FALSE))</f>
        <v/>
      </c>
      <c r="T7353" s="77" t="str">
        <f>IF(O7353="","",IF(OR(VALUE(LEFT(O7353,2))&gt;IF(RIGHT(J7353,1)="M",7,19),AND(OR(LEFT(O7353,2)={"07","19"}),VALUE(RIGHT(O7353,2))&gt;5)),TRUE,FALSE))</f>
        <v/>
      </c>
    </row>
    <row r="7354" spans="12:20" x14ac:dyDescent="0.25">
      <c r="L7354" s="75">
        <f>COUNTIF($B$2:B7354,B7354)</f>
        <v>0</v>
      </c>
      <c r="M7354" s="75">
        <f>COUNTIF($L$2:L7354,4)</f>
        <v>42</v>
      </c>
      <c r="N7354" s="76" t="str">
        <f t="shared" si="574"/>
        <v>0</v>
      </c>
      <c r="O7354" s="76" t="str">
        <f t="shared" si="570"/>
        <v/>
      </c>
      <c r="P7354" s="75" t="str">
        <f t="shared" si="571"/>
        <v/>
      </c>
      <c r="Q7354" s="77" t="str">
        <f t="shared" si="572"/>
        <v/>
      </c>
      <c r="R7354" s="77" t="str">
        <f t="shared" si="573"/>
        <v/>
      </c>
      <c r="S7354" s="77" t="str">
        <f>IF(O7354="","",IF(OR(VALUE(LEFT(O7354,2))&gt;IF(RIGHT(J7354,1)="M",7,19),AND(OR(LEFT(O7354,2)={"07","19"}),VALUE(RIGHT(O7354,2))&gt;15)),TRUE,FALSE))</f>
        <v/>
      </c>
      <c r="T7354" s="77" t="str">
        <f>IF(O7354="","",IF(OR(VALUE(LEFT(O7354,2))&gt;IF(RIGHT(J7354,1)="M",7,19),AND(OR(LEFT(O7354,2)={"07","19"}),VALUE(RIGHT(O7354,2))&gt;5)),TRUE,FALSE))</f>
        <v/>
      </c>
    </row>
    <row r="7355" spans="12:20" x14ac:dyDescent="0.25">
      <c r="L7355" s="75">
        <f>COUNTIF($B$2:B7355,B7355)</f>
        <v>0</v>
      </c>
      <c r="M7355" s="75">
        <f>COUNTIF($L$2:L7355,4)</f>
        <v>42</v>
      </c>
      <c r="N7355" s="76" t="str">
        <f t="shared" si="574"/>
        <v>0</v>
      </c>
      <c r="O7355" s="76" t="str">
        <f t="shared" si="570"/>
        <v/>
      </c>
      <c r="P7355" s="75" t="str">
        <f t="shared" si="571"/>
        <v/>
      </c>
      <c r="Q7355" s="77" t="str">
        <f t="shared" si="572"/>
        <v/>
      </c>
      <c r="R7355" s="77" t="str">
        <f t="shared" si="573"/>
        <v/>
      </c>
      <c r="S7355" s="77" t="str">
        <f>IF(O7355="","",IF(OR(VALUE(LEFT(O7355,2))&gt;IF(RIGHT(J7355,1)="M",7,19),AND(OR(LEFT(O7355,2)={"07","19"}),VALUE(RIGHT(O7355,2))&gt;15)),TRUE,FALSE))</f>
        <v/>
      </c>
      <c r="T7355" s="77" t="str">
        <f>IF(O7355="","",IF(OR(VALUE(LEFT(O7355,2))&gt;IF(RIGHT(J7355,1)="M",7,19),AND(OR(LEFT(O7355,2)={"07","19"}),VALUE(RIGHT(O7355,2))&gt;5)),TRUE,FALSE))</f>
        <v/>
      </c>
    </row>
    <row r="7356" spans="12:20" x14ac:dyDescent="0.25">
      <c r="L7356" s="75">
        <f>COUNTIF($B$2:B7356,B7356)</f>
        <v>0</v>
      </c>
      <c r="M7356" s="75">
        <f>COUNTIF($L$2:L7356,4)</f>
        <v>42</v>
      </c>
      <c r="N7356" s="76" t="str">
        <f t="shared" si="574"/>
        <v>0</v>
      </c>
      <c r="O7356" s="76" t="str">
        <f t="shared" si="570"/>
        <v/>
      </c>
      <c r="P7356" s="75" t="str">
        <f t="shared" si="571"/>
        <v/>
      </c>
      <c r="Q7356" s="77" t="str">
        <f t="shared" si="572"/>
        <v/>
      </c>
      <c r="R7356" s="77" t="str">
        <f t="shared" si="573"/>
        <v/>
      </c>
      <c r="S7356" s="77" t="str">
        <f>IF(O7356="","",IF(OR(VALUE(LEFT(O7356,2))&gt;IF(RIGHT(J7356,1)="M",7,19),AND(OR(LEFT(O7356,2)={"07","19"}),VALUE(RIGHT(O7356,2))&gt;15)),TRUE,FALSE))</f>
        <v/>
      </c>
      <c r="T7356" s="77" t="str">
        <f>IF(O7356="","",IF(OR(VALUE(LEFT(O7356,2))&gt;IF(RIGHT(J7356,1)="M",7,19),AND(OR(LEFT(O7356,2)={"07","19"}),VALUE(RIGHT(O7356,2))&gt;5)),TRUE,FALSE))</f>
        <v/>
      </c>
    </row>
    <row r="7357" spans="12:20" x14ac:dyDescent="0.25">
      <c r="L7357" s="75">
        <f>COUNTIF($B$2:B7357,B7357)</f>
        <v>0</v>
      </c>
      <c r="M7357" s="75">
        <f>COUNTIF($L$2:L7357,4)</f>
        <v>42</v>
      </c>
      <c r="N7357" s="76" t="str">
        <f t="shared" si="574"/>
        <v>0</v>
      </c>
      <c r="O7357" s="76" t="str">
        <f t="shared" si="570"/>
        <v/>
      </c>
      <c r="P7357" s="75" t="str">
        <f t="shared" si="571"/>
        <v/>
      </c>
      <c r="Q7357" s="77" t="str">
        <f t="shared" si="572"/>
        <v/>
      </c>
      <c r="R7357" s="77" t="str">
        <f t="shared" si="573"/>
        <v/>
      </c>
      <c r="S7357" s="77" t="str">
        <f>IF(O7357="","",IF(OR(VALUE(LEFT(O7357,2))&gt;IF(RIGHT(J7357,1)="M",7,19),AND(OR(LEFT(O7357,2)={"07","19"}),VALUE(RIGHT(O7357,2))&gt;15)),TRUE,FALSE))</f>
        <v/>
      </c>
      <c r="T7357" s="77" t="str">
        <f>IF(O7357="","",IF(OR(VALUE(LEFT(O7357,2))&gt;IF(RIGHT(J7357,1)="M",7,19),AND(OR(LEFT(O7357,2)={"07","19"}),VALUE(RIGHT(O7357,2))&gt;5)),TRUE,FALSE))</f>
        <v/>
      </c>
    </row>
    <row r="7358" spans="12:20" x14ac:dyDescent="0.25">
      <c r="L7358" s="75">
        <f>COUNTIF($B$2:B7358,B7358)</f>
        <v>0</v>
      </c>
      <c r="M7358" s="75">
        <f>COUNTIF($L$2:L7358,4)</f>
        <v>42</v>
      </c>
      <c r="N7358" s="76" t="str">
        <f t="shared" si="574"/>
        <v>0</v>
      </c>
      <c r="O7358" s="76" t="str">
        <f t="shared" si="570"/>
        <v/>
      </c>
      <c r="P7358" s="75" t="str">
        <f t="shared" si="571"/>
        <v/>
      </c>
      <c r="Q7358" s="77" t="str">
        <f t="shared" si="572"/>
        <v/>
      </c>
      <c r="R7358" s="77" t="str">
        <f t="shared" si="573"/>
        <v/>
      </c>
      <c r="S7358" s="77" t="str">
        <f>IF(O7358="","",IF(OR(VALUE(LEFT(O7358,2))&gt;IF(RIGHT(J7358,1)="M",7,19),AND(OR(LEFT(O7358,2)={"07","19"}),VALUE(RIGHT(O7358,2))&gt;15)),TRUE,FALSE))</f>
        <v/>
      </c>
      <c r="T7358" s="77" t="str">
        <f>IF(O7358="","",IF(OR(VALUE(LEFT(O7358,2))&gt;IF(RIGHT(J7358,1)="M",7,19),AND(OR(LEFT(O7358,2)={"07","19"}),VALUE(RIGHT(O7358,2))&gt;5)),TRUE,FALSE))</f>
        <v/>
      </c>
    </row>
    <row r="7359" spans="12:20" x14ac:dyDescent="0.25">
      <c r="L7359" s="75">
        <f>COUNTIF($B$2:B7359,B7359)</f>
        <v>0</v>
      </c>
      <c r="M7359" s="75">
        <f>COUNTIF($L$2:L7359,4)</f>
        <v>42</v>
      </c>
      <c r="N7359" s="76" t="str">
        <f t="shared" si="574"/>
        <v>0</v>
      </c>
      <c r="O7359" s="76" t="str">
        <f t="shared" si="570"/>
        <v/>
      </c>
      <c r="P7359" s="75" t="str">
        <f t="shared" si="571"/>
        <v/>
      </c>
      <c r="Q7359" s="77" t="str">
        <f t="shared" si="572"/>
        <v/>
      </c>
      <c r="R7359" s="77" t="str">
        <f t="shared" si="573"/>
        <v/>
      </c>
      <c r="S7359" s="77" t="str">
        <f>IF(O7359="","",IF(OR(VALUE(LEFT(O7359,2))&gt;IF(RIGHT(J7359,1)="M",7,19),AND(OR(LEFT(O7359,2)={"07","19"}),VALUE(RIGHT(O7359,2))&gt;15)),TRUE,FALSE))</f>
        <v/>
      </c>
      <c r="T7359" s="77" t="str">
        <f>IF(O7359="","",IF(OR(VALUE(LEFT(O7359,2))&gt;IF(RIGHT(J7359,1)="M",7,19),AND(OR(LEFT(O7359,2)={"07","19"}),VALUE(RIGHT(O7359,2))&gt;5)),TRUE,FALSE))</f>
        <v/>
      </c>
    </row>
    <row r="7360" spans="12:20" x14ac:dyDescent="0.25">
      <c r="L7360" s="75">
        <f>COUNTIF($B$2:B7360,B7360)</f>
        <v>0</v>
      </c>
      <c r="M7360" s="75">
        <f>COUNTIF($L$2:L7360,4)</f>
        <v>42</v>
      </c>
      <c r="N7360" s="76" t="str">
        <f t="shared" si="574"/>
        <v>0</v>
      </c>
      <c r="O7360" s="76" t="str">
        <f t="shared" si="570"/>
        <v/>
      </c>
      <c r="P7360" s="75" t="str">
        <f t="shared" si="571"/>
        <v/>
      </c>
      <c r="Q7360" s="77" t="str">
        <f t="shared" si="572"/>
        <v/>
      </c>
      <c r="R7360" s="77" t="str">
        <f t="shared" si="573"/>
        <v/>
      </c>
      <c r="S7360" s="77" t="str">
        <f>IF(O7360="","",IF(OR(VALUE(LEFT(O7360,2))&gt;IF(RIGHT(J7360,1)="M",7,19),AND(OR(LEFT(O7360,2)={"07","19"}),VALUE(RIGHT(O7360,2))&gt;15)),TRUE,FALSE))</f>
        <v/>
      </c>
      <c r="T7360" s="77" t="str">
        <f>IF(O7360="","",IF(OR(VALUE(LEFT(O7360,2))&gt;IF(RIGHT(J7360,1)="M",7,19),AND(OR(LEFT(O7360,2)={"07","19"}),VALUE(RIGHT(O7360,2))&gt;5)),TRUE,FALSE))</f>
        <v/>
      </c>
    </row>
    <row r="7361" spans="12:20" x14ac:dyDescent="0.25">
      <c r="L7361" s="75">
        <f>COUNTIF($B$2:B7361,B7361)</f>
        <v>0</v>
      </c>
      <c r="M7361" s="75">
        <f>COUNTIF($L$2:L7361,4)</f>
        <v>42</v>
      </c>
      <c r="N7361" s="76" t="str">
        <f t="shared" si="574"/>
        <v>0</v>
      </c>
      <c r="O7361" s="76" t="str">
        <f t="shared" si="570"/>
        <v/>
      </c>
      <c r="P7361" s="75" t="str">
        <f t="shared" si="571"/>
        <v/>
      </c>
      <c r="Q7361" s="77" t="str">
        <f t="shared" si="572"/>
        <v/>
      </c>
      <c r="R7361" s="77" t="str">
        <f t="shared" si="573"/>
        <v/>
      </c>
      <c r="S7361" s="77" t="str">
        <f>IF(O7361="","",IF(OR(VALUE(LEFT(O7361,2))&gt;IF(RIGHT(J7361,1)="M",7,19),AND(OR(LEFT(O7361,2)={"07","19"}),VALUE(RIGHT(O7361,2))&gt;15)),TRUE,FALSE))</f>
        <v/>
      </c>
      <c r="T7361" s="77" t="str">
        <f>IF(O7361="","",IF(OR(VALUE(LEFT(O7361,2))&gt;IF(RIGHT(J7361,1)="M",7,19),AND(OR(LEFT(O7361,2)={"07","19"}),VALUE(RIGHT(O7361,2))&gt;5)),TRUE,FALSE))</f>
        <v/>
      </c>
    </row>
    <row r="7362" spans="12:20" x14ac:dyDescent="0.25">
      <c r="L7362" s="75">
        <f>COUNTIF($B$2:B7362,B7362)</f>
        <v>0</v>
      </c>
      <c r="M7362" s="75">
        <f>COUNTIF($L$2:L7362,4)</f>
        <v>42</v>
      </c>
      <c r="N7362" s="76" t="str">
        <f t="shared" si="574"/>
        <v>0</v>
      </c>
      <c r="O7362" s="76" t="str">
        <f t="shared" ref="O7362:O7425" si="575">TRIM(SUBSTITUTE(SUBSTITUTE(D7362,"+",""),"_",""))</f>
        <v/>
      </c>
      <c r="P7362" s="75" t="str">
        <f t="shared" ref="P7362:P7425" si="576">TRIM(SUBSTITUTE(SUBSTITUTE(E7362,"+",""),"_",""))</f>
        <v/>
      </c>
      <c r="Q7362" s="77" t="str">
        <f t="shared" ref="Q7362:Q7425" si="577">IFERROR(IF(RIGHT(P7362,2)&lt;RIGHT(O7362,2),IF(P7362&lt;O7362,P7362+2360-O7362,P7362-40-O7362),IF(P7362&lt;O7362,P7362+2400-O7362,P7362-O7362)),"")</f>
        <v/>
      </c>
      <c r="R7362" s="77" t="str">
        <f t="shared" ref="R7362:R7425" si="578">IFERROR(ROUNDDOWN(Q7362/100,0),"")</f>
        <v/>
      </c>
      <c r="S7362" s="77" t="str">
        <f>IF(O7362="","",IF(OR(VALUE(LEFT(O7362,2))&gt;IF(RIGHT(J7362,1)="M",7,19),AND(OR(LEFT(O7362,2)={"07","19"}),VALUE(RIGHT(O7362,2))&gt;15)),TRUE,FALSE))</f>
        <v/>
      </c>
      <c r="T7362" s="77" t="str">
        <f>IF(O7362="","",IF(OR(VALUE(LEFT(O7362,2))&gt;IF(RIGHT(J7362,1)="M",7,19),AND(OR(LEFT(O7362,2)={"07","19"}),VALUE(RIGHT(O7362,2))&gt;5)),TRUE,FALSE))</f>
        <v/>
      </c>
    </row>
    <row r="7363" spans="12:20" x14ac:dyDescent="0.25">
      <c r="L7363" s="75">
        <f>COUNTIF($B$2:B7363,B7363)</f>
        <v>0</v>
      </c>
      <c r="M7363" s="75">
        <f>COUNTIF($L$2:L7363,4)</f>
        <v>42</v>
      </c>
      <c r="N7363" s="76" t="str">
        <f t="shared" ref="N7363:N7426" si="579">A7363&amp;DAY(C7363)</f>
        <v>0</v>
      </c>
      <c r="O7363" s="76" t="str">
        <f t="shared" si="575"/>
        <v/>
      </c>
      <c r="P7363" s="75" t="str">
        <f t="shared" si="576"/>
        <v/>
      </c>
      <c r="Q7363" s="77" t="str">
        <f t="shared" si="577"/>
        <v/>
      </c>
      <c r="R7363" s="77" t="str">
        <f t="shared" si="578"/>
        <v/>
      </c>
      <c r="S7363" s="77" t="str">
        <f>IF(O7363="","",IF(OR(VALUE(LEFT(O7363,2))&gt;IF(RIGHT(J7363,1)="M",7,19),AND(OR(LEFT(O7363,2)={"07","19"}),VALUE(RIGHT(O7363,2))&gt;15)),TRUE,FALSE))</f>
        <v/>
      </c>
      <c r="T7363" s="77" t="str">
        <f>IF(O7363="","",IF(OR(VALUE(LEFT(O7363,2))&gt;IF(RIGHT(J7363,1)="M",7,19),AND(OR(LEFT(O7363,2)={"07","19"}),VALUE(RIGHT(O7363,2))&gt;5)),TRUE,FALSE))</f>
        <v/>
      </c>
    </row>
    <row r="7364" spans="12:20" x14ac:dyDescent="0.25">
      <c r="L7364" s="75">
        <f>COUNTIF($B$2:B7364,B7364)</f>
        <v>0</v>
      </c>
      <c r="M7364" s="75">
        <f>COUNTIF($L$2:L7364,4)</f>
        <v>42</v>
      </c>
      <c r="N7364" s="76" t="str">
        <f t="shared" si="579"/>
        <v>0</v>
      </c>
      <c r="O7364" s="76" t="str">
        <f t="shared" si="575"/>
        <v/>
      </c>
      <c r="P7364" s="75" t="str">
        <f t="shared" si="576"/>
        <v/>
      </c>
      <c r="Q7364" s="77" t="str">
        <f t="shared" si="577"/>
        <v/>
      </c>
      <c r="R7364" s="77" t="str">
        <f t="shared" si="578"/>
        <v/>
      </c>
      <c r="S7364" s="77" t="str">
        <f>IF(O7364="","",IF(OR(VALUE(LEFT(O7364,2))&gt;IF(RIGHT(J7364,1)="M",7,19),AND(OR(LEFT(O7364,2)={"07","19"}),VALUE(RIGHT(O7364,2))&gt;15)),TRUE,FALSE))</f>
        <v/>
      </c>
      <c r="T7364" s="77" t="str">
        <f>IF(O7364="","",IF(OR(VALUE(LEFT(O7364,2))&gt;IF(RIGHT(J7364,1)="M",7,19),AND(OR(LEFT(O7364,2)={"07","19"}),VALUE(RIGHT(O7364,2))&gt;5)),TRUE,FALSE))</f>
        <v/>
      </c>
    </row>
    <row r="7365" spans="12:20" x14ac:dyDescent="0.25">
      <c r="L7365" s="75">
        <f>COUNTIF($B$2:B7365,B7365)</f>
        <v>0</v>
      </c>
      <c r="M7365" s="75">
        <f>COUNTIF($L$2:L7365,4)</f>
        <v>42</v>
      </c>
      <c r="N7365" s="76" t="str">
        <f t="shared" si="579"/>
        <v>0</v>
      </c>
      <c r="O7365" s="76" t="str">
        <f t="shared" si="575"/>
        <v/>
      </c>
      <c r="P7365" s="75" t="str">
        <f t="shared" si="576"/>
        <v/>
      </c>
      <c r="Q7365" s="77" t="str">
        <f t="shared" si="577"/>
        <v/>
      </c>
      <c r="R7365" s="77" t="str">
        <f t="shared" si="578"/>
        <v/>
      </c>
      <c r="S7365" s="77" t="str">
        <f>IF(O7365="","",IF(OR(VALUE(LEFT(O7365,2))&gt;IF(RIGHT(J7365,1)="M",7,19),AND(OR(LEFT(O7365,2)={"07","19"}),VALUE(RIGHT(O7365,2))&gt;15)),TRUE,FALSE))</f>
        <v/>
      </c>
      <c r="T7365" s="77" t="str">
        <f>IF(O7365="","",IF(OR(VALUE(LEFT(O7365,2))&gt;IF(RIGHT(J7365,1)="M",7,19),AND(OR(LEFT(O7365,2)={"07","19"}),VALUE(RIGHT(O7365,2))&gt;5)),TRUE,FALSE))</f>
        <v/>
      </c>
    </row>
    <row r="7366" spans="12:20" x14ac:dyDescent="0.25">
      <c r="L7366" s="75">
        <f>COUNTIF($B$2:B7366,B7366)</f>
        <v>0</v>
      </c>
      <c r="M7366" s="75">
        <f>COUNTIF($L$2:L7366,4)</f>
        <v>42</v>
      </c>
      <c r="N7366" s="76" t="str">
        <f t="shared" si="579"/>
        <v>0</v>
      </c>
      <c r="O7366" s="76" t="str">
        <f t="shared" si="575"/>
        <v/>
      </c>
      <c r="P7366" s="75" t="str">
        <f t="shared" si="576"/>
        <v/>
      </c>
      <c r="Q7366" s="77" t="str">
        <f t="shared" si="577"/>
        <v/>
      </c>
      <c r="R7366" s="77" t="str">
        <f t="shared" si="578"/>
        <v/>
      </c>
      <c r="S7366" s="77" t="str">
        <f>IF(O7366="","",IF(OR(VALUE(LEFT(O7366,2))&gt;IF(RIGHT(J7366,1)="M",7,19),AND(OR(LEFT(O7366,2)={"07","19"}),VALUE(RIGHT(O7366,2))&gt;15)),TRUE,FALSE))</f>
        <v/>
      </c>
      <c r="T7366" s="77" t="str">
        <f>IF(O7366="","",IF(OR(VALUE(LEFT(O7366,2))&gt;IF(RIGHT(J7366,1)="M",7,19),AND(OR(LEFT(O7366,2)={"07","19"}),VALUE(RIGHT(O7366,2))&gt;5)),TRUE,FALSE))</f>
        <v/>
      </c>
    </row>
    <row r="7367" spans="12:20" x14ac:dyDescent="0.25">
      <c r="L7367" s="75">
        <f>COUNTIF($B$2:B7367,B7367)</f>
        <v>0</v>
      </c>
      <c r="M7367" s="75">
        <f>COUNTIF($L$2:L7367,4)</f>
        <v>42</v>
      </c>
      <c r="N7367" s="76" t="str">
        <f t="shared" si="579"/>
        <v>0</v>
      </c>
      <c r="O7367" s="76" t="str">
        <f t="shared" si="575"/>
        <v/>
      </c>
      <c r="P7367" s="75" t="str">
        <f t="shared" si="576"/>
        <v/>
      </c>
      <c r="Q7367" s="77" t="str">
        <f t="shared" si="577"/>
        <v/>
      </c>
      <c r="R7367" s="77" t="str">
        <f t="shared" si="578"/>
        <v/>
      </c>
      <c r="S7367" s="77" t="str">
        <f>IF(O7367="","",IF(OR(VALUE(LEFT(O7367,2))&gt;IF(RIGHT(J7367,1)="M",7,19),AND(OR(LEFT(O7367,2)={"07","19"}),VALUE(RIGHT(O7367,2))&gt;15)),TRUE,FALSE))</f>
        <v/>
      </c>
      <c r="T7367" s="77" t="str">
        <f>IF(O7367="","",IF(OR(VALUE(LEFT(O7367,2))&gt;IF(RIGHT(J7367,1)="M",7,19),AND(OR(LEFT(O7367,2)={"07","19"}),VALUE(RIGHT(O7367,2))&gt;5)),TRUE,FALSE))</f>
        <v/>
      </c>
    </row>
    <row r="7368" spans="12:20" x14ac:dyDescent="0.25">
      <c r="L7368" s="75">
        <f>COUNTIF($B$2:B7368,B7368)</f>
        <v>0</v>
      </c>
      <c r="M7368" s="75">
        <f>COUNTIF($L$2:L7368,4)</f>
        <v>42</v>
      </c>
      <c r="N7368" s="76" t="str">
        <f t="shared" si="579"/>
        <v>0</v>
      </c>
      <c r="O7368" s="76" t="str">
        <f t="shared" si="575"/>
        <v/>
      </c>
      <c r="P7368" s="75" t="str">
        <f t="shared" si="576"/>
        <v/>
      </c>
      <c r="Q7368" s="77" t="str">
        <f t="shared" si="577"/>
        <v/>
      </c>
      <c r="R7368" s="77" t="str">
        <f t="shared" si="578"/>
        <v/>
      </c>
      <c r="S7368" s="77" t="str">
        <f>IF(O7368="","",IF(OR(VALUE(LEFT(O7368,2))&gt;IF(RIGHT(J7368,1)="M",7,19),AND(OR(LEFT(O7368,2)={"07","19"}),VALUE(RIGHT(O7368,2))&gt;15)),TRUE,FALSE))</f>
        <v/>
      </c>
      <c r="T7368" s="77" t="str">
        <f>IF(O7368="","",IF(OR(VALUE(LEFT(O7368,2))&gt;IF(RIGHT(J7368,1)="M",7,19),AND(OR(LEFT(O7368,2)={"07","19"}),VALUE(RIGHT(O7368,2))&gt;5)),TRUE,FALSE))</f>
        <v/>
      </c>
    </row>
    <row r="7369" spans="12:20" x14ac:dyDescent="0.25">
      <c r="L7369" s="75">
        <f>COUNTIF($B$2:B7369,B7369)</f>
        <v>0</v>
      </c>
      <c r="M7369" s="75">
        <f>COUNTIF($L$2:L7369,4)</f>
        <v>42</v>
      </c>
      <c r="N7369" s="76" t="str">
        <f t="shared" si="579"/>
        <v>0</v>
      </c>
      <c r="O7369" s="76" t="str">
        <f t="shared" si="575"/>
        <v/>
      </c>
      <c r="P7369" s="75" t="str">
        <f t="shared" si="576"/>
        <v/>
      </c>
      <c r="Q7369" s="77" t="str">
        <f t="shared" si="577"/>
        <v/>
      </c>
      <c r="R7369" s="77" t="str">
        <f t="shared" si="578"/>
        <v/>
      </c>
      <c r="S7369" s="77" t="str">
        <f>IF(O7369="","",IF(OR(VALUE(LEFT(O7369,2))&gt;IF(RIGHT(J7369,1)="M",7,19),AND(OR(LEFT(O7369,2)={"07","19"}),VALUE(RIGHT(O7369,2))&gt;15)),TRUE,FALSE))</f>
        <v/>
      </c>
      <c r="T7369" s="77" t="str">
        <f>IF(O7369="","",IF(OR(VALUE(LEFT(O7369,2))&gt;IF(RIGHT(J7369,1)="M",7,19),AND(OR(LEFT(O7369,2)={"07","19"}),VALUE(RIGHT(O7369,2))&gt;5)),TRUE,FALSE))</f>
        <v/>
      </c>
    </row>
    <row r="7370" spans="12:20" x14ac:dyDescent="0.25">
      <c r="L7370" s="75">
        <f>COUNTIF($B$2:B7370,B7370)</f>
        <v>0</v>
      </c>
      <c r="M7370" s="75">
        <f>COUNTIF($L$2:L7370,4)</f>
        <v>42</v>
      </c>
      <c r="N7370" s="76" t="str">
        <f t="shared" si="579"/>
        <v>0</v>
      </c>
      <c r="O7370" s="76" t="str">
        <f t="shared" si="575"/>
        <v/>
      </c>
      <c r="P7370" s="75" t="str">
        <f t="shared" si="576"/>
        <v/>
      </c>
      <c r="Q7370" s="77" t="str">
        <f t="shared" si="577"/>
        <v/>
      </c>
      <c r="R7370" s="77" t="str">
        <f t="shared" si="578"/>
        <v/>
      </c>
      <c r="S7370" s="77" t="str">
        <f>IF(O7370="","",IF(OR(VALUE(LEFT(O7370,2))&gt;IF(RIGHT(J7370,1)="M",7,19),AND(OR(LEFT(O7370,2)={"07","19"}),VALUE(RIGHT(O7370,2))&gt;15)),TRUE,FALSE))</f>
        <v/>
      </c>
      <c r="T7370" s="77" t="str">
        <f>IF(O7370="","",IF(OR(VALUE(LEFT(O7370,2))&gt;IF(RIGHT(J7370,1)="M",7,19),AND(OR(LEFT(O7370,2)={"07","19"}),VALUE(RIGHT(O7370,2))&gt;5)),TRUE,FALSE))</f>
        <v/>
      </c>
    </row>
    <row r="7371" spans="12:20" x14ac:dyDescent="0.25">
      <c r="L7371" s="75">
        <f>COUNTIF($B$2:B7371,B7371)</f>
        <v>0</v>
      </c>
      <c r="M7371" s="75">
        <f>COUNTIF($L$2:L7371,4)</f>
        <v>42</v>
      </c>
      <c r="N7371" s="76" t="str">
        <f t="shared" si="579"/>
        <v>0</v>
      </c>
      <c r="O7371" s="76" t="str">
        <f t="shared" si="575"/>
        <v/>
      </c>
      <c r="P7371" s="75" t="str">
        <f t="shared" si="576"/>
        <v/>
      </c>
      <c r="Q7371" s="77" t="str">
        <f t="shared" si="577"/>
        <v/>
      </c>
      <c r="R7371" s="77" t="str">
        <f t="shared" si="578"/>
        <v/>
      </c>
      <c r="S7371" s="77" t="str">
        <f>IF(O7371="","",IF(OR(VALUE(LEFT(O7371,2))&gt;IF(RIGHT(J7371,1)="M",7,19),AND(OR(LEFT(O7371,2)={"07","19"}),VALUE(RIGHT(O7371,2))&gt;15)),TRUE,FALSE))</f>
        <v/>
      </c>
      <c r="T7371" s="77" t="str">
        <f>IF(O7371="","",IF(OR(VALUE(LEFT(O7371,2))&gt;IF(RIGHT(J7371,1)="M",7,19),AND(OR(LEFT(O7371,2)={"07","19"}),VALUE(RIGHT(O7371,2))&gt;5)),TRUE,FALSE))</f>
        <v/>
      </c>
    </row>
    <row r="7372" spans="12:20" x14ac:dyDescent="0.25">
      <c r="L7372" s="75">
        <f>COUNTIF($B$2:B7372,B7372)</f>
        <v>0</v>
      </c>
      <c r="M7372" s="75">
        <f>COUNTIF($L$2:L7372,4)</f>
        <v>42</v>
      </c>
      <c r="N7372" s="76" t="str">
        <f t="shared" si="579"/>
        <v>0</v>
      </c>
      <c r="O7372" s="76" t="str">
        <f t="shared" si="575"/>
        <v/>
      </c>
      <c r="P7372" s="75" t="str">
        <f t="shared" si="576"/>
        <v/>
      </c>
      <c r="Q7372" s="77" t="str">
        <f t="shared" si="577"/>
        <v/>
      </c>
      <c r="R7372" s="77" t="str">
        <f t="shared" si="578"/>
        <v/>
      </c>
      <c r="S7372" s="77" t="str">
        <f>IF(O7372="","",IF(OR(VALUE(LEFT(O7372,2))&gt;IF(RIGHT(J7372,1)="M",7,19),AND(OR(LEFT(O7372,2)={"07","19"}),VALUE(RIGHT(O7372,2))&gt;15)),TRUE,FALSE))</f>
        <v/>
      </c>
      <c r="T7372" s="77" t="str">
        <f>IF(O7372="","",IF(OR(VALUE(LEFT(O7372,2))&gt;IF(RIGHT(J7372,1)="M",7,19),AND(OR(LEFT(O7372,2)={"07","19"}),VALUE(RIGHT(O7372,2))&gt;5)),TRUE,FALSE))</f>
        <v/>
      </c>
    </row>
    <row r="7373" spans="12:20" x14ac:dyDescent="0.25">
      <c r="L7373" s="75">
        <f>COUNTIF($B$2:B7373,B7373)</f>
        <v>0</v>
      </c>
      <c r="M7373" s="75">
        <f>COUNTIF($L$2:L7373,4)</f>
        <v>42</v>
      </c>
      <c r="N7373" s="76" t="str">
        <f t="shared" si="579"/>
        <v>0</v>
      </c>
      <c r="O7373" s="76" t="str">
        <f t="shared" si="575"/>
        <v/>
      </c>
      <c r="P7373" s="75" t="str">
        <f t="shared" si="576"/>
        <v/>
      </c>
      <c r="Q7373" s="77" t="str">
        <f t="shared" si="577"/>
        <v/>
      </c>
      <c r="R7373" s="77" t="str">
        <f t="shared" si="578"/>
        <v/>
      </c>
      <c r="S7373" s="77" t="str">
        <f>IF(O7373="","",IF(OR(VALUE(LEFT(O7373,2))&gt;IF(RIGHT(J7373,1)="M",7,19),AND(OR(LEFT(O7373,2)={"07","19"}),VALUE(RIGHT(O7373,2))&gt;15)),TRUE,FALSE))</f>
        <v/>
      </c>
      <c r="T7373" s="77" t="str">
        <f>IF(O7373="","",IF(OR(VALUE(LEFT(O7373,2))&gt;IF(RIGHT(J7373,1)="M",7,19),AND(OR(LEFT(O7373,2)={"07","19"}),VALUE(RIGHT(O7373,2))&gt;5)),TRUE,FALSE))</f>
        <v/>
      </c>
    </row>
    <row r="7374" spans="12:20" x14ac:dyDescent="0.25">
      <c r="L7374" s="75">
        <f>COUNTIF($B$2:B7374,B7374)</f>
        <v>0</v>
      </c>
      <c r="M7374" s="75">
        <f>COUNTIF($L$2:L7374,4)</f>
        <v>42</v>
      </c>
      <c r="N7374" s="76" t="str">
        <f t="shared" si="579"/>
        <v>0</v>
      </c>
      <c r="O7374" s="76" t="str">
        <f t="shared" si="575"/>
        <v/>
      </c>
      <c r="P7374" s="75" t="str">
        <f t="shared" si="576"/>
        <v/>
      </c>
      <c r="Q7374" s="77" t="str">
        <f t="shared" si="577"/>
        <v/>
      </c>
      <c r="R7374" s="77" t="str">
        <f t="shared" si="578"/>
        <v/>
      </c>
      <c r="S7374" s="77" t="str">
        <f>IF(O7374="","",IF(OR(VALUE(LEFT(O7374,2))&gt;IF(RIGHT(J7374,1)="M",7,19),AND(OR(LEFT(O7374,2)={"07","19"}),VALUE(RIGHT(O7374,2))&gt;15)),TRUE,FALSE))</f>
        <v/>
      </c>
      <c r="T7374" s="77" t="str">
        <f>IF(O7374="","",IF(OR(VALUE(LEFT(O7374,2))&gt;IF(RIGHT(J7374,1)="M",7,19),AND(OR(LEFT(O7374,2)={"07","19"}),VALUE(RIGHT(O7374,2))&gt;5)),TRUE,FALSE))</f>
        <v/>
      </c>
    </row>
    <row r="7375" spans="12:20" x14ac:dyDescent="0.25">
      <c r="L7375" s="75">
        <f>COUNTIF($B$2:B7375,B7375)</f>
        <v>0</v>
      </c>
      <c r="M7375" s="75">
        <f>COUNTIF($L$2:L7375,4)</f>
        <v>42</v>
      </c>
      <c r="N7375" s="76" t="str">
        <f t="shared" si="579"/>
        <v>0</v>
      </c>
      <c r="O7375" s="76" t="str">
        <f t="shared" si="575"/>
        <v/>
      </c>
      <c r="P7375" s="75" t="str">
        <f t="shared" si="576"/>
        <v/>
      </c>
      <c r="Q7375" s="77" t="str">
        <f t="shared" si="577"/>
        <v/>
      </c>
      <c r="R7375" s="77" t="str">
        <f t="shared" si="578"/>
        <v/>
      </c>
      <c r="S7375" s="77" t="str">
        <f>IF(O7375="","",IF(OR(VALUE(LEFT(O7375,2))&gt;IF(RIGHT(J7375,1)="M",7,19),AND(OR(LEFT(O7375,2)={"07","19"}),VALUE(RIGHT(O7375,2))&gt;15)),TRUE,FALSE))</f>
        <v/>
      </c>
      <c r="T7375" s="77" t="str">
        <f>IF(O7375="","",IF(OR(VALUE(LEFT(O7375,2))&gt;IF(RIGHT(J7375,1)="M",7,19),AND(OR(LEFT(O7375,2)={"07","19"}),VALUE(RIGHT(O7375,2))&gt;5)),TRUE,FALSE))</f>
        <v/>
      </c>
    </row>
    <row r="7376" spans="12:20" x14ac:dyDescent="0.25">
      <c r="L7376" s="75">
        <f>COUNTIF($B$2:B7376,B7376)</f>
        <v>0</v>
      </c>
      <c r="M7376" s="75">
        <f>COUNTIF($L$2:L7376,4)</f>
        <v>42</v>
      </c>
      <c r="N7376" s="76" t="str">
        <f t="shared" si="579"/>
        <v>0</v>
      </c>
      <c r="O7376" s="76" t="str">
        <f t="shared" si="575"/>
        <v/>
      </c>
      <c r="P7376" s="75" t="str">
        <f t="shared" si="576"/>
        <v/>
      </c>
      <c r="Q7376" s="77" t="str">
        <f t="shared" si="577"/>
        <v/>
      </c>
      <c r="R7376" s="77" t="str">
        <f t="shared" si="578"/>
        <v/>
      </c>
      <c r="S7376" s="77" t="str">
        <f>IF(O7376="","",IF(OR(VALUE(LEFT(O7376,2))&gt;IF(RIGHT(J7376,1)="M",7,19),AND(OR(LEFT(O7376,2)={"07","19"}),VALUE(RIGHT(O7376,2))&gt;15)),TRUE,FALSE))</f>
        <v/>
      </c>
      <c r="T7376" s="77" t="str">
        <f>IF(O7376="","",IF(OR(VALUE(LEFT(O7376,2))&gt;IF(RIGHT(J7376,1)="M",7,19),AND(OR(LEFT(O7376,2)={"07","19"}),VALUE(RIGHT(O7376,2))&gt;5)),TRUE,FALSE))</f>
        <v/>
      </c>
    </row>
    <row r="7377" spans="12:20" x14ac:dyDescent="0.25">
      <c r="L7377" s="75">
        <f>COUNTIF($B$2:B7377,B7377)</f>
        <v>0</v>
      </c>
      <c r="M7377" s="75">
        <f>COUNTIF($L$2:L7377,4)</f>
        <v>42</v>
      </c>
      <c r="N7377" s="76" t="str">
        <f t="shared" si="579"/>
        <v>0</v>
      </c>
      <c r="O7377" s="76" t="str">
        <f t="shared" si="575"/>
        <v/>
      </c>
      <c r="P7377" s="75" t="str">
        <f t="shared" si="576"/>
        <v/>
      </c>
      <c r="Q7377" s="77" t="str">
        <f t="shared" si="577"/>
        <v/>
      </c>
      <c r="R7377" s="77" t="str">
        <f t="shared" si="578"/>
        <v/>
      </c>
      <c r="S7377" s="77" t="str">
        <f>IF(O7377="","",IF(OR(VALUE(LEFT(O7377,2))&gt;IF(RIGHT(J7377,1)="M",7,19),AND(OR(LEFT(O7377,2)={"07","19"}),VALUE(RIGHT(O7377,2))&gt;15)),TRUE,FALSE))</f>
        <v/>
      </c>
      <c r="T7377" s="77" t="str">
        <f>IF(O7377="","",IF(OR(VALUE(LEFT(O7377,2))&gt;IF(RIGHT(J7377,1)="M",7,19),AND(OR(LEFT(O7377,2)={"07","19"}),VALUE(RIGHT(O7377,2))&gt;5)),TRUE,FALSE))</f>
        <v/>
      </c>
    </row>
    <row r="7378" spans="12:20" x14ac:dyDescent="0.25">
      <c r="L7378" s="75">
        <f>COUNTIF($B$2:B7378,B7378)</f>
        <v>0</v>
      </c>
      <c r="M7378" s="75">
        <f>COUNTIF($L$2:L7378,4)</f>
        <v>42</v>
      </c>
      <c r="N7378" s="76" t="str">
        <f t="shared" si="579"/>
        <v>0</v>
      </c>
      <c r="O7378" s="76" t="str">
        <f t="shared" si="575"/>
        <v/>
      </c>
      <c r="P7378" s="75" t="str">
        <f t="shared" si="576"/>
        <v/>
      </c>
      <c r="Q7378" s="77" t="str">
        <f t="shared" si="577"/>
        <v/>
      </c>
      <c r="R7378" s="77" t="str">
        <f t="shared" si="578"/>
        <v/>
      </c>
      <c r="S7378" s="77" t="str">
        <f>IF(O7378="","",IF(OR(VALUE(LEFT(O7378,2))&gt;IF(RIGHT(J7378,1)="M",7,19),AND(OR(LEFT(O7378,2)={"07","19"}),VALUE(RIGHT(O7378,2))&gt;15)),TRUE,FALSE))</f>
        <v/>
      </c>
      <c r="T7378" s="77" t="str">
        <f>IF(O7378="","",IF(OR(VALUE(LEFT(O7378,2))&gt;IF(RIGHT(J7378,1)="M",7,19),AND(OR(LEFT(O7378,2)={"07","19"}),VALUE(RIGHT(O7378,2))&gt;5)),TRUE,FALSE))</f>
        <v/>
      </c>
    </row>
    <row r="7379" spans="12:20" x14ac:dyDescent="0.25">
      <c r="L7379" s="75">
        <f>COUNTIF($B$2:B7379,B7379)</f>
        <v>0</v>
      </c>
      <c r="M7379" s="75">
        <f>COUNTIF($L$2:L7379,4)</f>
        <v>42</v>
      </c>
      <c r="N7379" s="76" t="str">
        <f t="shared" si="579"/>
        <v>0</v>
      </c>
      <c r="O7379" s="76" t="str">
        <f t="shared" si="575"/>
        <v/>
      </c>
      <c r="P7379" s="75" t="str">
        <f t="shared" si="576"/>
        <v/>
      </c>
      <c r="Q7379" s="77" t="str">
        <f t="shared" si="577"/>
        <v/>
      </c>
      <c r="R7379" s="77" t="str">
        <f t="shared" si="578"/>
        <v/>
      </c>
      <c r="S7379" s="77" t="str">
        <f>IF(O7379="","",IF(OR(VALUE(LEFT(O7379,2))&gt;IF(RIGHT(J7379,1)="M",7,19),AND(OR(LEFT(O7379,2)={"07","19"}),VALUE(RIGHT(O7379,2))&gt;15)),TRUE,FALSE))</f>
        <v/>
      </c>
      <c r="T7379" s="77" t="str">
        <f>IF(O7379="","",IF(OR(VALUE(LEFT(O7379,2))&gt;IF(RIGHT(J7379,1)="M",7,19),AND(OR(LEFT(O7379,2)={"07","19"}),VALUE(RIGHT(O7379,2))&gt;5)),TRUE,FALSE))</f>
        <v/>
      </c>
    </row>
    <row r="7380" spans="12:20" x14ac:dyDescent="0.25">
      <c r="L7380" s="75">
        <f>COUNTIF($B$2:B7380,B7380)</f>
        <v>0</v>
      </c>
      <c r="M7380" s="75">
        <f>COUNTIF($L$2:L7380,4)</f>
        <v>42</v>
      </c>
      <c r="N7380" s="76" t="str">
        <f t="shared" si="579"/>
        <v>0</v>
      </c>
      <c r="O7380" s="76" t="str">
        <f t="shared" si="575"/>
        <v/>
      </c>
      <c r="P7380" s="75" t="str">
        <f t="shared" si="576"/>
        <v/>
      </c>
      <c r="Q7380" s="77" t="str">
        <f t="shared" si="577"/>
        <v/>
      </c>
      <c r="R7380" s="77" t="str">
        <f t="shared" si="578"/>
        <v/>
      </c>
      <c r="S7380" s="77" t="str">
        <f>IF(O7380="","",IF(OR(VALUE(LEFT(O7380,2))&gt;IF(RIGHT(J7380,1)="M",7,19),AND(OR(LEFT(O7380,2)={"07","19"}),VALUE(RIGHT(O7380,2))&gt;15)),TRUE,FALSE))</f>
        <v/>
      </c>
      <c r="T7380" s="77" t="str">
        <f>IF(O7380="","",IF(OR(VALUE(LEFT(O7380,2))&gt;IF(RIGHT(J7380,1)="M",7,19),AND(OR(LEFT(O7380,2)={"07","19"}),VALUE(RIGHT(O7380,2))&gt;5)),TRUE,FALSE))</f>
        <v/>
      </c>
    </row>
    <row r="7381" spans="12:20" x14ac:dyDescent="0.25">
      <c r="L7381" s="75">
        <f>COUNTIF($B$2:B7381,B7381)</f>
        <v>0</v>
      </c>
      <c r="M7381" s="75">
        <f>COUNTIF($L$2:L7381,4)</f>
        <v>42</v>
      </c>
      <c r="N7381" s="76" t="str">
        <f t="shared" si="579"/>
        <v>0</v>
      </c>
      <c r="O7381" s="76" t="str">
        <f t="shared" si="575"/>
        <v/>
      </c>
      <c r="P7381" s="75" t="str">
        <f t="shared" si="576"/>
        <v/>
      </c>
      <c r="Q7381" s="77" t="str">
        <f t="shared" si="577"/>
        <v/>
      </c>
      <c r="R7381" s="77" t="str">
        <f t="shared" si="578"/>
        <v/>
      </c>
      <c r="S7381" s="77" t="str">
        <f>IF(O7381="","",IF(OR(VALUE(LEFT(O7381,2))&gt;IF(RIGHT(J7381,1)="M",7,19),AND(OR(LEFT(O7381,2)={"07","19"}),VALUE(RIGHT(O7381,2))&gt;15)),TRUE,FALSE))</f>
        <v/>
      </c>
      <c r="T7381" s="77" t="str">
        <f>IF(O7381="","",IF(OR(VALUE(LEFT(O7381,2))&gt;IF(RIGHT(J7381,1)="M",7,19),AND(OR(LEFT(O7381,2)={"07","19"}),VALUE(RIGHT(O7381,2))&gt;5)),TRUE,FALSE))</f>
        <v/>
      </c>
    </row>
    <row r="7382" spans="12:20" x14ac:dyDescent="0.25">
      <c r="L7382" s="75">
        <f>COUNTIF($B$2:B7382,B7382)</f>
        <v>0</v>
      </c>
      <c r="M7382" s="75">
        <f>COUNTIF($L$2:L7382,4)</f>
        <v>42</v>
      </c>
      <c r="N7382" s="76" t="str">
        <f t="shared" si="579"/>
        <v>0</v>
      </c>
      <c r="O7382" s="76" t="str">
        <f t="shared" si="575"/>
        <v/>
      </c>
      <c r="P7382" s="75" t="str">
        <f t="shared" si="576"/>
        <v/>
      </c>
      <c r="Q7382" s="77" t="str">
        <f t="shared" si="577"/>
        <v/>
      </c>
      <c r="R7382" s="77" t="str">
        <f t="shared" si="578"/>
        <v/>
      </c>
      <c r="S7382" s="77" t="str">
        <f>IF(O7382="","",IF(OR(VALUE(LEFT(O7382,2))&gt;IF(RIGHT(J7382,1)="M",7,19),AND(OR(LEFT(O7382,2)={"07","19"}),VALUE(RIGHT(O7382,2))&gt;15)),TRUE,FALSE))</f>
        <v/>
      </c>
      <c r="T7382" s="77" t="str">
        <f>IF(O7382="","",IF(OR(VALUE(LEFT(O7382,2))&gt;IF(RIGHT(J7382,1)="M",7,19),AND(OR(LEFT(O7382,2)={"07","19"}),VALUE(RIGHT(O7382,2))&gt;5)),TRUE,FALSE))</f>
        <v/>
      </c>
    </row>
    <row r="7383" spans="12:20" x14ac:dyDescent="0.25">
      <c r="L7383" s="75">
        <f>COUNTIF($B$2:B7383,B7383)</f>
        <v>0</v>
      </c>
      <c r="M7383" s="75">
        <f>COUNTIF($L$2:L7383,4)</f>
        <v>42</v>
      </c>
      <c r="N7383" s="76" t="str">
        <f t="shared" si="579"/>
        <v>0</v>
      </c>
      <c r="O7383" s="76" t="str">
        <f t="shared" si="575"/>
        <v/>
      </c>
      <c r="P7383" s="75" t="str">
        <f t="shared" si="576"/>
        <v/>
      </c>
      <c r="Q7383" s="77" t="str">
        <f t="shared" si="577"/>
        <v/>
      </c>
      <c r="R7383" s="77" t="str">
        <f t="shared" si="578"/>
        <v/>
      </c>
      <c r="S7383" s="77" t="str">
        <f>IF(O7383="","",IF(OR(VALUE(LEFT(O7383,2))&gt;IF(RIGHT(J7383,1)="M",7,19),AND(OR(LEFT(O7383,2)={"07","19"}),VALUE(RIGHT(O7383,2))&gt;15)),TRUE,FALSE))</f>
        <v/>
      </c>
      <c r="T7383" s="77" t="str">
        <f>IF(O7383="","",IF(OR(VALUE(LEFT(O7383,2))&gt;IF(RIGHT(J7383,1)="M",7,19),AND(OR(LEFT(O7383,2)={"07","19"}),VALUE(RIGHT(O7383,2))&gt;5)),TRUE,FALSE))</f>
        <v/>
      </c>
    </row>
    <row r="7384" spans="12:20" x14ac:dyDescent="0.25">
      <c r="L7384" s="75">
        <f>COUNTIF($B$2:B7384,B7384)</f>
        <v>0</v>
      </c>
      <c r="M7384" s="75">
        <f>COUNTIF($L$2:L7384,4)</f>
        <v>42</v>
      </c>
      <c r="N7384" s="76" t="str">
        <f t="shared" si="579"/>
        <v>0</v>
      </c>
      <c r="O7384" s="76" t="str">
        <f t="shared" si="575"/>
        <v/>
      </c>
      <c r="P7384" s="75" t="str">
        <f t="shared" si="576"/>
        <v/>
      </c>
      <c r="Q7384" s="77" t="str">
        <f t="shared" si="577"/>
        <v/>
      </c>
      <c r="R7384" s="77" t="str">
        <f t="shared" si="578"/>
        <v/>
      </c>
      <c r="S7384" s="77" t="str">
        <f>IF(O7384="","",IF(OR(VALUE(LEFT(O7384,2))&gt;IF(RIGHT(J7384,1)="M",7,19),AND(OR(LEFT(O7384,2)={"07","19"}),VALUE(RIGHT(O7384,2))&gt;15)),TRUE,FALSE))</f>
        <v/>
      </c>
      <c r="T7384" s="77" t="str">
        <f>IF(O7384="","",IF(OR(VALUE(LEFT(O7384,2))&gt;IF(RIGHT(J7384,1)="M",7,19),AND(OR(LEFT(O7384,2)={"07","19"}),VALUE(RIGHT(O7384,2))&gt;5)),TRUE,FALSE))</f>
        <v/>
      </c>
    </row>
    <row r="7385" spans="12:20" x14ac:dyDescent="0.25">
      <c r="L7385" s="75">
        <f>COUNTIF($B$2:B7385,B7385)</f>
        <v>0</v>
      </c>
      <c r="M7385" s="75">
        <f>COUNTIF($L$2:L7385,4)</f>
        <v>42</v>
      </c>
      <c r="N7385" s="76" t="str">
        <f t="shared" si="579"/>
        <v>0</v>
      </c>
      <c r="O7385" s="76" t="str">
        <f t="shared" si="575"/>
        <v/>
      </c>
      <c r="P7385" s="75" t="str">
        <f t="shared" si="576"/>
        <v/>
      </c>
      <c r="Q7385" s="77" t="str">
        <f t="shared" si="577"/>
        <v/>
      </c>
      <c r="R7385" s="77" t="str">
        <f t="shared" si="578"/>
        <v/>
      </c>
      <c r="S7385" s="77" t="str">
        <f>IF(O7385="","",IF(OR(VALUE(LEFT(O7385,2))&gt;IF(RIGHT(J7385,1)="M",7,19),AND(OR(LEFT(O7385,2)={"07","19"}),VALUE(RIGHT(O7385,2))&gt;15)),TRUE,FALSE))</f>
        <v/>
      </c>
      <c r="T7385" s="77" t="str">
        <f>IF(O7385="","",IF(OR(VALUE(LEFT(O7385,2))&gt;IF(RIGHT(J7385,1)="M",7,19),AND(OR(LEFT(O7385,2)={"07","19"}),VALUE(RIGHT(O7385,2))&gt;5)),TRUE,FALSE))</f>
        <v/>
      </c>
    </row>
    <row r="7386" spans="12:20" x14ac:dyDescent="0.25">
      <c r="L7386" s="75">
        <f>COUNTIF($B$2:B7386,B7386)</f>
        <v>0</v>
      </c>
      <c r="M7386" s="75">
        <f>COUNTIF($L$2:L7386,4)</f>
        <v>42</v>
      </c>
      <c r="N7386" s="76" t="str">
        <f t="shared" si="579"/>
        <v>0</v>
      </c>
      <c r="O7386" s="76" t="str">
        <f t="shared" si="575"/>
        <v/>
      </c>
      <c r="P7386" s="75" t="str">
        <f t="shared" si="576"/>
        <v/>
      </c>
      <c r="Q7386" s="77" t="str">
        <f t="shared" si="577"/>
        <v/>
      </c>
      <c r="R7386" s="77" t="str">
        <f t="shared" si="578"/>
        <v/>
      </c>
      <c r="S7386" s="77" t="str">
        <f>IF(O7386="","",IF(OR(VALUE(LEFT(O7386,2))&gt;IF(RIGHT(J7386,1)="M",7,19),AND(OR(LEFT(O7386,2)={"07","19"}),VALUE(RIGHT(O7386,2))&gt;15)),TRUE,FALSE))</f>
        <v/>
      </c>
      <c r="T7386" s="77" t="str">
        <f>IF(O7386="","",IF(OR(VALUE(LEFT(O7386,2))&gt;IF(RIGHT(J7386,1)="M",7,19),AND(OR(LEFT(O7386,2)={"07","19"}),VALUE(RIGHT(O7386,2))&gt;5)),TRUE,FALSE))</f>
        <v/>
      </c>
    </row>
    <row r="7387" spans="12:20" x14ac:dyDescent="0.25">
      <c r="L7387" s="75">
        <f>COUNTIF($B$2:B7387,B7387)</f>
        <v>0</v>
      </c>
      <c r="M7387" s="75">
        <f>COUNTIF($L$2:L7387,4)</f>
        <v>42</v>
      </c>
      <c r="N7387" s="76" t="str">
        <f t="shared" si="579"/>
        <v>0</v>
      </c>
      <c r="O7387" s="76" t="str">
        <f t="shared" si="575"/>
        <v/>
      </c>
      <c r="P7387" s="75" t="str">
        <f t="shared" si="576"/>
        <v/>
      </c>
      <c r="Q7387" s="77" t="str">
        <f t="shared" si="577"/>
        <v/>
      </c>
      <c r="R7387" s="77" t="str">
        <f t="shared" si="578"/>
        <v/>
      </c>
      <c r="S7387" s="77" t="str">
        <f>IF(O7387="","",IF(OR(VALUE(LEFT(O7387,2))&gt;IF(RIGHT(J7387,1)="M",7,19),AND(OR(LEFT(O7387,2)={"07","19"}),VALUE(RIGHT(O7387,2))&gt;15)),TRUE,FALSE))</f>
        <v/>
      </c>
      <c r="T7387" s="77" t="str">
        <f>IF(O7387="","",IF(OR(VALUE(LEFT(O7387,2))&gt;IF(RIGHT(J7387,1)="M",7,19),AND(OR(LEFT(O7387,2)={"07","19"}),VALUE(RIGHT(O7387,2))&gt;5)),TRUE,FALSE))</f>
        <v/>
      </c>
    </row>
    <row r="7388" spans="12:20" x14ac:dyDescent="0.25">
      <c r="L7388" s="75">
        <f>COUNTIF($B$2:B7388,B7388)</f>
        <v>0</v>
      </c>
      <c r="M7388" s="75">
        <f>COUNTIF($L$2:L7388,4)</f>
        <v>42</v>
      </c>
      <c r="N7388" s="76" t="str">
        <f t="shared" si="579"/>
        <v>0</v>
      </c>
      <c r="O7388" s="76" t="str">
        <f t="shared" si="575"/>
        <v/>
      </c>
      <c r="P7388" s="75" t="str">
        <f t="shared" si="576"/>
        <v/>
      </c>
      <c r="Q7388" s="77" t="str">
        <f t="shared" si="577"/>
        <v/>
      </c>
      <c r="R7388" s="77" t="str">
        <f t="shared" si="578"/>
        <v/>
      </c>
      <c r="S7388" s="77" t="str">
        <f>IF(O7388="","",IF(OR(VALUE(LEFT(O7388,2))&gt;IF(RIGHT(J7388,1)="M",7,19),AND(OR(LEFT(O7388,2)={"07","19"}),VALUE(RIGHT(O7388,2))&gt;15)),TRUE,FALSE))</f>
        <v/>
      </c>
      <c r="T7388" s="77" t="str">
        <f>IF(O7388="","",IF(OR(VALUE(LEFT(O7388,2))&gt;IF(RIGHT(J7388,1)="M",7,19),AND(OR(LEFT(O7388,2)={"07","19"}),VALUE(RIGHT(O7388,2))&gt;5)),TRUE,FALSE))</f>
        <v/>
      </c>
    </row>
    <row r="7389" spans="12:20" x14ac:dyDescent="0.25">
      <c r="L7389" s="75">
        <f>COUNTIF($B$2:B7389,B7389)</f>
        <v>0</v>
      </c>
      <c r="M7389" s="75">
        <f>COUNTIF($L$2:L7389,4)</f>
        <v>42</v>
      </c>
      <c r="N7389" s="76" t="str">
        <f t="shared" si="579"/>
        <v>0</v>
      </c>
      <c r="O7389" s="76" t="str">
        <f t="shared" si="575"/>
        <v/>
      </c>
      <c r="P7389" s="75" t="str">
        <f t="shared" si="576"/>
        <v/>
      </c>
      <c r="Q7389" s="77" t="str">
        <f t="shared" si="577"/>
        <v/>
      </c>
      <c r="R7389" s="77" t="str">
        <f t="shared" si="578"/>
        <v/>
      </c>
      <c r="S7389" s="77" t="str">
        <f>IF(O7389="","",IF(OR(VALUE(LEFT(O7389,2))&gt;IF(RIGHT(J7389,1)="M",7,19),AND(OR(LEFT(O7389,2)={"07","19"}),VALUE(RIGHT(O7389,2))&gt;15)),TRUE,FALSE))</f>
        <v/>
      </c>
      <c r="T7389" s="77" t="str">
        <f>IF(O7389="","",IF(OR(VALUE(LEFT(O7389,2))&gt;IF(RIGHT(J7389,1)="M",7,19),AND(OR(LEFT(O7389,2)={"07","19"}),VALUE(RIGHT(O7389,2))&gt;5)),TRUE,FALSE))</f>
        <v/>
      </c>
    </row>
    <row r="7390" spans="12:20" x14ac:dyDescent="0.25">
      <c r="L7390" s="75">
        <f>COUNTIF($B$2:B7390,B7390)</f>
        <v>0</v>
      </c>
      <c r="M7390" s="75">
        <f>COUNTIF($L$2:L7390,4)</f>
        <v>42</v>
      </c>
      <c r="N7390" s="76" t="str">
        <f t="shared" si="579"/>
        <v>0</v>
      </c>
      <c r="O7390" s="76" t="str">
        <f t="shared" si="575"/>
        <v/>
      </c>
      <c r="P7390" s="75" t="str">
        <f t="shared" si="576"/>
        <v/>
      </c>
      <c r="Q7390" s="77" t="str">
        <f t="shared" si="577"/>
        <v/>
      </c>
      <c r="R7390" s="77" t="str">
        <f t="shared" si="578"/>
        <v/>
      </c>
      <c r="S7390" s="77" t="str">
        <f>IF(O7390="","",IF(OR(VALUE(LEFT(O7390,2))&gt;IF(RIGHT(J7390,1)="M",7,19),AND(OR(LEFT(O7390,2)={"07","19"}),VALUE(RIGHT(O7390,2))&gt;15)),TRUE,FALSE))</f>
        <v/>
      </c>
      <c r="T7390" s="77" t="str">
        <f>IF(O7390="","",IF(OR(VALUE(LEFT(O7390,2))&gt;IF(RIGHT(J7390,1)="M",7,19),AND(OR(LEFT(O7390,2)={"07","19"}),VALUE(RIGHT(O7390,2))&gt;5)),TRUE,FALSE))</f>
        <v/>
      </c>
    </row>
    <row r="7391" spans="12:20" x14ac:dyDescent="0.25">
      <c r="L7391" s="75">
        <f>COUNTIF($B$2:B7391,B7391)</f>
        <v>0</v>
      </c>
      <c r="M7391" s="75">
        <f>COUNTIF($L$2:L7391,4)</f>
        <v>42</v>
      </c>
      <c r="N7391" s="76" t="str">
        <f t="shared" si="579"/>
        <v>0</v>
      </c>
      <c r="O7391" s="76" t="str">
        <f t="shared" si="575"/>
        <v/>
      </c>
      <c r="P7391" s="75" t="str">
        <f t="shared" si="576"/>
        <v/>
      </c>
      <c r="Q7391" s="77" t="str">
        <f t="shared" si="577"/>
        <v/>
      </c>
      <c r="R7391" s="77" t="str">
        <f t="shared" si="578"/>
        <v/>
      </c>
      <c r="S7391" s="77" t="str">
        <f>IF(O7391="","",IF(OR(VALUE(LEFT(O7391,2))&gt;IF(RIGHT(J7391,1)="M",7,19),AND(OR(LEFT(O7391,2)={"07","19"}),VALUE(RIGHT(O7391,2))&gt;15)),TRUE,FALSE))</f>
        <v/>
      </c>
      <c r="T7391" s="77" t="str">
        <f>IF(O7391="","",IF(OR(VALUE(LEFT(O7391,2))&gt;IF(RIGHT(J7391,1)="M",7,19),AND(OR(LEFT(O7391,2)={"07","19"}),VALUE(RIGHT(O7391,2))&gt;5)),TRUE,FALSE))</f>
        <v/>
      </c>
    </row>
    <row r="7392" spans="12:20" x14ac:dyDescent="0.25">
      <c r="L7392" s="75">
        <f>COUNTIF($B$2:B7392,B7392)</f>
        <v>0</v>
      </c>
      <c r="M7392" s="75">
        <f>COUNTIF($L$2:L7392,4)</f>
        <v>42</v>
      </c>
      <c r="N7392" s="76" t="str">
        <f t="shared" si="579"/>
        <v>0</v>
      </c>
      <c r="O7392" s="76" t="str">
        <f t="shared" si="575"/>
        <v/>
      </c>
      <c r="P7392" s="75" t="str">
        <f t="shared" si="576"/>
        <v/>
      </c>
      <c r="Q7392" s="77" t="str">
        <f t="shared" si="577"/>
        <v/>
      </c>
      <c r="R7392" s="77" t="str">
        <f t="shared" si="578"/>
        <v/>
      </c>
      <c r="S7392" s="77" t="str">
        <f>IF(O7392="","",IF(OR(VALUE(LEFT(O7392,2))&gt;IF(RIGHT(J7392,1)="M",7,19),AND(OR(LEFT(O7392,2)={"07","19"}),VALUE(RIGHT(O7392,2))&gt;15)),TRUE,FALSE))</f>
        <v/>
      </c>
      <c r="T7392" s="77" t="str">
        <f>IF(O7392="","",IF(OR(VALUE(LEFT(O7392,2))&gt;IF(RIGHT(J7392,1)="M",7,19),AND(OR(LEFT(O7392,2)={"07","19"}),VALUE(RIGHT(O7392,2))&gt;5)),TRUE,FALSE))</f>
        <v/>
      </c>
    </row>
    <row r="7393" spans="12:20" x14ac:dyDescent="0.25">
      <c r="L7393" s="75">
        <f>COUNTIF($B$2:B7393,B7393)</f>
        <v>0</v>
      </c>
      <c r="M7393" s="75">
        <f>COUNTIF($L$2:L7393,4)</f>
        <v>42</v>
      </c>
      <c r="N7393" s="76" t="str">
        <f t="shared" si="579"/>
        <v>0</v>
      </c>
      <c r="O7393" s="76" t="str">
        <f t="shared" si="575"/>
        <v/>
      </c>
      <c r="P7393" s="75" t="str">
        <f t="shared" si="576"/>
        <v/>
      </c>
      <c r="Q7393" s="77" t="str">
        <f t="shared" si="577"/>
        <v/>
      </c>
      <c r="R7393" s="77" t="str">
        <f t="shared" si="578"/>
        <v/>
      </c>
      <c r="S7393" s="77" t="str">
        <f>IF(O7393="","",IF(OR(VALUE(LEFT(O7393,2))&gt;IF(RIGHT(J7393,1)="M",7,19),AND(OR(LEFT(O7393,2)={"07","19"}),VALUE(RIGHT(O7393,2))&gt;15)),TRUE,FALSE))</f>
        <v/>
      </c>
      <c r="T7393" s="77" t="str">
        <f>IF(O7393="","",IF(OR(VALUE(LEFT(O7393,2))&gt;IF(RIGHT(J7393,1)="M",7,19),AND(OR(LEFT(O7393,2)={"07","19"}),VALUE(RIGHT(O7393,2))&gt;5)),TRUE,FALSE))</f>
        <v/>
      </c>
    </row>
    <row r="7394" spans="12:20" x14ac:dyDescent="0.25">
      <c r="L7394" s="75">
        <f>COUNTIF($B$2:B7394,B7394)</f>
        <v>0</v>
      </c>
      <c r="M7394" s="75">
        <f>COUNTIF($L$2:L7394,4)</f>
        <v>42</v>
      </c>
      <c r="N7394" s="76" t="str">
        <f t="shared" si="579"/>
        <v>0</v>
      </c>
      <c r="O7394" s="76" t="str">
        <f t="shared" si="575"/>
        <v/>
      </c>
      <c r="P7394" s="75" t="str">
        <f t="shared" si="576"/>
        <v/>
      </c>
      <c r="Q7394" s="77" t="str">
        <f t="shared" si="577"/>
        <v/>
      </c>
      <c r="R7394" s="77" t="str">
        <f t="shared" si="578"/>
        <v/>
      </c>
      <c r="S7394" s="77" t="str">
        <f>IF(O7394="","",IF(OR(VALUE(LEFT(O7394,2))&gt;IF(RIGHT(J7394,1)="M",7,19),AND(OR(LEFT(O7394,2)={"07","19"}),VALUE(RIGHT(O7394,2))&gt;15)),TRUE,FALSE))</f>
        <v/>
      </c>
      <c r="T7394" s="77" t="str">
        <f>IF(O7394="","",IF(OR(VALUE(LEFT(O7394,2))&gt;IF(RIGHT(J7394,1)="M",7,19),AND(OR(LEFT(O7394,2)={"07","19"}),VALUE(RIGHT(O7394,2))&gt;5)),TRUE,FALSE))</f>
        <v/>
      </c>
    </row>
    <row r="7395" spans="12:20" x14ac:dyDescent="0.25">
      <c r="L7395" s="75">
        <f>COUNTIF($B$2:B7395,B7395)</f>
        <v>0</v>
      </c>
      <c r="M7395" s="75">
        <f>COUNTIF($L$2:L7395,4)</f>
        <v>42</v>
      </c>
      <c r="N7395" s="76" t="str">
        <f t="shared" si="579"/>
        <v>0</v>
      </c>
      <c r="O7395" s="76" t="str">
        <f t="shared" si="575"/>
        <v/>
      </c>
      <c r="P7395" s="75" t="str">
        <f t="shared" si="576"/>
        <v/>
      </c>
      <c r="Q7395" s="77" t="str">
        <f t="shared" si="577"/>
        <v/>
      </c>
      <c r="R7395" s="77" t="str">
        <f t="shared" si="578"/>
        <v/>
      </c>
      <c r="S7395" s="77" t="str">
        <f>IF(O7395="","",IF(OR(VALUE(LEFT(O7395,2))&gt;IF(RIGHT(J7395,1)="M",7,19),AND(OR(LEFT(O7395,2)={"07","19"}),VALUE(RIGHT(O7395,2))&gt;15)),TRUE,FALSE))</f>
        <v/>
      </c>
      <c r="T7395" s="77" t="str">
        <f>IF(O7395="","",IF(OR(VALUE(LEFT(O7395,2))&gt;IF(RIGHT(J7395,1)="M",7,19),AND(OR(LEFT(O7395,2)={"07","19"}),VALUE(RIGHT(O7395,2))&gt;5)),TRUE,FALSE))</f>
        <v/>
      </c>
    </row>
    <row r="7396" spans="12:20" x14ac:dyDescent="0.25">
      <c r="L7396" s="75">
        <f>COUNTIF($B$2:B7396,B7396)</f>
        <v>0</v>
      </c>
      <c r="M7396" s="75">
        <f>COUNTIF($L$2:L7396,4)</f>
        <v>42</v>
      </c>
      <c r="N7396" s="76" t="str">
        <f t="shared" si="579"/>
        <v>0</v>
      </c>
      <c r="O7396" s="76" t="str">
        <f t="shared" si="575"/>
        <v/>
      </c>
      <c r="P7396" s="75" t="str">
        <f t="shared" si="576"/>
        <v/>
      </c>
      <c r="Q7396" s="77" t="str">
        <f t="shared" si="577"/>
        <v/>
      </c>
      <c r="R7396" s="77" t="str">
        <f t="shared" si="578"/>
        <v/>
      </c>
      <c r="S7396" s="77" t="str">
        <f>IF(O7396="","",IF(OR(VALUE(LEFT(O7396,2))&gt;IF(RIGHT(J7396,1)="M",7,19),AND(OR(LEFT(O7396,2)={"07","19"}),VALUE(RIGHT(O7396,2))&gt;15)),TRUE,FALSE))</f>
        <v/>
      </c>
      <c r="T7396" s="77" t="str">
        <f>IF(O7396="","",IF(OR(VALUE(LEFT(O7396,2))&gt;IF(RIGHT(J7396,1)="M",7,19),AND(OR(LEFT(O7396,2)={"07","19"}),VALUE(RIGHT(O7396,2))&gt;5)),TRUE,FALSE))</f>
        <v/>
      </c>
    </row>
    <row r="7397" spans="12:20" x14ac:dyDescent="0.25">
      <c r="L7397" s="75">
        <f>COUNTIF($B$2:B7397,B7397)</f>
        <v>0</v>
      </c>
      <c r="M7397" s="75">
        <f>COUNTIF($L$2:L7397,4)</f>
        <v>42</v>
      </c>
      <c r="N7397" s="76" t="str">
        <f t="shared" si="579"/>
        <v>0</v>
      </c>
      <c r="O7397" s="76" t="str">
        <f t="shared" si="575"/>
        <v/>
      </c>
      <c r="P7397" s="75" t="str">
        <f t="shared" si="576"/>
        <v/>
      </c>
      <c r="Q7397" s="77" t="str">
        <f t="shared" si="577"/>
        <v/>
      </c>
      <c r="R7397" s="77" t="str">
        <f t="shared" si="578"/>
        <v/>
      </c>
      <c r="S7397" s="77" t="str">
        <f>IF(O7397="","",IF(OR(VALUE(LEFT(O7397,2))&gt;IF(RIGHT(J7397,1)="M",7,19),AND(OR(LEFT(O7397,2)={"07","19"}),VALUE(RIGHT(O7397,2))&gt;15)),TRUE,FALSE))</f>
        <v/>
      </c>
      <c r="T7397" s="77" t="str">
        <f>IF(O7397="","",IF(OR(VALUE(LEFT(O7397,2))&gt;IF(RIGHT(J7397,1)="M",7,19),AND(OR(LEFT(O7397,2)={"07","19"}),VALUE(RIGHT(O7397,2))&gt;5)),TRUE,FALSE))</f>
        <v/>
      </c>
    </row>
    <row r="7398" spans="12:20" x14ac:dyDescent="0.25">
      <c r="L7398" s="75">
        <f>COUNTIF($B$2:B7398,B7398)</f>
        <v>0</v>
      </c>
      <c r="M7398" s="75">
        <f>COUNTIF($L$2:L7398,4)</f>
        <v>42</v>
      </c>
      <c r="N7398" s="76" t="str">
        <f t="shared" si="579"/>
        <v>0</v>
      </c>
      <c r="O7398" s="76" t="str">
        <f t="shared" si="575"/>
        <v/>
      </c>
      <c r="P7398" s="75" t="str">
        <f t="shared" si="576"/>
        <v/>
      </c>
      <c r="Q7398" s="77" t="str">
        <f t="shared" si="577"/>
        <v/>
      </c>
      <c r="R7398" s="77" t="str">
        <f t="shared" si="578"/>
        <v/>
      </c>
      <c r="S7398" s="77" t="str">
        <f>IF(O7398="","",IF(OR(VALUE(LEFT(O7398,2))&gt;IF(RIGHT(J7398,1)="M",7,19),AND(OR(LEFT(O7398,2)={"07","19"}),VALUE(RIGHT(O7398,2))&gt;15)),TRUE,FALSE))</f>
        <v/>
      </c>
      <c r="T7398" s="77" t="str">
        <f>IF(O7398="","",IF(OR(VALUE(LEFT(O7398,2))&gt;IF(RIGHT(J7398,1)="M",7,19),AND(OR(LEFT(O7398,2)={"07","19"}),VALUE(RIGHT(O7398,2))&gt;5)),TRUE,FALSE))</f>
        <v/>
      </c>
    </row>
    <row r="7399" spans="12:20" x14ac:dyDescent="0.25">
      <c r="L7399" s="75">
        <f>COUNTIF($B$2:B7399,B7399)</f>
        <v>0</v>
      </c>
      <c r="M7399" s="75">
        <f>COUNTIF($L$2:L7399,4)</f>
        <v>42</v>
      </c>
      <c r="N7399" s="76" t="str">
        <f t="shared" si="579"/>
        <v>0</v>
      </c>
      <c r="O7399" s="76" t="str">
        <f t="shared" si="575"/>
        <v/>
      </c>
      <c r="P7399" s="75" t="str">
        <f t="shared" si="576"/>
        <v/>
      </c>
      <c r="Q7399" s="77" t="str">
        <f t="shared" si="577"/>
        <v/>
      </c>
      <c r="R7399" s="77" t="str">
        <f t="shared" si="578"/>
        <v/>
      </c>
      <c r="S7399" s="77" t="str">
        <f>IF(O7399="","",IF(OR(VALUE(LEFT(O7399,2))&gt;IF(RIGHT(J7399,1)="M",7,19),AND(OR(LEFT(O7399,2)={"07","19"}),VALUE(RIGHT(O7399,2))&gt;15)),TRUE,FALSE))</f>
        <v/>
      </c>
      <c r="T7399" s="77" t="str">
        <f>IF(O7399="","",IF(OR(VALUE(LEFT(O7399,2))&gt;IF(RIGHT(J7399,1)="M",7,19),AND(OR(LEFT(O7399,2)={"07","19"}),VALUE(RIGHT(O7399,2))&gt;5)),TRUE,FALSE))</f>
        <v/>
      </c>
    </row>
    <row r="7400" spans="12:20" x14ac:dyDescent="0.25">
      <c r="L7400" s="75">
        <f>COUNTIF($B$2:B7400,B7400)</f>
        <v>0</v>
      </c>
      <c r="M7400" s="75">
        <f>COUNTIF($L$2:L7400,4)</f>
        <v>42</v>
      </c>
      <c r="N7400" s="76" t="str">
        <f t="shared" si="579"/>
        <v>0</v>
      </c>
      <c r="O7400" s="76" t="str">
        <f t="shared" si="575"/>
        <v/>
      </c>
      <c r="P7400" s="75" t="str">
        <f t="shared" si="576"/>
        <v/>
      </c>
      <c r="Q7400" s="77" t="str">
        <f t="shared" si="577"/>
        <v/>
      </c>
      <c r="R7400" s="77" t="str">
        <f t="shared" si="578"/>
        <v/>
      </c>
      <c r="S7400" s="77" t="str">
        <f>IF(O7400="","",IF(OR(VALUE(LEFT(O7400,2))&gt;IF(RIGHT(J7400,1)="M",7,19),AND(OR(LEFT(O7400,2)={"07","19"}),VALUE(RIGHT(O7400,2))&gt;15)),TRUE,FALSE))</f>
        <v/>
      </c>
      <c r="T7400" s="77" t="str">
        <f>IF(O7400="","",IF(OR(VALUE(LEFT(O7400,2))&gt;IF(RIGHT(J7400,1)="M",7,19),AND(OR(LEFT(O7400,2)={"07","19"}),VALUE(RIGHT(O7400,2))&gt;5)),TRUE,FALSE))</f>
        <v/>
      </c>
    </row>
    <row r="7401" spans="12:20" x14ac:dyDescent="0.25">
      <c r="L7401" s="75">
        <f>COUNTIF($B$2:B7401,B7401)</f>
        <v>0</v>
      </c>
      <c r="M7401" s="75">
        <f>COUNTIF($L$2:L7401,4)</f>
        <v>42</v>
      </c>
      <c r="N7401" s="76" t="str">
        <f t="shared" si="579"/>
        <v>0</v>
      </c>
      <c r="O7401" s="76" t="str">
        <f t="shared" si="575"/>
        <v/>
      </c>
      <c r="P7401" s="75" t="str">
        <f t="shared" si="576"/>
        <v/>
      </c>
      <c r="Q7401" s="77" t="str">
        <f t="shared" si="577"/>
        <v/>
      </c>
      <c r="R7401" s="77" t="str">
        <f t="shared" si="578"/>
        <v/>
      </c>
      <c r="S7401" s="77" t="str">
        <f>IF(O7401="","",IF(OR(VALUE(LEFT(O7401,2))&gt;IF(RIGHT(J7401,1)="M",7,19),AND(OR(LEFT(O7401,2)={"07","19"}),VALUE(RIGHT(O7401,2))&gt;15)),TRUE,FALSE))</f>
        <v/>
      </c>
      <c r="T7401" s="77" t="str">
        <f>IF(O7401="","",IF(OR(VALUE(LEFT(O7401,2))&gt;IF(RIGHT(J7401,1)="M",7,19),AND(OR(LEFT(O7401,2)={"07","19"}),VALUE(RIGHT(O7401,2))&gt;5)),TRUE,FALSE))</f>
        <v/>
      </c>
    </row>
    <row r="7402" spans="12:20" x14ac:dyDescent="0.25">
      <c r="L7402" s="75">
        <f>COUNTIF($B$2:B7402,B7402)</f>
        <v>0</v>
      </c>
      <c r="M7402" s="75">
        <f>COUNTIF($L$2:L7402,4)</f>
        <v>42</v>
      </c>
      <c r="N7402" s="76" t="str">
        <f t="shared" si="579"/>
        <v>0</v>
      </c>
      <c r="O7402" s="76" t="str">
        <f t="shared" si="575"/>
        <v/>
      </c>
      <c r="P7402" s="75" t="str">
        <f t="shared" si="576"/>
        <v/>
      </c>
      <c r="Q7402" s="77" t="str">
        <f t="shared" si="577"/>
        <v/>
      </c>
      <c r="R7402" s="77" t="str">
        <f t="shared" si="578"/>
        <v/>
      </c>
      <c r="S7402" s="77" t="str">
        <f>IF(O7402="","",IF(OR(VALUE(LEFT(O7402,2))&gt;IF(RIGHT(J7402,1)="M",7,19),AND(OR(LEFT(O7402,2)={"07","19"}),VALUE(RIGHT(O7402,2))&gt;15)),TRUE,FALSE))</f>
        <v/>
      </c>
      <c r="T7402" s="77" t="str">
        <f>IF(O7402="","",IF(OR(VALUE(LEFT(O7402,2))&gt;IF(RIGHT(J7402,1)="M",7,19),AND(OR(LEFT(O7402,2)={"07","19"}),VALUE(RIGHT(O7402,2))&gt;5)),TRUE,FALSE))</f>
        <v/>
      </c>
    </row>
    <row r="7403" spans="12:20" x14ac:dyDescent="0.25">
      <c r="L7403" s="75">
        <f>COUNTIF($B$2:B7403,B7403)</f>
        <v>0</v>
      </c>
      <c r="M7403" s="75">
        <f>COUNTIF($L$2:L7403,4)</f>
        <v>42</v>
      </c>
      <c r="N7403" s="76" t="str">
        <f t="shared" si="579"/>
        <v>0</v>
      </c>
      <c r="O7403" s="76" t="str">
        <f t="shared" si="575"/>
        <v/>
      </c>
      <c r="P7403" s="75" t="str">
        <f t="shared" si="576"/>
        <v/>
      </c>
      <c r="Q7403" s="77" t="str">
        <f t="shared" si="577"/>
        <v/>
      </c>
      <c r="R7403" s="77" t="str">
        <f t="shared" si="578"/>
        <v/>
      </c>
      <c r="S7403" s="77" t="str">
        <f>IF(O7403="","",IF(OR(VALUE(LEFT(O7403,2))&gt;IF(RIGHT(J7403,1)="M",7,19),AND(OR(LEFT(O7403,2)={"07","19"}),VALUE(RIGHT(O7403,2))&gt;15)),TRUE,FALSE))</f>
        <v/>
      </c>
      <c r="T7403" s="77" t="str">
        <f>IF(O7403="","",IF(OR(VALUE(LEFT(O7403,2))&gt;IF(RIGHT(J7403,1)="M",7,19),AND(OR(LEFT(O7403,2)={"07","19"}),VALUE(RIGHT(O7403,2))&gt;5)),TRUE,FALSE))</f>
        <v/>
      </c>
    </row>
    <row r="7404" spans="12:20" x14ac:dyDescent="0.25">
      <c r="L7404" s="75">
        <f>COUNTIF($B$2:B7404,B7404)</f>
        <v>0</v>
      </c>
      <c r="M7404" s="75">
        <f>COUNTIF($L$2:L7404,4)</f>
        <v>42</v>
      </c>
      <c r="N7404" s="76" t="str">
        <f t="shared" si="579"/>
        <v>0</v>
      </c>
      <c r="O7404" s="76" t="str">
        <f t="shared" si="575"/>
        <v/>
      </c>
      <c r="P7404" s="75" t="str">
        <f t="shared" si="576"/>
        <v/>
      </c>
      <c r="Q7404" s="77" t="str">
        <f t="shared" si="577"/>
        <v/>
      </c>
      <c r="R7404" s="77" t="str">
        <f t="shared" si="578"/>
        <v/>
      </c>
      <c r="S7404" s="77" t="str">
        <f>IF(O7404="","",IF(OR(VALUE(LEFT(O7404,2))&gt;IF(RIGHT(J7404,1)="M",7,19),AND(OR(LEFT(O7404,2)={"07","19"}),VALUE(RIGHT(O7404,2))&gt;15)),TRUE,FALSE))</f>
        <v/>
      </c>
      <c r="T7404" s="77" t="str">
        <f>IF(O7404="","",IF(OR(VALUE(LEFT(O7404,2))&gt;IF(RIGHT(J7404,1)="M",7,19),AND(OR(LEFT(O7404,2)={"07","19"}),VALUE(RIGHT(O7404,2))&gt;5)),TRUE,FALSE))</f>
        <v/>
      </c>
    </row>
    <row r="7405" spans="12:20" x14ac:dyDescent="0.25">
      <c r="L7405" s="75">
        <f>COUNTIF($B$2:B7405,B7405)</f>
        <v>0</v>
      </c>
      <c r="M7405" s="75">
        <f>COUNTIF($L$2:L7405,4)</f>
        <v>42</v>
      </c>
      <c r="N7405" s="76" t="str">
        <f t="shared" si="579"/>
        <v>0</v>
      </c>
      <c r="O7405" s="76" t="str">
        <f t="shared" si="575"/>
        <v/>
      </c>
      <c r="P7405" s="75" t="str">
        <f t="shared" si="576"/>
        <v/>
      </c>
      <c r="Q7405" s="77" t="str">
        <f t="shared" si="577"/>
        <v/>
      </c>
      <c r="R7405" s="77" t="str">
        <f t="shared" si="578"/>
        <v/>
      </c>
      <c r="S7405" s="77" t="str">
        <f>IF(O7405="","",IF(OR(VALUE(LEFT(O7405,2))&gt;IF(RIGHT(J7405,1)="M",7,19),AND(OR(LEFT(O7405,2)={"07","19"}),VALUE(RIGHT(O7405,2))&gt;15)),TRUE,FALSE))</f>
        <v/>
      </c>
      <c r="T7405" s="77" t="str">
        <f>IF(O7405="","",IF(OR(VALUE(LEFT(O7405,2))&gt;IF(RIGHT(J7405,1)="M",7,19),AND(OR(LEFT(O7405,2)={"07","19"}),VALUE(RIGHT(O7405,2))&gt;5)),TRUE,FALSE))</f>
        <v/>
      </c>
    </row>
    <row r="7406" spans="12:20" x14ac:dyDescent="0.25">
      <c r="L7406" s="75">
        <f>COUNTIF($B$2:B7406,B7406)</f>
        <v>0</v>
      </c>
      <c r="M7406" s="75">
        <f>COUNTIF($L$2:L7406,4)</f>
        <v>42</v>
      </c>
      <c r="N7406" s="76" t="str">
        <f t="shared" si="579"/>
        <v>0</v>
      </c>
      <c r="O7406" s="76" t="str">
        <f t="shared" si="575"/>
        <v/>
      </c>
      <c r="P7406" s="75" t="str">
        <f t="shared" si="576"/>
        <v/>
      </c>
      <c r="Q7406" s="77" t="str">
        <f t="shared" si="577"/>
        <v/>
      </c>
      <c r="R7406" s="77" t="str">
        <f t="shared" si="578"/>
        <v/>
      </c>
      <c r="S7406" s="77" t="str">
        <f>IF(O7406="","",IF(OR(VALUE(LEFT(O7406,2))&gt;IF(RIGHT(J7406,1)="M",7,19),AND(OR(LEFT(O7406,2)={"07","19"}),VALUE(RIGHT(O7406,2))&gt;15)),TRUE,FALSE))</f>
        <v/>
      </c>
      <c r="T7406" s="77" t="str">
        <f>IF(O7406="","",IF(OR(VALUE(LEFT(O7406,2))&gt;IF(RIGHT(J7406,1)="M",7,19),AND(OR(LEFT(O7406,2)={"07","19"}),VALUE(RIGHT(O7406,2))&gt;5)),TRUE,FALSE))</f>
        <v/>
      </c>
    </row>
    <row r="7407" spans="12:20" x14ac:dyDescent="0.25">
      <c r="L7407" s="75">
        <f>COUNTIF($B$2:B7407,B7407)</f>
        <v>0</v>
      </c>
      <c r="M7407" s="75">
        <f>COUNTIF($L$2:L7407,4)</f>
        <v>42</v>
      </c>
      <c r="N7407" s="76" t="str">
        <f t="shared" si="579"/>
        <v>0</v>
      </c>
      <c r="O7407" s="76" t="str">
        <f t="shared" si="575"/>
        <v/>
      </c>
      <c r="P7407" s="75" t="str">
        <f t="shared" si="576"/>
        <v/>
      </c>
      <c r="Q7407" s="77" t="str">
        <f t="shared" si="577"/>
        <v/>
      </c>
      <c r="R7407" s="77" t="str">
        <f t="shared" si="578"/>
        <v/>
      </c>
      <c r="S7407" s="77" t="str">
        <f>IF(O7407="","",IF(OR(VALUE(LEFT(O7407,2))&gt;IF(RIGHT(J7407,1)="M",7,19),AND(OR(LEFT(O7407,2)={"07","19"}),VALUE(RIGHT(O7407,2))&gt;15)),TRUE,FALSE))</f>
        <v/>
      </c>
      <c r="T7407" s="77" t="str">
        <f>IF(O7407="","",IF(OR(VALUE(LEFT(O7407,2))&gt;IF(RIGHT(J7407,1)="M",7,19),AND(OR(LEFT(O7407,2)={"07","19"}),VALUE(RIGHT(O7407,2))&gt;5)),TRUE,FALSE))</f>
        <v/>
      </c>
    </row>
    <row r="7408" spans="12:20" x14ac:dyDescent="0.25">
      <c r="L7408" s="75">
        <f>COUNTIF($B$2:B7408,B7408)</f>
        <v>0</v>
      </c>
      <c r="M7408" s="75">
        <f>COUNTIF($L$2:L7408,4)</f>
        <v>42</v>
      </c>
      <c r="N7408" s="76" t="str">
        <f t="shared" si="579"/>
        <v>0</v>
      </c>
      <c r="O7408" s="76" t="str">
        <f t="shared" si="575"/>
        <v/>
      </c>
      <c r="P7408" s="75" t="str">
        <f t="shared" si="576"/>
        <v/>
      </c>
      <c r="Q7408" s="77" t="str">
        <f t="shared" si="577"/>
        <v/>
      </c>
      <c r="R7408" s="77" t="str">
        <f t="shared" si="578"/>
        <v/>
      </c>
      <c r="S7408" s="77" t="str">
        <f>IF(O7408="","",IF(OR(VALUE(LEFT(O7408,2))&gt;IF(RIGHT(J7408,1)="M",7,19),AND(OR(LEFT(O7408,2)={"07","19"}),VALUE(RIGHT(O7408,2))&gt;15)),TRUE,FALSE))</f>
        <v/>
      </c>
      <c r="T7408" s="77" t="str">
        <f>IF(O7408="","",IF(OR(VALUE(LEFT(O7408,2))&gt;IF(RIGHT(J7408,1)="M",7,19),AND(OR(LEFT(O7408,2)={"07","19"}),VALUE(RIGHT(O7408,2))&gt;5)),TRUE,FALSE))</f>
        <v/>
      </c>
    </row>
    <row r="7409" spans="12:20" x14ac:dyDescent="0.25">
      <c r="L7409" s="75">
        <f>COUNTIF($B$2:B7409,B7409)</f>
        <v>0</v>
      </c>
      <c r="M7409" s="75">
        <f>COUNTIF($L$2:L7409,4)</f>
        <v>42</v>
      </c>
      <c r="N7409" s="76" t="str">
        <f t="shared" si="579"/>
        <v>0</v>
      </c>
      <c r="O7409" s="76" t="str">
        <f t="shared" si="575"/>
        <v/>
      </c>
      <c r="P7409" s="75" t="str">
        <f t="shared" si="576"/>
        <v/>
      </c>
      <c r="Q7409" s="77" t="str">
        <f t="shared" si="577"/>
        <v/>
      </c>
      <c r="R7409" s="77" t="str">
        <f t="shared" si="578"/>
        <v/>
      </c>
      <c r="S7409" s="77" t="str">
        <f>IF(O7409="","",IF(OR(VALUE(LEFT(O7409,2))&gt;IF(RIGHT(J7409,1)="M",7,19),AND(OR(LEFT(O7409,2)={"07","19"}),VALUE(RIGHT(O7409,2))&gt;15)),TRUE,FALSE))</f>
        <v/>
      </c>
      <c r="T7409" s="77" t="str">
        <f>IF(O7409="","",IF(OR(VALUE(LEFT(O7409,2))&gt;IF(RIGHT(J7409,1)="M",7,19),AND(OR(LEFT(O7409,2)={"07","19"}),VALUE(RIGHT(O7409,2))&gt;5)),TRUE,FALSE))</f>
        <v/>
      </c>
    </row>
    <row r="7410" spans="12:20" x14ac:dyDescent="0.25">
      <c r="L7410" s="75">
        <f>COUNTIF($B$2:B7410,B7410)</f>
        <v>0</v>
      </c>
      <c r="M7410" s="75">
        <f>COUNTIF($L$2:L7410,4)</f>
        <v>42</v>
      </c>
      <c r="N7410" s="76" t="str">
        <f t="shared" si="579"/>
        <v>0</v>
      </c>
      <c r="O7410" s="76" t="str">
        <f t="shared" si="575"/>
        <v/>
      </c>
      <c r="P7410" s="75" t="str">
        <f t="shared" si="576"/>
        <v/>
      </c>
      <c r="Q7410" s="77" t="str">
        <f t="shared" si="577"/>
        <v/>
      </c>
      <c r="R7410" s="77" t="str">
        <f t="shared" si="578"/>
        <v/>
      </c>
      <c r="S7410" s="77" t="str">
        <f>IF(O7410="","",IF(OR(VALUE(LEFT(O7410,2))&gt;IF(RIGHT(J7410,1)="M",7,19),AND(OR(LEFT(O7410,2)={"07","19"}),VALUE(RIGHT(O7410,2))&gt;15)),TRUE,FALSE))</f>
        <v/>
      </c>
      <c r="T7410" s="77" t="str">
        <f>IF(O7410="","",IF(OR(VALUE(LEFT(O7410,2))&gt;IF(RIGHT(J7410,1)="M",7,19),AND(OR(LEFT(O7410,2)={"07","19"}),VALUE(RIGHT(O7410,2))&gt;5)),TRUE,FALSE))</f>
        <v/>
      </c>
    </row>
    <row r="7411" spans="12:20" x14ac:dyDescent="0.25">
      <c r="L7411" s="75">
        <f>COUNTIF($B$2:B7411,B7411)</f>
        <v>0</v>
      </c>
      <c r="M7411" s="75">
        <f>COUNTIF($L$2:L7411,4)</f>
        <v>42</v>
      </c>
      <c r="N7411" s="76" t="str">
        <f t="shared" si="579"/>
        <v>0</v>
      </c>
      <c r="O7411" s="76" t="str">
        <f t="shared" si="575"/>
        <v/>
      </c>
      <c r="P7411" s="75" t="str">
        <f t="shared" si="576"/>
        <v/>
      </c>
      <c r="Q7411" s="77" t="str">
        <f t="shared" si="577"/>
        <v/>
      </c>
      <c r="R7411" s="77" t="str">
        <f t="shared" si="578"/>
        <v/>
      </c>
      <c r="S7411" s="77" t="str">
        <f>IF(O7411="","",IF(OR(VALUE(LEFT(O7411,2))&gt;IF(RIGHT(J7411,1)="M",7,19),AND(OR(LEFT(O7411,2)={"07","19"}),VALUE(RIGHT(O7411,2))&gt;15)),TRUE,FALSE))</f>
        <v/>
      </c>
      <c r="T7411" s="77" t="str">
        <f>IF(O7411="","",IF(OR(VALUE(LEFT(O7411,2))&gt;IF(RIGHT(J7411,1)="M",7,19),AND(OR(LEFT(O7411,2)={"07","19"}),VALUE(RIGHT(O7411,2))&gt;5)),TRUE,FALSE))</f>
        <v/>
      </c>
    </row>
    <row r="7412" spans="12:20" x14ac:dyDescent="0.25">
      <c r="L7412" s="75">
        <f>COUNTIF($B$2:B7412,B7412)</f>
        <v>0</v>
      </c>
      <c r="M7412" s="75">
        <f>COUNTIF($L$2:L7412,4)</f>
        <v>42</v>
      </c>
      <c r="N7412" s="76" t="str">
        <f t="shared" si="579"/>
        <v>0</v>
      </c>
      <c r="O7412" s="76" t="str">
        <f t="shared" si="575"/>
        <v/>
      </c>
      <c r="P7412" s="75" t="str">
        <f t="shared" si="576"/>
        <v/>
      </c>
      <c r="Q7412" s="77" t="str">
        <f t="shared" si="577"/>
        <v/>
      </c>
      <c r="R7412" s="77" t="str">
        <f t="shared" si="578"/>
        <v/>
      </c>
      <c r="S7412" s="77" t="str">
        <f>IF(O7412="","",IF(OR(VALUE(LEFT(O7412,2))&gt;IF(RIGHT(J7412,1)="M",7,19),AND(OR(LEFT(O7412,2)={"07","19"}),VALUE(RIGHT(O7412,2))&gt;15)),TRUE,FALSE))</f>
        <v/>
      </c>
      <c r="T7412" s="77" t="str">
        <f>IF(O7412="","",IF(OR(VALUE(LEFT(O7412,2))&gt;IF(RIGHT(J7412,1)="M",7,19),AND(OR(LEFT(O7412,2)={"07","19"}),VALUE(RIGHT(O7412,2))&gt;5)),TRUE,FALSE))</f>
        <v/>
      </c>
    </row>
    <row r="7413" spans="12:20" x14ac:dyDescent="0.25">
      <c r="L7413" s="75">
        <f>COUNTIF($B$2:B7413,B7413)</f>
        <v>0</v>
      </c>
      <c r="M7413" s="75">
        <f>COUNTIF($L$2:L7413,4)</f>
        <v>42</v>
      </c>
      <c r="N7413" s="76" t="str">
        <f t="shared" si="579"/>
        <v>0</v>
      </c>
      <c r="O7413" s="76" t="str">
        <f t="shared" si="575"/>
        <v/>
      </c>
      <c r="P7413" s="75" t="str">
        <f t="shared" si="576"/>
        <v/>
      </c>
      <c r="Q7413" s="77" t="str">
        <f t="shared" si="577"/>
        <v/>
      </c>
      <c r="R7413" s="77" t="str">
        <f t="shared" si="578"/>
        <v/>
      </c>
      <c r="S7413" s="77" t="str">
        <f>IF(O7413="","",IF(OR(VALUE(LEFT(O7413,2))&gt;IF(RIGHT(J7413,1)="M",7,19),AND(OR(LEFT(O7413,2)={"07","19"}),VALUE(RIGHT(O7413,2))&gt;15)),TRUE,FALSE))</f>
        <v/>
      </c>
      <c r="T7413" s="77" t="str">
        <f>IF(O7413="","",IF(OR(VALUE(LEFT(O7413,2))&gt;IF(RIGHT(J7413,1)="M",7,19),AND(OR(LEFT(O7413,2)={"07","19"}),VALUE(RIGHT(O7413,2))&gt;5)),TRUE,FALSE))</f>
        <v/>
      </c>
    </row>
    <row r="7414" spans="12:20" x14ac:dyDescent="0.25">
      <c r="L7414" s="75">
        <f>COUNTIF($B$2:B7414,B7414)</f>
        <v>0</v>
      </c>
      <c r="M7414" s="75">
        <f>COUNTIF($L$2:L7414,4)</f>
        <v>42</v>
      </c>
      <c r="N7414" s="76" t="str">
        <f t="shared" si="579"/>
        <v>0</v>
      </c>
      <c r="O7414" s="76" t="str">
        <f t="shared" si="575"/>
        <v/>
      </c>
      <c r="P7414" s="75" t="str">
        <f t="shared" si="576"/>
        <v/>
      </c>
      <c r="Q7414" s="77" t="str">
        <f t="shared" si="577"/>
        <v/>
      </c>
      <c r="R7414" s="77" t="str">
        <f t="shared" si="578"/>
        <v/>
      </c>
      <c r="S7414" s="77" t="str">
        <f>IF(O7414="","",IF(OR(VALUE(LEFT(O7414,2))&gt;IF(RIGHT(J7414,1)="M",7,19),AND(OR(LEFT(O7414,2)={"07","19"}),VALUE(RIGHT(O7414,2))&gt;15)),TRUE,FALSE))</f>
        <v/>
      </c>
      <c r="T7414" s="77" t="str">
        <f>IF(O7414="","",IF(OR(VALUE(LEFT(O7414,2))&gt;IF(RIGHT(J7414,1)="M",7,19),AND(OR(LEFT(O7414,2)={"07","19"}),VALUE(RIGHT(O7414,2))&gt;5)),TRUE,FALSE))</f>
        <v/>
      </c>
    </row>
    <row r="7415" spans="12:20" x14ac:dyDescent="0.25">
      <c r="L7415" s="75">
        <f>COUNTIF($B$2:B7415,B7415)</f>
        <v>0</v>
      </c>
      <c r="M7415" s="75">
        <f>COUNTIF($L$2:L7415,4)</f>
        <v>42</v>
      </c>
      <c r="N7415" s="76" t="str">
        <f t="shared" si="579"/>
        <v>0</v>
      </c>
      <c r="O7415" s="76" t="str">
        <f t="shared" si="575"/>
        <v/>
      </c>
      <c r="P7415" s="75" t="str">
        <f t="shared" si="576"/>
        <v/>
      </c>
      <c r="Q7415" s="77" t="str">
        <f t="shared" si="577"/>
        <v/>
      </c>
      <c r="R7415" s="77" t="str">
        <f t="shared" si="578"/>
        <v/>
      </c>
      <c r="S7415" s="77" t="str">
        <f>IF(O7415="","",IF(OR(VALUE(LEFT(O7415,2))&gt;IF(RIGHT(J7415,1)="M",7,19),AND(OR(LEFT(O7415,2)={"07","19"}),VALUE(RIGHT(O7415,2))&gt;15)),TRUE,FALSE))</f>
        <v/>
      </c>
      <c r="T7415" s="77" t="str">
        <f>IF(O7415="","",IF(OR(VALUE(LEFT(O7415,2))&gt;IF(RIGHT(J7415,1)="M",7,19),AND(OR(LEFT(O7415,2)={"07","19"}),VALUE(RIGHT(O7415,2))&gt;5)),TRUE,FALSE))</f>
        <v/>
      </c>
    </row>
    <row r="7416" spans="12:20" x14ac:dyDescent="0.25">
      <c r="L7416" s="75">
        <f>COUNTIF($B$2:B7416,B7416)</f>
        <v>0</v>
      </c>
      <c r="M7416" s="75">
        <f>COUNTIF($L$2:L7416,4)</f>
        <v>42</v>
      </c>
      <c r="N7416" s="76" t="str">
        <f t="shared" si="579"/>
        <v>0</v>
      </c>
      <c r="O7416" s="76" t="str">
        <f t="shared" si="575"/>
        <v/>
      </c>
      <c r="P7416" s="75" t="str">
        <f t="shared" si="576"/>
        <v/>
      </c>
      <c r="Q7416" s="77" t="str">
        <f t="shared" si="577"/>
        <v/>
      </c>
      <c r="R7416" s="77" t="str">
        <f t="shared" si="578"/>
        <v/>
      </c>
      <c r="S7416" s="77" t="str">
        <f>IF(O7416="","",IF(OR(VALUE(LEFT(O7416,2))&gt;IF(RIGHT(J7416,1)="M",7,19),AND(OR(LEFT(O7416,2)={"07","19"}),VALUE(RIGHT(O7416,2))&gt;15)),TRUE,FALSE))</f>
        <v/>
      </c>
      <c r="T7416" s="77" t="str">
        <f>IF(O7416="","",IF(OR(VALUE(LEFT(O7416,2))&gt;IF(RIGHT(J7416,1)="M",7,19),AND(OR(LEFT(O7416,2)={"07","19"}),VALUE(RIGHT(O7416,2))&gt;5)),TRUE,FALSE))</f>
        <v/>
      </c>
    </row>
    <row r="7417" spans="12:20" x14ac:dyDescent="0.25">
      <c r="L7417" s="75">
        <f>COUNTIF($B$2:B7417,B7417)</f>
        <v>0</v>
      </c>
      <c r="M7417" s="75">
        <f>COUNTIF($L$2:L7417,4)</f>
        <v>42</v>
      </c>
      <c r="N7417" s="76" t="str">
        <f t="shared" si="579"/>
        <v>0</v>
      </c>
      <c r="O7417" s="76" t="str">
        <f t="shared" si="575"/>
        <v/>
      </c>
      <c r="P7417" s="75" t="str">
        <f t="shared" si="576"/>
        <v/>
      </c>
      <c r="Q7417" s="77" t="str">
        <f t="shared" si="577"/>
        <v/>
      </c>
      <c r="R7417" s="77" t="str">
        <f t="shared" si="578"/>
        <v/>
      </c>
      <c r="S7417" s="77" t="str">
        <f>IF(O7417="","",IF(OR(VALUE(LEFT(O7417,2))&gt;IF(RIGHT(J7417,1)="M",7,19),AND(OR(LEFT(O7417,2)={"07","19"}),VALUE(RIGHT(O7417,2))&gt;15)),TRUE,FALSE))</f>
        <v/>
      </c>
      <c r="T7417" s="77" t="str">
        <f>IF(O7417="","",IF(OR(VALUE(LEFT(O7417,2))&gt;IF(RIGHT(J7417,1)="M",7,19),AND(OR(LEFT(O7417,2)={"07","19"}),VALUE(RIGHT(O7417,2))&gt;5)),TRUE,FALSE))</f>
        <v/>
      </c>
    </row>
    <row r="7418" spans="12:20" x14ac:dyDescent="0.25">
      <c r="L7418" s="75">
        <f>COUNTIF($B$2:B7418,B7418)</f>
        <v>0</v>
      </c>
      <c r="M7418" s="75">
        <f>COUNTIF($L$2:L7418,4)</f>
        <v>42</v>
      </c>
      <c r="N7418" s="76" t="str">
        <f t="shared" si="579"/>
        <v>0</v>
      </c>
      <c r="O7418" s="76" t="str">
        <f t="shared" si="575"/>
        <v/>
      </c>
      <c r="P7418" s="75" t="str">
        <f t="shared" si="576"/>
        <v/>
      </c>
      <c r="Q7418" s="77" t="str">
        <f t="shared" si="577"/>
        <v/>
      </c>
      <c r="R7418" s="77" t="str">
        <f t="shared" si="578"/>
        <v/>
      </c>
      <c r="S7418" s="77" t="str">
        <f>IF(O7418="","",IF(OR(VALUE(LEFT(O7418,2))&gt;IF(RIGHT(J7418,1)="M",7,19),AND(OR(LEFT(O7418,2)={"07","19"}),VALUE(RIGHT(O7418,2))&gt;15)),TRUE,FALSE))</f>
        <v/>
      </c>
      <c r="T7418" s="77" t="str">
        <f>IF(O7418="","",IF(OR(VALUE(LEFT(O7418,2))&gt;IF(RIGHT(J7418,1)="M",7,19),AND(OR(LEFT(O7418,2)={"07","19"}),VALUE(RIGHT(O7418,2))&gt;5)),TRUE,FALSE))</f>
        <v/>
      </c>
    </row>
    <row r="7419" spans="12:20" x14ac:dyDescent="0.25">
      <c r="L7419" s="75">
        <f>COUNTIF($B$2:B7419,B7419)</f>
        <v>0</v>
      </c>
      <c r="M7419" s="75">
        <f>COUNTIF($L$2:L7419,4)</f>
        <v>42</v>
      </c>
      <c r="N7419" s="76" t="str">
        <f t="shared" si="579"/>
        <v>0</v>
      </c>
      <c r="O7419" s="76" t="str">
        <f t="shared" si="575"/>
        <v/>
      </c>
      <c r="P7419" s="75" t="str">
        <f t="shared" si="576"/>
        <v/>
      </c>
      <c r="Q7419" s="77" t="str">
        <f t="shared" si="577"/>
        <v/>
      </c>
      <c r="R7419" s="77" t="str">
        <f t="shared" si="578"/>
        <v/>
      </c>
      <c r="S7419" s="77" t="str">
        <f>IF(O7419="","",IF(OR(VALUE(LEFT(O7419,2))&gt;IF(RIGHT(J7419,1)="M",7,19),AND(OR(LEFT(O7419,2)={"07","19"}),VALUE(RIGHT(O7419,2))&gt;15)),TRUE,FALSE))</f>
        <v/>
      </c>
      <c r="T7419" s="77" t="str">
        <f>IF(O7419="","",IF(OR(VALUE(LEFT(O7419,2))&gt;IF(RIGHT(J7419,1)="M",7,19),AND(OR(LEFT(O7419,2)={"07","19"}),VALUE(RIGHT(O7419,2))&gt;5)),TRUE,FALSE))</f>
        <v/>
      </c>
    </row>
    <row r="7420" spans="12:20" x14ac:dyDescent="0.25">
      <c r="L7420" s="75">
        <f>COUNTIF($B$2:B7420,B7420)</f>
        <v>0</v>
      </c>
      <c r="M7420" s="75">
        <f>COUNTIF($L$2:L7420,4)</f>
        <v>42</v>
      </c>
      <c r="N7420" s="76" t="str">
        <f t="shared" si="579"/>
        <v>0</v>
      </c>
      <c r="O7420" s="76" t="str">
        <f t="shared" si="575"/>
        <v/>
      </c>
      <c r="P7420" s="75" t="str">
        <f t="shared" si="576"/>
        <v/>
      </c>
      <c r="Q7420" s="77" t="str">
        <f t="shared" si="577"/>
        <v/>
      </c>
      <c r="R7420" s="77" t="str">
        <f t="shared" si="578"/>
        <v/>
      </c>
      <c r="S7420" s="77" t="str">
        <f>IF(O7420="","",IF(OR(VALUE(LEFT(O7420,2))&gt;IF(RIGHT(J7420,1)="M",7,19),AND(OR(LEFT(O7420,2)={"07","19"}),VALUE(RIGHT(O7420,2))&gt;15)),TRUE,FALSE))</f>
        <v/>
      </c>
      <c r="T7420" s="77" t="str">
        <f>IF(O7420="","",IF(OR(VALUE(LEFT(O7420,2))&gt;IF(RIGHT(J7420,1)="M",7,19),AND(OR(LEFT(O7420,2)={"07","19"}),VALUE(RIGHT(O7420,2))&gt;5)),TRUE,FALSE))</f>
        <v/>
      </c>
    </row>
    <row r="7421" spans="12:20" x14ac:dyDescent="0.25">
      <c r="L7421" s="75">
        <f>COUNTIF($B$2:B7421,B7421)</f>
        <v>0</v>
      </c>
      <c r="M7421" s="75">
        <f>COUNTIF($L$2:L7421,4)</f>
        <v>42</v>
      </c>
      <c r="N7421" s="76" t="str">
        <f t="shared" si="579"/>
        <v>0</v>
      </c>
      <c r="O7421" s="76" t="str">
        <f t="shared" si="575"/>
        <v/>
      </c>
      <c r="P7421" s="75" t="str">
        <f t="shared" si="576"/>
        <v/>
      </c>
      <c r="Q7421" s="77" t="str">
        <f t="shared" si="577"/>
        <v/>
      </c>
      <c r="R7421" s="77" t="str">
        <f t="shared" si="578"/>
        <v/>
      </c>
      <c r="S7421" s="77" t="str">
        <f>IF(O7421="","",IF(OR(VALUE(LEFT(O7421,2))&gt;IF(RIGHT(J7421,1)="M",7,19),AND(OR(LEFT(O7421,2)={"07","19"}),VALUE(RIGHT(O7421,2))&gt;15)),TRUE,FALSE))</f>
        <v/>
      </c>
      <c r="T7421" s="77" t="str">
        <f>IF(O7421="","",IF(OR(VALUE(LEFT(O7421,2))&gt;IF(RIGHT(J7421,1)="M",7,19),AND(OR(LEFT(O7421,2)={"07","19"}),VALUE(RIGHT(O7421,2))&gt;5)),TRUE,FALSE))</f>
        <v/>
      </c>
    </row>
    <row r="7422" spans="12:20" x14ac:dyDescent="0.25">
      <c r="L7422" s="75">
        <f>COUNTIF($B$2:B7422,B7422)</f>
        <v>0</v>
      </c>
      <c r="M7422" s="75">
        <f>COUNTIF($L$2:L7422,4)</f>
        <v>42</v>
      </c>
      <c r="N7422" s="76" t="str">
        <f t="shared" si="579"/>
        <v>0</v>
      </c>
      <c r="O7422" s="76" t="str">
        <f t="shared" si="575"/>
        <v/>
      </c>
      <c r="P7422" s="75" t="str">
        <f t="shared" si="576"/>
        <v/>
      </c>
      <c r="Q7422" s="77" t="str">
        <f t="shared" si="577"/>
        <v/>
      </c>
      <c r="R7422" s="77" t="str">
        <f t="shared" si="578"/>
        <v/>
      </c>
      <c r="S7422" s="77" t="str">
        <f>IF(O7422="","",IF(OR(VALUE(LEFT(O7422,2))&gt;IF(RIGHT(J7422,1)="M",7,19),AND(OR(LEFT(O7422,2)={"07","19"}),VALUE(RIGHT(O7422,2))&gt;15)),TRUE,FALSE))</f>
        <v/>
      </c>
      <c r="T7422" s="77" t="str">
        <f>IF(O7422="","",IF(OR(VALUE(LEFT(O7422,2))&gt;IF(RIGHT(J7422,1)="M",7,19),AND(OR(LEFT(O7422,2)={"07","19"}),VALUE(RIGHT(O7422,2))&gt;5)),TRUE,FALSE))</f>
        <v/>
      </c>
    </row>
    <row r="7423" spans="12:20" x14ac:dyDescent="0.25">
      <c r="L7423" s="75">
        <f>COUNTIF($B$2:B7423,B7423)</f>
        <v>0</v>
      </c>
      <c r="M7423" s="75">
        <f>COUNTIF($L$2:L7423,4)</f>
        <v>42</v>
      </c>
      <c r="N7423" s="76" t="str">
        <f t="shared" si="579"/>
        <v>0</v>
      </c>
      <c r="O7423" s="76" t="str">
        <f t="shared" si="575"/>
        <v/>
      </c>
      <c r="P7423" s="75" t="str">
        <f t="shared" si="576"/>
        <v/>
      </c>
      <c r="Q7423" s="77" t="str">
        <f t="shared" si="577"/>
        <v/>
      </c>
      <c r="R7423" s="77" t="str">
        <f t="shared" si="578"/>
        <v/>
      </c>
      <c r="S7423" s="77" t="str">
        <f>IF(O7423="","",IF(OR(VALUE(LEFT(O7423,2))&gt;IF(RIGHT(J7423,1)="M",7,19),AND(OR(LEFT(O7423,2)={"07","19"}),VALUE(RIGHT(O7423,2))&gt;15)),TRUE,FALSE))</f>
        <v/>
      </c>
      <c r="T7423" s="77" t="str">
        <f>IF(O7423="","",IF(OR(VALUE(LEFT(O7423,2))&gt;IF(RIGHT(J7423,1)="M",7,19),AND(OR(LEFT(O7423,2)={"07","19"}),VALUE(RIGHT(O7423,2))&gt;5)),TRUE,FALSE))</f>
        <v/>
      </c>
    </row>
    <row r="7424" spans="12:20" x14ac:dyDescent="0.25">
      <c r="L7424" s="75">
        <f>COUNTIF($B$2:B7424,B7424)</f>
        <v>0</v>
      </c>
      <c r="M7424" s="75">
        <f>COUNTIF($L$2:L7424,4)</f>
        <v>42</v>
      </c>
      <c r="N7424" s="76" t="str">
        <f t="shared" si="579"/>
        <v>0</v>
      </c>
      <c r="O7424" s="76" t="str">
        <f t="shared" si="575"/>
        <v/>
      </c>
      <c r="P7424" s="75" t="str">
        <f t="shared" si="576"/>
        <v/>
      </c>
      <c r="Q7424" s="77" t="str">
        <f t="shared" si="577"/>
        <v/>
      </c>
      <c r="R7424" s="77" t="str">
        <f t="shared" si="578"/>
        <v/>
      </c>
      <c r="S7424" s="77" t="str">
        <f>IF(O7424="","",IF(OR(VALUE(LEFT(O7424,2))&gt;IF(RIGHT(J7424,1)="M",7,19),AND(OR(LEFT(O7424,2)={"07","19"}),VALUE(RIGHT(O7424,2))&gt;15)),TRUE,FALSE))</f>
        <v/>
      </c>
      <c r="T7424" s="77" t="str">
        <f>IF(O7424="","",IF(OR(VALUE(LEFT(O7424,2))&gt;IF(RIGHT(J7424,1)="M",7,19),AND(OR(LEFT(O7424,2)={"07","19"}),VALUE(RIGHT(O7424,2))&gt;5)),TRUE,FALSE))</f>
        <v/>
      </c>
    </row>
    <row r="7425" spans="12:20" x14ac:dyDescent="0.25">
      <c r="L7425" s="75">
        <f>COUNTIF($B$2:B7425,B7425)</f>
        <v>0</v>
      </c>
      <c r="M7425" s="75">
        <f>COUNTIF($L$2:L7425,4)</f>
        <v>42</v>
      </c>
      <c r="N7425" s="76" t="str">
        <f t="shared" si="579"/>
        <v>0</v>
      </c>
      <c r="O7425" s="76" t="str">
        <f t="shared" si="575"/>
        <v/>
      </c>
      <c r="P7425" s="75" t="str">
        <f t="shared" si="576"/>
        <v/>
      </c>
      <c r="Q7425" s="77" t="str">
        <f t="shared" si="577"/>
        <v/>
      </c>
      <c r="R7425" s="77" t="str">
        <f t="shared" si="578"/>
        <v/>
      </c>
      <c r="S7425" s="77" t="str">
        <f>IF(O7425="","",IF(OR(VALUE(LEFT(O7425,2))&gt;IF(RIGHT(J7425,1)="M",7,19),AND(OR(LEFT(O7425,2)={"07","19"}),VALUE(RIGHT(O7425,2))&gt;15)),TRUE,FALSE))</f>
        <v/>
      </c>
      <c r="T7425" s="77" t="str">
        <f>IF(O7425="","",IF(OR(VALUE(LEFT(O7425,2))&gt;IF(RIGHT(J7425,1)="M",7,19),AND(OR(LEFT(O7425,2)={"07","19"}),VALUE(RIGHT(O7425,2))&gt;5)),TRUE,FALSE))</f>
        <v/>
      </c>
    </row>
    <row r="7426" spans="12:20" x14ac:dyDescent="0.25">
      <c r="L7426" s="75">
        <f>COUNTIF($B$2:B7426,B7426)</f>
        <v>0</v>
      </c>
      <c r="M7426" s="75">
        <f>COUNTIF($L$2:L7426,4)</f>
        <v>42</v>
      </c>
      <c r="N7426" s="76" t="str">
        <f t="shared" si="579"/>
        <v>0</v>
      </c>
      <c r="O7426" s="76" t="str">
        <f t="shared" ref="O7426:O7489" si="580">TRIM(SUBSTITUTE(SUBSTITUTE(D7426,"+",""),"_",""))</f>
        <v/>
      </c>
      <c r="P7426" s="75" t="str">
        <f t="shared" ref="P7426:P7489" si="581">TRIM(SUBSTITUTE(SUBSTITUTE(E7426,"+",""),"_",""))</f>
        <v/>
      </c>
      <c r="Q7426" s="77" t="str">
        <f t="shared" ref="Q7426:Q7489" si="582">IFERROR(IF(RIGHT(P7426,2)&lt;RIGHT(O7426,2),IF(P7426&lt;O7426,P7426+2360-O7426,P7426-40-O7426),IF(P7426&lt;O7426,P7426+2400-O7426,P7426-O7426)),"")</f>
        <v/>
      </c>
      <c r="R7426" s="77" t="str">
        <f t="shared" ref="R7426:R7489" si="583">IFERROR(ROUNDDOWN(Q7426/100,0),"")</f>
        <v/>
      </c>
      <c r="S7426" s="77" t="str">
        <f>IF(O7426="","",IF(OR(VALUE(LEFT(O7426,2))&gt;IF(RIGHT(J7426,1)="M",7,19),AND(OR(LEFT(O7426,2)={"07","19"}),VALUE(RIGHT(O7426,2))&gt;15)),TRUE,FALSE))</f>
        <v/>
      </c>
      <c r="T7426" s="77" t="str">
        <f>IF(O7426="","",IF(OR(VALUE(LEFT(O7426,2))&gt;IF(RIGHT(J7426,1)="M",7,19),AND(OR(LEFT(O7426,2)={"07","19"}),VALUE(RIGHT(O7426,2))&gt;5)),TRUE,FALSE))</f>
        <v/>
      </c>
    </row>
    <row r="7427" spans="12:20" x14ac:dyDescent="0.25">
      <c r="L7427" s="75">
        <f>COUNTIF($B$2:B7427,B7427)</f>
        <v>0</v>
      </c>
      <c r="M7427" s="75">
        <f>COUNTIF($L$2:L7427,4)</f>
        <v>42</v>
      </c>
      <c r="N7427" s="76" t="str">
        <f t="shared" ref="N7427:N7490" si="584">A7427&amp;DAY(C7427)</f>
        <v>0</v>
      </c>
      <c r="O7427" s="76" t="str">
        <f t="shared" si="580"/>
        <v/>
      </c>
      <c r="P7427" s="75" t="str">
        <f t="shared" si="581"/>
        <v/>
      </c>
      <c r="Q7427" s="77" t="str">
        <f t="shared" si="582"/>
        <v/>
      </c>
      <c r="R7427" s="77" t="str">
        <f t="shared" si="583"/>
        <v/>
      </c>
      <c r="S7427" s="77" t="str">
        <f>IF(O7427="","",IF(OR(VALUE(LEFT(O7427,2))&gt;IF(RIGHT(J7427,1)="M",7,19),AND(OR(LEFT(O7427,2)={"07","19"}),VALUE(RIGHT(O7427,2))&gt;15)),TRUE,FALSE))</f>
        <v/>
      </c>
      <c r="T7427" s="77" t="str">
        <f>IF(O7427="","",IF(OR(VALUE(LEFT(O7427,2))&gt;IF(RIGHT(J7427,1)="M",7,19),AND(OR(LEFT(O7427,2)={"07","19"}),VALUE(RIGHT(O7427,2))&gt;5)),TRUE,FALSE))</f>
        <v/>
      </c>
    </row>
    <row r="7428" spans="12:20" x14ac:dyDescent="0.25">
      <c r="L7428" s="75">
        <f>COUNTIF($B$2:B7428,B7428)</f>
        <v>0</v>
      </c>
      <c r="M7428" s="75">
        <f>COUNTIF($L$2:L7428,4)</f>
        <v>42</v>
      </c>
      <c r="N7428" s="76" t="str">
        <f t="shared" si="584"/>
        <v>0</v>
      </c>
      <c r="O7428" s="76" t="str">
        <f t="shared" si="580"/>
        <v/>
      </c>
      <c r="P7428" s="75" t="str">
        <f t="shared" si="581"/>
        <v/>
      </c>
      <c r="Q7428" s="77" t="str">
        <f t="shared" si="582"/>
        <v/>
      </c>
      <c r="R7428" s="77" t="str">
        <f t="shared" si="583"/>
        <v/>
      </c>
      <c r="S7428" s="77" t="str">
        <f>IF(O7428="","",IF(OR(VALUE(LEFT(O7428,2))&gt;IF(RIGHT(J7428,1)="M",7,19),AND(OR(LEFT(O7428,2)={"07","19"}),VALUE(RIGHT(O7428,2))&gt;15)),TRUE,FALSE))</f>
        <v/>
      </c>
      <c r="T7428" s="77" t="str">
        <f>IF(O7428="","",IF(OR(VALUE(LEFT(O7428,2))&gt;IF(RIGHT(J7428,1)="M",7,19),AND(OR(LEFT(O7428,2)={"07","19"}),VALUE(RIGHT(O7428,2))&gt;5)),TRUE,FALSE))</f>
        <v/>
      </c>
    </row>
    <row r="7429" spans="12:20" x14ac:dyDescent="0.25">
      <c r="L7429" s="75">
        <f>COUNTIF($B$2:B7429,B7429)</f>
        <v>0</v>
      </c>
      <c r="M7429" s="75">
        <f>COUNTIF($L$2:L7429,4)</f>
        <v>42</v>
      </c>
      <c r="N7429" s="76" t="str">
        <f t="shared" si="584"/>
        <v>0</v>
      </c>
      <c r="O7429" s="76" t="str">
        <f t="shared" si="580"/>
        <v/>
      </c>
      <c r="P7429" s="75" t="str">
        <f t="shared" si="581"/>
        <v/>
      </c>
      <c r="Q7429" s="77" t="str">
        <f t="shared" si="582"/>
        <v/>
      </c>
      <c r="R7429" s="77" t="str">
        <f t="shared" si="583"/>
        <v/>
      </c>
      <c r="S7429" s="77" t="str">
        <f>IF(O7429="","",IF(OR(VALUE(LEFT(O7429,2))&gt;IF(RIGHT(J7429,1)="M",7,19),AND(OR(LEFT(O7429,2)={"07","19"}),VALUE(RIGHT(O7429,2))&gt;15)),TRUE,FALSE))</f>
        <v/>
      </c>
      <c r="T7429" s="77" t="str">
        <f>IF(O7429="","",IF(OR(VALUE(LEFT(O7429,2))&gt;IF(RIGHT(J7429,1)="M",7,19),AND(OR(LEFT(O7429,2)={"07","19"}),VALUE(RIGHT(O7429,2))&gt;5)),TRUE,FALSE))</f>
        <v/>
      </c>
    </row>
    <row r="7430" spans="12:20" x14ac:dyDescent="0.25">
      <c r="L7430" s="75">
        <f>COUNTIF($B$2:B7430,B7430)</f>
        <v>0</v>
      </c>
      <c r="M7430" s="75">
        <f>COUNTIF($L$2:L7430,4)</f>
        <v>42</v>
      </c>
      <c r="N7430" s="76" t="str">
        <f t="shared" si="584"/>
        <v>0</v>
      </c>
      <c r="O7430" s="76" t="str">
        <f t="shared" si="580"/>
        <v/>
      </c>
      <c r="P7430" s="75" t="str">
        <f t="shared" si="581"/>
        <v/>
      </c>
      <c r="Q7430" s="77" t="str">
        <f t="shared" si="582"/>
        <v/>
      </c>
      <c r="R7430" s="77" t="str">
        <f t="shared" si="583"/>
        <v/>
      </c>
      <c r="S7430" s="77" t="str">
        <f>IF(O7430="","",IF(OR(VALUE(LEFT(O7430,2))&gt;IF(RIGHT(J7430,1)="M",7,19),AND(OR(LEFT(O7430,2)={"07","19"}),VALUE(RIGHT(O7430,2))&gt;15)),TRUE,FALSE))</f>
        <v/>
      </c>
      <c r="T7430" s="77" t="str">
        <f>IF(O7430="","",IF(OR(VALUE(LEFT(O7430,2))&gt;IF(RIGHT(J7430,1)="M",7,19),AND(OR(LEFT(O7430,2)={"07","19"}),VALUE(RIGHT(O7430,2))&gt;5)),TRUE,FALSE))</f>
        <v/>
      </c>
    </row>
    <row r="7431" spans="12:20" x14ac:dyDescent="0.25">
      <c r="L7431" s="75">
        <f>COUNTIF($B$2:B7431,B7431)</f>
        <v>0</v>
      </c>
      <c r="M7431" s="75">
        <f>COUNTIF($L$2:L7431,4)</f>
        <v>42</v>
      </c>
      <c r="N7431" s="76" t="str">
        <f t="shared" si="584"/>
        <v>0</v>
      </c>
      <c r="O7431" s="76" t="str">
        <f t="shared" si="580"/>
        <v/>
      </c>
      <c r="P7431" s="75" t="str">
        <f t="shared" si="581"/>
        <v/>
      </c>
      <c r="Q7431" s="77" t="str">
        <f t="shared" si="582"/>
        <v/>
      </c>
      <c r="R7431" s="77" t="str">
        <f t="shared" si="583"/>
        <v/>
      </c>
      <c r="S7431" s="77" t="str">
        <f>IF(O7431="","",IF(OR(VALUE(LEFT(O7431,2))&gt;IF(RIGHT(J7431,1)="M",7,19),AND(OR(LEFT(O7431,2)={"07","19"}),VALUE(RIGHT(O7431,2))&gt;15)),TRUE,FALSE))</f>
        <v/>
      </c>
      <c r="T7431" s="77" t="str">
        <f>IF(O7431="","",IF(OR(VALUE(LEFT(O7431,2))&gt;IF(RIGHT(J7431,1)="M",7,19),AND(OR(LEFT(O7431,2)={"07","19"}),VALUE(RIGHT(O7431,2))&gt;5)),TRUE,FALSE))</f>
        <v/>
      </c>
    </row>
    <row r="7432" spans="12:20" x14ac:dyDescent="0.25">
      <c r="L7432" s="75">
        <f>COUNTIF($B$2:B7432,B7432)</f>
        <v>0</v>
      </c>
      <c r="M7432" s="75">
        <f>COUNTIF($L$2:L7432,4)</f>
        <v>42</v>
      </c>
      <c r="N7432" s="76" t="str">
        <f t="shared" si="584"/>
        <v>0</v>
      </c>
      <c r="O7432" s="76" t="str">
        <f t="shared" si="580"/>
        <v/>
      </c>
      <c r="P7432" s="75" t="str">
        <f t="shared" si="581"/>
        <v/>
      </c>
      <c r="Q7432" s="77" t="str">
        <f t="shared" si="582"/>
        <v/>
      </c>
      <c r="R7432" s="77" t="str">
        <f t="shared" si="583"/>
        <v/>
      </c>
      <c r="S7432" s="77" t="str">
        <f>IF(O7432="","",IF(OR(VALUE(LEFT(O7432,2))&gt;IF(RIGHT(J7432,1)="M",7,19),AND(OR(LEFT(O7432,2)={"07","19"}),VALUE(RIGHT(O7432,2))&gt;15)),TRUE,FALSE))</f>
        <v/>
      </c>
      <c r="T7432" s="77" t="str">
        <f>IF(O7432="","",IF(OR(VALUE(LEFT(O7432,2))&gt;IF(RIGHT(J7432,1)="M",7,19),AND(OR(LEFT(O7432,2)={"07","19"}),VALUE(RIGHT(O7432,2))&gt;5)),TRUE,FALSE))</f>
        <v/>
      </c>
    </row>
    <row r="7433" spans="12:20" x14ac:dyDescent="0.25">
      <c r="L7433" s="75">
        <f>COUNTIF($B$2:B7433,B7433)</f>
        <v>0</v>
      </c>
      <c r="M7433" s="75">
        <f>COUNTIF($L$2:L7433,4)</f>
        <v>42</v>
      </c>
      <c r="N7433" s="76" t="str">
        <f t="shared" si="584"/>
        <v>0</v>
      </c>
      <c r="O7433" s="76" t="str">
        <f t="shared" si="580"/>
        <v/>
      </c>
      <c r="P7433" s="75" t="str">
        <f t="shared" si="581"/>
        <v/>
      </c>
      <c r="Q7433" s="77" t="str">
        <f t="shared" si="582"/>
        <v/>
      </c>
      <c r="R7433" s="77" t="str">
        <f t="shared" si="583"/>
        <v/>
      </c>
      <c r="S7433" s="77" t="str">
        <f>IF(O7433="","",IF(OR(VALUE(LEFT(O7433,2))&gt;IF(RIGHT(J7433,1)="M",7,19),AND(OR(LEFT(O7433,2)={"07","19"}),VALUE(RIGHT(O7433,2))&gt;15)),TRUE,FALSE))</f>
        <v/>
      </c>
      <c r="T7433" s="77" t="str">
        <f>IF(O7433="","",IF(OR(VALUE(LEFT(O7433,2))&gt;IF(RIGHT(J7433,1)="M",7,19),AND(OR(LEFT(O7433,2)={"07","19"}),VALUE(RIGHT(O7433,2))&gt;5)),TRUE,FALSE))</f>
        <v/>
      </c>
    </row>
    <row r="7434" spans="12:20" x14ac:dyDescent="0.25">
      <c r="L7434" s="75">
        <f>COUNTIF($B$2:B7434,B7434)</f>
        <v>0</v>
      </c>
      <c r="M7434" s="75">
        <f>COUNTIF($L$2:L7434,4)</f>
        <v>42</v>
      </c>
      <c r="N7434" s="76" t="str">
        <f t="shared" si="584"/>
        <v>0</v>
      </c>
      <c r="O7434" s="76" t="str">
        <f t="shared" si="580"/>
        <v/>
      </c>
      <c r="P7434" s="75" t="str">
        <f t="shared" si="581"/>
        <v/>
      </c>
      <c r="Q7434" s="77" t="str">
        <f t="shared" si="582"/>
        <v/>
      </c>
      <c r="R7434" s="77" t="str">
        <f t="shared" si="583"/>
        <v/>
      </c>
      <c r="S7434" s="77" t="str">
        <f>IF(O7434="","",IF(OR(VALUE(LEFT(O7434,2))&gt;IF(RIGHT(J7434,1)="M",7,19),AND(OR(LEFT(O7434,2)={"07","19"}),VALUE(RIGHT(O7434,2))&gt;15)),TRUE,FALSE))</f>
        <v/>
      </c>
      <c r="T7434" s="77" t="str">
        <f>IF(O7434="","",IF(OR(VALUE(LEFT(O7434,2))&gt;IF(RIGHT(J7434,1)="M",7,19),AND(OR(LEFT(O7434,2)={"07","19"}),VALUE(RIGHT(O7434,2))&gt;5)),TRUE,FALSE))</f>
        <v/>
      </c>
    </row>
    <row r="7435" spans="12:20" x14ac:dyDescent="0.25">
      <c r="L7435" s="75">
        <f>COUNTIF($B$2:B7435,B7435)</f>
        <v>0</v>
      </c>
      <c r="M7435" s="75">
        <f>COUNTIF($L$2:L7435,4)</f>
        <v>42</v>
      </c>
      <c r="N7435" s="76" t="str">
        <f t="shared" si="584"/>
        <v>0</v>
      </c>
      <c r="O7435" s="76" t="str">
        <f t="shared" si="580"/>
        <v/>
      </c>
      <c r="P7435" s="75" t="str">
        <f t="shared" si="581"/>
        <v/>
      </c>
      <c r="Q7435" s="77" t="str">
        <f t="shared" si="582"/>
        <v/>
      </c>
      <c r="R7435" s="77" t="str">
        <f t="shared" si="583"/>
        <v/>
      </c>
      <c r="S7435" s="77" t="str">
        <f>IF(O7435="","",IF(OR(VALUE(LEFT(O7435,2))&gt;IF(RIGHT(J7435,1)="M",7,19),AND(OR(LEFT(O7435,2)={"07","19"}),VALUE(RIGHT(O7435,2))&gt;15)),TRUE,FALSE))</f>
        <v/>
      </c>
      <c r="T7435" s="77" t="str">
        <f>IF(O7435="","",IF(OR(VALUE(LEFT(O7435,2))&gt;IF(RIGHT(J7435,1)="M",7,19),AND(OR(LEFT(O7435,2)={"07","19"}),VALUE(RIGHT(O7435,2))&gt;5)),TRUE,FALSE))</f>
        <v/>
      </c>
    </row>
    <row r="7436" spans="12:20" x14ac:dyDescent="0.25">
      <c r="L7436" s="75">
        <f>COUNTIF($B$2:B7436,B7436)</f>
        <v>0</v>
      </c>
      <c r="M7436" s="75">
        <f>COUNTIF($L$2:L7436,4)</f>
        <v>42</v>
      </c>
      <c r="N7436" s="76" t="str">
        <f t="shared" si="584"/>
        <v>0</v>
      </c>
      <c r="O7436" s="76" t="str">
        <f t="shared" si="580"/>
        <v/>
      </c>
      <c r="P7436" s="75" t="str">
        <f t="shared" si="581"/>
        <v/>
      </c>
      <c r="Q7436" s="77" t="str">
        <f t="shared" si="582"/>
        <v/>
      </c>
      <c r="R7436" s="77" t="str">
        <f t="shared" si="583"/>
        <v/>
      </c>
      <c r="S7436" s="77" t="str">
        <f>IF(O7436="","",IF(OR(VALUE(LEFT(O7436,2))&gt;IF(RIGHT(J7436,1)="M",7,19),AND(OR(LEFT(O7436,2)={"07","19"}),VALUE(RIGHT(O7436,2))&gt;15)),TRUE,FALSE))</f>
        <v/>
      </c>
      <c r="T7436" s="77" t="str">
        <f>IF(O7436="","",IF(OR(VALUE(LEFT(O7436,2))&gt;IF(RIGHT(J7436,1)="M",7,19),AND(OR(LEFT(O7436,2)={"07","19"}),VALUE(RIGHT(O7436,2))&gt;5)),TRUE,FALSE))</f>
        <v/>
      </c>
    </row>
    <row r="7437" spans="12:20" x14ac:dyDescent="0.25">
      <c r="L7437" s="75">
        <f>COUNTIF($B$2:B7437,B7437)</f>
        <v>0</v>
      </c>
      <c r="M7437" s="75">
        <f>COUNTIF($L$2:L7437,4)</f>
        <v>42</v>
      </c>
      <c r="N7437" s="76" t="str">
        <f t="shared" si="584"/>
        <v>0</v>
      </c>
      <c r="O7437" s="76" t="str">
        <f t="shared" si="580"/>
        <v/>
      </c>
      <c r="P7437" s="75" t="str">
        <f t="shared" si="581"/>
        <v/>
      </c>
      <c r="Q7437" s="77" t="str">
        <f t="shared" si="582"/>
        <v/>
      </c>
      <c r="R7437" s="77" t="str">
        <f t="shared" si="583"/>
        <v/>
      </c>
      <c r="S7437" s="77" t="str">
        <f>IF(O7437="","",IF(OR(VALUE(LEFT(O7437,2))&gt;IF(RIGHT(J7437,1)="M",7,19),AND(OR(LEFT(O7437,2)={"07","19"}),VALUE(RIGHT(O7437,2))&gt;15)),TRUE,FALSE))</f>
        <v/>
      </c>
      <c r="T7437" s="77" t="str">
        <f>IF(O7437="","",IF(OR(VALUE(LEFT(O7437,2))&gt;IF(RIGHT(J7437,1)="M",7,19),AND(OR(LEFT(O7437,2)={"07","19"}),VALUE(RIGHT(O7437,2))&gt;5)),TRUE,FALSE))</f>
        <v/>
      </c>
    </row>
    <row r="7438" spans="12:20" x14ac:dyDescent="0.25">
      <c r="L7438" s="75">
        <f>COUNTIF($B$2:B7438,B7438)</f>
        <v>0</v>
      </c>
      <c r="M7438" s="75">
        <f>COUNTIF($L$2:L7438,4)</f>
        <v>42</v>
      </c>
      <c r="N7438" s="76" t="str">
        <f t="shared" si="584"/>
        <v>0</v>
      </c>
      <c r="O7438" s="76" t="str">
        <f t="shared" si="580"/>
        <v/>
      </c>
      <c r="P7438" s="75" t="str">
        <f t="shared" si="581"/>
        <v/>
      </c>
      <c r="Q7438" s="77" t="str">
        <f t="shared" si="582"/>
        <v/>
      </c>
      <c r="R7438" s="77" t="str">
        <f t="shared" si="583"/>
        <v/>
      </c>
      <c r="S7438" s="77" t="str">
        <f>IF(O7438="","",IF(OR(VALUE(LEFT(O7438,2))&gt;IF(RIGHT(J7438,1)="M",7,19),AND(OR(LEFT(O7438,2)={"07","19"}),VALUE(RIGHT(O7438,2))&gt;15)),TRUE,FALSE))</f>
        <v/>
      </c>
      <c r="T7438" s="77" t="str">
        <f>IF(O7438="","",IF(OR(VALUE(LEFT(O7438,2))&gt;IF(RIGHT(J7438,1)="M",7,19),AND(OR(LEFT(O7438,2)={"07","19"}),VALUE(RIGHT(O7438,2))&gt;5)),TRUE,FALSE))</f>
        <v/>
      </c>
    </row>
    <row r="7439" spans="12:20" x14ac:dyDescent="0.25">
      <c r="L7439" s="75">
        <f>COUNTIF($B$2:B7439,B7439)</f>
        <v>0</v>
      </c>
      <c r="M7439" s="75">
        <f>COUNTIF($L$2:L7439,4)</f>
        <v>42</v>
      </c>
      <c r="N7439" s="76" t="str">
        <f t="shared" si="584"/>
        <v>0</v>
      </c>
      <c r="O7439" s="76" t="str">
        <f t="shared" si="580"/>
        <v/>
      </c>
      <c r="P7439" s="75" t="str">
        <f t="shared" si="581"/>
        <v/>
      </c>
      <c r="Q7439" s="77" t="str">
        <f t="shared" si="582"/>
        <v/>
      </c>
      <c r="R7439" s="77" t="str">
        <f t="shared" si="583"/>
        <v/>
      </c>
      <c r="S7439" s="77" t="str">
        <f>IF(O7439="","",IF(OR(VALUE(LEFT(O7439,2))&gt;IF(RIGHT(J7439,1)="M",7,19),AND(OR(LEFT(O7439,2)={"07","19"}),VALUE(RIGHT(O7439,2))&gt;15)),TRUE,FALSE))</f>
        <v/>
      </c>
      <c r="T7439" s="77" t="str">
        <f>IF(O7439="","",IF(OR(VALUE(LEFT(O7439,2))&gt;IF(RIGHT(J7439,1)="M",7,19),AND(OR(LEFT(O7439,2)={"07","19"}),VALUE(RIGHT(O7439,2))&gt;5)),TRUE,FALSE))</f>
        <v/>
      </c>
    </row>
    <row r="7440" spans="12:20" x14ac:dyDescent="0.25">
      <c r="L7440" s="75">
        <f>COUNTIF($B$2:B7440,B7440)</f>
        <v>0</v>
      </c>
      <c r="M7440" s="75">
        <f>COUNTIF($L$2:L7440,4)</f>
        <v>42</v>
      </c>
      <c r="N7440" s="76" t="str">
        <f t="shared" si="584"/>
        <v>0</v>
      </c>
      <c r="O7440" s="76" t="str">
        <f t="shared" si="580"/>
        <v/>
      </c>
      <c r="P7440" s="75" t="str">
        <f t="shared" si="581"/>
        <v/>
      </c>
      <c r="Q7440" s="77" t="str">
        <f t="shared" si="582"/>
        <v/>
      </c>
      <c r="R7440" s="77" t="str">
        <f t="shared" si="583"/>
        <v/>
      </c>
      <c r="S7440" s="77" t="str">
        <f>IF(O7440="","",IF(OR(VALUE(LEFT(O7440,2))&gt;IF(RIGHT(J7440,1)="M",7,19),AND(OR(LEFT(O7440,2)={"07","19"}),VALUE(RIGHT(O7440,2))&gt;15)),TRUE,FALSE))</f>
        <v/>
      </c>
      <c r="T7440" s="77" t="str">
        <f>IF(O7440="","",IF(OR(VALUE(LEFT(O7440,2))&gt;IF(RIGHT(J7440,1)="M",7,19),AND(OR(LEFT(O7440,2)={"07","19"}),VALUE(RIGHT(O7440,2))&gt;5)),TRUE,FALSE))</f>
        <v/>
      </c>
    </row>
    <row r="7441" spans="12:20" x14ac:dyDescent="0.25">
      <c r="L7441" s="75">
        <f>COUNTIF($B$2:B7441,B7441)</f>
        <v>0</v>
      </c>
      <c r="M7441" s="75">
        <f>COUNTIF($L$2:L7441,4)</f>
        <v>42</v>
      </c>
      <c r="N7441" s="76" t="str">
        <f t="shared" si="584"/>
        <v>0</v>
      </c>
      <c r="O7441" s="76" t="str">
        <f t="shared" si="580"/>
        <v/>
      </c>
      <c r="P7441" s="75" t="str">
        <f t="shared" si="581"/>
        <v/>
      </c>
      <c r="Q7441" s="77" t="str">
        <f t="shared" si="582"/>
        <v/>
      </c>
      <c r="R7441" s="77" t="str">
        <f t="shared" si="583"/>
        <v/>
      </c>
      <c r="S7441" s="77" t="str">
        <f>IF(O7441="","",IF(OR(VALUE(LEFT(O7441,2))&gt;IF(RIGHT(J7441,1)="M",7,19),AND(OR(LEFT(O7441,2)={"07","19"}),VALUE(RIGHT(O7441,2))&gt;15)),TRUE,FALSE))</f>
        <v/>
      </c>
      <c r="T7441" s="77" t="str">
        <f>IF(O7441="","",IF(OR(VALUE(LEFT(O7441,2))&gt;IF(RIGHT(J7441,1)="M",7,19),AND(OR(LEFT(O7441,2)={"07","19"}),VALUE(RIGHT(O7441,2))&gt;5)),TRUE,FALSE))</f>
        <v/>
      </c>
    </row>
    <row r="7442" spans="12:20" x14ac:dyDescent="0.25">
      <c r="L7442" s="75">
        <f>COUNTIF($B$2:B7442,B7442)</f>
        <v>0</v>
      </c>
      <c r="M7442" s="75">
        <f>COUNTIF($L$2:L7442,4)</f>
        <v>42</v>
      </c>
      <c r="N7442" s="76" t="str">
        <f t="shared" si="584"/>
        <v>0</v>
      </c>
      <c r="O7442" s="76" t="str">
        <f t="shared" si="580"/>
        <v/>
      </c>
      <c r="P7442" s="75" t="str">
        <f t="shared" si="581"/>
        <v/>
      </c>
      <c r="Q7442" s="77" t="str">
        <f t="shared" si="582"/>
        <v/>
      </c>
      <c r="R7442" s="77" t="str">
        <f t="shared" si="583"/>
        <v/>
      </c>
      <c r="S7442" s="77" t="str">
        <f>IF(O7442="","",IF(OR(VALUE(LEFT(O7442,2))&gt;IF(RIGHT(J7442,1)="M",7,19),AND(OR(LEFT(O7442,2)={"07","19"}),VALUE(RIGHT(O7442,2))&gt;15)),TRUE,FALSE))</f>
        <v/>
      </c>
      <c r="T7442" s="77" t="str">
        <f>IF(O7442="","",IF(OR(VALUE(LEFT(O7442,2))&gt;IF(RIGHT(J7442,1)="M",7,19),AND(OR(LEFT(O7442,2)={"07","19"}),VALUE(RIGHT(O7442,2))&gt;5)),TRUE,FALSE))</f>
        <v/>
      </c>
    </row>
    <row r="7443" spans="12:20" x14ac:dyDescent="0.25">
      <c r="L7443" s="75">
        <f>COUNTIF($B$2:B7443,B7443)</f>
        <v>0</v>
      </c>
      <c r="M7443" s="75">
        <f>COUNTIF($L$2:L7443,4)</f>
        <v>42</v>
      </c>
      <c r="N7443" s="76" t="str">
        <f t="shared" si="584"/>
        <v>0</v>
      </c>
      <c r="O7443" s="76" t="str">
        <f t="shared" si="580"/>
        <v/>
      </c>
      <c r="P7443" s="75" t="str">
        <f t="shared" si="581"/>
        <v/>
      </c>
      <c r="Q7443" s="77" t="str">
        <f t="shared" si="582"/>
        <v/>
      </c>
      <c r="R7443" s="77" t="str">
        <f t="shared" si="583"/>
        <v/>
      </c>
      <c r="S7443" s="77" t="str">
        <f>IF(O7443="","",IF(OR(VALUE(LEFT(O7443,2))&gt;IF(RIGHT(J7443,1)="M",7,19),AND(OR(LEFT(O7443,2)={"07","19"}),VALUE(RIGHT(O7443,2))&gt;15)),TRUE,FALSE))</f>
        <v/>
      </c>
      <c r="T7443" s="77" t="str">
        <f>IF(O7443="","",IF(OR(VALUE(LEFT(O7443,2))&gt;IF(RIGHT(J7443,1)="M",7,19),AND(OR(LEFT(O7443,2)={"07","19"}),VALUE(RIGHT(O7443,2))&gt;5)),TRUE,FALSE))</f>
        <v/>
      </c>
    </row>
    <row r="7444" spans="12:20" x14ac:dyDescent="0.25">
      <c r="L7444" s="75">
        <f>COUNTIF($B$2:B7444,B7444)</f>
        <v>0</v>
      </c>
      <c r="M7444" s="75">
        <f>COUNTIF($L$2:L7444,4)</f>
        <v>42</v>
      </c>
      <c r="N7444" s="76" t="str">
        <f t="shared" si="584"/>
        <v>0</v>
      </c>
      <c r="O7444" s="76" t="str">
        <f t="shared" si="580"/>
        <v/>
      </c>
      <c r="P7444" s="75" t="str">
        <f t="shared" si="581"/>
        <v/>
      </c>
      <c r="Q7444" s="77" t="str">
        <f t="shared" si="582"/>
        <v/>
      </c>
      <c r="R7444" s="77" t="str">
        <f t="shared" si="583"/>
        <v/>
      </c>
      <c r="S7444" s="77" t="str">
        <f>IF(O7444="","",IF(OR(VALUE(LEFT(O7444,2))&gt;IF(RIGHT(J7444,1)="M",7,19),AND(OR(LEFT(O7444,2)={"07","19"}),VALUE(RIGHT(O7444,2))&gt;15)),TRUE,FALSE))</f>
        <v/>
      </c>
      <c r="T7444" s="77" t="str">
        <f>IF(O7444="","",IF(OR(VALUE(LEFT(O7444,2))&gt;IF(RIGHT(J7444,1)="M",7,19),AND(OR(LEFT(O7444,2)={"07","19"}),VALUE(RIGHT(O7444,2))&gt;5)),TRUE,FALSE))</f>
        <v/>
      </c>
    </row>
    <row r="7445" spans="12:20" x14ac:dyDescent="0.25">
      <c r="L7445" s="75">
        <f>COUNTIF($B$2:B7445,B7445)</f>
        <v>0</v>
      </c>
      <c r="M7445" s="75">
        <f>COUNTIF($L$2:L7445,4)</f>
        <v>42</v>
      </c>
      <c r="N7445" s="76" t="str">
        <f t="shared" si="584"/>
        <v>0</v>
      </c>
      <c r="O7445" s="76" t="str">
        <f t="shared" si="580"/>
        <v/>
      </c>
      <c r="P7445" s="75" t="str">
        <f t="shared" si="581"/>
        <v/>
      </c>
      <c r="Q7445" s="77" t="str">
        <f t="shared" si="582"/>
        <v/>
      </c>
      <c r="R7445" s="77" t="str">
        <f t="shared" si="583"/>
        <v/>
      </c>
      <c r="S7445" s="77" t="str">
        <f>IF(O7445="","",IF(OR(VALUE(LEFT(O7445,2))&gt;IF(RIGHT(J7445,1)="M",7,19),AND(OR(LEFT(O7445,2)={"07","19"}),VALUE(RIGHT(O7445,2))&gt;15)),TRUE,FALSE))</f>
        <v/>
      </c>
      <c r="T7445" s="77" t="str">
        <f>IF(O7445="","",IF(OR(VALUE(LEFT(O7445,2))&gt;IF(RIGHT(J7445,1)="M",7,19),AND(OR(LEFT(O7445,2)={"07","19"}),VALUE(RIGHT(O7445,2))&gt;5)),TRUE,FALSE))</f>
        <v/>
      </c>
    </row>
    <row r="7446" spans="12:20" x14ac:dyDescent="0.25">
      <c r="L7446" s="75">
        <f>COUNTIF($B$2:B7446,B7446)</f>
        <v>0</v>
      </c>
      <c r="M7446" s="75">
        <f>COUNTIF($L$2:L7446,4)</f>
        <v>42</v>
      </c>
      <c r="N7446" s="76" t="str">
        <f t="shared" si="584"/>
        <v>0</v>
      </c>
      <c r="O7446" s="76" t="str">
        <f t="shared" si="580"/>
        <v/>
      </c>
      <c r="P7446" s="75" t="str">
        <f t="shared" si="581"/>
        <v/>
      </c>
      <c r="Q7446" s="77" t="str">
        <f t="shared" si="582"/>
        <v/>
      </c>
      <c r="R7446" s="77" t="str">
        <f t="shared" si="583"/>
        <v/>
      </c>
      <c r="S7446" s="77" t="str">
        <f>IF(O7446="","",IF(OR(VALUE(LEFT(O7446,2))&gt;IF(RIGHT(J7446,1)="M",7,19),AND(OR(LEFT(O7446,2)={"07","19"}),VALUE(RIGHT(O7446,2))&gt;15)),TRUE,FALSE))</f>
        <v/>
      </c>
      <c r="T7446" s="77" t="str">
        <f>IF(O7446="","",IF(OR(VALUE(LEFT(O7446,2))&gt;IF(RIGHT(J7446,1)="M",7,19),AND(OR(LEFT(O7446,2)={"07","19"}),VALUE(RIGHT(O7446,2))&gt;5)),TRUE,FALSE))</f>
        <v/>
      </c>
    </row>
    <row r="7447" spans="12:20" x14ac:dyDescent="0.25">
      <c r="L7447" s="75">
        <f>COUNTIF($B$2:B7447,B7447)</f>
        <v>0</v>
      </c>
      <c r="M7447" s="75">
        <f>COUNTIF($L$2:L7447,4)</f>
        <v>42</v>
      </c>
      <c r="N7447" s="76" t="str">
        <f t="shared" si="584"/>
        <v>0</v>
      </c>
      <c r="O7447" s="76" t="str">
        <f t="shared" si="580"/>
        <v/>
      </c>
      <c r="P7447" s="75" t="str">
        <f t="shared" si="581"/>
        <v/>
      </c>
      <c r="Q7447" s="77" t="str">
        <f t="shared" si="582"/>
        <v/>
      </c>
      <c r="R7447" s="77" t="str">
        <f t="shared" si="583"/>
        <v/>
      </c>
      <c r="S7447" s="77" t="str">
        <f>IF(O7447="","",IF(OR(VALUE(LEFT(O7447,2))&gt;IF(RIGHT(J7447,1)="M",7,19),AND(OR(LEFT(O7447,2)={"07","19"}),VALUE(RIGHT(O7447,2))&gt;15)),TRUE,FALSE))</f>
        <v/>
      </c>
      <c r="T7447" s="77" t="str">
        <f>IF(O7447="","",IF(OR(VALUE(LEFT(O7447,2))&gt;IF(RIGHT(J7447,1)="M",7,19),AND(OR(LEFT(O7447,2)={"07","19"}),VALUE(RIGHT(O7447,2))&gt;5)),TRUE,FALSE))</f>
        <v/>
      </c>
    </row>
    <row r="7448" spans="12:20" x14ac:dyDescent="0.25">
      <c r="L7448" s="75">
        <f>COUNTIF($B$2:B7448,B7448)</f>
        <v>0</v>
      </c>
      <c r="M7448" s="75">
        <f>COUNTIF($L$2:L7448,4)</f>
        <v>42</v>
      </c>
      <c r="N7448" s="76" t="str">
        <f t="shared" si="584"/>
        <v>0</v>
      </c>
      <c r="O7448" s="76" t="str">
        <f t="shared" si="580"/>
        <v/>
      </c>
      <c r="P7448" s="75" t="str">
        <f t="shared" si="581"/>
        <v/>
      </c>
      <c r="Q7448" s="77" t="str">
        <f t="shared" si="582"/>
        <v/>
      </c>
      <c r="R7448" s="77" t="str">
        <f t="shared" si="583"/>
        <v/>
      </c>
      <c r="S7448" s="77" t="str">
        <f>IF(O7448="","",IF(OR(VALUE(LEFT(O7448,2))&gt;IF(RIGHT(J7448,1)="M",7,19),AND(OR(LEFT(O7448,2)={"07","19"}),VALUE(RIGHT(O7448,2))&gt;15)),TRUE,FALSE))</f>
        <v/>
      </c>
      <c r="T7448" s="77" t="str">
        <f>IF(O7448="","",IF(OR(VALUE(LEFT(O7448,2))&gt;IF(RIGHT(J7448,1)="M",7,19),AND(OR(LEFT(O7448,2)={"07","19"}),VALUE(RIGHT(O7448,2))&gt;5)),TRUE,FALSE))</f>
        <v/>
      </c>
    </row>
    <row r="7449" spans="12:20" x14ac:dyDescent="0.25">
      <c r="L7449" s="75">
        <f>COUNTIF($B$2:B7449,B7449)</f>
        <v>0</v>
      </c>
      <c r="M7449" s="75">
        <f>COUNTIF($L$2:L7449,4)</f>
        <v>42</v>
      </c>
      <c r="N7449" s="76" t="str">
        <f t="shared" si="584"/>
        <v>0</v>
      </c>
      <c r="O7449" s="76" t="str">
        <f t="shared" si="580"/>
        <v/>
      </c>
      <c r="P7449" s="75" t="str">
        <f t="shared" si="581"/>
        <v/>
      </c>
      <c r="Q7449" s="77" t="str">
        <f t="shared" si="582"/>
        <v/>
      </c>
      <c r="R7449" s="77" t="str">
        <f t="shared" si="583"/>
        <v/>
      </c>
      <c r="S7449" s="77" t="str">
        <f>IF(O7449="","",IF(OR(VALUE(LEFT(O7449,2))&gt;IF(RIGHT(J7449,1)="M",7,19),AND(OR(LEFT(O7449,2)={"07","19"}),VALUE(RIGHT(O7449,2))&gt;15)),TRUE,FALSE))</f>
        <v/>
      </c>
      <c r="T7449" s="77" t="str">
        <f>IF(O7449="","",IF(OR(VALUE(LEFT(O7449,2))&gt;IF(RIGHT(J7449,1)="M",7,19),AND(OR(LEFT(O7449,2)={"07","19"}),VALUE(RIGHT(O7449,2))&gt;5)),TRUE,FALSE))</f>
        <v/>
      </c>
    </row>
    <row r="7450" spans="12:20" x14ac:dyDescent="0.25">
      <c r="L7450" s="75">
        <f>COUNTIF($B$2:B7450,B7450)</f>
        <v>0</v>
      </c>
      <c r="M7450" s="75">
        <f>COUNTIF($L$2:L7450,4)</f>
        <v>42</v>
      </c>
      <c r="N7450" s="76" t="str">
        <f t="shared" si="584"/>
        <v>0</v>
      </c>
      <c r="O7450" s="76" t="str">
        <f t="shared" si="580"/>
        <v/>
      </c>
      <c r="P7450" s="75" t="str">
        <f t="shared" si="581"/>
        <v/>
      </c>
      <c r="Q7450" s="77" t="str">
        <f t="shared" si="582"/>
        <v/>
      </c>
      <c r="R7450" s="77" t="str">
        <f t="shared" si="583"/>
        <v/>
      </c>
      <c r="S7450" s="77" t="str">
        <f>IF(O7450="","",IF(OR(VALUE(LEFT(O7450,2))&gt;IF(RIGHT(J7450,1)="M",7,19),AND(OR(LEFT(O7450,2)={"07","19"}),VALUE(RIGHT(O7450,2))&gt;15)),TRUE,FALSE))</f>
        <v/>
      </c>
      <c r="T7450" s="77" t="str">
        <f>IF(O7450="","",IF(OR(VALUE(LEFT(O7450,2))&gt;IF(RIGHT(J7450,1)="M",7,19),AND(OR(LEFT(O7450,2)={"07","19"}),VALUE(RIGHT(O7450,2))&gt;5)),TRUE,FALSE))</f>
        <v/>
      </c>
    </row>
    <row r="7451" spans="12:20" x14ac:dyDescent="0.25">
      <c r="L7451" s="75">
        <f>COUNTIF($B$2:B7451,B7451)</f>
        <v>0</v>
      </c>
      <c r="M7451" s="75">
        <f>COUNTIF($L$2:L7451,4)</f>
        <v>42</v>
      </c>
      <c r="N7451" s="76" t="str">
        <f t="shared" si="584"/>
        <v>0</v>
      </c>
      <c r="O7451" s="76" t="str">
        <f t="shared" si="580"/>
        <v/>
      </c>
      <c r="P7451" s="75" t="str">
        <f t="shared" si="581"/>
        <v/>
      </c>
      <c r="Q7451" s="77" t="str">
        <f t="shared" si="582"/>
        <v/>
      </c>
      <c r="R7451" s="77" t="str">
        <f t="shared" si="583"/>
        <v/>
      </c>
      <c r="S7451" s="77" t="str">
        <f>IF(O7451="","",IF(OR(VALUE(LEFT(O7451,2))&gt;IF(RIGHT(J7451,1)="M",7,19),AND(OR(LEFT(O7451,2)={"07","19"}),VALUE(RIGHT(O7451,2))&gt;15)),TRUE,FALSE))</f>
        <v/>
      </c>
      <c r="T7451" s="77" t="str">
        <f>IF(O7451="","",IF(OR(VALUE(LEFT(O7451,2))&gt;IF(RIGHT(J7451,1)="M",7,19),AND(OR(LEFT(O7451,2)={"07","19"}),VALUE(RIGHT(O7451,2))&gt;5)),TRUE,FALSE))</f>
        <v/>
      </c>
    </row>
    <row r="7452" spans="12:20" x14ac:dyDescent="0.25">
      <c r="L7452" s="75">
        <f>COUNTIF($B$2:B7452,B7452)</f>
        <v>0</v>
      </c>
      <c r="M7452" s="75">
        <f>COUNTIF($L$2:L7452,4)</f>
        <v>42</v>
      </c>
      <c r="N7452" s="76" t="str">
        <f t="shared" si="584"/>
        <v>0</v>
      </c>
      <c r="O7452" s="76" t="str">
        <f t="shared" si="580"/>
        <v/>
      </c>
      <c r="P7452" s="75" t="str">
        <f t="shared" si="581"/>
        <v/>
      </c>
      <c r="Q7452" s="77" t="str">
        <f t="shared" si="582"/>
        <v/>
      </c>
      <c r="R7452" s="77" t="str">
        <f t="shared" si="583"/>
        <v/>
      </c>
      <c r="S7452" s="77" t="str">
        <f>IF(O7452="","",IF(OR(VALUE(LEFT(O7452,2))&gt;IF(RIGHT(J7452,1)="M",7,19),AND(OR(LEFT(O7452,2)={"07","19"}),VALUE(RIGHT(O7452,2))&gt;15)),TRUE,FALSE))</f>
        <v/>
      </c>
      <c r="T7452" s="77" t="str">
        <f>IF(O7452="","",IF(OR(VALUE(LEFT(O7452,2))&gt;IF(RIGHT(J7452,1)="M",7,19),AND(OR(LEFT(O7452,2)={"07","19"}),VALUE(RIGHT(O7452,2))&gt;5)),TRUE,FALSE))</f>
        <v/>
      </c>
    </row>
    <row r="7453" spans="12:20" x14ac:dyDescent="0.25">
      <c r="L7453" s="75">
        <f>COUNTIF($B$2:B7453,B7453)</f>
        <v>0</v>
      </c>
      <c r="M7453" s="75">
        <f>COUNTIF($L$2:L7453,4)</f>
        <v>42</v>
      </c>
      <c r="N7453" s="76" t="str">
        <f t="shared" si="584"/>
        <v>0</v>
      </c>
      <c r="O7453" s="76" t="str">
        <f t="shared" si="580"/>
        <v/>
      </c>
      <c r="P7453" s="75" t="str">
        <f t="shared" si="581"/>
        <v/>
      </c>
      <c r="Q7453" s="77" t="str">
        <f t="shared" si="582"/>
        <v/>
      </c>
      <c r="R7453" s="77" t="str">
        <f t="shared" si="583"/>
        <v/>
      </c>
      <c r="S7453" s="77" t="str">
        <f>IF(O7453="","",IF(OR(VALUE(LEFT(O7453,2))&gt;IF(RIGHT(J7453,1)="M",7,19),AND(OR(LEFT(O7453,2)={"07","19"}),VALUE(RIGHT(O7453,2))&gt;15)),TRUE,FALSE))</f>
        <v/>
      </c>
      <c r="T7453" s="77" t="str">
        <f>IF(O7453="","",IF(OR(VALUE(LEFT(O7453,2))&gt;IF(RIGHT(J7453,1)="M",7,19),AND(OR(LEFT(O7453,2)={"07","19"}),VALUE(RIGHT(O7453,2))&gt;5)),TRUE,FALSE))</f>
        <v/>
      </c>
    </row>
    <row r="7454" spans="12:20" x14ac:dyDescent="0.25">
      <c r="L7454" s="75">
        <f>COUNTIF($B$2:B7454,B7454)</f>
        <v>0</v>
      </c>
      <c r="M7454" s="75">
        <f>COUNTIF($L$2:L7454,4)</f>
        <v>42</v>
      </c>
      <c r="N7454" s="76" t="str">
        <f t="shared" si="584"/>
        <v>0</v>
      </c>
      <c r="O7454" s="76" t="str">
        <f t="shared" si="580"/>
        <v/>
      </c>
      <c r="P7454" s="75" t="str">
        <f t="shared" si="581"/>
        <v/>
      </c>
      <c r="Q7454" s="77" t="str">
        <f t="shared" si="582"/>
        <v/>
      </c>
      <c r="R7454" s="77" t="str">
        <f t="shared" si="583"/>
        <v/>
      </c>
      <c r="S7454" s="77" t="str">
        <f>IF(O7454="","",IF(OR(VALUE(LEFT(O7454,2))&gt;IF(RIGHT(J7454,1)="M",7,19),AND(OR(LEFT(O7454,2)={"07","19"}),VALUE(RIGHT(O7454,2))&gt;15)),TRUE,FALSE))</f>
        <v/>
      </c>
      <c r="T7454" s="77" t="str">
        <f>IF(O7454="","",IF(OR(VALUE(LEFT(O7454,2))&gt;IF(RIGHT(J7454,1)="M",7,19),AND(OR(LEFT(O7454,2)={"07","19"}),VALUE(RIGHT(O7454,2))&gt;5)),TRUE,FALSE))</f>
        <v/>
      </c>
    </row>
    <row r="7455" spans="12:20" x14ac:dyDescent="0.25">
      <c r="L7455" s="75">
        <f>COUNTIF($B$2:B7455,B7455)</f>
        <v>0</v>
      </c>
      <c r="M7455" s="75">
        <f>COUNTIF($L$2:L7455,4)</f>
        <v>42</v>
      </c>
      <c r="N7455" s="76" t="str">
        <f t="shared" si="584"/>
        <v>0</v>
      </c>
      <c r="O7455" s="76" t="str">
        <f t="shared" si="580"/>
        <v/>
      </c>
      <c r="P7455" s="75" t="str">
        <f t="shared" si="581"/>
        <v/>
      </c>
      <c r="Q7455" s="77" t="str">
        <f t="shared" si="582"/>
        <v/>
      </c>
      <c r="R7455" s="77" t="str">
        <f t="shared" si="583"/>
        <v/>
      </c>
      <c r="S7455" s="77" t="str">
        <f>IF(O7455="","",IF(OR(VALUE(LEFT(O7455,2))&gt;IF(RIGHT(J7455,1)="M",7,19),AND(OR(LEFT(O7455,2)={"07","19"}),VALUE(RIGHT(O7455,2))&gt;15)),TRUE,FALSE))</f>
        <v/>
      </c>
      <c r="T7455" s="77" t="str">
        <f>IF(O7455="","",IF(OR(VALUE(LEFT(O7455,2))&gt;IF(RIGHT(J7455,1)="M",7,19),AND(OR(LEFT(O7455,2)={"07","19"}),VALUE(RIGHT(O7455,2))&gt;5)),TRUE,FALSE))</f>
        <v/>
      </c>
    </row>
    <row r="7456" spans="12:20" x14ac:dyDescent="0.25">
      <c r="L7456" s="75">
        <f>COUNTIF($B$2:B7456,B7456)</f>
        <v>0</v>
      </c>
      <c r="M7456" s="75">
        <f>COUNTIF($L$2:L7456,4)</f>
        <v>42</v>
      </c>
      <c r="N7456" s="76" t="str">
        <f t="shared" si="584"/>
        <v>0</v>
      </c>
      <c r="O7456" s="76" t="str">
        <f t="shared" si="580"/>
        <v/>
      </c>
      <c r="P7456" s="75" t="str">
        <f t="shared" si="581"/>
        <v/>
      </c>
      <c r="Q7456" s="77" t="str">
        <f t="shared" si="582"/>
        <v/>
      </c>
      <c r="R7456" s="77" t="str">
        <f t="shared" si="583"/>
        <v/>
      </c>
      <c r="S7456" s="77" t="str">
        <f>IF(O7456="","",IF(OR(VALUE(LEFT(O7456,2))&gt;IF(RIGHT(J7456,1)="M",7,19),AND(OR(LEFT(O7456,2)={"07","19"}),VALUE(RIGHT(O7456,2))&gt;15)),TRUE,FALSE))</f>
        <v/>
      </c>
      <c r="T7456" s="77" t="str">
        <f>IF(O7456="","",IF(OR(VALUE(LEFT(O7456,2))&gt;IF(RIGHT(J7456,1)="M",7,19),AND(OR(LEFT(O7456,2)={"07","19"}),VALUE(RIGHT(O7456,2))&gt;5)),TRUE,FALSE))</f>
        <v/>
      </c>
    </row>
    <row r="7457" spans="12:20" x14ac:dyDescent="0.25">
      <c r="L7457" s="75">
        <f>COUNTIF($B$2:B7457,B7457)</f>
        <v>0</v>
      </c>
      <c r="M7457" s="75">
        <f>COUNTIF($L$2:L7457,4)</f>
        <v>42</v>
      </c>
      <c r="N7457" s="76" t="str">
        <f t="shared" si="584"/>
        <v>0</v>
      </c>
      <c r="O7457" s="76" t="str">
        <f t="shared" si="580"/>
        <v/>
      </c>
      <c r="P7457" s="75" t="str">
        <f t="shared" si="581"/>
        <v/>
      </c>
      <c r="Q7457" s="77" t="str">
        <f t="shared" si="582"/>
        <v/>
      </c>
      <c r="R7457" s="77" t="str">
        <f t="shared" si="583"/>
        <v/>
      </c>
      <c r="S7457" s="77" t="str">
        <f>IF(O7457="","",IF(OR(VALUE(LEFT(O7457,2))&gt;IF(RIGHT(J7457,1)="M",7,19),AND(OR(LEFT(O7457,2)={"07","19"}),VALUE(RIGHT(O7457,2))&gt;15)),TRUE,FALSE))</f>
        <v/>
      </c>
      <c r="T7457" s="77" t="str">
        <f>IF(O7457="","",IF(OR(VALUE(LEFT(O7457,2))&gt;IF(RIGHT(J7457,1)="M",7,19),AND(OR(LEFT(O7457,2)={"07","19"}),VALUE(RIGHT(O7457,2))&gt;5)),TRUE,FALSE))</f>
        <v/>
      </c>
    </row>
    <row r="7458" spans="12:20" x14ac:dyDescent="0.25">
      <c r="L7458" s="75">
        <f>COUNTIF($B$2:B7458,B7458)</f>
        <v>0</v>
      </c>
      <c r="M7458" s="75">
        <f>COUNTIF($L$2:L7458,4)</f>
        <v>42</v>
      </c>
      <c r="N7458" s="76" t="str">
        <f t="shared" si="584"/>
        <v>0</v>
      </c>
      <c r="O7458" s="76" t="str">
        <f t="shared" si="580"/>
        <v/>
      </c>
      <c r="P7458" s="75" t="str">
        <f t="shared" si="581"/>
        <v/>
      </c>
      <c r="Q7458" s="77" t="str">
        <f t="shared" si="582"/>
        <v/>
      </c>
      <c r="R7458" s="77" t="str">
        <f t="shared" si="583"/>
        <v/>
      </c>
      <c r="S7458" s="77" t="str">
        <f>IF(O7458="","",IF(OR(VALUE(LEFT(O7458,2))&gt;IF(RIGHT(J7458,1)="M",7,19),AND(OR(LEFT(O7458,2)={"07","19"}),VALUE(RIGHT(O7458,2))&gt;15)),TRUE,FALSE))</f>
        <v/>
      </c>
      <c r="T7458" s="77" t="str">
        <f>IF(O7458="","",IF(OR(VALUE(LEFT(O7458,2))&gt;IF(RIGHT(J7458,1)="M",7,19),AND(OR(LEFT(O7458,2)={"07","19"}),VALUE(RIGHT(O7458,2))&gt;5)),TRUE,FALSE))</f>
        <v/>
      </c>
    </row>
    <row r="7459" spans="12:20" x14ac:dyDescent="0.25">
      <c r="L7459" s="75">
        <f>COUNTIF($B$2:B7459,B7459)</f>
        <v>0</v>
      </c>
      <c r="M7459" s="75">
        <f>COUNTIF($L$2:L7459,4)</f>
        <v>42</v>
      </c>
      <c r="N7459" s="76" t="str">
        <f t="shared" si="584"/>
        <v>0</v>
      </c>
      <c r="O7459" s="76" t="str">
        <f t="shared" si="580"/>
        <v/>
      </c>
      <c r="P7459" s="75" t="str">
        <f t="shared" si="581"/>
        <v/>
      </c>
      <c r="Q7459" s="77" t="str">
        <f t="shared" si="582"/>
        <v/>
      </c>
      <c r="R7459" s="77" t="str">
        <f t="shared" si="583"/>
        <v/>
      </c>
      <c r="S7459" s="77" t="str">
        <f>IF(O7459="","",IF(OR(VALUE(LEFT(O7459,2))&gt;IF(RIGHT(J7459,1)="M",7,19),AND(OR(LEFT(O7459,2)={"07","19"}),VALUE(RIGHT(O7459,2))&gt;15)),TRUE,FALSE))</f>
        <v/>
      </c>
      <c r="T7459" s="77" t="str">
        <f>IF(O7459="","",IF(OR(VALUE(LEFT(O7459,2))&gt;IF(RIGHT(J7459,1)="M",7,19),AND(OR(LEFT(O7459,2)={"07","19"}),VALUE(RIGHT(O7459,2))&gt;5)),TRUE,FALSE))</f>
        <v/>
      </c>
    </row>
    <row r="7460" spans="12:20" x14ac:dyDescent="0.25">
      <c r="L7460" s="75">
        <f>COUNTIF($B$2:B7460,B7460)</f>
        <v>0</v>
      </c>
      <c r="M7460" s="75">
        <f>COUNTIF($L$2:L7460,4)</f>
        <v>42</v>
      </c>
      <c r="N7460" s="76" t="str">
        <f t="shared" si="584"/>
        <v>0</v>
      </c>
      <c r="O7460" s="76" t="str">
        <f t="shared" si="580"/>
        <v/>
      </c>
      <c r="P7460" s="75" t="str">
        <f t="shared" si="581"/>
        <v/>
      </c>
      <c r="Q7460" s="77" t="str">
        <f t="shared" si="582"/>
        <v/>
      </c>
      <c r="R7460" s="77" t="str">
        <f t="shared" si="583"/>
        <v/>
      </c>
      <c r="S7460" s="77" t="str">
        <f>IF(O7460="","",IF(OR(VALUE(LEFT(O7460,2))&gt;IF(RIGHT(J7460,1)="M",7,19),AND(OR(LEFT(O7460,2)={"07","19"}),VALUE(RIGHT(O7460,2))&gt;15)),TRUE,FALSE))</f>
        <v/>
      </c>
      <c r="T7460" s="77" t="str">
        <f>IF(O7460="","",IF(OR(VALUE(LEFT(O7460,2))&gt;IF(RIGHT(J7460,1)="M",7,19),AND(OR(LEFT(O7460,2)={"07","19"}),VALUE(RIGHT(O7460,2))&gt;5)),TRUE,FALSE))</f>
        <v/>
      </c>
    </row>
    <row r="7461" spans="12:20" x14ac:dyDescent="0.25">
      <c r="L7461" s="75">
        <f>COUNTIF($B$2:B7461,B7461)</f>
        <v>0</v>
      </c>
      <c r="M7461" s="75">
        <f>COUNTIF($L$2:L7461,4)</f>
        <v>42</v>
      </c>
      <c r="N7461" s="76" t="str">
        <f t="shared" si="584"/>
        <v>0</v>
      </c>
      <c r="O7461" s="76" t="str">
        <f t="shared" si="580"/>
        <v/>
      </c>
      <c r="P7461" s="75" t="str">
        <f t="shared" si="581"/>
        <v/>
      </c>
      <c r="Q7461" s="77" t="str">
        <f t="shared" si="582"/>
        <v/>
      </c>
      <c r="R7461" s="77" t="str">
        <f t="shared" si="583"/>
        <v/>
      </c>
      <c r="S7461" s="77" t="str">
        <f>IF(O7461="","",IF(OR(VALUE(LEFT(O7461,2))&gt;IF(RIGHT(J7461,1)="M",7,19),AND(OR(LEFT(O7461,2)={"07","19"}),VALUE(RIGHT(O7461,2))&gt;15)),TRUE,FALSE))</f>
        <v/>
      </c>
      <c r="T7461" s="77" t="str">
        <f>IF(O7461="","",IF(OR(VALUE(LEFT(O7461,2))&gt;IF(RIGHT(J7461,1)="M",7,19),AND(OR(LEFT(O7461,2)={"07","19"}),VALUE(RIGHT(O7461,2))&gt;5)),TRUE,FALSE))</f>
        <v/>
      </c>
    </row>
    <row r="7462" spans="12:20" x14ac:dyDescent="0.25">
      <c r="L7462" s="75">
        <f>COUNTIF($B$2:B7462,B7462)</f>
        <v>0</v>
      </c>
      <c r="M7462" s="75">
        <f>COUNTIF($L$2:L7462,4)</f>
        <v>42</v>
      </c>
      <c r="N7462" s="76" t="str">
        <f t="shared" si="584"/>
        <v>0</v>
      </c>
      <c r="O7462" s="76" t="str">
        <f t="shared" si="580"/>
        <v/>
      </c>
      <c r="P7462" s="75" t="str">
        <f t="shared" si="581"/>
        <v/>
      </c>
      <c r="Q7462" s="77" t="str">
        <f t="shared" si="582"/>
        <v/>
      </c>
      <c r="R7462" s="77" t="str">
        <f t="shared" si="583"/>
        <v/>
      </c>
      <c r="S7462" s="77" t="str">
        <f>IF(O7462="","",IF(OR(VALUE(LEFT(O7462,2))&gt;IF(RIGHT(J7462,1)="M",7,19),AND(OR(LEFT(O7462,2)={"07","19"}),VALUE(RIGHT(O7462,2))&gt;15)),TRUE,FALSE))</f>
        <v/>
      </c>
      <c r="T7462" s="77" t="str">
        <f>IF(O7462="","",IF(OR(VALUE(LEFT(O7462,2))&gt;IF(RIGHT(J7462,1)="M",7,19),AND(OR(LEFT(O7462,2)={"07","19"}),VALUE(RIGHT(O7462,2))&gt;5)),TRUE,FALSE))</f>
        <v/>
      </c>
    </row>
    <row r="7463" spans="12:20" x14ac:dyDescent="0.25">
      <c r="L7463" s="75">
        <f>COUNTIF($B$2:B7463,B7463)</f>
        <v>0</v>
      </c>
      <c r="M7463" s="75">
        <f>COUNTIF($L$2:L7463,4)</f>
        <v>42</v>
      </c>
      <c r="N7463" s="76" t="str">
        <f t="shared" si="584"/>
        <v>0</v>
      </c>
      <c r="O7463" s="76" t="str">
        <f t="shared" si="580"/>
        <v/>
      </c>
      <c r="P7463" s="75" t="str">
        <f t="shared" si="581"/>
        <v/>
      </c>
      <c r="Q7463" s="77" t="str">
        <f t="shared" si="582"/>
        <v/>
      </c>
      <c r="R7463" s="77" t="str">
        <f t="shared" si="583"/>
        <v/>
      </c>
      <c r="S7463" s="77" t="str">
        <f>IF(O7463="","",IF(OR(VALUE(LEFT(O7463,2))&gt;IF(RIGHT(J7463,1)="M",7,19),AND(OR(LEFT(O7463,2)={"07","19"}),VALUE(RIGHT(O7463,2))&gt;15)),TRUE,FALSE))</f>
        <v/>
      </c>
      <c r="T7463" s="77" t="str">
        <f>IF(O7463="","",IF(OR(VALUE(LEFT(O7463,2))&gt;IF(RIGHT(J7463,1)="M",7,19),AND(OR(LEFT(O7463,2)={"07","19"}),VALUE(RIGHT(O7463,2))&gt;5)),TRUE,FALSE))</f>
        <v/>
      </c>
    </row>
    <row r="7464" spans="12:20" x14ac:dyDescent="0.25">
      <c r="L7464" s="75">
        <f>COUNTIF($B$2:B7464,B7464)</f>
        <v>0</v>
      </c>
      <c r="M7464" s="75">
        <f>COUNTIF($L$2:L7464,4)</f>
        <v>42</v>
      </c>
      <c r="N7464" s="76" t="str">
        <f t="shared" si="584"/>
        <v>0</v>
      </c>
      <c r="O7464" s="76" t="str">
        <f t="shared" si="580"/>
        <v/>
      </c>
      <c r="P7464" s="75" t="str">
        <f t="shared" si="581"/>
        <v/>
      </c>
      <c r="Q7464" s="77" t="str">
        <f t="shared" si="582"/>
        <v/>
      </c>
      <c r="R7464" s="77" t="str">
        <f t="shared" si="583"/>
        <v/>
      </c>
      <c r="S7464" s="77" t="str">
        <f>IF(O7464="","",IF(OR(VALUE(LEFT(O7464,2))&gt;IF(RIGHT(J7464,1)="M",7,19),AND(OR(LEFT(O7464,2)={"07","19"}),VALUE(RIGHT(O7464,2))&gt;15)),TRUE,FALSE))</f>
        <v/>
      </c>
      <c r="T7464" s="77" t="str">
        <f>IF(O7464="","",IF(OR(VALUE(LEFT(O7464,2))&gt;IF(RIGHT(J7464,1)="M",7,19),AND(OR(LEFT(O7464,2)={"07","19"}),VALUE(RIGHT(O7464,2))&gt;5)),TRUE,FALSE))</f>
        <v/>
      </c>
    </row>
    <row r="7465" spans="12:20" x14ac:dyDescent="0.25">
      <c r="L7465" s="75">
        <f>COUNTIF($B$2:B7465,B7465)</f>
        <v>0</v>
      </c>
      <c r="M7465" s="75">
        <f>COUNTIF($L$2:L7465,4)</f>
        <v>42</v>
      </c>
      <c r="N7465" s="76" t="str">
        <f t="shared" si="584"/>
        <v>0</v>
      </c>
      <c r="O7465" s="76" t="str">
        <f t="shared" si="580"/>
        <v/>
      </c>
      <c r="P7465" s="75" t="str">
        <f t="shared" si="581"/>
        <v/>
      </c>
      <c r="Q7465" s="77" t="str">
        <f t="shared" si="582"/>
        <v/>
      </c>
      <c r="R7465" s="77" t="str">
        <f t="shared" si="583"/>
        <v/>
      </c>
      <c r="S7465" s="77" t="str">
        <f>IF(O7465="","",IF(OR(VALUE(LEFT(O7465,2))&gt;IF(RIGHT(J7465,1)="M",7,19),AND(OR(LEFT(O7465,2)={"07","19"}),VALUE(RIGHT(O7465,2))&gt;15)),TRUE,FALSE))</f>
        <v/>
      </c>
      <c r="T7465" s="77" t="str">
        <f>IF(O7465="","",IF(OR(VALUE(LEFT(O7465,2))&gt;IF(RIGHT(J7465,1)="M",7,19),AND(OR(LEFT(O7465,2)={"07","19"}),VALUE(RIGHT(O7465,2))&gt;5)),TRUE,FALSE))</f>
        <v/>
      </c>
    </row>
    <row r="7466" spans="12:20" x14ac:dyDescent="0.25">
      <c r="L7466" s="75">
        <f>COUNTIF($B$2:B7466,B7466)</f>
        <v>0</v>
      </c>
      <c r="M7466" s="75">
        <f>COUNTIF($L$2:L7466,4)</f>
        <v>42</v>
      </c>
      <c r="N7466" s="76" t="str">
        <f t="shared" si="584"/>
        <v>0</v>
      </c>
      <c r="O7466" s="76" t="str">
        <f t="shared" si="580"/>
        <v/>
      </c>
      <c r="P7466" s="75" t="str">
        <f t="shared" si="581"/>
        <v/>
      </c>
      <c r="Q7466" s="77" t="str">
        <f t="shared" si="582"/>
        <v/>
      </c>
      <c r="R7466" s="77" t="str">
        <f t="shared" si="583"/>
        <v/>
      </c>
      <c r="S7466" s="77" t="str">
        <f>IF(O7466="","",IF(OR(VALUE(LEFT(O7466,2))&gt;IF(RIGHT(J7466,1)="M",7,19),AND(OR(LEFT(O7466,2)={"07","19"}),VALUE(RIGHT(O7466,2))&gt;15)),TRUE,FALSE))</f>
        <v/>
      </c>
      <c r="T7466" s="77" t="str">
        <f>IF(O7466="","",IF(OR(VALUE(LEFT(O7466,2))&gt;IF(RIGHT(J7466,1)="M",7,19),AND(OR(LEFT(O7466,2)={"07","19"}),VALUE(RIGHT(O7466,2))&gt;5)),TRUE,FALSE))</f>
        <v/>
      </c>
    </row>
    <row r="7467" spans="12:20" x14ac:dyDescent="0.25">
      <c r="L7467" s="75">
        <f>COUNTIF($B$2:B7467,B7467)</f>
        <v>0</v>
      </c>
      <c r="M7467" s="75">
        <f>COUNTIF($L$2:L7467,4)</f>
        <v>42</v>
      </c>
      <c r="N7467" s="76" t="str">
        <f t="shared" si="584"/>
        <v>0</v>
      </c>
      <c r="O7467" s="76" t="str">
        <f t="shared" si="580"/>
        <v/>
      </c>
      <c r="P7467" s="75" t="str">
        <f t="shared" si="581"/>
        <v/>
      </c>
      <c r="Q7467" s="77" t="str">
        <f t="shared" si="582"/>
        <v/>
      </c>
      <c r="R7467" s="77" t="str">
        <f t="shared" si="583"/>
        <v/>
      </c>
      <c r="S7467" s="77" t="str">
        <f>IF(O7467="","",IF(OR(VALUE(LEFT(O7467,2))&gt;IF(RIGHT(J7467,1)="M",7,19),AND(OR(LEFT(O7467,2)={"07","19"}),VALUE(RIGHT(O7467,2))&gt;15)),TRUE,FALSE))</f>
        <v/>
      </c>
      <c r="T7467" s="77" t="str">
        <f>IF(O7467="","",IF(OR(VALUE(LEFT(O7467,2))&gt;IF(RIGHT(J7467,1)="M",7,19),AND(OR(LEFT(O7467,2)={"07","19"}),VALUE(RIGHT(O7467,2))&gt;5)),TRUE,FALSE))</f>
        <v/>
      </c>
    </row>
    <row r="7468" spans="12:20" x14ac:dyDescent="0.25">
      <c r="L7468" s="75">
        <f>COUNTIF($B$2:B7468,B7468)</f>
        <v>0</v>
      </c>
      <c r="M7468" s="75">
        <f>COUNTIF($L$2:L7468,4)</f>
        <v>42</v>
      </c>
      <c r="N7468" s="76" t="str">
        <f t="shared" si="584"/>
        <v>0</v>
      </c>
      <c r="O7468" s="76" t="str">
        <f t="shared" si="580"/>
        <v/>
      </c>
      <c r="P7468" s="75" t="str">
        <f t="shared" si="581"/>
        <v/>
      </c>
      <c r="Q7468" s="77" t="str">
        <f t="shared" si="582"/>
        <v/>
      </c>
      <c r="R7468" s="77" t="str">
        <f t="shared" si="583"/>
        <v/>
      </c>
      <c r="S7468" s="77" t="str">
        <f>IF(O7468="","",IF(OR(VALUE(LEFT(O7468,2))&gt;IF(RIGHT(J7468,1)="M",7,19),AND(OR(LEFT(O7468,2)={"07","19"}),VALUE(RIGHT(O7468,2))&gt;15)),TRUE,FALSE))</f>
        <v/>
      </c>
      <c r="T7468" s="77" t="str">
        <f>IF(O7468="","",IF(OR(VALUE(LEFT(O7468,2))&gt;IF(RIGHT(J7468,1)="M",7,19),AND(OR(LEFT(O7468,2)={"07","19"}),VALUE(RIGHT(O7468,2))&gt;5)),TRUE,FALSE))</f>
        <v/>
      </c>
    </row>
    <row r="7469" spans="12:20" x14ac:dyDescent="0.25">
      <c r="L7469" s="75">
        <f>COUNTIF($B$2:B7469,B7469)</f>
        <v>0</v>
      </c>
      <c r="M7469" s="75">
        <f>COUNTIF($L$2:L7469,4)</f>
        <v>42</v>
      </c>
      <c r="N7469" s="76" t="str">
        <f t="shared" si="584"/>
        <v>0</v>
      </c>
      <c r="O7469" s="76" t="str">
        <f t="shared" si="580"/>
        <v/>
      </c>
      <c r="P7469" s="75" t="str">
        <f t="shared" si="581"/>
        <v/>
      </c>
      <c r="Q7469" s="77" t="str">
        <f t="shared" si="582"/>
        <v/>
      </c>
      <c r="R7469" s="77" t="str">
        <f t="shared" si="583"/>
        <v/>
      </c>
      <c r="S7469" s="77" t="str">
        <f>IF(O7469="","",IF(OR(VALUE(LEFT(O7469,2))&gt;IF(RIGHT(J7469,1)="M",7,19),AND(OR(LEFT(O7469,2)={"07","19"}),VALUE(RIGHT(O7469,2))&gt;15)),TRUE,FALSE))</f>
        <v/>
      </c>
      <c r="T7469" s="77" t="str">
        <f>IF(O7469="","",IF(OR(VALUE(LEFT(O7469,2))&gt;IF(RIGHT(J7469,1)="M",7,19),AND(OR(LEFT(O7469,2)={"07","19"}),VALUE(RIGHT(O7469,2))&gt;5)),TRUE,FALSE))</f>
        <v/>
      </c>
    </row>
    <row r="7470" spans="12:20" x14ac:dyDescent="0.25">
      <c r="L7470" s="75">
        <f>COUNTIF($B$2:B7470,B7470)</f>
        <v>0</v>
      </c>
      <c r="M7470" s="75">
        <f>COUNTIF($L$2:L7470,4)</f>
        <v>42</v>
      </c>
      <c r="N7470" s="76" t="str">
        <f t="shared" si="584"/>
        <v>0</v>
      </c>
      <c r="O7470" s="76" t="str">
        <f t="shared" si="580"/>
        <v/>
      </c>
      <c r="P7470" s="75" t="str">
        <f t="shared" si="581"/>
        <v/>
      </c>
      <c r="Q7470" s="77" t="str">
        <f t="shared" si="582"/>
        <v/>
      </c>
      <c r="R7470" s="77" t="str">
        <f t="shared" si="583"/>
        <v/>
      </c>
      <c r="S7470" s="77" t="str">
        <f>IF(O7470="","",IF(OR(VALUE(LEFT(O7470,2))&gt;IF(RIGHT(J7470,1)="M",7,19),AND(OR(LEFT(O7470,2)={"07","19"}),VALUE(RIGHT(O7470,2))&gt;15)),TRUE,FALSE))</f>
        <v/>
      </c>
      <c r="T7470" s="77" t="str">
        <f>IF(O7470="","",IF(OR(VALUE(LEFT(O7470,2))&gt;IF(RIGHT(J7470,1)="M",7,19),AND(OR(LEFT(O7470,2)={"07","19"}),VALUE(RIGHT(O7470,2))&gt;5)),TRUE,FALSE))</f>
        <v/>
      </c>
    </row>
    <row r="7471" spans="12:20" x14ac:dyDescent="0.25">
      <c r="L7471" s="75">
        <f>COUNTIF($B$2:B7471,B7471)</f>
        <v>0</v>
      </c>
      <c r="M7471" s="75">
        <f>COUNTIF($L$2:L7471,4)</f>
        <v>42</v>
      </c>
      <c r="N7471" s="76" t="str">
        <f t="shared" si="584"/>
        <v>0</v>
      </c>
      <c r="O7471" s="76" t="str">
        <f t="shared" si="580"/>
        <v/>
      </c>
      <c r="P7471" s="75" t="str">
        <f t="shared" si="581"/>
        <v/>
      </c>
      <c r="Q7471" s="77" t="str">
        <f t="shared" si="582"/>
        <v/>
      </c>
      <c r="R7471" s="77" t="str">
        <f t="shared" si="583"/>
        <v/>
      </c>
      <c r="S7471" s="77" t="str">
        <f>IF(O7471="","",IF(OR(VALUE(LEFT(O7471,2))&gt;IF(RIGHT(J7471,1)="M",7,19),AND(OR(LEFT(O7471,2)={"07","19"}),VALUE(RIGHT(O7471,2))&gt;15)),TRUE,FALSE))</f>
        <v/>
      </c>
      <c r="T7471" s="77" t="str">
        <f>IF(O7471="","",IF(OR(VALUE(LEFT(O7471,2))&gt;IF(RIGHT(J7471,1)="M",7,19),AND(OR(LEFT(O7471,2)={"07","19"}),VALUE(RIGHT(O7471,2))&gt;5)),TRUE,FALSE))</f>
        <v/>
      </c>
    </row>
    <row r="7472" spans="12:20" x14ac:dyDescent="0.25">
      <c r="L7472" s="75">
        <f>COUNTIF($B$2:B7472,B7472)</f>
        <v>0</v>
      </c>
      <c r="M7472" s="75">
        <f>COUNTIF($L$2:L7472,4)</f>
        <v>42</v>
      </c>
      <c r="N7472" s="76" t="str">
        <f t="shared" si="584"/>
        <v>0</v>
      </c>
      <c r="O7472" s="76" t="str">
        <f t="shared" si="580"/>
        <v/>
      </c>
      <c r="P7472" s="75" t="str">
        <f t="shared" si="581"/>
        <v/>
      </c>
      <c r="Q7472" s="77" t="str">
        <f t="shared" si="582"/>
        <v/>
      </c>
      <c r="R7472" s="77" t="str">
        <f t="shared" si="583"/>
        <v/>
      </c>
      <c r="S7472" s="77" t="str">
        <f>IF(O7472="","",IF(OR(VALUE(LEFT(O7472,2))&gt;IF(RIGHT(J7472,1)="M",7,19),AND(OR(LEFT(O7472,2)={"07","19"}),VALUE(RIGHT(O7472,2))&gt;15)),TRUE,FALSE))</f>
        <v/>
      </c>
      <c r="T7472" s="77" t="str">
        <f>IF(O7472="","",IF(OR(VALUE(LEFT(O7472,2))&gt;IF(RIGHT(J7472,1)="M",7,19),AND(OR(LEFT(O7472,2)={"07","19"}),VALUE(RIGHT(O7472,2))&gt;5)),TRUE,FALSE))</f>
        <v/>
      </c>
    </row>
    <row r="7473" spans="12:20" x14ac:dyDescent="0.25">
      <c r="L7473" s="75">
        <f>COUNTIF($B$2:B7473,B7473)</f>
        <v>0</v>
      </c>
      <c r="M7473" s="75">
        <f>COUNTIF($L$2:L7473,4)</f>
        <v>42</v>
      </c>
      <c r="N7473" s="76" t="str">
        <f t="shared" si="584"/>
        <v>0</v>
      </c>
      <c r="O7473" s="76" t="str">
        <f t="shared" si="580"/>
        <v/>
      </c>
      <c r="P7473" s="75" t="str">
        <f t="shared" si="581"/>
        <v/>
      </c>
      <c r="Q7473" s="77" t="str">
        <f t="shared" si="582"/>
        <v/>
      </c>
      <c r="R7473" s="77" t="str">
        <f t="shared" si="583"/>
        <v/>
      </c>
      <c r="S7473" s="77" t="str">
        <f>IF(O7473="","",IF(OR(VALUE(LEFT(O7473,2))&gt;IF(RIGHT(J7473,1)="M",7,19),AND(OR(LEFT(O7473,2)={"07","19"}),VALUE(RIGHT(O7473,2))&gt;15)),TRUE,FALSE))</f>
        <v/>
      </c>
      <c r="T7473" s="77" t="str">
        <f>IF(O7473="","",IF(OR(VALUE(LEFT(O7473,2))&gt;IF(RIGHT(J7473,1)="M",7,19),AND(OR(LEFT(O7473,2)={"07","19"}),VALUE(RIGHT(O7473,2))&gt;5)),TRUE,FALSE))</f>
        <v/>
      </c>
    </row>
    <row r="7474" spans="12:20" x14ac:dyDescent="0.25">
      <c r="L7474" s="75">
        <f>COUNTIF($B$2:B7474,B7474)</f>
        <v>0</v>
      </c>
      <c r="M7474" s="75">
        <f>COUNTIF($L$2:L7474,4)</f>
        <v>42</v>
      </c>
      <c r="N7474" s="76" t="str">
        <f t="shared" si="584"/>
        <v>0</v>
      </c>
      <c r="O7474" s="76" t="str">
        <f t="shared" si="580"/>
        <v/>
      </c>
      <c r="P7474" s="75" t="str">
        <f t="shared" si="581"/>
        <v/>
      </c>
      <c r="Q7474" s="77" t="str">
        <f t="shared" si="582"/>
        <v/>
      </c>
      <c r="R7474" s="77" t="str">
        <f t="shared" si="583"/>
        <v/>
      </c>
      <c r="S7474" s="77" t="str">
        <f>IF(O7474="","",IF(OR(VALUE(LEFT(O7474,2))&gt;IF(RIGHT(J7474,1)="M",7,19),AND(OR(LEFT(O7474,2)={"07","19"}),VALUE(RIGHT(O7474,2))&gt;15)),TRUE,FALSE))</f>
        <v/>
      </c>
      <c r="T7474" s="77" t="str">
        <f>IF(O7474="","",IF(OR(VALUE(LEFT(O7474,2))&gt;IF(RIGHT(J7474,1)="M",7,19),AND(OR(LEFT(O7474,2)={"07","19"}),VALUE(RIGHT(O7474,2))&gt;5)),TRUE,FALSE))</f>
        <v/>
      </c>
    </row>
    <row r="7475" spans="12:20" x14ac:dyDescent="0.25">
      <c r="L7475" s="75">
        <f>COUNTIF($B$2:B7475,B7475)</f>
        <v>0</v>
      </c>
      <c r="M7475" s="75">
        <f>COUNTIF($L$2:L7475,4)</f>
        <v>42</v>
      </c>
      <c r="N7475" s="76" t="str">
        <f t="shared" si="584"/>
        <v>0</v>
      </c>
      <c r="O7475" s="76" t="str">
        <f t="shared" si="580"/>
        <v/>
      </c>
      <c r="P7475" s="75" t="str">
        <f t="shared" si="581"/>
        <v/>
      </c>
      <c r="Q7475" s="77" t="str">
        <f t="shared" si="582"/>
        <v/>
      </c>
      <c r="R7475" s="77" t="str">
        <f t="shared" si="583"/>
        <v/>
      </c>
      <c r="S7475" s="77" t="str">
        <f>IF(O7475="","",IF(OR(VALUE(LEFT(O7475,2))&gt;IF(RIGHT(J7475,1)="M",7,19),AND(OR(LEFT(O7475,2)={"07","19"}),VALUE(RIGHT(O7475,2))&gt;15)),TRUE,FALSE))</f>
        <v/>
      </c>
      <c r="T7475" s="77" t="str">
        <f>IF(O7475="","",IF(OR(VALUE(LEFT(O7475,2))&gt;IF(RIGHT(J7475,1)="M",7,19),AND(OR(LEFT(O7475,2)={"07","19"}),VALUE(RIGHT(O7475,2))&gt;5)),TRUE,FALSE))</f>
        <v/>
      </c>
    </row>
    <row r="7476" spans="12:20" x14ac:dyDescent="0.25">
      <c r="L7476" s="75">
        <f>COUNTIF($B$2:B7476,B7476)</f>
        <v>0</v>
      </c>
      <c r="M7476" s="75">
        <f>COUNTIF($L$2:L7476,4)</f>
        <v>42</v>
      </c>
      <c r="N7476" s="76" t="str">
        <f t="shared" si="584"/>
        <v>0</v>
      </c>
      <c r="O7476" s="76" t="str">
        <f t="shared" si="580"/>
        <v/>
      </c>
      <c r="P7476" s="75" t="str">
        <f t="shared" si="581"/>
        <v/>
      </c>
      <c r="Q7476" s="77" t="str">
        <f t="shared" si="582"/>
        <v/>
      </c>
      <c r="R7476" s="77" t="str">
        <f t="shared" si="583"/>
        <v/>
      </c>
      <c r="S7476" s="77" t="str">
        <f>IF(O7476="","",IF(OR(VALUE(LEFT(O7476,2))&gt;IF(RIGHT(J7476,1)="M",7,19),AND(OR(LEFT(O7476,2)={"07","19"}),VALUE(RIGHT(O7476,2))&gt;15)),TRUE,FALSE))</f>
        <v/>
      </c>
      <c r="T7476" s="77" t="str">
        <f>IF(O7476="","",IF(OR(VALUE(LEFT(O7476,2))&gt;IF(RIGHT(J7476,1)="M",7,19),AND(OR(LEFT(O7476,2)={"07","19"}),VALUE(RIGHT(O7476,2))&gt;5)),TRUE,FALSE))</f>
        <v/>
      </c>
    </row>
    <row r="7477" spans="12:20" x14ac:dyDescent="0.25">
      <c r="L7477" s="75">
        <f>COUNTIF($B$2:B7477,B7477)</f>
        <v>0</v>
      </c>
      <c r="M7477" s="75">
        <f>COUNTIF($L$2:L7477,4)</f>
        <v>42</v>
      </c>
      <c r="N7477" s="76" t="str">
        <f t="shared" si="584"/>
        <v>0</v>
      </c>
      <c r="O7477" s="76" t="str">
        <f t="shared" si="580"/>
        <v/>
      </c>
      <c r="P7477" s="75" t="str">
        <f t="shared" si="581"/>
        <v/>
      </c>
      <c r="Q7477" s="77" t="str">
        <f t="shared" si="582"/>
        <v/>
      </c>
      <c r="R7477" s="77" t="str">
        <f t="shared" si="583"/>
        <v/>
      </c>
      <c r="S7477" s="77" t="str">
        <f>IF(O7477="","",IF(OR(VALUE(LEFT(O7477,2))&gt;IF(RIGHT(J7477,1)="M",7,19),AND(OR(LEFT(O7477,2)={"07","19"}),VALUE(RIGHT(O7477,2))&gt;15)),TRUE,FALSE))</f>
        <v/>
      </c>
      <c r="T7477" s="77" t="str">
        <f>IF(O7477="","",IF(OR(VALUE(LEFT(O7477,2))&gt;IF(RIGHT(J7477,1)="M",7,19),AND(OR(LEFT(O7477,2)={"07","19"}),VALUE(RIGHT(O7477,2))&gt;5)),TRUE,FALSE))</f>
        <v/>
      </c>
    </row>
    <row r="7478" spans="12:20" x14ac:dyDescent="0.25">
      <c r="L7478" s="75">
        <f>COUNTIF($B$2:B7478,B7478)</f>
        <v>0</v>
      </c>
      <c r="M7478" s="75">
        <f>COUNTIF($L$2:L7478,4)</f>
        <v>42</v>
      </c>
      <c r="N7478" s="76" t="str">
        <f t="shared" si="584"/>
        <v>0</v>
      </c>
      <c r="O7478" s="76" t="str">
        <f t="shared" si="580"/>
        <v/>
      </c>
      <c r="P7478" s="75" t="str">
        <f t="shared" si="581"/>
        <v/>
      </c>
      <c r="Q7478" s="77" t="str">
        <f t="shared" si="582"/>
        <v/>
      </c>
      <c r="R7478" s="77" t="str">
        <f t="shared" si="583"/>
        <v/>
      </c>
      <c r="S7478" s="77" t="str">
        <f>IF(O7478="","",IF(OR(VALUE(LEFT(O7478,2))&gt;IF(RIGHT(J7478,1)="M",7,19),AND(OR(LEFT(O7478,2)={"07","19"}),VALUE(RIGHT(O7478,2))&gt;15)),TRUE,FALSE))</f>
        <v/>
      </c>
      <c r="T7478" s="77" t="str">
        <f>IF(O7478="","",IF(OR(VALUE(LEFT(O7478,2))&gt;IF(RIGHT(J7478,1)="M",7,19),AND(OR(LEFT(O7478,2)={"07","19"}),VALUE(RIGHT(O7478,2))&gt;5)),TRUE,FALSE))</f>
        <v/>
      </c>
    </row>
    <row r="7479" spans="12:20" x14ac:dyDescent="0.25">
      <c r="L7479" s="75">
        <f>COUNTIF($B$2:B7479,B7479)</f>
        <v>0</v>
      </c>
      <c r="M7479" s="75">
        <f>COUNTIF($L$2:L7479,4)</f>
        <v>42</v>
      </c>
      <c r="N7479" s="76" t="str">
        <f t="shared" si="584"/>
        <v>0</v>
      </c>
      <c r="O7479" s="76" t="str">
        <f t="shared" si="580"/>
        <v/>
      </c>
      <c r="P7479" s="75" t="str">
        <f t="shared" si="581"/>
        <v/>
      </c>
      <c r="Q7479" s="77" t="str">
        <f t="shared" si="582"/>
        <v/>
      </c>
      <c r="R7479" s="77" t="str">
        <f t="shared" si="583"/>
        <v/>
      </c>
      <c r="S7479" s="77" t="str">
        <f>IF(O7479="","",IF(OR(VALUE(LEFT(O7479,2))&gt;IF(RIGHT(J7479,1)="M",7,19),AND(OR(LEFT(O7479,2)={"07","19"}),VALUE(RIGHT(O7479,2))&gt;15)),TRUE,FALSE))</f>
        <v/>
      </c>
      <c r="T7479" s="77" t="str">
        <f>IF(O7479="","",IF(OR(VALUE(LEFT(O7479,2))&gt;IF(RIGHT(J7479,1)="M",7,19),AND(OR(LEFT(O7479,2)={"07","19"}),VALUE(RIGHT(O7479,2))&gt;5)),TRUE,FALSE))</f>
        <v/>
      </c>
    </row>
    <row r="7480" spans="12:20" x14ac:dyDescent="0.25">
      <c r="L7480" s="75">
        <f>COUNTIF($B$2:B7480,B7480)</f>
        <v>0</v>
      </c>
      <c r="M7480" s="75">
        <f>COUNTIF($L$2:L7480,4)</f>
        <v>42</v>
      </c>
      <c r="N7480" s="76" t="str">
        <f t="shared" si="584"/>
        <v>0</v>
      </c>
      <c r="O7480" s="76" t="str">
        <f t="shared" si="580"/>
        <v/>
      </c>
      <c r="P7480" s="75" t="str">
        <f t="shared" si="581"/>
        <v/>
      </c>
      <c r="Q7480" s="77" t="str">
        <f t="shared" si="582"/>
        <v/>
      </c>
      <c r="R7480" s="77" t="str">
        <f t="shared" si="583"/>
        <v/>
      </c>
      <c r="S7480" s="77" t="str">
        <f>IF(O7480="","",IF(OR(VALUE(LEFT(O7480,2))&gt;IF(RIGHT(J7480,1)="M",7,19),AND(OR(LEFT(O7480,2)={"07","19"}),VALUE(RIGHT(O7480,2))&gt;15)),TRUE,FALSE))</f>
        <v/>
      </c>
      <c r="T7480" s="77" t="str">
        <f>IF(O7480="","",IF(OR(VALUE(LEFT(O7480,2))&gt;IF(RIGHT(J7480,1)="M",7,19),AND(OR(LEFT(O7480,2)={"07","19"}),VALUE(RIGHT(O7480,2))&gt;5)),TRUE,FALSE))</f>
        <v/>
      </c>
    </row>
    <row r="7481" spans="12:20" x14ac:dyDescent="0.25">
      <c r="L7481" s="75">
        <f>COUNTIF($B$2:B7481,B7481)</f>
        <v>0</v>
      </c>
      <c r="M7481" s="75">
        <f>COUNTIF($L$2:L7481,4)</f>
        <v>42</v>
      </c>
      <c r="N7481" s="76" t="str">
        <f t="shared" si="584"/>
        <v>0</v>
      </c>
      <c r="O7481" s="76" t="str">
        <f t="shared" si="580"/>
        <v/>
      </c>
      <c r="P7481" s="75" t="str">
        <f t="shared" si="581"/>
        <v/>
      </c>
      <c r="Q7481" s="77" t="str">
        <f t="shared" si="582"/>
        <v/>
      </c>
      <c r="R7481" s="77" t="str">
        <f t="shared" si="583"/>
        <v/>
      </c>
      <c r="S7481" s="77" t="str">
        <f>IF(O7481="","",IF(OR(VALUE(LEFT(O7481,2))&gt;IF(RIGHT(J7481,1)="M",7,19),AND(OR(LEFT(O7481,2)={"07","19"}),VALUE(RIGHT(O7481,2))&gt;15)),TRUE,FALSE))</f>
        <v/>
      </c>
      <c r="T7481" s="77" t="str">
        <f>IF(O7481="","",IF(OR(VALUE(LEFT(O7481,2))&gt;IF(RIGHT(J7481,1)="M",7,19),AND(OR(LEFT(O7481,2)={"07","19"}),VALUE(RIGHT(O7481,2))&gt;5)),TRUE,FALSE))</f>
        <v/>
      </c>
    </row>
    <row r="7482" spans="12:20" x14ac:dyDescent="0.25">
      <c r="L7482" s="75">
        <f>COUNTIF($B$2:B7482,B7482)</f>
        <v>0</v>
      </c>
      <c r="M7482" s="75">
        <f>COUNTIF($L$2:L7482,4)</f>
        <v>42</v>
      </c>
      <c r="N7482" s="76" t="str">
        <f t="shared" si="584"/>
        <v>0</v>
      </c>
      <c r="O7482" s="76" t="str">
        <f t="shared" si="580"/>
        <v/>
      </c>
      <c r="P7482" s="75" t="str">
        <f t="shared" si="581"/>
        <v/>
      </c>
      <c r="Q7482" s="77" t="str">
        <f t="shared" si="582"/>
        <v/>
      </c>
      <c r="R7482" s="77" t="str">
        <f t="shared" si="583"/>
        <v/>
      </c>
      <c r="S7482" s="77" t="str">
        <f>IF(O7482="","",IF(OR(VALUE(LEFT(O7482,2))&gt;IF(RIGHT(J7482,1)="M",7,19),AND(OR(LEFT(O7482,2)={"07","19"}),VALUE(RIGHT(O7482,2))&gt;15)),TRUE,FALSE))</f>
        <v/>
      </c>
      <c r="T7482" s="77" t="str">
        <f>IF(O7482="","",IF(OR(VALUE(LEFT(O7482,2))&gt;IF(RIGHT(J7482,1)="M",7,19),AND(OR(LEFT(O7482,2)={"07","19"}),VALUE(RIGHT(O7482,2))&gt;5)),TRUE,FALSE))</f>
        <v/>
      </c>
    </row>
    <row r="7483" spans="12:20" x14ac:dyDescent="0.25">
      <c r="L7483" s="75">
        <f>COUNTIF($B$2:B7483,B7483)</f>
        <v>0</v>
      </c>
      <c r="M7483" s="75">
        <f>COUNTIF($L$2:L7483,4)</f>
        <v>42</v>
      </c>
      <c r="N7483" s="76" t="str">
        <f t="shared" si="584"/>
        <v>0</v>
      </c>
      <c r="O7483" s="76" t="str">
        <f t="shared" si="580"/>
        <v/>
      </c>
      <c r="P7483" s="75" t="str">
        <f t="shared" si="581"/>
        <v/>
      </c>
      <c r="Q7483" s="77" t="str">
        <f t="shared" si="582"/>
        <v/>
      </c>
      <c r="R7483" s="77" t="str">
        <f t="shared" si="583"/>
        <v/>
      </c>
      <c r="S7483" s="77" t="str">
        <f>IF(O7483="","",IF(OR(VALUE(LEFT(O7483,2))&gt;IF(RIGHT(J7483,1)="M",7,19),AND(OR(LEFT(O7483,2)={"07","19"}),VALUE(RIGHT(O7483,2))&gt;15)),TRUE,FALSE))</f>
        <v/>
      </c>
      <c r="T7483" s="77" t="str">
        <f>IF(O7483="","",IF(OR(VALUE(LEFT(O7483,2))&gt;IF(RIGHT(J7483,1)="M",7,19),AND(OR(LEFT(O7483,2)={"07","19"}),VALUE(RIGHT(O7483,2))&gt;5)),TRUE,FALSE))</f>
        <v/>
      </c>
    </row>
    <row r="7484" spans="12:20" x14ac:dyDescent="0.25">
      <c r="L7484" s="75">
        <f>COUNTIF($B$2:B7484,B7484)</f>
        <v>0</v>
      </c>
      <c r="M7484" s="75">
        <f>COUNTIF($L$2:L7484,4)</f>
        <v>42</v>
      </c>
      <c r="N7484" s="76" t="str">
        <f t="shared" si="584"/>
        <v>0</v>
      </c>
      <c r="O7484" s="76" t="str">
        <f t="shared" si="580"/>
        <v/>
      </c>
      <c r="P7484" s="75" t="str">
        <f t="shared" si="581"/>
        <v/>
      </c>
      <c r="Q7484" s="77" t="str">
        <f t="shared" si="582"/>
        <v/>
      </c>
      <c r="R7484" s="77" t="str">
        <f t="shared" si="583"/>
        <v/>
      </c>
      <c r="S7484" s="77" t="str">
        <f>IF(O7484="","",IF(OR(VALUE(LEFT(O7484,2))&gt;IF(RIGHT(J7484,1)="M",7,19),AND(OR(LEFT(O7484,2)={"07","19"}),VALUE(RIGHT(O7484,2))&gt;15)),TRUE,FALSE))</f>
        <v/>
      </c>
      <c r="T7484" s="77" t="str">
        <f>IF(O7484="","",IF(OR(VALUE(LEFT(O7484,2))&gt;IF(RIGHT(J7484,1)="M",7,19),AND(OR(LEFT(O7484,2)={"07","19"}),VALUE(RIGHT(O7484,2))&gt;5)),TRUE,FALSE))</f>
        <v/>
      </c>
    </row>
    <row r="7485" spans="12:20" x14ac:dyDescent="0.25">
      <c r="L7485" s="75">
        <f>COUNTIF($B$2:B7485,B7485)</f>
        <v>0</v>
      </c>
      <c r="M7485" s="75">
        <f>COUNTIF($L$2:L7485,4)</f>
        <v>42</v>
      </c>
      <c r="N7485" s="76" t="str">
        <f t="shared" si="584"/>
        <v>0</v>
      </c>
      <c r="O7485" s="76" t="str">
        <f t="shared" si="580"/>
        <v/>
      </c>
      <c r="P7485" s="75" t="str">
        <f t="shared" si="581"/>
        <v/>
      </c>
      <c r="Q7485" s="77" t="str">
        <f t="shared" si="582"/>
        <v/>
      </c>
      <c r="R7485" s="77" t="str">
        <f t="shared" si="583"/>
        <v/>
      </c>
      <c r="S7485" s="77" t="str">
        <f>IF(O7485="","",IF(OR(VALUE(LEFT(O7485,2))&gt;IF(RIGHT(J7485,1)="M",7,19),AND(OR(LEFT(O7485,2)={"07","19"}),VALUE(RIGHT(O7485,2))&gt;15)),TRUE,FALSE))</f>
        <v/>
      </c>
      <c r="T7485" s="77" t="str">
        <f>IF(O7485="","",IF(OR(VALUE(LEFT(O7485,2))&gt;IF(RIGHT(J7485,1)="M",7,19),AND(OR(LEFT(O7485,2)={"07","19"}),VALUE(RIGHT(O7485,2))&gt;5)),TRUE,FALSE))</f>
        <v/>
      </c>
    </row>
    <row r="7486" spans="12:20" x14ac:dyDescent="0.25">
      <c r="L7486" s="75">
        <f>COUNTIF($B$2:B7486,B7486)</f>
        <v>0</v>
      </c>
      <c r="M7486" s="75">
        <f>COUNTIF($L$2:L7486,4)</f>
        <v>42</v>
      </c>
      <c r="N7486" s="76" t="str">
        <f t="shared" si="584"/>
        <v>0</v>
      </c>
      <c r="O7486" s="76" t="str">
        <f t="shared" si="580"/>
        <v/>
      </c>
      <c r="P7486" s="75" t="str">
        <f t="shared" si="581"/>
        <v/>
      </c>
      <c r="Q7486" s="77" t="str">
        <f t="shared" si="582"/>
        <v/>
      </c>
      <c r="R7486" s="77" t="str">
        <f t="shared" si="583"/>
        <v/>
      </c>
      <c r="S7486" s="77" t="str">
        <f>IF(O7486="","",IF(OR(VALUE(LEFT(O7486,2))&gt;IF(RIGHT(J7486,1)="M",7,19),AND(OR(LEFT(O7486,2)={"07","19"}),VALUE(RIGHT(O7486,2))&gt;15)),TRUE,FALSE))</f>
        <v/>
      </c>
      <c r="T7486" s="77" t="str">
        <f>IF(O7486="","",IF(OR(VALUE(LEFT(O7486,2))&gt;IF(RIGHT(J7486,1)="M",7,19),AND(OR(LEFT(O7486,2)={"07","19"}),VALUE(RIGHT(O7486,2))&gt;5)),TRUE,FALSE))</f>
        <v/>
      </c>
    </row>
    <row r="7487" spans="12:20" x14ac:dyDescent="0.25">
      <c r="L7487" s="75">
        <f>COUNTIF($B$2:B7487,B7487)</f>
        <v>0</v>
      </c>
      <c r="M7487" s="75">
        <f>COUNTIF($L$2:L7487,4)</f>
        <v>42</v>
      </c>
      <c r="N7487" s="76" t="str">
        <f t="shared" si="584"/>
        <v>0</v>
      </c>
      <c r="O7487" s="76" t="str">
        <f t="shared" si="580"/>
        <v/>
      </c>
      <c r="P7487" s="75" t="str">
        <f t="shared" si="581"/>
        <v/>
      </c>
      <c r="Q7487" s="77" t="str">
        <f t="shared" si="582"/>
        <v/>
      </c>
      <c r="R7487" s="77" t="str">
        <f t="shared" si="583"/>
        <v/>
      </c>
      <c r="S7487" s="77" t="str">
        <f>IF(O7487="","",IF(OR(VALUE(LEFT(O7487,2))&gt;IF(RIGHT(J7487,1)="M",7,19),AND(OR(LEFT(O7487,2)={"07","19"}),VALUE(RIGHT(O7487,2))&gt;15)),TRUE,FALSE))</f>
        <v/>
      </c>
      <c r="T7487" s="77" t="str">
        <f>IF(O7487="","",IF(OR(VALUE(LEFT(O7487,2))&gt;IF(RIGHT(J7487,1)="M",7,19),AND(OR(LEFT(O7487,2)={"07","19"}),VALUE(RIGHT(O7487,2))&gt;5)),TRUE,FALSE))</f>
        <v/>
      </c>
    </row>
    <row r="7488" spans="12:20" x14ac:dyDescent="0.25">
      <c r="L7488" s="75">
        <f>COUNTIF($B$2:B7488,B7488)</f>
        <v>0</v>
      </c>
      <c r="M7488" s="75">
        <f>COUNTIF($L$2:L7488,4)</f>
        <v>42</v>
      </c>
      <c r="N7488" s="76" t="str">
        <f t="shared" si="584"/>
        <v>0</v>
      </c>
      <c r="O7488" s="76" t="str">
        <f t="shared" si="580"/>
        <v/>
      </c>
      <c r="P7488" s="75" t="str">
        <f t="shared" si="581"/>
        <v/>
      </c>
      <c r="Q7488" s="77" t="str">
        <f t="shared" si="582"/>
        <v/>
      </c>
      <c r="R7488" s="77" t="str">
        <f t="shared" si="583"/>
        <v/>
      </c>
      <c r="S7488" s="77" t="str">
        <f>IF(O7488="","",IF(OR(VALUE(LEFT(O7488,2))&gt;IF(RIGHT(J7488,1)="M",7,19),AND(OR(LEFT(O7488,2)={"07","19"}),VALUE(RIGHT(O7488,2))&gt;15)),TRUE,FALSE))</f>
        <v/>
      </c>
      <c r="T7488" s="77" t="str">
        <f>IF(O7488="","",IF(OR(VALUE(LEFT(O7488,2))&gt;IF(RIGHT(J7488,1)="M",7,19),AND(OR(LEFT(O7488,2)={"07","19"}),VALUE(RIGHT(O7488,2))&gt;5)),TRUE,FALSE))</f>
        <v/>
      </c>
    </row>
    <row r="7489" spans="12:20" x14ac:dyDescent="0.25">
      <c r="L7489" s="75">
        <f>COUNTIF($B$2:B7489,B7489)</f>
        <v>0</v>
      </c>
      <c r="M7489" s="75">
        <f>COUNTIF($L$2:L7489,4)</f>
        <v>42</v>
      </c>
      <c r="N7489" s="76" t="str">
        <f t="shared" si="584"/>
        <v>0</v>
      </c>
      <c r="O7489" s="76" t="str">
        <f t="shared" si="580"/>
        <v/>
      </c>
      <c r="P7489" s="75" t="str">
        <f t="shared" si="581"/>
        <v/>
      </c>
      <c r="Q7489" s="77" t="str">
        <f t="shared" si="582"/>
        <v/>
      </c>
      <c r="R7489" s="77" t="str">
        <f t="shared" si="583"/>
        <v/>
      </c>
      <c r="S7489" s="77" t="str">
        <f>IF(O7489="","",IF(OR(VALUE(LEFT(O7489,2))&gt;IF(RIGHT(J7489,1)="M",7,19),AND(OR(LEFT(O7489,2)={"07","19"}),VALUE(RIGHT(O7489,2))&gt;15)),TRUE,FALSE))</f>
        <v/>
      </c>
      <c r="T7489" s="77" t="str">
        <f>IF(O7489="","",IF(OR(VALUE(LEFT(O7489,2))&gt;IF(RIGHT(J7489,1)="M",7,19),AND(OR(LEFT(O7489,2)={"07","19"}),VALUE(RIGHT(O7489,2))&gt;5)),TRUE,FALSE))</f>
        <v/>
      </c>
    </row>
    <row r="7490" spans="12:20" x14ac:dyDescent="0.25">
      <c r="L7490" s="75">
        <f>COUNTIF($B$2:B7490,B7490)</f>
        <v>0</v>
      </c>
      <c r="M7490" s="75">
        <f>COUNTIF($L$2:L7490,4)</f>
        <v>42</v>
      </c>
      <c r="N7490" s="76" t="str">
        <f t="shared" si="584"/>
        <v>0</v>
      </c>
      <c r="O7490" s="76" t="str">
        <f t="shared" ref="O7490:O7553" si="585">TRIM(SUBSTITUTE(SUBSTITUTE(D7490,"+",""),"_",""))</f>
        <v/>
      </c>
      <c r="P7490" s="75" t="str">
        <f t="shared" ref="P7490:P7553" si="586">TRIM(SUBSTITUTE(SUBSTITUTE(E7490,"+",""),"_",""))</f>
        <v/>
      </c>
      <c r="Q7490" s="77" t="str">
        <f t="shared" ref="Q7490:Q7553" si="587">IFERROR(IF(RIGHT(P7490,2)&lt;RIGHT(O7490,2),IF(P7490&lt;O7490,P7490+2360-O7490,P7490-40-O7490),IF(P7490&lt;O7490,P7490+2400-O7490,P7490-O7490)),"")</f>
        <v/>
      </c>
      <c r="R7490" s="77" t="str">
        <f t="shared" ref="R7490:R7553" si="588">IFERROR(ROUNDDOWN(Q7490/100,0),"")</f>
        <v/>
      </c>
      <c r="S7490" s="77" t="str">
        <f>IF(O7490="","",IF(OR(VALUE(LEFT(O7490,2))&gt;IF(RIGHT(J7490,1)="M",7,19),AND(OR(LEFT(O7490,2)={"07","19"}),VALUE(RIGHT(O7490,2))&gt;15)),TRUE,FALSE))</f>
        <v/>
      </c>
      <c r="T7490" s="77" t="str">
        <f>IF(O7490="","",IF(OR(VALUE(LEFT(O7490,2))&gt;IF(RIGHT(J7490,1)="M",7,19),AND(OR(LEFT(O7490,2)={"07","19"}),VALUE(RIGHT(O7490,2))&gt;5)),TRUE,FALSE))</f>
        <v/>
      </c>
    </row>
    <row r="7491" spans="12:20" x14ac:dyDescent="0.25">
      <c r="L7491" s="75">
        <f>COUNTIF($B$2:B7491,B7491)</f>
        <v>0</v>
      </c>
      <c r="M7491" s="75">
        <f>COUNTIF($L$2:L7491,4)</f>
        <v>42</v>
      </c>
      <c r="N7491" s="76" t="str">
        <f t="shared" ref="N7491:N7554" si="589">A7491&amp;DAY(C7491)</f>
        <v>0</v>
      </c>
      <c r="O7491" s="76" t="str">
        <f t="shared" si="585"/>
        <v/>
      </c>
      <c r="P7491" s="75" t="str">
        <f t="shared" si="586"/>
        <v/>
      </c>
      <c r="Q7491" s="77" t="str">
        <f t="shared" si="587"/>
        <v/>
      </c>
      <c r="R7491" s="77" t="str">
        <f t="shared" si="588"/>
        <v/>
      </c>
      <c r="S7491" s="77" t="str">
        <f>IF(O7491="","",IF(OR(VALUE(LEFT(O7491,2))&gt;IF(RIGHT(J7491,1)="M",7,19),AND(OR(LEFT(O7491,2)={"07","19"}),VALUE(RIGHT(O7491,2))&gt;15)),TRUE,FALSE))</f>
        <v/>
      </c>
      <c r="T7491" s="77" t="str">
        <f>IF(O7491="","",IF(OR(VALUE(LEFT(O7491,2))&gt;IF(RIGHT(J7491,1)="M",7,19),AND(OR(LEFT(O7491,2)={"07","19"}),VALUE(RIGHT(O7491,2))&gt;5)),TRUE,FALSE))</f>
        <v/>
      </c>
    </row>
    <row r="7492" spans="12:20" x14ac:dyDescent="0.25">
      <c r="L7492" s="75">
        <f>COUNTIF($B$2:B7492,B7492)</f>
        <v>0</v>
      </c>
      <c r="M7492" s="75">
        <f>COUNTIF($L$2:L7492,4)</f>
        <v>42</v>
      </c>
      <c r="N7492" s="76" t="str">
        <f t="shared" si="589"/>
        <v>0</v>
      </c>
      <c r="O7492" s="76" t="str">
        <f t="shared" si="585"/>
        <v/>
      </c>
      <c r="P7492" s="75" t="str">
        <f t="shared" si="586"/>
        <v/>
      </c>
      <c r="Q7492" s="77" t="str">
        <f t="shared" si="587"/>
        <v/>
      </c>
      <c r="R7492" s="77" t="str">
        <f t="shared" si="588"/>
        <v/>
      </c>
      <c r="S7492" s="77" t="str">
        <f>IF(O7492="","",IF(OR(VALUE(LEFT(O7492,2))&gt;IF(RIGHT(J7492,1)="M",7,19),AND(OR(LEFT(O7492,2)={"07","19"}),VALUE(RIGHT(O7492,2))&gt;15)),TRUE,FALSE))</f>
        <v/>
      </c>
      <c r="T7492" s="77" t="str">
        <f>IF(O7492="","",IF(OR(VALUE(LEFT(O7492,2))&gt;IF(RIGHT(J7492,1)="M",7,19),AND(OR(LEFT(O7492,2)={"07","19"}),VALUE(RIGHT(O7492,2))&gt;5)),TRUE,FALSE))</f>
        <v/>
      </c>
    </row>
    <row r="7493" spans="12:20" x14ac:dyDescent="0.25">
      <c r="L7493" s="75">
        <f>COUNTIF($B$2:B7493,B7493)</f>
        <v>0</v>
      </c>
      <c r="M7493" s="75">
        <f>COUNTIF($L$2:L7493,4)</f>
        <v>42</v>
      </c>
      <c r="N7493" s="76" t="str">
        <f t="shared" si="589"/>
        <v>0</v>
      </c>
      <c r="O7493" s="76" t="str">
        <f t="shared" si="585"/>
        <v/>
      </c>
      <c r="P7493" s="75" t="str">
        <f t="shared" si="586"/>
        <v/>
      </c>
      <c r="Q7493" s="77" t="str">
        <f t="shared" si="587"/>
        <v/>
      </c>
      <c r="R7493" s="77" t="str">
        <f t="shared" si="588"/>
        <v/>
      </c>
      <c r="S7493" s="77" t="str">
        <f>IF(O7493="","",IF(OR(VALUE(LEFT(O7493,2))&gt;IF(RIGHT(J7493,1)="M",7,19),AND(OR(LEFT(O7493,2)={"07","19"}),VALUE(RIGHT(O7493,2))&gt;15)),TRUE,FALSE))</f>
        <v/>
      </c>
      <c r="T7493" s="77" t="str">
        <f>IF(O7493="","",IF(OR(VALUE(LEFT(O7493,2))&gt;IF(RIGHT(J7493,1)="M",7,19),AND(OR(LEFT(O7493,2)={"07","19"}),VALUE(RIGHT(O7493,2))&gt;5)),TRUE,FALSE))</f>
        <v/>
      </c>
    </row>
    <row r="7494" spans="12:20" x14ac:dyDescent="0.25">
      <c r="L7494" s="75">
        <f>COUNTIF($B$2:B7494,B7494)</f>
        <v>0</v>
      </c>
      <c r="M7494" s="75">
        <f>COUNTIF($L$2:L7494,4)</f>
        <v>42</v>
      </c>
      <c r="N7494" s="76" t="str">
        <f t="shared" si="589"/>
        <v>0</v>
      </c>
      <c r="O7494" s="76" t="str">
        <f t="shared" si="585"/>
        <v/>
      </c>
      <c r="P7494" s="75" t="str">
        <f t="shared" si="586"/>
        <v/>
      </c>
      <c r="Q7494" s="77" t="str">
        <f t="shared" si="587"/>
        <v/>
      </c>
      <c r="R7494" s="77" t="str">
        <f t="shared" si="588"/>
        <v/>
      </c>
      <c r="S7494" s="77" t="str">
        <f>IF(O7494="","",IF(OR(VALUE(LEFT(O7494,2))&gt;IF(RIGHT(J7494,1)="M",7,19),AND(OR(LEFT(O7494,2)={"07","19"}),VALUE(RIGHT(O7494,2))&gt;15)),TRUE,FALSE))</f>
        <v/>
      </c>
      <c r="T7494" s="77" t="str">
        <f>IF(O7494="","",IF(OR(VALUE(LEFT(O7494,2))&gt;IF(RIGHT(J7494,1)="M",7,19),AND(OR(LEFT(O7494,2)={"07","19"}),VALUE(RIGHT(O7494,2))&gt;5)),TRUE,FALSE))</f>
        <v/>
      </c>
    </row>
    <row r="7495" spans="12:20" x14ac:dyDescent="0.25">
      <c r="L7495" s="75">
        <f>COUNTIF($B$2:B7495,B7495)</f>
        <v>0</v>
      </c>
      <c r="M7495" s="75">
        <f>COUNTIF($L$2:L7495,4)</f>
        <v>42</v>
      </c>
      <c r="N7495" s="76" t="str">
        <f t="shared" si="589"/>
        <v>0</v>
      </c>
      <c r="O7495" s="76" t="str">
        <f t="shared" si="585"/>
        <v/>
      </c>
      <c r="P7495" s="75" t="str">
        <f t="shared" si="586"/>
        <v/>
      </c>
      <c r="Q7495" s="77" t="str">
        <f t="shared" si="587"/>
        <v/>
      </c>
      <c r="R7495" s="77" t="str">
        <f t="shared" si="588"/>
        <v/>
      </c>
      <c r="S7495" s="77" t="str">
        <f>IF(O7495="","",IF(OR(VALUE(LEFT(O7495,2))&gt;IF(RIGHT(J7495,1)="M",7,19),AND(OR(LEFT(O7495,2)={"07","19"}),VALUE(RIGHT(O7495,2))&gt;15)),TRUE,FALSE))</f>
        <v/>
      </c>
      <c r="T7495" s="77" t="str">
        <f>IF(O7495="","",IF(OR(VALUE(LEFT(O7495,2))&gt;IF(RIGHT(J7495,1)="M",7,19),AND(OR(LEFT(O7495,2)={"07","19"}),VALUE(RIGHT(O7495,2))&gt;5)),TRUE,FALSE))</f>
        <v/>
      </c>
    </row>
    <row r="7496" spans="12:20" x14ac:dyDescent="0.25">
      <c r="L7496" s="75">
        <f>COUNTIF($B$2:B7496,B7496)</f>
        <v>0</v>
      </c>
      <c r="M7496" s="75">
        <f>COUNTIF($L$2:L7496,4)</f>
        <v>42</v>
      </c>
      <c r="N7496" s="76" t="str">
        <f t="shared" si="589"/>
        <v>0</v>
      </c>
      <c r="O7496" s="76" t="str">
        <f t="shared" si="585"/>
        <v/>
      </c>
      <c r="P7496" s="75" t="str">
        <f t="shared" si="586"/>
        <v/>
      </c>
      <c r="Q7496" s="77" t="str">
        <f t="shared" si="587"/>
        <v/>
      </c>
      <c r="R7496" s="77" t="str">
        <f t="shared" si="588"/>
        <v/>
      </c>
      <c r="S7496" s="77" t="str">
        <f>IF(O7496="","",IF(OR(VALUE(LEFT(O7496,2))&gt;IF(RIGHT(J7496,1)="M",7,19),AND(OR(LEFT(O7496,2)={"07","19"}),VALUE(RIGHT(O7496,2))&gt;15)),TRUE,FALSE))</f>
        <v/>
      </c>
      <c r="T7496" s="77" t="str">
        <f>IF(O7496="","",IF(OR(VALUE(LEFT(O7496,2))&gt;IF(RIGHT(J7496,1)="M",7,19),AND(OR(LEFT(O7496,2)={"07","19"}),VALUE(RIGHT(O7496,2))&gt;5)),TRUE,FALSE))</f>
        <v/>
      </c>
    </row>
    <row r="7497" spans="12:20" x14ac:dyDescent="0.25">
      <c r="L7497" s="75">
        <f>COUNTIF($B$2:B7497,B7497)</f>
        <v>0</v>
      </c>
      <c r="M7497" s="75">
        <f>COUNTIF($L$2:L7497,4)</f>
        <v>42</v>
      </c>
      <c r="N7497" s="76" t="str">
        <f t="shared" si="589"/>
        <v>0</v>
      </c>
      <c r="O7497" s="76" t="str">
        <f t="shared" si="585"/>
        <v/>
      </c>
      <c r="P7497" s="75" t="str">
        <f t="shared" si="586"/>
        <v/>
      </c>
      <c r="Q7497" s="77" t="str">
        <f t="shared" si="587"/>
        <v/>
      </c>
      <c r="R7497" s="77" t="str">
        <f t="shared" si="588"/>
        <v/>
      </c>
      <c r="S7497" s="77" t="str">
        <f>IF(O7497="","",IF(OR(VALUE(LEFT(O7497,2))&gt;IF(RIGHT(J7497,1)="M",7,19),AND(OR(LEFT(O7497,2)={"07","19"}),VALUE(RIGHT(O7497,2))&gt;15)),TRUE,FALSE))</f>
        <v/>
      </c>
      <c r="T7497" s="77" t="str">
        <f>IF(O7497="","",IF(OR(VALUE(LEFT(O7497,2))&gt;IF(RIGHT(J7497,1)="M",7,19),AND(OR(LEFT(O7497,2)={"07","19"}),VALUE(RIGHT(O7497,2))&gt;5)),TRUE,FALSE))</f>
        <v/>
      </c>
    </row>
    <row r="7498" spans="12:20" x14ac:dyDescent="0.25">
      <c r="L7498" s="75">
        <f>COUNTIF($B$2:B7498,B7498)</f>
        <v>0</v>
      </c>
      <c r="M7498" s="75">
        <f>COUNTIF($L$2:L7498,4)</f>
        <v>42</v>
      </c>
      <c r="N7498" s="76" t="str">
        <f t="shared" si="589"/>
        <v>0</v>
      </c>
      <c r="O7498" s="76" t="str">
        <f t="shared" si="585"/>
        <v/>
      </c>
      <c r="P7498" s="75" t="str">
        <f t="shared" si="586"/>
        <v/>
      </c>
      <c r="Q7498" s="77" t="str">
        <f t="shared" si="587"/>
        <v/>
      </c>
      <c r="R7498" s="77" t="str">
        <f t="shared" si="588"/>
        <v/>
      </c>
      <c r="S7498" s="77" t="str">
        <f>IF(O7498="","",IF(OR(VALUE(LEFT(O7498,2))&gt;IF(RIGHT(J7498,1)="M",7,19),AND(OR(LEFT(O7498,2)={"07","19"}),VALUE(RIGHT(O7498,2))&gt;15)),TRUE,FALSE))</f>
        <v/>
      </c>
      <c r="T7498" s="77" t="str">
        <f>IF(O7498="","",IF(OR(VALUE(LEFT(O7498,2))&gt;IF(RIGHT(J7498,1)="M",7,19),AND(OR(LEFT(O7498,2)={"07","19"}),VALUE(RIGHT(O7498,2))&gt;5)),TRUE,FALSE))</f>
        <v/>
      </c>
    </row>
    <row r="7499" spans="12:20" x14ac:dyDescent="0.25">
      <c r="L7499" s="75">
        <f>COUNTIF($B$2:B7499,B7499)</f>
        <v>0</v>
      </c>
      <c r="M7499" s="75">
        <f>COUNTIF($L$2:L7499,4)</f>
        <v>42</v>
      </c>
      <c r="N7499" s="76" t="str">
        <f t="shared" si="589"/>
        <v>0</v>
      </c>
      <c r="O7499" s="76" t="str">
        <f t="shared" si="585"/>
        <v/>
      </c>
      <c r="P7499" s="75" t="str">
        <f t="shared" si="586"/>
        <v/>
      </c>
      <c r="Q7499" s="77" t="str">
        <f t="shared" si="587"/>
        <v/>
      </c>
      <c r="R7499" s="77" t="str">
        <f t="shared" si="588"/>
        <v/>
      </c>
      <c r="S7499" s="77" t="str">
        <f>IF(O7499="","",IF(OR(VALUE(LEFT(O7499,2))&gt;IF(RIGHT(J7499,1)="M",7,19),AND(OR(LEFT(O7499,2)={"07","19"}),VALUE(RIGHT(O7499,2))&gt;15)),TRUE,FALSE))</f>
        <v/>
      </c>
      <c r="T7499" s="77" t="str">
        <f>IF(O7499="","",IF(OR(VALUE(LEFT(O7499,2))&gt;IF(RIGHT(J7499,1)="M",7,19),AND(OR(LEFT(O7499,2)={"07","19"}),VALUE(RIGHT(O7499,2))&gt;5)),TRUE,FALSE))</f>
        <v/>
      </c>
    </row>
    <row r="7500" spans="12:20" x14ac:dyDescent="0.25">
      <c r="L7500" s="75">
        <f>COUNTIF($B$2:B7500,B7500)</f>
        <v>0</v>
      </c>
      <c r="M7500" s="75">
        <f>COUNTIF($L$2:L7500,4)</f>
        <v>42</v>
      </c>
      <c r="N7500" s="76" t="str">
        <f t="shared" si="589"/>
        <v>0</v>
      </c>
      <c r="O7500" s="76" t="str">
        <f t="shared" si="585"/>
        <v/>
      </c>
      <c r="P7500" s="75" t="str">
        <f t="shared" si="586"/>
        <v/>
      </c>
      <c r="Q7500" s="77" t="str">
        <f t="shared" si="587"/>
        <v/>
      </c>
      <c r="R7500" s="77" t="str">
        <f t="shared" si="588"/>
        <v/>
      </c>
      <c r="S7500" s="77" t="str">
        <f>IF(O7500="","",IF(OR(VALUE(LEFT(O7500,2))&gt;IF(RIGHT(J7500,1)="M",7,19),AND(OR(LEFT(O7500,2)={"07","19"}),VALUE(RIGHT(O7500,2))&gt;15)),TRUE,FALSE))</f>
        <v/>
      </c>
      <c r="T7500" s="77" t="str">
        <f>IF(O7500="","",IF(OR(VALUE(LEFT(O7500,2))&gt;IF(RIGHT(J7500,1)="M",7,19),AND(OR(LEFT(O7500,2)={"07","19"}),VALUE(RIGHT(O7500,2))&gt;5)),TRUE,FALSE))</f>
        <v/>
      </c>
    </row>
    <row r="7501" spans="12:20" x14ac:dyDescent="0.25">
      <c r="L7501" s="75">
        <f>COUNTIF($B$2:B7501,B7501)</f>
        <v>0</v>
      </c>
      <c r="M7501" s="75">
        <f>COUNTIF($L$2:L7501,4)</f>
        <v>42</v>
      </c>
      <c r="N7501" s="76" t="str">
        <f t="shared" si="589"/>
        <v>0</v>
      </c>
      <c r="O7501" s="76" t="str">
        <f t="shared" si="585"/>
        <v/>
      </c>
      <c r="P7501" s="75" t="str">
        <f t="shared" si="586"/>
        <v/>
      </c>
      <c r="Q7501" s="77" t="str">
        <f t="shared" si="587"/>
        <v/>
      </c>
      <c r="R7501" s="77" t="str">
        <f t="shared" si="588"/>
        <v/>
      </c>
      <c r="S7501" s="77" t="str">
        <f>IF(O7501="","",IF(OR(VALUE(LEFT(O7501,2))&gt;IF(RIGHT(J7501,1)="M",7,19),AND(OR(LEFT(O7501,2)={"07","19"}),VALUE(RIGHT(O7501,2))&gt;15)),TRUE,FALSE))</f>
        <v/>
      </c>
      <c r="T7501" s="77" t="str">
        <f>IF(O7501="","",IF(OR(VALUE(LEFT(O7501,2))&gt;IF(RIGHT(J7501,1)="M",7,19),AND(OR(LEFT(O7501,2)={"07","19"}),VALUE(RIGHT(O7501,2))&gt;5)),TRUE,FALSE))</f>
        <v/>
      </c>
    </row>
    <row r="7502" spans="12:20" x14ac:dyDescent="0.25">
      <c r="L7502" s="75">
        <f>COUNTIF($B$2:B7502,B7502)</f>
        <v>0</v>
      </c>
      <c r="M7502" s="75">
        <f>COUNTIF($L$2:L7502,4)</f>
        <v>42</v>
      </c>
      <c r="N7502" s="76" t="str">
        <f t="shared" si="589"/>
        <v>0</v>
      </c>
      <c r="O7502" s="76" t="str">
        <f t="shared" si="585"/>
        <v/>
      </c>
      <c r="P7502" s="75" t="str">
        <f t="shared" si="586"/>
        <v/>
      </c>
      <c r="Q7502" s="77" t="str">
        <f t="shared" si="587"/>
        <v/>
      </c>
      <c r="R7502" s="77" t="str">
        <f t="shared" si="588"/>
        <v/>
      </c>
      <c r="S7502" s="77" t="str">
        <f>IF(O7502="","",IF(OR(VALUE(LEFT(O7502,2))&gt;IF(RIGHT(J7502,1)="M",7,19),AND(OR(LEFT(O7502,2)={"07","19"}),VALUE(RIGHT(O7502,2))&gt;15)),TRUE,FALSE))</f>
        <v/>
      </c>
      <c r="T7502" s="77" t="str">
        <f>IF(O7502="","",IF(OR(VALUE(LEFT(O7502,2))&gt;IF(RIGHT(J7502,1)="M",7,19),AND(OR(LEFT(O7502,2)={"07","19"}),VALUE(RIGHT(O7502,2))&gt;5)),TRUE,FALSE))</f>
        <v/>
      </c>
    </row>
    <row r="7503" spans="12:20" x14ac:dyDescent="0.25">
      <c r="L7503" s="75">
        <f>COUNTIF($B$2:B7503,B7503)</f>
        <v>0</v>
      </c>
      <c r="M7503" s="75">
        <f>COUNTIF($L$2:L7503,4)</f>
        <v>42</v>
      </c>
      <c r="N7503" s="76" t="str">
        <f t="shared" si="589"/>
        <v>0</v>
      </c>
      <c r="O7503" s="76" t="str">
        <f t="shared" si="585"/>
        <v/>
      </c>
      <c r="P7503" s="75" t="str">
        <f t="shared" si="586"/>
        <v/>
      </c>
      <c r="Q7503" s="77" t="str">
        <f t="shared" si="587"/>
        <v/>
      </c>
      <c r="R7503" s="77" t="str">
        <f t="shared" si="588"/>
        <v/>
      </c>
      <c r="S7503" s="77" t="str">
        <f>IF(O7503="","",IF(OR(VALUE(LEFT(O7503,2))&gt;IF(RIGHT(J7503,1)="M",7,19),AND(OR(LEFT(O7503,2)={"07","19"}),VALUE(RIGHT(O7503,2))&gt;15)),TRUE,FALSE))</f>
        <v/>
      </c>
      <c r="T7503" s="77" t="str">
        <f>IF(O7503="","",IF(OR(VALUE(LEFT(O7503,2))&gt;IF(RIGHT(J7503,1)="M",7,19),AND(OR(LEFT(O7503,2)={"07","19"}),VALUE(RIGHT(O7503,2))&gt;5)),TRUE,FALSE))</f>
        <v/>
      </c>
    </row>
    <row r="7504" spans="12:20" x14ac:dyDescent="0.25">
      <c r="L7504" s="75">
        <f>COUNTIF($B$2:B7504,B7504)</f>
        <v>0</v>
      </c>
      <c r="M7504" s="75">
        <f>COUNTIF($L$2:L7504,4)</f>
        <v>42</v>
      </c>
      <c r="N7504" s="76" t="str">
        <f t="shared" si="589"/>
        <v>0</v>
      </c>
      <c r="O7504" s="76" t="str">
        <f t="shared" si="585"/>
        <v/>
      </c>
      <c r="P7504" s="75" t="str">
        <f t="shared" si="586"/>
        <v/>
      </c>
      <c r="Q7504" s="77" t="str">
        <f t="shared" si="587"/>
        <v/>
      </c>
      <c r="R7504" s="77" t="str">
        <f t="shared" si="588"/>
        <v/>
      </c>
      <c r="S7504" s="77" t="str">
        <f>IF(O7504="","",IF(OR(VALUE(LEFT(O7504,2))&gt;IF(RIGHT(J7504,1)="M",7,19),AND(OR(LEFT(O7504,2)={"07","19"}),VALUE(RIGHT(O7504,2))&gt;15)),TRUE,FALSE))</f>
        <v/>
      </c>
      <c r="T7504" s="77" t="str">
        <f>IF(O7504="","",IF(OR(VALUE(LEFT(O7504,2))&gt;IF(RIGHT(J7504,1)="M",7,19),AND(OR(LEFT(O7504,2)={"07","19"}),VALUE(RIGHT(O7504,2))&gt;5)),TRUE,FALSE))</f>
        <v/>
      </c>
    </row>
    <row r="7505" spans="12:20" x14ac:dyDescent="0.25">
      <c r="L7505" s="75">
        <f>COUNTIF($B$2:B7505,B7505)</f>
        <v>0</v>
      </c>
      <c r="M7505" s="75">
        <f>COUNTIF($L$2:L7505,4)</f>
        <v>42</v>
      </c>
      <c r="N7505" s="76" t="str">
        <f t="shared" si="589"/>
        <v>0</v>
      </c>
      <c r="O7505" s="76" t="str">
        <f t="shared" si="585"/>
        <v/>
      </c>
      <c r="P7505" s="75" t="str">
        <f t="shared" si="586"/>
        <v/>
      </c>
      <c r="Q7505" s="77" t="str">
        <f t="shared" si="587"/>
        <v/>
      </c>
      <c r="R7505" s="77" t="str">
        <f t="shared" si="588"/>
        <v/>
      </c>
      <c r="S7505" s="77" t="str">
        <f>IF(O7505="","",IF(OR(VALUE(LEFT(O7505,2))&gt;IF(RIGHT(J7505,1)="M",7,19),AND(OR(LEFT(O7505,2)={"07","19"}),VALUE(RIGHT(O7505,2))&gt;15)),TRUE,FALSE))</f>
        <v/>
      </c>
      <c r="T7505" s="77" t="str">
        <f>IF(O7505="","",IF(OR(VALUE(LEFT(O7505,2))&gt;IF(RIGHT(J7505,1)="M",7,19),AND(OR(LEFT(O7505,2)={"07","19"}),VALUE(RIGHT(O7505,2))&gt;5)),TRUE,FALSE))</f>
        <v/>
      </c>
    </row>
    <row r="7506" spans="12:20" x14ac:dyDescent="0.25">
      <c r="L7506" s="75">
        <f>COUNTIF($B$2:B7506,B7506)</f>
        <v>0</v>
      </c>
      <c r="M7506" s="75">
        <f>COUNTIF($L$2:L7506,4)</f>
        <v>42</v>
      </c>
      <c r="N7506" s="76" t="str">
        <f t="shared" si="589"/>
        <v>0</v>
      </c>
      <c r="O7506" s="76" t="str">
        <f t="shared" si="585"/>
        <v/>
      </c>
      <c r="P7506" s="75" t="str">
        <f t="shared" si="586"/>
        <v/>
      </c>
      <c r="Q7506" s="77" t="str">
        <f t="shared" si="587"/>
        <v/>
      </c>
      <c r="R7506" s="77" t="str">
        <f t="shared" si="588"/>
        <v/>
      </c>
      <c r="S7506" s="77" t="str">
        <f>IF(O7506="","",IF(OR(VALUE(LEFT(O7506,2))&gt;IF(RIGHT(J7506,1)="M",7,19),AND(OR(LEFT(O7506,2)={"07","19"}),VALUE(RIGHT(O7506,2))&gt;15)),TRUE,FALSE))</f>
        <v/>
      </c>
      <c r="T7506" s="77" t="str">
        <f>IF(O7506="","",IF(OR(VALUE(LEFT(O7506,2))&gt;IF(RIGHT(J7506,1)="M",7,19),AND(OR(LEFT(O7506,2)={"07","19"}),VALUE(RIGHT(O7506,2))&gt;5)),TRUE,FALSE))</f>
        <v/>
      </c>
    </row>
    <row r="7507" spans="12:20" x14ac:dyDescent="0.25">
      <c r="L7507" s="75">
        <f>COUNTIF($B$2:B7507,B7507)</f>
        <v>0</v>
      </c>
      <c r="M7507" s="75">
        <f>COUNTIF($L$2:L7507,4)</f>
        <v>42</v>
      </c>
      <c r="N7507" s="76" t="str">
        <f t="shared" si="589"/>
        <v>0</v>
      </c>
      <c r="O7507" s="76" t="str">
        <f t="shared" si="585"/>
        <v/>
      </c>
      <c r="P7507" s="75" t="str">
        <f t="shared" si="586"/>
        <v/>
      </c>
      <c r="Q7507" s="77" t="str">
        <f t="shared" si="587"/>
        <v/>
      </c>
      <c r="R7507" s="77" t="str">
        <f t="shared" si="588"/>
        <v/>
      </c>
      <c r="S7507" s="77" t="str">
        <f>IF(O7507="","",IF(OR(VALUE(LEFT(O7507,2))&gt;IF(RIGHT(J7507,1)="M",7,19),AND(OR(LEFT(O7507,2)={"07","19"}),VALUE(RIGHT(O7507,2))&gt;15)),TRUE,FALSE))</f>
        <v/>
      </c>
      <c r="T7507" s="77" t="str">
        <f>IF(O7507="","",IF(OR(VALUE(LEFT(O7507,2))&gt;IF(RIGHT(J7507,1)="M",7,19),AND(OR(LEFT(O7507,2)={"07","19"}),VALUE(RIGHT(O7507,2))&gt;5)),TRUE,FALSE))</f>
        <v/>
      </c>
    </row>
    <row r="7508" spans="12:20" x14ac:dyDescent="0.25">
      <c r="L7508" s="75">
        <f>COUNTIF($B$2:B7508,B7508)</f>
        <v>0</v>
      </c>
      <c r="M7508" s="75">
        <f>COUNTIF($L$2:L7508,4)</f>
        <v>42</v>
      </c>
      <c r="N7508" s="76" t="str">
        <f t="shared" si="589"/>
        <v>0</v>
      </c>
      <c r="O7508" s="76" t="str">
        <f t="shared" si="585"/>
        <v/>
      </c>
      <c r="P7508" s="75" t="str">
        <f t="shared" si="586"/>
        <v/>
      </c>
      <c r="Q7508" s="77" t="str">
        <f t="shared" si="587"/>
        <v/>
      </c>
      <c r="R7508" s="77" t="str">
        <f t="shared" si="588"/>
        <v/>
      </c>
      <c r="S7508" s="77" t="str">
        <f>IF(O7508="","",IF(OR(VALUE(LEFT(O7508,2))&gt;IF(RIGHT(J7508,1)="M",7,19),AND(OR(LEFT(O7508,2)={"07","19"}),VALUE(RIGHT(O7508,2))&gt;15)),TRUE,FALSE))</f>
        <v/>
      </c>
      <c r="T7508" s="77" t="str">
        <f>IF(O7508="","",IF(OR(VALUE(LEFT(O7508,2))&gt;IF(RIGHT(J7508,1)="M",7,19),AND(OR(LEFT(O7508,2)={"07","19"}),VALUE(RIGHT(O7508,2))&gt;5)),TRUE,FALSE))</f>
        <v/>
      </c>
    </row>
    <row r="7509" spans="12:20" x14ac:dyDescent="0.25">
      <c r="L7509" s="75">
        <f>COUNTIF($B$2:B7509,B7509)</f>
        <v>0</v>
      </c>
      <c r="M7509" s="75">
        <f>COUNTIF($L$2:L7509,4)</f>
        <v>42</v>
      </c>
      <c r="N7509" s="76" t="str">
        <f t="shared" si="589"/>
        <v>0</v>
      </c>
      <c r="O7509" s="76" t="str">
        <f t="shared" si="585"/>
        <v/>
      </c>
      <c r="P7509" s="75" t="str">
        <f t="shared" si="586"/>
        <v/>
      </c>
      <c r="Q7509" s="77" t="str">
        <f t="shared" si="587"/>
        <v/>
      </c>
      <c r="R7509" s="77" t="str">
        <f t="shared" si="588"/>
        <v/>
      </c>
      <c r="S7509" s="77" t="str">
        <f>IF(O7509="","",IF(OR(VALUE(LEFT(O7509,2))&gt;IF(RIGHT(J7509,1)="M",7,19),AND(OR(LEFT(O7509,2)={"07","19"}),VALUE(RIGHT(O7509,2))&gt;15)),TRUE,FALSE))</f>
        <v/>
      </c>
      <c r="T7509" s="77" t="str">
        <f>IF(O7509="","",IF(OR(VALUE(LEFT(O7509,2))&gt;IF(RIGHT(J7509,1)="M",7,19),AND(OR(LEFT(O7509,2)={"07","19"}),VALUE(RIGHT(O7509,2))&gt;5)),TRUE,FALSE))</f>
        <v/>
      </c>
    </row>
    <row r="7510" spans="12:20" x14ac:dyDescent="0.25">
      <c r="L7510" s="75">
        <f>COUNTIF($B$2:B7510,B7510)</f>
        <v>0</v>
      </c>
      <c r="M7510" s="75">
        <f>COUNTIF($L$2:L7510,4)</f>
        <v>42</v>
      </c>
      <c r="N7510" s="76" t="str">
        <f t="shared" si="589"/>
        <v>0</v>
      </c>
      <c r="O7510" s="76" t="str">
        <f t="shared" si="585"/>
        <v/>
      </c>
      <c r="P7510" s="75" t="str">
        <f t="shared" si="586"/>
        <v/>
      </c>
      <c r="Q7510" s="77" t="str">
        <f t="shared" si="587"/>
        <v/>
      </c>
      <c r="R7510" s="77" t="str">
        <f t="shared" si="588"/>
        <v/>
      </c>
      <c r="S7510" s="77" t="str">
        <f>IF(O7510="","",IF(OR(VALUE(LEFT(O7510,2))&gt;IF(RIGHT(J7510,1)="M",7,19),AND(OR(LEFT(O7510,2)={"07","19"}),VALUE(RIGHT(O7510,2))&gt;15)),TRUE,FALSE))</f>
        <v/>
      </c>
      <c r="T7510" s="77" t="str">
        <f>IF(O7510="","",IF(OR(VALUE(LEFT(O7510,2))&gt;IF(RIGHT(J7510,1)="M",7,19),AND(OR(LEFT(O7510,2)={"07","19"}),VALUE(RIGHT(O7510,2))&gt;5)),TRUE,FALSE))</f>
        <v/>
      </c>
    </row>
    <row r="7511" spans="12:20" x14ac:dyDescent="0.25">
      <c r="L7511" s="75">
        <f>COUNTIF($B$2:B7511,B7511)</f>
        <v>0</v>
      </c>
      <c r="M7511" s="75">
        <f>COUNTIF($L$2:L7511,4)</f>
        <v>42</v>
      </c>
      <c r="N7511" s="76" t="str">
        <f t="shared" si="589"/>
        <v>0</v>
      </c>
      <c r="O7511" s="76" t="str">
        <f t="shared" si="585"/>
        <v/>
      </c>
      <c r="P7511" s="75" t="str">
        <f t="shared" si="586"/>
        <v/>
      </c>
      <c r="Q7511" s="77" t="str">
        <f t="shared" si="587"/>
        <v/>
      </c>
      <c r="R7511" s="77" t="str">
        <f t="shared" si="588"/>
        <v/>
      </c>
      <c r="S7511" s="77" t="str">
        <f>IF(O7511="","",IF(OR(VALUE(LEFT(O7511,2))&gt;IF(RIGHT(J7511,1)="M",7,19),AND(OR(LEFT(O7511,2)={"07","19"}),VALUE(RIGHT(O7511,2))&gt;15)),TRUE,FALSE))</f>
        <v/>
      </c>
      <c r="T7511" s="77" t="str">
        <f>IF(O7511="","",IF(OR(VALUE(LEFT(O7511,2))&gt;IF(RIGHT(J7511,1)="M",7,19),AND(OR(LEFT(O7511,2)={"07","19"}),VALUE(RIGHT(O7511,2))&gt;5)),TRUE,FALSE))</f>
        <v/>
      </c>
    </row>
    <row r="7512" spans="12:20" x14ac:dyDescent="0.25">
      <c r="L7512" s="75">
        <f>COUNTIF($B$2:B7512,B7512)</f>
        <v>0</v>
      </c>
      <c r="M7512" s="75">
        <f>COUNTIF($L$2:L7512,4)</f>
        <v>42</v>
      </c>
      <c r="N7512" s="76" t="str">
        <f t="shared" si="589"/>
        <v>0</v>
      </c>
      <c r="O7512" s="76" t="str">
        <f t="shared" si="585"/>
        <v/>
      </c>
      <c r="P7512" s="75" t="str">
        <f t="shared" si="586"/>
        <v/>
      </c>
      <c r="Q7512" s="77" t="str">
        <f t="shared" si="587"/>
        <v/>
      </c>
      <c r="R7512" s="77" t="str">
        <f t="shared" si="588"/>
        <v/>
      </c>
      <c r="S7512" s="77" t="str">
        <f>IF(O7512="","",IF(OR(VALUE(LEFT(O7512,2))&gt;IF(RIGHT(J7512,1)="M",7,19),AND(OR(LEFT(O7512,2)={"07","19"}),VALUE(RIGHT(O7512,2))&gt;15)),TRUE,FALSE))</f>
        <v/>
      </c>
      <c r="T7512" s="77" t="str">
        <f>IF(O7512="","",IF(OR(VALUE(LEFT(O7512,2))&gt;IF(RIGHT(J7512,1)="M",7,19),AND(OR(LEFT(O7512,2)={"07","19"}),VALUE(RIGHT(O7512,2))&gt;5)),TRUE,FALSE))</f>
        <v/>
      </c>
    </row>
    <row r="7513" spans="12:20" x14ac:dyDescent="0.25">
      <c r="L7513" s="75">
        <f>COUNTIF($B$2:B7513,B7513)</f>
        <v>0</v>
      </c>
      <c r="M7513" s="75">
        <f>COUNTIF($L$2:L7513,4)</f>
        <v>42</v>
      </c>
      <c r="N7513" s="76" t="str">
        <f t="shared" si="589"/>
        <v>0</v>
      </c>
      <c r="O7513" s="76" t="str">
        <f t="shared" si="585"/>
        <v/>
      </c>
      <c r="P7513" s="75" t="str">
        <f t="shared" si="586"/>
        <v/>
      </c>
      <c r="Q7513" s="77" t="str">
        <f t="shared" si="587"/>
        <v/>
      </c>
      <c r="R7513" s="77" t="str">
        <f t="shared" si="588"/>
        <v/>
      </c>
      <c r="S7513" s="77" t="str">
        <f>IF(O7513="","",IF(OR(VALUE(LEFT(O7513,2))&gt;IF(RIGHT(J7513,1)="M",7,19),AND(OR(LEFT(O7513,2)={"07","19"}),VALUE(RIGHT(O7513,2))&gt;15)),TRUE,FALSE))</f>
        <v/>
      </c>
      <c r="T7513" s="77" t="str">
        <f>IF(O7513="","",IF(OR(VALUE(LEFT(O7513,2))&gt;IF(RIGHT(J7513,1)="M",7,19),AND(OR(LEFT(O7513,2)={"07","19"}),VALUE(RIGHT(O7513,2))&gt;5)),TRUE,FALSE))</f>
        <v/>
      </c>
    </row>
    <row r="7514" spans="12:20" x14ac:dyDescent="0.25">
      <c r="L7514" s="75">
        <f>COUNTIF($B$2:B7514,B7514)</f>
        <v>0</v>
      </c>
      <c r="M7514" s="75">
        <f>COUNTIF($L$2:L7514,4)</f>
        <v>42</v>
      </c>
      <c r="N7514" s="76" t="str">
        <f t="shared" si="589"/>
        <v>0</v>
      </c>
      <c r="O7514" s="76" t="str">
        <f t="shared" si="585"/>
        <v/>
      </c>
      <c r="P7514" s="75" t="str">
        <f t="shared" si="586"/>
        <v/>
      </c>
      <c r="Q7514" s="77" t="str">
        <f t="shared" si="587"/>
        <v/>
      </c>
      <c r="R7514" s="77" t="str">
        <f t="shared" si="588"/>
        <v/>
      </c>
      <c r="S7514" s="77" t="str">
        <f>IF(O7514="","",IF(OR(VALUE(LEFT(O7514,2))&gt;IF(RIGHT(J7514,1)="M",7,19),AND(OR(LEFT(O7514,2)={"07","19"}),VALUE(RIGHT(O7514,2))&gt;15)),TRUE,FALSE))</f>
        <v/>
      </c>
      <c r="T7514" s="77" t="str">
        <f>IF(O7514="","",IF(OR(VALUE(LEFT(O7514,2))&gt;IF(RIGHT(J7514,1)="M",7,19),AND(OR(LEFT(O7514,2)={"07","19"}),VALUE(RIGHT(O7514,2))&gt;5)),TRUE,FALSE))</f>
        <v/>
      </c>
    </row>
    <row r="7515" spans="12:20" x14ac:dyDescent="0.25">
      <c r="L7515" s="75">
        <f>COUNTIF($B$2:B7515,B7515)</f>
        <v>0</v>
      </c>
      <c r="M7515" s="75">
        <f>COUNTIF($L$2:L7515,4)</f>
        <v>42</v>
      </c>
      <c r="N7515" s="76" t="str">
        <f t="shared" si="589"/>
        <v>0</v>
      </c>
      <c r="O7515" s="76" t="str">
        <f t="shared" si="585"/>
        <v/>
      </c>
      <c r="P7515" s="75" t="str">
        <f t="shared" si="586"/>
        <v/>
      </c>
      <c r="Q7515" s="77" t="str">
        <f t="shared" si="587"/>
        <v/>
      </c>
      <c r="R7515" s="77" t="str">
        <f t="shared" si="588"/>
        <v/>
      </c>
      <c r="S7515" s="77" t="str">
        <f>IF(O7515="","",IF(OR(VALUE(LEFT(O7515,2))&gt;IF(RIGHT(J7515,1)="M",7,19),AND(OR(LEFT(O7515,2)={"07","19"}),VALUE(RIGHT(O7515,2))&gt;15)),TRUE,FALSE))</f>
        <v/>
      </c>
      <c r="T7515" s="77" t="str">
        <f>IF(O7515="","",IF(OR(VALUE(LEFT(O7515,2))&gt;IF(RIGHT(J7515,1)="M",7,19),AND(OR(LEFT(O7515,2)={"07","19"}),VALUE(RIGHT(O7515,2))&gt;5)),TRUE,FALSE))</f>
        <v/>
      </c>
    </row>
    <row r="7516" spans="12:20" x14ac:dyDescent="0.25">
      <c r="L7516" s="75">
        <f>COUNTIF($B$2:B7516,B7516)</f>
        <v>0</v>
      </c>
      <c r="M7516" s="75">
        <f>COUNTIF($L$2:L7516,4)</f>
        <v>42</v>
      </c>
      <c r="N7516" s="76" t="str">
        <f t="shared" si="589"/>
        <v>0</v>
      </c>
      <c r="O7516" s="76" t="str">
        <f t="shared" si="585"/>
        <v/>
      </c>
      <c r="P7516" s="75" t="str">
        <f t="shared" si="586"/>
        <v/>
      </c>
      <c r="Q7516" s="77" t="str">
        <f t="shared" si="587"/>
        <v/>
      </c>
      <c r="R7516" s="77" t="str">
        <f t="shared" si="588"/>
        <v/>
      </c>
      <c r="S7516" s="77" t="str">
        <f>IF(O7516="","",IF(OR(VALUE(LEFT(O7516,2))&gt;IF(RIGHT(J7516,1)="M",7,19),AND(OR(LEFT(O7516,2)={"07","19"}),VALUE(RIGHT(O7516,2))&gt;15)),TRUE,FALSE))</f>
        <v/>
      </c>
      <c r="T7516" s="77" t="str">
        <f>IF(O7516="","",IF(OR(VALUE(LEFT(O7516,2))&gt;IF(RIGHT(J7516,1)="M",7,19),AND(OR(LEFT(O7516,2)={"07","19"}),VALUE(RIGHT(O7516,2))&gt;5)),TRUE,FALSE))</f>
        <v/>
      </c>
    </row>
    <row r="7517" spans="12:20" x14ac:dyDescent="0.25">
      <c r="L7517" s="75">
        <f>COUNTIF($B$2:B7517,B7517)</f>
        <v>0</v>
      </c>
      <c r="M7517" s="75">
        <f>COUNTIF($L$2:L7517,4)</f>
        <v>42</v>
      </c>
      <c r="N7517" s="76" t="str">
        <f t="shared" si="589"/>
        <v>0</v>
      </c>
      <c r="O7517" s="76" t="str">
        <f t="shared" si="585"/>
        <v/>
      </c>
      <c r="P7517" s="75" t="str">
        <f t="shared" si="586"/>
        <v/>
      </c>
      <c r="Q7517" s="77" t="str">
        <f t="shared" si="587"/>
        <v/>
      </c>
      <c r="R7517" s="77" t="str">
        <f t="shared" si="588"/>
        <v/>
      </c>
      <c r="S7517" s="77" t="str">
        <f>IF(O7517="","",IF(OR(VALUE(LEFT(O7517,2))&gt;IF(RIGHT(J7517,1)="M",7,19),AND(OR(LEFT(O7517,2)={"07","19"}),VALUE(RIGHT(O7517,2))&gt;15)),TRUE,FALSE))</f>
        <v/>
      </c>
      <c r="T7517" s="77" t="str">
        <f>IF(O7517="","",IF(OR(VALUE(LEFT(O7517,2))&gt;IF(RIGHT(J7517,1)="M",7,19),AND(OR(LEFT(O7517,2)={"07","19"}),VALUE(RIGHT(O7517,2))&gt;5)),TRUE,FALSE))</f>
        <v/>
      </c>
    </row>
    <row r="7518" spans="12:20" x14ac:dyDescent="0.25">
      <c r="L7518" s="75">
        <f>COUNTIF($B$2:B7518,B7518)</f>
        <v>0</v>
      </c>
      <c r="M7518" s="75">
        <f>COUNTIF($L$2:L7518,4)</f>
        <v>42</v>
      </c>
      <c r="N7518" s="76" t="str">
        <f t="shared" si="589"/>
        <v>0</v>
      </c>
      <c r="O7518" s="76" t="str">
        <f t="shared" si="585"/>
        <v/>
      </c>
      <c r="P7518" s="75" t="str">
        <f t="shared" si="586"/>
        <v/>
      </c>
      <c r="Q7518" s="77" t="str">
        <f t="shared" si="587"/>
        <v/>
      </c>
      <c r="R7518" s="77" t="str">
        <f t="shared" si="588"/>
        <v/>
      </c>
      <c r="S7518" s="77" t="str">
        <f>IF(O7518="","",IF(OR(VALUE(LEFT(O7518,2))&gt;IF(RIGHT(J7518,1)="M",7,19),AND(OR(LEFT(O7518,2)={"07","19"}),VALUE(RIGHT(O7518,2))&gt;15)),TRUE,FALSE))</f>
        <v/>
      </c>
      <c r="T7518" s="77" t="str">
        <f>IF(O7518="","",IF(OR(VALUE(LEFT(O7518,2))&gt;IF(RIGHT(J7518,1)="M",7,19),AND(OR(LEFT(O7518,2)={"07","19"}),VALUE(RIGHT(O7518,2))&gt;5)),TRUE,FALSE))</f>
        <v/>
      </c>
    </row>
    <row r="7519" spans="12:20" x14ac:dyDescent="0.25">
      <c r="L7519" s="75">
        <f>COUNTIF($B$2:B7519,B7519)</f>
        <v>0</v>
      </c>
      <c r="M7519" s="75">
        <f>COUNTIF($L$2:L7519,4)</f>
        <v>42</v>
      </c>
      <c r="N7519" s="76" t="str">
        <f t="shared" si="589"/>
        <v>0</v>
      </c>
      <c r="O7519" s="76" t="str">
        <f t="shared" si="585"/>
        <v/>
      </c>
      <c r="P7519" s="75" t="str">
        <f t="shared" si="586"/>
        <v/>
      </c>
      <c r="Q7519" s="77" t="str">
        <f t="shared" si="587"/>
        <v/>
      </c>
      <c r="R7519" s="77" t="str">
        <f t="shared" si="588"/>
        <v/>
      </c>
      <c r="S7519" s="77" t="str">
        <f>IF(O7519="","",IF(OR(VALUE(LEFT(O7519,2))&gt;IF(RIGHT(J7519,1)="M",7,19),AND(OR(LEFT(O7519,2)={"07","19"}),VALUE(RIGHT(O7519,2))&gt;15)),TRUE,FALSE))</f>
        <v/>
      </c>
      <c r="T7519" s="77" t="str">
        <f>IF(O7519="","",IF(OR(VALUE(LEFT(O7519,2))&gt;IF(RIGHT(J7519,1)="M",7,19),AND(OR(LEFT(O7519,2)={"07","19"}),VALUE(RIGHT(O7519,2))&gt;5)),TRUE,FALSE))</f>
        <v/>
      </c>
    </row>
    <row r="7520" spans="12:20" x14ac:dyDescent="0.25">
      <c r="L7520" s="75">
        <f>COUNTIF($B$2:B7520,B7520)</f>
        <v>0</v>
      </c>
      <c r="M7520" s="75">
        <f>COUNTIF($L$2:L7520,4)</f>
        <v>42</v>
      </c>
      <c r="N7520" s="76" t="str">
        <f t="shared" si="589"/>
        <v>0</v>
      </c>
      <c r="O7520" s="76" t="str">
        <f t="shared" si="585"/>
        <v/>
      </c>
      <c r="P7520" s="75" t="str">
        <f t="shared" si="586"/>
        <v/>
      </c>
      <c r="Q7520" s="77" t="str">
        <f t="shared" si="587"/>
        <v/>
      </c>
      <c r="R7520" s="77" t="str">
        <f t="shared" si="588"/>
        <v/>
      </c>
      <c r="S7520" s="77" t="str">
        <f>IF(O7520="","",IF(OR(VALUE(LEFT(O7520,2))&gt;IF(RIGHT(J7520,1)="M",7,19),AND(OR(LEFT(O7520,2)={"07","19"}),VALUE(RIGHT(O7520,2))&gt;15)),TRUE,FALSE))</f>
        <v/>
      </c>
      <c r="T7520" s="77" t="str">
        <f>IF(O7520="","",IF(OR(VALUE(LEFT(O7520,2))&gt;IF(RIGHT(J7520,1)="M",7,19),AND(OR(LEFT(O7520,2)={"07","19"}),VALUE(RIGHT(O7520,2))&gt;5)),TRUE,FALSE))</f>
        <v/>
      </c>
    </row>
    <row r="7521" spans="12:20" x14ac:dyDescent="0.25">
      <c r="L7521" s="75">
        <f>COUNTIF($B$2:B7521,B7521)</f>
        <v>0</v>
      </c>
      <c r="M7521" s="75">
        <f>COUNTIF($L$2:L7521,4)</f>
        <v>42</v>
      </c>
      <c r="N7521" s="76" t="str">
        <f t="shared" si="589"/>
        <v>0</v>
      </c>
      <c r="O7521" s="76" t="str">
        <f t="shared" si="585"/>
        <v/>
      </c>
      <c r="P7521" s="75" t="str">
        <f t="shared" si="586"/>
        <v/>
      </c>
      <c r="Q7521" s="77" t="str">
        <f t="shared" si="587"/>
        <v/>
      </c>
      <c r="R7521" s="77" t="str">
        <f t="shared" si="588"/>
        <v/>
      </c>
      <c r="S7521" s="77" t="str">
        <f>IF(O7521="","",IF(OR(VALUE(LEFT(O7521,2))&gt;IF(RIGHT(J7521,1)="M",7,19),AND(OR(LEFT(O7521,2)={"07","19"}),VALUE(RIGHT(O7521,2))&gt;15)),TRUE,FALSE))</f>
        <v/>
      </c>
      <c r="T7521" s="77" t="str">
        <f>IF(O7521="","",IF(OR(VALUE(LEFT(O7521,2))&gt;IF(RIGHT(J7521,1)="M",7,19),AND(OR(LEFT(O7521,2)={"07","19"}),VALUE(RIGHT(O7521,2))&gt;5)),TRUE,FALSE))</f>
        <v/>
      </c>
    </row>
    <row r="7522" spans="12:20" x14ac:dyDescent="0.25">
      <c r="L7522" s="75">
        <f>COUNTIF($B$2:B7522,B7522)</f>
        <v>0</v>
      </c>
      <c r="M7522" s="75">
        <f>COUNTIF($L$2:L7522,4)</f>
        <v>42</v>
      </c>
      <c r="N7522" s="76" t="str">
        <f t="shared" si="589"/>
        <v>0</v>
      </c>
      <c r="O7522" s="76" t="str">
        <f t="shared" si="585"/>
        <v/>
      </c>
      <c r="P7522" s="75" t="str">
        <f t="shared" si="586"/>
        <v/>
      </c>
      <c r="Q7522" s="77" t="str">
        <f t="shared" si="587"/>
        <v/>
      </c>
      <c r="R7522" s="77" t="str">
        <f t="shared" si="588"/>
        <v/>
      </c>
      <c r="S7522" s="77" t="str">
        <f>IF(O7522="","",IF(OR(VALUE(LEFT(O7522,2))&gt;IF(RIGHT(J7522,1)="M",7,19),AND(OR(LEFT(O7522,2)={"07","19"}),VALUE(RIGHT(O7522,2))&gt;15)),TRUE,FALSE))</f>
        <v/>
      </c>
      <c r="T7522" s="77" t="str">
        <f>IF(O7522="","",IF(OR(VALUE(LEFT(O7522,2))&gt;IF(RIGHT(J7522,1)="M",7,19),AND(OR(LEFT(O7522,2)={"07","19"}),VALUE(RIGHT(O7522,2))&gt;5)),TRUE,FALSE))</f>
        <v/>
      </c>
    </row>
    <row r="7523" spans="12:20" x14ac:dyDescent="0.25">
      <c r="L7523" s="75">
        <f>COUNTIF($B$2:B7523,B7523)</f>
        <v>0</v>
      </c>
      <c r="M7523" s="75">
        <f>COUNTIF($L$2:L7523,4)</f>
        <v>42</v>
      </c>
      <c r="N7523" s="76" t="str">
        <f t="shared" si="589"/>
        <v>0</v>
      </c>
      <c r="O7523" s="76" t="str">
        <f t="shared" si="585"/>
        <v/>
      </c>
      <c r="P7523" s="75" t="str">
        <f t="shared" si="586"/>
        <v/>
      </c>
      <c r="Q7523" s="77" t="str">
        <f t="shared" si="587"/>
        <v/>
      </c>
      <c r="R7523" s="77" t="str">
        <f t="shared" si="588"/>
        <v/>
      </c>
      <c r="S7523" s="77" t="str">
        <f>IF(O7523="","",IF(OR(VALUE(LEFT(O7523,2))&gt;IF(RIGHT(J7523,1)="M",7,19),AND(OR(LEFT(O7523,2)={"07","19"}),VALUE(RIGHT(O7523,2))&gt;15)),TRUE,FALSE))</f>
        <v/>
      </c>
      <c r="T7523" s="77" t="str">
        <f>IF(O7523="","",IF(OR(VALUE(LEFT(O7523,2))&gt;IF(RIGHT(J7523,1)="M",7,19),AND(OR(LEFT(O7523,2)={"07","19"}),VALUE(RIGHT(O7523,2))&gt;5)),TRUE,FALSE))</f>
        <v/>
      </c>
    </row>
    <row r="7524" spans="12:20" x14ac:dyDescent="0.25">
      <c r="L7524" s="75">
        <f>COUNTIF($B$2:B7524,B7524)</f>
        <v>0</v>
      </c>
      <c r="M7524" s="75">
        <f>COUNTIF($L$2:L7524,4)</f>
        <v>42</v>
      </c>
      <c r="N7524" s="76" t="str">
        <f t="shared" si="589"/>
        <v>0</v>
      </c>
      <c r="O7524" s="76" t="str">
        <f t="shared" si="585"/>
        <v/>
      </c>
      <c r="P7524" s="75" t="str">
        <f t="shared" si="586"/>
        <v/>
      </c>
      <c r="Q7524" s="77" t="str">
        <f t="shared" si="587"/>
        <v/>
      </c>
      <c r="R7524" s="77" t="str">
        <f t="shared" si="588"/>
        <v/>
      </c>
      <c r="S7524" s="77" t="str">
        <f>IF(O7524="","",IF(OR(VALUE(LEFT(O7524,2))&gt;IF(RIGHT(J7524,1)="M",7,19),AND(OR(LEFT(O7524,2)={"07","19"}),VALUE(RIGHT(O7524,2))&gt;15)),TRUE,FALSE))</f>
        <v/>
      </c>
      <c r="T7524" s="77" t="str">
        <f>IF(O7524="","",IF(OR(VALUE(LEFT(O7524,2))&gt;IF(RIGHT(J7524,1)="M",7,19),AND(OR(LEFT(O7524,2)={"07","19"}),VALUE(RIGHT(O7524,2))&gt;5)),TRUE,FALSE))</f>
        <v/>
      </c>
    </row>
    <row r="7525" spans="12:20" x14ac:dyDescent="0.25">
      <c r="L7525" s="75">
        <f>COUNTIF($B$2:B7525,B7525)</f>
        <v>0</v>
      </c>
      <c r="M7525" s="75">
        <f>COUNTIF($L$2:L7525,4)</f>
        <v>42</v>
      </c>
      <c r="N7525" s="76" t="str">
        <f t="shared" si="589"/>
        <v>0</v>
      </c>
      <c r="O7525" s="76" t="str">
        <f t="shared" si="585"/>
        <v/>
      </c>
      <c r="P7525" s="75" t="str">
        <f t="shared" si="586"/>
        <v/>
      </c>
      <c r="Q7525" s="77" t="str">
        <f t="shared" si="587"/>
        <v/>
      </c>
      <c r="R7525" s="77" t="str">
        <f t="shared" si="588"/>
        <v/>
      </c>
      <c r="S7525" s="77" t="str">
        <f>IF(O7525="","",IF(OR(VALUE(LEFT(O7525,2))&gt;IF(RIGHT(J7525,1)="M",7,19),AND(OR(LEFT(O7525,2)={"07","19"}),VALUE(RIGHT(O7525,2))&gt;15)),TRUE,FALSE))</f>
        <v/>
      </c>
      <c r="T7525" s="77" t="str">
        <f>IF(O7525="","",IF(OR(VALUE(LEFT(O7525,2))&gt;IF(RIGHT(J7525,1)="M",7,19),AND(OR(LEFT(O7525,2)={"07","19"}),VALUE(RIGHT(O7525,2))&gt;5)),TRUE,FALSE))</f>
        <v/>
      </c>
    </row>
    <row r="7526" spans="12:20" x14ac:dyDescent="0.25">
      <c r="L7526" s="75">
        <f>COUNTIF($B$2:B7526,B7526)</f>
        <v>0</v>
      </c>
      <c r="M7526" s="75">
        <f>COUNTIF($L$2:L7526,4)</f>
        <v>42</v>
      </c>
      <c r="N7526" s="76" t="str">
        <f t="shared" si="589"/>
        <v>0</v>
      </c>
      <c r="O7526" s="76" t="str">
        <f t="shared" si="585"/>
        <v/>
      </c>
      <c r="P7526" s="75" t="str">
        <f t="shared" si="586"/>
        <v/>
      </c>
      <c r="Q7526" s="77" t="str">
        <f t="shared" si="587"/>
        <v/>
      </c>
      <c r="R7526" s="77" t="str">
        <f t="shared" si="588"/>
        <v/>
      </c>
      <c r="S7526" s="77" t="str">
        <f>IF(O7526="","",IF(OR(VALUE(LEFT(O7526,2))&gt;IF(RIGHT(J7526,1)="M",7,19),AND(OR(LEFT(O7526,2)={"07","19"}),VALUE(RIGHT(O7526,2))&gt;15)),TRUE,FALSE))</f>
        <v/>
      </c>
      <c r="T7526" s="77" t="str">
        <f>IF(O7526="","",IF(OR(VALUE(LEFT(O7526,2))&gt;IF(RIGHT(J7526,1)="M",7,19),AND(OR(LEFT(O7526,2)={"07","19"}),VALUE(RIGHT(O7526,2))&gt;5)),TRUE,FALSE))</f>
        <v/>
      </c>
    </row>
    <row r="7527" spans="12:20" x14ac:dyDescent="0.25">
      <c r="L7527" s="75">
        <f>COUNTIF($B$2:B7527,B7527)</f>
        <v>0</v>
      </c>
      <c r="M7527" s="75">
        <f>COUNTIF($L$2:L7527,4)</f>
        <v>42</v>
      </c>
      <c r="N7527" s="76" t="str">
        <f t="shared" si="589"/>
        <v>0</v>
      </c>
      <c r="O7527" s="76" t="str">
        <f t="shared" si="585"/>
        <v/>
      </c>
      <c r="P7527" s="75" t="str">
        <f t="shared" si="586"/>
        <v/>
      </c>
      <c r="Q7527" s="77" t="str">
        <f t="shared" si="587"/>
        <v/>
      </c>
      <c r="R7527" s="77" t="str">
        <f t="shared" si="588"/>
        <v/>
      </c>
      <c r="S7527" s="77" t="str">
        <f>IF(O7527="","",IF(OR(VALUE(LEFT(O7527,2))&gt;IF(RIGHT(J7527,1)="M",7,19),AND(OR(LEFT(O7527,2)={"07","19"}),VALUE(RIGHT(O7527,2))&gt;15)),TRUE,FALSE))</f>
        <v/>
      </c>
      <c r="T7527" s="77" t="str">
        <f>IF(O7527="","",IF(OR(VALUE(LEFT(O7527,2))&gt;IF(RIGHT(J7527,1)="M",7,19),AND(OR(LEFT(O7527,2)={"07","19"}),VALUE(RIGHT(O7527,2))&gt;5)),TRUE,FALSE))</f>
        <v/>
      </c>
    </row>
    <row r="7528" spans="12:20" x14ac:dyDescent="0.25">
      <c r="L7528" s="75">
        <f>COUNTIF($B$2:B7528,B7528)</f>
        <v>0</v>
      </c>
      <c r="M7528" s="75">
        <f>COUNTIF($L$2:L7528,4)</f>
        <v>42</v>
      </c>
      <c r="N7528" s="76" t="str">
        <f t="shared" si="589"/>
        <v>0</v>
      </c>
      <c r="O7528" s="76" t="str">
        <f t="shared" si="585"/>
        <v/>
      </c>
      <c r="P7528" s="75" t="str">
        <f t="shared" si="586"/>
        <v/>
      </c>
      <c r="Q7528" s="77" t="str">
        <f t="shared" si="587"/>
        <v/>
      </c>
      <c r="R7528" s="77" t="str">
        <f t="shared" si="588"/>
        <v/>
      </c>
      <c r="S7528" s="77" t="str">
        <f>IF(O7528="","",IF(OR(VALUE(LEFT(O7528,2))&gt;IF(RIGHT(J7528,1)="M",7,19),AND(OR(LEFT(O7528,2)={"07","19"}),VALUE(RIGHT(O7528,2))&gt;15)),TRUE,FALSE))</f>
        <v/>
      </c>
      <c r="T7528" s="77" t="str">
        <f>IF(O7528="","",IF(OR(VALUE(LEFT(O7528,2))&gt;IF(RIGHT(J7528,1)="M",7,19),AND(OR(LEFT(O7528,2)={"07","19"}),VALUE(RIGHT(O7528,2))&gt;5)),TRUE,FALSE))</f>
        <v/>
      </c>
    </row>
    <row r="7529" spans="12:20" x14ac:dyDescent="0.25">
      <c r="L7529" s="75">
        <f>COUNTIF($B$2:B7529,B7529)</f>
        <v>0</v>
      </c>
      <c r="M7529" s="75">
        <f>COUNTIF($L$2:L7529,4)</f>
        <v>42</v>
      </c>
      <c r="N7529" s="76" t="str">
        <f t="shared" si="589"/>
        <v>0</v>
      </c>
      <c r="O7529" s="76" t="str">
        <f t="shared" si="585"/>
        <v/>
      </c>
      <c r="P7529" s="75" t="str">
        <f t="shared" si="586"/>
        <v/>
      </c>
      <c r="Q7529" s="77" t="str">
        <f t="shared" si="587"/>
        <v/>
      </c>
      <c r="R7529" s="77" t="str">
        <f t="shared" si="588"/>
        <v/>
      </c>
      <c r="S7529" s="77" t="str">
        <f>IF(O7529="","",IF(OR(VALUE(LEFT(O7529,2))&gt;IF(RIGHT(J7529,1)="M",7,19),AND(OR(LEFT(O7529,2)={"07","19"}),VALUE(RIGHT(O7529,2))&gt;15)),TRUE,FALSE))</f>
        <v/>
      </c>
      <c r="T7529" s="77" t="str">
        <f>IF(O7529="","",IF(OR(VALUE(LEFT(O7529,2))&gt;IF(RIGHT(J7529,1)="M",7,19),AND(OR(LEFT(O7529,2)={"07","19"}),VALUE(RIGHT(O7529,2))&gt;5)),TRUE,FALSE))</f>
        <v/>
      </c>
    </row>
    <row r="7530" spans="12:20" x14ac:dyDescent="0.25">
      <c r="L7530" s="75">
        <f>COUNTIF($B$2:B7530,B7530)</f>
        <v>0</v>
      </c>
      <c r="M7530" s="75">
        <f>COUNTIF($L$2:L7530,4)</f>
        <v>42</v>
      </c>
      <c r="N7530" s="76" t="str">
        <f t="shared" si="589"/>
        <v>0</v>
      </c>
      <c r="O7530" s="76" t="str">
        <f t="shared" si="585"/>
        <v/>
      </c>
      <c r="P7530" s="75" t="str">
        <f t="shared" si="586"/>
        <v/>
      </c>
      <c r="Q7530" s="77" t="str">
        <f t="shared" si="587"/>
        <v/>
      </c>
      <c r="R7530" s="77" t="str">
        <f t="shared" si="588"/>
        <v/>
      </c>
      <c r="S7530" s="77" t="str">
        <f>IF(O7530="","",IF(OR(VALUE(LEFT(O7530,2))&gt;IF(RIGHT(J7530,1)="M",7,19),AND(OR(LEFT(O7530,2)={"07","19"}),VALUE(RIGHT(O7530,2))&gt;15)),TRUE,FALSE))</f>
        <v/>
      </c>
      <c r="T7530" s="77" t="str">
        <f>IF(O7530="","",IF(OR(VALUE(LEFT(O7530,2))&gt;IF(RIGHT(J7530,1)="M",7,19),AND(OR(LEFT(O7530,2)={"07","19"}),VALUE(RIGHT(O7530,2))&gt;5)),TRUE,FALSE))</f>
        <v/>
      </c>
    </row>
    <row r="7531" spans="12:20" x14ac:dyDescent="0.25">
      <c r="L7531" s="75">
        <f>COUNTIF($B$2:B7531,B7531)</f>
        <v>0</v>
      </c>
      <c r="M7531" s="75">
        <f>COUNTIF($L$2:L7531,4)</f>
        <v>42</v>
      </c>
      <c r="N7531" s="76" t="str">
        <f t="shared" si="589"/>
        <v>0</v>
      </c>
      <c r="O7531" s="76" t="str">
        <f t="shared" si="585"/>
        <v/>
      </c>
      <c r="P7531" s="75" t="str">
        <f t="shared" si="586"/>
        <v/>
      </c>
      <c r="Q7531" s="77" t="str">
        <f t="shared" si="587"/>
        <v/>
      </c>
      <c r="R7531" s="77" t="str">
        <f t="shared" si="588"/>
        <v/>
      </c>
      <c r="S7531" s="77" t="str">
        <f>IF(O7531="","",IF(OR(VALUE(LEFT(O7531,2))&gt;IF(RIGHT(J7531,1)="M",7,19),AND(OR(LEFT(O7531,2)={"07","19"}),VALUE(RIGHT(O7531,2))&gt;15)),TRUE,FALSE))</f>
        <v/>
      </c>
      <c r="T7531" s="77" t="str">
        <f>IF(O7531="","",IF(OR(VALUE(LEFT(O7531,2))&gt;IF(RIGHT(J7531,1)="M",7,19),AND(OR(LEFT(O7531,2)={"07","19"}),VALUE(RIGHT(O7531,2))&gt;5)),TRUE,FALSE))</f>
        <v/>
      </c>
    </row>
    <row r="7532" spans="12:20" x14ac:dyDescent="0.25">
      <c r="L7532" s="75">
        <f>COUNTIF($B$2:B7532,B7532)</f>
        <v>0</v>
      </c>
      <c r="M7532" s="75">
        <f>COUNTIF($L$2:L7532,4)</f>
        <v>42</v>
      </c>
      <c r="N7532" s="76" t="str">
        <f t="shared" si="589"/>
        <v>0</v>
      </c>
      <c r="O7532" s="76" t="str">
        <f t="shared" si="585"/>
        <v/>
      </c>
      <c r="P7532" s="75" t="str">
        <f t="shared" si="586"/>
        <v/>
      </c>
      <c r="Q7532" s="77" t="str">
        <f t="shared" si="587"/>
        <v/>
      </c>
      <c r="R7532" s="77" t="str">
        <f t="shared" si="588"/>
        <v/>
      </c>
      <c r="S7532" s="77" t="str">
        <f>IF(O7532="","",IF(OR(VALUE(LEFT(O7532,2))&gt;IF(RIGHT(J7532,1)="M",7,19),AND(OR(LEFT(O7532,2)={"07","19"}),VALUE(RIGHT(O7532,2))&gt;15)),TRUE,FALSE))</f>
        <v/>
      </c>
      <c r="T7532" s="77" t="str">
        <f>IF(O7532="","",IF(OR(VALUE(LEFT(O7532,2))&gt;IF(RIGHT(J7532,1)="M",7,19),AND(OR(LEFT(O7532,2)={"07","19"}),VALUE(RIGHT(O7532,2))&gt;5)),TRUE,FALSE))</f>
        <v/>
      </c>
    </row>
    <row r="7533" spans="12:20" x14ac:dyDescent="0.25">
      <c r="L7533" s="75">
        <f>COUNTIF($B$2:B7533,B7533)</f>
        <v>0</v>
      </c>
      <c r="M7533" s="75">
        <f>COUNTIF($L$2:L7533,4)</f>
        <v>42</v>
      </c>
      <c r="N7533" s="76" t="str">
        <f t="shared" si="589"/>
        <v>0</v>
      </c>
      <c r="O7533" s="76" t="str">
        <f t="shared" si="585"/>
        <v/>
      </c>
      <c r="P7533" s="75" t="str">
        <f t="shared" si="586"/>
        <v/>
      </c>
      <c r="Q7533" s="77" t="str">
        <f t="shared" si="587"/>
        <v/>
      </c>
      <c r="R7533" s="77" t="str">
        <f t="shared" si="588"/>
        <v/>
      </c>
      <c r="S7533" s="77" t="str">
        <f>IF(O7533="","",IF(OR(VALUE(LEFT(O7533,2))&gt;IF(RIGHT(J7533,1)="M",7,19),AND(OR(LEFT(O7533,2)={"07","19"}),VALUE(RIGHT(O7533,2))&gt;15)),TRUE,FALSE))</f>
        <v/>
      </c>
      <c r="T7533" s="77" t="str">
        <f>IF(O7533="","",IF(OR(VALUE(LEFT(O7533,2))&gt;IF(RIGHT(J7533,1)="M",7,19),AND(OR(LEFT(O7533,2)={"07","19"}),VALUE(RIGHT(O7533,2))&gt;5)),TRUE,FALSE))</f>
        <v/>
      </c>
    </row>
    <row r="7534" spans="12:20" x14ac:dyDescent="0.25">
      <c r="L7534" s="75">
        <f>COUNTIF($B$2:B7534,B7534)</f>
        <v>0</v>
      </c>
      <c r="M7534" s="75">
        <f>COUNTIF($L$2:L7534,4)</f>
        <v>42</v>
      </c>
      <c r="N7534" s="76" t="str">
        <f t="shared" si="589"/>
        <v>0</v>
      </c>
      <c r="O7534" s="76" t="str">
        <f t="shared" si="585"/>
        <v/>
      </c>
      <c r="P7534" s="75" t="str">
        <f t="shared" si="586"/>
        <v/>
      </c>
      <c r="Q7534" s="77" t="str">
        <f t="shared" si="587"/>
        <v/>
      </c>
      <c r="R7534" s="77" t="str">
        <f t="shared" si="588"/>
        <v/>
      </c>
      <c r="S7534" s="77" t="str">
        <f>IF(O7534="","",IF(OR(VALUE(LEFT(O7534,2))&gt;IF(RIGHT(J7534,1)="M",7,19),AND(OR(LEFT(O7534,2)={"07","19"}),VALUE(RIGHT(O7534,2))&gt;15)),TRUE,FALSE))</f>
        <v/>
      </c>
      <c r="T7534" s="77" t="str">
        <f>IF(O7534="","",IF(OR(VALUE(LEFT(O7534,2))&gt;IF(RIGHT(J7534,1)="M",7,19),AND(OR(LEFT(O7534,2)={"07","19"}),VALUE(RIGHT(O7534,2))&gt;5)),TRUE,FALSE))</f>
        <v/>
      </c>
    </row>
    <row r="7535" spans="12:20" x14ac:dyDescent="0.25">
      <c r="L7535" s="75">
        <f>COUNTIF($B$2:B7535,B7535)</f>
        <v>0</v>
      </c>
      <c r="M7535" s="75">
        <f>COUNTIF($L$2:L7535,4)</f>
        <v>42</v>
      </c>
      <c r="N7535" s="76" t="str">
        <f t="shared" si="589"/>
        <v>0</v>
      </c>
      <c r="O7535" s="76" t="str">
        <f t="shared" si="585"/>
        <v/>
      </c>
      <c r="P7535" s="75" t="str">
        <f t="shared" si="586"/>
        <v/>
      </c>
      <c r="Q7535" s="77" t="str">
        <f t="shared" si="587"/>
        <v/>
      </c>
      <c r="R7535" s="77" t="str">
        <f t="shared" si="588"/>
        <v/>
      </c>
      <c r="S7535" s="77" t="str">
        <f>IF(O7535="","",IF(OR(VALUE(LEFT(O7535,2))&gt;IF(RIGHT(J7535,1)="M",7,19),AND(OR(LEFT(O7535,2)={"07","19"}),VALUE(RIGHT(O7535,2))&gt;15)),TRUE,FALSE))</f>
        <v/>
      </c>
      <c r="T7535" s="77" t="str">
        <f>IF(O7535="","",IF(OR(VALUE(LEFT(O7535,2))&gt;IF(RIGHT(J7535,1)="M",7,19),AND(OR(LEFT(O7535,2)={"07","19"}),VALUE(RIGHT(O7535,2))&gt;5)),TRUE,FALSE))</f>
        <v/>
      </c>
    </row>
    <row r="7536" spans="12:20" x14ac:dyDescent="0.25">
      <c r="L7536" s="75">
        <f>COUNTIF($B$2:B7536,B7536)</f>
        <v>0</v>
      </c>
      <c r="M7536" s="75">
        <f>COUNTIF($L$2:L7536,4)</f>
        <v>42</v>
      </c>
      <c r="N7536" s="76" t="str">
        <f t="shared" si="589"/>
        <v>0</v>
      </c>
      <c r="O7536" s="76" t="str">
        <f t="shared" si="585"/>
        <v/>
      </c>
      <c r="P7536" s="75" t="str">
        <f t="shared" si="586"/>
        <v/>
      </c>
      <c r="Q7536" s="77" t="str">
        <f t="shared" si="587"/>
        <v/>
      </c>
      <c r="R7536" s="77" t="str">
        <f t="shared" si="588"/>
        <v/>
      </c>
      <c r="S7536" s="77" t="str">
        <f>IF(O7536="","",IF(OR(VALUE(LEFT(O7536,2))&gt;IF(RIGHT(J7536,1)="M",7,19),AND(OR(LEFT(O7536,2)={"07","19"}),VALUE(RIGHT(O7536,2))&gt;15)),TRUE,FALSE))</f>
        <v/>
      </c>
      <c r="T7536" s="77" t="str">
        <f>IF(O7536="","",IF(OR(VALUE(LEFT(O7536,2))&gt;IF(RIGHT(J7536,1)="M",7,19),AND(OR(LEFT(O7536,2)={"07","19"}),VALUE(RIGHT(O7536,2))&gt;5)),TRUE,FALSE))</f>
        <v/>
      </c>
    </row>
    <row r="7537" spans="12:20" x14ac:dyDescent="0.25">
      <c r="L7537" s="75">
        <f>COUNTIF($B$2:B7537,B7537)</f>
        <v>0</v>
      </c>
      <c r="M7537" s="75">
        <f>COUNTIF($L$2:L7537,4)</f>
        <v>42</v>
      </c>
      <c r="N7537" s="76" t="str">
        <f t="shared" si="589"/>
        <v>0</v>
      </c>
      <c r="O7537" s="76" t="str">
        <f t="shared" si="585"/>
        <v/>
      </c>
      <c r="P7537" s="75" t="str">
        <f t="shared" si="586"/>
        <v/>
      </c>
      <c r="Q7537" s="77" t="str">
        <f t="shared" si="587"/>
        <v/>
      </c>
      <c r="R7537" s="77" t="str">
        <f t="shared" si="588"/>
        <v/>
      </c>
      <c r="S7537" s="77" t="str">
        <f>IF(O7537="","",IF(OR(VALUE(LEFT(O7537,2))&gt;IF(RIGHT(J7537,1)="M",7,19),AND(OR(LEFT(O7537,2)={"07","19"}),VALUE(RIGHT(O7537,2))&gt;15)),TRUE,FALSE))</f>
        <v/>
      </c>
      <c r="T7537" s="77" t="str">
        <f>IF(O7537="","",IF(OR(VALUE(LEFT(O7537,2))&gt;IF(RIGHT(J7537,1)="M",7,19),AND(OR(LEFT(O7537,2)={"07","19"}),VALUE(RIGHT(O7537,2))&gt;5)),TRUE,FALSE))</f>
        <v/>
      </c>
    </row>
    <row r="7538" spans="12:20" x14ac:dyDescent="0.25">
      <c r="L7538" s="75">
        <f>COUNTIF($B$2:B7538,B7538)</f>
        <v>0</v>
      </c>
      <c r="M7538" s="75">
        <f>COUNTIF($L$2:L7538,4)</f>
        <v>42</v>
      </c>
      <c r="N7538" s="76" t="str">
        <f t="shared" si="589"/>
        <v>0</v>
      </c>
      <c r="O7538" s="76" t="str">
        <f t="shared" si="585"/>
        <v/>
      </c>
      <c r="P7538" s="75" t="str">
        <f t="shared" si="586"/>
        <v/>
      </c>
      <c r="Q7538" s="77" t="str">
        <f t="shared" si="587"/>
        <v/>
      </c>
      <c r="R7538" s="77" t="str">
        <f t="shared" si="588"/>
        <v/>
      </c>
      <c r="S7538" s="77" t="str">
        <f>IF(O7538="","",IF(OR(VALUE(LEFT(O7538,2))&gt;IF(RIGHT(J7538,1)="M",7,19),AND(OR(LEFT(O7538,2)={"07","19"}),VALUE(RIGHT(O7538,2))&gt;15)),TRUE,FALSE))</f>
        <v/>
      </c>
      <c r="T7538" s="77" t="str">
        <f>IF(O7538="","",IF(OR(VALUE(LEFT(O7538,2))&gt;IF(RIGHT(J7538,1)="M",7,19),AND(OR(LEFT(O7538,2)={"07","19"}),VALUE(RIGHT(O7538,2))&gt;5)),TRUE,FALSE))</f>
        <v/>
      </c>
    </row>
    <row r="7539" spans="12:20" x14ac:dyDescent="0.25">
      <c r="L7539" s="75">
        <f>COUNTIF($B$2:B7539,B7539)</f>
        <v>0</v>
      </c>
      <c r="M7539" s="75">
        <f>COUNTIF($L$2:L7539,4)</f>
        <v>42</v>
      </c>
      <c r="N7539" s="76" t="str">
        <f t="shared" si="589"/>
        <v>0</v>
      </c>
      <c r="O7539" s="76" t="str">
        <f t="shared" si="585"/>
        <v/>
      </c>
      <c r="P7539" s="75" t="str">
        <f t="shared" si="586"/>
        <v/>
      </c>
      <c r="Q7539" s="77" t="str">
        <f t="shared" si="587"/>
        <v/>
      </c>
      <c r="R7539" s="77" t="str">
        <f t="shared" si="588"/>
        <v/>
      </c>
      <c r="S7539" s="77" t="str">
        <f>IF(O7539="","",IF(OR(VALUE(LEFT(O7539,2))&gt;IF(RIGHT(J7539,1)="M",7,19),AND(OR(LEFT(O7539,2)={"07","19"}),VALUE(RIGHT(O7539,2))&gt;15)),TRUE,FALSE))</f>
        <v/>
      </c>
      <c r="T7539" s="77" t="str">
        <f>IF(O7539="","",IF(OR(VALUE(LEFT(O7539,2))&gt;IF(RIGHT(J7539,1)="M",7,19),AND(OR(LEFT(O7539,2)={"07","19"}),VALUE(RIGHT(O7539,2))&gt;5)),TRUE,FALSE))</f>
        <v/>
      </c>
    </row>
    <row r="7540" spans="12:20" x14ac:dyDescent="0.25">
      <c r="L7540" s="75">
        <f>COUNTIF($B$2:B7540,B7540)</f>
        <v>0</v>
      </c>
      <c r="M7540" s="75">
        <f>COUNTIF($L$2:L7540,4)</f>
        <v>42</v>
      </c>
      <c r="N7540" s="76" t="str">
        <f t="shared" si="589"/>
        <v>0</v>
      </c>
      <c r="O7540" s="76" t="str">
        <f t="shared" si="585"/>
        <v/>
      </c>
      <c r="P7540" s="75" t="str">
        <f t="shared" si="586"/>
        <v/>
      </c>
      <c r="Q7540" s="77" t="str">
        <f t="shared" si="587"/>
        <v/>
      </c>
      <c r="R7540" s="77" t="str">
        <f t="shared" si="588"/>
        <v/>
      </c>
      <c r="S7540" s="77" t="str">
        <f>IF(O7540="","",IF(OR(VALUE(LEFT(O7540,2))&gt;IF(RIGHT(J7540,1)="M",7,19),AND(OR(LEFT(O7540,2)={"07","19"}),VALUE(RIGHT(O7540,2))&gt;15)),TRUE,FALSE))</f>
        <v/>
      </c>
      <c r="T7540" s="77" t="str">
        <f>IF(O7540="","",IF(OR(VALUE(LEFT(O7540,2))&gt;IF(RIGHT(J7540,1)="M",7,19),AND(OR(LEFT(O7540,2)={"07","19"}),VALUE(RIGHT(O7540,2))&gt;5)),TRUE,FALSE))</f>
        <v/>
      </c>
    </row>
    <row r="7541" spans="12:20" x14ac:dyDescent="0.25">
      <c r="L7541" s="75">
        <f>COUNTIF($B$2:B7541,B7541)</f>
        <v>0</v>
      </c>
      <c r="M7541" s="75">
        <f>COUNTIF($L$2:L7541,4)</f>
        <v>42</v>
      </c>
      <c r="N7541" s="76" t="str">
        <f t="shared" si="589"/>
        <v>0</v>
      </c>
      <c r="O7541" s="76" t="str">
        <f t="shared" si="585"/>
        <v/>
      </c>
      <c r="P7541" s="75" t="str">
        <f t="shared" si="586"/>
        <v/>
      </c>
      <c r="Q7541" s="77" t="str">
        <f t="shared" si="587"/>
        <v/>
      </c>
      <c r="R7541" s="77" t="str">
        <f t="shared" si="588"/>
        <v/>
      </c>
      <c r="S7541" s="77" t="str">
        <f>IF(O7541="","",IF(OR(VALUE(LEFT(O7541,2))&gt;IF(RIGHT(J7541,1)="M",7,19),AND(OR(LEFT(O7541,2)={"07","19"}),VALUE(RIGHT(O7541,2))&gt;15)),TRUE,FALSE))</f>
        <v/>
      </c>
      <c r="T7541" s="77" t="str">
        <f>IF(O7541="","",IF(OR(VALUE(LEFT(O7541,2))&gt;IF(RIGHT(J7541,1)="M",7,19),AND(OR(LEFT(O7541,2)={"07","19"}),VALUE(RIGHT(O7541,2))&gt;5)),TRUE,FALSE))</f>
        <v/>
      </c>
    </row>
    <row r="7542" spans="12:20" x14ac:dyDescent="0.25">
      <c r="L7542" s="75">
        <f>COUNTIF($B$2:B7542,B7542)</f>
        <v>0</v>
      </c>
      <c r="M7542" s="75">
        <f>COUNTIF($L$2:L7542,4)</f>
        <v>42</v>
      </c>
      <c r="N7542" s="76" t="str">
        <f t="shared" si="589"/>
        <v>0</v>
      </c>
      <c r="O7542" s="76" t="str">
        <f t="shared" si="585"/>
        <v/>
      </c>
      <c r="P7542" s="75" t="str">
        <f t="shared" si="586"/>
        <v/>
      </c>
      <c r="Q7542" s="77" t="str">
        <f t="shared" si="587"/>
        <v/>
      </c>
      <c r="R7542" s="77" t="str">
        <f t="shared" si="588"/>
        <v/>
      </c>
      <c r="S7542" s="77" t="str">
        <f>IF(O7542="","",IF(OR(VALUE(LEFT(O7542,2))&gt;IF(RIGHT(J7542,1)="M",7,19),AND(OR(LEFT(O7542,2)={"07","19"}),VALUE(RIGHT(O7542,2))&gt;15)),TRUE,FALSE))</f>
        <v/>
      </c>
      <c r="T7542" s="77" t="str">
        <f>IF(O7542="","",IF(OR(VALUE(LEFT(O7542,2))&gt;IF(RIGHT(J7542,1)="M",7,19),AND(OR(LEFT(O7542,2)={"07","19"}),VALUE(RIGHT(O7542,2))&gt;5)),TRUE,FALSE))</f>
        <v/>
      </c>
    </row>
    <row r="7543" spans="12:20" x14ac:dyDescent="0.25">
      <c r="L7543" s="75">
        <f>COUNTIF($B$2:B7543,B7543)</f>
        <v>0</v>
      </c>
      <c r="M7543" s="75">
        <f>COUNTIF($L$2:L7543,4)</f>
        <v>42</v>
      </c>
      <c r="N7543" s="76" t="str">
        <f t="shared" si="589"/>
        <v>0</v>
      </c>
      <c r="O7543" s="76" t="str">
        <f t="shared" si="585"/>
        <v/>
      </c>
      <c r="P7543" s="75" t="str">
        <f t="shared" si="586"/>
        <v/>
      </c>
      <c r="Q7543" s="77" t="str">
        <f t="shared" si="587"/>
        <v/>
      </c>
      <c r="R7543" s="77" t="str">
        <f t="shared" si="588"/>
        <v/>
      </c>
      <c r="S7543" s="77" t="str">
        <f>IF(O7543="","",IF(OR(VALUE(LEFT(O7543,2))&gt;IF(RIGHT(J7543,1)="M",7,19),AND(OR(LEFT(O7543,2)={"07","19"}),VALUE(RIGHT(O7543,2))&gt;15)),TRUE,FALSE))</f>
        <v/>
      </c>
      <c r="T7543" s="77" t="str">
        <f>IF(O7543="","",IF(OR(VALUE(LEFT(O7543,2))&gt;IF(RIGHT(J7543,1)="M",7,19),AND(OR(LEFT(O7543,2)={"07","19"}),VALUE(RIGHT(O7543,2))&gt;5)),TRUE,FALSE))</f>
        <v/>
      </c>
    </row>
    <row r="7544" spans="12:20" x14ac:dyDescent="0.25">
      <c r="L7544" s="75">
        <f>COUNTIF($B$2:B7544,B7544)</f>
        <v>0</v>
      </c>
      <c r="M7544" s="75">
        <f>COUNTIF($L$2:L7544,4)</f>
        <v>42</v>
      </c>
      <c r="N7544" s="76" t="str">
        <f t="shared" si="589"/>
        <v>0</v>
      </c>
      <c r="O7544" s="76" t="str">
        <f t="shared" si="585"/>
        <v/>
      </c>
      <c r="P7544" s="75" t="str">
        <f t="shared" si="586"/>
        <v/>
      </c>
      <c r="Q7544" s="77" t="str">
        <f t="shared" si="587"/>
        <v/>
      </c>
      <c r="R7544" s="77" t="str">
        <f t="shared" si="588"/>
        <v/>
      </c>
      <c r="S7544" s="77" t="str">
        <f>IF(O7544="","",IF(OR(VALUE(LEFT(O7544,2))&gt;IF(RIGHT(J7544,1)="M",7,19),AND(OR(LEFT(O7544,2)={"07","19"}),VALUE(RIGHT(O7544,2))&gt;15)),TRUE,FALSE))</f>
        <v/>
      </c>
      <c r="T7544" s="77" t="str">
        <f>IF(O7544="","",IF(OR(VALUE(LEFT(O7544,2))&gt;IF(RIGHT(J7544,1)="M",7,19),AND(OR(LEFT(O7544,2)={"07","19"}),VALUE(RIGHT(O7544,2))&gt;5)),TRUE,FALSE))</f>
        <v/>
      </c>
    </row>
    <row r="7545" spans="12:20" x14ac:dyDescent="0.25">
      <c r="L7545" s="75">
        <f>COUNTIF($B$2:B7545,B7545)</f>
        <v>0</v>
      </c>
      <c r="M7545" s="75">
        <f>COUNTIF($L$2:L7545,4)</f>
        <v>42</v>
      </c>
      <c r="N7545" s="76" t="str">
        <f t="shared" si="589"/>
        <v>0</v>
      </c>
      <c r="O7545" s="76" t="str">
        <f t="shared" si="585"/>
        <v/>
      </c>
      <c r="P7545" s="75" t="str">
        <f t="shared" si="586"/>
        <v/>
      </c>
      <c r="Q7545" s="77" t="str">
        <f t="shared" si="587"/>
        <v/>
      </c>
      <c r="R7545" s="77" t="str">
        <f t="shared" si="588"/>
        <v/>
      </c>
      <c r="S7545" s="77" t="str">
        <f>IF(O7545="","",IF(OR(VALUE(LEFT(O7545,2))&gt;IF(RIGHT(J7545,1)="M",7,19),AND(OR(LEFT(O7545,2)={"07","19"}),VALUE(RIGHT(O7545,2))&gt;15)),TRUE,FALSE))</f>
        <v/>
      </c>
      <c r="T7545" s="77" t="str">
        <f>IF(O7545="","",IF(OR(VALUE(LEFT(O7545,2))&gt;IF(RIGHT(J7545,1)="M",7,19),AND(OR(LEFT(O7545,2)={"07","19"}),VALUE(RIGHT(O7545,2))&gt;5)),TRUE,FALSE))</f>
        <v/>
      </c>
    </row>
    <row r="7546" spans="12:20" x14ac:dyDescent="0.25">
      <c r="L7546" s="75">
        <f>COUNTIF($B$2:B7546,B7546)</f>
        <v>0</v>
      </c>
      <c r="M7546" s="75">
        <f>COUNTIF($L$2:L7546,4)</f>
        <v>42</v>
      </c>
      <c r="N7546" s="76" t="str">
        <f t="shared" si="589"/>
        <v>0</v>
      </c>
      <c r="O7546" s="76" t="str">
        <f t="shared" si="585"/>
        <v/>
      </c>
      <c r="P7546" s="75" t="str">
        <f t="shared" si="586"/>
        <v/>
      </c>
      <c r="Q7546" s="77" t="str">
        <f t="shared" si="587"/>
        <v/>
      </c>
      <c r="R7546" s="77" t="str">
        <f t="shared" si="588"/>
        <v/>
      </c>
      <c r="S7546" s="77" t="str">
        <f>IF(O7546="","",IF(OR(VALUE(LEFT(O7546,2))&gt;IF(RIGHT(J7546,1)="M",7,19),AND(OR(LEFT(O7546,2)={"07","19"}),VALUE(RIGHT(O7546,2))&gt;15)),TRUE,FALSE))</f>
        <v/>
      </c>
      <c r="T7546" s="77" t="str">
        <f>IF(O7546="","",IF(OR(VALUE(LEFT(O7546,2))&gt;IF(RIGHT(J7546,1)="M",7,19),AND(OR(LEFT(O7546,2)={"07","19"}),VALUE(RIGHT(O7546,2))&gt;5)),TRUE,FALSE))</f>
        <v/>
      </c>
    </row>
    <row r="7547" spans="12:20" x14ac:dyDescent="0.25">
      <c r="L7547" s="75">
        <f>COUNTIF($B$2:B7547,B7547)</f>
        <v>0</v>
      </c>
      <c r="M7547" s="75">
        <f>COUNTIF($L$2:L7547,4)</f>
        <v>42</v>
      </c>
      <c r="N7547" s="76" t="str">
        <f t="shared" si="589"/>
        <v>0</v>
      </c>
      <c r="O7547" s="76" t="str">
        <f t="shared" si="585"/>
        <v/>
      </c>
      <c r="P7547" s="75" t="str">
        <f t="shared" si="586"/>
        <v/>
      </c>
      <c r="Q7547" s="77" t="str">
        <f t="shared" si="587"/>
        <v/>
      </c>
      <c r="R7547" s="77" t="str">
        <f t="shared" si="588"/>
        <v/>
      </c>
      <c r="S7547" s="77" t="str">
        <f>IF(O7547="","",IF(OR(VALUE(LEFT(O7547,2))&gt;IF(RIGHT(J7547,1)="M",7,19),AND(OR(LEFT(O7547,2)={"07","19"}),VALUE(RIGHT(O7547,2))&gt;15)),TRUE,FALSE))</f>
        <v/>
      </c>
      <c r="T7547" s="77" t="str">
        <f>IF(O7547="","",IF(OR(VALUE(LEFT(O7547,2))&gt;IF(RIGHT(J7547,1)="M",7,19),AND(OR(LEFT(O7547,2)={"07","19"}),VALUE(RIGHT(O7547,2))&gt;5)),TRUE,FALSE))</f>
        <v/>
      </c>
    </row>
    <row r="7548" spans="12:20" x14ac:dyDescent="0.25">
      <c r="L7548" s="75">
        <f>COUNTIF($B$2:B7548,B7548)</f>
        <v>0</v>
      </c>
      <c r="M7548" s="75">
        <f>COUNTIF($L$2:L7548,4)</f>
        <v>42</v>
      </c>
      <c r="N7548" s="76" t="str">
        <f t="shared" si="589"/>
        <v>0</v>
      </c>
      <c r="O7548" s="76" t="str">
        <f t="shared" si="585"/>
        <v/>
      </c>
      <c r="P7548" s="75" t="str">
        <f t="shared" si="586"/>
        <v/>
      </c>
      <c r="Q7548" s="77" t="str">
        <f t="shared" si="587"/>
        <v/>
      </c>
      <c r="R7548" s="77" t="str">
        <f t="shared" si="588"/>
        <v/>
      </c>
      <c r="S7548" s="77" t="str">
        <f>IF(O7548="","",IF(OR(VALUE(LEFT(O7548,2))&gt;IF(RIGHT(J7548,1)="M",7,19),AND(OR(LEFT(O7548,2)={"07","19"}),VALUE(RIGHT(O7548,2))&gt;15)),TRUE,FALSE))</f>
        <v/>
      </c>
      <c r="T7548" s="77" t="str">
        <f>IF(O7548="","",IF(OR(VALUE(LEFT(O7548,2))&gt;IF(RIGHT(J7548,1)="M",7,19),AND(OR(LEFT(O7548,2)={"07","19"}),VALUE(RIGHT(O7548,2))&gt;5)),TRUE,FALSE))</f>
        <v/>
      </c>
    </row>
    <row r="7549" spans="12:20" x14ac:dyDescent="0.25">
      <c r="L7549" s="75">
        <f>COUNTIF($B$2:B7549,B7549)</f>
        <v>0</v>
      </c>
      <c r="M7549" s="75">
        <f>COUNTIF($L$2:L7549,4)</f>
        <v>42</v>
      </c>
      <c r="N7549" s="76" t="str">
        <f t="shared" si="589"/>
        <v>0</v>
      </c>
      <c r="O7549" s="76" t="str">
        <f t="shared" si="585"/>
        <v/>
      </c>
      <c r="P7549" s="75" t="str">
        <f t="shared" si="586"/>
        <v/>
      </c>
      <c r="Q7549" s="77" t="str">
        <f t="shared" si="587"/>
        <v/>
      </c>
      <c r="R7549" s="77" t="str">
        <f t="shared" si="588"/>
        <v/>
      </c>
      <c r="S7549" s="77" t="str">
        <f>IF(O7549="","",IF(OR(VALUE(LEFT(O7549,2))&gt;IF(RIGHT(J7549,1)="M",7,19),AND(OR(LEFT(O7549,2)={"07","19"}),VALUE(RIGHT(O7549,2))&gt;15)),TRUE,FALSE))</f>
        <v/>
      </c>
      <c r="T7549" s="77" t="str">
        <f>IF(O7549="","",IF(OR(VALUE(LEFT(O7549,2))&gt;IF(RIGHT(J7549,1)="M",7,19),AND(OR(LEFT(O7549,2)={"07","19"}),VALUE(RIGHT(O7549,2))&gt;5)),TRUE,FALSE))</f>
        <v/>
      </c>
    </row>
    <row r="7550" spans="12:20" x14ac:dyDescent="0.25">
      <c r="L7550" s="75">
        <f>COUNTIF($B$2:B7550,B7550)</f>
        <v>0</v>
      </c>
      <c r="M7550" s="75">
        <f>COUNTIF($L$2:L7550,4)</f>
        <v>42</v>
      </c>
      <c r="N7550" s="76" t="str">
        <f t="shared" si="589"/>
        <v>0</v>
      </c>
      <c r="O7550" s="76" t="str">
        <f t="shared" si="585"/>
        <v/>
      </c>
      <c r="P7550" s="75" t="str">
        <f t="shared" si="586"/>
        <v/>
      </c>
      <c r="Q7550" s="77" t="str">
        <f t="shared" si="587"/>
        <v/>
      </c>
      <c r="R7550" s="77" t="str">
        <f t="shared" si="588"/>
        <v/>
      </c>
      <c r="S7550" s="77" t="str">
        <f>IF(O7550="","",IF(OR(VALUE(LEFT(O7550,2))&gt;IF(RIGHT(J7550,1)="M",7,19),AND(OR(LEFT(O7550,2)={"07","19"}),VALUE(RIGHT(O7550,2))&gt;15)),TRUE,FALSE))</f>
        <v/>
      </c>
      <c r="T7550" s="77" t="str">
        <f>IF(O7550="","",IF(OR(VALUE(LEFT(O7550,2))&gt;IF(RIGHT(J7550,1)="M",7,19),AND(OR(LEFT(O7550,2)={"07","19"}),VALUE(RIGHT(O7550,2))&gt;5)),TRUE,FALSE))</f>
        <v/>
      </c>
    </row>
    <row r="7551" spans="12:20" x14ac:dyDescent="0.25">
      <c r="L7551" s="75">
        <f>COUNTIF($B$2:B7551,B7551)</f>
        <v>0</v>
      </c>
      <c r="M7551" s="75">
        <f>COUNTIF($L$2:L7551,4)</f>
        <v>42</v>
      </c>
      <c r="N7551" s="76" t="str">
        <f t="shared" si="589"/>
        <v>0</v>
      </c>
      <c r="O7551" s="76" t="str">
        <f t="shared" si="585"/>
        <v/>
      </c>
      <c r="P7551" s="75" t="str">
        <f t="shared" si="586"/>
        <v/>
      </c>
      <c r="Q7551" s="77" t="str">
        <f t="shared" si="587"/>
        <v/>
      </c>
      <c r="R7551" s="77" t="str">
        <f t="shared" si="588"/>
        <v/>
      </c>
      <c r="S7551" s="77" t="str">
        <f>IF(O7551="","",IF(OR(VALUE(LEFT(O7551,2))&gt;IF(RIGHT(J7551,1)="M",7,19),AND(OR(LEFT(O7551,2)={"07","19"}),VALUE(RIGHT(O7551,2))&gt;15)),TRUE,FALSE))</f>
        <v/>
      </c>
      <c r="T7551" s="77" t="str">
        <f>IF(O7551="","",IF(OR(VALUE(LEFT(O7551,2))&gt;IF(RIGHT(J7551,1)="M",7,19),AND(OR(LEFT(O7551,2)={"07","19"}),VALUE(RIGHT(O7551,2))&gt;5)),TRUE,FALSE))</f>
        <v/>
      </c>
    </row>
    <row r="7552" spans="12:20" x14ac:dyDescent="0.25">
      <c r="L7552" s="75">
        <f>COUNTIF($B$2:B7552,B7552)</f>
        <v>0</v>
      </c>
      <c r="M7552" s="75">
        <f>COUNTIF($L$2:L7552,4)</f>
        <v>42</v>
      </c>
      <c r="N7552" s="76" t="str">
        <f t="shared" si="589"/>
        <v>0</v>
      </c>
      <c r="O7552" s="76" t="str">
        <f t="shared" si="585"/>
        <v/>
      </c>
      <c r="P7552" s="75" t="str">
        <f t="shared" si="586"/>
        <v/>
      </c>
      <c r="Q7552" s="77" t="str">
        <f t="shared" si="587"/>
        <v/>
      </c>
      <c r="R7552" s="77" t="str">
        <f t="shared" si="588"/>
        <v/>
      </c>
      <c r="S7552" s="77" t="str">
        <f>IF(O7552="","",IF(OR(VALUE(LEFT(O7552,2))&gt;IF(RIGHT(J7552,1)="M",7,19),AND(OR(LEFT(O7552,2)={"07","19"}),VALUE(RIGHT(O7552,2))&gt;15)),TRUE,FALSE))</f>
        <v/>
      </c>
      <c r="T7552" s="77" t="str">
        <f>IF(O7552="","",IF(OR(VALUE(LEFT(O7552,2))&gt;IF(RIGHT(J7552,1)="M",7,19),AND(OR(LEFT(O7552,2)={"07","19"}),VALUE(RIGHT(O7552,2))&gt;5)),TRUE,FALSE))</f>
        <v/>
      </c>
    </row>
    <row r="7553" spans="12:20" x14ac:dyDescent="0.25">
      <c r="L7553" s="75">
        <f>COUNTIF($B$2:B7553,B7553)</f>
        <v>0</v>
      </c>
      <c r="M7553" s="75">
        <f>COUNTIF($L$2:L7553,4)</f>
        <v>42</v>
      </c>
      <c r="N7553" s="76" t="str">
        <f t="shared" si="589"/>
        <v>0</v>
      </c>
      <c r="O7553" s="76" t="str">
        <f t="shared" si="585"/>
        <v/>
      </c>
      <c r="P7553" s="75" t="str">
        <f t="shared" si="586"/>
        <v/>
      </c>
      <c r="Q7553" s="77" t="str">
        <f t="shared" si="587"/>
        <v/>
      </c>
      <c r="R7553" s="77" t="str">
        <f t="shared" si="588"/>
        <v/>
      </c>
      <c r="S7553" s="77" t="str">
        <f>IF(O7553="","",IF(OR(VALUE(LEFT(O7553,2))&gt;IF(RIGHT(J7553,1)="M",7,19),AND(OR(LEFT(O7553,2)={"07","19"}),VALUE(RIGHT(O7553,2))&gt;15)),TRUE,FALSE))</f>
        <v/>
      </c>
      <c r="T7553" s="77" t="str">
        <f>IF(O7553="","",IF(OR(VALUE(LEFT(O7553,2))&gt;IF(RIGHT(J7553,1)="M",7,19),AND(OR(LEFT(O7553,2)={"07","19"}),VALUE(RIGHT(O7553,2))&gt;5)),TRUE,FALSE))</f>
        <v/>
      </c>
    </row>
    <row r="7554" spans="12:20" x14ac:dyDescent="0.25">
      <c r="L7554" s="75">
        <f>COUNTIF($B$2:B7554,B7554)</f>
        <v>0</v>
      </c>
      <c r="M7554" s="75">
        <f>COUNTIF($L$2:L7554,4)</f>
        <v>42</v>
      </c>
      <c r="N7554" s="76" t="str">
        <f t="shared" si="589"/>
        <v>0</v>
      </c>
      <c r="O7554" s="76" t="str">
        <f t="shared" ref="O7554:O7617" si="590">TRIM(SUBSTITUTE(SUBSTITUTE(D7554,"+",""),"_",""))</f>
        <v/>
      </c>
      <c r="P7554" s="75" t="str">
        <f t="shared" ref="P7554:P7617" si="591">TRIM(SUBSTITUTE(SUBSTITUTE(E7554,"+",""),"_",""))</f>
        <v/>
      </c>
      <c r="Q7554" s="77" t="str">
        <f t="shared" ref="Q7554:Q7617" si="592">IFERROR(IF(RIGHT(P7554,2)&lt;RIGHT(O7554,2),IF(P7554&lt;O7554,P7554+2360-O7554,P7554-40-O7554),IF(P7554&lt;O7554,P7554+2400-O7554,P7554-O7554)),"")</f>
        <v/>
      </c>
      <c r="R7554" s="77" t="str">
        <f t="shared" ref="R7554:R7617" si="593">IFERROR(ROUNDDOWN(Q7554/100,0),"")</f>
        <v/>
      </c>
      <c r="S7554" s="77" t="str">
        <f>IF(O7554="","",IF(OR(VALUE(LEFT(O7554,2))&gt;IF(RIGHT(J7554,1)="M",7,19),AND(OR(LEFT(O7554,2)={"07","19"}),VALUE(RIGHT(O7554,2))&gt;15)),TRUE,FALSE))</f>
        <v/>
      </c>
      <c r="T7554" s="77" t="str">
        <f>IF(O7554="","",IF(OR(VALUE(LEFT(O7554,2))&gt;IF(RIGHT(J7554,1)="M",7,19),AND(OR(LEFT(O7554,2)={"07","19"}),VALUE(RIGHT(O7554,2))&gt;5)),TRUE,FALSE))</f>
        <v/>
      </c>
    </row>
    <row r="7555" spans="12:20" x14ac:dyDescent="0.25">
      <c r="L7555" s="75">
        <f>COUNTIF($B$2:B7555,B7555)</f>
        <v>0</v>
      </c>
      <c r="M7555" s="75">
        <f>COUNTIF($L$2:L7555,4)</f>
        <v>42</v>
      </c>
      <c r="N7555" s="76" t="str">
        <f t="shared" ref="N7555:N7618" si="594">A7555&amp;DAY(C7555)</f>
        <v>0</v>
      </c>
      <c r="O7555" s="76" t="str">
        <f t="shared" si="590"/>
        <v/>
      </c>
      <c r="P7555" s="75" t="str">
        <f t="shared" si="591"/>
        <v/>
      </c>
      <c r="Q7555" s="77" t="str">
        <f t="shared" si="592"/>
        <v/>
      </c>
      <c r="R7555" s="77" t="str">
        <f t="shared" si="593"/>
        <v/>
      </c>
      <c r="S7555" s="77" t="str">
        <f>IF(O7555="","",IF(OR(VALUE(LEFT(O7555,2))&gt;IF(RIGHT(J7555,1)="M",7,19),AND(OR(LEFT(O7555,2)={"07","19"}),VALUE(RIGHT(O7555,2))&gt;15)),TRUE,FALSE))</f>
        <v/>
      </c>
      <c r="T7555" s="77" t="str">
        <f>IF(O7555="","",IF(OR(VALUE(LEFT(O7555,2))&gt;IF(RIGHT(J7555,1)="M",7,19),AND(OR(LEFT(O7555,2)={"07","19"}),VALUE(RIGHT(O7555,2))&gt;5)),TRUE,FALSE))</f>
        <v/>
      </c>
    </row>
    <row r="7556" spans="12:20" x14ac:dyDescent="0.25">
      <c r="L7556" s="75">
        <f>COUNTIF($B$2:B7556,B7556)</f>
        <v>0</v>
      </c>
      <c r="M7556" s="75">
        <f>COUNTIF($L$2:L7556,4)</f>
        <v>42</v>
      </c>
      <c r="N7556" s="76" t="str">
        <f t="shared" si="594"/>
        <v>0</v>
      </c>
      <c r="O7556" s="76" t="str">
        <f t="shared" si="590"/>
        <v/>
      </c>
      <c r="P7556" s="75" t="str">
        <f t="shared" si="591"/>
        <v/>
      </c>
      <c r="Q7556" s="77" t="str">
        <f t="shared" si="592"/>
        <v/>
      </c>
      <c r="R7556" s="77" t="str">
        <f t="shared" si="593"/>
        <v/>
      </c>
      <c r="S7556" s="77" t="str">
        <f>IF(O7556="","",IF(OR(VALUE(LEFT(O7556,2))&gt;IF(RIGHT(J7556,1)="M",7,19),AND(OR(LEFT(O7556,2)={"07","19"}),VALUE(RIGHT(O7556,2))&gt;15)),TRUE,FALSE))</f>
        <v/>
      </c>
      <c r="T7556" s="77" t="str">
        <f>IF(O7556="","",IF(OR(VALUE(LEFT(O7556,2))&gt;IF(RIGHT(J7556,1)="M",7,19),AND(OR(LEFT(O7556,2)={"07","19"}),VALUE(RIGHT(O7556,2))&gt;5)),TRUE,FALSE))</f>
        <v/>
      </c>
    </row>
    <row r="7557" spans="12:20" x14ac:dyDescent="0.25">
      <c r="L7557" s="75">
        <f>COUNTIF($B$2:B7557,B7557)</f>
        <v>0</v>
      </c>
      <c r="M7557" s="75">
        <f>COUNTIF($L$2:L7557,4)</f>
        <v>42</v>
      </c>
      <c r="N7557" s="76" t="str">
        <f t="shared" si="594"/>
        <v>0</v>
      </c>
      <c r="O7557" s="76" t="str">
        <f t="shared" si="590"/>
        <v/>
      </c>
      <c r="P7557" s="75" t="str">
        <f t="shared" si="591"/>
        <v/>
      </c>
      <c r="Q7557" s="77" t="str">
        <f t="shared" si="592"/>
        <v/>
      </c>
      <c r="R7557" s="77" t="str">
        <f t="shared" si="593"/>
        <v/>
      </c>
      <c r="S7557" s="77" t="str">
        <f>IF(O7557="","",IF(OR(VALUE(LEFT(O7557,2))&gt;IF(RIGHT(J7557,1)="M",7,19),AND(OR(LEFT(O7557,2)={"07","19"}),VALUE(RIGHT(O7557,2))&gt;15)),TRUE,FALSE))</f>
        <v/>
      </c>
      <c r="T7557" s="77" t="str">
        <f>IF(O7557="","",IF(OR(VALUE(LEFT(O7557,2))&gt;IF(RIGHT(J7557,1)="M",7,19),AND(OR(LEFT(O7557,2)={"07","19"}),VALUE(RIGHT(O7557,2))&gt;5)),TRUE,FALSE))</f>
        <v/>
      </c>
    </row>
    <row r="7558" spans="12:20" x14ac:dyDescent="0.25">
      <c r="L7558" s="75">
        <f>COUNTIF($B$2:B7558,B7558)</f>
        <v>0</v>
      </c>
      <c r="M7558" s="75">
        <f>COUNTIF($L$2:L7558,4)</f>
        <v>42</v>
      </c>
      <c r="N7558" s="76" t="str">
        <f t="shared" si="594"/>
        <v>0</v>
      </c>
      <c r="O7558" s="76" t="str">
        <f t="shared" si="590"/>
        <v/>
      </c>
      <c r="P7558" s="75" t="str">
        <f t="shared" si="591"/>
        <v/>
      </c>
      <c r="Q7558" s="77" t="str">
        <f t="shared" si="592"/>
        <v/>
      </c>
      <c r="R7558" s="77" t="str">
        <f t="shared" si="593"/>
        <v/>
      </c>
      <c r="S7558" s="77" t="str">
        <f>IF(O7558="","",IF(OR(VALUE(LEFT(O7558,2))&gt;IF(RIGHT(J7558,1)="M",7,19),AND(OR(LEFT(O7558,2)={"07","19"}),VALUE(RIGHT(O7558,2))&gt;15)),TRUE,FALSE))</f>
        <v/>
      </c>
      <c r="T7558" s="77" t="str">
        <f>IF(O7558="","",IF(OR(VALUE(LEFT(O7558,2))&gt;IF(RIGHT(J7558,1)="M",7,19),AND(OR(LEFT(O7558,2)={"07","19"}),VALUE(RIGHT(O7558,2))&gt;5)),TRUE,FALSE))</f>
        <v/>
      </c>
    </row>
    <row r="7559" spans="12:20" x14ac:dyDescent="0.25">
      <c r="L7559" s="75">
        <f>COUNTIF($B$2:B7559,B7559)</f>
        <v>0</v>
      </c>
      <c r="M7559" s="75">
        <f>COUNTIF($L$2:L7559,4)</f>
        <v>42</v>
      </c>
      <c r="N7559" s="76" t="str">
        <f t="shared" si="594"/>
        <v>0</v>
      </c>
      <c r="O7559" s="76" t="str">
        <f t="shared" si="590"/>
        <v/>
      </c>
      <c r="P7559" s="75" t="str">
        <f t="shared" si="591"/>
        <v/>
      </c>
      <c r="Q7559" s="77" t="str">
        <f t="shared" si="592"/>
        <v/>
      </c>
      <c r="R7559" s="77" t="str">
        <f t="shared" si="593"/>
        <v/>
      </c>
      <c r="S7559" s="77" t="str">
        <f>IF(O7559="","",IF(OR(VALUE(LEFT(O7559,2))&gt;IF(RIGHT(J7559,1)="M",7,19),AND(OR(LEFT(O7559,2)={"07","19"}),VALUE(RIGHT(O7559,2))&gt;15)),TRUE,FALSE))</f>
        <v/>
      </c>
      <c r="T7559" s="77" t="str">
        <f>IF(O7559="","",IF(OR(VALUE(LEFT(O7559,2))&gt;IF(RIGHT(J7559,1)="M",7,19),AND(OR(LEFT(O7559,2)={"07","19"}),VALUE(RIGHT(O7559,2))&gt;5)),TRUE,FALSE))</f>
        <v/>
      </c>
    </row>
    <row r="7560" spans="12:20" x14ac:dyDescent="0.25">
      <c r="L7560" s="75">
        <f>COUNTIF($B$2:B7560,B7560)</f>
        <v>0</v>
      </c>
      <c r="M7560" s="75">
        <f>COUNTIF($L$2:L7560,4)</f>
        <v>42</v>
      </c>
      <c r="N7560" s="76" t="str">
        <f t="shared" si="594"/>
        <v>0</v>
      </c>
      <c r="O7560" s="76" t="str">
        <f t="shared" si="590"/>
        <v/>
      </c>
      <c r="P7560" s="75" t="str">
        <f t="shared" si="591"/>
        <v/>
      </c>
      <c r="Q7560" s="77" t="str">
        <f t="shared" si="592"/>
        <v/>
      </c>
      <c r="R7560" s="77" t="str">
        <f t="shared" si="593"/>
        <v/>
      </c>
      <c r="S7560" s="77" t="str">
        <f>IF(O7560="","",IF(OR(VALUE(LEFT(O7560,2))&gt;IF(RIGHT(J7560,1)="M",7,19),AND(OR(LEFT(O7560,2)={"07","19"}),VALUE(RIGHT(O7560,2))&gt;15)),TRUE,FALSE))</f>
        <v/>
      </c>
      <c r="T7560" s="77" t="str">
        <f>IF(O7560="","",IF(OR(VALUE(LEFT(O7560,2))&gt;IF(RIGHT(J7560,1)="M",7,19),AND(OR(LEFT(O7560,2)={"07","19"}),VALUE(RIGHT(O7560,2))&gt;5)),TRUE,FALSE))</f>
        <v/>
      </c>
    </row>
    <row r="7561" spans="12:20" x14ac:dyDescent="0.25">
      <c r="L7561" s="75">
        <f>COUNTIF($B$2:B7561,B7561)</f>
        <v>0</v>
      </c>
      <c r="M7561" s="75">
        <f>COUNTIF($L$2:L7561,4)</f>
        <v>42</v>
      </c>
      <c r="N7561" s="76" t="str">
        <f t="shared" si="594"/>
        <v>0</v>
      </c>
      <c r="O7561" s="76" t="str">
        <f t="shared" si="590"/>
        <v/>
      </c>
      <c r="P7561" s="75" t="str">
        <f t="shared" si="591"/>
        <v/>
      </c>
      <c r="Q7561" s="77" t="str">
        <f t="shared" si="592"/>
        <v/>
      </c>
      <c r="R7561" s="77" t="str">
        <f t="shared" si="593"/>
        <v/>
      </c>
      <c r="S7561" s="77" t="str">
        <f>IF(O7561="","",IF(OR(VALUE(LEFT(O7561,2))&gt;IF(RIGHT(J7561,1)="M",7,19),AND(OR(LEFT(O7561,2)={"07","19"}),VALUE(RIGHT(O7561,2))&gt;15)),TRUE,FALSE))</f>
        <v/>
      </c>
      <c r="T7561" s="77" t="str">
        <f>IF(O7561="","",IF(OR(VALUE(LEFT(O7561,2))&gt;IF(RIGHT(J7561,1)="M",7,19),AND(OR(LEFT(O7561,2)={"07","19"}),VALUE(RIGHT(O7561,2))&gt;5)),TRUE,FALSE))</f>
        <v/>
      </c>
    </row>
    <row r="7562" spans="12:20" x14ac:dyDescent="0.25">
      <c r="L7562" s="75">
        <f>COUNTIF($B$2:B7562,B7562)</f>
        <v>0</v>
      </c>
      <c r="M7562" s="75">
        <f>COUNTIF($L$2:L7562,4)</f>
        <v>42</v>
      </c>
      <c r="N7562" s="76" t="str">
        <f t="shared" si="594"/>
        <v>0</v>
      </c>
      <c r="O7562" s="76" t="str">
        <f t="shared" si="590"/>
        <v/>
      </c>
      <c r="P7562" s="75" t="str">
        <f t="shared" si="591"/>
        <v/>
      </c>
      <c r="Q7562" s="77" t="str">
        <f t="shared" si="592"/>
        <v/>
      </c>
      <c r="R7562" s="77" t="str">
        <f t="shared" si="593"/>
        <v/>
      </c>
      <c r="S7562" s="77" t="str">
        <f>IF(O7562="","",IF(OR(VALUE(LEFT(O7562,2))&gt;IF(RIGHT(J7562,1)="M",7,19),AND(OR(LEFT(O7562,2)={"07","19"}),VALUE(RIGHT(O7562,2))&gt;15)),TRUE,FALSE))</f>
        <v/>
      </c>
      <c r="T7562" s="77" t="str">
        <f>IF(O7562="","",IF(OR(VALUE(LEFT(O7562,2))&gt;IF(RIGHT(J7562,1)="M",7,19),AND(OR(LEFT(O7562,2)={"07","19"}),VALUE(RIGHT(O7562,2))&gt;5)),TRUE,FALSE))</f>
        <v/>
      </c>
    </row>
    <row r="7563" spans="12:20" x14ac:dyDescent="0.25">
      <c r="L7563" s="75">
        <f>COUNTIF($B$2:B7563,B7563)</f>
        <v>0</v>
      </c>
      <c r="M7563" s="75">
        <f>COUNTIF($L$2:L7563,4)</f>
        <v>42</v>
      </c>
      <c r="N7563" s="76" t="str">
        <f t="shared" si="594"/>
        <v>0</v>
      </c>
      <c r="O7563" s="76" t="str">
        <f t="shared" si="590"/>
        <v/>
      </c>
      <c r="P7563" s="75" t="str">
        <f t="shared" si="591"/>
        <v/>
      </c>
      <c r="Q7563" s="77" t="str">
        <f t="shared" si="592"/>
        <v/>
      </c>
      <c r="R7563" s="77" t="str">
        <f t="shared" si="593"/>
        <v/>
      </c>
      <c r="S7563" s="77" t="str">
        <f>IF(O7563="","",IF(OR(VALUE(LEFT(O7563,2))&gt;IF(RIGHT(J7563,1)="M",7,19),AND(OR(LEFT(O7563,2)={"07","19"}),VALUE(RIGHT(O7563,2))&gt;15)),TRUE,FALSE))</f>
        <v/>
      </c>
      <c r="T7563" s="77" t="str">
        <f>IF(O7563="","",IF(OR(VALUE(LEFT(O7563,2))&gt;IF(RIGHT(J7563,1)="M",7,19),AND(OR(LEFT(O7563,2)={"07","19"}),VALUE(RIGHT(O7563,2))&gt;5)),TRUE,FALSE))</f>
        <v/>
      </c>
    </row>
    <row r="7564" spans="12:20" x14ac:dyDescent="0.25">
      <c r="L7564" s="75">
        <f>COUNTIF($B$2:B7564,B7564)</f>
        <v>0</v>
      </c>
      <c r="M7564" s="75">
        <f>COUNTIF($L$2:L7564,4)</f>
        <v>42</v>
      </c>
      <c r="N7564" s="76" t="str">
        <f t="shared" si="594"/>
        <v>0</v>
      </c>
      <c r="O7564" s="76" t="str">
        <f t="shared" si="590"/>
        <v/>
      </c>
      <c r="P7564" s="75" t="str">
        <f t="shared" si="591"/>
        <v/>
      </c>
      <c r="Q7564" s="77" t="str">
        <f t="shared" si="592"/>
        <v/>
      </c>
      <c r="R7564" s="77" t="str">
        <f t="shared" si="593"/>
        <v/>
      </c>
      <c r="S7564" s="77" t="str">
        <f>IF(O7564="","",IF(OR(VALUE(LEFT(O7564,2))&gt;IF(RIGHT(J7564,1)="M",7,19),AND(OR(LEFT(O7564,2)={"07","19"}),VALUE(RIGHT(O7564,2))&gt;15)),TRUE,FALSE))</f>
        <v/>
      </c>
      <c r="T7564" s="77" t="str">
        <f>IF(O7564="","",IF(OR(VALUE(LEFT(O7564,2))&gt;IF(RIGHT(J7564,1)="M",7,19),AND(OR(LEFT(O7564,2)={"07","19"}),VALUE(RIGHT(O7564,2))&gt;5)),TRUE,FALSE))</f>
        <v/>
      </c>
    </row>
    <row r="7565" spans="12:20" x14ac:dyDescent="0.25">
      <c r="L7565" s="75">
        <f>COUNTIF($B$2:B7565,B7565)</f>
        <v>0</v>
      </c>
      <c r="M7565" s="75">
        <f>COUNTIF($L$2:L7565,4)</f>
        <v>42</v>
      </c>
      <c r="N7565" s="76" t="str">
        <f t="shared" si="594"/>
        <v>0</v>
      </c>
      <c r="O7565" s="76" t="str">
        <f t="shared" si="590"/>
        <v/>
      </c>
      <c r="P7565" s="75" t="str">
        <f t="shared" si="591"/>
        <v/>
      </c>
      <c r="Q7565" s="77" t="str">
        <f t="shared" si="592"/>
        <v/>
      </c>
      <c r="R7565" s="77" t="str">
        <f t="shared" si="593"/>
        <v/>
      </c>
      <c r="S7565" s="77" t="str">
        <f>IF(O7565="","",IF(OR(VALUE(LEFT(O7565,2))&gt;IF(RIGHT(J7565,1)="M",7,19),AND(OR(LEFT(O7565,2)={"07","19"}),VALUE(RIGHT(O7565,2))&gt;15)),TRUE,FALSE))</f>
        <v/>
      </c>
      <c r="T7565" s="77" t="str">
        <f>IF(O7565="","",IF(OR(VALUE(LEFT(O7565,2))&gt;IF(RIGHT(J7565,1)="M",7,19),AND(OR(LEFT(O7565,2)={"07","19"}),VALUE(RIGHT(O7565,2))&gt;5)),TRUE,FALSE))</f>
        <v/>
      </c>
    </row>
    <row r="7566" spans="12:20" x14ac:dyDescent="0.25">
      <c r="L7566" s="75">
        <f>COUNTIF($B$2:B7566,B7566)</f>
        <v>0</v>
      </c>
      <c r="M7566" s="75">
        <f>COUNTIF($L$2:L7566,4)</f>
        <v>42</v>
      </c>
      <c r="N7566" s="76" t="str">
        <f t="shared" si="594"/>
        <v>0</v>
      </c>
      <c r="O7566" s="76" t="str">
        <f t="shared" si="590"/>
        <v/>
      </c>
      <c r="P7566" s="75" t="str">
        <f t="shared" si="591"/>
        <v/>
      </c>
      <c r="Q7566" s="77" t="str">
        <f t="shared" si="592"/>
        <v/>
      </c>
      <c r="R7566" s="77" t="str">
        <f t="shared" si="593"/>
        <v/>
      </c>
      <c r="S7566" s="77" t="str">
        <f>IF(O7566="","",IF(OR(VALUE(LEFT(O7566,2))&gt;IF(RIGHT(J7566,1)="M",7,19),AND(OR(LEFT(O7566,2)={"07","19"}),VALUE(RIGHT(O7566,2))&gt;15)),TRUE,FALSE))</f>
        <v/>
      </c>
      <c r="T7566" s="77" t="str">
        <f>IF(O7566="","",IF(OR(VALUE(LEFT(O7566,2))&gt;IF(RIGHT(J7566,1)="M",7,19),AND(OR(LEFT(O7566,2)={"07","19"}),VALUE(RIGHT(O7566,2))&gt;5)),TRUE,FALSE))</f>
        <v/>
      </c>
    </row>
    <row r="7567" spans="12:20" x14ac:dyDescent="0.25">
      <c r="L7567" s="75">
        <f>COUNTIF($B$2:B7567,B7567)</f>
        <v>0</v>
      </c>
      <c r="M7567" s="75">
        <f>COUNTIF($L$2:L7567,4)</f>
        <v>42</v>
      </c>
      <c r="N7567" s="76" t="str">
        <f t="shared" si="594"/>
        <v>0</v>
      </c>
      <c r="O7567" s="76" t="str">
        <f t="shared" si="590"/>
        <v/>
      </c>
      <c r="P7567" s="75" t="str">
        <f t="shared" si="591"/>
        <v/>
      </c>
      <c r="Q7567" s="77" t="str">
        <f t="shared" si="592"/>
        <v/>
      </c>
      <c r="R7567" s="77" t="str">
        <f t="shared" si="593"/>
        <v/>
      </c>
      <c r="S7567" s="77" t="str">
        <f>IF(O7567="","",IF(OR(VALUE(LEFT(O7567,2))&gt;IF(RIGHT(J7567,1)="M",7,19),AND(OR(LEFT(O7567,2)={"07","19"}),VALUE(RIGHT(O7567,2))&gt;15)),TRUE,FALSE))</f>
        <v/>
      </c>
      <c r="T7567" s="77" t="str">
        <f>IF(O7567="","",IF(OR(VALUE(LEFT(O7567,2))&gt;IF(RIGHT(J7567,1)="M",7,19),AND(OR(LEFT(O7567,2)={"07","19"}),VALUE(RIGHT(O7567,2))&gt;5)),TRUE,FALSE))</f>
        <v/>
      </c>
    </row>
    <row r="7568" spans="12:20" x14ac:dyDescent="0.25">
      <c r="L7568" s="75">
        <f>COUNTIF($B$2:B7568,B7568)</f>
        <v>0</v>
      </c>
      <c r="M7568" s="75">
        <f>COUNTIF($L$2:L7568,4)</f>
        <v>42</v>
      </c>
      <c r="N7568" s="76" t="str">
        <f t="shared" si="594"/>
        <v>0</v>
      </c>
      <c r="O7568" s="76" t="str">
        <f t="shared" si="590"/>
        <v/>
      </c>
      <c r="P7568" s="75" t="str">
        <f t="shared" si="591"/>
        <v/>
      </c>
      <c r="Q7568" s="77" t="str">
        <f t="shared" si="592"/>
        <v/>
      </c>
      <c r="R7568" s="77" t="str">
        <f t="shared" si="593"/>
        <v/>
      </c>
      <c r="S7568" s="77" t="str">
        <f>IF(O7568="","",IF(OR(VALUE(LEFT(O7568,2))&gt;IF(RIGHT(J7568,1)="M",7,19),AND(OR(LEFT(O7568,2)={"07","19"}),VALUE(RIGHT(O7568,2))&gt;15)),TRUE,FALSE))</f>
        <v/>
      </c>
      <c r="T7568" s="77" t="str">
        <f>IF(O7568="","",IF(OR(VALUE(LEFT(O7568,2))&gt;IF(RIGHT(J7568,1)="M",7,19),AND(OR(LEFT(O7568,2)={"07","19"}),VALUE(RIGHT(O7568,2))&gt;5)),TRUE,FALSE))</f>
        <v/>
      </c>
    </row>
    <row r="7569" spans="12:20" x14ac:dyDescent="0.25">
      <c r="L7569" s="75">
        <f>COUNTIF($B$2:B7569,B7569)</f>
        <v>0</v>
      </c>
      <c r="M7569" s="75">
        <f>COUNTIF($L$2:L7569,4)</f>
        <v>42</v>
      </c>
      <c r="N7569" s="76" t="str">
        <f t="shared" si="594"/>
        <v>0</v>
      </c>
      <c r="O7569" s="76" t="str">
        <f t="shared" si="590"/>
        <v/>
      </c>
      <c r="P7569" s="75" t="str">
        <f t="shared" si="591"/>
        <v/>
      </c>
      <c r="Q7569" s="77" t="str">
        <f t="shared" si="592"/>
        <v/>
      </c>
      <c r="R7569" s="77" t="str">
        <f t="shared" si="593"/>
        <v/>
      </c>
      <c r="S7569" s="77" t="str">
        <f>IF(O7569="","",IF(OR(VALUE(LEFT(O7569,2))&gt;IF(RIGHT(J7569,1)="M",7,19),AND(OR(LEFT(O7569,2)={"07","19"}),VALUE(RIGHT(O7569,2))&gt;15)),TRUE,FALSE))</f>
        <v/>
      </c>
      <c r="T7569" s="77" t="str">
        <f>IF(O7569="","",IF(OR(VALUE(LEFT(O7569,2))&gt;IF(RIGHT(J7569,1)="M",7,19),AND(OR(LEFT(O7569,2)={"07","19"}),VALUE(RIGHT(O7569,2))&gt;5)),TRUE,FALSE))</f>
        <v/>
      </c>
    </row>
    <row r="7570" spans="12:20" x14ac:dyDescent="0.25">
      <c r="L7570" s="75">
        <f>COUNTIF($B$2:B7570,B7570)</f>
        <v>0</v>
      </c>
      <c r="M7570" s="75">
        <f>COUNTIF($L$2:L7570,4)</f>
        <v>42</v>
      </c>
      <c r="N7570" s="76" t="str">
        <f t="shared" si="594"/>
        <v>0</v>
      </c>
      <c r="O7570" s="76" t="str">
        <f t="shared" si="590"/>
        <v/>
      </c>
      <c r="P7570" s="75" t="str">
        <f t="shared" si="591"/>
        <v/>
      </c>
      <c r="Q7570" s="77" t="str">
        <f t="shared" si="592"/>
        <v/>
      </c>
      <c r="R7570" s="77" t="str">
        <f t="shared" si="593"/>
        <v/>
      </c>
      <c r="S7570" s="77" t="str">
        <f>IF(O7570="","",IF(OR(VALUE(LEFT(O7570,2))&gt;IF(RIGHT(J7570,1)="M",7,19),AND(OR(LEFT(O7570,2)={"07","19"}),VALUE(RIGHT(O7570,2))&gt;15)),TRUE,FALSE))</f>
        <v/>
      </c>
      <c r="T7570" s="77" t="str">
        <f>IF(O7570="","",IF(OR(VALUE(LEFT(O7570,2))&gt;IF(RIGHT(J7570,1)="M",7,19),AND(OR(LEFT(O7570,2)={"07","19"}),VALUE(RIGHT(O7570,2))&gt;5)),TRUE,FALSE))</f>
        <v/>
      </c>
    </row>
    <row r="7571" spans="12:20" x14ac:dyDescent="0.25">
      <c r="L7571" s="75">
        <f>COUNTIF($B$2:B7571,B7571)</f>
        <v>0</v>
      </c>
      <c r="M7571" s="75">
        <f>COUNTIF($L$2:L7571,4)</f>
        <v>42</v>
      </c>
      <c r="N7571" s="76" t="str">
        <f t="shared" si="594"/>
        <v>0</v>
      </c>
      <c r="O7571" s="76" t="str">
        <f t="shared" si="590"/>
        <v/>
      </c>
      <c r="P7571" s="75" t="str">
        <f t="shared" si="591"/>
        <v/>
      </c>
      <c r="Q7571" s="77" t="str">
        <f t="shared" si="592"/>
        <v/>
      </c>
      <c r="R7571" s="77" t="str">
        <f t="shared" si="593"/>
        <v/>
      </c>
      <c r="S7571" s="77" t="str">
        <f>IF(O7571="","",IF(OR(VALUE(LEFT(O7571,2))&gt;IF(RIGHT(J7571,1)="M",7,19),AND(OR(LEFT(O7571,2)={"07","19"}),VALUE(RIGHT(O7571,2))&gt;15)),TRUE,FALSE))</f>
        <v/>
      </c>
      <c r="T7571" s="77" t="str">
        <f>IF(O7571="","",IF(OR(VALUE(LEFT(O7571,2))&gt;IF(RIGHT(J7571,1)="M",7,19),AND(OR(LEFT(O7571,2)={"07","19"}),VALUE(RIGHT(O7571,2))&gt;5)),TRUE,FALSE))</f>
        <v/>
      </c>
    </row>
    <row r="7572" spans="12:20" x14ac:dyDescent="0.25">
      <c r="L7572" s="75">
        <f>COUNTIF($B$2:B7572,B7572)</f>
        <v>0</v>
      </c>
      <c r="M7572" s="75">
        <f>COUNTIF($L$2:L7572,4)</f>
        <v>42</v>
      </c>
      <c r="N7572" s="76" t="str">
        <f t="shared" si="594"/>
        <v>0</v>
      </c>
      <c r="O7572" s="76" t="str">
        <f t="shared" si="590"/>
        <v/>
      </c>
      <c r="P7572" s="75" t="str">
        <f t="shared" si="591"/>
        <v/>
      </c>
      <c r="Q7572" s="77" t="str">
        <f t="shared" si="592"/>
        <v/>
      </c>
      <c r="R7572" s="77" t="str">
        <f t="shared" si="593"/>
        <v/>
      </c>
      <c r="S7572" s="77" t="str">
        <f>IF(O7572="","",IF(OR(VALUE(LEFT(O7572,2))&gt;IF(RIGHT(J7572,1)="M",7,19),AND(OR(LEFT(O7572,2)={"07","19"}),VALUE(RIGHT(O7572,2))&gt;15)),TRUE,FALSE))</f>
        <v/>
      </c>
      <c r="T7572" s="77" t="str">
        <f>IF(O7572="","",IF(OR(VALUE(LEFT(O7572,2))&gt;IF(RIGHT(J7572,1)="M",7,19),AND(OR(LEFT(O7572,2)={"07","19"}),VALUE(RIGHT(O7572,2))&gt;5)),TRUE,FALSE))</f>
        <v/>
      </c>
    </row>
    <row r="7573" spans="12:20" x14ac:dyDescent="0.25">
      <c r="L7573" s="75">
        <f>COUNTIF($B$2:B7573,B7573)</f>
        <v>0</v>
      </c>
      <c r="M7573" s="75">
        <f>COUNTIF($L$2:L7573,4)</f>
        <v>42</v>
      </c>
      <c r="N7573" s="76" t="str">
        <f t="shared" si="594"/>
        <v>0</v>
      </c>
      <c r="O7573" s="76" t="str">
        <f t="shared" si="590"/>
        <v/>
      </c>
      <c r="P7573" s="75" t="str">
        <f t="shared" si="591"/>
        <v/>
      </c>
      <c r="Q7573" s="77" t="str">
        <f t="shared" si="592"/>
        <v/>
      </c>
      <c r="R7573" s="77" t="str">
        <f t="shared" si="593"/>
        <v/>
      </c>
      <c r="S7573" s="77" t="str">
        <f>IF(O7573="","",IF(OR(VALUE(LEFT(O7573,2))&gt;IF(RIGHT(J7573,1)="M",7,19),AND(OR(LEFT(O7573,2)={"07","19"}),VALUE(RIGHT(O7573,2))&gt;15)),TRUE,FALSE))</f>
        <v/>
      </c>
      <c r="T7573" s="77" t="str">
        <f>IF(O7573="","",IF(OR(VALUE(LEFT(O7573,2))&gt;IF(RIGHT(J7573,1)="M",7,19),AND(OR(LEFT(O7573,2)={"07","19"}),VALUE(RIGHT(O7573,2))&gt;5)),TRUE,FALSE))</f>
        <v/>
      </c>
    </row>
    <row r="7574" spans="12:20" x14ac:dyDescent="0.25">
      <c r="L7574" s="75">
        <f>COUNTIF($B$2:B7574,B7574)</f>
        <v>0</v>
      </c>
      <c r="M7574" s="75">
        <f>COUNTIF($L$2:L7574,4)</f>
        <v>42</v>
      </c>
      <c r="N7574" s="76" t="str">
        <f t="shared" si="594"/>
        <v>0</v>
      </c>
      <c r="O7574" s="76" t="str">
        <f t="shared" si="590"/>
        <v/>
      </c>
      <c r="P7574" s="75" t="str">
        <f t="shared" si="591"/>
        <v/>
      </c>
      <c r="Q7574" s="77" t="str">
        <f t="shared" si="592"/>
        <v/>
      </c>
      <c r="R7574" s="77" t="str">
        <f t="shared" si="593"/>
        <v/>
      </c>
      <c r="S7574" s="77" t="str">
        <f>IF(O7574="","",IF(OR(VALUE(LEFT(O7574,2))&gt;IF(RIGHT(J7574,1)="M",7,19),AND(OR(LEFT(O7574,2)={"07","19"}),VALUE(RIGHT(O7574,2))&gt;15)),TRUE,FALSE))</f>
        <v/>
      </c>
      <c r="T7574" s="77" t="str">
        <f>IF(O7574="","",IF(OR(VALUE(LEFT(O7574,2))&gt;IF(RIGHT(J7574,1)="M",7,19),AND(OR(LEFT(O7574,2)={"07","19"}),VALUE(RIGHT(O7574,2))&gt;5)),TRUE,FALSE))</f>
        <v/>
      </c>
    </row>
    <row r="7575" spans="12:20" x14ac:dyDescent="0.25">
      <c r="L7575" s="75">
        <f>COUNTIF($B$2:B7575,B7575)</f>
        <v>0</v>
      </c>
      <c r="M7575" s="75">
        <f>COUNTIF($L$2:L7575,4)</f>
        <v>42</v>
      </c>
      <c r="N7575" s="76" t="str">
        <f t="shared" si="594"/>
        <v>0</v>
      </c>
      <c r="O7575" s="76" t="str">
        <f t="shared" si="590"/>
        <v/>
      </c>
      <c r="P7575" s="75" t="str">
        <f t="shared" si="591"/>
        <v/>
      </c>
      <c r="Q7575" s="77" t="str">
        <f t="shared" si="592"/>
        <v/>
      </c>
      <c r="R7575" s="77" t="str">
        <f t="shared" si="593"/>
        <v/>
      </c>
      <c r="S7575" s="77" t="str">
        <f>IF(O7575="","",IF(OR(VALUE(LEFT(O7575,2))&gt;IF(RIGHT(J7575,1)="M",7,19),AND(OR(LEFT(O7575,2)={"07","19"}),VALUE(RIGHT(O7575,2))&gt;15)),TRUE,FALSE))</f>
        <v/>
      </c>
      <c r="T7575" s="77" t="str">
        <f>IF(O7575="","",IF(OR(VALUE(LEFT(O7575,2))&gt;IF(RIGHT(J7575,1)="M",7,19),AND(OR(LEFT(O7575,2)={"07","19"}),VALUE(RIGHT(O7575,2))&gt;5)),TRUE,FALSE))</f>
        <v/>
      </c>
    </row>
    <row r="7576" spans="12:20" x14ac:dyDescent="0.25">
      <c r="L7576" s="75">
        <f>COUNTIF($B$2:B7576,B7576)</f>
        <v>0</v>
      </c>
      <c r="M7576" s="75">
        <f>COUNTIF($L$2:L7576,4)</f>
        <v>42</v>
      </c>
      <c r="N7576" s="76" t="str">
        <f t="shared" si="594"/>
        <v>0</v>
      </c>
      <c r="O7576" s="76" t="str">
        <f t="shared" si="590"/>
        <v/>
      </c>
      <c r="P7576" s="75" t="str">
        <f t="shared" si="591"/>
        <v/>
      </c>
      <c r="Q7576" s="77" t="str">
        <f t="shared" si="592"/>
        <v/>
      </c>
      <c r="R7576" s="77" t="str">
        <f t="shared" si="593"/>
        <v/>
      </c>
      <c r="S7576" s="77" t="str">
        <f>IF(O7576="","",IF(OR(VALUE(LEFT(O7576,2))&gt;IF(RIGHT(J7576,1)="M",7,19),AND(OR(LEFT(O7576,2)={"07","19"}),VALUE(RIGHT(O7576,2))&gt;15)),TRUE,FALSE))</f>
        <v/>
      </c>
      <c r="T7576" s="77" t="str">
        <f>IF(O7576="","",IF(OR(VALUE(LEFT(O7576,2))&gt;IF(RIGHT(J7576,1)="M",7,19),AND(OR(LEFT(O7576,2)={"07","19"}),VALUE(RIGHT(O7576,2))&gt;5)),TRUE,FALSE))</f>
        <v/>
      </c>
    </row>
    <row r="7577" spans="12:20" x14ac:dyDescent="0.25">
      <c r="L7577" s="75">
        <f>COUNTIF($B$2:B7577,B7577)</f>
        <v>0</v>
      </c>
      <c r="M7577" s="75">
        <f>COUNTIF($L$2:L7577,4)</f>
        <v>42</v>
      </c>
      <c r="N7577" s="76" t="str">
        <f t="shared" si="594"/>
        <v>0</v>
      </c>
      <c r="O7577" s="76" t="str">
        <f t="shared" si="590"/>
        <v/>
      </c>
      <c r="P7577" s="75" t="str">
        <f t="shared" si="591"/>
        <v/>
      </c>
      <c r="Q7577" s="77" t="str">
        <f t="shared" si="592"/>
        <v/>
      </c>
      <c r="R7577" s="77" t="str">
        <f t="shared" si="593"/>
        <v/>
      </c>
      <c r="S7577" s="77" t="str">
        <f>IF(O7577="","",IF(OR(VALUE(LEFT(O7577,2))&gt;IF(RIGHT(J7577,1)="M",7,19),AND(OR(LEFT(O7577,2)={"07","19"}),VALUE(RIGHT(O7577,2))&gt;15)),TRUE,FALSE))</f>
        <v/>
      </c>
      <c r="T7577" s="77" t="str">
        <f>IF(O7577="","",IF(OR(VALUE(LEFT(O7577,2))&gt;IF(RIGHT(J7577,1)="M",7,19),AND(OR(LEFT(O7577,2)={"07","19"}),VALUE(RIGHT(O7577,2))&gt;5)),TRUE,FALSE))</f>
        <v/>
      </c>
    </row>
    <row r="7578" spans="12:20" x14ac:dyDescent="0.25">
      <c r="L7578" s="75">
        <f>COUNTIF($B$2:B7578,B7578)</f>
        <v>0</v>
      </c>
      <c r="M7578" s="75">
        <f>COUNTIF($L$2:L7578,4)</f>
        <v>42</v>
      </c>
      <c r="N7578" s="76" t="str">
        <f t="shared" si="594"/>
        <v>0</v>
      </c>
      <c r="O7578" s="76" t="str">
        <f t="shared" si="590"/>
        <v/>
      </c>
      <c r="P7578" s="75" t="str">
        <f t="shared" si="591"/>
        <v/>
      </c>
      <c r="Q7578" s="77" t="str">
        <f t="shared" si="592"/>
        <v/>
      </c>
      <c r="R7578" s="77" t="str">
        <f t="shared" si="593"/>
        <v/>
      </c>
      <c r="S7578" s="77" t="str">
        <f>IF(O7578="","",IF(OR(VALUE(LEFT(O7578,2))&gt;IF(RIGHT(J7578,1)="M",7,19),AND(OR(LEFT(O7578,2)={"07","19"}),VALUE(RIGHT(O7578,2))&gt;15)),TRUE,FALSE))</f>
        <v/>
      </c>
      <c r="T7578" s="77" t="str">
        <f>IF(O7578="","",IF(OR(VALUE(LEFT(O7578,2))&gt;IF(RIGHT(J7578,1)="M",7,19),AND(OR(LEFT(O7578,2)={"07","19"}),VALUE(RIGHT(O7578,2))&gt;5)),TRUE,FALSE))</f>
        <v/>
      </c>
    </row>
    <row r="7579" spans="12:20" x14ac:dyDescent="0.25">
      <c r="L7579" s="75">
        <f>COUNTIF($B$2:B7579,B7579)</f>
        <v>0</v>
      </c>
      <c r="M7579" s="75">
        <f>COUNTIF($L$2:L7579,4)</f>
        <v>42</v>
      </c>
      <c r="N7579" s="76" t="str">
        <f t="shared" si="594"/>
        <v>0</v>
      </c>
      <c r="O7579" s="76" t="str">
        <f t="shared" si="590"/>
        <v/>
      </c>
      <c r="P7579" s="75" t="str">
        <f t="shared" si="591"/>
        <v/>
      </c>
      <c r="Q7579" s="77" t="str">
        <f t="shared" si="592"/>
        <v/>
      </c>
      <c r="R7579" s="77" t="str">
        <f t="shared" si="593"/>
        <v/>
      </c>
      <c r="S7579" s="77" t="str">
        <f>IF(O7579="","",IF(OR(VALUE(LEFT(O7579,2))&gt;IF(RIGHT(J7579,1)="M",7,19),AND(OR(LEFT(O7579,2)={"07","19"}),VALUE(RIGHT(O7579,2))&gt;15)),TRUE,FALSE))</f>
        <v/>
      </c>
      <c r="T7579" s="77" t="str">
        <f>IF(O7579="","",IF(OR(VALUE(LEFT(O7579,2))&gt;IF(RIGHT(J7579,1)="M",7,19),AND(OR(LEFT(O7579,2)={"07","19"}),VALUE(RIGHT(O7579,2))&gt;5)),TRUE,FALSE))</f>
        <v/>
      </c>
    </row>
    <row r="7580" spans="12:20" x14ac:dyDescent="0.25">
      <c r="L7580" s="75">
        <f>COUNTIF($B$2:B7580,B7580)</f>
        <v>0</v>
      </c>
      <c r="M7580" s="75">
        <f>COUNTIF($L$2:L7580,4)</f>
        <v>42</v>
      </c>
      <c r="N7580" s="76" t="str">
        <f t="shared" si="594"/>
        <v>0</v>
      </c>
      <c r="O7580" s="76" t="str">
        <f t="shared" si="590"/>
        <v/>
      </c>
      <c r="P7580" s="75" t="str">
        <f t="shared" si="591"/>
        <v/>
      </c>
      <c r="Q7580" s="77" t="str">
        <f t="shared" si="592"/>
        <v/>
      </c>
      <c r="R7580" s="77" t="str">
        <f t="shared" si="593"/>
        <v/>
      </c>
      <c r="S7580" s="77" t="str">
        <f>IF(O7580="","",IF(OR(VALUE(LEFT(O7580,2))&gt;IF(RIGHT(J7580,1)="M",7,19),AND(OR(LEFT(O7580,2)={"07","19"}),VALUE(RIGHT(O7580,2))&gt;15)),TRUE,FALSE))</f>
        <v/>
      </c>
      <c r="T7580" s="77" t="str">
        <f>IF(O7580="","",IF(OR(VALUE(LEFT(O7580,2))&gt;IF(RIGHT(J7580,1)="M",7,19),AND(OR(LEFT(O7580,2)={"07","19"}),VALUE(RIGHT(O7580,2))&gt;5)),TRUE,FALSE))</f>
        <v/>
      </c>
    </row>
    <row r="7581" spans="12:20" x14ac:dyDescent="0.25">
      <c r="L7581" s="75">
        <f>COUNTIF($B$2:B7581,B7581)</f>
        <v>0</v>
      </c>
      <c r="M7581" s="75">
        <f>COUNTIF($L$2:L7581,4)</f>
        <v>42</v>
      </c>
      <c r="N7581" s="76" t="str">
        <f t="shared" si="594"/>
        <v>0</v>
      </c>
      <c r="O7581" s="76" t="str">
        <f t="shared" si="590"/>
        <v/>
      </c>
      <c r="P7581" s="75" t="str">
        <f t="shared" si="591"/>
        <v/>
      </c>
      <c r="Q7581" s="77" t="str">
        <f t="shared" si="592"/>
        <v/>
      </c>
      <c r="R7581" s="77" t="str">
        <f t="shared" si="593"/>
        <v/>
      </c>
      <c r="S7581" s="77" t="str">
        <f>IF(O7581="","",IF(OR(VALUE(LEFT(O7581,2))&gt;IF(RIGHT(J7581,1)="M",7,19),AND(OR(LEFT(O7581,2)={"07","19"}),VALUE(RIGHT(O7581,2))&gt;15)),TRUE,FALSE))</f>
        <v/>
      </c>
      <c r="T7581" s="77" t="str">
        <f>IF(O7581="","",IF(OR(VALUE(LEFT(O7581,2))&gt;IF(RIGHT(J7581,1)="M",7,19),AND(OR(LEFT(O7581,2)={"07","19"}),VALUE(RIGHT(O7581,2))&gt;5)),TRUE,FALSE))</f>
        <v/>
      </c>
    </row>
    <row r="7582" spans="12:20" x14ac:dyDescent="0.25">
      <c r="L7582" s="75">
        <f>COUNTIF($B$2:B7582,B7582)</f>
        <v>0</v>
      </c>
      <c r="M7582" s="75">
        <f>COUNTIF($L$2:L7582,4)</f>
        <v>42</v>
      </c>
      <c r="N7582" s="76" t="str">
        <f t="shared" si="594"/>
        <v>0</v>
      </c>
      <c r="O7582" s="76" t="str">
        <f t="shared" si="590"/>
        <v/>
      </c>
      <c r="P7582" s="75" t="str">
        <f t="shared" si="591"/>
        <v/>
      </c>
      <c r="Q7582" s="77" t="str">
        <f t="shared" si="592"/>
        <v/>
      </c>
      <c r="R7582" s="77" t="str">
        <f t="shared" si="593"/>
        <v/>
      </c>
      <c r="S7582" s="77" t="str">
        <f>IF(O7582="","",IF(OR(VALUE(LEFT(O7582,2))&gt;IF(RIGHT(J7582,1)="M",7,19),AND(OR(LEFT(O7582,2)={"07","19"}),VALUE(RIGHT(O7582,2))&gt;15)),TRUE,FALSE))</f>
        <v/>
      </c>
      <c r="T7582" s="77" t="str">
        <f>IF(O7582="","",IF(OR(VALUE(LEFT(O7582,2))&gt;IF(RIGHT(J7582,1)="M",7,19),AND(OR(LEFT(O7582,2)={"07","19"}),VALUE(RIGHT(O7582,2))&gt;5)),TRUE,FALSE))</f>
        <v/>
      </c>
    </row>
    <row r="7583" spans="12:20" x14ac:dyDescent="0.25">
      <c r="L7583" s="75">
        <f>COUNTIF($B$2:B7583,B7583)</f>
        <v>0</v>
      </c>
      <c r="M7583" s="75">
        <f>COUNTIF($L$2:L7583,4)</f>
        <v>42</v>
      </c>
      <c r="N7583" s="76" t="str">
        <f t="shared" si="594"/>
        <v>0</v>
      </c>
      <c r="O7583" s="76" t="str">
        <f t="shared" si="590"/>
        <v/>
      </c>
      <c r="P7583" s="75" t="str">
        <f t="shared" si="591"/>
        <v/>
      </c>
      <c r="Q7583" s="77" t="str">
        <f t="shared" si="592"/>
        <v/>
      </c>
      <c r="R7583" s="77" t="str">
        <f t="shared" si="593"/>
        <v/>
      </c>
      <c r="S7583" s="77" t="str">
        <f>IF(O7583="","",IF(OR(VALUE(LEFT(O7583,2))&gt;IF(RIGHT(J7583,1)="M",7,19),AND(OR(LEFT(O7583,2)={"07","19"}),VALUE(RIGHT(O7583,2))&gt;15)),TRUE,FALSE))</f>
        <v/>
      </c>
      <c r="T7583" s="77" t="str">
        <f>IF(O7583="","",IF(OR(VALUE(LEFT(O7583,2))&gt;IF(RIGHT(J7583,1)="M",7,19),AND(OR(LEFT(O7583,2)={"07","19"}),VALUE(RIGHT(O7583,2))&gt;5)),TRUE,FALSE))</f>
        <v/>
      </c>
    </row>
    <row r="7584" spans="12:20" x14ac:dyDescent="0.25">
      <c r="L7584" s="75">
        <f>COUNTIF($B$2:B7584,B7584)</f>
        <v>0</v>
      </c>
      <c r="M7584" s="75">
        <f>COUNTIF($L$2:L7584,4)</f>
        <v>42</v>
      </c>
      <c r="N7584" s="76" t="str">
        <f t="shared" si="594"/>
        <v>0</v>
      </c>
      <c r="O7584" s="76" t="str">
        <f t="shared" si="590"/>
        <v/>
      </c>
      <c r="P7584" s="75" t="str">
        <f t="shared" si="591"/>
        <v/>
      </c>
      <c r="Q7584" s="77" t="str">
        <f t="shared" si="592"/>
        <v/>
      </c>
      <c r="R7584" s="77" t="str">
        <f t="shared" si="593"/>
        <v/>
      </c>
      <c r="S7584" s="77" t="str">
        <f>IF(O7584="","",IF(OR(VALUE(LEFT(O7584,2))&gt;IF(RIGHT(J7584,1)="M",7,19),AND(OR(LEFT(O7584,2)={"07","19"}),VALUE(RIGHT(O7584,2))&gt;15)),TRUE,FALSE))</f>
        <v/>
      </c>
      <c r="T7584" s="77" t="str">
        <f>IF(O7584="","",IF(OR(VALUE(LEFT(O7584,2))&gt;IF(RIGHT(J7584,1)="M",7,19),AND(OR(LEFT(O7584,2)={"07","19"}),VALUE(RIGHT(O7584,2))&gt;5)),TRUE,FALSE))</f>
        <v/>
      </c>
    </row>
    <row r="7585" spans="12:20" x14ac:dyDescent="0.25">
      <c r="L7585" s="75">
        <f>COUNTIF($B$2:B7585,B7585)</f>
        <v>0</v>
      </c>
      <c r="M7585" s="75">
        <f>COUNTIF($L$2:L7585,4)</f>
        <v>42</v>
      </c>
      <c r="N7585" s="76" t="str">
        <f t="shared" si="594"/>
        <v>0</v>
      </c>
      <c r="O7585" s="76" t="str">
        <f t="shared" si="590"/>
        <v/>
      </c>
      <c r="P7585" s="75" t="str">
        <f t="shared" si="591"/>
        <v/>
      </c>
      <c r="Q7585" s="77" t="str">
        <f t="shared" si="592"/>
        <v/>
      </c>
      <c r="R7585" s="77" t="str">
        <f t="shared" si="593"/>
        <v/>
      </c>
      <c r="S7585" s="77" t="str">
        <f>IF(O7585="","",IF(OR(VALUE(LEFT(O7585,2))&gt;IF(RIGHT(J7585,1)="M",7,19),AND(OR(LEFT(O7585,2)={"07","19"}),VALUE(RIGHT(O7585,2))&gt;15)),TRUE,FALSE))</f>
        <v/>
      </c>
      <c r="T7585" s="77" t="str">
        <f>IF(O7585="","",IF(OR(VALUE(LEFT(O7585,2))&gt;IF(RIGHT(J7585,1)="M",7,19),AND(OR(LEFT(O7585,2)={"07","19"}),VALUE(RIGHT(O7585,2))&gt;5)),TRUE,FALSE))</f>
        <v/>
      </c>
    </row>
    <row r="7586" spans="12:20" x14ac:dyDescent="0.25">
      <c r="L7586" s="75">
        <f>COUNTIF($B$2:B7586,B7586)</f>
        <v>0</v>
      </c>
      <c r="M7586" s="75">
        <f>COUNTIF($L$2:L7586,4)</f>
        <v>42</v>
      </c>
      <c r="N7586" s="76" t="str">
        <f t="shared" si="594"/>
        <v>0</v>
      </c>
      <c r="O7586" s="76" t="str">
        <f t="shared" si="590"/>
        <v/>
      </c>
      <c r="P7586" s="75" t="str">
        <f t="shared" si="591"/>
        <v/>
      </c>
      <c r="Q7586" s="77" t="str">
        <f t="shared" si="592"/>
        <v/>
      </c>
      <c r="R7586" s="77" t="str">
        <f t="shared" si="593"/>
        <v/>
      </c>
      <c r="S7586" s="77" t="str">
        <f>IF(O7586="","",IF(OR(VALUE(LEFT(O7586,2))&gt;IF(RIGHT(J7586,1)="M",7,19),AND(OR(LEFT(O7586,2)={"07","19"}),VALUE(RIGHT(O7586,2))&gt;15)),TRUE,FALSE))</f>
        <v/>
      </c>
      <c r="T7586" s="77" t="str">
        <f>IF(O7586="","",IF(OR(VALUE(LEFT(O7586,2))&gt;IF(RIGHT(J7586,1)="M",7,19),AND(OR(LEFT(O7586,2)={"07","19"}),VALUE(RIGHT(O7586,2))&gt;5)),TRUE,FALSE))</f>
        <v/>
      </c>
    </row>
    <row r="7587" spans="12:20" x14ac:dyDescent="0.25">
      <c r="L7587" s="75">
        <f>COUNTIF($B$2:B7587,B7587)</f>
        <v>0</v>
      </c>
      <c r="M7587" s="75">
        <f>COUNTIF($L$2:L7587,4)</f>
        <v>42</v>
      </c>
      <c r="N7587" s="76" t="str">
        <f t="shared" si="594"/>
        <v>0</v>
      </c>
      <c r="O7587" s="76" t="str">
        <f t="shared" si="590"/>
        <v/>
      </c>
      <c r="P7587" s="75" t="str">
        <f t="shared" si="591"/>
        <v/>
      </c>
      <c r="Q7587" s="77" t="str">
        <f t="shared" si="592"/>
        <v/>
      </c>
      <c r="R7587" s="77" t="str">
        <f t="shared" si="593"/>
        <v/>
      </c>
      <c r="S7587" s="77" t="str">
        <f>IF(O7587="","",IF(OR(VALUE(LEFT(O7587,2))&gt;IF(RIGHT(J7587,1)="M",7,19),AND(OR(LEFT(O7587,2)={"07","19"}),VALUE(RIGHT(O7587,2))&gt;15)),TRUE,FALSE))</f>
        <v/>
      </c>
      <c r="T7587" s="77" t="str">
        <f>IF(O7587="","",IF(OR(VALUE(LEFT(O7587,2))&gt;IF(RIGHT(J7587,1)="M",7,19),AND(OR(LEFT(O7587,2)={"07","19"}),VALUE(RIGHT(O7587,2))&gt;5)),TRUE,FALSE))</f>
        <v/>
      </c>
    </row>
    <row r="7588" spans="12:20" x14ac:dyDescent="0.25">
      <c r="L7588" s="75">
        <f>COUNTIF($B$2:B7588,B7588)</f>
        <v>0</v>
      </c>
      <c r="M7588" s="75">
        <f>COUNTIF($L$2:L7588,4)</f>
        <v>42</v>
      </c>
      <c r="N7588" s="76" t="str">
        <f t="shared" si="594"/>
        <v>0</v>
      </c>
      <c r="O7588" s="76" t="str">
        <f t="shared" si="590"/>
        <v/>
      </c>
      <c r="P7588" s="75" t="str">
        <f t="shared" si="591"/>
        <v/>
      </c>
      <c r="Q7588" s="77" t="str">
        <f t="shared" si="592"/>
        <v/>
      </c>
      <c r="R7588" s="77" t="str">
        <f t="shared" si="593"/>
        <v/>
      </c>
      <c r="S7588" s="77" t="str">
        <f>IF(O7588="","",IF(OR(VALUE(LEFT(O7588,2))&gt;IF(RIGHT(J7588,1)="M",7,19),AND(OR(LEFT(O7588,2)={"07","19"}),VALUE(RIGHT(O7588,2))&gt;15)),TRUE,FALSE))</f>
        <v/>
      </c>
      <c r="T7588" s="77" t="str">
        <f>IF(O7588="","",IF(OR(VALUE(LEFT(O7588,2))&gt;IF(RIGHT(J7588,1)="M",7,19),AND(OR(LEFT(O7588,2)={"07","19"}),VALUE(RIGHT(O7588,2))&gt;5)),TRUE,FALSE))</f>
        <v/>
      </c>
    </row>
    <row r="7589" spans="12:20" x14ac:dyDescent="0.25">
      <c r="L7589" s="75">
        <f>COUNTIF($B$2:B7589,B7589)</f>
        <v>0</v>
      </c>
      <c r="M7589" s="75">
        <f>COUNTIF($L$2:L7589,4)</f>
        <v>42</v>
      </c>
      <c r="N7589" s="76" t="str">
        <f t="shared" si="594"/>
        <v>0</v>
      </c>
      <c r="O7589" s="76" t="str">
        <f t="shared" si="590"/>
        <v/>
      </c>
      <c r="P7589" s="75" t="str">
        <f t="shared" si="591"/>
        <v/>
      </c>
      <c r="Q7589" s="77" t="str">
        <f t="shared" si="592"/>
        <v/>
      </c>
      <c r="R7589" s="77" t="str">
        <f t="shared" si="593"/>
        <v/>
      </c>
      <c r="S7589" s="77" t="str">
        <f>IF(O7589="","",IF(OR(VALUE(LEFT(O7589,2))&gt;IF(RIGHT(J7589,1)="M",7,19),AND(OR(LEFT(O7589,2)={"07","19"}),VALUE(RIGHT(O7589,2))&gt;15)),TRUE,FALSE))</f>
        <v/>
      </c>
      <c r="T7589" s="77" t="str">
        <f>IF(O7589="","",IF(OR(VALUE(LEFT(O7589,2))&gt;IF(RIGHT(J7589,1)="M",7,19),AND(OR(LEFT(O7589,2)={"07","19"}),VALUE(RIGHT(O7589,2))&gt;5)),TRUE,FALSE))</f>
        <v/>
      </c>
    </row>
    <row r="7590" spans="12:20" x14ac:dyDescent="0.25">
      <c r="L7590" s="75">
        <f>COUNTIF($B$2:B7590,B7590)</f>
        <v>0</v>
      </c>
      <c r="M7590" s="75">
        <f>COUNTIF($L$2:L7590,4)</f>
        <v>42</v>
      </c>
      <c r="N7590" s="76" t="str">
        <f t="shared" si="594"/>
        <v>0</v>
      </c>
      <c r="O7590" s="76" t="str">
        <f t="shared" si="590"/>
        <v/>
      </c>
      <c r="P7590" s="75" t="str">
        <f t="shared" si="591"/>
        <v/>
      </c>
      <c r="Q7590" s="77" t="str">
        <f t="shared" si="592"/>
        <v/>
      </c>
      <c r="R7590" s="77" t="str">
        <f t="shared" si="593"/>
        <v/>
      </c>
      <c r="S7590" s="77" t="str">
        <f>IF(O7590="","",IF(OR(VALUE(LEFT(O7590,2))&gt;IF(RIGHT(J7590,1)="M",7,19),AND(OR(LEFT(O7590,2)={"07","19"}),VALUE(RIGHT(O7590,2))&gt;15)),TRUE,FALSE))</f>
        <v/>
      </c>
      <c r="T7590" s="77" t="str">
        <f>IF(O7590="","",IF(OR(VALUE(LEFT(O7590,2))&gt;IF(RIGHT(J7590,1)="M",7,19),AND(OR(LEFT(O7590,2)={"07","19"}),VALUE(RIGHT(O7590,2))&gt;5)),TRUE,FALSE))</f>
        <v/>
      </c>
    </row>
    <row r="7591" spans="12:20" x14ac:dyDescent="0.25">
      <c r="L7591" s="75">
        <f>COUNTIF($B$2:B7591,B7591)</f>
        <v>0</v>
      </c>
      <c r="M7591" s="75">
        <f>COUNTIF($L$2:L7591,4)</f>
        <v>42</v>
      </c>
      <c r="N7591" s="76" t="str">
        <f t="shared" si="594"/>
        <v>0</v>
      </c>
      <c r="O7591" s="76" t="str">
        <f t="shared" si="590"/>
        <v/>
      </c>
      <c r="P7591" s="75" t="str">
        <f t="shared" si="591"/>
        <v/>
      </c>
      <c r="Q7591" s="77" t="str">
        <f t="shared" si="592"/>
        <v/>
      </c>
      <c r="R7591" s="77" t="str">
        <f t="shared" si="593"/>
        <v/>
      </c>
      <c r="S7591" s="77" t="str">
        <f>IF(O7591="","",IF(OR(VALUE(LEFT(O7591,2))&gt;IF(RIGHT(J7591,1)="M",7,19),AND(OR(LEFT(O7591,2)={"07","19"}),VALUE(RIGHT(O7591,2))&gt;15)),TRUE,FALSE))</f>
        <v/>
      </c>
      <c r="T7591" s="77" t="str">
        <f>IF(O7591="","",IF(OR(VALUE(LEFT(O7591,2))&gt;IF(RIGHT(J7591,1)="M",7,19),AND(OR(LEFT(O7591,2)={"07","19"}),VALUE(RIGHT(O7591,2))&gt;5)),TRUE,FALSE))</f>
        <v/>
      </c>
    </row>
    <row r="7592" spans="12:20" x14ac:dyDescent="0.25">
      <c r="L7592" s="75">
        <f>COUNTIF($B$2:B7592,B7592)</f>
        <v>0</v>
      </c>
      <c r="M7592" s="75">
        <f>COUNTIF($L$2:L7592,4)</f>
        <v>42</v>
      </c>
      <c r="N7592" s="76" t="str">
        <f t="shared" si="594"/>
        <v>0</v>
      </c>
      <c r="O7592" s="76" t="str">
        <f t="shared" si="590"/>
        <v/>
      </c>
      <c r="P7592" s="75" t="str">
        <f t="shared" si="591"/>
        <v/>
      </c>
      <c r="Q7592" s="77" t="str">
        <f t="shared" si="592"/>
        <v/>
      </c>
      <c r="R7592" s="77" t="str">
        <f t="shared" si="593"/>
        <v/>
      </c>
      <c r="S7592" s="77" t="str">
        <f>IF(O7592="","",IF(OR(VALUE(LEFT(O7592,2))&gt;IF(RIGHT(J7592,1)="M",7,19),AND(OR(LEFT(O7592,2)={"07","19"}),VALUE(RIGHT(O7592,2))&gt;15)),TRUE,FALSE))</f>
        <v/>
      </c>
      <c r="T7592" s="77" t="str">
        <f>IF(O7592="","",IF(OR(VALUE(LEFT(O7592,2))&gt;IF(RIGHT(J7592,1)="M",7,19),AND(OR(LEFT(O7592,2)={"07","19"}),VALUE(RIGHT(O7592,2))&gt;5)),TRUE,FALSE))</f>
        <v/>
      </c>
    </row>
    <row r="7593" spans="12:20" x14ac:dyDescent="0.25">
      <c r="L7593" s="75">
        <f>COUNTIF($B$2:B7593,B7593)</f>
        <v>0</v>
      </c>
      <c r="M7593" s="75">
        <f>COUNTIF($L$2:L7593,4)</f>
        <v>42</v>
      </c>
      <c r="N7593" s="76" t="str">
        <f t="shared" si="594"/>
        <v>0</v>
      </c>
      <c r="O7593" s="76" t="str">
        <f t="shared" si="590"/>
        <v/>
      </c>
      <c r="P7593" s="75" t="str">
        <f t="shared" si="591"/>
        <v/>
      </c>
      <c r="Q7593" s="77" t="str">
        <f t="shared" si="592"/>
        <v/>
      </c>
      <c r="R7593" s="77" t="str">
        <f t="shared" si="593"/>
        <v/>
      </c>
      <c r="S7593" s="77" t="str">
        <f>IF(O7593="","",IF(OR(VALUE(LEFT(O7593,2))&gt;IF(RIGHT(J7593,1)="M",7,19),AND(OR(LEFT(O7593,2)={"07","19"}),VALUE(RIGHT(O7593,2))&gt;15)),TRUE,FALSE))</f>
        <v/>
      </c>
      <c r="T7593" s="77" t="str">
        <f>IF(O7593="","",IF(OR(VALUE(LEFT(O7593,2))&gt;IF(RIGHT(J7593,1)="M",7,19),AND(OR(LEFT(O7593,2)={"07","19"}),VALUE(RIGHT(O7593,2))&gt;5)),TRUE,FALSE))</f>
        <v/>
      </c>
    </row>
    <row r="7594" spans="12:20" x14ac:dyDescent="0.25">
      <c r="L7594" s="75">
        <f>COUNTIF($B$2:B7594,B7594)</f>
        <v>0</v>
      </c>
      <c r="M7594" s="75">
        <f>COUNTIF($L$2:L7594,4)</f>
        <v>42</v>
      </c>
      <c r="N7594" s="76" t="str">
        <f t="shared" si="594"/>
        <v>0</v>
      </c>
      <c r="O7594" s="76" t="str">
        <f t="shared" si="590"/>
        <v/>
      </c>
      <c r="P7594" s="75" t="str">
        <f t="shared" si="591"/>
        <v/>
      </c>
      <c r="Q7594" s="77" t="str">
        <f t="shared" si="592"/>
        <v/>
      </c>
      <c r="R7594" s="77" t="str">
        <f t="shared" si="593"/>
        <v/>
      </c>
      <c r="S7594" s="77" t="str">
        <f>IF(O7594="","",IF(OR(VALUE(LEFT(O7594,2))&gt;IF(RIGHT(J7594,1)="M",7,19),AND(OR(LEFT(O7594,2)={"07","19"}),VALUE(RIGHT(O7594,2))&gt;15)),TRUE,FALSE))</f>
        <v/>
      </c>
      <c r="T7594" s="77" t="str">
        <f>IF(O7594="","",IF(OR(VALUE(LEFT(O7594,2))&gt;IF(RIGHT(J7594,1)="M",7,19),AND(OR(LEFT(O7594,2)={"07","19"}),VALUE(RIGHT(O7594,2))&gt;5)),TRUE,FALSE))</f>
        <v/>
      </c>
    </row>
    <row r="7595" spans="12:20" x14ac:dyDescent="0.25">
      <c r="L7595" s="75">
        <f>COUNTIF($B$2:B7595,B7595)</f>
        <v>0</v>
      </c>
      <c r="M7595" s="75">
        <f>COUNTIF($L$2:L7595,4)</f>
        <v>42</v>
      </c>
      <c r="N7595" s="76" t="str">
        <f t="shared" si="594"/>
        <v>0</v>
      </c>
      <c r="O7595" s="76" t="str">
        <f t="shared" si="590"/>
        <v/>
      </c>
      <c r="P7595" s="75" t="str">
        <f t="shared" si="591"/>
        <v/>
      </c>
      <c r="Q7595" s="77" t="str">
        <f t="shared" si="592"/>
        <v/>
      </c>
      <c r="R7595" s="77" t="str">
        <f t="shared" si="593"/>
        <v/>
      </c>
      <c r="S7595" s="77" t="str">
        <f>IF(O7595="","",IF(OR(VALUE(LEFT(O7595,2))&gt;IF(RIGHT(J7595,1)="M",7,19),AND(OR(LEFT(O7595,2)={"07","19"}),VALUE(RIGHT(O7595,2))&gt;15)),TRUE,FALSE))</f>
        <v/>
      </c>
      <c r="T7595" s="77" t="str">
        <f>IF(O7595="","",IF(OR(VALUE(LEFT(O7595,2))&gt;IF(RIGHT(J7595,1)="M",7,19),AND(OR(LEFT(O7595,2)={"07","19"}),VALUE(RIGHT(O7595,2))&gt;5)),TRUE,FALSE))</f>
        <v/>
      </c>
    </row>
    <row r="7596" spans="12:20" x14ac:dyDescent="0.25">
      <c r="L7596" s="75">
        <f>COUNTIF($B$2:B7596,B7596)</f>
        <v>0</v>
      </c>
      <c r="M7596" s="75">
        <f>COUNTIF($L$2:L7596,4)</f>
        <v>42</v>
      </c>
      <c r="N7596" s="76" t="str">
        <f t="shared" si="594"/>
        <v>0</v>
      </c>
      <c r="O7596" s="76" t="str">
        <f t="shared" si="590"/>
        <v/>
      </c>
      <c r="P7596" s="75" t="str">
        <f t="shared" si="591"/>
        <v/>
      </c>
      <c r="Q7596" s="77" t="str">
        <f t="shared" si="592"/>
        <v/>
      </c>
      <c r="R7596" s="77" t="str">
        <f t="shared" si="593"/>
        <v/>
      </c>
      <c r="S7596" s="77" t="str">
        <f>IF(O7596="","",IF(OR(VALUE(LEFT(O7596,2))&gt;IF(RIGHT(J7596,1)="M",7,19),AND(OR(LEFT(O7596,2)={"07","19"}),VALUE(RIGHT(O7596,2))&gt;15)),TRUE,FALSE))</f>
        <v/>
      </c>
      <c r="T7596" s="77" t="str">
        <f>IF(O7596="","",IF(OR(VALUE(LEFT(O7596,2))&gt;IF(RIGHT(J7596,1)="M",7,19),AND(OR(LEFT(O7596,2)={"07","19"}),VALUE(RIGHT(O7596,2))&gt;5)),TRUE,FALSE))</f>
        <v/>
      </c>
    </row>
    <row r="7597" spans="12:20" x14ac:dyDescent="0.25">
      <c r="L7597" s="75">
        <f>COUNTIF($B$2:B7597,B7597)</f>
        <v>0</v>
      </c>
      <c r="M7597" s="75">
        <f>COUNTIF($L$2:L7597,4)</f>
        <v>42</v>
      </c>
      <c r="N7597" s="76" t="str">
        <f t="shared" si="594"/>
        <v>0</v>
      </c>
      <c r="O7597" s="76" t="str">
        <f t="shared" si="590"/>
        <v/>
      </c>
      <c r="P7597" s="75" t="str">
        <f t="shared" si="591"/>
        <v/>
      </c>
      <c r="Q7597" s="77" t="str">
        <f t="shared" si="592"/>
        <v/>
      </c>
      <c r="R7597" s="77" t="str">
        <f t="shared" si="593"/>
        <v/>
      </c>
      <c r="S7597" s="77" t="str">
        <f>IF(O7597="","",IF(OR(VALUE(LEFT(O7597,2))&gt;IF(RIGHT(J7597,1)="M",7,19),AND(OR(LEFT(O7597,2)={"07","19"}),VALUE(RIGHT(O7597,2))&gt;15)),TRUE,FALSE))</f>
        <v/>
      </c>
      <c r="T7597" s="77" t="str">
        <f>IF(O7597="","",IF(OR(VALUE(LEFT(O7597,2))&gt;IF(RIGHT(J7597,1)="M",7,19),AND(OR(LEFT(O7597,2)={"07","19"}),VALUE(RIGHT(O7597,2))&gt;5)),TRUE,FALSE))</f>
        <v/>
      </c>
    </row>
    <row r="7598" spans="12:20" x14ac:dyDescent="0.25">
      <c r="L7598" s="75">
        <f>COUNTIF($B$2:B7598,B7598)</f>
        <v>0</v>
      </c>
      <c r="M7598" s="75">
        <f>COUNTIF($L$2:L7598,4)</f>
        <v>42</v>
      </c>
      <c r="N7598" s="76" t="str">
        <f t="shared" si="594"/>
        <v>0</v>
      </c>
      <c r="O7598" s="76" t="str">
        <f t="shared" si="590"/>
        <v/>
      </c>
      <c r="P7598" s="75" t="str">
        <f t="shared" si="591"/>
        <v/>
      </c>
      <c r="Q7598" s="77" t="str">
        <f t="shared" si="592"/>
        <v/>
      </c>
      <c r="R7598" s="77" t="str">
        <f t="shared" si="593"/>
        <v/>
      </c>
      <c r="S7598" s="77" t="str">
        <f>IF(O7598="","",IF(OR(VALUE(LEFT(O7598,2))&gt;IF(RIGHT(J7598,1)="M",7,19),AND(OR(LEFT(O7598,2)={"07","19"}),VALUE(RIGHT(O7598,2))&gt;15)),TRUE,FALSE))</f>
        <v/>
      </c>
      <c r="T7598" s="77" t="str">
        <f>IF(O7598="","",IF(OR(VALUE(LEFT(O7598,2))&gt;IF(RIGHT(J7598,1)="M",7,19),AND(OR(LEFT(O7598,2)={"07","19"}),VALUE(RIGHT(O7598,2))&gt;5)),TRUE,FALSE))</f>
        <v/>
      </c>
    </row>
    <row r="7599" spans="12:20" x14ac:dyDescent="0.25">
      <c r="L7599" s="75">
        <f>COUNTIF($B$2:B7599,B7599)</f>
        <v>0</v>
      </c>
      <c r="M7599" s="75">
        <f>COUNTIF($L$2:L7599,4)</f>
        <v>42</v>
      </c>
      <c r="N7599" s="76" t="str">
        <f t="shared" si="594"/>
        <v>0</v>
      </c>
      <c r="O7599" s="76" t="str">
        <f t="shared" si="590"/>
        <v/>
      </c>
      <c r="P7599" s="75" t="str">
        <f t="shared" si="591"/>
        <v/>
      </c>
      <c r="Q7599" s="77" t="str">
        <f t="shared" si="592"/>
        <v/>
      </c>
      <c r="R7599" s="77" t="str">
        <f t="shared" si="593"/>
        <v/>
      </c>
      <c r="S7599" s="77" t="str">
        <f>IF(O7599="","",IF(OR(VALUE(LEFT(O7599,2))&gt;IF(RIGHT(J7599,1)="M",7,19),AND(OR(LEFT(O7599,2)={"07","19"}),VALUE(RIGHT(O7599,2))&gt;15)),TRUE,FALSE))</f>
        <v/>
      </c>
      <c r="T7599" s="77" t="str">
        <f>IF(O7599="","",IF(OR(VALUE(LEFT(O7599,2))&gt;IF(RIGHT(J7599,1)="M",7,19),AND(OR(LEFT(O7599,2)={"07","19"}),VALUE(RIGHT(O7599,2))&gt;5)),TRUE,FALSE))</f>
        <v/>
      </c>
    </row>
    <row r="7600" spans="12:20" x14ac:dyDescent="0.25">
      <c r="L7600" s="75">
        <f>COUNTIF($B$2:B7600,B7600)</f>
        <v>0</v>
      </c>
      <c r="M7600" s="75">
        <f>COUNTIF($L$2:L7600,4)</f>
        <v>42</v>
      </c>
      <c r="N7600" s="76" t="str">
        <f t="shared" si="594"/>
        <v>0</v>
      </c>
      <c r="O7600" s="76" t="str">
        <f t="shared" si="590"/>
        <v/>
      </c>
      <c r="P7600" s="75" t="str">
        <f t="shared" si="591"/>
        <v/>
      </c>
      <c r="Q7600" s="77" t="str">
        <f t="shared" si="592"/>
        <v/>
      </c>
      <c r="R7600" s="77" t="str">
        <f t="shared" si="593"/>
        <v/>
      </c>
      <c r="S7600" s="77" t="str">
        <f>IF(O7600="","",IF(OR(VALUE(LEFT(O7600,2))&gt;IF(RIGHT(J7600,1)="M",7,19),AND(OR(LEFT(O7600,2)={"07","19"}),VALUE(RIGHT(O7600,2))&gt;15)),TRUE,FALSE))</f>
        <v/>
      </c>
      <c r="T7600" s="77" t="str">
        <f>IF(O7600="","",IF(OR(VALUE(LEFT(O7600,2))&gt;IF(RIGHT(J7600,1)="M",7,19),AND(OR(LEFT(O7600,2)={"07","19"}),VALUE(RIGHT(O7600,2))&gt;5)),TRUE,FALSE))</f>
        <v/>
      </c>
    </row>
    <row r="7601" spans="12:20" x14ac:dyDescent="0.25">
      <c r="L7601" s="75">
        <f>COUNTIF($B$2:B7601,B7601)</f>
        <v>0</v>
      </c>
      <c r="M7601" s="75">
        <f>COUNTIF($L$2:L7601,4)</f>
        <v>42</v>
      </c>
      <c r="N7601" s="76" t="str">
        <f t="shared" si="594"/>
        <v>0</v>
      </c>
      <c r="O7601" s="76" t="str">
        <f t="shared" si="590"/>
        <v/>
      </c>
      <c r="P7601" s="75" t="str">
        <f t="shared" si="591"/>
        <v/>
      </c>
      <c r="Q7601" s="77" t="str">
        <f t="shared" si="592"/>
        <v/>
      </c>
      <c r="R7601" s="77" t="str">
        <f t="shared" si="593"/>
        <v/>
      </c>
      <c r="S7601" s="77" t="str">
        <f>IF(O7601="","",IF(OR(VALUE(LEFT(O7601,2))&gt;IF(RIGHT(J7601,1)="M",7,19),AND(OR(LEFT(O7601,2)={"07","19"}),VALUE(RIGHT(O7601,2))&gt;15)),TRUE,FALSE))</f>
        <v/>
      </c>
      <c r="T7601" s="77" t="str">
        <f>IF(O7601="","",IF(OR(VALUE(LEFT(O7601,2))&gt;IF(RIGHT(J7601,1)="M",7,19),AND(OR(LEFT(O7601,2)={"07","19"}),VALUE(RIGHT(O7601,2))&gt;5)),TRUE,FALSE))</f>
        <v/>
      </c>
    </row>
    <row r="7602" spans="12:20" x14ac:dyDescent="0.25">
      <c r="L7602" s="75">
        <f>COUNTIF($B$2:B7602,B7602)</f>
        <v>0</v>
      </c>
      <c r="M7602" s="75">
        <f>COUNTIF($L$2:L7602,4)</f>
        <v>42</v>
      </c>
      <c r="N7602" s="76" t="str">
        <f t="shared" si="594"/>
        <v>0</v>
      </c>
      <c r="O7602" s="76" t="str">
        <f t="shared" si="590"/>
        <v/>
      </c>
      <c r="P7602" s="75" t="str">
        <f t="shared" si="591"/>
        <v/>
      </c>
      <c r="Q7602" s="77" t="str">
        <f t="shared" si="592"/>
        <v/>
      </c>
      <c r="R7602" s="77" t="str">
        <f t="shared" si="593"/>
        <v/>
      </c>
      <c r="S7602" s="77" t="str">
        <f>IF(O7602="","",IF(OR(VALUE(LEFT(O7602,2))&gt;IF(RIGHT(J7602,1)="M",7,19),AND(OR(LEFT(O7602,2)={"07","19"}),VALUE(RIGHT(O7602,2))&gt;15)),TRUE,FALSE))</f>
        <v/>
      </c>
      <c r="T7602" s="77" t="str">
        <f>IF(O7602="","",IF(OR(VALUE(LEFT(O7602,2))&gt;IF(RIGHT(J7602,1)="M",7,19),AND(OR(LEFT(O7602,2)={"07","19"}),VALUE(RIGHT(O7602,2))&gt;5)),TRUE,FALSE))</f>
        <v/>
      </c>
    </row>
    <row r="7603" spans="12:20" x14ac:dyDescent="0.25">
      <c r="L7603" s="75">
        <f>COUNTIF($B$2:B7603,B7603)</f>
        <v>0</v>
      </c>
      <c r="M7603" s="75">
        <f>COUNTIF($L$2:L7603,4)</f>
        <v>42</v>
      </c>
      <c r="N7603" s="76" t="str">
        <f t="shared" si="594"/>
        <v>0</v>
      </c>
      <c r="O7603" s="76" t="str">
        <f t="shared" si="590"/>
        <v/>
      </c>
      <c r="P7603" s="75" t="str">
        <f t="shared" si="591"/>
        <v/>
      </c>
      <c r="Q7603" s="77" t="str">
        <f t="shared" si="592"/>
        <v/>
      </c>
      <c r="R7603" s="77" t="str">
        <f t="shared" si="593"/>
        <v/>
      </c>
      <c r="S7603" s="77" t="str">
        <f>IF(O7603="","",IF(OR(VALUE(LEFT(O7603,2))&gt;IF(RIGHT(J7603,1)="M",7,19),AND(OR(LEFT(O7603,2)={"07","19"}),VALUE(RIGHT(O7603,2))&gt;15)),TRUE,FALSE))</f>
        <v/>
      </c>
      <c r="T7603" s="77" t="str">
        <f>IF(O7603="","",IF(OR(VALUE(LEFT(O7603,2))&gt;IF(RIGHT(J7603,1)="M",7,19),AND(OR(LEFT(O7603,2)={"07","19"}),VALUE(RIGHT(O7603,2))&gt;5)),TRUE,FALSE))</f>
        <v/>
      </c>
    </row>
    <row r="7604" spans="12:20" x14ac:dyDescent="0.25">
      <c r="L7604" s="75">
        <f>COUNTIF($B$2:B7604,B7604)</f>
        <v>0</v>
      </c>
      <c r="M7604" s="75">
        <f>COUNTIF($L$2:L7604,4)</f>
        <v>42</v>
      </c>
      <c r="N7604" s="76" t="str">
        <f t="shared" si="594"/>
        <v>0</v>
      </c>
      <c r="O7604" s="76" t="str">
        <f t="shared" si="590"/>
        <v/>
      </c>
      <c r="P7604" s="75" t="str">
        <f t="shared" si="591"/>
        <v/>
      </c>
      <c r="Q7604" s="77" t="str">
        <f t="shared" si="592"/>
        <v/>
      </c>
      <c r="R7604" s="77" t="str">
        <f t="shared" si="593"/>
        <v/>
      </c>
      <c r="S7604" s="77" t="str">
        <f>IF(O7604="","",IF(OR(VALUE(LEFT(O7604,2))&gt;IF(RIGHT(J7604,1)="M",7,19),AND(OR(LEFT(O7604,2)={"07","19"}),VALUE(RIGHT(O7604,2))&gt;15)),TRUE,FALSE))</f>
        <v/>
      </c>
      <c r="T7604" s="77" t="str">
        <f>IF(O7604="","",IF(OR(VALUE(LEFT(O7604,2))&gt;IF(RIGHT(J7604,1)="M",7,19),AND(OR(LEFT(O7604,2)={"07","19"}),VALUE(RIGHT(O7604,2))&gt;5)),TRUE,FALSE))</f>
        <v/>
      </c>
    </row>
    <row r="7605" spans="12:20" x14ac:dyDescent="0.25">
      <c r="L7605" s="75">
        <f>COUNTIF($B$2:B7605,B7605)</f>
        <v>0</v>
      </c>
      <c r="M7605" s="75">
        <f>COUNTIF($L$2:L7605,4)</f>
        <v>42</v>
      </c>
      <c r="N7605" s="76" t="str">
        <f t="shared" si="594"/>
        <v>0</v>
      </c>
      <c r="O7605" s="76" t="str">
        <f t="shared" si="590"/>
        <v/>
      </c>
      <c r="P7605" s="75" t="str">
        <f t="shared" si="591"/>
        <v/>
      </c>
      <c r="Q7605" s="77" t="str">
        <f t="shared" si="592"/>
        <v/>
      </c>
      <c r="R7605" s="77" t="str">
        <f t="shared" si="593"/>
        <v/>
      </c>
      <c r="S7605" s="77" t="str">
        <f>IF(O7605="","",IF(OR(VALUE(LEFT(O7605,2))&gt;IF(RIGHT(J7605,1)="M",7,19),AND(OR(LEFT(O7605,2)={"07","19"}),VALUE(RIGHT(O7605,2))&gt;15)),TRUE,FALSE))</f>
        <v/>
      </c>
      <c r="T7605" s="77" t="str">
        <f>IF(O7605="","",IF(OR(VALUE(LEFT(O7605,2))&gt;IF(RIGHT(J7605,1)="M",7,19),AND(OR(LEFT(O7605,2)={"07","19"}),VALUE(RIGHT(O7605,2))&gt;5)),TRUE,FALSE))</f>
        <v/>
      </c>
    </row>
    <row r="7606" spans="12:20" x14ac:dyDescent="0.25">
      <c r="L7606" s="75">
        <f>COUNTIF($B$2:B7606,B7606)</f>
        <v>0</v>
      </c>
      <c r="M7606" s="75">
        <f>COUNTIF($L$2:L7606,4)</f>
        <v>42</v>
      </c>
      <c r="N7606" s="76" t="str">
        <f t="shared" si="594"/>
        <v>0</v>
      </c>
      <c r="O7606" s="76" t="str">
        <f t="shared" si="590"/>
        <v/>
      </c>
      <c r="P7606" s="75" t="str">
        <f t="shared" si="591"/>
        <v/>
      </c>
      <c r="Q7606" s="77" t="str">
        <f t="shared" si="592"/>
        <v/>
      </c>
      <c r="R7606" s="77" t="str">
        <f t="shared" si="593"/>
        <v/>
      </c>
      <c r="S7606" s="77" t="str">
        <f>IF(O7606="","",IF(OR(VALUE(LEFT(O7606,2))&gt;IF(RIGHT(J7606,1)="M",7,19),AND(OR(LEFT(O7606,2)={"07","19"}),VALUE(RIGHT(O7606,2))&gt;15)),TRUE,FALSE))</f>
        <v/>
      </c>
      <c r="T7606" s="77" t="str">
        <f>IF(O7606="","",IF(OR(VALUE(LEFT(O7606,2))&gt;IF(RIGHT(J7606,1)="M",7,19),AND(OR(LEFT(O7606,2)={"07","19"}),VALUE(RIGHT(O7606,2))&gt;5)),TRUE,FALSE))</f>
        <v/>
      </c>
    </row>
    <row r="7607" spans="12:20" x14ac:dyDescent="0.25">
      <c r="L7607" s="75">
        <f>COUNTIF($B$2:B7607,B7607)</f>
        <v>0</v>
      </c>
      <c r="M7607" s="75">
        <f>COUNTIF($L$2:L7607,4)</f>
        <v>42</v>
      </c>
      <c r="N7607" s="76" t="str">
        <f t="shared" si="594"/>
        <v>0</v>
      </c>
      <c r="O7607" s="76" t="str">
        <f t="shared" si="590"/>
        <v/>
      </c>
      <c r="P7607" s="75" t="str">
        <f t="shared" si="591"/>
        <v/>
      </c>
      <c r="Q7607" s="77" t="str">
        <f t="shared" si="592"/>
        <v/>
      </c>
      <c r="R7607" s="77" t="str">
        <f t="shared" si="593"/>
        <v/>
      </c>
      <c r="S7607" s="77" t="str">
        <f>IF(O7607="","",IF(OR(VALUE(LEFT(O7607,2))&gt;IF(RIGHT(J7607,1)="M",7,19),AND(OR(LEFT(O7607,2)={"07","19"}),VALUE(RIGHT(O7607,2))&gt;15)),TRUE,FALSE))</f>
        <v/>
      </c>
      <c r="T7607" s="77" t="str">
        <f>IF(O7607="","",IF(OR(VALUE(LEFT(O7607,2))&gt;IF(RIGHT(J7607,1)="M",7,19),AND(OR(LEFT(O7607,2)={"07","19"}),VALUE(RIGHT(O7607,2))&gt;5)),TRUE,FALSE))</f>
        <v/>
      </c>
    </row>
    <row r="7608" spans="12:20" x14ac:dyDescent="0.25">
      <c r="L7608" s="75">
        <f>COUNTIF($B$2:B7608,B7608)</f>
        <v>0</v>
      </c>
      <c r="M7608" s="75">
        <f>COUNTIF($L$2:L7608,4)</f>
        <v>42</v>
      </c>
      <c r="N7608" s="76" t="str">
        <f t="shared" si="594"/>
        <v>0</v>
      </c>
      <c r="O7608" s="76" t="str">
        <f t="shared" si="590"/>
        <v/>
      </c>
      <c r="P7608" s="75" t="str">
        <f t="shared" si="591"/>
        <v/>
      </c>
      <c r="Q7608" s="77" t="str">
        <f t="shared" si="592"/>
        <v/>
      </c>
      <c r="R7608" s="77" t="str">
        <f t="shared" si="593"/>
        <v/>
      </c>
      <c r="S7608" s="77" t="str">
        <f>IF(O7608="","",IF(OR(VALUE(LEFT(O7608,2))&gt;IF(RIGHT(J7608,1)="M",7,19),AND(OR(LEFT(O7608,2)={"07","19"}),VALUE(RIGHT(O7608,2))&gt;15)),TRUE,FALSE))</f>
        <v/>
      </c>
      <c r="T7608" s="77" t="str">
        <f>IF(O7608="","",IF(OR(VALUE(LEFT(O7608,2))&gt;IF(RIGHT(J7608,1)="M",7,19),AND(OR(LEFT(O7608,2)={"07","19"}),VALUE(RIGHT(O7608,2))&gt;5)),TRUE,FALSE))</f>
        <v/>
      </c>
    </row>
    <row r="7609" spans="12:20" x14ac:dyDescent="0.25">
      <c r="L7609" s="75">
        <f>COUNTIF($B$2:B7609,B7609)</f>
        <v>0</v>
      </c>
      <c r="M7609" s="75">
        <f>COUNTIF($L$2:L7609,4)</f>
        <v>42</v>
      </c>
      <c r="N7609" s="76" t="str">
        <f t="shared" si="594"/>
        <v>0</v>
      </c>
      <c r="O7609" s="76" t="str">
        <f t="shared" si="590"/>
        <v/>
      </c>
      <c r="P7609" s="75" t="str">
        <f t="shared" si="591"/>
        <v/>
      </c>
      <c r="Q7609" s="77" t="str">
        <f t="shared" si="592"/>
        <v/>
      </c>
      <c r="R7609" s="77" t="str">
        <f t="shared" si="593"/>
        <v/>
      </c>
      <c r="S7609" s="77" t="str">
        <f>IF(O7609="","",IF(OR(VALUE(LEFT(O7609,2))&gt;IF(RIGHT(J7609,1)="M",7,19),AND(OR(LEFT(O7609,2)={"07","19"}),VALUE(RIGHT(O7609,2))&gt;15)),TRUE,FALSE))</f>
        <v/>
      </c>
      <c r="T7609" s="77" t="str">
        <f>IF(O7609="","",IF(OR(VALUE(LEFT(O7609,2))&gt;IF(RIGHT(J7609,1)="M",7,19),AND(OR(LEFT(O7609,2)={"07","19"}),VALUE(RIGHT(O7609,2))&gt;5)),TRUE,FALSE))</f>
        <v/>
      </c>
    </row>
    <row r="7610" spans="12:20" x14ac:dyDescent="0.25">
      <c r="L7610" s="75">
        <f>COUNTIF($B$2:B7610,B7610)</f>
        <v>0</v>
      </c>
      <c r="M7610" s="75">
        <f>COUNTIF($L$2:L7610,4)</f>
        <v>42</v>
      </c>
      <c r="N7610" s="76" t="str">
        <f t="shared" si="594"/>
        <v>0</v>
      </c>
      <c r="O7610" s="76" t="str">
        <f t="shared" si="590"/>
        <v/>
      </c>
      <c r="P7610" s="75" t="str">
        <f t="shared" si="591"/>
        <v/>
      </c>
      <c r="Q7610" s="77" t="str">
        <f t="shared" si="592"/>
        <v/>
      </c>
      <c r="R7610" s="77" t="str">
        <f t="shared" si="593"/>
        <v/>
      </c>
      <c r="S7610" s="77" t="str">
        <f>IF(O7610="","",IF(OR(VALUE(LEFT(O7610,2))&gt;IF(RIGHT(J7610,1)="M",7,19),AND(OR(LEFT(O7610,2)={"07","19"}),VALUE(RIGHT(O7610,2))&gt;15)),TRUE,FALSE))</f>
        <v/>
      </c>
      <c r="T7610" s="77" t="str">
        <f>IF(O7610="","",IF(OR(VALUE(LEFT(O7610,2))&gt;IF(RIGHT(J7610,1)="M",7,19),AND(OR(LEFT(O7610,2)={"07","19"}),VALUE(RIGHT(O7610,2))&gt;5)),TRUE,FALSE))</f>
        <v/>
      </c>
    </row>
    <row r="7611" spans="12:20" x14ac:dyDescent="0.25">
      <c r="L7611" s="75">
        <f>COUNTIF($B$2:B7611,B7611)</f>
        <v>0</v>
      </c>
      <c r="M7611" s="75">
        <f>COUNTIF($L$2:L7611,4)</f>
        <v>42</v>
      </c>
      <c r="N7611" s="76" t="str">
        <f t="shared" si="594"/>
        <v>0</v>
      </c>
      <c r="O7611" s="76" t="str">
        <f t="shared" si="590"/>
        <v/>
      </c>
      <c r="P7611" s="75" t="str">
        <f t="shared" si="591"/>
        <v/>
      </c>
      <c r="Q7611" s="77" t="str">
        <f t="shared" si="592"/>
        <v/>
      </c>
      <c r="R7611" s="77" t="str">
        <f t="shared" si="593"/>
        <v/>
      </c>
      <c r="S7611" s="77" t="str">
        <f>IF(O7611="","",IF(OR(VALUE(LEFT(O7611,2))&gt;IF(RIGHT(J7611,1)="M",7,19),AND(OR(LEFT(O7611,2)={"07","19"}),VALUE(RIGHT(O7611,2))&gt;15)),TRUE,FALSE))</f>
        <v/>
      </c>
      <c r="T7611" s="77" t="str">
        <f>IF(O7611="","",IF(OR(VALUE(LEFT(O7611,2))&gt;IF(RIGHT(J7611,1)="M",7,19),AND(OR(LEFT(O7611,2)={"07","19"}),VALUE(RIGHT(O7611,2))&gt;5)),TRUE,FALSE))</f>
        <v/>
      </c>
    </row>
    <row r="7612" spans="12:20" x14ac:dyDescent="0.25">
      <c r="L7612" s="75">
        <f>COUNTIF($B$2:B7612,B7612)</f>
        <v>0</v>
      </c>
      <c r="M7612" s="75">
        <f>COUNTIF($L$2:L7612,4)</f>
        <v>42</v>
      </c>
      <c r="N7612" s="76" t="str">
        <f t="shared" si="594"/>
        <v>0</v>
      </c>
      <c r="O7612" s="76" t="str">
        <f t="shared" si="590"/>
        <v/>
      </c>
      <c r="P7612" s="75" t="str">
        <f t="shared" si="591"/>
        <v/>
      </c>
      <c r="Q7612" s="77" t="str">
        <f t="shared" si="592"/>
        <v/>
      </c>
      <c r="R7612" s="77" t="str">
        <f t="shared" si="593"/>
        <v/>
      </c>
      <c r="S7612" s="77" t="str">
        <f>IF(O7612="","",IF(OR(VALUE(LEFT(O7612,2))&gt;IF(RIGHT(J7612,1)="M",7,19),AND(OR(LEFT(O7612,2)={"07","19"}),VALUE(RIGHT(O7612,2))&gt;15)),TRUE,FALSE))</f>
        <v/>
      </c>
      <c r="T7612" s="77" t="str">
        <f>IF(O7612="","",IF(OR(VALUE(LEFT(O7612,2))&gt;IF(RIGHT(J7612,1)="M",7,19),AND(OR(LEFT(O7612,2)={"07","19"}),VALUE(RIGHT(O7612,2))&gt;5)),TRUE,FALSE))</f>
        <v/>
      </c>
    </row>
    <row r="7613" spans="12:20" x14ac:dyDescent="0.25">
      <c r="L7613" s="75">
        <f>COUNTIF($B$2:B7613,B7613)</f>
        <v>0</v>
      </c>
      <c r="M7613" s="75">
        <f>COUNTIF($L$2:L7613,4)</f>
        <v>42</v>
      </c>
      <c r="N7613" s="76" t="str">
        <f t="shared" si="594"/>
        <v>0</v>
      </c>
      <c r="O7613" s="76" t="str">
        <f t="shared" si="590"/>
        <v/>
      </c>
      <c r="P7613" s="75" t="str">
        <f t="shared" si="591"/>
        <v/>
      </c>
      <c r="Q7613" s="77" t="str">
        <f t="shared" si="592"/>
        <v/>
      </c>
      <c r="R7613" s="77" t="str">
        <f t="shared" si="593"/>
        <v/>
      </c>
      <c r="S7613" s="77" t="str">
        <f>IF(O7613="","",IF(OR(VALUE(LEFT(O7613,2))&gt;IF(RIGHT(J7613,1)="M",7,19),AND(OR(LEFT(O7613,2)={"07","19"}),VALUE(RIGHT(O7613,2))&gt;15)),TRUE,FALSE))</f>
        <v/>
      </c>
      <c r="T7613" s="77" t="str">
        <f>IF(O7613="","",IF(OR(VALUE(LEFT(O7613,2))&gt;IF(RIGHT(J7613,1)="M",7,19),AND(OR(LEFT(O7613,2)={"07","19"}),VALUE(RIGHT(O7613,2))&gt;5)),TRUE,FALSE))</f>
        <v/>
      </c>
    </row>
    <row r="7614" spans="12:20" x14ac:dyDescent="0.25">
      <c r="L7614" s="75">
        <f>COUNTIF($B$2:B7614,B7614)</f>
        <v>0</v>
      </c>
      <c r="M7614" s="75">
        <f>COUNTIF($L$2:L7614,4)</f>
        <v>42</v>
      </c>
      <c r="N7614" s="76" t="str">
        <f t="shared" si="594"/>
        <v>0</v>
      </c>
      <c r="O7614" s="76" t="str">
        <f t="shared" si="590"/>
        <v/>
      </c>
      <c r="P7614" s="75" t="str">
        <f t="shared" si="591"/>
        <v/>
      </c>
      <c r="Q7614" s="77" t="str">
        <f t="shared" si="592"/>
        <v/>
      </c>
      <c r="R7614" s="77" t="str">
        <f t="shared" si="593"/>
        <v/>
      </c>
      <c r="S7614" s="77" t="str">
        <f>IF(O7614="","",IF(OR(VALUE(LEFT(O7614,2))&gt;IF(RIGHT(J7614,1)="M",7,19),AND(OR(LEFT(O7614,2)={"07","19"}),VALUE(RIGHT(O7614,2))&gt;15)),TRUE,FALSE))</f>
        <v/>
      </c>
      <c r="T7614" s="77" t="str">
        <f>IF(O7614="","",IF(OR(VALUE(LEFT(O7614,2))&gt;IF(RIGHT(J7614,1)="M",7,19),AND(OR(LEFT(O7614,2)={"07","19"}),VALUE(RIGHT(O7614,2))&gt;5)),TRUE,FALSE))</f>
        <v/>
      </c>
    </row>
    <row r="7615" spans="12:20" x14ac:dyDescent="0.25">
      <c r="L7615" s="75">
        <f>COUNTIF($B$2:B7615,B7615)</f>
        <v>0</v>
      </c>
      <c r="M7615" s="75">
        <f>COUNTIF($L$2:L7615,4)</f>
        <v>42</v>
      </c>
      <c r="N7615" s="76" t="str">
        <f t="shared" si="594"/>
        <v>0</v>
      </c>
      <c r="O7615" s="76" t="str">
        <f t="shared" si="590"/>
        <v/>
      </c>
      <c r="P7615" s="75" t="str">
        <f t="shared" si="591"/>
        <v/>
      </c>
      <c r="Q7615" s="77" t="str">
        <f t="shared" si="592"/>
        <v/>
      </c>
      <c r="R7615" s="77" t="str">
        <f t="shared" si="593"/>
        <v/>
      </c>
      <c r="S7615" s="77" t="str">
        <f>IF(O7615="","",IF(OR(VALUE(LEFT(O7615,2))&gt;IF(RIGHT(J7615,1)="M",7,19),AND(OR(LEFT(O7615,2)={"07","19"}),VALUE(RIGHT(O7615,2))&gt;15)),TRUE,FALSE))</f>
        <v/>
      </c>
      <c r="T7615" s="77" t="str">
        <f>IF(O7615="","",IF(OR(VALUE(LEFT(O7615,2))&gt;IF(RIGHT(J7615,1)="M",7,19),AND(OR(LEFT(O7615,2)={"07","19"}),VALUE(RIGHT(O7615,2))&gt;5)),TRUE,FALSE))</f>
        <v/>
      </c>
    </row>
    <row r="7616" spans="12:20" x14ac:dyDescent="0.25">
      <c r="L7616" s="75">
        <f>COUNTIF($B$2:B7616,B7616)</f>
        <v>0</v>
      </c>
      <c r="M7616" s="75">
        <f>COUNTIF($L$2:L7616,4)</f>
        <v>42</v>
      </c>
      <c r="N7616" s="76" t="str">
        <f t="shared" si="594"/>
        <v>0</v>
      </c>
      <c r="O7616" s="76" t="str">
        <f t="shared" si="590"/>
        <v/>
      </c>
      <c r="P7616" s="75" t="str">
        <f t="shared" si="591"/>
        <v/>
      </c>
      <c r="Q7616" s="77" t="str">
        <f t="shared" si="592"/>
        <v/>
      </c>
      <c r="R7616" s="77" t="str">
        <f t="shared" si="593"/>
        <v/>
      </c>
      <c r="S7616" s="77" t="str">
        <f>IF(O7616="","",IF(OR(VALUE(LEFT(O7616,2))&gt;IF(RIGHT(J7616,1)="M",7,19),AND(OR(LEFT(O7616,2)={"07","19"}),VALUE(RIGHT(O7616,2))&gt;15)),TRUE,FALSE))</f>
        <v/>
      </c>
      <c r="T7616" s="77" t="str">
        <f>IF(O7616="","",IF(OR(VALUE(LEFT(O7616,2))&gt;IF(RIGHT(J7616,1)="M",7,19),AND(OR(LEFT(O7616,2)={"07","19"}),VALUE(RIGHT(O7616,2))&gt;5)),TRUE,FALSE))</f>
        <v/>
      </c>
    </row>
    <row r="7617" spans="12:20" x14ac:dyDescent="0.25">
      <c r="L7617" s="75">
        <f>COUNTIF($B$2:B7617,B7617)</f>
        <v>0</v>
      </c>
      <c r="M7617" s="75">
        <f>COUNTIF($L$2:L7617,4)</f>
        <v>42</v>
      </c>
      <c r="N7617" s="76" t="str">
        <f t="shared" si="594"/>
        <v>0</v>
      </c>
      <c r="O7617" s="76" t="str">
        <f t="shared" si="590"/>
        <v/>
      </c>
      <c r="P7617" s="75" t="str">
        <f t="shared" si="591"/>
        <v/>
      </c>
      <c r="Q7617" s="77" t="str">
        <f t="shared" si="592"/>
        <v/>
      </c>
      <c r="R7617" s="77" t="str">
        <f t="shared" si="593"/>
        <v/>
      </c>
      <c r="S7617" s="77" t="str">
        <f>IF(O7617="","",IF(OR(VALUE(LEFT(O7617,2))&gt;IF(RIGHT(J7617,1)="M",7,19),AND(OR(LEFT(O7617,2)={"07","19"}),VALUE(RIGHT(O7617,2))&gt;15)),TRUE,FALSE))</f>
        <v/>
      </c>
      <c r="T7617" s="77" t="str">
        <f>IF(O7617="","",IF(OR(VALUE(LEFT(O7617,2))&gt;IF(RIGHT(J7617,1)="M",7,19),AND(OR(LEFT(O7617,2)={"07","19"}),VALUE(RIGHT(O7617,2))&gt;5)),TRUE,FALSE))</f>
        <v/>
      </c>
    </row>
    <row r="7618" spans="12:20" x14ac:dyDescent="0.25">
      <c r="L7618" s="75">
        <f>COUNTIF($B$2:B7618,B7618)</f>
        <v>0</v>
      </c>
      <c r="M7618" s="75">
        <f>COUNTIF($L$2:L7618,4)</f>
        <v>42</v>
      </c>
      <c r="N7618" s="76" t="str">
        <f t="shared" si="594"/>
        <v>0</v>
      </c>
      <c r="O7618" s="76" t="str">
        <f t="shared" ref="O7618:O7681" si="595">TRIM(SUBSTITUTE(SUBSTITUTE(D7618,"+",""),"_",""))</f>
        <v/>
      </c>
      <c r="P7618" s="75" t="str">
        <f t="shared" ref="P7618:P7681" si="596">TRIM(SUBSTITUTE(SUBSTITUTE(E7618,"+",""),"_",""))</f>
        <v/>
      </c>
      <c r="Q7618" s="77" t="str">
        <f t="shared" ref="Q7618:Q7681" si="597">IFERROR(IF(RIGHT(P7618,2)&lt;RIGHT(O7618,2),IF(P7618&lt;O7618,P7618+2360-O7618,P7618-40-O7618),IF(P7618&lt;O7618,P7618+2400-O7618,P7618-O7618)),"")</f>
        <v/>
      </c>
      <c r="R7618" s="77" t="str">
        <f t="shared" ref="R7618:R7681" si="598">IFERROR(ROUNDDOWN(Q7618/100,0),"")</f>
        <v/>
      </c>
      <c r="S7618" s="77" t="str">
        <f>IF(O7618="","",IF(OR(VALUE(LEFT(O7618,2))&gt;IF(RIGHT(J7618,1)="M",7,19),AND(OR(LEFT(O7618,2)={"07","19"}),VALUE(RIGHT(O7618,2))&gt;15)),TRUE,FALSE))</f>
        <v/>
      </c>
      <c r="T7618" s="77" t="str">
        <f>IF(O7618="","",IF(OR(VALUE(LEFT(O7618,2))&gt;IF(RIGHT(J7618,1)="M",7,19),AND(OR(LEFT(O7618,2)={"07","19"}),VALUE(RIGHT(O7618,2))&gt;5)),TRUE,FALSE))</f>
        <v/>
      </c>
    </row>
    <row r="7619" spans="12:20" x14ac:dyDescent="0.25">
      <c r="L7619" s="75">
        <f>COUNTIF($B$2:B7619,B7619)</f>
        <v>0</v>
      </c>
      <c r="M7619" s="75">
        <f>COUNTIF($L$2:L7619,4)</f>
        <v>42</v>
      </c>
      <c r="N7619" s="76" t="str">
        <f t="shared" ref="N7619:N7682" si="599">A7619&amp;DAY(C7619)</f>
        <v>0</v>
      </c>
      <c r="O7619" s="76" t="str">
        <f t="shared" si="595"/>
        <v/>
      </c>
      <c r="P7619" s="75" t="str">
        <f t="shared" si="596"/>
        <v/>
      </c>
      <c r="Q7619" s="77" t="str">
        <f t="shared" si="597"/>
        <v/>
      </c>
      <c r="R7619" s="77" t="str">
        <f t="shared" si="598"/>
        <v/>
      </c>
      <c r="S7619" s="77" t="str">
        <f>IF(O7619="","",IF(OR(VALUE(LEFT(O7619,2))&gt;IF(RIGHT(J7619,1)="M",7,19),AND(OR(LEFT(O7619,2)={"07","19"}),VALUE(RIGHT(O7619,2))&gt;15)),TRUE,FALSE))</f>
        <v/>
      </c>
      <c r="T7619" s="77" t="str">
        <f>IF(O7619="","",IF(OR(VALUE(LEFT(O7619,2))&gt;IF(RIGHT(J7619,1)="M",7,19),AND(OR(LEFT(O7619,2)={"07","19"}),VALUE(RIGHT(O7619,2))&gt;5)),TRUE,FALSE))</f>
        <v/>
      </c>
    </row>
    <row r="7620" spans="12:20" x14ac:dyDescent="0.25">
      <c r="L7620" s="75">
        <f>COUNTIF($B$2:B7620,B7620)</f>
        <v>0</v>
      </c>
      <c r="M7620" s="75">
        <f>COUNTIF($L$2:L7620,4)</f>
        <v>42</v>
      </c>
      <c r="N7620" s="76" t="str">
        <f t="shared" si="599"/>
        <v>0</v>
      </c>
      <c r="O7620" s="76" t="str">
        <f t="shared" si="595"/>
        <v/>
      </c>
      <c r="P7620" s="75" t="str">
        <f t="shared" si="596"/>
        <v/>
      </c>
      <c r="Q7620" s="77" t="str">
        <f t="shared" si="597"/>
        <v/>
      </c>
      <c r="R7620" s="77" t="str">
        <f t="shared" si="598"/>
        <v/>
      </c>
      <c r="S7620" s="77" t="str">
        <f>IF(O7620="","",IF(OR(VALUE(LEFT(O7620,2))&gt;IF(RIGHT(J7620,1)="M",7,19),AND(OR(LEFT(O7620,2)={"07","19"}),VALUE(RIGHT(O7620,2))&gt;15)),TRUE,FALSE))</f>
        <v/>
      </c>
      <c r="T7620" s="77" t="str">
        <f>IF(O7620="","",IF(OR(VALUE(LEFT(O7620,2))&gt;IF(RIGHT(J7620,1)="M",7,19),AND(OR(LEFT(O7620,2)={"07","19"}),VALUE(RIGHT(O7620,2))&gt;5)),TRUE,FALSE))</f>
        <v/>
      </c>
    </row>
    <row r="7621" spans="12:20" x14ac:dyDescent="0.25">
      <c r="L7621" s="75">
        <f>COUNTIF($B$2:B7621,B7621)</f>
        <v>0</v>
      </c>
      <c r="M7621" s="75">
        <f>COUNTIF($L$2:L7621,4)</f>
        <v>42</v>
      </c>
      <c r="N7621" s="76" t="str">
        <f t="shared" si="599"/>
        <v>0</v>
      </c>
      <c r="O7621" s="76" t="str">
        <f t="shared" si="595"/>
        <v/>
      </c>
      <c r="P7621" s="75" t="str">
        <f t="shared" si="596"/>
        <v/>
      </c>
      <c r="Q7621" s="77" t="str">
        <f t="shared" si="597"/>
        <v/>
      </c>
      <c r="R7621" s="77" t="str">
        <f t="shared" si="598"/>
        <v/>
      </c>
      <c r="S7621" s="77" t="str">
        <f>IF(O7621="","",IF(OR(VALUE(LEFT(O7621,2))&gt;IF(RIGHT(J7621,1)="M",7,19),AND(OR(LEFT(O7621,2)={"07","19"}),VALUE(RIGHT(O7621,2))&gt;15)),TRUE,FALSE))</f>
        <v/>
      </c>
      <c r="T7621" s="77" t="str">
        <f>IF(O7621="","",IF(OR(VALUE(LEFT(O7621,2))&gt;IF(RIGHT(J7621,1)="M",7,19),AND(OR(LEFT(O7621,2)={"07","19"}),VALUE(RIGHT(O7621,2))&gt;5)),TRUE,FALSE))</f>
        <v/>
      </c>
    </row>
    <row r="7622" spans="12:20" x14ac:dyDescent="0.25">
      <c r="L7622" s="75">
        <f>COUNTIF($B$2:B7622,B7622)</f>
        <v>0</v>
      </c>
      <c r="M7622" s="75">
        <f>COUNTIF($L$2:L7622,4)</f>
        <v>42</v>
      </c>
      <c r="N7622" s="76" t="str">
        <f t="shared" si="599"/>
        <v>0</v>
      </c>
      <c r="O7622" s="76" t="str">
        <f t="shared" si="595"/>
        <v/>
      </c>
      <c r="P7622" s="75" t="str">
        <f t="shared" si="596"/>
        <v/>
      </c>
      <c r="Q7622" s="77" t="str">
        <f t="shared" si="597"/>
        <v/>
      </c>
      <c r="R7622" s="77" t="str">
        <f t="shared" si="598"/>
        <v/>
      </c>
      <c r="S7622" s="77" t="str">
        <f>IF(O7622="","",IF(OR(VALUE(LEFT(O7622,2))&gt;IF(RIGHT(J7622,1)="M",7,19),AND(OR(LEFT(O7622,2)={"07","19"}),VALUE(RIGHT(O7622,2))&gt;15)),TRUE,FALSE))</f>
        <v/>
      </c>
      <c r="T7622" s="77" t="str">
        <f>IF(O7622="","",IF(OR(VALUE(LEFT(O7622,2))&gt;IF(RIGHT(J7622,1)="M",7,19),AND(OR(LEFT(O7622,2)={"07","19"}),VALUE(RIGHT(O7622,2))&gt;5)),TRUE,FALSE))</f>
        <v/>
      </c>
    </row>
    <row r="7623" spans="12:20" x14ac:dyDescent="0.25">
      <c r="L7623" s="75">
        <f>COUNTIF($B$2:B7623,B7623)</f>
        <v>0</v>
      </c>
      <c r="M7623" s="75">
        <f>COUNTIF($L$2:L7623,4)</f>
        <v>42</v>
      </c>
      <c r="N7623" s="76" t="str">
        <f t="shared" si="599"/>
        <v>0</v>
      </c>
      <c r="O7623" s="76" t="str">
        <f t="shared" si="595"/>
        <v/>
      </c>
      <c r="P7623" s="75" t="str">
        <f t="shared" si="596"/>
        <v/>
      </c>
      <c r="Q7623" s="77" t="str">
        <f t="shared" si="597"/>
        <v/>
      </c>
      <c r="R7623" s="77" t="str">
        <f t="shared" si="598"/>
        <v/>
      </c>
      <c r="S7623" s="77" t="str">
        <f>IF(O7623="","",IF(OR(VALUE(LEFT(O7623,2))&gt;IF(RIGHT(J7623,1)="M",7,19),AND(OR(LEFT(O7623,2)={"07","19"}),VALUE(RIGHT(O7623,2))&gt;15)),TRUE,FALSE))</f>
        <v/>
      </c>
      <c r="T7623" s="77" t="str">
        <f>IF(O7623="","",IF(OR(VALUE(LEFT(O7623,2))&gt;IF(RIGHT(J7623,1)="M",7,19),AND(OR(LEFT(O7623,2)={"07","19"}),VALUE(RIGHT(O7623,2))&gt;5)),TRUE,FALSE))</f>
        <v/>
      </c>
    </row>
    <row r="7624" spans="12:20" x14ac:dyDescent="0.25">
      <c r="L7624" s="75">
        <f>COUNTIF($B$2:B7624,B7624)</f>
        <v>0</v>
      </c>
      <c r="M7624" s="75">
        <f>COUNTIF($L$2:L7624,4)</f>
        <v>42</v>
      </c>
      <c r="N7624" s="76" t="str">
        <f t="shared" si="599"/>
        <v>0</v>
      </c>
      <c r="O7624" s="76" t="str">
        <f t="shared" si="595"/>
        <v/>
      </c>
      <c r="P7624" s="75" t="str">
        <f t="shared" si="596"/>
        <v/>
      </c>
      <c r="Q7624" s="77" t="str">
        <f t="shared" si="597"/>
        <v/>
      </c>
      <c r="R7624" s="77" t="str">
        <f t="shared" si="598"/>
        <v/>
      </c>
      <c r="S7624" s="77" t="str">
        <f>IF(O7624="","",IF(OR(VALUE(LEFT(O7624,2))&gt;IF(RIGHT(J7624,1)="M",7,19),AND(OR(LEFT(O7624,2)={"07","19"}),VALUE(RIGHT(O7624,2))&gt;15)),TRUE,FALSE))</f>
        <v/>
      </c>
      <c r="T7624" s="77" t="str">
        <f>IF(O7624="","",IF(OR(VALUE(LEFT(O7624,2))&gt;IF(RIGHT(J7624,1)="M",7,19),AND(OR(LEFT(O7624,2)={"07","19"}),VALUE(RIGHT(O7624,2))&gt;5)),TRUE,FALSE))</f>
        <v/>
      </c>
    </row>
    <row r="7625" spans="12:20" x14ac:dyDescent="0.25">
      <c r="L7625" s="75">
        <f>COUNTIF($B$2:B7625,B7625)</f>
        <v>0</v>
      </c>
      <c r="M7625" s="75">
        <f>COUNTIF($L$2:L7625,4)</f>
        <v>42</v>
      </c>
      <c r="N7625" s="76" t="str">
        <f t="shared" si="599"/>
        <v>0</v>
      </c>
      <c r="O7625" s="76" t="str">
        <f t="shared" si="595"/>
        <v/>
      </c>
      <c r="P7625" s="75" t="str">
        <f t="shared" si="596"/>
        <v/>
      </c>
      <c r="Q7625" s="77" t="str">
        <f t="shared" si="597"/>
        <v/>
      </c>
      <c r="R7625" s="77" t="str">
        <f t="shared" si="598"/>
        <v/>
      </c>
      <c r="S7625" s="77" t="str">
        <f>IF(O7625="","",IF(OR(VALUE(LEFT(O7625,2))&gt;IF(RIGHT(J7625,1)="M",7,19),AND(OR(LEFT(O7625,2)={"07","19"}),VALUE(RIGHT(O7625,2))&gt;15)),TRUE,FALSE))</f>
        <v/>
      </c>
      <c r="T7625" s="77" t="str">
        <f>IF(O7625="","",IF(OR(VALUE(LEFT(O7625,2))&gt;IF(RIGHT(J7625,1)="M",7,19),AND(OR(LEFT(O7625,2)={"07","19"}),VALUE(RIGHT(O7625,2))&gt;5)),TRUE,FALSE))</f>
        <v/>
      </c>
    </row>
    <row r="7626" spans="12:20" x14ac:dyDescent="0.25">
      <c r="L7626" s="75">
        <f>COUNTIF($B$2:B7626,B7626)</f>
        <v>0</v>
      </c>
      <c r="M7626" s="75">
        <f>COUNTIF($L$2:L7626,4)</f>
        <v>42</v>
      </c>
      <c r="N7626" s="76" t="str">
        <f t="shared" si="599"/>
        <v>0</v>
      </c>
      <c r="O7626" s="76" t="str">
        <f t="shared" si="595"/>
        <v/>
      </c>
      <c r="P7626" s="75" t="str">
        <f t="shared" si="596"/>
        <v/>
      </c>
      <c r="Q7626" s="77" t="str">
        <f t="shared" si="597"/>
        <v/>
      </c>
      <c r="R7626" s="77" t="str">
        <f t="shared" si="598"/>
        <v/>
      </c>
      <c r="S7626" s="77" t="str">
        <f>IF(O7626="","",IF(OR(VALUE(LEFT(O7626,2))&gt;IF(RIGHT(J7626,1)="M",7,19),AND(OR(LEFT(O7626,2)={"07","19"}),VALUE(RIGHT(O7626,2))&gt;15)),TRUE,FALSE))</f>
        <v/>
      </c>
      <c r="T7626" s="77" t="str">
        <f>IF(O7626="","",IF(OR(VALUE(LEFT(O7626,2))&gt;IF(RIGHT(J7626,1)="M",7,19),AND(OR(LEFT(O7626,2)={"07","19"}),VALUE(RIGHT(O7626,2))&gt;5)),TRUE,FALSE))</f>
        <v/>
      </c>
    </row>
    <row r="7627" spans="12:20" x14ac:dyDescent="0.25">
      <c r="L7627" s="75">
        <f>COUNTIF($B$2:B7627,B7627)</f>
        <v>0</v>
      </c>
      <c r="M7627" s="75">
        <f>COUNTIF($L$2:L7627,4)</f>
        <v>42</v>
      </c>
      <c r="N7627" s="76" t="str">
        <f t="shared" si="599"/>
        <v>0</v>
      </c>
      <c r="O7627" s="76" t="str">
        <f t="shared" si="595"/>
        <v/>
      </c>
      <c r="P7627" s="75" t="str">
        <f t="shared" si="596"/>
        <v/>
      </c>
      <c r="Q7627" s="77" t="str">
        <f t="shared" si="597"/>
        <v/>
      </c>
      <c r="R7627" s="77" t="str">
        <f t="shared" si="598"/>
        <v/>
      </c>
      <c r="S7627" s="77" t="str">
        <f>IF(O7627="","",IF(OR(VALUE(LEFT(O7627,2))&gt;IF(RIGHT(J7627,1)="M",7,19),AND(OR(LEFT(O7627,2)={"07","19"}),VALUE(RIGHT(O7627,2))&gt;15)),TRUE,FALSE))</f>
        <v/>
      </c>
      <c r="T7627" s="77" t="str">
        <f>IF(O7627="","",IF(OR(VALUE(LEFT(O7627,2))&gt;IF(RIGHT(J7627,1)="M",7,19),AND(OR(LEFT(O7627,2)={"07","19"}),VALUE(RIGHT(O7627,2))&gt;5)),TRUE,FALSE))</f>
        <v/>
      </c>
    </row>
    <row r="7628" spans="12:20" x14ac:dyDescent="0.25">
      <c r="L7628" s="75">
        <f>COUNTIF($B$2:B7628,B7628)</f>
        <v>0</v>
      </c>
      <c r="M7628" s="75">
        <f>COUNTIF($L$2:L7628,4)</f>
        <v>42</v>
      </c>
      <c r="N7628" s="76" t="str">
        <f t="shared" si="599"/>
        <v>0</v>
      </c>
      <c r="O7628" s="76" t="str">
        <f t="shared" si="595"/>
        <v/>
      </c>
      <c r="P7628" s="75" t="str">
        <f t="shared" si="596"/>
        <v/>
      </c>
      <c r="Q7628" s="77" t="str">
        <f t="shared" si="597"/>
        <v/>
      </c>
      <c r="R7628" s="77" t="str">
        <f t="shared" si="598"/>
        <v/>
      </c>
      <c r="S7628" s="77" t="str">
        <f>IF(O7628="","",IF(OR(VALUE(LEFT(O7628,2))&gt;IF(RIGHT(J7628,1)="M",7,19),AND(OR(LEFT(O7628,2)={"07","19"}),VALUE(RIGHT(O7628,2))&gt;15)),TRUE,FALSE))</f>
        <v/>
      </c>
      <c r="T7628" s="77" t="str">
        <f>IF(O7628="","",IF(OR(VALUE(LEFT(O7628,2))&gt;IF(RIGHT(J7628,1)="M",7,19),AND(OR(LEFT(O7628,2)={"07","19"}),VALUE(RIGHT(O7628,2))&gt;5)),TRUE,FALSE))</f>
        <v/>
      </c>
    </row>
    <row r="7629" spans="12:20" x14ac:dyDescent="0.25">
      <c r="L7629" s="75">
        <f>COUNTIF($B$2:B7629,B7629)</f>
        <v>0</v>
      </c>
      <c r="M7629" s="75">
        <f>COUNTIF($L$2:L7629,4)</f>
        <v>42</v>
      </c>
      <c r="N7629" s="76" t="str">
        <f t="shared" si="599"/>
        <v>0</v>
      </c>
      <c r="O7629" s="76" t="str">
        <f t="shared" si="595"/>
        <v/>
      </c>
      <c r="P7629" s="75" t="str">
        <f t="shared" si="596"/>
        <v/>
      </c>
      <c r="Q7629" s="77" t="str">
        <f t="shared" si="597"/>
        <v/>
      </c>
      <c r="R7629" s="77" t="str">
        <f t="shared" si="598"/>
        <v/>
      </c>
      <c r="S7629" s="77" t="str">
        <f>IF(O7629="","",IF(OR(VALUE(LEFT(O7629,2))&gt;IF(RIGHT(J7629,1)="M",7,19),AND(OR(LEFT(O7629,2)={"07","19"}),VALUE(RIGHT(O7629,2))&gt;15)),TRUE,FALSE))</f>
        <v/>
      </c>
      <c r="T7629" s="77" t="str">
        <f>IF(O7629="","",IF(OR(VALUE(LEFT(O7629,2))&gt;IF(RIGHT(J7629,1)="M",7,19),AND(OR(LEFT(O7629,2)={"07","19"}),VALUE(RIGHT(O7629,2))&gt;5)),TRUE,FALSE))</f>
        <v/>
      </c>
    </row>
    <row r="7630" spans="12:20" x14ac:dyDescent="0.25">
      <c r="L7630" s="75">
        <f>COUNTIF($B$2:B7630,B7630)</f>
        <v>0</v>
      </c>
      <c r="M7630" s="75">
        <f>COUNTIF($L$2:L7630,4)</f>
        <v>42</v>
      </c>
      <c r="N7630" s="76" t="str">
        <f t="shared" si="599"/>
        <v>0</v>
      </c>
      <c r="O7630" s="76" t="str">
        <f t="shared" si="595"/>
        <v/>
      </c>
      <c r="P7630" s="75" t="str">
        <f t="shared" si="596"/>
        <v/>
      </c>
      <c r="Q7630" s="77" t="str">
        <f t="shared" si="597"/>
        <v/>
      </c>
      <c r="R7630" s="77" t="str">
        <f t="shared" si="598"/>
        <v/>
      </c>
      <c r="S7630" s="77" t="str">
        <f>IF(O7630="","",IF(OR(VALUE(LEFT(O7630,2))&gt;IF(RIGHT(J7630,1)="M",7,19),AND(OR(LEFT(O7630,2)={"07","19"}),VALUE(RIGHT(O7630,2))&gt;15)),TRUE,FALSE))</f>
        <v/>
      </c>
      <c r="T7630" s="77" t="str">
        <f>IF(O7630="","",IF(OR(VALUE(LEFT(O7630,2))&gt;IF(RIGHT(J7630,1)="M",7,19),AND(OR(LEFT(O7630,2)={"07","19"}),VALUE(RIGHT(O7630,2))&gt;5)),TRUE,FALSE))</f>
        <v/>
      </c>
    </row>
    <row r="7631" spans="12:20" x14ac:dyDescent="0.25">
      <c r="L7631" s="75">
        <f>COUNTIF($B$2:B7631,B7631)</f>
        <v>0</v>
      </c>
      <c r="M7631" s="75">
        <f>COUNTIF($L$2:L7631,4)</f>
        <v>42</v>
      </c>
      <c r="N7631" s="76" t="str">
        <f t="shared" si="599"/>
        <v>0</v>
      </c>
      <c r="O7631" s="76" t="str">
        <f t="shared" si="595"/>
        <v/>
      </c>
      <c r="P7631" s="75" t="str">
        <f t="shared" si="596"/>
        <v/>
      </c>
      <c r="Q7631" s="77" t="str">
        <f t="shared" si="597"/>
        <v/>
      </c>
      <c r="R7631" s="77" t="str">
        <f t="shared" si="598"/>
        <v/>
      </c>
      <c r="S7631" s="77" t="str">
        <f>IF(O7631="","",IF(OR(VALUE(LEFT(O7631,2))&gt;IF(RIGHT(J7631,1)="M",7,19),AND(OR(LEFT(O7631,2)={"07","19"}),VALUE(RIGHT(O7631,2))&gt;15)),TRUE,FALSE))</f>
        <v/>
      </c>
      <c r="T7631" s="77" t="str">
        <f>IF(O7631="","",IF(OR(VALUE(LEFT(O7631,2))&gt;IF(RIGHT(J7631,1)="M",7,19),AND(OR(LEFT(O7631,2)={"07","19"}),VALUE(RIGHT(O7631,2))&gt;5)),TRUE,FALSE))</f>
        <v/>
      </c>
    </row>
    <row r="7632" spans="12:20" x14ac:dyDescent="0.25">
      <c r="L7632" s="75">
        <f>COUNTIF($B$2:B7632,B7632)</f>
        <v>0</v>
      </c>
      <c r="M7632" s="75">
        <f>COUNTIF($L$2:L7632,4)</f>
        <v>42</v>
      </c>
      <c r="N7632" s="76" t="str">
        <f t="shared" si="599"/>
        <v>0</v>
      </c>
      <c r="O7632" s="76" t="str">
        <f t="shared" si="595"/>
        <v/>
      </c>
      <c r="P7632" s="75" t="str">
        <f t="shared" si="596"/>
        <v/>
      </c>
      <c r="Q7632" s="77" t="str">
        <f t="shared" si="597"/>
        <v/>
      </c>
      <c r="R7632" s="77" t="str">
        <f t="shared" si="598"/>
        <v/>
      </c>
      <c r="S7632" s="77" t="str">
        <f>IF(O7632="","",IF(OR(VALUE(LEFT(O7632,2))&gt;IF(RIGHT(J7632,1)="M",7,19),AND(OR(LEFT(O7632,2)={"07","19"}),VALUE(RIGHT(O7632,2))&gt;15)),TRUE,FALSE))</f>
        <v/>
      </c>
      <c r="T7632" s="77" t="str">
        <f>IF(O7632="","",IF(OR(VALUE(LEFT(O7632,2))&gt;IF(RIGHT(J7632,1)="M",7,19),AND(OR(LEFT(O7632,2)={"07","19"}),VALUE(RIGHT(O7632,2))&gt;5)),TRUE,FALSE))</f>
        <v/>
      </c>
    </row>
    <row r="7633" spans="12:20" x14ac:dyDescent="0.25">
      <c r="L7633" s="75">
        <f>COUNTIF($B$2:B7633,B7633)</f>
        <v>0</v>
      </c>
      <c r="M7633" s="75">
        <f>COUNTIF($L$2:L7633,4)</f>
        <v>42</v>
      </c>
      <c r="N7633" s="76" t="str">
        <f t="shared" si="599"/>
        <v>0</v>
      </c>
      <c r="O7633" s="76" t="str">
        <f t="shared" si="595"/>
        <v/>
      </c>
      <c r="P7633" s="75" t="str">
        <f t="shared" si="596"/>
        <v/>
      </c>
      <c r="Q7633" s="77" t="str">
        <f t="shared" si="597"/>
        <v/>
      </c>
      <c r="R7633" s="77" t="str">
        <f t="shared" si="598"/>
        <v/>
      </c>
      <c r="S7633" s="77" t="str">
        <f>IF(O7633="","",IF(OR(VALUE(LEFT(O7633,2))&gt;IF(RIGHT(J7633,1)="M",7,19),AND(OR(LEFT(O7633,2)={"07","19"}),VALUE(RIGHT(O7633,2))&gt;15)),TRUE,FALSE))</f>
        <v/>
      </c>
      <c r="T7633" s="77" t="str">
        <f>IF(O7633="","",IF(OR(VALUE(LEFT(O7633,2))&gt;IF(RIGHT(J7633,1)="M",7,19),AND(OR(LEFT(O7633,2)={"07","19"}),VALUE(RIGHT(O7633,2))&gt;5)),TRUE,FALSE))</f>
        <v/>
      </c>
    </row>
    <row r="7634" spans="12:20" x14ac:dyDescent="0.25">
      <c r="L7634" s="75">
        <f>COUNTIF($B$2:B7634,B7634)</f>
        <v>0</v>
      </c>
      <c r="M7634" s="75">
        <f>COUNTIF($L$2:L7634,4)</f>
        <v>42</v>
      </c>
      <c r="N7634" s="76" t="str">
        <f t="shared" si="599"/>
        <v>0</v>
      </c>
      <c r="O7634" s="76" t="str">
        <f t="shared" si="595"/>
        <v/>
      </c>
      <c r="P7634" s="75" t="str">
        <f t="shared" si="596"/>
        <v/>
      </c>
      <c r="Q7634" s="77" t="str">
        <f t="shared" si="597"/>
        <v/>
      </c>
      <c r="R7634" s="77" t="str">
        <f t="shared" si="598"/>
        <v/>
      </c>
      <c r="S7634" s="77" t="str">
        <f>IF(O7634="","",IF(OR(VALUE(LEFT(O7634,2))&gt;IF(RIGHT(J7634,1)="M",7,19),AND(OR(LEFT(O7634,2)={"07","19"}),VALUE(RIGHT(O7634,2))&gt;15)),TRUE,FALSE))</f>
        <v/>
      </c>
      <c r="T7634" s="77" t="str">
        <f>IF(O7634="","",IF(OR(VALUE(LEFT(O7634,2))&gt;IF(RIGHT(J7634,1)="M",7,19),AND(OR(LEFT(O7634,2)={"07","19"}),VALUE(RIGHT(O7634,2))&gt;5)),TRUE,FALSE))</f>
        <v/>
      </c>
    </row>
    <row r="7635" spans="12:20" x14ac:dyDescent="0.25">
      <c r="L7635" s="75">
        <f>COUNTIF($B$2:B7635,B7635)</f>
        <v>0</v>
      </c>
      <c r="M7635" s="75">
        <f>COUNTIF($L$2:L7635,4)</f>
        <v>42</v>
      </c>
      <c r="N7635" s="76" t="str">
        <f t="shared" si="599"/>
        <v>0</v>
      </c>
      <c r="O7635" s="76" t="str">
        <f t="shared" si="595"/>
        <v/>
      </c>
      <c r="P7635" s="75" t="str">
        <f t="shared" si="596"/>
        <v/>
      </c>
      <c r="Q7635" s="77" t="str">
        <f t="shared" si="597"/>
        <v/>
      </c>
      <c r="R7635" s="77" t="str">
        <f t="shared" si="598"/>
        <v/>
      </c>
      <c r="S7635" s="77" t="str">
        <f>IF(O7635="","",IF(OR(VALUE(LEFT(O7635,2))&gt;IF(RIGHT(J7635,1)="M",7,19),AND(OR(LEFT(O7635,2)={"07","19"}),VALUE(RIGHT(O7635,2))&gt;15)),TRUE,FALSE))</f>
        <v/>
      </c>
      <c r="T7635" s="77" t="str">
        <f>IF(O7635="","",IF(OR(VALUE(LEFT(O7635,2))&gt;IF(RIGHT(J7635,1)="M",7,19),AND(OR(LEFT(O7635,2)={"07","19"}),VALUE(RIGHT(O7635,2))&gt;5)),TRUE,FALSE))</f>
        <v/>
      </c>
    </row>
    <row r="7636" spans="12:20" x14ac:dyDescent="0.25">
      <c r="L7636" s="75">
        <f>COUNTIF($B$2:B7636,B7636)</f>
        <v>0</v>
      </c>
      <c r="M7636" s="75">
        <f>COUNTIF($L$2:L7636,4)</f>
        <v>42</v>
      </c>
      <c r="N7636" s="76" t="str">
        <f t="shared" si="599"/>
        <v>0</v>
      </c>
      <c r="O7636" s="76" t="str">
        <f t="shared" si="595"/>
        <v/>
      </c>
      <c r="P7636" s="75" t="str">
        <f t="shared" si="596"/>
        <v/>
      </c>
      <c r="Q7636" s="77" t="str">
        <f t="shared" si="597"/>
        <v/>
      </c>
      <c r="R7636" s="77" t="str">
        <f t="shared" si="598"/>
        <v/>
      </c>
      <c r="S7636" s="77" t="str">
        <f>IF(O7636="","",IF(OR(VALUE(LEFT(O7636,2))&gt;IF(RIGHT(J7636,1)="M",7,19),AND(OR(LEFT(O7636,2)={"07","19"}),VALUE(RIGHT(O7636,2))&gt;15)),TRUE,FALSE))</f>
        <v/>
      </c>
      <c r="T7636" s="77" t="str">
        <f>IF(O7636="","",IF(OR(VALUE(LEFT(O7636,2))&gt;IF(RIGHT(J7636,1)="M",7,19),AND(OR(LEFT(O7636,2)={"07","19"}),VALUE(RIGHT(O7636,2))&gt;5)),TRUE,FALSE))</f>
        <v/>
      </c>
    </row>
    <row r="7637" spans="12:20" x14ac:dyDescent="0.25">
      <c r="L7637" s="75">
        <f>COUNTIF($B$2:B7637,B7637)</f>
        <v>0</v>
      </c>
      <c r="M7637" s="75">
        <f>COUNTIF($L$2:L7637,4)</f>
        <v>42</v>
      </c>
      <c r="N7637" s="76" t="str">
        <f t="shared" si="599"/>
        <v>0</v>
      </c>
      <c r="O7637" s="76" t="str">
        <f t="shared" si="595"/>
        <v/>
      </c>
      <c r="P7637" s="75" t="str">
        <f t="shared" si="596"/>
        <v/>
      </c>
      <c r="Q7637" s="77" t="str">
        <f t="shared" si="597"/>
        <v/>
      </c>
      <c r="R7637" s="77" t="str">
        <f t="shared" si="598"/>
        <v/>
      </c>
      <c r="S7637" s="77" t="str">
        <f>IF(O7637="","",IF(OR(VALUE(LEFT(O7637,2))&gt;IF(RIGHT(J7637,1)="M",7,19),AND(OR(LEFT(O7637,2)={"07","19"}),VALUE(RIGHT(O7637,2))&gt;15)),TRUE,FALSE))</f>
        <v/>
      </c>
      <c r="T7637" s="77" t="str">
        <f>IF(O7637="","",IF(OR(VALUE(LEFT(O7637,2))&gt;IF(RIGHT(J7637,1)="M",7,19),AND(OR(LEFT(O7637,2)={"07","19"}),VALUE(RIGHT(O7637,2))&gt;5)),TRUE,FALSE))</f>
        <v/>
      </c>
    </row>
    <row r="7638" spans="12:20" x14ac:dyDescent="0.25">
      <c r="L7638" s="75">
        <f>COUNTIF($B$2:B7638,B7638)</f>
        <v>0</v>
      </c>
      <c r="M7638" s="75">
        <f>COUNTIF($L$2:L7638,4)</f>
        <v>42</v>
      </c>
      <c r="N7638" s="76" t="str">
        <f t="shared" si="599"/>
        <v>0</v>
      </c>
      <c r="O7638" s="76" t="str">
        <f t="shared" si="595"/>
        <v/>
      </c>
      <c r="P7638" s="75" t="str">
        <f t="shared" si="596"/>
        <v/>
      </c>
      <c r="Q7638" s="77" t="str">
        <f t="shared" si="597"/>
        <v/>
      </c>
      <c r="R7638" s="77" t="str">
        <f t="shared" si="598"/>
        <v/>
      </c>
      <c r="S7638" s="77" t="str">
        <f>IF(O7638="","",IF(OR(VALUE(LEFT(O7638,2))&gt;IF(RIGHT(J7638,1)="M",7,19),AND(OR(LEFT(O7638,2)={"07","19"}),VALUE(RIGHT(O7638,2))&gt;15)),TRUE,FALSE))</f>
        <v/>
      </c>
      <c r="T7638" s="77" t="str">
        <f>IF(O7638="","",IF(OR(VALUE(LEFT(O7638,2))&gt;IF(RIGHT(J7638,1)="M",7,19),AND(OR(LEFT(O7638,2)={"07","19"}),VALUE(RIGHT(O7638,2))&gt;5)),TRUE,FALSE))</f>
        <v/>
      </c>
    </row>
    <row r="7639" spans="12:20" x14ac:dyDescent="0.25">
      <c r="L7639" s="75">
        <f>COUNTIF($B$2:B7639,B7639)</f>
        <v>0</v>
      </c>
      <c r="M7639" s="75">
        <f>COUNTIF($L$2:L7639,4)</f>
        <v>42</v>
      </c>
      <c r="N7639" s="76" t="str">
        <f t="shared" si="599"/>
        <v>0</v>
      </c>
      <c r="O7639" s="76" t="str">
        <f t="shared" si="595"/>
        <v/>
      </c>
      <c r="P7639" s="75" t="str">
        <f t="shared" si="596"/>
        <v/>
      </c>
      <c r="Q7639" s="77" t="str">
        <f t="shared" si="597"/>
        <v/>
      </c>
      <c r="R7639" s="77" t="str">
        <f t="shared" si="598"/>
        <v/>
      </c>
      <c r="S7639" s="77" t="str">
        <f>IF(O7639="","",IF(OR(VALUE(LEFT(O7639,2))&gt;IF(RIGHT(J7639,1)="M",7,19),AND(OR(LEFT(O7639,2)={"07","19"}),VALUE(RIGHT(O7639,2))&gt;15)),TRUE,FALSE))</f>
        <v/>
      </c>
      <c r="T7639" s="77" t="str">
        <f>IF(O7639="","",IF(OR(VALUE(LEFT(O7639,2))&gt;IF(RIGHT(J7639,1)="M",7,19),AND(OR(LEFT(O7639,2)={"07","19"}),VALUE(RIGHT(O7639,2))&gt;5)),TRUE,FALSE))</f>
        <v/>
      </c>
    </row>
    <row r="7640" spans="12:20" x14ac:dyDescent="0.25">
      <c r="L7640" s="75">
        <f>COUNTIF($B$2:B7640,B7640)</f>
        <v>0</v>
      </c>
      <c r="M7640" s="75">
        <f>COUNTIF($L$2:L7640,4)</f>
        <v>42</v>
      </c>
      <c r="N7640" s="76" t="str">
        <f t="shared" si="599"/>
        <v>0</v>
      </c>
      <c r="O7640" s="76" t="str">
        <f t="shared" si="595"/>
        <v/>
      </c>
      <c r="P7640" s="75" t="str">
        <f t="shared" si="596"/>
        <v/>
      </c>
      <c r="Q7640" s="77" t="str">
        <f t="shared" si="597"/>
        <v/>
      </c>
      <c r="R7640" s="77" t="str">
        <f t="shared" si="598"/>
        <v/>
      </c>
      <c r="S7640" s="77" t="str">
        <f>IF(O7640="","",IF(OR(VALUE(LEFT(O7640,2))&gt;IF(RIGHT(J7640,1)="M",7,19),AND(OR(LEFT(O7640,2)={"07","19"}),VALUE(RIGHT(O7640,2))&gt;15)),TRUE,FALSE))</f>
        <v/>
      </c>
      <c r="T7640" s="77" t="str">
        <f>IF(O7640="","",IF(OR(VALUE(LEFT(O7640,2))&gt;IF(RIGHT(J7640,1)="M",7,19),AND(OR(LEFT(O7640,2)={"07","19"}),VALUE(RIGHT(O7640,2))&gt;5)),TRUE,FALSE))</f>
        <v/>
      </c>
    </row>
    <row r="7641" spans="12:20" x14ac:dyDescent="0.25">
      <c r="L7641" s="75">
        <f>COUNTIF($B$2:B7641,B7641)</f>
        <v>0</v>
      </c>
      <c r="M7641" s="75">
        <f>COUNTIF($L$2:L7641,4)</f>
        <v>42</v>
      </c>
      <c r="N7641" s="76" t="str">
        <f t="shared" si="599"/>
        <v>0</v>
      </c>
      <c r="O7641" s="76" t="str">
        <f t="shared" si="595"/>
        <v/>
      </c>
      <c r="P7641" s="75" t="str">
        <f t="shared" si="596"/>
        <v/>
      </c>
      <c r="Q7641" s="77" t="str">
        <f t="shared" si="597"/>
        <v/>
      </c>
      <c r="R7641" s="77" t="str">
        <f t="shared" si="598"/>
        <v/>
      </c>
      <c r="S7641" s="77" t="str">
        <f>IF(O7641="","",IF(OR(VALUE(LEFT(O7641,2))&gt;IF(RIGHT(J7641,1)="M",7,19),AND(OR(LEFT(O7641,2)={"07","19"}),VALUE(RIGHT(O7641,2))&gt;15)),TRUE,FALSE))</f>
        <v/>
      </c>
      <c r="T7641" s="77" t="str">
        <f>IF(O7641="","",IF(OR(VALUE(LEFT(O7641,2))&gt;IF(RIGHT(J7641,1)="M",7,19),AND(OR(LEFT(O7641,2)={"07","19"}),VALUE(RIGHT(O7641,2))&gt;5)),TRUE,FALSE))</f>
        <v/>
      </c>
    </row>
    <row r="7642" spans="12:20" x14ac:dyDescent="0.25">
      <c r="L7642" s="75">
        <f>COUNTIF($B$2:B7642,B7642)</f>
        <v>0</v>
      </c>
      <c r="M7642" s="75">
        <f>COUNTIF($L$2:L7642,4)</f>
        <v>42</v>
      </c>
      <c r="N7642" s="76" t="str">
        <f t="shared" si="599"/>
        <v>0</v>
      </c>
      <c r="O7642" s="76" t="str">
        <f t="shared" si="595"/>
        <v/>
      </c>
      <c r="P7642" s="75" t="str">
        <f t="shared" si="596"/>
        <v/>
      </c>
      <c r="Q7642" s="77" t="str">
        <f t="shared" si="597"/>
        <v/>
      </c>
      <c r="R7642" s="77" t="str">
        <f t="shared" si="598"/>
        <v/>
      </c>
      <c r="S7642" s="77" t="str">
        <f>IF(O7642="","",IF(OR(VALUE(LEFT(O7642,2))&gt;IF(RIGHT(J7642,1)="M",7,19),AND(OR(LEFT(O7642,2)={"07","19"}),VALUE(RIGHT(O7642,2))&gt;15)),TRUE,FALSE))</f>
        <v/>
      </c>
      <c r="T7642" s="77" t="str">
        <f>IF(O7642="","",IF(OR(VALUE(LEFT(O7642,2))&gt;IF(RIGHT(J7642,1)="M",7,19),AND(OR(LEFT(O7642,2)={"07","19"}),VALUE(RIGHT(O7642,2))&gt;5)),TRUE,FALSE))</f>
        <v/>
      </c>
    </row>
    <row r="7643" spans="12:20" x14ac:dyDescent="0.25">
      <c r="L7643" s="75">
        <f>COUNTIF($B$2:B7643,B7643)</f>
        <v>0</v>
      </c>
      <c r="M7643" s="75">
        <f>COUNTIF($L$2:L7643,4)</f>
        <v>42</v>
      </c>
      <c r="N7643" s="76" t="str">
        <f t="shared" si="599"/>
        <v>0</v>
      </c>
      <c r="O7643" s="76" t="str">
        <f t="shared" si="595"/>
        <v/>
      </c>
      <c r="P7643" s="75" t="str">
        <f t="shared" si="596"/>
        <v/>
      </c>
      <c r="Q7643" s="77" t="str">
        <f t="shared" si="597"/>
        <v/>
      </c>
      <c r="R7643" s="77" t="str">
        <f t="shared" si="598"/>
        <v/>
      </c>
      <c r="S7643" s="77" t="str">
        <f>IF(O7643="","",IF(OR(VALUE(LEFT(O7643,2))&gt;IF(RIGHT(J7643,1)="M",7,19),AND(OR(LEFT(O7643,2)={"07","19"}),VALUE(RIGHT(O7643,2))&gt;15)),TRUE,FALSE))</f>
        <v/>
      </c>
      <c r="T7643" s="77" t="str">
        <f>IF(O7643="","",IF(OR(VALUE(LEFT(O7643,2))&gt;IF(RIGHT(J7643,1)="M",7,19),AND(OR(LEFT(O7643,2)={"07","19"}),VALUE(RIGHT(O7643,2))&gt;5)),TRUE,FALSE))</f>
        <v/>
      </c>
    </row>
    <row r="7644" spans="12:20" x14ac:dyDescent="0.25">
      <c r="L7644" s="75">
        <f>COUNTIF($B$2:B7644,B7644)</f>
        <v>0</v>
      </c>
      <c r="M7644" s="75">
        <f>COUNTIF($L$2:L7644,4)</f>
        <v>42</v>
      </c>
      <c r="N7644" s="76" t="str">
        <f t="shared" si="599"/>
        <v>0</v>
      </c>
      <c r="O7644" s="76" t="str">
        <f t="shared" si="595"/>
        <v/>
      </c>
      <c r="P7644" s="75" t="str">
        <f t="shared" si="596"/>
        <v/>
      </c>
      <c r="Q7644" s="77" t="str">
        <f t="shared" si="597"/>
        <v/>
      </c>
      <c r="R7644" s="77" t="str">
        <f t="shared" si="598"/>
        <v/>
      </c>
      <c r="S7644" s="77" t="str">
        <f>IF(O7644="","",IF(OR(VALUE(LEFT(O7644,2))&gt;IF(RIGHT(J7644,1)="M",7,19),AND(OR(LEFT(O7644,2)={"07","19"}),VALUE(RIGHT(O7644,2))&gt;15)),TRUE,FALSE))</f>
        <v/>
      </c>
      <c r="T7644" s="77" t="str">
        <f>IF(O7644="","",IF(OR(VALUE(LEFT(O7644,2))&gt;IF(RIGHT(J7644,1)="M",7,19),AND(OR(LEFT(O7644,2)={"07","19"}),VALUE(RIGHT(O7644,2))&gt;5)),TRUE,FALSE))</f>
        <v/>
      </c>
    </row>
    <row r="7645" spans="12:20" x14ac:dyDescent="0.25">
      <c r="L7645" s="75">
        <f>COUNTIF($B$2:B7645,B7645)</f>
        <v>0</v>
      </c>
      <c r="M7645" s="75">
        <f>COUNTIF($L$2:L7645,4)</f>
        <v>42</v>
      </c>
      <c r="N7645" s="76" t="str">
        <f t="shared" si="599"/>
        <v>0</v>
      </c>
      <c r="O7645" s="76" t="str">
        <f t="shared" si="595"/>
        <v/>
      </c>
      <c r="P7645" s="75" t="str">
        <f t="shared" si="596"/>
        <v/>
      </c>
      <c r="Q7645" s="77" t="str">
        <f t="shared" si="597"/>
        <v/>
      </c>
      <c r="R7645" s="77" t="str">
        <f t="shared" si="598"/>
        <v/>
      </c>
      <c r="S7645" s="77" t="str">
        <f>IF(O7645="","",IF(OR(VALUE(LEFT(O7645,2))&gt;IF(RIGHT(J7645,1)="M",7,19),AND(OR(LEFT(O7645,2)={"07","19"}),VALUE(RIGHT(O7645,2))&gt;15)),TRUE,FALSE))</f>
        <v/>
      </c>
      <c r="T7645" s="77" t="str">
        <f>IF(O7645="","",IF(OR(VALUE(LEFT(O7645,2))&gt;IF(RIGHT(J7645,1)="M",7,19),AND(OR(LEFT(O7645,2)={"07","19"}),VALUE(RIGHT(O7645,2))&gt;5)),TRUE,FALSE))</f>
        <v/>
      </c>
    </row>
    <row r="7646" spans="12:20" x14ac:dyDescent="0.25">
      <c r="L7646" s="75">
        <f>COUNTIF($B$2:B7646,B7646)</f>
        <v>0</v>
      </c>
      <c r="M7646" s="75">
        <f>COUNTIF($L$2:L7646,4)</f>
        <v>42</v>
      </c>
      <c r="N7646" s="76" t="str">
        <f t="shared" si="599"/>
        <v>0</v>
      </c>
      <c r="O7646" s="76" t="str">
        <f t="shared" si="595"/>
        <v/>
      </c>
      <c r="P7646" s="75" t="str">
        <f t="shared" si="596"/>
        <v/>
      </c>
      <c r="Q7646" s="77" t="str">
        <f t="shared" si="597"/>
        <v/>
      </c>
      <c r="R7646" s="77" t="str">
        <f t="shared" si="598"/>
        <v/>
      </c>
      <c r="S7646" s="77" t="str">
        <f>IF(O7646="","",IF(OR(VALUE(LEFT(O7646,2))&gt;IF(RIGHT(J7646,1)="M",7,19),AND(OR(LEFT(O7646,2)={"07","19"}),VALUE(RIGHT(O7646,2))&gt;15)),TRUE,FALSE))</f>
        <v/>
      </c>
      <c r="T7646" s="77" t="str">
        <f>IF(O7646="","",IF(OR(VALUE(LEFT(O7646,2))&gt;IF(RIGHT(J7646,1)="M",7,19),AND(OR(LEFT(O7646,2)={"07","19"}),VALUE(RIGHT(O7646,2))&gt;5)),TRUE,FALSE))</f>
        <v/>
      </c>
    </row>
    <row r="7647" spans="12:20" x14ac:dyDescent="0.25">
      <c r="L7647" s="75">
        <f>COUNTIF($B$2:B7647,B7647)</f>
        <v>0</v>
      </c>
      <c r="M7647" s="75">
        <f>COUNTIF($L$2:L7647,4)</f>
        <v>42</v>
      </c>
      <c r="N7647" s="76" t="str">
        <f t="shared" si="599"/>
        <v>0</v>
      </c>
      <c r="O7647" s="76" t="str">
        <f t="shared" si="595"/>
        <v/>
      </c>
      <c r="P7647" s="75" t="str">
        <f t="shared" si="596"/>
        <v/>
      </c>
      <c r="Q7647" s="77" t="str">
        <f t="shared" si="597"/>
        <v/>
      </c>
      <c r="R7647" s="77" t="str">
        <f t="shared" si="598"/>
        <v/>
      </c>
      <c r="S7647" s="77" t="str">
        <f>IF(O7647="","",IF(OR(VALUE(LEFT(O7647,2))&gt;IF(RIGHT(J7647,1)="M",7,19),AND(OR(LEFT(O7647,2)={"07","19"}),VALUE(RIGHT(O7647,2))&gt;15)),TRUE,FALSE))</f>
        <v/>
      </c>
      <c r="T7647" s="77" t="str">
        <f>IF(O7647="","",IF(OR(VALUE(LEFT(O7647,2))&gt;IF(RIGHT(J7647,1)="M",7,19),AND(OR(LEFT(O7647,2)={"07","19"}),VALUE(RIGHT(O7647,2))&gt;5)),TRUE,FALSE))</f>
        <v/>
      </c>
    </row>
    <row r="7648" spans="12:20" x14ac:dyDescent="0.25">
      <c r="L7648" s="75">
        <f>COUNTIF($B$2:B7648,B7648)</f>
        <v>0</v>
      </c>
      <c r="M7648" s="75">
        <f>COUNTIF($L$2:L7648,4)</f>
        <v>42</v>
      </c>
      <c r="N7648" s="76" t="str">
        <f t="shared" si="599"/>
        <v>0</v>
      </c>
      <c r="O7648" s="76" t="str">
        <f t="shared" si="595"/>
        <v/>
      </c>
      <c r="P7648" s="75" t="str">
        <f t="shared" si="596"/>
        <v/>
      </c>
      <c r="Q7648" s="77" t="str">
        <f t="shared" si="597"/>
        <v/>
      </c>
      <c r="R7648" s="77" t="str">
        <f t="shared" si="598"/>
        <v/>
      </c>
      <c r="S7648" s="77" t="str">
        <f>IF(O7648="","",IF(OR(VALUE(LEFT(O7648,2))&gt;IF(RIGHT(J7648,1)="M",7,19),AND(OR(LEFT(O7648,2)={"07","19"}),VALUE(RIGHT(O7648,2))&gt;15)),TRUE,FALSE))</f>
        <v/>
      </c>
      <c r="T7648" s="77" t="str">
        <f>IF(O7648="","",IF(OR(VALUE(LEFT(O7648,2))&gt;IF(RIGHT(J7648,1)="M",7,19),AND(OR(LEFT(O7648,2)={"07","19"}),VALUE(RIGHT(O7648,2))&gt;5)),TRUE,FALSE))</f>
        <v/>
      </c>
    </row>
    <row r="7649" spans="12:20" x14ac:dyDescent="0.25">
      <c r="L7649" s="75">
        <f>COUNTIF($B$2:B7649,B7649)</f>
        <v>0</v>
      </c>
      <c r="M7649" s="75">
        <f>COUNTIF($L$2:L7649,4)</f>
        <v>42</v>
      </c>
      <c r="N7649" s="76" t="str">
        <f t="shared" si="599"/>
        <v>0</v>
      </c>
      <c r="O7649" s="76" t="str">
        <f t="shared" si="595"/>
        <v/>
      </c>
      <c r="P7649" s="75" t="str">
        <f t="shared" si="596"/>
        <v/>
      </c>
      <c r="Q7649" s="77" t="str">
        <f t="shared" si="597"/>
        <v/>
      </c>
      <c r="R7649" s="77" t="str">
        <f t="shared" si="598"/>
        <v/>
      </c>
      <c r="S7649" s="77" t="str">
        <f>IF(O7649="","",IF(OR(VALUE(LEFT(O7649,2))&gt;IF(RIGHT(J7649,1)="M",7,19),AND(OR(LEFT(O7649,2)={"07","19"}),VALUE(RIGHT(O7649,2))&gt;15)),TRUE,FALSE))</f>
        <v/>
      </c>
      <c r="T7649" s="77" t="str">
        <f>IF(O7649="","",IF(OR(VALUE(LEFT(O7649,2))&gt;IF(RIGHT(J7649,1)="M",7,19),AND(OR(LEFT(O7649,2)={"07","19"}),VALUE(RIGHT(O7649,2))&gt;5)),TRUE,FALSE))</f>
        <v/>
      </c>
    </row>
    <row r="7650" spans="12:20" x14ac:dyDescent="0.25">
      <c r="L7650" s="75">
        <f>COUNTIF($B$2:B7650,B7650)</f>
        <v>0</v>
      </c>
      <c r="M7650" s="75">
        <f>COUNTIF($L$2:L7650,4)</f>
        <v>42</v>
      </c>
      <c r="N7650" s="76" t="str">
        <f t="shared" si="599"/>
        <v>0</v>
      </c>
      <c r="O7650" s="76" t="str">
        <f t="shared" si="595"/>
        <v/>
      </c>
      <c r="P7650" s="75" t="str">
        <f t="shared" si="596"/>
        <v/>
      </c>
      <c r="Q7650" s="77" t="str">
        <f t="shared" si="597"/>
        <v/>
      </c>
      <c r="R7650" s="77" t="str">
        <f t="shared" si="598"/>
        <v/>
      </c>
      <c r="S7650" s="77" t="str">
        <f>IF(O7650="","",IF(OR(VALUE(LEFT(O7650,2))&gt;IF(RIGHT(J7650,1)="M",7,19),AND(OR(LEFT(O7650,2)={"07","19"}),VALUE(RIGHT(O7650,2))&gt;15)),TRUE,FALSE))</f>
        <v/>
      </c>
      <c r="T7650" s="77" t="str">
        <f>IF(O7650="","",IF(OR(VALUE(LEFT(O7650,2))&gt;IF(RIGHT(J7650,1)="M",7,19),AND(OR(LEFT(O7650,2)={"07","19"}),VALUE(RIGHT(O7650,2))&gt;5)),TRUE,FALSE))</f>
        <v/>
      </c>
    </row>
    <row r="7651" spans="12:20" x14ac:dyDescent="0.25">
      <c r="L7651" s="75">
        <f>COUNTIF($B$2:B7651,B7651)</f>
        <v>0</v>
      </c>
      <c r="M7651" s="75">
        <f>COUNTIF($L$2:L7651,4)</f>
        <v>42</v>
      </c>
      <c r="N7651" s="76" t="str">
        <f t="shared" si="599"/>
        <v>0</v>
      </c>
      <c r="O7651" s="76" t="str">
        <f t="shared" si="595"/>
        <v/>
      </c>
      <c r="P7651" s="75" t="str">
        <f t="shared" si="596"/>
        <v/>
      </c>
      <c r="Q7651" s="77" t="str">
        <f t="shared" si="597"/>
        <v/>
      </c>
      <c r="R7651" s="77" t="str">
        <f t="shared" si="598"/>
        <v/>
      </c>
      <c r="S7651" s="77" t="str">
        <f>IF(O7651="","",IF(OR(VALUE(LEFT(O7651,2))&gt;IF(RIGHT(J7651,1)="M",7,19),AND(OR(LEFT(O7651,2)={"07","19"}),VALUE(RIGHT(O7651,2))&gt;15)),TRUE,FALSE))</f>
        <v/>
      </c>
      <c r="T7651" s="77" t="str">
        <f>IF(O7651="","",IF(OR(VALUE(LEFT(O7651,2))&gt;IF(RIGHT(J7651,1)="M",7,19),AND(OR(LEFT(O7651,2)={"07","19"}),VALUE(RIGHT(O7651,2))&gt;5)),TRUE,FALSE))</f>
        <v/>
      </c>
    </row>
    <row r="7652" spans="12:20" x14ac:dyDescent="0.25">
      <c r="L7652" s="75">
        <f>COUNTIF($B$2:B7652,B7652)</f>
        <v>0</v>
      </c>
      <c r="M7652" s="75">
        <f>COUNTIF($L$2:L7652,4)</f>
        <v>42</v>
      </c>
      <c r="N7652" s="76" t="str">
        <f t="shared" si="599"/>
        <v>0</v>
      </c>
      <c r="O7652" s="76" t="str">
        <f t="shared" si="595"/>
        <v/>
      </c>
      <c r="P7652" s="75" t="str">
        <f t="shared" si="596"/>
        <v/>
      </c>
      <c r="Q7652" s="77" t="str">
        <f t="shared" si="597"/>
        <v/>
      </c>
      <c r="R7652" s="77" t="str">
        <f t="shared" si="598"/>
        <v/>
      </c>
      <c r="S7652" s="77" t="str">
        <f>IF(O7652="","",IF(OR(VALUE(LEFT(O7652,2))&gt;IF(RIGHT(J7652,1)="M",7,19),AND(OR(LEFT(O7652,2)={"07","19"}),VALUE(RIGHT(O7652,2))&gt;15)),TRUE,FALSE))</f>
        <v/>
      </c>
      <c r="T7652" s="77" t="str">
        <f>IF(O7652="","",IF(OR(VALUE(LEFT(O7652,2))&gt;IF(RIGHT(J7652,1)="M",7,19),AND(OR(LEFT(O7652,2)={"07","19"}),VALUE(RIGHT(O7652,2))&gt;5)),TRUE,FALSE))</f>
        <v/>
      </c>
    </row>
    <row r="7653" spans="12:20" x14ac:dyDescent="0.25">
      <c r="L7653" s="75">
        <f>COUNTIF($B$2:B7653,B7653)</f>
        <v>0</v>
      </c>
      <c r="M7653" s="75">
        <f>COUNTIF($L$2:L7653,4)</f>
        <v>42</v>
      </c>
      <c r="N7653" s="76" t="str">
        <f t="shared" si="599"/>
        <v>0</v>
      </c>
      <c r="O7653" s="76" t="str">
        <f t="shared" si="595"/>
        <v/>
      </c>
      <c r="P7653" s="75" t="str">
        <f t="shared" si="596"/>
        <v/>
      </c>
      <c r="Q7653" s="77" t="str">
        <f t="shared" si="597"/>
        <v/>
      </c>
      <c r="R7653" s="77" t="str">
        <f t="shared" si="598"/>
        <v/>
      </c>
      <c r="S7653" s="77" t="str">
        <f>IF(O7653="","",IF(OR(VALUE(LEFT(O7653,2))&gt;IF(RIGHT(J7653,1)="M",7,19),AND(OR(LEFT(O7653,2)={"07","19"}),VALUE(RIGHT(O7653,2))&gt;15)),TRUE,FALSE))</f>
        <v/>
      </c>
      <c r="T7653" s="77" t="str">
        <f>IF(O7653="","",IF(OR(VALUE(LEFT(O7653,2))&gt;IF(RIGHT(J7653,1)="M",7,19),AND(OR(LEFT(O7653,2)={"07","19"}),VALUE(RIGHT(O7653,2))&gt;5)),TRUE,FALSE))</f>
        <v/>
      </c>
    </row>
    <row r="7654" spans="12:20" x14ac:dyDescent="0.25">
      <c r="L7654" s="75">
        <f>COUNTIF($B$2:B7654,B7654)</f>
        <v>0</v>
      </c>
      <c r="M7654" s="75">
        <f>COUNTIF($L$2:L7654,4)</f>
        <v>42</v>
      </c>
      <c r="N7654" s="76" t="str">
        <f t="shared" si="599"/>
        <v>0</v>
      </c>
      <c r="O7654" s="76" t="str">
        <f t="shared" si="595"/>
        <v/>
      </c>
      <c r="P7654" s="75" t="str">
        <f t="shared" si="596"/>
        <v/>
      </c>
      <c r="Q7654" s="77" t="str">
        <f t="shared" si="597"/>
        <v/>
      </c>
      <c r="R7654" s="77" t="str">
        <f t="shared" si="598"/>
        <v/>
      </c>
      <c r="S7654" s="77" t="str">
        <f>IF(O7654="","",IF(OR(VALUE(LEFT(O7654,2))&gt;IF(RIGHT(J7654,1)="M",7,19),AND(OR(LEFT(O7654,2)={"07","19"}),VALUE(RIGHT(O7654,2))&gt;15)),TRUE,FALSE))</f>
        <v/>
      </c>
      <c r="T7654" s="77" t="str">
        <f>IF(O7654="","",IF(OR(VALUE(LEFT(O7654,2))&gt;IF(RIGHT(J7654,1)="M",7,19),AND(OR(LEFT(O7654,2)={"07","19"}),VALUE(RIGHT(O7654,2))&gt;5)),TRUE,FALSE))</f>
        <v/>
      </c>
    </row>
    <row r="7655" spans="12:20" x14ac:dyDescent="0.25">
      <c r="L7655" s="75">
        <f>COUNTIF($B$2:B7655,B7655)</f>
        <v>0</v>
      </c>
      <c r="M7655" s="75">
        <f>COUNTIF($L$2:L7655,4)</f>
        <v>42</v>
      </c>
      <c r="N7655" s="76" t="str">
        <f t="shared" si="599"/>
        <v>0</v>
      </c>
      <c r="O7655" s="76" t="str">
        <f t="shared" si="595"/>
        <v/>
      </c>
      <c r="P7655" s="75" t="str">
        <f t="shared" si="596"/>
        <v/>
      </c>
      <c r="Q7655" s="77" t="str">
        <f t="shared" si="597"/>
        <v/>
      </c>
      <c r="R7655" s="77" t="str">
        <f t="shared" si="598"/>
        <v/>
      </c>
      <c r="S7655" s="77" t="str">
        <f>IF(O7655="","",IF(OR(VALUE(LEFT(O7655,2))&gt;IF(RIGHT(J7655,1)="M",7,19),AND(OR(LEFT(O7655,2)={"07","19"}),VALUE(RIGHT(O7655,2))&gt;15)),TRUE,FALSE))</f>
        <v/>
      </c>
      <c r="T7655" s="77" t="str">
        <f>IF(O7655="","",IF(OR(VALUE(LEFT(O7655,2))&gt;IF(RIGHT(J7655,1)="M",7,19),AND(OR(LEFT(O7655,2)={"07","19"}),VALUE(RIGHT(O7655,2))&gt;5)),TRUE,FALSE))</f>
        <v/>
      </c>
    </row>
    <row r="7656" spans="12:20" x14ac:dyDescent="0.25">
      <c r="L7656" s="75">
        <f>COUNTIF($B$2:B7656,B7656)</f>
        <v>0</v>
      </c>
      <c r="M7656" s="75">
        <f>COUNTIF($L$2:L7656,4)</f>
        <v>42</v>
      </c>
      <c r="N7656" s="76" t="str">
        <f t="shared" si="599"/>
        <v>0</v>
      </c>
      <c r="O7656" s="76" t="str">
        <f t="shared" si="595"/>
        <v/>
      </c>
      <c r="P7656" s="75" t="str">
        <f t="shared" si="596"/>
        <v/>
      </c>
      <c r="Q7656" s="77" t="str">
        <f t="shared" si="597"/>
        <v/>
      </c>
      <c r="R7656" s="77" t="str">
        <f t="shared" si="598"/>
        <v/>
      </c>
      <c r="S7656" s="77" t="str">
        <f>IF(O7656="","",IF(OR(VALUE(LEFT(O7656,2))&gt;IF(RIGHT(J7656,1)="M",7,19),AND(OR(LEFT(O7656,2)={"07","19"}),VALUE(RIGHT(O7656,2))&gt;15)),TRUE,FALSE))</f>
        <v/>
      </c>
      <c r="T7656" s="77" t="str">
        <f>IF(O7656="","",IF(OR(VALUE(LEFT(O7656,2))&gt;IF(RIGHT(J7656,1)="M",7,19),AND(OR(LEFT(O7656,2)={"07","19"}),VALUE(RIGHT(O7656,2))&gt;5)),TRUE,FALSE))</f>
        <v/>
      </c>
    </row>
    <row r="7657" spans="12:20" x14ac:dyDescent="0.25">
      <c r="L7657" s="75">
        <f>COUNTIF($B$2:B7657,B7657)</f>
        <v>0</v>
      </c>
      <c r="M7657" s="75">
        <f>COUNTIF($L$2:L7657,4)</f>
        <v>42</v>
      </c>
      <c r="N7657" s="76" t="str">
        <f t="shared" si="599"/>
        <v>0</v>
      </c>
      <c r="O7657" s="76" t="str">
        <f t="shared" si="595"/>
        <v/>
      </c>
      <c r="P7657" s="75" t="str">
        <f t="shared" si="596"/>
        <v/>
      </c>
      <c r="Q7657" s="77" t="str">
        <f t="shared" si="597"/>
        <v/>
      </c>
      <c r="R7657" s="77" t="str">
        <f t="shared" si="598"/>
        <v/>
      </c>
      <c r="S7657" s="77" t="str">
        <f>IF(O7657="","",IF(OR(VALUE(LEFT(O7657,2))&gt;IF(RIGHT(J7657,1)="M",7,19),AND(OR(LEFT(O7657,2)={"07","19"}),VALUE(RIGHT(O7657,2))&gt;15)),TRUE,FALSE))</f>
        <v/>
      </c>
      <c r="T7657" s="77" t="str">
        <f>IF(O7657="","",IF(OR(VALUE(LEFT(O7657,2))&gt;IF(RIGHT(J7657,1)="M",7,19),AND(OR(LEFT(O7657,2)={"07","19"}),VALUE(RIGHT(O7657,2))&gt;5)),TRUE,FALSE))</f>
        <v/>
      </c>
    </row>
    <row r="7658" spans="12:20" x14ac:dyDescent="0.25">
      <c r="L7658" s="75">
        <f>COUNTIF($B$2:B7658,B7658)</f>
        <v>0</v>
      </c>
      <c r="M7658" s="75">
        <f>COUNTIF($L$2:L7658,4)</f>
        <v>42</v>
      </c>
      <c r="N7658" s="76" t="str">
        <f t="shared" si="599"/>
        <v>0</v>
      </c>
      <c r="O7658" s="76" t="str">
        <f t="shared" si="595"/>
        <v/>
      </c>
      <c r="P7658" s="75" t="str">
        <f t="shared" si="596"/>
        <v/>
      </c>
      <c r="Q7658" s="77" t="str">
        <f t="shared" si="597"/>
        <v/>
      </c>
      <c r="R7658" s="77" t="str">
        <f t="shared" si="598"/>
        <v/>
      </c>
      <c r="S7658" s="77" t="str">
        <f>IF(O7658="","",IF(OR(VALUE(LEFT(O7658,2))&gt;IF(RIGHT(J7658,1)="M",7,19),AND(OR(LEFT(O7658,2)={"07","19"}),VALUE(RIGHT(O7658,2))&gt;15)),TRUE,FALSE))</f>
        <v/>
      </c>
      <c r="T7658" s="77" t="str">
        <f>IF(O7658="","",IF(OR(VALUE(LEFT(O7658,2))&gt;IF(RIGHT(J7658,1)="M",7,19),AND(OR(LEFT(O7658,2)={"07","19"}),VALUE(RIGHT(O7658,2))&gt;5)),TRUE,FALSE))</f>
        <v/>
      </c>
    </row>
    <row r="7659" spans="12:20" x14ac:dyDescent="0.25">
      <c r="L7659" s="75">
        <f>COUNTIF($B$2:B7659,B7659)</f>
        <v>0</v>
      </c>
      <c r="M7659" s="75">
        <f>COUNTIF($L$2:L7659,4)</f>
        <v>42</v>
      </c>
      <c r="N7659" s="76" t="str">
        <f t="shared" si="599"/>
        <v>0</v>
      </c>
      <c r="O7659" s="76" t="str">
        <f t="shared" si="595"/>
        <v/>
      </c>
      <c r="P7659" s="75" t="str">
        <f t="shared" si="596"/>
        <v/>
      </c>
      <c r="Q7659" s="77" t="str">
        <f t="shared" si="597"/>
        <v/>
      </c>
      <c r="R7659" s="77" t="str">
        <f t="shared" si="598"/>
        <v/>
      </c>
      <c r="S7659" s="77" t="str">
        <f>IF(O7659="","",IF(OR(VALUE(LEFT(O7659,2))&gt;IF(RIGHT(J7659,1)="M",7,19),AND(OR(LEFT(O7659,2)={"07","19"}),VALUE(RIGHT(O7659,2))&gt;15)),TRUE,FALSE))</f>
        <v/>
      </c>
      <c r="T7659" s="77" t="str">
        <f>IF(O7659="","",IF(OR(VALUE(LEFT(O7659,2))&gt;IF(RIGHT(J7659,1)="M",7,19),AND(OR(LEFT(O7659,2)={"07","19"}),VALUE(RIGHT(O7659,2))&gt;5)),TRUE,FALSE))</f>
        <v/>
      </c>
    </row>
    <row r="7660" spans="12:20" x14ac:dyDescent="0.25">
      <c r="L7660" s="75">
        <f>COUNTIF($B$2:B7660,B7660)</f>
        <v>0</v>
      </c>
      <c r="M7660" s="75">
        <f>COUNTIF($L$2:L7660,4)</f>
        <v>42</v>
      </c>
      <c r="N7660" s="76" t="str">
        <f t="shared" si="599"/>
        <v>0</v>
      </c>
      <c r="O7660" s="76" t="str">
        <f t="shared" si="595"/>
        <v/>
      </c>
      <c r="P7660" s="75" t="str">
        <f t="shared" si="596"/>
        <v/>
      </c>
      <c r="Q7660" s="77" t="str">
        <f t="shared" si="597"/>
        <v/>
      </c>
      <c r="R7660" s="77" t="str">
        <f t="shared" si="598"/>
        <v/>
      </c>
      <c r="S7660" s="77" t="str">
        <f>IF(O7660="","",IF(OR(VALUE(LEFT(O7660,2))&gt;IF(RIGHT(J7660,1)="M",7,19),AND(OR(LEFT(O7660,2)={"07","19"}),VALUE(RIGHT(O7660,2))&gt;15)),TRUE,FALSE))</f>
        <v/>
      </c>
      <c r="T7660" s="77" t="str">
        <f>IF(O7660="","",IF(OR(VALUE(LEFT(O7660,2))&gt;IF(RIGHT(J7660,1)="M",7,19),AND(OR(LEFT(O7660,2)={"07","19"}),VALUE(RIGHT(O7660,2))&gt;5)),TRUE,FALSE))</f>
        <v/>
      </c>
    </row>
    <row r="7661" spans="12:20" x14ac:dyDescent="0.25">
      <c r="L7661" s="75">
        <f>COUNTIF($B$2:B7661,B7661)</f>
        <v>0</v>
      </c>
      <c r="M7661" s="75">
        <f>COUNTIF($L$2:L7661,4)</f>
        <v>42</v>
      </c>
      <c r="N7661" s="76" t="str">
        <f t="shared" si="599"/>
        <v>0</v>
      </c>
      <c r="O7661" s="76" t="str">
        <f t="shared" si="595"/>
        <v/>
      </c>
      <c r="P7661" s="75" t="str">
        <f t="shared" si="596"/>
        <v/>
      </c>
      <c r="Q7661" s="77" t="str">
        <f t="shared" si="597"/>
        <v/>
      </c>
      <c r="R7661" s="77" t="str">
        <f t="shared" si="598"/>
        <v/>
      </c>
      <c r="S7661" s="77" t="str">
        <f>IF(O7661="","",IF(OR(VALUE(LEFT(O7661,2))&gt;IF(RIGHT(J7661,1)="M",7,19),AND(OR(LEFT(O7661,2)={"07","19"}),VALUE(RIGHT(O7661,2))&gt;15)),TRUE,FALSE))</f>
        <v/>
      </c>
      <c r="T7661" s="77" t="str">
        <f>IF(O7661="","",IF(OR(VALUE(LEFT(O7661,2))&gt;IF(RIGHT(J7661,1)="M",7,19),AND(OR(LEFT(O7661,2)={"07","19"}),VALUE(RIGHT(O7661,2))&gt;5)),TRUE,FALSE))</f>
        <v/>
      </c>
    </row>
    <row r="7662" spans="12:20" x14ac:dyDescent="0.25">
      <c r="L7662" s="75">
        <f>COUNTIF($B$2:B7662,B7662)</f>
        <v>0</v>
      </c>
      <c r="M7662" s="75">
        <f>COUNTIF($L$2:L7662,4)</f>
        <v>42</v>
      </c>
      <c r="N7662" s="76" t="str">
        <f t="shared" si="599"/>
        <v>0</v>
      </c>
      <c r="O7662" s="76" t="str">
        <f t="shared" si="595"/>
        <v/>
      </c>
      <c r="P7662" s="75" t="str">
        <f t="shared" si="596"/>
        <v/>
      </c>
      <c r="Q7662" s="77" t="str">
        <f t="shared" si="597"/>
        <v/>
      </c>
      <c r="R7662" s="77" t="str">
        <f t="shared" si="598"/>
        <v/>
      </c>
      <c r="S7662" s="77" t="str">
        <f>IF(O7662="","",IF(OR(VALUE(LEFT(O7662,2))&gt;IF(RIGHT(J7662,1)="M",7,19),AND(OR(LEFT(O7662,2)={"07","19"}),VALUE(RIGHT(O7662,2))&gt;15)),TRUE,FALSE))</f>
        <v/>
      </c>
      <c r="T7662" s="77" t="str">
        <f>IF(O7662="","",IF(OR(VALUE(LEFT(O7662,2))&gt;IF(RIGHT(J7662,1)="M",7,19),AND(OR(LEFT(O7662,2)={"07","19"}),VALUE(RIGHT(O7662,2))&gt;5)),TRUE,FALSE))</f>
        <v/>
      </c>
    </row>
    <row r="7663" spans="12:20" x14ac:dyDescent="0.25">
      <c r="L7663" s="75">
        <f>COUNTIF($B$2:B7663,B7663)</f>
        <v>0</v>
      </c>
      <c r="M7663" s="75">
        <f>COUNTIF($L$2:L7663,4)</f>
        <v>42</v>
      </c>
      <c r="N7663" s="76" t="str">
        <f t="shared" si="599"/>
        <v>0</v>
      </c>
      <c r="O7663" s="76" t="str">
        <f t="shared" si="595"/>
        <v/>
      </c>
      <c r="P7663" s="75" t="str">
        <f t="shared" si="596"/>
        <v/>
      </c>
      <c r="Q7663" s="77" t="str">
        <f t="shared" si="597"/>
        <v/>
      </c>
      <c r="R7663" s="77" t="str">
        <f t="shared" si="598"/>
        <v/>
      </c>
      <c r="S7663" s="77" t="str">
        <f>IF(O7663="","",IF(OR(VALUE(LEFT(O7663,2))&gt;IF(RIGHT(J7663,1)="M",7,19),AND(OR(LEFT(O7663,2)={"07","19"}),VALUE(RIGHT(O7663,2))&gt;15)),TRUE,FALSE))</f>
        <v/>
      </c>
      <c r="T7663" s="77" t="str">
        <f>IF(O7663="","",IF(OR(VALUE(LEFT(O7663,2))&gt;IF(RIGHT(J7663,1)="M",7,19),AND(OR(LEFT(O7663,2)={"07","19"}),VALUE(RIGHT(O7663,2))&gt;5)),TRUE,FALSE))</f>
        <v/>
      </c>
    </row>
    <row r="7664" spans="12:20" x14ac:dyDescent="0.25">
      <c r="L7664" s="75">
        <f>COUNTIF($B$2:B7664,B7664)</f>
        <v>0</v>
      </c>
      <c r="M7664" s="75">
        <f>COUNTIF($L$2:L7664,4)</f>
        <v>42</v>
      </c>
      <c r="N7664" s="76" t="str">
        <f t="shared" si="599"/>
        <v>0</v>
      </c>
      <c r="O7664" s="76" t="str">
        <f t="shared" si="595"/>
        <v/>
      </c>
      <c r="P7664" s="75" t="str">
        <f t="shared" si="596"/>
        <v/>
      </c>
      <c r="Q7664" s="77" t="str">
        <f t="shared" si="597"/>
        <v/>
      </c>
      <c r="R7664" s="77" t="str">
        <f t="shared" si="598"/>
        <v/>
      </c>
      <c r="S7664" s="77" t="str">
        <f>IF(O7664="","",IF(OR(VALUE(LEFT(O7664,2))&gt;IF(RIGHT(J7664,1)="M",7,19),AND(OR(LEFT(O7664,2)={"07","19"}),VALUE(RIGHT(O7664,2))&gt;15)),TRUE,FALSE))</f>
        <v/>
      </c>
      <c r="T7664" s="77" t="str">
        <f>IF(O7664="","",IF(OR(VALUE(LEFT(O7664,2))&gt;IF(RIGHT(J7664,1)="M",7,19),AND(OR(LEFT(O7664,2)={"07","19"}),VALUE(RIGHT(O7664,2))&gt;5)),TRUE,FALSE))</f>
        <v/>
      </c>
    </row>
    <row r="7665" spans="12:20" x14ac:dyDescent="0.25">
      <c r="L7665" s="75">
        <f>COUNTIF($B$2:B7665,B7665)</f>
        <v>0</v>
      </c>
      <c r="M7665" s="75">
        <f>COUNTIF($L$2:L7665,4)</f>
        <v>42</v>
      </c>
      <c r="N7665" s="76" t="str">
        <f t="shared" si="599"/>
        <v>0</v>
      </c>
      <c r="O7665" s="76" t="str">
        <f t="shared" si="595"/>
        <v/>
      </c>
      <c r="P7665" s="75" t="str">
        <f t="shared" si="596"/>
        <v/>
      </c>
      <c r="Q7665" s="77" t="str">
        <f t="shared" si="597"/>
        <v/>
      </c>
      <c r="R7665" s="77" t="str">
        <f t="shared" si="598"/>
        <v/>
      </c>
      <c r="S7665" s="77" t="str">
        <f>IF(O7665="","",IF(OR(VALUE(LEFT(O7665,2))&gt;IF(RIGHT(J7665,1)="M",7,19),AND(OR(LEFT(O7665,2)={"07","19"}),VALUE(RIGHT(O7665,2))&gt;15)),TRUE,FALSE))</f>
        <v/>
      </c>
      <c r="T7665" s="77" t="str">
        <f>IF(O7665="","",IF(OR(VALUE(LEFT(O7665,2))&gt;IF(RIGHT(J7665,1)="M",7,19),AND(OR(LEFT(O7665,2)={"07","19"}),VALUE(RIGHT(O7665,2))&gt;5)),TRUE,FALSE))</f>
        <v/>
      </c>
    </row>
    <row r="7666" spans="12:20" x14ac:dyDescent="0.25">
      <c r="L7666" s="75">
        <f>COUNTIF($B$2:B7666,B7666)</f>
        <v>0</v>
      </c>
      <c r="M7666" s="75">
        <f>COUNTIF($L$2:L7666,4)</f>
        <v>42</v>
      </c>
      <c r="N7666" s="76" t="str">
        <f t="shared" si="599"/>
        <v>0</v>
      </c>
      <c r="O7666" s="76" t="str">
        <f t="shared" si="595"/>
        <v/>
      </c>
      <c r="P7666" s="75" t="str">
        <f t="shared" si="596"/>
        <v/>
      </c>
      <c r="Q7666" s="77" t="str">
        <f t="shared" si="597"/>
        <v/>
      </c>
      <c r="R7666" s="77" t="str">
        <f t="shared" si="598"/>
        <v/>
      </c>
      <c r="S7666" s="77" t="str">
        <f>IF(O7666="","",IF(OR(VALUE(LEFT(O7666,2))&gt;IF(RIGHT(J7666,1)="M",7,19),AND(OR(LEFT(O7666,2)={"07","19"}),VALUE(RIGHT(O7666,2))&gt;15)),TRUE,FALSE))</f>
        <v/>
      </c>
      <c r="T7666" s="77" t="str">
        <f>IF(O7666="","",IF(OR(VALUE(LEFT(O7666,2))&gt;IF(RIGHT(J7666,1)="M",7,19),AND(OR(LEFT(O7666,2)={"07","19"}),VALUE(RIGHT(O7666,2))&gt;5)),TRUE,FALSE))</f>
        <v/>
      </c>
    </row>
    <row r="7667" spans="12:20" x14ac:dyDescent="0.25">
      <c r="L7667" s="75">
        <f>COUNTIF($B$2:B7667,B7667)</f>
        <v>0</v>
      </c>
      <c r="M7667" s="75">
        <f>COUNTIF($L$2:L7667,4)</f>
        <v>42</v>
      </c>
      <c r="N7667" s="76" t="str">
        <f t="shared" si="599"/>
        <v>0</v>
      </c>
      <c r="O7667" s="76" t="str">
        <f t="shared" si="595"/>
        <v/>
      </c>
      <c r="P7667" s="75" t="str">
        <f t="shared" si="596"/>
        <v/>
      </c>
      <c r="Q7667" s="77" t="str">
        <f t="shared" si="597"/>
        <v/>
      </c>
      <c r="R7667" s="77" t="str">
        <f t="shared" si="598"/>
        <v/>
      </c>
      <c r="S7667" s="77" t="str">
        <f>IF(O7667="","",IF(OR(VALUE(LEFT(O7667,2))&gt;IF(RIGHT(J7667,1)="M",7,19),AND(OR(LEFT(O7667,2)={"07","19"}),VALUE(RIGHT(O7667,2))&gt;15)),TRUE,FALSE))</f>
        <v/>
      </c>
      <c r="T7667" s="77" t="str">
        <f>IF(O7667="","",IF(OR(VALUE(LEFT(O7667,2))&gt;IF(RIGHT(J7667,1)="M",7,19),AND(OR(LEFT(O7667,2)={"07","19"}),VALUE(RIGHT(O7667,2))&gt;5)),TRUE,FALSE))</f>
        <v/>
      </c>
    </row>
    <row r="7668" spans="12:20" x14ac:dyDescent="0.25">
      <c r="L7668" s="75">
        <f>COUNTIF($B$2:B7668,B7668)</f>
        <v>0</v>
      </c>
      <c r="M7668" s="75">
        <f>COUNTIF($L$2:L7668,4)</f>
        <v>42</v>
      </c>
      <c r="N7668" s="76" t="str">
        <f t="shared" si="599"/>
        <v>0</v>
      </c>
      <c r="O7668" s="76" t="str">
        <f t="shared" si="595"/>
        <v/>
      </c>
      <c r="P7668" s="75" t="str">
        <f t="shared" si="596"/>
        <v/>
      </c>
      <c r="Q7668" s="77" t="str">
        <f t="shared" si="597"/>
        <v/>
      </c>
      <c r="R7668" s="77" t="str">
        <f t="shared" si="598"/>
        <v/>
      </c>
      <c r="S7668" s="77" t="str">
        <f>IF(O7668="","",IF(OR(VALUE(LEFT(O7668,2))&gt;IF(RIGHT(J7668,1)="M",7,19),AND(OR(LEFT(O7668,2)={"07","19"}),VALUE(RIGHT(O7668,2))&gt;15)),TRUE,FALSE))</f>
        <v/>
      </c>
      <c r="T7668" s="77" t="str">
        <f>IF(O7668="","",IF(OR(VALUE(LEFT(O7668,2))&gt;IF(RIGHT(J7668,1)="M",7,19),AND(OR(LEFT(O7668,2)={"07","19"}),VALUE(RIGHT(O7668,2))&gt;5)),TRUE,FALSE))</f>
        <v/>
      </c>
    </row>
    <row r="7669" spans="12:20" x14ac:dyDescent="0.25">
      <c r="L7669" s="75">
        <f>COUNTIF($B$2:B7669,B7669)</f>
        <v>0</v>
      </c>
      <c r="M7669" s="75">
        <f>COUNTIF($L$2:L7669,4)</f>
        <v>42</v>
      </c>
      <c r="N7669" s="76" t="str">
        <f t="shared" si="599"/>
        <v>0</v>
      </c>
      <c r="O7669" s="76" t="str">
        <f t="shared" si="595"/>
        <v/>
      </c>
      <c r="P7669" s="75" t="str">
        <f t="shared" si="596"/>
        <v/>
      </c>
      <c r="Q7669" s="77" t="str">
        <f t="shared" si="597"/>
        <v/>
      </c>
      <c r="R7669" s="77" t="str">
        <f t="shared" si="598"/>
        <v/>
      </c>
      <c r="S7669" s="77" t="str">
        <f>IF(O7669="","",IF(OR(VALUE(LEFT(O7669,2))&gt;IF(RIGHT(J7669,1)="M",7,19),AND(OR(LEFT(O7669,2)={"07","19"}),VALUE(RIGHT(O7669,2))&gt;15)),TRUE,FALSE))</f>
        <v/>
      </c>
      <c r="T7669" s="77" t="str">
        <f>IF(O7669="","",IF(OR(VALUE(LEFT(O7669,2))&gt;IF(RIGHT(J7669,1)="M",7,19),AND(OR(LEFT(O7669,2)={"07","19"}),VALUE(RIGHT(O7669,2))&gt;5)),TRUE,FALSE))</f>
        <v/>
      </c>
    </row>
    <row r="7670" spans="12:20" x14ac:dyDescent="0.25">
      <c r="L7670" s="75">
        <f>COUNTIF($B$2:B7670,B7670)</f>
        <v>0</v>
      </c>
      <c r="M7670" s="75">
        <f>COUNTIF($L$2:L7670,4)</f>
        <v>42</v>
      </c>
      <c r="N7670" s="76" t="str">
        <f t="shared" si="599"/>
        <v>0</v>
      </c>
      <c r="O7670" s="76" t="str">
        <f t="shared" si="595"/>
        <v/>
      </c>
      <c r="P7670" s="75" t="str">
        <f t="shared" si="596"/>
        <v/>
      </c>
      <c r="Q7670" s="77" t="str">
        <f t="shared" si="597"/>
        <v/>
      </c>
      <c r="R7670" s="77" t="str">
        <f t="shared" si="598"/>
        <v/>
      </c>
      <c r="S7670" s="77" t="str">
        <f>IF(O7670="","",IF(OR(VALUE(LEFT(O7670,2))&gt;IF(RIGHT(J7670,1)="M",7,19),AND(OR(LEFT(O7670,2)={"07","19"}),VALUE(RIGHT(O7670,2))&gt;15)),TRUE,FALSE))</f>
        <v/>
      </c>
      <c r="T7670" s="77" t="str">
        <f>IF(O7670="","",IF(OR(VALUE(LEFT(O7670,2))&gt;IF(RIGHT(J7670,1)="M",7,19),AND(OR(LEFT(O7670,2)={"07","19"}),VALUE(RIGHT(O7670,2))&gt;5)),TRUE,FALSE))</f>
        <v/>
      </c>
    </row>
    <row r="7671" spans="12:20" x14ac:dyDescent="0.25">
      <c r="L7671" s="75">
        <f>COUNTIF($B$2:B7671,B7671)</f>
        <v>0</v>
      </c>
      <c r="M7671" s="75">
        <f>COUNTIF($L$2:L7671,4)</f>
        <v>42</v>
      </c>
      <c r="N7671" s="76" t="str">
        <f t="shared" si="599"/>
        <v>0</v>
      </c>
      <c r="O7671" s="76" t="str">
        <f t="shared" si="595"/>
        <v/>
      </c>
      <c r="P7671" s="75" t="str">
        <f t="shared" si="596"/>
        <v/>
      </c>
      <c r="Q7671" s="77" t="str">
        <f t="shared" si="597"/>
        <v/>
      </c>
      <c r="R7671" s="77" t="str">
        <f t="shared" si="598"/>
        <v/>
      </c>
      <c r="S7671" s="77" t="str">
        <f>IF(O7671="","",IF(OR(VALUE(LEFT(O7671,2))&gt;IF(RIGHT(J7671,1)="M",7,19),AND(OR(LEFT(O7671,2)={"07","19"}),VALUE(RIGHT(O7671,2))&gt;15)),TRUE,FALSE))</f>
        <v/>
      </c>
      <c r="T7671" s="77" t="str">
        <f>IF(O7671="","",IF(OR(VALUE(LEFT(O7671,2))&gt;IF(RIGHT(J7671,1)="M",7,19),AND(OR(LEFT(O7671,2)={"07","19"}),VALUE(RIGHT(O7671,2))&gt;5)),TRUE,FALSE))</f>
        <v/>
      </c>
    </row>
    <row r="7672" spans="12:20" x14ac:dyDescent="0.25">
      <c r="L7672" s="75">
        <f>COUNTIF($B$2:B7672,B7672)</f>
        <v>0</v>
      </c>
      <c r="M7672" s="75">
        <f>COUNTIF($L$2:L7672,4)</f>
        <v>42</v>
      </c>
      <c r="N7672" s="76" t="str">
        <f t="shared" si="599"/>
        <v>0</v>
      </c>
      <c r="O7672" s="76" t="str">
        <f t="shared" si="595"/>
        <v/>
      </c>
      <c r="P7672" s="75" t="str">
        <f t="shared" si="596"/>
        <v/>
      </c>
      <c r="Q7672" s="77" t="str">
        <f t="shared" si="597"/>
        <v/>
      </c>
      <c r="R7672" s="77" t="str">
        <f t="shared" si="598"/>
        <v/>
      </c>
      <c r="S7672" s="77" t="str">
        <f>IF(O7672="","",IF(OR(VALUE(LEFT(O7672,2))&gt;IF(RIGHT(J7672,1)="M",7,19),AND(OR(LEFT(O7672,2)={"07","19"}),VALUE(RIGHT(O7672,2))&gt;15)),TRUE,FALSE))</f>
        <v/>
      </c>
      <c r="T7672" s="77" t="str">
        <f>IF(O7672="","",IF(OR(VALUE(LEFT(O7672,2))&gt;IF(RIGHT(J7672,1)="M",7,19),AND(OR(LEFT(O7672,2)={"07","19"}),VALUE(RIGHT(O7672,2))&gt;5)),TRUE,FALSE))</f>
        <v/>
      </c>
    </row>
    <row r="7673" spans="12:20" x14ac:dyDescent="0.25">
      <c r="L7673" s="75">
        <f>COUNTIF($B$2:B7673,B7673)</f>
        <v>0</v>
      </c>
      <c r="M7673" s="75">
        <f>COUNTIF($L$2:L7673,4)</f>
        <v>42</v>
      </c>
      <c r="N7673" s="76" t="str">
        <f t="shared" si="599"/>
        <v>0</v>
      </c>
      <c r="O7673" s="76" t="str">
        <f t="shared" si="595"/>
        <v/>
      </c>
      <c r="P7673" s="75" t="str">
        <f t="shared" si="596"/>
        <v/>
      </c>
      <c r="Q7673" s="77" t="str">
        <f t="shared" si="597"/>
        <v/>
      </c>
      <c r="R7673" s="77" t="str">
        <f t="shared" si="598"/>
        <v/>
      </c>
      <c r="S7673" s="77" t="str">
        <f>IF(O7673="","",IF(OR(VALUE(LEFT(O7673,2))&gt;IF(RIGHT(J7673,1)="M",7,19),AND(OR(LEFT(O7673,2)={"07","19"}),VALUE(RIGHT(O7673,2))&gt;15)),TRUE,FALSE))</f>
        <v/>
      </c>
      <c r="T7673" s="77" t="str">
        <f>IF(O7673="","",IF(OR(VALUE(LEFT(O7673,2))&gt;IF(RIGHT(J7673,1)="M",7,19),AND(OR(LEFT(O7673,2)={"07","19"}),VALUE(RIGHT(O7673,2))&gt;5)),TRUE,FALSE))</f>
        <v/>
      </c>
    </row>
    <row r="7674" spans="12:20" x14ac:dyDescent="0.25">
      <c r="L7674" s="75">
        <f>COUNTIF($B$2:B7674,B7674)</f>
        <v>0</v>
      </c>
      <c r="M7674" s="75">
        <f>COUNTIF($L$2:L7674,4)</f>
        <v>42</v>
      </c>
      <c r="N7674" s="76" t="str">
        <f t="shared" si="599"/>
        <v>0</v>
      </c>
      <c r="O7674" s="76" t="str">
        <f t="shared" si="595"/>
        <v/>
      </c>
      <c r="P7674" s="75" t="str">
        <f t="shared" si="596"/>
        <v/>
      </c>
      <c r="Q7674" s="77" t="str">
        <f t="shared" si="597"/>
        <v/>
      </c>
      <c r="R7674" s="77" t="str">
        <f t="shared" si="598"/>
        <v/>
      </c>
      <c r="S7674" s="77" t="str">
        <f>IF(O7674="","",IF(OR(VALUE(LEFT(O7674,2))&gt;IF(RIGHT(J7674,1)="M",7,19),AND(OR(LEFT(O7674,2)={"07","19"}),VALUE(RIGHT(O7674,2))&gt;15)),TRUE,FALSE))</f>
        <v/>
      </c>
      <c r="T7674" s="77" t="str">
        <f>IF(O7674="","",IF(OR(VALUE(LEFT(O7674,2))&gt;IF(RIGHT(J7674,1)="M",7,19),AND(OR(LEFT(O7674,2)={"07","19"}),VALUE(RIGHT(O7674,2))&gt;5)),TRUE,FALSE))</f>
        <v/>
      </c>
    </row>
    <row r="7675" spans="12:20" x14ac:dyDescent="0.25">
      <c r="L7675" s="75">
        <f>COUNTIF($B$2:B7675,B7675)</f>
        <v>0</v>
      </c>
      <c r="M7675" s="75">
        <f>COUNTIF($L$2:L7675,4)</f>
        <v>42</v>
      </c>
      <c r="N7675" s="76" t="str">
        <f t="shared" si="599"/>
        <v>0</v>
      </c>
      <c r="O7675" s="76" t="str">
        <f t="shared" si="595"/>
        <v/>
      </c>
      <c r="P7675" s="75" t="str">
        <f t="shared" si="596"/>
        <v/>
      </c>
      <c r="Q7675" s="77" t="str">
        <f t="shared" si="597"/>
        <v/>
      </c>
      <c r="R7675" s="77" t="str">
        <f t="shared" si="598"/>
        <v/>
      </c>
      <c r="S7675" s="77" t="str">
        <f>IF(O7675="","",IF(OR(VALUE(LEFT(O7675,2))&gt;IF(RIGHT(J7675,1)="M",7,19),AND(OR(LEFT(O7675,2)={"07","19"}),VALUE(RIGHT(O7675,2))&gt;15)),TRUE,FALSE))</f>
        <v/>
      </c>
      <c r="T7675" s="77" t="str">
        <f>IF(O7675="","",IF(OR(VALUE(LEFT(O7675,2))&gt;IF(RIGHT(J7675,1)="M",7,19),AND(OR(LEFT(O7675,2)={"07","19"}),VALUE(RIGHT(O7675,2))&gt;5)),TRUE,FALSE))</f>
        <v/>
      </c>
    </row>
    <row r="7676" spans="12:20" x14ac:dyDescent="0.25">
      <c r="L7676" s="75">
        <f>COUNTIF($B$2:B7676,B7676)</f>
        <v>0</v>
      </c>
      <c r="M7676" s="75">
        <f>COUNTIF($L$2:L7676,4)</f>
        <v>42</v>
      </c>
      <c r="N7676" s="76" t="str">
        <f t="shared" si="599"/>
        <v>0</v>
      </c>
      <c r="O7676" s="76" t="str">
        <f t="shared" si="595"/>
        <v/>
      </c>
      <c r="P7676" s="75" t="str">
        <f t="shared" si="596"/>
        <v/>
      </c>
      <c r="Q7676" s="77" t="str">
        <f t="shared" si="597"/>
        <v/>
      </c>
      <c r="R7676" s="77" t="str">
        <f t="shared" si="598"/>
        <v/>
      </c>
      <c r="S7676" s="77" t="str">
        <f>IF(O7676="","",IF(OR(VALUE(LEFT(O7676,2))&gt;IF(RIGHT(J7676,1)="M",7,19),AND(OR(LEFT(O7676,2)={"07","19"}),VALUE(RIGHT(O7676,2))&gt;15)),TRUE,FALSE))</f>
        <v/>
      </c>
      <c r="T7676" s="77" t="str">
        <f>IF(O7676="","",IF(OR(VALUE(LEFT(O7676,2))&gt;IF(RIGHT(J7676,1)="M",7,19),AND(OR(LEFT(O7676,2)={"07","19"}),VALUE(RIGHT(O7676,2))&gt;5)),TRUE,FALSE))</f>
        <v/>
      </c>
    </row>
    <row r="7677" spans="12:20" x14ac:dyDescent="0.25">
      <c r="L7677" s="75">
        <f>COUNTIF($B$2:B7677,B7677)</f>
        <v>0</v>
      </c>
      <c r="M7677" s="75">
        <f>COUNTIF($L$2:L7677,4)</f>
        <v>42</v>
      </c>
      <c r="N7677" s="76" t="str">
        <f t="shared" si="599"/>
        <v>0</v>
      </c>
      <c r="O7677" s="76" t="str">
        <f t="shared" si="595"/>
        <v/>
      </c>
      <c r="P7677" s="75" t="str">
        <f t="shared" si="596"/>
        <v/>
      </c>
      <c r="Q7677" s="77" t="str">
        <f t="shared" si="597"/>
        <v/>
      </c>
      <c r="R7677" s="77" t="str">
        <f t="shared" si="598"/>
        <v/>
      </c>
      <c r="S7677" s="77" t="str">
        <f>IF(O7677="","",IF(OR(VALUE(LEFT(O7677,2))&gt;IF(RIGHT(J7677,1)="M",7,19),AND(OR(LEFT(O7677,2)={"07","19"}),VALUE(RIGHT(O7677,2))&gt;15)),TRUE,FALSE))</f>
        <v/>
      </c>
      <c r="T7677" s="77" t="str">
        <f>IF(O7677="","",IF(OR(VALUE(LEFT(O7677,2))&gt;IF(RIGHT(J7677,1)="M",7,19),AND(OR(LEFT(O7677,2)={"07","19"}),VALUE(RIGHT(O7677,2))&gt;5)),TRUE,FALSE))</f>
        <v/>
      </c>
    </row>
    <row r="7678" spans="12:20" x14ac:dyDescent="0.25">
      <c r="L7678" s="75">
        <f>COUNTIF($B$2:B7678,B7678)</f>
        <v>0</v>
      </c>
      <c r="M7678" s="75">
        <f>COUNTIF($L$2:L7678,4)</f>
        <v>42</v>
      </c>
      <c r="N7678" s="76" t="str">
        <f t="shared" si="599"/>
        <v>0</v>
      </c>
      <c r="O7678" s="76" t="str">
        <f t="shared" si="595"/>
        <v/>
      </c>
      <c r="P7678" s="75" t="str">
        <f t="shared" si="596"/>
        <v/>
      </c>
      <c r="Q7678" s="77" t="str">
        <f t="shared" si="597"/>
        <v/>
      </c>
      <c r="R7678" s="77" t="str">
        <f t="shared" si="598"/>
        <v/>
      </c>
      <c r="S7678" s="77" t="str">
        <f>IF(O7678="","",IF(OR(VALUE(LEFT(O7678,2))&gt;IF(RIGHT(J7678,1)="M",7,19),AND(OR(LEFT(O7678,2)={"07","19"}),VALUE(RIGHT(O7678,2))&gt;15)),TRUE,FALSE))</f>
        <v/>
      </c>
      <c r="T7678" s="77" t="str">
        <f>IF(O7678="","",IF(OR(VALUE(LEFT(O7678,2))&gt;IF(RIGHT(J7678,1)="M",7,19),AND(OR(LEFT(O7678,2)={"07","19"}),VALUE(RIGHT(O7678,2))&gt;5)),TRUE,FALSE))</f>
        <v/>
      </c>
    </row>
    <row r="7679" spans="12:20" x14ac:dyDescent="0.25">
      <c r="L7679" s="75">
        <f>COUNTIF($B$2:B7679,B7679)</f>
        <v>0</v>
      </c>
      <c r="M7679" s="75">
        <f>COUNTIF($L$2:L7679,4)</f>
        <v>42</v>
      </c>
      <c r="N7679" s="76" t="str">
        <f t="shared" si="599"/>
        <v>0</v>
      </c>
      <c r="O7679" s="76" t="str">
        <f t="shared" si="595"/>
        <v/>
      </c>
      <c r="P7679" s="75" t="str">
        <f t="shared" si="596"/>
        <v/>
      </c>
      <c r="Q7679" s="77" t="str">
        <f t="shared" si="597"/>
        <v/>
      </c>
      <c r="R7679" s="77" t="str">
        <f t="shared" si="598"/>
        <v/>
      </c>
      <c r="S7679" s="77" t="str">
        <f>IF(O7679="","",IF(OR(VALUE(LEFT(O7679,2))&gt;IF(RIGHT(J7679,1)="M",7,19),AND(OR(LEFT(O7679,2)={"07","19"}),VALUE(RIGHT(O7679,2))&gt;15)),TRUE,FALSE))</f>
        <v/>
      </c>
      <c r="T7679" s="77" t="str">
        <f>IF(O7679="","",IF(OR(VALUE(LEFT(O7679,2))&gt;IF(RIGHT(J7679,1)="M",7,19),AND(OR(LEFT(O7679,2)={"07","19"}),VALUE(RIGHT(O7679,2))&gt;5)),TRUE,FALSE))</f>
        <v/>
      </c>
    </row>
    <row r="7680" spans="12:20" x14ac:dyDescent="0.25">
      <c r="L7680" s="75">
        <f>COUNTIF($B$2:B7680,B7680)</f>
        <v>0</v>
      </c>
      <c r="M7680" s="75">
        <f>COUNTIF($L$2:L7680,4)</f>
        <v>42</v>
      </c>
      <c r="N7680" s="76" t="str">
        <f t="shared" si="599"/>
        <v>0</v>
      </c>
      <c r="O7680" s="76" t="str">
        <f t="shared" si="595"/>
        <v/>
      </c>
      <c r="P7680" s="75" t="str">
        <f t="shared" si="596"/>
        <v/>
      </c>
      <c r="Q7680" s="77" t="str">
        <f t="shared" si="597"/>
        <v/>
      </c>
      <c r="R7680" s="77" t="str">
        <f t="shared" si="598"/>
        <v/>
      </c>
      <c r="S7680" s="77" t="str">
        <f>IF(O7680="","",IF(OR(VALUE(LEFT(O7680,2))&gt;IF(RIGHT(J7680,1)="M",7,19),AND(OR(LEFT(O7680,2)={"07","19"}),VALUE(RIGHT(O7680,2))&gt;15)),TRUE,FALSE))</f>
        <v/>
      </c>
      <c r="T7680" s="77" t="str">
        <f>IF(O7680="","",IF(OR(VALUE(LEFT(O7680,2))&gt;IF(RIGHT(J7680,1)="M",7,19),AND(OR(LEFT(O7680,2)={"07","19"}),VALUE(RIGHT(O7680,2))&gt;5)),TRUE,FALSE))</f>
        <v/>
      </c>
    </row>
    <row r="7681" spans="12:20" x14ac:dyDescent="0.25">
      <c r="L7681" s="75">
        <f>COUNTIF($B$2:B7681,B7681)</f>
        <v>0</v>
      </c>
      <c r="M7681" s="75">
        <f>COUNTIF($L$2:L7681,4)</f>
        <v>42</v>
      </c>
      <c r="N7681" s="76" t="str">
        <f t="shared" si="599"/>
        <v>0</v>
      </c>
      <c r="O7681" s="76" t="str">
        <f t="shared" si="595"/>
        <v/>
      </c>
      <c r="P7681" s="75" t="str">
        <f t="shared" si="596"/>
        <v/>
      </c>
      <c r="Q7681" s="77" t="str">
        <f t="shared" si="597"/>
        <v/>
      </c>
      <c r="R7681" s="77" t="str">
        <f t="shared" si="598"/>
        <v/>
      </c>
      <c r="S7681" s="77" t="str">
        <f>IF(O7681="","",IF(OR(VALUE(LEFT(O7681,2))&gt;IF(RIGHT(J7681,1)="M",7,19),AND(OR(LEFT(O7681,2)={"07","19"}),VALUE(RIGHT(O7681,2))&gt;15)),TRUE,FALSE))</f>
        <v/>
      </c>
      <c r="T7681" s="77" t="str">
        <f>IF(O7681="","",IF(OR(VALUE(LEFT(O7681,2))&gt;IF(RIGHT(J7681,1)="M",7,19),AND(OR(LEFT(O7681,2)={"07","19"}),VALUE(RIGHT(O7681,2))&gt;5)),TRUE,FALSE))</f>
        <v/>
      </c>
    </row>
    <row r="7682" spans="12:20" x14ac:dyDescent="0.25">
      <c r="L7682" s="75">
        <f>COUNTIF($B$2:B7682,B7682)</f>
        <v>0</v>
      </c>
      <c r="M7682" s="75">
        <f>COUNTIF($L$2:L7682,4)</f>
        <v>42</v>
      </c>
      <c r="N7682" s="76" t="str">
        <f t="shared" si="599"/>
        <v>0</v>
      </c>
      <c r="O7682" s="76" t="str">
        <f t="shared" ref="O7682:O7745" si="600">TRIM(SUBSTITUTE(SUBSTITUTE(D7682,"+",""),"_",""))</f>
        <v/>
      </c>
      <c r="P7682" s="75" t="str">
        <f t="shared" ref="P7682:P7745" si="601">TRIM(SUBSTITUTE(SUBSTITUTE(E7682,"+",""),"_",""))</f>
        <v/>
      </c>
      <c r="Q7682" s="77" t="str">
        <f t="shared" ref="Q7682:Q7745" si="602">IFERROR(IF(RIGHT(P7682,2)&lt;RIGHT(O7682,2),IF(P7682&lt;O7682,P7682+2360-O7682,P7682-40-O7682),IF(P7682&lt;O7682,P7682+2400-O7682,P7682-O7682)),"")</f>
        <v/>
      </c>
      <c r="R7682" s="77" t="str">
        <f t="shared" ref="R7682:R7745" si="603">IFERROR(ROUNDDOWN(Q7682/100,0),"")</f>
        <v/>
      </c>
      <c r="S7682" s="77" t="str">
        <f>IF(O7682="","",IF(OR(VALUE(LEFT(O7682,2))&gt;IF(RIGHT(J7682,1)="M",7,19),AND(OR(LEFT(O7682,2)={"07","19"}),VALUE(RIGHT(O7682,2))&gt;15)),TRUE,FALSE))</f>
        <v/>
      </c>
      <c r="T7682" s="77" t="str">
        <f>IF(O7682="","",IF(OR(VALUE(LEFT(O7682,2))&gt;IF(RIGHT(J7682,1)="M",7,19),AND(OR(LEFT(O7682,2)={"07","19"}),VALUE(RIGHT(O7682,2))&gt;5)),TRUE,FALSE))</f>
        <v/>
      </c>
    </row>
    <row r="7683" spans="12:20" x14ac:dyDescent="0.25">
      <c r="L7683" s="75">
        <f>COUNTIF($B$2:B7683,B7683)</f>
        <v>0</v>
      </c>
      <c r="M7683" s="75">
        <f>COUNTIF($L$2:L7683,4)</f>
        <v>42</v>
      </c>
      <c r="N7683" s="76" t="str">
        <f t="shared" ref="N7683:N7746" si="604">A7683&amp;DAY(C7683)</f>
        <v>0</v>
      </c>
      <c r="O7683" s="76" t="str">
        <f t="shared" si="600"/>
        <v/>
      </c>
      <c r="P7683" s="75" t="str">
        <f t="shared" si="601"/>
        <v/>
      </c>
      <c r="Q7683" s="77" t="str">
        <f t="shared" si="602"/>
        <v/>
      </c>
      <c r="R7683" s="77" t="str">
        <f t="shared" si="603"/>
        <v/>
      </c>
      <c r="S7683" s="77" t="str">
        <f>IF(O7683="","",IF(OR(VALUE(LEFT(O7683,2))&gt;IF(RIGHT(J7683,1)="M",7,19),AND(OR(LEFT(O7683,2)={"07","19"}),VALUE(RIGHT(O7683,2))&gt;15)),TRUE,FALSE))</f>
        <v/>
      </c>
      <c r="T7683" s="77" t="str">
        <f>IF(O7683="","",IF(OR(VALUE(LEFT(O7683,2))&gt;IF(RIGHT(J7683,1)="M",7,19),AND(OR(LEFT(O7683,2)={"07","19"}),VALUE(RIGHT(O7683,2))&gt;5)),TRUE,FALSE))</f>
        <v/>
      </c>
    </row>
    <row r="7684" spans="12:20" x14ac:dyDescent="0.25">
      <c r="L7684" s="75">
        <f>COUNTIF($B$2:B7684,B7684)</f>
        <v>0</v>
      </c>
      <c r="M7684" s="75">
        <f>COUNTIF($L$2:L7684,4)</f>
        <v>42</v>
      </c>
      <c r="N7684" s="76" t="str">
        <f t="shared" si="604"/>
        <v>0</v>
      </c>
      <c r="O7684" s="76" t="str">
        <f t="shared" si="600"/>
        <v/>
      </c>
      <c r="P7684" s="75" t="str">
        <f t="shared" si="601"/>
        <v/>
      </c>
      <c r="Q7684" s="77" t="str">
        <f t="shared" si="602"/>
        <v/>
      </c>
      <c r="R7684" s="77" t="str">
        <f t="shared" si="603"/>
        <v/>
      </c>
      <c r="S7684" s="77" t="str">
        <f>IF(O7684="","",IF(OR(VALUE(LEFT(O7684,2))&gt;IF(RIGHT(J7684,1)="M",7,19),AND(OR(LEFT(O7684,2)={"07","19"}),VALUE(RIGHT(O7684,2))&gt;15)),TRUE,FALSE))</f>
        <v/>
      </c>
      <c r="T7684" s="77" t="str">
        <f>IF(O7684="","",IF(OR(VALUE(LEFT(O7684,2))&gt;IF(RIGHT(J7684,1)="M",7,19),AND(OR(LEFT(O7684,2)={"07","19"}),VALUE(RIGHT(O7684,2))&gt;5)),TRUE,FALSE))</f>
        <v/>
      </c>
    </row>
    <row r="7685" spans="12:20" x14ac:dyDescent="0.25">
      <c r="L7685" s="75">
        <f>COUNTIF($B$2:B7685,B7685)</f>
        <v>0</v>
      </c>
      <c r="M7685" s="75">
        <f>COUNTIF($L$2:L7685,4)</f>
        <v>42</v>
      </c>
      <c r="N7685" s="76" t="str">
        <f t="shared" si="604"/>
        <v>0</v>
      </c>
      <c r="O7685" s="76" t="str">
        <f t="shared" si="600"/>
        <v/>
      </c>
      <c r="P7685" s="75" t="str">
        <f t="shared" si="601"/>
        <v/>
      </c>
      <c r="Q7685" s="77" t="str">
        <f t="shared" si="602"/>
        <v/>
      </c>
      <c r="R7685" s="77" t="str">
        <f t="shared" si="603"/>
        <v/>
      </c>
      <c r="S7685" s="77" t="str">
        <f>IF(O7685="","",IF(OR(VALUE(LEFT(O7685,2))&gt;IF(RIGHT(J7685,1)="M",7,19),AND(OR(LEFT(O7685,2)={"07","19"}),VALUE(RIGHT(O7685,2))&gt;15)),TRUE,FALSE))</f>
        <v/>
      </c>
      <c r="T7685" s="77" t="str">
        <f>IF(O7685="","",IF(OR(VALUE(LEFT(O7685,2))&gt;IF(RIGHT(J7685,1)="M",7,19),AND(OR(LEFT(O7685,2)={"07","19"}),VALUE(RIGHT(O7685,2))&gt;5)),TRUE,FALSE))</f>
        <v/>
      </c>
    </row>
    <row r="7686" spans="12:20" x14ac:dyDescent="0.25">
      <c r="L7686" s="75">
        <f>COUNTIF($B$2:B7686,B7686)</f>
        <v>0</v>
      </c>
      <c r="M7686" s="75">
        <f>COUNTIF($L$2:L7686,4)</f>
        <v>42</v>
      </c>
      <c r="N7686" s="76" t="str">
        <f t="shared" si="604"/>
        <v>0</v>
      </c>
      <c r="O7686" s="76" t="str">
        <f t="shared" si="600"/>
        <v/>
      </c>
      <c r="P7686" s="75" t="str">
        <f t="shared" si="601"/>
        <v/>
      </c>
      <c r="Q7686" s="77" t="str">
        <f t="shared" si="602"/>
        <v/>
      </c>
      <c r="R7686" s="77" t="str">
        <f t="shared" si="603"/>
        <v/>
      </c>
      <c r="S7686" s="77" t="str">
        <f>IF(O7686="","",IF(OR(VALUE(LEFT(O7686,2))&gt;IF(RIGHT(J7686,1)="M",7,19),AND(OR(LEFT(O7686,2)={"07","19"}),VALUE(RIGHT(O7686,2))&gt;15)),TRUE,FALSE))</f>
        <v/>
      </c>
      <c r="T7686" s="77" t="str">
        <f>IF(O7686="","",IF(OR(VALUE(LEFT(O7686,2))&gt;IF(RIGHT(J7686,1)="M",7,19),AND(OR(LEFT(O7686,2)={"07","19"}),VALUE(RIGHT(O7686,2))&gt;5)),TRUE,FALSE))</f>
        <v/>
      </c>
    </row>
    <row r="7687" spans="12:20" x14ac:dyDescent="0.25">
      <c r="L7687" s="75">
        <f>COUNTIF($B$2:B7687,B7687)</f>
        <v>0</v>
      </c>
      <c r="M7687" s="75">
        <f>COUNTIF($L$2:L7687,4)</f>
        <v>42</v>
      </c>
      <c r="N7687" s="76" t="str">
        <f t="shared" si="604"/>
        <v>0</v>
      </c>
      <c r="O7687" s="76" t="str">
        <f t="shared" si="600"/>
        <v/>
      </c>
      <c r="P7687" s="75" t="str">
        <f t="shared" si="601"/>
        <v/>
      </c>
      <c r="Q7687" s="77" t="str">
        <f t="shared" si="602"/>
        <v/>
      </c>
      <c r="R7687" s="77" t="str">
        <f t="shared" si="603"/>
        <v/>
      </c>
      <c r="S7687" s="77" t="str">
        <f>IF(O7687="","",IF(OR(VALUE(LEFT(O7687,2))&gt;IF(RIGHT(J7687,1)="M",7,19),AND(OR(LEFT(O7687,2)={"07","19"}),VALUE(RIGHT(O7687,2))&gt;15)),TRUE,FALSE))</f>
        <v/>
      </c>
      <c r="T7687" s="77" t="str">
        <f>IF(O7687="","",IF(OR(VALUE(LEFT(O7687,2))&gt;IF(RIGHT(J7687,1)="M",7,19),AND(OR(LEFT(O7687,2)={"07","19"}),VALUE(RIGHT(O7687,2))&gt;5)),TRUE,FALSE))</f>
        <v/>
      </c>
    </row>
    <row r="7688" spans="12:20" x14ac:dyDescent="0.25">
      <c r="L7688" s="75">
        <f>COUNTIF($B$2:B7688,B7688)</f>
        <v>0</v>
      </c>
      <c r="M7688" s="75">
        <f>COUNTIF($L$2:L7688,4)</f>
        <v>42</v>
      </c>
      <c r="N7688" s="76" t="str">
        <f t="shared" si="604"/>
        <v>0</v>
      </c>
      <c r="O7688" s="76" t="str">
        <f t="shared" si="600"/>
        <v/>
      </c>
      <c r="P7688" s="75" t="str">
        <f t="shared" si="601"/>
        <v/>
      </c>
      <c r="Q7688" s="77" t="str">
        <f t="shared" si="602"/>
        <v/>
      </c>
      <c r="R7688" s="77" t="str">
        <f t="shared" si="603"/>
        <v/>
      </c>
      <c r="S7688" s="77" t="str">
        <f>IF(O7688="","",IF(OR(VALUE(LEFT(O7688,2))&gt;IF(RIGHT(J7688,1)="M",7,19),AND(OR(LEFT(O7688,2)={"07","19"}),VALUE(RIGHT(O7688,2))&gt;15)),TRUE,FALSE))</f>
        <v/>
      </c>
      <c r="T7688" s="77" t="str">
        <f>IF(O7688="","",IF(OR(VALUE(LEFT(O7688,2))&gt;IF(RIGHT(J7688,1)="M",7,19),AND(OR(LEFT(O7688,2)={"07","19"}),VALUE(RIGHT(O7688,2))&gt;5)),TRUE,FALSE))</f>
        <v/>
      </c>
    </row>
    <row r="7689" spans="12:20" x14ac:dyDescent="0.25">
      <c r="L7689" s="75">
        <f>COUNTIF($B$2:B7689,B7689)</f>
        <v>0</v>
      </c>
      <c r="M7689" s="75">
        <f>COUNTIF($L$2:L7689,4)</f>
        <v>42</v>
      </c>
      <c r="N7689" s="76" t="str">
        <f t="shared" si="604"/>
        <v>0</v>
      </c>
      <c r="O7689" s="76" t="str">
        <f t="shared" si="600"/>
        <v/>
      </c>
      <c r="P7689" s="75" t="str">
        <f t="shared" si="601"/>
        <v/>
      </c>
      <c r="Q7689" s="77" t="str">
        <f t="shared" si="602"/>
        <v/>
      </c>
      <c r="R7689" s="77" t="str">
        <f t="shared" si="603"/>
        <v/>
      </c>
      <c r="S7689" s="77" t="str">
        <f>IF(O7689="","",IF(OR(VALUE(LEFT(O7689,2))&gt;IF(RIGHT(J7689,1)="M",7,19),AND(OR(LEFT(O7689,2)={"07","19"}),VALUE(RIGHT(O7689,2))&gt;15)),TRUE,FALSE))</f>
        <v/>
      </c>
      <c r="T7689" s="77" t="str">
        <f>IF(O7689="","",IF(OR(VALUE(LEFT(O7689,2))&gt;IF(RIGHT(J7689,1)="M",7,19),AND(OR(LEFT(O7689,2)={"07","19"}),VALUE(RIGHT(O7689,2))&gt;5)),TRUE,FALSE))</f>
        <v/>
      </c>
    </row>
    <row r="7690" spans="12:20" x14ac:dyDescent="0.25">
      <c r="L7690" s="75">
        <f>COUNTIF($B$2:B7690,B7690)</f>
        <v>0</v>
      </c>
      <c r="M7690" s="75">
        <f>COUNTIF($L$2:L7690,4)</f>
        <v>42</v>
      </c>
      <c r="N7690" s="76" t="str">
        <f t="shared" si="604"/>
        <v>0</v>
      </c>
      <c r="O7690" s="76" t="str">
        <f t="shared" si="600"/>
        <v/>
      </c>
      <c r="P7690" s="75" t="str">
        <f t="shared" si="601"/>
        <v/>
      </c>
      <c r="Q7690" s="77" t="str">
        <f t="shared" si="602"/>
        <v/>
      </c>
      <c r="R7690" s="77" t="str">
        <f t="shared" si="603"/>
        <v/>
      </c>
      <c r="S7690" s="77" t="str">
        <f>IF(O7690="","",IF(OR(VALUE(LEFT(O7690,2))&gt;IF(RIGHT(J7690,1)="M",7,19),AND(OR(LEFT(O7690,2)={"07","19"}),VALUE(RIGHT(O7690,2))&gt;15)),TRUE,FALSE))</f>
        <v/>
      </c>
      <c r="T7690" s="77" t="str">
        <f>IF(O7690="","",IF(OR(VALUE(LEFT(O7690,2))&gt;IF(RIGHT(J7690,1)="M",7,19),AND(OR(LEFT(O7690,2)={"07","19"}),VALUE(RIGHT(O7690,2))&gt;5)),TRUE,FALSE))</f>
        <v/>
      </c>
    </row>
    <row r="7691" spans="12:20" x14ac:dyDescent="0.25">
      <c r="L7691" s="75">
        <f>COUNTIF($B$2:B7691,B7691)</f>
        <v>0</v>
      </c>
      <c r="M7691" s="75">
        <f>COUNTIF($L$2:L7691,4)</f>
        <v>42</v>
      </c>
      <c r="N7691" s="76" t="str">
        <f t="shared" si="604"/>
        <v>0</v>
      </c>
      <c r="O7691" s="76" t="str">
        <f t="shared" si="600"/>
        <v/>
      </c>
      <c r="P7691" s="75" t="str">
        <f t="shared" si="601"/>
        <v/>
      </c>
      <c r="Q7691" s="77" t="str">
        <f t="shared" si="602"/>
        <v/>
      </c>
      <c r="R7691" s="77" t="str">
        <f t="shared" si="603"/>
        <v/>
      </c>
      <c r="S7691" s="77" t="str">
        <f>IF(O7691="","",IF(OR(VALUE(LEFT(O7691,2))&gt;IF(RIGHT(J7691,1)="M",7,19),AND(OR(LEFT(O7691,2)={"07","19"}),VALUE(RIGHT(O7691,2))&gt;15)),TRUE,FALSE))</f>
        <v/>
      </c>
      <c r="T7691" s="77" t="str">
        <f>IF(O7691="","",IF(OR(VALUE(LEFT(O7691,2))&gt;IF(RIGHT(J7691,1)="M",7,19),AND(OR(LEFT(O7691,2)={"07","19"}),VALUE(RIGHT(O7691,2))&gt;5)),TRUE,FALSE))</f>
        <v/>
      </c>
    </row>
    <row r="7692" spans="12:20" x14ac:dyDescent="0.25">
      <c r="L7692" s="75">
        <f>COUNTIF($B$2:B7692,B7692)</f>
        <v>0</v>
      </c>
      <c r="M7692" s="75">
        <f>COUNTIF($L$2:L7692,4)</f>
        <v>42</v>
      </c>
      <c r="N7692" s="76" t="str">
        <f t="shared" si="604"/>
        <v>0</v>
      </c>
      <c r="O7692" s="76" t="str">
        <f t="shared" si="600"/>
        <v/>
      </c>
      <c r="P7692" s="75" t="str">
        <f t="shared" si="601"/>
        <v/>
      </c>
      <c r="Q7692" s="77" t="str">
        <f t="shared" si="602"/>
        <v/>
      </c>
      <c r="R7692" s="77" t="str">
        <f t="shared" si="603"/>
        <v/>
      </c>
      <c r="S7692" s="77" t="str">
        <f>IF(O7692="","",IF(OR(VALUE(LEFT(O7692,2))&gt;IF(RIGHT(J7692,1)="M",7,19),AND(OR(LEFT(O7692,2)={"07","19"}),VALUE(RIGHT(O7692,2))&gt;15)),TRUE,FALSE))</f>
        <v/>
      </c>
      <c r="T7692" s="77" t="str">
        <f>IF(O7692="","",IF(OR(VALUE(LEFT(O7692,2))&gt;IF(RIGHT(J7692,1)="M",7,19),AND(OR(LEFT(O7692,2)={"07","19"}),VALUE(RIGHT(O7692,2))&gt;5)),TRUE,FALSE))</f>
        <v/>
      </c>
    </row>
    <row r="7693" spans="12:20" x14ac:dyDescent="0.25">
      <c r="L7693" s="75">
        <f>COUNTIF($B$2:B7693,B7693)</f>
        <v>0</v>
      </c>
      <c r="M7693" s="75">
        <f>COUNTIF($L$2:L7693,4)</f>
        <v>42</v>
      </c>
      <c r="N7693" s="76" t="str">
        <f t="shared" si="604"/>
        <v>0</v>
      </c>
      <c r="O7693" s="76" t="str">
        <f t="shared" si="600"/>
        <v/>
      </c>
      <c r="P7693" s="75" t="str">
        <f t="shared" si="601"/>
        <v/>
      </c>
      <c r="Q7693" s="77" t="str">
        <f t="shared" si="602"/>
        <v/>
      </c>
      <c r="R7693" s="77" t="str">
        <f t="shared" si="603"/>
        <v/>
      </c>
      <c r="S7693" s="77" t="str">
        <f>IF(O7693="","",IF(OR(VALUE(LEFT(O7693,2))&gt;IF(RIGHT(J7693,1)="M",7,19),AND(OR(LEFT(O7693,2)={"07","19"}),VALUE(RIGHT(O7693,2))&gt;15)),TRUE,FALSE))</f>
        <v/>
      </c>
      <c r="T7693" s="77" t="str">
        <f>IF(O7693="","",IF(OR(VALUE(LEFT(O7693,2))&gt;IF(RIGHT(J7693,1)="M",7,19),AND(OR(LEFT(O7693,2)={"07","19"}),VALUE(RIGHT(O7693,2))&gt;5)),TRUE,FALSE))</f>
        <v/>
      </c>
    </row>
    <row r="7694" spans="12:20" x14ac:dyDescent="0.25">
      <c r="L7694" s="75">
        <f>COUNTIF($B$2:B7694,B7694)</f>
        <v>0</v>
      </c>
      <c r="M7694" s="75">
        <f>COUNTIF($L$2:L7694,4)</f>
        <v>42</v>
      </c>
      <c r="N7694" s="76" t="str">
        <f t="shared" si="604"/>
        <v>0</v>
      </c>
      <c r="O7694" s="76" t="str">
        <f t="shared" si="600"/>
        <v/>
      </c>
      <c r="P7694" s="75" t="str">
        <f t="shared" si="601"/>
        <v/>
      </c>
      <c r="Q7694" s="77" t="str">
        <f t="shared" si="602"/>
        <v/>
      </c>
      <c r="R7694" s="77" t="str">
        <f t="shared" si="603"/>
        <v/>
      </c>
      <c r="S7694" s="77" t="str">
        <f>IF(O7694="","",IF(OR(VALUE(LEFT(O7694,2))&gt;IF(RIGHT(J7694,1)="M",7,19),AND(OR(LEFT(O7694,2)={"07","19"}),VALUE(RIGHT(O7694,2))&gt;15)),TRUE,FALSE))</f>
        <v/>
      </c>
      <c r="T7694" s="77" t="str">
        <f>IF(O7694="","",IF(OR(VALUE(LEFT(O7694,2))&gt;IF(RIGHT(J7694,1)="M",7,19),AND(OR(LEFT(O7694,2)={"07","19"}),VALUE(RIGHT(O7694,2))&gt;5)),TRUE,FALSE))</f>
        <v/>
      </c>
    </row>
    <row r="7695" spans="12:20" x14ac:dyDescent="0.25">
      <c r="L7695" s="75">
        <f>COUNTIF($B$2:B7695,B7695)</f>
        <v>0</v>
      </c>
      <c r="M7695" s="75">
        <f>COUNTIF($L$2:L7695,4)</f>
        <v>42</v>
      </c>
      <c r="N7695" s="76" t="str">
        <f t="shared" si="604"/>
        <v>0</v>
      </c>
      <c r="O7695" s="76" t="str">
        <f t="shared" si="600"/>
        <v/>
      </c>
      <c r="P7695" s="75" t="str">
        <f t="shared" si="601"/>
        <v/>
      </c>
      <c r="Q7695" s="77" t="str">
        <f t="shared" si="602"/>
        <v/>
      </c>
      <c r="R7695" s="77" t="str">
        <f t="shared" si="603"/>
        <v/>
      </c>
      <c r="S7695" s="77" t="str">
        <f>IF(O7695="","",IF(OR(VALUE(LEFT(O7695,2))&gt;IF(RIGHT(J7695,1)="M",7,19),AND(OR(LEFT(O7695,2)={"07","19"}),VALUE(RIGHT(O7695,2))&gt;15)),TRUE,FALSE))</f>
        <v/>
      </c>
      <c r="T7695" s="77" t="str">
        <f>IF(O7695="","",IF(OR(VALUE(LEFT(O7695,2))&gt;IF(RIGHT(J7695,1)="M",7,19),AND(OR(LEFT(O7695,2)={"07","19"}),VALUE(RIGHT(O7695,2))&gt;5)),TRUE,FALSE))</f>
        <v/>
      </c>
    </row>
    <row r="7696" spans="12:20" x14ac:dyDescent="0.25">
      <c r="L7696" s="75">
        <f>COUNTIF($B$2:B7696,B7696)</f>
        <v>0</v>
      </c>
      <c r="M7696" s="75">
        <f>COUNTIF($L$2:L7696,4)</f>
        <v>42</v>
      </c>
      <c r="N7696" s="76" t="str">
        <f t="shared" si="604"/>
        <v>0</v>
      </c>
      <c r="O7696" s="76" t="str">
        <f t="shared" si="600"/>
        <v/>
      </c>
      <c r="P7696" s="75" t="str">
        <f t="shared" si="601"/>
        <v/>
      </c>
      <c r="Q7696" s="77" t="str">
        <f t="shared" si="602"/>
        <v/>
      </c>
      <c r="R7696" s="77" t="str">
        <f t="shared" si="603"/>
        <v/>
      </c>
      <c r="S7696" s="77" t="str">
        <f>IF(O7696="","",IF(OR(VALUE(LEFT(O7696,2))&gt;IF(RIGHT(J7696,1)="M",7,19),AND(OR(LEFT(O7696,2)={"07","19"}),VALUE(RIGHT(O7696,2))&gt;15)),TRUE,FALSE))</f>
        <v/>
      </c>
      <c r="T7696" s="77" t="str">
        <f>IF(O7696="","",IF(OR(VALUE(LEFT(O7696,2))&gt;IF(RIGHT(J7696,1)="M",7,19),AND(OR(LEFT(O7696,2)={"07","19"}),VALUE(RIGHT(O7696,2))&gt;5)),TRUE,FALSE))</f>
        <v/>
      </c>
    </row>
    <row r="7697" spans="12:20" x14ac:dyDescent="0.25">
      <c r="L7697" s="75">
        <f>COUNTIF($B$2:B7697,B7697)</f>
        <v>0</v>
      </c>
      <c r="M7697" s="75">
        <f>COUNTIF($L$2:L7697,4)</f>
        <v>42</v>
      </c>
      <c r="N7697" s="76" t="str">
        <f t="shared" si="604"/>
        <v>0</v>
      </c>
      <c r="O7697" s="76" t="str">
        <f t="shared" si="600"/>
        <v/>
      </c>
      <c r="P7697" s="75" t="str">
        <f t="shared" si="601"/>
        <v/>
      </c>
      <c r="Q7697" s="77" t="str">
        <f t="shared" si="602"/>
        <v/>
      </c>
      <c r="R7697" s="77" t="str">
        <f t="shared" si="603"/>
        <v/>
      </c>
      <c r="S7697" s="77" t="str">
        <f>IF(O7697="","",IF(OR(VALUE(LEFT(O7697,2))&gt;IF(RIGHT(J7697,1)="M",7,19),AND(OR(LEFT(O7697,2)={"07","19"}),VALUE(RIGHT(O7697,2))&gt;15)),TRUE,FALSE))</f>
        <v/>
      </c>
      <c r="T7697" s="77" t="str">
        <f>IF(O7697="","",IF(OR(VALUE(LEFT(O7697,2))&gt;IF(RIGHT(J7697,1)="M",7,19),AND(OR(LEFT(O7697,2)={"07","19"}),VALUE(RIGHT(O7697,2))&gt;5)),TRUE,FALSE))</f>
        <v/>
      </c>
    </row>
    <row r="7698" spans="12:20" x14ac:dyDescent="0.25">
      <c r="L7698" s="75">
        <f>COUNTIF($B$2:B7698,B7698)</f>
        <v>0</v>
      </c>
      <c r="M7698" s="75">
        <f>COUNTIF($L$2:L7698,4)</f>
        <v>42</v>
      </c>
      <c r="N7698" s="76" t="str">
        <f t="shared" si="604"/>
        <v>0</v>
      </c>
      <c r="O7698" s="76" t="str">
        <f t="shared" si="600"/>
        <v/>
      </c>
      <c r="P7698" s="75" t="str">
        <f t="shared" si="601"/>
        <v/>
      </c>
      <c r="Q7698" s="77" t="str">
        <f t="shared" si="602"/>
        <v/>
      </c>
      <c r="R7698" s="77" t="str">
        <f t="shared" si="603"/>
        <v/>
      </c>
      <c r="S7698" s="77" t="str">
        <f>IF(O7698="","",IF(OR(VALUE(LEFT(O7698,2))&gt;IF(RIGHT(J7698,1)="M",7,19),AND(OR(LEFT(O7698,2)={"07","19"}),VALUE(RIGHT(O7698,2))&gt;15)),TRUE,FALSE))</f>
        <v/>
      </c>
      <c r="T7698" s="77" t="str">
        <f>IF(O7698="","",IF(OR(VALUE(LEFT(O7698,2))&gt;IF(RIGHT(J7698,1)="M",7,19),AND(OR(LEFT(O7698,2)={"07","19"}),VALUE(RIGHT(O7698,2))&gt;5)),TRUE,FALSE))</f>
        <v/>
      </c>
    </row>
    <row r="7699" spans="12:20" x14ac:dyDescent="0.25">
      <c r="L7699" s="75">
        <f>COUNTIF($B$2:B7699,B7699)</f>
        <v>0</v>
      </c>
      <c r="M7699" s="75">
        <f>COUNTIF($L$2:L7699,4)</f>
        <v>42</v>
      </c>
      <c r="N7699" s="76" t="str">
        <f t="shared" si="604"/>
        <v>0</v>
      </c>
      <c r="O7699" s="76" t="str">
        <f t="shared" si="600"/>
        <v/>
      </c>
      <c r="P7699" s="75" t="str">
        <f t="shared" si="601"/>
        <v/>
      </c>
      <c r="Q7699" s="77" t="str">
        <f t="shared" si="602"/>
        <v/>
      </c>
      <c r="R7699" s="77" t="str">
        <f t="shared" si="603"/>
        <v/>
      </c>
      <c r="S7699" s="77" t="str">
        <f>IF(O7699="","",IF(OR(VALUE(LEFT(O7699,2))&gt;IF(RIGHT(J7699,1)="M",7,19),AND(OR(LEFT(O7699,2)={"07","19"}),VALUE(RIGHT(O7699,2))&gt;15)),TRUE,FALSE))</f>
        <v/>
      </c>
      <c r="T7699" s="77" t="str">
        <f>IF(O7699="","",IF(OR(VALUE(LEFT(O7699,2))&gt;IF(RIGHT(J7699,1)="M",7,19),AND(OR(LEFT(O7699,2)={"07","19"}),VALUE(RIGHT(O7699,2))&gt;5)),TRUE,FALSE))</f>
        <v/>
      </c>
    </row>
    <row r="7700" spans="12:20" x14ac:dyDescent="0.25">
      <c r="L7700" s="75">
        <f>COUNTIF($B$2:B7700,B7700)</f>
        <v>0</v>
      </c>
      <c r="M7700" s="75">
        <f>COUNTIF($L$2:L7700,4)</f>
        <v>42</v>
      </c>
      <c r="N7700" s="76" t="str">
        <f t="shared" si="604"/>
        <v>0</v>
      </c>
      <c r="O7700" s="76" t="str">
        <f t="shared" si="600"/>
        <v/>
      </c>
      <c r="P7700" s="75" t="str">
        <f t="shared" si="601"/>
        <v/>
      </c>
      <c r="Q7700" s="77" t="str">
        <f t="shared" si="602"/>
        <v/>
      </c>
      <c r="R7700" s="77" t="str">
        <f t="shared" si="603"/>
        <v/>
      </c>
      <c r="S7700" s="77" t="str">
        <f>IF(O7700="","",IF(OR(VALUE(LEFT(O7700,2))&gt;IF(RIGHT(J7700,1)="M",7,19),AND(OR(LEFT(O7700,2)={"07","19"}),VALUE(RIGHT(O7700,2))&gt;15)),TRUE,FALSE))</f>
        <v/>
      </c>
      <c r="T7700" s="77" t="str">
        <f>IF(O7700="","",IF(OR(VALUE(LEFT(O7700,2))&gt;IF(RIGHT(J7700,1)="M",7,19),AND(OR(LEFT(O7700,2)={"07","19"}),VALUE(RIGHT(O7700,2))&gt;5)),TRUE,FALSE))</f>
        <v/>
      </c>
    </row>
    <row r="7701" spans="12:20" x14ac:dyDescent="0.25">
      <c r="L7701" s="75">
        <f>COUNTIF($B$2:B7701,B7701)</f>
        <v>0</v>
      </c>
      <c r="M7701" s="75">
        <f>COUNTIF($L$2:L7701,4)</f>
        <v>42</v>
      </c>
      <c r="N7701" s="76" t="str">
        <f t="shared" si="604"/>
        <v>0</v>
      </c>
      <c r="O7701" s="76" t="str">
        <f t="shared" si="600"/>
        <v/>
      </c>
      <c r="P7701" s="75" t="str">
        <f t="shared" si="601"/>
        <v/>
      </c>
      <c r="Q7701" s="77" t="str">
        <f t="shared" si="602"/>
        <v/>
      </c>
      <c r="R7701" s="77" t="str">
        <f t="shared" si="603"/>
        <v/>
      </c>
      <c r="S7701" s="77" t="str">
        <f>IF(O7701="","",IF(OR(VALUE(LEFT(O7701,2))&gt;IF(RIGHT(J7701,1)="M",7,19),AND(OR(LEFT(O7701,2)={"07","19"}),VALUE(RIGHT(O7701,2))&gt;15)),TRUE,FALSE))</f>
        <v/>
      </c>
      <c r="T7701" s="77" t="str">
        <f>IF(O7701="","",IF(OR(VALUE(LEFT(O7701,2))&gt;IF(RIGHT(J7701,1)="M",7,19),AND(OR(LEFT(O7701,2)={"07","19"}),VALUE(RIGHT(O7701,2))&gt;5)),TRUE,FALSE))</f>
        <v/>
      </c>
    </row>
    <row r="7702" spans="12:20" x14ac:dyDescent="0.25">
      <c r="L7702" s="75">
        <f>COUNTIF($B$2:B7702,B7702)</f>
        <v>0</v>
      </c>
      <c r="M7702" s="75">
        <f>COUNTIF($L$2:L7702,4)</f>
        <v>42</v>
      </c>
      <c r="N7702" s="76" t="str">
        <f t="shared" si="604"/>
        <v>0</v>
      </c>
      <c r="O7702" s="76" t="str">
        <f t="shared" si="600"/>
        <v/>
      </c>
      <c r="P7702" s="75" t="str">
        <f t="shared" si="601"/>
        <v/>
      </c>
      <c r="Q7702" s="77" t="str">
        <f t="shared" si="602"/>
        <v/>
      </c>
      <c r="R7702" s="77" t="str">
        <f t="shared" si="603"/>
        <v/>
      </c>
      <c r="S7702" s="77" t="str">
        <f>IF(O7702="","",IF(OR(VALUE(LEFT(O7702,2))&gt;IF(RIGHT(J7702,1)="M",7,19),AND(OR(LEFT(O7702,2)={"07","19"}),VALUE(RIGHT(O7702,2))&gt;15)),TRUE,FALSE))</f>
        <v/>
      </c>
      <c r="T7702" s="77" t="str">
        <f>IF(O7702="","",IF(OR(VALUE(LEFT(O7702,2))&gt;IF(RIGHT(J7702,1)="M",7,19),AND(OR(LEFT(O7702,2)={"07","19"}),VALUE(RIGHT(O7702,2))&gt;5)),TRUE,FALSE))</f>
        <v/>
      </c>
    </row>
    <row r="7703" spans="12:20" x14ac:dyDescent="0.25">
      <c r="L7703" s="75">
        <f>COUNTIF($B$2:B7703,B7703)</f>
        <v>0</v>
      </c>
      <c r="M7703" s="75">
        <f>COUNTIF($L$2:L7703,4)</f>
        <v>42</v>
      </c>
      <c r="N7703" s="76" t="str">
        <f t="shared" si="604"/>
        <v>0</v>
      </c>
      <c r="O7703" s="76" t="str">
        <f t="shared" si="600"/>
        <v/>
      </c>
      <c r="P7703" s="75" t="str">
        <f t="shared" si="601"/>
        <v/>
      </c>
      <c r="Q7703" s="77" t="str">
        <f t="shared" si="602"/>
        <v/>
      </c>
      <c r="R7703" s="77" t="str">
        <f t="shared" si="603"/>
        <v/>
      </c>
      <c r="S7703" s="77" t="str">
        <f>IF(O7703="","",IF(OR(VALUE(LEFT(O7703,2))&gt;IF(RIGHT(J7703,1)="M",7,19),AND(OR(LEFT(O7703,2)={"07","19"}),VALUE(RIGHT(O7703,2))&gt;15)),TRUE,FALSE))</f>
        <v/>
      </c>
      <c r="T7703" s="77" t="str">
        <f>IF(O7703="","",IF(OR(VALUE(LEFT(O7703,2))&gt;IF(RIGHT(J7703,1)="M",7,19),AND(OR(LEFT(O7703,2)={"07","19"}),VALUE(RIGHT(O7703,2))&gt;5)),TRUE,FALSE))</f>
        <v/>
      </c>
    </row>
    <row r="7704" spans="12:20" x14ac:dyDescent="0.25">
      <c r="L7704" s="75">
        <f>COUNTIF($B$2:B7704,B7704)</f>
        <v>0</v>
      </c>
      <c r="M7704" s="75">
        <f>COUNTIF($L$2:L7704,4)</f>
        <v>42</v>
      </c>
      <c r="N7704" s="76" t="str">
        <f t="shared" si="604"/>
        <v>0</v>
      </c>
      <c r="O7704" s="76" t="str">
        <f t="shared" si="600"/>
        <v/>
      </c>
      <c r="P7704" s="75" t="str">
        <f t="shared" si="601"/>
        <v/>
      </c>
      <c r="Q7704" s="77" t="str">
        <f t="shared" si="602"/>
        <v/>
      </c>
      <c r="R7704" s="77" t="str">
        <f t="shared" si="603"/>
        <v/>
      </c>
      <c r="S7704" s="77" t="str">
        <f>IF(O7704="","",IF(OR(VALUE(LEFT(O7704,2))&gt;IF(RIGHT(J7704,1)="M",7,19),AND(OR(LEFT(O7704,2)={"07","19"}),VALUE(RIGHT(O7704,2))&gt;15)),TRUE,FALSE))</f>
        <v/>
      </c>
      <c r="T7704" s="77" t="str">
        <f>IF(O7704="","",IF(OR(VALUE(LEFT(O7704,2))&gt;IF(RIGHT(J7704,1)="M",7,19),AND(OR(LEFT(O7704,2)={"07","19"}),VALUE(RIGHT(O7704,2))&gt;5)),TRUE,FALSE))</f>
        <v/>
      </c>
    </row>
    <row r="7705" spans="12:20" x14ac:dyDescent="0.25">
      <c r="L7705" s="75">
        <f>COUNTIF($B$2:B7705,B7705)</f>
        <v>0</v>
      </c>
      <c r="M7705" s="75">
        <f>COUNTIF($L$2:L7705,4)</f>
        <v>42</v>
      </c>
      <c r="N7705" s="76" t="str">
        <f t="shared" si="604"/>
        <v>0</v>
      </c>
      <c r="O7705" s="76" t="str">
        <f t="shared" si="600"/>
        <v/>
      </c>
      <c r="P7705" s="75" t="str">
        <f t="shared" si="601"/>
        <v/>
      </c>
      <c r="Q7705" s="77" t="str">
        <f t="shared" si="602"/>
        <v/>
      </c>
      <c r="R7705" s="77" t="str">
        <f t="shared" si="603"/>
        <v/>
      </c>
      <c r="S7705" s="77" t="str">
        <f>IF(O7705="","",IF(OR(VALUE(LEFT(O7705,2))&gt;IF(RIGHT(J7705,1)="M",7,19),AND(OR(LEFT(O7705,2)={"07","19"}),VALUE(RIGHT(O7705,2))&gt;15)),TRUE,FALSE))</f>
        <v/>
      </c>
      <c r="T7705" s="77" t="str">
        <f>IF(O7705="","",IF(OR(VALUE(LEFT(O7705,2))&gt;IF(RIGHT(J7705,1)="M",7,19),AND(OR(LEFT(O7705,2)={"07","19"}),VALUE(RIGHT(O7705,2))&gt;5)),TRUE,FALSE))</f>
        <v/>
      </c>
    </row>
    <row r="7706" spans="12:20" x14ac:dyDescent="0.25">
      <c r="L7706" s="75">
        <f>COUNTIF($B$2:B7706,B7706)</f>
        <v>0</v>
      </c>
      <c r="M7706" s="75">
        <f>COUNTIF($L$2:L7706,4)</f>
        <v>42</v>
      </c>
      <c r="N7706" s="76" t="str">
        <f t="shared" si="604"/>
        <v>0</v>
      </c>
      <c r="O7706" s="76" t="str">
        <f t="shared" si="600"/>
        <v/>
      </c>
      <c r="P7706" s="75" t="str">
        <f t="shared" si="601"/>
        <v/>
      </c>
      <c r="Q7706" s="77" t="str">
        <f t="shared" si="602"/>
        <v/>
      </c>
      <c r="R7706" s="77" t="str">
        <f t="shared" si="603"/>
        <v/>
      </c>
      <c r="S7706" s="77" t="str">
        <f>IF(O7706="","",IF(OR(VALUE(LEFT(O7706,2))&gt;IF(RIGHT(J7706,1)="M",7,19),AND(OR(LEFT(O7706,2)={"07","19"}),VALUE(RIGHT(O7706,2))&gt;15)),TRUE,FALSE))</f>
        <v/>
      </c>
      <c r="T7706" s="77" t="str">
        <f>IF(O7706="","",IF(OR(VALUE(LEFT(O7706,2))&gt;IF(RIGHT(J7706,1)="M",7,19),AND(OR(LEFT(O7706,2)={"07","19"}),VALUE(RIGHT(O7706,2))&gt;5)),TRUE,FALSE))</f>
        <v/>
      </c>
    </row>
    <row r="7707" spans="12:20" x14ac:dyDescent="0.25">
      <c r="L7707" s="75">
        <f>COUNTIF($B$2:B7707,B7707)</f>
        <v>0</v>
      </c>
      <c r="M7707" s="75">
        <f>COUNTIF($L$2:L7707,4)</f>
        <v>42</v>
      </c>
      <c r="N7707" s="76" t="str">
        <f t="shared" si="604"/>
        <v>0</v>
      </c>
      <c r="O7707" s="76" t="str">
        <f t="shared" si="600"/>
        <v/>
      </c>
      <c r="P7707" s="75" t="str">
        <f t="shared" si="601"/>
        <v/>
      </c>
      <c r="Q7707" s="77" t="str">
        <f t="shared" si="602"/>
        <v/>
      </c>
      <c r="R7707" s="77" t="str">
        <f t="shared" si="603"/>
        <v/>
      </c>
      <c r="S7707" s="77" t="str">
        <f>IF(O7707="","",IF(OR(VALUE(LEFT(O7707,2))&gt;IF(RIGHT(J7707,1)="M",7,19),AND(OR(LEFT(O7707,2)={"07","19"}),VALUE(RIGHT(O7707,2))&gt;15)),TRUE,FALSE))</f>
        <v/>
      </c>
      <c r="T7707" s="77" t="str">
        <f>IF(O7707="","",IF(OR(VALUE(LEFT(O7707,2))&gt;IF(RIGHT(J7707,1)="M",7,19),AND(OR(LEFT(O7707,2)={"07","19"}),VALUE(RIGHT(O7707,2))&gt;5)),TRUE,FALSE))</f>
        <v/>
      </c>
    </row>
    <row r="7708" spans="12:20" x14ac:dyDescent="0.25">
      <c r="L7708" s="75">
        <f>COUNTIF($B$2:B7708,B7708)</f>
        <v>0</v>
      </c>
      <c r="M7708" s="75">
        <f>COUNTIF($L$2:L7708,4)</f>
        <v>42</v>
      </c>
      <c r="N7708" s="76" t="str">
        <f t="shared" si="604"/>
        <v>0</v>
      </c>
      <c r="O7708" s="76" t="str">
        <f t="shared" si="600"/>
        <v/>
      </c>
      <c r="P7708" s="75" t="str">
        <f t="shared" si="601"/>
        <v/>
      </c>
      <c r="Q7708" s="77" t="str">
        <f t="shared" si="602"/>
        <v/>
      </c>
      <c r="R7708" s="77" t="str">
        <f t="shared" si="603"/>
        <v/>
      </c>
      <c r="S7708" s="77" t="str">
        <f>IF(O7708="","",IF(OR(VALUE(LEFT(O7708,2))&gt;IF(RIGHT(J7708,1)="M",7,19),AND(OR(LEFT(O7708,2)={"07","19"}),VALUE(RIGHT(O7708,2))&gt;15)),TRUE,FALSE))</f>
        <v/>
      </c>
      <c r="T7708" s="77" t="str">
        <f>IF(O7708="","",IF(OR(VALUE(LEFT(O7708,2))&gt;IF(RIGHT(J7708,1)="M",7,19),AND(OR(LEFT(O7708,2)={"07","19"}),VALUE(RIGHT(O7708,2))&gt;5)),TRUE,FALSE))</f>
        <v/>
      </c>
    </row>
    <row r="7709" spans="12:20" x14ac:dyDescent="0.25">
      <c r="L7709" s="75">
        <f>COUNTIF($B$2:B7709,B7709)</f>
        <v>0</v>
      </c>
      <c r="M7709" s="75">
        <f>COUNTIF($L$2:L7709,4)</f>
        <v>42</v>
      </c>
      <c r="N7709" s="76" t="str">
        <f t="shared" si="604"/>
        <v>0</v>
      </c>
      <c r="O7709" s="76" t="str">
        <f t="shared" si="600"/>
        <v/>
      </c>
      <c r="P7709" s="75" t="str">
        <f t="shared" si="601"/>
        <v/>
      </c>
      <c r="Q7709" s="77" t="str">
        <f t="shared" si="602"/>
        <v/>
      </c>
      <c r="R7709" s="77" t="str">
        <f t="shared" si="603"/>
        <v/>
      </c>
      <c r="S7709" s="77" t="str">
        <f>IF(O7709="","",IF(OR(VALUE(LEFT(O7709,2))&gt;IF(RIGHT(J7709,1)="M",7,19),AND(OR(LEFT(O7709,2)={"07","19"}),VALUE(RIGHT(O7709,2))&gt;15)),TRUE,FALSE))</f>
        <v/>
      </c>
      <c r="T7709" s="77" t="str">
        <f>IF(O7709="","",IF(OR(VALUE(LEFT(O7709,2))&gt;IF(RIGHT(J7709,1)="M",7,19),AND(OR(LEFT(O7709,2)={"07","19"}),VALUE(RIGHT(O7709,2))&gt;5)),TRUE,FALSE))</f>
        <v/>
      </c>
    </row>
    <row r="7710" spans="12:20" x14ac:dyDescent="0.25">
      <c r="L7710" s="75">
        <f>COUNTIF($B$2:B7710,B7710)</f>
        <v>0</v>
      </c>
      <c r="M7710" s="75">
        <f>COUNTIF($L$2:L7710,4)</f>
        <v>42</v>
      </c>
      <c r="N7710" s="76" t="str">
        <f t="shared" si="604"/>
        <v>0</v>
      </c>
      <c r="O7710" s="76" t="str">
        <f t="shared" si="600"/>
        <v/>
      </c>
      <c r="P7710" s="75" t="str">
        <f t="shared" si="601"/>
        <v/>
      </c>
      <c r="Q7710" s="77" t="str">
        <f t="shared" si="602"/>
        <v/>
      </c>
      <c r="R7710" s="77" t="str">
        <f t="shared" si="603"/>
        <v/>
      </c>
      <c r="S7710" s="77" t="str">
        <f>IF(O7710="","",IF(OR(VALUE(LEFT(O7710,2))&gt;IF(RIGHT(J7710,1)="M",7,19),AND(OR(LEFT(O7710,2)={"07","19"}),VALUE(RIGHT(O7710,2))&gt;15)),TRUE,FALSE))</f>
        <v/>
      </c>
      <c r="T7710" s="77" t="str">
        <f>IF(O7710="","",IF(OR(VALUE(LEFT(O7710,2))&gt;IF(RIGHT(J7710,1)="M",7,19),AND(OR(LEFT(O7710,2)={"07","19"}),VALUE(RIGHT(O7710,2))&gt;5)),TRUE,FALSE))</f>
        <v/>
      </c>
    </row>
    <row r="7711" spans="12:20" x14ac:dyDescent="0.25">
      <c r="L7711" s="75">
        <f>COUNTIF($B$2:B7711,B7711)</f>
        <v>0</v>
      </c>
      <c r="M7711" s="75">
        <f>COUNTIF($L$2:L7711,4)</f>
        <v>42</v>
      </c>
      <c r="N7711" s="76" t="str">
        <f t="shared" si="604"/>
        <v>0</v>
      </c>
      <c r="O7711" s="76" t="str">
        <f t="shared" si="600"/>
        <v/>
      </c>
      <c r="P7711" s="75" t="str">
        <f t="shared" si="601"/>
        <v/>
      </c>
      <c r="Q7711" s="77" t="str">
        <f t="shared" si="602"/>
        <v/>
      </c>
      <c r="R7711" s="77" t="str">
        <f t="shared" si="603"/>
        <v/>
      </c>
      <c r="S7711" s="77" t="str">
        <f>IF(O7711="","",IF(OR(VALUE(LEFT(O7711,2))&gt;IF(RIGHT(J7711,1)="M",7,19),AND(OR(LEFT(O7711,2)={"07","19"}),VALUE(RIGHT(O7711,2))&gt;15)),TRUE,FALSE))</f>
        <v/>
      </c>
      <c r="T7711" s="77" t="str">
        <f>IF(O7711="","",IF(OR(VALUE(LEFT(O7711,2))&gt;IF(RIGHT(J7711,1)="M",7,19),AND(OR(LEFT(O7711,2)={"07","19"}),VALUE(RIGHT(O7711,2))&gt;5)),TRUE,FALSE))</f>
        <v/>
      </c>
    </row>
    <row r="7712" spans="12:20" x14ac:dyDescent="0.25">
      <c r="L7712" s="75">
        <f>COUNTIF($B$2:B7712,B7712)</f>
        <v>0</v>
      </c>
      <c r="M7712" s="75">
        <f>COUNTIF($L$2:L7712,4)</f>
        <v>42</v>
      </c>
      <c r="N7712" s="76" t="str">
        <f t="shared" si="604"/>
        <v>0</v>
      </c>
      <c r="O7712" s="76" t="str">
        <f t="shared" si="600"/>
        <v/>
      </c>
      <c r="P7712" s="75" t="str">
        <f t="shared" si="601"/>
        <v/>
      </c>
      <c r="Q7712" s="77" t="str">
        <f t="shared" si="602"/>
        <v/>
      </c>
      <c r="R7712" s="77" t="str">
        <f t="shared" si="603"/>
        <v/>
      </c>
      <c r="S7712" s="77" t="str">
        <f>IF(O7712="","",IF(OR(VALUE(LEFT(O7712,2))&gt;IF(RIGHT(J7712,1)="M",7,19),AND(OR(LEFT(O7712,2)={"07","19"}),VALUE(RIGHT(O7712,2))&gt;15)),TRUE,FALSE))</f>
        <v/>
      </c>
      <c r="T7712" s="77" t="str">
        <f>IF(O7712="","",IF(OR(VALUE(LEFT(O7712,2))&gt;IF(RIGHT(J7712,1)="M",7,19),AND(OR(LEFT(O7712,2)={"07","19"}),VALUE(RIGHT(O7712,2))&gt;5)),TRUE,FALSE))</f>
        <v/>
      </c>
    </row>
    <row r="7713" spans="12:20" x14ac:dyDescent="0.25">
      <c r="L7713" s="75">
        <f>COUNTIF($B$2:B7713,B7713)</f>
        <v>0</v>
      </c>
      <c r="M7713" s="75">
        <f>COUNTIF($L$2:L7713,4)</f>
        <v>42</v>
      </c>
      <c r="N7713" s="76" t="str">
        <f t="shared" si="604"/>
        <v>0</v>
      </c>
      <c r="O7713" s="76" t="str">
        <f t="shared" si="600"/>
        <v/>
      </c>
      <c r="P7713" s="75" t="str">
        <f t="shared" si="601"/>
        <v/>
      </c>
      <c r="Q7713" s="77" t="str">
        <f t="shared" si="602"/>
        <v/>
      </c>
      <c r="R7713" s="77" t="str">
        <f t="shared" si="603"/>
        <v/>
      </c>
      <c r="S7713" s="77" t="str">
        <f>IF(O7713="","",IF(OR(VALUE(LEFT(O7713,2))&gt;IF(RIGHT(J7713,1)="M",7,19),AND(OR(LEFT(O7713,2)={"07","19"}),VALUE(RIGHT(O7713,2))&gt;15)),TRUE,FALSE))</f>
        <v/>
      </c>
      <c r="T7713" s="77" t="str">
        <f>IF(O7713="","",IF(OR(VALUE(LEFT(O7713,2))&gt;IF(RIGHT(J7713,1)="M",7,19),AND(OR(LEFT(O7713,2)={"07","19"}),VALUE(RIGHT(O7713,2))&gt;5)),TRUE,FALSE))</f>
        <v/>
      </c>
    </row>
    <row r="7714" spans="12:20" x14ac:dyDescent="0.25">
      <c r="L7714" s="75">
        <f>COUNTIF($B$2:B7714,B7714)</f>
        <v>0</v>
      </c>
      <c r="M7714" s="75">
        <f>COUNTIF($L$2:L7714,4)</f>
        <v>42</v>
      </c>
      <c r="N7714" s="76" t="str">
        <f t="shared" si="604"/>
        <v>0</v>
      </c>
      <c r="O7714" s="76" t="str">
        <f t="shared" si="600"/>
        <v/>
      </c>
      <c r="P7714" s="75" t="str">
        <f t="shared" si="601"/>
        <v/>
      </c>
      <c r="Q7714" s="77" t="str">
        <f t="shared" si="602"/>
        <v/>
      </c>
      <c r="R7714" s="77" t="str">
        <f t="shared" si="603"/>
        <v/>
      </c>
      <c r="S7714" s="77" t="str">
        <f>IF(O7714="","",IF(OR(VALUE(LEFT(O7714,2))&gt;IF(RIGHT(J7714,1)="M",7,19),AND(OR(LEFT(O7714,2)={"07","19"}),VALUE(RIGHT(O7714,2))&gt;15)),TRUE,FALSE))</f>
        <v/>
      </c>
      <c r="T7714" s="77" t="str">
        <f>IF(O7714="","",IF(OR(VALUE(LEFT(O7714,2))&gt;IF(RIGHT(J7714,1)="M",7,19),AND(OR(LEFT(O7714,2)={"07","19"}),VALUE(RIGHT(O7714,2))&gt;5)),TRUE,FALSE))</f>
        <v/>
      </c>
    </row>
    <row r="7715" spans="12:20" x14ac:dyDescent="0.25">
      <c r="L7715" s="75">
        <f>COUNTIF($B$2:B7715,B7715)</f>
        <v>0</v>
      </c>
      <c r="M7715" s="75">
        <f>COUNTIF($L$2:L7715,4)</f>
        <v>42</v>
      </c>
      <c r="N7715" s="76" t="str">
        <f t="shared" si="604"/>
        <v>0</v>
      </c>
      <c r="O7715" s="76" t="str">
        <f t="shared" si="600"/>
        <v/>
      </c>
      <c r="P7715" s="75" t="str">
        <f t="shared" si="601"/>
        <v/>
      </c>
      <c r="Q7715" s="77" t="str">
        <f t="shared" si="602"/>
        <v/>
      </c>
      <c r="R7715" s="77" t="str">
        <f t="shared" si="603"/>
        <v/>
      </c>
      <c r="S7715" s="77" t="str">
        <f>IF(O7715="","",IF(OR(VALUE(LEFT(O7715,2))&gt;IF(RIGHT(J7715,1)="M",7,19),AND(OR(LEFT(O7715,2)={"07","19"}),VALUE(RIGHT(O7715,2))&gt;15)),TRUE,FALSE))</f>
        <v/>
      </c>
      <c r="T7715" s="77" t="str">
        <f>IF(O7715="","",IF(OR(VALUE(LEFT(O7715,2))&gt;IF(RIGHT(J7715,1)="M",7,19),AND(OR(LEFT(O7715,2)={"07","19"}),VALUE(RIGHT(O7715,2))&gt;5)),TRUE,FALSE))</f>
        <v/>
      </c>
    </row>
    <row r="7716" spans="12:20" x14ac:dyDescent="0.25">
      <c r="L7716" s="75">
        <f>COUNTIF($B$2:B7716,B7716)</f>
        <v>0</v>
      </c>
      <c r="M7716" s="75">
        <f>COUNTIF($L$2:L7716,4)</f>
        <v>42</v>
      </c>
      <c r="N7716" s="76" t="str">
        <f t="shared" si="604"/>
        <v>0</v>
      </c>
      <c r="O7716" s="76" t="str">
        <f t="shared" si="600"/>
        <v/>
      </c>
      <c r="P7716" s="75" t="str">
        <f t="shared" si="601"/>
        <v/>
      </c>
      <c r="Q7716" s="77" t="str">
        <f t="shared" si="602"/>
        <v/>
      </c>
      <c r="R7716" s="77" t="str">
        <f t="shared" si="603"/>
        <v/>
      </c>
      <c r="S7716" s="77" t="str">
        <f>IF(O7716="","",IF(OR(VALUE(LEFT(O7716,2))&gt;IF(RIGHT(J7716,1)="M",7,19),AND(OR(LEFT(O7716,2)={"07","19"}),VALUE(RIGHT(O7716,2))&gt;15)),TRUE,FALSE))</f>
        <v/>
      </c>
      <c r="T7716" s="77" t="str">
        <f>IF(O7716="","",IF(OR(VALUE(LEFT(O7716,2))&gt;IF(RIGHT(J7716,1)="M",7,19),AND(OR(LEFT(O7716,2)={"07","19"}),VALUE(RIGHT(O7716,2))&gt;5)),TRUE,FALSE))</f>
        <v/>
      </c>
    </row>
    <row r="7717" spans="12:20" x14ac:dyDescent="0.25">
      <c r="L7717" s="75">
        <f>COUNTIF($B$2:B7717,B7717)</f>
        <v>0</v>
      </c>
      <c r="M7717" s="75">
        <f>COUNTIF($L$2:L7717,4)</f>
        <v>42</v>
      </c>
      <c r="N7717" s="76" t="str">
        <f t="shared" si="604"/>
        <v>0</v>
      </c>
      <c r="O7717" s="76" t="str">
        <f t="shared" si="600"/>
        <v/>
      </c>
      <c r="P7717" s="75" t="str">
        <f t="shared" si="601"/>
        <v/>
      </c>
      <c r="Q7717" s="77" t="str">
        <f t="shared" si="602"/>
        <v/>
      </c>
      <c r="R7717" s="77" t="str">
        <f t="shared" si="603"/>
        <v/>
      </c>
      <c r="S7717" s="77" t="str">
        <f>IF(O7717="","",IF(OR(VALUE(LEFT(O7717,2))&gt;IF(RIGHT(J7717,1)="M",7,19),AND(OR(LEFT(O7717,2)={"07","19"}),VALUE(RIGHT(O7717,2))&gt;15)),TRUE,FALSE))</f>
        <v/>
      </c>
      <c r="T7717" s="77" t="str">
        <f>IF(O7717="","",IF(OR(VALUE(LEFT(O7717,2))&gt;IF(RIGHT(J7717,1)="M",7,19),AND(OR(LEFT(O7717,2)={"07","19"}),VALUE(RIGHT(O7717,2))&gt;5)),TRUE,FALSE))</f>
        <v/>
      </c>
    </row>
    <row r="7718" spans="12:20" x14ac:dyDescent="0.25">
      <c r="L7718" s="75">
        <f>COUNTIF($B$2:B7718,B7718)</f>
        <v>0</v>
      </c>
      <c r="M7718" s="75">
        <f>COUNTIF($L$2:L7718,4)</f>
        <v>42</v>
      </c>
      <c r="N7718" s="76" t="str">
        <f t="shared" si="604"/>
        <v>0</v>
      </c>
      <c r="O7718" s="76" t="str">
        <f t="shared" si="600"/>
        <v/>
      </c>
      <c r="P7718" s="75" t="str">
        <f t="shared" si="601"/>
        <v/>
      </c>
      <c r="Q7718" s="77" t="str">
        <f t="shared" si="602"/>
        <v/>
      </c>
      <c r="R7718" s="77" t="str">
        <f t="shared" si="603"/>
        <v/>
      </c>
      <c r="S7718" s="77" t="str">
        <f>IF(O7718="","",IF(OR(VALUE(LEFT(O7718,2))&gt;IF(RIGHT(J7718,1)="M",7,19),AND(OR(LEFT(O7718,2)={"07","19"}),VALUE(RIGHT(O7718,2))&gt;15)),TRUE,FALSE))</f>
        <v/>
      </c>
      <c r="T7718" s="77" t="str">
        <f>IF(O7718="","",IF(OR(VALUE(LEFT(O7718,2))&gt;IF(RIGHT(J7718,1)="M",7,19),AND(OR(LEFT(O7718,2)={"07","19"}),VALUE(RIGHT(O7718,2))&gt;5)),TRUE,FALSE))</f>
        <v/>
      </c>
    </row>
    <row r="7719" spans="12:20" x14ac:dyDescent="0.25">
      <c r="L7719" s="75">
        <f>COUNTIF($B$2:B7719,B7719)</f>
        <v>0</v>
      </c>
      <c r="M7719" s="75">
        <f>COUNTIF($L$2:L7719,4)</f>
        <v>42</v>
      </c>
      <c r="N7719" s="76" t="str">
        <f t="shared" si="604"/>
        <v>0</v>
      </c>
      <c r="O7719" s="76" t="str">
        <f t="shared" si="600"/>
        <v/>
      </c>
      <c r="P7719" s="75" t="str">
        <f t="shared" si="601"/>
        <v/>
      </c>
      <c r="Q7719" s="77" t="str">
        <f t="shared" si="602"/>
        <v/>
      </c>
      <c r="R7719" s="77" t="str">
        <f t="shared" si="603"/>
        <v/>
      </c>
      <c r="S7719" s="77" t="str">
        <f>IF(O7719="","",IF(OR(VALUE(LEFT(O7719,2))&gt;IF(RIGHT(J7719,1)="M",7,19),AND(OR(LEFT(O7719,2)={"07","19"}),VALUE(RIGHT(O7719,2))&gt;15)),TRUE,FALSE))</f>
        <v/>
      </c>
      <c r="T7719" s="77" t="str">
        <f>IF(O7719="","",IF(OR(VALUE(LEFT(O7719,2))&gt;IF(RIGHT(J7719,1)="M",7,19),AND(OR(LEFT(O7719,2)={"07","19"}),VALUE(RIGHT(O7719,2))&gt;5)),TRUE,FALSE))</f>
        <v/>
      </c>
    </row>
    <row r="7720" spans="12:20" x14ac:dyDescent="0.25">
      <c r="L7720" s="75">
        <f>COUNTIF($B$2:B7720,B7720)</f>
        <v>0</v>
      </c>
      <c r="M7720" s="75">
        <f>COUNTIF($L$2:L7720,4)</f>
        <v>42</v>
      </c>
      <c r="N7720" s="76" t="str">
        <f t="shared" si="604"/>
        <v>0</v>
      </c>
      <c r="O7720" s="76" t="str">
        <f t="shared" si="600"/>
        <v/>
      </c>
      <c r="P7720" s="75" t="str">
        <f t="shared" si="601"/>
        <v/>
      </c>
      <c r="Q7720" s="77" t="str">
        <f t="shared" si="602"/>
        <v/>
      </c>
      <c r="R7720" s="77" t="str">
        <f t="shared" si="603"/>
        <v/>
      </c>
      <c r="S7720" s="77" t="str">
        <f>IF(O7720="","",IF(OR(VALUE(LEFT(O7720,2))&gt;IF(RIGHT(J7720,1)="M",7,19),AND(OR(LEFT(O7720,2)={"07","19"}),VALUE(RIGHT(O7720,2))&gt;15)),TRUE,FALSE))</f>
        <v/>
      </c>
      <c r="T7720" s="77" t="str">
        <f>IF(O7720="","",IF(OR(VALUE(LEFT(O7720,2))&gt;IF(RIGHT(J7720,1)="M",7,19),AND(OR(LEFT(O7720,2)={"07","19"}),VALUE(RIGHT(O7720,2))&gt;5)),TRUE,FALSE))</f>
        <v/>
      </c>
    </row>
    <row r="7721" spans="12:20" x14ac:dyDescent="0.25">
      <c r="L7721" s="75">
        <f>COUNTIF($B$2:B7721,B7721)</f>
        <v>0</v>
      </c>
      <c r="M7721" s="75">
        <f>COUNTIF($L$2:L7721,4)</f>
        <v>42</v>
      </c>
      <c r="N7721" s="76" t="str">
        <f t="shared" si="604"/>
        <v>0</v>
      </c>
      <c r="O7721" s="76" t="str">
        <f t="shared" si="600"/>
        <v/>
      </c>
      <c r="P7721" s="75" t="str">
        <f t="shared" si="601"/>
        <v/>
      </c>
      <c r="Q7721" s="77" t="str">
        <f t="shared" si="602"/>
        <v/>
      </c>
      <c r="R7721" s="77" t="str">
        <f t="shared" si="603"/>
        <v/>
      </c>
      <c r="S7721" s="77" t="str">
        <f>IF(O7721="","",IF(OR(VALUE(LEFT(O7721,2))&gt;IF(RIGHT(J7721,1)="M",7,19),AND(OR(LEFT(O7721,2)={"07","19"}),VALUE(RIGHT(O7721,2))&gt;15)),TRUE,FALSE))</f>
        <v/>
      </c>
      <c r="T7721" s="77" t="str">
        <f>IF(O7721="","",IF(OR(VALUE(LEFT(O7721,2))&gt;IF(RIGHT(J7721,1)="M",7,19),AND(OR(LEFT(O7721,2)={"07","19"}),VALUE(RIGHT(O7721,2))&gt;5)),TRUE,FALSE))</f>
        <v/>
      </c>
    </row>
    <row r="7722" spans="12:20" x14ac:dyDescent="0.25">
      <c r="L7722" s="75">
        <f>COUNTIF($B$2:B7722,B7722)</f>
        <v>0</v>
      </c>
      <c r="M7722" s="75">
        <f>COUNTIF($L$2:L7722,4)</f>
        <v>42</v>
      </c>
      <c r="N7722" s="76" t="str">
        <f t="shared" si="604"/>
        <v>0</v>
      </c>
      <c r="O7722" s="76" t="str">
        <f t="shared" si="600"/>
        <v/>
      </c>
      <c r="P7722" s="75" t="str">
        <f t="shared" si="601"/>
        <v/>
      </c>
      <c r="Q7722" s="77" t="str">
        <f t="shared" si="602"/>
        <v/>
      </c>
      <c r="R7722" s="77" t="str">
        <f t="shared" si="603"/>
        <v/>
      </c>
      <c r="S7722" s="77" t="str">
        <f>IF(O7722="","",IF(OR(VALUE(LEFT(O7722,2))&gt;IF(RIGHT(J7722,1)="M",7,19),AND(OR(LEFT(O7722,2)={"07","19"}),VALUE(RIGHT(O7722,2))&gt;15)),TRUE,FALSE))</f>
        <v/>
      </c>
      <c r="T7722" s="77" t="str">
        <f>IF(O7722="","",IF(OR(VALUE(LEFT(O7722,2))&gt;IF(RIGHT(J7722,1)="M",7,19),AND(OR(LEFT(O7722,2)={"07","19"}),VALUE(RIGHT(O7722,2))&gt;5)),TRUE,FALSE))</f>
        <v/>
      </c>
    </row>
    <row r="7723" spans="12:20" x14ac:dyDescent="0.25">
      <c r="L7723" s="75">
        <f>COUNTIF($B$2:B7723,B7723)</f>
        <v>0</v>
      </c>
      <c r="M7723" s="75">
        <f>COUNTIF($L$2:L7723,4)</f>
        <v>42</v>
      </c>
      <c r="N7723" s="76" t="str">
        <f t="shared" si="604"/>
        <v>0</v>
      </c>
      <c r="O7723" s="76" t="str">
        <f t="shared" si="600"/>
        <v/>
      </c>
      <c r="P7723" s="75" t="str">
        <f t="shared" si="601"/>
        <v/>
      </c>
      <c r="Q7723" s="77" t="str">
        <f t="shared" si="602"/>
        <v/>
      </c>
      <c r="R7723" s="77" t="str">
        <f t="shared" si="603"/>
        <v/>
      </c>
      <c r="S7723" s="77" t="str">
        <f>IF(O7723="","",IF(OR(VALUE(LEFT(O7723,2))&gt;IF(RIGHT(J7723,1)="M",7,19),AND(OR(LEFT(O7723,2)={"07","19"}),VALUE(RIGHT(O7723,2))&gt;15)),TRUE,FALSE))</f>
        <v/>
      </c>
      <c r="T7723" s="77" t="str">
        <f>IF(O7723="","",IF(OR(VALUE(LEFT(O7723,2))&gt;IF(RIGHT(J7723,1)="M",7,19),AND(OR(LEFT(O7723,2)={"07","19"}),VALUE(RIGHT(O7723,2))&gt;5)),TRUE,FALSE))</f>
        <v/>
      </c>
    </row>
    <row r="7724" spans="12:20" x14ac:dyDescent="0.25">
      <c r="L7724" s="75">
        <f>COUNTIF($B$2:B7724,B7724)</f>
        <v>0</v>
      </c>
      <c r="M7724" s="75">
        <f>COUNTIF($L$2:L7724,4)</f>
        <v>42</v>
      </c>
      <c r="N7724" s="76" t="str">
        <f t="shared" si="604"/>
        <v>0</v>
      </c>
      <c r="O7724" s="76" t="str">
        <f t="shared" si="600"/>
        <v/>
      </c>
      <c r="P7724" s="75" t="str">
        <f t="shared" si="601"/>
        <v/>
      </c>
      <c r="Q7724" s="77" t="str">
        <f t="shared" si="602"/>
        <v/>
      </c>
      <c r="R7724" s="77" t="str">
        <f t="shared" si="603"/>
        <v/>
      </c>
      <c r="S7724" s="77" t="str">
        <f>IF(O7724="","",IF(OR(VALUE(LEFT(O7724,2))&gt;IF(RIGHT(J7724,1)="M",7,19),AND(OR(LEFT(O7724,2)={"07","19"}),VALUE(RIGHT(O7724,2))&gt;15)),TRUE,FALSE))</f>
        <v/>
      </c>
      <c r="T7724" s="77" t="str">
        <f>IF(O7724="","",IF(OR(VALUE(LEFT(O7724,2))&gt;IF(RIGHT(J7724,1)="M",7,19),AND(OR(LEFT(O7724,2)={"07","19"}),VALUE(RIGHT(O7724,2))&gt;5)),TRUE,FALSE))</f>
        <v/>
      </c>
    </row>
    <row r="7725" spans="12:20" x14ac:dyDescent="0.25">
      <c r="L7725" s="75">
        <f>COUNTIF($B$2:B7725,B7725)</f>
        <v>0</v>
      </c>
      <c r="M7725" s="75">
        <f>COUNTIF($L$2:L7725,4)</f>
        <v>42</v>
      </c>
      <c r="N7725" s="76" t="str">
        <f t="shared" si="604"/>
        <v>0</v>
      </c>
      <c r="O7725" s="76" t="str">
        <f t="shared" si="600"/>
        <v/>
      </c>
      <c r="P7725" s="75" t="str">
        <f t="shared" si="601"/>
        <v/>
      </c>
      <c r="Q7725" s="77" t="str">
        <f t="shared" si="602"/>
        <v/>
      </c>
      <c r="R7725" s="77" t="str">
        <f t="shared" si="603"/>
        <v/>
      </c>
      <c r="S7725" s="77" t="str">
        <f>IF(O7725="","",IF(OR(VALUE(LEFT(O7725,2))&gt;IF(RIGHT(J7725,1)="M",7,19),AND(OR(LEFT(O7725,2)={"07","19"}),VALUE(RIGHT(O7725,2))&gt;15)),TRUE,FALSE))</f>
        <v/>
      </c>
      <c r="T7725" s="77" t="str">
        <f>IF(O7725="","",IF(OR(VALUE(LEFT(O7725,2))&gt;IF(RIGHT(J7725,1)="M",7,19),AND(OR(LEFT(O7725,2)={"07","19"}),VALUE(RIGHT(O7725,2))&gt;5)),TRUE,FALSE))</f>
        <v/>
      </c>
    </row>
    <row r="7726" spans="12:20" x14ac:dyDescent="0.25">
      <c r="L7726" s="75">
        <f>COUNTIF($B$2:B7726,B7726)</f>
        <v>0</v>
      </c>
      <c r="M7726" s="75">
        <f>COUNTIF($L$2:L7726,4)</f>
        <v>42</v>
      </c>
      <c r="N7726" s="76" t="str">
        <f t="shared" si="604"/>
        <v>0</v>
      </c>
      <c r="O7726" s="76" t="str">
        <f t="shared" si="600"/>
        <v/>
      </c>
      <c r="P7726" s="75" t="str">
        <f t="shared" si="601"/>
        <v/>
      </c>
      <c r="Q7726" s="77" t="str">
        <f t="shared" si="602"/>
        <v/>
      </c>
      <c r="R7726" s="77" t="str">
        <f t="shared" si="603"/>
        <v/>
      </c>
      <c r="S7726" s="77" t="str">
        <f>IF(O7726="","",IF(OR(VALUE(LEFT(O7726,2))&gt;IF(RIGHT(J7726,1)="M",7,19),AND(OR(LEFT(O7726,2)={"07","19"}),VALUE(RIGHT(O7726,2))&gt;15)),TRUE,FALSE))</f>
        <v/>
      </c>
      <c r="T7726" s="77" t="str">
        <f>IF(O7726="","",IF(OR(VALUE(LEFT(O7726,2))&gt;IF(RIGHT(J7726,1)="M",7,19),AND(OR(LEFT(O7726,2)={"07","19"}),VALUE(RIGHT(O7726,2))&gt;5)),TRUE,FALSE))</f>
        <v/>
      </c>
    </row>
    <row r="7727" spans="12:20" x14ac:dyDescent="0.25">
      <c r="L7727" s="75">
        <f>COUNTIF($B$2:B7727,B7727)</f>
        <v>0</v>
      </c>
      <c r="M7727" s="75">
        <f>COUNTIF($L$2:L7727,4)</f>
        <v>42</v>
      </c>
      <c r="N7727" s="76" t="str">
        <f t="shared" si="604"/>
        <v>0</v>
      </c>
      <c r="O7727" s="76" t="str">
        <f t="shared" si="600"/>
        <v/>
      </c>
      <c r="P7727" s="75" t="str">
        <f t="shared" si="601"/>
        <v/>
      </c>
      <c r="Q7727" s="77" t="str">
        <f t="shared" si="602"/>
        <v/>
      </c>
      <c r="R7727" s="77" t="str">
        <f t="shared" si="603"/>
        <v/>
      </c>
      <c r="S7727" s="77" t="str">
        <f>IF(O7727="","",IF(OR(VALUE(LEFT(O7727,2))&gt;IF(RIGHT(J7727,1)="M",7,19),AND(OR(LEFT(O7727,2)={"07","19"}),VALUE(RIGHT(O7727,2))&gt;15)),TRUE,FALSE))</f>
        <v/>
      </c>
      <c r="T7727" s="77" t="str">
        <f>IF(O7727="","",IF(OR(VALUE(LEFT(O7727,2))&gt;IF(RIGHT(J7727,1)="M",7,19),AND(OR(LEFT(O7727,2)={"07","19"}),VALUE(RIGHT(O7727,2))&gt;5)),TRUE,FALSE))</f>
        <v/>
      </c>
    </row>
    <row r="7728" spans="12:20" x14ac:dyDescent="0.25">
      <c r="L7728" s="75">
        <f>COUNTIF($B$2:B7728,B7728)</f>
        <v>0</v>
      </c>
      <c r="M7728" s="75">
        <f>COUNTIF($L$2:L7728,4)</f>
        <v>42</v>
      </c>
      <c r="N7728" s="76" t="str">
        <f t="shared" si="604"/>
        <v>0</v>
      </c>
      <c r="O7728" s="76" t="str">
        <f t="shared" si="600"/>
        <v/>
      </c>
      <c r="P7728" s="75" t="str">
        <f t="shared" si="601"/>
        <v/>
      </c>
      <c r="Q7728" s="77" t="str">
        <f t="shared" si="602"/>
        <v/>
      </c>
      <c r="R7728" s="77" t="str">
        <f t="shared" si="603"/>
        <v/>
      </c>
      <c r="S7728" s="77" t="str">
        <f>IF(O7728="","",IF(OR(VALUE(LEFT(O7728,2))&gt;IF(RIGHT(J7728,1)="M",7,19),AND(OR(LEFT(O7728,2)={"07","19"}),VALUE(RIGHT(O7728,2))&gt;15)),TRUE,FALSE))</f>
        <v/>
      </c>
      <c r="T7728" s="77" t="str">
        <f>IF(O7728="","",IF(OR(VALUE(LEFT(O7728,2))&gt;IF(RIGHT(J7728,1)="M",7,19),AND(OR(LEFT(O7728,2)={"07","19"}),VALUE(RIGHT(O7728,2))&gt;5)),TRUE,FALSE))</f>
        <v/>
      </c>
    </row>
    <row r="7729" spans="12:20" x14ac:dyDescent="0.25">
      <c r="L7729" s="75">
        <f>COUNTIF($B$2:B7729,B7729)</f>
        <v>0</v>
      </c>
      <c r="M7729" s="75">
        <f>COUNTIF($L$2:L7729,4)</f>
        <v>42</v>
      </c>
      <c r="N7729" s="76" t="str">
        <f t="shared" si="604"/>
        <v>0</v>
      </c>
      <c r="O7729" s="76" t="str">
        <f t="shared" si="600"/>
        <v/>
      </c>
      <c r="P7729" s="75" t="str">
        <f t="shared" si="601"/>
        <v/>
      </c>
      <c r="Q7729" s="77" t="str">
        <f t="shared" si="602"/>
        <v/>
      </c>
      <c r="R7729" s="77" t="str">
        <f t="shared" si="603"/>
        <v/>
      </c>
      <c r="S7729" s="77" t="str">
        <f>IF(O7729="","",IF(OR(VALUE(LEFT(O7729,2))&gt;IF(RIGHT(J7729,1)="M",7,19),AND(OR(LEFT(O7729,2)={"07","19"}),VALUE(RIGHT(O7729,2))&gt;15)),TRUE,FALSE))</f>
        <v/>
      </c>
      <c r="T7729" s="77" t="str">
        <f>IF(O7729="","",IF(OR(VALUE(LEFT(O7729,2))&gt;IF(RIGHT(J7729,1)="M",7,19),AND(OR(LEFT(O7729,2)={"07","19"}),VALUE(RIGHT(O7729,2))&gt;5)),TRUE,FALSE))</f>
        <v/>
      </c>
    </row>
    <row r="7730" spans="12:20" x14ac:dyDescent="0.25">
      <c r="L7730" s="75">
        <f>COUNTIF($B$2:B7730,B7730)</f>
        <v>0</v>
      </c>
      <c r="M7730" s="75">
        <f>COUNTIF($L$2:L7730,4)</f>
        <v>42</v>
      </c>
      <c r="N7730" s="76" t="str">
        <f t="shared" si="604"/>
        <v>0</v>
      </c>
      <c r="O7730" s="76" t="str">
        <f t="shared" si="600"/>
        <v/>
      </c>
      <c r="P7730" s="75" t="str">
        <f t="shared" si="601"/>
        <v/>
      </c>
      <c r="Q7730" s="77" t="str">
        <f t="shared" si="602"/>
        <v/>
      </c>
      <c r="R7730" s="77" t="str">
        <f t="shared" si="603"/>
        <v/>
      </c>
      <c r="S7730" s="77" t="str">
        <f>IF(O7730="","",IF(OR(VALUE(LEFT(O7730,2))&gt;IF(RIGHT(J7730,1)="M",7,19),AND(OR(LEFT(O7730,2)={"07","19"}),VALUE(RIGHT(O7730,2))&gt;15)),TRUE,FALSE))</f>
        <v/>
      </c>
      <c r="T7730" s="77" t="str">
        <f>IF(O7730="","",IF(OR(VALUE(LEFT(O7730,2))&gt;IF(RIGHT(J7730,1)="M",7,19),AND(OR(LEFT(O7730,2)={"07","19"}),VALUE(RIGHT(O7730,2))&gt;5)),TRUE,FALSE))</f>
        <v/>
      </c>
    </row>
    <row r="7731" spans="12:20" x14ac:dyDescent="0.25">
      <c r="L7731" s="75">
        <f>COUNTIF($B$2:B7731,B7731)</f>
        <v>0</v>
      </c>
      <c r="M7731" s="75">
        <f>COUNTIF($L$2:L7731,4)</f>
        <v>42</v>
      </c>
      <c r="N7731" s="76" t="str">
        <f t="shared" si="604"/>
        <v>0</v>
      </c>
      <c r="O7731" s="76" t="str">
        <f t="shared" si="600"/>
        <v/>
      </c>
      <c r="P7731" s="75" t="str">
        <f t="shared" si="601"/>
        <v/>
      </c>
      <c r="Q7731" s="77" t="str">
        <f t="shared" si="602"/>
        <v/>
      </c>
      <c r="R7731" s="77" t="str">
        <f t="shared" si="603"/>
        <v/>
      </c>
      <c r="S7731" s="77" t="str">
        <f>IF(O7731="","",IF(OR(VALUE(LEFT(O7731,2))&gt;IF(RIGHT(J7731,1)="M",7,19),AND(OR(LEFT(O7731,2)={"07","19"}),VALUE(RIGHT(O7731,2))&gt;15)),TRUE,FALSE))</f>
        <v/>
      </c>
      <c r="T7731" s="77" t="str">
        <f>IF(O7731="","",IF(OR(VALUE(LEFT(O7731,2))&gt;IF(RIGHT(J7731,1)="M",7,19),AND(OR(LEFT(O7731,2)={"07","19"}),VALUE(RIGHT(O7731,2))&gt;5)),TRUE,FALSE))</f>
        <v/>
      </c>
    </row>
    <row r="7732" spans="12:20" x14ac:dyDescent="0.25">
      <c r="L7732" s="75">
        <f>COUNTIF($B$2:B7732,B7732)</f>
        <v>0</v>
      </c>
      <c r="M7732" s="75">
        <f>COUNTIF($L$2:L7732,4)</f>
        <v>42</v>
      </c>
      <c r="N7732" s="76" t="str">
        <f t="shared" si="604"/>
        <v>0</v>
      </c>
      <c r="O7732" s="76" t="str">
        <f t="shared" si="600"/>
        <v/>
      </c>
      <c r="P7732" s="75" t="str">
        <f t="shared" si="601"/>
        <v/>
      </c>
      <c r="Q7732" s="77" t="str">
        <f t="shared" si="602"/>
        <v/>
      </c>
      <c r="R7732" s="77" t="str">
        <f t="shared" si="603"/>
        <v/>
      </c>
      <c r="S7732" s="77" t="str">
        <f>IF(O7732="","",IF(OR(VALUE(LEFT(O7732,2))&gt;IF(RIGHT(J7732,1)="M",7,19),AND(OR(LEFT(O7732,2)={"07","19"}),VALUE(RIGHT(O7732,2))&gt;15)),TRUE,FALSE))</f>
        <v/>
      </c>
      <c r="T7732" s="77" t="str">
        <f>IF(O7732="","",IF(OR(VALUE(LEFT(O7732,2))&gt;IF(RIGHT(J7732,1)="M",7,19),AND(OR(LEFT(O7732,2)={"07","19"}),VALUE(RIGHT(O7732,2))&gt;5)),TRUE,FALSE))</f>
        <v/>
      </c>
    </row>
    <row r="7733" spans="12:20" x14ac:dyDescent="0.25">
      <c r="L7733" s="75">
        <f>COUNTIF($B$2:B7733,B7733)</f>
        <v>0</v>
      </c>
      <c r="M7733" s="75">
        <f>COUNTIF($L$2:L7733,4)</f>
        <v>42</v>
      </c>
      <c r="N7733" s="76" t="str">
        <f t="shared" si="604"/>
        <v>0</v>
      </c>
      <c r="O7733" s="76" t="str">
        <f t="shared" si="600"/>
        <v/>
      </c>
      <c r="P7733" s="75" t="str">
        <f t="shared" si="601"/>
        <v/>
      </c>
      <c r="Q7733" s="77" t="str">
        <f t="shared" si="602"/>
        <v/>
      </c>
      <c r="R7733" s="77" t="str">
        <f t="shared" si="603"/>
        <v/>
      </c>
      <c r="S7733" s="77" t="str">
        <f>IF(O7733="","",IF(OR(VALUE(LEFT(O7733,2))&gt;IF(RIGHT(J7733,1)="M",7,19),AND(OR(LEFT(O7733,2)={"07","19"}),VALUE(RIGHT(O7733,2))&gt;15)),TRUE,FALSE))</f>
        <v/>
      </c>
      <c r="T7733" s="77" t="str">
        <f>IF(O7733="","",IF(OR(VALUE(LEFT(O7733,2))&gt;IF(RIGHT(J7733,1)="M",7,19),AND(OR(LEFT(O7733,2)={"07","19"}),VALUE(RIGHT(O7733,2))&gt;5)),TRUE,FALSE))</f>
        <v/>
      </c>
    </row>
    <row r="7734" spans="12:20" x14ac:dyDescent="0.25">
      <c r="L7734" s="75">
        <f>COUNTIF($B$2:B7734,B7734)</f>
        <v>0</v>
      </c>
      <c r="M7734" s="75">
        <f>COUNTIF($L$2:L7734,4)</f>
        <v>42</v>
      </c>
      <c r="N7734" s="76" t="str">
        <f t="shared" si="604"/>
        <v>0</v>
      </c>
      <c r="O7734" s="76" t="str">
        <f t="shared" si="600"/>
        <v/>
      </c>
      <c r="P7734" s="75" t="str">
        <f t="shared" si="601"/>
        <v/>
      </c>
      <c r="Q7734" s="77" t="str">
        <f t="shared" si="602"/>
        <v/>
      </c>
      <c r="R7734" s="77" t="str">
        <f t="shared" si="603"/>
        <v/>
      </c>
      <c r="S7734" s="77" t="str">
        <f>IF(O7734="","",IF(OR(VALUE(LEFT(O7734,2))&gt;IF(RIGHT(J7734,1)="M",7,19),AND(OR(LEFT(O7734,2)={"07","19"}),VALUE(RIGHT(O7734,2))&gt;15)),TRUE,FALSE))</f>
        <v/>
      </c>
      <c r="T7734" s="77" t="str">
        <f>IF(O7734="","",IF(OR(VALUE(LEFT(O7734,2))&gt;IF(RIGHT(J7734,1)="M",7,19),AND(OR(LEFT(O7734,2)={"07","19"}),VALUE(RIGHT(O7734,2))&gt;5)),TRUE,FALSE))</f>
        <v/>
      </c>
    </row>
    <row r="7735" spans="12:20" x14ac:dyDescent="0.25">
      <c r="L7735" s="75">
        <f>COUNTIF($B$2:B7735,B7735)</f>
        <v>0</v>
      </c>
      <c r="M7735" s="75">
        <f>COUNTIF($L$2:L7735,4)</f>
        <v>42</v>
      </c>
      <c r="N7735" s="76" t="str">
        <f t="shared" si="604"/>
        <v>0</v>
      </c>
      <c r="O7735" s="76" t="str">
        <f t="shared" si="600"/>
        <v/>
      </c>
      <c r="P7735" s="75" t="str">
        <f t="shared" si="601"/>
        <v/>
      </c>
      <c r="Q7735" s="77" t="str">
        <f t="shared" si="602"/>
        <v/>
      </c>
      <c r="R7735" s="77" t="str">
        <f t="shared" si="603"/>
        <v/>
      </c>
      <c r="S7735" s="77" t="str">
        <f>IF(O7735="","",IF(OR(VALUE(LEFT(O7735,2))&gt;IF(RIGHT(J7735,1)="M",7,19),AND(OR(LEFT(O7735,2)={"07","19"}),VALUE(RIGHT(O7735,2))&gt;15)),TRUE,FALSE))</f>
        <v/>
      </c>
      <c r="T7735" s="77" t="str">
        <f>IF(O7735="","",IF(OR(VALUE(LEFT(O7735,2))&gt;IF(RIGHT(J7735,1)="M",7,19),AND(OR(LEFT(O7735,2)={"07","19"}),VALUE(RIGHT(O7735,2))&gt;5)),TRUE,FALSE))</f>
        <v/>
      </c>
    </row>
    <row r="7736" spans="12:20" x14ac:dyDescent="0.25">
      <c r="L7736" s="75">
        <f>COUNTIF($B$2:B7736,B7736)</f>
        <v>0</v>
      </c>
      <c r="M7736" s="75">
        <f>COUNTIF($L$2:L7736,4)</f>
        <v>42</v>
      </c>
      <c r="N7736" s="76" t="str">
        <f t="shared" si="604"/>
        <v>0</v>
      </c>
      <c r="O7736" s="76" t="str">
        <f t="shared" si="600"/>
        <v/>
      </c>
      <c r="P7736" s="75" t="str">
        <f t="shared" si="601"/>
        <v/>
      </c>
      <c r="Q7736" s="77" t="str">
        <f t="shared" si="602"/>
        <v/>
      </c>
      <c r="R7736" s="77" t="str">
        <f t="shared" si="603"/>
        <v/>
      </c>
      <c r="S7736" s="77" t="str">
        <f>IF(O7736="","",IF(OR(VALUE(LEFT(O7736,2))&gt;IF(RIGHT(J7736,1)="M",7,19),AND(OR(LEFT(O7736,2)={"07","19"}),VALUE(RIGHT(O7736,2))&gt;15)),TRUE,FALSE))</f>
        <v/>
      </c>
      <c r="T7736" s="77" t="str">
        <f>IF(O7736="","",IF(OR(VALUE(LEFT(O7736,2))&gt;IF(RIGHT(J7736,1)="M",7,19),AND(OR(LEFT(O7736,2)={"07","19"}),VALUE(RIGHT(O7736,2))&gt;5)),TRUE,FALSE))</f>
        <v/>
      </c>
    </row>
    <row r="7737" spans="12:20" x14ac:dyDescent="0.25">
      <c r="L7737" s="75">
        <f>COUNTIF($B$2:B7737,B7737)</f>
        <v>0</v>
      </c>
      <c r="M7737" s="75">
        <f>COUNTIF($L$2:L7737,4)</f>
        <v>42</v>
      </c>
      <c r="N7737" s="76" t="str">
        <f t="shared" si="604"/>
        <v>0</v>
      </c>
      <c r="O7737" s="76" t="str">
        <f t="shared" si="600"/>
        <v/>
      </c>
      <c r="P7737" s="75" t="str">
        <f t="shared" si="601"/>
        <v/>
      </c>
      <c r="Q7737" s="77" t="str">
        <f t="shared" si="602"/>
        <v/>
      </c>
      <c r="R7737" s="77" t="str">
        <f t="shared" si="603"/>
        <v/>
      </c>
      <c r="S7737" s="77" t="str">
        <f>IF(O7737="","",IF(OR(VALUE(LEFT(O7737,2))&gt;IF(RIGHT(J7737,1)="M",7,19),AND(OR(LEFT(O7737,2)={"07","19"}),VALUE(RIGHT(O7737,2))&gt;15)),TRUE,FALSE))</f>
        <v/>
      </c>
      <c r="T7737" s="77" t="str">
        <f>IF(O7737="","",IF(OR(VALUE(LEFT(O7737,2))&gt;IF(RIGHT(J7737,1)="M",7,19),AND(OR(LEFT(O7737,2)={"07","19"}),VALUE(RIGHT(O7737,2))&gt;5)),TRUE,FALSE))</f>
        <v/>
      </c>
    </row>
    <row r="7738" spans="12:20" x14ac:dyDescent="0.25">
      <c r="L7738" s="75">
        <f>COUNTIF($B$2:B7738,B7738)</f>
        <v>0</v>
      </c>
      <c r="M7738" s="75">
        <f>COUNTIF($L$2:L7738,4)</f>
        <v>42</v>
      </c>
      <c r="N7738" s="76" t="str">
        <f t="shared" si="604"/>
        <v>0</v>
      </c>
      <c r="O7738" s="76" t="str">
        <f t="shared" si="600"/>
        <v/>
      </c>
      <c r="P7738" s="75" t="str">
        <f t="shared" si="601"/>
        <v/>
      </c>
      <c r="Q7738" s="77" t="str">
        <f t="shared" si="602"/>
        <v/>
      </c>
      <c r="R7738" s="77" t="str">
        <f t="shared" si="603"/>
        <v/>
      </c>
      <c r="S7738" s="77" t="str">
        <f>IF(O7738="","",IF(OR(VALUE(LEFT(O7738,2))&gt;IF(RIGHT(J7738,1)="M",7,19),AND(OR(LEFT(O7738,2)={"07","19"}),VALUE(RIGHT(O7738,2))&gt;15)),TRUE,FALSE))</f>
        <v/>
      </c>
      <c r="T7738" s="77" t="str">
        <f>IF(O7738="","",IF(OR(VALUE(LEFT(O7738,2))&gt;IF(RIGHT(J7738,1)="M",7,19),AND(OR(LEFT(O7738,2)={"07","19"}),VALUE(RIGHT(O7738,2))&gt;5)),TRUE,FALSE))</f>
        <v/>
      </c>
    </row>
    <row r="7739" spans="12:20" x14ac:dyDescent="0.25">
      <c r="L7739" s="75">
        <f>COUNTIF($B$2:B7739,B7739)</f>
        <v>0</v>
      </c>
      <c r="M7739" s="75">
        <f>COUNTIF($L$2:L7739,4)</f>
        <v>42</v>
      </c>
      <c r="N7739" s="76" t="str">
        <f t="shared" si="604"/>
        <v>0</v>
      </c>
      <c r="O7739" s="76" t="str">
        <f t="shared" si="600"/>
        <v/>
      </c>
      <c r="P7739" s="75" t="str">
        <f t="shared" si="601"/>
        <v/>
      </c>
      <c r="Q7739" s="77" t="str">
        <f t="shared" si="602"/>
        <v/>
      </c>
      <c r="R7739" s="77" t="str">
        <f t="shared" si="603"/>
        <v/>
      </c>
      <c r="S7739" s="77" t="str">
        <f>IF(O7739="","",IF(OR(VALUE(LEFT(O7739,2))&gt;IF(RIGHT(J7739,1)="M",7,19),AND(OR(LEFT(O7739,2)={"07","19"}),VALUE(RIGHT(O7739,2))&gt;15)),TRUE,FALSE))</f>
        <v/>
      </c>
      <c r="T7739" s="77" t="str">
        <f>IF(O7739="","",IF(OR(VALUE(LEFT(O7739,2))&gt;IF(RIGHT(J7739,1)="M",7,19),AND(OR(LEFT(O7739,2)={"07","19"}),VALUE(RIGHT(O7739,2))&gt;5)),TRUE,FALSE))</f>
        <v/>
      </c>
    </row>
    <row r="7740" spans="12:20" x14ac:dyDescent="0.25">
      <c r="L7740" s="75">
        <f>COUNTIF($B$2:B7740,B7740)</f>
        <v>0</v>
      </c>
      <c r="M7740" s="75">
        <f>COUNTIF($L$2:L7740,4)</f>
        <v>42</v>
      </c>
      <c r="N7740" s="76" t="str">
        <f t="shared" si="604"/>
        <v>0</v>
      </c>
      <c r="O7740" s="76" t="str">
        <f t="shared" si="600"/>
        <v/>
      </c>
      <c r="P7740" s="75" t="str">
        <f t="shared" si="601"/>
        <v/>
      </c>
      <c r="Q7740" s="77" t="str">
        <f t="shared" si="602"/>
        <v/>
      </c>
      <c r="R7740" s="77" t="str">
        <f t="shared" si="603"/>
        <v/>
      </c>
      <c r="S7740" s="77" t="str">
        <f>IF(O7740="","",IF(OR(VALUE(LEFT(O7740,2))&gt;IF(RIGHT(J7740,1)="M",7,19),AND(OR(LEFT(O7740,2)={"07","19"}),VALUE(RIGHT(O7740,2))&gt;15)),TRUE,FALSE))</f>
        <v/>
      </c>
      <c r="T7740" s="77" t="str">
        <f>IF(O7740="","",IF(OR(VALUE(LEFT(O7740,2))&gt;IF(RIGHT(J7740,1)="M",7,19),AND(OR(LEFT(O7740,2)={"07","19"}),VALUE(RIGHT(O7740,2))&gt;5)),TRUE,FALSE))</f>
        <v/>
      </c>
    </row>
    <row r="7741" spans="12:20" x14ac:dyDescent="0.25">
      <c r="L7741" s="75">
        <f>COUNTIF($B$2:B7741,B7741)</f>
        <v>0</v>
      </c>
      <c r="M7741" s="75">
        <f>COUNTIF($L$2:L7741,4)</f>
        <v>42</v>
      </c>
      <c r="N7741" s="76" t="str">
        <f t="shared" si="604"/>
        <v>0</v>
      </c>
      <c r="O7741" s="76" t="str">
        <f t="shared" si="600"/>
        <v/>
      </c>
      <c r="P7741" s="75" t="str">
        <f t="shared" si="601"/>
        <v/>
      </c>
      <c r="Q7741" s="77" t="str">
        <f t="shared" si="602"/>
        <v/>
      </c>
      <c r="R7741" s="77" t="str">
        <f t="shared" si="603"/>
        <v/>
      </c>
      <c r="S7741" s="77" t="str">
        <f>IF(O7741="","",IF(OR(VALUE(LEFT(O7741,2))&gt;IF(RIGHT(J7741,1)="M",7,19),AND(OR(LEFT(O7741,2)={"07","19"}),VALUE(RIGHT(O7741,2))&gt;15)),TRUE,FALSE))</f>
        <v/>
      </c>
      <c r="T7741" s="77" t="str">
        <f>IF(O7741="","",IF(OR(VALUE(LEFT(O7741,2))&gt;IF(RIGHT(J7741,1)="M",7,19),AND(OR(LEFT(O7741,2)={"07","19"}),VALUE(RIGHT(O7741,2))&gt;5)),TRUE,FALSE))</f>
        <v/>
      </c>
    </row>
    <row r="7742" spans="12:20" x14ac:dyDescent="0.25">
      <c r="L7742" s="75">
        <f>COUNTIF($B$2:B7742,B7742)</f>
        <v>0</v>
      </c>
      <c r="M7742" s="75">
        <f>COUNTIF($L$2:L7742,4)</f>
        <v>42</v>
      </c>
      <c r="N7742" s="76" t="str">
        <f t="shared" si="604"/>
        <v>0</v>
      </c>
      <c r="O7742" s="76" t="str">
        <f t="shared" si="600"/>
        <v/>
      </c>
      <c r="P7742" s="75" t="str">
        <f t="shared" si="601"/>
        <v/>
      </c>
      <c r="Q7742" s="77" t="str">
        <f t="shared" si="602"/>
        <v/>
      </c>
      <c r="R7742" s="77" t="str">
        <f t="shared" si="603"/>
        <v/>
      </c>
      <c r="S7742" s="77" t="str">
        <f>IF(O7742="","",IF(OR(VALUE(LEFT(O7742,2))&gt;IF(RIGHT(J7742,1)="M",7,19),AND(OR(LEFT(O7742,2)={"07","19"}),VALUE(RIGHT(O7742,2))&gt;15)),TRUE,FALSE))</f>
        <v/>
      </c>
      <c r="T7742" s="77" t="str">
        <f>IF(O7742="","",IF(OR(VALUE(LEFT(O7742,2))&gt;IF(RIGHT(J7742,1)="M",7,19),AND(OR(LEFT(O7742,2)={"07","19"}),VALUE(RIGHT(O7742,2))&gt;5)),TRUE,FALSE))</f>
        <v/>
      </c>
    </row>
    <row r="7743" spans="12:20" x14ac:dyDescent="0.25">
      <c r="L7743" s="75">
        <f>COUNTIF($B$2:B7743,B7743)</f>
        <v>0</v>
      </c>
      <c r="M7743" s="75">
        <f>COUNTIF($L$2:L7743,4)</f>
        <v>42</v>
      </c>
      <c r="N7743" s="76" t="str">
        <f t="shared" si="604"/>
        <v>0</v>
      </c>
      <c r="O7743" s="76" t="str">
        <f t="shared" si="600"/>
        <v/>
      </c>
      <c r="P7743" s="75" t="str">
        <f t="shared" si="601"/>
        <v/>
      </c>
      <c r="Q7743" s="77" t="str">
        <f t="shared" si="602"/>
        <v/>
      </c>
      <c r="R7743" s="77" t="str">
        <f t="shared" si="603"/>
        <v/>
      </c>
      <c r="S7743" s="77" t="str">
        <f>IF(O7743="","",IF(OR(VALUE(LEFT(O7743,2))&gt;IF(RIGHT(J7743,1)="M",7,19),AND(OR(LEFT(O7743,2)={"07","19"}),VALUE(RIGHT(O7743,2))&gt;15)),TRUE,FALSE))</f>
        <v/>
      </c>
      <c r="T7743" s="77" t="str">
        <f>IF(O7743="","",IF(OR(VALUE(LEFT(O7743,2))&gt;IF(RIGHT(J7743,1)="M",7,19),AND(OR(LEFT(O7743,2)={"07","19"}),VALUE(RIGHT(O7743,2))&gt;5)),TRUE,FALSE))</f>
        <v/>
      </c>
    </row>
    <row r="7744" spans="12:20" x14ac:dyDescent="0.25">
      <c r="L7744" s="75">
        <f>COUNTIF($B$2:B7744,B7744)</f>
        <v>0</v>
      </c>
      <c r="M7744" s="75">
        <f>COUNTIF($L$2:L7744,4)</f>
        <v>42</v>
      </c>
      <c r="N7744" s="76" t="str">
        <f t="shared" si="604"/>
        <v>0</v>
      </c>
      <c r="O7744" s="76" t="str">
        <f t="shared" si="600"/>
        <v/>
      </c>
      <c r="P7744" s="75" t="str">
        <f t="shared" si="601"/>
        <v/>
      </c>
      <c r="Q7744" s="77" t="str">
        <f t="shared" si="602"/>
        <v/>
      </c>
      <c r="R7744" s="77" t="str">
        <f t="shared" si="603"/>
        <v/>
      </c>
      <c r="S7744" s="77" t="str">
        <f>IF(O7744="","",IF(OR(VALUE(LEFT(O7744,2))&gt;IF(RIGHT(J7744,1)="M",7,19),AND(OR(LEFT(O7744,2)={"07","19"}),VALUE(RIGHT(O7744,2))&gt;15)),TRUE,FALSE))</f>
        <v/>
      </c>
      <c r="T7744" s="77" t="str">
        <f>IF(O7744="","",IF(OR(VALUE(LEFT(O7744,2))&gt;IF(RIGHT(J7744,1)="M",7,19),AND(OR(LEFT(O7744,2)={"07","19"}),VALUE(RIGHT(O7744,2))&gt;5)),TRUE,FALSE))</f>
        <v/>
      </c>
    </row>
    <row r="7745" spans="12:20" x14ac:dyDescent="0.25">
      <c r="L7745" s="75">
        <f>COUNTIF($B$2:B7745,B7745)</f>
        <v>0</v>
      </c>
      <c r="M7745" s="75">
        <f>COUNTIF($L$2:L7745,4)</f>
        <v>42</v>
      </c>
      <c r="N7745" s="76" t="str">
        <f t="shared" si="604"/>
        <v>0</v>
      </c>
      <c r="O7745" s="76" t="str">
        <f t="shared" si="600"/>
        <v/>
      </c>
      <c r="P7745" s="75" t="str">
        <f t="shared" si="601"/>
        <v/>
      </c>
      <c r="Q7745" s="77" t="str">
        <f t="shared" si="602"/>
        <v/>
      </c>
      <c r="R7745" s="77" t="str">
        <f t="shared" si="603"/>
        <v/>
      </c>
      <c r="S7745" s="77" t="str">
        <f>IF(O7745="","",IF(OR(VALUE(LEFT(O7745,2))&gt;IF(RIGHT(J7745,1)="M",7,19),AND(OR(LEFT(O7745,2)={"07","19"}),VALUE(RIGHT(O7745,2))&gt;15)),TRUE,FALSE))</f>
        <v/>
      </c>
      <c r="T7745" s="77" t="str">
        <f>IF(O7745="","",IF(OR(VALUE(LEFT(O7745,2))&gt;IF(RIGHT(J7745,1)="M",7,19),AND(OR(LEFT(O7745,2)={"07","19"}),VALUE(RIGHT(O7745,2))&gt;5)),TRUE,FALSE))</f>
        <v/>
      </c>
    </row>
    <row r="7746" spans="12:20" x14ac:dyDescent="0.25">
      <c r="L7746" s="75">
        <f>COUNTIF($B$2:B7746,B7746)</f>
        <v>0</v>
      </c>
      <c r="M7746" s="75">
        <f>COUNTIF($L$2:L7746,4)</f>
        <v>42</v>
      </c>
      <c r="N7746" s="76" t="str">
        <f t="shared" si="604"/>
        <v>0</v>
      </c>
      <c r="O7746" s="76" t="str">
        <f t="shared" ref="O7746:O7809" si="605">TRIM(SUBSTITUTE(SUBSTITUTE(D7746,"+",""),"_",""))</f>
        <v/>
      </c>
      <c r="P7746" s="75" t="str">
        <f t="shared" ref="P7746:P7809" si="606">TRIM(SUBSTITUTE(SUBSTITUTE(E7746,"+",""),"_",""))</f>
        <v/>
      </c>
      <c r="Q7746" s="77" t="str">
        <f t="shared" ref="Q7746:Q7809" si="607">IFERROR(IF(RIGHT(P7746,2)&lt;RIGHT(O7746,2),IF(P7746&lt;O7746,P7746+2360-O7746,P7746-40-O7746),IF(P7746&lt;O7746,P7746+2400-O7746,P7746-O7746)),"")</f>
        <v/>
      </c>
      <c r="R7746" s="77" t="str">
        <f t="shared" ref="R7746:R7809" si="608">IFERROR(ROUNDDOWN(Q7746/100,0),"")</f>
        <v/>
      </c>
      <c r="S7746" s="77" t="str">
        <f>IF(O7746="","",IF(OR(VALUE(LEFT(O7746,2))&gt;IF(RIGHT(J7746,1)="M",7,19),AND(OR(LEFT(O7746,2)={"07","19"}),VALUE(RIGHT(O7746,2))&gt;15)),TRUE,FALSE))</f>
        <v/>
      </c>
      <c r="T7746" s="77" t="str">
        <f>IF(O7746="","",IF(OR(VALUE(LEFT(O7746,2))&gt;IF(RIGHT(J7746,1)="M",7,19),AND(OR(LEFT(O7746,2)={"07","19"}),VALUE(RIGHT(O7746,2))&gt;5)),TRUE,FALSE))</f>
        <v/>
      </c>
    </row>
    <row r="7747" spans="12:20" x14ac:dyDescent="0.25">
      <c r="L7747" s="75">
        <f>COUNTIF($B$2:B7747,B7747)</f>
        <v>0</v>
      </c>
      <c r="M7747" s="75">
        <f>COUNTIF($L$2:L7747,4)</f>
        <v>42</v>
      </c>
      <c r="N7747" s="76" t="str">
        <f t="shared" ref="N7747:N7810" si="609">A7747&amp;DAY(C7747)</f>
        <v>0</v>
      </c>
      <c r="O7747" s="76" t="str">
        <f t="shared" si="605"/>
        <v/>
      </c>
      <c r="P7747" s="75" t="str">
        <f t="shared" si="606"/>
        <v/>
      </c>
      <c r="Q7747" s="77" t="str">
        <f t="shared" si="607"/>
        <v/>
      </c>
      <c r="R7747" s="77" t="str">
        <f t="shared" si="608"/>
        <v/>
      </c>
      <c r="S7747" s="77" t="str">
        <f>IF(O7747="","",IF(OR(VALUE(LEFT(O7747,2))&gt;IF(RIGHT(J7747,1)="M",7,19),AND(OR(LEFT(O7747,2)={"07","19"}),VALUE(RIGHT(O7747,2))&gt;15)),TRUE,FALSE))</f>
        <v/>
      </c>
      <c r="T7747" s="77" t="str">
        <f>IF(O7747="","",IF(OR(VALUE(LEFT(O7747,2))&gt;IF(RIGHT(J7747,1)="M",7,19),AND(OR(LEFT(O7747,2)={"07","19"}),VALUE(RIGHT(O7747,2))&gt;5)),TRUE,FALSE))</f>
        <v/>
      </c>
    </row>
    <row r="7748" spans="12:20" x14ac:dyDescent="0.25">
      <c r="L7748" s="75">
        <f>COUNTIF($B$2:B7748,B7748)</f>
        <v>0</v>
      </c>
      <c r="M7748" s="75">
        <f>COUNTIF($L$2:L7748,4)</f>
        <v>42</v>
      </c>
      <c r="N7748" s="76" t="str">
        <f t="shared" si="609"/>
        <v>0</v>
      </c>
      <c r="O7748" s="76" t="str">
        <f t="shared" si="605"/>
        <v/>
      </c>
      <c r="P7748" s="75" t="str">
        <f t="shared" si="606"/>
        <v/>
      </c>
      <c r="Q7748" s="77" t="str">
        <f t="shared" si="607"/>
        <v/>
      </c>
      <c r="R7748" s="77" t="str">
        <f t="shared" si="608"/>
        <v/>
      </c>
      <c r="S7748" s="77" t="str">
        <f>IF(O7748="","",IF(OR(VALUE(LEFT(O7748,2))&gt;IF(RIGHT(J7748,1)="M",7,19),AND(OR(LEFT(O7748,2)={"07","19"}),VALUE(RIGHT(O7748,2))&gt;15)),TRUE,FALSE))</f>
        <v/>
      </c>
      <c r="T7748" s="77" t="str">
        <f>IF(O7748="","",IF(OR(VALUE(LEFT(O7748,2))&gt;IF(RIGHT(J7748,1)="M",7,19),AND(OR(LEFT(O7748,2)={"07","19"}),VALUE(RIGHT(O7748,2))&gt;5)),TRUE,FALSE))</f>
        <v/>
      </c>
    </row>
    <row r="7749" spans="12:20" x14ac:dyDescent="0.25">
      <c r="L7749" s="75">
        <f>COUNTIF($B$2:B7749,B7749)</f>
        <v>0</v>
      </c>
      <c r="M7749" s="75">
        <f>COUNTIF($L$2:L7749,4)</f>
        <v>42</v>
      </c>
      <c r="N7749" s="76" t="str">
        <f t="shared" si="609"/>
        <v>0</v>
      </c>
      <c r="O7749" s="76" t="str">
        <f t="shared" si="605"/>
        <v/>
      </c>
      <c r="P7749" s="75" t="str">
        <f t="shared" si="606"/>
        <v/>
      </c>
      <c r="Q7749" s="77" t="str">
        <f t="shared" si="607"/>
        <v/>
      </c>
      <c r="R7749" s="77" t="str">
        <f t="shared" si="608"/>
        <v/>
      </c>
      <c r="S7749" s="77" t="str">
        <f>IF(O7749="","",IF(OR(VALUE(LEFT(O7749,2))&gt;IF(RIGHT(J7749,1)="M",7,19),AND(OR(LEFT(O7749,2)={"07","19"}),VALUE(RIGHT(O7749,2))&gt;15)),TRUE,FALSE))</f>
        <v/>
      </c>
      <c r="T7749" s="77" t="str">
        <f>IF(O7749="","",IF(OR(VALUE(LEFT(O7749,2))&gt;IF(RIGHT(J7749,1)="M",7,19),AND(OR(LEFT(O7749,2)={"07","19"}),VALUE(RIGHT(O7749,2))&gt;5)),TRUE,FALSE))</f>
        <v/>
      </c>
    </row>
    <row r="7750" spans="12:20" x14ac:dyDescent="0.25">
      <c r="L7750" s="75">
        <f>COUNTIF($B$2:B7750,B7750)</f>
        <v>0</v>
      </c>
      <c r="M7750" s="75">
        <f>COUNTIF($L$2:L7750,4)</f>
        <v>42</v>
      </c>
      <c r="N7750" s="76" t="str">
        <f t="shared" si="609"/>
        <v>0</v>
      </c>
      <c r="O7750" s="76" t="str">
        <f t="shared" si="605"/>
        <v/>
      </c>
      <c r="P7750" s="75" t="str">
        <f t="shared" si="606"/>
        <v/>
      </c>
      <c r="Q7750" s="77" t="str">
        <f t="shared" si="607"/>
        <v/>
      </c>
      <c r="R7750" s="77" t="str">
        <f t="shared" si="608"/>
        <v/>
      </c>
      <c r="S7750" s="77" t="str">
        <f>IF(O7750="","",IF(OR(VALUE(LEFT(O7750,2))&gt;IF(RIGHT(J7750,1)="M",7,19),AND(OR(LEFT(O7750,2)={"07","19"}),VALUE(RIGHT(O7750,2))&gt;15)),TRUE,FALSE))</f>
        <v/>
      </c>
      <c r="T7750" s="77" t="str">
        <f>IF(O7750="","",IF(OR(VALUE(LEFT(O7750,2))&gt;IF(RIGHT(J7750,1)="M",7,19),AND(OR(LEFT(O7750,2)={"07","19"}),VALUE(RIGHT(O7750,2))&gt;5)),TRUE,FALSE))</f>
        <v/>
      </c>
    </row>
    <row r="7751" spans="12:20" x14ac:dyDescent="0.25">
      <c r="L7751" s="75">
        <f>COUNTIF($B$2:B7751,B7751)</f>
        <v>0</v>
      </c>
      <c r="M7751" s="75">
        <f>COUNTIF($L$2:L7751,4)</f>
        <v>42</v>
      </c>
      <c r="N7751" s="76" t="str">
        <f t="shared" si="609"/>
        <v>0</v>
      </c>
      <c r="O7751" s="76" t="str">
        <f t="shared" si="605"/>
        <v/>
      </c>
      <c r="P7751" s="75" t="str">
        <f t="shared" si="606"/>
        <v/>
      </c>
      <c r="Q7751" s="77" t="str">
        <f t="shared" si="607"/>
        <v/>
      </c>
      <c r="R7751" s="77" t="str">
        <f t="shared" si="608"/>
        <v/>
      </c>
      <c r="S7751" s="77" t="str">
        <f>IF(O7751="","",IF(OR(VALUE(LEFT(O7751,2))&gt;IF(RIGHT(J7751,1)="M",7,19),AND(OR(LEFT(O7751,2)={"07","19"}),VALUE(RIGHT(O7751,2))&gt;15)),TRUE,FALSE))</f>
        <v/>
      </c>
      <c r="T7751" s="77" t="str">
        <f>IF(O7751="","",IF(OR(VALUE(LEFT(O7751,2))&gt;IF(RIGHT(J7751,1)="M",7,19),AND(OR(LEFT(O7751,2)={"07","19"}),VALUE(RIGHT(O7751,2))&gt;5)),TRUE,FALSE))</f>
        <v/>
      </c>
    </row>
    <row r="7752" spans="12:20" x14ac:dyDescent="0.25">
      <c r="L7752" s="75">
        <f>COUNTIF($B$2:B7752,B7752)</f>
        <v>0</v>
      </c>
      <c r="M7752" s="75">
        <f>COUNTIF($L$2:L7752,4)</f>
        <v>42</v>
      </c>
      <c r="N7752" s="76" t="str">
        <f t="shared" si="609"/>
        <v>0</v>
      </c>
      <c r="O7752" s="76" t="str">
        <f t="shared" si="605"/>
        <v/>
      </c>
      <c r="P7752" s="75" t="str">
        <f t="shared" si="606"/>
        <v/>
      </c>
      <c r="Q7752" s="77" t="str">
        <f t="shared" si="607"/>
        <v/>
      </c>
      <c r="R7752" s="77" t="str">
        <f t="shared" si="608"/>
        <v/>
      </c>
      <c r="S7752" s="77" t="str">
        <f>IF(O7752="","",IF(OR(VALUE(LEFT(O7752,2))&gt;IF(RIGHT(J7752,1)="M",7,19),AND(OR(LEFT(O7752,2)={"07","19"}),VALUE(RIGHT(O7752,2))&gt;15)),TRUE,FALSE))</f>
        <v/>
      </c>
      <c r="T7752" s="77" t="str">
        <f>IF(O7752="","",IF(OR(VALUE(LEFT(O7752,2))&gt;IF(RIGHT(J7752,1)="M",7,19),AND(OR(LEFT(O7752,2)={"07","19"}),VALUE(RIGHT(O7752,2))&gt;5)),TRUE,FALSE))</f>
        <v/>
      </c>
    </row>
    <row r="7753" spans="12:20" x14ac:dyDescent="0.25">
      <c r="L7753" s="75">
        <f>COUNTIF($B$2:B7753,B7753)</f>
        <v>0</v>
      </c>
      <c r="M7753" s="75">
        <f>COUNTIF($L$2:L7753,4)</f>
        <v>42</v>
      </c>
      <c r="N7753" s="76" t="str">
        <f t="shared" si="609"/>
        <v>0</v>
      </c>
      <c r="O7753" s="76" t="str">
        <f t="shared" si="605"/>
        <v/>
      </c>
      <c r="P7753" s="75" t="str">
        <f t="shared" si="606"/>
        <v/>
      </c>
      <c r="Q7753" s="77" t="str">
        <f t="shared" si="607"/>
        <v/>
      </c>
      <c r="R7753" s="77" t="str">
        <f t="shared" si="608"/>
        <v/>
      </c>
      <c r="S7753" s="77" t="str">
        <f>IF(O7753="","",IF(OR(VALUE(LEFT(O7753,2))&gt;IF(RIGHT(J7753,1)="M",7,19),AND(OR(LEFT(O7753,2)={"07","19"}),VALUE(RIGHT(O7753,2))&gt;15)),TRUE,FALSE))</f>
        <v/>
      </c>
      <c r="T7753" s="77" t="str">
        <f>IF(O7753="","",IF(OR(VALUE(LEFT(O7753,2))&gt;IF(RIGHT(J7753,1)="M",7,19),AND(OR(LEFT(O7753,2)={"07","19"}),VALUE(RIGHT(O7753,2))&gt;5)),TRUE,FALSE))</f>
        <v/>
      </c>
    </row>
    <row r="7754" spans="12:20" x14ac:dyDescent="0.25">
      <c r="L7754" s="75">
        <f>COUNTIF($B$2:B7754,B7754)</f>
        <v>0</v>
      </c>
      <c r="M7754" s="75">
        <f>COUNTIF($L$2:L7754,4)</f>
        <v>42</v>
      </c>
      <c r="N7754" s="76" t="str">
        <f t="shared" si="609"/>
        <v>0</v>
      </c>
      <c r="O7754" s="76" t="str">
        <f t="shared" si="605"/>
        <v/>
      </c>
      <c r="P7754" s="75" t="str">
        <f t="shared" si="606"/>
        <v/>
      </c>
      <c r="Q7754" s="77" t="str">
        <f t="shared" si="607"/>
        <v/>
      </c>
      <c r="R7754" s="77" t="str">
        <f t="shared" si="608"/>
        <v/>
      </c>
      <c r="S7754" s="77" t="str">
        <f>IF(O7754="","",IF(OR(VALUE(LEFT(O7754,2))&gt;IF(RIGHT(J7754,1)="M",7,19),AND(OR(LEFT(O7754,2)={"07","19"}),VALUE(RIGHT(O7754,2))&gt;15)),TRUE,FALSE))</f>
        <v/>
      </c>
      <c r="T7754" s="77" t="str">
        <f>IF(O7754="","",IF(OR(VALUE(LEFT(O7754,2))&gt;IF(RIGHT(J7754,1)="M",7,19),AND(OR(LEFT(O7754,2)={"07","19"}),VALUE(RIGHT(O7754,2))&gt;5)),TRUE,FALSE))</f>
        <v/>
      </c>
    </row>
    <row r="7755" spans="12:20" x14ac:dyDescent="0.25">
      <c r="L7755" s="75">
        <f>COUNTIF($B$2:B7755,B7755)</f>
        <v>0</v>
      </c>
      <c r="M7755" s="75">
        <f>COUNTIF($L$2:L7755,4)</f>
        <v>42</v>
      </c>
      <c r="N7755" s="76" t="str">
        <f t="shared" si="609"/>
        <v>0</v>
      </c>
      <c r="O7755" s="76" t="str">
        <f t="shared" si="605"/>
        <v/>
      </c>
      <c r="P7755" s="75" t="str">
        <f t="shared" si="606"/>
        <v/>
      </c>
      <c r="Q7755" s="77" t="str">
        <f t="shared" si="607"/>
        <v/>
      </c>
      <c r="R7755" s="77" t="str">
        <f t="shared" si="608"/>
        <v/>
      </c>
      <c r="S7755" s="77" t="str">
        <f>IF(O7755="","",IF(OR(VALUE(LEFT(O7755,2))&gt;IF(RIGHT(J7755,1)="M",7,19),AND(OR(LEFT(O7755,2)={"07","19"}),VALUE(RIGHT(O7755,2))&gt;15)),TRUE,FALSE))</f>
        <v/>
      </c>
      <c r="T7755" s="77" t="str">
        <f>IF(O7755="","",IF(OR(VALUE(LEFT(O7755,2))&gt;IF(RIGHT(J7755,1)="M",7,19),AND(OR(LEFT(O7755,2)={"07","19"}),VALUE(RIGHT(O7755,2))&gt;5)),TRUE,FALSE))</f>
        <v/>
      </c>
    </row>
    <row r="7756" spans="12:20" x14ac:dyDescent="0.25">
      <c r="L7756" s="75">
        <f>COUNTIF($B$2:B7756,B7756)</f>
        <v>0</v>
      </c>
      <c r="M7756" s="75">
        <f>COUNTIF($L$2:L7756,4)</f>
        <v>42</v>
      </c>
      <c r="N7756" s="76" t="str">
        <f t="shared" si="609"/>
        <v>0</v>
      </c>
      <c r="O7756" s="76" t="str">
        <f t="shared" si="605"/>
        <v/>
      </c>
      <c r="P7756" s="75" t="str">
        <f t="shared" si="606"/>
        <v/>
      </c>
      <c r="Q7756" s="77" t="str">
        <f t="shared" si="607"/>
        <v/>
      </c>
      <c r="R7756" s="77" t="str">
        <f t="shared" si="608"/>
        <v/>
      </c>
      <c r="S7756" s="77" t="str">
        <f>IF(O7756="","",IF(OR(VALUE(LEFT(O7756,2))&gt;IF(RIGHT(J7756,1)="M",7,19),AND(OR(LEFT(O7756,2)={"07","19"}),VALUE(RIGHT(O7756,2))&gt;15)),TRUE,FALSE))</f>
        <v/>
      </c>
      <c r="T7756" s="77" t="str">
        <f>IF(O7756="","",IF(OR(VALUE(LEFT(O7756,2))&gt;IF(RIGHT(J7756,1)="M",7,19),AND(OR(LEFT(O7756,2)={"07","19"}),VALUE(RIGHT(O7756,2))&gt;5)),TRUE,FALSE))</f>
        <v/>
      </c>
    </row>
    <row r="7757" spans="12:20" x14ac:dyDescent="0.25">
      <c r="L7757" s="75">
        <f>COUNTIF($B$2:B7757,B7757)</f>
        <v>0</v>
      </c>
      <c r="M7757" s="75">
        <f>COUNTIF($L$2:L7757,4)</f>
        <v>42</v>
      </c>
      <c r="N7757" s="76" t="str">
        <f t="shared" si="609"/>
        <v>0</v>
      </c>
      <c r="O7757" s="76" t="str">
        <f t="shared" si="605"/>
        <v/>
      </c>
      <c r="P7757" s="75" t="str">
        <f t="shared" si="606"/>
        <v/>
      </c>
      <c r="Q7757" s="77" t="str">
        <f t="shared" si="607"/>
        <v/>
      </c>
      <c r="R7757" s="77" t="str">
        <f t="shared" si="608"/>
        <v/>
      </c>
      <c r="S7757" s="77" t="str">
        <f>IF(O7757="","",IF(OR(VALUE(LEFT(O7757,2))&gt;IF(RIGHT(J7757,1)="M",7,19),AND(OR(LEFT(O7757,2)={"07","19"}),VALUE(RIGHT(O7757,2))&gt;15)),TRUE,FALSE))</f>
        <v/>
      </c>
      <c r="T7757" s="77" t="str">
        <f>IF(O7757="","",IF(OR(VALUE(LEFT(O7757,2))&gt;IF(RIGHT(J7757,1)="M",7,19),AND(OR(LEFT(O7757,2)={"07","19"}),VALUE(RIGHT(O7757,2))&gt;5)),TRUE,FALSE))</f>
        <v/>
      </c>
    </row>
    <row r="7758" spans="12:20" x14ac:dyDescent="0.25">
      <c r="L7758" s="75">
        <f>COUNTIF($B$2:B7758,B7758)</f>
        <v>0</v>
      </c>
      <c r="M7758" s="75">
        <f>COUNTIF($L$2:L7758,4)</f>
        <v>42</v>
      </c>
      <c r="N7758" s="76" t="str">
        <f t="shared" si="609"/>
        <v>0</v>
      </c>
      <c r="O7758" s="76" t="str">
        <f t="shared" si="605"/>
        <v/>
      </c>
      <c r="P7758" s="75" t="str">
        <f t="shared" si="606"/>
        <v/>
      </c>
      <c r="Q7758" s="77" t="str">
        <f t="shared" si="607"/>
        <v/>
      </c>
      <c r="R7758" s="77" t="str">
        <f t="shared" si="608"/>
        <v/>
      </c>
      <c r="S7758" s="77" t="str">
        <f>IF(O7758="","",IF(OR(VALUE(LEFT(O7758,2))&gt;IF(RIGHT(J7758,1)="M",7,19),AND(OR(LEFT(O7758,2)={"07","19"}),VALUE(RIGHT(O7758,2))&gt;15)),TRUE,FALSE))</f>
        <v/>
      </c>
      <c r="T7758" s="77" t="str">
        <f>IF(O7758="","",IF(OR(VALUE(LEFT(O7758,2))&gt;IF(RIGHT(J7758,1)="M",7,19),AND(OR(LEFT(O7758,2)={"07","19"}),VALUE(RIGHT(O7758,2))&gt;5)),TRUE,FALSE))</f>
        <v/>
      </c>
    </row>
    <row r="7759" spans="12:20" x14ac:dyDescent="0.25">
      <c r="L7759" s="75">
        <f>COUNTIF($B$2:B7759,B7759)</f>
        <v>0</v>
      </c>
      <c r="M7759" s="75">
        <f>COUNTIF($L$2:L7759,4)</f>
        <v>42</v>
      </c>
      <c r="N7759" s="76" t="str">
        <f t="shared" si="609"/>
        <v>0</v>
      </c>
      <c r="O7759" s="76" t="str">
        <f t="shared" si="605"/>
        <v/>
      </c>
      <c r="P7759" s="75" t="str">
        <f t="shared" si="606"/>
        <v/>
      </c>
      <c r="Q7759" s="77" t="str">
        <f t="shared" si="607"/>
        <v/>
      </c>
      <c r="R7759" s="77" t="str">
        <f t="shared" si="608"/>
        <v/>
      </c>
      <c r="S7759" s="77" t="str">
        <f>IF(O7759="","",IF(OR(VALUE(LEFT(O7759,2))&gt;IF(RIGHT(J7759,1)="M",7,19),AND(OR(LEFT(O7759,2)={"07","19"}),VALUE(RIGHT(O7759,2))&gt;15)),TRUE,FALSE))</f>
        <v/>
      </c>
      <c r="T7759" s="77" t="str">
        <f>IF(O7759="","",IF(OR(VALUE(LEFT(O7759,2))&gt;IF(RIGHT(J7759,1)="M",7,19),AND(OR(LEFT(O7759,2)={"07","19"}),VALUE(RIGHT(O7759,2))&gt;5)),TRUE,FALSE))</f>
        <v/>
      </c>
    </row>
    <row r="7760" spans="12:20" x14ac:dyDescent="0.25">
      <c r="L7760" s="75">
        <f>COUNTIF($B$2:B7760,B7760)</f>
        <v>0</v>
      </c>
      <c r="M7760" s="75">
        <f>COUNTIF($L$2:L7760,4)</f>
        <v>42</v>
      </c>
      <c r="N7760" s="76" t="str">
        <f t="shared" si="609"/>
        <v>0</v>
      </c>
      <c r="O7760" s="76" t="str">
        <f t="shared" si="605"/>
        <v/>
      </c>
      <c r="P7760" s="75" t="str">
        <f t="shared" si="606"/>
        <v/>
      </c>
      <c r="Q7760" s="77" t="str">
        <f t="shared" si="607"/>
        <v/>
      </c>
      <c r="R7760" s="77" t="str">
        <f t="shared" si="608"/>
        <v/>
      </c>
      <c r="S7760" s="77" t="str">
        <f>IF(O7760="","",IF(OR(VALUE(LEFT(O7760,2))&gt;IF(RIGHT(J7760,1)="M",7,19),AND(OR(LEFT(O7760,2)={"07","19"}),VALUE(RIGHT(O7760,2))&gt;15)),TRUE,FALSE))</f>
        <v/>
      </c>
      <c r="T7760" s="77" t="str">
        <f>IF(O7760="","",IF(OR(VALUE(LEFT(O7760,2))&gt;IF(RIGHT(J7760,1)="M",7,19),AND(OR(LEFT(O7760,2)={"07","19"}),VALUE(RIGHT(O7760,2))&gt;5)),TRUE,FALSE))</f>
        <v/>
      </c>
    </row>
    <row r="7761" spans="12:20" x14ac:dyDescent="0.25">
      <c r="L7761" s="75">
        <f>COUNTIF($B$2:B7761,B7761)</f>
        <v>0</v>
      </c>
      <c r="M7761" s="75">
        <f>COUNTIF($L$2:L7761,4)</f>
        <v>42</v>
      </c>
      <c r="N7761" s="76" t="str">
        <f t="shared" si="609"/>
        <v>0</v>
      </c>
      <c r="O7761" s="76" t="str">
        <f t="shared" si="605"/>
        <v/>
      </c>
      <c r="P7761" s="75" t="str">
        <f t="shared" si="606"/>
        <v/>
      </c>
      <c r="Q7761" s="77" t="str">
        <f t="shared" si="607"/>
        <v/>
      </c>
      <c r="R7761" s="77" t="str">
        <f t="shared" si="608"/>
        <v/>
      </c>
      <c r="S7761" s="77" t="str">
        <f>IF(O7761="","",IF(OR(VALUE(LEFT(O7761,2))&gt;IF(RIGHT(J7761,1)="M",7,19),AND(OR(LEFT(O7761,2)={"07","19"}),VALUE(RIGHT(O7761,2))&gt;15)),TRUE,FALSE))</f>
        <v/>
      </c>
      <c r="T7761" s="77" t="str">
        <f>IF(O7761="","",IF(OR(VALUE(LEFT(O7761,2))&gt;IF(RIGHT(J7761,1)="M",7,19),AND(OR(LEFT(O7761,2)={"07","19"}),VALUE(RIGHT(O7761,2))&gt;5)),TRUE,FALSE))</f>
        <v/>
      </c>
    </row>
    <row r="7762" spans="12:20" x14ac:dyDescent="0.25">
      <c r="L7762" s="75">
        <f>COUNTIF($B$2:B7762,B7762)</f>
        <v>0</v>
      </c>
      <c r="M7762" s="75">
        <f>COUNTIF($L$2:L7762,4)</f>
        <v>42</v>
      </c>
      <c r="N7762" s="76" t="str">
        <f t="shared" si="609"/>
        <v>0</v>
      </c>
      <c r="O7762" s="76" t="str">
        <f t="shared" si="605"/>
        <v/>
      </c>
      <c r="P7762" s="75" t="str">
        <f t="shared" si="606"/>
        <v/>
      </c>
      <c r="Q7762" s="77" t="str">
        <f t="shared" si="607"/>
        <v/>
      </c>
      <c r="R7762" s="77" t="str">
        <f t="shared" si="608"/>
        <v/>
      </c>
      <c r="S7762" s="77" t="str">
        <f>IF(O7762="","",IF(OR(VALUE(LEFT(O7762,2))&gt;IF(RIGHT(J7762,1)="M",7,19),AND(OR(LEFT(O7762,2)={"07","19"}),VALUE(RIGHT(O7762,2))&gt;15)),TRUE,FALSE))</f>
        <v/>
      </c>
      <c r="T7762" s="77" t="str">
        <f>IF(O7762="","",IF(OR(VALUE(LEFT(O7762,2))&gt;IF(RIGHT(J7762,1)="M",7,19),AND(OR(LEFT(O7762,2)={"07","19"}),VALUE(RIGHT(O7762,2))&gt;5)),TRUE,FALSE))</f>
        <v/>
      </c>
    </row>
    <row r="7763" spans="12:20" x14ac:dyDescent="0.25">
      <c r="L7763" s="75">
        <f>COUNTIF($B$2:B7763,B7763)</f>
        <v>0</v>
      </c>
      <c r="M7763" s="75">
        <f>COUNTIF($L$2:L7763,4)</f>
        <v>42</v>
      </c>
      <c r="N7763" s="76" t="str">
        <f t="shared" si="609"/>
        <v>0</v>
      </c>
      <c r="O7763" s="76" t="str">
        <f t="shared" si="605"/>
        <v/>
      </c>
      <c r="P7763" s="75" t="str">
        <f t="shared" si="606"/>
        <v/>
      </c>
      <c r="Q7763" s="77" t="str">
        <f t="shared" si="607"/>
        <v/>
      </c>
      <c r="R7763" s="77" t="str">
        <f t="shared" si="608"/>
        <v/>
      </c>
      <c r="S7763" s="77" t="str">
        <f>IF(O7763="","",IF(OR(VALUE(LEFT(O7763,2))&gt;IF(RIGHT(J7763,1)="M",7,19),AND(OR(LEFT(O7763,2)={"07","19"}),VALUE(RIGHT(O7763,2))&gt;15)),TRUE,FALSE))</f>
        <v/>
      </c>
      <c r="T7763" s="77" t="str">
        <f>IF(O7763="","",IF(OR(VALUE(LEFT(O7763,2))&gt;IF(RIGHT(J7763,1)="M",7,19),AND(OR(LEFT(O7763,2)={"07","19"}),VALUE(RIGHT(O7763,2))&gt;5)),TRUE,FALSE))</f>
        <v/>
      </c>
    </row>
    <row r="7764" spans="12:20" x14ac:dyDescent="0.25">
      <c r="L7764" s="75">
        <f>COUNTIF($B$2:B7764,B7764)</f>
        <v>0</v>
      </c>
      <c r="M7764" s="75">
        <f>COUNTIF($L$2:L7764,4)</f>
        <v>42</v>
      </c>
      <c r="N7764" s="76" t="str">
        <f t="shared" si="609"/>
        <v>0</v>
      </c>
      <c r="O7764" s="76" t="str">
        <f t="shared" si="605"/>
        <v/>
      </c>
      <c r="P7764" s="75" t="str">
        <f t="shared" si="606"/>
        <v/>
      </c>
      <c r="Q7764" s="77" t="str">
        <f t="shared" si="607"/>
        <v/>
      </c>
      <c r="R7764" s="77" t="str">
        <f t="shared" si="608"/>
        <v/>
      </c>
      <c r="S7764" s="77" t="str">
        <f>IF(O7764="","",IF(OR(VALUE(LEFT(O7764,2))&gt;IF(RIGHT(J7764,1)="M",7,19),AND(OR(LEFT(O7764,2)={"07","19"}),VALUE(RIGHT(O7764,2))&gt;15)),TRUE,FALSE))</f>
        <v/>
      </c>
      <c r="T7764" s="77" t="str">
        <f>IF(O7764="","",IF(OR(VALUE(LEFT(O7764,2))&gt;IF(RIGHT(J7764,1)="M",7,19),AND(OR(LEFT(O7764,2)={"07","19"}),VALUE(RIGHT(O7764,2))&gt;5)),TRUE,FALSE))</f>
        <v/>
      </c>
    </row>
    <row r="7765" spans="12:20" x14ac:dyDescent="0.25">
      <c r="L7765" s="75">
        <f>COUNTIF($B$2:B7765,B7765)</f>
        <v>0</v>
      </c>
      <c r="M7765" s="75">
        <f>COUNTIF($L$2:L7765,4)</f>
        <v>42</v>
      </c>
      <c r="N7765" s="76" t="str">
        <f t="shared" si="609"/>
        <v>0</v>
      </c>
      <c r="O7765" s="76" t="str">
        <f t="shared" si="605"/>
        <v/>
      </c>
      <c r="P7765" s="75" t="str">
        <f t="shared" si="606"/>
        <v/>
      </c>
      <c r="Q7765" s="77" t="str">
        <f t="shared" si="607"/>
        <v/>
      </c>
      <c r="R7765" s="77" t="str">
        <f t="shared" si="608"/>
        <v/>
      </c>
      <c r="S7765" s="77" t="str">
        <f>IF(O7765="","",IF(OR(VALUE(LEFT(O7765,2))&gt;IF(RIGHT(J7765,1)="M",7,19),AND(OR(LEFT(O7765,2)={"07","19"}),VALUE(RIGHT(O7765,2))&gt;15)),TRUE,FALSE))</f>
        <v/>
      </c>
      <c r="T7765" s="77" t="str">
        <f>IF(O7765="","",IF(OR(VALUE(LEFT(O7765,2))&gt;IF(RIGHT(J7765,1)="M",7,19),AND(OR(LEFT(O7765,2)={"07","19"}),VALUE(RIGHT(O7765,2))&gt;5)),TRUE,FALSE))</f>
        <v/>
      </c>
    </row>
    <row r="7766" spans="12:20" x14ac:dyDescent="0.25">
      <c r="L7766" s="75">
        <f>COUNTIF($B$2:B7766,B7766)</f>
        <v>0</v>
      </c>
      <c r="M7766" s="75">
        <f>COUNTIF($L$2:L7766,4)</f>
        <v>42</v>
      </c>
      <c r="N7766" s="76" t="str">
        <f t="shared" si="609"/>
        <v>0</v>
      </c>
      <c r="O7766" s="76" t="str">
        <f t="shared" si="605"/>
        <v/>
      </c>
      <c r="P7766" s="75" t="str">
        <f t="shared" si="606"/>
        <v/>
      </c>
      <c r="Q7766" s="77" t="str">
        <f t="shared" si="607"/>
        <v/>
      </c>
      <c r="R7766" s="77" t="str">
        <f t="shared" si="608"/>
        <v/>
      </c>
      <c r="S7766" s="77" t="str">
        <f>IF(O7766="","",IF(OR(VALUE(LEFT(O7766,2))&gt;IF(RIGHT(J7766,1)="M",7,19),AND(OR(LEFT(O7766,2)={"07","19"}),VALUE(RIGHT(O7766,2))&gt;15)),TRUE,FALSE))</f>
        <v/>
      </c>
      <c r="T7766" s="77" t="str">
        <f>IF(O7766="","",IF(OR(VALUE(LEFT(O7766,2))&gt;IF(RIGHT(J7766,1)="M",7,19),AND(OR(LEFT(O7766,2)={"07","19"}),VALUE(RIGHT(O7766,2))&gt;5)),TRUE,FALSE))</f>
        <v/>
      </c>
    </row>
    <row r="7767" spans="12:20" x14ac:dyDescent="0.25">
      <c r="L7767" s="75">
        <f>COUNTIF($B$2:B7767,B7767)</f>
        <v>0</v>
      </c>
      <c r="M7767" s="75">
        <f>COUNTIF($L$2:L7767,4)</f>
        <v>42</v>
      </c>
      <c r="N7767" s="76" t="str">
        <f t="shared" si="609"/>
        <v>0</v>
      </c>
      <c r="O7767" s="76" t="str">
        <f t="shared" si="605"/>
        <v/>
      </c>
      <c r="P7767" s="75" t="str">
        <f t="shared" si="606"/>
        <v/>
      </c>
      <c r="Q7767" s="77" t="str">
        <f t="shared" si="607"/>
        <v/>
      </c>
      <c r="R7767" s="77" t="str">
        <f t="shared" si="608"/>
        <v/>
      </c>
      <c r="S7767" s="77" t="str">
        <f>IF(O7767="","",IF(OR(VALUE(LEFT(O7767,2))&gt;IF(RIGHT(J7767,1)="M",7,19),AND(OR(LEFT(O7767,2)={"07","19"}),VALUE(RIGHT(O7767,2))&gt;15)),TRUE,FALSE))</f>
        <v/>
      </c>
      <c r="T7767" s="77" t="str">
        <f>IF(O7767="","",IF(OR(VALUE(LEFT(O7767,2))&gt;IF(RIGHT(J7767,1)="M",7,19),AND(OR(LEFT(O7767,2)={"07","19"}),VALUE(RIGHT(O7767,2))&gt;5)),TRUE,FALSE))</f>
        <v/>
      </c>
    </row>
    <row r="7768" spans="12:20" x14ac:dyDescent="0.25">
      <c r="L7768" s="75">
        <f>COUNTIF($B$2:B7768,B7768)</f>
        <v>0</v>
      </c>
      <c r="M7768" s="75">
        <f>COUNTIF($L$2:L7768,4)</f>
        <v>42</v>
      </c>
      <c r="N7768" s="76" t="str">
        <f t="shared" si="609"/>
        <v>0</v>
      </c>
      <c r="O7768" s="76" t="str">
        <f t="shared" si="605"/>
        <v/>
      </c>
      <c r="P7768" s="75" t="str">
        <f t="shared" si="606"/>
        <v/>
      </c>
      <c r="Q7768" s="77" t="str">
        <f t="shared" si="607"/>
        <v/>
      </c>
      <c r="R7768" s="77" t="str">
        <f t="shared" si="608"/>
        <v/>
      </c>
      <c r="S7768" s="77" t="str">
        <f>IF(O7768="","",IF(OR(VALUE(LEFT(O7768,2))&gt;IF(RIGHT(J7768,1)="M",7,19),AND(OR(LEFT(O7768,2)={"07","19"}),VALUE(RIGHT(O7768,2))&gt;15)),TRUE,FALSE))</f>
        <v/>
      </c>
      <c r="T7768" s="77" t="str">
        <f>IF(O7768="","",IF(OR(VALUE(LEFT(O7768,2))&gt;IF(RIGHT(J7768,1)="M",7,19),AND(OR(LEFT(O7768,2)={"07","19"}),VALUE(RIGHT(O7768,2))&gt;5)),TRUE,FALSE))</f>
        <v/>
      </c>
    </row>
    <row r="7769" spans="12:20" x14ac:dyDescent="0.25">
      <c r="L7769" s="75">
        <f>COUNTIF($B$2:B7769,B7769)</f>
        <v>0</v>
      </c>
      <c r="M7769" s="75">
        <f>COUNTIF($L$2:L7769,4)</f>
        <v>42</v>
      </c>
      <c r="N7769" s="76" t="str">
        <f t="shared" si="609"/>
        <v>0</v>
      </c>
      <c r="O7769" s="76" t="str">
        <f t="shared" si="605"/>
        <v/>
      </c>
      <c r="P7769" s="75" t="str">
        <f t="shared" si="606"/>
        <v/>
      </c>
      <c r="Q7769" s="77" t="str">
        <f t="shared" si="607"/>
        <v/>
      </c>
      <c r="R7769" s="77" t="str">
        <f t="shared" si="608"/>
        <v/>
      </c>
      <c r="S7769" s="77" t="str">
        <f>IF(O7769="","",IF(OR(VALUE(LEFT(O7769,2))&gt;IF(RIGHT(J7769,1)="M",7,19),AND(OR(LEFT(O7769,2)={"07","19"}),VALUE(RIGHT(O7769,2))&gt;15)),TRUE,FALSE))</f>
        <v/>
      </c>
      <c r="T7769" s="77" t="str">
        <f>IF(O7769="","",IF(OR(VALUE(LEFT(O7769,2))&gt;IF(RIGHT(J7769,1)="M",7,19),AND(OR(LEFT(O7769,2)={"07","19"}),VALUE(RIGHT(O7769,2))&gt;5)),TRUE,FALSE))</f>
        <v/>
      </c>
    </row>
    <row r="7770" spans="12:20" x14ac:dyDescent="0.25">
      <c r="L7770" s="75">
        <f>COUNTIF($B$2:B7770,B7770)</f>
        <v>0</v>
      </c>
      <c r="M7770" s="75">
        <f>COUNTIF($L$2:L7770,4)</f>
        <v>42</v>
      </c>
      <c r="N7770" s="76" t="str">
        <f t="shared" si="609"/>
        <v>0</v>
      </c>
      <c r="O7770" s="76" t="str">
        <f t="shared" si="605"/>
        <v/>
      </c>
      <c r="P7770" s="75" t="str">
        <f t="shared" si="606"/>
        <v/>
      </c>
      <c r="Q7770" s="77" t="str">
        <f t="shared" si="607"/>
        <v/>
      </c>
      <c r="R7770" s="77" t="str">
        <f t="shared" si="608"/>
        <v/>
      </c>
      <c r="S7770" s="77" t="str">
        <f>IF(O7770="","",IF(OR(VALUE(LEFT(O7770,2))&gt;IF(RIGHT(J7770,1)="M",7,19),AND(OR(LEFT(O7770,2)={"07","19"}),VALUE(RIGHT(O7770,2))&gt;15)),TRUE,FALSE))</f>
        <v/>
      </c>
      <c r="T7770" s="77" t="str">
        <f>IF(O7770="","",IF(OR(VALUE(LEFT(O7770,2))&gt;IF(RIGHT(J7770,1)="M",7,19),AND(OR(LEFT(O7770,2)={"07","19"}),VALUE(RIGHT(O7770,2))&gt;5)),TRUE,FALSE))</f>
        <v/>
      </c>
    </row>
    <row r="7771" spans="12:20" x14ac:dyDescent="0.25">
      <c r="L7771" s="75">
        <f>COUNTIF($B$2:B7771,B7771)</f>
        <v>0</v>
      </c>
      <c r="M7771" s="75">
        <f>COUNTIF($L$2:L7771,4)</f>
        <v>42</v>
      </c>
      <c r="N7771" s="76" t="str">
        <f t="shared" si="609"/>
        <v>0</v>
      </c>
      <c r="O7771" s="76" t="str">
        <f t="shared" si="605"/>
        <v/>
      </c>
      <c r="P7771" s="75" t="str">
        <f t="shared" si="606"/>
        <v/>
      </c>
      <c r="Q7771" s="77" t="str">
        <f t="shared" si="607"/>
        <v/>
      </c>
      <c r="R7771" s="77" t="str">
        <f t="shared" si="608"/>
        <v/>
      </c>
      <c r="S7771" s="77" t="str">
        <f>IF(O7771="","",IF(OR(VALUE(LEFT(O7771,2))&gt;IF(RIGHT(J7771,1)="M",7,19),AND(OR(LEFT(O7771,2)={"07","19"}),VALUE(RIGHT(O7771,2))&gt;15)),TRUE,FALSE))</f>
        <v/>
      </c>
      <c r="T7771" s="77" t="str">
        <f>IF(O7771="","",IF(OR(VALUE(LEFT(O7771,2))&gt;IF(RIGHT(J7771,1)="M",7,19),AND(OR(LEFT(O7771,2)={"07","19"}),VALUE(RIGHT(O7771,2))&gt;5)),TRUE,FALSE))</f>
        <v/>
      </c>
    </row>
    <row r="7772" spans="12:20" x14ac:dyDescent="0.25">
      <c r="L7772" s="75">
        <f>COUNTIF($B$2:B7772,B7772)</f>
        <v>0</v>
      </c>
      <c r="M7772" s="75">
        <f>COUNTIF($L$2:L7772,4)</f>
        <v>42</v>
      </c>
      <c r="N7772" s="76" t="str">
        <f t="shared" si="609"/>
        <v>0</v>
      </c>
      <c r="O7772" s="76" t="str">
        <f t="shared" si="605"/>
        <v/>
      </c>
      <c r="P7772" s="75" t="str">
        <f t="shared" si="606"/>
        <v/>
      </c>
      <c r="Q7772" s="77" t="str">
        <f t="shared" si="607"/>
        <v/>
      </c>
      <c r="R7772" s="77" t="str">
        <f t="shared" si="608"/>
        <v/>
      </c>
      <c r="S7772" s="77" t="str">
        <f>IF(O7772="","",IF(OR(VALUE(LEFT(O7772,2))&gt;IF(RIGHT(J7772,1)="M",7,19),AND(OR(LEFT(O7772,2)={"07","19"}),VALUE(RIGHT(O7772,2))&gt;15)),TRUE,FALSE))</f>
        <v/>
      </c>
      <c r="T7772" s="77" t="str">
        <f>IF(O7772="","",IF(OR(VALUE(LEFT(O7772,2))&gt;IF(RIGHT(J7772,1)="M",7,19),AND(OR(LEFT(O7772,2)={"07","19"}),VALUE(RIGHT(O7772,2))&gt;5)),TRUE,FALSE))</f>
        <v/>
      </c>
    </row>
    <row r="7773" spans="12:20" x14ac:dyDescent="0.25">
      <c r="L7773" s="75">
        <f>COUNTIF($B$2:B7773,B7773)</f>
        <v>0</v>
      </c>
      <c r="M7773" s="75">
        <f>COUNTIF($L$2:L7773,4)</f>
        <v>42</v>
      </c>
      <c r="N7773" s="76" t="str">
        <f t="shared" si="609"/>
        <v>0</v>
      </c>
      <c r="O7773" s="76" t="str">
        <f t="shared" si="605"/>
        <v/>
      </c>
      <c r="P7773" s="75" t="str">
        <f t="shared" si="606"/>
        <v/>
      </c>
      <c r="Q7773" s="77" t="str">
        <f t="shared" si="607"/>
        <v/>
      </c>
      <c r="R7773" s="77" t="str">
        <f t="shared" si="608"/>
        <v/>
      </c>
      <c r="S7773" s="77" t="str">
        <f>IF(O7773="","",IF(OR(VALUE(LEFT(O7773,2))&gt;IF(RIGHT(J7773,1)="M",7,19),AND(OR(LEFT(O7773,2)={"07","19"}),VALUE(RIGHT(O7773,2))&gt;15)),TRUE,FALSE))</f>
        <v/>
      </c>
      <c r="T7773" s="77" t="str">
        <f>IF(O7773="","",IF(OR(VALUE(LEFT(O7773,2))&gt;IF(RIGHT(J7773,1)="M",7,19),AND(OR(LEFT(O7773,2)={"07","19"}),VALUE(RIGHT(O7773,2))&gt;5)),TRUE,FALSE))</f>
        <v/>
      </c>
    </row>
    <row r="7774" spans="12:20" x14ac:dyDescent="0.25">
      <c r="L7774" s="75">
        <f>COUNTIF($B$2:B7774,B7774)</f>
        <v>0</v>
      </c>
      <c r="M7774" s="75">
        <f>COUNTIF($L$2:L7774,4)</f>
        <v>42</v>
      </c>
      <c r="N7774" s="76" t="str">
        <f t="shared" si="609"/>
        <v>0</v>
      </c>
      <c r="O7774" s="76" t="str">
        <f t="shared" si="605"/>
        <v/>
      </c>
      <c r="P7774" s="75" t="str">
        <f t="shared" si="606"/>
        <v/>
      </c>
      <c r="Q7774" s="77" t="str">
        <f t="shared" si="607"/>
        <v/>
      </c>
      <c r="R7774" s="77" t="str">
        <f t="shared" si="608"/>
        <v/>
      </c>
      <c r="S7774" s="77" t="str">
        <f>IF(O7774="","",IF(OR(VALUE(LEFT(O7774,2))&gt;IF(RIGHT(J7774,1)="M",7,19),AND(OR(LEFT(O7774,2)={"07","19"}),VALUE(RIGHT(O7774,2))&gt;15)),TRUE,FALSE))</f>
        <v/>
      </c>
      <c r="T7774" s="77" t="str">
        <f>IF(O7774="","",IF(OR(VALUE(LEFT(O7774,2))&gt;IF(RIGHT(J7774,1)="M",7,19),AND(OR(LEFT(O7774,2)={"07","19"}),VALUE(RIGHT(O7774,2))&gt;5)),TRUE,FALSE))</f>
        <v/>
      </c>
    </row>
    <row r="7775" spans="12:20" x14ac:dyDescent="0.25">
      <c r="L7775" s="75">
        <f>COUNTIF($B$2:B7775,B7775)</f>
        <v>0</v>
      </c>
      <c r="M7775" s="75">
        <f>COUNTIF($L$2:L7775,4)</f>
        <v>42</v>
      </c>
      <c r="N7775" s="76" t="str">
        <f t="shared" si="609"/>
        <v>0</v>
      </c>
      <c r="O7775" s="76" t="str">
        <f t="shared" si="605"/>
        <v/>
      </c>
      <c r="P7775" s="75" t="str">
        <f t="shared" si="606"/>
        <v/>
      </c>
      <c r="Q7775" s="77" t="str">
        <f t="shared" si="607"/>
        <v/>
      </c>
      <c r="R7775" s="77" t="str">
        <f t="shared" si="608"/>
        <v/>
      </c>
      <c r="S7775" s="77" t="str">
        <f>IF(O7775="","",IF(OR(VALUE(LEFT(O7775,2))&gt;IF(RIGHT(J7775,1)="M",7,19),AND(OR(LEFT(O7775,2)={"07","19"}),VALUE(RIGHT(O7775,2))&gt;15)),TRUE,FALSE))</f>
        <v/>
      </c>
      <c r="T7775" s="77" t="str">
        <f>IF(O7775="","",IF(OR(VALUE(LEFT(O7775,2))&gt;IF(RIGHT(J7775,1)="M",7,19),AND(OR(LEFT(O7775,2)={"07","19"}),VALUE(RIGHT(O7775,2))&gt;5)),TRUE,FALSE))</f>
        <v/>
      </c>
    </row>
    <row r="7776" spans="12:20" x14ac:dyDescent="0.25">
      <c r="L7776" s="75">
        <f>COUNTIF($B$2:B7776,B7776)</f>
        <v>0</v>
      </c>
      <c r="M7776" s="75">
        <f>COUNTIF($L$2:L7776,4)</f>
        <v>42</v>
      </c>
      <c r="N7776" s="76" t="str">
        <f t="shared" si="609"/>
        <v>0</v>
      </c>
      <c r="O7776" s="76" t="str">
        <f t="shared" si="605"/>
        <v/>
      </c>
      <c r="P7776" s="75" t="str">
        <f t="shared" si="606"/>
        <v/>
      </c>
      <c r="Q7776" s="77" t="str">
        <f t="shared" si="607"/>
        <v/>
      </c>
      <c r="R7776" s="77" t="str">
        <f t="shared" si="608"/>
        <v/>
      </c>
      <c r="S7776" s="77" t="str">
        <f>IF(O7776="","",IF(OR(VALUE(LEFT(O7776,2))&gt;IF(RIGHT(J7776,1)="M",7,19),AND(OR(LEFT(O7776,2)={"07","19"}),VALUE(RIGHT(O7776,2))&gt;15)),TRUE,FALSE))</f>
        <v/>
      </c>
      <c r="T7776" s="77" t="str">
        <f>IF(O7776="","",IF(OR(VALUE(LEFT(O7776,2))&gt;IF(RIGHT(J7776,1)="M",7,19),AND(OR(LEFT(O7776,2)={"07","19"}),VALUE(RIGHT(O7776,2))&gt;5)),TRUE,FALSE))</f>
        <v/>
      </c>
    </row>
    <row r="7777" spans="12:20" x14ac:dyDescent="0.25">
      <c r="L7777" s="75">
        <f>COUNTIF($B$2:B7777,B7777)</f>
        <v>0</v>
      </c>
      <c r="M7777" s="75">
        <f>COUNTIF($L$2:L7777,4)</f>
        <v>42</v>
      </c>
      <c r="N7777" s="76" t="str">
        <f t="shared" si="609"/>
        <v>0</v>
      </c>
      <c r="O7777" s="76" t="str">
        <f t="shared" si="605"/>
        <v/>
      </c>
      <c r="P7777" s="75" t="str">
        <f t="shared" si="606"/>
        <v/>
      </c>
      <c r="Q7777" s="77" t="str">
        <f t="shared" si="607"/>
        <v/>
      </c>
      <c r="R7777" s="77" t="str">
        <f t="shared" si="608"/>
        <v/>
      </c>
      <c r="S7777" s="77" t="str">
        <f>IF(O7777="","",IF(OR(VALUE(LEFT(O7777,2))&gt;IF(RIGHT(J7777,1)="M",7,19),AND(OR(LEFT(O7777,2)={"07","19"}),VALUE(RIGHT(O7777,2))&gt;15)),TRUE,FALSE))</f>
        <v/>
      </c>
      <c r="T7777" s="77" t="str">
        <f>IF(O7777="","",IF(OR(VALUE(LEFT(O7777,2))&gt;IF(RIGHT(J7777,1)="M",7,19),AND(OR(LEFT(O7777,2)={"07","19"}),VALUE(RIGHT(O7777,2))&gt;5)),TRUE,FALSE))</f>
        <v/>
      </c>
    </row>
    <row r="7778" spans="12:20" x14ac:dyDescent="0.25">
      <c r="L7778" s="75">
        <f>COUNTIF($B$2:B7778,B7778)</f>
        <v>0</v>
      </c>
      <c r="M7778" s="75">
        <f>COUNTIF($L$2:L7778,4)</f>
        <v>42</v>
      </c>
      <c r="N7778" s="76" t="str">
        <f t="shared" si="609"/>
        <v>0</v>
      </c>
      <c r="O7778" s="76" t="str">
        <f t="shared" si="605"/>
        <v/>
      </c>
      <c r="P7778" s="75" t="str">
        <f t="shared" si="606"/>
        <v/>
      </c>
      <c r="Q7778" s="77" t="str">
        <f t="shared" si="607"/>
        <v/>
      </c>
      <c r="R7778" s="77" t="str">
        <f t="shared" si="608"/>
        <v/>
      </c>
      <c r="S7778" s="77" t="str">
        <f>IF(O7778="","",IF(OR(VALUE(LEFT(O7778,2))&gt;IF(RIGHT(J7778,1)="M",7,19),AND(OR(LEFT(O7778,2)={"07","19"}),VALUE(RIGHT(O7778,2))&gt;15)),TRUE,FALSE))</f>
        <v/>
      </c>
      <c r="T7778" s="77" t="str">
        <f>IF(O7778="","",IF(OR(VALUE(LEFT(O7778,2))&gt;IF(RIGHT(J7778,1)="M",7,19),AND(OR(LEFT(O7778,2)={"07","19"}),VALUE(RIGHT(O7778,2))&gt;5)),TRUE,FALSE))</f>
        <v/>
      </c>
    </row>
    <row r="7779" spans="12:20" x14ac:dyDescent="0.25">
      <c r="L7779" s="75">
        <f>COUNTIF($B$2:B7779,B7779)</f>
        <v>0</v>
      </c>
      <c r="M7779" s="75">
        <f>COUNTIF($L$2:L7779,4)</f>
        <v>42</v>
      </c>
      <c r="N7779" s="76" t="str">
        <f t="shared" si="609"/>
        <v>0</v>
      </c>
      <c r="O7779" s="76" t="str">
        <f t="shared" si="605"/>
        <v/>
      </c>
      <c r="P7779" s="75" t="str">
        <f t="shared" si="606"/>
        <v/>
      </c>
      <c r="Q7779" s="77" t="str">
        <f t="shared" si="607"/>
        <v/>
      </c>
      <c r="R7779" s="77" t="str">
        <f t="shared" si="608"/>
        <v/>
      </c>
      <c r="S7779" s="77" t="str">
        <f>IF(O7779="","",IF(OR(VALUE(LEFT(O7779,2))&gt;IF(RIGHT(J7779,1)="M",7,19),AND(OR(LEFT(O7779,2)={"07","19"}),VALUE(RIGHT(O7779,2))&gt;15)),TRUE,FALSE))</f>
        <v/>
      </c>
      <c r="T7779" s="77" t="str">
        <f>IF(O7779="","",IF(OR(VALUE(LEFT(O7779,2))&gt;IF(RIGHT(J7779,1)="M",7,19),AND(OR(LEFT(O7779,2)={"07","19"}),VALUE(RIGHT(O7779,2))&gt;5)),TRUE,FALSE))</f>
        <v/>
      </c>
    </row>
    <row r="7780" spans="12:20" x14ac:dyDescent="0.25">
      <c r="L7780" s="75">
        <f>COUNTIF($B$2:B7780,B7780)</f>
        <v>0</v>
      </c>
      <c r="M7780" s="75">
        <f>COUNTIF($L$2:L7780,4)</f>
        <v>42</v>
      </c>
      <c r="N7780" s="76" t="str">
        <f t="shared" si="609"/>
        <v>0</v>
      </c>
      <c r="O7780" s="76" t="str">
        <f t="shared" si="605"/>
        <v/>
      </c>
      <c r="P7780" s="75" t="str">
        <f t="shared" si="606"/>
        <v/>
      </c>
      <c r="Q7780" s="77" t="str">
        <f t="shared" si="607"/>
        <v/>
      </c>
      <c r="R7780" s="77" t="str">
        <f t="shared" si="608"/>
        <v/>
      </c>
      <c r="S7780" s="77" t="str">
        <f>IF(O7780="","",IF(OR(VALUE(LEFT(O7780,2))&gt;IF(RIGHT(J7780,1)="M",7,19),AND(OR(LEFT(O7780,2)={"07","19"}),VALUE(RIGHT(O7780,2))&gt;15)),TRUE,FALSE))</f>
        <v/>
      </c>
      <c r="T7780" s="77" t="str">
        <f>IF(O7780="","",IF(OR(VALUE(LEFT(O7780,2))&gt;IF(RIGHT(J7780,1)="M",7,19),AND(OR(LEFT(O7780,2)={"07","19"}),VALUE(RIGHT(O7780,2))&gt;5)),TRUE,FALSE))</f>
        <v/>
      </c>
    </row>
    <row r="7781" spans="12:20" x14ac:dyDescent="0.25">
      <c r="L7781" s="75">
        <f>COUNTIF($B$2:B7781,B7781)</f>
        <v>0</v>
      </c>
      <c r="M7781" s="75">
        <f>COUNTIF($L$2:L7781,4)</f>
        <v>42</v>
      </c>
      <c r="N7781" s="76" t="str">
        <f t="shared" si="609"/>
        <v>0</v>
      </c>
      <c r="O7781" s="76" t="str">
        <f t="shared" si="605"/>
        <v/>
      </c>
      <c r="P7781" s="75" t="str">
        <f t="shared" si="606"/>
        <v/>
      </c>
      <c r="Q7781" s="77" t="str">
        <f t="shared" si="607"/>
        <v/>
      </c>
      <c r="R7781" s="77" t="str">
        <f t="shared" si="608"/>
        <v/>
      </c>
      <c r="S7781" s="77" t="str">
        <f>IF(O7781="","",IF(OR(VALUE(LEFT(O7781,2))&gt;IF(RIGHT(J7781,1)="M",7,19),AND(OR(LEFT(O7781,2)={"07","19"}),VALUE(RIGHT(O7781,2))&gt;15)),TRUE,FALSE))</f>
        <v/>
      </c>
      <c r="T7781" s="77" t="str">
        <f>IF(O7781="","",IF(OR(VALUE(LEFT(O7781,2))&gt;IF(RIGHT(J7781,1)="M",7,19),AND(OR(LEFT(O7781,2)={"07","19"}),VALUE(RIGHT(O7781,2))&gt;5)),TRUE,FALSE))</f>
        <v/>
      </c>
    </row>
    <row r="7782" spans="12:20" x14ac:dyDescent="0.25">
      <c r="L7782" s="75">
        <f>COUNTIF($B$2:B7782,B7782)</f>
        <v>0</v>
      </c>
      <c r="M7782" s="75">
        <f>COUNTIF($L$2:L7782,4)</f>
        <v>42</v>
      </c>
      <c r="N7782" s="76" t="str">
        <f t="shared" si="609"/>
        <v>0</v>
      </c>
      <c r="O7782" s="76" t="str">
        <f t="shared" si="605"/>
        <v/>
      </c>
      <c r="P7782" s="75" t="str">
        <f t="shared" si="606"/>
        <v/>
      </c>
      <c r="Q7782" s="77" t="str">
        <f t="shared" si="607"/>
        <v/>
      </c>
      <c r="R7782" s="77" t="str">
        <f t="shared" si="608"/>
        <v/>
      </c>
      <c r="S7782" s="77" t="str">
        <f>IF(O7782="","",IF(OR(VALUE(LEFT(O7782,2))&gt;IF(RIGHT(J7782,1)="M",7,19),AND(OR(LEFT(O7782,2)={"07","19"}),VALUE(RIGHT(O7782,2))&gt;15)),TRUE,FALSE))</f>
        <v/>
      </c>
      <c r="T7782" s="77" t="str">
        <f>IF(O7782="","",IF(OR(VALUE(LEFT(O7782,2))&gt;IF(RIGHT(J7782,1)="M",7,19),AND(OR(LEFT(O7782,2)={"07","19"}),VALUE(RIGHT(O7782,2))&gt;5)),TRUE,FALSE))</f>
        <v/>
      </c>
    </row>
    <row r="7783" spans="12:20" x14ac:dyDescent="0.25">
      <c r="L7783" s="75">
        <f>COUNTIF($B$2:B7783,B7783)</f>
        <v>0</v>
      </c>
      <c r="M7783" s="75">
        <f>COUNTIF($L$2:L7783,4)</f>
        <v>42</v>
      </c>
      <c r="N7783" s="76" t="str">
        <f t="shared" si="609"/>
        <v>0</v>
      </c>
      <c r="O7783" s="76" t="str">
        <f t="shared" si="605"/>
        <v/>
      </c>
      <c r="P7783" s="75" t="str">
        <f t="shared" si="606"/>
        <v/>
      </c>
      <c r="Q7783" s="77" t="str">
        <f t="shared" si="607"/>
        <v/>
      </c>
      <c r="R7783" s="77" t="str">
        <f t="shared" si="608"/>
        <v/>
      </c>
      <c r="S7783" s="77" t="str">
        <f>IF(O7783="","",IF(OR(VALUE(LEFT(O7783,2))&gt;IF(RIGHT(J7783,1)="M",7,19),AND(OR(LEFT(O7783,2)={"07","19"}),VALUE(RIGHT(O7783,2))&gt;15)),TRUE,FALSE))</f>
        <v/>
      </c>
      <c r="T7783" s="77" t="str">
        <f>IF(O7783="","",IF(OR(VALUE(LEFT(O7783,2))&gt;IF(RIGHT(J7783,1)="M",7,19),AND(OR(LEFT(O7783,2)={"07","19"}),VALUE(RIGHT(O7783,2))&gt;5)),TRUE,FALSE))</f>
        <v/>
      </c>
    </row>
    <row r="7784" spans="12:20" x14ac:dyDescent="0.25">
      <c r="L7784" s="75">
        <f>COUNTIF($B$2:B7784,B7784)</f>
        <v>0</v>
      </c>
      <c r="M7784" s="75">
        <f>COUNTIF($L$2:L7784,4)</f>
        <v>42</v>
      </c>
      <c r="N7784" s="76" t="str">
        <f t="shared" si="609"/>
        <v>0</v>
      </c>
      <c r="O7784" s="76" t="str">
        <f t="shared" si="605"/>
        <v/>
      </c>
      <c r="P7784" s="75" t="str">
        <f t="shared" si="606"/>
        <v/>
      </c>
      <c r="Q7784" s="77" t="str">
        <f t="shared" si="607"/>
        <v/>
      </c>
      <c r="R7784" s="77" t="str">
        <f t="shared" si="608"/>
        <v/>
      </c>
      <c r="S7784" s="77" t="str">
        <f>IF(O7784="","",IF(OR(VALUE(LEFT(O7784,2))&gt;IF(RIGHT(J7784,1)="M",7,19),AND(OR(LEFT(O7784,2)={"07","19"}),VALUE(RIGHT(O7784,2))&gt;15)),TRUE,FALSE))</f>
        <v/>
      </c>
      <c r="T7784" s="77" t="str">
        <f>IF(O7784="","",IF(OR(VALUE(LEFT(O7784,2))&gt;IF(RIGHT(J7784,1)="M",7,19),AND(OR(LEFT(O7784,2)={"07","19"}),VALUE(RIGHT(O7784,2))&gt;5)),TRUE,FALSE))</f>
        <v/>
      </c>
    </row>
    <row r="7785" spans="12:20" x14ac:dyDescent="0.25">
      <c r="L7785" s="75">
        <f>COUNTIF($B$2:B7785,B7785)</f>
        <v>0</v>
      </c>
      <c r="M7785" s="75">
        <f>COUNTIF($L$2:L7785,4)</f>
        <v>42</v>
      </c>
      <c r="N7785" s="76" t="str">
        <f t="shared" si="609"/>
        <v>0</v>
      </c>
      <c r="O7785" s="76" t="str">
        <f t="shared" si="605"/>
        <v/>
      </c>
      <c r="P7785" s="75" t="str">
        <f t="shared" si="606"/>
        <v/>
      </c>
      <c r="Q7785" s="77" t="str">
        <f t="shared" si="607"/>
        <v/>
      </c>
      <c r="R7785" s="77" t="str">
        <f t="shared" si="608"/>
        <v/>
      </c>
      <c r="S7785" s="77" t="str">
        <f>IF(O7785="","",IF(OR(VALUE(LEFT(O7785,2))&gt;IF(RIGHT(J7785,1)="M",7,19),AND(OR(LEFT(O7785,2)={"07","19"}),VALUE(RIGHT(O7785,2))&gt;15)),TRUE,FALSE))</f>
        <v/>
      </c>
      <c r="T7785" s="77" t="str">
        <f>IF(O7785="","",IF(OR(VALUE(LEFT(O7785,2))&gt;IF(RIGHT(J7785,1)="M",7,19),AND(OR(LEFT(O7785,2)={"07","19"}),VALUE(RIGHT(O7785,2))&gt;5)),TRUE,FALSE))</f>
        <v/>
      </c>
    </row>
    <row r="7786" spans="12:20" x14ac:dyDescent="0.25">
      <c r="L7786" s="75">
        <f>COUNTIF($B$2:B7786,B7786)</f>
        <v>0</v>
      </c>
      <c r="M7786" s="75">
        <f>COUNTIF($L$2:L7786,4)</f>
        <v>42</v>
      </c>
      <c r="N7786" s="76" t="str">
        <f t="shared" si="609"/>
        <v>0</v>
      </c>
      <c r="O7786" s="76" t="str">
        <f t="shared" si="605"/>
        <v/>
      </c>
      <c r="P7786" s="75" t="str">
        <f t="shared" si="606"/>
        <v/>
      </c>
      <c r="Q7786" s="77" t="str">
        <f t="shared" si="607"/>
        <v/>
      </c>
      <c r="R7786" s="77" t="str">
        <f t="shared" si="608"/>
        <v/>
      </c>
      <c r="S7786" s="77" t="str">
        <f>IF(O7786="","",IF(OR(VALUE(LEFT(O7786,2))&gt;IF(RIGHT(J7786,1)="M",7,19),AND(OR(LEFT(O7786,2)={"07","19"}),VALUE(RIGHT(O7786,2))&gt;15)),TRUE,FALSE))</f>
        <v/>
      </c>
      <c r="T7786" s="77" t="str">
        <f>IF(O7786="","",IF(OR(VALUE(LEFT(O7786,2))&gt;IF(RIGHT(J7786,1)="M",7,19),AND(OR(LEFT(O7786,2)={"07","19"}),VALUE(RIGHT(O7786,2))&gt;5)),TRUE,FALSE))</f>
        <v/>
      </c>
    </row>
    <row r="7787" spans="12:20" x14ac:dyDescent="0.25">
      <c r="L7787" s="75">
        <f>COUNTIF($B$2:B7787,B7787)</f>
        <v>0</v>
      </c>
      <c r="M7787" s="75">
        <f>COUNTIF($L$2:L7787,4)</f>
        <v>42</v>
      </c>
      <c r="N7787" s="76" t="str">
        <f t="shared" si="609"/>
        <v>0</v>
      </c>
      <c r="O7787" s="76" t="str">
        <f t="shared" si="605"/>
        <v/>
      </c>
      <c r="P7787" s="75" t="str">
        <f t="shared" si="606"/>
        <v/>
      </c>
      <c r="Q7787" s="77" t="str">
        <f t="shared" si="607"/>
        <v/>
      </c>
      <c r="R7787" s="77" t="str">
        <f t="shared" si="608"/>
        <v/>
      </c>
      <c r="S7787" s="77" t="str">
        <f>IF(O7787="","",IF(OR(VALUE(LEFT(O7787,2))&gt;IF(RIGHT(J7787,1)="M",7,19),AND(OR(LEFT(O7787,2)={"07","19"}),VALUE(RIGHT(O7787,2))&gt;15)),TRUE,FALSE))</f>
        <v/>
      </c>
      <c r="T7787" s="77" t="str">
        <f>IF(O7787="","",IF(OR(VALUE(LEFT(O7787,2))&gt;IF(RIGHT(J7787,1)="M",7,19),AND(OR(LEFT(O7787,2)={"07","19"}),VALUE(RIGHT(O7787,2))&gt;5)),TRUE,FALSE))</f>
        <v/>
      </c>
    </row>
    <row r="7788" spans="12:20" x14ac:dyDescent="0.25">
      <c r="L7788" s="75">
        <f>COUNTIF($B$2:B7788,B7788)</f>
        <v>0</v>
      </c>
      <c r="M7788" s="75">
        <f>COUNTIF($L$2:L7788,4)</f>
        <v>42</v>
      </c>
      <c r="N7788" s="76" t="str">
        <f t="shared" si="609"/>
        <v>0</v>
      </c>
      <c r="O7788" s="76" t="str">
        <f t="shared" si="605"/>
        <v/>
      </c>
      <c r="P7788" s="75" t="str">
        <f t="shared" si="606"/>
        <v/>
      </c>
      <c r="Q7788" s="77" t="str">
        <f t="shared" si="607"/>
        <v/>
      </c>
      <c r="R7788" s="77" t="str">
        <f t="shared" si="608"/>
        <v/>
      </c>
      <c r="S7788" s="77" t="str">
        <f>IF(O7788="","",IF(OR(VALUE(LEFT(O7788,2))&gt;IF(RIGHT(J7788,1)="M",7,19),AND(OR(LEFT(O7788,2)={"07","19"}),VALUE(RIGHT(O7788,2))&gt;15)),TRUE,FALSE))</f>
        <v/>
      </c>
      <c r="T7788" s="77" t="str">
        <f>IF(O7788="","",IF(OR(VALUE(LEFT(O7788,2))&gt;IF(RIGHT(J7788,1)="M",7,19),AND(OR(LEFT(O7788,2)={"07","19"}),VALUE(RIGHT(O7788,2))&gt;5)),TRUE,FALSE))</f>
        <v/>
      </c>
    </row>
    <row r="7789" spans="12:20" x14ac:dyDescent="0.25">
      <c r="L7789" s="75">
        <f>COUNTIF($B$2:B7789,B7789)</f>
        <v>0</v>
      </c>
      <c r="M7789" s="75">
        <f>COUNTIF($L$2:L7789,4)</f>
        <v>42</v>
      </c>
      <c r="N7789" s="76" t="str">
        <f t="shared" si="609"/>
        <v>0</v>
      </c>
      <c r="O7789" s="76" t="str">
        <f t="shared" si="605"/>
        <v/>
      </c>
      <c r="P7789" s="75" t="str">
        <f t="shared" si="606"/>
        <v/>
      </c>
      <c r="Q7789" s="77" t="str">
        <f t="shared" si="607"/>
        <v/>
      </c>
      <c r="R7789" s="77" t="str">
        <f t="shared" si="608"/>
        <v/>
      </c>
      <c r="S7789" s="77" t="str">
        <f>IF(O7789="","",IF(OR(VALUE(LEFT(O7789,2))&gt;IF(RIGHT(J7789,1)="M",7,19),AND(OR(LEFT(O7789,2)={"07","19"}),VALUE(RIGHT(O7789,2))&gt;15)),TRUE,FALSE))</f>
        <v/>
      </c>
      <c r="T7789" s="77" t="str">
        <f>IF(O7789="","",IF(OR(VALUE(LEFT(O7789,2))&gt;IF(RIGHT(J7789,1)="M",7,19),AND(OR(LEFT(O7789,2)={"07","19"}),VALUE(RIGHT(O7789,2))&gt;5)),TRUE,FALSE))</f>
        <v/>
      </c>
    </row>
    <row r="7790" spans="12:20" x14ac:dyDescent="0.25">
      <c r="L7790" s="75">
        <f>COUNTIF($B$2:B7790,B7790)</f>
        <v>0</v>
      </c>
      <c r="M7790" s="75">
        <f>COUNTIF($L$2:L7790,4)</f>
        <v>42</v>
      </c>
      <c r="N7790" s="76" t="str">
        <f t="shared" si="609"/>
        <v>0</v>
      </c>
      <c r="O7790" s="76" t="str">
        <f t="shared" si="605"/>
        <v/>
      </c>
      <c r="P7790" s="75" t="str">
        <f t="shared" si="606"/>
        <v/>
      </c>
      <c r="Q7790" s="77" t="str">
        <f t="shared" si="607"/>
        <v/>
      </c>
      <c r="R7790" s="77" t="str">
        <f t="shared" si="608"/>
        <v/>
      </c>
      <c r="S7790" s="77" t="str">
        <f>IF(O7790="","",IF(OR(VALUE(LEFT(O7790,2))&gt;IF(RIGHT(J7790,1)="M",7,19),AND(OR(LEFT(O7790,2)={"07","19"}),VALUE(RIGHT(O7790,2))&gt;15)),TRUE,FALSE))</f>
        <v/>
      </c>
      <c r="T7790" s="77" t="str">
        <f>IF(O7790="","",IF(OR(VALUE(LEFT(O7790,2))&gt;IF(RIGHT(J7790,1)="M",7,19),AND(OR(LEFT(O7790,2)={"07","19"}),VALUE(RIGHT(O7790,2))&gt;5)),TRUE,FALSE))</f>
        <v/>
      </c>
    </row>
    <row r="7791" spans="12:20" x14ac:dyDescent="0.25">
      <c r="L7791" s="75">
        <f>COUNTIF($B$2:B7791,B7791)</f>
        <v>0</v>
      </c>
      <c r="M7791" s="75">
        <f>COUNTIF($L$2:L7791,4)</f>
        <v>42</v>
      </c>
      <c r="N7791" s="76" t="str">
        <f t="shared" si="609"/>
        <v>0</v>
      </c>
      <c r="O7791" s="76" t="str">
        <f t="shared" si="605"/>
        <v/>
      </c>
      <c r="P7791" s="75" t="str">
        <f t="shared" si="606"/>
        <v/>
      </c>
      <c r="Q7791" s="77" t="str">
        <f t="shared" si="607"/>
        <v/>
      </c>
      <c r="R7791" s="77" t="str">
        <f t="shared" si="608"/>
        <v/>
      </c>
      <c r="S7791" s="77" t="str">
        <f>IF(O7791="","",IF(OR(VALUE(LEFT(O7791,2))&gt;IF(RIGHT(J7791,1)="M",7,19),AND(OR(LEFT(O7791,2)={"07","19"}),VALUE(RIGHT(O7791,2))&gt;15)),TRUE,FALSE))</f>
        <v/>
      </c>
      <c r="T7791" s="77" t="str">
        <f>IF(O7791="","",IF(OR(VALUE(LEFT(O7791,2))&gt;IF(RIGHT(J7791,1)="M",7,19),AND(OR(LEFT(O7791,2)={"07","19"}),VALUE(RIGHT(O7791,2))&gt;5)),TRUE,FALSE))</f>
        <v/>
      </c>
    </row>
    <row r="7792" spans="12:20" x14ac:dyDescent="0.25">
      <c r="L7792" s="75">
        <f>COUNTIF($B$2:B7792,B7792)</f>
        <v>0</v>
      </c>
      <c r="M7792" s="75">
        <f>COUNTIF($L$2:L7792,4)</f>
        <v>42</v>
      </c>
      <c r="N7792" s="76" t="str">
        <f t="shared" si="609"/>
        <v>0</v>
      </c>
      <c r="O7792" s="76" t="str">
        <f t="shared" si="605"/>
        <v/>
      </c>
      <c r="P7792" s="75" t="str">
        <f t="shared" si="606"/>
        <v/>
      </c>
      <c r="Q7792" s="77" t="str">
        <f t="shared" si="607"/>
        <v/>
      </c>
      <c r="R7792" s="77" t="str">
        <f t="shared" si="608"/>
        <v/>
      </c>
      <c r="S7792" s="77" t="str">
        <f>IF(O7792="","",IF(OR(VALUE(LEFT(O7792,2))&gt;IF(RIGHT(J7792,1)="M",7,19),AND(OR(LEFT(O7792,2)={"07","19"}),VALUE(RIGHT(O7792,2))&gt;15)),TRUE,FALSE))</f>
        <v/>
      </c>
      <c r="T7792" s="77" t="str">
        <f>IF(O7792="","",IF(OR(VALUE(LEFT(O7792,2))&gt;IF(RIGHT(J7792,1)="M",7,19),AND(OR(LEFT(O7792,2)={"07","19"}),VALUE(RIGHT(O7792,2))&gt;5)),TRUE,FALSE))</f>
        <v/>
      </c>
    </row>
    <row r="7793" spans="12:20" x14ac:dyDescent="0.25">
      <c r="L7793" s="75">
        <f>COUNTIF($B$2:B7793,B7793)</f>
        <v>0</v>
      </c>
      <c r="M7793" s="75">
        <f>COUNTIF($L$2:L7793,4)</f>
        <v>42</v>
      </c>
      <c r="N7793" s="76" t="str">
        <f t="shared" si="609"/>
        <v>0</v>
      </c>
      <c r="O7793" s="76" t="str">
        <f t="shared" si="605"/>
        <v/>
      </c>
      <c r="P7793" s="75" t="str">
        <f t="shared" si="606"/>
        <v/>
      </c>
      <c r="Q7793" s="77" t="str">
        <f t="shared" si="607"/>
        <v/>
      </c>
      <c r="R7793" s="77" t="str">
        <f t="shared" si="608"/>
        <v/>
      </c>
      <c r="S7793" s="77" t="str">
        <f>IF(O7793="","",IF(OR(VALUE(LEFT(O7793,2))&gt;IF(RIGHT(J7793,1)="M",7,19),AND(OR(LEFT(O7793,2)={"07","19"}),VALUE(RIGHT(O7793,2))&gt;15)),TRUE,FALSE))</f>
        <v/>
      </c>
      <c r="T7793" s="77" t="str">
        <f>IF(O7793="","",IF(OR(VALUE(LEFT(O7793,2))&gt;IF(RIGHT(J7793,1)="M",7,19),AND(OR(LEFT(O7793,2)={"07","19"}),VALUE(RIGHT(O7793,2))&gt;5)),TRUE,FALSE))</f>
        <v/>
      </c>
    </row>
    <row r="7794" spans="12:20" x14ac:dyDescent="0.25">
      <c r="L7794" s="75">
        <f>COUNTIF($B$2:B7794,B7794)</f>
        <v>0</v>
      </c>
      <c r="M7794" s="75">
        <f>COUNTIF($L$2:L7794,4)</f>
        <v>42</v>
      </c>
      <c r="N7794" s="76" t="str">
        <f t="shared" si="609"/>
        <v>0</v>
      </c>
      <c r="O7794" s="76" t="str">
        <f t="shared" si="605"/>
        <v/>
      </c>
      <c r="P7794" s="75" t="str">
        <f t="shared" si="606"/>
        <v/>
      </c>
      <c r="Q7794" s="77" t="str">
        <f t="shared" si="607"/>
        <v/>
      </c>
      <c r="R7794" s="77" t="str">
        <f t="shared" si="608"/>
        <v/>
      </c>
      <c r="S7794" s="77" t="str">
        <f>IF(O7794="","",IF(OR(VALUE(LEFT(O7794,2))&gt;IF(RIGHT(J7794,1)="M",7,19),AND(OR(LEFT(O7794,2)={"07","19"}),VALUE(RIGHT(O7794,2))&gt;15)),TRUE,FALSE))</f>
        <v/>
      </c>
      <c r="T7794" s="77" t="str">
        <f>IF(O7794="","",IF(OR(VALUE(LEFT(O7794,2))&gt;IF(RIGHT(J7794,1)="M",7,19),AND(OR(LEFT(O7794,2)={"07","19"}),VALUE(RIGHT(O7794,2))&gt;5)),TRUE,FALSE))</f>
        <v/>
      </c>
    </row>
    <row r="7795" spans="12:20" x14ac:dyDescent="0.25">
      <c r="L7795" s="75">
        <f>COUNTIF($B$2:B7795,B7795)</f>
        <v>0</v>
      </c>
      <c r="M7795" s="75">
        <f>COUNTIF($L$2:L7795,4)</f>
        <v>42</v>
      </c>
      <c r="N7795" s="76" t="str">
        <f t="shared" si="609"/>
        <v>0</v>
      </c>
      <c r="O7795" s="76" t="str">
        <f t="shared" si="605"/>
        <v/>
      </c>
      <c r="P7795" s="75" t="str">
        <f t="shared" si="606"/>
        <v/>
      </c>
      <c r="Q7795" s="77" t="str">
        <f t="shared" si="607"/>
        <v/>
      </c>
      <c r="R7795" s="77" t="str">
        <f t="shared" si="608"/>
        <v/>
      </c>
      <c r="S7795" s="77" t="str">
        <f>IF(O7795="","",IF(OR(VALUE(LEFT(O7795,2))&gt;IF(RIGHT(J7795,1)="M",7,19),AND(OR(LEFT(O7795,2)={"07","19"}),VALUE(RIGHT(O7795,2))&gt;15)),TRUE,FALSE))</f>
        <v/>
      </c>
      <c r="T7795" s="77" t="str">
        <f>IF(O7795="","",IF(OR(VALUE(LEFT(O7795,2))&gt;IF(RIGHT(J7795,1)="M",7,19),AND(OR(LEFT(O7795,2)={"07","19"}),VALUE(RIGHT(O7795,2))&gt;5)),TRUE,FALSE))</f>
        <v/>
      </c>
    </row>
    <row r="7796" spans="12:20" x14ac:dyDescent="0.25">
      <c r="L7796" s="75">
        <f>COUNTIF($B$2:B7796,B7796)</f>
        <v>0</v>
      </c>
      <c r="M7796" s="75">
        <f>COUNTIF($L$2:L7796,4)</f>
        <v>42</v>
      </c>
      <c r="N7796" s="76" t="str">
        <f t="shared" si="609"/>
        <v>0</v>
      </c>
      <c r="O7796" s="76" t="str">
        <f t="shared" si="605"/>
        <v/>
      </c>
      <c r="P7796" s="75" t="str">
        <f t="shared" si="606"/>
        <v/>
      </c>
      <c r="Q7796" s="77" t="str">
        <f t="shared" si="607"/>
        <v/>
      </c>
      <c r="R7796" s="77" t="str">
        <f t="shared" si="608"/>
        <v/>
      </c>
      <c r="S7796" s="77" t="str">
        <f>IF(O7796="","",IF(OR(VALUE(LEFT(O7796,2))&gt;IF(RIGHT(J7796,1)="M",7,19),AND(OR(LEFT(O7796,2)={"07","19"}),VALUE(RIGHT(O7796,2))&gt;15)),TRUE,FALSE))</f>
        <v/>
      </c>
      <c r="T7796" s="77" t="str">
        <f>IF(O7796="","",IF(OR(VALUE(LEFT(O7796,2))&gt;IF(RIGHT(J7796,1)="M",7,19),AND(OR(LEFT(O7796,2)={"07","19"}),VALUE(RIGHT(O7796,2))&gt;5)),TRUE,FALSE))</f>
        <v/>
      </c>
    </row>
    <row r="7797" spans="12:20" x14ac:dyDescent="0.25">
      <c r="L7797" s="75">
        <f>COUNTIF($B$2:B7797,B7797)</f>
        <v>0</v>
      </c>
      <c r="M7797" s="75">
        <f>COUNTIF($L$2:L7797,4)</f>
        <v>42</v>
      </c>
      <c r="N7797" s="76" t="str">
        <f t="shared" si="609"/>
        <v>0</v>
      </c>
      <c r="O7797" s="76" t="str">
        <f t="shared" si="605"/>
        <v/>
      </c>
      <c r="P7797" s="75" t="str">
        <f t="shared" si="606"/>
        <v/>
      </c>
      <c r="Q7797" s="77" t="str">
        <f t="shared" si="607"/>
        <v/>
      </c>
      <c r="R7797" s="77" t="str">
        <f t="shared" si="608"/>
        <v/>
      </c>
      <c r="S7797" s="77" t="str">
        <f>IF(O7797="","",IF(OR(VALUE(LEFT(O7797,2))&gt;IF(RIGHT(J7797,1)="M",7,19),AND(OR(LEFT(O7797,2)={"07","19"}),VALUE(RIGHT(O7797,2))&gt;15)),TRUE,FALSE))</f>
        <v/>
      </c>
      <c r="T7797" s="77" t="str">
        <f>IF(O7797="","",IF(OR(VALUE(LEFT(O7797,2))&gt;IF(RIGHT(J7797,1)="M",7,19),AND(OR(LEFT(O7797,2)={"07","19"}),VALUE(RIGHT(O7797,2))&gt;5)),TRUE,FALSE))</f>
        <v/>
      </c>
    </row>
    <row r="7798" spans="12:20" x14ac:dyDescent="0.25">
      <c r="L7798" s="75">
        <f>COUNTIF($B$2:B7798,B7798)</f>
        <v>0</v>
      </c>
      <c r="M7798" s="75">
        <f>COUNTIF($L$2:L7798,4)</f>
        <v>42</v>
      </c>
      <c r="N7798" s="76" t="str">
        <f t="shared" si="609"/>
        <v>0</v>
      </c>
      <c r="O7798" s="76" t="str">
        <f t="shared" si="605"/>
        <v/>
      </c>
      <c r="P7798" s="75" t="str">
        <f t="shared" si="606"/>
        <v/>
      </c>
      <c r="Q7798" s="77" t="str">
        <f t="shared" si="607"/>
        <v/>
      </c>
      <c r="R7798" s="77" t="str">
        <f t="shared" si="608"/>
        <v/>
      </c>
      <c r="S7798" s="77" t="str">
        <f>IF(O7798="","",IF(OR(VALUE(LEFT(O7798,2))&gt;IF(RIGHT(J7798,1)="M",7,19),AND(OR(LEFT(O7798,2)={"07","19"}),VALUE(RIGHT(O7798,2))&gt;15)),TRUE,FALSE))</f>
        <v/>
      </c>
      <c r="T7798" s="77" t="str">
        <f>IF(O7798="","",IF(OR(VALUE(LEFT(O7798,2))&gt;IF(RIGHT(J7798,1)="M",7,19),AND(OR(LEFT(O7798,2)={"07","19"}),VALUE(RIGHT(O7798,2))&gt;5)),TRUE,FALSE))</f>
        <v/>
      </c>
    </row>
    <row r="7799" spans="12:20" x14ac:dyDescent="0.25">
      <c r="L7799" s="75">
        <f>COUNTIF($B$2:B7799,B7799)</f>
        <v>0</v>
      </c>
      <c r="M7799" s="75">
        <f>COUNTIF($L$2:L7799,4)</f>
        <v>42</v>
      </c>
      <c r="N7799" s="76" t="str">
        <f t="shared" si="609"/>
        <v>0</v>
      </c>
      <c r="O7799" s="76" t="str">
        <f t="shared" si="605"/>
        <v/>
      </c>
      <c r="P7799" s="75" t="str">
        <f t="shared" si="606"/>
        <v/>
      </c>
      <c r="Q7799" s="77" t="str">
        <f t="shared" si="607"/>
        <v/>
      </c>
      <c r="R7799" s="77" t="str">
        <f t="shared" si="608"/>
        <v/>
      </c>
      <c r="S7799" s="77" t="str">
        <f>IF(O7799="","",IF(OR(VALUE(LEFT(O7799,2))&gt;IF(RIGHT(J7799,1)="M",7,19),AND(OR(LEFT(O7799,2)={"07","19"}),VALUE(RIGHT(O7799,2))&gt;15)),TRUE,FALSE))</f>
        <v/>
      </c>
      <c r="T7799" s="77" t="str">
        <f>IF(O7799="","",IF(OR(VALUE(LEFT(O7799,2))&gt;IF(RIGHT(J7799,1)="M",7,19),AND(OR(LEFT(O7799,2)={"07","19"}),VALUE(RIGHT(O7799,2))&gt;5)),TRUE,FALSE))</f>
        <v/>
      </c>
    </row>
    <row r="7800" spans="12:20" x14ac:dyDescent="0.25">
      <c r="L7800" s="75">
        <f>COUNTIF($B$2:B7800,B7800)</f>
        <v>0</v>
      </c>
      <c r="M7800" s="75">
        <f>COUNTIF($L$2:L7800,4)</f>
        <v>42</v>
      </c>
      <c r="N7800" s="76" t="str">
        <f t="shared" si="609"/>
        <v>0</v>
      </c>
      <c r="O7800" s="76" t="str">
        <f t="shared" si="605"/>
        <v/>
      </c>
      <c r="P7800" s="75" t="str">
        <f t="shared" si="606"/>
        <v/>
      </c>
      <c r="Q7800" s="77" t="str">
        <f t="shared" si="607"/>
        <v/>
      </c>
      <c r="R7800" s="77" t="str">
        <f t="shared" si="608"/>
        <v/>
      </c>
      <c r="S7800" s="77" t="str">
        <f>IF(O7800="","",IF(OR(VALUE(LEFT(O7800,2))&gt;IF(RIGHT(J7800,1)="M",7,19),AND(OR(LEFT(O7800,2)={"07","19"}),VALUE(RIGHT(O7800,2))&gt;15)),TRUE,FALSE))</f>
        <v/>
      </c>
      <c r="T7800" s="77" t="str">
        <f>IF(O7800="","",IF(OR(VALUE(LEFT(O7800,2))&gt;IF(RIGHT(J7800,1)="M",7,19),AND(OR(LEFT(O7800,2)={"07","19"}),VALUE(RIGHT(O7800,2))&gt;5)),TRUE,FALSE))</f>
        <v/>
      </c>
    </row>
    <row r="7801" spans="12:20" x14ac:dyDescent="0.25">
      <c r="L7801" s="75">
        <f>COUNTIF($B$2:B7801,B7801)</f>
        <v>0</v>
      </c>
      <c r="M7801" s="75">
        <f>COUNTIF($L$2:L7801,4)</f>
        <v>42</v>
      </c>
      <c r="N7801" s="76" t="str">
        <f t="shared" si="609"/>
        <v>0</v>
      </c>
      <c r="O7801" s="76" t="str">
        <f t="shared" si="605"/>
        <v/>
      </c>
      <c r="P7801" s="75" t="str">
        <f t="shared" si="606"/>
        <v/>
      </c>
      <c r="Q7801" s="77" t="str">
        <f t="shared" si="607"/>
        <v/>
      </c>
      <c r="R7801" s="77" t="str">
        <f t="shared" si="608"/>
        <v/>
      </c>
      <c r="S7801" s="77" t="str">
        <f>IF(O7801="","",IF(OR(VALUE(LEFT(O7801,2))&gt;IF(RIGHT(J7801,1)="M",7,19),AND(OR(LEFT(O7801,2)={"07","19"}),VALUE(RIGHT(O7801,2))&gt;15)),TRUE,FALSE))</f>
        <v/>
      </c>
      <c r="T7801" s="77" t="str">
        <f>IF(O7801="","",IF(OR(VALUE(LEFT(O7801,2))&gt;IF(RIGHT(J7801,1)="M",7,19),AND(OR(LEFT(O7801,2)={"07","19"}),VALUE(RIGHT(O7801,2))&gt;5)),TRUE,FALSE))</f>
        <v/>
      </c>
    </row>
    <row r="7802" spans="12:20" x14ac:dyDescent="0.25">
      <c r="L7802" s="75">
        <f>COUNTIF($B$2:B7802,B7802)</f>
        <v>0</v>
      </c>
      <c r="M7802" s="75">
        <f>COUNTIF($L$2:L7802,4)</f>
        <v>42</v>
      </c>
      <c r="N7802" s="76" t="str">
        <f t="shared" si="609"/>
        <v>0</v>
      </c>
      <c r="O7802" s="76" t="str">
        <f t="shared" si="605"/>
        <v/>
      </c>
      <c r="P7802" s="75" t="str">
        <f t="shared" si="606"/>
        <v/>
      </c>
      <c r="Q7802" s="77" t="str">
        <f t="shared" si="607"/>
        <v/>
      </c>
      <c r="R7802" s="77" t="str">
        <f t="shared" si="608"/>
        <v/>
      </c>
      <c r="S7802" s="77" t="str">
        <f>IF(O7802="","",IF(OR(VALUE(LEFT(O7802,2))&gt;IF(RIGHT(J7802,1)="M",7,19),AND(OR(LEFT(O7802,2)={"07","19"}),VALUE(RIGHT(O7802,2))&gt;15)),TRUE,FALSE))</f>
        <v/>
      </c>
      <c r="T7802" s="77" t="str">
        <f>IF(O7802="","",IF(OR(VALUE(LEFT(O7802,2))&gt;IF(RIGHT(J7802,1)="M",7,19),AND(OR(LEFT(O7802,2)={"07","19"}),VALUE(RIGHT(O7802,2))&gt;5)),TRUE,FALSE))</f>
        <v/>
      </c>
    </row>
    <row r="7803" spans="12:20" x14ac:dyDescent="0.25">
      <c r="L7803" s="75">
        <f>COUNTIF($B$2:B7803,B7803)</f>
        <v>0</v>
      </c>
      <c r="M7803" s="75">
        <f>COUNTIF($L$2:L7803,4)</f>
        <v>42</v>
      </c>
      <c r="N7803" s="76" t="str">
        <f t="shared" si="609"/>
        <v>0</v>
      </c>
      <c r="O7803" s="76" t="str">
        <f t="shared" si="605"/>
        <v/>
      </c>
      <c r="P7803" s="75" t="str">
        <f t="shared" si="606"/>
        <v/>
      </c>
      <c r="Q7803" s="77" t="str">
        <f t="shared" si="607"/>
        <v/>
      </c>
      <c r="R7803" s="77" t="str">
        <f t="shared" si="608"/>
        <v/>
      </c>
      <c r="S7803" s="77" t="str">
        <f>IF(O7803="","",IF(OR(VALUE(LEFT(O7803,2))&gt;IF(RIGHT(J7803,1)="M",7,19),AND(OR(LEFT(O7803,2)={"07","19"}),VALUE(RIGHT(O7803,2))&gt;15)),TRUE,FALSE))</f>
        <v/>
      </c>
      <c r="T7803" s="77" t="str">
        <f>IF(O7803="","",IF(OR(VALUE(LEFT(O7803,2))&gt;IF(RIGHT(J7803,1)="M",7,19),AND(OR(LEFT(O7803,2)={"07","19"}),VALUE(RIGHT(O7803,2))&gt;5)),TRUE,FALSE))</f>
        <v/>
      </c>
    </row>
    <row r="7804" spans="12:20" x14ac:dyDescent="0.25">
      <c r="L7804" s="75">
        <f>COUNTIF($B$2:B7804,B7804)</f>
        <v>0</v>
      </c>
      <c r="M7804" s="75">
        <f>COUNTIF($L$2:L7804,4)</f>
        <v>42</v>
      </c>
      <c r="N7804" s="76" t="str">
        <f t="shared" si="609"/>
        <v>0</v>
      </c>
      <c r="O7804" s="76" t="str">
        <f t="shared" si="605"/>
        <v/>
      </c>
      <c r="P7804" s="75" t="str">
        <f t="shared" si="606"/>
        <v/>
      </c>
      <c r="Q7804" s="77" t="str">
        <f t="shared" si="607"/>
        <v/>
      </c>
      <c r="R7804" s="77" t="str">
        <f t="shared" si="608"/>
        <v/>
      </c>
      <c r="S7804" s="77" t="str">
        <f>IF(O7804="","",IF(OR(VALUE(LEFT(O7804,2))&gt;IF(RIGHT(J7804,1)="M",7,19),AND(OR(LEFT(O7804,2)={"07","19"}),VALUE(RIGHT(O7804,2))&gt;15)),TRUE,FALSE))</f>
        <v/>
      </c>
      <c r="T7804" s="77" t="str">
        <f>IF(O7804="","",IF(OR(VALUE(LEFT(O7804,2))&gt;IF(RIGHT(J7804,1)="M",7,19),AND(OR(LEFT(O7804,2)={"07","19"}),VALUE(RIGHT(O7804,2))&gt;5)),TRUE,FALSE))</f>
        <v/>
      </c>
    </row>
    <row r="7805" spans="12:20" x14ac:dyDescent="0.25">
      <c r="L7805" s="75">
        <f>COUNTIF($B$2:B7805,B7805)</f>
        <v>0</v>
      </c>
      <c r="M7805" s="75">
        <f>COUNTIF($L$2:L7805,4)</f>
        <v>42</v>
      </c>
      <c r="N7805" s="76" t="str">
        <f t="shared" si="609"/>
        <v>0</v>
      </c>
      <c r="O7805" s="76" t="str">
        <f t="shared" si="605"/>
        <v/>
      </c>
      <c r="P7805" s="75" t="str">
        <f t="shared" si="606"/>
        <v/>
      </c>
      <c r="Q7805" s="77" t="str">
        <f t="shared" si="607"/>
        <v/>
      </c>
      <c r="R7805" s="77" t="str">
        <f t="shared" si="608"/>
        <v/>
      </c>
      <c r="S7805" s="77" t="str">
        <f>IF(O7805="","",IF(OR(VALUE(LEFT(O7805,2))&gt;IF(RIGHT(J7805,1)="M",7,19),AND(OR(LEFT(O7805,2)={"07","19"}),VALUE(RIGHT(O7805,2))&gt;15)),TRUE,FALSE))</f>
        <v/>
      </c>
      <c r="T7805" s="77" t="str">
        <f>IF(O7805="","",IF(OR(VALUE(LEFT(O7805,2))&gt;IF(RIGHT(J7805,1)="M",7,19),AND(OR(LEFT(O7805,2)={"07","19"}),VALUE(RIGHT(O7805,2))&gt;5)),TRUE,FALSE))</f>
        <v/>
      </c>
    </row>
    <row r="7806" spans="12:20" x14ac:dyDescent="0.25">
      <c r="L7806" s="75">
        <f>COUNTIF($B$2:B7806,B7806)</f>
        <v>0</v>
      </c>
      <c r="M7806" s="75">
        <f>COUNTIF($L$2:L7806,4)</f>
        <v>42</v>
      </c>
      <c r="N7806" s="76" t="str">
        <f t="shared" si="609"/>
        <v>0</v>
      </c>
      <c r="O7806" s="76" t="str">
        <f t="shared" si="605"/>
        <v/>
      </c>
      <c r="P7806" s="75" t="str">
        <f t="shared" si="606"/>
        <v/>
      </c>
      <c r="Q7806" s="77" t="str">
        <f t="shared" si="607"/>
        <v/>
      </c>
      <c r="R7806" s="77" t="str">
        <f t="shared" si="608"/>
        <v/>
      </c>
      <c r="S7806" s="77" t="str">
        <f>IF(O7806="","",IF(OR(VALUE(LEFT(O7806,2))&gt;IF(RIGHT(J7806,1)="M",7,19),AND(OR(LEFT(O7806,2)={"07","19"}),VALUE(RIGHT(O7806,2))&gt;15)),TRUE,FALSE))</f>
        <v/>
      </c>
      <c r="T7806" s="77" t="str">
        <f>IF(O7806="","",IF(OR(VALUE(LEFT(O7806,2))&gt;IF(RIGHT(J7806,1)="M",7,19),AND(OR(LEFT(O7806,2)={"07","19"}),VALUE(RIGHT(O7806,2))&gt;5)),TRUE,FALSE))</f>
        <v/>
      </c>
    </row>
    <row r="7807" spans="12:20" x14ac:dyDescent="0.25">
      <c r="L7807" s="75">
        <f>COUNTIF($B$2:B7807,B7807)</f>
        <v>0</v>
      </c>
      <c r="M7807" s="75">
        <f>COUNTIF($L$2:L7807,4)</f>
        <v>42</v>
      </c>
      <c r="N7807" s="76" t="str">
        <f t="shared" si="609"/>
        <v>0</v>
      </c>
      <c r="O7807" s="76" t="str">
        <f t="shared" si="605"/>
        <v/>
      </c>
      <c r="P7807" s="75" t="str">
        <f t="shared" si="606"/>
        <v/>
      </c>
      <c r="Q7807" s="77" t="str">
        <f t="shared" si="607"/>
        <v/>
      </c>
      <c r="R7807" s="77" t="str">
        <f t="shared" si="608"/>
        <v/>
      </c>
      <c r="S7807" s="77" t="str">
        <f>IF(O7807="","",IF(OR(VALUE(LEFT(O7807,2))&gt;IF(RIGHT(J7807,1)="M",7,19),AND(OR(LEFT(O7807,2)={"07","19"}),VALUE(RIGHT(O7807,2))&gt;15)),TRUE,FALSE))</f>
        <v/>
      </c>
      <c r="T7807" s="77" t="str">
        <f>IF(O7807="","",IF(OR(VALUE(LEFT(O7807,2))&gt;IF(RIGHT(J7807,1)="M",7,19),AND(OR(LEFT(O7807,2)={"07","19"}),VALUE(RIGHT(O7807,2))&gt;5)),TRUE,FALSE))</f>
        <v/>
      </c>
    </row>
    <row r="7808" spans="12:20" x14ac:dyDescent="0.25">
      <c r="L7808" s="75">
        <f>COUNTIF($B$2:B7808,B7808)</f>
        <v>0</v>
      </c>
      <c r="M7808" s="75">
        <f>COUNTIF($L$2:L7808,4)</f>
        <v>42</v>
      </c>
      <c r="N7808" s="76" t="str">
        <f t="shared" si="609"/>
        <v>0</v>
      </c>
      <c r="O7808" s="76" t="str">
        <f t="shared" si="605"/>
        <v/>
      </c>
      <c r="P7808" s="75" t="str">
        <f t="shared" si="606"/>
        <v/>
      </c>
      <c r="Q7808" s="77" t="str">
        <f t="shared" si="607"/>
        <v/>
      </c>
      <c r="R7808" s="77" t="str">
        <f t="shared" si="608"/>
        <v/>
      </c>
      <c r="S7808" s="77" t="str">
        <f>IF(O7808="","",IF(OR(VALUE(LEFT(O7808,2))&gt;IF(RIGHT(J7808,1)="M",7,19),AND(OR(LEFT(O7808,2)={"07","19"}),VALUE(RIGHT(O7808,2))&gt;15)),TRUE,FALSE))</f>
        <v/>
      </c>
      <c r="T7808" s="77" t="str">
        <f>IF(O7808="","",IF(OR(VALUE(LEFT(O7808,2))&gt;IF(RIGHT(J7808,1)="M",7,19),AND(OR(LEFT(O7808,2)={"07","19"}),VALUE(RIGHT(O7808,2))&gt;5)),TRUE,FALSE))</f>
        <v/>
      </c>
    </row>
    <row r="7809" spans="12:20" x14ac:dyDescent="0.25">
      <c r="L7809" s="75">
        <f>COUNTIF($B$2:B7809,B7809)</f>
        <v>0</v>
      </c>
      <c r="M7809" s="75">
        <f>COUNTIF($L$2:L7809,4)</f>
        <v>42</v>
      </c>
      <c r="N7809" s="76" t="str">
        <f t="shared" si="609"/>
        <v>0</v>
      </c>
      <c r="O7809" s="76" t="str">
        <f t="shared" si="605"/>
        <v/>
      </c>
      <c r="P7809" s="75" t="str">
        <f t="shared" si="606"/>
        <v/>
      </c>
      <c r="Q7809" s="77" t="str">
        <f t="shared" si="607"/>
        <v/>
      </c>
      <c r="R7809" s="77" t="str">
        <f t="shared" si="608"/>
        <v/>
      </c>
      <c r="S7809" s="77" t="str">
        <f>IF(O7809="","",IF(OR(VALUE(LEFT(O7809,2))&gt;IF(RIGHT(J7809,1)="M",7,19),AND(OR(LEFT(O7809,2)={"07","19"}),VALUE(RIGHT(O7809,2))&gt;15)),TRUE,FALSE))</f>
        <v/>
      </c>
      <c r="T7809" s="77" t="str">
        <f>IF(O7809="","",IF(OR(VALUE(LEFT(O7809,2))&gt;IF(RIGHT(J7809,1)="M",7,19),AND(OR(LEFT(O7809,2)={"07","19"}),VALUE(RIGHT(O7809,2))&gt;5)),TRUE,FALSE))</f>
        <v/>
      </c>
    </row>
    <row r="7810" spans="12:20" x14ac:dyDescent="0.25">
      <c r="L7810" s="75">
        <f>COUNTIF($B$2:B7810,B7810)</f>
        <v>0</v>
      </c>
      <c r="M7810" s="75">
        <f>COUNTIF($L$2:L7810,4)</f>
        <v>42</v>
      </c>
      <c r="N7810" s="76" t="str">
        <f t="shared" si="609"/>
        <v>0</v>
      </c>
      <c r="O7810" s="76" t="str">
        <f t="shared" ref="O7810:O7873" si="610">TRIM(SUBSTITUTE(SUBSTITUTE(D7810,"+",""),"_",""))</f>
        <v/>
      </c>
      <c r="P7810" s="75" t="str">
        <f t="shared" ref="P7810:P7873" si="611">TRIM(SUBSTITUTE(SUBSTITUTE(E7810,"+",""),"_",""))</f>
        <v/>
      </c>
      <c r="Q7810" s="77" t="str">
        <f t="shared" ref="Q7810:Q7873" si="612">IFERROR(IF(RIGHT(P7810,2)&lt;RIGHT(O7810,2),IF(P7810&lt;O7810,P7810+2360-O7810,P7810-40-O7810),IF(P7810&lt;O7810,P7810+2400-O7810,P7810-O7810)),"")</f>
        <v/>
      </c>
      <c r="R7810" s="77" t="str">
        <f t="shared" ref="R7810:R7873" si="613">IFERROR(ROUNDDOWN(Q7810/100,0),"")</f>
        <v/>
      </c>
      <c r="S7810" s="77" t="str">
        <f>IF(O7810="","",IF(OR(VALUE(LEFT(O7810,2))&gt;IF(RIGHT(J7810,1)="M",7,19),AND(OR(LEFT(O7810,2)={"07","19"}),VALUE(RIGHT(O7810,2))&gt;15)),TRUE,FALSE))</f>
        <v/>
      </c>
      <c r="T7810" s="77" t="str">
        <f>IF(O7810="","",IF(OR(VALUE(LEFT(O7810,2))&gt;IF(RIGHT(J7810,1)="M",7,19),AND(OR(LEFT(O7810,2)={"07","19"}),VALUE(RIGHT(O7810,2))&gt;5)),TRUE,FALSE))</f>
        <v/>
      </c>
    </row>
    <row r="7811" spans="12:20" x14ac:dyDescent="0.25">
      <c r="L7811" s="75">
        <f>COUNTIF($B$2:B7811,B7811)</f>
        <v>0</v>
      </c>
      <c r="M7811" s="75">
        <f>COUNTIF($L$2:L7811,4)</f>
        <v>42</v>
      </c>
      <c r="N7811" s="76" t="str">
        <f t="shared" ref="N7811:N7874" si="614">A7811&amp;DAY(C7811)</f>
        <v>0</v>
      </c>
      <c r="O7811" s="76" t="str">
        <f t="shared" si="610"/>
        <v/>
      </c>
      <c r="P7811" s="75" t="str">
        <f t="shared" si="611"/>
        <v/>
      </c>
      <c r="Q7811" s="77" t="str">
        <f t="shared" si="612"/>
        <v/>
      </c>
      <c r="R7811" s="77" t="str">
        <f t="shared" si="613"/>
        <v/>
      </c>
      <c r="S7811" s="77" t="str">
        <f>IF(O7811="","",IF(OR(VALUE(LEFT(O7811,2))&gt;IF(RIGHT(J7811,1)="M",7,19),AND(OR(LEFT(O7811,2)={"07","19"}),VALUE(RIGHT(O7811,2))&gt;15)),TRUE,FALSE))</f>
        <v/>
      </c>
      <c r="T7811" s="77" t="str">
        <f>IF(O7811="","",IF(OR(VALUE(LEFT(O7811,2))&gt;IF(RIGHT(J7811,1)="M",7,19),AND(OR(LEFT(O7811,2)={"07","19"}),VALUE(RIGHT(O7811,2))&gt;5)),TRUE,FALSE))</f>
        <v/>
      </c>
    </row>
    <row r="7812" spans="12:20" x14ac:dyDescent="0.25">
      <c r="L7812" s="75">
        <f>COUNTIF($B$2:B7812,B7812)</f>
        <v>0</v>
      </c>
      <c r="M7812" s="75">
        <f>COUNTIF($L$2:L7812,4)</f>
        <v>42</v>
      </c>
      <c r="N7812" s="76" t="str">
        <f t="shared" si="614"/>
        <v>0</v>
      </c>
      <c r="O7812" s="76" t="str">
        <f t="shared" si="610"/>
        <v/>
      </c>
      <c r="P7812" s="75" t="str">
        <f t="shared" si="611"/>
        <v/>
      </c>
      <c r="Q7812" s="77" t="str">
        <f t="shared" si="612"/>
        <v/>
      </c>
      <c r="R7812" s="77" t="str">
        <f t="shared" si="613"/>
        <v/>
      </c>
      <c r="S7812" s="77" t="str">
        <f>IF(O7812="","",IF(OR(VALUE(LEFT(O7812,2))&gt;IF(RIGHT(J7812,1)="M",7,19),AND(OR(LEFT(O7812,2)={"07","19"}),VALUE(RIGHT(O7812,2))&gt;15)),TRUE,FALSE))</f>
        <v/>
      </c>
      <c r="T7812" s="77" t="str">
        <f>IF(O7812="","",IF(OR(VALUE(LEFT(O7812,2))&gt;IF(RIGHT(J7812,1)="M",7,19),AND(OR(LEFT(O7812,2)={"07","19"}),VALUE(RIGHT(O7812,2))&gt;5)),TRUE,FALSE))</f>
        <v/>
      </c>
    </row>
    <row r="7813" spans="12:20" x14ac:dyDescent="0.25">
      <c r="L7813" s="75">
        <f>COUNTIF($B$2:B7813,B7813)</f>
        <v>0</v>
      </c>
      <c r="M7813" s="75">
        <f>COUNTIF($L$2:L7813,4)</f>
        <v>42</v>
      </c>
      <c r="N7813" s="76" t="str">
        <f t="shared" si="614"/>
        <v>0</v>
      </c>
      <c r="O7813" s="76" t="str">
        <f t="shared" si="610"/>
        <v/>
      </c>
      <c r="P7813" s="75" t="str">
        <f t="shared" si="611"/>
        <v/>
      </c>
      <c r="Q7813" s="77" t="str">
        <f t="shared" si="612"/>
        <v/>
      </c>
      <c r="R7813" s="77" t="str">
        <f t="shared" si="613"/>
        <v/>
      </c>
      <c r="S7813" s="77" t="str">
        <f>IF(O7813="","",IF(OR(VALUE(LEFT(O7813,2))&gt;IF(RIGHT(J7813,1)="M",7,19),AND(OR(LEFT(O7813,2)={"07","19"}),VALUE(RIGHT(O7813,2))&gt;15)),TRUE,FALSE))</f>
        <v/>
      </c>
      <c r="T7813" s="77" t="str">
        <f>IF(O7813="","",IF(OR(VALUE(LEFT(O7813,2))&gt;IF(RIGHT(J7813,1)="M",7,19),AND(OR(LEFT(O7813,2)={"07","19"}),VALUE(RIGHT(O7813,2))&gt;5)),TRUE,FALSE))</f>
        <v/>
      </c>
    </row>
    <row r="7814" spans="12:20" x14ac:dyDescent="0.25">
      <c r="L7814" s="75">
        <f>COUNTIF($B$2:B7814,B7814)</f>
        <v>0</v>
      </c>
      <c r="M7814" s="75">
        <f>COUNTIF($L$2:L7814,4)</f>
        <v>42</v>
      </c>
      <c r="N7814" s="76" t="str">
        <f t="shared" si="614"/>
        <v>0</v>
      </c>
      <c r="O7814" s="76" t="str">
        <f t="shared" si="610"/>
        <v/>
      </c>
      <c r="P7814" s="75" t="str">
        <f t="shared" si="611"/>
        <v/>
      </c>
      <c r="Q7814" s="77" t="str">
        <f t="shared" si="612"/>
        <v/>
      </c>
      <c r="R7814" s="77" t="str">
        <f t="shared" si="613"/>
        <v/>
      </c>
      <c r="S7814" s="77" t="str">
        <f>IF(O7814="","",IF(OR(VALUE(LEFT(O7814,2))&gt;IF(RIGHT(J7814,1)="M",7,19),AND(OR(LEFT(O7814,2)={"07","19"}),VALUE(RIGHT(O7814,2))&gt;15)),TRUE,FALSE))</f>
        <v/>
      </c>
      <c r="T7814" s="77" t="str">
        <f>IF(O7814="","",IF(OR(VALUE(LEFT(O7814,2))&gt;IF(RIGHT(J7814,1)="M",7,19),AND(OR(LEFT(O7814,2)={"07","19"}),VALUE(RIGHT(O7814,2))&gt;5)),TRUE,FALSE))</f>
        <v/>
      </c>
    </row>
    <row r="7815" spans="12:20" x14ac:dyDescent="0.25">
      <c r="L7815" s="75">
        <f>COUNTIF($B$2:B7815,B7815)</f>
        <v>0</v>
      </c>
      <c r="M7815" s="75">
        <f>COUNTIF($L$2:L7815,4)</f>
        <v>42</v>
      </c>
      <c r="N7815" s="76" t="str">
        <f t="shared" si="614"/>
        <v>0</v>
      </c>
      <c r="O7815" s="76" t="str">
        <f t="shared" si="610"/>
        <v/>
      </c>
      <c r="P7815" s="75" t="str">
        <f t="shared" si="611"/>
        <v/>
      </c>
      <c r="Q7815" s="77" t="str">
        <f t="shared" si="612"/>
        <v/>
      </c>
      <c r="R7815" s="77" t="str">
        <f t="shared" si="613"/>
        <v/>
      </c>
      <c r="S7815" s="77" t="str">
        <f>IF(O7815="","",IF(OR(VALUE(LEFT(O7815,2))&gt;IF(RIGHT(J7815,1)="M",7,19),AND(OR(LEFT(O7815,2)={"07","19"}),VALUE(RIGHT(O7815,2))&gt;15)),TRUE,FALSE))</f>
        <v/>
      </c>
      <c r="T7815" s="77" t="str">
        <f>IF(O7815="","",IF(OR(VALUE(LEFT(O7815,2))&gt;IF(RIGHT(J7815,1)="M",7,19),AND(OR(LEFT(O7815,2)={"07","19"}),VALUE(RIGHT(O7815,2))&gt;5)),TRUE,FALSE))</f>
        <v/>
      </c>
    </row>
    <row r="7816" spans="12:20" x14ac:dyDescent="0.25">
      <c r="L7816" s="75">
        <f>COUNTIF($B$2:B7816,B7816)</f>
        <v>0</v>
      </c>
      <c r="M7816" s="75">
        <f>COUNTIF($L$2:L7816,4)</f>
        <v>42</v>
      </c>
      <c r="N7816" s="76" t="str">
        <f t="shared" si="614"/>
        <v>0</v>
      </c>
      <c r="O7816" s="76" t="str">
        <f t="shared" si="610"/>
        <v/>
      </c>
      <c r="P7816" s="75" t="str">
        <f t="shared" si="611"/>
        <v/>
      </c>
      <c r="Q7816" s="77" t="str">
        <f t="shared" si="612"/>
        <v/>
      </c>
      <c r="R7816" s="77" t="str">
        <f t="shared" si="613"/>
        <v/>
      </c>
      <c r="S7816" s="77" t="str">
        <f>IF(O7816="","",IF(OR(VALUE(LEFT(O7816,2))&gt;IF(RIGHT(J7816,1)="M",7,19),AND(OR(LEFT(O7816,2)={"07","19"}),VALUE(RIGHT(O7816,2))&gt;15)),TRUE,FALSE))</f>
        <v/>
      </c>
      <c r="T7816" s="77" t="str">
        <f>IF(O7816="","",IF(OR(VALUE(LEFT(O7816,2))&gt;IF(RIGHT(J7816,1)="M",7,19),AND(OR(LEFT(O7816,2)={"07","19"}),VALUE(RIGHT(O7816,2))&gt;5)),TRUE,FALSE))</f>
        <v/>
      </c>
    </row>
    <row r="7817" spans="12:20" x14ac:dyDescent="0.25">
      <c r="L7817" s="75">
        <f>COUNTIF($B$2:B7817,B7817)</f>
        <v>0</v>
      </c>
      <c r="M7817" s="75">
        <f>COUNTIF($L$2:L7817,4)</f>
        <v>42</v>
      </c>
      <c r="N7817" s="76" t="str">
        <f t="shared" si="614"/>
        <v>0</v>
      </c>
      <c r="O7817" s="76" t="str">
        <f t="shared" si="610"/>
        <v/>
      </c>
      <c r="P7817" s="75" t="str">
        <f t="shared" si="611"/>
        <v/>
      </c>
      <c r="Q7817" s="77" t="str">
        <f t="shared" si="612"/>
        <v/>
      </c>
      <c r="R7817" s="77" t="str">
        <f t="shared" si="613"/>
        <v/>
      </c>
      <c r="S7817" s="77" t="str">
        <f>IF(O7817="","",IF(OR(VALUE(LEFT(O7817,2))&gt;IF(RIGHT(J7817,1)="M",7,19),AND(OR(LEFT(O7817,2)={"07","19"}),VALUE(RIGHT(O7817,2))&gt;15)),TRUE,FALSE))</f>
        <v/>
      </c>
      <c r="T7817" s="77" t="str">
        <f>IF(O7817="","",IF(OR(VALUE(LEFT(O7817,2))&gt;IF(RIGHT(J7817,1)="M",7,19),AND(OR(LEFT(O7817,2)={"07","19"}),VALUE(RIGHT(O7817,2))&gt;5)),TRUE,FALSE))</f>
        <v/>
      </c>
    </row>
    <row r="7818" spans="12:20" x14ac:dyDescent="0.25">
      <c r="L7818" s="75">
        <f>COUNTIF($B$2:B7818,B7818)</f>
        <v>0</v>
      </c>
      <c r="M7818" s="75">
        <f>COUNTIF($L$2:L7818,4)</f>
        <v>42</v>
      </c>
      <c r="N7818" s="76" t="str">
        <f t="shared" si="614"/>
        <v>0</v>
      </c>
      <c r="O7818" s="76" t="str">
        <f t="shared" si="610"/>
        <v/>
      </c>
      <c r="P7818" s="75" t="str">
        <f t="shared" si="611"/>
        <v/>
      </c>
      <c r="Q7818" s="77" t="str">
        <f t="shared" si="612"/>
        <v/>
      </c>
      <c r="R7818" s="77" t="str">
        <f t="shared" si="613"/>
        <v/>
      </c>
      <c r="S7818" s="77" t="str">
        <f>IF(O7818="","",IF(OR(VALUE(LEFT(O7818,2))&gt;IF(RIGHT(J7818,1)="M",7,19),AND(OR(LEFT(O7818,2)={"07","19"}),VALUE(RIGHT(O7818,2))&gt;15)),TRUE,FALSE))</f>
        <v/>
      </c>
      <c r="T7818" s="77" t="str">
        <f>IF(O7818="","",IF(OR(VALUE(LEFT(O7818,2))&gt;IF(RIGHT(J7818,1)="M",7,19),AND(OR(LEFT(O7818,2)={"07","19"}),VALUE(RIGHT(O7818,2))&gt;5)),TRUE,FALSE))</f>
        <v/>
      </c>
    </row>
    <row r="7819" spans="12:20" x14ac:dyDescent="0.25">
      <c r="L7819" s="75">
        <f>COUNTIF($B$2:B7819,B7819)</f>
        <v>0</v>
      </c>
      <c r="M7819" s="75">
        <f>COUNTIF($L$2:L7819,4)</f>
        <v>42</v>
      </c>
      <c r="N7819" s="76" t="str">
        <f t="shared" si="614"/>
        <v>0</v>
      </c>
      <c r="O7819" s="76" t="str">
        <f t="shared" si="610"/>
        <v/>
      </c>
      <c r="P7819" s="75" t="str">
        <f t="shared" si="611"/>
        <v/>
      </c>
      <c r="Q7819" s="77" t="str">
        <f t="shared" si="612"/>
        <v/>
      </c>
      <c r="R7819" s="77" t="str">
        <f t="shared" si="613"/>
        <v/>
      </c>
      <c r="S7819" s="77" t="str">
        <f>IF(O7819="","",IF(OR(VALUE(LEFT(O7819,2))&gt;IF(RIGHT(J7819,1)="M",7,19),AND(OR(LEFT(O7819,2)={"07","19"}),VALUE(RIGHT(O7819,2))&gt;15)),TRUE,FALSE))</f>
        <v/>
      </c>
      <c r="T7819" s="77" t="str">
        <f>IF(O7819="","",IF(OR(VALUE(LEFT(O7819,2))&gt;IF(RIGHT(J7819,1)="M",7,19),AND(OR(LEFT(O7819,2)={"07","19"}),VALUE(RIGHT(O7819,2))&gt;5)),TRUE,FALSE))</f>
        <v/>
      </c>
    </row>
    <row r="7820" spans="12:20" x14ac:dyDescent="0.25">
      <c r="L7820" s="75">
        <f>COUNTIF($B$2:B7820,B7820)</f>
        <v>0</v>
      </c>
      <c r="M7820" s="75">
        <f>COUNTIF($L$2:L7820,4)</f>
        <v>42</v>
      </c>
      <c r="N7820" s="76" t="str">
        <f t="shared" si="614"/>
        <v>0</v>
      </c>
      <c r="O7820" s="76" t="str">
        <f t="shared" si="610"/>
        <v/>
      </c>
      <c r="P7820" s="75" t="str">
        <f t="shared" si="611"/>
        <v/>
      </c>
      <c r="Q7820" s="77" t="str">
        <f t="shared" si="612"/>
        <v/>
      </c>
      <c r="R7820" s="77" t="str">
        <f t="shared" si="613"/>
        <v/>
      </c>
      <c r="S7820" s="77" t="str">
        <f>IF(O7820="","",IF(OR(VALUE(LEFT(O7820,2))&gt;IF(RIGHT(J7820,1)="M",7,19),AND(OR(LEFT(O7820,2)={"07","19"}),VALUE(RIGHT(O7820,2))&gt;15)),TRUE,FALSE))</f>
        <v/>
      </c>
      <c r="T7820" s="77" t="str">
        <f>IF(O7820="","",IF(OR(VALUE(LEFT(O7820,2))&gt;IF(RIGHT(J7820,1)="M",7,19),AND(OR(LEFT(O7820,2)={"07","19"}),VALUE(RIGHT(O7820,2))&gt;5)),TRUE,FALSE))</f>
        <v/>
      </c>
    </row>
    <row r="7821" spans="12:20" x14ac:dyDescent="0.25">
      <c r="L7821" s="75">
        <f>COUNTIF($B$2:B7821,B7821)</f>
        <v>0</v>
      </c>
      <c r="M7821" s="75">
        <f>COUNTIF($L$2:L7821,4)</f>
        <v>42</v>
      </c>
      <c r="N7821" s="76" t="str">
        <f t="shared" si="614"/>
        <v>0</v>
      </c>
      <c r="O7821" s="76" t="str">
        <f t="shared" si="610"/>
        <v/>
      </c>
      <c r="P7821" s="75" t="str">
        <f t="shared" si="611"/>
        <v/>
      </c>
      <c r="Q7821" s="77" t="str">
        <f t="shared" si="612"/>
        <v/>
      </c>
      <c r="R7821" s="77" t="str">
        <f t="shared" si="613"/>
        <v/>
      </c>
      <c r="S7821" s="77" t="str">
        <f>IF(O7821="","",IF(OR(VALUE(LEFT(O7821,2))&gt;IF(RIGHT(J7821,1)="M",7,19),AND(OR(LEFT(O7821,2)={"07","19"}),VALUE(RIGHT(O7821,2))&gt;15)),TRUE,FALSE))</f>
        <v/>
      </c>
      <c r="T7821" s="77" t="str">
        <f>IF(O7821="","",IF(OR(VALUE(LEFT(O7821,2))&gt;IF(RIGHT(J7821,1)="M",7,19),AND(OR(LEFT(O7821,2)={"07","19"}),VALUE(RIGHT(O7821,2))&gt;5)),TRUE,FALSE))</f>
        <v/>
      </c>
    </row>
    <row r="7822" spans="12:20" x14ac:dyDescent="0.25">
      <c r="L7822" s="75">
        <f>COUNTIF($B$2:B7822,B7822)</f>
        <v>0</v>
      </c>
      <c r="M7822" s="75">
        <f>COUNTIF($L$2:L7822,4)</f>
        <v>42</v>
      </c>
      <c r="N7822" s="76" t="str">
        <f t="shared" si="614"/>
        <v>0</v>
      </c>
      <c r="O7822" s="76" t="str">
        <f t="shared" si="610"/>
        <v/>
      </c>
      <c r="P7822" s="75" t="str">
        <f t="shared" si="611"/>
        <v/>
      </c>
      <c r="Q7822" s="77" t="str">
        <f t="shared" si="612"/>
        <v/>
      </c>
      <c r="R7822" s="77" t="str">
        <f t="shared" si="613"/>
        <v/>
      </c>
      <c r="S7822" s="77" t="str">
        <f>IF(O7822="","",IF(OR(VALUE(LEFT(O7822,2))&gt;IF(RIGHT(J7822,1)="M",7,19),AND(OR(LEFT(O7822,2)={"07","19"}),VALUE(RIGHT(O7822,2))&gt;15)),TRUE,FALSE))</f>
        <v/>
      </c>
      <c r="T7822" s="77" t="str">
        <f>IF(O7822="","",IF(OR(VALUE(LEFT(O7822,2))&gt;IF(RIGHT(J7822,1)="M",7,19),AND(OR(LEFT(O7822,2)={"07","19"}),VALUE(RIGHT(O7822,2))&gt;5)),TRUE,FALSE))</f>
        <v/>
      </c>
    </row>
    <row r="7823" spans="12:20" x14ac:dyDescent="0.25">
      <c r="L7823" s="75">
        <f>COUNTIF($B$2:B7823,B7823)</f>
        <v>0</v>
      </c>
      <c r="M7823" s="75">
        <f>COUNTIF($L$2:L7823,4)</f>
        <v>42</v>
      </c>
      <c r="N7823" s="76" t="str">
        <f t="shared" si="614"/>
        <v>0</v>
      </c>
      <c r="O7823" s="76" t="str">
        <f t="shared" si="610"/>
        <v/>
      </c>
      <c r="P7823" s="75" t="str">
        <f t="shared" si="611"/>
        <v/>
      </c>
      <c r="Q7823" s="77" t="str">
        <f t="shared" si="612"/>
        <v/>
      </c>
      <c r="R7823" s="77" t="str">
        <f t="shared" si="613"/>
        <v/>
      </c>
      <c r="S7823" s="77" t="str">
        <f>IF(O7823="","",IF(OR(VALUE(LEFT(O7823,2))&gt;IF(RIGHT(J7823,1)="M",7,19),AND(OR(LEFT(O7823,2)={"07","19"}),VALUE(RIGHT(O7823,2))&gt;15)),TRUE,FALSE))</f>
        <v/>
      </c>
      <c r="T7823" s="77" t="str">
        <f>IF(O7823="","",IF(OR(VALUE(LEFT(O7823,2))&gt;IF(RIGHT(J7823,1)="M",7,19),AND(OR(LEFT(O7823,2)={"07","19"}),VALUE(RIGHT(O7823,2))&gt;5)),TRUE,FALSE))</f>
        <v/>
      </c>
    </row>
    <row r="7824" spans="12:20" x14ac:dyDescent="0.25">
      <c r="L7824" s="75">
        <f>COUNTIF($B$2:B7824,B7824)</f>
        <v>0</v>
      </c>
      <c r="M7824" s="75">
        <f>COUNTIF($L$2:L7824,4)</f>
        <v>42</v>
      </c>
      <c r="N7824" s="76" t="str">
        <f t="shared" si="614"/>
        <v>0</v>
      </c>
      <c r="O7824" s="76" t="str">
        <f t="shared" si="610"/>
        <v/>
      </c>
      <c r="P7824" s="75" t="str">
        <f t="shared" si="611"/>
        <v/>
      </c>
      <c r="Q7824" s="77" t="str">
        <f t="shared" si="612"/>
        <v/>
      </c>
      <c r="R7824" s="77" t="str">
        <f t="shared" si="613"/>
        <v/>
      </c>
      <c r="S7824" s="77" t="str">
        <f>IF(O7824="","",IF(OR(VALUE(LEFT(O7824,2))&gt;IF(RIGHT(J7824,1)="M",7,19),AND(OR(LEFT(O7824,2)={"07","19"}),VALUE(RIGHT(O7824,2))&gt;15)),TRUE,FALSE))</f>
        <v/>
      </c>
      <c r="T7824" s="77" t="str">
        <f>IF(O7824="","",IF(OR(VALUE(LEFT(O7824,2))&gt;IF(RIGHT(J7824,1)="M",7,19),AND(OR(LEFT(O7824,2)={"07","19"}),VALUE(RIGHT(O7824,2))&gt;5)),TRUE,FALSE))</f>
        <v/>
      </c>
    </row>
    <row r="7825" spans="12:20" x14ac:dyDescent="0.25">
      <c r="L7825" s="75">
        <f>COUNTIF($B$2:B7825,B7825)</f>
        <v>0</v>
      </c>
      <c r="M7825" s="75">
        <f>COUNTIF($L$2:L7825,4)</f>
        <v>42</v>
      </c>
      <c r="N7825" s="76" t="str">
        <f t="shared" si="614"/>
        <v>0</v>
      </c>
      <c r="O7825" s="76" t="str">
        <f t="shared" si="610"/>
        <v/>
      </c>
      <c r="P7825" s="75" t="str">
        <f t="shared" si="611"/>
        <v/>
      </c>
      <c r="Q7825" s="77" t="str">
        <f t="shared" si="612"/>
        <v/>
      </c>
      <c r="R7825" s="77" t="str">
        <f t="shared" si="613"/>
        <v/>
      </c>
      <c r="S7825" s="77" t="str">
        <f>IF(O7825="","",IF(OR(VALUE(LEFT(O7825,2))&gt;IF(RIGHT(J7825,1)="M",7,19),AND(OR(LEFT(O7825,2)={"07","19"}),VALUE(RIGHT(O7825,2))&gt;15)),TRUE,FALSE))</f>
        <v/>
      </c>
      <c r="T7825" s="77" t="str">
        <f>IF(O7825="","",IF(OR(VALUE(LEFT(O7825,2))&gt;IF(RIGHT(J7825,1)="M",7,19),AND(OR(LEFT(O7825,2)={"07","19"}),VALUE(RIGHT(O7825,2))&gt;5)),TRUE,FALSE))</f>
        <v/>
      </c>
    </row>
    <row r="7826" spans="12:20" x14ac:dyDescent="0.25">
      <c r="L7826" s="75">
        <f>COUNTIF($B$2:B7826,B7826)</f>
        <v>0</v>
      </c>
      <c r="M7826" s="75">
        <f>COUNTIF($L$2:L7826,4)</f>
        <v>42</v>
      </c>
      <c r="N7826" s="76" t="str">
        <f t="shared" si="614"/>
        <v>0</v>
      </c>
      <c r="O7826" s="76" t="str">
        <f t="shared" si="610"/>
        <v/>
      </c>
      <c r="P7826" s="75" t="str">
        <f t="shared" si="611"/>
        <v/>
      </c>
      <c r="Q7826" s="77" t="str">
        <f t="shared" si="612"/>
        <v/>
      </c>
      <c r="R7826" s="77" t="str">
        <f t="shared" si="613"/>
        <v/>
      </c>
      <c r="S7826" s="77" t="str">
        <f>IF(O7826="","",IF(OR(VALUE(LEFT(O7826,2))&gt;IF(RIGHT(J7826,1)="M",7,19),AND(OR(LEFT(O7826,2)={"07","19"}),VALUE(RIGHT(O7826,2))&gt;15)),TRUE,FALSE))</f>
        <v/>
      </c>
      <c r="T7826" s="77" t="str">
        <f>IF(O7826="","",IF(OR(VALUE(LEFT(O7826,2))&gt;IF(RIGHT(J7826,1)="M",7,19),AND(OR(LEFT(O7826,2)={"07","19"}),VALUE(RIGHT(O7826,2))&gt;5)),TRUE,FALSE))</f>
        <v/>
      </c>
    </row>
    <row r="7827" spans="12:20" x14ac:dyDescent="0.25">
      <c r="L7827" s="75">
        <f>COUNTIF($B$2:B7827,B7827)</f>
        <v>0</v>
      </c>
      <c r="M7827" s="75">
        <f>COUNTIF($L$2:L7827,4)</f>
        <v>42</v>
      </c>
      <c r="N7827" s="76" t="str">
        <f t="shared" si="614"/>
        <v>0</v>
      </c>
      <c r="O7827" s="76" t="str">
        <f t="shared" si="610"/>
        <v/>
      </c>
      <c r="P7827" s="75" t="str">
        <f t="shared" si="611"/>
        <v/>
      </c>
      <c r="Q7827" s="77" t="str">
        <f t="shared" si="612"/>
        <v/>
      </c>
      <c r="R7827" s="77" t="str">
        <f t="shared" si="613"/>
        <v/>
      </c>
      <c r="S7827" s="77" t="str">
        <f>IF(O7827="","",IF(OR(VALUE(LEFT(O7827,2))&gt;IF(RIGHT(J7827,1)="M",7,19),AND(OR(LEFT(O7827,2)={"07","19"}),VALUE(RIGHT(O7827,2))&gt;15)),TRUE,FALSE))</f>
        <v/>
      </c>
      <c r="T7827" s="77" t="str">
        <f>IF(O7827="","",IF(OR(VALUE(LEFT(O7827,2))&gt;IF(RIGHT(J7827,1)="M",7,19),AND(OR(LEFT(O7827,2)={"07","19"}),VALUE(RIGHT(O7827,2))&gt;5)),TRUE,FALSE))</f>
        <v/>
      </c>
    </row>
    <row r="7828" spans="12:20" x14ac:dyDescent="0.25">
      <c r="L7828" s="75">
        <f>COUNTIF($B$2:B7828,B7828)</f>
        <v>0</v>
      </c>
      <c r="M7828" s="75">
        <f>COUNTIF($L$2:L7828,4)</f>
        <v>42</v>
      </c>
      <c r="N7828" s="76" t="str">
        <f t="shared" si="614"/>
        <v>0</v>
      </c>
      <c r="O7828" s="76" t="str">
        <f t="shared" si="610"/>
        <v/>
      </c>
      <c r="P7828" s="75" t="str">
        <f t="shared" si="611"/>
        <v/>
      </c>
      <c r="Q7828" s="77" t="str">
        <f t="shared" si="612"/>
        <v/>
      </c>
      <c r="R7828" s="77" t="str">
        <f t="shared" si="613"/>
        <v/>
      </c>
      <c r="S7828" s="77" t="str">
        <f>IF(O7828="","",IF(OR(VALUE(LEFT(O7828,2))&gt;IF(RIGHT(J7828,1)="M",7,19),AND(OR(LEFT(O7828,2)={"07","19"}),VALUE(RIGHT(O7828,2))&gt;15)),TRUE,FALSE))</f>
        <v/>
      </c>
      <c r="T7828" s="77" t="str">
        <f>IF(O7828="","",IF(OR(VALUE(LEFT(O7828,2))&gt;IF(RIGHT(J7828,1)="M",7,19),AND(OR(LEFT(O7828,2)={"07","19"}),VALUE(RIGHT(O7828,2))&gt;5)),TRUE,FALSE))</f>
        <v/>
      </c>
    </row>
    <row r="7829" spans="12:20" x14ac:dyDescent="0.25">
      <c r="L7829" s="75">
        <f>COUNTIF($B$2:B7829,B7829)</f>
        <v>0</v>
      </c>
      <c r="M7829" s="75">
        <f>COUNTIF($L$2:L7829,4)</f>
        <v>42</v>
      </c>
      <c r="N7829" s="76" t="str">
        <f t="shared" si="614"/>
        <v>0</v>
      </c>
      <c r="O7829" s="76" t="str">
        <f t="shared" si="610"/>
        <v/>
      </c>
      <c r="P7829" s="75" t="str">
        <f t="shared" si="611"/>
        <v/>
      </c>
      <c r="Q7829" s="77" t="str">
        <f t="shared" si="612"/>
        <v/>
      </c>
      <c r="R7829" s="77" t="str">
        <f t="shared" si="613"/>
        <v/>
      </c>
      <c r="S7829" s="77" t="str">
        <f>IF(O7829="","",IF(OR(VALUE(LEFT(O7829,2))&gt;IF(RIGHT(J7829,1)="M",7,19),AND(OR(LEFT(O7829,2)={"07","19"}),VALUE(RIGHT(O7829,2))&gt;15)),TRUE,FALSE))</f>
        <v/>
      </c>
      <c r="T7829" s="77" t="str">
        <f>IF(O7829="","",IF(OR(VALUE(LEFT(O7829,2))&gt;IF(RIGHT(J7829,1)="M",7,19),AND(OR(LEFT(O7829,2)={"07","19"}),VALUE(RIGHT(O7829,2))&gt;5)),TRUE,FALSE))</f>
        <v/>
      </c>
    </row>
    <row r="7830" spans="12:20" x14ac:dyDescent="0.25">
      <c r="L7830" s="75">
        <f>COUNTIF($B$2:B7830,B7830)</f>
        <v>0</v>
      </c>
      <c r="M7830" s="75">
        <f>COUNTIF($L$2:L7830,4)</f>
        <v>42</v>
      </c>
      <c r="N7830" s="76" t="str">
        <f t="shared" si="614"/>
        <v>0</v>
      </c>
      <c r="O7830" s="76" t="str">
        <f t="shared" si="610"/>
        <v/>
      </c>
      <c r="P7830" s="75" t="str">
        <f t="shared" si="611"/>
        <v/>
      </c>
      <c r="Q7830" s="77" t="str">
        <f t="shared" si="612"/>
        <v/>
      </c>
      <c r="R7830" s="77" t="str">
        <f t="shared" si="613"/>
        <v/>
      </c>
      <c r="S7830" s="77" t="str">
        <f>IF(O7830="","",IF(OR(VALUE(LEFT(O7830,2))&gt;IF(RIGHT(J7830,1)="M",7,19),AND(OR(LEFT(O7830,2)={"07","19"}),VALUE(RIGHT(O7830,2))&gt;15)),TRUE,FALSE))</f>
        <v/>
      </c>
      <c r="T7830" s="77" t="str">
        <f>IF(O7830="","",IF(OR(VALUE(LEFT(O7830,2))&gt;IF(RIGHT(J7830,1)="M",7,19),AND(OR(LEFT(O7830,2)={"07","19"}),VALUE(RIGHT(O7830,2))&gt;5)),TRUE,FALSE))</f>
        <v/>
      </c>
    </row>
    <row r="7831" spans="12:20" x14ac:dyDescent="0.25">
      <c r="L7831" s="75">
        <f>COUNTIF($B$2:B7831,B7831)</f>
        <v>0</v>
      </c>
      <c r="M7831" s="75">
        <f>COUNTIF($L$2:L7831,4)</f>
        <v>42</v>
      </c>
      <c r="N7831" s="76" t="str">
        <f t="shared" si="614"/>
        <v>0</v>
      </c>
      <c r="O7831" s="76" t="str">
        <f t="shared" si="610"/>
        <v/>
      </c>
      <c r="P7831" s="75" t="str">
        <f t="shared" si="611"/>
        <v/>
      </c>
      <c r="Q7831" s="77" t="str">
        <f t="shared" si="612"/>
        <v/>
      </c>
      <c r="R7831" s="77" t="str">
        <f t="shared" si="613"/>
        <v/>
      </c>
      <c r="S7831" s="77" t="str">
        <f>IF(O7831="","",IF(OR(VALUE(LEFT(O7831,2))&gt;IF(RIGHT(J7831,1)="M",7,19),AND(OR(LEFT(O7831,2)={"07","19"}),VALUE(RIGHT(O7831,2))&gt;15)),TRUE,FALSE))</f>
        <v/>
      </c>
      <c r="T7831" s="77" t="str">
        <f>IF(O7831="","",IF(OR(VALUE(LEFT(O7831,2))&gt;IF(RIGHT(J7831,1)="M",7,19),AND(OR(LEFT(O7831,2)={"07","19"}),VALUE(RIGHT(O7831,2))&gt;5)),TRUE,FALSE))</f>
        <v/>
      </c>
    </row>
    <row r="7832" spans="12:20" x14ac:dyDescent="0.25">
      <c r="L7832" s="75">
        <f>COUNTIF($B$2:B7832,B7832)</f>
        <v>0</v>
      </c>
      <c r="M7832" s="75">
        <f>COUNTIF($L$2:L7832,4)</f>
        <v>42</v>
      </c>
      <c r="N7832" s="76" t="str">
        <f t="shared" si="614"/>
        <v>0</v>
      </c>
      <c r="O7832" s="76" t="str">
        <f t="shared" si="610"/>
        <v/>
      </c>
      <c r="P7832" s="75" t="str">
        <f t="shared" si="611"/>
        <v/>
      </c>
      <c r="Q7832" s="77" t="str">
        <f t="shared" si="612"/>
        <v/>
      </c>
      <c r="R7832" s="77" t="str">
        <f t="shared" si="613"/>
        <v/>
      </c>
      <c r="S7832" s="77" t="str">
        <f>IF(O7832="","",IF(OR(VALUE(LEFT(O7832,2))&gt;IF(RIGHT(J7832,1)="M",7,19),AND(OR(LEFT(O7832,2)={"07","19"}),VALUE(RIGHT(O7832,2))&gt;15)),TRUE,FALSE))</f>
        <v/>
      </c>
      <c r="T7832" s="77" t="str">
        <f>IF(O7832="","",IF(OR(VALUE(LEFT(O7832,2))&gt;IF(RIGHT(J7832,1)="M",7,19),AND(OR(LEFT(O7832,2)={"07","19"}),VALUE(RIGHT(O7832,2))&gt;5)),TRUE,FALSE))</f>
        <v/>
      </c>
    </row>
    <row r="7833" spans="12:20" x14ac:dyDescent="0.25">
      <c r="L7833" s="75">
        <f>COUNTIF($B$2:B7833,B7833)</f>
        <v>0</v>
      </c>
      <c r="M7833" s="75">
        <f>COUNTIF($L$2:L7833,4)</f>
        <v>42</v>
      </c>
      <c r="N7833" s="76" t="str">
        <f t="shared" si="614"/>
        <v>0</v>
      </c>
      <c r="O7833" s="76" t="str">
        <f t="shared" si="610"/>
        <v/>
      </c>
      <c r="P7833" s="75" t="str">
        <f t="shared" si="611"/>
        <v/>
      </c>
      <c r="Q7833" s="77" t="str">
        <f t="shared" si="612"/>
        <v/>
      </c>
      <c r="R7833" s="77" t="str">
        <f t="shared" si="613"/>
        <v/>
      </c>
      <c r="S7833" s="77" t="str">
        <f>IF(O7833="","",IF(OR(VALUE(LEFT(O7833,2))&gt;IF(RIGHT(J7833,1)="M",7,19),AND(OR(LEFT(O7833,2)={"07","19"}),VALUE(RIGHT(O7833,2))&gt;15)),TRUE,FALSE))</f>
        <v/>
      </c>
      <c r="T7833" s="77" t="str">
        <f>IF(O7833="","",IF(OR(VALUE(LEFT(O7833,2))&gt;IF(RIGHT(J7833,1)="M",7,19),AND(OR(LEFT(O7833,2)={"07","19"}),VALUE(RIGHT(O7833,2))&gt;5)),TRUE,FALSE))</f>
        <v/>
      </c>
    </row>
    <row r="7834" spans="12:20" x14ac:dyDescent="0.25">
      <c r="L7834" s="75">
        <f>COUNTIF($B$2:B7834,B7834)</f>
        <v>0</v>
      </c>
      <c r="M7834" s="75">
        <f>COUNTIF($L$2:L7834,4)</f>
        <v>42</v>
      </c>
      <c r="N7834" s="76" t="str">
        <f t="shared" si="614"/>
        <v>0</v>
      </c>
      <c r="O7834" s="76" t="str">
        <f t="shared" si="610"/>
        <v/>
      </c>
      <c r="P7834" s="75" t="str">
        <f t="shared" si="611"/>
        <v/>
      </c>
      <c r="Q7834" s="77" t="str">
        <f t="shared" si="612"/>
        <v/>
      </c>
      <c r="R7834" s="77" t="str">
        <f t="shared" si="613"/>
        <v/>
      </c>
      <c r="S7834" s="77" t="str">
        <f>IF(O7834="","",IF(OR(VALUE(LEFT(O7834,2))&gt;IF(RIGHT(J7834,1)="M",7,19),AND(OR(LEFT(O7834,2)={"07","19"}),VALUE(RIGHT(O7834,2))&gt;15)),TRUE,FALSE))</f>
        <v/>
      </c>
      <c r="T7834" s="77" t="str">
        <f>IF(O7834="","",IF(OR(VALUE(LEFT(O7834,2))&gt;IF(RIGHT(J7834,1)="M",7,19),AND(OR(LEFT(O7834,2)={"07","19"}),VALUE(RIGHT(O7834,2))&gt;5)),TRUE,FALSE))</f>
        <v/>
      </c>
    </row>
    <row r="7835" spans="12:20" x14ac:dyDescent="0.25">
      <c r="L7835" s="75">
        <f>COUNTIF($B$2:B7835,B7835)</f>
        <v>0</v>
      </c>
      <c r="M7835" s="75">
        <f>COUNTIF($L$2:L7835,4)</f>
        <v>42</v>
      </c>
      <c r="N7835" s="76" t="str">
        <f t="shared" si="614"/>
        <v>0</v>
      </c>
      <c r="O7835" s="76" t="str">
        <f t="shared" si="610"/>
        <v/>
      </c>
      <c r="P7835" s="75" t="str">
        <f t="shared" si="611"/>
        <v/>
      </c>
      <c r="Q7835" s="77" t="str">
        <f t="shared" si="612"/>
        <v/>
      </c>
      <c r="R7835" s="77" t="str">
        <f t="shared" si="613"/>
        <v/>
      </c>
      <c r="S7835" s="77" t="str">
        <f>IF(O7835="","",IF(OR(VALUE(LEFT(O7835,2))&gt;IF(RIGHT(J7835,1)="M",7,19),AND(OR(LEFT(O7835,2)={"07","19"}),VALUE(RIGHT(O7835,2))&gt;15)),TRUE,FALSE))</f>
        <v/>
      </c>
      <c r="T7835" s="77" t="str">
        <f>IF(O7835="","",IF(OR(VALUE(LEFT(O7835,2))&gt;IF(RIGHT(J7835,1)="M",7,19),AND(OR(LEFT(O7835,2)={"07","19"}),VALUE(RIGHT(O7835,2))&gt;5)),TRUE,FALSE))</f>
        <v/>
      </c>
    </row>
    <row r="7836" spans="12:20" x14ac:dyDescent="0.25">
      <c r="L7836" s="75">
        <f>COUNTIF($B$2:B7836,B7836)</f>
        <v>0</v>
      </c>
      <c r="M7836" s="75">
        <f>COUNTIF($L$2:L7836,4)</f>
        <v>42</v>
      </c>
      <c r="N7836" s="76" t="str">
        <f t="shared" si="614"/>
        <v>0</v>
      </c>
      <c r="O7836" s="76" t="str">
        <f t="shared" si="610"/>
        <v/>
      </c>
      <c r="P7836" s="75" t="str">
        <f t="shared" si="611"/>
        <v/>
      </c>
      <c r="Q7836" s="77" t="str">
        <f t="shared" si="612"/>
        <v/>
      </c>
      <c r="R7836" s="77" t="str">
        <f t="shared" si="613"/>
        <v/>
      </c>
      <c r="S7836" s="77" t="str">
        <f>IF(O7836="","",IF(OR(VALUE(LEFT(O7836,2))&gt;IF(RIGHT(J7836,1)="M",7,19),AND(OR(LEFT(O7836,2)={"07","19"}),VALUE(RIGHT(O7836,2))&gt;15)),TRUE,FALSE))</f>
        <v/>
      </c>
      <c r="T7836" s="77" t="str">
        <f>IF(O7836="","",IF(OR(VALUE(LEFT(O7836,2))&gt;IF(RIGHT(J7836,1)="M",7,19),AND(OR(LEFT(O7836,2)={"07","19"}),VALUE(RIGHT(O7836,2))&gt;5)),TRUE,FALSE))</f>
        <v/>
      </c>
    </row>
    <row r="7837" spans="12:20" x14ac:dyDescent="0.25">
      <c r="L7837" s="75">
        <f>COUNTIF($B$2:B7837,B7837)</f>
        <v>0</v>
      </c>
      <c r="M7837" s="75">
        <f>COUNTIF($L$2:L7837,4)</f>
        <v>42</v>
      </c>
      <c r="N7837" s="76" t="str">
        <f t="shared" si="614"/>
        <v>0</v>
      </c>
      <c r="O7837" s="76" t="str">
        <f t="shared" si="610"/>
        <v/>
      </c>
      <c r="P7837" s="75" t="str">
        <f t="shared" si="611"/>
        <v/>
      </c>
      <c r="Q7837" s="77" t="str">
        <f t="shared" si="612"/>
        <v/>
      </c>
      <c r="R7837" s="77" t="str">
        <f t="shared" si="613"/>
        <v/>
      </c>
      <c r="S7837" s="77" t="str">
        <f>IF(O7837="","",IF(OR(VALUE(LEFT(O7837,2))&gt;IF(RIGHT(J7837,1)="M",7,19),AND(OR(LEFT(O7837,2)={"07","19"}),VALUE(RIGHT(O7837,2))&gt;15)),TRUE,FALSE))</f>
        <v/>
      </c>
      <c r="T7837" s="77" t="str">
        <f>IF(O7837="","",IF(OR(VALUE(LEFT(O7837,2))&gt;IF(RIGHT(J7837,1)="M",7,19),AND(OR(LEFT(O7837,2)={"07","19"}),VALUE(RIGHT(O7837,2))&gt;5)),TRUE,FALSE))</f>
        <v/>
      </c>
    </row>
    <row r="7838" spans="12:20" x14ac:dyDescent="0.25">
      <c r="L7838" s="75">
        <f>COUNTIF($B$2:B7838,B7838)</f>
        <v>0</v>
      </c>
      <c r="M7838" s="75">
        <f>COUNTIF($L$2:L7838,4)</f>
        <v>42</v>
      </c>
      <c r="N7838" s="76" t="str">
        <f t="shared" si="614"/>
        <v>0</v>
      </c>
      <c r="O7838" s="76" t="str">
        <f t="shared" si="610"/>
        <v/>
      </c>
      <c r="P7838" s="75" t="str">
        <f t="shared" si="611"/>
        <v/>
      </c>
      <c r="Q7838" s="77" t="str">
        <f t="shared" si="612"/>
        <v/>
      </c>
      <c r="R7838" s="77" t="str">
        <f t="shared" si="613"/>
        <v/>
      </c>
      <c r="S7838" s="77" t="str">
        <f>IF(O7838="","",IF(OR(VALUE(LEFT(O7838,2))&gt;IF(RIGHT(J7838,1)="M",7,19),AND(OR(LEFT(O7838,2)={"07","19"}),VALUE(RIGHT(O7838,2))&gt;15)),TRUE,FALSE))</f>
        <v/>
      </c>
      <c r="T7838" s="77" t="str">
        <f>IF(O7838="","",IF(OR(VALUE(LEFT(O7838,2))&gt;IF(RIGHT(J7838,1)="M",7,19),AND(OR(LEFT(O7838,2)={"07","19"}),VALUE(RIGHT(O7838,2))&gt;5)),TRUE,FALSE))</f>
        <v/>
      </c>
    </row>
    <row r="7839" spans="12:20" x14ac:dyDescent="0.25">
      <c r="L7839" s="75">
        <f>COUNTIF($B$2:B7839,B7839)</f>
        <v>0</v>
      </c>
      <c r="M7839" s="75">
        <f>COUNTIF($L$2:L7839,4)</f>
        <v>42</v>
      </c>
      <c r="N7839" s="76" t="str">
        <f t="shared" si="614"/>
        <v>0</v>
      </c>
      <c r="O7839" s="76" t="str">
        <f t="shared" si="610"/>
        <v/>
      </c>
      <c r="P7839" s="75" t="str">
        <f t="shared" si="611"/>
        <v/>
      </c>
      <c r="Q7839" s="77" t="str">
        <f t="shared" si="612"/>
        <v/>
      </c>
      <c r="R7839" s="77" t="str">
        <f t="shared" si="613"/>
        <v/>
      </c>
      <c r="S7839" s="77" t="str">
        <f>IF(O7839="","",IF(OR(VALUE(LEFT(O7839,2))&gt;IF(RIGHT(J7839,1)="M",7,19),AND(OR(LEFT(O7839,2)={"07","19"}),VALUE(RIGHT(O7839,2))&gt;15)),TRUE,FALSE))</f>
        <v/>
      </c>
      <c r="T7839" s="77" t="str">
        <f>IF(O7839="","",IF(OR(VALUE(LEFT(O7839,2))&gt;IF(RIGHT(J7839,1)="M",7,19),AND(OR(LEFT(O7839,2)={"07","19"}),VALUE(RIGHT(O7839,2))&gt;5)),TRUE,FALSE))</f>
        <v/>
      </c>
    </row>
    <row r="7840" spans="12:20" x14ac:dyDescent="0.25">
      <c r="L7840" s="75">
        <f>COUNTIF($B$2:B7840,B7840)</f>
        <v>0</v>
      </c>
      <c r="M7840" s="75">
        <f>COUNTIF($L$2:L7840,4)</f>
        <v>42</v>
      </c>
      <c r="N7840" s="76" t="str">
        <f t="shared" si="614"/>
        <v>0</v>
      </c>
      <c r="O7840" s="76" t="str">
        <f t="shared" si="610"/>
        <v/>
      </c>
      <c r="P7840" s="75" t="str">
        <f t="shared" si="611"/>
        <v/>
      </c>
      <c r="Q7840" s="77" t="str">
        <f t="shared" si="612"/>
        <v/>
      </c>
      <c r="R7840" s="77" t="str">
        <f t="shared" si="613"/>
        <v/>
      </c>
      <c r="S7840" s="77" t="str">
        <f>IF(O7840="","",IF(OR(VALUE(LEFT(O7840,2))&gt;IF(RIGHT(J7840,1)="M",7,19),AND(OR(LEFT(O7840,2)={"07","19"}),VALUE(RIGHT(O7840,2))&gt;15)),TRUE,FALSE))</f>
        <v/>
      </c>
      <c r="T7840" s="77" t="str">
        <f>IF(O7840="","",IF(OR(VALUE(LEFT(O7840,2))&gt;IF(RIGHT(J7840,1)="M",7,19),AND(OR(LEFT(O7840,2)={"07","19"}),VALUE(RIGHT(O7840,2))&gt;5)),TRUE,FALSE))</f>
        <v/>
      </c>
    </row>
    <row r="7841" spans="12:20" x14ac:dyDescent="0.25">
      <c r="L7841" s="75">
        <f>COUNTIF($B$2:B7841,B7841)</f>
        <v>0</v>
      </c>
      <c r="M7841" s="75">
        <f>COUNTIF($L$2:L7841,4)</f>
        <v>42</v>
      </c>
      <c r="N7841" s="76" t="str">
        <f t="shared" si="614"/>
        <v>0</v>
      </c>
      <c r="O7841" s="76" t="str">
        <f t="shared" si="610"/>
        <v/>
      </c>
      <c r="P7841" s="75" t="str">
        <f t="shared" si="611"/>
        <v/>
      </c>
      <c r="Q7841" s="77" t="str">
        <f t="shared" si="612"/>
        <v/>
      </c>
      <c r="R7841" s="77" t="str">
        <f t="shared" si="613"/>
        <v/>
      </c>
      <c r="S7841" s="77" t="str">
        <f>IF(O7841="","",IF(OR(VALUE(LEFT(O7841,2))&gt;IF(RIGHT(J7841,1)="M",7,19),AND(OR(LEFT(O7841,2)={"07","19"}),VALUE(RIGHT(O7841,2))&gt;15)),TRUE,FALSE))</f>
        <v/>
      </c>
      <c r="T7841" s="77" t="str">
        <f>IF(O7841="","",IF(OR(VALUE(LEFT(O7841,2))&gt;IF(RIGHT(J7841,1)="M",7,19),AND(OR(LEFT(O7841,2)={"07","19"}),VALUE(RIGHT(O7841,2))&gt;5)),TRUE,FALSE))</f>
        <v/>
      </c>
    </row>
    <row r="7842" spans="12:20" x14ac:dyDescent="0.25">
      <c r="L7842" s="75">
        <f>COUNTIF($B$2:B7842,B7842)</f>
        <v>0</v>
      </c>
      <c r="M7842" s="75">
        <f>COUNTIF($L$2:L7842,4)</f>
        <v>42</v>
      </c>
      <c r="N7842" s="76" t="str">
        <f t="shared" si="614"/>
        <v>0</v>
      </c>
      <c r="O7842" s="76" t="str">
        <f t="shared" si="610"/>
        <v/>
      </c>
      <c r="P7842" s="75" t="str">
        <f t="shared" si="611"/>
        <v/>
      </c>
      <c r="Q7842" s="77" t="str">
        <f t="shared" si="612"/>
        <v/>
      </c>
      <c r="R7842" s="77" t="str">
        <f t="shared" si="613"/>
        <v/>
      </c>
      <c r="S7842" s="77" t="str">
        <f>IF(O7842="","",IF(OR(VALUE(LEFT(O7842,2))&gt;IF(RIGHT(J7842,1)="M",7,19),AND(OR(LEFT(O7842,2)={"07","19"}),VALUE(RIGHT(O7842,2))&gt;15)),TRUE,FALSE))</f>
        <v/>
      </c>
      <c r="T7842" s="77" t="str">
        <f>IF(O7842="","",IF(OR(VALUE(LEFT(O7842,2))&gt;IF(RIGHT(J7842,1)="M",7,19),AND(OR(LEFT(O7842,2)={"07","19"}),VALUE(RIGHT(O7842,2))&gt;5)),TRUE,FALSE))</f>
        <v/>
      </c>
    </row>
    <row r="7843" spans="12:20" x14ac:dyDescent="0.25">
      <c r="L7843" s="75">
        <f>COUNTIF($B$2:B7843,B7843)</f>
        <v>0</v>
      </c>
      <c r="M7843" s="75">
        <f>COUNTIF($L$2:L7843,4)</f>
        <v>42</v>
      </c>
      <c r="N7843" s="76" t="str">
        <f t="shared" si="614"/>
        <v>0</v>
      </c>
      <c r="O7843" s="76" t="str">
        <f t="shared" si="610"/>
        <v/>
      </c>
      <c r="P7843" s="75" t="str">
        <f t="shared" si="611"/>
        <v/>
      </c>
      <c r="Q7843" s="77" t="str">
        <f t="shared" si="612"/>
        <v/>
      </c>
      <c r="R7843" s="77" t="str">
        <f t="shared" si="613"/>
        <v/>
      </c>
      <c r="S7843" s="77" t="str">
        <f>IF(O7843="","",IF(OR(VALUE(LEFT(O7843,2))&gt;IF(RIGHT(J7843,1)="M",7,19),AND(OR(LEFT(O7843,2)={"07","19"}),VALUE(RIGHT(O7843,2))&gt;15)),TRUE,FALSE))</f>
        <v/>
      </c>
      <c r="T7843" s="77" t="str">
        <f>IF(O7843="","",IF(OR(VALUE(LEFT(O7843,2))&gt;IF(RIGHT(J7843,1)="M",7,19),AND(OR(LEFT(O7843,2)={"07","19"}),VALUE(RIGHT(O7843,2))&gt;5)),TRUE,FALSE))</f>
        <v/>
      </c>
    </row>
    <row r="7844" spans="12:20" x14ac:dyDescent="0.25">
      <c r="L7844" s="75">
        <f>COUNTIF($B$2:B7844,B7844)</f>
        <v>0</v>
      </c>
      <c r="M7844" s="75">
        <f>COUNTIF($L$2:L7844,4)</f>
        <v>42</v>
      </c>
      <c r="N7844" s="76" t="str">
        <f t="shared" si="614"/>
        <v>0</v>
      </c>
      <c r="O7844" s="76" t="str">
        <f t="shared" si="610"/>
        <v/>
      </c>
      <c r="P7844" s="75" t="str">
        <f t="shared" si="611"/>
        <v/>
      </c>
      <c r="Q7844" s="77" t="str">
        <f t="shared" si="612"/>
        <v/>
      </c>
      <c r="R7844" s="77" t="str">
        <f t="shared" si="613"/>
        <v/>
      </c>
      <c r="S7844" s="77" t="str">
        <f>IF(O7844="","",IF(OR(VALUE(LEFT(O7844,2))&gt;IF(RIGHT(J7844,1)="M",7,19),AND(OR(LEFT(O7844,2)={"07","19"}),VALUE(RIGHT(O7844,2))&gt;15)),TRUE,FALSE))</f>
        <v/>
      </c>
      <c r="T7844" s="77" t="str">
        <f>IF(O7844="","",IF(OR(VALUE(LEFT(O7844,2))&gt;IF(RIGHT(J7844,1)="M",7,19),AND(OR(LEFT(O7844,2)={"07","19"}),VALUE(RIGHT(O7844,2))&gt;5)),TRUE,FALSE))</f>
        <v/>
      </c>
    </row>
    <row r="7845" spans="12:20" x14ac:dyDescent="0.25">
      <c r="L7845" s="75">
        <f>COUNTIF($B$2:B7845,B7845)</f>
        <v>0</v>
      </c>
      <c r="M7845" s="75">
        <f>COUNTIF($L$2:L7845,4)</f>
        <v>42</v>
      </c>
      <c r="N7845" s="76" t="str">
        <f t="shared" si="614"/>
        <v>0</v>
      </c>
      <c r="O7845" s="76" t="str">
        <f t="shared" si="610"/>
        <v/>
      </c>
      <c r="P7845" s="75" t="str">
        <f t="shared" si="611"/>
        <v/>
      </c>
      <c r="Q7845" s="77" t="str">
        <f t="shared" si="612"/>
        <v/>
      </c>
      <c r="R7845" s="77" t="str">
        <f t="shared" si="613"/>
        <v/>
      </c>
      <c r="S7845" s="77" t="str">
        <f>IF(O7845="","",IF(OR(VALUE(LEFT(O7845,2))&gt;IF(RIGHT(J7845,1)="M",7,19),AND(OR(LEFT(O7845,2)={"07","19"}),VALUE(RIGHT(O7845,2))&gt;15)),TRUE,FALSE))</f>
        <v/>
      </c>
      <c r="T7845" s="77" t="str">
        <f>IF(O7845="","",IF(OR(VALUE(LEFT(O7845,2))&gt;IF(RIGHT(J7845,1)="M",7,19),AND(OR(LEFT(O7845,2)={"07","19"}),VALUE(RIGHT(O7845,2))&gt;5)),TRUE,FALSE))</f>
        <v/>
      </c>
    </row>
    <row r="7846" spans="12:20" x14ac:dyDescent="0.25">
      <c r="L7846" s="75">
        <f>COUNTIF($B$2:B7846,B7846)</f>
        <v>0</v>
      </c>
      <c r="M7846" s="75">
        <f>COUNTIF($L$2:L7846,4)</f>
        <v>42</v>
      </c>
      <c r="N7846" s="76" t="str">
        <f t="shared" si="614"/>
        <v>0</v>
      </c>
      <c r="O7846" s="76" t="str">
        <f t="shared" si="610"/>
        <v/>
      </c>
      <c r="P7846" s="75" t="str">
        <f t="shared" si="611"/>
        <v/>
      </c>
      <c r="Q7846" s="77" t="str">
        <f t="shared" si="612"/>
        <v/>
      </c>
      <c r="R7846" s="77" t="str">
        <f t="shared" si="613"/>
        <v/>
      </c>
      <c r="S7846" s="77" t="str">
        <f>IF(O7846="","",IF(OR(VALUE(LEFT(O7846,2))&gt;IF(RIGHT(J7846,1)="M",7,19),AND(OR(LEFT(O7846,2)={"07","19"}),VALUE(RIGHT(O7846,2))&gt;15)),TRUE,FALSE))</f>
        <v/>
      </c>
      <c r="T7846" s="77" t="str">
        <f>IF(O7846="","",IF(OR(VALUE(LEFT(O7846,2))&gt;IF(RIGHT(J7846,1)="M",7,19),AND(OR(LEFT(O7846,2)={"07","19"}),VALUE(RIGHT(O7846,2))&gt;5)),TRUE,FALSE))</f>
        <v/>
      </c>
    </row>
    <row r="7847" spans="12:20" x14ac:dyDescent="0.25">
      <c r="L7847" s="75">
        <f>COUNTIF($B$2:B7847,B7847)</f>
        <v>0</v>
      </c>
      <c r="M7847" s="75">
        <f>COUNTIF($L$2:L7847,4)</f>
        <v>42</v>
      </c>
      <c r="N7847" s="76" t="str">
        <f t="shared" si="614"/>
        <v>0</v>
      </c>
      <c r="O7847" s="76" t="str">
        <f t="shared" si="610"/>
        <v/>
      </c>
      <c r="P7847" s="75" t="str">
        <f t="shared" si="611"/>
        <v/>
      </c>
      <c r="Q7847" s="77" t="str">
        <f t="shared" si="612"/>
        <v/>
      </c>
      <c r="R7847" s="77" t="str">
        <f t="shared" si="613"/>
        <v/>
      </c>
      <c r="S7847" s="77" t="str">
        <f>IF(O7847="","",IF(OR(VALUE(LEFT(O7847,2))&gt;IF(RIGHT(J7847,1)="M",7,19),AND(OR(LEFT(O7847,2)={"07","19"}),VALUE(RIGHT(O7847,2))&gt;15)),TRUE,FALSE))</f>
        <v/>
      </c>
      <c r="T7847" s="77" t="str">
        <f>IF(O7847="","",IF(OR(VALUE(LEFT(O7847,2))&gt;IF(RIGHT(J7847,1)="M",7,19),AND(OR(LEFT(O7847,2)={"07","19"}),VALUE(RIGHT(O7847,2))&gt;5)),TRUE,FALSE))</f>
        <v/>
      </c>
    </row>
    <row r="7848" spans="12:20" x14ac:dyDescent="0.25">
      <c r="L7848" s="75">
        <f>COUNTIF($B$2:B7848,B7848)</f>
        <v>0</v>
      </c>
      <c r="M7848" s="75">
        <f>COUNTIF($L$2:L7848,4)</f>
        <v>42</v>
      </c>
      <c r="N7848" s="76" t="str">
        <f t="shared" si="614"/>
        <v>0</v>
      </c>
      <c r="O7848" s="76" t="str">
        <f t="shared" si="610"/>
        <v/>
      </c>
      <c r="P7848" s="75" t="str">
        <f t="shared" si="611"/>
        <v/>
      </c>
      <c r="Q7848" s="77" t="str">
        <f t="shared" si="612"/>
        <v/>
      </c>
      <c r="R7848" s="77" t="str">
        <f t="shared" si="613"/>
        <v/>
      </c>
      <c r="S7848" s="77" t="str">
        <f>IF(O7848="","",IF(OR(VALUE(LEFT(O7848,2))&gt;IF(RIGHT(J7848,1)="M",7,19),AND(OR(LEFT(O7848,2)={"07","19"}),VALUE(RIGHT(O7848,2))&gt;15)),TRUE,FALSE))</f>
        <v/>
      </c>
      <c r="T7848" s="77" t="str">
        <f>IF(O7848="","",IF(OR(VALUE(LEFT(O7848,2))&gt;IF(RIGHT(J7848,1)="M",7,19),AND(OR(LEFT(O7848,2)={"07","19"}),VALUE(RIGHT(O7848,2))&gt;5)),TRUE,FALSE))</f>
        <v/>
      </c>
    </row>
    <row r="7849" spans="12:20" x14ac:dyDescent="0.25">
      <c r="L7849" s="75">
        <f>COUNTIF($B$2:B7849,B7849)</f>
        <v>0</v>
      </c>
      <c r="M7849" s="75">
        <f>COUNTIF($L$2:L7849,4)</f>
        <v>42</v>
      </c>
      <c r="N7849" s="76" t="str">
        <f t="shared" si="614"/>
        <v>0</v>
      </c>
      <c r="O7849" s="76" t="str">
        <f t="shared" si="610"/>
        <v/>
      </c>
      <c r="P7849" s="75" t="str">
        <f t="shared" si="611"/>
        <v/>
      </c>
      <c r="Q7849" s="77" t="str">
        <f t="shared" si="612"/>
        <v/>
      </c>
      <c r="R7849" s="77" t="str">
        <f t="shared" si="613"/>
        <v/>
      </c>
      <c r="S7849" s="77" t="str">
        <f>IF(O7849="","",IF(OR(VALUE(LEFT(O7849,2))&gt;IF(RIGHT(J7849,1)="M",7,19),AND(OR(LEFT(O7849,2)={"07","19"}),VALUE(RIGHT(O7849,2))&gt;15)),TRUE,FALSE))</f>
        <v/>
      </c>
      <c r="T7849" s="77" t="str">
        <f>IF(O7849="","",IF(OR(VALUE(LEFT(O7849,2))&gt;IF(RIGHT(J7849,1)="M",7,19),AND(OR(LEFT(O7849,2)={"07","19"}),VALUE(RIGHT(O7849,2))&gt;5)),TRUE,FALSE))</f>
        <v/>
      </c>
    </row>
    <row r="7850" spans="12:20" x14ac:dyDescent="0.25">
      <c r="L7850" s="75">
        <f>COUNTIF($B$2:B7850,B7850)</f>
        <v>0</v>
      </c>
      <c r="M7850" s="75">
        <f>COUNTIF($L$2:L7850,4)</f>
        <v>42</v>
      </c>
      <c r="N7850" s="76" t="str">
        <f t="shared" si="614"/>
        <v>0</v>
      </c>
      <c r="O7850" s="76" t="str">
        <f t="shared" si="610"/>
        <v/>
      </c>
      <c r="P7850" s="75" t="str">
        <f t="shared" si="611"/>
        <v/>
      </c>
      <c r="Q7850" s="77" t="str">
        <f t="shared" si="612"/>
        <v/>
      </c>
      <c r="R7850" s="77" t="str">
        <f t="shared" si="613"/>
        <v/>
      </c>
      <c r="S7850" s="77" t="str">
        <f>IF(O7850="","",IF(OR(VALUE(LEFT(O7850,2))&gt;IF(RIGHT(J7850,1)="M",7,19),AND(OR(LEFT(O7850,2)={"07","19"}),VALUE(RIGHT(O7850,2))&gt;15)),TRUE,FALSE))</f>
        <v/>
      </c>
      <c r="T7850" s="77" t="str">
        <f>IF(O7850="","",IF(OR(VALUE(LEFT(O7850,2))&gt;IF(RIGHT(J7850,1)="M",7,19),AND(OR(LEFT(O7850,2)={"07","19"}),VALUE(RIGHT(O7850,2))&gt;5)),TRUE,FALSE))</f>
        <v/>
      </c>
    </row>
    <row r="7851" spans="12:20" x14ac:dyDescent="0.25">
      <c r="L7851" s="75">
        <f>COUNTIF($B$2:B7851,B7851)</f>
        <v>0</v>
      </c>
      <c r="M7851" s="75">
        <f>COUNTIF($L$2:L7851,4)</f>
        <v>42</v>
      </c>
      <c r="N7851" s="76" t="str">
        <f t="shared" si="614"/>
        <v>0</v>
      </c>
      <c r="O7851" s="76" t="str">
        <f t="shared" si="610"/>
        <v/>
      </c>
      <c r="P7851" s="75" t="str">
        <f t="shared" si="611"/>
        <v/>
      </c>
      <c r="Q7851" s="77" t="str">
        <f t="shared" si="612"/>
        <v/>
      </c>
      <c r="R7851" s="77" t="str">
        <f t="shared" si="613"/>
        <v/>
      </c>
      <c r="S7851" s="77" t="str">
        <f>IF(O7851="","",IF(OR(VALUE(LEFT(O7851,2))&gt;IF(RIGHT(J7851,1)="M",7,19),AND(OR(LEFT(O7851,2)={"07","19"}),VALUE(RIGHT(O7851,2))&gt;15)),TRUE,FALSE))</f>
        <v/>
      </c>
      <c r="T7851" s="77" t="str">
        <f>IF(O7851="","",IF(OR(VALUE(LEFT(O7851,2))&gt;IF(RIGHT(J7851,1)="M",7,19),AND(OR(LEFT(O7851,2)={"07","19"}),VALUE(RIGHT(O7851,2))&gt;5)),TRUE,FALSE))</f>
        <v/>
      </c>
    </row>
    <row r="7852" spans="12:20" x14ac:dyDescent="0.25">
      <c r="L7852" s="75">
        <f>COUNTIF($B$2:B7852,B7852)</f>
        <v>0</v>
      </c>
      <c r="M7852" s="75">
        <f>COUNTIF($L$2:L7852,4)</f>
        <v>42</v>
      </c>
      <c r="N7852" s="76" t="str">
        <f t="shared" si="614"/>
        <v>0</v>
      </c>
      <c r="O7852" s="76" t="str">
        <f t="shared" si="610"/>
        <v/>
      </c>
      <c r="P7852" s="75" t="str">
        <f t="shared" si="611"/>
        <v/>
      </c>
      <c r="Q7852" s="77" t="str">
        <f t="shared" si="612"/>
        <v/>
      </c>
      <c r="R7852" s="77" t="str">
        <f t="shared" si="613"/>
        <v/>
      </c>
      <c r="S7852" s="77" t="str">
        <f>IF(O7852="","",IF(OR(VALUE(LEFT(O7852,2))&gt;IF(RIGHT(J7852,1)="M",7,19),AND(OR(LEFT(O7852,2)={"07","19"}),VALUE(RIGHT(O7852,2))&gt;15)),TRUE,FALSE))</f>
        <v/>
      </c>
      <c r="T7852" s="77" t="str">
        <f>IF(O7852="","",IF(OR(VALUE(LEFT(O7852,2))&gt;IF(RIGHT(J7852,1)="M",7,19),AND(OR(LEFT(O7852,2)={"07","19"}),VALUE(RIGHT(O7852,2))&gt;5)),TRUE,FALSE))</f>
        <v/>
      </c>
    </row>
    <row r="7853" spans="12:20" x14ac:dyDescent="0.25">
      <c r="L7853" s="75">
        <f>COUNTIF($B$2:B7853,B7853)</f>
        <v>0</v>
      </c>
      <c r="M7853" s="75">
        <f>COUNTIF($L$2:L7853,4)</f>
        <v>42</v>
      </c>
      <c r="N7853" s="76" t="str">
        <f t="shared" si="614"/>
        <v>0</v>
      </c>
      <c r="O7853" s="76" t="str">
        <f t="shared" si="610"/>
        <v/>
      </c>
      <c r="P7853" s="75" t="str">
        <f t="shared" si="611"/>
        <v/>
      </c>
      <c r="Q7853" s="77" t="str">
        <f t="shared" si="612"/>
        <v/>
      </c>
      <c r="R7853" s="77" t="str">
        <f t="shared" si="613"/>
        <v/>
      </c>
      <c r="S7853" s="77" t="str">
        <f>IF(O7853="","",IF(OR(VALUE(LEFT(O7853,2))&gt;IF(RIGHT(J7853,1)="M",7,19),AND(OR(LEFT(O7853,2)={"07","19"}),VALUE(RIGHT(O7853,2))&gt;15)),TRUE,FALSE))</f>
        <v/>
      </c>
      <c r="T7853" s="77" t="str">
        <f>IF(O7853="","",IF(OR(VALUE(LEFT(O7853,2))&gt;IF(RIGHT(J7853,1)="M",7,19),AND(OR(LEFT(O7853,2)={"07","19"}),VALUE(RIGHT(O7853,2))&gt;5)),TRUE,FALSE))</f>
        <v/>
      </c>
    </row>
    <row r="7854" spans="12:20" x14ac:dyDescent="0.25">
      <c r="L7854" s="75">
        <f>COUNTIF($B$2:B7854,B7854)</f>
        <v>0</v>
      </c>
      <c r="M7854" s="75">
        <f>COUNTIF($L$2:L7854,4)</f>
        <v>42</v>
      </c>
      <c r="N7854" s="76" t="str">
        <f t="shared" si="614"/>
        <v>0</v>
      </c>
      <c r="O7854" s="76" t="str">
        <f t="shared" si="610"/>
        <v/>
      </c>
      <c r="P7854" s="75" t="str">
        <f t="shared" si="611"/>
        <v/>
      </c>
      <c r="Q7854" s="77" t="str">
        <f t="shared" si="612"/>
        <v/>
      </c>
      <c r="R7854" s="77" t="str">
        <f t="shared" si="613"/>
        <v/>
      </c>
      <c r="S7854" s="77" t="str">
        <f>IF(O7854="","",IF(OR(VALUE(LEFT(O7854,2))&gt;IF(RIGHT(J7854,1)="M",7,19),AND(OR(LEFT(O7854,2)={"07","19"}),VALUE(RIGHT(O7854,2))&gt;15)),TRUE,FALSE))</f>
        <v/>
      </c>
      <c r="T7854" s="77" t="str">
        <f>IF(O7854="","",IF(OR(VALUE(LEFT(O7854,2))&gt;IF(RIGHT(J7854,1)="M",7,19),AND(OR(LEFT(O7854,2)={"07","19"}),VALUE(RIGHT(O7854,2))&gt;5)),TRUE,FALSE))</f>
        <v/>
      </c>
    </row>
    <row r="7855" spans="12:20" x14ac:dyDescent="0.25">
      <c r="L7855" s="75">
        <f>COUNTIF($B$2:B7855,B7855)</f>
        <v>0</v>
      </c>
      <c r="M7855" s="75">
        <f>COUNTIF($L$2:L7855,4)</f>
        <v>42</v>
      </c>
      <c r="N7855" s="76" t="str">
        <f t="shared" si="614"/>
        <v>0</v>
      </c>
      <c r="O7855" s="76" t="str">
        <f t="shared" si="610"/>
        <v/>
      </c>
      <c r="P7855" s="75" t="str">
        <f t="shared" si="611"/>
        <v/>
      </c>
      <c r="Q7855" s="77" t="str">
        <f t="shared" si="612"/>
        <v/>
      </c>
      <c r="R7855" s="77" t="str">
        <f t="shared" si="613"/>
        <v/>
      </c>
      <c r="S7855" s="77" t="str">
        <f>IF(O7855="","",IF(OR(VALUE(LEFT(O7855,2))&gt;IF(RIGHT(J7855,1)="M",7,19),AND(OR(LEFT(O7855,2)={"07","19"}),VALUE(RIGHT(O7855,2))&gt;15)),TRUE,FALSE))</f>
        <v/>
      </c>
      <c r="T7855" s="77" t="str">
        <f>IF(O7855="","",IF(OR(VALUE(LEFT(O7855,2))&gt;IF(RIGHT(J7855,1)="M",7,19),AND(OR(LEFT(O7855,2)={"07","19"}),VALUE(RIGHT(O7855,2))&gt;5)),TRUE,FALSE))</f>
        <v/>
      </c>
    </row>
    <row r="7856" spans="12:20" x14ac:dyDescent="0.25">
      <c r="L7856" s="75">
        <f>COUNTIF($B$2:B7856,B7856)</f>
        <v>0</v>
      </c>
      <c r="M7856" s="75">
        <f>COUNTIF($L$2:L7856,4)</f>
        <v>42</v>
      </c>
      <c r="N7856" s="76" t="str">
        <f t="shared" si="614"/>
        <v>0</v>
      </c>
      <c r="O7856" s="76" t="str">
        <f t="shared" si="610"/>
        <v/>
      </c>
      <c r="P7856" s="75" t="str">
        <f t="shared" si="611"/>
        <v/>
      </c>
      <c r="Q7856" s="77" t="str">
        <f t="shared" si="612"/>
        <v/>
      </c>
      <c r="R7856" s="77" t="str">
        <f t="shared" si="613"/>
        <v/>
      </c>
      <c r="S7856" s="77" t="str">
        <f>IF(O7856="","",IF(OR(VALUE(LEFT(O7856,2))&gt;IF(RIGHT(J7856,1)="M",7,19),AND(OR(LEFT(O7856,2)={"07","19"}),VALUE(RIGHT(O7856,2))&gt;15)),TRUE,FALSE))</f>
        <v/>
      </c>
      <c r="T7856" s="77" t="str">
        <f>IF(O7856="","",IF(OR(VALUE(LEFT(O7856,2))&gt;IF(RIGHT(J7856,1)="M",7,19),AND(OR(LEFT(O7856,2)={"07","19"}),VALUE(RIGHT(O7856,2))&gt;5)),TRUE,FALSE))</f>
        <v/>
      </c>
    </row>
    <row r="7857" spans="12:20" x14ac:dyDescent="0.25">
      <c r="L7857" s="75">
        <f>COUNTIF($B$2:B7857,B7857)</f>
        <v>0</v>
      </c>
      <c r="M7857" s="75">
        <f>COUNTIF($L$2:L7857,4)</f>
        <v>42</v>
      </c>
      <c r="N7857" s="76" t="str">
        <f t="shared" si="614"/>
        <v>0</v>
      </c>
      <c r="O7857" s="76" t="str">
        <f t="shared" si="610"/>
        <v/>
      </c>
      <c r="P7857" s="75" t="str">
        <f t="shared" si="611"/>
        <v/>
      </c>
      <c r="Q7857" s="77" t="str">
        <f t="shared" si="612"/>
        <v/>
      </c>
      <c r="R7857" s="77" t="str">
        <f t="shared" si="613"/>
        <v/>
      </c>
      <c r="S7857" s="77" t="str">
        <f>IF(O7857="","",IF(OR(VALUE(LEFT(O7857,2))&gt;IF(RIGHT(J7857,1)="M",7,19),AND(OR(LEFT(O7857,2)={"07","19"}),VALUE(RIGHT(O7857,2))&gt;15)),TRUE,FALSE))</f>
        <v/>
      </c>
      <c r="T7857" s="77" t="str">
        <f>IF(O7857="","",IF(OR(VALUE(LEFT(O7857,2))&gt;IF(RIGHT(J7857,1)="M",7,19),AND(OR(LEFT(O7857,2)={"07","19"}),VALUE(RIGHT(O7857,2))&gt;5)),TRUE,FALSE))</f>
        <v/>
      </c>
    </row>
    <row r="7858" spans="12:20" x14ac:dyDescent="0.25">
      <c r="L7858" s="75">
        <f>COUNTIF($B$2:B7858,B7858)</f>
        <v>0</v>
      </c>
      <c r="M7858" s="75">
        <f>COUNTIF($L$2:L7858,4)</f>
        <v>42</v>
      </c>
      <c r="N7858" s="76" t="str">
        <f t="shared" si="614"/>
        <v>0</v>
      </c>
      <c r="O7858" s="76" t="str">
        <f t="shared" si="610"/>
        <v/>
      </c>
      <c r="P7858" s="75" t="str">
        <f t="shared" si="611"/>
        <v/>
      </c>
      <c r="Q7858" s="77" t="str">
        <f t="shared" si="612"/>
        <v/>
      </c>
      <c r="R7858" s="77" t="str">
        <f t="shared" si="613"/>
        <v/>
      </c>
      <c r="S7858" s="77" t="str">
        <f>IF(O7858="","",IF(OR(VALUE(LEFT(O7858,2))&gt;IF(RIGHT(J7858,1)="M",7,19),AND(OR(LEFT(O7858,2)={"07","19"}),VALUE(RIGHT(O7858,2))&gt;15)),TRUE,FALSE))</f>
        <v/>
      </c>
      <c r="T7858" s="77" t="str">
        <f>IF(O7858="","",IF(OR(VALUE(LEFT(O7858,2))&gt;IF(RIGHT(J7858,1)="M",7,19),AND(OR(LEFT(O7858,2)={"07","19"}),VALUE(RIGHT(O7858,2))&gt;5)),TRUE,FALSE))</f>
        <v/>
      </c>
    </row>
    <row r="7859" spans="12:20" x14ac:dyDescent="0.25">
      <c r="L7859" s="75">
        <f>COUNTIF($B$2:B7859,B7859)</f>
        <v>0</v>
      </c>
      <c r="M7859" s="75">
        <f>COUNTIF($L$2:L7859,4)</f>
        <v>42</v>
      </c>
      <c r="N7859" s="76" t="str">
        <f t="shared" si="614"/>
        <v>0</v>
      </c>
      <c r="O7859" s="76" t="str">
        <f t="shared" si="610"/>
        <v/>
      </c>
      <c r="P7859" s="75" t="str">
        <f t="shared" si="611"/>
        <v/>
      </c>
      <c r="Q7859" s="77" t="str">
        <f t="shared" si="612"/>
        <v/>
      </c>
      <c r="R7859" s="77" t="str">
        <f t="shared" si="613"/>
        <v/>
      </c>
      <c r="S7859" s="77" t="str">
        <f>IF(O7859="","",IF(OR(VALUE(LEFT(O7859,2))&gt;IF(RIGHT(J7859,1)="M",7,19),AND(OR(LEFT(O7859,2)={"07","19"}),VALUE(RIGHT(O7859,2))&gt;15)),TRUE,FALSE))</f>
        <v/>
      </c>
      <c r="T7859" s="77" t="str">
        <f>IF(O7859="","",IF(OR(VALUE(LEFT(O7859,2))&gt;IF(RIGHT(J7859,1)="M",7,19),AND(OR(LEFT(O7859,2)={"07","19"}),VALUE(RIGHT(O7859,2))&gt;5)),TRUE,FALSE))</f>
        <v/>
      </c>
    </row>
    <row r="7860" spans="12:20" x14ac:dyDescent="0.25">
      <c r="L7860" s="75">
        <f>COUNTIF($B$2:B7860,B7860)</f>
        <v>0</v>
      </c>
      <c r="M7860" s="75">
        <f>COUNTIF($L$2:L7860,4)</f>
        <v>42</v>
      </c>
      <c r="N7860" s="76" t="str">
        <f t="shared" si="614"/>
        <v>0</v>
      </c>
      <c r="O7860" s="76" t="str">
        <f t="shared" si="610"/>
        <v/>
      </c>
      <c r="P7860" s="75" t="str">
        <f t="shared" si="611"/>
        <v/>
      </c>
      <c r="Q7860" s="77" t="str">
        <f t="shared" si="612"/>
        <v/>
      </c>
      <c r="R7860" s="77" t="str">
        <f t="shared" si="613"/>
        <v/>
      </c>
      <c r="S7860" s="77" t="str">
        <f>IF(O7860="","",IF(OR(VALUE(LEFT(O7860,2))&gt;IF(RIGHT(J7860,1)="M",7,19),AND(OR(LEFT(O7860,2)={"07","19"}),VALUE(RIGHT(O7860,2))&gt;15)),TRUE,FALSE))</f>
        <v/>
      </c>
      <c r="T7860" s="77" t="str">
        <f>IF(O7860="","",IF(OR(VALUE(LEFT(O7860,2))&gt;IF(RIGHT(J7860,1)="M",7,19),AND(OR(LEFT(O7860,2)={"07","19"}),VALUE(RIGHT(O7860,2))&gt;5)),TRUE,FALSE))</f>
        <v/>
      </c>
    </row>
    <row r="7861" spans="12:20" x14ac:dyDescent="0.25">
      <c r="L7861" s="75">
        <f>COUNTIF($B$2:B7861,B7861)</f>
        <v>0</v>
      </c>
      <c r="M7861" s="75">
        <f>COUNTIF($L$2:L7861,4)</f>
        <v>42</v>
      </c>
      <c r="N7861" s="76" t="str">
        <f t="shared" si="614"/>
        <v>0</v>
      </c>
      <c r="O7861" s="76" t="str">
        <f t="shared" si="610"/>
        <v/>
      </c>
      <c r="P7861" s="75" t="str">
        <f t="shared" si="611"/>
        <v/>
      </c>
      <c r="Q7861" s="77" t="str">
        <f t="shared" si="612"/>
        <v/>
      </c>
      <c r="R7861" s="77" t="str">
        <f t="shared" si="613"/>
        <v/>
      </c>
      <c r="S7861" s="77" t="str">
        <f>IF(O7861="","",IF(OR(VALUE(LEFT(O7861,2))&gt;IF(RIGHT(J7861,1)="M",7,19),AND(OR(LEFT(O7861,2)={"07","19"}),VALUE(RIGHT(O7861,2))&gt;15)),TRUE,FALSE))</f>
        <v/>
      </c>
      <c r="T7861" s="77" t="str">
        <f>IF(O7861="","",IF(OR(VALUE(LEFT(O7861,2))&gt;IF(RIGHT(J7861,1)="M",7,19),AND(OR(LEFT(O7861,2)={"07","19"}),VALUE(RIGHT(O7861,2))&gt;5)),TRUE,FALSE))</f>
        <v/>
      </c>
    </row>
    <row r="7862" spans="12:20" x14ac:dyDescent="0.25">
      <c r="L7862" s="75">
        <f>COUNTIF($B$2:B7862,B7862)</f>
        <v>0</v>
      </c>
      <c r="M7862" s="75">
        <f>COUNTIF($L$2:L7862,4)</f>
        <v>42</v>
      </c>
      <c r="N7862" s="76" t="str">
        <f t="shared" si="614"/>
        <v>0</v>
      </c>
      <c r="O7862" s="76" t="str">
        <f t="shared" si="610"/>
        <v/>
      </c>
      <c r="P7862" s="75" t="str">
        <f t="shared" si="611"/>
        <v/>
      </c>
      <c r="Q7862" s="77" t="str">
        <f t="shared" si="612"/>
        <v/>
      </c>
      <c r="R7862" s="77" t="str">
        <f t="shared" si="613"/>
        <v/>
      </c>
      <c r="S7862" s="77" t="str">
        <f>IF(O7862="","",IF(OR(VALUE(LEFT(O7862,2))&gt;IF(RIGHT(J7862,1)="M",7,19),AND(OR(LEFT(O7862,2)={"07","19"}),VALUE(RIGHT(O7862,2))&gt;15)),TRUE,FALSE))</f>
        <v/>
      </c>
      <c r="T7862" s="77" t="str">
        <f>IF(O7862="","",IF(OR(VALUE(LEFT(O7862,2))&gt;IF(RIGHT(J7862,1)="M",7,19),AND(OR(LEFT(O7862,2)={"07","19"}),VALUE(RIGHT(O7862,2))&gt;5)),TRUE,FALSE))</f>
        <v/>
      </c>
    </row>
    <row r="7863" spans="12:20" x14ac:dyDescent="0.25">
      <c r="L7863" s="75">
        <f>COUNTIF($B$2:B7863,B7863)</f>
        <v>0</v>
      </c>
      <c r="M7863" s="75">
        <f>COUNTIF($L$2:L7863,4)</f>
        <v>42</v>
      </c>
      <c r="N7863" s="76" t="str">
        <f t="shared" si="614"/>
        <v>0</v>
      </c>
      <c r="O7863" s="76" t="str">
        <f t="shared" si="610"/>
        <v/>
      </c>
      <c r="P7863" s="75" t="str">
        <f t="shared" si="611"/>
        <v/>
      </c>
      <c r="Q7863" s="77" t="str">
        <f t="shared" si="612"/>
        <v/>
      </c>
      <c r="R7863" s="77" t="str">
        <f t="shared" si="613"/>
        <v/>
      </c>
      <c r="S7863" s="77" t="str">
        <f>IF(O7863="","",IF(OR(VALUE(LEFT(O7863,2))&gt;IF(RIGHT(J7863,1)="M",7,19),AND(OR(LEFT(O7863,2)={"07","19"}),VALUE(RIGHT(O7863,2))&gt;15)),TRUE,FALSE))</f>
        <v/>
      </c>
      <c r="T7863" s="77" t="str">
        <f>IF(O7863="","",IF(OR(VALUE(LEFT(O7863,2))&gt;IF(RIGHT(J7863,1)="M",7,19),AND(OR(LEFT(O7863,2)={"07","19"}),VALUE(RIGHT(O7863,2))&gt;5)),TRUE,FALSE))</f>
        <v/>
      </c>
    </row>
    <row r="7864" spans="12:20" x14ac:dyDescent="0.25">
      <c r="L7864" s="75">
        <f>COUNTIF($B$2:B7864,B7864)</f>
        <v>0</v>
      </c>
      <c r="M7864" s="75">
        <f>COUNTIF($L$2:L7864,4)</f>
        <v>42</v>
      </c>
      <c r="N7864" s="76" t="str">
        <f t="shared" si="614"/>
        <v>0</v>
      </c>
      <c r="O7864" s="76" t="str">
        <f t="shared" si="610"/>
        <v/>
      </c>
      <c r="P7864" s="75" t="str">
        <f t="shared" si="611"/>
        <v/>
      </c>
      <c r="Q7864" s="77" t="str">
        <f t="shared" si="612"/>
        <v/>
      </c>
      <c r="R7864" s="77" t="str">
        <f t="shared" si="613"/>
        <v/>
      </c>
      <c r="S7864" s="77" t="str">
        <f>IF(O7864="","",IF(OR(VALUE(LEFT(O7864,2))&gt;IF(RIGHT(J7864,1)="M",7,19),AND(OR(LEFT(O7864,2)={"07","19"}),VALUE(RIGHT(O7864,2))&gt;15)),TRUE,FALSE))</f>
        <v/>
      </c>
      <c r="T7864" s="77" t="str">
        <f>IF(O7864="","",IF(OR(VALUE(LEFT(O7864,2))&gt;IF(RIGHT(J7864,1)="M",7,19),AND(OR(LEFT(O7864,2)={"07","19"}),VALUE(RIGHT(O7864,2))&gt;5)),TRUE,FALSE))</f>
        <v/>
      </c>
    </row>
    <row r="7865" spans="12:20" x14ac:dyDescent="0.25">
      <c r="L7865" s="75">
        <f>COUNTIF($B$2:B7865,B7865)</f>
        <v>0</v>
      </c>
      <c r="M7865" s="75">
        <f>COUNTIF($L$2:L7865,4)</f>
        <v>42</v>
      </c>
      <c r="N7865" s="76" t="str">
        <f t="shared" si="614"/>
        <v>0</v>
      </c>
      <c r="O7865" s="76" t="str">
        <f t="shared" si="610"/>
        <v/>
      </c>
      <c r="P7865" s="75" t="str">
        <f t="shared" si="611"/>
        <v/>
      </c>
      <c r="Q7865" s="77" t="str">
        <f t="shared" si="612"/>
        <v/>
      </c>
      <c r="R7865" s="77" t="str">
        <f t="shared" si="613"/>
        <v/>
      </c>
      <c r="S7865" s="77" t="str">
        <f>IF(O7865="","",IF(OR(VALUE(LEFT(O7865,2))&gt;IF(RIGHT(J7865,1)="M",7,19),AND(OR(LEFT(O7865,2)={"07","19"}),VALUE(RIGHT(O7865,2))&gt;15)),TRUE,FALSE))</f>
        <v/>
      </c>
      <c r="T7865" s="77" t="str">
        <f>IF(O7865="","",IF(OR(VALUE(LEFT(O7865,2))&gt;IF(RIGHT(J7865,1)="M",7,19),AND(OR(LEFT(O7865,2)={"07","19"}),VALUE(RIGHT(O7865,2))&gt;5)),TRUE,FALSE))</f>
        <v/>
      </c>
    </row>
    <row r="7866" spans="12:20" x14ac:dyDescent="0.25">
      <c r="L7866" s="75">
        <f>COUNTIF($B$2:B7866,B7866)</f>
        <v>0</v>
      </c>
      <c r="M7866" s="75">
        <f>COUNTIF($L$2:L7866,4)</f>
        <v>42</v>
      </c>
      <c r="N7866" s="76" t="str">
        <f t="shared" si="614"/>
        <v>0</v>
      </c>
      <c r="O7866" s="76" t="str">
        <f t="shared" si="610"/>
        <v/>
      </c>
      <c r="P7866" s="75" t="str">
        <f t="shared" si="611"/>
        <v/>
      </c>
      <c r="Q7866" s="77" t="str">
        <f t="shared" si="612"/>
        <v/>
      </c>
      <c r="R7866" s="77" t="str">
        <f t="shared" si="613"/>
        <v/>
      </c>
      <c r="S7866" s="77" t="str">
        <f>IF(O7866="","",IF(OR(VALUE(LEFT(O7866,2))&gt;IF(RIGHT(J7866,1)="M",7,19),AND(OR(LEFT(O7866,2)={"07","19"}),VALUE(RIGHT(O7866,2))&gt;15)),TRUE,FALSE))</f>
        <v/>
      </c>
      <c r="T7866" s="77" t="str">
        <f>IF(O7866="","",IF(OR(VALUE(LEFT(O7866,2))&gt;IF(RIGHT(J7866,1)="M",7,19),AND(OR(LEFT(O7866,2)={"07","19"}),VALUE(RIGHT(O7866,2))&gt;5)),TRUE,FALSE))</f>
        <v/>
      </c>
    </row>
    <row r="7867" spans="12:20" x14ac:dyDescent="0.25">
      <c r="L7867" s="75">
        <f>COUNTIF($B$2:B7867,B7867)</f>
        <v>0</v>
      </c>
      <c r="M7867" s="75">
        <f>COUNTIF($L$2:L7867,4)</f>
        <v>42</v>
      </c>
      <c r="N7867" s="76" t="str">
        <f t="shared" si="614"/>
        <v>0</v>
      </c>
      <c r="O7867" s="76" t="str">
        <f t="shared" si="610"/>
        <v/>
      </c>
      <c r="P7867" s="75" t="str">
        <f t="shared" si="611"/>
        <v/>
      </c>
      <c r="Q7867" s="77" t="str">
        <f t="shared" si="612"/>
        <v/>
      </c>
      <c r="R7867" s="77" t="str">
        <f t="shared" si="613"/>
        <v/>
      </c>
      <c r="S7867" s="77" t="str">
        <f>IF(O7867="","",IF(OR(VALUE(LEFT(O7867,2))&gt;IF(RIGHT(J7867,1)="M",7,19),AND(OR(LEFT(O7867,2)={"07","19"}),VALUE(RIGHT(O7867,2))&gt;15)),TRUE,FALSE))</f>
        <v/>
      </c>
      <c r="T7867" s="77" t="str">
        <f>IF(O7867="","",IF(OR(VALUE(LEFT(O7867,2))&gt;IF(RIGHT(J7867,1)="M",7,19),AND(OR(LEFT(O7867,2)={"07","19"}),VALUE(RIGHT(O7867,2))&gt;5)),TRUE,FALSE))</f>
        <v/>
      </c>
    </row>
    <row r="7868" spans="12:20" x14ac:dyDescent="0.25">
      <c r="L7868" s="75">
        <f>COUNTIF($B$2:B7868,B7868)</f>
        <v>0</v>
      </c>
      <c r="M7868" s="75">
        <f>COUNTIF($L$2:L7868,4)</f>
        <v>42</v>
      </c>
      <c r="N7868" s="76" t="str">
        <f t="shared" si="614"/>
        <v>0</v>
      </c>
      <c r="O7868" s="76" t="str">
        <f t="shared" si="610"/>
        <v/>
      </c>
      <c r="P7868" s="75" t="str">
        <f t="shared" si="611"/>
        <v/>
      </c>
      <c r="Q7868" s="77" t="str">
        <f t="shared" si="612"/>
        <v/>
      </c>
      <c r="R7868" s="77" t="str">
        <f t="shared" si="613"/>
        <v/>
      </c>
      <c r="S7868" s="77" t="str">
        <f>IF(O7868="","",IF(OR(VALUE(LEFT(O7868,2))&gt;IF(RIGHT(J7868,1)="M",7,19),AND(OR(LEFT(O7868,2)={"07","19"}),VALUE(RIGHT(O7868,2))&gt;15)),TRUE,FALSE))</f>
        <v/>
      </c>
      <c r="T7868" s="77" t="str">
        <f>IF(O7868="","",IF(OR(VALUE(LEFT(O7868,2))&gt;IF(RIGHT(J7868,1)="M",7,19),AND(OR(LEFT(O7868,2)={"07","19"}),VALUE(RIGHT(O7868,2))&gt;5)),TRUE,FALSE))</f>
        <v/>
      </c>
    </row>
    <row r="7869" spans="12:20" x14ac:dyDescent="0.25">
      <c r="L7869" s="75">
        <f>COUNTIF($B$2:B7869,B7869)</f>
        <v>0</v>
      </c>
      <c r="M7869" s="75">
        <f>COUNTIF($L$2:L7869,4)</f>
        <v>42</v>
      </c>
      <c r="N7869" s="76" t="str">
        <f t="shared" si="614"/>
        <v>0</v>
      </c>
      <c r="O7869" s="76" t="str">
        <f t="shared" si="610"/>
        <v/>
      </c>
      <c r="P7869" s="75" t="str">
        <f t="shared" si="611"/>
        <v/>
      </c>
      <c r="Q7869" s="77" t="str">
        <f t="shared" si="612"/>
        <v/>
      </c>
      <c r="R7869" s="77" t="str">
        <f t="shared" si="613"/>
        <v/>
      </c>
      <c r="S7869" s="77" t="str">
        <f>IF(O7869="","",IF(OR(VALUE(LEFT(O7869,2))&gt;IF(RIGHT(J7869,1)="M",7,19),AND(OR(LEFT(O7869,2)={"07","19"}),VALUE(RIGHT(O7869,2))&gt;15)),TRUE,FALSE))</f>
        <v/>
      </c>
      <c r="T7869" s="77" t="str">
        <f>IF(O7869="","",IF(OR(VALUE(LEFT(O7869,2))&gt;IF(RIGHT(J7869,1)="M",7,19),AND(OR(LEFT(O7869,2)={"07","19"}),VALUE(RIGHT(O7869,2))&gt;5)),TRUE,FALSE))</f>
        <v/>
      </c>
    </row>
    <row r="7870" spans="12:20" x14ac:dyDescent="0.25">
      <c r="L7870" s="75">
        <f>COUNTIF($B$2:B7870,B7870)</f>
        <v>0</v>
      </c>
      <c r="M7870" s="75">
        <f>COUNTIF($L$2:L7870,4)</f>
        <v>42</v>
      </c>
      <c r="N7870" s="76" t="str">
        <f t="shared" si="614"/>
        <v>0</v>
      </c>
      <c r="O7870" s="76" t="str">
        <f t="shared" si="610"/>
        <v/>
      </c>
      <c r="P7870" s="75" t="str">
        <f t="shared" si="611"/>
        <v/>
      </c>
      <c r="Q7870" s="77" t="str">
        <f t="shared" si="612"/>
        <v/>
      </c>
      <c r="R7870" s="77" t="str">
        <f t="shared" si="613"/>
        <v/>
      </c>
      <c r="S7870" s="77" t="str">
        <f>IF(O7870="","",IF(OR(VALUE(LEFT(O7870,2))&gt;IF(RIGHT(J7870,1)="M",7,19),AND(OR(LEFT(O7870,2)={"07","19"}),VALUE(RIGHT(O7870,2))&gt;15)),TRUE,FALSE))</f>
        <v/>
      </c>
      <c r="T7870" s="77" t="str">
        <f>IF(O7870="","",IF(OR(VALUE(LEFT(O7870,2))&gt;IF(RIGHT(J7870,1)="M",7,19),AND(OR(LEFT(O7870,2)={"07","19"}),VALUE(RIGHT(O7870,2))&gt;5)),TRUE,FALSE))</f>
        <v/>
      </c>
    </row>
    <row r="7871" spans="12:20" x14ac:dyDescent="0.25">
      <c r="L7871" s="75">
        <f>COUNTIF($B$2:B7871,B7871)</f>
        <v>0</v>
      </c>
      <c r="M7871" s="75">
        <f>COUNTIF($L$2:L7871,4)</f>
        <v>42</v>
      </c>
      <c r="N7871" s="76" t="str">
        <f t="shared" si="614"/>
        <v>0</v>
      </c>
      <c r="O7871" s="76" t="str">
        <f t="shared" si="610"/>
        <v/>
      </c>
      <c r="P7871" s="75" t="str">
        <f t="shared" si="611"/>
        <v/>
      </c>
      <c r="Q7871" s="77" t="str">
        <f t="shared" si="612"/>
        <v/>
      </c>
      <c r="R7871" s="77" t="str">
        <f t="shared" si="613"/>
        <v/>
      </c>
      <c r="S7871" s="77" t="str">
        <f>IF(O7871="","",IF(OR(VALUE(LEFT(O7871,2))&gt;IF(RIGHT(J7871,1)="M",7,19),AND(OR(LEFT(O7871,2)={"07","19"}),VALUE(RIGHT(O7871,2))&gt;15)),TRUE,FALSE))</f>
        <v/>
      </c>
      <c r="T7871" s="77" t="str">
        <f>IF(O7871="","",IF(OR(VALUE(LEFT(O7871,2))&gt;IF(RIGHT(J7871,1)="M",7,19),AND(OR(LEFT(O7871,2)={"07","19"}),VALUE(RIGHT(O7871,2))&gt;5)),TRUE,FALSE))</f>
        <v/>
      </c>
    </row>
    <row r="7872" spans="12:20" x14ac:dyDescent="0.25">
      <c r="L7872" s="75">
        <f>COUNTIF($B$2:B7872,B7872)</f>
        <v>0</v>
      </c>
      <c r="M7872" s="75">
        <f>COUNTIF($L$2:L7872,4)</f>
        <v>42</v>
      </c>
      <c r="N7872" s="76" t="str">
        <f t="shared" si="614"/>
        <v>0</v>
      </c>
      <c r="O7872" s="76" t="str">
        <f t="shared" si="610"/>
        <v/>
      </c>
      <c r="P7872" s="75" t="str">
        <f t="shared" si="611"/>
        <v/>
      </c>
      <c r="Q7872" s="77" t="str">
        <f t="shared" si="612"/>
        <v/>
      </c>
      <c r="R7872" s="77" t="str">
        <f t="shared" si="613"/>
        <v/>
      </c>
      <c r="S7872" s="77" t="str">
        <f>IF(O7872="","",IF(OR(VALUE(LEFT(O7872,2))&gt;IF(RIGHT(J7872,1)="M",7,19),AND(OR(LEFT(O7872,2)={"07","19"}),VALUE(RIGHT(O7872,2))&gt;15)),TRUE,FALSE))</f>
        <v/>
      </c>
      <c r="T7872" s="77" t="str">
        <f>IF(O7872="","",IF(OR(VALUE(LEFT(O7872,2))&gt;IF(RIGHT(J7872,1)="M",7,19),AND(OR(LEFT(O7872,2)={"07","19"}),VALUE(RIGHT(O7872,2))&gt;5)),TRUE,FALSE))</f>
        <v/>
      </c>
    </row>
    <row r="7873" spans="12:20" x14ac:dyDescent="0.25">
      <c r="L7873" s="75">
        <f>COUNTIF($B$2:B7873,B7873)</f>
        <v>0</v>
      </c>
      <c r="M7873" s="75">
        <f>COUNTIF($L$2:L7873,4)</f>
        <v>42</v>
      </c>
      <c r="N7873" s="76" t="str">
        <f t="shared" si="614"/>
        <v>0</v>
      </c>
      <c r="O7873" s="76" t="str">
        <f t="shared" si="610"/>
        <v/>
      </c>
      <c r="P7873" s="75" t="str">
        <f t="shared" si="611"/>
        <v/>
      </c>
      <c r="Q7873" s="77" t="str">
        <f t="shared" si="612"/>
        <v/>
      </c>
      <c r="R7873" s="77" t="str">
        <f t="shared" si="613"/>
        <v/>
      </c>
      <c r="S7873" s="77" t="str">
        <f>IF(O7873="","",IF(OR(VALUE(LEFT(O7873,2))&gt;IF(RIGHT(J7873,1)="M",7,19),AND(OR(LEFT(O7873,2)={"07","19"}),VALUE(RIGHT(O7873,2))&gt;15)),TRUE,FALSE))</f>
        <v/>
      </c>
      <c r="T7873" s="77" t="str">
        <f>IF(O7873="","",IF(OR(VALUE(LEFT(O7873,2))&gt;IF(RIGHT(J7873,1)="M",7,19),AND(OR(LEFT(O7873,2)={"07","19"}),VALUE(RIGHT(O7873,2))&gt;5)),TRUE,FALSE))</f>
        <v/>
      </c>
    </row>
    <row r="7874" spans="12:20" x14ac:dyDescent="0.25">
      <c r="L7874" s="75">
        <f>COUNTIF($B$2:B7874,B7874)</f>
        <v>0</v>
      </c>
      <c r="M7874" s="75">
        <f>COUNTIF($L$2:L7874,4)</f>
        <v>42</v>
      </c>
      <c r="N7874" s="76" t="str">
        <f t="shared" si="614"/>
        <v>0</v>
      </c>
      <c r="O7874" s="76" t="str">
        <f t="shared" ref="O7874:O7937" si="615">TRIM(SUBSTITUTE(SUBSTITUTE(D7874,"+",""),"_",""))</f>
        <v/>
      </c>
      <c r="P7874" s="75" t="str">
        <f t="shared" ref="P7874:P7937" si="616">TRIM(SUBSTITUTE(SUBSTITUTE(E7874,"+",""),"_",""))</f>
        <v/>
      </c>
      <c r="Q7874" s="77" t="str">
        <f t="shared" ref="Q7874:Q7937" si="617">IFERROR(IF(RIGHT(P7874,2)&lt;RIGHT(O7874,2),IF(P7874&lt;O7874,P7874+2360-O7874,P7874-40-O7874),IF(P7874&lt;O7874,P7874+2400-O7874,P7874-O7874)),"")</f>
        <v/>
      </c>
      <c r="R7874" s="77" t="str">
        <f t="shared" ref="R7874:R7937" si="618">IFERROR(ROUNDDOWN(Q7874/100,0),"")</f>
        <v/>
      </c>
      <c r="S7874" s="77" t="str">
        <f>IF(O7874="","",IF(OR(VALUE(LEFT(O7874,2))&gt;IF(RIGHT(J7874,1)="M",7,19),AND(OR(LEFT(O7874,2)={"07","19"}),VALUE(RIGHT(O7874,2))&gt;15)),TRUE,FALSE))</f>
        <v/>
      </c>
      <c r="T7874" s="77" t="str">
        <f>IF(O7874="","",IF(OR(VALUE(LEFT(O7874,2))&gt;IF(RIGHT(J7874,1)="M",7,19),AND(OR(LEFT(O7874,2)={"07","19"}),VALUE(RIGHT(O7874,2))&gt;5)),TRUE,FALSE))</f>
        <v/>
      </c>
    </row>
    <row r="7875" spans="12:20" x14ac:dyDescent="0.25">
      <c r="L7875" s="75">
        <f>COUNTIF($B$2:B7875,B7875)</f>
        <v>0</v>
      </c>
      <c r="M7875" s="75">
        <f>COUNTIF($L$2:L7875,4)</f>
        <v>42</v>
      </c>
      <c r="N7875" s="76" t="str">
        <f t="shared" ref="N7875:N7938" si="619">A7875&amp;DAY(C7875)</f>
        <v>0</v>
      </c>
      <c r="O7875" s="76" t="str">
        <f t="shared" si="615"/>
        <v/>
      </c>
      <c r="P7875" s="75" t="str">
        <f t="shared" si="616"/>
        <v/>
      </c>
      <c r="Q7875" s="77" t="str">
        <f t="shared" si="617"/>
        <v/>
      </c>
      <c r="R7875" s="77" t="str">
        <f t="shared" si="618"/>
        <v/>
      </c>
      <c r="S7875" s="77" t="str">
        <f>IF(O7875="","",IF(OR(VALUE(LEFT(O7875,2))&gt;IF(RIGHT(J7875,1)="M",7,19),AND(OR(LEFT(O7875,2)={"07","19"}),VALUE(RIGHT(O7875,2))&gt;15)),TRUE,FALSE))</f>
        <v/>
      </c>
      <c r="T7875" s="77" t="str">
        <f>IF(O7875="","",IF(OR(VALUE(LEFT(O7875,2))&gt;IF(RIGHT(J7875,1)="M",7,19),AND(OR(LEFT(O7875,2)={"07","19"}),VALUE(RIGHT(O7875,2))&gt;5)),TRUE,FALSE))</f>
        <v/>
      </c>
    </row>
    <row r="7876" spans="12:20" x14ac:dyDescent="0.25">
      <c r="L7876" s="75">
        <f>COUNTIF($B$2:B7876,B7876)</f>
        <v>0</v>
      </c>
      <c r="M7876" s="75">
        <f>COUNTIF($L$2:L7876,4)</f>
        <v>42</v>
      </c>
      <c r="N7876" s="76" t="str">
        <f t="shared" si="619"/>
        <v>0</v>
      </c>
      <c r="O7876" s="76" t="str">
        <f t="shared" si="615"/>
        <v/>
      </c>
      <c r="P7876" s="75" t="str">
        <f t="shared" si="616"/>
        <v/>
      </c>
      <c r="Q7876" s="77" t="str">
        <f t="shared" si="617"/>
        <v/>
      </c>
      <c r="R7876" s="77" t="str">
        <f t="shared" si="618"/>
        <v/>
      </c>
      <c r="S7876" s="77" t="str">
        <f>IF(O7876="","",IF(OR(VALUE(LEFT(O7876,2))&gt;IF(RIGHT(J7876,1)="M",7,19),AND(OR(LEFT(O7876,2)={"07","19"}),VALUE(RIGHT(O7876,2))&gt;15)),TRUE,FALSE))</f>
        <v/>
      </c>
      <c r="T7876" s="77" t="str">
        <f>IF(O7876="","",IF(OR(VALUE(LEFT(O7876,2))&gt;IF(RIGHT(J7876,1)="M",7,19),AND(OR(LEFT(O7876,2)={"07","19"}),VALUE(RIGHT(O7876,2))&gt;5)),TRUE,FALSE))</f>
        <v/>
      </c>
    </row>
    <row r="7877" spans="12:20" x14ac:dyDescent="0.25">
      <c r="L7877" s="75">
        <f>COUNTIF($B$2:B7877,B7877)</f>
        <v>0</v>
      </c>
      <c r="M7877" s="75">
        <f>COUNTIF($L$2:L7877,4)</f>
        <v>42</v>
      </c>
      <c r="N7877" s="76" t="str">
        <f t="shared" si="619"/>
        <v>0</v>
      </c>
      <c r="O7877" s="76" t="str">
        <f t="shared" si="615"/>
        <v/>
      </c>
      <c r="P7877" s="75" t="str">
        <f t="shared" si="616"/>
        <v/>
      </c>
      <c r="Q7877" s="77" t="str">
        <f t="shared" si="617"/>
        <v/>
      </c>
      <c r="R7877" s="77" t="str">
        <f t="shared" si="618"/>
        <v/>
      </c>
      <c r="S7877" s="77" t="str">
        <f>IF(O7877="","",IF(OR(VALUE(LEFT(O7877,2))&gt;IF(RIGHT(J7877,1)="M",7,19),AND(OR(LEFT(O7877,2)={"07","19"}),VALUE(RIGHT(O7877,2))&gt;15)),TRUE,FALSE))</f>
        <v/>
      </c>
      <c r="T7877" s="77" t="str">
        <f>IF(O7877="","",IF(OR(VALUE(LEFT(O7877,2))&gt;IF(RIGHT(J7877,1)="M",7,19),AND(OR(LEFT(O7877,2)={"07","19"}),VALUE(RIGHT(O7877,2))&gt;5)),TRUE,FALSE))</f>
        <v/>
      </c>
    </row>
    <row r="7878" spans="12:20" x14ac:dyDescent="0.25">
      <c r="L7878" s="75">
        <f>COUNTIF($B$2:B7878,B7878)</f>
        <v>0</v>
      </c>
      <c r="M7878" s="75">
        <f>COUNTIF($L$2:L7878,4)</f>
        <v>42</v>
      </c>
      <c r="N7878" s="76" t="str">
        <f t="shared" si="619"/>
        <v>0</v>
      </c>
      <c r="O7878" s="76" t="str">
        <f t="shared" si="615"/>
        <v/>
      </c>
      <c r="P7878" s="75" t="str">
        <f t="shared" si="616"/>
        <v/>
      </c>
      <c r="Q7878" s="77" t="str">
        <f t="shared" si="617"/>
        <v/>
      </c>
      <c r="R7878" s="77" t="str">
        <f t="shared" si="618"/>
        <v/>
      </c>
      <c r="S7878" s="77" t="str">
        <f>IF(O7878="","",IF(OR(VALUE(LEFT(O7878,2))&gt;IF(RIGHT(J7878,1)="M",7,19),AND(OR(LEFT(O7878,2)={"07","19"}),VALUE(RIGHT(O7878,2))&gt;15)),TRUE,FALSE))</f>
        <v/>
      </c>
      <c r="T7878" s="77" t="str">
        <f>IF(O7878="","",IF(OR(VALUE(LEFT(O7878,2))&gt;IF(RIGHT(J7878,1)="M",7,19),AND(OR(LEFT(O7878,2)={"07","19"}),VALUE(RIGHT(O7878,2))&gt;5)),TRUE,FALSE))</f>
        <v/>
      </c>
    </row>
    <row r="7879" spans="12:20" x14ac:dyDescent="0.25">
      <c r="L7879" s="75">
        <f>COUNTIF($B$2:B7879,B7879)</f>
        <v>0</v>
      </c>
      <c r="M7879" s="75">
        <f>COUNTIF($L$2:L7879,4)</f>
        <v>42</v>
      </c>
      <c r="N7879" s="76" t="str">
        <f t="shared" si="619"/>
        <v>0</v>
      </c>
      <c r="O7879" s="76" t="str">
        <f t="shared" si="615"/>
        <v/>
      </c>
      <c r="P7879" s="75" t="str">
        <f t="shared" si="616"/>
        <v/>
      </c>
      <c r="Q7879" s="77" t="str">
        <f t="shared" si="617"/>
        <v/>
      </c>
      <c r="R7879" s="77" t="str">
        <f t="shared" si="618"/>
        <v/>
      </c>
      <c r="S7879" s="77" t="str">
        <f>IF(O7879="","",IF(OR(VALUE(LEFT(O7879,2))&gt;IF(RIGHT(J7879,1)="M",7,19),AND(OR(LEFT(O7879,2)={"07","19"}),VALUE(RIGHT(O7879,2))&gt;15)),TRUE,FALSE))</f>
        <v/>
      </c>
      <c r="T7879" s="77" t="str">
        <f>IF(O7879="","",IF(OR(VALUE(LEFT(O7879,2))&gt;IF(RIGHT(J7879,1)="M",7,19),AND(OR(LEFT(O7879,2)={"07","19"}),VALUE(RIGHT(O7879,2))&gt;5)),TRUE,FALSE))</f>
        <v/>
      </c>
    </row>
    <row r="7880" spans="12:20" x14ac:dyDescent="0.25">
      <c r="L7880" s="75">
        <f>COUNTIF($B$2:B7880,B7880)</f>
        <v>0</v>
      </c>
      <c r="M7880" s="75">
        <f>COUNTIF($L$2:L7880,4)</f>
        <v>42</v>
      </c>
      <c r="N7880" s="76" t="str">
        <f t="shared" si="619"/>
        <v>0</v>
      </c>
      <c r="O7880" s="76" t="str">
        <f t="shared" si="615"/>
        <v/>
      </c>
      <c r="P7880" s="75" t="str">
        <f t="shared" si="616"/>
        <v/>
      </c>
      <c r="Q7880" s="77" t="str">
        <f t="shared" si="617"/>
        <v/>
      </c>
      <c r="R7880" s="77" t="str">
        <f t="shared" si="618"/>
        <v/>
      </c>
      <c r="S7880" s="77" t="str">
        <f>IF(O7880="","",IF(OR(VALUE(LEFT(O7880,2))&gt;IF(RIGHT(J7880,1)="M",7,19),AND(OR(LEFT(O7880,2)={"07","19"}),VALUE(RIGHT(O7880,2))&gt;15)),TRUE,FALSE))</f>
        <v/>
      </c>
      <c r="T7880" s="77" t="str">
        <f>IF(O7880="","",IF(OR(VALUE(LEFT(O7880,2))&gt;IF(RIGHT(J7880,1)="M",7,19),AND(OR(LEFT(O7880,2)={"07","19"}),VALUE(RIGHT(O7880,2))&gt;5)),TRUE,FALSE))</f>
        <v/>
      </c>
    </row>
    <row r="7881" spans="12:20" x14ac:dyDescent="0.25">
      <c r="L7881" s="75">
        <f>COUNTIF($B$2:B7881,B7881)</f>
        <v>0</v>
      </c>
      <c r="M7881" s="75">
        <f>COUNTIF($L$2:L7881,4)</f>
        <v>42</v>
      </c>
      <c r="N7881" s="76" t="str">
        <f t="shared" si="619"/>
        <v>0</v>
      </c>
      <c r="O7881" s="76" t="str">
        <f t="shared" si="615"/>
        <v/>
      </c>
      <c r="P7881" s="75" t="str">
        <f t="shared" si="616"/>
        <v/>
      </c>
      <c r="Q7881" s="77" t="str">
        <f t="shared" si="617"/>
        <v/>
      </c>
      <c r="R7881" s="77" t="str">
        <f t="shared" si="618"/>
        <v/>
      </c>
      <c r="S7881" s="77" t="str">
        <f>IF(O7881="","",IF(OR(VALUE(LEFT(O7881,2))&gt;IF(RIGHT(J7881,1)="M",7,19),AND(OR(LEFT(O7881,2)={"07","19"}),VALUE(RIGHT(O7881,2))&gt;15)),TRUE,FALSE))</f>
        <v/>
      </c>
      <c r="T7881" s="77" t="str">
        <f>IF(O7881="","",IF(OR(VALUE(LEFT(O7881,2))&gt;IF(RIGHT(J7881,1)="M",7,19),AND(OR(LEFT(O7881,2)={"07","19"}),VALUE(RIGHT(O7881,2))&gt;5)),TRUE,FALSE))</f>
        <v/>
      </c>
    </row>
    <row r="7882" spans="12:20" x14ac:dyDescent="0.25">
      <c r="L7882" s="75">
        <f>COUNTIF($B$2:B7882,B7882)</f>
        <v>0</v>
      </c>
      <c r="M7882" s="75">
        <f>COUNTIF($L$2:L7882,4)</f>
        <v>42</v>
      </c>
      <c r="N7882" s="76" t="str">
        <f t="shared" si="619"/>
        <v>0</v>
      </c>
      <c r="O7882" s="76" t="str">
        <f t="shared" si="615"/>
        <v/>
      </c>
      <c r="P7882" s="75" t="str">
        <f t="shared" si="616"/>
        <v/>
      </c>
      <c r="Q7882" s="77" t="str">
        <f t="shared" si="617"/>
        <v/>
      </c>
      <c r="R7882" s="77" t="str">
        <f t="shared" si="618"/>
        <v/>
      </c>
      <c r="S7882" s="77" t="str">
        <f>IF(O7882="","",IF(OR(VALUE(LEFT(O7882,2))&gt;IF(RIGHT(J7882,1)="M",7,19),AND(OR(LEFT(O7882,2)={"07","19"}),VALUE(RIGHT(O7882,2))&gt;15)),TRUE,FALSE))</f>
        <v/>
      </c>
      <c r="T7882" s="77" t="str">
        <f>IF(O7882="","",IF(OR(VALUE(LEFT(O7882,2))&gt;IF(RIGHT(J7882,1)="M",7,19),AND(OR(LEFT(O7882,2)={"07","19"}),VALUE(RIGHT(O7882,2))&gt;5)),TRUE,FALSE))</f>
        <v/>
      </c>
    </row>
    <row r="7883" spans="12:20" x14ac:dyDescent="0.25">
      <c r="L7883" s="75">
        <f>COUNTIF($B$2:B7883,B7883)</f>
        <v>0</v>
      </c>
      <c r="M7883" s="75">
        <f>COUNTIF($L$2:L7883,4)</f>
        <v>42</v>
      </c>
      <c r="N7883" s="76" t="str">
        <f t="shared" si="619"/>
        <v>0</v>
      </c>
      <c r="O7883" s="76" t="str">
        <f t="shared" si="615"/>
        <v/>
      </c>
      <c r="P7883" s="75" t="str">
        <f t="shared" si="616"/>
        <v/>
      </c>
      <c r="Q7883" s="77" t="str">
        <f t="shared" si="617"/>
        <v/>
      </c>
      <c r="R7883" s="77" t="str">
        <f t="shared" si="618"/>
        <v/>
      </c>
      <c r="S7883" s="77" t="str">
        <f>IF(O7883="","",IF(OR(VALUE(LEFT(O7883,2))&gt;IF(RIGHT(J7883,1)="M",7,19),AND(OR(LEFT(O7883,2)={"07","19"}),VALUE(RIGHT(O7883,2))&gt;15)),TRUE,FALSE))</f>
        <v/>
      </c>
      <c r="T7883" s="77" t="str">
        <f>IF(O7883="","",IF(OR(VALUE(LEFT(O7883,2))&gt;IF(RIGHT(J7883,1)="M",7,19),AND(OR(LEFT(O7883,2)={"07","19"}),VALUE(RIGHT(O7883,2))&gt;5)),TRUE,FALSE))</f>
        <v/>
      </c>
    </row>
    <row r="7884" spans="12:20" x14ac:dyDescent="0.25">
      <c r="L7884" s="75">
        <f>COUNTIF($B$2:B7884,B7884)</f>
        <v>0</v>
      </c>
      <c r="M7884" s="75">
        <f>COUNTIF($L$2:L7884,4)</f>
        <v>42</v>
      </c>
      <c r="N7884" s="76" t="str">
        <f t="shared" si="619"/>
        <v>0</v>
      </c>
      <c r="O7884" s="76" t="str">
        <f t="shared" si="615"/>
        <v/>
      </c>
      <c r="P7884" s="75" t="str">
        <f t="shared" si="616"/>
        <v/>
      </c>
      <c r="Q7884" s="77" t="str">
        <f t="shared" si="617"/>
        <v/>
      </c>
      <c r="R7884" s="77" t="str">
        <f t="shared" si="618"/>
        <v/>
      </c>
      <c r="S7884" s="77" t="str">
        <f>IF(O7884="","",IF(OR(VALUE(LEFT(O7884,2))&gt;IF(RIGHT(J7884,1)="M",7,19),AND(OR(LEFT(O7884,2)={"07","19"}),VALUE(RIGHT(O7884,2))&gt;15)),TRUE,FALSE))</f>
        <v/>
      </c>
      <c r="T7884" s="77" t="str">
        <f>IF(O7884="","",IF(OR(VALUE(LEFT(O7884,2))&gt;IF(RIGHT(J7884,1)="M",7,19),AND(OR(LEFT(O7884,2)={"07","19"}),VALUE(RIGHT(O7884,2))&gt;5)),TRUE,FALSE))</f>
        <v/>
      </c>
    </row>
    <row r="7885" spans="12:20" x14ac:dyDescent="0.25">
      <c r="L7885" s="75">
        <f>COUNTIF($B$2:B7885,B7885)</f>
        <v>0</v>
      </c>
      <c r="M7885" s="75">
        <f>COUNTIF($L$2:L7885,4)</f>
        <v>42</v>
      </c>
      <c r="N7885" s="76" t="str">
        <f t="shared" si="619"/>
        <v>0</v>
      </c>
      <c r="O7885" s="76" t="str">
        <f t="shared" si="615"/>
        <v/>
      </c>
      <c r="P7885" s="75" t="str">
        <f t="shared" si="616"/>
        <v/>
      </c>
      <c r="Q7885" s="77" t="str">
        <f t="shared" si="617"/>
        <v/>
      </c>
      <c r="R7885" s="77" t="str">
        <f t="shared" si="618"/>
        <v/>
      </c>
      <c r="S7885" s="77" t="str">
        <f>IF(O7885="","",IF(OR(VALUE(LEFT(O7885,2))&gt;IF(RIGHT(J7885,1)="M",7,19),AND(OR(LEFT(O7885,2)={"07","19"}),VALUE(RIGHT(O7885,2))&gt;15)),TRUE,FALSE))</f>
        <v/>
      </c>
      <c r="T7885" s="77" t="str">
        <f>IF(O7885="","",IF(OR(VALUE(LEFT(O7885,2))&gt;IF(RIGHT(J7885,1)="M",7,19),AND(OR(LEFT(O7885,2)={"07","19"}),VALUE(RIGHT(O7885,2))&gt;5)),TRUE,FALSE))</f>
        <v/>
      </c>
    </row>
    <row r="7886" spans="12:20" x14ac:dyDescent="0.25">
      <c r="L7886" s="75">
        <f>COUNTIF($B$2:B7886,B7886)</f>
        <v>0</v>
      </c>
      <c r="M7886" s="75">
        <f>COUNTIF($L$2:L7886,4)</f>
        <v>42</v>
      </c>
      <c r="N7886" s="76" t="str">
        <f t="shared" si="619"/>
        <v>0</v>
      </c>
      <c r="O7886" s="76" t="str">
        <f t="shared" si="615"/>
        <v/>
      </c>
      <c r="P7886" s="75" t="str">
        <f t="shared" si="616"/>
        <v/>
      </c>
      <c r="Q7886" s="77" t="str">
        <f t="shared" si="617"/>
        <v/>
      </c>
      <c r="R7886" s="77" t="str">
        <f t="shared" si="618"/>
        <v/>
      </c>
      <c r="S7886" s="77" t="str">
        <f>IF(O7886="","",IF(OR(VALUE(LEFT(O7886,2))&gt;IF(RIGHT(J7886,1)="M",7,19),AND(OR(LEFT(O7886,2)={"07","19"}),VALUE(RIGHT(O7886,2))&gt;15)),TRUE,FALSE))</f>
        <v/>
      </c>
      <c r="T7886" s="77" t="str">
        <f>IF(O7886="","",IF(OR(VALUE(LEFT(O7886,2))&gt;IF(RIGHT(J7886,1)="M",7,19),AND(OR(LEFT(O7886,2)={"07","19"}),VALUE(RIGHT(O7886,2))&gt;5)),TRUE,FALSE))</f>
        <v/>
      </c>
    </row>
    <row r="7887" spans="12:20" x14ac:dyDescent="0.25">
      <c r="L7887" s="75">
        <f>COUNTIF($B$2:B7887,B7887)</f>
        <v>0</v>
      </c>
      <c r="M7887" s="75">
        <f>COUNTIF($L$2:L7887,4)</f>
        <v>42</v>
      </c>
      <c r="N7887" s="76" t="str">
        <f t="shared" si="619"/>
        <v>0</v>
      </c>
      <c r="O7887" s="76" t="str">
        <f t="shared" si="615"/>
        <v/>
      </c>
      <c r="P7887" s="75" t="str">
        <f t="shared" si="616"/>
        <v/>
      </c>
      <c r="Q7887" s="77" t="str">
        <f t="shared" si="617"/>
        <v/>
      </c>
      <c r="R7887" s="77" t="str">
        <f t="shared" si="618"/>
        <v/>
      </c>
      <c r="S7887" s="77" t="str">
        <f>IF(O7887="","",IF(OR(VALUE(LEFT(O7887,2))&gt;IF(RIGHT(J7887,1)="M",7,19),AND(OR(LEFT(O7887,2)={"07","19"}),VALUE(RIGHT(O7887,2))&gt;15)),TRUE,FALSE))</f>
        <v/>
      </c>
      <c r="T7887" s="77" t="str">
        <f>IF(O7887="","",IF(OR(VALUE(LEFT(O7887,2))&gt;IF(RIGHT(J7887,1)="M",7,19),AND(OR(LEFT(O7887,2)={"07","19"}),VALUE(RIGHT(O7887,2))&gt;5)),TRUE,FALSE))</f>
        <v/>
      </c>
    </row>
    <row r="7888" spans="12:20" x14ac:dyDescent="0.25">
      <c r="L7888" s="75">
        <f>COUNTIF($B$2:B7888,B7888)</f>
        <v>0</v>
      </c>
      <c r="M7888" s="75">
        <f>COUNTIF($L$2:L7888,4)</f>
        <v>42</v>
      </c>
      <c r="N7888" s="76" t="str">
        <f t="shared" si="619"/>
        <v>0</v>
      </c>
      <c r="O7888" s="76" t="str">
        <f t="shared" si="615"/>
        <v/>
      </c>
      <c r="P7888" s="75" t="str">
        <f t="shared" si="616"/>
        <v/>
      </c>
      <c r="Q7888" s="77" t="str">
        <f t="shared" si="617"/>
        <v/>
      </c>
      <c r="R7888" s="77" t="str">
        <f t="shared" si="618"/>
        <v/>
      </c>
      <c r="S7888" s="77" t="str">
        <f>IF(O7888="","",IF(OR(VALUE(LEFT(O7888,2))&gt;IF(RIGHT(J7888,1)="M",7,19),AND(OR(LEFT(O7888,2)={"07","19"}),VALUE(RIGHT(O7888,2))&gt;15)),TRUE,FALSE))</f>
        <v/>
      </c>
      <c r="T7888" s="77" t="str">
        <f>IF(O7888="","",IF(OR(VALUE(LEFT(O7888,2))&gt;IF(RIGHT(J7888,1)="M",7,19),AND(OR(LEFT(O7888,2)={"07","19"}),VALUE(RIGHT(O7888,2))&gt;5)),TRUE,FALSE))</f>
        <v/>
      </c>
    </row>
    <row r="7889" spans="12:20" x14ac:dyDescent="0.25">
      <c r="L7889" s="75">
        <f>COUNTIF($B$2:B7889,B7889)</f>
        <v>0</v>
      </c>
      <c r="M7889" s="75">
        <f>COUNTIF($L$2:L7889,4)</f>
        <v>42</v>
      </c>
      <c r="N7889" s="76" t="str">
        <f t="shared" si="619"/>
        <v>0</v>
      </c>
      <c r="O7889" s="76" t="str">
        <f t="shared" si="615"/>
        <v/>
      </c>
      <c r="P7889" s="75" t="str">
        <f t="shared" si="616"/>
        <v/>
      </c>
      <c r="Q7889" s="77" t="str">
        <f t="shared" si="617"/>
        <v/>
      </c>
      <c r="R7889" s="77" t="str">
        <f t="shared" si="618"/>
        <v/>
      </c>
      <c r="S7889" s="77" t="str">
        <f>IF(O7889="","",IF(OR(VALUE(LEFT(O7889,2))&gt;IF(RIGHT(J7889,1)="M",7,19),AND(OR(LEFT(O7889,2)={"07","19"}),VALUE(RIGHT(O7889,2))&gt;15)),TRUE,FALSE))</f>
        <v/>
      </c>
      <c r="T7889" s="77" t="str">
        <f>IF(O7889="","",IF(OR(VALUE(LEFT(O7889,2))&gt;IF(RIGHT(J7889,1)="M",7,19),AND(OR(LEFT(O7889,2)={"07","19"}),VALUE(RIGHT(O7889,2))&gt;5)),TRUE,FALSE))</f>
        <v/>
      </c>
    </row>
    <row r="7890" spans="12:20" x14ac:dyDescent="0.25">
      <c r="L7890" s="75">
        <f>COUNTIF($B$2:B7890,B7890)</f>
        <v>0</v>
      </c>
      <c r="M7890" s="75">
        <f>COUNTIF($L$2:L7890,4)</f>
        <v>42</v>
      </c>
      <c r="N7890" s="76" t="str">
        <f t="shared" si="619"/>
        <v>0</v>
      </c>
      <c r="O7890" s="76" t="str">
        <f t="shared" si="615"/>
        <v/>
      </c>
      <c r="P7890" s="75" t="str">
        <f t="shared" si="616"/>
        <v/>
      </c>
      <c r="Q7890" s="77" t="str">
        <f t="shared" si="617"/>
        <v/>
      </c>
      <c r="R7890" s="77" t="str">
        <f t="shared" si="618"/>
        <v/>
      </c>
      <c r="S7890" s="77" t="str">
        <f>IF(O7890="","",IF(OR(VALUE(LEFT(O7890,2))&gt;IF(RIGHT(J7890,1)="M",7,19),AND(OR(LEFT(O7890,2)={"07","19"}),VALUE(RIGHT(O7890,2))&gt;15)),TRUE,FALSE))</f>
        <v/>
      </c>
      <c r="T7890" s="77" t="str">
        <f>IF(O7890="","",IF(OR(VALUE(LEFT(O7890,2))&gt;IF(RIGHT(J7890,1)="M",7,19),AND(OR(LEFT(O7890,2)={"07","19"}),VALUE(RIGHT(O7890,2))&gt;5)),TRUE,FALSE))</f>
        <v/>
      </c>
    </row>
    <row r="7891" spans="12:20" x14ac:dyDescent="0.25">
      <c r="L7891" s="75">
        <f>COUNTIF($B$2:B7891,B7891)</f>
        <v>0</v>
      </c>
      <c r="M7891" s="75">
        <f>COUNTIF($L$2:L7891,4)</f>
        <v>42</v>
      </c>
      <c r="N7891" s="76" t="str">
        <f t="shared" si="619"/>
        <v>0</v>
      </c>
      <c r="O7891" s="76" t="str">
        <f t="shared" si="615"/>
        <v/>
      </c>
      <c r="P7891" s="75" t="str">
        <f t="shared" si="616"/>
        <v/>
      </c>
      <c r="Q7891" s="77" t="str">
        <f t="shared" si="617"/>
        <v/>
      </c>
      <c r="R7891" s="77" t="str">
        <f t="shared" si="618"/>
        <v/>
      </c>
      <c r="S7891" s="77" t="str">
        <f>IF(O7891="","",IF(OR(VALUE(LEFT(O7891,2))&gt;IF(RIGHT(J7891,1)="M",7,19),AND(OR(LEFT(O7891,2)={"07","19"}),VALUE(RIGHT(O7891,2))&gt;15)),TRUE,FALSE))</f>
        <v/>
      </c>
      <c r="T7891" s="77" t="str">
        <f>IF(O7891="","",IF(OR(VALUE(LEFT(O7891,2))&gt;IF(RIGHT(J7891,1)="M",7,19),AND(OR(LEFT(O7891,2)={"07","19"}),VALUE(RIGHT(O7891,2))&gt;5)),TRUE,FALSE))</f>
        <v/>
      </c>
    </row>
    <row r="7892" spans="12:20" x14ac:dyDescent="0.25">
      <c r="L7892" s="75">
        <f>COUNTIF($B$2:B7892,B7892)</f>
        <v>0</v>
      </c>
      <c r="M7892" s="75">
        <f>COUNTIF($L$2:L7892,4)</f>
        <v>42</v>
      </c>
      <c r="N7892" s="76" t="str">
        <f t="shared" si="619"/>
        <v>0</v>
      </c>
      <c r="O7892" s="76" t="str">
        <f t="shared" si="615"/>
        <v/>
      </c>
      <c r="P7892" s="75" t="str">
        <f t="shared" si="616"/>
        <v/>
      </c>
      <c r="Q7892" s="77" t="str">
        <f t="shared" si="617"/>
        <v/>
      </c>
      <c r="R7892" s="77" t="str">
        <f t="shared" si="618"/>
        <v/>
      </c>
      <c r="S7892" s="77" t="str">
        <f>IF(O7892="","",IF(OR(VALUE(LEFT(O7892,2))&gt;IF(RIGHT(J7892,1)="M",7,19),AND(OR(LEFT(O7892,2)={"07","19"}),VALUE(RIGHT(O7892,2))&gt;15)),TRUE,FALSE))</f>
        <v/>
      </c>
      <c r="T7892" s="77" t="str">
        <f>IF(O7892="","",IF(OR(VALUE(LEFT(O7892,2))&gt;IF(RIGHT(J7892,1)="M",7,19),AND(OR(LEFT(O7892,2)={"07","19"}),VALUE(RIGHT(O7892,2))&gt;5)),TRUE,FALSE))</f>
        <v/>
      </c>
    </row>
    <row r="7893" spans="12:20" x14ac:dyDescent="0.25">
      <c r="L7893" s="75">
        <f>COUNTIF($B$2:B7893,B7893)</f>
        <v>0</v>
      </c>
      <c r="M7893" s="75">
        <f>COUNTIF($L$2:L7893,4)</f>
        <v>42</v>
      </c>
      <c r="N7893" s="76" t="str">
        <f t="shared" si="619"/>
        <v>0</v>
      </c>
      <c r="O7893" s="76" t="str">
        <f t="shared" si="615"/>
        <v/>
      </c>
      <c r="P7893" s="75" t="str">
        <f t="shared" si="616"/>
        <v/>
      </c>
      <c r="Q7893" s="77" t="str">
        <f t="shared" si="617"/>
        <v/>
      </c>
      <c r="R7893" s="77" t="str">
        <f t="shared" si="618"/>
        <v/>
      </c>
      <c r="S7893" s="77" t="str">
        <f>IF(O7893="","",IF(OR(VALUE(LEFT(O7893,2))&gt;IF(RIGHT(J7893,1)="M",7,19),AND(OR(LEFT(O7893,2)={"07","19"}),VALUE(RIGHT(O7893,2))&gt;15)),TRUE,FALSE))</f>
        <v/>
      </c>
      <c r="T7893" s="77" t="str">
        <f>IF(O7893="","",IF(OR(VALUE(LEFT(O7893,2))&gt;IF(RIGHT(J7893,1)="M",7,19),AND(OR(LEFT(O7893,2)={"07","19"}),VALUE(RIGHT(O7893,2))&gt;5)),TRUE,FALSE))</f>
        <v/>
      </c>
    </row>
    <row r="7894" spans="12:20" x14ac:dyDescent="0.25">
      <c r="L7894" s="75">
        <f>COUNTIF($B$2:B7894,B7894)</f>
        <v>0</v>
      </c>
      <c r="M7894" s="75">
        <f>COUNTIF($L$2:L7894,4)</f>
        <v>42</v>
      </c>
      <c r="N7894" s="76" t="str">
        <f t="shared" si="619"/>
        <v>0</v>
      </c>
      <c r="O7894" s="76" t="str">
        <f t="shared" si="615"/>
        <v/>
      </c>
      <c r="P7894" s="75" t="str">
        <f t="shared" si="616"/>
        <v/>
      </c>
      <c r="Q7894" s="77" t="str">
        <f t="shared" si="617"/>
        <v/>
      </c>
      <c r="R7894" s="77" t="str">
        <f t="shared" si="618"/>
        <v/>
      </c>
      <c r="S7894" s="77" t="str">
        <f>IF(O7894="","",IF(OR(VALUE(LEFT(O7894,2))&gt;IF(RIGHT(J7894,1)="M",7,19),AND(OR(LEFT(O7894,2)={"07","19"}),VALUE(RIGHT(O7894,2))&gt;15)),TRUE,FALSE))</f>
        <v/>
      </c>
      <c r="T7894" s="77" t="str">
        <f>IF(O7894="","",IF(OR(VALUE(LEFT(O7894,2))&gt;IF(RIGHT(J7894,1)="M",7,19),AND(OR(LEFT(O7894,2)={"07","19"}),VALUE(RIGHT(O7894,2))&gt;5)),TRUE,FALSE))</f>
        <v/>
      </c>
    </row>
    <row r="7895" spans="12:20" x14ac:dyDescent="0.25">
      <c r="L7895" s="75">
        <f>COUNTIF($B$2:B7895,B7895)</f>
        <v>0</v>
      </c>
      <c r="M7895" s="75">
        <f>COUNTIF($L$2:L7895,4)</f>
        <v>42</v>
      </c>
      <c r="N7895" s="76" t="str">
        <f t="shared" si="619"/>
        <v>0</v>
      </c>
      <c r="O7895" s="76" t="str">
        <f t="shared" si="615"/>
        <v/>
      </c>
      <c r="P7895" s="75" t="str">
        <f t="shared" si="616"/>
        <v/>
      </c>
      <c r="Q7895" s="77" t="str">
        <f t="shared" si="617"/>
        <v/>
      </c>
      <c r="R7895" s="77" t="str">
        <f t="shared" si="618"/>
        <v/>
      </c>
      <c r="S7895" s="77" t="str">
        <f>IF(O7895="","",IF(OR(VALUE(LEFT(O7895,2))&gt;IF(RIGHT(J7895,1)="M",7,19),AND(OR(LEFT(O7895,2)={"07","19"}),VALUE(RIGHT(O7895,2))&gt;15)),TRUE,FALSE))</f>
        <v/>
      </c>
      <c r="T7895" s="77" t="str">
        <f>IF(O7895="","",IF(OR(VALUE(LEFT(O7895,2))&gt;IF(RIGHT(J7895,1)="M",7,19),AND(OR(LEFT(O7895,2)={"07","19"}),VALUE(RIGHT(O7895,2))&gt;5)),TRUE,FALSE))</f>
        <v/>
      </c>
    </row>
    <row r="7896" spans="12:20" x14ac:dyDescent="0.25">
      <c r="L7896" s="75">
        <f>COUNTIF($B$2:B7896,B7896)</f>
        <v>0</v>
      </c>
      <c r="M7896" s="75">
        <f>COUNTIF($L$2:L7896,4)</f>
        <v>42</v>
      </c>
      <c r="N7896" s="76" t="str">
        <f t="shared" si="619"/>
        <v>0</v>
      </c>
      <c r="O7896" s="76" t="str">
        <f t="shared" si="615"/>
        <v/>
      </c>
      <c r="P7896" s="75" t="str">
        <f t="shared" si="616"/>
        <v/>
      </c>
      <c r="Q7896" s="77" t="str">
        <f t="shared" si="617"/>
        <v/>
      </c>
      <c r="R7896" s="77" t="str">
        <f t="shared" si="618"/>
        <v/>
      </c>
      <c r="S7896" s="77" t="str">
        <f>IF(O7896="","",IF(OR(VALUE(LEFT(O7896,2))&gt;IF(RIGHT(J7896,1)="M",7,19),AND(OR(LEFT(O7896,2)={"07","19"}),VALUE(RIGHT(O7896,2))&gt;15)),TRUE,FALSE))</f>
        <v/>
      </c>
      <c r="T7896" s="77" t="str">
        <f>IF(O7896="","",IF(OR(VALUE(LEFT(O7896,2))&gt;IF(RIGHT(J7896,1)="M",7,19),AND(OR(LEFT(O7896,2)={"07","19"}),VALUE(RIGHT(O7896,2))&gt;5)),TRUE,FALSE))</f>
        <v/>
      </c>
    </row>
    <row r="7897" spans="12:20" x14ac:dyDescent="0.25">
      <c r="L7897" s="75">
        <f>COUNTIF($B$2:B7897,B7897)</f>
        <v>0</v>
      </c>
      <c r="M7897" s="75">
        <f>COUNTIF($L$2:L7897,4)</f>
        <v>42</v>
      </c>
      <c r="N7897" s="76" t="str">
        <f t="shared" si="619"/>
        <v>0</v>
      </c>
      <c r="O7897" s="76" t="str">
        <f t="shared" si="615"/>
        <v/>
      </c>
      <c r="P7897" s="75" t="str">
        <f t="shared" si="616"/>
        <v/>
      </c>
      <c r="Q7897" s="77" t="str">
        <f t="shared" si="617"/>
        <v/>
      </c>
      <c r="R7897" s="77" t="str">
        <f t="shared" si="618"/>
        <v/>
      </c>
      <c r="S7897" s="77" t="str">
        <f>IF(O7897="","",IF(OR(VALUE(LEFT(O7897,2))&gt;IF(RIGHT(J7897,1)="M",7,19),AND(OR(LEFT(O7897,2)={"07","19"}),VALUE(RIGHT(O7897,2))&gt;15)),TRUE,FALSE))</f>
        <v/>
      </c>
      <c r="T7897" s="77" t="str">
        <f>IF(O7897="","",IF(OR(VALUE(LEFT(O7897,2))&gt;IF(RIGHT(J7897,1)="M",7,19),AND(OR(LEFT(O7897,2)={"07","19"}),VALUE(RIGHT(O7897,2))&gt;5)),TRUE,FALSE))</f>
        <v/>
      </c>
    </row>
    <row r="7898" spans="12:20" x14ac:dyDescent="0.25">
      <c r="L7898" s="75">
        <f>COUNTIF($B$2:B7898,B7898)</f>
        <v>0</v>
      </c>
      <c r="M7898" s="75">
        <f>COUNTIF($L$2:L7898,4)</f>
        <v>42</v>
      </c>
      <c r="N7898" s="76" t="str">
        <f t="shared" si="619"/>
        <v>0</v>
      </c>
      <c r="O7898" s="76" t="str">
        <f t="shared" si="615"/>
        <v/>
      </c>
      <c r="P7898" s="75" t="str">
        <f t="shared" si="616"/>
        <v/>
      </c>
      <c r="Q7898" s="77" t="str">
        <f t="shared" si="617"/>
        <v/>
      </c>
      <c r="R7898" s="77" t="str">
        <f t="shared" si="618"/>
        <v/>
      </c>
      <c r="S7898" s="77" t="str">
        <f>IF(O7898="","",IF(OR(VALUE(LEFT(O7898,2))&gt;IF(RIGHT(J7898,1)="M",7,19),AND(OR(LEFT(O7898,2)={"07","19"}),VALUE(RIGHT(O7898,2))&gt;15)),TRUE,FALSE))</f>
        <v/>
      </c>
      <c r="T7898" s="77" t="str">
        <f>IF(O7898="","",IF(OR(VALUE(LEFT(O7898,2))&gt;IF(RIGHT(J7898,1)="M",7,19),AND(OR(LEFT(O7898,2)={"07","19"}),VALUE(RIGHT(O7898,2))&gt;5)),TRUE,FALSE))</f>
        <v/>
      </c>
    </row>
    <row r="7899" spans="12:20" x14ac:dyDescent="0.25">
      <c r="L7899" s="75">
        <f>COUNTIF($B$2:B7899,B7899)</f>
        <v>0</v>
      </c>
      <c r="M7899" s="75">
        <f>COUNTIF($L$2:L7899,4)</f>
        <v>42</v>
      </c>
      <c r="N7899" s="76" t="str">
        <f t="shared" si="619"/>
        <v>0</v>
      </c>
      <c r="O7899" s="76" t="str">
        <f t="shared" si="615"/>
        <v/>
      </c>
      <c r="P7899" s="75" t="str">
        <f t="shared" si="616"/>
        <v/>
      </c>
      <c r="Q7899" s="77" t="str">
        <f t="shared" si="617"/>
        <v/>
      </c>
      <c r="R7899" s="77" t="str">
        <f t="shared" si="618"/>
        <v/>
      </c>
      <c r="S7899" s="77" t="str">
        <f>IF(O7899="","",IF(OR(VALUE(LEFT(O7899,2))&gt;IF(RIGHT(J7899,1)="M",7,19),AND(OR(LEFT(O7899,2)={"07","19"}),VALUE(RIGHT(O7899,2))&gt;15)),TRUE,FALSE))</f>
        <v/>
      </c>
      <c r="T7899" s="77" t="str">
        <f>IF(O7899="","",IF(OR(VALUE(LEFT(O7899,2))&gt;IF(RIGHT(J7899,1)="M",7,19),AND(OR(LEFT(O7899,2)={"07","19"}),VALUE(RIGHT(O7899,2))&gt;5)),TRUE,FALSE))</f>
        <v/>
      </c>
    </row>
    <row r="7900" spans="12:20" x14ac:dyDescent="0.25">
      <c r="L7900" s="75">
        <f>COUNTIF($B$2:B7900,B7900)</f>
        <v>0</v>
      </c>
      <c r="M7900" s="75">
        <f>COUNTIF($L$2:L7900,4)</f>
        <v>42</v>
      </c>
      <c r="N7900" s="76" t="str">
        <f t="shared" si="619"/>
        <v>0</v>
      </c>
      <c r="O7900" s="76" t="str">
        <f t="shared" si="615"/>
        <v/>
      </c>
      <c r="P7900" s="75" t="str">
        <f t="shared" si="616"/>
        <v/>
      </c>
      <c r="Q7900" s="77" t="str">
        <f t="shared" si="617"/>
        <v/>
      </c>
      <c r="R7900" s="77" t="str">
        <f t="shared" si="618"/>
        <v/>
      </c>
      <c r="S7900" s="77" t="str">
        <f>IF(O7900="","",IF(OR(VALUE(LEFT(O7900,2))&gt;IF(RIGHT(J7900,1)="M",7,19),AND(OR(LEFT(O7900,2)={"07","19"}),VALUE(RIGHT(O7900,2))&gt;15)),TRUE,FALSE))</f>
        <v/>
      </c>
      <c r="T7900" s="77" t="str">
        <f>IF(O7900="","",IF(OR(VALUE(LEFT(O7900,2))&gt;IF(RIGHT(J7900,1)="M",7,19),AND(OR(LEFT(O7900,2)={"07","19"}),VALUE(RIGHT(O7900,2))&gt;5)),TRUE,FALSE))</f>
        <v/>
      </c>
    </row>
    <row r="7901" spans="12:20" x14ac:dyDescent="0.25">
      <c r="L7901" s="75">
        <f>COUNTIF($B$2:B7901,B7901)</f>
        <v>0</v>
      </c>
      <c r="M7901" s="75">
        <f>COUNTIF($L$2:L7901,4)</f>
        <v>42</v>
      </c>
      <c r="N7901" s="76" t="str">
        <f t="shared" si="619"/>
        <v>0</v>
      </c>
      <c r="O7901" s="76" t="str">
        <f t="shared" si="615"/>
        <v/>
      </c>
      <c r="P7901" s="75" t="str">
        <f t="shared" si="616"/>
        <v/>
      </c>
      <c r="Q7901" s="77" t="str">
        <f t="shared" si="617"/>
        <v/>
      </c>
      <c r="R7901" s="77" t="str">
        <f t="shared" si="618"/>
        <v/>
      </c>
      <c r="S7901" s="77" t="str">
        <f>IF(O7901="","",IF(OR(VALUE(LEFT(O7901,2))&gt;IF(RIGHT(J7901,1)="M",7,19),AND(OR(LEFT(O7901,2)={"07","19"}),VALUE(RIGHT(O7901,2))&gt;15)),TRUE,FALSE))</f>
        <v/>
      </c>
      <c r="T7901" s="77" t="str">
        <f>IF(O7901="","",IF(OR(VALUE(LEFT(O7901,2))&gt;IF(RIGHT(J7901,1)="M",7,19),AND(OR(LEFT(O7901,2)={"07","19"}),VALUE(RIGHT(O7901,2))&gt;5)),TRUE,FALSE))</f>
        <v/>
      </c>
    </row>
    <row r="7902" spans="12:20" x14ac:dyDescent="0.25">
      <c r="L7902" s="75">
        <f>COUNTIF($B$2:B7902,B7902)</f>
        <v>0</v>
      </c>
      <c r="M7902" s="75">
        <f>COUNTIF($L$2:L7902,4)</f>
        <v>42</v>
      </c>
      <c r="N7902" s="76" t="str">
        <f t="shared" si="619"/>
        <v>0</v>
      </c>
      <c r="O7902" s="76" t="str">
        <f t="shared" si="615"/>
        <v/>
      </c>
      <c r="P7902" s="75" t="str">
        <f t="shared" si="616"/>
        <v/>
      </c>
      <c r="Q7902" s="77" t="str">
        <f t="shared" si="617"/>
        <v/>
      </c>
      <c r="R7902" s="77" t="str">
        <f t="shared" si="618"/>
        <v/>
      </c>
      <c r="S7902" s="77" t="str">
        <f>IF(O7902="","",IF(OR(VALUE(LEFT(O7902,2))&gt;IF(RIGHT(J7902,1)="M",7,19),AND(OR(LEFT(O7902,2)={"07","19"}),VALUE(RIGHT(O7902,2))&gt;15)),TRUE,FALSE))</f>
        <v/>
      </c>
      <c r="T7902" s="77" t="str">
        <f>IF(O7902="","",IF(OR(VALUE(LEFT(O7902,2))&gt;IF(RIGHT(J7902,1)="M",7,19),AND(OR(LEFT(O7902,2)={"07","19"}),VALUE(RIGHT(O7902,2))&gt;5)),TRUE,FALSE))</f>
        <v/>
      </c>
    </row>
    <row r="7903" spans="12:20" x14ac:dyDescent="0.25">
      <c r="L7903" s="75">
        <f>COUNTIF($B$2:B7903,B7903)</f>
        <v>0</v>
      </c>
      <c r="M7903" s="75">
        <f>COUNTIF($L$2:L7903,4)</f>
        <v>42</v>
      </c>
      <c r="N7903" s="76" t="str">
        <f t="shared" si="619"/>
        <v>0</v>
      </c>
      <c r="O7903" s="76" t="str">
        <f t="shared" si="615"/>
        <v/>
      </c>
      <c r="P7903" s="75" t="str">
        <f t="shared" si="616"/>
        <v/>
      </c>
      <c r="Q7903" s="77" t="str">
        <f t="shared" si="617"/>
        <v/>
      </c>
      <c r="R7903" s="77" t="str">
        <f t="shared" si="618"/>
        <v/>
      </c>
      <c r="S7903" s="77" t="str">
        <f>IF(O7903="","",IF(OR(VALUE(LEFT(O7903,2))&gt;IF(RIGHT(J7903,1)="M",7,19),AND(OR(LEFT(O7903,2)={"07","19"}),VALUE(RIGHT(O7903,2))&gt;15)),TRUE,FALSE))</f>
        <v/>
      </c>
      <c r="T7903" s="77" t="str">
        <f>IF(O7903="","",IF(OR(VALUE(LEFT(O7903,2))&gt;IF(RIGHT(J7903,1)="M",7,19),AND(OR(LEFT(O7903,2)={"07","19"}),VALUE(RIGHT(O7903,2))&gt;5)),TRUE,FALSE))</f>
        <v/>
      </c>
    </row>
    <row r="7904" spans="12:20" x14ac:dyDescent="0.25">
      <c r="L7904" s="75">
        <f>COUNTIF($B$2:B7904,B7904)</f>
        <v>0</v>
      </c>
      <c r="M7904" s="75">
        <f>COUNTIF($L$2:L7904,4)</f>
        <v>42</v>
      </c>
      <c r="N7904" s="76" t="str">
        <f t="shared" si="619"/>
        <v>0</v>
      </c>
      <c r="O7904" s="76" t="str">
        <f t="shared" si="615"/>
        <v/>
      </c>
      <c r="P7904" s="75" t="str">
        <f t="shared" si="616"/>
        <v/>
      </c>
      <c r="Q7904" s="77" t="str">
        <f t="shared" si="617"/>
        <v/>
      </c>
      <c r="R7904" s="77" t="str">
        <f t="shared" si="618"/>
        <v/>
      </c>
      <c r="S7904" s="77" t="str">
        <f>IF(O7904="","",IF(OR(VALUE(LEFT(O7904,2))&gt;IF(RIGHT(J7904,1)="M",7,19),AND(OR(LEFT(O7904,2)={"07","19"}),VALUE(RIGHT(O7904,2))&gt;15)),TRUE,FALSE))</f>
        <v/>
      </c>
      <c r="T7904" s="77" t="str">
        <f>IF(O7904="","",IF(OR(VALUE(LEFT(O7904,2))&gt;IF(RIGHT(J7904,1)="M",7,19),AND(OR(LEFT(O7904,2)={"07","19"}),VALUE(RIGHT(O7904,2))&gt;5)),TRUE,FALSE))</f>
        <v/>
      </c>
    </row>
    <row r="7905" spans="12:20" x14ac:dyDescent="0.25">
      <c r="L7905" s="75">
        <f>COUNTIF($B$2:B7905,B7905)</f>
        <v>0</v>
      </c>
      <c r="M7905" s="75">
        <f>COUNTIF($L$2:L7905,4)</f>
        <v>42</v>
      </c>
      <c r="N7905" s="76" t="str">
        <f t="shared" si="619"/>
        <v>0</v>
      </c>
      <c r="O7905" s="76" t="str">
        <f t="shared" si="615"/>
        <v/>
      </c>
      <c r="P7905" s="75" t="str">
        <f t="shared" si="616"/>
        <v/>
      </c>
      <c r="Q7905" s="77" t="str">
        <f t="shared" si="617"/>
        <v/>
      </c>
      <c r="R7905" s="77" t="str">
        <f t="shared" si="618"/>
        <v/>
      </c>
      <c r="S7905" s="77" t="str">
        <f>IF(O7905="","",IF(OR(VALUE(LEFT(O7905,2))&gt;IF(RIGHT(J7905,1)="M",7,19),AND(OR(LEFT(O7905,2)={"07","19"}),VALUE(RIGHT(O7905,2))&gt;15)),TRUE,FALSE))</f>
        <v/>
      </c>
      <c r="T7905" s="77" t="str">
        <f>IF(O7905="","",IF(OR(VALUE(LEFT(O7905,2))&gt;IF(RIGHT(J7905,1)="M",7,19),AND(OR(LEFT(O7905,2)={"07","19"}),VALUE(RIGHT(O7905,2))&gt;5)),TRUE,FALSE))</f>
        <v/>
      </c>
    </row>
    <row r="7906" spans="12:20" x14ac:dyDescent="0.25">
      <c r="L7906" s="75">
        <f>COUNTIF($B$2:B7906,B7906)</f>
        <v>0</v>
      </c>
      <c r="M7906" s="75">
        <f>COUNTIF($L$2:L7906,4)</f>
        <v>42</v>
      </c>
      <c r="N7906" s="76" t="str">
        <f t="shared" si="619"/>
        <v>0</v>
      </c>
      <c r="O7906" s="76" t="str">
        <f t="shared" si="615"/>
        <v/>
      </c>
      <c r="P7906" s="75" t="str">
        <f t="shared" si="616"/>
        <v/>
      </c>
      <c r="Q7906" s="77" t="str">
        <f t="shared" si="617"/>
        <v/>
      </c>
      <c r="R7906" s="77" t="str">
        <f t="shared" si="618"/>
        <v/>
      </c>
      <c r="S7906" s="77" t="str">
        <f>IF(O7906="","",IF(OR(VALUE(LEFT(O7906,2))&gt;IF(RIGHT(J7906,1)="M",7,19),AND(OR(LEFT(O7906,2)={"07","19"}),VALUE(RIGHT(O7906,2))&gt;15)),TRUE,FALSE))</f>
        <v/>
      </c>
      <c r="T7906" s="77" t="str">
        <f>IF(O7906="","",IF(OR(VALUE(LEFT(O7906,2))&gt;IF(RIGHT(J7906,1)="M",7,19),AND(OR(LEFT(O7906,2)={"07","19"}),VALUE(RIGHT(O7906,2))&gt;5)),TRUE,FALSE))</f>
        <v/>
      </c>
    </row>
    <row r="7907" spans="12:20" x14ac:dyDescent="0.25">
      <c r="L7907" s="75">
        <f>COUNTIF($B$2:B7907,B7907)</f>
        <v>0</v>
      </c>
      <c r="M7907" s="75">
        <f>COUNTIF($L$2:L7907,4)</f>
        <v>42</v>
      </c>
      <c r="N7907" s="76" t="str">
        <f t="shared" si="619"/>
        <v>0</v>
      </c>
      <c r="O7907" s="76" t="str">
        <f t="shared" si="615"/>
        <v/>
      </c>
      <c r="P7907" s="75" t="str">
        <f t="shared" si="616"/>
        <v/>
      </c>
      <c r="Q7907" s="77" t="str">
        <f t="shared" si="617"/>
        <v/>
      </c>
      <c r="R7907" s="77" t="str">
        <f t="shared" si="618"/>
        <v/>
      </c>
      <c r="S7907" s="77" t="str">
        <f>IF(O7907="","",IF(OR(VALUE(LEFT(O7907,2))&gt;IF(RIGHT(J7907,1)="M",7,19),AND(OR(LEFT(O7907,2)={"07","19"}),VALUE(RIGHT(O7907,2))&gt;15)),TRUE,FALSE))</f>
        <v/>
      </c>
      <c r="T7907" s="77" t="str">
        <f>IF(O7907="","",IF(OR(VALUE(LEFT(O7907,2))&gt;IF(RIGHT(J7907,1)="M",7,19),AND(OR(LEFT(O7907,2)={"07","19"}),VALUE(RIGHT(O7907,2))&gt;5)),TRUE,FALSE))</f>
        <v/>
      </c>
    </row>
    <row r="7908" spans="12:20" x14ac:dyDescent="0.25">
      <c r="L7908" s="75">
        <f>COUNTIF($B$2:B7908,B7908)</f>
        <v>0</v>
      </c>
      <c r="M7908" s="75">
        <f>COUNTIF($L$2:L7908,4)</f>
        <v>42</v>
      </c>
      <c r="N7908" s="76" t="str">
        <f t="shared" si="619"/>
        <v>0</v>
      </c>
      <c r="O7908" s="76" t="str">
        <f t="shared" si="615"/>
        <v/>
      </c>
      <c r="P7908" s="75" t="str">
        <f t="shared" si="616"/>
        <v/>
      </c>
      <c r="Q7908" s="77" t="str">
        <f t="shared" si="617"/>
        <v/>
      </c>
      <c r="R7908" s="77" t="str">
        <f t="shared" si="618"/>
        <v/>
      </c>
      <c r="S7908" s="77" t="str">
        <f>IF(O7908="","",IF(OR(VALUE(LEFT(O7908,2))&gt;IF(RIGHT(J7908,1)="M",7,19),AND(OR(LEFT(O7908,2)={"07","19"}),VALUE(RIGHT(O7908,2))&gt;15)),TRUE,FALSE))</f>
        <v/>
      </c>
      <c r="T7908" s="77" t="str">
        <f>IF(O7908="","",IF(OR(VALUE(LEFT(O7908,2))&gt;IF(RIGHT(J7908,1)="M",7,19),AND(OR(LEFT(O7908,2)={"07","19"}),VALUE(RIGHT(O7908,2))&gt;5)),TRUE,FALSE))</f>
        <v/>
      </c>
    </row>
    <row r="7909" spans="12:20" x14ac:dyDescent="0.25">
      <c r="L7909" s="75">
        <f>COUNTIF($B$2:B7909,B7909)</f>
        <v>0</v>
      </c>
      <c r="M7909" s="75">
        <f>COUNTIF($L$2:L7909,4)</f>
        <v>42</v>
      </c>
      <c r="N7909" s="76" t="str">
        <f t="shared" si="619"/>
        <v>0</v>
      </c>
      <c r="O7909" s="76" t="str">
        <f t="shared" si="615"/>
        <v/>
      </c>
      <c r="P7909" s="75" t="str">
        <f t="shared" si="616"/>
        <v/>
      </c>
      <c r="Q7909" s="77" t="str">
        <f t="shared" si="617"/>
        <v/>
      </c>
      <c r="R7909" s="77" t="str">
        <f t="shared" si="618"/>
        <v/>
      </c>
      <c r="S7909" s="77" t="str">
        <f>IF(O7909="","",IF(OR(VALUE(LEFT(O7909,2))&gt;IF(RIGHT(J7909,1)="M",7,19),AND(OR(LEFT(O7909,2)={"07","19"}),VALUE(RIGHT(O7909,2))&gt;15)),TRUE,FALSE))</f>
        <v/>
      </c>
      <c r="T7909" s="77" t="str">
        <f>IF(O7909="","",IF(OR(VALUE(LEFT(O7909,2))&gt;IF(RIGHT(J7909,1)="M",7,19),AND(OR(LEFT(O7909,2)={"07","19"}),VALUE(RIGHT(O7909,2))&gt;5)),TRUE,FALSE))</f>
        <v/>
      </c>
    </row>
    <row r="7910" spans="12:20" x14ac:dyDescent="0.25">
      <c r="L7910" s="75">
        <f>COUNTIF($B$2:B7910,B7910)</f>
        <v>0</v>
      </c>
      <c r="M7910" s="75">
        <f>COUNTIF($L$2:L7910,4)</f>
        <v>42</v>
      </c>
      <c r="N7910" s="76" t="str">
        <f t="shared" si="619"/>
        <v>0</v>
      </c>
      <c r="O7910" s="76" t="str">
        <f t="shared" si="615"/>
        <v/>
      </c>
      <c r="P7910" s="75" t="str">
        <f t="shared" si="616"/>
        <v/>
      </c>
      <c r="Q7910" s="77" t="str">
        <f t="shared" si="617"/>
        <v/>
      </c>
      <c r="R7910" s="77" t="str">
        <f t="shared" si="618"/>
        <v/>
      </c>
      <c r="S7910" s="77" t="str">
        <f>IF(O7910="","",IF(OR(VALUE(LEFT(O7910,2))&gt;IF(RIGHT(J7910,1)="M",7,19),AND(OR(LEFT(O7910,2)={"07","19"}),VALUE(RIGHT(O7910,2))&gt;15)),TRUE,FALSE))</f>
        <v/>
      </c>
      <c r="T7910" s="77" t="str">
        <f>IF(O7910="","",IF(OR(VALUE(LEFT(O7910,2))&gt;IF(RIGHT(J7910,1)="M",7,19),AND(OR(LEFT(O7910,2)={"07","19"}),VALUE(RIGHT(O7910,2))&gt;5)),TRUE,FALSE))</f>
        <v/>
      </c>
    </row>
    <row r="7911" spans="12:20" x14ac:dyDescent="0.25">
      <c r="L7911" s="75">
        <f>COUNTIF($B$2:B7911,B7911)</f>
        <v>0</v>
      </c>
      <c r="M7911" s="75">
        <f>COUNTIF($L$2:L7911,4)</f>
        <v>42</v>
      </c>
      <c r="N7911" s="76" t="str">
        <f t="shared" si="619"/>
        <v>0</v>
      </c>
      <c r="O7911" s="76" t="str">
        <f t="shared" si="615"/>
        <v/>
      </c>
      <c r="P7911" s="75" t="str">
        <f t="shared" si="616"/>
        <v/>
      </c>
      <c r="Q7911" s="77" t="str">
        <f t="shared" si="617"/>
        <v/>
      </c>
      <c r="R7911" s="77" t="str">
        <f t="shared" si="618"/>
        <v/>
      </c>
      <c r="S7911" s="77" t="str">
        <f>IF(O7911="","",IF(OR(VALUE(LEFT(O7911,2))&gt;IF(RIGHT(J7911,1)="M",7,19),AND(OR(LEFT(O7911,2)={"07","19"}),VALUE(RIGHT(O7911,2))&gt;15)),TRUE,FALSE))</f>
        <v/>
      </c>
      <c r="T7911" s="77" t="str">
        <f>IF(O7911="","",IF(OR(VALUE(LEFT(O7911,2))&gt;IF(RIGHT(J7911,1)="M",7,19),AND(OR(LEFT(O7911,2)={"07","19"}),VALUE(RIGHT(O7911,2))&gt;5)),TRUE,FALSE))</f>
        <v/>
      </c>
    </row>
    <row r="7912" spans="12:20" x14ac:dyDescent="0.25">
      <c r="L7912" s="75">
        <f>COUNTIF($B$2:B7912,B7912)</f>
        <v>0</v>
      </c>
      <c r="M7912" s="75">
        <f>COUNTIF($L$2:L7912,4)</f>
        <v>42</v>
      </c>
      <c r="N7912" s="76" t="str">
        <f t="shared" si="619"/>
        <v>0</v>
      </c>
      <c r="O7912" s="76" t="str">
        <f t="shared" si="615"/>
        <v/>
      </c>
      <c r="P7912" s="75" t="str">
        <f t="shared" si="616"/>
        <v/>
      </c>
      <c r="Q7912" s="77" t="str">
        <f t="shared" si="617"/>
        <v/>
      </c>
      <c r="R7912" s="77" t="str">
        <f t="shared" si="618"/>
        <v/>
      </c>
      <c r="S7912" s="77" t="str">
        <f>IF(O7912="","",IF(OR(VALUE(LEFT(O7912,2))&gt;IF(RIGHT(J7912,1)="M",7,19),AND(OR(LEFT(O7912,2)={"07","19"}),VALUE(RIGHT(O7912,2))&gt;15)),TRUE,FALSE))</f>
        <v/>
      </c>
      <c r="T7912" s="77" t="str">
        <f>IF(O7912="","",IF(OR(VALUE(LEFT(O7912,2))&gt;IF(RIGHT(J7912,1)="M",7,19),AND(OR(LEFT(O7912,2)={"07","19"}),VALUE(RIGHT(O7912,2))&gt;5)),TRUE,FALSE))</f>
        <v/>
      </c>
    </row>
    <row r="7913" spans="12:20" x14ac:dyDescent="0.25">
      <c r="L7913" s="75">
        <f>COUNTIF($B$2:B7913,B7913)</f>
        <v>0</v>
      </c>
      <c r="M7913" s="75">
        <f>COUNTIF($L$2:L7913,4)</f>
        <v>42</v>
      </c>
      <c r="N7913" s="76" t="str">
        <f t="shared" si="619"/>
        <v>0</v>
      </c>
      <c r="O7913" s="76" t="str">
        <f t="shared" si="615"/>
        <v/>
      </c>
      <c r="P7913" s="75" t="str">
        <f t="shared" si="616"/>
        <v/>
      </c>
      <c r="Q7913" s="77" t="str">
        <f t="shared" si="617"/>
        <v/>
      </c>
      <c r="R7913" s="77" t="str">
        <f t="shared" si="618"/>
        <v/>
      </c>
      <c r="S7913" s="77" t="str">
        <f>IF(O7913="","",IF(OR(VALUE(LEFT(O7913,2))&gt;IF(RIGHT(J7913,1)="M",7,19),AND(OR(LEFT(O7913,2)={"07","19"}),VALUE(RIGHT(O7913,2))&gt;15)),TRUE,FALSE))</f>
        <v/>
      </c>
      <c r="T7913" s="77" t="str">
        <f>IF(O7913="","",IF(OR(VALUE(LEFT(O7913,2))&gt;IF(RIGHT(J7913,1)="M",7,19),AND(OR(LEFT(O7913,2)={"07","19"}),VALUE(RIGHT(O7913,2))&gt;5)),TRUE,FALSE))</f>
        <v/>
      </c>
    </row>
    <row r="7914" spans="12:20" x14ac:dyDescent="0.25">
      <c r="L7914" s="75">
        <f>COUNTIF($B$2:B7914,B7914)</f>
        <v>0</v>
      </c>
      <c r="M7914" s="75">
        <f>COUNTIF($L$2:L7914,4)</f>
        <v>42</v>
      </c>
      <c r="N7914" s="76" t="str">
        <f t="shared" si="619"/>
        <v>0</v>
      </c>
      <c r="O7914" s="76" t="str">
        <f t="shared" si="615"/>
        <v/>
      </c>
      <c r="P7914" s="75" t="str">
        <f t="shared" si="616"/>
        <v/>
      </c>
      <c r="Q7914" s="77" t="str">
        <f t="shared" si="617"/>
        <v/>
      </c>
      <c r="R7914" s="77" t="str">
        <f t="shared" si="618"/>
        <v/>
      </c>
      <c r="S7914" s="77" t="str">
        <f>IF(O7914="","",IF(OR(VALUE(LEFT(O7914,2))&gt;IF(RIGHT(J7914,1)="M",7,19),AND(OR(LEFT(O7914,2)={"07","19"}),VALUE(RIGHT(O7914,2))&gt;15)),TRUE,FALSE))</f>
        <v/>
      </c>
      <c r="T7914" s="77" t="str">
        <f>IF(O7914="","",IF(OR(VALUE(LEFT(O7914,2))&gt;IF(RIGHT(J7914,1)="M",7,19),AND(OR(LEFT(O7914,2)={"07","19"}),VALUE(RIGHT(O7914,2))&gt;5)),TRUE,FALSE))</f>
        <v/>
      </c>
    </row>
    <row r="7915" spans="12:20" x14ac:dyDescent="0.25">
      <c r="L7915" s="75">
        <f>COUNTIF($B$2:B7915,B7915)</f>
        <v>0</v>
      </c>
      <c r="M7915" s="75">
        <f>COUNTIF($L$2:L7915,4)</f>
        <v>42</v>
      </c>
      <c r="N7915" s="76" t="str">
        <f t="shared" si="619"/>
        <v>0</v>
      </c>
      <c r="O7915" s="76" t="str">
        <f t="shared" si="615"/>
        <v/>
      </c>
      <c r="P7915" s="75" t="str">
        <f t="shared" si="616"/>
        <v/>
      </c>
      <c r="Q7915" s="77" t="str">
        <f t="shared" si="617"/>
        <v/>
      </c>
      <c r="R7915" s="77" t="str">
        <f t="shared" si="618"/>
        <v/>
      </c>
      <c r="S7915" s="77" t="str">
        <f>IF(O7915="","",IF(OR(VALUE(LEFT(O7915,2))&gt;IF(RIGHT(J7915,1)="M",7,19),AND(OR(LEFT(O7915,2)={"07","19"}),VALUE(RIGHT(O7915,2))&gt;15)),TRUE,FALSE))</f>
        <v/>
      </c>
      <c r="T7915" s="77" t="str">
        <f>IF(O7915="","",IF(OR(VALUE(LEFT(O7915,2))&gt;IF(RIGHT(J7915,1)="M",7,19),AND(OR(LEFT(O7915,2)={"07","19"}),VALUE(RIGHT(O7915,2))&gt;5)),TRUE,FALSE))</f>
        <v/>
      </c>
    </row>
    <row r="7916" spans="12:20" x14ac:dyDescent="0.25">
      <c r="L7916" s="75">
        <f>COUNTIF($B$2:B7916,B7916)</f>
        <v>0</v>
      </c>
      <c r="M7916" s="75">
        <f>COUNTIF($L$2:L7916,4)</f>
        <v>42</v>
      </c>
      <c r="N7916" s="76" t="str">
        <f t="shared" si="619"/>
        <v>0</v>
      </c>
      <c r="O7916" s="76" t="str">
        <f t="shared" si="615"/>
        <v/>
      </c>
      <c r="P7916" s="75" t="str">
        <f t="shared" si="616"/>
        <v/>
      </c>
      <c r="Q7916" s="77" t="str">
        <f t="shared" si="617"/>
        <v/>
      </c>
      <c r="R7916" s="77" t="str">
        <f t="shared" si="618"/>
        <v/>
      </c>
      <c r="S7916" s="77" t="str">
        <f>IF(O7916="","",IF(OR(VALUE(LEFT(O7916,2))&gt;IF(RIGHT(J7916,1)="M",7,19),AND(OR(LEFT(O7916,2)={"07","19"}),VALUE(RIGHT(O7916,2))&gt;15)),TRUE,FALSE))</f>
        <v/>
      </c>
      <c r="T7916" s="77" t="str">
        <f>IF(O7916="","",IF(OR(VALUE(LEFT(O7916,2))&gt;IF(RIGHT(J7916,1)="M",7,19),AND(OR(LEFT(O7916,2)={"07","19"}),VALUE(RIGHT(O7916,2))&gt;5)),TRUE,FALSE))</f>
        <v/>
      </c>
    </row>
    <row r="7917" spans="12:20" x14ac:dyDescent="0.25">
      <c r="L7917" s="75">
        <f>COUNTIF($B$2:B7917,B7917)</f>
        <v>0</v>
      </c>
      <c r="M7917" s="75">
        <f>COUNTIF($L$2:L7917,4)</f>
        <v>42</v>
      </c>
      <c r="N7917" s="76" t="str">
        <f t="shared" si="619"/>
        <v>0</v>
      </c>
      <c r="O7917" s="76" t="str">
        <f t="shared" si="615"/>
        <v/>
      </c>
      <c r="P7917" s="75" t="str">
        <f t="shared" si="616"/>
        <v/>
      </c>
      <c r="Q7917" s="77" t="str">
        <f t="shared" si="617"/>
        <v/>
      </c>
      <c r="R7917" s="77" t="str">
        <f t="shared" si="618"/>
        <v/>
      </c>
      <c r="S7917" s="77" t="str">
        <f>IF(O7917="","",IF(OR(VALUE(LEFT(O7917,2))&gt;IF(RIGHT(J7917,1)="M",7,19),AND(OR(LEFT(O7917,2)={"07","19"}),VALUE(RIGHT(O7917,2))&gt;15)),TRUE,FALSE))</f>
        <v/>
      </c>
      <c r="T7917" s="77" t="str">
        <f>IF(O7917="","",IF(OR(VALUE(LEFT(O7917,2))&gt;IF(RIGHT(J7917,1)="M",7,19),AND(OR(LEFT(O7917,2)={"07","19"}),VALUE(RIGHT(O7917,2))&gt;5)),TRUE,FALSE))</f>
        <v/>
      </c>
    </row>
    <row r="7918" spans="12:20" x14ac:dyDescent="0.25">
      <c r="L7918" s="75">
        <f>COUNTIF($B$2:B7918,B7918)</f>
        <v>0</v>
      </c>
      <c r="M7918" s="75">
        <f>COUNTIF($L$2:L7918,4)</f>
        <v>42</v>
      </c>
      <c r="N7918" s="76" t="str">
        <f t="shared" si="619"/>
        <v>0</v>
      </c>
      <c r="O7918" s="76" t="str">
        <f t="shared" si="615"/>
        <v/>
      </c>
      <c r="P7918" s="75" t="str">
        <f t="shared" si="616"/>
        <v/>
      </c>
      <c r="Q7918" s="77" t="str">
        <f t="shared" si="617"/>
        <v/>
      </c>
      <c r="R7918" s="77" t="str">
        <f t="shared" si="618"/>
        <v/>
      </c>
      <c r="S7918" s="77" t="str">
        <f>IF(O7918="","",IF(OR(VALUE(LEFT(O7918,2))&gt;IF(RIGHT(J7918,1)="M",7,19),AND(OR(LEFT(O7918,2)={"07","19"}),VALUE(RIGHT(O7918,2))&gt;15)),TRUE,FALSE))</f>
        <v/>
      </c>
      <c r="T7918" s="77" t="str">
        <f>IF(O7918="","",IF(OR(VALUE(LEFT(O7918,2))&gt;IF(RIGHT(J7918,1)="M",7,19),AND(OR(LEFT(O7918,2)={"07","19"}),VALUE(RIGHT(O7918,2))&gt;5)),TRUE,FALSE))</f>
        <v/>
      </c>
    </row>
    <row r="7919" spans="12:20" x14ac:dyDescent="0.25">
      <c r="L7919" s="75">
        <f>COUNTIF($B$2:B7919,B7919)</f>
        <v>0</v>
      </c>
      <c r="M7919" s="75">
        <f>COUNTIF($L$2:L7919,4)</f>
        <v>42</v>
      </c>
      <c r="N7919" s="76" t="str">
        <f t="shared" si="619"/>
        <v>0</v>
      </c>
      <c r="O7919" s="76" t="str">
        <f t="shared" si="615"/>
        <v/>
      </c>
      <c r="P7919" s="75" t="str">
        <f t="shared" si="616"/>
        <v/>
      </c>
      <c r="Q7919" s="77" t="str">
        <f t="shared" si="617"/>
        <v/>
      </c>
      <c r="R7919" s="77" t="str">
        <f t="shared" si="618"/>
        <v/>
      </c>
      <c r="S7919" s="77" t="str">
        <f>IF(O7919="","",IF(OR(VALUE(LEFT(O7919,2))&gt;IF(RIGHT(J7919,1)="M",7,19),AND(OR(LEFT(O7919,2)={"07","19"}),VALUE(RIGHT(O7919,2))&gt;15)),TRUE,FALSE))</f>
        <v/>
      </c>
      <c r="T7919" s="77" t="str">
        <f>IF(O7919="","",IF(OR(VALUE(LEFT(O7919,2))&gt;IF(RIGHT(J7919,1)="M",7,19),AND(OR(LEFT(O7919,2)={"07","19"}),VALUE(RIGHT(O7919,2))&gt;5)),TRUE,FALSE))</f>
        <v/>
      </c>
    </row>
    <row r="7920" spans="12:20" x14ac:dyDescent="0.25">
      <c r="L7920" s="75">
        <f>COUNTIF($B$2:B7920,B7920)</f>
        <v>0</v>
      </c>
      <c r="M7920" s="75">
        <f>COUNTIF($L$2:L7920,4)</f>
        <v>42</v>
      </c>
      <c r="N7920" s="76" t="str">
        <f t="shared" si="619"/>
        <v>0</v>
      </c>
      <c r="O7920" s="76" t="str">
        <f t="shared" si="615"/>
        <v/>
      </c>
      <c r="P7920" s="75" t="str">
        <f t="shared" si="616"/>
        <v/>
      </c>
      <c r="Q7920" s="77" t="str">
        <f t="shared" si="617"/>
        <v/>
      </c>
      <c r="R7920" s="77" t="str">
        <f t="shared" si="618"/>
        <v/>
      </c>
      <c r="S7920" s="77" t="str">
        <f>IF(O7920="","",IF(OR(VALUE(LEFT(O7920,2))&gt;IF(RIGHT(J7920,1)="M",7,19),AND(OR(LEFT(O7920,2)={"07","19"}),VALUE(RIGHT(O7920,2))&gt;15)),TRUE,FALSE))</f>
        <v/>
      </c>
      <c r="T7920" s="77" t="str">
        <f>IF(O7920="","",IF(OR(VALUE(LEFT(O7920,2))&gt;IF(RIGHT(J7920,1)="M",7,19),AND(OR(LEFT(O7920,2)={"07","19"}),VALUE(RIGHT(O7920,2))&gt;5)),TRUE,FALSE))</f>
        <v/>
      </c>
    </row>
    <row r="7921" spans="12:20" x14ac:dyDescent="0.25">
      <c r="L7921" s="75">
        <f>COUNTIF($B$2:B7921,B7921)</f>
        <v>0</v>
      </c>
      <c r="M7921" s="75">
        <f>COUNTIF($L$2:L7921,4)</f>
        <v>42</v>
      </c>
      <c r="N7921" s="76" t="str">
        <f t="shared" si="619"/>
        <v>0</v>
      </c>
      <c r="O7921" s="76" t="str">
        <f t="shared" si="615"/>
        <v/>
      </c>
      <c r="P7921" s="75" t="str">
        <f t="shared" si="616"/>
        <v/>
      </c>
      <c r="Q7921" s="77" t="str">
        <f t="shared" si="617"/>
        <v/>
      </c>
      <c r="R7921" s="77" t="str">
        <f t="shared" si="618"/>
        <v/>
      </c>
      <c r="S7921" s="77" t="str">
        <f>IF(O7921="","",IF(OR(VALUE(LEFT(O7921,2))&gt;IF(RIGHT(J7921,1)="M",7,19),AND(OR(LEFT(O7921,2)={"07","19"}),VALUE(RIGHT(O7921,2))&gt;15)),TRUE,FALSE))</f>
        <v/>
      </c>
      <c r="T7921" s="77" t="str">
        <f>IF(O7921="","",IF(OR(VALUE(LEFT(O7921,2))&gt;IF(RIGHT(J7921,1)="M",7,19),AND(OR(LEFT(O7921,2)={"07","19"}),VALUE(RIGHT(O7921,2))&gt;5)),TRUE,FALSE))</f>
        <v/>
      </c>
    </row>
    <row r="7922" spans="12:20" x14ac:dyDescent="0.25">
      <c r="L7922" s="75">
        <f>COUNTIF($B$2:B7922,B7922)</f>
        <v>0</v>
      </c>
      <c r="M7922" s="75">
        <f>COUNTIF($L$2:L7922,4)</f>
        <v>42</v>
      </c>
      <c r="N7922" s="76" t="str">
        <f t="shared" si="619"/>
        <v>0</v>
      </c>
      <c r="O7922" s="76" t="str">
        <f t="shared" si="615"/>
        <v/>
      </c>
      <c r="P7922" s="75" t="str">
        <f t="shared" si="616"/>
        <v/>
      </c>
      <c r="Q7922" s="77" t="str">
        <f t="shared" si="617"/>
        <v/>
      </c>
      <c r="R7922" s="77" t="str">
        <f t="shared" si="618"/>
        <v/>
      </c>
      <c r="S7922" s="77" t="str">
        <f>IF(O7922="","",IF(OR(VALUE(LEFT(O7922,2))&gt;IF(RIGHT(J7922,1)="M",7,19),AND(OR(LEFT(O7922,2)={"07","19"}),VALUE(RIGHT(O7922,2))&gt;15)),TRUE,FALSE))</f>
        <v/>
      </c>
      <c r="T7922" s="77" t="str">
        <f>IF(O7922="","",IF(OR(VALUE(LEFT(O7922,2))&gt;IF(RIGHT(J7922,1)="M",7,19),AND(OR(LEFT(O7922,2)={"07","19"}),VALUE(RIGHT(O7922,2))&gt;5)),TRUE,FALSE))</f>
        <v/>
      </c>
    </row>
    <row r="7923" spans="12:20" x14ac:dyDescent="0.25">
      <c r="L7923" s="75">
        <f>COUNTIF($B$2:B7923,B7923)</f>
        <v>0</v>
      </c>
      <c r="M7923" s="75">
        <f>COUNTIF($L$2:L7923,4)</f>
        <v>42</v>
      </c>
      <c r="N7923" s="76" t="str">
        <f t="shared" si="619"/>
        <v>0</v>
      </c>
      <c r="O7923" s="76" t="str">
        <f t="shared" si="615"/>
        <v/>
      </c>
      <c r="P7923" s="75" t="str">
        <f t="shared" si="616"/>
        <v/>
      </c>
      <c r="Q7923" s="77" t="str">
        <f t="shared" si="617"/>
        <v/>
      </c>
      <c r="R7923" s="77" t="str">
        <f t="shared" si="618"/>
        <v/>
      </c>
      <c r="S7923" s="77" t="str">
        <f>IF(O7923="","",IF(OR(VALUE(LEFT(O7923,2))&gt;IF(RIGHT(J7923,1)="M",7,19),AND(OR(LEFT(O7923,2)={"07","19"}),VALUE(RIGHT(O7923,2))&gt;15)),TRUE,FALSE))</f>
        <v/>
      </c>
      <c r="T7923" s="77" t="str">
        <f>IF(O7923="","",IF(OR(VALUE(LEFT(O7923,2))&gt;IF(RIGHT(J7923,1)="M",7,19),AND(OR(LEFT(O7923,2)={"07","19"}),VALUE(RIGHT(O7923,2))&gt;5)),TRUE,FALSE))</f>
        <v/>
      </c>
    </row>
    <row r="7924" spans="12:20" x14ac:dyDescent="0.25">
      <c r="L7924" s="75">
        <f>COUNTIF($B$2:B7924,B7924)</f>
        <v>0</v>
      </c>
      <c r="M7924" s="75">
        <f>COUNTIF($L$2:L7924,4)</f>
        <v>42</v>
      </c>
      <c r="N7924" s="76" t="str">
        <f t="shared" si="619"/>
        <v>0</v>
      </c>
      <c r="O7924" s="76" t="str">
        <f t="shared" si="615"/>
        <v/>
      </c>
      <c r="P7924" s="75" t="str">
        <f t="shared" si="616"/>
        <v/>
      </c>
      <c r="Q7924" s="77" t="str">
        <f t="shared" si="617"/>
        <v/>
      </c>
      <c r="R7924" s="77" t="str">
        <f t="shared" si="618"/>
        <v/>
      </c>
      <c r="S7924" s="77" t="str">
        <f>IF(O7924="","",IF(OR(VALUE(LEFT(O7924,2))&gt;IF(RIGHT(J7924,1)="M",7,19),AND(OR(LEFT(O7924,2)={"07","19"}),VALUE(RIGHT(O7924,2))&gt;15)),TRUE,FALSE))</f>
        <v/>
      </c>
      <c r="T7924" s="77" t="str">
        <f>IF(O7924="","",IF(OR(VALUE(LEFT(O7924,2))&gt;IF(RIGHT(J7924,1)="M",7,19),AND(OR(LEFT(O7924,2)={"07","19"}),VALUE(RIGHT(O7924,2))&gt;5)),TRUE,FALSE))</f>
        <v/>
      </c>
    </row>
    <row r="7925" spans="12:20" x14ac:dyDescent="0.25">
      <c r="L7925" s="75">
        <f>COUNTIF($B$2:B7925,B7925)</f>
        <v>0</v>
      </c>
      <c r="M7925" s="75">
        <f>COUNTIF($L$2:L7925,4)</f>
        <v>42</v>
      </c>
      <c r="N7925" s="76" t="str">
        <f t="shared" si="619"/>
        <v>0</v>
      </c>
      <c r="O7925" s="76" t="str">
        <f t="shared" si="615"/>
        <v/>
      </c>
      <c r="P7925" s="75" t="str">
        <f t="shared" si="616"/>
        <v/>
      </c>
      <c r="Q7925" s="77" t="str">
        <f t="shared" si="617"/>
        <v/>
      </c>
      <c r="R7925" s="77" t="str">
        <f t="shared" si="618"/>
        <v/>
      </c>
      <c r="S7925" s="77" t="str">
        <f>IF(O7925="","",IF(OR(VALUE(LEFT(O7925,2))&gt;IF(RIGHT(J7925,1)="M",7,19),AND(OR(LEFT(O7925,2)={"07","19"}),VALUE(RIGHT(O7925,2))&gt;15)),TRUE,FALSE))</f>
        <v/>
      </c>
      <c r="T7925" s="77" t="str">
        <f>IF(O7925="","",IF(OR(VALUE(LEFT(O7925,2))&gt;IF(RIGHT(J7925,1)="M",7,19),AND(OR(LEFT(O7925,2)={"07","19"}),VALUE(RIGHT(O7925,2))&gt;5)),TRUE,FALSE))</f>
        <v/>
      </c>
    </row>
    <row r="7926" spans="12:20" x14ac:dyDescent="0.25">
      <c r="L7926" s="75">
        <f>COUNTIF($B$2:B7926,B7926)</f>
        <v>0</v>
      </c>
      <c r="M7926" s="75">
        <f>COUNTIF($L$2:L7926,4)</f>
        <v>42</v>
      </c>
      <c r="N7926" s="76" t="str">
        <f t="shared" si="619"/>
        <v>0</v>
      </c>
      <c r="O7926" s="76" t="str">
        <f t="shared" si="615"/>
        <v/>
      </c>
      <c r="P7926" s="75" t="str">
        <f t="shared" si="616"/>
        <v/>
      </c>
      <c r="Q7926" s="77" t="str">
        <f t="shared" si="617"/>
        <v/>
      </c>
      <c r="R7926" s="77" t="str">
        <f t="shared" si="618"/>
        <v/>
      </c>
      <c r="S7926" s="77" t="str">
        <f>IF(O7926="","",IF(OR(VALUE(LEFT(O7926,2))&gt;IF(RIGHT(J7926,1)="M",7,19),AND(OR(LEFT(O7926,2)={"07","19"}),VALUE(RIGHT(O7926,2))&gt;15)),TRUE,FALSE))</f>
        <v/>
      </c>
      <c r="T7926" s="77" t="str">
        <f>IF(O7926="","",IF(OR(VALUE(LEFT(O7926,2))&gt;IF(RIGHT(J7926,1)="M",7,19),AND(OR(LEFT(O7926,2)={"07","19"}),VALUE(RIGHT(O7926,2))&gt;5)),TRUE,FALSE))</f>
        <v/>
      </c>
    </row>
    <row r="7927" spans="12:20" x14ac:dyDescent="0.25">
      <c r="L7927" s="75">
        <f>COUNTIF($B$2:B7927,B7927)</f>
        <v>0</v>
      </c>
      <c r="M7927" s="75">
        <f>COUNTIF($L$2:L7927,4)</f>
        <v>42</v>
      </c>
      <c r="N7927" s="76" t="str">
        <f t="shared" si="619"/>
        <v>0</v>
      </c>
      <c r="O7927" s="76" t="str">
        <f t="shared" si="615"/>
        <v/>
      </c>
      <c r="P7927" s="75" t="str">
        <f t="shared" si="616"/>
        <v/>
      </c>
      <c r="Q7927" s="77" t="str">
        <f t="shared" si="617"/>
        <v/>
      </c>
      <c r="R7927" s="77" t="str">
        <f t="shared" si="618"/>
        <v/>
      </c>
      <c r="S7927" s="77" t="str">
        <f>IF(O7927="","",IF(OR(VALUE(LEFT(O7927,2))&gt;IF(RIGHT(J7927,1)="M",7,19),AND(OR(LEFT(O7927,2)={"07","19"}),VALUE(RIGHT(O7927,2))&gt;15)),TRUE,FALSE))</f>
        <v/>
      </c>
      <c r="T7927" s="77" t="str">
        <f>IF(O7927="","",IF(OR(VALUE(LEFT(O7927,2))&gt;IF(RIGHT(J7927,1)="M",7,19),AND(OR(LEFT(O7927,2)={"07","19"}),VALUE(RIGHT(O7927,2))&gt;5)),TRUE,FALSE))</f>
        <v/>
      </c>
    </row>
    <row r="7928" spans="12:20" x14ac:dyDescent="0.25">
      <c r="L7928" s="75">
        <f>COUNTIF($B$2:B7928,B7928)</f>
        <v>0</v>
      </c>
      <c r="M7928" s="75">
        <f>COUNTIF($L$2:L7928,4)</f>
        <v>42</v>
      </c>
      <c r="N7928" s="76" t="str">
        <f t="shared" si="619"/>
        <v>0</v>
      </c>
      <c r="O7928" s="76" t="str">
        <f t="shared" si="615"/>
        <v/>
      </c>
      <c r="P7928" s="75" t="str">
        <f t="shared" si="616"/>
        <v/>
      </c>
      <c r="Q7928" s="77" t="str">
        <f t="shared" si="617"/>
        <v/>
      </c>
      <c r="R7928" s="77" t="str">
        <f t="shared" si="618"/>
        <v/>
      </c>
      <c r="S7928" s="77" t="str">
        <f>IF(O7928="","",IF(OR(VALUE(LEFT(O7928,2))&gt;IF(RIGHT(J7928,1)="M",7,19),AND(OR(LEFT(O7928,2)={"07","19"}),VALUE(RIGHT(O7928,2))&gt;15)),TRUE,FALSE))</f>
        <v/>
      </c>
      <c r="T7928" s="77" t="str">
        <f>IF(O7928="","",IF(OR(VALUE(LEFT(O7928,2))&gt;IF(RIGHT(J7928,1)="M",7,19),AND(OR(LEFT(O7928,2)={"07","19"}),VALUE(RIGHT(O7928,2))&gt;5)),TRUE,FALSE))</f>
        <v/>
      </c>
    </row>
    <row r="7929" spans="12:20" x14ac:dyDescent="0.25">
      <c r="L7929" s="75">
        <f>COUNTIF($B$2:B7929,B7929)</f>
        <v>0</v>
      </c>
      <c r="M7929" s="75">
        <f>COUNTIF($L$2:L7929,4)</f>
        <v>42</v>
      </c>
      <c r="N7929" s="76" t="str">
        <f t="shared" si="619"/>
        <v>0</v>
      </c>
      <c r="O7929" s="76" t="str">
        <f t="shared" si="615"/>
        <v/>
      </c>
      <c r="P7929" s="75" t="str">
        <f t="shared" si="616"/>
        <v/>
      </c>
      <c r="Q7929" s="77" t="str">
        <f t="shared" si="617"/>
        <v/>
      </c>
      <c r="R7929" s="77" t="str">
        <f t="shared" si="618"/>
        <v/>
      </c>
      <c r="S7929" s="77" t="str">
        <f>IF(O7929="","",IF(OR(VALUE(LEFT(O7929,2))&gt;IF(RIGHT(J7929,1)="M",7,19),AND(OR(LEFT(O7929,2)={"07","19"}),VALUE(RIGHT(O7929,2))&gt;15)),TRUE,FALSE))</f>
        <v/>
      </c>
      <c r="T7929" s="77" t="str">
        <f>IF(O7929="","",IF(OR(VALUE(LEFT(O7929,2))&gt;IF(RIGHT(J7929,1)="M",7,19),AND(OR(LEFT(O7929,2)={"07","19"}),VALUE(RIGHT(O7929,2))&gt;5)),TRUE,FALSE))</f>
        <v/>
      </c>
    </row>
    <row r="7930" spans="12:20" x14ac:dyDescent="0.25">
      <c r="L7930" s="75">
        <f>COUNTIF($B$2:B7930,B7930)</f>
        <v>0</v>
      </c>
      <c r="M7930" s="75">
        <f>COUNTIF($L$2:L7930,4)</f>
        <v>42</v>
      </c>
      <c r="N7930" s="76" t="str">
        <f t="shared" si="619"/>
        <v>0</v>
      </c>
      <c r="O7930" s="76" t="str">
        <f t="shared" si="615"/>
        <v/>
      </c>
      <c r="P7930" s="75" t="str">
        <f t="shared" si="616"/>
        <v/>
      </c>
      <c r="Q7930" s="77" t="str">
        <f t="shared" si="617"/>
        <v/>
      </c>
      <c r="R7930" s="77" t="str">
        <f t="shared" si="618"/>
        <v/>
      </c>
      <c r="S7930" s="77" t="str">
        <f>IF(O7930="","",IF(OR(VALUE(LEFT(O7930,2))&gt;IF(RIGHT(J7930,1)="M",7,19),AND(OR(LEFT(O7930,2)={"07","19"}),VALUE(RIGHT(O7930,2))&gt;15)),TRUE,FALSE))</f>
        <v/>
      </c>
      <c r="T7930" s="77" t="str">
        <f>IF(O7930="","",IF(OR(VALUE(LEFT(O7930,2))&gt;IF(RIGHT(J7930,1)="M",7,19),AND(OR(LEFT(O7930,2)={"07","19"}),VALUE(RIGHT(O7930,2))&gt;5)),TRUE,FALSE))</f>
        <v/>
      </c>
    </row>
    <row r="7931" spans="12:20" x14ac:dyDescent="0.25">
      <c r="L7931" s="75">
        <f>COUNTIF($B$2:B7931,B7931)</f>
        <v>0</v>
      </c>
      <c r="M7931" s="75">
        <f>COUNTIF($L$2:L7931,4)</f>
        <v>42</v>
      </c>
      <c r="N7931" s="76" t="str">
        <f t="shared" si="619"/>
        <v>0</v>
      </c>
      <c r="O7931" s="76" t="str">
        <f t="shared" si="615"/>
        <v/>
      </c>
      <c r="P7931" s="75" t="str">
        <f t="shared" si="616"/>
        <v/>
      </c>
      <c r="Q7931" s="77" t="str">
        <f t="shared" si="617"/>
        <v/>
      </c>
      <c r="R7931" s="77" t="str">
        <f t="shared" si="618"/>
        <v/>
      </c>
      <c r="S7931" s="77" t="str">
        <f>IF(O7931="","",IF(OR(VALUE(LEFT(O7931,2))&gt;IF(RIGHT(J7931,1)="M",7,19),AND(OR(LEFT(O7931,2)={"07","19"}),VALUE(RIGHT(O7931,2))&gt;15)),TRUE,FALSE))</f>
        <v/>
      </c>
      <c r="T7931" s="77" t="str">
        <f>IF(O7931="","",IF(OR(VALUE(LEFT(O7931,2))&gt;IF(RIGHT(J7931,1)="M",7,19),AND(OR(LEFT(O7931,2)={"07","19"}),VALUE(RIGHT(O7931,2))&gt;5)),TRUE,FALSE))</f>
        <v/>
      </c>
    </row>
    <row r="7932" spans="12:20" x14ac:dyDescent="0.25">
      <c r="L7932" s="75">
        <f>COUNTIF($B$2:B7932,B7932)</f>
        <v>0</v>
      </c>
      <c r="M7932" s="75">
        <f>COUNTIF($L$2:L7932,4)</f>
        <v>42</v>
      </c>
      <c r="N7932" s="76" t="str">
        <f t="shared" si="619"/>
        <v>0</v>
      </c>
      <c r="O7932" s="76" t="str">
        <f t="shared" si="615"/>
        <v/>
      </c>
      <c r="P7932" s="75" t="str">
        <f t="shared" si="616"/>
        <v/>
      </c>
      <c r="Q7932" s="77" t="str">
        <f t="shared" si="617"/>
        <v/>
      </c>
      <c r="R7932" s="77" t="str">
        <f t="shared" si="618"/>
        <v/>
      </c>
      <c r="S7932" s="77" t="str">
        <f>IF(O7932="","",IF(OR(VALUE(LEFT(O7932,2))&gt;IF(RIGHT(J7932,1)="M",7,19),AND(OR(LEFT(O7932,2)={"07","19"}),VALUE(RIGHT(O7932,2))&gt;15)),TRUE,FALSE))</f>
        <v/>
      </c>
      <c r="T7932" s="77" t="str">
        <f>IF(O7932="","",IF(OR(VALUE(LEFT(O7932,2))&gt;IF(RIGHT(J7932,1)="M",7,19),AND(OR(LEFT(O7932,2)={"07","19"}),VALUE(RIGHT(O7932,2))&gt;5)),TRUE,FALSE))</f>
        <v/>
      </c>
    </row>
    <row r="7933" spans="12:20" x14ac:dyDescent="0.25">
      <c r="L7933" s="75">
        <f>COUNTIF($B$2:B7933,B7933)</f>
        <v>0</v>
      </c>
      <c r="M7933" s="75">
        <f>COUNTIF($L$2:L7933,4)</f>
        <v>42</v>
      </c>
      <c r="N7933" s="76" t="str">
        <f t="shared" si="619"/>
        <v>0</v>
      </c>
      <c r="O7933" s="76" t="str">
        <f t="shared" si="615"/>
        <v/>
      </c>
      <c r="P7933" s="75" t="str">
        <f t="shared" si="616"/>
        <v/>
      </c>
      <c r="Q7933" s="77" t="str">
        <f t="shared" si="617"/>
        <v/>
      </c>
      <c r="R7933" s="77" t="str">
        <f t="shared" si="618"/>
        <v/>
      </c>
      <c r="S7933" s="77" t="str">
        <f>IF(O7933="","",IF(OR(VALUE(LEFT(O7933,2))&gt;IF(RIGHT(J7933,1)="M",7,19),AND(OR(LEFT(O7933,2)={"07","19"}),VALUE(RIGHT(O7933,2))&gt;15)),TRUE,FALSE))</f>
        <v/>
      </c>
      <c r="T7933" s="77" t="str">
        <f>IF(O7933="","",IF(OR(VALUE(LEFT(O7933,2))&gt;IF(RIGHT(J7933,1)="M",7,19),AND(OR(LEFT(O7933,2)={"07","19"}),VALUE(RIGHT(O7933,2))&gt;5)),TRUE,FALSE))</f>
        <v/>
      </c>
    </row>
    <row r="7934" spans="12:20" x14ac:dyDescent="0.25">
      <c r="L7934" s="75">
        <f>COUNTIF($B$2:B7934,B7934)</f>
        <v>0</v>
      </c>
      <c r="M7934" s="75">
        <f>COUNTIF($L$2:L7934,4)</f>
        <v>42</v>
      </c>
      <c r="N7934" s="76" t="str">
        <f t="shared" si="619"/>
        <v>0</v>
      </c>
      <c r="O7934" s="76" t="str">
        <f t="shared" si="615"/>
        <v/>
      </c>
      <c r="P7934" s="75" t="str">
        <f t="shared" si="616"/>
        <v/>
      </c>
      <c r="Q7934" s="77" t="str">
        <f t="shared" si="617"/>
        <v/>
      </c>
      <c r="R7934" s="77" t="str">
        <f t="shared" si="618"/>
        <v/>
      </c>
      <c r="S7934" s="77" t="str">
        <f>IF(O7934="","",IF(OR(VALUE(LEFT(O7934,2))&gt;IF(RIGHT(J7934,1)="M",7,19),AND(OR(LEFT(O7934,2)={"07","19"}),VALUE(RIGHT(O7934,2))&gt;15)),TRUE,FALSE))</f>
        <v/>
      </c>
      <c r="T7934" s="77" t="str">
        <f>IF(O7934="","",IF(OR(VALUE(LEFT(O7934,2))&gt;IF(RIGHT(J7934,1)="M",7,19),AND(OR(LEFT(O7934,2)={"07","19"}),VALUE(RIGHT(O7934,2))&gt;5)),TRUE,FALSE))</f>
        <v/>
      </c>
    </row>
    <row r="7935" spans="12:20" x14ac:dyDescent="0.25">
      <c r="L7935" s="75">
        <f>COUNTIF($B$2:B7935,B7935)</f>
        <v>0</v>
      </c>
      <c r="M7935" s="75">
        <f>COUNTIF($L$2:L7935,4)</f>
        <v>42</v>
      </c>
      <c r="N7935" s="76" t="str">
        <f t="shared" si="619"/>
        <v>0</v>
      </c>
      <c r="O7935" s="76" t="str">
        <f t="shared" si="615"/>
        <v/>
      </c>
      <c r="P7935" s="75" t="str">
        <f t="shared" si="616"/>
        <v/>
      </c>
      <c r="Q7935" s="77" t="str">
        <f t="shared" si="617"/>
        <v/>
      </c>
      <c r="R7935" s="77" t="str">
        <f t="shared" si="618"/>
        <v/>
      </c>
      <c r="S7935" s="77" t="str">
        <f>IF(O7935="","",IF(OR(VALUE(LEFT(O7935,2))&gt;IF(RIGHT(J7935,1)="M",7,19),AND(OR(LEFT(O7935,2)={"07","19"}),VALUE(RIGHT(O7935,2))&gt;15)),TRUE,FALSE))</f>
        <v/>
      </c>
      <c r="T7935" s="77" t="str">
        <f>IF(O7935="","",IF(OR(VALUE(LEFT(O7935,2))&gt;IF(RIGHT(J7935,1)="M",7,19),AND(OR(LEFT(O7935,2)={"07","19"}),VALUE(RIGHT(O7935,2))&gt;5)),TRUE,FALSE))</f>
        <v/>
      </c>
    </row>
    <row r="7936" spans="12:20" x14ac:dyDescent="0.25">
      <c r="L7936" s="75">
        <f>COUNTIF($B$2:B7936,B7936)</f>
        <v>0</v>
      </c>
      <c r="M7936" s="75">
        <f>COUNTIF($L$2:L7936,4)</f>
        <v>42</v>
      </c>
      <c r="N7936" s="76" t="str">
        <f t="shared" si="619"/>
        <v>0</v>
      </c>
      <c r="O7936" s="76" t="str">
        <f t="shared" si="615"/>
        <v/>
      </c>
      <c r="P7936" s="75" t="str">
        <f t="shared" si="616"/>
        <v/>
      </c>
      <c r="Q7936" s="77" t="str">
        <f t="shared" si="617"/>
        <v/>
      </c>
      <c r="R7936" s="77" t="str">
        <f t="shared" si="618"/>
        <v/>
      </c>
      <c r="S7936" s="77" t="str">
        <f>IF(O7936="","",IF(OR(VALUE(LEFT(O7936,2))&gt;IF(RIGHT(J7936,1)="M",7,19),AND(OR(LEFT(O7936,2)={"07","19"}),VALUE(RIGHT(O7936,2))&gt;15)),TRUE,FALSE))</f>
        <v/>
      </c>
      <c r="T7936" s="77" t="str">
        <f>IF(O7936="","",IF(OR(VALUE(LEFT(O7936,2))&gt;IF(RIGHT(J7936,1)="M",7,19),AND(OR(LEFT(O7936,2)={"07","19"}),VALUE(RIGHT(O7936,2))&gt;5)),TRUE,FALSE))</f>
        <v/>
      </c>
    </row>
    <row r="7937" spans="12:20" x14ac:dyDescent="0.25">
      <c r="L7937" s="75">
        <f>COUNTIF($B$2:B7937,B7937)</f>
        <v>0</v>
      </c>
      <c r="M7937" s="75">
        <f>COUNTIF($L$2:L7937,4)</f>
        <v>42</v>
      </c>
      <c r="N7937" s="76" t="str">
        <f t="shared" si="619"/>
        <v>0</v>
      </c>
      <c r="O7937" s="76" t="str">
        <f t="shared" si="615"/>
        <v/>
      </c>
      <c r="P7937" s="75" t="str">
        <f t="shared" si="616"/>
        <v/>
      </c>
      <c r="Q7937" s="77" t="str">
        <f t="shared" si="617"/>
        <v/>
      </c>
      <c r="R7937" s="77" t="str">
        <f t="shared" si="618"/>
        <v/>
      </c>
      <c r="S7937" s="77" t="str">
        <f>IF(O7937="","",IF(OR(VALUE(LEFT(O7937,2))&gt;IF(RIGHT(J7937,1)="M",7,19),AND(OR(LEFT(O7937,2)={"07","19"}),VALUE(RIGHT(O7937,2))&gt;15)),TRUE,FALSE))</f>
        <v/>
      </c>
      <c r="T7937" s="77" t="str">
        <f>IF(O7937="","",IF(OR(VALUE(LEFT(O7937,2))&gt;IF(RIGHT(J7937,1)="M",7,19),AND(OR(LEFT(O7937,2)={"07","19"}),VALUE(RIGHT(O7937,2))&gt;5)),TRUE,FALSE))</f>
        <v/>
      </c>
    </row>
    <row r="7938" spans="12:20" x14ac:dyDescent="0.25">
      <c r="L7938" s="75">
        <f>COUNTIF($B$2:B7938,B7938)</f>
        <v>0</v>
      </c>
      <c r="M7938" s="75">
        <f>COUNTIF($L$2:L7938,4)</f>
        <v>42</v>
      </c>
      <c r="N7938" s="76" t="str">
        <f t="shared" si="619"/>
        <v>0</v>
      </c>
      <c r="O7938" s="76" t="str">
        <f t="shared" ref="O7938:O8001" si="620">TRIM(SUBSTITUTE(SUBSTITUTE(D7938,"+",""),"_",""))</f>
        <v/>
      </c>
      <c r="P7938" s="75" t="str">
        <f t="shared" ref="P7938:P8001" si="621">TRIM(SUBSTITUTE(SUBSTITUTE(E7938,"+",""),"_",""))</f>
        <v/>
      </c>
      <c r="Q7938" s="77" t="str">
        <f t="shared" ref="Q7938:Q8001" si="622">IFERROR(IF(RIGHT(P7938,2)&lt;RIGHT(O7938,2),IF(P7938&lt;O7938,P7938+2360-O7938,P7938-40-O7938),IF(P7938&lt;O7938,P7938+2400-O7938,P7938-O7938)),"")</f>
        <v/>
      </c>
      <c r="R7938" s="77" t="str">
        <f t="shared" ref="R7938:R8001" si="623">IFERROR(ROUNDDOWN(Q7938/100,0),"")</f>
        <v/>
      </c>
      <c r="S7938" s="77" t="str">
        <f>IF(O7938="","",IF(OR(VALUE(LEFT(O7938,2))&gt;IF(RIGHT(J7938,1)="M",7,19),AND(OR(LEFT(O7938,2)={"07","19"}),VALUE(RIGHT(O7938,2))&gt;15)),TRUE,FALSE))</f>
        <v/>
      </c>
      <c r="T7938" s="77" t="str">
        <f>IF(O7938="","",IF(OR(VALUE(LEFT(O7938,2))&gt;IF(RIGHT(J7938,1)="M",7,19),AND(OR(LEFT(O7938,2)={"07","19"}),VALUE(RIGHT(O7938,2))&gt;5)),TRUE,FALSE))</f>
        <v/>
      </c>
    </row>
    <row r="7939" spans="12:20" x14ac:dyDescent="0.25">
      <c r="L7939" s="75">
        <f>COUNTIF($B$2:B7939,B7939)</f>
        <v>0</v>
      </c>
      <c r="M7939" s="75">
        <f>COUNTIF($L$2:L7939,4)</f>
        <v>42</v>
      </c>
      <c r="N7939" s="76" t="str">
        <f t="shared" ref="N7939:N8002" si="624">A7939&amp;DAY(C7939)</f>
        <v>0</v>
      </c>
      <c r="O7939" s="76" t="str">
        <f t="shared" si="620"/>
        <v/>
      </c>
      <c r="P7939" s="75" t="str">
        <f t="shared" si="621"/>
        <v/>
      </c>
      <c r="Q7939" s="77" t="str">
        <f t="shared" si="622"/>
        <v/>
      </c>
      <c r="R7939" s="77" t="str">
        <f t="shared" si="623"/>
        <v/>
      </c>
      <c r="S7939" s="77" t="str">
        <f>IF(O7939="","",IF(OR(VALUE(LEFT(O7939,2))&gt;IF(RIGHT(J7939,1)="M",7,19),AND(OR(LEFT(O7939,2)={"07","19"}),VALUE(RIGHT(O7939,2))&gt;15)),TRUE,FALSE))</f>
        <v/>
      </c>
      <c r="T7939" s="77" t="str">
        <f>IF(O7939="","",IF(OR(VALUE(LEFT(O7939,2))&gt;IF(RIGHT(J7939,1)="M",7,19),AND(OR(LEFT(O7939,2)={"07","19"}),VALUE(RIGHT(O7939,2))&gt;5)),TRUE,FALSE))</f>
        <v/>
      </c>
    </row>
    <row r="7940" spans="12:20" x14ac:dyDescent="0.25">
      <c r="L7940" s="75">
        <f>COUNTIF($B$2:B7940,B7940)</f>
        <v>0</v>
      </c>
      <c r="M7940" s="75">
        <f>COUNTIF($L$2:L7940,4)</f>
        <v>42</v>
      </c>
      <c r="N7940" s="76" t="str">
        <f t="shared" si="624"/>
        <v>0</v>
      </c>
      <c r="O7940" s="76" t="str">
        <f t="shared" si="620"/>
        <v/>
      </c>
      <c r="P7940" s="75" t="str">
        <f t="shared" si="621"/>
        <v/>
      </c>
      <c r="Q7940" s="77" t="str">
        <f t="shared" si="622"/>
        <v/>
      </c>
      <c r="R7940" s="77" t="str">
        <f t="shared" si="623"/>
        <v/>
      </c>
      <c r="S7940" s="77" t="str">
        <f>IF(O7940="","",IF(OR(VALUE(LEFT(O7940,2))&gt;IF(RIGHT(J7940,1)="M",7,19),AND(OR(LEFT(O7940,2)={"07","19"}),VALUE(RIGHT(O7940,2))&gt;15)),TRUE,FALSE))</f>
        <v/>
      </c>
      <c r="T7940" s="77" t="str">
        <f>IF(O7940="","",IF(OR(VALUE(LEFT(O7940,2))&gt;IF(RIGHT(J7940,1)="M",7,19),AND(OR(LEFT(O7940,2)={"07","19"}),VALUE(RIGHT(O7940,2))&gt;5)),TRUE,FALSE))</f>
        <v/>
      </c>
    </row>
    <row r="7941" spans="12:20" x14ac:dyDescent="0.25">
      <c r="L7941" s="75">
        <f>COUNTIF($B$2:B7941,B7941)</f>
        <v>0</v>
      </c>
      <c r="M7941" s="75">
        <f>COUNTIF($L$2:L7941,4)</f>
        <v>42</v>
      </c>
      <c r="N7941" s="76" t="str">
        <f t="shared" si="624"/>
        <v>0</v>
      </c>
      <c r="O7941" s="76" t="str">
        <f t="shared" si="620"/>
        <v/>
      </c>
      <c r="P7941" s="75" t="str">
        <f t="shared" si="621"/>
        <v/>
      </c>
      <c r="Q7941" s="77" t="str">
        <f t="shared" si="622"/>
        <v/>
      </c>
      <c r="R7941" s="77" t="str">
        <f t="shared" si="623"/>
        <v/>
      </c>
      <c r="S7941" s="77" t="str">
        <f>IF(O7941="","",IF(OR(VALUE(LEFT(O7941,2))&gt;IF(RIGHT(J7941,1)="M",7,19),AND(OR(LEFT(O7941,2)={"07","19"}),VALUE(RIGHT(O7941,2))&gt;15)),TRUE,FALSE))</f>
        <v/>
      </c>
      <c r="T7941" s="77" t="str">
        <f>IF(O7941="","",IF(OR(VALUE(LEFT(O7941,2))&gt;IF(RIGHT(J7941,1)="M",7,19),AND(OR(LEFT(O7941,2)={"07","19"}),VALUE(RIGHT(O7941,2))&gt;5)),TRUE,FALSE))</f>
        <v/>
      </c>
    </row>
    <row r="7942" spans="12:20" x14ac:dyDescent="0.25">
      <c r="L7942" s="75">
        <f>COUNTIF($B$2:B7942,B7942)</f>
        <v>0</v>
      </c>
      <c r="M7942" s="75">
        <f>COUNTIF($L$2:L7942,4)</f>
        <v>42</v>
      </c>
      <c r="N7942" s="76" t="str">
        <f t="shared" si="624"/>
        <v>0</v>
      </c>
      <c r="O7942" s="76" t="str">
        <f t="shared" si="620"/>
        <v/>
      </c>
      <c r="P7942" s="75" t="str">
        <f t="shared" si="621"/>
        <v/>
      </c>
      <c r="Q7942" s="77" t="str">
        <f t="shared" si="622"/>
        <v/>
      </c>
      <c r="R7942" s="77" t="str">
        <f t="shared" si="623"/>
        <v/>
      </c>
      <c r="S7942" s="77" t="str">
        <f>IF(O7942="","",IF(OR(VALUE(LEFT(O7942,2))&gt;IF(RIGHT(J7942,1)="M",7,19),AND(OR(LEFT(O7942,2)={"07","19"}),VALUE(RIGHT(O7942,2))&gt;15)),TRUE,FALSE))</f>
        <v/>
      </c>
      <c r="T7942" s="77" t="str">
        <f>IF(O7942="","",IF(OR(VALUE(LEFT(O7942,2))&gt;IF(RIGHT(J7942,1)="M",7,19),AND(OR(LEFT(O7942,2)={"07","19"}),VALUE(RIGHT(O7942,2))&gt;5)),TRUE,FALSE))</f>
        <v/>
      </c>
    </row>
    <row r="7943" spans="12:20" x14ac:dyDescent="0.25">
      <c r="L7943" s="75">
        <f>COUNTIF($B$2:B7943,B7943)</f>
        <v>0</v>
      </c>
      <c r="M7943" s="75">
        <f>COUNTIF($L$2:L7943,4)</f>
        <v>42</v>
      </c>
      <c r="N7943" s="76" t="str">
        <f t="shared" si="624"/>
        <v>0</v>
      </c>
      <c r="O7943" s="76" t="str">
        <f t="shared" si="620"/>
        <v/>
      </c>
      <c r="P7943" s="75" t="str">
        <f t="shared" si="621"/>
        <v/>
      </c>
      <c r="Q7943" s="77" t="str">
        <f t="shared" si="622"/>
        <v/>
      </c>
      <c r="R7943" s="77" t="str">
        <f t="shared" si="623"/>
        <v/>
      </c>
      <c r="S7943" s="77" t="str">
        <f>IF(O7943="","",IF(OR(VALUE(LEFT(O7943,2))&gt;IF(RIGHT(J7943,1)="M",7,19),AND(OR(LEFT(O7943,2)={"07","19"}),VALUE(RIGHT(O7943,2))&gt;15)),TRUE,FALSE))</f>
        <v/>
      </c>
      <c r="T7943" s="77" t="str">
        <f>IF(O7943="","",IF(OR(VALUE(LEFT(O7943,2))&gt;IF(RIGHT(J7943,1)="M",7,19),AND(OR(LEFT(O7943,2)={"07","19"}),VALUE(RIGHT(O7943,2))&gt;5)),TRUE,FALSE))</f>
        <v/>
      </c>
    </row>
    <row r="7944" spans="12:20" x14ac:dyDescent="0.25">
      <c r="L7944" s="75">
        <f>COUNTIF($B$2:B7944,B7944)</f>
        <v>0</v>
      </c>
      <c r="M7944" s="75">
        <f>COUNTIF($L$2:L7944,4)</f>
        <v>42</v>
      </c>
      <c r="N7944" s="76" t="str">
        <f t="shared" si="624"/>
        <v>0</v>
      </c>
      <c r="O7944" s="76" t="str">
        <f t="shared" si="620"/>
        <v/>
      </c>
      <c r="P7944" s="75" t="str">
        <f t="shared" si="621"/>
        <v/>
      </c>
      <c r="Q7944" s="77" t="str">
        <f t="shared" si="622"/>
        <v/>
      </c>
      <c r="R7944" s="77" t="str">
        <f t="shared" si="623"/>
        <v/>
      </c>
      <c r="S7944" s="77" t="str">
        <f>IF(O7944="","",IF(OR(VALUE(LEFT(O7944,2))&gt;IF(RIGHT(J7944,1)="M",7,19),AND(OR(LEFT(O7944,2)={"07","19"}),VALUE(RIGHT(O7944,2))&gt;15)),TRUE,FALSE))</f>
        <v/>
      </c>
      <c r="T7944" s="77" t="str">
        <f>IF(O7944="","",IF(OR(VALUE(LEFT(O7944,2))&gt;IF(RIGHT(J7944,1)="M",7,19),AND(OR(LEFT(O7944,2)={"07","19"}),VALUE(RIGHT(O7944,2))&gt;5)),TRUE,FALSE))</f>
        <v/>
      </c>
    </row>
    <row r="7945" spans="12:20" x14ac:dyDescent="0.25">
      <c r="L7945" s="75">
        <f>COUNTIF($B$2:B7945,B7945)</f>
        <v>0</v>
      </c>
      <c r="M7945" s="75">
        <f>COUNTIF($L$2:L7945,4)</f>
        <v>42</v>
      </c>
      <c r="N7945" s="76" t="str">
        <f t="shared" si="624"/>
        <v>0</v>
      </c>
      <c r="O7945" s="76" t="str">
        <f t="shared" si="620"/>
        <v/>
      </c>
      <c r="P7945" s="75" t="str">
        <f t="shared" si="621"/>
        <v/>
      </c>
      <c r="Q7945" s="77" t="str">
        <f t="shared" si="622"/>
        <v/>
      </c>
      <c r="R7945" s="77" t="str">
        <f t="shared" si="623"/>
        <v/>
      </c>
      <c r="S7945" s="77" t="str">
        <f>IF(O7945="","",IF(OR(VALUE(LEFT(O7945,2))&gt;IF(RIGHT(J7945,1)="M",7,19),AND(OR(LEFT(O7945,2)={"07","19"}),VALUE(RIGHT(O7945,2))&gt;15)),TRUE,FALSE))</f>
        <v/>
      </c>
      <c r="T7945" s="77" t="str">
        <f>IF(O7945="","",IF(OR(VALUE(LEFT(O7945,2))&gt;IF(RIGHT(J7945,1)="M",7,19),AND(OR(LEFT(O7945,2)={"07","19"}),VALUE(RIGHT(O7945,2))&gt;5)),TRUE,FALSE))</f>
        <v/>
      </c>
    </row>
    <row r="7946" spans="12:20" x14ac:dyDescent="0.25">
      <c r="L7946" s="75">
        <f>COUNTIF($B$2:B7946,B7946)</f>
        <v>0</v>
      </c>
      <c r="M7946" s="75">
        <f>COUNTIF($L$2:L7946,4)</f>
        <v>42</v>
      </c>
      <c r="N7946" s="76" t="str">
        <f t="shared" si="624"/>
        <v>0</v>
      </c>
      <c r="O7946" s="76" t="str">
        <f t="shared" si="620"/>
        <v/>
      </c>
      <c r="P7946" s="75" t="str">
        <f t="shared" si="621"/>
        <v/>
      </c>
      <c r="Q7946" s="77" t="str">
        <f t="shared" si="622"/>
        <v/>
      </c>
      <c r="R7946" s="77" t="str">
        <f t="shared" si="623"/>
        <v/>
      </c>
      <c r="S7946" s="77" t="str">
        <f>IF(O7946="","",IF(OR(VALUE(LEFT(O7946,2))&gt;IF(RIGHT(J7946,1)="M",7,19),AND(OR(LEFT(O7946,2)={"07","19"}),VALUE(RIGHT(O7946,2))&gt;15)),TRUE,FALSE))</f>
        <v/>
      </c>
      <c r="T7946" s="77" t="str">
        <f>IF(O7946="","",IF(OR(VALUE(LEFT(O7946,2))&gt;IF(RIGHT(J7946,1)="M",7,19),AND(OR(LEFT(O7946,2)={"07","19"}),VALUE(RIGHT(O7946,2))&gt;5)),TRUE,FALSE))</f>
        <v/>
      </c>
    </row>
    <row r="7947" spans="12:20" x14ac:dyDescent="0.25">
      <c r="L7947" s="75">
        <f>COUNTIF($B$2:B7947,B7947)</f>
        <v>0</v>
      </c>
      <c r="M7947" s="75">
        <f>COUNTIF($L$2:L7947,4)</f>
        <v>42</v>
      </c>
      <c r="N7947" s="76" t="str">
        <f t="shared" si="624"/>
        <v>0</v>
      </c>
      <c r="O7947" s="76" t="str">
        <f t="shared" si="620"/>
        <v/>
      </c>
      <c r="P7947" s="75" t="str">
        <f t="shared" si="621"/>
        <v/>
      </c>
      <c r="Q7947" s="77" t="str">
        <f t="shared" si="622"/>
        <v/>
      </c>
      <c r="R7947" s="77" t="str">
        <f t="shared" si="623"/>
        <v/>
      </c>
      <c r="S7947" s="77" t="str">
        <f>IF(O7947="","",IF(OR(VALUE(LEFT(O7947,2))&gt;IF(RIGHT(J7947,1)="M",7,19),AND(OR(LEFT(O7947,2)={"07","19"}),VALUE(RIGHT(O7947,2))&gt;15)),TRUE,FALSE))</f>
        <v/>
      </c>
      <c r="T7947" s="77" t="str">
        <f>IF(O7947="","",IF(OR(VALUE(LEFT(O7947,2))&gt;IF(RIGHT(J7947,1)="M",7,19),AND(OR(LEFT(O7947,2)={"07","19"}),VALUE(RIGHT(O7947,2))&gt;5)),TRUE,FALSE))</f>
        <v/>
      </c>
    </row>
    <row r="7948" spans="12:20" x14ac:dyDescent="0.25">
      <c r="L7948" s="75">
        <f>COUNTIF($B$2:B7948,B7948)</f>
        <v>0</v>
      </c>
      <c r="M7948" s="75">
        <f>COUNTIF($L$2:L7948,4)</f>
        <v>42</v>
      </c>
      <c r="N7948" s="76" t="str">
        <f t="shared" si="624"/>
        <v>0</v>
      </c>
      <c r="O7948" s="76" t="str">
        <f t="shared" si="620"/>
        <v/>
      </c>
      <c r="P7948" s="75" t="str">
        <f t="shared" si="621"/>
        <v/>
      </c>
      <c r="Q7948" s="77" t="str">
        <f t="shared" si="622"/>
        <v/>
      </c>
      <c r="R7948" s="77" t="str">
        <f t="shared" si="623"/>
        <v/>
      </c>
      <c r="S7948" s="77" t="str">
        <f>IF(O7948="","",IF(OR(VALUE(LEFT(O7948,2))&gt;IF(RIGHT(J7948,1)="M",7,19),AND(OR(LEFT(O7948,2)={"07","19"}),VALUE(RIGHT(O7948,2))&gt;15)),TRUE,FALSE))</f>
        <v/>
      </c>
      <c r="T7948" s="77" t="str">
        <f>IF(O7948="","",IF(OR(VALUE(LEFT(O7948,2))&gt;IF(RIGHT(J7948,1)="M",7,19),AND(OR(LEFT(O7948,2)={"07","19"}),VALUE(RIGHT(O7948,2))&gt;5)),TRUE,FALSE))</f>
        <v/>
      </c>
    </row>
    <row r="7949" spans="12:20" x14ac:dyDescent="0.25">
      <c r="L7949" s="75">
        <f>COUNTIF($B$2:B7949,B7949)</f>
        <v>0</v>
      </c>
      <c r="M7949" s="75">
        <f>COUNTIF($L$2:L7949,4)</f>
        <v>42</v>
      </c>
      <c r="N7949" s="76" t="str">
        <f t="shared" si="624"/>
        <v>0</v>
      </c>
      <c r="O7949" s="76" t="str">
        <f t="shared" si="620"/>
        <v/>
      </c>
      <c r="P7949" s="75" t="str">
        <f t="shared" si="621"/>
        <v/>
      </c>
      <c r="Q7949" s="77" t="str">
        <f t="shared" si="622"/>
        <v/>
      </c>
      <c r="R7949" s="77" t="str">
        <f t="shared" si="623"/>
        <v/>
      </c>
      <c r="S7949" s="77" t="str">
        <f>IF(O7949="","",IF(OR(VALUE(LEFT(O7949,2))&gt;IF(RIGHT(J7949,1)="M",7,19),AND(OR(LEFT(O7949,2)={"07","19"}),VALUE(RIGHT(O7949,2))&gt;15)),TRUE,FALSE))</f>
        <v/>
      </c>
      <c r="T7949" s="77" t="str">
        <f>IF(O7949="","",IF(OR(VALUE(LEFT(O7949,2))&gt;IF(RIGHT(J7949,1)="M",7,19),AND(OR(LEFT(O7949,2)={"07","19"}),VALUE(RIGHT(O7949,2))&gt;5)),TRUE,FALSE))</f>
        <v/>
      </c>
    </row>
    <row r="7950" spans="12:20" x14ac:dyDescent="0.25">
      <c r="L7950" s="75">
        <f>COUNTIF($B$2:B7950,B7950)</f>
        <v>0</v>
      </c>
      <c r="M7950" s="75">
        <f>COUNTIF($L$2:L7950,4)</f>
        <v>42</v>
      </c>
      <c r="N7950" s="76" t="str">
        <f t="shared" si="624"/>
        <v>0</v>
      </c>
      <c r="O7950" s="76" t="str">
        <f t="shared" si="620"/>
        <v/>
      </c>
      <c r="P7950" s="75" t="str">
        <f t="shared" si="621"/>
        <v/>
      </c>
      <c r="Q7950" s="77" t="str">
        <f t="shared" si="622"/>
        <v/>
      </c>
      <c r="R7950" s="77" t="str">
        <f t="shared" si="623"/>
        <v/>
      </c>
      <c r="S7950" s="77" t="str">
        <f>IF(O7950="","",IF(OR(VALUE(LEFT(O7950,2))&gt;IF(RIGHT(J7950,1)="M",7,19),AND(OR(LEFT(O7950,2)={"07","19"}),VALUE(RIGHT(O7950,2))&gt;15)),TRUE,FALSE))</f>
        <v/>
      </c>
      <c r="T7950" s="77" t="str">
        <f>IF(O7950="","",IF(OR(VALUE(LEFT(O7950,2))&gt;IF(RIGHT(J7950,1)="M",7,19),AND(OR(LEFT(O7950,2)={"07","19"}),VALUE(RIGHT(O7950,2))&gt;5)),TRUE,FALSE))</f>
        <v/>
      </c>
    </row>
    <row r="7951" spans="12:20" x14ac:dyDescent="0.25">
      <c r="L7951" s="75">
        <f>COUNTIF($B$2:B7951,B7951)</f>
        <v>0</v>
      </c>
      <c r="M7951" s="75">
        <f>COUNTIF($L$2:L7951,4)</f>
        <v>42</v>
      </c>
      <c r="N7951" s="76" t="str">
        <f t="shared" si="624"/>
        <v>0</v>
      </c>
      <c r="O7951" s="76" t="str">
        <f t="shared" si="620"/>
        <v/>
      </c>
      <c r="P7951" s="75" t="str">
        <f t="shared" si="621"/>
        <v/>
      </c>
      <c r="Q7951" s="77" t="str">
        <f t="shared" si="622"/>
        <v/>
      </c>
      <c r="R7951" s="77" t="str">
        <f t="shared" si="623"/>
        <v/>
      </c>
      <c r="S7951" s="77" t="str">
        <f>IF(O7951="","",IF(OR(VALUE(LEFT(O7951,2))&gt;IF(RIGHT(J7951,1)="M",7,19),AND(OR(LEFT(O7951,2)={"07","19"}),VALUE(RIGHT(O7951,2))&gt;15)),TRUE,FALSE))</f>
        <v/>
      </c>
      <c r="T7951" s="77" t="str">
        <f>IF(O7951="","",IF(OR(VALUE(LEFT(O7951,2))&gt;IF(RIGHT(J7951,1)="M",7,19),AND(OR(LEFT(O7951,2)={"07","19"}),VALUE(RIGHT(O7951,2))&gt;5)),TRUE,FALSE))</f>
        <v/>
      </c>
    </row>
    <row r="7952" spans="12:20" x14ac:dyDescent="0.25">
      <c r="L7952" s="75">
        <f>COUNTIF($B$2:B7952,B7952)</f>
        <v>0</v>
      </c>
      <c r="M7952" s="75">
        <f>COUNTIF($L$2:L7952,4)</f>
        <v>42</v>
      </c>
      <c r="N7952" s="76" t="str">
        <f t="shared" si="624"/>
        <v>0</v>
      </c>
      <c r="O7952" s="76" t="str">
        <f t="shared" si="620"/>
        <v/>
      </c>
      <c r="P7952" s="75" t="str">
        <f t="shared" si="621"/>
        <v/>
      </c>
      <c r="Q7952" s="77" t="str">
        <f t="shared" si="622"/>
        <v/>
      </c>
      <c r="R7952" s="77" t="str">
        <f t="shared" si="623"/>
        <v/>
      </c>
      <c r="S7952" s="77" t="str">
        <f>IF(O7952="","",IF(OR(VALUE(LEFT(O7952,2))&gt;IF(RIGHT(J7952,1)="M",7,19),AND(OR(LEFT(O7952,2)={"07","19"}),VALUE(RIGHT(O7952,2))&gt;15)),TRUE,FALSE))</f>
        <v/>
      </c>
      <c r="T7952" s="77" t="str">
        <f>IF(O7952="","",IF(OR(VALUE(LEFT(O7952,2))&gt;IF(RIGHT(J7952,1)="M",7,19),AND(OR(LEFT(O7952,2)={"07","19"}),VALUE(RIGHT(O7952,2))&gt;5)),TRUE,FALSE))</f>
        <v/>
      </c>
    </row>
    <row r="7953" spans="12:20" x14ac:dyDescent="0.25">
      <c r="L7953" s="75">
        <f>COUNTIF($B$2:B7953,B7953)</f>
        <v>0</v>
      </c>
      <c r="M7953" s="75">
        <f>COUNTIF($L$2:L7953,4)</f>
        <v>42</v>
      </c>
      <c r="N7953" s="76" t="str">
        <f t="shared" si="624"/>
        <v>0</v>
      </c>
      <c r="O7953" s="76" t="str">
        <f t="shared" si="620"/>
        <v/>
      </c>
      <c r="P7953" s="75" t="str">
        <f t="shared" si="621"/>
        <v/>
      </c>
      <c r="Q7953" s="77" t="str">
        <f t="shared" si="622"/>
        <v/>
      </c>
      <c r="R7953" s="77" t="str">
        <f t="shared" si="623"/>
        <v/>
      </c>
      <c r="S7953" s="77" t="str">
        <f>IF(O7953="","",IF(OR(VALUE(LEFT(O7953,2))&gt;IF(RIGHT(J7953,1)="M",7,19),AND(OR(LEFT(O7953,2)={"07","19"}),VALUE(RIGHT(O7953,2))&gt;15)),TRUE,FALSE))</f>
        <v/>
      </c>
      <c r="T7953" s="77" t="str">
        <f>IF(O7953="","",IF(OR(VALUE(LEFT(O7953,2))&gt;IF(RIGHT(J7953,1)="M",7,19),AND(OR(LEFT(O7953,2)={"07","19"}),VALUE(RIGHT(O7953,2))&gt;5)),TRUE,FALSE))</f>
        <v/>
      </c>
    </row>
    <row r="7954" spans="12:20" x14ac:dyDescent="0.25">
      <c r="L7954" s="75">
        <f>COUNTIF($B$2:B7954,B7954)</f>
        <v>0</v>
      </c>
      <c r="M7954" s="75">
        <f>COUNTIF($L$2:L7954,4)</f>
        <v>42</v>
      </c>
      <c r="N7954" s="76" t="str">
        <f t="shared" si="624"/>
        <v>0</v>
      </c>
      <c r="O7954" s="76" t="str">
        <f t="shared" si="620"/>
        <v/>
      </c>
      <c r="P7954" s="75" t="str">
        <f t="shared" si="621"/>
        <v/>
      </c>
      <c r="Q7954" s="77" t="str">
        <f t="shared" si="622"/>
        <v/>
      </c>
      <c r="R7954" s="77" t="str">
        <f t="shared" si="623"/>
        <v/>
      </c>
      <c r="S7954" s="77" t="str">
        <f>IF(O7954="","",IF(OR(VALUE(LEFT(O7954,2))&gt;IF(RIGHT(J7954,1)="M",7,19),AND(OR(LEFT(O7954,2)={"07","19"}),VALUE(RIGHT(O7954,2))&gt;15)),TRUE,FALSE))</f>
        <v/>
      </c>
      <c r="T7954" s="77" t="str">
        <f>IF(O7954="","",IF(OR(VALUE(LEFT(O7954,2))&gt;IF(RIGHT(J7954,1)="M",7,19),AND(OR(LEFT(O7954,2)={"07","19"}),VALUE(RIGHT(O7954,2))&gt;5)),TRUE,FALSE))</f>
        <v/>
      </c>
    </row>
    <row r="7955" spans="12:20" x14ac:dyDescent="0.25">
      <c r="L7955" s="75">
        <f>COUNTIF($B$2:B7955,B7955)</f>
        <v>0</v>
      </c>
      <c r="M7955" s="75">
        <f>COUNTIF($L$2:L7955,4)</f>
        <v>42</v>
      </c>
      <c r="N7955" s="76" t="str">
        <f t="shared" si="624"/>
        <v>0</v>
      </c>
      <c r="O7955" s="76" t="str">
        <f t="shared" si="620"/>
        <v/>
      </c>
      <c r="P7955" s="75" t="str">
        <f t="shared" si="621"/>
        <v/>
      </c>
      <c r="Q7955" s="77" t="str">
        <f t="shared" si="622"/>
        <v/>
      </c>
      <c r="R7955" s="77" t="str">
        <f t="shared" si="623"/>
        <v/>
      </c>
      <c r="S7955" s="77" t="str">
        <f>IF(O7955="","",IF(OR(VALUE(LEFT(O7955,2))&gt;IF(RIGHT(J7955,1)="M",7,19),AND(OR(LEFT(O7955,2)={"07","19"}),VALUE(RIGHT(O7955,2))&gt;15)),TRUE,FALSE))</f>
        <v/>
      </c>
      <c r="T7955" s="77" t="str">
        <f>IF(O7955="","",IF(OR(VALUE(LEFT(O7955,2))&gt;IF(RIGHT(J7955,1)="M",7,19),AND(OR(LEFT(O7955,2)={"07","19"}),VALUE(RIGHT(O7955,2))&gt;5)),TRUE,FALSE))</f>
        <v/>
      </c>
    </row>
    <row r="7956" spans="12:20" x14ac:dyDescent="0.25">
      <c r="L7956" s="75">
        <f>COUNTIF($B$2:B7956,B7956)</f>
        <v>0</v>
      </c>
      <c r="M7956" s="75">
        <f>COUNTIF($L$2:L7956,4)</f>
        <v>42</v>
      </c>
      <c r="N7956" s="76" t="str">
        <f t="shared" si="624"/>
        <v>0</v>
      </c>
      <c r="O7956" s="76" t="str">
        <f t="shared" si="620"/>
        <v/>
      </c>
      <c r="P7956" s="75" t="str">
        <f t="shared" si="621"/>
        <v/>
      </c>
      <c r="Q7956" s="77" t="str">
        <f t="shared" si="622"/>
        <v/>
      </c>
      <c r="R7956" s="77" t="str">
        <f t="shared" si="623"/>
        <v/>
      </c>
      <c r="S7956" s="77" t="str">
        <f>IF(O7956="","",IF(OR(VALUE(LEFT(O7956,2))&gt;IF(RIGHT(J7956,1)="M",7,19),AND(OR(LEFT(O7956,2)={"07","19"}),VALUE(RIGHT(O7956,2))&gt;15)),TRUE,FALSE))</f>
        <v/>
      </c>
      <c r="T7956" s="77" t="str">
        <f>IF(O7956="","",IF(OR(VALUE(LEFT(O7956,2))&gt;IF(RIGHT(J7956,1)="M",7,19),AND(OR(LEFT(O7956,2)={"07","19"}),VALUE(RIGHT(O7956,2))&gt;5)),TRUE,FALSE))</f>
        <v/>
      </c>
    </row>
    <row r="7957" spans="12:20" x14ac:dyDescent="0.25">
      <c r="L7957" s="75">
        <f>COUNTIF($B$2:B7957,B7957)</f>
        <v>0</v>
      </c>
      <c r="M7957" s="75">
        <f>COUNTIF($L$2:L7957,4)</f>
        <v>42</v>
      </c>
      <c r="N7957" s="76" t="str">
        <f t="shared" si="624"/>
        <v>0</v>
      </c>
      <c r="O7957" s="76" t="str">
        <f t="shared" si="620"/>
        <v/>
      </c>
      <c r="P7957" s="75" t="str">
        <f t="shared" si="621"/>
        <v/>
      </c>
      <c r="Q7957" s="77" t="str">
        <f t="shared" si="622"/>
        <v/>
      </c>
      <c r="R7957" s="77" t="str">
        <f t="shared" si="623"/>
        <v/>
      </c>
      <c r="S7957" s="77" t="str">
        <f>IF(O7957="","",IF(OR(VALUE(LEFT(O7957,2))&gt;IF(RIGHT(J7957,1)="M",7,19),AND(OR(LEFT(O7957,2)={"07","19"}),VALUE(RIGHT(O7957,2))&gt;15)),TRUE,FALSE))</f>
        <v/>
      </c>
      <c r="T7957" s="77" t="str">
        <f>IF(O7957="","",IF(OR(VALUE(LEFT(O7957,2))&gt;IF(RIGHT(J7957,1)="M",7,19),AND(OR(LEFT(O7957,2)={"07","19"}),VALUE(RIGHT(O7957,2))&gt;5)),TRUE,FALSE))</f>
        <v/>
      </c>
    </row>
    <row r="7958" spans="12:20" x14ac:dyDescent="0.25">
      <c r="L7958" s="75">
        <f>COUNTIF($B$2:B7958,B7958)</f>
        <v>0</v>
      </c>
      <c r="M7958" s="75">
        <f>COUNTIF($L$2:L7958,4)</f>
        <v>42</v>
      </c>
      <c r="N7958" s="76" t="str">
        <f t="shared" si="624"/>
        <v>0</v>
      </c>
      <c r="O7958" s="76" t="str">
        <f t="shared" si="620"/>
        <v/>
      </c>
      <c r="P7958" s="75" t="str">
        <f t="shared" si="621"/>
        <v/>
      </c>
      <c r="Q7958" s="77" t="str">
        <f t="shared" si="622"/>
        <v/>
      </c>
      <c r="R7958" s="77" t="str">
        <f t="shared" si="623"/>
        <v/>
      </c>
      <c r="S7958" s="77" t="str">
        <f>IF(O7958="","",IF(OR(VALUE(LEFT(O7958,2))&gt;IF(RIGHT(J7958,1)="M",7,19),AND(OR(LEFT(O7958,2)={"07","19"}),VALUE(RIGHT(O7958,2))&gt;15)),TRUE,FALSE))</f>
        <v/>
      </c>
      <c r="T7958" s="77" t="str">
        <f>IF(O7958="","",IF(OR(VALUE(LEFT(O7958,2))&gt;IF(RIGHT(J7958,1)="M",7,19),AND(OR(LEFT(O7958,2)={"07","19"}),VALUE(RIGHT(O7958,2))&gt;5)),TRUE,FALSE))</f>
        <v/>
      </c>
    </row>
    <row r="7959" spans="12:20" x14ac:dyDescent="0.25">
      <c r="L7959" s="75">
        <f>COUNTIF($B$2:B7959,B7959)</f>
        <v>0</v>
      </c>
      <c r="M7959" s="75">
        <f>COUNTIF($L$2:L7959,4)</f>
        <v>42</v>
      </c>
      <c r="N7959" s="76" t="str">
        <f t="shared" si="624"/>
        <v>0</v>
      </c>
      <c r="O7959" s="76" t="str">
        <f t="shared" si="620"/>
        <v/>
      </c>
      <c r="P7959" s="75" t="str">
        <f t="shared" si="621"/>
        <v/>
      </c>
      <c r="Q7959" s="77" t="str">
        <f t="shared" si="622"/>
        <v/>
      </c>
      <c r="R7959" s="77" t="str">
        <f t="shared" si="623"/>
        <v/>
      </c>
      <c r="S7959" s="77" t="str">
        <f>IF(O7959="","",IF(OR(VALUE(LEFT(O7959,2))&gt;IF(RIGHT(J7959,1)="M",7,19),AND(OR(LEFT(O7959,2)={"07","19"}),VALUE(RIGHT(O7959,2))&gt;15)),TRUE,FALSE))</f>
        <v/>
      </c>
      <c r="T7959" s="77" t="str">
        <f>IF(O7959="","",IF(OR(VALUE(LEFT(O7959,2))&gt;IF(RIGHT(J7959,1)="M",7,19),AND(OR(LEFT(O7959,2)={"07","19"}),VALUE(RIGHT(O7959,2))&gt;5)),TRUE,FALSE))</f>
        <v/>
      </c>
    </row>
    <row r="7960" spans="12:20" x14ac:dyDescent="0.25">
      <c r="L7960" s="75">
        <f>COUNTIF($B$2:B7960,B7960)</f>
        <v>0</v>
      </c>
      <c r="M7960" s="75">
        <f>COUNTIF($L$2:L7960,4)</f>
        <v>42</v>
      </c>
      <c r="N7960" s="76" t="str">
        <f t="shared" si="624"/>
        <v>0</v>
      </c>
      <c r="O7960" s="76" t="str">
        <f t="shared" si="620"/>
        <v/>
      </c>
      <c r="P7960" s="75" t="str">
        <f t="shared" si="621"/>
        <v/>
      </c>
      <c r="Q7960" s="77" t="str">
        <f t="shared" si="622"/>
        <v/>
      </c>
      <c r="R7960" s="77" t="str">
        <f t="shared" si="623"/>
        <v/>
      </c>
      <c r="S7960" s="77" t="str">
        <f>IF(O7960="","",IF(OR(VALUE(LEFT(O7960,2))&gt;IF(RIGHT(J7960,1)="M",7,19),AND(OR(LEFT(O7960,2)={"07","19"}),VALUE(RIGHT(O7960,2))&gt;15)),TRUE,FALSE))</f>
        <v/>
      </c>
      <c r="T7960" s="77" t="str">
        <f>IF(O7960="","",IF(OR(VALUE(LEFT(O7960,2))&gt;IF(RIGHT(J7960,1)="M",7,19),AND(OR(LEFT(O7960,2)={"07","19"}),VALUE(RIGHT(O7960,2))&gt;5)),TRUE,FALSE))</f>
        <v/>
      </c>
    </row>
    <row r="7961" spans="12:20" x14ac:dyDescent="0.25">
      <c r="L7961" s="75">
        <f>COUNTIF($B$2:B7961,B7961)</f>
        <v>0</v>
      </c>
      <c r="M7961" s="75">
        <f>COUNTIF($L$2:L7961,4)</f>
        <v>42</v>
      </c>
      <c r="N7961" s="76" t="str">
        <f t="shared" si="624"/>
        <v>0</v>
      </c>
      <c r="O7961" s="76" t="str">
        <f t="shared" si="620"/>
        <v/>
      </c>
      <c r="P7961" s="75" t="str">
        <f t="shared" si="621"/>
        <v/>
      </c>
      <c r="Q7961" s="77" t="str">
        <f t="shared" si="622"/>
        <v/>
      </c>
      <c r="R7961" s="77" t="str">
        <f t="shared" si="623"/>
        <v/>
      </c>
      <c r="S7961" s="77" t="str">
        <f>IF(O7961="","",IF(OR(VALUE(LEFT(O7961,2))&gt;IF(RIGHT(J7961,1)="M",7,19),AND(OR(LEFT(O7961,2)={"07","19"}),VALUE(RIGHT(O7961,2))&gt;15)),TRUE,FALSE))</f>
        <v/>
      </c>
      <c r="T7961" s="77" t="str">
        <f>IF(O7961="","",IF(OR(VALUE(LEFT(O7961,2))&gt;IF(RIGHT(J7961,1)="M",7,19),AND(OR(LEFT(O7961,2)={"07","19"}),VALUE(RIGHT(O7961,2))&gt;5)),TRUE,FALSE))</f>
        <v/>
      </c>
    </row>
    <row r="7962" spans="12:20" x14ac:dyDescent="0.25">
      <c r="L7962" s="75">
        <f>COUNTIF($B$2:B7962,B7962)</f>
        <v>0</v>
      </c>
      <c r="M7962" s="75">
        <f>COUNTIF($L$2:L7962,4)</f>
        <v>42</v>
      </c>
      <c r="N7962" s="76" t="str">
        <f t="shared" si="624"/>
        <v>0</v>
      </c>
      <c r="O7962" s="76" t="str">
        <f t="shared" si="620"/>
        <v/>
      </c>
      <c r="P7962" s="75" t="str">
        <f t="shared" si="621"/>
        <v/>
      </c>
      <c r="Q7962" s="77" t="str">
        <f t="shared" si="622"/>
        <v/>
      </c>
      <c r="R7962" s="77" t="str">
        <f t="shared" si="623"/>
        <v/>
      </c>
      <c r="S7962" s="77" t="str">
        <f>IF(O7962="","",IF(OR(VALUE(LEFT(O7962,2))&gt;IF(RIGHT(J7962,1)="M",7,19),AND(OR(LEFT(O7962,2)={"07","19"}),VALUE(RIGHT(O7962,2))&gt;15)),TRUE,FALSE))</f>
        <v/>
      </c>
      <c r="T7962" s="77" t="str">
        <f>IF(O7962="","",IF(OR(VALUE(LEFT(O7962,2))&gt;IF(RIGHT(J7962,1)="M",7,19),AND(OR(LEFT(O7962,2)={"07","19"}),VALUE(RIGHT(O7962,2))&gt;5)),TRUE,FALSE))</f>
        <v/>
      </c>
    </row>
    <row r="7963" spans="12:20" x14ac:dyDescent="0.25">
      <c r="L7963" s="75">
        <f>COUNTIF($B$2:B7963,B7963)</f>
        <v>0</v>
      </c>
      <c r="M7963" s="75">
        <f>COUNTIF($L$2:L7963,4)</f>
        <v>42</v>
      </c>
      <c r="N7963" s="76" t="str">
        <f t="shared" si="624"/>
        <v>0</v>
      </c>
      <c r="O7963" s="76" t="str">
        <f t="shared" si="620"/>
        <v/>
      </c>
      <c r="P7963" s="75" t="str">
        <f t="shared" si="621"/>
        <v/>
      </c>
      <c r="Q7963" s="77" t="str">
        <f t="shared" si="622"/>
        <v/>
      </c>
      <c r="R7963" s="77" t="str">
        <f t="shared" si="623"/>
        <v/>
      </c>
      <c r="S7963" s="77" t="str">
        <f>IF(O7963="","",IF(OR(VALUE(LEFT(O7963,2))&gt;IF(RIGHT(J7963,1)="M",7,19),AND(OR(LEFT(O7963,2)={"07","19"}),VALUE(RIGHT(O7963,2))&gt;15)),TRUE,FALSE))</f>
        <v/>
      </c>
      <c r="T7963" s="77" t="str">
        <f>IF(O7963="","",IF(OR(VALUE(LEFT(O7963,2))&gt;IF(RIGHT(J7963,1)="M",7,19),AND(OR(LEFT(O7963,2)={"07","19"}),VALUE(RIGHT(O7963,2))&gt;5)),TRUE,FALSE))</f>
        <v/>
      </c>
    </row>
    <row r="7964" spans="12:20" x14ac:dyDescent="0.25">
      <c r="L7964" s="75">
        <f>COUNTIF($B$2:B7964,B7964)</f>
        <v>0</v>
      </c>
      <c r="M7964" s="75">
        <f>COUNTIF($L$2:L7964,4)</f>
        <v>42</v>
      </c>
      <c r="N7964" s="76" t="str">
        <f t="shared" si="624"/>
        <v>0</v>
      </c>
      <c r="O7964" s="76" t="str">
        <f t="shared" si="620"/>
        <v/>
      </c>
      <c r="P7964" s="75" t="str">
        <f t="shared" si="621"/>
        <v/>
      </c>
      <c r="Q7964" s="77" t="str">
        <f t="shared" si="622"/>
        <v/>
      </c>
      <c r="R7964" s="77" t="str">
        <f t="shared" si="623"/>
        <v/>
      </c>
      <c r="S7964" s="77" t="str">
        <f>IF(O7964="","",IF(OR(VALUE(LEFT(O7964,2))&gt;IF(RIGHT(J7964,1)="M",7,19),AND(OR(LEFT(O7964,2)={"07","19"}),VALUE(RIGHT(O7964,2))&gt;15)),TRUE,FALSE))</f>
        <v/>
      </c>
      <c r="T7964" s="77" t="str">
        <f>IF(O7964="","",IF(OR(VALUE(LEFT(O7964,2))&gt;IF(RIGHT(J7964,1)="M",7,19),AND(OR(LEFT(O7964,2)={"07","19"}),VALUE(RIGHT(O7964,2))&gt;5)),TRUE,FALSE))</f>
        <v/>
      </c>
    </row>
    <row r="7965" spans="12:20" x14ac:dyDescent="0.25">
      <c r="L7965" s="75">
        <f>COUNTIF($B$2:B7965,B7965)</f>
        <v>0</v>
      </c>
      <c r="M7965" s="75">
        <f>COUNTIF($L$2:L7965,4)</f>
        <v>42</v>
      </c>
      <c r="N7965" s="76" t="str">
        <f t="shared" si="624"/>
        <v>0</v>
      </c>
      <c r="O7965" s="76" t="str">
        <f t="shared" si="620"/>
        <v/>
      </c>
      <c r="P7965" s="75" t="str">
        <f t="shared" si="621"/>
        <v/>
      </c>
      <c r="Q7965" s="77" t="str">
        <f t="shared" si="622"/>
        <v/>
      </c>
      <c r="R7965" s="77" t="str">
        <f t="shared" si="623"/>
        <v/>
      </c>
      <c r="S7965" s="77" t="str">
        <f>IF(O7965="","",IF(OR(VALUE(LEFT(O7965,2))&gt;IF(RIGHT(J7965,1)="M",7,19),AND(OR(LEFT(O7965,2)={"07","19"}),VALUE(RIGHT(O7965,2))&gt;15)),TRUE,FALSE))</f>
        <v/>
      </c>
      <c r="T7965" s="77" t="str">
        <f>IF(O7965="","",IF(OR(VALUE(LEFT(O7965,2))&gt;IF(RIGHT(J7965,1)="M",7,19),AND(OR(LEFT(O7965,2)={"07","19"}),VALUE(RIGHT(O7965,2))&gt;5)),TRUE,FALSE))</f>
        <v/>
      </c>
    </row>
    <row r="7966" spans="12:20" x14ac:dyDescent="0.25">
      <c r="L7966" s="75">
        <f>COUNTIF($B$2:B7966,B7966)</f>
        <v>0</v>
      </c>
      <c r="M7966" s="75">
        <f>COUNTIF($L$2:L7966,4)</f>
        <v>42</v>
      </c>
      <c r="N7966" s="76" t="str">
        <f t="shared" si="624"/>
        <v>0</v>
      </c>
      <c r="O7966" s="76" t="str">
        <f t="shared" si="620"/>
        <v/>
      </c>
      <c r="P7966" s="75" t="str">
        <f t="shared" si="621"/>
        <v/>
      </c>
      <c r="Q7966" s="77" t="str">
        <f t="shared" si="622"/>
        <v/>
      </c>
      <c r="R7966" s="77" t="str">
        <f t="shared" si="623"/>
        <v/>
      </c>
      <c r="S7966" s="77" t="str">
        <f>IF(O7966="","",IF(OR(VALUE(LEFT(O7966,2))&gt;IF(RIGHT(J7966,1)="M",7,19),AND(OR(LEFT(O7966,2)={"07","19"}),VALUE(RIGHT(O7966,2))&gt;15)),TRUE,FALSE))</f>
        <v/>
      </c>
      <c r="T7966" s="77" t="str">
        <f>IF(O7966="","",IF(OR(VALUE(LEFT(O7966,2))&gt;IF(RIGHT(J7966,1)="M",7,19),AND(OR(LEFT(O7966,2)={"07","19"}),VALUE(RIGHT(O7966,2))&gt;5)),TRUE,FALSE))</f>
        <v/>
      </c>
    </row>
    <row r="7967" spans="12:20" x14ac:dyDescent="0.25">
      <c r="L7967" s="75">
        <f>COUNTIF($B$2:B7967,B7967)</f>
        <v>0</v>
      </c>
      <c r="M7967" s="75">
        <f>COUNTIF($L$2:L7967,4)</f>
        <v>42</v>
      </c>
      <c r="N7967" s="76" t="str">
        <f t="shared" si="624"/>
        <v>0</v>
      </c>
      <c r="O7967" s="76" t="str">
        <f t="shared" si="620"/>
        <v/>
      </c>
      <c r="P7967" s="75" t="str">
        <f t="shared" si="621"/>
        <v/>
      </c>
      <c r="Q7967" s="77" t="str">
        <f t="shared" si="622"/>
        <v/>
      </c>
      <c r="R7967" s="77" t="str">
        <f t="shared" si="623"/>
        <v/>
      </c>
      <c r="S7967" s="77" t="str">
        <f>IF(O7967="","",IF(OR(VALUE(LEFT(O7967,2))&gt;IF(RIGHT(J7967,1)="M",7,19),AND(OR(LEFT(O7967,2)={"07","19"}),VALUE(RIGHT(O7967,2))&gt;15)),TRUE,FALSE))</f>
        <v/>
      </c>
      <c r="T7967" s="77" t="str">
        <f>IF(O7967="","",IF(OR(VALUE(LEFT(O7967,2))&gt;IF(RIGHT(J7967,1)="M",7,19),AND(OR(LEFT(O7967,2)={"07","19"}),VALUE(RIGHT(O7967,2))&gt;5)),TRUE,FALSE))</f>
        <v/>
      </c>
    </row>
    <row r="7968" spans="12:20" x14ac:dyDescent="0.25">
      <c r="L7968" s="75">
        <f>COUNTIF($B$2:B7968,B7968)</f>
        <v>0</v>
      </c>
      <c r="M7968" s="75">
        <f>COUNTIF($L$2:L7968,4)</f>
        <v>42</v>
      </c>
      <c r="N7968" s="76" t="str">
        <f t="shared" si="624"/>
        <v>0</v>
      </c>
      <c r="O7968" s="76" t="str">
        <f t="shared" si="620"/>
        <v/>
      </c>
      <c r="P7968" s="75" t="str">
        <f t="shared" si="621"/>
        <v/>
      </c>
      <c r="Q7968" s="77" t="str">
        <f t="shared" si="622"/>
        <v/>
      </c>
      <c r="R7968" s="77" t="str">
        <f t="shared" si="623"/>
        <v/>
      </c>
      <c r="S7968" s="77" t="str">
        <f>IF(O7968="","",IF(OR(VALUE(LEFT(O7968,2))&gt;IF(RIGHT(J7968,1)="M",7,19),AND(OR(LEFT(O7968,2)={"07","19"}),VALUE(RIGHT(O7968,2))&gt;15)),TRUE,FALSE))</f>
        <v/>
      </c>
      <c r="T7968" s="77" t="str">
        <f>IF(O7968="","",IF(OR(VALUE(LEFT(O7968,2))&gt;IF(RIGHT(J7968,1)="M",7,19),AND(OR(LEFT(O7968,2)={"07","19"}),VALUE(RIGHT(O7968,2))&gt;5)),TRUE,FALSE))</f>
        <v/>
      </c>
    </row>
    <row r="7969" spans="12:20" x14ac:dyDescent="0.25">
      <c r="L7969" s="75">
        <f>COUNTIF($B$2:B7969,B7969)</f>
        <v>0</v>
      </c>
      <c r="M7969" s="75">
        <f>COUNTIF($L$2:L7969,4)</f>
        <v>42</v>
      </c>
      <c r="N7969" s="76" t="str">
        <f t="shared" si="624"/>
        <v>0</v>
      </c>
      <c r="O7969" s="76" t="str">
        <f t="shared" si="620"/>
        <v/>
      </c>
      <c r="P7969" s="75" t="str">
        <f t="shared" si="621"/>
        <v/>
      </c>
      <c r="Q7969" s="77" t="str">
        <f t="shared" si="622"/>
        <v/>
      </c>
      <c r="R7969" s="77" t="str">
        <f t="shared" si="623"/>
        <v/>
      </c>
      <c r="S7969" s="77" t="str">
        <f>IF(O7969="","",IF(OR(VALUE(LEFT(O7969,2))&gt;IF(RIGHT(J7969,1)="M",7,19),AND(OR(LEFT(O7969,2)={"07","19"}),VALUE(RIGHT(O7969,2))&gt;15)),TRUE,FALSE))</f>
        <v/>
      </c>
      <c r="T7969" s="77" t="str">
        <f>IF(O7969="","",IF(OR(VALUE(LEFT(O7969,2))&gt;IF(RIGHT(J7969,1)="M",7,19),AND(OR(LEFT(O7969,2)={"07","19"}),VALUE(RIGHT(O7969,2))&gt;5)),TRUE,FALSE))</f>
        <v/>
      </c>
    </row>
    <row r="7970" spans="12:20" x14ac:dyDescent="0.25">
      <c r="L7970" s="75">
        <f>COUNTIF($B$2:B7970,B7970)</f>
        <v>0</v>
      </c>
      <c r="M7970" s="75">
        <f>COUNTIF($L$2:L7970,4)</f>
        <v>42</v>
      </c>
      <c r="N7970" s="76" t="str">
        <f t="shared" si="624"/>
        <v>0</v>
      </c>
      <c r="O7970" s="76" t="str">
        <f t="shared" si="620"/>
        <v/>
      </c>
      <c r="P7970" s="75" t="str">
        <f t="shared" si="621"/>
        <v/>
      </c>
      <c r="Q7970" s="77" t="str">
        <f t="shared" si="622"/>
        <v/>
      </c>
      <c r="R7970" s="77" t="str">
        <f t="shared" si="623"/>
        <v/>
      </c>
      <c r="S7970" s="77" t="str">
        <f>IF(O7970="","",IF(OR(VALUE(LEFT(O7970,2))&gt;IF(RIGHT(J7970,1)="M",7,19),AND(OR(LEFT(O7970,2)={"07","19"}),VALUE(RIGHT(O7970,2))&gt;15)),TRUE,FALSE))</f>
        <v/>
      </c>
      <c r="T7970" s="77" t="str">
        <f>IF(O7970="","",IF(OR(VALUE(LEFT(O7970,2))&gt;IF(RIGHT(J7970,1)="M",7,19),AND(OR(LEFT(O7970,2)={"07","19"}),VALUE(RIGHT(O7970,2))&gt;5)),TRUE,FALSE))</f>
        <v/>
      </c>
    </row>
    <row r="7971" spans="12:20" x14ac:dyDescent="0.25">
      <c r="L7971" s="75">
        <f>COUNTIF($B$2:B7971,B7971)</f>
        <v>0</v>
      </c>
      <c r="M7971" s="75">
        <f>COUNTIF($L$2:L7971,4)</f>
        <v>42</v>
      </c>
      <c r="N7971" s="76" t="str">
        <f t="shared" si="624"/>
        <v>0</v>
      </c>
      <c r="O7971" s="76" t="str">
        <f t="shared" si="620"/>
        <v/>
      </c>
      <c r="P7971" s="75" t="str">
        <f t="shared" si="621"/>
        <v/>
      </c>
      <c r="Q7971" s="77" t="str">
        <f t="shared" si="622"/>
        <v/>
      </c>
      <c r="R7971" s="77" t="str">
        <f t="shared" si="623"/>
        <v/>
      </c>
      <c r="S7971" s="77" t="str">
        <f>IF(O7971="","",IF(OR(VALUE(LEFT(O7971,2))&gt;IF(RIGHT(J7971,1)="M",7,19),AND(OR(LEFT(O7971,2)={"07","19"}),VALUE(RIGHT(O7971,2))&gt;15)),TRUE,FALSE))</f>
        <v/>
      </c>
      <c r="T7971" s="77" t="str">
        <f>IF(O7971="","",IF(OR(VALUE(LEFT(O7971,2))&gt;IF(RIGHT(J7971,1)="M",7,19),AND(OR(LEFT(O7971,2)={"07","19"}),VALUE(RIGHT(O7971,2))&gt;5)),TRUE,FALSE))</f>
        <v/>
      </c>
    </row>
    <row r="7972" spans="12:20" x14ac:dyDescent="0.25">
      <c r="L7972" s="75">
        <f>COUNTIF($B$2:B7972,B7972)</f>
        <v>0</v>
      </c>
      <c r="M7972" s="75">
        <f>COUNTIF($L$2:L7972,4)</f>
        <v>42</v>
      </c>
      <c r="N7972" s="76" t="str">
        <f t="shared" si="624"/>
        <v>0</v>
      </c>
      <c r="O7972" s="76" t="str">
        <f t="shared" si="620"/>
        <v/>
      </c>
      <c r="P7972" s="75" t="str">
        <f t="shared" si="621"/>
        <v/>
      </c>
      <c r="Q7972" s="77" t="str">
        <f t="shared" si="622"/>
        <v/>
      </c>
      <c r="R7972" s="77" t="str">
        <f t="shared" si="623"/>
        <v/>
      </c>
      <c r="S7972" s="77" t="str">
        <f>IF(O7972="","",IF(OR(VALUE(LEFT(O7972,2))&gt;IF(RIGHT(J7972,1)="M",7,19),AND(OR(LEFT(O7972,2)={"07","19"}),VALUE(RIGHT(O7972,2))&gt;15)),TRUE,FALSE))</f>
        <v/>
      </c>
      <c r="T7972" s="77" t="str">
        <f>IF(O7972="","",IF(OR(VALUE(LEFT(O7972,2))&gt;IF(RIGHT(J7972,1)="M",7,19),AND(OR(LEFT(O7972,2)={"07","19"}),VALUE(RIGHT(O7972,2))&gt;5)),TRUE,FALSE))</f>
        <v/>
      </c>
    </row>
    <row r="7973" spans="12:20" x14ac:dyDescent="0.25">
      <c r="L7973" s="75">
        <f>COUNTIF($B$2:B7973,B7973)</f>
        <v>0</v>
      </c>
      <c r="M7973" s="75">
        <f>COUNTIF($L$2:L7973,4)</f>
        <v>42</v>
      </c>
      <c r="N7973" s="76" t="str">
        <f t="shared" si="624"/>
        <v>0</v>
      </c>
      <c r="O7973" s="76" t="str">
        <f t="shared" si="620"/>
        <v/>
      </c>
      <c r="P7973" s="75" t="str">
        <f t="shared" si="621"/>
        <v/>
      </c>
      <c r="Q7973" s="77" t="str">
        <f t="shared" si="622"/>
        <v/>
      </c>
      <c r="R7973" s="77" t="str">
        <f t="shared" si="623"/>
        <v/>
      </c>
      <c r="S7973" s="77" t="str">
        <f>IF(O7973="","",IF(OR(VALUE(LEFT(O7973,2))&gt;IF(RIGHT(J7973,1)="M",7,19),AND(OR(LEFT(O7973,2)={"07","19"}),VALUE(RIGHT(O7973,2))&gt;15)),TRUE,FALSE))</f>
        <v/>
      </c>
      <c r="T7973" s="77" t="str">
        <f>IF(O7973="","",IF(OR(VALUE(LEFT(O7973,2))&gt;IF(RIGHT(J7973,1)="M",7,19),AND(OR(LEFT(O7973,2)={"07","19"}),VALUE(RIGHT(O7973,2))&gt;5)),TRUE,FALSE))</f>
        <v/>
      </c>
    </row>
    <row r="7974" spans="12:20" x14ac:dyDescent="0.25">
      <c r="L7974" s="75">
        <f>COUNTIF($B$2:B7974,B7974)</f>
        <v>0</v>
      </c>
      <c r="M7974" s="75">
        <f>COUNTIF($L$2:L7974,4)</f>
        <v>42</v>
      </c>
      <c r="N7974" s="76" t="str">
        <f t="shared" si="624"/>
        <v>0</v>
      </c>
      <c r="O7974" s="76" t="str">
        <f t="shared" si="620"/>
        <v/>
      </c>
      <c r="P7974" s="75" t="str">
        <f t="shared" si="621"/>
        <v/>
      </c>
      <c r="Q7974" s="77" t="str">
        <f t="shared" si="622"/>
        <v/>
      </c>
      <c r="R7974" s="77" t="str">
        <f t="shared" si="623"/>
        <v/>
      </c>
      <c r="S7974" s="77" t="str">
        <f>IF(O7974="","",IF(OR(VALUE(LEFT(O7974,2))&gt;IF(RIGHT(J7974,1)="M",7,19),AND(OR(LEFT(O7974,2)={"07","19"}),VALUE(RIGHT(O7974,2))&gt;15)),TRUE,FALSE))</f>
        <v/>
      </c>
      <c r="T7974" s="77" t="str">
        <f>IF(O7974="","",IF(OR(VALUE(LEFT(O7974,2))&gt;IF(RIGHT(J7974,1)="M",7,19),AND(OR(LEFT(O7974,2)={"07","19"}),VALUE(RIGHT(O7974,2))&gt;5)),TRUE,FALSE))</f>
        <v/>
      </c>
    </row>
    <row r="7975" spans="12:20" x14ac:dyDescent="0.25">
      <c r="L7975" s="75">
        <f>COUNTIF($B$2:B7975,B7975)</f>
        <v>0</v>
      </c>
      <c r="M7975" s="75">
        <f>COUNTIF($L$2:L7975,4)</f>
        <v>42</v>
      </c>
      <c r="N7975" s="76" t="str">
        <f t="shared" si="624"/>
        <v>0</v>
      </c>
      <c r="O7975" s="76" t="str">
        <f t="shared" si="620"/>
        <v/>
      </c>
      <c r="P7975" s="75" t="str">
        <f t="shared" si="621"/>
        <v/>
      </c>
      <c r="Q7975" s="77" t="str">
        <f t="shared" si="622"/>
        <v/>
      </c>
      <c r="R7975" s="77" t="str">
        <f t="shared" si="623"/>
        <v/>
      </c>
      <c r="S7975" s="77" t="str">
        <f>IF(O7975="","",IF(OR(VALUE(LEFT(O7975,2))&gt;IF(RIGHT(J7975,1)="M",7,19),AND(OR(LEFT(O7975,2)={"07","19"}),VALUE(RIGHT(O7975,2))&gt;15)),TRUE,FALSE))</f>
        <v/>
      </c>
      <c r="T7975" s="77" t="str">
        <f>IF(O7975="","",IF(OR(VALUE(LEFT(O7975,2))&gt;IF(RIGHT(J7975,1)="M",7,19),AND(OR(LEFT(O7975,2)={"07","19"}),VALUE(RIGHT(O7975,2))&gt;5)),TRUE,FALSE))</f>
        <v/>
      </c>
    </row>
    <row r="7976" spans="12:20" x14ac:dyDescent="0.25">
      <c r="L7976" s="75">
        <f>COUNTIF($B$2:B7976,B7976)</f>
        <v>0</v>
      </c>
      <c r="M7976" s="75">
        <f>COUNTIF($L$2:L7976,4)</f>
        <v>42</v>
      </c>
      <c r="N7976" s="76" t="str">
        <f t="shared" si="624"/>
        <v>0</v>
      </c>
      <c r="O7976" s="76" t="str">
        <f t="shared" si="620"/>
        <v/>
      </c>
      <c r="P7976" s="75" t="str">
        <f t="shared" si="621"/>
        <v/>
      </c>
      <c r="Q7976" s="77" t="str">
        <f t="shared" si="622"/>
        <v/>
      </c>
      <c r="R7976" s="77" t="str">
        <f t="shared" si="623"/>
        <v/>
      </c>
      <c r="S7976" s="77" t="str">
        <f>IF(O7976="","",IF(OR(VALUE(LEFT(O7976,2))&gt;IF(RIGHT(J7976,1)="M",7,19),AND(OR(LEFT(O7976,2)={"07","19"}),VALUE(RIGHT(O7976,2))&gt;15)),TRUE,FALSE))</f>
        <v/>
      </c>
      <c r="T7976" s="77" t="str">
        <f>IF(O7976="","",IF(OR(VALUE(LEFT(O7976,2))&gt;IF(RIGHT(J7976,1)="M",7,19),AND(OR(LEFT(O7976,2)={"07","19"}),VALUE(RIGHT(O7976,2))&gt;5)),TRUE,FALSE))</f>
        <v/>
      </c>
    </row>
    <row r="7977" spans="12:20" x14ac:dyDescent="0.25">
      <c r="L7977" s="75">
        <f>COUNTIF($B$2:B7977,B7977)</f>
        <v>0</v>
      </c>
      <c r="M7977" s="75">
        <f>COUNTIF($L$2:L7977,4)</f>
        <v>42</v>
      </c>
      <c r="N7977" s="76" t="str">
        <f t="shared" si="624"/>
        <v>0</v>
      </c>
      <c r="O7977" s="76" t="str">
        <f t="shared" si="620"/>
        <v/>
      </c>
      <c r="P7977" s="75" t="str">
        <f t="shared" si="621"/>
        <v/>
      </c>
      <c r="Q7977" s="77" t="str">
        <f t="shared" si="622"/>
        <v/>
      </c>
      <c r="R7977" s="77" t="str">
        <f t="shared" si="623"/>
        <v/>
      </c>
      <c r="S7977" s="77" t="str">
        <f>IF(O7977="","",IF(OR(VALUE(LEFT(O7977,2))&gt;IF(RIGHT(J7977,1)="M",7,19),AND(OR(LEFT(O7977,2)={"07","19"}),VALUE(RIGHT(O7977,2))&gt;15)),TRUE,FALSE))</f>
        <v/>
      </c>
      <c r="T7977" s="77" t="str">
        <f>IF(O7977="","",IF(OR(VALUE(LEFT(O7977,2))&gt;IF(RIGHT(J7977,1)="M",7,19),AND(OR(LEFT(O7977,2)={"07","19"}),VALUE(RIGHT(O7977,2))&gt;5)),TRUE,FALSE))</f>
        <v/>
      </c>
    </row>
    <row r="7978" spans="12:20" x14ac:dyDescent="0.25">
      <c r="L7978" s="75">
        <f>COUNTIF($B$2:B7978,B7978)</f>
        <v>0</v>
      </c>
      <c r="M7978" s="75">
        <f>COUNTIF($L$2:L7978,4)</f>
        <v>42</v>
      </c>
      <c r="N7978" s="76" t="str">
        <f t="shared" si="624"/>
        <v>0</v>
      </c>
      <c r="O7978" s="76" t="str">
        <f t="shared" si="620"/>
        <v/>
      </c>
      <c r="P7978" s="75" t="str">
        <f t="shared" si="621"/>
        <v/>
      </c>
      <c r="Q7978" s="77" t="str">
        <f t="shared" si="622"/>
        <v/>
      </c>
      <c r="R7978" s="77" t="str">
        <f t="shared" si="623"/>
        <v/>
      </c>
      <c r="S7978" s="77" t="str">
        <f>IF(O7978="","",IF(OR(VALUE(LEFT(O7978,2))&gt;IF(RIGHT(J7978,1)="M",7,19),AND(OR(LEFT(O7978,2)={"07","19"}),VALUE(RIGHT(O7978,2))&gt;15)),TRUE,FALSE))</f>
        <v/>
      </c>
      <c r="T7978" s="77" t="str">
        <f>IF(O7978="","",IF(OR(VALUE(LEFT(O7978,2))&gt;IF(RIGHT(J7978,1)="M",7,19),AND(OR(LEFT(O7978,2)={"07","19"}),VALUE(RIGHT(O7978,2))&gt;5)),TRUE,FALSE))</f>
        <v/>
      </c>
    </row>
    <row r="7979" spans="12:20" x14ac:dyDescent="0.25">
      <c r="L7979" s="75">
        <f>COUNTIF($B$2:B7979,B7979)</f>
        <v>0</v>
      </c>
      <c r="M7979" s="75">
        <f>COUNTIF($L$2:L7979,4)</f>
        <v>42</v>
      </c>
      <c r="N7979" s="76" t="str">
        <f t="shared" si="624"/>
        <v>0</v>
      </c>
      <c r="O7979" s="76" t="str">
        <f t="shared" si="620"/>
        <v/>
      </c>
      <c r="P7979" s="75" t="str">
        <f t="shared" si="621"/>
        <v/>
      </c>
      <c r="Q7979" s="77" t="str">
        <f t="shared" si="622"/>
        <v/>
      </c>
      <c r="R7979" s="77" t="str">
        <f t="shared" si="623"/>
        <v/>
      </c>
      <c r="S7979" s="77" t="str">
        <f>IF(O7979="","",IF(OR(VALUE(LEFT(O7979,2))&gt;IF(RIGHT(J7979,1)="M",7,19),AND(OR(LEFT(O7979,2)={"07","19"}),VALUE(RIGHT(O7979,2))&gt;15)),TRUE,FALSE))</f>
        <v/>
      </c>
      <c r="T7979" s="77" t="str">
        <f>IF(O7979="","",IF(OR(VALUE(LEFT(O7979,2))&gt;IF(RIGHT(J7979,1)="M",7,19),AND(OR(LEFT(O7979,2)={"07","19"}),VALUE(RIGHT(O7979,2))&gt;5)),TRUE,FALSE))</f>
        <v/>
      </c>
    </row>
    <row r="7980" spans="12:20" x14ac:dyDescent="0.25">
      <c r="L7980" s="75">
        <f>COUNTIF($B$2:B7980,B7980)</f>
        <v>0</v>
      </c>
      <c r="M7980" s="75">
        <f>COUNTIF($L$2:L7980,4)</f>
        <v>42</v>
      </c>
      <c r="N7980" s="76" t="str">
        <f t="shared" si="624"/>
        <v>0</v>
      </c>
      <c r="O7980" s="76" t="str">
        <f t="shared" si="620"/>
        <v/>
      </c>
      <c r="P7980" s="75" t="str">
        <f t="shared" si="621"/>
        <v/>
      </c>
      <c r="Q7980" s="77" t="str">
        <f t="shared" si="622"/>
        <v/>
      </c>
      <c r="R7980" s="77" t="str">
        <f t="shared" si="623"/>
        <v/>
      </c>
      <c r="S7980" s="77" t="str">
        <f>IF(O7980="","",IF(OR(VALUE(LEFT(O7980,2))&gt;IF(RIGHT(J7980,1)="M",7,19),AND(OR(LEFT(O7980,2)={"07","19"}),VALUE(RIGHT(O7980,2))&gt;15)),TRUE,FALSE))</f>
        <v/>
      </c>
      <c r="T7980" s="77" t="str">
        <f>IF(O7980="","",IF(OR(VALUE(LEFT(O7980,2))&gt;IF(RIGHT(J7980,1)="M",7,19),AND(OR(LEFT(O7980,2)={"07","19"}),VALUE(RIGHT(O7980,2))&gt;5)),TRUE,FALSE))</f>
        <v/>
      </c>
    </row>
    <row r="7981" spans="12:20" x14ac:dyDescent="0.25">
      <c r="L7981" s="75">
        <f>COUNTIF($B$2:B7981,B7981)</f>
        <v>0</v>
      </c>
      <c r="M7981" s="75">
        <f>COUNTIF($L$2:L7981,4)</f>
        <v>42</v>
      </c>
      <c r="N7981" s="76" t="str">
        <f t="shared" si="624"/>
        <v>0</v>
      </c>
      <c r="O7981" s="76" t="str">
        <f t="shared" si="620"/>
        <v/>
      </c>
      <c r="P7981" s="75" t="str">
        <f t="shared" si="621"/>
        <v/>
      </c>
      <c r="Q7981" s="77" t="str">
        <f t="shared" si="622"/>
        <v/>
      </c>
      <c r="R7981" s="77" t="str">
        <f t="shared" si="623"/>
        <v/>
      </c>
      <c r="S7981" s="77" t="str">
        <f>IF(O7981="","",IF(OR(VALUE(LEFT(O7981,2))&gt;IF(RIGHT(J7981,1)="M",7,19),AND(OR(LEFT(O7981,2)={"07","19"}),VALUE(RIGHT(O7981,2))&gt;15)),TRUE,FALSE))</f>
        <v/>
      </c>
      <c r="T7981" s="77" t="str">
        <f>IF(O7981="","",IF(OR(VALUE(LEFT(O7981,2))&gt;IF(RIGHT(J7981,1)="M",7,19),AND(OR(LEFT(O7981,2)={"07","19"}),VALUE(RIGHT(O7981,2))&gt;5)),TRUE,FALSE))</f>
        <v/>
      </c>
    </row>
    <row r="7982" spans="12:20" x14ac:dyDescent="0.25">
      <c r="L7982" s="75">
        <f>COUNTIF($B$2:B7982,B7982)</f>
        <v>0</v>
      </c>
      <c r="M7982" s="75">
        <f>COUNTIF($L$2:L7982,4)</f>
        <v>42</v>
      </c>
      <c r="N7982" s="76" t="str">
        <f t="shared" si="624"/>
        <v>0</v>
      </c>
      <c r="O7982" s="76" t="str">
        <f t="shared" si="620"/>
        <v/>
      </c>
      <c r="P7982" s="75" t="str">
        <f t="shared" si="621"/>
        <v/>
      </c>
      <c r="Q7982" s="77" t="str">
        <f t="shared" si="622"/>
        <v/>
      </c>
      <c r="R7982" s="77" t="str">
        <f t="shared" si="623"/>
        <v/>
      </c>
      <c r="S7982" s="77" t="str">
        <f>IF(O7982="","",IF(OR(VALUE(LEFT(O7982,2))&gt;IF(RIGHT(J7982,1)="M",7,19),AND(OR(LEFT(O7982,2)={"07","19"}),VALUE(RIGHT(O7982,2))&gt;15)),TRUE,FALSE))</f>
        <v/>
      </c>
      <c r="T7982" s="77" t="str">
        <f>IF(O7982="","",IF(OR(VALUE(LEFT(O7982,2))&gt;IF(RIGHT(J7982,1)="M",7,19),AND(OR(LEFT(O7982,2)={"07","19"}),VALUE(RIGHT(O7982,2))&gt;5)),TRUE,FALSE))</f>
        <v/>
      </c>
    </row>
    <row r="7983" spans="12:20" x14ac:dyDescent="0.25">
      <c r="L7983" s="75">
        <f>COUNTIF($B$2:B7983,B7983)</f>
        <v>0</v>
      </c>
      <c r="M7983" s="75">
        <f>COUNTIF($L$2:L7983,4)</f>
        <v>42</v>
      </c>
      <c r="N7983" s="76" t="str">
        <f t="shared" si="624"/>
        <v>0</v>
      </c>
      <c r="O7983" s="76" t="str">
        <f t="shared" si="620"/>
        <v/>
      </c>
      <c r="P7983" s="75" t="str">
        <f t="shared" si="621"/>
        <v/>
      </c>
      <c r="Q7983" s="77" t="str">
        <f t="shared" si="622"/>
        <v/>
      </c>
      <c r="R7983" s="77" t="str">
        <f t="shared" si="623"/>
        <v/>
      </c>
      <c r="S7983" s="77" t="str">
        <f>IF(O7983="","",IF(OR(VALUE(LEFT(O7983,2))&gt;IF(RIGHT(J7983,1)="M",7,19),AND(OR(LEFT(O7983,2)={"07","19"}),VALUE(RIGHT(O7983,2))&gt;15)),TRUE,FALSE))</f>
        <v/>
      </c>
      <c r="T7983" s="77" t="str">
        <f>IF(O7983="","",IF(OR(VALUE(LEFT(O7983,2))&gt;IF(RIGHT(J7983,1)="M",7,19),AND(OR(LEFT(O7983,2)={"07","19"}),VALUE(RIGHT(O7983,2))&gt;5)),TRUE,FALSE))</f>
        <v/>
      </c>
    </row>
    <row r="7984" spans="12:20" x14ac:dyDescent="0.25">
      <c r="L7984" s="75">
        <f>COUNTIF($B$2:B7984,B7984)</f>
        <v>0</v>
      </c>
      <c r="M7984" s="75">
        <f>COUNTIF($L$2:L7984,4)</f>
        <v>42</v>
      </c>
      <c r="N7984" s="76" t="str">
        <f t="shared" si="624"/>
        <v>0</v>
      </c>
      <c r="O7984" s="76" t="str">
        <f t="shared" si="620"/>
        <v/>
      </c>
      <c r="P7984" s="75" t="str">
        <f t="shared" si="621"/>
        <v/>
      </c>
      <c r="Q7984" s="77" t="str">
        <f t="shared" si="622"/>
        <v/>
      </c>
      <c r="R7984" s="77" t="str">
        <f t="shared" si="623"/>
        <v/>
      </c>
      <c r="S7984" s="77" t="str">
        <f>IF(O7984="","",IF(OR(VALUE(LEFT(O7984,2))&gt;IF(RIGHT(J7984,1)="M",7,19),AND(OR(LEFT(O7984,2)={"07","19"}),VALUE(RIGHT(O7984,2))&gt;15)),TRUE,FALSE))</f>
        <v/>
      </c>
      <c r="T7984" s="77" t="str">
        <f>IF(O7984="","",IF(OR(VALUE(LEFT(O7984,2))&gt;IF(RIGHT(J7984,1)="M",7,19),AND(OR(LEFT(O7984,2)={"07","19"}),VALUE(RIGHT(O7984,2))&gt;5)),TRUE,FALSE))</f>
        <v/>
      </c>
    </row>
    <row r="7985" spans="12:20" x14ac:dyDescent="0.25">
      <c r="L7985" s="75">
        <f>COUNTIF($B$2:B7985,B7985)</f>
        <v>0</v>
      </c>
      <c r="M7985" s="75">
        <f>COUNTIF($L$2:L7985,4)</f>
        <v>42</v>
      </c>
      <c r="N7985" s="76" t="str">
        <f t="shared" si="624"/>
        <v>0</v>
      </c>
      <c r="O7985" s="76" t="str">
        <f t="shared" si="620"/>
        <v/>
      </c>
      <c r="P7985" s="75" t="str">
        <f t="shared" si="621"/>
        <v/>
      </c>
      <c r="Q7985" s="77" t="str">
        <f t="shared" si="622"/>
        <v/>
      </c>
      <c r="R7985" s="77" t="str">
        <f t="shared" si="623"/>
        <v/>
      </c>
      <c r="S7985" s="77" t="str">
        <f>IF(O7985="","",IF(OR(VALUE(LEFT(O7985,2))&gt;IF(RIGHT(J7985,1)="M",7,19),AND(OR(LEFT(O7985,2)={"07","19"}),VALUE(RIGHT(O7985,2))&gt;15)),TRUE,FALSE))</f>
        <v/>
      </c>
      <c r="T7985" s="77" t="str">
        <f>IF(O7985="","",IF(OR(VALUE(LEFT(O7985,2))&gt;IF(RIGHT(J7985,1)="M",7,19),AND(OR(LEFT(O7985,2)={"07","19"}),VALUE(RIGHT(O7985,2))&gt;5)),TRUE,FALSE))</f>
        <v/>
      </c>
    </row>
    <row r="7986" spans="12:20" x14ac:dyDescent="0.25">
      <c r="L7986" s="75">
        <f>COUNTIF($B$2:B7986,B7986)</f>
        <v>0</v>
      </c>
      <c r="M7986" s="75">
        <f>COUNTIF($L$2:L7986,4)</f>
        <v>42</v>
      </c>
      <c r="N7986" s="76" t="str">
        <f t="shared" si="624"/>
        <v>0</v>
      </c>
      <c r="O7986" s="76" t="str">
        <f t="shared" si="620"/>
        <v/>
      </c>
      <c r="P7986" s="75" t="str">
        <f t="shared" si="621"/>
        <v/>
      </c>
      <c r="Q7986" s="77" t="str">
        <f t="shared" si="622"/>
        <v/>
      </c>
      <c r="R7986" s="77" t="str">
        <f t="shared" si="623"/>
        <v/>
      </c>
      <c r="S7986" s="77" t="str">
        <f>IF(O7986="","",IF(OR(VALUE(LEFT(O7986,2))&gt;IF(RIGHT(J7986,1)="M",7,19),AND(OR(LEFT(O7986,2)={"07","19"}),VALUE(RIGHT(O7986,2))&gt;15)),TRUE,FALSE))</f>
        <v/>
      </c>
      <c r="T7986" s="77" t="str">
        <f>IF(O7986="","",IF(OR(VALUE(LEFT(O7986,2))&gt;IF(RIGHT(J7986,1)="M",7,19),AND(OR(LEFT(O7986,2)={"07","19"}),VALUE(RIGHT(O7986,2))&gt;5)),TRUE,FALSE))</f>
        <v/>
      </c>
    </row>
    <row r="7987" spans="12:20" x14ac:dyDescent="0.25">
      <c r="L7987" s="75">
        <f>COUNTIF($B$2:B7987,B7987)</f>
        <v>0</v>
      </c>
      <c r="M7987" s="75">
        <f>COUNTIF($L$2:L7987,4)</f>
        <v>42</v>
      </c>
      <c r="N7987" s="76" t="str">
        <f t="shared" si="624"/>
        <v>0</v>
      </c>
      <c r="O7987" s="76" t="str">
        <f t="shared" si="620"/>
        <v/>
      </c>
      <c r="P7987" s="75" t="str">
        <f t="shared" si="621"/>
        <v/>
      </c>
      <c r="Q7987" s="77" t="str">
        <f t="shared" si="622"/>
        <v/>
      </c>
      <c r="R7987" s="77" t="str">
        <f t="shared" si="623"/>
        <v/>
      </c>
      <c r="S7987" s="77" t="str">
        <f>IF(O7987="","",IF(OR(VALUE(LEFT(O7987,2))&gt;IF(RIGHT(J7987,1)="M",7,19),AND(OR(LEFT(O7987,2)={"07","19"}),VALUE(RIGHT(O7987,2))&gt;15)),TRUE,FALSE))</f>
        <v/>
      </c>
      <c r="T7987" s="77" t="str">
        <f>IF(O7987="","",IF(OR(VALUE(LEFT(O7987,2))&gt;IF(RIGHT(J7987,1)="M",7,19),AND(OR(LEFT(O7987,2)={"07","19"}),VALUE(RIGHT(O7987,2))&gt;5)),TRUE,FALSE))</f>
        <v/>
      </c>
    </row>
    <row r="7988" spans="12:20" x14ac:dyDescent="0.25">
      <c r="L7988" s="75">
        <f>COUNTIF($B$2:B7988,B7988)</f>
        <v>0</v>
      </c>
      <c r="M7988" s="75">
        <f>COUNTIF($L$2:L7988,4)</f>
        <v>42</v>
      </c>
      <c r="N7988" s="76" t="str">
        <f t="shared" si="624"/>
        <v>0</v>
      </c>
      <c r="O7988" s="76" t="str">
        <f t="shared" si="620"/>
        <v/>
      </c>
      <c r="P7988" s="75" t="str">
        <f t="shared" si="621"/>
        <v/>
      </c>
      <c r="Q7988" s="77" t="str">
        <f t="shared" si="622"/>
        <v/>
      </c>
      <c r="R7988" s="77" t="str">
        <f t="shared" si="623"/>
        <v/>
      </c>
      <c r="S7988" s="77" t="str">
        <f>IF(O7988="","",IF(OR(VALUE(LEFT(O7988,2))&gt;IF(RIGHT(J7988,1)="M",7,19),AND(OR(LEFT(O7988,2)={"07","19"}),VALUE(RIGHT(O7988,2))&gt;15)),TRUE,FALSE))</f>
        <v/>
      </c>
      <c r="T7988" s="77" t="str">
        <f>IF(O7988="","",IF(OR(VALUE(LEFT(O7988,2))&gt;IF(RIGHT(J7988,1)="M",7,19),AND(OR(LEFT(O7988,2)={"07","19"}),VALUE(RIGHT(O7988,2))&gt;5)),TRUE,FALSE))</f>
        <v/>
      </c>
    </row>
    <row r="7989" spans="12:20" x14ac:dyDescent="0.25">
      <c r="L7989" s="75">
        <f>COUNTIF($B$2:B7989,B7989)</f>
        <v>0</v>
      </c>
      <c r="M7989" s="75">
        <f>COUNTIF($L$2:L7989,4)</f>
        <v>42</v>
      </c>
      <c r="N7989" s="76" t="str">
        <f t="shared" si="624"/>
        <v>0</v>
      </c>
      <c r="O7989" s="76" t="str">
        <f t="shared" si="620"/>
        <v/>
      </c>
      <c r="P7989" s="75" t="str">
        <f t="shared" si="621"/>
        <v/>
      </c>
      <c r="Q7989" s="77" t="str">
        <f t="shared" si="622"/>
        <v/>
      </c>
      <c r="R7989" s="77" t="str">
        <f t="shared" si="623"/>
        <v/>
      </c>
      <c r="S7989" s="77" t="str">
        <f>IF(O7989="","",IF(OR(VALUE(LEFT(O7989,2))&gt;IF(RIGHT(J7989,1)="M",7,19),AND(OR(LEFT(O7989,2)={"07","19"}),VALUE(RIGHT(O7989,2))&gt;15)),TRUE,FALSE))</f>
        <v/>
      </c>
      <c r="T7989" s="77" t="str">
        <f>IF(O7989="","",IF(OR(VALUE(LEFT(O7989,2))&gt;IF(RIGHT(J7989,1)="M",7,19),AND(OR(LEFT(O7989,2)={"07","19"}),VALUE(RIGHT(O7989,2))&gt;5)),TRUE,FALSE))</f>
        <v/>
      </c>
    </row>
    <row r="7990" spans="12:20" x14ac:dyDescent="0.25">
      <c r="L7990" s="75">
        <f>COUNTIF($B$2:B7990,B7990)</f>
        <v>0</v>
      </c>
      <c r="M7990" s="75">
        <f>COUNTIF($L$2:L7990,4)</f>
        <v>42</v>
      </c>
      <c r="N7990" s="76" t="str">
        <f t="shared" si="624"/>
        <v>0</v>
      </c>
      <c r="O7990" s="76" t="str">
        <f t="shared" si="620"/>
        <v/>
      </c>
      <c r="P7990" s="75" t="str">
        <f t="shared" si="621"/>
        <v/>
      </c>
      <c r="Q7990" s="77" t="str">
        <f t="shared" si="622"/>
        <v/>
      </c>
      <c r="R7990" s="77" t="str">
        <f t="shared" si="623"/>
        <v/>
      </c>
      <c r="S7990" s="77" t="str">
        <f>IF(O7990="","",IF(OR(VALUE(LEFT(O7990,2))&gt;IF(RIGHT(J7990,1)="M",7,19),AND(OR(LEFT(O7990,2)={"07","19"}),VALUE(RIGHT(O7990,2))&gt;15)),TRUE,FALSE))</f>
        <v/>
      </c>
      <c r="T7990" s="77" t="str">
        <f>IF(O7990="","",IF(OR(VALUE(LEFT(O7990,2))&gt;IF(RIGHT(J7990,1)="M",7,19),AND(OR(LEFT(O7990,2)={"07","19"}),VALUE(RIGHT(O7990,2))&gt;5)),TRUE,FALSE))</f>
        <v/>
      </c>
    </row>
    <row r="7991" spans="12:20" x14ac:dyDescent="0.25">
      <c r="L7991" s="75">
        <f>COUNTIF($B$2:B7991,B7991)</f>
        <v>0</v>
      </c>
      <c r="M7991" s="75">
        <f>COUNTIF($L$2:L7991,4)</f>
        <v>42</v>
      </c>
      <c r="N7991" s="76" t="str">
        <f t="shared" si="624"/>
        <v>0</v>
      </c>
      <c r="O7991" s="76" t="str">
        <f t="shared" si="620"/>
        <v/>
      </c>
      <c r="P7991" s="75" t="str">
        <f t="shared" si="621"/>
        <v/>
      </c>
      <c r="Q7991" s="77" t="str">
        <f t="shared" si="622"/>
        <v/>
      </c>
      <c r="R7991" s="77" t="str">
        <f t="shared" si="623"/>
        <v/>
      </c>
      <c r="S7991" s="77" t="str">
        <f>IF(O7991="","",IF(OR(VALUE(LEFT(O7991,2))&gt;IF(RIGHT(J7991,1)="M",7,19),AND(OR(LEFT(O7991,2)={"07","19"}),VALUE(RIGHT(O7991,2))&gt;15)),TRUE,FALSE))</f>
        <v/>
      </c>
      <c r="T7991" s="77" t="str">
        <f>IF(O7991="","",IF(OR(VALUE(LEFT(O7991,2))&gt;IF(RIGHT(J7991,1)="M",7,19),AND(OR(LEFT(O7991,2)={"07","19"}),VALUE(RIGHT(O7991,2))&gt;5)),TRUE,FALSE))</f>
        <v/>
      </c>
    </row>
    <row r="7992" spans="12:20" x14ac:dyDescent="0.25">
      <c r="L7992" s="75">
        <f>COUNTIF($B$2:B7992,B7992)</f>
        <v>0</v>
      </c>
      <c r="M7992" s="75">
        <f>COUNTIF($L$2:L7992,4)</f>
        <v>42</v>
      </c>
      <c r="N7992" s="76" t="str">
        <f t="shared" si="624"/>
        <v>0</v>
      </c>
      <c r="O7992" s="76" t="str">
        <f t="shared" si="620"/>
        <v/>
      </c>
      <c r="P7992" s="75" t="str">
        <f t="shared" si="621"/>
        <v/>
      </c>
      <c r="Q7992" s="77" t="str">
        <f t="shared" si="622"/>
        <v/>
      </c>
      <c r="R7992" s="77" t="str">
        <f t="shared" si="623"/>
        <v/>
      </c>
      <c r="S7992" s="77" t="str">
        <f>IF(O7992="","",IF(OR(VALUE(LEFT(O7992,2))&gt;IF(RIGHT(J7992,1)="M",7,19),AND(OR(LEFT(O7992,2)={"07","19"}),VALUE(RIGHT(O7992,2))&gt;15)),TRUE,FALSE))</f>
        <v/>
      </c>
      <c r="T7992" s="77" t="str">
        <f>IF(O7992="","",IF(OR(VALUE(LEFT(O7992,2))&gt;IF(RIGHT(J7992,1)="M",7,19),AND(OR(LEFT(O7992,2)={"07","19"}),VALUE(RIGHT(O7992,2))&gt;5)),TRUE,FALSE))</f>
        <v/>
      </c>
    </row>
    <row r="7993" spans="12:20" x14ac:dyDescent="0.25">
      <c r="L7993" s="75">
        <f>COUNTIF($B$2:B7993,B7993)</f>
        <v>0</v>
      </c>
      <c r="M7993" s="75">
        <f>COUNTIF($L$2:L7993,4)</f>
        <v>42</v>
      </c>
      <c r="N7993" s="76" t="str">
        <f t="shared" si="624"/>
        <v>0</v>
      </c>
      <c r="O7993" s="76" t="str">
        <f t="shared" si="620"/>
        <v/>
      </c>
      <c r="P7993" s="75" t="str">
        <f t="shared" si="621"/>
        <v/>
      </c>
      <c r="Q7993" s="77" t="str">
        <f t="shared" si="622"/>
        <v/>
      </c>
      <c r="R7993" s="77" t="str">
        <f t="shared" si="623"/>
        <v/>
      </c>
      <c r="S7993" s="77" t="str">
        <f>IF(O7993="","",IF(OR(VALUE(LEFT(O7993,2))&gt;IF(RIGHT(J7993,1)="M",7,19),AND(OR(LEFT(O7993,2)={"07","19"}),VALUE(RIGHT(O7993,2))&gt;15)),TRUE,FALSE))</f>
        <v/>
      </c>
      <c r="T7993" s="77" t="str">
        <f>IF(O7993="","",IF(OR(VALUE(LEFT(O7993,2))&gt;IF(RIGHT(J7993,1)="M",7,19),AND(OR(LEFT(O7993,2)={"07","19"}),VALUE(RIGHT(O7993,2))&gt;5)),TRUE,FALSE))</f>
        <v/>
      </c>
    </row>
    <row r="7994" spans="12:20" x14ac:dyDescent="0.25">
      <c r="L7994" s="75">
        <f>COUNTIF($B$2:B7994,B7994)</f>
        <v>0</v>
      </c>
      <c r="M7994" s="75">
        <f>COUNTIF($L$2:L7994,4)</f>
        <v>42</v>
      </c>
      <c r="N7994" s="76" t="str">
        <f t="shared" si="624"/>
        <v>0</v>
      </c>
      <c r="O7994" s="76" t="str">
        <f t="shared" si="620"/>
        <v/>
      </c>
      <c r="P7994" s="75" t="str">
        <f t="shared" si="621"/>
        <v/>
      </c>
      <c r="Q7994" s="77" t="str">
        <f t="shared" si="622"/>
        <v/>
      </c>
      <c r="R7994" s="77" t="str">
        <f t="shared" si="623"/>
        <v/>
      </c>
      <c r="S7994" s="77" t="str">
        <f>IF(O7994="","",IF(OR(VALUE(LEFT(O7994,2))&gt;IF(RIGHT(J7994,1)="M",7,19),AND(OR(LEFT(O7994,2)={"07","19"}),VALUE(RIGHT(O7994,2))&gt;15)),TRUE,FALSE))</f>
        <v/>
      </c>
      <c r="T7994" s="77" t="str">
        <f>IF(O7994="","",IF(OR(VALUE(LEFT(O7994,2))&gt;IF(RIGHT(J7994,1)="M",7,19),AND(OR(LEFT(O7994,2)={"07","19"}),VALUE(RIGHT(O7994,2))&gt;5)),TRUE,FALSE))</f>
        <v/>
      </c>
    </row>
    <row r="7995" spans="12:20" x14ac:dyDescent="0.25">
      <c r="L7995" s="75">
        <f>COUNTIF($B$2:B7995,B7995)</f>
        <v>0</v>
      </c>
      <c r="M7995" s="75">
        <f>COUNTIF($L$2:L7995,4)</f>
        <v>42</v>
      </c>
      <c r="N7995" s="76" t="str">
        <f t="shared" si="624"/>
        <v>0</v>
      </c>
      <c r="O7995" s="76" t="str">
        <f t="shared" si="620"/>
        <v/>
      </c>
      <c r="P7995" s="75" t="str">
        <f t="shared" si="621"/>
        <v/>
      </c>
      <c r="Q7995" s="77" t="str">
        <f t="shared" si="622"/>
        <v/>
      </c>
      <c r="R7995" s="77" t="str">
        <f t="shared" si="623"/>
        <v/>
      </c>
      <c r="S7995" s="77" t="str">
        <f>IF(O7995="","",IF(OR(VALUE(LEFT(O7995,2))&gt;IF(RIGHT(J7995,1)="M",7,19),AND(OR(LEFT(O7995,2)={"07","19"}),VALUE(RIGHT(O7995,2))&gt;15)),TRUE,FALSE))</f>
        <v/>
      </c>
      <c r="T7995" s="77" t="str">
        <f>IF(O7995="","",IF(OR(VALUE(LEFT(O7995,2))&gt;IF(RIGHT(J7995,1)="M",7,19),AND(OR(LEFT(O7995,2)={"07","19"}),VALUE(RIGHT(O7995,2))&gt;5)),TRUE,FALSE))</f>
        <v/>
      </c>
    </row>
    <row r="7996" spans="12:20" x14ac:dyDescent="0.25">
      <c r="L7996" s="75">
        <f>COUNTIF($B$2:B7996,B7996)</f>
        <v>0</v>
      </c>
      <c r="M7996" s="75">
        <f>COUNTIF($L$2:L7996,4)</f>
        <v>42</v>
      </c>
      <c r="N7996" s="76" t="str">
        <f t="shared" si="624"/>
        <v>0</v>
      </c>
      <c r="O7996" s="76" t="str">
        <f t="shared" si="620"/>
        <v/>
      </c>
      <c r="P7996" s="75" t="str">
        <f t="shared" si="621"/>
        <v/>
      </c>
      <c r="Q7996" s="77" t="str">
        <f t="shared" si="622"/>
        <v/>
      </c>
      <c r="R7996" s="77" t="str">
        <f t="shared" si="623"/>
        <v/>
      </c>
      <c r="S7996" s="77" t="str">
        <f>IF(O7996="","",IF(OR(VALUE(LEFT(O7996,2))&gt;IF(RIGHT(J7996,1)="M",7,19),AND(OR(LEFT(O7996,2)={"07","19"}),VALUE(RIGHT(O7996,2))&gt;15)),TRUE,FALSE))</f>
        <v/>
      </c>
      <c r="T7996" s="77" t="str">
        <f>IF(O7996="","",IF(OR(VALUE(LEFT(O7996,2))&gt;IF(RIGHT(J7996,1)="M",7,19),AND(OR(LEFT(O7996,2)={"07","19"}),VALUE(RIGHT(O7996,2))&gt;5)),TRUE,FALSE))</f>
        <v/>
      </c>
    </row>
    <row r="7997" spans="12:20" x14ac:dyDescent="0.25">
      <c r="L7997" s="75">
        <f>COUNTIF($B$2:B7997,B7997)</f>
        <v>0</v>
      </c>
      <c r="M7997" s="75">
        <f>COUNTIF($L$2:L7997,4)</f>
        <v>42</v>
      </c>
      <c r="N7997" s="76" t="str">
        <f t="shared" si="624"/>
        <v>0</v>
      </c>
      <c r="O7997" s="76" t="str">
        <f t="shared" si="620"/>
        <v/>
      </c>
      <c r="P7997" s="75" t="str">
        <f t="shared" si="621"/>
        <v/>
      </c>
      <c r="Q7997" s="77" t="str">
        <f t="shared" si="622"/>
        <v/>
      </c>
      <c r="R7997" s="77" t="str">
        <f t="shared" si="623"/>
        <v/>
      </c>
      <c r="S7997" s="77" t="str">
        <f>IF(O7997="","",IF(OR(VALUE(LEFT(O7997,2))&gt;IF(RIGHT(J7997,1)="M",7,19),AND(OR(LEFT(O7997,2)={"07","19"}),VALUE(RIGHT(O7997,2))&gt;15)),TRUE,FALSE))</f>
        <v/>
      </c>
      <c r="T7997" s="77" t="str">
        <f>IF(O7997="","",IF(OR(VALUE(LEFT(O7997,2))&gt;IF(RIGHT(J7997,1)="M",7,19),AND(OR(LEFT(O7997,2)={"07","19"}),VALUE(RIGHT(O7997,2))&gt;5)),TRUE,FALSE))</f>
        <v/>
      </c>
    </row>
    <row r="7998" spans="12:20" x14ac:dyDescent="0.25">
      <c r="L7998" s="75">
        <f>COUNTIF($B$2:B7998,B7998)</f>
        <v>0</v>
      </c>
      <c r="M7998" s="75">
        <f>COUNTIF($L$2:L7998,4)</f>
        <v>42</v>
      </c>
      <c r="N7998" s="76" t="str">
        <f t="shared" si="624"/>
        <v>0</v>
      </c>
      <c r="O7998" s="76" t="str">
        <f t="shared" si="620"/>
        <v/>
      </c>
      <c r="P7998" s="75" t="str">
        <f t="shared" si="621"/>
        <v/>
      </c>
      <c r="Q7998" s="77" t="str">
        <f t="shared" si="622"/>
        <v/>
      </c>
      <c r="R7998" s="77" t="str">
        <f t="shared" si="623"/>
        <v/>
      </c>
      <c r="S7998" s="77" t="str">
        <f>IF(O7998="","",IF(OR(VALUE(LEFT(O7998,2))&gt;IF(RIGHT(J7998,1)="M",7,19),AND(OR(LEFT(O7998,2)={"07","19"}),VALUE(RIGHT(O7998,2))&gt;15)),TRUE,FALSE))</f>
        <v/>
      </c>
      <c r="T7998" s="77" t="str">
        <f>IF(O7998="","",IF(OR(VALUE(LEFT(O7998,2))&gt;IF(RIGHT(J7998,1)="M",7,19),AND(OR(LEFT(O7998,2)={"07","19"}),VALUE(RIGHT(O7998,2))&gt;5)),TRUE,FALSE))</f>
        <v/>
      </c>
    </row>
    <row r="7999" spans="12:20" x14ac:dyDescent="0.25">
      <c r="L7999" s="75">
        <f>COUNTIF($B$2:B7999,B7999)</f>
        <v>0</v>
      </c>
      <c r="M7999" s="75">
        <f>COUNTIF($L$2:L7999,4)</f>
        <v>42</v>
      </c>
      <c r="N7999" s="76" t="str">
        <f t="shared" si="624"/>
        <v>0</v>
      </c>
      <c r="O7999" s="76" t="str">
        <f t="shared" si="620"/>
        <v/>
      </c>
      <c r="P7999" s="75" t="str">
        <f t="shared" si="621"/>
        <v/>
      </c>
      <c r="Q7999" s="77" t="str">
        <f t="shared" si="622"/>
        <v/>
      </c>
      <c r="R7999" s="77" t="str">
        <f t="shared" si="623"/>
        <v/>
      </c>
      <c r="S7999" s="77" t="str">
        <f>IF(O7999="","",IF(OR(VALUE(LEFT(O7999,2))&gt;IF(RIGHT(J7999,1)="M",7,19),AND(OR(LEFT(O7999,2)={"07","19"}),VALUE(RIGHT(O7999,2))&gt;15)),TRUE,FALSE))</f>
        <v/>
      </c>
      <c r="T7999" s="77" t="str">
        <f>IF(O7999="","",IF(OR(VALUE(LEFT(O7999,2))&gt;IF(RIGHT(J7999,1)="M",7,19),AND(OR(LEFT(O7999,2)={"07","19"}),VALUE(RIGHT(O7999,2))&gt;5)),TRUE,FALSE))</f>
        <v/>
      </c>
    </row>
    <row r="8000" spans="12:20" x14ac:dyDescent="0.25">
      <c r="L8000" s="75">
        <f>COUNTIF($B$2:B8000,B8000)</f>
        <v>0</v>
      </c>
      <c r="M8000" s="75">
        <f>COUNTIF($L$2:L8000,4)</f>
        <v>42</v>
      </c>
      <c r="N8000" s="76" t="str">
        <f t="shared" si="624"/>
        <v>0</v>
      </c>
      <c r="O8000" s="76" t="str">
        <f t="shared" si="620"/>
        <v/>
      </c>
      <c r="P8000" s="75" t="str">
        <f t="shared" si="621"/>
        <v/>
      </c>
      <c r="Q8000" s="77" t="str">
        <f t="shared" si="622"/>
        <v/>
      </c>
      <c r="R8000" s="77" t="str">
        <f t="shared" si="623"/>
        <v/>
      </c>
      <c r="S8000" s="77" t="str">
        <f>IF(O8000="","",IF(OR(VALUE(LEFT(O8000,2))&gt;IF(RIGHT(J8000,1)="M",7,19),AND(OR(LEFT(O8000,2)={"07","19"}),VALUE(RIGHT(O8000,2))&gt;15)),TRUE,FALSE))</f>
        <v/>
      </c>
      <c r="T8000" s="77" t="str">
        <f>IF(O8000="","",IF(OR(VALUE(LEFT(O8000,2))&gt;IF(RIGHT(J8000,1)="M",7,19),AND(OR(LEFT(O8000,2)={"07","19"}),VALUE(RIGHT(O8000,2))&gt;5)),TRUE,FALSE))</f>
        <v/>
      </c>
    </row>
    <row r="8001" spans="12:20" x14ac:dyDescent="0.25">
      <c r="L8001" s="75">
        <f>COUNTIF($B$2:B8001,B8001)</f>
        <v>0</v>
      </c>
      <c r="M8001" s="75">
        <f>COUNTIF($L$2:L8001,4)</f>
        <v>42</v>
      </c>
      <c r="N8001" s="76" t="str">
        <f t="shared" si="624"/>
        <v>0</v>
      </c>
      <c r="O8001" s="76" t="str">
        <f t="shared" si="620"/>
        <v/>
      </c>
      <c r="P8001" s="75" t="str">
        <f t="shared" si="621"/>
        <v/>
      </c>
      <c r="Q8001" s="77" t="str">
        <f t="shared" si="622"/>
        <v/>
      </c>
      <c r="R8001" s="77" t="str">
        <f t="shared" si="623"/>
        <v/>
      </c>
      <c r="S8001" s="77" t="str">
        <f>IF(O8001="","",IF(OR(VALUE(LEFT(O8001,2))&gt;IF(RIGHT(J8001,1)="M",7,19),AND(OR(LEFT(O8001,2)={"07","19"}),VALUE(RIGHT(O8001,2))&gt;15)),TRUE,FALSE))</f>
        <v/>
      </c>
      <c r="T8001" s="77" t="str">
        <f>IF(O8001="","",IF(OR(VALUE(LEFT(O8001,2))&gt;IF(RIGHT(J8001,1)="M",7,19),AND(OR(LEFT(O8001,2)={"07","19"}),VALUE(RIGHT(O8001,2))&gt;5)),TRUE,FALSE))</f>
        <v/>
      </c>
    </row>
    <row r="8002" spans="12:20" x14ac:dyDescent="0.25">
      <c r="L8002" s="75">
        <f>COUNTIF($B$2:B8002,B8002)</f>
        <v>0</v>
      </c>
      <c r="M8002" s="75">
        <f>COUNTIF($L$2:L8002,4)</f>
        <v>42</v>
      </c>
      <c r="N8002" s="76" t="str">
        <f t="shared" si="624"/>
        <v>0</v>
      </c>
      <c r="O8002" s="76" t="str">
        <f t="shared" ref="O8002:O8065" si="625">TRIM(SUBSTITUTE(SUBSTITUTE(D8002,"+",""),"_",""))</f>
        <v/>
      </c>
      <c r="P8002" s="75" t="str">
        <f t="shared" ref="P8002:P8065" si="626">TRIM(SUBSTITUTE(SUBSTITUTE(E8002,"+",""),"_",""))</f>
        <v/>
      </c>
      <c r="Q8002" s="77" t="str">
        <f t="shared" ref="Q8002:Q8065" si="627">IFERROR(IF(RIGHT(P8002,2)&lt;RIGHT(O8002,2),IF(P8002&lt;O8002,P8002+2360-O8002,P8002-40-O8002),IF(P8002&lt;O8002,P8002+2400-O8002,P8002-O8002)),"")</f>
        <v/>
      </c>
      <c r="R8002" s="77" t="str">
        <f t="shared" ref="R8002:R8065" si="628">IFERROR(ROUNDDOWN(Q8002/100,0),"")</f>
        <v/>
      </c>
      <c r="S8002" s="77" t="str">
        <f>IF(O8002="","",IF(OR(VALUE(LEFT(O8002,2))&gt;IF(RIGHT(J8002,1)="M",7,19),AND(OR(LEFT(O8002,2)={"07","19"}),VALUE(RIGHT(O8002,2))&gt;15)),TRUE,FALSE))</f>
        <v/>
      </c>
      <c r="T8002" s="77" t="str">
        <f>IF(O8002="","",IF(OR(VALUE(LEFT(O8002,2))&gt;IF(RIGHT(J8002,1)="M",7,19),AND(OR(LEFT(O8002,2)={"07","19"}),VALUE(RIGHT(O8002,2))&gt;5)),TRUE,FALSE))</f>
        <v/>
      </c>
    </row>
    <row r="8003" spans="12:20" x14ac:dyDescent="0.25">
      <c r="L8003" s="75">
        <f>COUNTIF($B$2:B8003,B8003)</f>
        <v>0</v>
      </c>
      <c r="M8003" s="75">
        <f>COUNTIF($L$2:L8003,4)</f>
        <v>42</v>
      </c>
      <c r="N8003" s="76" t="str">
        <f t="shared" ref="N8003:N8066" si="629">A8003&amp;DAY(C8003)</f>
        <v>0</v>
      </c>
      <c r="O8003" s="76" t="str">
        <f t="shared" si="625"/>
        <v/>
      </c>
      <c r="P8003" s="75" t="str">
        <f t="shared" si="626"/>
        <v/>
      </c>
      <c r="Q8003" s="77" t="str">
        <f t="shared" si="627"/>
        <v/>
      </c>
      <c r="R8003" s="77" t="str">
        <f t="shared" si="628"/>
        <v/>
      </c>
      <c r="S8003" s="77" t="str">
        <f>IF(O8003="","",IF(OR(VALUE(LEFT(O8003,2))&gt;IF(RIGHT(J8003,1)="M",7,19),AND(OR(LEFT(O8003,2)={"07","19"}),VALUE(RIGHT(O8003,2))&gt;15)),TRUE,FALSE))</f>
        <v/>
      </c>
      <c r="T8003" s="77" t="str">
        <f>IF(O8003="","",IF(OR(VALUE(LEFT(O8003,2))&gt;IF(RIGHT(J8003,1)="M",7,19),AND(OR(LEFT(O8003,2)={"07","19"}),VALUE(RIGHT(O8003,2))&gt;5)),TRUE,FALSE))</f>
        <v/>
      </c>
    </row>
    <row r="8004" spans="12:20" x14ac:dyDescent="0.25">
      <c r="L8004" s="75">
        <f>COUNTIF($B$2:B8004,B8004)</f>
        <v>0</v>
      </c>
      <c r="M8004" s="75">
        <f>COUNTIF($L$2:L8004,4)</f>
        <v>42</v>
      </c>
      <c r="N8004" s="76" t="str">
        <f t="shared" si="629"/>
        <v>0</v>
      </c>
      <c r="O8004" s="76" t="str">
        <f t="shared" si="625"/>
        <v/>
      </c>
      <c r="P8004" s="75" t="str">
        <f t="shared" si="626"/>
        <v/>
      </c>
      <c r="Q8004" s="77" t="str">
        <f t="shared" si="627"/>
        <v/>
      </c>
      <c r="R8004" s="77" t="str">
        <f t="shared" si="628"/>
        <v/>
      </c>
      <c r="S8004" s="77" t="str">
        <f>IF(O8004="","",IF(OR(VALUE(LEFT(O8004,2))&gt;IF(RIGHT(J8004,1)="M",7,19),AND(OR(LEFT(O8004,2)={"07","19"}),VALUE(RIGHT(O8004,2))&gt;15)),TRUE,FALSE))</f>
        <v/>
      </c>
      <c r="T8004" s="77" t="str">
        <f>IF(O8004="","",IF(OR(VALUE(LEFT(O8004,2))&gt;IF(RIGHT(J8004,1)="M",7,19),AND(OR(LEFT(O8004,2)={"07","19"}),VALUE(RIGHT(O8004,2))&gt;5)),TRUE,FALSE))</f>
        <v/>
      </c>
    </row>
    <row r="8005" spans="12:20" x14ac:dyDescent="0.25">
      <c r="L8005" s="75">
        <f>COUNTIF($B$2:B8005,B8005)</f>
        <v>0</v>
      </c>
      <c r="M8005" s="75">
        <f>COUNTIF($L$2:L8005,4)</f>
        <v>42</v>
      </c>
      <c r="N8005" s="76" t="str">
        <f t="shared" si="629"/>
        <v>0</v>
      </c>
      <c r="O8005" s="76" t="str">
        <f t="shared" si="625"/>
        <v/>
      </c>
      <c r="P8005" s="75" t="str">
        <f t="shared" si="626"/>
        <v/>
      </c>
      <c r="Q8005" s="77" t="str">
        <f t="shared" si="627"/>
        <v/>
      </c>
      <c r="R8005" s="77" t="str">
        <f t="shared" si="628"/>
        <v/>
      </c>
      <c r="S8005" s="77" t="str">
        <f>IF(O8005="","",IF(OR(VALUE(LEFT(O8005,2))&gt;IF(RIGHT(J8005,1)="M",7,19),AND(OR(LEFT(O8005,2)={"07","19"}),VALUE(RIGHT(O8005,2))&gt;15)),TRUE,FALSE))</f>
        <v/>
      </c>
      <c r="T8005" s="77" t="str">
        <f>IF(O8005="","",IF(OR(VALUE(LEFT(O8005,2))&gt;IF(RIGHT(J8005,1)="M",7,19),AND(OR(LEFT(O8005,2)={"07","19"}),VALUE(RIGHT(O8005,2))&gt;5)),TRUE,FALSE))</f>
        <v/>
      </c>
    </row>
    <row r="8006" spans="12:20" x14ac:dyDescent="0.25">
      <c r="L8006" s="75">
        <f>COUNTIF($B$2:B8006,B8006)</f>
        <v>0</v>
      </c>
      <c r="M8006" s="75">
        <f>COUNTIF($L$2:L8006,4)</f>
        <v>42</v>
      </c>
      <c r="N8006" s="76" t="str">
        <f t="shared" si="629"/>
        <v>0</v>
      </c>
      <c r="O8006" s="76" t="str">
        <f t="shared" si="625"/>
        <v/>
      </c>
      <c r="P8006" s="75" t="str">
        <f t="shared" si="626"/>
        <v/>
      </c>
      <c r="Q8006" s="77" t="str">
        <f t="shared" si="627"/>
        <v/>
      </c>
      <c r="R8006" s="77" t="str">
        <f t="shared" si="628"/>
        <v/>
      </c>
      <c r="S8006" s="77" t="str">
        <f>IF(O8006="","",IF(OR(VALUE(LEFT(O8006,2))&gt;IF(RIGHT(J8006,1)="M",7,19),AND(OR(LEFT(O8006,2)={"07","19"}),VALUE(RIGHT(O8006,2))&gt;15)),TRUE,FALSE))</f>
        <v/>
      </c>
      <c r="T8006" s="77" t="str">
        <f>IF(O8006="","",IF(OR(VALUE(LEFT(O8006,2))&gt;IF(RIGHT(J8006,1)="M",7,19),AND(OR(LEFT(O8006,2)={"07","19"}),VALUE(RIGHT(O8006,2))&gt;5)),TRUE,FALSE))</f>
        <v/>
      </c>
    </row>
    <row r="8007" spans="12:20" x14ac:dyDescent="0.25">
      <c r="L8007" s="75">
        <f>COUNTIF($B$2:B8007,B8007)</f>
        <v>0</v>
      </c>
      <c r="M8007" s="75">
        <f>COUNTIF($L$2:L8007,4)</f>
        <v>42</v>
      </c>
      <c r="N8007" s="76" t="str">
        <f t="shared" si="629"/>
        <v>0</v>
      </c>
      <c r="O8007" s="76" t="str">
        <f t="shared" si="625"/>
        <v/>
      </c>
      <c r="P8007" s="75" t="str">
        <f t="shared" si="626"/>
        <v/>
      </c>
      <c r="Q8007" s="77" t="str">
        <f t="shared" si="627"/>
        <v/>
      </c>
      <c r="R8007" s="77" t="str">
        <f t="shared" si="628"/>
        <v/>
      </c>
      <c r="S8007" s="77" t="str">
        <f>IF(O8007="","",IF(OR(VALUE(LEFT(O8007,2))&gt;IF(RIGHT(J8007,1)="M",7,19),AND(OR(LEFT(O8007,2)={"07","19"}),VALUE(RIGHT(O8007,2))&gt;15)),TRUE,FALSE))</f>
        <v/>
      </c>
      <c r="T8007" s="77" t="str">
        <f>IF(O8007="","",IF(OR(VALUE(LEFT(O8007,2))&gt;IF(RIGHT(J8007,1)="M",7,19),AND(OR(LEFT(O8007,2)={"07","19"}),VALUE(RIGHT(O8007,2))&gt;5)),TRUE,FALSE))</f>
        <v/>
      </c>
    </row>
    <row r="8008" spans="12:20" x14ac:dyDescent="0.25">
      <c r="L8008" s="75">
        <f>COUNTIF($B$2:B8008,B8008)</f>
        <v>0</v>
      </c>
      <c r="M8008" s="75">
        <f>COUNTIF($L$2:L8008,4)</f>
        <v>42</v>
      </c>
      <c r="N8008" s="76" t="str">
        <f t="shared" si="629"/>
        <v>0</v>
      </c>
      <c r="O8008" s="76" t="str">
        <f t="shared" si="625"/>
        <v/>
      </c>
      <c r="P8008" s="75" t="str">
        <f t="shared" si="626"/>
        <v/>
      </c>
      <c r="Q8008" s="77" t="str">
        <f t="shared" si="627"/>
        <v/>
      </c>
      <c r="R8008" s="77" t="str">
        <f t="shared" si="628"/>
        <v/>
      </c>
      <c r="S8008" s="77" t="str">
        <f>IF(O8008="","",IF(OR(VALUE(LEFT(O8008,2))&gt;IF(RIGHT(J8008,1)="M",7,19),AND(OR(LEFT(O8008,2)={"07","19"}),VALUE(RIGHT(O8008,2))&gt;15)),TRUE,FALSE))</f>
        <v/>
      </c>
      <c r="T8008" s="77" t="str">
        <f>IF(O8008="","",IF(OR(VALUE(LEFT(O8008,2))&gt;IF(RIGHT(J8008,1)="M",7,19),AND(OR(LEFT(O8008,2)={"07","19"}),VALUE(RIGHT(O8008,2))&gt;5)),TRUE,FALSE))</f>
        <v/>
      </c>
    </row>
    <row r="8009" spans="12:20" x14ac:dyDescent="0.25">
      <c r="L8009" s="75">
        <f>COUNTIF($B$2:B8009,B8009)</f>
        <v>0</v>
      </c>
      <c r="M8009" s="75">
        <f>COUNTIF($L$2:L8009,4)</f>
        <v>42</v>
      </c>
      <c r="N8009" s="76" t="str">
        <f t="shared" si="629"/>
        <v>0</v>
      </c>
      <c r="O8009" s="76" t="str">
        <f t="shared" si="625"/>
        <v/>
      </c>
      <c r="P8009" s="75" t="str">
        <f t="shared" si="626"/>
        <v/>
      </c>
      <c r="Q8009" s="77" t="str">
        <f t="shared" si="627"/>
        <v/>
      </c>
      <c r="R8009" s="77" t="str">
        <f t="shared" si="628"/>
        <v/>
      </c>
      <c r="S8009" s="77" t="str">
        <f>IF(O8009="","",IF(OR(VALUE(LEFT(O8009,2))&gt;IF(RIGHT(J8009,1)="M",7,19),AND(OR(LEFT(O8009,2)={"07","19"}),VALUE(RIGHT(O8009,2))&gt;15)),TRUE,FALSE))</f>
        <v/>
      </c>
      <c r="T8009" s="77" t="str">
        <f>IF(O8009="","",IF(OR(VALUE(LEFT(O8009,2))&gt;IF(RIGHT(J8009,1)="M",7,19),AND(OR(LEFT(O8009,2)={"07","19"}),VALUE(RIGHT(O8009,2))&gt;5)),TRUE,FALSE))</f>
        <v/>
      </c>
    </row>
    <row r="8010" spans="12:20" x14ac:dyDescent="0.25">
      <c r="L8010" s="75">
        <f>COUNTIF($B$2:B8010,B8010)</f>
        <v>0</v>
      </c>
      <c r="M8010" s="75">
        <f>COUNTIF($L$2:L8010,4)</f>
        <v>42</v>
      </c>
      <c r="N8010" s="76" t="str">
        <f t="shared" si="629"/>
        <v>0</v>
      </c>
      <c r="O8010" s="76" t="str">
        <f t="shared" si="625"/>
        <v/>
      </c>
      <c r="P8010" s="75" t="str">
        <f t="shared" si="626"/>
        <v/>
      </c>
      <c r="Q8010" s="77" t="str">
        <f t="shared" si="627"/>
        <v/>
      </c>
      <c r="R8010" s="77" t="str">
        <f t="shared" si="628"/>
        <v/>
      </c>
      <c r="S8010" s="77" t="str">
        <f>IF(O8010="","",IF(OR(VALUE(LEFT(O8010,2))&gt;IF(RIGHT(J8010,1)="M",7,19),AND(OR(LEFT(O8010,2)={"07","19"}),VALUE(RIGHT(O8010,2))&gt;15)),TRUE,FALSE))</f>
        <v/>
      </c>
      <c r="T8010" s="77" t="str">
        <f>IF(O8010="","",IF(OR(VALUE(LEFT(O8010,2))&gt;IF(RIGHT(J8010,1)="M",7,19),AND(OR(LEFT(O8010,2)={"07","19"}),VALUE(RIGHT(O8010,2))&gt;5)),TRUE,FALSE))</f>
        <v/>
      </c>
    </row>
    <row r="8011" spans="12:20" x14ac:dyDescent="0.25">
      <c r="L8011" s="75">
        <f>COUNTIF($B$2:B8011,B8011)</f>
        <v>0</v>
      </c>
      <c r="M8011" s="75">
        <f>COUNTIF($L$2:L8011,4)</f>
        <v>42</v>
      </c>
      <c r="N8011" s="76" t="str">
        <f t="shared" si="629"/>
        <v>0</v>
      </c>
      <c r="O8011" s="76" t="str">
        <f t="shared" si="625"/>
        <v/>
      </c>
      <c r="P8011" s="75" t="str">
        <f t="shared" si="626"/>
        <v/>
      </c>
      <c r="Q8011" s="77" t="str">
        <f t="shared" si="627"/>
        <v/>
      </c>
      <c r="R8011" s="77" t="str">
        <f t="shared" si="628"/>
        <v/>
      </c>
      <c r="S8011" s="77" t="str">
        <f>IF(O8011="","",IF(OR(VALUE(LEFT(O8011,2))&gt;IF(RIGHT(J8011,1)="M",7,19),AND(OR(LEFT(O8011,2)={"07","19"}),VALUE(RIGHT(O8011,2))&gt;15)),TRUE,FALSE))</f>
        <v/>
      </c>
      <c r="T8011" s="77" t="str">
        <f>IF(O8011="","",IF(OR(VALUE(LEFT(O8011,2))&gt;IF(RIGHT(J8011,1)="M",7,19),AND(OR(LEFT(O8011,2)={"07","19"}),VALUE(RIGHT(O8011,2))&gt;5)),TRUE,FALSE))</f>
        <v/>
      </c>
    </row>
    <row r="8012" spans="12:20" x14ac:dyDescent="0.25">
      <c r="L8012" s="75">
        <f>COUNTIF($B$2:B8012,B8012)</f>
        <v>0</v>
      </c>
      <c r="M8012" s="75">
        <f>COUNTIF($L$2:L8012,4)</f>
        <v>42</v>
      </c>
      <c r="N8012" s="76" t="str">
        <f t="shared" si="629"/>
        <v>0</v>
      </c>
      <c r="O8012" s="76" t="str">
        <f t="shared" si="625"/>
        <v/>
      </c>
      <c r="P8012" s="75" t="str">
        <f t="shared" si="626"/>
        <v/>
      </c>
      <c r="Q8012" s="77" t="str">
        <f t="shared" si="627"/>
        <v/>
      </c>
      <c r="R8012" s="77" t="str">
        <f t="shared" si="628"/>
        <v/>
      </c>
      <c r="S8012" s="77" t="str">
        <f>IF(O8012="","",IF(OR(VALUE(LEFT(O8012,2))&gt;IF(RIGHT(J8012,1)="M",7,19),AND(OR(LEFT(O8012,2)={"07","19"}),VALUE(RIGHT(O8012,2))&gt;15)),TRUE,FALSE))</f>
        <v/>
      </c>
      <c r="T8012" s="77" t="str">
        <f>IF(O8012="","",IF(OR(VALUE(LEFT(O8012,2))&gt;IF(RIGHT(J8012,1)="M",7,19),AND(OR(LEFT(O8012,2)={"07","19"}),VALUE(RIGHT(O8012,2))&gt;5)),TRUE,FALSE))</f>
        <v/>
      </c>
    </row>
    <row r="8013" spans="12:20" x14ac:dyDescent="0.25">
      <c r="L8013" s="75">
        <f>COUNTIF($B$2:B8013,B8013)</f>
        <v>0</v>
      </c>
      <c r="M8013" s="75">
        <f>COUNTIF($L$2:L8013,4)</f>
        <v>42</v>
      </c>
      <c r="N8013" s="76" t="str">
        <f t="shared" si="629"/>
        <v>0</v>
      </c>
      <c r="O8013" s="76" t="str">
        <f t="shared" si="625"/>
        <v/>
      </c>
      <c r="P8013" s="75" t="str">
        <f t="shared" si="626"/>
        <v/>
      </c>
      <c r="Q8013" s="77" t="str">
        <f t="shared" si="627"/>
        <v/>
      </c>
      <c r="R8013" s="77" t="str">
        <f t="shared" si="628"/>
        <v/>
      </c>
      <c r="S8013" s="77" t="str">
        <f>IF(O8013="","",IF(OR(VALUE(LEFT(O8013,2))&gt;IF(RIGHT(J8013,1)="M",7,19),AND(OR(LEFT(O8013,2)={"07","19"}),VALUE(RIGHT(O8013,2))&gt;15)),TRUE,FALSE))</f>
        <v/>
      </c>
      <c r="T8013" s="77" t="str">
        <f>IF(O8013="","",IF(OR(VALUE(LEFT(O8013,2))&gt;IF(RIGHT(J8013,1)="M",7,19),AND(OR(LEFT(O8013,2)={"07","19"}),VALUE(RIGHT(O8013,2))&gt;5)),TRUE,FALSE))</f>
        <v/>
      </c>
    </row>
    <row r="8014" spans="12:20" x14ac:dyDescent="0.25">
      <c r="L8014" s="75">
        <f>COUNTIF($B$2:B8014,B8014)</f>
        <v>0</v>
      </c>
      <c r="M8014" s="75">
        <f>COUNTIF($L$2:L8014,4)</f>
        <v>42</v>
      </c>
      <c r="N8014" s="76" t="str">
        <f t="shared" si="629"/>
        <v>0</v>
      </c>
      <c r="O8014" s="76" t="str">
        <f t="shared" si="625"/>
        <v/>
      </c>
      <c r="P8014" s="75" t="str">
        <f t="shared" si="626"/>
        <v/>
      </c>
      <c r="Q8014" s="77" t="str">
        <f t="shared" si="627"/>
        <v/>
      </c>
      <c r="R8014" s="77" t="str">
        <f t="shared" si="628"/>
        <v/>
      </c>
      <c r="S8014" s="77" t="str">
        <f>IF(O8014="","",IF(OR(VALUE(LEFT(O8014,2))&gt;IF(RIGHT(J8014,1)="M",7,19),AND(OR(LEFT(O8014,2)={"07","19"}),VALUE(RIGHT(O8014,2))&gt;15)),TRUE,FALSE))</f>
        <v/>
      </c>
      <c r="T8014" s="77" t="str">
        <f>IF(O8014="","",IF(OR(VALUE(LEFT(O8014,2))&gt;IF(RIGHT(J8014,1)="M",7,19),AND(OR(LEFT(O8014,2)={"07","19"}),VALUE(RIGHT(O8014,2))&gt;5)),TRUE,FALSE))</f>
        <v/>
      </c>
    </row>
    <row r="8015" spans="12:20" x14ac:dyDescent="0.25">
      <c r="L8015" s="75">
        <f>COUNTIF($B$2:B8015,B8015)</f>
        <v>0</v>
      </c>
      <c r="M8015" s="75">
        <f>COUNTIF($L$2:L8015,4)</f>
        <v>42</v>
      </c>
      <c r="N8015" s="76" t="str">
        <f t="shared" si="629"/>
        <v>0</v>
      </c>
      <c r="O8015" s="76" t="str">
        <f t="shared" si="625"/>
        <v/>
      </c>
      <c r="P8015" s="75" t="str">
        <f t="shared" si="626"/>
        <v/>
      </c>
      <c r="Q8015" s="77" t="str">
        <f t="shared" si="627"/>
        <v/>
      </c>
      <c r="R8015" s="77" t="str">
        <f t="shared" si="628"/>
        <v/>
      </c>
      <c r="S8015" s="77" t="str">
        <f>IF(O8015="","",IF(OR(VALUE(LEFT(O8015,2))&gt;IF(RIGHT(J8015,1)="M",7,19),AND(OR(LEFT(O8015,2)={"07","19"}),VALUE(RIGHT(O8015,2))&gt;15)),TRUE,FALSE))</f>
        <v/>
      </c>
      <c r="T8015" s="77" t="str">
        <f>IF(O8015="","",IF(OR(VALUE(LEFT(O8015,2))&gt;IF(RIGHT(J8015,1)="M",7,19),AND(OR(LEFT(O8015,2)={"07","19"}),VALUE(RIGHT(O8015,2))&gt;5)),TRUE,FALSE))</f>
        <v/>
      </c>
    </row>
    <row r="8016" spans="12:20" x14ac:dyDescent="0.25">
      <c r="L8016" s="75">
        <f>COUNTIF($B$2:B8016,B8016)</f>
        <v>0</v>
      </c>
      <c r="M8016" s="75">
        <f>COUNTIF($L$2:L8016,4)</f>
        <v>42</v>
      </c>
      <c r="N8016" s="76" t="str">
        <f t="shared" si="629"/>
        <v>0</v>
      </c>
      <c r="O8016" s="76" t="str">
        <f t="shared" si="625"/>
        <v/>
      </c>
      <c r="P8016" s="75" t="str">
        <f t="shared" si="626"/>
        <v/>
      </c>
      <c r="Q8016" s="77" t="str">
        <f t="shared" si="627"/>
        <v/>
      </c>
      <c r="R8016" s="77" t="str">
        <f t="shared" si="628"/>
        <v/>
      </c>
      <c r="S8016" s="77" t="str">
        <f>IF(O8016="","",IF(OR(VALUE(LEFT(O8016,2))&gt;IF(RIGHT(J8016,1)="M",7,19),AND(OR(LEFT(O8016,2)={"07","19"}),VALUE(RIGHT(O8016,2))&gt;15)),TRUE,FALSE))</f>
        <v/>
      </c>
      <c r="T8016" s="77" t="str">
        <f>IF(O8016="","",IF(OR(VALUE(LEFT(O8016,2))&gt;IF(RIGHT(J8016,1)="M",7,19),AND(OR(LEFT(O8016,2)={"07","19"}),VALUE(RIGHT(O8016,2))&gt;5)),TRUE,FALSE))</f>
        <v/>
      </c>
    </row>
    <row r="8017" spans="12:20" x14ac:dyDescent="0.25">
      <c r="L8017" s="75">
        <f>COUNTIF($B$2:B8017,B8017)</f>
        <v>0</v>
      </c>
      <c r="M8017" s="75">
        <f>COUNTIF($L$2:L8017,4)</f>
        <v>42</v>
      </c>
      <c r="N8017" s="76" t="str">
        <f t="shared" si="629"/>
        <v>0</v>
      </c>
      <c r="O8017" s="76" t="str">
        <f t="shared" si="625"/>
        <v/>
      </c>
      <c r="P8017" s="75" t="str">
        <f t="shared" si="626"/>
        <v/>
      </c>
      <c r="Q8017" s="77" t="str">
        <f t="shared" si="627"/>
        <v/>
      </c>
      <c r="R8017" s="77" t="str">
        <f t="shared" si="628"/>
        <v/>
      </c>
      <c r="S8017" s="77" t="str">
        <f>IF(O8017="","",IF(OR(VALUE(LEFT(O8017,2))&gt;IF(RIGHT(J8017,1)="M",7,19),AND(OR(LEFT(O8017,2)={"07","19"}),VALUE(RIGHT(O8017,2))&gt;15)),TRUE,FALSE))</f>
        <v/>
      </c>
      <c r="T8017" s="77" t="str">
        <f>IF(O8017="","",IF(OR(VALUE(LEFT(O8017,2))&gt;IF(RIGHT(J8017,1)="M",7,19),AND(OR(LEFT(O8017,2)={"07","19"}),VALUE(RIGHT(O8017,2))&gt;5)),TRUE,FALSE))</f>
        <v/>
      </c>
    </row>
    <row r="8018" spans="12:20" x14ac:dyDescent="0.25">
      <c r="L8018" s="75">
        <f>COUNTIF($B$2:B8018,B8018)</f>
        <v>0</v>
      </c>
      <c r="M8018" s="75">
        <f>COUNTIF($L$2:L8018,4)</f>
        <v>42</v>
      </c>
      <c r="N8018" s="76" t="str">
        <f t="shared" si="629"/>
        <v>0</v>
      </c>
      <c r="O8018" s="76" t="str">
        <f t="shared" si="625"/>
        <v/>
      </c>
      <c r="P8018" s="75" t="str">
        <f t="shared" si="626"/>
        <v/>
      </c>
      <c r="Q8018" s="77" t="str">
        <f t="shared" si="627"/>
        <v/>
      </c>
      <c r="R8018" s="77" t="str">
        <f t="shared" si="628"/>
        <v/>
      </c>
      <c r="S8018" s="77" t="str">
        <f>IF(O8018="","",IF(OR(VALUE(LEFT(O8018,2))&gt;IF(RIGHT(J8018,1)="M",7,19),AND(OR(LEFT(O8018,2)={"07","19"}),VALUE(RIGHT(O8018,2))&gt;15)),TRUE,FALSE))</f>
        <v/>
      </c>
      <c r="T8018" s="77" t="str">
        <f>IF(O8018="","",IF(OR(VALUE(LEFT(O8018,2))&gt;IF(RIGHT(J8018,1)="M",7,19),AND(OR(LEFT(O8018,2)={"07","19"}),VALUE(RIGHT(O8018,2))&gt;5)),TRUE,FALSE))</f>
        <v/>
      </c>
    </row>
    <row r="8019" spans="12:20" x14ac:dyDescent="0.25">
      <c r="L8019" s="75">
        <f>COUNTIF($B$2:B8019,B8019)</f>
        <v>0</v>
      </c>
      <c r="M8019" s="75">
        <f>COUNTIF($L$2:L8019,4)</f>
        <v>42</v>
      </c>
      <c r="N8019" s="76" t="str">
        <f t="shared" si="629"/>
        <v>0</v>
      </c>
      <c r="O8019" s="76" t="str">
        <f t="shared" si="625"/>
        <v/>
      </c>
      <c r="P8019" s="75" t="str">
        <f t="shared" si="626"/>
        <v/>
      </c>
      <c r="Q8019" s="77" t="str">
        <f t="shared" si="627"/>
        <v/>
      </c>
      <c r="R8019" s="77" t="str">
        <f t="shared" si="628"/>
        <v/>
      </c>
      <c r="S8019" s="77" t="str">
        <f>IF(O8019="","",IF(OR(VALUE(LEFT(O8019,2))&gt;IF(RIGHT(J8019,1)="M",7,19),AND(OR(LEFT(O8019,2)={"07","19"}),VALUE(RIGHT(O8019,2))&gt;15)),TRUE,FALSE))</f>
        <v/>
      </c>
      <c r="T8019" s="77" t="str">
        <f>IF(O8019="","",IF(OR(VALUE(LEFT(O8019,2))&gt;IF(RIGHT(J8019,1)="M",7,19),AND(OR(LEFT(O8019,2)={"07","19"}),VALUE(RIGHT(O8019,2))&gt;5)),TRUE,FALSE))</f>
        <v/>
      </c>
    </row>
    <row r="8020" spans="12:20" x14ac:dyDescent="0.25">
      <c r="L8020" s="75">
        <f>COUNTIF($B$2:B8020,B8020)</f>
        <v>0</v>
      </c>
      <c r="M8020" s="75">
        <f>COUNTIF($L$2:L8020,4)</f>
        <v>42</v>
      </c>
      <c r="N8020" s="76" t="str">
        <f t="shared" si="629"/>
        <v>0</v>
      </c>
      <c r="O8020" s="76" t="str">
        <f t="shared" si="625"/>
        <v/>
      </c>
      <c r="P8020" s="75" t="str">
        <f t="shared" si="626"/>
        <v/>
      </c>
      <c r="Q8020" s="77" t="str">
        <f t="shared" si="627"/>
        <v/>
      </c>
      <c r="R8020" s="77" t="str">
        <f t="shared" si="628"/>
        <v/>
      </c>
      <c r="S8020" s="77" t="str">
        <f>IF(O8020="","",IF(OR(VALUE(LEFT(O8020,2))&gt;IF(RIGHT(J8020,1)="M",7,19),AND(OR(LEFT(O8020,2)={"07","19"}),VALUE(RIGHT(O8020,2))&gt;15)),TRUE,FALSE))</f>
        <v/>
      </c>
      <c r="T8020" s="77" t="str">
        <f>IF(O8020="","",IF(OR(VALUE(LEFT(O8020,2))&gt;IF(RIGHT(J8020,1)="M",7,19),AND(OR(LEFT(O8020,2)={"07","19"}),VALUE(RIGHT(O8020,2))&gt;5)),TRUE,FALSE))</f>
        <v/>
      </c>
    </row>
    <row r="8021" spans="12:20" x14ac:dyDescent="0.25">
      <c r="L8021" s="75">
        <f>COUNTIF($B$2:B8021,B8021)</f>
        <v>0</v>
      </c>
      <c r="M8021" s="75">
        <f>COUNTIF($L$2:L8021,4)</f>
        <v>42</v>
      </c>
      <c r="N8021" s="76" t="str">
        <f t="shared" si="629"/>
        <v>0</v>
      </c>
      <c r="O8021" s="76" t="str">
        <f t="shared" si="625"/>
        <v/>
      </c>
      <c r="P8021" s="75" t="str">
        <f t="shared" si="626"/>
        <v/>
      </c>
      <c r="Q8021" s="77" t="str">
        <f t="shared" si="627"/>
        <v/>
      </c>
      <c r="R8021" s="77" t="str">
        <f t="shared" si="628"/>
        <v/>
      </c>
      <c r="S8021" s="77" t="str">
        <f>IF(O8021="","",IF(OR(VALUE(LEFT(O8021,2))&gt;IF(RIGHT(J8021,1)="M",7,19),AND(OR(LEFT(O8021,2)={"07","19"}),VALUE(RIGHT(O8021,2))&gt;15)),TRUE,FALSE))</f>
        <v/>
      </c>
      <c r="T8021" s="77" t="str">
        <f>IF(O8021="","",IF(OR(VALUE(LEFT(O8021,2))&gt;IF(RIGHT(J8021,1)="M",7,19),AND(OR(LEFT(O8021,2)={"07","19"}),VALUE(RIGHT(O8021,2))&gt;5)),TRUE,FALSE))</f>
        <v/>
      </c>
    </row>
    <row r="8022" spans="12:20" x14ac:dyDescent="0.25">
      <c r="L8022" s="75">
        <f>COUNTIF($B$2:B8022,B8022)</f>
        <v>0</v>
      </c>
      <c r="M8022" s="75">
        <f>COUNTIF($L$2:L8022,4)</f>
        <v>42</v>
      </c>
      <c r="N8022" s="76" t="str">
        <f t="shared" si="629"/>
        <v>0</v>
      </c>
      <c r="O8022" s="76" t="str">
        <f t="shared" si="625"/>
        <v/>
      </c>
      <c r="P8022" s="75" t="str">
        <f t="shared" si="626"/>
        <v/>
      </c>
      <c r="Q8022" s="77" t="str">
        <f t="shared" si="627"/>
        <v/>
      </c>
      <c r="R8022" s="77" t="str">
        <f t="shared" si="628"/>
        <v/>
      </c>
      <c r="S8022" s="77" t="str">
        <f>IF(O8022="","",IF(OR(VALUE(LEFT(O8022,2))&gt;IF(RIGHT(J8022,1)="M",7,19),AND(OR(LEFT(O8022,2)={"07","19"}),VALUE(RIGHT(O8022,2))&gt;15)),TRUE,FALSE))</f>
        <v/>
      </c>
      <c r="T8022" s="77" t="str">
        <f>IF(O8022="","",IF(OR(VALUE(LEFT(O8022,2))&gt;IF(RIGHT(J8022,1)="M",7,19),AND(OR(LEFT(O8022,2)={"07","19"}),VALUE(RIGHT(O8022,2))&gt;5)),TRUE,FALSE))</f>
        <v/>
      </c>
    </row>
    <row r="8023" spans="12:20" x14ac:dyDescent="0.25">
      <c r="L8023" s="75">
        <f>COUNTIF($B$2:B8023,B8023)</f>
        <v>0</v>
      </c>
      <c r="M8023" s="75">
        <f>COUNTIF($L$2:L8023,4)</f>
        <v>42</v>
      </c>
      <c r="N8023" s="76" t="str">
        <f t="shared" si="629"/>
        <v>0</v>
      </c>
      <c r="O8023" s="76" t="str">
        <f t="shared" si="625"/>
        <v/>
      </c>
      <c r="P8023" s="75" t="str">
        <f t="shared" si="626"/>
        <v/>
      </c>
      <c r="Q8023" s="77" t="str">
        <f t="shared" si="627"/>
        <v/>
      </c>
      <c r="R8023" s="77" t="str">
        <f t="shared" si="628"/>
        <v/>
      </c>
      <c r="S8023" s="77" t="str">
        <f>IF(O8023="","",IF(OR(VALUE(LEFT(O8023,2))&gt;IF(RIGHT(J8023,1)="M",7,19),AND(OR(LEFT(O8023,2)={"07","19"}),VALUE(RIGHT(O8023,2))&gt;15)),TRUE,FALSE))</f>
        <v/>
      </c>
      <c r="T8023" s="77" t="str">
        <f>IF(O8023="","",IF(OR(VALUE(LEFT(O8023,2))&gt;IF(RIGHT(J8023,1)="M",7,19),AND(OR(LEFT(O8023,2)={"07","19"}),VALUE(RIGHT(O8023,2))&gt;5)),TRUE,FALSE))</f>
        <v/>
      </c>
    </row>
    <row r="8024" spans="12:20" x14ac:dyDescent="0.25">
      <c r="L8024" s="75">
        <f>COUNTIF($B$2:B8024,B8024)</f>
        <v>0</v>
      </c>
      <c r="M8024" s="75">
        <f>COUNTIF($L$2:L8024,4)</f>
        <v>42</v>
      </c>
      <c r="N8024" s="76" t="str">
        <f t="shared" si="629"/>
        <v>0</v>
      </c>
      <c r="O8024" s="76" t="str">
        <f t="shared" si="625"/>
        <v/>
      </c>
      <c r="P8024" s="75" t="str">
        <f t="shared" si="626"/>
        <v/>
      </c>
      <c r="Q8024" s="77" t="str">
        <f t="shared" si="627"/>
        <v/>
      </c>
      <c r="R8024" s="77" t="str">
        <f t="shared" si="628"/>
        <v/>
      </c>
      <c r="S8024" s="77" t="str">
        <f>IF(O8024="","",IF(OR(VALUE(LEFT(O8024,2))&gt;IF(RIGHT(J8024,1)="M",7,19),AND(OR(LEFT(O8024,2)={"07","19"}),VALUE(RIGHT(O8024,2))&gt;15)),TRUE,FALSE))</f>
        <v/>
      </c>
      <c r="T8024" s="77" t="str">
        <f>IF(O8024="","",IF(OR(VALUE(LEFT(O8024,2))&gt;IF(RIGHT(J8024,1)="M",7,19),AND(OR(LEFT(O8024,2)={"07","19"}),VALUE(RIGHT(O8024,2))&gt;5)),TRUE,FALSE))</f>
        <v/>
      </c>
    </row>
    <row r="8025" spans="12:20" x14ac:dyDescent="0.25">
      <c r="L8025" s="75">
        <f>COUNTIF($B$2:B8025,B8025)</f>
        <v>0</v>
      </c>
      <c r="M8025" s="75">
        <f>COUNTIF($L$2:L8025,4)</f>
        <v>42</v>
      </c>
      <c r="N8025" s="76" t="str">
        <f t="shared" si="629"/>
        <v>0</v>
      </c>
      <c r="O8025" s="76" t="str">
        <f t="shared" si="625"/>
        <v/>
      </c>
      <c r="P8025" s="75" t="str">
        <f t="shared" si="626"/>
        <v/>
      </c>
      <c r="Q8025" s="77" t="str">
        <f t="shared" si="627"/>
        <v/>
      </c>
      <c r="R8025" s="77" t="str">
        <f t="shared" si="628"/>
        <v/>
      </c>
      <c r="S8025" s="77" t="str">
        <f>IF(O8025="","",IF(OR(VALUE(LEFT(O8025,2))&gt;IF(RIGHT(J8025,1)="M",7,19),AND(OR(LEFT(O8025,2)={"07","19"}),VALUE(RIGHT(O8025,2))&gt;15)),TRUE,FALSE))</f>
        <v/>
      </c>
      <c r="T8025" s="77" t="str">
        <f>IF(O8025="","",IF(OR(VALUE(LEFT(O8025,2))&gt;IF(RIGHT(J8025,1)="M",7,19),AND(OR(LEFT(O8025,2)={"07","19"}),VALUE(RIGHT(O8025,2))&gt;5)),TRUE,FALSE))</f>
        <v/>
      </c>
    </row>
    <row r="8026" spans="12:20" x14ac:dyDescent="0.25">
      <c r="L8026" s="75">
        <f>COUNTIF($B$2:B8026,B8026)</f>
        <v>0</v>
      </c>
      <c r="M8026" s="75">
        <f>COUNTIF($L$2:L8026,4)</f>
        <v>42</v>
      </c>
      <c r="N8026" s="76" t="str">
        <f t="shared" si="629"/>
        <v>0</v>
      </c>
      <c r="O8026" s="76" t="str">
        <f t="shared" si="625"/>
        <v/>
      </c>
      <c r="P8026" s="75" t="str">
        <f t="shared" si="626"/>
        <v/>
      </c>
      <c r="Q8026" s="77" t="str">
        <f t="shared" si="627"/>
        <v/>
      </c>
      <c r="R8026" s="77" t="str">
        <f t="shared" si="628"/>
        <v/>
      </c>
      <c r="S8026" s="77" t="str">
        <f>IF(O8026="","",IF(OR(VALUE(LEFT(O8026,2))&gt;IF(RIGHT(J8026,1)="M",7,19),AND(OR(LEFT(O8026,2)={"07","19"}),VALUE(RIGHT(O8026,2))&gt;15)),TRUE,FALSE))</f>
        <v/>
      </c>
      <c r="T8026" s="77" t="str">
        <f>IF(O8026="","",IF(OR(VALUE(LEFT(O8026,2))&gt;IF(RIGHT(J8026,1)="M",7,19),AND(OR(LEFT(O8026,2)={"07","19"}),VALUE(RIGHT(O8026,2))&gt;5)),TRUE,FALSE))</f>
        <v/>
      </c>
    </row>
    <row r="8027" spans="12:20" x14ac:dyDescent="0.25">
      <c r="L8027" s="75">
        <f>COUNTIF($B$2:B8027,B8027)</f>
        <v>0</v>
      </c>
      <c r="M8027" s="75">
        <f>COUNTIF($L$2:L8027,4)</f>
        <v>42</v>
      </c>
      <c r="N8027" s="76" t="str">
        <f t="shared" si="629"/>
        <v>0</v>
      </c>
      <c r="O8027" s="76" t="str">
        <f t="shared" si="625"/>
        <v/>
      </c>
      <c r="P8027" s="75" t="str">
        <f t="shared" si="626"/>
        <v/>
      </c>
      <c r="Q8027" s="77" t="str">
        <f t="shared" si="627"/>
        <v/>
      </c>
      <c r="R8027" s="77" t="str">
        <f t="shared" si="628"/>
        <v/>
      </c>
      <c r="S8027" s="77" t="str">
        <f>IF(O8027="","",IF(OR(VALUE(LEFT(O8027,2))&gt;IF(RIGHT(J8027,1)="M",7,19),AND(OR(LEFT(O8027,2)={"07","19"}),VALUE(RIGHT(O8027,2))&gt;15)),TRUE,FALSE))</f>
        <v/>
      </c>
      <c r="T8027" s="77" t="str">
        <f>IF(O8027="","",IF(OR(VALUE(LEFT(O8027,2))&gt;IF(RIGHT(J8027,1)="M",7,19),AND(OR(LEFT(O8027,2)={"07","19"}),VALUE(RIGHT(O8027,2))&gt;5)),TRUE,FALSE))</f>
        <v/>
      </c>
    </row>
    <row r="8028" spans="12:20" x14ac:dyDescent="0.25">
      <c r="L8028" s="75">
        <f>COUNTIF($B$2:B8028,B8028)</f>
        <v>0</v>
      </c>
      <c r="M8028" s="75">
        <f>COUNTIF($L$2:L8028,4)</f>
        <v>42</v>
      </c>
      <c r="N8028" s="76" t="str">
        <f t="shared" si="629"/>
        <v>0</v>
      </c>
      <c r="O8028" s="76" t="str">
        <f t="shared" si="625"/>
        <v/>
      </c>
      <c r="P8028" s="75" t="str">
        <f t="shared" si="626"/>
        <v/>
      </c>
      <c r="Q8028" s="77" t="str">
        <f t="shared" si="627"/>
        <v/>
      </c>
      <c r="R8028" s="77" t="str">
        <f t="shared" si="628"/>
        <v/>
      </c>
      <c r="S8028" s="77" t="str">
        <f>IF(O8028="","",IF(OR(VALUE(LEFT(O8028,2))&gt;IF(RIGHT(J8028,1)="M",7,19),AND(OR(LEFT(O8028,2)={"07","19"}),VALUE(RIGHT(O8028,2))&gt;15)),TRUE,FALSE))</f>
        <v/>
      </c>
      <c r="T8028" s="77" t="str">
        <f>IF(O8028="","",IF(OR(VALUE(LEFT(O8028,2))&gt;IF(RIGHT(J8028,1)="M",7,19),AND(OR(LEFT(O8028,2)={"07","19"}),VALUE(RIGHT(O8028,2))&gt;5)),TRUE,FALSE))</f>
        <v/>
      </c>
    </row>
    <row r="8029" spans="12:20" x14ac:dyDescent="0.25">
      <c r="L8029" s="75">
        <f>COUNTIF($B$2:B8029,B8029)</f>
        <v>0</v>
      </c>
      <c r="M8029" s="75">
        <f>COUNTIF($L$2:L8029,4)</f>
        <v>42</v>
      </c>
      <c r="N8029" s="76" t="str">
        <f t="shared" si="629"/>
        <v>0</v>
      </c>
      <c r="O8029" s="76" t="str">
        <f t="shared" si="625"/>
        <v/>
      </c>
      <c r="P8029" s="75" t="str">
        <f t="shared" si="626"/>
        <v/>
      </c>
      <c r="Q8029" s="77" t="str">
        <f t="shared" si="627"/>
        <v/>
      </c>
      <c r="R8029" s="77" t="str">
        <f t="shared" si="628"/>
        <v/>
      </c>
      <c r="S8029" s="77" t="str">
        <f>IF(O8029="","",IF(OR(VALUE(LEFT(O8029,2))&gt;IF(RIGHT(J8029,1)="M",7,19),AND(OR(LEFT(O8029,2)={"07","19"}),VALUE(RIGHT(O8029,2))&gt;15)),TRUE,FALSE))</f>
        <v/>
      </c>
      <c r="T8029" s="77" t="str">
        <f>IF(O8029="","",IF(OR(VALUE(LEFT(O8029,2))&gt;IF(RIGHT(J8029,1)="M",7,19),AND(OR(LEFT(O8029,2)={"07","19"}),VALUE(RIGHT(O8029,2))&gt;5)),TRUE,FALSE))</f>
        <v/>
      </c>
    </row>
    <row r="8030" spans="12:20" x14ac:dyDescent="0.25">
      <c r="L8030" s="75">
        <f>COUNTIF($B$2:B8030,B8030)</f>
        <v>0</v>
      </c>
      <c r="M8030" s="75">
        <f>COUNTIF($L$2:L8030,4)</f>
        <v>42</v>
      </c>
      <c r="N8030" s="76" t="str">
        <f t="shared" si="629"/>
        <v>0</v>
      </c>
      <c r="O8030" s="76" t="str">
        <f t="shared" si="625"/>
        <v/>
      </c>
      <c r="P8030" s="75" t="str">
        <f t="shared" si="626"/>
        <v/>
      </c>
      <c r="Q8030" s="77" t="str">
        <f t="shared" si="627"/>
        <v/>
      </c>
      <c r="R8030" s="77" t="str">
        <f t="shared" si="628"/>
        <v/>
      </c>
      <c r="S8030" s="77" t="str">
        <f>IF(O8030="","",IF(OR(VALUE(LEFT(O8030,2))&gt;IF(RIGHT(J8030,1)="M",7,19),AND(OR(LEFT(O8030,2)={"07","19"}),VALUE(RIGHT(O8030,2))&gt;15)),TRUE,FALSE))</f>
        <v/>
      </c>
      <c r="T8030" s="77" t="str">
        <f>IF(O8030="","",IF(OR(VALUE(LEFT(O8030,2))&gt;IF(RIGHT(J8030,1)="M",7,19),AND(OR(LEFT(O8030,2)={"07","19"}),VALUE(RIGHT(O8030,2))&gt;5)),TRUE,FALSE))</f>
        <v/>
      </c>
    </row>
    <row r="8031" spans="12:20" x14ac:dyDescent="0.25">
      <c r="L8031" s="75">
        <f>COUNTIF($B$2:B8031,B8031)</f>
        <v>0</v>
      </c>
      <c r="M8031" s="75">
        <f>COUNTIF($L$2:L8031,4)</f>
        <v>42</v>
      </c>
      <c r="N8031" s="76" t="str">
        <f t="shared" si="629"/>
        <v>0</v>
      </c>
      <c r="O8031" s="76" t="str">
        <f t="shared" si="625"/>
        <v/>
      </c>
      <c r="P8031" s="75" t="str">
        <f t="shared" si="626"/>
        <v/>
      </c>
      <c r="Q8031" s="77" t="str">
        <f t="shared" si="627"/>
        <v/>
      </c>
      <c r="R8031" s="77" t="str">
        <f t="shared" si="628"/>
        <v/>
      </c>
      <c r="S8031" s="77" t="str">
        <f>IF(O8031="","",IF(OR(VALUE(LEFT(O8031,2))&gt;IF(RIGHT(J8031,1)="M",7,19),AND(OR(LEFT(O8031,2)={"07","19"}),VALUE(RIGHT(O8031,2))&gt;15)),TRUE,FALSE))</f>
        <v/>
      </c>
      <c r="T8031" s="77" t="str">
        <f>IF(O8031="","",IF(OR(VALUE(LEFT(O8031,2))&gt;IF(RIGHT(J8031,1)="M",7,19),AND(OR(LEFT(O8031,2)={"07","19"}),VALUE(RIGHT(O8031,2))&gt;5)),TRUE,FALSE))</f>
        <v/>
      </c>
    </row>
    <row r="8032" spans="12:20" x14ac:dyDescent="0.25">
      <c r="L8032" s="75">
        <f>COUNTIF($B$2:B8032,B8032)</f>
        <v>0</v>
      </c>
      <c r="M8032" s="75">
        <f>COUNTIF($L$2:L8032,4)</f>
        <v>42</v>
      </c>
      <c r="N8032" s="76" t="str">
        <f t="shared" si="629"/>
        <v>0</v>
      </c>
      <c r="O8032" s="76" t="str">
        <f t="shared" si="625"/>
        <v/>
      </c>
      <c r="P8032" s="75" t="str">
        <f t="shared" si="626"/>
        <v/>
      </c>
      <c r="Q8032" s="77" t="str">
        <f t="shared" si="627"/>
        <v/>
      </c>
      <c r="R8032" s="77" t="str">
        <f t="shared" si="628"/>
        <v/>
      </c>
      <c r="S8032" s="77" t="str">
        <f>IF(O8032="","",IF(OR(VALUE(LEFT(O8032,2))&gt;IF(RIGHT(J8032,1)="M",7,19),AND(OR(LEFT(O8032,2)={"07","19"}),VALUE(RIGHT(O8032,2))&gt;15)),TRUE,FALSE))</f>
        <v/>
      </c>
      <c r="T8032" s="77" t="str">
        <f>IF(O8032="","",IF(OR(VALUE(LEFT(O8032,2))&gt;IF(RIGHT(J8032,1)="M",7,19),AND(OR(LEFT(O8032,2)={"07","19"}),VALUE(RIGHT(O8032,2))&gt;5)),TRUE,FALSE))</f>
        <v/>
      </c>
    </row>
    <row r="8033" spans="12:20" x14ac:dyDescent="0.25">
      <c r="L8033" s="75">
        <f>COUNTIF($B$2:B8033,B8033)</f>
        <v>0</v>
      </c>
      <c r="M8033" s="75">
        <f>COUNTIF($L$2:L8033,4)</f>
        <v>42</v>
      </c>
      <c r="N8033" s="76" t="str">
        <f t="shared" si="629"/>
        <v>0</v>
      </c>
      <c r="O8033" s="76" t="str">
        <f t="shared" si="625"/>
        <v/>
      </c>
      <c r="P8033" s="75" t="str">
        <f t="shared" si="626"/>
        <v/>
      </c>
      <c r="Q8033" s="77" t="str">
        <f t="shared" si="627"/>
        <v/>
      </c>
      <c r="R8033" s="77" t="str">
        <f t="shared" si="628"/>
        <v/>
      </c>
      <c r="S8033" s="77" t="str">
        <f>IF(O8033="","",IF(OR(VALUE(LEFT(O8033,2))&gt;IF(RIGHT(J8033,1)="M",7,19),AND(OR(LEFT(O8033,2)={"07","19"}),VALUE(RIGHT(O8033,2))&gt;15)),TRUE,FALSE))</f>
        <v/>
      </c>
      <c r="T8033" s="77" t="str">
        <f>IF(O8033="","",IF(OR(VALUE(LEFT(O8033,2))&gt;IF(RIGHT(J8033,1)="M",7,19),AND(OR(LEFT(O8033,2)={"07","19"}),VALUE(RIGHT(O8033,2))&gt;5)),TRUE,FALSE))</f>
        <v/>
      </c>
    </row>
    <row r="8034" spans="12:20" x14ac:dyDescent="0.25">
      <c r="L8034" s="75">
        <f>COUNTIF($B$2:B8034,B8034)</f>
        <v>0</v>
      </c>
      <c r="M8034" s="75">
        <f>COUNTIF($L$2:L8034,4)</f>
        <v>42</v>
      </c>
      <c r="N8034" s="76" t="str">
        <f t="shared" si="629"/>
        <v>0</v>
      </c>
      <c r="O8034" s="76" t="str">
        <f t="shared" si="625"/>
        <v/>
      </c>
      <c r="P8034" s="75" t="str">
        <f t="shared" si="626"/>
        <v/>
      </c>
      <c r="Q8034" s="77" t="str">
        <f t="shared" si="627"/>
        <v/>
      </c>
      <c r="R8034" s="77" t="str">
        <f t="shared" si="628"/>
        <v/>
      </c>
      <c r="S8034" s="77" t="str">
        <f>IF(O8034="","",IF(OR(VALUE(LEFT(O8034,2))&gt;IF(RIGHT(J8034,1)="M",7,19),AND(OR(LEFT(O8034,2)={"07","19"}),VALUE(RIGHT(O8034,2))&gt;15)),TRUE,FALSE))</f>
        <v/>
      </c>
      <c r="T8034" s="77" t="str">
        <f>IF(O8034="","",IF(OR(VALUE(LEFT(O8034,2))&gt;IF(RIGHT(J8034,1)="M",7,19),AND(OR(LEFT(O8034,2)={"07","19"}),VALUE(RIGHT(O8034,2))&gt;5)),TRUE,FALSE))</f>
        <v/>
      </c>
    </row>
    <row r="8035" spans="12:20" x14ac:dyDescent="0.25">
      <c r="L8035" s="75">
        <f>COUNTIF($B$2:B8035,B8035)</f>
        <v>0</v>
      </c>
      <c r="M8035" s="75">
        <f>COUNTIF($L$2:L8035,4)</f>
        <v>42</v>
      </c>
      <c r="N8035" s="76" t="str">
        <f t="shared" si="629"/>
        <v>0</v>
      </c>
      <c r="O8035" s="76" t="str">
        <f t="shared" si="625"/>
        <v/>
      </c>
      <c r="P8035" s="75" t="str">
        <f t="shared" si="626"/>
        <v/>
      </c>
      <c r="Q8035" s="77" t="str">
        <f t="shared" si="627"/>
        <v/>
      </c>
      <c r="R8035" s="77" t="str">
        <f t="shared" si="628"/>
        <v/>
      </c>
      <c r="S8035" s="77" t="str">
        <f>IF(O8035="","",IF(OR(VALUE(LEFT(O8035,2))&gt;IF(RIGHT(J8035,1)="M",7,19),AND(OR(LEFT(O8035,2)={"07","19"}),VALUE(RIGHT(O8035,2))&gt;15)),TRUE,FALSE))</f>
        <v/>
      </c>
      <c r="T8035" s="77" t="str">
        <f>IF(O8035="","",IF(OR(VALUE(LEFT(O8035,2))&gt;IF(RIGHT(J8035,1)="M",7,19),AND(OR(LEFT(O8035,2)={"07","19"}),VALUE(RIGHT(O8035,2))&gt;5)),TRUE,FALSE))</f>
        <v/>
      </c>
    </row>
    <row r="8036" spans="12:20" x14ac:dyDescent="0.25">
      <c r="L8036" s="75">
        <f>COUNTIF($B$2:B8036,B8036)</f>
        <v>0</v>
      </c>
      <c r="M8036" s="75">
        <f>COUNTIF($L$2:L8036,4)</f>
        <v>42</v>
      </c>
      <c r="N8036" s="76" t="str">
        <f t="shared" si="629"/>
        <v>0</v>
      </c>
      <c r="O8036" s="76" t="str">
        <f t="shared" si="625"/>
        <v/>
      </c>
      <c r="P8036" s="75" t="str">
        <f t="shared" si="626"/>
        <v/>
      </c>
      <c r="Q8036" s="77" t="str">
        <f t="shared" si="627"/>
        <v/>
      </c>
      <c r="R8036" s="77" t="str">
        <f t="shared" si="628"/>
        <v/>
      </c>
      <c r="S8036" s="77" t="str">
        <f>IF(O8036="","",IF(OR(VALUE(LEFT(O8036,2))&gt;IF(RIGHT(J8036,1)="M",7,19),AND(OR(LEFT(O8036,2)={"07","19"}),VALUE(RIGHT(O8036,2))&gt;15)),TRUE,FALSE))</f>
        <v/>
      </c>
      <c r="T8036" s="77" t="str">
        <f>IF(O8036="","",IF(OR(VALUE(LEFT(O8036,2))&gt;IF(RIGHT(J8036,1)="M",7,19),AND(OR(LEFT(O8036,2)={"07","19"}),VALUE(RIGHT(O8036,2))&gt;5)),TRUE,FALSE))</f>
        <v/>
      </c>
    </row>
    <row r="8037" spans="12:20" x14ac:dyDescent="0.25">
      <c r="L8037" s="75">
        <f>COUNTIF($B$2:B8037,B8037)</f>
        <v>0</v>
      </c>
      <c r="M8037" s="75">
        <f>COUNTIF($L$2:L8037,4)</f>
        <v>42</v>
      </c>
      <c r="N8037" s="76" t="str">
        <f t="shared" si="629"/>
        <v>0</v>
      </c>
      <c r="O8037" s="76" t="str">
        <f t="shared" si="625"/>
        <v/>
      </c>
      <c r="P8037" s="75" t="str">
        <f t="shared" si="626"/>
        <v/>
      </c>
      <c r="Q8037" s="77" t="str">
        <f t="shared" si="627"/>
        <v/>
      </c>
      <c r="R8037" s="77" t="str">
        <f t="shared" si="628"/>
        <v/>
      </c>
      <c r="S8037" s="77" t="str">
        <f>IF(O8037="","",IF(OR(VALUE(LEFT(O8037,2))&gt;IF(RIGHT(J8037,1)="M",7,19),AND(OR(LEFT(O8037,2)={"07","19"}),VALUE(RIGHT(O8037,2))&gt;15)),TRUE,FALSE))</f>
        <v/>
      </c>
      <c r="T8037" s="77" t="str">
        <f>IF(O8037="","",IF(OR(VALUE(LEFT(O8037,2))&gt;IF(RIGHT(J8037,1)="M",7,19),AND(OR(LEFT(O8037,2)={"07","19"}),VALUE(RIGHT(O8037,2))&gt;5)),TRUE,FALSE))</f>
        <v/>
      </c>
    </row>
    <row r="8038" spans="12:20" x14ac:dyDescent="0.25">
      <c r="L8038" s="75">
        <f>COUNTIF($B$2:B8038,B8038)</f>
        <v>0</v>
      </c>
      <c r="M8038" s="75">
        <f>COUNTIF($L$2:L8038,4)</f>
        <v>42</v>
      </c>
      <c r="N8038" s="76" t="str">
        <f t="shared" si="629"/>
        <v>0</v>
      </c>
      <c r="O8038" s="76" t="str">
        <f t="shared" si="625"/>
        <v/>
      </c>
      <c r="P8038" s="75" t="str">
        <f t="shared" si="626"/>
        <v/>
      </c>
      <c r="Q8038" s="77" t="str">
        <f t="shared" si="627"/>
        <v/>
      </c>
      <c r="R8038" s="77" t="str">
        <f t="shared" si="628"/>
        <v/>
      </c>
      <c r="S8038" s="77" t="str">
        <f>IF(O8038="","",IF(OR(VALUE(LEFT(O8038,2))&gt;IF(RIGHT(J8038,1)="M",7,19),AND(OR(LEFT(O8038,2)={"07","19"}),VALUE(RIGHT(O8038,2))&gt;15)),TRUE,FALSE))</f>
        <v/>
      </c>
      <c r="T8038" s="77" t="str">
        <f>IF(O8038="","",IF(OR(VALUE(LEFT(O8038,2))&gt;IF(RIGHT(J8038,1)="M",7,19),AND(OR(LEFT(O8038,2)={"07","19"}),VALUE(RIGHT(O8038,2))&gt;5)),TRUE,FALSE))</f>
        <v/>
      </c>
    </row>
    <row r="8039" spans="12:20" x14ac:dyDescent="0.25">
      <c r="L8039" s="75">
        <f>COUNTIF($B$2:B8039,B8039)</f>
        <v>0</v>
      </c>
      <c r="M8039" s="75">
        <f>COUNTIF($L$2:L8039,4)</f>
        <v>42</v>
      </c>
      <c r="N8039" s="76" t="str">
        <f t="shared" si="629"/>
        <v>0</v>
      </c>
      <c r="O8039" s="76" t="str">
        <f t="shared" si="625"/>
        <v/>
      </c>
      <c r="P8039" s="75" t="str">
        <f t="shared" si="626"/>
        <v/>
      </c>
      <c r="Q8039" s="77" t="str">
        <f t="shared" si="627"/>
        <v/>
      </c>
      <c r="R8039" s="77" t="str">
        <f t="shared" si="628"/>
        <v/>
      </c>
      <c r="S8039" s="77" t="str">
        <f>IF(O8039="","",IF(OR(VALUE(LEFT(O8039,2))&gt;IF(RIGHT(J8039,1)="M",7,19),AND(OR(LEFT(O8039,2)={"07","19"}),VALUE(RIGHT(O8039,2))&gt;15)),TRUE,FALSE))</f>
        <v/>
      </c>
      <c r="T8039" s="77" t="str">
        <f>IF(O8039="","",IF(OR(VALUE(LEFT(O8039,2))&gt;IF(RIGHT(J8039,1)="M",7,19),AND(OR(LEFT(O8039,2)={"07","19"}),VALUE(RIGHT(O8039,2))&gt;5)),TRUE,FALSE))</f>
        <v/>
      </c>
    </row>
    <row r="8040" spans="12:20" x14ac:dyDescent="0.25">
      <c r="L8040" s="75">
        <f>COUNTIF($B$2:B8040,B8040)</f>
        <v>0</v>
      </c>
      <c r="M8040" s="75">
        <f>COUNTIF($L$2:L8040,4)</f>
        <v>42</v>
      </c>
      <c r="N8040" s="76" t="str">
        <f t="shared" si="629"/>
        <v>0</v>
      </c>
      <c r="O8040" s="76" t="str">
        <f t="shared" si="625"/>
        <v/>
      </c>
      <c r="P8040" s="75" t="str">
        <f t="shared" si="626"/>
        <v/>
      </c>
      <c r="Q8040" s="77" t="str">
        <f t="shared" si="627"/>
        <v/>
      </c>
      <c r="R8040" s="77" t="str">
        <f t="shared" si="628"/>
        <v/>
      </c>
      <c r="S8040" s="77" t="str">
        <f>IF(O8040="","",IF(OR(VALUE(LEFT(O8040,2))&gt;IF(RIGHT(J8040,1)="M",7,19),AND(OR(LEFT(O8040,2)={"07","19"}),VALUE(RIGHT(O8040,2))&gt;15)),TRUE,FALSE))</f>
        <v/>
      </c>
      <c r="T8040" s="77" t="str">
        <f>IF(O8040="","",IF(OR(VALUE(LEFT(O8040,2))&gt;IF(RIGHT(J8040,1)="M",7,19),AND(OR(LEFT(O8040,2)={"07","19"}),VALUE(RIGHT(O8040,2))&gt;5)),TRUE,FALSE))</f>
        <v/>
      </c>
    </row>
    <row r="8041" spans="12:20" x14ac:dyDescent="0.25">
      <c r="L8041" s="75">
        <f>COUNTIF($B$2:B8041,B8041)</f>
        <v>0</v>
      </c>
      <c r="M8041" s="75">
        <f>COUNTIF($L$2:L8041,4)</f>
        <v>42</v>
      </c>
      <c r="N8041" s="76" t="str">
        <f t="shared" si="629"/>
        <v>0</v>
      </c>
      <c r="O8041" s="76" t="str">
        <f t="shared" si="625"/>
        <v/>
      </c>
      <c r="P8041" s="75" t="str">
        <f t="shared" si="626"/>
        <v/>
      </c>
      <c r="Q8041" s="77" t="str">
        <f t="shared" si="627"/>
        <v/>
      </c>
      <c r="R8041" s="77" t="str">
        <f t="shared" si="628"/>
        <v/>
      </c>
      <c r="S8041" s="77" t="str">
        <f>IF(O8041="","",IF(OR(VALUE(LEFT(O8041,2))&gt;IF(RIGHT(J8041,1)="M",7,19),AND(OR(LEFT(O8041,2)={"07","19"}),VALUE(RIGHT(O8041,2))&gt;15)),TRUE,FALSE))</f>
        <v/>
      </c>
      <c r="T8041" s="77" t="str">
        <f>IF(O8041="","",IF(OR(VALUE(LEFT(O8041,2))&gt;IF(RIGHT(J8041,1)="M",7,19),AND(OR(LEFT(O8041,2)={"07","19"}),VALUE(RIGHT(O8041,2))&gt;5)),TRUE,FALSE))</f>
        <v/>
      </c>
    </row>
    <row r="8042" spans="12:20" x14ac:dyDescent="0.25">
      <c r="L8042" s="75">
        <f>COUNTIF($B$2:B8042,B8042)</f>
        <v>0</v>
      </c>
      <c r="M8042" s="75">
        <f>COUNTIF($L$2:L8042,4)</f>
        <v>42</v>
      </c>
      <c r="N8042" s="76" t="str">
        <f t="shared" si="629"/>
        <v>0</v>
      </c>
      <c r="O8042" s="76" t="str">
        <f t="shared" si="625"/>
        <v/>
      </c>
      <c r="P8042" s="75" t="str">
        <f t="shared" si="626"/>
        <v/>
      </c>
      <c r="Q8042" s="77" t="str">
        <f t="shared" si="627"/>
        <v/>
      </c>
      <c r="R8042" s="77" t="str">
        <f t="shared" si="628"/>
        <v/>
      </c>
      <c r="S8042" s="77" t="str">
        <f>IF(O8042="","",IF(OR(VALUE(LEFT(O8042,2))&gt;IF(RIGHT(J8042,1)="M",7,19),AND(OR(LEFT(O8042,2)={"07","19"}),VALUE(RIGHT(O8042,2))&gt;15)),TRUE,FALSE))</f>
        <v/>
      </c>
      <c r="T8042" s="77" t="str">
        <f>IF(O8042="","",IF(OR(VALUE(LEFT(O8042,2))&gt;IF(RIGHT(J8042,1)="M",7,19),AND(OR(LEFT(O8042,2)={"07","19"}),VALUE(RIGHT(O8042,2))&gt;5)),TRUE,FALSE))</f>
        <v/>
      </c>
    </row>
    <row r="8043" spans="12:20" x14ac:dyDescent="0.25">
      <c r="L8043" s="75">
        <f>COUNTIF($B$2:B8043,B8043)</f>
        <v>0</v>
      </c>
      <c r="M8043" s="75">
        <f>COUNTIF($L$2:L8043,4)</f>
        <v>42</v>
      </c>
      <c r="N8043" s="76" t="str">
        <f t="shared" si="629"/>
        <v>0</v>
      </c>
      <c r="O8043" s="76" t="str">
        <f t="shared" si="625"/>
        <v/>
      </c>
      <c r="P8043" s="75" t="str">
        <f t="shared" si="626"/>
        <v/>
      </c>
      <c r="Q8043" s="77" t="str">
        <f t="shared" si="627"/>
        <v/>
      </c>
      <c r="R8043" s="77" t="str">
        <f t="shared" si="628"/>
        <v/>
      </c>
      <c r="S8043" s="77" t="str">
        <f>IF(O8043="","",IF(OR(VALUE(LEFT(O8043,2))&gt;IF(RIGHT(J8043,1)="M",7,19),AND(OR(LEFT(O8043,2)={"07","19"}),VALUE(RIGHT(O8043,2))&gt;15)),TRUE,FALSE))</f>
        <v/>
      </c>
      <c r="T8043" s="77" t="str">
        <f>IF(O8043="","",IF(OR(VALUE(LEFT(O8043,2))&gt;IF(RIGHT(J8043,1)="M",7,19),AND(OR(LEFT(O8043,2)={"07","19"}),VALUE(RIGHT(O8043,2))&gt;5)),TRUE,FALSE))</f>
        <v/>
      </c>
    </row>
    <row r="8044" spans="12:20" x14ac:dyDescent="0.25">
      <c r="L8044" s="75">
        <f>COUNTIF($B$2:B8044,B8044)</f>
        <v>0</v>
      </c>
      <c r="M8044" s="75">
        <f>COUNTIF($L$2:L8044,4)</f>
        <v>42</v>
      </c>
      <c r="N8044" s="76" t="str">
        <f t="shared" si="629"/>
        <v>0</v>
      </c>
      <c r="O8044" s="76" t="str">
        <f t="shared" si="625"/>
        <v/>
      </c>
      <c r="P8044" s="75" t="str">
        <f t="shared" si="626"/>
        <v/>
      </c>
      <c r="Q8044" s="77" t="str">
        <f t="shared" si="627"/>
        <v/>
      </c>
      <c r="R8044" s="77" t="str">
        <f t="shared" si="628"/>
        <v/>
      </c>
      <c r="S8044" s="77" t="str">
        <f>IF(O8044="","",IF(OR(VALUE(LEFT(O8044,2))&gt;IF(RIGHT(J8044,1)="M",7,19),AND(OR(LEFT(O8044,2)={"07","19"}),VALUE(RIGHT(O8044,2))&gt;15)),TRUE,FALSE))</f>
        <v/>
      </c>
      <c r="T8044" s="77" t="str">
        <f>IF(O8044="","",IF(OR(VALUE(LEFT(O8044,2))&gt;IF(RIGHT(J8044,1)="M",7,19),AND(OR(LEFT(O8044,2)={"07","19"}),VALUE(RIGHT(O8044,2))&gt;5)),TRUE,FALSE))</f>
        <v/>
      </c>
    </row>
    <row r="8045" spans="12:20" x14ac:dyDescent="0.25">
      <c r="L8045" s="75">
        <f>COUNTIF($B$2:B8045,B8045)</f>
        <v>0</v>
      </c>
      <c r="M8045" s="75">
        <f>COUNTIF($L$2:L8045,4)</f>
        <v>42</v>
      </c>
      <c r="N8045" s="76" t="str">
        <f t="shared" si="629"/>
        <v>0</v>
      </c>
      <c r="O8045" s="76" t="str">
        <f t="shared" si="625"/>
        <v/>
      </c>
      <c r="P8045" s="75" t="str">
        <f t="shared" si="626"/>
        <v/>
      </c>
      <c r="Q8045" s="77" t="str">
        <f t="shared" si="627"/>
        <v/>
      </c>
      <c r="R8045" s="77" t="str">
        <f t="shared" si="628"/>
        <v/>
      </c>
      <c r="S8045" s="77" t="str">
        <f>IF(O8045="","",IF(OR(VALUE(LEFT(O8045,2))&gt;IF(RIGHT(J8045,1)="M",7,19),AND(OR(LEFT(O8045,2)={"07","19"}),VALUE(RIGHT(O8045,2))&gt;15)),TRUE,FALSE))</f>
        <v/>
      </c>
      <c r="T8045" s="77" t="str">
        <f>IF(O8045="","",IF(OR(VALUE(LEFT(O8045,2))&gt;IF(RIGHT(J8045,1)="M",7,19),AND(OR(LEFT(O8045,2)={"07","19"}),VALUE(RIGHT(O8045,2))&gt;5)),TRUE,FALSE))</f>
        <v/>
      </c>
    </row>
    <row r="8046" spans="12:20" x14ac:dyDescent="0.25">
      <c r="L8046" s="75">
        <f>COUNTIF($B$2:B8046,B8046)</f>
        <v>0</v>
      </c>
      <c r="M8046" s="75">
        <f>COUNTIF($L$2:L8046,4)</f>
        <v>42</v>
      </c>
      <c r="N8046" s="76" t="str">
        <f t="shared" si="629"/>
        <v>0</v>
      </c>
      <c r="O8046" s="76" t="str">
        <f t="shared" si="625"/>
        <v/>
      </c>
      <c r="P8046" s="75" t="str">
        <f t="shared" si="626"/>
        <v/>
      </c>
      <c r="Q8046" s="77" t="str">
        <f t="shared" si="627"/>
        <v/>
      </c>
      <c r="R8046" s="77" t="str">
        <f t="shared" si="628"/>
        <v/>
      </c>
      <c r="S8046" s="77" t="str">
        <f>IF(O8046="","",IF(OR(VALUE(LEFT(O8046,2))&gt;IF(RIGHT(J8046,1)="M",7,19),AND(OR(LEFT(O8046,2)={"07","19"}),VALUE(RIGHT(O8046,2))&gt;15)),TRUE,FALSE))</f>
        <v/>
      </c>
      <c r="T8046" s="77" t="str">
        <f>IF(O8046="","",IF(OR(VALUE(LEFT(O8046,2))&gt;IF(RIGHT(J8046,1)="M",7,19),AND(OR(LEFT(O8046,2)={"07","19"}),VALUE(RIGHT(O8046,2))&gt;5)),TRUE,FALSE))</f>
        <v/>
      </c>
    </row>
    <row r="8047" spans="12:20" x14ac:dyDescent="0.25">
      <c r="L8047" s="75">
        <f>COUNTIF($B$2:B8047,B8047)</f>
        <v>0</v>
      </c>
      <c r="M8047" s="75">
        <f>COUNTIF($L$2:L8047,4)</f>
        <v>42</v>
      </c>
      <c r="N8047" s="76" t="str">
        <f t="shared" si="629"/>
        <v>0</v>
      </c>
      <c r="O8047" s="76" t="str">
        <f t="shared" si="625"/>
        <v/>
      </c>
      <c r="P8047" s="75" t="str">
        <f t="shared" si="626"/>
        <v/>
      </c>
      <c r="Q8047" s="77" t="str">
        <f t="shared" si="627"/>
        <v/>
      </c>
      <c r="R8047" s="77" t="str">
        <f t="shared" si="628"/>
        <v/>
      </c>
      <c r="S8047" s="77" t="str">
        <f>IF(O8047="","",IF(OR(VALUE(LEFT(O8047,2))&gt;IF(RIGHT(J8047,1)="M",7,19),AND(OR(LEFT(O8047,2)={"07","19"}),VALUE(RIGHT(O8047,2))&gt;15)),TRUE,FALSE))</f>
        <v/>
      </c>
      <c r="T8047" s="77" t="str">
        <f>IF(O8047="","",IF(OR(VALUE(LEFT(O8047,2))&gt;IF(RIGHT(J8047,1)="M",7,19),AND(OR(LEFT(O8047,2)={"07","19"}),VALUE(RIGHT(O8047,2))&gt;5)),TRUE,FALSE))</f>
        <v/>
      </c>
    </row>
    <row r="8048" spans="12:20" x14ac:dyDescent="0.25">
      <c r="L8048" s="75">
        <f>COUNTIF($B$2:B8048,B8048)</f>
        <v>0</v>
      </c>
      <c r="M8048" s="75">
        <f>COUNTIF($L$2:L8048,4)</f>
        <v>42</v>
      </c>
      <c r="N8048" s="76" t="str">
        <f t="shared" si="629"/>
        <v>0</v>
      </c>
      <c r="O8048" s="76" t="str">
        <f t="shared" si="625"/>
        <v/>
      </c>
      <c r="P8048" s="75" t="str">
        <f t="shared" si="626"/>
        <v/>
      </c>
      <c r="Q8048" s="77" t="str">
        <f t="shared" si="627"/>
        <v/>
      </c>
      <c r="R8048" s="77" t="str">
        <f t="shared" si="628"/>
        <v/>
      </c>
      <c r="S8048" s="77" t="str">
        <f>IF(O8048="","",IF(OR(VALUE(LEFT(O8048,2))&gt;IF(RIGHT(J8048,1)="M",7,19),AND(OR(LEFT(O8048,2)={"07","19"}),VALUE(RIGHT(O8048,2))&gt;15)),TRUE,FALSE))</f>
        <v/>
      </c>
      <c r="T8048" s="77" t="str">
        <f>IF(O8048="","",IF(OR(VALUE(LEFT(O8048,2))&gt;IF(RIGHT(J8048,1)="M",7,19),AND(OR(LEFT(O8048,2)={"07","19"}),VALUE(RIGHT(O8048,2))&gt;5)),TRUE,FALSE))</f>
        <v/>
      </c>
    </row>
    <row r="8049" spans="12:20" x14ac:dyDescent="0.25">
      <c r="L8049" s="75">
        <f>COUNTIF($B$2:B8049,B8049)</f>
        <v>0</v>
      </c>
      <c r="M8049" s="75">
        <f>COUNTIF($L$2:L8049,4)</f>
        <v>42</v>
      </c>
      <c r="N8049" s="76" t="str">
        <f t="shared" si="629"/>
        <v>0</v>
      </c>
      <c r="O8049" s="76" t="str">
        <f t="shared" si="625"/>
        <v/>
      </c>
      <c r="P8049" s="75" t="str">
        <f t="shared" si="626"/>
        <v/>
      </c>
      <c r="Q8049" s="77" t="str">
        <f t="shared" si="627"/>
        <v/>
      </c>
      <c r="R8049" s="77" t="str">
        <f t="shared" si="628"/>
        <v/>
      </c>
      <c r="S8049" s="77" t="str">
        <f>IF(O8049="","",IF(OR(VALUE(LEFT(O8049,2))&gt;IF(RIGHT(J8049,1)="M",7,19),AND(OR(LEFT(O8049,2)={"07","19"}),VALUE(RIGHT(O8049,2))&gt;15)),TRUE,FALSE))</f>
        <v/>
      </c>
      <c r="T8049" s="77" t="str">
        <f>IF(O8049="","",IF(OR(VALUE(LEFT(O8049,2))&gt;IF(RIGHT(J8049,1)="M",7,19),AND(OR(LEFT(O8049,2)={"07","19"}),VALUE(RIGHT(O8049,2))&gt;5)),TRUE,FALSE))</f>
        <v/>
      </c>
    </row>
    <row r="8050" spans="12:20" x14ac:dyDescent="0.25">
      <c r="L8050" s="75">
        <f>COUNTIF($B$2:B8050,B8050)</f>
        <v>0</v>
      </c>
      <c r="M8050" s="75">
        <f>COUNTIF($L$2:L8050,4)</f>
        <v>42</v>
      </c>
      <c r="N8050" s="76" t="str">
        <f t="shared" si="629"/>
        <v>0</v>
      </c>
      <c r="O8050" s="76" t="str">
        <f t="shared" si="625"/>
        <v/>
      </c>
      <c r="P8050" s="75" t="str">
        <f t="shared" si="626"/>
        <v/>
      </c>
      <c r="Q8050" s="77" t="str">
        <f t="shared" si="627"/>
        <v/>
      </c>
      <c r="R8050" s="77" t="str">
        <f t="shared" si="628"/>
        <v/>
      </c>
      <c r="S8050" s="77" t="str">
        <f>IF(O8050="","",IF(OR(VALUE(LEFT(O8050,2))&gt;IF(RIGHT(J8050,1)="M",7,19),AND(OR(LEFT(O8050,2)={"07","19"}),VALUE(RIGHT(O8050,2))&gt;15)),TRUE,FALSE))</f>
        <v/>
      </c>
      <c r="T8050" s="77" t="str">
        <f>IF(O8050="","",IF(OR(VALUE(LEFT(O8050,2))&gt;IF(RIGHT(J8050,1)="M",7,19),AND(OR(LEFT(O8050,2)={"07","19"}),VALUE(RIGHT(O8050,2))&gt;5)),TRUE,FALSE))</f>
        <v/>
      </c>
    </row>
    <row r="8051" spans="12:20" x14ac:dyDescent="0.25">
      <c r="L8051" s="75">
        <f>COUNTIF($B$2:B8051,B8051)</f>
        <v>0</v>
      </c>
      <c r="M8051" s="75">
        <f>COUNTIF($L$2:L8051,4)</f>
        <v>42</v>
      </c>
      <c r="N8051" s="76" t="str">
        <f t="shared" si="629"/>
        <v>0</v>
      </c>
      <c r="O8051" s="76" t="str">
        <f t="shared" si="625"/>
        <v/>
      </c>
      <c r="P8051" s="75" t="str">
        <f t="shared" si="626"/>
        <v/>
      </c>
      <c r="Q8051" s="77" t="str">
        <f t="shared" si="627"/>
        <v/>
      </c>
      <c r="R8051" s="77" t="str">
        <f t="shared" si="628"/>
        <v/>
      </c>
      <c r="S8051" s="77" t="str">
        <f>IF(O8051="","",IF(OR(VALUE(LEFT(O8051,2))&gt;IF(RIGHT(J8051,1)="M",7,19),AND(OR(LEFT(O8051,2)={"07","19"}),VALUE(RIGHT(O8051,2))&gt;15)),TRUE,FALSE))</f>
        <v/>
      </c>
      <c r="T8051" s="77" t="str">
        <f>IF(O8051="","",IF(OR(VALUE(LEFT(O8051,2))&gt;IF(RIGHT(J8051,1)="M",7,19),AND(OR(LEFT(O8051,2)={"07","19"}),VALUE(RIGHT(O8051,2))&gt;5)),TRUE,FALSE))</f>
        <v/>
      </c>
    </row>
    <row r="8052" spans="12:20" x14ac:dyDescent="0.25">
      <c r="L8052" s="75">
        <f>COUNTIF($B$2:B8052,B8052)</f>
        <v>0</v>
      </c>
      <c r="M8052" s="75">
        <f>COUNTIF($L$2:L8052,4)</f>
        <v>42</v>
      </c>
      <c r="N8052" s="76" t="str">
        <f t="shared" si="629"/>
        <v>0</v>
      </c>
      <c r="O8052" s="76" t="str">
        <f t="shared" si="625"/>
        <v/>
      </c>
      <c r="P8052" s="75" t="str">
        <f t="shared" si="626"/>
        <v/>
      </c>
      <c r="Q8052" s="77" t="str">
        <f t="shared" si="627"/>
        <v/>
      </c>
      <c r="R8052" s="77" t="str">
        <f t="shared" si="628"/>
        <v/>
      </c>
      <c r="S8052" s="77" t="str">
        <f>IF(O8052="","",IF(OR(VALUE(LEFT(O8052,2))&gt;IF(RIGHT(J8052,1)="M",7,19),AND(OR(LEFT(O8052,2)={"07","19"}),VALUE(RIGHT(O8052,2))&gt;15)),TRUE,FALSE))</f>
        <v/>
      </c>
      <c r="T8052" s="77" t="str">
        <f>IF(O8052="","",IF(OR(VALUE(LEFT(O8052,2))&gt;IF(RIGHT(J8052,1)="M",7,19),AND(OR(LEFT(O8052,2)={"07","19"}),VALUE(RIGHT(O8052,2))&gt;5)),TRUE,FALSE))</f>
        <v/>
      </c>
    </row>
    <row r="8053" spans="12:20" x14ac:dyDescent="0.25">
      <c r="L8053" s="75">
        <f>COUNTIF($B$2:B8053,B8053)</f>
        <v>0</v>
      </c>
      <c r="M8053" s="75">
        <f>COUNTIF($L$2:L8053,4)</f>
        <v>42</v>
      </c>
      <c r="N8053" s="76" t="str">
        <f t="shared" si="629"/>
        <v>0</v>
      </c>
      <c r="O8053" s="76" t="str">
        <f t="shared" si="625"/>
        <v/>
      </c>
      <c r="P8053" s="75" t="str">
        <f t="shared" si="626"/>
        <v/>
      </c>
      <c r="Q8053" s="77" t="str">
        <f t="shared" si="627"/>
        <v/>
      </c>
      <c r="R8053" s="77" t="str">
        <f t="shared" si="628"/>
        <v/>
      </c>
      <c r="S8053" s="77" t="str">
        <f>IF(O8053="","",IF(OR(VALUE(LEFT(O8053,2))&gt;IF(RIGHT(J8053,1)="M",7,19),AND(OR(LEFT(O8053,2)={"07","19"}),VALUE(RIGHT(O8053,2))&gt;15)),TRUE,FALSE))</f>
        <v/>
      </c>
      <c r="T8053" s="77" t="str">
        <f>IF(O8053="","",IF(OR(VALUE(LEFT(O8053,2))&gt;IF(RIGHT(J8053,1)="M",7,19),AND(OR(LEFT(O8053,2)={"07","19"}),VALUE(RIGHT(O8053,2))&gt;5)),TRUE,FALSE))</f>
        <v/>
      </c>
    </row>
    <row r="8054" spans="12:20" x14ac:dyDescent="0.25">
      <c r="L8054" s="75">
        <f>COUNTIF($B$2:B8054,B8054)</f>
        <v>0</v>
      </c>
      <c r="M8054" s="75">
        <f>COUNTIF($L$2:L8054,4)</f>
        <v>42</v>
      </c>
      <c r="N8054" s="76" t="str">
        <f t="shared" si="629"/>
        <v>0</v>
      </c>
      <c r="O8054" s="76" t="str">
        <f t="shared" si="625"/>
        <v/>
      </c>
      <c r="P8054" s="75" t="str">
        <f t="shared" si="626"/>
        <v/>
      </c>
      <c r="Q8054" s="77" t="str">
        <f t="shared" si="627"/>
        <v/>
      </c>
      <c r="R8054" s="77" t="str">
        <f t="shared" si="628"/>
        <v/>
      </c>
      <c r="S8054" s="77" t="str">
        <f>IF(O8054="","",IF(OR(VALUE(LEFT(O8054,2))&gt;IF(RIGHT(J8054,1)="M",7,19),AND(OR(LEFT(O8054,2)={"07","19"}),VALUE(RIGHT(O8054,2))&gt;15)),TRUE,FALSE))</f>
        <v/>
      </c>
      <c r="T8054" s="77" t="str">
        <f>IF(O8054="","",IF(OR(VALUE(LEFT(O8054,2))&gt;IF(RIGHT(J8054,1)="M",7,19),AND(OR(LEFT(O8054,2)={"07","19"}),VALUE(RIGHT(O8054,2))&gt;5)),TRUE,FALSE))</f>
        <v/>
      </c>
    </row>
    <row r="8055" spans="12:20" x14ac:dyDescent="0.25">
      <c r="L8055" s="75">
        <f>COUNTIF($B$2:B8055,B8055)</f>
        <v>0</v>
      </c>
      <c r="M8055" s="75">
        <f>COUNTIF($L$2:L8055,4)</f>
        <v>42</v>
      </c>
      <c r="N8055" s="76" t="str">
        <f t="shared" si="629"/>
        <v>0</v>
      </c>
      <c r="O8055" s="76" t="str">
        <f t="shared" si="625"/>
        <v/>
      </c>
      <c r="P8055" s="75" t="str">
        <f t="shared" si="626"/>
        <v/>
      </c>
      <c r="Q8055" s="77" t="str">
        <f t="shared" si="627"/>
        <v/>
      </c>
      <c r="R8055" s="77" t="str">
        <f t="shared" si="628"/>
        <v/>
      </c>
      <c r="S8055" s="77" t="str">
        <f>IF(O8055="","",IF(OR(VALUE(LEFT(O8055,2))&gt;IF(RIGHT(J8055,1)="M",7,19),AND(OR(LEFT(O8055,2)={"07","19"}),VALUE(RIGHT(O8055,2))&gt;15)),TRUE,FALSE))</f>
        <v/>
      </c>
      <c r="T8055" s="77" t="str">
        <f>IF(O8055="","",IF(OR(VALUE(LEFT(O8055,2))&gt;IF(RIGHT(J8055,1)="M",7,19),AND(OR(LEFT(O8055,2)={"07","19"}),VALUE(RIGHT(O8055,2))&gt;5)),TRUE,FALSE))</f>
        <v/>
      </c>
    </row>
    <row r="8056" spans="12:20" x14ac:dyDescent="0.25">
      <c r="L8056" s="75">
        <f>COUNTIF($B$2:B8056,B8056)</f>
        <v>0</v>
      </c>
      <c r="M8056" s="75">
        <f>COUNTIF($L$2:L8056,4)</f>
        <v>42</v>
      </c>
      <c r="N8056" s="76" t="str">
        <f t="shared" si="629"/>
        <v>0</v>
      </c>
      <c r="O8056" s="76" t="str">
        <f t="shared" si="625"/>
        <v/>
      </c>
      <c r="P8056" s="75" t="str">
        <f t="shared" si="626"/>
        <v/>
      </c>
      <c r="Q8056" s="77" t="str">
        <f t="shared" si="627"/>
        <v/>
      </c>
      <c r="R8056" s="77" t="str">
        <f t="shared" si="628"/>
        <v/>
      </c>
      <c r="S8056" s="77" t="str">
        <f>IF(O8056="","",IF(OR(VALUE(LEFT(O8056,2))&gt;IF(RIGHT(J8056,1)="M",7,19),AND(OR(LEFT(O8056,2)={"07","19"}),VALUE(RIGHT(O8056,2))&gt;15)),TRUE,FALSE))</f>
        <v/>
      </c>
      <c r="T8056" s="77" t="str">
        <f>IF(O8056="","",IF(OR(VALUE(LEFT(O8056,2))&gt;IF(RIGHT(J8056,1)="M",7,19),AND(OR(LEFT(O8056,2)={"07","19"}),VALUE(RIGHT(O8056,2))&gt;5)),TRUE,FALSE))</f>
        <v/>
      </c>
    </row>
    <row r="8057" spans="12:20" x14ac:dyDescent="0.25">
      <c r="L8057" s="75">
        <f>COUNTIF($B$2:B8057,B8057)</f>
        <v>0</v>
      </c>
      <c r="M8057" s="75">
        <f>COUNTIF($L$2:L8057,4)</f>
        <v>42</v>
      </c>
      <c r="N8057" s="76" t="str">
        <f t="shared" si="629"/>
        <v>0</v>
      </c>
      <c r="O8057" s="76" t="str">
        <f t="shared" si="625"/>
        <v/>
      </c>
      <c r="P8057" s="75" t="str">
        <f t="shared" si="626"/>
        <v/>
      </c>
      <c r="Q8057" s="77" t="str">
        <f t="shared" si="627"/>
        <v/>
      </c>
      <c r="R8057" s="77" t="str">
        <f t="shared" si="628"/>
        <v/>
      </c>
      <c r="S8057" s="77" t="str">
        <f>IF(O8057="","",IF(OR(VALUE(LEFT(O8057,2))&gt;IF(RIGHT(J8057,1)="M",7,19),AND(OR(LEFT(O8057,2)={"07","19"}),VALUE(RIGHT(O8057,2))&gt;15)),TRUE,FALSE))</f>
        <v/>
      </c>
      <c r="T8057" s="77" t="str">
        <f>IF(O8057="","",IF(OR(VALUE(LEFT(O8057,2))&gt;IF(RIGHT(J8057,1)="M",7,19),AND(OR(LEFT(O8057,2)={"07","19"}),VALUE(RIGHT(O8057,2))&gt;5)),TRUE,FALSE))</f>
        <v/>
      </c>
    </row>
    <row r="8058" spans="12:20" x14ac:dyDescent="0.25">
      <c r="L8058" s="75">
        <f>COUNTIF($B$2:B8058,B8058)</f>
        <v>0</v>
      </c>
      <c r="M8058" s="75">
        <f>COUNTIF($L$2:L8058,4)</f>
        <v>42</v>
      </c>
      <c r="N8058" s="76" t="str">
        <f t="shared" si="629"/>
        <v>0</v>
      </c>
      <c r="O8058" s="76" t="str">
        <f t="shared" si="625"/>
        <v/>
      </c>
      <c r="P8058" s="75" t="str">
        <f t="shared" si="626"/>
        <v/>
      </c>
      <c r="Q8058" s="77" t="str">
        <f t="shared" si="627"/>
        <v/>
      </c>
      <c r="R8058" s="77" t="str">
        <f t="shared" si="628"/>
        <v/>
      </c>
      <c r="S8058" s="77" t="str">
        <f>IF(O8058="","",IF(OR(VALUE(LEFT(O8058,2))&gt;IF(RIGHT(J8058,1)="M",7,19),AND(OR(LEFT(O8058,2)={"07","19"}),VALUE(RIGHT(O8058,2))&gt;15)),TRUE,FALSE))</f>
        <v/>
      </c>
      <c r="T8058" s="77" t="str">
        <f>IF(O8058="","",IF(OR(VALUE(LEFT(O8058,2))&gt;IF(RIGHT(J8058,1)="M",7,19),AND(OR(LEFT(O8058,2)={"07","19"}),VALUE(RIGHT(O8058,2))&gt;5)),TRUE,FALSE))</f>
        <v/>
      </c>
    </row>
    <row r="8059" spans="12:20" x14ac:dyDescent="0.25">
      <c r="L8059" s="75">
        <f>COUNTIF($B$2:B8059,B8059)</f>
        <v>0</v>
      </c>
      <c r="M8059" s="75">
        <f>COUNTIF($L$2:L8059,4)</f>
        <v>42</v>
      </c>
      <c r="N8059" s="76" t="str">
        <f t="shared" si="629"/>
        <v>0</v>
      </c>
      <c r="O8059" s="76" t="str">
        <f t="shared" si="625"/>
        <v/>
      </c>
      <c r="P8059" s="75" t="str">
        <f t="shared" si="626"/>
        <v/>
      </c>
      <c r="Q8059" s="77" t="str">
        <f t="shared" si="627"/>
        <v/>
      </c>
      <c r="R8059" s="77" t="str">
        <f t="shared" si="628"/>
        <v/>
      </c>
      <c r="S8059" s="77" t="str">
        <f>IF(O8059="","",IF(OR(VALUE(LEFT(O8059,2))&gt;IF(RIGHT(J8059,1)="M",7,19),AND(OR(LEFT(O8059,2)={"07","19"}),VALUE(RIGHT(O8059,2))&gt;15)),TRUE,FALSE))</f>
        <v/>
      </c>
      <c r="T8059" s="77" t="str">
        <f>IF(O8059="","",IF(OR(VALUE(LEFT(O8059,2))&gt;IF(RIGHT(J8059,1)="M",7,19),AND(OR(LEFT(O8059,2)={"07","19"}),VALUE(RIGHT(O8059,2))&gt;5)),TRUE,FALSE))</f>
        <v/>
      </c>
    </row>
    <row r="8060" spans="12:20" x14ac:dyDescent="0.25">
      <c r="L8060" s="75">
        <f>COUNTIF($B$2:B8060,B8060)</f>
        <v>0</v>
      </c>
      <c r="M8060" s="75">
        <f>COUNTIF($L$2:L8060,4)</f>
        <v>42</v>
      </c>
      <c r="N8060" s="76" t="str">
        <f t="shared" si="629"/>
        <v>0</v>
      </c>
      <c r="O8060" s="76" t="str">
        <f t="shared" si="625"/>
        <v/>
      </c>
      <c r="P8060" s="75" t="str">
        <f t="shared" si="626"/>
        <v/>
      </c>
      <c r="Q8060" s="77" t="str">
        <f t="shared" si="627"/>
        <v/>
      </c>
      <c r="R8060" s="77" t="str">
        <f t="shared" si="628"/>
        <v/>
      </c>
      <c r="S8060" s="77" t="str">
        <f>IF(O8060="","",IF(OR(VALUE(LEFT(O8060,2))&gt;IF(RIGHT(J8060,1)="M",7,19),AND(OR(LEFT(O8060,2)={"07","19"}),VALUE(RIGHT(O8060,2))&gt;15)),TRUE,FALSE))</f>
        <v/>
      </c>
      <c r="T8060" s="77" t="str">
        <f>IF(O8060="","",IF(OR(VALUE(LEFT(O8060,2))&gt;IF(RIGHT(J8060,1)="M",7,19),AND(OR(LEFT(O8060,2)={"07","19"}),VALUE(RIGHT(O8060,2))&gt;5)),TRUE,FALSE))</f>
        <v/>
      </c>
    </row>
    <row r="8061" spans="12:20" x14ac:dyDescent="0.25">
      <c r="L8061" s="75">
        <f>COUNTIF($B$2:B8061,B8061)</f>
        <v>0</v>
      </c>
      <c r="M8061" s="75">
        <f>COUNTIF($L$2:L8061,4)</f>
        <v>42</v>
      </c>
      <c r="N8061" s="76" t="str">
        <f t="shared" si="629"/>
        <v>0</v>
      </c>
      <c r="O8061" s="76" t="str">
        <f t="shared" si="625"/>
        <v/>
      </c>
      <c r="P8061" s="75" t="str">
        <f t="shared" si="626"/>
        <v/>
      </c>
      <c r="Q8061" s="77" t="str">
        <f t="shared" si="627"/>
        <v/>
      </c>
      <c r="R8061" s="77" t="str">
        <f t="shared" si="628"/>
        <v/>
      </c>
      <c r="S8061" s="77" t="str">
        <f>IF(O8061="","",IF(OR(VALUE(LEFT(O8061,2))&gt;IF(RIGHT(J8061,1)="M",7,19),AND(OR(LEFT(O8061,2)={"07","19"}),VALUE(RIGHT(O8061,2))&gt;15)),TRUE,FALSE))</f>
        <v/>
      </c>
      <c r="T8061" s="77" t="str">
        <f>IF(O8061="","",IF(OR(VALUE(LEFT(O8061,2))&gt;IF(RIGHT(J8061,1)="M",7,19),AND(OR(LEFT(O8061,2)={"07","19"}),VALUE(RIGHT(O8061,2))&gt;5)),TRUE,FALSE))</f>
        <v/>
      </c>
    </row>
    <row r="8062" spans="12:20" x14ac:dyDescent="0.25">
      <c r="L8062" s="75">
        <f>COUNTIF($B$2:B8062,B8062)</f>
        <v>0</v>
      </c>
      <c r="M8062" s="75">
        <f>COUNTIF($L$2:L8062,4)</f>
        <v>42</v>
      </c>
      <c r="N8062" s="76" t="str">
        <f t="shared" si="629"/>
        <v>0</v>
      </c>
      <c r="O8062" s="76" t="str">
        <f t="shared" si="625"/>
        <v/>
      </c>
      <c r="P8062" s="75" t="str">
        <f t="shared" si="626"/>
        <v/>
      </c>
      <c r="Q8062" s="77" t="str">
        <f t="shared" si="627"/>
        <v/>
      </c>
      <c r="R8062" s="77" t="str">
        <f t="shared" si="628"/>
        <v/>
      </c>
      <c r="S8062" s="77" t="str">
        <f>IF(O8062="","",IF(OR(VALUE(LEFT(O8062,2))&gt;IF(RIGHT(J8062,1)="M",7,19),AND(OR(LEFT(O8062,2)={"07","19"}),VALUE(RIGHT(O8062,2))&gt;15)),TRUE,FALSE))</f>
        <v/>
      </c>
      <c r="T8062" s="77" t="str">
        <f>IF(O8062="","",IF(OR(VALUE(LEFT(O8062,2))&gt;IF(RIGHT(J8062,1)="M",7,19),AND(OR(LEFT(O8062,2)={"07","19"}),VALUE(RIGHT(O8062,2))&gt;5)),TRUE,FALSE))</f>
        <v/>
      </c>
    </row>
    <row r="8063" spans="12:20" x14ac:dyDescent="0.25">
      <c r="L8063" s="75">
        <f>COUNTIF($B$2:B8063,B8063)</f>
        <v>0</v>
      </c>
      <c r="M8063" s="75">
        <f>COUNTIF($L$2:L8063,4)</f>
        <v>42</v>
      </c>
      <c r="N8063" s="76" t="str">
        <f t="shared" si="629"/>
        <v>0</v>
      </c>
      <c r="O8063" s="76" t="str">
        <f t="shared" si="625"/>
        <v/>
      </c>
      <c r="P8063" s="75" t="str">
        <f t="shared" si="626"/>
        <v/>
      </c>
      <c r="Q8063" s="77" t="str">
        <f t="shared" si="627"/>
        <v/>
      </c>
      <c r="R8063" s="77" t="str">
        <f t="shared" si="628"/>
        <v/>
      </c>
      <c r="S8063" s="77" t="str">
        <f>IF(O8063="","",IF(OR(VALUE(LEFT(O8063,2))&gt;IF(RIGHT(J8063,1)="M",7,19),AND(OR(LEFT(O8063,2)={"07","19"}),VALUE(RIGHT(O8063,2))&gt;15)),TRUE,FALSE))</f>
        <v/>
      </c>
      <c r="T8063" s="77" t="str">
        <f>IF(O8063="","",IF(OR(VALUE(LEFT(O8063,2))&gt;IF(RIGHT(J8063,1)="M",7,19),AND(OR(LEFT(O8063,2)={"07","19"}),VALUE(RIGHT(O8063,2))&gt;5)),TRUE,FALSE))</f>
        <v/>
      </c>
    </row>
    <row r="8064" spans="12:20" x14ac:dyDescent="0.25">
      <c r="L8064" s="75">
        <f>COUNTIF($B$2:B8064,B8064)</f>
        <v>0</v>
      </c>
      <c r="M8064" s="75">
        <f>COUNTIF($L$2:L8064,4)</f>
        <v>42</v>
      </c>
      <c r="N8064" s="76" t="str">
        <f t="shared" si="629"/>
        <v>0</v>
      </c>
      <c r="O8064" s="76" t="str">
        <f t="shared" si="625"/>
        <v/>
      </c>
      <c r="P8064" s="75" t="str">
        <f t="shared" si="626"/>
        <v/>
      </c>
      <c r="Q8064" s="77" t="str">
        <f t="shared" si="627"/>
        <v/>
      </c>
      <c r="R8064" s="77" t="str">
        <f t="shared" si="628"/>
        <v/>
      </c>
      <c r="S8064" s="77" t="str">
        <f>IF(O8064="","",IF(OR(VALUE(LEFT(O8064,2))&gt;IF(RIGHT(J8064,1)="M",7,19),AND(OR(LEFT(O8064,2)={"07","19"}),VALUE(RIGHT(O8064,2))&gt;15)),TRUE,FALSE))</f>
        <v/>
      </c>
      <c r="T8064" s="77" t="str">
        <f>IF(O8064="","",IF(OR(VALUE(LEFT(O8064,2))&gt;IF(RIGHT(J8064,1)="M",7,19),AND(OR(LEFT(O8064,2)={"07","19"}),VALUE(RIGHT(O8064,2))&gt;5)),TRUE,FALSE))</f>
        <v/>
      </c>
    </row>
    <row r="8065" spans="12:20" x14ac:dyDescent="0.25">
      <c r="L8065" s="75">
        <f>COUNTIF($B$2:B8065,B8065)</f>
        <v>0</v>
      </c>
      <c r="M8065" s="75">
        <f>COUNTIF($L$2:L8065,4)</f>
        <v>42</v>
      </c>
      <c r="N8065" s="76" t="str">
        <f t="shared" si="629"/>
        <v>0</v>
      </c>
      <c r="O8065" s="76" t="str">
        <f t="shared" si="625"/>
        <v/>
      </c>
      <c r="P8065" s="75" t="str">
        <f t="shared" si="626"/>
        <v/>
      </c>
      <c r="Q8065" s="77" t="str">
        <f t="shared" si="627"/>
        <v/>
      </c>
      <c r="R8065" s="77" t="str">
        <f t="shared" si="628"/>
        <v/>
      </c>
      <c r="S8065" s="77" t="str">
        <f>IF(O8065="","",IF(OR(VALUE(LEFT(O8065,2))&gt;IF(RIGHT(J8065,1)="M",7,19),AND(OR(LEFT(O8065,2)={"07","19"}),VALUE(RIGHT(O8065,2))&gt;15)),TRUE,FALSE))</f>
        <v/>
      </c>
      <c r="T8065" s="77" t="str">
        <f>IF(O8065="","",IF(OR(VALUE(LEFT(O8065,2))&gt;IF(RIGHT(J8065,1)="M",7,19),AND(OR(LEFT(O8065,2)={"07","19"}),VALUE(RIGHT(O8065,2))&gt;5)),TRUE,FALSE))</f>
        <v/>
      </c>
    </row>
    <row r="8066" spans="12:20" x14ac:dyDescent="0.25">
      <c r="L8066" s="75">
        <f>COUNTIF($B$2:B8066,B8066)</f>
        <v>0</v>
      </c>
      <c r="M8066" s="75">
        <f>COUNTIF($L$2:L8066,4)</f>
        <v>42</v>
      </c>
      <c r="N8066" s="76" t="str">
        <f t="shared" si="629"/>
        <v>0</v>
      </c>
      <c r="O8066" s="76" t="str">
        <f t="shared" ref="O8066:O8129" si="630">TRIM(SUBSTITUTE(SUBSTITUTE(D8066,"+",""),"_",""))</f>
        <v/>
      </c>
      <c r="P8066" s="75" t="str">
        <f t="shared" ref="P8066:P8129" si="631">TRIM(SUBSTITUTE(SUBSTITUTE(E8066,"+",""),"_",""))</f>
        <v/>
      </c>
      <c r="Q8066" s="77" t="str">
        <f t="shared" ref="Q8066:Q8129" si="632">IFERROR(IF(RIGHT(P8066,2)&lt;RIGHT(O8066,2),IF(P8066&lt;O8066,P8066+2360-O8066,P8066-40-O8066),IF(P8066&lt;O8066,P8066+2400-O8066,P8066-O8066)),"")</f>
        <v/>
      </c>
      <c r="R8066" s="77" t="str">
        <f t="shared" ref="R8066:R8129" si="633">IFERROR(ROUNDDOWN(Q8066/100,0),"")</f>
        <v/>
      </c>
      <c r="S8066" s="77" t="str">
        <f>IF(O8066="","",IF(OR(VALUE(LEFT(O8066,2))&gt;IF(RIGHT(J8066,1)="M",7,19),AND(OR(LEFT(O8066,2)={"07","19"}),VALUE(RIGHT(O8066,2))&gt;15)),TRUE,FALSE))</f>
        <v/>
      </c>
      <c r="T8066" s="77" t="str">
        <f>IF(O8066="","",IF(OR(VALUE(LEFT(O8066,2))&gt;IF(RIGHT(J8066,1)="M",7,19),AND(OR(LEFT(O8066,2)={"07","19"}),VALUE(RIGHT(O8066,2))&gt;5)),TRUE,FALSE))</f>
        <v/>
      </c>
    </row>
    <row r="8067" spans="12:20" x14ac:dyDescent="0.25">
      <c r="L8067" s="75">
        <f>COUNTIF($B$2:B8067,B8067)</f>
        <v>0</v>
      </c>
      <c r="M8067" s="75">
        <f>COUNTIF($L$2:L8067,4)</f>
        <v>42</v>
      </c>
      <c r="N8067" s="76" t="str">
        <f t="shared" ref="N8067:N8130" si="634">A8067&amp;DAY(C8067)</f>
        <v>0</v>
      </c>
      <c r="O8067" s="76" t="str">
        <f t="shared" si="630"/>
        <v/>
      </c>
      <c r="P8067" s="75" t="str">
        <f t="shared" si="631"/>
        <v/>
      </c>
      <c r="Q8067" s="77" t="str">
        <f t="shared" si="632"/>
        <v/>
      </c>
      <c r="R8067" s="77" t="str">
        <f t="shared" si="633"/>
        <v/>
      </c>
      <c r="S8067" s="77" t="str">
        <f>IF(O8067="","",IF(OR(VALUE(LEFT(O8067,2))&gt;IF(RIGHT(J8067,1)="M",7,19),AND(OR(LEFT(O8067,2)={"07","19"}),VALUE(RIGHT(O8067,2))&gt;15)),TRUE,FALSE))</f>
        <v/>
      </c>
      <c r="T8067" s="77" t="str">
        <f>IF(O8067="","",IF(OR(VALUE(LEFT(O8067,2))&gt;IF(RIGHT(J8067,1)="M",7,19),AND(OR(LEFT(O8067,2)={"07","19"}),VALUE(RIGHT(O8067,2))&gt;5)),TRUE,FALSE))</f>
        <v/>
      </c>
    </row>
    <row r="8068" spans="12:20" x14ac:dyDescent="0.25">
      <c r="L8068" s="75">
        <f>COUNTIF($B$2:B8068,B8068)</f>
        <v>0</v>
      </c>
      <c r="M8068" s="75">
        <f>COUNTIF($L$2:L8068,4)</f>
        <v>42</v>
      </c>
      <c r="N8068" s="76" t="str">
        <f t="shared" si="634"/>
        <v>0</v>
      </c>
      <c r="O8068" s="76" t="str">
        <f t="shared" si="630"/>
        <v/>
      </c>
      <c r="P8068" s="75" t="str">
        <f t="shared" si="631"/>
        <v/>
      </c>
      <c r="Q8068" s="77" t="str">
        <f t="shared" si="632"/>
        <v/>
      </c>
      <c r="R8068" s="77" t="str">
        <f t="shared" si="633"/>
        <v/>
      </c>
      <c r="S8068" s="77" t="str">
        <f>IF(O8068="","",IF(OR(VALUE(LEFT(O8068,2))&gt;IF(RIGHT(J8068,1)="M",7,19),AND(OR(LEFT(O8068,2)={"07","19"}),VALUE(RIGHT(O8068,2))&gt;15)),TRUE,FALSE))</f>
        <v/>
      </c>
      <c r="T8068" s="77" t="str">
        <f>IF(O8068="","",IF(OR(VALUE(LEFT(O8068,2))&gt;IF(RIGHT(J8068,1)="M",7,19),AND(OR(LEFT(O8068,2)={"07","19"}),VALUE(RIGHT(O8068,2))&gt;5)),TRUE,FALSE))</f>
        <v/>
      </c>
    </row>
    <row r="8069" spans="12:20" x14ac:dyDescent="0.25">
      <c r="L8069" s="75">
        <f>COUNTIF($B$2:B8069,B8069)</f>
        <v>0</v>
      </c>
      <c r="M8069" s="75">
        <f>COUNTIF($L$2:L8069,4)</f>
        <v>42</v>
      </c>
      <c r="N8069" s="76" t="str">
        <f t="shared" si="634"/>
        <v>0</v>
      </c>
      <c r="O8069" s="76" t="str">
        <f t="shared" si="630"/>
        <v/>
      </c>
      <c r="P8069" s="75" t="str">
        <f t="shared" si="631"/>
        <v/>
      </c>
      <c r="Q8069" s="77" t="str">
        <f t="shared" si="632"/>
        <v/>
      </c>
      <c r="R8069" s="77" t="str">
        <f t="shared" si="633"/>
        <v/>
      </c>
      <c r="S8069" s="77" t="str">
        <f>IF(O8069="","",IF(OR(VALUE(LEFT(O8069,2))&gt;IF(RIGHT(J8069,1)="M",7,19),AND(OR(LEFT(O8069,2)={"07","19"}),VALUE(RIGHT(O8069,2))&gt;15)),TRUE,FALSE))</f>
        <v/>
      </c>
      <c r="T8069" s="77" t="str">
        <f>IF(O8069="","",IF(OR(VALUE(LEFT(O8069,2))&gt;IF(RIGHT(J8069,1)="M",7,19),AND(OR(LEFT(O8069,2)={"07","19"}),VALUE(RIGHT(O8069,2))&gt;5)),TRUE,FALSE))</f>
        <v/>
      </c>
    </row>
    <row r="8070" spans="12:20" x14ac:dyDescent="0.25">
      <c r="L8070" s="75">
        <f>COUNTIF($B$2:B8070,B8070)</f>
        <v>0</v>
      </c>
      <c r="M8070" s="75">
        <f>COUNTIF($L$2:L8070,4)</f>
        <v>42</v>
      </c>
      <c r="N8070" s="76" t="str">
        <f t="shared" si="634"/>
        <v>0</v>
      </c>
      <c r="O8070" s="76" t="str">
        <f t="shared" si="630"/>
        <v/>
      </c>
      <c r="P8070" s="75" t="str">
        <f t="shared" si="631"/>
        <v/>
      </c>
      <c r="Q8070" s="77" t="str">
        <f t="shared" si="632"/>
        <v/>
      </c>
      <c r="R8070" s="77" t="str">
        <f t="shared" si="633"/>
        <v/>
      </c>
      <c r="S8070" s="77" t="str">
        <f>IF(O8070="","",IF(OR(VALUE(LEFT(O8070,2))&gt;IF(RIGHT(J8070,1)="M",7,19),AND(OR(LEFT(O8070,2)={"07","19"}),VALUE(RIGHT(O8070,2))&gt;15)),TRUE,FALSE))</f>
        <v/>
      </c>
      <c r="T8070" s="77" t="str">
        <f>IF(O8070="","",IF(OR(VALUE(LEFT(O8070,2))&gt;IF(RIGHT(J8070,1)="M",7,19),AND(OR(LEFT(O8070,2)={"07","19"}),VALUE(RIGHT(O8070,2))&gt;5)),TRUE,FALSE))</f>
        <v/>
      </c>
    </row>
    <row r="8071" spans="12:20" x14ac:dyDescent="0.25">
      <c r="L8071" s="75">
        <f>COUNTIF($B$2:B8071,B8071)</f>
        <v>0</v>
      </c>
      <c r="M8071" s="75">
        <f>COUNTIF($L$2:L8071,4)</f>
        <v>42</v>
      </c>
      <c r="N8071" s="76" t="str">
        <f t="shared" si="634"/>
        <v>0</v>
      </c>
      <c r="O8071" s="76" t="str">
        <f t="shared" si="630"/>
        <v/>
      </c>
      <c r="P8071" s="75" t="str">
        <f t="shared" si="631"/>
        <v/>
      </c>
      <c r="Q8071" s="77" t="str">
        <f t="shared" si="632"/>
        <v/>
      </c>
      <c r="R8071" s="77" t="str">
        <f t="shared" si="633"/>
        <v/>
      </c>
      <c r="S8071" s="77" t="str">
        <f>IF(O8071="","",IF(OR(VALUE(LEFT(O8071,2))&gt;IF(RIGHT(J8071,1)="M",7,19),AND(OR(LEFT(O8071,2)={"07","19"}),VALUE(RIGHT(O8071,2))&gt;15)),TRUE,FALSE))</f>
        <v/>
      </c>
      <c r="T8071" s="77" t="str">
        <f>IF(O8071="","",IF(OR(VALUE(LEFT(O8071,2))&gt;IF(RIGHT(J8071,1)="M",7,19),AND(OR(LEFT(O8071,2)={"07","19"}),VALUE(RIGHT(O8071,2))&gt;5)),TRUE,FALSE))</f>
        <v/>
      </c>
    </row>
    <row r="8072" spans="12:20" x14ac:dyDescent="0.25">
      <c r="L8072" s="75">
        <f>COUNTIF($B$2:B8072,B8072)</f>
        <v>0</v>
      </c>
      <c r="M8072" s="75">
        <f>COUNTIF($L$2:L8072,4)</f>
        <v>42</v>
      </c>
      <c r="N8072" s="76" t="str">
        <f t="shared" si="634"/>
        <v>0</v>
      </c>
      <c r="O8072" s="76" t="str">
        <f t="shared" si="630"/>
        <v/>
      </c>
      <c r="P8072" s="75" t="str">
        <f t="shared" si="631"/>
        <v/>
      </c>
      <c r="Q8072" s="77" t="str">
        <f t="shared" si="632"/>
        <v/>
      </c>
      <c r="R8072" s="77" t="str">
        <f t="shared" si="633"/>
        <v/>
      </c>
      <c r="S8072" s="77" t="str">
        <f>IF(O8072="","",IF(OR(VALUE(LEFT(O8072,2))&gt;IF(RIGHT(J8072,1)="M",7,19),AND(OR(LEFT(O8072,2)={"07","19"}),VALUE(RIGHT(O8072,2))&gt;15)),TRUE,FALSE))</f>
        <v/>
      </c>
      <c r="T8072" s="77" t="str">
        <f>IF(O8072="","",IF(OR(VALUE(LEFT(O8072,2))&gt;IF(RIGHT(J8072,1)="M",7,19),AND(OR(LEFT(O8072,2)={"07","19"}),VALUE(RIGHT(O8072,2))&gt;5)),TRUE,FALSE))</f>
        <v/>
      </c>
    </row>
    <row r="8073" spans="12:20" x14ac:dyDescent="0.25">
      <c r="L8073" s="75">
        <f>COUNTIF($B$2:B8073,B8073)</f>
        <v>0</v>
      </c>
      <c r="M8073" s="75">
        <f>COUNTIF($L$2:L8073,4)</f>
        <v>42</v>
      </c>
      <c r="N8073" s="76" t="str">
        <f t="shared" si="634"/>
        <v>0</v>
      </c>
      <c r="O8073" s="76" t="str">
        <f t="shared" si="630"/>
        <v/>
      </c>
      <c r="P8073" s="75" t="str">
        <f t="shared" si="631"/>
        <v/>
      </c>
      <c r="Q8073" s="77" t="str">
        <f t="shared" si="632"/>
        <v/>
      </c>
      <c r="R8073" s="77" t="str">
        <f t="shared" si="633"/>
        <v/>
      </c>
      <c r="S8073" s="77" t="str">
        <f>IF(O8073="","",IF(OR(VALUE(LEFT(O8073,2))&gt;IF(RIGHT(J8073,1)="M",7,19),AND(OR(LEFT(O8073,2)={"07","19"}),VALUE(RIGHT(O8073,2))&gt;15)),TRUE,FALSE))</f>
        <v/>
      </c>
      <c r="T8073" s="77" t="str">
        <f>IF(O8073="","",IF(OR(VALUE(LEFT(O8073,2))&gt;IF(RIGHT(J8073,1)="M",7,19),AND(OR(LEFT(O8073,2)={"07","19"}),VALUE(RIGHT(O8073,2))&gt;5)),TRUE,FALSE))</f>
        <v/>
      </c>
    </row>
    <row r="8074" spans="12:20" x14ac:dyDescent="0.25">
      <c r="L8074" s="75">
        <f>COUNTIF($B$2:B8074,B8074)</f>
        <v>0</v>
      </c>
      <c r="M8074" s="75">
        <f>COUNTIF($L$2:L8074,4)</f>
        <v>42</v>
      </c>
      <c r="N8074" s="76" t="str">
        <f t="shared" si="634"/>
        <v>0</v>
      </c>
      <c r="O8074" s="76" t="str">
        <f t="shared" si="630"/>
        <v/>
      </c>
      <c r="P8074" s="75" t="str">
        <f t="shared" si="631"/>
        <v/>
      </c>
      <c r="Q8074" s="77" t="str">
        <f t="shared" si="632"/>
        <v/>
      </c>
      <c r="R8074" s="77" t="str">
        <f t="shared" si="633"/>
        <v/>
      </c>
      <c r="S8074" s="77" t="str">
        <f>IF(O8074="","",IF(OR(VALUE(LEFT(O8074,2))&gt;IF(RIGHT(J8074,1)="M",7,19),AND(OR(LEFT(O8074,2)={"07","19"}),VALUE(RIGHT(O8074,2))&gt;15)),TRUE,FALSE))</f>
        <v/>
      </c>
      <c r="T8074" s="77" t="str">
        <f>IF(O8074="","",IF(OR(VALUE(LEFT(O8074,2))&gt;IF(RIGHT(J8074,1)="M",7,19),AND(OR(LEFT(O8074,2)={"07","19"}),VALUE(RIGHT(O8074,2))&gt;5)),TRUE,FALSE))</f>
        <v/>
      </c>
    </row>
    <row r="8075" spans="12:20" x14ac:dyDescent="0.25">
      <c r="L8075" s="75">
        <f>COUNTIF($B$2:B8075,B8075)</f>
        <v>0</v>
      </c>
      <c r="M8075" s="75">
        <f>COUNTIF($L$2:L8075,4)</f>
        <v>42</v>
      </c>
      <c r="N8075" s="76" t="str">
        <f t="shared" si="634"/>
        <v>0</v>
      </c>
      <c r="O8075" s="76" t="str">
        <f t="shared" si="630"/>
        <v/>
      </c>
      <c r="P8075" s="75" t="str">
        <f t="shared" si="631"/>
        <v/>
      </c>
      <c r="Q8075" s="77" t="str">
        <f t="shared" si="632"/>
        <v/>
      </c>
      <c r="R8075" s="77" t="str">
        <f t="shared" si="633"/>
        <v/>
      </c>
      <c r="S8075" s="77" t="str">
        <f>IF(O8075="","",IF(OR(VALUE(LEFT(O8075,2))&gt;IF(RIGHT(J8075,1)="M",7,19),AND(OR(LEFT(O8075,2)={"07","19"}),VALUE(RIGHT(O8075,2))&gt;15)),TRUE,FALSE))</f>
        <v/>
      </c>
      <c r="T8075" s="77" t="str">
        <f>IF(O8075="","",IF(OR(VALUE(LEFT(O8075,2))&gt;IF(RIGHT(J8075,1)="M",7,19),AND(OR(LEFT(O8075,2)={"07","19"}),VALUE(RIGHT(O8075,2))&gt;5)),TRUE,FALSE))</f>
        <v/>
      </c>
    </row>
    <row r="8076" spans="12:20" x14ac:dyDescent="0.25">
      <c r="L8076" s="75">
        <f>COUNTIF($B$2:B8076,B8076)</f>
        <v>0</v>
      </c>
      <c r="M8076" s="75">
        <f>COUNTIF($L$2:L8076,4)</f>
        <v>42</v>
      </c>
      <c r="N8076" s="76" t="str">
        <f t="shared" si="634"/>
        <v>0</v>
      </c>
      <c r="O8076" s="76" t="str">
        <f t="shared" si="630"/>
        <v/>
      </c>
      <c r="P8076" s="75" t="str">
        <f t="shared" si="631"/>
        <v/>
      </c>
      <c r="Q8076" s="77" t="str">
        <f t="shared" si="632"/>
        <v/>
      </c>
      <c r="R8076" s="77" t="str">
        <f t="shared" si="633"/>
        <v/>
      </c>
      <c r="S8076" s="77" t="str">
        <f>IF(O8076="","",IF(OR(VALUE(LEFT(O8076,2))&gt;IF(RIGHT(J8076,1)="M",7,19),AND(OR(LEFT(O8076,2)={"07","19"}),VALUE(RIGHT(O8076,2))&gt;15)),TRUE,FALSE))</f>
        <v/>
      </c>
      <c r="T8076" s="77" t="str">
        <f>IF(O8076="","",IF(OR(VALUE(LEFT(O8076,2))&gt;IF(RIGHT(J8076,1)="M",7,19),AND(OR(LEFT(O8076,2)={"07","19"}),VALUE(RIGHT(O8076,2))&gt;5)),TRUE,FALSE))</f>
        <v/>
      </c>
    </row>
    <row r="8077" spans="12:20" x14ac:dyDescent="0.25">
      <c r="L8077" s="75">
        <f>COUNTIF($B$2:B8077,B8077)</f>
        <v>0</v>
      </c>
      <c r="M8077" s="75">
        <f>COUNTIF($L$2:L8077,4)</f>
        <v>42</v>
      </c>
      <c r="N8077" s="76" t="str">
        <f t="shared" si="634"/>
        <v>0</v>
      </c>
      <c r="O8077" s="76" t="str">
        <f t="shared" si="630"/>
        <v/>
      </c>
      <c r="P8077" s="75" t="str">
        <f t="shared" si="631"/>
        <v/>
      </c>
      <c r="Q8077" s="77" t="str">
        <f t="shared" si="632"/>
        <v/>
      </c>
      <c r="R8077" s="77" t="str">
        <f t="shared" si="633"/>
        <v/>
      </c>
      <c r="S8077" s="77" t="str">
        <f>IF(O8077="","",IF(OR(VALUE(LEFT(O8077,2))&gt;IF(RIGHT(J8077,1)="M",7,19),AND(OR(LEFT(O8077,2)={"07","19"}),VALUE(RIGHT(O8077,2))&gt;15)),TRUE,FALSE))</f>
        <v/>
      </c>
      <c r="T8077" s="77" t="str">
        <f>IF(O8077="","",IF(OR(VALUE(LEFT(O8077,2))&gt;IF(RIGHT(J8077,1)="M",7,19),AND(OR(LEFT(O8077,2)={"07","19"}),VALUE(RIGHT(O8077,2))&gt;5)),TRUE,FALSE))</f>
        <v/>
      </c>
    </row>
    <row r="8078" spans="12:20" x14ac:dyDescent="0.25">
      <c r="L8078" s="75">
        <f>COUNTIF($B$2:B8078,B8078)</f>
        <v>0</v>
      </c>
      <c r="M8078" s="75">
        <f>COUNTIF($L$2:L8078,4)</f>
        <v>42</v>
      </c>
      <c r="N8078" s="76" t="str">
        <f t="shared" si="634"/>
        <v>0</v>
      </c>
      <c r="O8078" s="76" t="str">
        <f t="shared" si="630"/>
        <v/>
      </c>
      <c r="P8078" s="75" t="str">
        <f t="shared" si="631"/>
        <v/>
      </c>
      <c r="Q8078" s="77" t="str">
        <f t="shared" si="632"/>
        <v/>
      </c>
      <c r="R8078" s="77" t="str">
        <f t="shared" si="633"/>
        <v/>
      </c>
      <c r="S8078" s="77" t="str">
        <f>IF(O8078="","",IF(OR(VALUE(LEFT(O8078,2))&gt;IF(RIGHT(J8078,1)="M",7,19),AND(OR(LEFT(O8078,2)={"07","19"}),VALUE(RIGHT(O8078,2))&gt;15)),TRUE,FALSE))</f>
        <v/>
      </c>
      <c r="T8078" s="77" t="str">
        <f>IF(O8078="","",IF(OR(VALUE(LEFT(O8078,2))&gt;IF(RIGHT(J8078,1)="M",7,19),AND(OR(LEFT(O8078,2)={"07","19"}),VALUE(RIGHT(O8078,2))&gt;5)),TRUE,FALSE))</f>
        <v/>
      </c>
    </row>
    <row r="8079" spans="12:20" x14ac:dyDescent="0.25">
      <c r="L8079" s="75">
        <f>COUNTIF($B$2:B8079,B8079)</f>
        <v>0</v>
      </c>
      <c r="M8079" s="75">
        <f>COUNTIF($L$2:L8079,4)</f>
        <v>42</v>
      </c>
      <c r="N8079" s="76" t="str">
        <f t="shared" si="634"/>
        <v>0</v>
      </c>
      <c r="O8079" s="76" t="str">
        <f t="shared" si="630"/>
        <v/>
      </c>
      <c r="P8079" s="75" t="str">
        <f t="shared" si="631"/>
        <v/>
      </c>
      <c r="Q8079" s="77" t="str">
        <f t="shared" si="632"/>
        <v/>
      </c>
      <c r="R8079" s="77" t="str">
        <f t="shared" si="633"/>
        <v/>
      </c>
      <c r="S8079" s="77" t="str">
        <f>IF(O8079="","",IF(OR(VALUE(LEFT(O8079,2))&gt;IF(RIGHT(J8079,1)="M",7,19),AND(OR(LEFT(O8079,2)={"07","19"}),VALUE(RIGHT(O8079,2))&gt;15)),TRUE,FALSE))</f>
        <v/>
      </c>
      <c r="T8079" s="77" t="str">
        <f>IF(O8079="","",IF(OR(VALUE(LEFT(O8079,2))&gt;IF(RIGHT(J8079,1)="M",7,19),AND(OR(LEFT(O8079,2)={"07","19"}),VALUE(RIGHT(O8079,2))&gt;5)),TRUE,FALSE))</f>
        <v/>
      </c>
    </row>
    <row r="8080" spans="12:20" x14ac:dyDescent="0.25">
      <c r="L8080" s="75">
        <f>COUNTIF($B$2:B8080,B8080)</f>
        <v>0</v>
      </c>
      <c r="M8080" s="75">
        <f>COUNTIF($L$2:L8080,4)</f>
        <v>42</v>
      </c>
      <c r="N8080" s="76" t="str">
        <f t="shared" si="634"/>
        <v>0</v>
      </c>
      <c r="O8080" s="76" t="str">
        <f t="shared" si="630"/>
        <v/>
      </c>
      <c r="P8080" s="75" t="str">
        <f t="shared" si="631"/>
        <v/>
      </c>
      <c r="Q8080" s="77" t="str">
        <f t="shared" si="632"/>
        <v/>
      </c>
      <c r="R8080" s="77" t="str">
        <f t="shared" si="633"/>
        <v/>
      </c>
      <c r="S8080" s="77" t="str">
        <f>IF(O8080="","",IF(OR(VALUE(LEFT(O8080,2))&gt;IF(RIGHT(J8080,1)="M",7,19),AND(OR(LEFT(O8080,2)={"07","19"}),VALUE(RIGHT(O8080,2))&gt;15)),TRUE,FALSE))</f>
        <v/>
      </c>
      <c r="T8080" s="77" t="str">
        <f>IF(O8080="","",IF(OR(VALUE(LEFT(O8080,2))&gt;IF(RIGHT(J8080,1)="M",7,19),AND(OR(LEFT(O8080,2)={"07","19"}),VALUE(RIGHT(O8080,2))&gt;5)),TRUE,FALSE))</f>
        <v/>
      </c>
    </row>
    <row r="8081" spans="12:20" x14ac:dyDescent="0.25">
      <c r="L8081" s="75">
        <f>COUNTIF($B$2:B8081,B8081)</f>
        <v>0</v>
      </c>
      <c r="M8081" s="75">
        <f>COUNTIF($L$2:L8081,4)</f>
        <v>42</v>
      </c>
      <c r="N8081" s="76" t="str">
        <f t="shared" si="634"/>
        <v>0</v>
      </c>
      <c r="O8081" s="76" t="str">
        <f t="shared" si="630"/>
        <v/>
      </c>
      <c r="P8081" s="75" t="str">
        <f t="shared" si="631"/>
        <v/>
      </c>
      <c r="Q8081" s="77" t="str">
        <f t="shared" si="632"/>
        <v/>
      </c>
      <c r="R8081" s="77" t="str">
        <f t="shared" si="633"/>
        <v/>
      </c>
      <c r="S8081" s="77" t="str">
        <f>IF(O8081="","",IF(OR(VALUE(LEFT(O8081,2))&gt;IF(RIGHT(J8081,1)="M",7,19),AND(OR(LEFT(O8081,2)={"07","19"}),VALUE(RIGHT(O8081,2))&gt;15)),TRUE,FALSE))</f>
        <v/>
      </c>
      <c r="T8081" s="77" t="str">
        <f>IF(O8081="","",IF(OR(VALUE(LEFT(O8081,2))&gt;IF(RIGHT(J8081,1)="M",7,19),AND(OR(LEFT(O8081,2)={"07","19"}),VALUE(RIGHT(O8081,2))&gt;5)),TRUE,FALSE))</f>
        <v/>
      </c>
    </row>
    <row r="8082" spans="12:20" x14ac:dyDescent="0.25">
      <c r="L8082" s="75">
        <f>COUNTIF($B$2:B8082,B8082)</f>
        <v>0</v>
      </c>
      <c r="M8082" s="75">
        <f>COUNTIF($L$2:L8082,4)</f>
        <v>42</v>
      </c>
      <c r="N8082" s="76" t="str">
        <f t="shared" si="634"/>
        <v>0</v>
      </c>
      <c r="O8082" s="76" t="str">
        <f t="shared" si="630"/>
        <v/>
      </c>
      <c r="P8082" s="75" t="str">
        <f t="shared" si="631"/>
        <v/>
      </c>
      <c r="Q8082" s="77" t="str">
        <f t="shared" si="632"/>
        <v/>
      </c>
      <c r="R8082" s="77" t="str">
        <f t="shared" si="633"/>
        <v/>
      </c>
      <c r="S8082" s="77" t="str">
        <f>IF(O8082="","",IF(OR(VALUE(LEFT(O8082,2))&gt;IF(RIGHT(J8082,1)="M",7,19),AND(OR(LEFT(O8082,2)={"07","19"}),VALUE(RIGHT(O8082,2))&gt;15)),TRUE,FALSE))</f>
        <v/>
      </c>
      <c r="T8082" s="77" t="str">
        <f>IF(O8082="","",IF(OR(VALUE(LEFT(O8082,2))&gt;IF(RIGHT(J8082,1)="M",7,19),AND(OR(LEFT(O8082,2)={"07","19"}),VALUE(RIGHT(O8082,2))&gt;5)),TRUE,FALSE))</f>
        <v/>
      </c>
    </row>
    <row r="8083" spans="12:20" x14ac:dyDescent="0.25">
      <c r="L8083" s="75">
        <f>COUNTIF($B$2:B8083,B8083)</f>
        <v>0</v>
      </c>
      <c r="M8083" s="75">
        <f>COUNTIF($L$2:L8083,4)</f>
        <v>42</v>
      </c>
      <c r="N8083" s="76" t="str">
        <f t="shared" si="634"/>
        <v>0</v>
      </c>
      <c r="O8083" s="76" t="str">
        <f t="shared" si="630"/>
        <v/>
      </c>
      <c r="P8083" s="75" t="str">
        <f t="shared" si="631"/>
        <v/>
      </c>
      <c r="Q8083" s="77" t="str">
        <f t="shared" si="632"/>
        <v/>
      </c>
      <c r="R8083" s="77" t="str">
        <f t="shared" si="633"/>
        <v/>
      </c>
      <c r="S8083" s="77" t="str">
        <f>IF(O8083="","",IF(OR(VALUE(LEFT(O8083,2))&gt;IF(RIGHT(J8083,1)="M",7,19),AND(OR(LEFT(O8083,2)={"07","19"}),VALUE(RIGHT(O8083,2))&gt;15)),TRUE,FALSE))</f>
        <v/>
      </c>
      <c r="T8083" s="77" t="str">
        <f>IF(O8083="","",IF(OR(VALUE(LEFT(O8083,2))&gt;IF(RIGHT(J8083,1)="M",7,19),AND(OR(LEFT(O8083,2)={"07","19"}),VALUE(RIGHT(O8083,2))&gt;5)),TRUE,FALSE))</f>
        <v/>
      </c>
    </row>
    <row r="8084" spans="12:20" x14ac:dyDescent="0.25">
      <c r="L8084" s="75">
        <f>COUNTIF($B$2:B8084,B8084)</f>
        <v>0</v>
      </c>
      <c r="M8084" s="75">
        <f>COUNTIF($L$2:L8084,4)</f>
        <v>42</v>
      </c>
      <c r="N8084" s="76" t="str">
        <f t="shared" si="634"/>
        <v>0</v>
      </c>
      <c r="O8084" s="76" t="str">
        <f t="shared" si="630"/>
        <v/>
      </c>
      <c r="P8084" s="75" t="str">
        <f t="shared" si="631"/>
        <v/>
      </c>
      <c r="Q8084" s="77" t="str">
        <f t="shared" si="632"/>
        <v/>
      </c>
      <c r="R8084" s="77" t="str">
        <f t="shared" si="633"/>
        <v/>
      </c>
      <c r="S8084" s="77" t="str">
        <f>IF(O8084="","",IF(OR(VALUE(LEFT(O8084,2))&gt;IF(RIGHT(J8084,1)="M",7,19),AND(OR(LEFT(O8084,2)={"07","19"}),VALUE(RIGHT(O8084,2))&gt;15)),TRUE,FALSE))</f>
        <v/>
      </c>
      <c r="T8084" s="77" t="str">
        <f>IF(O8084="","",IF(OR(VALUE(LEFT(O8084,2))&gt;IF(RIGHT(J8084,1)="M",7,19),AND(OR(LEFT(O8084,2)={"07","19"}),VALUE(RIGHT(O8084,2))&gt;5)),TRUE,FALSE))</f>
        <v/>
      </c>
    </row>
    <row r="8085" spans="12:20" x14ac:dyDescent="0.25">
      <c r="L8085" s="75">
        <f>COUNTIF($B$2:B8085,B8085)</f>
        <v>0</v>
      </c>
      <c r="M8085" s="75">
        <f>COUNTIF($L$2:L8085,4)</f>
        <v>42</v>
      </c>
      <c r="N8085" s="76" t="str">
        <f t="shared" si="634"/>
        <v>0</v>
      </c>
      <c r="O8085" s="76" t="str">
        <f t="shared" si="630"/>
        <v/>
      </c>
      <c r="P8085" s="75" t="str">
        <f t="shared" si="631"/>
        <v/>
      </c>
      <c r="Q8085" s="77" t="str">
        <f t="shared" si="632"/>
        <v/>
      </c>
      <c r="R8085" s="77" t="str">
        <f t="shared" si="633"/>
        <v/>
      </c>
      <c r="S8085" s="77" t="str">
        <f>IF(O8085="","",IF(OR(VALUE(LEFT(O8085,2))&gt;IF(RIGHT(J8085,1)="M",7,19),AND(OR(LEFT(O8085,2)={"07","19"}),VALUE(RIGHT(O8085,2))&gt;15)),TRUE,FALSE))</f>
        <v/>
      </c>
      <c r="T8085" s="77" t="str">
        <f>IF(O8085="","",IF(OR(VALUE(LEFT(O8085,2))&gt;IF(RIGHT(J8085,1)="M",7,19),AND(OR(LEFT(O8085,2)={"07","19"}),VALUE(RIGHT(O8085,2))&gt;5)),TRUE,FALSE))</f>
        <v/>
      </c>
    </row>
    <row r="8086" spans="12:20" x14ac:dyDescent="0.25">
      <c r="L8086" s="75">
        <f>COUNTIF($B$2:B8086,B8086)</f>
        <v>0</v>
      </c>
      <c r="M8086" s="75">
        <f>COUNTIF($L$2:L8086,4)</f>
        <v>42</v>
      </c>
      <c r="N8086" s="76" t="str">
        <f t="shared" si="634"/>
        <v>0</v>
      </c>
      <c r="O8086" s="76" t="str">
        <f t="shared" si="630"/>
        <v/>
      </c>
      <c r="P8086" s="75" t="str">
        <f t="shared" si="631"/>
        <v/>
      </c>
      <c r="Q8086" s="77" t="str">
        <f t="shared" si="632"/>
        <v/>
      </c>
      <c r="R8086" s="77" t="str">
        <f t="shared" si="633"/>
        <v/>
      </c>
      <c r="S8086" s="77" t="str">
        <f>IF(O8086="","",IF(OR(VALUE(LEFT(O8086,2))&gt;IF(RIGHT(J8086,1)="M",7,19),AND(OR(LEFT(O8086,2)={"07","19"}),VALUE(RIGHT(O8086,2))&gt;15)),TRUE,FALSE))</f>
        <v/>
      </c>
      <c r="T8086" s="77" t="str">
        <f>IF(O8086="","",IF(OR(VALUE(LEFT(O8086,2))&gt;IF(RIGHT(J8086,1)="M",7,19),AND(OR(LEFT(O8086,2)={"07","19"}),VALUE(RIGHT(O8086,2))&gt;5)),TRUE,FALSE))</f>
        <v/>
      </c>
    </row>
    <row r="8087" spans="12:20" x14ac:dyDescent="0.25">
      <c r="L8087" s="75">
        <f>COUNTIF($B$2:B8087,B8087)</f>
        <v>0</v>
      </c>
      <c r="M8087" s="75">
        <f>COUNTIF($L$2:L8087,4)</f>
        <v>42</v>
      </c>
      <c r="N8087" s="76" t="str">
        <f t="shared" si="634"/>
        <v>0</v>
      </c>
      <c r="O8087" s="76" t="str">
        <f t="shared" si="630"/>
        <v/>
      </c>
      <c r="P8087" s="75" t="str">
        <f t="shared" si="631"/>
        <v/>
      </c>
      <c r="Q8087" s="77" t="str">
        <f t="shared" si="632"/>
        <v/>
      </c>
      <c r="R8087" s="77" t="str">
        <f t="shared" si="633"/>
        <v/>
      </c>
      <c r="S8087" s="77" t="str">
        <f>IF(O8087="","",IF(OR(VALUE(LEFT(O8087,2))&gt;IF(RIGHT(J8087,1)="M",7,19),AND(OR(LEFT(O8087,2)={"07","19"}),VALUE(RIGHT(O8087,2))&gt;15)),TRUE,FALSE))</f>
        <v/>
      </c>
      <c r="T8087" s="77" t="str">
        <f>IF(O8087="","",IF(OR(VALUE(LEFT(O8087,2))&gt;IF(RIGHT(J8087,1)="M",7,19),AND(OR(LEFT(O8087,2)={"07","19"}),VALUE(RIGHT(O8087,2))&gt;5)),TRUE,FALSE))</f>
        <v/>
      </c>
    </row>
    <row r="8088" spans="12:20" x14ac:dyDescent="0.25">
      <c r="L8088" s="75">
        <f>COUNTIF($B$2:B8088,B8088)</f>
        <v>0</v>
      </c>
      <c r="M8088" s="75">
        <f>COUNTIF($L$2:L8088,4)</f>
        <v>42</v>
      </c>
      <c r="N8088" s="76" t="str">
        <f t="shared" si="634"/>
        <v>0</v>
      </c>
      <c r="O8088" s="76" t="str">
        <f t="shared" si="630"/>
        <v/>
      </c>
      <c r="P8088" s="75" t="str">
        <f t="shared" si="631"/>
        <v/>
      </c>
      <c r="Q8088" s="77" t="str">
        <f t="shared" si="632"/>
        <v/>
      </c>
      <c r="R8088" s="77" t="str">
        <f t="shared" si="633"/>
        <v/>
      </c>
      <c r="S8088" s="77" t="str">
        <f>IF(O8088="","",IF(OR(VALUE(LEFT(O8088,2))&gt;IF(RIGHT(J8088,1)="M",7,19),AND(OR(LEFT(O8088,2)={"07","19"}),VALUE(RIGHT(O8088,2))&gt;15)),TRUE,FALSE))</f>
        <v/>
      </c>
      <c r="T8088" s="77" t="str">
        <f>IF(O8088="","",IF(OR(VALUE(LEFT(O8088,2))&gt;IF(RIGHT(J8088,1)="M",7,19),AND(OR(LEFT(O8088,2)={"07","19"}),VALUE(RIGHT(O8088,2))&gt;5)),TRUE,FALSE))</f>
        <v/>
      </c>
    </row>
    <row r="8089" spans="12:20" x14ac:dyDescent="0.25">
      <c r="L8089" s="75">
        <f>COUNTIF($B$2:B8089,B8089)</f>
        <v>0</v>
      </c>
      <c r="M8089" s="75">
        <f>COUNTIF($L$2:L8089,4)</f>
        <v>42</v>
      </c>
      <c r="N8089" s="76" t="str">
        <f t="shared" si="634"/>
        <v>0</v>
      </c>
      <c r="O8089" s="76" t="str">
        <f t="shared" si="630"/>
        <v/>
      </c>
      <c r="P8089" s="75" t="str">
        <f t="shared" si="631"/>
        <v/>
      </c>
      <c r="Q8089" s="77" t="str">
        <f t="shared" si="632"/>
        <v/>
      </c>
      <c r="R8089" s="77" t="str">
        <f t="shared" si="633"/>
        <v/>
      </c>
      <c r="S8089" s="77" t="str">
        <f>IF(O8089="","",IF(OR(VALUE(LEFT(O8089,2))&gt;IF(RIGHT(J8089,1)="M",7,19),AND(OR(LEFT(O8089,2)={"07","19"}),VALUE(RIGHT(O8089,2))&gt;15)),TRUE,FALSE))</f>
        <v/>
      </c>
      <c r="T8089" s="77" t="str">
        <f>IF(O8089="","",IF(OR(VALUE(LEFT(O8089,2))&gt;IF(RIGHT(J8089,1)="M",7,19),AND(OR(LEFT(O8089,2)={"07","19"}),VALUE(RIGHT(O8089,2))&gt;5)),TRUE,FALSE))</f>
        <v/>
      </c>
    </row>
    <row r="8090" spans="12:20" x14ac:dyDescent="0.25">
      <c r="L8090" s="75">
        <f>COUNTIF($B$2:B8090,B8090)</f>
        <v>0</v>
      </c>
      <c r="M8090" s="75">
        <f>COUNTIF($L$2:L8090,4)</f>
        <v>42</v>
      </c>
      <c r="N8090" s="76" t="str">
        <f t="shared" si="634"/>
        <v>0</v>
      </c>
      <c r="O8090" s="76" t="str">
        <f t="shared" si="630"/>
        <v/>
      </c>
      <c r="P8090" s="75" t="str">
        <f t="shared" si="631"/>
        <v/>
      </c>
      <c r="Q8090" s="77" t="str">
        <f t="shared" si="632"/>
        <v/>
      </c>
      <c r="R8090" s="77" t="str">
        <f t="shared" si="633"/>
        <v/>
      </c>
      <c r="S8090" s="77" t="str">
        <f>IF(O8090="","",IF(OR(VALUE(LEFT(O8090,2))&gt;IF(RIGHT(J8090,1)="M",7,19),AND(OR(LEFT(O8090,2)={"07","19"}),VALUE(RIGHT(O8090,2))&gt;15)),TRUE,FALSE))</f>
        <v/>
      </c>
      <c r="T8090" s="77" t="str">
        <f>IF(O8090="","",IF(OR(VALUE(LEFT(O8090,2))&gt;IF(RIGHT(J8090,1)="M",7,19),AND(OR(LEFT(O8090,2)={"07","19"}),VALUE(RIGHT(O8090,2))&gt;5)),TRUE,FALSE))</f>
        <v/>
      </c>
    </row>
    <row r="8091" spans="12:20" x14ac:dyDescent="0.25">
      <c r="L8091" s="75">
        <f>COUNTIF($B$2:B8091,B8091)</f>
        <v>0</v>
      </c>
      <c r="M8091" s="75">
        <f>COUNTIF($L$2:L8091,4)</f>
        <v>42</v>
      </c>
      <c r="N8091" s="76" t="str">
        <f t="shared" si="634"/>
        <v>0</v>
      </c>
      <c r="O8091" s="76" t="str">
        <f t="shared" si="630"/>
        <v/>
      </c>
      <c r="P8091" s="75" t="str">
        <f t="shared" si="631"/>
        <v/>
      </c>
      <c r="Q8091" s="77" t="str">
        <f t="shared" si="632"/>
        <v/>
      </c>
      <c r="R8091" s="77" t="str">
        <f t="shared" si="633"/>
        <v/>
      </c>
      <c r="S8091" s="77" t="str">
        <f>IF(O8091="","",IF(OR(VALUE(LEFT(O8091,2))&gt;IF(RIGHT(J8091,1)="M",7,19),AND(OR(LEFT(O8091,2)={"07","19"}),VALUE(RIGHT(O8091,2))&gt;15)),TRUE,FALSE))</f>
        <v/>
      </c>
      <c r="T8091" s="77" t="str">
        <f>IF(O8091="","",IF(OR(VALUE(LEFT(O8091,2))&gt;IF(RIGHT(J8091,1)="M",7,19),AND(OR(LEFT(O8091,2)={"07","19"}),VALUE(RIGHT(O8091,2))&gt;5)),TRUE,FALSE))</f>
        <v/>
      </c>
    </row>
    <row r="8092" spans="12:20" x14ac:dyDescent="0.25">
      <c r="L8092" s="75">
        <f>COUNTIF($B$2:B8092,B8092)</f>
        <v>0</v>
      </c>
      <c r="M8092" s="75">
        <f>COUNTIF($L$2:L8092,4)</f>
        <v>42</v>
      </c>
      <c r="N8092" s="76" t="str">
        <f t="shared" si="634"/>
        <v>0</v>
      </c>
      <c r="O8092" s="76" t="str">
        <f t="shared" si="630"/>
        <v/>
      </c>
      <c r="P8092" s="75" t="str">
        <f t="shared" si="631"/>
        <v/>
      </c>
      <c r="Q8092" s="77" t="str">
        <f t="shared" si="632"/>
        <v/>
      </c>
      <c r="R8092" s="77" t="str">
        <f t="shared" si="633"/>
        <v/>
      </c>
      <c r="S8092" s="77" t="str">
        <f>IF(O8092="","",IF(OR(VALUE(LEFT(O8092,2))&gt;IF(RIGHT(J8092,1)="M",7,19),AND(OR(LEFT(O8092,2)={"07","19"}),VALUE(RIGHT(O8092,2))&gt;15)),TRUE,FALSE))</f>
        <v/>
      </c>
      <c r="T8092" s="77" t="str">
        <f>IF(O8092="","",IF(OR(VALUE(LEFT(O8092,2))&gt;IF(RIGHT(J8092,1)="M",7,19),AND(OR(LEFT(O8092,2)={"07","19"}),VALUE(RIGHT(O8092,2))&gt;5)),TRUE,FALSE))</f>
        <v/>
      </c>
    </row>
    <row r="8093" spans="12:20" x14ac:dyDescent="0.25">
      <c r="L8093" s="75">
        <f>COUNTIF($B$2:B8093,B8093)</f>
        <v>0</v>
      </c>
      <c r="M8093" s="75">
        <f>COUNTIF($L$2:L8093,4)</f>
        <v>42</v>
      </c>
      <c r="N8093" s="76" t="str">
        <f t="shared" si="634"/>
        <v>0</v>
      </c>
      <c r="O8093" s="76" t="str">
        <f t="shared" si="630"/>
        <v/>
      </c>
      <c r="P8093" s="75" t="str">
        <f t="shared" si="631"/>
        <v/>
      </c>
      <c r="Q8093" s="77" t="str">
        <f t="shared" si="632"/>
        <v/>
      </c>
      <c r="R8093" s="77" t="str">
        <f t="shared" si="633"/>
        <v/>
      </c>
      <c r="S8093" s="77" t="str">
        <f>IF(O8093="","",IF(OR(VALUE(LEFT(O8093,2))&gt;IF(RIGHT(J8093,1)="M",7,19),AND(OR(LEFT(O8093,2)={"07","19"}),VALUE(RIGHT(O8093,2))&gt;15)),TRUE,FALSE))</f>
        <v/>
      </c>
      <c r="T8093" s="77" t="str">
        <f>IF(O8093="","",IF(OR(VALUE(LEFT(O8093,2))&gt;IF(RIGHT(J8093,1)="M",7,19),AND(OR(LEFT(O8093,2)={"07","19"}),VALUE(RIGHT(O8093,2))&gt;5)),TRUE,FALSE))</f>
        <v/>
      </c>
    </row>
    <row r="8094" spans="12:20" x14ac:dyDescent="0.25">
      <c r="L8094" s="75">
        <f>COUNTIF($B$2:B8094,B8094)</f>
        <v>0</v>
      </c>
      <c r="M8094" s="75">
        <f>COUNTIF($L$2:L8094,4)</f>
        <v>42</v>
      </c>
      <c r="N8094" s="76" t="str">
        <f t="shared" si="634"/>
        <v>0</v>
      </c>
      <c r="O8094" s="76" t="str">
        <f t="shared" si="630"/>
        <v/>
      </c>
      <c r="P8094" s="75" t="str">
        <f t="shared" si="631"/>
        <v/>
      </c>
      <c r="Q8094" s="77" t="str">
        <f t="shared" si="632"/>
        <v/>
      </c>
      <c r="R8094" s="77" t="str">
        <f t="shared" si="633"/>
        <v/>
      </c>
      <c r="S8094" s="77" t="str">
        <f>IF(O8094="","",IF(OR(VALUE(LEFT(O8094,2))&gt;IF(RIGHT(J8094,1)="M",7,19),AND(OR(LEFT(O8094,2)={"07","19"}),VALUE(RIGHT(O8094,2))&gt;15)),TRUE,FALSE))</f>
        <v/>
      </c>
      <c r="T8094" s="77" t="str">
        <f>IF(O8094="","",IF(OR(VALUE(LEFT(O8094,2))&gt;IF(RIGHT(J8094,1)="M",7,19),AND(OR(LEFT(O8094,2)={"07","19"}),VALUE(RIGHT(O8094,2))&gt;5)),TRUE,FALSE))</f>
        <v/>
      </c>
    </row>
    <row r="8095" spans="12:20" x14ac:dyDescent="0.25">
      <c r="L8095" s="75">
        <f>COUNTIF($B$2:B8095,B8095)</f>
        <v>0</v>
      </c>
      <c r="M8095" s="75">
        <f>COUNTIF($L$2:L8095,4)</f>
        <v>42</v>
      </c>
      <c r="N8095" s="76" t="str">
        <f t="shared" si="634"/>
        <v>0</v>
      </c>
      <c r="O8095" s="76" t="str">
        <f t="shared" si="630"/>
        <v/>
      </c>
      <c r="P8095" s="75" t="str">
        <f t="shared" si="631"/>
        <v/>
      </c>
      <c r="Q8095" s="77" t="str">
        <f t="shared" si="632"/>
        <v/>
      </c>
      <c r="R8095" s="77" t="str">
        <f t="shared" si="633"/>
        <v/>
      </c>
      <c r="S8095" s="77" t="str">
        <f>IF(O8095="","",IF(OR(VALUE(LEFT(O8095,2))&gt;IF(RIGHT(J8095,1)="M",7,19),AND(OR(LEFT(O8095,2)={"07","19"}),VALUE(RIGHT(O8095,2))&gt;15)),TRUE,FALSE))</f>
        <v/>
      </c>
      <c r="T8095" s="77" t="str">
        <f>IF(O8095="","",IF(OR(VALUE(LEFT(O8095,2))&gt;IF(RIGHT(J8095,1)="M",7,19),AND(OR(LEFT(O8095,2)={"07","19"}),VALUE(RIGHT(O8095,2))&gt;5)),TRUE,FALSE))</f>
        <v/>
      </c>
    </row>
    <row r="8096" spans="12:20" x14ac:dyDescent="0.25">
      <c r="L8096" s="75">
        <f>COUNTIF($B$2:B8096,B8096)</f>
        <v>0</v>
      </c>
      <c r="M8096" s="75">
        <f>COUNTIF($L$2:L8096,4)</f>
        <v>42</v>
      </c>
      <c r="N8096" s="76" t="str">
        <f t="shared" si="634"/>
        <v>0</v>
      </c>
      <c r="O8096" s="76" t="str">
        <f t="shared" si="630"/>
        <v/>
      </c>
      <c r="P8096" s="75" t="str">
        <f t="shared" si="631"/>
        <v/>
      </c>
      <c r="Q8096" s="77" t="str">
        <f t="shared" si="632"/>
        <v/>
      </c>
      <c r="R8096" s="77" t="str">
        <f t="shared" si="633"/>
        <v/>
      </c>
      <c r="S8096" s="77" t="str">
        <f>IF(O8096="","",IF(OR(VALUE(LEFT(O8096,2))&gt;IF(RIGHT(J8096,1)="M",7,19),AND(OR(LEFT(O8096,2)={"07","19"}),VALUE(RIGHT(O8096,2))&gt;15)),TRUE,FALSE))</f>
        <v/>
      </c>
      <c r="T8096" s="77" t="str">
        <f>IF(O8096="","",IF(OR(VALUE(LEFT(O8096,2))&gt;IF(RIGHT(J8096,1)="M",7,19),AND(OR(LEFT(O8096,2)={"07","19"}),VALUE(RIGHT(O8096,2))&gt;5)),TRUE,FALSE))</f>
        <v/>
      </c>
    </row>
    <row r="8097" spans="12:20" x14ac:dyDescent="0.25">
      <c r="L8097" s="75">
        <f>COUNTIF($B$2:B8097,B8097)</f>
        <v>0</v>
      </c>
      <c r="M8097" s="75">
        <f>COUNTIF($L$2:L8097,4)</f>
        <v>42</v>
      </c>
      <c r="N8097" s="76" t="str">
        <f t="shared" si="634"/>
        <v>0</v>
      </c>
      <c r="O8097" s="76" t="str">
        <f t="shared" si="630"/>
        <v/>
      </c>
      <c r="P8097" s="75" t="str">
        <f t="shared" si="631"/>
        <v/>
      </c>
      <c r="Q8097" s="77" t="str">
        <f t="shared" si="632"/>
        <v/>
      </c>
      <c r="R8097" s="77" t="str">
        <f t="shared" si="633"/>
        <v/>
      </c>
      <c r="S8097" s="77" t="str">
        <f>IF(O8097="","",IF(OR(VALUE(LEFT(O8097,2))&gt;IF(RIGHT(J8097,1)="M",7,19),AND(OR(LEFT(O8097,2)={"07","19"}),VALUE(RIGHT(O8097,2))&gt;15)),TRUE,FALSE))</f>
        <v/>
      </c>
      <c r="T8097" s="77" t="str">
        <f>IF(O8097="","",IF(OR(VALUE(LEFT(O8097,2))&gt;IF(RIGHT(J8097,1)="M",7,19),AND(OR(LEFT(O8097,2)={"07","19"}),VALUE(RIGHT(O8097,2))&gt;5)),TRUE,FALSE))</f>
        <v/>
      </c>
    </row>
    <row r="8098" spans="12:20" x14ac:dyDescent="0.25">
      <c r="L8098" s="75">
        <f>COUNTIF($B$2:B8098,B8098)</f>
        <v>0</v>
      </c>
      <c r="M8098" s="75">
        <f>COUNTIF($L$2:L8098,4)</f>
        <v>42</v>
      </c>
      <c r="N8098" s="76" t="str">
        <f t="shared" si="634"/>
        <v>0</v>
      </c>
      <c r="O8098" s="76" t="str">
        <f t="shared" si="630"/>
        <v/>
      </c>
      <c r="P8098" s="75" t="str">
        <f t="shared" si="631"/>
        <v/>
      </c>
      <c r="Q8098" s="77" t="str">
        <f t="shared" si="632"/>
        <v/>
      </c>
      <c r="R8098" s="77" t="str">
        <f t="shared" si="633"/>
        <v/>
      </c>
      <c r="S8098" s="77" t="str">
        <f>IF(O8098="","",IF(OR(VALUE(LEFT(O8098,2))&gt;IF(RIGHT(J8098,1)="M",7,19),AND(OR(LEFT(O8098,2)={"07","19"}),VALUE(RIGHT(O8098,2))&gt;15)),TRUE,FALSE))</f>
        <v/>
      </c>
      <c r="T8098" s="77" t="str">
        <f>IF(O8098="","",IF(OR(VALUE(LEFT(O8098,2))&gt;IF(RIGHT(J8098,1)="M",7,19),AND(OR(LEFT(O8098,2)={"07","19"}),VALUE(RIGHT(O8098,2))&gt;5)),TRUE,FALSE))</f>
        <v/>
      </c>
    </row>
    <row r="8099" spans="12:20" x14ac:dyDescent="0.25">
      <c r="L8099" s="75">
        <f>COUNTIF($B$2:B8099,B8099)</f>
        <v>0</v>
      </c>
      <c r="M8099" s="75">
        <f>COUNTIF($L$2:L8099,4)</f>
        <v>42</v>
      </c>
      <c r="N8099" s="76" t="str">
        <f t="shared" si="634"/>
        <v>0</v>
      </c>
      <c r="O8099" s="76" t="str">
        <f t="shared" si="630"/>
        <v/>
      </c>
      <c r="P8099" s="75" t="str">
        <f t="shared" si="631"/>
        <v/>
      </c>
      <c r="Q8099" s="77" t="str">
        <f t="shared" si="632"/>
        <v/>
      </c>
      <c r="R8099" s="77" t="str">
        <f t="shared" si="633"/>
        <v/>
      </c>
      <c r="S8099" s="77" t="str">
        <f>IF(O8099="","",IF(OR(VALUE(LEFT(O8099,2))&gt;IF(RIGHT(J8099,1)="M",7,19),AND(OR(LEFT(O8099,2)={"07","19"}),VALUE(RIGHT(O8099,2))&gt;15)),TRUE,FALSE))</f>
        <v/>
      </c>
      <c r="T8099" s="77" t="str">
        <f>IF(O8099="","",IF(OR(VALUE(LEFT(O8099,2))&gt;IF(RIGHT(J8099,1)="M",7,19),AND(OR(LEFT(O8099,2)={"07","19"}),VALUE(RIGHT(O8099,2))&gt;5)),TRUE,FALSE))</f>
        <v/>
      </c>
    </row>
    <row r="8100" spans="12:20" x14ac:dyDescent="0.25">
      <c r="L8100" s="75">
        <f>COUNTIF($B$2:B8100,B8100)</f>
        <v>0</v>
      </c>
      <c r="M8100" s="75">
        <f>COUNTIF($L$2:L8100,4)</f>
        <v>42</v>
      </c>
      <c r="N8100" s="76" t="str">
        <f t="shared" si="634"/>
        <v>0</v>
      </c>
      <c r="O8100" s="76" t="str">
        <f t="shared" si="630"/>
        <v/>
      </c>
      <c r="P8100" s="75" t="str">
        <f t="shared" si="631"/>
        <v/>
      </c>
      <c r="Q8100" s="77" t="str">
        <f t="shared" si="632"/>
        <v/>
      </c>
      <c r="R8100" s="77" t="str">
        <f t="shared" si="633"/>
        <v/>
      </c>
      <c r="S8100" s="77" t="str">
        <f>IF(O8100="","",IF(OR(VALUE(LEFT(O8100,2))&gt;IF(RIGHT(J8100,1)="M",7,19),AND(OR(LEFT(O8100,2)={"07","19"}),VALUE(RIGHT(O8100,2))&gt;15)),TRUE,FALSE))</f>
        <v/>
      </c>
      <c r="T8100" s="77" t="str">
        <f>IF(O8100="","",IF(OR(VALUE(LEFT(O8100,2))&gt;IF(RIGHT(J8100,1)="M",7,19),AND(OR(LEFT(O8100,2)={"07","19"}),VALUE(RIGHT(O8100,2))&gt;5)),TRUE,FALSE))</f>
        <v/>
      </c>
    </row>
    <row r="8101" spans="12:20" x14ac:dyDescent="0.25">
      <c r="L8101" s="75">
        <f>COUNTIF($B$2:B8101,B8101)</f>
        <v>0</v>
      </c>
      <c r="M8101" s="75">
        <f>COUNTIF($L$2:L8101,4)</f>
        <v>42</v>
      </c>
      <c r="N8101" s="76" t="str">
        <f t="shared" si="634"/>
        <v>0</v>
      </c>
      <c r="O8101" s="76" t="str">
        <f t="shared" si="630"/>
        <v/>
      </c>
      <c r="P8101" s="75" t="str">
        <f t="shared" si="631"/>
        <v/>
      </c>
      <c r="Q8101" s="77" t="str">
        <f t="shared" si="632"/>
        <v/>
      </c>
      <c r="R8101" s="77" t="str">
        <f t="shared" si="633"/>
        <v/>
      </c>
      <c r="S8101" s="77" t="str">
        <f>IF(O8101="","",IF(OR(VALUE(LEFT(O8101,2))&gt;IF(RIGHT(J8101,1)="M",7,19),AND(OR(LEFT(O8101,2)={"07","19"}),VALUE(RIGHT(O8101,2))&gt;15)),TRUE,FALSE))</f>
        <v/>
      </c>
      <c r="T8101" s="77" t="str">
        <f>IF(O8101="","",IF(OR(VALUE(LEFT(O8101,2))&gt;IF(RIGHT(J8101,1)="M",7,19),AND(OR(LEFT(O8101,2)={"07","19"}),VALUE(RIGHT(O8101,2))&gt;5)),TRUE,FALSE))</f>
        <v/>
      </c>
    </row>
    <row r="8102" spans="12:20" x14ac:dyDescent="0.25">
      <c r="L8102" s="75">
        <f>COUNTIF($B$2:B8102,B8102)</f>
        <v>0</v>
      </c>
      <c r="M8102" s="75">
        <f>COUNTIF($L$2:L8102,4)</f>
        <v>42</v>
      </c>
      <c r="N8102" s="76" t="str">
        <f t="shared" si="634"/>
        <v>0</v>
      </c>
      <c r="O8102" s="76" t="str">
        <f t="shared" si="630"/>
        <v/>
      </c>
      <c r="P8102" s="75" t="str">
        <f t="shared" si="631"/>
        <v/>
      </c>
      <c r="Q8102" s="77" t="str">
        <f t="shared" si="632"/>
        <v/>
      </c>
      <c r="R8102" s="77" t="str">
        <f t="shared" si="633"/>
        <v/>
      </c>
      <c r="S8102" s="77" t="str">
        <f>IF(O8102="","",IF(OR(VALUE(LEFT(O8102,2))&gt;IF(RIGHT(J8102,1)="M",7,19),AND(OR(LEFT(O8102,2)={"07","19"}),VALUE(RIGHT(O8102,2))&gt;15)),TRUE,FALSE))</f>
        <v/>
      </c>
      <c r="T8102" s="77" t="str">
        <f>IF(O8102="","",IF(OR(VALUE(LEFT(O8102,2))&gt;IF(RIGHT(J8102,1)="M",7,19),AND(OR(LEFT(O8102,2)={"07","19"}),VALUE(RIGHT(O8102,2))&gt;5)),TRUE,FALSE))</f>
        <v/>
      </c>
    </row>
    <row r="8103" spans="12:20" x14ac:dyDescent="0.25">
      <c r="L8103" s="75">
        <f>COUNTIF($B$2:B8103,B8103)</f>
        <v>0</v>
      </c>
      <c r="M8103" s="75">
        <f>COUNTIF($L$2:L8103,4)</f>
        <v>42</v>
      </c>
      <c r="N8103" s="76" t="str">
        <f t="shared" si="634"/>
        <v>0</v>
      </c>
      <c r="O8103" s="76" t="str">
        <f t="shared" si="630"/>
        <v/>
      </c>
      <c r="P8103" s="75" t="str">
        <f t="shared" si="631"/>
        <v/>
      </c>
      <c r="Q8103" s="77" t="str">
        <f t="shared" si="632"/>
        <v/>
      </c>
      <c r="R8103" s="77" t="str">
        <f t="shared" si="633"/>
        <v/>
      </c>
      <c r="S8103" s="77" t="str">
        <f>IF(O8103="","",IF(OR(VALUE(LEFT(O8103,2))&gt;IF(RIGHT(J8103,1)="M",7,19),AND(OR(LEFT(O8103,2)={"07","19"}),VALUE(RIGHT(O8103,2))&gt;15)),TRUE,FALSE))</f>
        <v/>
      </c>
      <c r="T8103" s="77" t="str">
        <f>IF(O8103="","",IF(OR(VALUE(LEFT(O8103,2))&gt;IF(RIGHT(J8103,1)="M",7,19),AND(OR(LEFT(O8103,2)={"07","19"}),VALUE(RIGHT(O8103,2))&gt;5)),TRUE,FALSE))</f>
        <v/>
      </c>
    </row>
    <row r="8104" spans="12:20" x14ac:dyDescent="0.25">
      <c r="L8104" s="75">
        <f>COUNTIF($B$2:B8104,B8104)</f>
        <v>0</v>
      </c>
      <c r="M8104" s="75">
        <f>COUNTIF($L$2:L8104,4)</f>
        <v>42</v>
      </c>
      <c r="N8104" s="76" t="str">
        <f t="shared" si="634"/>
        <v>0</v>
      </c>
      <c r="O8104" s="76" t="str">
        <f t="shared" si="630"/>
        <v/>
      </c>
      <c r="P8104" s="75" t="str">
        <f t="shared" si="631"/>
        <v/>
      </c>
      <c r="Q8104" s="77" t="str">
        <f t="shared" si="632"/>
        <v/>
      </c>
      <c r="R8104" s="77" t="str">
        <f t="shared" si="633"/>
        <v/>
      </c>
      <c r="S8104" s="77" t="str">
        <f>IF(O8104="","",IF(OR(VALUE(LEFT(O8104,2))&gt;IF(RIGHT(J8104,1)="M",7,19),AND(OR(LEFT(O8104,2)={"07","19"}),VALUE(RIGHT(O8104,2))&gt;15)),TRUE,FALSE))</f>
        <v/>
      </c>
      <c r="T8104" s="77" t="str">
        <f>IF(O8104="","",IF(OR(VALUE(LEFT(O8104,2))&gt;IF(RIGHT(J8104,1)="M",7,19),AND(OR(LEFT(O8104,2)={"07","19"}),VALUE(RIGHT(O8104,2))&gt;5)),TRUE,FALSE))</f>
        <v/>
      </c>
    </row>
    <row r="8105" spans="12:20" x14ac:dyDescent="0.25">
      <c r="L8105" s="75">
        <f>COUNTIF($B$2:B8105,B8105)</f>
        <v>0</v>
      </c>
      <c r="M8105" s="75">
        <f>COUNTIF($L$2:L8105,4)</f>
        <v>42</v>
      </c>
      <c r="N8105" s="76" t="str">
        <f t="shared" si="634"/>
        <v>0</v>
      </c>
      <c r="O8105" s="76" t="str">
        <f t="shared" si="630"/>
        <v/>
      </c>
      <c r="P8105" s="75" t="str">
        <f t="shared" si="631"/>
        <v/>
      </c>
      <c r="Q8105" s="77" t="str">
        <f t="shared" si="632"/>
        <v/>
      </c>
      <c r="R8105" s="77" t="str">
        <f t="shared" si="633"/>
        <v/>
      </c>
      <c r="S8105" s="77" t="str">
        <f>IF(O8105="","",IF(OR(VALUE(LEFT(O8105,2))&gt;IF(RIGHT(J8105,1)="M",7,19),AND(OR(LEFT(O8105,2)={"07","19"}),VALUE(RIGHT(O8105,2))&gt;15)),TRUE,FALSE))</f>
        <v/>
      </c>
      <c r="T8105" s="77" t="str">
        <f>IF(O8105="","",IF(OR(VALUE(LEFT(O8105,2))&gt;IF(RIGHT(J8105,1)="M",7,19),AND(OR(LEFT(O8105,2)={"07","19"}),VALUE(RIGHT(O8105,2))&gt;5)),TRUE,FALSE))</f>
        <v/>
      </c>
    </row>
    <row r="8106" spans="12:20" x14ac:dyDescent="0.25">
      <c r="L8106" s="75">
        <f>COUNTIF($B$2:B8106,B8106)</f>
        <v>0</v>
      </c>
      <c r="M8106" s="75">
        <f>COUNTIF($L$2:L8106,4)</f>
        <v>42</v>
      </c>
      <c r="N8106" s="76" t="str">
        <f t="shared" si="634"/>
        <v>0</v>
      </c>
      <c r="O8106" s="76" t="str">
        <f t="shared" si="630"/>
        <v/>
      </c>
      <c r="P8106" s="75" t="str">
        <f t="shared" si="631"/>
        <v/>
      </c>
      <c r="Q8106" s="77" t="str">
        <f t="shared" si="632"/>
        <v/>
      </c>
      <c r="R8106" s="77" t="str">
        <f t="shared" si="633"/>
        <v/>
      </c>
      <c r="S8106" s="77" t="str">
        <f>IF(O8106="","",IF(OR(VALUE(LEFT(O8106,2))&gt;IF(RIGHT(J8106,1)="M",7,19),AND(OR(LEFT(O8106,2)={"07","19"}),VALUE(RIGHT(O8106,2))&gt;15)),TRUE,FALSE))</f>
        <v/>
      </c>
      <c r="T8106" s="77" t="str">
        <f>IF(O8106="","",IF(OR(VALUE(LEFT(O8106,2))&gt;IF(RIGHT(J8106,1)="M",7,19),AND(OR(LEFT(O8106,2)={"07","19"}),VALUE(RIGHT(O8106,2))&gt;5)),TRUE,FALSE))</f>
        <v/>
      </c>
    </row>
    <row r="8107" spans="12:20" x14ac:dyDescent="0.25">
      <c r="L8107" s="75">
        <f>COUNTIF($B$2:B8107,B8107)</f>
        <v>0</v>
      </c>
      <c r="M8107" s="75">
        <f>COUNTIF($L$2:L8107,4)</f>
        <v>42</v>
      </c>
      <c r="N8107" s="76" t="str">
        <f t="shared" si="634"/>
        <v>0</v>
      </c>
      <c r="O8107" s="76" t="str">
        <f t="shared" si="630"/>
        <v/>
      </c>
      <c r="P8107" s="75" t="str">
        <f t="shared" si="631"/>
        <v/>
      </c>
      <c r="Q8107" s="77" t="str">
        <f t="shared" si="632"/>
        <v/>
      </c>
      <c r="R8107" s="77" t="str">
        <f t="shared" si="633"/>
        <v/>
      </c>
      <c r="S8107" s="77" t="str">
        <f>IF(O8107="","",IF(OR(VALUE(LEFT(O8107,2))&gt;IF(RIGHT(J8107,1)="M",7,19),AND(OR(LEFT(O8107,2)={"07","19"}),VALUE(RIGHT(O8107,2))&gt;15)),TRUE,FALSE))</f>
        <v/>
      </c>
      <c r="T8107" s="77" t="str">
        <f>IF(O8107="","",IF(OR(VALUE(LEFT(O8107,2))&gt;IF(RIGHT(J8107,1)="M",7,19),AND(OR(LEFT(O8107,2)={"07","19"}),VALUE(RIGHT(O8107,2))&gt;5)),TRUE,FALSE))</f>
        <v/>
      </c>
    </row>
    <row r="8108" spans="12:20" x14ac:dyDescent="0.25">
      <c r="L8108" s="75">
        <f>COUNTIF($B$2:B8108,B8108)</f>
        <v>0</v>
      </c>
      <c r="M8108" s="75">
        <f>COUNTIF($L$2:L8108,4)</f>
        <v>42</v>
      </c>
      <c r="N8108" s="76" t="str">
        <f t="shared" si="634"/>
        <v>0</v>
      </c>
      <c r="O8108" s="76" t="str">
        <f t="shared" si="630"/>
        <v/>
      </c>
      <c r="P8108" s="75" t="str">
        <f t="shared" si="631"/>
        <v/>
      </c>
      <c r="Q8108" s="77" t="str">
        <f t="shared" si="632"/>
        <v/>
      </c>
      <c r="R8108" s="77" t="str">
        <f t="shared" si="633"/>
        <v/>
      </c>
      <c r="S8108" s="77" t="str">
        <f>IF(O8108="","",IF(OR(VALUE(LEFT(O8108,2))&gt;IF(RIGHT(J8108,1)="M",7,19),AND(OR(LEFT(O8108,2)={"07","19"}),VALUE(RIGHT(O8108,2))&gt;15)),TRUE,FALSE))</f>
        <v/>
      </c>
      <c r="T8108" s="77" t="str">
        <f>IF(O8108="","",IF(OR(VALUE(LEFT(O8108,2))&gt;IF(RIGHT(J8108,1)="M",7,19),AND(OR(LEFT(O8108,2)={"07","19"}),VALUE(RIGHT(O8108,2))&gt;5)),TRUE,FALSE))</f>
        <v/>
      </c>
    </row>
    <row r="8109" spans="12:20" x14ac:dyDescent="0.25">
      <c r="L8109" s="75">
        <f>COUNTIF($B$2:B8109,B8109)</f>
        <v>0</v>
      </c>
      <c r="M8109" s="75">
        <f>COUNTIF($L$2:L8109,4)</f>
        <v>42</v>
      </c>
      <c r="N8109" s="76" t="str">
        <f t="shared" si="634"/>
        <v>0</v>
      </c>
      <c r="O8109" s="76" t="str">
        <f t="shared" si="630"/>
        <v/>
      </c>
      <c r="P8109" s="75" t="str">
        <f t="shared" si="631"/>
        <v/>
      </c>
      <c r="Q8109" s="77" t="str">
        <f t="shared" si="632"/>
        <v/>
      </c>
      <c r="R8109" s="77" t="str">
        <f t="shared" si="633"/>
        <v/>
      </c>
      <c r="S8109" s="77" t="str">
        <f>IF(O8109="","",IF(OR(VALUE(LEFT(O8109,2))&gt;IF(RIGHT(J8109,1)="M",7,19),AND(OR(LEFT(O8109,2)={"07","19"}),VALUE(RIGHT(O8109,2))&gt;15)),TRUE,FALSE))</f>
        <v/>
      </c>
      <c r="T8109" s="77" t="str">
        <f>IF(O8109="","",IF(OR(VALUE(LEFT(O8109,2))&gt;IF(RIGHT(J8109,1)="M",7,19),AND(OR(LEFT(O8109,2)={"07","19"}),VALUE(RIGHT(O8109,2))&gt;5)),TRUE,FALSE))</f>
        <v/>
      </c>
    </row>
    <row r="8110" spans="12:20" x14ac:dyDescent="0.25">
      <c r="L8110" s="75">
        <f>COUNTIF($B$2:B8110,B8110)</f>
        <v>0</v>
      </c>
      <c r="M8110" s="75">
        <f>COUNTIF($L$2:L8110,4)</f>
        <v>42</v>
      </c>
      <c r="N8110" s="76" t="str">
        <f t="shared" si="634"/>
        <v>0</v>
      </c>
      <c r="O8110" s="76" t="str">
        <f t="shared" si="630"/>
        <v/>
      </c>
      <c r="P8110" s="75" t="str">
        <f t="shared" si="631"/>
        <v/>
      </c>
      <c r="Q8110" s="77" t="str">
        <f t="shared" si="632"/>
        <v/>
      </c>
      <c r="R8110" s="77" t="str">
        <f t="shared" si="633"/>
        <v/>
      </c>
      <c r="S8110" s="77" t="str">
        <f>IF(O8110="","",IF(OR(VALUE(LEFT(O8110,2))&gt;IF(RIGHT(J8110,1)="M",7,19),AND(OR(LEFT(O8110,2)={"07","19"}),VALUE(RIGHT(O8110,2))&gt;15)),TRUE,FALSE))</f>
        <v/>
      </c>
      <c r="T8110" s="77" t="str">
        <f>IF(O8110="","",IF(OR(VALUE(LEFT(O8110,2))&gt;IF(RIGHT(J8110,1)="M",7,19),AND(OR(LEFT(O8110,2)={"07","19"}),VALUE(RIGHT(O8110,2))&gt;5)),TRUE,FALSE))</f>
        <v/>
      </c>
    </row>
    <row r="8111" spans="12:20" x14ac:dyDescent="0.25">
      <c r="L8111" s="75">
        <f>COUNTIF($B$2:B8111,B8111)</f>
        <v>0</v>
      </c>
      <c r="M8111" s="75">
        <f>COUNTIF($L$2:L8111,4)</f>
        <v>42</v>
      </c>
      <c r="N8111" s="76" t="str">
        <f t="shared" si="634"/>
        <v>0</v>
      </c>
      <c r="O8111" s="76" t="str">
        <f t="shared" si="630"/>
        <v/>
      </c>
      <c r="P8111" s="75" t="str">
        <f t="shared" si="631"/>
        <v/>
      </c>
      <c r="Q8111" s="77" t="str">
        <f t="shared" si="632"/>
        <v/>
      </c>
      <c r="R8111" s="77" t="str">
        <f t="shared" si="633"/>
        <v/>
      </c>
      <c r="S8111" s="77" t="str">
        <f>IF(O8111="","",IF(OR(VALUE(LEFT(O8111,2))&gt;IF(RIGHT(J8111,1)="M",7,19),AND(OR(LEFT(O8111,2)={"07","19"}),VALUE(RIGHT(O8111,2))&gt;15)),TRUE,FALSE))</f>
        <v/>
      </c>
      <c r="T8111" s="77" t="str">
        <f>IF(O8111="","",IF(OR(VALUE(LEFT(O8111,2))&gt;IF(RIGHT(J8111,1)="M",7,19),AND(OR(LEFT(O8111,2)={"07","19"}),VALUE(RIGHT(O8111,2))&gt;5)),TRUE,FALSE))</f>
        <v/>
      </c>
    </row>
    <row r="8112" spans="12:20" x14ac:dyDescent="0.25">
      <c r="L8112" s="75">
        <f>COUNTIF($B$2:B8112,B8112)</f>
        <v>0</v>
      </c>
      <c r="M8112" s="75">
        <f>COUNTIF($L$2:L8112,4)</f>
        <v>42</v>
      </c>
      <c r="N8112" s="76" t="str">
        <f t="shared" si="634"/>
        <v>0</v>
      </c>
      <c r="O8112" s="76" t="str">
        <f t="shared" si="630"/>
        <v/>
      </c>
      <c r="P8112" s="75" t="str">
        <f t="shared" si="631"/>
        <v/>
      </c>
      <c r="Q8112" s="77" t="str">
        <f t="shared" si="632"/>
        <v/>
      </c>
      <c r="R8112" s="77" t="str">
        <f t="shared" si="633"/>
        <v/>
      </c>
      <c r="S8112" s="77" t="str">
        <f>IF(O8112="","",IF(OR(VALUE(LEFT(O8112,2))&gt;IF(RIGHT(J8112,1)="M",7,19),AND(OR(LEFT(O8112,2)={"07","19"}),VALUE(RIGHT(O8112,2))&gt;15)),TRUE,FALSE))</f>
        <v/>
      </c>
      <c r="T8112" s="77" t="str">
        <f>IF(O8112="","",IF(OR(VALUE(LEFT(O8112,2))&gt;IF(RIGHT(J8112,1)="M",7,19),AND(OR(LEFT(O8112,2)={"07","19"}),VALUE(RIGHT(O8112,2))&gt;5)),TRUE,FALSE))</f>
        <v/>
      </c>
    </row>
    <row r="8113" spans="12:20" x14ac:dyDescent="0.25">
      <c r="L8113" s="75">
        <f>COUNTIF($B$2:B8113,B8113)</f>
        <v>0</v>
      </c>
      <c r="M8113" s="75">
        <f>COUNTIF($L$2:L8113,4)</f>
        <v>42</v>
      </c>
      <c r="N8113" s="76" t="str">
        <f t="shared" si="634"/>
        <v>0</v>
      </c>
      <c r="O8113" s="76" t="str">
        <f t="shared" si="630"/>
        <v/>
      </c>
      <c r="P8113" s="75" t="str">
        <f t="shared" si="631"/>
        <v/>
      </c>
      <c r="Q8113" s="77" t="str">
        <f t="shared" si="632"/>
        <v/>
      </c>
      <c r="R8113" s="77" t="str">
        <f t="shared" si="633"/>
        <v/>
      </c>
      <c r="S8113" s="77" t="str">
        <f>IF(O8113="","",IF(OR(VALUE(LEFT(O8113,2))&gt;IF(RIGHT(J8113,1)="M",7,19),AND(OR(LEFT(O8113,2)={"07","19"}),VALUE(RIGHT(O8113,2))&gt;15)),TRUE,FALSE))</f>
        <v/>
      </c>
      <c r="T8113" s="77" t="str">
        <f>IF(O8113="","",IF(OR(VALUE(LEFT(O8113,2))&gt;IF(RIGHT(J8113,1)="M",7,19),AND(OR(LEFT(O8113,2)={"07","19"}),VALUE(RIGHT(O8113,2))&gt;5)),TRUE,FALSE))</f>
        <v/>
      </c>
    </row>
    <row r="8114" spans="12:20" x14ac:dyDescent="0.25">
      <c r="L8114" s="75">
        <f>COUNTIF($B$2:B8114,B8114)</f>
        <v>0</v>
      </c>
      <c r="M8114" s="75">
        <f>COUNTIF($L$2:L8114,4)</f>
        <v>42</v>
      </c>
      <c r="N8114" s="76" t="str">
        <f t="shared" si="634"/>
        <v>0</v>
      </c>
      <c r="O8114" s="76" t="str">
        <f t="shared" si="630"/>
        <v/>
      </c>
      <c r="P8114" s="75" t="str">
        <f t="shared" si="631"/>
        <v/>
      </c>
      <c r="Q8114" s="77" t="str">
        <f t="shared" si="632"/>
        <v/>
      </c>
      <c r="R8114" s="77" t="str">
        <f t="shared" si="633"/>
        <v/>
      </c>
      <c r="S8114" s="77" t="str">
        <f>IF(O8114="","",IF(OR(VALUE(LEFT(O8114,2))&gt;IF(RIGHT(J8114,1)="M",7,19),AND(OR(LEFT(O8114,2)={"07","19"}),VALUE(RIGHT(O8114,2))&gt;15)),TRUE,FALSE))</f>
        <v/>
      </c>
      <c r="T8114" s="77" t="str">
        <f>IF(O8114="","",IF(OR(VALUE(LEFT(O8114,2))&gt;IF(RIGHT(J8114,1)="M",7,19),AND(OR(LEFT(O8114,2)={"07","19"}),VALUE(RIGHT(O8114,2))&gt;5)),TRUE,FALSE))</f>
        <v/>
      </c>
    </row>
    <row r="8115" spans="12:20" x14ac:dyDescent="0.25">
      <c r="L8115" s="75">
        <f>COUNTIF($B$2:B8115,B8115)</f>
        <v>0</v>
      </c>
      <c r="M8115" s="75">
        <f>COUNTIF($L$2:L8115,4)</f>
        <v>42</v>
      </c>
      <c r="N8115" s="76" t="str">
        <f t="shared" si="634"/>
        <v>0</v>
      </c>
      <c r="O8115" s="76" t="str">
        <f t="shared" si="630"/>
        <v/>
      </c>
      <c r="P8115" s="75" t="str">
        <f t="shared" si="631"/>
        <v/>
      </c>
      <c r="Q8115" s="77" t="str">
        <f t="shared" si="632"/>
        <v/>
      </c>
      <c r="R8115" s="77" t="str">
        <f t="shared" si="633"/>
        <v/>
      </c>
      <c r="S8115" s="77" t="str">
        <f>IF(O8115="","",IF(OR(VALUE(LEFT(O8115,2))&gt;IF(RIGHT(J8115,1)="M",7,19),AND(OR(LEFT(O8115,2)={"07","19"}),VALUE(RIGHT(O8115,2))&gt;15)),TRUE,FALSE))</f>
        <v/>
      </c>
      <c r="T8115" s="77" t="str">
        <f>IF(O8115="","",IF(OR(VALUE(LEFT(O8115,2))&gt;IF(RIGHT(J8115,1)="M",7,19),AND(OR(LEFT(O8115,2)={"07","19"}),VALUE(RIGHT(O8115,2))&gt;5)),TRUE,FALSE))</f>
        <v/>
      </c>
    </row>
    <row r="8116" spans="12:20" x14ac:dyDescent="0.25">
      <c r="L8116" s="75">
        <f>COUNTIF($B$2:B8116,B8116)</f>
        <v>0</v>
      </c>
      <c r="M8116" s="75">
        <f>COUNTIF($L$2:L8116,4)</f>
        <v>42</v>
      </c>
      <c r="N8116" s="76" t="str">
        <f t="shared" si="634"/>
        <v>0</v>
      </c>
      <c r="O8116" s="76" t="str">
        <f t="shared" si="630"/>
        <v/>
      </c>
      <c r="P8116" s="75" t="str">
        <f t="shared" si="631"/>
        <v/>
      </c>
      <c r="Q8116" s="77" t="str">
        <f t="shared" si="632"/>
        <v/>
      </c>
      <c r="R8116" s="77" t="str">
        <f t="shared" si="633"/>
        <v/>
      </c>
      <c r="S8116" s="77" t="str">
        <f>IF(O8116="","",IF(OR(VALUE(LEFT(O8116,2))&gt;IF(RIGHT(J8116,1)="M",7,19),AND(OR(LEFT(O8116,2)={"07","19"}),VALUE(RIGHT(O8116,2))&gt;15)),TRUE,FALSE))</f>
        <v/>
      </c>
      <c r="T8116" s="77" t="str">
        <f>IF(O8116="","",IF(OR(VALUE(LEFT(O8116,2))&gt;IF(RIGHT(J8116,1)="M",7,19),AND(OR(LEFT(O8116,2)={"07","19"}),VALUE(RIGHT(O8116,2))&gt;5)),TRUE,FALSE))</f>
        <v/>
      </c>
    </row>
    <row r="8117" spans="12:20" x14ac:dyDescent="0.25">
      <c r="L8117" s="75">
        <f>COUNTIF($B$2:B8117,B8117)</f>
        <v>0</v>
      </c>
      <c r="M8117" s="75">
        <f>COUNTIF($L$2:L8117,4)</f>
        <v>42</v>
      </c>
      <c r="N8117" s="76" t="str">
        <f t="shared" si="634"/>
        <v>0</v>
      </c>
      <c r="O8117" s="76" t="str">
        <f t="shared" si="630"/>
        <v/>
      </c>
      <c r="P8117" s="75" t="str">
        <f t="shared" si="631"/>
        <v/>
      </c>
      <c r="Q8117" s="77" t="str">
        <f t="shared" si="632"/>
        <v/>
      </c>
      <c r="R8117" s="77" t="str">
        <f t="shared" si="633"/>
        <v/>
      </c>
      <c r="S8117" s="77" t="str">
        <f>IF(O8117="","",IF(OR(VALUE(LEFT(O8117,2))&gt;IF(RIGHT(J8117,1)="M",7,19),AND(OR(LEFT(O8117,2)={"07","19"}),VALUE(RIGHT(O8117,2))&gt;15)),TRUE,FALSE))</f>
        <v/>
      </c>
      <c r="T8117" s="77" t="str">
        <f>IF(O8117="","",IF(OR(VALUE(LEFT(O8117,2))&gt;IF(RIGHT(J8117,1)="M",7,19),AND(OR(LEFT(O8117,2)={"07","19"}),VALUE(RIGHT(O8117,2))&gt;5)),TRUE,FALSE))</f>
        <v/>
      </c>
    </row>
    <row r="8118" spans="12:20" x14ac:dyDescent="0.25">
      <c r="L8118" s="75">
        <f>COUNTIF($B$2:B8118,B8118)</f>
        <v>0</v>
      </c>
      <c r="M8118" s="75">
        <f>COUNTIF($L$2:L8118,4)</f>
        <v>42</v>
      </c>
      <c r="N8118" s="76" t="str">
        <f t="shared" si="634"/>
        <v>0</v>
      </c>
      <c r="O8118" s="76" t="str">
        <f t="shared" si="630"/>
        <v/>
      </c>
      <c r="P8118" s="75" t="str">
        <f t="shared" si="631"/>
        <v/>
      </c>
      <c r="Q8118" s="77" t="str">
        <f t="shared" si="632"/>
        <v/>
      </c>
      <c r="R8118" s="77" t="str">
        <f t="shared" si="633"/>
        <v/>
      </c>
      <c r="S8118" s="77" t="str">
        <f>IF(O8118="","",IF(OR(VALUE(LEFT(O8118,2))&gt;IF(RIGHT(J8118,1)="M",7,19),AND(OR(LEFT(O8118,2)={"07","19"}),VALUE(RIGHT(O8118,2))&gt;15)),TRUE,FALSE))</f>
        <v/>
      </c>
      <c r="T8118" s="77" t="str">
        <f>IF(O8118="","",IF(OR(VALUE(LEFT(O8118,2))&gt;IF(RIGHT(J8118,1)="M",7,19),AND(OR(LEFT(O8118,2)={"07","19"}),VALUE(RIGHT(O8118,2))&gt;5)),TRUE,FALSE))</f>
        <v/>
      </c>
    </row>
    <row r="8119" spans="12:20" x14ac:dyDescent="0.25">
      <c r="L8119" s="75">
        <f>COUNTIF($B$2:B8119,B8119)</f>
        <v>0</v>
      </c>
      <c r="M8119" s="75">
        <f>COUNTIF($L$2:L8119,4)</f>
        <v>42</v>
      </c>
      <c r="N8119" s="76" t="str">
        <f t="shared" si="634"/>
        <v>0</v>
      </c>
      <c r="O8119" s="76" t="str">
        <f t="shared" si="630"/>
        <v/>
      </c>
      <c r="P8119" s="75" t="str">
        <f t="shared" si="631"/>
        <v/>
      </c>
      <c r="Q8119" s="77" t="str">
        <f t="shared" si="632"/>
        <v/>
      </c>
      <c r="R8119" s="77" t="str">
        <f t="shared" si="633"/>
        <v/>
      </c>
      <c r="S8119" s="77" t="str">
        <f>IF(O8119="","",IF(OR(VALUE(LEFT(O8119,2))&gt;IF(RIGHT(J8119,1)="M",7,19),AND(OR(LEFT(O8119,2)={"07","19"}),VALUE(RIGHT(O8119,2))&gt;15)),TRUE,FALSE))</f>
        <v/>
      </c>
      <c r="T8119" s="77" t="str">
        <f>IF(O8119="","",IF(OR(VALUE(LEFT(O8119,2))&gt;IF(RIGHT(J8119,1)="M",7,19),AND(OR(LEFT(O8119,2)={"07","19"}),VALUE(RIGHT(O8119,2))&gt;5)),TRUE,FALSE))</f>
        <v/>
      </c>
    </row>
    <row r="8120" spans="12:20" x14ac:dyDescent="0.25">
      <c r="L8120" s="75">
        <f>COUNTIF($B$2:B8120,B8120)</f>
        <v>0</v>
      </c>
      <c r="M8120" s="75">
        <f>COUNTIF($L$2:L8120,4)</f>
        <v>42</v>
      </c>
      <c r="N8120" s="76" t="str">
        <f t="shared" si="634"/>
        <v>0</v>
      </c>
      <c r="O8120" s="76" t="str">
        <f t="shared" si="630"/>
        <v/>
      </c>
      <c r="P8120" s="75" t="str">
        <f t="shared" si="631"/>
        <v/>
      </c>
      <c r="Q8120" s="77" t="str">
        <f t="shared" si="632"/>
        <v/>
      </c>
      <c r="R8120" s="77" t="str">
        <f t="shared" si="633"/>
        <v/>
      </c>
      <c r="S8120" s="77" t="str">
        <f>IF(O8120="","",IF(OR(VALUE(LEFT(O8120,2))&gt;IF(RIGHT(J8120,1)="M",7,19),AND(OR(LEFT(O8120,2)={"07","19"}),VALUE(RIGHT(O8120,2))&gt;15)),TRUE,FALSE))</f>
        <v/>
      </c>
      <c r="T8120" s="77" t="str">
        <f>IF(O8120="","",IF(OR(VALUE(LEFT(O8120,2))&gt;IF(RIGHT(J8120,1)="M",7,19),AND(OR(LEFT(O8120,2)={"07","19"}),VALUE(RIGHT(O8120,2))&gt;5)),TRUE,FALSE))</f>
        <v/>
      </c>
    </row>
    <row r="8121" spans="12:20" x14ac:dyDescent="0.25">
      <c r="L8121" s="75">
        <f>COUNTIF($B$2:B8121,B8121)</f>
        <v>0</v>
      </c>
      <c r="M8121" s="75">
        <f>COUNTIF($L$2:L8121,4)</f>
        <v>42</v>
      </c>
      <c r="N8121" s="76" t="str">
        <f t="shared" si="634"/>
        <v>0</v>
      </c>
      <c r="O8121" s="76" t="str">
        <f t="shared" si="630"/>
        <v/>
      </c>
      <c r="P8121" s="75" t="str">
        <f t="shared" si="631"/>
        <v/>
      </c>
      <c r="Q8121" s="77" t="str">
        <f t="shared" si="632"/>
        <v/>
      </c>
      <c r="R8121" s="77" t="str">
        <f t="shared" si="633"/>
        <v/>
      </c>
      <c r="S8121" s="77" t="str">
        <f>IF(O8121="","",IF(OR(VALUE(LEFT(O8121,2))&gt;IF(RIGHT(J8121,1)="M",7,19),AND(OR(LEFT(O8121,2)={"07","19"}),VALUE(RIGHT(O8121,2))&gt;15)),TRUE,FALSE))</f>
        <v/>
      </c>
      <c r="T8121" s="77" t="str">
        <f>IF(O8121="","",IF(OR(VALUE(LEFT(O8121,2))&gt;IF(RIGHT(J8121,1)="M",7,19),AND(OR(LEFT(O8121,2)={"07","19"}),VALUE(RIGHT(O8121,2))&gt;5)),TRUE,FALSE))</f>
        <v/>
      </c>
    </row>
    <row r="8122" spans="12:20" x14ac:dyDescent="0.25">
      <c r="L8122" s="75">
        <f>COUNTIF($B$2:B8122,B8122)</f>
        <v>0</v>
      </c>
      <c r="M8122" s="75">
        <f>COUNTIF($L$2:L8122,4)</f>
        <v>42</v>
      </c>
      <c r="N8122" s="76" t="str">
        <f t="shared" si="634"/>
        <v>0</v>
      </c>
      <c r="O8122" s="76" t="str">
        <f t="shared" si="630"/>
        <v/>
      </c>
      <c r="P8122" s="75" t="str">
        <f t="shared" si="631"/>
        <v/>
      </c>
      <c r="Q8122" s="77" t="str">
        <f t="shared" si="632"/>
        <v/>
      </c>
      <c r="R8122" s="77" t="str">
        <f t="shared" si="633"/>
        <v/>
      </c>
      <c r="S8122" s="77" t="str">
        <f>IF(O8122="","",IF(OR(VALUE(LEFT(O8122,2))&gt;IF(RIGHT(J8122,1)="M",7,19),AND(OR(LEFT(O8122,2)={"07","19"}),VALUE(RIGHT(O8122,2))&gt;15)),TRUE,FALSE))</f>
        <v/>
      </c>
      <c r="T8122" s="77" t="str">
        <f>IF(O8122="","",IF(OR(VALUE(LEFT(O8122,2))&gt;IF(RIGHT(J8122,1)="M",7,19),AND(OR(LEFT(O8122,2)={"07","19"}),VALUE(RIGHT(O8122,2))&gt;5)),TRUE,FALSE))</f>
        <v/>
      </c>
    </row>
    <row r="8123" spans="12:20" x14ac:dyDescent="0.25">
      <c r="L8123" s="75">
        <f>COUNTIF($B$2:B8123,B8123)</f>
        <v>0</v>
      </c>
      <c r="M8123" s="75">
        <f>COUNTIF($L$2:L8123,4)</f>
        <v>42</v>
      </c>
      <c r="N8123" s="76" t="str">
        <f t="shared" si="634"/>
        <v>0</v>
      </c>
      <c r="O8123" s="76" t="str">
        <f t="shared" si="630"/>
        <v/>
      </c>
      <c r="P8123" s="75" t="str">
        <f t="shared" si="631"/>
        <v/>
      </c>
      <c r="Q8123" s="77" t="str">
        <f t="shared" si="632"/>
        <v/>
      </c>
      <c r="R8123" s="77" t="str">
        <f t="shared" si="633"/>
        <v/>
      </c>
      <c r="S8123" s="77" t="str">
        <f>IF(O8123="","",IF(OR(VALUE(LEFT(O8123,2))&gt;IF(RIGHT(J8123,1)="M",7,19),AND(OR(LEFT(O8123,2)={"07","19"}),VALUE(RIGHT(O8123,2))&gt;15)),TRUE,FALSE))</f>
        <v/>
      </c>
      <c r="T8123" s="77" t="str">
        <f>IF(O8123="","",IF(OR(VALUE(LEFT(O8123,2))&gt;IF(RIGHT(J8123,1)="M",7,19),AND(OR(LEFT(O8123,2)={"07","19"}),VALUE(RIGHT(O8123,2))&gt;5)),TRUE,FALSE))</f>
        <v/>
      </c>
    </row>
    <row r="8124" spans="12:20" x14ac:dyDescent="0.25">
      <c r="L8124" s="75">
        <f>COUNTIF($B$2:B8124,B8124)</f>
        <v>0</v>
      </c>
      <c r="M8124" s="75">
        <f>COUNTIF($L$2:L8124,4)</f>
        <v>42</v>
      </c>
      <c r="N8124" s="76" t="str">
        <f t="shared" si="634"/>
        <v>0</v>
      </c>
      <c r="O8124" s="76" t="str">
        <f t="shared" si="630"/>
        <v/>
      </c>
      <c r="P8124" s="75" t="str">
        <f t="shared" si="631"/>
        <v/>
      </c>
      <c r="Q8124" s="77" t="str">
        <f t="shared" si="632"/>
        <v/>
      </c>
      <c r="R8124" s="77" t="str">
        <f t="shared" si="633"/>
        <v/>
      </c>
      <c r="S8124" s="77" t="str">
        <f>IF(O8124="","",IF(OR(VALUE(LEFT(O8124,2))&gt;IF(RIGHT(J8124,1)="M",7,19),AND(OR(LEFT(O8124,2)={"07","19"}),VALUE(RIGHT(O8124,2))&gt;15)),TRUE,FALSE))</f>
        <v/>
      </c>
      <c r="T8124" s="77" t="str">
        <f>IF(O8124="","",IF(OR(VALUE(LEFT(O8124,2))&gt;IF(RIGHT(J8124,1)="M",7,19),AND(OR(LEFT(O8124,2)={"07","19"}),VALUE(RIGHT(O8124,2))&gt;5)),TRUE,FALSE))</f>
        <v/>
      </c>
    </row>
    <row r="8125" spans="12:20" x14ac:dyDescent="0.25">
      <c r="L8125" s="75">
        <f>COUNTIF($B$2:B8125,B8125)</f>
        <v>0</v>
      </c>
      <c r="M8125" s="75">
        <f>COUNTIF($L$2:L8125,4)</f>
        <v>42</v>
      </c>
      <c r="N8125" s="76" t="str">
        <f t="shared" si="634"/>
        <v>0</v>
      </c>
      <c r="O8125" s="76" t="str">
        <f t="shared" si="630"/>
        <v/>
      </c>
      <c r="P8125" s="75" t="str">
        <f t="shared" si="631"/>
        <v/>
      </c>
      <c r="Q8125" s="77" t="str">
        <f t="shared" si="632"/>
        <v/>
      </c>
      <c r="R8125" s="77" t="str">
        <f t="shared" si="633"/>
        <v/>
      </c>
      <c r="S8125" s="77" t="str">
        <f>IF(O8125="","",IF(OR(VALUE(LEFT(O8125,2))&gt;IF(RIGHT(J8125,1)="M",7,19),AND(OR(LEFT(O8125,2)={"07","19"}),VALUE(RIGHT(O8125,2))&gt;15)),TRUE,FALSE))</f>
        <v/>
      </c>
      <c r="T8125" s="77" t="str">
        <f>IF(O8125="","",IF(OR(VALUE(LEFT(O8125,2))&gt;IF(RIGHT(J8125,1)="M",7,19),AND(OR(LEFT(O8125,2)={"07","19"}),VALUE(RIGHT(O8125,2))&gt;5)),TRUE,FALSE))</f>
        <v/>
      </c>
    </row>
    <row r="8126" spans="12:20" x14ac:dyDescent="0.25">
      <c r="L8126" s="75">
        <f>COUNTIF($B$2:B8126,B8126)</f>
        <v>0</v>
      </c>
      <c r="M8126" s="75">
        <f>COUNTIF($L$2:L8126,4)</f>
        <v>42</v>
      </c>
      <c r="N8126" s="76" t="str">
        <f t="shared" si="634"/>
        <v>0</v>
      </c>
      <c r="O8126" s="76" t="str">
        <f t="shared" si="630"/>
        <v/>
      </c>
      <c r="P8126" s="75" t="str">
        <f t="shared" si="631"/>
        <v/>
      </c>
      <c r="Q8126" s="77" t="str">
        <f t="shared" si="632"/>
        <v/>
      </c>
      <c r="R8126" s="77" t="str">
        <f t="shared" si="633"/>
        <v/>
      </c>
      <c r="S8126" s="77" t="str">
        <f>IF(O8126="","",IF(OR(VALUE(LEFT(O8126,2))&gt;IF(RIGHT(J8126,1)="M",7,19),AND(OR(LEFT(O8126,2)={"07","19"}),VALUE(RIGHT(O8126,2))&gt;15)),TRUE,FALSE))</f>
        <v/>
      </c>
      <c r="T8126" s="77" t="str">
        <f>IF(O8126="","",IF(OR(VALUE(LEFT(O8126,2))&gt;IF(RIGHT(J8126,1)="M",7,19),AND(OR(LEFT(O8126,2)={"07","19"}),VALUE(RIGHT(O8126,2))&gt;5)),TRUE,FALSE))</f>
        <v/>
      </c>
    </row>
    <row r="8127" spans="12:20" x14ac:dyDescent="0.25">
      <c r="L8127" s="75">
        <f>COUNTIF($B$2:B8127,B8127)</f>
        <v>0</v>
      </c>
      <c r="M8127" s="75">
        <f>COUNTIF($L$2:L8127,4)</f>
        <v>42</v>
      </c>
      <c r="N8127" s="76" t="str">
        <f t="shared" si="634"/>
        <v>0</v>
      </c>
      <c r="O8127" s="76" t="str">
        <f t="shared" si="630"/>
        <v/>
      </c>
      <c r="P8127" s="75" t="str">
        <f t="shared" si="631"/>
        <v/>
      </c>
      <c r="Q8127" s="77" t="str">
        <f t="shared" si="632"/>
        <v/>
      </c>
      <c r="R8127" s="77" t="str">
        <f t="shared" si="633"/>
        <v/>
      </c>
      <c r="S8127" s="77" t="str">
        <f>IF(O8127="","",IF(OR(VALUE(LEFT(O8127,2))&gt;IF(RIGHT(J8127,1)="M",7,19),AND(OR(LEFT(O8127,2)={"07","19"}),VALUE(RIGHT(O8127,2))&gt;15)),TRUE,FALSE))</f>
        <v/>
      </c>
      <c r="T8127" s="77" t="str">
        <f>IF(O8127="","",IF(OR(VALUE(LEFT(O8127,2))&gt;IF(RIGHT(J8127,1)="M",7,19),AND(OR(LEFT(O8127,2)={"07","19"}),VALUE(RIGHT(O8127,2))&gt;5)),TRUE,FALSE))</f>
        <v/>
      </c>
    </row>
    <row r="8128" spans="12:20" x14ac:dyDescent="0.25">
      <c r="L8128" s="75">
        <f>COUNTIF($B$2:B8128,B8128)</f>
        <v>0</v>
      </c>
      <c r="M8128" s="75">
        <f>COUNTIF($L$2:L8128,4)</f>
        <v>42</v>
      </c>
      <c r="N8128" s="76" t="str">
        <f t="shared" si="634"/>
        <v>0</v>
      </c>
      <c r="O8128" s="76" t="str">
        <f t="shared" si="630"/>
        <v/>
      </c>
      <c r="P8128" s="75" t="str">
        <f t="shared" si="631"/>
        <v/>
      </c>
      <c r="Q8128" s="77" t="str">
        <f t="shared" si="632"/>
        <v/>
      </c>
      <c r="R8128" s="77" t="str">
        <f t="shared" si="633"/>
        <v/>
      </c>
      <c r="S8128" s="77" t="str">
        <f>IF(O8128="","",IF(OR(VALUE(LEFT(O8128,2))&gt;IF(RIGHT(J8128,1)="M",7,19),AND(OR(LEFT(O8128,2)={"07","19"}),VALUE(RIGHT(O8128,2))&gt;15)),TRUE,FALSE))</f>
        <v/>
      </c>
      <c r="T8128" s="77" t="str">
        <f>IF(O8128="","",IF(OR(VALUE(LEFT(O8128,2))&gt;IF(RIGHT(J8128,1)="M",7,19),AND(OR(LEFT(O8128,2)={"07","19"}),VALUE(RIGHT(O8128,2))&gt;5)),TRUE,FALSE))</f>
        <v/>
      </c>
    </row>
    <row r="8129" spans="12:20" x14ac:dyDescent="0.25">
      <c r="L8129" s="75">
        <f>COUNTIF($B$2:B8129,B8129)</f>
        <v>0</v>
      </c>
      <c r="M8129" s="75">
        <f>COUNTIF($L$2:L8129,4)</f>
        <v>42</v>
      </c>
      <c r="N8129" s="76" t="str">
        <f t="shared" si="634"/>
        <v>0</v>
      </c>
      <c r="O8129" s="76" t="str">
        <f t="shared" si="630"/>
        <v/>
      </c>
      <c r="P8129" s="75" t="str">
        <f t="shared" si="631"/>
        <v/>
      </c>
      <c r="Q8129" s="77" t="str">
        <f t="shared" si="632"/>
        <v/>
      </c>
      <c r="R8129" s="77" t="str">
        <f t="shared" si="633"/>
        <v/>
      </c>
      <c r="S8129" s="77" t="str">
        <f>IF(O8129="","",IF(OR(VALUE(LEFT(O8129,2))&gt;IF(RIGHT(J8129,1)="M",7,19),AND(OR(LEFT(O8129,2)={"07","19"}),VALUE(RIGHT(O8129,2))&gt;15)),TRUE,FALSE))</f>
        <v/>
      </c>
      <c r="T8129" s="77" t="str">
        <f>IF(O8129="","",IF(OR(VALUE(LEFT(O8129,2))&gt;IF(RIGHT(J8129,1)="M",7,19),AND(OR(LEFT(O8129,2)={"07","19"}),VALUE(RIGHT(O8129,2))&gt;5)),TRUE,FALSE))</f>
        <v/>
      </c>
    </row>
    <row r="8130" spans="12:20" x14ac:dyDescent="0.25">
      <c r="L8130" s="75">
        <f>COUNTIF($B$2:B8130,B8130)</f>
        <v>0</v>
      </c>
      <c r="M8130" s="75">
        <f>COUNTIF($L$2:L8130,4)</f>
        <v>42</v>
      </c>
      <c r="N8130" s="76" t="str">
        <f t="shared" si="634"/>
        <v>0</v>
      </c>
      <c r="O8130" s="76" t="str">
        <f t="shared" ref="O8130:O8193" si="635">TRIM(SUBSTITUTE(SUBSTITUTE(D8130,"+",""),"_",""))</f>
        <v/>
      </c>
      <c r="P8130" s="75" t="str">
        <f t="shared" ref="P8130:P8193" si="636">TRIM(SUBSTITUTE(SUBSTITUTE(E8130,"+",""),"_",""))</f>
        <v/>
      </c>
      <c r="Q8130" s="77" t="str">
        <f t="shared" ref="Q8130:Q8193" si="637">IFERROR(IF(RIGHT(P8130,2)&lt;RIGHT(O8130,2),IF(P8130&lt;O8130,P8130+2360-O8130,P8130-40-O8130),IF(P8130&lt;O8130,P8130+2400-O8130,P8130-O8130)),"")</f>
        <v/>
      </c>
      <c r="R8130" s="77" t="str">
        <f t="shared" ref="R8130:R8193" si="638">IFERROR(ROUNDDOWN(Q8130/100,0),"")</f>
        <v/>
      </c>
      <c r="S8130" s="77" t="str">
        <f>IF(O8130="","",IF(OR(VALUE(LEFT(O8130,2))&gt;IF(RIGHT(J8130,1)="M",7,19),AND(OR(LEFT(O8130,2)={"07","19"}),VALUE(RIGHT(O8130,2))&gt;15)),TRUE,FALSE))</f>
        <v/>
      </c>
      <c r="T8130" s="77" t="str">
        <f>IF(O8130="","",IF(OR(VALUE(LEFT(O8130,2))&gt;IF(RIGHT(J8130,1)="M",7,19),AND(OR(LEFT(O8130,2)={"07","19"}),VALUE(RIGHT(O8130,2))&gt;5)),TRUE,FALSE))</f>
        <v/>
      </c>
    </row>
    <row r="8131" spans="12:20" x14ac:dyDescent="0.25">
      <c r="L8131" s="75">
        <f>COUNTIF($B$2:B8131,B8131)</f>
        <v>0</v>
      </c>
      <c r="M8131" s="75">
        <f>COUNTIF($L$2:L8131,4)</f>
        <v>42</v>
      </c>
      <c r="N8131" s="76" t="str">
        <f t="shared" ref="N8131:N8194" si="639">A8131&amp;DAY(C8131)</f>
        <v>0</v>
      </c>
      <c r="O8131" s="76" t="str">
        <f t="shared" si="635"/>
        <v/>
      </c>
      <c r="P8131" s="75" t="str">
        <f t="shared" si="636"/>
        <v/>
      </c>
      <c r="Q8131" s="77" t="str">
        <f t="shared" si="637"/>
        <v/>
      </c>
      <c r="R8131" s="77" t="str">
        <f t="shared" si="638"/>
        <v/>
      </c>
      <c r="S8131" s="77" t="str">
        <f>IF(O8131="","",IF(OR(VALUE(LEFT(O8131,2))&gt;IF(RIGHT(J8131,1)="M",7,19),AND(OR(LEFT(O8131,2)={"07","19"}),VALUE(RIGHT(O8131,2))&gt;15)),TRUE,FALSE))</f>
        <v/>
      </c>
      <c r="T8131" s="77" t="str">
        <f>IF(O8131="","",IF(OR(VALUE(LEFT(O8131,2))&gt;IF(RIGHT(J8131,1)="M",7,19),AND(OR(LEFT(O8131,2)={"07","19"}),VALUE(RIGHT(O8131,2))&gt;5)),TRUE,FALSE))</f>
        <v/>
      </c>
    </row>
    <row r="8132" spans="12:20" x14ac:dyDescent="0.25">
      <c r="L8132" s="75">
        <f>COUNTIF($B$2:B8132,B8132)</f>
        <v>0</v>
      </c>
      <c r="M8132" s="75">
        <f>COUNTIF($L$2:L8132,4)</f>
        <v>42</v>
      </c>
      <c r="N8132" s="76" t="str">
        <f t="shared" si="639"/>
        <v>0</v>
      </c>
      <c r="O8132" s="76" t="str">
        <f t="shared" si="635"/>
        <v/>
      </c>
      <c r="P8132" s="75" t="str">
        <f t="shared" si="636"/>
        <v/>
      </c>
      <c r="Q8132" s="77" t="str">
        <f t="shared" si="637"/>
        <v/>
      </c>
      <c r="R8132" s="77" t="str">
        <f t="shared" si="638"/>
        <v/>
      </c>
      <c r="S8132" s="77" t="str">
        <f>IF(O8132="","",IF(OR(VALUE(LEFT(O8132,2))&gt;IF(RIGHT(J8132,1)="M",7,19),AND(OR(LEFT(O8132,2)={"07","19"}),VALUE(RIGHT(O8132,2))&gt;15)),TRUE,FALSE))</f>
        <v/>
      </c>
      <c r="T8132" s="77" t="str">
        <f>IF(O8132="","",IF(OR(VALUE(LEFT(O8132,2))&gt;IF(RIGHT(J8132,1)="M",7,19),AND(OR(LEFT(O8132,2)={"07","19"}),VALUE(RIGHT(O8132,2))&gt;5)),TRUE,FALSE))</f>
        <v/>
      </c>
    </row>
    <row r="8133" spans="12:20" x14ac:dyDescent="0.25">
      <c r="L8133" s="75">
        <f>COUNTIF($B$2:B8133,B8133)</f>
        <v>0</v>
      </c>
      <c r="M8133" s="75">
        <f>COUNTIF($L$2:L8133,4)</f>
        <v>42</v>
      </c>
      <c r="N8133" s="76" t="str">
        <f t="shared" si="639"/>
        <v>0</v>
      </c>
      <c r="O8133" s="76" t="str">
        <f t="shared" si="635"/>
        <v/>
      </c>
      <c r="P8133" s="75" t="str">
        <f t="shared" si="636"/>
        <v/>
      </c>
      <c r="Q8133" s="77" t="str">
        <f t="shared" si="637"/>
        <v/>
      </c>
      <c r="R8133" s="77" t="str">
        <f t="shared" si="638"/>
        <v/>
      </c>
      <c r="S8133" s="77" t="str">
        <f>IF(O8133="","",IF(OR(VALUE(LEFT(O8133,2))&gt;IF(RIGHT(J8133,1)="M",7,19),AND(OR(LEFT(O8133,2)={"07","19"}),VALUE(RIGHT(O8133,2))&gt;15)),TRUE,FALSE))</f>
        <v/>
      </c>
      <c r="T8133" s="77" t="str">
        <f>IF(O8133="","",IF(OR(VALUE(LEFT(O8133,2))&gt;IF(RIGHT(J8133,1)="M",7,19),AND(OR(LEFT(O8133,2)={"07","19"}),VALUE(RIGHT(O8133,2))&gt;5)),TRUE,FALSE))</f>
        <v/>
      </c>
    </row>
    <row r="8134" spans="12:20" x14ac:dyDescent="0.25">
      <c r="L8134" s="75">
        <f>COUNTIF($B$2:B8134,B8134)</f>
        <v>0</v>
      </c>
      <c r="M8134" s="75">
        <f>COUNTIF($L$2:L8134,4)</f>
        <v>42</v>
      </c>
      <c r="N8134" s="76" t="str">
        <f t="shared" si="639"/>
        <v>0</v>
      </c>
      <c r="O8134" s="76" t="str">
        <f t="shared" si="635"/>
        <v/>
      </c>
      <c r="P8134" s="75" t="str">
        <f t="shared" si="636"/>
        <v/>
      </c>
      <c r="Q8134" s="77" t="str">
        <f t="shared" si="637"/>
        <v/>
      </c>
      <c r="R8134" s="77" t="str">
        <f t="shared" si="638"/>
        <v/>
      </c>
      <c r="S8134" s="77" t="str">
        <f>IF(O8134="","",IF(OR(VALUE(LEFT(O8134,2))&gt;IF(RIGHT(J8134,1)="M",7,19),AND(OR(LEFT(O8134,2)={"07","19"}),VALUE(RIGHT(O8134,2))&gt;15)),TRUE,FALSE))</f>
        <v/>
      </c>
      <c r="T8134" s="77" t="str">
        <f>IF(O8134="","",IF(OR(VALUE(LEFT(O8134,2))&gt;IF(RIGHT(J8134,1)="M",7,19),AND(OR(LEFT(O8134,2)={"07","19"}),VALUE(RIGHT(O8134,2))&gt;5)),TRUE,FALSE))</f>
        <v/>
      </c>
    </row>
    <row r="8135" spans="12:20" x14ac:dyDescent="0.25">
      <c r="L8135" s="75">
        <f>COUNTIF($B$2:B8135,B8135)</f>
        <v>0</v>
      </c>
      <c r="M8135" s="75">
        <f>COUNTIF($L$2:L8135,4)</f>
        <v>42</v>
      </c>
      <c r="N8135" s="76" t="str">
        <f t="shared" si="639"/>
        <v>0</v>
      </c>
      <c r="O8135" s="76" t="str">
        <f t="shared" si="635"/>
        <v/>
      </c>
      <c r="P8135" s="75" t="str">
        <f t="shared" si="636"/>
        <v/>
      </c>
      <c r="Q8135" s="77" t="str">
        <f t="shared" si="637"/>
        <v/>
      </c>
      <c r="R8135" s="77" t="str">
        <f t="shared" si="638"/>
        <v/>
      </c>
      <c r="S8135" s="77" t="str">
        <f>IF(O8135="","",IF(OR(VALUE(LEFT(O8135,2))&gt;IF(RIGHT(J8135,1)="M",7,19),AND(OR(LEFT(O8135,2)={"07","19"}),VALUE(RIGHT(O8135,2))&gt;15)),TRUE,FALSE))</f>
        <v/>
      </c>
      <c r="T8135" s="77" t="str">
        <f>IF(O8135="","",IF(OR(VALUE(LEFT(O8135,2))&gt;IF(RIGHT(J8135,1)="M",7,19),AND(OR(LEFT(O8135,2)={"07","19"}),VALUE(RIGHT(O8135,2))&gt;5)),TRUE,FALSE))</f>
        <v/>
      </c>
    </row>
    <row r="8136" spans="12:20" x14ac:dyDescent="0.25">
      <c r="L8136" s="75">
        <f>COUNTIF($B$2:B8136,B8136)</f>
        <v>0</v>
      </c>
      <c r="M8136" s="75">
        <f>COUNTIF($L$2:L8136,4)</f>
        <v>42</v>
      </c>
      <c r="N8136" s="76" t="str">
        <f t="shared" si="639"/>
        <v>0</v>
      </c>
      <c r="O8136" s="76" t="str">
        <f t="shared" si="635"/>
        <v/>
      </c>
      <c r="P8136" s="75" t="str">
        <f t="shared" si="636"/>
        <v/>
      </c>
      <c r="Q8136" s="77" t="str">
        <f t="shared" si="637"/>
        <v/>
      </c>
      <c r="R8136" s="77" t="str">
        <f t="shared" si="638"/>
        <v/>
      </c>
      <c r="S8136" s="77" t="str">
        <f>IF(O8136="","",IF(OR(VALUE(LEFT(O8136,2))&gt;IF(RIGHT(J8136,1)="M",7,19),AND(OR(LEFT(O8136,2)={"07","19"}),VALUE(RIGHT(O8136,2))&gt;15)),TRUE,FALSE))</f>
        <v/>
      </c>
      <c r="T8136" s="77" t="str">
        <f>IF(O8136="","",IF(OR(VALUE(LEFT(O8136,2))&gt;IF(RIGHT(J8136,1)="M",7,19),AND(OR(LEFT(O8136,2)={"07","19"}),VALUE(RIGHT(O8136,2))&gt;5)),TRUE,FALSE))</f>
        <v/>
      </c>
    </row>
    <row r="8137" spans="12:20" x14ac:dyDescent="0.25">
      <c r="L8137" s="75">
        <f>COUNTIF($B$2:B8137,B8137)</f>
        <v>0</v>
      </c>
      <c r="M8137" s="75">
        <f>COUNTIF($L$2:L8137,4)</f>
        <v>42</v>
      </c>
      <c r="N8137" s="76" t="str">
        <f t="shared" si="639"/>
        <v>0</v>
      </c>
      <c r="O8137" s="76" t="str">
        <f t="shared" si="635"/>
        <v/>
      </c>
      <c r="P8137" s="75" t="str">
        <f t="shared" si="636"/>
        <v/>
      </c>
      <c r="Q8137" s="77" t="str">
        <f t="shared" si="637"/>
        <v/>
      </c>
      <c r="R8137" s="77" t="str">
        <f t="shared" si="638"/>
        <v/>
      </c>
      <c r="S8137" s="77" t="str">
        <f>IF(O8137="","",IF(OR(VALUE(LEFT(O8137,2))&gt;IF(RIGHT(J8137,1)="M",7,19),AND(OR(LEFT(O8137,2)={"07","19"}),VALUE(RIGHT(O8137,2))&gt;15)),TRUE,FALSE))</f>
        <v/>
      </c>
      <c r="T8137" s="77" t="str">
        <f>IF(O8137="","",IF(OR(VALUE(LEFT(O8137,2))&gt;IF(RIGHT(J8137,1)="M",7,19),AND(OR(LEFT(O8137,2)={"07","19"}),VALUE(RIGHT(O8137,2))&gt;5)),TRUE,FALSE))</f>
        <v/>
      </c>
    </row>
    <row r="8138" spans="12:20" x14ac:dyDescent="0.25">
      <c r="L8138" s="75">
        <f>COUNTIF($B$2:B8138,B8138)</f>
        <v>0</v>
      </c>
      <c r="M8138" s="75">
        <f>COUNTIF($L$2:L8138,4)</f>
        <v>42</v>
      </c>
      <c r="N8138" s="76" t="str">
        <f t="shared" si="639"/>
        <v>0</v>
      </c>
      <c r="O8138" s="76" t="str">
        <f t="shared" si="635"/>
        <v/>
      </c>
      <c r="P8138" s="75" t="str">
        <f t="shared" si="636"/>
        <v/>
      </c>
      <c r="Q8138" s="77" t="str">
        <f t="shared" si="637"/>
        <v/>
      </c>
      <c r="R8138" s="77" t="str">
        <f t="shared" si="638"/>
        <v/>
      </c>
      <c r="S8138" s="77" t="str">
        <f>IF(O8138="","",IF(OR(VALUE(LEFT(O8138,2))&gt;IF(RIGHT(J8138,1)="M",7,19),AND(OR(LEFT(O8138,2)={"07","19"}),VALUE(RIGHT(O8138,2))&gt;15)),TRUE,FALSE))</f>
        <v/>
      </c>
      <c r="T8138" s="77" t="str">
        <f>IF(O8138="","",IF(OR(VALUE(LEFT(O8138,2))&gt;IF(RIGHT(J8138,1)="M",7,19),AND(OR(LEFT(O8138,2)={"07","19"}),VALUE(RIGHT(O8138,2))&gt;5)),TRUE,FALSE))</f>
        <v/>
      </c>
    </row>
    <row r="8139" spans="12:20" x14ac:dyDescent="0.25">
      <c r="L8139" s="75">
        <f>COUNTIF($B$2:B8139,B8139)</f>
        <v>0</v>
      </c>
      <c r="M8139" s="75">
        <f>COUNTIF($L$2:L8139,4)</f>
        <v>42</v>
      </c>
      <c r="N8139" s="76" t="str">
        <f t="shared" si="639"/>
        <v>0</v>
      </c>
      <c r="O8139" s="76" t="str">
        <f t="shared" si="635"/>
        <v/>
      </c>
      <c r="P8139" s="75" t="str">
        <f t="shared" si="636"/>
        <v/>
      </c>
      <c r="Q8139" s="77" t="str">
        <f t="shared" si="637"/>
        <v/>
      </c>
      <c r="R8139" s="77" t="str">
        <f t="shared" si="638"/>
        <v/>
      </c>
      <c r="S8139" s="77" t="str">
        <f>IF(O8139="","",IF(OR(VALUE(LEFT(O8139,2))&gt;IF(RIGHT(J8139,1)="M",7,19),AND(OR(LEFT(O8139,2)={"07","19"}),VALUE(RIGHT(O8139,2))&gt;15)),TRUE,FALSE))</f>
        <v/>
      </c>
      <c r="T8139" s="77" t="str">
        <f>IF(O8139="","",IF(OR(VALUE(LEFT(O8139,2))&gt;IF(RIGHT(J8139,1)="M",7,19),AND(OR(LEFT(O8139,2)={"07","19"}),VALUE(RIGHT(O8139,2))&gt;5)),TRUE,FALSE))</f>
        <v/>
      </c>
    </row>
    <row r="8140" spans="12:20" x14ac:dyDescent="0.25">
      <c r="L8140" s="75">
        <f>COUNTIF($B$2:B8140,B8140)</f>
        <v>0</v>
      </c>
      <c r="M8140" s="75">
        <f>COUNTIF($L$2:L8140,4)</f>
        <v>42</v>
      </c>
      <c r="N8140" s="76" t="str">
        <f t="shared" si="639"/>
        <v>0</v>
      </c>
      <c r="O8140" s="76" t="str">
        <f t="shared" si="635"/>
        <v/>
      </c>
      <c r="P8140" s="75" t="str">
        <f t="shared" si="636"/>
        <v/>
      </c>
      <c r="Q8140" s="77" t="str">
        <f t="shared" si="637"/>
        <v/>
      </c>
      <c r="R8140" s="77" t="str">
        <f t="shared" si="638"/>
        <v/>
      </c>
      <c r="S8140" s="77" t="str">
        <f>IF(O8140="","",IF(OR(VALUE(LEFT(O8140,2))&gt;IF(RIGHT(J8140,1)="M",7,19),AND(OR(LEFT(O8140,2)={"07","19"}),VALUE(RIGHT(O8140,2))&gt;15)),TRUE,FALSE))</f>
        <v/>
      </c>
      <c r="T8140" s="77" t="str">
        <f>IF(O8140="","",IF(OR(VALUE(LEFT(O8140,2))&gt;IF(RIGHT(J8140,1)="M",7,19),AND(OR(LEFT(O8140,2)={"07","19"}),VALUE(RIGHT(O8140,2))&gt;5)),TRUE,FALSE))</f>
        <v/>
      </c>
    </row>
    <row r="8141" spans="12:20" x14ac:dyDescent="0.25">
      <c r="L8141" s="75">
        <f>COUNTIF($B$2:B8141,B8141)</f>
        <v>0</v>
      </c>
      <c r="M8141" s="75">
        <f>COUNTIF($L$2:L8141,4)</f>
        <v>42</v>
      </c>
      <c r="N8141" s="76" t="str">
        <f t="shared" si="639"/>
        <v>0</v>
      </c>
      <c r="O8141" s="76" t="str">
        <f t="shared" si="635"/>
        <v/>
      </c>
      <c r="P8141" s="75" t="str">
        <f t="shared" si="636"/>
        <v/>
      </c>
      <c r="Q8141" s="77" t="str">
        <f t="shared" si="637"/>
        <v/>
      </c>
      <c r="R8141" s="77" t="str">
        <f t="shared" si="638"/>
        <v/>
      </c>
      <c r="S8141" s="77" t="str">
        <f>IF(O8141="","",IF(OR(VALUE(LEFT(O8141,2))&gt;IF(RIGHT(J8141,1)="M",7,19),AND(OR(LEFT(O8141,2)={"07","19"}),VALUE(RIGHT(O8141,2))&gt;15)),TRUE,FALSE))</f>
        <v/>
      </c>
      <c r="T8141" s="77" t="str">
        <f>IF(O8141="","",IF(OR(VALUE(LEFT(O8141,2))&gt;IF(RIGHT(J8141,1)="M",7,19),AND(OR(LEFT(O8141,2)={"07","19"}),VALUE(RIGHT(O8141,2))&gt;5)),TRUE,FALSE))</f>
        <v/>
      </c>
    </row>
    <row r="8142" spans="12:20" x14ac:dyDescent="0.25">
      <c r="L8142" s="75">
        <f>COUNTIF($B$2:B8142,B8142)</f>
        <v>0</v>
      </c>
      <c r="M8142" s="75">
        <f>COUNTIF($L$2:L8142,4)</f>
        <v>42</v>
      </c>
      <c r="N8142" s="76" t="str">
        <f t="shared" si="639"/>
        <v>0</v>
      </c>
      <c r="O8142" s="76" t="str">
        <f t="shared" si="635"/>
        <v/>
      </c>
      <c r="P8142" s="75" t="str">
        <f t="shared" si="636"/>
        <v/>
      </c>
      <c r="Q8142" s="77" t="str">
        <f t="shared" si="637"/>
        <v/>
      </c>
      <c r="R8142" s="77" t="str">
        <f t="shared" si="638"/>
        <v/>
      </c>
      <c r="S8142" s="77" t="str">
        <f>IF(O8142="","",IF(OR(VALUE(LEFT(O8142,2))&gt;IF(RIGHT(J8142,1)="M",7,19),AND(OR(LEFT(O8142,2)={"07","19"}),VALUE(RIGHT(O8142,2))&gt;15)),TRUE,FALSE))</f>
        <v/>
      </c>
      <c r="T8142" s="77" t="str">
        <f>IF(O8142="","",IF(OR(VALUE(LEFT(O8142,2))&gt;IF(RIGHT(J8142,1)="M",7,19),AND(OR(LEFT(O8142,2)={"07","19"}),VALUE(RIGHT(O8142,2))&gt;5)),TRUE,FALSE))</f>
        <v/>
      </c>
    </row>
    <row r="8143" spans="12:20" x14ac:dyDescent="0.25">
      <c r="L8143" s="75">
        <f>COUNTIF($B$2:B8143,B8143)</f>
        <v>0</v>
      </c>
      <c r="M8143" s="75">
        <f>COUNTIF($L$2:L8143,4)</f>
        <v>42</v>
      </c>
      <c r="N8143" s="76" t="str">
        <f t="shared" si="639"/>
        <v>0</v>
      </c>
      <c r="O8143" s="76" t="str">
        <f t="shared" si="635"/>
        <v/>
      </c>
      <c r="P8143" s="75" t="str">
        <f t="shared" si="636"/>
        <v/>
      </c>
      <c r="Q8143" s="77" t="str">
        <f t="shared" si="637"/>
        <v/>
      </c>
      <c r="R8143" s="77" t="str">
        <f t="shared" si="638"/>
        <v/>
      </c>
      <c r="S8143" s="77" t="str">
        <f>IF(O8143="","",IF(OR(VALUE(LEFT(O8143,2))&gt;IF(RIGHT(J8143,1)="M",7,19),AND(OR(LEFT(O8143,2)={"07","19"}),VALUE(RIGHT(O8143,2))&gt;15)),TRUE,FALSE))</f>
        <v/>
      </c>
      <c r="T8143" s="77" t="str">
        <f>IF(O8143="","",IF(OR(VALUE(LEFT(O8143,2))&gt;IF(RIGHT(J8143,1)="M",7,19),AND(OR(LEFT(O8143,2)={"07","19"}),VALUE(RIGHT(O8143,2))&gt;5)),TRUE,FALSE))</f>
        <v/>
      </c>
    </row>
    <row r="8144" spans="12:20" x14ac:dyDescent="0.25">
      <c r="L8144" s="75">
        <f>COUNTIF($B$2:B8144,B8144)</f>
        <v>0</v>
      </c>
      <c r="M8144" s="75">
        <f>COUNTIF($L$2:L8144,4)</f>
        <v>42</v>
      </c>
      <c r="N8144" s="76" t="str">
        <f t="shared" si="639"/>
        <v>0</v>
      </c>
      <c r="O8144" s="76" t="str">
        <f t="shared" si="635"/>
        <v/>
      </c>
      <c r="P8144" s="75" t="str">
        <f t="shared" si="636"/>
        <v/>
      </c>
      <c r="Q8144" s="77" t="str">
        <f t="shared" si="637"/>
        <v/>
      </c>
      <c r="R8144" s="77" t="str">
        <f t="shared" si="638"/>
        <v/>
      </c>
      <c r="S8144" s="77" t="str">
        <f>IF(O8144="","",IF(OR(VALUE(LEFT(O8144,2))&gt;IF(RIGHT(J8144,1)="M",7,19),AND(OR(LEFT(O8144,2)={"07","19"}),VALUE(RIGHT(O8144,2))&gt;15)),TRUE,FALSE))</f>
        <v/>
      </c>
      <c r="T8144" s="77" t="str">
        <f>IF(O8144="","",IF(OR(VALUE(LEFT(O8144,2))&gt;IF(RIGHT(J8144,1)="M",7,19),AND(OR(LEFT(O8144,2)={"07","19"}),VALUE(RIGHT(O8144,2))&gt;5)),TRUE,FALSE))</f>
        <v/>
      </c>
    </row>
    <row r="8145" spans="12:20" x14ac:dyDescent="0.25">
      <c r="L8145" s="75">
        <f>COUNTIF($B$2:B8145,B8145)</f>
        <v>0</v>
      </c>
      <c r="M8145" s="75">
        <f>COUNTIF($L$2:L8145,4)</f>
        <v>42</v>
      </c>
      <c r="N8145" s="76" t="str">
        <f t="shared" si="639"/>
        <v>0</v>
      </c>
      <c r="O8145" s="76" t="str">
        <f t="shared" si="635"/>
        <v/>
      </c>
      <c r="P8145" s="75" t="str">
        <f t="shared" si="636"/>
        <v/>
      </c>
      <c r="Q8145" s="77" t="str">
        <f t="shared" si="637"/>
        <v/>
      </c>
      <c r="R8145" s="77" t="str">
        <f t="shared" si="638"/>
        <v/>
      </c>
      <c r="S8145" s="77" t="str">
        <f>IF(O8145="","",IF(OR(VALUE(LEFT(O8145,2))&gt;IF(RIGHT(J8145,1)="M",7,19),AND(OR(LEFT(O8145,2)={"07","19"}),VALUE(RIGHT(O8145,2))&gt;15)),TRUE,FALSE))</f>
        <v/>
      </c>
      <c r="T8145" s="77" t="str">
        <f>IF(O8145="","",IF(OR(VALUE(LEFT(O8145,2))&gt;IF(RIGHT(J8145,1)="M",7,19),AND(OR(LEFT(O8145,2)={"07","19"}),VALUE(RIGHT(O8145,2))&gt;5)),TRUE,FALSE))</f>
        <v/>
      </c>
    </row>
    <row r="8146" spans="12:20" x14ac:dyDescent="0.25">
      <c r="L8146" s="75">
        <f>COUNTIF($B$2:B8146,B8146)</f>
        <v>0</v>
      </c>
      <c r="M8146" s="75">
        <f>COUNTIF($L$2:L8146,4)</f>
        <v>42</v>
      </c>
      <c r="N8146" s="76" t="str">
        <f t="shared" si="639"/>
        <v>0</v>
      </c>
      <c r="O8146" s="76" t="str">
        <f t="shared" si="635"/>
        <v/>
      </c>
      <c r="P8146" s="75" t="str">
        <f t="shared" si="636"/>
        <v/>
      </c>
      <c r="Q8146" s="77" t="str">
        <f t="shared" si="637"/>
        <v/>
      </c>
      <c r="R8146" s="77" t="str">
        <f t="shared" si="638"/>
        <v/>
      </c>
      <c r="S8146" s="77" t="str">
        <f>IF(O8146="","",IF(OR(VALUE(LEFT(O8146,2))&gt;IF(RIGHT(J8146,1)="M",7,19),AND(OR(LEFT(O8146,2)={"07","19"}),VALUE(RIGHT(O8146,2))&gt;15)),TRUE,FALSE))</f>
        <v/>
      </c>
      <c r="T8146" s="77" t="str">
        <f>IF(O8146="","",IF(OR(VALUE(LEFT(O8146,2))&gt;IF(RIGHT(J8146,1)="M",7,19),AND(OR(LEFT(O8146,2)={"07","19"}),VALUE(RIGHT(O8146,2))&gt;5)),TRUE,FALSE))</f>
        <v/>
      </c>
    </row>
    <row r="8147" spans="12:20" x14ac:dyDescent="0.25">
      <c r="L8147" s="75">
        <f>COUNTIF($B$2:B8147,B8147)</f>
        <v>0</v>
      </c>
      <c r="M8147" s="75">
        <f>COUNTIF($L$2:L8147,4)</f>
        <v>42</v>
      </c>
      <c r="N8147" s="76" t="str">
        <f t="shared" si="639"/>
        <v>0</v>
      </c>
      <c r="O8147" s="76" t="str">
        <f t="shared" si="635"/>
        <v/>
      </c>
      <c r="P8147" s="75" t="str">
        <f t="shared" si="636"/>
        <v/>
      </c>
      <c r="Q8147" s="77" t="str">
        <f t="shared" si="637"/>
        <v/>
      </c>
      <c r="R8147" s="77" t="str">
        <f t="shared" si="638"/>
        <v/>
      </c>
      <c r="S8147" s="77" t="str">
        <f>IF(O8147="","",IF(OR(VALUE(LEFT(O8147,2))&gt;IF(RIGHT(J8147,1)="M",7,19),AND(OR(LEFT(O8147,2)={"07","19"}),VALUE(RIGHT(O8147,2))&gt;15)),TRUE,FALSE))</f>
        <v/>
      </c>
      <c r="T8147" s="77" t="str">
        <f>IF(O8147="","",IF(OR(VALUE(LEFT(O8147,2))&gt;IF(RIGHT(J8147,1)="M",7,19),AND(OR(LEFT(O8147,2)={"07","19"}),VALUE(RIGHT(O8147,2))&gt;5)),TRUE,FALSE))</f>
        <v/>
      </c>
    </row>
    <row r="8148" spans="12:20" x14ac:dyDescent="0.25">
      <c r="L8148" s="75">
        <f>COUNTIF($B$2:B8148,B8148)</f>
        <v>0</v>
      </c>
      <c r="M8148" s="75">
        <f>COUNTIF($L$2:L8148,4)</f>
        <v>42</v>
      </c>
      <c r="N8148" s="76" t="str">
        <f t="shared" si="639"/>
        <v>0</v>
      </c>
      <c r="O8148" s="76" t="str">
        <f t="shared" si="635"/>
        <v/>
      </c>
      <c r="P8148" s="75" t="str">
        <f t="shared" si="636"/>
        <v/>
      </c>
      <c r="Q8148" s="77" t="str">
        <f t="shared" si="637"/>
        <v/>
      </c>
      <c r="R8148" s="77" t="str">
        <f t="shared" si="638"/>
        <v/>
      </c>
      <c r="S8148" s="77" t="str">
        <f>IF(O8148="","",IF(OR(VALUE(LEFT(O8148,2))&gt;IF(RIGHT(J8148,1)="M",7,19),AND(OR(LEFT(O8148,2)={"07","19"}),VALUE(RIGHT(O8148,2))&gt;15)),TRUE,FALSE))</f>
        <v/>
      </c>
      <c r="T8148" s="77" t="str">
        <f>IF(O8148="","",IF(OR(VALUE(LEFT(O8148,2))&gt;IF(RIGHT(J8148,1)="M",7,19),AND(OR(LEFT(O8148,2)={"07","19"}),VALUE(RIGHT(O8148,2))&gt;5)),TRUE,FALSE))</f>
        <v/>
      </c>
    </row>
    <row r="8149" spans="12:20" x14ac:dyDescent="0.25">
      <c r="L8149" s="75">
        <f>COUNTIF($B$2:B8149,B8149)</f>
        <v>0</v>
      </c>
      <c r="M8149" s="75">
        <f>COUNTIF($L$2:L8149,4)</f>
        <v>42</v>
      </c>
      <c r="N8149" s="76" t="str">
        <f t="shared" si="639"/>
        <v>0</v>
      </c>
      <c r="O8149" s="76" t="str">
        <f t="shared" si="635"/>
        <v/>
      </c>
      <c r="P8149" s="75" t="str">
        <f t="shared" si="636"/>
        <v/>
      </c>
      <c r="Q8149" s="77" t="str">
        <f t="shared" si="637"/>
        <v/>
      </c>
      <c r="R8149" s="77" t="str">
        <f t="shared" si="638"/>
        <v/>
      </c>
      <c r="S8149" s="77" t="str">
        <f>IF(O8149="","",IF(OR(VALUE(LEFT(O8149,2))&gt;IF(RIGHT(J8149,1)="M",7,19),AND(OR(LEFT(O8149,2)={"07","19"}),VALUE(RIGHT(O8149,2))&gt;15)),TRUE,FALSE))</f>
        <v/>
      </c>
      <c r="T8149" s="77" t="str">
        <f>IF(O8149="","",IF(OR(VALUE(LEFT(O8149,2))&gt;IF(RIGHT(J8149,1)="M",7,19),AND(OR(LEFT(O8149,2)={"07","19"}),VALUE(RIGHT(O8149,2))&gt;5)),TRUE,FALSE))</f>
        <v/>
      </c>
    </row>
    <row r="8150" spans="12:20" x14ac:dyDescent="0.25">
      <c r="L8150" s="75">
        <f>COUNTIF($B$2:B8150,B8150)</f>
        <v>0</v>
      </c>
      <c r="M8150" s="75">
        <f>COUNTIF($L$2:L8150,4)</f>
        <v>42</v>
      </c>
      <c r="N8150" s="76" t="str">
        <f t="shared" si="639"/>
        <v>0</v>
      </c>
      <c r="O8150" s="76" t="str">
        <f t="shared" si="635"/>
        <v/>
      </c>
      <c r="P8150" s="75" t="str">
        <f t="shared" si="636"/>
        <v/>
      </c>
      <c r="Q8150" s="77" t="str">
        <f t="shared" si="637"/>
        <v/>
      </c>
      <c r="R8150" s="77" t="str">
        <f t="shared" si="638"/>
        <v/>
      </c>
      <c r="S8150" s="77" t="str">
        <f>IF(O8150="","",IF(OR(VALUE(LEFT(O8150,2))&gt;IF(RIGHT(J8150,1)="M",7,19),AND(OR(LEFT(O8150,2)={"07","19"}),VALUE(RIGHT(O8150,2))&gt;15)),TRUE,FALSE))</f>
        <v/>
      </c>
      <c r="T8150" s="77" t="str">
        <f>IF(O8150="","",IF(OR(VALUE(LEFT(O8150,2))&gt;IF(RIGHT(J8150,1)="M",7,19),AND(OR(LEFT(O8150,2)={"07","19"}),VALUE(RIGHT(O8150,2))&gt;5)),TRUE,FALSE))</f>
        <v/>
      </c>
    </row>
    <row r="8151" spans="12:20" x14ac:dyDescent="0.25">
      <c r="L8151" s="75">
        <f>COUNTIF($B$2:B8151,B8151)</f>
        <v>0</v>
      </c>
      <c r="M8151" s="75">
        <f>COUNTIF($L$2:L8151,4)</f>
        <v>42</v>
      </c>
      <c r="N8151" s="76" t="str">
        <f t="shared" si="639"/>
        <v>0</v>
      </c>
      <c r="O8151" s="76" t="str">
        <f t="shared" si="635"/>
        <v/>
      </c>
      <c r="P8151" s="75" t="str">
        <f t="shared" si="636"/>
        <v/>
      </c>
      <c r="Q8151" s="77" t="str">
        <f t="shared" si="637"/>
        <v/>
      </c>
      <c r="R8151" s="77" t="str">
        <f t="shared" si="638"/>
        <v/>
      </c>
      <c r="S8151" s="77" t="str">
        <f>IF(O8151="","",IF(OR(VALUE(LEFT(O8151,2))&gt;IF(RIGHT(J8151,1)="M",7,19),AND(OR(LEFT(O8151,2)={"07","19"}),VALUE(RIGHT(O8151,2))&gt;15)),TRUE,FALSE))</f>
        <v/>
      </c>
      <c r="T8151" s="77" t="str">
        <f>IF(O8151="","",IF(OR(VALUE(LEFT(O8151,2))&gt;IF(RIGHT(J8151,1)="M",7,19),AND(OR(LEFT(O8151,2)={"07","19"}),VALUE(RIGHT(O8151,2))&gt;5)),TRUE,FALSE))</f>
        <v/>
      </c>
    </row>
    <row r="8152" spans="12:20" x14ac:dyDescent="0.25">
      <c r="L8152" s="75">
        <f>COUNTIF($B$2:B8152,B8152)</f>
        <v>0</v>
      </c>
      <c r="M8152" s="75">
        <f>COUNTIF($L$2:L8152,4)</f>
        <v>42</v>
      </c>
      <c r="N8152" s="76" t="str">
        <f t="shared" si="639"/>
        <v>0</v>
      </c>
      <c r="O8152" s="76" t="str">
        <f t="shared" si="635"/>
        <v/>
      </c>
      <c r="P8152" s="75" t="str">
        <f t="shared" si="636"/>
        <v/>
      </c>
      <c r="Q8152" s="77" t="str">
        <f t="shared" si="637"/>
        <v/>
      </c>
      <c r="R8152" s="77" t="str">
        <f t="shared" si="638"/>
        <v/>
      </c>
      <c r="S8152" s="77" t="str">
        <f>IF(O8152="","",IF(OR(VALUE(LEFT(O8152,2))&gt;IF(RIGHT(J8152,1)="M",7,19),AND(OR(LEFT(O8152,2)={"07","19"}),VALUE(RIGHT(O8152,2))&gt;15)),TRUE,FALSE))</f>
        <v/>
      </c>
      <c r="T8152" s="77" t="str">
        <f>IF(O8152="","",IF(OR(VALUE(LEFT(O8152,2))&gt;IF(RIGHT(J8152,1)="M",7,19),AND(OR(LEFT(O8152,2)={"07","19"}),VALUE(RIGHT(O8152,2))&gt;5)),TRUE,FALSE))</f>
        <v/>
      </c>
    </row>
    <row r="8153" spans="12:20" x14ac:dyDescent="0.25">
      <c r="L8153" s="75">
        <f>COUNTIF($B$2:B8153,B8153)</f>
        <v>0</v>
      </c>
      <c r="M8153" s="75">
        <f>COUNTIF($L$2:L8153,4)</f>
        <v>42</v>
      </c>
      <c r="N8153" s="76" t="str">
        <f t="shared" si="639"/>
        <v>0</v>
      </c>
      <c r="O8153" s="76" t="str">
        <f t="shared" si="635"/>
        <v/>
      </c>
      <c r="P8153" s="75" t="str">
        <f t="shared" si="636"/>
        <v/>
      </c>
      <c r="Q8153" s="77" t="str">
        <f t="shared" si="637"/>
        <v/>
      </c>
      <c r="R8153" s="77" t="str">
        <f t="shared" si="638"/>
        <v/>
      </c>
      <c r="S8153" s="77" t="str">
        <f>IF(O8153="","",IF(OR(VALUE(LEFT(O8153,2))&gt;IF(RIGHT(J8153,1)="M",7,19),AND(OR(LEFT(O8153,2)={"07","19"}),VALUE(RIGHT(O8153,2))&gt;15)),TRUE,FALSE))</f>
        <v/>
      </c>
      <c r="T8153" s="77" t="str">
        <f>IF(O8153="","",IF(OR(VALUE(LEFT(O8153,2))&gt;IF(RIGHT(J8153,1)="M",7,19),AND(OR(LEFT(O8153,2)={"07","19"}),VALUE(RIGHT(O8153,2))&gt;5)),TRUE,FALSE))</f>
        <v/>
      </c>
    </row>
    <row r="8154" spans="12:20" x14ac:dyDescent="0.25">
      <c r="L8154" s="75">
        <f>COUNTIF($B$2:B8154,B8154)</f>
        <v>0</v>
      </c>
      <c r="M8154" s="75">
        <f>COUNTIF($L$2:L8154,4)</f>
        <v>42</v>
      </c>
      <c r="N8154" s="76" t="str">
        <f t="shared" si="639"/>
        <v>0</v>
      </c>
      <c r="O8154" s="76" t="str">
        <f t="shared" si="635"/>
        <v/>
      </c>
      <c r="P8154" s="75" t="str">
        <f t="shared" si="636"/>
        <v/>
      </c>
      <c r="Q8154" s="77" t="str">
        <f t="shared" si="637"/>
        <v/>
      </c>
      <c r="R8154" s="77" t="str">
        <f t="shared" si="638"/>
        <v/>
      </c>
      <c r="S8154" s="77" t="str">
        <f>IF(O8154="","",IF(OR(VALUE(LEFT(O8154,2))&gt;IF(RIGHT(J8154,1)="M",7,19),AND(OR(LEFT(O8154,2)={"07","19"}),VALUE(RIGHT(O8154,2))&gt;15)),TRUE,FALSE))</f>
        <v/>
      </c>
      <c r="T8154" s="77" t="str">
        <f>IF(O8154="","",IF(OR(VALUE(LEFT(O8154,2))&gt;IF(RIGHT(J8154,1)="M",7,19),AND(OR(LEFT(O8154,2)={"07","19"}),VALUE(RIGHT(O8154,2))&gt;5)),TRUE,FALSE))</f>
        <v/>
      </c>
    </row>
    <row r="8155" spans="12:20" x14ac:dyDescent="0.25">
      <c r="L8155" s="75">
        <f>COUNTIF($B$2:B8155,B8155)</f>
        <v>0</v>
      </c>
      <c r="M8155" s="75">
        <f>COUNTIF($L$2:L8155,4)</f>
        <v>42</v>
      </c>
      <c r="N8155" s="76" t="str">
        <f t="shared" si="639"/>
        <v>0</v>
      </c>
      <c r="O8155" s="76" t="str">
        <f t="shared" si="635"/>
        <v/>
      </c>
      <c r="P8155" s="75" t="str">
        <f t="shared" si="636"/>
        <v/>
      </c>
      <c r="Q8155" s="77" t="str">
        <f t="shared" si="637"/>
        <v/>
      </c>
      <c r="R8155" s="77" t="str">
        <f t="shared" si="638"/>
        <v/>
      </c>
      <c r="S8155" s="77" t="str">
        <f>IF(O8155="","",IF(OR(VALUE(LEFT(O8155,2))&gt;IF(RIGHT(J8155,1)="M",7,19),AND(OR(LEFT(O8155,2)={"07","19"}),VALUE(RIGHT(O8155,2))&gt;15)),TRUE,FALSE))</f>
        <v/>
      </c>
      <c r="T8155" s="77" t="str">
        <f>IF(O8155="","",IF(OR(VALUE(LEFT(O8155,2))&gt;IF(RIGHT(J8155,1)="M",7,19),AND(OR(LEFT(O8155,2)={"07","19"}),VALUE(RIGHT(O8155,2))&gt;5)),TRUE,FALSE))</f>
        <v/>
      </c>
    </row>
    <row r="8156" spans="12:20" x14ac:dyDescent="0.25">
      <c r="L8156" s="75">
        <f>COUNTIF($B$2:B8156,B8156)</f>
        <v>0</v>
      </c>
      <c r="M8156" s="75">
        <f>COUNTIF($L$2:L8156,4)</f>
        <v>42</v>
      </c>
      <c r="N8156" s="76" t="str">
        <f t="shared" si="639"/>
        <v>0</v>
      </c>
      <c r="O8156" s="76" t="str">
        <f t="shared" si="635"/>
        <v/>
      </c>
      <c r="P8156" s="75" t="str">
        <f t="shared" si="636"/>
        <v/>
      </c>
      <c r="Q8156" s="77" t="str">
        <f t="shared" si="637"/>
        <v/>
      </c>
      <c r="R8156" s="77" t="str">
        <f t="shared" si="638"/>
        <v/>
      </c>
      <c r="S8156" s="77" t="str">
        <f>IF(O8156="","",IF(OR(VALUE(LEFT(O8156,2))&gt;IF(RIGHT(J8156,1)="M",7,19),AND(OR(LEFT(O8156,2)={"07","19"}),VALUE(RIGHT(O8156,2))&gt;15)),TRUE,FALSE))</f>
        <v/>
      </c>
      <c r="T8156" s="77" t="str">
        <f>IF(O8156="","",IF(OR(VALUE(LEFT(O8156,2))&gt;IF(RIGHT(J8156,1)="M",7,19),AND(OR(LEFT(O8156,2)={"07","19"}),VALUE(RIGHT(O8156,2))&gt;5)),TRUE,FALSE))</f>
        <v/>
      </c>
    </row>
    <row r="8157" spans="12:20" x14ac:dyDescent="0.25">
      <c r="L8157" s="75">
        <f>COUNTIF($B$2:B8157,B8157)</f>
        <v>0</v>
      </c>
      <c r="M8157" s="75">
        <f>COUNTIF($L$2:L8157,4)</f>
        <v>42</v>
      </c>
      <c r="N8157" s="76" t="str">
        <f t="shared" si="639"/>
        <v>0</v>
      </c>
      <c r="O8157" s="76" t="str">
        <f t="shared" si="635"/>
        <v/>
      </c>
      <c r="P8157" s="75" t="str">
        <f t="shared" si="636"/>
        <v/>
      </c>
      <c r="Q8157" s="77" t="str">
        <f t="shared" si="637"/>
        <v/>
      </c>
      <c r="R8157" s="77" t="str">
        <f t="shared" si="638"/>
        <v/>
      </c>
      <c r="S8157" s="77" t="str">
        <f>IF(O8157="","",IF(OR(VALUE(LEFT(O8157,2))&gt;IF(RIGHT(J8157,1)="M",7,19),AND(OR(LEFT(O8157,2)={"07","19"}),VALUE(RIGHT(O8157,2))&gt;15)),TRUE,FALSE))</f>
        <v/>
      </c>
      <c r="T8157" s="77" t="str">
        <f>IF(O8157="","",IF(OR(VALUE(LEFT(O8157,2))&gt;IF(RIGHT(J8157,1)="M",7,19),AND(OR(LEFT(O8157,2)={"07","19"}),VALUE(RIGHT(O8157,2))&gt;5)),TRUE,FALSE))</f>
        <v/>
      </c>
    </row>
    <row r="8158" spans="12:20" x14ac:dyDescent="0.25">
      <c r="L8158" s="75">
        <f>COUNTIF($B$2:B8158,B8158)</f>
        <v>0</v>
      </c>
      <c r="M8158" s="75">
        <f>COUNTIF($L$2:L8158,4)</f>
        <v>42</v>
      </c>
      <c r="N8158" s="76" t="str">
        <f t="shared" si="639"/>
        <v>0</v>
      </c>
      <c r="O8158" s="76" t="str">
        <f t="shared" si="635"/>
        <v/>
      </c>
      <c r="P8158" s="75" t="str">
        <f t="shared" si="636"/>
        <v/>
      </c>
      <c r="Q8158" s="77" t="str">
        <f t="shared" si="637"/>
        <v/>
      </c>
      <c r="R8158" s="77" t="str">
        <f t="shared" si="638"/>
        <v/>
      </c>
      <c r="S8158" s="77" t="str">
        <f>IF(O8158="","",IF(OR(VALUE(LEFT(O8158,2))&gt;IF(RIGHT(J8158,1)="M",7,19),AND(OR(LEFT(O8158,2)={"07","19"}),VALUE(RIGHT(O8158,2))&gt;15)),TRUE,FALSE))</f>
        <v/>
      </c>
      <c r="T8158" s="77" t="str">
        <f>IF(O8158="","",IF(OR(VALUE(LEFT(O8158,2))&gt;IF(RIGHT(J8158,1)="M",7,19),AND(OR(LEFT(O8158,2)={"07","19"}),VALUE(RIGHT(O8158,2))&gt;5)),TRUE,FALSE))</f>
        <v/>
      </c>
    </row>
    <row r="8159" spans="12:20" x14ac:dyDescent="0.25">
      <c r="L8159" s="75">
        <f>COUNTIF($B$2:B8159,B8159)</f>
        <v>0</v>
      </c>
      <c r="M8159" s="75">
        <f>COUNTIF($L$2:L8159,4)</f>
        <v>42</v>
      </c>
      <c r="N8159" s="76" t="str">
        <f t="shared" si="639"/>
        <v>0</v>
      </c>
      <c r="O8159" s="76" t="str">
        <f t="shared" si="635"/>
        <v/>
      </c>
      <c r="P8159" s="75" t="str">
        <f t="shared" si="636"/>
        <v/>
      </c>
      <c r="Q8159" s="77" t="str">
        <f t="shared" si="637"/>
        <v/>
      </c>
      <c r="R8159" s="77" t="str">
        <f t="shared" si="638"/>
        <v/>
      </c>
      <c r="S8159" s="77" t="str">
        <f>IF(O8159="","",IF(OR(VALUE(LEFT(O8159,2))&gt;IF(RIGHT(J8159,1)="M",7,19),AND(OR(LEFT(O8159,2)={"07","19"}),VALUE(RIGHT(O8159,2))&gt;15)),TRUE,FALSE))</f>
        <v/>
      </c>
      <c r="T8159" s="77" t="str">
        <f>IF(O8159="","",IF(OR(VALUE(LEFT(O8159,2))&gt;IF(RIGHT(J8159,1)="M",7,19),AND(OR(LEFT(O8159,2)={"07","19"}),VALUE(RIGHT(O8159,2))&gt;5)),TRUE,FALSE))</f>
        <v/>
      </c>
    </row>
    <row r="8160" spans="12:20" x14ac:dyDescent="0.25">
      <c r="L8160" s="75">
        <f>COUNTIF($B$2:B8160,B8160)</f>
        <v>0</v>
      </c>
      <c r="M8160" s="75">
        <f>COUNTIF($L$2:L8160,4)</f>
        <v>42</v>
      </c>
      <c r="N8160" s="76" t="str">
        <f t="shared" si="639"/>
        <v>0</v>
      </c>
      <c r="O8160" s="76" t="str">
        <f t="shared" si="635"/>
        <v/>
      </c>
      <c r="P8160" s="75" t="str">
        <f t="shared" si="636"/>
        <v/>
      </c>
      <c r="Q8160" s="77" t="str">
        <f t="shared" si="637"/>
        <v/>
      </c>
      <c r="R8160" s="77" t="str">
        <f t="shared" si="638"/>
        <v/>
      </c>
      <c r="S8160" s="77" t="str">
        <f>IF(O8160="","",IF(OR(VALUE(LEFT(O8160,2))&gt;IF(RIGHT(J8160,1)="M",7,19),AND(OR(LEFT(O8160,2)={"07","19"}),VALUE(RIGHT(O8160,2))&gt;15)),TRUE,FALSE))</f>
        <v/>
      </c>
      <c r="T8160" s="77" t="str">
        <f>IF(O8160="","",IF(OR(VALUE(LEFT(O8160,2))&gt;IF(RIGHT(J8160,1)="M",7,19),AND(OR(LEFT(O8160,2)={"07","19"}),VALUE(RIGHT(O8160,2))&gt;5)),TRUE,FALSE))</f>
        <v/>
      </c>
    </row>
    <row r="8161" spans="12:20" x14ac:dyDescent="0.25">
      <c r="L8161" s="75">
        <f>COUNTIF($B$2:B8161,B8161)</f>
        <v>0</v>
      </c>
      <c r="M8161" s="75">
        <f>COUNTIF($L$2:L8161,4)</f>
        <v>42</v>
      </c>
      <c r="N8161" s="76" t="str">
        <f t="shared" si="639"/>
        <v>0</v>
      </c>
      <c r="O8161" s="76" t="str">
        <f t="shared" si="635"/>
        <v/>
      </c>
      <c r="P8161" s="75" t="str">
        <f t="shared" si="636"/>
        <v/>
      </c>
      <c r="Q8161" s="77" t="str">
        <f t="shared" si="637"/>
        <v/>
      </c>
      <c r="R8161" s="77" t="str">
        <f t="shared" si="638"/>
        <v/>
      </c>
      <c r="S8161" s="77" t="str">
        <f>IF(O8161="","",IF(OR(VALUE(LEFT(O8161,2))&gt;IF(RIGHT(J8161,1)="M",7,19),AND(OR(LEFT(O8161,2)={"07","19"}),VALUE(RIGHT(O8161,2))&gt;15)),TRUE,FALSE))</f>
        <v/>
      </c>
      <c r="T8161" s="77" t="str">
        <f>IF(O8161="","",IF(OR(VALUE(LEFT(O8161,2))&gt;IF(RIGHT(J8161,1)="M",7,19),AND(OR(LEFT(O8161,2)={"07","19"}),VALUE(RIGHT(O8161,2))&gt;5)),TRUE,FALSE))</f>
        <v/>
      </c>
    </row>
    <row r="8162" spans="12:20" x14ac:dyDescent="0.25">
      <c r="L8162" s="75">
        <f>COUNTIF($B$2:B8162,B8162)</f>
        <v>0</v>
      </c>
      <c r="M8162" s="75">
        <f>COUNTIF($L$2:L8162,4)</f>
        <v>42</v>
      </c>
      <c r="N8162" s="76" t="str">
        <f t="shared" si="639"/>
        <v>0</v>
      </c>
      <c r="O8162" s="76" t="str">
        <f t="shared" si="635"/>
        <v/>
      </c>
      <c r="P8162" s="75" t="str">
        <f t="shared" si="636"/>
        <v/>
      </c>
      <c r="Q8162" s="77" t="str">
        <f t="shared" si="637"/>
        <v/>
      </c>
      <c r="R8162" s="77" t="str">
        <f t="shared" si="638"/>
        <v/>
      </c>
      <c r="S8162" s="77" t="str">
        <f>IF(O8162="","",IF(OR(VALUE(LEFT(O8162,2))&gt;IF(RIGHT(J8162,1)="M",7,19),AND(OR(LEFT(O8162,2)={"07","19"}),VALUE(RIGHT(O8162,2))&gt;15)),TRUE,FALSE))</f>
        <v/>
      </c>
      <c r="T8162" s="77" t="str">
        <f>IF(O8162="","",IF(OR(VALUE(LEFT(O8162,2))&gt;IF(RIGHT(J8162,1)="M",7,19),AND(OR(LEFT(O8162,2)={"07","19"}),VALUE(RIGHT(O8162,2))&gt;5)),TRUE,FALSE))</f>
        <v/>
      </c>
    </row>
    <row r="8163" spans="12:20" x14ac:dyDescent="0.25">
      <c r="L8163" s="75">
        <f>COUNTIF($B$2:B8163,B8163)</f>
        <v>0</v>
      </c>
      <c r="M8163" s="75">
        <f>COUNTIF($L$2:L8163,4)</f>
        <v>42</v>
      </c>
      <c r="N8163" s="76" t="str">
        <f t="shared" si="639"/>
        <v>0</v>
      </c>
      <c r="O8163" s="76" t="str">
        <f t="shared" si="635"/>
        <v/>
      </c>
      <c r="P8163" s="75" t="str">
        <f t="shared" si="636"/>
        <v/>
      </c>
      <c r="Q8163" s="77" t="str">
        <f t="shared" si="637"/>
        <v/>
      </c>
      <c r="R8163" s="77" t="str">
        <f t="shared" si="638"/>
        <v/>
      </c>
      <c r="S8163" s="77" t="str">
        <f>IF(O8163="","",IF(OR(VALUE(LEFT(O8163,2))&gt;IF(RIGHT(J8163,1)="M",7,19),AND(OR(LEFT(O8163,2)={"07","19"}),VALUE(RIGHT(O8163,2))&gt;15)),TRUE,FALSE))</f>
        <v/>
      </c>
      <c r="T8163" s="77" t="str">
        <f>IF(O8163="","",IF(OR(VALUE(LEFT(O8163,2))&gt;IF(RIGHT(J8163,1)="M",7,19),AND(OR(LEFT(O8163,2)={"07","19"}),VALUE(RIGHT(O8163,2))&gt;5)),TRUE,FALSE))</f>
        <v/>
      </c>
    </row>
    <row r="8164" spans="12:20" x14ac:dyDescent="0.25">
      <c r="L8164" s="75">
        <f>COUNTIF($B$2:B8164,B8164)</f>
        <v>0</v>
      </c>
      <c r="M8164" s="75">
        <f>COUNTIF($L$2:L8164,4)</f>
        <v>42</v>
      </c>
      <c r="N8164" s="76" t="str">
        <f t="shared" si="639"/>
        <v>0</v>
      </c>
      <c r="O8164" s="76" t="str">
        <f t="shared" si="635"/>
        <v/>
      </c>
      <c r="P8164" s="75" t="str">
        <f t="shared" si="636"/>
        <v/>
      </c>
      <c r="Q8164" s="77" t="str">
        <f t="shared" si="637"/>
        <v/>
      </c>
      <c r="R8164" s="77" t="str">
        <f t="shared" si="638"/>
        <v/>
      </c>
      <c r="S8164" s="77" t="str">
        <f>IF(O8164="","",IF(OR(VALUE(LEFT(O8164,2))&gt;IF(RIGHT(J8164,1)="M",7,19),AND(OR(LEFT(O8164,2)={"07","19"}),VALUE(RIGHT(O8164,2))&gt;15)),TRUE,FALSE))</f>
        <v/>
      </c>
      <c r="T8164" s="77" t="str">
        <f>IF(O8164="","",IF(OR(VALUE(LEFT(O8164,2))&gt;IF(RIGHT(J8164,1)="M",7,19),AND(OR(LEFT(O8164,2)={"07","19"}),VALUE(RIGHT(O8164,2))&gt;5)),TRUE,FALSE))</f>
        <v/>
      </c>
    </row>
    <row r="8165" spans="12:20" x14ac:dyDescent="0.25">
      <c r="L8165" s="75">
        <f>COUNTIF($B$2:B8165,B8165)</f>
        <v>0</v>
      </c>
      <c r="M8165" s="75">
        <f>COUNTIF($L$2:L8165,4)</f>
        <v>42</v>
      </c>
      <c r="N8165" s="76" t="str">
        <f t="shared" si="639"/>
        <v>0</v>
      </c>
      <c r="O8165" s="76" t="str">
        <f t="shared" si="635"/>
        <v/>
      </c>
      <c r="P8165" s="75" t="str">
        <f t="shared" si="636"/>
        <v/>
      </c>
      <c r="Q8165" s="77" t="str">
        <f t="shared" si="637"/>
        <v/>
      </c>
      <c r="R8165" s="77" t="str">
        <f t="shared" si="638"/>
        <v/>
      </c>
      <c r="S8165" s="77" t="str">
        <f>IF(O8165="","",IF(OR(VALUE(LEFT(O8165,2))&gt;IF(RIGHT(J8165,1)="M",7,19),AND(OR(LEFT(O8165,2)={"07","19"}),VALUE(RIGHT(O8165,2))&gt;15)),TRUE,FALSE))</f>
        <v/>
      </c>
      <c r="T8165" s="77" t="str">
        <f>IF(O8165="","",IF(OR(VALUE(LEFT(O8165,2))&gt;IF(RIGHT(J8165,1)="M",7,19),AND(OR(LEFT(O8165,2)={"07","19"}),VALUE(RIGHT(O8165,2))&gt;5)),TRUE,FALSE))</f>
        <v/>
      </c>
    </row>
    <row r="8166" spans="12:20" x14ac:dyDescent="0.25">
      <c r="L8166" s="75">
        <f>COUNTIF($B$2:B8166,B8166)</f>
        <v>0</v>
      </c>
      <c r="M8166" s="75">
        <f>COUNTIF($L$2:L8166,4)</f>
        <v>42</v>
      </c>
      <c r="N8166" s="76" t="str">
        <f t="shared" si="639"/>
        <v>0</v>
      </c>
      <c r="O8166" s="76" t="str">
        <f t="shared" si="635"/>
        <v/>
      </c>
      <c r="P8166" s="75" t="str">
        <f t="shared" si="636"/>
        <v/>
      </c>
      <c r="Q8166" s="77" t="str">
        <f t="shared" si="637"/>
        <v/>
      </c>
      <c r="R8166" s="77" t="str">
        <f t="shared" si="638"/>
        <v/>
      </c>
      <c r="S8166" s="77" t="str">
        <f>IF(O8166="","",IF(OR(VALUE(LEFT(O8166,2))&gt;IF(RIGHT(J8166,1)="M",7,19),AND(OR(LEFT(O8166,2)={"07","19"}),VALUE(RIGHT(O8166,2))&gt;15)),TRUE,FALSE))</f>
        <v/>
      </c>
      <c r="T8166" s="77" t="str">
        <f>IF(O8166="","",IF(OR(VALUE(LEFT(O8166,2))&gt;IF(RIGHT(J8166,1)="M",7,19),AND(OR(LEFT(O8166,2)={"07","19"}),VALUE(RIGHT(O8166,2))&gt;5)),TRUE,FALSE))</f>
        <v/>
      </c>
    </row>
    <row r="8167" spans="12:20" x14ac:dyDescent="0.25">
      <c r="L8167" s="75">
        <f>COUNTIF($B$2:B8167,B8167)</f>
        <v>0</v>
      </c>
      <c r="M8167" s="75">
        <f>COUNTIF($L$2:L8167,4)</f>
        <v>42</v>
      </c>
      <c r="N8167" s="76" t="str">
        <f t="shared" si="639"/>
        <v>0</v>
      </c>
      <c r="O8167" s="76" t="str">
        <f t="shared" si="635"/>
        <v/>
      </c>
      <c r="P8167" s="75" t="str">
        <f t="shared" si="636"/>
        <v/>
      </c>
      <c r="Q8167" s="77" t="str">
        <f t="shared" si="637"/>
        <v/>
      </c>
      <c r="R8167" s="77" t="str">
        <f t="shared" si="638"/>
        <v/>
      </c>
      <c r="S8167" s="77" t="str">
        <f>IF(O8167="","",IF(OR(VALUE(LEFT(O8167,2))&gt;IF(RIGHT(J8167,1)="M",7,19),AND(OR(LEFT(O8167,2)={"07","19"}),VALUE(RIGHT(O8167,2))&gt;15)),TRUE,FALSE))</f>
        <v/>
      </c>
      <c r="T8167" s="77" t="str">
        <f>IF(O8167="","",IF(OR(VALUE(LEFT(O8167,2))&gt;IF(RIGHT(J8167,1)="M",7,19),AND(OR(LEFT(O8167,2)={"07","19"}),VALUE(RIGHT(O8167,2))&gt;5)),TRUE,FALSE))</f>
        <v/>
      </c>
    </row>
    <row r="8168" spans="12:20" x14ac:dyDescent="0.25">
      <c r="L8168" s="75">
        <f>COUNTIF($B$2:B8168,B8168)</f>
        <v>0</v>
      </c>
      <c r="M8168" s="75">
        <f>COUNTIF($L$2:L8168,4)</f>
        <v>42</v>
      </c>
      <c r="N8168" s="76" t="str">
        <f t="shared" si="639"/>
        <v>0</v>
      </c>
      <c r="O8168" s="76" t="str">
        <f t="shared" si="635"/>
        <v/>
      </c>
      <c r="P8168" s="75" t="str">
        <f t="shared" si="636"/>
        <v/>
      </c>
      <c r="Q8168" s="77" t="str">
        <f t="shared" si="637"/>
        <v/>
      </c>
      <c r="R8168" s="77" t="str">
        <f t="shared" si="638"/>
        <v/>
      </c>
      <c r="S8168" s="77" t="str">
        <f>IF(O8168="","",IF(OR(VALUE(LEFT(O8168,2))&gt;IF(RIGHT(J8168,1)="M",7,19),AND(OR(LEFT(O8168,2)={"07","19"}),VALUE(RIGHT(O8168,2))&gt;15)),TRUE,FALSE))</f>
        <v/>
      </c>
      <c r="T8168" s="77" t="str">
        <f>IF(O8168="","",IF(OR(VALUE(LEFT(O8168,2))&gt;IF(RIGHT(J8168,1)="M",7,19),AND(OR(LEFT(O8168,2)={"07","19"}),VALUE(RIGHT(O8168,2))&gt;5)),TRUE,FALSE))</f>
        <v/>
      </c>
    </row>
    <row r="8169" spans="12:20" x14ac:dyDescent="0.25">
      <c r="L8169" s="75">
        <f>COUNTIF($B$2:B8169,B8169)</f>
        <v>0</v>
      </c>
      <c r="M8169" s="75">
        <f>COUNTIF($L$2:L8169,4)</f>
        <v>42</v>
      </c>
      <c r="N8169" s="76" t="str">
        <f t="shared" si="639"/>
        <v>0</v>
      </c>
      <c r="O8169" s="76" t="str">
        <f t="shared" si="635"/>
        <v/>
      </c>
      <c r="P8169" s="75" t="str">
        <f t="shared" si="636"/>
        <v/>
      </c>
      <c r="Q8169" s="77" t="str">
        <f t="shared" si="637"/>
        <v/>
      </c>
      <c r="R8169" s="77" t="str">
        <f t="shared" si="638"/>
        <v/>
      </c>
      <c r="S8169" s="77" t="str">
        <f>IF(O8169="","",IF(OR(VALUE(LEFT(O8169,2))&gt;IF(RIGHT(J8169,1)="M",7,19),AND(OR(LEFT(O8169,2)={"07","19"}),VALUE(RIGHT(O8169,2))&gt;15)),TRUE,FALSE))</f>
        <v/>
      </c>
      <c r="T8169" s="77" t="str">
        <f>IF(O8169="","",IF(OR(VALUE(LEFT(O8169,2))&gt;IF(RIGHT(J8169,1)="M",7,19),AND(OR(LEFT(O8169,2)={"07","19"}),VALUE(RIGHT(O8169,2))&gt;5)),TRUE,FALSE))</f>
        <v/>
      </c>
    </row>
    <row r="8170" spans="12:20" x14ac:dyDescent="0.25">
      <c r="L8170" s="75">
        <f>COUNTIF($B$2:B8170,B8170)</f>
        <v>0</v>
      </c>
      <c r="M8170" s="75">
        <f>COUNTIF($L$2:L8170,4)</f>
        <v>42</v>
      </c>
      <c r="N8170" s="76" t="str">
        <f t="shared" si="639"/>
        <v>0</v>
      </c>
      <c r="O8170" s="76" t="str">
        <f t="shared" si="635"/>
        <v/>
      </c>
      <c r="P8170" s="75" t="str">
        <f t="shared" si="636"/>
        <v/>
      </c>
      <c r="Q8170" s="77" t="str">
        <f t="shared" si="637"/>
        <v/>
      </c>
      <c r="R8170" s="77" t="str">
        <f t="shared" si="638"/>
        <v/>
      </c>
      <c r="S8170" s="77" t="str">
        <f>IF(O8170="","",IF(OR(VALUE(LEFT(O8170,2))&gt;IF(RIGHT(J8170,1)="M",7,19),AND(OR(LEFT(O8170,2)={"07","19"}),VALUE(RIGHT(O8170,2))&gt;15)),TRUE,FALSE))</f>
        <v/>
      </c>
      <c r="T8170" s="77" t="str">
        <f>IF(O8170="","",IF(OR(VALUE(LEFT(O8170,2))&gt;IF(RIGHT(J8170,1)="M",7,19),AND(OR(LEFT(O8170,2)={"07","19"}),VALUE(RIGHT(O8170,2))&gt;5)),TRUE,FALSE))</f>
        <v/>
      </c>
    </row>
    <row r="8171" spans="12:20" x14ac:dyDescent="0.25">
      <c r="L8171" s="75">
        <f>COUNTIF($B$2:B8171,B8171)</f>
        <v>0</v>
      </c>
      <c r="M8171" s="75">
        <f>COUNTIF($L$2:L8171,4)</f>
        <v>42</v>
      </c>
      <c r="N8171" s="76" t="str">
        <f t="shared" si="639"/>
        <v>0</v>
      </c>
      <c r="O8171" s="76" t="str">
        <f t="shared" si="635"/>
        <v/>
      </c>
      <c r="P8171" s="75" t="str">
        <f t="shared" si="636"/>
        <v/>
      </c>
      <c r="Q8171" s="77" t="str">
        <f t="shared" si="637"/>
        <v/>
      </c>
      <c r="R8171" s="77" t="str">
        <f t="shared" si="638"/>
        <v/>
      </c>
      <c r="S8171" s="77" t="str">
        <f>IF(O8171="","",IF(OR(VALUE(LEFT(O8171,2))&gt;IF(RIGHT(J8171,1)="M",7,19),AND(OR(LEFT(O8171,2)={"07","19"}),VALUE(RIGHT(O8171,2))&gt;15)),TRUE,FALSE))</f>
        <v/>
      </c>
      <c r="T8171" s="77" t="str">
        <f>IF(O8171="","",IF(OR(VALUE(LEFT(O8171,2))&gt;IF(RIGHT(J8171,1)="M",7,19),AND(OR(LEFT(O8171,2)={"07","19"}),VALUE(RIGHT(O8171,2))&gt;5)),TRUE,FALSE))</f>
        <v/>
      </c>
    </row>
    <row r="8172" spans="12:20" x14ac:dyDescent="0.25">
      <c r="L8172" s="75">
        <f>COUNTIF($B$2:B8172,B8172)</f>
        <v>0</v>
      </c>
      <c r="M8172" s="75">
        <f>COUNTIF($L$2:L8172,4)</f>
        <v>42</v>
      </c>
      <c r="N8172" s="76" t="str">
        <f t="shared" si="639"/>
        <v>0</v>
      </c>
      <c r="O8172" s="76" t="str">
        <f t="shared" si="635"/>
        <v/>
      </c>
      <c r="P8172" s="75" t="str">
        <f t="shared" si="636"/>
        <v/>
      </c>
      <c r="Q8172" s="77" t="str">
        <f t="shared" si="637"/>
        <v/>
      </c>
      <c r="R8172" s="77" t="str">
        <f t="shared" si="638"/>
        <v/>
      </c>
      <c r="S8172" s="77" t="str">
        <f>IF(O8172="","",IF(OR(VALUE(LEFT(O8172,2))&gt;IF(RIGHT(J8172,1)="M",7,19),AND(OR(LEFT(O8172,2)={"07","19"}),VALUE(RIGHT(O8172,2))&gt;15)),TRUE,FALSE))</f>
        <v/>
      </c>
      <c r="T8172" s="77" t="str">
        <f>IF(O8172="","",IF(OR(VALUE(LEFT(O8172,2))&gt;IF(RIGHT(J8172,1)="M",7,19),AND(OR(LEFT(O8172,2)={"07","19"}),VALUE(RIGHT(O8172,2))&gt;5)),TRUE,FALSE))</f>
        <v/>
      </c>
    </row>
    <row r="8173" spans="12:20" x14ac:dyDescent="0.25">
      <c r="L8173" s="75">
        <f>COUNTIF($B$2:B8173,B8173)</f>
        <v>0</v>
      </c>
      <c r="M8173" s="75">
        <f>COUNTIF($L$2:L8173,4)</f>
        <v>42</v>
      </c>
      <c r="N8173" s="76" t="str">
        <f t="shared" si="639"/>
        <v>0</v>
      </c>
      <c r="O8173" s="76" t="str">
        <f t="shared" si="635"/>
        <v/>
      </c>
      <c r="P8173" s="75" t="str">
        <f t="shared" si="636"/>
        <v/>
      </c>
      <c r="Q8173" s="77" t="str">
        <f t="shared" si="637"/>
        <v/>
      </c>
      <c r="R8173" s="77" t="str">
        <f t="shared" si="638"/>
        <v/>
      </c>
      <c r="S8173" s="77" t="str">
        <f>IF(O8173="","",IF(OR(VALUE(LEFT(O8173,2))&gt;IF(RIGHT(J8173,1)="M",7,19),AND(OR(LEFT(O8173,2)={"07","19"}),VALUE(RIGHT(O8173,2))&gt;15)),TRUE,FALSE))</f>
        <v/>
      </c>
      <c r="T8173" s="77" t="str">
        <f>IF(O8173="","",IF(OR(VALUE(LEFT(O8173,2))&gt;IF(RIGHT(J8173,1)="M",7,19),AND(OR(LEFT(O8173,2)={"07","19"}),VALUE(RIGHT(O8173,2))&gt;5)),TRUE,FALSE))</f>
        <v/>
      </c>
    </row>
    <row r="8174" spans="12:20" x14ac:dyDescent="0.25">
      <c r="L8174" s="75">
        <f>COUNTIF($B$2:B8174,B8174)</f>
        <v>0</v>
      </c>
      <c r="M8174" s="75">
        <f>COUNTIF($L$2:L8174,4)</f>
        <v>42</v>
      </c>
      <c r="N8174" s="76" t="str">
        <f t="shared" si="639"/>
        <v>0</v>
      </c>
      <c r="O8174" s="76" t="str">
        <f t="shared" si="635"/>
        <v/>
      </c>
      <c r="P8174" s="75" t="str">
        <f t="shared" si="636"/>
        <v/>
      </c>
      <c r="Q8174" s="77" t="str">
        <f t="shared" si="637"/>
        <v/>
      </c>
      <c r="R8174" s="77" t="str">
        <f t="shared" si="638"/>
        <v/>
      </c>
      <c r="S8174" s="77" t="str">
        <f>IF(O8174="","",IF(OR(VALUE(LEFT(O8174,2))&gt;IF(RIGHT(J8174,1)="M",7,19),AND(OR(LEFT(O8174,2)={"07","19"}),VALUE(RIGHT(O8174,2))&gt;15)),TRUE,FALSE))</f>
        <v/>
      </c>
      <c r="T8174" s="77" t="str">
        <f>IF(O8174="","",IF(OR(VALUE(LEFT(O8174,2))&gt;IF(RIGHT(J8174,1)="M",7,19),AND(OR(LEFT(O8174,2)={"07","19"}),VALUE(RIGHT(O8174,2))&gt;5)),TRUE,FALSE))</f>
        <v/>
      </c>
    </row>
    <row r="8175" spans="12:20" x14ac:dyDescent="0.25">
      <c r="L8175" s="75">
        <f>COUNTIF($B$2:B8175,B8175)</f>
        <v>0</v>
      </c>
      <c r="M8175" s="75">
        <f>COUNTIF($L$2:L8175,4)</f>
        <v>42</v>
      </c>
      <c r="N8175" s="76" t="str">
        <f t="shared" si="639"/>
        <v>0</v>
      </c>
      <c r="O8175" s="76" t="str">
        <f t="shared" si="635"/>
        <v/>
      </c>
      <c r="P8175" s="75" t="str">
        <f t="shared" si="636"/>
        <v/>
      </c>
      <c r="Q8175" s="77" t="str">
        <f t="shared" si="637"/>
        <v/>
      </c>
      <c r="R8175" s="77" t="str">
        <f t="shared" si="638"/>
        <v/>
      </c>
      <c r="S8175" s="77" t="str">
        <f>IF(O8175="","",IF(OR(VALUE(LEFT(O8175,2))&gt;IF(RIGHT(J8175,1)="M",7,19),AND(OR(LEFT(O8175,2)={"07","19"}),VALUE(RIGHT(O8175,2))&gt;15)),TRUE,FALSE))</f>
        <v/>
      </c>
      <c r="T8175" s="77" t="str">
        <f>IF(O8175="","",IF(OR(VALUE(LEFT(O8175,2))&gt;IF(RIGHT(J8175,1)="M",7,19),AND(OR(LEFT(O8175,2)={"07","19"}),VALUE(RIGHT(O8175,2))&gt;5)),TRUE,FALSE))</f>
        <v/>
      </c>
    </row>
    <row r="8176" spans="12:20" x14ac:dyDescent="0.25">
      <c r="L8176" s="75">
        <f>COUNTIF($B$2:B8176,B8176)</f>
        <v>0</v>
      </c>
      <c r="M8176" s="75">
        <f>COUNTIF($L$2:L8176,4)</f>
        <v>42</v>
      </c>
      <c r="N8176" s="76" t="str">
        <f t="shared" si="639"/>
        <v>0</v>
      </c>
      <c r="O8176" s="76" t="str">
        <f t="shared" si="635"/>
        <v/>
      </c>
      <c r="P8176" s="75" t="str">
        <f t="shared" si="636"/>
        <v/>
      </c>
      <c r="Q8176" s="77" t="str">
        <f t="shared" si="637"/>
        <v/>
      </c>
      <c r="R8176" s="77" t="str">
        <f t="shared" si="638"/>
        <v/>
      </c>
      <c r="S8176" s="77" t="str">
        <f>IF(O8176="","",IF(OR(VALUE(LEFT(O8176,2))&gt;IF(RIGHT(J8176,1)="M",7,19),AND(OR(LEFT(O8176,2)={"07","19"}),VALUE(RIGHT(O8176,2))&gt;15)),TRUE,FALSE))</f>
        <v/>
      </c>
      <c r="T8176" s="77" t="str">
        <f>IF(O8176="","",IF(OR(VALUE(LEFT(O8176,2))&gt;IF(RIGHT(J8176,1)="M",7,19),AND(OR(LEFT(O8176,2)={"07","19"}),VALUE(RIGHT(O8176,2))&gt;5)),TRUE,FALSE))</f>
        <v/>
      </c>
    </row>
    <row r="8177" spans="12:20" x14ac:dyDescent="0.25">
      <c r="L8177" s="75">
        <f>COUNTIF($B$2:B8177,B8177)</f>
        <v>0</v>
      </c>
      <c r="M8177" s="75">
        <f>COUNTIF($L$2:L8177,4)</f>
        <v>42</v>
      </c>
      <c r="N8177" s="76" t="str">
        <f t="shared" si="639"/>
        <v>0</v>
      </c>
      <c r="O8177" s="76" t="str">
        <f t="shared" si="635"/>
        <v/>
      </c>
      <c r="P8177" s="75" t="str">
        <f t="shared" si="636"/>
        <v/>
      </c>
      <c r="Q8177" s="77" t="str">
        <f t="shared" si="637"/>
        <v/>
      </c>
      <c r="R8177" s="77" t="str">
        <f t="shared" si="638"/>
        <v/>
      </c>
      <c r="S8177" s="77" t="str">
        <f>IF(O8177="","",IF(OR(VALUE(LEFT(O8177,2))&gt;IF(RIGHT(J8177,1)="M",7,19),AND(OR(LEFT(O8177,2)={"07","19"}),VALUE(RIGHT(O8177,2))&gt;15)),TRUE,FALSE))</f>
        <v/>
      </c>
      <c r="T8177" s="77" t="str">
        <f>IF(O8177="","",IF(OR(VALUE(LEFT(O8177,2))&gt;IF(RIGHT(J8177,1)="M",7,19),AND(OR(LEFT(O8177,2)={"07","19"}),VALUE(RIGHT(O8177,2))&gt;5)),TRUE,FALSE))</f>
        <v/>
      </c>
    </row>
    <row r="8178" spans="12:20" x14ac:dyDescent="0.25">
      <c r="L8178" s="75">
        <f>COUNTIF($B$2:B8178,B8178)</f>
        <v>0</v>
      </c>
      <c r="M8178" s="75">
        <f>COUNTIF($L$2:L8178,4)</f>
        <v>42</v>
      </c>
      <c r="N8178" s="76" t="str">
        <f t="shared" si="639"/>
        <v>0</v>
      </c>
      <c r="O8178" s="76" t="str">
        <f t="shared" si="635"/>
        <v/>
      </c>
      <c r="P8178" s="75" t="str">
        <f t="shared" si="636"/>
        <v/>
      </c>
      <c r="Q8178" s="77" t="str">
        <f t="shared" si="637"/>
        <v/>
      </c>
      <c r="R8178" s="77" t="str">
        <f t="shared" si="638"/>
        <v/>
      </c>
      <c r="S8178" s="77" t="str">
        <f>IF(O8178="","",IF(OR(VALUE(LEFT(O8178,2))&gt;IF(RIGHT(J8178,1)="M",7,19),AND(OR(LEFT(O8178,2)={"07","19"}),VALUE(RIGHT(O8178,2))&gt;15)),TRUE,FALSE))</f>
        <v/>
      </c>
      <c r="T8178" s="77" t="str">
        <f>IF(O8178="","",IF(OR(VALUE(LEFT(O8178,2))&gt;IF(RIGHT(J8178,1)="M",7,19),AND(OR(LEFT(O8178,2)={"07","19"}),VALUE(RIGHT(O8178,2))&gt;5)),TRUE,FALSE))</f>
        <v/>
      </c>
    </row>
    <row r="8179" spans="12:20" x14ac:dyDescent="0.25">
      <c r="L8179" s="75">
        <f>COUNTIF($B$2:B8179,B8179)</f>
        <v>0</v>
      </c>
      <c r="M8179" s="75">
        <f>COUNTIF($L$2:L8179,4)</f>
        <v>42</v>
      </c>
      <c r="N8179" s="76" t="str">
        <f t="shared" si="639"/>
        <v>0</v>
      </c>
      <c r="O8179" s="76" t="str">
        <f t="shared" si="635"/>
        <v/>
      </c>
      <c r="P8179" s="75" t="str">
        <f t="shared" si="636"/>
        <v/>
      </c>
      <c r="Q8179" s="77" t="str">
        <f t="shared" si="637"/>
        <v/>
      </c>
      <c r="R8179" s="77" t="str">
        <f t="shared" si="638"/>
        <v/>
      </c>
      <c r="S8179" s="77" t="str">
        <f>IF(O8179="","",IF(OR(VALUE(LEFT(O8179,2))&gt;IF(RIGHT(J8179,1)="M",7,19),AND(OR(LEFT(O8179,2)={"07","19"}),VALUE(RIGHT(O8179,2))&gt;15)),TRUE,FALSE))</f>
        <v/>
      </c>
      <c r="T8179" s="77" t="str">
        <f>IF(O8179="","",IF(OR(VALUE(LEFT(O8179,2))&gt;IF(RIGHT(J8179,1)="M",7,19),AND(OR(LEFT(O8179,2)={"07","19"}),VALUE(RIGHT(O8179,2))&gt;5)),TRUE,FALSE))</f>
        <v/>
      </c>
    </row>
    <row r="8180" spans="12:20" x14ac:dyDescent="0.25">
      <c r="L8180" s="75">
        <f>COUNTIF($B$2:B8180,B8180)</f>
        <v>0</v>
      </c>
      <c r="M8180" s="75">
        <f>COUNTIF($L$2:L8180,4)</f>
        <v>42</v>
      </c>
      <c r="N8180" s="76" t="str">
        <f t="shared" si="639"/>
        <v>0</v>
      </c>
      <c r="O8180" s="76" t="str">
        <f t="shared" si="635"/>
        <v/>
      </c>
      <c r="P8180" s="75" t="str">
        <f t="shared" si="636"/>
        <v/>
      </c>
      <c r="Q8180" s="77" t="str">
        <f t="shared" si="637"/>
        <v/>
      </c>
      <c r="R8180" s="77" t="str">
        <f t="shared" si="638"/>
        <v/>
      </c>
      <c r="S8180" s="77" t="str">
        <f>IF(O8180="","",IF(OR(VALUE(LEFT(O8180,2))&gt;IF(RIGHT(J8180,1)="M",7,19),AND(OR(LEFT(O8180,2)={"07","19"}),VALUE(RIGHT(O8180,2))&gt;15)),TRUE,FALSE))</f>
        <v/>
      </c>
      <c r="T8180" s="77" t="str">
        <f>IF(O8180="","",IF(OR(VALUE(LEFT(O8180,2))&gt;IF(RIGHT(J8180,1)="M",7,19),AND(OR(LEFT(O8180,2)={"07","19"}),VALUE(RIGHT(O8180,2))&gt;5)),TRUE,FALSE))</f>
        <v/>
      </c>
    </row>
    <row r="8181" spans="12:20" x14ac:dyDescent="0.25">
      <c r="L8181" s="75">
        <f>COUNTIF($B$2:B8181,B8181)</f>
        <v>0</v>
      </c>
      <c r="M8181" s="75">
        <f>COUNTIF($L$2:L8181,4)</f>
        <v>42</v>
      </c>
      <c r="N8181" s="76" t="str">
        <f t="shared" si="639"/>
        <v>0</v>
      </c>
      <c r="O8181" s="76" t="str">
        <f t="shared" si="635"/>
        <v/>
      </c>
      <c r="P8181" s="75" t="str">
        <f t="shared" si="636"/>
        <v/>
      </c>
      <c r="Q8181" s="77" t="str">
        <f t="shared" si="637"/>
        <v/>
      </c>
      <c r="R8181" s="77" t="str">
        <f t="shared" si="638"/>
        <v/>
      </c>
      <c r="S8181" s="77" t="str">
        <f>IF(O8181="","",IF(OR(VALUE(LEFT(O8181,2))&gt;IF(RIGHT(J8181,1)="M",7,19),AND(OR(LEFT(O8181,2)={"07","19"}),VALUE(RIGHT(O8181,2))&gt;15)),TRUE,FALSE))</f>
        <v/>
      </c>
      <c r="T8181" s="77" t="str">
        <f>IF(O8181="","",IF(OR(VALUE(LEFT(O8181,2))&gt;IF(RIGHT(J8181,1)="M",7,19),AND(OR(LEFT(O8181,2)={"07","19"}),VALUE(RIGHT(O8181,2))&gt;5)),TRUE,FALSE))</f>
        <v/>
      </c>
    </row>
    <row r="8182" spans="12:20" x14ac:dyDescent="0.25">
      <c r="L8182" s="75">
        <f>COUNTIF($B$2:B8182,B8182)</f>
        <v>0</v>
      </c>
      <c r="M8182" s="75">
        <f>COUNTIF($L$2:L8182,4)</f>
        <v>42</v>
      </c>
      <c r="N8182" s="76" t="str">
        <f t="shared" si="639"/>
        <v>0</v>
      </c>
      <c r="O8182" s="76" t="str">
        <f t="shared" si="635"/>
        <v/>
      </c>
      <c r="P8182" s="75" t="str">
        <f t="shared" si="636"/>
        <v/>
      </c>
      <c r="Q8182" s="77" t="str">
        <f t="shared" si="637"/>
        <v/>
      </c>
      <c r="R8182" s="77" t="str">
        <f t="shared" si="638"/>
        <v/>
      </c>
      <c r="S8182" s="77" t="str">
        <f>IF(O8182="","",IF(OR(VALUE(LEFT(O8182,2))&gt;IF(RIGHT(J8182,1)="M",7,19),AND(OR(LEFT(O8182,2)={"07","19"}),VALUE(RIGHT(O8182,2))&gt;15)),TRUE,FALSE))</f>
        <v/>
      </c>
      <c r="T8182" s="77" t="str">
        <f>IF(O8182="","",IF(OR(VALUE(LEFT(O8182,2))&gt;IF(RIGHT(J8182,1)="M",7,19),AND(OR(LEFT(O8182,2)={"07","19"}),VALUE(RIGHT(O8182,2))&gt;5)),TRUE,FALSE))</f>
        <v/>
      </c>
    </row>
    <row r="8183" spans="12:20" x14ac:dyDescent="0.25">
      <c r="L8183" s="75">
        <f>COUNTIF($B$2:B8183,B8183)</f>
        <v>0</v>
      </c>
      <c r="M8183" s="75">
        <f>COUNTIF($L$2:L8183,4)</f>
        <v>42</v>
      </c>
      <c r="N8183" s="76" t="str">
        <f t="shared" si="639"/>
        <v>0</v>
      </c>
      <c r="O8183" s="76" t="str">
        <f t="shared" si="635"/>
        <v/>
      </c>
      <c r="P8183" s="75" t="str">
        <f t="shared" si="636"/>
        <v/>
      </c>
      <c r="Q8183" s="77" t="str">
        <f t="shared" si="637"/>
        <v/>
      </c>
      <c r="R8183" s="77" t="str">
        <f t="shared" si="638"/>
        <v/>
      </c>
      <c r="S8183" s="77" t="str">
        <f>IF(O8183="","",IF(OR(VALUE(LEFT(O8183,2))&gt;IF(RIGHT(J8183,1)="M",7,19),AND(OR(LEFT(O8183,2)={"07","19"}),VALUE(RIGHT(O8183,2))&gt;15)),TRUE,FALSE))</f>
        <v/>
      </c>
      <c r="T8183" s="77" t="str">
        <f>IF(O8183="","",IF(OR(VALUE(LEFT(O8183,2))&gt;IF(RIGHT(J8183,1)="M",7,19),AND(OR(LEFT(O8183,2)={"07","19"}),VALUE(RIGHT(O8183,2))&gt;5)),TRUE,FALSE))</f>
        <v/>
      </c>
    </row>
    <row r="8184" spans="12:20" x14ac:dyDescent="0.25">
      <c r="L8184" s="75">
        <f>COUNTIF($B$2:B8184,B8184)</f>
        <v>0</v>
      </c>
      <c r="M8184" s="75">
        <f>COUNTIF($L$2:L8184,4)</f>
        <v>42</v>
      </c>
      <c r="N8184" s="76" t="str">
        <f t="shared" si="639"/>
        <v>0</v>
      </c>
      <c r="O8184" s="76" t="str">
        <f t="shared" si="635"/>
        <v/>
      </c>
      <c r="P8184" s="75" t="str">
        <f t="shared" si="636"/>
        <v/>
      </c>
      <c r="Q8184" s="77" t="str">
        <f t="shared" si="637"/>
        <v/>
      </c>
      <c r="R8184" s="77" t="str">
        <f t="shared" si="638"/>
        <v/>
      </c>
      <c r="S8184" s="77" t="str">
        <f>IF(O8184="","",IF(OR(VALUE(LEFT(O8184,2))&gt;IF(RIGHT(J8184,1)="M",7,19),AND(OR(LEFT(O8184,2)={"07","19"}),VALUE(RIGHT(O8184,2))&gt;15)),TRUE,FALSE))</f>
        <v/>
      </c>
      <c r="T8184" s="77" t="str">
        <f>IF(O8184="","",IF(OR(VALUE(LEFT(O8184,2))&gt;IF(RIGHT(J8184,1)="M",7,19),AND(OR(LEFT(O8184,2)={"07","19"}),VALUE(RIGHT(O8184,2))&gt;5)),TRUE,FALSE))</f>
        <v/>
      </c>
    </row>
    <row r="8185" spans="12:20" x14ac:dyDescent="0.25">
      <c r="L8185" s="75">
        <f>COUNTIF($B$2:B8185,B8185)</f>
        <v>0</v>
      </c>
      <c r="M8185" s="75">
        <f>COUNTIF($L$2:L8185,4)</f>
        <v>42</v>
      </c>
      <c r="N8185" s="76" t="str">
        <f t="shared" si="639"/>
        <v>0</v>
      </c>
      <c r="O8185" s="76" t="str">
        <f t="shared" si="635"/>
        <v/>
      </c>
      <c r="P8185" s="75" t="str">
        <f t="shared" si="636"/>
        <v/>
      </c>
      <c r="Q8185" s="77" t="str">
        <f t="shared" si="637"/>
        <v/>
      </c>
      <c r="R8185" s="77" t="str">
        <f t="shared" si="638"/>
        <v/>
      </c>
      <c r="S8185" s="77" t="str">
        <f>IF(O8185="","",IF(OR(VALUE(LEFT(O8185,2))&gt;IF(RIGHT(J8185,1)="M",7,19),AND(OR(LEFT(O8185,2)={"07","19"}),VALUE(RIGHT(O8185,2))&gt;15)),TRUE,FALSE))</f>
        <v/>
      </c>
      <c r="T8185" s="77" t="str">
        <f>IF(O8185="","",IF(OR(VALUE(LEFT(O8185,2))&gt;IF(RIGHT(J8185,1)="M",7,19),AND(OR(LEFT(O8185,2)={"07","19"}),VALUE(RIGHT(O8185,2))&gt;5)),TRUE,FALSE))</f>
        <v/>
      </c>
    </row>
    <row r="8186" spans="12:20" x14ac:dyDescent="0.25">
      <c r="L8186" s="75">
        <f>COUNTIF($B$2:B8186,B8186)</f>
        <v>0</v>
      </c>
      <c r="M8186" s="75">
        <f>COUNTIF($L$2:L8186,4)</f>
        <v>42</v>
      </c>
      <c r="N8186" s="76" t="str">
        <f t="shared" si="639"/>
        <v>0</v>
      </c>
      <c r="O8186" s="76" t="str">
        <f t="shared" si="635"/>
        <v/>
      </c>
      <c r="P8186" s="75" t="str">
        <f t="shared" si="636"/>
        <v/>
      </c>
      <c r="Q8186" s="77" t="str">
        <f t="shared" si="637"/>
        <v/>
      </c>
      <c r="R8186" s="77" t="str">
        <f t="shared" si="638"/>
        <v/>
      </c>
      <c r="S8186" s="77" t="str">
        <f>IF(O8186="","",IF(OR(VALUE(LEFT(O8186,2))&gt;IF(RIGHT(J8186,1)="M",7,19),AND(OR(LEFT(O8186,2)={"07","19"}),VALUE(RIGHT(O8186,2))&gt;15)),TRUE,FALSE))</f>
        <v/>
      </c>
      <c r="T8186" s="77" t="str">
        <f>IF(O8186="","",IF(OR(VALUE(LEFT(O8186,2))&gt;IF(RIGHT(J8186,1)="M",7,19),AND(OR(LEFT(O8186,2)={"07","19"}),VALUE(RIGHT(O8186,2))&gt;5)),TRUE,FALSE))</f>
        <v/>
      </c>
    </row>
    <row r="8187" spans="12:20" x14ac:dyDescent="0.25">
      <c r="L8187" s="75">
        <f>COUNTIF($B$2:B8187,B8187)</f>
        <v>0</v>
      </c>
      <c r="M8187" s="75">
        <f>COUNTIF($L$2:L8187,4)</f>
        <v>42</v>
      </c>
      <c r="N8187" s="76" t="str">
        <f t="shared" si="639"/>
        <v>0</v>
      </c>
      <c r="O8187" s="76" t="str">
        <f t="shared" si="635"/>
        <v/>
      </c>
      <c r="P8187" s="75" t="str">
        <f t="shared" si="636"/>
        <v/>
      </c>
      <c r="Q8187" s="77" t="str">
        <f t="shared" si="637"/>
        <v/>
      </c>
      <c r="R8187" s="77" t="str">
        <f t="shared" si="638"/>
        <v/>
      </c>
      <c r="S8187" s="77" t="str">
        <f>IF(O8187="","",IF(OR(VALUE(LEFT(O8187,2))&gt;IF(RIGHT(J8187,1)="M",7,19),AND(OR(LEFT(O8187,2)={"07","19"}),VALUE(RIGHT(O8187,2))&gt;15)),TRUE,FALSE))</f>
        <v/>
      </c>
      <c r="T8187" s="77" t="str">
        <f>IF(O8187="","",IF(OR(VALUE(LEFT(O8187,2))&gt;IF(RIGHT(J8187,1)="M",7,19),AND(OR(LEFT(O8187,2)={"07","19"}),VALUE(RIGHT(O8187,2))&gt;5)),TRUE,FALSE))</f>
        <v/>
      </c>
    </row>
    <row r="8188" spans="12:20" x14ac:dyDescent="0.25">
      <c r="L8188" s="75">
        <f>COUNTIF($B$2:B8188,B8188)</f>
        <v>0</v>
      </c>
      <c r="M8188" s="75">
        <f>COUNTIF($L$2:L8188,4)</f>
        <v>42</v>
      </c>
      <c r="N8188" s="76" t="str">
        <f t="shared" si="639"/>
        <v>0</v>
      </c>
      <c r="O8188" s="76" t="str">
        <f t="shared" si="635"/>
        <v/>
      </c>
      <c r="P8188" s="75" t="str">
        <f t="shared" si="636"/>
        <v/>
      </c>
      <c r="Q8188" s="77" t="str">
        <f t="shared" si="637"/>
        <v/>
      </c>
      <c r="R8188" s="77" t="str">
        <f t="shared" si="638"/>
        <v/>
      </c>
      <c r="S8188" s="77" t="str">
        <f>IF(O8188="","",IF(OR(VALUE(LEFT(O8188,2))&gt;IF(RIGHT(J8188,1)="M",7,19),AND(OR(LEFT(O8188,2)={"07","19"}),VALUE(RIGHT(O8188,2))&gt;15)),TRUE,FALSE))</f>
        <v/>
      </c>
      <c r="T8188" s="77" t="str">
        <f>IF(O8188="","",IF(OR(VALUE(LEFT(O8188,2))&gt;IF(RIGHT(J8188,1)="M",7,19),AND(OR(LEFT(O8188,2)={"07","19"}),VALUE(RIGHT(O8188,2))&gt;5)),TRUE,FALSE))</f>
        <v/>
      </c>
    </row>
    <row r="8189" spans="12:20" x14ac:dyDescent="0.25">
      <c r="L8189" s="75">
        <f>COUNTIF($B$2:B8189,B8189)</f>
        <v>0</v>
      </c>
      <c r="M8189" s="75">
        <f>COUNTIF($L$2:L8189,4)</f>
        <v>42</v>
      </c>
      <c r="N8189" s="76" t="str">
        <f t="shared" si="639"/>
        <v>0</v>
      </c>
      <c r="O8189" s="76" t="str">
        <f t="shared" si="635"/>
        <v/>
      </c>
      <c r="P8189" s="75" t="str">
        <f t="shared" si="636"/>
        <v/>
      </c>
      <c r="Q8189" s="77" t="str">
        <f t="shared" si="637"/>
        <v/>
      </c>
      <c r="R8189" s="77" t="str">
        <f t="shared" si="638"/>
        <v/>
      </c>
      <c r="S8189" s="77" t="str">
        <f>IF(O8189="","",IF(OR(VALUE(LEFT(O8189,2))&gt;IF(RIGHT(J8189,1)="M",7,19),AND(OR(LEFT(O8189,2)={"07","19"}),VALUE(RIGHT(O8189,2))&gt;15)),TRUE,FALSE))</f>
        <v/>
      </c>
      <c r="T8189" s="77" t="str">
        <f>IF(O8189="","",IF(OR(VALUE(LEFT(O8189,2))&gt;IF(RIGHT(J8189,1)="M",7,19),AND(OR(LEFT(O8189,2)={"07","19"}),VALUE(RIGHT(O8189,2))&gt;5)),TRUE,FALSE))</f>
        <v/>
      </c>
    </row>
    <row r="8190" spans="12:20" x14ac:dyDescent="0.25">
      <c r="L8190" s="75">
        <f>COUNTIF($B$2:B8190,B8190)</f>
        <v>0</v>
      </c>
      <c r="M8190" s="75">
        <f>COUNTIF($L$2:L8190,4)</f>
        <v>42</v>
      </c>
      <c r="N8190" s="76" t="str">
        <f t="shared" si="639"/>
        <v>0</v>
      </c>
      <c r="O8190" s="76" t="str">
        <f t="shared" si="635"/>
        <v/>
      </c>
      <c r="P8190" s="75" t="str">
        <f t="shared" si="636"/>
        <v/>
      </c>
      <c r="Q8190" s="77" t="str">
        <f t="shared" si="637"/>
        <v/>
      </c>
      <c r="R8190" s="77" t="str">
        <f t="shared" si="638"/>
        <v/>
      </c>
      <c r="S8190" s="77" t="str">
        <f>IF(O8190="","",IF(OR(VALUE(LEFT(O8190,2))&gt;IF(RIGHT(J8190,1)="M",7,19),AND(OR(LEFT(O8190,2)={"07","19"}),VALUE(RIGHT(O8190,2))&gt;15)),TRUE,FALSE))</f>
        <v/>
      </c>
      <c r="T8190" s="77" t="str">
        <f>IF(O8190="","",IF(OR(VALUE(LEFT(O8190,2))&gt;IF(RIGHT(J8190,1)="M",7,19),AND(OR(LEFT(O8190,2)={"07","19"}),VALUE(RIGHT(O8190,2))&gt;5)),TRUE,FALSE))</f>
        <v/>
      </c>
    </row>
    <row r="8191" spans="12:20" x14ac:dyDescent="0.25">
      <c r="L8191" s="75">
        <f>COUNTIF($B$2:B8191,B8191)</f>
        <v>0</v>
      </c>
      <c r="M8191" s="75">
        <f>COUNTIF($L$2:L8191,4)</f>
        <v>42</v>
      </c>
      <c r="N8191" s="76" t="str">
        <f t="shared" si="639"/>
        <v>0</v>
      </c>
      <c r="O8191" s="76" t="str">
        <f t="shared" si="635"/>
        <v/>
      </c>
      <c r="P8191" s="75" t="str">
        <f t="shared" si="636"/>
        <v/>
      </c>
      <c r="Q8191" s="77" t="str">
        <f t="shared" si="637"/>
        <v/>
      </c>
      <c r="R8191" s="77" t="str">
        <f t="shared" si="638"/>
        <v/>
      </c>
      <c r="S8191" s="77" t="str">
        <f>IF(O8191="","",IF(OR(VALUE(LEFT(O8191,2))&gt;IF(RIGHT(J8191,1)="M",7,19),AND(OR(LEFT(O8191,2)={"07","19"}),VALUE(RIGHT(O8191,2))&gt;15)),TRUE,FALSE))</f>
        <v/>
      </c>
      <c r="T8191" s="77" t="str">
        <f>IF(O8191="","",IF(OR(VALUE(LEFT(O8191,2))&gt;IF(RIGHT(J8191,1)="M",7,19),AND(OR(LEFT(O8191,2)={"07","19"}),VALUE(RIGHT(O8191,2))&gt;5)),TRUE,FALSE))</f>
        <v/>
      </c>
    </row>
    <row r="8192" spans="12:20" x14ac:dyDescent="0.25">
      <c r="L8192" s="75">
        <f>COUNTIF($B$2:B8192,B8192)</f>
        <v>0</v>
      </c>
      <c r="M8192" s="75">
        <f>COUNTIF($L$2:L8192,4)</f>
        <v>42</v>
      </c>
      <c r="N8192" s="76" t="str">
        <f t="shared" si="639"/>
        <v>0</v>
      </c>
      <c r="O8192" s="76" t="str">
        <f t="shared" si="635"/>
        <v/>
      </c>
      <c r="P8192" s="75" t="str">
        <f t="shared" si="636"/>
        <v/>
      </c>
      <c r="Q8192" s="77" t="str">
        <f t="shared" si="637"/>
        <v/>
      </c>
      <c r="R8192" s="77" t="str">
        <f t="shared" si="638"/>
        <v/>
      </c>
      <c r="S8192" s="77" t="str">
        <f>IF(O8192="","",IF(OR(VALUE(LEFT(O8192,2))&gt;IF(RIGHT(J8192,1)="M",7,19),AND(OR(LEFT(O8192,2)={"07","19"}),VALUE(RIGHT(O8192,2))&gt;15)),TRUE,FALSE))</f>
        <v/>
      </c>
      <c r="T8192" s="77" t="str">
        <f>IF(O8192="","",IF(OR(VALUE(LEFT(O8192,2))&gt;IF(RIGHT(J8192,1)="M",7,19),AND(OR(LEFT(O8192,2)={"07","19"}),VALUE(RIGHT(O8192,2))&gt;5)),TRUE,FALSE))</f>
        <v/>
      </c>
    </row>
    <row r="8193" spans="12:20" x14ac:dyDescent="0.25">
      <c r="L8193" s="75">
        <f>COUNTIF($B$2:B8193,B8193)</f>
        <v>0</v>
      </c>
      <c r="M8193" s="75">
        <f>COUNTIF($L$2:L8193,4)</f>
        <v>42</v>
      </c>
      <c r="N8193" s="76" t="str">
        <f t="shared" si="639"/>
        <v>0</v>
      </c>
      <c r="O8193" s="76" t="str">
        <f t="shared" si="635"/>
        <v/>
      </c>
      <c r="P8193" s="75" t="str">
        <f t="shared" si="636"/>
        <v/>
      </c>
      <c r="Q8193" s="77" t="str">
        <f t="shared" si="637"/>
        <v/>
      </c>
      <c r="R8193" s="77" t="str">
        <f t="shared" si="638"/>
        <v/>
      </c>
      <c r="S8193" s="77" t="str">
        <f>IF(O8193="","",IF(OR(VALUE(LEFT(O8193,2))&gt;IF(RIGHT(J8193,1)="M",7,19),AND(OR(LEFT(O8193,2)={"07","19"}),VALUE(RIGHT(O8193,2))&gt;15)),TRUE,FALSE))</f>
        <v/>
      </c>
      <c r="T8193" s="77" t="str">
        <f>IF(O8193="","",IF(OR(VALUE(LEFT(O8193,2))&gt;IF(RIGHT(J8193,1)="M",7,19),AND(OR(LEFT(O8193,2)={"07","19"}),VALUE(RIGHT(O8193,2))&gt;5)),TRUE,FALSE))</f>
        <v/>
      </c>
    </row>
    <row r="8194" spans="12:20" x14ac:dyDescent="0.25">
      <c r="L8194" s="75">
        <f>COUNTIF($B$2:B8194,B8194)</f>
        <v>0</v>
      </c>
      <c r="M8194" s="75">
        <f>COUNTIF($L$2:L8194,4)</f>
        <v>42</v>
      </c>
      <c r="N8194" s="76" t="str">
        <f t="shared" si="639"/>
        <v>0</v>
      </c>
      <c r="O8194" s="76" t="str">
        <f t="shared" ref="O8194:O8257" si="640">TRIM(SUBSTITUTE(SUBSTITUTE(D8194,"+",""),"_",""))</f>
        <v/>
      </c>
      <c r="P8194" s="75" t="str">
        <f t="shared" ref="P8194:P8257" si="641">TRIM(SUBSTITUTE(SUBSTITUTE(E8194,"+",""),"_",""))</f>
        <v/>
      </c>
      <c r="Q8194" s="77" t="str">
        <f t="shared" ref="Q8194:Q8257" si="642">IFERROR(IF(RIGHT(P8194,2)&lt;RIGHT(O8194,2),IF(P8194&lt;O8194,P8194+2360-O8194,P8194-40-O8194),IF(P8194&lt;O8194,P8194+2400-O8194,P8194-O8194)),"")</f>
        <v/>
      </c>
      <c r="R8194" s="77" t="str">
        <f t="shared" ref="R8194:R8257" si="643">IFERROR(ROUNDDOWN(Q8194/100,0),"")</f>
        <v/>
      </c>
      <c r="S8194" s="77" t="str">
        <f>IF(O8194="","",IF(OR(VALUE(LEFT(O8194,2))&gt;IF(RIGHT(J8194,1)="M",7,19),AND(OR(LEFT(O8194,2)={"07","19"}),VALUE(RIGHT(O8194,2))&gt;15)),TRUE,FALSE))</f>
        <v/>
      </c>
      <c r="T8194" s="77" t="str">
        <f>IF(O8194="","",IF(OR(VALUE(LEFT(O8194,2))&gt;IF(RIGHT(J8194,1)="M",7,19),AND(OR(LEFT(O8194,2)={"07","19"}),VALUE(RIGHT(O8194,2))&gt;5)),TRUE,FALSE))</f>
        <v/>
      </c>
    </row>
    <row r="8195" spans="12:20" x14ac:dyDescent="0.25">
      <c r="L8195" s="75">
        <f>COUNTIF($B$2:B8195,B8195)</f>
        <v>0</v>
      </c>
      <c r="M8195" s="75">
        <f>COUNTIF($L$2:L8195,4)</f>
        <v>42</v>
      </c>
      <c r="N8195" s="76" t="str">
        <f t="shared" ref="N8195:N8258" si="644">A8195&amp;DAY(C8195)</f>
        <v>0</v>
      </c>
      <c r="O8195" s="76" t="str">
        <f t="shared" si="640"/>
        <v/>
      </c>
      <c r="P8195" s="75" t="str">
        <f t="shared" si="641"/>
        <v/>
      </c>
      <c r="Q8195" s="77" t="str">
        <f t="shared" si="642"/>
        <v/>
      </c>
      <c r="R8195" s="77" t="str">
        <f t="shared" si="643"/>
        <v/>
      </c>
      <c r="S8195" s="77" t="str">
        <f>IF(O8195="","",IF(OR(VALUE(LEFT(O8195,2))&gt;IF(RIGHT(J8195,1)="M",7,19),AND(OR(LEFT(O8195,2)={"07","19"}),VALUE(RIGHT(O8195,2))&gt;15)),TRUE,FALSE))</f>
        <v/>
      </c>
      <c r="T8195" s="77" t="str">
        <f>IF(O8195="","",IF(OR(VALUE(LEFT(O8195,2))&gt;IF(RIGHT(J8195,1)="M",7,19),AND(OR(LEFT(O8195,2)={"07","19"}),VALUE(RIGHT(O8195,2))&gt;5)),TRUE,FALSE))</f>
        <v/>
      </c>
    </row>
    <row r="8196" spans="12:20" x14ac:dyDescent="0.25">
      <c r="L8196" s="75">
        <f>COUNTIF($B$2:B8196,B8196)</f>
        <v>0</v>
      </c>
      <c r="M8196" s="75">
        <f>COUNTIF($L$2:L8196,4)</f>
        <v>42</v>
      </c>
      <c r="N8196" s="76" t="str">
        <f t="shared" si="644"/>
        <v>0</v>
      </c>
      <c r="O8196" s="76" t="str">
        <f t="shared" si="640"/>
        <v/>
      </c>
      <c r="P8196" s="75" t="str">
        <f t="shared" si="641"/>
        <v/>
      </c>
      <c r="Q8196" s="77" t="str">
        <f t="shared" si="642"/>
        <v/>
      </c>
      <c r="R8196" s="77" t="str">
        <f t="shared" si="643"/>
        <v/>
      </c>
      <c r="S8196" s="77" t="str">
        <f>IF(O8196="","",IF(OR(VALUE(LEFT(O8196,2))&gt;IF(RIGHT(J8196,1)="M",7,19),AND(OR(LEFT(O8196,2)={"07","19"}),VALUE(RIGHT(O8196,2))&gt;15)),TRUE,FALSE))</f>
        <v/>
      </c>
      <c r="T8196" s="77" t="str">
        <f>IF(O8196="","",IF(OR(VALUE(LEFT(O8196,2))&gt;IF(RIGHT(J8196,1)="M",7,19),AND(OR(LEFT(O8196,2)={"07","19"}),VALUE(RIGHT(O8196,2))&gt;5)),TRUE,FALSE))</f>
        <v/>
      </c>
    </row>
    <row r="8197" spans="12:20" x14ac:dyDescent="0.25">
      <c r="L8197" s="75">
        <f>COUNTIF($B$2:B8197,B8197)</f>
        <v>0</v>
      </c>
      <c r="M8197" s="75">
        <f>COUNTIF($L$2:L8197,4)</f>
        <v>42</v>
      </c>
      <c r="N8197" s="76" t="str">
        <f t="shared" si="644"/>
        <v>0</v>
      </c>
      <c r="O8197" s="76" t="str">
        <f t="shared" si="640"/>
        <v/>
      </c>
      <c r="P8197" s="75" t="str">
        <f t="shared" si="641"/>
        <v/>
      </c>
      <c r="Q8197" s="77" t="str">
        <f t="shared" si="642"/>
        <v/>
      </c>
      <c r="R8197" s="77" t="str">
        <f t="shared" si="643"/>
        <v/>
      </c>
      <c r="S8197" s="77" t="str">
        <f>IF(O8197="","",IF(OR(VALUE(LEFT(O8197,2))&gt;IF(RIGHT(J8197,1)="M",7,19),AND(OR(LEFT(O8197,2)={"07","19"}),VALUE(RIGHT(O8197,2))&gt;15)),TRUE,FALSE))</f>
        <v/>
      </c>
      <c r="T8197" s="77" t="str">
        <f>IF(O8197="","",IF(OR(VALUE(LEFT(O8197,2))&gt;IF(RIGHT(J8197,1)="M",7,19),AND(OR(LEFT(O8197,2)={"07","19"}),VALUE(RIGHT(O8197,2))&gt;5)),TRUE,FALSE))</f>
        <v/>
      </c>
    </row>
    <row r="8198" spans="12:20" x14ac:dyDescent="0.25">
      <c r="L8198" s="75">
        <f>COUNTIF($B$2:B8198,B8198)</f>
        <v>0</v>
      </c>
      <c r="M8198" s="75">
        <f>COUNTIF($L$2:L8198,4)</f>
        <v>42</v>
      </c>
      <c r="N8198" s="76" t="str">
        <f t="shared" si="644"/>
        <v>0</v>
      </c>
      <c r="O8198" s="76" t="str">
        <f t="shared" si="640"/>
        <v/>
      </c>
      <c r="P8198" s="75" t="str">
        <f t="shared" si="641"/>
        <v/>
      </c>
      <c r="Q8198" s="77" t="str">
        <f t="shared" si="642"/>
        <v/>
      </c>
      <c r="R8198" s="77" t="str">
        <f t="shared" si="643"/>
        <v/>
      </c>
      <c r="S8198" s="77" t="str">
        <f>IF(O8198="","",IF(OR(VALUE(LEFT(O8198,2))&gt;IF(RIGHT(J8198,1)="M",7,19),AND(OR(LEFT(O8198,2)={"07","19"}),VALUE(RIGHT(O8198,2))&gt;15)),TRUE,FALSE))</f>
        <v/>
      </c>
      <c r="T8198" s="77" t="str">
        <f>IF(O8198="","",IF(OR(VALUE(LEFT(O8198,2))&gt;IF(RIGHT(J8198,1)="M",7,19),AND(OR(LEFT(O8198,2)={"07","19"}),VALUE(RIGHT(O8198,2))&gt;5)),TRUE,FALSE))</f>
        <v/>
      </c>
    </row>
    <row r="8199" spans="12:20" x14ac:dyDescent="0.25">
      <c r="L8199" s="75">
        <f>COUNTIF($B$2:B8199,B8199)</f>
        <v>0</v>
      </c>
      <c r="M8199" s="75">
        <f>COUNTIF($L$2:L8199,4)</f>
        <v>42</v>
      </c>
      <c r="N8199" s="76" t="str">
        <f t="shared" si="644"/>
        <v>0</v>
      </c>
      <c r="O8199" s="76" t="str">
        <f t="shared" si="640"/>
        <v/>
      </c>
      <c r="P8199" s="75" t="str">
        <f t="shared" si="641"/>
        <v/>
      </c>
      <c r="Q8199" s="77" t="str">
        <f t="shared" si="642"/>
        <v/>
      </c>
      <c r="R8199" s="77" t="str">
        <f t="shared" si="643"/>
        <v/>
      </c>
      <c r="S8199" s="77" t="str">
        <f>IF(O8199="","",IF(OR(VALUE(LEFT(O8199,2))&gt;IF(RIGHT(J8199,1)="M",7,19),AND(OR(LEFT(O8199,2)={"07","19"}),VALUE(RIGHT(O8199,2))&gt;15)),TRUE,FALSE))</f>
        <v/>
      </c>
      <c r="T8199" s="77" t="str">
        <f>IF(O8199="","",IF(OR(VALUE(LEFT(O8199,2))&gt;IF(RIGHT(J8199,1)="M",7,19),AND(OR(LEFT(O8199,2)={"07","19"}),VALUE(RIGHT(O8199,2))&gt;5)),TRUE,FALSE))</f>
        <v/>
      </c>
    </row>
    <row r="8200" spans="12:20" x14ac:dyDescent="0.25">
      <c r="L8200" s="75">
        <f>COUNTIF($B$2:B8200,B8200)</f>
        <v>0</v>
      </c>
      <c r="M8200" s="75">
        <f>COUNTIF($L$2:L8200,4)</f>
        <v>42</v>
      </c>
      <c r="N8200" s="76" t="str">
        <f t="shared" si="644"/>
        <v>0</v>
      </c>
      <c r="O8200" s="76" t="str">
        <f t="shared" si="640"/>
        <v/>
      </c>
      <c r="P8200" s="75" t="str">
        <f t="shared" si="641"/>
        <v/>
      </c>
      <c r="Q8200" s="77" t="str">
        <f t="shared" si="642"/>
        <v/>
      </c>
      <c r="R8200" s="77" t="str">
        <f t="shared" si="643"/>
        <v/>
      </c>
      <c r="S8200" s="77" t="str">
        <f>IF(O8200="","",IF(OR(VALUE(LEFT(O8200,2))&gt;IF(RIGHT(J8200,1)="M",7,19),AND(OR(LEFT(O8200,2)={"07","19"}),VALUE(RIGHT(O8200,2))&gt;15)),TRUE,FALSE))</f>
        <v/>
      </c>
      <c r="T8200" s="77" t="str">
        <f>IF(O8200="","",IF(OR(VALUE(LEFT(O8200,2))&gt;IF(RIGHT(J8200,1)="M",7,19),AND(OR(LEFT(O8200,2)={"07","19"}),VALUE(RIGHT(O8200,2))&gt;5)),TRUE,FALSE))</f>
        <v/>
      </c>
    </row>
    <row r="8201" spans="12:20" x14ac:dyDescent="0.25">
      <c r="L8201" s="75">
        <f>COUNTIF($B$2:B8201,B8201)</f>
        <v>0</v>
      </c>
      <c r="M8201" s="75">
        <f>COUNTIF($L$2:L8201,4)</f>
        <v>42</v>
      </c>
      <c r="N8201" s="76" t="str">
        <f t="shared" si="644"/>
        <v>0</v>
      </c>
      <c r="O8201" s="76" t="str">
        <f t="shared" si="640"/>
        <v/>
      </c>
      <c r="P8201" s="75" t="str">
        <f t="shared" si="641"/>
        <v/>
      </c>
      <c r="Q8201" s="77" t="str">
        <f t="shared" si="642"/>
        <v/>
      </c>
      <c r="R8201" s="77" t="str">
        <f t="shared" si="643"/>
        <v/>
      </c>
      <c r="S8201" s="77" t="str">
        <f>IF(O8201="","",IF(OR(VALUE(LEFT(O8201,2))&gt;IF(RIGHT(J8201,1)="M",7,19),AND(OR(LEFT(O8201,2)={"07","19"}),VALUE(RIGHT(O8201,2))&gt;15)),TRUE,FALSE))</f>
        <v/>
      </c>
      <c r="T8201" s="77" t="str">
        <f>IF(O8201="","",IF(OR(VALUE(LEFT(O8201,2))&gt;IF(RIGHT(J8201,1)="M",7,19),AND(OR(LEFT(O8201,2)={"07","19"}),VALUE(RIGHT(O8201,2))&gt;5)),TRUE,FALSE))</f>
        <v/>
      </c>
    </row>
    <row r="8202" spans="12:20" x14ac:dyDescent="0.25">
      <c r="L8202" s="75">
        <f>COUNTIF($B$2:B8202,B8202)</f>
        <v>0</v>
      </c>
      <c r="M8202" s="75">
        <f>COUNTIF($L$2:L8202,4)</f>
        <v>42</v>
      </c>
      <c r="N8202" s="76" t="str">
        <f t="shared" si="644"/>
        <v>0</v>
      </c>
      <c r="O8202" s="76" t="str">
        <f t="shared" si="640"/>
        <v/>
      </c>
      <c r="P8202" s="75" t="str">
        <f t="shared" si="641"/>
        <v/>
      </c>
      <c r="Q8202" s="77" t="str">
        <f t="shared" si="642"/>
        <v/>
      </c>
      <c r="R8202" s="77" t="str">
        <f t="shared" si="643"/>
        <v/>
      </c>
      <c r="S8202" s="77" t="str">
        <f>IF(O8202="","",IF(OR(VALUE(LEFT(O8202,2))&gt;IF(RIGHT(J8202,1)="M",7,19),AND(OR(LEFT(O8202,2)={"07","19"}),VALUE(RIGHT(O8202,2))&gt;15)),TRUE,FALSE))</f>
        <v/>
      </c>
      <c r="T8202" s="77" t="str">
        <f>IF(O8202="","",IF(OR(VALUE(LEFT(O8202,2))&gt;IF(RIGHT(J8202,1)="M",7,19),AND(OR(LEFT(O8202,2)={"07","19"}),VALUE(RIGHT(O8202,2))&gt;5)),TRUE,FALSE))</f>
        <v/>
      </c>
    </row>
    <row r="8203" spans="12:20" x14ac:dyDescent="0.25">
      <c r="L8203" s="75">
        <f>COUNTIF($B$2:B8203,B8203)</f>
        <v>0</v>
      </c>
      <c r="M8203" s="75">
        <f>COUNTIF($L$2:L8203,4)</f>
        <v>42</v>
      </c>
      <c r="N8203" s="76" t="str">
        <f t="shared" si="644"/>
        <v>0</v>
      </c>
      <c r="O8203" s="76" t="str">
        <f t="shared" si="640"/>
        <v/>
      </c>
      <c r="P8203" s="75" t="str">
        <f t="shared" si="641"/>
        <v/>
      </c>
      <c r="Q8203" s="77" t="str">
        <f t="shared" si="642"/>
        <v/>
      </c>
      <c r="R8203" s="77" t="str">
        <f t="shared" si="643"/>
        <v/>
      </c>
      <c r="S8203" s="77" t="str">
        <f>IF(O8203="","",IF(OR(VALUE(LEFT(O8203,2))&gt;IF(RIGHT(J8203,1)="M",7,19),AND(OR(LEFT(O8203,2)={"07","19"}),VALUE(RIGHT(O8203,2))&gt;15)),TRUE,FALSE))</f>
        <v/>
      </c>
      <c r="T8203" s="77" t="str">
        <f>IF(O8203="","",IF(OR(VALUE(LEFT(O8203,2))&gt;IF(RIGHT(J8203,1)="M",7,19),AND(OR(LEFT(O8203,2)={"07","19"}),VALUE(RIGHT(O8203,2))&gt;5)),TRUE,FALSE))</f>
        <v/>
      </c>
    </row>
    <row r="8204" spans="12:20" x14ac:dyDescent="0.25">
      <c r="L8204" s="75">
        <f>COUNTIF($B$2:B8204,B8204)</f>
        <v>0</v>
      </c>
      <c r="M8204" s="75">
        <f>COUNTIF($L$2:L8204,4)</f>
        <v>42</v>
      </c>
      <c r="N8204" s="76" t="str">
        <f t="shared" si="644"/>
        <v>0</v>
      </c>
      <c r="O8204" s="76" t="str">
        <f t="shared" si="640"/>
        <v/>
      </c>
      <c r="P8204" s="75" t="str">
        <f t="shared" si="641"/>
        <v/>
      </c>
      <c r="Q8204" s="77" t="str">
        <f t="shared" si="642"/>
        <v/>
      </c>
      <c r="R8204" s="77" t="str">
        <f t="shared" si="643"/>
        <v/>
      </c>
      <c r="S8204" s="77" t="str">
        <f>IF(O8204="","",IF(OR(VALUE(LEFT(O8204,2))&gt;IF(RIGHT(J8204,1)="M",7,19),AND(OR(LEFT(O8204,2)={"07","19"}),VALUE(RIGHT(O8204,2))&gt;15)),TRUE,FALSE))</f>
        <v/>
      </c>
      <c r="T8204" s="77" t="str">
        <f>IF(O8204="","",IF(OR(VALUE(LEFT(O8204,2))&gt;IF(RIGHT(J8204,1)="M",7,19),AND(OR(LEFT(O8204,2)={"07","19"}),VALUE(RIGHT(O8204,2))&gt;5)),TRUE,FALSE))</f>
        <v/>
      </c>
    </row>
    <row r="8205" spans="12:20" x14ac:dyDescent="0.25">
      <c r="L8205" s="75">
        <f>COUNTIF($B$2:B8205,B8205)</f>
        <v>0</v>
      </c>
      <c r="M8205" s="75">
        <f>COUNTIF($L$2:L8205,4)</f>
        <v>42</v>
      </c>
      <c r="N8205" s="76" t="str">
        <f t="shared" si="644"/>
        <v>0</v>
      </c>
      <c r="O8205" s="76" t="str">
        <f t="shared" si="640"/>
        <v/>
      </c>
      <c r="P8205" s="75" t="str">
        <f t="shared" si="641"/>
        <v/>
      </c>
      <c r="Q8205" s="77" t="str">
        <f t="shared" si="642"/>
        <v/>
      </c>
      <c r="R8205" s="77" t="str">
        <f t="shared" si="643"/>
        <v/>
      </c>
      <c r="S8205" s="77" t="str">
        <f>IF(O8205="","",IF(OR(VALUE(LEFT(O8205,2))&gt;IF(RIGHT(J8205,1)="M",7,19),AND(OR(LEFT(O8205,2)={"07","19"}),VALUE(RIGHT(O8205,2))&gt;15)),TRUE,FALSE))</f>
        <v/>
      </c>
      <c r="T8205" s="77" t="str">
        <f>IF(O8205="","",IF(OR(VALUE(LEFT(O8205,2))&gt;IF(RIGHT(J8205,1)="M",7,19),AND(OR(LEFT(O8205,2)={"07","19"}),VALUE(RIGHT(O8205,2))&gt;5)),TRUE,FALSE))</f>
        <v/>
      </c>
    </row>
    <row r="8206" spans="12:20" x14ac:dyDescent="0.25">
      <c r="L8206" s="75">
        <f>COUNTIF($B$2:B8206,B8206)</f>
        <v>0</v>
      </c>
      <c r="M8206" s="75">
        <f>COUNTIF($L$2:L8206,4)</f>
        <v>42</v>
      </c>
      <c r="N8206" s="76" t="str">
        <f t="shared" si="644"/>
        <v>0</v>
      </c>
      <c r="O8206" s="76" t="str">
        <f t="shared" si="640"/>
        <v/>
      </c>
      <c r="P8206" s="75" t="str">
        <f t="shared" si="641"/>
        <v/>
      </c>
      <c r="Q8206" s="77" t="str">
        <f t="shared" si="642"/>
        <v/>
      </c>
      <c r="R8206" s="77" t="str">
        <f t="shared" si="643"/>
        <v/>
      </c>
      <c r="S8206" s="77" t="str">
        <f>IF(O8206="","",IF(OR(VALUE(LEFT(O8206,2))&gt;IF(RIGHT(J8206,1)="M",7,19),AND(OR(LEFT(O8206,2)={"07","19"}),VALUE(RIGHT(O8206,2))&gt;15)),TRUE,FALSE))</f>
        <v/>
      </c>
      <c r="T8206" s="77" t="str">
        <f>IF(O8206="","",IF(OR(VALUE(LEFT(O8206,2))&gt;IF(RIGHT(J8206,1)="M",7,19),AND(OR(LEFT(O8206,2)={"07","19"}),VALUE(RIGHT(O8206,2))&gt;5)),TRUE,FALSE))</f>
        <v/>
      </c>
    </row>
    <row r="8207" spans="12:20" x14ac:dyDescent="0.25">
      <c r="L8207" s="75">
        <f>COUNTIF($B$2:B8207,B8207)</f>
        <v>0</v>
      </c>
      <c r="M8207" s="75">
        <f>COUNTIF($L$2:L8207,4)</f>
        <v>42</v>
      </c>
      <c r="N8207" s="76" t="str">
        <f t="shared" si="644"/>
        <v>0</v>
      </c>
      <c r="O8207" s="76" t="str">
        <f t="shared" si="640"/>
        <v/>
      </c>
      <c r="P8207" s="75" t="str">
        <f t="shared" si="641"/>
        <v/>
      </c>
      <c r="Q8207" s="77" t="str">
        <f t="shared" si="642"/>
        <v/>
      </c>
      <c r="R8207" s="77" t="str">
        <f t="shared" si="643"/>
        <v/>
      </c>
      <c r="S8207" s="77" t="str">
        <f>IF(O8207="","",IF(OR(VALUE(LEFT(O8207,2))&gt;IF(RIGHT(J8207,1)="M",7,19),AND(OR(LEFT(O8207,2)={"07","19"}),VALUE(RIGHT(O8207,2))&gt;15)),TRUE,FALSE))</f>
        <v/>
      </c>
      <c r="T8207" s="77" t="str">
        <f>IF(O8207="","",IF(OR(VALUE(LEFT(O8207,2))&gt;IF(RIGHT(J8207,1)="M",7,19),AND(OR(LEFT(O8207,2)={"07","19"}),VALUE(RIGHT(O8207,2))&gt;5)),TRUE,FALSE))</f>
        <v/>
      </c>
    </row>
    <row r="8208" spans="12:20" x14ac:dyDescent="0.25">
      <c r="L8208" s="75">
        <f>COUNTIF($B$2:B8208,B8208)</f>
        <v>0</v>
      </c>
      <c r="M8208" s="75">
        <f>COUNTIF($L$2:L8208,4)</f>
        <v>42</v>
      </c>
      <c r="N8208" s="76" t="str">
        <f t="shared" si="644"/>
        <v>0</v>
      </c>
      <c r="O8208" s="76" t="str">
        <f t="shared" si="640"/>
        <v/>
      </c>
      <c r="P8208" s="75" t="str">
        <f t="shared" si="641"/>
        <v/>
      </c>
      <c r="Q8208" s="77" t="str">
        <f t="shared" si="642"/>
        <v/>
      </c>
      <c r="R8208" s="77" t="str">
        <f t="shared" si="643"/>
        <v/>
      </c>
      <c r="S8208" s="77" t="str">
        <f>IF(O8208="","",IF(OR(VALUE(LEFT(O8208,2))&gt;IF(RIGHT(J8208,1)="M",7,19),AND(OR(LEFT(O8208,2)={"07","19"}),VALUE(RIGHT(O8208,2))&gt;15)),TRUE,FALSE))</f>
        <v/>
      </c>
      <c r="T8208" s="77" t="str">
        <f>IF(O8208="","",IF(OR(VALUE(LEFT(O8208,2))&gt;IF(RIGHT(J8208,1)="M",7,19),AND(OR(LEFT(O8208,2)={"07","19"}),VALUE(RIGHT(O8208,2))&gt;5)),TRUE,FALSE))</f>
        <v/>
      </c>
    </row>
    <row r="8209" spans="12:20" x14ac:dyDescent="0.25">
      <c r="L8209" s="75">
        <f>COUNTIF($B$2:B8209,B8209)</f>
        <v>0</v>
      </c>
      <c r="M8209" s="75">
        <f>COUNTIF($L$2:L8209,4)</f>
        <v>42</v>
      </c>
      <c r="N8209" s="76" t="str">
        <f t="shared" si="644"/>
        <v>0</v>
      </c>
      <c r="O8209" s="76" t="str">
        <f t="shared" si="640"/>
        <v/>
      </c>
      <c r="P8209" s="75" t="str">
        <f t="shared" si="641"/>
        <v/>
      </c>
      <c r="Q8209" s="77" t="str">
        <f t="shared" si="642"/>
        <v/>
      </c>
      <c r="R8209" s="77" t="str">
        <f t="shared" si="643"/>
        <v/>
      </c>
      <c r="S8209" s="77" t="str">
        <f>IF(O8209="","",IF(OR(VALUE(LEFT(O8209,2))&gt;IF(RIGHT(J8209,1)="M",7,19),AND(OR(LEFT(O8209,2)={"07","19"}),VALUE(RIGHT(O8209,2))&gt;15)),TRUE,FALSE))</f>
        <v/>
      </c>
      <c r="T8209" s="77" t="str">
        <f>IF(O8209="","",IF(OR(VALUE(LEFT(O8209,2))&gt;IF(RIGHT(J8209,1)="M",7,19),AND(OR(LEFT(O8209,2)={"07","19"}),VALUE(RIGHT(O8209,2))&gt;5)),TRUE,FALSE))</f>
        <v/>
      </c>
    </row>
    <row r="8210" spans="12:20" x14ac:dyDescent="0.25">
      <c r="L8210" s="75">
        <f>COUNTIF($B$2:B8210,B8210)</f>
        <v>0</v>
      </c>
      <c r="M8210" s="75">
        <f>COUNTIF($L$2:L8210,4)</f>
        <v>42</v>
      </c>
      <c r="N8210" s="76" t="str">
        <f t="shared" si="644"/>
        <v>0</v>
      </c>
      <c r="O8210" s="76" t="str">
        <f t="shared" si="640"/>
        <v/>
      </c>
      <c r="P8210" s="75" t="str">
        <f t="shared" si="641"/>
        <v/>
      </c>
      <c r="Q8210" s="77" t="str">
        <f t="shared" si="642"/>
        <v/>
      </c>
      <c r="R8210" s="77" t="str">
        <f t="shared" si="643"/>
        <v/>
      </c>
      <c r="S8210" s="77" t="str">
        <f>IF(O8210="","",IF(OR(VALUE(LEFT(O8210,2))&gt;IF(RIGHT(J8210,1)="M",7,19),AND(OR(LEFT(O8210,2)={"07","19"}),VALUE(RIGHT(O8210,2))&gt;15)),TRUE,FALSE))</f>
        <v/>
      </c>
      <c r="T8210" s="77" t="str">
        <f>IF(O8210="","",IF(OR(VALUE(LEFT(O8210,2))&gt;IF(RIGHT(J8210,1)="M",7,19),AND(OR(LEFT(O8210,2)={"07","19"}),VALUE(RIGHT(O8210,2))&gt;5)),TRUE,FALSE))</f>
        <v/>
      </c>
    </row>
    <row r="8211" spans="12:20" x14ac:dyDescent="0.25">
      <c r="L8211" s="75">
        <f>COUNTIF($B$2:B8211,B8211)</f>
        <v>0</v>
      </c>
      <c r="M8211" s="75">
        <f>COUNTIF($L$2:L8211,4)</f>
        <v>42</v>
      </c>
      <c r="N8211" s="76" t="str">
        <f t="shared" si="644"/>
        <v>0</v>
      </c>
      <c r="O8211" s="76" t="str">
        <f t="shared" si="640"/>
        <v/>
      </c>
      <c r="P8211" s="75" t="str">
        <f t="shared" si="641"/>
        <v/>
      </c>
      <c r="Q8211" s="77" t="str">
        <f t="shared" si="642"/>
        <v/>
      </c>
      <c r="R8211" s="77" t="str">
        <f t="shared" si="643"/>
        <v/>
      </c>
      <c r="S8211" s="77" t="str">
        <f>IF(O8211="","",IF(OR(VALUE(LEFT(O8211,2))&gt;IF(RIGHT(J8211,1)="M",7,19),AND(OR(LEFT(O8211,2)={"07","19"}),VALUE(RIGHT(O8211,2))&gt;15)),TRUE,FALSE))</f>
        <v/>
      </c>
      <c r="T8211" s="77" t="str">
        <f>IF(O8211="","",IF(OR(VALUE(LEFT(O8211,2))&gt;IF(RIGHT(J8211,1)="M",7,19),AND(OR(LEFT(O8211,2)={"07","19"}),VALUE(RIGHT(O8211,2))&gt;5)),TRUE,FALSE))</f>
        <v/>
      </c>
    </row>
    <row r="8212" spans="12:20" x14ac:dyDescent="0.25">
      <c r="L8212" s="75">
        <f>COUNTIF($B$2:B8212,B8212)</f>
        <v>0</v>
      </c>
      <c r="M8212" s="75">
        <f>COUNTIF($L$2:L8212,4)</f>
        <v>42</v>
      </c>
      <c r="N8212" s="76" t="str">
        <f t="shared" si="644"/>
        <v>0</v>
      </c>
      <c r="O8212" s="76" t="str">
        <f t="shared" si="640"/>
        <v/>
      </c>
      <c r="P8212" s="75" t="str">
        <f t="shared" si="641"/>
        <v/>
      </c>
      <c r="Q8212" s="77" t="str">
        <f t="shared" si="642"/>
        <v/>
      </c>
      <c r="R8212" s="77" t="str">
        <f t="shared" si="643"/>
        <v/>
      </c>
      <c r="S8212" s="77" t="str">
        <f>IF(O8212="","",IF(OR(VALUE(LEFT(O8212,2))&gt;IF(RIGHT(J8212,1)="M",7,19),AND(OR(LEFT(O8212,2)={"07","19"}),VALUE(RIGHT(O8212,2))&gt;15)),TRUE,FALSE))</f>
        <v/>
      </c>
      <c r="T8212" s="77" t="str">
        <f>IF(O8212="","",IF(OR(VALUE(LEFT(O8212,2))&gt;IF(RIGHT(J8212,1)="M",7,19),AND(OR(LEFT(O8212,2)={"07","19"}),VALUE(RIGHT(O8212,2))&gt;5)),TRUE,FALSE))</f>
        <v/>
      </c>
    </row>
    <row r="8213" spans="12:20" x14ac:dyDescent="0.25">
      <c r="L8213" s="75">
        <f>COUNTIF($B$2:B8213,B8213)</f>
        <v>0</v>
      </c>
      <c r="M8213" s="75">
        <f>COUNTIF($L$2:L8213,4)</f>
        <v>42</v>
      </c>
      <c r="N8213" s="76" t="str">
        <f t="shared" si="644"/>
        <v>0</v>
      </c>
      <c r="O8213" s="76" t="str">
        <f t="shared" si="640"/>
        <v/>
      </c>
      <c r="P8213" s="75" t="str">
        <f t="shared" si="641"/>
        <v/>
      </c>
      <c r="Q8213" s="77" t="str">
        <f t="shared" si="642"/>
        <v/>
      </c>
      <c r="R8213" s="77" t="str">
        <f t="shared" si="643"/>
        <v/>
      </c>
      <c r="S8213" s="77" t="str">
        <f>IF(O8213="","",IF(OR(VALUE(LEFT(O8213,2))&gt;IF(RIGHT(J8213,1)="M",7,19),AND(OR(LEFT(O8213,2)={"07","19"}),VALUE(RIGHT(O8213,2))&gt;15)),TRUE,FALSE))</f>
        <v/>
      </c>
      <c r="T8213" s="77" t="str">
        <f>IF(O8213="","",IF(OR(VALUE(LEFT(O8213,2))&gt;IF(RIGHT(J8213,1)="M",7,19),AND(OR(LEFT(O8213,2)={"07","19"}),VALUE(RIGHT(O8213,2))&gt;5)),TRUE,FALSE))</f>
        <v/>
      </c>
    </row>
    <row r="8214" spans="12:20" x14ac:dyDescent="0.25">
      <c r="L8214" s="75">
        <f>COUNTIF($B$2:B8214,B8214)</f>
        <v>0</v>
      </c>
      <c r="M8214" s="75">
        <f>COUNTIF($L$2:L8214,4)</f>
        <v>42</v>
      </c>
      <c r="N8214" s="76" t="str">
        <f t="shared" si="644"/>
        <v>0</v>
      </c>
      <c r="O8214" s="76" t="str">
        <f t="shared" si="640"/>
        <v/>
      </c>
      <c r="P8214" s="75" t="str">
        <f t="shared" si="641"/>
        <v/>
      </c>
      <c r="Q8214" s="77" t="str">
        <f t="shared" si="642"/>
        <v/>
      </c>
      <c r="R8214" s="77" t="str">
        <f t="shared" si="643"/>
        <v/>
      </c>
      <c r="S8214" s="77" t="str">
        <f>IF(O8214="","",IF(OR(VALUE(LEFT(O8214,2))&gt;IF(RIGHT(J8214,1)="M",7,19),AND(OR(LEFT(O8214,2)={"07","19"}),VALUE(RIGHT(O8214,2))&gt;15)),TRUE,FALSE))</f>
        <v/>
      </c>
      <c r="T8214" s="77" t="str">
        <f>IF(O8214="","",IF(OR(VALUE(LEFT(O8214,2))&gt;IF(RIGHT(J8214,1)="M",7,19),AND(OR(LEFT(O8214,2)={"07","19"}),VALUE(RIGHT(O8214,2))&gt;5)),TRUE,FALSE))</f>
        <v/>
      </c>
    </row>
    <row r="8215" spans="12:20" x14ac:dyDescent="0.25">
      <c r="L8215" s="75">
        <f>COUNTIF($B$2:B8215,B8215)</f>
        <v>0</v>
      </c>
      <c r="M8215" s="75">
        <f>COUNTIF($L$2:L8215,4)</f>
        <v>42</v>
      </c>
      <c r="N8215" s="76" t="str">
        <f t="shared" si="644"/>
        <v>0</v>
      </c>
      <c r="O8215" s="76" t="str">
        <f t="shared" si="640"/>
        <v/>
      </c>
      <c r="P8215" s="75" t="str">
        <f t="shared" si="641"/>
        <v/>
      </c>
      <c r="Q8215" s="77" t="str">
        <f t="shared" si="642"/>
        <v/>
      </c>
      <c r="R8215" s="77" t="str">
        <f t="shared" si="643"/>
        <v/>
      </c>
      <c r="S8215" s="77" t="str">
        <f>IF(O8215="","",IF(OR(VALUE(LEFT(O8215,2))&gt;IF(RIGHT(J8215,1)="M",7,19),AND(OR(LEFT(O8215,2)={"07","19"}),VALUE(RIGHT(O8215,2))&gt;15)),TRUE,FALSE))</f>
        <v/>
      </c>
      <c r="T8215" s="77" t="str">
        <f>IF(O8215="","",IF(OR(VALUE(LEFT(O8215,2))&gt;IF(RIGHT(J8215,1)="M",7,19),AND(OR(LEFT(O8215,2)={"07","19"}),VALUE(RIGHT(O8215,2))&gt;5)),TRUE,FALSE))</f>
        <v/>
      </c>
    </row>
    <row r="8216" spans="12:20" x14ac:dyDescent="0.25">
      <c r="L8216" s="75">
        <f>COUNTIF($B$2:B8216,B8216)</f>
        <v>0</v>
      </c>
      <c r="M8216" s="75">
        <f>COUNTIF($L$2:L8216,4)</f>
        <v>42</v>
      </c>
      <c r="N8216" s="76" t="str">
        <f t="shared" si="644"/>
        <v>0</v>
      </c>
      <c r="O8216" s="76" t="str">
        <f t="shared" si="640"/>
        <v/>
      </c>
      <c r="P8216" s="75" t="str">
        <f t="shared" si="641"/>
        <v/>
      </c>
      <c r="Q8216" s="77" t="str">
        <f t="shared" si="642"/>
        <v/>
      </c>
      <c r="R8216" s="77" t="str">
        <f t="shared" si="643"/>
        <v/>
      </c>
      <c r="S8216" s="77" t="str">
        <f>IF(O8216="","",IF(OR(VALUE(LEFT(O8216,2))&gt;IF(RIGHT(J8216,1)="M",7,19),AND(OR(LEFT(O8216,2)={"07","19"}),VALUE(RIGHT(O8216,2))&gt;15)),TRUE,FALSE))</f>
        <v/>
      </c>
      <c r="T8216" s="77" t="str">
        <f>IF(O8216="","",IF(OR(VALUE(LEFT(O8216,2))&gt;IF(RIGHT(J8216,1)="M",7,19),AND(OR(LEFT(O8216,2)={"07","19"}),VALUE(RIGHT(O8216,2))&gt;5)),TRUE,FALSE))</f>
        <v/>
      </c>
    </row>
    <row r="8217" spans="12:20" x14ac:dyDescent="0.25">
      <c r="L8217" s="75">
        <f>COUNTIF($B$2:B8217,B8217)</f>
        <v>0</v>
      </c>
      <c r="M8217" s="75">
        <f>COUNTIF($L$2:L8217,4)</f>
        <v>42</v>
      </c>
      <c r="N8217" s="76" t="str">
        <f t="shared" si="644"/>
        <v>0</v>
      </c>
      <c r="O8217" s="76" t="str">
        <f t="shared" si="640"/>
        <v/>
      </c>
      <c r="P8217" s="75" t="str">
        <f t="shared" si="641"/>
        <v/>
      </c>
      <c r="Q8217" s="77" t="str">
        <f t="shared" si="642"/>
        <v/>
      </c>
      <c r="R8217" s="77" t="str">
        <f t="shared" si="643"/>
        <v/>
      </c>
      <c r="S8217" s="77" t="str">
        <f>IF(O8217="","",IF(OR(VALUE(LEFT(O8217,2))&gt;IF(RIGHT(J8217,1)="M",7,19),AND(OR(LEFT(O8217,2)={"07","19"}),VALUE(RIGHT(O8217,2))&gt;15)),TRUE,FALSE))</f>
        <v/>
      </c>
      <c r="T8217" s="77" t="str">
        <f>IF(O8217="","",IF(OR(VALUE(LEFT(O8217,2))&gt;IF(RIGHT(J8217,1)="M",7,19),AND(OR(LEFT(O8217,2)={"07","19"}),VALUE(RIGHT(O8217,2))&gt;5)),TRUE,FALSE))</f>
        <v/>
      </c>
    </row>
    <row r="8218" spans="12:20" x14ac:dyDescent="0.25">
      <c r="L8218" s="75">
        <f>COUNTIF($B$2:B8218,B8218)</f>
        <v>0</v>
      </c>
      <c r="M8218" s="75">
        <f>COUNTIF($L$2:L8218,4)</f>
        <v>42</v>
      </c>
      <c r="N8218" s="76" t="str">
        <f t="shared" si="644"/>
        <v>0</v>
      </c>
      <c r="O8218" s="76" t="str">
        <f t="shared" si="640"/>
        <v/>
      </c>
      <c r="P8218" s="75" t="str">
        <f t="shared" si="641"/>
        <v/>
      </c>
      <c r="Q8218" s="77" t="str">
        <f t="shared" si="642"/>
        <v/>
      </c>
      <c r="R8218" s="77" t="str">
        <f t="shared" si="643"/>
        <v/>
      </c>
      <c r="S8218" s="77" t="str">
        <f>IF(O8218="","",IF(OR(VALUE(LEFT(O8218,2))&gt;IF(RIGHT(J8218,1)="M",7,19),AND(OR(LEFT(O8218,2)={"07","19"}),VALUE(RIGHT(O8218,2))&gt;15)),TRUE,FALSE))</f>
        <v/>
      </c>
      <c r="T8218" s="77" t="str">
        <f>IF(O8218="","",IF(OR(VALUE(LEFT(O8218,2))&gt;IF(RIGHT(J8218,1)="M",7,19),AND(OR(LEFT(O8218,2)={"07","19"}),VALUE(RIGHT(O8218,2))&gt;5)),TRUE,FALSE))</f>
        <v/>
      </c>
    </row>
    <row r="8219" spans="12:20" x14ac:dyDescent="0.25">
      <c r="L8219" s="75">
        <f>COUNTIF($B$2:B8219,B8219)</f>
        <v>0</v>
      </c>
      <c r="M8219" s="75">
        <f>COUNTIF($L$2:L8219,4)</f>
        <v>42</v>
      </c>
      <c r="N8219" s="76" t="str">
        <f t="shared" si="644"/>
        <v>0</v>
      </c>
      <c r="O8219" s="76" t="str">
        <f t="shared" si="640"/>
        <v/>
      </c>
      <c r="P8219" s="75" t="str">
        <f t="shared" si="641"/>
        <v/>
      </c>
      <c r="Q8219" s="77" t="str">
        <f t="shared" si="642"/>
        <v/>
      </c>
      <c r="R8219" s="77" t="str">
        <f t="shared" si="643"/>
        <v/>
      </c>
      <c r="S8219" s="77" t="str">
        <f>IF(O8219="","",IF(OR(VALUE(LEFT(O8219,2))&gt;IF(RIGHT(J8219,1)="M",7,19),AND(OR(LEFT(O8219,2)={"07","19"}),VALUE(RIGHT(O8219,2))&gt;15)),TRUE,FALSE))</f>
        <v/>
      </c>
      <c r="T8219" s="77" t="str">
        <f>IF(O8219="","",IF(OR(VALUE(LEFT(O8219,2))&gt;IF(RIGHT(J8219,1)="M",7,19),AND(OR(LEFT(O8219,2)={"07","19"}),VALUE(RIGHT(O8219,2))&gt;5)),TRUE,FALSE))</f>
        <v/>
      </c>
    </row>
    <row r="8220" spans="12:20" x14ac:dyDescent="0.25">
      <c r="L8220" s="75">
        <f>COUNTIF($B$2:B8220,B8220)</f>
        <v>0</v>
      </c>
      <c r="M8220" s="75">
        <f>COUNTIF($L$2:L8220,4)</f>
        <v>42</v>
      </c>
      <c r="N8220" s="76" t="str">
        <f t="shared" si="644"/>
        <v>0</v>
      </c>
      <c r="O8220" s="76" t="str">
        <f t="shared" si="640"/>
        <v/>
      </c>
      <c r="P8220" s="75" t="str">
        <f t="shared" si="641"/>
        <v/>
      </c>
      <c r="Q8220" s="77" t="str">
        <f t="shared" si="642"/>
        <v/>
      </c>
      <c r="R8220" s="77" t="str">
        <f t="shared" si="643"/>
        <v/>
      </c>
      <c r="S8220" s="77" t="str">
        <f>IF(O8220="","",IF(OR(VALUE(LEFT(O8220,2))&gt;IF(RIGHT(J8220,1)="M",7,19),AND(OR(LEFT(O8220,2)={"07","19"}),VALUE(RIGHT(O8220,2))&gt;15)),TRUE,FALSE))</f>
        <v/>
      </c>
      <c r="T8220" s="77" t="str">
        <f>IF(O8220="","",IF(OR(VALUE(LEFT(O8220,2))&gt;IF(RIGHT(J8220,1)="M",7,19),AND(OR(LEFT(O8220,2)={"07","19"}),VALUE(RIGHT(O8220,2))&gt;5)),TRUE,FALSE))</f>
        <v/>
      </c>
    </row>
    <row r="8221" spans="12:20" x14ac:dyDescent="0.25">
      <c r="L8221" s="75">
        <f>COUNTIF($B$2:B8221,B8221)</f>
        <v>0</v>
      </c>
      <c r="M8221" s="75">
        <f>COUNTIF($L$2:L8221,4)</f>
        <v>42</v>
      </c>
      <c r="N8221" s="76" t="str">
        <f t="shared" si="644"/>
        <v>0</v>
      </c>
      <c r="O8221" s="76" t="str">
        <f t="shared" si="640"/>
        <v/>
      </c>
      <c r="P8221" s="75" t="str">
        <f t="shared" si="641"/>
        <v/>
      </c>
      <c r="Q8221" s="77" t="str">
        <f t="shared" si="642"/>
        <v/>
      </c>
      <c r="R8221" s="77" t="str">
        <f t="shared" si="643"/>
        <v/>
      </c>
      <c r="S8221" s="77" t="str">
        <f>IF(O8221="","",IF(OR(VALUE(LEFT(O8221,2))&gt;IF(RIGHT(J8221,1)="M",7,19),AND(OR(LEFT(O8221,2)={"07","19"}),VALUE(RIGHT(O8221,2))&gt;15)),TRUE,FALSE))</f>
        <v/>
      </c>
      <c r="T8221" s="77" t="str">
        <f>IF(O8221="","",IF(OR(VALUE(LEFT(O8221,2))&gt;IF(RIGHT(J8221,1)="M",7,19),AND(OR(LEFT(O8221,2)={"07","19"}),VALUE(RIGHT(O8221,2))&gt;5)),TRUE,FALSE))</f>
        <v/>
      </c>
    </row>
    <row r="8222" spans="12:20" x14ac:dyDescent="0.25">
      <c r="L8222" s="75">
        <f>COUNTIF($B$2:B8222,B8222)</f>
        <v>0</v>
      </c>
      <c r="M8222" s="75">
        <f>COUNTIF($L$2:L8222,4)</f>
        <v>42</v>
      </c>
      <c r="N8222" s="76" t="str">
        <f t="shared" si="644"/>
        <v>0</v>
      </c>
      <c r="O8222" s="76" t="str">
        <f t="shared" si="640"/>
        <v/>
      </c>
      <c r="P8222" s="75" t="str">
        <f t="shared" si="641"/>
        <v/>
      </c>
      <c r="Q8222" s="77" t="str">
        <f t="shared" si="642"/>
        <v/>
      </c>
      <c r="R8222" s="77" t="str">
        <f t="shared" si="643"/>
        <v/>
      </c>
      <c r="S8222" s="77" t="str">
        <f>IF(O8222="","",IF(OR(VALUE(LEFT(O8222,2))&gt;IF(RIGHT(J8222,1)="M",7,19),AND(OR(LEFT(O8222,2)={"07","19"}),VALUE(RIGHT(O8222,2))&gt;15)),TRUE,FALSE))</f>
        <v/>
      </c>
      <c r="T8222" s="77" t="str">
        <f>IF(O8222="","",IF(OR(VALUE(LEFT(O8222,2))&gt;IF(RIGHT(J8222,1)="M",7,19),AND(OR(LEFT(O8222,2)={"07","19"}),VALUE(RIGHT(O8222,2))&gt;5)),TRUE,FALSE))</f>
        <v/>
      </c>
    </row>
    <row r="8223" spans="12:20" x14ac:dyDescent="0.25">
      <c r="L8223" s="75">
        <f>COUNTIF($B$2:B8223,B8223)</f>
        <v>0</v>
      </c>
      <c r="M8223" s="75">
        <f>COUNTIF($L$2:L8223,4)</f>
        <v>42</v>
      </c>
      <c r="N8223" s="76" t="str">
        <f t="shared" si="644"/>
        <v>0</v>
      </c>
      <c r="O8223" s="76" t="str">
        <f t="shared" si="640"/>
        <v/>
      </c>
      <c r="P8223" s="75" t="str">
        <f t="shared" si="641"/>
        <v/>
      </c>
      <c r="Q8223" s="77" t="str">
        <f t="shared" si="642"/>
        <v/>
      </c>
      <c r="R8223" s="77" t="str">
        <f t="shared" si="643"/>
        <v/>
      </c>
      <c r="S8223" s="77" t="str">
        <f>IF(O8223="","",IF(OR(VALUE(LEFT(O8223,2))&gt;IF(RIGHT(J8223,1)="M",7,19),AND(OR(LEFT(O8223,2)={"07","19"}),VALUE(RIGHT(O8223,2))&gt;15)),TRUE,FALSE))</f>
        <v/>
      </c>
      <c r="T8223" s="77" t="str">
        <f>IF(O8223="","",IF(OR(VALUE(LEFT(O8223,2))&gt;IF(RIGHT(J8223,1)="M",7,19),AND(OR(LEFT(O8223,2)={"07","19"}),VALUE(RIGHT(O8223,2))&gt;5)),TRUE,FALSE))</f>
        <v/>
      </c>
    </row>
    <row r="8224" spans="12:20" x14ac:dyDescent="0.25">
      <c r="L8224" s="75">
        <f>COUNTIF($B$2:B8224,B8224)</f>
        <v>0</v>
      </c>
      <c r="M8224" s="75">
        <f>COUNTIF($L$2:L8224,4)</f>
        <v>42</v>
      </c>
      <c r="N8224" s="76" t="str">
        <f t="shared" si="644"/>
        <v>0</v>
      </c>
      <c r="O8224" s="76" t="str">
        <f t="shared" si="640"/>
        <v/>
      </c>
      <c r="P8224" s="75" t="str">
        <f t="shared" si="641"/>
        <v/>
      </c>
      <c r="Q8224" s="77" t="str">
        <f t="shared" si="642"/>
        <v/>
      </c>
      <c r="R8224" s="77" t="str">
        <f t="shared" si="643"/>
        <v/>
      </c>
      <c r="S8224" s="77" t="str">
        <f>IF(O8224="","",IF(OR(VALUE(LEFT(O8224,2))&gt;IF(RIGHT(J8224,1)="M",7,19),AND(OR(LEFT(O8224,2)={"07","19"}),VALUE(RIGHT(O8224,2))&gt;15)),TRUE,FALSE))</f>
        <v/>
      </c>
      <c r="T8224" s="77" t="str">
        <f>IF(O8224="","",IF(OR(VALUE(LEFT(O8224,2))&gt;IF(RIGHT(J8224,1)="M",7,19),AND(OR(LEFT(O8224,2)={"07","19"}),VALUE(RIGHT(O8224,2))&gt;5)),TRUE,FALSE))</f>
        <v/>
      </c>
    </row>
    <row r="8225" spans="12:20" x14ac:dyDescent="0.25">
      <c r="L8225" s="75">
        <f>COUNTIF($B$2:B8225,B8225)</f>
        <v>0</v>
      </c>
      <c r="M8225" s="75">
        <f>COUNTIF($L$2:L8225,4)</f>
        <v>42</v>
      </c>
      <c r="N8225" s="76" t="str">
        <f t="shared" si="644"/>
        <v>0</v>
      </c>
      <c r="O8225" s="76" t="str">
        <f t="shared" si="640"/>
        <v/>
      </c>
      <c r="P8225" s="75" t="str">
        <f t="shared" si="641"/>
        <v/>
      </c>
      <c r="Q8225" s="77" t="str">
        <f t="shared" si="642"/>
        <v/>
      </c>
      <c r="R8225" s="77" t="str">
        <f t="shared" si="643"/>
        <v/>
      </c>
      <c r="S8225" s="77" t="str">
        <f>IF(O8225="","",IF(OR(VALUE(LEFT(O8225,2))&gt;IF(RIGHT(J8225,1)="M",7,19),AND(OR(LEFT(O8225,2)={"07","19"}),VALUE(RIGHT(O8225,2))&gt;15)),TRUE,FALSE))</f>
        <v/>
      </c>
      <c r="T8225" s="77" t="str">
        <f>IF(O8225="","",IF(OR(VALUE(LEFT(O8225,2))&gt;IF(RIGHT(J8225,1)="M",7,19),AND(OR(LEFT(O8225,2)={"07","19"}),VALUE(RIGHT(O8225,2))&gt;5)),TRUE,FALSE))</f>
        <v/>
      </c>
    </row>
    <row r="8226" spans="12:20" x14ac:dyDescent="0.25">
      <c r="L8226" s="75">
        <f>COUNTIF($B$2:B8226,B8226)</f>
        <v>0</v>
      </c>
      <c r="M8226" s="75">
        <f>COUNTIF($L$2:L8226,4)</f>
        <v>42</v>
      </c>
      <c r="N8226" s="76" t="str">
        <f t="shared" si="644"/>
        <v>0</v>
      </c>
      <c r="O8226" s="76" t="str">
        <f t="shared" si="640"/>
        <v/>
      </c>
      <c r="P8226" s="75" t="str">
        <f t="shared" si="641"/>
        <v/>
      </c>
      <c r="Q8226" s="77" t="str">
        <f t="shared" si="642"/>
        <v/>
      </c>
      <c r="R8226" s="77" t="str">
        <f t="shared" si="643"/>
        <v/>
      </c>
      <c r="S8226" s="77" t="str">
        <f>IF(O8226="","",IF(OR(VALUE(LEFT(O8226,2))&gt;IF(RIGHT(J8226,1)="M",7,19),AND(OR(LEFT(O8226,2)={"07","19"}),VALUE(RIGHT(O8226,2))&gt;15)),TRUE,FALSE))</f>
        <v/>
      </c>
      <c r="T8226" s="77" t="str">
        <f>IF(O8226="","",IF(OR(VALUE(LEFT(O8226,2))&gt;IF(RIGHT(J8226,1)="M",7,19),AND(OR(LEFT(O8226,2)={"07","19"}),VALUE(RIGHT(O8226,2))&gt;5)),TRUE,FALSE))</f>
        <v/>
      </c>
    </row>
    <row r="8227" spans="12:20" x14ac:dyDescent="0.25">
      <c r="L8227" s="75">
        <f>COUNTIF($B$2:B8227,B8227)</f>
        <v>0</v>
      </c>
      <c r="M8227" s="75">
        <f>COUNTIF($L$2:L8227,4)</f>
        <v>42</v>
      </c>
      <c r="N8227" s="76" t="str">
        <f t="shared" si="644"/>
        <v>0</v>
      </c>
      <c r="O8227" s="76" t="str">
        <f t="shared" si="640"/>
        <v/>
      </c>
      <c r="P8227" s="75" t="str">
        <f t="shared" si="641"/>
        <v/>
      </c>
      <c r="Q8227" s="77" t="str">
        <f t="shared" si="642"/>
        <v/>
      </c>
      <c r="R8227" s="77" t="str">
        <f t="shared" si="643"/>
        <v/>
      </c>
      <c r="S8227" s="77" t="str">
        <f>IF(O8227="","",IF(OR(VALUE(LEFT(O8227,2))&gt;IF(RIGHT(J8227,1)="M",7,19),AND(OR(LEFT(O8227,2)={"07","19"}),VALUE(RIGHT(O8227,2))&gt;15)),TRUE,FALSE))</f>
        <v/>
      </c>
      <c r="T8227" s="77" t="str">
        <f>IF(O8227="","",IF(OR(VALUE(LEFT(O8227,2))&gt;IF(RIGHT(J8227,1)="M",7,19),AND(OR(LEFT(O8227,2)={"07","19"}),VALUE(RIGHT(O8227,2))&gt;5)),TRUE,FALSE))</f>
        <v/>
      </c>
    </row>
    <row r="8228" spans="12:20" x14ac:dyDescent="0.25">
      <c r="L8228" s="75">
        <f>COUNTIF($B$2:B8228,B8228)</f>
        <v>0</v>
      </c>
      <c r="M8228" s="75">
        <f>COUNTIF($L$2:L8228,4)</f>
        <v>42</v>
      </c>
      <c r="N8228" s="76" t="str">
        <f t="shared" si="644"/>
        <v>0</v>
      </c>
      <c r="O8228" s="76" t="str">
        <f t="shared" si="640"/>
        <v/>
      </c>
      <c r="P8228" s="75" t="str">
        <f t="shared" si="641"/>
        <v/>
      </c>
      <c r="Q8228" s="77" t="str">
        <f t="shared" si="642"/>
        <v/>
      </c>
      <c r="R8228" s="77" t="str">
        <f t="shared" si="643"/>
        <v/>
      </c>
      <c r="S8228" s="77" t="str">
        <f>IF(O8228="","",IF(OR(VALUE(LEFT(O8228,2))&gt;IF(RIGHT(J8228,1)="M",7,19),AND(OR(LEFT(O8228,2)={"07","19"}),VALUE(RIGHT(O8228,2))&gt;15)),TRUE,FALSE))</f>
        <v/>
      </c>
      <c r="T8228" s="77" t="str">
        <f>IF(O8228="","",IF(OR(VALUE(LEFT(O8228,2))&gt;IF(RIGHT(J8228,1)="M",7,19),AND(OR(LEFT(O8228,2)={"07","19"}),VALUE(RIGHT(O8228,2))&gt;5)),TRUE,FALSE))</f>
        <v/>
      </c>
    </row>
    <row r="8229" spans="12:20" x14ac:dyDescent="0.25">
      <c r="L8229" s="75">
        <f>COUNTIF($B$2:B8229,B8229)</f>
        <v>0</v>
      </c>
      <c r="M8229" s="75">
        <f>COUNTIF($L$2:L8229,4)</f>
        <v>42</v>
      </c>
      <c r="N8229" s="76" t="str">
        <f t="shared" si="644"/>
        <v>0</v>
      </c>
      <c r="O8229" s="76" t="str">
        <f t="shared" si="640"/>
        <v/>
      </c>
      <c r="P8229" s="75" t="str">
        <f t="shared" si="641"/>
        <v/>
      </c>
      <c r="Q8229" s="77" t="str">
        <f t="shared" si="642"/>
        <v/>
      </c>
      <c r="R8229" s="77" t="str">
        <f t="shared" si="643"/>
        <v/>
      </c>
      <c r="S8229" s="77" t="str">
        <f>IF(O8229="","",IF(OR(VALUE(LEFT(O8229,2))&gt;IF(RIGHT(J8229,1)="M",7,19),AND(OR(LEFT(O8229,2)={"07","19"}),VALUE(RIGHT(O8229,2))&gt;15)),TRUE,FALSE))</f>
        <v/>
      </c>
      <c r="T8229" s="77" t="str">
        <f>IF(O8229="","",IF(OR(VALUE(LEFT(O8229,2))&gt;IF(RIGHT(J8229,1)="M",7,19),AND(OR(LEFT(O8229,2)={"07","19"}),VALUE(RIGHT(O8229,2))&gt;5)),TRUE,FALSE))</f>
        <v/>
      </c>
    </row>
    <row r="8230" spans="12:20" x14ac:dyDescent="0.25">
      <c r="L8230" s="75">
        <f>COUNTIF($B$2:B8230,B8230)</f>
        <v>0</v>
      </c>
      <c r="M8230" s="75">
        <f>COUNTIF($L$2:L8230,4)</f>
        <v>42</v>
      </c>
      <c r="N8230" s="76" t="str">
        <f t="shared" si="644"/>
        <v>0</v>
      </c>
      <c r="O8230" s="76" t="str">
        <f t="shared" si="640"/>
        <v/>
      </c>
      <c r="P8230" s="75" t="str">
        <f t="shared" si="641"/>
        <v/>
      </c>
      <c r="Q8230" s="77" t="str">
        <f t="shared" si="642"/>
        <v/>
      </c>
      <c r="R8230" s="77" t="str">
        <f t="shared" si="643"/>
        <v/>
      </c>
      <c r="S8230" s="77" t="str">
        <f>IF(O8230="","",IF(OR(VALUE(LEFT(O8230,2))&gt;IF(RIGHT(J8230,1)="M",7,19),AND(OR(LEFT(O8230,2)={"07","19"}),VALUE(RIGHT(O8230,2))&gt;15)),TRUE,FALSE))</f>
        <v/>
      </c>
      <c r="T8230" s="77" t="str">
        <f>IF(O8230="","",IF(OR(VALUE(LEFT(O8230,2))&gt;IF(RIGHT(J8230,1)="M",7,19),AND(OR(LEFT(O8230,2)={"07","19"}),VALUE(RIGHT(O8230,2))&gt;5)),TRUE,FALSE))</f>
        <v/>
      </c>
    </row>
    <row r="8231" spans="12:20" x14ac:dyDescent="0.25">
      <c r="L8231" s="75">
        <f>COUNTIF($B$2:B8231,B8231)</f>
        <v>0</v>
      </c>
      <c r="M8231" s="75">
        <f>COUNTIF($L$2:L8231,4)</f>
        <v>42</v>
      </c>
      <c r="N8231" s="76" t="str">
        <f t="shared" si="644"/>
        <v>0</v>
      </c>
      <c r="O8231" s="76" t="str">
        <f t="shared" si="640"/>
        <v/>
      </c>
      <c r="P8231" s="75" t="str">
        <f t="shared" si="641"/>
        <v/>
      </c>
      <c r="Q8231" s="77" t="str">
        <f t="shared" si="642"/>
        <v/>
      </c>
      <c r="R8231" s="77" t="str">
        <f t="shared" si="643"/>
        <v/>
      </c>
      <c r="S8231" s="77" t="str">
        <f>IF(O8231="","",IF(OR(VALUE(LEFT(O8231,2))&gt;IF(RIGHT(J8231,1)="M",7,19),AND(OR(LEFT(O8231,2)={"07","19"}),VALUE(RIGHT(O8231,2))&gt;15)),TRUE,FALSE))</f>
        <v/>
      </c>
      <c r="T8231" s="77" t="str">
        <f>IF(O8231="","",IF(OR(VALUE(LEFT(O8231,2))&gt;IF(RIGHT(J8231,1)="M",7,19),AND(OR(LEFT(O8231,2)={"07","19"}),VALUE(RIGHT(O8231,2))&gt;5)),TRUE,FALSE))</f>
        <v/>
      </c>
    </row>
    <row r="8232" spans="12:20" x14ac:dyDescent="0.25">
      <c r="L8232" s="75">
        <f>COUNTIF($B$2:B8232,B8232)</f>
        <v>0</v>
      </c>
      <c r="M8232" s="75">
        <f>COUNTIF($L$2:L8232,4)</f>
        <v>42</v>
      </c>
      <c r="N8232" s="76" t="str">
        <f t="shared" si="644"/>
        <v>0</v>
      </c>
      <c r="O8232" s="76" t="str">
        <f t="shared" si="640"/>
        <v/>
      </c>
      <c r="P8232" s="75" t="str">
        <f t="shared" si="641"/>
        <v/>
      </c>
      <c r="Q8232" s="77" t="str">
        <f t="shared" si="642"/>
        <v/>
      </c>
      <c r="R8232" s="77" t="str">
        <f t="shared" si="643"/>
        <v/>
      </c>
      <c r="S8232" s="77" t="str">
        <f>IF(O8232="","",IF(OR(VALUE(LEFT(O8232,2))&gt;IF(RIGHT(J8232,1)="M",7,19),AND(OR(LEFT(O8232,2)={"07","19"}),VALUE(RIGHT(O8232,2))&gt;15)),TRUE,FALSE))</f>
        <v/>
      </c>
      <c r="T8232" s="77" t="str">
        <f>IF(O8232="","",IF(OR(VALUE(LEFT(O8232,2))&gt;IF(RIGHT(J8232,1)="M",7,19),AND(OR(LEFT(O8232,2)={"07","19"}),VALUE(RIGHT(O8232,2))&gt;5)),TRUE,FALSE))</f>
        <v/>
      </c>
    </row>
    <row r="8233" spans="12:20" x14ac:dyDescent="0.25">
      <c r="L8233" s="75">
        <f>COUNTIF($B$2:B8233,B8233)</f>
        <v>0</v>
      </c>
      <c r="M8233" s="75">
        <f>COUNTIF($L$2:L8233,4)</f>
        <v>42</v>
      </c>
      <c r="N8233" s="76" t="str">
        <f t="shared" si="644"/>
        <v>0</v>
      </c>
      <c r="O8233" s="76" t="str">
        <f t="shared" si="640"/>
        <v/>
      </c>
      <c r="P8233" s="75" t="str">
        <f t="shared" si="641"/>
        <v/>
      </c>
      <c r="Q8233" s="77" t="str">
        <f t="shared" si="642"/>
        <v/>
      </c>
      <c r="R8233" s="77" t="str">
        <f t="shared" si="643"/>
        <v/>
      </c>
      <c r="S8233" s="77" t="str">
        <f>IF(O8233="","",IF(OR(VALUE(LEFT(O8233,2))&gt;IF(RIGHT(J8233,1)="M",7,19),AND(OR(LEFT(O8233,2)={"07","19"}),VALUE(RIGHT(O8233,2))&gt;15)),TRUE,FALSE))</f>
        <v/>
      </c>
      <c r="T8233" s="77" t="str">
        <f>IF(O8233="","",IF(OR(VALUE(LEFT(O8233,2))&gt;IF(RIGHT(J8233,1)="M",7,19),AND(OR(LEFT(O8233,2)={"07","19"}),VALUE(RIGHT(O8233,2))&gt;5)),TRUE,FALSE))</f>
        <v/>
      </c>
    </row>
    <row r="8234" spans="12:20" x14ac:dyDescent="0.25">
      <c r="L8234" s="75">
        <f>COUNTIF($B$2:B8234,B8234)</f>
        <v>0</v>
      </c>
      <c r="M8234" s="75">
        <f>COUNTIF($L$2:L8234,4)</f>
        <v>42</v>
      </c>
      <c r="N8234" s="76" t="str">
        <f t="shared" si="644"/>
        <v>0</v>
      </c>
      <c r="O8234" s="76" t="str">
        <f t="shared" si="640"/>
        <v/>
      </c>
      <c r="P8234" s="75" t="str">
        <f t="shared" si="641"/>
        <v/>
      </c>
      <c r="Q8234" s="77" t="str">
        <f t="shared" si="642"/>
        <v/>
      </c>
      <c r="R8234" s="77" t="str">
        <f t="shared" si="643"/>
        <v/>
      </c>
      <c r="S8234" s="77" t="str">
        <f>IF(O8234="","",IF(OR(VALUE(LEFT(O8234,2))&gt;IF(RIGHT(J8234,1)="M",7,19),AND(OR(LEFT(O8234,2)={"07","19"}),VALUE(RIGHT(O8234,2))&gt;15)),TRUE,FALSE))</f>
        <v/>
      </c>
      <c r="T8234" s="77" t="str">
        <f>IF(O8234="","",IF(OR(VALUE(LEFT(O8234,2))&gt;IF(RIGHT(J8234,1)="M",7,19),AND(OR(LEFT(O8234,2)={"07","19"}),VALUE(RIGHT(O8234,2))&gt;5)),TRUE,FALSE))</f>
        <v/>
      </c>
    </row>
    <row r="8235" spans="12:20" x14ac:dyDescent="0.25">
      <c r="L8235" s="75">
        <f>COUNTIF($B$2:B8235,B8235)</f>
        <v>0</v>
      </c>
      <c r="M8235" s="75">
        <f>COUNTIF($L$2:L8235,4)</f>
        <v>42</v>
      </c>
      <c r="N8235" s="76" t="str">
        <f t="shared" si="644"/>
        <v>0</v>
      </c>
      <c r="O8235" s="76" t="str">
        <f t="shared" si="640"/>
        <v/>
      </c>
      <c r="P8235" s="75" t="str">
        <f t="shared" si="641"/>
        <v/>
      </c>
      <c r="Q8235" s="77" t="str">
        <f t="shared" si="642"/>
        <v/>
      </c>
      <c r="R8235" s="77" t="str">
        <f t="shared" si="643"/>
        <v/>
      </c>
      <c r="S8235" s="77" t="str">
        <f>IF(O8235="","",IF(OR(VALUE(LEFT(O8235,2))&gt;IF(RIGHT(J8235,1)="M",7,19),AND(OR(LEFT(O8235,2)={"07","19"}),VALUE(RIGHT(O8235,2))&gt;15)),TRUE,FALSE))</f>
        <v/>
      </c>
      <c r="T8235" s="77" t="str">
        <f>IF(O8235="","",IF(OR(VALUE(LEFT(O8235,2))&gt;IF(RIGHT(J8235,1)="M",7,19),AND(OR(LEFT(O8235,2)={"07","19"}),VALUE(RIGHT(O8235,2))&gt;5)),TRUE,FALSE))</f>
        <v/>
      </c>
    </row>
    <row r="8236" spans="12:20" x14ac:dyDescent="0.25">
      <c r="L8236" s="75">
        <f>COUNTIF($B$2:B8236,B8236)</f>
        <v>0</v>
      </c>
      <c r="M8236" s="75">
        <f>COUNTIF($L$2:L8236,4)</f>
        <v>42</v>
      </c>
      <c r="N8236" s="76" t="str">
        <f t="shared" si="644"/>
        <v>0</v>
      </c>
      <c r="O8236" s="76" t="str">
        <f t="shared" si="640"/>
        <v/>
      </c>
      <c r="P8236" s="75" t="str">
        <f t="shared" si="641"/>
        <v/>
      </c>
      <c r="Q8236" s="77" t="str">
        <f t="shared" si="642"/>
        <v/>
      </c>
      <c r="R8236" s="77" t="str">
        <f t="shared" si="643"/>
        <v/>
      </c>
      <c r="S8236" s="77" t="str">
        <f>IF(O8236="","",IF(OR(VALUE(LEFT(O8236,2))&gt;IF(RIGHT(J8236,1)="M",7,19),AND(OR(LEFT(O8236,2)={"07","19"}),VALUE(RIGHT(O8236,2))&gt;15)),TRUE,FALSE))</f>
        <v/>
      </c>
      <c r="T8236" s="77" t="str">
        <f>IF(O8236="","",IF(OR(VALUE(LEFT(O8236,2))&gt;IF(RIGHT(J8236,1)="M",7,19),AND(OR(LEFT(O8236,2)={"07","19"}),VALUE(RIGHT(O8236,2))&gt;5)),TRUE,FALSE))</f>
        <v/>
      </c>
    </row>
    <row r="8237" spans="12:20" x14ac:dyDescent="0.25">
      <c r="L8237" s="75">
        <f>COUNTIF($B$2:B8237,B8237)</f>
        <v>0</v>
      </c>
      <c r="M8237" s="75">
        <f>COUNTIF($L$2:L8237,4)</f>
        <v>42</v>
      </c>
      <c r="N8237" s="76" t="str">
        <f t="shared" si="644"/>
        <v>0</v>
      </c>
      <c r="O8237" s="76" t="str">
        <f t="shared" si="640"/>
        <v/>
      </c>
      <c r="P8237" s="75" t="str">
        <f t="shared" si="641"/>
        <v/>
      </c>
      <c r="Q8237" s="77" t="str">
        <f t="shared" si="642"/>
        <v/>
      </c>
      <c r="R8237" s="77" t="str">
        <f t="shared" si="643"/>
        <v/>
      </c>
      <c r="S8237" s="77" t="str">
        <f>IF(O8237="","",IF(OR(VALUE(LEFT(O8237,2))&gt;IF(RIGHT(J8237,1)="M",7,19),AND(OR(LEFT(O8237,2)={"07","19"}),VALUE(RIGHT(O8237,2))&gt;15)),TRUE,FALSE))</f>
        <v/>
      </c>
      <c r="T8237" s="77" t="str">
        <f>IF(O8237="","",IF(OR(VALUE(LEFT(O8237,2))&gt;IF(RIGHT(J8237,1)="M",7,19),AND(OR(LEFT(O8237,2)={"07","19"}),VALUE(RIGHT(O8237,2))&gt;5)),TRUE,FALSE))</f>
        <v/>
      </c>
    </row>
    <row r="8238" spans="12:20" x14ac:dyDescent="0.25">
      <c r="L8238" s="75">
        <f>COUNTIF($B$2:B8238,B8238)</f>
        <v>0</v>
      </c>
      <c r="M8238" s="75">
        <f>COUNTIF($L$2:L8238,4)</f>
        <v>42</v>
      </c>
      <c r="N8238" s="76" t="str">
        <f t="shared" si="644"/>
        <v>0</v>
      </c>
      <c r="O8238" s="76" t="str">
        <f t="shared" si="640"/>
        <v/>
      </c>
      <c r="P8238" s="75" t="str">
        <f t="shared" si="641"/>
        <v/>
      </c>
      <c r="Q8238" s="77" t="str">
        <f t="shared" si="642"/>
        <v/>
      </c>
      <c r="R8238" s="77" t="str">
        <f t="shared" si="643"/>
        <v/>
      </c>
      <c r="S8238" s="77" t="str">
        <f>IF(O8238="","",IF(OR(VALUE(LEFT(O8238,2))&gt;IF(RIGHT(J8238,1)="M",7,19),AND(OR(LEFT(O8238,2)={"07","19"}),VALUE(RIGHT(O8238,2))&gt;15)),TRUE,FALSE))</f>
        <v/>
      </c>
      <c r="T8238" s="77" t="str">
        <f>IF(O8238="","",IF(OR(VALUE(LEFT(O8238,2))&gt;IF(RIGHT(J8238,1)="M",7,19),AND(OR(LEFT(O8238,2)={"07","19"}),VALUE(RIGHT(O8238,2))&gt;5)),TRUE,FALSE))</f>
        <v/>
      </c>
    </row>
    <row r="8239" spans="12:20" x14ac:dyDescent="0.25">
      <c r="L8239" s="75">
        <f>COUNTIF($B$2:B8239,B8239)</f>
        <v>0</v>
      </c>
      <c r="M8239" s="75">
        <f>COUNTIF($L$2:L8239,4)</f>
        <v>42</v>
      </c>
      <c r="N8239" s="76" t="str">
        <f t="shared" si="644"/>
        <v>0</v>
      </c>
      <c r="O8239" s="76" t="str">
        <f t="shared" si="640"/>
        <v/>
      </c>
      <c r="P8239" s="75" t="str">
        <f t="shared" si="641"/>
        <v/>
      </c>
      <c r="Q8239" s="77" t="str">
        <f t="shared" si="642"/>
        <v/>
      </c>
      <c r="R8239" s="77" t="str">
        <f t="shared" si="643"/>
        <v/>
      </c>
      <c r="S8239" s="77" t="str">
        <f>IF(O8239="","",IF(OR(VALUE(LEFT(O8239,2))&gt;IF(RIGHT(J8239,1)="M",7,19),AND(OR(LEFT(O8239,2)={"07","19"}),VALUE(RIGHT(O8239,2))&gt;15)),TRUE,FALSE))</f>
        <v/>
      </c>
      <c r="T8239" s="77" t="str">
        <f>IF(O8239="","",IF(OR(VALUE(LEFT(O8239,2))&gt;IF(RIGHT(J8239,1)="M",7,19),AND(OR(LEFT(O8239,2)={"07","19"}),VALUE(RIGHT(O8239,2))&gt;5)),TRUE,FALSE))</f>
        <v/>
      </c>
    </row>
    <row r="8240" spans="12:20" x14ac:dyDescent="0.25">
      <c r="L8240" s="75">
        <f>COUNTIF($B$2:B8240,B8240)</f>
        <v>0</v>
      </c>
      <c r="M8240" s="75">
        <f>COUNTIF($L$2:L8240,4)</f>
        <v>42</v>
      </c>
      <c r="N8240" s="76" t="str">
        <f t="shared" si="644"/>
        <v>0</v>
      </c>
      <c r="O8240" s="76" t="str">
        <f t="shared" si="640"/>
        <v/>
      </c>
      <c r="P8240" s="75" t="str">
        <f t="shared" si="641"/>
        <v/>
      </c>
      <c r="Q8240" s="77" t="str">
        <f t="shared" si="642"/>
        <v/>
      </c>
      <c r="R8240" s="77" t="str">
        <f t="shared" si="643"/>
        <v/>
      </c>
      <c r="S8240" s="77" t="str">
        <f>IF(O8240="","",IF(OR(VALUE(LEFT(O8240,2))&gt;IF(RIGHT(J8240,1)="M",7,19),AND(OR(LEFT(O8240,2)={"07","19"}),VALUE(RIGHT(O8240,2))&gt;15)),TRUE,FALSE))</f>
        <v/>
      </c>
      <c r="T8240" s="77" t="str">
        <f>IF(O8240="","",IF(OR(VALUE(LEFT(O8240,2))&gt;IF(RIGHT(J8240,1)="M",7,19),AND(OR(LEFT(O8240,2)={"07","19"}),VALUE(RIGHT(O8240,2))&gt;5)),TRUE,FALSE))</f>
        <v/>
      </c>
    </row>
    <row r="8241" spans="12:20" x14ac:dyDescent="0.25">
      <c r="L8241" s="75">
        <f>COUNTIF($B$2:B8241,B8241)</f>
        <v>0</v>
      </c>
      <c r="M8241" s="75">
        <f>COUNTIF($L$2:L8241,4)</f>
        <v>42</v>
      </c>
      <c r="N8241" s="76" t="str">
        <f t="shared" si="644"/>
        <v>0</v>
      </c>
      <c r="O8241" s="76" t="str">
        <f t="shared" si="640"/>
        <v/>
      </c>
      <c r="P8241" s="75" t="str">
        <f t="shared" si="641"/>
        <v/>
      </c>
      <c r="Q8241" s="77" t="str">
        <f t="shared" si="642"/>
        <v/>
      </c>
      <c r="R8241" s="77" t="str">
        <f t="shared" si="643"/>
        <v/>
      </c>
      <c r="S8241" s="77" t="str">
        <f>IF(O8241="","",IF(OR(VALUE(LEFT(O8241,2))&gt;IF(RIGHT(J8241,1)="M",7,19),AND(OR(LEFT(O8241,2)={"07","19"}),VALUE(RIGHT(O8241,2))&gt;15)),TRUE,FALSE))</f>
        <v/>
      </c>
      <c r="T8241" s="77" t="str">
        <f>IF(O8241="","",IF(OR(VALUE(LEFT(O8241,2))&gt;IF(RIGHT(J8241,1)="M",7,19),AND(OR(LEFT(O8241,2)={"07","19"}),VALUE(RIGHT(O8241,2))&gt;5)),TRUE,FALSE))</f>
        <v/>
      </c>
    </row>
    <row r="8242" spans="12:20" x14ac:dyDescent="0.25">
      <c r="L8242" s="75">
        <f>COUNTIF($B$2:B8242,B8242)</f>
        <v>0</v>
      </c>
      <c r="M8242" s="75">
        <f>COUNTIF($L$2:L8242,4)</f>
        <v>42</v>
      </c>
      <c r="N8242" s="76" t="str">
        <f t="shared" si="644"/>
        <v>0</v>
      </c>
      <c r="O8242" s="76" t="str">
        <f t="shared" si="640"/>
        <v/>
      </c>
      <c r="P8242" s="75" t="str">
        <f t="shared" si="641"/>
        <v/>
      </c>
      <c r="Q8242" s="77" t="str">
        <f t="shared" si="642"/>
        <v/>
      </c>
      <c r="R8242" s="77" t="str">
        <f t="shared" si="643"/>
        <v/>
      </c>
      <c r="S8242" s="77" t="str">
        <f>IF(O8242="","",IF(OR(VALUE(LEFT(O8242,2))&gt;IF(RIGHT(J8242,1)="M",7,19),AND(OR(LEFT(O8242,2)={"07","19"}),VALUE(RIGHT(O8242,2))&gt;15)),TRUE,FALSE))</f>
        <v/>
      </c>
      <c r="T8242" s="77" t="str">
        <f>IF(O8242="","",IF(OR(VALUE(LEFT(O8242,2))&gt;IF(RIGHT(J8242,1)="M",7,19),AND(OR(LEFT(O8242,2)={"07","19"}),VALUE(RIGHT(O8242,2))&gt;5)),TRUE,FALSE))</f>
        <v/>
      </c>
    </row>
    <row r="8243" spans="12:20" x14ac:dyDescent="0.25">
      <c r="L8243" s="75">
        <f>COUNTIF($B$2:B8243,B8243)</f>
        <v>0</v>
      </c>
      <c r="M8243" s="75">
        <f>COUNTIF($L$2:L8243,4)</f>
        <v>42</v>
      </c>
      <c r="N8243" s="76" t="str">
        <f t="shared" si="644"/>
        <v>0</v>
      </c>
      <c r="O8243" s="76" t="str">
        <f t="shared" si="640"/>
        <v/>
      </c>
      <c r="P8243" s="75" t="str">
        <f t="shared" si="641"/>
        <v/>
      </c>
      <c r="Q8243" s="77" t="str">
        <f t="shared" si="642"/>
        <v/>
      </c>
      <c r="R8243" s="77" t="str">
        <f t="shared" si="643"/>
        <v/>
      </c>
      <c r="S8243" s="77" t="str">
        <f>IF(O8243="","",IF(OR(VALUE(LEFT(O8243,2))&gt;IF(RIGHT(J8243,1)="M",7,19),AND(OR(LEFT(O8243,2)={"07","19"}),VALUE(RIGHT(O8243,2))&gt;15)),TRUE,FALSE))</f>
        <v/>
      </c>
      <c r="T8243" s="77" t="str">
        <f>IF(O8243="","",IF(OR(VALUE(LEFT(O8243,2))&gt;IF(RIGHT(J8243,1)="M",7,19),AND(OR(LEFT(O8243,2)={"07","19"}),VALUE(RIGHT(O8243,2))&gt;5)),TRUE,FALSE))</f>
        <v/>
      </c>
    </row>
    <row r="8244" spans="12:20" x14ac:dyDescent="0.25">
      <c r="L8244" s="75">
        <f>COUNTIF($B$2:B8244,B8244)</f>
        <v>0</v>
      </c>
      <c r="M8244" s="75">
        <f>COUNTIF($L$2:L8244,4)</f>
        <v>42</v>
      </c>
      <c r="N8244" s="76" t="str">
        <f t="shared" si="644"/>
        <v>0</v>
      </c>
      <c r="O8244" s="76" t="str">
        <f t="shared" si="640"/>
        <v/>
      </c>
      <c r="P8244" s="75" t="str">
        <f t="shared" si="641"/>
        <v/>
      </c>
      <c r="Q8244" s="77" t="str">
        <f t="shared" si="642"/>
        <v/>
      </c>
      <c r="R8244" s="77" t="str">
        <f t="shared" si="643"/>
        <v/>
      </c>
      <c r="S8244" s="77" t="str">
        <f>IF(O8244="","",IF(OR(VALUE(LEFT(O8244,2))&gt;IF(RIGHT(J8244,1)="M",7,19),AND(OR(LEFT(O8244,2)={"07","19"}),VALUE(RIGHT(O8244,2))&gt;15)),TRUE,FALSE))</f>
        <v/>
      </c>
      <c r="T8244" s="77" t="str">
        <f>IF(O8244="","",IF(OR(VALUE(LEFT(O8244,2))&gt;IF(RIGHT(J8244,1)="M",7,19),AND(OR(LEFT(O8244,2)={"07","19"}),VALUE(RIGHT(O8244,2))&gt;5)),TRUE,FALSE))</f>
        <v/>
      </c>
    </row>
    <row r="8245" spans="12:20" x14ac:dyDescent="0.25">
      <c r="L8245" s="75">
        <f>COUNTIF($B$2:B8245,B8245)</f>
        <v>0</v>
      </c>
      <c r="M8245" s="75">
        <f>COUNTIF($L$2:L8245,4)</f>
        <v>42</v>
      </c>
      <c r="N8245" s="76" t="str">
        <f t="shared" si="644"/>
        <v>0</v>
      </c>
      <c r="O8245" s="76" t="str">
        <f t="shared" si="640"/>
        <v/>
      </c>
      <c r="P8245" s="75" t="str">
        <f t="shared" si="641"/>
        <v/>
      </c>
      <c r="Q8245" s="77" t="str">
        <f t="shared" si="642"/>
        <v/>
      </c>
      <c r="R8245" s="77" t="str">
        <f t="shared" si="643"/>
        <v/>
      </c>
      <c r="S8245" s="77" t="str">
        <f>IF(O8245="","",IF(OR(VALUE(LEFT(O8245,2))&gt;IF(RIGHT(J8245,1)="M",7,19),AND(OR(LEFT(O8245,2)={"07","19"}),VALUE(RIGHT(O8245,2))&gt;15)),TRUE,FALSE))</f>
        <v/>
      </c>
      <c r="T8245" s="77" t="str">
        <f>IF(O8245="","",IF(OR(VALUE(LEFT(O8245,2))&gt;IF(RIGHT(J8245,1)="M",7,19),AND(OR(LEFT(O8245,2)={"07","19"}),VALUE(RIGHT(O8245,2))&gt;5)),TRUE,FALSE))</f>
        <v/>
      </c>
    </row>
    <row r="8246" spans="12:20" x14ac:dyDescent="0.25">
      <c r="L8246" s="75">
        <f>COUNTIF($B$2:B8246,B8246)</f>
        <v>0</v>
      </c>
      <c r="M8246" s="75">
        <f>COUNTIF($L$2:L8246,4)</f>
        <v>42</v>
      </c>
      <c r="N8246" s="76" t="str">
        <f t="shared" si="644"/>
        <v>0</v>
      </c>
      <c r="O8246" s="76" t="str">
        <f t="shared" si="640"/>
        <v/>
      </c>
      <c r="P8246" s="75" t="str">
        <f t="shared" si="641"/>
        <v/>
      </c>
      <c r="Q8246" s="77" t="str">
        <f t="shared" si="642"/>
        <v/>
      </c>
      <c r="R8246" s="77" t="str">
        <f t="shared" si="643"/>
        <v/>
      </c>
      <c r="S8246" s="77" t="str">
        <f>IF(O8246="","",IF(OR(VALUE(LEFT(O8246,2))&gt;IF(RIGHT(J8246,1)="M",7,19),AND(OR(LEFT(O8246,2)={"07","19"}),VALUE(RIGHT(O8246,2))&gt;15)),TRUE,FALSE))</f>
        <v/>
      </c>
      <c r="T8246" s="77" t="str">
        <f>IF(O8246="","",IF(OR(VALUE(LEFT(O8246,2))&gt;IF(RIGHT(J8246,1)="M",7,19),AND(OR(LEFT(O8246,2)={"07","19"}),VALUE(RIGHT(O8246,2))&gt;5)),TRUE,FALSE))</f>
        <v/>
      </c>
    </row>
    <row r="8247" spans="12:20" x14ac:dyDescent="0.25">
      <c r="L8247" s="75">
        <f>COUNTIF($B$2:B8247,B8247)</f>
        <v>0</v>
      </c>
      <c r="M8247" s="75">
        <f>COUNTIF($L$2:L8247,4)</f>
        <v>42</v>
      </c>
      <c r="N8247" s="76" t="str">
        <f t="shared" si="644"/>
        <v>0</v>
      </c>
      <c r="O8247" s="76" t="str">
        <f t="shared" si="640"/>
        <v/>
      </c>
      <c r="P8247" s="75" t="str">
        <f t="shared" si="641"/>
        <v/>
      </c>
      <c r="Q8247" s="77" t="str">
        <f t="shared" si="642"/>
        <v/>
      </c>
      <c r="R8247" s="77" t="str">
        <f t="shared" si="643"/>
        <v/>
      </c>
      <c r="S8247" s="77" t="str">
        <f>IF(O8247="","",IF(OR(VALUE(LEFT(O8247,2))&gt;IF(RIGHT(J8247,1)="M",7,19),AND(OR(LEFT(O8247,2)={"07","19"}),VALUE(RIGHT(O8247,2))&gt;15)),TRUE,FALSE))</f>
        <v/>
      </c>
      <c r="T8247" s="77" t="str">
        <f>IF(O8247="","",IF(OR(VALUE(LEFT(O8247,2))&gt;IF(RIGHT(J8247,1)="M",7,19),AND(OR(LEFT(O8247,2)={"07","19"}),VALUE(RIGHT(O8247,2))&gt;5)),TRUE,FALSE))</f>
        <v/>
      </c>
    </row>
    <row r="8248" spans="12:20" x14ac:dyDescent="0.25">
      <c r="L8248" s="75">
        <f>COUNTIF($B$2:B8248,B8248)</f>
        <v>0</v>
      </c>
      <c r="M8248" s="75">
        <f>COUNTIF($L$2:L8248,4)</f>
        <v>42</v>
      </c>
      <c r="N8248" s="76" t="str">
        <f t="shared" si="644"/>
        <v>0</v>
      </c>
      <c r="O8248" s="76" t="str">
        <f t="shared" si="640"/>
        <v/>
      </c>
      <c r="P8248" s="75" t="str">
        <f t="shared" si="641"/>
        <v/>
      </c>
      <c r="Q8248" s="77" t="str">
        <f t="shared" si="642"/>
        <v/>
      </c>
      <c r="R8248" s="77" t="str">
        <f t="shared" si="643"/>
        <v/>
      </c>
      <c r="S8248" s="77" t="str">
        <f>IF(O8248="","",IF(OR(VALUE(LEFT(O8248,2))&gt;IF(RIGHT(J8248,1)="M",7,19),AND(OR(LEFT(O8248,2)={"07","19"}),VALUE(RIGHT(O8248,2))&gt;15)),TRUE,FALSE))</f>
        <v/>
      </c>
      <c r="T8248" s="77" t="str">
        <f>IF(O8248="","",IF(OR(VALUE(LEFT(O8248,2))&gt;IF(RIGHT(J8248,1)="M",7,19),AND(OR(LEFT(O8248,2)={"07","19"}),VALUE(RIGHT(O8248,2))&gt;5)),TRUE,FALSE))</f>
        <v/>
      </c>
    </row>
    <row r="8249" spans="12:20" x14ac:dyDescent="0.25">
      <c r="L8249" s="75">
        <f>COUNTIF($B$2:B8249,B8249)</f>
        <v>0</v>
      </c>
      <c r="M8249" s="75">
        <f>COUNTIF($L$2:L8249,4)</f>
        <v>42</v>
      </c>
      <c r="N8249" s="76" t="str">
        <f t="shared" si="644"/>
        <v>0</v>
      </c>
      <c r="O8249" s="76" t="str">
        <f t="shared" si="640"/>
        <v/>
      </c>
      <c r="P8249" s="75" t="str">
        <f t="shared" si="641"/>
        <v/>
      </c>
      <c r="Q8249" s="77" t="str">
        <f t="shared" si="642"/>
        <v/>
      </c>
      <c r="R8249" s="77" t="str">
        <f t="shared" si="643"/>
        <v/>
      </c>
      <c r="S8249" s="77" t="str">
        <f>IF(O8249="","",IF(OR(VALUE(LEFT(O8249,2))&gt;IF(RIGHT(J8249,1)="M",7,19),AND(OR(LEFT(O8249,2)={"07","19"}),VALUE(RIGHT(O8249,2))&gt;15)),TRUE,FALSE))</f>
        <v/>
      </c>
      <c r="T8249" s="77" t="str">
        <f>IF(O8249="","",IF(OR(VALUE(LEFT(O8249,2))&gt;IF(RIGHT(J8249,1)="M",7,19),AND(OR(LEFT(O8249,2)={"07","19"}),VALUE(RIGHT(O8249,2))&gt;5)),TRUE,FALSE))</f>
        <v/>
      </c>
    </row>
    <row r="8250" spans="12:20" x14ac:dyDescent="0.25">
      <c r="L8250" s="75">
        <f>COUNTIF($B$2:B8250,B8250)</f>
        <v>0</v>
      </c>
      <c r="M8250" s="75">
        <f>COUNTIF($L$2:L8250,4)</f>
        <v>42</v>
      </c>
      <c r="N8250" s="76" t="str">
        <f t="shared" si="644"/>
        <v>0</v>
      </c>
      <c r="O8250" s="76" t="str">
        <f t="shared" si="640"/>
        <v/>
      </c>
      <c r="P8250" s="75" t="str">
        <f t="shared" si="641"/>
        <v/>
      </c>
      <c r="Q8250" s="77" t="str">
        <f t="shared" si="642"/>
        <v/>
      </c>
      <c r="R8250" s="77" t="str">
        <f t="shared" si="643"/>
        <v/>
      </c>
      <c r="S8250" s="77" t="str">
        <f>IF(O8250="","",IF(OR(VALUE(LEFT(O8250,2))&gt;IF(RIGHT(J8250,1)="M",7,19),AND(OR(LEFT(O8250,2)={"07","19"}),VALUE(RIGHT(O8250,2))&gt;15)),TRUE,FALSE))</f>
        <v/>
      </c>
      <c r="T8250" s="77" t="str">
        <f>IF(O8250="","",IF(OR(VALUE(LEFT(O8250,2))&gt;IF(RIGHT(J8250,1)="M",7,19),AND(OR(LEFT(O8250,2)={"07","19"}),VALUE(RIGHT(O8250,2))&gt;5)),TRUE,FALSE))</f>
        <v/>
      </c>
    </row>
    <row r="8251" spans="12:20" x14ac:dyDescent="0.25">
      <c r="L8251" s="75">
        <f>COUNTIF($B$2:B8251,B8251)</f>
        <v>0</v>
      </c>
      <c r="M8251" s="75">
        <f>COUNTIF($L$2:L8251,4)</f>
        <v>42</v>
      </c>
      <c r="N8251" s="76" t="str">
        <f t="shared" si="644"/>
        <v>0</v>
      </c>
      <c r="O8251" s="76" t="str">
        <f t="shared" si="640"/>
        <v/>
      </c>
      <c r="P8251" s="75" t="str">
        <f t="shared" si="641"/>
        <v/>
      </c>
      <c r="Q8251" s="77" t="str">
        <f t="shared" si="642"/>
        <v/>
      </c>
      <c r="R8251" s="77" t="str">
        <f t="shared" si="643"/>
        <v/>
      </c>
      <c r="S8251" s="77" t="str">
        <f>IF(O8251="","",IF(OR(VALUE(LEFT(O8251,2))&gt;IF(RIGHT(J8251,1)="M",7,19),AND(OR(LEFT(O8251,2)={"07","19"}),VALUE(RIGHT(O8251,2))&gt;15)),TRUE,FALSE))</f>
        <v/>
      </c>
      <c r="T8251" s="77" t="str">
        <f>IF(O8251="","",IF(OR(VALUE(LEFT(O8251,2))&gt;IF(RIGHT(J8251,1)="M",7,19),AND(OR(LEFT(O8251,2)={"07","19"}),VALUE(RIGHT(O8251,2))&gt;5)),TRUE,FALSE))</f>
        <v/>
      </c>
    </row>
    <row r="8252" spans="12:20" x14ac:dyDescent="0.25">
      <c r="L8252" s="75">
        <f>COUNTIF($B$2:B8252,B8252)</f>
        <v>0</v>
      </c>
      <c r="M8252" s="75">
        <f>COUNTIF($L$2:L8252,4)</f>
        <v>42</v>
      </c>
      <c r="N8252" s="76" t="str">
        <f t="shared" si="644"/>
        <v>0</v>
      </c>
      <c r="O8252" s="76" t="str">
        <f t="shared" si="640"/>
        <v/>
      </c>
      <c r="P8252" s="75" t="str">
        <f t="shared" si="641"/>
        <v/>
      </c>
      <c r="Q8252" s="77" t="str">
        <f t="shared" si="642"/>
        <v/>
      </c>
      <c r="R8252" s="77" t="str">
        <f t="shared" si="643"/>
        <v/>
      </c>
      <c r="S8252" s="77" t="str">
        <f>IF(O8252="","",IF(OR(VALUE(LEFT(O8252,2))&gt;IF(RIGHT(J8252,1)="M",7,19),AND(OR(LEFT(O8252,2)={"07","19"}),VALUE(RIGHT(O8252,2))&gt;15)),TRUE,FALSE))</f>
        <v/>
      </c>
      <c r="T8252" s="77" t="str">
        <f>IF(O8252="","",IF(OR(VALUE(LEFT(O8252,2))&gt;IF(RIGHT(J8252,1)="M",7,19),AND(OR(LEFT(O8252,2)={"07","19"}),VALUE(RIGHT(O8252,2))&gt;5)),TRUE,FALSE))</f>
        <v/>
      </c>
    </row>
    <row r="8253" spans="12:20" x14ac:dyDescent="0.25">
      <c r="L8253" s="75">
        <f>COUNTIF($B$2:B8253,B8253)</f>
        <v>0</v>
      </c>
      <c r="M8253" s="75">
        <f>COUNTIF($L$2:L8253,4)</f>
        <v>42</v>
      </c>
      <c r="N8253" s="76" t="str">
        <f t="shared" si="644"/>
        <v>0</v>
      </c>
      <c r="O8253" s="76" t="str">
        <f t="shared" si="640"/>
        <v/>
      </c>
      <c r="P8253" s="75" t="str">
        <f t="shared" si="641"/>
        <v/>
      </c>
      <c r="Q8253" s="77" t="str">
        <f t="shared" si="642"/>
        <v/>
      </c>
      <c r="R8253" s="77" t="str">
        <f t="shared" si="643"/>
        <v/>
      </c>
      <c r="S8253" s="77" t="str">
        <f>IF(O8253="","",IF(OR(VALUE(LEFT(O8253,2))&gt;IF(RIGHT(J8253,1)="M",7,19),AND(OR(LEFT(O8253,2)={"07","19"}),VALUE(RIGHT(O8253,2))&gt;15)),TRUE,FALSE))</f>
        <v/>
      </c>
      <c r="T8253" s="77" t="str">
        <f>IF(O8253="","",IF(OR(VALUE(LEFT(O8253,2))&gt;IF(RIGHT(J8253,1)="M",7,19),AND(OR(LEFT(O8253,2)={"07","19"}),VALUE(RIGHT(O8253,2))&gt;5)),TRUE,FALSE))</f>
        <v/>
      </c>
    </row>
    <row r="8254" spans="12:20" x14ac:dyDescent="0.25">
      <c r="L8254" s="75">
        <f>COUNTIF($B$2:B8254,B8254)</f>
        <v>0</v>
      </c>
      <c r="M8254" s="75">
        <f>COUNTIF($L$2:L8254,4)</f>
        <v>42</v>
      </c>
      <c r="N8254" s="76" t="str">
        <f t="shared" si="644"/>
        <v>0</v>
      </c>
      <c r="O8254" s="76" t="str">
        <f t="shared" si="640"/>
        <v/>
      </c>
      <c r="P8254" s="75" t="str">
        <f t="shared" si="641"/>
        <v/>
      </c>
      <c r="Q8254" s="77" t="str">
        <f t="shared" si="642"/>
        <v/>
      </c>
      <c r="R8254" s="77" t="str">
        <f t="shared" si="643"/>
        <v/>
      </c>
      <c r="S8254" s="77" t="str">
        <f>IF(O8254="","",IF(OR(VALUE(LEFT(O8254,2))&gt;IF(RIGHT(J8254,1)="M",7,19),AND(OR(LEFT(O8254,2)={"07","19"}),VALUE(RIGHT(O8254,2))&gt;15)),TRUE,FALSE))</f>
        <v/>
      </c>
      <c r="T8254" s="77" t="str">
        <f>IF(O8254="","",IF(OR(VALUE(LEFT(O8254,2))&gt;IF(RIGHT(J8254,1)="M",7,19),AND(OR(LEFT(O8254,2)={"07","19"}),VALUE(RIGHT(O8254,2))&gt;5)),TRUE,FALSE))</f>
        <v/>
      </c>
    </row>
    <row r="8255" spans="12:20" x14ac:dyDescent="0.25">
      <c r="L8255" s="75">
        <f>COUNTIF($B$2:B8255,B8255)</f>
        <v>0</v>
      </c>
      <c r="M8255" s="75">
        <f>COUNTIF($L$2:L8255,4)</f>
        <v>42</v>
      </c>
      <c r="N8255" s="76" t="str">
        <f t="shared" si="644"/>
        <v>0</v>
      </c>
      <c r="O8255" s="76" t="str">
        <f t="shared" si="640"/>
        <v/>
      </c>
      <c r="P8255" s="75" t="str">
        <f t="shared" si="641"/>
        <v/>
      </c>
      <c r="Q8255" s="77" t="str">
        <f t="shared" si="642"/>
        <v/>
      </c>
      <c r="R8255" s="77" t="str">
        <f t="shared" si="643"/>
        <v/>
      </c>
      <c r="S8255" s="77" t="str">
        <f>IF(O8255="","",IF(OR(VALUE(LEFT(O8255,2))&gt;IF(RIGHT(J8255,1)="M",7,19),AND(OR(LEFT(O8255,2)={"07","19"}),VALUE(RIGHT(O8255,2))&gt;15)),TRUE,FALSE))</f>
        <v/>
      </c>
      <c r="T8255" s="77" t="str">
        <f>IF(O8255="","",IF(OR(VALUE(LEFT(O8255,2))&gt;IF(RIGHT(J8255,1)="M",7,19),AND(OR(LEFT(O8255,2)={"07","19"}),VALUE(RIGHT(O8255,2))&gt;5)),TRUE,FALSE))</f>
        <v/>
      </c>
    </row>
    <row r="8256" spans="12:20" x14ac:dyDescent="0.25">
      <c r="L8256" s="75">
        <f>COUNTIF($B$2:B8256,B8256)</f>
        <v>0</v>
      </c>
      <c r="M8256" s="75">
        <f>COUNTIF($L$2:L8256,4)</f>
        <v>42</v>
      </c>
      <c r="N8256" s="76" t="str">
        <f t="shared" si="644"/>
        <v>0</v>
      </c>
      <c r="O8256" s="76" t="str">
        <f t="shared" si="640"/>
        <v/>
      </c>
      <c r="P8256" s="75" t="str">
        <f t="shared" si="641"/>
        <v/>
      </c>
      <c r="Q8256" s="77" t="str">
        <f t="shared" si="642"/>
        <v/>
      </c>
      <c r="R8256" s="77" t="str">
        <f t="shared" si="643"/>
        <v/>
      </c>
      <c r="S8256" s="77" t="str">
        <f>IF(O8256="","",IF(OR(VALUE(LEFT(O8256,2))&gt;IF(RIGHT(J8256,1)="M",7,19),AND(OR(LEFT(O8256,2)={"07","19"}),VALUE(RIGHT(O8256,2))&gt;15)),TRUE,FALSE))</f>
        <v/>
      </c>
      <c r="T8256" s="77" t="str">
        <f>IF(O8256="","",IF(OR(VALUE(LEFT(O8256,2))&gt;IF(RIGHT(J8256,1)="M",7,19),AND(OR(LEFT(O8256,2)={"07","19"}),VALUE(RIGHT(O8256,2))&gt;5)),TRUE,FALSE))</f>
        <v/>
      </c>
    </row>
    <row r="8257" spans="12:20" x14ac:dyDescent="0.25">
      <c r="L8257" s="75">
        <f>COUNTIF($B$2:B8257,B8257)</f>
        <v>0</v>
      </c>
      <c r="M8257" s="75">
        <f>COUNTIF($L$2:L8257,4)</f>
        <v>42</v>
      </c>
      <c r="N8257" s="76" t="str">
        <f t="shared" si="644"/>
        <v>0</v>
      </c>
      <c r="O8257" s="76" t="str">
        <f t="shared" si="640"/>
        <v/>
      </c>
      <c r="P8257" s="75" t="str">
        <f t="shared" si="641"/>
        <v/>
      </c>
      <c r="Q8257" s="77" t="str">
        <f t="shared" si="642"/>
        <v/>
      </c>
      <c r="R8257" s="77" t="str">
        <f t="shared" si="643"/>
        <v/>
      </c>
      <c r="S8257" s="77" t="str">
        <f>IF(O8257="","",IF(OR(VALUE(LEFT(O8257,2))&gt;IF(RIGHT(J8257,1)="M",7,19),AND(OR(LEFT(O8257,2)={"07","19"}),VALUE(RIGHT(O8257,2))&gt;15)),TRUE,FALSE))</f>
        <v/>
      </c>
      <c r="T8257" s="77" t="str">
        <f>IF(O8257="","",IF(OR(VALUE(LEFT(O8257,2))&gt;IF(RIGHT(J8257,1)="M",7,19),AND(OR(LEFT(O8257,2)={"07","19"}),VALUE(RIGHT(O8257,2))&gt;5)),TRUE,FALSE))</f>
        <v/>
      </c>
    </row>
    <row r="8258" spans="12:20" x14ac:dyDescent="0.25">
      <c r="L8258" s="75">
        <f>COUNTIF($B$2:B8258,B8258)</f>
        <v>0</v>
      </c>
      <c r="M8258" s="75">
        <f>COUNTIF($L$2:L8258,4)</f>
        <v>42</v>
      </c>
      <c r="N8258" s="76" t="str">
        <f t="shared" si="644"/>
        <v>0</v>
      </c>
      <c r="O8258" s="76" t="str">
        <f t="shared" ref="O8258:O8321" si="645">TRIM(SUBSTITUTE(SUBSTITUTE(D8258,"+",""),"_",""))</f>
        <v/>
      </c>
      <c r="P8258" s="75" t="str">
        <f t="shared" ref="P8258:P8321" si="646">TRIM(SUBSTITUTE(SUBSTITUTE(E8258,"+",""),"_",""))</f>
        <v/>
      </c>
      <c r="Q8258" s="77" t="str">
        <f t="shared" ref="Q8258:Q8321" si="647">IFERROR(IF(RIGHT(P8258,2)&lt;RIGHT(O8258,2),IF(P8258&lt;O8258,P8258+2360-O8258,P8258-40-O8258),IF(P8258&lt;O8258,P8258+2400-O8258,P8258-O8258)),"")</f>
        <v/>
      </c>
      <c r="R8258" s="77" t="str">
        <f t="shared" ref="R8258:R8321" si="648">IFERROR(ROUNDDOWN(Q8258/100,0),"")</f>
        <v/>
      </c>
      <c r="S8258" s="77" t="str">
        <f>IF(O8258="","",IF(OR(VALUE(LEFT(O8258,2))&gt;IF(RIGHT(J8258,1)="M",7,19),AND(OR(LEFT(O8258,2)={"07","19"}),VALUE(RIGHT(O8258,2))&gt;15)),TRUE,FALSE))</f>
        <v/>
      </c>
      <c r="T8258" s="77" t="str">
        <f>IF(O8258="","",IF(OR(VALUE(LEFT(O8258,2))&gt;IF(RIGHT(J8258,1)="M",7,19),AND(OR(LEFT(O8258,2)={"07","19"}),VALUE(RIGHT(O8258,2))&gt;5)),TRUE,FALSE))</f>
        <v/>
      </c>
    </row>
    <row r="8259" spans="12:20" x14ac:dyDescent="0.25">
      <c r="L8259" s="75">
        <f>COUNTIF($B$2:B8259,B8259)</f>
        <v>0</v>
      </c>
      <c r="M8259" s="75">
        <f>COUNTIF($L$2:L8259,4)</f>
        <v>42</v>
      </c>
      <c r="N8259" s="76" t="str">
        <f t="shared" ref="N8259:N8322" si="649">A8259&amp;DAY(C8259)</f>
        <v>0</v>
      </c>
      <c r="O8259" s="76" t="str">
        <f t="shared" si="645"/>
        <v/>
      </c>
      <c r="P8259" s="75" t="str">
        <f t="shared" si="646"/>
        <v/>
      </c>
      <c r="Q8259" s="77" t="str">
        <f t="shared" si="647"/>
        <v/>
      </c>
      <c r="R8259" s="77" t="str">
        <f t="shared" si="648"/>
        <v/>
      </c>
      <c r="S8259" s="77" t="str">
        <f>IF(O8259="","",IF(OR(VALUE(LEFT(O8259,2))&gt;IF(RIGHT(J8259,1)="M",7,19),AND(OR(LEFT(O8259,2)={"07","19"}),VALUE(RIGHT(O8259,2))&gt;15)),TRUE,FALSE))</f>
        <v/>
      </c>
      <c r="T8259" s="77" t="str">
        <f>IF(O8259="","",IF(OR(VALUE(LEFT(O8259,2))&gt;IF(RIGHT(J8259,1)="M",7,19),AND(OR(LEFT(O8259,2)={"07","19"}),VALUE(RIGHT(O8259,2))&gt;5)),TRUE,FALSE))</f>
        <v/>
      </c>
    </row>
    <row r="8260" spans="12:20" x14ac:dyDescent="0.25">
      <c r="L8260" s="75">
        <f>COUNTIF($B$2:B8260,B8260)</f>
        <v>0</v>
      </c>
      <c r="M8260" s="75">
        <f>COUNTIF($L$2:L8260,4)</f>
        <v>42</v>
      </c>
      <c r="N8260" s="76" t="str">
        <f t="shared" si="649"/>
        <v>0</v>
      </c>
      <c r="O8260" s="76" t="str">
        <f t="shared" si="645"/>
        <v/>
      </c>
      <c r="P8260" s="75" t="str">
        <f t="shared" si="646"/>
        <v/>
      </c>
      <c r="Q8260" s="77" t="str">
        <f t="shared" si="647"/>
        <v/>
      </c>
      <c r="R8260" s="77" t="str">
        <f t="shared" si="648"/>
        <v/>
      </c>
      <c r="S8260" s="77" t="str">
        <f>IF(O8260="","",IF(OR(VALUE(LEFT(O8260,2))&gt;IF(RIGHT(J8260,1)="M",7,19),AND(OR(LEFT(O8260,2)={"07","19"}),VALUE(RIGHT(O8260,2))&gt;15)),TRUE,FALSE))</f>
        <v/>
      </c>
      <c r="T8260" s="77" t="str">
        <f>IF(O8260="","",IF(OR(VALUE(LEFT(O8260,2))&gt;IF(RIGHT(J8260,1)="M",7,19),AND(OR(LEFT(O8260,2)={"07","19"}),VALUE(RIGHT(O8260,2))&gt;5)),TRUE,FALSE))</f>
        <v/>
      </c>
    </row>
    <row r="8261" spans="12:20" x14ac:dyDescent="0.25">
      <c r="L8261" s="75">
        <f>COUNTIF($B$2:B8261,B8261)</f>
        <v>0</v>
      </c>
      <c r="M8261" s="75">
        <f>COUNTIF($L$2:L8261,4)</f>
        <v>42</v>
      </c>
      <c r="N8261" s="76" t="str">
        <f t="shared" si="649"/>
        <v>0</v>
      </c>
      <c r="O8261" s="76" t="str">
        <f t="shared" si="645"/>
        <v/>
      </c>
      <c r="P8261" s="75" t="str">
        <f t="shared" si="646"/>
        <v/>
      </c>
      <c r="Q8261" s="77" t="str">
        <f t="shared" si="647"/>
        <v/>
      </c>
      <c r="R8261" s="77" t="str">
        <f t="shared" si="648"/>
        <v/>
      </c>
      <c r="S8261" s="77" t="str">
        <f>IF(O8261="","",IF(OR(VALUE(LEFT(O8261,2))&gt;IF(RIGHT(J8261,1)="M",7,19),AND(OR(LEFT(O8261,2)={"07","19"}),VALUE(RIGHT(O8261,2))&gt;15)),TRUE,FALSE))</f>
        <v/>
      </c>
      <c r="T8261" s="77" t="str">
        <f>IF(O8261="","",IF(OR(VALUE(LEFT(O8261,2))&gt;IF(RIGHT(J8261,1)="M",7,19),AND(OR(LEFT(O8261,2)={"07","19"}),VALUE(RIGHT(O8261,2))&gt;5)),TRUE,FALSE))</f>
        <v/>
      </c>
    </row>
    <row r="8262" spans="12:20" x14ac:dyDescent="0.25">
      <c r="L8262" s="75">
        <f>COUNTIF($B$2:B8262,B8262)</f>
        <v>0</v>
      </c>
      <c r="M8262" s="75">
        <f>COUNTIF($L$2:L8262,4)</f>
        <v>42</v>
      </c>
      <c r="N8262" s="76" t="str">
        <f t="shared" si="649"/>
        <v>0</v>
      </c>
      <c r="O8262" s="76" t="str">
        <f t="shared" si="645"/>
        <v/>
      </c>
      <c r="P8262" s="75" t="str">
        <f t="shared" si="646"/>
        <v/>
      </c>
      <c r="Q8262" s="77" t="str">
        <f t="shared" si="647"/>
        <v/>
      </c>
      <c r="R8262" s="77" t="str">
        <f t="shared" si="648"/>
        <v/>
      </c>
      <c r="S8262" s="77" t="str">
        <f>IF(O8262="","",IF(OR(VALUE(LEFT(O8262,2))&gt;IF(RIGHT(J8262,1)="M",7,19),AND(OR(LEFT(O8262,2)={"07","19"}),VALUE(RIGHT(O8262,2))&gt;15)),TRUE,FALSE))</f>
        <v/>
      </c>
      <c r="T8262" s="77" t="str">
        <f>IF(O8262="","",IF(OR(VALUE(LEFT(O8262,2))&gt;IF(RIGHT(J8262,1)="M",7,19),AND(OR(LEFT(O8262,2)={"07","19"}),VALUE(RIGHT(O8262,2))&gt;5)),TRUE,FALSE))</f>
        <v/>
      </c>
    </row>
    <row r="8263" spans="12:20" x14ac:dyDescent="0.25">
      <c r="L8263" s="75">
        <f>COUNTIF($B$2:B8263,B8263)</f>
        <v>0</v>
      </c>
      <c r="M8263" s="75">
        <f>COUNTIF($L$2:L8263,4)</f>
        <v>42</v>
      </c>
      <c r="N8263" s="76" t="str">
        <f t="shared" si="649"/>
        <v>0</v>
      </c>
      <c r="O8263" s="76" t="str">
        <f t="shared" si="645"/>
        <v/>
      </c>
      <c r="P8263" s="75" t="str">
        <f t="shared" si="646"/>
        <v/>
      </c>
      <c r="Q8263" s="77" t="str">
        <f t="shared" si="647"/>
        <v/>
      </c>
      <c r="R8263" s="77" t="str">
        <f t="shared" si="648"/>
        <v/>
      </c>
      <c r="S8263" s="77" t="str">
        <f>IF(O8263="","",IF(OR(VALUE(LEFT(O8263,2))&gt;IF(RIGHT(J8263,1)="M",7,19),AND(OR(LEFT(O8263,2)={"07","19"}),VALUE(RIGHT(O8263,2))&gt;15)),TRUE,FALSE))</f>
        <v/>
      </c>
      <c r="T8263" s="77" t="str">
        <f>IF(O8263="","",IF(OR(VALUE(LEFT(O8263,2))&gt;IF(RIGHT(J8263,1)="M",7,19),AND(OR(LEFT(O8263,2)={"07","19"}),VALUE(RIGHT(O8263,2))&gt;5)),TRUE,FALSE))</f>
        <v/>
      </c>
    </row>
    <row r="8264" spans="12:20" x14ac:dyDescent="0.25">
      <c r="L8264" s="75">
        <f>COUNTIF($B$2:B8264,B8264)</f>
        <v>0</v>
      </c>
      <c r="M8264" s="75">
        <f>COUNTIF($L$2:L8264,4)</f>
        <v>42</v>
      </c>
      <c r="N8264" s="76" t="str">
        <f t="shared" si="649"/>
        <v>0</v>
      </c>
      <c r="O8264" s="76" t="str">
        <f t="shared" si="645"/>
        <v/>
      </c>
      <c r="P8264" s="75" t="str">
        <f t="shared" si="646"/>
        <v/>
      </c>
      <c r="Q8264" s="77" t="str">
        <f t="shared" si="647"/>
        <v/>
      </c>
      <c r="R8264" s="77" t="str">
        <f t="shared" si="648"/>
        <v/>
      </c>
      <c r="S8264" s="77" t="str">
        <f>IF(O8264="","",IF(OR(VALUE(LEFT(O8264,2))&gt;IF(RIGHT(J8264,1)="M",7,19),AND(OR(LEFT(O8264,2)={"07","19"}),VALUE(RIGHT(O8264,2))&gt;15)),TRUE,FALSE))</f>
        <v/>
      </c>
      <c r="T8264" s="77" t="str">
        <f>IF(O8264="","",IF(OR(VALUE(LEFT(O8264,2))&gt;IF(RIGHT(J8264,1)="M",7,19),AND(OR(LEFT(O8264,2)={"07","19"}),VALUE(RIGHT(O8264,2))&gt;5)),TRUE,FALSE))</f>
        <v/>
      </c>
    </row>
    <row r="8265" spans="12:20" x14ac:dyDescent="0.25">
      <c r="L8265" s="75">
        <f>COUNTIF($B$2:B8265,B8265)</f>
        <v>0</v>
      </c>
      <c r="M8265" s="75">
        <f>COUNTIF($L$2:L8265,4)</f>
        <v>42</v>
      </c>
      <c r="N8265" s="76" t="str">
        <f t="shared" si="649"/>
        <v>0</v>
      </c>
      <c r="O8265" s="76" t="str">
        <f t="shared" si="645"/>
        <v/>
      </c>
      <c r="P8265" s="75" t="str">
        <f t="shared" si="646"/>
        <v/>
      </c>
      <c r="Q8265" s="77" t="str">
        <f t="shared" si="647"/>
        <v/>
      </c>
      <c r="R8265" s="77" t="str">
        <f t="shared" si="648"/>
        <v/>
      </c>
      <c r="S8265" s="77" t="str">
        <f>IF(O8265="","",IF(OR(VALUE(LEFT(O8265,2))&gt;IF(RIGHT(J8265,1)="M",7,19),AND(OR(LEFT(O8265,2)={"07","19"}),VALUE(RIGHT(O8265,2))&gt;15)),TRUE,FALSE))</f>
        <v/>
      </c>
      <c r="T8265" s="77" t="str">
        <f>IF(O8265="","",IF(OR(VALUE(LEFT(O8265,2))&gt;IF(RIGHT(J8265,1)="M",7,19),AND(OR(LEFT(O8265,2)={"07","19"}),VALUE(RIGHT(O8265,2))&gt;5)),TRUE,FALSE))</f>
        <v/>
      </c>
    </row>
    <row r="8266" spans="12:20" x14ac:dyDescent="0.25">
      <c r="L8266" s="75">
        <f>COUNTIF($B$2:B8266,B8266)</f>
        <v>0</v>
      </c>
      <c r="M8266" s="75">
        <f>COUNTIF($L$2:L8266,4)</f>
        <v>42</v>
      </c>
      <c r="N8266" s="76" t="str">
        <f t="shared" si="649"/>
        <v>0</v>
      </c>
      <c r="O8266" s="76" t="str">
        <f t="shared" si="645"/>
        <v/>
      </c>
      <c r="P8266" s="75" t="str">
        <f t="shared" si="646"/>
        <v/>
      </c>
      <c r="Q8266" s="77" t="str">
        <f t="shared" si="647"/>
        <v/>
      </c>
      <c r="R8266" s="77" t="str">
        <f t="shared" si="648"/>
        <v/>
      </c>
      <c r="S8266" s="77" t="str">
        <f>IF(O8266="","",IF(OR(VALUE(LEFT(O8266,2))&gt;IF(RIGHT(J8266,1)="M",7,19),AND(OR(LEFT(O8266,2)={"07","19"}),VALUE(RIGHT(O8266,2))&gt;15)),TRUE,FALSE))</f>
        <v/>
      </c>
      <c r="T8266" s="77" t="str">
        <f>IF(O8266="","",IF(OR(VALUE(LEFT(O8266,2))&gt;IF(RIGHT(J8266,1)="M",7,19),AND(OR(LEFT(O8266,2)={"07","19"}),VALUE(RIGHT(O8266,2))&gt;5)),TRUE,FALSE))</f>
        <v/>
      </c>
    </row>
    <row r="8267" spans="12:20" x14ac:dyDescent="0.25">
      <c r="L8267" s="75">
        <f>COUNTIF($B$2:B8267,B8267)</f>
        <v>0</v>
      </c>
      <c r="M8267" s="75">
        <f>COUNTIF($L$2:L8267,4)</f>
        <v>42</v>
      </c>
      <c r="N8267" s="76" t="str">
        <f t="shared" si="649"/>
        <v>0</v>
      </c>
      <c r="O8267" s="76" t="str">
        <f t="shared" si="645"/>
        <v/>
      </c>
      <c r="P8267" s="75" t="str">
        <f t="shared" si="646"/>
        <v/>
      </c>
      <c r="Q8267" s="77" t="str">
        <f t="shared" si="647"/>
        <v/>
      </c>
      <c r="R8267" s="77" t="str">
        <f t="shared" si="648"/>
        <v/>
      </c>
      <c r="S8267" s="77" t="str">
        <f>IF(O8267="","",IF(OR(VALUE(LEFT(O8267,2))&gt;IF(RIGHT(J8267,1)="M",7,19),AND(OR(LEFT(O8267,2)={"07","19"}),VALUE(RIGHT(O8267,2))&gt;15)),TRUE,FALSE))</f>
        <v/>
      </c>
      <c r="T8267" s="77" t="str">
        <f>IF(O8267="","",IF(OR(VALUE(LEFT(O8267,2))&gt;IF(RIGHT(J8267,1)="M",7,19),AND(OR(LEFT(O8267,2)={"07","19"}),VALUE(RIGHT(O8267,2))&gt;5)),TRUE,FALSE))</f>
        <v/>
      </c>
    </row>
    <row r="8268" spans="12:20" x14ac:dyDescent="0.25">
      <c r="L8268" s="75">
        <f>COUNTIF($B$2:B8268,B8268)</f>
        <v>0</v>
      </c>
      <c r="M8268" s="75">
        <f>COUNTIF($L$2:L8268,4)</f>
        <v>42</v>
      </c>
      <c r="N8268" s="76" t="str">
        <f t="shared" si="649"/>
        <v>0</v>
      </c>
      <c r="O8268" s="76" t="str">
        <f t="shared" si="645"/>
        <v/>
      </c>
      <c r="P8268" s="75" t="str">
        <f t="shared" si="646"/>
        <v/>
      </c>
      <c r="Q8268" s="77" t="str">
        <f t="shared" si="647"/>
        <v/>
      </c>
      <c r="R8268" s="77" t="str">
        <f t="shared" si="648"/>
        <v/>
      </c>
      <c r="S8268" s="77" t="str">
        <f>IF(O8268="","",IF(OR(VALUE(LEFT(O8268,2))&gt;IF(RIGHT(J8268,1)="M",7,19),AND(OR(LEFT(O8268,2)={"07","19"}),VALUE(RIGHT(O8268,2))&gt;15)),TRUE,FALSE))</f>
        <v/>
      </c>
      <c r="T8268" s="77" t="str">
        <f>IF(O8268="","",IF(OR(VALUE(LEFT(O8268,2))&gt;IF(RIGHT(J8268,1)="M",7,19),AND(OR(LEFT(O8268,2)={"07","19"}),VALUE(RIGHT(O8268,2))&gt;5)),TRUE,FALSE))</f>
        <v/>
      </c>
    </row>
    <row r="8269" spans="12:20" x14ac:dyDescent="0.25">
      <c r="L8269" s="75">
        <f>COUNTIF($B$2:B8269,B8269)</f>
        <v>0</v>
      </c>
      <c r="M8269" s="75">
        <f>COUNTIF($L$2:L8269,4)</f>
        <v>42</v>
      </c>
      <c r="N8269" s="76" t="str">
        <f t="shared" si="649"/>
        <v>0</v>
      </c>
      <c r="O8269" s="76" t="str">
        <f t="shared" si="645"/>
        <v/>
      </c>
      <c r="P8269" s="75" t="str">
        <f t="shared" si="646"/>
        <v/>
      </c>
      <c r="Q8269" s="77" t="str">
        <f t="shared" si="647"/>
        <v/>
      </c>
      <c r="R8269" s="77" t="str">
        <f t="shared" si="648"/>
        <v/>
      </c>
      <c r="S8269" s="77" t="str">
        <f>IF(O8269="","",IF(OR(VALUE(LEFT(O8269,2))&gt;IF(RIGHT(J8269,1)="M",7,19),AND(OR(LEFT(O8269,2)={"07","19"}),VALUE(RIGHT(O8269,2))&gt;15)),TRUE,FALSE))</f>
        <v/>
      </c>
      <c r="T8269" s="77" t="str">
        <f>IF(O8269="","",IF(OR(VALUE(LEFT(O8269,2))&gt;IF(RIGHT(J8269,1)="M",7,19),AND(OR(LEFT(O8269,2)={"07","19"}),VALUE(RIGHT(O8269,2))&gt;5)),TRUE,FALSE))</f>
        <v/>
      </c>
    </row>
    <row r="8270" spans="12:20" x14ac:dyDescent="0.25">
      <c r="L8270" s="75">
        <f>COUNTIF($B$2:B8270,B8270)</f>
        <v>0</v>
      </c>
      <c r="M8270" s="75">
        <f>COUNTIF($L$2:L8270,4)</f>
        <v>42</v>
      </c>
      <c r="N8270" s="76" t="str">
        <f t="shared" si="649"/>
        <v>0</v>
      </c>
      <c r="O8270" s="76" t="str">
        <f t="shared" si="645"/>
        <v/>
      </c>
      <c r="P8270" s="75" t="str">
        <f t="shared" si="646"/>
        <v/>
      </c>
      <c r="Q8270" s="77" t="str">
        <f t="shared" si="647"/>
        <v/>
      </c>
      <c r="R8270" s="77" t="str">
        <f t="shared" si="648"/>
        <v/>
      </c>
      <c r="S8270" s="77" t="str">
        <f>IF(O8270="","",IF(OR(VALUE(LEFT(O8270,2))&gt;IF(RIGHT(J8270,1)="M",7,19),AND(OR(LEFT(O8270,2)={"07","19"}),VALUE(RIGHT(O8270,2))&gt;15)),TRUE,FALSE))</f>
        <v/>
      </c>
      <c r="T8270" s="77" t="str">
        <f>IF(O8270="","",IF(OR(VALUE(LEFT(O8270,2))&gt;IF(RIGHT(J8270,1)="M",7,19),AND(OR(LEFT(O8270,2)={"07","19"}),VALUE(RIGHT(O8270,2))&gt;5)),TRUE,FALSE))</f>
        <v/>
      </c>
    </row>
    <row r="8271" spans="12:20" x14ac:dyDescent="0.25">
      <c r="L8271" s="75">
        <f>COUNTIF($B$2:B8271,B8271)</f>
        <v>0</v>
      </c>
      <c r="M8271" s="75">
        <f>COUNTIF($L$2:L8271,4)</f>
        <v>42</v>
      </c>
      <c r="N8271" s="76" t="str">
        <f t="shared" si="649"/>
        <v>0</v>
      </c>
      <c r="O8271" s="76" t="str">
        <f t="shared" si="645"/>
        <v/>
      </c>
      <c r="P8271" s="75" t="str">
        <f t="shared" si="646"/>
        <v/>
      </c>
      <c r="Q8271" s="77" t="str">
        <f t="shared" si="647"/>
        <v/>
      </c>
      <c r="R8271" s="77" t="str">
        <f t="shared" si="648"/>
        <v/>
      </c>
      <c r="S8271" s="77" t="str">
        <f>IF(O8271="","",IF(OR(VALUE(LEFT(O8271,2))&gt;IF(RIGHT(J8271,1)="M",7,19),AND(OR(LEFT(O8271,2)={"07","19"}),VALUE(RIGHT(O8271,2))&gt;15)),TRUE,FALSE))</f>
        <v/>
      </c>
      <c r="T8271" s="77" t="str">
        <f>IF(O8271="","",IF(OR(VALUE(LEFT(O8271,2))&gt;IF(RIGHT(J8271,1)="M",7,19),AND(OR(LEFT(O8271,2)={"07","19"}),VALUE(RIGHT(O8271,2))&gt;5)),TRUE,FALSE))</f>
        <v/>
      </c>
    </row>
    <row r="8272" spans="12:20" x14ac:dyDescent="0.25">
      <c r="L8272" s="75">
        <f>COUNTIF($B$2:B8272,B8272)</f>
        <v>0</v>
      </c>
      <c r="M8272" s="75">
        <f>COUNTIF($L$2:L8272,4)</f>
        <v>42</v>
      </c>
      <c r="N8272" s="76" t="str">
        <f t="shared" si="649"/>
        <v>0</v>
      </c>
      <c r="O8272" s="76" t="str">
        <f t="shared" si="645"/>
        <v/>
      </c>
      <c r="P8272" s="75" t="str">
        <f t="shared" si="646"/>
        <v/>
      </c>
      <c r="Q8272" s="77" t="str">
        <f t="shared" si="647"/>
        <v/>
      </c>
      <c r="R8272" s="77" t="str">
        <f t="shared" si="648"/>
        <v/>
      </c>
      <c r="S8272" s="77" t="str">
        <f>IF(O8272="","",IF(OR(VALUE(LEFT(O8272,2))&gt;IF(RIGHT(J8272,1)="M",7,19),AND(OR(LEFT(O8272,2)={"07","19"}),VALUE(RIGHT(O8272,2))&gt;15)),TRUE,FALSE))</f>
        <v/>
      </c>
      <c r="T8272" s="77" t="str">
        <f>IF(O8272="","",IF(OR(VALUE(LEFT(O8272,2))&gt;IF(RIGHT(J8272,1)="M",7,19),AND(OR(LEFT(O8272,2)={"07","19"}),VALUE(RIGHT(O8272,2))&gt;5)),TRUE,FALSE))</f>
        <v/>
      </c>
    </row>
    <row r="8273" spans="12:20" x14ac:dyDescent="0.25">
      <c r="L8273" s="75">
        <f>COUNTIF($B$2:B8273,B8273)</f>
        <v>0</v>
      </c>
      <c r="M8273" s="75">
        <f>COUNTIF($L$2:L8273,4)</f>
        <v>42</v>
      </c>
      <c r="N8273" s="76" t="str">
        <f t="shared" si="649"/>
        <v>0</v>
      </c>
      <c r="O8273" s="76" t="str">
        <f t="shared" si="645"/>
        <v/>
      </c>
      <c r="P8273" s="75" t="str">
        <f t="shared" si="646"/>
        <v/>
      </c>
      <c r="Q8273" s="77" t="str">
        <f t="shared" si="647"/>
        <v/>
      </c>
      <c r="R8273" s="77" t="str">
        <f t="shared" si="648"/>
        <v/>
      </c>
      <c r="S8273" s="77" t="str">
        <f>IF(O8273="","",IF(OR(VALUE(LEFT(O8273,2))&gt;IF(RIGHT(J8273,1)="M",7,19),AND(OR(LEFT(O8273,2)={"07","19"}),VALUE(RIGHT(O8273,2))&gt;15)),TRUE,FALSE))</f>
        <v/>
      </c>
      <c r="T8273" s="77" t="str">
        <f>IF(O8273="","",IF(OR(VALUE(LEFT(O8273,2))&gt;IF(RIGHT(J8273,1)="M",7,19),AND(OR(LEFT(O8273,2)={"07","19"}),VALUE(RIGHT(O8273,2))&gt;5)),TRUE,FALSE))</f>
        <v/>
      </c>
    </row>
    <row r="8274" spans="12:20" x14ac:dyDescent="0.25">
      <c r="L8274" s="75">
        <f>COUNTIF($B$2:B8274,B8274)</f>
        <v>0</v>
      </c>
      <c r="M8274" s="75">
        <f>COUNTIF($L$2:L8274,4)</f>
        <v>42</v>
      </c>
      <c r="N8274" s="76" t="str">
        <f t="shared" si="649"/>
        <v>0</v>
      </c>
      <c r="O8274" s="76" t="str">
        <f t="shared" si="645"/>
        <v/>
      </c>
      <c r="P8274" s="75" t="str">
        <f t="shared" si="646"/>
        <v/>
      </c>
      <c r="Q8274" s="77" t="str">
        <f t="shared" si="647"/>
        <v/>
      </c>
      <c r="R8274" s="77" t="str">
        <f t="shared" si="648"/>
        <v/>
      </c>
      <c r="S8274" s="77" t="str">
        <f>IF(O8274="","",IF(OR(VALUE(LEFT(O8274,2))&gt;IF(RIGHT(J8274,1)="M",7,19),AND(OR(LEFT(O8274,2)={"07","19"}),VALUE(RIGHT(O8274,2))&gt;15)),TRUE,FALSE))</f>
        <v/>
      </c>
      <c r="T8274" s="77" t="str">
        <f>IF(O8274="","",IF(OR(VALUE(LEFT(O8274,2))&gt;IF(RIGHT(J8274,1)="M",7,19),AND(OR(LEFT(O8274,2)={"07","19"}),VALUE(RIGHT(O8274,2))&gt;5)),TRUE,FALSE))</f>
        <v/>
      </c>
    </row>
    <row r="8275" spans="12:20" x14ac:dyDescent="0.25">
      <c r="L8275" s="75">
        <f>COUNTIF($B$2:B8275,B8275)</f>
        <v>0</v>
      </c>
      <c r="M8275" s="75">
        <f>COUNTIF($L$2:L8275,4)</f>
        <v>42</v>
      </c>
      <c r="N8275" s="76" t="str">
        <f t="shared" si="649"/>
        <v>0</v>
      </c>
      <c r="O8275" s="76" t="str">
        <f t="shared" si="645"/>
        <v/>
      </c>
      <c r="P8275" s="75" t="str">
        <f t="shared" si="646"/>
        <v/>
      </c>
      <c r="Q8275" s="77" t="str">
        <f t="shared" si="647"/>
        <v/>
      </c>
      <c r="R8275" s="77" t="str">
        <f t="shared" si="648"/>
        <v/>
      </c>
      <c r="S8275" s="77" t="str">
        <f>IF(O8275="","",IF(OR(VALUE(LEFT(O8275,2))&gt;IF(RIGHT(J8275,1)="M",7,19),AND(OR(LEFT(O8275,2)={"07","19"}),VALUE(RIGHT(O8275,2))&gt;15)),TRUE,FALSE))</f>
        <v/>
      </c>
      <c r="T8275" s="77" t="str">
        <f>IF(O8275="","",IF(OR(VALUE(LEFT(O8275,2))&gt;IF(RIGHT(J8275,1)="M",7,19),AND(OR(LEFT(O8275,2)={"07","19"}),VALUE(RIGHT(O8275,2))&gt;5)),TRUE,FALSE))</f>
        <v/>
      </c>
    </row>
    <row r="8276" spans="12:20" x14ac:dyDescent="0.25">
      <c r="L8276" s="75">
        <f>COUNTIF($B$2:B8276,B8276)</f>
        <v>0</v>
      </c>
      <c r="M8276" s="75">
        <f>COUNTIF($L$2:L8276,4)</f>
        <v>42</v>
      </c>
      <c r="N8276" s="76" t="str">
        <f t="shared" si="649"/>
        <v>0</v>
      </c>
      <c r="O8276" s="76" t="str">
        <f t="shared" si="645"/>
        <v/>
      </c>
      <c r="P8276" s="75" t="str">
        <f t="shared" si="646"/>
        <v/>
      </c>
      <c r="Q8276" s="77" t="str">
        <f t="shared" si="647"/>
        <v/>
      </c>
      <c r="R8276" s="77" t="str">
        <f t="shared" si="648"/>
        <v/>
      </c>
      <c r="S8276" s="77" t="str">
        <f>IF(O8276="","",IF(OR(VALUE(LEFT(O8276,2))&gt;IF(RIGHT(J8276,1)="M",7,19),AND(OR(LEFT(O8276,2)={"07","19"}),VALUE(RIGHT(O8276,2))&gt;15)),TRUE,FALSE))</f>
        <v/>
      </c>
      <c r="T8276" s="77" t="str">
        <f>IF(O8276="","",IF(OR(VALUE(LEFT(O8276,2))&gt;IF(RIGHT(J8276,1)="M",7,19),AND(OR(LEFT(O8276,2)={"07","19"}),VALUE(RIGHT(O8276,2))&gt;5)),TRUE,FALSE))</f>
        <v/>
      </c>
    </row>
    <row r="8277" spans="12:20" x14ac:dyDescent="0.25">
      <c r="L8277" s="75">
        <f>COUNTIF($B$2:B8277,B8277)</f>
        <v>0</v>
      </c>
      <c r="M8277" s="75">
        <f>COUNTIF($L$2:L8277,4)</f>
        <v>42</v>
      </c>
      <c r="N8277" s="76" t="str">
        <f t="shared" si="649"/>
        <v>0</v>
      </c>
      <c r="O8277" s="76" t="str">
        <f t="shared" si="645"/>
        <v/>
      </c>
      <c r="P8277" s="75" t="str">
        <f t="shared" si="646"/>
        <v/>
      </c>
      <c r="Q8277" s="77" t="str">
        <f t="shared" si="647"/>
        <v/>
      </c>
      <c r="R8277" s="77" t="str">
        <f t="shared" si="648"/>
        <v/>
      </c>
      <c r="S8277" s="77" t="str">
        <f>IF(O8277="","",IF(OR(VALUE(LEFT(O8277,2))&gt;IF(RIGHT(J8277,1)="M",7,19),AND(OR(LEFT(O8277,2)={"07","19"}),VALUE(RIGHT(O8277,2))&gt;15)),TRUE,FALSE))</f>
        <v/>
      </c>
      <c r="T8277" s="77" t="str">
        <f>IF(O8277="","",IF(OR(VALUE(LEFT(O8277,2))&gt;IF(RIGHT(J8277,1)="M",7,19),AND(OR(LEFT(O8277,2)={"07","19"}),VALUE(RIGHT(O8277,2))&gt;5)),TRUE,FALSE))</f>
        <v/>
      </c>
    </row>
    <row r="8278" spans="12:20" x14ac:dyDescent="0.25">
      <c r="L8278" s="75">
        <f>COUNTIF($B$2:B8278,B8278)</f>
        <v>0</v>
      </c>
      <c r="M8278" s="75">
        <f>COUNTIF($L$2:L8278,4)</f>
        <v>42</v>
      </c>
      <c r="N8278" s="76" t="str">
        <f t="shared" si="649"/>
        <v>0</v>
      </c>
      <c r="O8278" s="76" t="str">
        <f t="shared" si="645"/>
        <v/>
      </c>
      <c r="P8278" s="75" t="str">
        <f t="shared" si="646"/>
        <v/>
      </c>
      <c r="Q8278" s="77" t="str">
        <f t="shared" si="647"/>
        <v/>
      </c>
      <c r="R8278" s="77" t="str">
        <f t="shared" si="648"/>
        <v/>
      </c>
      <c r="S8278" s="77" t="str">
        <f>IF(O8278="","",IF(OR(VALUE(LEFT(O8278,2))&gt;IF(RIGHT(J8278,1)="M",7,19),AND(OR(LEFT(O8278,2)={"07","19"}),VALUE(RIGHT(O8278,2))&gt;15)),TRUE,FALSE))</f>
        <v/>
      </c>
      <c r="T8278" s="77" t="str">
        <f>IF(O8278="","",IF(OR(VALUE(LEFT(O8278,2))&gt;IF(RIGHT(J8278,1)="M",7,19),AND(OR(LEFT(O8278,2)={"07","19"}),VALUE(RIGHT(O8278,2))&gt;5)),TRUE,FALSE))</f>
        <v/>
      </c>
    </row>
    <row r="8279" spans="12:20" x14ac:dyDescent="0.25">
      <c r="L8279" s="75">
        <f>COUNTIF($B$2:B8279,B8279)</f>
        <v>0</v>
      </c>
      <c r="M8279" s="75">
        <f>COUNTIF($L$2:L8279,4)</f>
        <v>42</v>
      </c>
      <c r="N8279" s="76" t="str">
        <f t="shared" si="649"/>
        <v>0</v>
      </c>
      <c r="O8279" s="76" t="str">
        <f t="shared" si="645"/>
        <v/>
      </c>
      <c r="P8279" s="75" t="str">
        <f t="shared" si="646"/>
        <v/>
      </c>
      <c r="Q8279" s="77" t="str">
        <f t="shared" si="647"/>
        <v/>
      </c>
      <c r="R8279" s="77" t="str">
        <f t="shared" si="648"/>
        <v/>
      </c>
      <c r="S8279" s="77" t="str">
        <f>IF(O8279="","",IF(OR(VALUE(LEFT(O8279,2))&gt;IF(RIGHT(J8279,1)="M",7,19),AND(OR(LEFT(O8279,2)={"07","19"}),VALUE(RIGHT(O8279,2))&gt;15)),TRUE,FALSE))</f>
        <v/>
      </c>
      <c r="T8279" s="77" t="str">
        <f>IF(O8279="","",IF(OR(VALUE(LEFT(O8279,2))&gt;IF(RIGHT(J8279,1)="M",7,19),AND(OR(LEFT(O8279,2)={"07","19"}),VALUE(RIGHT(O8279,2))&gt;5)),TRUE,FALSE))</f>
        <v/>
      </c>
    </row>
    <row r="8280" spans="12:20" x14ac:dyDescent="0.25">
      <c r="L8280" s="75">
        <f>COUNTIF($B$2:B8280,B8280)</f>
        <v>0</v>
      </c>
      <c r="M8280" s="75">
        <f>COUNTIF($L$2:L8280,4)</f>
        <v>42</v>
      </c>
      <c r="N8280" s="76" t="str">
        <f t="shared" si="649"/>
        <v>0</v>
      </c>
      <c r="O8280" s="76" t="str">
        <f t="shared" si="645"/>
        <v/>
      </c>
      <c r="P8280" s="75" t="str">
        <f t="shared" si="646"/>
        <v/>
      </c>
      <c r="Q8280" s="77" t="str">
        <f t="shared" si="647"/>
        <v/>
      </c>
      <c r="R8280" s="77" t="str">
        <f t="shared" si="648"/>
        <v/>
      </c>
      <c r="S8280" s="77" t="str">
        <f>IF(O8280="","",IF(OR(VALUE(LEFT(O8280,2))&gt;IF(RIGHT(J8280,1)="M",7,19),AND(OR(LEFT(O8280,2)={"07","19"}),VALUE(RIGHT(O8280,2))&gt;15)),TRUE,FALSE))</f>
        <v/>
      </c>
      <c r="T8280" s="77" t="str">
        <f>IF(O8280="","",IF(OR(VALUE(LEFT(O8280,2))&gt;IF(RIGHT(J8280,1)="M",7,19),AND(OR(LEFT(O8280,2)={"07","19"}),VALUE(RIGHT(O8280,2))&gt;5)),TRUE,FALSE))</f>
        <v/>
      </c>
    </row>
    <row r="8281" spans="12:20" x14ac:dyDescent="0.25">
      <c r="L8281" s="75">
        <f>COUNTIF($B$2:B8281,B8281)</f>
        <v>0</v>
      </c>
      <c r="M8281" s="75">
        <f>COUNTIF($L$2:L8281,4)</f>
        <v>42</v>
      </c>
      <c r="N8281" s="76" t="str">
        <f t="shared" si="649"/>
        <v>0</v>
      </c>
      <c r="O8281" s="76" t="str">
        <f t="shared" si="645"/>
        <v/>
      </c>
      <c r="P8281" s="75" t="str">
        <f t="shared" si="646"/>
        <v/>
      </c>
      <c r="Q8281" s="77" t="str">
        <f t="shared" si="647"/>
        <v/>
      </c>
      <c r="R8281" s="77" t="str">
        <f t="shared" si="648"/>
        <v/>
      </c>
      <c r="S8281" s="77" t="str">
        <f>IF(O8281="","",IF(OR(VALUE(LEFT(O8281,2))&gt;IF(RIGHT(J8281,1)="M",7,19),AND(OR(LEFT(O8281,2)={"07","19"}),VALUE(RIGHT(O8281,2))&gt;15)),TRUE,FALSE))</f>
        <v/>
      </c>
      <c r="T8281" s="77" t="str">
        <f>IF(O8281="","",IF(OR(VALUE(LEFT(O8281,2))&gt;IF(RIGHT(J8281,1)="M",7,19),AND(OR(LEFT(O8281,2)={"07","19"}),VALUE(RIGHT(O8281,2))&gt;5)),TRUE,FALSE))</f>
        <v/>
      </c>
    </row>
    <row r="8282" spans="12:20" x14ac:dyDescent="0.25">
      <c r="L8282" s="75">
        <f>COUNTIF($B$2:B8282,B8282)</f>
        <v>0</v>
      </c>
      <c r="M8282" s="75">
        <f>COUNTIF($L$2:L8282,4)</f>
        <v>42</v>
      </c>
      <c r="N8282" s="76" t="str">
        <f t="shared" si="649"/>
        <v>0</v>
      </c>
      <c r="O8282" s="76" t="str">
        <f t="shared" si="645"/>
        <v/>
      </c>
      <c r="P8282" s="75" t="str">
        <f t="shared" si="646"/>
        <v/>
      </c>
      <c r="Q8282" s="77" t="str">
        <f t="shared" si="647"/>
        <v/>
      </c>
      <c r="R8282" s="77" t="str">
        <f t="shared" si="648"/>
        <v/>
      </c>
      <c r="S8282" s="77" t="str">
        <f>IF(O8282="","",IF(OR(VALUE(LEFT(O8282,2))&gt;IF(RIGHT(J8282,1)="M",7,19),AND(OR(LEFT(O8282,2)={"07","19"}),VALUE(RIGHT(O8282,2))&gt;15)),TRUE,FALSE))</f>
        <v/>
      </c>
      <c r="T8282" s="77" t="str">
        <f>IF(O8282="","",IF(OR(VALUE(LEFT(O8282,2))&gt;IF(RIGHT(J8282,1)="M",7,19),AND(OR(LEFT(O8282,2)={"07","19"}),VALUE(RIGHT(O8282,2))&gt;5)),TRUE,FALSE))</f>
        <v/>
      </c>
    </row>
    <row r="8283" spans="12:20" x14ac:dyDescent="0.25">
      <c r="L8283" s="75">
        <f>COUNTIF($B$2:B8283,B8283)</f>
        <v>0</v>
      </c>
      <c r="M8283" s="75">
        <f>COUNTIF($L$2:L8283,4)</f>
        <v>42</v>
      </c>
      <c r="N8283" s="76" t="str">
        <f t="shared" si="649"/>
        <v>0</v>
      </c>
      <c r="O8283" s="76" t="str">
        <f t="shared" si="645"/>
        <v/>
      </c>
      <c r="P8283" s="75" t="str">
        <f t="shared" si="646"/>
        <v/>
      </c>
      <c r="Q8283" s="77" t="str">
        <f t="shared" si="647"/>
        <v/>
      </c>
      <c r="R8283" s="77" t="str">
        <f t="shared" si="648"/>
        <v/>
      </c>
      <c r="S8283" s="77" t="str">
        <f>IF(O8283="","",IF(OR(VALUE(LEFT(O8283,2))&gt;IF(RIGHT(J8283,1)="M",7,19),AND(OR(LEFT(O8283,2)={"07","19"}),VALUE(RIGHT(O8283,2))&gt;15)),TRUE,FALSE))</f>
        <v/>
      </c>
      <c r="T8283" s="77" t="str">
        <f>IF(O8283="","",IF(OR(VALUE(LEFT(O8283,2))&gt;IF(RIGHT(J8283,1)="M",7,19),AND(OR(LEFT(O8283,2)={"07","19"}),VALUE(RIGHT(O8283,2))&gt;5)),TRUE,FALSE))</f>
        <v/>
      </c>
    </row>
    <row r="8284" spans="12:20" x14ac:dyDescent="0.25">
      <c r="L8284" s="75">
        <f>COUNTIF($B$2:B8284,B8284)</f>
        <v>0</v>
      </c>
      <c r="M8284" s="75">
        <f>COUNTIF($L$2:L8284,4)</f>
        <v>42</v>
      </c>
      <c r="N8284" s="76" t="str">
        <f t="shared" si="649"/>
        <v>0</v>
      </c>
      <c r="O8284" s="76" t="str">
        <f t="shared" si="645"/>
        <v/>
      </c>
      <c r="P8284" s="75" t="str">
        <f t="shared" si="646"/>
        <v/>
      </c>
      <c r="Q8284" s="77" t="str">
        <f t="shared" si="647"/>
        <v/>
      </c>
      <c r="R8284" s="77" t="str">
        <f t="shared" si="648"/>
        <v/>
      </c>
      <c r="S8284" s="77" t="str">
        <f>IF(O8284="","",IF(OR(VALUE(LEFT(O8284,2))&gt;IF(RIGHT(J8284,1)="M",7,19),AND(OR(LEFT(O8284,2)={"07","19"}),VALUE(RIGHT(O8284,2))&gt;15)),TRUE,FALSE))</f>
        <v/>
      </c>
      <c r="T8284" s="77" t="str">
        <f>IF(O8284="","",IF(OR(VALUE(LEFT(O8284,2))&gt;IF(RIGHT(J8284,1)="M",7,19),AND(OR(LEFT(O8284,2)={"07","19"}),VALUE(RIGHT(O8284,2))&gt;5)),TRUE,FALSE))</f>
        <v/>
      </c>
    </row>
    <row r="8285" spans="12:20" x14ac:dyDescent="0.25">
      <c r="L8285" s="75">
        <f>COUNTIF($B$2:B8285,B8285)</f>
        <v>0</v>
      </c>
      <c r="M8285" s="75">
        <f>COUNTIF($L$2:L8285,4)</f>
        <v>42</v>
      </c>
      <c r="N8285" s="76" t="str">
        <f t="shared" si="649"/>
        <v>0</v>
      </c>
      <c r="O8285" s="76" t="str">
        <f t="shared" si="645"/>
        <v/>
      </c>
      <c r="P8285" s="75" t="str">
        <f t="shared" si="646"/>
        <v/>
      </c>
      <c r="Q8285" s="77" t="str">
        <f t="shared" si="647"/>
        <v/>
      </c>
      <c r="R8285" s="77" t="str">
        <f t="shared" si="648"/>
        <v/>
      </c>
      <c r="S8285" s="77" t="str">
        <f>IF(O8285="","",IF(OR(VALUE(LEFT(O8285,2))&gt;IF(RIGHT(J8285,1)="M",7,19),AND(OR(LEFT(O8285,2)={"07","19"}),VALUE(RIGHT(O8285,2))&gt;15)),TRUE,FALSE))</f>
        <v/>
      </c>
      <c r="T8285" s="77" t="str">
        <f>IF(O8285="","",IF(OR(VALUE(LEFT(O8285,2))&gt;IF(RIGHT(J8285,1)="M",7,19),AND(OR(LEFT(O8285,2)={"07","19"}),VALUE(RIGHT(O8285,2))&gt;5)),TRUE,FALSE))</f>
        <v/>
      </c>
    </row>
    <row r="8286" spans="12:20" x14ac:dyDescent="0.25">
      <c r="L8286" s="75">
        <f>COUNTIF($B$2:B8286,B8286)</f>
        <v>0</v>
      </c>
      <c r="M8286" s="75">
        <f>COUNTIF($L$2:L8286,4)</f>
        <v>42</v>
      </c>
      <c r="N8286" s="76" t="str">
        <f t="shared" si="649"/>
        <v>0</v>
      </c>
      <c r="O8286" s="76" t="str">
        <f t="shared" si="645"/>
        <v/>
      </c>
      <c r="P8286" s="75" t="str">
        <f t="shared" si="646"/>
        <v/>
      </c>
      <c r="Q8286" s="77" t="str">
        <f t="shared" si="647"/>
        <v/>
      </c>
      <c r="R8286" s="77" t="str">
        <f t="shared" si="648"/>
        <v/>
      </c>
      <c r="S8286" s="77" t="str">
        <f>IF(O8286="","",IF(OR(VALUE(LEFT(O8286,2))&gt;IF(RIGHT(J8286,1)="M",7,19),AND(OR(LEFT(O8286,2)={"07","19"}),VALUE(RIGHT(O8286,2))&gt;15)),TRUE,FALSE))</f>
        <v/>
      </c>
      <c r="T8286" s="77" t="str">
        <f>IF(O8286="","",IF(OR(VALUE(LEFT(O8286,2))&gt;IF(RIGHT(J8286,1)="M",7,19),AND(OR(LEFT(O8286,2)={"07","19"}),VALUE(RIGHT(O8286,2))&gt;5)),TRUE,FALSE))</f>
        <v/>
      </c>
    </row>
    <row r="8287" spans="12:20" x14ac:dyDescent="0.25">
      <c r="L8287" s="75">
        <f>COUNTIF($B$2:B8287,B8287)</f>
        <v>0</v>
      </c>
      <c r="M8287" s="75">
        <f>COUNTIF($L$2:L8287,4)</f>
        <v>42</v>
      </c>
      <c r="N8287" s="76" t="str">
        <f t="shared" si="649"/>
        <v>0</v>
      </c>
      <c r="O8287" s="76" t="str">
        <f t="shared" si="645"/>
        <v/>
      </c>
      <c r="P8287" s="75" t="str">
        <f t="shared" si="646"/>
        <v/>
      </c>
      <c r="Q8287" s="77" t="str">
        <f t="shared" si="647"/>
        <v/>
      </c>
      <c r="R8287" s="77" t="str">
        <f t="shared" si="648"/>
        <v/>
      </c>
      <c r="S8287" s="77" t="str">
        <f>IF(O8287="","",IF(OR(VALUE(LEFT(O8287,2))&gt;IF(RIGHT(J8287,1)="M",7,19),AND(OR(LEFT(O8287,2)={"07","19"}),VALUE(RIGHT(O8287,2))&gt;15)),TRUE,FALSE))</f>
        <v/>
      </c>
      <c r="T8287" s="77" t="str">
        <f>IF(O8287="","",IF(OR(VALUE(LEFT(O8287,2))&gt;IF(RIGHT(J8287,1)="M",7,19),AND(OR(LEFT(O8287,2)={"07","19"}),VALUE(RIGHT(O8287,2))&gt;5)),TRUE,FALSE))</f>
        <v/>
      </c>
    </row>
    <row r="8288" spans="12:20" x14ac:dyDescent="0.25">
      <c r="L8288" s="75">
        <f>COUNTIF($B$2:B8288,B8288)</f>
        <v>0</v>
      </c>
      <c r="M8288" s="75">
        <f>COUNTIF($L$2:L8288,4)</f>
        <v>42</v>
      </c>
      <c r="N8288" s="76" t="str">
        <f t="shared" si="649"/>
        <v>0</v>
      </c>
      <c r="O8288" s="76" t="str">
        <f t="shared" si="645"/>
        <v/>
      </c>
      <c r="P8288" s="75" t="str">
        <f t="shared" si="646"/>
        <v/>
      </c>
      <c r="Q8288" s="77" t="str">
        <f t="shared" si="647"/>
        <v/>
      </c>
      <c r="R8288" s="77" t="str">
        <f t="shared" si="648"/>
        <v/>
      </c>
      <c r="S8288" s="77" t="str">
        <f>IF(O8288="","",IF(OR(VALUE(LEFT(O8288,2))&gt;IF(RIGHT(J8288,1)="M",7,19),AND(OR(LEFT(O8288,2)={"07","19"}),VALUE(RIGHT(O8288,2))&gt;15)),TRUE,FALSE))</f>
        <v/>
      </c>
      <c r="T8288" s="77" t="str">
        <f>IF(O8288="","",IF(OR(VALUE(LEFT(O8288,2))&gt;IF(RIGHT(J8288,1)="M",7,19),AND(OR(LEFT(O8288,2)={"07","19"}),VALUE(RIGHT(O8288,2))&gt;5)),TRUE,FALSE))</f>
        <v/>
      </c>
    </row>
    <row r="8289" spans="12:20" x14ac:dyDescent="0.25">
      <c r="L8289" s="75">
        <f>COUNTIF($B$2:B8289,B8289)</f>
        <v>0</v>
      </c>
      <c r="M8289" s="75">
        <f>COUNTIF($L$2:L8289,4)</f>
        <v>42</v>
      </c>
      <c r="N8289" s="76" t="str">
        <f t="shared" si="649"/>
        <v>0</v>
      </c>
      <c r="O8289" s="76" t="str">
        <f t="shared" si="645"/>
        <v/>
      </c>
      <c r="P8289" s="75" t="str">
        <f t="shared" si="646"/>
        <v/>
      </c>
      <c r="Q8289" s="77" t="str">
        <f t="shared" si="647"/>
        <v/>
      </c>
      <c r="R8289" s="77" t="str">
        <f t="shared" si="648"/>
        <v/>
      </c>
      <c r="S8289" s="77" t="str">
        <f>IF(O8289="","",IF(OR(VALUE(LEFT(O8289,2))&gt;IF(RIGHT(J8289,1)="M",7,19),AND(OR(LEFT(O8289,2)={"07","19"}),VALUE(RIGHT(O8289,2))&gt;15)),TRUE,FALSE))</f>
        <v/>
      </c>
      <c r="T8289" s="77" t="str">
        <f>IF(O8289="","",IF(OR(VALUE(LEFT(O8289,2))&gt;IF(RIGHT(J8289,1)="M",7,19),AND(OR(LEFT(O8289,2)={"07","19"}),VALUE(RIGHT(O8289,2))&gt;5)),TRUE,FALSE))</f>
        <v/>
      </c>
    </row>
    <row r="8290" spans="12:20" x14ac:dyDescent="0.25">
      <c r="L8290" s="75">
        <f>COUNTIF($B$2:B8290,B8290)</f>
        <v>0</v>
      </c>
      <c r="M8290" s="75">
        <f>COUNTIF($L$2:L8290,4)</f>
        <v>42</v>
      </c>
      <c r="N8290" s="76" t="str">
        <f t="shared" si="649"/>
        <v>0</v>
      </c>
      <c r="O8290" s="76" t="str">
        <f t="shared" si="645"/>
        <v/>
      </c>
      <c r="P8290" s="75" t="str">
        <f t="shared" si="646"/>
        <v/>
      </c>
      <c r="Q8290" s="77" t="str">
        <f t="shared" si="647"/>
        <v/>
      </c>
      <c r="R8290" s="77" t="str">
        <f t="shared" si="648"/>
        <v/>
      </c>
      <c r="S8290" s="77" t="str">
        <f>IF(O8290="","",IF(OR(VALUE(LEFT(O8290,2))&gt;IF(RIGHT(J8290,1)="M",7,19),AND(OR(LEFT(O8290,2)={"07","19"}),VALUE(RIGHT(O8290,2))&gt;15)),TRUE,FALSE))</f>
        <v/>
      </c>
      <c r="T8290" s="77" t="str">
        <f>IF(O8290="","",IF(OR(VALUE(LEFT(O8290,2))&gt;IF(RIGHT(J8290,1)="M",7,19),AND(OR(LEFT(O8290,2)={"07","19"}),VALUE(RIGHT(O8290,2))&gt;5)),TRUE,FALSE))</f>
        <v/>
      </c>
    </row>
    <row r="8291" spans="12:20" x14ac:dyDescent="0.25">
      <c r="L8291" s="75">
        <f>COUNTIF($B$2:B8291,B8291)</f>
        <v>0</v>
      </c>
      <c r="M8291" s="75">
        <f>COUNTIF($L$2:L8291,4)</f>
        <v>42</v>
      </c>
      <c r="N8291" s="76" t="str">
        <f t="shared" si="649"/>
        <v>0</v>
      </c>
      <c r="O8291" s="76" t="str">
        <f t="shared" si="645"/>
        <v/>
      </c>
      <c r="P8291" s="75" t="str">
        <f t="shared" si="646"/>
        <v/>
      </c>
      <c r="Q8291" s="77" t="str">
        <f t="shared" si="647"/>
        <v/>
      </c>
      <c r="R8291" s="77" t="str">
        <f t="shared" si="648"/>
        <v/>
      </c>
      <c r="S8291" s="77" t="str">
        <f>IF(O8291="","",IF(OR(VALUE(LEFT(O8291,2))&gt;IF(RIGHT(J8291,1)="M",7,19),AND(OR(LEFT(O8291,2)={"07","19"}),VALUE(RIGHT(O8291,2))&gt;15)),TRUE,FALSE))</f>
        <v/>
      </c>
      <c r="T8291" s="77" t="str">
        <f>IF(O8291="","",IF(OR(VALUE(LEFT(O8291,2))&gt;IF(RIGHT(J8291,1)="M",7,19),AND(OR(LEFT(O8291,2)={"07","19"}),VALUE(RIGHT(O8291,2))&gt;5)),TRUE,FALSE))</f>
        <v/>
      </c>
    </row>
    <row r="8292" spans="12:20" x14ac:dyDescent="0.25">
      <c r="L8292" s="75">
        <f>COUNTIF($B$2:B8292,B8292)</f>
        <v>0</v>
      </c>
      <c r="M8292" s="75">
        <f>COUNTIF($L$2:L8292,4)</f>
        <v>42</v>
      </c>
      <c r="N8292" s="76" t="str">
        <f t="shared" si="649"/>
        <v>0</v>
      </c>
      <c r="O8292" s="76" t="str">
        <f t="shared" si="645"/>
        <v/>
      </c>
      <c r="P8292" s="75" t="str">
        <f t="shared" si="646"/>
        <v/>
      </c>
      <c r="Q8292" s="77" t="str">
        <f t="shared" si="647"/>
        <v/>
      </c>
      <c r="R8292" s="77" t="str">
        <f t="shared" si="648"/>
        <v/>
      </c>
      <c r="S8292" s="77" t="str">
        <f>IF(O8292="","",IF(OR(VALUE(LEFT(O8292,2))&gt;IF(RIGHT(J8292,1)="M",7,19),AND(OR(LEFT(O8292,2)={"07","19"}),VALUE(RIGHT(O8292,2))&gt;15)),TRUE,FALSE))</f>
        <v/>
      </c>
      <c r="T8292" s="77" t="str">
        <f>IF(O8292="","",IF(OR(VALUE(LEFT(O8292,2))&gt;IF(RIGHT(J8292,1)="M",7,19),AND(OR(LEFT(O8292,2)={"07","19"}),VALUE(RIGHT(O8292,2))&gt;5)),TRUE,FALSE))</f>
        <v/>
      </c>
    </row>
    <row r="8293" spans="12:20" x14ac:dyDescent="0.25">
      <c r="L8293" s="75">
        <f>COUNTIF($B$2:B8293,B8293)</f>
        <v>0</v>
      </c>
      <c r="M8293" s="75">
        <f>COUNTIF($L$2:L8293,4)</f>
        <v>42</v>
      </c>
      <c r="N8293" s="76" t="str">
        <f t="shared" si="649"/>
        <v>0</v>
      </c>
      <c r="O8293" s="76" t="str">
        <f t="shared" si="645"/>
        <v/>
      </c>
      <c r="P8293" s="75" t="str">
        <f t="shared" si="646"/>
        <v/>
      </c>
      <c r="Q8293" s="77" t="str">
        <f t="shared" si="647"/>
        <v/>
      </c>
      <c r="R8293" s="77" t="str">
        <f t="shared" si="648"/>
        <v/>
      </c>
      <c r="S8293" s="77" t="str">
        <f>IF(O8293="","",IF(OR(VALUE(LEFT(O8293,2))&gt;IF(RIGHT(J8293,1)="M",7,19),AND(OR(LEFT(O8293,2)={"07","19"}),VALUE(RIGHT(O8293,2))&gt;15)),TRUE,FALSE))</f>
        <v/>
      </c>
      <c r="T8293" s="77" t="str">
        <f>IF(O8293="","",IF(OR(VALUE(LEFT(O8293,2))&gt;IF(RIGHT(J8293,1)="M",7,19),AND(OR(LEFT(O8293,2)={"07","19"}),VALUE(RIGHT(O8293,2))&gt;5)),TRUE,FALSE))</f>
        <v/>
      </c>
    </row>
    <row r="8294" spans="12:20" x14ac:dyDescent="0.25">
      <c r="L8294" s="75">
        <f>COUNTIF($B$2:B8294,B8294)</f>
        <v>0</v>
      </c>
      <c r="M8294" s="75">
        <f>COUNTIF($L$2:L8294,4)</f>
        <v>42</v>
      </c>
      <c r="N8294" s="76" t="str">
        <f t="shared" si="649"/>
        <v>0</v>
      </c>
      <c r="O8294" s="76" t="str">
        <f t="shared" si="645"/>
        <v/>
      </c>
      <c r="P8294" s="75" t="str">
        <f t="shared" si="646"/>
        <v/>
      </c>
      <c r="Q8294" s="77" t="str">
        <f t="shared" si="647"/>
        <v/>
      </c>
      <c r="R8294" s="77" t="str">
        <f t="shared" si="648"/>
        <v/>
      </c>
      <c r="S8294" s="77" t="str">
        <f>IF(O8294="","",IF(OR(VALUE(LEFT(O8294,2))&gt;IF(RIGHT(J8294,1)="M",7,19),AND(OR(LEFT(O8294,2)={"07","19"}),VALUE(RIGHT(O8294,2))&gt;15)),TRUE,FALSE))</f>
        <v/>
      </c>
      <c r="T8294" s="77" t="str">
        <f>IF(O8294="","",IF(OR(VALUE(LEFT(O8294,2))&gt;IF(RIGHT(J8294,1)="M",7,19),AND(OR(LEFT(O8294,2)={"07","19"}),VALUE(RIGHT(O8294,2))&gt;5)),TRUE,FALSE))</f>
        <v/>
      </c>
    </row>
    <row r="8295" spans="12:20" x14ac:dyDescent="0.25">
      <c r="L8295" s="75">
        <f>COUNTIF($B$2:B8295,B8295)</f>
        <v>0</v>
      </c>
      <c r="M8295" s="75">
        <f>COUNTIF($L$2:L8295,4)</f>
        <v>42</v>
      </c>
      <c r="N8295" s="76" t="str">
        <f t="shared" si="649"/>
        <v>0</v>
      </c>
      <c r="O8295" s="76" t="str">
        <f t="shared" si="645"/>
        <v/>
      </c>
      <c r="P8295" s="75" t="str">
        <f t="shared" si="646"/>
        <v/>
      </c>
      <c r="Q8295" s="77" t="str">
        <f t="shared" si="647"/>
        <v/>
      </c>
      <c r="R8295" s="77" t="str">
        <f t="shared" si="648"/>
        <v/>
      </c>
      <c r="S8295" s="77" t="str">
        <f>IF(O8295="","",IF(OR(VALUE(LEFT(O8295,2))&gt;IF(RIGHT(J8295,1)="M",7,19),AND(OR(LEFT(O8295,2)={"07","19"}),VALUE(RIGHT(O8295,2))&gt;15)),TRUE,FALSE))</f>
        <v/>
      </c>
      <c r="T8295" s="77" t="str">
        <f>IF(O8295="","",IF(OR(VALUE(LEFT(O8295,2))&gt;IF(RIGHT(J8295,1)="M",7,19),AND(OR(LEFT(O8295,2)={"07","19"}),VALUE(RIGHT(O8295,2))&gt;5)),TRUE,FALSE))</f>
        <v/>
      </c>
    </row>
    <row r="8296" spans="12:20" x14ac:dyDescent="0.25">
      <c r="L8296" s="75">
        <f>COUNTIF($B$2:B8296,B8296)</f>
        <v>0</v>
      </c>
      <c r="M8296" s="75">
        <f>COUNTIF($L$2:L8296,4)</f>
        <v>42</v>
      </c>
      <c r="N8296" s="76" t="str">
        <f t="shared" si="649"/>
        <v>0</v>
      </c>
      <c r="O8296" s="76" t="str">
        <f t="shared" si="645"/>
        <v/>
      </c>
      <c r="P8296" s="75" t="str">
        <f t="shared" si="646"/>
        <v/>
      </c>
      <c r="Q8296" s="77" t="str">
        <f t="shared" si="647"/>
        <v/>
      </c>
      <c r="R8296" s="77" t="str">
        <f t="shared" si="648"/>
        <v/>
      </c>
      <c r="S8296" s="77" t="str">
        <f>IF(O8296="","",IF(OR(VALUE(LEFT(O8296,2))&gt;IF(RIGHT(J8296,1)="M",7,19),AND(OR(LEFT(O8296,2)={"07","19"}),VALUE(RIGHT(O8296,2))&gt;15)),TRUE,FALSE))</f>
        <v/>
      </c>
      <c r="T8296" s="77" t="str">
        <f>IF(O8296="","",IF(OR(VALUE(LEFT(O8296,2))&gt;IF(RIGHT(J8296,1)="M",7,19),AND(OR(LEFT(O8296,2)={"07","19"}),VALUE(RIGHT(O8296,2))&gt;5)),TRUE,FALSE))</f>
        <v/>
      </c>
    </row>
    <row r="8297" spans="12:20" x14ac:dyDescent="0.25">
      <c r="L8297" s="75">
        <f>COUNTIF($B$2:B8297,B8297)</f>
        <v>0</v>
      </c>
      <c r="M8297" s="75">
        <f>COUNTIF($L$2:L8297,4)</f>
        <v>42</v>
      </c>
      <c r="N8297" s="76" t="str">
        <f t="shared" si="649"/>
        <v>0</v>
      </c>
      <c r="O8297" s="76" t="str">
        <f t="shared" si="645"/>
        <v/>
      </c>
      <c r="P8297" s="75" t="str">
        <f t="shared" si="646"/>
        <v/>
      </c>
      <c r="Q8297" s="77" t="str">
        <f t="shared" si="647"/>
        <v/>
      </c>
      <c r="R8297" s="77" t="str">
        <f t="shared" si="648"/>
        <v/>
      </c>
      <c r="S8297" s="77" t="str">
        <f>IF(O8297="","",IF(OR(VALUE(LEFT(O8297,2))&gt;IF(RIGHT(J8297,1)="M",7,19),AND(OR(LEFT(O8297,2)={"07","19"}),VALUE(RIGHT(O8297,2))&gt;15)),TRUE,FALSE))</f>
        <v/>
      </c>
      <c r="T8297" s="77" t="str">
        <f>IF(O8297="","",IF(OR(VALUE(LEFT(O8297,2))&gt;IF(RIGHT(J8297,1)="M",7,19),AND(OR(LEFT(O8297,2)={"07","19"}),VALUE(RIGHT(O8297,2))&gt;5)),TRUE,FALSE))</f>
        <v/>
      </c>
    </row>
    <row r="8298" spans="12:20" x14ac:dyDescent="0.25">
      <c r="L8298" s="75">
        <f>COUNTIF($B$2:B8298,B8298)</f>
        <v>0</v>
      </c>
      <c r="M8298" s="75">
        <f>COUNTIF($L$2:L8298,4)</f>
        <v>42</v>
      </c>
      <c r="N8298" s="76" t="str">
        <f t="shared" si="649"/>
        <v>0</v>
      </c>
      <c r="O8298" s="76" t="str">
        <f t="shared" si="645"/>
        <v/>
      </c>
      <c r="P8298" s="75" t="str">
        <f t="shared" si="646"/>
        <v/>
      </c>
      <c r="Q8298" s="77" t="str">
        <f t="shared" si="647"/>
        <v/>
      </c>
      <c r="R8298" s="77" t="str">
        <f t="shared" si="648"/>
        <v/>
      </c>
      <c r="S8298" s="77" t="str">
        <f>IF(O8298="","",IF(OR(VALUE(LEFT(O8298,2))&gt;IF(RIGHT(J8298,1)="M",7,19),AND(OR(LEFT(O8298,2)={"07","19"}),VALUE(RIGHT(O8298,2))&gt;15)),TRUE,FALSE))</f>
        <v/>
      </c>
      <c r="T8298" s="77" t="str">
        <f>IF(O8298="","",IF(OR(VALUE(LEFT(O8298,2))&gt;IF(RIGHT(J8298,1)="M",7,19),AND(OR(LEFT(O8298,2)={"07","19"}),VALUE(RIGHT(O8298,2))&gt;5)),TRUE,FALSE))</f>
        <v/>
      </c>
    </row>
    <row r="8299" spans="12:20" x14ac:dyDescent="0.25">
      <c r="L8299" s="75">
        <f>COUNTIF($B$2:B8299,B8299)</f>
        <v>0</v>
      </c>
      <c r="M8299" s="75">
        <f>COUNTIF($L$2:L8299,4)</f>
        <v>42</v>
      </c>
      <c r="N8299" s="76" t="str">
        <f t="shared" si="649"/>
        <v>0</v>
      </c>
      <c r="O8299" s="76" t="str">
        <f t="shared" si="645"/>
        <v/>
      </c>
      <c r="P8299" s="75" t="str">
        <f t="shared" si="646"/>
        <v/>
      </c>
      <c r="Q8299" s="77" t="str">
        <f t="shared" si="647"/>
        <v/>
      </c>
      <c r="R8299" s="77" t="str">
        <f t="shared" si="648"/>
        <v/>
      </c>
      <c r="S8299" s="77" t="str">
        <f>IF(O8299="","",IF(OR(VALUE(LEFT(O8299,2))&gt;IF(RIGHT(J8299,1)="M",7,19),AND(OR(LEFT(O8299,2)={"07","19"}),VALUE(RIGHT(O8299,2))&gt;15)),TRUE,FALSE))</f>
        <v/>
      </c>
      <c r="T8299" s="77" t="str">
        <f>IF(O8299="","",IF(OR(VALUE(LEFT(O8299,2))&gt;IF(RIGHT(J8299,1)="M",7,19),AND(OR(LEFT(O8299,2)={"07","19"}),VALUE(RIGHT(O8299,2))&gt;5)),TRUE,FALSE))</f>
        <v/>
      </c>
    </row>
    <row r="8300" spans="12:20" x14ac:dyDescent="0.25">
      <c r="L8300" s="75">
        <f>COUNTIF($B$2:B8300,B8300)</f>
        <v>0</v>
      </c>
      <c r="M8300" s="75">
        <f>COUNTIF($L$2:L8300,4)</f>
        <v>42</v>
      </c>
      <c r="N8300" s="76" t="str">
        <f t="shared" si="649"/>
        <v>0</v>
      </c>
      <c r="O8300" s="76" t="str">
        <f t="shared" si="645"/>
        <v/>
      </c>
      <c r="P8300" s="75" t="str">
        <f t="shared" si="646"/>
        <v/>
      </c>
      <c r="Q8300" s="77" t="str">
        <f t="shared" si="647"/>
        <v/>
      </c>
      <c r="R8300" s="77" t="str">
        <f t="shared" si="648"/>
        <v/>
      </c>
      <c r="S8300" s="77" t="str">
        <f>IF(O8300="","",IF(OR(VALUE(LEFT(O8300,2))&gt;IF(RIGHT(J8300,1)="M",7,19),AND(OR(LEFT(O8300,2)={"07","19"}),VALUE(RIGHT(O8300,2))&gt;15)),TRUE,FALSE))</f>
        <v/>
      </c>
      <c r="T8300" s="77" t="str">
        <f>IF(O8300="","",IF(OR(VALUE(LEFT(O8300,2))&gt;IF(RIGHT(J8300,1)="M",7,19),AND(OR(LEFT(O8300,2)={"07","19"}),VALUE(RIGHT(O8300,2))&gt;5)),TRUE,FALSE))</f>
        <v/>
      </c>
    </row>
    <row r="8301" spans="12:20" x14ac:dyDescent="0.25">
      <c r="L8301" s="75">
        <f>COUNTIF($B$2:B8301,B8301)</f>
        <v>0</v>
      </c>
      <c r="M8301" s="75">
        <f>COUNTIF($L$2:L8301,4)</f>
        <v>42</v>
      </c>
      <c r="N8301" s="76" t="str">
        <f t="shared" si="649"/>
        <v>0</v>
      </c>
      <c r="O8301" s="76" t="str">
        <f t="shared" si="645"/>
        <v/>
      </c>
      <c r="P8301" s="75" t="str">
        <f t="shared" si="646"/>
        <v/>
      </c>
      <c r="Q8301" s="77" t="str">
        <f t="shared" si="647"/>
        <v/>
      </c>
      <c r="R8301" s="77" t="str">
        <f t="shared" si="648"/>
        <v/>
      </c>
      <c r="S8301" s="77" t="str">
        <f>IF(O8301="","",IF(OR(VALUE(LEFT(O8301,2))&gt;IF(RIGHT(J8301,1)="M",7,19),AND(OR(LEFT(O8301,2)={"07","19"}),VALUE(RIGHT(O8301,2))&gt;15)),TRUE,FALSE))</f>
        <v/>
      </c>
      <c r="T8301" s="77" t="str">
        <f>IF(O8301="","",IF(OR(VALUE(LEFT(O8301,2))&gt;IF(RIGHT(J8301,1)="M",7,19),AND(OR(LEFT(O8301,2)={"07","19"}),VALUE(RIGHT(O8301,2))&gt;5)),TRUE,FALSE))</f>
        <v/>
      </c>
    </row>
    <row r="8302" spans="12:20" x14ac:dyDescent="0.25">
      <c r="L8302" s="75">
        <f>COUNTIF($B$2:B8302,B8302)</f>
        <v>0</v>
      </c>
      <c r="M8302" s="75">
        <f>COUNTIF($L$2:L8302,4)</f>
        <v>42</v>
      </c>
      <c r="N8302" s="76" t="str">
        <f t="shared" si="649"/>
        <v>0</v>
      </c>
      <c r="O8302" s="76" t="str">
        <f t="shared" si="645"/>
        <v/>
      </c>
      <c r="P8302" s="75" t="str">
        <f t="shared" si="646"/>
        <v/>
      </c>
      <c r="Q8302" s="77" t="str">
        <f t="shared" si="647"/>
        <v/>
      </c>
      <c r="R8302" s="77" t="str">
        <f t="shared" si="648"/>
        <v/>
      </c>
      <c r="S8302" s="77" t="str">
        <f>IF(O8302="","",IF(OR(VALUE(LEFT(O8302,2))&gt;IF(RIGHT(J8302,1)="M",7,19),AND(OR(LEFT(O8302,2)={"07","19"}),VALUE(RIGHT(O8302,2))&gt;15)),TRUE,FALSE))</f>
        <v/>
      </c>
      <c r="T8302" s="77" t="str">
        <f>IF(O8302="","",IF(OR(VALUE(LEFT(O8302,2))&gt;IF(RIGHT(J8302,1)="M",7,19),AND(OR(LEFT(O8302,2)={"07","19"}),VALUE(RIGHT(O8302,2))&gt;5)),TRUE,FALSE))</f>
        <v/>
      </c>
    </row>
    <row r="8303" spans="12:20" x14ac:dyDescent="0.25">
      <c r="L8303" s="75">
        <f>COUNTIF($B$2:B8303,B8303)</f>
        <v>0</v>
      </c>
      <c r="M8303" s="75">
        <f>COUNTIF($L$2:L8303,4)</f>
        <v>42</v>
      </c>
      <c r="N8303" s="76" t="str">
        <f t="shared" si="649"/>
        <v>0</v>
      </c>
      <c r="O8303" s="76" t="str">
        <f t="shared" si="645"/>
        <v/>
      </c>
      <c r="P8303" s="75" t="str">
        <f t="shared" si="646"/>
        <v/>
      </c>
      <c r="Q8303" s="77" t="str">
        <f t="shared" si="647"/>
        <v/>
      </c>
      <c r="R8303" s="77" t="str">
        <f t="shared" si="648"/>
        <v/>
      </c>
      <c r="S8303" s="77" t="str">
        <f>IF(O8303="","",IF(OR(VALUE(LEFT(O8303,2))&gt;IF(RIGHT(J8303,1)="M",7,19),AND(OR(LEFT(O8303,2)={"07","19"}),VALUE(RIGHT(O8303,2))&gt;15)),TRUE,FALSE))</f>
        <v/>
      </c>
      <c r="T8303" s="77" t="str">
        <f>IF(O8303="","",IF(OR(VALUE(LEFT(O8303,2))&gt;IF(RIGHT(J8303,1)="M",7,19),AND(OR(LEFT(O8303,2)={"07","19"}),VALUE(RIGHT(O8303,2))&gt;5)),TRUE,FALSE))</f>
        <v/>
      </c>
    </row>
    <row r="8304" spans="12:20" x14ac:dyDescent="0.25">
      <c r="L8304" s="75">
        <f>COUNTIF($B$2:B8304,B8304)</f>
        <v>0</v>
      </c>
      <c r="M8304" s="75">
        <f>COUNTIF($L$2:L8304,4)</f>
        <v>42</v>
      </c>
      <c r="N8304" s="76" t="str">
        <f t="shared" si="649"/>
        <v>0</v>
      </c>
      <c r="O8304" s="76" t="str">
        <f t="shared" si="645"/>
        <v/>
      </c>
      <c r="P8304" s="75" t="str">
        <f t="shared" si="646"/>
        <v/>
      </c>
      <c r="Q8304" s="77" t="str">
        <f t="shared" si="647"/>
        <v/>
      </c>
      <c r="R8304" s="77" t="str">
        <f t="shared" si="648"/>
        <v/>
      </c>
      <c r="S8304" s="77" t="str">
        <f>IF(O8304="","",IF(OR(VALUE(LEFT(O8304,2))&gt;IF(RIGHT(J8304,1)="M",7,19),AND(OR(LEFT(O8304,2)={"07","19"}),VALUE(RIGHT(O8304,2))&gt;15)),TRUE,FALSE))</f>
        <v/>
      </c>
      <c r="T8304" s="77" t="str">
        <f>IF(O8304="","",IF(OR(VALUE(LEFT(O8304,2))&gt;IF(RIGHT(J8304,1)="M",7,19),AND(OR(LEFT(O8304,2)={"07","19"}),VALUE(RIGHT(O8304,2))&gt;5)),TRUE,FALSE))</f>
        <v/>
      </c>
    </row>
    <row r="8305" spans="12:20" x14ac:dyDescent="0.25">
      <c r="L8305" s="75">
        <f>COUNTIF($B$2:B8305,B8305)</f>
        <v>0</v>
      </c>
      <c r="M8305" s="75">
        <f>COUNTIF($L$2:L8305,4)</f>
        <v>42</v>
      </c>
      <c r="N8305" s="76" t="str">
        <f t="shared" si="649"/>
        <v>0</v>
      </c>
      <c r="O8305" s="76" t="str">
        <f t="shared" si="645"/>
        <v/>
      </c>
      <c r="P8305" s="75" t="str">
        <f t="shared" si="646"/>
        <v/>
      </c>
      <c r="Q8305" s="77" t="str">
        <f t="shared" si="647"/>
        <v/>
      </c>
      <c r="R8305" s="77" t="str">
        <f t="shared" si="648"/>
        <v/>
      </c>
      <c r="S8305" s="77" t="str">
        <f>IF(O8305="","",IF(OR(VALUE(LEFT(O8305,2))&gt;IF(RIGHT(J8305,1)="M",7,19),AND(OR(LEFT(O8305,2)={"07","19"}),VALUE(RIGHT(O8305,2))&gt;15)),TRUE,FALSE))</f>
        <v/>
      </c>
      <c r="T8305" s="77" t="str">
        <f>IF(O8305="","",IF(OR(VALUE(LEFT(O8305,2))&gt;IF(RIGHT(J8305,1)="M",7,19),AND(OR(LEFT(O8305,2)={"07","19"}),VALUE(RIGHT(O8305,2))&gt;5)),TRUE,FALSE))</f>
        <v/>
      </c>
    </row>
    <row r="8306" spans="12:20" x14ac:dyDescent="0.25">
      <c r="L8306" s="75">
        <f>COUNTIF($B$2:B8306,B8306)</f>
        <v>0</v>
      </c>
      <c r="M8306" s="75">
        <f>COUNTIF($L$2:L8306,4)</f>
        <v>42</v>
      </c>
      <c r="N8306" s="76" t="str">
        <f t="shared" si="649"/>
        <v>0</v>
      </c>
      <c r="O8306" s="76" t="str">
        <f t="shared" si="645"/>
        <v/>
      </c>
      <c r="P8306" s="75" t="str">
        <f t="shared" si="646"/>
        <v/>
      </c>
      <c r="Q8306" s="77" t="str">
        <f t="shared" si="647"/>
        <v/>
      </c>
      <c r="R8306" s="77" t="str">
        <f t="shared" si="648"/>
        <v/>
      </c>
      <c r="S8306" s="77" t="str">
        <f>IF(O8306="","",IF(OR(VALUE(LEFT(O8306,2))&gt;IF(RIGHT(J8306,1)="M",7,19),AND(OR(LEFT(O8306,2)={"07","19"}),VALUE(RIGHT(O8306,2))&gt;15)),TRUE,FALSE))</f>
        <v/>
      </c>
      <c r="T8306" s="77" t="str">
        <f>IF(O8306="","",IF(OR(VALUE(LEFT(O8306,2))&gt;IF(RIGHT(J8306,1)="M",7,19),AND(OR(LEFT(O8306,2)={"07","19"}),VALUE(RIGHT(O8306,2))&gt;5)),TRUE,FALSE))</f>
        <v/>
      </c>
    </row>
    <row r="8307" spans="12:20" x14ac:dyDescent="0.25">
      <c r="L8307" s="75">
        <f>COUNTIF($B$2:B8307,B8307)</f>
        <v>0</v>
      </c>
      <c r="M8307" s="75">
        <f>COUNTIF($L$2:L8307,4)</f>
        <v>42</v>
      </c>
      <c r="N8307" s="76" t="str">
        <f t="shared" si="649"/>
        <v>0</v>
      </c>
      <c r="O8307" s="76" t="str">
        <f t="shared" si="645"/>
        <v/>
      </c>
      <c r="P8307" s="75" t="str">
        <f t="shared" si="646"/>
        <v/>
      </c>
      <c r="Q8307" s="77" t="str">
        <f t="shared" si="647"/>
        <v/>
      </c>
      <c r="R8307" s="77" t="str">
        <f t="shared" si="648"/>
        <v/>
      </c>
      <c r="S8307" s="77" t="str">
        <f>IF(O8307="","",IF(OR(VALUE(LEFT(O8307,2))&gt;IF(RIGHT(J8307,1)="M",7,19),AND(OR(LEFT(O8307,2)={"07","19"}),VALUE(RIGHT(O8307,2))&gt;15)),TRUE,FALSE))</f>
        <v/>
      </c>
      <c r="T8307" s="77" t="str">
        <f>IF(O8307="","",IF(OR(VALUE(LEFT(O8307,2))&gt;IF(RIGHT(J8307,1)="M",7,19),AND(OR(LEFT(O8307,2)={"07","19"}),VALUE(RIGHT(O8307,2))&gt;5)),TRUE,FALSE))</f>
        <v/>
      </c>
    </row>
    <row r="8308" spans="12:20" x14ac:dyDescent="0.25">
      <c r="L8308" s="75">
        <f>COUNTIF($B$2:B8308,B8308)</f>
        <v>0</v>
      </c>
      <c r="M8308" s="75">
        <f>COUNTIF($L$2:L8308,4)</f>
        <v>42</v>
      </c>
      <c r="N8308" s="76" t="str">
        <f t="shared" si="649"/>
        <v>0</v>
      </c>
      <c r="O8308" s="76" t="str">
        <f t="shared" si="645"/>
        <v/>
      </c>
      <c r="P8308" s="75" t="str">
        <f t="shared" si="646"/>
        <v/>
      </c>
      <c r="Q8308" s="77" t="str">
        <f t="shared" si="647"/>
        <v/>
      </c>
      <c r="R8308" s="77" t="str">
        <f t="shared" si="648"/>
        <v/>
      </c>
      <c r="S8308" s="77" t="str">
        <f>IF(O8308="","",IF(OR(VALUE(LEFT(O8308,2))&gt;IF(RIGHT(J8308,1)="M",7,19),AND(OR(LEFT(O8308,2)={"07","19"}),VALUE(RIGHT(O8308,2))&gt;15)),TRUE,FALSE))</f>
        <v/>
      </c>
      <c r="T8308" s="77" t="str">
        <f>IF(O8308="","",IF(OR(VALUE(LEFT(O8308,2))&gt;IF(RIGHT(J8308,1)="M",7,19),AND(OR(LEFT(O8308,2)={"07","19"}),VALUE(RIGHT(O8308,2))&gt;5)),TRUE,FALSE))</f>
        <v/>
      </c>
    </row>
    <row r="8309" spans="12:20" x14ac:dyDescent="0.25">
      <c r="L8309" s="75">
        <f>COUNTIF($B$2:B8309,B8309)</f>
        <v>0</v>
      </c>
      <c r="M8309" s="75">
        <f>COUNTIF($L$2:L8309,4)</f>
        <v>42</v>
      </c>
      <c r="N8309" s="76" t="str">
        <f t="shared" si="649"/>
        <v>0</v>
      </c>
      <c r="O8309" s="76" t="str">
        <f t="shared" si="645"/>
        <v/>
      </c>
      <c r="P8309" s="75" t="str">
        <f t="shared" si="646"/>
        <v/>
      </c>
      <c r="Q8309" s="77" t="str">
        <f t="shared" si="647"/>
        <v/>
      </c>
      <c r="R8309" s="77" t="str">
        <f t="shared" si="648"/>
        <v/>
      </c>
      <c r="S8309" s="77" t="str">
        <f>IF(O8309="","",IF(OR(VALUE(LEFT(O8309,2))&gt;IF(RIGHT(J8309,1)="M",7,19),AND(OR(LEFT(O8309,2)={"07","19"}),VALUE(RIGHT(O8309,2))&gt;15)),TRUE,FALSE))</f>
        <v/>
      </c>
      <c r="T8309" s="77" t="str">
        <f>IF(O8309="","",IF(OR(VALUE(LEFT(O8309,2))&gt;IF(RIGHT(J8309,1)="M",7,19),AND(OR(LEFT(O8309,2)={"07","19"}),VALUE(RIGHT(O8309,2))&gt;5)),TRUE,FALSE))</f>
        <v/>
      </c>
    </row>
    <row r="8310" spans="12:20" x14ac:dyDescent="0.25">
      <c r="L8310" s="75">
        <f>COUNTIF($B$2:B8310,B8310)</f>
        <v>0</v>
      </c>
      <c r="M8310" s="75">
        <f>COUNTIF($L$2:L8310,4)</f>
        <v>42</v>
      </c>
      <c r="N8310" s="76" t="str">
        <f t="shared" si="649"/>
        <v>0</v>
      </c>
      <c r="O8310" s="76" t="str">
        <f t="shared" si="645"/>
        <v/>
      </c>
      <c r="P8310" s="75" t="str">
        <f t="shared" si="646"/>
        <v/>
      </c>
      <c r="Q8310" s="77" t="str">
        <f t="shared" si="647"/>
        <v/>
      </c>
      <c r="R8310" s="77" t="str">
        <f t="shared" si="648"/>
        <v/>
      </c>
      <c r="S8310" s="77" t="str">
        <f>IF(O8310="","",IF(OR(VALUE(LEFT(O8310,2))&gt;IF(RIGHT(J8310,1)="M",7,19),AND(OR(LEFT(O8310,2)={"07","19"}),VALUE(RIGHT(O8310,2))&gt;15)),TRUE,FALSE))</f>
        <v/>
      </c>
      <c r="T8310" s="77" t="str">
        <f>IF(O8310="","",IF(OR(VALUE(LEFT(O8310,2))&gt;IF(RIGHT(J8310,1)="M",7,19),AND(OR(LEFT(O8310,2)={"07","19"}),VALUE(RIGHT(O8310,2))&gt;5)),TRUE,FALSE))</f>
        <v/>
      </c>
    </row>
    <row r="8311" spans="12:20" x14ac:dyDescent="0.25">
      <c r="L8311" s="75">
        <f>COUNTIF($B$2:B8311,B8311)</f>
        <v>0</v>
      </c>
      <c r="M8311" s="75">
        <f>COUNTIF($L$2:L8311,4)</f>
        <v>42</v>
      </c>
      <c r="N8311" s="76" t="str">
        <f t="shared" si="649"/>
        <v>0</v>
      </c>
      <c r="O8311" s="76" t="str">
        <f t="shared" si="645"/>
        <v/>
      </c>
      <c r="P8311" s="75" t="str">
        <f t="shared" si="646"/>
        <v/>
      </c>
      <c r="Q8311" s="77" t="str">
        <f t="shared" si="647"/>
        <v/>
      </c>
      <c r="R8311" s="77" t="str">
        <f t="shared" si="648"/>
        <v/>
      </c>
      <c r="S8311" s="77" t="str">
        <f>IF(O8311="","",IF(OR(VALUE(LEFT(O8311,2))&gt;IF(RIGHT(J8311,1)="M",7,19),AND(OR(LEFT(O8311,2)={"07","19"}),VALUE(RIGHT(O8311,2))&gt;15)),TRUE,FALSE))</f>
        <v/>
      </c>
      <c r="T8311" s="77" t="str">
        <f>IF(O8311="","",IF(OR(VALUE(LEFT(O8311,2))&gt;IF(RIGHT(J8311,1)="M",7,19),AND(OR(LEFT(O8311,2)={"07","19"}),VALUE(RIGHT(O8311,2))&gt;5)),TRUE,FALSE))</f>
        <v/>
      </c>
    </row>
    <row r="8312" spans="12:20" x14ac:dyDescent="0.25">
      <c r="L8312" s="75">
        <f>COUNTIF($B$2:B8312,B8312)</f>
        <v>0</v>
      </c>
      <c r="M8312" s="75">
        <f>COUNTIF($L$2:L8312,4)</f>
        <v>42</v>
      </c>
      <c r="N8312" s="76" t="str">
        <f t="shared" si="649"/>
        <v>0</v>
      </c>
      <c r="O8312" s="76" t="str">
        <f t="shared" si="645"/>
        <v/>
      </c>
      <c r="P8312" s="75" t="str">
        <f t="shared" si="646"/>
        <v/>
      </c>
      <c r="Q8312" s="77" t="str">
        <f t="shared" si="647"/>
        <v/>
      </c>
      <c r="R8312" s="77" t="str">
        <f t="shared" si="648"/>
        <v/>
      </c>
      <c r="S8312" s="77" t="str">
        <f>IF(O8312="","",IF(OR(VALUE(LEFT(O8312,2))&gt;IF(RIGHT(J8312,1)="M",7,19),AND(OR(LEFT(O8312,2)={"07","19"}),VALUE(RIGHT(O8312,2))&gt;15)),TRUE,FALSE))</f>
        <v/>
      </c>
      <c r="T8312" s="77" t="str">
        <f>IF(O8312="","",IF(OR(VALUE(LEFT(O8312,2))&gt;IF(RIGHT(J8312,1)="M",7,19),AND(OR(LEFT(O8312,2)={"07","19"}),VALUE(RIGHT(O8312,2))&gt;5)),TRUE,FALSE))</f>
        <v/>
      </c>
    </row>
    <row r="8313" spans="12:20" x14ac:dyDescent="0.25">
      <c r="L8313" s="75">
        <f>COUNTIF($B$2:B8313,B8313)</f>
        <v>0</v>
      </c>
      <c r="M8313" s="75">
        <f>COUNTIF($L$2:L8313,4)</f>
        <v>42</v>
      </c>
      <c r="N8313" s="76" t="str">
        <f t="shared" si="649"/>
        <v>0</v>
      </c>
      <c r="O8313" s="76" t="str">
        <f t="shared" si="645"/>
        <v/>
      </c>
      <c r="P8313" s="75" t="str">
        <f t="shared" si="646"/>
        <v/>
      </c>
      <c r="Q8313" s="77" t="str">
        <f t="shared" si="647"/>
        <v/>
      </c>
      <c r="R8313" s="77" t="str">
        <f t="shared" si="648"/>
        <v/>
      </c>
      <c r="S8313" s="77" t="str">
        <f>IF(O8313="","",IF(OR(VALUE(LEFT(O8313,2))&gt;IF(RIGHT(J8313,1)="M",7,19),AND(OR(LEFT(O8313,2)={"07","19"}),VALUE(RIGHT(O8313,2))&gt;15)),TRUE,FALSE))</f>
        <v/>
      </c>
      <c r="T8313" s="77" t="str">
        <f>IF(O8313="","",IF(OR(VALUE(LEFT(O8313,2))&gt;IF(RIGHT(J8313,1)="M",7,19),AND(OR(LEFT(O8313,2)={"07","19"}),VALUE(RIGHT(O8313,2))&gt;5)),TRUE,FALSE))</f>
        <v/>
      </c>
    </row>
    <row r="8314" spans="12:20" x14ac:dyDescent="0.25">
      <c r="L8314" s="75">
        <f>COUNTIF($B$2:B8314,B8314)</f>
        <v>0</v>
      </c>
      <c r="M8314" s="75">
        <f>COUNTIF($L$2:L8314,4)</f>
        <v>42</v>
      </c>
      <c r="N8314" s="76" t="str">
        <f t="shared" si="649"/>
        <v>0</v>
      </c>
      <c r="O8314" s="76" t="str">
        <f t="shared" si="645"/>
        <v/>
      </c>
      <c r="P8314" s="75" t="str">
        <f t="shared" si="646"/>
        <v/>
      </c>
      <c r="Q8314" s="77" t="str">
        <f t="shared" si="647"/>
        <v/>
      </c>
      <c r="R8314" s="77" t="str">
        <f t="shared" si="648"/>
        <v/>
      </c>
      <c r="S8314" s="77" t="str">
        <f>IF(O8314="","",IF(OR(VALUE(LEFT(O8314,2))&gt;IF(RIGHT(J8314,1)="M",7,19),AND(OR(LEFT(O8314,2)={"07","19"}),VALUE(RIGHT(O8314,2))&gt;15)),TRUE,FALSE))</f>
        <v/>
      </c>
      <c r="T8314" s="77" t="str">
        <f>IF(O8314="","",IF(OR(VALUE(LEFT(O8314,2))&gt;IF(RIGHT(J8314,1)="M",7,19),AND(OR(LEFT(O8314,2)={"07","19"}),VALUE(RIGHT(O8314,2))&gt;5)),TRUE,FALSE))</f>
        <v/>
      </c>
    </row>
    <row r="8315" spans="12:20" x14ac:dyDescent="0.25">
      <c r="L8315" s="75">
        <f>COUNTIF($B$2:B8315,B8315)</f>
        <v>0</v>
      </c>
      <c r="M8315" s="75">
        <f>COUNTIF($L$2:L8315,4)</f>
        <v>42</v>
      </c>
      <c r="N8315" s="76" t="str">
        <f t="shared" si="649"/>
        <v>0</v>
      </c>
      <c r="O8315" s="76" t="str">
        <f t="shared" si="645"/>
        <v/>
      </c>
      <c r="P8315" s="75" t="str">
        <f t="shared" si="646"/>
        <v/>
      </c>
      <c r="Q8315" s="77" t="str">
        <f t="shared" si="647"/>
        <v/>
      </c>
      <c r="R8315" s="77" t="str">
        <f t="shared" si="648"/>
        <v/>
      </c>
      <c r="S8315" s="77" t="str">
        <f>IF(O8315="","",IF(OR(VALUE(LEFT(O8315,2))&gt;IF(RIGHT(J8315,1)="M",7,19),AND(OR(LEFT(O8315,2)={"07","19"}),VALUE(RIGHT(O8315,2))&gt;15)),TRUE,FALSE))</f>
        <v/>
      </c>
      <c r="T8315" s="77" t="str">
        <f>IF(O8315="","",IF(OR(VALUE(LEFT(O8315,2))&gt;IF(RIGHT(J8315,1)="M",7,19),AND(OR(LEFT(O8315,2)={"07","19"}),VALUE(RIGHT(O8315,2))&gt;5)),TRUE,FALSE))</f>
        <v/>
      </c>
    </row>
    <row r="8316" spans="12:20" x14ac:dyDescent="0.25">
      <c r="L8316" s="75">
        <f>COUNTIF($B$2:B8316,B8316)</f>
        <v>0</v>
      </c>
      <c r="M8316" s="75">
        <f>COUNTIF($L$2:L8316,4)</f>
        <v>42</v>
      </c>
      <c r="N8316" s="76" t="str">
        <f t="shared" si="649"/>
        <v>0</v>
      </c>
      <c r="O8316" s="76" t="str">
        <f t="shared" si="645"/>
        <v/>
      </c>
      <c r="P8316" s="75" t="str">
        <f t="shared" si="646"/>
        <v/>
      </c>
      <c r="Q8316" s="77" t="str">
        <f t="shared" si="647"/>
        <v/>
      </c>
      <c r="R8316" s="77" t="str">
        <f t="shared" si="648"/>
        <v/>
      </c>
      <c r="S8316" s="77" t="str">
        <f>IF(O8316="","",IF(OR(VALUE(LEFT(O8316,2))&gt;IF(RIGHT(J8316,1)="M",7,19),AND(OR(LEFT(O8316,2)={"07","19"}),VALUE(RIGHT(O8316,2))&gt;15)),TRUE,FALSE))</f>
        <v/>
      </c>
      <c r="T8316" s="77" t="str">
        <f>IF(O8316="","",IF(OR(VALUE(LEFT(O8316,2))&gt;IF(RIGHT(J8316,1)="M",7,19),AND(OR(LEFT(O8316,2)={"07","19"}),VALUE(RIGHT(O8316,2))&gt;5)),TRUE,FALSE))</f>
        <v/>
      </c>
    </row>
    <row r="8317" spans="12:20" x14ac:dyDescent="0.25">
      <c r="L8317" s="75">
        <f>COUNTIF($B$2:B8317,B8317)</f>
        <v>0</v>
      </c>
      <c r="M8317" s="75">
        <f>COUNTIF($L$2:L8317,4)</f>
        <v>42</v>
      </c>
      <c r="N8317" s="76" t="str">
        <f t="shared" si="649"/>
        <v>0</v>
      </c>
      <c r="O8317" s="76" t="str">
        <f t="shared" si="645"/>
        <v/>
      </c>
      <c r="P8317" s="75" t="str">
        <f t="shared" si="646"/>
        <v/>
      </c>
      <c r="Q8317" s="77" t="str">
        <f t="shared" si="647"/>
        <v/>
      </c>
      <c r="R8317" s="77" t="str">
        <f t="shared" si="648"/>
        <v/>
      </c>
      <c r="S8317" s="77" t="str">
        <f>IF(O8317="","",IF(OR(VALUE(LEFT(O8317,2))&gt;IF(RIGHT(J8317,1)="M",7,19),AND(OR(LEFT(O8317,2)={"07","19"}),VALUE(RIGHT(O8317,2))&gt;15)),TRUE,FALSE))</f>
        <v/>
      </c>
      <c r="T8317" s="77" t="str">
        <f>IF(O8317="","",IF(OR(VALUE(LEFT(O8317,2))&gt;IF(RIGHT(J8317,1)="M",7,19),AND(OR(LEFT(O8317,2)={"07","19"}),VALUE(RIGHT(O8317,2))&gt;5)),TRUE,FALSE))</f>
        <v/>
      </c>
    </row>
    <row r="8318" spans="12:20" x14ac:dyDescent="0.25">
      <c r="L8318" s="75">
        <f>COUNTIF($B$2:B8318,B8318)</f>
        <v>0</v>
      </c>
      <c r="M8318" s="75">
        <f>COUNTIF($L$2:L8318,4)</f>
        <v>42</v>
      </c>
      <c r="N8318" s="76" t="str">
        <f t="shared" si="649"/>
        <v>0</v>
      </c>
      <c r="O8318" s="76" t="str">
        <f t="shared" si="645"/>
        <v/>
      </c>
      <c r="P8318" s="75" t="str">
        <f t="shared" si="646"/>
        <v/>
      </c>
      <c r="Q8318" s="77" t="str">
        <f t="shared" si="647"/>
        <v/>
      </c>
      <c r="R8318" s="77" t="str">
        <f t="shared" si="648"/>
        <v/>
      </c>
      <c r="S8318" s="77" t="str">
        <f>IF(O8318="","",IF(OR(VALUE(LEFT(O8318,2))&gt;IF(RIGHT(J8318,1)="M",7,19),AND(OR(LEFT(O8318,2)={"07","19"}),VALUE(RIGHT(O8318,2))&gt;15)),TRUE,FALSE))</f>
        <v/>
      </c>
      <c r="T8318" s="77" t="str">
        <f>IF(O8318="","",IF(OR(VALUE(LEFT(O8318,2))&gt;IF(RIGHT(J8318,1)="M",7,19),AND(OR(LEFT(O8318,2)={"07","19"}),VALUE(RIGHT(O8318,2))&gt;5)),TRUE,FALSE))</f>
        <v/>
      </c>
    </row>
    <row r="8319" spans="12:20" x14ac:dyDescent="0.25">
      <c r="L8319" s="75">
        <f>COUNTIF($B$2:B8319,B8319)</f>
        <v>0</v>
      </c>
      <c r="M8319" s="75">
        <f>COUNTIF($L$2:L8319,4)</f>
        <v>42</v>
      </c>
      <c r="N8319" s="76" t="str">
        <f t="shared" si="649"/>
        <v>0</v>
      </c>
      <c r="O8319" s="76" t="str">
        <f t="shared" si="645"/>
        <v/>
      </c>
      <c r="P8319" s="75" t="str">
        <f t="shared" si="646"/>
        <v/>
      </c>
      <c r="Q8319" s="77" t="str">
        <f t="shared" si="647"/>
        <v/>
      </c>
      <c r="R8319" s="77" t="str">
        <f t="shared" si="648"/>
        <v/>
      </c>
      <c r="S8319" s="77" t="str">
        <f>IF(O8319="","",IF(OR(VALUE(LEFT(O8319,2))&gt;IF(RIGHT(J8319,1)="M",7,19),AND(OR(LEFT(O8319,2)={"07","19"}),VALUE(RIGHT(O8319,2))&gt;15)),TRUE,FALSE))</f>
        <v/>
      </c>
      <c r="T8319" s="77" t="str">
        <f>IF(O8319="","",IF(OR(VALUE(LEFT(O8319,2))&gt;IF(RIGHT(J8319,1)="M",7,19),AND(OR(LEFT(O8319,2)={"07","19"}),VALUE(RIGHT(O8319,2))&gt;5)),TRUE,FALSE))</f>
        <v/>
      </c>
    </row>
    <row r="8320" spans="12:20" x14ac:dyDescent="0.25">
      <c r="L8320" s="75">
        <f>COUNTIF($B$2:B8320,B8320)</f>
        <v>0</v>
      </c>
      <c r="M8320" s="75">
        <f>COUNTIF($L$2:L8320,4)</f>
        <v>42</v>
      </c>
      <c r="N8320" s="76" t="str">
        <f t="shared" si="649"/>
        <v>0</v>
      </c>
      <c r="O8320" s="76" t="str">
        <f t="shared" si="645"/>
        <v/>
      </c>
      <c r="P8320" s="75" t="str">
        <f t="shared" si="646"/>
        <v/>
      </c>
      <c r="Q8320" s="77" t="str">
        <f t="shared" si="647"/>
        <v/>
      </c>
      <c r="R8320" s="77" t="str">
        <f t="shared" si="648"/>
        <v/>
      </c>
      <c r="S8320" s="77" t="str">
        <f>IF(O8320="","",IF(OR(VALUE(LEFT(O8320,2))&gt;IF(RIGHT(J8320,1)="M",7,19),AND(OR(LEFT(O8320,2)={"07","19"}),VALUE(RIGHT(O8320,2))&gt;15)),TRUE,FALSE))</f>
        <v/>
      </c>
      <c r="T8320" s="77" t="str">
        <f>IF(O8320="","",IF(OR(VALUE(LEFT(O8320,2))&gt;IF(RIGHT(J8320,1)="M",7,19),AND(OR(LEFT(O8320,2)={"07","19"}),VALUE(RIGHT(O8320,2))&gt;5)),TRUE,FALSE))</f>
        <v/>
      </c>
    </row>
    <row r="8321" spans="12:20" x14ac:dyDescent="0.25">
      <c r="L8321" s="75">
        <f>COUNTIF($B$2:B8321,B8321)</f>
        <v>0</v>
      </c>
      <c r="M8321" s="75">
        <f>COUNTIF($L$2:L8321,4)</f>
        <v>42</v>
      </c>
      <c r="N8321" s="76" t="str">
        <f t="shared" si="649"/>
        <v>0</v>
      </c>
      <c r="O8321" s="76" t="str">
        <f t="shared" si="645"/>
        <v/>
      </c>
      <c r="P8321" s="75" t="str">
        <f t="shared" si="646"/>
        <v/>
      </c>
      <c r="Q8321" s="77" t="str">
        <f t="shared" si="647"/>
        <v/>
      </c>
      <c r="R8321" s="77" t="str">
        <f t="shared" si="648"/>
        <v/>
      </c>
      <c r="S8321" s="77" t="str">
        <f>IF(O8321="","",IF(OR(VALUE(LEFT(O8321,2))&gt;IF(RIGHT(J8321,1)="M",7,19),AND(OR(LEFT(O8321,2)={"07","19"}),VALUE(RIGHT(O8321,2))&gt;15)),TRUE,FALSE))</f>
        <v/>
      </c>
      <c r="T8321" s="77" t="str">
        <f>IF(O8321="","",IF(OR(VALUE(LEFT(O8321,2))&gt;IF(RIGHT(J8321,1)="M",7,19),AND(OR(LEFT(O8321,2)={"07","19"}),VALUE(RIGHT(O8321,2))&gt;5)),TRUE,FALSE))</f>
        <v/>
      </c>
    </row>
    <row r="8322" spans="12:20" x14ac:dyDescent="0.25">
      <c r="L8322" s="75">
        <f>COUNTIF($B$2:B8322,B8322)</f>
        <v>0</v>
      </c>
      <c r="M8322" s="75">
        <f>COUNTIF($L$2:L8322,4)</f>
        <v>42</v>
      </c>
      <c r="N8322" s="76" t="str">
        <f t="shared" si="649"/>
        <v>0</v>
      </c>
      <c r="O8322" s="76" t="str">
        <f t="shared" ref="O8322:O8385" si="650">TRIM(SUBSTITUTE(SUBSTITUTE(D8322,"+",""),"_",""))</f>
        <v/>
      </c>
      <c r="P8322" s="75" t="str">
        <f t="shared" ref="P8322:P8385" si="651">TRIM(SUBSTITUTE(SUBSTITUTE(E8322,"+",""),"_",""))</f>
        <v/>
      </c>
      <c r="Q8322" s="77" t="str">
        <f t="shared" ref="Q8322:Q8385" si="652">IFERROR(IF(RIGHT(P8322,2)&lt;RIGHT(O8322,2),IF(P8322&lt;O8322,P8322+2360-O8322,P8322-40-O8322),IF(P8322&lt;O8322,P8322+2400-O8322,P8322-O8322)),"")</f>
        <v/>
      </c>
      <c r="R8322" s="77" t="str">
        <f t="shared" ref="R8322:R8385" si="653">IFERROR(ROUNDDOWN(Q8322/100,0),"")</f>
        <v/>
      </c>
      <c r="S8322" s="77" t="str">
        <f>IF(O8322="","",IF(OR(VALUE(LEFT(O8322,2))&gt;IF(RIGHT(J8322,1)="M",7,19),AND(OR(LEFT(O8322,2)={"07","19"}),VALUE(RIGHT(O8322,2))&gt;15)),TRUE,FALSE))</f>
        <v/>
      </c>
      <c r="T8322" s="77" t="str">
        <f>IF(O8322="","",IF(OR(VALUE(LEFT(O8322,2))&gt;IF(RIGHT(J8322,1)="M",7,19),AND(OR(LEFT(O8322,2)={"07","19"}),VALUE(RIGHT(O8322,2))&gt;5)),TRUE,FALSE))</f>
        <v/>
      </c>
    </row>
    <row r="8323" spans="12:20" x14ac:dyDescent="0.25">
      <c r="L8323" s="75">
        <f>COUNTIF($B$2:B8323,B8323)</f>
        <v>0</v>
      </c>
      <c r="M8323" s="75">
        <f>COUNTIF($L$2:L8323,4)</f>
        <v>42</v>
      </c>
      <c r="N8323" s="76" t="str">
        <f t="shared" ref="N8323:N8386" si="654">A8323&amp;DAY(C8323)</f>
        <v>0</v>
      </c>
      <c r="O8323" s="76" t="str">
        <f t="shared" si="650"/>
        <v/>
      </c>
      <c r="P8323" s="75" t="str">
        <f t="shared" si="651"/>
        <v/>
      </c>
      <c r="Q8323" s="77" t="str">
        <f t="shared" si="652"/>
        <v/>
      </c>
      <c r="R8323" s="77" t="str">
        <f t="shared" si="653"/>
        <v/>
      </c>
      <c r="S8323" s="77" t="str">
        <f>IF(O8323="","",IF(OR(VALUE(LEFT(O8323,2))&gt;IF(RIGHT(J8323,1)="M",7,19),AND(OR(LEFT(O8323,2)={"07","19"}),VALUE(RIGHT(O8323,2))&gt;15)),TRUE,FALSE))</f>
        <v/>
      </c>
      <c r="T8323" s="77" t="str">
        <f>IF(O8323="","",IF(OR(VALUE(LEFT(O8323,2))&gt;IF(RIGHT(J8323,1)="M",7,19),AND(OR(LEFT(O8323,2)={"07","19"}),VALUE(RIGHT(O8323,2))&gt;5)),TRUE,FALSE))</f>
        <v/>
      </c>
    </row>
    <row r="8324" spans="12:20" x14ac:dyDescent="0.25">
      <c r="L8324" s="75">
        <f>COUNTIF($B$2:B8324,B8324)</f>
        <v>0</v>
      </c>
      <c r="M8324" s="75">
        <f>COUNTIF($L$2:L8324,4)</f>
        <v>42</v>
      </c>
      <c r="N8324" s="76" t="str">
        <f t="shared" si="654"/>
        <v>0</v>
      </c>
      <c r="O8324" s="76" t="str">
        <f t="shared" si="650"/>
        <v/>
      </c>
      <c r="P8324" s="75" t="str">
        <f t="shared" si="651"/>
        <v/>
      </c>
      <c r="Q8324" s="77" t="str">
        <f t="shared" si="652"/>
        <v/>
      </c>
      <c r="R8324" s="77" t="str">
        <f t="shared" si="653"/>
        <v/>
      </c>
      <c r="S8324" s="77" t="str">
        <f>IF(O8324="","",IF(OR(VALUE(LEFT(O8324,2))&gt;IF(RIGHT(J8324,1)="M",7,19),AND(OR(LEFT(O8324,2)={"07","19"}),VALUE(RIGHT(O8324,2))&gt;15)),TRUE,FALSE))</f>
        <v/>
      </c>
      <c r="T8324" s="77" t="str">
        <f>IF(O8324="","",IF(OR(VALUE(LEFT(O8324,2))&gt;IF(RIGHT(J8324,1)="M",7,19),AND(OR(LEFT(O8324,2)={"07","19"}),VALUE(RIGHT(O8324,2))&gt;5)),TRUE,FALSE))</f>
        <v/>
      </c>
    </row>
    <row r="8325" spans="12:20" x14ac:dyDescent="0.25">
      <c r="L8325" s="75">
        <f>COUNTIF($B$2:B8325,B8325)</f>
        <v>0</v>
      </c>
      <c r="M8325" s="75">
        <f>COUNTIF($L$2:L8325,4)</f>
        <v>42</v>
      </c>
      <c r="N8325" s="76" t="str">
        <f t="shared" si="654"/>
        <v>0</v>
      </c>
      <c r="O8325" s="76" t="str">
        <f t="shared" si="650"/>
        <v/>
      </c>
      <c r="P8325" s="75" t="str">
        <f t="shared" si="651"/>
        <v/>
      </c>
      <c r="Q8325" s="77" t="str">
        <f t="shared" si="652"/>
        <v/>
      </c>
      <c r="R8325" s="77" t="str">
        <f t="shared" si="653"/>
        <v/>
      </c>
      <c r="S8325" s="77" t="str">
        <f>IF(O8325="","",IF(OR(VALUE(LEFT(O8325,2))&gt;IF(RIGHT(J8325,1)="M",7,19),AND(OR(LEFT(O8325,2)={"07","19"}),VALUE(RIGHT(O8325,2))&gt;15)),TRUE,FALSE))</f>
        <v/>
      </c>
      <c r="T8325" s="77" t="str">
        <f>IF(O8325="","",IF(OR(VALUE(LEFT(O8325,2))&gt;IF(RIGHT(J8325,1)="M",7,19),AND(OR(LEFT(O8325,2)={"07","19"}),VALUE(RIGHT(O8325,2))&gt;5)),TRUE,FALSE))</f>
        <v/>
      </c>
    </row>
    <row r="8326" spans="12:20" x14ac:dyDescent="0.25">
      <c r="L8326" s="75">
        <f>COUNTIF($B$2:B8326,B8326)</f>
        <v>0</v>
      </c>
      <c r="M8326" s="75">
        <f>COUNTIF($L$2:L8326,4)</f>
        <v>42</v>
      </c>
      <c r="N8326" s="76" t="str">
        <f t="shared" si="654"/>
        <v>0</v>
      </c>
      <c r="O8326" s="76" t="str">
        <f t="shared" si="650"/>
        <v/>
      </c>
      <c r="P8326" s="75" t="str">
        <f t="shared" si="651"/>
        <v/>
      </c>
      <c r="Q8326" s="77" t="str">
        <f t="shared" si="652"/>
        <v/>
      </c>
      <c r="R8326" s="77" t="str">
        <f t="shared" si="653"/>
        <v/>
      </c>
      <c r="S8326" s="77" t="str">
        <f>IF(O8326="","",IF(OR(VALUE(LEFT(O8326,2))&gt;IF(RIGHT(J8326,1)="M",7,19),AND(OR(LEFT(O8326,2)={"07","19"}),VALUE(RIGHT(O8326,2))&gt;15)),TRUE,FALSE))</f>
        <v/>
      </c>
      <c r="T8326" s="77" t="str">
        <f>IF(O8326="","",IF(OR(VALUE(LEFT(O8326,2))&gt;IF(RIGHT(J8326,1)="M",7,19),AND(OR(LEFT(O8326,2)={"07","19"}),VALUE(RIGHT(O8326,2))&gt;5)),TRUE,FALSE))</f>
        <v/>
      </c>
    </row>
    <row r="8327" spans="12:20" x14ac:dyDescent="0.25">
      <c r="L8327" s="75">
        <f>COUNTIF($B$2:B8327,B8327)</f>
        <v>0</v>
      </c>
      <c r="M8327" s="75">
        <f>COUNTIF($L$2:L8327,4)</f>
        <v>42</v>
      </c>
      <c r="N8327" s="76" t="str">
        <f t="shared" si="654"/>
        <v>0</v>
      </c>
      <c r="O8327" s="76" t="str">
        <f t="shared" si="650"/>
        <v/>
      </c>
      <c r="P8327" s="75" t="str">
        <f t="shared" si="651"/>
        <v/>
      </c>
      <c r="Q8327" s="77" t="str">
        <f t="shared" si="652"/>
        <v/>
      </c>
      <c r="R8327" s="77" t="str">
        <f t="shared" si="653"/>
        <v/>
      </c>
      <c r="S8327" s="77" t="str">
        <f>IF(O8327="","",IF(OR(VALUE(LEFT(O8327,2))&gt;IF(RIGHT(J8327,1)="M",7,19),AND(OR(LEFT(O8327,2)={"07","19"}),VALUE(RIGHT(O8327,2))&gt;15)),TRUE,FALSE))</f>
        <v/>
      </c>
      <c r="T8327" s="77" t="str">
        <f>IF(O8327="","",IF(OR(VALUE(LEFT(O8327,2))&gt;IF(RIGHT(J8327,1)="M",7,19),AND(OR(LEFT(O8327,2)={"07","19"}),VALUE(RIGHT(O8327,2))&gt;5)),TRUE,FALSE))</f>
        <v/>
      </c>
    </row>
    <row r="8328" spans="12:20" x14ac:dyDescent="0.25">
      <c r="L8328" s="75">
        <f>COUNTIF($B$2:B8328,B8328)</f>
        <v>0</v>
      </c>
      <c r="M8328" s="75">
        <f>COUNTIF($L$2:L8328,4)</f>
        <v>42</v>
      </c>
      <c r="N8328" s="76" t="str">
        <f t="shared" si="654"/>
        <v>0</v>
      </c>
      <c r="O8328" s="76" t="str">
        <f t="shared" si="650"/>
        <v/>
      </c>
      <c r="P8328" s="75" t="str">
        <f t="shared" si="651"/>
        <v/>
      </c>
      <c r="Q8328" s="77" t="str">
        <f t="shared" si="652"/>
        <v/>
      </c>
      <c r="R8328" s="77" t="str">
        <f t="shared" si="653"/>
        <v/>
      </c>
      <c r="S8328" s="77" t="str">
        <f>IF(O8328="","",IF(OR(VALUE(LEFT(O8328,2))&gt;IF(RIGHT(J8328,1)="M",7,19),AND(OR(LEFT(O8328,2)={"07","19"}),VALUE(RIGHT(O8328,2))&gt;15)),TRUE,FALSE))</f>
        <v/>
      </c>
      <c r="T8328" s="77" t="str">
        <f>IF(O8328="","",IF(OR(VALUE(LEFT(O8328,2))&gt;IF(RIGHT(J8328,1)="M",7,19),AND(OR(LEFT(O8328,2)={"07","19"}),VALUE(RIGHT(O8328,2))&gt;5)),TRUE,FALSE))</f>
        <v/>
      </c>
    </row>
    <row r="8329" spans="12:20" x14ac:dyDescent="0.25">
      <c r="L8329" s="75">
        <f>COUNTIF($B$2:B8329,B8329)</f>
        <v>0</v>
      </c>
      <c r="M8329" s="75">
        <f>COUNTIF($L$2:L8329,4)</f>
        <v>42</v>
      </c>
      <c r="N8329" s="76" t="str">
        <f t="shared" si="654"/>
        <v>0</v>
      </c>
      <c r="O8329" s="76" t="str">
        <f t="shared" si="650"/>
        <v/>
      </c>
      <c r="P8329" s="75" t="str">
        <f t="shared" si="651"/>
        <v/>
      </c>
      <c r="Q8329" s="77" t="str">
        <f t="shared" si="652"/>
        <v/>
      </c>
      <c r="R8329" s="77" t="str">
        <f t="shared" si="653"/>
        <v/>
      </c>
      <c r="S8329" s="77" t="str">
        <f>IF(O8329="","",IF(OR(VALUE(LEFT(O8329,2))&gt;IF(RIGHT(J8329,1)="M",7,19),AND(OR(LEFT(O8329,2)={"07","19"}),VALUE(RIGHT(O8329,2))&gt;15)),TRUE,FALSE))</f>
        <v/>
      </c>
      <c r="T8329" s="77" t="str">
        <f>IF(O8329="","",IF(OR(VALUE(LEFT(O8329,2))&gt;IF(RIGHT(J8329,1)="M",7,19),AND(OR(LEFT(O8329,2)={"07","19"}),VALUE(RIGHT(O8329,2))&gt;5)),TRUE,FALSE))</f>
        <v/>
      </c>
    </row>
    <row r="8330" spans="12:20" x14ac:dyDescent="0.25">
      <c r="L8330" s="75">
        <f>COUNTIF($B$2:B8330,B8330)</f>
        <v>0</v>
      </c>
      <c r="M8330" s="75">
        <f>COUNTIF($L$2:L8330,4)</f>
        <v>42</v>
      </c>
      <c r="N8330" s="76" t="str">
        <f t="shared" si="654"/>
        <v>0</v>
      </c>
      <c r="O8330" s="76" t="str">
        <f t="shared" si="650"/>
        <v/>
      </c>
      <c r="P8330" s="75" t="str">
        <f t="shared" si="651"/>
        <v/>
      </c>
      <c r="Q8330" s="77" t="str">
        <f t="shared" si="652"/>
        <v/>
      </c>
      <c r="R8330" s="77" t="str">
        <f t="shared" si="653"/>
        <v/>
      </c>
      <c r="S8330" s="77" t="str">
        <f>IF(O8330="","",IF(OR(VALUE(LEFT(O8330,2))&gt;IF(RIGHT(J8330,1)="M",7,19),AND(OR(LEFT(O8330,2)={"07","19"}),VALUE(RIGHT(O8330,2))&gt;15)),TRUE,FALSE))</f>
        <v/>
      </c>
      <c r="T8330" s="77" t="str">
        <f>IF(O8330="","",IF(OR(VALUE(LEFT(O8330,2))&gt;IF(RIGHT(J8330,1)="M",7,19),AND(OR(LEFT(O8330,2)={"07","19"}),VALUE(RIGHT(O8330,2))&gt;5)),TRUE,FALSE))</f>
        <v/>
      </c>
    </row>
    <row r="8331" spans="12:20" x14ac:dyDescent="0.25">
      <c r="L8331" s="75">
        <f>COUNTIF($B$2:B8331,B8331)</f>
        <v>0</v>
      </c>
      <c r="M8331" s="75">
        <f>COUNTIF($L$2:L8331,4)</f>
        <v>42</v>
      </c>
      <c r="N8331" s="76" t="str">
        <f t="shared" si="654"/>
        <v>0</v>
      </c>
      <c r="O8331" s="76" t="str">
        <f t="shared" si="650"/>
        <v/>
      </c>
      <c r="P8331" s="75" t="str">
        <f t="shared" si="651"/>
        <v/>
      </c>
      <c r="Q8331" s="77" t="str">
        <f t="shared" si="652"/>
        <v/>
      </c>
      <c r="R8331" s="77" t="str">
        <f t="shared" si="653"/>
        <v/>
      </c>
      <c r="S8331" s="77" t="str">
        <f>IF(O8331="","",IF(OR(VALUE(LEFT(O8331,2))&gt;IF(RIGHT(J8331,1)="M",7,19),AND(OR(LEFT(O8331,2)={"07","19"}),VALUE(RIGHT(O8331,2))&gt;15)),TRUE,FALSE))</f>
        <v/>
      </c>
      <c r="T8331" s="77" t="str">
        <f>IF(O8331="","",IF(OR(VALUE(LEFT(O8331,2))&gt;IF(RIGHT(J8331,1)="M",7,19),AND(OR(LEFT(O8331,2)={"07","19"}),VALUE(RIGHT(O8331,2))&gt;5)),TRUE,FALSE))</f>
        <v/>
      </c>
    </row>
    <row r="8332" spans="12:20" x14ac:dyDescent="0.25">
      <c r="L8332" s="75">
        <f>COUNTIF($B$2:B8332,B8332)</f>
        <v>0</v>
      </c>
      <c r="M8332" s="75">
        <f>COUNTIF($L$2:L8332,4)</f>
        <v>42</v>
      </c>
      <c r="N8332" s="76" t="str">
        <f t="shared" si="654"/>
        <v>0</v>
      </c>
      <c r="O8332" s="76" t="str">
        <f t="shared" si="650"/>
        <v/>
      </c>
      <c r="P8332" s="75" t="str">
        <f t="shared" si="651"/>
        <v/>
      </c>
      <c r="Q8332" s="77" t="str">
        <f t="shared" si="652"/>
        <v/>
      </c>
      <c r="R8332" s="77" t="str">
        <f t="shared" si="653"/>
        <v/>
      </c>
      <c r="S8332" s="77" t="str">
        <f>IF(O8332="","",IF(OR(VALUE(LEFT(O8332,2))&gt;IF(RIGHT(J8332,1)="M",7,19),AND(OR(LEFT(O8332,2)={"07","19"}),VALUE(RIGHT(O8332,2))&gt;15)),TRUE,FALSE))</f>
        <v/>
      </c>
      <c r="T8332" s="77" t="str">
        <f>IF(O8332="","",IF(OR(VALUE(LEFT(O8332,2))&gt;IF(RIGHT(J8332,1)="M",7,19),AND(OR(LEFT(O8332,2)={"07","19"}),VALUE(RIGHT(O8332,2))&gt;5)),TRUE,FALSE))</f>
        <v/>
      </c>
    </row>
    <row r="8333" spans="12:20" x14ac:dyDescent="0.25">
      <c r="L8333" s="75">
        <f>COUNTIF($B$2:B8333,B8333)</f>
        <v>0</v>
      </c>
      <c r="M8333" s="75">
        <f>COUNTIF($L$2:L8333,4)</f>
        <v>42</v>
      </c>
      <c r="N8333" s="76" t="str">
        <f t="shared" si="654"/>
        <v>0</v>
      </c>
      <c r="O8333" s="76" t="str">
        <f t="shared" si="650"/>
        <v/>
      </c>
      <c r="P8333" s="75" t="str">
        <f t="shared" si="651"/>
        <v/>
      </c>
      <c r="Q8333" s="77" t="str">
        <f t="shared" si="652"/>
        <v/>
      </c>
      <c r="R8333" s="77" t="str">
        <f t="shared" si="653"/>
        <v/>
      </c>
      <c r="S8333" s="77" t="str">
        <f>IF(O8333="","",IF(OR(VALUE(LEFT(O8333,2))&gt;IF(RIGHT(J8333,1)="M",7,19),AND(OR(LEFT(O8333,2)={"07","19"}),VALUE(RIGHT(O8333,2))&gt;15)),TRUE,FALSE))</f>
        <v/>
      </c>
      <c r="T8333" s="77" t="str">
        <f>IF(O8333="","",IF(OR(VALUE(LEFT(O8333,2))&gt;IF(RIGHT(J8333,1)="M",7,19),AND(OR(LEFT(O8333,2)={"07","19"}),VALUE(RIGHT(O8333,2))&gt;5)),TRUE,FALSE))</f>
        <v/>
      </c>
    </row>
    <row r="8334" spans="12:20" x14ac:dyDescent="0.25">
      <c r="L8334" s="75">
        <f>COUNTIF($B$2:B8334,B8334)</f>
        <v>0</v>
      </c>
      <c r="M8334" s="75">
        <f>COUNTIF($L$2:L8334,4)</f>
        <v>42</v>
      </c>
      <c r="N8334" s="76" t="str">
        <f t="shared" si="654"/>
        <v>0</v>
      </c>
      <c r="O8334" s="76" t="str">
        <f t="shared" si="650"/>
        <v/>
      </c>
      <c r="P8334" s="75" t="str">
        <f t="shared" si="651"/>
        <v/>
      </c>
      <c r="Q8334" s="77" t="str">
        <f t="shared" si="652"/>
        <v/>
      </c>
      <c r="R8334" s="77" t="str">
        <f t="shared" si="653"/>
        <v/>
      </c>
      <c r="S8334" s="77" t="str">
        <f>IF(O8334="","",IF(OR(VALUE(LEFT(O8334,2))&gt;IF(RIGHT(J8334,1)="M",7,19),AND(OR(LEFT(O8334,2)={"07","19"}),VALUE(RIGHT(O8334,2))&gt;15)),TRUE,FALSE))</f>
        <v/>
      </c>
      <c r="T8334" s="77" t="str">
        <f>IF(O8334="","",IF(OR(VALUE(LEFT(O8334,2))&gt;IF(RIGHT(J8334,1)="M",7,19),AND(OR(LEFT(O8334,2)={"07","19"}),VALUE(RIGHT(O8334,2))&gt;5)),TRUE,FALSE))</f>
        <v/>
      </c>
    </row>
    <row r="8335" spans="12:20" x14ac:dyDescent="0.25">
      <c r="L8335" s="75">
        <f>COUNTIF($B$2:B8335,B8335)</f>
        <v>0</v>
      </c>
      <c r="M8335" s="75">
        <f>COUNTIF($L$2:L8335,4)</f>
        <v>42</v>
      </c>
      <c r="N8335" s="76" t="str">
        <f t="shared" si="654"/>
        <v>0</v>
      </c>
      <c r="O8335" s="76" t="str">
        <f t="shared" si="650"/>
        <v/>
      </c>
      <c r="P8335" s="75" t="str">
        <f t="shared" si="651"/>
        <v/>
      </c>
      <c r="Q8335" s="77" t="str">
        <f t="shared" si="652"/>
        <v/>
      </c>
      <c r="R8335" s="77" t="str">
        <f t="shared" si="653"/>
        <v/>
      </c>
      <c r="S8335" s="77" t="str">
        <f>IF(O8335="","",IF(OR(VALUE(LEFT(O8335,2))&gt;IF(RIGHT(J8335,1)="M",7,19),AND(OR(LEFT(O8335,2)={"07","19"}),VALUE(RIGHT(O8335,2))&gt;15)),TRUE,FALSE))</f>
        <v/>
      </c>
      <c r="T8335" s="77" t="str">
        <f>IF(O8335="","",IF(OR(VALUE(LEFT(O8335,2))&gt;IF(RIGHT(J8335,1)="M",7,19),AND(OR(LEFT(O8335,2)={"07","19"}),VALUE(RIGHT(O8335,2))&gt;5)),TRUE,FALSE))</f>
        <v/>
      </c>
    </row>
    <row r="8336" spans="12:20" x14ac:dyDescent="0.25">
      <c r="L8336" s="75">
        <f>COUNTIF($B$2:B8336,B8336)</f>
        <v>0</v>
      </c>
      <c r="M8336" s="75">
        <f>COUNTIF($L$2:L8336,4)</f>
        <v>42</v>
      </c>
      <c r="N8336" s="76" t="str">
        <f t="shared" si="654"/>
        <v>0</v>
      </c>
      <c r="O8336" s="76" t="str">
        <f t="shared" si="650"/>
        <v/>
      </c>
      <c r="P8336" s="75" t="str">
        <f t="shared" si="651"/>
        <v/>
      </c>
      <c r="Q8336" s="77" t="str">
        <f t="shared" si="652"/>
        <v/>
      </c>
      <c r="R8336" s="77" t="str">
        <f t="shared" si="653"/>
        <v/>
      </c>
      <c r="S8336" s="77" t="str">
        <f>IF(O8336="","",IF(OR(VALUE(LEFT(O8336,2))&gt;IF(RIGHT(J8336,1)="M",7,19),AND(OR(LEFT(O8336,2)={"07","19"}),VALUE(RIGHT(O8336,2))&gt;15)),TRUE,FALSE))</f>
        <v/>
      </c>
      <c r="T8336" s="77" t="str">
        <f>IF(O8336="","",IF(OR(VALUE(LEFT(O8336,2))&gt;IF(RIGHT(J8336,1)="M",7,19),AND(OR(LEFT(O8336,2)={"07","19"}),VALUE(RIGHT(O8336,2))&gt;5)),TRUE,FALSE))</f>
        <v/>
      </c>
    </row>
    <row r="8337" spans="12:20" x14ac:dyDescent="0.25">
      <c r="L8337" s="75">
        <f>COUNTIF($B$2:B8337,B8337)</f>
        <v>0</v>
      </c>
      <c r="M8337" s="75">
        <f>COUNTIF($L$2:L8337,4)</f>
        <v>42</v>
      </c>
      <c r="N8337" s="76" t="str">
        <f t="shared" si="654"/>
        <v>0</v>
      </c>
      <c r="O8337" s="76" t="str">
        <f t="shared" si="650"/>
        <v/>
      </c>
      <c r="P8337" s="75" t="str">
        <f t="shared" si="651"/>
        <v/>
      </c>
      <c r="Q8337" s="77" t="str">
        <f t="shared" si="652"/>
        <v/>
      </c>
      <c r="R8337" s="77" t="str">
        <f t="shared" si="653"/>
        <v/>
      </c>
      <c r="S8337" s="77" t="str">
        <f>IF(O8337="","",IF(OR(VALUE(LEFT(O8337,2))&gt;IF(RIGHT(J8337,1)="M",7,19),AND(OR(LEFT(O8337,2)={"07","19"}),VALUE(RIGHT(O8337,2))&gt;15)),TRUE,FALSE))</f>
        <v/>
      </c>
      <c r="T8337" s="77" t="str">
        <f>IF(O8337="","",IF(OR(VALUE(LEFT(O8337,2))&gt;IF(RIGHT(J8337,1)="M",7,19),AND(OR(LEFT(O8337,2)={"07","19"}),VALUE(RIGHT(O8337,2))&gt;5)),TRUE,FALSE))</f>
        <v/>
      </c>
    </row>
    <row r="8338" spans="12:20" x14ac:dyDescent="0.25">
      <c r="L8338" s="75">
        <f>COUNTIF($B$2:B8338,B8338)</f>
        <v>0</v>
      </c>
      <c r="M8338" s="75">
        <f>COUNTIF($L$2:L8338,4)</f>
        <v>42</v>
      </c>
      <c r="N8338" s="76" t="str">
        <f t="shared" si="654"/>
        <v>0</v>
      </c>
      <c r="O8338" s="76" t="str">
        <f t="shared" si="650"/>
        <v/>
      </c>
      <c r="P8338" s="75" t="str">
        <f t="shared" si="651"/>
        <v/>
      </c>
      <c r="Q8338" s="77" t="str">
        <f t="shared" si="652"/>
        <v/>
      </c>
      <c r="R8338" s="77" t="str">
        <f t="shared" si="653"/>
        <v/>
      </c>
      <c r="S8338" s="77" t="str">
        <f>IF(O8338="","",IF(OR(VALUE(LEFT(O8338,2))&gt;IF(RIGHT(J8338,1)="M",7,19),AND(OR(LEFT(O8338,2)={"07","19"}),VALUE(RIGHT(O8338,2))&gt;15)),TRUE,FALSE))</f>
        <v/>
      </c>
      <c r="T8338" s="77" t="str">
        <f>IF(O8338="","",IF(OR(VALUE(LEFT(O8338,2))&gt;IF(RIGHT(J8338,1)="M",7,19),AND(OR(LEFT(O8338,2)={"07","19"}),VALUE(RIGHT(O8338,2))&gt;5)),TRUE,FALSE))</f>
        <v/>
      </c>
    </row>
    <row r="8339" spans="12:20" x14ac:dyDescent="0.25">
      <c r="L8339" s="75">
        <f>COUNTIF($B$2:B8339,B8339)</f>
        <v>0</v>
      </c>
      <c r="M8339" s="75">
        <f>COUNTIF($L$2:L8339,4)</f>
        <v>42</v>
      </c>
      <c r="N8339" s="76" t="str">
        <f t="shared" si="654"/>
        <v>0</v>
      </c>
      <c r="O8339" s="76" t="str">
        <f t="shared" si="650"/>
        <v/>
      </c>
      <c r="P8339" s="75" t="str">
        <f t="shared" si="651"/>
        <v/>
      </c>
      <c r="Q8339" s="77" t="str">
        <f t="shared" si="652"/>
        <v/>
      </c>
      <c r="R8339" s="77" t="str">
        <f t="shared" si="653"/>
        <v/>
      </c>
      <c r="S8339" s="77" t="str">
        <f>IF(O8339="","",IF(OR(VALUE(LEFT(O8339,2))&gt;IF(RIGHT(J8339,1)="M",7,19),AND(OR(LEFT(O8339,2)={"07","19"}),VALUE(RIGHT(O8339,2))&gt;15)),TRUE,FALSE))</f>
        <v/>
      </c>
      <c r="T8339" s="77" t="str">
        <f>IF(O8339="","",IF(OR(VALUE(LEFT(O8339,2))&gt;IF(RIGHT(J8339,1)="M",7,19),AND(OR(LEFT(O8339,2)={"07","19"}),VALUE(RIGHT(O8339,2))&gt;5)),TRUE,FALSE))</f>
        <v/>
      </c>
    </row>
    <row r="8340" spans="12:20" x14ac:dyDescent="0.25">
      <c r="L8340" s="75">
        <f>COUNTIF($B$2:B8340,B8340)</f>
        <v>0</v>
      </c>
      <c r="M8340" s="75">
        <f>COUNTIF($L$2:L8340,4)</f>
        <v>42</v>
      </c>
      <c r="N8340" s="76" t="str">
        <f t="shared" si="654"/>
        <v>0</v>
      </c>
      <c r="O8340" s="76" t="str">
        <f t="shared" si="650"/>
        <v/>
      </c>
      <c r="P8340" s="75" t="str">
        <f t="shared" si="651"/>
        <v/>
      </c>
      <c r="Q8340" s="77" t="str">
        <f t="shared" si="652"/>
        <v/>
      </c>
      <c r="R8340" s="77" t="str">
        <f t="shared" si="653"/>
        <v/>
      </c>
      <c r="S8340" s="77" t="str">
        <f>IF(O8340="","",IF(OR(VALUE(LEFT(O8340,2))&gt;IF(RIGHT(J8340,1)="M",7,19),AND(OR(LEFT(O8340,2)={"07","19"}),VALUE(RIGHT(O8340,2))&gt;15)),TRUE,FALSE))</f>
        <v/>
      </c>
      <c r="T8340" s="77" t="str">
        <f>IF(O8340="","",IF(OR(VALUE(LEFT(O8340,2))&gt;IF(RIGHT(J8340,1)="M",7,19),AND(OR(LEFT(O8340,2)={"07","19"}),VALUE(RIGHT(O8340,2))&gt;5)),TRUE,FALSE))</f>
        <v/>
      </c>
    </row>
    <row r="8341" spans="12:20" x14ac:dyDescent="0.25">
      <c r="L8341" s="75">
        <f>COUNTIF($B$2:B8341,B8341)</f>
        <v>0</v>
      </c>
      <c r="M8341" s="75">
        <f>COUNTIF($L$2:L8341,4)</f>
        <v>42</v>
      </c>
      <c r="N8341" s="76" t="str">
        <f t="shared" si="654"/>
        <v>0</v>
      </c>
      <c r="O8341" s="76" t="str">
        <f t="shared" si="650"/>
        <v/>
      </c>
      <c r="P8341" s="75" t="str">
        <f t="shared" si="651"/>
        <v/>
      </c>
      <c r="Q8341" s="77" t="str">
        <f t="shared" si="652"/>
        <v/>
      </c>
      <c r="R8341" s="77" t="str">
        <f t="shared" si="653"/>
        <v/>
      </c>
      <c r="S8341" s="77" t="str">
        <f>IF(O8341="","",IF(OR(VALUE(LEFT(O8341,2))&gt;IF(RIGHT(J8341,1)="M",7,19),AND(OR(LEFT(O8341,2)={"07","19"}),VALUE(RIGHT(O8341,2))&gt;15)),TRUE,FALSE))</f>
        <v/>
      </c>
      <c r="T8341" s="77" t="str">
        <f>IF(O8341="","",IF(OR(VALUE(LEFT(O8341,2))&gt;IF(RIGHT(J8341,1)="M",7,19),AND(OR(LEFT(O8341,2)={"07","19"}),VALUE(RIGHT(O8341,2))&gt;5)),TRUE,FALSE))</f>
        <v/>
      </c>
    </row>
    <row r="8342" spans="12:20" x14ac:dyDescent="0.25">
      <c r="L8342" s="75">
        <f>COUNTIF($B$2:B8342,B8342)</f>
        <v>0</v>
      </c>
      <c r="M8342" s="75">
        <f>COUNTIF($L$2:L8342,4)</f>
        <v>42</v>
      </c>
      <c r="N8342" s="76" t="str">
        <f t="shared" si="654"/>
        <v>0</v>
      </c>
      <c r="O8342" s="76" t="str">
        <f t="shared" si="650"/>
        <v/>
      </c>
      <c r="P8342" s="75" t="str">
        <f t="shared" si="651"/>
        <v/>
      </c>
      <c r="Q8342" s="77" t="str">
        <f t="shared" si="652"/>
        <v/>
      </c>
      <c r="R8342" s="77" t="str">
        <f t="shared" si="653"/>
        <v/>
      </c>
      <c r="S8342" s="77" t="str">
        <f>IF(O8342="","",IF(OR(VALUE(LEFT(O8342,2))&gt;IF(RIGHT(J8342,1)="M",7,19),AND(OR(LEFT(O8342,2)={"07","19"}),VALUE(RIGHT(O8342,2))&gt;15)),TRUE,FALSE))</f>
        <v/>
      </c>
      <c r="T8342" s="77" t="str">
        <f>IF(O8342="","",IF(OR(VALUE(LEFT(O8342,2))&gt;IF(RIGHT(J8342,1)="M",7,19),AND(OR(LEFT(O8342,2)={"07","19"}),VALUE(RIGHT(O8342,2))&gt;5)),TRUE,FALSE))</f>
        <v/>
      </c>
    </row>
    <row r="8343" spans="12:20" x14ac:dyDescent="0.25">
      <c r="L8343" s="75">
        <f>COUNTIF($B$2:B8343,B8343)</f>
        <v>0</v>
      </c>
      <c r="M8343" s="75">
        <f>COUNTIF($L$2:L8343,4)</f>
        <v>42</v>
      </c>
      <c r="N8343" s="76" t="str">
        <f t="shared" si="654"/>
        <v>0</v>
      </c>
      <c r="O8343" s="76" t="str">
        <f t="shared" si="650"/>
        <v/>
      </c>
      <c r="P8343" s="75" t="str">
        <f t="shared" si="651"/>
        <v/>
      </c>
      <c r="Q8343" s="77" t="str">
        <f t="shared" si="652"/>
        <v/>
      </c>
      <c r="R8343" s="77" t="str">
        <f t="shared" si="653"/>
        <v/>
      </c>
      <c r="S8343" s="77" t="str">
        <f>IF(O8343="","",IF(OR(VALUE(LEFT(O8343,2))&gt;IF(RIGHT(J8343,1)="M",7,19),AND(OR(LEFT(O8343,2)={"07","19"}),VALUE(RIGHT(O8343,2))&gt;15)),TRUE,FALSE))</f>
        <v/>
      </c>
      <c r="T8343" s="77" t="str">
        <f>IF(O8343="","",IF(OR(VALUE(LEFT(O8343,2))&gt;IF(RIGHT(J8343,1)="M",7,19),AND(OR(LEFT(O8343,2)={"07","19"}),VALUE(RIGHT(O8343,2))&gt;5)),TRUE,FALSE))</f>
        <v/>
      </c>
    </row>
    <row r="8344" spans="12:20" x14ac:dyDescent="0.25">
      <c r="L8344" s="75">
        <f>COUNTIF($B$2:B8344,B8344)</f>
        <v>0</v>
      </c>
      <c r="M8344" s="75">
        <f>COUNTIF($L$2:L8344,4)</f>
        <v>42</v>
      </c>
      <c r="N8344" s="76" t="str">
        <f t="shared" si="654"/>
        <v>0</v>
      </c>
      <c r="O8344" s="76" t="str">
        <f t="shared" si="650"/>
        <v/>
      </c>
      <c r="P8344" s="75" t="str">
        <f t="shared" si="651"/>
        <v/>
      </c>
      <c r="Q8344" s="77" t="str">
        <f t="shared" si="652"/>
        <v/>
      </c>
      <c r="R8344" s="77" t="str">
        <f t="shared" si="653"/>
        <v/>
      </c>
      <c r="S8344" s="77" t="str">
        <f>IF(O8344="","",IF(OR(VALUE(LEFT(O8344,2))&gt;IF(RIGHT(J8344,1)="M",7,19),AND(OR(LEFT(O8344,2)={"07","19"}),VALUE(RIGHT(O8344,2))&gt;15)),TRUE,FALSE))</f>
        <v/>
      </c>
      <c r="T8344" s="77" t="str">
        <f>IF(O8344="","",IF(OR(VALUE(LEFT(O8344,2))&gt;IF(RIGHT(J8344,1)="M",7,19),AND(OR(LEFT(O8344,2)={"07","19"}),VALUE(RIGHT(O8344,2))&gt;5)),TRUE,FALSE))</f>
        <v/>
      </c>
    </row>
    <row r="8345" spans="12:20" x14ac:dyDescent="0.25">
      <c r="L8345" s="75">
        <f>COUNTIF($B$2:B8345,B8345)</f>
        <v>0</v>
      </c>
      <c r="M8345" s="75">
        <f>COUNTIF($L$2:L8345,4)</f>
        <v>42</v>
      </c>
      <c r="N8345" s="76" t="str">
        <f t="shared" si="654"/>
        <v>0</v>
      </c>
      <c r="O8345" s="76" t="str">
        <f t="shared" si="650"/>
        <v/>
      </c>
      <c r="P8345" s="75" t="str">
        <f t="shared" si="651"/>
        <v/>
      </c>
      <c r="Q8345" s="77" t="str">
        <f t="shared" si="652"/>
        <v/>
      </c>
      <c r="R8345" s="77" t="str">
        <f t="shared" si="653"/>
        <v/>
      </c>
      <c r="S8345" s="77" t="str">
        <f>IF(O8345="","",IF(OR(VALUE(LEFT(O8345,2))&gt;IF(RIGHT(J8345,1)="M",7,19),AND(OR(LEFT(O8345,2)={"07","19"}),VALUE(RIGHT(O8345,2))&gt;15)),TRUE,FALSE))</f>
        <v/>
      </c>
      <c r="T8345" s="77" t="str">
        <f>IF(O8345="","",IF(OR(VALUE(LEFT(O8345,2))&gt;IF(RIGHT(J8345,1)="M",7,19),AND(OR(LEFT(O8345,2)={"07","19"}),VALUE(RIGHT(O8345,2))&gt;5)),TRUE,FALSE))</f>
        <v/>
      </c>
    </row>
    <row r="8346" spans="12:20" x14ac:dyDescent="0.25">
      <c r="L8346" s="75">
        <f>COUNTIF($B$2:B8346,B8346)</f>
        <v>0</v>
      </c>
      <c r="M8346" s="75">
        <f>COUNTIF($L$2:L8346,4)</f>
        <v>42</v>
      </c>
      <c r="N8346" s="76" t="str">
        <f t="shared" si="654"/>
        <v>0</v>
      </c>
      <c r="O8346" s="76" t="str">
        <f t="shared" si="650"/>
        <v/>
      </c>
      <c r="P8346" s="75" t="str">
        <f t="shared" si="651"/>
        <v/>
      </c>
      <c r="Q8346" s="77" t="str">
        <f t="shared" si="652"/>
        <v/>
      </c>
      <c r="R8346" s="77" t="str">
        <f t="shared" si="653"/>
        <v/>
      </c>
      <c r="S8346" s="77" t="str">
        <f>IF(O8346="","",IF(OR(VALUE(LEFT(O8346,2))&gt;IF(RIGHT(J8346,1)="M",7,19),AND(OR(LEFT(O8346,2)={"07","19"}),VALUE(RIGHT(O8346,2))&gt;15)),TRUE,FALSE))</f>
        <v/>
      </c>
      <c r="T8346" s="77" t="str">
        <f>IF(O8346="","",IF(OR(VALUE(LEFT(O8346,2))&gt;IF(RIGHT(J8346,1)="M",7,19),AND(OR(LEFT(O8346,2)={"07","19"}),VALUE(RIGHT(O8346,2))&gt;5)),TRUE,FALSE))</f>
        <v/>
      </c>
    </row>
    <row r="8347" spans="12:20" x14ac:dyDescent="0.25">
      <c r="L8347" s="75">
        <f>COUNTIF($B$2:B8347,B8347)</f>
        <v>0</v>
      </c>
      <c r="M8347" s="75">
        <f>COUNTIF($L$2:L8347,4)</f>
        <v>42</v>
      </c>
      <c r="N8347" s="76" t="str">
        <f t="shared" si="654"/>
        <v>0</v>
      </c>
      <c r="O8347" s="76" t="str">
        <f t="shared" si="650"/>
        <v/>
      </c>
      <c r="P8347" s="75" t="str">
        <f t="shared" si="651"/>
        <v/>
      </c>
      <c r="Q8347" s="77" t="str">
        <f t="shared" si="652"/>
        <v/>
      </c>
      <c r="R8347" s="77" t="str">
        <f t="shared" si="653"/>
        <v/>
      </c>
      <c r="S8347" s="77" t="str">
        <f>IF(O8347="","",IF(OR(VALUE(LEFT(O8347,2))&gt;IF(RIGHT(J8347,1)="M",7,19),AND(OR(LEFT(O8347,2)={"07","19"}),VALUE(RIGHT(O8347,2))&gt;15)),TRUE,FALSE))</f>
        <v/>
      </c>
      <c r="T8347" s="77" t="str">
        <f>IF(O8347="","",IF(OR(VALUE(LEFT(O8347,2))&gt;IF(RIGHT(J8347,1)="M",7,19),AND(OR(LEFT(O8347,2)={"07","19"}),VALUE(RIGHT(O8347,2))&gt;5)),TRUE,FALSE))</f>
        <v/>
      </c>
    </row>
    <row r="8348" spans="12:20" x14ac:dyDescent="0.25">
      <c r="L8348" s="75">
        <f>COUNTIF($B$2:B8348,B8348)</f>
        <v>0</v>
      </c>
      <c r="M8348" s="75">
        <f>COUNTIF($L$2:L8348,4)</f>
        <v>42</v>
      </c>
      <c r="N8348" s="76" t="str">
        <f t="shared" si="654"/>
        <v>0</v>
      </c>
      <c r="O8348" s="76" t="str">
        <f t="shared" si="650"/>
        <v/>
      </c>
      <c r="P8348" s="75" t="str">
        <f t="shared" si="651"/>
        <v/>
      </c>
      <c r="Q8348" s="77" t="str">
        <f t="shared" si="652"/>
        <v/>
      </c>
      <c r="R8348" s="77" t="str">
        <f t="shared" si="653"/>
        <v/>
      </c>
      <c r="S8348" s="77" t="str">
        <f>IF(O8348="","",IF(OR(VALUE(LEFT(O8348,2))&gt;IF(RIGHT(J8348,1)="M",7,19),AND(OR(LEFT(O8348,2)={"07","19"}),VALUE(RIGHT(O8348,2))&gt;15)),TRUE,FALSE))</f>
        <v/>
      </c>
      <c r="T8348" s="77" t="str">
        <f>IF(O8348="","",IF(OR(VALUE(LEFT(O8348,2))&gt;IF(RIGHT(J8348,1)="M",7,19),AND(OR(LEFT(O8348,2)={"07","19"}),VALUE(RIGHT(O8348,2))&gt;5)),TRUE,FALSE))</f>
        <v/>
      </c>
    </row>
    <row r="8349" spans="12:20" x14ac:dyDescent="0.25">
      <c r="L8349" s="75">
        <f>COUNTIF($B$2:B8349,B8349)</f>
        <v>0</v>
      </c>
      <c r="M8349" s="75">
        <f>COUNTIF($L$2:L8349,4)</f>
        <v>42</v>
      </c>
      <c r="N8349" s="76" t="str">
        <f t="shared" si="654"/>
        <v>0</v>
      </c>
      <c r="O8349" s="76" t="str">
        <f t="shared" si="650"/>
        <v/>
      </c>
      <c r="P8349" s="75" t="str">
        <f t="shared" si="651"/>
        <v/>
      </c>
      <c r="Q8349" s="77" t="str">
        <f t="shared" si="652"/>
        <v/>
      </c>
      <c r="R8349" s="77" t="str">
        <f t="shared" si="653"/>
        <v/>
      </c>
      <c r="S8349" s="77" t="str">
        <f>IF(O8349="","",IF(OR(VALUE(LEFT(O8349,2))&gt;IF(RIGHT(J8349,1)="M",7,19),AND(OR(LEFT(O8349,2)={"07","19"}),VALUE(RIGHT(O8349,2))&gt;15)),TRUE,FALSE))</f>
        <v/>
      </c>
      <c r="T8349" s="77" t="str">
        <f>IF(O8349="","",IF(OR(VALUE(LEFT(O8349,2))&gt;IF(RIGHT(J8349,1)="M",7,19),AND(OR(LEFT(O8349,2)={"07","19"}),VALUE(RIGHT(O8349,2))&gt;5)),TRUE,FALSE))</f>
        <v/>
      </c>
    </row>
    <row r="8350" spans="12:20" x14ac:dyDescent="0.25">
      <c r="L8350" s="75">
        <f>COUNTIF($B$2:B8350,B8350)</f>
        <v>0</v>
      </c>
      <c r="M8350" s="75">
        <f>COUNTIF($L$2:L8350,4)</f>
        <v>42</v>
      </c>
      <c r="N8350" s="76" t="str">
        <f t="shared" si="654"/>
        <v>0</v>
      </c>
      <c r="O8350" s="76" t="str">
        <f t="shared" si="650"/>
        <v/>
      </c>
      <c r="P8350" s="75" t="str">
        <f t="shared" si="651"/>
        <v/>
      </c>
      <c r="Q8350" s="77" t="str">
        <f t="shared" si="652"/>
        <v/>
      </c>
      <c r="R8350" s="77" t="str">
        <f t="shared" si="653"/>
        <v/>
      </c>
      <c r="S8350" s="77" t="str">
        <f>IF(O8350="","",IF(OR(VALUE(LEFT(O8350,2))&gt;IF(RIGHT(J8350,1)="M",7,19),AND(OR(LEFT(O8350,2)={"07","19"}),VALUE(RIGHT(O8350,2))&gt;15)),TRUE,FALSE))</f>
        <v/>
      </c>
      <c r="T8350" s="77" t="str">
        <f>IF(O8350="","",IF(OR(VALUE(LEFT(O8350,2))&gt;IF(RIGHT(J8350,1)="M",7,19),AND(OR(LEFT(O8350,2)={"07","19"}),VALUE(RIGHT(O8350,2))&gt;5)),TRUE,FALSE))</f>
        <v/>
      </c>
    </row>
    <row r="8351" spans="12:20" x14ac:dyDescent="0.25">
      <c r="L8351" s="75">
        <f>COUNTIF($B$2:B8351,B8351)</f>
        <v>0</v>
      </c>
      <c r="M8351" s="75">
        <f>COUNTIF($L$2:L8351,4)</f>
        <v>42</v>
      </c>
      <c r="N8351" s="76" t="str">
        <f t="shared" si="654"/>
        <v>0</v>
      </c>
      <c r="O8351" s="76" t="str">
        <f t="shared" si="650"/>
        <v/>
      </c>
      <c r="P8351" s="75" t="str">
        <f t="shared" si="651"/>
        <v/>
      </c>
      <c r="Q8351" s="77" t="str">
        <f t="shared" si="652"/>
        <v/>
      </c>
      <c r="R8351" s="77" t="str">
        <f t="shared" si="653"/>
        <v/>
      </c>
      <c r="S8351" s="77" t="str">
        <f>IF(O8351="","",IF(OR(VALUE(LEFT(O8351,2))&gt;IF(RIGHT(J8351,1)="M",7,19),AND(OR(LEFT(O8351,2)={"07","19"}),VALUE(RIGHT(O8351,2))&gt;15)),TRUE,FALSE))</f>
        <v/>
      </c>
      <c r="T8351" s="77" t="str">
        <f>IF(O8351="","",IF(OR(VALUE(LEFT(O8351,2))&gt;IF(RIGHT(J8351,1)="M",7,19),AND(OR(LEFT(O8351,2)={"07","19"}),VALUE(RIGHT(O8351,2))&gt;5)),TRUE,FALSE))</f>
        <v/>
      </c>
    </row>
    <row r="8352" spans="12:20" x14ac:dyDescent="0.25">
      <c r="L8352" s="75">
        <f>COUNTIF($B$2:B8352,B8352)</f>
        <v>0</v>
      </c>
      <c r="M8352" s="75">
        <f>COUNTIF($L$2:L8352,4)</f>
        <v>42</v>
      </c>
      <c r="N8352" s="76" t="str">
        <f t="shared" si="654"/>
        <v>0</v>
      </c>
      <c r="O8352" s="76" t="str">
        <f t="shared" si="650"/>
        <v/>
      </c>
      <c r="P8352" s="75" t="str">
        <f t="shared" si="651"/>
        <v/>
      </c>
      <c r="Q8352" s="77" t="str">
        <f t="shared" si="652"/>
        <v/>
      </c>
      <c r="R8352" s="77" t="str">
        <f t="shared" si="653"/>
        <v/>
      </c>
      <c r="S8352" s="77" t="str">
        <f>IF(O8352="","",IF(OR(VALUE(LEFT(O8352,2))&gt;IF(RIGHT(J8352,1)="M",7,19),AND(OR(LEFT(O8352,2)={"07","19"}),VALUE(RIGHT(O8352,2))&gt;15)),TRUE,FALSE))</f>
        <v/>
      </c>
      <c r="T8352" s="77" t="str">
        <f>IF(O8352="","",IF(OR(VALUE(LEFT(O8352,2))&gt;IF(RIGHT(J8352,1)="M",7,19),AND(OR(LEFT(O8352,2)={"07","19"}),VALUE(RIGHT(O8352,2))&gt;5)),TRUE,FALSE))</f>
        <v/>
      </c>
    </row>
    <row r="8353" spans="12:20" x14ac:dyDescent="0.25">
      <c r="L8353" s="75">
        <f>COUNTIF($B$2:B8353,B8353)</f>
        <v>0</v>
      </c>
      <c r="M8353" s="75">
        <f>COUNTIF($L$2:L8353,4)</f>
        <v>42</v>
      </c>
      <c r="N8353" s="76" t="str">
        <f t="shared" si="654"/>
        <v>0</v>
      </c>
      <c r="O8353" s="76" t="str">
        <f t="shared" si="650"/>
        <v/>
      </c>
      <c r="P8353" s="75" t="str">
        <f t="shared" si="651"/>
        <v/>
      </c>
      <c r="Q8353" s="77" t="str">
        <f t="shared" si="652"/>
        <v/>
      </c>
      <c r="R8353" s="77" t="str">
        <f t="shared" si="653"/>
        <v/>
      </c>
      <c r="S8353" s="77" t="str">
        <f>IF(O8353="","",IF(OR(VALUE(LEFT(O8353,2))&gt;IF(RIGHT(J8353,1)="M",7,19),AND(OR(LEFT(O8353,2)={"07","19"}),VALUE(RIGHT(O8353,2))&gt;15)),TRUE,FALSE))</f>
        <v/>
      </c>
      <c r="T8353" s="77" t="str">
        <f>IF(O8353="","",IF(OR(VALUE(LEFT(O8353,2))&gt;IF(RIGHT(J8353,1)="M",7,19),AND(OR(LEFT(O8353,2)={"07","19"}),VALUE(RIGHT(O8353,2))&gt;5)),TRUE,FALSE))</f>
        <v/>
      </c>
    </row>
    <row r="8354" spans="12:20" x14ac:dyDescent="0.25">
      <c r="L8354" s="75">
        <f>COUNTIF($B$2:B8354,B8354)</f>
        <v>0</v>
      </c>
      <c r="M8354" s="75">
        <f>COUNTIF($L$2:L8354,4)</f>
        <v>42</v>
      </c>
      <c r="N8354" s="76" t="str">
        <f t="shared" si="654"/>
        <v>0</v>
      </c>
      <c r="O8354" s="76" t="str">
        <f t="shared" si="650"/>
        <v/>
      </c>
      <c r="P8354" s="75" t="str">
        <f t="shared" si="651"/>
        <v/>
      </c>
      <c r="Q8354" s="77" t="str">
        <f t="shared" si="652"/>
        <v/>
      </c>
      <c r="R8354" s="77" t="str">
        <f t="shared" si="653"/>
        <v/>
      </c>
      <c r="S8354" s="77" t="str">
        <f>IF(O8354="","",IF(OR(VALUE(LEFT(O8354,2))&gt;IF(RIGHT(J8354,1)="M",7,19),AND(OR(LEFT(O8354,2)={"07","19"}),VALUE(RIGHT(O8354,2))&gt;15)),TRUE,FALSE))</f>
        <v/>
      </c>
      <c r="T8354" s="77" t="str">
        <f>IF(O8354="","",IF(OR(VALUE(LEFT(O8354,2))&gt;IF(RIGHT(J8354,1)="M",7,19),AND(OR(LEFT(O8354,2)={"07","19"}),VALUE(RIGHT(O8354,2))&gt;5)),TRUE,FALSE))</f>
        <v/>
      </c>
    </row>
    <row r="8355" spans="12:20" x14ac:dyDescent="0.25">
      <c r="L8355" s="75">
        <f>COUNTIF($B$2:B8355,B8355)</f>
        <v>0</v>
      </c>
      <c r="M8355" s="75">
        <f>COUNTIF($L$2:L8355,4)</f>
        <v>42</v>
      </c>
      <c r="N8355" s="76" t="str">
        <f t="shared" si="654"/>
        <v>0</v>
      </c>
      <c r="O8355" s="76" t="str">
        <f t="shared" si="650"/>
        <v/>
      </c>
      <c r="P8355" s="75" t="str">
        <f t="shared" si="651"/>
        <v/>
      </c>
      <c r="Q8355" s="77" t="str">
        <f t="shared" si="652"/>
        <v/>
      </c>
      <c r="R8355" s="77" t="str">
        <f t="shared" si="653"/>
        <v/>
      </c>
      <c r="S8355" s="77" t="str">
        <f>IF(O8355="","",IF(OR(VALUE(LEFT(O8355,2))&gt;IF(RIGHT(J8355,1)="M",7,19),AND(OR(LEFT(O8355,2)={"07","19"}),VALUE(RIGHT(O8355,2))&gt;15)),TRUE,FALSE))</f>
        <v/>
      </c>
      <c r="T8355" s="77" t="str">
        <f>IF(O8355="","",IF(OR(VALUE(LEFT(O8355,2))&gt;IF(RIGHT(J8355,1)="M",7,19),AND(OR(LEFT(O8355,2)={"07","19"}),VALUE(RIGHT(O8355,2))&gt;5)),TRUE,FALSE))</f>
        <v/>
      </c>
    </row>
    <row r="8356" spans="12:20" x14ac:dyDescent="0.25">
      <c r="L8356" s="75">
        <f>COUNTIF($B$2:B8356,B8356)</f>
        <v>0</v>
      </c>
      <c r="M8356" s="75">
        <f>COUNTIF($L$2:L8356,4)</f>
        <v>42</v>
      </c>
      <c r="N8356" s="76" t="str">
        <f t="shared" si="654"/>
        <v>0</v>
      </c>
      <c r="O8356" s="76" t="str">
        <f t="shared" si="650"/>
        <v/>
      </c>
      <c r="P8356" s="75" t="str">
        <f t="shared" si="651"/>
        <v/>
      </c>
      <c r="Q8356" s="77" t="str">
        <f t="shared" si="652"/>
        <v/>
      </c>
      <c r="R8356" s="77" t="str">
        <f t="shared" si="653"/>
        <v/>
      </c>
      <c r="S8356" s="77" t="str">
        <f>IF(O8356="","",IF(OR(VALUE(LEFT(O8356,2))&gt;IF(RIGHT(J8356,1)="M",7,19),AND(OR(LEFT(O8356,2)={"07","19"}),VALUE(RIGHT(O8356,2))&gt;15)),TRUE,FALSE))</f>
        <v/>
      </c>
      <c r="T8356" s="77" t="str">
        <f>IF(O8356="","",IF(OR(VALUE(LEFT(O8356,2))&gt;IF(RIGHT(J8356,1)="M",7,19),AND(OR(LEFT(O8356,2)={"07","19"}),VALUE(RIGHT(O8356,2))&gt;5)),TRUE,FALSE))</f>
        <v/>
      </c>
    </row>
    <row r="8357" spans="12:20" x14ac:dyDescent="0.25">
      <c r="L8357" s="75">
        <f>COUNTIF($B$2:B8357,B8357)</f>
        <v>0</v>
      </c>
      <c r="M8357" s="75">
        <f>COUNTIF($L$2:L8357,4)</f>
        <v>42</v>
      </c>
      <c r="N8357" s="76" t="str">
        <f t="shared" si="654"/>
        <v>0</v>
      </c>
      <c r="O8357" s="76" t="str">
        <f t="shared" si="650"/>
        <v/>
      </c>
      <c r="P8357" s="75" t="str">
        <f t="shared" si="651"/>
        <v/>
      </c>
      <c r="Q8357" s="77" t="str">
        <f t="shared" si="652"/>
        <v/>
      </c>
      <c r="R8357" s="77" t="str">
        <f t="shared" si="653"/>
        <v/>
      </c>
      <c r="S8357" s="77" t="str">
        <f>IF(O8357="","",IF(OR(VALUE(LEFT(O8357,2))&gt;IF(RIGHT(J8357,1)="M",7,19),AND(OR(LEFT(O8357,2)={"07","19"}),VALUE(RIGHT(O8357,2))&gt;15)),TRUE,FALSE))</f>
        <v/>
      </c>
      <c r="T8357" s="77" t="str">
        <f>IF(O8357="","",IF(OR(VALUE(LEFT(O8357,2))&gt;IF(RIGHT(J8357,1)="M",7,19),AND(OR(LEFT(O8357,2)={"07","19"}),VALUE(RIGHT(O8357,2))&gt;5)),TRUE,FALSE))</f>
        <v/>
      </c>
    </row>
    <row r="8358" spans="12:20" x14ac:dyDescent="0.25">
      <c r="L8358" s="75">
        <f>COUNTIF($B$2:B8358,B8358)</f>
        <v>0</v>
      </c>
      <c r="M8358" s="75">
        <f>COUNTIF($L$2:L8358,4)</f>
        <v>42</v>
      </c>
      <c r="N8358" s="76" t="str">
        <f t="shared" si="654"/>
        <v>0</v>
      </c>
      <c r="O8358" s="76" t="str">
        <f t="shared" si="650"/>
        <v/>
      </c>
      <c r="P8358" s="75" t="str">
        <f t="shared" si="651"/>
        <v/>
      </c>
      <c r="Q8358" s="77" t="str">
        <f t="shared" si="652"/>
        <v/>
      </c>
      <c r="R8358" s="77" t="str">
        <f t="shared" si="653"/>
        <v/>
      </c>
      <c r="S8358" s="77" t="str">
        <f>IF(O8358="","",IF(OR(VALUE(LEFT(O8358,2))&gt;IF(RIGHT(J8358,1)="M",7,19),AND(OR(LEFT(O8358,2)={"07","19"}),VALUE(RIGHT(O8358,2))&gt;15)),TRUE,FALSE))</f>
        <v/>
      </c>
      <c r="T8358" s="77" t="str">
        <f>IF(O8358="","",IF(OR(VALUE(LEFT(O8358,2))&gt;IF(RIGHT(J8358,1)="M",7,19),AND(OR(LEFT(O8358,2)={"07","19"}),VALUE(RIGHT(O8358,2))&gt;5)),TRUE,FALSE))</f>
        <v/>
      </c>
    </row>
    <row r="8359" spans="12:20" x14ac:dyDescent="0.25">
      <c r="L8359" s="75">
        <f>COUNTIF($B$2:B8359,B8359)</f>
        <v>0</v>
      </c>
      <c r="M8359" s="75">
        <f>COUNTIF($L$2:L8359,4)</f>
        <v>42</v>
      </c>
      <c r="N8359" s="76" t="str">
        <f t="shared" si="654"/>
        <v>0</v>
      </c>
      <c r="O8359" s="76" t="str">
        <f t="shared" si="650"/>
        <v/>
      </c>
      <c r="P8359" s="75" t="str">
        <f t="shared" si="651"/>
        <v/>
      </c>
      <c r="Q8359" s="77" t="str">
        <f t="shared" si="652"/>
        <v/>
      </c>
      <c r="R8359" s="77" t="str">
        <f t="shared" si="653"/>
        <v/>
      </c>
      <c r="S8359" s="77" t="str">
        <f>IF(O8359="","",IF(OR(VALUE(LEFT(O8359,2))&gt;IF(RIGHT(J8359,1)="M",7,19),AND(OR(LEFT(O8359,2)={"07","19"}),VALUE(RIGHT(O8359,2))&gt;15)),TRUE,FALSE))</f>
        <v/>
      </c>
      <c r="T8359" s="77" t="str">
        <f>IF(O8359="","",IF(OR(VALUE(LEFT(O8359,2))&gt;IF(RIGHT(J8359,1)="M",7,19),AND(OR(LEFT(O8359,2)={"07","19"}),VALUE(RIGHT(O8359,2))&gt;5)),TRUE,FALSE))</f>
        <v/>
      </c>
    </row>
    <row r="8360" spans="12:20" x14ac:dyDescent="0.25">
      <c r="L8360" s="75">
        <f>COUNTIF($B$2:B8360,B8360)</f>
        <v>0</v>
      </c>
      <c r="M8360" s="75">
        <f>COUNTIF($L$2:L8360,4)</f>
        <v>42</v>
      </c>
      <c r="N8360" s="76" t="str">
        <f t="shared" si="654"/>
        <v>0</v>
      </c>
      <c r="O8360" s="76" t="str">
        <f t="shared" si="650"/>
        <v/>
      </c>
      <c r="P8360" s="75" t="str">
        <f t="shared" si="651"/>
        <v/>
      </c>
      <c r="Q8360" s="77" t="str">
        <f t="shared" si="652"/>
        <v/>
      </c>
      <c r="R8360" s="77" t="str">
        <f t="shared" si="653"/>
        <v/>
      </c>
      <c r="S8360" s="77" t="str">
        <f>IF(O8360="","",IF(OR(VALUE(LEFT(O8360,2))&gt;IF(RIGHT(J8360,1)="M",7,19),AND(OR(LEFT(O8360,2)={"07","19"}),VALUE(RIGHT(O8360,2))&gt;15)),TRUE,FALSE))</f>
        <v/>
      </c>
      <c r="T8360" s="77" t="str">
        <f>IF(O8360="","",IF(OR(VALUE(LEFT(O8360,2))&gt;IF(RIGHT(J8360,1)="M",7,19),AND(OR(LEFT(O8360,2)={"07","19"}),VALUE(RIGHT(O8360,2))&gt;5)),TRUE,FALSE))</f>
        <v/>
      </c>
    </row>
    <row r="8361" spans="12:20" x14ac:dyDescent="0.25">
      <c r="L8361" s="75">
        <f>COUNTIF($B$2:B8361,B8361)</f>
        <v>0</v>
      </c>
      <c r="M8361" s="75">
        <f>COUNTIF($L$2:L8361,4)</f>
        <v>42</v>
      </c>
      <c r="N8361" s="76" t="str">
        <f t="shared" si="654"/>
        <v>0</v>
      </c>
      <c r="O8361" s="76" t="str">
        <f t="shared" si="650"/>
        <v/>
      </c>
      <c r="P8361" s="75" t="str">
        <f t="shared" si="651"/>
        <v/>
      </c>
      <c r="Q8361" s="77" t="str">
        <f t="shared" si="652"/>
        <v/>
      </c>
      <c r="R8361" s="77" t="str">
        <f t="shared" si="653"/>
        <v/>
      </c>
      <c r="S8361" s="77" t="str">
        <f>IF(O8361="","",IF(OR(VALUE(LEFT(O8361,2))&gt;IF(RIGHT(J8361,1)="M",7,19),AND(OR(LEFT(O8361,2)={"07","19"}),VALUE(RIGHT(O8361,2))&gt;15)),TRUE,FALSE))</f>
        <v/>
      </c>
      <c r="T8361" s="77" t="str">
        <f>IF(O8361="","",IF(OR(VALUE(LEFT(O8361,2))&gt;IF(RIGHT(J8361,1)="M",7,19),AND(OR(LEFT(O8361,2)={"07","19"}),VALUE(RIGHT(O8361,2))&gt;5)),TRUE,FALSE))</f>
        <v/>
      </c>
    </row>
    <row r="8362" spans="12:20" x14ac:dyDescent="0.25">
      <c r="L8362" s="75">
        <f>COUNTIF($B$2:B8362,B8362)</f>
        <v>0</v>
      </c>
      <c r="M8362" s="75">
        <f>COUNTIF($L$2:L8362,4)</f>
        <v>42</v>
      </c>
      <c r="N8362" s="76" t="str">
        <f t="shared" si="654"/>
        <v>0</v>
      </c>
      <c r="O8362" s="76" t="str">
        <f t="shared" si="650"/>
        <v/>
      </c>
      <c r="P8362" s="75" t="str">
        <f t="shared" si="651"/>
        <v/>
      </c>
      <c r="Q8362" s="77" t="str">
        <f t="shared" si="652"/>
        <v/>
      </c>
      <c r="R8362" s="77" t="str">
        <f t="shared" si="653"/>
        <v/>
      </c>
      <c r="S8362" s="77" t="str">
        <f>IF(O8362="","",IF(OR(VALUE(LEFT(O8362,2))&gt;IF(RIGHT(J8362,1)="M",7,19),AND(OR(LEFT(O8362,2)={"07","19"}),VALUE(RIGHT(O8362,2))&gt;15)),TRUE,FALSE))</f>
        <v/>
      </c>
      <c r="T8362" s="77" t="str">
        <f>IF(O8362="","",IF(OR(VALUE(LEFT(O8362,2))&gt;IF(RIGHT(J8362,1)="M",7,19),AND(OR(LEFT(O8362,2)={"07","19"}),VALUE(RIGHT(O8362,2))&gt;5)),TRUE,FALSE))</f>
        <v/>
      </c>
    </row>
    <row r="8363" spans="12:20" x14ac:dyDescent="0.25">
      <c r="L8363" s="75">
        <f>COUNTIF($B$2:B8363,B8363)</f>
        <v>0</v>
      </c>
      <c r="M8363" s="75">
        <f>COUNTIF($L$2:L8363,4)</f>
        <v>42</v>
      </c>
      <c r="N8363" s="76" t="str">
        <f t="shared" si="654"/>
        <v>0</v>
      </c>
      <c r="O8363" s="76" t="str">
        <f t="shared" si="650"/>
        <v/>
      </c>
      <c r="P8363" s="75" t="str">
        <f t="shared" si="651"/>
        <v/>
      </c>
      <c r="Q8363" s="77" t="str">
        <f t="shared" si="652"/>
        <v/>
      </c>
      <c r="R8363" s="77" t="str">
        <f t="shared" si="653"/>
        <v/>
      </c>
      <c r="S8363" s="77" t="str">
        <f>IF(O8363="","",IF(OR(VALUE(LEFT(O8363,2))&gt;IF(RIGHT(J8363,1)="M",7,19),AND(OR(LEFT(O8363,2)={"07","19"}),VALUE(RIGHT(O8363,2))&gt;15)),TRUE,FALSE))</f>
        <v/>
      </c>
      <c r="T8363" s="77" t="str">
        <f>IF(O8363="","",IF(OR(VALUE(LEFT(O8363,2))&gt;IF(RIGHT(J8363,1)="M",7,19),AND(OR(LEFT(O8363,2)={"07","19"}),VALUE(RIGHT(O8363,2))&gt;5)),TRUE,FALSE))</f>
        <v/>
      </c>
    </row>
    <row r="8364" spans="12:20" x14ac:dyDescent="0.25">
      <c r="L8364" s="75">
        <f>COUNTIF($B$2:B8364,B8364)</f>
        <v>0</v>
      </c>
      <c r="M8364" s="75">
        <f>COUNTIF($L$2:L8364,4)</f>
        <v>42</v>
      </c>
      <c r="N8364" s="76" t="str">
        <f t="shared" si="654"/>
        <v>0</v>
      </c>
      <c r="O8364" s="76" t="str">
        <f t="shared" si="650"/>
        <v/>
      </c>
      <c r="P8364" s="75" t="str">
        <f t="shared" si="651"/>
        <v/>
      </c>
      <c r="Q8364" s="77" t="str">
        <f t="shared" si="652"/>
        <v/>
      </c>
      <c r="R8364" s="77" t="str">
        <f t="shared" si="653"/>
        <v/>
      </c>
      <c r="S8364" s="77" t="str">
        <f>IF(O8364="","",IF(OR(VALUE(LEFT(O8364,2))&gt;IF(RIGHT(J8364,1)="M",7,19),AND(OR(LEFT(O8364,2)={"07","19"}),VALUE(RIGHT(O8364,2))&gt;15)),TRUE,FALSE))</f>
        <v/>
      </c>
      <c r="T8364" s="77" t="str">
        <f>IF(O8364="","",IF(OR(VALUE(LEFT(O8364,2))&gt;IF(RIGHT(J8364,1)="M",7,19),AND(OR(LEFT(O8364,2)={"07","19"}),VALUE(RIGHT(O8364,2))&gt;5)),TRUE,FALSE))</f>
        <v/>
      </c>
    </row>
    <row r="8365" spans="12:20" x14ac:dyDescent="0.25">
      <c r="L8365" s="75">
        <f>COUNTIF($B$2:B8365,B8365)</f>
        <v>0</v>
      </c>
      <c r="M8365" s="75">
        <f>COUNTIF($L$2:L8365,4)</f>
        <v>42</v>
      </c>
      <c r="N8365" s="76" t="str">
        <f t="shared" si="654"/>
        <v>0</v>
      </c>
      <c r="O8365" s="76" t="str">
        <f t="shared" si="650"/>
        <v/>
      </c>
      <c r="P8365" s="75" t="str">
        <f t="shared" si="651"/>
        <v/>
      </c>
      <c r="Q8365" s="77" t="str">
        <f t="shared" si="652"/>
        <v/>
      </c>
      <c r="R8365" s="77" t="str">
        <f t="shared" si="653"/>
        <v/>
      </c>
      <c r="S8365" s="77" t="str">
        <f>IF(O8365="","",IF(OR(VALUE(LEFT(O8365,2))&gt;IF(RIGHT(J8365,1)="M",7,19),AND(OR(LEFT(O8365,2)={"07","19"}),VALUE(RIGHT(O8365,2))&gt;15)),TRUE,FALSE))</f>
        <v/>
      </c>
      <c r="T8365" s="77" t="str">
        <f>IF(O8365="","",IF(OR(VALUE(LEFT(O8365,2))&gt;IF(RIGHT(J8365,1)="M",7,19),AND(OR(LEFT(O8365,2)={"07","19"}),VALUE(RIGHT(O8365,2))&gt;5)),TRUE,FALSE))</f>
        <v/>
      </c>
    </row>
    <row r="8366" spans="12:20" x14ac:dyDescent="0.25">
      <c r="L8366" s="75">
        <f>COUNTIF($B$2:B8366,B8366)</f>
        <v>0</v>
      </c>
      <c r="M8366" s="75">
        <f>COUNTIF($L$2:L8366,4)</f>
        <v>42</v>
      </c>
      <c r="N8366" s="76" t="str">
        <f t="shared" si="654"/>
        <v>0</v>
      </c>
      <c r="O8366" s="76" t="str">
        <f t="shared" si="650"/>
        <v/>
      </c>
      <c r="P8366" s="75" t="str">
        <f t="shared" si="651"/>
        <v/>
      </c>
      <c r="Q8366" s="77" t="str">
        <f t="shared" si="652"/>
        <v/>
      </c>
      <c r="R8366" s="77" t="str">
        <f t="shared" si="653"/>
        <v/>
      </c>
      <c r="S8366" s="77" t="str">
        <f>IF(O8366="","",IF(OR(VALUE(LEFT(O8366,2))&gt;IF(RIGHT(J8366,1)="M",7,19),AND(OR(LEFT(O8366,2)={"07","19"}),VALUE(RIGHT(O8366,2))&gt;15)),TRUE,FALSE))</f>
        <v/>
      </c>
      <c r="T8366" s="77" t="str">
        <f>IF(O8366="","",IF(OR(VALUE(LEFT(O8366,2))&gt;IF(RIGHT(J8366,1)="M",7,19),AND(OR(LEFT(O8366,2)={"07","19"}),VALUE(RIGHT(O8366,2))&gt;5)),TRUE,FALSE))</f>
        <v/>
      </c>
    </row>
    <row r="8367" spans="12:20" x14ac:dyDescent="0.25">
      <c r="L8367" s="75">
        <f>COUNTIF($B$2:B8367,B8367)</f>
        <v>0</v>
      </c>
      <c r="M8367" s="75">
        <f>COUNTIF($L$2:L8367,4)</f>
        <v>42</v>
      </c>
      <c r="N8367" s="76" t="str">
        <f t="shared" si="654"/>
        <v>0</v>
      </c>
      <c r="O8367" s="76" t="str">
        <f t="shared" si="650"/>
        <v/>
      </c>
      <c r="P8367" s="75" t="str">
        <f t="shared" si="651"/>
        <v/>
      </c>
      <c r="Q8367" s="77" t="str">
        <f t="shared" si="652"/>
        <v/>
      </c>
      <c r="R8367" s="77" t="str">
        <f t="shared" si="653"/>
        <v/>
      </c>
      <c r="S8367" s="77" t="str">
        <f>IF(O8367="","",IF(OR(VALUE(LEFT(O8367,2))&gt;IF(RIGHT(J8367,1)="M",7,19),AND(OR(LEFT(O8367,2)={"07","19"}),VALUE(RIGHT(O8367,2))&gt;15)),TRUE,FALSE))</f>
        <v/>
      </c>
      <c r="T8367" s="77" t="str">
        <f>IF(O8367="","",IF(OR(VALUE(LEFT(O8367,2))&gt;IF(RIGHT(J8367,1)="M",7,19),AND(OR(LEFT(O8367,2)={"07","19"}),VALUE(RIGHT(O8367,2))&gt;5)),TRUE,FALSE))</f>
        <v/>
      </c>
    </row>
    <row r="8368" spans="12:20" x14ac:dyDescent="0.25">
      <c r="L8368" s="75">
        <f>COUNTIF($B$2:B8368,B8368)</f>
        <v>0</v>
      </c>
      <c r="M8368" s="75">
        <f>COUNTIF($L$2:L8368,4)</f>
        <v>42</v>
      </c>
      <c r="N8368" s="76" t="str">
        <f t="shared" si="654"/>
        <v>0</v>
      </c>
      <c r="O8368" s="76" t="str">
        <f t="shared" si="650"/>
        <v/>
      </c>
      <c r="P8368" s="75" t="str">
        <f t="shared" si="651"/>
        <v/>
      </c>
      <c r="Q8368" s="77" t="str">
        <f t="shared" si="652"/>
        <v/>
      </c>
      <c r="R8368" s="77" t="str">
        <f t="shared" si="653"/>
        <v/>
      </c>
      <c r="S8368" s="77" t="str">
        <f>IF(O8368="","",IF(OR(VALUE(LEFT(O8368,2))&gt;IF(RIGHT(J8368,1)="M",7,19),AND(OR(LEFT(O8368,2)={"07","19"}),VALUE(RIGHT(O8368,2))&gt;15)),TRUE,FALSE))</f>
        <v/>
      </c>
      <c r="T8368" s="77" t="str">
        <f>IF(O8368="","",IF(OR(VALUE(LEFT(O8368,2))&gt;IF(RIGHT(J8368,1)="M",7,19),AND(OR(LEFT(O8368,2)={"07","19"}),VALUE(RIGHT(O8368,2))&gt;5)),TRUE,FALSE))</f>
        <v/>
      </c>
    </row>
    <row r="8369" spans="12:20" x14ac:dyDescent="0.25">
      <c r="L8369" s="75">
        <f>COUNTIF($B$2:B8369,B8369)</f>
        <v>0</v>
      </c>
      <c r="M8369" s="75">
        <f>COUNTIF($L$2:L8369,4)</f>
        <v>42</v>
      </c>
      <c r="N8369" s="76" t="str">
        <f t="shared" si="654"/>
        <v>0</v>
      </c>
      <c r="O8369" s="76" t="str">
        <f t="shared" si="650"/>
        <v/>
      </c>
      <c r="P8369" s="75" t="str">
        <f t="shared" si="651"/>
        <v/>
      </c>
      <c r="Q8369" s="77" t="str">
        <f t="shared" si="652"/>
        <v/>
      </c>
      <c r="R8369" s="77" t="str">
        <f t="shared" si="653"/>
        <v/>
      </c>
      <c r="S8369" s="77" t="str">
        <f>IF(O8369="","",IF(OR(VALUE(LEFT(O8369,2))&gt;IF(RIGHT(J8369,1)="M",7,19),AND(OR(LEFT(O8369,2)={"07","19"}),VALUE(RIGHT(O8369,2))&gt;15)),TRUE,FALSE))</f>
        <v/>
      </c>
      <c r="T8369" s="77" t="str">
        <f>IF(O8369="","",IF(OR(VALUE(LEFT(O8369,2))&gt;IF(RIGHT(J8369,1)="M",7,19),AND(OR(LEFT(O8369,2)={"07","19"}),VALUE(RIGHT(O8369,2))&gt;5)),TRUE,FALSE))</f>
        <v/>
      </c>
    </row>
    <row r="8370" spans="12:20" x14ac:dyDescent="0.25">
      <c r="L8370" s="75">
        <f>COUNTIF($B$2:B8370,B8370)</f>
        <v>0</v>
      </c>
      <c r="M8370" s="75">
        <f>COUNTIF($L$2:L8370,4)</f>
        <v>42</v>
      </c>
      <c r="N8370" s="76" t="str">
        <f t="shared" si="654"/>
        <v>0</v>
      </c>
      <c r="O8370" s="76" t="str">
        <f t="shared" si="650"/>
        <v/>
      </c>
      <c r="P8370" s="75" t="str">
        <f t="shared" si="651"/>
        <v/>
      </c>
      <c r="Q8370" s="77" t="str">
        <f t="shared" si="652"/>
        <v/>
      </c>
      <c r="R8370" s="77" t="str">
        <f t="shared" si="653"/>
        <v/>
      </c>
      <c r="S8370" s="77" t="str">
        <f>IF(O8370="","",IF(OR(VALUE(LEFT(O8370,2))&gt;IF(RIGHT(J8370,1)="M",7,19),AND(OR(LEFT(O8370,2)={"07","19"}),VALUE(RIGHT(O8370,2))&gt;15)),TRUE,FALSE))</f>
        <v/>
      </c>
      <c r="T8370" s="77" t="str">
        <f>IF(O8370="","",IF(OR(VALUE(LEFT(O8370,2))&gt;IF(RIGHT(J8370,1)="M",7,19),AND(OR(LEFT(O8370,2)={"07","19"}),VALUE(RIGHT(O8370,2))&gt;5)),TRUE,FALSE))</f>
        <v/>
      </c>
    </row>
    <row r="8371" spans="12:20" x14ac:dyDescent="0.25">
      <c r="L8371" s="75">
        <f>COUNTIF($B$2:B8371,B8371)</f>
        <v>0</v>
      </c>
      <c r="M8371" s="75">
        <f>COUNTIF($L$2:L8371,4)</f>
        <v>42</v>
      </c>
      <c r="N8371" s="76" t="str">
        <f t="shared" si="654"/>
        <v>0</v>
      </c>
      <c r="O8371" s="76" t="str">
        <f t="shared" si="650"/>
        <v/>
      </c>
      <c r="P8371" s="75" t="str">
        <f t="shared" si="651"/>
        <v/>
      </c>
      <c r="Q8371" s="77" t="str">
        <f t="shared" si="652"/>
        <v/>
      </c>
      <c r="R8371" s="77" t="str">
        <f t="shared" si="653"/>
        <v/>
      </c>
      <c r="S8371" s="77" t="str">
        <f>IF(O8371="","",IF(OR(VALUE(LEFT(O8371,2))&gt;IF(RIGHT(J8371,1)="M",7,19),AND(OR(LEFT(O8371,2)={"07","19"}),VALUE(RIGHT(O8371,2))&gt;15)),TRUE,FALSE))</f>
        <v/>
      </c>
      <c r="T8371" s="77" t="str">
        <f>IF(O8371="","",IF(OR(VALUE(LEFT(O8371,2))&gt;IF(RIGHT(J8371,1)="M",7,19),AND(OR(LEFT(O8371,2)={"07","19"}),VALUE(RIGHT(O8371,2))&gt;5)),TRUE,FALSE))</f>
        <v/>
      </c>
    </row>
    <row r="8372" spans="12:20" x14ac:dyDescent="0.25">
      <c r="L8372" s="75">
        <f>COUNTIF($B$2:B8372,B8372)</f>
        <v>0</v>
      </c>
      <c r="M8372" s="75">
        <f>COUNTIF($L$2:L8372,4)</f>
        <v>42</v>
      </c>
      <c r="N8372" s="76" t="str">
        <f t="shared" si="654"/>
        <v>0</v>
      </c>
      <c r="O8372" s="76" t="str">
        <f t="shared" si="650"/>
        <v/>
      </c>
      <c r="P8372" s="75" t="str">
        <f t="shared" si="651"/>
        <v/>
      </c>
      <c r="Q8372" s="77" t="str">
        <f t="shared" si="652"/>
        <v/>
      </c>
      <c r="R8372" s="77" t="str">
        <f t="shared" si="653"/>
        <v/>
      </c>
      <c r="S8372" s="77" t="str">
        <f>IF(O8372="","",IF(OR(VALUE(LEFT(O8372,2))&gt;IF(RIGHT(J8372,1)="M",7,19),AND(OR(LEFT(O8372,2)={"07","19"}),VALUE(RIGHT(O8372,2))&gt;15)),TRUE,FALSE))</f>
        <v/>
      </c>
      <c r="T8372" s="77" t="str">
        <f>IF(O8372="","",IF(OR(VALUE(LEFT(O8372,2))&gt;IF(RIGHT(J8372,1)="M",7,19),AND(OR(LEFT(O8372,2)={"07","19"}),VALUE(RIGHT(O8372,2))&gt;5)),TRUE,FALSE))</f>
        <v/>
      </c>
    </row>
    <row r="8373" spans="12:20" x14ac:dyDescent="0.25">
      <c r="L8373" s="75">
        <f>COUNTIF($B$2:B8373,B8373)</f>
        <v>0</v>
      </c>
      <c r="M8373" s="75">
        <f>COUNTIF($L$2:L8373,4)</f>
        <v>42</v>
      </c>
      <c r="N8373" s="76" t="str">
        <f t="shared" si="654"/>
        <v>0</v>
      </c>
      <c r="O8373" s="76" t="str">
        <f t="shared" si="650"/>
        <v/>
      </c>
      <c r="P8373" s="75" t="str">
        <f t="shared" si="651"/>
        <v/>
      </c>
      <c r="Q8373" s="77" t="str">
        <f t="shared" si="652"/>
        <v/>
      </c>
      <c r="R8373" s="77" t="str">
        <f t="shared" si="653"/>
        <v/>
      </c>
      <c r="S8373" s="77" t="str">
        <f>IF(O8373="","",IF(OR(VALUE(LEFT(O8373,2))&gt;IF(RIGHT(J8373,1)="M",7,19),AND(OR(LEFT(O8373,2)={"07","19"}),VALUE(RIGHT(O8373,2))&gt;15)),TRUE,FALSE))</f>
        <v/>
      </c>
      <c r="T8373" s="77" t="str">
        <f>IF(O8373="","",IF(OR(VALUE(LEFT(O8373,2))&gt;IF(RIGHT(J8373,1)="M",7,19),AND(OR(LEFT(O8373,2)={"07","19"}),VALUE(RIGHT(O8373,2))&gt;5)),TRUE,FALSE))</f>
        <v/>
      </c>
    </row>
    <row r="8374" spans="12:20" x14ac:dyDescent="0.25">
      <c r="L8374" s="75">
        <f>COUNTIF($B$2:B8374,B8374)</f>
        <v>0</v>
      </c>
      <c r="M8374" s="75">
        <f>COUNTIF($L$2:L8374,4)</f>
        <v>42</v>
      </c>
      <c r="N8374" s="76" t="str">
        <f t="shared" si="654"/>
        <v>0</v>
      </c>
      <c r="O8374" s="76" t="str">
        <f t="shared" si="650"/>
        <v/>
      </c>
      <c r="P8374" s="75" t="str">
        <f t="shared" si="651"/>
        <v/>
      </c>
      <c r="Q8374" s="77" t="str">
        <f t="shared" si="652"/>
        <v/>
      </c>
      <c r="R8374" s="77" t="str">
        <f t="shared" si="653"/>
        <v/>
      </c>
      <c r="S8374" s="77" t="str">
        <f>IF(O8374="","",IF(OR(VALUE(LEFT(O8374,2))&gt;IF(RIGHT(J8374,1)="M",7,19),AND(OR(LEFT(O8374,2)={"07","19"}),VALUE(RIGHT(O8374,2))&gt;15)),TRUE,FALSE))</f>
        <v/>
      </c>
      <c r="T8374" s="77" t="str">
        <f>IF(O8374="","",IF(OR(VALUE(LEFT(O8374,2))&gt;IF(RIGHT(J8374,1)="M",7,19),AND(OR(LEFT(O8374,2)={"07","19"}),VALUE(RIGHT(O8374,2))&gt;5)),TRUE,FALSE))</f>
        <v/>
      </c>
    </row>
    <row r="8375" spans="12:20" x14ac:dyDescent="0.25">
      <c r="L8375" s="75">
        <f>COUNTIF($B$2:B8375,B8375)</f>
        <v>0</v>
      </c>
      <c r="M8375" s="75">
        <f>COUNTIF($L$2:L8375,4)</f>
        <v>42</v>
      </c>
      <c r="N8375" s="76" t="str">
        <f t="shared" si="654"/>
        <v>0</v>
      </c>
      <c r="O8375" s="76" t="str">
        <f t="shared" si="650"/>
        <v/>
      </c>
      <c r="P8375" s="75" t="str">
        <f t="shared" si="651"/>
        <v/>
      </c>
      <c r="Q8375" s="77" t="str">
        <f t="shared" si="652"/>
        <v/>
      </c>
      <c r="R8375" s="77" t="str">
        <f t="shared" si="653"/>
        <v/>
      </c>
      <c r="S8375" s="77" t="str">
        <f>IF(O8375="","",IF(OR(VALUE(LEFT(O8375,2))&gt;IF(RIGHT(J8375,1)="M",7,19),AND(OR(LEFT(O8375,2)={"07","19"}),VALUE(RIGHT(O8375,2))&gt;15)),TRUE,FALSE))</f>
        <v/>
      </c>
      <c r="T8375" s="77" t="str">
        <f>IF(O8375="","",IF(OR(VALUE(LEFT(O8375,2))&gt;IF(RIGHT(J8375,1)="M",7,19),AND(OR(LEFT(O8375,2)={"07","19"}),VALUE(RIGHT(O8375,2))&gt;5)),TRUE,FALSE))</f>
        <v/>
      </c>
    </row>
    <row r="8376" spans="12:20" x14ac:dyDescent="0.25">
      <c r="L8376" s="75">
        <f>COUNTIF($B$2:B8376,B8376)</f>
        <v>0</v>
      </c>
      <c r="M8376" s="75">
        <f>COUNTIF($L$2:L8376,4)</f>
        <v>42</v>
      </c>
      <c r="N8376" s="76" t="str">
        <f t="shared" si="654"/>
        <v>0</v>
      </c>
      <c r="O8376" s="76" t="str">
        <f t="shared" si="650"/>
        <v/>
      </c>
      <c r="P8376" s="75" t="str">
        <f t="shared" si="651"/>
        <v/>
      </c>
      <c r="Q8376" s="77" t="str">
        <f t="shared" si="652"/>
        <v/>
      </c>
      <c r="R8376" s="77" t="str">
        <f t="shared" si="653"/>
        <v/>
      </c>
      <c r="S8376" s="77" t="str">
        <f>IF(O8376="","",IF(OR(VALUE(LEFT(O8376,2))&gt;IF(RIGHT(J8376,1)="M",7,19),AND(OR(LEFT(O8376,2)={"07","19"}),VALUE(RIGHT(O8376,2))&gt;15)),TRUE,FALSE))</f>
        <v/>
      </c>
      <c r="T8376" s="77" t="str">
        <f>IF(O8376="","",IF(OR(VALUE(LEFT(O8376,2))&gt;IF(RIGHT(J8376,1)="M",7,19),AND(OR(LEFT(O8376,2)={"07","19"}),VALUE(RIGHT(O8376,2))&gt;5)),TRUE,FALSE))</f>
        <v/>
      </c>
    </row>
    <row r="8377" spans="12:20" x14ac:dyDescent="0.25">
      <c r="L8377" s="75">
        <f>COUNTIF($B$2:B8377,B8377)</f>
        <v>0</v>
      </c>
      <c r="M8377" s="75">
        <f>COUNTIF($L$2:L8377,4)</f>
        <v>42</v>
      </c>
      <c r="N8377" s="76" t="str">
        <f t="shared" si="654"/>
        <v>0</v>
      </c>
      <c r="O8377" s="76" t="str">
        <f t="shared" si="650"/>
        <v/>
      </c>
      <c r="P8377" s="75" t="str">
        <f t="shared" si="651"/>
        <v/>
      </c>
      <c r="Q8377" s="77" t="str">
        <f t="shared" si="652"/>
        <v/>
      </c>
      <c r="R8377" s="77" t="str">
        <f t="shared" si="653"/>
        <v/>
      </c>
      <c r="S8377" s="77" t="str">
        <f>IF(O8377="","",IF(OR(VALUE(LEFT(O8377,2))&gt;IF(RIGHT(J8377,1)="M",7,19),AND(OR(LEFT(O8377,2)={"07","19"}),VALUE(RIGHT(O8377,2))&gt;15)),TRUE,FALSE))</f>
        <v/>
      </c>
      <c r="T8377" s="77" t="str">
        <f>IF(O8377="","",IF(OR(VALUE(LEFT(O8377,2))&gt;IF(RIGHT(J8377,1)="M",7,19),AND(OR(LEFT(O8377,2)={"07","19"}),VALUE(RIGHT(O8377,2))&gt;5)),TRUE,FALSE))</f>
        <v/>
      </c>
    </row>
    <row r="8378" spans="12:20" x14ac:dyDescent="0.25">
      <c r="L8378" s="75">
        <f>COUNTIF($B$2:B8378,B8378)</f>
        <v>0</v>
      </c>
      <c r="M8378" s="75">
        <f>COUNTIF($L$2:L8378,4)</f>
        <v>42</v>
      </c>
      <c r="N8378" s="76" t="str">
        <f t="shared" si="654"/>
        <v>0</v>
      </c>
      <c r="O8378" s="76" t="str">
        <f t="shared" si="650"/>
        <v/>
      </c>
      <c r="P8378" s="75" t="str">
        <f t="shared" si="651"/>
        <v/>
      </c>
      <c r="Q8378" s="77" t="str">
        <f t="shared" si="652"/>
        <v/>
      </c>
      <c r="R8378" s="77" t="str">
        <f t="shared" si="653"/>
        <v/>
      </c>
      <c r="S8378" s="77" t="str">
        <f>IF(O8378="","",IF(OR(VALUE(LEFT(O8378,2))&gt;IF(RIGHT(J8378,1)="M",7,19),AND(OR(LEFT(O8378,2)={"07","19"}),VALUE(RIGHT(O8378,2))&gt;15)),TRUE,FALSE))</f>
        <v/>
      </c>
      <c r="T8378" s="77" t="str">
        <f>IF(O8378="","",IF(OR(VALUE(LEFT(O8378,2))&gt;IF(RIGHT(J8378,1)="M",7,19),AND(OR(LEFT(O8378,2)={"07","19"}),VALUE(RIGHT(O8378,2))&gt;5)),TRUE,FALSE))</f>
        <v/>
      </c>
    </row>
    <row r="8379" spans="12:20" x14ac:dyDescent="0.25">
      <c r="L8379" s="75">
        <f>COUNTIF($B$2:B8379,B8379)</f>
        <v>0</v>
      </c>
      <c r="M8379" s="75">
        <f>COUNTIF($L$2:L8379,4)</f>
        <v>42</v>
      </c>
      <c r="N8379" s="76" t="str">
        <f t="shared" si="654"/>
        <v>0</v>
      </c>
      <c r="O8379" s="76" t="str">
        <f t="shared" si="650"/>
        <v/>
      </c>
      <c r="P8379" s="75" t="str">
        <f t="shared" si="651"/>
        <v/>
      </c>
      <c r="Q8379" s="77" t="str">
        <f t="shared" si="652"/>
        <v/>
      </c>
      <c r="R8379" s="77" t="str">
        <f t="shared" si="653"/>
        <v/>
      </c>
      <c r="S8379" s="77" t="str">
        <f>IF(O8379="","",IF(OR(VALUE(LEFT(O8379,2))&gt;IF(RIGHT(J8379,1)="M",7,19),AND(OR(LEFT(O8379,2)={"07","19"}),VALUE(RIGHT(O8379,2))&gt;15)),TRUE,FALSE))</f>
        <v/>
      </c>
      <c r="T8379" s="77" t="str">
        <f>IF(O8379="","",IF(OR(VALUE(LEFT(O8379,2))&gt;IF(RIGHT(J8379,1)="M",7,19),AND(OR(LEFT(O8379,2)={"07","19"}),VALUE(RIGHT(O8379,2))&gt;5)),TRUE,FALSE))</f>
        <v/>
      </c>
    </row>
    <row r="8380" spans="12:20" x14ac:dyDescent="0.25">
      <c r="L8380" s="75">
        <f>COUNTIF($B$2:B8380,B8380)</f>
        <v>0</v>
      </c>
      <c r="M8380" s="75">
        <f>COUNTIF($L$2:L8380,4)</f>
        <v>42</v>
      </c>
      <c r="N8380" s="76" t="str">
        <f t="shared" si="654"/>
        <v>0</v>
      </c>
      <c r="O8380" s="76" t="str">
        <f t="shared" si="650"/>
        <v/>
      </c>
      <c r="P8380" s="75" t="str">
        <f t="shared" si="651"/>
        <v/>
      </c>
      <c r="Q8380" s="77" t="str">
        <f t="shared" si="652"/>
        <v/>
      </c>
      <c r="R8380" s="77" t="str">
        <f t="shared" si="653"/>
        <v/>
      </c>
      <c r="S8380" s="77" t="str">
        <f>IF(O8380="","",IF(OR(VALUE(LEFT(O8380,2))&gt;IF(RIGHT(J8380,1)="M",7,19),AND(OR(LEFT(O8380,2)={"07","19"}),VALUE(RIGHT(O8380,2))&gt;15)),TRUE,FALSE))</f>
        <v/>
      </c>
      <c r="T8380" s="77" t="str">
        <f>IF(O8380="","",IF(OR(VALUE(LEFT(O8380,2))&gt;IF(RIGHT(J8380,1)="M",7,19),AND(OR(LEFT(O8380,2)={"07","19"}),VALUE(RIGHT(O8380,2))&gt;5)),TRUE,FALSE))</f>
        <v/>
      </c>
    </row>
    <row r="8381" spans="12:20" x14ac:dyDescent="0.25">
      <c r="L8381" s="75">
        <f>COUNTIF($B$2:B8381,B8381)</f>
        <v>0</v>
      </c>
      <c r="M8381" s="75">
        <f>COUNTIF($L$2:L8381,4)</f>
        <v>42</v>
      </c>
      <c r="N8381" s="76" t="str">
        <f t="shared" si="654"/>
        <v>0</v>
      </c>
      <c r="O8381" s="76" t="str">
        <f t="shared" si="650"/>
        <v/>
      </c>
      <c r="P8381" s="75" t="str">
        <f t="shared" si="651"/>
        <v/>
      </c>
      <c r="Q8381" s="77" t="str">
        <f t="shared" si="652"/>
        <v/>
      </c>
      <c r="R8381" s="77" t="str">
        <f t="shared" si="653"/>
        <v/>
      </c>
      <c r="S8381" s="77" t="str">
        <f>IF(O8381="","",IF(OR(VALUE(LEFT(O8381,2))&gt;IF(RIGHT(J8381,1)="M",7,19),AND(OR(LEFT(O8381,2)={"07","19"}),VALUE(RIGHT(O8381,2))&gt;15)),TRUE,FALSE))</f>
        <v/>
      </c>
      <c r="T8381" s="77" t="str">
        <f>IF(O8381="","",IF(OR(VALUE(LEFT(O8381,2))&gt;IF(RIGHT(J8381,1)="M",7,19),AND(OR(LEFT(O8381,2)={"07","19"}),VALUE(RIGHT(O8381,2))&gt;5)),TRUE,FALSE))</f>
        <v/>
      </c>
    </row>
    <row r="8382" spans="12:20" x14ac:dyDescent="0.25">
      <c r="L8382" s="75">
        <f>COUNTIF($B$2:B8382,B8382)</f>
        <v>0</v>
      </c>
      <c r="M8382" s="75">
        <f>COUNTIF($L$2:L8382,4)</f>
        <v>42</v>
      </c>
      <c r="N8382" s="76" t="str">
        <f t="shared" si="654"/>
        <v>0</v>
      </c>
      <c r="O8382" s="76" t="str">
        <f t="shared" si="650"/>
        <v/>
      </c>
      <c r="P8382" s="75" t="str">
        <f t="shared" si="651"/>
        <v/>
      </c>
      <c r="Q8382" s="77" t="str">
        <f t="shared" si="652"/>
        <v/>
      </c>
      <c r="R8382" s="77" t="str">
        <f t="shared" si="653"/>
        <v/>
      </c>
      <c r="S8382" s="77" t="str">
        <f>IF(O8382="","",IF(OR(VALUE(LEFT(O8382,2))&gt;IF(RIGHT(J8382,1)="M",7,19),AND(OR(LEFT(O8382,2)={"07","19"}),VALUE(RIGHT(O8382,2))&gt;15)),TRUE,FALSE))</f>
        <v/>
      </c>
      <c r="T8382" s="77" t="str">
        <f>IF(O8382="","",IF(OR(VALUE(LEFT(O8382,2))&gt;IF(RIGHT(J8382,1)="M",7,19),AND(OR(LEFT(O8382,2)={"07","19"}),VALUE(RIGHT(O8382,2))&gt;5)),TRUE,FALSE))</f>
        <v/>
      </c>
    </row>
    <row r="8383" spans="12:20" x14ac:dyDescent="0.25">
      <c r="L8383" s="75">
        <f>COUNTIF($B$2:B8383,B8383)</f>
        <v>0</v>
      </c>
      <c r="M8383" s="75">
        <f>COUNTIF($L$2:L8383,4)</f>
        <v>42</v>
      </c>
      <c r="N8383" s="76" t="str">
        <f t="shared" si="654"/>
        <v>0</v>
      </c>
      <c r="O8383" s="76" t="str">
        <f t="shared" si="650"/>
        <v/>
      </c>
      <c r="P8383" s="75" t="str">
        <f t="shared" si="651"/>
        <v/>
      </c>
      <c r="Q8383" s="77" t="str">
        <f t="shared" si="652"/>
        <v/>
      </c>
      <c r="R8383" s="77" t="str">
        <f t="shared" si="653"/>
        <v/>
      </c>
      <c r="S8383" s="77" t="str">
        <f>IF(O8383="","",IF(OR(VALUE(LEFT(O8383,2))&gt;IF(RIGHT(J8383,1)="M",7,19),AND(OR(LEFT(O8383,2)={"07","19"}),VALUE(RIGHT(O8383,2))&gt;15)),TRUE,FALSE))</f>
        <v/>
      </c>
      <c r="T8383" s="77" t="str">
        <f>IF(O8383="","",IF(OR(VALUE(LEFT(O8383,2))&gt;IF(RIGHT(J8383,1)="M",7,19),AND(OR(LEFT(O8383,2)={"07","19"}),VALUE(RIGHT(O8383,2))&gt;5)),TRUE,FALSE))</f>
        <v/>
      </c>
    </row>
    <row r="8384" spans="12:20" x14ac:dyDescent="0.25">
      <c r="L8384" s="75">
        <f>COUNTIF($B$2:B8384,B8384)</f>
        <v>0</v>
      </c>
      <c r="M8384" s="75">
        <f>COUNTIF($L$2:L8384,4)</f>
        <v>42</v>
      </c>
      <c r="N8384" s="76" t="str">
        <f t="shared" si="654"/>
        <v>0</v>
      </c>
      <c r="O8384" s="76" t="str">
        <f t="shared" si="650"/>
        <v/>
      </c>
      <c r="P8384" s="75" t="str">
        <f t="shared" si="651"/>
        <v/>
      </c>
      <c r="Q8384" s="77" t="str">
        <f t="shared" si="652"/>
        <v/>
      </c>
      <c r="R8384" s="77" t="str">
        <f t="shared" si="653"/>
        <v/>
      </c>
      <c r="S8384" s="77" t="str">
        <f>IF(O8384="","",IF(OR(VALUE(LEFT(O8384,2))&gt;IF(RIGHT(J8384,1)="M",7,19),AND(OR(LEFT(O8384,2)={"07","19"}),VALUE(RIGHT(O8384,2))&gt;15)),TRUE,FALSE))</f>
        <v/>
      </c>
      <c r="T8384" s="77" t="str">
        <f>IF(O8384="","",IF(OR(VALUE(LEFT(O8384,2))&gt;IF(RIGHT(J8384,1)="M",7,19),AND(OR(LEFT(O8384,2)={"07","19"}),VALUE(RIGHT(O8384,2))&gt;5)),TRUE,FALSE))</f>
        <v/>
      </c>
    </row>
    <row r="8385" spans="12:20" x14ac:dyDescent="0.25">
      <c r="L8385" s="75">
        <f>COUNTIF($B$2:B8385,B8385)</f>
        <v>0</v>
      </c>
      <c r="M8385" s="75">
        <f>COUNTIF($L$2:L8385,4)</f>
        <v>42</v>
      </c>
      <c r="N8385" s="76" t="str">
        <f t="shared" si="654"/>
        <v>0</v>
      </c>
      <c r="O8385" s="76" t="str">
        <f t="shared" si="650"/>
        <v/>
      </c>
      <c r="P8385" s="75" t="str">
        <f t="shared" si="651"/>
        <v/>
      </c>
      <c r="Q8385" s="77" t="str">
        <f t="shared" si="652"/>
        <v/>
      </c>
      <c r="R8385" s="77" t="str">
        <f t="shared" si="653"/>
        <v/>
      </c>
      <c r="S8385" s="77" t="str">
        <f>IF(O8385="","",IF(OR(VALUE(LEFT(O8385,2))&gt;IF(RIGHT(J8385,1)="M",7,19),AND(OR(LEFT(O8385,2)={"07","19"}),VALUE(RIGHT(O8385,2))&gt;15)),TRUE,FALSE))</f>
        <v/>
      </c>
      <c r="T8385" s="77" t="str">
        <f>IF(O8385="","",IF(OR(VALUE(LEFT(O8385,2))&gt;IF(RIGHT(J8385,1)="M",7,19),AND(OR(LEFT(O8385,2)={"07","19"}),VALUE(RIGHT(O8385,2))&gt;5)),TRUE,FALSE))</f>
        <v/>
      </c>
    </row>
    <row r="8386" spans="12:20" x14ac:dyDescent="0.25">
      <c r="L8386" s="75">
        <f>COUNTIF($B$2:B8386,B8386)</f>
        <v>0</v>
      </c>
      <c r="M8386" s="75">
        <f>COUNTIF($L$2:L8386,4)</f>
        <v>42</v>
      </c>
      <c r="N8386" s="76" t="str">
        <f t="shared" si="654"/>
        <v>0</v>
      </c>
      <c r="O8386" s="76" t="str">
        <f t="shared" ref="O8386:O8449" si="655">TRIM(SUBSTITUTE(SUBSTITUTE(D8386,"+",""),"_",""))</f>
        <v/>
      </c>
      <c r="P8386" s="75" t="str">
        <f t="shared" ref="P8386:P8449" si="656">TRIM(SUBSTITUTE(SUBSTITUTE(E8386,"+",""),"_",""))</f>
        <v/>
      </c>
      <c r="Q8386" s="77" t="str">
        <f t="shared" ref="Q8386:Q8449" si="657">IFERROR(IF(RIGHT(P8386,2)&lt;RIGHT(O8386,2),IF(P8386&lt;O8386,P8386+2360-O8386,P8386-40-O8386),IF(P8386&lt;O8386,P8386+2400-O8386,P8386-O8386)),"")</f>
        <v/>
      </c>
      <c r="R8386" s="77" t="str">
        <f t="shared" ref="R8386:R8449" si="658">IFERROR(ROUNDDOWN(Q8386/100,0),"")</f>
        <v/>
      </c>
      <c r="S8386" s="77" t="str">
        <f>IF(O8386="","",IF(OR(VALUE(LEFT(O8386,2))&gt;IF(RIGHT(J8386,1)="M",7,19),AND(OR(LEFT(O8386,2)={"07","19"}),VALUE(RIGHT(O8386,2))&gt;15)),TRUE,FALSE))</f>
        <v/>
      </c>
      <c r="T8386" s="77" t="str">
        <f>IF(O8386="","",IF(OR(VALUE(LEFT(O8386,2))&gt;IF(RIGHT(J8386,1)="M",7,19),AND(OR(LEFT(O8386,2)={"07","19"}),VALUE(RIGHT(O8386,2))&gt;5)),TRUE,FALSE))</f>
        <v/>
      </c>
    </row>
    <row r="8387" spans="12:20" x14ac:dyDescent="0.25">
      <c r="L8387" s="75">
        <f>COUNTIF($B$2:B8387,B8387)</f>
        <v>0</v>
      </c>
      <c r="M8387" s="75">
        <f>COUNTIF($L$2:L8387,4)</f>
        <v>42</v>
      </c>
      <c r="N8387" s="76" t="str">
        <f t="shared" ref="N8387:N8450" si="659">A8387&amp;DAY(C8387)</f>
        <v>0</v>
      </c>
      <c r="O8387" s="76" t="str">
        <f t="shared" si="655"/>
        <v/>
      </c>
      <c r="P8387" s="75" t="str">
        <f t="shared" si="656"/>
        <v/>
      </c>
      <c r="Q8387" s="77" t="str">
        <f t="shared" si="657"/>
        <v/>
      </c>
      <c r="R8387" s="77" t="str">
        <f t="shared" si="658"/>
        <v/>
      </c>
      <c r="S8387" s="77" t="str">
        <f>IF(O8387="","",IF(OR(VALUE(LEFT(O8387,2))&gt;IF(RIGHT(J8387,1)="M",7,19),AND(OR(LEFT(O8387,2)={"07","19"}),VALUE(RIGHT(O8387,2))&gt;15)),TRUE,FALSE))</f>
        <v/>
      </c>
      <c r="T8387" s="77" t="str">
        <f>IF(O8387="","",IF(OR(VALUE(LEFT(O8387,2))&gt;IF(RIGHT(J8387,1)="M",7,19),AND(OR(LEFT(O8387,2)={"07","19"}),VALUE(RIGHT(O8387,2))&gt;5)),TRUE,FALSE))</f>
        <v/>
      </c>
    </row>
    <row r="8388" spans="12:20" x14ac:dyDescent="0.25">
      <c r="L8388" s="75">
        <f>COUNTIF($B$2:B8388,B8388)</f>
        <v>0</v>
      </c>
      <c r="M8388" s="75">
        <f>COUNTIF($L$2:L8388,4)</f>
        <v>42</v>
      </c>
      <c r="N8388" s="76" t="str">
        <f t="shared" si="659"/>
        <v>0</v>
      </c>
      <c r="O8388" s="76" t="str">
        <f t="shared" si="655"/>
        <v/>
      </c>
      <c r="P8388" s="75" t="str">
        <f t="shared" si="656"/>
        <v/>
      </c>
      <c r="Q8388" s="77" t="str">
        <f t="shared" si="657"/>
        <v/>
      </c>
      <c r="R8388" s="77" t="str">
        <f t="shared" si="658"/>
        <v/>
      </c>
      <c r="S8388" s="77" t="str">
        <f>IF(O8388="","",IF(OR(VALUE(LEFT(O8388,2))&gt;IF(RIGHT(J8388,1)="M",7,19),AND(OR(LEFT(O8388,2)={"07","19"}),VALUE(RIGHT(O8388,2))&gt;15)),TRUE,FALSE))</f>
        <v/>
      </c>
      <c r="T8388" s="77" t="str">
        <f>IF(O8388="","",IF(OR(VALUE(LEFT(O8388,2))&gt;IF(RIGHT(J8388,1)="M",7,19),AND(OR(LEFT(O8388,2)={"07","19"}),VALUE(RIGHT(O8388,2))&gt;5)),TRUE,FALSE))</f>
        <v/>
      </c>
    </row>
    <row r="8389" spans="12:20" x14ac:dyDescent="0.25">
      <c r="L8389" s="75">
        <f>COUNTIF($B$2:B8389,B8389)</f>
        <v>0</v>
      </c>
      <c r="M8389" s="75">
        <f>COUNTIF($L$2:L8389,4)</f>
        <v>42</v>
      </c>
      <c r="N8389" s="76" t="str">
        <f t="shared" si="659"/>
        <v>0</v>
      </c>
      <c r="O8389" s="76" t="str">
        <f t="shared" si="655"/>
        <v/>
      </c>
      <c r="P8389" s="75" t="str">
        <f t="shared" si="656"/>
        <v/>
      </c>
      <c r="Q8389" s="77" t="str">
        <f t="shared" si="657"/>
        <v/>
      </c>
      <c r="R8389" s="77" t="str">
        <f t="shared" si="658"/>
        <v/>
      </c>
      <c r="S8389" s="77" t="str">
        <f>IF(O8389="","",IF(OR(VALUE(LEFT(O8389,2))&gt;IF(RIGHT(J8389,1)="M",7,19),AND(OR(LEFT(O8389,2)={"07","19"}),VALUE(RIGHT(O8389,2))&gt;15)),TRUE,FALSE))</f>
        <v/>
      </c>
      <c r="T8389" s="77" t="str">
        <f>IF(O8389="","",IF(OR(VALUE(LEFT(O8389,2))&gt;IF(RIGHT(J8389,1)="M",7,19),AND(OR(LEFT(O8389,2)={"07","19"}),VALUE(RIGHT(O8389,2))&gt;5)),TRUE,FALSE))</f>
        <v/>
      </c>
    </row>
    <row r="8390" spans="12:20" x14ac:dyDescent="0.25">
      <c r="L8390" s="75">
        <f>COUNTIF($B$2:B8390,B8390)</f>
        <v>0</v>
      </c>
      <c r="M8390" s="75">
        <f>COUNTIF($L$2:L8390,4)</f>
        <v>42</v>
      </c>
      <c r="N8390" s="76" t="str">
        <f t="shared" si="659"/>
        <v>0</v>
      </c>
      <c r="O8390" s="76" t="str">
        <f t="shared" si="655"/>
        <v/>
      </c>
      <c r="P8390" s="75" t="str">
        <f t="shared" si="656"/>
        <v/>
      </c>
      <c r="Q8390" s="77" t="str">
        <f t="shared" si="657"/>
        <v/>
      </c>
      <c r="R8390" s="77" t="str">
        <f t="shared" si="658"/>
        <v/>
      </c>
      <c r="S8390" s="77" t="str">
        <f>IF(O8390="","",IF(OR(VALUE(LEFT(O8390,2))&gt;IF(RIGHT(J8390,1)="M",7,19),AND(OR(LEFT(O8390,2)={"07","19"}),VALUE(RIGHT(O8390,2))&gt;15)),TRUE,FALSE))</f>
        <v/>
      </c>
      <c r="T8390" s="77" t="str">
        <f>IF(O8390="","",IF(OR(VALUE(LEFT(O8390,2))&gt;IF(RIGHT(J8390,1)="M",7,19),AND(OR(LEFT(O8390,2)={"07","19"}),VALUE(RIGHT(O8390,2))&gt;5)),TRUE,FALSE))</f>
        <v/>
      </c>
    </row>
    <row r="8391" spans="12:20" x14ac:dyDescent="0.25">
      <c r="L8391" s="75">
        <f>COUNTIF($B$2:B8391,B8391)</f>
        <v>0</v>
      </c>
      <c r="M8391" s="75">
        <f>COUNTIF($L$2:L8391,4)</f>
        <v>42</v>
      </c>
      <c r="N8391" s="76" t="str">
        <f t="shared" si="659"/>
        <v>0</v>
      </c>
      <c r="O8391" s="76" t="str">
        <f t="shared" si="655"/>
        <v/>
      </c>
      <c r="P8391" s="75" t="str">
        <f t="shared" si="656"/>
        <v/>
      </c>
      <c r="Q8391" s="77" t="str">
        <f t="shared" si="657"/>
        <v/>
      </c>
      <c r="R8391" s="77" t="str">
        <f t="shared" si="658"/>
        <v/>
      </c>
      <c r="S8391" s="77" t="str">
        <f>IF(O8391="","",IF(OR(VALUE(LEFT(O8391,2))&gt;IF(RIGHT(J8391,1)="M",7,19),AND(OR(LEFT(O8391,2)={"07","19"}),VALUE(RIGHT(O8391,2))&gt;15)),TRUE,FALSE))</f>
        <v/>
      </c>
      <c r="T8391" s="77" t="str">
        <f>IF(O8391="","",IF(OR(VALUE(LEFT(O8391,2))&gt;IF(RIGHT(J8391,1)="M",7,19),AND(OR(LEFT(O8391,2)={"07","19"}),VALUE(RIGHT(O8391,2))&gt;5)),TRUE,FALSE))</f>
        <v/>
      </c>
    </row>
    <row r="8392" spans="12:20" x14ac:dyDescent="0.25">
      <c r="L8392" s="75">
        <f>COUNTIF($B$2:B8392,B8392)</f>
        <v>0</v>
      </c>
      <c r="M8392" s="75">
        <f>COUNTIF($L$2:L8392,4)</f>
        <v>42</v>
      </c>
      <c r="N8392" s="76" t="str">
        <f t="shared" si="659"/>
        <v>0</v>
      </c>
      <c r="O8392" s="76" t="str">
        <f t="shared" si="655"/>
        <v/>
      </c>
      <c r="P8392" s="75" t="str">
        <f t="shared" si="656"/>
        <v/>
      </c>
      <c r="Q8392" s="77" t="str">
        <f t="shared" si="657"/>
        <v/>
      </c>
      <c r="R8392" s="77" t="str">
        <f t="shared" si="658"/>
        <v/>
      </c>
      <c r="S8392" s="77" t="str">
        <f>IF(O8392="","",IF(OR(VALUE(LEFT(O8392,2))&gt;IF(RIGHT(J8392,1)="M",7,19),AND(OR(LEFT(O8392,2)={"07","19"}),VALUE(RIGHT(O8392,2))&gt;15)),TRUE,FALSE))</f>
        <v/>
      </c>
      <c r="T8392" s="77" t="str">
        <f>IF(O8392="","",IF(OR(VALUE(LEFT(O8392,2))&gt;IF(RIGHT(J8392,1)="M",7,19),AND(OR(LEFT(O8392,2)={"07","19"}),VALUE(RIGHT(O8392,2))&gt;5)),TRUE,FALSE))</f>
        <v/>
      </c>
    </row>
    <row r="8393" spans="12:20" x14ac:dyDescent="0.25">
      <c r="L8393" s="75">
        <f>COUNTIF($B$2:B8393,B8393)</f>
        <v>0</v>
      </c>
      <c r="M8393" s="75">
        <f>COUNTIF($L$2:L8393,4)</f>
        <v>42</v>
      </c>
      <c r="N8393" s="76" t="str">
        <f t="shared" si="659"/>
        <v>0</v>
      </c>
      <c r="O8393" s="76" t="str">
        <f t="shared" si="655"/>
        <v/>
      </c>
      <c r="P8393" s="75" t="str">
        <f t="shared" si="656"/>
        <v/>
      </c>
      <c r="Q8393" s="77" t="str">
        <f t="shared" si="657"/>
        <v/>
      </c>
      <c r="R8393" s="77" t="str">
        <f t="shared" si="658"/>
        <v/>
      </c>
      <c r="S8393" s="77" t="str">
        <f>IF(O8393="","",IF(OR(VALUE(LEFT(O8393,2))&gt;IF(RIGHT(J8393,1)="M",7,19),AND(OR(LEFT(O8393,2)={"07","19"}),VALUE(RIGHT(O8393,2))&gt;15)),TRUE,FALSE))</f>
        <v/>
      </c>
      <c r="T8393" s="77" t="str">
        <f>IF(O8393="","",IF(OR(VALUE(LEFT(O8393,2))&gt;IF(RIGHT(J8393,1)="M",7,19),AND(OR(LEFT(O8393,2)={"07","19"}),VALUE(RIGHT(O8393,2))&gt;5)),TRUE,FALSE))</f>
        <v/>
      </c>
    </row>
    <row r="8394" spans="12:20" x14ac:dyDescent="0.25">
      <c r="L8394" s="75">
        <f>COUNTIF($B$2:B8394,B8394)</f>
        <v>0</v>
      </c>
      <c r="M8394" s="75">
        <f>COUNTIF($L$2:L8394,4)</f>
        <v>42</v>
      </c>
      <c r="N8394" s="76" t="str">
        <f t="shared" si="659"/>
        <v>0</v>
      </c>
      <c r="O8394" s="76" t="str">
        <f t="shared" si="655"/>
        <v/>
      </c>
      <c r="P8394" s="75" t="str">
        <f t="shared" si="656"/>
        <v/>
      </c>
      <c r="Q8394" s="77" t="str">
        <f t="shared" si="657"/>
        <v/>
      </c>
      <c r="R8394" s="77" t="str">
        <f t="shared" si="658"/>
        <v/>
      </c>
      <c r="S8394" s="77" t="str">
        <f>IF(O8394="","",IF(OR(VALUE(LEFT(O8394,2))&gt;IF(RIGHT(J8394,1)="M",7,19),AND(OR(LEFT(O8394,2)={"07","19"}),VALUE(RIGHT(O8394,2))&gt;15)),TRUE,FALSE))</f>
        <v/>
      </c>
      <c r="T8394" s="77" t="str">
        <f>IF(O8394="","",IF(OR(VALUE(LEFT(O8394,2))&gt;IF(RIGHT(J8394,1)="M",7,19),AND(OR(LEFT(O8394,2)={"07","19"}),VALUE(RIGHT(O8394,2))&gt;5)),TRUE,FALSE))</f>
        <v/>
      </c>
    </row>
    <row r="8395" spans="12:20" x14ac:dyDescent="0.25">
      <c r="L8395" s="75">
        <f>COUNTIF($B$2:B8395,B8395)</f>
        <v>0</v>
      </c>
      <c r="M8395" s="75">
        <f>COUNTIF($L$2:L8395,4)</f>
        <v>42</v>
      </c>
      <c r="N8395" s="76" t="str">
        <f t="shared" si="659"/>
        <v>0</v>
      </c>
      <c r="O8395" s="76" t="str">
        <f t="shared" si="655"/>
        <v/>
      </c>
      <c r="P8395" s="75" t="str">
        <f t="shared" si="656"/>
        <v/>
      </c>
      <c r="Q8395" s="77" t="str">
        <f t="shared" si="657"/>
        <v/>
      </c>
      <c r="R8395" s="77" t="str">
        <f t="shared" si="658"/>
        <v/>
      </c>
      <c r="S8395" s="77" t="str">
        <f>IF(O8395="","",IF(OR(VALUE(LEFT(O8395,2))&gt;IF(RIGHT(J8395,1)="M",7,19),AND(OR(LEFT(O8395,2)={"07","19"}),VALUE(RIGHT(O8395,2))&gt;15)),TRUE,FALSE))</f>
        <v/>
      </c>
      <c r="T8395" s="77" t="str">
        <f>IF(O8395="","",IF(OR(VALUE(LEFT(O8395,2))&gt;IF(RIGHT(J8395,1)="M",7,19),AND(OR(LEFT(O8395,2)={"07","19"}),VALUE(RIGHT(O8395,2))&gt;5)),TRUE,FALSE))</f>
        <v/>
      </c>
    </row>
    <row r="8396" spans="12:20" x14ac:dyDescent="0.25">
      <c r="L8396" s="75">
        <f>COUNTIF($B$2:B8396,B8396)</f>
        <v>0</v>
      </c>
      <c r="M8396" s="75">
        <f>COUNTIF($L$2:L8396,4)</f>
        <v>42</v>
      </c>
      <c r="N8396" s="76" t="str">
        <f t="shared" si="659"/>
        <v>0</v>
      </c>
      <c r="O8396" s="76" t="str">
        <f t="shared" si="655"/>
        <v/>
      </c>
      <c r="P8396" s="75" t="str">
        <f t="shared" si="656"/>
        <v/>
      </c>
      <c r="Q8396" s="77" t="str">
        <f t="shared" si="657"/>
        <v/>
      </c>
      <c r="R8396" s="77" t="str">
        <f t="shared" si="658"/>
        <v/>
      </c>
      <c r="S8396" s="77" t="str">
        <f>IF(O8396="","",IF(OR(VALUE(LEFT(O8396,2))&gt;IF(RIGHT(J8396,1)="M",7,19),AND(OR(LEFT(O8396,2)={"07","19"}),VALUE(RIGHT(O8396,2))&gt;15)),TRUE,FALSE))</f>
        <v/>
      </c>
      <c r="T8396" s="77" t="str">
        <f>IF(O8396="","",IF(OR(VALUE(LEFT(O8396,2))&gt;IF(RIGHT(J8396,1)="M",7,19),AND(OR(LEFT(O8396,2)={"07","19"}),VALUE(RIGHT(O8396,2))&gt;5)),TRUE,FALSE))</f>
        <v/>
      </c>
    </row>
    <row r="8397" spans="12:20" x14ac:dyDescent="0.25">
      <c r="L8397" s="75">
        <f>COUNTIF($B$2:B8397,B8397)</f>
        <v>0</v>
      </c>
      <c r="M8397" s="75">
        <f>COUNTIF($L$2:L8397,4)</f>
        <v>42</v>
      </c>
      <c r="N8397" s="76" t="str">
        <f t="shared" si="659"/>
        <v>0</v>
      </c>
      <c r="O8397" s="76" t="str">
        <f t="shared" si="655"/>
        <v/>
      </c>
      <c r="P8397" s="75" t="str">
        <f t="shared" si="656"/>
        <v/>
      </c>
      <c r="Q8397" s="77" t="str">
        <f t="shared" si="657"/>
        <v/>
      </c>
      <c r="R8397" s="77" t="str">
        <f t="shared" si="658"/>
        <v/>
      </c>
      <c r="S8397" s="77" t="str">
        <f>IF(O8397="","",IF(OR(VALUE(LEFT(O8397,2))&gt;IF(RIGHT(J8397,1)="M",7,19),AND(OR(LEFT(O8397,2)={"07","19"}),VALUE(RIGHT(O8397,2))&gt;15)),TRUE,FALSE))</f>
        <v/>
      </c>
      <c r="T8397" s="77" t="str">
        <f>IF(O8397="","",IF(OR(VALUE(LEFT(O8397,2))&gt;IF(RIGHT(J8397,1)="M",7,19),AND(OR(LEFT(O8397,2)={"07","19"}),VALUE(RIGHT(O8397,2))&gt;5)),TRUE,FALSE))</f>
        <v/>
      </c>
    </row>
    <row r="8398" spans="12:20" x14ac:dyDescent="0.25">
      <c r="L8398" s="75">
        <f>COUNTIF($B$2:B8398,B8398)</f>
        <v>0</v>
      </c>
      <c r="M8398" s="75">
        <f>COUNTIF($L$2:L8398,4)</f>
        <v>42</v>
      </c>
      <c r="N8398" s="76" t="str">
        <f t="shared" si="659"/>
        <v>0</v>
      </c>
      <c r="O8398" s="76" t="str">
        <f t="shared" si="655"/>
        <v/>
      </c>
      <c r="P8398" s="75" t="str">
        <f t="shared" si="656"/>
        <v/>
      </c>
      <c r="Q8398" s="77" t="str">
        <f t="shared" si="657"/>
        <v/>
      </c>
      <c r="R8398" s="77" t="str">
        <f t="shared" si="658"/>
        <v/>
      </c>
      <c r="S8398" s="77" t="str">
        <f>IF(O8398="","",IF(OR(VALUE(LEFT(O8398,2))&gt;IF(RIGHT(J8398,1)="M",7,19),AND(OR(LEFT(O8398,2)={"07","19"}),VALUE(RIGHT(O8398,2))&gt;15)),TRUE,FALSE))</f>
        <v/>
      </c>
      <c r="T8398" s="77" t="str">
        <f>IF(O8398="","",IF(OR(VALUE(LEFT(O8398,2))&gt;IF(RIGHT(J8398,1)="M",7,19),AND(OR(LEFT(O8398,2)={"07","19"}),VALUE(RIGHT(O8398,2))&gt;5)),TRUE,FALSE))</f>
        <v/>
      </c>
    </row>
    <row r="8399" spans="12:20" x14ac:dyDescent="0.25">
      <c r="L8399" s="75">
        <f>COUNTIF($B$2:B8399,B8399)</f>
        <v>0</v>
      </c>
      <c r="M8399" s="75">
        <f>COUNTIF($L$2:L8399,4)</f>
        <v>42</v>
      </c>
      <c r="N8399" s="76" t="str">
        <f t="shared" si="659"/>
        <v>0</v>
      </c>
      <c r="O8399" s="76" t="str">
        <f t="shared" si="655"/>
        <v/>
      </c>
      <c r="P8399" s="75" t="str">
        <f t="shared" si="656"/>
        <v/>
      </c>
      <c r="Q8399" s="77" t="str">
        <f t="shared" si="657"/>
        <v/>
      </c>
      <c r="R8399" s="77" t="str">
        <f t="shared" si="658"/>
        <v/>
      </c>
      <c r="S8399" s="77" t="str">
        <f>IF(O8399="","",IF(OR(VALUE(LEFT(O8399,2))&gt;IF(RIGHT(J8399,1)="M",7,19),AND(OR(LEFT(O8399,2)={"07","19"}),VALUE(RIGHT(O8399,2))&gt;15)),TRUE,FALSE))</f>
        <v/>
      </c>
      <c r="T8399" s="77" t="str">
        <f>IF(O8399="","",IF(OR(VALUE(LEFT(O8399,2))&gt;IF(RIGHT(J8399,1)="M",7,19),AND(OR(LEFT(O8399,2)={"07","19"}),VALUE(RIGHT(O8399,2))&gt;5)),TRUE,FALSE))</f>
        <v/>
      </c>
    </row>
    <row r="8400" spans="12:20" x14ac:dyDescent="0.25">
      <c r="L8400" s="75">
        <f>COUNTIF($B$2:B8400,B8400)</f>
        <v>0</v>
      </c>
      <c r="M8400" s="75">
        <f>COUNTIF($L$2:L8400,4)</f>
        <v>42</v>
      </c>
      <c r="N8400" s="76" t="str">
        <f t="shared" si="659"/>
        <v>0</v>
      </c>
      <c r="O8400" s="76" t="str">
        <f t="shared" si="655"/>
        <v/>
      </c>
      <c r="P8400" s="75" t="str">
        <f t="shared" si="656"/>
        <v/>
      </c>
      <c r="Q8400" s="77" t="str">
        <f t="shared" si="657"/>
        <v/>
      </c>
      <c r="R8400" s="77" t="str">
        <f t="shared" si="658"/>
        <v/>
      </c>
      <c r="S8400" s="77" t="str">
        <f>IF(O8400="","",IF(OR(VALUE(LEFT(O8400,2))&gt;IF(RIGHT(J8400,1)="M",7,19),AND(OR(LEFT(O8400,2)={"07","19"}),VALUE(RIGHT(O8400,2))&gt;15)),TRUE,FALSE))</f>
        <v/>
      </c>
      <c r="T8400" s="77" t="str">
        <f>IF(O8400="","",IF(OR(VALUE(LEFT(O8400,2))&gt;IF(RIGHT(J8400,1)="M",7,19),AND(OR(LEFT(O8400,2)={"07","19"}),VALUE(RIGHT(O8400,2))&gt;5)),TRUE,FALSE))</f>
        <v/>
      </c>
    </row>
    <row r="8401" spans="12:20" x14ac:dyDescent="0.25">
      <c r="L8401" s="75">
        <f>COUNTIF($B$2:B8401,B8401)</f>
        <v>0</v>
      </c>
      <c r="M8401" s="75">
        <f>COUNTIF($L$2:L8401,4)</f>
        <v>42</v>
      </c>
      <c r="N8401" s="76" t="str">
        <f t="shared" si="659"/>
        <v>0</v>
      </c>
      <c r="O8401" s="76" t="str">
        <f t="shared" si="655"/>
        <v/>
      </c>
      <c r="P8401" s="75" t="str">
        <f t="shared" si="656"/>
        <v/>
      </c>
      <c r="Q8401" s="77" t="str">
        <f t="shared" si="657"/>
        <v/>
      </c>
      <c r="R8401" s="77" t="str">
        <f t="shared" si="658"/>
        <v/>
      </c>
      <c r="S8401" s="77" t="str">
        <f>IF(O8401="","",IF(OR(VALUE(LEFT(O8401,2))&gt;IF(RIGHT(J8401,1)="M",7,19),AND(OR(LEFT(O8401,2)={"07","19"}),VALUE(RIGHT(O8401,2))&gt;15)),TRUE,FALSE))</f>
        <v/>
      </c>
      <c r="T8401" s="77" t="str">
        <f>IF(O8401="","",IF(OR(VALUE(LEFT(O8401,2))&gt;IF(RIGHT(J8401,1)="M",7,19),AND(OR(LEFT(O8401,2)={"07","19"}),VALUE(RIGHT(O8401,2))&gt;5)),TRUE,FALSE))</f>
        <v/>
      </c>
    </row>
    <row r="8402" spans="12:20" x14ac:dyDescent="0.25">
      <c r="L8402" s="75">
        <f>COUNTIF($B$2:B8402,B8402)</f>
        <v>0</v>
      </c>
      <c r="M8402" s="75">
        <f>COUNTIF($L$2:L8402,4)</f>
        <v>42</v>
      </c>
      <c r="N8402" s="76" t="str">
        <f t="shared" si="659"/>
        <v>0</v>
      </c>
      <c r="O8402" s="76" t="str">
        <f t="shared" si="655"/>
        <v/>
      </c>
      <c r="P8402" s="75" t="str">
        <f t="shared" si="656"/>
        <v/>
      </c>
      <c r="Q8402" s="77" t="str">
        <f t="shared" si="657"/>
        <v/>
      </c>
      <c r="R8402" s="77" t="str">
        <f t="shared" si="658"/>
        <v/>
      </c>
      <c r="S8402" s="77" t="str">
        <f>IF(O8402="","",IF(OR(VALUE(LEFT(O8402,2))&gt;IF(RIGHT(J8402,1)="M",7,19),AND(OR(LEFT(O8402,2)={"07","19"}),VALUE(RIGHT(O8402,2))&gt;15)),TRUE,FALSE))</f>
        <v/>
      </c>
      <c r="T8402" s="77" t="str">
        <f>IF(O8402="","",IF(OR(VALUE(LEFT(O8402,2))&gt;IF(RIGHT(J8402,1)="M",7,19),AND(OR(LEFT(O8402,2)={"07","19"}),VALUE(RIGHT(O8402,2))&gt;5)),TRUE,FALSE))</f>
        <v/>
      </c>
    </row>
    <row r="8403" spans="12:20" x14ac:dyDescent="0.25">
      <c r="L8403" s="75">
        <f>COUNTIF($B$2:B8403,B8403)</f>
        <v>0</v>
      </c>
      <c r="M8403" s="75">
        <f>COUNTIF($L$2:L8403,4)</f>
        <v>42</v>
      </c>
      <c r="N8403" s="76" t="str">
        <f t="shared" si="659"/>
        <v>0</v>
      </c>
      <c r="O8403" s="76" t="str">
        <f t="shared" si="655"/>
        <v/>
      </c>
      <c r="P8403" s="75" t="str">
        <f t="shared" si="656"/>
        <v/>
      </c>
      <c r="Q8403" s="77" t="str">
        <f t="shared" si="657"/>
        <v/>
      </c>
      <c r="R8403" s="77" t="str">
        <f t="shared" si="658"/>
        <v/>
      </c>
      <c r="S8403" s="77" t="str">
        <f>IF(O8403="","",IF(OR(VALUE(LEFT(O8403,2))&gt;IF(RIGHT(J8403,1)="M",7,19),AND(OR(LEFT(O8403,2)={"07","19"}),VALUE(RIGHT(O8403,2))&gt;15)),TRUE,FALSE))</f>
        <v/>
      </c>
      <c r="T8403" s="77" t="str">
        <f>IF(O8403="","",IF(OR(VALUE(LEFT(O8403,2))&gt;IF(RIGHT(J8403,1)="M",7,19),AND(OR(LEFT(O8403,2)={"07","19"}),VALUE(RIGHT(O8403,2))&gt;5)),TRUE,FALSE))</f>
        <v/>
      </c>
    </row>
    <row r="8404" spans="12:20" x14ac:dyDescent="0.25">
      <c r="L8404" s="75">
        <f>COUNTIF($B$2:B8404,B8404)</f>
        <v>0</v>
      </c>
      <c r="M8404" s="75">
        <f>COUNTIF($L$2:L8404,4)</f>
        <v>42</v>
      </c>
      <c r="N8404" s="76" t="str">
        <f t="shared" si="659"/>
        <v>0</v>
      </c>
      <c r="O8404" s="76" t="str">
        <f t="shared" si="655"/>
        <v/>
      </c>
      <c r="P8404" s="75" t="str">
        <f t="shared" si="656"/>
        <v/>
      </c>
      <c r="Q8404" s="77" t="str">
        <f t="shared" si="657"/>
        <v/>
      </c>
      <c r="R8404" s="77" t="str">
        <f t="shared" si="658"/>
        <v/>
      </c>
      <c r="S8404" s="77" t="str">
        <f>IF(O8404="","",IF(OR(VALUE(LEFT(O8404,2))&gt;IF(RIGHT(J8404,1)="M",7,19),AND(OR(LEFT(O8404,2)={"07","19"}),VALUE(RIGHT(O8404,2))&gt;15)),TRUE,FALSE))</f>
        <v/>
      </c>
      <c r="T8404" s="77" t="str">
        <f>IF(O8404="","",IF(OR(VALUE(LEFT(O8404,2))&gt;IF(RIGHT(J8404,1)="M",7,19),AND(OR(LEFT(O8404,2)={"07","19"}),VALUE(RIGHT(O8404,2))&gt;5)),TRUE,FALSE))</f>
        <v/>
      </c>
    </row>
    <row r="8405" spans="12:20" x14ac:dyDescent="0.25">
      <c r="L8405" s="75">
        <f>COUNTIF($B$2:B8405,B8405)</f>
        <v>0</v>
      </c>
      <c r="M8405" s="75">
        <f>COUNTIF($L$2:L8405,4)</f>
        <v>42</v>
      </c>
      <c r="N8405" s="76" t="str">
        <f t="shared" si="659"/>
        <v>0</v>
      </c>
      <c r="O8405" s="76" t="str">
        <f t="shared" si="655"/>
        <v/>
      </c>
      <c r="P8405" s="75" t="str">
        <f t="shared" si="656"/>
        <v/>
      </c>
      <c r="Q8405" s="77" t="str">
        <f t="shared" si="657"/>
        <v/>
      </c>
      <c r="R8405" s="77" t="str">
        <f t="shared" si="658"/>
        <v/>
      </c>
      <c r="S8405" s="77" t="str">
        <f>IF(O8405="","",IF(OR(VALUE(LEFT(O8405,2))&gt;IF(RIGHT(J8405,1)="M",7,19),AND(OR(LEFT(O8405,2)={"07","19"}),VALUE(RIGHT(O8405,2))&gt;15)),TRUE,FALSE))</f>
        <v/>
      </c>
      <c r="T8405" s="77" t="str">
        <f>IF(O8405="","",IF(OR(VALUE(LEFT(O8405,2))&gt;IF(RIGHT(J8405,1)="M",7,19),AND(OR(LEFT(O8405,2)={"07","19"}),VALUE(RIGHT(O8405,2))&gt;5)),TRUE,FALSE))</f>
        <v/>
      </c>
    </row>
    <row r="8406" spans="12:20" x14ac:dyDescent="0.25">
      <c r="L8406" s="75">
        <f>COUNTIF($B$2:B8406,B8406)</f>
        <v>0</v>
      </c>
      <c r="M8406" s="75">
        <f>COUNTIF($L$2:L8406,4)</f>
        <v>42</v>
      </c>
      <c r="N8406" s="76" t="str">
        <f t="shared" si="659"/>
        <v>0</v>
      </c>
      <c r="O8406" s="76" t="str">
        <f t="shared" si="655"/>
        <v/>
      </c>
      <c r="P8406" s="75" t="str">
        <f t="shared" si="656"/>
        <v/>
      </c>
      <c r="Q8406" s="77" t="str">
        <f t="shared" si="657"/>
        <v/>
      </c>
      <c r="R8406" s="77" t="str">
        <f t="shared" si="658"/>
        <v/>
      </c>
      <c r="S8406" s="77" t="str">
        <f>IF(O8406="","",IF(OR(VALUE(LEFT(O8406,2))&gt;IF(RIGHT(J8406,1)="M",7,19),AND(OR(LEFT(O8406,2)={"07","19"}),VALUE(RIGHT(O8406,2))&gt;15)),TRUE,FALSE))</f>
        <v/>
      </c>
      <c r="T8406" s="77" t="str">
        <f>IF(O8406="","",IF(OR(VALUE(LEFT(O8406,2))&gt;IF(RIGHT(J8406,1)="M",7,19),AND(OR(LEFT(O8406,2)={"07","19"}),VALUE(RIGHT(O8406,2))&gt;5)),TRUE,FALSE))</f>
        <v/>
      </c>
    </row>
    <row r="8407" spans="12:20" x14ac:dyDescent="0.25">
      <c r="L8407" s="75">
        <f>COUNTIF($B$2:B8407,B8407)</f>
        <v>0</v>
      </c>
      <c r="M8407" s="75">
        <f>COUNTIF($L$2:L8407,4)</f>
        <v>42</v>
      </c>
      <c r="N8407" s="76" t="str">
        <f t="shared" si="659"/>
        <v>0</v>
      </c>
      <c r="O8407" s="76" t="str">
        <f t="shared" si="655"/>
        <v/>
      </c>
      <c r="P8407" s="75" t="str">
        <f t="shared" si="656"/>
        <v/>
      </c>
      <c r="Q8407" s="77" t="str">
        <f t="shared" si="657"/>
        <v/>
      </c>
      <c r="R8407" s="77" t="str">
        <f t="shared" si="658"/>
        <v/>
      </c>
      <c r="S8407" s="77" t="str">
        <f>IF(O8407="","",IF(OR(VALUE(LEFT(O8407,2))&gt;IF(RIGHT(J8407,1)="M",7,19),AND(OR(LEFT(O8407,2)={"07","19"}),VALUE(RIGHT(O8407,2))&gt;15)),TRUE,FALSE))</f>
        <v/>
      </c>
      <c r="T8407" s="77" t="str">
        <f>IF(O8407="","",IF(OR(VALUE(LEFT(O8407,2))&gt;IF(RIGHT(J8407,1)="M",7,19),AND(OR(LEFT(O8407,2)={"07","19"}),VALUE(RIGHT(O8407,2))&gt;5)),TRUE,FALSE))</f>
        <v/>
      </c>
    </row>
    <row r="8408" spans="12:20" x14ac:dyDescent="0.25">
      <c r="L8408" s="75">
        <f>COUNTIF($B$2:B8408,B8408)</f>
        <v>0</v>
      </c>
      <c r="M8408" s="75">
        <f>COUNTIF($L$2:L8408,4)</f>
        <v>42</v>
      </c>
      <c r="N8408" s="76" t="str">
        <f t="shared" si="659"/>
        <v>0</v>
      </c>
      <c r="O8408" s="76" t="str">
        <f t="shared" si="655"/>
        <v/>
      </c>
      <c r="P8408" s="75" t="str">
        <f t="shared" si="656"/>
        <v/>
      </c>
      <c r="Q8408" s="77" t="str">
        <f t="shared" si="657"/>
        <v/>
      </c>
      <c r="R8408" s="77" t="str">
        <f t="shared" si="658"/>
        <v/>
      </c>
      <c r="S8408" s="77" t="str">
        <f>IF(O8408="","",IF(OR(VALUE(LEFT(O8408,2))&gt;IF(RIGHT(J8408,1)="M",7,19),AND(OR(LEFT(O8408,2)={"07","19"}),VALUE(RIGHT(O8408,2))&gt;15)),TRUE,FALSE))</f>
        <v/>
      </c>
      <c r="T8408" s="77" t="str">
        <f>IF(O8408="","",IF(OR(VALUE(LEFT(O8408,2))&gt;IF(RIGHT(J8408,1)="M",7,19),AND(OR(LEFT(O8408,2)={"07","19"}),VALUE(RIGHT(O8408,2))&gt;5)),TRUE,FALSE))</f>
        <v/>
      </c>
    </row>
    <row r="8409" spans="12:20" x14ac:dyDescent="0.25">
      <c r="L8409" s="75">
        <f>COUNTIF($B$2:B8409,B8409)</f>
        <v>0</v>
      </c>
      <c r="M8409" s="75">
        <f>COUNTIF($L$2:L8409,4)</f>
        <v>42</v>
      </c>
      <c r="N8409" s="76" t="str">
        <f t="shared" si="659"/>
        <v>0</v>
      </c>
      <c r="O8409" s="76" t="str">
        <f t="shared" si="655"/>
        <v/>
      </c>
      <c r="P8409" s="75" t="str">
        <f t="shared" si="656"/>
        <v/>
      </c>
      <c r="Q8409" s="77" t="str">
        <f t="shared" si="657"/>
        <v/>
      </c>
      <c r="R8409" s="77" t="str">
        <f t="shared" si="658"/>
        <v/>
      </c>
      <c r="S8409" s="77" t="str">
        <f>IF(O8409="","",IF(OR(VALUE(LEFT(O8409,2))&gt;IF(RIGHT(J8409,1)="M",7,19),AND(OR(LEFT(O8409,2)={"07","19"}),VALUE(RIGHT(O8409,2))&gt;15)),TRUE,FALSE))</f>
        <v/>
      </c>
      <c r="T8409" s="77" t="str">
        <f>IF(O8409="","",IF(OR(VALUE(LEFT(O8409,2))&gt;IF(RIGHT(J8409,1)="M",7,19),AND(OR(LEFT(O8409,2)={"07","19"}),VALUE(RIGHT(O8409,2))&gt;5)),TRUE,FALSE))</f>
        <v/>
      </c>
    </row>
    <row r="8410" spans="12:20" x14ac:dyDescent="0.25">
      <c r="L8410" s="75">
        <f>COUNTIF($B$2:B8410,B8410)</f>
        <v>0</v>
      </c>
      <c r="M8410" s="75">
        <f>COUNTIF($L$2:L8410,4)</f>
        <v>42</v>
      </c>
      <c r="N8410" s="76" t="str">
        <f t="shared" si="659"/>
        <v>0</v>
      </c>
      <c r="O8410" s="76" t="str">
        <f t="shared" si="655"/>
        <v/>
      </c>
      <c r="P8410" s="75" t="str">
        <f t="shared" si="656"/>
        <v/>
      </c>
      <c r="Q8410" s="77" t="str">
        <f t="shared" si="657"/>
        <v/>
      </c>
      <c r="R8410" s="77" t="str">
        <f t="shared" si="658"/>
        <v/>
      </c>
      <c r="S8410" s="77" t="str">
        <f>IF(O8410="","",IF(OR(VALUE(LEFT(O8410,2))&gt;IF(RIGHT(J8410,1)="M",7,19),AND(OR(LEFT(O8410,2)={"07","19"}),VALUE(RIGHT(O8410,2))&gt;15)),TRUE,FALSE))</f>
        <v/>
      </c>
      <c r="T8410" s="77" t="str">
        <f>IF(O8410="","",IF(OR(VALUE(LEFT(O8410,2))&gt;IF(RIGHT(J8410,1)="M",7,19),AND(OR(LEFT(O8410,2)={"07","19"}),VALUE(RIGHT(O8410,2))&gt;5)),TRUE,FALSE))</f>
        <v/>
      </c>
    </row>
    <row r="8411" spans="12:20" x14ac:dyDescent="0.25">
      <c r="L8411" s="75">
        <f>COUNTIF($B$2:B8411,B8411)</f>
        <v>0</v>
      </c>
      <c r="M8411" s="75">
        <f>COUNTIF($L$2:L8411,4)</f>
        <v>42</v>
      </c>
      <c r="N8411" s="76" t="str">
        <f t="shared" si="659"/>
        <v>0</v>
      </c>
      <c r="O8411" s="76" t="str">
        <f t="shared" si="655"/>
        <v/>
      </c>
      <c r="P8411" s="75" t="str">
        <f t="shared" si="656"/>
        <v/>
      </c>
      <c r="Q8411" s="77" t="str">
        <f t="shared" si="657"/>
        <v/>
      </c>
      <c r="R8411" s="77" t="str">
        <f t="shared" si="658"/>
        <v/>
      </c>
      <c r="S8411" s="77" t="str">
        <f>IF(O8411="","",IF(OR(VALUE(LEFT(O8411,2))&gt;IF(RIGHT(J8411,1)="M",7,19),AND(OR(LEFT(O8411,2)={"07","19"}),VALUE(RIGHT(O8411,2))&gt;15)),TRUE,FALSE))</f>
        <v/>
      </c>
      <c r="T8411" s="77" t="str">
        <f>IF(O8411="","",IF(OR(VALUE(LEFT(O8411,2))&gt;IF(RIGHT(J8411,1)="M",7,19),AND(OR(LEFT(O8411,2)={"07","19"}),VALUE(RIGHT(O8411,2))&gt;5)),TRUE,FALSE))</f>
        <v/>
      </c>
    </row>
    <row r="8412" spans="12:20" x14ac:dyDescent="0.25">
      <c r="L8412" s="75">
        <f>COUNTIF($B$2:B8412,B8412)</f>
        <v>0</v>
      </c>
      <c r="M8412" s="75">
        <f>COUNTIF($L$2:L8412,4)</f>
        <v>42</v>
      </c>
      <c r="N8412" s="76" t="str">
        <f t="shared" si="659"/>
        <v>0</v>
      </c>
      <c r="O8412" s="76" t="str">
        <f t="shared" si="655"/>
        <v/>
      </c>
      <c r="P8412" s="75" t="str">
        <f t="shared" si="656"/>
        <v/>
      </c>
      <c r="Q8412" s="77" t="str">
        <f t="shared" si="657"/>
        <v/>
      </c>
      <c r="R8412" s="77" t="str">
        <f t="shared" si="658"/>
        <v/>
      </c>
      <c r="S8412" s="77" t="str">
        <f>IF(O8412="","",IF(OR(VALUE(LEFT(O8412,2))&gt;IF(RIGHT(J8412,1)="M",7,19),AND(OR(LEFT(O8412,2)={"07","19"}),VALUE(RIGHT(O8412,2))&gt;15)),TRUE,FALSE))</f>
        <v/>
      </c>
      <c r="T8412" s="77" t="str">
        <f>IF(O8412="","",IF(OR(VALUE(LEFT(O8412,2))&gt;IF(RIGHT(J8412,1)="M",7,19),AND(OR(LEFT(O8412,2)={"07","19"}),VALUE(RIGHT(O8412,2))&gt;5)),TRUE,FALSE))</f>
        <v/>
      </c>
    </row>
    <row r="8413" spans="12:20" x14ac:dyDescent="0.25">
      <c r="L8413" s="75">
        <f>COUNTIF($B$2:B8413,B8413)</f>
        <v>0</v>
      </c>
      <c r="M8413" s="75">
        <f>COUNTIF($L$2:L8413,4)</f>
        <v>42</v>
      </c>
      <c r="N8413" s="76" t="str">
        <f t="shared" si="659"/>
        <v>0</v>
      </c>
      <c r="O8413" s="76" t="str">
        <f t="shared" si="655"/>
        <v/>
      </c>
      <c r="P8413" s="75" t="str">
        <f t="shared" si="656"/>
        <v/>
      </c>
      <c r="Q8413" s="77" t="str">
        <f t="shared" si="657"/>
        <v/>
      </c>
      <c r="R8413" s="77" t="str">
        <f t="shared" si="658"/>
        <v/>
      </c>
      <c r="S8413" s="77" t="str">
        <f>IF(O8413="","",IF(OR(VALUE(LEFT(O8413,2))&gt;IF(RIGHT(J8413,1)="M",7,19),AND(OR(LEFT(O8413,2)={"07","19"}),VALUE(RIGHT(O8413,2))&gt;15)),TRUE,FALSE))</f>
        <v/>
      </c>
      <c r="T8413" s="77" t="str">
        <f>IF(O8413="","",IF(OR(VALUE(LEFT(O8413,2))&gt;IF(RIGHT(J8413,1)="M",7,19),AND(OR(LEFT(O8413,2)={"07","19"}),VALUE(RIGHT(O8413,2))&gt;5)),TRUE,FALSE))</f>
        <v/>
      </c>
    </row>
    <row r="8414" spans="12:20" x14ac:dyDescent="0.25">
      <c r="L8414" s="75">
        <f>COUNTIF($B$2:B8414,B8414)</f>
        <v>0</v>
      </c>
      <c r="M8414" s="75">
        <f>COUNTIF($L$2:L8414,4)</f>
        <v>42</v>
      </c>
      <c r="N8414" s="76" t="str">
        <f t="shared" si="659"/>
        <v>0</v>
      </c>
      <c r="O8414" s="76" t="str">
        <f t="shared" si="655"/>
        <v/>
      </c>
      <c r="P8414" s="75" t="str">
        <f t="shared" si="656"/>
        <v/>
      </c>
      <c r="Q8414" s="77" t="str">
        <f t="shared" si="657"/>
        <v/>
      </c>
      <c r="R8414" s="77" t="str">
        <f t="shared" si="658"/>
        <v/>
      </c>
      <c r="S8414" s="77" t="str">
        <f>IF(O8414="","",IF(OR(VALUE(LEFT(O8414,2))&gt;IF(RIGHT(J8414,1)="M",7,19),AND(OR(LEFT(O8414,2)={"07","19"}),VALUE(RIGHT(O8414,2))&gt;15)),TRUE,FALSE))</f>
        <v/>
      </c>
      <c r="T8414" s="77" t="str">
        <f>IF(O8414="","",IF(OR(VALUE(LEFT(O8414,2))&gt;IF(RIGHT(J8414,1)="M",7,19),AND(OR(LEFT(O8414,2)={"07","19"}),VALUE(RIGHT(O8414,2))&gt;5)),TRUE,FALSE))</f>
        <v/>
      </c>
    </row>
    <row r="8415" spans="12:20" x14ac:dyDescent="0.25">
      <c r="L8415" s="75">
        <f>COUNTIF($B$2:B8415,B8415)</f>
        <v>0</v>
      </c>
      <c r="M8415" s="75">
        <f>COUNTIF($L$2:L8415,4)</f>
        <v>42</v>
      </c>
      <c r="N8415" s="76" t="str">
        <f t="shared" si="659"/>
        <v>0</v>
      </c>
      <c r="O8415" s="76" t="str">
        <f t="shared" si="655"/>
        <v/>
      </c>
      <c r="P8415" s="75" t="str">
        <f t="shared" si="656"/>
        <v/>
      </c>
      <c r="Q8415" s="77" t="str">
        <f t="shared" si="657"/>
        <v/>
      </c>
      <c r="R8415" s="77" t="str">
        <f t="shared" si="658"/>
        <v/>
      </c>
      <c r="S8415" s="77" t="str">
        <f>IF(O8415="","",IF(OR(VALUE(LEFT(O8415,2))&gt;IF(RIGHT(J8415,1)="M",7,19),AND(OR(LEFT(O8415,2)={"07","19"}),VALUE(RIGHT(O8415,2))&gt;15)),TRUE,FALSE))</f>
        <v/>
      </c>
      <c r="T8415" s="77" t="str">
        <f>IF(O8415="","",IF(OR(VALUE(LEFT(O8415,2))&gt;IF(RIGHT(J8415,1)="M",7,19),AND(OR(LEFT(O8415,2)={"07","19"}),VALUE(RIGHT(O8415,2))&gt;5)),TRUE,FALSE))</f>
        <v/>
      </c>
    </row>
    <row r="8416" spans="12:20" x14ac:dyDescent="0.25">
      <c r="L8416" s="75">
        <f>COUNTIF($B$2:B8416,B8416)</f>
        <v>0</v>
      </c>
      <c r="M8416" s="75">
        <f>COUNTIF($L$2:L8416,4)</f>
        <v>42</v>
      </c>
      <c r="N8416" s="76" t="str">
        <f t="shared" si="659"/>
        <v>0</v>
      </c>
      <c r="O8416" s="76" t="str">
        <f t="shared" si="655"/>
        <v/>
      </c>
      <c r="P8416" s="75" t="str">
        <f t="shared" si="656"/>
        <v/>
      </c>
      <c r="Q8416" s="77" t="str">
        <f t="shared" si="657"/>
        <v/>
      </c>
      <c r="R8416" s="77" t="str">
        <f t="shared" si="658"/>
        <v/>
      </c>
      <c r="S8416" s="77" t="str">
        <f>IF(O8416="","",IF(OR(VALUE(LEFT(O8416,2))&gt;IF(RIGHT(J8416,1)="M",7,19),AND(OR(LEFT(O8416,2)={"07","19"}),VALUE(RIGHT(O8416,2))&gt;15)),TRUE,FALSE))</f>
        <v/>
      </c>
      <c r="T8416" s="77" t="str">
        <f>IF(O8416="","",IF(OR(VALUE(LEFT(O8416,2))&gt;IF(RIGHT(J8416,1)="M",7,19),AND(OR(LEFT(O8416,2)={"07","19"}),VALUE(RIGHT(O8416,2))&gt;5)),TRUE,FALSE))</f>
        <v/>
      </c>
    </row>
    <row r="8417" spans="12:20" x14ac:dyDescent="0.25">
      <c r="L8417" s="75">
        <f>COUNTIF($B$2:B8417,B8417)</f>
        <v>0</v>
      </c>
      <c r="M8417" s="75">
        <f>COUNTIF($L$2:L8417,4)</f>
        <v>42</v>
      </c>
      <c r="N8417" s="76" t="str">
        <f t="shared" si="659"/>
        <v>0</v>
      </c>
      <c r="O8417" s="76" t="str">
        <f t="shared" si="655"/>
        <v/>
      </c>
      <c r="P8417" s="75" t="str">
        <f t="shared" si="656"/>
        <v/>
      </c>
      <c r="Q8417" s="77" t="str">
        <f t="shared" si="657"/>
        <v/>
      </c>
      <c r="R8417" s="77" t="str">
        <f t="shared" si="658"/>
        <v/>
      </c>
      <c r="S8417" s="77" t="str">
        <f>IF(O8417="","",IF(OR(VALUE(LEFT(O8417,2))&gt;IF(RIGHT(J8417,1)="M",7,19),AND(OR(LEFT(O8417,2)={"07","19"}),VALUE(RIGHT(O8417,2))&gt;15)),TRUE,FALSE))</f>
        <v/>
      </c>
      <c r="T8417" s="77" t="str">
        <f>IF(O8417="","",IF(OR(VALUE(LEFT(O8417,2))&gt;IF(RIGHT(J8417,1)="M",7,19),AND(OR(LEFT(O8417,2)={"07","19"}),VALUE(RIGHT(O8417,2))&gt;5)),TRUE,FALSE))</f>
        <v/>
      </c>
    </row>
    <row r="8418" spans="12:20" x14ac:dyDescent="0.25">
      <c r="L8418" s="75">
        <f>COUNTIF($B$2:B8418,B8418)</f>
        <v>0</v>
      </c>
      <c r="M8418" s="75">
        <f>COUNTIF($L$2:L8418,4)</f>
        <v>42</v>
      </c>
      <c r="N8418" s="76" t="str">
        <f t="shared" si="659"/>
        <v>0</v>
      </c>
      <c r="O8418" s="76" t="str">
        <f t="shared" si="655"/>
        <v/>
      </c>
      <c r="P8418" s="75" t="str">
        <f t="shared" si="656"/>
        <v/>
      </c>
      <c r="Q8418" s="77" t="str">
        <f t="shared" si="657"/>
        <v/>
      </c>
      <c r="R8418" s="77" t="str">
        <f t="shared" si="658"/>
        <v/>
      </c>
      <c r="S8418" s="77" t="str">
        <f>IF(O8418="","",IF(OR(VALUE(LEFT(O8418,2))&gt;IF(RIGHT(J8418,1)="M",7,19),AND(OR(LEFT(O8418,2)={"07","19"}),VALUE(RIGHT(O8418,2))&gt;15)),TRUE,FALSE))</f>
        <v/>
      </c>
      <c r="T8418" s="77" t="str">
        <f>IF(O8418="","",IF(OR(VALUE(LEFT(O8418,2))&gt;IF(RIGHT(J8418,1)="M",7,19),AND(OR(LEFT(O8418,2)={"07","19"}),VALUE(RIGHT(O8418,2))&gt;5)),TRUE,FALSE))</f>
        <v/>
      </c>
    </row>
    <row r="8419" spans="12:20" x14ac:dyDescent="0.25">
      <c r="L8419" s="75">
        <f>COUNTIF($B$2:B8419,B8419)</f>
        <v>0</v>
      </c>
      <c r="M8419" s="75">
        <f>COUNTIF($L$2:L8419,4)</f>
        <v>42</v>
      </c>
      <c r="N8419" s="76" t="str">
        <f t="shared" si="659"/>
        <v>0</v>
      </c>
      <c r="O8419" s="76" t="str">
        <f t="shared" si="655"/>
        <v/>
      </c>
      <c r="P8419" s="75" t="str">
        <f t="shared" si="656"/>
        <v/>
      </c>
      <c r="Q8419" s="77" t="str">
        <f t="shared" si="657"/>
        <v/>
      </c>
      <c r="R8419" s="77" t="str">
        <f t="shared" si="658"/>
        <v/>
      </c>
      <c r="S8419" s="77" t="str">
        <f>IF(O8419="","",IF(OR(VALUE(LEFT(O8419,2))&gt;IF(RIGHT(J8419,1)="M",7,19),AND(OR(LEFT(O8419,2)={"07","19"}),VALUE(RIGHT(O8419,2))&gt;15)),TRUE,FALSE))</f>
        <v/>
      </c>
      <c r="T8419" s="77" t="str">
        <f>IF(O8419="","",IF(OR(VALUE(LEFT(O8419,2))&gt;IF(RIGHT(J8419,1)="M",7,19),AND(OR(LEFT(O8419,2)={"07","19"}),VALUE(RIGHT(O8419,2))&gt;5)),TRUE,FALSE))</f>
        <v/>
      </c>
    </row>
    <row r="8420" spans="12:20" x14ac:dyDescent="0.25">
      <c r="L8420" s="75">
        <f>COUNTIF($B$2:B8420,B8420)</f>
        <v>0</v>
      </c>
      <c r="M8420" s="75">
        <f>COUNTIF($L$2:L8420,4)</f>
        <v>42</v>
      </c>
      <c r="N8420" s="76" t="str">
        <f t="shared" si="659"/>
        <v>0</v>
      </c>
      <c r="O8420" s="76" t="str">
        <f t="shared" si="655"/>
        <v/>
      </c>
      <c r="P8420" s="75" t="str">
        <f t="shared" si="656"/>
        <v/>
      </c>
      <c r="Q8420" s="77" t="str">
        <f t="shared" si="657"/>
        <v/>
      </c>
      <c r="R8420" s="77" t="str">
        <f t="shared" si="658"/>
        <v/>
      </c>
      <c r="S8420" s="77" t="str">
        <f>IF(O8420="","",IF(OR(VALUE(LEFT(O8420,2))&gt;IF(RIGHT(J8420,1)="M",7,19),AND(OR(LEFT(O8420,2)={"07","19"}),VALUE(RIGHT(O8420,2))&gt;15)),TRUE,FALSE))</f>
        <v/>
      </c>
      <c r="T8420" s="77" t="str">
        <f>IF(O8420="","",IF(OR(VALUE(LEFT(O8420,2))&gt;IF(RIGHT(J8420,1)="M",7,19),AND(OR(LEFT(O8420,2)={"07","19"}),VALUE(RIGHT(O8420,2))&gt;5)),TRUE,FALSE))</f>
        <v/>
      </c>
    </row>
    <row r="8421" spans="12:20" x14ac:dyDescent="0.25">
      <c r="L8421" s="75">
        <f>COUNTIF($B$2:B8421,B8421)</f>
        <v>0</v>
      </c>
      <c r="M8421" s="75">
        <f>COUNTIF($L$2:L8421,4)</f>
        <v>42</v>
      </c>
      <c r="N8421" s="76" t="str">
        <f t="shared" si="659"/>
        <v>0</v>
      </c>
      <c r="O8421" s="76" t="str">
        <f t="shared" si="655"/>
        <v/>
      </c>
      <c r="P8421" s="75" t="str">
        <f t="shared" si="656"/>
        <v/>
      </c>
      <c r="Q8421" s="77" t="str">
        <f t="shared" si="657"/>
        <v/>
      </c>
      <c r="R8421" s="77" t="str">
        <f t="shared" si="658"/>
        <v/>
      </c>
      <c r="S8421" s="77" t="str">
        <f>IF(O8421="","",IF(OR(VALUE(LEFT(O8421,2))&gt;IF(RIGHT(J8421,1)="M",7,19),AND(OR(LEFT(O8421,2)={"07","19"}),VALUE(RIGHT(O8421,2))&gt;15)),TRUE,FALSE))</f>
        <v/>
      </c>
      <c r="T8421" s="77" t="str">
        <f>IF(O8421="","",IF(OR(VALUE(LEFT(O8421,2))&gt;IF(RIGHT(J8421,1)="M",7,19),AND(OR(LEFT(O8421,2)={"07","19"}),VALUE(RIGHT(O8421,2))&gt;5)),TRUE,FALSE))</f>
        <v/>
      </c>
    </row>
    <row r="8422" spans="12:20" x14ac:dyDescent="0.25">
      <c r="L8422" s="75">
        <f>COUNTIF($B$2:B8422,B8422)</f>
        <v>0</v>
      </c>
      <c r="M8422" s="75">
        <f>COUNTIF($L$2:L8422,4)</f>
        <v>42</v>
      </c>
      <c r="N8422" s="76" t="str">
        <f t="shared" si="659"/>
        <v>0</v>
      </c>
      <c r="O8422" s="76" t="str">
        <f t="shared" si="655"/>
        <v/>
      </c>
      <c r="P8422" s="75" t="str">
        <f t="shared" si="656"/>
        <v/>
      </c>
      <c r="Q8422" s="77" t="str">
        <f t="shared" si="657"/>
        <v/>
      </c>
      <c r="R8422" s="77" t="str">
        <f t="shared" si="658"/>
        <v/>
      </c>
      <c r="S8422" s="77" t="str">
        <f>IF(O8422="","",IF(OR(VALUE(LEFT(O8422,2))&gt;IF(RIGHT(J8422,1)="M",7,19),AND(OR(LEFT(O8422,2)={"07","19"}),VALUE(RIGHT(O8422,2))&gt;15)),TRUE,FALSE))</f>
        <v/>
      </c>
      <c r="T8422" s="77" t="str">
        <f>IF(O8422="","",IF(OR(VALUE(LEFT(O8422,2))&gt;IF(RIGHT(J8422,1)="M",7,19),AND(OR(LEFT(O8422,2)={"07","19"}),VALUE(RIGHT(O8422,2))&gt;5)),TRUE,FALSE))</f>
        <v/>
      </c>
    </row>
    <row r="8423" spans="12:20" x14ac:dyDescent="0.25">
      <c r="L8423" s="75">
        <f>COUNTIF($B$2:B8423,B8423)</f>
        <v>0</v>
      </c>
      <c r="M8423" s="75">
        <f>COUNTIF($L$2:L8423,4)</f>
        <v>42</v>
      </c>
      <c r="N8423" s="76" t="str">
        <f t="shared" si="659"/>
        <v>0</v>
      </c>
      <c r="O8423" s="76" t="str">
        <f t="shared" si="655"/>
        <v/>
      </c>
      <c r="P8423" s="75" t="str">
        <f t="shared" si="656"/>
        <v/>
      </c>
      <c r="Q8423" s="77" t="str">
        <f t="shared" si="657"/>
        <v/>
      </c>
      <c r="R8423" s="77" t="str">
        <f t="shared" si="658"/>
        <v/>
      </c>
      <c r="S8423" s="77" t="str">
        <f>IF(O8423="","",IF(OR(VALUE(LEFT(O8423,2))&gt;IF(RIGHT(J8423,1)="M",7,19),AND(OR(LEFT(O8423,2)={"07","19"}),VALUE(RIGHT(O8423,2))&gt;15)),TRUE,FALSE))</f>
        <v/>
      </c>
      <c r="T8423" s="77" t="str">
        <f>IF(O8423="","",IF(OR(VALUE(LEFT(O8423,2))&gt;IF(RIGHT(J8423,1)="M",7,19),AND(OR(LEFT(O8423,2)={"07","19"}),VALUE(RIGHT(O8423,2))&gt;5)),TRUE,FALSE))</f>
        <v/>
      </c>
    </row>
    <row r="8424" spans="12:20" x14ac:dyDescent="0.25">
      <c r="L8424" s="75">
        <f>COUNTIF($B$2:B8424,B8424)</f>
        <v>0</v>
      </c>
      <c r="M8424" s="75">
        <f>COUNTIF($L$2:L8424,4)</f>
        <v>42</v>
      </c>
      <c r="N8424" s="76" t="str">
        <f t="shared" si="659"/>
        <v>0</v>
      </c>
      <c r="O8424" s="76" t="str">
        <f t="shared" si="655"/>
        <v/>
      </c>
      <c r="P8424" s="75" t="str">
        <f t="shared" si="656"/>
        <v/>
      </c>
      <c r="Q8424" s="77" t="str">
        <f t="shared" si="657"/>
        <v/>
      </c>
      <c r="R8424" s="77" t="str">
        <f t="shared" si="658"/>
        <v/>
      </c>
      <c r="S8424" s="77" t="str">
        <f>IF(O8424="","",IF(OR(VALUE(LEFT(O8424,2))&gt;IF(RIGHT(J8424,1)="M",7,19),AND(OR(LEFT(O8424,2)={"07","19"}),VALUE(RIGHT(O8424,2))&gt;15)),TRUE,FALSE))</f>
        <v/>
      </c>
      <c r="T8424" s="77" t="str">
        <f>IF(O8424="","",IF(OR(VALUE(LEFT(O8424,2))&gt;IF(RIGHT(J8424,1)="M",7,19),AND(OR(LEFT(O8424,2)={"07","19"}),VALUE(RIGHT(O8424,2))&gt;5)),TRUE,FALSE))</f>
        <v/>
      </c>
    </row>
    <row r="8425" spans="12:20" x14ac:dyDescent="0.25">
      <c r="L8425" s="75">
        <f>COUNTIF($B$2:B8425,B8425)</f>
        <v>0</v>
      </c>
      <c r="M8425" s="75">
        <f>COUNTIF($L$2:L8425,4)</f>
        <v>42</v>
      </c>
      <c r="N8425" s="76" t="str">
        <f t="shared" si="659"/>
        <v>0</v>
      </c>
      <c r="O8425" s="76" t="str">
        <f t="shared" si="655"/>
        <v/>
      </c>
      <c r="P8425" s="75" t="str">
        <f t="shared" si="656"/>
        <v/>
      </c>
      <c r="Q8425" s="77" t="str">
        <f t="shared" si="657"/>
        <v/>
      </c>
      <c r="R8425" s="77" t="str">
        <f t="shared" si="658"/>
        <v/>
      </c>
      <c r="S8425" s="77" t="str">
        <f>IF(O8425="","",IF(OR(VALUE(LEFT(O8425,2))&gt;IF(RIGHT(J8425,1)="M",7,19),AND(OR(LEFT(O8425,2)={"07","19"}),VALUE(RIGHT(O8425,2))&gt;15)),TRUE,FALSE))</f>
        <v/>
      </c>
      <c r="T8425" s="77" t="str">
        <f>IF(O8425="","",IF(OR(VALUE(LEFT(O8425,2))&gt;IF(RIGHT(J8425,1)="M",7,19),AND(OR(LEFT(O8425,2)={"07","19"}),VALUE(RIGHT(O8425,2))&gt;5)),TRUE,FALSE))</f>
        <v/>
      </c>
    </row>
    <row r="8426" spans="12:20" x14ac:dyDescent="0.25">
      <c r="L8426" s="75">
        <f>COUNTIF($B$2:B8426,B8426)</f>
        <v>0</v>
      </c>
      <c r="M8426" s="75">
        <f>COUNTIF($L$2:L8426,4)</f>
        <v>42</v>
      </c>
      <c r="N8426" s="76" t="str">
        <f t="shared" si="659"/>
        <v>0</v>
      </c>
      <c r="O8426" s="76" t="str">
        <f t="shared" si="655"/>
        <v/>
      </c>
      <c r="P8426" s="75" t="str">
        <f t="shared" si="656"/>
        <v/>
      </c>
      <c r="Q8426" s="77" t="str">
        <f t="shared" si="657"/>
        <v/>
      </c>
      <c r="R8426" s="77" t="str">
        <f t="shared" si="658"/>
        <v/>
      </c>
      <c r="S8426" s="77" t="str">
        <f>IF(O8426="","",IF(OR(VALUE(LEFT(O8426,2))&gt;IF(RIGHT(J8426,1)="M",7,19),AND(OR(LEFT(O8426,2)={"07","19"}),VALUE(RIGHT(O8426,2))&gt;15)),TRUE,FALSE))</f>
        <v/>
      </c>
      <c r="T8426" s="77" t="str">
        <f>IF(O8426="","",IF(OR(VALUE(LEFT(O8426,2))&gt;IF(RIGHT(J8426,1)="M",7,19),AND(OR(LEFT(O8426,2)={"07","19"}),VALUE(RIGHT(O8426,2))&gt;5)),TRUE,FALSE))</f>
        <v/>
      </c>
    </row>
    <row r="8427" spans="12:20" x14ac:dyDescent="0.25">
      <c r="L8427" s="75">
        <f>COUNTIF($B$2:B8427,B8427)</f>
        <v>0</v>
      </c>
      <c r="M8427" s="75">
        <f>COUNTIF($L$2:L8427,4)</f>
        <v>42</v>
      </c>
      <c r="N8427" s="76" t="str">
        <f t="shared" si="659"/>
        <v>0</v>
      </c>
      <c r="O8427" s="76" t="str">
        <f t="shared" si="655"/>
        <v/>
      </c>
      <c r="P8427" s="75" t="str">
        <f t="shared" si="656"/>
        <v/>
      </c>
      <c r="Q8427" s="77" t="str">
        <f t="shared" si="657"/>
        <v/>
      </c>
      <c r="R8427" s="77" t="str">
        <f t="shared" si="658"/>
        <v/>
      </c>
      <c r="S8427" s="77" t="str">
        <f>IF(O8427="","",IF(OR(VALUE(LEFT(O8427,2))&gt;IF(RIGHT(J8427,1)="M",7,19),AND(OR(LEFT(O8427,2)={"07","19"}),VALUE(RIGHT(O8427,2))&gt;15)),TRUE,FALSE))</f>
        <v/>
      </c>
      <c r="T8427" s="77" t="str">
        <f>IF(O8427="","",IF(OR(VALUE(LEFT(O8427,2))&gt;IF(RIGHT(J8427,1)="M",7,19),AND(OR(LEFT(O8427,2)={"07","19"}),VALUE(RIGHT(O8427,2))&gt;5)),TRUE,FALSE))</f>
        <v/>
      </c>
    </row>
    <row r="8428" spans="12:20" x14ac:dyDescent="0.25">
      <c r="L8428" s="75">
        <f>COUNTIF($B$2:B8428,B8428)</f>
        <v>0</v>
      </c>
      <c r="M8428" s="75">
        <f>COUNTIF($L$2:L8428,4)</f>
        <v>42</v>
      </c>
      <c r="N8428" s="76" t="str">
        <f t="shared" si="659"/>
        <v>0</v>
      </c>
      <c r="O8428" s="76" t="str">
        <f t="shared" si="655"/>
        <v/>
      </c>
      <c r="P8428" s="75" t="str">
        <f t="shared" si="656"/>
        <v/>
      </c>
      <c r="Q8428" s="77" t="str">
        <f t="shared" si="657"/>
        <v/>
      </c>
      <c r="R8428" s="77" t="str">
        <f t="shared" si="658"/>
        <v/>
      </c>
      <c r="S8428" s="77" t="str">
        <f>IF(O8428="","",IF(OR(VALUE(LEFT(O8428,2))&gt;IF(RIGHT(J8428,1)="M",7,19),AND(OR(LEFT(O8428,2)={"07","19"}),VALUE(RIGHT(O8428,2))&gt;15)),TRUE,FALSE))</f>
        <v/>
      </c>
      <c r="T8428" s="77" t="str">
        <f>IF(O8428="","",IF(OR(VALUE(LEFT(O8428,2))&gt;IF(RIGHT(J8428,1)="M",7,19),AND(OR(LEFT(O8428,2)={"07","19"}),VALUE(RIGHT(O8428,2))&gt;5)),TRUE,FALSE))</f>
        <v/>
      </c>
    </row>
    <row r="8429" spans="12:20" x14ac:dyDescent="0.25">
      <c r="L8429" s="75">
        <f>COUNTIF($B$2:B8429,B8429)</f>
        <v>0</v>
      </c>
      <c r="M8429" s="75">
        <f>COUNTIF($L$2:L8429,4)</f>
        <v>42</v>
      </c>
      <c r="N8429" s="76" t="str">
        <f t="shared" si="659"/>
        <v>0</v>
      </c>
      <c r="O8429" s="76" t="str">
        <f t="shared" si="655"/>
        <v/>
      </c>
      <c r="P8429" s="75" t="str">
        <f t="shared" si="656"/>
        <v/>
      </c>
      <c r="Q8429" s="77" t="str">
        <f t="shared" si="657"/>
        <v/>
      </c>
      <c r="R8429" s="77" t="str">
        <f t="shared" si="658"/>
        <v/>
      </c>
      <c r="S8429" s="77" t="str">
        <f>IF(O8429="","",IF(OR(VALUE(LEFT(O8429,2))&gt;IF(RIGHT(J8429,1)="M",7,19),AND(OR(LEFT(O8429,2)={"07","19"}),VALUE(RIGHT(O8429,2))&gt;15)),TRUE,FALSE))</f>
        <v/>
      </c>
      <c r="T8429" s="77" t="str">
        <f>IF(O8429="","",IF(OR(VALUE(LEFT(O8429,2))&gt;IF(RIGHT(J8429,1)="M",7,19),AND(OR(LEFT(O8429,2)={"07","19"}),VALUE(RIGHT(O8429,2))&gt;5)),TRUE,FALSE))</f>
        <v/>
      </c>
    </row>
    <row r="8430" spans="12:20" x14ac:dyDescent="0.25">
      <c r="L8430" s="75">
        <f>COUNTIF($B$2:B8430,B8430)</f>
        <v>0</v>
      </c>
      <c r="M8430" s="75">
        <f>COUNTIF($L$2:L8430,4)</f>
        <v>42</v>
      </c>
      <c r="N8430" s="76" t="str">
        <f t="shared" si="659"/>
        <v>0</v>
      </c>
      <c r="O8430" s="76" t="str">
        <f t="shared" si="655"/>
        <v/>
      </c>
      <c r="P8430" s="75" t="str">
        <f t="shared" si="656"/>
        <v/>
      </c>
      <c r="Q8430" s="77" t="str">
        <f t="shared" si="657"/>
        <v/>
      </c>
      <c r="R8430" s="77" t="str">
        <f t="shared" si="658"/>
        <v/>
      </c>
      <c r="S8430" s="77" t="str">
        <f>IF(O8430="","",IF(OR(VALUE(LEFT(O8430,2))&gt;IF(RIGHT(J8430,1)="M",7,19),AND(OR(LEFT(O8430,2)={"07","19"}),VALUE(RIGHT(O8430,2))&gt;15)),TRUE,FALSE))</f>
        <v/>
      </c>
      <c r="T8430" s="77" t="str">
        <f>IF(O8430="","",IF(OR(VALUE(LEFT(O8430,2))&gt;IF(RIGHT(J8430,1)="M",7,19),AND(OR(LEFT(O8430,2)={"07","19"}),VALUE(RIGHT(O8430,2))&gt;5)),TRUE,FALSE))</f>
        <v/>
      </c>
    </row>
    <row r="8431" spans="12:20" x14ac:dyDescent="0.25">
      <c r="L8431" s="75">
        <f>COUNTIF($B$2:B8431,B8431)</f>
        <v>0</v>
      </c>
      <c r="M8431" s="75">
        <f>COUNTIF($L$2:L8431,4)</f>
        <v>42</v>
      </c>
      <c r="N8431" s="76" t="str">
        <f t="shared" si="659"/>
        <v>0</v>
      </c>
      <c r="O8431" s="76" t="str">
        <f t="shared" si="655"/>
        <v/>
      </c>
      <c r="P8431" s="75" t="str">
        <f t="shared" si="656"/>
        <v/>
      </c>
      <c r="Q8431" s="77" t="str">
        <f t="shared" si="657"/>
        <v/>
      </c>
      <c r="R8431" s="77" t="str">
        <f t="shared" si="658"/>
        <v/>
      </c>
      <c r="S8431" s="77" t="str">
        <f>IF(O8431="","",IF(OR(VALUE(LEFT(O8431,2))&gt;IF(RIGHT(J8431,1)="M",7,19),AND(OR(LEFT(O8431,2)={"07","19"}),VALUE(RIGHT(O8431,2))&gt;15)),TRUE,FALSE))</f>
        <v/>
      </c>
      <c r="T8431" s="77" t="str">
        <f>IF(O8431="","",IF(OR(VALUE(LEFT(O8431,2))&gt;IF(RIGHT(J8431,1)="M",7,19),AND(OR(LEFT(O8431,2)={"07","19"}),VALUE(RIGHT(O8431,2))&gt;5)),TRUE,FALSE))</f>
        <v/>
      </c>
    </row>
    <row r="8432" spans="12:20" x14ac:dyDescent="0.25">
      <c r="L8432" s="75">
        <f>COUNTIF($B$2:B8432,B8432)</f>
        <v>0</v>
      </c>
      <c r="M8432" s="75">
        <f>COUNTIF($L$2:L8432,4)</f>
        <v>42</v>
      </c>
      <c r="N8432" s="76" t="str">
        <f t="shared" si="659"/>
        <v>0</v>
      </c>
      <c r="O8432" s="76" t="str">
        <f t="shared" si="655"/>
        <v/>
      </c>
      <c r="P8432" s="75" t="str">
        <f t="shared" si="656"/>
        <v/>
      </c>
      <c r="Q8432" s="77" t="str">
        <f t="shared" si="657"/>
        <v/>
      </c>
      <c r="R8432" s="77" t="str">
        <f t="shared" si="658"/>
        <v/>
      </c>
      <c r="S8432" s="77" t="str">
        <f>IF(O8432="","",IF(OR(VALUE(LEFT(O8432,2))&gt;IF(RIGHT(J8432,1)="M",7,19),AND(OR(LEFT(O8432,2)={"07","19"}),VALUE(RIGHT(O8432,2))&gt;15)),TRUE,FALSE))</f>
        <v/>
      </c>
      <c r="T8432" s="77" t="str">
        <f>IF(O8432="","",IF(OR(VALUE(LEFT(O8432,2))&gt;IF(RIGHT(J8432,1)="M",7,19),AND(OR(LEFT(O8432,2)={"07","19"}),VALUE(RIGHT(O8432,2))&gt;5)),TRUE,FALSE))</f>
        <v/>
      </c>
    </row>
    <row r="8433" spans="12:20" x14ac:dyDescent="0.25">
      <c r="L8433" s="75">
        <f>COUNTIF($B$2:B8433,B8433)</f>
        <v>0</v>
      </c>
      <c r="M8433" s="75">
        <f>COUNTIF($L$2:L8433,4)</f>
        <v>42</v>
      </c>
      <c r="N8433" s="76" t="str">
        <f t="shared" si="659"/>
        <v>0</v>
      </c>
      <c r="O8433" s="76" t="str">
        <f t="shared" si="655"/>
        <v/>
      </c>
      <c r="P8433" s="75" t="str">
        <f t="shared" si="656"/>
        <v/>
      </c>
      <c r="Q8433" s="77" t="str">
        <f t="shared" si="657"/>
        <v/>
      </c>
      <c r="R8433" s="77" t="str">
        <f t="shared" si="658"/>
        <v/>
      </c>
      <c r="S8433" s="77" t="str">
        <f>IF(O8433="","",IF(OR(VALUE(LEFT(O8433,2))&gt;IF(RIGHT(J8433,1)="M",7,19),AND(OR(LEFT(O8433,2)={"07","19"}),VALUE(RIGHT(O8433,2))&gt;15)),TRUE,FALSE))</f>
        <v/>
      </c>
      <c r="T8433" s="77" t="str">
        <f>IF(O8433="","",IF(OR(VALUE(LEFT(O8433,2))&gt;IF(RIGHT(J8433,1)="M",7,19),AND(OR(LEFT(O8433,2)={"07","19"}),VALUE(RIGHT(O8433,2))&gt;5)),TRUE,FALSE))</f>
        <v/>
      </c>
    </row>
    <row r="8434" spans="12:20" x14ac:dyDescent="0.25">
      <c r="L8434" s="75">
        <f>COUNTIF($B$2:B8434,B8434)</f>
        <v>0</v>
      </c>
      <c r="M8434" s="75">
        <f>COUNTIF($L$2:L8434,4)</f>
        <v>42</v>
      </c>
      <c r="N8434" s="76" t="str">
        <f t="shared" si="659"/>
        <v>0</v>
      </c>
      <c r="O8434" s="76" t="str">
        <f t="shared" si="655"/>
        <v/>
      </c>
      <c r="P8434" s="75" t="str">
        <f t="shared" si="656"/>
        <v/>
      </c>
      <c r="Q8434" s="77" t="str">
        <f t="shared" si="657"/>
        <v/>
      </c>
      <c r="R8434" s="77" t="str">
        <f t="shared" si="658"/>
        <v/>
      </c>
      <c r="S8434" s="77" t="str">
        <f>IF(O8434="","",IF(OR(VALUE(LEFT(O8434,2))&gt;IF(RIGHT(J8434,1)="M",7,19),AND(OR(LEFT(O8434,2)={"07","19"}),VALUE(RIGHT(O8434,2))&gt;15)),TRUE,FALSE))</f>
        <v/>
      </c>
      <c r="T8434" s="77" t="str">
        <f>IF(O8434="","",IF(OR(VALUE(LEFT(O8434,2))&gt;IF(RIGHT(J8434,1)="M",7,19),AND(OR(LEFT(O8434,2)={"07","19"}),VALUE(RIGHT(O8434,2))&gt;5)),TRUE,FALSE))</f>
        <v/>
      </c>
    </row>
    <row r="8435" spans="12:20" x14ac:dyDescent="0.25">
      <c r="L8435" s="75">
        <f>COUNTIF($B$2:B8435,B8435)</f>
        <v>0</v>
      </c>
      <c r="M8435" s="75">
        <f>COUNTIF($L$2:L8435,4)</f>
        <v>42</v>
      </c>
      <c r="N8435" s="76" t="str">
        <f t="shared" si="659"/>
        <v>0</v>
      </c>
      <c r="O8435" s="76" t="str">
        <f t="shared" si="655"/>
        <v/>
      </c>
      <c r="P8435" s="75" t="str">
        <f t="shared" si="656"/>
        <v/>
      </c>
      <c r="Q8435" s="77" t="str">
        <f t="shared" si="657"/>
        <v/>
      </c>
      <c r="R8435" s="77" t="str">
        <f t="shared" si="658"/>
        <v/>
      </c>
      <c r="S8435" s="77" t="str">
        <f>IF(O8435="","",IF(OR(VALUE(LEFT(O8435,2))&gt;IF(RIGHT(J8435,1)="M",7,19),AND(OR(LEFT(O8435,2)={"07","19"}),VALUE(RIGHT(O8435,2))&gt;15)),TRUE,FALSE))</f>
        <v/>
      </c>
      <c r="T8435" s="77" t="str">
        <f>IF(O8435="","",IF(OR(VALUE(LEFT(O8435,2))&gt;IF(RIGHT(J8435,1)="M",7,19),AND(OR(LEFT(O8435,2)={"07","19"}),VALUE(RIGHT(O8435,2))&gt;5)),TRUE,FALSE))</f>
        <v/>
      </c>
    </row>
    <row r="8436" spans="12:20" x14ac:dyDescent="0.25">
      <c r="L8436" s="75">
        <f>COUNTIF($B$2:B8436,B8436)</f>
        <v>0</v>
      </c>
      <c r="M8436" s="75">
        <f>COUNTIF($L$2:L8436,4)</f>
        <v>42</v>
      </c>
      <c r="N8436" s="76" t="str">
        <f t="shared" si="659"/>
        <v>0</v>
      </c>
      <c r="O8436" s="76" t="str">
        <f t="shared" si="655"/>
        <v/>
      </c>
      <c r="P8436" s="75" t="str">
        <f t="shared" si="656"/>
        <v/>
      </c>
      <c r="Q8436" s="77" t="str">
        <f t="shared" si="657"/>
        <v/>
      </c>
      <c r="R8436" s="77" t="str">
        <f t="shared" si="658"/>
        <v/>
      </c>
      <c r="S8436" s="77" t="str">
        <f>IF(O8436="","",IF(OR(VALUE(LEFT(O8436,2))&gt;IF(RIGHT(J8436,1)="M",7,19),AND(OR(LEFT(O8436,2)={"07","19"}),VALUE(RIGHT(O8436,2))&gt;15)),TRUE,FALSE))</f>
        <v/>
      </c>
      <c r="T8436" s="77" t="str">
        <f>IF(O8436="","",IF(OR(VALUE(LEFT(O8436,2))&gt;IF(RIGHT(J8436,1)="M",7,19),AND(OR(LEFT(O8436,2)={"07","19"}),VALUE(RIGHT(O8436,2))&gt;5)),TRUE,FALSE))</f>
        <v/>
      </c>
    </row>
    <row r="8437" spans="12:20" x14ac:dyDescent="0.25">
      <c r="L8437" s="75">
        <f>COUNTIF($B$2:B8437,B8437)</f>
        <v>0</v>
      </c>
      <c r="M8437" s="75">
        <f>COUNTIF($L$2:L8437,4)</f>
        <v>42</v>
      </c>
      <c r="N8437" s="76" t="str">
        <f t="shared" si="659"/>
        <v>0</v>
      </c>
      <c r="O8437" s="76" t="str">
        <f t="shared" si="655"/>
        <v/>
      </c>
      <c r="P8437" s="75" t="str">
        <f t="shared" si="656"/>
        <v/>
      </c>
      <c r="Q8437" s="77" t="str">
        <f t="shared" si="657"/>
        <v/>
      </c>
      <c r="R8437" s="77" t="str">
        <f t="shared" si="658"/>
        <v/>
      </c>
      <c r="S8437" s="77" t="str">
        <f>IF(O8437="","",IF(OR(VALUE(LEFT(O8437,2))&gt;IF(RIGHT(J8437,1)="M",7,19),AND(OR(LEFT(O8437,2)={"07","19"}),VALUE(RIGHT(O8437,2))&gt;15)),TRUE,FALSE))</f>
        <v/>
      </c>
      <c r="T8437" s="77" t="str">
        <f>IF(O8437="","",IF(OR(VALUE(LEFT(O8437,2))&gt;IF(RIGHT(J8437,1)="M",7,19),AND(OR(LEFT(O8437,2)={"07","19"}),VALUE(RIGHT(O8437,2))&gt;5)),TRUE,FALSE))</f>
        <v/>
      </c>
    </row>
    <row r="8438" spans="12:20" x14ac:dyDescent="0.25">
      <c r="L8438" s="75">
        <f>COUNTIF($B$2:B8438,B8438)</f>
        <v>0</v>
      </c>
      <c r="M8438" s="75">
        <f>COUNTIF($L$2:L8438,4)</f>
        <v>42</v>
      </c>
      <c r="N8438" s="76" t="str">
        <f t="shared" si="659"/>
        <v>0</v>
      </c>
      <c r="O8438" s="76" t="str">
        <f t="shared" si="655"/>
        <v/>
      </c>
      <c r="P8438" s="75" t="str">
        <f t="shared" si="656"/>
        <v/>
      </c>
      <c r="Q8438" s="77" t="str">
        <f t="shared" si="657"/>
        <v/>
      </c>
      <c r="R8438" s="77" t="str">
        <f t="shared" si="658"/>
        <v/>
      </c>
      <c r="S8438" s="77" t="str">
        <f>IF(O8438="","",IF(OR(VALUE(LEFT(O8438,2))&gt;IF(RIGHT(J8438,1)="M",7,19),AND(OR(LEFT(O8438,2)={"07","19"}),VALUE(RIGHT(O8438,2))&gt;15)),TRUE,FALSE))</f>
        <v/>
      </c>
      <c r="T8438" s="77" t="str">
        <f>IF(O8438="","",IF(OR(VALUE(LEFT(O8438,2))&gt;IF(RIGHT(J8438,1)="M",7,19),AND(OR(LEFT(O8438,2)={"07","19"}),VALUE(RIGHT(O8438,2))&gt;5)),TRUE,FALSE))</f>
        <v/>
      </c>
    </row>
    <row r="8439" spans="12:20" x14ac:dyDescent="0.25">
      <c r="L8439" s="75">
        <f>COUNTIF($B$2:B8439,B8439)</f>
        <v>0</v>
      </c>
      <c r="M8439" s="75">
        <f>COUNTIF($L$2:L8439,4)</f>
        <v>42</v>
      </c>
      <c r="N8439" s="76" t="str">
        <f t="shared" si="659"/>
        <v>0</v>
      </c>
      <c r="O8439" s="76" t="str">
        <f t="shared" si="655"/>
        <v/>
      </c>
      <c r="P8439" s="75" t="str">
        <f t="shared" si="656"/>
        <v/>
      </c>
      <c r="Q8439" s="77" t="str">
        <f t="shared" si="657"/>
        <v/>
      </c>
      <c r="R8439" s="77" t="str">
        <f t="shared" si="658"/>
        <v/>
      </c>
      <c r="S8439" s="77" t="str">
        <f>IF(O8439="","",IF(OR(VALUE(LEFT(O8439,2))&gt;IF(RIGHT(J8439,1)="M",7,19),AND(OR(LEFT(O8439,2)={"07","19"}),VALUE(RIGHT(O8439,2))&gt;15)),TRUE,FALSE))</f>
        <v/>
      </c>
      <c r="T8439" s="77" t="str">
        <f>IF(O8439="","",IF(OR(VALUE(LEFT(O8439,2))&gt;IF(RIGHT(J8439,1)="M",7,19),AND(OR(LEFT(O8439,2)={"07","19"}),VALUE(RIGHT(O8439,2))&gt;5)),TRUE,FALSE))</f>
        <v/>
      </c>
    </row>
    <row r="8440" spans="12:20" x14ac:dyDescent="0.25">
      <c r="L8440" s="75">
        <f>COUNTIF($B$2:B8440,B8440)</f>
        <v>0</v>
      </c>
      <c r="M8440" s="75">
        <f>COUNTIF($L$2:L8440,4)</f>
        <v>42</v>
      </c>
      <c r="N8440" s="76" t="str">
        <f t="shared" si="659"/>
        <v>0</v>
      </c>
      <c r="O8440" s="76" t="str">
        <f t="shared" si="655"/>
        <v/>
      </c>
      <c r="P8440" s="75" t="str">
        <f t="shared" si="656"/>
        <v/>
      </c>
      <c r="Q8440" s="77" t="str">
        <f t="shared" si="657"/>
        <v/>
      </c>
      <c r="R8440" s="77" t="str">
        <f t="shared" si="658"/>
        <v/>
      </c>
      <c r="S8440" s="77" t="str">
        <f>IF(O8440="","",IF(OR(VALUE(LEFT(O8440,2))&gt;IF(RIGHT(J8440,1)="M",7,19),AND(OR(LEFT(O8440,2)={"07","19"}),VALUE(RIGHT(O8440,2))&gt;15)),TRUE,FALSE))</f>
        <v/>
      </c>
      <c r="T8440" s="77" t="str">
        <f>IF(O8440="","",IF(OR(VALUE(LEFT(O8440,2))&gt;IF(RIGHT(J8440,1)="M",7,19),AND(OR(LEFT(O8440,2)={"07","19"}),VALUE(RIGHT(O8440,2))&gt;5)),TRUE,FALSE))</f>
        <v/>
      </c>
    </row>
    <row r="8441" spans="12:20" x14ac:dyDescent="0.25">
      <c r="L8441" s="75">
        <f>COUNTIF($B$2:B8441,B8441)</f>
        <v>0</v>
      </c>
      <c r="M8441" s="75">
        <f>COUNTIF($L$2:L8441,4)</f>
        <v>42</v>
      </c>
      <c r="N8441" s="76" t="str">
        <f t="shared" si="659"/>
        <v>0</v>
      </c>
      <c r="O8441" s="76" t="str">
        <f t="shared" si="655"/>
        <v/>
      </c>
      <c r="P8441" s="75" t="str">
        <f t="shared" si="656"/>
        <v/>
      </c>
      <c r="Q8441" s="77" t="str">
        <f t="shared" si="657"/>
        <v/>
      </c>
      <c r="R8441" s="77" t="str">
        <f t="shared" si="658"/>
        <v/>
      </c>
      <c r="S8441" s="77" t="str">
        <f>IF(O8441="","",IF(OR(VALUE(LEFT(O8441,2))&gt;IF(RIGHT(J8441,1)="M",7,19),AND(OR(LEFT(O8441,2)={"07","19"}),VALUE(RIGHT(O8441,2))&gt;15)),TRUE,FALSE))</f>
        <v/>
      </c>
      <c r="T8441" s="77" t="str">
        <f>IF(O8441="","",IF(OR(VALUE(LEFT(O8441,2))&gt;IF(RIGHT(J8441,1)="M",7,19),AND(OR(LEFT(O8441,2)={"07","19"}),VALUE(RIGHT(O8441,2))&gt;5)),TRUE,FALSE))</f>
        <v/>
      </c>
    </row>
    <row r="8442" spans="12:20" x14ac:dyDescent="0.25">
      <c r="L8442" s="75">
        <f>COUNTIF($B$2:B8442,B8442)</f>
        <v>0</v>
      </c>
      <c r="M8442" s="75">
        <f>COUNTIF($L$2:L8442,4)</f>
        <v>42</v>
      </c>
      <c r="N8442" s="76" t="str">
        <f t="shared" si="659"/>
        <v>0</v>
      </c>
      <c r="O8442" s="76" t="str">
        <f t="shared" si="655"/>
        <v/>
      </c>
      <c r="P8442" s="75" t="str">
        <f t="shared" si="656"/>
        <v/>
      </c>
      <c r="Q8442" s="77" t="str">
        <f t="shared" si="657"/>
        <v/>
      </c>
      <c r="R8442" s="77" t="str">
        <f t="shared" si="658"/>
        <v/>
      </c>
      <c r="S8442" s="77" t="str">
        <f>IF(O8442="","",IF(OR(VALUE(LEFT(O8442,2))&gt;IF(RIGHT(J8442,1)="M",7,19),AND(OR(LEFT(O8442,2)={"07","19"}),VALUE(RIGHT(O8442,2))&gt;15)),TRUE,FALSE))</f>
        <v/>
      </c>
      <c r="T8442" s="77" t="str">
        <f>IF(O8442="","",IF(OR(VALUE(LEFT(O8442,2))&gt;IF(RIGHT(J8442,1)="M",7,19),AND(OR(LEFT(O8442,2)={"07","19"}),VALUE(RIGHT(O8442,2))&gt;5)),TRUE,FALSE))</f>
        <v/>
      </c>
    </row>
    <row r="8443" spans="12:20" x14ac:dyDescent="0.25">
      <c r="L8443" s="75">
        <f>COUNTIF($B$2:B8443,B8443)</f>
        <v>0</v>
      </c>
      <c r="M8443" s="75">
        <f>COUNTIF($L$2:L8443,4)</f>
        <v>42</v>
      </c>
      <c r="N8443" s="76" t="str">
        <f t="shared" si="659"/>
        <v>0</v>
      </c>
      <c r="O8443" s="76" t="str">
        <f t="shared" si="655"/>
        <v/>
      </c>
      <c r="P8443" s="75" t="str">
        <f t="shared" si="656"/>
        <v/>
      </c>
      <c r="Q8443" s="77" t="str">
        <f t="shared" si="657"/>
        <v/>
      </c>
      <c r="R8443" s="77" t="str">
        <f t="shared" si="658"/>
        <v/>
      </c>
      <c r="S8443" s="77" t="str">
        <f>IF(O8443="","",IF(OR(VALUE(LEFT(O8443,2))&gt;IF(RIGHT(J8443,1)="M",7,19),AND(OR(LEFT(O8443,2)={"07","19"}),VALUE(RIGHT(O8443,2))&gt;15)),TRUE,FALSE))</f>
        <v/>
      </c>
      <c r="T8443" s="77" t="str">
        <f>IF(O8443="","",IF(OR(VALUE(LEFT(O8443,2))&gt;IF(RIGHT(J8443,1)="M",7,19),AND(OR(LEFT(O8443,2)={"07","19"}),VALUE(RIGHT(O8443,2))&gt;5)),TRUE,FALSE))</f>
        <v/>
      </c>
    </row>
    <row r="8444" spans="12:20" x14ac:dyDescent="0.25">
      <c r="L8444" s="75">
        <f>COUNTIF($B$2:B8444,B8444)</f>
        <v>0</v>
      </c>
      <c r="M8444" s="75">
        <f>COUNTIF($L$2:L8444,4)</f>
        <v>42</v>
      </c>
      <c r="N8444" s="76" t="str">
        <f t="shared" si="659"/>
        <v>0</v>
      </c>
      <c r="O8444" s="76" t="str">
        <f t="shared" si="655"/>
        <v/>
      </c>
      <c r="P8444" s="75" t="str">
        <f t="shared" si="656"/>
        <v/>
      </c>
      <c r="Q8444" s="77" t="str">
        <f t="shared" si="657"/>
        <v/>
      </c>
      <c r="R8444" s="77" t="str">
        <f t="shared" si="658"/>
        <v/>
      </c>
      <c r="S8444" s="77" t="str">
        <f>IF(O8444="","",IF(OR(VALUE(LEFT(O8444,2))&gt;IF(RIGHT(J8444,1)="M",7,19),AND(OR(LEFT(O8444,2)={"07","19"}),VALUE(RIGHT(O8444,2))&gt;15)),TRUE,FALSE))</f>
        <v/>
      </c>
      <c r="T8444" s="77" t="str">
        <f>IF(O8444="","",IF(OR(VALUE(LEFT(O8444,2))&gt;IF(RIGHT(J8444,1)="M",7,19),AND(OR(LEFT(O8444,2)={"07","19"}),VALUE(RIGHT(O8444,2))&gt;5)),TRUE,FALSE))</f>
        <v/>
      </c>
    </row>
    <row r="8445" spans="12:20" x14ac:dyDescent="0.25">
      <c r="L8445" s="75">
        <f>COUNTIF($B$2:B8445,B8445)</f>
        <v>0</v>
      </c>
      <c r="M8445" s="75">
        <f>COUNTIF($L$2:L8445,4)</f>
        <v>42</v>
      </c>
      <c r="N8445" s="76" t="str">
        <f t="shared" si="659"/>
        <v>0</v>
      </c>
      <c r="O8445" s="76" t="str">
        <f t="shared" si="655"/>
        <v/>
      </c>
      <c r="P8445" s="75" t="str">
        <f t="shared" si="656"/>
        <v/>
      </c>
      <c r="Q8445" s="77" t="str">
        <f t="shared" si="657"/>
        <v/>
      </c>
      <c r="R8445" s="77" t="str">
        <f t="shared" si="658"/>
        <v/>
      </c>
      <c r="S8445" s="77" t="str">
        <f>IF(O8445="","",IF(OR(VALUE(LEFT(O8445,2))&gt;IF(RIGHT(J8445,1)="M",7,19),AND(OR(LEFT(O8445,2)={"07","19"}),VALUE(RIGHT(O8445,2))&gt;15)),TRUE,FALSE))</f>
        <v/>
      </c>
      <c r="T8445" s="77" t="str">
        <f>IF(O8445="","",IF(OR(VALUE(LEFT(O8445,2))&gt;IF(RIGHT(J8445,1)="M",7,19),AND(OR(LEFT(O8445,2)={"07","19"}),VALUE(RIGHT(O8445,2))&gt;5)),TRUE,FALSE))</f>
        <v/>
      </c>
    </row>
    <row r="8446" spans="12:20" x14ac:dyDescent="0.25">
      <c r="L8446" s="75">
        <f>COUNTIF($B$2:B8446,B8446)</f>
        <v>0</v>
      </c>
      <c r="M8446" s="75">
        <f>COUNTIF($L$2:L8446,4)</f>
        <v>42</v>
      </c>
      <c r="N8446" s="76" t="str">
        <f t="shared" si="659"/>
        <v>0</v>
      </c>
      <c r="O8446" s="76" t="str">
        <f t="shared" si="655"/>
        <v/>
      </c>
      <c r="P8446" s="75" t="str">
        <f t="shared" si="656"/>
        <v/>
      </c>
      <c r="Q8446" s="77" t="str">
        <f t="shared" si="657"/>
        <v/>
      </c>
      <c r="R8446" s="77" t="str">
        <f t="shared" si="658"/>
        <v/>
      </c>
      <c r="S8446" s="77" t="str">
        <f>IF(O8446="","",IF(OR(VALUE(LEFT(O8446,2))&gt;IF(RIGHT(J8446,1)="M",7,19),AND(OR(LEFT(O8446,2)={"07","19"}),VALUE(RIGHT(O8446,2))&gt;15)),TRUE,FALSE))</f>
        <v/>
      </c>
      <c r="T8446" s="77" t="str">
        <f>IF(O8446="","",IF(OR(VALUE(LEFT(O8446,2))&gt;IF(RIGHT(J8446,1)="M",7,19),AND(OR(LEFT(O8446,2)={"07","19"}),VALUE(RIGHT(O8446,2))&gt;5)),TRUE,FALSE))</f>
        <v/>
      </c>
    </row>
    <row r="8447" spans="12:20" x14ac:dyDescent="0.25">
      <c r="L8447" s="75">
        <f>COUNTIF($B$2:B8447,B8447)</f>
        <v>0</v>
      </c>
      <c r="M8447" s="75">
        <f>COUNTIF($L$2:L8447,4)</f>
        <v>42</v>
      </c>
      <c r="N8447" s="76" t="str">
        <f t="shared" si="659"/>
        <v>0</v>
      </c>
      <c r="O8447" s="76" t="str">
        <f t="shared" si="655"/>
        <v/>
      </c>
      <c r="P8447" s="75" t="str">
        <f t="shared" si="656"/>
        <v/>
      </c>
      <c r="Q8447" s="77" t="str">
        <f t="shared" si="657"/>
        <v/>
      </c>
      <c r="R8447" s="77" t="str">
        <f t="shared" si="658"/>
        <v/>
      </c>
      <c r="S8447" s="77" t="str">
        <f>IF(O8447="","",IF(OR(VALUE(LEFT(O8447,2))&gt;IF(RIGHT(J8447,1)="M",7,19),AND(OR(LEFT(O8447,2)={"07","19"}),VALUE(RIGHT(O8447,2))&gt;15)),TRUE,FALSE))</f>
        <v/>
      </c>
      <c r="T8447" s="77" t="str">
        <f>IF(O8447="","",IF(OR(VALUE(LEFT(O8447,2))&gt;IF(RIGHT(J8447,1)="M",7,19),AND(OR(LEFT(O8447,2)={"07","19"}),VALUE(RIGHT(O8447,2))&gt;5)),TRUE,FALSE))</f>
        <v/>
      </c>
    </row>
    <row r="8448" spans="12:20" x14ac:dyDescent="0.25">
      <c r="L8448" s="75">
        <f>COUNTIF($B$2:B8448,B8448)</f>
        <v>0</v>
      </c>
      <c r="M8448" s="75">
        <f>COUNTIF($L$2:L8448,4)</f>
        <v>42</v>
      </c>
      <c r="N8448" s="76" t="str">
        <f t="shared" si="659"/>
        <v>0</v>
      </c>
      <c r="O8448" s="76" t="str">
        <f t="shared" si="655"/>
        <v/>
      </c>
      <c r="P8448" s="75" t="str">
        <f t="shared" si="656"/>
        <v/>
      </c>
      <c r="Q8448" s="77" t="str">
        <f t="shared" si="657"/>
        <v/>
      </c>
      <c r="R8448" s="77" t="str">
        <f t="shared" si="658"/>
        <v/>
      </c>
      <c r="S8448" s="77" t="str">
        <f>IF(O8448="","",IF(OR(VALUE(LEFT(O8448,2))&gt;IF(RIGHT(J8448,1)="M",7,19),AND(OR(LEFT(O8448,2)={"07","19"}),VALUE(RIGHT(O8448,2))&gt;15)),TRUE,FALSE))</f>
        <v/>
      </c>
      <c r="T8448" s="77" t="str">
        <f>IF(O8448="","",IF(OR(VALUE(LEFT(O8448,2))&gt;IF(RIGHT(J8448,1)="M",7,19),AND(OR(LEFT(O8448,2)={"07","19"}),VALUE(RIGHT(O8448,2))&gt;5)),TRUE,FALSE))</f>
        <v/>
      </c>
    </row>
    <row r="8449" spans="12:20" x14ac:dyDescent="0.25">
      <c r="L8449" s="75">
        <f>COUNTIF($B$2:B8449,B8449)</f>
        <v>0</v>
      </c>
      <c r="M8449" s="75">
        <f>COUNTIF($L$2:L8449,4)</f>
        <v>42</v>
      </c>
      <c r="N8449" s="76" t="str">
        <f t="shared" si="659"/>
        <v>0</v>
      </c>
      <c r="O8449" s="76" t="str">
        <f t="shared" si="655"/>
        <v/>
      </c>
      <c r="P8449" s="75" t="str">
        <f t="shared" si="656"/>
        <v/>
      </c>
      <c r="Q8449" s="77" t="str">
        <f t="shared" si="657"/>
        <v/>
      </c>
      <c r="R8449" s="77" t="str">
        <f t="shared" si="658"/>
        <v/>
      </c>
      <c r="S8449" s="77" t="str">
        <f>IF(O8449="","",IF(OR(VALUE(LEFT(O8449,2))&gt;IF(RIGHT(J8449,1)="M",7,19),AND(OR(LEFT(O8449,2)={"07","19"}),VALUE(RIGHT(O8449,2))&gt;15)),TRUE,FALSE))</f>
        <v/>
      </c>
      <c r="T8449" s="77" t="str">
        <f>IF(O8449="","",IF(OR(VALUE(LEFT(O8449,2))&gt;IF(RIGHT(J8449,1)="M",7,19),AND(OR(LEFT(O8449,2)={"07","19"}),VALUE(RIGHT(O8449,2))&gt;5)),TRUE,FALSE))</f>
        <v/>
      </c>
    </row>
    <row r="8450" spans="12:20" x14ac:dyDescent="0.25">
      <c r="L8450" s="75">
        <f>COUNTIF($B$2:B8450,B8450)</f>
        <v>0</v>
      </c>
      <c r="M8450" s="75">
        <f>COUNTIF($L$2:L8450,4)</f>
        <v>42</v>
      </c>
      <c r="N8450" s="76" t="str">
        <f t="shared" si="659"/>
        <v>0</v>
      </c>
      <c r="O8450" s="76" t="str">
        <f t="shared" ref="O8450:O8513" si="660">TRIM(SUBSTITUTE(SUBSTITUTE(D8450,"+",""),"_",""))</f>
        <v/>
      </c>
      <c r="P8450" s="75" t="str">
        <f t="shared" ref="P8450:P8513" si="661">TRIM(SUBSTITUTE(SUBSTITUTE(E8450,"+",""),"_",""))</f>
        <v/>
      </c>
      <c r="Q8450" s="77" t="str">
        <f t="shared" ref="Q8450:Q8513" si="662">IFERROR(IF(RIGHT(P8450,2)&lt;RIGHT(O8450,2),IF(P8450&lt;O8450,P8450+2360-O8450,P8450-40-O8450),IF(P8450&lt;O8450,P8450+2400-O8450,P8450-O8450)),"")</f>
        <v/>
      </c>
      <c r="R8450" s="77" t="str">
        <f t="shared" ref="R8450:R8513" si="663">IFERROR(ROUNDDOWN(Q8450/100,0),"")</f>
        <v/>
      </c>
      <c r="S8450" s="77" t="str">
        <f>IF(O8450="","",IF(OR(VALUE(LEFT(O8450,2))&gt;IF(RIGHT(J8450,1)="M",7,19),AND(OR(LEFT(O8450,2)={"07","19"}),VALUE(RIGHT(O8450,2))&gt;15)),TRUE,FALSE))</f>
        <v/>
      </c>
      <c r="T8450" s="77" t="str">
        <f>IF(O8450="","",IF(OR(VALUE(LEFT(O8450,2))&gt;IF(RIGHT(J8450,1)="M",7,19),AND(OR(LEFT(O8450,2)={"07","19"}),VALUE(RIGHT(O8450,2))&gt;5)),TRUE,FALSE))</f>
        <v/>
      </c>
    </row>
    <row r="8451" spans="12:20" x14ac:dyDescent="0.25">
      <c r="L8451" s="75">
        <f>COUNTIF($B$2:B8451,B8451)</f>
        <v>0</v>
      </c>
      <c r="M8451" s="75">
        <f>COUNTIF($L$2:L8451,4)</f>
        <v>42</v>
      </c>
      <c r="N8451" s="76" t="str">
        <f t="shared" ref="N8451:N8514" si="664">A8451&amp;DAY(C8451)</f>
        <v>0</v>
      </c>
      <c r="O8451" s="76" t="str">
        <f t="shared" si="660"/>
        <v/>
      </c>
      <c r="P8451" s="75" t="str">
        <f t="shared" si="661"/>
        <v/>
      </c>
      <c r="Q8451" s="77" t="str">
        <f t="shared" si="662"/>
        <v/>
      </c>
      <c r="R8451" s="77" t="str">
        <f t="shared" si="663"/>
        <v/>
      </c>
      <c r="S8451" s="77" t="str">
        <f>IF(O8451="","",IF(OR(VALUE(LEFT(O8451,2))&gt;IF(RIGHT(J8451,1)="M",7,19),AND(OR(LEFT(O8451,2)={"07","19"}),VALUE(RIGHT(O8451,2))&gt;15)),TRUE,FALSE))</f>
        <v/>
      </c>
      <c r="T8451" s="77" t="str">
        <f>IF(O8451="","",IF(OR(VALUE(LEFT(O8451,2))&gt;IF(RIGHT(J8451,1)="M",7,19),AND(OR(LEFT(O8451,2)={"07","19"}),VALUE(RIGHT(O8451,2))&gt;5)),TRUE,FALSE))</f>
        <v/>
      </c>
    </row>
    <row r="8452" spans="12:20" x14ac:dyDescent="0.25">
      <c r="L8452" s="75">
        <f>COUNTIF($B$2:B8452,B8452)</f>
        <v>0</v>
      </c>
      <c r="M8452" s="75">
        <f>COUNTIF($L$2:L8452,4)</f>
        <v>42</v>
      </c>
      <c r="N8452" s="76" t="str">
        <f t="shared" si="664"/>
        <v>0</v>
      </c>
      <c r="O8452" s="76" t="str">
        <f t="shared" si="660"/>
        <v/>
      </c>
      <c r="P8452" s="75" t="str">
        <f t="shared" si="661"/>
        <v/>
      </c>
      <c r="Q8452" s="77" t="str">
        <f t="shared" si="662"/>
        <v/>
      </c>
      <c r="R8452" s="77" t="str">
        <f t="shared" si="663"/>
        <v/>
      </c>
      <c r="S8452" s="77" t="str">
        <f>IF(O8452="","",IF(OR(VALUE(LEFT(O8452,2))&gt;IF(RIGHT(J8452,1)="M",7,19),AND(OR(LEFT(O8452,2)={"07","19"}),VALUE(RIGHT(O8452,2))&gt;15)),TRUE,FALSE))</f>
        <v/>
      </c>
      <c r="T8452" s="77" t="str">
        <f>IF(O8452="","",IF(OR(VALUE(LEFT(O8452,2))&gt;IF(RIGHT(J8452,1)="M",7,19),AND(OR(LEFT(O8452,2)={"07","19"}),VALUE(RIGHT(O8452,2))&gt;5)),TRUE,FALSE))</f>
        <v/>
      </c>
    </row>
    <row r="8453" spans="12:20" x14ac:dyDescent="0.25">
      <c r="L8453" s="75">
        <f>COUNTIF($B$2:B8453,B8453)</f>
        <v>0</v>
      </c>
      <c r="M8453" s="75">
        <f>COUNTIF($L$2:L8453,4)</f>
        <v>42</v>
      </c>
      <c r="N8453" s="76" t="str">
        <f t="shared" si="664"/>
        <v>0</v>
      </c>
      <c r="O8453" s="76" t="str">
        <f t="shared" si="660"/>
        <v/>
      </c>
      <c r="P8453" s="75" t="str">
        <f t="shared" si="661"/>
        <v/>
      </c>
      <c r="Q8453" s="77" t="str">
        <f t="shared" si="662"/>
        <v/>
      </c>
      <c r="R8453" s="77" t="str">
        <f t="shared" si="663"/>
        <v/>
      </c>
      <c r="S8453" s="77" t="str">
        <f>IF(O8453="","",IF(OR(VALUE(LEFT(O8453,2))&gt;IF(RIGHT(J8453,1)="M",7,19),AND(OR(LEFT(O8453,2)={"07","19"}),VALUE(RIGHT(O8453,2))&gt;15)),TRUE,FALSE))</f>
        <v/>
      </c>
      <c r="T8453" s="77" t="str">
        <f>IF(O8453="","",IF(OR(VALUE(LEFT(O8453,2))&gt;IF(RIGHT(J8453,1)="M",7,19),AND(OR(LEFT(O8453,2)={"07","19"}),VALUE(RIGHT(O8453,2))&gt;5)),TRUE,FALSE))</f>
        <v/>
      </c>
    </row>
    <row r="8454" spans="12:20" x14ac:dyDescent="0.25">
      <c r="L8454" s="75">
        <f>COUNTIF($B$2:B8454,B8454)</f>
        <v>0</v>
      </c>
      <c r="M8454" s="75">
        <f>COUNTIF($L$2:L8454,4)</f>
        <v>42</v>
      </c>
      <c r="N8454" s="76" t="str">
        <f t="shared" si="664"/>
        <v>0</v>
      </c>
      <c r="O8454" s="76" t="str">
        <f t="shared" si="660"/>
        <v/>
      </c>
      <c r="P8454" s="75" t="str">
        <f t="shared" si="661"/>
        <v/>
      </c>
      <c r="Q8454" s="77" t="str">
        <f t="shared" si="662"/>
        <v/>
      </c>
      <c r="R8454" s="77" t="str">
        <f t="shared" si="663"/>
        <v/>
      </c>
      <c r="S8454" s="77" t="str">
        <f>IF(O8454="","",IF(OR(VALUE(LEFT(O8454,2))&gt;IF(RIGHT(J8454,1)="M",7,19),AND(OR(LEFT(O8454,2)={"07","19"}),VALUE(RIGHT(O8454,2))&gt;15)),TRUE,FALSE))</f>
        <v/>
      </c>
      <c r="T8454" s="77" t="str">
        <f>IF(O8454="","",IF(OR(VALUE(LEFT(O8454,2))&gt;IF(RIGHT(J8454,1)="M",7,19),AND(OR(LEFT(O8454,2)={"07","19"}),VALUE(RIGHT(O8454,2))&gt;5)),TRUE,FALSE))</f>
        <v/>
      </c>
    </row>
    <row r="8455" spans="12:20" x14ac:dyDescent="0.25">
      <c r="L8455" s="75">
        <f>COUNTIF($B$2:B8455,B8455)</f>
        <v>0</v>
      </c>
      <c r="M8455" s="75">
        <f>COUNTIF($L$2:L8455,4)</f>
        <v>42</v>
      </c>
      <c r="N8455" s="76" t="str">
        <f t="shared" si="664"/>
        <v>0</v>
      </c>
      <c r="O8455" s="76" t="str">
        <f t="shared" si="660"/>
        <v/>
      </c>
      <c r="P8455" s="75" t="str">
        <f t="shared" si="661"/>
        <v/>
      </c>
      <c r="Q8455" s="77" t="str">
        <f t="shared" si="662"/>
        <v/>
      </c>
      <c r="R8455" s="77" t="str">
        <f t="shared" si="663"/>
        <v/>
      </c>
      <c r="S8455" s="77" t="str">
        <f>IF(O8455="","",IF(OR(VALUE(LEFT(O8455,2))&gt;IF(RIGHT(J8455,1)="M",7,19),AND(OR(LEFT(O8455,2)={"07","19"}),VALUE(RIGHT(O8455,2))&gt;15)),TRUE,FALSE))</f>
        <v/>
      </c>
      <c r="T8455" s="77" t="str">
        <f>IF(O8455="","",IF(OR(VALUE(LEFT(O8455,2))&gt;IF(RIGHT(J8455,1)="M",7,19),AND(OR(LEFT(O8455,2)={"07","19"}),VALUE(RIGHT(O8455,2))&gt;5)),TRUE,FALSE))</f>
        <v/>
      </c>
    </row>
    <row r="8456" spans="12:20" x14ac:dyDescent="0.25">
      <c r="L8456" s="75">
        <f>COUNTIF($B$2:B8456,B8456)</f>
        <v>0</v>
      </c>
      <c r="M8456" s="75">
        <f>COUNTIF($L$2:L8456,4)</f>
        <v>42</v>
      </c>
      <c r="N8456" s="76" t="str">
        <f t="shared" si="664"/>
        <v>0</v>
      </c>
      <c r="O8456" s="76" t="str">
        <f t="shared" si="660"/>
        <v/>
      </c>
      <c r="P8456" s="75" t="str">
        <f t="shared" si="661"/>
        <v/>
      </c>
      <c r="Q8456" s="77" t="str">
        <f t="shared" si="662"/>
        <v/>
      </c>
      <c r="R8456" s="77" t="str">
        <f t="shared" si="663"/>
        <v/>
      </c>
      <c r="S8456" s="77" t="str">
        <f>IF(O8456="","",IF(OR(VALUE(LEFT(O8456,2))&gt;IF(RIGHT(J8456,1)="M",7,19),AND(OR(LEFT(O8456,2)={"07","19"}),VALUE(RIGHT(O8456,2))&gt;15)),TRUE,FALSE))</f>
        <v/>
      </c>
      <c r="T8456" s="77" t="str">
        <f>IF(O8456="","",IF(OR(VALUE(LEFT(O8456,2))&gt;IF(RIGHT(J8456,1)="M",7,19),AND(OR(LEFT(O8456,2)={"07","19"}),VALUE(RIGHT(O8456,2))&gt;5)),TRUE,FALSE))</f>
        <v/>
      </c>
    </row>
    <row r="8457" spans="12:20" x14ac:dyDescent="0.25">
      <c r="L8457" s="75">
        <f>COUNTIF($B$2:B8457,B8457)</f>
        <v>0</v>
      </c>
      <c r="M8457" s="75">
        <f>COUNTIF($L$2:L8457,4)</f>
        <v>42</v>
      </c>
      <c r="N8457" s="76" t="str">
        <f t="shared" si="664"/>
        <v>0</v>
      </c>
      <c r="O8457" s="76" t="str">
        <f t="shared" si="660"/>
        <v/>
      </c>
      <c r="P8457" s="75" t="str">
        <f t="shared" si="661"/>
        <v/>
      </c>
      <c r="Q8457" s="77" t="str">
        <f t="shared" si="662"/>
        <v/>
      </c>
      <c r="R8457" s="77" t="str">
        <f t="shared" si="663"/>
        <v/>
      </c>
      <c r="S8457" s="77" t="str">
        <f>IF(O8457="","",IF(OR(VALUE(LEFT(O8457,2))&gt;IF(RIGHT(J8457,1)="M",7,19),AND(OR(LEFT(O8457,2)={"07","19"}),VALUE(RIGHT(O8457,2))&gt;15)),TRUE,FALSE))</f>
        <v/>
      </c>
      <c r="T8457" s="77" t="str">
        <f>IF(O8457="","",IF(OR(VALUE(LEFT(O8457,2))&gt;IF(RIGHT(J8457,1)="M",7,19),AND(OR(LEFT(O8457,2)={"07","19"}),VALUE(RIGHT(O8457,2))&gt;5)),TRUE,FALSE))</f>
        <v/>
      </c>
    </row>
    <row r="8458" spans="12:20" x14ac:dyDescent="0.25">
      <c r="L8458" s="75">
        <f>COUNTIF($B$2:B8458,B8458)</f>
        <v>0</v>
      </c>
      <c r="M8458" s="75">
        <f>COUNTIF($L$2:L8458,4)</f>
        <v>42</v>
      </c>
      <c r="N8458" s="76" t="str">
        <f t="shared" si="664"/>
        <v>0</v>
      </c>
      <c r="O8458" s="76" t="str">
        <f t="shared" si="660"/>
        <v/>
      </c>
      <c r="P8458" s="75" t="str">
        <f t="shared" si="661"/>
        <v/>
      </c>
      <c r="Q8458" s="77" t="str">
        <f t="shared" si="662"/>
        <v/>
      </c>
      <c r="R8458" s="77" t="str">
        <f t="shared" si="663"/>
        <v/>
      </c>
      <c r="S8458" s="77" t="str">
        <f>IF(O8458="","",IF(OR(VALUE(LEFT(O8458,2))&gt;IF(RIGHT(J8458,1)="M",7,19),AND(OR(LEFT(O8458,2)={"07","19"}),VALUE(RIGHT(O8458,2))&gt;15)),TRUE,FALSE))</f>
        <v/>
      </c>
      <c r="T8458" s="77" t="str">
        <f>IF(O8458="","",IF(OR(VALUE(LEFT(O8458,2))&gt;IF(RIGHT(J8458,1)="M",7,19),AND(OR(LEFT(O8458,2)={"07","19"}),VALUE(RIGHT(O8458,2))&gt;5)),TRUE,FALSE))</f>
        <v/>
      </c>
    </row>
    <row r="8459" spans="12:20" x14ac:dyDescent="0.25">
      <c r="L8459" s="75">
        <f>COUNTIF($B$2:B8459,B8459)</f>
        <v>0</v>
      </c>
      <c r="M8459" s="75">
        <f>COUNTIF($L$2:L8459,4)</f>
        <v>42</v>
      </c>
      <c r="N8459" s="76" t="str">
        <f t="shared" si="664"/>
        <v>0</v>
      </c>
      <c r="O8459" s="76" t="str">
        <f t="shared" si="660"/>
        <v/>
      </c>
      <c r="P8459" s="75" t="str">
        <f t="shared" si="661"/>
        <v/>
      </c>
      <c r="Q8459" s="77" t="str">
        <f t="shared" si="662"/>
        <v/>
      </c>
      <c r="R8459" s="77" t="str">
        <f t="shared" si="663"/>
        <v/>
      </c>
      <c r="S8459" s="77" t="str">
        <f>IF(O8459="","",IF(OR(VALUE(LEFT(O8459,2))&gt;IF(RIGHT(J8459,1)="M",7,19),AND(OR(LEFT(O8459,2)={"07","19"}),VALUE(RIGHT(O8459,2))&gt;15)),TRUE,FALSE))</f>
        <v/>
      </c>
      <c r="T8459" s="77" t="str">
        <f>IF(O8459="","",IF(OR(VALUE(LEFT(O8459,2))&gt;IF(RIGHT(J8459,1)="M",7,19),AND(OR(LEFT(O8459,2)={"07","19"}),VALUE(RIGHT(O8459,2))&gt;5)),TRUE,FALSE))</f>
        <v/>
      </c>
    </row>
    <row r="8460" spans="12:20" x14ac:dyDescent="0.25">
      <c r="L8460" s="75">
        <f>COUNTIF($B$2:B8460,B8460)</f>
        <v>0</v>
      </c>
      <c r="M8460" s="75">
        <f>COUNTIF($L$2:L8460,4)</f>
        <v>42</v>
      </c>
      <c r="N8460" s="76" t="str">
        <f t="shared" si="664"/>
        <v>0</v>
      </c>
      <c r="O8460" s="76" t="str">
        <f t="shared" si="660"/>
        <v/>
      </c>
      <c r="P8460" s="75" t="str">
        <f t="shared" si="661"/>
        <v/>
      </c>
      <c r="Q8460" s="77" t="str">
        <f t="shared" si="662"/>
        <v/>
      </c>
      <c r="R8460" s="77" t="str">
        <f t="shared" si="663"/>
        <v/>
      </c>
      <c r="S8460" s="77" t="str">
        <f>IF(O8460="","",IF(OR(VALUE(LEFT(O8460,2))&gt;IF(RIGHT(J8460,1)="M",7,19),AND(OR(LEFT(O8460,2)={"07","19"}),VALUE(RIGHT(O8460,2))&gt;15)),TRUE,FALSE))</f>
        <v/>
      </c>
      <c r="T8460" s="77" t="str">
        <f>IF(O8460="","",IF(OR(VALUE(LEFT(O8460,2))&gt;IF(RIGHT(J8460,1)="M",7,19),AND(OR(LEFT(O8460,2)={"07","19"}),VALUE(RIGHT(O8460,2))&gt;5)),TRUE,FALSE))</f>
        <v/>
      </c>
    </row>
    <row r="8461" spans="12:20" x14ac:dyDescent="0.25">
      <c r="L8461" s="75">
        <f>COUNTIF($B$2:B8461,B8461)</f>
        <v>0</v>
      </c>
      <c r="M8461" s="75">
        <f>COUNTIF($L$2:L8461,4)</f>
        <v>42</v>
      </c>
      <c r="N8461" s="76" t="str">
        <f t="shared" si="664"/>
        <v>0</v>
      </c>
      <c r="O8461" s="76" t="str">
        <f t="shared" si="660"/>
        <v/>
      </c>
      <c r="P8461" s="75" t="str">
        <f t="shared" si="661"/>
        <v/>
      </c>
      <c r="Q8461" s="77" t="str">
        <f t="shared" si="662"/>
        <v/>
      </c>
      <c r="R8461" s="77" t="str">
        <f t="shared" si="663"/>
        <v/>
      </c>
      <c r="S8461" s="77" t="str">
        <f>IF(O8461="","",IF(OR(VALUE(LEFT(O8461,2))&gt;IF(RIGHT(J8461,1)="M",7,19),AND(OR(LEFT(O8461,2)={"07","19"}),VALUE(RIGHT(O8461,2))&gt;15)),TRUE,FALSE))</f>
        <v/>
      </c>
      <c r="T8461" s="77" t="str">
        <f>IF(O8461="","",IF(OR(VALUE(LEFT(O8461,2))&gt;IF(RIGHT(J8461,1)="M",7,19),AND(OR(LEFT(O8461,2)={"07","19"}),VALUE(RIGHT(O8461,2))&gt;5)),TRUE,FALSE))</f>
        <v/>
      </c>
    </row>
    <row r="8462" spans="12:20" x14ac:dyDescent="0.25">
      <c r="L8462" s="75">
        <f>COUNTIF($B$2:B8462,B8462)</f>
        <v>0</v>
      </c>
      <c r="M8462" s="75">
        <f>COUNTIF($L$2:L8462,4)</f>
        <v>42</v>
      </c>
      <c r="N8462" s="76" t="str">
        <f t="shared" si="664"/>
        <v>0</v>
      </c>
      <c r="O8462" s="76" t="str">
        <f t="shared" si="660"/>
        <v/>
      </c>
      <c r="P8462" s="75" t="str">
        <f t="shared" si="661"/>
        <v/>
      </c>
      <c r="Q8462" s="77" t="str">
        <f t="shared" si="662"/>
        <v/>
      </c>
      <c r="R8462" s="77" t="str">
        <f t="shared" si="663"/>
        <v/>
      </c>
      <c r="S8462" s="77" t="str">
        <f>IF(O8462="","",IF(OR(VALUE(LEFT(O8462,2))&gt;IF(RIGHT(J8462,1)="M",7,19),AND(OR(LEFT(O8462,2)={"07","19"}),VALUE(RIGHT(O8462,2))&gt;15)),TRUE,FALSE))</f>
        <v/>
      </c>
      <c r="T8462" s="77" t="str">
        <f>IF(O8462="","",IF(OR(VALUE(LEFT(O8462,2))&gt;IF(RIGHT(J8462,1)="M",7,19),AND(OR(LEFT(O8462,2)={"07","19"}),VALUE(RIGHT(O8462,2))&gt;5)),TRUE,FALSE))</f>
        <v/>
      </c>
    </row>
    <row r="8463" spans="12:20" x14ac:dyDescent="0.25">
      <c r="L8463" s="75">
        <f>COUNTIF($B$2:B8463,B8463)</f>
        <v>0</v>
      </c>
      <c r="M8463" s="75">
        <f>COUNTIF($L$2:L8463,4)</f>
        <v>42</v>
      </c>
      <c r="N8463" s="76" t="str">
        <f t="shared" si="664"/>
        <v>0</v>
      </c>
      <c r="O8463" s="76" t="str">
        <f t="shared" si="660"/>
        <v/>
      </c>
      <c r="P8463" s="75" t="str">
        <f t="shared" si="661"/>
        <v/>
      </c>
      <c r="Q8463" s="77" t="str">
        <f t="shared" si="662"/>
        <v/>
      </c>
      <c r="R8463" s="77" t="str">
        <f t="shared" si="663"/>
        <v/>
      </c>
      <c r="S8463" s="77" t="str">
        <f>IF(O8463="","",IF(OR(VALUE(LEFT(O8463,2))&gt;IF(RIGHT(J8463,1)="M",7,19),AND(OR(LEFT(O8463,2)={"07","19"}),VALUE(RIGHT(O8463,2))&gt;15)),TRUE,FALSE))</f>
        <v/>
      </c>
      <c r="T8463" s="77" t="str">
        <f>IF(O8463="","",IF(OR(VALUE(LEFT(O8463,2))&gt;IF(RIGHT(J8463,1)="M",7,19),AND(OR(LEFT(O8463,2)={"07","19"}),VALUE(RIGHT(O8463,2))&gt;5)),TRUE,FALSE))</f>
        <v/>
      </c>
    </row>
    <row r="8464" spans="12:20" x14ac:dyDescent="0.25">
      <c r="L8464" s="75">
        <f>COUNTIF($B$2:B8464,B8464)</f>
        <v>0</v>
      </c>
      <c r="M8464" s="75">
        <f>COUNTIF($L$2:L8464,4)</f>
        <v>42</v>
      </c>
      <c r="N8464" s="76" t="str">
        <f t="shared" si="664"/>
        <v>0</v>
      </c>
      <c r="O8464" s="76" t="str">
        <f t="shared" si="660"/>
        <v/>
      </c>
      <c r="P8464" s="75" t="str">
        <f t="shared" si="661"/>
        <v/>
      </c>
      <c r="Q8464" s="77" t="str">
        <f t="shared" si="662"/>
        <v/>
      </c>
      <c r="R8464" s="77" t="str">
        <f t="shared" si="663"/>
        <v/>
      </c>
      <c r="S8464" s="77" t="str">
        <f>IF(O8464="","",IF(OR(VALUE(LEFT(O8464,2))&gt;IF(RIGHT(J8464,1)="M",7,19),AND(OR(LEFT(O8464,2)={"07","19"}),VALUE(RIGHT(O8464,2))&gt;15)),TRUE,FALSE))</f>
        <v/>
      </c>
      <c r="T8464" s="77" t="str">
        <f>IF(O8464="","",IF(OR(VALUE(LEFT(O8464,2))&gt;IF(RIGHT(J8464,1)="M",7,19),AND(OR(LEFT(O8464,2)={"07","19"}),VALUE(RIGHT(O8464,2))&gt;5)),TRUE,FALSE))</f>
        <v/>
      </c>
    </row>
    <row r="8465" spans="12:20" x14ac:dyDescent="0.25">
      <c r="L8465" s="75">
        <f>COUNTIF($B$2:B8465,B8465)</f>
        <v>0</v>
      </c>
      <c r="M8465" s="75">
        <f>COUNTIF($L$2:L8465,4)</f>
        <v>42</v>
      </c>
      <c r="N8465" s="76" t="str">
        <f t="shared" si="664"/>
        <v>0</v>
      </c>
      <c r="O8465" s="76" t="str">
        <f t="shared" si="660"/>
        <v/>
      </c>
      <c r="P8465" s="75" t="str">
        <f t="shared" si="661"/>
        <v/>
      </c>
      <c r="Q8465" s="77" t="str">
        <f t="shared" si="662"/>
        <v/>
      </c>
      <c r="R8465" s="77" t="str">
        <f t="shared" si="663"/>
        <v/>
      </c>
      <c r="S8465" s="77" t="str">
        <f>IF(O8465="","",IF(OR(VALUE(LEFT(O8465,2))&gt;IF(RIGHT(J8465,1)="M",7,19),AND(OR(LEFT(O8465,2)={"07","19"}),VALUE(RIGHT(O8465,2))&gt;15)),TRUE,FALSE))</f>
        <v/>
      </c>
      <c r="T8465" s="77" t="str">
        <f>IF(O8465="","",IF(OR(VALUE(LEFT(O8465,2))&gt;IF(RIGHT(J8465,1)="M",7,19),AND(OR(LEFT(O8465,2)={"07","19"}),VALUE(RIGHT(O8465,2))&gt;5)),TRUE,FALSE))</f>
        <v/>
      </c>
    </row>
    <row r="8466" spans="12:20" x14ac:dyDescent="0.25">
      <c r="L8466" s="75">
        <f>COUNTIF($B$2:B8466,B8466)</f>
        <v>0</v>
      </c>
      <c r="M8466" s="75">
        <f>COUNTIF($L$2:L8466,4)</f>
        <v>42</v>
      </c>
      <c r="N8466" s="76" t="str">
        <f t="shared" si="664"/>
        <v>0</v>
      </c>
      <c r="O8466" s="76" t="str">
        <f t="shared" si="660"/>
        <v/>
      </c>
      <c r="P8466" s="75" t="str">
        <f t="shared" si="661"/>
        <v/>
      </c>
      <c r="Q8466" s="77" t="str">
        <f t="shared" si="662"/>
        <v/>
      </c>
      <c r="R8466" s="77" t="str">
        <f t="shared" si="663"/>
        <v/>
      </c>
      <c r="S8466" s="77" t="str">
        <f>IF(O8466="","",IF(OR(VALUE(LEFT(O8466,2))&gt;IF(RIGHT(J8466,1)="M",7,19),AND(OR(LEFT(O8466,2)={"07","19"}),VALUE(RIGHT(O8466,2))&gt;15)),TRUE,FALSE))</f>
        <v/>
      </c>
      <c r="T8466" s="77" t="str">
        <f>IF(O8466="","",IF(OR(VALUE(LEFT(O8466,2))&gt;IF(RIGHT(J8466,1)="M",7,19),AND(OR(LEFT(O8466,2)={"07","19"}),VALUE(RIGHT(O8466,2))&gt;5)),TRUE,FALSE))</f>
        <v/>
      </c>
    </row>
    <row r="8467" spans="12:20" x14ac:dyDescent="0.25">
      <c r="L8467" s="75">
        <f>COUNTIF($B$2:B8467,B8467)</f>
        <v>0</v>
      </c>
      <c r="M8467" s="75">
        <f>COUNTIF($L$2:L8467,4)</f>
        <v>42</v>
      </c>
      <c r="N8467" s="76" t="str">
        <f t="shared" si="664"/>
        <v>0</v>
      </c>
      <c r="O8467" s="76" t="str">
        <f t="shared" si="660"/>
        <v/>
      </c>
      <c r="P8467" s="75" t="str">
        <f t="shared" si="661"/>
        <v/>
      </c>
      <c r="Q8467" s="77" t="str">
        <f t="shared" si="662"/>
        <v/>
      </c>
      <c r="R8467" s="77" t="str">
        <f t="shared" si="663"/>
        <v/>
      </c>
      <c r="S8467" s="77" t="str">
        <f>IF(O8467="","",IF(OR(VALUE(LEFT(O8467,2))&gt;IF(RIGHT(J8467,1)="M",7,19),AND(OR(LEFT(O8467,2)={"07","19"}),VALUE(RIGHT(O8467,2))&gt;15)),TRUE,FALSE))</f>
        <v/>
      </c>
      <c r="T8467" s="77" t="str">
        <f>IF(O8467="","",IF(OR(VALUE(LEFT(O8467,2))&gt;IF(RIGHT(J8467,1)="M",7,19),AND(OR(LEFT(O8467,2)={"07","19"}),VALUE(RIGHT(O8467,2))&gt;5)),TRUE,FALSE))</f>
        <v/>
      </c>
    </row>
    <row r="8468" spans="12:20" x14ac:dyDescent="0.25">
      <c r="L8468" s="75">
        <f>COUNTIF($B$2:B8468,B8468)</f>
        <v>0</v>
      </c>
      <c r="M8468" s="75">
        <f>COUNTIF($L$2:L8468,4)</f>
        <v>42</v>
      </c>
      <c r="N8468" s="76" t="str">
        <f t="shared" si="664"/>
        <v>0</v>
      </c>
      <c r="O8468" s="76" t="str">
        <f t="shared" si="660"/>
        <v/>
      </c>
      <c r="P8468" s="75" t="str">
        <f t="shared" si="661"/>
        <v/>
      </c>
      <c r="Q8468" s="77" t="str">
        <f t="shared" si="662"/>
        <v/>
      </c>
      <c r="R8468" s="77" t="str">
        <f t="shared" si="663"/>
        <v/>
      </c>
      <c r="S8468" s="77" t="str">
        <f>IF(O8468="","",IF(OR(VALUE(LEFT(O8468,2))&gt;IF(RIGHT(J8468,1)="M",7,19),AND(OR(LEFT(O8468,2)={"07","19"}),VALUE(RIGHT(O8468,2))&gt;15)),TRUE,FALSE))</f>
        <v/>
      </c>
      <c r="T8468" s="77" t="str">
        <f>IF(O8468="","",IF(OR(VALUE(LEFT(O8468,2))&gt;IF(RIGHT(J8468,1)="M",7,19),AND(OR(LEFT(O8468,2)={"07","19"}),VALUE(RIGHT(O8468,2))&gt;5)),TRUE,FALSE))</f>
        <v/>
      </c>
    </row>
    <row r="8469" spans="12:20" x14ac:dyDescent="0.25">
      <c r="L8469" s="75">
        <f>COUNTIF($B$2:B8469,B8469)</f>
        <v>0</v>
      </c>
      <c r="M8469" s="75">
        <f>COUNTIF($L$2:L8469,4)</f>
        <v>42</v>
      </c>
      <c r="N8469" s="76" t="str">
        <f t="shared" si="664"/>
        <v>0</v>
      </c>
      <c r="O8469" s="76" t="str">
        <f t="shared" si="660"/>
        <v/>
      </c>
      <c r="P8469" s="75" t="str">
        <f t="shared" si="661"/>
        <v/>
      </c>
      <c r="Q8469" s="77" t="str">
        <f t="shared" si="662"/>
        <v/>
      </c>
      <c r="R8469" s="77" t="str">
        <f t="shared" si="663"/>
        <v/>
      </c>
      <c r="S8469" s="77" t="str">
        <f>IF(O8469="","",IF(OR(VALUE(LEFT(O8469,2))&gt;IF(RIGHT(J8469,1)="M",7,19),AND(OR(LEFT(O8469,2)={"07","19"}),VALUE(RIGHT(O8469,2))&gt;15)),TRUE,FALSE))</f>
        <v/>
      </c>
      <c r="T8469" s="77" t="str">
        <f>IF(O8469="","",IF(OR(VALUE(LEFT(O8469,2))&gt;IF(RIGHT(J8469,1)="M",7,19),AND(OR(LEFT(O8469,2)={"07","19"}),VALUE(RIGHT(O8469,2))&gt;5)),TRUE,FALSE))</f>
        <v/>
      </c>
    </row>
    <row r="8470" spans="12:20" x14ac:dyDescent="0.25">
      <c r="L8470" s="75">
        <f>COUNTIF($B$2:B8470,B8470)</f>
        <v>0</v>
      </c>
      <c r="M8470" s="75">
        <f>COUNTIF($L$2:L8470,4)</f>
        <v>42</v>
      </c>
      <c r="N8470" s="76" t="str">
        <f t="shared" si="664"/>
        <v>0</v>
      </c>
      <c r="O8470" s="76" t="str">
        <f t="shared" si="660"/>
        <v/>
      </c>
      <c r="P8470" s="75" t="str">
        <f t="shared" si="661"/>
        <v/>
      </c>
      <c r="Q8470" s="77" t="str">
        <f t="shared" si="662"/>
        <v/>
      </c>
      <c r="R8470" s="77" t="str">
        <f t="shared" si="663"/>
        <v/>
      </c>
      <c r="S8470" s="77" t="str">
        <f>IF(O8470="","",IF(OR(VALUE(LEFT(O8470,2))&gt;IF(RIGHT(J8470,1)="M",7,19),AND(OR(LEFT(O8470,2)={"07","19"}),VALUE(RIGHT(O8470,2))&gt;15)),TRUE,FALSE))</f>
        <v/>
      </c>
      <c r="T8470" s="77" t="str">
        <f>IF(O8470="","",IF(OR(VALUE(LEFT(O8470,2))&gt;IF(RIGHT(J8470,1)="M",7,19),AND(OR(LEFT(O8470,2)={"07","19"}),VALUE(RIGHT(O8470,2))&gt;5)),TRUE,FALSE))</f>
        <v/>
      </c>
    </row>
    <row r="8471" spans="12:20" x14ac:dyDescent="0.25">
      <c r="L8471" s="75">
        <f>COUNTIF($B$2:B8471,B8471)</f>
        <v>0</v>
      </c>
      <c r="M8471" s="75">
        <f>COUNTIF($L$2:L8471,4)</f>
        <v>42</v>
      </c>
      <c r="N8471" s="76" t="str">
        <f t="shared" si="664"/>
        <v>0</v>
      </c>
      <c r="O8471" s="76" t="str">
        <f t="shared" si="660"/>
        <v/>
      </c>
      <c r="P8471" s="75" t="str">
        <f t="shared" si="661"/>
        <v/>
      </c>
      <c r="Q8471" s="77" t="str">
        <f t="shared" si="662"/>
        <v/>
      </c>
      <c r="R8471" s="77" t="str">
        <f t="shared" si="663"/>
        <v/>
      </c>
      <c r="S8471" s="77" t="str">
        <f>IF(O8471="","",IF(OR(VALUE(LEFT(O8471,2))&gt;IF(RIGHT(J8471,1)="M",7,19),AND(OR(LEFT(O8471,2)={"07","19"}),VALUE(RIGHT(O8471,2))&gt;15)),TRUE,FALSE))</f>
        <v/>
      </c>
      <c r="T8471" s="77" t="str">
        <f>IF(O8471="","",IF(OR(VALUE(LEFT(O8471,2))&gt;IF(RIGHT(J8471,1)="M",7,19),AND(OR(LEFT(O8471,2)={"07","19"}),VALUE(RIGHT(O8471,2))&gt;5)),TRUE,FALSE))</f>
        <v/>
      </c>
    </row>
    <row r="8472" spans="12:20" x14ac:dyDescent="0.25">
      <c r="L8472" s="75">
        <f>COUNTIF($B$2:B8472,B8472)</f>
        <v>0</v>
      </c>
      <c r="M8472" s="75">
        <f>COUNTIF($L$2:L8472,4)</f>
        <v>42</v>
      </c>
      <c r="N8472" s="76" t="str">
        <f t="shared" si="664"/>
        <v>0</v>
      </c>
      <c r="O8472" s="76" t="str">
        <f t="shared" si="660"/>
        <v/>
      </c>
      <c r="P8472" s="75" t="str">
        <f t="shared" si="661"/>
        <v/>
      </c>
      <c r="Q8472" s="77" t="str">
        <f t="shared" si="662"/>
        <v/>
      </c>
      <c r="R8472" s="77" t="str">
        <f t="shared" si="663"/>
        <v/>
      </c>
      <c r="S8472" s="77" t="str">
        <f>IF(O8472="","",IF(OR(VALUE(LEFT(O8472,2))&gt;IF(RIGHT(J8472,1)="M",7,19),AND(OR(LEFT(O8472,2)={"07","19"}),VALUE(RIGHT(O8472,2))&gt;15)),TRUE,FALSE))</f>
        <v/>
      </c>
      <c r="T8472" s="77" t="str">
        <f>IF(O8472="","",IF(OR(VALUE(LEFT(O8472,2))&gt;IF(RIGHT(J8472,1)="M",7,19),AND(OR(LEFT(O8472,2)={"07","19"}),VALUE(RIGHT(O8472,2))&gt;5)),TRUE,FALSE))</f>
        <v/>
      </c>
    </row>
    <row r="8473" spans="12:20" x14ac:dyDescent="0.25">
      <c r="L8473" s="75">
        <f>COUNTIF($B$2:B8473,B8473)</f>
        <v>0</v>
      </c>
      <c r="M8473" s="75">
        <f>COUNTIF($L$2:L8473,4)</f>
        <v>42</v>
      </c>
      <c r="N8473" s="76" t="str">
        <f t="shared" si="664"/>
        <v>0</v>
      </c>
      <c r="O8473" s="76" t="str">
        <f t="shared" si="660"/>
        <v/>
      </c>
      <c r="P8473" s="75" t="str">
        <f t="shared" si="661"/>
        <v/>
      </c>
      <c r="Q8473" s="77" t="str">
        <f t="shared" si="662"/>
        <v/>
      </c>
      <c r="R8473" s="77" t="str">
        <f t="shared" si="663"/>
        <v/>
      </c>
      <c r="S8473" s="77" t="str">
        <f>IF(O8473="","",IF(OR(VALUE(LEFT(O8473,2))&gt;IF(RIGHT(J8473,1)="M",7,19),AND(OR(LEFT(O8473,2)={"07","19"}),VALUE(RIGHT(O8473,2))&gt;15)),TRUE,FALSE))</f>
        <v/>
      </c>
      <c r="T8473" s="77" t="str">
        <f>IF(O8473="","",IF(OR(VALUE(LEFT(O8473,2))&gt;IF(RIGHT(J8473,1)="M",7,19),AND(OR(LEFT(O8473,2)={"07","19"}),VALUE(RIGHT(O8473,2))&gt;5)),TRUE,FALSE))</f>
        <v/>
      </c>
    </row>
    <row r="8474" spans="12:20" x14ac:dyDescent="0.25">
      <c r="L8474" s="75">
        <f>COUNTIF($B$2:B8474,B8474)</f>
        <v>0</v>
      </c>
      <c r="M8474" s="75">
        <f>COUNTIF($L$2:L8474,4)</f>
        <v>42</v>
      </c>
      <c r="N8474" s="76" t="str">
        <f t="shared" si="664"/>
        <v>0</v>
      </c>
      <c r="O8474" s="76" t="str">
        <f t="shared" si="660"/>
        <v/>
      </c>
      <c r="P8474" s="75" t="str">
        <f t="shared" si="661"/>
        <v/>
      </c>
      <c r="Q8474" s="77" t="str">
        <f t="shared" si="662"/>
        <v/>
      </c>
      <c r="R8474" s="77" t="str">
        <f t="shared" si="663"/>
        <v/>
      </c>
      <c r="S8474" s="77" t="str">
        <f>IF(O8474="","",IF(OR(VALUE(LEFT(O8474,2))&gt;IF(RIGHT(J8474,1)="M",7,19),AND(OR(LEFT(O8474,2)={"07","19"}),VALUE(RIGHT(O8474,2))&gt;15)),TRUE,FALSE))</f>
        <v/>
      </c>
      <c r="T8474" s="77" t="str">
        <f>IF(O8474="","",IF(OR(VALUE(LEFT(O8474,2))&gt;IF(RIGHT(J8474,1)="M",7,19),AND(OR(LEFT(O8474,2)={"07","19"}),VALUE(RIGHT(O8474,2))&gt;5)),TRUE,FALSE))</f>
        <v/>
      </c>
    </row>
    <row r="8475" spans="12:20" x14ac:dyDescent="0.25">
      <c r="L8475" s="75">
        <f>COUNTIF($B$2:B8475,B8475)</f>
        <v>0</v>
      </c>
      <c r="M8475" s="75">
        <f>COUNTIF($L$2:L8475,4)</f>
        <v>42</v>
      </c>
      <c r="N8475" s="76" t="str">
        <f t="shared" si="664"/>
        <v>0</v>
      </c>
      <c r="O8475" s="76" t="str">
        <f t="shared" si="660"/>
        <v/>
      </c>
      <c r="P8475" s="75" t="str">
        <f t="shared" si="661"/>
        <v/>
      </c>
      <c r="Q8475" s="77" t="str">
        <f t="shared" si="662"/>
        <v/>
      </c>
      <c r="R8475" s="77" t="str">
        <f t="shared" si="663"/>
        <v/>
      </c>
      <c r="S8475" s="77" t="str">
        <f>IF(O8475="","",IF(OR(VALUE(LEFT(O8475,2))&gt;IF(RIGHT(J8475,1)="M",7,19),AND(OR(LEFT(O8475,2)={"07","19"}),VALUE(RIGHT(O8475,2))&gt;15)),TRUE,FALSE))</f>
        <v/>
      </c>
      <c r="T8475" s="77" t="str">
        <f>IF(O8475="","",IF(OR(VALUE(LEFT(O8475,2))&gt;IF(RIGHT(J8475,1)="M",7,19),AND(OR(LEFT(O8475,2)={"07","19"}),VALUE(RIGHT(O8475,2))&gt;5)),TRUE,FALSE))</f>
        <v/>
      </c>
    </row>
    <row r="8476" spans="12:20" x14ac:dyDescent="0.25">
      <c r="L8476" s="75">
        <f>COUNTIF($B$2:B8476,B8476)</f>
        <v>0</v>
      </c>
      <c r="M8476" s="75">
        <f>COUNTIF($L$2:L8476,4)</f>
        <v>42</v>
      </c>
      <c r="N8476" s="76" t="str">
        <f t="shared" si="664"/>
        <v>0</v>
      </c>
      <c r="O8476" s="76" t="str">
        <f t="shared" si="660"/>
        <v/>
      </c>
      <c r="P8476" s="75" t="str">
        <f t="shared" si="661"/>
        <v/>
      </c>
      <c r="Q8476" s="77" t="str">
        <f t="shared" si="662"/>
        <v/>
      </c>
      <c r="R8476" s="77" t="str">
        <f t="shared" si="663"/>
        <v/>
      </c>
      <c r="S8476" s="77" t="str">
        <f>IF(O8476="","",IF(OR(VALUE(LEFT(O8476,2))&gt;IF(RIGHT(J8476,1)="M",7,19),AND(OR(LEFT(O8476,2)={"07","19"}),VALUE(RIGHT(O8476,2))&gt;15)),TRUE,FALSE))</f>
        <v/>
      </c>
      <c r="T8476" s="77" t="str">
        <f>IF(O8476="","",IF(OR(VALUE(LEFT(O8476,2))&gt;IF(RIGHT(J8476,1)="M",7,19),AND(OR(LEFT(O8476,2)={"07","19"}),VALUE(RIGHT(O8476,2))&gt;5)),TRUE,FALSE))</f>
        <v/>
      </c>
    </row>
    <row r="8477" spans="12:20" x14ac:dyDescent="0.25">
      <c r="L8477" s="75">
        <f>COUNTIF($B$2:B8477,B8477)</f>
        <v>0</v>
      </c>
      <c r="M8477" s="75">
        <f>COUNTIF($L$2:L8477,4)</f>
        <v>42</v>
      </c>
      <c r="N8477" s="76" t="str">
        <f t="shared" si="664"/>
        <v>0</v>
      </c>
      <c r="O8477" s="76" t="str">
        <f t="shared" si="660"/>
        <v/>
      </c>
      <c r="P8477" s="75" t="str">
        <f t="shared" si="661"/>
        <v/>
      </c>
      <c r="Q8477" s="77" t="str">
        <f t="shared" si="662"/>
        <v/>
      </c>
      <c r="R8477" s="77" t="str">
        <f t="shared" si="663"/>
        <v/>
      </c>
      <c r="S8477" s="77" t="str">
        <f>IF(O8477="","",IF(OR(VALUE(LEFT(O8477,2))&gt;IF(RIGHT(J8477,1)="M",7,19),AND(OR(LEFT(O8477,2)={"07","19"}),VALUE(RIGHT(O8477,2))&gt;15)),TRUE,FALSE))</f>
        <v/>
      </c>
      <c r="T8477" s="77" t="str">
        <f>IF(O8477="","",IF(OR(VALUE(LEFT(O8477,2))&gt;IF(RIGHT(J8477,1)="M",7,19),AND(OR(LEFT(O8477,2)={"07","19"}),VALUE(RIGHT(O8477,2))&gt;5)),TRUE,FALSE))</f>
        <v/>
      </c>
    </row>
    <row r="8478" spans="12:20" x14ac:dyDescent="0.25">
      <c r="L8478" s="75">
        <f>COUNTIF($B$2:B8478,B8478)</f>
        <v>0</v>
      </c>
      <c r="M8478" s="75">
        <f>COUNTIF($L$2:L8478,4)</f>
        <v>42</v>
      </c>
      <c r="N8478" s="76" t="str">
        <f t="shared" si="664"/>
        <v>0</v>
      </c>
      <c r="O8478" s="76" t="str">
        <f t="shared" si="660"/>
        <v/>
      </c>
      <c r="P8478" s="75" t="str">
        <f t="shared" si="661"/>
        <v/>
      </c>
      <c r="Q8478" s="77" t="str">
        <f t="shared" si="662"/>
        <v/>
      </c>
      <c r="R8478" s="77" t="str">
        <f t="shared" si="663"/>
        <v/>
      </c>
      <c r="S8478" s="77" t="str">
        <f>IF(O8478="","",IF(OR(VALUE(LEFT(O8478,2))&gt;IF(RIGHT(J8478,1)="M",7,19),AND(OR(LEFT(O8478,2)={"07","19"}),VALUE(RIGHT(O8478,2))&gt;15)),TRUE,FALSE))</f>
        <v/>
      </c>
      <c r="T8478" s="77" t="str">
        <f>IF(O8478="","",IF(OR(VALUE(LEFT(O8478,2))&gt;IF(RIGHT(J8478,1)="M",7,19),AND(OR(LEFT(O8478,2)={"07","19"}),VALUE(RIGHT(O8478,2))&gt;5)),TRUE,FALSE))</f>
        <v/>
      </c>
    </row>
    <row r="8479" spans="12:20" x14ac:dyDescent="0.25">
      <c r="L8479" s="75">
        <f>COUNTIF($B$2:B8479,B8479)</f>
        <v>0</v>
      </c>
      <c r="M8479" s="75">
        <f>COUNTIF($L$2:L8479,4)</f>
        <v>42</v>
      </c>
      <c r="N8479" s="76" t="str">
        <f t="shared" si="664"/>
        <v>0</v>
      </c>
      <c r="O8479" s="76" t="str">
        <f t="shared" si="660"/>
        <v/>
      </c>
      <c r="P8479" s="75" t="str">
        <f t="shared" si="661"/>
        <v/>
      </c>
      <c r="Q8479" s="77" t="str">
        <f t="shared" si="662"/>
        <v/>
      </c>
      <c r="R8479" s="77" t="str">
        <f t="shared" si="663"/>
        <v/>
      </c>
      <c r="S8479" s="77" t="str">
        <f>IF(O8479="","",IF(OR(VALUE(LEFT(O8479,2))&gt;IF(RIGHT(J8479,1)="M",7,19),AND(OR(LEFT(O8479,2)={"07","19"}),VALUE(RIGHT(O8479,2))&gt;15)),TRUE,FALSE))</f>
        <v/>
      </c>
      <c r="T8479" s="77" t="str">
        <f>IF(O8479="","",IF(OR(VALUE(LEFT(O8479,2))&gt;IF(RIGHT(J8479,1)="M",7,19),AND(OR(LEFT(O8479,2)={"07","19"}),VALUE(RIGHT(O8479,2))&gt;5)),TRUE,FALSE))</f>
        <v/>
      </c>
    </row>
    <row r="8480" spans="12:20" x14ac:dyDescent="0.25">
      <c r="L8480" s="75">
        <f>COUNTIF($B$2:B8480,B8480)</f>
        <v>0</v>
      </c>
      <c r="M8480" s="75">
        <f>COUNTIF($L$2:L8480,4)</f>
        <v>42</v>
      </c>
      <c r="N8480" s="76" t="str">
        <f t="shared" si="664"/>
        <v>0</v>
      </c>
      <c r="O8480" s="76" t="str">
        <f t="shared" si="660"/>
        <v/>
      </c>
      <c r="P8480" s="75" t="str">
        <f t="shared" si="661"/>
        <v/>
      </c>
      <c r="Q8480" s="77" t="str">
        <f t="shared" si="662"/>
        <v/>
      </c>
      <c r="R8480" s="77" t="str">
        <f t="shared" si="663"/>
        <v/>
      </c>
      <c r="S8480" s="77" t="str">
        <f>IF(O8480="","",IF(OR(VALUE(LEFT(O8480,2))&gt;IF(RIGHT(J8480,1)="M",7,19),AND(OR(LEFT(O8480,2)={"07","19"}),VALUE(RIGHT(O8480,2))&gt;15)),TRUE,FALSE))</f>
        <v/>
      </c>
      <c r="T8480" s="77" t="str">
        <f>IF(O8480="","",IF(OR(VALUE(LEFT(O8480,2))&gt;IF(RIGHT(J8480,1)="M",7,19),AND(OR(LEFT(O8480,2)={"07","19"}),VALUE(RIGHT(O8480,2))&gt;5)),TRUE,FALSE))</f>
        <v/>
      </c>
    </row>
    <row r="8481" spans="12:20" x14ac:dyDescent="0.25">
      <c r="L8481" s="75">
        <f>COUNTIF($B$2:B8481,B8481)</f>
        <v>0</v>
      </c>
      <c r="M8481" s="75">
        <f>COUNTIF($L$2:L8481,4)</f>
        <v>42</v>
      </c>
      <c r="N8481" s="76" t="str">
        <f t="shared" si="664"/>
        <v>0</v>
      </c>
      <c r="O8481" s="76" t="str">
        <f t="shared" si="660"/>
        <v/>
      </c>
      <c r="P8481" s="75" t="str">
        <f t="shared" si="661"/>
        <v/>
      </c>
      <c r="Q8481" s="77" t="str">
        <f t="shared" si="662"/>
        <v/>
      </c>
      <c r="R8481" s="77" t="str">
        <f t="shared" si="663"/>
        <v/>
      </c>
      <c r="S8481" s="77" t="str">
        <f>IF(O8481="","",IF(OR(VALUE(LEFT(O8481,2))&gt;IF(RIGHT(J8481,1)="M",7,19),AND(OR(LEFT(O8481,2)={"07","19"}),VALUE(RIGHT(O8481,2))&gt;15)),TRUE,FALSE))</f>
        <v/>
      </c>
      <c r="T8481" s="77" t="str">
        <f>IF(O8481="","",IF(OR(VALUE(LEFT(O8481,2))&gt;IF(RIGHT(J8481,1)="M",7,19),AND(OR(LEFT(O8481,2)={"07","19"}),VALUE(RIGHT(O8481,2))&gt;5)),TRUE,FALSE))</f>
        <v/>
      </c>
    </row>
    <row r="8482" spans="12:20" x14ac:dyDescent="0.25">
      <c r="L8482" s="75">
        <f>COUNTIF($B$2:B8482,B8482)</f>
        <v>0</v>
      </c>
      <c r="M8482" s="75">
        <f>COUNTIF($L$2:L8482,4)</f>
        <v>42</v>
      </c>
      <c r="N8482" s="76" t="str">
        <f t="shared" si="664"/>
        <v>0</v>
      </c>
      <c r="O8482" s="76" t="str">
        <f t="shared" si="660"/>
        <v/>
      </c>
      <c r="P8482" s="75" t="str">
        <f t="shared" si="661"/>
        <v/>
      </c>
      <c r="Q8482" s="77" t="str">
        <f t="shared" si="662"/>
        <v/>
      </c>
      <c r="R8482" s="77" t="str">
        <f t="shared" si="663"/>
        <v/>
      </c>
      <c r="S8482" s="77" t="str">
        <f>IF(O8482="","",IF(OR(VALUE(LEFT(O8482,2))&gt;IF(RIGHT(J8482,1)="M",7,19),AND(OR(LEFT(O8482,2)={"07","19"}),VALUE(RIGHT(O8482,2))&gt;15)),TRUE,FALSE))</f>
        <v/>
      </c>
      <c r="T8482" s="77" t="str">
        <f>IF(O8482="","",IF(OR(VALUE(LEFT(O8482,2))&gt;IF(RIGHT(J8482,1)="M",7,19),AND(OR(LEFT(O8482,2)={"07","19"}),VALUE(RIGHT(O8482,2))&gt;5)),TRUE,FALSE))</f>
        <v/>
      </c>
    </row>
    <row r="8483" spans="12:20" x14ac:dyDescent="0.25">
      <c r="L8483" s="75">
        <f>COUNTIF($B$2:B8483,B8483)</f>
        <v>0</v>
      </c>
      <c r="M8483" s="75">
        <f>COUNTIF($L$2:L8483,4)</f>
        <v>42</v>
      </c>
      <c r="N8483" s="76" t="str">
        <f t="shared" si="664"/>
        <v>0</v>
      </c>
      <c r="O8483" s="76" t="str">
        <f t="shared" si="660"/>
        <v/>
      </c>
      <c r="P8483" s="75" t="str">
        <f t="shared" si="661"/>
        <v/>
      </c>
      <c r="Q8483" s="77" t="str">
        <f t="shared" si="662"/>
        <v/>
      </c>
      <c r="R8483" s="77" t="str">
        <f t="shared" si="663"/>
        <v/>
      </c>
      <c r="S8483" s="77" t="str">
        <f>IF(O8483="","",IF(OR(VALUE(LEFT(O8483,2))&gt;IF(RIGHT(J8483,1)="M",7,19),AND(OR(LEFT(O8483,2)={"07","19"}),VALUE(RIGHT(O8483,2))&gt;15)),TRUE,FALSE))</f>
        <v/>
      </c>
      <c r="T8483" s="77" t="str">
        <f>IF(O8483="","",IF(OR(VALUE(LEFT(O8483,2))&gt;IF(RIGHT(J8483,1)="M",7,19),AND(OR(LEFT(O8483,2)={"07","19"}),VALUE(RIGHT(O8483,2))&gt;5)),TRUE,FALSE))</f>
        <v/>
      </c>
    </row>
    <row r="8484" spans="12:20" x14ac:dyDescent="0.25">
      <c r="L8484" s="75">
        <f>COUNTIF($B$2:B8484,B8484)</f>
        <v>0</v>
      </c>
      <c r="M8484" s="75">
        <f>COUNTIF($L$2:L8484,4)</f>
        <v>42</v>
      </c>
      <c r="N8484" s="76" t="str">
        <f t="shared" si="664"/>
        <v>0</v>
      </c>
      <c r="O8484" s="76" t="str">
        <f t="shared" si="660"/>
        <v/>
      </c>
      <c r="P8484" s="75" t="str">
        <f t="shared" si="661"/>
        <v/>
      </c>
      <c r="Q8484" s="77" t="str">
        <f t="shared" si="662"/>
        <v/>
      </c>
      <c r="R8484" s="77" t="str">
        <f t="shared" si="663"/>
        <v/>
      </c>
      <c r="S8484" s="77" t="str">
        <f>IF(O8484="","",IF(OR(VALUE(LEFT(O8484,2))&gt;IF(RIGHT(J8484,1)="M",7,19),AND(OR(LEFT(O8484,2)={"07","19"}),VALUE(RIGHT(O8484,2))&gt;15)),TRUE,FALSE))</f>
        <v/>
      </c>
      <c r="T8484" s="77" t="str">
        <f>IF(O8484="","",IF(OR(VALUE(LEFT(O8484,2))&gt;IF(RIGHT(J8484,1)="M",7,19),AND(OR(LEFT(O8484,2)={"07","19"}),VALUE(RIGHT(O8484,2))&gt;5)),TRUE,FALSE))</f>
        <v/>
      </c>
    </row>
    <row r="8485" spans="12:20" x14ac:dyDescent="0.25">
      <c r="L8485" s="75">
        <f>COUNTIF($B$2:B8485,B8485)</f>
        <v>0</v>
      </c>
      <c r="M8485" s="75">
        <f>COUNTIF($L$2:L8485,4)</f>
        <v>42</v>
      </c>
      <c r="N8485" s="76" t="str">
        <f t="shared" si="664"/>
        <v>0</v>
      </c>
      <c r="O8485" s="76" t="str">
        <f t="shared" si="660"/>
        <v/>
      </c>
      <c r="P8485" s="75" t="str">
        <f t="shared" si="661"/>
        <v/>
      </c>
      <c r="Q8485" s="77" t="str">
        <f t="shared" si="662"/>
        <v/>
      </c>
      <c r="R8485" s="77" t="str">
        <f t="shared" si="663"/>
        <v/>
      </c>
      <c r="S8485" s="77" t="str">
        <f>IF(O8485="","",IF(OR(VALUE(LEFT(O8485,2))&gt;IF(RIGHT(J8485,1)="M",7,19),AND(OR(LEFT(O8485,2)={"07","19"}),VALUE(RIGHT(O8485,2))&gt;15)),TRUE,FALSE))</f>
        <v/>
      </c>
      <c r="T8485" s="77" t="str">
        <f>IF(O8485="","",IF(OR(VALUE(LEFT(O8485,2))&gt;IF(RIGHT(J8485,1)="M",7,19),AND(OR(LEFT(O8485,2)={"07","19"}),VALUE(RIGHT(O8485,2))&gt;5)),TRUE,FALSE))</f>
        <v/>
      </c>
    </row>
    <row r="8486" spans="12:20" x14ac:dyDescent="0.25">
      <c r="L8486" s="75">
        <f>COUNTIF($B$2:B8486,B8486)</f>
        <v>0</v>
      </c>
      <c r="M8486" s="75">
        <f>COUNTIF($L$2:L8486,4)</f>
        <v>42</v>
      </c>
      <c r="N8486" s="76" t="str">
        <f t="shared" si="664"/>
        <v>0</v>
      </c>
      <c r="O8486" s="76" t="str">
        <f t="shared" si="660"/>
        <v/>
      </c>
      <c r="P8486" s="75" t="str">
        <f t="shared" si="661"/>
        <v/>
      </c>
      <c r="Q8486" s="77" t="str">
        <f t="shared" si="662"/>
        <v/>
      </c>
      <c r="R8486" s="77" t="str">
        <f t="shared" si="663"/>
        <v/>
      </c>
      <c r="S8486" s="77" t="str">
        <f>IF(O8486="","",IF(OR(VALUE(LEFT(O8486,2))&gt;IF(RIGHT(J8486,1)="M",7,19),AND(OR(LEFT(O8486,2)={"07","19"}),VALUE(RIGHT(O8486,2))&gt;15)),TRUE,FALSE))</f>
        <v/>
      </c>
      <c r="T8486" s="77" t="str">
        <f>IF(O8486="","",IF(OR(VALUE(LEFT(O8486,2))&gt;IF(RIGHT(J8486,1)="M",7,19),AND(OR(LEFT(O8486,2)={"07","19"}),VALUE(RIGHT(O8486,2))&gt;5)),TRUE,FALSE))</f>
        <v/>
      </c>
    </row>
    <row r="8487" spans="12:20" x14ac:dyDescent="0.25">
      <c r="L8487" s="75">
        <f>COUNTIF($B$2:B8487,B8487)</f>
        <v>0</v>
      </c>
      <c r="M8487" s="75">
        <f>COUNTIF($L$2:L8487,4)</f>
        <v>42</v>
      </c>
      <c r="N8487" s="76" t="str">
        <f t="shared" si="664"/>
        <v>0</v>
      </c>
      <c r="O8487" s="76" t="str">
        <f t="shared" si="660"/>
        <v/>
      </c>
      <c r="P8487" s="75" t="str">
        <f t="shared" si="661"/>
        <v/>
      </c>
      <c r="Q8487" s="77" t="str">
        <f t="shared" si="662"/>
        <v/>
      </c>
      <c r="R8487" s="77" t="str">
        <f t="shared" si="663"/>
        <v/>
      </c>
      <c r="S8487" s="77" t="str">
        <f>IF(O8487="","",IF(OR(VALUE(LEFT(O8487,2))&gt;IF(RIGHT(J8487,1)="M",7,19),AND(OR(LEFT(O8487,2)={"07","19"}),VALUE(RIGHT(O8487,2))&gt;15)),TRUE,FALSE))</f>
        <v/>
      </c>
      <c r="T8487" s="77" t="str">
        <f>IF(O8487="","",IF(OR(VALUE(LEFT(O8487,2))&gt;IF(RIGHT(J8487,1)="M",7,19),AND(OR(LEFT(O8487,2)={"07","19"}),VALUE(RIGHT(O8487,2))&gt;5)),TRUE,FALSE))</f>
        <v/>
      </c>
    </row>
    <row r="8488" spans="12:20" x14ac:dyDescent="0.25">
      <c r="L8488" s="75">
        <f>COUNTIF($B$2:B8488,B8488)</f>
        <v>0</v>
      </c>
      <c r="M8488" s="75">
        <f>COUNTIF($L$2:L8488,4)</f>
        <v>42</v>
      </c>
      <c r="N8488" s="76" t="str">
        <f t="shared" si="664"/>
        <v>0</v>
      </c>
      <c r="O8488" s="76" t="str">
        <f t="shared" si="660"/>
        <v/>
      </c>
      <c r="P8488" s="75" t="str">
        <f t="shared" si="661"/>
        <v/>
      </c>
      <c r="Q8488" s="77" t="str">
        <f t="shared" si="662"/>
        <v/>
      </c>
      <c r="R8488" s="77" t="str">
        <f t="shared" si="663"/>
        <v/>
      </c>
      <c r="S8488" s="77" t="str">
        <f>IF(O8488="","",IF(OR(VALUE(LEFT(O8488,2))&gt;IF(RIGHT(J8488,1)="M",7,19),AND(OR(LEFT(O8488,2)={"07","19"}),VALUE(RIGHT(O8488,2))&gt;15)),TRUE,FALSE))</f>
        <v/>
      </c>
      <c r="T8488" s="77" t="str">
        <f>IF(O8488="","",IF(OR(VALUE(LEFT(O8488,2))&gt;IF(RIGHT(J8488,1)="M",7,19),AND(OR(LEFT(O8488,2)={"07","19"}),VALUE(RIGHT(O8488,2))&gt;5)),TRUE,FALSE))</f>
        <v/>
      </c>
    </row>
    <row r="8489" spans="12:20" x14ac:dyDescent="0.25">
      <c r="L8489" s="75">
        <f>COUNTIF($B$2:B8489,B8489)</f>
        <v>0</v>
      </c>
      <c r="M8489" s="75">
        <f>COUNTIF($L$2:L8489,4)</f>
        <v>42</v>
      </c>
      <c r="N8489" s="76" t="str">
        <f t="shared" si="664"/>
        <v>0</v>
      </c>
      <c r="O8489" s="76" t="str">
        <f t="shared" si="660"/>
        <v/>
      </c>
      <c r="P8489" s="75" t="str">
        <f t="shared" si="661"/>
        <v/>
      </c>
      <c r="Q8489" s="77" t="str">
        <f t="shared" si="662"/>
        <v/>
      </c>
      <c r="R8489" s="77" t="str">
        <f t="shared" si="663"/>
        <v/>
      </c>
      <c r="S8489" s="77" t="str">
        <f>IF(O8489="","",IF(OR(VALUE(LEFT(O8489,2))&gt;IF(RIGHT(J8489,1)="M",7,19),AND(OR(LEFT(O8489,2)={"07","19"}),VALUE(RIGHT(O8489,2))&gt;15)),TRUE,FALSE))</f>
        <v/>
      </c>
      <c r="T8489" s="77" t="str">
        <f>IF(O8489="","",IF(OR(VALUE(LEFT(O8489,2))&gt;IF(RIGHT(J8489,1)="M",7,19),AND(OR(LEFT(O8489,2)={"07","19"}),VALUE(RIGHT(O8489,2))&gt;5)),TRUE,FALSE))</f>
        <v/>
      </c>
    </row>
    <row r="8490" spans="12:20" x14ac:dyDescent="0.25">
      <c r="L8490" s="75">
        <f>COUNTIF($B$2:B8490,B8490)</f>
        <v>0</v>
      </c>
      <c r="M8490" s="75">
        <f>COUNTIF($L$2:L8490,4)</f>
        <v>42</v>
      </c>
      <c r="N8490" s="76" t="str">
        <f t="shared" si="664"/>
        <v>0</v>
      </c>
      <c r="O8490" s="76" t="str">
        <f t="shared" si="660"/>
        <v/>
      </c>
      <c r="P8490" s="75" t="str">
        <f t="shared" si="661"/>
        <v/>
      </c>
      <c r="Q8490" s="77" t="str">
        <f t="shared" si="662"/>
        <v/>
      </c>
      <c r="R8490" s="77" t="str">
        <f t="shared" si="663"/>
        <v/>
      </c>
      <c r="S8490" s="77" t="str">
        <f>IF(O8490="","",IF(OR(VALUE(LEFT(O8490,2))&gt;IF(RIGHT(J8490,1)="M",7,19),AND(OR(LEFT(O8490,2)={"07","19"}),VALUE(RIGHT(O8490,2))&gt;15)),TRUE,FALSE))</f>
        <v/>
      </c>
      <c r="T8490" s="77" t="str">
        <f>IF(O8490="","",IF(OR(VALUE(LEFT(O8490,2))&gt;IF(RIGHT(J8490,1)="M",7,19),AND(OR(LEFT(O8490,2)={"07","19"}),VALUE(RIGHT(O8490,2))&gt;5)),TRUE,FALSE))</f>
        <v/>
      </c>
    </row>
    <row r="8491" spans="12:20" x14ac:dyDescent="0.25">
      <c r="L8491" s="75">
        <f>COUNTIF($B$2:B8491,B8491)</f>
        <v>0</v>
      </c>
      <c r="M8491" s="75">
        <f>COUNTIF($L$2:L8491,4)</f>
        <v>42</v>
      </c>
      <c r="N8491" s="76" t="str">
        <f t="shared" si="664"/>
        <v>0</v>
      </c>
      <c r="O8491" s="76" t="str">
        <f t="shared" si="660"/>
        <v/>
      </c>
      <c r="P8491" s="75" t="str">
        <f t="shared" si="661"/>
        <v/>
      </c>
      <c r="Q8491" s="77" t="str">
        <f t="shared" si="662"/>
        <v/>
      </c>
      <c r="R8491" s="77" t="str">
        <f t="shared" si="663"/>
        <v/>
      </c>
      <c r="S8491" s="77" t="str">
        <f>IF(O8491="","",IF(OR(VALUE(LEFT(O8491,2))&gt;IF(RIGHT(J8491,1)="M",7,19),AND(OR(LEFT(O8491,2)={"07","19"}),VALUE(RIGHT(O8491,2))&gt;15)),TRUE,FALSE))</f>
        <v/>
      </c>
      <c r="T8491" s="77" t="str">
        <f>IF(O8491="","",IF(OR(VALUE(LEFT(O8491,2))&gt;IF(RIGHT(J8491,1)="M",7,19),AND(OR(LEFT(O8491,2)={"07","19"}),VALUE(RIGHT(O8491,2))&gt;5)),TRUE,FALSE))</f>
        <v/>
      </c>
    </row>
    <row r="8492" spans="12:20" x14ac:dyDescent="0.25">
      <c r="L8492" s="75">
        <f>COUNTIF($B$2:B8492,B8492)</f>
        <v>0</v>
      </c>
      <c r="M8492" s="75">
        <f>COUNTIF($L$2:L8492,4)</f>
        <v>42</v>
      </c>
      <c r="N8492" s="76" t="str">
        <f t="shared" si="664"/>
        <v>0</v>
      </c>
      <c r="O8492" s="76" t="str">
        <f t="shared" si="660"/>
        <v/>
      </c>
      <c r="P8492" s="75" t="str">
        <f t="shared" si="661"/>
        <v/>
      </c>
      <c r="Q8492" s="77" t="str">
        <f t="shared" si="662"/>
        <v/>
      </c>
      <c r="R8492" s="77" t="str">
        <f t="shared" si="663"/>
        <v/>
      </c>
      <c r="S8492" s="77" t="str">
        <f>IF(O8492="","",IF(OR(VALUE(LEFT(O8492,2))&gt;IF(RIGHT(J8492,1)="M",7,19),AND(OR(LEFT(O8492,2)={"07","19"}),VALUE(RIGHT(O8492,2))&gt;15)),TRUE,FALSE))</f>
        <v/>
      </c>
      <c r="T8492" s="77" t="str">
        <f>IF(O8492="","",IF(OR(VALUE(LEFT(O8492,2))&gt;IF(RIGHT(J8492,1)="M",7,19),AND(OR(LEFT(O8492,2)={"07","19"}),VALUE(RIGHT(O8492,2))&gt;5)),TRUE,FALSE))</f>
        <v/>
      </c>
    </row>
    <row r="8493" spans="12:20" x14ac:dyDescent="0.25">
      <c r="L8493" s="75">
        <f>COUNTIF($B$2:B8493,B8493)</f>
        <v>0</v>
      </c>
      <c r="M8493" s="75">
        <f>COUNTIF($L$2:L8493,4)</f>
        <v>42</v>
      </c>
      <c r="N8493" s="76" t="str">
        <f t="shared" si="664"/>
        <v>0</v>
      </c>
      <c r="O8493" s="76" t="str">
        <f t="shared" si="660"/>
        <v/>
      </c>
      <c r="P8493" s="75" t="str">
        <f t="shared" si="661"/>
        <v/>
      </c>
      <c r="Q8493" s="77" t="str">
        <f t="shared" si="662"/>
        <v/>
      </c>
      <c r="R8493" s="77" t="str">
        <f t="shared" si="663"/>
        <v/>
      </c>
      <c r="S8493" s="77" t="str">
        <f>IF(O8493="","",IF(OR(VALUE(LEFT(O8493,2))&gt;IF(RIGHT(J8493,1)="M",7,19),AND(OR(LEFT(O8493,2)={"07","19"}),VALUE(RIGHT(O8493,2))&gt;15)),TRUE,FALSE))</f>
        <v/>
      </c>
      <c r="T8493" s="77" t="str">
        <f>IF(O8493="","",IF(OR(VALUE(LEFT(O8493,2))&gt;IF(RIGHT(J8493,1)="M",7,19),AND(OR(LEFT(O8493,2)={"07","19"}),VALUE(RIGHT(O8493,2))&gt;5)),TRUE,FALSE))</f>
        <v/>
      </c>
    </row>
    <row r="8494" spans="12:20" x14ac:dyDescent="0.25">
      <c r="L8494" s="75">
        <f>COUNTIF($B$2:B8494,B8494)</f>
        <v>0</v>
      </c>
      <c r="M8494" s="75">
        <f>COUNTIF($L$2:L8494,4)</f>
        <v>42</v>
      </c>
      <c r="N8494" s="76" t="str">
        <f t="shared" si="664"/>
        <v>0</v>
      </c>
      <c r="O8494" s="76" t="str">
        <f t="shared" si="660"/>
        <v/>
      </c>
      <c r="P8494" s="75" t="str">
        <f t="shared" si="661"/>
        <v/>
      </c>
      <c r="Q8494" s="77" t="str">
        <f t="shared" si="662"/>
        <v/>
      </c>
      <c r="R8494" s="77" t="str">
        <f t="shared" si="663"/>
        <v/>
      </c>
      <c r="S8494" s="77" t="str">
        <f>IF(O8494="","",IF(OR(VALUE(LEFT(O8494,2))&gt;IF(RIGHT(J8494,1)="M",7,19),AND(OR(LEFT(O8494,2)={"07","19"}),VALUE(RIGHT(O8494,2))&gt;15)),TRUE,FALSE))</f>
        <v/>
      </c>
      <c r="T8494" s="77" t="str">
        <f>IF(O8494="","",IF(OR(VALUE(LEFT(O8494,2))&gt;IF(RIGHT(J8494,1)="M",7,19),AND(OR(LEFT(O8494,2)={"07","19"}),VALUE(RIGHT(O8494,2))&gt;5)),TRUE,FALSE))</f>
        <v/>
      </c>
    </row>
    <row r="8495" spans="12:20" x14ac:dyDescent="0.25">
      <c r="L8495" s="75">
        <f>COUNTIF($B$2:B8495,B8495)</f>
        <v>0</v>
      </c>
      <c r="M8495" s="75">
        <f>COUNTIF($L$2:L8495,4)</f>
        <v>42</v>
      </c>
      <c r="N8495" s="76" t="str">
        <f t="shared" si="664"/>
        <v>0</v>
      </c>
      <c r="O8495" s="76" t="str">
        <f t="shared" si="660"/>
        <v/>
      </c>
      <c r="P8495" s="75" t="str">
        <f t="shared" si="661"/>
        <v/>
      </c>
      <c r="Q8495" s="77" t="str">
        <f t="shared" si="662"/>
        <v/>
      </c>
      <c r="R8495" s="77" t="str">
        <f t="shared" si="663"/>
        <v/>
      </c>
      <c r="S8495" s="77" t="str">
        <f>IF(O8495="","",IF(OR(VALUE(LEFT(O8495,2))&gt;IF(RIGHT(J8495,1)="M",7,19),AND(OR(LEFT(O8495,2)={"07","19"}),VALUE(RIGHT(O8495,2))&gt;15)),TRUE,FALSE))</f>
        <v/>
      </c>
      <c r="T8495" s="77" t="str">
        <f>IF(O8495="","",IF(OR(VALUE(LEFT(O8495,2))&gt;IF(RIGHT(J8495,1)="M",7,19),AND(OR(LEFT(O8495,2)={"07","19"}),VALUE(RIGHT(O8495,2))&gt;5)),TRUE,FALSE))</f>
        <v/>
      </c>
    </row>
    <row r="8496" spans="12:20" x14ac:dyDescent="0.25">
      <c r="L8496" s="75">
        <f>COUNTIF($B$2:B8496,B8496)</f>
        <v>0</v>
      </c>
      <c r="M8496" s="75">
        <f>COUNTIF($L$2:L8496,4)</f>
        <v>42</v>
      </c>
      <c r="N8496" s="76" t="str">
        <f t="shared" si="664"/>
        <v>0</v>
      </c>
      <c r="O8496" s="76" t="str">
        <f t="shared" si="660"/>
        <v/>
      </c>
      <c r="P8496" s="75" t="str">
        <f t="shared" si="661"/>
        <v/>
      </c>
      <c r="Q8496" s="77" t="str">
        <f t="shared" si="662"/>
        <v/>
      </c>
      <c r="R8496" s="77" t="str">
        <f t="shared" si="663"/>
        <v/>
      </c>
      <c r="S8496" s="77" t="str">
        <f>IF(O8496="","",IF(OR(VALUE(LEFT(O8496,2))&gt;IF(RIGHT(J8496,1)="M",7,19),AND(OR(LEFT(O8496,2)={"07","19"}),VALUE(RIGHT(O8496,2))&gt;15)),TRUE,FALSE))</f>
        <v/>
      </c>
      <c r="T8496" s="77" t="str">
        <f>IF(O8496="","",IF(OR(VALUE(LEFT(O8496,2))&gt;IF(RIGHT(J8496,1)="M",7,19),AND(OR(LEFT(O8496,2)={"07","19"}),VALUE(RIGHT(O8496,2))&gt;5)),TRUE,FALSE))</f>
        <v/>
      </c>
    </row>
    <row r="8497" spans="12:20" x14ac:dyDescent="0.25">
      <c r="L8497" s="75">
        <f>COUNTIF($B$2:B8497,B8497)</f>
        <v>0</v>
      </c>
      <c r="M8497" s="75">
        <f>COUNTIF($L$2:L8497,4)</f>
        <v>42</v>
      </c>
      <c r="N8497" s="76" t="str">
        <f t="shared" si="664"/>
        <v>0</v>
      </c>
      <c r="O8497" s="76" t="str">
        <f t="shared" si="660"/>
        <v/>
      </c>
      <c r="P8497" s="75" t="str">
        <f t="shared" si="661"/>
        <v/>
      </c>
      <c r="Q8497" s="77" t="str">
        <f t="shared" si="662"/>
        <v/>
      </c>
      <c r="R8497" s="77" t="str">
        <f t="shared" si="663"/>
        <v/>
      </c>
      <c r="S8497" s="77" t="str">
        <f>IF(O8497="","",IF(OR(VALUE(LEFT(O8497,2))&gt;IF(RIGHT(J8497,1)="M",7,19),AND(OR(LEFT(O8497,2)={"07","19"}),VALUE(RIGHT(O8497,2))&gt;15)),TRUE,FALSE))</f>
        <v/>
      </c>
      <c r="T8497" s="77" t="str">
        <f>IF(O8497="","",IF(OR(VALUE(LEFT(O8497,2))&gt;IF(RIGHT(J8497,1)="M",7,19),AND(OR(LEFT(O8497,2)={"07","19"}),VALUE(RIGHT(O8497,2))&gt;5)),TRUE,FALSE))</f>
        <v/>
      </c>
    </row>
    <row r="8498" spans="12:20" x14ac:dyDescent="0.25">
      <c r="L8498" s="75">
        <f>COUNTIF($B$2:B8498,B8498)</f>
        <v>0</v>
      </c>
      <c r="M8498" s="75">
        <f>COUNTIF($L$2:L8498,4)</f>
        <v>42</v>
      </c>
      <c r="N8498" s="76" t="str">
        <f t="shared" si="664"/>
        <v>0</v>
      </c>
      <c r="O8498" s="76" t="str">
        <f t="shared" si="660"/>
        <v/>
      </c>
      <c r="P8498" s="75" t="str">
        <f t="shared" si="661"/>
        <v/>
      </c>
      <c r="Q8498" s="77" t="str">
        <f t="shared" si="662"/>
        <v/>
      </c>
      <c r="R8498" s="77" t="str">
        <f t="shared" si="663"/>
        <v/>
      </c>
      <c r="S8498" s="77" t="str">
        <f>IF(O8498="","",IF(OR(VALUE(LEFT(O8498,2))&gt;IF(RIGHT(J8498,1)="M",7,19),AND(OR(LEFT(O8498,2)={"07","19"}),VALUE(RIGHT(O8498,2))&gt;15)),TRUE,FALSE))</f>
        <v/>
      </c>
      <c r="T8498" s="77" t="str">
        <f>IF(O8498="","",IF(OR(VALUE(LEFT(O8498,2))&gt;IF(RIGHT(J8498,1)="M",7,19),AND(OR(LEFT(O8498,2)={"07","19"}),VALUE(RIGHT(O8498,2))&gt;5)),TRUE,FALSE))</f>
        <v/>
      </c>
    </row>
    <row r="8499" spans="12:20" x14ac:dyDescent="0.25">
      <c r="L8499" s="75">
        <f>COUNTIF($B$2:B8499,B8499)</f>
        <v>0</v>
      </c>
      <c r="M8499" s="75">
        <f>COUNTIF($L$2:L8499,4)</f>
        <v>42</v>
      </c>
      <c r="N8499" s="76" t="str">
        <f t="shared" si="664"/>
        <v>0</v>
      </c>
      <c r="O8499" s="76" t="str">
        <f t="shared" si="660"/>
        <v/>
      </c>
      <c r="P8499" s="75" t="str">
        <f t="shared" si="661"/>
        <v/>
      </c>
      <c r="Q8499" s="77" t="str">
        <f t="shared" si="662"/>
        <v/>
      </c>
      <c r="R8499" s="77" t="str">
        <f t="shared" si="663"/>
        <v/>
      </c>
      <c r="S8499" s="77" t="str">
        <f>IF(O8499="","",IF(OR(VALUE(LEFT(O8499,2))&gt;IF(RIGHT(J8499,1)="M",7,19),AND(OR(LEFT(O8499,2)={"07","19"}),VALUE(RIGHT(O8499,2))&gt;15)),TRUE,FALSE))</f>
        <v/>
      </c>
      <c r="T8499" s="77" t="str">
        <f>IF(O8499="","",IF(OR(VALUE(LEFT(O8499,2))&gt;IF(RIGHT(J8499,1)="M",7,19),AND(OR(LEFT(O8499,2)={"07","19"}),VALUE(RIGHT(O8499,2))&gt;5)),TRUE,FALSE))</f>
        <v/>
      </c>
    </row>
    <row r="8500" spans="12:20" x14ac:dyDescent="0.25">
      <c r="L8500" s="75">
        <f>COUNTIF($B$2:B8500,B8500)</f>
        <v>0</v>
      </c>
      <c r="M8500" s="75">
        <f>COUNTIF($L$2:L8500,4)</f>
        <v>42</v>
      </c>
      <c r="N8500" s="76" t="str">
        <f t="shared" si="664"/>
        <v>0</v>
      </c>
      <c r="O8500" s="76" t="str">
        <f t="shared" si="660"/>
        <v/>
      </c>
      <c r="P8500" s="75" t="str">
        <f t="shared" si="661"/>
        <v/>
      </c>
      <c r="Q8500" s="77" t="str">
        <f t="shared" si="662"/>
        <v/>
      </c>
      <c r="R8500" s="77" t="str">
        <f t="shared" si="663"/>
        <v/>
      </c>
      <c r="S8500" s="77" t="str">
        <f>IF(O8500="","",IF(OR(VALUE(LEFT(O8500,2))&gt;IF(RIGHT(J8500,1)="M",7,19),AND(OR(LEFT(O8500,2)={"07","19"}),VALUE(RIGHT(O8500,2))&gt;15)),TRUE,FALSE))</f>
        <v/>
      </c>
      <c r="T8500" s="77" t="str">
        <f>IF(O8500="","",IF(OR(VALUE(LEFT(O8500,2))&gt;IF(RIGHT(J8500,1)="M",7,19),AND(OR(LEFT(O8500,2)={"07","19"}),VALUE(RIGHT(O8500,2))&gt;5)),TRUE,FALSE))</f>
        <v/>
      </c>
    </row>
    <row r="8501" spans="12:20" x14ac:dyDescent="0.25">
      <c r="L8501" s="75">
        <f>COUNTIF($B$2:B8501,B8501)</f>
        <v>0</v>
      </c>
      <c r="M8501" s="75">
        <f>COUNTIF($L$2:L8501,4)</f>
        <v>42</v>
      </c>
      <c r="N8501" s="76" t="str">
        <f t="shared" si="664"/>
        <v>0</v>
      </c>
      <c r="O8501" s="76" t="str">
        <f t="shared" si="660"/>
        <v/>
      </c>
      <c r="P8501" s="75" t="str">
        <f t="shared" si="661"/>
        <v/>
      </c>
      <c r="Q8501" s="77" t="str">
        <f t="shared" si="662"/>
        <v/>
      </c>
      <c r="R8501" s="77" t="str">
        <f t="shared" si="663"/>
        <v/>
      </c>
      <c r="S8501" s="77" t="str">
        <f>IF(O8501="","",IF(OR(VALUE(LEFT(O8501,2))&gt;IF(RIGHT(J8501,1)="M",7,19),AND(OR(LEFT(O8501,2)={"07","19"}),VALUE(RIGHT(O8501,2))&gt;15)),TRUE,FALSE))</f>
        <v/>
      </c>
      <c r="T8501" s="77" t="str">
        <f>IF(O8501="","",IF(OR(VALUE(LEFT(O8501,2))&gt;IF(RIGHT(J8501,1)="M",7,19),AND(OR(LEFT(O8501,2)={"07","19"}),VALUE(RIGHT(O8501,2))&gt;5)),TRUE,FALSE))</f>
        <v/>
      </c>
    </row>
    <row r="8502" spans="12:20" x14ac:dyDescent="0.25">
      <c r="L8502" s="75">
        <f>COUNTIF($B$2:B8502,B8502)</f>
        <v>0</v>
      </c>
      <c r="M8502" s="75">
        <f>COUNTIF($L$2:L8502,4)</f>
        <v>42</v>
      </c>
      <c r="N8502" s="76" t="str">
        <f t="shared" si="664"/>
        <v>0</v>
      </c>
      <c r="O8502" s="76" t="str">
        <f t="shared" si="660"/>
        <v/>
      </c>
      <c r="P8502" s="75" t="str">
        <f t="shared" si="661"/>
        <v/>
      </c>
      <c r="Q8502" s="77" t="str">
        <f t="shared" si="662"/>
        <v/>
      </c>
      <c r="R8502" s="77" t="str">
        <f t="shared" si="663"/>
        <v/>
      </c>
      <c r="S8502" s="77" t="str">
        <f>IF(O8502="","",IF(OR(VALUE(LEFT(O8502,2))&gt;IF(RIGHT(J8502,1)="M",7,19),AND(OR(LEFT(O8502,2)={"07","19"}),VALUE(RIGHT(O8502,2))&gt;15)),TRUE,FALSE))</f>
        <v/>
      </c>
      <c r="T8502" s="77" t="str">
        <f>IF(O8502="","",IF(OR(VALUE(LEFT(O8502,2))&gt;IF(RIGHT(J8502,1)="M",7,19),AND(OR(LEFT(O8502,2)={"07","19"}),VALUE(RIGHT(O8502,2))&gt;5)),TRUE,FALSE))</f>
        <v/>
      </c>
    </row>
    <row r="8503" spans="12:20" x14ac:dyDescent="0.25">
      <c r="L8503" s="75">
        <f>COUNTIF($B$2:B8503,B8503)</f>
        <v>0</v>
      </c>
      <c r="M8503" s="75">
        <f>COUNTIF($L$2:L8503,4)</f>
        <v>42</v>
      </c>
      <c r="N8503" s="76" t="str">
        <f t="shared" si="664"/>
        <v>0</v>
      </c>
      <c r="O8503" s="76" t="str">
        <f t="shared" si="660"/>
        <v/>
      </c>
      <c r="P8503" s="75" t="str">
        <f t="shared" si="661"/>
        <v/>
      </c>
      <c r="Q8503" s="77" t="str">
        <f t="shared" si="662"/>
        <v/>
      </c>
      <c r="R8503" s="77" t="str">
        <f t="shared" si="663"/>
        <v/>
      </c>
      <c r="S8503" s="77" t="str">
        <f>IF(O8503="","",IF(OR(VALUE(LEFT(O8503,2))&gt;IF(RIGHT(J8503,1)="M",7,19),AND(OR(LEFT(O8503,2)={"07","19"}),VALUE(RIGHT(O8503,2))&gt;15)),TRUE,FALSE))</f>
        <v/>
      </c>
      <c r="T8503" s="77" t="str">
        <f>IF(O8503="","",IF(OR(VALUE(LEFT(O8503,2))&gt;IF(RIGHT(J8503,1)="M",7,19),AND(OR(LEFT(O8503,2)={"07","19"}),VALUE(RIGHT(O8503,2))&gt;5)),TRUE,FALSE))</f>
        <v/>
      </c>
    </row>
    <row r="8504" spans="12:20" x14ac:dyDescent="0.25">
      <c r="L8504" s="75">
        <f>COUNTIF($B$2:B8504,B8504)</f>
        <v>0</v>
      </c>
      <c r="M8504" s="75">
        <f>COUNTIF($L$2:L8504,4)</f>
        <v>42</v>
      </c>
      <c r="N8504" s="76" t="str">
        <f t="shared" si="664"/>
        <v>0</v>
      </c>
      <c r="O8504" s="76" t="str">
        <f t="shared" si="660"/>
        <v/>
      </c>
      <c r="P8504" s="75" t="str">
        <f t="shared" si="661"/>
        <v/>
      </c>
      <c r="Q8504" s="77" t="str">
        <f t="shared" si="662"/>
        <v/>
      </c>
      <c r="R8504" s="77" t="str">
        <f t="shared" si="663"/>
        <v/>
      </c>
      <c r="S8504" s="77" t="str">
        <f>IF(O8504="","",IF(OR(VALUE(LEFT(O8504,2))&gt;IF(RIGHT(J8504,1)="M",7,19),AND(OR(LEFT(O8504,2)={"07","19"}),VALUE(RIGHT(O8504,2))&gt;15)),TRUE,FALSE))</f>
        <v/>
      </c>
      <c r="T8504" s="77" t="str">
        <f>IF(O8504="","",IF(OR(VALUE(LEFT(O8504,2))&gt;IF(RIGHT(J8504,1)="M",7,19),AND(OR(LEFT(O8504,2)={"07","19"}),VALUE(RIGHT(O8504,2))&gt;5)),TRUE,FALSE))</f>
        <v/>
      </c>
    </row>
    <row r="8505" spans="12:20" x14ac:dyDescent="0.25">
      <c r="L8505" s="75">
        <f>COUNTIF($B$2:B8505,B8505)</f>
        <v>0</v>
      </c>
      <c r="M8505" s="75">
        <f>COUNTIF($L$2:L8505,4)</f>
        <v>42</v>
      </c>
      <c r="N8505" s="76" t="str">
        <f t="shared" si="664"/>
        <v>0</v>
      </c>
      <c r="O8505" s="76" t="str">
        <f t="shared" si="660"/>
        <v/>
      </c>
      <c r="P8505" s="75" t="str">
        <f t="shared" si="661"/>
        <v/>
      </c>
      <c r="Q8505" s="77" t="str">
        <f t="shared" si="662"/>
        <v/>
      </c>
      <c r="R8505" s="77" t="str">
        <f t="shared" si="663"/>
        <v/>
      </c>
      <c r="S8505" s="77" t="str">
        <f>IF(O8505="","",IF(OR(VALUE(LEFT(O8505,2))&gt;IF(RIGHT(J8505,1)="M",7,19),AND(OR(LEFT(O8505,2)={"07","19"}),VALUE(RIGHT(O8505,2))&gt;15)),TRUE,FALSE))</f>
        <v/>
      </c>
      <c r="T8505" s="77" t="str">
        <f>IF(O8505="","",IF(OR(VALUE(LEFT(O8505,2))&gt;IF(RIGHT(J8505,1)="M",7,19),AND(OR(LEFT(O8505,2)={"07","19"}),VALUE(RIGHT(O8505,2))&gt;5)),TRUE,FALSE))</f>
        <v/>
      </c>
    </row>
    <row r="8506" spans="12:20" x14ac:dyDescent="0.25">
      <c r="L8506" s="75">
        <f>COUNTIF($B$2:B8506,B8506)</f>
        <v>0</v>
      </c>
      <c r="M8506" s="75">
        <f>COUNTIF($L$2:L8506,4)</f>
        <v>42</v>
      </c>
      <c r="N8506" s="76" t="str">
        <f t="shared" si="664"/>
        <v>0</v>
      </c>
      <c r="O8506" s="76" t="str">
        <f t="shared" si="660"/>
        <v/>
      </c>
      <c r="P8506" s="75" t="str">
        <f t="shared" si="661"/>
        <v/>
      </c>
      <c r="Q8506" s="77" t="str">
        <f t="shared" si="662"/>
        <v/>
      </c>
      <c r="R8506" s="77" t="str">
        <f t="shared" si="663"/>
        <v/>
      </c>
      <c r="S8506" s="77" t="str">
        <f>IF(O8506="","",IF(OR(VALUE(LEFT(O8506,2))&gt;IF(RIGHT(J8506,1)="M",7,19),AND(OR(LEFT(O8506,2)={"07","19"}),VALUE(RIGHT(O8506,2))&gt;15)),TRUE,FALSE))</f>
        <v/>
      </c>
      <c r="T8506" s="77" t="str">
        <f>IF(O8506="","",IF(OR(VALUE(LEFT(O8506,2))&gt;IF(RIGHT(J8506,1)="M",7,19),AND(OR(LEFT(O8506,2)={"07","19"}),VALUE(RIGHT(O8506,2))&gt;5)),TRUE,FALSE))</f>
        <v/>
      </c>
    </row>
    <row r="8507" spans="12:20" x14ac:dyDescent="0.25">
      <c r="L8507" s="75">
        <f>COUNTIF($B$2:B8507,B8507)</f>
        <v>0</v>
      </c>
      <c r="M8507" s="75">
        <f>COUNTIF($L$2:L8507,4)</f>
        <v>42</v>
      </c>
      <c r="N8507" s="76" t="str">
        <f t="shared" si="664"/>
        <v>0</v>
      </c>
      <c r="O8507" s="76" t="str">
        <f t="shared" si="660"/>
        <v/>
      </c>
      <c r="P8507" s="75" t="str">
        <f t="shared" si="661"/>
        <v/>
      </c>
      <c r="Q8507" s="77" t="str">
        <f t="shared" si="662"/>
        <v/>
      </c>
      <c r="R8507" s="77" t="str">
        <f t="shared" si="663"/>
        <v/>
      </c>
      <c r="S8507" s="77" t="str">
        <f>IF(O8507="","",IF(OR(VALUE(LEFT(O8507,2))&gt;IF(RIGHT(J8507,1)="M",7,19),AND(OR(LEFT(O8507,2)={"07","19"}),VALUE(RIGHT(O8507,2))&gt;15)),TRUE,FALSE))</f>
        <v/>
      </c>
      <c r="T8507" s="77" t="str">
        <f>IF(O8507="","",IF(OR(VALUE(LEFT(O8507,2))&gt;IF(RIGHT(J8507,1)="M",7,19),AND(OR(LEFT(O8507,2)={"07","19"}),VALUE(RIGHT(O8507,2))&gt;5)),TRUE,FALSE))</f>
        <v/>
      </c>
    </row>
    <row r="8508" spans="12:20" x14ac:dyDescent="0.25">
      <c r="L8508" s="75">
        <f>COUNTIF($B$2:B8508,B8508)</f>
        <v>0</v>
      </c>
      <c r="M8508" s="75">
        <f>COUNTIF($L$2:L8508,4)</f>
        <v>42</v>
      </c>
      <c r="N8508" s="76" t="str">
        <f t="shared" si="664"/>
        <v>0</v>
      </c>
      <c r="O8508" s="76" t="str">
        <f t="shared" si="660"/>
        <v/>
      </c>
      <c r="P8508" s="75" t="str">
        <f t="shared" si="661"/>
        <v/>
      </c>
      <c r="Q8508" s="77" t="str">
        <f t="shared" si="662"/>
        <v/>
      </c>
      <c r="R8508" s="77" t="str">
        <f t="shared" si="663"/>
        <v/>
      </c>
      <c r="S8508" s="77" t="str">
        <f>IF(O8508="","",IF(OR(VALUE(LEFT(O8508,2))&gt;IF(RIGHT(J8508,1)="M",7,19),AND(OR(LEFT(O8508,2)={"07","19"}),VALUE(RIGHT(O8508,2))&gt;15)),TRUE,FALSE))</f>
        <v/>
      </c>
      <c r="T8508" s="77" t="str">
        <f>IF(O8508="","",IF(OR(VALUE(LEFT(O8508,2))&gt;IF(RIGHT(J8508,1)="M",7,19),AND(OR(LEFT(O8508,2)={"07","19"}),VALUE(RIGHT(O8508,2))&gt;5)),TRUE,FALSE))</f>
        <v/>
      </c>
    </row>
    <row r="8509" spans="12:20" x14ac:dyDescent="0.25">
      <c r="L8509" s="75">
        <f>COUNTIF($B$2:B8509,B8509)</f>
        <v>0</v>
      </c>
      <c r="M8509" s="75">
        <f>COUNTIF($L$2:L8509,4)</f>
        <v>42</v>
      </c>
      <c r="N8509" s="76" t="str">
        <f t="shared" si="664"/>
        <v>0</v>
      </c>
      <c r="O8509" s="76" t="str">
        <f t="shared" si="660"/>
        <v/>
      </c>
      <c r="P8509" s="75" t="str">
        <f t="shared" si="661"/>
        <v/>
      </c>
      <c r="Q8509" s="77" t="str">
        <f t="shared" si="662"/>
        <v/>
      </c>
      <c r="R8509" s="77" t="str">
        <f t="shared" si="663"/>
        <v/>
      </c>
      <c r="S8509" s="77" t="str">
        <f>IF(O8509="","",IF(OR(VALUE(LEFT(O8509,2))&gt;IF(RIGHT(J8509,1)="M",7,19),AND(OR(LEFT(O8509,2)={"07","19"}),VALUE(RIGHT(O8509,2))&gt;15)),TRUE,FALSE))</f>
        <v/>
      </c>
      <c r="T8509" s="77" t="str">
        <f>IF(O8509="","",IF(OR(VALUE(LEFT(O8509,2))&gt;IF(RIGHT(J8509,1)="M",7,19),AND(OR(LEFT(O8509,2)={"07","19"}),VALUE(RIGHT(O8509,2))&gt;5)),TRUE,FALSE))</f>
        <v/>
      </c>
    </row>
    <row r="8510" spans="12:20" x14ac:dyDescent="0.25">
      <c r="L8510" s="75">
        <f>COUNTIF($B$2:B8510,B8510)</f>
        <v>0</v>
      </c>
      <c r="M8510" s="75">
        <f>COUNTIF($L$2:L8510,4)</f>
        <v>42</v>
      </c>
      <c r="N8510" s="76" t="str">
        <f t="shared" si="664"/>
        <v>0</v>
      </c>
      <c r="O8510" s="76" t="str">
        <f t="shared" si="660"/>
        <v/>
      </c>
      <c r="P8510" s="75" t="str">
        <f t="shared" si="661"/>
        <v/>
      </c>
      <c r="Q8510" s="77" t="str">
        <f t="shared" si="662"/>
        <v/>
      </c>
      <c r="R8510" s="77" t="str">
        <f t="shared" si="663"/>
        <v/>
      </c>
      <c r="S8510" s="77" t="str">
        <f>IF(O8510="","",IF(OR(VALUE(LEFT(O8510,2))&gt;IF(RIGHT(J8510,1)="M",7,19),AND(OR(LEFT(O8510,2)={"07","19"}),VALUE(RIGHT(O8510,2))&gt;15)),TRUE,FALSE))</f>
        <v/>
      </c>
      <c r="T8510" s="77" t="str">
        <f>IF(O8510="","",IF(OR(VALUE(LEFT(O8510,2))&gt;IF(RIGHT(J8510,1)="M",7,19),AND(OR(LEFT(O8510,2)={"07","19"}),VALUE(RIGHT(O8510,2))&gt;5)),TRUE,FALSE))</f>
        <v/>
      </c>
    </row>
    <row r="8511" spans="12:20" x14ac:dyDescent="0.25">
      <c r="L8511" s="75">
        <f>COUNTIF($B$2:B8511,B8511)</f>
        <v>0</v>
      </c>
      <c r="M8511" s="75">
        <f>COUNTIF($L$2:L8511,4)</f>
        <v>42</v>
      </c>
      <c r="N8511" s="76" t="str">
        <f t="shared" si="664"/>
        <v>0</v>
      </c>
      <c r="O8511" s="76" t="str">
        <f t="shared" si="660"/>
        <v/>
      </c>
      <c r="P8511" s="75" t="str">
        <f t="shared" si="661"/>
        <v/>
      </c>
      <c r="Q8511" s="77" t="str">
        <f t="shared" si="662"/>
        <v/>
      </c>
      <c r="R8511" s="77" t="str">
        <f t="shared" si="663"/>
        <v/>
      </c>
      <c r="S8511" s="77" t="str">
        <f>IF(O8511="","",IF(OR(VALUE(LEFT(O8511,2))&gt;IF(RIGHT(J8511,1)="M",7,19),AND(OR(LEFT(O8511,2)={"07","19"}),VALUE(RIGHT(O8511,2))&gt;15)),TRUE,FALSE))</f>
        <v/>
      </c>
      <c r="T8511" s="77" t="str">
        <f>IF(O8511="","",IF(OR(VALUE(LEFT(O8511,2))&gt;IF(RIGHT(J8511,1)="M",7,19),AND(OR(LEFT(O8511,2)={"07","19"}),VALUE(RIGHT(O8511,2))&gt;5)),TRUE,FALSE))</f>
        <v/>
      </c>
    </row>
    <row r="8512" spans="12:20" x14ac:dyDescent="0.25">
      <c r="L8512" s="75">
        <f>COUNTIF($B$2:B8512,B8512)</f>
        <v>0</v>
      </c>
      <c r="M8512" s="75">
        <f>COUNTIF($L$2:L8512,4)</f>
        <v>42</v>
      </c>
      <c r="N8512" s="76" t="str">
        <f t="shared" si="664"/>
        <v>0</v>
      </c>
      <c r="O8512" s="76" t="str">
        <f t="shared" si="660"/>
        <v/>
      </c>
      <c r="P8512" s="75" t="str">
        <f t="shared" si="661"/>
        <v/>
      </c>
      <c r="Q8512" s="77" t="str">
        <f t="shared" si="662"/>
        <v/>
      </c>
      <c r="R8512" s="77" t="str">
        <f t="shared" si="663"/>
        <v/>
      </c>
      <c r="S8512" s="77" t="str">
        <f>IF(O8512="","",IF(OR(VALUE(LEFT(O8512,2))&gt;IF(RIGHT(J8512,1)="M",7,19),AND(OR(LEFT(O8512,2)={"07","19"}),VALUE(RIGHT(O8512,2))&gt;15)),TRUE,FALSE))</f>
        <v/>
      </c>
      <c r="T8512" s="77" t="str">
        <f>IF(O8512="","",IF(OR(VALUE(LEFT(O8512,2))&gt;IF(RIGHT(J8512,1)="M",7,19),AND(OR(LEFT(O8512,2)={"07","19"}),VALUE(RIGHT(O8512,2))&gt;5)),TRUE,FALSE))</f>
        <v/>
      </c>
    </row>
    <row r="8513" spans="12:20" x14ac:dyDescent="0.25">
      <c r="L8513" s="75">
        <f>COUNTIF($B$2:B8513,B8513)</f>
        <v>0</v>
      </c>
      <c r="M8513" s="75">
        <f>COUNTIF($L$2:L8513,4)</f>
        <v>42</v>
      </c>
      <c r="N8513" s="76" t="str">
        <f t="shared" si="664"/>
        <v>0</v>
      </c>
      <c r="O8513" s="76" t="str">
        <f t="shared" si="660"/>
        <v/>
      </c>
      <c r="P8513" s="75" t="str">
        <f t="shared" si="661"/>
        <v/>
      </c>
      <c r="Q8513" s="77" t="str">
        <f t="shared" si="662"/>
        <v/>
      </c>
      <c r="R8513" s="77" t="str">
        <f t="shared" si="663"/>
        <v/>
      </c>
      <c r="S8513" s="77" t="str">
        <f>IF(O8513="","",IF(OR(VALUE(LEFT(O8513,2))&gt;IF(RIGHT(J8513,1)="M",7,19),AND(OR(LEFT(O8513,2)={"07","19"}),VALUE(RIGHT(O8513,2))&gt;15)),TRUE,FALSE))</f>
        <v/>
      </c>
      <c r="T8513" s="77" t="str">
        <f>IF(O8513="","",IF(OR(VALUE(LEFT(O8513,2))&gt;IF(RIGHT(J8513,1)="M",7,19),AND(OR(LEFT(O8513,2)={"07","19"}),VALUE(RIGHT(O8513,2))&gt;5)),TRUE,FALSE))</f>
        <v/>
      </c>
    </row>
    <row r="8514" spans="12:20" x14ac:dyDescent="0.25">
      <c r="L8514" s="75">
        <f>COUNTIF($B$2:B8514,B8514)</f>
        <v>0</v>
      </c>
      <c r="M8514" s="75">
        <f>COUNTIF($L$2:L8514,4)</f>
        <v>42</v>
      </c>
      <c r="N8514" s="76" t="str">
        <f t="shared" si="664"/>
        <v>0</v>
      </c>
      <c r="O8514" s="76" t="str">
        <f t="shared" ref="O8514:O8577" si="665">TRIM(SUBSTITUTE(SUBSTITUTE(D8514,"+",""),"_",""))</f>
        <v/>
      </c>
      <c r="P8514" s="75" t="str">
        <f t="shared" ref="P8514:P8577" si="666">TRIM(SUBSTITUTE(SUBSTITUTE(E8514,"+",""),"_",""))</f>
        <v/>
      </c>
      <c r="Q8514" s="77" t="str">
        <f t="shared" ref="Q8514:Q8577" si="667">IFERROR(IF(RIGHT(P8514,2)&lt;RIGHT(O8514,2),IF(P8514&lt;O8514,P8514+2360-O8514,P8514-40-O8514),IF(P8514&lt;O8514,P8514+2400-O8514,P8514-O8514)),"")</f>
        <v/>
      </c>
      <c r="R8514" s="77" t="str">
        <f t="shared" ref="R8514:R8577" si="668">IFERROR(ROUNDDOWN(Q8514/100,0),"")</f>
        <v/>
      </c>
      <c r="S8514" s="77" t="str">
        <f>IF(O8514="","",IF(OR(VALUE(LEFT(O8514,2))&gt;IF(RIGHT(J8514,1)="M",7,19),AND(OR(LEFT(O8514,2)={"07","19"}),VALUE(RIGHT(O8514,2))&gt;15)),TRUE,FALSE))</f>
        <v/>
      </c>
      <c r="T8514" s="77" t="str">
        <f>IF(O8514="","",IF(OR(VALUE(LEFT(O8514,2))&gt;IF(RIGHT(J8514,1)="M",7,19),AND(OR(LEFT(O8514,2)={"07","19"}),VALUE(RIGHT(O8514,2))&gt;5)),TRUE,FALSE))</f>
        <v/>
      </c>
    </row>
    <row r="8515" spans="12:20" x14ac:dyDescent="0.25">
      <c r="L8515" s="75">
        <f>COUNTIF($B$2:B8515,B8515)</f>
        <v>0</v>
      </c>
      <c r="M8515" s="75">
        <f>COUNTIF($L$2:L8515,4)</f>
        <v>42</v>
      </c>
      <c r="N8515" s="76" t="str">
        <f t="shared" ref="N8515:N8578" si="669">A8515&amp;DAY(C8515)</f>
        <v>0</v>
      </c>
      <c r="O8515" s="76" t="str">
        <f t="shared" si="665"/>
        <v/>
      </c>
      <c r="P8515" s="75" t="str">
        <f t="shared" si="666"/>
        <v/>
      </c>
      <c r="Q8515" s="77" t="str">
        <f t="shared" si="667"/>
        <v/>
      </c>
      <c r="R8515" s="77" t="str">
        <f t="shared" si="668"/>
        <v/>
      </c>
      <c r="S8515" s="77" t="str">
        <f>IF(O8515="","",IF(OR(VALUE(LEFT(O8515,2))&gt;IF(RIGHT(J8515,1)="M",7,19),AND(OR(LEFT(O8515,2)={"07","19"}),VALUE(RIGHT(O8515,2))&gt;15)),TRUE,FALSE))</f>
        <v/>
      </c>
      <c r="T8515" s="77" t="str">
        <f>IF(O8515="","",IF(OR(VALUE(LEFT(O8515,2))&gt;IF(RIGHT(J8515,1)="M",7,19),AND(OR(LEFT(O8515,2)={"07","19"}),VALUE(RIGHT(O8515,2))&gt;5)),TRUE,FALSE))</f>
        <v/>
      </c>
    </row>
    <row r="8516" spans="12:20" x14ac:dyDescent="0.25">
      <c r="L8516" s="75">
        <f>COUNTIF($B$2:B8516,B8516)</f>
        <v>0</v>
      </c>
      <c r="M8516" s="75">
        <f>COUNTIF($L$2:L8516,4)</f>
        <v>42</v>
      </c>
      <c r="N8516" s="76" t="str">
        <f t="shared" si="669"/>
        <v>0</v>
      </c>
      <c r="O8516" s="76" t="str">
        <f t="shared" si="665"/>
        <v/>
      </c>
      <c r="P8516" s="75" t="str">
        <f t="shared" si="666"/>
        <v/>
      </c>
      <c r="Q8516" s="77" t="str">
        <f t="shared" si="667"/>
        <v/>
      </c>
      <c r="R8516" s="77" t="str">
        <f t="shared" si="668"/>
        <v/>
      </c>
      <c r="S8516" s="77" t="str">
        <f>IF(O8516="","",IF(OR(VALUE(LEFT(O8516,2))&gt;IF(RIGHT(J8516,1)="M",7,19),AND(OR(LEFT(O8516,2)={"07","19"}),VALUE(RIGHT(O8516,2))&gt;15)),TRUE,FALSE))</f>
        <v/>
      </c>
      <c r="T8516" s="77" t="str">
        <f>IF(O8516="","",IF(OR(VALUE(LEFT(O8516,2))&gt;IF(RIGHT(J8516,1)="M",7,19),AND(OR(LEFT(O8516,2)={"07","19"}),VALUE(RIGHT(O8516,2))&gt;5)),TRUE,FALSE))</f>
        <v/>
      </c>
    </row>
    <row r="8517" spans="12:20" x14ac:dyDescent="0.25">
      <c r="L8517" s="75">
        <f>COUNTIF($B$2:B8517,B8517)</f>
        <v>0</v>
      </c>
      <c r="M8517" s="75">
        <f>COUNTIF($L$2:L8517,4)</f>
        <v>42</v>
      </c>
      <c r="N8517" s="76" t="str">
        <f t="shared" si="669"/>
        <v>0</v>
      </c>
      <c r="O8517" s="76" t="str">
        <f t="shared" si="665"/>
        <v/>
      </c>
      <c r="P8517" s="75" t="str">
        <f t="shared" si="666"/>
        <v/>
      </c>
      <c r="Q8517" s="77" t="str">
        <f t="shared" si="667"/>
        <v/>
      </c>
      <c r="R8517" s="77" t="str">
        <f t="shared" si="668"/>
        <v/>
      </c>
      <c r="S8517" s="77" t="str">
        <f>IF(O8517="","",IF(OR(VALUE(LEFT(O8517,2))&gt;IF(RIGHT(J8517,1)="M",7,19),AND(OR(LEFT(O8517,2)={"07","19"}),VALUE(RIGHT(O8517,2))&gt;15)),TRUE,FALSE))</f>
        <v/>
      </c>
      <c r="T8517" s="77" t="str">
        <f>IF(O8517="","",IF(OR(VALUE(LEFT(O8517,2))&gt;IF(RIGHT(J8517,1)="M",7,19),AND(OR(LEFT(O8517,2)={"07","19"}),VALUE(RIGHT(O8517,2))&gt;5)),TRUE,FALSE))</f>
        <v/>
      </c>
    </row>
    <row r="8518" spans="12:20" x14ac:dyDescent="0.25">
      <c r="L8518" s="75">
        <f>COUNTIF($B$2:B8518,B8518)</f>
        <v>0</v>
      </c>
      <c r="M8518" s="75">
        <f>COUNTIF($L$2:L8518,4)</f>
        <v>42</v>
      </c>
      <c r="N8518" s="76" t="str">
        <f t="shared" si="669"/>
        <v>0</v>
      </c>
      <c r="O8518" s="76" t="str">
        <f t="shared" si="665"/>
        <v/>
      </c>
      <c r="P8518" s="75" t="str">
        <f t="shared" si="666"/>
        <v/>
      </c>
      <c r="Q8518" s="77" t="str">
        <f t="shared" si="667"/>
        <v/>
      </c>
      <c r="R8518" s="77" t="str">
        <f t="shared" si="668"/>
        <v/>
      </c>
      <c r="S8518" s="77" t="str">
        <f>IF(O8518="","",IF(OR(VALUE(LEFT(O8518,2))&gt;IF(RIGHT(J8518,1)="M",7,19),AND(OR(LEFT(O8518,2)={"07","19"}),VALUE(RIGHT(O8518,2))&gt;15)),TRUE,FALSE))</f>
        <v/>
      </c>
      <c r="T8518" s="77" t="str">
        <f>IF(O8518="","",IF(OR(VALUE(LEFT(O8518,2))&gt;IF(RIGHT(J8518,1)="M",7,19),AND(OR(LEFT(O8518,2)={"07","19"}),VALUE(RIGHT(O8518,2))&gt;5)),TRUE,FALSE))</f>
        <v/>
      </c>
    </row>
    <row r="8519" spans="12:20" x14ac:dyDescent="0.25">
      <c r="L8519" s="75">
        <f>COUNTIF($B$2:B8519,B8519)</f>
        <v>0</v>
      </c>
      <c r="M8519" s="75">
        <f>COUNTIF($L$2:L8519,4)</f>
        <v>42</v>
      </c>
      <c r="N8519" s="76" t="str">
        <f t="shared" si="669"/>
        <v>0</v>
      </c>
      <c r="O8519" s="76" t="str">
        <f t="shared" si="665"/>
        <v/>
      </c>
      <c r="P8519" s="75" t="str">
        <f t="shared" si="666"/>
        <v/>
      </c>
      <c r="Q8519" s="77" t="str">
        <f t="shared" si="667"/>
        <v/>
      </c>
      <c r="R8519" s="77" t="str">
        <f t="shared" si="668"/>
        <v/>
      </c>
      <c r="S8519" s="77" t="str">
        <f>IF(O8519="","",IF(OR(VALUE(LEFT(O8519,2))&gt;IF(RIGHT(J8519,1)="M",7,19),AND(OR(LEFT(O8519,2)={"07","19"}),VALUE(RIGHT(O8519,2))&gt;15)),TRUE,FALSE))</f>
        <v/>
      </c>
      <c r="T8519" s="77" t="str">
        <f>IF(O8519="","",IF(OR(VALUE(LEFT(O8519,2))&gt;IF(RIGHT(J8519,1)="M",7,19),AND(OR(LEFT(O8519,2)={"07","19"}),VALUE(RIGHT(O8519,2))&gt;5)),TRUE,FALSE))</f>
        <v/>
      </c>
    </row>
    <row r="8520" spans="12:20" x14ac:dyDescent="0.25">
      <c r="L8520" s="75">
        <f>COUNTIF($B$2:B8520,B8520)</f>
        <v>0</v>
      </c>
      <c r="M8520" s="75">
        <f>COUNTIF($L$2:L8520,4)</f>
        <v>42</v>
      </c>
      <c r="N8520" s="76" t="str">
        <f t="shared" si="669"/>
        <v>0</v>
      </c>
      <c r="O8520" s="76" t="str">
        <f t="shared" si="665"/>
        <v/>
      </c>
      <c r="P8520" s="75" t="str">
        <f t="shared" si="666"/>
        <v/>
      </c>
      <c r="Q8520" s="77" t="str">
        <f t="shared" si="667"/>
        <v/>
      </c>
      <c r="R8520" s="77" t="str">
        <f t="shared" si="668"/>
        <v/>
      </c>
      <c r="S8520" s="77" t="str">
        <f>IF(O8520="","",IF(OR(VALUE(LEFT(O8520,2))&gt;IF(RIGHT(J8520,1)="M",7,19),AND(OR(LEFT(O8520,2)={"07","19"}),VALUE(RIGHT(O8520,2))&gt;15)),TRUE,FALSE))</f>
        <v/>
      </c>
      <c r="T8520" s="77" t="str">
        <f>IF(O8520="","",IF(OR(VALUE(LEFT(O8520,2))&gt;IF(RIGHT(J8520,1)="M",7,19),AND(OR(LEFT(O8520,2)={"07","19"}),VALUE(RIGHT(O8520,2))&gt;5)),TRUE,FALSE))</f>
        <v/>
      </c>
    </row>
    <row r="8521" spans="12:20" x14ac:dyDescent="0.25">
      <c r="L8521" s="75">
        <f>COUNTIF($B$2:B8521,B8521)</f>
        <v>0</v>
      </c>
      <c r="M8521" s="75">
        <f>COUNTIF($L$2:L8521,4)</f>
        <v>42</v>
      </c>
      <c r="N8521" s="76" t="str">
        <f t="shared" si="669"/>
        <v>0</v>
      </c>
      <c r="O8521" s="76" t="str">
        <f t="shared" si="665"/>
        <v/>
      </c>
      <c r="P8521" s="75" t="str">
        <f t="shared" si="666"/>
        <v/>
      </c>
      <c r="Q8521" s="77" t="str">
        <f t="shared" si="667"/>
        <v/>
      </c>
      <c r="R8521" s="77" t="str">
        <f t="shared" si="668"/>
        <v/>
      </c>
      <c r="S8521" s="77" t="str">
        <f>IF(O8521="","",IF(OR(VALUE(LEFT(O8521,2))&gt;IF(RIGHT(J8521,1)="M",7,19),AND(OR(LEFT(O8521,2)={"07","19"}),VALUE(RIGHT(O8521,2))&gt;15)),TRUE,FALSE))</f>
        <v/>
      </c>
      <c r="T8521" s="77" t="str">
        <f>IF(O8521="","",IF(OR(VALUE(LEFT(O8521,2))&gt;IF(RIGHT(J8521,1)="M",7,19),AND(OR(LEFT(O8521,2)={"07","19"}),VALUE(RIGHT(O8521,2))&gt;5)),TRUE,FALSE))</f>
        <v/>
      </c>
    </row>
    <row r="8522" spans="12:20" x14ac:dyDescent="0.25">
      <c r="L8522" s="75">
        <f>COUNTIF($B$2:B8522,B8522)</f>
        <v>0</v>
      </c>
      <c r="M8522" s="75">
        <f>COUNTIF($L$2:L8522,4)</f>
        <v>42</v>
      </c>
      <c r="N8522" s="76" t="str">
        <f t="shared" si="669"/>
        <v>0</v>
      </c>
      <c r="O8522" s="76" t="str">
        <f t="shared" si="665"/>
        <v/>
      </c>
      <c r="P8522" s="75" t="str">
        <f t="shared" si="666"/>
        <v/>
      </c>
      <c r="Q8522" s="77" t="str">
        <f t="shared" si="667"/>
        <v/>
      </c>
      <c r="R8522" s="77" t="str">
        <f t="shared" si="668"/>
        <v/>
      </c>
      <c r="S8522" s="77" t="str">
        <f>IF(O8522="","",IF(OR(VALUE(LEFT(O8522,2))&gt;IF(RIGHT(J8522,1)="M",7,19),AND(OR(LEFT(O8522,2)={"07","19"}),VALUE(RIGHT(O8522,2))&gt;15)),TRUE,FALSE))</f>
        <v/>
      </c>
      <c r="T8522" s="77" t="str">
        <f>IF(O8522="","",IF(OR(VALUE(LEFT(O8522,2))&gt;IF(RIGHT(J8522,1)="M",7,19),AND(OR(LEFT(O8522,2)={"07","19"}),VALUE(RIGHT(O8522,2))&gt;5)),TRUE,FALSE))</f>
        <v/>
      </c>
    </row>
    <row r="8523" spans="12:20" x14ac:dyDescent="0.25">
      <c r="L8523" s="75">
        <f>COUNTIF($B$2:B8523,B8523)</f>
        <v>0</v>
      </c>
      <c r="M8523" s="75">
        <f>COUNTIF($L$2:L8523,4)</f>
        <v>42</v>
      </c>
      <c r="N8523" s="76" t="str">
        <f t="shared" si="669"/>
        <v>0</v>
      </c>
      <c r="O8523" s="76" t="str">
        <f t="shared" si="665"/>
        <v/>
      </c>
      <c r="P8523" s="75" t="str">
        <f t="shared" si="666"/>
        <v/>
      </c>
      <c r="Q8523" s="77" t="str">
        <f t="shared" si="667"/>
        <v/>
      </c>
      <c r="R8523" s="77" t="str">
        <f t="shared" si="668"/>
        <v/>
      </c>
      <c r="S8523" s="77" t="str">
        <f>IF(O8523="","",IF(OR(VALUE(LEFT(O8523,2))&gt;IF(RIGHT(J8523,1)="M",7,19),AND(OR(LEFT(O8523,2)={"07","19"}),VALUE(RIGHT(O8523,2))&gt;15)),TRUE,FALSE))</f>
        <v/>
      </c>
      <c r="T8523" s="77" t="str">
        <f>IF(O8523="","",IF(OR(VALUE(LEFT(O8523,2))&gt;IF(RIGHT(J8523,1)="M",7,19),AND(OR(LEFT(O8523,2)={"07","19"}),VALUE(RIGHT(O8523,2))&gt;5)),TRUE,FALSE))</f>
        <v/>
      </c>
    </row>
    <row r="8524" spans="12:20" x14ac:dyDescent="0.25">
      <c r="L8524" s="75">
        <f>COUNTIF($B$2:B8524,B8524)</f>
        <v>0</v>
      </c>
      <c r="M8524" s="75">
        <f>COUNTIF($L$2:L8524,4)</f>
        <v>42</v>
      </c>
      <c r="N8524" s="76" t="str">
        <f t="shared" si="669"/>
        <v>0</v>
      </c>
      <c r="O8524" s="76" t="str">
        <f t="shared" si="665"/>
        <v/>
      </c>
      <c r="P8524" s="75" t="str">
        <f t="shared" si="666"/>
        <v/>
      </c>
      <c r="Q8524" s="77" t="str">
        <f t="shared" si="667"/>
        <v/>
      </c>
      <c r="R8524" s="77" t="str">
        <f t="shared" si="668"/>
        <v/>
      </c>
      <c r="S8524" s="77" t="str">
        <f>IF(O8524="","",IF(OR(VALUE(LEFT(O8524,2))&gt;IF(RIGHT(J8524,1)="M",7,19),AND(OR(LEFT(O8524,2)={"07","19"}),VALUE(RIGHT(O8524,2))&gt;15)),TRUE,FALSE))</f>
        <v/>
      </c>
      <c r="T8524" s="77" t="str">
        <f>IF(O8524="","",IF(OR(VALUE(LEFT(O8524,2))&gt;IF(RIGHT(J8524,1)="M",7,19),AND(OR(LEFT(O8524,2)={"07","19"}),VALUE(RIGHT(O8524,2))&gt;5)),TRUE,FALSE))</f>
        <v/>
      </c>
    </row>
    <row r="8525" spans="12:20" x14ac:dyDescent="0.25">
      <c r="L8525" s="75">
        <f>COUNTIF($B$2:B8525,B8525)</f>
        <v>0</v>
      </c>
      <c r="M8525" s="75">
        <f>COUNTIF($L$2:L8525,4)</f>
        <v>42</v>
      </c>
      <c r="N8525" s="76" t="str">
        <f t="shared" si="669"/>
        <v>0</v>
      </c>
      <c r="O8525" s="76" t="str">
        <f t="shared" si="665"/>
        <v/>
      </c>
      <c r="P8525" s="75" t="str">
        <f t="shared" si="666"/>
        <v/>
      </c>
      <c r="Q8525" s="77" t="str">
        <f t="shared" si="667"/>
        <v/>
      </c>
      <c r="R8525" s="77" t="str">
        <f t="shared" si="668"/>
        <v/>
      </c>
      <c r="S8525" s="77" t="str">
        <f>IF(O8525="","",IF(OR(VALUE(LEFT(O8525,2))&gt;IF(RIGHT(J8525,1)="M",7,19),AND(OR(LEFT(O8525,2)={"07","19"}),VALUE(RIGHT(O8525,2))&gt;15)),TRUE,FALSE))</f>
        <v/>
      </c>
      <c r="T8525" s="77" t="str">
        <f>IF(O8525="","",IF(OR(VALUE(LEFT(O8525,2))&gt;IF(RIGHT(J8525,1)="M",7,19),AND(OR(LEFT(O8525,2)={"07","19"}),VALUE(RIGHT(O8525,2))&gt;5)),TRUE,FALSE))</f>
        <v/>
      </c>
    </row>
    <row r="8526" spans="12:20" x14ac:dyDescent="0.25">
      <c r="L8526" s="75">
        <f>COUNTIF($B$2:B8526,B8526)</f>
        <v>0</v>
      </c>
      <c r="M8526" s="75">
        <f>COUNTIF($L$2:L8526,4)</f>
        <v>42</v>
      </c>
      <c r="N8526" s="76" t="str">
        <f t="shared" si="669"/>
        <v>0</v>
      </c>
      <c r="O8526" s="76" t="str">
        <f t="shared" si="665"/>
        <v/>
      </c>
      <c r="P8526" s="75" t="str">
        <f t="shared" si="666"/>
        <v/>
      </c>
      <c r="Q8526" s="77" t="str">
        <f t="shared" si="667"/>
        <v/>
      </c>
      <c r="R8526" s="77" t="str">
        <f t="shared" si="668"/>
        <v/>
      </c>
      <c r="S8526" s="77" t="str">
        <f>IF(O8526="","",IF(OR(VALUE(LEFT(O8526,2))&gt;IF(RIGHT(J8526,1)="M",7,19),AND(OR(LEFT(O8526,2)={"07","19"}),VALUE(RIGHT(O8526,2))&gt;15)),TRUE,FALSE))</f>
        <v/>
      </c>
      <c r="T8526" s="77" t="str">
        <f>IF(O8526="","",IF(OR(VALUE(LEFT(O8526,2))&gt;IF(RIGHT(J8526,1)="M",7,19),AND(OR(LEFT(O8526,2)={"07","19"}),VALUE(RIGHT(O8526,2))&gt;5)),TRUE,FALSE))</f>
        <v/>
      </c>
    </row>
    <row r="8527" spans="12:20" x14ac:dyDescent="0.25">
      <c r="L8527" s="75">
        <f>COUNTIF($B$2:B8527,B8527)</f>
        <v>0</v>
      </c>
      <c r="M8527" s="75">
        <f>COUNTIF($L$2:L8527,4)</f>
        <v>42</v>
      </c>
      <c r="N8527" s="76" t="str">
        <f t="shared" si="669"/>
        <v>0</v>
      </c>
      <c r="O8527" s="76" t="str">
        <f t="shared" si="665"/>
        <v/>
      </c>
      <c r="P8527" s="75" t="str">
        <f t="shared" si="666"/>
        <v/>
      </c>
      <c r="Q8527" s="77" t="str">
        <f t="shared" si="667"/>
        <v/>
      </c>
      <c r="R8527" s="77" t="str">
        <f t="shared" si="668"/>
        <v/>
      </c>
      <c r="S8527" s="77" t="str">
        <f>IF(O8527="","",IF(OR(VALUE(LEFT(O8527,2))&gt;IF(RIGHT(J8527,1)="M",7,19),AND(OR(LEFT(O8527,2)={"07","19"}),VALUE(RIGHT(O8527,2))&gt;15)),TRUE,FALSE))</f>
        <v/>
      </c>
      <c r="T8527" s="77" t="str">
        <f>IF(O8527="","",IF(OR(VALUE(LEFT(O8527,2))&gt;IF(RIGHT(J8527,1)="M",7,19),AND(OR(LEFT(O8527,2)={"07","19"}),VALUE(RIGHT(O8527,2))&gt;5)),TRUE,FALSE))</f>
        <v/>
      </c>
    </row>
    <row r="8528" spans="12:20" x14ac:dyDescent="0.25">
      <c r="L8528" s="75">
        <f>COUNTIF($B$2:B8528,B8528)</f>
        <v>0</v>
      </c>
      <c r="M8528" s="75">
        <f>COUNTIF($L$2:L8528,4)</f>
        <v>42</v>
      </c>
      <c r="N8528" s="76" t="str">
        <f t="shared" si="669"/>
        <v>0</v>
      </c>
      <c r="O8528" s="76" t="str">
        <f t="shared" si="665"/>
        <v/>
      </c>
      <c r="P8528" s="75" t="str">
        <f t="shared" si="666"/>
        <v/>
      </c>
      <c r="Q8528" s="77" t="str">
        <f t="shared" si="667"/>
        <v/>
      </c>
      <c r="R8528" s="77" t="str">
        <f t="shared" si="668"/>
        <v/>
      </c>
      <c r="S8528" s="77" t="str">
        <f>IF(O8528="","",IF(OR(VALUE(LEFT(O8528,2))&gt;IF(RIGHT(J8528,1)="M",7,19),AND(OR(LEFT(O8528,2)={"07","19"}),VALUE(RIGHT(O8528,2))&gt;15)),TRUE,FALSE))</f>
        <v/>
      </c>
      <c r="T8528" s="77" t="str">
        <f>IF(O8528="","",IF(OR(VALUE(LEFT(O8528,2))&gt;IF(RIGHT(J8528,1)="M",7,19),AND(OR(LEFT(O8528,2)={"07","19"}),VALUE(RIGHT(O8528,2))&gt;5)),TRUE,FALSE))</f>
        <v/>
      </c>
    </row>
    <row r="8529" spans="12:20" x14ac:dyDescent="0.25">
      <c r="L8529" s="75">
        <f>COUNTIF($B$2:B8529,B8529)</f>
        <v>0</v>
      </c>
      <c r="M8529" s="75">
        <f>COUNTIF($L$2:L8529,4)</f>
        <v>42</v>
      </c>
      <c r="N8529" s="76" t="str">
        <f t="shared" si="669"/>
        <v>0</v>
      </c>
      <c r="O8529" s="76" t="str">
        <f t="shared" si="665"/>
        <v/>
      </c>
      <c r="P8529" s="75" t="str">
        <f t="shared" si="666"/>
        <v/>
      </c>
      <c r="Q8529" s="77" t="str">
        <f t="shared" si="667"/>
        <v/>
      </c>
      <c r="R8529" s="77" t="str">
        <f t="shared" si="668"/>
        <v/>
      </c>
      <c r="S8529" s="77" t="str">
        <f>IF(O8529="","",IF(OR(VALUE(LEFT(O8529,2))&gt;IF(RIGHT(J8529,1)="M",7,19),AND(OR(LEFT(O8529,2)={"07","19"}),VALUE(RIGHT(O8529,2))&gt;15)),TRUE,FALSE))</f>
        <v/>
      </c>
      <c r="T8529" s="77" t="str">
        <f>IF(O8529="","",IF(OR(VALUE(LEFT(O8529,2))&gt;IF(RIGHT(J8529,1)="M",7,19),AND(OR(LEFT(O8529,2)={"07","19"}),VALUE(RIGHT(O8529,2))&gt;5)),TRUE,FALSE))</f>
        <v/>
      </c>
    </row>
    <row r="8530" spans="12:20" x14ac:dyDescent="0.25">
      <c r="L8530" s="75">
        <f>COUNTIF($B$2:B8530,B8530)</f>
        <v>0</v>
      </c>
      <c r="M8530" s="75">
        <f>COUNTIF($L$2:L8530,4)</f>
        <v>42</v>
      </c>
      <c r="N8530" s="76" t="str">
        <f t="shared" si="669"/>
        <v>0</v>
      </c>
      <c r="O8530" s="76" t="str">
        <f t="shared" si="665"/>
        <v/>
      </c>
      <c r="P8530" s="75" t="str">
        <f t="shared" si="666"/>
        <v/>
      </c>
      <c r="Q8530" s="77" t="str">
        <f t="shared" si="667"/>
        <v/>
      </c>
      <c r="R8530" s="77" t="str">
        <f t="shared" si="668"/>
        <v/>
      </c>
      <c r="S8530" s="77" t="str">
        <f>IF(O8530="","",IF(OR(VALUE(LEFT(O8530,2))&gt;IF(RIGHT(J8530,1)="M",7,19),AND(OR(LEFT(O8530,2)={"07","19"}),VALUE(RIGHT(O8530,2))&gt;15)),TRUE,FALSE))</f>
        <v/>
      </c>
      <c r="T8530" s="77" t="str">
        <f>IF(O8530="","",IF(OR(VALUE(LEFT(O8530,2))&gt;IF(RIGHT(J8530,1)="M",7,19),AND(OR(LEFT(O8530,2)={"07","19"}),VALUE(RIGHT(O8530,2))&gt;5)),TRUE,FALSE))</f>
        <v/>
      </c>
    </row>
    <row r="8531" spans="12:20" x14ac:dyDescent="0.25">
      <c r="L8531" s="75">
        <f>COUNTIF($B$2:B8531,B8531)</f>
        <v>0</v>
      </c>
      <c r="M8531" s="75">
        <f>COUNTIF($L$2:L8531,4)</f>
        <v>42</v>
      </c>
      <c r="N8531" s="76" t="str">
        <f t="shared" si="669"/>
        <v>0</v>
      </c>
      <c r="O8531" s="76" t="str">
        <f t="shared" si="665"/>
        <v/>
      </c>
      <c r="P8531" s="75" t="str">
        <f t="shared" si="666"/>
        <v/>
      </c>
      <c r="Q8531" s="77" t="str">
        <f t="shared" si="667"/>
        <v/>
      </c>
      <c r="R8531" s="77" t="str">
        <f t="shared" si="668"/>
        <v/>
      </c>
      <c r="S8531" s="77" t="str">
        <f>IF(O8531="","",IF(OR(VALUE(LEFT(O8531,2))&gt;IF(RIGHT(J8531,1)="M",7,19),AND(OR(LEFT(O8531,2)={"07","19"}),VALUE(RIGHT(O8531,2))&gt;15)),TRUE,FALSE))</f>
        <v/>
      </c>
      <c r="T8531" s="77" t="str">
        <f>IF(O8531="","",IF(OR(VALUE(LEFT(O8531,2))&gt;IF(RIGHT(J8531,1)="M",7,19),AND(OR(LEFT(O8531,2)={"07","19"}),VALUE(RIGHT(O8531,2))&gt;5)),TRUE,FALSE))</f>
        <v/>
      </c>
    </row>
    <row r="8532" spans="12:20" x14ac:dyDescent="0.25">
      <c r="L8532" s="75">
        <f>COUNTIF($B$2:B8532,B8532)</f>
        <v>0</v>
      </c>
      <c r="M8532" s="75">
        <f>COUNTIF($L$2:L8532,4)</f>
        <v>42</v>
      </c>
      <c r="N8532" s="76" t="str">
        <f t="shared" si="669"/>
        <v>0</v>
      </c>
      <c r="O8532" s="76" t="str">
        <f t="shared" si="665"/>
        <v/>
      </c>
      <c r="P8532" s="75" t="str">
        <f t="shared" si="666"/>
        <v/>
      </c>
      <c r="Q8532" s="77" t="str">
        <f t="shared" si="667"/>
        <v/>
      </c>
      <c r="R8532" s="77" t="str">
        <f t="shared" si="668"/>
        <v/>
      </c>
      <c r="S8532" s="77" t="str">
        <f>IF(O8532="","",IF(OR(VALUE(LEFT(O8532,2))&gt;IF(RIGHT(J8532,1)="M",7,19),AND(OR(LEFT(O8532,2)={"07","19"}),VALUE(RIGHT(O8532,2))&gt;15)),TRUE,FALSE))</f>
        <v/>
      </c>
      <c r="T8532" s="77" t="str">
        <f>IF(O8532="","",IF(OR(VALUE(LEFT(O8532,2))&gt;IF(RIGHT(J8532,1)="M",7,19),AND(OR(LEFT(O8532,2)={"07","19"}),VALUE(RIGHT(O8532,2))&gt;5)),TRUE,FALSE))</f>
        <v/>
      </c>
    </row>
    <row r="8533" spans="12:20" x14ac:dyDescent="0.25">
      <c r="L8533" s="75">
        <f>COUNTIF($B$2:B8533,B8533)</f>
        <v>0</v>
      </c>
      <c r="M8533" s="75">
        <f>COUNTIF($L$2:L8533,4)</f>
        <v>42</v>
      </c>
      <c r="N8533" s="76" t="str">
        <f t="shared" si="669"/>
        <v>0</v>
      </c>
      <c r="O8533" s="76" t="str">
        <f t="shared" si="665"/>
        <v/>
      </c>
      <c r="P8533" s="75" t="str">
        <f t="shared" si="666"/>
        <v/>
      </c>
      <c r="Q8533" s="77" t="str">
        <f t="shared" si="667"/>
        <v/>
      </c>
      <c r="R8533" s="77" t="str">
        <f t="shared" si="668"/>
        <v/>
      </c>
      <c r="S8533" s="77" t="str">
        <f>IF(O8533="","",IF(OR(VALUE(LEFT(O8533,2))&gt;IF(RIGHT(J8533,1)="M",7,19),AND(OR(LEFT(O8533,2)={"07","19"}),VALUE(RIGHT(O8533,2))&gt;15)),TRUE,FALSE))</f>
        <v/>
      </c>
      <c r="T8533" s="77" t="str">
        <f>IF(O8533="","",IF(OR(VALUE(LEFT(O8533,2))&gt;IF(RIGHT(J8533,1)="M",7,19),AND(OR(LEFT(O8533,2)={"07","19"}),VALUE(RIGHT(O8533,2))&gt;5)),TRUE,FALSE))</f>
        <v/>
      </c>
    </row>
    <row r="8534" spans="12:20" x14ac:dyDescent="0.25">
      <c r="L8534" s="75">
        <f>COUNTIF($B$2:B8534,B8534)</f>
        <v>0</v>
      </c>
      <c r="M8534" s="75">
        <f>COUNTIF($L$2:L8534,4)</f>
        <v>42</v>
      </c>
      <c r="N8534" s="76" t="str">
        <f t="shared" si="669"/>
        <v>0</v>
      </c>
      <c r="O8534" s="76" t="str">
        <f t="shared" si="665"/>
        <v/>
      </c>
      <c r="P8534" s="75" t="str">
        <f t="shared" si="666"/>
        <v/>
      </c>
      <c r="Q8534" s="77" t="str">
        <f t="shared" si="667"/>
        <v/>
      </c>
      <c r="R8534" s="77" t="str">
        <f t="shared" si="668"/>
        <v/>
      </c>
      <c r="S8534" s="77" t="str">
        <f>IF(O8534="","",IF(OR(VALUE(LEFT(O8534,2))&gt;IF(RIGHT(J8534,1)="M",7,19),AND(OR(LEFT(O8534,2)={"07","19"}),VALUE(RIGHT(O8534,2))&gt;15)),TRUE,FALSE))</f>
        <v/>
      </c>
      <c r="T8534" s="77" t="str">
        <f>IF(O8534="","",IF(OR(VALUE(LEFT(O8534,2))&gt;IF(RIGHT(J8534,1)="M",7,19),AND(OR(LEFT(O8534,2)={"07","19"}),VALUE(RIGHT(O8534,2))&gt;5)),TRUE,FALSE))</f>
        <v/>
      </c>
    </row>
    <row r="8535" spans="12:20" x14ac:dyDescent="0.25">
      <c r="L8535" s="75">
        <f>COUNTIF($B$2:B8535,B8535)</f>
        <v>0</v>
      </c>
      <c r="M8535" s="75">
        <f>COUNTIF($L$2:L8535,4)</f>
        <v>42</v>
      </c>
      <c r="N8535" s="76" t="str">
        <f t="shared" si="669"/>
        <v>0</v>
      </c>
      <c r="O8535" s="76" t="str">
        <f t="shared" si="665"/>
        <v/>
      </c>
      <c r="P8535" s="75" t="str">
        <f t="shared" si="666"/>
        <v/>
      </c>
      <c r="Q8535" s="77" t="str">
        <f t="shared" si="667"/>
        <v/>
      </c>
      <c r="R8535" s="77" t="str">
        <f t="shared" si="668"/>
        <v/>
      </c>
      <c r="S8535" s="77" t="str">
        <f>IF(O8535="","",IF(OR(VALUE(LEFT(O8535,2))&gt;IF(RIGHT(J8535,1)="M",7,19),AND(OR(LEFT(O8535,2)={"07","19"}),VALUE(RIGHT(O8535,2))&gt;15)),TRUE,FALSE))</f>
        <v/>
      </c>
      <c r="T8535" s="77" t="str">
        <f>IF(O8535="","",IF(OR(VALUE(LEFT(O8535,2))&gt;IF(RIGHT(J8535,1)="M",7,19),AND(OR(LEFT(O8535,2)={"07","19"}),VALUE(RIGHT(O8535,2))&gt;5)),TRUE,FALSE))</f>
        <v/>
      </c>
    </row>
    <row r="8536" spans="12:20" x14ac:dyDescent="0.25">
      <c r="L8536" s="75">
        <f>COUNTIF($B$2:B8536,B8536)</f>
        <v>0</v>
      </c>
      <c r="M8536" s="75">
        <f>COUNTIF($L$2:L8536,4)</f>
        <v>42</v>
      </c>
      <c r="N8536" s="76" t="str">
        <f t="shared" si="669"/>
        <v>0</v>
      </c>
      <c r="O8536" s="76" t="str">
        <f t="shared" si="665"/>
        <v/>
      </c>
      <c r="P8536" s="75" t="str">
        <f t="shared" si="666"/>
        <v/>
      </c>
      <c r="Q8536" s="77" t="str">
        <f t="shared" si="667"/>
        <v/>
      </c>
      <c r="R8536" s="77" t="str">
        <f t="shared" si="668"/>
        <v/>
      </c>
      <c r="S8536" s="77" t="str">
        <f>IF(O8536="","",IF(OR(VALUE(LEFT(O8536,2))&gt;IF(RIGHT(J8536,1)="M",7,19),AND(OR(LEFT(O8536,2)={"07","19"}),VALUE(RIGHT(O8536,2))&gt;15)),TRUE,FALSE))</f>
        <v/>
      </c>
      <c r="T8536" s="77" t="str">
        <f>IF(O8536="","",IF(OR(VALUE(LEFT(O8536,2))&gt;IF(RIGHT(J8536,1)="M",7,19),AND(OR(LEFT(O8536,2)={"07","19"}),VALUE(RIGHT(O8536,2))&gt;5)),TRUE,FALSE))</f>
        <v/>
      </c>
    </row>
    <row r="8537" spans="12:20" x14ac:dyDescent="0.25">
      <c r="L8537" s="75">
        <f>COUNTIF($B$2:B8537,B8537)</f>
        <v>0</v>
      </c>
      <c r="M8537" s="75">
        <f>COUNTIF($L$2:L8537,4)</f>
        <v>42</v>
      </c>
      <c r="N8537" s="76" t="str">
        <f t="shared" si="669"/>
        <v>0</v>
      </c>
      <c r="O8537" s="76" t="str">
        <f t="shared" si="665"/>
        <v/>
      </c>
      <c r="P8537" s="75" t="str">
        <f t="shared" si="666"/>
        <v/>
      </c>
      <c r="Q8537" s="77" t="str">
        <f t="shared" si="667"/>
        <v/>
      </c>
      <c r="R8537" s="77" t="str">
        <f t="shared" si="668"/>
        <v/>
      </c>
      <c r="S8537" s="77" t="str">
        <f>IF(O8537="","",IF(OR(VALUE(LEFT(O8537,2))&gt;IF(RIGHT(J8537,1)="M",7,19),AND(OR(LEFT(O8537,2)={"07","19"}),VALUE(RIGHT(O8537,2))&gt;15)),TRUE,FALSE))</f>
        <v/>
      </c>
      <c r="T8537" s="77" t="str">
        <f>IF(O8537="","",IF(OR(VALUE(LEFT(O8537,2))&gt;IF(RIGHT(J8537,1)="M",7,19),AND(OR(LEFT(O8537,2)={"07","19"}),VALUE(RIGHT(O8537,2))&gt;5)),TRUE,FALSE))</f>
        <v/>
      </c>
    </row>
    <row r="8538" spans="12:20" x14ac:dyDescent="0.25">
      <c r="L8538" s="75">
        <f>COUNTIF($B$2:B8538,B8538)</f>
        <v>0</v>
      </c>
      <c r="M8538" s="75">
        <f>COUNTIF($L$2:L8538,4)</f>
        <v>42</v>
      </c>
      <c r="N8538" s="76" t="str">
        <f t="shared" si="669"/>
        <v>0</v>
      </c>
      <c r="O8538" s="76" t="str">
        <f t="shared" si="665"/>
        <v/>
      </c>
      <c r="P8538" s="75" t="str">
        <f t="shared" si="666"/>
        <v/>
      </c>
      <c r="Q8538" s="77" t="str">
        <f t="shared" si="667"/>
        <v/>
      </c>
      <c r="R8538" s="77" t="str">
        <f t="shared" si="668"/>
        <v/>
      </c>
      <c r="S8538" s="77" t="str">
        <f>IF(O8538="","",IF(OR(VALUE(LEFT(O8538,2))&gt;IF(RIGHT(J8538,1)="M",7,19),AND(OR(LEFT(O8538,2)={"07","19"}),VALUE(RIGHT(O8538,2))&gt;15)),TRUE,FALSE))</f>
        <v/>
      </c>
      <c r="T8538" s="77" t="str">
        <f>IF(O8538="","",IF(OR(VALUE(LEFT(O8538,2))&gt;IF(RIGHT(J8538,1)="M",7,19),AND(OR(LEFT(O8538,2)={"07","19"}),VALUE(RIGHT(O8538,2))&gt;5)),TRUE,FALSE))</f>
        <v/>
      </c>
    </row>
    <row r="8539" spans="12:20" x14ac:dyDescent="0.25">
      <c r="L8539" s="75">
        <f>COUNTIF($B$2:B8539,B8539)</f>
        <v>0</v>
      </c>
      <c r="M8539" s="75">
        <f>COUNTIF($L$2:L8539,4)</f>
        <v>42</v>
      </c>
      <c r="N8539" s="76" t="str">
        <f t="shared" si="669"/>
        <v>0</v>
      </c>
      <c r="O8539" s="76" t="str">
        <f t="shared" si="665"/>
        <v/>
      </c>
      <c r="P8539" s="75" t="str">
        <f t="shared" si="666"/>
        <v/>
      </c>
      <c r="Q8539" s="77" t="str">
        <f t="shared" si="667"/>
        <v/>
      </c>
      <c r="R8539" s="77" t="str">
        <f t="shared" si="668"/>
        <v/>
      </c>
      <c r="S8539" s="77" t="str">
        <f>IF(O8539="","",IF(OR(VALUE(LEFT(O8539,2))&gt;IF(RIGHT(J8539,1)="M",7,19),AND(OR(LEFT(O8539,2)={"07","19"}),VALUE(RIGHT(O8539,2))&gt;15)),TRUE,FALSE))</f>
        <v/>
      </c>
      <c r="T8539" s="77" t="str">
        <f>IF(O8539="","",IF(OR(VALUE(LEFT(O8539,2))&gt;IF(RIGHT(J8539,1)="M",7,19),AND(OR(LEFT(O8539,2)={"07","19"}),VALUE(RIGHT(O8539,2))&gt;5)),TRUE,FALSE))</f>
        <v/>
      </c>
    </row>
    <row r="8540" spans="12:20" x14ac:dyDescent="0.25">
      <c r="L8540" s="75">
        <f>COUNTIF($B$2:B8540,B8540)</f>
        <v>0</v>
      </c>
      <c r="M8540" s="75">
        <f>COUNTIF($L$2:L8540,4)</f>
        <v>42</v>
      </c>
      <c r="N8540" s="76" t="str">
        <f t="shared" si="669"/>
        <v>0</v>
      </c>
      <c r="O8540" s="76" t="str">
        <f t="shared" si="665"/>
        <v/>
      </c>
      <c r="P8540" s="75" t="str">
        <f t="shared" si="666"/>
        <v/>
      </c>
      <c r="Q8540" s="77" t="str">
        <f t="shared" si="667"/>
        <v/>
      </c>
      <c r="R8540" s="77" t="str">
        <f t="shared" si="668"/>
        <v/>
      </c>
      <c r="S8540" s="77" t="str">
        <f>IF(O8540="","",IF(OR(VALUE(LEFT(O8540,2))&gt;IF(RIGHT(J8540,1)="M",7,19),AND(OR(LEFT(O8540,2)={"07","19"}),VALUE(RIGHT(O8540,2))&gt;15)),TRUE,FALSE))</f>
        <v/>
      </c>
      <c r="T8540" s="77" t="str">
        <f>IF(O8540="","",IF(OR(VALUE(LEFT(O8540,2))&gt;IF(RIGHT(J8540,1)="M",7,19),AND(OR(LEFT(O8540,2)={"07","19"}),VALUE(RIGHT(O8540,2))&gt;5)),TRUE,FALSE))</f>
        <v/>
      </c>
    </row>
    <row r="8541" spans="12:20" x14ac:dyDescent="0.25">
      <c r="L8541" s="75">
        <f>COUNTIF($B$2:B8541,B8541)</f>
        <v>0</v>
      </c>
      <c r="M8541" s="75">
        <f>COUNTIF($L$2:L8541,4)</f>
        <v>42</v>
      </c>
      <c r="N8541" s="76" t="str">
        <f t="shared" si="669"/>
        <v>0</v>
      </c>
      <c r="O8541" s="76" t="str">
        <f t="shared" si="665"/>
        <v/>
      </c>
      <c r="P8541" s="75" t="str">
        <f t="shared" si="666"/>
        <v/>
      </c>
      <c r="Q8541" s="77" t="str">
        <f t="shared" si="667"/>
        <v/>
      </c>
      <c r="R8541" s="77" t="str">
        <f t="shared" si="668"/>
        <v/>
      </c>
      <c r="S8541" s="77" t="str">
        <f>IF(O8541="","",IF(OR(VALUE(LEFT(O8541,2))&gt;IF(RIGHT(J8541,1)="M",7,19),AND(OR(LEFT(O8541,2)={"07","19"}),VALUE(RIGHT(O8541,2))&gt;15)),TRUE,FALSE))</f>
        <v/>
      </c>
      <c r="T8541" s="77" t="str">
        <f>IF(O8541="","",IF(OR(VALUE(LEFT(O8541,2))&gt;IF(RIGHT(J8541,1)="M",7,19),AND(OR(LEFT(O8541,2)={"07","19"}),VALUE(RIGHT(O8541,2))&gt;5)),TRUE,FALSE))</f>
        <v/>
      </c>
    </row>
    <row r="8542" spans="12:20" x14ac:dyDescent="0.25">
      <c r="L8542" s="75">
        <f>COUNTIF($B$2:B8542,B8542)</f>
        <v>0</v>
      </c>
      <c r="M8542" s="75">
        <f>COUNTIF($L$2:L8542,4)</f>
        <v>42</v>
      </c>
      <c r="N8542" s="76" t="str">
        <f t="shared" si="669"/>
        <v>0</v>
      </c>
      <c r="O8542" s="76" t="str">
        <f t="shared" si="665"/>
        <v/>
      </c>
      <c r="P8542" s="75" t="str">
        <f t="shared" si="666"/>
        <v/>
      </c>
      <c r="Q8542" s="77" t="str">
        <f t="shared" si="667"/>
        <v/>
      </c>
      <c r="R8542" s="77" t="str">
        <f t="shared" si="668"/>
        <v/>
      </c>
      <c r="S8542" s="77" t="str">
        <f>IF(O8542="","",IF(OR(VALUE(LEFT(O8542,2))&gt;IF(RIGHT(J8542,1)="M",7,19),AND(OR(LEFT(O8542,2)={"07","19"}),VALUE(RIGHT(O8542,2))&gt;15)),TRUE,FALSE))</f>
        <v/>
      </c>
      <c r="T8542" s="77" t="str">
        <f>IF(O8542="","",IF(OR(VALUE(LEFT(O8542,2))&gt;IF(RIGHT(J8542,1)="M",7,19),AND(OR(LEFT(O8542,2)={"07","19"}),VALUE(RIGHT(O8542,2))&gt;5)),TRUE,FALSE))</f>
        <v/>
      </c>
    </row>
    <row r="8543" spans="12:20" x14ac:dyDescent="0.25">
      <c r="L8543" s="75">
        <f>COUNTIF($B$2:B8543,B8543)</f>
        <v>0</v>
      </c>
      <c r="M8543" s="75">
        <f>COUNTIF($L$2:L8543,4)</f>
        <v>42</v>
      </c>
      <c r="N8543" s="76" t="str">
        <f t="shared" si="669"/>
        <v>0</v>
      </c>
      <c r="O8543" s="76" t="str">
        <f t="shared" si="665"/>
        <v/>
      </c>
      <c r="P8543" s="75" t="str">
        <f t="shared" si="666"/>
        <v/>
      </c>
      <c r="Q8543" s="77" t="str">
        <f t="shared" si="667"/>
        <v/>
      </c>
      <c r="R8543" s="77" t="str">
        <f t="shared" si="668"/>
        <v/>
      </c>
      <c r="S8543" s="77" t="str">
        <f>IF(O8543="","",IF(OR(VALUE(LEFT(O8543,2))&gt;IF(RIGHT(J8543,1)="M",7,19),AND(OR(LEFT(O8543,2)={"07","19"}),VALUE(RIGHT(O8543,2))&gt;15)),TRUE,FALSE))</f>
        <v/>
      </c>
      <c r="T8543" s="77" t="str">
        <f>IF(O8543="","",IF(OR(VALUE(LEFT(O8543,2))&gt;IF(RIGHT(J8543,1)="M",7,19),AND(OR(LEFT(O8543,2)={"07","19"}),VALUE(RIGHT(O8543,2))&gt;5)),TRUE,FALSE))</f>
        <v/>
      </c>
    </row>
    <row r="8544" spans="12:20" x14ac:dyDescent="0.25">
      <c r="L8544" s="75">
        <f>COUNTIF($B$2:B8544,B8544)</f>
        <v>0</v>
      </c>
      <c r="M8544" s="75">
        <f>COUNTIF($L$2:L8544,4)</f>
        <v>42</v>
      </c>
      <c r="N8544" s="76" t="str">
        <f t="shared" si="669"/>
        <v>0</v>
      </c>
      <c r="O8544" s="76" t="str">
        <f t="shared" si="665"/>
        <v/>
      </c>
      <c r="P8544" s="75" t="str">
        <f t="shared" si="666"/>
        <v/>
      </c>
      <c r="Q8544" s="77" t="str">
        <f t="shared" si="667"/>
        <v/>
      </c>
      <c r="R8544" s="77" t="str">
        <f t="shared" si="668"/>
        <v/>
      </c>
      <c r="S8544" s="77" t="str">
        <f>IF(O8544="","",IF(OR(VALUE(LEFT(O8544,2))&gt;IF(RIGHT(J8544,1)="M",7,19),AND(OR(LEFT(O8544,2)={"07","19"}),VALUE(RIGHT(O8544,2))&gt;15)),TRUE,FALSE))</f>
        <v/>
      </c>
      <c r="T8544" s="77" t="str">
        <f>IF(O8544="","",IF(OR(VALUE(LEFT(O8544,2))&gt;IF(RIGHT(J8544,1)="M",7,19),AND(OR(LEFT(O8544,2)={"07","19"}),VALUE(RIGHT(O8544,2))&gt;5)),TRUE,FALSE))</f>
        <v/>
      </c>
    </row>
    <row r="8545" spans="12:20" x14ac:dyDescent="0.25">
      <c r="L8545" s="75">
        <f>COUNTIF($B$2:B8545,B8545)</f>
        <v>0</v>
      </c>
      <c r="M8545" s="75">
        <f>COUNTIF($L$2:L8545,4)</f>
        <v>42</v>
      </c>
      <c r="N8545" s="76" t="str">
        <f t="shared" si="669"/>
        <v>0</v>
      </c>
      <c r="O8545" s="76" t="str">
        <f t="shared" si="665"/>
        <v/>
      </c>
      <c r="P8545" s="75" t="str">
        <f t="shared" si="666"/>
        <v/>
      </c>
      <c r="Q8545" s="77" t="str">
        <f t="shared" si="667"/>
        <v/>
      </c>
      <c r="R8545" s="77" t="str">
        <f t="shared" si="668"/>
        <v/>
      </c>
      <c r="S8545" s="77" t="str">
        <f>IF(O8545="","",IF(OR(VALUE(LEFT(O8545,2))&gt;IF(RIGHT(J8545,1)="M",7,19),AND(OR(LEFT(O8545,2)={"07","19"}),VALUE(RIGHT(O8545,2))&gt;15)),TRUE,FALSE))</f>
        <v/>
      </c>
      <c r="T8545" s="77" t="str">
        <f>IF(O8545="","",IF(OR(VALUE(LEFT(O8545,2))&gt;IF(RIGHT(J8545,1)="M",7,19),AND(OR(LEFT(O8545,2)={"07","19"}),VALUE(RIGHT(O8545,2))&gt;5)),TRUE,FALSE))</f>
        <v/>
      </c>
    </row>
    <row r="8546" spans="12:20" x14ac:dyDescent="0.25">
      <c r="L8546" s="75">
        <f>COUNTIF($B$2:B8546,B8546)</f>
        <v>0</v>
      </c>
      <c r="M8546" s="75">
        <f>COUNTIF($L$2:L8546,4)</f>
        <v>42</v>
      </c>
      <c r="N8546" s="76" t="str">
        <f t="shared" si="669"/>
        <v>0</v>
      </c>
      <c r="O8546" s="76" t="str">
        <f t="shared" si="665"/>
        <v/>
      </c>
      <c r="P8546" s="75" t="str">
        <f t="shared" si="666"/>
        <v/>
      </c>
      <c r="Q8546" s="77" t="str">
        <f t="shared" si="667"/>
        <v/>
      </c>
      <c r="R8546" s="77" t="str">
        <f t="shared" si="668"/>
        <v/>
      </c>
      <c r="S8546" s="77" t="str">
        <f>IF(O8546="","",IF(OR(VALUE(LEFT(O8546,2))&gt;IF(RIGHT(J8546,1)="M",7,19),AND(OR(LEFT(O8546,2)={"07","19"}),VALUE(RIGHT(O8546,2))&gt;15)),TRUE,FALSE))</f>
        <v/>
      </c>
      <c r="T8546" s="77" t="str">
        <f>IF(O8546="","",IF(OR(VALUE(LEFT(O8546,2))&gt;IF(RIGHT(J8546,1)="M",7,19),AND(OR(LEFT(O8546,2)={"07","19"}),VALUE(RIGHT(O8546,2))&gt;5)),TRUE,FALSE))</f>
        <v/>
      </c>
    </row>
    <row r="8547" spans="12:20" x14ac:dyDescent="0.25">
      <c r="L8547" s="75">
        <f>COUNTIF($B$2:B8547,B8547)</f>
        <v>0</v>
      </c>
      <c r="M8547" s="75">
        <f>COUNTIF($L$2:L8547,4)</f>
        <v>42</v>
      </c>
      <c r="N8547" s="76" t="str">
        <f t="shared" si="669"/>
        <v>0</v>
      </c>
      <c r="O8547" s="76" t="str">
        <f t="shared" si="665"/>
        <v/>
      </c>
      <c r="P8547" s="75" t="str">
        <f t="shared" si="666"/>
        <v/>
      </c>
      <c r="Q8547" s="77" t="str">
        <f t="shared" si="667"/>
        <v/>
      </c>
      <c r="R8547" s="77" t="str">
        <f t="shared" si="668"/>
        <v/>
      </c>
      <c r="S8547" s="77" t="str">
        <f>IF(O8547="","",IF(OR(VALUE(LEFT(O8547,2))&gt;IF(RIGHT(J8547,1)="M",7,19),AND(OR(LEFT(O8547,2)={"07","19"}),VALUE(RIGHT(O8547,2))&gt;15)),TRUE,FALSE))</f>
        <v/>
      </c>
      <c r="T8547" s="77" t="str">
        <f>IF(O8547="","",IF(OR(VALUE(LEFT(O8547,2))&gt;IF(RIGHT(J8547,1)="M",7,19),AND(OR(LEFT(O8547,2)={"07","19"}),VALUE(RIGHT(O8547,2))&gt;5)),TRUE,FALSE))</f>
        <v/>
      </c>
    </row>
    <row r="8548" spans="12:20" x14ac:dyDescent="0.25">
      <c r="L8548" s="75">
        <f>COUNTIF($B$2:B8548,B8548)</f>
        <v>0</v>
      </c>
      <c r="M8548" s="75">
        <f>COUNTIF($L$2:L8548,4)</f>
        <v>42</v>
      </c>
      <c r="N8548" s="76" t="str">
        <f t="shared" si="669"/>
        <v>0</v>
      </c>
      <c r="O8548" s="76" t="str">
        <f t="shared" si="665"/>
        <v/>
      </c>
      <c r="P8548" s="75" t="str">
        <f t="shared" si="666"/>
        <v/>
      </c>
      <c r="Q8548" s="77" t="str">
        <f t="shared" si="667"/>
        <v/>
      </c>
      <c r="R8548" s="77" t="str">
        <f t="shared" si="668"/>
        <v/>
      </c>
      <c r="S8548" s="77" t="str">
        <f>IF(O8548="","",IF(OR(VALUE(LEFT(O8548,2))&gt;IF(RIGHT(J8548,1)="M",7,19),AND(OR(LEFT(O8548,2)={"07","19"}),VALUE(RIGHT(O8548,2))&gt;15)),TRUE,FALSE))</f>
        <v/>
      </c>
      <c r="T8548" s="77" t="str">
        <f>IF(O8548="","",IF(OR(VALUE(LEFT(O8548,2))&gt;IF(RIGHT(J8548,1)="M",7,19),AND(OR(LEFT(O8548,2)={"07","19"}),VALUE(RIGHT(O8548,2))&gt;5)),TRUE,FALSE))</f>
        <v/>
      </c>
    </row>
    <row r="8549" spans="12:20" x14ac:dyDescent="0.25">
      <c r="L8549" s="75">
        <f>COUNTIF($B$2:B8549,B8549)</f>
        <v>0</v>
      </c>
      <c r="M8549" s="75">
        <f>COUNTIF($L$2:L8549,4)</f>
        <v>42</v>
      </c>
      <c r="N8549" s="76" t="str">
        <f t="shared" si="669"/>
        <v>0</v>
      </c>
      <c r="O8549" s="76" t="str">
        <f t="shared" si="665"/>
        <v/>
      </c>
      <c r="P8549" s="75" t="str">
        <f t="shared" si="666"/>
        <v/>
      </c>
      <c r="Q8549" s="77" t="str">
        <f t="shared" si="667"/>
        <v/>
      </c>
      <c r="R8549" s="77" t="str">
        <f t="shared" si="668"/>
        <v/>
      </c>
      <c r="S8549" s="77" t="str">
        <f>IF(O8549="","",IF(OR(VALUE(LEFT(O8549,2))&gt;IF(RIGHT(J8549,1)="M",7,19),AND(OR(LEFT(O8549,2)={"07","19"}),VALUE(RIGHT(O8549,2))&gt;15)),TRUE,FALSE))</f>
        <v/>
      </c>
      <c r="T8549" s="77" t="str">
        <f>IF(O8549="","",IF(OR(VALUE(LEFT(O8549,2))&gt;IF(RIGHT(J8549,1)="M",7,19),AND(OR(LEFT(O8549,2)={"07","19"}),VALUE(RIGHT(O8549,2))&gt;5)),TRUE,FALSE))</f>
        <v/>
      </c>
    </row>
    <row r="8550" spans="12:20" x14ac:dyDescent="0.25">
      <c r="L8550" s="75">
        <f>COUNTIF($B$2:B8550,B8550)</f>
        <v>0</v>
      </c>
      <c r="M8550" s="75">
        <f>COUNTIF($L$2:L8550,4)</f>
        <v>42</v>
      </c>
      <c r="N8550" s="76" t="str">
        <f t="shared" si="669"/>
        <v>0</v>
      </c>
      <c r="O8550" s="76" t="str">
        <f t="shared" si="665"/>
        <v/>
      </c>
      <c r="P8550" s="75" t="str">
        <f t="shared" si="666"/>
        <v/>
      </c>
      <c r="Q8550" s="77" t="str">
        <f t="shared" si="667"/>
        <v/>
      </c>
      <c r="R8550" s="77" t="str">
        <f t="shared" si="668"/>
        <v/>
      </c>
      <c r="S8550" s="77" t="str">
        <f>IF(O8550="","",IF(OR(VALUE(LEFT(O8550,2))&gt;IF(RIGHT(J8550,1)="M",7,19),AND(OR(LEFT(O8550,2)={"07","19"}),VALUE(RIGHT(O8550,2))&gt;15)),TRUE,FALSE))</f>
        <v/>
      </c>
      <c r="T8550" s="77" t="str">
        <f>IF(O8550="","",IF(OR(VALUE(LEFT(O8550,2))&gt;IF(RIGHT(J8550,1)="M",7,19),AND(OR(LEFT(O8550,2)={"07","19"}),VALUE(RIGHT(O8550,2))&gt;5)),TRUE,FALSE))</f>
        <v/>
      </c>
    </row>
    <row r="8551" spans="12:20" x14ac:dyDescent="0.25">
      <c r="L8551" s="75">
        <f>COUNTIF($B$2:B8551,B8551)</f>
        <v>0</v>
      </c>
      <c r="M8551" s="75">
        <f>COUNTIF($L$2:L8551,4)</f>
        <v>42</v>
      </c>
      <c r="N8551" s="76" t="str">
        <f t="shared" si="669"/>
        <v>0</v>
      </c>
      <c r="O8551" s="76" t="str">
        <f t="shared" si="665"/>
        <v/>
      </c>
      <c r="P8551" s="75" t="str">
        <f t="shared" si="666"/>
        <v/>
      </c>
      <c r="Q8551" s="77" t="str">
        <f t="shared" si="667"/>
        <v/>
      </c>
      <c r="R8551" s="77" t="str">
        <f t="shared" si="668"/>
        <v/>
      </c>
      <c r="S8551" s="77" t="str">
        <f>IF(O8551="","",IF(OR(VALUE(LEFT(O8551,2))&gt;IF(RIGHT(J8551,1)="M",7,19),AND(OR(LEFT(O8551,2)={"07","19"}),VALUE(RIGHT(O8551,2))&gt;15)),TRUE,FALSE))</f>
        <v/>
      </c>
      <c r="T8551" s="77" t="str">
        <f>IF(O8551="","",IF(OR(VALUE(LEFT(O8551,2))&gt;IF(RIGHT(J8551,1)="M",7,19),AND(OR(LEFT(O8551,2)={"07","19"}),VALUE(RIGHT(O8551,2))&gt;5)),TRUE,FALSE))</f>
        <v/>
      </c>
    </row>
    <row r="8552" spans="12:20" x14ac:dyDescent="0.25">
      <c r="L8552" s="75">
        <f>COUNTIF($B$2:B8552,B8552)</f>
        <v>0</v>
      </c>
      <c r="M8552" s="75">
        <f>COUNTIF($L$2:L8552,4)</f>
        <v>42</v>
      </c>
      <c r="N8552" s="76" t="str">
        <f t="shared" si="669"/>
        <v>0</v>
      </c>
      <c r="O8552" s="76" t="str">
        <f t="shared" si="665"/>
        <v/>
      </c>
      <c r="P8552" s="75" t="str">
        <f t="shared" si="666"/>
        <v/>
      </c>
      <c r="Q8552" s="77" t="str">
        <f t="shared" si="667"/>
        <v/>
      </c>
      <c r="R8552" s="77" t="str">
        <f t="shared" si="668"/>
        <v/>
      </c>
      <c r="S8552" s="77" t="str">
        <f>IF(O8552="","",IF(OR(VALUE(LEFT(O8552,2))&gt;IF(RIGHT(J8552,1)="M",7,19),AND(OR(LEFT(O8552,2)={"07","19"}),VALUE(RIGHT(O8552,2))&gt;15)),TRUE,FALSE))</f>
        <v/>
      </c>
      <c r="T8552" s="77" t="str">
        <f>IF(O8552="","",IF(OR(VALUE(LEFT(O8552,2))&gt;IF(RIGHT(J8552,1)="M",7,19),AND(OR(LEFT(O8552,2)={"07","19"}),VALUE(RIGHT(O8552,2))&gt;5)),TRUE,FALSE))</f>
        <v/>
      </c>
    </row>
    <row r="8553" spans="12:20" x14ac:dyDescent="0.25">
      <c r="L8553" s="75">
        <f>COUNTIF($B$2:B8553,B8553)</f>
        <v>0</v>
      </c>
      <c r="M8553" s="75">
        <f>COUNTIF($L$2:L8553,4)</f>
        <v>42</v>
      </c>
      <c r="N8553" s="76" t="str">
        <f t="shared" si="669"/>
        <v>0</v>
      </c>
      <c r="O8553" s="76" t="str">
        <f t="shared" si="665"/>
        <v/>
      </c>
      <c r="P8553" s="75" t="str">
        <f t="shared" si="666"/>
        <v/>
      </c>
      <c r="Q8553" s="77" t="str">
        <f t="shared" si="667"/>
        <v/>
      </c>
      <c r="R8553" s="77" t="str">
        <f t="shared" si="668"/>
        <v/>
      </c>
      <c r="S8553" s="77" t="str">
        <f>IF(O8553="","",IF(OR(VALUE(LEFT(O8553,2))&gt;IF(RIGHT(J8553,1)="M",7,19),AND(OR(LEFT(O8553,2)={"07","19"}),VALUE(RIGHT(O8553,2))&gt;15)),TRUE,FALSE))</f>
        <v/>
      </c>
      <c r="T8553" s="77" t="str">
        <f>IF(O8553="","",IF(OR(VALUE(LEFT(O8553,2))&gt;IF(RIGHT(J8553,1)="M",7,19),AND(OR(LEFT(O8553,2)={"07","19"}),VALUE(RIGHT(O8553,2))&gt;5)),TRUE,FALSE))</f>
        <v/>
      </c>
    </row>
    <row r="8554" spans="12:20" x14ac:dyDescent="0.25">
      <c r="L8554" s="75">
        <f>COUNTIF($B$2:B8554,B8554)</f>
        <v>0</v>
      </c>
      <c r="M8554" s="75">
        <f>COUNTIF($L$2:L8554,4)</f>
        <v>42</v>
      </c>
      <c r="N8554" s="76" t="str">
        <f t="shared" si="669"/>
        <v>0</v>
      </c>
      <c r="O8554" s="76" t="str">
        <f t="shared" si="665"/>
        <v/>
      </c>
      <c r="P8554" s="75" t="str">
        <f t="shared" si="666"/>
        <v/>
      </c>
      <c r="Q8554" s="77" t="str">
        <f t="shared" si="667"/>
        <v/>
      </c>
      <c r="R8554" s="77" t="str">
        <f t="shared" si="668"/>
        <v/>
      </c>
      <c r="S8554" s="77" t="str">
        <f>IF(O8554="","",IF(OR(VALUE(LEFT(O8554,2))&gt;IF(RIGHT(J8554,1)="M",7,19),AND(OR(LEFT(O8554,2)={"07","19"}),VALUE(RIGHT(O8554,2))&gt;15)),TRUE,FALSE))</f>
        <v/>
      </c>
      <c r="T8554" s="77" t="str">
        <f>IF(O8554="","",IF(OR(VALUE(LEFT(O8554,2))&gt;IF(RIGHT(J8554,1)="M",7,19),AND(OR(LEFT(O8554,2)={"07","19"}),VALUE(RIGHT(O8554,2))&gt;5)),TRUE,FALSE))</f>
        <v/>
      </c>
    </row>
    <row r="8555" spans="12:20" x14ac:dyDescent="0.25">
      <c r="L8555" s="75">
        <f>COUNTIF($B$2:B8555,B8555)</f>
        <v>0</v>
      </c>
      <c r="M8555" s="75">
        <f>COUNTIF($L$2:L8555,4)</f>
        <v>42</v>
      </c>
      <c r="N8555" s="76" t="str">
        <f t="shared" si="669"/>
        <v>0</v>
      </c>
      <c r="O8555" s="76" t="str">
        <f t="shared" si="665"/>
        <v/>
      </c>
      <c r="P8555" s="75" t="str">
        <f t="shared" si="666"/>
        <v/>
      </c>
      <c r="Q8555" s="77" t="str">
        <f t="shared" si="667"/>
        <v/>
      </c>
      <c r="R8555" s="77" t="str">
        <f t="shared" si="668"/>
        <v/>
      </c>
      <c r="S8555" s="77" t="str">
        <f>IF(O8555="","",IF(OR(VALUE(LEFT(O8555,2))&gt;IF(RIGHT(J8555,1)="M",7,19),AND(OR(LEFT(O8555,2)={"07","19"}),VALUE(RIGHT(O8555,2))&gt;15)),TRUE,FALSE))</f>
        <v/>
      </c>
      <c r="T8555" s="77" t="str">
        <f>IF(O8555="","",IF(OR(VALUE(LEFT(O8555,2))&gt;IF(RIGHT(J8555,1)="M",7,19),AND(OR(LEFT(O8555,2)={"07","19"}),VALUE(RIGHT(O8555,2))&gt;5)),TRUE,FALSE))</f>
        <v/>
      </c>
    </row>
    <row r="8556" spans="12:20" x14ac:dyDescent="0.25">
      <c r="L8556" s="75">
        <f>COUNTIF($B$2:B8556,B8556)</f>
        <v>0</v>
      </c>
      <c r="M8556" s="75">
        <f>COUNTIF($L$2:L8556,4)</f>
        <v>42</v>
      </c>
      <c r="N8556" s="76" t="str">
        <f t="shared" si="669"/>
        <v>0</v>
      </c>
      <c r="O8556" s="76" t="str">
        <f t="shared" si="665"/>
        <v/>
      </c>
      <c r="P8556" s="75" t="str">
        <f t="shared" si="666"/>
        <v/>
      </c>
      <c r="Q8556" s="77" t="str">
        <f t="shared" si="667"/>
        <v/>
      </c>
      <c r="R8556" s="77" t="str">
        <f t="shared" si="668"/>
        <v/>
      </c>
      <c r="S8556" s="77" t="str">
        <f>IF(O8556="","",IF(OR(VALUE(LEFT(O8556,2))&gt;IF(RIGHT(J8556,1)="M",7,19),AND(OR(LEFT(O8556,2)={"07","19"}),VALUE(RIGHT(O8556,2))&gt;15)),TRUE,FALSE))</f>
        <v/>
      </c>
      <c r="T8556" s="77" t="str">
        <f>IF(O8556="","",IF(OR(VALUE(LEFT(O8556,2))&gt;IF(RIGHT(J8556,1)="M",7,19),AND(OR(LEFT(O8556,2)={"07","19"}),VALUE(RIGHT(O8556,2))&gt;5)),TRUE,FALSE))</f>
        <v/>
      </c>
    </row>
    <row r="8557" spans="12:20" x14ac:dyDescent="0.25">
      <c r="L8557" s="75">
        <f>COUNTIF($B$2:B8557,B8557)</f>
        <v>0</v>
      </c>
      <c r="M8557" s="75">
        <f>COUNTIF($L$2:L8557,4)</f>
        <v>42</v>
      </c>
      <c r="N8557" s="76" t="str">
        <f t="shared" si="669"/>
        <v>0</v>
      </c>
      <c r="O8557" s="76" t="str">
        <f t="shared" si="665"/>
        <v/>
      </c>
      <c r="P8557" s="75" t="str">
        <f t="shared" si="666"/>
        <v/>
      </c>
      <c r="Q8557" s="77" t="str">
        <f t="shared" si="667"/>
        <v/>
      </c>
      <c r="R8557" s="77" t="str">
        <f t="shared" si="668"/>
        <v/>
      </c>
      <c r="S8557" s="77" t="str">
        <f>IF(O8557="","",IF(OR(VALUE(LEFT(O8557,2))&gt;IF(RIGHT(J8557,1)="M",7,19),AND(OR(LEFT(O8557,2)={"07","19"}),VALUE(RIGHT(O8557,2))&gt;15)),TRUE,FALSE))</f>
        <v/>
      </c>
      <c r="T8557" s="77" t="str">
        <f>IF(O8557="","",IF(OR(VALUE(LEFT(O8557,2))&gt;IF(RIGHT(J8557,1)="M",7,19),AND(OR(LEFT(O8557,2)={"07","19"}),VALUE(RIGHT(O8557,2))&gt;5)),TRUE,FALSE))</f>
        <v/>
      </c>
    </row>
    <row r="8558" spans="12:20" x14ac:dyDescent="0.25">
      <c r="L8558" s="75">
        <f>COUNTIF($B$2:B8558,B8558)</f>
        <v>0</v>
      </c>
      <c r="M8558" s="75">
        <f>COUNTIF($L$2:L8558,4)</f>
        <v>42</v>
      </c>
      <c r="N8558" s="76" t="str">
        <f t="shared" si="669"/>
        <v>0</v>
      </c>
      <c r="O8558" s="76" t="str">
        <f t="shared" si="665"/>
        <v/>
      </c>
      <c r="P8558" s="75" t="str">
        <f t="shared" si="666"/>
        <v/>
      </c>
      <c r="Q8558" s="77" t="str">
        <f t="shared" si="667"/>
        <v/>
      </c>
      <c r="R8558" s="77" t="str">
        <f t="shared" si="668"/>
        <v/>
      </c>
      <c r="S8558" s="77" t="str">
        <f>IF(O8558="","",IF(OR(VALUE(LEFT(O8558,2))&gt;IF(RIGHT(J8558,1)="M",7,19),AND(OR(LEFT(O8558,2)={"07","19"}),VALUE(RIGHT(O8558,2))&gt;15)),TRUE,FALSE))</f>
        <v/>
      </c>
      <c r="T8558" s="77" t="str">
        <f>IF(O8558="","",IF(OR(VALUE(LEFT(O8558,2))&gt;IF(RIGHT(J8558,1)="M",7,19),AND(OR(LEFT(O8558,2)={"07","19"}),VALUE(RIGHT(O8558,2))&gt;5)),TRUE,FALSE))</f>
        <v/>
      </c>
    </row>
    <row r="8559" spans="12:20" x14ac:dyDescent="0.25">
      <c r="L8559" s="75">
        <f>COUNTIF($B$2:B8559,B8559)</f>
        <v>0</v>
      </c>
      <c r="M8559" s="75">
        <f>COUNTIF($L$2:L8559,4)</f>
        <v>42</v>
      </c>
      <c r="N8559" s="76" t="str">
        <f t="shared" si="669"/>
        <v>0</v>
      </c>
      <c r="O8559" s="76" t="str">
        <f t="shared" si="665"/>
        <v/>
      </c>
      <c r="P8559" s="75" t="str">
        <f t="shared" si="666"/>
        <v/>
      </c>
      <c r="Q8559" s="77" t="str">
        <f t="shared" si="667"/>
        <v/>
      </c>
      <c r="R8559" s="77" t="str">
        <f t="shared" si="668"/>
        <v/>
      </c>
      <c r="S8559" s="77" t="str">
        <f>IF(O8559="","",IF(OR(VALUE(LEFT(O8559,2))&gt;IF(RIGHT(J8559,1)="M",7,19),AND(OR(LEFT(O8559,2)={"07","19"}),VALUE(RIGHT(O8559,2))&gt;15)),TRUE,FALSE))</f>
        <v/>
      </c>
      <c r="T8559" s="77" t="str">
        <f>IF(O8559="","",IF(OR(VALUE(LEFT(O8559,2))&gt;IF(RIGHT(J8559,1)="M",7,19),AND(OR(LEFT(O8559,2)={"07","19"}),VALUE(RIGHT(O8559,2))&gt;5)),TRUE,FALSE))</f>
        <v/>
      </c>
    </row>
    <row r="8560" spans="12:20" x14ac:dyDescent="0.25">
      <c r="L8560" s="75">
        <f>COUNTIF($B$2:B8560,B8560)</f>
        <v>0</v>
      </c>
      <c r="M8560" s="75">
        <f>COUNTIF($L$2:L8560,4)</f>
        <v>42</v>
      </c>
      <c r="N8560" s="76" t="str">
        <f t="shared" si="669"/>
        <v>0</v>
      </c>
      <c r="O8560" s="76" t="str">
        <f t="shared" si="665"/>
        <v/>
      </c>
      <c r="P8560" s="75" t="str">
        <f t="shared" si="666"/>
        <v/>
      </c>
      <c r="Q8560" s="77" t="str">
        <f t="shared" si="667"/>
        <v/>
      </c>
      <c r="R8560" s="77" t="str">
        <f t="shared" si="668"/>
        <v/>
      </c>
      <c r="S8560" s="77" t="str">
        <f>IF(O8560="","",IF(OR(VALUE(LEFT(O8560,2))&gt;IF(RIGHT(J8560,1)="M",7,19),AND(OR(LEFT(O8560,2)={"07","19"}),VALUE(RIGHT(O8560,2))&gt;15)),TRUE,FALSE))</f>
        <v/>
      </c>
      <c r="T8560" s="77" t="str">
        <f>IF(O8560="","",IF(OR(VALUE(LEFT(O8560,2))&gt;IF(RIGHT(J8560,1)="M",7,19),AND(OR(LEFT(O8560,2)={"07","19"}),VALUE(RIGHT(O8560,2))&gt;5)),TRUE,FALSE))</f>
        <v/>
      </c>
    </row>
    <row r="8561" spans="12:20" x14ac:dyDescent="0.25">
      <c r="L8561" s="75">
        <f>COUNTIF($B$2:B8561,B8561)</f>
        <v>0</v>
      </c>
      <c r="M8561" s="75">
        <f>COUNTIF($L$2:L8561,4)</f>
        <v>42</v>
      </c>
      <c r="N8561" s="76" t="str">
        <f t="shared" si="669"/>
        <v>0</v>
      </c>
      <c r="O8561" s="76" t="str">
        <f t="shared" si="665"/>
        <v/>
      </c>
      <c r="P8561" s="75" t="str">
        <f t="shared" si="666"/>
        <v/>
      </c>
      <c r="Q8561" s="77" t="str">
        <f t="shared" si="667"/>
        <v/>
      </c>
      <c r="R8561" s="77" t="str">
        <f t="shared" si="668"/>
        <v/>
      </c>
      <c r="S8561" s="77" t="str">
        <f>IF(O8561="","",IF(OR(VALUE(LEFT(O8561,2))&gt;IF(RIGHT(J8561,1)="M",7,19),AND(OR(LEFT(O8561,2)={"07","19"}),VALUE(RIGHT(O8561,2))&gt;15)),TRUE,FALSE))</f>
        <v/>
      </c>
      <c r="T8561" s="77" t="str">
        <f>IF(O8561="","",IF(OR(VALUE(LEFT(O8561,2))&gt;IF(RIGHT(J8561,1)="M",7,19),AND(OR(LEFT(O8561,2)={"07","19"}),VALUE(RIGHT(O8561,2))&gt;5)),TRUE,FALSE))</f>
        <v/>
      </c>
    </row>
    <row r="8562" spans="12:20" x14ac:dyDescent="0.25">
      <c r="L8562" s="75">
        <f>COUNTIF($B$2:B8562,B8562)</f>
        <v>0</v>
      </c>
      <c r="M8562" s="75">
        <f>COUNTIF($L$2:L8562,4)</f>
        <v>42</v>
      </c>
      <c r="N8562" s="76" t="str">
        <f t="shared" si="669"/>
        <v>0</v>
      </c>
      <c r="O8562" s="76" t="str">
        <f t="shared" si="665"/>
        <v/>
      </c>
      <c r="P8562" s="75" t="str">
        <f t="shared" si="666"/>
        <v/>
      </c>
      <c r="Q8562" s="77" t="str">
        <f t="shared" si="667"/>
        <v/>
      </c>
      <c r="R8562" s="77" t="str">
        <f t="shared" si="668"/>
        <v/>
      </c>
      <c r="S8562" s="77" t="str">
        <f>IF(O8562="","",IF(OR(VALUE(LEFT(O8562,2))&gt;IF(RIGHT(J8562,1)="M",7,19),AND(OR(LEFT(O8562,2)={"07","19"}),VALUE(RIGHT(O8562,2))&gt;15)),TRUE,FALSE))</f>
        <v/>
      </c>
      <c r="T8562" s="77" t="str">
        <f>IF(O8562="","",IF(OR(VALUE(LEFT(O8562,2))&gt;IF(RIGHT(J8562,1)="M",7,19),AND(OR(LEFT(O8562,2)={"07","19"}),VALUE(RIGHT(O8562,2))&gt;5)),TRUE,FALSE))</f>
        <v/>
      </c>
    </row>
    <row r="8563" spans="12:20" x14ac:dyDescent="0.25">
      <c r="L8563" s="75">
        <f>COUNTIF($B$2:B8563,B8563)</f>
        <v>0</v>
      </c>
      <c r="M8563" s="75">
        <f>COUNTIF($L$2:L8563,4)</f>
        <v>42</v>
      </c>
      <c r="N8563" s="76" t="str">
        <f t="shared" si="669"/>
        <v>0</v>
      </c>
      <c r="O8563" s="76" t="str">
        <f t="shared" si="665"/>
        <v/>
      </c>
      <c r="P8563" s="75" t="str">
        <f t="shared" si="666"/>
        <v/>
      </c>
      <c r="Q8563" s="77" t="str">
        <f t="shared" si="667"/>
        <v/>
      </c>
      <c r="R8563" s="77" t="str">
        <f t="shared" si="668"/>
        <v/>
      </c>
      <c r="S8563" s="77" t="str">
        <f>IF(O8563="","",IF(OR(VALUE(LEFT(O8563,2))&gt;IF(RIGHT(J8563,1)="M",7,19),AND(OR(LEFT(O8563,2)={"07","19"}),VALUE(RIGHT(O8563,2))&gt;15)),TRUE,FALSE))</f>
        <v/>
      </c>
      <c r="T8563" s="77" t="str">
        <f>IF(O8563="","",IF(OR(VALUE(LEFT(O8563,2))&gt;IF(RIGHT(J8563,1)="M",7,19),AND(OR(LEFT(O8563,2)={"07","19"}),VALUE(RIGHT(O8563,2))&gt;5)),TRUE,FALSE))</f>
        <v/>
      </c>
    </row>
    <row r="8564" spans="12:20" x14ac:dyDescent="0.25">
      <c r="L8564" s="75">
        <f>COUNTIF($B$2:B8564,B8564)</f>
        <v>0</v>
      </c>
      <c r="M8564" s="75">
        <f>COUNTIF($L$2:L8564,4)</f>
        <v>42</v>
      </c>
      <c r="N8564" s="76" t="str">
        <f t="shared" si="669"/>
        <v>0</v>
      </c>
      <c r="O8564" s="76" t="str">
        <f t="shared" si="665"/>
        <v/>
      </c>
      <c r="P8564" s="75" t="str">
        <f t="shared" si="666"/>
        <v/>
      </c>
      <c r="Q8564" s="77" t="str">
        <f t="shared" si="667"/>
        <v/>
      </c>
      <c r="R8564" s="77" t="str">
        <f t="shared" si="668"/>
        <v/>
      </c>
      <c r="S8564" s="77" t="str">
        <f>IF(O8564="","",IF(OR(VALUE(LEFT(O8564,2))&gt;IF(RIGHT(J8564,1)="M",7,19),AND(OR(LEFT(O8564,2)={"07","19"}),VALUE(RIGHT(O8564,2))&gt;15)),TRUE,FALSE))</f>
        <v/>
      </c>
      <c r="T8564" s="77" t="str">
        <f>IF(O8564="","",IF(OR(VALUE(LEFT(O8564,2))&gt;IF(RIGHT(J8564,1)="M",7,19),AND(OR(LEFT(O8564,2)={"07","19"}),VALUE(RIGHT(O8564,2))&gt;5)),TRUE,FALSE))</f>
        <v/>
      </c>
    </row>
    <row r="8565" spans="12:20" x14ac:dyDescent="0.25">
      <c r="L8565" s="75">
        <f>COUNTIF($B$2:B8565,B8565)</f>
        <v>0</v>
      </c>
      <c r="M8565" s="75">
        <f>COUNTIF($L$2:L8565,4)</f>
        <v>42</v>
      </c>
      <c r="N8565" s="76" t="str">
        <f t="shared" si="669"/>
        <v>0</v>
      </c>
      <c r="O8565" s="76" t="str">
        <f t="shared" si="665"/>
        <v/>
      </c>
      <c r="P8565" s="75" t="str">
        <f t="shared" si="666"/>
        <v/>
      </c>
      <c r="Q8565" s="77" t="str">
        <f t="shared" si="667"/>
        <v/>
      </c>
      <c r="R8565" s="77" t="str">
        <f t="shared" si="668"/>
        <v/>
      </c>
      <c r="S8565" s="77" t="str">
        <f>IF(O8565="","",IF(OR(VALUE(LEFT(O8565,2))&gt;IF(RIGHT(J8565,1)="M",7,19),AND(OR(LEFT(O8565,2)={"07","19"}),VALUE(RIGHT(O8565,2))&gt;15)),TRUE,FALSE))</f>
        <v/>
      </c>
      <c r="T8565" s="77" t="str">
        <f>IF(O8565="","",IF(OR(VALUE(LEFT(O8565,2))&gt;IF(RIGHT(J8565,1)="M",7,19),AND(OR(LEFT(O8565,2)={"07","19"}),VALUE(RIGHT(O8565,2))&gt;5)),TRUE,FALSE))</f>
        <v/>
      </c>
    </row>
    <row r="8566" spans="12:20" x14ac:dyDescent="0.25">
      <c r="L8566" s="75">
        <f>COUNTIF($B$2:B8566,B8566)</f>
        <v>0</v>
      </c>
      <c r="M8566" s="75">
        <f>COUNTIF($L$2:L8566,4)</f>
        <v>42</v>
      </c>
      <c r="N8566" s="76" t="str">
        <f t="shared" si="669"/>
        <v>0</v>
      </c>
      <c r="O8566" s="76" t="str">
        <f t="shared" si="665"/>
        <v/>
      </c>
      <c r="P8566" s="75" t="str">
        <f t="shared" si="666"/>
        <v/>
      </c>
      <c r="Q8566" s="77" t="str">
        <f t="shared" si="667"/>
        <v/>
      </c>
      <c r="R8566" s="77" t="str">
        <f t="shared" si="668"/>
        <v/>
      </c>
      <c r="S8566" s="77" t="str">
        <f>IF(O8566="","",IF(OR(VALUE(LEFT(O8566,2))&gt;IF(RIGHT(J8566,1)="M",7,19),AND(OR(LEFT(O8566,2)={"07","19"}),VALUE(RIGHT(O8566,2))&gt;15)),TRUE,FALSE))</f>
        <v/>
      </c>
      <c r="T8566" s="77" t="str">
        <f>IF(O8566="","",IF(OR(VALUE(LEFT(O8566,2))&gt;IF(RIGHT(J8566,1)="M",7,19),AND(OR(LEFT(O8566,2)={"07","19"}),VALUE(RIGHT(O8566,2))&gt;5)),TRUE,FALSE))</f>
        <v/>
      </c>
    </row>
    <row r="8567" spans="12:20" x14ac:dyDescent="0.25">
      <c r="L8567" s="75">
        <f>COUNTIF($B$2:B8567,B8567)</f>
        <v>0</v>
      </c>
      <c r="M8567" s="75">
        <f>COUNTIF($L$2:L8567,4)</f>
        <v>42</v>
      </c>
      <c r="N8567" s="76" t="str">
        <f t="shared" si="669"/>
        <v>0</v>
      </c>
      <c r="O8567" s="76" t="str">
        <f t="shared" si="665"/>
        <v/>
      </c>
      <c r="P8567" s="75" t="str">
        <f t="shared" si="666"/>
        <v/>
      </c>
      <c r="Q8567" s="77" t="str">
        <f t="shared" si="667"/>
        <v/>
      </c>
      <c r="R8567" s="77" t="str">
        <f t="shared" si="668"/>
        <v/>
      </c>
      <c r="S8567" s="77" t="str">
        <f>IF(O8567="","",IF(OR(VALUE(LEFT(O8567,2))&gt;IF(RIGHT(J8567,1)="M",7,19),AND(OR(LEFT(O8567,2)={"07","19"}),VALUE(RIGHT(O8567,2))&gt;15)),TRUE,FALSE))</f>
        <v/>
      </c>
      <c r="T8567" s="77" t="str">
        <f>IF(O8567="","",IF(OR(VALUE(LEFT(O8567,2))&gt;IF(RIGHT(J8567,1)="M",7,19),AND(OR(LEFT(O8567,2)={"07","19"}),VALUE(RIGHT(O8567,2))&gt;5)),TRUE,FALSE))</f>
        <v/>
      </c>
    </row>
    <row r="8568" spans="12:20" x14ac:dyDescent="0.25">
      <c r="L8568" s="75">
        <f>COUNTIF($B$2:B8568,B8568)</f>
        <v>0</v>
      </c>
      <c r="M8568" s="75">
        <f>COUNTIF($L$2:L8568,4)</f>
        <v>42</v>
      </c>
      <c r="N8568" s="76" t="str">
        <f t="shared" si="669"/>
        <v>0</v>
      </c>
      <c r="O8568" s="76" t="str">
        <f t="shared" si="665"/>
        <v/>
      </c>
      <c r="P8568" s="75" t="str">
        <f t="shared" si="666"/>
        <v/>
      </c>
      <c r="Q8568" s="77" t="str">
        <f t="shared" si="667"/>
        <v/>
      </c>
      <c r="R8568" s="77" t="str">
        <f t="shared" si="668"/>
        <v/>
      </c>
      <c r="S8568" s="77" t="str">
        <f>IF(O8568="","",IF(OR(VALUE(LEFT(O8568,2))&gt;IF(RIGHT(J8568,1)="M",7,19),AND(OR(LEFT(O8568,2)={"07","19"}),VALUE(RIGHT(O8568,2))&gt;15)),TRUE,FALSE))</f>
        <v/>
      </c>
      <c r="T8568" s="77" t="str">
        <f>IF(O8568="","",IF(OR(VALUE(LEFT(O8568,2))&gt;IF(RIGHT(J8568,1)="M",7,19),AND(OR(LEFT(O8568,2)={"07","19"}),VALUE(RIGHT(O8568,2))&gt;5)),TRUE,FALSE))</f>
        <v/>
      </c>
    </row>
    <row r="8569" spans="12:20" x14ac:dyDescent="0.25">
      <c r="L8569" s="75">
        <f>COUNTIF($B$2:B8569,B8569)</f>
        <v>0</v>
      </c>
      <c r="M8569" s="75">
        <f>COUNTIF($L$2:L8569,4)</f>
        <v>42</v>
      </c>
      <c r="N8569" s="76" t="str">
        <f t="shared" si="669"/>
        <v>0</v>
      </c>
      <c r="O8569" s="76" t="str">
        <f t="shared" si="665"/>
        <v/>
      </c>
      <c r="P8569" s="75" t="str">
        <f t="shared" si="666"/>
        <v/>
      </c>
      <c r="Q8569" s="77" t="str">
        <f t="shared" si="667"/>
        <v/>
      </c>
      <c r="R8569" s="77" t="str">
        <f t="shared" si="668"/>
        <v/>
      </c>
      <c r="S8569" s="77" t="str">
        <f>IF(O8569="","",IF(OR(VALUE(LEFT(O8569,2))&gt;IF(RIGHT(J8569,1)="M",7,19),AND(OR(LEFT(O8569,2)={"07","19"}),VALUE(RIGHT(O8569,2))&gt;15)),TRUE,FALSE))</f>
        <v/>
      </c>
      <c r="T8569" s="77" t="str">
        <f>IF(O8569="","",IF(OR(VALUE(LEFT(O8569,2))&gt;IF(RIGHT(J8569,1)="M",7,19),AND(OR(LEFT(O8569,2)={"07","19"}),VALUE(RIGHT(O8569,2))&gt;5)),TRUE,FALSE))</f>
        <v/>
      </c>
    </row>
    <row r="8570" spans="12:20" x14ac:dyDescent="0.25">
      <c r="L8570" s="75">
        <f>COUNTIF($B$2:B8570,B8570)</f>
        <v>0</v>
      </c>
      <c r="M8570" s="75">
        <f>COUNTIF($L$2:L8570,4)</f>
        <v>42</v>
      </c>
      <c r="N8570" s="76" t="str">
        <f t="shared" si="669"/>
        <v>0</v>
      </c>
      <c r="O8570" s="76" t="str">
        <f t="shared" si="665"/>
        <v/>
      </c>
      <c r="P8570" s="75" t="str">
        <f t="shared" si="666"/>
        <v/>
      </c>
      <c r="Q8570" s="77" t="str">
        <f t="shared" si="667"/>
        <v/>
      </c>
      <c r="R8570" s="77" t="str">
        <f t="shared" si="668"/>
        <v/>
      </c>
      <c r="S8570" s="77" t="str">
        <f>IF(O8570="","",IF(OR(VALUE(LEFT(O8570,2))&gt;IF(RIGHT(J8570,1)="M",7,19),AND(OR(LEFT(O8570,2)={"07","19"}),VALUE(RIGHT(O8570,2))&gt;15)),TRUE,FALSE))</f>
        <v/>
      </c>
      <c r="T8570" s="77" t="str">
        <f>IF(O8570="","",IF(OR(VALUE(LEFT(O8570,2))&gt;IF(RIGHT(J8570,1)="M",7,19),AND(OR(LEFT(O8570,2)={"07","19"}),VALUE(RIGHT(O8570,2))&gt;5)),TRUE,FALSE))</f>
        <v/>
      </c>
    </row>
    <row r="8571" spans="12:20" x14ac:dyDescent="0.25">
      <c r="L8571" s="75">
        <f>COUNTIF($B$2:B8571,B8571)</f>
        <v>0</v>
      </c>
      <c r="M8571" s="75">
        <f>COUNTIF($L$2:L8571,4)</f>
        <v>42</v>
      </c>
      <c r="N8571" s="76" t="str">
        <f t="shared" si="669"/>
        <v>0</v>
      </c>
      <c r="O8571" s="76" t="str">
        <f t="shared" si="665"/>
        <v/>
      </c>
      <c r="P8571" s="75" t="str">
        <f t="shared" si="666"/>
        <v/>
      </c>
      <c r="Q8571" s="77" t="str">
        <f t="shared" si="667"/>
        <v/>
      </c>
      <c r="R8571" s="77" t="str">
        <f t="shared" si="668"/>
        <v/>
      </c>
      <c r="S8571" s="77" t="str">
        <f>IF(O8571="","",IF(OR(VALUE(LEFT(O8571,2))&gt;IF(RIGHT(J8571,1)="M",7,19),AND(OR(LEFT(O8571,2)={"07","19"}),VALUE(RIGHT(O8571,2))&gt;15)),TRUE,FALSE))</f>
        <v/>
      </c>
      <c r="T8571" s="77" t="str">
        <f>IF(O8571="","",IF(OR(VALUE(LEFT(O8571,2))&gt;IF(RIGHT(J8571,1)="M",7,19),AND(OR(LEFT(O8571,2)={"07","19"}),VALUE(RIGHT(O8571,2))&gt;5)),TRUE,FALSE))</f>
        <v/>
      </c>
    </row>
    <row r="8572" spans="12:20" x14ac:dyDescent="0.25">
      <c r="L8572" s="75">
        <f>COUNTIF($B$2:B8572,B8572)</f>
        <v>0</v>
      </c>
      <c r="M8572" s="75">
        <f>COUNTIF($L$2:L8572,4)</f>
        <v>42</v>
      </c>
      <c r="N8572" s="76" t="str">
        <f t="shared" si="669"/>
        <v>0</v>
      </c>
      <c r="O8572" s="76" t="str">
        <f t="shared" si="665"/>
        <v/>
      </c>
      <c r="P8572" s="75" t="str">
        <f t="shared" si="666"/>
        <v/>
      </c>
      <c r="Q8572" s="77" t="str">
        <f t="shared" si="667"/>
        <v/>
      </c>
      <c r="R8572" s="77" t="str">
        <f t="shared" si="668"/>
        <v/>
      </c>
      <c r="S8572" s="77" t="str">
        <f>IF(O8572="","",IF(OR(VALUE(LEFT(O8572,2))&gt;IF(RIGHT(J8572,1)="M",7,19),AND(OR(LEFT(O8572,2)={"07","19"}),VALUE(RIGHT(O8572,2))&gt;15)),TRUE,FALSE))</f>
        <v/>
      </c>
      <c r="T8572" s="77" t="str">
        <f>IF(O8572="","",IF(OR(VALUE(LEFT(O8572,2))&gt;IF(RIGHT(J8572,1)="M",7,19),AND(OR(LEFT(O8572,2)={"07","19"}),VALUE(RIGHT(O8572,2))&gt;5)),TRUE,FALSE))</f>
        <v/>
      </c>
    </row>
    <row r="8573" spans="12:20" x14ac:dyDescent="0.25">
      <c r="L8573" s="75">
        <f>COUNTIF($B$2:B8573,B8573)</f>
        <v>0</v>
      </c>
      <c r="M8573" s="75">
        <f>COUNTIF($L$2:L8573,4)</f>
        <v>42</v>
      </c>
      <c r="N8573" s="76" t="str">
        <f t="shared" si="669"/>
        <v>0</v>
      </c>
      <c r="O8573" s="76" t="str">
        <f t="shared" si="665"/>
        <v/>
      </c>
      <c r="P8573" s="75" t="str">
        <f t="shared" si="666"/>
        <v/>
      </c>
      <c r="Q8573" s="77" t="str">
        <f t="shared" si="667"/>
        <v/>
      </c>
      <c r="R8573" s="77" t="str">
        <f t="shared" si="668"/>
        <v/>
      </c>
      <c r="S8573" s="77" t="str">
        <f>IF(O8573="","",IF(OR(VALUE(LEFT(O8573,2))&gt;IF(RIGHT(J8573,1)="M",7,19),AND(OR(LEFT(O8573,2)={"07","19"}),VALUE(RIGHT(O8573,2))&gt;15)),TRUE,FALSE))</f>
        <v/>
      </c>
      <c r="T8573" s="77" t="str">
        <f>IF(O8573="","",IF(OR(VALUE(LEFT(O8573,2))&gt;IF(RIGHT(J8573,1)="M",7,19),AND(OR(LEFT(O8573,2)={"07","19"}),VALUE(RIGHT(O8573,2))&gt;5)),TRUE,FALSE))</f>
        <v/>
      </c>
    </row>
    <row r="8574" spans="12:20" x14ac:dyDescent="0.25">
      <c r="L8574" s="75">
        <f>COUNTIF($B$2:B8574,B8574)</f>
        <v>0</v>
      </c>
      <c r="M8574" s="75">
        <f>COUNTIF($L$2:L8574,4)</f>
        <v>42</v>
      </c>
      <c r="N8574" s="76" t="str">
        <f t="shared" si="669"/>
        <v>0</v>
      </c>
      <c r="O8574" s="76" t="str">
        <f t="shared" si="665"/>
        <v/>
      </c>
      <c r="P8574" s="75" t="str">
        <f t="shared" si="666"/>
        <v/>
      </c>
      <c r="Q8574" s="77" t="str">
        <f t="shared" si="667"/>
        <v/>
      </c>
      <c r="R8574" s="77" t="str">
        <f t="shared" si="668"/>
        <v/>
      </c>
      <c r="S8574" s="77" t="str">
        <f>IF(O8574="","",IF(OR(VALUE(LEFT(O8574,2))&gt;IF(RIGHT(J8574,1)="M",7,19),AND(OR(LEFT(O8574,2)={"07","19"}),VALUE(RIGHT(O8574,2))&gt;15)),TRUE,FALSE))</f>
        <v/>
      </c>
      <c r="T8574" s="77" t="str">
        <f>IF(O8574="","",IF(OR(VALUE(LEFT(O8574,2))&gt;IF(RIGHT(J8574,1)="M",7,19),AND(OR(LEFT(O8574,2)={"07","19"}),VALUE(RIGHT(O8574,2))&gt;5)),TRUE,FALSE))</f>
        <v/>
      </c>
    </row>
    <row r="8575" spans="12:20" x14ac:dyDescent="0.25">
      <c r="L8575" s="75">
        <f>COUNTIF($B$2:B8575,B8575)</f>
        <v>0</v>
      </c>
      <c r="M8575" s="75">
        <f>COUNTIF($L$2:L8575,4)</f>
        <v>42</v>
      </c>
      <c r="N8575" s="76" t="str">
        <f t="shared" si="669"/>
        <v>0</v>
      </c>
      <c r="O8575" s="76" t="str">
        <f t="shared" si="665"/>
        <v/>
      </c>
      <c r="P8575" s="75" t="str">
        <f t="shared" si="666"/>
        <v/>
      </c>
      <c r="Q8575" s="77" t="str">
        <f t="shared" si="667"/>
        <v/>
      </c>
      <c r="R8575" s="77" t="str">
        <f t="shared" si="668"/>
        <v/>
      </c>
      <c r="S8575" s="77" t="str">
        <f>IF(O8575="","",IF(OR(VALUE(LEFT(O8575,2))&gt;IF(RIGHT(J8575,1)="M",7,19),AND(OR(LEFT(O8575,2)={"07","19"}),VALUE(RIGHT(O8575,2))&gt;15)),TRUE,FALSE))</f>
        <v/>
      </c>
      <c r="T8575" s="77" t="str">
        <f>IF(O8575="","",IF(OR(VALUE(LEFT(O8575,2))&gt;IF(RIGHT(J8575,1)="M",7,19),AND(OR(LEFT(O8575,2)={"07","19"}),VALUE(RIGHT(O8575,2))&gt;5)),TRUE,FALSE))</f>
        <v/>
      </c>
    </row>
    <row r="8576" spans="12:20" x14ac:dyDescent="0.25">
      <c r="L8576" s="75">
        <f>COUNTIF($B$2:B8576,B8576)</f>
        <v>0</v>
      </c>
      <c r="M8576" s="75">
        <f>COUNTIF($L$2:L8576,4)</f>
        <v>42</v>
      </c>
      <c r="N8576" s="76" t="str">
        <f t="shared" si="669"/>
        <v>0</v>
      </c>
      <c r="O8576" s="76" t="str">
        <f t="shared" si="665"/>
        <v/>
      </c>
      <c r="P8576" s="75" t="str">
        <f t="shared" si="666"/>
        <v/>
      </c>
      <c r="Q8576" s="77" t="str">
        <f t="shared" si="667"/>
        <v/>
      </c>
      <c r="R8576" s="77" t="str">
        <f t="shared" si="668"/>
        <v/>
      </c>
      <c r="S8576" s="77" t="str">
        <f>IF(O8576="","",IF(OR(VALUE(LEFT(O8576,2))&gt;IF(RIGHT(J8576,1)="M",7,19),AND(OR(LEFT(O8576,2)={"07","19"}),VALUE(RIGHT(O8576,2))&gt;15)),TRUE,FALSE))</f>
        <v/>
      </c>
      <c r="T8576" s="77" t="str">
        <f>IF(O8576="","",IF(OR(VALUE(LEFT(O8576,2))&gt;IF(RIGHT(J8576,1)="M",7,19),AND(OR(LEFT(O8576,2)={"07","19"}),VALUE(RIGHT(O8576,2))&gt;5)),TRUE,FALSE))</f>
        <v/>
      </c>
    </row>
    <row r="8577" spans="12:20" x14ac:dyDescent="0.25">
      <c r="L8577" s="75">
        <f>COUNTIF($B$2:B8577,B8577)</f>
        <v>0</v>
      </c>
      <c r="M8577" s="75">
        <f>COUNTIF($L$2:L8577,4)</f>
        <v>42</v>
      </c>
      <c r="N8577" s="76" t="str">
        <f t="shared" si="669"/>
        <v>0</v>
      </c>
      <c r="O8577" s="76" t="str">
        <f t="shared" si="665"/>
        <v/>
      </c>
      <c r="P8577" s="75" t="str">
        <f t="shared" si="666"/>
        <v/>
      </c>
      <c r="Q8577" s="77" t="str">
        <f t="shared" si="667"/>
        <v/>
      </c>
      <c r="R8577" s="77" t="str">
        <f t="shared" si="668"/>
        <v/>
      </c>
      <c r="S8577" s="77" t="str">
        <f>IF(O8577="","",IF(OR(VALUE(LEFT(O8577,2))&gt;IF(RIGHT(J8577,1)="M",7,19),AND(OR(LEFT(O8577,2)={"07","19"}),VALUE(RIGHT(O8577,2))&gt;15)),TRUE,FALSE))</f>
        <v/>
      </c>
      <c r="T8577" s="77" t="str">
        <f>IF(O8577="","",IF(OR(VALUE(LEFT(O8577,2))&gt;IF(RIGHT(J8577,1)="M",7,19),AND(OR(LEFT(O8577,2)={"07","19"}),VALUE(RIGHT(O8577,2))&gt;5)),TRUE,FALSE))</f>
        <v/>
      </c>
    </row>
    <row r="8578" spans="12:20" x14ac:dyDescent="0.25">
      <c r="L8578" s="75">
        <f>COUNTIF($B$2:B8578,B8578)</f>
        <v>0</v>
      </c>
      <c r="M8578" s="75">
        <f>COUNTIF($L$2:L8578,4)</f>
        <v>42</v>
      </c>
      <c r="N8578" s="76" t="str">
        <f t="shared" si="669"/>
        <v>0</v>
      </c>
      <c r="O8578" s="76" t="str">
        <f t="shared" ref="O8578:O8641" si="670">TRIM(SUBSTITUTE(SUBSTITUTE(D8578,"+",""),"_",""))</f>
        <v/>
      </c>
      <c r="P8578" s="75" t="str">
        <f t="shared" ref="P8578:P8641" si="671">TRIM(SUBSTITUTE(SUBSTITUTE(E8578,"+",""),"_",""))</f>
        <v/>
      </c>
      <c r="Q8578" s="77" t="str">
        <f t="shared" ref="Q8578:Q8641" si="672">IFERROR(IF(RIGHT(P8578,2)&lt;RIGHT(O8578,2),IF(P8578&lt;O8578,P8578+2360-O8578,P8578-40-O8578),IF(P8578&lt;O8578,P8578+2400-O8578,P8578-O8578)),"")</f>
        <v/>
      </c>
      <c r="R8578" s="77" t="str">
        <f t="shared" ref="R8578:R8641" si="673">IFERROR(ROUNDDOWN(Q8578/100,0),"")</f>
        <v/>
      </c>
      <c r="S8578" s="77" t="str">
        <f>IF(O8578="","",IF(OR(VALUE(LEFT(O8578,2))&gt;IF(RIGHT(J8578,1)="M",7,19),AND(OR(LEFT(O8578,2)={"07","19"}),VALUE(RIGHT(O8578,2))&gt;15)),TRUE,FALSE))</f>
        <v/>
      </c>
      <c r="T8578" s="77" t="str">
        <f>IF(O8578="","",IF(OR(VALUE(LEFT(O8578,2))&gt;IF(RIGHT(J8578,1)="M",7,19),AND(OR(LEFT(O8578,2)={"07","19"}),VALUE(RIGHT(O8578,2))&gt;5)),TRUE,FALSE))</f>
        <v/>
      </c>
    </row>
    <row r="8579" spans="12:20" x14ac:dyDescent="0.25">
      <c r="L8579" s="75">
        <f>COUNTIF($B$2:B8579,B8579)</f>
        <v>0</v>
      </c>
      <c r="M8579" s="75">
        <f>COUNTIF($L$2:L8579,4)</f>
        <v>42</v>
      </c>
      <c r="N8579" s="76" t="str">
        <f t="shared" ref="N8579:N8642" si="674">A8579&amp;DAY(C8579)</f>
        <v>0</v>
      </c>
      <c r="O8579" s="76" t="str">
        <f t="shared" si="670"/>
        <v/>
      </c>
      <c r="P8579" s="75" t="str">
        <f t="shared" si="671"/>
        <v/>
      </c>
      <c r="Q8579" s="77" t="str">
        <f t="shared" si="672"/>
        <v/>
      </c>
      <c r="R8579" s="77" t="str">
        <f t="shared" si="673"/>
        <v/>
      </c>
      <c r="S8579" s="77" t="str">
        <f>IF(O8579="","",IF(OR(VALUE(LEFT(O8579,2))&gt;IF(RIGHT(J8579,1)="M",7,19),AND(OR(LEFT(O8579,2)={"07","19"}),VALUE(RIGHT(O8579,2))&gt;15)),TRUE,FALSE))</f>
        <v/>
      </c>
      <c r="T8579" s="77" t="str">
        <f>IF(O8579="","",IF(OR(VALUE(LEFT(O8579,2))&gt;IF(RIGHT(J8579,1)="M",7,19),AND(OR(LEFT(O8579,2)={"07","19"}),VALUE(RIGHT(O8579,2))&gt;5)),TRUE,FALSE))</f>
        <v/>
      </c>
    </row>
    <row r="8580" spans="12:20" x14ac:dyDescent="0.25">
      <c r="L8580" s="75">
        <f>COUNTIF($B$2:B8580,B8580)</f>
        <v>0</v>
      </c>
      <c r="M8580" s="75">
        <f>COUNTIF($L$2:L8580,4)</f>
        <v>42</v>
      </c>
      <c r="N8580" s="76" t="str">
        <f t="shared" si="674"/>
        <v>0</v>
      </c>
      <c r="O8580" s="76" t="str">
        <f t="shared" si="670"/>
        <v/>
      </c>
      <c r="P8580" s="75" t="str">
        <f t="shared" si="671"/>
        <v/>
      </c>
      <c r="Q8580" s="77" t="str">
        <f t="shared" si="672"/>
        <v/>
      </c>
      <c r="R8580" s="77" t="str">
        <f t="shared" si="673"/>
        <v/>
      </c>
      <c r="S8580" s="77" t="str">
        <f>IF(O8580="","",IF(OR(VALUE(LEFT(O8580,2))&gt;IF(RIGHT(J8580,1)="M",7,19),AND(OR(LEFT(O8580,2)={"07","19"}),VALUE(RIGHT(O8580,2))&gt;15)),TRUE,FALSE))</f>
        <v/>
      </c>
      <c r="T8580" s="77" t="str">
        <f>IF(O8580="","",IF(OR(VALUE(LEFT(O8580,2))&gt;IF(RIGHT(J8580,1)="M",7,19),AND(OR(LEFT(O8580,2)={"07","19"}),VALUE(RIGHT(O8580,2))&gt;5)),TRUE,FALSE))</f>
        <v/>
      </c>
    </row>
    <row r="8581" spans="12:20" x14ac:dyDescent="0.25">
      <c r="L8581" s="75">
        <f>COUNTIF($B$2:B8581,B8581)</f>
        <v>0</v>
      </c>
      <c r="M8581" s="75">
        <f>COUNTIF($L$2:L8581,4)</f>
        <v>42</v>
      </c>
      <c r="N8581" s="76" t="str">
        <f t="shared" si="674"/>
        <v>0</v>
      </c>
      <c r="O8581" s="76" t="str">
        <f t="shared" si="670"/>
        <v/>
      </c>
      <c r="P8581" s="75" t="str">
        <f t="shared" si="671"/>
        <v/>
      </c>
      <c r="Q8581" s="77" t="str">
        <f t="shared" si="672"/>
        <v/>
      </c>
      <c r="R8581" s="77" t="str">
        <f t="shared" si="673"/>
        <v/>
      </c>
      <c r="S8581" s="77" t="str">
        <f>IF(O8581="","",IF(OR(VALUE(LEFT(O8581,2))&gt;IF(RIGHT(J8581,1)="M",7,19),AND(OR(LEFT(O8581,2)={"07","19"}),VALUE(RIGHT(O8581,2))&gt;15)),TRUE,FALSE))</f>
        <v/>
      </c>
      <c r="T8581" s="77" t="str">
        <f>IF(O8581="","",IF(OR(VALUE(LEFT(O8581,2))&gt;IF(RIGHT(J8581,1)="M",7,19),AND(OR(LEFT(O8581,2)={"07","19"}),VALUE(RIGHT(O8581,2))&gt;5)),TRUE,FALSE))</f>
        <v/>
      </c>
    </row>
    <row r="8582" spans="12:20" x14ac:dyDescent="0.25">
      <c r="L8582" s="75">
        <f>COUNTIF($B$2:B8582,B8582)</f>
        <v>0</v>
      </c>
      <c r="M8582" s="75">
        <f>COUNTIF($L$2:L8582,4)</f>
        <v>42</v>
      </c>
      <c r="N8582" s="76" t="str">
        <f t="shared" si="674"/>
        <v>0</v>
      </c>
      <c r="O8582" s="76" t="str">
        <f t="shared" si="670"/>
        <v/>
      </c>
      <c r="P8582" s="75" t="str">
        <f t="shared" si="671"/>
        <v/>
      </c>
      <c r="Q8582" s="77" t="str">
        <f t="shared" si="672"/>
        <v/>
      </c>
      <c r="R8582" s="77" t="str">
        <f t="shared" si="673"/>
        <v/>
      </c>
      <c r="S8582" s="77" t="str">
        <f>IF(O8582="","",IF(OR(VALUE(LEFT(O8582,2))&gt;IF(RIGHT(J8582,1)="M",7,19),AND(OR(LEFT(O8582,2)={"07","19"}),VALUE(RIGHT(O8582,2))&gt;15)),TRUE,FALSE))</f>
        <v/>
      </c>
      <c r="T8582" s="77" t="str">
        <f>IF(O8582="","",IF(OR(VALUE(LEFT(O8582,2))&gt;IF(RIGHT(J8582,1)="M",7,19),AND(OR(LEFT(O8582,2)={"07","19"}),VALUE(RIGHT(O8582,2))&gt;5)),TRUE,FALSE))</f>
        <v/>
      </c>
    </row>
    <row r="8583" spans="12:20" x14ac:dyDescent="0.25">
      <c r="L8583" s="75">
        <f>COUNTIF($B$2:B8583,B8583)</f>
        <v>0</v>
      </c>
      <c r="M8583" s="75">
        <f>COUNTIF($L$2:L8583,4)</f>
        <v>42</v>
      </c>
      <c r="N8583" s="76" t="str">
        <f t="shared" si="674"/>
        <v>0</v>
      </c>
      <c r="O8583" s="76" t="str">
        <f t="shared" si="670"/>
        <v/>
      </c>
      <c r="P8583" s="75" t="str">
        <f t="shared" si="671"/>
        <v/>
      </c>
      <c r="Q8583" s="77" t="str">
        <f t="shared" si="672"/>
        <v/>
      </c>
      <c r="R8583" s="77" t="str">
        <f t="shared" si="673"/>
        <v/>
      </c>
      <c r="S8583" s="77" t="str">
        <f>IF(O8583="","",IF(OR(VALUE(LEFT(O8583,2))&gt;IF(RIGHT(J8583,1)="M",7,19),AND(OR(LEFT(O8583,2)={"07","19"}),VALUE(RIGHT(O8583,2))&gt;15)),TRUE,FALSE))</f>
        <v/>
      </c>
      <c r="T8583" s="77" t="str">
        <f>IF(O8583="","",IF(OR(VALUE(LEFT(O8583,2))&gt;IF(RIGHT(J8583,1)="M",7,19),AND(OR(LEFT(O8583,2)={"07","19"}),VALUE(RIGHT(O8583,2))&gt;5)),TRUE,FALSE))</f>
        <v/>
      </c>
    </row>
    <row r="8584" spans="12:20" x14ac:dyDescent="0.25">
      <c r="L8584" s="75">
        <f>COUNTIF($B$2:B8584,B8584)</f>
        <v>0</v>
      </c>
      <c r="M8584" s="75">
        <f>COUNTIF($L$2:L8584,4)</f>
        <v>42</v>
      </c>
      <c r="N8584" s="76" t="str">
        <f t="shared" si="674"/>
        <v>0</v>
      </c>
      <c r="O8584" s="76" t="str">
        <f t="shared" si="670"/>
        <v/>
      </c>
      <c r="P8584" s="75" t="str">
        <f t="shared" si="671"/>
        <v/>
      </c>
      <c r="Q8584" s="77" t="str">
        <f t="shared" si="672"/>
        <v/>
      </c>
      <c r="R8584" s="77" t="str">
        <f t="shared" si="673"/>
        <v/>
      </c>
      <c r="S8584" s="77" t="str">
        <f>IF(O8584="","",IF(OR(VALUE(LEFT(O8584,2))&gt;IF(RIGHT(J8584,1)="M",7,19),AND(OR(LEFT(O8584,2)={"07","19"}),VALUE(RIGHT(O8584,2))&gt;15)),TRUE,FALSE))</f>
        <v/>
      </c>
      <c r="T8584" s="77" t="str">
        <f>IF(O8584="","",IF(OR(VALUE(LEFT(O8584,2))&gt;IF(RIGHT(J8584,1)="M",7,19),AND(OR(LEFT(O8584,2)={"07","19"}),VALUE(RIGHT(O8584,2))&gt;5)),TRUE,FALSE))</f>
        <v/>
      </c>
    </row>
    <row r="8585" spans="12:20" x14ac:dyDescent="0.25">
      <c r="L8585" s="75">
        <f>COUNTIF($B$2:B8585,B8585)</f>
        <v>0</v>
      </c>
      <c r="M8585" s="75">
        <f>COUNTIF($L$2:L8585,4)</f>
        <v>42</v>
      </c>
      <c r="N8585" s="76" t="str">
        <f t="shared" si="674"/>
        <v>0</v>
      </c>
      <c r="O8585" s="76" t="str">
        <f t="shared" si="670"/>
        <v/>
      </c>
      <c r="P8585" s="75" t="str">
        <f t="shared" si="671"/>
        <v/>
      </c>
      <c r="Q8585" s="77" t="str">
        <f t="shared" si="672"/>
        <v/>
      </c>
      <c r="R8585" s="77" t="str">
        <f t="shared" si="673"/>
        <v/>
      </c>
      <c r="S8585" s="77" t="str">
        <f>IF(O8585="","",IF(OR(VALUE(LEFT(O8585,2))&gt;IF(RIGHT(J8585,1)="M",7,19),AND(OR(LEFT(O8585,2)={"07","19"}),VALUE(RIGHT(O8585,2))&gt;15)),TRUE,FALSE))</f>
        <v/>
      </c>
      <c r="T8585" s="77" t="str">
        <f>IF(O8585="","",IF(OR(VALUE(LEFT(O8585,2))&gt;IF(RIGHT(J8585,1)="M",7,19),AND(OR(LEFT(O8585,2)={"07","19"}),VALUE(RIGHT(O8585,2))&gt;5)),TRUE,FALSE))</f>
        <v/>
      </c>
    </row>
    <row r="8586" spans="12:20" x14ac:dyDescent="0.25">
      <c r="L8586" s="75">
        <f>COUNTIF($B$2:B8586,B8586)</f>
        <v>0</v>
      </c>
      <c r="M8586" s="75">
        <f>COUNTIF($L$2:L8586,4)</f>
        <v>42</v>
      </c>
      <c r="N8586" s="76" t="str">
        <f t="shared" si="674"/>
        <v>0</v>
      </c>
      <c r="O8586" s="76" t="str">
        <f t="shared" si="670"/>
        <v/>
      </c>
      <c r="P8586" s="75" t="str">
        <f t="shared" si="671"/>
        <v/>
      </c>
      <c r="Q8586" s="77" t="str">
        <f t="shared" si="672"/>
        <v/>
      </c>
      <c r="R8586" s="77" t="str">
        <f t="shared" si="673"/>
        <v/>
      </c>
      <c r="S8586" s="77" t="str">
        <f>IF(O8586="","",IF(OR(VALUE(LEFT(O8586,2))&gt;IF(RIGHT(J8586,1)="M",7,19),AND(OR(LEFT(O8586,2)={"07","19"}),VALUE(RIGHT(O8586,2))&gt;15)),TRUE,FALSE))</f>
        <v/>
      </c>
      <c r="T8586" s="77" t="str">
        <f>IF(O8586="","",IF(OR(VALUE(LEFT(O8586,2))&gt;IF(RIGHT(J8586,1)="M",7,19),AND(OR(LEFT(O8586,2)={"07","19"}),VALUE(RIGHT(O8586,2))&gt;5)),TRUE,FALSE))</f>
        <v/>
      </c>
    </row>
    <row r="8587" spans="12:20" x14ac:dyDescent="0.25">
      <c r="L8587" s="75">
        <f>COUNTIF($B$2:B8587,B8587)</f>
        <v>0</v>
      </c>
      <c r="M8587" s="75">
        <f>COUNTIF($L$2:L8587,4)</f>
        <v>42</v>
      </c>
      <c r="N8587" s="76" t="str">
        <f t="shared" si="674"/>
        <v>0</v>
      </c>
      <c r="O8587" s="76" t="str">
        <f t="shared" si="670"/>
        <v/>
      </c>
      <c r="P8587" s="75" t="str">
        <f t="shared" si="671"/>
        <v/>
      </c>
      <c r="Q8587" s="77" t="str">
        <f t="shared" si="672"/>
        <v/>
      </c>
      <c r="R8587" s="77" t="str">
        <f t="shared" si="673"/>
        <v/>
      </c>
      <c r="S8587" s="77" t="str">
        <f>IF(O8587="","",IF(OR(VALUE(LEFT(O8587,2))&gt;IF(RIGHT(J8587,1)="M",7,19),AND(OR(LEFT(O8587,2)={"07","19"}),VALUE(RIGHT(O8587,2))&gt;15)),TRUE,FALSE))</f>
        <v/>
      </c>
      <c r="T8587" s="77" t="str">
        <f>IF(O8587="","",IF(OR(VALUE(LEFT(O8587,2))&gt;IF(RIGHT(J8587,1)="M",7,19),AND(OR(LEFT(O8587,2)={"07","19"}),VALUE(RIGHT(O8587,2))&gt;5)),TRUE,FALSE))</f>
        <v/>
      </c>
    </row>
    <row r="8588" spans="12:20" x14ac:dyDescent="0.25">
      <c r="L8588" s="75">
        <f>COUNTIF($B$2:B8588,B8588)</f>
        <v>0</v>
      </c>
      <c r="M8588" s="75">
        <f>COUNTIF($L$2:L8588,4)</f>
        <v>42</v>
      </c>
      <c r="N8588" s="76" t="str">
        <f t="shared" si="674"/>
        <v>0</v>
      </c>
      <c r="O8588" s="76" t="str">
        <f t="shared" si="670"/>
        <v/>
      </c>
      <c r="P8588" s="75" t="str">
        <f t="shared" si="671"/>
        <v/>
      </c>
      <c r="Q8588" s="77" t="str">
        <f t="shared" si="672"/>
        <v/>
      </c>
      <c r="R8588" s="77" t="str">
        <f t="shared" si="673"/>
        <v/>
      </c>
      <c r="S8588" s="77" t="str">
        <f>IF(O8588="","",IF(OR(VALUE(LEFT(O8588,2))&gt;IF(RIGHT(J8588,1)="M",7,19),AND(OR(LEFT(O8588,2)={"07","19"}),VALUE(RIGHT(O8588,2))&gt;15)),TRUE,FALSE))</f>
        <v/>
      </c>
      <c r="T8588" s="77" t="str">
        <f>IF(O8588="","",IF(OR(VALUE(LEFT(O8588,2))&gt;IF(RIGHT(J8588,1)="M",7,19),AND(OR(LEFT(O8588,2)={"07","19"}),VALUE(RIGHT(O8588,2))&gt;5)),TRUE,FALSE))</f>
        <v/>
      </c>
    </row>
    <row r="8589" spans="12:20" x14ac:dyDescent="0.25">
      <c r="L8589" s="75">
        <f>COUNTIF($B$2:B8589,B8589)</f>
        <v>0</v>
      </c>
      <c r="M8589" s="75">
        <f>COUNTIF($L$2:L8589,4)</f>
        <v>42</v>
      </c>
      <c r="N8589" s="76" t="str">
        <f t="shared" si="674"/>
        <v>0</v>
      </c>
      <c r="O8589" s="76" t="str">
        <f t="shared" si="670"/>
        <v/>
      </c>
      <c r="P8589" s="75" t="str">
        <f t="shared" si="671"/>
        <v/>
      </c>
      <c r="Q8589" s="77" t="str">
        <f t="shared" si="672"/>
        <v/>
      </c>
      <c r="R8589" s="77" t="str">
        <f t="shared" si="673"/>
        <v/>
      </c>
      <c r="S8589" s="77" t="str">
        <f>IF(O8589="","",IF(OR(VALUE(LEFT(O8589,2))&gt;IF(RIGHT(J8589,1)="M",7,19),AND(OR(LEFT(O8589,2)={"07","19"}),VALUE(RIGHT(O8589,2))&gt;15)),TRUE,FALSE))</f>
        <v/>
      </c>
      <c r="T8589" s="77" t="str">
        <f>IF(O8589="","",IF(OR(VALUE(LEFT(O8589,2))&gt;IF(RIGHT(J8589,1)="M",7,19),AND(OR(LEFT(O8589,2)={"07","19"}),VALUE(RIGHT(O8589,2))&gt;5)),TRUE,FALSE))</f>
        <v/>
      </c>
    </row>
    <row r="8590" spans="12:20" x14ac:dyDescent="0.25">
      <c r="L8590" s="75">
        <f>COUNTIF($B$2:B8590,B8590)</f>
        <v>0</v>
      </c>
      <c r="M8590" s="75">
        <f>COUNTIF($L$2:L8590,4)</f>
        <v>42</v>
      </c>
      <c r="N8590" s="76" t="str">
        <f t="shared" si="674"/>
        <v>0</v>
      </c>
      <c r="O8590" s="76" t="str">
        <f t="shared" si="670"/>
        <v/>
      </c>
      <c r="P8590" s="75" t="str">
        <f t="shared" si="671"/>
        <v/>
      </c>
      <c r="Q8590" s="77" t="str">
        <f t="shared" si="672"/>
        <v/>
      </c>
      <c r="R8590" s="77" t="str">
        <f t="shared" si="673"/>
        <v/>
      </c>
      <c r="S8590" s="77" t="str">
        <f>IF(O8590="","",IF(OR(VALUE(LEFT(O8590,2))&gt;IF(RIGHT(J8590,1)="M",7,19),AND(OR(LEFT(O8590,2)={"07","19"}),VALUE(RIGHT(O8590,2))&gt;15)),TRUE,FALSE))</f>
        <v/>
      </c>
      <c r="T8590" s="77" t="str">
        <f>IF(O8590="","",IF(OR(VALUE(LEFT(O8590,2))&gt;IF(RIGHT(J8590,1)="M",7,19),AND(OR(LEFT(O8590,2)={"07","19"}),VALUE(RIGHT(O8590,2))&gt;5)),TRUE,FALSE))</f>
        <v/>
      </c>
    </row>
    <row r="8591" spans="12:20" x14ac:dyDescent="0.25">
      <c r="L8591" s="75">
        <f>COUNTIF($B$2:B8591,B8591)</f>
        <v>0</v>
      </c>
      <c r="M8591" s="75">
        <f>COUNTIF($L$2:L8591,4)</f>
        <v>42</v>
      </c>
      <c r="N8591" s="76" t="str">
        <f t="shared" si="674"/>
        <v>0</v>
      </c>
      <c r="O8591" s="76" t="str">
        <f t="shared" si="670"/>
        <v/>
      </c>
      <c r="P8591" s="75" t="str">
        <f t="shared" si="671"/>
        <v/>
      </c>
      <c r="Q8591" s="77" t="str">
        <f t="shared" si="672"/>
        <v/>
      </c>
      <c r="R8591" s="77" t="str">
        <f t="shared" si="673"/>
        <v/>
      </c>
      <c r="S8591" s="77" t="str">
        <f>IF(O8591="","",IF(OR(VALUE(LEFT(O8591,2))&gt;IF(RIGHT(J8591,1)="M",7,19),AND(OR(LEFT(O8591,2)={"07","19"}),VALUE(RIGHT(O8591,2))&gt;15)),TRUE,FALSE))</f>
        <v/>
      </c>
      <c r="T8591" s="77" t="str">
        <f>IF(O8591="","",IF(OR(VALUE(LEFT(O8591,2))&gt;IF(RIGHT(J8591,1)="M",7,19),AND(OR(LEFT(O8591,2)={"07","19"}),VALUE(RIGHT(O8591,2))&gt;5)),TRUE,FALSE))</f>
        <v/>
      </c>
    </row>
    <row r="8592" spans="12:20" x14ac:dyDescent="0.25">
      <c r="L8592" s="75">
        <f>COUNTIF($B$2:B8592,B8592)</f>
        <v>0</v>
      </c>
      <c r="M8592" s="75">
        <f>COUNTIF($L$2:L8592,4)</f>
        <v>42</v>
      </c>
      <c r="N8592" s="76" t="str">
        <f t="shared" si="674"/>
        <v>0</v>
      </c>
      <c r="O8592" s="76" t="str">
        <f t="shared" si="670"/>
        <v/>
      </c>
      <c r="P8592" s="75" t="str">
        <f t="shared" si="671"/>
        <v/>
      </c>
      <c r="Q8592" s="77" t="str">
        <f t="shared" si="672"/>
        <v/>
      </c>
      <c r="R8592" s="77" t="str">
        <f t="shared" si="673"/>
        <v/>
      </c>
      <c r="S8592" s="77" t="str">
        <f>IF(O8592="","",IF(OR(VALUE(LEFT(O8592,2))&gt;IF(RIGHT(J8592,1)="M",7,19),AND(OR(LEFT(O8592,2)={"07","19"}),VALUE(RIGHT(O8592,2))&gt;15)),TRUE,FALSE))</f>
        <v/>
      </c>
      <c r="T8592" s="77" t="str">
        <f>IF(O8592="","",IF(OR(VALUE(LEFT(O8592,2))&gt;IF(RIGHT(J8592,1)="M",7,19),AND(OR(LEFT(O8592,2)={"07","19"}),VALUE(RIGHT(O8592,2))&gt;5)),TRUE,FALSE))</f>
        <v/>
      </c>
    </row>
    <row r="8593" spans="12:20" x14ac:dyDescent="0.25">
      <c r="L8593" s="75">
        <f>COUNTIF($B$2:B8593,B8593)</f>
        <v>0</v>
      </c>
      <c r="M8593" s="75">
        <f>COUNTIF($L$2:L8593,4)</f>
        <v>42</v>
      </c>
      <c r="N8593" s="76" t="str">
        <f t="shared" si="674"/>
        <v>0</v>
      </c>
      <c r="O8593" s="76" t="str">
        <f t="shared" si="670"/>
        <v/>
      </c>
      <c r="P8593" s="75" t="str">
        <f t="shared" si="671"/>
        <v/>
      </c>
      <c r="Q8593" s="77" t="str">
        <f t="shared" si="672"/>
        <v/>
      </c>
      <c r="R8593" s="77" t="str">
        <f t="shared" si="673"/>
        <v/>
      </c>
      <c r="S8593" s="77" t="str">
        <f>IF(O8593="","",IF(OR(VALUE(LEFT(O8593,2))&gt;IF(RIGHT(J8593,1)="M",7,19),AND(OR(LEFT(O8593,2)={"07","19"}),VALUE(RIGHT(O8593,2))&gt;15)),TRUE,FALSE))</f>
        <v/>
      </c>
      <c r="T8593" s="77" t="str">
        <f>IF(O8593="","",IF(OR(VALUE(LEFT(O8593,2))&gt;IF(RIGHT(J8593,1)="M",7,19),AND(OR(LEFT(O8593,2)={"07","19"}),VALUE(RIGHT(O8593,2))&gt;5)),TRUE,FALSE))</f>
        <v/>
      </c>
    </row>
    <row r="8594" spans="12:20" x14ac:dyDescent="0.25">
      <c r="L8594" s="75">
        <f>COUNTIF($B$2:B8594,B8594)</f>
        <v>0</v>
      </c>
      <c r="M8594" s="75">
        <f>COUNTIF($L$2:L8594,4)</f>
        <v>42</v>
      </c>
      <c r="N8594" s="76" t="str">
        <f t="shared" si="674"/>
        <v>0</v>
      </c>
      <c r="O8594" s="76" t="str">
        <f t="shared" si="670"/>
        <v/>
      </c>
      <c r="P8594" s="75" t="str">
        <f t="shared" si="671"/>
        <v/>
      </c>
      <c r="Q8594" s="77" t="str">
        <f t="shared" si="672"/>
        <v/>
      </c>
      <c r="R8594" s="77" t="str">
        <f t="shared" si="673"/>
        <v/>
      </c>
      <c r="S8594" s="77" t="str">
        <f>IF(O8594="","",IF(OR(VALUE(LEFT(O8594,2))&gt;IF(RIGHT(J8594,1)="M",7,19),AND(OR(LEFT(O8594,2)={"07","19"}),VALUE(RIGHT(O8594,2))&gt;15)),TRUE,FALSE))</f>
        <v/>
      </c>
      <c r="T8594" s="77" t="str">
        <f>IF(O8594="","",IF(OR(VALUE(LEFT(O8594,2))&gt;IF(RIGHT(J8594,1)="M",7,19),AND(OR(LEFT(O8594,2)={"07","19"}),VALUE(RIGHT(O8594,2))&gt;5)),TRUE,FALSE))</f>
        <v/>
      </c>
    </row>
    <row r="8595" spans="12:20" x14ac:dyDescent="0.25">
      <c r="L8595" s="75">
        <f>COUNTIF($B$2:B8595,B8595)</f>
        <v>0</v>
      </c>
      <c r="M8595" s="75">
        <f>COUNTIF($L$2:L8595,4)</f>
        <v>42</v>
      </c>
      <c r="N8595" s="76" t="str">
        <f t="shared" si="674"/>
        <v>0</v>
      </c>
      <c r="O8595" s="76" t="str">
        <f t="shared" si="670"/>
        <v/>
      </c>
      <c r="P8595" s="75" t="str">
        <f t="shared" si="671"/>
        <v/>
      </c>
      <c r="Q8595" s="77" t="str">
        <f t="shared" si="672"/>
        <v/>
      </c>
      <c r="R8595" s="77" t="str">
        <f t="shared" si="673"/>
        <v/>
      </c>
      <c r="S8595" s="77" t="str">
        <f>IF(O8595="","",IF(OR(VALUE(LEFT(O8595,2))&gt;IF(RIGHT(J8595,1)="M",7,19),AND(OR(LEFT(O8595,2)={"07","19"}),VALUE(RIGHT(O8595,2))&gt;15)),TRUE,FALSE))</f>
        <v/>
      </c>
      <c r="T8595" s="77" t="str">
        <f>IF(O8595="","",IF(OR(VALUE(LEFT(O8595,2))&gt;IF(RIGHT(J8595,1)="M",7,19),AND(OR(LEFT(O8595,2)={"07","19"}),VALUE(RIGHT(O8595,2))&gt;5)),TRUE,FALSE))</f>
        <v/>
      </c>
    </row>
    <row r="8596" spans="12:20" x14ac:dyDescent="0.25">
      <c r="L8596" s="75">
        <f>COUNTIF($B$2:B8596,B8596)</f>
        <v>0</v>
      </c>
      <c r="M8596" s="75">
        <f>COUNTIF($L$2:L8596,4)</f>
        <v>42</v>
      </c>
      <c r="N8596" s="76" t="str">
        <f t="shared" si="674"/>
        <v>0</v>
      </c>
      <c r="O8596" s="76" t="str">
        <f t="shared" si="670"/>
        <v/>
      </c>
      <c r="P8596" s="75" t="str">
        <f t="shared" si="671"/>
        <v/>
      </c>
      <c r="Q8596" s="77" t="str">
        <f t="shared" si="672"/>
        <v/>
      </c>
      <c r="R8596" s="77" t="str">
        <f t="shared" si="673"/>
        <v/>
      </c>
      <c r="S8596" s="77" t="str">
        <f>IF(O8596="","",IF(OR(VALUE(LEFT(O8596,2))&gt;IF(RIGHT(J8596,1)="M",7,19),AND(OR(LEFT(O8596,2)={"07","19"}),VALUE(RIGHT(O8596,2))&gt;15)),TRUE,FALSE))</f>
        <v/>
      </c>
      <c r="T8596" s="77" t="str">
        <f>IF(O8596="","",IF(OR(VALUE(LEFT(O8596,2))&gt;IF(RIGHT(J8596,1)="M",7,19),AND(OR(LEFT(O8596,2)={"07","19"}),VALUE(RIGHT(O8596,2))&gt;5)),TRUE,FALSE))</f>
        <v/>
      </c>
    </row>
    <row r="8597" spans="12:20" x14ac:dyDescent="0.25">
      <c r="L8597" s="75">
        <f>COUNTIF($B$2:B8597,B8597)</f>
        <v>0</v>
      </c>
      <c r="M8597" s="75">
        <f>COUNTIF($L$2:L8597,4)</f>
        <v>42</v>
      </c>
      <c r="N8597" s="76" t="str">
        <f t="shared" si="674"/>
        <v>0</v>
      </c>
      <c r="O8597" s="76" t="str">
        <f t="shared" si="670"/>
        <v/>
      </c>
      <c r="P8597" s="75" t="str">
        <f t="shared" si="671"/>
        <v/>
      </c>
      <c r="Q8597" s="77" t="str">
        <f t="shared" si="672"/>
        <v/>
      </c>
      <c r="R8597" s="77" t="str">
        <f t="shared" si="673"/>
        <v/>
      </c>
      <c r="S8597" s="77" t="str">
        <f>IF(O8597="","",IF(OR(VALUE(LEFT(O8597,2))&gt;IF(RIGHT(J8597,1)="M",7,19),AND(OR(LEFT(O8597,2)={"07","19"}),VALUE(RIGHT(O8597,2))&gt;15)),TRUE,FALSE))</f>
        <v/>
      </c>
      <c r="T8597" s="77" t="str">
        <f>IF(O8597="","",IF(OR(VALUE(LEFT(O8597,2))&gt;IF(RIGHT(J8597,1)="M",7,19),AND(OR(LEFT(O8597,2)={"07","19"}),VALUE(RIGHT(O8597,2))&gt;5)),TRUE,FALSE))</f>
        <v/>
      </c>
    </row>
    <row r="8598" spans="12:20" x14ac:dyDescent="0.25">
      <c r="L8598" s="75">
        <f>COUNTIF($B$2:B8598,B8598)</f>
        <v>0</v>
      </c>
      <c r="M8598" s="75">
        <f>COUNTIF($L$2:L8598,4)</f>
        <v>42</v>
      </c>
      <c r="N8598" s="76" t="str">
        <f t="shared" si="674"/>
        <v>0</v>
      </c>
      <c r="O8598" s="76" t="str">
        <f t="shared" si="670"/>
        <v/>
      </c>
      <c r="P8598" s="75" t="str">
        <f t="shared" si="671"/>
        <v/>
      </c>
      <c r="Q8598" s="77" t="str">
        <f t="shared" si="672"/>
        <v/>
      </c>
      <c r="R8598" s="77" t="str">
        <f t="shared" si="673"/>
        <v/>
      </c>
      <c r="S8598" s="77" t="str">
        <f>IF(O8598="","",IF(OR(VALUE(LEFT(O8598,2))&gt;IF(RIGHT(J8598,1)="M",7,19),AND(OR(LEFT(O8598,2)={"07","19"}),VALUE(RIGHT(O8598,2))&gt;15)),TRUE,FALSE))</f>
        <v/>
      </c>
      <c r="T8598" s="77" t="str">
        <f>IF(O8598="","",IF(OR(VALUE(LEFT(O8598,2))&gt;IF(RIGHT(J8598,1)="M",7,19),AND(OR(LEFT(O8598,2)={"07","19"}),VALUE(RIGHT(O8598,2))&gt;5)),TRUE,FALSE))</f>
        <v/>
      </c>
    </row>
    <row r="8599" spans="12:20" x14ac:dyDescent="0.25">
      <c r="L8599" s="75">
        <f>COUNTIF($B$2:B8599,B8599)</f>
        <v>0</v>
      </c>
      <c r="M8599" s="75">
        <f>COUNTIF($L$2:L8599,4)</f>
        <v>42</v>
      </c>
      <c r="N8599" s="76" t="str">
        <f t="shared" si="674"/>
        <v>0</v>
      </c>
      <c r="O8599" s="76" t="str">
        <f t="shared" si="670"/>
        <v/>
      </c>
      <c r="P8599" s="75" t="str">
        <f t="shared" si="671"/>
        <v/>
      </c>
      <c r="Q8599" s="77" t="str">
        <f t="shared" si="672"/>
        <v/>
      </c>
      <c r="R8599" s="77" t="str">
        <f t="shared" si="673"/>
        <v/>
      </c>
      <c r="S8599" s="77" t="str">
        <f>IF(O8599="","",IF(OR(VALUE(LEFT(O8599,2))&gt;IF(RIGHT(J8599,1)="M",7,19),AND(OR(LEFT(O8599,2)={"07","19"}),VALUE(RIGHT(O8599,2))&gt;15)),TRUE,FALSE))</f>
        <v/>
      </c>
      <c r="T8599" s="77" t="str">
        <f>IF(O8599="","",IF(OR(VALUE(LEFT(O8599,2))&gt;IF(RIGHT(J8599,1)="M",7,19),AND(OR(LEFT(O8599,2)={"07","19"}),VALUE(RIGHT(O8599,2))&gt;5)),TRUE,FALSE))</f>
        <v/>
      </c>
    </row>
    <row r="8600" spans="12:20" x14ac:dyDescent="0.25">
      <c r="L8600" s="75">
        <f>COUNTIF($B$2:B8600,B8600)</f>
        <v>0</v>
      </c>
      <c r="M8600" s="75">
        <f>COUNTIF($L$2:L8600,4)</f>
        <v>42</v>
      </c>
      <c r="N8600" s="76" t="str">
        <f t="shared" si="674"/>
        <v>0</v>
      </c>
      <c r="O8600" s="76" t="str">
        <f t="shared" si="670"/>
        <v/>
      </c>
      <c r="P8600" s="75" t="str">
        <f t="shared" si="671"/>
        <v/>
      </c>
      <c r="Q8600" s="77" t="str">
        <f t="shared" si="672"/>
        <v/>
      </c>
      <c r="R8600" s="77" t="str">
        <f t="shared" si="673"/>
        <v/>
      </c>
      <c r="S8600" s="77" t="str">
        <f>IF(O8600="","",IF(OR(VALUE(LEFT(O8600,2))&gt;IF(RIGHT(J8600,1)="M",7,19),AND(OR(LEFT(O8600,2)={"07","19"}),VALUE(RIGHT(O8600,2))&gt;15)),TRUE,FALSE))</f>
        <v/>
      </c>
      <c r="T8600" s="77" t="str">
        <f>IF(O8600="","",IF(OR(VALUE(LEFT(O8600,2))&gt;IF(RIGHT(J8600,1)="M",7,19),AND(OR(LEFT(O8600,2)={"07","19"}),VALUE(RIGHT(O8600,2))&gt;5)),TRUE,FALSE))</f>
        <v/>
      </c>
    </row>
    <row r="8601" spans="12:20" x14ac:dyDescent="0.25">
      <c r="L8601" s="75">
        <f>COUNTIF($B$2:B8601,B8601)</f>
        <v>0</v>
      </c>
      <c r="M8601" s="75">
        <f>COUNTIF($L$2:L8601,4)</f>
        <v>42</v>
      </c>
      <c r="N8601" s="76" t="str">
        <f t="shared" si="674"/>
        <v>0</v>
      </c>
      <c r="O8601" s="76" t="str">
        <f t="shared" si="670"/>
        <v/>
      </c>
      <c r="P8601" s="75" t="str">
        <f t="shared" si="671"/>
        <v/>
      </c>
      <c r="Q8601" s="77" t="str">
        <f t="shared" si="672"/>
        <v/>
      </c>
      <c r="R8601" s="77" t="str">
        <f t="shared" si="673"/>
        <v/>
      </c>
      <c r="S8601" s="77" t="str">
        <f>IF(O8601="","",IF(OR(VALUE(LEFT(O8601,2))&gt;IF(RIGHT(J8601,1)="M",7,19),AND(OR(LEFT(O8601,2)={"07","19"}),VALUE(RIGHT(O8601,2))&gt;15)),TRUE,FALSE))</f>
        <v/>
      </c>
      <c r="T8601" s="77" t="str">
        <f>IF(O8601="","",IF(OR(VALUE(LEFT(O8601,2))&gt;IF(RIGHT(J8601,1)="M",7,19),AND(OR(LEFT(O8601,2)={"07","19"}),VALUE(RIGHT(O8601,2))&gt;5)),TRUE,FALSE))</f>
        <v/>
      </c>
    </row>
    <row r="8602" spans="12:20" x14ac:dyDescent="0.25">
      <c r="L8602" s="75">
        <f>COUNTIF($B$2:B8602,B8602)</f>
        <v>0</v>
      </c>
      <c r="M8602" s="75">
        <f>COUNTIF($L$2:L8602,4)</f>
        <v>42</v>
      </c>
      <c r="N8602" s="76" t="str">
        <f t="shared" si="674"/>
        <v>0</v>
      </c>
      <c r="O8602" s="76" t="str">
        <f t="shared" si="670"/>
        <v/>
      </c>
      <c r="P8602" s="75" t="str">
        <f t="shared" si="671"/>
        <v/>
      </c>
      <c r="Q8602" s="77" t="str">
        <f t="shared" si="672"/>
        <v/>
      </c>
      <c r="R8602" s="77" t="str">
        <f t="shared" si="673"/>
        <v/>
      </c>
      <c r="S8602" s="77" t="str">
        <f>IF(O8602="","",IF(OR(VALUE(LEFT(O8602,2))&gt;IF(RIGHT(J8602,1)="M",7,19),AND(OR(LEFT(O8602,2)={"07","19"}),VALUE(RIGHT(O8602,2))&gt;15)),TRUE,FALSE))</f>
        <v/>
      </c>
      <c r="T8602" s="77" t="str">
        <f>IF(O8602="","",IF(OR(VALUE(LEFT(O8602,2))&gt;IF(RIGHT(J8602,1)="M",7,19),AND(OR(LEFT(O8602,2)={"07","19"}),VALUE(RIGHT(O8602,2))&gt;5)),TRUE,FALSE))</f>
        <v/>
      </c>
    </row>
    <row r="8603" spans="12:20" x14ac:dyDescent="0.25">
      <c r="L8603" s="75">
        <f>COUNTIF($B$2:B8603,B8603)</f>
        <v>0</v>
      </c>
      <c r="M8603" s="75">
        <f>COUNTIF($L$2:L8603,4)</f>
        <v>42</v>
      </c>
      <c r="N8603" s="76" t="str">
        <f t="shared" si="674"/>
        <v>0</v>
      </c>
      <c r="O8603" s="76" t="str">
        <f t="shared" si="670"/>
        <v/>
      </c>
      <c r="P8603" s="75" t="str">
        <f t="shared" si="671"/>
        <v/>
      </c>
      <c r="Q8603" s="77" t="str">
        <f t="shared" si="672"/>
        <v/>
      </c>
      <c r="R8603" s="77" t="str">
        <f t="shared" si="673"/>
        <v/>
      </c>
      <c r="S8603" s="77" t="str">
        <f>IF(O8603="","",IF(OR(VALUE(LEFT(O8603,2))&gt;IF(RIGHT(J8603,1)="M",7,19),AND(OR(LEFT(O8603,2)={"07","19"}),VALUE(RIGHT(O8603,2))&gt;15)),TRUE,FALSE))</f>
        <v/>
      </c>
      <c r="T8603" s="77" t="str">
        <f>IF(O8603="","",IF(OR(VALUE(LEFT(O8603,2))&gt;IF(RIGHT(J8603,1)="M",7,19),AND(OR(LEFT(O8603,2)={"07","19"}),VALUE(RIGHT(O8603,2))&gt;5)),TRUE,FALSE))</f>
        <v/>
      </c>
    </row>
    <row r="8604" spans="12:20" x14ac:dyDescent="0.25">
      <c r="L8604" s="75">
        <f>COUNTIF($B$2:B8604,B8604)</f>
        <v>0</v>
      </c>
      <c r="M8604" s="75">
        <f>COUNTIF($L$2:L8604,4)</f>
        <v>42</v>
      </c>
      <c r="N8604" s="76" t="str">
        <f t="shared" si="674"/>
        <v>0</v>
      </c>
      <c r="O8604" s="76" t="str">
        <f t="shared" si="670"/>
        <v/>
      </c>
      <c r="P8604" s="75" t="str">
        <f t="shared" si="671"/>
        <v/>
      </c>
      <c r="Q8604" s="77" t="str">
        <f t="shared" si="672"/>
        <v/>
      </c>
      <c r="R8604" s="77" t="str">
        <f t="shared" si="673"/>
        <v/>
      </c>
      <c r="S8604" s="77" t="str">
        <f>IF(O8604="","",IF(OR(VALUE(LEFT(O8604,2))&gt;IF(RIGHT(J8604,1)="M",7,19),AND(OR(LEFT(O8604,2)={"07","19"}),VALUE(RIGHT(O8604,2))&gt;15)),TRUE,FALSE))</f>
        <v/>
      </c>
      <c r="T8604" s="77" t="str">
        <f>IF(O8604="","",IF(OR(VALUE(LEFT(O8604,2))&gt;IF(RIGHT(J8604,1)="M",7,19),AND(OR(LEFT(O8604,2)={"07","19"}),VALUE(RIGHT(O8604,2))&gt;5)),TRUE,FALSE))</f>
        <v/>
      </c>
    </row>
    <row r="8605" spans="12:20" x14ac:dyDescent="0.25">
      <c r="L8605" s="75">
        <f>COUNTIF($B$2:B8605,B8605)</f>
        <v>0</v>
      </c>
      <c r="M8605" s="75">
        <f>COUNTIF($L$2:L8605,4)</f>
        <v>42</v>
      </c>
      <c r="N8605" s="76" t="str">
        <f t="shared" si="674"/>
        <v>0</v>
      </c>
      <c r="O8605" s="76" t="str">
        <f t="shared" si="670"/>
        <v/>
      </c>
      <c r="P8605" s="75" t="str">
        <f t="shared" si="671"/>
        <v/>
      </c>
      <c r="Q8605" s="77" t="str">
        <f t="shared" si="672"/>
        <v/>
      </c>
      <c r="R8605" s="77" t="str">
        <f t="shared" si="673"/>
        <v/>
      </c>
      <c r="S8605" s="77" t="str">
        <f>IF(O8605="","",IF(OR(VALUE(LEFT(O8605,2))&gt;IF(RIGHT(J8605,1)="M",7,19),AND(OR(LEFT(O8605,2)={"07","19"}),VALUE(RIGHT(O8605,2))&gt;15)),TRUE,FALSE))</f>
        <v/>
      </c>
      <c r="T8605" s="77" t="str">
        <f>IF(O8605="","",IF(OR(VALUE(LEFT(O8605,2))&gt;IF(RIGHT(J8605,1)="M",7,19),AND(OR(LEFT(O8605,2)={"07","19"}),VALUE(RIGHT(O8605,2))&gt;5)),TRUE,FALSE))</f>
        <v/>
      </c>
    </row>
    <row r="8606" spans="12:20" x14ac:dyDescent="0.25">
      <c r="L8606" s="75">
        <f>COUNTIF($B$2:B8606,B8606)</f>
        <v>0</v>
      </c>
      <c r="M8606" s="75">
        <f>COUNTIF($L$2:L8606,4)</f>
        <v>42</v>
      </c>
      <c r="N8606" s="76" t="str">
        <f t="shared" si="674"/>
        <v>0</v>
      </c>
      <c r="O8606" s="76" t="str">
        <f t="shared" si="670"/>
        <v/>
      </c>
      <c r="P8606" s="75" t="str">
        <f t="shared" si="671"/>
        <v/>
      </c>
      <c r="Q8606" s="77" t="str">
        <f t="shared" si="672"/>
        <v/>
      </c>
      <c r="R8606" s="77" t="str">
        <f t="shared" si="673"/>
        <v/>
      </c>
      <c r="S8606" s="77" t="str">
        <f>IF(O8606="","",IF(OR(VALUE(LEFT(O8606,2))&gt;IF(RIGHT(J8606,1)="M",7,19),AND(OR(LEFT(O8606,2)={"07","19"}),VALUE(RIGHT(O8606,2))&gt;15)),TRUE,FALSE))</f>
        <v/>
      </c>
      <c r="T8606" s="77" t="str">
        <f>IF(O8606="","",IF(OR(VALUE(LEFT(O8606,2))&gt;IF(RIGHT(J8606,1)="M",7,19),AND(OR(LEFT(O8606,2)={"07","19"}),VALUE(RIGHT(O8606,2))&gt;5)),TRUE,FALSE))</f>
        <v/>
      </c>
    </row>
    <row r="8607" spans="12:20" x14ac:dyDescent="0.25">
      <c r="L8607" s="75">
        <f>COUNTIF($B$2:B8607,B8607)</f>
        <v>0</v>
      </c>
      <c r="M8607" s="75">
        <f>COUNTIF($L$2:L8607,4)</f>
        <v>42</v>
      </c>
      <c r="N8607" s="76" t="str">
        <f t="shared" si="674"/>
        <v>0</v>
      </c>
      <c r="O8607" s="76" t="str">
        <f t="shared" si="670"/>
        <v/>
      </c>
      <c r="P8607" s="75" t="str">
        <f t="shared" si="671"/>
        <v/>
      </c>
      <c r="Q8607" s="77" t="str">
        <f t="shared" si="672"/>
        <v/>
      </c>
      <c r="R8607" s="77" t="str">
        <f t="shared" si="673"/>
        <v/>
      </c>
      <c r="S8607" s="77" t="str">
        <f>IF(O8607="","",IF(OR(VALUE(LEFT(O8607,2))&gt;IF(RIGHT(J8607,1)="M",7,19),AND(OR(LEFT(O8607,2)={"07","19"}),VALUE(RIGHT(O8607,2))&gt;15)),TRUE,FALSE))</f>
        <v/>
      </c>
      <c r="T8607" s="77" t="str">
        <f>IF(O8607="","",IF(OR(VALUE(LEFT(O8607,2))&gt;IF(RIGHT(J8607,1)="M",7,19),AND(OR(LEFT(O8607,2)={"07","19"}),VALUE(RIGHT(O8607,2))&gt;5)),TRUE,FALSE))</f>
        <v/>
      </c>
    </row>
    <row r="8608" spans="12:20" x14ac:dyDescent="0.25">
      <c r="L8608" s="75">
        <f>COUNTIF($B$2:B8608,B8608)</f>
        <v>0</v>
      </c>
      <c r="M8608" s="75">
        <f>COUNTIF($L$2:L8608,4)</f>
        <v>42</v>
      </c>
      <c r="N8608" s="76" t="str">
        <f t="shared" si="674"/>
        <v>0</v>
      </c>
      <c r="O8608" s="76" t="str">
        <f t="shared" si="670"/>
        <v/>
      </c>
      <c r="P8608" s="75" t="str">
        <f t="shared" si="671"/>
        <v/>
      </c>
      <c r="Q8608" s="77" t="str">
        <f t="shared" si="672"/>
        <v/>
      </c>
      <c r="R8608" s="77" t="str">
        <f t="shared" si="673"/>
        <v/>
      </c>
      <c r="S8608" s="77" t="str">
        <f>IF(O8608="","",IF(OR(VALUE(LEFT(O8608,2))&gt;IF(RIGHT(J8608,1)="M",7,19),AND(OR(LEFT(O8608,2)={"07","19"}),VALUE(RIGHT(O8608,2))&gt;15)),TRUE,FALSE))</f>
        <v/>
      </c>
      <c r="T8608" s="77" t="str">
        <f>IF(O8608="","",IF(OR(VALUE(LEFT(O8608,2))&gt;IF(RIGHT(J8608,1)="M",7,19),AND(OR(LEFT(O8608,2)={"07","19"}),VALUE(RIGHT(O8608,2))&gt;5)),TRUE,FALSE))</f>
        <v/>
      </c>
    </row>
    <row r="8609" spans="12:20" x14ac:dyDescent="0.25">
      <c r="L8609" s="75">
        <f>COUNTIF($B$2:B8609,B8609)</f>
        <v>0</v>
      </c>
      <c r="M8609" s="75">
        <f>COUNTIF($L$2:L8609,4)</f>
        <v>42</v>
      </c>
      <c r="N8609" s="76" t="str">
        <f t="shared" si="674"/>
        <v>0</v>
      </c>
      <c r="O8609" s="76" t="str">
        <f t="shared" si="670"/>
        <v/>
      </c>
      <c r="P8609" s="75" t="str">
        <f t="shared" si="671"/>
        <v/>
      </c>
      <c r="Q8609" s="77" t="str">
        <f t="shared" si="672"/>
        <v/>
      </c>
      <c r="R8609" s="77" t="str">
        <f t="shared" si="673"/>
        <v/>
      </c>
      <c r="S8609" s="77" t="str">
        <f>IF(O8609="","",IF(OR(VALUE(LEFT(O8609,2))&gt;IF(RIGHT(J8609,1)="M",7,19),AND(OR(LEFT(O8609,2)={"07","19"}),VALUE(RIGHT(O8609,2))&gt;15)),TRUE,FALSE))</f>
        <v/>
      </c>
      <c r="T8609" s="77" t="str">
        <f>IF(O8609="","",IF(OR(VALUE(LEFT(O8609,2))&gt;IF(RIGHT(J8609,1)="M",7,19),AND(OR(LEFT(O8609,2)={"07","19"}),VALUE(RIGHT(O8609,2))&gt;5)),TRUE,FALSE))</f>
        <v/>
      </c>
    </row>
    <row r="8610" spans="12:20" x14ac:dyDescent="0.25">
      <c r="L8610" s="75">
        <f>COUNTIF($B$2:B8610,B8610)</f>
        <v>0</v>
      </c>
      <c r="M8610" s="75">
        <f>COUNTIF($L$2:L8610,4)</f>
        <v>42</v>
      </c>
      <c r="N8610" s="76" t="str">
        <f t="shared" si="674"/>
        <v>0</v>
      </c>
      <c r="O8610" s="76" t="str">
        <f t="shared" si="670"/>
        <v/>
      </c>
      <c r="P8610" s="75" t="str">
        <f t="shared" si="671"/>
        <v/>
      </c>
      <c r="Q8610" s="77" t="str">
        <f t="shared" si="672"/>
        <v/>
      </c>
      <c r="R8610" s="77" t="str">
        <f t="shared" si="673"/>
        <v/>
      </c>
      <c r="S8610" s="77" t="str">
        <f>IF(O8610="","",IF(OR(VALUE(LEFT(O8610,2))&gt;IF(RIGHT(J8610,1)="M",7,19),AND(OR(LEFT(O8610,2)={"07","19"}),VALUE(RIGHT(O8610,2))&gt;15)),TRUE,FALSE))</f>
        <v/>
      </c>
      <c r="T8610" s="77" t="str">
        <f>IF(O8610="","",IF(OR(VALUE(LEFT(O8610,2))&gt;IF(RIGHT(J8610,1)="M",7,19),AND(OR(LEFT(O8610,2)={"07","19"}),VALUE(RIGHT(O8610,2))&gt;5)),TRUE,FALSE))</f>
        <v/>
      </c>
    </row>
    <row r="8611" spans="12:20" x14ac:dyDescent="0.25">
      <c r="L8611" s="75">
        <f>COUNTIF($B$2:B8611,B8611)</f>
        <v>0</v>
      </c>
      <c r="M8611" s="75">
        <f>COUNTIF($L$2:L8611,4)</f>
        <v>42</v>
      </c>
      <c r="N8611" s="76" t="str">
        <f t="shared" si="674"/>
        <v>0</v>
      </c>
      <c r="O8611" s="76" t="str">
        <f t="shared" si="670"/>
        <v/>
      </c>
      <c r="P8611" s="75" t="str">
        <f t="shared" si="671"/>
        <v/>
      </c>
      <c r="Q8611" s="77" t="str">
        <f t="shared" si="672"/>
        <v/>
      </c>
      <c r="R8611" s="77" t="str">
        <f t="shared" si="673"/>
        <v/>
      </c>
      <c r="S8611" s="77" t="str">
        <f>IF(O8611="","",IF(OR(VALUE(LEFT(O8611,2))&gt;IF(RIGHT(J8611,1)="M",7,19),AND(OR(LEFT(O8611,2)={"07","19"}),VALUE(RIGHT(O8611,2))&gt;15)),TRUE,FALSE))</f>
        <v/>
      </c>
      <c r="T8611" s="77" t="str">
        <f>IF(O8611="","",IF(OR(VALUE(LEFT(O8611,2))&gt;IF(RIGHT(J8611,1)="M",7,19),AND(OR(LEFT(O8611,2)={"07","19"}),VALUE(RIGHT(O8611,2))&gt;5)),TRUE,FALSE))</f>
        <v/>
      </c>
    </row>
    <row r="8612" spans="12:20" x14ac:dyDescent="0.25">
      <c r="L8612" s="75">
        <f>COUNTIF($B$2:B8612,B8612)</f>
        <v>0</v>
      </c>
      <c r="M8612" s="75">
        <f>COUNTIF($L$2:L8612,4)</f>
        <v>42</v>
      </c>
      <c r="N8612" s="76" t="str">
        <f t="shared" si="674"/>
        <v>0</v>
      </c>
      <c r="O8612" s="76" t="str">
        <f t="shared" si="670"/>
        <v/>
      </c>
      <c r="P8612" s="75" t="str">
        <f t="shared" si="671"/>
        <v/>
      </c>
      <c r="Q8612" s="77" t="str">
        <f t="shared" si="672"/>
        <v/>
      </c>
      <c r="R8612" s="77" t="str">
        <f t="shared" si="673"/>
        <v/>
      </c>
      <c r="S8612" s="77" t="str">
        <f>IF(O8612="","",IF(OR(VALUE(LEFT(O8612,2))&gt;IF(RIGHT(J8612,1)="M",7,19),AND(OR(LEFT(O8612,2)={"07","19"}),VALUE(RIGHT(O8612,2))&gt;15)),TRUE,FALSE))</f>
        <v/>
      </c>
      <c r="T8612" s="77" t="str">
        <f>IF(O8612="","",IF(OR(VALUE(LEFT(O8612,2))&gt;IF(RIGHT(J8612,1)="M",7,19),AND(OR(LEFT(O8612,2)={"07","19"}),VALUE(RIGHT(O8612,2))&gt;5)),TRUE,FALSE))</f>
        <v/>
      </c>
    </row>
    <row r="8613" spans="12:20" x14ac:dyDescent="0.25">
      <c r="L8613" s="75">
        <f>COUNTIF($B$2:B8613,B8613)</f>
        <v>0</v>
      </c>
      <c r="M8613" s="75">
        <f>COUNTIF($L$2:L8613,4)</f>
        <v>42</v>
      </c>
      <c r="N8613" s="76" t="str">
        <f t="shared" si="674"/>
        <v>0</v>
      </c>
      <c r="O8613" s="76" t="str">
        <f t="shared" si="670"/>
        <v/>
      </c>
      <c r="P8613" s="75" t="str">
        <f t="shared" si="671"/>
        <v/>
      </c>
      <c r="Q8613" s="77" t="str">
        <f t="shared" si="672"/>
        <v/>
      </c>
      <c r="R8613" s="77" t="str">
        <f t="shared" si="673"/>
        <v/>
      </c>
      <c r="S8613" s="77" t="str">
        <f>IF(O8613="","",IF(OR(VALUE(LEFT(O8613,2))&gt;IF(RIGHT(J8613,1)="M",7,19),AND(OR(LEFT(O8613,2)={"07","19"}),VALUE(RIGHT(O8613,2))&gt;15)),TRUE,FALSE))</f>
        <v/>
      </c>
      <c r="T8613" s="77" t="str">
        <f>IF(O8613="","",IF(OR(VALUE(LEFT(O8613,2))&gt;IF(RIGHT(J8613,1)="M",7,19),AND(OR(LEFT(O8613,2)={"07","19"}),VALUE(RIGHT(O8613,2))&gt;5)),TRUE,FALSE))</f>
        <v/>
      </c>
    </row>
    <row r="8614" spans="12:20" x14ac:dyDescent="0.25">
      <c r="L8614" s="75">
        <f>COUNTIF($B$2:B8614,B8614)</f>
        <v>0</v>
      </c>
      <c r="M8614" s="75">
        <f>COUNTIF($L$2:L8614,4)</f>
        <v>42</v>
      </c>
      <c r="N8614" s="76" t="str">
        <f t="shared" si="674"/>
        <v>0</v>
      </c>
      <c r="O8614" s="76" t="str">
        <f t="shared" si="670"/>
        <v/>
      </c>
      <c r="P8614" s="75" t="str">
        <f t="shared" si="671"/>
        <v/>
      </c>
      <c r="Q8614" s="77" t="str">
        <f t="shared" si="672"/>
        <v/>
      </c>
      <c r="R8614" s="77" t="str">
        <f t="shared" si="673"/>
        <v/>
      </c>
      <c r="S8614" s="77" t="str">
        <f>IF(O8614="","",IF(OR(VALUE(LEFT(O8614,2))&gt;IF(RIGHT(J8614,1)="M",7,19),AND(OR(LEFT(O8614,2)={"07","19"}),VALUE(RIGHT(O8614,2))&gt;15)),TRUE,FALSE))</f>
        <v/>
      </c>
      <c r="T8614" s="77" t="str">
        <f>IF(O8614="","",IF(OR(VALUE(LEFT(O8614,2))&gt;IF(RIGHT(J8614,1)="M",7,19),AND(OR(LEFT(O8614,2)={"07","19"}),VALUE(RIGHT(O8614,2))&gt;5)),TRUE,FALSE))</f>
        <v/>
      </c>
    </row>
    <row r="8615" spans="12:20" x14ac:dyDescent="0.25">
      <c r="L8615" s="75">
        <f>COUNTIF($B$2:B8615,B8615)</f>
        <v>0</v>
      </c>
      <c r="M8615" s="75">
        <f>COUNTIF($L$2:L8615,4)</f>
        <v>42</v>
      </c>
      <c r="N8615" s="76" t="str">
        <f t="shared" si="674"/>
        <v>0</v>
      </c>
      <c r="O8615" s="76" t="str">
        <f t="shared" si="670"/>
        <v/>
      </c>
      <c r="P8615" s="75" t="str">
        <f t="shared" si="671"/>
        <v/>
      </c>
      <c r="Q8615" s="77" t="str">
        <f t="shared" si="672"/>
        <v/>
      </c>
      <c r="R8615" s="77" t="str">
        <f t="shared" si="673"/>
        <v/>
      </c>
      <c r="S8615" s="77" t="str">
        <f>IF(O8615="","",IF(OR(VALUE(LEFT(O8615,2))&gt;IF(RIGHT(J8615,1)="M",7,19),AND(OR(LEFT(O8615,2)={"07","19"}),VALUE(RIGHT(O8615,2))&gt;15)),TRUE,FALSE))</f>
        <v/>
      </c>
      <c r="T8615" s="77" t="str">
        <f>IF(O8615="","",IF(OR(VALUE(LEFT(O8615,2))&gt;IF(RIGHT(J8615,1)="M",7,19),AND(OR(LEFT(O8615,2)={"07","19"}),VALUE(RIGHT(O8615,2))&gt;5)),TRUE,FALSE))</f>
        <v/>
      </c>
    </row>
    <row r="8616" spans="12:20" x14ac:dyDescent="0.25">
      <c r="L8616" s="75">
        <f>COUNTIF($B$2:B8616,B8616)</f>
        <v>0</v>
      </c>
      <c r="M8616" s="75">
        <f>COUNTIF($L$2:L8616,4)</f>
        <v>42</v>
      </c>
      <c r="N8616" s="76" t="str">
        <f t="shared" si="674"/>
        <v>0</v>
      </c>
      <c r="O8616" s="76" t="str">
        <f t="shared" si="670"/>
        <v/>
      </c>
      <c r="P8616" s="75" t="str">
        <f t="shared" si="671"/>
        <v/>
      </c>
      <c r="Q8616" s="77" t="str">
        <f t="shared" si="672"/>
        <v/>
      </c>
      <c r="R8616" s="77" t="str">
        <f t="shared" si="673"/>
        <v/>
      </c>
      <c r="S8616" s="77" t="str">
        <f>IF(O8616="","",IF(OR(VALUE(LEFT(O8616,2))&gt;IF(RIGHT(J8616,1)="M",7,19),AND(OR(LEFT(O8616,2)={"07","19"}),VALUE(RIGHT(O8616,2))&gt;15)),TRUE,FALSE))</f>
        <v/>
      </c>
      <c r="T8616" s="77" t="str">
        <f>IF(O8616="","",IF(OR(VALUE(LEFT(O8616,2))&gt;IF(RIGHT(J8616,1)="M",7,19),AND(OR(LEFT(O8616,2)={"07","19"}),VALUE(RIGHT(O8616,2))&gt;5)),TRUE,FALSE))</f>
        <v/>
      </c>
    </row>
    <row r="8617" spans="12:20" x14ac:dyDescent="0.25">
      <c r="L8617" s="75">
        <f>COUNTIF($B$2:B8617,B8617)</f>
        <v>0</v>
      </c>
      <c r="M8617" s="75">
        <f>COUNTIF($L$2:L8617,4)</f>
        <v>42</v>
      </c>
      <c r="N8617" s="76" t="str">
        <f t="shared" si="674"/>
        <v>0</v>
      </c>
      <c r="O8617" s="76" t="str">
        <f t="shared" si="670"/>
        <v/>
      </c>
      <c r="P8617" s="75" t="str">
        <f t="shared" si="671"/>
        <v/>
      </c>
      <c r="Q8617" s="77" t="str">
        <f t="shared" si="672"/>
        <v/>
      </c>
      <c r="R8617" s="77" t="str">
        <f t="shared" si="673"/>
        <v/>
      </c>
      <c r="S8617" s="77" t="str">
        <f>IF(O8617="","",IF(OR(VALUE(LEFT(O8617,2))&gt;IF(RIGHT(J8617,1)="M",7,19),AND(OR(LEFT(O8617,2)={"07","19"}),VALUE(RIGHT(O8617,2))&gt;15)),TRUE,FALSE))</f>
        <v/>
      </c>
      <c r="T8617" s="77" t="str">
        <f>IF(O8617="","",IF(OR(VALUE(LEFT(O8617,2))&gt;IF(RIGHT(J8617,1)="M",7,19),AND(OR(LEFT(O8617,2)={"07","19"}),VALUE(RIGHT(O8617,2))&gt;5)),TRUE,FALSE))</f>
        <v/>
      </c>
    </row>
    <row r="8618" spans="12:20" x14ac:dyDescent="0.25">
      <c r="L8618" s="75">
        <f>COUNTIF($B$2:B8618,B8618)</f>
        <v>0</v>
      </c>
      <c r="M8618" s="75">
        <f>COUNTIF($L$2:L8618,4)</f>
        <v>42</v>
      </c>
      <c r="N8618" s="76" t="str">
        <f t="shared" si="674"/>
        <v>0</v>
      </c>
      <c r="O8618" s="76" t="str">
        <f t="shared" si="670"/>
        <v/>
      </c>
      <c r="P8618" s="75" t="str">
        <f t="shared" si="671"/>
        <v/>
      </c>
      <c r="Q8618" s="77" t="str">
        <f t="shared" si="672"/>
        <v/>
      </c>
      <c r="R8618" s="77" t="str">
        <f t="shared" si="673"/>
        <v/>
      </c>
      <c r="S8618" s="77" t="str">
        <f>IF(O8618="","",IF(OR(VALUE(LEFT(O8618,2))&gt;IF(RIGHT(J8618,1)="M",7,19),AND(OR(LEFT(O8618,2)={"07","19"}),VALUE(RIGHT(O8618,2))&gt;15)),TRUE,FALSE))</f>
        <v/>
      </c>
      <c r="T8618" s="77" t="str">
        <f>IF(O8618="","",IF(OR(VALUE(LEFT(O8618,2))&gt;IF(RIGHT(J8618,1)="M",7,19),AND(OR(LEFT(O8618,2)={"07","19"}),VALUE(RIGHT(O8618,2))&gt;5)),TRUE,FALSE))</f>
        <v/>
      </c>
    </row>
    <row r="8619" spans="12:20" x14ac:dyDescent="0.25">
      <c r="L8619" s="75">
        <f>COUNTIF($B$2:B8619,B8619)</f>
        <v>0</v>
      </c>
      <c r="M8619" s="75">
        <f>COUNTIF($L$2:L8619,4)</f>
        <v>42</v>
      </c>
      <c r="N8619" s="76" t="str">
        <f t="shared" si="674"/>
        <v>0</v>
      </c>
      <c r="O8619" s="76" t="str">
        <f t="shared" si="670"/>
        <v/>
      </c>
      <c r="P8619" s="75" t="str">
        <f t="shared" si="671"/>
        <v/>
      </c>
      <c r="Q8619" s="77" t="str">
        <f t="shared" si="672"/>
        <v/>
      </c>
      <c r="R8619" s="77" t="str">
        <f t="shared" si="673"/>
        <v/>
      </c>
      <c r="S8619" s="77" t="str">
        <f>IF(O8619="","",IF(OR(VALUE(LEFT(O8619,2))&gt;IF(RIGHT(J8619,1)="M",7,19),AND(OR(LEFT(O8619,2)={"07","19"}),VALUE(RIGHT(O8619,2))&gt;15)),TRUE,FALSE))</f>
        <v/>
      </c>
      <c r="T8619" s="77" t="str">
        <f>IF(O8619="","",IF(OR(VALUE(LEFT(O8619,2))&gt;IF(RIGHT(J8619,1)="M",7,19),AND(OR(LEFT(O8619,2)={"07","19"}),VALUE(RIGHT(O8619,2))&gt;5)),TRUE,FALSE))</f>
        <v/>
      </c>
    </row>
    <row r="8620" spans="12:20" x14ac:dyDescent="0.25">
      <c r="L8620" s="75">
        <f>COUNTIF($B$2:B8620,B8620)</f>
        <v>0</v>
      </c>
      <c r="M8620" s="75">
        <f>COUNTIF($L$2:L8620,4)</f>
        <v>42</v>
      </c>
      <c r="N8620" s="76" t="str">
        <f t="shared" si="674"/>
        <v>0</v>
      </c>
      <c r="O8620" s="76" t="str">
        <f t="shared" si="670"/>
        <v/>
      </c>
      <c r="P8620" s="75" t="str">
        <f t="shared" si="671"/>
        <v/>
      </c>
      <c r="Q8620" s="77" t="str">
        <f t="shared" si="672"/>
        <v/>
      </c>
      <c r="R8620" s="77" t="str">
        <f t="shared" si="673"/>
        <v/>
      </c>
      <c r="S8620" s="77" t="str">
        <f>IF(O8620="","",IF(OR(VALUE(LEFT(O8620,2))&gt;IF(RIGHT(J8620,1)="M",7,19),AND(OR(LEFT(O8620,2)={"07","19"}),VALUE(RIGHT(O8620,2))&gt;15)),TRUE,FALSE))</f>
        <v/>
      </c>
      <c r="T8620" s="77" t="str">
        <f>IF(O8620="","",IF(OR(VALUE(LEFT(O8620,2))&gt;IF(RIGHT(J8620,1)="M",7,19),AND(OR(LEFT(O8620,2)={"07","19"}),VALUE(RIGHT(O8620,2))&gt;5)),TRUE,FALSE))</f>
        <v/>
      </c>
    </row>
    <row r="8621" spans="12:20" x14ac:dyDescent="0.25">
      <c r="L8621" s="75">
        <f>COUNTIF($B$2:B8621,B8621)</f>
        <v>0</v>
      </c>
      <c r="M8621" s="75">
        <f>COUNTIF($L$2:L8621,4)</f>
        <v>42</v>
      </c>
      <c r="N8621" s="76" t="str">
        <f t="shared" si="674"/>
        <v>0</v>
      </c>
      <c r="O8621" s="76" t="str">
        <f t="shared" si="670"/>
        <v/>
      </c>
      <c r="P8621" s="75" t="str">
        <f t="shared" si="671"/>
        <v/>
      </c>
      <c r="Q8621" s="77" t="str">
        <f t="shared" si="672"/>
        <v/>
      </c>
      <c r="R8621" s="77" t="str">
        <f t="shared" si="673"/>
        <v/>
      </c>
      <c r="S8621" s="77" t="str">
        <f>IF(O8621="","",IF(OR(VALUE(LEFT(O8621,2))&gt;IF(RIGHT(J8621,1)="M",7,19),AND(OR(LEFT(O8621,2)={"07","19"}),VALUE(RIGHT(O8621,2))&gt;15)),TRUE,FALSE))</f>
        <v/>
      </c>
      <c r="T8621" s="77" t="str">
        <f>IF(O8621="","",IF(OR(VALUE(LEFT(O8621,2))&gt;IF(RIGHT(J8621,1)="M",7,19),AND(OR(LEFT(O8621,2)={"07","19"}),VALUE(RIGHT(O8621,2))&gt;5)),TRUE,FALSE))</f>
        <v/>
      </c>
    </row>
    <row r="8622" spans="12:20" x14ac:dyDescent="0.25">
      <c r="L8622" s="75">
        <f>COUNTIF($B$2:B8622,B8622)</f>
        <v>0</v>
      </c>
      <c r="M8622" s="75">
        <f>COUNTIF($L$2:L8622,4)</f>
        <v>42</v>
      </c>
      <c r="N8622" s="76" t="str">
        <f t="shared" si="674"/>
        <v>0</v>
      </c>
      <c r="O8622" s="76" t="str">
        <f t="shared" si="670"/>
        <v/>
      </c>
      <c r="P8622" s="75" t="str">
        <f t="shared" si="671"/>
        <v/>
      </c>
      <c r="Q8622" s="77" t="str">
        <f t="shared" si="672"/>
        <v/>
      </c>
      <c r="R8622" s="77" t="str">
        <f t="shared" si="673"/>
        <v/>
      </c>
      <c r="S8622" s="77" t="str">
        <f>IF(O8622="","",IF(OR(VALUE(LEFT(O8622,2))&gt;IF(RIGHT(J8622,1)="M",7,19),AND(OR(LEFT(O8622,2)={"07","19"}),VALUE(RIGHT(O8622,2))&gt;15)),TRUE,FALSE))</f>
        <v/>
      </c>
      <c r="T8622" s="77" t="str">
        <f>IF(O8622="","",IF(OR(VALUE(LEFT(O8622,2))&gt;IF(RIGHT(J8622,1)="M",7,19),AND(OR(LEFT(O8622,2)={"07","19"}),VALUE(RIGHT(O8622,2))&gt;5)),TRUE,FALSE))</f>
        <v/>
      </c>
    </row>
    <row r="8623" spans="12:20" x14ac:dyDescent="0.25">
      <c r="L8623" s="75">
        <f>COUNTIF($B$2:B8623,B8623)</f>
        <v>0</v>
      </c>
      <c r="M8623" s="75">
        <f>COUNTIF($L$2:L8623,4)</f>
        <v>42</v>
      </c>
      <c r="N8623" s="76" t="str">
        <f t="shared" si="674"/>
        <v>0</v>
      </c>
      <c r="O8623" s="76" t="str">
        <f t="shared" si="670"/>
        <v/>
      </c>
      <c r="P8623" s="75" t="str">
        <f t="shared" si="671"/>
        <v/>
      </c>
      <c r="Q8623" s="77" t="str">
        <f t="shared" si="672"/>
        <v/>
      </c>
      <c r="R8623" s="77" t="str">
        <f t="shared" si="673"/>
        <v/>
      </c>
      <c r="S8623" s="77" t="str">
        <f>IF(O8623="","",IF(OR(VALUE(LEFT(O8623,2))&gt;IF(RIGHT(J8623,1)="M",7,19),AND(OR(LEFT(O8623,2)={"07","19"}),VALUE(RIGHT(O8623,2))&gt;15)),TRUE,FALSE))</f>
        <v/>
      </c>
      <c r="T8623" s="77" t="str">
        <f>IF(O8623="","",IF(OR(VALUE(LEFT(O8623,2))&gt;IF(RIGHT(J8623,1)="M",7,19),AND(OR(LEFT(O8623,2)={"07","19"}),VALUE(RIGHT(O8623,2))&gt;5)),TRUE,FALSE))</f>
        <v/>
      </c>
    </row>
    <row r="8624" spans="12:20" x14ac:dyDescent="0.25">
      <c r="L8624" s="75">
        <f>COUNTIF($B$2:B8624,B8624)</f>
        <v>0</v>
      </c>
      <c r="M8624" s="75">
        <f>COUNTIF($L$2:L8624,4)</f>
        <v>42</v>
      </c>
      <c r="N8624" s="76" t="str">
        <f t="shared" si="674"/>
        <v>0</v>
      </c>
      <c r="O8624" s="76" t="str">
        <f t="shared" si="670"/>
        <v/>
      </c>
      <c r="P8624" s="75" t="str">
        <f t="shared" si="671"/>
        <v/>
      </c>
      <c r="Q8624" s="77" t="str">
        <f t="shared" si="672"/>
        <v/>
      </c>
      <c r="R8624" s="77" t="str">
        <f t="shared" si="673"/>
        <v/>
      </c>
      <c r="S8624" s="77" t="str">
        <f>IF(O8624="","",IF(OR(VALUE(LEFT(O8624,2))&gt;IF(RIGHT(J8624,1)="M",7,19),AND(OR(LEFT(O8624,2)={"07","19"}),VALUE(RIGHT(O8624,2))&gt;15)),TRUE,FALSE))</f>
        <v/>
      </c>
      <c r="T8624" s="77" t="str">
        <f>IF(O8624="","",IF(OR(VALUE(LEFT(O8624,2))&gt;IF(RIGHT(J8624,1)="M",7,19),AND(OR(LEFT(O8624,2)={"07","19"}),VALUE(RIGHT(O8624,2))&gt;5)),TRUE,FALSE))</f>
        <v/>
      </c>
    </row>
    <row r="8625" spans="12:20" x14ac:dyDescent="0.25">
      <c r="L8625" s="75">
        <f>COUNTIF($B$2:B8625,B8625)</f>
        <v>0</v>
      </c>
      <c r="M8625" s="75">
        <f>COUNTIF($L$2:L8625,4)</f>
        <v>42</v>
      </c>
      <c r="N8625" s="76" t="str">
        <f t="shared" si="674"/>
        <v>0</v>
      </c>
      <c r="O8625" s="76" t="str">
        <f t="shared" si="670"/>
        <v/>
      </c>
      <c r="P8625" s="75" t="str">
        <f t="shared" si="671"/>
        <v/>
      </c>
      <c r="Q8625" s="77" t="str">
        <f t="shared" si="672"/>
        <v/>
      </c>
      <c r="R8625" s="77" t="str">
        <f t="shared" si="673"/>
        <v/>
      </c>
      <c r="S8625" s="77" t="str">
        <f>IF(O8625="","",IF(OR(VALUE(LEFT(O8625,2))&gt;IF(RIGHT(J8625,1)="M",7,19),AND(OR(LEFT(O8625,2)={"07","19"}),VALUE(RIGHT(O8625,2))&gt;15)),TRUE,FALSE))</f>
        <v/>
      </c>
      <c r="T8625" s="77" t="str">
        <f>IF(O8625="","",IF(OR(VALUE(LEFT(O8625,2))&gt;IF(RIGHT(J8625,1)="M",7,19),AND(OR(LEFT(O8625,2)={"07","19"}),VALUE(RIGHT(O8625,2))&gt;5)),TRUE,FALSE))</f>
        <v/>
      </c>
    </row>
    <row r="8626" spans="12:20" x14ac:dyDescent="0.25">
      <c r="L8626" s="75">
        <f>COUNTIF($B$2:B8626,B8626)</f>
        <v>0</v>
      </c>
      <c r="M8626" s="75">
        <f>COUNTIF($L$2:L8626,4)</f>
        <v>42</v>
      </c>
      <c r="N8626" s="76" t="str">
        <f t="shared" si="674"/>
        <v>0</v>
      </c>
      <c r="O8626" s="76" t="str">
        <f t="shared" si="670"/>
        <v/>
      </c>
      <c r="P8626" s="75" t="str">
        <f t="shared" si="671"/>
        <v/>
      </c>
      <c r="Q8626" s="77" t="str">
        <f t="shared" si="672"/>
        <v/>
      </c>
      <c r="R8626" s="77" t="str">
        <f t="shared" si="673"/>
        <v/>
      </c>
      <c r="S8626" s="77" t="str">
        <f>IF(O8626="","",IF(OR(VALUE(LEFT(O8626,2))&gt;IF(RIGHT(J8626,1)="M",7,19),AND(OR(LEFT(O8626,2)={"07","19"}),VALUE(RIGHT(O8626,2))&gt;15)),TRUE,FALSE))</f>
        <v/>
      </c>
      <c r="T8626" s="77" t="str">
        <f>IF(O8626="","",IF(OR(VALUE(LEFT(O8626,2))&gt;IF(RIGHT(J8626,1)="M",7,19),AND(OR(LEFT(O8626,2)={"07","19"}),VALUE(RIGHT(O8626,2))&gt;5)),TRUE,FALSE))</f>
        <v/>
      </c>
    </row>
    <row r="8627" spans="12:20" x14ac:dyDescent="0.25">
      <c r="L8627" s="75">
        <f>COUNTIF($B$2:B8627,B8627)</f>
        <v>0</v>
      </c>
      <c r="M8627" s="75">
        <f>COUNTIF($L$2:L8627,4)</f>
        <v>42</v>
      </c>
      <c r="N8627" s="76" t="str">
        <f t="shared" si="674"/>
        <v>0</v>
      </c>
      <c r="O8627" s="76" t="str">
        <f t="shared" si="670"/>
        <v/>
      </c>
      <c r="P8627" s="75" t="str">
        <f t="shared" si="671"/>
        <v/>
      </c>
      <c r="Q8627" s="77" t="str">
        <f t="shared" si="672"/>
        <v/>
      </c>
      <c r="R8627" s="77" t="str">
        <f t="shared" si="673"/>
        <v/>
      </c>
      <c r="S8627" s="77" t="str">
        <f>IF(O8627="","",IF(OR(VALUE(LEFT(O8627,2))&gt;IF(RIGHT(J8627,1)="M",7,19),AND(OR(LEFT(O8627,2)={"07","19"}),VALUE(RIGHT(O8627,2))&gt;15)),TRUE,FALSE))</f>
        <v/>
      </c>
      <c r="T8627" s="77" t="str">
        <f>IF(O8627="","",IF(OR(VALUE(LEFT(O8627,2))&gt;IF(RIGHT(J8627,1)="M",7,19),AND(OR(LEFT(O8627,2)={"07","19"}),VALUE(RIGHT(O8627,2))&gt;5)),TRUE,FALSE))</f>
        <v/>
      </c>
    </row>
    <row r="8628" spans="12:20" x14ac:dyDescent="0.25">
      <c r="L8628" s="75">
        <f>COUNTIF($B$2:B8628,B8628)</f>
        <v>0</v>
      </c>
      <c r="M8628" s="75">
        <f>COUNTIF($L$2:L8628,4)</f>
        <v>42</v>
      </c>
      <c r="N8628" s="76" t="str">
        <f t="shared" si="674"/>
        <v>0</v>
      </c>
      <c r="O8628" s="76" t="str">
        <f t="shared" si="670"/>
        <v/>
      </c>
      <c r="P8628" s="75" t="str">
        <f t="shared" si="671"/>
        <v/>
      </c>
      <c r="Q8628" s="77" t="str">
        <f t="shared" si="672"/>
        <v/>
      </c>
      <c r="R8628" s="77" t="str">
        <f t="shared" si="673"/>
        <v/>
      </c>
      <c r="S8628" s="77" t="str">
        <f>IF(O8628="","",IF(OR(VALUE(LEFT(O8628,2))&gt;IF(RIGHT(J8628,1)="M",7,19),AND(OR(LEFT(O8628,2)={"07","19"}),VALUE(RIGHT(O8628,2))&gt;15)),TRUE,FALSE))</f>
        <v/>
      </c>
      <c r="T8628" s="77" t="str">
        <f>IF(O8628="","",IF(OR(VALUE(LEFT(O8628,2))&gt;IF(RIGHT(J8628,1)="M",7,19),AND(OR(LEFT(O8628,2)={"07","19"}),VALUE(RIGHT(O8628,2))&gt;5)),TRUE,FALSE))</f>
        <v/>
      </c>
    </row>
    <row r="8629" spans="12:20" x14ac:dyDescent="0.25">
      <c r="L8629" s="75">
        <f>COUNTIF($B$2:B8629,B8629)</f>
        <v>0</v>
      </c>
      <c r="M8629" s="75">
        <f>COUNTIF($L$2:L8629,4)</f>
        <v>42</v>
      </c>
      <c r="N8629" s="76" t="str">
        <f t="shared" si="674"/>
        <v>0</v>
      </c>
      <c r="O8629" s="76" t="str">
        <f t="shared" si="670"/>
        <v/>
      </c>
      <c r="P8629" s="75" t="str">
        <f t="shared" si="671"/>
        <v/>
      </c>
      <c r="Q8629" s="77" t="str">
        <f t="shared" si="672"/>
        <v/>
      </c>
      <c r="R8629" s="77" t="str">
        <f t="shared" si="673"/>
        <v/>
      </c>
      <c r="S8629" s="77" t="str">
        <f>IF(O8629="","",IF(OR(VALUE(LEFT(O8629,2))&gt;IF(RIGHT(J8629,1)="M",7,19),AND(OR(LEFT(O8629,2)={"07","19"}),VALUE(RIGHT(O8629,2))&gt;15)),TRUE,FALSE))</f>
        <v/>
      </c>
      <c r="T8629" s="77" t="str">
        <f>IF(O8629="","",IF(OR(VALUE(LEFT(O8629,2))&gt;IF(RIGHT(J8629,1)="M",7,19),AND(OR(LEFT(O8629,2)={"07","19"}),VALUE(RIGHT(O8629,2))&gt;5)),TRUE,FALSE))</f>
        <v/>
      </c>
    </row>
    <row r="8630" spans="12:20" x14ac:dyDescent="0.25">
      <c r="L8630" s="75">
        <f>COUNTIF($B$2:B8630,B8630)</f>
        <v>0</v>
      </c>
      <c r="M8630" s="75">
        <f>COUNTIF($L$2:L8630,4)</f>
        <v>42</v>
      </c>
      <c r="N8630" s="76" t="str">
        <f t="shared" si="674"/>
        <v>0</v>
      </c>
      <c r="O8630" s="76" t="str">
        <f t="shared" si="670"/>
        <v/>
      </c>
      <c r="P8630" s="75" t="str">
        <f t="shared" si="671"/>
        <v/>
      </c>
      <c r="Q8630" s="77" t="str">
        <f t="shared" si="672"/>
        <v/>
      </c>
      <c r="R8630" s="77" t="str">
        <f t="shared" si="673"/>
        <v/>
      </c>
      <c r="S8630" s="77" t="str">
        <f>IF(O8630="","",IF(OR(VALUE(LEFT(O8630,2))&gt;IF(RIGHT(J8630,1)="M",7,19),AND(OR(LEFT(O8630,2)={"07","19"}),VALUE(RIGHT(O8630,2))&gt;15)),TRUE,FALSE))</f>
        <v/>
      </c>
      <c r="T8630" s="77" t="str">
        <f>IF(O8630="","",IF(OR(VALUE(LEFT(O8630,2))&gt;IF(RIGHT(J8630,1)="M",7,19),AND(OR(LEFT(O8630,2)={"07","19"}),VALUE(RIGHT(O8630,2))&gt;5)),TRUE,FALSE))</f>
        <v/>
      </c>
    </row>
    <row r="8631" spans="12:20" x14ac:dyDescent="0.25">
      <c r="L8631" s="75">
        <f>COUNTIF($B$2:B8631,B8631)</f>
        <v>0</v>
      </c>
      <c r="M8631" s="75">
        <f>COUNTIF($L$2:L8631,4)</f>
        <v>42</v>
      </c>
      <c r="N8631" s="76" t="str">
        <f t="shared" si="674"/>
        <v>0</v>
      </c>
      <c r="O8631" s="76" t="str">
        <f t="shared" si="670"/>
        <v/>
      </c>
      <c r="P8631" s="75" t="str">
        <f t="shared" si="671"/>
        <v/>
      </c>
      <c r="Q8631" s="77" t="str">
        <f t="shared" si="672"/>
        <v/>
      </c>
      <c r="R8631" s="77" t="str">
        <f t="shared" si="673"/>
        <v/>
      </c>
      <c r="S8631" s="77" t="str">
        <f>IF(O8631="","",IF(OR(VALUE(LEFT(O8631,2))&gt;IF(RIGHT(J8631,1)="M",7,19),AND(OR(LEFT(O8631,2)={"07","19"}),VALUE(RIGHT(O8631,2))&gt;15)),TRUE,FALSE))</f>
        <v/>
      </c>
      <c r="T8631" s="77" t="str">
        <f>IF(O8631="","",IF(OR(VALUE(LEFT(O8631,2))&gt;IF(RIGHT(J8631,1)="M",7,19),AND(OR(LEFT(O8631,2)={"07","19"}),VALUE(RIGHT(O8631,2))&gt;5)),TRUE,FALSE))</f>
        <v/>
      </c>
    </row>
    <row r="8632" spans="12:20" x14ac:dyDescent="0.25">
      <c r="L8632" s="75">
        <f>COUNTIF($B$2:B8632,B8632)</f>
        <v>0</v>
      </c>
      <c r="M8632" s="75">
        <f>COUNTIF($L$2:L8632,4)</f>
        <v>42</v>
      </c>
      <c r="N8632" s="76" t="str">
        <f t="shared" si="674"/>
        <v>0</v>
      </c>
      <c r="O8632" s="76" t="str">
        <f t="shared" si="670"/>
        <v/>
      </c>
      <c r="P8632" s="75" t="str">
        <f t="shared" si="671"/>
        <v/>
      </c>
      <c r="Q8632" s="77" t="str">
        <f t="shared" si="672"/>
        <v/>
      </c>
      <c r="R8632" s="77" t="str">
        <f t="shared" si="673"/>
        <v/>
      </c>
      <c r="S8632" s="77" t="str">
        <f>IF(O8632="","",IF(OR(VALUE(LEFT(O8632,2))&gt;IF(RIGHT(J8632,1)="M",7,19),AND(OR(LEFT(O8632,2)={"07","19"}),VALUE(RIGHT(O8632,2))&gt;15)),TRUE,FALSE))</f>
        <v/>
      </c>
      <c r="T8632" s="77" t="str">
        <f>IF(O8632="","",IF(OR(VALUE(LEFT(O8632,2))&gt;IF(RIGHT(J8632,1)="M",7,19),AND(OR(LEFT(O8632,2)={"07","19"}),VALUE(RIGHT(O8632,2))&gt;5)),TRUE,FALSE))</f>
        <v/>
      </c>
    </row>
    <row r="8633" spans="12:20" x14ac:dyDescent="0.25">
      <c r="L8633" s="75">
        <f>COUNTIF($B$2:B8633,B8633)</f>
        <v>0</v>
      </c>
      <c r="M8633" s="75">
        <f>COUNTIF($L$2:L8633,4)</f>
        <v>42</v>
      </c>
      <c r="N8633" s="76" t="str">
        <f t="shared" si="674"/>
        <v>0</v>
      </c>
      <c r="O8633" s="76" t="str">
        <f t="shared" si="670"/>
        <v/>
      </c>
      <c r="P8633" s="75" t="str">
        <f t="shared" si="671"/>
        <v/>
      </c>
      <c r="Q8633" s="77" t="str">
        <f t="shared" si="672"/>
        <v/>
      </c>
      <c r="R8633" s="77" t="str">
        <f t="shared" si="673"/>
        <v/>
      </c>
      <c r="S8633" s="77" t="str">
        <f>IF(O8633="","",IF(OR(VALUE(LEFT(O8633,2))&gt;IF(RIGHT(J8633,1)="M",7,19),AND(OR(LEFT(O8633,2)={"07","19"}),VALUE(RIGHT(O8633,2))&gt;15)),TRUE,FALSE))</f>
        <v/>
      </c>
      <c r="T8633" s="77" t="str">
        <f>IF(O8633="","",IF(OR(VALUE(LEFT(O8633,2))&gt;IF(RIGHT(J8633,1)="M",7,19),AND(OR(LEFT(O8633,2)={"07","19"}),VALUE(RIGHT(O8633,2))&gt;5)),TRUE,FALSE))</f>
        <v/>
      </c>
    </row>
    <row r="8634" spans="12:20" x14ac:dyDescent="0.25">
      <c r="L8634" s="75">
        <f>COUNTIF($B$2:B8634,B8634)</f>
        <v>0</v>
      </c>
      <c r="M8634" s="75">
        <f>COUNTIF($L$2:L8634,4)</f>
        <v>42</v>
      </c>
      <c r="N8634" s="76" t="str">
        <f t="shared" si="674"/>
        <v>0</v>
      </c>
      <c r="O8634" s="76" t="str">
        <f t="shared" si="670"/>
        <v/>
      </c>
      <c r="P8634" s="75" t="str">
        <f t="shared" si="671"/>
        <v/>
      </c>
      <c r="Q8634" s="77" t="str">
        <f t="shared" si="672"/>
        <v/>
      </c>
      <c r="R8634" s="77" t="str">
        <f t="shared" si="673"/>
        <v/>
      </c>
      <c r="S8634" s="77" t="str">
        <f>IF(O8634="","",IF(OR(VALUE(LEFT(O8634,2))&gt;IF(RIGHT(J8634,1)="M",7,19),AND(OR(LEFT(O8634,2)={"07","19"}),VALUE(RIGHT(O8634,2))&gt;15)),TRUE,FALSE))</f>
        <v/>
      </c>
      <c r="T8634" s="77" t="str">
        <f>IF(O8634="","",IF(OR(VALUE(LEFT(O8634,2))&gt;IF(RIGHT(J8634,1)="M",7,19),AND(OR(LEFT(O8634,2)={"07","19"}),VALUE(RIGHT(O8634,2))&gt;5)),TRUE,FALSE))</f>
        <v/>
      </c>
    </row>
    <row r="8635" spans="12:20" x14ac:dyDescent="0.25">
      <c r="L8635" s="75">
        <f>COUNTIF($B$2:B8635,B8635)</f>
        <v>0</v>
      </c>
      <c r="M8635" s="75">
        <f>COUNTIF($L$2:L8635,4)</f>
        <v>42</v>
      </c>
      <c r="N8635" s="76" t="str">
        <f t="shared" si="674"/>
        <v>0</v>
      </c>
      <c r="O8635" s="76" t="str">
        <f t="shared" si="670"/>
        <v/>
      </c>
      <c r="P8635" s="75" t="str">
        <f t="shared" si="671"/>
        <v/>
      </c>
      <c r="Q8635" s="77" t="str">
        <f t="shared" si="672"/>
        <v/>
      </c>
      <c r="R8635" s="77" t="str">
        <f t="shared" si="673"/>
        <v/>
      </c>
      <c r="S8635" s="77" t="str">
        <f>IF(O8635="","",IF(OR(VALUE(LEFT(O8635,2))&gt;IF(RIGHT(J8635,1)="M",7,19),AND(OR(LEFT(O8635,2)={"07","19"}),VALUE(RIGHT(O8635,2))&gt;15)),TRUE,FALSE))</f>
        <v/>
      </c>
      <c r="T8635" s="77" t="str">
        <f>IF(O8635="","",IF(OR(VALUE(LEFT(O8635,2))&gt;IF(RIGHT(J8635,1)="M",7,19),AND(OR(LEFT(O8635,2)={"07","19"}),VALUE(RIGHT(O8635,2))&gt;5)),TRUE,FALSE))</f>
        <v/>
      </c>
    </row>
    <row r="8636" spans="12:20" x14ac:dyDescent="0.25">
      <c r="L8636" s="75">
        <f>COUNTIF($B$2:B8636,B8636)</f>
        <v>0</v>
      </c>
      <c r="M8636" s="75">
        <f>COUNTIF($L$2:L8636,4)</f>
        <v>42</v>
      </c>
      <c r="N8636" s="76" t="str">
        <f t="shared" si="674"/>
        <v>0</v>
      </c>
      <c r="O8636" s="76" t="str">
        <f t="shared" si="670"/>
        <v/>
      </c>
      <c r="P8636" s="75" t="str">
        <f t="shared" si="671"/>
        <v/>
      </c>
      <c r="Q8636" s="77" t="str">
        <f t="shared" si="672"/>
        <v/>
      </c>
      <c r="R8636" s="77" t="str">
        <f t="shared" si="673"/>
        <v/>
      </c>
      <c r="S8636" s="77" t="str">
        <f>IF(O8636="","",IF(OR(VALUE(LEFT(O8636,2))&gt;IF(RIGHT(J8636,1)="M",7,19),AND(OR(LEFT(O8636,2)={"07","19"}),VALUE(RIGHT(O8636,2))&gt;15)),TRUE,FALSE))</f>
        <v/>
      </c>
      <c r="T8636" s="77" t="str">
        <f>IF(O8636="","",IF(OR(VALUE(LEFT(O8636,2))&gt;IF(RIGHT(J8636,1)="M",7,19),AND(OR(LEFT(O8636,2)={"07","19"}),VALUE(RIGHT(O8636,2))&gt;5)),TRUE,FALSE))</f>
        <v/>
      </c>
    </row>
    <row r="8637" spans="12:20" x14ac:dyDescent="0.25">
      <c r="L8637" s="75">
        <f>COUNTIF($B$2:B8637,B8637)</f>
        <v>0</v>
      </c>
      <c r="M8637" s="75">
        <f>COUNTIF($L$2:L8637,4)</f>
        <v>42</v>
      </c>
      <c r="N8637" s="76" t="str">
        <f t="shared" si="674"/>
        <v>0</v>
      </c>
      <c r="O8637" s="76" t="str">
        <f t="shared" si="670"/>
        <v/>
      </c>
      <c r="P8637" s="75" t="str">
        <f t="shared" si="671"/>
        <v/>
      </c>
      <c r="Q8637" s="77" t="str">
        <f t="shared" si="672"/>
        <v/>
      </c>
      <c r="R8637" s="77" t="str">
        <f t="shared" si="673"/>
        <v/>
      </c>
      <c r="S8637" s="77" t="str">
        <f>IF(O8637="","",IF(OR(VALUE(LEFT(O8637,2))&gt;IF(RIGHT(J8637,1)="M",7,19),AND(OR(LEFT(O8637,2)={"07","19"}),VALUE(RIGHT(O8637,2))&gt;15)),TRUE,FALSE))</f>
        <v/>
      </c>
      <c r="T8637" s="77" t="str">
        <f>IF(O8637="","",IF(OR(VALUE(LEFT(O8637,2))&gt;IF(RIGHT(J8637,1)="M",7,19),AND(OR(LEFT(O8637,2)={"07","19"}),VALUE(RIGHT(O8637,2))&gt;5)),TRUE,FALSE))</f>
        <v/>
      </c>
    </row>
    <row r="8638" spans="12:20" x14ac:dyDescent="0.25">
      <c r="L8638" s="75">
        <f>COUNTIF($B$2:B8638,B8638)</f>
        <v>0</v>
      </c>
      <c r="M8638" s="75">
        <f>COUNTIF($L$2:L8638,4)</f>
        <v>42</v>
      </c>
      <c r="N8638" s="76" t="str">
        <f t="shared" si="674"/>
        <v>0</v>
      </c>
      <c r="O8638" s="76" t="str">
        <f t="shared" si="670"/>
        <v/>
      </c>
      <c r="P8638" s="75" t="str">
        <f t="shared" si="671"/>
        <v/>
      </c>
      <c r="Q8638" s="77" t="str">
        <f t="shared" si="672"/>
        <v/>
      </c>
      <c r="R8638" s="77" t="str">
        <f t="shared" si="673"/>
        <v/>
      </c>
      <c r="S8638" s="77" t="str">
        <f>IF(O8638="","",IF(OR(VALUE(LEFT(O8638,2))&gt;IF(RIGHT(J8638,1)="M",7,19),AND(OR(LEFT(O8638,2)={"07","19"}),VALUE(RIGHT(O8638,2))&gt;15)),TRUE,FALSE))</f>
        <v/>
      </c>
      <c r="T8638" s="77" t="str">
        <f>IF(O8638="","",IF(OR(VALUE(LEFT(O8638,2))&gt;IF(RIGHT(J8638,1)="M",7,19),AND(OR(LEFT(O8638,2)={"07","19"}),VALUE(RIGHT(O8638,2))&gt;5)),TRUE,FALSE))</f>
        <v/>
      </c>
    </row>
    <row r="8639" spans="12:20" x14ac:dyDescent="0.25">
      <c r="L8639" s="75">
        <f>COUNTIF($B$2:B8639,B8639)</f>
        <v>0</v>
      </c>
      <c r="M8639" s="75">
        <f>COUNTIF($L$2:L8639,4)</f>
        <v>42</v>
      </c>
      <c r="N8639" s="76" t="str">
        <f t="shared" si="674"/>
        <v>0</v>
      </c>
      <c r="O8639" s="76" t="str">
        <f t="shared" si="670"/>
        <v/>
      </c>
      <c r="P8639" s="75" t="str">
        <f t="shared" si="671"/>
        <v/>
      </c>
      <c r="Q8639" s="77" t="str">
        <f t="shared" si="672"/>
        <v/>
      </c>
      <c r="R8639" s="77" t="str">
        <f t="shared" si="673"/>
        <v/>
      </c>
      <c r="S8639" s="77" t="str">
        <f>IF(O8639="","",IF(OR(VALUE(LEFT(O8639,2))&gt;IF(RIGHT(J8639,1)="M",7,19),AND(OR(LEFT(O8639,2)={"07","19"}),VALUE(RIGHT(O8639,2))&gt;15)),TRUE,FALSE))</f>
        <v/>
      </c>
      <c r="T8639" s="77" t="str">
        <f>IF(O8639="","",IF(OR(VALUE(LEFT(O8639,2))&gt;IF(RIGHT(J8639,1)="M",7,19),AND(OR(LEFT(O8639,2)={"07","19"}),VALUE(RIGHT(O8639,2))&gt;5)),TRUE,FALSE))</f>
        <v/>
      </c>
    </row>
    <row r="8640" spans="12:20" x14ac:dyDescent="0.25">
      <c r="L8640" s="75">
        <f>COUNTIF($B$2:B8640,B8640)</f>
        <v>0</v>
      </c>
      <c r="M8640" s="75">
        <f>COUNTIF($L$2:L8640,4)</f>
        <v>42</v>
      </c>
      <c r="N8640" s="76" t="str">
        <f t="shared" si="674"/>
        <v>0</v>
      </c>
      <c r="O8640" s="76" t="str">
        <f t="shared" si="670"/>
        <v/>
      </c>
      <c r="P8640" s="75" t="str">
        <f t="shared" si="671"/>
        <v/>
      </c>
      <c r="Q8640" s="77" t="str">
        <f t="shared" si="672"/>
        <v/>
      </c>
      <c r="R8640" s="77" t="str">
        <f t="shared" si="673"/>
        <v/>
      </c>
      <c r="S8640" s="77" t="str">
        <f>IF(O8640="","",IF(OR(VALUE(LEFT(O8640,2))&gt;IF(RIGHT(J8640,1)="M",7,19),AND(OR(LEFT(O8640,2)={"07","19"}),VALUE(RIGHT(O8640,2))&gt;15)),TRUE,FALSE))</f>
        <v/>
      </c>
      <c r="T8640" s="77" t="str">
        <f>IF(O8640="","",IF(OR(VALUE(LEFT(O8640,2))&gt;IF(RIGHT(J8640,1)="M",7,19),AND(OR(LEFT(O8640,2)={"07","19"}),VALUE(RIGHT(O8640,2))&gt;5)),TRUE,FALSE))</f>
        <v/>
      </c>
    </row>
    <row r="8641" spans="12:20" x14ac:dyDescent="0.25">
      <c r="L8641" s="75">
        <f>COUNTIF($B$2:B8641,B8641)</f>
        <v>0</v>
      </c>
      <c r="M8641" s="75">
        <f>COUNTIF($L$2:L8641,4)</f>
        <v>42</v>
      </c>
      <c r="N8641" s="76" t="str">
        <f t="shared" si="674"/>
        <v>0</v>
      </c>
      <c r="O8641" s="76" t="str">
        <f t="shared" si="670"/>
        <v/>
      </c>
      <c r="P8641" s="75" t="str">
        <f t="shared" si="671"/>
        <v/>
      </c>
      <c r="Q8641" s="77" t="str">
        <f t="shared" si="672"/>
        <v/>
      </c>
      <c r="R8641" s="77" t="str">
        <f t="shared" si="673"/>
        <v/>
      </c>
      <c r="S8641" s="77" t="str">
        <f>IF(O8641="","",IF(OR(VALUE(LEFT(O8641,2))&gt;IF(RIGHT(J8641,1)="M",7,19),AND(OR(LEFT(O8641,2)={"07","19"}),VALUE(RIGHT(O8641,2))&gt;15)),TRUE,FALSE))</f>
        <v/>
      </c>
      <c r="T8641" s="77" t="str">
        <f>IF(O8641="","",IF(OR(VALUE(LEFT(O8641,2))&gt;IF(RIGHT(J8641,1)="M",7,19),AND(OR(LEFT(O8641,2)={"07","19"}),VALUE(RIGHT(O8641,2))&gt;5)),TRUE,FALSE))</f>
        <v/>
      </c>
    </row>
    <row r="8642" spans="12:20" x14ac:dyDescent="0.25">
      <c r="L8642" s="75">
        <f>COUNTIF($B$2:B8642,B8642)</f>
        <v>0</v>
      </c>
      <c r="M8642" s="75">
        <f>COUNTIF($L$2:L8642,4)</f>
        <v>42</v>
      </c>
      <c r="N8642" s="76" t="str">
        <f t="shared" si="674"/>
        <v>0</v>
      </c>
      <c r="O8642" s="76" t="str">
        <f t="shared" ref="O8642:O8705" si="675">TRIM(SUBSTITUTE(SUBSTITUTE(D8642,"+",""),"_",""))</f>
        <v/>
      </c>
      <c r="P8642" s="75" t="str">
        <f t="shared" ref="P8642:P8705" si="676">TRIM(SUBSTITUTE(SUBSTITUTE(E8642,"+",""),"_",""))</f>
        <v/>
      </c>
      <c r="Q8642" s="77" t="str">
        <f t="shared" ref="Q8642:Q8705" si="677">IFERROR(IF(RIGHT(P8642,2)&lt;RIGHT(O8642,2),IF(P8642&lt;O8642,P8642+2360-O8642,P8642-40-O8642),IF(P8642&lt;O8642,P8642+2400-O8642,P8642-O8642)),"")</f>
        <v/>
      </c>
      <c r="R8642" s="77" t="str">
        <f t="shared" ref="R8642:R8705" si="678">IFERROR(ROUNDDOWN(Q8642/100,0),"")</f>
        <v/>
      </c>
      <c r="S8642" s="77" t="str">
        <f>IF(O8642="","",IF(OR(VALUE(LEFT(O8642,2))&gt;IF(RIGHT(J8642,1)="M",7,19),AND(OR(LEFT(O8642,2)={"07","19"}),VALUE(RIGHT(O8642,2))&gt;15)),TRUE,FALSE))</f>
        <v/>
      </c>
      <c r="T8642" s="77" t="str">
        <f>IF(O8642="","",IF(OR(VALUE(LEFT(O8642,2))&gt;IF(RIGHT(J8642,1)="M",7,19),AND(OR(LEFT(O8642,2)={"07","19"}),VALUE(RIGHT(O8642,2))&gt;5)),TRUE,FALSE))</f>
        <v/>
      </c>
    </row>
    <row r="8643" spans="12:20" x14ac:dyDescent="0.25">
      <c r="L8643" s="75">
        <f>COUNTIF($B$2:B8643,B8643)</f>
        <v>0</v>
      </c>
      <c r="M8643" s="75">
        <f>COUNTIF($L$2:L8643,4)</f>
        <v>42</v>
      </c>
      <c r="N8643" s="76" t="str">
        <f t="shared" ref="N8643:N8706" si="679">A8643&amp;DAY(C8643)</f>
        <v>0</v>
      </c>
      <c r="O8643" s="76" t="str">
        <f t="shared" si="675"/>
        <v/>
      </c>
      <c r="P8643" s="75" t="str">
        <f t="shared" si="676"/>
        <v/>
      </c>
      <c r="Q8643" s="77" t="str">
        <f t="shared" si="677"/>
        <v/>
      </c>
      <c r="R8643" s="77" t="str">
        <f t="shared" si="678"/>
        <v/>
      </c>
      <c r="S8643" s="77" t="str">
        <f>IF(O8643="","",IF(OR(VALUE(LEFT(O8643,2))&gt;IF(RIGHT(J8643,1)="M",7,19),AND(OR(LEFT(O8643,2)={"07","19"}),VALUE(RIGHT(O8643,2))&gt;15)),TRUE,FALSE))</f>
        <v/>
      </c>
      <c r="T8643" s="77" t="str">
        <f>IF(O8643="","",IF(OR(VALUE(LEFT(O8643,2))&gt;IF(RIGHT(J8643,1)="M",7,19),AND(OR(LEFT(O8643,2)={"07","19"}),VALUE(RIGHT(O8643,2))&gt;5)),TRUE,FALSE))</f>
        <v/>
      </c>
    </row>
    <row r="8644" spans="12:20" x14ac:dyDescent="0.25">
      <c r="L8644" s="75">
        <f>COUNTIF($B$2:B8644,B8644)</f>
        <v>0</v>
      </c>
      <c r="M8644" s="75">
        <f>COUNTIF($L$2:L8644,4)</f>
        <v>42</v>
      </c>
      <c r="N8644" s="76" t="str">
        <f t="shared" si="679"/>
        <v>0</v>
      </c>
      <c r="O8644" s="76" t="str">
        <f t="shared" si="675"/>
        <v/>
      </c>
      <c r="P8644" s="75" t="str">
        <f t="shared" si="676"/>
        <v/>
      </c>
      <c r="Q8644" s="77" t="str">
        <f t="shared" si="677"/>
        <v/>
      </c>
      <c r="R8644" s="77" t="str">
        <f t="shared" si="678"/>
        <v/>
      </c>
      <c r="S8644" s="77" t="str">
        <f>IF(O8644="","",IF(OR(VALUE(LEFT(O8644,2))&gt;IF(RIGHT(J8644,1)="M",7,19),AND(OR(LEFT(O8644,2)={"07","19"}),VALUE(RIGHT(O8644,2))&gt;15)),TRUE,FALSE))</f>
        <v/>
      </c>
      <c r="T8644" s="77" t="str">
        <f>IF(O8644="","",IF(OR(VALUE(LEFT(O8644,2))&gt;IF(RIGHT(J8644,1)="M",7,19),AND(OR(LEFT(O8644,2)={"07","19"}),VALUE(RIGHT(O8644,2))&gt;5)),TRUE,FALSE))</f>
        <v/>
      </c>
    </row>
    <row r="8645" spans="12:20" x14ac:dyDescent="0.25">
      <c r="L8645" s="75">
        <f>COUNTIF($B$2:B8645,B8645)</f>
        <v>0</v>
      </c>
      <c r="M8645" s="75">
        <f>COUNTIF($L$2:L8645,4)</f>
        <v>42</v>
      </c>
      <c r="N8645" s="76" t="str">
        <f t="shared" si="679"/>
        <v>0</v>
      </c>
      <c r="O8645" s="76" t="str">
        <f t="shared" si="675"/>
        <v/>
      </c>
      <c r="P8645" s="75" t="str">
        <f t="shared" si="676"/>
        <v/>
      </c>
      <c r="Q8645" s="77" t="str">
        <f t="shared" si="677"/>
        <v/>
      </c>
      <c r="R8645" s="77" t="str">
        <f t="shared" si="678"/>
        <v/>
      </c>
      <c r="S8645" s="77" t="str">
        <f>IF(O8645="","",IF(OR(VALUE(LEFT(O8645,2))&gt;IF(RIGHT(J8645,1)="M",7,19),AND(OR(LEFT(O8645,2)={"07","19"}),VALUE(RIGHT(O8645,2))&gt;15)),TRUE,FALSE))</f>
        <v/>
      </c>
      <c r="T8645" s="77" t="str">
        <f>IF(O8645="","",IF(OR(VALUE(LEFT(O8645,2))&gt;IF(RIGHT(J8645,1)="M",7,19),AND(OR(LEFT(O8645,2)={"07","19"}),VALUE(RIGHT(O8645,2))&gt;5)),TRUE,FALSE))</f>
        <v/>
      </c>
    </row>
    <row r="8646" spans="12:20" x14ac:dyDescent="0.25">
      <c r="L8646" s="75">
        <f>COUNTIF($B$2:B8646,B8646)</f>
        <v>0</v>
      </c>
      <c r="M8646" s="75">
        <f>COUNTIF($L$2:L8646,4)</f>
        <v>42</v>
      </c>
      <c r="N8646" s="76" t="str">
        <f t="shared" si="679"/>
        <v>0</v>
      </c>
      <c r="O8646" s="76" t="str">
        <f t="shared" si="675"/>
        <v/>
      </c>
      <c r="P8646" s="75" t="str">
        <f t="shared" si="676"/>
        <v/>
      </c>
      <c r="Q8646" s="77" t="str">
        <f t="shared" si="677"/>
        <v/>
      </c>
      <c r="R8646" s="77" t="str">
        <f t="shared" si="678"/>
        <v/>
      </c>
      <c r="S8646" s="77" t="str">
        <f>IF(O8646="","",IF(OR(VALUE(LEFT(O8646,2))&gt;IF(RIGHT(J8646,1)="M",7,19),AND(OR(LEFT(O8646,2)={"07","19"}),VALUE(RIGHT(O8646,2))&gt;15)),TRUE,FALSE))</f>
        <v/>
      </c>
      <c r="T8646" s="77" t="str">
        <f>IF(O8646="","",IF(OR(VALUE(LEFT(O8646,2))&gt;IF(RIGHT(J8646,1)="M",7,19),AND(OR(LEFT(O8646,2)={"07","19"}),VALUE(RIGHT(O8646,2))&gt;5)),TRUE,FALSE))</f>
        <v/>
      </c>
    </row>
    <row r="8647" spans="12:20" x14ac:dyDescent="0.25">
      <c r="L8647" s="75">
        <f>COUNTIF($B$2:B8647,B8647)</f>
        <v>0</v>
      </c>
      <c r="M8647" s="75">
        <f>COUNTIF($L$2:L8647,4)</f>
        <v>42</v>
      </c>
      <c r="N8647" s="76" t="str">
        <f t="shared" si="679"/>
        <v>0</v>
      </c>
      <c r="O8647" s="76" t="str">
        <f t="shared" si="675"/>
        <v/>
      </c>
      <c r="P8647" s="75" t="str">
        <f t="shared" si="676"/>
        <v/>
      </c>
      <c r="Q8647" s="77" t="str">
        <f t="shared" si="677"/>
        <v/>
      </c>
      <c r="R8647" s="77" t="str">
        <f t="shared" si="678"/>
        <v/>
      </c>
      <c r="S8647" s="77" t="str">
        <f>IF(O8647="","",IF(OR(VALUE(LEFT(O8647,2))&gt;IF(RIGHT(J8647,1)="M",7,19),AND(OR(LEFT(O8647,2)={"07","19"}),VALUE(RIGHT(O8647,2))&gt;15)),TRUE,FALSE))</f>
        <v/>
      </c>
      <c r="T8647" s="77" t="str">
        <f>IF(O8647="","",IF(OR(VALUE(LEFT(O8647,2))&gt;IF(RIGHT(J8647,1)="M",7,19),AND(OR(LEFT(O8647,2)={"07","19"}),VALUE(RIGHT(O8647,2))&gt;5)),TRUE,FALSE))</f>
        <v/>
      </c>
    </row>
    <row r="8648" spans="12:20" x14ac:dyDescent="0.25">
      <c r="L8648" s="75">
        <f>COUNTIF($B$2:B8648,B8648)</f>
        <v>0</v>
      </c>
      <c r="M8648" s="75">
        <f>COUNTIF($L$2:L8648,4)</f>
        <v>42</v>
      </c>
      <c r="N8648" s="76" t="str">
        <f t="shared" si="679"/>
        <v>0</v>
      </c>
      <c r="O8648" s="76" t="str">
        <f t="shared" si="675"/>
        <v/>
      </c>
      <c r="P8648" s="75" t="str">
        <f t="shared" si="676"/>
        <v/>
      </c>
      <c r="Q8648" s="77" t="str">
        <f t="shared" si="677"/>
        <v/>
      </c>
      <c r="R8648" s="77" t="str">
        <f t="shared" si="678"/>
        <v/>
      </c>
      <c r="S8648" s="77" t="str">
        <f>IF(O8648="","",IF(OR(VALUE(LEFT(O8648,2))&gt;IF(RIGHT(J8648,1)="M",7,19),AND(OR(LEFT(O8648,2)={"07","19"}),VALUE(RIGHT(O8648,2))&gt;15)),TRUE,FALSE))</f>
        <v/>
      </c>
      <c r="T8648" s="77" t="str">
        <f>IF(O8648="","",IF(OR(VALUE(LEFT(O8648,2))&gt;IF(RIGHT(J8648,1)="M",7,19),AND(OR(LEFT(O8648,2)={"07","19"}),VALUE(RIGHT(O8648,2))&gt;5)),TRUE,FALSE))</f>
        <v/>
      </c>
    </row>
    <row r="8649" spans="12:20" x14ac:dyDescent="0.25">
      <c r="L8649" s="75">
        <f>COUNTIF($B$2:B8649,B8649)</f>
        <v>0</v>
      </c>
      <c r="M8649" s="75">
        <f>COUNTIF($L$2:L8649,4)</f>
        <v>42</v>
      </c>
      <c r="N8649" s="76" t="str">
        <f t="shared" si="679"/>
        <v>0</v>
      </c>
      <c r="O8649" s="76" t="str">
        <f t="shared" si="675"/>
        <v/>
      </c>
      <c r="P8649" s="75" t="str">
        <f t="shared" si="676"/>
        <v/>
      </c>
      <c r="Q8649" s="77" t="str">
        <f t="shared" si="677"/>
        <v/>
      </c>
      <c r="R8649" s="77" t="str">
        <f t="shared" si="678"/>
        <v/>
      </c>
      <c r="S8649" s="77" t="str">
        <f>IF(O8649="","",IF(OR(VALUE(LEFT(O8649,2))&gt;IF(RIGHT(J8649,1)="M",7,19),AND(OR(LEFT(O8649,2)={"07","19"}),VALUE(RIGHT(O8649,2))&gt;15)),TRUE,FALSE))</f>
        <v/>
      </c>
      <c r="T8649" s="77" t="str">
        <f>IF(O8649="","",IF(OR(VALUE(LEFT(O8649,2))&gt;IF(RIGHT(J8649,1)="M",7,19),AND(OR(LEFT(O8649,2)={"07","19"}),VALUE(RIGHT(O8649,2))&gt;5)),TRUE,FALSE))</f>
        <v/>
      </c>
    </row>
    <row r="8650" spans="12:20" x14ac:dyDescent="0.25">
      <c r="L8650" s="75">
        <f>COUNTIF($B$2:B8650,B8650)</f>
        <v>0</v>
      </c>
      <c r="M8650" s="75">
        <f>COUNTIF($L$2:L8650,4)</f>
        <v>42</v>
      </c>
      <c r="N8650" s="76" t="str">
        <f t="shared" si="679"/>
        <v>0</v>
      </c>
      <c r="O8650" s="76" t="str">
        <f t="shared" si="675"/>
        <v/>
      </c>
      <c r="P8650" s="75" t="str">
        <f t="shared" si="676"/>
        <v/>
      </c>
      <c r="Q8650" s="77" t="str">
        <f t="shared" si="677"/>
        <v/>
      </c>
      <c r="R8650" s="77" t="str">
        <f t="shared" si="678"/>
        <v/>
      </c>
      <c r="S8650" s="77" t="str">
        <f>IF(O8650="","",IF(OR(VALUE(LEFT(O8650,2))&gt;IF(RIGHT(J8650,1)="M",7,19),AND(OR(LEFT(O8650,2)={"07","19"}),VALUE(RIGHT(O8650,2))&gt;15)),TRUE,FALSE))</f>
        <v/>
      </c>
      <c r="T8650" s="77" t="str">
        <f>IF(O8650="","",IF(OR(VALUE(LEFT(O8650,2))&gt;IF(RIGHT(J8650,1)="M",7,19),AND(OR(LEFT(O8650,2)={"07","19"}),VALUE(RIGHT(O8650,2))&gt;5)),TRUE,FALSE))</f>
        <v/>
      </c>
    </row>
    <row r="8651" spans="12:20" x14ac:dyDescent="0.25">
      <c r="L8651" s="75">
        <f>COUNTIF($B$2:B8651,B8651)</f>
        <v>0</v>
      </c>
      <c r="M8651" s="75">
        <f>COUNTIF($L$2:L8651,4)</f>
        <v>42</v>
      </c>
      <c r="N8651" s="76" t="str">
        <f t="shared" si="679"/>
        <v>0</v>
      </c>
      <c r="O8651" s="76" t="str">
        <f t="shared" si="675"/>
        <v/>
      </c>
      <c r="P8651" s="75" t="str">
        <f t="shared" si="676"/>
        <v/>
      </c>
      <c r="Q8651" s="77" t="str">
        <f t="shared" si="677"/>
        <v/>
      </c>
      <c r="R8651" s="77" t="str">
        <f t="shared" si="678"/>
        <v/>
      </c>
      <c r="S8651" s="77" t="str">
        <f>IF(O8651="","",IF(OR(VALUE(LEFT(O8651,2))&gt;IF(RIGHT(J8651,1)="M",7,19),AND(OR(LEFT(O8651,2)={"07","19"}),VALUE(RIGHT(O8651,2))&gt;15)),TRUE,FALSE))</f>
        <v/>
      </c>
      <c r="T8651" s="77" t="str">
        <f>IF(O8651="","",IF(OR(VALUE(LEFT(O8651,2))&gt;IF(RIGHT(J8651,1)="M",7,19),AND(OR(LEFT(O8651,2)={"07","19"}),VALUE(RIGHT(O8651,2))&gt;5)),TRUE,FALSE))</f>
        <v/>
      </c>
    </row>
    <row r="8652" spans="12:20" x14ac:dyDescent="0.25">
      <c r="L8652" s="75">
        <f>COUNTIF($B$2:B8652,B8652)</f>
        <v>0</v>
      </c>
      <c r="M8652" s="75">
        <f>COUNTIF($L$2:L8652,4)</f>
        <v>42</v>
      </c>
      <c r="N8652" s="76" t="str">
        <f t="shared" si="679"/>
        <v>0</v>
      </c>
      <c r="O8652" s="76" t="str">
        <f t="shared" si="675"/>
        <v/>
      </c>
      <c r="P8652" s="75" t="str">
        <f t="shared" si="676"/>
        <v/>
      </c>
      <c r="Q8652" s="77" t="str">
        <f t="shared" si="677"/>
        <v/>
      </c>
      <c r="R8652" s="77" t="str">
        <f t="shared" si="678"/>
        <v/>
      </c>
      <c r="S8652" s="77" t="str">
        <f>IF(O8652="","",IF(OR(VALUE(LEFT(O8652,2))&gt;IF(RIGHT(J8652,1)="M",7,19),AND(OR(LEFT(O8652,2)={"07","19"}),VALUE(RIGHT(O8652,2))&gt;15)),TRUE,FALSE))</f>
        <v/>
      </c>
      <c r="T8652" s="77" t="str">
        <f>IF(O8652="","",IF(OR(VALUE(LEFT(O8652,2))&gt;IF(RIGHT(J8652,1)="M",7,19),AND(OR(LEFT(O8652,2)={"07","19"}),VALUE(RIGHT(O8652,2))&gt;5)),TRUE,FALSE))</f>
        <v/>
      </c>
    </row>
    <row r="8653" spans="12:20" x14ac:dyDescent="0.25">
      <c r="L8653" s="75">
        <f>COUNTIF($B$2:B8653,B8653)</f>
        <v>0</v>
      </c>
      <c r="M8653" s="75">
        <f>COUNTIF($L$2:L8653,4)</f>
        <v>42</v>
      </c>
      <c r="N8653" s="76" t="str">
        <f t="shared" si="679"/>
        <v>0</v>
      </c>
      <c r="O8653" s="76" t="str">
        <f t="shared" si="675"/>
        <v/>
      </c>
      <c r="P8653" s="75" t="str">
        <f t="shared" si="676"/>
        <v/>
      </c>
      <c r="Q8653" s="77" t="str">
        <f t="shared" si="677"/>
        <v/>
      </c>
      <c r="R8653" s="77" t="str">
        <f t="shared" si="678"/>
        <v/>
      </c>
      <c r="S8653" s="77" t="str">
        <f>IF(O8653="","",IF(OR(VALUE(LEFT(O8653,2))&gt;IF(RIGHT(J8653,1)="M",7,19),AND(OR(LEFT(O8653,2)={"07","19"}),VALUE(RIGHT(O8653,2))&gt;15)),TRUE,FALSE))</f>
        <v/>
      </c>
      <c r="T8653" s="77" t="str">
        <f>IF(O8653="","",IF(OR(VALUE(LEFT(O8653,2))&gt;IF(RIGHT(J8653,1)="M",7,19),AND(OR(LEFT(O8653,2)={"07","19"}),VALUE(RIGHT(O8653,2))&gt;5)),TRUE,FALSE))</f>
        <v/>
      </c>
    </row>
    <row r="8654" spans="12:20" x14ac:dyDescent="0.25">
      <c r="L8654" s="75">
        <f>COUNTIF($B$2:B8654,B8654)</f>
        <v>0</v>
      </c>
      <c r="M8654" s="75">
        <f>COUNTIF($L$2:L8654,4)</f>
        <v>42</v>
      </c>
      <c r="N8654" s="76" t="str">
        <f t="shared" si="679"/>
        <v>0</v>
      </c>
      <c r="O8654" s="76" t="str">
        <f t="shared" si="675"/>
        <v/>
      </c>
      <c r="P8654" s="75" t="str">
        <f t="shared" si="676"/>
        <v/>
      </c>
      <c r="Q8654" s="77" t="str">
        <f t="shared" si="677"/>
        <v/>
      </c>
      <c r="R8654" s="77" t="str">
        <f t="shared" si="678"/>
        <v/>
      </c>
      <c r="S8654" s="77" t="str">
        <f>IF(O8654="","",IF(OR(VALUE(LEFT(O8654,2))&gt;IF(RIGHT(J8654,1)="M",7,19),AND(OR(LEFT(O8654,2)={"07","19"}),VALUE(RIGHT(O8654,2))&gt;15)),TRUE,FALSE))</f>
        <v/>
      </c>
      <c r="T8654" s="77" t="str">
        <f>IF(O8654="","",IF(OR(VALUE(LEFT(O8654,2))&gt;IF(RIGHT(J8654,1)="M",7,19),AND(OR(LEFT(O8654,2)={"07","19"}),VALUE(RIGHT(O8654,2))&gt;5)),TRUE,FALSE))</f>
        <v/>
      </c>
    </row>
    <row r="8655" spans="12:20" x14ac:dyDescent="0.25">
      <c r="L8655" s="75">
        <f>COUNTIF($B$2:B8655,B8655)</f>
        <v>0</v>
      </c>
      <c r="M8655" s="75">
        <f>COUNTIF($L$2:L8655,4)</f>
        <v>42</v>
      </c>
      <c r="N8655" s="76" t="str">
        <f t="shared" si="679"/>
        <v>0</v>
      </c>
      <c r="O8655" s="76" t="str">
        <f t="shared" si="675"/>
        <v/>
      </c>
      <c r="P8655" s="75" t="str">
        <f t="shared" si="676"/>
        <v/>
      </c>
      <c r="Q8655" s="77" t="str">
        <f t="shared" si="677"/>
        <v/>
      </c>
      <c r="R8655" s="77" t="str">
        <f t="shared" si="678"/>
        <v/>
      </c>
      <c r="S8655" s="77" t="str">
        <f>IF(O8655="","",IF(OR(VALUE(LEFT(O8655,2))&gt;IF(RIGHT(J8655,1)="M",7,19),AND(OR(LEFT(O8655,2)={"07","19"}),VALUE(RIGHT(O8655,2))&gt;15)),TRUE,FALSE))</f>
        <v/>
      </c>
      <c r="T8655" s="77" t="str">
        <f>IF(O8655="","",IF(OR(VALUE(LEFT(O8655,2))&gt;IF(RIGHT(J8655,1)="M",7,19),AND(OR(LEFT(O8655,2)={"07","19"}),VALUE(RIGHT(O8655,2))&gt;5)),TRUE,FALSE))</f>
        <v/>
      </c>
    </row>
    <row r="8656" spans="12:20" x14ac:dyDescent="0.25">
      <c r="L8656" s="75">
        <f>COUNTIF($B$2:B8656,B8656)</f>
        <v>0</v>
      </c>
      <c r="M8656" s="75">
        <f>COUNTIF($L$2:L8656,4)</f>
        <v>42</v>
      </c>
      <c r="N8656" s="76" t="str">
        <f t="shared" si="679"/>
        <v>0</v>
      </c>
      <c r="O8656" s="76" t="str">
        <f t="shared" si="675"/>
        <v/>
      </c>
      <c r="P8656" s="75" t="str">
        <f t="shared" si="676"/>
        <v/>
      </c>
      <c r="Q8656" s="77" t="str">
        <f t="shared" si="677"/>
        <v/>
      </c>
      <c r="R8656" s="77" t="str">
        <f t="shared" si="678"/>
        <v/>
      </c>
      <c r="S8656" s="77" t="str">
        <f>IF(O8656="","",IF(OR(VALUE(LEFT(O8656,2))&gt;IF(RIGHT(J8656,1)="M",7,19),AND(OR(LEFT(O8656,2)={"07","19"}),VALUE(RIGHT(O8656,2))&gt;15)),TRUE,FALSE))</f>
        <v/>
      </c>
      <c r="T8656" s="77" t="str">
        <f>IF(O8656="","",IF(OR(VALUE(LEFT(O8656,2))&gt;IF(RIGHT(J8656,1)="M",7,19),AND(OR(LEFT(O8656,2)={"07","19"}),VALUE(RIGHT(O8656,2))&gt;5)),TRUE,FALSE))</f>
        <v/>
      </c>
    </row>
    <row r="8657" spans="12:20" x14ac:dyDescent="0.25">
      <c r="L8657" s="75">
        <f>COUNTIF($B$2:B8657,B8657)</f>
        <v>0</v>
      </c>
      <c r="M8657" s="75">
        <f>COUNTIF($L$2:L8657,4)</f>
        <v>42</v>
      </c>
      <c r="N8657" s="76" t="str">
        <f t="shared" si="679"/>
        <v>0</v>
      </c>
      <c r="O8657" s="76" t="str">
        <f t="shared" si="675"/>
        <v/>
      </c>
      <c r="P8657" s="75" t="str">
        <f t="shared" si="676"/>
        <v/>
      </c>
      <c r="Q8657" s="77" t="str">
        <f t="shared" si="677"/>
        <v/>
      </c>
      <c r="R8657" s="77" t="str">
        <f t="shared" si="678"/>
        <v/>
      </c>
      <c r="S8657" s="77" t="str">
        <f>IF(O8657="","",IF(OR(VALUE(LEFT(O8657,2))&gt;IF(RIGHT(J8657,1)="M",7,19),AND(OR(LEFT(O8657,2)={"07","19"}),VALUE(RIGHT(O8657,2))&gt;15)),TRUE,FALSE))</f>
        <v/>
      </c>
      <c r="T8657" s="77" t="str">
        <f>IF(O8657="","",IF(OR(VALUE(LEFT(O8657,2))&gt;IF(RIGHT(J8657,1)="M",7,19),AND(OR(LEFT(O8657,2)={"07","19"}),VALUE(RIGHT(O8657,2))&gt;5)),TRUE,FALSE))</f>
        <v/>
      </c>
    </row>
    <row r="8658" spans="12:20" x14ac:dyDescent="0.25">
      <c r="L8658" s="75">
        <f>COUNTIF($B$2:B8658,B8658)</f>
        <v>0</v>
      </c>
      <c r="M8658" s="75">
        <f>COUNTIF($L$2:L8658,4)</f>
        <v>42</v>
      </c>
      <c r="N8658" s="76" t="str">
        <f t="shared" si="679"/>
        <v>0</v>
      </c>
      <c r="O8658" s="76" t="str">
        <f t="shared" si="675"/>
        <v/>
      </c>
      <c r="P8658" s="75" t="str">
        <f t="shared" si="676"/>
        <v/>
      </c>
      <c r="Q8658" s="77" t="str">
        <f t="shared" si="677"/>
        <v/>
      </c>
      <c r="R8658" s="77" t="str">
        <f t="shared" si="678"/>
        <v/>
      </c>
      <c r="S8658" s="77" t="str">
        <f>IF(O8658="","",IF(OR(VALUE(LEFT(O8658,2))&gt;IF(RIGHT(J8658,1)="M",7,19),AND(OR(LEFT(O8658,2)={"07","19"}),VALUE(RIGHT(O8658,2))&gt;15)),TRUE,FALSE))</f>
        <v/>
      </c>
      <c r="T8658" s="77" t="str">
        <f>IF(O8658="","",IF(OR(VALUE(LEFT(O8658,2))&gt;IF(RIGHT(J8658,1)="M",7,19),AND(OR(LEFT(O8658,2)={"07","19"}),VALUE(RIGHT(O8658,2))&gt;5)),TRUE,FALSE))</f>
        <v/>
      </c>
    </row>
    <row r="8659" spans="12:20" x14ac:dyDescent="0.25">
      <c r="L8659" s="75">
        <f>COUNTIF($B$2:B8659,B8659)</f>
        <v>0</v>
      </c>
      <c r="M8659" s="75">
        <f>COUNTIF($L$2:L8659,4)</f>
        <v>42</v>
      </c>
      <c r="N8659" s="76" t="str">
        <f t="shared" si="679"/>
        <v>0</v>
      </c>
      <c r="O8659" s="76" t="str">
        <f t="shared" si="675"/>
        <v/>
      </c>
      <c r="P8659" s="75" t="str">
        <f t="shared" si="676"/>
        <v/>
      </c>
      <c r="Q8659" s="77" t="str">
        <f t="shared" si="677"/>
        <v/>
      </c>
      <c r="R8659" s="77" t="str">
        <f t="shared" si="678"/>
        <v/>
      </c>
      <c r="S8659" s="77" t="str">
        <f>IF(O8659="","",IF(OR(VALUE(LEFT(O8659,2))&gt;IF(RIGHT(J8659,1)="M",7,19),AND(OR(LEFT(O8659,2)={"07","19"}),VALUE(RIGHT(O8659,2))&gt;15)),TRUE,FALSE))</f>
        <v/>
      </c>
      <c r="T8659" s="77" t="str">
        <f>IF(O8659="","",IF(OR(VALUE(LEFT(O8659,2))&gt;IF(RIGHT(J8659,1)="M",7,19),AND(OR(LEFT(O8659,2)={"07","19"}),VALUE(RIGHT(O8659,2))&gt;5)),TRUE,FALSE))</f>
        <v/>
      </c>
    </row>
    <row r="8660" spans="12:20" x14ac:dyDescent="0.25">
      <c r="L8660" s="75">
        <f>COUNTIF($B$2:B8660,B8660)</f>
        <v>0</v>
      </c>
      <c r="M8660" s="75">
        <f>COUNTIF($L$2:L8660,4)</f>
        <v>42</v>
      </c>
      <c r="N8660" s="76" t="str">
        <f t="shared" si="679"/>
        <v>0</v>
      </c>
      <c r="O8660" s="76" t="str">
        <f t="shared" si="675"/>
        <v/>
      </c>
      <c r="P8660" s="75" t="str">
        <f t="shared" si="676"/>
        <v/>
      </c>
      <c r="Q8660" s="77" t="str">
        <f t="shared" si="677"/>
        <v/>
      </c>
      <c r="R8660" s="77" t="str">
        <f t="shared" si="678"/>
        <v/>
      </c>
      <c r="S8660" s="77" t="str">
        <f>IF(O8660="","",IF(OR(VALUE(LEFT(O8660,2))&gt;IF(RIGHT(J8660,1)="M",7,19),AND(OR(LEFT(O8660,2)={"07","19"}),VALUE(RIGHT(O8660,2))&gt;15)),TRUE,FALSE))</f>
        <v/>
      </c>
      <c r="T8660" s="77" t="str">
        <f>IF(O8660="","",IF(OR(VALUE(LEFT(O8660,2))&gt;IF(RIGHT(J8660,1)="M",7,19),AND(OR(LEFT(O8660,2)={"07","19"}),VALUE(RIGHT(O8660,2))&gt;5)),TRUE,FALSE))</f>
        <v/>
      </c>
    </row>
    <row r="8661" spans="12:20" x14ac:dyDescent="0.25">
      <c r="L8661" s="75">
        <f>COUNTIF($B$2:B8661,B8661)</f>
        <v>0</v>
      </c>
      <c r="M8661" s="75">
        <f>COUNTIF($L$2:L8661,4)</f>
        <v>42</v>
      </c>
      <c r="N8661" s="76" t="str">
        <f t="shared" si="679"/>
        <v>0</v>
      </c>
      <c r="O8661" s="76" t="str">
        <f t="shared" si="675"/>
        <v/>
      </c>
      <c r="P8661" s="75" t="str">
        <f t="shared" si="676"/>
        <v/>
      </c>
      <c r="Q8661" s="77" t="str">
        <f t="shared" si="677"/>
        <v/>
      </c>
      <c r="R8661" s="77" t="str">
        <f t="shared" si="678"/>
        <v/>
      </c>
      <c r="S8661" s="77" t="str">
        <f>IF(O8661="","",IF(OR(VALUE(LEFT(O8661,2))&gt;IF(RIGHT(J8661,1)="M",7,19),AND(OR(LEFT(O8661,2)={"07","19"}),VALUE(RIGHT(O8661,2))&gt;15)),TRUE,FALSE))</f>
        <v/>
      </c>
      <c r="T8661" s="77" t="str">
        <f>IF(O8661="","",IF(OR(VALUE(LEFT(O8661,2))&gt;IF(RIGHT(J8661,1)="M",7,19),AND(OR(LEFT(O8661,2)={"07","19"}),VALUE(RIGHT(O8661,2))&gt;5)),TRUE,FALSE))</f>
        <v/>
      </c>
    </row>
    <row r="8662" spans="12:20" x14ac:dyDescent="0.25">
      <c r="L8662" s="75">
        <f>COUNTIF($B$2:B8662,B8662)</f>
        <v>0</v>
      </c>
      <c r="M8662" s="75">
        <f>COUNTIF($L$2:L8662,4)</f>
        <v>42</v>
      </c>
      <c r="N8662" s="76" t="str">
        <f t="shared" si="679"/>
        <v>0</v>
      </c>
      <c r="O8662" s="76" t="str">
        <f t="shared" si="675"/>
        <v/>
      </c>
      <c r="P8662" s="75" t="str">
        <f t="shared" si="676"/>
        <v/>
      </c>
      <c r="Q8662" s="77" t="str">
        <f t="shared" si="677"/>
        <v/>
      </c>
      <c r="R8662" s="77" t="str">
        <f t="shared" si="678"/>
        <v/>
      </c>
      <c r="S8662" s="77" t="str">
        <f>IF(O8662="","",IF(OR(VALUE(LEFT(O8662,2))&gt;IF(RIGHT(J8662,1)="M",7,19),AND(OR(LEFT(O8662,2)={"07","19"}),VALUE(RIGHT(O8662,2))&gt;15)),TRUE,FALSE))</f>
        <v/>
      </c>
      <c r="T8662" s="77" t="str">
        <f>IF(O8662="","",IF(OR(VALUE(LEFT(O8662,2))&gt;IF(RIGHT(J8662,1)="M",7,19),AND(OR(LEFT(O8662,2)={"07","19"}),VALUE(RIGHT(O8662,2))&gt;5)),TRUE,FALSE))</f>
        <v/>
      </c>
    </row>
    <row r="8663" spans="12:20" x14ac:dyDescent="0.25">
      <c r="L8663" s="75">
        <f>COUNTIF($B$2:B8663,B8663)</f>
        <v>0</v>
      </c>
      <c r="M8663" s="75">
        <f>COUNTIF($L$2:L8663,4)</f>
        <v>42</v>
      </c>
      <c r="N8663" s="76" t="str">
        <f t="shared" si="679"/>
        <v>0</v>
      </c>
      <c r="O8663" s="76" t="str">
        <f t="shared" si="675"/>
        <v/>
      </c>
      <c r="P8663" s="75" t="str">
        <f t="shared" si="676"/>
        <v/>
      </c>
      <c r="Q8663" s="77" t="str">
        <f t="shared" si="677"/>
        <v/>
      </c>
      <c r="R8663" s="77" t="str">
        <f t="shared" si="678"/>
        <v/>
      </c>
      <c r="S8663" s="77" t="str">
        <f>IF(O8663="","",IF(OR(VALUE(LEFT(O8663,2))&gt;IF(RIGHT(J8663,1)="M",7,19),AND(OR(LEFT(O8663,2)={"07","19"}),VALUE(RIGHT(O8663,2))&gt;15)),TRUE,FALSE))</f>
        <v/>
      </c>
      <c r="T8663" s="77" t="str">
        <f>IF(O8663="","",IF(OR(VALUE(LEFT(O8663,2))&gt;IF(RIGHT(J8663,1)="M",7,19),AND(OR(LEFT(O8663,2)={"07","19"}),VALUE(RIGHT(O8663,2))&gt;5)),TRUE,FALSE))</f>
        <v/>
      </c>
    </row>
    <row r="8664" spans="12:20" x14ac:dyDescent="0.25">
      <c r="L8664" s="75">
        <f>COUNTIF($B$2:B8664,B8664)</f>
        <v>0</v>
      </c>
      <c r="M8664" s="75">
        <f>COUNTIF($L$2:L8664,4)</f>
        <v>42</v>
      </c>
      <c r="N8664" s="76" t="str">
        <f t="shared" si="679"/>
        <v>0</v>
      </c>
      <c r="O8664" s="76" t="str">
        <f t="shared" si="675"/>
        <v/>
      </c>
      <c r="P8664" s="75" t="str">
        <f t="shared" si="676"/>
        <v/>
      </c>
      <c r="Q8664" s="77" t="str">
        <f t="shared" si="677"/>
        <v/>
      </c>
      <c r="R8664" s="77" t="str">
        <f t="shared" si="678"/>
        <v/>
      </c>
      <c r="S8664" s="77" t="str">
        <f>IF(O8664="","",IF(OR(VALUE(LEFT(O8664,2))&gt;IF(RIGHT(J8664,1)="M",7,19),AND(OR(LEFT(O8664,2)={"07","19"}),VALUE(RIGHT(O8664,2))&gt;15)),TRUE,FALSE))</f>
        <v/>
      </c>
      <c r="T8664" s="77" t="str">
        <f>IF(O8664="","",IF(OR(VALUE(LEFT(O8664,2))&gt;IF(RIGHT(J8664,1)="M",7,19),AND(OR(LEFT(O8664,2)={"07","19"}),VALUE(RIGHT(O8664,2))&gt;5)),TRUE,FALSE))</f>
        <v/>
      </c>
    </row>
    <row r="8665" spans="12:20" x14ac:dyDescent="0.25">
      <c r="L8665" s="75">
        <f>COUNTIF($B$2:B8665,B8665)</f>
        <v>0</v>
      </c>
      <c r="M8665" s="75">
        <f>COUNTIF($L$2:L8665,4)</f>
        <v>42</v>
      </c>
      <c r="N8665" s="76" t="str">
        <f t="shared" si="679"/>
        <v>0</v>
      </c>
      <c r="O8665" s="76" t="str">
        <f t="shared" si="675"/>
        <v/>
      </c>
      <c r="P8665" s="75" t="str">
        <f t="shared" si="676"/>
        <v/>
      </c>
      <c r="Q8665" s="77" t="str">
        <f t="shared" si="677"/>
        <v/>
      </c>
      <c r="R8665" s="77" t="str">
        <f t="shared" si="678"/>
        <v/>
      </c>
      <c r="S8665" s="77" t="str">
        <f>IF(O8665="","",IF(OR(VALUE(LEFT(O8665,2))&gt;IF(RIGHT(J8665,1)="M",7,19),AND(OR(LEFT(O8665,2)={"07","19"}),VALUE(RIGHT(O8665,2))&gt;15)),TRUE,FALSE))</f>
        <v/>
      </c>
      <c r="T8665" s="77" t="str">
        <f>IF(O8665="","",IF(OR(VALUE(LEFT(O8665,2))&gt;IF(RIGHT(J8665,1)="M",7,19),AND(OR(LEFT(O8665,2)={"07","19"}),VALUE(RIGHT(O8665,2))&gt;5)),TRUE,FALSE))</f>
        <v/>
      </c>
    </row>
    <row r="8666" spans="12:20" x14ac:dyDescent="0.25">
      <c r="L8666" s="75">
        <f>COUNTIF($B$2:B8666,B8666)</f>
        <v>0</v>
      </c>
      <c r="M8666" s="75">
        <f>COUNTIF($L$2:L8666,4)</f>
        <v>42</v>
      </c>
      <c r="N8666" s="76" t="str">
        <f t="shared" si="679"/>
        <v>0</v>
      </c>
      <c r="O8666" s="76" t="str">
        <f t="shared" si="675"/>
        <v/>
      </c>
      <c r="P8666" s="75" t="str">
        <f t="shared" si="676"/>
        <v/>
      </c>
      <c r="Q8666" s="77" t="str">
        <f t="shared" si="677"/>
        <v/>
      </c>
      <c r="R8666" s="77" t="str">
        <f t="shared" si="678"/>
        <v/>
      </c>
      <c r="S8666" s="77" t="str">
        <f>IF(O8666="","",IF(OR(VALUE(LEFT(O8666,2))&gt;IF(RIGHT(J8666,1)="M",7,19),AND(OR(LEFT(O8666,2)={"07","19"}),VALUE(RIGHT(O8666,2))&gt;15)),TRUE,FALSE))</f>
        <v/>
      </c>
      <c r="T8666" s="77" t="str">
        <f>IF(O8666="","",IF(OR(VALUE(LEFT(O8666,2))&gt;IF(RIGHT(J8666,1)="M",7,19),AND(OR(LEFT(O8666,2)={"07","19"}),VALUE(RIGHT(O8666,2))&gt;5)),TRUE,FALSE))</f>
        <v/>
      </c>
    </row>
    <row r="8667" spans="12:20" x14ac:dyDescent="0.25">
      <c r="L8667" s="75">
        <f>COUNTIF($B$2:B8667,B8667)</f>
        <v>0</v>
      </c>
      <c r="M8667" s="75">
        <f>COUNTIF($L$2:L8667,4)</f>
        <v>42</v>
      </c>
      <c r="N8667" s="76" t="str">
        <f t="shared" si="679"/>
        <v>0</v>
      </c>
      <c r="O8667" s="76" t="str">
        <f t="shared" si="675"/>
        <v/>
      </c>
      <c r="P8667" s="75" t="str">
        <f t="shared" si="676"/>
        <v/>
      </c>
      <c r="Q8667" s="77" t="str">
        <f t="shared" si="677"/>
        <v/>
      </c>
      <c r="R8667" s="77" t="str">
        <f t="shared" si="678"/>
        <v/>
      </c>
      <c r="S8667" s="77" t="str">
        <f>IF(O8667="","",IF(OR(VALUE(LEFT(O8667,2))&gt;IF(RIGHT(J8667,1)="M",7,19),AND(OR(LEFT(O8667,2)={"07","19"}),VALUE(RIGHT(O8667,2))&gt;15)),TRUE,FALSE))</f>
        <v/>
      </c>
      <c r="T8667" s="77" t="str">
        <f>IF(O8667="","",IF(OR(VALUE(LEFT(O8667,2))&gt;IF(RIGHT(J8667,1)="M",7,19),AND(OR(LEFT(O8667,2)={"07","19"}),VALUE(RIGHT(O8667,2))&gt;5)),TRUE,FALSE))</f>
        <v/>
      </c>
    </row>
    <row r="8668" spans="12:20" x14ac:dyDescent="0.25">
      <c r="L8668" s="75">
        <f>COUNTIF($B$2:B8668,B8668)</f>
        <v>0</v>
      </c>
      <c r="M8668" s="75">
        <f>COUNTIF($L$2:L8668,4)</f>
        <v>42</v>
      </c>
      <c r="N8668" s="76" t="str">
        <f t="shared" si="679"/>
        <v>0</v>
      </c>
      <c r="O8668" s="76" t="str">
        <f t="shared" si="675"/>
        <v/>
      </c>
      <c r="P8668" s="75" t="str">
        <f t="shared" si="676"/>
        <v/>
      </c>
      <c r="Q8668" s="77" t="str">
        <f t="shared" si="677"/>
        <v/>
      </c>
      <c r="R8668" s="77" t="str">
        <f t="shared" si="678"/>
        <v/>
      </c>
      <c r="S8668" s="77" t="str">
        <f>IF(O8668="","",IF(OR(VALUE(LEFT(O8668,2))&gt;IF(RIGHT(J8668,1)="M",7,19),AND(OR(LEFT(O8668,2)={"07","19"}),VALUE(RIGHT(O8668,2))&gt;15)),TRUE,FALSE))</f>
        <v/>
      </c>
      <c r="T8668" s="77" t="str">
        <f>IF(O8668="","",IF(OR(VALUE(LEFT(O8668,2))&gt;IF(RIGHT(J8668,1)="M",7,19),AND(OR(LEFT(O8668,2)={"07","19"}),VALUE(RIGHT(O8668,2))&gt;5)),TRUE,FALSE))</f>
        <v/>
      </c>
    </row>
    <row r="8669" spans="12:20" x14ac:dyDescent="0.25">
      <c r="L8669" s="75">
        <f>COUNTIF($B$2:B8669,B8669)</f>
        <v>0</v>
      </c>
      <c r="M8669" s="75">
        <f>COUNTIF($L$2:L8669,4)</f>
        <v>42</v>
      </c>
      <c r="N8669" s="76" t="str">
        <f t="shared" si="679"/>
        <v>0</v>
      </c>
      <c r="O8669" s="76" t="str">
        <f t="shared" si="675"/>
        <v/>
      </c>
      <c r="P8669" s="75" t="str">
        <f t="shared" si="676"/>
        <v/>
      </c>
      <c r="Q8669" s="77" t="str">
        <f t="shared" si="677"/>
        <v/>
      </c>
      <c r="R8669" s="77" t="str">
        <f t="shared" si="678"/>
        <v/>
      </c>
      <c r="S8669" s="77" t="str">
        <f>IF(O8669="","",IF(OR(VALUE(LEFT(O8669,2))&gt;IF(RIGHT(J8669,1)="M",7,19),AND(OR(LEFT(O8669,2)={"07","19"}),VALUE(RIGHT(O8669,2))&gt;15)),TRUE,FALSE))</f>
        <v/>
      </c>
      <c r="T8669" s="77" t="str">
        <f>IF(O8669="","",IF(OR(VALUE(LEFT(O8669,2))&gt;IF(RIGHT(J8669,1)="M",7,19),AND(OR(LEFT(O8669,2)={"07","19"}),VALUE(RIGHT(O8669,2))&gt;5)),TRUE,FALSE))</f>
        <v/>
      </c>
    </row>
    <row r="8670" spans="12:20" x14ac:dyDescent="0.25">
      <c r="L8670" s="75">
        <f>COUNTIF($B$2:B8670,B8670)</f>
        <v>0</v>
      </c>
      <c r="M8670" s="75">
        <f>COUNTIF($L$2:L8670,4)</f>
        <v>42</v>
      </c>
      <c r="N8670" s="76" t="str">
        <f t="shared" si="679"/>
        <v>0</v>
      </c>
      <c r="O8670" s="76" t="str">
        <f t="shared" si="675"/>
        <v/>
      </c>
      <c r="P8670" s="75" t="str">
        <f t="shared" si="676"/>
        <v/>
      </c>
      <c r="Q8670" s="77" t="str">
        <f t="shared" si="677"/>
        <v/>
      </c>
      <c r="R8670" s="77" t="str">
        <f t="shared" si="678"/>
        <v/>
      </c>
      <c r="S8670" s="77" t="str">
        <f>IF(O8670="","",IF(OR(VALUE(LEFT(O8670,2))&gt;IF(RIGHT(J8670,1)="M",7,19),AND(OR(LEFT(O8670,2)={"07","19"}),VALUE(RIGHT(O8670,2))&gt;15)),TRUE,FALSE))</f>
        <v/>
      </c>
      <c r="T8670" s="77" t="str">
        <f>IF(O8670="","",IF(OR(VALUE(LEFT(O8670,2))&gt;IF(RIGHT(J8670,1)="M",7,19),AND(OR(LEFT(O8670,2)={"07","19"}),VALUE(RIGHT(O8670,2))&gt;5)),TRUE,FALSE))</f>
        <v/>
      </c>
    </row>
    <row r="8671" spans="12:20" x14ac:dyDescent="0.25">
      <c r="L8671" s="75">
        <f>COUNTIF($B$2:B8671,B8671)</f>
        <v>0</v>
      </c>
      <c r="M8671" s="75">
        <f>COUNTIF($L$2:L8671,4)</f>
        <v>42</v>
      </c>
      <c r="N8671" s="76" t="str">
        <f t="shared" si="679"/>
        <v>0</v>
      </c>
      <c r="O8671" s="76" t="str">
        <f t="shared" si="675"/>
        <v/>
      </c>
      <c r="P8671" s="75" t="str">
        <f t="shared" si="676"/>
        <v/>
      </c>
      <c r="Q8671" s="77" t="str">
        <f t="shared" si="677"/>
        <v/>
      </c>
      <c r="R8671" s="77" t="str">
        <f t="shared" si="678"/>
        <v/>
      </c>
      <c r="S8671" s="77" t="str">
        <f>IF(O8671="","",IF(OR(VALUE(LEFT(O8671,2))&gt;IF(RIGHT(J8671,1)="M",7,19),AND(OR(LEFT(O8671,2)={"07","19"}),VALUE(RIGHT(O8671,2))&gt;15)),TRUE,FALSE))</f>
        <v/>
      </c>
      <c r="T8671" s="77" t="str">
        <f>IF(O8671="","",IF(OR(VALUE(LEFT(O8671,2))&gt;IF(RIGHT(J8671,1)="M",7,19),AND(OR(LEFT(O8671,2)={"07","19"}),VALUE(RIGHT(O8671,2))&gt;5)),TRUE,FALSE))</f>
        <v/>
      </c>
    </row>
    <row r="8672" spans="12:20" x14ac:dyDescent="0.25">
      <c r="L8672" s="75">
        <f>COUNTIF($B$2:B8672,B8672)</f>
        <v>0</v>
      </c>
      <c r="M8672" s="75">
        <f>COUNTIF($L$2:L8672,4)</f>
        <v>42</v>
      </c>
      <c r="N8672" s="76" t="str">
        <f t="shared" si="679"/>
        <v>0</v>
      </c>
      <c r="O8672" s="76" t="str">
        <f t="shared" si="675"/>
        <v/>
      </c>
      <c r="P8672" s="75" t="str">
        <f t="shared" si="676"/>
        <v/>
      </c>
      <c r="Q8672" s="77" t="str">
        <f t="shared" si="677"/>
        <v/>
      </c>
      <c r="R8672" s="77" t="str">
        <f t="shared" si="678"/>
        <v/>
      </c>
      <c r="S8672" s="77" t="str">
        <f>IF(O8672="","",IF(OR(VALUE(LEFT(O8672,2))&gt;IF(RIGHT(J8672,1)="M",7,19),AND(OR(LEFT(O8672,2)={"07","19"}),VALUE(RIGHT(O8672,2))&gt;15)),TRUE,FALSE))</f>
        <v/>
      </c>
      <c r="T8672" s="77" t="str">
        <f>IF(O8672="","",IF(OR(VALUE(LEFT(O8672,2))&gt;IF(RIGHT(J8672,1)="M",7,19),AND(OR(LEFT(O8672,2)={"07","19"}),VALUE(RIGHT(O8672,2))&gt;5)),TRUE,FALSE))</f>
        <v/>
      </c>
    </row>
    <row r="8673" spans="12:20" x14ac:dyDescent="0.25">
      <c r="L8673" s="75">
        <f>COUNTIF($B$2:B8673,B8673)</f>
        <v>0</v>
      </c>
      <c r="M8673" s="75">
        <f>COUNTIF($L$2:L8673,4)</f>
        <v>42</v>
      </c>
      <c r="N8673" s="76" t="str">
        <f t="shared" si="679"/>
        <v>0</v>
      </c>
      <c r="O8673" s="76" t="str">
        <f t="shared" si="675"/>
        <v/>
      </c>
      <c r="P8673" s="75" t="str">
        <f t="shared" si="676"/>
        <v/>
      </c>
      <c r="Q8673" s="77" t="str">
        <f t="shared" si="677"/>
        <v/>
      </c>
      <c r="R8673" s="77" t="str">
        <f t="shared" si="678"/>
        <v/>
      </c>
      <c r="S8673" s="77" t="str">
        <f>IF(O8673="","",IF(OR(VALUE(LEFT(O8673,2))&gt;IF(RIGHT(J8673,1)="M",7,19),AND(OR(LEFT(O8673,2)={"07","19"}),VALUE(RIGHT(O8673,2))&gt;15)),TRUE,FALSE))</f>
        <v/>
      </c>
      <c r="T8673" s="77" t="str">
        <f>IF(O8673="","",IF(OR(VALUE(LEFT(O8673,2))&gt;IF(RIGHT(J8673,1)="M",7,19),AND(OR(LEFT(O8673,2)={"07","19"}),VALUE(RIGHT(O8673,2))&gt;5)),TRUE,FALSE))</f>
        <v/>
      </c>
    </row>
    <row r="8674" spans="12:20" x14ac:dyDescent="0.25">
      <c r="L8674" s="75">
        <f>COUNTIF($B$2:B8674,B8674)</f>
        <v>0</v>
      </c>
      <c r="M8674" s="75">
        <f>COUNTIF($L$2:L8674,4)</f>
        <v>42</v>
      </c>
      <c r="N8674" s="76" t="str">
        <f t="shared" si="679"/>
        <v>0</v>
      </c>
      <c r="O8674" s="76" t="str">
        <f t="shared" si="675"/>
        <v/>
      </c>
      <c r="P8674" s="75" t="str">
        <f t="shared" si="676"/>
        <v/>
      </c>
      <c r="Q8674" s="77" t="str">
        <f t="shared" si="677"/>
        <v/>
      </c>
      <c r="R8674" s="77" t="str">
        <f t="shared" si="678"/>
        <v/>
      </c>
      <c r="S8674" s="77" t="str">
        <f>IF(O8674="","",IF(OR(VALUE(LEFT(O8674,2))&gt;IF(RIGHT(J8674,1)="M",7,19),AND(OR(LEFT(O8674,2)={"07","19"}),VALUE(RIGHT(O8674,2))&gt;15)),TRUE,FALSE))</f>
        <v/>
      </c>
      <c r="T8674" s="77" t="str">
        <f>IF(O8674="","",IF(OR(VALUE(LEFT(O8674,2))&gt;IF(RIGHT(J8674,1)="M",7,19),AND(OR(LEFT(O8674,2)={"07","19"}),VALUE(RIGHT(O8674,2))&gt;5)),TRUE,FALSE))</f>
        <v/>
      </c>
    </row>
    <row r="8675" spans="12:20" x14ac:dyDescent="0.25">
      <c r="L8675" s="75">
        <f>COUNTIF($B$2:B8675,B8675)</f>
        <v>0</v>
      </c>
      <c r="M8675" s="75">
        <f>COUNTIF($L$2:L8675,4)</f>
        <v>42</v>
      </c>
      <c r="N8675" s="76" t="str">
        <f t="shared" si="679"/>
        <v>0</v>
      </c>
      <c r="O8675" s="76" t="str">
        <f t="shared" si="675"/>
        <v/>
      </c>
      <c r="P8675" s="75" t="str">
        <f t="shared" si="676"/>
        <v/>
      </c>
      <c r="Q8675" s="77" t="str">
        <f t="shared" si="677"/>
        <v/>
      </c>
      <c r="R8675" s="77" t="str">
        <f t="shared" si="678"/>
        <v/>
      </c>
      <c r="S8675" s="77" t="str">
        <f>IF(O8675="","",IF(OR(VALUE(LEFT(O8675,2))&gt;IF(RIGHT(J8675,1)="M",7,19),AND(OR(LEFT(O8675,2)={"07","19"}),VALUE(RIGHT(O8675,2))&gt;15)),TRUE,FALSE))</f>
        <v/>
      </c>
      <c r="T8675" s="77" t="str">
        <f>IF(O8675="","",IF(OR(VALUE(LEFT(O8675,2))&gt;IF(RIGHT(J8675,1)="M",7,19),AND(OR(LEFT(O8675,2)={"07","19"}),VALUE(RIGHT(O8675,2))&gt;5)),TRUE,FALSE))</f>
        <v/>
      </c>
    </row>
    <row r="8676" spans="12:20" x14ac:dyDescent="0.25">
      <c r="L8676" s="75">
        <f>COUNTIF($B$2:B8676,B8676)</f>
        <v>0</v>
      </c>
      <c r="M8676" s="75">
        <f>COUNTIF($L$2:L8676,4)</f>
        <v>42</v>
      </c>
      <c r="N8676" s="76" t="str">
        <f t="shared" si="679"/>
        <v>0</v>
      </c>
      <c r="O8676" s="76" t="str">
        <f t="shared" si="675"/>
        <v/>
      </c>
      <c r="P8676" s="75" t="str">
        <f t="shared" si="676"/>
        <v/>
      </c>
      <c r="Q8676" s="77" t="str">
        <f t="shared" si="677"/>
        <v/>
      </c>
      <c r="R8676" s="77" t="str">
        <f t="shared" si="678"/>
        <v/>
      </c>
      <c r="S8676" s="77" t="str">
        <f>IF(O8676="","",IF(OR(VALUE(LEFT(O8676,2))&gt;IF(RIGHT(J8676,1)="M",7,19),AND(OR(LEFT(O8676,2)={"07","19"}),VALUE(RIGHT(O8676,2))&gt;15)),TRUE,FALSE))</f>
        <v/>
      </c>
      <c r="T8676" s="77" t="str">
        <f>IF(O8676="","",IF(OR(VALUE(LEFT(O8676,2))&gt;IF(RIGHT(J8676,1)="M",7,19),AND(OR(LEFT(O8676,2)={"07","19"}),VALUE(RIGHT(O8676,2))&gt;5)),TRUE,FALSE))</f>
        <v/>
      </c>
    </row>
    <row r="8677" spans="12:20" x14ac:dyDescent="0.25">
      <c r="L8677" s="75">
        <f>COUNTIF($B$2:B8677,B8677)</f>
        <v>0</v>
      </c>
      <c r="M8677" s="75">
        <f>COUNTIF($L$2:L8677,4)</f>
        <v>42</v>
      </c>
      <c r="N8677" s="76" t="str">
        <f t="shared" si="679"/>
        <v>0</v>
      </c>
      <c r="O8677" s="76" t="str">
        <f t="shared" si="675"/>
        <v/>
      </c>
      <c r="P8677" s="75" t="str">
        <f t="shared" si="676"/>
        <v/>
      </c>
      <c r="Q8677" s="77" t="str">
        <f t="shared" si="677"/>
        <v/>
      </c>
      <c r="R8677" s="77" t="str">
        <f t="shared" si="678"/>
        <v/>
      </c>
      <c r="S8677" s="77" t="str">
        <f>IF(O8677="","",IF(OR(VALUE(LEFT(O8677,2))&gt;IF(RIGHT(J8677,1)="M",7,19),AND(OR(LEFT(O8677,2)={"07","19"}),VALUE(RIGHT(O8677,2))&gt;15)),TRUE,FALSE))</f>
        <v/>
      </c>
      <c r="T8677" s="77" t="str">
        <f>IF(O8677="","",IF(OR(VALUE(LEFT(O8677,2))&gt;IF(RIGHT(J8677,1)="M",7,19),AND(OR(LEFT(O8677,2)={"07","19"}),VALUE(RIGHT(O8677,2))&gt;5)),TRUE,FALSE))</f>
        <v/>
      </c>
    </row>
    <row r="8678" spans="12:20" x14ac:dyDescent="0.25">
      <c r="L8678" s="75">
        <f>COUNTIF($B$2:B8678,B8678)</f>
        <v>0</v>
      </c>
      <c r="M8678" s="75">
        <f>COUNTIF($L$2:L8678,4)</f>
        <v>42</v>
      </c>
      <c r="N8678" s="76" t="str">
        <f t="shared" si="679"/>
        <v>0</v>
      </c>
      <c r="O8678" s="76" t="str">
        <f t="shared" si="675"/>
        <v/>
      </c>
      <c r="P8678" s="75" t="str">
        <f t="shared" si="676"/>
        <v/>
      </c>
      <c r="Q8678" s="77" t="str">
        <f t="shared" si="677"/>
        <v/>
      </c>
      <c r="R8678" s="77" t="str">
        <f t="shared" si="678"/>
        <v/>
      </c>
      <c r="S8678" s="77" t="str">
        <f>IF(O8678="","",IF(OR(VALUE(LEFT(O8678,2))&gt;IF(RIGHT(J8678,1)="M",7,19),AND(OR(LEFT(O8678,2)={"07","19"}),VALUE(RIGHT(O8678,2))&gt;15)),TRUE,FALSE))</f>
        <v/>
      </c>
      <c r="T8678" s="77" t="str">
        <f>IF(O8678="","",IF(OR(VALUE(LEFT(O8678,2))&gt;IF(RIGHT(J8678,1)="M",7,19),AND(OR(LEFT(O8678,2)={"07","19"}),VALUE(RIGHT(O8678,2))&gt;5)),TRUE,FALSE))</f>
        <v/>
      </c>
    </row>
    <row r="8679" spans="12:20" x14ac:dyDescent="0.25">
      <c r="L8679" s="75">
        <f>COUNTIF($B$2:B8679,B8679)</f>
        <v>0</v>
      </c>
      <c r="M8679" s="75">
        <f>COUNTIF($L$2:L8679,4)</f>
        <v>42</v>
      </c>
      <c r="N8679" s="76" t="str">
        <f t="shared" si="679"/>
        <v>0</v>
      </c>
      <c r="O8679" s="76" t="str">
        <f t="shared" si="675"/>
        <v/>
      </c>
      <c r="P8679" s="75" t="str">
        <f t="shared" si="676"/>
        <v/>
      </c>
      <c r="Q8679" s="77" t="str">
        <f t="shared" si="677"/>
        <v/>
      </c>
      <c r="R8679" s="77" t="str">
        <f t="shared" si="678"/>
        <v/>
      </c>
      <c r="S8679" s="77" t="str">
        <f>IF(O8679="","",IF(OR(VALUE(LEFT(O8679,2))&gt;IF(RIGHT(J8679,1)="M",7,19),AND(OR(LEFT(O8679,2)={"07","19"}),VALUE(RIGHT(O8679,2))&gt;15)),TRUE,FALSE))</f>
        <v/>
      </c>
      <c r="T8679" s="77" t="str">
        <f>IF(O8679="","",IF(OR(VALUE(LEFT(O8679,2))&gt;IF(RIGHT(J8679,1)="M",7,19),AND(OR(LEFT(O8679,2)={"07","19"}),VALUE(RIGHT(O8679,2))&gt;5)),TRUE,FALSE))</f>
        <v/>
      </c>
    </row>
    <row r="8680" spans="12:20" x14ac:dyDescent="0.25">
      <c r="L8680" s="75">
        <f>COUNTIF($B$2:B8680,B8680)</f>
        <v>0</v>
      </c>
      <c r="M8680" s="75">
        <f>COUNTIF($L$2:L8680,4)</f>
        <v>42</v>
      </c>
      <c r="N8680" s="76" t="str">
        <f t="shared" si="679"/>
        <v>0</v>
      </c>
      <c r="O8680" s="76" t="str">
        <f t="shared" si="675"/>
        <v/>
      </c>
      <c r="P8680" s="75" t="str">
        <f t="shared" si="676"/>
        <v/>
      </c>
      <c r="Q8680" s="77" t="str">
        <f t="shared" si="677"/>
        <v/>
      </c>
      <c r="R8680" s="77" t="str">
        <f t="shared" si="678"/>
        <v/>
      </c>
      <c r="S8680" s="77" t="str">
        <f>IF(O8680="","",IF(OR(VALUE(LEFT(O8680,2))&gt;IF(RIGHT(J8680,1)="M",7,19),AND(OR(LEFT(O8680,2)={"07","19"}),VALUE(RIGHT(O8680,2))&gt;15)),TRUE,FALSE))</f>
        <v/>
      </c>
      <c r="T8680" s="77" t="str">
        <f>IF(O8680="","",IF(OR(VALUE(LEFT(O8680,2))&gt;IF(RIGHT(J8680,1)="M",7,19),AND(OR(LEFT(O8680,2)={"07","19"}),VALUE(RIGHT(O8680,2))&gt;5)),TRUE,FALSE))</f>
        <v/>
      </c>
    </row>
    <row r="8681" spans="12:20" x14ac:dyDescent="0.25">
      <c r="L8681" s="75">
        <f>COUNTIF($B$2:B8681,B8681)</f>
        <v>0</v>
      </c>
      <c r="M8681" s="75">
        <f>COUNTIF($L$2:L8681,4)</f>
        <v>42</v>
      </c>
      <c r="N8681" s="76" t="str">
        <f t="shared" si="679"/>
        <v>0</v>
      </c>
      <c r="O8681" s="76" t="str">
        <f t="shared" si="675"/>
        <v/>
      </c>
      <c r="P8681" s="75" t="str">
        <f t="shared" si="676"/>
        <v/>
      </c>
      <c r="Q8681" s="77" t="str">
        <f t="shared" si="677"/>
        <v/>
      </c>
      <c r="R8681" s="77" t="str">
        <f t="shared" si="678"/>
        <v/>
      </c>
      <c r="S8681" s="77" t="str">
        <f>IF(O8681="","",IF(OR(VALUE(LEFT(O8681,2))&gt;IF(RIGHT(J8681,1)="M",7,19),AND(OR(LEFT(O8681,2)={"07","19"}),VALUE(RIGHT(O8681,2))&gt;15)),TRUE,FALSE))</f>
        <v/>
      </c>
      <c r="T8681" s="77" t="str">
        <f>IF(O8681="","",IF(OR(VALUE(LEFT(O8681,2))&gt;IF(RIGHT(J8681,1)="M",7,19),AND(OR(LEFT(O8681,2)={"07","19"}),VALUE(RIGHT(O8681,2))&gt;5)),TRUE,FALSE))</f>
        <v/>
      </c>
    </row>
    <row r="8682" spans="12:20" x14ac:dyDescent="0.25">
      <c r="L8682" s="75">
        <f>COUNTIF($B$2:B8682,B8682)</f>
        <v>0</v>
      </c>
      <c r="M8682" s="75">
        <f>COUNTIF($L$2:L8682,4)</f>
        <v>42</v>
      </c>
      <c r="N8682" s="76" t="str">
        <f t="shared" si="679"/>
        <v>0</v>
      </c>
      <c r="O8682" s="76" t="str">
        <f t="shared" si="675"/>
        <v/>
      </c>
      <c r="P8682" s="75" t="str">
        <f t="shared" si="676"/>
        <v/>
      </c>
      <c r="Q8682" s="77" t="str">
        <f t="shared" si="677"/>
        <v/>
      </c>
      <c r="R8682" s="77" t="str">
        <f t="shared" si="678"/>
        <v/>
      </c>
      <c r="S8682" s="77" t="str">
        <f>IF(O8682="","",IF(OR(VALUE(LEFT(O8682,2))&gt;IF(RIGHT(J8682,1)="M",7,19),AND(OR(LEFT(O8682,2)={"07","19"}),VALUE(RIGHT(O8682,2))&gt;15)),TRUE,FALSE))</f>
        <v/>
      </c>
      <c r="T8682" s="77" t="str">
        <f>IF(O8682="","",IF(OR(VALUE(LEFT(O8682,2))&gt;IF(RIGHT(J8682,1)="M",7,19),AND(OR(LEFT(O8682,2)={"07","19"}),VALUE(RIGHT(O8682,2))&gt;5)),TRUE,FALSE))</f>
        <v/>
      </c>
    </row>
    <row r="8683" spans="12:20" x14ac:dyDescent="0.25">
      <c r="L8683" s="75">
        <f>COUNTIF($B$2:B8683,B8683)</f>
        <v>0</v>
      </c>
      <c r="M8683" s="75">
        <f>COUNTIF($L$2:L8683,4)</f>
        <v>42</v>
      </c>
      <c r="N8683" s="76" t="str">
        <f t="shared" si="679"/>
        <v>0</v>
      </c>
      <c r="O8683" s="76" t="str">
        <f t="shared" si="675"/>
        <v/>
      </c>
      <c r="P8683" s="75" t="str">
        <f t="shared" si="676"/>
        <v/>
      </c>
      <c r="Q8683" s="77" t="str">
        <f t="shared" si="677"/>
        <v/>
      </c>
      <c r="R8683" s="77" t="str">
        <f t="shared" si="678"/>
        <v/>
      </c>
      <c r="S8683" s="77" t="str">
        <f>IF(O8683="","",IF(OR(VALUE(LEFT(O8683,2))&gt;IF(RIGHT(J8683,1)="M",7,19),AND(OR(LEFT(O8683,2)={"07","19"}),VALUE(RIGHT(O8683,2))&gt;15)),TRUE,FALSE))</f>
        <v/>
      </c>
      <c r="T8683" s="77" t="str">
        <f>IF(O8683="","",IF(OR(VALUE(LEFT(O8683,2))&gt;IF(RIGHT(J8683,1)="M",7,19),AND(OR(LEFT(O8683,2)={"07","19"}),VALUE(RIGHT(O8683,2))&gt;5)),TRUE,FALSE))</f>
        <v/>
      </c>
    </row>
    <row r="8684" spans="12:20" x14ac:dyDescent="0.25">
      <c r="L8684" s="75">
        <f>COUNTIF($B$2:B8684,B8684)</f>
        <v>0</v>
      </c>
      <c r="M8684" s="75">
        <f>COUNTIF($L$2:L8684,4)</f>
        <v>42</v>
      </c>
      <c r="N8684" s="76" t="str">
        <f t="shared" si="679"/>
        <v>0</v>
      </c>
      <c r="O8684" s="76" t="str">
        <f t="shared" si="675"/>
        <v/>
      </c>
      <c r="P8684" s="75" t="str">
        <f t="shared" si="676"/>
        <v/>
      </c>
      <c r="Q8684" s="77" t="str">
        <f t="shared" si="677"/>
        <v/>
      </c>
      <c r="R8684" s="77" t="str">
        <f t="shared" si="678"/>
        <v/>
      </c>
      <c r="S8684" s="77" t="str">
        <f>IF(O8684="","",IF(OR(VALUE(LEFT(O8684,2))&gt;IF(RIGHT(J8684,1)="M",7,19),AND(OR(LEFT(O8684,2)={"07","19"}),VALUE(RIGHT(O8684,2))&gt;15)),TRUE,FALSE))</f>
        <v/>
      </c>
      <c r="T8684" s="77" t="str">
        <f>IF(O8684="","",IF(OR(VALUE(LEFT(O8684,2))&gt;IF(RIGHT(J8684,1)="M",7,19),AND(OR(LEFT(O8684,2)={"07","19"}),VALUE(RIGHT(O8684,2))&gt;5)),TRUE,FALSE))</f>
        <v/>
      </c>
    </row>
    <row r="8685" spans="12:20" x14ac:dyDescent="0.25">
      <c r="L8685" s="75">
        <f>COUNTIF($B$2:B8685,B8685)</f>
        <v>0</v>
      </c>
      <c r="M8685" s="75">
        <f>COUNTIF($L$2:L8685,4)</f>
        <v>42</v>
      </c>
      <c r="N8685" s="76" t="str">
        <f t="shared" si="679"/>
        <v>0</v>
      </c>
      <c r="O8685" s="76" t="str">
        <f t="shared" si="675"/>
        <v/>
      </c>
      <c r="P8685" s="75" t="str">
        <f t="shared" si="676"/>
        <v/>
      </c>
      <c r="Q8685" s="77" t="str">
        <f t="shared" si="677"/>
        <v/>
      </c>
      <c r="R8685" s="77" t="str">
        <f t="shared" si="678"/>
        <v/>
      </c>
      <c r="S8685" s="77" t="str">
        <f>IF(O8685="","",IF(OR(VALUE(LEFT(O8685,2))&gt;IF(RIGHT(J8685,1)="M",7,19),AND(OR(LEFT(O8685,2)={"07","19"}),VALUE(RIGHT(O8685,2))&gt;15)),TRUE,FALSE))</f>
        <v/>
      </c>
      <c r="T8685" s="77" t="str">
        <f>IF(O8685="","",IF(OR(VALUE(LEFT(O8685,2))&gt;IF(RIGHT(J8685,1)="M",7,19),AND(OR(LEFT(O8685,2)={"07","19"}),VALUE(RIGHT(O8685,2))&gt;5)),TRUE,FALSE))</f>
        <v/>
      </c>
    </row>
    <row r="8686" spans="12:20" x14ac:dyDescent="0.25">
      <c r="L8686" s="75">
        <f>COUNTIF($B$2:B8686,B8686)</f>
        <v>0</v>
      </c>
      <c r="M8686" s="75">
        <f>COUNTIF($L$2:L8686,4)</f>
        <v>42</v>
      </c>
      <c r="N8686" s="76" t="str">
        <f t="shared" si="679"/>
        <v>0</v>
      </c>
      <c r="O8686" s="76" t="str">
        <f t="shared" si="675"/>
        <v/>
      </c>
      <c r="P8686" s="75" t="str">
        <f t="shared" si="676"/>
        <v/>
      </c>
      <c r="Q8686" s="77" t="str">
        <f t="shared" si="677"/>
        <v/>
      </c>
      <c r="R8686" s="77" t="str">
        <f t="shared" si="678"/>
        <v/>
      </c>
      <c r="S8686" s="77" t="str">
        <f>IF(O8686="","",IF(OR(VALUE(LEFT(O8686,2))&gt;IF(RIGHT(J8686,1)="M",7,19),AND(OR(LEFT(O8686,2)={"07","19"}),VALUE(RIGHT(O8686,2))&gt;15)),TRUE,FALSE))</f>
        <v/>
      </c>
      <c r="T8686" s="77" t="str">
        <f>IF(O8686="","",IF(OR(VALUE(LEFT(O8686,2))&gt;IF(RIGHT(J8686,1)="M",7,19),AND(OR(LEFT(O8686,2)={"07","19"}),VALUE(RIGHT(O8686,2))&gt;5)),TRUE,FALSE))</f>
        <v/>
      </c>
    </row>
    <row r="8687" spans="12:20" x14ac:dyDescent="0.25">
      <c r="L8687" s="75">
        <f>COUNTIF($B$2:B8687,B8687)</f>
        <v>0</v>
      </c>
      <c r="M8687" s="75">
        <f>COUNTIF($L$2:L8687,4)</f>
        <v>42</v>
      </c>
      <c r="N8687" s="76" t="str">
        <f t="shared" si="679"/>
        <v>0</v>
      </c>
      <c r="O8687" s="76" t="str">
        <f t="shared" si="675"/>
        <v/>
      </c>
      <c r="P8687" s="75" t="str">
        <f t="shared" si="676"/>
        <v/>
      </c>
      <c r="Q8687" s="77" t="str">
        <f t="shared" si="677"/>
        <v/>
      </c>
      <c r="R8687" s="77" t="str">
        <f t="shared" si="678"/>
        <v/>
      </c>
      <c r="S8687" s="77" t="str">
        <f>IF(O8687="","",IF(OR(VALUE(LEFT(O8687,2))&gt;IF(RIGHT(J8687,1)="M",7,19),AND(OR(LEFT(O8687,2)={"07","19"}),VALUE(RIGHT(O8687,2))&gt;15)),TRUE,FALSE))</f>
        <v/>
      </c>
      <c r="T8687" s="77" t="str">
        <f>IF(O8687="","",IF(OR(VALUE(LEFT(O8687,2))&gt;IF(RIGHT(J8687,1)="M",7,19),AND(OR(LEFT(O8687,2)={"07","19"}),VALUE(RIGHT(O8687,2))&gt;5)),TRUE,FALSE))</f>
        <v/>
      </c>
    </row>
    <row r="8688" spans="12:20" x14ac:dyDescent="0.25">
      <c r="L8688" s="75">
        <f>COUNTIF($B$2:B8688,B8688)</f>
        <v>0</v>
      </c>
      <c r="M8688" s="75">
        <f>COUNTIF($L$2:L8688,4)</f>
        <v>42</v>
      </c>
      <c r="N8688" s="76" t="str">
        <f t="shared" si="679"/>
        <v>0</v>
      </c>
      <c r="O8688" s="76" t="str">
        <f t="shared" si="675"/>
        <v/>
      </c>
      <c r="P8688" s="75" t="str">
        <f t="shared" si="676"/>
        <v/>
      </c>
      <c r="Q8688" s="77" t="str">
        <f t="shared" si="677"/>
        <v/>
      </c>
      <c r="R8688" s="77" t="str">
        <f t="shared" si="678"/>
        <v/>
      </c>
      <c r="S8688" s="77" t="str">
        <f>IF(O8688="","",IF(OR(VALUE(LEFT(O8688,2))&gt;IF(RIGHT(J8688,1)="M",7,19),AND(OR(LEFT(O8688,2)={"07","19"}),VALUE(RIGHT(O8688,2))&gt;15)),TRUE,FALSE))</f>
        <v/>
      </c>
      <c r="T8688" s="77" t="str">
        <f>IF(O8688="","",IF(OR(VALUE(LEFT(O8688,2))&gt;IF(RIGHT(J8688,1)="M",7,19),AND(OR(LEFT(O8688,2)={"07","19"}),VALUE(RIGHT(O8688,2))&gt;5)),TRUE,FALSE))</f>
        <v/>
      </c>
    </row>
    <row r="8689" spans="12:20" x14ac:dyDescent="0.25">
      <c r="L8689" s="75">
        <f>COUNTIF($B$2:B8689,B8689)</f>
        <v>0</v>
      </c>
      <c r="M8689" s="75">
        <f>COUNTIF($L$2:L8689,4)</f>
        <v>42</v>
      </c>
      <c r="N8689" s="76" t="str">
        <f t="shared" si="679"/>
        <v>0</v>
      </c>
      <c r="O8689" s="76" t="str">
        <f t="shared" si="675"/>
        <v/>
      </c>
      <c r="P8689" s="75" t="str">
        <f t="shared" si="676"/>
        <v/>
      </c>
      <c r="Q8689" s="77" t="str">
        <f t="shared" si="677"/>
        <v/>
      </c>
      <c r="R8689" s="77" t="str">
        <f t="shared" si="678"/>
        <v/>
      </c>
      <c r="S8689" s="77" t="str">
        <f>IF(O8689="","",IF(OR(VALUE(LEFT(O8689,2))&gt;IF(RIGHT(J8689,1)="M",7,19),AND(OR(LEFT(O8689,2)={"07","19"}),VALUE(RIGHT(O8689,2))&gt;15)),TRUE,FALSE))</f>
        <v/>
      </c>
      <c r="T8689" s="77" t="str">
        <f>IF(O8689="","",IF(OR(VALUE(LEFT(O8689,2))&gt;IF(RIGHT(J8689,1)="M",7,19),AND(OR(LEFT(O8689,2)={"07","19"}),VALUE(RIGHT(O8689,2))&gt;5)),TRUE,FALSE))</f>
        <v/>
      </c>
    </row>
    <row r="8690" spans="12:20" x14ac:dyDescent="0.25">
      <c r="L8690" s="75">
        <f>COUNTIF($B$2:B8690,B8690)</f>
        <v>0</v>
      </c>
      <c r="M8690" s="75">
        <f>COUNTIF($L$2:L8690,4)</f>
        <v>42</v>
      </c>
      <c r="N8690" s="76" t="str">
        <f t="shared" si="679"/>
        <v>0</v>
      </c>
      <c r="O8690" s="76" t="str">
        <f t="shared" si="675"/>
        <v/>
      </c>
      <c r="P8690" s="75" t="str">
        <f t="shared" si="676"/>
        <v/>
      </c>
      <c r="Q8690" s="77" t="str">
        <f t="shared" si="677"/>
        <v/>
      </c>
      <c r="R8690" s="77" t="str">
        <f t="shared" si="678"/>
        <v/>
      </c>
      <c r="S8690" s="77" t="str">
        <f>IF(O8690="","",IF(OR(VALUE(LEFT(O8690,2))&gt;IF(RIGHT(J8690,1)="M",7,19),AND(OR(LEFT(O8690,2)={"07","19"}),VALUE(RIGHT(O8690,2))&gt;15)),TRUE,FALSE))</f>
        <v/>
      </c>
      <c r="T8690" s="77" t="str">
        <f>IF(O8690="","",IF(OR(VALUE(LEFT(O8690,2))&gt;IF(RIGHT(J8690,1)="M",7,19),AND(OR(LEFT(O8690,2)={"07","19"}),VALUE(RIGHT(O8690,2))&gt;5)),TRUE,FALSE))</f>
        <v/>
      </c>
    </row>
    <row r="8691" spans="12:20" x14ac:dyDescent="0.25">
      <c r="L8691" s="75">
        <f>COUNTIF($B$2:B8691,B8691)</f>
        <v>0</v>
      </c>
      <c r="M8691" s="75">
        <f>COUNTIF($L$2:L8691,4)</f>
        <v>42</v>
      </c>
      <c r="N8691" s="76" t="str">
        <f t="shared" si="679"/>
        <v>0</v>
      </c>
      <c r="O8691" s="76" t="str">
        <f t="shared" si="675"/>
        <v/>
      </c>
      <c r="P8691" s="75" t="str">
        <f t="shared" si="676"/>
        <v/>
      </c>
      <c r="Q8691" s="77" t="str">
        <f t="shared" si="677"/>
        <v/>
      </c>
      <c r="R8691" s="77" t="str">
        <f t="shared" si="678"/>
        <v/>
      </c>
      <c r="S8691" s="77" t="str">
        <f>IF(O8691="","",IF(OR(VALUE(LEFT(O8691,2))&gt;IF(RIGHT(J8691,1)="M",7,19),AND(OR(LEFT(O8691,2)={"07","19"}),VALUE(RIGHT(O8691,2))&gt;15)),TRUE,FALSE))</f>
        <v/>
      </c>
      <c r="T8691" s="77" t="str">
        <f>IF(O8691="","",IF(OR(VALUE(LEFT(O8691,2))&gt;IF(RIGHT(J8691,1)="M",7,19),AND(OR(LEFT(O8691,2)={"07","19"}),VALUE(RIGHT(O8691,2))&gt;5)),TRUE,FALSE))</f>
        <v/>
      </c>
    </row>
    <row r="8692" spans="12:20" x14ac:dyDescent="0.25">
      <c r="L8692" s="75">
        <f>COUNTIF($B$2:B8692,B8692)</f>
        <v>0</v>
      </c>
      <c r="M8692" s="75">
        <f>COUNTIF($L$2:L8692,4)</f>
        <v>42</v>
      </c>
      <c r="N8692" s="76" t="str">
        <f t="shared" si="679"/>
        <v>0</v>
      </c>
      <c r="O8692" s="76" t="str">
        <f t="shared" si="675"/>
        <v/>
      </c>
      <c r="P8692" s="75" t="str">
        <f t="shared" si="676"/>
        <v/>
      </c>
      <c r="Q8692" s="77" t="str">
        <f t="shared" si="677"/>
        <v/>
      </c>
      <c r="R8692" s="77" t="str">
        <f t="shared" si="678"/>
        <v/>
      </c>
      <c r="S8692" s="77" t="str">
        <f>IF(O8692="","",IF(OR(VALUE(LEFT(O8692,2))&gt;IF(RIGHT(J8692,1)="M",7,19),AND(OR(LEFT(O8692,2)={"07","19"}),VALUE(RIGHT(O8692,2))&gt;15)),TRUE,FALSE))</f>
        <v/>
      </c>
      <c r="T8692" s="77" t="str">
        <f>IF(O8692="","",IF(OR(VALUE(LEFT(O8692,2))&gt;IF(RIGHT(J8692,1)="M",7,19),AND(OR(LEFT(O8692,2)={"07","19"}),VALUE(RIGHT(O8692,2))&gt;5)),TRUE,FALSE))</f>
        <v/>
      </c>
    </row>
    <row r="8693" spans="12:20" x14ac:dyDescent="0.25">
      <c r="L8693" s="75">
        <f>COUNTIF($B$2:B8693,B8693)</f>
        <v>0</v>
      </c>
      <c r="M8693" s="75">
        <f>COUNTIF($L$2:L8693,4)</f>
        <v>42</v>
      </c>
      <c r="N8693" s="76" t="str">
        <f t="shared" si="679"/>
        <v>0</v>
      </c>
      <c r="O8693" s="76" t="str">
        <f t="shared" si="675"/>
        <v/>
      </c>
      <c r="P8693" s="75" t="str">
        <f t="shared" si="676"/>
        <v/>
      </c>
      <c r="Q8693" s="77" t="str">
        <f t="shared" si="677"/>
        <v/>
      </c>
      <c r="R8693" s="77" t="str">
        <f t="shared" si="678"/>
        <v/>
      </c>
      <c r="S8693" s="77" t="str">
        <f>IF(O8693="","",IF(OR(VALUE(LEFT(O8693,2))&gt;IF(RIGHT(J8693,1)="M",7,19),AND(OR(LEFT(O8693,2)={"07","19"}),VALUE(RIGHT(O8693,2))&gt;15)),TRUE,FALSE))</f>
        <v/>
      </c>
      <c r="T8693" s="77" t="str">
        <f>IF(O8693="","",IF(OR(VALUE(LEFT(O8693,2))&gt;IF(RIGHT(J8693,1)="M",7,19),AND(OR(LEFT(O8693,2)={"07","19"}),VALUE(RIGHT(O8693,2))&gt;5)),TRUE,FALSE))</f>
        <v/>
      </c>
    </row>
    <row r="8694" spans="12:20" x14ac:dyDescent="0.25">
      <c r="L8694" s="75">
        <f>COUNTIF($B$2:B8694,B8694)</f>
        <v>0</v>
      </c>
      <c r="M8694" s="75">
        <f>COUNTIF($L$2:L8694,4)</f>
        <v>42</v>
      </c>
      <c r="N8694" s="76" t="str">
        <f t="shared" si="679"/>
        <v>0</v>
      </c>
      <c r="O8694" s="76" t="str">
        <f t="shared" si="675"/>
        <v/>
      </c>
      <c r="P8694" s="75" t="str">
        <f t="shared" si="676"/>
        <v/>
      </c>
      <c r="Q8694" s="77" t="str">
        <f t="shared" si="677"/>
        <v/>
      </c>
      <c r="R8694" s="77" t="str">
        <f t="shared" si="678"/>
        <v/>
      </c>
      <c r="S8694" s="77" t="str">
        <f>IF(O8694="","",IF(OR(VALUE(LEFT(O8694,2))&gt;IF(RIGHT(J8694,1)="M",7,19),AND(OR(LEFT(O8694,2)={"07","19"}),VALUE(RIGHT(O8694,2))&gt;15)),TRUE,FALSE))</f>
        <v/>
      </c>
      <c r="T8694" s="77" t="str">
        <f>IF(O8694="","",IF(OR(VALUE(LEFT(O8694,2))&gt;IF(RIGHT(J8694,1)="M",7,19),AND(OR(LEFT(O8694,2)={"07","19"}),VALUE(RIGHT(O8694,2))&gt;5)),TRUE,FALSE))</f>
        <v/>
      </c>
    </row>
    <row r="8695" spans="12:20" x14ac:dyDescent="0.25">
      <c r="L8695" s="75">
        <f>COUNTIF($B$2:B8695,B8695)</f>
        <v>0</v>
      </c>
      <c r="M8695" s="75">
        <f>COUNTIF($L$2:L8695,4)</f>
        <v>42</v>
      </c>
      <c r="N8695" s="76" t="str">
        <f t="shared" si="679"/>
        <v>0</v>
      </c>
      <c r="O8695" s="76" t="str">
        <f t="shared" si="675"/>
        <v/>
      </c>
      <c r="P8695" s="75" t="str">
        <f t="shared" si="676"/>
        <v/>
      </c>
      <c r="Q8695" s="77" t="str">
        <f t="shared" si="677"/>
        <v/>
      </c>
      <c r="R8695" s="77" t="str">
        <f t="shared" si="678"/>
        <v/>
      </c>
      <c r="S8695" s="77" t="str">
        <f>IF(O8695="","",IF(OR(VALUE(LEFT(O8695,2))&gt;IF(RIGHT(J8695,1)="M",7,19),AND(OR(LEFT(O8695,2)={"07","19"}),VALUE(RIGHT(O8695,2))&gt;15)),TRUE,FALSE))</f>
        <v/>
      </c>
      <c r="T8695" s="77" t="str">
        <f>IF(O8695="","",IF(OR(VALUE(LEFT(O8695,2))&gt;IF(RIGHT(J8695,1)="M",7,19),AND(OR(LEFT(O8695,2)={"07","19"}),VALUE(RIGHT(O8695,2))&gt;5)),TRUE,FALSE))</f>
        <v/>
      </c>
    </row>
    <row r="8696" spans="12:20" x14ac:dyDescent="0.25">
      <c r="L8696" s="75">
        <f>COUNTIF($B$2:B8696,B8696)</f>
        <v>0</v>
      </c>
      <c r="M8696" s="75">
        <f>COUNTIF($L$2:L8696,4)</f>
        <v>42</v>
      </c>
      <c r="N8696" s="76" t="str">
        <f t="shared" si="679"/>
        <v>0</v>
      </c>
      <c r="O8696" s="76" t="str">
        <f t="shared" si="675"/>
        <v/>
      </c>
      <c r="P8696" s="75" t="str">
        <f t="shared" si="676"/>
        <v/>
      </c>
      <c r="Q8696" s="77" t="str">
        <f t="shared" si="677"/>
        <v/>
      </c>
      <c r="R8696" s="77" t="str">
        <f t="shared" si="678"/>
        <v/>
      </c>
      <c r="S8696" s="77" t="str">
        <f>IF(O8696="","",IF(OR(VALUE(LEFT(O8696,2))&gt;IF(RIGHT(J8696,1)="M",7,19),AND(OR(LEFT(O8696,2)={"07","19"}),VALUE(RIGHT(O8696,2))&gt;15)),TRUE,FALSE))</f>
        <v/>
      </c>
      <c r="T8696" s="77" t="str">
        <f>IF(O8696="","",IF(OR(VALUE(LEFT(O8696,2))&gt;IF(RIGHT(J8696,1)="M",7,19),AND(OR(LEFT(O8696,2)={"07","19"}),VALUE(RIGHT(O8696,2))&gt;5)),TRUE,FALSE))</f>
        <v/>
      </c>
    </row>
    <row r="8697" spans="12:20" x14ac:dyDescent="0.25">
      <c r="L8697" s="75">
        <f>COUNTIF($B$2:B8697,B8697)</f>
        <v>0</v>
      </c>
      <c r="M8697" s="75">
        <f>COUNTIF($L$2:L8697,4)</f>
        <v>42</v>
      </c>
      <c r="N8697" s="76" t="str">
        <f t="shared" si="679"/>
        <v>0</v>
      </c>
      <c r="O8697" s="76" t="str">
        <f t="shared" si="675"/>
        <v/>
      </c>
      <c r="P8697" s="75" t="str">
        <f t="shared" si="676"/>
        <v/>
      </c>
      <c r="Q8697" s="77" t="str">
        <f t="shared" si="677"/>
        <v/>
      </c>
      <c r="R8697" s="77" t="str">
        <f t="shared" si="678"/>
        <v/>
      </c>
      <c r="S8697" s="77" t="str">
        <f>IF(O8697="","",IF(OR(VALUE(LEFT(O8697,2))&gt;IF(RIGHT(J8697,1)="M",7,19),AND(OR(LEFT(O8697,2)={"07","19"}),VALUE(RIGHT(O8697,2))&gt;15)),TRUE,FALSE))</f>
        <v/>
      </c>
      <c r="T8697" s="77" t="str">
        <f>IF(O8697="","",IF(OR(VALUE(LEFT(O8697,2))&gt;IF(RIGHT(J8697,1)="M",7,19),AND(OR(LEFT(O8697,2)={"07","19"}),VALUE(RIGHT(O8697,2))&gt;5)),TRUE,FALSE))</f>
        <v/>
      </c>
    </row>
    <row r="8698" spans="12:20" x14ac:dyDescent="0.25">
      <c r="L8698" s="75">
        <f>COUNTIF($B$2:B8698,B8698)</f>
        <v>0</v>
      </c>
      <c r="M8698" s="75">
        <f>COUNTIF($L$2:L8698,4)</f>
        <v>42</v>
      </c>
      <c r="N8698" s="76" t="str">
        <f t="shared" si="679"/>
        <v>0</v>
      </c>
      <c r="O8698" s="76" t="str">
        <f t="shared" si="675"/>
        <v/>
      </c>
      <c r="P8698" s="75" t="str">
        <f t="shared" si="676"/>
        <v/>
      </c>
      <c r="Q8698" s="77" t="str">
        <f t="shared" si="677"/>
        <v/>
      </c>
      <c r="R8698" s="77" t="str">
        <f t="shared" si="678"/>
        <v/>
      </c>
      <c r="S8698" s="77" t="str">
        <f>IF(O8698="","",IF(OR(VALUE(LEFT(O8698,2))&gt;IF(RIGHT(J8698,1)="M",7,19),AND(OR(LEFT(O8698,2)={"07","19"}),VALUE(RIGHT(O8698,2))&gt;15)),TRUE,FALSE))</f>
        <v/>
      </c>
      <c r="T8698" s="77" t="str">
        <f>IF(O8698="","",IF(OR(VALUE(LEFT(O8698,2))&gt;IF(RIGHT(J8698,1)="M",7,19),AND(OR(LEFT(O8698,2)={"07","19"}),VALUE(RIGHT(O8698,2))&gt;5)),TRUE,FALSE))</f>
        <v/>
      </c>
    </row>
    <row r="8699" spans="12:20" x14ac:dyDescent="0.25">
      <c r="L8699" s="75">
        <f>COUNTIF($B$2:B8699,B8699)</f>
        <v>0</v>
      </c>
      <c r="M8699" s="75">
        <f>COUNTIF($L$2:L8699,4)</f>
        <v>42</v>
      </c>
      <c r="N8699" s="76" t="str">
        <f t="shared" si="679"/>
        <v>0</v>
      </c>
      <c r="O8699" s="76" t="str">
        <f t="shared" si="675"/>
        <v/>
      </c>
      <c r="P8699" s="75" t="str">
        <f t="shared" si="676"/>
        <v/>
      </c>
      <c r="Q8699" s="77" t="str">
        <f t="shared" si="677"/>
        <v/>
      </c>
      <c r="R8699" s="77" t="str">
        <f t="shared" si="678"/>
        <v/>
      </c>
      <c r="S8699" s="77" t="str">
        <f>IF(O8699="","",IF(OR(VALUE(LEFT(O8699,2))&gt;IF(RIGHT(J8699,1)="M",7,19),AND(OR(LEFT(O8699,2)={"07","19"}),VALUE(RIGHT(O8699,2))&gt;15)),TRUE,FALSE))</f>
        <v/>
      </c>
      <c r="T8699" s="77" t="str">
        <f>IF(O8699="","",IF(OR(VALUE(LEFT(O8699,2))&gt;IF(RIGHT(J8699,1)="M",7,19),AND(OR(LEFT(O8699,2)={"07","19"}),VALUE(RIGHT(O8699,2))&gt;5)),TRUE,FALSE))</f>
        <v/>
      </c>
    </row>
    <row r="8700" spans="12:20" x14ac:dyDescent="0.25">
      <c r="L8700" s="75">
        <f>COUNTIF($B$2:B8700,B8700)</f>
        <v>0</v>
      </c>
      <c r="M8700" s="75">
        <f>COUNTIF($L$2:L8700,4)</f>
        <v>42</v>
      </c>
      <c r="N8700" s="76" t="str">
        <f t="shared" si="679"/>
        <v>0</v>
      </c>
      <c r="O8700" s="76" t="str">
        <f t="shared" si="675"/>
        <v/>
      </c>
      <c r="P8700" s="75" t="str">
        <f t="shared" si="676"/>
        <v/>
      </c>
      <c r="Q8700" s="77" t="str">
        <f t="shared" si="677"/>
        <v/>
      </c>
      <c r="R8700" s="77" t="str">
        <f t="shared" si="678"/>
        <v/>
      </c>
      <c r="S8700" s="77" t="str">
        <f>IF(O8700="","",IF(OR(VALUE(LEFT(O8700,2))&gt;IF(RIGHT(J8700,1)="M",7,19),AND(OR(LEFT(O8700,2)={"07","19"}),VALUE(RIGHT(O8700,2))&gt;15)),TRUE,FALSE))</f>
        <v/>
      </c>
      <c r="T8700" s="77" t="str">
        <f>IF(O8700="","",IF(OR(VALUE(LEFT(O8700,2))&gt;IF(RIGHT(J8700,1)="M",7,19),AND(OR(LEFT(O8700,2)={"07","19"}),VALUE(RIGHT(O8700,2))&gt;5)),TRUE,FALSE))</f>
        <v/>
      </c>
    </row>
    <row r="8701" spans="12:20" x14ac:dyDescent="0.25">
      <c r="L8701" s="75">
        <f>COUNTIF($B$2:B8701,B8701)</f>
        <v>0</v>
      </c>
      <c r="M8701" s="75">
        <f>COUNTIF($L$2:L8701,4)</f>
        <v>42</v>
      </c>
      <c r="N8701" s="76" t="str">
        <f t="shared" si="679"/>
        <v>0</v>
      </c>
      <c r="O8701" s="76" t="str">
        <f t="shared" si="675"/>
        <v/>
      </c>
      <c r="P8701" s="75" t="str">
        <f t="shared" si="676"/>
        <v/>
      </c>
      <c r="Q8701" s="77" t="str">
        <f t="shared" si="677"/>
        <v/>
      </c>
      <c r="R8701" s="77" t="str">
        <f t="shared" si="678"/>
        <v/>
      </c>
      <c r="S8701" s="77" t="str">
        <f>IF(O8701="","",IF(OR(VALUE(LEFT(O8701,2))&gt;IF(RIGHT(J8701,1)="M",7,19),AND(OR(LEFT(O8701,2)={"07","19"}),VALUE(RIGHT(O8701,2))&gt;15)),TRUE,FALSE))</f>
        <v/>
      </c>
      <c r="T8701" s="77" t="str">
        <f>IF(O8701="","",IF(OR(VALUE(LEFT(O8701,2))&gt;IF(RIGHT(J8701,1)="M",7,19),AND(OR(LEFT(O8701,2)={"07","19"}),VALUE(RIGHT(O8701,2))&gt;5)),TRUE,FALSE))</f>
        <v/>
      </c>
    </row>
    <row r="8702" spans="12:20" x14ac:dyDescent="0.25">
      <c r="L8702" s="75">
        <f>COUNTIF($B$2:B8702,B8702)</f>
        <v>0</v>
      </c>
      <c r="M8702" s="75">
        <f>COUNTIF($L$2:L8702,4)</f>
        <v>42</v>
      </c>
      <c r="N8702" s="76" t="str">
        <f t="shared" si="679"/>
        <v>0</v>
      </c>
      <c r="O8702" s="76" t="str">
        <f t="shared" si="675"/>
        <v/>
      </c>
      <c r="P8702" s="75" t="str">
        <f t="shared" si="676"/>
        <v/>
      </c>
      <c r="Q8702" s="77" t="str">
        <f t="shared" si="677"/>
        <v/>
      </c>
      <c r="R8702" s="77" t="str">
        <f t="shared" si="678"/>
        <v/>
      </c>
      <c r="S8702" s="77" t="str">
        <f>IF(O8702="","",IF(OR(VALUE(LEFT(O8702,2))&gt;IF(RIGHT(J8702,1)="M",7,19),AND(OR(LEFT(O8702,2)={"07","19"}),VALUE(RIGHT(O8702,2))&gt;15)),TRUE,FALSE))</f>
        <v/>
      </c>
      <c r="T8702" s="77" t="str">
        <f>IF(O8702="","",IF(OR(VALUE(LEFT(O8702,2))&gt;IF(RIGHT(J8702,1)="M",7,19),AND(OR(LEFT(O8702,2)={"07","19"}),VALUE(RIGHT(O8702,2))&gt;5)),TRUE,FALSE))</f>
        <v/>
      </c>
    </row>
    <row r="8703" spans="12:20" x14ac:dyDescent="0.25">
      <c r="L8703" s="75">
        <f>COUNTIF($B$2:B8703,B8703)</f>
        <v>0</v>
      </c>
      <c r="M8703" s="75">
        <f>COUNTIF($L$2:L8703,4)</f>
        <v>42</v>
      </c>
      <c r="N8703" s="76" t="str">
        <f t="shared" si="679"/>
        <v>0</v>
      </c>
      <c r="O8703" s="76" t="str">
        <f t="shared" si="675"/>
        <v/>
      </c>
      <c r="P8703" s="75" t="str">
        <f t="shared" si="676"/>
        <v/>
      </c>
      <c r="Q8703" s="77" t="str">
        <f t="shared" si="677"/>
        <v/>
      </c>
      <c r="R8703" s="77" t="str">
        <f t="shared" si="678"/>
        <v/>
      </c>
      <c r="S8703" s="77" t="str">
        <f>IF(O8703="","",IF(OR(VALUE(LEFT(O8703,2))&gt;IF(RIGHT(J8703,1)="M",7,19),AND(OR(LEFT(O8703,2)={"07","19"}),VALUE(RIGHT(O8703,2))&gt;15)),TRUE,FALSE))</f>
        <v/>
      </c>
      <c r="T8703" s="77" t="str">
        <f>IF(O8703="","",IF(OR(VALUE(LEFT(O8703,2))&gt;IF(RIGHT(J8703,1)="M",7,19),AND(OR(LEFT(O8703,2)={"07","19"}),VALUE(RIGHT(O8703,2))&gt;5)),TRUE,FALSE))</f>
        <v/>
      </c>
    </row>
    <row r="8704" spans="12:20" x14ac:dyDescent="0.25">
      <c r="L8704" s="75">
        <f>COUNTIF($B$2:B8704,B8704)</f>
        <v>0</v>
      </c>
      <c r="M8704" s="75">
        <f>COUNTIF($L$2:L8704,4)</f>
        <v>42</v>
      </c>
      <c r="N8704" s="76" t="str">
        <f t="shared" si="679"/>
        <v>0</v>
      </c>
      <c r="O8704" s="76" t="str">
        <f t="shared" si="675"/>
        <v/>
      </c>
      <c r="P8704" s="75" t="str">
        <f t="shared" si="676"/>
        <v/>
      </c>
      <c r="Q8704" s="77" t="str">
        <f t="shared" si="677"/>
        <v/>
      </c>
      <c r="R8704" s="77" t="str">
        <f t="shared" si="678"/>
        <v/>
      </c>
      <c r="S8704" s="77" t="str">
        <f>IF(O8704="","",IF(OR(VALUE(LEFT(O8704,2))&gt;IF(RIGHT(J8704,1)="M",7,19),AND(OR(LEFT(O8704,2)={"07","19"}),VALUE(RIGHT(O8704,2))&gt;15)),TRUE,FALSE))</f>
        <v/>
      </c>
      <c r="T8704" s="77" t="str">
        <f>IF(O8704="","",IF(OR(VALUE(LEFT(O8704,2))&gt;IF(RIGHT(J8704,1)="M",7,19),AND(OR(LEFT(O8704,2)={"07","19"}),VALUE(RIGHT(O8704,2))&gt;5)),TRUE,FALSE))</f>
        <v/>
      </c>
    </row>
    <row r="8705" spans="12:20" x14ac:dyDescent="0.25">
      <c r="L8705" s="75">
        <f>COUNTIF($B$2:B8705,B8705)</f>
        <v>0</v>
      </c>
      <c r="M8705" s="75">
        <f>COUNTIF($L$2:L8705,4)</f>
        <v>42</v>
      </c>
      <c r="N8705" s="76" t="str">
        <f t="shared" si="679"/>
        <v>0</v>
      </c>
      <c r="O8705" s="76" t="str">
        <f t="shared" si="675"/>
        <v/>
      </c>
      <c r="P8705" s="75" t="str">
        <f t="shared" si="676"/>
        <v/>
      </c>
      <c r="Q8705" s="77" t="str">
        <f t="shared" si="677"/>
        <v/>
      </c>
      <c r="R8705" s="77" t="str">
        <f t="shared" si="678"/>
        <v/>
      </c>
      <c r="S8705" s="77" t="str">
        <f>IF(O8705="","",IF(OR(VALUE(LEFT(O8705,2))&gt;IF(RIGHT(J8705,1)="M",7,19),AND(OR(LEFT(O8705,2)={"07","19"}),VALUE(RIGHT(O8705,2))&gt;15)),TRUE,FALSE))</f>
        <v/>
      </c>
      <c r="T8705" s="77" t="str">
        <f>IF(O8705="","",IF(OR(VALUE(LEFT(O8705,2))&gt;IF(RIGHT(J8705,1)="M",7,19),AND(OR(LEFT(O8705,2)={"07","19"}),VALUE(RIGHT(O8705,2))&gt;5)),TRUE,FALSE))</f>
        <v/>
      </c>
    </row>
    <row r="8706" spans="12:20" x14ac:dyDescent="0.25">
      <c r="L8706" s="75">
        <f>COUNTIF($B$2:B8706,B8706)</f>
        <v>0</v>
      </c>
      <c r="M8706" s="75">
        <f>COUNTIF($L$2:L8706,4)</f>
        <v>42</v>
      </c>
      <c r="N8706" s="76" t="str">
        <f t="shared" si="679"/>
        <v>0</v>
      </c>
      <c r="O8706" s="76" t="str">
        <f t="shared" ref="O8706:O8769" si="680">TRIM(SUBSTITUTE(SUBSTITUTE(D8706,"+",""),"_",""))</f>
        <v/>
      </c>
      <c r="P8706" s="75" t="str">
        <f t="shared" ref="P8706:P8769" si="681">TRIM(SUBSTITUTE(SUBSTITUTE(E8706,"+",""),"_",""))</f>
        <v/>
      </c>
      <c r="Q8706" s="77" t="str">
        <f t="shared" ref="Q8706:Q8769" si="682">IFERROR(IF(RIGHT(P8706,2)&lt;RIGHT(O8706,2),IF(P8706&lt;O8706,P8706+2360-O8706,P8706-40-O8706),IF(P8706&lt;O8706,P8706+2400-O8706,P8706-O8706)),"")</f>
        <v/>
      </c>
      <c r="R8706" s="77" t="str">
        <f t="shared" ref="R8706:R8769" si="683">IFERROR(ROUNDDOWN(Q8706/100,0),"")</f>
        <v/>
      </c>
      <c r="S8706" s="77" t="str">
        <f>IF(O8706="","",IF(OR(VALUE(LEFT(O8706,2))&gt;IF(RIGHT(J8706,1)="M",7,19),AND(OR(LEFT(O8706,2)={"07","19"}),VALUE(RIGHT(O8706,2))&gt;15)),TRUE,FALSE))</f>
        <v/>
      </c>
      <c r="T8706" s="77" t="str">
        <f>IF(O8706="","",IF(OR(VALUE(LEFT(O8706,2))&gt;IF(RIGHT(J8706,1)="M",7,19),AND(OR(LEFT(O8706,2)={"07","19"}),VALUE(RIGHT(O8706,2))&gt;5)),TRUE,FALSE))</f>
        <v/>
      </c>
    </row>
    <row r="8707" spans="12:20" x14ac:dyDescent="0.25">
      <c r="L8707" s="75">
        <f>COUNTIF($B$2:B8707,B8707)</f>
        <v>0</v>
      </c>
      <c r="M8707" s="75">
        <f>COUNTIF($L$2:L8707,4)</f>
        <v>42</v>
      </c>
      <c r="N8707" s="76" t="str">
        <f t="shared" ref="N8707:N8770" si="684">A8707&amp;DAY(C8707)</f>
        <v>0</v>
      </c>
      <c r="O8707" s="76" t="str">
        <f t="shared" si="680"/>
        <v/>
      </c>
      <c r="P8707" s="75" t="str">
        <f t="shared" si="681"/>
        <v/>
      </c>
      <c r="Q8707" s="77" t="str">
        <f t="shared" si="682"/>
        <v/>
      </c>
      <c r="R8707" s="77" t="str">
        <f t="shared" si="683"/>
        <v/>
      </c>
      <c r="S8707" s="77" t="str">
        <f>IF(O8707="","",IF(OR(VALUE(LEFT(O8707,2))&gt;IF(RIGHT(J8707,1)="M",7,19),AND(OR(LEFT(O8707,2)={"07","19"}),VALUE(RIGHT(O8707,2))&gt;15)),TRUE,FALSE))</f>
        <v/>
      </c>
      <c r="T8707" s="77" t="str">
        <f>IF(O8707="","",IF(OR(VALUE(LEFT(O8707,2))&gt;IF(RIGHT(J8707,1)="M",7,19),AND(OR(LEFT(O8707,2)={"07","19"}),VALUE(RIGHT(O8707,2))&gt;5)),TRUE,FALSE))</f>
        <v/>
      </c>
    </row>
    <row r="8708" spans="12:20" x14ac:dyDescent="0.25">
      <c r="L8708" s="75">
        <f>COUNTIF($B$2:B8708,B8708)</f>
        <v>0</v>
      </c>
      <c r="M8708" s="75">
        <f>COUNTIF($L$2:L8708,4)</f>
        <v>42</v>
      </c>
      <c r="N8708" s="76" t="str">
        <f t="shared" si="684"/>
        <v>0</v>
      </c>
      <c r="O8708" s="76" t="str">
        <f t="shared" si="680"/>
        <v/>
      </c>
      <c r="P8708" s="75" t="str">
        <f t="shared" si="681"/>
        <v/>
      </c>
      <c r="Q8708" s="77" t="str">
        <f t="shared" si="682"/>
        <v/>
      </c>
      <c r="R8708" s="77" t="str">
        <f t="shared" si="683"/>
        <v/>
      </c>
      <c r="S8708" s="77" t="str">
        <f>IF(O8708="","",IF(OR(VALUE(LEFT(O8708,2))&gt;IF(RIGHT(J8708,1)="M",7,19),AND(OR(LEFT(O8708,2)={"07","19"}),VALUE(RIGHT(O8708,2))&gt;15)),TRUE,FALSE))</f>
        <v/>
      </c>
      <c r="T8708" s="77" t="str">
        <f>IF(O8708="","",IF(OR(VALUE(LEFT(O8708,2))&gt;IF(RIGHT(J8708,1)="M",7,19),AND(OR(LEFT(O8708,2)={"07","19"}),VALUE(RIGHT(O8708,2))&gt;5)),TRUE,FALSE))</f>
        <v/>
      </c>
    </row>
    <row r="8709" spans="12:20" x14ac:dyDescent="0.25">
      <c r="L8709" s="75">
        <f>COUNTIF($B$2:B8709,B8709)</f>
        <v>0</v>
      </c>
      <c r="M8709" s="75">
        <f>COUNTIF($L$2:L8709,4)</f>
        <v>42</v>
      </c>
      <c r="N8709" s="76" t="str">
        <f t="shared" si="684"/>
        <v>0</v>
      </c>
      <c r="O8709" s="76" t="str">
        <f t="shared" si="680"/>
        <v/>
      </c>
      <c r="P8709" s="75" t="str">
        <f t="shared" si="681"/>
        <v/>
      </c>
      <c r="Q8709" s="77" t="str">
        <f t="shared" si="682"/>
        <v/>
      </c>
      <c r="R8709" s="77" t="str">
        <f t="shared" si="683"/>
        <v/>
      </c>
      <c r="S8709" s="77" t="str">
        <f>IF(O8709="","",IF(OR(VALUE(LEFT(O8709,2))&gt;IF(RIGHT(J8709,1)="M",7,19),AND(OR(LEFT(O8709,2)={"07","19"}),VALUE(RIGHT(O8709,2))&gt;15)),TRUE,FALSE))</f>
        <v/>
      </c>
      <c r="T8709" s="77" t="str">
        <f>IF(O8709="","",IF(OR(VALUE(LEFT(O8709,2))&gt;IF(RIGHT(J8709,1)="M",7,19),AND(OR(LEFT(O8709,2)={"07","19"}),VALUE(RIGHT(O8709,2))&gt;5)),TRUE,FALSE))</f>
        <v/>
      </c>
    </row>
    <row r="8710" spans="12:20" x14ac:dyDescent="0.25">
      <c r="L8710" s="75">
        <f>COUNTIF($B$2:B8710,B8710)</f>
        <v>0</v>
      </c>
      <c r="M8710" s="75">
        <f>COUNTIF($L$2:L8710,4)</f>
        <v>42</v>
      </c>
      <c r="N8710" s="76" t="str">
        <f t="shared" si="684"/>
        <v>0</v>
      </c>
      <c r="O8710" s="76" t="str">
        <f t="shared" si="680"/>
        <v/>
      </c>
      <c r="P8710" s="75" t="str">
        <f t="shared" si="681"/>
        <v/>
      </c>
      <c r="Q8710" s="77" t="str">
        <f t="shared" si="682"/>
        <v/>
      </c>
      <c r="R8710" s="77" t="str">
        <f t="shared" si="683"/>
        <v/>
      </c>
      <c r="S8710" s="77" t="str">
        <f>IF(O8710="","",IF(OR(VALUE(LEFT(O8710,2))&gt;IF(RIGHT(J8710,1)="M",7,19),AND(OR(LEFT(O8710,2)={"07","19"}),VALUE(RIGHT(O8710,2))&gt;15)),TRUE,FALSE))</f>
        <v/>
      </c>
      <c r="T8710" s="77" t="str">
        <f>IF(O8710="","",IF(OR(VALUE(LEFT(O8710,2))&gt;IF(RIGHT(J8710,1)="M",7,19),AND(OR(LEFT(O8710,2)={"07","19"}),VALUE(RIGHT(O8710,2))&gt;5)),TRUE,FALSE))</f>
        <v/>
      </c>
    </row>
    <row r="8711" spans="12:20" x14ac:dyDescent="0.25">
      <c r="L8711" s="75">
        <f>COUNTIF($B$2:B8711,B8711)</f>
        <v>0</v>
      </c>
      <c r="M8711" s="75">
        <f>COUNTIF($L$2:L8711,4)</f>
        <v>42</v>
      </c>
      <c r="N8711" s="76" t="str">
        <f t="shared" si="684"/>
        <v>0</v>
      </c>
      <c r="O8711" s="76" t="str">
        <f t="shared" si="680"/>
        <v/>
      </c>
      <c r="P8711" s="75" t="str">
        <f t="shared" si="681"/>
        <v/>
      </c>
      <c r="Q8711" s="77" t="str">
        <f t="shared" si="682"/>
        <v/>
      </c>
      <c r="R8711" s="77" t="str">
        <f t="shared" si="683"/>
        <v/>
      </c>
      <c r="S8711" s="77" t="str">
        <f>IF(O8711="","",IF(OR(VALUE(LEFT(O8711,2))&gt;IF(RIGHT(J8711,1)="M",7,19),AND(OR(LEFT(O8711,2)={"07","19"}),VALUE(RIGHT(O8711,2))&gt;15)),TRUE,FALSE))</f>
        <v/>
      </c>
      <c r="T8711" s="77" t="str">
        <f>IF(O8711="","",IF(OR(VALUE(LEFT(O8711,2))&gt;IF(RIGHT(J8711,1)="M",7,19),AND(OR(LEFT(O8711,2)={"07","19"}),VALUE(RIGHT(O8711,2))&gt;5)),TRUE,FALSE))</f>
        <v/>
      </c>
    </row>
    <row r="8712" spans="12:20" x14ac:dyDescent="0.25">
      <c r="L8712" s="75">
        <f>COUNTIF($B$2:B8712,B8712)</f>
        <v>0</v>
      </c>
      <c r="M8712" s="75">
        <f>COUNTIF($L$2:L8712,4)</f>
        <v>42</v>
      </c>
      <c r="N8712" s="76" t="str">
        <f t="shared" si="684"/>
        <v>0</v>
      </c>
      <c r="O8712" s="76" t="str">
        <f t="shared" si="680"/>
        <v/>
      </c>
      <c r="P8712" s="75" t="str">
        <f t="shared" si="681"/>
        <v/>
      </c>
      <c r="Q8712" s="77" t="str">
        <f t="shared" si="682"/>
        <v/>
      </c>
      <c r="R8712" s="77" t="str">
        <f t="shared" si="683"/>
        <v/>
      </c>
      <c r="S8712" s="77" t="str">
        <f>IF(O8712="","",IF(OR(VALUE(LEFT(O8712,2))&gt;IF(RIGHT(J8712,1)="M",7,19),AND(OR(LEFT(O8712,2)={"07","19"}),VALUE(RIGHT(O8712,2))&gt;15)),TRUE,FALSE))</f>
        <v/>
      </c>
      <c r="T8712" s="77" t="str">
        <f>IF(O8712="","",IF(OR(VALUE(LEFT(O8712,2))&gt;IF(RIGHT(J8712,1)="M",7,19),AND(OR(LEFT(O8712,2)={"07","19"}),VALUE(RIGHT(O8712,2))&gt;5)),TRUE,FALSE))</f>
        <v/>
      </c>
    </row>
    <row r="8713" spans="12:20" x14ac:dyDescent="0.25">
      <c r="L8713" s="75">
        <f>COUNTIF($B$2:B8713,B8713)</f>
        <v>0</v>
      </c>
      <c r="M8713" s="75">
        <f>COUNTIF($L$2:L8713,4)</f>
        <v>42</v>
      </c>
      <c r="N8713" s="76" t="str">
        <f t="shared" si="684"/>
        <v>0</v>
      </c>
      <c r="O8713" s="76" t="str">
        <f t="shared" si="680"/>
        <v/>
      </c>
      <c r="P8713" s="75" t="str">
        <f t="shared" si="681"/>
        <v/>
      </c>
      <c r="Q8713" s="77" t="str">
        <f t="shared" si="682"/>
        <v/>
      </c>
      <c r="R8713" s="77" t="str">
        <f t="shared" si="683"/>
        <v/>
      </c>
      <c r="S8713" s="77" t="str">
        <f>IF(O8713="","",IF(OR(VALUE(LEFT(O8713,2))&gt;IF(RIGHT(J8713,1)="M",7,19),AND(OR(LEFT(O8713,2)={"07","19"}),VALUE(RIGHT(O8713,2))&gt;15)),TRUE,FALSE))</f>
        <v/>
      </c>
      <c r="T8713" s="77" t="str">
        <f>IF(O8713="","",IF(OR(VALUE(LEFT(O8713,2))&gt;IF(RIGHT(J8713,1)="M",7,19),AND(OR(LEFT(O8713,2)={"07","19"}),VALUE(RIGHT(O8713,2))&gt;5)),TRUE,FALSE))</f>
        <v/>
      </c>
    </row>
    <row r="8714" spans="12:20" x14ac:dyDescent="0.25">
      <c r="L8714" s="75">
        <f>COUNTIF($B$2:B8714,B8714)</f>
        <v>0</v>
      </c>
      <c r="M8714" s="75">
        <f>COUNTIF($L$2:L8714,4)</f>
        <v>42</v>
      </c>
      <c r="N8714" s="76" t="str">
        <f t="shared" si="684"/>
        <v>0</v>
      </c>
      <c r="O8714" s="76" t="str">
        <f t="shared" si="680"/>
        <v/>
      </c>
      <c r="P8714" s="75" t="str">
        <f t="shared" si="681"/>
        <v/>
      </c>
      <c r="Q8714" s="77" t="str">
        <f t="shared" si="682"/>
        <v/>
      </c>
      <c r="R8714" s="77" t="str">
        <f t="shared" si="683"/>
        <v/>
      </c>
      <c r="S8714" s="77" t="str">
        <f>IF(O8714="","",IF(OR(VALUE(LEFT(O8714,2))&gt;IF(RIGHT(J8714,1)="M",7,19),AND(OR(LEFT(O8714,2)={"07","19"}),VALUE(RIGHT(O8714,2))&gt;15)),TRUE,FALSE))</f>
        <v/>
      </c>
      <c r="T8714" s="77" t="str">
        <f>IF(O8714="","",IF(OR(VALUE(LEFT(O8714,2))&gt;IF(RIGHT(J8714,1)="M",7,19),AND(OR(LEFT(O8714,2)={"07","19"}),VALUE(RIGHT(O8714,2))&gt;5)),TRUE,FALSE))</f>
        <v/>
      </c>
    </row>
    <row r="8715" spans="12:20" x14ac:dyDescent="0.25">
      <c r="L8715" s="75">
        <f>COUNTIF($B$2:B8715,B8715)</f>
        <v>0</v>
      </c>
      <c r="M8715" s="75">
        <f>COUNTIF($L$2:L8715,4)</f>
        <v>42</v>
      </c>
      <c r="N8715" s="76" t="str">
        <f t="shared" si="684"/>
        <v>0</v>
      </c>
      <c r="O8715" s="76" t="str">
        <f t="shared" si="680"/>
        <v/>
      </c>
      <c r="P8715" s="75" t="str">
        <f t="shared" si="681"/>
        <v/>
      </c>
      <c r="Q8715" s="77" t="str">
        <f t="shared" si="682"/>
        <v/>
      </c>
      <c r="R8715" s="77" t="str">
        <f t="shared" si="683"/>
        <v/>
      </c>
      <c r="S8715" s="77" t="str">
        <f>IF(O8715="","",IF(OR(VALUE(LEFT(O8715,2))&gt;IF(RIGHT(J8715,1)="M",7,19),AND(OR(LEFT(O8715,2)={"07","19"}),VALUE(RIGHT(O8715,2))&gt;15)),TRUE,FALSE))</f>
        <v/>
      </c>
      <c r="T8715" s="77" t="str">
        <f>IF(O8715="","",IF(OR(VALUE(LEFT(O8715,2))&gt;IF(RIGHT(J8715,1)="M",7,19),AND(OR(LEFT(O8715,2)={"07","19"}),VALUE(RIGHT(O8715,2))&gt;5)),TRUE,FALSE))</f>
        <v/>
      </c>
    </row>
    <row r="8716" spans="12:20" x14ac:dyDescent="0.25">
      <c r="L8716" s="75">
        <f>COUNTIF($B$2:B8716,B8716)</f>
        <v>0</v>
      </c>
      <c r="M8716" s="75">
        <f>COUNTIF($L$2:L8716,4)</f>
        <v>42</v>
      </c>
      <c r="N8716" s="76" t="str">
        <f t="shared" si="684"/>
        <v>0</v>
      </c>
      <c r="O8716" s="76" t="str">
        <f t="shared" si="680"/>
        <v/>
      </c>
      <c r="P8716" s="75" t="str">
        <f t="shared" si="681"/>
        <v/>
      </c>
      <c r="Q8716" s="77" t="str">
        <f t="shared" si="682"/>
        <v/>
      </c>
      <c r="R8716" s="77" t="str">
        <f t="shared" si="683"/>
        <v/>
      </c>
      <c r="S8716" s="77" t="str">
        <f>IF(O8716="","",IF(OR(VALUE(LEFT(O8716,2))&gt;IF(RIGHT(J8716,1)="M",7,19),AND(OR(LEFT(O8716,2)={"07","19"}),VALUE(RIGHT(O8716,2))&gt;15)),TRUE,FALSE))</f>
        <v/>
      </c>
      <c r="T8716" s="77" t="str">
        <f>IF(O8716="","",IF(OR(VALUE(LEFT(O8716,2))&gt;IF(RIGHT(J8716,1)="M",7,19),AND(OR(LEFT(O8716,2)={"07","19"}),VALUE(RIGHT(O8716,2))&gt;5)),TRUE,FALSE))</f>
        <v/>
      </c>
    </row>
    <row r="8717" spans="12:20" x14ac:dyDescent="0.25">
      <c r="L8717" s="75">
        <f>COUNTIF($B$2:B8717,B8717)</f>
        <v>0</v>
      </c>
      <c r="M8717" s="75">
        <f>COUNTIF($L$2:L8717,4)</f>
        <v>42</v>
      </c>
      <c r="N8717" s="76" t="str">
        <f t="shared" si="684"/>
        <v>0</v>
      </c>
      <c r="O8717" s="76" t="str">
        <f t="shared" si="680"/>
        <v/>
      </c>
      <c r="P8717" s="75" t="str">
        <f t="shared" si="681"/>
        <v/>
      </c>
      <c r="Q8717" s="77" t="str">
        <f t="shared" si="682"/>
        <v/>
      </c>
      <c r="R8717" s="77" t="str">
        <f t="shared" si="683"/>
        <v/>
      </c>
      <c r="S8717" s="77" t="str">
        <f>IF(O8717="","",IF(OR(VALUE(LEFT(O8717,2))&gt;IF(RIGHT(J8717,1)="M",7,19),AND(OR(LEFT(O8717,2)={"07","19"}),VALUE(RIGHT(O8717,2))&gt;15)),TRUE,FALSE))</f>
        <v/>
      </c>
      <c r="T8717" s="77" t="str">
        <f>IF(O8717="","",IF(OR(VALUE(LEFT(O8717,2))&gt;IF(RIGHT(J8717,1)="M",7,19),AND(OR(LEFT(O8717,2)={"07","19"}),VALUE(RIGHT(O8717,2))&gt;5)),TRUE,FALSE))</f>
        <v/>
      </c>
    </row>
    <row r="8718" spans="12:20" x14ac:dyDescent="0.25">
      <c r="L8718" s="75">
        <f>COUNTIF($B$2:B8718,B8718)</f>
        <v>0</v>
      </c>
      <c r="M8718" s="75">
        <f>COUNTIF($L$2:L8718,4)</f>
        <v>42</v>
      </c>
      <c r="N8718" s="76" t="str">
        <f t="shared" si="684"/>
        <v>0</v>
      </c>
      <c r="O8718" s="76" t="str">
        <f t="shared" si="680"/>
        <v/>
      </c>
      <c r="P8718" s="75" t="str">
        <f t="shared" si="681"/>
        <v/>
      </c>
      <c r="Q8718" s="77" t="str">
        <f t="shared" si="682"/>
        <v/>
      </c>
      <c r="R8718" s="77" t="str">
        <f t="shared" si="683"/>
        <v/>
      </c>
      <c r="S8718" s="77" t="str">
        <f>IF(O8718="","",IF(OR(VALUE(LEFT(O8718,2))&gt;IF(RIGHT(J8718,1)="M",7,19),AND(OR(LEFT(O8718,2)={"07","19"}),VALUE(RIGHT(O8718,2))&gt;15)),TRUE,FALSE))</f>
        <v/>
      </c>
      <c r="T8718" s="77" t="str">
        <f>IF(O8718="","",IF(OR(VALUE(LEFT(O8718,2))&gt;IF(RIGHT(J8718,1)="M",7,19),AND(OR(LEFT(O8718,2)={"07","19"}),VALUE(RIGHT(O8718,2))&gt;5)),TRUE,FALSE))</f>
        <v/>
      </c>
    </row>
    <row r="8719" spans="12:20" x14ac:dyDescent="0.25">
      <c r="L8719" s="75">
        <f>COUNTIF($B$2:B8719,B8719)</f>
        <v>0</v>
      </c>
      <c r="M8719" s="75">
        <f>COUNTIF($L$2:L8719,4)</f>
        <v>42</v>
      </c>
      <c r="N8719" s="76" t="str">
        <f t="shared" si="684"/>
        <v>0</v>
      </c>
      <c r="O8719" s="76" t="str">
        <f t="shared" si="680"/>
        <v/>
      </c>
      <c r="P8719" s="75" t="str">
        <f t="shared" si="681"/>
        <v/>
      </c>
      <c r="Q8719" s="77" t="str">
        <f t="shared" si="682"/>
        <v/>
      </c>
      <c r="R8719" s="77" t="str">
        <f t="shared" si="683"/>
        <v/>
      </c>
      <c r="S8719" s="77" t="str">
        <f>IF(O8719="","",IF(OR(VALUE(LEFT(O8719,2))&gt;IF(RIGHT(J8719,1)="M",7,19),AND(OR(LEFT(O8719,2)={"07","19"}),VALUE(RIGHT(O8719,2))&gt;15)),TRUE,FALSE))</f>
        <v/>
      </c>
      <c r="T8719" s="77" t="str">
        <f>IF(O8719="","",IF(OR(VALUE(LEFT(O8719,2))&gt;IF(RIGHT(J8719,1)="M",7,19),AND(OR(LEFT(O8719,2)={"07","19"}),VALUE(RIGHT(O8719,2))&gt;5)),TRUE,FALSE))</f>
        <v/>
      </c>
    </row>
    <row r="8720" spans="12:20" x14ac:dyDescent="0.25">
      <c r="L8720" s="75">
        <f>COUNTIF($B$2:B8720,B8720)</f>
        <v>0</v>
      </c>
      <c r="M8720" s="75">
        <f>COUNTIF($L$2:L8720,4)</f>
        <v>42</v>
      </c>
      <c r="N8720" s="76" t="str">
        <f t="shared" si="684"/>
        <v>0</v>
      </c>
      <c r="O8720" s="76" t="str">
        <f t="shared" si="680"/>
        <v/>
      </c>
      <c r="P8720" s="75" t="str">
        <f t="shared" si="681"/>
        <v/>
      </c>
      <c r="Q8720" s="77" t="str">
        <f t="shared" si="682"/>
        <v/>
      </c>
      <c r="R8720" s="77" t="str">
        <f t="shared" si="683"/>
        <v/>
      </c>
      <c r="S8720" s="77" t="str">
        <f>IF(O8720="","",IF(OR(VALUE(LEFT(O8720,2))&gt;IF(RIGHT(J8720,1)="M",7,19),AND(OR(LEFT(O8720,2)={"07","19"}),VALUE(RIGHT(O8720,2))&gt;15)),TRUE,FALSE))</f>
        <v/>
      </c>
      <c r="T8720" s="77" t="str">
        <f>IF(O8720="","",IF(OR(VALUE(LEFT(O8720,2))&gt;IF(RIGHT(J8720,1)="M",7,19),AND(OR(LEFT(O8720,2)={"07","19"}),VALUE(RIGHT(O8720,2))&gt;5)),TRUE,FALSE))</f>
        <v/>
      </c>
    </row>
    <row r="8721" spans="12:20" x14ac:dyDescent="0.25">
      <c r="L8721" s="75">
        <f>COUNTIF($B$2:B8721,B8721)</f>
        <v>0</v>
      </c>
      <c r="M8721" s="75">
        <f>COUNTIF($L$2:L8721,4)</f>
        <v>42</v>
      </c>
      <c r="N8721" s="76" t="str">
        <f t="shared" si="684"/>
        <v>0</v>
      </c>
      <c r="O8721" s="76" t="str">
        <f t="shared" si="680"/>
        <v/>
      </c>
      <c r="P8721" s="75" t="str">
        <f t="shared" si="681"/>
        <v/>
      </c>
      <c r="Q8721" s="77" t="str">
        <f t="shared" si="682"/>
        <v/>
      </c>
      <c r="R8721" s="77" t="str">
        <f t="shared" si="683"/>
        <v/>
      </c>
      <c r="S8721" s="77" t="str">
        <f>IF(O8721="","",IF(OR(VALUE(LEFT(O8721,2))&gt;IF(RIGHT(J8721,1)="M",7,19),AND(OR(LEFT(O8721,2)={"07","19"}),VALUE(RIGHT(O8721,2))&gt;15)),TRUE,FALSE))</f>
        <v/>
      </c>
      <c r="T8721" s="77" t="str">
        <f>IF(O8721="","",IF(OR(VALUE(LEFT(O8721,2))&gt;IF(RIGHT(J8721,1)="M",7,19),AND(OR(LEFT(O8721,2)={"07","19"}),VALUE(RIGHT(O8721,2))&gt;5)),TRUE,FALSE))</f>
        <v/>
      </c>
    </row>
    <row r="8722" spans="12:20" x14ac:dyDescent="0.25">
      <c r="L8722" s="75">
        <f>COUNTIF($B$2:B8722,B8722)</f>
        <v>0</v>
      </c>
      <c r="M8722" s="75">
        <f>COUNTIF($L$2:L8722,4)</f>
        <v>42</v>
      </c>
      <c r="N8722" s="76" t="str">
        <f t="shared" si="684"/>
        <v>0</v>
      </c>
      <c r="O8722" s="76" t="str">
        <f t="shared" si="680"/>
        <v/>
      </c>
      <c r="P8722" s="75" t="str">
        <f t="shared" si="681"/>
        <v/>
      </c>
      <c r="Q8722" s="77" t="str">
        <f t="shared" si="682"/>
        <v/>
      </c>
      <c r="R8722" s="77" t="str">
        <f t="shared" si="683"/>
        <v/>
      </c>
      <c r="S8722" s="77" t="str">
        <f>IF(O8722="","",IF(OR(VALUE(LEFT(O8722,2))&gt;IF(RIGHT(J8722,1)="M",7,19),AND(OR(LEFT(O8722,2)={"07","19"}),VALUE(RIGHT(O8722,2))&gt;15)),TRUE,FALSE))</f>
        <v/>
      </c>
      <c r="T8722" s="77" t="str">
        <f>IF(O8722="","",IF(OR(VALUE(LEFT(O8722,2))&gt;IF(RIGHT(J8722,1)="M",7,19),AND(OR(LEFT(O8722,2)={"07","19"}),VALUE(RIGHT(O8722,2))&gt;5)),TRUE,FALSE))</f>
        <v/>
      </c>
    </row>
    <row r="8723" spans="12:20" x14ac:dyDescent="0.25">
      <c r="L8723" s="75">
        <f>COUNTIF($B$2:B8723,B8723)</f>
        <v>0</v>
      </c>
      <c r="M8723" s="75">
        <f>COUNTIF($L$2:L8723,4)</f>
        <v>42</v>
      </c>
      <c r="N8723" s="76" t="str">
        <f t="shared" si="684"/>
        <v>0</v>
      </c>
      <c r="O8723" s="76" t="str">
        <f t="shared" si="680"/>
        <v/>
      </c>
      <c r="P8723" s="75" t="str">
        <f t="shared" si="681"/>
        <v/>
      </c>
      <c r="Q8723" s="77" t="str">
        <f t="shared" si="682"/>
        <v/>
      </c>
      <c r="R8723" s="77" t="str">
        <f t="shared" si="683"/>
        <v/>
      </c>
      <c r="S8723" s="77" t="str">
        <f>IF(O8723="","",IF(OR(VALUE(LEFT(O8723,2))&gt;IF(RIGHT(J8723,1)="M",7,19),AND(OR(LEFT(O8723,2)={"07","19"}),VALUE(RIGHT(O8723,2))&gt;15)),TRUE,FALSE))</f>
        <v/>
      </c>
      <c r="T8723" s="77" t="str">
        <f>IF(O8723="","",IF(OR(VALUE(LEFT(O8723,2))&gt;IF(RIGHT(J8723,1)="M",7,19),AND(OR(LEFT(O8723,2)={"07","19"}),VALUE(RIGHT(O8723,2))&gt;5)),TRUE,FALSE))</f>
        <v/>
      </c>
    </row>
    <row r="8724" spans="12:20" x14ac:dyDescent="0.25">
      <c r="L8724" s="75">
        <f>COUNTIF($B$2:B8724,B8724)</f>
        <v>0</v>
      </c>
      <c r="M8724" s="75">
        <f>COUNTIF($L$2:L8724,4)</f>
        <v>42</v>
      </c>
      <c r="N8724" s="76" t="str">
        <f t="shared" si="684"/>
        <v>0</v>
      </c>
      <c r="O8724" s="76" t="str">
        <f t="shared" si="680"/>
        <v/>
      </c>
      <c r="P8724" s="75" t="str">
        <f t="shared" si="681"/>
        <v/>
      </c>
      <c r="Q8724" s="77" t="str">
        <f t="shared" si="682"/>
        <v/>
      </c>
      <c r="R8724" s="77" t="str">
        <f t="shared" si="683"/>
        <v/>
      </c>
      <c r="S8724" s="77" t="str">
        <f>IF(O8724="","",IF(OR(VALUE(LEFT(O8724,2))&gt;IF(RIGHT(J8724,1)="M",7,19),AND(OR(LEFT(O8724,2)={"07","19"}),VALUE(RIGHT(O8724,2))&gt;15)),TRUE,FALSE))</f>
        <v/>
      </c>
      <c r="T8724" s="77" t="str">
        <f>IF(O8724="","",IF(OR(VALUE(LEFT(O8724,2))&gt;IF(RIGHT(J8724,1)="M",7,19),AND(OR(LEFT(O8724,2)={"07","19"}),VALUE(RIGHT(O8724,2))&gt;5)),TRUE,FALSE))</f>
        <v/>
      </c>
    </row>
    <row r="8725" spans="12:20" x14ac:dyDescent="0.25">
      <c r="L8725" s="75">
        <f>COUNTIF($B$2:B8725,B8725)</f>
        <v>0</v>
      </c>
      <c r="M8725" s="75">
        <f>COUNTIF($L$2:L8725,4)</f>
        <v>42</v>
      </c>
      <c r="N8725" s="76" t="str">
        <f t="shared" si="684"/>
        <v>0</v>
      </c>
      <c r="O8725" s="76" t="str">
        <f t="shared" si="680"/>
        <v/>
      </c>
      <c r="P8725" s="75" t="str">
        <f t="shared" si="681"/>
        <v/>
      </c>
      <c r="Q8725" s="77" t="str">
        <f t="shared" si="682"/>
        <v/>
      </c>
      <c r="R8725" s="77" t="str">
        <f t="shared" si="683"/>
        <v/>
      </c>
      <c r="S8725" s="77" t="str">
        <f>IF(O8725="","",IF(OR(VALUE(LEFT(O8725,2))&gt;IF(RIGHT(J8725,1)="M",7,19),AND(OR(LEFT(O8725,2)={"07","19"}),VALUE(RIGHT(O8725,2))&gt;15)),TRUE,FALSE))</f>
        <v/>
      </c>
      <c r="T8725" s="77" t="str">
        <f>IF(O8725="","",IF(OR(VALUE(LEFT(O8725,2))&gt;IF(RIGHT(J8725,1)="M",7,19),AND(OR(LEFT(O8725,2)={"07","19"}),VALUE(RIGHT(O8725,2))&gt;5)),TRUE,FALSE))</f>
        <v/>
      </c>
    </row>
    <row r="8726" spans="12:20" x14ac:dyDescent="0.25">
      <c r="L8726" s="75">
        <f>COUNTIF($B$2:B8726,B8726)</f>
        <v>0</v>
      </c>
      <c r="M8726" s="75">
        <f>COUNTIF($L$2:L8726,4)</f>
        <v>42</v>
      </c>
      <c r="N8726" s="76" t="str">
        <f t="shared" si="684"/>
        <v>0</v>
      </c>
      <c r="O8726" s="76" t="str">
        <f t="shared" si="680"/>
        <v/>
      </c>
      <c r="P8726" s="75" t="str">
        <f t="shared" si="681"/>
        <v/>
      </c>
      <c r="Q8726" s="77" t="str">
        <f t="shared" si="682"/>
        <v/>
      </c>
      <c r="R8726" s="77" t="str">
        <f t="shared" si="683"/>
        <v/>
      </c>
      <c r="S8726" s="77" t="str">
        <f>IF(O8726="","",IF(OR(VALUE(LEFT(O8726,2))&gt;IF(RIGHT(J8726,1)="M",7,19),AND(OR(LEFT(O8726,2)={"07","19"}),VALUE(RIGHT(O8726,2))&gt;15)),TRUE,FALSE))</f>
        <v/>
      </c>
      <c r="T8726" s="77" t="str">
        <f>IF(O8726="","",IF(OR(VALUE(LEFT(O8726,2))&gt;IF(RIGHT(J8726,1)="M",7,19),AND(OR(LEFT(O8726,2)={"07","19"}),VALUE(RIGHT(O8726,2))&gt;5)),TRUE,FALSE))</f>
        <v/>
      </c>
    </row>
    <row r="8727" spans="12:20" x14ac:dyDescent="0.25">
      <c r="L8727" s="75">
        <f>COUNTIF($B$2:B8727,B8727)</f>
        <v>0</v>
      </c>
      <c r="M8727" s="75">
        <f>COUNTIF($L$2:L8727,4)</f>
        <v>42</v>
      </c>
      <c r="N8727" s="76" t="str">
        <f t="shared" si="684"/>
        <v>0</v>
      </c>
      <c r="O8727" s="76" t="str">
        <f t="shared" si="680"/>
        <v/>
      </c>
      <c r="P8727" s="75" t="str">
        <f t="shared" si="681"/>
        <v/>
      </c>
      <c r="Q8727" s="77" t="str">
        <f t="shared" si="682"/>
        <v/>
      </c>
      <c r="R8727" s="77" t="str">
        <f t="shared" si="683"/>
        <v/>
      </c>
      <c r="S8727" s="77" t="str">
        <f>IF(O8727="","",IF(OR(VALUE(LEFT(O8727,2))&gt;IF(RIGHT(J8727,1)="M",7,19),AND(OR(LEFT(O8727,2)={"07","19"}),VALUE(RIGHT(O8727,2))&gt;15)),TRUE,FALSE))</f>
        <v/>
      </c>
      <c r="T8727" s="77" t="str">
        <f>IF(O8727="","",IF(OR(VALUE(LEFT(O8727,2))&gt;IF(RIGHT(J8727,1)="M",7,19),AND(OR(LEFT(O8727,2)={"07","19"}),VALUE(RIGHT(O8727,2))&gt;5)),TRUE,FALSE))</f>
        <v/>
      </c>
    </row>
    <row r="8728" spans="12:20" x14ac:dyDescent="0.25">
      <c r="L8728" s="75">
        <f>COUNTIF($B$2:B8728,B8728)</f>
        <v>0</v>
      </c>
      <c r="M8728" s="75">
        <f>COUNTIF($L$2:L8728,4)</f>
        <v>42</v>
      </c>
      <c r="N8728" s="76" t="str">
        <f t="shared" si="684"/>
        <v>0</v>
      </c>
      <c r="O8728" s="76" t="str">
        <f t="shared" si="680"/>
        <v/>
      </c>
      <c r="P8728" s="75" t="str">
        <f t="shared" si="681"/>
        <v/>
      </c>
      <c r="Q8728" s="77" t="str">
        <f t="shared" si="682"/>
        <v/>
      </c>
      <c r="R8728" s="77" t="str">
        <f t="shared" si="683"/>
        <v/>
      </c>
      <c r="S8728" s="77" t="str">
        <f>IF(O8728="","",IF(OR(VALUE(LEFT(O8728,2))&gt;IF(RIGHT(J8728,1)="M",7,19),AND(OR(LEFT(O8728,2)={"07","19"}),VALUE(RIGHT(O8728,2))&gt;15)),TRUE,FALSE))</f>
        <v/>
      </c>
      <c r="T8728" s="77" t="str">
        <f>IF(O8728="","",IF(OR(VALUE(LEFT(O8728,2))&gt;IF(RIGHT(J8728,1)="M",7,19),AND(OR(LEFT(O8728,2)={"07","19"}),VALUE(RIGHT(O8728,2))&gt;5)),TRUE,FALSE))</f>
        <v/>
      </c>
    </row>
    <row r="8729" spans="12:20" x14ac:dyDescent="0.25">
      <c r="L8729" s="75">
        <f>COUNTIF($B$2:B8729,B8729)</f>
        <v>0</v>
      </c>
      <c r="M8729" s="75">
        <f>COUNTIF($L$2:L8729,4)</f>
        <v>42</v>
      </c>
      <c r="N8729" s="76" t="str">
        <f t="shared" si="684"/>
        <v>0</v>
      </c>
      <c r="O8729" s="76" t="str">
        <f t="shared" si="680"/>
        <v/>
      </c>
      <c r="P8729" s="75" t="str">
        <f t="shared" si="681"/>
        <v/>
      </c>
      <c r="Q8729" s="77" t="str">
        <f t="shared" si="682"/>
        <v/>
      </c>
      <c r="R8729" s="77" t="str">
        <f t="shared" si="683"/>
        <v/>
      </c>
      <c r="S8729" s="77" t="str">
        <f>IF(O8729="","",IF(OR(VALUE(LEFT(O8729,2))&gt;IF(RIGHT(J8729,1)="M",7,19),AND(OR(LEFT(O8729,2)={"07","19"}),VALUE(RIGHT(O8729,2))&gt;15)),TRUE,FALSE))</f>
        <v/>
      </c>
      <c r="T8729" s="77" t="str">
        <f>IF(O8729="","",IF(OR(VALUE(LEFT(O8729,2))&gt;IF(RIGHT(J8729,1)="M",7,19),AND(OR(LEFT(O8729,2)={"07","19"}),VALUE(RIGHT(O8729,2))&gt;5)),TRUE,FALSE))</f>
        <v/>
      </c>
    </row>
    <row r="8730" spans="12:20" x14ac:dyDescent="0.25">
      <c r="L8730" s="75">
        <f>COUNTIF($B$2:B8730,B8730)</f>
        <v>0</v>
      </c>
      <c r="M8730" s="75">
        <f>COUNTIF($L$2:L8730,4)</f>
        <v>42</v>
      </c>
      <c r="N8730" s="76" t="str">
        <f t="shared" si="684"/>
        <v>0</v>
      </c>
      <c r="O8730" s="76" t="str">
        <f t="shared" si="680"/>
        <v/>
      </c>
      <c r="P8730" s="75" t="str">
        <f t="shared" si="681"/>
        <v/>
      </c>
      <c r="Q8730" s="77" t="str">
        <f t="shared" si="682"/>
        <v/>
      </c>
      <c r="R8730" s="77" t="str">
        <f t="shared" si="683"/>
        <v/>
      </c>
      <c r="S8730" s="77" t="str">
        <f>IF(O8730="","",IF(OR(VALUE(LEFT(O8730,2))&gt;IF(RIGHT(J8730,1)="M",7,19),AND(OR(LEFT(O8730,2)={"07","19"}),VALUE(RIGHT(O8730,2))&gt;15)),TRUE,FALSE))</f>
        <v/>
      </c>
      <c r="T8730" s="77" t="str">
        <f>IF(O8730="","",IF(OR(VALUE(LEFT(O8730,2))&gt;IF(RIGHT(J8730,1)="M",7,19),AND(OR(LEFT(O8730,2)={"07","19"}),VALUE(RIGHT(O8730,2))&gt;5)),TRUE,FALSE))</f>
        <v/>
      </c>
    </row>
    <row r="8731" spans="12:20" x14ac:dyDescent="0.25">
      <c r="L8731" s="75">
        <f>COUNTIF($B$2:B8731,B8731)</f>
        <v>0</v>
      </c>
      <c r="M8731" s="75">
        <f>COUNTIF($L$2:L8731,4)</f>
        <v>42</v>
      </c>
      <c r="N8731" s="76" t="str">
        <f t="shared" si="684"/>
        <v>0</v>
      </c>
      <c r="O8731" s="76" t="str">
        <f t="shared" si="680"/>
        <v/>
      </c>
      <c r="P8731" s="75" t="str">
        <f t="shared" si="681"/>
        <v/>
      </c>
      <c r="Q8731" s="77" t="str">
        <f t="shared" si="682"/>
        <v/>
      </c>
      <c r="R8731" s="77" t="str">
        <f t="shared" si="683"/>
        <v/>
      </c>
      <c r="S8731" s="77" t="str">
        <f>IF(O8731="","",IF(OR(VALUE(LEFT(O8731,2))&gt;IF(RIGHT(J8731,1)="M",7,19),AND(OR(LEFT(O8731,2)={"07","19"}),VALUE(RIGHT(O8731,2))&gt;15)),TRUE,FALSE))</f>
        <v/>
      </c>
      <c r="T8731" s="77" t="str">
        <f>IF(O8731="","",IF(OR(VALUE(LEFT(O8731,2))&gt;IF(RIGHT(J8731,1)="M",7,19),AND(OR(LEFT(O8731,2)={"07","19"}),VALUE(RIGHT(O8731,2))&gt;5)),TRUE,FALSE))</f>
        <v/>
      </c>
    </row>
    <row r="8732" spans="12:20" x14ac:dyDescent="0.25">
      <c r="L8732" s="75">
        <f>COUNTIF($B$2:B8732,B8732)</f>
        <v>0</v>
      </c>
      <c r="M8732" s="75">
        <f>COUNTIF($L$2:L8732,4)</f>
        <v>42</v>
      </c>
      <c r="N8732" s="76" t="str">
        <f t="shared" si="684"/>
        <v>0</v>
      </c>
      <c r="O8732" s="76" t="str">
        <f t="shared" si="680"/>
        <v/>
      </c>
      <c r="P8732" s="75" t="str">
        <f t="shared" si="681"/>
        <v/>
      </c>
      <c r="Q8732" s="77" t="str">
        <f t="shared" si="682"/>
        <v/>
      </c>
      <c r="R8732" s="77" t="str">
        <f t="shared" si="683"/>
        <v/>
      </c>
      <c r="S8732" s="77" t="str">
        <f>IF(O8732="","",IF(OR(VALUE(LEFT(O8732,2))&gt;IF(RIGHT(J8732,1)="M",7,19),AND(OR(LEFT(O8732,2)={"07","19"}),VALUE(RIGHT(O8732,2))&gt;15)),TRUE,FALSE))</f>
        <v/>
      </c>
      <c r="T8732" s="77" t="str">
        <f>IF(O8732="","",IF(OR(VALUE(LEFT(O8732,2))&gt;IF(RIGHT(J8732,1)="M",7,19),AND(OR(LEFT(O8732,2)={"07","19"}),VALUE(RIGHT(O8732,2))&gt;5)),TRUE,FALSE))</f>
        <v/>
      </c>
    </row>
    <row r="8733" spans="12:20" x14ac:dyDescent="0.25">
      <c r="L8733" s="75">
        <f>COUNTIF($B$2:B8733,B8733)</f>
        <v>0</v>
      </c>
      <c r="M8733" s="75">
        <f>COUNTIF($L$2:L8733,4)</f>
        <v>42</v>
      </c>
      <c r="N8733" s="76" t="str">
        <f t="shared" si="684"/>
        <v>0</v>
      </c>
      <c r="O8733" s="76" t="str">
        <f t="shared" si="680"/>
        <v/>
      </c>
      <c r="P8733" s="75" t="str">
        <f t="shared" si="681"/>
        <v/>
      </c>
      <c r="Q8733" s="77" t="str">
        <f t="shared" si="682"/>
        <v/>
      </c>
      <c r="R8733" s="77" t="str">
        <f t="shared" si="683"/>
        <v/>
      </c>
      <c r="S8733" s="77" t="str">
        <f>IF(O8733="","",IF(OR(VALUE(LEFT(O8733,2))&gt;IF(RIGHT(J8733,1)="M",7,19),AND(OR(LEFT(O8733,2)={"07","19"}),VALUE(RIGHT(O8733,2))&gt;15)),TRUE,FALSE))</f>
        <v/>
      </c>
      <c r="T8733" s="77" t="str">
        <f>IF(O8733="","",IF(OR(VALUE(LEFT(O8733,2))&gt;IF(RIGHT(J8733,1)="M",7,19),AND(OR(LEFT(O8733,2)={"07","19"}),VALUE(RIGHT(O8733,2))&gt;5)),TRUE,FALSE))</f>
        <v/>
      </c>
    </row>
    <row r="8734" spans="12:20" x14ac:dyDescent="0.25">
      <c r="L8734" s="75">
        <f>COUNTIF($B$2:B8734,B8734)</f>
        <v>0</v>
      </c>
      <c r="M8734" s="75">
        <f>COUNTIF($L$2:L8734,4)</f>
        <v>42</v>
      </c>
      <c r="N8734" s="76" t="str">
        <f t="shared" si="684"/>
        <v>0</v>
      </c>
      <c r="O8734" s="76" t="str">
        <f t="shared" si="680"/>
        <v/>
      </c>
      <c r="P8734" s="75" t="str">
        <f t="shared" si="681"/>
        <v/>
      </c>
      <c r="Q8734" s="77" t="str">
        <f t="shared" si="682"/>
        <v/>
      </c>
      <c r="R8734" s="77" t="str">
        <f t="shared" si="683"/>
        <v/>
      </c>
      <c r="S8734" s="77" t="str">
        <f>IF(O8734="","",IF(OR(VALUE(LEFT(O8734,2))&gt;IF(RIGHT(J8734,1)="M",7,19),AND(OR(LEFT(O8734,2)={"07","19"}),VALUE(RIGHT(O8734,2))&gt;15)),TRUE,FALSE))</f>
        <v/>
      </c>
      <c r="T8734" s="77" t="str">
        <f>IF(O8734="","",IF(OR(VALUE(LEFT(O8734,2))&gt;IF(RIGHT(J8734,1)="M",7,19),AND(OR(LEFT(O8734,2)={"07","19"}),VALUE(RIGHT(O8734,2))&gt;5)),TRUE,FALSE))</f>
        <v/>
      </c>
    </row>
    <row r="8735" spans="12:20" x14ac:dyDescent="0.25">
      <c r="L8735" s="75">
        <f>COUNTIF($B$2:B8735,B8735)</f>
        <v>0</v>
      </c>
      <c r="M8735" s="75">
        <f>COUNTIF($L$2:L8735,4)</f>
        <v>42</v>
      </c>
      <c r="N8735" s="76" t="str">
        <f t="shared" si="684"/>
        <v>0</v>
      </c>
      <c r="O8735" s="76" t="str">
        <f t="shared" si="680"/>
        <v/>
      </c>
      <c r="P8735" s="75" t="str">
        <f t="shared" si="681"/>
        <v/>
      </c>
      <c r="Q8735" s="77" t="str">
        <f t="shared" si="682"/>
        <v/>
      </c>
      <c r="R8735" s="77" t="str">
        <f t="shared" si="683"/>
        <v/>
      </c>
      <c r="S8735" s="77" t="str">
        <f>IF(O8735="","",IF(OR(VALUE(LEFT(O8735,2))&gt;IF(RIGHT(J8735,1)="M",7,19),AND(OR(LEFT(O8735,2)={"07","19"}),VALUE(RIGHT(O8735,2))&gt;15)),TRUE,FALSE))</f>
        <v/>
      </c>
      <c r="T8735" s="77" t="str">
        <f>IF(O8735="","",IF(OR(VALUE(LEFT(O8735,2))&gt;IF(RIGHT(J8735,1)="M",7,19),AND(OR(LEFT(O8735,2)={"07","19"}),VALUE(RIGHT(O8735,2))&gt;5)),TRUE,FALSE))</f>
        <v/>
      </c>
    </row>
    <row r="8736" spans="12:20" x14ac:dyDescent="0.25">
      <c r="L8736" s="75">
        <f>COUNTIF($B$2:B8736,B8736)</f>
        <v>0</v>
      </c>
      <c r="M8736" s="75">
        <f>COUNTIF($L$2:L8736,4)</f>
        <v>42</v>
      </c>
      <c r="N8736" s="76" t="str">
        <f t="shared" si="684"/>
        <v>0</v>
      </c>
      <c r="O8736" s="76" t="str">
        <f t="shared" si="680"/>
        <v/>
      </c>
      <c r="P8736" s="75" t="str">
        <f t="shared" si="681"/>
        <v/>
      </c>
      <c r="Q8736" s="77" t="str">
        <f t="shared" si="682"/>
        <v/>
      </c>
      <c r="R8736" s="77" t="str">
        <f t="shared" si="683"/>
        <v/>
      </c>
      <c r="S8736" s="77" t="str">
        <f>IF(O8736="","",IF(OR(VALUE(LEFT(O8736,2))&gt;IF(RIGHT(J8736,1)="M",7,19),AND(OR(LEFT(O8736,2)={"07","19"}),VALUE(RIGHT(O8736,2))&gt;15)),TRUE,FALSE))</f>
        <v/>
      </c>
      <c r="T8736" s="77" t="str">
        <f>IF(O8736="","",IF(OR(VALUE(LEFT(O8736,2))&gt;IF(RIGHT(J8736,1)="M",7,19),AND(OR(LEFT(O8736,2)={"07","19"}),VALUE(RIGHT(O8736,2))&gt;5)),TRUE,FALSE))</f>
        <v/>
      </c>
    </row>
    <row r="8737" spans="12:20" x14ac:dyDescent="0.25">
      <c r="L8737" s="75">
        <f>COUNTIF($B$2:B8737,B8737)</f>
        <v>0</v>
      </c>
      <c r="M8737" s="75">
        <f>COUNTIF($L$2:L8737,4)</f>
        <v>42</v>
      </c>
      <c r="N8737" s="76" t="str">
        <f t="shared" si="684"/>
        <v>0</v>
      </c>
      <c r="O8737" s="76" t="str">
        <f t="shared" si="680"/>
        <v/>
      </c>
      <c r="P8737" s="75" t="str">
        <f t="shared" si="681"/>
        <v/>
      </c>
      <c r="Q8737" s="77" t="str">
        <f t="shared" si="682"/>
        <v/>
      </c>
      <c r="R8737" s="77" t="str">
        <f t="shared" si="683"/>
        <v/>
      </c>
      <c r="S8737" s="77" t="str">
        <f>IF(O8737="","",IF(OR(VALUE(LEFT(O8737,2))&gt;IF(RIGHT(J8737,1)="M",7,19),AND(OR(LEFT(O8737,2)={"07","19"}),VALUE(RIGHT(O8737,2))&gt;15)),TRUE,FALSE))</f>
        <v/>
      </c>
      <c r="T8737" s="77" t="str">
        <f>IF(O8737="","",IF(OR(VALUE(LEFT(O8737,2))&gt;IF(RIGHT(J8737,1)="M",7,19),AND(OR(LEFT(O8737,2)={"07","19"}),VALUE(RIGHT(O8737,2))&gt;5)),TRUE,FALSE))</f>
        <v/>
      </c>
    </row>
    <row r="8738" spans="12:20" x14ac:dyDescent="0.25">
      <c r="L8738" s="75">
        <f>COUNTIF($B$2:B8738,B8738)</f>
        <v>0</v>
      </c>
      <c r="M8738" s="75">
        <f>COUNTIF($L$2:L8738,4)</f>
        <v>42</v>
      </c>
      <c r="N8738" s="76" t="str">
        <f t="shared" si="684"/>
        <v>0</v>
      </c>
      <c r="O8738" s="76" t="str">
        <f t="shared" si="680"/>
        <v/>
      </c>
      <c r="P8738" s="75" t="str">
        <f t="shared" si="681"/>
        <v/>
      </c>
      <c r="Q8738" s="77" t="str">
        <f t="shared" si="682"/>
        <v/>
      </c>
      <c r="R8738" s="77" t="str">
        <f t="shared" si="683"/>
        <v/>
      </c>
      <c r="S8738" s="77" t="str">
        <f>IF(O8738="","",IF(OR(VALUE(LEFT(O8738,2))&gt;IF(RIGHT(J8738,1)="M",7,19),AND(OR(LEFT(O8738,2)={"07","19"}),VALUE(RIGHT(O8738,2))&gt;15)),TRUE,FALSE))</f>
        <v/>
      </c>
      <c r="T8738" s="77" t="str">
        <f>IF(O8738="","",IF(OR(VALUE(LEFT(O8738,2))&gt;IF(RIGHT(J8738,1)="M",7,19),AND(OR(LEFT(O8738,2)={"07","19"}),VALUE(RIGHT(O8738,2))&gt;5)),TRUE,FALSE))</f>
        <v/>
      </c>
    </row>
    <row r="8739" spans="12:20" x14ac:dyDescent="0.25">
      <c r="L8739" s="75">
        <f>COUNTIF($B$2:B8739,B8739)</f>
        <v>0</v>
      </c>
      <c r="M8739" s="75">
        <f>COUNTIF($L$2:L8739,4)</f>
        <v>42</v>
      </c>
      <c r="N8739" s="76" t="str">
        <f t="shared" si="684"/>
        <v>0</v>
      </c>
      <c r="O8739" s="76" t="str">
        <f t="shared" si="680"/>
        <v/>
      </c>
      <c r="P8739" s="75" t="str">
        <f t="shared" si="681"/>
        <v/>
      </c>
      <c r="Q8739" s="77" t="str">
        <f t="shared" si="682"/>
        <v/>
      </c>
      <c r="R8739" s="77" t="str">
        <f t="shared" si="683"/>
        <v/>
      </c>
      <c r="S8739" s="77" t="str">
        <f>IF(O8739="","",IF(OR(VALUE(LEFT(O8739,2))&gt;IF(RIGHT(J8739,1)="M",7,19),AND(OR(LEFT(O8739,2)={"07","19"}),VALUE(RIGHT(O8739,2))&gt;15)),TRUE,FALSE))</f>
        <v/>
      </c>
      <c r="T8739" s="77" t="str">
        <f>IF(O8739="","",IF(OR(VALUE(LEFT(O8739,2))&gt;IF(RIGHT(J8739,1)="M",7,19),AND(OR(LEFT(O8739,2)={"07","19"}),VALUE(RIGHT(O8739,2))&gt;5)),TRUE,FALSE))</f>
        <v/>
      </c>
    </row>
    <row r="8740" spans="12:20" x14ac:dyDescent="0.25">
      <c r="L8740" s="75">
        <f>COUNTIF($B$2:B8740,B8740)</f>
        <v>0</v>
      </c>
      <c r="M8740" s="75">
        <f>COUNTIF($L$2:L8740,4)</f>
        <v>42</v>
      </c>
      <c r="N8740" s="76" t="str">
        <f t="shared" si="684"/>
        <v>0</v>
      </c>
      <c r="O8740" s="76" t="str">
        <f t="shared" si="680"/>
        <v/>
      </c>
      <c r="P8740" s="75" t="str">
        <f t="shared" si="681"/>
        <v/>
      </c>
      <c r="Q8740" s="77" t="str">
        <f t="shared" si="682"/>
        <v/>
      </c>
      <c r="R8740" s="77" t="str">
        <f t="shared" si="683"/>
        <v/>
      </c>
      <c r="S8740" s="77" t="str">
        <f>IF(O8740="","",IF(OR(VALUE(LEFT(O8740,2))&gt;IF(RIGHT(J8740,1)="M",7,19),AND(OR(LEFT(O8740,2)={"07","19"}),VALUE(RIGHT(O8740,2))&gt;15)),TRUE,FALSE))</f>
        <v/>
      </c>
      <c r="T8740" s="77" t="str">
        <f>IF(O8740="","",IF(OR(VALUE(LEFT(O8740,2))&gt;IF(RIGHT(J8740,1)="M",7,19),AND(OR(LEFT(O8740,2)={"07","19"}),VALUE(RIGHT(O8740,2))&gt;5)),TRUE,FALSE))</f>
        <v/>
      </c>
    </row>
    <row r="8741" spans="12:20" x14ac:dyDescent="0.25">
      <c r="L8741" s="75">
        <f>COUNTIF($B$2:B8741,B8741)</f>
        <v>0</v>
      </c>
      <c r="M8741" s="75">
        <f>COUNTIF($L$2:L8741,4)</f>
        <v>42</v>
      </c>
      <c r="N8741" s="76" t="str">
        <f t="shared" si="684"/>
        <v>0</v>
      </c>
      <c r="O8741" s="76" t="str">
        <f t="shared" si="680"/>
        <v/>
      </c>
      <c r="P8741" s="75" t="str">
        <f t="shared" si="681"/>
        <v/>
      </c>
      <c r="Q8741" s="77" t="str">
        <f t="shared" si="682"/>
        <v/>
      </c>
      <c r="R8741" s="77" t="str">
        <f t="shared" si="683"/>
        <v/>
      </c>
      <c r="S8741" s="77" t="str">
        <f>IF(O8741="","",IF(OR(VALUE(LEFT(O8741,2))&gt;IF(RIGHT(J8741,1)="M",7,19),AND(OR(LEFT(O8741,2)={"07","19"}),VALUE(RIGHT(O8741,2))&gt;15)),TRUE,FALSE))</f>
        <v/>
      </c>
      <c r="T8741" s="77" t="str">
        <f>IF(O8741="","",IF(OR(VALUE(LEFT(O8741,2))&gt;IF(RIGHT(J8741,1)="M",7,19),AND(OR(LEFT(O8741,2)={"07","19"}),VALUE(RIGHT(O8741,2))&gt;5)),TRUE,FALSE))</f>
        <v/>
      </c>
    </row>
    <row r="8742" spans="12:20" x14ac:dyDescent="0.25">
      <c r="L8742" s="75">
        <f>COUNTIF($B$2:B8742,B8742)</f>
        <v>0</v>
      </c>
      <c r="M8742" s="75">
        <f>COUNTIF($L$2:L8742,4)</f>
        <v>42</v>
      </c>
      <c r="N8742" s="76" t="str">
        <f t="shared" si="684"/>
        <v>0</v>
      </c>
      <c r="O8742" s="76" t="str">
        <f t="shared" si="680"/>
        <v/>
      </c>
      <c r="P8742" s="75" t="str">
        <f t="shared" si="681"/>
        <v/>
      </c>
      <c r="Q8742" s="77" t="str">
        <f t="shared" si="682"/>
        <v/>
      </c>
      <c r="R8742" s="77" t="str">
        <f t="shared" si="683"/>
        <v/>
      </c>
      <c r="S8742" s="77" t="str">
        <f>IF(O8742="","",IF(OR(VALUE(LEFT(O8742,2))&gt;IF(RIGHT(J8742,1)="M",7,19),AND(OR(LEFT(O8742,2)={"07","19"}),VALUE(RIGHT(O8742,2))&gt;15)),TRUE,FALSE))</f>
        <v/>
      </c>
      <c r="T8742" s="77" t="str">
        <f>IF(O8742="","",IF(OR(VALUE(LEFT(O8742,2))&gt;IF(RIGHT(J8742,1)="M",7,19),AND(OR(LEFT(O8742,2)={"07","19"}),VALUE(RIGHT(O8742,2))&gt;5)),TRUE,FALSE))</f>
        <v/>
      </c>
    </row>
    <row r="8743" spans="12:20" x14ac:dyDescent="0.25">
      <c r="L8743" s="75">
        <f>COUNTIF($B$2:B8743,B8743)</f>
        <v>0</v>
      </c>
      <c r="M8743" s="75">
        <f>COUNTIF($L$2:L8743,4)</f>
        <v>42</v>
      </c>
      <c r="N8743" s="76" t="str">
        <f t="shared" si="684"/>
        <v>0</v>
      </c>
      <c r="O8743" s="76" t="str">
        <f t="shared" si="680"/>
        <v/>
      </c>
      <c r="P8743" s="75" t="str">
        <f t="shared" si="681"/>
        <v/>
      </c>
      <c r="Q8743" s="77" t="str">
        <f t="shared" si="682"/>
        <v/>
      </c>
      <c r="R8743" s="77" t="str">
        <f t="shared" si="683"/>
        <v/>
      </c>
      <c r="S8743" s="77" t="str">
        <f>IF(O8743="","",IF(OR(VALUE(LEFT(O8743,2))&gt;IF(RIGHT(J8743,1)="M",7,19),AND(OR(LEFT(O8743,2)={"07","19"}),VALUE(RIGHT(O8743,2))&gt;15)),TRUE,FALSE))</f>
        <v/>
      </c>
      <c r="T8743" s="77" t="str">
        <f>IF(O8743="","",IF(OR(VALUE(LEFT(O8743,2))&gt;IF(RIGHT(J8743,1)="M",7,19),AND(OR(LEFT(O8743,2)={"07","19"}),VALUE(RIGHT(O8743,2))&gt;5)),TRUE,FALSE))</f>
        <v/>
      </c>
    </row>
    <row r="8744" spans="12:20" x14ac:dyDescent="0.25">
      <c r="L8744" s="75">
        <f>COUNTIF($B$2:B8744,B8744)</f>
        <v>0</v>
      </c>
      <c r="M8744" s="75">
        <f>COUNTIF($L$2:L8744,4)</f>
        <v>42</v>
      </c>
      <c r="N8744" s="76" t="str">
        <f t="shared" si="684"/>
        <v>0</v>
      </c>
      <c r="O8744" s="76" t="str">
        <f t="shared" si="680"/>
        <v/>
      </c>
      <c r="P8744" s="75" t="str">
        <f t="shared" si="681"/>
        <v/>
      </c>
      <c r="Q8744" s="77" t="str">
        <f t="shared" si="682"/>
        <v/>
      </c>
      <c r="R8744" s="77" t="str">
        <f t="shared" si="683"/>
        <v/>
      </c>
      <c r="S8744" s="77" t="str">
        <f>IF(O8744="","",IF(OR(VALUE(LEFT(O8744,2))&gt;IF(RIGHT(J8744,1)="M",7,19),AND(OR(LEFT(O8744,2)={"07","19"}),VALUE(RIGHT(O8744,2))&gt;15)),TRUE,FALSE))</f>
        <v/>
      </c>
      <c r="T8744" s="77" t="str">
        <f>IF(O8744="","",IF(OR(VALUE(LEFT(O8744,2))&gt;IF(RIGHT(J8744,1)="M",7,19),AND(OR(LEFT(O8744,2)={"07","19"}),VALUE(RIGHT(O8744,2))&gt;5)),TRUE,FALSE))</f>
        <v/>
      </c>
    </row>
    <row r="8745" spans="12:20" x14ac:dyDescent="0.25">
      <c r="L8745" s="75">
        <f>COUNTIF($B$2:B8745,B8745)</f>
        <v>0</v>
      </c>
      <c r="M8745" s="75">
        <f>COUNTIF($L$2:L8745,4)</f>
        <v>42</v>
      </c>
      <c r="N8745" s="76" t="str">
        <f t="shared" si="684"/>
        <v>0</v>
      </c>
      <c r="O8745" s="76" t="str">
        <f t="shared" si="680"/>
        <v/>
      </c>
      <c r="P8745" s="75" t="str">
        <f t="shared" si="681"/>
        <v/>
      </c>
      <c r="Q8745" s="77" t="str">
        <f t="shared" si="682"/>
        <v/>
      </c>
      <c r="R8745" s="77" t="str">
        <f t="shared" si="683"/>
        <v/>
      </c>
      <c r="S8745" s="77" t="str">
        <f>IF(O8745="","",IF(OR(VALUE(LEFT(O8745,2))&gt;IF(RIGHT(J8745,1)="M",7,19),AND(OR(LEFT(O8745,2)={"07","19"}),VALUE(RIGHT(O8745,2))&gt;15)),TRUE,FALSE))</f>
        <v/>
      </c>
      <c r="T8745" s="77" t="str">
        <f>IF(O8745="","",IF(OR(VALUE(LEFT(O8745,2))&gt;IF(RIGHT(J8745,1)="M",7,19),AND(OR(LEFT(O8745,2)={"07","19"}),VALUE(RIGHT(O8745,2))&gt;5)),TRUE,FALSE))</f>
        <v/>
      </c>
    </row>
    <row r="8746" spans="12:20" x14ac:dyDescent="0.25">
      <c r="L8746" s="75">
        <f>COUNTIF($B$2:B8746,B8746)</f>
        <v>0</v>
      </c>
      <c r="M8746" s="75">
        <f>COUNTIF($L$2:L8746,4)</f>
        <v>42</v>
      </c>
      <c r="N8746" s="76" t="str">
        <f t="shared" si="684"/>
        <v>0</v>
      </c>
      <c r="O8746" s="76" t="str">
        <f t="shared" si="680"/>
        <v/>
      </c>
      <c r="P8746" s="75" t="str">
        <f t="shared" si="681"/>
        <v/>
      </c>
      <c r="Q8746" s="77" t="str">
        <f t="shared" si="682"/>
        <v/>
      </c>
      <c r="R8746" s="77" t="str">
        <f t="shared" si="683"/>
        <v/>
      </c>
      <c r="S8746" s="77" t="str">
        <f>IF(O8746="","",IF(OR(VALUE(LEFT(O8746,2))&gt;IF(RIGHT(J8746,1)="M",7,19),AND(OR(LEFT(O8746,2)={"07","19"}),VALUE(RIGHT(O8746,2))&gt;15)),TRUE,FALSE))</f>
        <v/>
      </c>
      <c r="T8746" s="77" t="str">
        <f>IF(O8746="","",IF(OR(VALUE(LEFT(O8746,2))&gt;IF(RIGHT(J8746,1)="M",7,19),AND(OR(LEFT(O8746,2)={"07","19"}),VALUE(RIGHT(O8746,2))&gt;5)),TRUE,FALSE))</f>
        <v/>
      </c>
    </row>
    <row r="8747" spans="12:20" x14ac:dyDescent="0.25">
      <c r="L8747" s="75">
        <f>COUNTIF($B$2:B8747,B8747)</f>
        <v>0</v>
      </c>
      <c r="M8747" s="75">
        <f>COUNTIF($L$2:L8747,4)</f>
        <v>42</v>
      </c>
      <c r="N8747" s="76" t="str">
        <f t="shared" si="684"/>
        <v>0</v>
      </c>
      <c r="O8747" s="76" t="str">
        <f t="shared" si="680"/>
        <v/>
      </c>
      <c r="P8747" s="75" t="str">
        <f t="shared" si="681"/>
        <v/>
      </c>
      <c r="Q8747" s="77" t="str">
        <f t="shared" si="682"/>
        <v/>
      </c>
      <c r="R8747" s="77" t="str">
        <f t="shared" si="683"/>
        <v/>
      </c>
      <c r="S8747" s="77" t="str">
        <f>IF(O8747="","",IF(OR(VALUE(LEFT(O8747,2))&gt;IF(RIGHT(J8747,1)="M",7,19),AND(OR(LEFT(O8747,2)={"07","19"}),VALUE(RIGHT(O8747,2))&gt;15)),TRUE,FALSE))</f>
        <v/>
      </c>
      <c r="T8747" s="77" t="str">
        <f>IF(O8747="","",IF(OR(VALUE(LEFT(O8747,2))&gt;IF(RIGHT(J8747,1)="M",7,19),AND(OR(LEFT(O8747,2)={"07","19"}),VALUE(RIGHT(O8747,2))&gt;5)),TRUE,FALSE))</f>
        <v/>
      </c>
    </row>
    <row r="8748" spans="12:20" x14ac:dyDescent="0.25">
      <c r="L8748" s="75">
        <f>COUNTIF($B$2:B8748,B8748)</f>
        <v>0</v>
      </c>
      <c r="M8748" s="75">
        <f>COUNTIF($L$2:L8748,4)</f>
        <v>42</v>
      </c>
      <c r="N8748" s="76" t="str">
        <f t="shared" si="684"/>
        <v>0</v>
      </c>
      <c r="O8748" s="76" t="str">
        <f t="shared" si="680"/>
        <v/>
      </c>
      <c r="P8748" s="75" t="str">
        <f t="shared" si="681"/>
        <v/>
      </c>
      <c r="Q8748" s="77" t="str">
        <f t="shared" si="682"/>
        <v/>
      </c>
      <c r="R8748" s="77" t="str">
        <f t="shared" si="683"/>
        <v/>
      </c>
      <c r="S8748" s="77" t="str">
        <f>IF(O8748="","",IF(OR(VALUE(LEFT(O8748,2))&gt;IF(RIGHT(J8748,1)="M",7,19),AND(OR(LEFT(O8748,2)={"07","19"}),VALUE(RIGHT(O8748,2))&gt;15)),TRUE,FALSE))</f>
        <v/>
      </c>
      <c r="T8748" s="77" t="str">
        <f>IF(O8748="","",IF(OR(VALUE(LEFT(O8748,2))&gt;IF(RIGHT(J8748,1)="M",7,19),AND(OR(LEFT(O8748,2)={"07","19"}),VALUE(RIGHT(O8748,2))&gt;5)),TRUE,FALSE))</f>
        <v/>
      </c>
    </row>
    <row r="8749" spans="12:20" x14ac:dyDescent="0.25">
      <c r="L8749" s="75">
        <f>COUNTIF($B$2:B8749,B8749)</f>
        <v>0</v>
      </c>
      <c r="M8749" s="75">
        <f>COUNTIF($L$2:L8749,4)</f>
        <v>42</v>
      </c>
      <c r="N8749" s="76" t="str">
        <f t="shared" si="684"/>
        <v>0</v>
      </c>
      <c r="O8749" s="76" t="str">
        <f t="shared" si="680"/>
        <v/>
      </c>
      <c r="P8749" s="75" t="str">
        <f t="shared" si="681"/>
        <v/>
      </c>
      <c r="Q8749" s="77" t="str">
        <f t="shared" si="682"/>
        <v/>
      </c>
      <c r="R8749" s="77" t="str">
        <f t="shared" si="683"/>
        <v/>
      </c>
      <c r="S8749" s="77" t="str">
        <f>IF(O8749="","",IF(OR(VALUE(LEFT(O8749,2))&gt;IF(RIGHT(J8749,1)="M",7,19),AND(OR(LEFT(O8749,2)={"07","19"}),VALUE(RIGHT(O8749,2))&gt;15)),TRUE,FALSE))</f>
        <v/>
      </c>
      <c r="T8749" s="77" t="str">
        <f>IF(O8749="","",IF(OR(VALUE(LEFT(O8749,2))&gt;IF(RIGHT(J8749,1)="M",7,19),AND(OR(LEFT(O8749,2)={"07","19"}),VALUE(RIGHT(O8749,2))&gt;5)),TRUE,FALSE))</f>
        <v/>
      </c>
    </row>
    <row r="8750" spans="12:20" x14ac:dyDescent="0.25">
      <c r="L8750" s="75">
        <f>COUNTIF($B$2:B8750,B8750)</f>
        <v>0</v>
      </c>
      <c r="M8750" s="75">
        <f>COUNTIF($L$2:L8750,4)</f>
        <v>42</v>
      </c>
      <c r="N8750" s="76" t="str">
        <f t="shared" si="684"/>
        <v>0</v>
      </c>
      <c r="O8750" s="76" t="str">
        <f t="shared" si="680"/>
        <v/>
      </c>
      <c r="P8750" s="75" t="str">
        <f t="shared" si="681"/>
        <v/>
      </c>
      <c r="Q8750" s="77" t="str">
        <f t="shared" si="682"/>
        <v/>
      </c>
      <c r="R8750" s="77" t="str">
        <f t="shared" si="683"/>
        <v/>
      </c>
      <c r="S8750" s="77" t="str">
        <f>IF(O8750="","",IF(OR(VALUE(LEFT(O8750,2))&gt;IF(RIGHT(J8750,1)="M",7,19),AND(OR(LEFT(O8750,2)={"07","19"}),VALUE(RIGHT(O8750,2))&gt;15)),TRUE,FALSE))</f>
        <v/>
      </c>
      <c r="T8750" s="77" t="str">
        <f>IF(O8750="","",IF(OR(VALUE(LEFT(O8750,2))&gt;IF(RIGHT(J8750,1)="M",7,19),AND(OR(LEFT(O8750,2)={"07","19"}),VALUE(RIGHT(O8750,2))&gt;5)),TRUE,FALSE))</f>
        <v/>
      </c>
    </row>
    <row r="8751" spans="12:20" x14ac:dyDescent="0.25">
      <c r="L8751" s="75">
        <f>COUNTIF($B$2:B8751,B8751)</f>
        <v>0</v>
      </c>
      <c r="M8751" s="75">
        <f>COUNTIF($L$2:L8751,4)</f>
        <v>42</v>
      </c>
      <c r="N8751" s="76" t="str">
        <f t="shared" si="684"/>
        <v>0</v>
      </c>
      <c r="O8751" s="76" t="str">
        <f t="shared" si="680"/>
        <v/>
      </c>
      <c r="P8751" s="75" t="str">
        <f t="shared" si="681"/>
        <v/>
      </c>
      <c r="Q8751" s="77" t="str">
        <f t="shared" si="682"/>
        <v/>
      </c>
      <c r="R8751" s="77" t="str">
        <f t="shared" si="683"/>
        <v/>
      </c>
      <c r="S8751" s="77" t="str">
        <f>IF(O8751="","",IF(OR(VALUE(LEFT(O8751,2))&gt;IF(RIGHT(J8751,1)="M",7,19),AND(OR(LEFT(O8751,2)={"07","19"}),VALUE(RIGHT(O8751,2))&gt;15)),TRUE,FALSE))</f>
        <v/>
      </c>
      <c r="T8751" s="77" t="str">
        <f>IF(O8751="","",IF(OR(VALUE(LEFT(O8751,2))&gt;IF(RIGHT(J8751,1)="M",7,19),AND(OR(LEFT(O8751,2)={"07","19"}),VALUE(RIGHT(O8751,2))&gt;5)),TRUE,FALSE))</f>
        <v/>
      </c>
    </row>
    <row r="8752" spans="12:20" x14ac:dyDescent="0.25">
      <c r="L8752" s="75">
        <f>COUNTIF($B$2:B8752,B8752)</f>
        <v>0</v>
      </c>
      <c r="M8752" s="75">
        <f>COUNTIF($L$2:L8752,4)</f>
        <v>42</v>
      </c>
      <c r="N8752" s="76" t="str">
        <f t="shared" si="684"/>
        <v>0</v>
      </c>
      <c r="O8752" s="76" t="str">
        <f t="shared" si="680"/>
        <v/>
      </c>
      <c r="P8752" s="75" t="str">
        <f t="shared" si="681"/>
        <v/>
      </c>
      <c r="Q8752" s="77" t="str">
        <f t="shared" si="682"/>
        <v/>
      </c>
      <c r="R8752" s="77" t="str">
        <f t="shared" si="683"/>
        <v/>
      </c>
      <c r="S8752" s="77" t="str">
        <f>IF(O8752="","",IF(OR(VALUE(LEFT(O8752,2))&gt;IF(RIGHT(J8752,1)="M",7,19),AND(OR(LEFT(O8752,2)={"07","19"}),VALUE(RIGHT(O8752,2))&gt;15)),TRUE,FALSE))</f>
        <v/>
      </c>
      <c r="T8752" s="77" t="str">
        <f>IF(O8752="","",IF(OR(VALUE(LEFT(O8752,2))&gt;IF(RIGHT(J8752,1)="M",7,19),AND(OR(LEFT(O8752,2)={"07","19"}),VALUE(RIGHT(O8752,2))&gt;5)),TRUE,FALSE))</f>
        <v/>
      </c>
    </row>
    <row r="8753" spans="12:20" x14ac:dyDescent="0.25">
      <c r="L8753" s="75">
        <f>COUNTIF($B$2:B8753,B8753)</f>
        <v>0</v>
      </c>
      <c r="M8753" s="75">
        <f>COUNTIF($L$2:L8753,4)</f>
        <v>42</v>
      </c>
      <c r="N8753" s="76" t="str">
        <f t="shared" si="684"/>
        <v>0</v>
      </c>
      <c r="O8753" s="76" t="str">
        <f t="shared" si="680"/>
        <v/>
      </c>
      <c r="P8753" s="75" t="str">
        <f t="shared" si="681"/>
        <v/>
      </c>
      <c r="Q8753" s="77" t="str">
        <f t="shared" si="682"/>
        <v/>
      </c>
      <c r="R8753" s="77" t="str">
        <f t="shared" si="683"/>
        <v/>
      </c>
      <c r="S8753" s="77" t="str">
        <f>IF(O8753="","",IF(OR(VALUE(LEFT(O8753,2))&gt;IF(RIGHT(J8753,1)="M",7,19),AND(OR(LEFT(O8753,2)={"07","19"}),VALUE(RIGHT(O8753,2))&gt;15)),TRUE,FALSE))</f>
        <v/>
      </c>
      <c r="T8753" s="77" t="str">
        <f>IF(O8753="","",IF(OR(VALUE(LEFT(O8753,2))&gt;IF(RIGHT(J8753,1)="M",7,19),AND(OR(LEFT(O8753,2)={"07","19"}),VALUE(RIGHT(O8753,2))&gt;5)),TRUE,FALSE))</f>
        <v/>
      </c>
    </row>
    <row r="8754" spans="12:20" x14ac:dyDescent="0.25">
      <c r="L8754" s="75">
        <f>COUNTIF($B$2:B8754,B8754)</f>
        <v>0</v>
      </c>
      <c r="M8754" s="75">
        <f>COUNTIF($L$2:L8754,4)</f>
        <v>42</v>
      </c>
      <c r="N8754" s="76" t="str">
        <f t="shared" si="684"/>
        <v>0</v>
      </c>
      <c r="O8754" s="76" t="str">
        <f t="shared" si="680"/>
        <v/>
      </c>
      <c r="P8754" s="75" t="str">
        <f t="shared" si="681"/>
        <v/>
      </c>
      <c r="Q8754" s="77" t="str">
        <f t="shared" si="682"/>
        <v/>
      </c>
      <c r="R8754" s="77" t="str">
        <f t="shared" si="683"/>
        <v/>
      </c>
      <c r="S8754" s="77" t="str">
        <f>IF(O8754="","",IF(OR(VALUE(LEFT(O8754,2))&gt;IF(RIGHT(J8754,1)="M",7,19),AND(OR(LEFT(O8754,2)={"07","19"}),VALUE(RIGHT(O8754,2))&gt;15)),TRUE,FALSE))</f>
        <v/>
      </c>
      <c r="T8754" s="77" t="str">
        <f>IF(O8754="","",IF(OR(VALUE(LEFT(O8754,2))&gt;IF(RIGHT(J8754,1)="M",7,19),AND(OR(LEFT(O8754,2)={"07","19"}),VALUE(RIGHT(O8754,2))&gt;5)),TRUE,FALSE))</f>
        <v/>
      </c>
    </row>
    <row r="8755" spans="12:20" x14ac:dyDescent="0.25">
      <c r="L8755" s="75">
        <f>COUNTIF($B$2:B8755,B8755)</f>
        <v>0</v>
      </c>
      <c r="M8755" s="75">
        <f>COUNTIF($L$2:L8755,4)</f>
        <v>42</v>
      </c>
      <c r="N8755" s="76" t="str">
        <f t="shared" si="684"/>
        <v>0</v>
      </c>
      <c r="O8755" s="76" t="str">
        <f t="shared" si="680"/>
        <v/>
      </c>
      <c r="P8755" s="75" t="str">
        <f t="shared" si="681"/>
        <v/>
      </c>
      <c r="Q8755" s="77" t="str">
        <f t="shared" si="682"/>
        <v/>
      </c>
      <c r="R8755" s="77" t="str">
        <f t="shared" si="683"/>
        <v/>
      </c>
      <c r="S8755" s="77" t="str">
        <f>IF(O8755="","",IF(OR(VALUE(LEFT(O8755,2))&gt;IF(RIGHT(J8755,1)="M",7,19),AND(OR(LEFT(O8755,2)={"07","19"}),VALUE(RIGHT(O8755,2))&gt;15)),TRUE,FALSE))</f>
        <v/>
      </c>
      <c r="T8755" s="77" t="str">
        <f>IF(O8755="","",IF(OR(VALUE(LEFT(O8755,2))&gt;IF(RIGHT(J8755,1)="M",7,19),AND(OR(LEFT(O8755,2)={"07","19"}),VALUE(RIGHT(O8755,2))&gt;5)),TRUE,FALSE))</f>
        <v/>
      </c>
    </row>
    <row r="8756" spans="12:20" x14ac:dyDescent="0.25">
      <c r="L8756" s="75">
        <f>COUNTIF($B$2:B8756,B8756)</f>
        <v>0</v>
      </c>
      <c r="M8756" s="75">
        <f>COUNTIF($L$2:L8756,4)</f>
        <v>42</v>
      </c>
      <c r="N8756" s="76" t="str">
        <f t="shared" si="684"/>
        <v>0</v>
      </c>
      <c r="O8756" s="76" t="str">
        <f t="shared" si="680"/>
        <v/>
      </c>
      <c r="P8756" s="75" t="str">
        <f t="shared" si="681"/>
        <v/>
      </c>
      <c r="Q8756" s="77" t="str">
        <f t="shared" si="682"/>
        <v/>
      </c>
      <c r="R8756" s="77" t="str">
        <f t="shared" si="683"/>
        <v/>
      </c>
      <c r="S8756" s="77" t="str">
        <f>IF(O8756="","",IF(OR(VALUE(LEFT(O8756,2))&gt;IF(RIGHT(J8756,1)="M",7,19),AND(OR(LEFT(O8756,2)={"07","19"}),VALUE(RIGHT(O8756,2))&gt;15)),TRUE,FALSE))</f>
        <v/>
      </c>
      <c r="T8756" s="77" t="str">
        <f>IF(O8756="","",IF(OR(VALUE(LEFT(O8756,2))&gt;IF(RIGHT(J8756,1)="M",7,19),AND(OR(LEFT(O8756,2)={"07","19"}),VALUE(RIGHT(O8756,2))&gt;5)),TRUE,FALSE))</f>
        <v/>
      </c>
    </row>
    <row r="8757" spans="12:20" x14ac:dyDescent="0.25">
      <c r="L8757" s="75">
        <f>COUNTIF($B$2:B8757,B8757)</f>
        <v>0</v>
      </c>
      <c r="M8757" s="75">
        <f>COUNTIF($L$2:L8757,4)</f>
        <v>42</v>
      </c>
      <c r="N8757" s="76" t="str">
        <f t="shared" si="684"/>
        <v>0</v>
      </c>
      <c r="O8757" s="76" t="str">
        <f t="shared" si="680"/>
        <v/>
      </c>
      <c r="P8757" s="75" t="str">
        <f t="shared" si="681"/>
        <v/>
      </c>
      <c r="Q8757" s="77" t="str">
        <f t="shared" si="682"/>
        <v/>
      </c>
      <c r="R8757" s="77" t="str">
        <f t="shared" si="683"/>
        <v/>
      </c>
      <c r="S8757" s="77" t="str">
        <f>IF(O8757="","",IF(OR(VALUE(LEFT(O8757,2))&gt;IF(RIGHT(J8757,1)="M",7,19),AND(OR(LEFT(O8757,2)={"07","19"}),VALUE(RIGHT(O8757,2))&gt;15)),TRUE,FALSE))</f>
        <v/>
      </c>
      <c r="T8757" s="77" t="str">
        <f>IF(O8757="","",IF(OR(VALUE(LEFT(O8757,2))&gt;IF(RIGHT(J8757,1)="M",7,19),AND(OR(LEFT(O8757,2)={"07","19"}),VALUE(RIGHT(O8757,2))&gt;5)),TRUE,FALSE))</f>
        <v/>
      </c>
    </row>
    <row r="8758" spans="12:20" x14ac:dyDescent="0.25">
      <c r="L8758" s="75">
        <f>COUNTIF($B$2:B8758,B8758)</f>
        <v>0</v>
      </c>
      <c r="M8758" s="75">
        <f>COUNTIF($L$2:L8758,4)</f>
        <v>42</v>
      </c>
      <c r="N8758" s="76" t="str">
        <f t="shared" si="684"/>
        <v>0</v>
      </c>
      <c r="O8758" s="76" t="str">
        <f t="shared" si="680"/>
        <v/>
      </c>
      <c r="P8758" s="75" t="str">
        <f t="shared" si="681"/>
        <v/>
      </c>
      <c r="Q8758" s="77" t="str">
        <f t="shared" si="682"/>
        <v/>
      </c>
      <c r="R8758" s="77" t="str">
        <f t="shared" si="683"/>
        <v/>
      </c>
      <c r="S8758" s="77" t="str">
        <f>IF(O8758="","",IF(OR(VALUE(LEFT(O8758,2))&gt;IF(RIGHT(J8758,1)="M",7,19),AND(OR(LEFT(O8758,2)={"07","19"}),VALUE(RIGHT(O8758,2))&gt;15)),TRUE,FALSE))</f>
        <v/>
      </c>
      <c r="T8758" s="77" t="str">
        <f>IF(O8758="","",IF(OR(VALUE(LEFT(O8758,2))&gt;IF(RIGHT(J8758,1)="M",7,19),AND(OR(LEFT(O8758,2)={"07","19"}),VALUE(RIGHT(O8758,2))&gt;5)),TRUE,FALSE))</f>
        <v/>
      </c>
    </row>
    <row r="8759" spans="12:20" x14ac:dyDescent="0.25">
      <c r="L8759" s="75">
        <f>COUNTIF($B$2:B8759,B8759)</f>
        <v>0</v>
      </c>
      <c r="M8759" s="75">
        <f>COUNTIF($L$2:L8759,4)</f>
        <v>42</v>
      </c>
      <c r="N8759" s="76" t="str">
        <f t="shared" si="684"/>
        <v>0</v>
      </c>
      <c r="O8759" s="76" t="str">
        <f t="shared" si="680"/>
        <v/>
      </c>
      <c r="P8759" s="75" t="str">
        <f t="shared" si="681"/>
        <v/>
      </c>
      <c r="Q8759" s="77" t="str">
        <f t="shared" si="682"/>
        <v/>
      </c>
      <c r="R8759" s="77" t="str">
        <f t="shared" si="683"/>
        <v/>
      </c>
      <c r="S8759" s="77" t="str">
        <f>IF(O8759="","",IF(OR(VALUE(LEFT(O8759,2))&gt;IF(RIGHT(J8759,1)="M",7,19),AND(OR(LEFT(O8759,2)={"07","19"}),VALUE(RIGHT(O8759,2))&gt;15)),TRUE,FALSE))</f>
        <v/>
      </c>
      <c r="T8759" s="77" t="str">
        <f>IF(O8759="","",IF(OR(VALUE(LEFT(O8759,2))&gt;IF(RIGHT(J8759,1)="M",7,19),AND(OR(LEFT(O8759,2)={"07","19"}),VALUE(RIGHT(O8759,2))&gt;5)),TRUE,FALSE))</f>
        <v/>
      </c>
    </row>
    <row r="8760" spans="12:20" x14ac:dyDescent="0.25">
      <c r="L8760" s="75">
        <f>COUNTIF($B$2:B8760,B8760)</f>
        <v>0</v>
      </c>
      <c r="M8760" s="75">
        <f>COUNTIF($L$2:L8760,4)</f>
        <v>42</v>
      </c>
      <c r="N8760" s="76" t="str">
        <f t="shared" si="684"/>
        <v>0</v>
      </c>
      <c r="O8760" s="76" t="str">
        <f t="shared" si="680"/>
        <v/>
      </c>
      <c r="P8760" s="75" t="str">
        <f t="shared" si="681"/>
        <v/>
      </c>
      <c r="Q8760" s="77" t="str">
        <f t="shared" si="682"/>
        <v/>
      </c>
      <c r="R8760" s="77" t="str">
        <f t="shared" si="683"/>
        <v/>
      </c>
      <c r="S8760" s="77" t="str">
        <f>IF(O8760="","",IF(OR(VALUE(LEFT(O8760,2))&gt;IF(RIGHT(J8760,1)="M",7,19),AND(OR(LEFT(O8760,2)={"07","19"}),VALUE(RIGHT(O8760,2))&gt;15)),TRUE,FALSE))</f>
        <v/>
      </c>
      <c r="T8760" s="77" t="str">
        <f>IF(O8760="","",IF(OR(VALUE(LEFT(O8760,2))&gt;IF(RIGHT(J8760,1)="M",7,19),AND(OR(LEFT(O8760,2)={"07","19"}),VALUE(RIGHT(O8760,2))&gt;5)),TRUE,FALSE))</f>
        <v/>
      </c>
    </row>
    <row r="8761" spans="12:20" x14ac:dyDescent="0.25">
      <c r="L8761" s="75">
        <f>COUNTIF($B$2:B8761,B8761)</f>
        <v>0</v>
      </c>
      <c r="M8761" s="75">
        <f>COUNTIF($L$2:L8761,4)</f>
        <v>42</v>
      </c>
      <c r="N8761" s="76" t="str">
        <f t="shared" si="684"/>
        <v>0</v>
      </c>
      <c r="O8761" s="76" t="str">
        <f t="shared" si="680"/>
        <v/>
      </c>
      <c r="P8761" s="75" t="str">
        <f t="shared" si="681"/>
        <v/>
      </c>
      <c r="Q8761" s="77" t="str">
        <f t="shared" si="682"/>
        <v/>
      </c>
      <c r="R8761" s="77" t="str">
        <f t="shared" si="683"/>
        <v/>
      </c>
      <c r="S8761" s="77" t="str">
        <f>IF(O8761="","",IF(OR(VALUE(LEFT(O8761,2))&gt;IF(RIGHT(J8761,1)="M",7,19),AND(OR(LEFT(O8761,2)={"07","19"}),VALUE(RIGHT(O8761,2))&gt;15)),TRUE,FALSE))</f>
        <v/>
      </c>
      <c r="T8761" s="77" t="str">
        <f>IF(O8761="","",IF(OR(VALUE(LEFT(O8761,2))&gt;IF(RIGHT(J8761,1)="M",7,19),AND(OR(LEFT(O8761,2)={"07","19"}),VALUE(RIGHT(O8761,2))&gt;5)),TRUE,FALSE))</f>
        <v/>
      </c>
    </row>
    <row r="8762" spans="12:20" x14ac:dyDescent="0.25">
      <c r="L8762" s="75">
        <f>COUNTIF($B$2:B8762,B8762)</f>
        <v>0</v>
      </c>
      <c r="M8762" s="75">
        <f>COUNTIF($L$2:L8762,4)</f>
        <v>42</v>
      </c>
      <c r="N8762" s="76" t="str">
        <f t="shared" si="684"/>
        <v>0</v>
      </c>
      <c r="O8762" s="76" t="str">
        <f t="shared" si="680"/>
        <v/>
      </c>
      <c r="P8762" s="75" t="str">
        <f t="shared" si="681"/>
        <v/>
      </c>
      <c r="Q8762" s="77" t="str">
        <f t="shared" si="682"/>
        <v/>
      </c>
      <c r="R8762" s="77" t="str">
        <f t="shared" si="683"/>
        <v/>
      </c>
      <c r="S8762" s="77" t="str">
        <f>IF(O8762="","",IF(OR(VALUE(LEFT(O8762,2))&gt;IF(RIGHT(J8762,1)="M",7,19),AND(OR(LEFT(O8762,2)={"07","19"}),VALUE(RIGHT(O8762,2))&gt;15)),TRUE,FALSE))</f>
        <v/>
      </c>
      <c r="T8762" s="77" t="str">
        <f>IF(O8762="","",IF(OR(VALUE(LEFT(O8762,2))&gt;IF(RIGHT(J8762,1)="M",7,19),AND(OR(LEFT(O8762,2)={"07","19"}),VALUE(RIGHT(O8762,2))&gt;5)),TRUE,FALSE))</f>
        <v/>
      </c>
    </row>
    <row r="8763" spans="12:20" x14ac:dyDescent="0.25">
      <c r="L8763" s="75">
        <f>COUNTIF($B$2:B8763,B8763)</f>
        <v>0</v>
      </c>
      <c r="M8763" s="75">
        <f>COUNTIF($L$2:L8763,4)</f>
        <v>42</v>
      </c>
      <c r="N8763" s="76" t="str">
        <f t="shared" si="684"/>
        <v>0</v>
      </c>
      <c r="O8763" s="76" t="str">
        <f t="shared" si="680"/>
        <v/>
      </c>
      <c r="P8763" s="75" t="str">
        <f t="shared" si="681"/>
        <v/>
      </c>
      <c r="Q8763" s="77" t="str">
        <f t="shared" si="682"/>
        <v/>
      </c>
      <c r="R8763" s="77" t="str">
        <f t="shared" si="683"/>
        <v/>
      </c>
      <c r="S8763" s="77" t="str">
        <f>IF(O8763="","",IF(OR(VALUE(LEFT(O8763,2))&gt;IF(RIGHT(J8763,1)="M",7,19),AND(OR(LEFT(O8763,2)={"07","19"}),VALUE(RIGHT(O8763,2))&gt;15)),TRUE,FALSE))</f>
        <v/>
      </c>
      <c r="T8763" s="77" t="str">
        <f>IF(O8763="","",IF(OR(VALUE(LEFT(O8763,2))&gt;IF(RIGHT(J8763,1)="M",7,19),AND(OR(LEFT(O8763,2)={"07","19"}),VALUE(RIGHT(O8763,2))&gt;5)),TRUE,FALSE))</f>
        <v/>
      </c>
    </row>
    <row r="8764" spans="12:20" x14ac:dyDescent="0.25">
      <c r="L8764" s="75">
        <f>COUNTIF($B$2:B8764,B8764)</f>
        <v>0</v>
      </c>
      <c r="M8764" s="75">
        <f>COUNTIF($L$2:L8764,4)</f>
        <v>42</v>
      </c>
      <c r="N8764" s="76" t="str">
        <f t="shared" si="684"/>
        <v>0</v>
      </c>
      <c r="O8764" s="76" t="str">
        <f t="shared" si="680"/>
        <v/>
      </c>
      <c r="P8764" s="75" t="str">
        <f t="shared" si="681"/>
        <v/>
      </c>
      <c r="Q8764" s="77" t="str">
        <f t="shared" si="682"/>
        <v/>
      </c>
      <c r="R8764" s="77" t="str">
        <f t="shared" si="683"/>
        <v/>
      </c>
      <c r="S8764" s="77" t="str">
        <f>IF(O8764="","",IF(OR(VALUE(LEFT(O8764,2))&gt;IF(RIGHT(J8764,1)="M",7,19),AND(OR(LEFT(O8764,2)={"07","19"}),VALUE(RIGHT(O8764,2))&gt;15)),TRUE,FALSE))</f>
        <v/>
      </c>
      <c r="T8764" s="77" t="str">
        <f>IF(O8764="","",IF(OR(VALUE(LEFT(O8764,2))&gt;IF(RIGHT(J8764,1)="M",7,19),AND(OR(LEFT(O8764,2)={"07","19"}),VALUE(RIGHT(O8764,2))&gt;5)),TRUE,FALSE))</f>
        <v/>
      </c>
    </row>
    <row r="8765" spans="12:20" x14ac:dyDescent="0.25">
      <c r="L8765" s="75">
        <f>COUNTIF($B$2:B8765,B8765)</f>
        <v>0</v>
      </c>
      <c r="M8765" s="75">
        <f>COUNTIF($L$2:L8765,4)</f>
        <v>42</v>
      </c>
      <c r="N8765" s="76" t="str">
        <f t="shared" si="684"/>
        <v>0</v>
      </c>
      <c r="O8765" s="76" t="str">
        <f t="shared" si="680"/>
        <v/>
      </c>
      <c r="P8765" s="75" t="str">
        <f t="shared" si="681"/>
        <v/>
      </c>
      <c r="Q8765" s="77" t="str">
        <f t="shared" si="682"/>
        <v/>
      </c>
      <c r="R8765" s="77" t="str">
        <f t="shared" si="683"/>
        <v/>
      </c>
      <c r="S8765" s="77" t="str">
        <f>IF(O8765="","",IF(OR(VALUE(LEFT(O8765,2))&gt;IF(RIGHT(J8765,1)="M",7,19),AND(OR(LEFT(O8765,2)={"07","19"}),VALUE(RIGHT(O8765,2))&gt;15)),TRUE,FALSE))</f>
        <v/>
      </c>
      <c r="T8765" s="77" t="str">
        <f>IF(O8765="","",IF(OR(VALUE(LEFT(O8765,2))&gt;IF(RIGHT(J8765,1)="M",7,19),AND(OR(LEFT(O8765,2)={"07","19"}),VALUE(RIGHT(O8765,2))&gt;5)),TRUE,FALSE))</f>
        <v/>
      </c>
    </row>
    <row r="8766" spans="12:20" x14ac:dyDescent="0.25">
      <c r="L8766" s="75">
        <f>COUNTIF($B$2:B8766,B8766)</f>
        <v>0</v>
      </c>
      <c r="M8766" s="75">
        <f>COUNTIF($L$2:L8766,4)</f>
        <v>42</v>
      </c>
      <c r="N8766" s="76" t="str">
        <f t="shared" si="684"/>
        <v>0</v>
      </c>
      <c r="O8766" s="76" t="str">
        <f t="shared" si="680"/>
        <v/>
      </c>
      <c r="P8766" s="75" t="str">
        <f t="shared" si="681"/>
        <v/>
      </c>
      <c r="Q8766" s="77" t="str">
        <f t="shared" si="682"/>
        <v/>
      </c>
      <c r="R8766" s="77" t="str">
        <f t="shared" si="683"/>
        <v/>
      </c>
      <c r="S8766" s="77" t="str">
        <f>IF(O8766="","",IF(OR(VALUE(LEFT(O8766,2))&gt;IF(RIGHT(J8766,1)="M",7,19),AND(OR(LEFT(O8766,2)={"07","19"}),VALUE(RIGHT(O8766,2))&gt;15)),TRUE,FALSE))</f>
        <v/>
      </c>
      <c r="T8766" s="77" t="str">
        <f>IF(O8766="","",IF(OR(VALUE(LEFT(O8766,2))&gt;IF(RIGHT(J8766,1)="M",7,19),AND(OR(LEFT(O8766,2)={"07","19"}),VALUE(RIGHT(O8766,2))&gt;5)),TRUE,FALSE))</f>
        <v/>
      </c>
    </row>
    <row r="8767" spans="12:20" x14ac:dyDescent="0.25">
      <c r="L8767" s="75">
        <f>COUNTIF($B$2:B8767,B8767)</f>
        <v>0</v>
      </c>
      <c r="M8767" s="75">
        <f>COUNTIF($L$2:L8767,4)</f>
        <v>42</v>
      </c>
      <c r="N8767" s="76" t="str">
        <f t="shared" si="684"/>
        <v>0</v>
      </c>
      <c r="O8767" s="76" t="str">
        <f t="shared" si="680"/>
        <v/>
      </c>
      <c r="P8767" s="75" t="str">
        <f t="shared" si="681"/>
        <v/>
      </c>
      <c r="Q8767" s="77" t="str">
        <f t="shared" si="682"/>
        <v/>
      </c>
      <c r="R8767" s="77" t="str">
        <f t="shared" si="683"/>
        <v/>
      </c>
      <c r="S8767" s="77" t="str">
        <f>IF(O8767="","",IF(OR(VALUE(LEFT(O8767,2))&gt;IF(RIGHT(J8767,1)="M",7,19),AND(OR(LEFT(O8767,2)={"07","19"}),VALUE(RIGHT(O8767,2))&gt;15)),TRUE,FALSE))</f>
        <v/>
      </c>
      <c r="T8767" s="77" t="str">
        <f>IF(O8767="","",IF(OR(VALUE(LEFT(O8767,2))&gt;IF(RIGHT(J8767,1)="M",7,19),AND(OR(LEFT(O8767,2)={"07","19"}),VALUE(RIGHT(O8767,2))&gt;5)),TRUE,FALSE))</f>
        <v/>
      </c>
    </row>
    <row r="8768" spans="12:20" x14ac:dyDescent="0.25">
      <c r="L8768" s="75">
        <f>COUNTIF($B$2:B8768,B8768)</f>
        <v>0</v>
      </c>
      <c r="M8768" s="75">
        <f>COUNTIF($L$2:L8768,4)</f>
        <v>42</v>
      </c>
      <c r="N8768" s="76" t="str">
        <f t="shared" si="684"/>
        <v>0</v>
      </c>
      <c r="O8768" s="76" t="str">
        <f t="shared" si="680"/>
        <v/>
      </c>
      <c r="P8768" s="75" t="str">
        <f t="shared" si="681"/>
        <v/>
      </c>
      <c r="Q8768" s="77" t="str">
        <f t="shared" si="682"/>
        <v/>
      </c>
      <c r="R8768" s="77" t="str">
        <f t="shared" si="683"/>
        <v/>
      </c>
      <c r="S8768" s="77" t="str">
        <f>IF(O8768="","",IF(OR(VALUE(LEFT(O8768,2))&gt;IF(RIGHT(J8768,1)="M",7,19),AND(OR(LEFT(O8768,2)={"07","19"}),VALUE(RIGHT(O8768,2))&gt;15)),TRUE,FALSE))</f>
        <v/>
      </c>
      <c r="T8768" s="77" t="str">
        <f>IF(O8768="","",IF(OR(VALUE(LEFT(O8768,2))&gt;IF(RIGHT(J8768,1)="M",7,19),AND(OR(LEFT(O8768,2)={"07","19"}),VALUE(RIGHT(O8768,2))&gt;5)),TRUE,FALSE))</f>
        <v/>
      </c>
    </row>
    <row r="8769" spans="12:20" x14ac:dyDescent="0.25">
      <c r="L8769" s="75">
        <f>COUNTIF($B$2:B8769,B8769)</f>
        <v>0</v>
      </c>
      <c r="M8769" s="75">
        <f>COUNTIF($L$2:L8769,4)</f>
        <v>42</v>
      </c>
      <c r="N8769" s="76" t="str">
        <f t="shared" si="684"/>
        <v>0</v>
      </c>
      <c r="O8769" s="76" t="str">
        <f t="shared" si="680"/>
        <v/>
      </c>
      <c r="P8769" s="75" t="str">
        <f t="shared" si="681"/>
        <v/>
      </c>
      <c r="Q8769" s="77" t="str">
        <f t="shared" si="682"/>
        <v/>
      </c>
      <c r="R8769" s="77" t="str">
        <f t="shared" si="683"/>
        <v/>
      </c>
      <c r="S8769" s="77" t="str">
        <f>IF(O8769="","",IF(OR(VALUE(LEFT(O8769,2))&gt;IF(RIGHT(J8769,1)="M",7,19),AND(OR(LEFT(O8769,2)={"07","19"}),VALUE(RIGHT(O8769,2))&gt;15)),TRUE,FALSE))</f>
        <v/>
      </c>
      <c r="T8769" s="77" t="str">
        <f>IF(O8769="","",IF(OR(VALUE(LEFT(O8769,2))&gt;IF(RIGHT(J8769,1)="M",7,19),AND(OR(LEFT(O8769,2)={"07","19"}),VALUE(RIGHT(O8769,2))&gt;5)),TRUE,FALSE))</f>
        <v/>
      </c>
    </row>
    <row r="8770" spans="12:20" x14ac:dyDescent="0.25">
      <c r="L8770" s="75">
        <f>COUNTIF($B$2:B8770,B8770)</f>
        <v>0</v>
      </c>
      <c r="M8770" s="75">
        <f>COUNTIF($L$2:L8770,4)</f>
        <v>42</v>
      </c>
      <c r="N8770" s="76" t="str">
        <f t="shared" si="684"/>
        <v>0</v>
      </c>
      <c r="O8770" s="76" t="str">
        <f t="shared" ref="O8770:O8833" si="685">TRIM(SUBSTITUTE(SUBSTITUTE(D8770,"+",""),"_",""))</f>
        <v/>
      </c>
      <c r="P8770" s="75" t="str">
        <f t="shared" ref="P8770:P8833" si="686">TRIM(SUBSTITUTE(SUBSTITUTE(E8770,"+",""),"_",""))</f>
        <v/>
      </c>
      <c r="Q8770" s="77" t="str">
        <f t="shared" ref="Q8770:Q8833" si="687">IFERROR(IF(RIGHT(P8770,2)&lt;RIGHT(O8770,2),IF(P8770&lt;O8770,P8770+2360-O8770,P8770-40-O8770),IF(P8770&lt;O8770,P8770+2400-O8770,P8770-O8770)),"")</f>
        <v/>
      </c>
      <c r="R8770" s="77" t="str">
        <f t="shared" ref="R8770:R8833" si="688">IFERROR(ROUNDDOWN(Q8770/100,0),"")</f>
        <v/>
      </c>
      <c r="S8770" s="77" t="str">
        <f>IF(O8770="","",IF(OR(VALUE(LEFT(O8770,2))&gt;IF(RIGHT(J8770,1)="M",7,19),AND(OR(LEFT(O8770,2)={"07","19"}),VALUE(RIGHT(O8770,2))&gt;15)),TRUE,FALSE))</f>
        <v/>
      </c>
      <c r="T8770" s="77" t="str">
        <f>IF(O8770="","",IF(OR(VALUE(LEFT(O8770,2))&gt;IF(RIGHT(J8770,1)="M",7,19),AND(OR(LEFT(O8770,2)={"07","19"}),VALUE(RIGHT(O8770,2))&gt;5)),TRUE,FALSE))</f>
        <v/>
      </c>
    </row>
    <row r="8771" spans="12:20" x14ac:dyDescent="0.25">
      <c r="L8771" s="75">
        <f>COUNTIF($B$2:B8771,B8771)</f>
        <v>0</v>
      </c>
      <c r="M8771" s="75">
        <f>COUNTIF($L$2:L8771,4)</f>
        <v>42</v>
      </c>
      <c r="N8771" s="76" t="str">
        <f t="shared" ref="N8771:N8834" si="689">A8771&amp;DAY(C8771)</f>
        <v>0</v>
      </c>
      <c r="O8771" s="76" t="str">
        <f t="shared" si="685"/>
        <v/>
      </c>
      <c r="P8771" s="75" t="str">
        <f t="shared" si="686"/>
        <v/>
      </c>
      <c r="Q8771" s="77" t="str">
        <f t="shared" si="687"/>
        <v/>
      </c>
      <c r="R8771" s="77" t="str">
        <f t="shared" si="688"/>
        <v/>
      </c>
      <c r="S8771" s="77" t="str">
        <f>IF(O8771="","",IF(OR(VALUE(LEFT(O8771,2))&gt;IF(RIGHT(J8771,1)="M",7,19),AND(OR(LEFT(O8771,2)={"07","19"}),VALUE(RIGHT(O8771,2))&gt;15)),TRUE,FALSE))</f>
        <v/>
      </c>
      <c r="T8771" s="77" t="str">
        <f>IF(O8771="","",IF(OR(VALUE(LEFT(O8771,2))&gt;IF(RIGHT(J8771,1)="M",7,19),AND(OR(LEFT(O8771,2)={"07","19"}),VALUE(RIGHT(O8771,2))&gt;5)),TRUE,FALSE))</f>
        <v/>
      </c>
    </row>
    <row r="8772" spans="12:20" x14ac:dyDescent="0.25">
      <c r="L8772" s="75">
        <f>COUNTIF($B$2:B8772,B8772)</f>
        <v>0</v>
      </c>
      <c r="M8772" s="75">
        <f>COUNTIF($L$2:L8772,4)</f>
        <v>42</v>
      </c>
      <c r="N8772" s="76" t="str">
        <f t="shared" si="689"/>
        <v>0</v>
      </c>
      <c r="O8772" s="76" t="str">
        <f t="shared" si="685"/>
        <v/>
      </c>
      <c r="P8772" s="75" t="str">
        <f t="shared" si="686"/>
        <v/>
      </c>
      <c r="Q8772" s="77" t="str">
        <f t="shared" si="687"/>
        <v/>
      </c>
      <c r="R8772" s="77" t="str">
        <f t="shared" si="688"/>
        <v/>
      </c>
      <c r="S8772" s="77" t="str">
        <f>IF(O8772="","",IF(OR(VALUE(LEFT(O8772,2))&gt;IF(RIGHT(J8772,1)="M",7,19),AND(OR(LEFT(O8772,2)={"07","19"}),VALUE(RIGHT(O8772,2))&gt;15)),TRUE,FALSE))</f>
        <v/>
      </c>
      <c r="T8772" s="77" t="str">
        <f>IF(O8772="","",IF(OR(VALUE(LEFT(O8772,2))&gt;IF(RIGHT(J8772,1)="M",7,19),AND(OR(LEFT(O8772,2)={"07","19"}),VALUE(RIGHT(O8772,2))&gt;5)),TRUE,FALSE))</f>
        <v/>
      </c>
    </row>
    <row r="8773" spans="12:20" x14ac:dyDescent="0.25">
      <c r="L8773" s="75">
        <f>COUNTIF($B$2:B8773,B8773)</f>
        <v>0</v>
      </c>
      <c r="M8773" s="75">
        <f>COUNTIF($L$2:L8773,4)</f>
        <v>42</v>
      </c>
      <c r="N8773" s="76" t="str">
        <f t="shared" si="689"/>
        <v>0</v>
      </c>
      <c r="O8773" s="76" t="str">
        <f t="shared" si="685"/>
        <v/>
      </c>
      <c r="P8773" s="75" t="str">
        <f t="shared" si="686"/>
        <v/>
      </c>
      <c r="Q8773" s="77" t="str">
        <f t="shared" si="687"/>
        <v/>
      </c>
      <c r="R8773" s="77" t="str">
        <f t="shared" si="688"/>
        <v/>
      </c>
      <c r="S8773" s="77" t="str">
        <f>IF(O8773="","",IF(OR(VALUE(LEFT(O8773,2))&gt;IF(RIGHT(J8773,1)="M",7,19),AND(OR(LEFT(O8773,2)={"07","19"}),VALUE(RIGHT(O8773,2))&gt;15)),TRUE,FALSE))</f>
        <v/>
      </c>
      <c r="T8773" s="77" t="str">
        <f>IF(O8773="","",IF(OR(VALUE(LEFT(O8773,2))&gt;IF(RIGHT(J8773,1)="M",7,19),AND(OR(LEFT(O8773,2)={"07","19"}),VALUE(RIGHT(O8773,2))&gt;5)),TRUE,FALSE))</f>
        <v/>
      </c>
    </row>
    <row r="8774" spans="12:20" x14ac:dyDescent="0.25">
      <c r="L8774" s="75">
        <f>COUNTIF($B$2:B8774,B8774)</f>
        <v>0</v>
      </c>
      <c r="M8774" s="75">
        <f>COUNTIF($L$2:L8774,4)</f>
        <v>42</v>
      </c>
      <c r="N8774" s="76" t="str">
        <f t="shared" si="689"/>
        <v>0</v>
      </c>
      <c r="O8774" s="76" t="str">
        <f t="shared" si="685"/>
        <v/>
      </c>
      <c r="P8774" s="75" t="str">
        <f t="shared" si="686"/>
        <v/>
      </c>
      <c r="Q8774" s="77" t="str">
        <f t="shared" si="687"/>
        <v/>
      </c>
      <c r="R8774" s="77" t="str">
        <f t="shared" si="688"/>
        <v/>
      </c>
      <c r="S8774" s="77" t="str">
        <f>IF(O8774="","",IF(OR(VALUE(LEFT(O8774,2))&gt;IF(RIGHT(J8774,1)="M",7,19),AND(OR(LEFT(O8774,2)={"07","19"}),VALUE(RIGHT(O8774,2))&gt;15)),TRUE,FALSE))</f>
        <v/>
      </c>
      <c r="T8774" s="77" t="str">
        <f>IF(O8774="","",IF(OR(VALUE(LEFT(O8774,2))&gt;IF(RIGHT(J8774,1)="M",7,19),AND(OR(LEFT(O8774,2)={"07","19"}),VALUE(RIGHT(O8774,2))&gt;5)),TRUE,FALSE))</f>
        <v/>
      </c>
    </row>
    <row r="8775" spans="12:20" x14ac:dyDescent="0.25">
      <c r="L8775" s="75">
        <f>COUNTIF($B$2:B8775,B8775)</f>
        <v>0</v>
      </c>
      <c r="M8775" s="75">
        <f>COUNTIF($L$2:L8775,4)</f>
        <v>42</v>
      </c>
      <c r="N8775" s="76" t="str">
        <f t="shared" si="689"/>
        <v>0</v>
      </c>
      <c r="O8775" s="76" t="str">
        <f t="shared" si="685"/>
        <v/>
      </c>
      <c r="P8775" s="75" t="str">
        <f t="shared" si="686"/>
        <v/>
      </c>
      <c r="Q8775" s="77" t="str">
        <f t="shared" si="687"/>
        <v/>
      </c>
      <c r="R8775" s="77" t="str">
        <f t="shared" si="688"/>
        <v/>
      </c>
      <c r="S8775" s="77" t="str">
        <f>IF(O8775="","",IF(OR(VALUE(LEFT(O8775,2))&gt;IF(RIGHT(J8775,1)="M",7,19),AND(OR(LEFT(O8775,2)={"07","19"}),VALUE(RIGHT(O8775,2))&gt;15)),TRUE,FALSE))</f>
        <v/>
      </c>
      <c r="T8775" s="77" t="str">
        <f>IF(O8775="","",IF(OR(VALUE(LEFT(O8775,2))&gt;IF(RIGHT(J8775,1)="M",7,19),AND(OR(LEFT(O8775,2)={"07","19"}),VALUE(RIGHT(O8775,2))&gt;5)),TRUE,FALSE))</f>
        <v/>
      </c>
    </row>
    <row r="8776" spans="12:20" x14ac:dyDescent="0.25">
      <c r="L8776" s="75">
        <f>COUNTIF($B$2:B8776,B8776)</f>
        <v>0</v>
      </c>
      <c r="M8776" s="75">
        <f>COUNTIF($L$2:L8776,4)</f>
        <v>42</v>
      </c>
      <c r="N8776" s="76" t="str">
        <f t="shared" si="689"/>
        <v>0</v>
      </c>
      <c r="O8776" s="76" t="str">
        <f t="shared" si="685"/>
        <v/>
      </c>
      <c r="P8776" s="75" t="str">
        <f t="shared" si="686"/>
        <v/>
      </c>
      <c r="Q8776" s="77" t="str">
        <f t="shared" si="687"/>
        <v/>
      </c>
      <c r="R8776" s="77" t="str">
        <f t="shared" si="688"/>
        <v/>
      </c>
      <c r="S8776" s="77" t="str">
        <f>IF(O8776="","",IF(OR(VALUE(LEFT(O8776,2))&gt;IF(RIGHT(J8776,1)="M",7,19),AND(OR(LEFT(O8776,2)={"07","19"}),VALUE(RIGHT(O8776,2))&gt;15)),TRUE,FALSE))</f>
        <v/>
      </c>
      <c r="T8776" s="77" t="str">
        <f>IF(O8776="","",IF(OR(VALUE(LEFT(O8776,2))&gt;IF(RIGHT(J8776,1)="M",7,19),AND(OR(LEFT(O8776,2)={"07","19"}),VALUE(RIGHT(O8776,2))&gt;5)),TRUE,FALSE))</f>
        <v/>
      </c>
    </row>
    <row r="8777" spans="12:20" x14ac:dyDescent="0.25">
      <c r="L8777" s="75">
        <f>COUNTIF($B$2:B8777,B8777)</f>
        <v>0</v>
      </c>
      <c r="M8777" s="75">
        <f>COUNTIF($L$2:L8777,4)</f>
        <v>42</v>
      </c>
      <c r="N8777" s="76" t="str">
        <f t="shared" si="689"/>
        <v>0</v>
      </c>
      <c r="O8777" s="76" t="str">
        <f t="shared" si="685"/>
        <v/>
      </c>
      <c r="P8777" s="75" t="str">
        <f t="shared" si="686"/>
        <v/>
      </c>
      <c r="Q8777" s="77" t="str">
        <f t="shared" si="687"/>
        <v/>
      </c>
      <c r="R8777" s="77" t="str">
        <f t="shared" si="688"/>
        <v/>
      </c>
      <c r="S8777" s="77" t="str">
        <f>IF(O8777="","",IF(OR(VALUE(LEFT(O8777,2))&gt;IF(RIGHT(J8777,1)="M",7,19),AND(OR(LEFT(O8777,2)={"07","19"}),VALUE(RIGHT(O8777,2))&gt;15)),TRUE,FALSE))</f>
        <v/>
      </c>
      <c r="T8777" s="77" t="str">
        <f>IF(O8777="","",IF(OR(VALUE(LEFT(O8777,2))&gt;IF(RIGHT(J8777,1)="M",7,19),AND(OR(LEFT(O8777,2)={"07","19"}),VALUE(RIGHT(O8777,2))&gt;5)),TRUE,FALSE))</f>
        <v/>
      </c>
    </row>
    <row r="8778" spans="12:20" x14ac:dyDescent="0.25">
      <c r="L8778" s="75">
        <f>COUNTIF($B$2:B8778,B8778)</f>
        <v>0</v>
      </c>
      <c r="M8778" s="75">
        <f>COUNTIF($L$2:L8778,4)</f>
        <v>42</v>
      </c>
      <c r="N8778" s="76" t="str">
        <f t="shared" si="689"/>
        <v>0</v>
      </c>
      <c r="O8778" s="76" t="str">
        <f t="shared" si="685"/>
        <v/>
      </c>
      <c r="P8778" s="75" t="str">
        <f t="shared" si="686"/>
        <v/>
      </c>
      <c r="Q8778" s="77" t="str">
        <f t="shared" si="687"/>
        <v/>
      </c>
      <c r="R8778" s="77" t="str">
        <f t="shared" si="688"/>
        <v/>
      </c>
      <c r="S8778" s="77" t="str">
        <f>IF(O8778="","",IF(OR(VALUE(LEFT(O8778,2))&gt;IF(RIGHT(J8778,1)="M",7,19),AND(OR(LEFT(O8778,2)={"07","19"}),VALUE(RIGHT(O8778,2))&gt;15)),TRUE,FALSE))</f>
        <v/>
      </c>
      <c r="T8778" s="77" t="str">
        <f>IF(O8778="","",IF(OR(VALUE(LEFT(O8778,2))&gt;IF(RIGHT(J8778,1)="M",7,19),AND(OR(LEFT(O8778,2)={"07","19"}),VALUE(RIGHT(O8778,2))&gt;5)),TRUE,FALSE))</f>
        <v/>
      </c>
    </row>
    <row r="8779" spans="12:20" x14ac:dyDescent="0.25">
      <c r="L8779" s="75">
        <f>COUNTIF($B$2:B8779,B8779)</f>
        <v>0</v>
      </c>
      <c r="M8779" s="75">
        <f>COUNTIF($L$2:L8779,4)</f>
        <v>42</v>
      </c>
      <c r="N8779" s="76" t="str">
        <f t="shared" si="689"/>
        <v>0</v>
      </c>
      <c r="O8779" s="76" t="str">
        <f t="shared" si="685"/>
        <v/>
      </c>
      <c r="P8779" s="75" t="str">
        <f t="shared" si="686"/>
        <v/>
      </c>
      <c r="Q8779" s="77" t="str">
        <f t="shared" si="687"/>
        <v/>
      </c>
      <c r="R8779" s="77" t="str">
        <f t="shared" si="688"/>
        <v/>
      </c>
      <c r="S8779" s="77" t="str">
        <f>IF(O8779="","",IF(OR(VALUE(LEFT(O8779,2))&gt;IF(RIGHT(J8779,1)="M",7,19),AND(OR(LEFT(O8779,2)={"07","19"}),VALUE(RIGHT(O8779,2))&gt;15)),TRUE,FALSE))</f>
        <v/>
      </c>
      <c r="T8779" s="77" t="str">
        <f>IF(O8779="","",IF(OR(VALUE(LEFT(O8779,2))&gt;IF(RIGHT(J8779,1)="M",7,19),AND(OR(LEFT(O8779,2)={"07","19"}),VALUE(RIGHT(O8779,2))&gt;5)),TRUE,FALSE))</f>
        <v/>
      </c>
    </row>
    <row r="8780" spans="12:20" x14ac:dyDescent="0.25">
      <c r="L8780" s="75">
        <f>COUNTIF($B$2:B8780,B8780)</f>
        <v>0</v>
      </c>
      <c r="M8780" s="75">
        <f>COUNTIF($L$2:L8780,4)</f>
        <v>42</v>
      </c>
      <c r="N8780" s="76" t="str">
        <f t="shared" si="689"/>
        <v>0</v>
      </c>
      <c r="O8780" s="76" t="str">
        <f t="shared" si="685"/>
        <v/>
      </c>
      <c r="P8780" s="75" t="str">
        <f t="shared" si="686"/>
        <v/>
      </c>
      <c r="Q8780" s="77" t="str">
        <f t="shared" si="687"/>
        <v/>
      </c>
      <c r="R8780" s="77" t="str">
        <f t="shared" si="688"/>
        <v/>
      </c>
      <c r="S8780" s="77" t="str">
        <f>IF(O8780="","",IF(OR(VALUE(LEFT(O8780,2))&gt;IF(RIGHT(J8780,1)="M",7,19),AND(OR(LEFT(O8780,2)={"07","19"}),VALUE(RIGHT(O8780,2))&gt;15)),TRUE,FALSE))</f>
        <v/>
      </c>
      <c r="T8780" s="77" t="str">
        <f>IF(O8780="","",IF(OR(VALUE(LEFT(O8780,2))&gt;IF(RIGHT(J8780,1)="M",7,19),AND(OR(LEFT(O8780,2)={"07","19"}),VALUE(RIGHT(O8780,2))&gt;5)),TRUE,FALSE))</f>
        <v/>
      </c>
    </row>
    <row r="8781" spans="12:20" x14ac:dyDescent="0.25">
      <c r="L8781" s="75">
        <f>COUNTIF($B$2:B8781,B8781)</f>
        <v>0</v>
      </c>
      <c r="M8781" s="75">
        <f>COUNTIF($L$2:L8781,4)</f>
        <v>42</v>
      </c>
      <c r="N8781" s="76" t="str">
        <f t="shared" si="689"/>
        <v>0</v>
      </c>
      <c r="O8781" s="76" t="str">
        <f t="shared" si="685"/>
        <v/>
      </c>
      <c r="P8781" s="75" t="str">
        <f t="shared" si="686"/>
        <v/>
      </c>
      <c r="Q8781" s="77" t="str">
        <f t="shared" si="687"/>
        <v/>
      </c>
      <c r="R8781" s="77" t="str">
        <f t="shared" si="688"/>
        <v/>
      </c>
      <c r="S8781" s="77" t="str">
        <f>IF(O8781="","",IF(OR(VALUE(LEFT(O8781,2))&gt;IF(RIGHT(J8781,1)="M",7,19),AND(OR(LEFT(O8781,2)={"07","19"}),VALUE(RIGHT(O8781,2))&gt;15)),TRUE,FALSE))</f>
        <v/>
      </c>
      <c r="T8781" s="77" t="str">
        <f>IF(O8781="","",IF(OR(VALUE(LEFT(O8781,2))&gt;IF(RIGHT(J8781,1)="M",7,19),AND(OR(LEFT(O8781,2)={"07","19"}),VALUE(RIGHT(O8781,2))&gt;5)),TRUE,FALSE))</f>
        <v/>
      </c>
    </row>
    <row r="8782" spans="12:20" x14ac:dyDescent="0.25">
      <c r="L8782" s="75">
        <f>COUNTIF($B$2:B8782,B8782)</f>
        <v>0</v>
      </c>
      <c r="M8782" s="75">
        <f>COUNTIF($L$2:L8782,4)</f>
        <v>42</v>
      </c>
      <c r="N8782" s="76" t="str">
        <f t="shared" si="689"/>
        <v>0</v>
      </c>
      <c r="O8782" s="76" t="str">
        <f t="shared" si="685"/>
        <v/>
      </c>
      <c r="P8782" s="75" t="str">
        <f t="shared" si="686"/>
        <v/>
      </c>
      <c r="Q8782" s="77" t="str">
        <f t="shared" si="687"/>
        <v/>
      </c>
      <c r="R8782" s="77" t="str">
        <f t="shared" si="688"/>
        <v/>
      </c>
      <c r="S8782" s="77" t="str">
        <f>IF(O8782="","",IF(OR(VALUE(LEFT(O8782,2))&gt;IF(RIGHT(J8782,1)="M",7,19),AND(OR(LEFT(O8782,2)={"07","19"}),VALUE(RIGHT(O8782,2))&gt;15)),TRUE,FALSE))</f>
        <v/>
      </c>
      <c r="T8782" s="77" t="str">
        <f>IF(O8782="","",IF(OR(VALUE(LEFT(O8782,2))&gt;IF(RIGHT(J8782,1)="M",7,19),AND(OR(LEFT(O8782,2)={"07","19"}),VALUE(RIGHT(O8782,2))&gt;5)),TRUE,FALSE))</f>
        <v/>
      </c>
    </row>
    <row r="8783" spans="12:20" x14ac:dyDescent="0.25">
      <c r="L8783" s="75">
        <f>COUNTIF($B$2:B8783,B8783)</f>
        <v>0</v>
      </c>
      <c r="M8783" s="75">
        <f>COUNTIF($L$2:L8783,4)</f>
        <v>42</v>
      </c>
      <c r="N8783" s="76" t="str">
        <f t="shared" si="689"/>
        <v>0</v>
      </c>
      <c r="O8783" s="76" t="str">
        <f t="shared" si="685"/>
        <v/>
      </c>
      <c r="P8783" s="75" t="str">
        <f t="shared" si="686"/>
        <v/>
      </c>
      <c r="Q8783" s="77" t="str">
        <f t="shared" si="687"/>
        <v/>
      </c>
      <c r="R8783" s="77" t="str">
        <f t="shared" si="688"/>
        <v/>
      </c>
      <c r="S8783" s="77" t="str">
        <f>IF(O8783="","",IF(OR(VALUE(LEFT(O8783,2))&gt;IF(RIGHT(J8783,1)="M",7,19),AND(OR(LEFT(O8783,2)={"07","19"}),VALUE(RIGHT(O8783,2))&gt;15)),TRUE,FALSE))</f>
        <v/>
      </c>
      <c r="T8783" s="77" t="str">
        <f>IF(O8783="","",IF(OR(VALUE(LEFT(O8783,2))&gt;IF(RIGHT(J8783,1)="M",7,19),AND(OR(LEFT(O8783,2)={"07","19"}),VALUE(RIGHT(O8783,2))&gt;5)),TRUE,FALSE))</f>
        <v/>
      </c>
    </row>
    <row r="8784" spans="12:20" x14ac:dyDescent="0.25">
      <c r="L8784" s="75">
        <f>COUNTIF($B$2:B8784,B8784)</f>
        <v>0</v>
      </c>
      <c r="M8784" s="75">
        <f>COUNTIF($L$2:L8784,4)</f>
        <v>42</v>
      </c>
      <c r="N8784" s="76" t="str">
        <f t="shared" si="689"/>
        <v>0</v>
      </c>
      <c r="O8784" s="76" t="str">
        <f t="shared" si="685"/>
        <v/>
      </c>
      <c r="P8784" s="75" t="str">
        <f t="shared" si="686"/>
        <v/>
      </c>
      <c r="Q8784" s="77" t="str">
        <f t="shared" si="687"/>
        <v/>
      </c>
      <c r="R8784" s="77" t="str">
        <f t="shared" si="688"/>
        <v/>
      </c>
      <c r="S8784" s="77" t="str">
        <f>IF(O8784="","",IF(OR(VALUE(LEFT(O8784,2))&gt;IF(RIGHT(J8784,1)="M",7,19),AND(OR(LEFT(O8784,2)={"07","19"}),VALUE(RIGHT(O8784,2))&gt;15)),TRUE,FALSE))</f>
        <v/>
      </c>
      <c r="T8784" s="77" t="str">
        <f>IF(O8784="","",IF(OR(VALUE(LEFT(O8784,2))&gt;IF(RIGHT(J8784,1)="M",7,19),AND(OR(LEFT(O8784,2)={"07","19"}),VALUE(RIGHT(O8784,2))&gt;5)),TRUE,FALSE))</f>
        <v/>
      </c>
    </row>
    <row r="8785" spans="12:20" x14ac:dyDescent="0.25">
      <c r="L8785" s="75">
        <f>COUNTIF($B$2:B8785,B8785)</f>
        <v>0</v>
      </c>
      <c r="M8785" s="75">
        <f>COUNTIF($L$2:L8785,4)</f>
        <v>42</v>
      </c>
      <c r="N8785" s="76" t="str">
        <f t="shared" si="689"/>
        <v>0</v>
      </c>
      <c r="O8785" s="76" t="str">
        <f t="shared" si="685"/>
        <v/>
      </c>
      <c r="P8785" s="75" t="str">
        <f t="shared" si="686"/>
        <v/>
      </c>
      <c r="Q8785" s="77" t="str">
        <f t="shared" si="687"/>
        <v/>
      </c>
      <c r="R8785" s="77" t="str">
        <f t="shared" si="688"/>
        <v/>
      </c>
      <c r="S8785" s="77" t="str">
        <f>IF(O8785="","",IF(OR(VALUE(LEFT(O8785,2))&gt;IF(RIGHT(J8785,1)="M",7,19),AND(OR(LEFT(O8785,2)={"07","19"}),VALUE(RIGHT(O8785,2))&gt;15)),TRUE,FALSE))</f>
        <v/>
      </c>
      <c r="T8785" s="77" t="str">
        <f>IF(O8785="","",IF(OR(VALUE(LEFT(O8785,2))&gt;IF(RIGHT(J8785,1)="M",7,19),AND(OR(LEFT(O8785,2)={"07","19"}),VALUE(RIGHT(O8785,2))&gt;5)),TRUE,FALSE))</f>
        <v/>
      </c>
    </row>
    <row r="8786" spans="12:20" x14ac:dyDescent="0.25">
      <c r="L8786" s="75">
        <f>COUNTIF($B$2:B8786,B8786)</f>
        <v>0</v>
      </c>
      <c r="M8786" s="75">
        <f>COUNTIF($L$2:L8786,4)</f>
        <v>42</v>
      </c>
      <c r="N8786" s="76" t="str">
        <f t="shared" si="689"/>
        <v>0</v>
      </c>
      <c r="O8786" s="76" t="str">
        <f t="shared" si="685"/>
        <v/>
      </c>
      <c r="P8786" s="75" t="str">
        <f t="shared" si="686"/>
        <v/>
      </c>
      <c r="Q8786" s="77" t="str">
        <f t="shared" si="687"/>
        <v/>
      </c>
      <c r="R8786" s="77" t="str">
        <f t="shared" si="688"/>
        <v/>
      </c>
      <c r="S8786" s="77" t="str">
        <f>IF(O8786="","",IF(OR(VALUE(LEFT(O8786,2))&gt;IF(RIGHT(J8786,1)="M",7,19),AND(OR(LEFT(O8786,2)={"07","19"}),VALUE(RIGHT(O8786,2))&gt;15)),TRUE,FALSE))</f>
        <v/>
      </c>
      <c r="T8786" s="77" t="str">
        <f>IF(O8786="","",IF(OR(VALUE(LEFT(O8786,2))&gt;IF(RIGHT(J8786,1)="M",7,19),AND(OR(LEFT(O8786,2)={"07","19"}),VALUE(RIGHT(O8786,2))&gt;5)),TRUE,FALSE))</f>
        <v/>
      </c>
    </row>
    <row r="8787" spans="12:20" x14ac:dyDescent="0.25">
      <c r="L8787" s="75">
        <f>COUNTIF($B$2:B8787,B8787)</f>
        <v>0</v>
      </c>
      <c r="M8787" s="75">
        <f>COUNTIF($L$2:L8787,4)</f>
        <v>42</v>
      </c>
      <c r="N8787" s="76" t="str">
        <f t="shared" si="689"/>
        <v>0</v>
      </c>
      <c r="O8787" s="76" t="str">
        <f t="shared" si="685"/>
        <v/>
      </c>
      <c r="P8787" s="75" t="str">
        <f t="shared" si="686"/>
        <v/>
      </c>
      <c r="Q8787" s="77" t="str">
        <f t="shared" si="687"/>
        <v/>
      </c>
      <c r="R8787" s="77" t="str">
        <f t="shared" si="688"/>
        <v/>
      </c>
      <c r="S8787" s="77" t="str">
        <f>IF(O8787="","",IF(OR(VALUE(LEFT(O8787,2))&gt;IF(RIGHT(J8787,1)="M",7,19),AND(OR(LEFT(O8787,2)={"07","19"}),VALUE(RIGHT(O8787,2))&gt;15)),TRUE,FALSE))</f>
        <v/>
      </c>
      <c r="T8787" s="77" t="str">
        <f>IF(O8787="","",IF(OR(VALUE(LEFT(O8787,2))&gt;IF(RIGHT(J8787,1)="M",7,19),AND(OR(LEFT(O8787,2)={"07","19"}),VALUE(RIGHT(O8787,2))&gt;5)),TRUE,FALSE))</f>
        <v/>
      </c>
    </row>
    <row r="8788" spans="12:20" x14ac:dyDescent="0.25">
      <c r="L8788" s="75">
        <f>COUNTIF($B$2:B8788,B8788)</f>
        <v>0</v>
      </c>
      <c r="M8788" s="75">
        <f>COUNTIF($L$2:L8788,4)</f>
        <v>42</v>
      </c>
      <c r="N8788" s="76" t="str">
        <f t="shared" si="689"/>
        <v>0</v>
      </c>
      <c r="O8788" s="76" t="str">
        <f t="shared" si="685"/>
        <v/>
      </c>
      <c r="P8788" s="75" t="str">
        <f t="shared" si="686"/>
        <v/>
      </c>
      <c r="Q8788" s="77" t="str">
        <f t="shared" si="687"/>
        <v/>
      </c>
      <c r="R8788" s="77" t="str">
        <f t="shared" si="688"/>
        <v/>
      </c>
      <c r="S8788" s="77" t="str">
        <f>IF(O8788="","",IF(OR(VALUE(LEFT(O8788,2))&gt;IF(RIGHT(J8788,1)="M",7,19),AND(OR(LEFT(O8788,2)={"07","19"}),VALUE(RIGHT(O8788,2))&gt;15)),TRUE,FALSE))</f>
        <v/>
      </c>
      <c r="T8788" s="77" t="str">
        <f>IF(O8788="","",IF(OR(VALUE(LEFT(O8788,2))&gt;IF(RIGHT(J8788,1)="M",7,19),AND(OR(LEFT(O8788,2)={"07","19"}),VALUE(RIGHT(O8788,2))&gt;5)),TRUE,FALSE))</f>
        <v/>
      </c>
    </row>
    <row r="8789" spans="12:20" x14ac:dyDescent="0.25">
      <c r="L8789" s="75">
        <f>COUNTIF($B$2:B8789,B8789)</f>
        <v>0</v>
      </c>
      <c r="M8789" s="75">
        <f>COUNTIF($L$2:L8789,4)</f>
        <v>42</v>
      </c>
      <c r="N8789" s="76" t="str">
        <f t="shared" si="689"/>
        <v>0</v>
      </c>
      <c r="O8789" s="76" t="str">
        <f t="shared" si="685"/>
        <v/>
      </c>
      <c r="P8789" s="75" t="str">
        <f t="shared" si="686"/>
        <v/>
      </c>
      <c r="Q8789" s="77" t="str">
        <f t="shared" si="687"/>
        <v/>
      </c>
      <c r="R8789" s="77" t="str">
        <f t="shared" si="688"/>
        <v/>
      </c>
      <c r="S8789" s="77" t="str">
        <f>IF(O8789="","",IF(OR(VALUE(LEFT(O8789,2))&gt;IF(RIGHT(J8789,1)="M",7,19),AND(OR(LEFT(O8789,2)={"07","19"}),VALUE(RIGHT(O8789,2))&gt;15)),TRUE,FALSE))</f>
        <v/>
      </c>
      <c r="T8789" s="77" t="str">
        <f>IF(O8789="","",IF(OR(VALUE(LEFT(O8789,2))&gt;IF(RIGHT(J8789,1)="M",7,19),AND(OR(LEFT(O8789,2)={"07","19"}),VALUE(RIGHT(O8789,2))&gt;5)),TRUE,FALSE))</f>
        <v/>
      </c>
    </row>
    <row r="8790" spans="12:20" x14ac:dyDescent="0.25">
      <c r="L8790" s="75">
        <f>COUNTIF($B$2:B8790,B8790)</f>
        <v>0</v>
      </c>
      <c r="M8790" s="75">
        <f>COUNTIF($L$2:L8790,4)</f>
        <v>42</v>
      </c>
      <c r="N8790" s="76" t="str">
        <f t="shared" si="689"/>
        <v>0</v>
      </c>
      <c r="O8790" s="76" t="str">
        <f t="shared" si="685"/>
        <v/>
      </c>
      <c r="P8790" s="75" t="str">
        <f t="shared" si="686"/>
        <v/>
      </c>
      <c r="Q8790" s="77" t="str">
        <f t="shared" si="687"/>
        <v/>
      </c>
      <c r="R8790" s="77" t="str">
        <f t="shared" si="688"/>
        <v/>
      </c>
      <c r="S8790" s="77" t="str">
        <f>IF(O8790="","",IF(OR(VALUE(LEFT(O8790,2))&gt;IF(RIGHT(J8790,1)="M",7,19),AND(OR(LEFT(O8790,2)={"07","19"}),VALUE(RIGHT(O8790,2))&gt;15)),TRUE,FALSE))</f>
        <v/>
      </c>
      <c r="T8790" s="77" t="str">
        <f>IF(O8790="","",IF(OR(VALUE(LEFT(O8790,2))&gt;IF(RIGHT(J8790,1)="M",7,19),AND(OR(LEFT(O8790,2)={"07","19"}),VALUE(RIGHT(O8790,2))&gt;5)),TRUE,FALSE))</f>
        <v/>
      </c>
    </row>
    <row r="8791" spans="12:20" x14ac:dyDescent="0.25">
      <c r="L8791" s="75">
        <f>COUNTIF($B$2:B8791,B8791)</f>
        <v>0</v>
      </c>
      <c r="M8791" s="75">
        <f>COUNTIF($L$2:L8791,4)</f>
        <v>42</v>
      </c>
      <c r="N8791" s="76" t="str">
        <f t="shared" si="689"/>
        <v>0</v>
      </c>
      <c r="O8791" s="76" t="str">
        <f t="shared" si="685"/>
        <v/>
      </c>
      <c r="P8791" s="75" t="str">
        <f t="shared" si="686"/>
        <v/>
      </c>
      <c r="Q8791" s="77" t="str">
        <f t="shared" si="687"/>
        <v/>
      </c>
      <c r="R8791" s="77" t="str">
        <f t="shared" si="688"/>
        <v/>
      </c>
      <c r="S8791" s="77" t="str">
        <f>IF(O8791="","",IF(OR(VALUE(LEFT(O8791,2))&gt;IF(RIGHT(J8791,1)="M",7,19),AND(OR(LEFT(O8791,2)={"07","19"}),VALUE(RIGHT(O8791,2))&gt;15)),TRUE,FALSE))</f>
        <v/>
      </c>
      <c r="T8791" s="77" t="str">
        <f>IF(O8791="","",IF(OR(VALUE(LEFT(O8791,2))&gt;IF(RIGHT(J8791,1)="M",7,19),AND(OR(LEFT(O8791,2)={"07","19"}),VALUE(RIGHT(O8791,2))&gt;5)),TRUE,FALSE))</f>
        <v/>
      </c>
    </row>
    <row r="8792" spans="12:20" x14ac:dyDescent="0.25">
      <c r="L8792" s="75">
        <f>COUNTIF($B$2:B8792,B8792)</f>
        <v>0</v>
      </c>
      <c r="M8792" s="75">
        <f>COUNTIF($L$2:L8792,4)</f>
        <v>42</v>
      </c>
      <c r="N8792" s="76" t="str">
        <f t="shared" si="689"/>
        <v>0</v>
      </c>
      <c r="O8792" s="76" t="str">
        <f t="shared" si="685"/>
        <v/>
      </c>
      <c r="P8792" s="75" t="str">
        <f t="shared" si="686"/>
        <v/>
      </c>
      <c r="Q8792" s="77" t="str">
        <f t="shared" si="687"/>
        <v/>
      </c>
      <c r="R8792" s="77" t="str">
        <f t="shared" si="688"/>
        <v/>
      </c>
      <c r="S8792" s="77" t="str">
        <f>IF(O8792="","",IF(OR(VALUE(LEFT(O8792,2))&gt;IF(RIGHT(J8792,1)="M",7,19),AND(OR(LEFT(O8792,2)={"07","19"}),VALUE(RIGHT(O8792,2))&gt;15)),TRUE,FALSE))</f>
        <v/>
      </c>
      <c r="T8792" s="77" t="str">
        <f>IF(O8792="","",IF(OR(VALUE(LEFT(O8792,2))&gt;IF(RIGHT(J8792,1)="M",7,19),AND(OR(LEFT(O8792,2)={"07","19"}),VALUE(RIGHT(O8792,2))&gt;5)),TRUE,FALSE))</f>
        <v/>
      </c>
    </row>
    <row r="8793" spans="12:20" x14ac:dyDescent="0.25">
      <c r="L8793" s="75">
        <f>COUNTIF($B$2:B8793,B8793)</f>
        <v>0</v>
      </c>
      <c r="M8793" s="75">
        <f>COUNTIF($L$2:L8793,4)</f>
        <v>42</v>
      </c>
      <c r="N8793" s="76" t="str">
        <f t="shared" si="689"/>
        <v>0</v>
      </c>
      <c r="O8793" s="76" t="str">
        <f t="shared" si="685"/>
        <v/>
      </c>
      <c r="P8793" s="75" t="str">
        <f t="shared" si="686"/>
        <v/>
      </c>
      <c r="Q8793" s="77" t="str">
        <f t="shared" si="687"/>
        <v/>
      </c>
      <c r="R8793" s="77" t="str">
        <f t="shared" si="688"/>
        <v/>
      </c>
      <c r="S8793" s="77" t="str">
        <f>IF(O8793="","",IF(OR(VALUE(LEFT(O8793,2))&gt;IF(RIGHT(J8793,1)="M",7,19),AND(OR(LEFT(O8793,2)={"07","19"}),VALUE(RIGHT(O8793,2))&gt;15)),TRUE,FALSE))</f>
        <v/>
      </c>
      <c r="T8793" s="77" t="str">
        <f>IF(O8793="","",IF(OR(VALUE(LEFT(O8793,2))&gt;IF(RIGHT(J8793,1)="M",7,19),AND(OR(LEFT(O8793,2)={"07","19"}),VALUE(RIGHT(O8793,2))&gt;5)),TRUE,FALSE))</f>
        <v/>
      </c>
    </row>
    <row r="8794" spans="12:20" x14ac:dyDescent="0.25">
      <c r="L8794" s="75">
        <f>COUNTIF($B$2:B8794,B8794)</f>
        <v>0</v>
      </c>
      <c r="M8794" s="75">
        <f>COUNTIF($L$2:L8794,4)</f>
        <v>42</v>
      </c>
      <c r="N8794" s="76" t="str">
        <f t="shared" si="689"/>
        <v>0</v>
      </c>
      <c r="O8794" s="76" t="str">
        <f t="shared" si="685"/>
        <v/>
      </c>
      <c r="P8794" s="75" t="str">
        <f t="shared" si="686"/>
        <v/>
      </c>
      <c r="Q8794" s="77" t="str">
        <f t="shared" si="687"/>
        <v/>
      </c>
      <c r="R8794" s="77" t="str">
        <f t="shared" si="688"/>
        <v/>
      </c>
      <c r="S8794" s="77" t="str">
        <f>IF(O8794="","",IF(OR(VALUE(LEFT(O8794,2))&gt;IF(RIGHT(J8794,1)="M",7,19),AND(OR(LEFT(O8794,2)={"07","19"}),VALUE(RIGHT(O8794,2))&gt;15)),TRUE,FALSE))</f>
        <v/>
      </c>
      <c r="T8794" s="77" t="str">
        <f>IF(O8794="","",IF(OR(VALUE(LEFT(O8794,2))&gt;IF(RIGHT(J8794,1)="M",7,19),AND(OR(LEFT(O8794,2)={"07","19"}),VALUE(RIGHT(O8794,2))&gt;5)),TRUE,FALSE))</f>
        <v/>
      </c>
    </row>
    <row r="8795" spans="12:20" x14ac:dyDescent="0.25">
      <c r="L8795" s="75">
        <f>COUNTIF($B$2:B8795,B8795)</f>
        <v>0</v>
      </c>
      <c r="M8795" s="75">
        <f>COUNTIF($L$2:L8795,4)</f>
        <v>42</v>
      </c>
      <c r="N8795" s="76" t="str">
        <f t="shared" si="689"/>
        <v>0</v>
      </c>
      <c r="O8795" s="76" t="str">
        <f t="shared" si="685"/>
        <v/>
      </c>
      <c r="P8795" s="75" t="str">
        <f t="shared" si="686"/>
        <v/>
      </c>
      <c r="Q8795" s="77" t="str">
        <f t="shared" si="687"/>
        <v/>
      </c>
      <c r="R8795" s="77" t="str">
        <f t="shared" si="688"/>
        <v/>
      </c>
      <c r="S8795" s="77" t="str">
        <f>IF(O8795="","",IF(OR(VALUE(LEFT(O8795,2))&gt;IF(RIGHT(J8795,1)="M",7,19),AND(OR(LEFT(O8795,2)={"07","19"}),VALUE(RIGHT(O8795,2))&gt;15)),TRUE,FALSE))</f>
        <v/>
      </c>
      <c r="T8795" s="77" t="str">
        <f>IF(O8795="","",IF(OR(VALUE(LEFT(O8795,2))&gt;IF(RIGHT(J8795,1)="M",7,19),AND(OR(LEFT(O8795,2)={"07","19"}),VALUE(RIGHT(O8795,2))&gt;5)),TRUE,FALSE))</f>
        <v/>
      </c>
    </row>
    <row r="8796" spans="12:20" x14ac:dyDescent="0.25">
      <c r="L8796" s="75">
        <f>COUNTIF($B$2:B8796,B8796)</f>
        <v>0</v>
      </c>
      <c r="M8796" s="75">
        <f>COUNTIF($L$2:L8796,4)</f>
        <v>42</v>
      </c>
      <c r="N8796" s="76" t="str">
        <f t="shared" si="689"/>
        <v>0</v>
      </c>
      <c r="O8796" s="76" t="str">
        <f t="shared" si="685"/>
        <v/>
      </c>
      <c r="P8796" s="75" t="str">
        <f t="shared" si="686"/>
        <v/>
      </c>
      <c r="Q8796" s="77" t="str">
        <f t="shared" si="687"/>
        <v/>
      </c>
      <c r="R8796" s="77" t="str">
        <f t="shared" si="688"/>
        <v/>
      </c>
      <c r="S8796" s="77" t="str">
        <f>IF(O8796="","",IF(OR(VALUE(LEFT(O8796,2))&gt;IF(RIGHT(J8796,1)="M",7,19),AND(OR(LEFT(O8796,2)={"07","19"}),VALUE(RIGHT(O8796,2))&gt;15)),TRUE,FALSE))</f>
        <v/>
      </c>
      <c r="T8796" s="77" t="str">
        <f>IF(O8796="","",IF(OR(VALUE(LEFT(O8796,2))&gt;IF(RIGHT(J8796,1)="M",7,19),AND(OR(LEFT(O8796,2)={"07","19"}),VALUE(RIGHT(O8796,2))&gt;5)),TRUE,FALSE))</f>
        <v/>
      </c>
    </row>
    <row r="8797" spans="12:20" x14ac:dyDescent="0.25">
      <c r="L8797" s="75">
        <f>COUNTIF($B$2:B8797,B8797)</f>
        <v>0</v>
      </c>
      <c r="M8797" s="75">
        <f>COUNTIF($L$2:L8797,4)</f>
        <v>42</v>
      </c>
      <c r="N8797" s="76" t="str">
        <f t="shared" si="689"/>
        <v>0</v>
      </c>
      <c r="O8797" s="76" t="str">
        <f t="shared" si="685"/>
        <v/>
      </c>
      <c r="P8797" s="75" t="str">
        <f t="shared" si="686"/>
        <v/>
      </c>
      <c r="Q8797" s="77" t="str">
        <f t="shared" si="687"/>
        <v/>
      </c>
      <c r="R8797" s="77" t="str">
        <f t="shared" si="688"/>
        <v/>
      </c>
      <c r="S8797" s="77" t="str">
        <f>IF(O8797="","",IF(OR(VALUE(LEFT(O8797,2))&gt;IF(RIGHT(J8797,1)="M",7,19),AND(OR(LEFT(O8797,2)={"07","19"}),VALUE(RIGHT(O8797,2))&gt;15)),TRUE,FALSE))</f>
        <v/>
      </c>
      <c r="T8797" s="77" t="str">
        <f>IF(O8797="","",IF(OR(VALUE(LEFT(O8797,2))&gt;IF(RIGHT(J8797,1)="M",7,19),AND(OR(LEFT(O8797,2)={"07","19"}),VALUE(RIGHT(O8797,2))&gt;5)),TRUE,FALSE))</f>
        <v/>
      </c>
    </row>
    <row r="8798" spans="12:20" x14ac:dyDescent="0.25">
      <c r="L8798" s="75">
        <f>COUNTIF($B$2:B8798,B8798)</f>
        <v>0</v>
      </c>
      <c r="M8798" s="75">
        <f>COUNTIF($L$2:L8798,4)</f>
        <v>42</v>
      </c>
      <c r="N8798" s="76" t="str">
        <f t="shared" si="689"/>
        <v>0</v>
      </c>
      <c r="O8798" s="76" t="str">
        <f t="shared" si="685"/>
        <v/>
      </c>
      <c r="P8798" s="75" t="str">
        <f t="shared" si="686"/>
        <v/>
      </c>
      <c r="Q8798" s="77" t="str">
        <f t="shared" si="687"/>
        <v/>
      </c>
      <c r="R8798" s="77" t="str">
        <f t="shared" si="688"/>
        <v/>
      </c>
      <c r="S8798" s="77" t="str">
        <f>IF(O8798="","",IF(OR(VALUE(LEFT(O8798,2))&gt;IF(RIGHT(J8798,1)="M",7,19),AND(OR(LEFT(O8798,2)={"07","19"}),VALUE(RIGHT(O8798,2))&gt;15)),TRUE,FALSE))</f>
        <v/>
      </c>
      <c r="T8798" s="77" t="str">
        <f>IF(O8798="","",IF(OR(VALUE(LEFT(O8798,2))&gt;IF(RIGHT(J8798,1)="M",7,19),AND(OR(LEFT(O8798,2)={"07","19"}),VALUE(RIGHT(O8798,2))&gt;5)),TRUE,FALSE))</f>
        <v/>
      </c>
    </row>
    <row r="8799" spans="12:20" x14ac:dyDescent="0.25">
      <c r="L8799" s="75">
        <f>COUNTIF($B$2:B8799,B8799)</f>
        <v>0</v>
      </c>
      <c r="M8799" s="75">
        <f>COUNTIF($L$2:L8799,4)</f>
        <v>42</v>
      </c>
      <c r="N8799" s="76" t="str">
        <f t="shared" si="689"/>
        <v>0</v>
      </c>
      <c r="O8799" s="76" t="str">
        <f t="shared" si="685"/>
        <v/>
      </c>
      <c r="P8799" s="75" t="str">
        <f t="shared" si="686"/>
        <v/>
      </c>
      <c r="Q8799" s="77" t="str">
        <f t="shared" si="687"/>
        <v/>
      </c>
      <c r="R8799" s="77" t="str">
        <f t="shared" si="688"/>
        <v/>
      </c>
      <c r="S8799" s="77" t="str">
        <f>IF(O8799="","",IF(OR(VALUE(LEFT(O8799,2))&gt;IF(RIGHT(J8799,1)="M",7,19),AND(OR(LEFT(O8799,2)={"07","19"}),VALUE(RIGHT(O8799,2))&gt;15)),TRUE,FALSE))</f>
        <v/>
      </c>
      <c r="T8799" s="77" t="str">
        <f>IF(O8799="","",IF(OR(VALUE(LEFT(O8799,2))&gt;IF(RIGHT(J8799,1)="M",7,19),AND(OR(LEFT(O8799,2)={"07","19"}),VALUE(RIGHT(O8799,2))&gt;5)),TRUE,FALSE))</f>
        <v/>
      </c>
    </row>
    <row r="8800" spans="12:20" x14ac:dyDescent="0.25">
      <c r="L8800" s="75">
        <f>COUNTIF($B$2:B8800,B8800)</f>
        <v>0</v>
      </c>
      <c r="M8800" s="75">
        <f>COUNTIF($L$2:L8800,4)</f>
        <v>42</v>
      </c>
      <c r="N8800" s="76" t="str">
        <f t="shared" si="689"/>
        <v>0</v>
      </c>
      <c r="O8800" s="76" t="str">
        <f t="shared" si="685"/>
        <v/>
      </c>
      <c r="P8800" s="75" t="str">
        <f t="shared" si="686"/>
        <v/>
      </c>
      <c r="Q8800" s="77" t="str">
        <f t="shared" si="687"/>
        <v/>
      </c>
      <c r="R8800" s="77" t="str">
        <f t="shared" si="688"/>
        <v/>
      </c>
      <c r="S8800" s="77" t="str">
        <f>IF(O8800="","",IF(OR(VALUE(LEFT(O8800,2))&gt;IF(RIGHT(J8800,1)="M",7,19),AND(OR(LEFT(O8800,2)={"07","19"}),VALUE(RIGHT(O8800,2))&gt;15)),TRUE,FALSE))</f>
        <v/>
      </c>
      <c r="T8800" s="77" t="str">
        <f>IF(O8800="","",IF(OR(VALUE(LEFT(O8800,2))&gt;IF(RIGHT(J8800,1)="M",7,19),AND(OR(LEFT(O8800,2)={"07","19"}),VALUE(RIGHT(O8800,2))&gt;5)),TRUE,FALSE))</f>
        <v/>
      </c>
    </row>
    <row r="8801" spans="12:20" x14ac:dyDescent="0.25">
      <c r="L8801" s="75">
        <f>COUNTIF($B$2:B8801,B8801)</f>
        <v>0</v>
      </c>
      <c r="M8801" s="75">
        <f>COUNTIF($L$2:L8801,4)</f>
        <v>42</v>
      </c>
      <c r="N8801" s="76" t="str">
        <f t="shared" si="689"/>
        <v>0</v>
      </c>
      <c r="O8801" s="76" t="str">
        <f t="shared" si="685"/>
        <v/>
      </c>
      <c r="P8801" s="75" t="str">
        <f t="shared" si="686"/>
        <v/>
      </c>
      <c r="Q8801" s="77" t="str">
        <f t="shared" si="687"/>
        <v/>
      </c>
      <c r="R8801" s="77" t="str">
        <f t="shared" si="688"/>
        <v/>
      </c>
      <c r="S8801" s="77" t="str">
        <f>IF(O8801="","",IF(OR(VALUE(LEFT(O8801,2))&gt;IF(RIGHT(J8801,1)="M",7,19),AND(OR(LEFT(O8801,2)={"07","19"}),VALUE(RIGHT(O8801,2))&gt;15)),TRUE,FALSE))</f>
        <v/>
      </c>
      <c r="T8801" s="77" t="str">
        <f>IF(O8801="","",IF(OR(VALUE(LEFT(O8801,2))&gt;IF(RIGHT(J8801,1)="M",7,19),AND(OR(LEFT(O8801,2)={"07","19"}),VALUE(RIGHT(O8801,2))&gt;5)),TRUE,FALSE))</f>
        <v/>
      </c>
    </row>
    <row r="8802" spans="12:20" x14ac:dyDescent="0.25">
      <c r="L8802" s="75">
        <f>COUNTIF($B$2:B8802,B8802)</f>
        <v>0</v>
      </c>
      <c r="M8802" s="75">
        <f>COUNTIF($L$2:L8802,4)</f>
        <v>42</v>
      </c>
      <c r="N8802" s="76" t="str">
        <f t="shared" si="689"/>
        <v>0</v>
      </c>
      <c r="O8802" s="76" t="str">
        <f t="shared" si="685"/>
        <v/>
      </c>
      <c r="P8802" s="75" t="str">
        <f t="shared" si="686"/>
        <v/>
      </c>
      <c r="Q8802" s="77" t="str">
        <f t="shared" si="687"/>
        <v/>
      </c>
      <c r="R8802" s="77" t="str">
        <f t="shared" si="688"/>
        <v/>
      </c>
      <c r="S8802" s="77" t="str">
        <f>IF(O8802="","",IF(OR(VALUE(LEFT(O8802,2))&gt;IF(RIGHT(J8802,1)="M",7,19),AND(OR(LEFT(O8802,2)={"07","19"}),VALUE(RIGHT(O8802,2))&gt;15)),TRUE,FALSE))</f>
        <v/>
      </c>
      <c r="T8802" s="77" t="str">
        <f>IF(O8802="","",IF(OR(VALUE(LEFT(O8802,2))&gt;IF(RIGHT(J8802,1)="M",7,19),AND(OR(LEFT(O8802,2)={"07","19"}),VALUE(RIGHT(O8802,2))&gt;5)),TRUE,FALSE))</f>
        <v/>
      </c>
    </row>
    <row r="8803" spans="12:20" x14ac:dyDescent="0.25">
      <c r="L8803" s="75">
        <f>COUNTIF($B$2:B8803,B8803)</f>
        <v>0</v>
      </c>
      <c r="M8803" s="75">
        <f>COUNTIF($L$2:L8803,4)</f>
        <v>42</v>
      </c>
      <c r="N8803" s="76" t="str">
        <f t="shared" si="689"/>
        <v>0</v>
      </c>
      <c r="O8803" s="76" t="str">
        <f t="shared" si="685"/>
        <v/>
      </c>
      <c r="P8803" s="75" t="str">
        <f t="shared" si="686"/>
        <v/>
      </c>
      <c r="Q8803" s="77" t="str">
        <f t="shared" si="687"/>
        <v/>
      </c>
      <c r="R8803" s="77" t="str">
        <f t="shared" si="688"/>
        <v/>
      </c>
      <c r="S8803" s="77" t="str">
        <f>IF(O8803="","",IF(OR(VALUE(LEFT(O8803,2))&gt;IF(RIGHT(J8803,1)="M",7,19),AND(OR(LEFT(O8803,2)={"07","19"}),VALUE(RIGHT(O8803,2))&gt;15)),TRUE,FALSE))</f>
        <v/>
      </c>
      <c r="T8803" s="77" t="str">
        <f>IF(O8803="","",IF(OR(VALUE(LEFT(O8803,2))&gt;IF(RIGHT(J8803,1)="M",7,19),AND(OR(LEFT(O8803,2)={"07","19"}),VALUE(RIGHT(O8803,2))&gt;5)),TRUE,FALSE))</f>
        <v/>
      </c>
    </row>
    <row r="8804" spans="12:20" x14ac:dyDescent="0.25">
      <c r="L8804" s="75">
        <f>COUNTIF($B$2:B8804,B8804)</f>
        <v>0</v>
      </c>
      <c r="M8804" s="75">
        <f>COUNTIF($L$2:L8804,4)</f>
        <v>42</v>
      </c>
      <c r="N8804" s="76" t="str">
        <f t="shared" si="689"/>
        <v>0</v>
      </c>
      <c r="O8804" s="76" t="str">
        <f t="shared" si="685"/>
        <v/>
      </c>
      <c r="P8804" s="75" t="str">
        <f t="shared" si="686"/>
        <v/>
      </c>
      <c r="Q8804" s="77" t="str">
        <f t="shared" si="687"/>
        <v/>
      </c>
      <c r="R8804" s="77" t="str">
        <f t="shared" si="688"/>
        <v/>
      </c>
      <c r="S8804" s="77" t="str">
        <f>IF(O8804="","",IF(OR(VALUE(LEFT(O8804,2))&gt;IF(RIGHT(J8804,1)="M",7,19),AND(OR(LEFT(O8804,2)={"07","19"}),VALUE(RIGHT(O8804,2))&gt;15)),TRUE,FALSE))</f>
        <v/>
      </c>
      <c r="T8804" s="77" t="str">
        <f>IF(O8804="","",IF(OR(VALUE(LEFT(O8804,2))&gt;IF(RIGHT(J8804,1)="M",7,19),AND(OR(LEFT(O8804,2)={"07","19"}),VALUE(RIGHT(O8804,2))&gt;5)),TRUE,FALSE))</f>
        <v/>
      </c>
    </row>
    <row r="8805" spans="12:20" x14ac:dyDescent="0.25">
      <c r="L8805" s="75">
        <f>COUNTIF($B$2:B8805,B8805)</f>
        <v>0</v>
      </c>
      <c r="M8805" s="75">
        <f>COUNTIF($L$2:L8805,4)</f>
        <v>42</v>
      </c>
      <c r="N8805" s="76" t="str">
        <f t="shared" si="689"/>
        <v>0</v>
      </c>
      <c r="O8805" s="76" t="str">
        <f t="shared" si="685"/>
        <v/>
      </c>
      <c r="P8805" s="75" t="str">
        <f t="shared" si="686"/>
        <v/>
      </c>
      <c r="Q8805" s="77" t="str">
        <f t="shared" si="687"/>
        <v/>
      </c>
      <c r="R8805" s="77" t="str">
        <f t="shared" si="688"/>
        <v/>
      </c>
      <c r="S8805" s="77" t="str">
        <f>IF(O8805="","",IF(OR(VALUE(LEFT(O8805,2))&gt;IF(RIGHT(J8805,1)="M",7,19),AND(OR(LEFT(O8805,2)={"07","19"}),VALUE(RIGHT(O8805,2))&gt;15)),TRUE,FALSE))</f>
        <v/>
      </c>
      <c r="T8805" s="77" t="str">
        <f>IF(O8805="","",IF(OR(VALUE(LEFT(O8805,2))&gt;IF(RIGHT(J8805,1)="M",7,19),AND(OR(LEFT(O8805,2)={"07","19"}),VALUE(RIGHT(O8805,2))&gt;5)),TRUE,FALSE))</f>
        <v/>
      </c>
    </row>
    <row r="8806" spans="12:20" x14ac:dyDescent="0.25">
      <c r="L8806" s="75">
        <f>COUNTIF($B$2:B8806,B8806)</f>
        <v>0</v>
      </c>
      <c r="M8806" s="75">
        <f>COUNTIF($L$2:L8806,4)</f>
        <v>42</v>
      </c>
      <c r="N8806" s="76" t="str">
        <f t="shared" si="689"/>
        <v>0</v>
      </c>
      <c r="O8806" s="76" t="str">
        <f t="shared" si="685"/>
        <v/>
      </c>
      <c r="P8806" s="75" t="str">
        <f t="shared" si="686"/>
        <v/>
      </c>
      <c r="Q8806" s="77" t="str">
        <f t="shared" si="687"/>
        <v/>
      </c>
      <c r="R8806" s="77" t="str">
        <f t="shared" si="688"/>
        <v/>
      </c>
      <c r="S8806" s="77" t="str">
        <f>IF(O8806="","",IF(OR(VALUE(LEFT(O8806,2))&gt;IF(RIGHT(J8806,1)="M",7,19),AND(OR(LEFT(O8806,2)={"07","19"}),VALUE(RIGHT(O8806,2))&gt;15)),TRUE,FALSE))</f>
        <v/>
      </c>
      <c r="T8806" s="77" t="str">
        <f>IF(O8806="","",IF(OR(VALUE(LEFT(O8806,2))&gt;IF(RIGHT(J8806,1)="M",7,19),AND(OR(LEFT(O8806,2)={"07","19"}),VALUE(RIGHT(O8806,2))&gt;5)),TRUE,FALSE))</f>
        <v/>
      </c>
    </row>
    <row r="8807" spans="12:20" x14ac:dyDescent="0.25">
      <c r="L8807" s="75">
        <f>COUNTIF($B$2:B8807,B8807)</f>
        <v>0</v>
      </c>
      <c r="M8807" s="75">
        <f>COUNTIF($L$2:L8807,4)</f>
        <v>42</v>
      </c>
      <c r="N8807" s="76" t="str">
        <f t="shared" si="689"/>
        <v>0</v>
      </c>
      <c r="O8807" s="76" t="str">
        <f t="shared" si="685"/>
        <v/>
      </c>
      <c r="P8807" s="75" t="str">
        <f t="shared" si="686"/>
        <v/>
      </c>
      <c r="Q8807" s="77" t="str">
        <f t="shared" si="687"/>
        <v/>
      </c>
      <c r="R8807" s="77" t="str">
        <f t="shared" si="688"/>
        <v/>
      </c>
      <c r="S8807" s="77" t="str">
        <f>IF(O8807="","",IF(OR(VALUE(LEFT(O8807,2))&gt;IF(RIGHT(J8807,1)="M",7,19),AND(OR(LEFT(O8807,2)={"07","19"}),VALUE(RIGHT(O8807,2))&gt;15)),TRUE,FALSE))</f>
        <v/>
      </c>
      <c r="T8807" s="77" t="str">
        <f>IF(O8807="","",IF(OR(VALUE(LEFT(O8807,2))&gt;IF(RIGHT(J8807,1)="M",7,19),AND(OR(LEFT(O8807,2)={"07","19"}),VALUE(RIGHT(O8807,2))&gt;5)),TRUE,FALSE))</f>
        <v/>
      </c>
    </row>
    <row r="8808" spans="12:20" x14ac:dyDescent="0.25">
      <c r="L8808" s="75">
        <f>COUNTIF($B$2:B8808,B8808)</f>
        <v>0</v>
      </c>
      <c r="M8808" s="75">
        <f>COUNTIF($L$2:L8808,4)</f>
        <v>42</v>
      </c>
      <c r="N8808" s="76" t="str">
        <f t="shared" si="689"/>
        <v>0</v>
      </c>
      <c r="O8808" s="76" t="str">
        <f t="shared" si="685"/>
        <v/>
      </c>
      <c r="P8808" s="75" t="str">
        <f t="shared" si="686"/>
        <v/>
      </c>
      <c r="Q8808" s="77" t="str">
        <f t="shared" si="687"/>
        <v/>
      </c>
      <c r="R8808" s="77" t="str">
        <f t="shared" si="688"/>
        <v/>
      </c>
      <c r="S8808" s="77" t="str">
        <f>IF(O8808="","",IF(OR(VALUE(LEFT(O8808,2))&gt;IF(RIGHT(J8808,1)="M",7,19),AND(OR(LEFT(O8808,2)={"07","19"}),VALUE(RIGHT(O8808,2))&gt;15)),TRUE,FALSE))</f>
        <v/>
      </c>
      <c r="T8808" s="77" t="str">
        <f>IF(O8808="","",IF(OR(VALUE(LEFT(O8808,2))&gt;IF(RIGHT(J8808,1)="M",7,19),AND(OR(LEFT(O8808,2)={"07","19"}),VALUE(RIGHT(O8808,2))&gt;5)),TRUE,FALSE))</f>
        <v/>
      </c>
    </row>
    <row r="8809" spans="12:20" x14ac:dyDescent="0.25">
      <c r="L8809" s="75">
        <f>COUNTIF($B$2:B8809,B8809)</f>
        <v>0</v>
      </c>
      <c r="M8809" s="75">
        <f>COUNTIF($L$2:L8809,4)</f>
        <v>42</v>
      </c>
      <c r="N8809" s="76" t="str">
        <f t="shared" si="689"/>
        <v>0</v>
      </c>
      <c r="O8809" s="76" t="str">
        <f t="shared" si="685"/>
        <v/>
      </c>
      <c r="P8809" s="75" t="str">
        <f t="shared" si="686"/>
        <v/>
      </c>
      <c r="Q8809" s="77" t="str">
        <f t="shared" si="687"/>
        <v/>
      </c>
      <c r="R8809" s="77" t="str">
        <f t="shared" si="688"/>
        <v/>
      </c>
      <c r="S8809" s="77" t="str">
        <f>IF(O8809="","",IF(OR(VALUE(LEFT(O8809,2))&gt;IF(RIGHT(J8809,1)="M",7,19),AND(OR(LEFT(O8809,2)={"07","19"}),VALUE(RIGHT(O8809,2))&gt;15)),TRUE,FALSE))</f>
        <v/>
      </c>
      <c r="T8809" s="77" t="str">
        <f>IF(O8809="","",IF(OR(VALUE(LEFT(O8809,2))&gt;IF(RIGHT(J8809,1)="M",7,19),AND(OR(LEFT(O8809,2)={"07","19"}),VALUE(RIGHT(O8809,2))&gt;5)),TRUE,FALSE))</f>
        <v/>
      </c>
    </row>
    <row r="8810" spans="12:20" x14ac:dyDescent="0.25">
      <c r="L8810" s="75">
        <f>COUNTIF($B$2:B8810,B8810)</f>
        <v>0</v>
      </c>
      <c r="M8810" s="75">
        <f>COUNTIF($L$2:L8810,4)</f>
        <v>42</v>
      </c>
      <c r="N8810" s="76" t="str">
        <f t="shared" si="689"/>
        <v>0</v>
      </c>
      <c r="O8810" s="76" t="str">
        <f t="shared" si="685"/>
        <v/>
      </c>
      <c r="P8810" s="75" t="str">
        <f t="shared" si="686"/>
        <v/>
      </c>
      <c r="Q8810" s="77" t="str">
        <f t="shared" si="687"/>
        <v/>
      </c>
      <c r="R8810" s="77" t="str">
        <f t="shared" si="688"/>
        <v/>
      </c>
      <c r="S8810" s="77" t="str">
        <f>IF(O8810="","",IF(OR(VALUE(LEFT(O8810,2))&gt;IF(RIGHT(J8810,1)="M",7,19),AND(OR(LEFT(O8810,2)={"07","19"}),VALUE(RIGHT(O8810,2))&gt;15)),TRUE,FALSE))</f>
        <v/>
      </c>
      <c r="T8810" s="77" t="str">
        <f>IF(O8810="","",IF(OR(VALUE(LEFT(O8810,2))&gt;IF(RIGHT(J8810,1)="M",7,19),AND(OR(LEFT(O8810,2)={"07","19"}),VALUE(RIGHT(O8810,2))&gt;5)),TRUE,FALSE))</f>
        <v/>
      </c>
    </row>
    <row r="8811" spans="12:20" x14ac:dyDescent="0.25">
      <c r="L8811" s="75">
        <f>COUNTIF($B$2:B8811,B8811)</f>
        <v>0</v>
      </c>
      <c r="M8811" s="75">
        <f>COUNTIF($L$2:L8811,4)</f>
        <v>42</v>
      </c>
      <c r="N8811" s="76" t="str">
        <f t="shared" si="689"/>
        <v>0</v>
      </c>
      <c r="O8811" s="76" t="str">
        <f t="shared" si="685"/>
        <v/>
      </c>
      <c r="P8811" s="75" t="str">
        <f t="shared" si="686"/>
        <v/>
      </c>
      <c r="Q8811" s="77" t="str">
        <f t="shared" si="687"/>
        <v/>
      </c>
      <c r="R8811" s="77" t="str">
        <f t="shared" si="688"/>
        <v/>
      </c>
      <c r="S8811" s="77" t="str">
        <f>IF(O8811="","",IF(OR(VALUE(LEFT(O8811,2))&gt;IF(RIGHT(J8811,1)="M",7,19),AND(OR(LEFT(O8811,2)={"07","19"}),VALUE(RIGHT(O8811,2))&gt;15)),TRUE,FALSE))</f>
        <v/>
      </c>
      <c r="T8811" s="77" t="str">
        <f>IF(O8811="","",IF(OR(VALUE(LEFT(O8811,2))&gt;IF(RIGHT(J8811,1)="M",7,19),AND(OR(LEFT(O8811,2)={"07","19"}),VALUE(RIGHT(O8811,2))&gt;5)),TRUE,FALSE))</f>
        <v/>
      </c>
    </row>
    <row r="8812" spans="12:20" x14ac:dyDescent="0.25">
      <c r="L8812" s="75">
        <f>COUNTIF($B$2:B8812,B8812)</f>
        <v>0</v>
      </c>
      <c r="M8812" s="75">
        <f>COUNTIF($L$2:L8812,4)</f>
        <v>42</v>
      </c>
      <c r="N8812" s="76" t="str">
        <f t="shared" si="689"/>
        <v>0</v>
      </c>
      <c r="O8812" s="76" t="str">
        <f t="shared" si="685"/>
        <v/>
      </c>
      <c r="P8812" s="75" t="str">
        <f t="shared" si="686"/>
        <v/>
      </c>
      <c r="Q8812" s="77" t="str">
        <f t="shared" si="687"/>
        <v/>
      </c>
      <c r="R8812" s="77" t="str">
        <f t="shared" si="688"/>
        <v/>
      </c>
      <c r="S8812" s="77" t="str">
        <f>IF(O8812="","",IF(OR(VALUE(LEFT(O8812,2))&gt;IF(RIGHT(J8812,1)="M",7,19),AND(OR(LEFT(O8812,2)={"07","19"}),VALUE(RIGHT(O8812,2))&gt;15)),TRUE,FALSE))</f>
        <v/>
      </c>
      <c r="T8812" s="77" t="str">
        <f>IF(O8812="","",IF(OR(VALUE(LEFT(O8812,2))&gt;IF(RIGHT(J8812,1)="M",7,19),AND(OR(LEFT(O8812,2)={"07","19"}),VALUE(RIGHT(O8812,2))&gt;5)),TRUE,FALSE))</f>
        <v/>
      </c>
    </row>
    <row r="8813" spans="12:20" x14ac:dyDescent="0.25">
      <c r="L8813" s="75">
        <f>COUNTIF($B$2:B8813,B8813)</f>
        <v>0</v>
      </c>
      <c r="M8813" s="75">
        <f>COUNTIF($L$2:L8813,4)</f>
        <v>42</v>
      </c>
      <c r="N8813" s="76" t="str">
        <f t="shared" si="689"/>
        <v>0</v>
      </c>
      <c r="O8813" s="76" t="str">
        <f t="shared" si="685"/>
        <v/>
      </c>
      <c r="P8813" s="75" t="str">
        <f t="shared" si="686"/>
        <v/>
      </c>
      <c r="Q8813" s="77" t="str">
        <f t="shared" si="687"/>
        <v/>
      </c>
      <c r="R8813" s="77" t="str">
        <f t="shared" si="688"/>
        <v/>
      </c>
      <c r="S8813" s="77" t="str">
        <f>IF(O8813="","",IF(OR(VALUE(LEFT(O8813,2))&gt;IF(RIGHT(J8813,1)="M",7,19),AND(OR(LEFT(O8813,2)={"07","19"}),VALUE(RIGHT(O8813,2))&gt;15)),TRUE,FALSE))</f>
        <v/>
      </c>
      <c r="T8813" s="77" t="str">
        <f>IF(O8813="","",IF(OR(VALUE(LEFT(O8813,2))&gt;IF(RIGHT(J8813,1)="M",7,19),AND(OR(LEFT(O8813,2)={"07","19"}),VALUE(RIGHT(O8813,2))&gt;5)),TRUE,FALSE))</f>
        <v/>
      </c>
    </row>
    <row r="8814" spans="12:20" x14ac:dyDescent="0.25">
      <c r="L8814" s="75">
        <f>COUNTIF($B$2:B8814,B8814)</f>
        <v>0</v>
      </c>
      <c r="M8814" s="75">
        <f>COUNTIF($L$2:L8814,4)</f>
        <v>42</v>
      </c>
      <c r="N8814" s="76" t="str">
        <f t="shared" si="689"/>
        <v>0</v>
      </c>
      <c r="O8814" s="76" t="str">
        <f t="shared" si="685"/>
        <v/>
      </c>
      <c r="P8814" s="75" t="str">
        <f t="shared" si="686"/>
        <v/>
      </c>
      <c r="Q8814" s="77" t="str">
        <f t="shared" si="687"/>
        <v/>
      </c>
      <c r="R8814" s="77" t="str">
        <f t="shared" si="688"/>
        <v/>
      </c>
      <c r="S8814" s="77" t="str">
        <f>IF(O8814="","",IF(OR(VALUE(LEFT(O8814,2))&gt;IF(RIGHT(J8814,1)="M",7,19),AND(OR(LEFT(O8814,2)={"07","19"}),VALUE(RIGHT(O8814,2))&gt;15)),TRUE,FALSE))</f>
        <v/>
      </c>
      <c r="T8814" s="77" t="str">
        <f>IF(O8814="","",IF(OR(VALUE(LEFT(O8814,2))&gt;IF(RIGHT(J8814,1)="M",7,19),AND(OR(LEFT(O8814,2)={"07","19"}),VALUE(RIGHT(O8814,2))&gt;5)),TRUE,FALSE))</f>
        <v/>
      </c>
    </row>
    <row r="8815" spans="12:20" x14ac:dyDescent="0.25">
      <c r="L8815" s="75">
        <f>COUNTIF($B$2:B8815,B8815)</f>
        <v>0</v>
      </c>
      <c r="M8815" s="75">
        <f>COUNTIF($L$2:L8815,4)</f>
        <v>42</v>
      </c>
      <c r="N8815" s="76" t="str">
        <f t="shared" si="689"/>
        <v>0</v>
      </c>
      <c r="O8815" s="76" t="str">
        <f t="shared" si="685"/>
        <v/>
      </c>
      <c r="P8815" s="75" t="str">
        <f t="shared" si="686"/>
        <v/>
      </c>
      <c r="Q8815" s="77" t="str">
        <f t="shared" si="687"/>
        <v/>
      </c>
      <c r="R8815" s="77" t="str">
        <f t="shared" si="688"/>
        <v/>
      </c>
      <c r="S8815" s="77" t="str">
        <f>IF(O8815="","",IF(OR(VALUE(LEFT(O8815,2))&gt;IF(RIGHT(J8815,1)="M",7,19),AND(OR(LEFT(O8815,2)={"07","19"}),VALUE(RIGHT(O8815,2))&gt;15)),TRUE,FALSE))</f>
        <v/>
      </c>
      <c r="T8815" s="77" t="str">
        <f>IF(O8815="","",IF(OR(VALUE(LEFT(O8815,2))&gt;IF(RIGHT(J8815,1)="M",7,19),AND(OR(LEFT(O8815,2)={"07","19"}),VALUE(RIGHT(O8815,2))&gt;5)),TRUE,FALSE))</f>
        <v/>
      </c>
    </row>
    <row r="8816" spans="12:20" x14ac:dyDescent="0.25">
      <c r="L8816" s="75">
        <f>COUNTIF($B$2:B8816,B8816)</f>
        <v>0</v>
      </c>
      <c r="M8816" s="75">
        <f>COUNTIF($L$2:L8816,4)</f>
        <v>42</v>
      </c>
      <c r="N8816" s="76" t="str">
        <f t="shared" si="689"/>
        <v>0</v>
      </c>
      <c r="O8816" s="76" t="str">
        <f t="shared" si="685"/>
        <v/>
      </c>
      <c r="P8816" s="75" t="str">
        <f t="shared" si="686"/>
        <v/>
      </c>
      <c r="Q8816" s="77" t="str">
        <f t="shared" si="687"/>
        <v/>
      </c>
      <c r="R8816" s="77" t="str">
        <f t="shared" si="688"/>
        <v/>
      </c>
      <c r="S8816" s="77" t="str">
        <f>IF(O8816="","",IF(OR(VALUE(LEFT(O8816,2))&gt;IF(RIGHT(J8816,1)="M",7,19),AND(OR(LEFT(O8816,2)={"07","19"}),VALUE(RIGHT(O8816,2))&gt;15)),TRUE,FALSE))</f>
        <v/>
      </c>
      <c r="T8816" s="77" t="str">
        <f>IF(O8816="","",IF(OR(VALUE(LEFT(O8816,2))&gt;IF(RIGHT(J8816,1)="M",7,19),AND(OR(LEFT(O8816,2)={"07","19"}),VALUE(RIGHT(O8816,2))&gt;5)),TRUE,FALSE))</f>
        <v/>
      </c>
    </row>
    <row r="8817" spans="12:20" x14ac:dyDescent="0.25">
      <c r="L8817" s="75">
        <f>COUNTIF($B$2:B8817,B8817)</f>
        <v>0</v>
      </c>
      <c r="M8817" s="75">
        <f>COUNTIF($L$2:L8817,4)</f>
        <v>42</v>
      </c>
      <c r="N8817" s="76" t="str">
        <f t="shared" si="689"/>
        <v>0</v>
      </c>
      <c r="O8817" s="76" t="str">
        <f t="shared" si="685"/>
        <v/>
      </c>
      <c r="P8817" s="75" t="str">
        <f t="shared" si="686"/>
        <v/>
      </c>
      <c r="Q8817" s="77" t="str">
        <f t="shared" si="687"/>
        <v/>
      </c>
      <c r="R8817" s="77" t="str">
        <f t="shared" si="688"/>
        <v/>
      </c>
      <c r="S8817" s="77" t="str">
        <f>IF(O8817="","",IF(OR(VALUE(LEFT(O8817,2))&gt;IF(RIGHT(J8817,1)="M",7,19),AND(OR(LEFT(O8817,2)={"07","19"}),VALUE(RIGHT(O8817,2))&gt;15)),TRUE,FALSE))</f>
        <v/>
      </c>
      <c r="T8817" s="77" t="str">
        <f>IF(O8817="","",IF(OR(VALUE(LEFT(O8817,2))&gt;IF(RIGHT(J8817,1)="M",7,19),AND(OR(LEFT(O8817,2)={"07","19"}),VALUE(RIGHT(O8817,2))&gt;5)),TRUE,FALSE))</f>
        <v/>
      </c>
    </row>
    <row r="8818" spans="12:20" x14ac:dyDescent="0.25">
      <c r="L8818" s="75">
        <f>COUNTIF($B$2:B8818,B8818)</f>
        <v>0</v>
      </c>
      <c r="M8818" s="75">
        <f>COUNTIF($L$2:L8818,4)</f>
        <v>42</v>
      </c>
      <c r="N8818" s="76" t="str">
        <f t="shared" si="689"/>
        <v>0</v>
      </c>
      <c r="O8818" s="76" t="str">
        <f t="shared" si="685"/>
        <v/>
      </c>
      <c r="P8818" s="75" t="str">
        <f t="shared" si="686"/>
        <v/>
      </c>
      <c r="Q8818" s="77" t="str">
        <f t="shared" si="687"/>
        <v/>
      </c>
      <c r="R8818" s="77" t="str">
        <f t="shared" si="688"/>
        <v/>
      </c>
      <c r="S8818" s="77" t="str">
        <f>IF(O8818="","",IF(OR(VALUE(LEFT(O8818,2))&gt;IF(RIGHT(J8818,1)="M",7,19),AND(OR(LEFT(O8818,2)={"07","19"}),VALUE(RIGHT(O8818,2))&gt;15)),TRUE,FALSE))</f>
        <v/>
      </c>
      <c r="T8818" s="77" t="str">
        <f>IF(O8818="","",IF(OR(VALUE(LEFT(O8818,2))&gt;IF(RIGHT(J8818,1)="M",7,19),AND(OR(LEFT(O8818,2)={"07","19"}),VALUE(RIGHT(O8818,2))&gt;5)),TRUE,FALSE))</f>
        <v/>
      </c>
    </row>
    <row r="8819" spans="12:20" x14ac:dyDescent="0.25">
      <c r="L8819" s="75">
        <f>COUNTIF($B$2:B8819,B8819)</f>
        <v>0</v>
      </c>
      <c r="M8819" s="75">
        <f>COUNTIF($L$2:L8819,4)</f>
        <v>42</v>
      </c>
      <c r="N8819" s="76" t="str">
        <f t="shared" si="689"/>
        <v>0</v>
      </c>
      <c r="O8819" s="76" t="str">
        <f t="shared" si="685"/>
        <v/>
      </c>
      <c r="P8819" s="75" t="str">
        <f t="shared" si="686"/>
        <v/>
      </c>
      <c r="Q8819" s="77" t="str">
        <f t="shared" si="687"/>
        <v/>
      </c>
      <c r="R8819" s="77" t="str">
        <f t="shared" si="688"/>
        <v/>
      </c>
      <c r="S8819" s="77" t="str">
        <f>IF(O8819="","",IF(OR(VALUE(LEFT(O8819,2))&gt;IF(RIGHT(J8819,1)="M",7,19),AND(OR(LEFT(O8819,2)={"07","19"}),VALUE(RIGHT(O8819,2))&gt;15)),TRUE,FALSE))</f>
        <v/>
      </c>
      <c r="T8819" s="77" t="str">
        <f>IF(O8819="","",IF(OR(VALUE(LEFT(O8819,2))&gt;IF(RIGHT(J8819,1)="M",7,19),AND(OR(LEFT(O8819,2)={"07","19"}),VALUE(RIGHT(O8819,2))&gt;5)),TRUE,FALSE))</f>
        <v/>
      </c>
    </row>
    <row r="8820" spans="12:20" x14ac:dyDescent="0.25">
      <c r="L8820" s="75">
        <f>COUNTIF($B$2:B8820,B8820)</f>
        <v>0</v>
      </c>
      <c r="M8820" s="75">
        <f>COUNTIF($L$2:L8820,4)</f>
        <v>42</v>
      </c>
      <c r="N8820" s="76" t="str">
        <f t="shared" si="689"/>
        <v>0</v>
      </c>
      <c r="O8820" s="76" t="str">
        <f t="shared" si="685"/>
        <v/>
      </c>
      <c r="P8820" s="75" t="str">
        <f t="shared" si="686"/>
        <v/>
      </c>
      <c r="Q8820" s="77" t="str">
        <f t="shared" si="687"/>
        <v/>
      </c>
      <c r="R8820" s="77" t="str">
        <f t="shared" si="688"/>
        <v/>
      </c>
      <c r="S8820" s="77" t="str">
        <f>IF(O8820="","",IF(OR(VALUE(LEFT(O8820,2))&gt;IF(RIGHT(J8820,1)="M",7,19),AND(OR(LEFT(O8820,2)={"07","19"}),VALUE(RIGHT(O8820,2))&gt;15)),TRUE,FALSE))</f>
        <v/>
      </c>
      <c r="T8820" s="77" t="str">
        <f>IF(O8820="","",IF(OR(VALUE(LEFT(O8820,2))&gt;IF(RIGHT(J8820,1)="M",7,19),AND(OR(LEFT(O8820,2)={"07","19"}),VALUE(RIGHT(O8820,2))&gt;5)),TRUE,FALSE))</f>
        <v/>
      </c>
    </row>
    <row r="8821" spans="12:20" x14ac:dyDescent="0.25">
      <c r="L8821" s="75">
        <f>COUNTIF($B$2:B8821,B8821)</f>
        <v>0</v>
      </c>
      <c r="M8821" s="75">
        <f>COUNTIF($L$2:L8821,4)</f>
        <v>42</v>
      </c>
      <c r="N8821" s="76" t="str">
        <f t="shared" si="689"/>
        <v>0</v>
      </c>
      <c r="O8821" s="76" t="str">
        <f t="shared" si="685"/>
        <v/>
      </c>
      <c r="P8821" s="75" t="str">
        <f t="shared" si="686"/>
        <v/>
      </c>
      <c r="Q8821" s="77" t="str">
        <f t="shared" si="687"/>
        <v/>
      </c>
      <c r="R8821" s="77" t="str">
        <f t="shared" si="688"/>
        <v/>
      </c>
      <c r="S8821" s="77" t="str">
        <f>IF(O8821="","",IF(OR(VALUE(LEFT(O8821,2))&gt;IF(RIGHT(J8821,1)="M",7,19),AND(OR(LEFT(O8821,2)={"07","19"}),VALUE(RIGHT(O8821,2))&gt;15)),TRUE,FALSE))</f>
        <v/>
      </c>
      <c r="T8821" s="77" t="str">
        <f>IF(O8821="","",IF(OR(VALUE(LEFT(O8821,2))&gt;IF(RIGHT(J8821,1)="M",7,19),AND(OR(LEFT(O8821,2)={"07","19"}),VALUE(RIGHT(O8821,2))&gt;5)),TRUE,FALSE))</f>
        <v/>
      </c>
    </row>
    <row r="8822" spans="12:20" x14ac:dyDescent="0.25">
      <c r="L8822" s="75">
        <f>COUNTIF($B$2:B8822,B8822)</f>
        <v>0</v>
      </c>
      <c r="M8822" s="75">
        <f>COUNTIF($L$2:L8822,4)</f>
        <v>42</v>
      </c>
      <c r="N8822" s="76" t="str">
        <f t="shared" si="689"/>
        <v>0</v>
      </c>
      <c r="O8822" s="76" t="str">
        <f t="shared" si="685"/>
        <v/>
      </c>
      <c r="P8822" s="75" t="str">
        <f t="shared" si="686"/>
        <v/>
      </c>
      <c r="Q8822" s="77" t="str">
        <f t="shared" si="687"/>
        <v/>
      </c>
      <c r="R8822" s="77" t="str">
        <f t="shared" si="688"/>
        <v/>
      </c>
      <c r="S8822" s="77" t="str">
        <f>IF(O8822="","",IF(OR(VALUE(LEFT(O8822,2))&gt;IF(RIGHT(J8822,1)="M",7,19),AND(OR(LEFT(O8822,2)={"07","19"}),VALUE(RIGHT(O8822,2))&gt;15)),TRUE,FALSE))</f>
        <v/>
      </c>
      <c r="T8822" s="77" t="str">
        <f>IF(O8822="","",IF(OR(VALUE(LEFT(O8822,2))&gt;IF(RIGHT(J8822,1)="M",7,19),AND(OR(LEFT(O8822,2)={"07","19"}),VALUE(RIGHT(O8822,2))&gt;5)),TRUE,FALSE))</f>
        <v/>
      </c>
    </row>
    <row r="8823" spans="12:20" x14ac:dyDescent="0.25">
      <c r="L8823" s="75">
        <f>COUNTIF($B$2:B8823,B8823)</f>
        <v>0</v>
      </c>
      <c r="M8823" s="75">
        <f>COUNTIF($L$2:L8823,4)</f>
        <v>42</v>
      </c>
      <c r="N8823" s="76" t="str">
        <f t="shared" si="689"/>
        <v>0</v>
      </c>
      <c r="O8823" s="76" t="str">
        <f t="shared" si="685"/>
        <v/>
      </c>
      <c r="P8823" s="75" t="str">
        <f t="shared" si="686"/>
        <v/>
      </c>
      <c r="Q8823" s="77" t="str">
        <f t="shared" si="687"/>
        <v/>
      </c>
      <c r="R8823" s="77" t="str">
        <f t="shared" si="688"/>
        <v/>
      </c>
      <c r="S8823" s="77" t="str">
        <f>IF(O8823="","",IF(OR(VALUE(LEFT(O8823,2))&gt;IF(RIGHT(J8823,1)="M",7,19),AND(OR(LEFT(O8823,2)={"07","19"}),VALUE(RIGHT(O8823,2))&gt;15)),TRUE,FALSE))</f>
        <v/>
      </c>
      <c r="T8823" s="77" t="str">
        <f>IF(O8823="","",IF(OR(VALUE(LEFT(O8823,2))&gt;IF(RIGHT(J8823,1)="M",7,19),AND(OR(LEFT(O8823,2)={"07","19"}),VALUE(RIGHT(O8823,2))&gt;5)),TRUE,FALSE))</f>
        <v/>
      </c>
    </row>
    <row r="8824" spans="12:20" x14ac:dyDescent="0.25">
      <c r="L8824" s="75">
        <f>COUNTIF($B$2:B8824,B8824)</f>
        <v>0</v>
      </c>
      <c r="M8824" s="75">
        <f>COUNTIF($L$2:L8824,4)</f>
        <v>42</v>
      </c>
      <c r="N8824" s="76" t="str">
        <f t="shared" si="689"/>
        <v>0</v>
      </c>
      <c r="O8824" s="76" t="str">
        <f t="shared" si="685"/>
        <v/>
      </c>
      <c r="P8824" s="75" t="str">
        <f t="shared" si="686"/>
        <v/>
      </c>
      <c r="Q8824" s="77" t="str">
        <f t="shared" si="687"/>
        <v/>
      </c>
      <c r="R8824" s="77" t="str">
        <f t="shared" si="688"/>
        <v/>
      </c>
      <c r="S8824" s="77" t="str">
        <f>IF(O8824="","",IF(OR(VALUE(LEFT(O8824,2))&gt;IF(RIGHT(J8824,1)="M",7,19),AND(OR(LEFT(O8824,2)={"07","19"}),VALUE(RIGHT(O8824,2))&gt;15)),TRUE,FALSE))</f>
        <v/>
      </c>
      <c r="T8824" s="77" t="str">
        <f>IF(O8824="","",IF(OR(VALUE(LEFT(O8824,2))&gt;IF(RIGHT(J8824,1)="M",7,19),AND(OR(LEFT(O8824,2)={"07","19"}),VALUE(RIGHT(O8824,2))&gt;5)),TRUE,FALSE))</f>
        <v/>
      </c>
    </row>
    <row r="8825" spans="12:20" x14ac:dyDescent="0.25">
      <c r="L8825" s="75">
        <f>COUNTIF($B$2:B8825,B8825)</f>
        <v>0</v>
      </c>
      <c r="M8825" s="75">
        <f>COUNTIF($L$2:L8825,4)</f>
        <v>42</v>
      </c>
      <c r="N8825" s="76" t="str">
        <f t="shared" si="689"/>
        <v>0</v>
      </c>
      <c r="O8825" s="76" t="str">
        <f t="shared" si="685"/>
        <v/>
      </c>
      <c r="P8825" s="75" t="str">
        <f t="shared" si="686"/>
        <v/>
      </c>
      <c r="Q8825" s="77" t="str">
        <f t="shared" si="687"/>
        <v/>
      </c>
      <c r="R8825" s="77" t="str">
        <f t="shared" si="688"/>
        <v/>
      </c>
      <c r="S8825" s="77" t="str">
        <f>IF(O8825="","",IF(OR(VALUE(LEFT(O8825,2))&gt;IF(RIGHT(J8825,1)="M",7,19),AND(OR(LEFT(O8825,2)={"07","19"}),VALUE(RIGHT(O8825,2))&gt;15)),TRUE,FALSE))</f>
        <v/>
      </c>
      <c r="T8825" s="77" t="str">
        <f>IF(O8825="","",IF(OR(VALUE(LEFT(O8825,2))&gt;IF(RIGHT(J8825,1)="M",7,19),AND(OR(LEFT(O8825,2)={"07","19"}),VALUE(RIGHT(O8825,2))&gt;5)),TRUE,FALSE))</f>
        <v/>
      </c>
    </row>
    <row r="8826" spans="12:20" x14ac:dyDescent="0.25">
      <c r="L8826" s="75">
        <f>COUNTIF($B$2:B8826,B8826)</f>
        <v>0</v>
      </c>
      <c r="M8826" s="75">
        <f>COUNTIF($L$2:L8826,4)</f>
        <v>42</v>
      </c>
      <c r="N8826" s="76" t="str">
        <f t="shared" si="689"/>
        <v>0</v>
      </c>
      <c r="O8826" s="76" t="str">
        <f t="shared" si="685"/>
        <v/>
      </c>
      <c r="P8826" s="75" t="str">
        <f t="shared" si="686"/>
        <v/>
      </c>
      <c r="Q8826" s="77" t="str">
        <f t="shared" si="687"/>
        <v/>
      </c>
      <c r="R8826" s="77" t="str">
        <f t="shared" si="688"/>
        <v/>
      </c>
      <c r="S8826" s="77" t="str">
        <f>IF(O8826="","",IF(OR(VALUE(LEFT(O8826,2))&gt;IF(RIGHT(J8826,1)="M",7,19),AND(OR(LEFT(O8826,2)={"07","19"}),VALUE(RIGHT(O8826,2))&gt;15)),TRUE,FALSE))</f>
        <v/>
      </c>
      <c r="T8826" s="77" t="str">
        <f>IF(O8826="","",IF(OR(VALUE(LEFT(O8826,2))&gt;IF(RIGHT(J8826,1)="M",7,19),AND(OR(LEFT(O8826,2)={"07","19"}),VALUE(RIGHT(O8826,2))&gt;5)),TRUE,FALSE))</f>
        <v/>
      </c>
    </row>
    <row r="8827" spans="12:20" x14ac:dyDescent="0.25">
      <c r="L8827" s="75">
        <f>COUNTIF($B$2:B8827,B8827)</f>
        <v>0</v>
      </c>
      <c r="M8827" s="75">
        <f>COUNTIF($L$2:L8827,4)</f>
        <v>42</v>
      </c>
      <c r="N8827" s="76" t="str">
        <f t="shared" si="689"/>
        <v>0</v>
      </c>
      <c r="O8827" s="76" t="str">
        <f t="shared" si="685"/>
        <v/>
      </c>
      <c r="P8827" s="75" t="str">
        <f t="shared" si="686"/>
        <v/>
      </c>
      <c r="Q8827" s="77" t="str">
        <f t="shared" si="687"/>
        <v/>
      </c>
      <c r="R8827" s="77" t="str">
        <f t="shared" si="688"/>
        <v/>
      </c>
      <c r="S8827" s="77" t="str">
        <f>IF(O8827="","",IF(OR(VALUE(LEFT(O8827,2))&gt;IF(RIGHT(J8827,1)="M",7,19),AND(OR(LEFT(O8827,2)={"07","19"}),VALUE(RIGHT(O8827,2))&gt;15)),TRUE,FALSE))</f>
        <v/>
      </c>
      <c r="T8827" s="77" t="str">
        <f>IF(O8827="","",IF(OR(VALUE(LEFT(O8827,2))&gt;IF(RIGHT(J8827,1)="M",7,19),AND(OR(LEFT(O8827,2)={"07","19"}),VALUE(RIGHT(O8827,2))&gt;5)),TRUE,FALSE))</f>
        <v/>
      </c>
    </row>
    <row r="8828" spans="12:20" x14ac:dyDescent="0.25">
      <c r="L8828" s="75">
        <f>COUNTIF($B$2:B8828,B8828)</f>
        <v>0</v>
      </c>
      <c r="M8828" s="75">
        <f>COUNTIF($L$2:L8828,4)</f>
        <v>42</v>
      </c>
      <c r="N8828" s="76" t="str">
        <f t="shared" si="689"/>
        <v>0</v>
      </c>
      <c r="O8828" s="76" t="str">
        <f t="shared" si="685"/>
        <v/>
      </c>
      <c r="P8828" s="75" t="str">
        <f t="shared" si="686"/>
        <v/>
      </c>
      <c r="Q8828" s="77" t="str">
        <f t="shared" si="687"/>
        <v/>
      </c>
      <c r="R8828" s="77" t="str">
        <f t="shared" si="688"/>
        <v/>
      </c>
      <c r="S8828" s="77" t="str">
        <f>IF(O8828="","",IF(OR(VALUE(LEFT(O8828,2))&gt;IF(RIGHT(J8828,1)="M",7,19),AND(OR(LEFT(O8828,2)={"07","19"}),VALUE(RIGHT(O8828,2))&gt;15)),TRUE,FALSE))</f>
        <v/>
      </c>
      <c r="T8828" s="77" t="str">
        <f>IF(O8828="","",IF(OR(VALUE(LEFT(O8828,2))&gt;IF(RIGHT(J8828,1)="M",7,19),AND(OR(LEFT(O8828,2)={"07","19"}),VALUE(RIGHT(O8828,2))&gt;5)),TRUE,FALSE))</f>
        <v/>
      </c>
    </row>
    <row r="8829" spans="12:20" x14ac:dyDescent="0.25">
      <c r="L8829" s="75">
        <f>COUNTIF($B$2:B8829,B8829)</f>
        <v>0</v>
      </c>
      <c r="M8829" s="75">
        <f>COUNTIF($L$2:L8829,4)</f>
        <v>42</v>
      </c>
      <c r="N8829" s="76" t="str">
        <f t="shared" si="689"/>
        <v>0</v>
      </c>
      <c r="O8829" s="76" t="str">
        <f t="shared" si="685"/>
        <v/>
      </c>
      <c r="P8829" s="75" t="str">
        <f t="shared" si="686"/>
        <v/>
      </c>
      <c r="Q8829" s="77" t="str">
        <f t="shared" si="687"/>
        <v/>
      </c>
      <c r="R8829" s="77" t="str">
        <f t="shared" si="688"/>
        <v/>
      </c>
      <c r="S8829" s="77" t="str">
        <f>IF(O8829="","",IF(OR(VALUE(LEFT(O8829,2))&gt;IF(RIGHT(J8829,1)="M",7,19),AND(OR(LEFT(O8829,2)={"07","19"}),VALUE(RIGHT(O8829,2))&gt;15)),TRUE,FALSE))</f>
        <v/>
      </c>
      <c r="T8829" s="77" t="str">
        <f>IF(O8829="","",IF(OR(VALUE(LEFT(O8829,2))&gt;IF(RIGHT(J8829,1)="M",7,19),AND(OR(LEFT(O8829,2)={"07","19"}),VALUE(RIGHT(O8829,2))&gt;5)),TRUE,FALSE))</f>
        <v/>
      </c>
    </row>
    <row r="8830" spans="12:20" x14ac:dyDescent="0.25">
      <c r="L8830" s="75">
        <f>COUNTIF($B$2:B8830,B8830)</f>
        <v>0</v>
      </c>
      <c r="M8830" s="75">
        <f>COUNTIF($L$2:L8830,4)</f>
        <v>42</v>
      </c>
      <c r="N8830" s="76" t="str">
        <f t="shared" si="689"/>
        <v>0</v>
      </c>
      <c r="O8830" s="76" t="str">
        <f t="shared" si="685"/>
        <v/>
      </c>
      <c r="P8830" s="75" t="str">
        <f t="shared" si="686"/>
        <v/>
      </c>
      <c r="Q8830" s="77" t="str">
        <f t="shared" si="687"/>
        <v/>
      </c>
      <c r="R8830" s="77" t="str">
        <f t="shared" si="688"/>
        <v/>
      </c>
      <c r="S8830" s="77" t="str">
        <f>IF(O8830="","",IF(OR(VALUE(LEFT(O8830,2))&gt;IF(RIGHT(J8830,1)="M",7,19),AND(OR(LEFT(O8830,2)={"07","19"}),VALUE(RIGHT(O8830,2))&gt;15)),TRUE,FALSE))</f>
        <v/>
      </c>
      <c r="T8830" s="77" t="str">
        <f>IF(O8830="","",IF(OR(VALUE(LEFT(O8830,2))&gt;IF(RIGHT(J8830,1)="M",7,19),AND(OR(LEFT(O8830,2)={"07","19"}),VALUE(RIGHT(O8830,2))&gt;5)),TRUE,FALSE))</f>
        <v/>
      </c>
    </row>
    <row r="8831" spans="12:20" x14ac:dyDescent="0.25">
      <c r="L8831" s="75">
        <f>COUNTIF($B$2:B8831,B8831)</f>
        <v>0</v>
      </c>
      <c r="M8831" s="75">
        <f>COUNTIF($L$2:L8831,4)</f>
        <v>42</v>
      </c>
      <c r="N8831" s="76" t="str">
        <f t="shared" si="689"/>
        <v>0</v>
      </c>
      <c r="O8831" s="76" t="str">
        <f t="shared" si="685"/>
        <v/>
      </c>
      <c r="P8831" s="75" t="str">
        <f t="shared" si="686"/>
        <v/>
      </c>
      <c r="Q8831" s="77" t="str">
        <f t="shared" si="687"/>
        <v/>
      </c>
      <c r="R8831" s="77" t="str">
        <f t="shared" si="688"/>
        <v/>
      </c>
      <c r="S8831" s="77" t="str">
        <f>IF(O8831="","",IF(OR(VALUE(LEFT(O8831,2))&gt;IF(RIGHT(J8831,1)="M",7,19),AND(OR(LEFT(O8831,2)={"07","19"}),VALUE(RIGHT(O8831,2))&gt;15)),TRUE,FALSE))</f>
        <v/>
      </c>
      <c r="T8831" s="77" t="str">
        <f>IF(O8831="","",IF(OR(VALUE(LEFT(O8831,2))&gt;IF(RIGHT(J8831,1)="M",7,19),AND(OR(LEFT(O8831,2)={"07","19"}),VALUE(RIGHT(O8831,2))&gt;5)),TRUE,FALSE))</f>
        <v/>
      </c>
    </row>
    <row r="8832" spans="12:20" x14ac:dyDescent="0.25">
      <c r="L8832" s="75">
        <f>COUNTIF($B$2:B8832,B8832)</f>
        <v>0</v>
      </c>
      <c r="M8832" s="75">
        <f>COUNTIF($L$2:L8832,4)</f>
        <v>42</v>
      </c>
      <c r="N8832" s="76" t="str">
        <f t="shared" si="689"/>
        <v>0</v>
      </c>
      <c r="O8832" s="76" t="str">
        <f t="shared" si="685"/>
        <v/>
      </c>
      <c r="P8832" s="75" t="str">
        <f t="shared" si="686"/>
        <v/>
      </c>
      <c r="Q8832" s="77" t="str">
        <f t="shared" si="687"/>
        <v/>
      </c>
      <c r="R8832" s="77" t="str">
        <f t="shared" si="688"/>
        <v/>
      </c>
      <c r="S8832" s="77" t="str">
        <f>IF(O8832="","",IF(OR(VALUE(LEFT(O8832,2))&gt;IF(RIGHT(J8832,1)="M",7,19),AND(OR(LEFT(O8832,2)={"07","19"}),VALUE(RIGHT(O8832,2))&gt;15)),TRUE,FALSE))</f>
        <v/>
      </c>
      <c r="T8832" s="77" t="str">
        <f>IF(O8832="","",IF(OR(VALUE(LEFT(O8832,2))&gt;IF(RIGHT(J8832,1)="M",7,19),AND(OR(LEFT(O8832,2)={"07","19"}),VALUE(RIGHT(O8832,2))&gt;5)),TRUE,FALSE))</f>
        <v/>
      </c>
    </row>
    <row r="8833" spans="12:20" x14ac:dyDescent="0.25">
      <c r="L8833" s="75">
        <f>COUNTIF($B$2:B8833,B8833)</f>
        <v>0</v>
      </c>
      <c r="M8833" s="75">
        <f>COUNTIF($L$2:L8833,4)</f>
        <v>42</v>
      </c>
      <c r="N8833" s="76" t="str">
        <f t="shared" si="689"/>
        <v>0</v>
      </c>
      <c r="O8833" s="76" t="str">
        <f t="shared" si="685"/>
        <v/>
      </c>
      <c r="P8833" s="75" t="str">
        <f t="shared" si="686"/>
        <v/>
      </c>
      <c r="Q8833" s="77" t="str">
        <f t="shared" si="687"/>
        <v/>
      </c>
      <c r="R8833" s="77" t="str">
        <f t="shared" si="688"/>
        <v/>
      </c>
      <c r="S8833" s="77" t="str">
        <f>IF(O8833="","",IF(OR(VALUE(LEFT(O8833,2))&gt;IF(RIGHT(J8833,1)="M",7,19),AND(OR(LEFT(O8833,2)={"07","19"}),VALUE(RIGHT(O8833,2))&gt;15)),TRUE,FALSE))</f>
        <v/>
      </c>
      <c r="T8833" s="77" t="str">
        <f>IF(O8833="","",IF(OR(VALUE(LEFT(O8833,2))&gt;IF(RIGHT(J8833,1)="M",7,19),AND(OR(LEFT(O8833,2)={"07","19"}),VALUE(RIGHT(O8833,2))&gt;5)),TRUE,FALSE))</f>
        <v/>
      </c>
    </row>
    <row r="8834" spans="12:20" x14ac:dyDescent="0.25">
      <c r="L8834" s="75">
        <f>COUNTIF($B$2:B8834,B8834)</f>
        <v>0</v>
      </c>
      <c r="M8834" s="75">
        <f>COUNTIF($L$2:L8834,4)</f>
        <v>42</v>
      </c>
      <c r="N8834" s="76" t="str">
        <f t="shared" si="689"/>
        <v>0</v>
      </c>
      <c r="O8834" s="76" t="str">
        <f t="shared" ref="O8834:O8897" si="690">TRIM(SUBSTITUTE(SUBSTITUTE(D8834,"+",""),"_",""))</f>
        <v/>
      </c>
      <c r="P8834" s="75" t="str">
        <f t="shared" ref="P8834:P8897" si="691">TRIM(SUBSTITUTE(SUBSTITUTE(E8834,"+",""),"_",""))</f>
        <v/>
      </c>
      <c r="Q8834" s="77" t="str">
        <f t="shared" ref="Q8834:Q8897" si="692">IFERROR(IF(RIGHT(P8834,2)&lt;RIGHT(O8834,2),IF(P8834&lt;O8834,P8834+2360-O8834,P8834-40-O8834),IF(P8834&lt;O8834,P8834+2400-O8834,P8834-O8834)),"")</f>
        <v/>
      </c>
      <c r="R8834" s="77" t="str">
        <f t="shared" ref="R8834:R8897" si="693">IFERROR(ROUNDDOWN(Q8834/100,0),"")</f>
        <v/>
      </c>
      <c r="S8834" s="77" t="str">
        <f>IF(O8834="","",IF(OR(VALUE(LEFT(O8834,2))&gt;IF(RIGHT(J8834,1)="M",7,19),AND(OR(LEFT(O8834,2)={"07","19"}),VALUE(RIGHT(O8834,2))&gt;15)),TRUE,FALSE))</f>
        <v/>
      </c>
      <c r="T8834" s="77" t="str">
        <f>IF(O8834="","",IF(OR(VALUE(LEFT(O8834,2))&gt;IF(RIGHT(J8834,1)="M",7,19),AND(OR(LEFT(O8834,2)={"07","19"}),VALUE(RIGHT(O8834,2))&gt;5)),TRUE,FALSE))</f>
        <v/>
      </c>
    </row>
    <row r="8835" spans="12:20" x14ac:dyDescent="0.25">
      <c r="L8835" s="75">
        <f>COUNTIF($B$2:B8835,B8835)</f>
        <v>0</v>
      </c>
      <c r="M8835" s="75">
        <f>COUNTIF($L$2:L8835,4)</f>
        <v>42</v>
      </c>
      <c r="N8835" s="76" t="str">
        <f t="shared" ref="N8835:N8898" si="694">A8835&amp;DAY(C8835)</f>
        <v>0</v>
      </c>
      <c r="O8835" s="76" t="str">
        <f t="shared" si="690"/>
        <v/>
      </c>
      <c r="P8835" s="75" t="str">
        <f t="shared" si="691"/>
        <v/>
      </c>
      <c r="Q8835" s="77" t="str">
        <f t="shared" si="692"/>
        <v/>
      </c>
      <c r="R8835" s="77" t="str">
        <f t="shared" si="693"/>
        <v/>
      </c>
      <c r="S8835" s="77" t="str">
        <f>IF(O8835="","",IF(OR(VALUE(LEFT(O8835,2))&gt;IF(RIGHT(J8835,1)="M",7,19),AND(OR(LEFT(O8835,2)={"07","19"}),VALUE(RIGHT(O8835,2))&gt;15)),TRUE,FALSE))</f>
        <v/>
      </c>
      <c r="T8835" s="77" t="str">
        <f>IF(O8835="","",IF(OR(VALUE(LEFT(O8835,2))&gt;IF(RIGHT(J8835,1)="M",7,19),AND(OR(LEFT(O8835,2)={"07","19"}),VALUE(RIGHT(O8835,2))&gt;5)),TRUE,FALSE))</f>
        <v/>
      </c>
    </row>
    <row r="8836" spans="12:20" x14ac:dyDescent="0.25">
      <c r="L8836" s="75">
        <f>COUNTIF($B$2:B8836,B8836)</f>
        <v>0</v>
      </c>
      <c r="M8836" s="75">
        <f>COUNTIF($L$2:L8836,4)</f>
        <v>42</v>
      </c>
      <c r="N8836" s="76" t="str">
        <f t="shared" si="694"/>
        <v>0</v>
      </c>
      <c r="O8836" s="76" t="str">
        <f t="shared" si="690"/>
        <v/>
      </c>
      <c r="P8836" s="75" t="str">
        <f t="shared" si="691"/>
        <v/>
      </c>
      <c r="Q8836" s="77" t="str">
        <f t="shared" si="692"/>
        <v/>
      </c>
      <c r="R8836" s="77" t="str">
        <f t="shared" si="693"/>
        <v/>
      </c>
      <c r="S8836" s="77" t="str">
        <f>IF(O8836="","",IF(OR(VALUE(LEFT(O8836,2))&gt;IF(RIGHT(J8836,1)="M",7,19),AND(OR(LEFT(O8836,2)={"07","19"}),VALUE(RIGHT(O8836,2))&gt;15)),TRUE,FALSE))</f>
        <v/>
      </c>
      <c r="T8836" s="77" t="str">
        <f>IF(O8836="","",IF(OR(VALUE(LEFT(O8836,2))&gt;IF(RIGHT(J8836,1)="M",7,19),AND(OR(LEFT(O8836,2)={"07","19"}),VALUE(RIGHT(O8836,2))&gt;5)),TRUE,FALSE))</f>
        <v/>
      </c>
    </row>
    <row r="8837" spans="12:20" x14ac:dyDescent="0.25">
      <c r="L8837" s="75">
        <f>COUNTIF($B$2:B8837,B8837)</f>
        <v>0</v>
      </c>
      <c r="M8837" s="75">
        <f>COUNTIF($L$2:L8837,4)</f>
        <v>42</v>
      </c>
      <c r="N8837" s="76" t="str">
        <f t="shared" si="694"/>
        <v>0</v>
      </c>
      <c r="O8837" s="76" t="str">
        <f t="shared" si="690"/>
        <v/>
      </c>
      <c r="P8837" s="75" t="str">
        <f t="shared" si="691"/>
        <v/>
      </c>
      <c r="Q8837" s="77" t="str">
        <f t="shared" si="692"/>
        <v/>
      </c>
      <c r="R8837" s="77" t="str">
        <f t="shared" si="693"/>
        <v/>
      </c>
      <c r="S8837" s="77" t="str">
        <f>IF(O8837="","",IF(OR(VALUE(LEFT(O8837,2))&gt;IF(RIGHT(J8837,1)="M",7,19),AND(OR(LEFT(O8837,2)={"07","19"}),VALUE(RIGHT(O8837,2))&gt;15)),TRUE,FALSE))</f>
        <v/>
      </c>
      <c r="T8837" s="77" t="str">
        <f>IF(O8837="","",IF(OR(VALUE(LEFT(O8837,2))&gt;IF(RIGHT(J8837,1)="M",7,19),AND(OR(LEFT(O8837,2)={"07","19"}),VALUE(RIGHT(O8837,2))&gt;5)),TRUE,FALSE))</f>
        <v/>
      </c>
    </row>
    <row r="8838" spans="12:20" x14ac:dyDescent="0.25">
      <c r="L8838" s="75">
        <f>COUNTIF($B$2:B8838,B8838)</f>
        <v>0</v>
      </c>
      <c r="M8838" s="75">
        <f>COUNTIF($L$2:L8838,4)</f>
        <v>42</v>
      </c>
      <c r="N8838" s="76" t="str">
        <f t="shared" si="694"/>
        <v>0</v>
      </c>
      <c r="O8838" s="76" t="str">
        <f t="shared" si="690"/>
        <v/>
      </c>
      <c r="P8838" s="75" t="str">
        <f t="shared" si="691"/>
        <v/>
      </c>
      <c r="Q8838" s="77" t="str">
        <f t="shared" si="692"/>
        <v/>
      </c>
      <c r="R8838" s="77" t="str">
        <f t="shared" si="693"/>
        <v/>
      </c>
      <c r="S8838" s="77" t="str">
        <f>IF(O8838="","",IF(OR(VALUE(LEFT(O8838,2))&gt;IF(RIGHT(J8838,1)="M",7,19),AND(OR(LEFT(O8838,2)={"07","19"}),VALUE(RIGHT(O8838,2))&gt;15)),TRUE,FALSE))</f>
        <v/>
      </c>
      <c r="T8838" s="77" t="str">
        <f>IF(O8838="","",IF(OR(VALUE(LEFT(O8838,2))&gt;IF(RIGHT(J8838,1)="M",7,19),AND(OR(LEFT(O8838,2)={"07","19"}),VALUE(RIGHT(O8838,2))&gt;5)),TRUE,FALSE))</f>
        <v/>
      </c>
    </row>
    <row r="8839" spans="12:20" x14ac:dyDescent="0.25">
      <c r="L8839" s="75">
        <f>COUNTIF($B$2:B8839,B8839)</f>
        <v>0</v>
      </c>
      <c r="M8839" s="75">
        <f>COUNTIF($L$2:L8839,4)</f>
        <v>42</v>
      </c>
      <c r="N8839" s="76" t="str">
        <f t="shared" si="694"/>
        <v>0</v>
      </c>
      <c r="O8839" s="76" t="str">
        <f t="shared" si="690"/>
        <v/>
      </c>
      <c r="P8839" s="75" t="str">
        <f t="shared" si="691"/>
        <v/>
      </c>
      <c r="Q8839" s="77" t="str">
        <f t="shared" si="692"/>
        <v/>
      </c>
      <c r="R8839" s="77" t="str">
        <f t="shared" si="693"/>
        <v/>
      </c>
      <c r="S8839" s="77" t="str">
        <f>IF(O8839="","",IF(OR(VALUE(LEFT(O8839,2))&gt;IF(RIGHT(J8839,1)="M",7,19),AND(OR(LEFT(O8839,2)={"07","19"}),VALUE(RIGHT(O8839,2))&gt;15)),TRUE,FALSE))</f>
        <v/>
      </c>
      <c r="T8839" s="77" t="str">
        <f>IF(O8839="","",IF(OR(VALUE(LEFT(O8839,2))&gt;IF(RIGHT(J8839,1)="M",7,19),AND(OR(LEFT(O8839,2)={"07","19"}),VALUE(RIGHT(O8839,2))&gt;5)),TRUE,FALSE))</f>
        <v/>
      </c>
    </row>
    <row r="8840" spans="12:20" x14ac:dyDescent="0.25">
      <c r="L8840" s="75">
        <f>COUNTIF($B$2:B8840,B8840)</f>
        <v>0</v>
      </c>
      <c r="M8840" s="75">
        <f>COUNTIF($L$2:L8840,4)</f>
        <v>42</v>
      </c>
      <c r="N8840" s="76" t="str">
        <f t="shared" si="694"/>
        <v>0</v>
      </c>
      <c r="O8840" s="76" t="str">
        <f t="shared" si="690"/>
        <v/>
      </c>
      <c r="P8840" s="75" t="str">
        <f t="shared" si="691"/>
        <v/>
      </c>
      <c r="Q8840" s="77" t="str">
        <f t="shared" si="692"/>
        <v/>
      </c>
      <c r="R8840" s="77" t="str">
        <f t="shared" si="693"/>
        <v/>
      </c>
      <c r="S8840" s="77" t="str">
        <f>IF(O8840="","",IF(OR(VALUE(LEFT(O8840,2))&gt;IF(RIGHT(J8840,1)="M",7,19),AND(OR(LEFT(O8840,2)={"07","19"}),VALUE(RIGHT(O8840,2))&gt;15)),TRUE,FALSE))</f>
        <v/>
      </c>
      <c r="T8840" s="77" t="str">
        <f>IF(O8840="","",IF(OR(VALUE(LEFT(O8840,2))&gt;IF(RIGHT(J8840,1)="M",7,19),AND(OR(LEFT(O8840,2)={"07","19"}),VALUE(RIGHT(O8840,2))&gt;5)),TRUE,FALSE))</f>
        <v/>
      </c>
    </row>
    <row r="8841" spans="12:20" x14ac:dyDescent="0.25">
      <c r="L8841" s="75">
        <f>COUNTIF($B$2:B8841,B8841)</f>
        <v>0</v>
      </c>
      <c r="M8841" s="75">
        <f>COUNTIF($L$2:L8841,4)</f>
        <v>42</v>
      </c>
      <c r="N8841" s="76" t="str">
        <f t="shared" si="694"/>
        <v>0</v>
      </c>
      <c r="O8841" s="76" t="str">
        <f t="shared" si="690"/>
        <v/>
      </c>
      <c r="P8841" s="75" t="str">
        <f t="shared" si="691"/>
        <v/>
      </c>
      <c r="Q8841" s="77" t="str">
        <f t="shared" si="692"/>
        <v/>
      </c>
      <c r="R8841" s="77" t="str">
        <f t="shared" si="693"/>
        <v/>
      </c>
      <c r="S8841" s="77" t="str">
        <f>IF(O8841="","",IF(OR(VALUE(LEFT(O8841,2))&gt;IF(RIGHT(J8841,1)="M",7,19),AND(OR(LEFT(O8841,2)={"07","19"}),VALUE(RIGHT(O8841,2))&gt;15)),TRUE,FALSE))</f>
        <v/>
      </c>
      <c r="T8841" s="77" t="str">
        <f>IF(O8841="","",IF(OR(VALUE(LEFT(O8841,2))&gt;IF(RIGHT(J8841,1)="M",7,19),AND(OR(LEFT(O8841,2)={"07","19"}),VALUE(RIGHT(O8841,2))&gt;5)),TRUE,FALSE))</f>
        <v/>
      </c>
    </row>
    <row r="8842" spans="12:20" x14ac:dyDescent="0.25">
      <c r="L8842" s="75">
        <f>COUNTIF($B$2:B8842,B8842)</f>
        <v>0</v>
      </c>
      <c r="M8842" s="75">
        <f>COUNTIF($L$2:L8842,4)</f>
        <v>42</v>
      </c>
      <c r="N8842" s="76" t="str">
        <f t="shared" si="694"/>
        <v>0</v>
      </c>
      <c r="O8842" s="76" t="str">
        <f t="shared" si="690"/>
        <v/>
      </c>
      <c r="P8842" s="75" t="str">
        <f t="shared" si="691"/>
        <v/>
      </c>
      <c r="Q8842" s="77" t="str">
        <f t="shared" si="692"/>
        <v/>
      </c>
      <c r="R8842" s="77" t="str">
        <f t="shared" si="693"/>
        <v/>
      </c>
      <c r="S8842" s="77" t="str">
        <f>IF(O8842="","",IF(OR(VALUE(LEFT(O8842,2))&gt;IF(RIGHT(J8842,1)="M",7,19),AND(OR(LEFT(O8842,2)={"07","19"}),VALUE(RIGHT(O8842,2))&gt;15)),TRUE,FALSE))</f>
        <v/>
      </c>
      <c r="T8842" s="77" t="str">
        <f>IF(O8842="","",IF(OR(VALUE(LEFT(O8842,2))&gt;IF(RIGHT(J8842,1)="M",7,19),AND(OR(LEFT(O8842,2)={"07","19"}),VALUE(RIGHT(O8842,2))&gt;5)),TRUE,FALSE))</f>
        <v/>
      </c>
    </row>
    <row r="8843" spans="12:20" x14ac:dyDescent="0.25">
      <c r="L8843" s="75">
        <f>COUNTIF($B$2:B8843,B8843)</f>
        <v>0</v>
      </c>
      <c r="M8843" s="75">
        <f>COUNTIF($L$2:L8843,4)</f>
        <v>42</v>
      </c>
      <c r="N8843" s="76" t="str">
        <f t="shared" si="694"/>
        <v>0</v>
      </c>
      <c r="O8843" s="76" t="str">
        <f t="shared" si="690"/>
        <v/>
      </c>
      <c r="P8843" s="75" t="str">
        <f t="shared" si="691"/>
        <v/>
      </c>
      <c r="Q8843" s="77" t="str">
        <f t="shared" si="692"/>
        <v/>
      </c>
      <c r="R8843" s="77" t="str">
        <f t="shared" si="693"/>
        <v/>
      </c>
      <c r="S8843" s="77" t="str">
        <f>IF(O8843="","",IF(OR(VALUE(LEFT(O8843,2))&gt;IF(RIGHT(J8843,1)="M",7,19),AND(OR(LEFT(O8843,2)={"07","19"}),VALUE(RIGHT(O8843,2))&gt;15)),TRUE,FALSE))</f>
        <v/>
      </c>
      <c r="T8843" s="77" t="str">
        <f>IF(O8843="","",IF(OR(VALUE(LEFT(O8843,2))&gt;IF(RIGHT(J8843,1)="M",7,19),AND(OR(LEFT(O8843,2)={"07","19"}),VALUE(RIGHT(O8843,2))&gt;5)),TRUE,FALSE))</f>
        <v/>
      </c>
    </row>
    <row r="8844" spans="12:20" x14ac:dyDescent="0.25">
      <c r="L8844" s="75">
        <f>COUNTIF($B$2:B8844,B8844)</f>
        <v>0</v>
      </c>
      <c r="M8844" s="75">
        <f>COUNTIF($L$2:L8844,4)</f>
        <v>42</v>
      </c>
      <c r="N8844" s="76" t="str">
        <f t="shared" si="694"/>
        <v>0</v>
      </c>
      <c r="O8844" s="76" t="str">
        <f t="shared" si="690"/>
        <v/>
      </c>
      <c r="P8844" s="75" t="str">
        <f t="shared" si="691"/>
        <v/>
      </c>
      <c r="Q8844" s="77" t="str">
        <f t="shared" si="692"/>
        <v/>
      </c>
      <c r="R8844" s="77" t="str">
        <f t="shared" si="693"/>
        <v/>
      </c>
      <c r="S8844" s="77" t="str">
        <f>IF(O8844="","",IF(OR(VALUE(LEFT(O8844,2))&gt;IF(RIGHT(J8844,1)="M",7,19),AND(OR(LEFT(O8844,2)={"07","19"}),VALUE(RIGHT(O8844,2))&gt;15)),TRUE,FALSE))</f>
        <v/>
      </c>
      <c r="T8844" s="77" t="str">
        <f>IF(O8844="","",IF(OR(VALUE(LEFT(O8844,2))&gt;IF(RIGHT(J8844,1)="M",7,19),AND(OR(LEFT(O8844,2)={"07","19"}),VALUE(RIGHT(O8844,2))&gt;5)),TRUE,FALSE))</f>
        <v/>
      </c>
    </row>
    <row r="8845" spans="12:20" x14ac:dyDescent="0.25">
      <c r="L8845" s="75">
        <f>COUNTIF($B$2:B8845,B8845)</f>
        <v>0</v>
      </c>
      <c r="M8845" s="75">
        <f>COUNTIF($L$2:L8845,4)</f>
        <v>42</v>
      </c>
      <c r="N8845" s="76" t="str">
        <f t="shared" si="694"/>
        <v>0</v>
      </c>
      <c r="O8845" s="76" t="str">
        <f t="shared" si="690"/>
        <v/>
      </c>
      <c r="P8845" s="75" t="str">
        <f t="shared" si="691"/>
        <v/>
      </c>
      <c r="Q8845" s="77" t="str">
        <f t="shared" si="692"/>
        <v/>
      </c>
      <c r="R8845" s="77" t="str">
        <f t="shared" si="693"/>
        <v/>
      </c>
      <c r="S8845" s="77" t="str">
        <f>IF(O8845="","",IF(OR(VALUE(LEFT(O8845,2))&gt;IF(RIGHT(J8845,1)="M",7,19),AND(OR(LEFT(O8845,2)={"07","19"}),VALUE(RIGHT(O8845,2))&gt;15)),TRUE,FALSE))</f>
        <v/>
      </c>
      <c r="T8845" s="77" t="str">
        <f>IF(O8845="","",IF(OR(VALUE(LEFT(O8845,2))&gt;IF(RIGHT(J8845,1)="M",7,19),AND(OR(LEFT(O8845,2)={"07","19"}),VALUE(RIGHT(O8845,2))&gt;5)),TRUE,FALSE))</f>
        <v/>
      </c>
    </row>
    <row r="8846" spans="12:20" x14ac:dyDescent="0.25">
      <c r="L8846" s="75">
        <f>COUNTIF($B$2:B8846,B8846)</f>
        <v>0</v>
      </c>
      <c r="M8846" s="75">
        <f>COUNTIF($L$2:L8846,4)</f>
        <v>42</v>
      </c>
      <c r="N8846" s="76" t="str">
        <f t="shared" si="694"/>
        <v>0</v>
      </c>
      <c r="O8846" s="76" t="str">
        <f t="shared" si="690"/>
        <v/>
      </c>
      <c r="P8846" s="75" t="str">
        <f t="shared" si="691"/>
        <v/>
      </c>
      <c r="Q8846" s="77" t="str">
        <f t="shared" si="692"/>
        <v/>
      </c>
      <c r="R8846" s="77" t="str">
        <f t="shared" si="693"/>
        <v/>
      </c>
      <c r="S8846" s="77" t="str">
        <f>IF(O8846="","",IF(OR(VALUE(LEFT(O8846,2))&gt;IF(RIGHT(J8846,1)="M",7,19),AND(OR(LEFT(O8846,2)={"07","19"}),VALUE(RIGHT(O8846,2))&gt;15)),TRUE,FALSE))</f>
        <v/>
      </c>
      <c r="T8846" s="77" t="str">
        <f>IF(O8846="","",IF(OR(VALUE(LEFT(O8846,2))&gt;IF(RIGHT(J8846,1)="M",7,19),AND(OR(LEFT(O8846,2)={"07","19"}),VALUE(RIGHT(O8846,2))&gt;5)),TRUE,FALSE))</f>
        <v/>
      </c>
    </row>
    <row r="8847" spans="12:20" x14ac:dyDescent="0.25">
      <c r="L8847" s="75">
        <f>COUNTIF($B$2:B8847,B8847)</f>
        <v>0</v>
      </c>
      <c r="M8847" s="75">
        <f>COUNTIF($L$2:L8847,4)</f>
        <v>42</v>
      </c>
      <c r="N8847" s="76" t="str">
        <f t="shared" si="694"/>
        <v>0</v>
      </c>
      <c r="O8847" s="76" t="str">
        <f t="shared" si="690"/>
        <v/>
      </c>
      <c r="P8847" s="75" t="str">
        <f t="shared" si="691"/>
        <v/>
      </c>
      <c r="Q8847" s="77" t="str">
        <f t="shared" si="692"/>
        <v/>
      </c>
      <c r="R8847" s="77" t="str">
        <f t="shared" si="693"/>
        <v/>
      </c>
      <c r="S8847" s="77" t="str">
        <f>IF(O8847="","",IF(OR(VALUE(LEFT(O8847,2))&gt;IF(RIGHT(J8847,1)="M",7,19),AND(OR(LEFT(O8847,2)={"07","19"}),VALUE(RIGHT(O8847,2))&gt;15)),TRUE,FALSE))</f>
        <v/>
      </c>
      <c r="T8847" s="77" t="str">
        <f>IF(O8847="","",IF(OR(VALUE(LEFT(O8847,2))&gt;IF(RIGHT(J8847,1)="M",7,19),AND(OR(LEFT(O8847,2)={"07","19"}),VALUE(RIGHT(O8847,2))&gt;5)),TRUE,FALSE))</f>
        <v/>
      </c>
    </row>
    <row r="8848" spans="12:20" x14ac:dyDescent="0.25">
      <c r="L8848" s="75">
        <f>COUNTIF($B$2:B8848,B8848)</f>
        <v>0</v>
      </c>
      <c r="M8848" s="75">
        <f>COUNTIF($L$2:L8848,4)</f>
        <v>42</v>
      </c>
      <c r="N8848" s="76" t="str">
        <f t="shared" si="694"/>
        <v>0</v>
      </c>
      <c r="O8848" s="76" t="str">
        <f t="shared" si="690"/>
        <v/>
      </c>
      <c r="P8848" s="75" t="str">
        <f t="shared" si="691"/>
        <v/>
      </c>
      <c r="Q8848" s="77" t="str">
        <f t="shared" si="692"/>
        <v/>
      </c>
      <c r="R8848" s="77" t="str">
        <f t="shared" si="693"/>
        <v/>
      </c>
      <c r="S8848" s="77" t="str">
        <f>IF(O8848="","",IF(OR(VALUE(LEFT(O8848,2))&gt;IF(RIGHT(J8848,1)="M",7,19),AND(OR(LEFT(O8848,2)={"07","19"}),VALUE(RIGHT(O8848,2))&gt;15)),TRUE,FALSE))</f>
        <v/>
      </c>
      <c r="T8848" s="77" t="str">
        <f>IF(O8848="","",IF(OR(VALUE(LEFT(O8848,2))&gt;IF(RIGHT(J8848,1)="M",7,19),AND(OR(LEFT(O8848,2)={"07","19"}),VALUE(RIGHT(O8848,2))&gt;5)),TRUE,FALSE))</f>
        <v/>
      </c>
    </row>
    <row r="8849" spans="12:20" x14ac:dyDescent="0.25">
      <c r="L8849" s="75">
        <f>COUNTIF($B$2:B8849,B8849)</f>
        <v>0</v>
      </c>
      <c r="M8849" s="75">
        <f>COUNTIF($L$2:L8849,4)</f>
        <v>42</v>
      </c>
      <c r="N8849" s="76" t="str">
        <f t="shared" si="694"/>
        <v>0</v>
      </c>
      <c r="O8849" s="76" t="str">
        <f t="shared" si="690"/>
        <v/>
      </c>
      <c r="P8849" s="75" t="str">
        <f t="shared" si="691"/>
        <v/>
      </c>
      <c r="Q8849" s="77" t="str">
        <f t="shared" si="692"/>
        <v/>
      </c>
      <c r="R8849" s="77" t="str">
        <f t="shared" si="693"/>
        <v/>
      </c>
      <c r="S8849" s="77" t="str">
        <f>IF(O8849="","",IF(OR(VALUE(LEFT(O8849,2))&gt;IF(RIGHT(J8849,1)="M",7,19),AND(OR(LEFT(O8849,2)={"07","19"}),VALUE(RIGHT(O8849,2))&gt;15)),TRUE,FALSE))</f>
        <v/>
      </c>
      <c r="T8849" s="77" t="str">
        <f>IF(O8849="","",IF(OR(VALUE(LEFT(O8849,2))&gt;IF(RIGHT(J8849,1)="M",7,19),AND(OR(LEFT(O8849,2)={"07","19"}),VALUE(RIGHT(O8849,2))&gt;5)),TRUE,FALSE))</f>
        <v/>
      </c>
    </row>
    <row r="8850" spans="12:20" x14ac:dyDescent="0.25">
      <c r="L8850" s="75">
        <f>COUNTIF($B$2:B8850,B8850)</f>
        <v>0</v>
      </c>
      <c r="M8850" s="75">
        <f>COUNTIF($L$2:L8850,4)</f>
        <v>42</v>
      </c>
      <c r="N8850" s="76" t="str">
        <f t="shared" si="694"/>
        <v>0</v>
      </c>
      <c r="O8850" s="76" t="str">
        <f t="shared" si="690"/>
        <v/>
      </c>
      <c r="P8850" s="75" t="str">
        <f t="shared" si="691"/>
        <v/>
      </c>
      <c r="Q8850" s="77" t="str">
        <f t="shared" si="692"/>
        <v/>
      </c>
      <c r="R8850" s="77" t="str">
        <f t="shared" si="693"/>
        <v/>
      </c>
      <c r="S8850" s="77" t="str">
        <f>IF(O8850="","",IF(OR(VALUE(LEFT(O8850,2))&gt;IF(RIGHT(J8850,1)="M",7,19),AND(OR(LEFT(O8850,2)={"07","19"}),VALUE(RIGHT(O8850,2))&gt;15)),TRUE,FALSE))</f>
        <v/>
      </c>
      <c r="T8850" s="77" t="str">
        <f>IF(O8850="","",IF(OR(VALUE(LEFT(O8850,2))&gt;IF(RIGHT(J8850,1)="M",7,19),AND(OR(LEFT(O8850,2)={"07","19"}),VALUE(RIGHT(O8850,2))&gt;5)),TRUE,FALSE))</f>
        <v/>
      </c>
    </row>
    <row r="8851" spans="12:20" x14ac:dyDescent="0.25">
      <c r="L8851" s="75">
        <f>COUNTIF($B$2:B8851,B8851)</f>
        <v>0</v>
      </c>
      <c r="M8851" s="75">
        <f>COUNTIF($L$2:L8851,4)</f>
        <v>42</v>
      </c>
      <c r="N8851" s="76" t="str">
        <f t="shared" si="694"/>
        <v>0</v>
      </c>
      <c r="O8851" s="76" t="str">
        <f t="shared" si="690"/>
        <v/>
      </c>
      <c r="P8851" s="75" t="str">
        <f t="shared" si="691"/>
        <v/>
      </c>
      <c r="Q8851" s="77" t="str">
        <f t="shared" si="692"/>
        <v/>
      </c>
      <c r="R8851" s="77" t="str">
        <f t="shared" si="693"/>
        <v/>
      </c>
      <c r="S8851" s="77" t="str">
        <f>IF(O8851="","",IF(OR(VALUE(LEFT(O8851,2))&gt;IF(RIGHT(J8851,1)="M",7,19),AND(OR(LEFT(O8851,2)={"07","19"}),VALUE(RIGHT(O8851,2))&gt;15)),TRUE,FALSE))</f>
        <v/>
      </c>
      <c r="T8851" s="77" t="str">
        <f>IF(O8851="","",IF(OR(VALUE(LEFT(O8851,2))&gt;IF(RIGHT(J8851,1)="M",7,19),AND(OR(LEFT(O8851,2)={"07","19"}),VALUE(RIGHT(O8851,2))&gt;5)),TRUE,FALSE))</f>
        <v/>
      </c>
    </row>
    <row r="8852" spans="12:20" x14ac:dyDescent="0.25">
      <c r="L8852" s="75">
        <f>COUNTIF($B$2:B8852,B8852)</f>
        <v>0</v>
      </c>
      <c r="M8852" s="75">
        <f>COUNTIF($L$2:L8852,4)</f>
        <v>42</v>
      </c>
      <c r="N8852" s="76" t="str">
        <f t="shared" si="694"/>
        <v>0</v>
      </c>
      <c r="O8852" s="76" t="str">
        <f t="shared" si="690"/>
        <v/>
      </c>
      <c r="P8852" s="75" t="str">
        <f t="shared" si="691"/>
        <v/>
      </c>
      <c r="Q8852" s="77" t="str">
        <f t="shared" si="692"/>
        <v/>
      </c>
      <c r="R8852" s="77" t="str">
        <f t="shared" si="693"/>
        <v/>
      </c>
      <c r="S8852" s="77" t="str">
        <f>IF(O8852="","",IF(OR(VALUE(LEFT(O8852,2))&gt;IF(RIGHT(J8852,1)="M",7,19),AND(OR(LEFT(O8852,2)={"07","19"}),VALUE(RIGHT(O8852,2))&gt;15)),TRUE,FALSE))</f>
        <v/>
      </c>
      <c r="T8852" s="77" t="str">
        <f>IF(O8852="","",IF(OR(VALUE(LEFT(O8852,2))&gt;IF(RIGHT(J8852,1)="M",7,19),AND(OR(LEFT(O8852,2)={"07","19"}),VALUE(RIGHT(O8852,2))&gt;5)),TRUE,FALSE))</f>
        <v/>
      </c>
    </row>
    <row r="8853" spans="12:20" x14ac:dyDescent="0.25">
      <c r="L8853" s="75">
        <f>COUNTIF($B$2:B8853,B8853)</f>
        <v>0</v>
      </c>
      <c r="M8853" s="75">
        <f>COUNTIF($L$2:L8853,4)</f>
        <v>42</v>
      </c>
      <c r="N8853" s="76" t="str">
        <f t="shared" si="694"/>
        <v>0</v>
      </c>
      <c r="O8853" s="76" t="str">
        <f t="shared" si="690"/>
        <v/>
      </c>
      <c r="P8853" s="75" t="str">
        <f t="shared" si="691"/>
        <v/>
      </c>
      <c r="Q8853" s="77" t="str">
        <f t="shared" si="692"/>
        <v/>
      </c>
      <c r="R8853" s="77" t="str">
        <f t="shared" si="693"/>
        <v/>
      </c>
      <c r="S8853" s="77" t="str">
        <f>IF(O8853="","",IF(OR(VALUE(LEFT(O8853,2))&gt;IF(RIGHT(J8853,1)="M",7,19),AND(OR(LEFT(O8853,2)={"07","19"}),VALUE(RIGHT(O8853,2))&gt;15)),TRUE,FALSE))</f>
        <v/>
      </c>
      <c r="T8853" s="77" t="str">
        <f>IF(O8853="","",IF(OR(VALUE(LEFT(O8853,2))&gt;IF(RIGHT(J8853,1)="M",7,19),AND(OR(LEFT(O8853,2)={"07","19"}),VALUE(RIGHT(O8853,2))&gt;5)),TRUE,FALSE))</f>
        <v/>
      </c>
    </row>
    <row r="8854" spans="12:20" x14ac:dyDescent="0.25">
      <c r="L8854" s="75">
        <f>COUNTIF($B$2:B8854,B8854)</f>
        <v>0</v>
      </c>
      <c r="M8854" s="75">
        <f>COUNTIF($L$2:L8854,4)</f>
        <v>42</v>
      </c>
      <c r="N8854" s="76" t="str">
        <f t="shared" si="694"/>
        <v>0</v>
      </c>
      <c r="O8854" s="76" t="str">
        <f t="shared" si="690"/>
        <v/>
      </c>
      <c r="P8854" s="75" t="str">
        <f t="shared" si="691"/>
        <v/>
      </c>
      <c r="Q8854" s="77" t="str">
        <f t="shared" si="692"/>
        <v/>
      </c>
      <c r="R8854" s="77" t="str">
        <f t="shared" si="693"/>
        <v/>
      </c>
      <c r="S8854" s="77" t="str">
        <f>IF(O8854="","",IF(OR(VALUE(LEFT(O8854,2))&gt;IF(RIGHT(J8854,1)="M",7,19),AND(OR(LEFT(O8854,2)={"07","19"}),VALUE(RIGHT(O8854,2))&gt;15)),TRUE,FALSE))</f>
        <v/>
      </c>
      <c r="T8854" s="77" t="str">
        <f>IF(O8854="","",IF(OR(VALUE(LEFT(O8854,2))&gt;IF(RIGHT(J8854,1)="M",7,19),AND(OR(LEFT(O8854,2)={"07","19"}),VALUE(RIGHT(O8854,2))&gt;5)),TRUE,FALSE))</f>
        <v/>
      </c>
    </row>
    <row r="8855" spans="12:20" x14ac:dyDescent="0.25">
      <c r="L8855" s="75">
        <f>COUNTIF($B$2:B8855,B8855)</f>
        <v>0</v>
      </c>
      <c r="M8855" s="75">
        <f>COUNTIF($L$2:L8855,4)</f>
        <v>42</v>
      </c>
      <c r="N8855" s="76" t="str">
        <f t="shared" si="694"/>
        <v>0</v>
      </c>
      <c r="O8855" s="76" t="str">
        <f t="shared" si="690"/>
        <v/>
      </c>
      <c r="P8855" s="75" t="str">
        <f t="shared" si="691"/>
        <v/>
      </c>
      <c r="Q8855" s="77" t="str">
        <f t="shared" si="692"/>
        <v/>
      </c>
      <c r="R8855" s="77" t="str">
        <f t="shared" si="693"/>
        <v/>
      </c>
      <c r="S8855" s="77" t="str">
        <f>IF(O8855="","",IF(OR(VALUE(LEFT(O8855,2))&gt;IF(RIGHT(J8855,1)="M",7,19),AND(OR(LEFT(O8855,2)={"07","19"}),VALUE(RIGHT(O8855,2))&gt;15)),TRUE,FALSE))</f>
        <v/>
      </c>
      <c r="T8855" s="77" t="str">
        <f>IF(O8855="","",IF(OR(VALUE(LEFT(O8855,2))&gt;IF(RIGHT(J8855,1)="M",7,19),AND(OR(LEFT(O8855,2)={"07","19"}),VALUE(RIGHT(O8855,2))&gt;5)),TRUE,FALSE))</f>
        <v/>
      </c>
    </row>
    <row r="8856" spans="12:20" x14ac:dyDescent="0.25">
      <c r="L8856" s="75">
        <f>COUNTIF($B$2:B8856,B8856)</f>
        <v>0</v>
      </c>
      <c r="M8856" s="75">
        <f>COUNTIF($L$2:L8856,4)</f>
        <v>42</v>
      </c>
      <c r="N8856" s="76" t="str">
        <f t="shared" si="694"/>
        <v>0</v>
      </c>
      <c r="O8856" s="76" t="str">
        <f t="shared" si="690"/>
        <v/>
      </c>
      <c r="P8856" s="75" t="str">
        <f t="shared" si="691"/>
        <v/>
      </c>
      <c r="Q8856" s="77" t="str">
        <f t="shared" si="692"/>
        <v/>
      </c>
      <c r="R8856" s="77" t="str">
        <f t="shared" si="693"/>
        <v/>
      </c>
      <c r="S8856" s="77" t="str">
        <f>IF(O8856="","",IF(OR(VALUE(LEFT(O8856,2))&gt;IF(RIGHT(J8856,1)="M",7,19),AND(OR(LEFT(O8856,2)={"07","19"}),VALUE(RIGHT(O8856,2))&gt;15)),TRUE,FALSE))</f>
        <v/>
      </c>
      <c r="T8856" s="77" t="str">
        <f>IF(O8856="","",IF(OR(VALUE(LEFT(O8856,2))&gt;IF(RIGHT(J8856,1)="M",7,19),AND(OR(LEFT(O8856,2)={"07","19"}),VALUE(RIGHT(O8856,2))&gt;5)),TRUE,FALSE))</f>
        <v/>
      </c>
    </row>
    <row r="8857" spans="12:20" x14ac:dyDescent="0.25">
      <c r="L8857" s="75">
        <f>COUNTIF($B$2:B8857,B8857)</f>
        <v>0</v>
      </c>
      <c r="M8857" s="75">
        <f>COUNTIF($L$2:L8857,4)</f>
        <v>42</v>
      </c>
      <c r="N8857" s="76" t="str">
        <f t="shared" si="694"/>
        <v>0</v>
      </c>
      <c r="O8857" s="76" t="str">
        <f t="shared" si="690"/>
        <v/>
      </c>
      <c r="P8857" s="75" t="str">
        <f t="shared" si="691"/>
        <v/>
      </c>
      <c r="Q8857" s="77" t="str">
        <f t="shared" si="692"/>
        <v/>
      </c>
      <c r="R8857" s="77" t="str">
        <f t="shared" si="693"/>
        <v/>
      </c>
      <c r="S8857" s="77" t="str">
        <f>IF(O8857="","",IF(OR(VALUE(LEFT(O8857,2))&gt;IF(RIGHT(J8857,1)="M",7,19),AND(OR(LEFT(O8857,2)={"07","19"}),VALUE(RIGHT(O8857,2))&gt;15)),TRUE,FALSE))</f>
        <v/>
      </c>
      <c r="T8857" s="77" t="str">
        <f>IF(O8857="","",IF(OR(VALUE(LEFT(O8857,2))&gt;IF(RIGHT(J8857,1)="M",7,19),AND(OR(LEFT(O8857,2)={"07","19"}),VALUE(RIGHT(O8857,2))&gt;5)),TRUE,FALSE))</f>
        <v/>
      </c>
    </row>
    <row r="8858" spans="12:20" x14ac:dyDescent="0.25">
      <c r="L8858" s="75">
        <f>COUNTIF($B$2:B8858,B8858)</f>
        <v>0</v>
      </c>
      <c r="M8858" s="75">
        <f>COUNTIF($L$2:L8858,4)</f>
        <v>42</v>
      </c>
      <c r="N8858" s="76" t="str">
        <f t="shared" si="694"/>
        <v>0</v>
      </c>
      <c r="O8858" s="76" t="str">
        <f t="shared" si="690"/>
        <v/>
      </c>
      <c r="P8858" s="75" t="str">
        <f t="shared" si="691"/>
        <v/>
      </c>
      <c r="Q8858" s="77" t="str">
        <f t="shared" si="692"/>
        <v/>
      </c>
      <c r="R8858" s="77" t="str">
        <f t="shared" si="693"/>
        <v/>
      </c>
      <c r="S8858" s="77" t="str">
        <f>IF(O8858="","",IF(OR(VALUE(LEFT(O8858,2))&gt;IF(RIGHT(J8858,1)="M",7,19),AND(OR(LEFT(O8858,2)={"07","19"}),VALUE(RIGHT(O8858,2))&gt;15)),TRUE,FALSE))</f>
        <v/>
      </c>
      <c r="T8858" s="77" t="str">
        <f>IF(O8858="","",IF(OR(VALUE(LEFT(O8858,2))&gt;IF(RIGHT(J8858,1)="M",7,19),AND(OR(LEFT(O8858,2)={"07","19"}),VALUE(RIGHT(O8858,2))&gt;5)),TRUE,FALSE))</f>
        <v/>
      </c>
    </row>
    <row r="8859" spans="12:20" x14ac:dyDescent="0.25">
      <c r="L8859" s="75">
        <f>COUNTIF($B$2:B8859,B8859)</f>
        <v>0</v>
      </c>
      <c r="M8859" s="75">
        <f>COUNTIF($L$2:L8859,4)</f>
        <v>42</v>
      </c>
      <c r="N8859" s="76" t="str">
        <f t="shared" si="694"/>
        <v>0</v>
      </c>
      <c r="O8859" s="76" t="str">
        <f t="shared" si="690"/>
        <v/>
      </c>
      <c r="P8859" s="75" t="str">
        <f t="shared" si="691"/>
        <v/>
      </c>
      <c r="Q8859" s="77" t="str">
        <f t="shared" si="692"/>
        <v/>
      </c>
      <c r="R8859" s="77" t="str">
        <f t="shared" si="693"/>
        <v/>
      </c>
      <c r="S8859" s="77" t="str">
        <f>IF(O8859="","",IF(OR(VALUE(LEFT(O8859,2))&gt;IF(RIGHT(J8859,1)="M",7,19),AND(OR(LEFT(O8859,2)={"07","19"}),VALUE(RIGHT(O8859,2))&gt;15)),TRUE,FALSE))</f>
        <v/>
      </c>
      <c r="T8859" s="77" t="str">
        <f>IF(O8859="","",IF(OR(VALUE(LEFT(O8859,2))&gt;IF(RIGHT(J8859,1)="M",7,19),AND(OR(LEFT(O8859,2)={"07","19"}),VALUE(RIGHT(O8859,2))&gt;5)),TRUE,FALSE))</f>
        <v/>
      </c>
    </row>
    <row r="8860" spans="12:20" x14ac:dyDescent="0.25">
      <c r="L8860" s="75">
        <f>COUNTIF($B$2:B8860,B8860)</f>
        <v>0</v>
      </c>
      <c r="M8860" s="75">
        <f>COUNTIF($L$2:L8860,4)</f>
        <v>42</v>
      </c>
      <c r="N8860" s="76" t="str">
        <f t="shared" si="694"/>
        <v>0</v>
      </c>
      <c r="O8860" s="76" t="str">
        <f t="shared" si="690"/>
        <v/>
      </c>
      <c r="P8860" s="75" t="str">
        <f t="shared" si="691"/>
        <v/>
      </c>
      <c r="Q8860" s="77" t="str">
        <f t="shared" si="692"/>
        <v/>
      </c>
      <c r="R8860" s="77" t="str">
        <f t="shared" si="693"/>
        <v/>
      </c>
      <c r="S8860" s="77" t="str">
        <f>IF(O8860="","",IF(OR(VALUE(LEFT(O8860,2))&gt;IF(RIGHT(J8860,1)="M",7,19),AND(OR(LEFT(O8860,2)={"07","19"}),VALUE(RIGHT(O8860,2))&gt;15)),TRUE,FALSE))</f>
        <v/>
      </c>
      <c r="T8860" s="77" t="str">
        <f>IF(O8860="","",IF(OR(VALUE(LEFT(O8860,2))&gt;IF(RIGHT(J8860,1)="M",7,19),AND(OR(LEFT(O8860,2)={"07","19"}),VALUE(RIGHT(O8860,2))&gt;5)),TRUE,FALSE))</f>
        <v/>
      </c>
    </row>
    <row r="8861" spans="12:20" x14ac:dyDescent="0.25">
      <c r="L8861" s="75">
        <f>COUNTIF($B$2:B8861,B8861)</f>
        <v>0</v>
      </c>
      <c r="M8861" s="75">
        <f>COUNTIF($L$2:L8861,4)</f>
        <v>42</v>
      </c>
      <c r="N8861" s="76" t="str">
        <f t="shared" si="694"/>
        <v>0</v>
      </c>
      <c r="O8861" s="76" t="str">
        <f t="shared" si="690"/>
        <v/>
      </c>
      <c r="P8861" s="75" t="str">
        <f t="shared" si="691"/>
        <v/>
      </c>
      <c r="Q8861" s="77" t="str">
        <f t="shared" si="692"/>
        <v/>
      </c>
      <c r="R8861" s="77" t="str">
        <f t="shared" si="693"/>
        <v/>
      </c>
      <c r="S8861" s="77" t="str">
        <f>IF(O8861="","",IF(OR(VALUE(LEFT(O8861,2))&gt;IF(RIGHT(J8861,1)="M",7,19),AND(OR(LEFT(O8861,2)={"07","19"}),VALUE(RIGHT(O8861,2))&gt;15)),TRUE,FALSE))</f>
        <v/>
      </c>
      <c r="T8861" s="77" t="str">
        <f>IF(O8861="","",IF(OR(VALUE(LEFT(O8861,2))&gt;IF(RIGHT(J8861,1)="M",7,19),AND(OR(LEFT(O8861,2)={"07","19"}),VALUE(RIGHT(O8861,2))&gt;5)),TRUE,FALSE))</f>
        <v/>
      </c>
    </row>
    <row r="8862" spans="12:20" x14ac:dyDescent="0.25">
      <c r="L8862" s="75">
        <f>COUNTIF($B$2:B8862,B8862)</f>
        <v>0</v>
      </c>
      <c r="M8862" s="75">
        <f>COUNTIF($L$2:L8862,4)</f>
        <v>42</v>
      </c>
      <c r="N8862" s="76" t="str">
        <f t="shared" si="694"/>
        <v>0</v>
      </c>
      <c r="O8862" s="76" t="str">
        <f t="shared" si="690"/>
        <v/>
      </c>
      <c r="P8862" s="75" t="str">
        <f t="shared" si="691"/>
        <v/>
      </c>
      <c r="Q8862" s="77" t="str">
        <f t="shared" si="692"/>
        <v/>
      </c>
      <c r="R8862" s="77" t="str">
        <f t="shared" si="693"/>
        <v/>
      </c>
      <c r="S8862" s="77" t="str">
        <f>IF(O8862="","",IF(OR(VALUE(LEFT(O8862,2))&gt;IF(RIGHT(J8862,1)="M",7,19),AND(OR(LEFT(O8862,2)={"07","19"}),VALUE(RIGHT(O8862,2))&gt;15)),TRUE,FALSE))</f>
        <v/>
      </c>
      <c r="T8862" s="77" t="str">
        <f>IF(O8862="","",IF(OR(VALUE(LEFT(O8862,2))&gt;IF(RIGHT(J8862,1)="M",7,19),AND(OR(LEFT(O8862,2)={"07","19"}),VALUE(RIGHT(O8862,2))&gt;5)),TRUE,FALSE))</f>
        <v/>
      </c>
    </row>
    <row r="8863" spans="12:20" x14ac:dyDescent="0.25">
      <c r="L8863" s="75">
        <f>COUNTIF($B$2:B8863,B8863)</f>
        <v>0</v>
      </c>
      <c r="M8863" s="75">
        <f>COUNTIF($L$2:L8863,4)</f>
        <v>42</v>
      </c>
      <c r="N8863" s="76" t="str">
        <f t="shared" si="694"/>
        <v>0</v>
      </c>
      <c r="O8863" s="76" t="str">
        <f t="shared" si="690"/>
        <v/>
      </c>
      <c r="P8863" s="75" t="str">
        <f t="shared" si="691"/>
        <v/>
      </c>
      <c r="Q8863" s="77" t="str">
        <f t="shared" si="692"/>
        <v/>
      </c>
      <c r="R8863" s="77" t="str">
        <f t="shared" si="693"/>
        <v/>
      </c>
      <c r="S8863" s="77" t="str">
        <f>IF(O8863="","",IF(OR(VALUE(LEFT(O8863,2))&gt;IF(RIGHT(J8863,1)="M",7,19),AND(OR(LEFT(O8863,2)={"07","19"}),VALUE(RIGHT(O8863,2))&gt;15)),TRUE,FALSE))</f>
        <v/>
      </c>
      <c r="T8863" s="77" t="str">
        <f>IF(O8863="","",IF(OR(VALUE(LEFT(O8863,2))&gt;IF(RIGHT(J8863,1)="M",7,19),AND(OR(LEFT(O8863,2)={"07","19"}),VALUE(RIGHT(O8863,2))&gt;5)),TRUE,FALSE))</f>
        <v/>
      </c>
    </row>
    <row r="8864" spans="12:20" x14ac:dyDescent="0.25">
      <c r="L8864" s="75">
        <f>COUNTIF($B$2:B8864,B8864)</f>
        <v>0</v>
      </c>
      <c r="M8864" s="75">
        <f>COUNTIF($L$2:L8864,4)</f>
        <v>42</v>
      </c>
      <c r="N8864" s="76" t="str">
        <f t="shared" si="694"/>
        <v>0</v>
      </c>
      <c r="O8864" s="76" t="str">
        <f t="shared" si="690"/>
        <v/>
      </c>
      <c r="P8864" s="75" t="str">
        <f t="shared" si="691"/>
        <v/>
      </c>
      <c r="Q8864" s="77" t="str">
        <f t="shared" si="692"/>
        <v/>
      </c>
      <c r="R8864" s="77" t="str">
        <f t="shared" si="693"/>
        <v/>
      </c>
      <c r="S8864" s="77" t="str">
        <f>IF(O8864="","",IF(OR(VALUE(LEFT(O8864,2))&gt;IF(RIGHT(J8864,1)="M",7,19),AND(OR(LEFT(O8864,2)={"07","19"}),VALUE(RIGHT(O8864,2))&gt;15)),TRUE,FALSE))</f>
        <v/>
      </c>
      <c r="T8864" s="77" t="str">
        <f>IF(O8864="","",IF(OR(VALUE(LEFT(O8864,2))&gt;IF(RIGHT(J8864,1)="M",7,19),AND(OR(LEFT(O8864,2)={"07","19"}),VALUE(RIGHT(O8864,2))&gt;5)),TRUE,FALSE))</f>
        <v/>
      </c>
    </row>
    <row r="8865" spans="12:20" x14ac:dyDescent="0.25">
      <c r="L8865" s="75">
        <f>COUNTIF($B$2:B8865,B8865)</f>
        <v>0</v>
      </c>
      <c r="M8865" s="75">
        <f>COUNTIF($L$2:L8865,4)</f>
        <v>42</v>
      </c>
      <c r="N8865" s="76" t="str">
        <f t="shared" si="694"/>
        <v>0</v>
      </c>
      <c r="O8865" s="76" t="str">
        <f t="shared" si="690"/>
        <v/>
      </c>
      <c r="P8865" s="75" t="str">
        <f t="shared" si="691"/>
        <v/>
      </c>
      <c r="Q8865" s="77" t="str">
        <f t="shared" si="692"/>
        <v/>
      </c>
      <c r="R8865" s="77" t="str">
        <f t="shared" si="693"/>
        <v/>
      </c>
      <c r="S8865" s="77" t="str">
        <f>IF(O8865="","",IF(OR(VALUE(LEFT(O8865,2))&gt;IF(RIGHT(J8865,1)="M",7,19),AND(OR(LEFT(O8865,2)={"07","19"}),VALUE(RIGHT(O8865,2))&gt;15)),TRUE,FALSE))</f>
        <v/>
      </c>
      <c r="T8865" s="77" t="str">
        <f>IF(O8865="","",IF(OR(VALUE(LEFT(O8865,2))&gt;IF(RIGHT(J8865,1)="M",7,19),AND(OR(LEFT(O8865,2)={"07","19"}),VALUE(RIGHT(O8865,2))&gt;5)),TRUE,FALSE))</f>
        <v/>
      </c>
    </row>
    <row r="8866" spans="12:20" x14ac:dyDescent="0.25">
      <c r="L8866" s="75">
        <f>COUNTIF($B$2:B8866,B8866)</f>
        <v>0</v>
      </c>
      <c r="M8866" s="75">
        <f>COUNTIF($L$2:L8866,4)</f>
        <v>42</v>
      </c>
      <c r="N8866" s="76" t="str">
        <f t="shared" si="694"/>
        <v>0</v>
      </c>
      <c r="O8866" s="76" t="str">
        <f t="shared" si="690"/>
        <v/>
      </c>
      <c r="P8866" s="75" t="str">
        <f t="shared" si="691"/>
        <v/>
      </c>
      <c r="Q8866" s="77" t="str">
        <f t="shared" si="692"/>
        <v/>
      </c>
      <c r="R8866" s="77" t="str">
        <f t="shared" si="693"/>
        <v/>
      </c>
      <c r="S8866" s="77" t="str">
        <f>IF(O8866="","",IF(OR(VALUE(LEFT(O8866,2))&gt;IF(RIGHT(J8866,1)="M",7,19),AND(OR(LEFT(O8866,2)={"07","19"}),VALUE(RIGHT(O8866,2))&gt;15)),TRUE,FALSE))</f>
        <v/>
      </c>
      <c r="T8866" s="77" t="str">
        <f>IF(O8866="","",IF(OR(VALUE(LEFT(O8866,2))&gt;IF(RIGHT(J8866,1)="M",7,19),AND(OR(LEFT(O8866,2)={"07","19"}),VALUE(RIGHT(O8866,2))&gt;5)),TRUE,FALSE))</f>
        <v/>
      </c>
    </row>
    <row r="8867" spans="12:20" x14ac:dyDescent="0.25">
      <c r="L8867" s="75">
        <f>COUNTIF($B$2:B8867,B8867)</f>
        <v>0</v>
      </c>
      <c r="M8867" s="75">
        <f>COUNTIF($L$2:L8867,4)</f>
        <v>42</v>
      </c>
      <c r="N8867" s="76" t="str">
        <f t="shared" si="694"/>
        <v>0</v>
      </c>
      <c r="O8867" s="76" t="str">
        <f t="shared" si="690"/>
        <v/>
      </c>
      <c r="P8867" s="75" t="str">
        <f t="shared" si="691"/>
        <v/>
      </c>
      <c r="Q8867" s="77" t="str">
        <f t="shared" si="692"/>
        <v/>
      </c>
      <c r="R8867" s="77" t="str">
        <f t="shared" si="693"/>
        <v/>
      </c>
      <c r="S8867" s="77" t="str">
        <f>IF(O8867="","",IF(OR(VALUE(LEFT(O8867,2))&gt;IF(RIGHT(J8867,1)="M",7,19),AND(OR(LEFT(O8867,2)={"07","19"}),VALUE(RIGHT(O8867,2))&gt;15)),TRUE,FALSE))</f>
        <v/>
      </c>
      <c r="T8867" s="77" t="str">
        <f>IF(O8867="","",IF(OR(VALUE(LEFT(O8867,2))&gt;IF(RIGHT(J8867,1)="M",7,19),AND(OR(LEFT(O8867,2)={"07","19"}),VALUE(RIGHT(O8867,2))&gt;5)),TRUE,FALSE))</f>
        <v/>
      </c>
    </row>
    <row r="8868" spans="12:20" x14ac:dyDescent="0.25">
      <c r="L8868" s="75">
        <f>COUNTIF($B$2:B8868,B8868)</f>
        <v>0</v>
      </c>
      <c r="M8868" s="75">
        <f>COUNTIF($L$2:L8868,4)</f>
        <v>42</v>
      </c>
      <c r="N8868" s="76" t="str">
        <f t="shared" si="694"/>
        <v>0</v>
      </c>
      <c r="O8868" s="76" t="str">
        <f t="shared" si="690"/>
        <v/>
      </c>
      <c r="P8868" s="75" t="str">
        <f t="shared" si="691"/>
        <v/>
      </c>
      <c r="Q8868" s="77" t="str">
        <f t="shared" si="692"/>
        <v/>
      </c>
      <c r="R8868" s="77" t="str">
        <f t="shared" si="693"/>
        <v/>
      </c>
      <c r="S8868" s="77" t="str">
        <f>IF(O8868="","",IF(OR(VALUE(LEFT(O8868,2))&gt;IF(RIGHT(J8868,1)="M",7,19),AND(OR(LEFT(O8868,2)={"07","19"}),VALUE(RIGHT(O8868,2))&gt;15)),TRUE,FALSE))</f>
        <v/>
      </c>
      <c r="T8868" s="77" t="str">
        <f>IF(O8868="","",IF(OR(VALUE(LEFT(O8868,2))&gt;IF(RIGHT(J8868,1)="M",7,19),AND(OR(LEFT(O8868,2)={"07","19"}),VALUE(RIGHT(O8868,2))&gt;5)),TRUE,FALSE))</f>
        <v/>
      </c>
    </row>
    <row r="8869" spans="12:20" x14ac:dyDescent="0.25">
      <c r="L8869" s="75">
        <f>COUNTIF($B$2:B8869,B8869)</f>
        <v>0</v>
      </c>
      <c r="M8869" s="75">
        <f>COUNTIF($L$2:L8869,4)</f>
        <v>42</v>
      </c>
      <c r="N8869" s="76" t="str">
        <f t="shared" si="694"/>
        <v>0</v>
      </c>
      <c r="O8869" s="76" t="str">
        <f t="shared" si="690"/>
        <v/>
      </c>
      <c r="P8869" s="75" t="str">
        <f t="shared" si="691"/>
        <v/>
      </c>
      <c r="Q8869" s="77" t="str">
        <f t="shared" si="692"/>
        <v/>
      </c>
      <c r="R8869" s="77" t="str">
        <f t="shared" si="693"/>
        <v/>
      </c>
      <c r="S8869" s="77" t="str">
        <f>IF(O8869="","",IF(OR(VALUE(LEFT(O8869,2))&gt;IF(RIGHT(J8869,1)="M",7,19),AND(OR(LEFT(O8869,2)={"07","19"}),VALUE(RIGHT(O8869,2))&gt;15)),TRUE,FALSE))</f>
        <v/>
      </c>
      <c r="T8869" s="77" t="str">
        <f>IF(O8869="","",IF(OR(VALUE(LEFT(O8869,2))&gt;IF(RIGHT(J8869,1)="M",7,19),AND(OR(LEFT(O8869,2)={"07","19"}),VALUE(RIGHT(O8869,2))&gt;5)),TRUE,FALSE))</f>
        <v/>
      </c>
    </row>
    <row r="8870" spans="12:20" x14ac:dyDescent="0.25">
      <c r="L8870" s="75">
        <f>COUNTIF($B$2:B8870,B8870)</f>
        <v>0</v>
      </c>
      <c r="M8870" s="75">
        <f>COUNTIF($L$2:L8870,4)</f>
        <v>42</v>
      </c>
      <c r="N8870" s="76" t="str">
        <f t="shared" si="694"/>
        <v>0</v>
      </c>
      <c r="O8870" s="76" t="str">
        <f t="shared" si="690"/>
        <v/>
      </c>
      <c r="P8870" s="75" t="str">
        <f t="shared" si="691"/>
        <v/>
      </c>
      <c r="Q8870" s="77" t="str">
        <f t="shared" si="692"/>
        <v/>
      </c>
      <c r="R8870" s="77" t="str">
        <f t="shared" si="693"/>
        <v/>
      </c>
      <c r="S8870" s="77" t="str">
        <f>IF(O8870="","",IF(OR(VALUE(LEFT(O8870,2))&gt;IF(RIGHT(J8870,1)="M",7,19),AND(OR(LEFT(O8870,2)={"07","19"}),VALUE(RIGHT(O8870,2))&gt;15)),TRUE,FALSE))</f>
        <v/>
      </c>
      <c r="T8870" s="77" t="str">
        <f>IF(O8870="","",IF(OR(VALUE(LEFT(O8870,2))&gt;IF(RIGHT(J8870,1)="M",7,19),AND(OR(LEFT(O8870,2)={"07","19"}),VALUE(RIGHT(O8870,2))&gt;5)),TRUE,FALSE))</f>
        <v/>
      </c>
    </row>
    <row r="8871" spans="12:20" x14ac:dyDescent="0.25">
      <c r="L8871" s="75">
        <f>COUNTIF($B$2:B8871,B8871)</f>
        <v>0</v>
      </c>
      <c r="M8871" s="75">
        <f>COUNTIF($L$2:L8871,4)</f>
        <v>42</v>
      </c>
      <c r="N8871" s="76" t="str">
        <f t="shared" si="694"/>
        <v>0</v>
      </c>
      <c r="O8871" s="76" t="str">
        <f t="shared" si="690"/>
        <v/>
      </c>
      <c r="P8871" s="75" t="str">
        <f t="shared" si="691"/>
        <v/>
      </c>
      <c r="Q8871" s="77" t="str">
        <f t="shared" si="692"/>
        <v/>
      </c>
      <c r="R8871" s="77" t="str">
        <f t="shared" si="693"/>
        <v/>
      </c>
      <c r="S8871" s="77" t="str">
        <f>IF(O8871="","",IF(OR(VALUE(LEFT(O8871,2))&gt;IF(RIGHT(J8871,1)="M",7,19),AND(OR(LEFT(O8871,2)={"07","19"}),VALUE(RIGHT(O8871,2))&gt;15)),TRUE,FALSE))</f>
        <v/>
      </c>
      <c r="T8871" s="77" t="str">
        <f>IF(O8871="","",IF(OR(VALUE(LEFT(O8871,2))&gt;IF(RIGHT(J8871,1)="M",7,19),AND(OR(LEFT(O8871,2)={"07","19"}),VALUE(RIGHT(O8871,2))&gt;5)),TRUE,FALSE))</f>
        <v/>
      </c>
    </row>
    <row r="8872" spans="12:20" x14ac:dyDescent="0.25">
      <c r="L8872" s="75">
        <f>COUNTIF($B$2:B8872,B8872)</f>
        <v>0</v>
      </c>
      <c r="M8872" s="75">
        <f>COUNTIF($L$2:L8872,4)</f>
        <v>42</v>
      </c>
      <c r="N8872" s="76" t="str">
        <f t="shared" si="694"/>
        <v>0</v>
      </c>
      <c r="O8872" s="76" t="str">
        <f t="shared" si="690"/>
        <v/>
      </c>
      <c r="P8872" s="75" t="str">
        <f t="shared" si="691"/>
        <v/>
      </c>
      <c r="Q8872" s="77" t="str">
        <f t="shared" si="692"/>
        <v/>
      </c>
      <c r="R8872" s="77" t="str">
        <f t="shared" si="693"/>
        <v/>
      </c>
      <c r="S8872" s="77" t="str">
        <f>IF(O8872="","",IF(OR(VALUE(LEFT(O8872,2))&gt;IF(RIGHT(J8872,1)="M",7,19),AND(OR(LEFT(O8872,2)={"07","19"}),VALUE(RIGHT(O8872,2))&gt;15)),TRUE,FALSE))</f>
        <v/>
      </c>
      <c r="T8872" s="77" t="str">
        <f>IF(O8872="","",IF(OR(VALUE(LEFT(O8872,2))&gt;IF(RIGHT(J8872,1)="M",7,19),AND(OR(LEFT(O8872,2)={"07","19"}),VALUE(RIGHT(O8872,2))&gt;5)),TRUE,FALSE))</f>
        <v/>
      </c>
    </row>
    <row r="8873" spans="12:20" x14ac:dyDescent="0.25">
      <c r="L8873" s="75">
        <f>COUNTIF($B$2:B8873,B8873)</f>
        <v>0</v>
      </c>
      <c r="M8873" s="75">
        <f>COUNTIF($L$2:L8873,4)</f>
        <v>42</v>
      </c>
      <c r="N8873" s="76" t="str">
        <f t="shared" si="694"/>
        <v>0</v>
      </c>
      <c r="O8873" s="76" t="str">
        <f t="shared" si="690"/>
        <v/>
      </c>
      <c r="P8873" s="75" t="str">
        <f t="shared" si="691"/>
        <v/>
      </c>
      <c r="Q8873" s="77" t="str">
        <f t="shared" si="692"/>
        <v/>
      </c>
      <c r="R8873" s="77" t="str">
        <f t="shared" si="693"/>
        <v/>
      </c>
      <c r="S8873" s="77" t="str">
        <f>IF(O8873="","",IF(OR(VALUE(LEFT(O8873,2))&gt;IF(RIGHT(J8873,1)="M",7,19),AND(OR(LEFT(O8873,2)={"07","19"}),VALUE(RIGHT(O8873,2))&gt;15)),TRUE,FALSE))</f>
        <v/>
      </c>
      <c r="T8873" s="77" t="str">
        <f>IF(O8873="","",IF(OR(VALUE(LEFT(O8873,2))&gt;IF(RIGHT(J8873,1)="M",7,19),AND(OR(LEFT(O8873,2)={"07","19"}),VALUE(RIGHT(O8873,2))&gt;5)),TRUE,FALSE))</f>
        <v/>
      </c>
    </row>
    <row r="8874" spans="12:20" x14ac:dyDescent="0.25">
      <c r="L8874" s="75">
        <f>COUNTIF($B$2:B8874,B8874)</f>
        <v>0</v>
      </c>
      <c r="M8874" s="75">
        <f>COUNTIF($L$2:L8874,4)</f>
        <v>42</v>
      </c>
      <c r="N8874" s="76" t="str">
        <f t="shared" si="694"/>
        <v>0</v>
      </c>
      <c r="O8874" s="76" t="str">
        <f t="shared" si="690"/>
        <v/>
      </c>
      <c r="P8874" s="75" t="str">
        <f t="shared" si="691"/>
        <v/>
      </c>
      <c r="Q8874" s="77" t="str">
        <f t="shared" si="692"/>
        <v/>
      </c>
      <c r="R8874" s="77" t="str">
        <f t="shared" si="693"/>
        <v/>
      </c>
      <c r="S8874" s="77" t="str">
        <f>IF(O8874="","",IF(OR(VALUE(LEFT(O8874,2))&gt;IF(RIGHT(J8874,1)="M",7,19),AND(OR(LEFT(O8874,2)={"07","19"}),VALUE(RIGHT(O8874,2))&gt;15)),TRUE,FALSE))</f>
        <v/>
      </c>
      <c r="T8874" s="77" t="str">
        <f>IF(O8874="","",IF(OR(VALUE(LEFT(O8874,2))&gt;IF(RIGHT(J8874,1)="M",7,19),AND(OR(LEFT(O8874,2)={"07","19"}),VALUE(RIGHT(O8874,2))&gt;5)),TRUE,FALSE))</f>
        <v/>
      </c>
    </row>
    <row r="8875" spans="12:20" x14ac:dyDescent="0.25">
      <c r="L8875" s="75">
        <f>COUNTIF($B$2:B8875,B8875)</f>
        <v>0</v>
      </c>
      <c r="M8875" s="75">
        <f>COUNTIF($L$2:L8875,4)</f>
        <v>42</v>
      </c>
      <c r="N8875" s="76" t="str">
        <f t="shared" si="694"/>
        <v>0</v>
      </c>
      <c r="O8875" s="76" t="str">
        <f t="shared" si="690"/>
        <v/>
      </c>
      <c r="P8875" s="75" t="str">
        <f t="shared" si="691"/>
        <v/>
      </c>
      <c r="Q8875" s="77" t="str">
        <f t="shared" si="692"/>
        <v/>
      </c>
      <c r="R8875" s="77" t="str">
        <f t="shared" si="693"/>
        <v/>
      </c>
      <c r="S8875" s="77" t="str">
        <f>IF(O8875="","",IF(OR(VALUE(LEFT(O8875,2))&gt;IF(RIGHT(J8875,1)="M",7,19),AND(OR(LEFT(O8875,2)={"07","19"}),VALUE(RIGHT(O8875,2))&gt;15)),TRUE,FALSE))</f>
        <v/>
      </c>
      <c r="T8875" s="77" t="str">
        <f>IF(O8875="","",IF(OR(VALUE(LEFT(O8875,2))&gt;IF(RIGHT(J8875,1)="M",7,19),AND(OR(LEFT(O8875,2)={"07","19"}),VALUE(RIGHT(O8875,2))&gt;5)),TRUE,FALSE))</f>
        <v/>
      </c>
    </row>
    <row r="8876" spans="12:20" x14ac:dyDescent="0.25">
      <c r="L8876" s="75">
        <f>COUNTIF($B$2:B8876,B8876)</f>
        <v>0</v>
      </c>
      <c r="M8876" s="75">
        <f>COUNTIF($L$2:L8876,4)</f>
        <v>42</v>
      </c>
      <c r="N8876" s="76" t="str">
        <f t="shared" si="694"/>
        <v>0</v>
      </c>
      <c r="O8876" s="76" t="str">
        <f t="shared" si="690"/>
        <v/>
      </c>
      <c r="P8876" s="75" t="str">
        <f t="shared" si="691"/>
        <v/>
      </c>
      <c r="Q8876" s="77" t="str">
        <f t="shared" si="692"/>
        <v/>
      </c>
      <c r="R8876" s="77" t="str">
        <f t="shared" si="693"/>
        <v/>
      </c>
      <c r="S8876" s="77" t="str">
        <f>IF(O8876="","",IF(OR(VALUE(LEFT(O8876,2))&gt;IF(RIGHT(J8876,1)="M",7,19),AND(OR(LEFT(O8876,2)={"07","19"}),VALUE(RIGHT(O8876,2))&gt;15)),TRUE,FALSE))</f>
        <v/>
      </c>
      <c r="T8876" s="77" t="str">
        <f>IF(O8876="","",IF(OR(VALUE(LEFT(O8876,2))&gt;IF(RIGHT(J8876,1)="M",7,19),AND(OR(LEFT(O8876,2)={"07","19"}),VALUE(RIGHT(O8876,2))&gt;5)),TRUE,FALSE))</f>
        <v/>
      </c>
    </row>
    <row r="8877" spans="12:20" x14ac:dyDescent="0.25">
      <c r="L8877" s="75">
        <f>COUNTIF($B$2:B8877,B8877)</f>
        <v>0</v>
      </c>
      <c r="M8877" s="75">
        <f>COUNTIF($L$2:L8877,4)</f>
        <v>42</v>
      </c>
      <c r="N8877" s="76" t="str">
        <f t="shared" si="694"/>
        <v>0</v>
      </c>
      <c r="O8877" s="76" t="str">
        <f t="shared" si="690"/>
        <v/>
      </c>
      <c r="P8877" s="75" t="str">
        <f t="shared" si="691"/>
        <v/>
      </c>
      <c r="Q8877" s="77" t="str">
        <f t="shared" si="692"/>
        <v/>
      </c>
      <c r="R8877" s="77" t="str">
        <f t="shared" si="693"/>
        <v/>
      </c>
      <c r="S8877" s="77" t="str">
        <f>IF(O8877="","",IF(OR(VALUE(LEFT(O8877,2))&gt;IF(RIGHT(J8877,1)="M",7,19),AND(OR(LEFT(O8877,2)={"07","19"}),VALUE(RIGHT(O8877,2))&gt;15)),TRUE,FALSE))</f>
        <v/>
      </c>
      <c r="T8877" s="77" t="str">
        <f>IF(O8877="","",IF(OR(VALUE(LEFT(O8877,2))&gt;IF(RIGHT(J8877,1)="M",7,19),AND(OR(LEFT(O8877,2)={"07","19"}),VALUE(RIGHT(O8877,2))&gt;5)),TRUE,FALSE))</f>
        <v/>
      </c>
    </row>
    <row r="8878" spans="12:20" x14ac:dyDescent="0.25">
      <c r="L8878" s="75">
        <f>COUNTIF($B$2:B8878,B8878)</f>
        <v>0</v>
      </c>
      <c r="M8878" s="75">
        <f>COUNTIF($L$2:L8878,4)</f>
        <v>42</v>
      </c>
      <c r="N8878" s="76" t="str">
        <f t="shared" si="694"/>
        <v>0</v>
      </c>
      <c r="O8878" s="76" t="str">
        <f t="shared" si="690"/>
        <v/>
      </c>
      <c r="P8878" s="75" t="str">
        <f t="shared" si="691"/>
        <v/>
      </c>
      <c r="Q8878" s="77" t="str">
        <f t="shared" si="692"/>
        <v/>
      </c>
      <c r="R8878" s="77" t="str">
        <f t="shared" si="693"/>
        <v/>
      </c>
      <c r="S8878" s="77" t="str">
        <f>IF(O8878="","",IF(OR(VALUE(LEFT(O8878,2))&gt;IF(RIGHT(J8878,1)="M",7,19),AND(OR(LEFT(O8878,2)={"07","19"}),VALUE(RIGHT(O8878,2))&gt;15)),TRUE,FALSE))</f>
        <v/>
      </c>
      <c r="T8878" s="77" t="str">
        <f>IF(O8878="","",IF(OR(VALUE(LEFT(O8878,2))&gt;IF(RIGHT(J8878,1)="M",7,19),AND(OR(LEFT(O8878,2)={"07","19"}),VALUE(RIGHT(O8878,2))&gt;5)),TRUE,FALSE))</f>
        <v/>
      </c>
    </row>
    <row r="8879" spans="12:20" x14ac:dyDescent="0.25">
      <c r="L8879" s="75">
        <f>COUNTIF($B$2:B8879,B8879)</f>
        <v>0</v>
      </c>
      <c r="M8879" s="75">
        <f>COUNTIF($L$2:L8879,4)</f>
        <v>42</v>
      </c>
      <c r="N8879" s="76" t="str">
        <f t="shared" si="694"/>
        <v>0</v>
      </c>
      <c r="O8879" s="76" t="str">
        <f t="shared" si="690"/>
        <v/>
      </c>
      <c r="P8879" s="75" t="str">
        <f t="shared" si="691"/>
        <v/>
      </c>
      <c r="Q8879" s="77" t="str">
        <f t="shared" si="692"/>
        <v/>
      </c>
      <c r="R8879" s="77" t="str">
        <f t="shared" si="693"/>
        <v/>
      </c>
      <c r="S8879" s="77" t="str">
        <f>IF(O8879="","",IF(OR(VALUE(LEFT(O8879,2))&gt;IF(RIGHT(J8879,1)="M",7,19),AND(OR(LEFT(O8879,2)={"07","19"}),VALUE(RIGHT(O8879,2))&gt;15)),TRUE,FALSE))</f>
        <v/>
      </c>
      <c r="T8879" s="77" t="str">
        <f>IF(O8879="","",IF(OR(VALUE(LEFT(O8879,2))&gt;IF(RIGHT(J8879,1)="M",7,19),AND(OR(LEFT(O8879,2)={"07","19"}),VALUE(RIGHT(O8879,2))&gt;5)),TRUE,FALSE))</f>
        <v/>
      </c>
    </row>
    <row r="8880" spans="12:20" x14ac:dyDescent="0.25">
      <c r="L8880" s="75">
        <f>COUNTIF($B$2:B8880,B8880)</f>
        <v>0</v>
      </c>
      <c r="M8880" s="75">
        <f>COUNTIF($L$2:L8880,4)</f>
        <v>42</v>
      </c>
      <c r="N8880" s="76" t="str">
        <f t="shared" si="694"/>
        <v>0</v>
      </c>
      <c r="O8880" s="76" t="str">
        <f t="shared" si="690"/>
        <v/>
      </c>
      <c r="P8880" s="75" t="str">
        <f t="shared" si="691"/>
        <v/>
      </c>
      <c r="Q8880" s="77" t="str">
        <f t="shared" si="692"/>
        <v/>
      </c>
      <c r="R8880" s="77" t="str">
        <f t="shared" si="693"/>
        <v/>
      </c>
      <c r="S8880" s="77" t="str">
        <f>IF(O8880="","",IF(OR(VALUE(LEFT(O8880,2))&gt;IF(RIGHT(J8880,1)="M",7,19),AND(OR(LEFT(O8880,2)={"07","19"}),VALUE(RIGHT(O8880,2))&gt;15)),TRUE,FALSE))</f>
        <v/>
      </c>
      <c r="T8880" s="77" t="str">
        <f>IF(O8880="","",IF(OR(VALUE(LEFT(O8880,2))&gt;IF(RIGHT(J8880,1)="M",7,19),AND(OR(LEFT(O8880,2)={"07","19"}),VALUE(RIGHT(O8880,2))&gt;5)),TRUE,FALSE))</f>
        <v/>
      </c>
    </row>
    <row r="8881" spans="12:20" x14ac:dyDescent="0.25">
      <c r="L8881" s="75">
        <f>COUNTIF($B$2:B8881,B8881)</f>
        <v>0</v>
      </c>
      <c r="M8881" s="75">
        <f>COUNTIF($L$2:L8881,4)</f>
        <v>42</v>
      </c>
      <c r="N8881" s="76" t="str">
        <f t="shared" si="694"/>
        <v>0</v>
      </c>
      <c r="O8881" s="76" t="str">
        <f t="shared" si="690"/>
        <v/>
      </c>
      <c r="P8881" s="75" t="str">
        <f t="shared" si="691"/>
        <v/>
      </c>
      <c r="Q8881" s="77" t="str">
        <f t="shared" si="692"/>
        <v/>
      </c>
      <c r="R8881" s="77" t="str">
        <f t="shared" si="693"/>
        <v/>
      </c>
      <c r="S8881" s="77" t="str">
        <f>IF(O8881="","",IF(OR(VALUE(LEFT(O8881,2))&gt;IF(RIGHT(J8881,1)="M",7,19),AND(OR(LEFT(O8881,2)={"07","19"}),VALUE(RIGHT(O8881,2))&gt;15)),TRUE,FALSE))</f>
        <v/>
      </c>
      <c r="T8881" s="77" t="str">
        <f>IF(O8881="","",IF(OR(VALUE(LEFT(O8881,2))&gt;IF(RIGHT(J8881,1)="M",7,19),AND(OR(LEFT(O8881,2)={"07","19"}),VALUE(RIGHT(O8881,2))&gt;5)),TRUE,FALSE))</f>
        <v/>
      </c>
    </row>
    <row r="8882" spans="12:20" x14ac:dyDescent="0.25">
      <c r="L8882" s="75">
        <f>COUNTIF($B$2:B8882,B8882)</f>
        <v>0</v>
      </c>
      <c r="M8882" s="75">
        <f>COUNTIF($L$2:L8882,4)</f>
        <v>42</v>
      </c>
      <c r="N8882" s="76" t="str">
        <f t="shared" si="694"/>
        <v>0</v>
      </c>
      <c r="O8882" s="76" t="str">
        <f t="shared" si="690"/>
        <v/>
      </c>
      <c r="P8882" s="75" t="str">
        <f t="shared" si="691"/>
        <v/>
      </c>
      <c r="Q8882" s="77" t="str">
        <f t="shared" si="692"/>
        <v/>
      </c>
      <c r="R8882" s="77" t="str">
        <f t="shared" si="693"/>
        <v/>
      </c>
      <c r="S8882" s="77" t="str">
        <f>IF(O8882="","",IF(OR(VALUE(LEFT(O8882,2))&gt;IF(RIGHT(J8882,1)="M",7,19),AND(OR(LEFT(O8882,2)={"07","19"}),VALUE(RIGHT(O8882,2))&gt;15)),TRUE,FALSE))</f>
        <v/>
      </c>
      <c r="T8882" s="77" t="str">
        <f>IF(O8882="","",IF(OR(VALUE(LEFT(O8882,2))&gt;IF(RIGHT(J8882,1)="M",7,19),AND(OR(LEFT(O8882,2)={"07","19"}),VALUE(RIGHT(O8882,2))&gt;5)),TRUE,FALSE))</f>
        <v/>
      </c>
    </row>
    <row r="8883" spans="12:20" x14ac:dyDescent="0.25">
      <c r="L8883" s="75">
        <f>COUNTIF($B$2:B8883,B8883)</f>
        <v>0</v>
      </c>
      <c r="M8883" s="75">
        <f>COUNTIF($L$2:L8883,4)</f>
        <v>42</v>
      </c>
      <c r="N8883" s="76" t="str">
        <f t="shared" si="694"/>
        <v>0</v>
      </c>
      <c r="O8883" s="76" t="str">
        <f t="shared" si="690"/>
        <v/>
      </c>
      <c r="P8883" s="75" t="str">
        <f t="shared" si="691"/>
        <v/>
      </c>
      <c r="Q8883" s="77" t="str">
        <f t="shared" si="692"/>
        <v/>
      </c>
      <c r="R8883" s="77" t="str">
        <f t="shared" si="693"/>
        <v/>
      </c>
      <c r="S8883" s="77" t="str">
        <f>IF(O8883="","",IF(OR(VALUE(LEFT(O8883,2))&gt;IF(RIGHT(J8883,1)="M",7,19),AND(OR(LEFT(O8883,2)={"07","19"}),VALUE(RIGHT(O8883,2))&gt;15)),TRUE,FALSE))</f>
        <v/>
      </c>
      <c r="T8883" s="77" t="str">
        <f>IF(O8883="","",IF(OR(VALUE(LEFT(O8883,2))&gt;IF(RIGHT(J8883,1)="M",7,19),AND(OR(LEFT(O8883,2)={"07","19"}),VALUE(RIGHT(O8883,2))&gt;5)),TRUE,FALSE))</f>
        <v/>
      </c>
    </row>
    <row r="8884" spans="12:20" x14ac:dyDescent="0.25">
      <c r="L8884" s="75">
        <f>COUNTIF($B$2:B8884,B8884)</f>
        <v>0</v>
      </c>
      <c r="M8884" s="75">
        <f>COUNTIF($L$2:L8884,4)</f>
        <v>42</v>
      </c>
      <c r="N8884" s="76" t="str">
        <f t="shared" si="694"/>
        <v>0</v>
      </c>
      <c r="O8884" s="76" t="str">
        <f t="shared" si="690"/>
        <v/>
      </c>
      <c r="P8884" s="75" t="str">
        <f t="shared" si="691"/>
        <v/>
      </c>
      <c r="Q8884" s="77" t="str">
        <f t="shared" si="692"/>
        <v/>
      </c>
      <c r="R8884" s="77" t="str">
        <f t="shared" si="693"/>
        <v/>
      </c>
      <c r="S8884" s="77" t="str">
        <f>IF(O8884="","",IF(OR(VALUE(LEFT(O8884,2))&gt;IF(RIGHT(J8884,1)="M",7,19),AND(OR(LEFT(O8884,2)={"07","19"}),VALUE(RIGHT(O8884,2))&gt;15)),TRUE,FALSE))</f>
        <v/>
      </c>
      <c r="T8884" s="77" t="str">
        <f>IF(O8884="","",IF(OR(VALUE(LEFT(O8884,2))&gt;IF(RIGHT(J8884,1)="M",7,19),AND(OR(LEFT(O8884,2)={"07","19"}),VALUE(RIGHT(O8884,2))&gt;5)),TRUE,FALSE))</f>
        <v/>
      </c>
    </row>
    <row r="8885" spans="12:20" x14ac:dyDescent="0.25">
      <c r="L8885" s="75">
        <f>COUNTIF($B$2:B8885,B8885)</f>
        <v>0</v>
      </c>
      <c r="M8885" s="75">
        <f>COUNTIF($L$2:L8885,4)</f>
        <v>42</v>
      </c>
      <c r="N8885" s="76" t="str">
        <f t="shared" si="694"/>
        <v>0</v>
      </c>
      <c r="O8885" s="76" t="str">
        <f t="shared" si="690"/>
        <v/>
      </c>
      <c r="P8885" s="75" t="str">
        <f t="shared" si="691"/>
        <v/>
      </c>
      <c r="Q8885" s="77" t="str">
        <f t="shared" si="692"/>
        <v/>
      </c>
      <c r="R8885" s="77" t="str">
        <f t="shared" si="693"/>
        <v/>
      </c>
      <c r="S8885" s="77" t="str">
        <f>IF(O8885="","",IF(OR(VALUE(LEFT(O8885,2))&gt;IF(RIGHT(J8885,1)="M",7,19),AND(OR(LEFT(O8885,2)={"07","19"}),VALUE(RIGHT(O8885,2))&gt;15)),TRUE,FALSE))</f>
        <v/>
      </c>
      <c r="T8885" s="77" t="str">
        <f>IF(O8885="","",IF(OR(VALUE(LEFT(O8885,2))&gt;IF(RIGHT(J8885,1)="M",7,19),AND(OR(LEFT(O8885,2)={"07","19"}),VALUE(RIGHT(O8885,2))&gt;5)),TRUE,FALSE))</f>
        <v/>
      </c>
    </row>
    <row r="8886" spans="12:20" x14ac:dyDescent="0.25">
      <c r="L8886" s="75">
        <f>COUNTIF($B$2:B8886,B8886)</f>
        <v>0</v>
      </c>
      <c r="M8886" s="75">
        <f>COUNTIF($L$2:L8886,4)</f>
        <v>42</v>
      </c>
      <c r="N8886" s="76" t="str">
        <f t="shared" si="694"/>
        <v>0</v>
      </c>
      <c r="O8886" s="76" t="str">
        <f t="shared" si="690"/>
        <v/>
      </c>
      <c r="P8886" s="75" t="str">
        <f t="shared" si="691"/>
        <v/>
      </c>
      <c r="Q8886" s="77" t="str">
        <f t="shared" si="692"/>
        <v/>
      </c>
      <c r="R8886" s="77" t="str">
        <f t="shared" si="693"/>
        <v/>
      </c>
      <c r="S8886" s="77" t="str">
        <f>IF(O8886="","",IF(OR(VALUE(LEFT(O8886,2))&gt;IF(RIGHT(J8886,1)="M",7,19),AND(OR(LEFT(O8886,2)={"07","19"}),VALUE(RIGHT(O8886,2))&gt;15)),TRUE,FALSE))</f>
        <v/>
      </c>
      <c r="T8886" s="77" t="str">
        <f>IF(O8886="","",IF(OR(VALUE(LEFT(O8886,2))&gt;IF(RIGHT(J8886,1)="M",7,19),AND(OR(LEFT(O8886,2)={"07","19"}),VALUE(RIGHT(O8886,2))&gt;5)),TRUE,FALSE))</f>
        <v/>
      </c>
    </row>
    <row r="8887" spans="12:20" x14ac:dyDescent="0.25">
      <c r="L8887" s="75">
        <f>COUNTIF($B$2:B8887,B8887)</f>
        <v>0</v>
      </c>
      <c r="M8887" s="75">
        <f>COUNTIF($L$2:L8887,4)</f>
        <v>42</v>
      </c>
      <c r="N8887" s="76" t="str">
        <f t="shared" si="694"/>
        <v>0</v>
      </c>
      <c r="O8887" s="76" t="str">
        <f t="shared" si="690"/>
        <v/>
      </c>
      <c r="P8887" s="75" t="str">
        <f t="shared" si="691"/>
        <v/>
      </c>
      <c r="Q8887" s="77" t="str">
        <f t="shared" si="692"/>
        <v/>
      </c>
      <c r="R8887" s="77" t="str">
        <f t="shared" si="693"/>
        <v/>
      </c>
      <c r="S8887" s="77" t="str">
        <f>IF(O8887="","",IF(OR(VALUE(LEFT(O8887,2))&gt;IF(RIGHT(J8887,1)="M",7,19),AND(OR(LEFT(O8887,2)={"07","19"}),VALUE(RIGHT(O8887,2))&gt;15)),TRUE,FALSE))</f>
        <v/>
      </c>
      <c r="T8887" s="77" t="str">
        <f>IF(O8887="","",IF(OR(VALUE(LEFT(O8887,2))&gt;IF(RIGHT(J8887,1)="M",7,19),AND(OR(LEFT(O8887,2)={"07","19"}),VALUE(RIGHT(O8887,2))&gt;5)),TRUE,FALSE))</f>
        <v/>
      </c>
    </row>
    <row r="8888" spans="12:20" x14ac:dyDescent="0.25">
      <c r="L8888" s="75">
        <f>COUNTIF($B$2:B8888,B8888)</f>
        <v>0</v>
      </c>
      <c r="M8888" s="75">
        <f>COUNTIF($L$2:L8888,4)</f>
        <v>42</v>
      </c>
      <c r="N8888" s="76" t="str">
        <f t="shared" si="694"/>
        <v>0</v>
      </c>
      <c r="O8888" s="76" t="str">
        <f t="shared" si="690"/>
        <v/>
      </c>
      <c r="P8888" s="75" t="str">
        <f t="shared" si="691"/>
        <v/>
      </c>
      <c r="Q8888" s="77" t="str">
        <f t="shared" si="692"/>
        <v/>
      </c>
      <c r="R8888" s="77" t="str">
        <f t="shared" si="693"/>
        <v/>
      </c>
      <c r="S8888" s="77" t="str">
        <f>IF(O8888="","",IF(OR(VALUE(LEFT(O8888,2))&gt;IF(RIGHT(J8888,1)="M",7,19),AND(OR(LEFT(O8888,2)={"07","19"}),VALUE(RIGHT(O8888,2))&gt;15)),TRUE,FALSE))</f>
        <v/>
      </c>
      <c r="T8888" s="77" t="str">
        <f>IF(O8888="","",IF(OR(VALUE(LEFT(O8888,2))&gt;IF(RIGHT(J8888,1)="M",7,19),AND(OR(LEFT(O8888,2)={"07","19"}),VALUE(RIGHT(O8888,2))&gt;5)),TRUE,FALSE))</f>
        <v/>
      </c>
    </row>
    <row r="8889" spans="12:20" x14ac:dyDescent="0.25">
      <c r="L8889" s="75">
        <f>COUNTIF($B$2:B8889,B8889)</f>
        <v>0</v>
      </c>
      <c r="M8889" s="75">
        <f>COUNTIF($L$2:L8889,4)</f>
        <v>42</v>
      </c>
      <c r="N8889" s="76" t="str">
        <f t="shared" si="694"/>
        <v>0</v>
      </c>
      <c r="O8889" s="76" t="str">
        <f t="shared" si="690"/>
        <v/>
      </c>
      <c r="P8889" s="75" t="str">
        <f t="shared" si="691"/>
        <v/>
      </c>
      <c r="Q8889" s="77" t="str">
        <f t="shared" si="692"/>
        <v/>
      </c>
      <c r="R8889" s="77" t="str">
        <f t="shared" si="693"/>
        <v/>
      </c>
      <c r="S8889" s="77" t="str">
        <f>IF(O8889="","",IF(OR(VALUE(LEFT(O8889,2))&gt;IF(RIGHT(J8889,1)="M",7,19),AND(OR(LEFT(O8889,2)={"07","19"}),VALUE(RIGHT(O8889,2))&gt;15)),TRUE,FALSE))</f>
        <v/>
      </c>
      <c r="T8889" s="77" t="str">
        <f>IF(O8889="","",IF(OR(VALUE(LEFT(O8889,2))&gt;IF(RIGHT(J8889,1)="M",7,19),AND(OR(LEFT(O8889,2)={"07","19"}),VALUE(RIGHT(O8889,2))&gt;5)),TRUE,FALSE))</f>
        <v/>
      </c>
    </row>
    <row r="8890" spans="12:20" x14ac:dyDescent="0.25">
      <c r="L8890" s="75">
        <f>COUNTIF($B$2:B8890,B8890)</f>
        <v>0</v>
      </c>
      <c r="M8890" s="75">
        <f>COUNTIF($L$2:L8890,4)</f>
        <v>42</v>
      </c>
      <c r="N8890" s="76" t="str">
        <f t="shared" si="694"/>
        <v>0</v>
      </c>
      <c r="O8890" s="76" t="str">
        <f t="shared" si="690"/>
        <v/>
      </c>
      <c r="P8890" s="75" t="str">
        <f t="shared" si="691"/>
        <v/>
      </c>
      <c r="Q8890" s="77" t="str">
        <f t="shared" si="692"/>
        <v/>
      </c>
      <c r="R8890" s="77" t="str">
        <f t="shared" si="693"/>
        <v/>
      </c>
      <c r="S8890" s="77" t="str">
        <f>IF(O8890="","",IF(OR(VALUE(LEFT(O8890,2))&gt;IF(RIGHT(J8890,1)="M",7,19),AND(OR(LEFT(O8890,2)={"07","19"}),VALUE(RIGHT(O8890,2))&gt;15)),TRUE,FALSE))</f>
        <v/>
      </c>
      <c r="T8890" s="77" t="str">
        <f>IF(O8890="","",IF(OR(VALUE(LEFT(O8890,2))&gt;IF(RIGHT(J8890,1)="M",7,19),AND(OR(LEFT(O8890,2)={"07","19"}),VALUE(RIGHT(O8890,2))&gt;5)),TRUE,FALSE))</f>
        <v/>
      </c>
    </row>
    <row r="8891" spans="12:20" x14ac:dyDescent="0.25">
      <c r="L8891" s="75">
        <f>COUNTIF($B$2:B8891,B8891)</f>
        <v>0</v>
      </c>
      <c r="M8891" s="75">
        <f>COUNTIF($L$2:L8891,4)</f>
        <v>42</v>
      </c>
      <c r="N8891" s="76" t="str">
        <f t="shared" si="694"/>
        <v>0</v>
      </c>
      <c r="O8891" s="76" t="str">
        <f t="shared" si="690"/>
        <v/>
      </c>
      <c r="P8891" s="75" t="str">
        <f t="shared" si="691"/>
        <v/>
      </c>
      <c r="Q8891" s="77" t="str">
        <f t="shared" si="692"/>
        <v/>
      </c>
      <c r="R8891" s="77" t="str">
        <f t="shared" si="693"/>
        <v/>
      </c>
      <c r="S8891" s="77" t="str">
        <f>IF(O8891="","",IF(OR(VALUE(LEFT(O8891,2))&gt;IF(RIGHT(J8891,1)="M",7,19),AND(OR(LEFT(O8891,2)={"07","19"}),VALUE(RIGHT(O8891,2))&gt;15)),TRUE,FALSE))</f>
        <v/>
      </c>
      <c r="T8891" s="77" t="str">
        <f>IF(O8891="","",IF(OR(VALUE(LEFT(O8891,2))&gt;IF(RIGHT(J8891,1)="M",7,19),AND(OR(LEFT(O8891,2)={"07","19"}),VALUE(RIGHT(O8891,2))&gt;5)),TRUE,FALSE))</f>
        <v/>
      </c>
    </row>
    <row r="8892" spans="12:20" x14ac:dyDescent="0.25">
      <c r="L8892" s="75">
        <f>COUNTIF($B$2:B8892,B8892)</f>
        <v>0</v>
      </c>
      <c r="M8892" s="75">
        <f>COUNTIF($L$2:L8892,4)</f>
        <v>42</v>
      </c>
      <c r="N8892" s="76" t="str">
        <f t="shared" si="694"/>
        <v>0</v>
      </c>
      <c r="O8892" s="76" t="str">
        <f t="shared" si="690"/>
        <v/>
      </c>
      <c r="P8892" s="75" t="str">
        <f t="shared" si="691"/>
        <v/>
      </c>
      <c r="Q8892" s="77" t="str">
        <f t="shared" si="692"/>
        <v/>
      </c>
      <c r="R8892" s="77" t="str">
        <f t="shared" si="693"/>
        <v/>
      </c>
      <c r="S8892" s="77" t="str">
        <f>IF(O8892="","",IF(OR(VALUE(LEFT(O8892,2))&gt;IF(RIGHT(J8892,1)="M",7,19),AND(OR(LEFT(O8892,2)={"07","19"}),VALUE(RIGHT(O8892,2))&gt;15)),TRUE,FALSE))</f>
        <v/>
      </c>
      <c r="T8892" s="77" t="str">
        <f>IF(O8892="","",IF(OR(VALUE(LEFT(O8892,2))&gt;IF(RIGHT(J8892,1)="M",7,19),AND(OR(LEFT(O8892,2)={"07","19"}),VALUE(RIGHT(O8892,2))&gt;5)),TRUE,FALSE))</f>
        <v/>
      </c>
    </row>
    <row r="8893" spans="12:20" x14ac:dyDescent="0.25">
      <c r="L8893" s="75">
        <f>COUNTIF($B$2:B8893,B8893)</f>
        <v>0</v>
      </c>
      <c r="M8893" s="75">
        <f>COUNTIF($L$2:L8893,4)</f>
        <v>42</v>
      </c>
      <c r="N8893" s="76" t="str">
        <f t="shared" si="694"/>
        <v>0</v>
      </c>
      <c r="O8893" s="76" t="str">
        <f t="shared" si="690"/>
        <v/>
      </c>
      <c r="P8893" s="75" t="str">
        <f t="shared" si="691"/>
        <v/>
      </c>
      <c r="Q8893" s="77" t="str">
        <f t="shared" si="692"/>
        <v/>
      </c>
      <c r="R8893" s="77" t="str">
        <f t="shared" si="693"/>
        <v/>
      </c>
      <c r="S8893" s="77" t="str">
        <f>IF(O8893="","",IF(OR(VALUE(LEFT(O8893,2))&gt;IF(RIGHT(J8893,1)="M",7,19),AND(OR(LEFT(O8893,2)={"07","19"}),VALUE(RIGHT(O8893,2))&gt;15)),TRUE,FALSE))</f>
        <v/>
      </c>
      <c r="T8893" s="77" t="str">
        <f>IF(O8893="","",IF(OR(VALUE(LEFT(O8893,2))&gt;IF(RIGHT(J8893,1)="M",7,19),AND(OR(LEFT(O8893,2)={"07","19"}),VALUE(RIGHT(O8893,2))&gt;5)),TRUE,FALSE))</f>
        <v/>
      </c>
    </row>
    <row r="8894" spans="12:20" x14ac:dyDescent="0.25">
      <c r="L8894" s="75">
        <f>COUNTIF($B$2:B8894,B8894)</f>
        <v>0</v>
      </c>
      <c r="M8894" s="75">
        <f>COUNTIF($L$2:L8894,4)</f>
        <v>42</v>
      </c>
      <c r="N8894" s="76" t="str">
        <f t="shared" si="694"/>
        <v>0</v>
      </c>
      <c r="O8894" s="76" t="str">
        <f t="shared" si="690"/>
        <v/>
      </c>
      <c r="P8894" s="75" t="str">
        <f t="shared" si="691"/>
        <v/>
      </c>
      <c r="Q8894" s="77" t="str">
        <f t="shared" si="692"/>
        <v/>
      </c>
      <c r="R8894" s="77" t="str">
        <f t="shared" si="693"/>
        <v/>
      </c>
      <c r="S8894" s="77" t="str">
        <f>IF(O8894="","",IF(OR(VALUE(LEFT(O8894,2))&gt;IF(RIGHT(J8894,1)="M",7,19),AND(OR(LEFT(O8894,2)={"07","19"}),VALUE(RIGHT(O8894,2))&gt;15)),TRUE,FALSE))</f>
        <v/>
      </c>
      <c r="T8894" s="77" t="str">
        <f>IF(O8894="","",IF(OR(VALUE(LEFT(O8894,2))&gt;IF(RIGHT(J8894,1)="M",7,19),AND(OR(LEFT(O8894,2)={"07","19"}),VALUE(RIGHT(O8894,2))&gt;5)),TRUE,FALSE))</f>
        <v/>
      </c>
    </row>
    <row r="8895" spans="12:20" x14ac:dyDescent="0.25">
      <c r="L8895" s="75">
        <f>COUNTIF($B$2:B8895,B8895)</f>
        <v>0</v>
      </c>
      <c r="M8895" s="75">
        <f>COUNTIF($L$2:L8895,4)</f>
        <v>42</v>
      </c>
      <c r="N8895" s="76" t="str">
        <f t="shared" si="694"/>
        <v>0</v>
      </c>
      <c r="O8895" s="76" t="str">
        <f t="shared" si="690"/>
        <v/>
      </c>
      <c r="P8895" s="75" t="str">
        <f t="shared" si="691"/>
        <v/>
      </c>
      <c r="Q8895" s="77" t="str">
        <f t="shared" si="692"/>
        <v/>
      </c>
      <c r="R8895" s="77" t="str">
        <f t="shared" si="693"/>
        <v/>
      </c>
      <c r="S8895" s="77" t="str">
        <f>IF(O8895="","",IF(OR(VALUE(LEFT(O8895,2))&gt;IF(RIGHT(J8895,1)="M",7,19),AND(OR(LEFT(O8895,2)={"07","19"}),VALUE(RIGHT(O8895,2))&gt;15)),TRUE,FALSE))</f>
        <v/>
      </c>
      <c r="T8895" s="77" t="str">
        <f>IF(O8895="","",IF(OR(VALUE(LEFT(O8895,2))&gt;IF(RIGHT(J8895,1)="M",7,19),AND(OR(LEFT(O8895,2)={"07","19"}),VALUE(RIGHT(O8895,2))&gt;5)),TRUE,FALSE))</f>
        <v/>
      </c>
    </row>
    <row r="8896" spans="12:20" x14ac:dyDescent="0.25">
      <c r="L8896" s="75">
        <f>COUNTIF($B$2:B8896,B8896)</f>
        <v>0</v>
      </c>
      <c r="M8896" s="75">
        <f>COUNTIF($L$2:L8896,4)</f>
        <v>42</v>
      </c>
      <c r="N8896" s="76" t="str">
        <f t="shared" si="694"/>
        <v>0</v>
      </c>
      <c r="O8896" s="76" t="str">
        <f t="shared" si="690"/>
        <v/>
      </c>
      <c r="P8896" s="75" t="str">
        <f t="shared" si="691"/>
        <v/>
      </c>
      <c r="Q8896" s="77" t="str">
        <f t="shared" si="692"/>
        <v/>
      </c>
      <c r="R8896" s="77" t="str">
        <f t="shared" si="693"/>
        <v/>
      </c>
      <c r="S8896" s="77" t="str">
        <f>IF(O8896="","",IF(OR(VALUE(LEFT(O8896,2))&gt;IF(RIGHT(J8896,1)="M",7,19),AND(OR(LEFT(O8896,2)={"07","19"}),VALUE(RIGHT(O8896,2))&gt;15)),TRUE,FALSE))</f>
        <v/>
      </c>
      <c r="T8896" s="77" t="str">
        <f>IF(O8896="","",IF(OR(VALUE(LEFT(O8896,2))&gt;IF(RIGHT(J8896,1)="M",7,19),AND(OR(LEFT(O8896,2)={"07","19"}),VALUE(RIGHT(O8896,2))&gt;5)),TRUE,FALSE))</f>
        <v/>
      </c>
    </row>
    <row r="8897" spans="12:20" x14ac:dyDescent="0.25">
      <c r="L8897" s="75">
        <f>COUNTIF($B$2:B8897,B8897)</f>
        <v>0</v>
      </c>
      <c r="M8897" s="75">
        <f>COUNTIF($L$2:L8897,4)</f>
        <v>42</v>
      </c>
      <c r="N8897" s="76" t="str">
        <f t="shared" si="694"/>
        <v>0</v>
      </c>
      <c r="O8897" s="76" t="str">
        <f t="shared" si="690"/>
        <v/>
      </c>
      <c r="P8897" s="75" t="str">
        <f t="shared" si="691"/>
        <v/>
      </c>
      <c r="Q8897" s="77" t="str">
        <f t="shared" si="692"/>
        <v/>
      </c>
      <c r="R8897" s="77" t="str">
        <f t="shared" si="693"/>
        <v/>
      </c>
      <c r="S8897" s="77" t="str">
        <f>IF(O8897="","",IF(OR(VALUE(LEFT(O8897,2))&gt;IF(RIGHT(J8897,1)="M",7,19),AND(OR(LEFT(O8897,2)={"07","19"}),VALUE(RIGHT(O8897,2))&gt;15)),TRUE,FALSE))</f>
        <v/>
      </c>
      <c r="T8897" s="77" t="str">
        <f>IF(O8897="","",IF(OR(VALUE(LEFT(O8897,2))&gt;IF(RIGHT(J8897,1)="M",7,19),AND(OR(LEFT(O8897,2)={"07","19"}),VALUE(RIGHT(O8897,2))&gt;5)),TRUE,FALSE))</f>
        <v/>
      </c>
    </row>
    <row r="8898" spans="12:20" x14ac:dyDescent="0.25">
      <c r="L8898" s="75">
        <f>COUNTIF($B$2:B8898,B8898)</f>
        <v>0</v>
      </c>
      <c r="M8898" s="75">
        <f>COUNTIF($L$2:L8898,4)</f>
        <v>42</v>
      </c>
      <c r="N8898" s="76" t="str">
        <f t="shared" si="694"/>
        <v>0</v>
      </c>
      <c r="O8898" s="76" t="str">
        <f t="shared" ref="O8898:O8961" si="695">TRIM(SUBSTITUTE(SUBSTITUTE(D8898,"+",""),"_",""))</f>
        <v/>
      </c>
      <c r="P8898" s="75" t="str">
        <f t="shared" ref="P8898:P8961" si="696">TRIM(SUBSTITUTE(SUBSTITUTE(E8898,"+",""),"_",""))</f>
        <v/>
      </c>
      <c r="Q8898" s="77" t="str">
        <f t="shared" ref="Q8898:Q8961" si="697">IFERROR(IF(RIGHT(P8898,2)&lt;RIGHT(O8898,2),IF(P8898&lt;O8898,P8898+2360-O8898,P8898-40-O8898),IF(P8898&lt;O8898,P8898+2400-O8898,P8898-O8898)),"")</f>
        <v/>
      </c>
      <c r="R8898" s="77" t="str">
        <f t="shared" ref="R8898:R8961" si="698">IFERROR(ROUNDDOWN(Q8898/100,0),"")</f>
        <v/>
      </c>
      <c r="S8898" s="77" t="str">
        <f>IF(O8898="","",IF(OR(VALUE(LEFT(O8898,2))&gt;IF(RIGHT(J8898,1)="M",7,19),AND(OR(LEFT(O8898,2)={"07","19"}),VALUE(RIGHT(O8898,2))&gt;15)),TRUE,FALSE))</f>
        <v/>
      </c>
      <c r="T8898" s="77" t="str">
        <f>IF(O8898="","",IF(OR(VALUE(LEFT(O8898,2))&gt;IF(RIGHT(J8898,1)="M",7,19),AND(OR(LEFT(O8898,2)={"07","19"}),VALUE(RIGHT(O8898,2))&gt;5)),TRUE,FALSE))</f>
        <v/>
      </c>
    </row>
    <row r="8899" spans="12:20" x14ac:dyDescent="0.25">
      <c r="L8899" s="75">
        <f>COUNTIF($B$2:B8899,B8899)</f>
        <v>0</v>
      </c>
      <c r="M8899" s="75">
        <f>COUNTIF($L$2:L8899,4)</f>
        <v>42</v>
      </c>
      <c r="N8899" s="76" t="str">
        <f t="shared" ref="N8899:N8962" si="699">A8899&amp;DAY(C8899)</f>
        <v>0</v>
      </c>
      <c r="O8899" s="76" t="str">
        <f t="shared" si="695"/>
        <v/>
      </c>
      <c r="P8899" s="75" t="str">
        <f t="shared" si="696"/>
        <v/>
      </c>
      <c r="Q8899" s="77" t="str">
        <f t="shared" si="697"/>
        <v/>
      </c>
      <c r="R8899" s="77" t="str">
        <f t="shared" si="698"/>
        <v/>
      </c>
      <c r="S8899" s="77" t="str">
        <f>IF(O8899="","",IF(OR(VALUE(LEFT(O8899,2))&gt;IF(RIGHT(J8899,1)="M",7,19),AND(OR(LEFT(O8899,2)={"07","19"}),VALUE(RIGHT(O8899,2))&gt;15)),TRUE,FALSE))</f>
        <v/>
      </c>
      <c r="T8899" s="77" t="str">
        <f>IF(O8899="","",IF(OR(VALUE(LEFT(O8899,2))&gt;IF(RIGHT(J8899,1)="M",7,19),AND(OR(LEFT(O8899,2)={"07","19"}),VALUE(RIGHT(O8899,2))&gt;5)),TRUE,FALSE))</f>
        <v/>
      </c>
    </row>
    <row r="8900" spans="12:20" x14ac:dyDescent="0.25">
      <c r="L8900" s="75">
        <f>COUNTIF($B$2:B8900,B8900)</f>
        <v>0</v>
      </c>
      <c r="M8900" s="75">
        <f>COUNTIF($L$2:L8900,4)</f>
        <v>42</v>
      </c>
      <c r="N8900" s="76" t="str">
        <f t="shared" si="699"/>
        <v>0</v>
      </c>
      <c r="O8900" s="76" t="str">
        <f t="shared" si="695"/>
        <v/>
      </c>
      <c r="P8900" s="75" t="str">
        <f t="shared" si="696"/>
        <v/>
      </c>
      <c r="Q8900" s="77" t="str">
        <f t="shared" si="697"/>
        <v/>
      </c>
      <c r="R8900" s="77" t="str">
        <f t="shared" si="698"/>
        <v/>
      </c>
      <c r="S8900" s="77" t="str">
        <f>IF(O8900="","",IF(OR(VALUE(LEFT(O8900,2))&gt;IF(RIGHT(J8900,1)="M",7,19),AND(OR(LEFT(O8900,2)={"07","19"}),VALUE(RIGHT(O8900,2))&gt;15)),TRUE,FALSE))</f>
        <v/>
      </c>
      <c r="T8900" s="77" t="str">
        <f>IF(O8900="","",IF(OR(VALUE(LEFT(O8900,2))&gt;IF(RIGHT(J8900,1)="M",7,19),AND(OR(LEFT(O8900,2)={"07","19"}),VALUE(RIGHT(O8900,2))&gt;5)),TRUE,FALSE))</f>
        <v/>
      </c>
    </row>
    <row r="8901" spans="12:20" x14ac:dyDescent="0.25">
      <c r="L8901" s="75">
        <f>COUNTIF($B$2:B8901,B8901)</f>
        <v>0</v>
      </c>
      <c r="M8901" s="75">
        <f>COUNTIF($L$2:L8901,4)</f>
        <v>42</v>
      </c>
      <c r="N8901" s="76" t="str">
        <f t="shared" si="699"/>
        <v>0</v>
      </c>
      <c r="O8901" s="76" t="str">
        <f t="shared" si="695"/>
        <v/>
      </c>
      <c r="P8901" s="75" t="str">
        <f t="shared" si="696"/>
        <v/>
      </c>
      <c r="Q8901" s="77" t="str">
        <f t="shared" si="697"/>
        <v/>
      </c>
      <c r="R8901" s="77" t="str">
        <f t="shared" si="698"/>
        <v/>
      </c>
      <c r="S8901" s="77" t="str">
        <f>IF(O8901="","",IF(OR(VALUE(LEFT(O8901,2))&gt;IF(RIGHT(J8901,1)="M",7,19),AND(OR(LEFT(O8901,2)={"07","19"}),VALUE(RIGHT(O8901,2))&gt;15)),TRUE,FALSE))</f>
        <v/>
      </c>
      <c r="T8901" s="77" t="str">
        <f>IF(O8901="","",IF(OR(VALUE(LEFT(O8901,2))&gt;IF(RIGHT(J8901,1)="M",7,19),AND(OR(LEFT(O8901,2)={"07","19"}),VALUE(RIGHT(O8901,2))&gt;5)),TRUE,FALSE))</f>
        <v/>
      </c>
    </row>
    <row r="8902" spans="12:20" x14ac:dyDescent="0.25">
      <c r="L8902" s="75">
        <f>COUNTIF($B$2:B8902,B8902)</f>
        <v>0</v>
      </c>
      <c r="M8902" s="75">
        <f>COUNTIF($L$2:L8902,4)</f>
        <v>42</v>
      </c>
      <c r="N8902" s="76" t="str">
        <f t="shared" si="699"/>
        <v>0</v>
      </c>
      <c r="O8902" s="76" t="str">
        <f t="shared" si="695"/>
        <v/>
      </c>
      <c r="P8902" s="75" t="str">
        <f t="shared" si="696"/>
        <v/>
      </c>
      <c r="Q8902" s="77" t="str">
        <f t="shared" si="697"/>
        <v/>
      </c>
      <c r="R8902" s="77" t="str">
        <f t="shared" si="698"/>
        <v/>
      </c>
      <c r="S8902" s="77" t="str">
        <f>IF(O8902="","",IF(OR(VALUE(LEFT(O8902,2))&gt;IF(RIGHT(J8902,1)="M",7,19),AND(OR(LEFT(O8902,2)={"07","19"}),VALUE(RIGHT(O8902,2))&gt;15)),TRUE,FALSE))</f>
        <v/>
      </c>
      <c r="T8902" s="77" t="str">
        <f>IF(O8902="","",IF(OR(VALUE(LEFT(O8902,2))&gt;IF(RIGHT(J8902,1)="M",7,19),AND(OR(LEFT(O8902,2)={"07","19"}),VALUE(RIGHT(O8902,2))&gt;5)),TRUE,FALSE))</f>
        <v/>
      </c>
    </row>
    <row r="8903" spans="12:20" x14ac:dyDescent="0.25">
      <c r="L8903" s="75">
        <f>COUNTIF($B$2:B8903,B8903)</f>
        <v>0</v>
      </c>
      <c r="M8903" s="75">
        <f>COUNTIF($L$2:L8903,4)</f>
        <v>42</v>
      </c>
      <c r="N8903" s="76" t="str">
        <f t="shared" si="699"/>
        <v>0</v>
      </c>
      <c r="O8903" s="76" t="str">
        <f t="shared" si="695"/>
        <v/>
      </c>
      <c r="P8903" s="75" t="str">
        <f t="shared" si="696"/>
        <v/>
      </c>
      <c r="Q8903" s="77" t="str">
        <f t="shared" si="697"/>
        <v/>
      </c>
      <c r="R8903" s="77" t="str">
        <f t="shared" si="698"/>
        <v/>
      </c>
      <c r="S8903" s="77" t="str">
        <f>IF(O8903="","",IF(OR(VALUE(LEFT(O8903,2))&gt;IF(RIGHT(J8903,1)="M",7,19),AND(OR(LEFT(O8903,2)={"07","19"}),VALUE(RIGHT(O8903,2))&gt;15)),TRUE,FALSE))</f>
        <v/>
      </c>
      <c r="T8903" s="77" t="str">
        <f>IF(O8903="","",IF(OR(VALUE(LEFT(O8903,2))&gt;IF(RIGHT(J8903,1)="M",7,19),AND(OR(LEFT(O8903,2)={"07","19"}),VALUE(RIGHT(O8903,2))&gt;5)),TRUE,FALSE))</f>
        <v/>
      </c>
    </row>
    <row r="8904" spans="12:20" x14ac:dyDescent="0.25">
      <c r="L8904" s="75">
        <f>COUNTIF($B$2:B8904,B8904)</f>
        <v>0</v>
      </c>
      <c r="M8904" s="75">
        <f>COUNTIF($L$2:L8904,4)</f>
        <v>42</v>
      </c>
      <c r="N8904" s="76" t="str">
        <f t="shared" si="699"/>
        <v>0</v>
      </c>
      <c r="O8904" s="76" t="str">
        <f t="shared" si="695"/>
        <v/>
      </c>
      <c r="P8904" s="75" t="str">
        <f t="shared" si="696"/>
        <v/>
      </c>
      <c r="Q8904" s="77" t="str">
        <f t="shared" si="697"/>
        <v/>
      </c>
      <c r="R8904" s="77" t="str">
        <f t="shared" si="698"/>
        <v/>
      </c>
      <c r="S8904" s="77" t="str">
        <f>IF(O8904="","",IF(OR(VALUE(LEFT(O8904,2))&gt;IF(RIGHT(J8904,1)="M",7,19),AND(OR(LEFT(O8904,2)={"07","19"}),VALUE(RIGHT(O8904,2))&gt;15)),TRUE,FALSE))</f>
        <v/>
      </c>
      <c r="T8904" s="77" t="str">
        <f>IF(O8904="","",IF(OR(VALUE(LEFT(O8904,2))&gt;IF(RIGHT(J8904,1)="M",7,19),AND(OR(LEFT(O8904,2)={"07","19"}),VALUE(RIGHT(O8904,2))&gt;5)),TRUE,FALSE))</f>
        <v/>
      </c>
    </row>
    <row r="8905" spans="12:20" x14ac:dyDescent="0.25">
      <c r="L8905" s="75">
        <f>COUNTIF($B$2:B8905,B8905)</f>
        <v>0</v>
      </c>
      <c r="M8905" s="75">
        <f>COUNTIF($L$2:L8905,4)</f>
        <v>42</v>
      </c>
      <c r="N8905" s="76" t="str">
        <f t="shared" si="699"/>
        <v>0</v>
      </c>
      <c r="O8905" s="76" t="str">
        <f t="shared" si="695"/>
        <v/>
      </c>
      <c r="P8905" s="75" t="str">
        <f t="shared" si="696"/>
        <v/>
      </c>
      <c r="Q8905" s="77" t="str">
        <f t="shared" si="697"/>
        <v/>
      </c>
      <c r="R8905" s="77" t="str">
        <f t="shared" si="698"/>
        <v/>
      </c>
      <c r="S8905" s="77" t="str">
        <f>IF(O8905="","",IF(OR(VALUE(LEFT(O8905,2))&gt;IF(RIGHT(J8905,1)="M",7,19),AND(OR(LEFT(O8905,2)={"07","19"}),VALUE(RIGHT(O8905,2))&gt;15)),TRUE,FALSE))</f>
        <v/>
      </c>
      <c r="T8905" s="77" t="str">
        <f>IF(O8905="","",IF(OR(VALUE(LEFT(O8905,2))&gt;IF(RIGHT(J8905,1)="M",7,19),AND(OR(LEFT(O8905,2)={"07","19"}),VALUE(RIGHT(O8905,2))&gt;5)),TRUE,FALSE))</f>
        <v/>
      </c>
    </row>
    <row r="8906" spans="12:20" x14ac:dyDescent="0.25">
      <c r="L8906" s="75">
        <f>COUNTIF($B$2:B8906,B8906)</f>
        <v>0</v>
      </c>
      <c r="M8906" s="75">
        <f>COUNTIF($L$2:L8906,4)</f>
        <v>42</v>
      </c>
      <c r="N8906" s="76" t="str">
        <f t="shared" si="699"/>
        <v>0</v>
      </c>
      <c r="O8906" s="76" t="str">
        <f t="shared" si="695"/>
        <v/>
      </c>
      <c r="P8906" s="75" t="str">
        <f t="shared" si="696"/>
        <v/>
      </c>
      <c r="Q8906" s="77" t="str">
        <f t="shared" si="697"/>
        <v/>
      </c>
      <c r="R8906" s="77" t="str">
        <f t="shared" si="698"/>
        <v/>
      </c>
      <c r="S8906" s="77" t="str">
        <f>IF(O8906="","",IF(OR(VALUE(LEFT(O8906,2))&gt;IF(RIGHT(J8906,1)="M",7,19),AND(OR(LEFT(O8906,2)={"07","19"}),VALUE(RIGHT(O8906,2))&gt;15)),TRUE,FALSE))</f>
        <v/>
      </c>
      <c r="T8906" s="77" t="str">
        <f>IF(O8906="","",IF(OR(VALUE(LEFT(O8906,2))&gt;IF(RIGHT(J8906,1)="M",7,19),AND(OR(LEFT(O8906,2)={"07","19"}),VALUE(RIGHT(O8906,2))&gt;5)),TRUE,FALSE))</f>
        <v/>
      </c>
    </row>
    <row r="8907" spans="12:20" x14ac:dyDescent="0.25">
      <c r="L8907" s="75">
        <f>COUNTIF($B$2:B8907,B8907)</f>
        <v>0</v>
      </c>
      <c r="M8907" s="75">
        <f>COUNTIF($L$2:L8907,4)</f>
        <v>42</v>
      </c>
      <c r="N8907" s="76" t="str">
        <f t="shared" si="699"/>
        <v>0</v>
      </c>
      <c r="O8907" s="76" t="str">
        <f t="shared" si="695"/>
        <v/>
      </c>
      <c r="P8907" s="75" t="str">
        <f t="shared" si="696"/>
        <v/>
      </c>
      <c r="Q8907" s="77" t="str">
        <f t="shared" si="697"/>
        <v/>
      </c>
      <c r="R8907" s="77" t="str">
        <f t="shared" si="698"/>
        <v/>
      </c>
      <c r="S8907" s="77" t="str">
        <f>IF(O8907="","",IF(OR(VALUE(LEFT(O8907,2))&gt;IF(RIGHT(J8907,1)="M",7,19),AND(OR(LEFT(O8907,2)={"07","19"}),VALUE(RIGHT(O8907,2))&gt;15)),TRUE,FALSE))</f>
        <v/>
      </c>
      <c r="T8907" s="77" t="str">
        <f>IF(O8907="","",IF(OR(VALUE(LEFT(O8907,2))&gt;IF(RIGHT(J8907,1)="M",7,19),AND(OR(LEFT(O8907,2)={"07","19"}),VALUE(RIGHT(O8907,2))&gt;5)),TRUE,FALSE))</f>
        <v/>
      </c>
    </row>
    <row r="8908" spans="12:20" x14ac:dyDescent="0.25">
      <c r="L8908" s="75">
        <f>COUNTIF($B$2:B8908,B8908)</f>
        <v>0</v>
      </c>
      <c r="M8908" s="75">
        <f>COUNTIF($L$2:L8908,4)</f>
        <v>42</v>
      </c>
      <c r="N8908" s="76" t="str">
        <f t="shared" si="699"/>
        <v>0</v>
      </c>
      <c r="O8908" s="76" t="str">
        <f t="shared" si="695"/>
        <v/>
      </c>
      <c r="P8908" s="75" t="str">
        <f t="shared" si="696"/>
        <v/>
      </c>
      <c r="Q8908" s="77" t="str">
        <f t="shared" si="697"/>
        <v/>
      </c>
      <c r="R8908" s="77" t="str">
        <f t="shared" si="698"/>
        <v/>
      </c>
      <c r="S8908" s="77" t="str">
        <f>IF(O8908="","",IF(OR(VALUE(LEFT(O8908,2))&gt;IF(RIGHT(J8908,1)="M",7,19),AND(OR(LEFT(O8908,2)={"07","19"}),VALUE(RIGHT(O8908,2))&gt;15)),TRUE,FALSE))</f>
        <v/>
      </c>
      <c r="T8908" s="77" t="str">
        <f>IF(O8908="","",IF(OR(VALUE(LEFT(O8908,2))&gt;IF(RIGHT(J8908,1)="M",7,19),AND(OR(LEFT(O8908,2)={"07","19"}),VALUE(RIGHT(O8908,2))&gt;5)),TRUE,FALSE))</f>
        <v/>
      </c>
    </row>
    <row r="8909" spans="12:20" x14ac:dyDescent="0.25">
      <c r="L8909" s="75">
        <f>COUNTIF($B$2:B8909,B8909)</f>
        <v>0</v>
      </c>
      <c r="M8909" s="75">
        <f>COUNTIF($L$2:L8909,4)</f>
        <v>42</v>
      </c>
      <c r="N8909" s="76" t="str">
        <f t="shared" si="699"/>
        <v>0</v>
      </c>
      <c r="O8909" s="76" t="str">
        <f t="shared" si="695"/>
        <v/>
      </c>
      <c r="P8909" s="75" t="str">
        <f t="shared" si="696"/>
        <v/>
      </c>
      <c r="Q8909" s="77" t="str">
        <f t="shared" si="697"/>
        <v/>
      </c>
      <c r="R8909" s="77" t="str">
        <f t="shared" si="698"/>
        <v/>
      </c>
      <c r="S8909" s="77" t="str">
        <f>IF(O8909="","",IF(OR(VALUE(LEFT(O8909,2))&gt;IF(RIGHT(J8909,1)="M",7,19),AND(OR(LEFT(O8909,2)={"07","19"}),VALUE(RIGHT(O8909,2))&gt;15)),TRUE,FALSE))</f>
        <v/>
      </c>
      <c r="T8909" s="77" t="str">
        <f>IF(O8909="","",IF(OR(VALUE(LEFT(O8909,2))&gt;IF(RIGHT(J8909,1)="M",7,19),AND(OR(LEFT(O8909,2)={"07","19"}),VALUE(RIGHT(O8909,2))&gt;5)),TRUE,FALSE))</f>
        <v/>
      </c>
    </row>
    <row r="8910" spans="12:20" x14ac:dyDescent="0.25">
      <c r="L8910" s="75">
        <f>COUNTIF($B$2:B8910,B8910)</f>
        <v>0</v>
      </c>
      <c r="M8910" s="75">
        <f>COUNTIF($L$2:L8910,4)</f>
        <v>42</v>
      </c>
      <c r="N8910" s="76" t="str">
        <f t="shared" si="699"/>
        <v>0</v>
      </c>
      <c r="O8910" s="76" t="str">
        <f t="shared" si="695"/>
        <v/>
      </c>
      <c r="P8910" s="75" t="str">
        <f t="shared" si="696"/>
        <v/>
      </c>
      <c r="Q8910" s="77" t="str">
        <f t="shared" si="697"/>
        <v/>
      </c>
      <c r="R8910" s="77" t="str">
        <f t="shared" si="698"/>
        <v/>
      </c>
      <c r="S8910" s="77" t="str">
        <f>IF(O8910="","",IF(OR(VALUE(LEFT(O8910,2))&gt;IF(RIGHT(J8910,1)="M",7,19),AND(OR(LEFT(O8910,2)={"07","19"}),VALUE(RIGHT(O8910,2))&gt;15)),TRUE,FALSE))</f>
        <v/>
      </c>
      <c r="T8910" s="77" t="str">
        <f>IF(O8910="","",IF(OR(VALUE(LEFT(O8910,2))&gt;IF(RIGHT(J8910,1)="M",7,19),AND(OR(LEFT(O8910,2)={"07","19"}),VALUE(RIGHT(O8910,2))&gt;5)),TRUE,FALSE))</f>
        <v/>
      </c>
    </row>
    <row r="8911" spans="12:20" x14ac:dyDescent="0.25">
      <c r="L8911" s="75">
        <f>COUNTIF($B$2:B8911,B8911)</f>
        <v>0</v>
      </c>
      <c r="M8911" s="75">
        <f>COUNTIF($L$2:L8911,4)</f>
        <v>42</v>
      </c>
      <c r="N8911" s="76" t="str">
        <f t="shared" si="699"/>
        <v>0</v>
      </c>
      <c r="O8911" s="76" t="str">
        <f t="shared" si="695"/>
        <v/>
      </c>
      <c r="P8911" s="75" t="str">
        <f t="shared" si="696"/>
        <v/>
      </c>
      <c r="Q8911" s="77" t="str">
        <f t="shared" si="697"/>
        <v/>
      </c>
      <c r="R8911" s="77" t="str">
        <f t="shared" si="698"/>
        <v/>
      </c>
      <c r="S8911" s="77" t="str">
        <f>IF(O8911="","",IF(OR(VALUE(LEFT(O8911,2))&gt;IF(RIGHT(J8911,1)="M",7,19),AND(OR(LEFT(O8911,2)={"07","19"}),VALUE(RIGHT(O8911,2))&gt;15)),TRUE,FALSE))</f>
        <v/>
      </c>
      <c r="T8911" s="77" t="str">
        <f>IF(O8911="","",IF(OR(VALUE(LEFT(O8911,2))&gt;IF(RIGHT(J8911,1)="M",7,19),AND(OR(LEFT(O8911,2)={"07","19"}),VALUE(RIGHT(O8911,2))&gt;5)),TRUE,FALSE))</f>
        <v/>
      </c>
    </row>
    <row r="8912" spans="12:20" x14ac:dyDescent="0.25">
      <c r="L8912" s="75">
        <f>COUNTIF($B$2:B8912,B8912)</f>
        <v>0</v>
      </c>
      <c r="M8912" s="75">
        <f>COUNTIF($L$2:L8912,4)</f>
        <v>42</v>
      </c>
      <c r="N8912" s="76" t="str">
        <f t="shared" si="699"/>
        <v>0</v>
      </c>
      <c r="O8912" s="76" t="str">
        <f t="shared" si="695"/>
        <v/>
      </c>
      <c r="P8912" s="75" t="str">
        <f t="shared" si="696"/>
        <v/>
      </c>
      <c r="Q8912" s="77" t="str">
        <f t="shared" si="697"/>
        <v/>
      </c>
      <c r="R8912" s="77" t="str">
        <f t="shared" si="698"/>
        <v/>
      </c>
      <c r="S8912" s="77" t="str">
        <f>IF(O8912="","",IF(OR(VALUE(LEFT(O8912,2))&gt;IF(RIGHT(J8912,1)="M",7,19),AND(OR(LEFT(O8912,2)={"07","19"}),VALUE(RIGHT(O8912,2))&gt;15)),TRUE,FALSE))</f>
        <v/>
      </c>
      <c r="T8912" s="77" t="str">
        <f>IF(O8912="","",IF(OR(VALUE(LEFT(O8912,2))&gt;IF(RIGHT(J8912,1)="M",7,19),AND(OR(LEFT(O8912,2)={"07","19"}),VALUE(RIGHT(O8912,2))&gt;5)),TRUE,FALSE))</f>
        <v/>
      </c>
    </row>
    <row r="8913" spans="12:20" x14ac:dyDescent="0.25">
      <c r="L8913" s="75">
        <f>COUNTIF($B$2:B8913,B8913)</f>
        <v>0</v>
      </c>
      <c r="M8913" s="75">
        <f>COUNTIF($L$2:L8913,4)</f>
        <v>42</v>
      </c>
      <c r="N8913" s="76" t="str">
        <f t="shared" si="699"/>
        <v>0</v>
      </c>
      <c r="O8913" s="76" t="str">
        <f t="shared" si="695"/>
        <v/>
      </c>
      <c r="P8913" s="75" t="str">
        <f t="shared" si="696"/>
        <v/>
      </c>
      <c r="Q8913" s="77" t="str">
        <f t="shared" si="697"/>
        <v/>
      </c>
      <c r="R8913" s="77" t="str">
        <f t="shared" si="698"/>
        <v/>
      </c>
      <c r="S8913" s="77" t="str">
        <f>IF(O8913="","",IF(OR(VALUE(LEFT(O8913,2))&gt;IF(RIGHT(J8913,1)="M",7,19),AND(OR(LEFT(O8913,2)={"07","19"}),VALUE(RIGHT(O8913,2))&gt;15)),TRUE,FALSE))</f>
        <v/>
      </c>
      <c r="T8913" s="77" t="str">
        <f>IF(O8913="","",IF(OR(VALUE(LEFT(O8913,2))&gt;IF(RIGHT(J8913,1)="M",7,19),AND(OR(LEFT(O8913,2)={"07","19"}),VALUE(RIGHT(O8913,2))&gt;5)),TRUE,FALSE))</f>
        <v/>
      </c>
    </row>
    <row r="8914" spans="12:20" x14ac:dyDescent="0.25">
      <c r="L8914" s="75">
        <f>COUNTIF($B$2:B8914,B8914)</f>
        <v>0</v>
      </c>
      <c r="M8914" s="75">
        <f>COUNTIF($L$2:L8914,4)</f>
        <v>42</v>
      </c>
      <c r="N8914" s="76" t="str">
        <f t="shared" si="699"/>
        <v>0</v>
      </c>
      <c r="O8914" s="76" t="str">
        <f t="shared" si="695"/>
        <v/>
      </c>
      <c r="P8914" s="75" t="str">
        <f t="shared" si="696"/>
        <v/>
      </c>
      <c r="Q8914" s="77" t="str">
        <f t="shared" si="697"/>
        <v/>
      </c>
      <c r="R8914" s="77" t="str">
        <f t="shared" si="698"/>
        <v/>
      </c>
      <c r="S8914" s="77" t="str">
        <f>IF(O8914="","",IF(OR(VALUE(LEFT(O8914,2))&gt;IF(RIGHT(J8914,1)="M",7,19),AND(OR(LEFT(O8914,2)={"07","19"}),VALUE(RIGHT(O8914,2))&gt;15)),TRUE,FALSE))</f>
        <v/>
      </c>
      <c r="T8914" s="77" t="str">
        <f>IF(O8914="","",IF(OR(VALUE(LEFT(O8914,2))&gt;IF(RIGHT(J8914,1)="M",7,19),AND(OR(LEFT(O8914,2)={"07","19"}),VALUE(RIGHT(O8914,2))&gt;5)),TRUE,FALSE))</f>
        <v/>
      </c>
    </row>
    <row r="8915" spans="12:20" x14ac:dyDescent="0.25">
      <c r="L8915" s="75">
        <f>COUNTIF($B$2:B8915,B8915)</f>
        <v>0</v>
      </c>
      <c r="M8915" s="75">
        <f>COUNTIF($L$2:L8915,4)</f>
        <v>42</v>
      </c>
      <c r="N8915" s="76" t="str">
        <f t="shared" si="699"/>
        <v>0</v>
      </c>
      <c r="O8915" s="76" t="str">
        <f t="shared" si="695"/>
        <v/>
      </c>
      <c r="P8915" s="75" t="str">
        <f t="shared" si="696"/>
        <v/>
      </c>
      <c r="Q8915" s="77" t="str">
        <f t="shared" si="697"/>
        <v/>
      </c>
      <c r="R8915" s="77" t="str">
        <f t="shared" si="698"/>
        <v/>
      </c>
      <c r="S8915" s="77" t="str">
        <f>IF(O8915="","",IF(OR(VALUE(LEFT(O8915,2))&gt;IF(RIGHT(J8915,1)="M",7,19),AND(OR(LEFT(O8915,2)={"07","19"}),VALUE(RIGHT(O8915,2))&gt;15)),TRUE,FALSE))</f>
        <v/>
      </c>
      <c r="T8915" s="77" t="str">
        <f>IF(O8915="","",IF(OR(VALUE(LEFT(O8915,2))&gt;IF(RIGHT(J8915,1)="M",7,19),AND(OR(LEFT(O8915,2)={"07","19"}),VALUE(RIGHT(O8915,2))&gt;5)),TRUE,FALSE))</f>
        <v/>
      </c>
    </row>
    <row r="8916" spans="12:20" x14ac:dyDescent="0.25">
      <c r="L8916" s="75">
        <f>COUNTIF($B$2:B8916,B8916)</f>
        <v>0</v>
      </c>
      <c r="M8916" s="75">
        <f>COUNTIF($L$2:L8916,4)</f>
        <v>42</v>
      </c>
      <c r="N8916" s="76" t="str">
        <f t="shared" si="699"/>
        <v>0</v>
      </c>
      <c r="O8916" s="76" t="str">
        <f t="shared" si="695"/>
        <v/>
      </c>
      <c r="P8916" s="75" t="str">
        <f t="shared" si="696"/>
        <v/>
      </c>
      <c r="Q8916" s="77" t="str">
        <f t="shared" si="697"/>
        <v/>
      </c>
      <c r="R8916" s="77" t="str">
        <f t="shared" si="698"/>
        <v/>
      </c>
      <c r="S8916" s="77" t="str">
        <f>IF(O8916="","",IF(OR(VALUE(LEFT(O8916,2))&gt;IF(RIGHT(J8916,1)="M",7,19),AND(OR(LEFT(O8916,2)={"07","19"}),VALUE(RIGHT(O8916,2))&gt;15)),TRUE,FALSE))</f>
        <v/>
      </c>
      <c r="T8916" s="77" t="str">
        <f>IF(O8916="","",IF(OR(VALUE(LEFT(O8916,2))&gt;IF(RIGHT(J8916,1)="M",7,19),AND(OR(LEFT(O8916,2)={"07","19"}),VALUE(RIGHT(O8916,2))&gt;5)),TRUE,FALSE))</f>
        <v/>
      </c>
    </row>
    <row r="8917" spans="12:20" x14ac:dyDescent="0.25">
      <c r="L8917" s="75">
        <f>COUNTIF($B$2:B8917,B8917)</f>
        <v>0</v>
      </c>
      <c r="M8917" s="75">
        <f>COUNTIF($L$2:L8917,4)</f>
        <v>42</v>
      </c>
      <c r="N8917" s="76" t="str">
        <f t="shared" si="699"/>
        <v>0</v>
      </c>
      <c r="O8917" s="76" t="str">
        <f t="shared" si="695"/>
        <v/>
      </c>
      <c r="P8917" s="75" t="str">
        <f t="shared" si="696"/>
        <v/>
      </c>
      <c r="Q8917" s="77" t="str">
        <f t="shared" si="697"/>
        <v/>
      </c>
      <c r="R8917" s="77" t="str">
        <f t="shared" si="698"/>
        <v/>
      </c>
      <c r="S8917" s="77" t="str">
        <f>IF(O8917="","",IF(OR(VALUE(LEFT(O8917,2))&gt;IF(RIGHT(J8917,1)="M",7,19),AND(OR(LEFT(O8917,2)={"07","19"}),VALUE(RIGHT(O8917,2))&gt;15)),TRUE,FALSE))</f>
        <v/>
      </c>
      <c r="T8917" s="77" t="str">
        <f>IF(O8917="","",IF(OR(VALUE(LEFT(O8917,2))&gt;IF(RIGHT(J8917,1)="M",7,19),AND(OR(LEFT(O8917,2)={"07","19"}),VALUE(RIGHT(O8917,2))&gt;5)),TRUE,FALSE))</f>
        <v/>
      </c>
    </row>
    <row r="8918" spans="12:20" x14ac:dyDescent="0.25">
      <c r="L8918" s="75">
        <f>COUNTIF($B$2:B8918,B8918)</f>
        <v>0</v>
      </c>
      <c r="M8918" s="75">
        <f>COUNTIF($L$2:L8918,4)</f>
        <v>42</v>
      </c>
      <c r="N8918" s="76" t="str">
        <f t="shared" si="699"/>
        <v>0</v>
      </c>
      <c r="O8918" s="76" t="str">
        <f t="shared" si="695"/>
        <v/>
      </c>
      <c r="P8918" s="75" t="str">
        <f t="shared" si="696"/>
        <v/>
      </c>
      <c r="Q8918" s="77" t="str">
        <f t="shared" si="697"/>
        <v/>
      </c>
      <c r="R8918" s="77" t="str">
        <f t="shared" si="698"/>
        <v/>
      </c>
      <c r="S8918" s="77" t="str">
        <f>IF(O8918="","",IF(OR(VALUE(LEFT(O8918,2))&gt;IF(RIGHT(J8918,1)="M",7,19),AND(OR(LEFT(O8918,2)={"07","19"}),VALUE(RIGHT(O8918,2))&gt;15)),TRUE,FALSE))</f>
        <v/>
      </c>
      <c r="T8918" s="77" t="str">
        <f>IF(O8918="","",IF(OR(VALUE(LEFT(O8918,2))&gt;IF(RIGHT(J8918,1)="M",7,19),AND(OR(LEFT(O8918,2)={"07","19"}),VALUE(RIGHT(O8918,2))&gt;5)),TRUE,FALSE))</f>
        <v/>
      </c>
    </row>
    <row r="8919" spans="12:20" x14ac:dyDescent="0.25">
      <c r="L8919" s="75">
        <f>COUNTIF($B$2:B8919,B8919)</f>
        <v>0</v>
      </c>
      <c r="M8919" s="75">
        <f>COUNTIF($L$2:L8919,4)</f>
        <v>42</v>
      </c>
      <c r="N8919" s="76" t="str">
        <f t="shared" si="699"/>
        <v>0</v>
      </c>
      <c r="O8919" s="76" t="str">
        <f t="shared" si="695"/>
        <v/>
      </c>
      <c r="P8919" s="75" t="str">
        <f t="shared" si="696"/>
        <v/>
      </c>
      <c r="Q8919" s="77" t="str">
        <f t="shared" si="697"/>
        <v/>
      </c>
      <c r="R8919" s="77" t="str">
        <f t="shared" si="698"/>
        <v/>
      </c>
      <c r="S8919" s="77" t="str">
        <f>IF(O8919="","",IF(OR(VALUE(LEFT(O8919,2))&gt;IF(RIGHT(J8919,1)="M",7,19),AND(OR(LEFT(O8919,2)={"07","19"}),VALUE(RIGHT(O8919,2))&gt;15)),TRUE,FALSE))</f>
        <v/>
      </c>
      <c r="T8919" s="77" t="str">
        <f>IF(O8919="","",IF(OR(VALUE(LEFT(O8919,2))&gt;IF(RIGHT(J8919,1)="M",7,19),AND(OR(LEFT(O8919,2)={"07","19"}),VALUE(RIGHT(O8919,2))&gt;5)),TRUE,FALSE))</f>
        <v/>
      </c>
    </row>
    <row r="8920" spans="12:20" x14ac:dyDescent="0.25">
      <c r="L8920" s="75">
        <f>COUNTIF($B$2:B8920,B8920)</f>
        <v>0</v>
      </c>
      <c r="M8920" s="75">
        <f>COUNTIF($L$2:L8920,4)</f>
        <v>42</v>
      </c>
      <c r="N8920" s="76" t="str">
        <f t="shared" si="699"/>
        <v>0</v>
      </c>
      <c r="O8920" s="76" t="str">
        <f t="shared" si="695"/>
        <v/>
      </c>
      <c r="P8920" s="75" t="str">
        <f t="shared" si="696"/>
        <v/>
      </c>
      <c r="Q8920" s="77" t="str">
        <f t="shared" si="697"/>
        <v/>
      </c>
      <c r="R8920" s="77" t="str">
        <f t="shared" si="698"/>
        <v/>
      </c>
      <c r="S8920" s="77" t="str">
        <f>IF(O8920="","",IF(OR(VALUE(LEFT(O8920,2))&gt;IF(RIGHT(J8920,1)="M",7,19),AND(OR(LEFT(O8920,2)={"07","19"}),VALUE(RIGHT(O8920,2))&gt;15)),TRUE,FALSE))</f>
        <v/>
      </c>
      <c r="T8920" s="77" t="str">
        <f>IF(O8920="","",IF(OR(VALUE(LEFT(O8920,2))&gt;IF(RIGHT(J8920,1)="M",7,19),AND(OR(LEFT(O8920,2)={"07","19"}),VALUE(RIGHT(O8920,2))&gt;5)),TRUE,FALSE))</f>
        <v/>
      </c>
    </row>
    <row r="8921" spans="12:20" x14ac:dyDescent="0.25">
      <c r="L8921" s="75">
        <f>COUNTIF($B$2:B8921,B8921)</f>
        <v>0</v>
      </c>
      <c r="M8921" s="75">
        <f>COUNTIF($L$2:L8921,4)</f>
        <v>42</v>
      </c>
      <c r="N8921" s="76" t="str">
        <f t="shared" si="699"/>
        <v>0</v>
      </c>
      <c r="O8921" s="76" t="str">
        <f t="shared" si="695"/>
        <v/>
      </c>
      <c r="P8921" s="75" t="str">
        <f t="shared" si="696"/>
        <v/>
      </c>
      <c r="Q8921" s="77" t="str">
        <f t="shared" si="697"/>
        <v/>
      </c>
      <c r="R8921" s="77" t="str">
        <f t="shared" si="698"/>
        <v/>
      </c>
      <c r="S8921" s="77" t="str">
        <f>IF(O8921="","",IF(OR(VALUE(LEFT(O8921,2))&gt;IF(RIGHT(J8921,1)="M",7,19),AND(OR(LEFT(O8921,2)={"07","19"}),VALUE(RIGHT(O8921,2))&gt;15)),TRUE,FALSE))</f>
        <v/>
      </c>
      <c r="T8921" s="77" t="str">
        <f>IF(O8921="","",IF(OR(VALUE(LEFT(O8921,2))&gt;IF(RIGHT(J8921,1)="M",7,19),AND(OR(LEFT(O8921,2)={"07","19"}),VALUE(RIGHT(O8921,2))&gt;5)),TRUE,FALSE))</f>
        <v/>
      </c>
    </row>
    <row r="8922" spans="12:20" x14ac:dyDescent="0.25">
      <c r="L8922" s="75">
        <f>COUNTIF($B$2:B8922,B8922)</f>
        <v>0</v>
      </c>
      <c r="M8922" s="75">
        <f>COUNTIF($L$2:L8922,4)</f>
        <v>42</v>
      </c>
      <c r="N8922" s="76" t="str">
        <f t="shared" si="699"/>
        <v>0</v>
      </c>
      <c r="O8922" s="76" t="str">
        <f t="shared" si="695"/>
        <v/>
      </c>
      <c r="P8922" s="75" t="str">
        <f t="shared" si="696"/>
        <v/>
      </c>
      <c r="Q8922" s="77" t="str">
        <f t="shared" si="697"/>
        <v/>
      </c>
      <c r="R8922" s="77" t="str">
        <f t="shared" si="698"/>
        <v/>
      </c>
      <c r="S8922" s="77" t="str">
        <f>IF(O8922="","",IF(OR(VALUE(LEFT(O8922,2))&gt;IF(RIGHT(J8922,1)="M",7,19),AND(OR(LEFT(O8922,2)={"07","19"}),VALUE(RIGHT(O8922,2))&gt;15)),TRUE,FALSE))</f>
        <v/>
      </c>
      <c r="T8922" s="77" t="str">
        <f>IF(O8922="","",IF(OR(VALUE(LEFT(O8922,2))&gt;IF(RIGHT(J8922,1)="M",7,19),AND(OR(LEFT(O8922,2)={"07","19"}),VALUE(RIGHT(O8922,2))&gt;5)),TRUE,FALSE))</f>
        <v/>
      </c>
    </row>
    <row r="8923" spans="12:20" x14ac:dyDescent="0.25">
      <c r="L8923" s="75">
        <f>COUNTIF($B$2:B8923,B8923)</f>
        <v>0</v>
      </c>
      <c r="M8923" s="75">
        <f>COUNTIF($L$2:L8923,4)</f>
        <v>42</v>
      </c>
      <c r="N8923" s="76" t="str">
        <f t="shared" si="699"/>
        <v>0</v>
      </c>
      <c r="O8923" s="76" t="str">
        <f t="shared" si="695"/>
        <v/>
      </c>
      <c r="P8923" s="75" t="str">
        <f t="shared" si="696"/>
        <v/>
      </c>
      <c r="Q8923" s="77" t="str">
        <f t="shared" si="697"/>
        <v/>
      </c>
      <c r="R8923" s="77" t="str">
        <f t="shared" si="698"/>
        <v/>
      </c>
      <c r="S8923" s="77" t="str">
        <f>IF(O8923="","",IF(OR(VALUE(LEFT(O8923,2))&gt;IF(RIGHT(J8923,1)="M",7,19),AND(OR(LEFT(O8923,2)={"07","19"}),VALUE(RIGHT(O8923,2))&gt;15)),TRUE,FALSE))</f>
        <v/>
      </c>
      <c r="T8923" s="77" t="str">
        <f>IF(O8923="","",IF(OR(VALUE(LEFT(O8923,2))&gt;IF(RIGHT(J8923,1)="M",7,19),AND(OR(LEFT(O8923,2)={"07","19"}),VALUE(RIGHT(O8923,2))&gt;5)),TRUE,FALSE))</f>
        <v/>
      </c>
    </row>
    <row r="8924" spans="12:20" x14ac:dyDescent="0.25">
      <c r="L8924" s="75">
        <f>COUNTIF($B$2:B8924,B8924)</f>
        <v>0</v>
      </c>
      <c r="M8924" s="75">
        <f>COUNTIF($L$2:L8924,4)</f>
        <v>42</v>
      </c>
      <c r="N8924" s="76" t="str">
        <f t="shared" si="699"/>
        <v>0</v>
      </c>
      <c r="O8924" s="76" t="str">
        <f t="shared" si="695"/>
        <v/>
      </c>
      <c r="P8924" s="75" t="str">
        <f t="shared" si="696"/>
        <v/>
      </c>
      <c r="Q8924" s="77" t="str">
        <f t="shared" si="697"/>
        <v/>
      </c>
      <c r="R8924" s="77" t="str">
        <f t="shared" si="698"/>
        <v/>
      </c>
      <c r="S8924" s="77" t="str">
        <f>IF(O8924="","",IF(OR(VALUE(LEFT(O8924,2))&gt;IF(RIGHT(J8924,1)="M",7,19),AND(OR(LEFT(O8924,2)={"07","19"}),VALUE(RIGHT(O8924,2))&gt;15)),TRUE,FALSE))</f>
        <v/>
      </c>
      <c r="T8924" s="77" t="str">
        <f>IF(O8924="","",IF(OR(VALUE(LEFT(O8924,2))&gt;IF(RIGHT(J8924,1)="M",7,19),AND(OR(LEFT(O8924,2)={"07","19"}),VALUE(RIGHT(O8924,2))&gt;5)),TRUE,FALSE))</f>
        <v/>
      </c>
    </row>
    <row r="8925" spans="12:20" x14ac:dyDescent="0.25">
      <c r="L8925" s="75">
        <f>COUNTIF($B$2:B8925,B8925)</f>
        <v>0</v>
      </c>
      <c r="M8925" s="75">
        <f>COUNTIF($L$2:L8925,4)</f>
        <v>42</v>
      </c>
      <c r="N8925" s="76" t="str">
        <f t="shared" si="699"/>
        <v>0</v>
      </c>
      <c r="O8925" s="76" t="str">
        <f t="shared" si="695"/>
        <v/>
      </c>
      <c r="P8925" s="75" t="str">
        <f t="shared" si="696"/>
        <v/>
      </c>
      <c r="Q8925" s="77" t="str">
        <f t="shared" si="697"/>
        <v/>
      </c>
      <c r="R8925" s="77" t="str">
        <f t="shared" si="698"/>
        <v/>
      </c>
      <c r="S8925" s="77" t="str">
        <f>IF(O8925="","",IF(OR(VALUE(LEFT(O8925,2))&gt;IF(RIGHT(J8925,1)="M",7,19),AND(OR(LEFT(O8925,2)={"07","19"}),VALUE(RIGHT(O8925,2))&gt;15)),TRUE,FALSE))</f>
        <v/>
      </c>
      <c r="T8925" s="77" t="str">
        <f>IF(O8925="","",IF(OR(VALUE(LEFT(O8925,2))&gt;IF(RIGHT(J8925,1)="M",7,19),AND(OR(LEFT(O8925,2)={"07","19"}),VALUE(RIGHT(O8925,2))&gt;5)),TRUE,FALSE))</f>
        <v/>
      </c>
    </row>
    <row r="8926" spans="12:20" x14ac:dyDescent="0.25">
      <c r="L8926" s="75">
        <f>COUNTIF($B$2:B8926,B8926)</f>
        <v>0</v>
      </c>
      <c r="M8926" s="75">
        <f>COUNTIF($L$2:L8926,4)</f>
        <v>42</v>
      </c>
      <c r="N8926" s="76" t="str">
        <f t="shared" si="699"/>
        <v>0</v>
      </c>
      <c r="O8926" s="76" t="str">
        <f t="shared" si="695"/>
        <v/>
      </c>
      <c r="P8926" s="75" t="str">
        <f t="shared" si="696"/>
        <v/>
      </c>
      <c r="Q8926" s="77" t="str">
        <f t="shared" si="697"/>
        <v/>
      </c>
      <c r="R8926" s="77" t="str">
        <f t="shared" si="698"/>
        <v/>
      </c>
      <c r="S8926" s="77" t="str">
        <f>IF(O8926="","",IF(OR(VALUE(LEFT(O8926,2))&gt;IF(RIGHT(J8926,1)="M",7,19),AND(OR(LEFT(O8926,2)={"07","19"}),VALUE(RIGHT(O8926,2))&gt;15)),TRUE,FALSE))</f>
        <v/>
      </c>
      <c r="T8926" s="77" t="str">
        <f>IF(O8926="","",IF(OR(VALUE(LEFT(O8926,2))&gt;IF(RIGHT(J8926,1)="M",7,19),AND(OR(LEFT(O8926,2)={"07","19"}),VALUE(RIGHT(O8926,2))&gt;5)),TRUE,FALSE))</f>
        <v/>
      </c>
    </row>
    <row r="8927" spans="12:20" x14ac:dyDescent="0.25">
      <c r="L8927" s="75">
        <f>COUNTIF($B$2:B8927,B8927)</f>
        <v>0</v>
      </c>
      <c r="M8927" s="75">
        <f>COUNTIF($L$2:L8927,4)</f>
        <v>42</v>
      </c>
      <c r="N8927" s="76" t="str">
        <f t="shared" si="699"/>
        <v>0</v>
      </c>
      <c r="O8927" s="76" t="str">
        <f t="shared" si="695"/>
        <v/>
      </c>
      <c r="P8927" s="75" t="str">
        <f t="shared" si="696"/>
        <v/>
      </c>
      <c r="Q8927" s="77" t="str">
        <f t="shared" si="697"/>
        <v/>
      </c>
      <c r="R8927" s="77" t="str">
        <f t="shared" si="698"/>
        <v/>
      </c>
      <c r="S8927" s="77" t="str">
        <f>IF(O8927="","",IF(OR(VALUE(LEFT(O8927,2))&gt;IF(RIGHT(J8927,1)="M",7,19),AND(OR(LEFT(O8927,2)={"07","19"}),VALUE(RIGHT(O8927,2))&gt;15)),TRUE,FALSE))</f>
        <v/>
      </c>
      <c r="T8927" s="77" t="str">
        <f>IF(O8927="","",IF(OR(VALUE(LEFT(O8927,2))&gt;IF(RIGHT(J8927,1)="M",7,19),AND(OR(LEFT(O8927,2)={"07","19"}),VALUE(RIGHT(O8927,2))&gt;5)),TRUE,FALSE))</f>
        <v/>
      </c>
    </row>
    <row r="8928" spans="12:20" x14ac:dyDescent="0.25">
      <c r="L8928" s="75">
        <f>COUNTIF($B$2:B8928,B8928)</f>
        <v>0</v>
      </c>
      <c r="M8928" s="75">
        <f>COUNTIF($L$2:L8928,4)</f>
        <v>42</v>
      </c>
      <c r="N8928" s="76" t="str">
        <f t="shared" si="699"/>
        <v>0</v>
      </c>
      <c r="O8928" s="76" t="str">
        <f t="shared" si="695"/>
        <v/>
      </c>
      <c r="P8928" s="75" t="str">
        <f t="shared" si="696"/>
        <v/>
      </c>
      <c r="Q8928" s="77" t="str">
        <f t="shared" si="697"/>
        <v/>
      </c>
      <c r="R8928" s="77" t="str">
        <f t="shared" si="698"/>
        <v/>
      </c>
      <c r="S8928" s="77" t="str">
        <f>IF(O8928="","",IF(OR(VALUE(LEFT(O8928,2))&gt;IF(RIGHT(J8928,1)="M",7,19),AND(OR(LEFT(O8928,2)={"07","19"}),VALUE(RIGHT(O8928,2))&gt;15)),TRUE,FALSE))</f>
        <v/>
      </c>
      <c r="T8928" s="77" t="str">
        <f>IF(O8928="","",IF(OR(VALUE(LEFT(O8928,2))&gt;IF(RIGHT(J8928,1)="M",7,19),AND(OR(LEFT(O8928,2)={"07","19"}),VALUE(RIGHT(O8928,2))&gt;5)),TRUE,FALSE))</f>
        <v/>
      </c>
    </row>
    <row r="8929" spans="12:20" x14ac:dyDescent="0.25">
      <c r="L8929" s="75">
        <f>COUNTIF($B$2:B8929,B8929)</f>
        <v>0</v>
      </c>
      <c r="M8929" s="75">
        <f>COUNTIF($L$2:L8929,4)</f>
        <v>42</v>
      </c>
      <c r="N8929" s="76" t="str">
        <f t="shared" si="699"/>
        <v>0</v>
      </c>
      <c r="O8929" s="76" t="str">
        <f t="shared" si="695"/>
        <v/>
      </c>
      <c r="P8929" s="75" t="str">
        <f t="shared" si="696"/>
        <v/>
      </c>
      <c r="Q8929" s="77" t="str">
        <f t="shared" si="697"/>
        <v/>
      </c>
      <c r="R8929" s="77" t="str">
        <f t="shared" si="698"/>
        <v/>
      </c>
      <c r="S8929" s="77" t="str">
        <f>IF(O8929="","",IF(OR(VALUE(LEFT(O8929,2))&gt;IF(RIGHT(J8929,1)="M",7,19),AND(OR(LEFT(O8929,2)={"07","19"}),VALUE(RIGHT(O8929,2))&gt;15)),TRUE,FALSE))</f>
        <v/>
      </c>
      <c r="T8929" s="77" t="str">
        <f>IF(O8929="","",IF(OR(VALUE(LEFT(O8929,2))&gt;IF(RIGHT(J8929,1)="M",7,19),AND(OR(LEFT(O8929,2)={"07","19"}),VALUE(RIGHT(O8929,2))&gt;5)),TRUE,FALSE))</f>
        <v/>
      </c>
    </row>
    <row r="8930" spans="12:20" x14ac:dyDescent="0.25">
      <c r="L8930" s="75">
        <f>COUNTIF($B$2:B8930,B8930)</f>
        <v>0</v>
      </c>
      <c r="M8930" s="75">
        <f>COUNTIF($L$2:L8930,4)</f>
        <v>42</v>
      </c>
      <c r="N8930" s="76" t="str">
        <f t="shared" si="699"/>
        <v>0</v>
      </c>
      <c r="O8930" s="76" t="str">
        <f t="shared" si="695"/>
        <v/>
      </c>
      <c r="P8930" s="75" t="str">
        <f t="shared" si="696"/>
        <v/>
      </c>
      <c r="Q8930" s="77" t="str">
        <f t="shared" si="697"/>
        <v/>
      </c>
      <c r="R8930" s="77" t="str">
        <f t="shared" si="698"/>
        <v/>
      </c>
      <c r="S8930" s="77" t="str">
        <f>IF(O8930="","",IF(OR(VALUE(LEFT(O8930,2))&gt;IF(RIGHT(J8930,1)="M",7,19),AND(OR(LEFT(O8930,2)={"07","19"}),VALUE(RIGHT(O8930,2))&gt;15)),TRUE,FALSE))</f>
        <v/>
      </c>
      <c r="T8930" s="77" t="str">
        <f>IF(O8930="","",IF(OR(VALUE(LEFT(O8930,2))&gt;IF(RIGHT(J8930,1)="M",7,19),AND(OR(LEFT(O8930,2)={"07","19"}),VALUE(RIGHT(O8930,2))&gt;5)),TRUE,FALSE))</f>
        <v/>
      </c>
    </row>
    <row r="8931" spans="12:20" x14ac:dyDescent="0.25">
      <c r="L8931" s="75">
        <f>COUNTIF($B$2:B8931,B8931)</f>
        <v>0</v>
      </c>
      <c r="M8931" s="75">
        <f>COUNTIF($L$2:L8931,4)</f>
        <v>42</v>
      </c>
      <c r="N8931" s="76" t="str">
        <f t="shared" si="699"/>
        <v>0</v>
      </c>
      <c r="O8931" s="76" t="str">
        <f t="shared" si="695"/>
        <v/>
      </c>
      <c r="P8931" s="75" t="str">
        <f t="shared" si="696"/>
        <v/>
      </c>
      <c r="Q8931" s="77" t="str">
        <f t="shared" si="697"/>
        <v/>
      </c>
      <c r="R8931" s="77" t="str">
        <f t="shared" si="698"/>
        <v/>
      </c>
      <c r="S8931" s="77" t="str">
        <f>IF(O8931="","",IF(OR(VALUE(LEFT(O8931,2))&gt;IF(RIGHT(J8931,1)="M",7,19),AND(OR(LEFT(O8931,2)={"07","19"}),VALUE(RIGHT(O8931,2))&gt;15)),TRUE,FALSE))</f>
        <v/>
      </c>
      <c r="T8931" s="77" t="str">
        <f>IF(O8931="","",IF(OR(VALUE(LEFT(O8931,2))&gt;IF(RIGHT(J8931,1)="M",7,19),AND(OR(LEFT(O8931,2)={"07","19"}),VALUE(RIGHT(O8931,2))&gt;5)),TRUE,FALSE))</f>
        <v/>
      </c>
    </row>
    <row r="8932" spans="12:20" x14ac:dyDescent="0.25">
      <c r="L8932" s="75">
        <f>COUNTIF($B$2:B8932,B8932)</f>
        <v>0</v>
      </c>
      <c r="M8932" s="75">
        <f>COUNTIF($L$2:L8932,4)</f>
        <v>42</v>
      </c>
      <c r="N8932" s="76" t="str">
        <f t="shared" si="699"/>
        <v>0</v>
      </c>
      <c r="O8932" s="76" t="str">
        <f t="shared" si="695"/>
        <v/>
      </c>
      <c r="P8932" s="75" t="str">
        <f t="shared" si="696"/>
        <v/>
      </c>
      <c r="Q8932" s="77" t="str">
        <f t="shared" si="697"/>
        <v/>
      </c>
      <c r="R8932" s="77" t="str">
        <f t="shared" si="698"/>
        <v/>
      </c>
      <c r="S8932" s="77" t="str">
        <f>IF(O8932="","",IF(OR(VALUE(LEFT(O8932,2))&gt;IF(RIGHT(J8932,1)="M",7,19),AND(OR(LEFT(O8932,2)={"07","19"}),VALUE(RIGHT(O8932,2))&gt;15)),TRUE,FALSE))</f>
        <v/>
      </c>
      <c r="T8932" s="77" t="str">
        <f>IF(O8932="","",IF(OR(VALUE(LEFT(O8932,2))&gt;IF(RIGHT(J8932,1)="M",7,19),AND(OR(LEFT(O8932,2)={"07","19"}),VALUE(RIGHT(O8932,2))&gt;5)),TRUE,FALSE))</f>
        <v/>
      </c>
    </row>
    <row r="8933" spans="12:20" x14ac:dyDescent="0.25">
      <c r="L8933" s="75">
        <f>COUNTIF($B$2:B8933,B8933)</f>
        <v>0</v>
      </c>
      <c r="M8933" s="75">
        <f>COUNTIF($L$2:L8933,4)</f>
        <v>42</v>
      </c>
      <c r="N8933" s="76" t="str">
        <f t="shared" si="699"/>
        <v>0</v>
      </c>
      <c r="O8933" s="76" t="str">
        <f t="shared" si="695"/>
        <v/>
      </c>
      <c r="P8933" s="75" t="str">
        <f t="shared" si="696"/>
        <v/>
      </c>
      <c r="Q8933" s="77" t="str">
        <f t="shared" si="697"/>
        <v/>
      </c>
      <c r="R8933" s="77" t="str">
        <f t="shared" si="698"/>
        <v/>
      </c>
      <c r="S8933" s="77" t="str">
        <f>IF(O8933="","",IF(OR(VALUE(LEFT(O8933,2))&gt;IF(RIGHT(J8933,1)="M",7,19),AND(OR(LEFT(O8933,2)={"07","19"}),VALUE(RIGHT(O8933,2))&gt;15)),TRUE,FALSE))</f>
        <v/>
      </c>
      <c r="T8933" s="77" t="str">
        <f>IF(O8933="","",IF(OR(VALUE(LEFT(O8933,2))&gt;IF(RIGHT(J8933,1)="M",7,19),AND(OR(LEFT(O8933,2)={"07","19"}),VALUE(RIGHT(O8933,2))&gt;5)),TRUE,FALSE))</f>
        <v/>
      </c>
    </row>
    <row r="8934" spans="12:20" x14ac:dyDescent="0.25">
      <c r="L8934" s="75">
        <f>COUNTIF($B$2:B8934,B8934)</f>
        <v>0</v>
      </c>
      <c r="M8934" s="75">
        <f>COUNTIF($L$2:L8934,4)</f>
        <v>42</v>
      </c>
      <c r="N8934" s="76" t="str">
        <f t="shared" si="699"/>
        <v>0</v>
      </c>
      <c r="O8934" s="76" t="str">
        <f t="shared" si="695"/>
        <v/>
      </c>
      <c r="P8934" s="75" t="str">
        <f t="shared" si="696"/>
        <v/>
      </c>
      <c r="Q8934" s="77" t="str">
        <f t="shared" si="697"/>
        <v/>
      </c>
      <c r="R8934" s="77" t="str">
        <f t="shared" si="698"/>
        <v/>
      </c>
      <c r="S8934" s="77" t="str">
        <f>IF(O8934="","",IF(OR(VALUE(LEFT(O8934,2))&gt;IF(RIGHT(J8934,1)="M",7,19),AND(OR(LEFT(O8934,2)={"07","19"}),VALUE(RIGHT(O8934,2))&gt;15)),TRUE,FALSE))</f>
        <v/>
      </c>
      <c r="T8934" s="77" t="str">
        <f>IF(O8934="","",IF(OR(VALUE(LEFT(O8934,2))&gt;IF(RIGHT(J8934,1)="M",7,19),AND(OR(LEFT(O8934,2)={"07","19"}),VALUE(RIGHT(O8934,2))&gt;5)),TRUE,FALSE))</f>
        <v/>
      </c>
    </row>
    <row r="8935" spans="12:20" x14ac:dyDescent="0.25">
      <c r="L8935" s="75">
        <f>COUNTIF($B$2:B8935,B8935)</f>
        <v>0</v>
      </c>
      <c r="M8935" s="75">
        <f>COUNTIF($L$2:L8935,4)</f>
        <v>42</v>
      </c>
      <c r="N8935" s="76" t="str">
        <f t="shared" si="699"/>
        <v>0</v>
      </c>
      <c r="O8935" s="76" t="str">
        <f t="shared" si="695"/>
        <v/>
      </c>
      <c r="P8935" s="75" t="str">
        <f t="shared" si="696"/>
        <v/>
      </c>
      <c r="Q8935" s="77" t="str">
        <f t="shared" si="697"/>
        <v/>
      </c>
      <c r="R8935" s="77" t="str">
        <f t="shared" si="698"/>
        <v/>
      </c>
      <c r="S8935" s="77" t="str">
        <f>IF(O8935="","",IF(OR(VALUE(LEFT(O8935,2))&gt;IF(RIGHT(J8935,1)="M",7,19),AND(OR(LEFT(O8935,2)={"07","19"}),VALUE(RIGHT(O8935,2))&gt;15)),TRUE,FALSE))</f>
        <v/>
      </c>
      <c r="T8935" s="77" t="str">
        <f>IF(O8935="","",IF(OR(VALUE(LEFT(O8935,2))&gt;IF(RIGHT(J8935,1)="M",7,19),AND(OR(LEFT(O8935,2)={"07","19"}),VALUE(RIGHT(O8935,2))&gt;5)),TRUE,FALSE))</f>
        <v/>
      </c>
    </row>
    <row r="8936" spans="12:20" x14ac:dyDescent="0.25">
      <c r="L8936" s="75">
        <f>COUNTIF($B$2:B8936,B8936)</f>
        <v>0</v>
      </c>
      <c r="M8936" s="75">
        <f>COUNTIF($L$2:L8936,4)</f>
        <v>42</v>
      </c>
      <c r="N8936" s="76" t="str">
        <f t="shared" si="699"/>
        <v>0</v>
      </c>
      <c r="O8936" s="76" t="str">
        <f t="shared" si="695"/>
        <v/>
      </c>
      <c r="P8936" s="75" t="str">
        <f t="shared" si="696"/>
        <v/>
      </c>
      <c r="Q8936" s="77" t="str">
        <f t="shared" si="697"/>
        <v/>
      </c>
      <c r="R8936" s="77" t="str">
        <f t="shared" si="698"/>
        <v/>
      </c>
      <c r="S8936" s="77" t="str">
        <f>IF(O8936="","",IF(OR(VALUE(LEFT(O8936,2))&gt;IF(RIGHT(J8936,1)="M",7,19),AND(OR(LEFT(O8936,2)={"07","19"}),VALUE(RIGHT(O8936,2))&gt;15)),TRUE,FALSE))</f>
        <v/>
      </c>
      <c r="T8936" s="77" t="str">
        <f>IF(O8936="","",IF(OR(VALUE(LEFT(O8936,2))&gt;IF(RIGHT(J8936,1)="M",7,19),AND(OR(LEFT(O8936,2)={"07","19"}),VALUE(RIGHT(O8936,2))&gt;5)),TRUE,FALSE))</f>
        <v/>
      </c>
    </row>
    <row r="8937" spans="12:20" x14ac:dyDescent="0.25">
      <c r="L8937" s="75">
        <f>COUNTIF($B$2:B8937,B8937)</f>
        <v>0</v>
      </c>
      <c r="M8937" s="75">
        <f>COUNTIF($L$2:L8937,4)</f>
        <v>42</v>
      </c>
      <c r="N8937" s="76" t="str">
        <f t="shared" si="699"/>
        <v>0</v>
      </c>
      <c r="O8937" s="76" t="str">
        <f t="shared" si="695"/>
        <v/>
      </c>
      <c r="P8937" s="75" t="str">
        <f t="shared" si="696"/>
        <v/>
      </c>
      <c r="Q8937" s="77" t="str">
        <f t="shared" si="697"/>
        <v/>
      </c>
      <c r="R8937" s="77" t="str">
        <f t="shared" si="698"/>
        <v/>
      </c>
      <c r="S8937" s="77" t="str">
        <f>IF(O8937="","",IF(OR(VALUE(LEFT(O8937,2))&gt;IF(RIGHT(J8937,1)="M",7,19),AND(OR(LEFT(O8937,2)={"07","19"}),VALUE(RIGHT(O8937,2))&gt;15)),TRUE,FALSE))</f>
        <v/>
      </c>
      <c r="T8937" s="77" t="str">
        <f>IF(O8937="","",IF(OR(VALUE(LEFT(O8937,2))&gt;IF(RIGHT(J8937,1)="M",7,19),AND(OR(LEFT(O8937,2)={"07","19"}),VALUE(RIGHT(O8937,2))&gt;5)),TRUE,FALSE))</f>
        <v/>
      </c>
    </row>
    <row r="8938" spans="12:20" x14ac:dyDescent="0.25">
      <c r="L8938" s="75">
        <f>COUNTIF($B$2:B8938,B8938)</f>
        <v>0</v>
      </c>
      <c r="M8938" s="75">
        <f>COUNTIF($L$2:L8938,4)</f>
        <v>42</v>
      </c>
      <c r="N8938" s="76" t="str">
        <f t="shared" si="699"/>
        <v>0</v>
      </c>
      <c r="O8938" s="76" t="str">
        <f t="shared" si="695"/>
        <v/>
      </c>
      <c r="P8938" s="75" t="str">
        <f t="shared" si="696"/>
        <v/>
      </c>
      <c r="Q8938" s="77" t="str">
        <f t="shared" si="697"/>
        <v/>
      </c>
      <c r="R8938" s="77" t="str">
        <f t="shared" si="698"/>
        <v/>
      </c>
      <c r="S8938" s="77" t="str">
        <f>IF(O8938="","",IF(OR(VALUE(LEFT(O8938,2))&gt;IF(RIGHT(J8938,1)="M",7,19),AND(OR(LEFT(O8938,2)={"07","19"}),VALUE(RIGHT(O8938,2))&gt;15)),TRUE,FALSE))</f>
        <v/>
      </c>
      <c r="T8938" s="77" t="str">
        <f>IF(O8938="","",IF(OR(VALUE(LEFT(O8938,2))&gt;IF(RIGHT(J8938,1)="M",7,19),AND(OR(LEFT(O8938,2)={"07","19"}),VALUE(RIGHT(O8938,2))&gt;5)),TRUE,FALSE))</f>
        <v/>
      </c>
    </row>
    <row r="8939" spans="12:20" x14ac:dyDescent="0.25">
      <c r="L8939" s="75">
        <f>COUNTIF($B$2:B8939,B8939)</f>
        <v>0</v>
      </c>
      <c r="M8939" s="75">
        <f>COUNTIF($L$2:L8939,4)</f>
        <v>42</v>
      </c>
      <c r="N8939" s="76" t="str">
        <f t="shared" si="699"/>
        <v>0</v>
      </c>
      <c r="O8939" s="76" t="str">
        <f t="shared" si="695"/>
        <v/>
      </c>
      <c r="P8939" s="75" t="str">
        <f t="shared" si="696"/>
        <v/>
      </c>
      <c r="Q8939" s="77" t="str">
        <f t="shared" si="697"/>
        <v/>
      </c>
      <c r="R8939" s="77" t="str">
        <f t="shared" si="698"/>
        <v/>
      </c>
      <c r="S8939" s="77" t="str">
        <f>IF(O8939="","",IF(OR(VALUE(LEFT(O8939,2))&gt;IF(RIGHT(J8939,1)="M",7,19),AND(OR(LEFT(O8939,2)={"07","19"}),VALUE(RIGHT(O8939,2))&gt;15)),TRUE,FALSE))</f>
        <v/>
      </c>
      <c r="T8939" s="77" t="str">
        <f>IF(O8939="","",IF(OR(VALUE(LEFT(O8939,2))&gt;IF(RIGHT(J8939,1)="M",7,19),AND(OR(LEFT(O8939,2)={"07","19"}),VALUE(RIGHT(O8939,2))&gt;5)),TRUE,FALSE))</f>
        <v/>
      </c>
    </row>
    <row r="8940" spans="12:20" x14ac:dyDescent="0.25">
      <c r="L8940" s="75">
        <f>COUNTIF($B$2:B8940,B8940)</f>
        <v>0</v>
      </c>
      <c r="M8940" s="75">
        <f>COUNTIF($L$2:L8940,4)</f>
        <v>42</v>
      </c>
      <c r="N8940" s="76" t="str">
        <f t="shared" si="699"/>
        <v>0</v>
      </c>
      <c r="O8940" s="76" t="str">
        <f t="shared" si="695"/>
        <v/>
      </c>
      <c r="P8940" s="75" t="str">
        <f t="shared" si="696"/>
        <v/>
      </c>
      <c r="Q8940" s="77" t="str">
        <f t="shared" si="697"/>
        <v/>
      </c>
      <c r="R8940" s="77" t="str">
        <f t="shared" si="698"/>
        <v/>
      </c>
      <c r="S8940" s="77" t="str">
        <f>IF(O8940="","",IF(OR(VALUE(LEFT(O8940,2))&gt;IF(RIGHT(J8940,1)="M",7,19),AND(OR(LEFT(O8940,2)={"07","19"}),VALUE(RIGHT(O8940,2))&gt;15)),TRUE,FALSE))</f>
        <v/>
      </c>
      <c r="T8940" s="77" t="str">
        <f>IF(O8940="","",IF(OR(VALUE(LEFT(O8940,2))&gt;IF(RIGHT(J8940,1)="M",7,19),AND(OR(LEFT(O8940,2)={"07","19"}),VALUE(RIGHT(O8940,2))&gt;5)),TRUE,FALSE))</f>
        <v/>
      </c>
    </row>
    <row r="8941" spans="12:20" x14ac:dyDescent="0.25">
      <c r="L8941" s="75">
        <f>COUNTIF($B$2:B8941,B8941)</f>
        <v>0</v>
      </c>
      <c r="M8941" s="75">
        <f>COUNTIF($L$2:L8941,4)</f>
        <v>42</v>
      </c>
      <c r="N8941" s="76" t="str">
        <f t="shared" si="699"/>
        <v>0</v>
      </c>
      <c r="O8941" s="76" t="str">
        <f t="shared" si="695"/>
        <v/>
      </c>
      <c r="P8941" s="75" t="str">
        <f t="shared" si="696"/>
        <v/>
      </c>
      <c r="Q8941" s="77" t="str">
        <f t="shared" si="697"/>
        <v/>
      </c>
      <c r="R8941" s="77" t="str">
        <f t="shared" si="698"/>
        <v/>
      </c>
      <c r="S8941" s="77" t="str">
        <f>IF(O8941="","",IF(OR(VALUE(LEFT(O8941,2))&gt;IF(RIGHT(J8941,1)="M",7,19),AND(OR(LEFT(O8941,2)={"07","19"}),VALUE(RIGHT(O8941,2))&gt;15)),TRUE,FALSE))</f>
        <v/>
      </c>
      <c r="T8941" s="77" t="str">
        <f>IF(O8941="","",IF(OR(VALUE(LEFT(O8941,2))&gt;IF(RIGHT(J8941,1)="M",7,19),AND(OR(LEFT(O8941,2)={"07","19"}),VALUE(RIGHT(O8941,2))&gt;5)),TRUE,FALSE))</f>
        <v/>
      </c>
    </row>
    <row r="8942" spans="12:20" x14ac:dyDescent="0.25">
      <c r="L8942" s="75">
        <f>COUNTIF($B$2:B8942,B8942)</f>
        <v>0</v>
      </c>
      <c r="M8942" s="75">
        <f>COUNTIF($L$2:L8942,4)</f>
        <v>42</v>
      </c>
      <c r="N8942" s="76" t="str">
        <f t="shared" si="699"/>
        <v>0</v>
      </c>
      <c r="O8942" s="76" t="str">
        <f t="shared" si="695"/>
        <v/>
      </c>
      <c r="P8942" s="75" t="str">
        <f t="shared" si="696"/>
        <v/>
      </c>
      <c r="Q8942" s="77" t="str">
        <f t="shared" si="697"/>
        <v/>
      </c>
      <c r="R8942" s="77" t="str">
        <f t="shared" si="698"/>
        <v/>
      </c>
      <c r="S8942" s="77" t="str">
        <f>IF(O8942="","",IF(OR(VALUE(LEFT(O8942,2))&gt;IF(RIGHT(J8942,1)="M",7,19),AND(OR(LEFT(O8942,2)={"07","19"}),VALUE(RIGHT(O8942,2))&gt;15)),TRUE,FALSE))</f>
        <v/>
      </c>
      <c r="T8942" s="77" t="str">
        <f>IF(O8942="","",IF(OR(VALUE(LEFT(O8942,2))&gt;IF(RIGHT(J8942,1)="M",7,19),AND(OR(LEFT(O8942,2)={"07","19"}),VALUE(RIGHT(O8942,2))&gt;5)),TRUE,FALSE))</f>
        <v/>
      </c>
    </row>
    <row r="8943" spans="12:20" x14ac:dyDescent="0.25">
      <c r="L8943" s="75">
        <f>COUNTIF($B$2:B8943,B8943)</f>
        <v>0</v>
      </c>
      <c r="M8943" s="75">
        <f>COUNTIF($L$2:L8943,4)</f>
        <v>42</v>
      </c>
      <c r="N8943" s="76" t="str">
        <f t="shared" si="699"/>
        <v>0</v>
      </c>
      <c r="O8943" s="76" t="str">
        <f t="shared" si="695"/>
        <v/>
      </c>
      <c r="P8943" s="75" t="str">
        <f t="shared" si="696"/>
        <v/>
      </c>
      <c r="Q8943" s="77" t="str">
        <f t="shared" si="697"/>
        <v/>
      </c>
      <c r="R8943" s="77" t="str">
        <f t="shared" si="698"/>
        <v/>
      </c>
      <c r="S8943" s="77" t="str">
        <f>IF(O8943="","",IF(OR(VALUE(LEFT(O8943,2))&gt;IF(RIGHT(J8943,1)="M",7,19),AND(OR(LEFT(O8943,2)={"07","19"}),VALUE(RIGHT(O8943,2))&gt;15)),TRUE,FALSE))</f>
        <v/>
      </c>
      <c r="T8943" s="77" t="str">
        <f>IF(O8943="","",IF(OR(VALUE(LEFT(O8943,2))&gt;IF(RIGHT(J8943,1)="M",7,19),AND(OR(LEFT(O8943,2)={"07","19"}),VALUE(RIGHT(O8943,2))&gt;5)),TRUE,FALSE))</f>
        <v/>
      </c>
    </row>
    <row r="8944" spans="12:20" x14ac:dyDescent="0.25">
      <c r="L8944" s="75">
        <f>COUNTIF($B$2:B8944,B8944)</f>
        <v>0</v>
      </c>
      <c r="M8944" s="75">
        <f>COUNTIF($L$2:L8944,4)</f>
        <v>42</v>
      </c>
      <c r="N8944" s="76" t="str">
        <f t="shared" si="699"/>
        <v>0</v>
      </c>
      <c r="O8944" s="76" t="str">
        <f t="shared" si="695"/>
        <v/>
      </c>
      <c r="P8944" s="75" t="str">
        <f t="shared" si="696"/>
        <v/>
      </c>
      <c r="Q8944" s="77" t="str">
        <f t="shared" si="697"/>
        <v/>
      </c>
      <c r="R8944" s="77" t="str">
        <f t="shared" si="698"/>
        <v/>
      </c>
      <c r="S8944" s="77" t="str">
        <f>IF(O8944="","",IF(OR(VALUE(LEFT(O8944,2))&gt;IF(RIGHT(J8944,1)="M",7,19),AND(OR(LEFT(O8944,2)={"07","19"}),VALUE(RIGHT(O8944,2))&gt;15)),TRUE,FALSE))</f>
        <v/>
      </c>
      <c r="T8944" s="77" t="str">
        <f>IF(O8944="","",IF(OR(VALUE(LEFT(O8944,2))&gt;IF(RIGHT(J8944,1)="M",7,19),AND(OR(LEFT(O8944,2)={"07","19"}),VALUE(RIGHT(O8944,2))&gt;5)),TRUE,FALSE))</f>
        <v/>
      </c>
    </row>
    <row r="8945" spans="12:20" x14ac:dyDescent="0.25">
      <c r="L8945" s="75">
        <f>COUNTIF($B$2:B8945,B8945)</f>
        <v>0</v>
      </c>
      <c r="M8945" s="75">
        <f>COUNTIF($L$2:L8945,4)</f>
        <v>42</v>
      </c>
      <c r="N8945" s="76" t="str">
        <f t="shared" si="699"/>
        <v>0</v>
      </c>
      <c r="O8945" s="76" t="str">
        <f t="shared" si="695"/>
        <v/>
      </c>
      <c r="P8945" s="75" t="str">
        <f t="shared" si="696"/>
        <v/>
      </c>
      <c r="Q8945" s="77" t="str">
        <f t="shared" si="697"/>
        <v/>
      </c>
      <c r="R8945" s="77" t="str">
        <f t="shared" si="698"/>
        <v/>
      </c>
      <c r="S8945" s="77" t="str">
        <f>IF(O8945="","",IF(OR(VALUE(LEFT(O8945,2))&gt;IF(RIGHT(J8945,1)="M",7,19),AND(OR(LEFT(O8945,2)={"07","19"}),VALUE(RIGHT(O8945,2))&gt;15)),TRUE,FALSE))</f>
        <v/>
      </c>
      <c r="T8945" s="77" t="str">
        <f>IF(O8945="","",IF(OR(VALUE(LEFT(O8945,2))&gt;IF(RIGHT(J8945,1)="M",7,19),AND(OR(LEFT(O8945,2)={"07","19"}),VALUE(RIGHT(O8945,2))&gt;5)),TRUE,FALSE))</f>
        <v/>
      </c>
    </row>
    <row r="8946" spans="12:20" x14ac:dyDescent="0.25">
      <c r="L8946" s="75">
        <f>COUNTIF($B$2:B8946,B8946)</f>
        <v>0</v>
      </c>
      <c r="M8946" s="75">
        <f>COUNTIF($L$2:L8946,4)</f>
        <v>42</v>
      </c>
      <c r="N8946" s="76" t="str">
        <f t="shared" si="699"/>
        <v>0</v>
      </c>
      <c r="O8946" s="76" t="str">
        <f t="shared" si="695"/>
        <v/>
      </c>
      <c r="P8946" s="75" t="str">
        <f t="shared" si="696"/>
        <v/>
      </c>
      <c r="Q8946" s="77" t="str">
        <f t="shared" si="697"/>
        <v/>
      </c>
      <c r="R8946" s="77" t="str">
        <f t="shared" si="698"/>
        <v/>
      </c>
      <c r="S8946" s="77" t="str">
        <f>IF(O8946="","",IF(OR(VALUE(LEFT(O8946,2))&gt;IF(RIGHT(J8946,1)="M",7,19),AND(OR(LEFT(O8946,2)={"07","19"}),VALUE(RIGHT(O8946,2))&gt;15)),TRUE,FALSE))</f>
        <v/>
      </c>
      <c r="T8946" s="77" t="str">
        <f>IF(O8946="","",IF(OR(VALUE(LEFT(O8946,2))&gt;IF(RIGHT(J8946,1)="M",7,19),AND(OR(LEFT(O8946,2)={"07","19"}),VALUE(RIGHT(O8946,2))&gt;5)),TRUE,FALSE))</f>
        <v/>
      </c>
    </row>
    <row r="8947" spans="12:20" x14ac:dyDescent="0.25">
      <c r="L8947" s="75">
        <f>COUNTIF($B$2:B8947,B8947)</f>
        <v>0</v>
      </c>
      <c r="M8947" s="75">
        <f>COUNTIF($L$2:L8947,4)</f>
        <v>42</v>
      </c>
      <c r="N8947" s="76" t="str">
        <f t="shared" si="699"/>
        <v>0</v>
      </c>
      <c r="O8947" s="76" t="str">
        <f t="shared" si="695"/>
        <v/>
      </c>
      <c r="P8947" s="75" t="str">
        <f t="shared" si="696"/>
        <v/>
      </c>
      <c r="Q8947" s="77" t="str">
        <f t="shared" si="697"/>
        <v/>
      </c>
      <c r="R8947" s="77" t="str">
        <f t="shared" si="698"/>
        <v/>
      </c>
      <c r="S8947" s="77" t="str">
        <f>IF(O8947="","",IF(OR(VALUE(LEFT(O8947,2))&gt;IF(RIGHT(J8947,1)="M",7,19),AND(OR(LEFT(O8947,2)={"07","19"}),VALUE(RIGHT(O8947,2))&gt;15)),TRUE,FALSE))</f>
        <v/>
      </c>
      <c r="T8947" s="77" t="str">
        <f>IF(O8947="","",IF(OR(VALUE(LEFT(O8947,2))&gt;IF(RIGHT(J8947,1)="M",7,19),AND(OR(LEFT(O8947,2)={"07","19"}),VALUE(RIGHT(O8947,2))&gt;5)),TRUE,FALSE))</f>
        <v/>
      </c>
    </row>
    <row r="8948" spans="12:20" x14ac:dyDescent="0.25">
      <c r="L8948" s="75">
        <f>COUNTIF($B$2:B8948,B8948)</f>
        <v>0</v>
      </c>
      <c r="M8948" s="75">
        <f>COUNTIF($L$2:L8948,4)</f>
        <v>42</v>
      </c>
      <c r="N8948" s="76" t="str">
        <f t="shared" si="699"/>
        <v>0</v>
      </c>
      <c r="O8948" s="76" t="str">
        <f t="shared" si="695"/>
        <v/>
      </c>
      <c r="P8948" s="75" t="str">
        <f t="shared" si="696"/>
        <v/>
      </c>
      <c r="Q8948" s="77" t="str">
        <f t="shared" si="697"/>
        <v/>
      </c>
      <c r="R8948" s="77" t="str">
        <f t="shared" si="698"/>
        <v/>
      </c>
      <c r="S8948" s="77" t="str">
        <f>IF(O8948="","",IF(OR(VALUE(LEFT(O8948,2))&gt;IF(RIGHT(J8948,1)="M",7,19),AND(OR(LEFT(O8948,2)={"07","19"}),VALUE(RIGHT(O8948,2))&gt;15)),TRUE,FALSE))</f>
        <v/>
      </c>
      <c r="T8948" s="77" t="str">
        <f>IF(O8948="","",IF(OR(VALUE(LEFT(O8948,2))&gt;IF(RIGHT(J8948,1)="M",7,19),AND(OR(LEFT(O8948,2)={"07","19"}),VALUE(RIGHT(O8948,2))&gt;5)),TRUE,FALSE))</f>
        <v/>
      </c>
    </row>
    <row r="8949" spans="12:20" x14ac:dyDescent="0.25">
      <c r="L8949" s="75">
        <f>COUNTIF($B$2:B8949,B8949)</f>
        <v>0</v>
      </c>
      <c r="M8949" s="75">
        <f>COUNTIF($L$2:L8949,4)</f>
        <v>42</v>
      </c>
      <c r="N8949" s="76" t="str">
        <f t="shared" si="699"/>
        <v>0</v>
      </c>
      <c r="O8949" s="76" t="str">
        <f t="shared" si="695"/>
        <v/>
      </c>
      <c r="P8949" s="75" t="str">
        <f t="shared" si="696"/>
        <v/>
      </c>
      <c r="Q8949" s="77" t="str">
        <f t="shared" si="697"/>
        <v/>
      </c>
      <c r="R8949" s="77" t="str">
        <f t="shared" si="698"/>
        <v/>
      </c>
      <c r="S8949" s="77" t="str">
        <f>IF(O8949="","",IF(OR(VALUE(LEFT(O8949,2))&gt;IF(RIGHT(J8949,1)="M",7,19),AND(OR(LEFT(O8949,2)={"07","19"}),VALUE(RIGHT(O8949,2))&gt;15)),TRUE,FALSE))</f>
        <v/>
      </c>
      <c r="T8949" s="77" t="str">
        <f>IF(O8949="","",IF(OR(VALUE(LEFT(O8949,2))&gt;IF(RIGHT(J8949,1)="M",7,19),AND(OR(LEFT(O8949,2)={"07","19"}),VALUE(RIGHT(O8949,2))&gt;5)),TRUE,FALSE))</f>
        <v/>
      </c>
    </row>
    <row r="8950" spans="12:20" x14ac:dyDescent="0.25">
      <c r="L8950" s="75">
        <f>COUNTIF($B$2:B8950,B8950)</f>
        <v>0</v>
      </c>
      <c r="M8950" s="75">
        <f>COUNTIF($L$2:L8950,4)</f>
        <v>42</v>
      </c>
      <c r="N8950" s="76" t="str">
        <f t="shared" si="699"/>
        <v>0</v>
      </c>
      <c r="O8950" s="76" t="str">
        <f t="shared" si="695"/>
        <v/>
      </c>
      <c r="P8950" s="75" t="str">
        <f t="shared" si="696"/>
        <v/>
      </c>
      <c r="Q8950" s="77" t="str">
        <f t="shared" si="697"/>
        <v/>
      </c>
      <c r="R8950" s="77" t="str">
        <f t="shared" si="698"/>
        <v/>
      </c>
      <c r="S8950" s="77" t="str">
        <f>IF(O8950="","",IF(OR(VALUE(LEFT(O8950,2))&gt;IF(RIGHT(J8950,1)="M",7,19),AND(OR(LEFT(O8950,2)={"07","19"}),VALUE(RIGHT(O8950,2))&gt;15)),TRUE,FALSE))</f>
        <v/>
      </c>
      <c r="T8950" s="77" t="str">
        <f>IF(O8950="","",IF(OR(VALUE(LEFT(O8950,2))&gt;IF(RIGHT(J8950,1)="M",7,19),AND(OR(LEFT(O8950,2)={"07","19"}),VALUE(RIGHT(O8950,2))&gt;5)),TRUE,FALSE))</f>
        <v/>
      </c>
    </row>
    <row r="8951" spans="12:20" x14ac:dyDescent="0.25">
      <c r="L8951" s="75">
        <f>COUNTIF($B$2:B8951,B8951)</f>
        <v>0</v>
      </c>
      <c r="M8951" s="75">
        <f>COUNTIF($L$2:L8951,4)</f>
        <v>42</v>
      </c>
      <c r="N8951" s="76" t="str">
        <f t="shared" si="699"/>
        <v>0</v>
      </c>
      <c r="O8951" s="76" t="str">
        <f t="shared" si="695"/>
        <v/>
      </c>
      <c r="P8951" s="75" t="str">
        <f t="shared" si="696"/>
        <v/>
      </c>
      <c r="Q8951" s="77" t="str">
        <f t="shared" si="697"/>
        <v/>
      </c>
      <c r="R8951" s="77" t="str">
        <f t="shared" si="698"/>
        <v/>
      </c>
      <c r="S8951" s="77" t="str">
        <f>IF(O8951="","",IF(OR(VALUE(LEFT(O8951,2))&gt;IF(RIGHT(J8951,1)="M",7,19),AND(OR(LEFT(O8951,2)={"07","19"}),VALUE(RIGHT(O8951,2))&gt;15)),TRUE,FALSE))</f>
        <v/>
      </c>
      <c r="T8951" s="77" t="str">
        <f>IF(O8951="","",IF(OR(VALUE(LEFT(O8951,2))&gt;IF(RIGHT(J8951,1)="M",7,19),AND(OR(LEFT(O8951,2)={"07","19"}),VALUE(RIGHT(O8951,2))&gt;5)),TRUE,FALSE))</f>
        <v/>
      </c>
    </row>
    <row r="8952" spans="12:20" x14ac:dyDescent="0.25">
      <c r="L8952" s="75">
        <f>COUNTIF($B$2:B8952,B8952)</f>
        <v>0</v>
      </c>
      <c r="M8952" s="75">
        <f>COUNTIF($L$2:L8952,4)</f>
        <v>42</v>
      </c>
      <c r="N8952" s="76" t="str">
        <f t="shared" si="699"/>
        <v>0</v>
      </c>
      <c r="O8952" s="76" t="str">
        <f t="shared" si="695"/>
        <v/>
      </c>
      <c r="P8952" s="75" t="str">
        <f t="shared" si="696"/>
        <v/>
      </c>
      <c r="Q8952" s="77" t="str">
        <f t="shared" si="697"/>
        <v/>
      </c>
      <c r="R8952" s="77" t="str">
        <f t="shared" si="698"/>
        <v/>
      </c>
      <c r="S8952" s="77" t="str">
        <f>IF(O8952="","",IF(OR(VALUE(LEFT(O8952,2))&gt;IF(RIGHT(J8952,1)="M",7,19),AND(OR(LEFT(O8952,2)={"07","19"}),VALUE(RIGHT(O8952,2))&gt;15)),TRUE,FALSE))</f>
        <v/>
      </c>
      <c r="T8952" s="77" t="str">
        <f>IF(O8952="","",IF(OR(VALUE(LEFT(O8952,2))&gt;IF(RIGHT(J8952,1)="M",7,19),AND(OR(LEFT(O8952,2)={"07","19"}),VALUE(RIGHT(O8952,2))&gt;5)),TRUE,FALSE))</f>
        <v/>
      </c>
    </row>
    <row r="8953" spans="12:20" x14ac:dyDescent="0.25">
      <c r="L8953" s="75">
        <f>COUNTIF($B$2:B8953,B8953)</f>
        <v>0</v>
      </c>
      <c r="M8953" s="75">
        <f>COUNTIF($L$2:L8953,4)</f>
        <v>42</v>
      </c>
      <c r="N8953" s="76" t="str">
        <f t="shared" si="699"/>
        <v>0</v>
      </c>
      <c r="O8953" s="76" t="str">
        <f t="shared" si="695"/>
        <v/>
      </c>
      <c r="P8953" s="75" t="str">
        <f t="shared" si="696"/>
        <v/>
      </c>
      <c r="Q8953" s="77" t="str">
        <f t="shared" si="697"/>
        <v/>
      </c>
      <c r="R8953" s="77" t="str">
        <f t="shared" si="698"/>
        <v/>
      </c>
      <c r="S8953" s="77" t="str">
        <f>IF(O8953="","",IF(OR(VALUE(LEFT(O8953,2))&gt;IF(RIGHT(J8953,1)="M",7,19),AND(OR(LEFT(O8953,2)={"07","19"}),VALUE(RIGHT(O8953,2))&gt;15)),TRUE,FALSE))</f>
        <v/>
      </c>
      <c r="T8953" s="77" t="str">
        <f>IF(O8953="","",IF(OR(VALUE(LEFT(O8953,2))&gt;IF(RIGHT(J8953,1)="M",7,19),AND(OR(LEFT(O8953,2)={"07","19"}),VALUE(RIGHT(O8953,2))&gt;5)),TRUE,FALSE))</f>
        <v/>
      </c>
    </row>
    <row r="8954" spans="12:20" x14ac:dyDescent="0.25">
      <c r="L8954" s="75">
        <f>COUNTIF($B$2:B8954,B8954)</f>
        <v>0</v>
      </c>
      <c r="M8954" s="75">
        <f>COUNTIF($L$2:L8954,4)</f>
        <v>42</v>
      </c>
      <c r="N8954" s="76" t="str">
        <f t="shared" si="699"/>
        <v>0</v>
      </c>
      <c r="O8954" s="76" t="str">
        <f t="shared" si="695"/>
        <v/>
      </c>
      <c r="P8954" s="75" t="str">
        <f t="shared" si="696"/>
        <v/>
      </c>
      <c r="Q8954" s="77" t="str">
        <f t="shared" si="697"/>
        <v/>
      </c>
      <c r="R8954" s="77" t="str">
        <f t="shared" si="698"/>
        <v/>
      </c>
      <c r="S8954" s="77" t="str">
        <f>IF(O8954="","",IF(OR(VALUE(LEFT(O8954,2))&gt;IF(RIGHT(J8954,1)="M",7,19),AND(OR(LEFT(O8954,2)={"07","19"}),VALUE(RIGHT(O8954,2))&gt;15)),TRUE,FALSE))</f>
        <v/>
      </c>
      <c r="T8954" s="77" t="str">
        <f>IF(O8954="","",IF(OR(VALUE(LEFT(O8954,2))&gt;IF(RIGHT(J8954,1)="M",7,19),AND(OR(LEFT(O8954,2)={"07","19"}),VALUE(RIGHT(O8954,2))&gt;5)),TRUE,FALSE))</f>
        <v/>
      </c>
    </row>
    <row r="8955" spans="12:20" x14ac:dyDescent="0.25">
      <c r="L8955" s="75">
        <f>COUNTIF($B$2:B8955,B8955)</f>
        <v>0</v>
      </c>
      <c r="M8955" s="75">
        <f>COUNTIF($L$2:L8955,4)</f>
        <v>42</v>
      </c>
      <c r="N8955" s="76" t="str">
        <f t="shared" si="699"/>
        <v>0</v>
      </c>
      <c r="O8955" s="76" t="str">
        <f t="shared" si="695"/>
        <v/>
      </c>
      <c r="P8955" s="75" t="str">
        <f t="shared" si="696"/>
        <v/>
      </c>
      <c r="Q8955" s="77" t="str">
        <f t="shared" si="697"/>
        <v/>
      </c>
      <c r="R8955" s="77" t="str">
        <f t="shared" si="698"/>
        <v/>
      </c>
      <c r="S8955" s="77" t="str">
        <f>IF(O8955="","",IF(OR(VALUE(LEFT(O8955,2))&gt;IF(RIGHT(J8955,1)="M",7,19),AND(OR(LEFT(O8955,2)={"07","19"}),VALUE(RIGHT(O8955,2))&gt;15)),TRUE,FALSE))</f>
        <v/>
      </c>
      <c r="T8955" s="77" t="str">
        <f>IF(O8955="","",IF(OR(VALUE(LEFT(O8955,2))&gt;IF(RIGHT(J8955,1)="M",7,19),AND(OR(LEFT(O8955,2)={"07","19"}),VALUE(RIGHT(O8955,2))&gt;5)),TRUE,FALSE))</f>
        <v/>
      </c>
    </row>
    <row r="8956" spans="12:20" x14ac:dyDescent="0.25">
      <c r="L8956" s="75">
        <f>COUNTIF($B$2:B8956,B8956)</f>
        <v>0</v>
      </c>
      <c r="M8956" s="75">
        <f>COUNTIF($L$2:L8956,4)</f>
        <v>42</v>
      </c>
      <c r="N8956" s="76" t="str">
        <f t="shared" si="699"/>
        <v>0</v>
      </c>
      <c r="O8956" s="76" t="str">
        <f t="shared" si="695"/>
        <v/>
      </c>
      <c r="P8956" s="75" t="str">
        <f t="shared" si="696"/>
        <v/>
      </c>
      <c r="Q8956" s="77" t="str">
        <f t="shared" si="697"/>
        <v/>
      </c>
      <c r="R8956" s="77" t="str">
        <f t="shared" si="698"/>
        <v/>
      </c>
      <c r="S8956" s="77" t="str">
        <f>IF(O8956="","",IF(OR(VALUE(LEFT(O8956,2))&gt;IF(RIGHT(J8956,1)="M",7,19),AND(OR(LEFT(O8956,2)={"07","19"}),VALUE(RIGHT(O8956,2))&gt;15)),TRUE,FALSE))</f>
        <v/>
      </c>
      <c r="T8956" s="77" t="str">
        <f>IF(O8956="","",IF(OR(VALUE(LEFT(O8956,2))&gt;IF(RIGHT(J8956,1)="M",7,19),AND(OR(LEFT(O8956,2)={"07","19"}),VALUE(RIGHT(O8956,2))&gt;5)),TRUE,FALSE))</f>
        <v/>
      </c>
    </row>
    <row r="8957" spans="12:20" x14ac:dyDescent="0.25">
      <c r="L8957" s="75">
        <f>COUNTIF($B$2:B8957,B8957)</f>
        <v>0</v>
      </c>
      <c r="M8957" s="75">
        <f>COUNTIF($L$2:L8957,4)</f>
        <v>42</v>
      </c>
      <c r="N8957" s="76" t="str">
        <f t="shared" si="699"/>
        <v>0</v>
      </c>
      <c r="O8957" s="76" t="str">
        <f t="shared" si="695"/>
        <v/>
      </c>
      <c r="P8957" s="75" t="str">
        <f t="shared" si="696"/>
        <v/>
      </c>
      <c r="Q8957" s="77" t="str">
        <f t="shared" si="697"/>
        <v/>
      </c>
      <c r="R8957" s="77" t="str">
        <f t="shared" si="698"/>
        <v/>
      </c>
      <c r="S8957" s="77" t="str">
        <f>IF(O8957="","",IF(OR(VALUE(LEFT(O8957,2))&gt;IF(RIGHT(J8957,1)="M",7,19),AND(OR(LEFT(O8957,2)={"07","19"}),VALUE(RIGHT(O8957,2))&gt;15)),TRUE,FALSE))</f>
        <v/>
      </c>
      <c r="T8957" s="77" t="str">
        <f>IF(O8957="","",IF(OR(VALUE(LEFT(O8957,2))&gt;IF(RIGHT(J8957,1)="M",7,19),AND(OR(LEFT(O8957,2)={"07","19"}),VALUE(RIGHT(O8957,2))&gt;5)),TRUE,FALSE))</f>
        <v/>
      </c>
    </row>
    <row r="8958" spans="12:20" x14ac:dyDescent="0.25">
      <c r="L8958" s="75">
        <f>COUNTIF($B$2:B8958,B8958)</f>
        <v>0</v>
      </c>
      <c r="M8958" s="75">
        <f>COUNTIF($L$2:L8958,4)</f>
        <v>42</v>
      </c>
      <c r="N8958" s="76" t="str">
        <f t="shared" si="699"/>
        <v>0</v>
      </c>
      <c r="O8958" s="76" t="str">
        <f t="shared" si="695"/>
        <v/>
      </c>
      <c r="P8958" s="75" t="str">
        <f t="shared" si="696"/>
        <v/>
      </c>
      <c r="Q8958" s="77" t="str">
        <f t="shared" si="697"/>
        <v/>
      </c>
      <c r="R8958" s="77" t="str">
        <f t="shared" si="698"/>
        <v/>
      </c>
      <c r="S8958" s="77" t="str">
        <f>IF(O8958="","",IF(OR(VALUE(LEFT(O8958,2))&gt;IF(RIGHT(J8958,1)="M",7,19),AND(OR(LEFT(O8958,2)={"07","19"}),VALUE(RIGHT(O8958,2))&gt;15)),TRUE,FALSE))</f>
        <v/>
      </c>
      <c r="T8958" s="77" t="str">
        <f>IF(O8958="","",IF(OR(VALUE(LEFT(O8958,2))&gt;IF(RIGHT(J8958,1)="M",7,19),AND(OR(LEFT(O8958,2)={"07","19"}),VALUE(RIGHT(O8958,2))&gt;5)),TRUE,FALSE))</f>
        <v/>
      </c>
    </row>
    <row r="8959" spans="12:20" x14ac:dyDescent="0.25">
      <c r="L8959" s="75">
        <f>COUNTIF($B$2:B8959,B8959)</f>
        <v>0</v>
      </c>
      <c r="M8959" s="75">
        <f>COUNTIF($L$2:L8959,4)</f>
        <v>42</v>
      </c>
      <c r="N8959" s="76" t="str">
        <f t="shared" si="699"/>
        <v>0</v>
      </c>
      <c r="O8959" s="76" t="str">
        <f t="shared" si="695"/>
        <v/>
      </c>
      <c r="P8959" s="75" t="str">
        <f t="shared" si="696"/>
        <v/>
      </c>
      <c r="Q8959" s="77" t="str">
        <f t="shared" si="697"/>
        <v/>
      </c>
      <c r="R8959" s="77" t="str">
        <f t="shared" si="698"/>
        <v/>
      </c>
      <c r="S8959" s="77" t="str">
        <f>IF(O8959="","",IF(OR(VALUE(LEFT(O8959,2))&gt;IF(RIGHT(J8959,1)="M",7,19),AND(OR(LEFT(O8959,2)={"07","19"}),VALUE(RIGHT(O8959,2))&gt;15)),TRUE,FALSE))</f>
        <v/>
      </c>
      <c r="T8959" s="77" t="str">
        <f>IF(O8959="","",IF(OR(VALUE(LEFT(O8959,2))&gt;IF(RIGHT(J8959,1)="M",7,19),AND(OR(LEFT(O8959,2)={"07","19"}),VALUE(RIGHT(O8959,2))&gt;5)),TRUE,FALSE))</f>
        <v/>
      </c>
    </row>
    <row r="8960" spans="12:20" x14ac:dyDescent="0.25">
      <c r="L8960" s="75">
        <f>COUNTIF($B$2:B8960,B8960)</f>
        <v>0</v>
      </c>
      <c r="M8960" s="75">
        <f>COUNTIF($L$2:L8960,4)</f>
        <v>42</v>
      </c>
      <c r="N8960" s="76" t="str">
        <f t="shared" si="699"/>
        <v>0</v>
      </c>
      <c r="O8960" s="76" t="str">
        <f t="shared" si="695"/>
        <v/>
      </c>
      <c r="P8960" s="75" t="str">
        <f t="shared" si="696"/>
        <v/>
      </c>
      <c r="Q8960" s="77" t="str">
        <f t="shared" si="697"/>
        <v/>
      </c>
      <c r="R8960" s="77" t="str">
        <f t="shared" si="698"/>
        <v/>
      </c>
      <c r="S8960" s="77" t="str">
        <f>IF(O8960="","",IF(OR(VALUE(LEFT(O8960,2))&gt;IF(RIGHT(J8960,1)="M",7,19),AND(OR(LEFT(O8960,2)={"07","19"}),VALUE(RIGHT(O8960,2))&gt;15)),TRUE,FALSE))</f>
        <v/>
      </c>
      <c r="T8960" s="77" t="str">
        <f>IF(O8960="","",IF(OR(VALUE(LEFT(O8960,2))&gt;IF(RIGHT(J8960,1)="M",7,19),AND(OR(LEFT(O8960,2)={"07","19"}),VALUE(RIGHT(O8960,2))&gt;5)),TRUE,FALSE))</f>
        <v/>
      </c>
    </row>
    <row r="8961" spans="12:20" x14ac:dyDescent="0.25">
      <c r="L8961" s="75">
        <f>COUNTIF($B$2:B8961,B8961)</f>
        <v>0</v>
      </c>
      <c r="M8961" s="75">
        <f>COUNTIF($L$2:L8961,4)</f>
        <v>42</v>
      </c>
      <c r="N8961" s="76" t="str">
        <f t="shared" si="699"/>
        <v>0</v>
      </c>
      <c r="O8961" s="76" t="str">
        <f t="shared" si="695"/>
        <v/>
      </c>
      <c r="P8961" s="75" t="str">
        <f t="shared" si="696"/>
        <v/>
      </c>
      <c r="Q8961" s="77" t="str">
        <f t="shared" si="697"/>
        <v/>
      </c>
      <c r="R8961" s="77" t="str">
        <f t="shared" si="698"/>
        <v/>
      </c>
      <c r="S8961" s="77" t="str">
        <f>IF(O8961="","",IF(OR(VALUE(LEFT(O8961,2))&gt;IF(RIGHT(J8961,1)="M",7,19),AND(OR(LEFT(O8961,2)={"07","19"}),VALUE(RIGHT(O8961,2))&gt;15)),TRUE,FALSE))</f>
        <v/>
      </c>
      <c r="T8961" s="77" t="str">
        <f>IF(O8961="","",IF(OR(VALUE(LEFT(O8961,2))&gt;IF(RIGHT(J8961,1)="M",7,19),AND(OR(LEFT(O8961,2)={"07","19"}),VALUE(RIGHT(O8961,2))&gt;5)),TRUE,FALSE))</f>
        <v/>
      </c>
    </row>
    <row r="8962" spans="12:20" x14ac:dyDescent="0.25">
      <c r="L8962" s="75">
        <f>COUNTIF($B$2:B8962,B8962)</f>
        <v>0</v>
      </c>
      <c r="M8962" s="75">
        <f>COUNTIF($L$2:L8962,4)</f>
        <v>42</v>
      </c>
      <c r="N8962" s="76" t="str">
        <f t="shared" si="699"/>
        <v>0</v>
      </c>
      <c r="O8962" s="76" t="str">
        <f t="shared" ref="O8962:O9025" si="700">TRIM(SUBSTITUTE(SUBSTITUTE(D8962,"+",""),"_",""))</f>
        <v/>
      </c>
      <c r="P8962" s="75" t="str">
        <f t="shared" ref="P8962:P9025" si="701">TRIM(SUBSTITUTE(SUBSTITUTE(E8962,"+",""),"_",""))</f>
        <v/>
      </c>
      <c r="Q8962" s="77" t="str">
        <f t="shared" ref="Q8962:Q9025" si="702">IFERROR(IF(RIGHT(P8962,2)&lt;RIGHT(O8962,2),IF(P8962&lt;O8962,P8962+2360-O8962,P8962-40-O8962),IF(P8962&lt;O8962,P8962+2400-O8962,P8962-O8962)),"")</f>
        <v/>
      </c>
      <c r="R8962" s="77" t="str">
        <f t="shared" ref="R8962:R9025" si="703">IFERROR(ROUNDDOWN(Q8962/100,0),"")</f>
        <v/>
      </c>
      <c r="S8962" s="77" t="str">
        <f>IF(O8962="","",IF(OR(VALUE(LEFT(O8962,2))&gt;IF(RIGHT(J8962,1)="M",7,19),AND(OR(LEFT(O8962,2)={"07","19"}),VALUE(RIGHT(O8962,2))&gt;15)),TRUE,FALSE))</f>
        <v/>
      </c>
      <c r="T8962" s="77" t="str">
        <f>IF(O8962="","",IF(OR(VALUE(LEFT(O8962,2))&gt;IF(RIGHT(J8962,1)="M",7,19),AND(OR(LEFT(O8962,2)={"07","19"}),VALUE(RIGHT(O8962,2))&gt;5)),TRUE,FALSE))</f>
        <v/>
      </c>
    </row>
    <row r="8963" spans="12:20" x14ac:dyDescent="0.25">
      <c r="L8963" s="75">
        <f>COUNTIF($B$2:B8963,B8963)</f>
        <v>0</v>
      </c>
      <c r="M8963" s="75">
        <f>COUNTIF($L$2:L8963,4)</f>
        <v>42</v>
      </c>
      <c r="N8963" s="76" t="str">
        <f t="shared" ref="N8963:N9026" si="704">A8963&amp;DAY(C8963)</f>
        <v>0</v>
      </c>
      <c r="O8963" s="76" t="str">
        <f t="shared" si="700"/>
        <v/>
      </c>
      <c r="P8963" s="75" t="str">
        <f t="shared" si="701"/>
        <v/>
      </c>
      <c r="Q8963" s="77" t="str">
        <f t="shared" si="702"/>
        <v/>
      </c>
      <c r="R8963" s="77" t="str">
        <f t="shared" si="703"/>
        <v/>
      </c>
      <c r="S8963" s="77" t="str">
        <f>IF(O8963="","",IF(OR(VALUE(LEFT(O8963,2))&gt;IF(RIGHT(J8963,1)="M",7,19),AND(OR(LEFT(O8963,2)={"07","19"}),VALUE(RIGHT(O8963,2))&gt;15)),TRUE,FALSE))</f>
        <v/>
      </c>
      <c r="T8963" s="77" t="str">
        <f>IF(O8963="","",IF(OR(VALUE(LEFT(O8963,2))&gt;IF(RIGHT(J8963,1)="M",7,19),AND(OR(LEFT(O8963,2)={"07","19"}),VALUE(RIGHT(O8963,2))&gt;5)),TRUE,FALSE))</f>
        <v/>
      </c>
    </row>
    <row r="8964" spans="12:20" x14ac:dyDescent="0.25">
      <c r="L8964" s="75">
        <f>COUNTIF($B$2:B8964,B8964)</f>
        <v>0</v>
      </c>
      <c r="M8964" s="75">
        <f>COUNTIF($L$2:L8964,4)</f>
        <v>42</v>
      </c>
      <c r="N8964" s="76" t="str">
        <f t="shared" si="704"/>
        <v>0</v>
      </c>
      <c r="O8964" s="76" t="str">
        <f t="shared" si="700"/>
        <v/>
      </c>
      <c r="P8964" s="75" t="str">
        <f t="shared" si="701"/>
        <v/>
      </c>
      <c r="Q8964" s="77" t="str">
        <f t="shared" si="702"/>
        <v/>
      </c>
      <c r="R8964" s="77" t="str">
        <f t="shared" si="703"/>
        <v/>
      </c>
      <c r="S8964" s="77" t="str">
        <f>IF(O8964="","",IF(OR(VALUE(LEFT(O8964,2))&gt;IF(RIGHT(J8964,1)="M",7,19),AND(OR(LEFT(O8964,2)={"07","19"}),VALUE(RIGHT(O8964,2))&gt;15)),TRUE,FALSE))</f>
        <v/>
      </c>
      <c r="T8964" s="77" t="str">
        <f>IF(O8964="","",IF(OR(VALUE(LEFT(O8964,2))&gt;IF(RIGHT(J8964,1)="M",7,19),AND(OR(LEFT(O8964,2)={"07","19"}),VALUE(RIGHT(O8964,2))&gt;5)),TRUE,FALSE))</f>
        <v/>
      </c>
    </row>
    <row r="8965" spans="12:20" x14ac:dyDescent="0.25">
      <c r="L8965" s="75">
        <f>COUNTIF($B$2:B8965,B8965)</f>
        <v>0</v>
      </c>
      <c r="M8965" s="75">
        <f>COUNTIF($L$2:L8965,4)</f>
        <v>42</v>
      </c>
      <c r="N8965" s="76" t="str">
        <f t="shared" si="704"/>
        <v>0</v>
      </c>
      <c r="O8965" s="76" t="str">
        <f t="shared" si="700"/>
        <v/>
      </c>
      <c r="P8965" s="75" t="str">
        <f t="shared" si="701"/>
        <v/>
      </c>
      <c r="Q8965" s="77" t="str">
        <f t="shared" si="702"/>
        <v/>
      </c>
      <c r="R8965" s="77" t="str">
        <f t="shared" si="703"/>
        <v/>
      </c>
      <c r="S8965" s="77" t="str">
        <f>IF(O8965="","",IF(OR(VALUE(LEFT(O8965,2))&gt;IF(RIGHT(J8965,1)="M",7,19),AND(OR(LEFT(O8965,2)={"07","19"}),VALUE(RIGHT(O8965,2))&gt;15)),TRUE,FALSE))</f>
        <v/>
      </c>
      <c r="T8965" s="77" t="str">
        <f>IF(O8965="","",IF(OR(VALUE(LEFT(O8965,2))&gt;IF(RIGHT(J8965,1)="M",7,19),AND(OR(LEFT(O8965,2)={"07","19"}),VALUE(RIGHT(O8965,2))&gt;5)),TRUE,FALSE))</f>
        <v/>
      </c>
    </row>
    <row r="8966" spans="12:20" x14ac:dyDescent="0.25">
      <c r="L8966" s="75">
        <f>COUNTIF($B$2:B8966,B8966)</f>
        <v>0</v>
      </c>
      <c r="M8966" s="75">
        <f>COUNTIF($L$2:L8966,4)</f>
        <v>42</v>
      </c>
      <c r="N8966" s="76" t="str">
        <f t="shared" si="704"/>
        <v>0</v>
      </c>
      <c r="O8966" s="76" t="str">
        <f t="shared" si="700"/>
        <v/>
      </c>
      <c r="P8966" s="75" t="str">
        <f t="shared" si="701"/>
        <v/>
      </c>
      <c r="Q8966" s="77" t="str">
        <f t="shared" si="702"/>
        <v/>
      </c>
      <c r="R8966" s="77" t="str">
        <f t="shared" si="703"/>
        <v/>
      </c>
      <c r="S8966" s="77" t="str">
        <f>IF(O8966="","",IF(OR(VALUE(LEFT(O8966,2))&gt;IF(RIGHT(J8966,1)="M",7,19),AND(OR(LEFT(O8966,2)={"07","19"}),VALUE(RIGHT(O8966,2))&gt;15)),TRUE,FALSE))</f>
        <v/>
      </c>
      <c r="T8966" s="77" t="str">
        <f>IF(O8966="","",IF(OR(VALUE(LEFT(O8966,2))&gt;IF(RIGHT(J8966,1)="M",7,19),AND(OR(LEFT(O8966,2)={"07","19"}),VALUE(RIGHT(O8966,2))&gt;5)),TRUE,FALSE))</f>
        <v/>
      </c>
    </row>
    <row r="8967" spans="12:20" x14ac:dyDescent="0.25">
      <c r="L8967" s="75">
        <f>COUNTIF($B$2:B8967,B8967)</f>
        <v>0</v>
      </c>
      <c r="M8967" s="75">
        <f>COUNTIF($L$2:L8967,4)</f>
        <v>42</v>
      </c>
      <c r="N8967" s="76" t="str">
        <f t="shared" si="704"/>
        <v>0</v>
      </c>
      <c r="O8967" s="76" t="str">
        <f t="shared" si="700"/>
        <v/>
      </c>
      <c r="P8967" s="75" t="str">
        <f t="shared" si="701"/>
        <v/>
      </c>
      <c r="Q8967" s="77" t="str">
        <f t="shared" si="702"/>
        <v/>
      </c>
      <c r="R8967" s="77" t="str">
        <f t="shared" si="703"/>
        <v/>
      </c>
      <c r="S8967" s="77" t="str">
        <f>IF(O8967="","",IF(OR(VALUE(LEFT(O8967,2))&gt;IF(RIGHT(J8967,1)="M",7,19),AND(OR(LEFT(O8967,2)={"07","19"}),VALUE(RIGHT(O8967,2))&gt;15)),TRUE,FALSE))</f>
        <v/>
      </c>
      <c r="T8967" s="77" t="str">
        <f>IF(O8967="","",IF(OR(VALUE(LEFT(O8967,2))&gt;IF(RIGHT(J8967,1)="M",7,19),AND(OR(LEFT(O8967,2)={"07","19"}),VALUE(RIGHT(O8967,2))&gt;5)),TRUE,FALSE))</f>
        <v/>
      </c>
    </row>
    <row r="8968" spans="12:20" x14ac:dyDescent="0.25">
      <c r="L8968" s="75">
        <f>COUNTIF($B$2:B8968,B8968)</f>
        <v>0</v>
      </c>
      <c r="M8968" s="75">
        <f>COUNTIF($L$2:L8968,4)</f>
        <v>42</v>
      </c>
      <c r="N8968" s="76" t="str">
        <f t="shared" si="704"/>
        <v>0</v>
      </c>
      <c r="O8968" s="76" t="str">
        <f t="shared" si="700"/>
        <v/>
      </c>
      <c r="P8968" s="75" t="str">
        <f t="shared" si="701"/>
        <v/>
      </c>
      <c r="Q8968" s="77" t="str">
        <f t="shared" si="702"/>
        <v/>
      </c>
      <c r="R8968" s="77" t="str">
        <f t="shared" si="703"/>
        <v/>
      </c>
      <c r="S8968" s="77" t="str">
        <f>IF(O8968="","",IF(OR(VALUE(LEFT(O8968,2))&gt;IF(RIGHT(J8968,1)="M",7,19),AND(OR(LEFT(O8968,2)={"07","19"}),VALUE(RIGHT(O8968,2))&gt;15)),TRUE,FALSE))</f>
        <v/>
      </c>
      <c r="T8968" s="77" t="str">
        <f>IF(O8968="","",IF(OR(VALUE(LEFT(O8968,2))&gt;IF(RIGHT(J8968,1)="M",7,19),AND(OR(LEFT(O8968,2)={"07","19"}),VALUE(RIGHT(O8968,2))&gt;5)),TRUE,FALSE))</f>
        <v/>
      </c>
    </row>
    <row r="8969" spans="12:20" x14ac:dyDescent="0.25">
      <c r="L8969" s="75">
        <f>COUNTIF($B$2:B8969,B8969)</f>
        <v>0</v>
      </c>
      <c r="M8969" s="75">
        <f>COUNTIF($L$2:L8969,4)</f>
        <v>42</v>
      </c>
      <c r="N8969" s="76" t="str">
        <f t="shared" si="704"/>
        <v>0</v>
      </c>
      <c r="O8969" s="76" t="str">
        <f t="shared" si="700"/>
        <v/>
      </c>
      <c r="P8969" s="75" t="str">
        <f t="shared" si="701"/>
        <v/>
      </c>
      <c r="Q8969" s="77" t="str">
        <f t="shared" si="702"/>
        <v/>
      </c>
      <c r="R8969" s="77" t="str">
        <f t="shared" si="703"/>
        <v/>
      </c>
      <c r="S8969" s="77" t="str">
        <f>IF(O8969="","",IF(OR(VALUE(LEFT(O8969,2))&gt;IF(RIGHT(J8969,1)="M",7,19),AND(OR(LEFT(O8969,2)={"07","19"}),VALUE(RIGHT(O8969,2))&gt;15)),TRUE,FALSE))</f>
        <v/>
      </c>
      <c r="T8969" s="77" t="str">
        <f>IF(O8969="","",IF(OR(VALUE(LEFT(O8969,2))&gt;IF(RIGHT(J8969,1)="M",7,19),AND(OR(LEFT(O8969,2)={"07","19"}),VALUE(RIGHT(O8969,2))&gt;5)),TRUE,FALSE))</f>
        <v/>
      </c>
    </row>
    <row r="8970" spans="12:20" x14ac:dyDescent="0.25">
      <c r="L8970" s="75">
        <f>COUNTIF($B$2:B8970,B8970)</f>
        <v>0</v>
      </c>
      <c r="M8970" s="75">
        <f>COUNTIF($L$2:L8970,4)</f>
        <v>42</v>
      </c>
      <c r="N8970" s="76" t="str">
        <f t="shared" si="704"/>
        <v>0</v>
      </c>
      <c r="O8970" s="76" t="str">
        <f t="shared" si="700"/>
        <v/>
      </c>
      <c r="P8970" s="75" t="str">
        <f t="shared" si="701"/>
        <v/>
      </c>
      <c r="Q8970" s="77" t="str">
        <f t="shared" si="702"/>
        <v/>
      </c>
      <c r="R8970" s="77" t="str">
        <f t="shared" si="703"/>
        <v/>
      </c>
      <c r="S8970" s="77" t="str">
        <f>IF(O8970="","",IF(OR(VALUE(LEFT(O8970,2))&gt;IF(RIGHT(J8970,1)="M",7,19),AND(OR(LEFT(O8970,2)={"07","19"}),VALUE(RIGHT(O8970,2))&gt;15)),TRUE,FALSE))</f>
        <v/>
      </c>
      <c r="T8970" s="77" t="str">
        <f>IF(O8970="","",IF(OR(VALUE(LEFT(O8970,2))&gt;IF(RIGHT(J8970,1)="M",7,19),AND(OR(LEFT(O8970,2)={"07","19"}),VALUE(RIGHT(O8970,2))&gt;5)),TRUE,FALSE))</f>
        <v/>
      </c>
    </row>
    <row r="8971" spans="12:20" x14ac:dyDescent="0.25">
      <c r="L8971" s="75">
        <f>COUNTIF($B$2:B8971,B8971)</f>
        <v>0</v>
      </c>
      <c r="M8971" s="75">
        <f>COUNTIF($L$2:L8971,4)</f>
        <v>42</v>
      </c>
      <c r="N8971" s="76" t="str">
        <f t="shared" si="704"/>
        <v>0</v>
      </c>
      <c r="O8971" s="76" t="str">
        <f t="shared" si="700"/>
        <v/>
      </c>
      <c r="P8971" s="75" t="str">
        <f t="shared" si="701"/>
        <v/>
      </c>
      <c r="Q8971" s="77" t="str">
        <f t="shared" si="702"/>
        <v/>
      </c>
      <c r="R8971" s="77" t="str">
        <f t="shared" si="703"/>
        <v/>
      </c>
      <c r="S8971" s="77" t="str">
        <f>IF(O8971="","",IF(OR(VALUE(LEFT(O8971,2))&gt;IF(RIGHT(J8971,1)="M",7,19),AND(OR(LEFT(O8971,2)={"07","19"}),VALUE(RIGHT(O8971,2))&gt;15)),TRUE,FALSE))</f>
        <v/>
      </c>
      <c r="T8971" s="77" t="str">
        <f>IF(O8971="","",IF(OR(VALUE(LEFT(O8971,2))&gt;IF(RIGHT(J8971,1)="M",7,19),AND(OR(LEFT(O8971,2)={"07","19"}),VALUE(RIGHT(O8971,2))&gt;5)),TRUE,FALSE))</f>
        <v/>
      </c>
    </row>
    <row r="8972" spans="12:20" x14ac:dyDescent="0.25">
      <c r="L8972" s="75">
        <f>COUNTIF($B$2:B8972,B8972)</f>
        <v>0</v>
      </c>
      <c r="M8972" s="75">
        <f>COUNTIF($L$2:L8972,4)</f>
        <v>42</v>
      </c>
      <c r="N8972" s="76" t="str">
        <f t="shared" si="704"/>
        <v>0</v>
      </c>
      <c r="O8972" s="76" t="str">
        <f t="shared" si="700"/>
        <v/>
      </c>
      <c r="P8972" s="75" t="str">
        <f t="shared" si="701"/>
        <v/>
      </c>
      <c r="Q8972" s="77" t="str">
        <f t="shared" si="702"/>
        <v/>
      </c>
      <c r="R8972" s="77" t="str">
        <f t="shared" si="703"/>
        <v/>
      </c>
      <c r="S8972" s="77" t="str">
        <f>IF(O8972="","",IF(OR(VALUE(LEFT(O8972,2))&gt;IF(RIGHT(J8972,1)="M",7,19),AND(OR(LEFT(O8972,2)={"07","19"}),VALUE(RIGHT(O8972,2))&gt;15)),TRUE,FALSE))</f>
        <v/>
      </c>
      <c r="T8972" s="77" t="str">
        <f>IF(O8972="","",IF(OR(VALUE(LEFT(O8972,2))&gt;IF(RIGHT(J8972,1)="M",7,19),AND(OR(LEFT(O8972,2)={"07","19"}),VALUE(RIGHT(O8972,2))&gt;5)),TRUE,FALSE))</f>
        <v/>
      </c>
    </row>
    <row r="8973" spans="12:20" x14ac:dyDescent="0.25">
      <c r="L8973" s="75">
        <f>COUNTIF($B$2:B8973,B8973)</f>
        <v>0</v>
      </c>
      <c r="M8973" s="75">
        <f>COUNTIF($L$2:L8973,4)</f>
        <v>42</v>
      </c>
      <c r="N8973" s="76" t="str">
        <f t="shared" si="704"/>
        <v>0</v>
      </c>
      <c r="O8973" s="76" t="str">
        <f t="shared" si="700"/>
        <v/>
      </c>
      <c r="P8973" s="75" t="str">
        <f t="shared" si="701"/>
        <v/>
      </c>
      <c r="Q8973" s="77" t="str">
        <f t="shared" si="702"/>
        <v/>
      </c>
      <c r="R8973" s="77" t="str">
        <f t="shared" si="703"/>
        <v/>
      </c>
      <c r="S8973" s="77" t="str">
        <f>IF(O8973="","",IF(OR(VALUE(LEFT(O8973,2))&gt;IF(RIGHT(J8973,1)="M",7,19),AND(OR(LEFT(O8973,2)={"07","19"}),VALUE(RIGHT(O8973,2))&gt;15)),TRUE,FALSE))</f>
        <v/>
      </c>
      <c r="T8973" s="77" t="str">
        <f>IF(O8973="","",IF(OR(VALUE(LEFT(O8973,2))&gt;IF(RIGHT(J8973,1)="M",7,19),AND(OR(LEFT(O8973,2)={"07","19"}),VALUE(RIGHT(O8973,2))&gt;5)),TRUE,FALSE))</f>
        <v/>
      </c>
    </row>
    <row r="8974" spans="12:20" x14ac:dyDescent="0.25">
      <c r="L8974" s="75">
        <f>COUNTIF($B$2:B8974,B8974)</f>
        <v>0</v>
      </c>
      <c r="M8974" s="75">
        <f>COUNTIF($L$2:L8974,4)</f>
        <v>42</v>
      </c>
      <c r="N8974" s="76" t="str">
        <f t="shared" si="704"/>
        <v>0</v>
      </c>
      <c r="O8974" s="76" t="str">
        <f t="shared" si="700"/>
        <v/>
      </c>
      <c r="P8974" s="75" t="str">
        <f t="shared" si="701"/>
        <v/>
      </c>
      <c r="Q8974" s="77" t="str">
        <f t="shared" si="702"/>
        <v/>
      </c>
      <c r="R8974" s="77" t="str">
        <f t="shared" si="703"/>
        <v/>
      </c>
      <c r="S8974" s="77" t="str">
        <f>IF(O8974="","",IF(OR(VALUE(LEFT(O8974,2))&gt;IF(RIGHT(J8974,1)="M",7,19),AND(OR(LEFT(O8974,2)={"07","19"}),VALUE(RIGHT(O8974,2))&gt;15)),TRUE,FALSE))</f>
        <v/>
      </c>
      <c r="T8974" s="77" t="str">
        <f>IF(O8974="","",IF(OR(VALUE(LEFT(O8974,2))&gt;IF(RIGHT(J8974,1)="M",7,19),AND(OR(LEFT(O8974,2)={"07","19"}),VALUE(RIGHT(O8974,2))&gt;5)),TRUE,FALSE))</f>
        <v/>
      </c>
    </row>
    <row r="8975" spans="12:20" x14ac:dyDescent="0.25">
      <c r="L8975" s="75">
        <f>COUNTIF($B$2:B8975,B8975)</f>
        <v>0</v>
      </c>
      <c r="M8975" s="75">
        <f>COUNTIF($L$2:L8975,4)</f>
        <v>42</v>
      </c>
      <c r="N8975" s="76" t="str">
        <f t="shared" si="704"/>
        <v>0</v>
      </c>
      <c r="O8975" s="76" t="str">
        <f t="shared" si="700"/>
        <v/>
      </c>
      <c r="P8975" s="75" t="str">
        <f t="shared" si="701"/>
        <v/>
      </c>
      <c r="Q8975" s="77" t="str">
        <f t="shared" si="702"/>
        <v/>
      </c>
      <c r="R8975" s="77" t="str">
        <f t="shared" si="703"/>
        <v/>
      </c>
      <c r="S8975" s="77" t="str">
        <f>IF(O8975="","",IF(OR(VALUE(LEFT(O8975,2))&gt;IF(RIGHT(J8975,1)="M",7,19),AND(OR(LEFT(O8975,2)={"07","19"}),VALUE(RIGHT(O8975,2))&gt;15)),TRUE,FALSE))</f>
        <v/>
      </c>
      <c r="T8975" s="77" t="str">
        <f>IF(O8975="","",IF(OR(VALUE(LEFT(O8975,2))&gt;IF(RIGHT(J8975,1)="M",7,19),AND(OR(LEFT(O8975,2)={"07","19"}),VALUE(RIGHT(O8975,2))&gt;5)),TRUE,FALSE))</f>
        <v/>
      </c>
    </row>
    <row r="8976" spans="12:20" x14ac:dyDescent="0.25">
      <c r="L8976" s="75">
        <f>COUNTIF($B$2:B8976,B8976)</f>
        <v>0</v>
      </c>
      <c r="M8976" s="75">
        <f>COUNTIF($L$2:L8976,4)</f>
        <v>42</v>
      </c>
      <c r="N8976" s="76" t="str">
        <f t="shared" si="704"/>
        <v>0</v>
      </c>
      <c r="O8976" s="76" t="str">
        <f t="shared" si="700"/>
        <v/>
      </c>
      <c r="P8976" s="75" t="str">
        <f t="shared" si="701"/>
        <v/>
      </c>
      <c r="Q8976" s="77" t="str">
        <f t="shared" si="702"/>
        <v/>
      </c>
      <c r="R8976" s="77" t="str">
        <f t="shared" si="703"/>
        <v/>
      </c>
      <c r="S8976" s="77" t="str">
        <f>IF(O8976="","",IF(OR(VALUE(LEFT(O8976,2))&gt;IF(RIGHT(J8976,1)="M",7,19),AND(OR(LEFT(O8976,2)={"07","19"}),VALUE(RIGHT(O8976,2))&gt;15)),TRUE,FALSE))</f>
        <v/>
      </c>
      <c r="T8976" s="77" t="str">
        <f>IF(O8976="","",IF(OR(VALUE(LEFT(O8976,2))&gt;IF(RIGHT(J8976,1)="M",7,19),AND(OR(LEFT(O8976,2)={"07","19"}),VALUE(RIGHT(O8976,2))&gt;5)),TRUE,FALSE))</f>
        <v/>
      </c>
    </row>
    <row r="8977" spans="12:20" x14ac:dyDescent="0.25">
      <c r="L8977" s="75">
        <f>COUNTIF($B$2:B8977,B8977)</f>
        <v>0</v>
      </c>
      <c r="M8977" s="75">
        <f>COUNTIF($L$2:L8977,4)</f>
        <v>42</v>
      </c>
      <c r="N8977" s="76" t="str">
        <f t="shared" si="704"/>
        <v>0</v>
      </c>
      <c r="O8977" s="76" t="str">
        <f t="shared" si="700"/>
        <v/>
      </c>
      <c r="P8977" s="75" t="str">
        <f t="shared" si="701"/>
        <v/>
      </c>
      <c r="Q8977" s="77" t="str">
        <f t="shared" si="702"/>
        <v/>
      </c>
      <c r="R8977" s="77" t="str">
        <f t="shared" si="703"/>
        <v/>
      </c>
      <c r="S8977" s="77" t="str">
        <f>IF(O8977="","",IF(OR(VALUE(LEFT(O8977,2))&gt;IF(RIGHT(J8977,1)="M",7,19),AND(OR(LEFT(O8977,2)={"07","19"}),VALUE(RIGHT(O8977,2))&gt;15)),TRUE,FALSE))</f>
        <v/>
      </c>
      <c r="T8977" s="77" t="str">
        <f>IF(O8977="","",IF(OR(VALUE(LEFT(O8977,2))&gt;IF(RIGHT(J8977,1)="M",7,19),AND(OR(LEFT(O8977,2)={"07","19"}),VALUE(RIGHT(O8977,2))&gt;5)),TRUE,FALSE))</f>
        <v/>
      </c>
    </row>
    <row r="8978" spans="12:20" x14ac:dyDescent="0.25">
      <c r="L8978" s="75">
        <f>COUNTIF($B$2:B8978,B8978)</f>
        <v>0</v>
      </c>
      <c r="M8978" s="75">
        <f>COUNTIF($L$2:L8978,4)</f>
        <v>42</v>
      </c>
      <c r="N8978" s="76" t="str">
        <f t="shared" si="704"/>
        <v>0</v>
      </c>
      <c r="O8978" s="76" t="str">
        <f t="shared" si="700"/>
        <v/>
      </c>
      <c r="P8978" s="75" t="str">
        <f t="shared" si="701"/>
        <v/>
      </c>
      <c r="Q8978" s="77" t="str">
        <f t="shared" si="702"/>
        <v/>
      </c>
      <c r="R8978" s="77" t="str">
        <f t="shared" si="703"/>
        <v/>
      </c>
      <c r="S8978" s="77" t="str">
        <f>IF(O8978="","",IF(OR(VALUE(LEFT(O8978,2))&gt;IF(RIGHT(J8978,1)="M",7,19),AND(OR(LEFT(O8978,2)={"07","19"}),VALUE(RIGHT(O8978,2))&gt;15)),TRUE,FALSE))</f>
        <v/>
      </c>
      <c r="T8978" s="77" t="str">
        <f>IF(O8978="","",IF(OR(VALUE(LEFT(O8978,2))&gt;IF(RIGHT(J8978,1)="M",7,19),AND(OR(LEFT(O8978,2)={"07","19"}),VALUE(RIGHT(O8978,2))&gt;5)),TRUE,FALSE))</f>
        <v/>
      </c>
    </row>
    <row r="8979" spans="12:20" x14ac:dyDescent="0.25">
      <c r="L8979" s="75">
        <f>COUNTIF($B$2:B8979,B8979)</f>
        <v>0</v>
      </c>
      <c r="M8979" s="75">
        <f>COUNTIF($L$2:L8979,4)</f>
        <v>42</v>
      </c>
      <c r="N8979" s="76" t="str">
        <f t="shared" si="704"/>
        <v>0</v>
      </c>
      <c r="O8979" s="76" t="str">
        <f t="shared" si="700"/>
        <v/>
      </c>
      <c r="P8979" s="75" t="str">
        <f t="shared" si="701"/>
        <v/>
      </c>
      <c r="Q8979" s="77" t="str">
        <f t="shared" si="702"/>
        <v/>
      </c>
      <c r="R8979" s="77" t="str">
        <f t="shared" si="703"/>
        <v/>
      </c>
      <c r="S8979" s="77" t="str">
        <f>IF(O8979="","",IF(OR(VALUE(LEFT(O8979,2))&gt;IF(RIGHT(J8979,1)="M",7,19),AND(OR(LEFT(O8979,2)={"07","19"}),VALUE(RIGHT(O8979,2))&gt;15)),TRUE,FALSE))</f>
        <v/>
      </c>
      <c r="T8979" s="77" t="str">
        <f>IF(O8979="","",IF(OR(VALUE(LEFT(O8979,2))&gt;IF(RIGHT(J8979,1)="M",7,19),AND(OR(LEFT(O8979,2)={"07","19"}),VALUE(RIGHT(O8979,2))&gt;5)),TRUE,FALSE))</f>
        <v/>
      </c>
    </row>
    <row r="8980" spans="12:20" x14ac:dyDescent="0.25">
      <c r="L8980" s="75">
        <f>COUNTIF($B$2:B8980,B8980)</f>
        <v>0</v>
      </c>
      <c r="M8980" s="75">
        <f>COUNTIF($L$2:L8980,4)</f>
        <v>42</v>
      </c>
      <c r="N8980" s="76" t="str">
        <f t="shared" si="704"/>
        <v>0</v>
      </c>
      <c r="O8980" s="76" t="str">
        <f t="shared" si="700"/>
        <v/>
      </c>
      <c r="P8980" s="75" t="str">
        <f t="shared" si="701"/>
        <v/>
      </c>
      <c r="Q8980" s="77" t="str">
        <f t="shared" si="702"/>
        <v/>
      </c>
      <c r="R8980" s="77" t="str">
        <f t="shared" si="703"/>
        <v/>
      </c>
      <c r="S8980" s="77" t="str">
        <f>IF(O8980="","",IF(OR(VALUE(LEFT(O8980,2))&gt;IF(RIGHT(J8980,1)="M",7,19),AND(OR(LEFT(O8980,2)={"07","19"}),VALUE(RIGHT(O8980,2))&gt;15)),TRUE,FALSE))</f>
        <v/>
      </c>
      <c r="T8980" s="77" t="str">
        <f>IF(O8980="","",IF(OR(VALUE(LEFT(O8980,2))&gt;IF(RIGHT(J8980,1)="M",7,19),AND(OR(LEFT(O8980,2)={"07","19"}),VALUE(RIGHT(O8980,2))&gt;5)),TRUE,FALSE))</f>
        <v/>
      </c>
    </row>
    <row r="8981" spans="12:20" x14ac:dyDescent="0.25">
      <c r="L8981" s="75">
        <f>COUNTIF($B$2:B8981,B8981)</f>
        <v>0</v>
      </c>
      <c r="M8981" s="75">
        <f>COUNTIF($L$2:L8981,4)</f>
        <v>42</v>
      </c>
      <c r="N8981" s="76" t="str">
        <f t="shared" si="704"/>
        <v>0</v>
      </c>
      <c r="O8981" s="76" t="str">
        <f t="shared" si="700"/>
        <v/>
      </c>
      <c r="P8981" s="75" t="str">
        <f t="shared" si="701"/>
        <v/>
      </c>
      <c r="Q8981" s="77" t="str">
        <f t="shared" si="702"/>
        <v/>
      </c>
      <c r="R8981" s="77" t="str">
        <f t="shared" si="703"/>
        <v/>
      </c>
      <c r="S8981" s="77" t="str">
        <f>IF(O8981="","",IF(OR(VALUE(LEFT(O8981,2))&gt;IF(RIGHT(J8981,1)="M",7,19),AND(OR(LEFT(O8981,2)={"07","19"}),VALUE(RIGHT(O8981,2))&gt;15)),TRUE,FALSE))</f>
        <v/>
      </c>
      <c r="T8981" s="77" t="str">
        <f>IF(O8981="","",IF(OR(VALUE(LEFT(O8981,2))&gt;IF(RIGHT(J8981,1)="M",7,19),AND(OR(LEFT(O8981,2)={"07","19"}),VALUE(RIGHT(O8981,2))&gt;5)),TRUE,FALSE))</f>
        <v/>
      </c>
    </row>
    <row r="8982" spans="12:20" x14ac:dyDescent="0.25">
      <c r="L8982" s="75">
        <f>COUNTIF($B$2:B8982,B8982)</f>
        <v>0</v>
      </c>
      <c r="M8982" s="75">
        <f>COUNTIF($L$2:L8982,4)</f>
        <v>42</v>
      </c>
      <c r="N8982" s="76" t="str">
        <f t="shared" si="704"/>
        <v>0</v>
      </c>
      <c r="O8982" s="76" t="str">
        <f t="shared" si="700"/>
        <v/>
      </c>
      <c r="P8982" s="75" t="str">
        <f t="shared" si="701"/>
        <v/>
      </c>
      <c r="Q8982" s="77" t="str">
        <f t="shared" si="702"/>
        <v/>
      </c>
      <c r="R8982" s="77" t="str">
        <f t="shared" si="703"/>
        <v/>
      </c>
      <c r="S8982" s="77" t="str">
        <f>IF(O8982="","",IF(OR(VALUE(LEFT(O8982,2))&gt;IF(RIGHT(J8982,1)="M",7,19),AND(OR(LEFT(O8982,2)={"07","19"}),VALUE(RIGHT(O8982,2))&gt;15)),TRUE,FALSE))</f>
        <v/>
      </c>
      <c r="T8982" s="77" t="str">
        <f>IF(O8982="","",IF(OR(VALUE(LEFT(O8982,2))&gt;IF(RIGHT(J8982,1)="M",7,19),AND(OR(LEFT(O8982,2)={"07","19"}),VALUE(RIGHT(O8982,2))&gt;5)),TRUE,FALSE))</f>
        <v/>
      </c>
    </row>
    <row r="8983" spans="12:20" x14ac:dyDescent="0.25">
      <c r="L8983" s="75">
        <f>COUNTIF($B$2:B8983,B8983)</f>
        <v>0</v>
      </c>
      <c r="M8983" s="75">
        <f>COUNTIF($L$2:L8983,4)</f>
        <v>42</v>
      </c>
      <c r="N8983" s="76" t="str">
        <f t="shared" si="704"/>
        <v>0</v>
      </c>
      <c r="O8983" s="76" t="str">
        <f t="shared" si="700"/>
        <v/>
      </c>
      <c r="P8983" s="75" t="str">
        <f t="shared" si="701"/>
        <v/>
      </c>
      <c r="Q8983" s="77" t="str">
        <f t="shared" si="702"/>
        <v/>
      </c>
      <c r="R8983" s="77" t="str">
        <f t="shared" si="703"/>
        <v/>
      </c>
      <c r="S8983" s="77" t="str">
        <f>IF(O8983="","",IF(OR(VALUE(LEFT(O8983,2))&gt;IF(RIGHT(J8983,1)="M",7,19),AND(OR(LEFT(O8983,2)={"07","19"}),VALUE(RIGHT(O8983,2))&gt;15)),TRUE,FALSE))</f>
        <v/>
      </c>
      <c r="T8983" s="77" t="str">
        <f>IF(O8983="","",IF(OR(VALUE(LEFT(O8983,2))&gt;IF(RIGHT(J8983,1)="M",7,19),AND(OR(LEFT(O8983,2)={"07","19"}),VALUE(RIGHT(O8983,2))&gt;5)),TRUE,FALSE))</f>
        <v/>
      </c>
    </row>
    <row r="8984" spans="12:20" x14ac:dyDescent="0.25">
      <c r="L8984" s="75">
        <f>COUNTIF($B$2:B8984,B8984)</f>
        <v>0</v>
      </c>
      <c r="M8984" s="75">
        <f>COUNTIF($L$2:L8984,4)</f>
        <v>42</v>
      </c>
      <c r="N8984" s="76" t="str">
        <f t="shared" si="704"/>
        <v>0</v>
      </c>
      <c r="O8984" s="76" t="str">
        <f t="shared" si="700"/>
        <v/>
      </c>
      <c r="P8984" s="75" t="str">
        <f t="shared" si="701"/>
        <v/>
      </c>
      <c r="Q8984" s="77" t="str">
        <f t="shared" si="702"/>
        <v/>
      </c>
      <c r="R8984" s="77" t="str">
        <f t="shared" si="703"/>
        <v/>
      </c>
      <c r="S8984" s="77" t="str">
        <f>IF(O8984="","",IF(OR(VALUE(LEFT(O8984,2))&gt;IF(RIGHT(J8984,1)="M",7,19),AND(OR(LEFT(O8984,2)={"07","19"}),VALUE(RIGHT(O8984,2))&gt;15)),TRUE,FALSE))</f>
        <v/>
      </c>
      <c r="T8984" s="77" t="str">
        <f>IF(O8984="","",IF(OR(VALUE(LEFT(O8984,2))&gt;IF(RIGHT(J8984,1)="M",7,19),AND(OR(LEFT(O8984,2)={"07","19"}),VALUE(RIGHT(O8984,2))&gt;5)),TRUE,FALSE))</f>
        <v/>
      </c>
    </row>
    <row r="8985" spans="12:20" x14ac:dyDescent="0.25">
      <c r="L8985" s="75">
        <f>COUNTIF($B$2:B8985,B8985)</f>
        <v>0</v>
      </c>
      <c r="M8985" s="75">
        <f>COUNTIF($L$2:L8985,4)</f>
        <v>42</v>
      </c>
      <c r="N8985" s="76" t="str">
        <f t="shared" si="704"/>
        <v>0</v>
      </c>
      <c r="O8985" s="76" t="str">
        <f t="shared" si="700"/>
        <v/>
      </c>
      <c r="P8985" s="75" t="str">
        <f t="shared" si="701"/>
        <v/>
      </c>
      <c r="Q8985" s="77" t="str">
        <f t="shared" si="702"/>
        <v/>
      </c>
      <c r="R8985" s="77" t="str">
        <f t="shared" si="703"/>
        <v/>
      </c>
      <c r="S8985" s="77" t="str">
        <f>IF(O8985="","",IF(OR(VALUE(LEFT(O8985,2))&gt;IF(RIGHT(J8985,1)="M",7,19),AND(OR(LEFT(O8985,2)={"07","19"}),VALUE(RIGHT(O8985,2))&gt;15)),TRUE,FALSE))</f>
        <v/>
      </c>
      <c r="T8985" s="77" t="str">
        <f>IF(O8985="","",IF(OR(VALUE(LEFT(O8985,2))&gt;IF(RIGHT(J8985,1)="M",7,19),AND(OR(LEFT(O8985,2)={"07","19"}),VALUE(RIGHT(O8985,2))&gt;5)),TRUE,FALSE))</f>
        <v/>
      </c>
    </row>
    <row r="8986" spans="12:20" x14ac:dyDescent="0.25">
      <c r="L8986" s="75">
        <f>COUNTIF($B$2:B8986,B8986)</f>
        <v>0</v>
      </c>
      <c r="M8986" s="75">
        <f>COUNTIF($L$2:L8986,4)</f>
        <v>42</v>
      </c>
      <c r="N8986" s="76" t="str">
        <f t="shared" si="704"/>
        <v>0</v>
      </c>
      <c r="O8986" s="76" t="str">
        <f t="shared" si="700"/>
        <v/>
      </c>
      <c r="P8986" s="75" t="str">
        <f t="shared" si="701"/>
        <v/>
      </c>
      <c r="Q8986" s="77" t="str">
        <f t="shared" si="702"/>
        <v/>
      </c>
      <c r="R8986" s="77" t="str">
        <f t="shared" si="703"/>
        <v/>
      </c>
      <c r="S8986" s="77" t="str">
        <f>IF(O8986="","",IF(OR(VALUE(LEFT(O8986,2))&gt;IF(RIGHT(J8986,1)="M",7,19),AND(OR(LEFT(O8986,2)={"07","19"}),VALUE(RIGHT(O8986,2))&gt;15)),TRUE,FALSE))</f>
        <v/>
      </c>
      <c r="T8986" s="77" t="str">
        <f>IF(O8986="","",IF(OR(VALUE(LEFT(O8986,2))&gt;IF(RIGHT(J8986,1)="M",7,19),AND(OR(LEFT(O8986,2)={"07","19"}),VALUE(RIGHT(O8986,2))&gt;5)),TRUE,FALSE))</f>
        <v/>
      </c>
    </row>
    <row r="8987" spans="12:20" x14ac:dyDescent="0.25">
      <c r="L8987" s="75">
        <f>COUNTIF($B$2:B8987,B8987)</f>
        <v>0</v>
      </c>
      <c r="M8987" s="75">
        <f>COUNTIF($L$2:L8987,4)</f>
        <v>42</v>
      </c>
      <c r="N8987" s="76" t="str">
        <f t="shared" si="704"/>
        <v>0</v>
      </c>
      <c r="O8987" s="76" t="str">
        <f t="shared" si="700"/>
        <v/>
      </c>
      <c r="P8987" s="75" t="str">
        <f t="shared" si="701"/>
        <v/>
      </c>
      <c r="Q8987" s="77" t="str">
        <f t="shared" si="702"/>
        <v/>
      </c>
      <c r="R8987" s="77" t="str">
        <f t="shared" si="703"/>
        <v/>
      </c>
      <c r="S8987" s="77" t="str">
        <f>IF(O8987="","",IF(OR(VALUE(LEFT(O8987,2))&gt;IF(RIGHT(J8987,1)="M",7,19),AND(OR(LEFT(O8987,2)={"07","19"}),VALUE(RIGHT(O8987,2))&gt;15)),TRUE,FALSE))</f>
        <v/>
      </c>
      <c r="T8987" s="77" t="str">
        <f>IF(O8987="","",IF(OR(VALUE(LEFT(O8987,2))&gt;IF(RIGHT(J8987,1)="M",7,19),AND(OR(LEFT(O8987,2)={"07","19"}),VALUE(RIGHT(O8987,2))&gt;5)),TRUE,FALSE))</f>
        <v/>
      </c>
    </row>
    <row r="8988" spans="12:20" x14ac:dyDescent="0.25">
      <c r="L8988" s="75">
        <f>COUNTIF($B$2:B8988,B8988)</f>
        <v>0</v>
      </c>
      <c r="M8988" s="75">
        <f>COUNTIF($L$2:L8988,4)</f>
        <v>42</v>
      </c>
      <c r="N8988" s="76" t="str">
        <f t="shared" si="704"/>
        <v>0</v>
      </c>
      <c r="O8988" s="76" t="str">
        <f t="shared" si="700"/>
        <v/>
      </c>
      <c r="P8988" s="75" t="str">
        <f t="shared" si="701"/>
        <v/>
      </c>
      <c r="Q8988" s="77" t="str">
        <f t="shared" si="702"/>
        <v/>
      </c>
      <c r="R8988" s="77" t="str">
        <f t="shared" si="703"/>
        <v/>
      </c>
      <c r="S8988" s="77" t="str">
        <f>IF(O8988="","",IF(OR(VALUE(LEFT(O8988,2))&gt;IF(RIGHT(J8988,1)="M",7,19),AND(OR(LEFT(O8988,2)={"07","19"}),VALUE(RIGHT(O8988,2))&gt;15)),TRUE,FALSE))</f>
        <v/>
      </c>
      <c r="T8988" s="77" t="str">
        <f>IF(O8988="","",IF(OR(VALUE(LEFT(O8988,2))&gt;IF(RIGHT(J8988,1)="M",7,19),AND(OR(LEFT(O8988,2)={"07","19"}),VALUE(RIGHT(O8988,2))&gt;5)),TRUE,FALSE))</f>
        <v/>
      </c>
    </row>
    <row r="8989" spans="12:20" x14ac:dyDescent="0.25">
      <c r="L8989" s="75">
        <f>COUNTIF($B$2:B8989,B8989)</f>
        <v>0</v>
      </c>
      <c r="M8989" s="75">
        <f>COUNTIF($L$2:L8989,4)</f>
        <v>42</v>
      </c>
      <c r="N8989" s="76" t="str">
        <f t="shared" si="704"/>
        <v>0</v>
      </c>
      <c r="O8989" s="76" t="str">
        <f t="shared" si="700"/>
        <v/>
      </c>
      <c r="P8989" s="75" t="str">
        <f t="shared" si="701"/>
        <v/>
      </c>
      <c r="Q8989" s="77" t="str">
        <f t="shared" si="702"/>
        <v/>
      </c>
      <c r="R8989" s="77" t="str">
        <f t="shared" si="703"/>
        <v/>
      </c>
      <c r="S8989" s="77" t="str">
        <f>IF(O8989="","",IF(OR(VALUE(LEFT(O8989,2))&gt;IF(RIGHT(J8989,1)="M",7,19),AND(OR(LEFT(O8989,2)={"07","19"}),VALUE(RIGHT(O8989,2))&gt;15)),TRUE,FALSE))</f>
        <v/>
      </c>
      <c r="T8989" s="77" t="str">
        <f>IF(O8989="","",IF(OR(VALUE(LEFT(O8989,2))&gt;IF(RIGHT(J8989,1)="M",7,19),AND(OR(LEFT(O8989,2)={"07","19"}),VALUE(RIGHT(O8989,2))&gt;5)),TRUE,FALSE))</f>
        <v/>
      </c>
    </row>
    <row r="8990" spans="12:20" x14ac:dyDescent="0.25">
      <c r="L8990" s="75">
        <f>COUNTIF($B$2:B8990,B8990)</f>
        <v>0</v>
      </c>
      <c r="M8990" s="75">
        <f>COUNTIF($L$2:L8990,4)</f>
        <v>42</v>
      </c>
      <c r="N8990" s="76" t="str">
        <f t="shared" si="704"/>
        <v>0</v>
      </c>
      <c r="O8990" s="76" t="str">
        <f t="shared" si="700"/>
        <v/>
      </c>
      <c r="P8990" s="75" t="str">
        <f t="shared" si="701"/>
        <v/>
      </c>
      <c r="Q8990" s="77" t="str">
        <f t="shared" si="702"/>
        <v/>
      </c>
      <c r="R8990" s="77" t="str">
        <f t="shared" si="703"/>
        <v/>
      </c>
      <c r="S8990" s="77" t="str">
        <f>IF(O8990="","",IF(OR(VALUE(LEFT(O8990,2))&gt;IF(RIGHT(J8990,1)="M",7,19),AND(OR(LEFT(O8990,2)={"07","19"}),VALUE(RIGHT(O8990,2))&gt;15)),TRUE,FALSE))</f>
        <v/>
      </c>
      <c r="T8990" s="77" t="str">
        <f>IF(O8990="","",IF(OR(VALUE(LEFT(O8990,2))&gt;IF(RIGHT(J8990,1)="M",7,19),AND(OR(LEFT(O8990,2)={"07","19"}),VALUE(RIGHT(O8990,2))&gt;5)),TRUE,FALSE))</f>
        <v/>
      </c>
    </row>
    <row r="8991" spans="12:20" x14ac:dyDescent="0.25">
      <c r="L8991" s="75">
        <f>COUNTIF($B$2:B8991,B8991)</f>
        <v>0</v>
      </c>
      <c r="M8991" s="75">
        <f>COUNTIF($L$2:L8991,4)</f>
        <v>42</v>
      </c>
      <c r="N8991" s="76" t="str">
        <f t="shared" si="704"/>
        <v>0</v>
      </c>
      <c r="O8991" s="76" t="str">
        <f t="shared" si="700"/>
        <v/>
      </c>
      <c r="P8991" s="75" t="str">
        <f t="shared" si="701"/>
        <v/>
      </c>
      <c r="Q8991" s="77" t="str">
        <f t="shared" si="702"/>
        <v/>
      </c>
      <c r="R8991" s="77" t="str">
        <f t="shared" si="703"/>
        <v/>
      </c>
      <c r="S8991" s="77" t="str">
        <f>IF(O8991="","",IF(OR(VALUE(LEFT(O8991,2))&gt;IF(RIGHT(J8991,1)="M",7,19),AND(OR(LEFT(O8991,2)={"07","19"}),VALUE(RIGHT(O8991,2))&gt;15)),TRUE,FALSE))</f>
        <v/>
      </c>
      <c r="T8991" s="77" t="str">
        <f>IF(O8991="","",IF(OR(VALUE(LEFT(O8991,2))&gt;IF(RIGHT(J8991,1)="M",7,19),AND(OR(LEFT(O8991,2)={"07","19"}),VALUE(RIGHT(O8991,2))&gt;5)),TRUE,FALSE))</f>
        <v/>
      </c>
    </row>
    <row r="8992" spans="12:20" x14ac:dyDescent="0.25">
      <c r="L8992" s="75">
        <f>COUNTIF($B$2:B8992,B8992)</f>
        <v>0</v>
      </c>
      <c r="M8992" s="75">
        <f>COUNTIF($L$2:L8992,4)</f>
        <v>42</v>
      </c>
      <c r="N8992" s="76" t="str">
        <f t="shared" si="704"/>
        <v>0</v>
      </c>
      <c r="O8992" s="76" t="str">
        <f t="shared" si="700"/>
        <v/>
      </c>
      <c r="P8992" s="75" t="str">
        <f t="shared" si="701"/>
        <v/>
      </c>
      <c r="Q8992" s="77" t="str">
        <f t="shared" si="702"/>
        <v/>
      </c>
      <c r="R8992" s="77" t="str">
        <f t="shared" si="703"/>
        <v/>
      </c>
      <c r="S8992" s="77" t="str">
        <f>IF(O8992="","",IF(OR(VALUE(LEFT(O8992,2))&gt;IF(RIGHT(J8992,1)="M",7,19),AND(OR(LEFT(O8992,2)={"07","19"}),VALUE(RIGHT(O8992,2))&gt;15)),TRUE,FALSE))</f>
        <v/>
      </c>
      <c r="T8992" s="77" t="str">
        <f>IF(O8992="","",IF(OR(VALUE(LEFT(O8992,2))&gt;IF(RIGHT(J8992,1)="M",7,19),AND(OR(LEFT(O8992,2)={"07","19"}),VALUE(RIGHT(O8992,2))&gt;5)),TRUE,FALSE))</f>
        <v/>
      </c>
    </row>
    <row r="8993" spans="12:20" x14ac:dyDescent="0.25">
      <c r="L8993" s="75">
        <f>COUNTIF($B$2:B8993,B8993)</f>
        <v>0</v>
      </c>
      <c r="M8993" s="75">
        <f>COUNTIF($L$2:L8993,4)</f>
        <v>42</v>
      </c>
      <c r="N8993" s="76" t="str">
        <f t="shared" si="704"/>
        <v>0</v>
      </c>
      <c r="O8993" s="76" t="str">
        <f t="shared" si="700"/>
        <v/>
      </c>
      <c r="P8993" s="75" t="str">
        <f t="shared" si="701"/>
        <v/>
      </c>
      <c r="Q8993" s="77" t="str">
        <f t="shared" si="702"/>
        <v/>
      </c>
      <c r="R8993" s="77" t="str">
        <f t="shared" si="703"/>
        <v/>
      </c>
      <c r="S8993" s="77" t="str">
        <f>IF(O8993="","",IF(OR(VALUE(LEFT(O8993,2))&gt;IF(RIGHT(J8993,1)="M",7,19),AND(OR(LEFT(O8993,2)={"07","19"}),VALUE(RIGHT(O8993,2))&gt;15)),TRUE,FALSE))</f>
        <v/>
      </c>
      <c r="T8993" s="77" t="str">
        <f>IF(O8993="","",IF(OR(VALUE(LEFT(O8993,2))&gt;IF(RIGHT(J8993,1)="M",7,19),AND(OR(LEFT(O8993,2)={"07","19"}),VALUE(RIGHT(O8993,2))&gt;5)),TRUE,FALSE))</f>
        <v/>
      </c>
    </row>
    <row r="8994" spans="12:20" x14ac:dyDescent="0.25">
      <c r="L8994" s="75">
        <f>COUNTIF($B$2:B8994,B8994)</f>
        <v>0</v>
      </c>
      <c r="M8994" s="75">
        <f>COUNTIF($L$2:L8994,4)</f>
        <v>42</v>
      </c>
      <c r="N8994" s="76" t="str">
        <f t="shared" si="704"/>
        <v>0</v>
      </c>
      <c r="O8994" s="76" t="str">
        <f t="shared" si="700"/>
        <v/>
      </c>
      <c r="P8994" s="75" t="str">
        <f t="shared" si="701"/>
        <v/>
      </c>
      <c r="Q8994" s="77" t="str">
        <f t="shared" si="702"/>
        <v/>
      </c>
      <c r="R8994" s="77" t="str">
        <f t="shared" si="703"/>
        <v/>
      </c>
      <c r="S8994" s="77" t="str">
        <f>IF(O8994="","",IF(OR(VALUE(LEFT(O8994,2))&gt;IF(RIGHT(J8994,1)="M",7,19),AND(OR(LEFT(O8994,2)={"07","19"}),VALUE(RIGHT(O8994,2))&gt;15)),TRUE,FALSE))</f>
        <v/>
      </c>
      <c r="T8994" s="77" t="str">
        <f>IF(O8994="","",IF(OR(VALUE(LEFT(O8994,2))&gt;IF(RIGHT(J8994,1)="M",7,19),AND(OR(LEFT(O8994,2)={"07","19"}),VALUE(RIGHT(O8994,2))&gt;5)),TRUE,FALSE))</f>
        <v/>
      </c>
    </row>
    <row r="8995" spans="12:20" x14ac:dyDescent="0.25">
      <c r="L8995" s="75">
        <f>COUNTIF($B$2:B8995,B8995)</f>
        <v>0</v>
      </c>
      <c r="M8995" s="75">
        <f>COUNTIF($L$2:L8995,4)</f>
        <v>42</v>
      </c>
      <c r="N8995" s="76" t="str">
        <f t="shared" si="704"/>
        <v>0</v>
      </c>
      <c r="O8995" s="76" t="str">
        <f t="shared" si="700"/>
        <v/>
      </c>
      <c r="P8995" s="75" t="str">
        <f t="shared" si="701"/>
        <v/>
      </c>
      <c r="Q8995" s="77" t="str">
        <f t="shared" si="702"/>
        <v/>
      </c>
      <c r="R8995" s="77" t="str">
        <f t="shared" si="703"/>
        <v/>
      </c>
      <c r="S8995" s="77" t="str">
        <f>IF(O8995="","",IF(OR(VALUE(LEFT(O8995,2))&gt;IF(RIGHT(J8995,1)="M",7,19),AND(OR(LEFT(O8995,2)={"07","19"}),VALUE(RIGHT(O8995,2))&gt;15)),TRUE,FALSE))</f>
        <v/>
      </c>
      <c r="T8995" s="77" t="str">
        <f>IF(O8995="","",IF(OR(VALUE(LEFT(O8995,2))&gt;IF(RIGHT(J8995,1)="M",7,19),AND(OR(LEFT(O8995,2)={"07","19"}),VALUE(RIGHT(O8995,2))&gt;5)),TRUE,FALSE))</f>
        <v/>
      </c>
    </row>
    <row r="8996" spans="12:20" x14ac:dyDescent="0.25">
      <c r="L8996" s="75">
        <f>COUNTIF($B$2:B8996,B8996)</f>
        <v>0</v>
      </c>
      <c r="M8996" s="75">
        <f>COUNTIF($L$2:L8996,4)</f>
        <v>42</v>
      </c>
      <c r="N8996" s="76" t="str">
        <f t="shared" si="704"/>
        <v>0</v>
      </c>
      <c r="O8996" s="76" t="str">
        <f t="shared" si="700"/>
        <v/>
      </c>
      <c r="P8996" s="75" t="str">
        <f t="shared" si="701"/>
        <v/>
      </c>
      <c r="Q8996" s="77" t="str">
        <f t="shared" si="702"/>
        <v/>
      </c>
      <c r="R8996" s="77" t="str">
        <f t="shared" si="703"/>
        <v/>
      </c>
      <c r="S8996" s="77" t="str">
        <f>IF(O8996="","",IF(OR(VALUE(LEFT(O8996,2))&gt;IF(RIGHT(J8996,1)="M",7,19),AND(OR(LEFT(O8996,2)={"07","19"}),VALUE(RIGHT(O8996,2))&gt;15)),TRUE,FALSE))</f>
        <v/>
      </c>
      <c r="T8996" s="77" t="str">
        <f>IF(O8996="","",IF(OR(VALUE(LEFT(O8996,2))&gt;IF(RIGHT(J8996,1)="M",7,19),AND(OR(LEFT(O8996,2)={"07","19"}),VALUE(RIGHT(O8996,2))&gt;5)),TRUE,FALSE))</f>
        <v/>
      </c>
    </row>
    <row r="8997" spans="12:20" x14ac:dyDescent="0.25">
      <c r="L8997" s="75">
        <f>COUNTIF($B$2:B8997,B8997)</f>
        <v>0</v>
      </c>
      <c r="M8997" s="75">
        <f>COUNTIF($L$2:L8997,4)</f>
        <v>42</v>
      </c>
      <c r="N8997" s="76" t="str">
        <f t="shared" si="704"/>
        <v>0</v>
      </c>
      <c r="O8997" s="76" t="str">
        <f t="shared" si="700"/>
        <v/>
      </c>
      <c r="P8997" s="75" t="str">
        <f t="shared" si="701"/>
        <v/>
      </c>
      <c r="Q8997" s="77" t="str">
        <f t="shared" si="702"/>
        <v/>
      </c>
      <c r="R8997" s="77" t="str">
        <f t="shared" si="703"/>
        <v/>
      </c>
      <c r="S8997" s="77" t="str">
        <f>IF(O8997="","",IF(OR(VALUE(LEFT(O8997,2))&gt;IF(RIGHT(J8997,1)="M",7,19),AND(OR(LEFT(O8997,2)={"07","19"}),VALUE(RIGHT(O8997,2))&gt;15)),TRUE,FALSE))</f>
        <v/>
      </c>
      <c r="T8997" s="77" t="str">
        <f>IF(O8997="","",IF(OR(VALUE(LEFT(O8997,2))&gt;IF(RIGHT(J8997,1)="M",7,19),AND(OR(LEFT(O8997,2)={"07","19"}),VALUE(RIGHT(O8997,2))&gt;5)),TRUE,FALSE))</f>
        <v/>
      </c>
    </row>
    <row r="8998" spans="12:20" x14ac:dyDescent="0.25">
      <c r="L8998" s="75">
        <f>COUNTIF($B$2:B8998,B8998)</f>
        <v>0</v>
      </c>
      <c r="M8998" s="75">
        <f>COUNTIF($L$2:L8998,4)</f>
        <v>42</v>
      </c>
      <c r="N8998" s="76" t="str">
        <f t="shared" si="704"/>
        <v>0</v>
      </c>
      <c r="O8998" s="76" t="str">
        <f t="shared" si="700"/>
        <v/>
      </c>
      <c r="P8998" s="75" t="str">
        <f t="shared" si="701"/>
        <v/>
      </c>
      <c r="Q8998" s="77" t="str">
        <f t="shared" si="702"/>
        <v/>
      </c>
      <c r="R8998" s="77" t="str">
        <f t="shared" si="703"/>
        <v/>
      </c>
      <c r="S8998" s="77" t="str">
        <f>IF(O8998="","",IF(OR(VALUE(LEFT(O8998,2))&gt;IF(RIGHT(J8998,1)="M",7,19),AND(OR(LEFT(O8998,2)={"07","19"}),VALUE(RIGHT(O8998,2))&gt;15)),TRUE,FALSE))</f>
        <v/>
      </c>
      <c r="T8998" s="77" t="str">
        <f>IF(O8998="","",IF(OR(VALUE(LEFT(O8998,2))&gt;IF(RIGHT(J8998,1)="M",7,19),AND(OR(LEFT(O8998,2)={"07","19"}),VALUE(RIGHT(O8998,2))&gt;5)),TRUE,FALSE))</f>
        <v/>
      </c>
    </row>
    <row r="8999" spans="12:20" x14ac:dyDescent="0.25">
      <c r="L8999" s="75">
        <f>COUNTIF($B$2:B8999,B8999)</f>
        <v>0</v>
      </c>
      <c r="M8999" s="75">
        <f>COUNTIF($L$2:L8999,4)</f>
        <v>42</v>
      </c>
      <c r="N8999" s="76" t="str">
        <f t="shared" si="704"/>
        <v>0</v>
      </c>
      <c r="O8999" s="76" t="str">
        <f t="shared" si="700"/>
        <v/>
      </c>
      <c r="P8999" s="75" t="str">
        <f t="shared" si="701"/>
        <v/>
      </c>
      <c r="Q8999" s="77" t="str">
        <f t="shared" si="702"/>
        <v/>
      </c>
      <c r="R8999" s="77" t="str">
        <f t="shared" si="703"/>
        <v/>
      </c>
      <c r="S8999" s="77" t="str">
        <f>IF(O8999="","",IF(OR(VALUE(LEFT(O8999,2))&gt;IF(RIGHT(J8999,1)="M",7,19),AND(OR(LEFT(O8999,2)={"07","19"}),VALUE(RIGHT(O8999,2))&gt;15)),TRUE,FALSE))</f>
        <v/>
      </c>
      <c r="T8999" s="77" t="str">
        <f>IF(O8999="","",IF(OR(VALUE(LEFT(O8999,2))&gt;IF(RIGHT(J8999,1)="M",7,19),AND(OR(LEFT(O8999,2)={"07","19"}),VALUE(RIGHT(O8999,2))&gt;5)),TRUE,FALSE))</f>
        <v/>
      </c>
    </row>
    <row r="9000" spans="12:20" x14ac:dyDescent="0.25">
      <c r="L9000" s="75">
        <f>COUNTIF($B$2:B9000,B9000)</f>
        <v>0</v>
      </c>
      <c r="M9000" s="75">
        <f>COUNTIF($L$2:L9000,4)</f>
        <v>42</v>
      </c>
      <c r="N9000" s="76" t="str">
        <f t="shared" si="704"/>
        <v>0</v>
      </c>
      <c r="O9000" s="76" t="str">
        <f t="shared" si="700"/>
        <v/>
      </c>
      <c r="P9000" s="75" t="str">
        <f t="shared" si="701"/>
        <v/>
      </c>
      <c r="Q9000" s="77" t="str">
        <f t="shared" si="702"/>
        <v/>
      </c>
      <c r="R9000" s="77" t="str">
        <f t="shared" si="703"/>
        <v/>
      </c>
      <c r="S9000" s="77" t="str">
        <f>IF(O9000="","",IF(OR(VALUE(LEFT(O9000,2))&gt;IF(RIGHT(J9000,1)="M",7,19),AND(OR(LEFT(O9000,2)={"07","19"}),VALUE(RIGHT(O9000,2))&gt;15)),TRUE,FALSE))</f>
        <v/>
      </c>
      <c r="T9000" s="77" t="str">
        <f>IF(O9000="","",IF(OR(VALUE(LEFT(O9000,2))&gt;IF(RIGHT(J9000,1)="M",7,19),AND(OR(LEFT(O9000,2)={"07","19"}),VALUE(RIGHT(O9000,2))&gt;5)),TRUE,FALSE))</f>
        <v/>
      </c>
    </row>
    <row r="9001" spans="12:20" x14ac:dyDescent="0.25">
      <c r="L9001" s="75">
        <f>COUNTIF($B$2:B9001,B9001)</f>
        <v>0</v>
      </c>
      <c r="M9001" s="75">
        <f>COUNTIF($L$2:L9001,4)</f>
        <v>42</v>
      </c>
      <c r="N9001" s="76" t="str">
        <f t="shared" si="704"/>
        <v>0</v>
      </c>
      <c r="O9001" s="76" t="str">
        <f t="shared" si="700"/>
        <v/>
      </c>
      <c r="P9001" s="75" t="str">
        <f t="shared" si="701"/>
        <v/>
      </c>
      <c r="Q9001" s="77" t="str">
        <f t="shared" si="702"/>
        <v/>
      </c>
      <c r="R9001" s="77" t="str">
        <f t="shared" si="703"/>
        <v/>
      </c>
      <c r="S9001" s="77" t="str">
        <f>IF(O9001="","",IF(OR(VALUE(LEFT(O9001,2))&gt;IF(RIGHT(J9001,1)="M",7,19),AND(OR(LEFT(O9001,2)={"07","19"}),VALUE(RIGHT(O9001,2))&gt;15)),TRUE,FALSE))</f>
        <v/>
      </c>
      <c r="T9001" s="77" t="str">
        <f>IF(O9001="","",IF(OR(VALUE(LEFT(O9001,2))&gt;IF(RIGHT(J9001,1)="M",7,19),AND(OR(LEFT(O9001,2)={"07","19"}),VALUE(RIGHT(O9001,2))&gt;5)),TRUE,FALSE))</f>
        <v/>
      </c>
    </row>
    <row r="9002" spans="12:20" x14ac:dyDescent="0.25">
      <c r="L9002" s="75">
        <f>COUNTIF($B$2:B9002,B9002)</f>
        <v>0</v>
      </c>
      <c r="M9002" s="75">
        <f>COUNTIF($L$2:L9002,4)</f>
        <v>42</v>
      </c>
      <c r="N9002" s="76" t="str">
        <f t="shared" si="704"/>
        <v>0</v>
      </c>
      <c r="O9002" s="76" t="str">
        <f t="shared" si="700"/>
        <v/>
      </c>
      <c r="P9002" s="75" t="str">
        <f t="shared" si="701"/>
        <v/>
      </c>
      <c r="Q9002" s="77" t="str">
        <f t="shared" si="702"/>
        <v/>
      </c>
      <c r="R9002" s="77" t="str">
        <f t="shared" si="703"/>
        <v/>
      </c>
      <c r="S9002" s="77" t="str">
        <f>IF(O9002="","",IF(OR(VALUE(LEFT(O9002,2))&gt;IF(RIGHT(J9002,1)="M",7,19),AND(OR(LEFT(O9002,2)={"07","19"}),VALUE(RIGHT(O9002,2))&gt;15)),TRUE,FALSE))</f>
        <v/>
      </c>
      <c r="T9002" s="77" t="str">
        <f>IF(O9002="","",IF(OR(VALUE(LEFT(O9002,2))&gt;IF(RIGHT(J9002,1)="M",7,19),AND(OR(LEFT(O9002,2)={"07","19"}),VALUE(RIGHT(O9002,2))&gt;5)),TRUE,FALSE))</f>
        <v/>
      </c>
    </row>
    <row r="9003" spans="12:20" x14ac:dyDescent="0.25">
      <c r="L9003" s="75">
        <f>COUNTIF($B$2:B9003,B9003)</f>
        <v>0</v>
      </c>
      <c r="M9003" s="75">
        <f>COUNTIF($L$2:L9003,4)</f>
        <v>42</v>
      </c>
      <c r="N9003" s="76" t="str">
        <f t="shared" si="704"/>
        <v>0</v>
      </c>
      <c r="O9003" s="76" t="str">
        <f t="shared" si="700"/>
        <v/>
      </c>
      <c r="P9003" s="75" t="str">
        <f t="shared" si="701"/>
        <v/>
      </c>
      <c r="Q9003" s="77" t="str">
        <f t="shared" si="702"/>
        <v/>
      </c>
      <c r="R9003" s="77" t="str">
        <f t="shared" si="703"/>
        <v/>
      </c>
      <c r="S9003" s="77" t="str">
        <f>IF(O9003="","",IF(OR(VALUE(LEFT(O9003,2))&gt;IF(RIGHT(J9003,1)="M",7,19),AND(OR(LEFT(O9003,2)={"07","19"}),VALUE(RIGHT(O9003,2))&gt;15)),TRUE,FALSE))</f>
        <v/>
      </c>
      <c r="T9003" s="77" t="str">
        <f>IF(O9003="","",IF(OR(VALUE(LEFT(O9003,2))&gt;IF(RIGHT(J9003,1)="M",7,19),AND(OR(LEFT(O9003,2)={"07","19"}),VALUE(RIGHT(O9003,2))&gt;5)),TRUE,FALSE))</f>
        <v/>
      </c>
    </row>
    <row r="9004" spans="12:20" x14ac:dyDescent="0.25">
      <c r="L9004" s="75">
        <f>COUNTIF($B$2:B9004,B9004)</f>
        <v>0</v>
      </c>
      <c r="M9004" s="75">
        <f>COUNTIF($L$2:L9004,4)</f>
        <v>42</v>
      </c>
      <c r="N9004" s="76" t="str">
        <f t="shared" si="704"/>
        <v>0</v>
      </c>
      <c r="O9004" s="76" t="str">
        <f t="shared" si="700"/>
        <v/>
      </c>
      <c r="P9004" s="75" t="str">
        <f t="shared" si="701"/>
        <v/>
      </c>
      <c r="Q9004" s="77" t="str">
        <f t="shared" si="702"/>
        <v/>
      </c>
      <c r="R9004" s="77" t="str">
        <f t="shared" si="703"/>
        <v/>
      </c>
      <c r="S9004" s="77" t="str">
        <f>IF(O9004="","",IF(OR(VALUE(LEFT(O9004,2))&gt;IF(RIGHT(J9004,1)="M",7,19),AND(OR(LEFT(O9004,2)={"07","19"}),VALUE(RIGHT(O9004,2))&gt;15)),TRUE,FALSE))</f>
        <v/>
      </c>
      <c r="T9004" s="77" t="str">
        <f>IF(O9004="","",IF(OR(VALUE(LEFT(O9004,2))&gt;IF(RIGHT(J9004,1)="M",7,19),AND(OR(LEFT(O9004,2)={"07","19"}),VALUE(RIGHT(O9004,2))&gt;5)),TRUE,FALSE))</f>
        <v/>
      </c>
    </row>
    <row r="9005" spans="12:20" x14ac:dyDescent="0.25">
      <c r="L9005" s="75">
        <f>COUNTIF($B$2:B9005,B9005)</f>
        <v>0</v>
      </c>
      <c r="M9005" s="75">
        <f>COUNTIF($L$2:L9005,4)</f>
        <v>42</v>
      </c>
      <c r="N9005" s="76" t="str">
        <f t="shared" si="704"/>
        <v>0</v>
      </c>
      <c r="O9005" s="76" t="str">
        <f t="shared" si="700"/>
        <v/>
      </c>
      <c r="P9005" s="75" t="str">
        <f t="shared" si="701"/>
        <v/>
      </c>
      <c r="Q9005" s="77" t="str">
        <f t="shared" si="702"/>
        <v/>
      </c>
      <c r="R9005" s="77" t="str">
        <f t="shared" si="703"/>
        <v/>
      </c>
      <c r="S9005" s="77" t="str">
        <f>IF(O9005="","",IF(OR(VALUE(LEFT(O9005,2))&gt;IF(RIGHT(J9005,1)="M",7,19),AND(OR(LEFT(O9005,2)={"07","19"}),VALUE(RIGHT(O9005,2))&gt;15)),TRUE,FALSE))</f>
        <v/>
      </c>
      <c r="T9005" s="77" t="str">
        <f>IF(O9005="","",IF(OR(VALUE(LEFT(O9005,2))&gt;IF(RIGHT(J9005,1)="M",7,19),AND(OR(LEFT(O9005,2)={"07","19"}),VALUE(RIGHT(O9005,2))&gt;5)),TRUE,FALSE))</f>
        <v/>
      </c>
    </row>
    <row r="9006" spans="12:20" x14ac:dyDescent="0.25">
      <c r="L9006" s="75">
        <f>COUNTIF($B$2:B9006,B9006)</f>
        <v>0</v>
      </c>
      <c r="M9006" s="75">
        <f>COUNTIF($L$2:L9006,4)</f>
        <v>42</v>
      </c>
      <c r="N9006" s="76" t="str">
        <f t="shared" si="704"/>
        <v>0</v>
      </c>
      <c r="O9006" s="76" t="str">
        <f t="shared" si="700"/>
        <v/>
      </c>
      <c r="P9006" s="75" t="str">
        <f t="shared" si="701"/>
        <v/>
      </c>
      <c r="Q9006" s="77" t="str">
        <f t="shared" si="702"/>
        <v/>
      </c>
      <c r="R9006" s="77" t="str">
        <f t="shared" si="703"/>
        <v/>
      </c>
      <c r="S9006" s="77" t="str">
        <f>IF(O9006="","",IF(OR(VALUE(LEFT(O9006,2))&gt;IF(RIGHT(J9006,1)="M",7,19),AND(OR(LEFT(O9006,2)={"07","19"}),VALUE(RIGHT(O9006,2))&gt;15)),TRUE,FALSE))</f>
        <v/>
      </c>
      <c r="T9006" s="77" t="str">
        <f>IF(O9006="","",IF(OR(VALUE(LEFT(O9006,2))&gt;IF(RIGHT(J9006,1)="M",7,19),AND(OR(LEFT(O9006,2)={"07","19"}),VALUE(RIGHT(O9006,2))&gt;5)),TRUE,FALSE))</f>
        <v/>
      </c>
    </row>
    <row r="9007" spans="12:20" x14ac:dyDescent="0.25">
      <c r="L9007" s="75">
        <f>COUNTIF($B$2:B9007,B9007)</f>
        <v>0</v>
      </c>
      <c r="M9007" s="75">
        <f>COUNTIF($L$2:L9007,4)</f>
        <v>42</v>
      </c>
      <c r="N9007" s="76" t="str">
        <f t="shared" si="704"/>
        <v>0</v>
      </c>
      <c r="O9007" s="76" t="str">
        <f t="shared" si="700"/>
        <v/>
      </c>
      <c r="P9007" s="75" t="str">
        <f t="shared" si="701"/>
        <v/>
      </c>
      <c r="Q9007" s="77" t="str">
        <f t="shared" si="702"/>
        <v/>
      </c>
      <c r="R9007" s="77" t="str">
        <f t="shared" si="703"/>
        <v/>
      </c>
      <c r="S9007" s="77" t="str">
        <f>IF(O9007="","",IF(OR(VALUE(LEFT(O9007,2))&gt;IF(RIGHT(J9007,1)="M",7,19),AND(OR(LEFT(O9007,2)={"07","19"}),VALUE(RIGHT(O9007,2))&gt;15)),TRUE,FALSE))</f>
        <v/>
      </c>
      <c r="T9007" s="77" t="str">
        <f>IF(O9007="","",IF(OR(VALUE(LEFT(O9007,2))&gt;IF(RIGHT(J9007,1)="M",7,19),AND(OR(LEFT(O9007,2)={"07","19"}),VALUE(RIGHT(O9007,2))&gt;5)),TRUE,FALSE))</f>
        <v/>
      </c>
    </row>
    <row r="9008" spans="12:20" x14ac:dyDescent="0.25">
      <c r="L9008" s="75">
        <f>COUNTIF($B$2:B9008,B9008)</f>
        <v>0</v>
      </c>
      <c r="M9008" s="75">
        <f>COUNTIF($L$2:L9008,4)</f>
        <v>42</v>
      </c>
      <c r="N9008" s="76" t="str">
        <f t="shared" si="704"/>
        <v>0</v>
      </c>
      <c r="O9008" s="76" t="str">
        <f t="shared" si="700"/>
        <v/>
      </c>
      <c r="P9008" s="75" t="str">
        <f t="shared" si="701"/>
        <v/>
      </c>
      <c r="Q9008" s="77" t="str">
        <f t="shared" si="702"/>
        <v/>
      </c>
      <c r="R9008" s="77" t="str">
        <f t="shared" si="703"/>
        <v/>
      </c>
      <c r="S9008" s="77" t="str">
        <f>IF(O9008="","",IF(OR(VALUE(LEFT(O9008,2))&gt;IF(RIGHT(J9008,1)="M",7,19),AND(OR(LEFT(O9008,2)={"07","19"}),VALUE(RIGHT(O9008,2))&gt;15)),TRUE,FALSE))</f>
        <v/>
      </c>
      <c r="T9008" s="77" t="str">
        <f>IF(O9008="","",IF(OR(VALUE(LEFT(O9008,2))&gt;IF(RIGHT(J9008,1)="M",7,19),AND(OR(LEFT(O9008,2)={"07","19"}),VALUE(RIGHT(O9008,2))&gt;5)),TRUE,FALSE))</f>
        <v/>
      </c>
    </row>
    <row r="9009" spans="12:20" x14ac:dyDescent="0.25">
      <c r="L9009" s="75">
        <f>COUNTIF($B$2:B9009,B9009)</f>
        <v>0</v>
      </c>
      <c r="M9009" s="75">
        <f>COUNTIF($L$2:L9009,4)</f>
        <v>42</v>
      </c>
      <c r="N9009" s="76" t="str">
        <f t="shared" si="704"/>
        <v>0</v>
      </c>
      <c r="O9009" s="76" t="str">
        <f t="shared" si="700"/>
        <v/>
      </c>
      <c r="P9009" s="75" t="str">
        <f t="shared" si="701"/>
        <v/>
      </c>
      <c r="Q9009" s="77" t="str">
        <f t="shared" si="702"/>
        <v/>
      </c>
      <c r="R9009" s="77" t="str">
        <f t="shared" si="703"/>
        <v/>
      </c>
      <c r="S9009" s="77" t="str">
        <f>IF(O9009="","",IF(OR(VALUE(LEFT(O9009,2))&gt;IF(RIGHT(J9009,1)="M",7,19),AND(OR(LEFT(O9009,2)={"07","19"}),VALUE(RIGHT(O9009,2))&gt;15)),TRUE,FALSE))</f>
        <v/>
      </c>
      <c r="T9009" s="77" t="str">
        <f>IF(O9009="","",IF(OR(VALUE(LEFT(O9009,2))&gt;IF(RIGHT(J9009,1)="M",7,19),AND(OR(LEFT(O9009,2)={"07","19"}),VALUE(RIGHT(O9009,2))&gt;5)),TRUE,FALSE))</f>
        <v/>
      </c>
    </row>
    <row r="9010" spans="12:20" x14ac:dyDescent="0.25">
      <c r="L9010" s="75">
        <f>COUNTIF($B$2:B9010,B9010)</f>
        <v>0</v>
      </c>
      <c r="M9010" s="75">
        <f>COUNTIF($L$2:L9010,4)</f>
        <v>42</v>
      </c>
      <c r="N9010" s="76" t="str">
        <f t="shared" si="704"/>
        <v>0</v>
      </c>
      <c r="O9010" s="76" t="str">
        <f t="shared" si="700"/>
        <v/>
      </c>
      <c r="P9010" s="75" t="str">
        <f t="shared" si="701"/>
        <v/>
      </c>
      <c r="Q9010" s="77" t="str">
        <f t="shared" si="702"/>
        <v/>
      </c>
      <c r="R9010" s="77" t="str">
        <f t="shared" si="703"/>
        <v/>
      </c>
      <c r="S9010" s="77" t="str">
        <f>IF(O9010="","",IF(OR(VALUE(LEFT(O9010,2))&gt;IF(RIGHT(J9010,1)="M",7,19),AND(OR(LEFT(O9010,2)={"07","19"}),VALUE(RIGHT(O9010,2))&gt;15)),TRUE,FALSE))</f>
        <v/>
      </c>
      <c r="T9010" s="77" t="str">
        <f>IF(O9010="","",IF(OR(VALUE(LEFT(O9010,2))&gt;IF(RIGHT(J9010,1)="M",7,19),AND(OR(LEFT(O9010,2)={"07","19"}),VALUE(RIGHT(O9010,2))&gt;5)),TRUE,FALSE))</f>
        <v/>
      </c>
    </row>
    <row r="9011" spans="12:20" x14ac:dyDescent="0.25">
      <c r="L9011" s="75">
        <f>COUNTIF($B$2:B9011,B9011)</f>
        <v>0</v>
      </c>
      <c r="M9011" s="75">
        <f>COUNTIF($L$2:L9011,4)</f>
        <v>42</v>
      </c>
      <c r="N9011" s="76" t="str">
        <f t="shared" si="704"/>
        <v>0</v>
      </c>
      <c r="O9011" s="76" t="str">
        <f t="shared" si="700"/>
        <v/>
      </c>
      <c r="P9011" s="75" t="str">
        <f t="shared" si="701"/>
        <v/>
      </c>
      <c r="Q9011" s="77" t="str">
        <f t="shared" si="702"/>
        <v/>
      </c>
      <c r="R9011" s="77" t="str">
        <f t="shared" si="703"/>
        <v/>
      </c>
      <c r="S9011" s="77" t="str">
        <f>IF(O9011="","",IF(OR(VALUE(LEFT(O9011,2))&gt;IF(RIGHT(J9011,1)="M",7,19),AND(OR(LEFT(O9011,2)={"07","19"}),VALUE(RIGHT(O9011,2))&gt;15)),TRUE,FALSE))</f>
        <v/>
      </c>
      <c r="T9011" s="77" t="str">
        <f>IF(O9011="","",IF(OR(VALUE(LEFT(O9011,2))&gt;IF(RIGHT(J9011,1)="M",7,19),AND(OR(LEFT(O9011,2)={"07","19"}),VALUE(RIGHT(O9011,2))&gt;5)),TRUE,FALSE))</f>
        <v/>
      </c>
    </row>
    <row r="9012" spans="12:20" x14ac:dyDescent="0.25">
      <c r="L9012" s="75">
        <f>COUNTIF($B$2:B9012,B9012)</f>
        <v>0</v>
      </c>
      <c r="M9012" s="75">
        <f>COUNTIF($L$2:L9012,4)</f>
        <v>42</v>
      </c>
      <c r="N9012" s="76" t="str">
        <f t="shared" si="704"/>
        <v>0</v>
      </c>
      <c r="O9012" s="76" t="str">
        <f t="shared" si="700"/>
        <v/>
      </c>
      <c r="P9012" s="75" t="str">
        <f t="shared" si="701"/>
        <v/>
      </c>
      <c r="Q9012" s="77" t="str">
        <f t="shared" si="702"/>
        <v/>
      </c>
      <c r="R9012" s="77" t="str">
        <f t="shared" si="703"/>
        <v/>
      </c>
      <c r="S9012" s="77" t="str">
        <f>IF(O9012="","",IF(OR(VALUE(LEFT(O9012,2))&gt;IF(RIGHT(J9012,1)="M",7,19),AND(OR(LEFT(O9012,2)={"07","19"}),VALUE(RIGHT(O9012,2))&gt;15)),TRUE,FALSE))</f>
        <v/>
      </c>
      <c r="T9012" s="77" t="str">
        <f>IF(O9012="","",IF(OR(VALUE(LEFT(O9012,2))&gt;IF(RIGHT(J9012,1)="M",7,19),AND(OR(LEFT(O9012,2)={"07","19"}),VALUE(RIGHT(O9012,2))&gt;5)),TRUE,FALSE))</f>
        <v/>
      </c>
    </row>
    <row r="9013" spans="12:20" x14ac:dyDescent="0.25">
      <c r="L9013" s="75">
        <f>COUNTIF($B$2:B9013,B9013)</f>
        <v>0</v>
      </c>
      <c r="M9013" s="75">
        <f>COUNTIF($L$2:L9013,4)</f>
        <v>42</v>
      </c>
      <c r="N9013" s="76" t="str">
        <f t="shared" si="704"/>
        <v>0</v>
      </c>
      <c r="O9013" s="76" t="str">
        <f t="shared" si="700"/>
        <v/>
      </c>
      <c r="P9013" s="75" t="str">
        <f t="shared" si="701"/>
        <v/>
      </c>
      <c r="Q9013" s="77" t="str">
        <f t="shared" si="702"/>
        <v/>
      </c>
      <c r="R9013" s="77" t="str">
        <f t="shared" si="703"/>
        <v/>
      </c>
      <c r="S9013" s="77" t="str">
        <f>IF(O9013="","",IF(OR(VALUE(LEFT(O9013,2))&gt;IF(RIGHT(J9013,1)="M",7,19),AND(OR(LEFT(O9013,2)={"07","19"}),VALUE(RIGHT(O9013,2))&gt;15)),TRUE,FALSE))</f>
        <v/>
      </c>
      <c r="T9013" s="77" t="str">
        <f>IF(O9013="","",IF(OR(VALUE(LEFT(O9013,2))&gt;IF(RIGHT(J9013,1)="M",7,19),AND(OR(LEFT(O9013,2)={"07","19"}),VALUE(RIGHT(O9013,2))&gt;5)),TRUE,FALSE))</f>
        <v/>
      </c>
    </row>
    <row r="9014" spans="12:20" x14ac:dyDescent="0.25">
      <c r="L9014" s="75">
        <f>COUNTIF($B$2:B9014,B9014)</f>
        <v>0</v>
      </c>
      <c r="M9014" s="75">
        <f>COUNTIF($L$2:L9014,4)</f>
        <v>42</v>
      </c>
      <c r="N9014" s="76" t="str">
        <f t="shared" si="704"/>
        <v>0</v>
      </c>
      <c r="O9014" s="76" t="str">
        <f t="shared" si="700"/>
        <v/>
      </c>
      <c r="P9014" s="75" t="str">
        <f t="shared" si="701"/>
        <v/>
      </c>
      <c r="Q9014" s="77" t="str">
        <f t="shared" si="702"/>
        <v/>
      </c>
      <c r="R9014" s="77" t="str">
        <f t="shared" si="703"/>
        <v/>
      </c>
      <c r="S9014" s="77" t="str">
        <f>IF(O9014="","",IF(OR(VALUE(LEFT(O9014,2))&gt;IF(RIGHT(J9014,1)="M",7,19),AND(OR(LEFT(O9014,2)={"07","19"}),VALUE(RIGHT(O9014,2))&gt;15)),TRUE,FALSE))</f>
        <v/>
      </c>
      <c r="T9014" s="77" t="str">
        <f>IF(O9014="","",IF(OR(VALUE(LEFT(O9014,2))&gt;IF(RIGHT(J9014,1)="M",7,19),AND(OR(LEFT(O9014,2)={"07","19"}),VALUE(RIGHT(O9014,2))&gt;5)),TRUE,FALSE))</f>
        <v/>
      </c>
    </row>
    <row r="9015" spans="12:20" x14ac:dyDescent="0.25">
      <c r="L9015" s="75">
        <f>COUNTIF($B$2:B9015,B9015)</f>
        <v>0</v>
      </c>
      <c r="M9015" s="75">
        <f>COUNTIF($L$2:L9015,4)</f>
        <v>42</v>
      </c>
      <c r="N9015" s="76" t="str">
        <f t="shared" si="704"/>
        <v>0</v>
      </c>
      <c r="O9015" s="76" t="str">
        <f t="shared" si="700"/>
        <v/>
      </c>
      <c r="P9015" s="75" t="str">
        <f t="shared" si="701"/>
        <v/>
      </c>
      <c r="Q9015" s="77" t="str">
        <f t="shared" si="702"/>
        <v/>
      </c>
      <c r="R9015" s="77" t="str">
        <f t="shared" si="703"/>
        <v/>
      </c>
      <c r="S9015" s="77" t="str">
        <f>IF(O9015="","",IF(OR(VALUE(LEFT(O9015,2))&gt;IF(RIGHT(J9015,1)="M",7,19),AND(OR(LEFT(O9015,2)={"07","19"}),VALUE(RIGHT(O9015,2))&gt;15)),TRUE,FALSE))</f>
        <v/>
      </c>
      <c r="T9015" s="77" t="str">
        <f>IF(O9015="","",IF(OR(VALUE(LEFT(O9015,2))&gt;IF(RIGHT(J9015,1)="M",7,19),AND(OR(LEFT(O9015,2)={"07","19"}),VALUE(RIGHT(O9015,2))&gt;5)),TRUE,FALSE))</f>
        <v/>
      </c>
    </row>
    <row r="9016" spans="12:20" x14ac:dyDescent="0.25">
      <c r="L9016" s="75">
        <f>COUNTIF($B$2:B9016,B9016)</f>
        <v>0</v>
      </c>
      <c r="M9016" s="75">
        <f>COUNTIF($L$2:L9016,4)</f>
        <v>42</v>
      </c>
      <c r="N9016" s="76" t="str">
        <f t="shared" si="704"/>
        <v>0</v>
      </c>
      <c r="O9016" s="76" t="str">
        <f t="shared" si="700"/>
        <v/>
      </c>
      <c r="P9016" s="75" t="str">
        <f t="shared" si="701"/>
        <v/>
      </c>
      <c r="Q9016" s="77" t="str">
        <f t="shared" si="702"/>
        <v/>
      </c>
      <c r="R9016" s="77" t="str">
        <f t="shared" si="703"/>
        <v/>
      </c>
      <c r="S9016" s="77" t="str">
        <f>IF(O9016="","",IF(OR(VALUE(LEFT(O9016,2))&gt;IF(RIGHT(J9016,1)="M",7,19),AND(OR(LEFT(O9016,2)={"07","19"}),VALUE(RIGHT(O9016,2))&gt;15)),TRUE,FALSE))</f>
        <v/>
      </c>
      <c r="T9016" s="77" t="str">
        <f>IF(O9016="","",IF(OR(VALUE(LEFT(O9016,2))&gt;IF(RIGHT(J9016,1)="M",7,19),AND(OR(LEFT(O9016,2)={"07","19"}),VALUE(RIGHT(O9016,2))&gt;5)),TRUE,FALSE))</f>
        <v/>
      </c>
    </row>
    <row r="9017" spans="12:20" x14ac:dyDescent="0.25">
      <c r="L9017" s="75">
        <f>COUNTIF($B$2:B9017,B9017)</f>
        <v>0</v>
      </c>
      <c r="M9017" s="75">
        <f>COUNTIF($L$2:L9017,4)</f>
        <v>42</v>
      </c>
      <c r="N9017" s="76" t="str">
        <f t="shared" si="704"/>
        <v>0</v>
      </c>
      <c r="O9017" s="76" t="str">
        <f t="shared" si="700"/>
        <v/>
      </c>
      <c r="P9017" s="75" t="str">
        <f t="shared" si="701"/>
        <v/>
      </c>
      <c r="Q9017" s="77" t="str">
        <f t="shared" si="702"/>
        <v/>
      </c>
      <c r="R9017" s="77" t="str">
        <f t="shared" si="703"/>
        <v/>
      </c>
      <c r="S9017" s="77" t="str">
        <f>IF(O9017="","",IF(OR(VALUE(LEFT(O9017,2))&gt;IF(RIGHT(J9017,1)="M",7,19),AND(OR(LEFT(O9017,2)={"07","19"}),VALUE(RIGHT(O9017,2))&gt;15)),TRUE,FALSE))</f>
        <v/>
      </c>
      <c r="T9017" s="77" t="str">
        <f>IF(O9017="","",IF(OR(VALUE(LEFT(O9017,2))&gt;IF(RIGHT(J9017,1)="M",7,19),AND(OR(LEFT(O9017,2)={"07","19"}),VALUE(RIGHT(O9017,2))&gt;5)),TRUE,FALSE))</f>
        <v/>
      </c>
    </row>
    <row r="9018" spans="12:20" x14ac:dyDescent="0.25">
      <c r="L9018" s="75">
        <f>COUNTIF($B$2:B9018,B9018)</f>
        <v>0</v>
      </c>
      <c r="M9018" s="75">
        <f>COUNTIF($L$2:L9018,4)</f>
        <v>42</v>
      </c>
      <c r="N9018" s="76" t="str">
        <f t="shared" si="704"/>
        <v>0</v>
      </c>
      <c r="O9018" s="76" t="str">
        <f t="shared" si="700"/>
        <v/>
      </c>
      <c r="P9018" s="75" t="str">
        <f t="shared" si="701"/>
        <v/>
      </c>
      <c r="Q9018" s="77" t="str">
        <f t="shared" si="702"/>
        <v/>
      </c>
      <c r="R9018" s="77" t="str">
        <f t="shared" si="703"/>
        <v/>
      </c>
      <c r="S9018" s="77" t="str">
        <f>IF(O9018="","",IF(OR(VALUE(LEFT(O9018,2))&gt;IF(RIGHT(J9018,1)="M",7,19),AND(OR(LEFT(O9018,2)={"07","19"}),VALUE(RIGHT(O9018,2))&gt;15)),TRUE,FALSE))</f>
        <v/>
      </c>
      <c r="T9018" s="77" t="str">
        <f>IF(O9018="","",IF(OR(VALUE(LEFT(O9018,2))&gt;IF(RIGHT(J9018,1)="M",7,19),AND(OR(LEFT(O9018,2)={"07","19"}),VALUE(RIGHT(O9018,2))&gt;5)),TRUE,FALSE))</f>
        <v/>
      </c>
    </row>
    <row r="9019" spans="12:20" x14ac:dyDescent="0.25">
      <c r="L9019" s="75">
        <f>COUNTIF($B$2:B9019,B9019)</f>
        <v>0</v>
      </c>
      <c r="M9019" s="75">
        <f>COUNTIF($L$2:L9019,4)</f>
        <v>42</v>
      </c>
      <c r="N9019" s="76" t="str">
        <f t="shared" si="704"/>
        <v>0</v>
      </c>
      <c r="O9019" s="76" t="str">
        <f t="shared" si="700"/>
        <v/>
      </c>
      <c r="P9019" s="75" t="str">
        <f t="shared" si="701"/>
        <v/>
      </c>
      <c r="Q9019" s="77" t="str">
        <f t="shared" si="702"/>
        <v/>
      </c>
      <c r="R9019" s="77" t="str">
        <f t="shared" si="703"/>
        <v/>
      </c>
      <c r="S9019" s="77" t="str">
        <f>IF(O9019="","",IF(OR(VALUE(LEFT(O9019,2))&gt;IF(RIGHT(J9019,1)="M",7,19),AND(OR(LEFT(O9019,2)={"07","19"}),VALUE(RIGHT(O9019,2))&gt;15)),TRUE,FALSE))</f>
        <v/>
      </c>
      <c r="T9019" s="77" t="str">
        <f>IF(O9019="","",IF(OR(VALUE(LEFT(O9019,2))&gt;IF(RIGHT(J9019,1)="M",7,19),AND(OR(LEFT(O9019,2)={"07","19"}),VALUE(RIGHT(O9019,2))&gt;5)),TRUE,FALSE))</f>
        <v/>
      </c>
    </row>
    <row r="9020" spans="12:20" x14ac:dyDescent="0.25">
      <c r="L9020" s="75">
        <f>COUNTIF($B$2:B9020,B9020)</f>
        <v>0</v>
      </c>
      <c r="M9020" s="75">
        <f>COUNTIF($L$2:L9020,4)</f>
        <v>42</v>
      </c>
      <c r="N9020" s="76" t="str">
        <f t="shared" si="704"/>
        <v>0</v>
      </c>
      <c r="O9020" s="76" t="str">
        <f t="shared" si="700"/>
        <v/>
      </c>
      <c r="P9020" s="75" t="str">
        <f t="shared" si="701"/>
        <v/>
      </c>
      <c r="Q9020" s="77" t="str">
        <f t="shared" si="702"/>
        <v/>
      </c>
      <c r="R9020" s="77" t="str">
        <f t="shared" si="703"/>
        <v/>
      </c>
      <c r="S9020" s="77" t="str">
        <f>IF(O9020="","",IF(OR(VALUE(LEFT(O9020,2))&gt;IF(RIGHT(J9020,1)="M",7,19),AND(OR(LEFT(O9020,2)={"07","19"}),VALUE(RIGHT(O9020,2))&gt;15)),TRUE,FALSE))</f>
        <v/>
      </c>
      <c r="T9020" s="77" t="str">
        <f>IF(O9020="","",IF(OR(VALUE(LEFT(O9020,2))&gt;IF(RIGHT(J9020,1)="M",7,19),AND(OR(LEFT(O9020,2)={"07","19"}),VALUE(RIGHT(O9020,2))&gt;5)),TRUE,FALSE))</f>
        <v/>
      </c>
    </row>
    <row r="9021" spans="12:20" x14ac:dyDescent="0.25">
      <c r="L9021" s="75">
        <f>COUNTIF($B$2:B9021,B9021)</f>
        <v>0</v>
      </c>
      <c r="M9021" s="75">
        <f>COUNTIF($L$2:L9021,4)</f>
        <v>42</v>
      </c>
      <c r="N9021" s="76" t="str">
        <f t="shared" si="704"/>
        <v>0</v>
      </c>
      <c r="O9021" s="76" t="str">
        <f t="shared" si="700"/>
        <v/>
      </c>
      <c r="P9021" s="75" t="str">
        <f t="shared" si="701"/>
        <v/>
      </c>
      <c r="Q9021" s="77" t="str">
        <f t="shared" si="702"/>
        <v/>
      </c>
      <c r="R9021" s="77" t="str">
        <f t="shared" si="703"/>
        <v/>
      </c>
      <c r="S9021" s="77" t="str">
        <f>IF(O9021="","",IF(OR(VALUE(LEFT(O9021,2))&gt;IF(RIGHT(J9021,1)="M",7,19),AND(OR(LEFT(O9021,2)={"07","19"}),VALUE(RIGHT(O9021,2))&gt;15)),TRUE,FALSE))</f>
        <v/>
      </c>
      <c r="T9021" s="77" t="str">
        <f>IF(O9021="","",IF(OR(VALUE(LEFT(O9021,2))&gt;IF(RIGHT(J9021,1)="M",7,19),AND(OR(LEFT(O9021,2)={"07","19"}),VALUE(RIGHT(O9021,2))&gt;5)),TRUE,FALSE))</f>
        <v/>
      </c>
    </row>
    <row r="9022" spans="12:20" x14ac:dyDescent="0.25">
      <c r="L9022" s="75">
        <f>COUNTIF($B$2:B9022,B9022)</f>
        <v>0</v>
      </c>
      <c r="M9022" s="75">
        <f>COUNTIF($L$2:L9022,4)</f>
        <v>42</v>
      </c>
      <c r="N9022" s="76" t="str">
        <f t="shared" si="704"/>
        <v>0</v>
      </c>
      <c r="O9022" s="76" t="str">
        <f t="shared" si="700"/>
        <v/>
      </c>
      <c r="P9022" s="75" t="str">
        <f t="shared" si="701"/>
        <v/>
      </c>
      <c r="Q9022" s="77" t="str">
        <f t="shared" si="702"/>
        <v/>
      </c>
      <c r="R9022" s="77" t="str">
        <f t="shared" si="703"/>
        <v/>
      </c>
      <c r="S9022" s="77" t="str">
        <f>IF(O9022="","",IF(OR(VALUE(LEFT(O9022,2))&gt;IF(RIGHT(J9022,1)="M",7,19),AND(OR(LEFT(O9022,2)={"07","19"}),VALUE(RIGHT(O9022,2))&gt;15)),TRUE,FALSE))</f>
        <v/>
      </c>
      <c r="T9022" s="77" t="str">
        <f>IF(O9022="","",IF(OR(VALUE(LEFT(O9022,2))&gt;IF(RIGHT(J9022,1)="M",7,19),AND(OR(LEFT(O9022,2)={"07","19"}),VALUE(RIGHT(O9022,2))&gt;5)),TRUE,FALSE))</f>
        <v/>
      </c>
    </row>
    <row r="9023" spans="12:20" x14ac:dyDescent="0.25">
      <c r="L9023" s="75">
        <f>COUNTIF($B$2:B9023,B9023)</f>
        <v>0</v>
      </c>
      <c r="M9023" s="75">
        <f>COUNTIF($L$2:L9023,4)</f>
        <v>42</v>
      </c>
      <c r="N9023" s="76" t="str">
        <f t="shared" si="704"/>
        <v>0</v>
      </c>
      <c r="O9023" s="76" t="str">
        <f t="shared" si="700"/>
        <v/>
      </c>
      <c r="P9023" s="75" t="str">
        <f t="shared" si="701"/>
        <v/>
      </c>
      <c r="Q9023" s="77" t="str">
        <f t="shared" si="702"/>
        <v/>
      </c>
      <c r="R9023" s="77" t="str">
        <f t="shared" si="703"/>
        <v/>
      </c>
      <c r="S9023" s="77" t="str">
        <f>IF(O9023="","",IF(OR(VALUE(LEFT(O9023,2))&gt;IF(RIGHT(J9023,1)="M",7,19),AND(OR(LEFT(O9023,2)={"07","19"}),VALUE(RIGHT(O9023,2))&gt;15)),TRUE,FALSE))</f>
        <v/>
      </c>
      <c r="T9023" s="77" t="str">
        <f>IF(O9023="","",IF(OR(VALUE(LEFT(O9023,2))&gt;IF(RIGHT(J9023,1)="M",7,19),AND(OR(LEFT(O9023,2)={"07","19"}),VALUE(RIGHT(O9023,2))&gt;5)),TRUE,FALSE))</f>
        <v/>
      </c>
    </row>
    <row r="9024" spans="12:20" x14ac:dyDescent="0.25">
      <c r="L9024" s="75">
        <f>COUNTIF($B$2:B9024,B9024)</f>
        <v>0</v>
      </c>
      <c r="M9024" s="75">
        <f>COUNTIF($L$2:L9024,4)</f>
        <v>42</v>
      </c>
      <c r="N9024" s="76" t="str">
        <f t="shared" si="704"/>
        <v>0</v>
      </c>
      <c r="O9024" s="76" t="str">
        <f t="shared" si="700"/>
        <v/>
      </c>
      <c r="P9024" s="75" t="str">
        <f t="shared" si="701"/>
        <v/>
      </c>
      <c r="Q9024" s="77" t="str">
        <f t="shared" si="702"/>
        <v/>
      </c>
      <c r="R9024" s="77" t="str">
        <f t="shared" si="703"/>
        <v/>
      </c>
      <c r="S9024" s="77" t="str">
        <f>IF(O9024="","",IF(OR(VALUE(LEFT(O9024,2))&gt;IF(RIGHT(J9024,1)="M",7,19),AND(OR(LEFT(O9024,2)={"07","19"}),VALUE(RIGHT(O9024,2))&gt;15)),TRUE,FALSE))</f>
        <v/>
      </c>
      <c r="T9024" s="77" t="str">
        <f>IF(O9024="","",IF(OR(VALUE(LEFT(O9024,2))&gt;IF(RIGHT(J9024,1)="M",7,19),AND(OR(LEFT(O9024,2)={"07","19"}),VALUE(RIGHT(O9024,2))&gt;5)),TRUE,FALSE))</f>
        <v/>
      </c>
    </row>
    <row r="9025" spans="12:20" x14ac:dyDescent="0.25">
      <c r="L9025" s="75">
        <f>COUNTIF($B$2:B9025,B9025)</f>
        <v>0</v>
      </c>
      <c r="M9025" s="75">
        <f>COUNTIF($L$2:L9025,4)</f>
        <v>42</v>
      </c>
      <c r="N9025" s="76" t="str">
        <f t="shared" si="704"/>
        <v>0</v>
      </c>
      <c r="O9025" s="76" t="str">
        <f t="shared" si="700"/>
        <v/>
      </c>
      <c r="P9025" s="75" t="str">
        <f t="shared" si="701"/>
        <v/>
      </c>
      <c r="Q9025" s="77" t="str">
        <f t="shared" si="702"/>
        <v/>
      </c>
      <c r="R9025" s="77" t="str">
        <f t="shared" si="703"/>
        <v/>
      </c>
      <c r="S9025" s="77" t="str">
        <f>IF(O9025="","",IF(OR(VALUE(LEFT(O9025,2))&gt;IF(RIGHT(J9025,1)="M",7,19),AND(OR(LEFT(O9025,2)={"07","19"}),VALUE(RIGHT(O9025,2))&gt;15)),TRUE,FALSE))</f>
        <v/>
      </c>
      <c r="T9025" s="77" t="str">
        <f>IF(O9025="","",IF(OR(VALUE(LEFT(O9025,2))&gt;IF(RIGHT(J9025,1)="M",7,19),AND(OR(LEFT(O9025,2)={"07","19"}),VALUE(RIGHT(O9025,2))&gt;5)),TRUE,FALSE))</f>
        <v/>
      </c>
    </row>
    <row r="9026" spans="12:20" x14ac:dyDescent="0.25">
      <c r="L9026" s="75">
        <f>COUNTIF($B$2:B9026,B9026)</f>
        <v>0</v>
      </c>
      <c r="M9026" s="75">
        <f>COUNTIF($L$2:L9026,4)</f>
        <v>42</v>
      </c>
      <c r="N9026" s="76" t="str">
        <f t="shared" si="704"/>
        <v>0</v>
      </c>
      <c r="O9026" s="76" t="str">
        <f t="shared" ref="O9026:O9089" si="705">TRIM(SUBSTITUTE(SUBSTITUTE(D9026,"+",""),"_",""))</f>
        <v/>
      </c>
      <c r="P9026" s="75" t="str">
        <f t="shared" ref="P9026:P9089" si="706">TRIM(SUBSTITUTE(SUBSTITUTE(E9026,"+",""),"_",""))</f>
        <v/>
      </c>
      <c r="Q9026" s="77" t="str">
        <f t="shared" ref="Q9026:Q9089" si="707">IFERROR(IF(RIGHT(P9026,2)&lt;RIGHT(O9026,2),IF(P9026&lt;O9026,P9026+2360-O9026,P9026-40-O9026),IF(P9026&lt;O9026,P9026+2400-O9026,P9026-O9026)),"")</f>
        <v/>
      </c>
      <c r="R9026" s="77" t="str">
        <f t="shared" ref="R9026:R9089" si="708">IFERROR(ROUNDDOWN(Q9026/100,0),"")</f>
        <v/>
      </c>
      <c r="S9026" s="77" t="str">
        <f>IF(O9026="","",IF(OR(VALUE(LEFT(O9026,2))&gt;IF(RIGHT(J9026,1)="M",7,19),AND(OR(LEFT(O9026,2)={"07","19"}),VALUE(RIGHT(O9026,2))&gt;15)),TRUE,FALSE))</f>
        <v/>
      </c>
      <c r="T9026" s="77" t="str">
        <f>IF(O9026="","",IF(OR(VALUE(LEFT(O9026,2))&gt;IF(RIGHT(J9026,1)="M",7,19),AND(OR(LEFT(O9026,2)={"07","19"}),VALUE(RIGHT(O9026,2))&gt;5)),TRUE,FALSE))</f>
        <v/>
      </c>
    </row>
    <row r="9027" spans="12:20" x14ac:dyDescent="0.25">
      <c r="L9027" s="75">
        <f>COUNTIF($B$2:B9027,B9027)</f>
        <v>0</v>
      </c>
      <c r="M9027" s="75">
        <f>COUNTIF($L$2:L9027,4)</f>
        <v>42</v>
      </c>
      <c r="N9027" s="76" t="str">
        <f t="shared" ref="N9027:N9090" si="709">A9027&amp;DAY(C9027)</f>
        <v>0</v>
      </c>
      <c r="O9027" s="76" t="str">
        <f t="shared" si="705"/>
        <v/>
      </c>
      <c r="P9027" s="75" t="str">
        <f t="shared" si="706"/>
        <v/>
      </c>
      <c r="Q9027" s="77" t="str">
        <f t="shared" si="707"/>
        <v/>
      </c>
      <c r="R9027" s="77" t="str">
        <f t="shared" si="708"/>
        <v/>
      </c>
      <c r="S9027" s="77" t="str">
        <f>IF(O9027="","",IF(OR(VALUE(LEFT(O9027,2))&gt;IF(RIGHT(J9027,1)="M",7,19),AND(OR(LEFT(O9027,2)={"07","19"}),VALUE(RIGHT(O9027,2))&gt;15)),TRUE,FALSE))</f>
        <v/>
      </c>
      <c r="T9027" s="77" t="str">
        <f>IF(O9027="","",IF(OR(VALUE(LEFT(O9027,2))&gt;IF(RIGHT(J9027,1)="M",7,19),AND(OR(LEFT(O9027,2)={"07","19"}),VALUE(RIGHT(O9027,2))&gt;5)),TRUE,FALSE))</f>
        <v/>
      </c>
    </row>
    <row r="9028" spans="12:20" x14ac:dyDescent="0.25">
      <c r="L9028" s="75">
        <f>COUNTIF($B$2:B9028,B9028)</f>
        <v>0</v>
      </c>
      <c r="M9028" s="75">
        <f>COUNTIF($L$2:L9028,4)</f>
        <v>42</v>
      </c>
      <c r="N9028" s="76" t="str">
        <f t="shared" si="709"/>
        <v>0</v>
      </c>
      <c r="O9028" s="76" t="str">
        <f t="shared" si="705"/>
        <v/>
      </c>
      <c r="P9028" s="75" t="str">
        <f t="shared" si="706"/>
        <v/>
      </c>
      <c r="Q9028" s="77" t="str">
        <f t="shared" si="707"/>
        <v/>
      </c>
      <c r="R9028" s="77" t="str">
        <f t="shared" si="708"/>
        <v/>
      </c>
      <c r="S9028" s="77" t="str">
        <f>IF(O9028="","",IF(OR(VALUE(LEFT(O9028,2))&gt;IF(RIGHT(J9028,1)="M",7,19),AND(OR(LEFT(O9028,2)={"07","19"}),VALUE(RIGHT(O9028,2))&gt;15)),TRUE,FALSE))</f>
        <v/>
      </c>
      <c r="T9028" s="77" t="str">
        <f>IF(O9028="","",IF(OR(VALUE(LEFT(O9028,2))&gt;IF(RIGHT(J9028,1)="M",7,19),AND(OR(LEFT(O9028,2)={"07","19"}),VALUE(RIGHT(O9028,2))&gt;5)),TRUE,FALSE))</f>
        <v/>
      </c>
    </row>
    <row r="9029" spans="12:20" x14ac:dyDescent="0.25">
      <c r="L9029" s="75">
        <f>COUNTIF($B$2:B9029,B9029)</f>
        <v>0</v>
      </c>
      <c r="M9029" s="75">
        <f>COUNTIF($L$2:L9029,4)</f>
        <v>42</v>
      </c>
      <c r="N9029" s="76" t="str">
        <f t="shared" si="709"/>
        <v>0</v>
      </c>
      <c r="O9029" s="76" t="str">
        <f t="shared" si="705"/>
        <v/>
      </c>
      <c r="P9029" s="75" t="str">
        <f t="shared" si="706"/>
        <v/>
      </c>
      <c r="Q9029" s="77" t="str">
        <f t="shared" si="707"/>
        <v/>
      </c>
      <c r="R9029" s="77" t="str">
        <f t="shared" si="708"/>
        <v/>
      </c>
      <c r="S9029" s="77" t="str">
        <f>IF(O9029="","",IF(OR(VALUE(LEFT(O9029,2))&gt;IF(RIGHT(J9029,1)="M",7,19),AND(OR(LEFT(O9029,2)={"07","19"}),VALUE(RIGHT(O9029,2))&gt;15)),TRUE,FALSE))</f>
        <v/>
      </c>
      <c r="T9029" s="77" t="str">
        <f>IF(O9029="","",IF(OR(VALUE(LEFT(O9029,2))&gt;IF(RIGHT(J9029,1)="M",7,19),AND(OR(LEFT(O9029,2)={"07","19"}),VALUE(RIGHT(O9029,2))&gt;5)),TRUE,FALSE))</f>
        <v/>
      </c>
    </row>
    <row r="9030" spans="12:20" x14ac:dyDescent="0.25">
      <c r="L9030" s="75">
        <f>COUNTIF($B$2:B9030,B9030)</f>
        <v>0</v>
      </c>
      <c r="M9030" s="75">
        <f>COUNTIF($L$2:L9030,4)</f>
        <v>42</v>
      </c>
      <c r="N9030" s="76" t="str">
        <f t="shared" si="709"/>
        <v>0</v>
      </c>
      <c r="O9030" s="76" t="str">
        <f t="shared" si="705"/>
        <v/>
      </c>
      <c r="P9030" s="75" t="str">
        <f t="shared" si="706"/>
        <v/>
      </c>
      <c r="Q9030" s="77" t="str">
        <f t="shared" si="707"/>
        <v/>
      </c>
      <c r="R9030" s="77" t="str">
        <f t="shared" si="708"/>
        <v/>
      </c>
      <c r="S9030" s="77" t="str">
        <f>IF(O9030="","",IF(OR(VALUE(LEFT(O9030,2))&gt;IF(RIGHT(J9030,1)="M",7,19),AND(OR(LEFT(O9030,2)={"07","19"}),VALUE(RIGHT(O9030,2))&gt;15)),TRUE,FALSE))</f>
        <v/>
      </c>
      <c r="T9030" s="77" t="str">
        <f>IF(O9030="","",IF(OR(VALUE(LEFT(O9030,2))&gt;IF(RIGHT(J9030,1)="M",7,19),AND(OR(LEFT(O9030,2)={"07","19"}),VALUE(RIGHT(O9030,2))&gt;5)),TRUE,FALSE))</f>
        <v/>
      </c>
    </row>
    <row r="9031" spans="12:20" x14ac:dyDescent="0.25">
      <c r="L9031" s="75">
        <f>COUNTIF($B$2:B9031,B9031)</f>
        <v>0</v>
      </c>
      <c r="M9031" s="75">
        <f>COUNTIF($L$2:L9031,4)</f>
        <v>42</v>
      </c>
      <c r="N9031" s="76" t="str">
        <f t="shared" si="709"/>
        <v>0</v>
      </c>
      <c r="O9031" s="76" t="str">
        <f t="shared" si="705"/>
        <v/>
      </c>
      <c r="P9031" s="75" t="str">
        <f t="shared" si="706"/>
        <v/>
      </c>
      <c r="Q9031" s="77" t="str">
        <f t="shared" si="707"/>
        <v/>
      </c>
      <c r="R9031" s="77" t="str">
        <f t="shared" si="708"/>
        <v/>
      </c>
      <c r="S9031" s="77" t="str">
        <f>IF(O9031="","",IF(OR(VALUE(LEFT(O9031,2))&gt;IF(RIGHT(J9031,1)="M",7,19),AND(OR(LEFT(O9031,2)={"07","19"}),VALUE(RIGHT(O9031,2))&gt;15)),TRUE,FALSE))</f>
        <v/>
      </c>
      <c r="T9031" s="77" t="str">
        <f>IF(O9031="","",IF(OR(VALUE(LEFT(O9031,2))&gt;IF(RIGHT(J9031,1)="M",7,19),AND(OR(LEFT(O9031,2)={"07","19"}),VALUE(RIGHT(O9031,2))&gt;5)),TRUE,FALSE))</f>
        <v/>
      </c>
    </row>
    <row r="9032" spans="12:20" x14ac:dyDescent="0.25">
      <c r="L9032" s="75">
        <f>COUNTIF($B$2:B9032,B9032)</f>
        <v>0</v>
      </c>
      <c r="M9032" s="75">
        <f>COUNTIF($L$2:L9032,4)</f>
        <v>42</v>
      </c>
      <c r="N9032" s="76" t="str">
        <f t="shared" si="709"/>
        <v>0</v>
      </c>
      <c r="O9032" s="76" t="str">
        <f t="shared" si="705"/>
        <v/>
      </c>
      <c r="P9032" s="75" t="str">
        <f t="shared" si="706"/>
        <v/>
      </c>
      <c r="Q9032" s="77" t="str">
        <f t="shared" si="707"/>
        <v/>
      </c>
      <c r="R9032" s="77" t="str">
        <f t="shared" si="708"/>
        <v/>
      </c>
      <c r="S9032" s="77" t="str">
        <f>IF(O9032="","",IF(OR(VALUE(LEFT(O9032,2))&gt;IF(RIGHT(J9032,1)="M",7,19),AND(OR(LEFT(O9032,2)={"07","19"}),VALUE(RIGHT(O9032,2))&gt;15)),TRUE,FALSE))</f>
        <v/>
      </c>
      <c r="T9032" s="77" t="str">
        <f>IF(O9032="","",IF(OR(VALUE(LEFT(O9032,2))&gt;IF(RIGHT(J9032,1)="M",7,19),AND(OR(LEFT(O9032,2)={"07","19"}),VALUE(RIGHT(O9032,2))&gt;5)),TRUE,FALSE))</f>
        <v/>
      </c>
    </row>
    <row r="9033" spans="12:20" x14ac:dyDescent="0.25">
      <c r="L9033" s="75">
        <f>COUNTIF($B$2:B9033,B9033)</f>
        <v>0</v>
      </c>
      <c r="M9033" s="75">
        <f>COUNTIF($L$2:L9033,4)</f>
        <v>42</v>
      </c>
      <c r="N9033" s="76" t="str">
        <f t="shared" si="709"/>
        <v>0</v>
      </c>
      <c r="O9033" s="76" t="str">
        <f t="shared" si="705"/>
        <v/>
      </c>
      <c r="P9033" s="75" t="str">
        <f t="shared" si="706"/>
        <v/>
      </c>
      <c r="Q9033" s="77" t="str">
        <f t="shared" si="707"/>
        <v/>
      </c>
      <c r="R9033" s="77" t="str">
        <f t="shared" si="708"/>
        <v/>
      </c>
      <c r="S9033" s="77" t="str">
        <f>IF(O9033="","",IF(OR(VALUE(LEFT(O9033,2))&gt;IF(RIGHT(J9033,1)="M",7,19),AND(OR(LEFT(O9033,2)={"07","19"}),VALUE(RIGHT(O9033,2))&gt;15)),TRUE,FALSE))</f>
        <v/>
      </c>
      <c r="T9033" s="77" t="str">
        <f>IF(O9033="","",IF(OR(VALUE(LEFT(O9033,2))&gt;IF(RIGHT(J9033,1)="M",7,19),AND(OR(LEFT(O9033,2)={"07","19"}),VALUE(RIGHT(O9033,2))&gt;5)),TRUE,FALSE))</f>
        <v/>
      </c>
    </row>
    <row r="9034" spans="12:20" x14ac:dyDescent="0.25">
      <c r="L9034" s="75">
        <f>COUNTIF($B$2:B9034,B9034)</f>
        <v>0</v>
      </c>
      <c r="M9034" s="75">
        <f>COUNTIF($L$2:L9034,4)</f>
        <v>42</v>
      </c>
      <c r="N9034" s="76" t="str">
        <f t="shared" si="709"/>
        <v>0</v>
      </c>
      <c r="O9034" s="76" t="str">
        <f t="shared" si="705"/>
        <v/>
      </c>
      <c r="P9034" s="75" t="str">
        <f t="shared" si="706"/>
        <v/>
      </c>
      <c r="Q9034" s="77" t="str">
        <f t="shared" si="707"/>
        <v/>
      </c>
      <c r="R9034" s="77" t="str">
        <f t="shared" si="708"/>
        <v/>
      </c>
      <c r="S9034" s="77" t="str">
        <f>IF(O9034="","",IF(OR(VALUE(LEFT(O9034,2))&gt;IF(RIGHT(J9034,1)="M",7,19),AND(OR(LEFT(O9034,2)={"07","19"}),VALUE(RIGHT(O9034,2))&gt;15)),TRUE,FALSE))</f>
        <v/>
      </c>
      <c r="T9034" s="77" t="str">
        <f>IF(O9034="","",IF(OR(VALUE(LEFT(O9034,2))&gt;IF(RIGHT(J9034,1)="M",7,19),AND(OR(LEFT(O9034,2)={"07","19"}),VALUE(RIGHT(O9034,2))&gt;5)),TRUE,FALSE))</f>
        <v/>
      </c>
    </row>
    <row r="9035" spans="12:20" x14ac:dyDescent="0.25">
      <c r="L9035" s="75">
        <f>COUNTIF($B$2:B9035,B9035)</f>
        <v>0</v>
      </c>
      <c r="M9035" s="75">
        <f>COUNTIF($L$2:L9035,4)</f>
        <v>42</v>
      </c>
      <c r="N9035" s="76" t="str">
        <f t="shared" si="709"/>
        <v>0</v>
      </c>
      <c r="O9035" s="76" t="str">
        <f t="shared" si="705"/>
        <v/>
      </c>
      <c r="P9035" s="75" t="str">
        <f t="shared" si="706"/>
        <v/>
      </c>
      <c r="Q9035" s="77" t="str">
        <f t="shared" si="707"/>
        <v/>
      </c>
      <c r="R9035" s="77" t="str">
        <f t="shared" si="708"/>
        <v/>
      </c>
      <c r="S9035" s="77" t="str">
        <f>IF(O9035="","",IF(OR(VALUE(LEFT(O9035,2))&gt;IF(RIGHT(J9035,1)="M",7,19),AND(OR(LEFT(O9035,2)={"07","19"}),VALUE(RIGHT(O9035,2))&gt;15)),TRUE,FALSE))</f>
        <v/>
      </c>
      <c r="T9035" s="77" t="str">
        <f>IF(O9035="","",IF(OR(VALUE(LEFT(O9035,2))&gt;IF(RIGHT(J9035,1)="M",7,19),AND(OR(LEFT(O9035,2)={"07","19"}),VALUE(RIGHT(O9035,2))&gt;5)),TRUE,FALSE))</f>
        <v/>
      </c>
    </row>
    <row r="9036" spans="12:20" x14ac:dyDescent="0.25">
      <c r="L9036" s="75">
        <f>COUNTIF($B$2:B9036,B9036)</f>
        <v>0</v>
      </c>
      <c r="M9036" s="75">
        <f>COUNTIF($L$2:L9036,4)</f>
        <v>42</v>
      </c>
      <c r="N9036" s="76" t="str">
        <f t="shared" si="709"/>
        <v>0</v>
      </c>
      <c r="O9036" s="76" t="str">
        <f t="shared" si="705"/>
        <v/>
      </c>
      <c r="P9036" s="75" t="str">
        <f t="shared" si="706"/>
        <v/>
      </c>
      <c r="Q9036" s="77" t="str">
        <f t="shared" si="707"/>
        <v/>
      </c>
      <c r="R9036" s="77" t="str">
        <f t="shared" si="708"/>
        <v/>
      </c>
      <c r="S9036" s="77" t="str">
        <f>IF(O9036="","",IF(OR(VALUE(LEFT(O9036,2))&gt;IF(RIGHT(J9036,1)="M",7,19),AND(OR(LEFT(O9036,2)={"07","19"}),VALUE(RIGHT(O9036,2))&gt;15)),TRUE,FALSE))</f>
        <v/>
      </c>
      <c r="T9036" s="77" t="str">
        <f>IF(O9036="","",IF(OR(VALUE(LEFT(O9036,2))&gt;IF(RIGHT(J9036,1)="M",7,19),AND(OR(LEFT(O9036,2)={"07","19"}),VALUE(RIGHT(O9036,2))&gt;5)),TRUE,FALSE))</f>
        <v/>
      </c>
    </row>
    <row r="9037" spans="12:20" x14ac:dyDescent="0.25">
      <c r="L9037" s="75">
        <f>COUNTIF($B$2:B9037,B9037)</f>
        <v>0</v>
      </c>
      <c r="M9037" s="75">
        <f>COUNTIF($L$2:L9037,4)</f>
        <v>42</v>
      </c>
      <c r="N9037" s="76" t="str">
        <f t="shared" si="709"/>
        <v>0</v>
      </c>
      <c r="O9037" s="76" t="str">
        <f t="shared" si="705"/>
        <v/>
      </c>
      <c r="P9037" s="75" t="str">
        <f t="shared" si="706"/>
        <v/>
      </c>
      <c r="Q9037" s="77" t="str">
        <f t="shared" si="707"/>
        <v/>
      </c>
      <c r="R9037" s="77" t="str">
        <f t="shared" si="708"/>
        <v/>
      </c>
      <c r="S9037" s="77" t="str">
        <f>IF(O9037="","",IF(OR(VALUE(LEFT(O9037,2))&gt;IF(RIGHT(J9037,1)="M",7,19),AND(OR(LEFT(O9037,2)={"07","19"}),VALUE(RIGHT(O9037,2))&gt;15)),TRUE,FALSE))</f>
        <v/>
      </c>
      <c r="T9037" s="77" t="str">
        <f>IF(O9037="","",IF(OR(VALUE(LEFT(O9037,2))&gt;IF(RIGHT(J9037,1)="M",7,19),AND(OR(LEFT(O9037,2)={"07","19"}),VALUE(RIGHT(O9037,2))&gt;5)),TRUE,FALSE))</f>
        <v/>
      </c>
    </row>
    <row r="9038" spans="12:20" x14ac:dyDescent="0.25">
      <c r="L9038" s="75">
        <f>COUNTIF($B$2:B9038,B9038)</f>
        <v>0</v>
      </c>
      <c r="M9038" s="75">
        <f>COUNTIF($L$2:L9038,4)</f>
        <v>42</v>
      </c>
      <c r="N9038" s="76" t="str">
        <f t="shared" si="709"/>
        <v>0</v>
      </c>
      <c r="O9038" s="76" t="str">
        <f t="shared" si="705"/>
        <v/>
      </c>
      <c r="P9038" s="75" t="str">
        <f t="shared" si="706"/>
        <v/>
      </c>
      <c r="Q9038" s="77" t="str">
        <f t="shared" si="707"/>
        <v/>
      </c>
      <c r="R9038" s="77" t="str">
        <f t="shared" si="708"/>
        <v/>
      </c>
      <c r="S9038" s="77" t="str">
        <f>IF(O9038="","",IF(OR(VALUE(LEFT(O9038,2))&gt;IF(RIGHT(J9038,1)="M",7,19),AND(OR(LEFT(O9038,2)={"07","19"}),VALUE(RIGHT(O9038,2))&gt;15)),TRUE,FALSE))</f>
        <v/>
      </c>
      <c r="T9038" s="77" t="str">
        <f>IF(O9038="","",IF(OR(VALUE(LEFT(O9038,2))&gt;IF(RIGHT(J9038,1)="M",7,19),AND(OR(LEFT(O9038,2)={"07","19"}),VALUE(RIGHT(O9038,2))&gt;5)),TRUE,FALSE))</f>
        <v/>
      </c>
    </row>
    <row r="9039" spans="12:20" x14ac:dyDescent="0.25">
      <c r="L9039" s="75">
        <f>COUNTIF($B$2:B9039,B9039)</f>
        <v>0</v>
      </c>
      <c r="M9039" s="75">
        <f>COUNTIF($L$2:L9039,4)</f>
        <v>42</v>
      </c>
      <c r="N9039" s="76" t="str">
        <f t="shared" si="709"/>
        <v>0</v>
      </c>
      <c r="O9039" s="76" t="str">
        <f t="shared" si="705"/>
        <v/>
      </c>
      <c r="P9039" s="75" t="str">
        <f t="shared" si="706"/>
        <v/>
      </c>
      <c r="Q9039" s="77" t="str">
        <f t="shared" si="707"/>
        <v/>
      </c>
      <c r="R9039" s="77" t="str">
        <f t="shared" si="708"/>
        <v/>
      </c>
      <c r="S9039" s="77" t="str">
        <f>IF(O9039="","",IF(OR(VALUE(LEFT(O9039,2))&gt;IF(RIGHT(J9039,1)="M",7,19),AND(OR(LEFT(O9039,2)={"07","19"}),VALUE(RIGHT(O9039,2))&gt;15)),TRUE,FALSE))</f>
        <v/>
      </c>
      <c r="T9039" s="77" t="str">
        <f>IF(O9039="","",IF(OR(VALUE(LEFT(O9039,2))&gt;IF(RIGHT(J9039,1)="M",7,19),AND(OR(LEFT(O9039,2)={"07","19"}),VALUE(RIGHT(O9039,2))&gt;5)),TRUE,FALSE))</f>
        <v/>
      </c>
    </row>
    <row r="9040" spans="12:20" x14ac:dyDescent="0.25">
      <c r="L9040" s="75">
        <f>COUNTIF($B$2:B9040,B9040)</f>
        <v>0</v>
      </c>
      <c r="M9040" s="75">
        <f>COUNTIF($L$2:L9040,4)</f>
        <v>42</v>
      </c>
      <c r="N9040" s="76" t="str">
        <f t="shared" si="709"/>
        <v>0</v>
      </c>
      <c r="O9040" s="76" t="str">
        <f t="shared" si="705"/>
        <v/>
      </c>
      <c r="P9040" s="75" t="str">
        <f t="shared" si="706"/>
        <v/>
      </c>
      <c r="Q9040" s="77" t="str">
        <f t="shared" si="707"/>
        <v/>
      </c>
      <c r="R9040" s="77" t="str">
        <f t="shared" si="708"/>
        <v/>
      </c>
      <c r="S9040" s="77" t="str">
        <f>IF(O9040="","",IF(OR(VALUE(LEFT(O9040,2))&gt;IF(RIGHT(J9040,1)="M",7,19),AND(OR(LEFT(O9040,2)={"07","19"}),VALUE(RIGHT(O9040,2))&gt;15)),TRUE,FALSE))</f>
        <v/>
      </c>
      <c r="T9040" s="77" t="str">
        <f>IF(O9040="","",IF(OR(VALUE(LEFT(O9040,2))&gt;IF(RIGHT(J9040,1)="M",7,19),AND(OR(LEFT(O9040,2)={"07","19"}),VALUE(RIGHT(O9040,2))&gt;5)),TRUE,FALSE))</f>
        <v/>
      </c>
    </row>
    <row r="9041" spans="12:20" x14ac:dyDescent="0.25">
      <c r="L9041" s="75">
        <f>COUNTIF($B$2:B9041,B9041)</f>
        <v>0</v>
      </c>
      <c r="M9041" s="75">
        <f>COUNTIF($L$2:L9041,4)</f>
        <v>42</v>
      </c>
      <c r="N9041" s="76" t="str">
        <f t="shared" si="709"/>
        <v>0</v>
      </c>
      <c r="O9041" s="76" t="str">
        <f t="shared" si="705"/>
        <v/>
      </c>
      <c r="P9041" s="75" t="str">
        <f t="shared" si="706"/>
        <v/>
      </c>
      <c r="Q9041" s="77" t="str">
        <f t="shared" si="707"/>
        <v/>
      </c>
      <c r="R9041" s="77" t="str">
        <f t="shared" si="708"/>
        <v/>
      </c>
      <c r="S9041" s="77" t="str">
        <f>IF(O9041="","",IF(OR(VALUE(LEFT(O9041,2))&gt;IF(RIGHT(J9041,1)="M",7,19),AND(OR(LEFT(O9041,2)={"07","19"}),VALUE(RIGHT(O9041,2))&gt;15)),TRUE,FALSE))</f>
        <v/>
      </c>
      <c r="T9041" s="77" t="str">
        <f>IF(O9041="","",IF(OR(VALUE(LEFT(O9041,2))&gt;IF(RIGHT(J9041,1)="M",7,19),AND(OR(LEFT(O9041,2)={"07","19"}),VALUE(RIGHT(O9041,2))&gt;5)),TRUE,FALSE))</f>
        <v/>
      </c>
    </row>
    <row r="9042" spans="12:20" x14ac:dyDescent="0.25">
      <c r="L9042" s="75">
        <f>COUNTIF($B$2:B9042,B9042)</f>
        <v>0</v>
      </c>
      <c r="M9042" s="75">
        <f>COUNTIF($L$2:L9042,4)</f>
        <v>42</v>
      </c>
      <c r="N9042" s="76" t="str">
        <f t="shared" si="709"/>
        <v>0</v>
      </c>
      <c r="O9042" s="76" t="str">
        <f t="shared" si="705"/>
        <v/>
      </c>
      <c r="P9042" s="75" t="str">
        <f t="shared" si="706"/>
        <v/>
      </c>
      <c r="Q9042" s="77" t="str">
        <f t="shared" si="707"/>
        <v/>
      </c>
      <c r="R9042" s="77" t="str">
        <f t="shared" si="708"/>
        <v/>
      </c>
      <c r="S9042" s="77" t="str">
        <f>IF(O9042="","",IF(OR(VALUE(LEFT(O9042,2))&gt;IF(RIGHT(J9042,1)="M",7,19),AND(OR(LEFT(O9042,2)={"07","19"}),VALUE(RIGHT(O9042,2))&gt;15)),TRUE,FALSE))</f>
        <v/>
      </c>
      <c r="T9042" s="77" t="str">
        <f>IF(O9042="","",IF(OR(VALUE(LEFT(O9042,2))&gt;IF(RIGHT(J9042,1)="M",7,19),AND(OR(LEFT(O9042,2)={"07","19"}),VALUE(RIGHT(O9042,2))&gt;5)),TRUE,FALSE))</f>
        <v/>
      </c>
    </row>
    <row r="9043" spans="12:20" x14ac:dyDescent="0.25">
      <c r="L9043" s="75">
        <f>COUNTIF($B$2:B9043,B9043)</f>
        <v>0</v>
      </c>
      <c r="M9043" s="75">
        <f>COUNTIF($L$2:L9043,4)</f>
        <v>42</v>
      </c>
      <c r="N9043" s="76" t="str">
        <f t="shared" si="709"/>
        <v>0</v>
      </c>
      <c r="O9043" s="76" t="str">
        <f t="shared" si="705"/>
        <v/>
      </c>
      <c r="P9043" s="75" t="str">
        <f t="shared" si="706"/>
        <v/>
      </c>
      <c r="Q9043" s="77" t="str">
        <f t="shared" si="707"/>
        <v/>
      </c>
      <c r="R9043" s="77" t="str">
        <f t="shared" si="708"/>
        <v/>
      </c>
      <c r="S9043" s="77" t="str">
        <f>IF(O9043="","",IF(OR(VALUE(LEFT(O9043,2))&gt;IF(RIGHT(J9043,1)="M",7,19),AND(OR(LEFT(O9043,2)={"07","19"}),VALUE(RIGHT(O9043,2))&gt;15)),TRUE,FALSE))</f>
        <v/>
      </c>
      <c r="T9043" s="77" t="str">
        <f>IF(O9043="","",IF(OR(VALUE(LEFT(O9043,2))&gt;IF(RIGHT(J9043,1)="M",7,19),AND(OR(LEFT(O9043,2)={"07","19"}),VALUE(RIGHT(O9043,2))&gt;5)),TRUE,FALSE))</f>
        <v/>
      </c>
    </row>
    <row r="9044" spans="12:20" x14ac:dyDescent="0.25">
      <c r="L9044" s="75">
        <f>COUNTIF($B$2:B9044,B9044)</f>
        <v>0</v>
      </c>
      <c r="M9044" s="75">
        <f>COUNTIF($L$2:L9044,4)</f>
        <v>42</v>
      </c>
      <c r="N9044" s="76" t="str">
        <f t="shared" si="709"/>
        <v>0</v>
      </c>
      <c r="O9044" s="76" t="str">
        <f t="shared" si="705"/>
        <v/>
      </c>
      <c r="P9044" s="75" t="str">
        <f t="shared" si="706"/>
        <v/>
      </c>
      <c r="Q9044" s="77" t="str">
        <f t="shared" si="707"/>
        <v/>
      </c>
      <c r="R9044" s="77" t="str">
        <f t="shared" si="708"/>
        <v/>
      </c>
      <c r="S9044" s="77" t="str">
        <f>IF(O9044="","",IF(OR(VALUE(LEFT(O9044,2))&gt;IF(RIGHT(J9044,1)="M",7,19),AND(OR(LEFT(O9044,2)={"07","19"}),VALUE(RIGHT(O9044,2))&gt;15)),TRUE,FALSE))</f>
        <v/>
      </c>
      <c r="T9044" s="77" t="str">
        <f>IF(O9044="","",IF(OR(VALUE(LEFT(O9044,2))&gt;IF(RIGHT(J9044,1)="M",7,19),AND(OR(LEFT(O9044,2)={"07","19"}),VALUE(RIGHT(O9044,2))&gt;5)),TRUE,FALSE))</f>
        <v/>
      </c>
    </row>
    <row r="9045" spans="12:20" x14ac:dyDescent="0.25">
      <c r="L9045" s="75">
        <f>COUNTIF($B$2:B9045,B9045)</f>
        <v>0</v>
      </c>
      <c r="M9045" s="75">
        <f>COUNTIF($L$2:L9045,4)</f>
        <v>42</v>
      </c>
      <c r="N9045" s="76" t="str">
        <f t="shared" si="709"/>
        <v>0</v>
      </c>
      <c r="O9045" s="76" t="str">
        <f t="shared" si="705"/>
        <v/>
      </c>
      <c r="P9045" s="75" t="str">
        <f t="shared" si="706"/>
        <v/>
      </c>
      <c r="Q9045" s="77" t="str">
        <f t="shared" si="707"/>
        <v/>
      </c>
      <c r="R9045" s="77" t="str">
        <f t="shared" si="708"/>
        <v/>
      </c>
      <c r="S9045" s="77" t="str">
        <f>IF(O9045="","",IF(OR(VALUE(LEFT(O9045,2))&gt;IF(RIGHT(J9045,1)="M",7,19),AND(OR(LEFT(O9045,2)={"07","19"}),VALUE(RIGHT(O9045,2))&gt;15)),TRUE,FALSE))</f>
        <v/>
      </c>
      <c r="T9045" s="77" t="str">
        <f>IF(O9045="","",IF(OR(VALUE(LEFT(O9045,2))&gt;IF(RIGHT(J9045,1)="M",7,19),AND(OR(LEFT(O9045,2)={"07","19"}),VALUE(RIGHT(O9045,2))&gt;5)),TRUE,FALSE))</f>
        <v/>
      </c>
    </row>
    <row r="9046" spans="12:20" x14ac:dyDescent="0.25">
      <c r="L9046" s="75">
        <f>COUNTIF($B$2:B9046,B9046)</f>
        <v>0</v>
      </c>
      <c r="M9046" s="75">
        <f>COUNTIF($L$2:L9046,4)</f>
        <v>42</v>
      </c>
      <c r="N9046" s="76" t="str">
        <f t="shared" si="709"/>
        <v>0</v>
      </c>
      <c r="O9046" s="76" t="str">
        <f t="shared" si="705"/>
        <v/>
      </c>
      <c r="P9046" s="75" t="str">
        <f t="shared" si="706"/>
        <v/>
      </c>
      <c r="Q9046" s="77" t="str">
        <f t="shared" si="707"/>
        <v/>
      </c>
      <c r="R9046" s="77" t="str">
        <f t="shared" si="708"/>
        <v/>
      </c>
      <c r="S9046" s="77" t="str">
        <f>IF(O9046="","",IF(OR(VALUE(LEFT(O9046,2))&gt;IF(RIGHT(J9046,1)="M",7,19),AND(OR(LEFT(O9046,2)={"07","19"}),VALUE(RIGHT(O9046,2))&gt;15)),TRUE,FALSE))</f>
        <v/>
      </c>
      <c r="T9046" s="77" t="str">
        <f>IF(O9046="","",IF(OR(VALUE(LEFT(O9046,2))&gt;IF(RIGHT(J9046,1)="M",7,19),AND(OR(LEFT(O9046,2)={"07","19"}),VALUE(RIGHT(O9046,2))&gt;5)),TRUE,FALSE))</f>
        <v/>
      </c>
    </row>
    <row r="9047" spans="12:20" x14ac:dyDescent="0.25">
      <c r="L9047" s="75">
        <f>COUNTIF($B$2:B9047,B9047)</f>
        <v>0</v>
      </c>
      <c r="M9047" s="75">
        <f>COUNTIF($L$2:L9047,4)</f>
        <v>42</v>
      </c>
      <c r="N9047" s="76" t="str">
        <f t="shared" si="709"/>
        <v>0</v>
      </c>
      <c r="O9047" s="76" t="str">
        <f t="shared" si="705"/>
        <v/>
      </c>
      <c r="P9047" s="75" t="str">
        <f t="shared" si="706"/>
        <v/>
      </c>
      <c r="Q9047" s="77" t="str">
        <f t="shared" si="707"/>
        <v/>
      </c>
      <c r="R9047" s="77" t="str">
        <f t="shared" si="708"/>
        <v/>
      </c>
      <c r="S9047" s="77" t="str">
        <f>IF(O9047="","",IF(OR(VALUE(LEFT(O9047,2))&gt;IF(RIGHT(J9047,1)="M",7,19),AND(OR(LEFT(O9047,2)={"07","19"}),VALUE(RIGHT(O9047,2))&gt;15)),TRUE,FALSE))</f>
        <v/>
      </c>
      <c r="T9047" s="77" t="str">
        <f>IF(O9047="","",IF(OR(VALUE(LEFT(O9047,2))&gt;IF(RIGHT(J9047,1)="M",7,19),AND(OR(LEFT(O9047,2)={"07","19"}),VALUE(RIGHT(O9047,2))&gt;5)),TRUE,FALSE))</f>
        <v/>
      </c>
    </row>
    <row r="9048" spans="12:20" x14ac:dyDescent="0.25">
      <c r="L9048" s="75">
        <f>COUNTIF($B$2:B9048,B9048)</f>
        <v>0</v>
      </c>
      <c r="M9048" s="75">
        <f>COUNTIF($L$2:L9048,4)</f>
        <v>42</v>
      </c>
      <c r="N9048" s="76" t="str">
        <f t="shared" si="709"/>
        <v>0</v>
      </c>
      <c r="O9048" s="76" t="str">
        <f t="shared" si="705"/>
        <v/>
      </c>
      <c r="P9048" s="75" t="str">
        <f t="shared" si="706"/>
        <v/>
      </c>
      <c r="Q9048" s="77" t="str">
        <f t="shared" si="707"/>
        <v/>
      </c>
      <c r="R9048" s="77" t="str">
        <f t="shared" si="708"/>
        <v/>
      </c>
      <c r="S9048" s="77" t="str">
        <f>IF(O9048="","",IF(OR(VALUE(LEFT(O9048,2))&gt;IF(RIGHT(J9048,1)="M",7,19),AND(OR(LEFT(O9048,2)={"07","19"}),VALUE(RIGHT(O9048,2))&gt;15)),TRUE,FALSE))</f>
        <v/>
      </c>
      <c r="T9048" s="77" t="str">
        <f>IF(O9048="","",IF(OR(VALUE(LEFT(O9048,2))&gt;IF(RIGHT(J9048,1)="M",7,19),AND(OR(LEFT(O9048,2)={"07","19"}),VALUE(RIGHT(O9048,2))&gt;5)),TRUE,FALSE))</f>
        <v/>
      </c>
    </row>
    <row r="9049" spans="12:20" x14ac:dyDescent="0.25">
      <c r="L9049" s="75">
        <f>COUNTIF($B$2:B9049,B9049)</f>
        <v>0</v>
      </c>
      <c r="M9049" s="75">
        <f>COUNTIF($L$2:L9049,4)</f>
        <v>42</v>
      </c>
      <c r="N9049" s="76" t="str">
        <f t="shared" si="709"/>
        <v>0</v>
      </c>
      <c r="O9049" s="76" t="str">
        <f t="shared" si="705"/>
        <v/>
      </c>
      <c r="P9049" s="75" t="str">
        <f t="shared" si="706"/>
        <v/>
      </c>
      <c r="Q9049" s="77" t="str">
        <f t="shared" si="707"/>
        <v/>
      </c>
      <c r="R9049" s="77" t="str">
        <f t="shared" si="708"/>
        <v/>
      </c>
      <c r="S9049" s="77" t="str">
        <f>IF(O9049="","",IF(OR(VALUE(LEFT(O9049,2))&gt;IF(RIGHT(J9049,1)="M",7,19),AND(OR(LEFT(O9049,2)={"07","19"}),VALUE(RIGHT(O9049,2))&gt;15)),TRUE,FALSE))</f>
        <v/>
      </c>
      <c r="T9049" s="77" t="str">
        <f>IF(O9049="","",IF(OR(VALUE(LEFT(O9049,2))&gt;IF(RIGHT(J9049,1)="M",7,19),AND(OR(LEFT(O9049,2)={"07","19"}),VALUE(RIGHT(O9049,2))&gt;5)),TRUE,FALSE))</f>
        <v/>
      </c>
    </row>
    <row r="9050" spans="12:20" x14ac:dyDescent="0.25">
      <c r="L9050" s="75">
        <f>COUNTIF($B$2:B9050,B9050)</f>
        <v>0</v>
      </c>
      <c r="M9050" s="75">
        <f>COUNTIF($L$2:L9050,4)</f>
        <v>42</v>
      </c>
      <c r="N9050" s="76" t="str">
        <f t="shared" si="709"/>
        <v>0</v>
      </c>
      <c r="O9050" s="76" t="str">
        <f t="shared" si="705"/>
        <v/>
      </c>
      <c r="P9050" s="75" t="str">
        <f t="shared" si="706"/>
        <v/>
      </c>
      <c r="Q9050" s="77" t="str">
        <f t="shared" si="707"/>
        <v/>
      </c>
      <c r="R9050" s="77" t="str">
        <f t="shared" si="708"/>
        <v/>
      </c>
      <c r="S9050" s="77" t="str">
        <f>IF(O9050="","",IF(OR(VALUE(LEFT(O9050,2))&gt;IF(RIGHT(J9050,1)="M",7,19),AND(OR(LEFT(O9050,2)={"07","19"}),VALUE(RIGHT(O9050,2))&gt;15)),TRUE,FALSE))</f>
        <v/>
      </c>
      <c r="T9050" s="77" t="str">
        <f>IF(O9050="","",IF(OR(VALUE(LEFT(O9050,2))&gt;IF(RIGHT(J9050,1)="M",7,19),AND(OR(LEFT(O9050,2)={"07","19"}),VALUE(RIGHT(O9050,2))&gt;5)),TRUE,FALSE))</f>
        <v/>
      </c>
    </row>
    <row r="9051" spans="12:20" x14ac:dyDescent="0.25">
      <c r="L9051" s="75">
        <f>COUNTIF($B$2:B9051,B9051)</f>
        <v>0</v>
      </c>
      <c r="M9051" s="75">
        <f>COUNTIF($L$2:L9051,4)</f>
        <v>42</v>
      </c>
      <c r="N9051" s="76" t="str">
        <f t="shared" si="709"/>
        <v>0</v>
      </c>
      <c r="O9051" s="76" t="str">
        <f t="shared" si="705"/>
        <v/>
      </c>
      <c r="P9051" s="75" t="str">
        <f t="shared" si="706"/>
        <v/>
      </c>
      <c r="Q9051" s="77" t="str">
        <f t="shared" si="707"/>
        <v/>
      </c>
      <c r="R9051" s="77" t="str">
        <f t="shared" si="708"/>
        <v/>
      </c>
      <c r="S9051" s="77" t="str">
        <f>IF(O9051="","",IF(OR(VALUE(LEFT(O9051,2))&gt;IF(RIGHT(J9051,1)="M",7,19),AND(OR(LEFT(O9051,2)={"07","19"}),VALUE(RIGHT(O9051,2))&gt;15)),TRUE,FALSE))</f>
        <v/>
      </c>
      <c r="T9051" s="77" t="str">
        <f>IF(O9051="","",IF(OR(VALUE(LEFT(O9051,2))&gt;IF(RIGHT(J9051,1)="M",7,19),AND(OR(LEFT(O9051,2)={"07","19"}),VALUE(RIGHT(O9051,2))&gt;5)),TRUE,FALSE))</f>
        <v/>
      </c>
    </row>
    <row r="9052" spans="12:20" x14ac:dyDescent="0.25">
      <c r="L9052" s="75">
        <f>COUNTIF($B$2:B9052,B9052)</f>
        <v>0</v>
      </c>
      <c r="M9052" s="75">
        <f>COUNTIF($L$2:L9052,4)</f>
        <v>42</v>
      </c>
      <c r="N9052" s="76" t="str">
        <f t="shared" si="709"/>
        <v>0</v>
      </c>
      <c r="O9052" s="76" t="str">
        <f t="shared" si="705"/>
        <v/>
      </c>
      <c r="P9052" s="75" t="str">
        <f t="shared" si="706"/>
        <v/>
      </c>
      <c r="Q9052" s="77" t="str">
        <f t="shared" si="707"/>
        <v/>
      </c>
      <c r="R9052" s="77" t="str">
        <f t="shared" si="708"/>
        <v/>
      </c>
      <c r="S9052" s="77" t="str">
        <f>IF(O9052="","",IF(OR(VALUE(LEFT(O9052,2))&gt;IF(RIGHT(J9052,1)="M",7,19),AND(OR(LEFT(O9052,2)={"07","19"}),VALUE(RIGHT(O9052,2))&gt;15)),TRUE,FALSE))</f>
        <v/>
      </c>
      <c r="T9052" s="77" t="str">
        <f>IF(O9052="","",IF(OR(VALUE(LEFT(O9052,2))&gt;IF(RIGHT(J9052,1)="M",7,19),AND(OR(LEFT(O9052,2)={"07","19"}),VALUE(RIGHT(O9052,2))&gt;5)),TRUE,FALSE))</f>
        <v/>
      </c>
    </row>
    <row r="9053" spans="12:20" x14ac:dyDescent="0.25">
      <c r="L9053" s="75">
        <f>COUNTIF($B$2:B9053,B9053)</f>
        <v>0</v>
      </c>
      <c r="M9053" s="75">
        <f>COUNTIF($L$2:L9053,4)</f>
        <v>42</v>
      </c>
      <c r="N9053" s="76" t="str">
        <f t="shared" si="709"/>
        <v>0</v>
      </c>
      <c r="O9053" s="76" t="str">
        <f t="shared" si="705"/>
        <v/>
      </c>
      <c r="P9053" s="75" t="str">
        <f t="shared" si="706"/>
        <v/>
      </c>
      <c r="Q9053" s="77" t="str">
        <f t="shared" si="707"/>
        <v/>
      </c>
      <c r="R9053" s="77" t="str">
        <f t="shared" si="708"/>
        <v/>
      </c>
      <c r="S9053" s="77" t="str">
        <f>IF(O9053="","",IF(OR(VALUE(LEFT(O9053,2))&gt;IF(RIGHT(J9053,1)="M",7,19),AND(OR(LEFT(O9053,2)={"07","19"}),VALUE(RIGHT(O9053,2))&gt;15)),TRUE,FALSE))</f>
        <v/>
      </c>
      <c r="T9053" s="77" t="str">
        <f>IF(O9053="","",IF(OR(VALUE(LEFT(O9053,2))&gt;IF(RIGHT(J9053,1)="M",7,19),AND(OR(LEFT(O9053,2)={"07","19"}),VALUE(RIGHT(O9053,2))&gt;5)),TRUE,FALSE))</f>
        <v/>
      </c>
    </row>
    <row r="9054" spans="12:20" x14ac:dyDescent="0.25">
      <c r="L9054" s="75">
        <f>COUNTIF($B$2:B9054,B9054)</f>
        <v>0</v>
      </c>
      <c r="M9054" s="75">
        <f>COUNTIF($L$2:L9054,4)</f>
        <v>42</v>
      </c>
      <c r="N9054" s="76" t="str">
        <f t="shared" si="709"/>
        <v>0</v>
      </c>
      <c r="O9054" s="76" t="str">
        <f t="shared" si="705"/>
        <v/>
      </c>
      <c r="P9054" s="75" t="str">
        <f t="shared" si="706"/>
        <v/>
      </c>
      <c r="Q9054" s="77" t="str">
        <f t="shared" si="707"/>
        <v/>
      </c>
      <c r="R9054" s="77" t="str">
        <f t="shared" si="708"/>
        <v/>
      </c>
      <c r="S9054" s="77" t="str">
        <f>IF(O9054="","",IF(OR(VALUE(LEFT(O9054,2))&gt;IF(RIGHT(J9054,1)="M",7,19),AND(OR(LEFT(O9054,2)={"07","19"}),VALUE(RIGHT(O9054,2))&gt;15)),TRUE,FALSE))</f>
        <v/>
      </c>
      <c r="T9054" s="77" t="str">
        <f>IF(O9054="","",IF(OR(VALUE(LEFT(O9054,2))&gt;IF(RIGHT(J9054,1)="M",7,19),AND(OR(LEFT(O9054,2)={"07","19"}),VALUE(RIGHT(O9054,2))&gt;5)),TRUE,FALSE))</f>
        <v/>
      </c>
    </row>
    <row r="9055" spans="12:20" x14ac:dyDescent="0.25">
      <c r="L9055" s="75">
        <f>COUNTIF($B$2:B9055,B9055)</f>
        <v>0</v>
      </c>
      <c r="M9055" s="75">
        <f>COUNTIF($L$2:L9055,4)</f>
        <v>42</v>
      </c>
      <c r="N9055" s="76" t="str">
        <f t="shared" si="709"/>
        <v>0</v>
      </c>
      <c r="O9055" s="76" t="str">
        <f t="shared" si="705"/>
        <v/>
      </c>
      <c r="P9055" s="75" t="str">
        <f t="shared" si="706"/>
        <v/>
      </c>
      <c r="Q9055" s="77" t="str">
        <f t="shared" si="707"/>
        <v/>
      </c>
      <c r="R9055" s="77" t="str">
        <f t="shared" si="708"/>
        <v/>
      </c>
      <c r="S9055" s="77" t="str">
        <f>IF(O9055="","",IF(OR(VALUE(LEFT(O9055,2))&gt;IF(RIGHT(J9055,1)="M",7,19),AND(OR(LEFT(O9055,2)={"07","19"}),VALUE(RIGHT(O9055,2))&gt;15)),TRUE,FALSE))</f>
        <v/>
      </c>
      <c r="T9055" s="77" t="str">
        <f>IF(O9055="","",IF(OR(VALUE(LEFT(O9055,2))&gt;IF(RIGHT(J9055,1)="M",7,19),AND(OR(LEFT(O9055,2)={"07","19"}),VALUE(RIGHT(O9055,2))&gt;5)),TRUE,FALSE))</f>
        <v/>
      </c>
    </row>
    <row r="9056" spans="12:20" x14ac:dyDescent="0.25">
      <c r="L9056" s="75">
        <f>COUNTIF($B$2:B9056,B9056)</f>
        <v>0</v>
      </c>
      <c r="M9056" s="75">
        <f>COUNTIF($L$2:L9056,4)</f>
        <v>42</v>
      </c>
      <c r="N9056" s="76" t="str">
        <f t="shared" si="709"/>
        <v>0</v>
      </c>
      <c r="O9056" s="76" t="str">
        <f t="shared" si="705"/>
        <v/>
      </c>
      <c r="P9056" s="75" t="str">
        <f t="shared" si="706"/>
        <v/>
      </c>
      <c r="Q9056" s="77" t="str">
        <f t="shared" si="707"/>
        <v/>
      </c>
      <c r="R9056" s="77" t="str">
        <f t="shared" si="708"/>
        <v/>
      </c>
      <c r="S9056" s="77" t="str">
        <f>IF(O9056="","",IF(OR(VALUE(LEFT(O9056,2))&gt;IF(RIGHT(J9056,1)="M",7,19),AND(OR(LEFT(O9056,2)={"07","19"}),VALUE(RIGHT(O9056,2))&gt;15)),TRUE,FALSE))</f>
        <v/>
      </c>
      <c r="T9056" s="77" t="str">
        <f>IF(O9056="","",IF(OR(VALUE(LEFT(O9056,2))&gt;IF(RIGHT(J9056,1)="M",7,19),AND(OR(LEFT(O9056,2)={"07","19"}),VALUE(RIGHT(O9056,2))&gt;5)),TRUE,FALSE))</f>
        <v/>
      </c>
    </row>
    <row r="9057" spans="12:20" x14ac:dyDescent="0.25">
      <c r="L9057" s="75">
        <f>COUNTIF($B$2:B9057,B9057)</f>
        <v>0</v>
      </c>
      <c r="M9057" s="75">
        <f>COUNTIF($L$2:L9057,4)</f>
        <v>42</v>
      </c>
      <c r="N9057" s="76" t="str">
        <f t="shared" si="709"/>
        <v>0</v>
      </c>
      <c r="O9057" s="76" t="str">
        <f t="shared" si="705"/>
        <v/>
      </c>
      <c r="P9057" s="75" t="str">
        <f t="shared" si="706"/>
        <v/>
      </c>
      <c r="Q9057" s="77" t="str">
        <f t="shared" si="707"/>
        <v/>
      </c>
      <c r="R9057" s="77" t="str">
        <f t="shared" si="708"/>
        <v/>
      </c>
      <c r="S9057" s="77" t="str">
        <f>IF(O9057="","",IF(OR(VALUE(LEFT(O9057,2))&gt;IF(RIGHT(J9057,1)="M",7,19),AND(OR(LEFT(O9057,2)={"07","19"}),VALUE(RIGHT(O9057,2))&gt;15)),TRUE,FALSE))</f>
        <v/>
      </c>
      <c r="T9057" s="77" t="str">
        <f>IF(O9057="","",IF(OR(VALUE(LEFT(O9057,2))&gt;IF(RIGHT(J9057,1)="M",7,19),AND(OR(LEFT(O9057,2)={"07","19"}),VALUE(RIGHT(O9057,2))&gt;5)),TRUE,FALSE))</f>
        <v/>
      </c>
    </row>
    <row r="9058" spans="12:20" x14ac:dyDescent="0.25">
      <c r="L9058" s="75">
        <f>COUNTIF($B$2:B9058,B9058)</f>
        <v>0</v>
      </c>
      <c r="M9058" s="75">
        <f>COUNTIF($L$2:L9058,4)</f>
        <v>42</v>
      </c>
      <c r="N9058" s="76" t="str">
        <f t="shared" si="709"/>
        <v>0</v>
      </c>
      <c r="O9058" s="76" t="str">
        <f t="shared" si="705"/>
        <v/>
      </c>
      <c r="P9058" s="75" t="str">
        <f t="shared" si="706"/>
        <v/>
      </c>
      <c r="Q9058" s="77" t="str">
        <f t="shared" si="707"/>
        <v/>
      </c>
      <c r="R9058" s="77" t="str">
        <f t="shared" si="708"/>
        <v/>
      </c>
      <c r="S9058" s="77" t="str">
        <f>IF(O9058="","",IF(OR(VALUE(LEFT(O9058,2))&gt;IF(RIGHT(J9058,1)="M",7,19),AND(OR(LEFT(O9058,2)={"07","19"}),VALUE(RIGHT(O9058,2))&gt;15)),TRUE,FALSE))</f>
        <v/>
      </c>
      <c r="T9058" s="77" t="str">
        <f>IF(O9058="","",IF(OR(VALUE(LEFT(O9058,2))&gt;IF(RIGHT(J9058,1)="M",7,19),AND(OR(LEFT(O9058,2)={"07","19"}),VALUE(RIGHT(O9058,2))&gt;5)),TRUE,FALSE))</f>
        <v/>
      </c>
    </row>
    <row r="9059" spans="12:20" x14ac:dyDescent="0.25">
      <c r="L9059" s="75">
        <f>COUNTIF($B$2:B9059,B9059)</f>
        <v>0</v>
      </c>
      <c r="M9059" s="75">
        <f>COUNTIF($L$2:L9059,4)</f>
        <v>42</v>
      </c>
      <c r="N9059" s="76" t="str">
        <f t="shared" si="709"/>
        <v>0</v>
      </c>
      <c r="O9059" s="76" t="str">
        <f t="shared" si="705"/>
        <v/>
      </c>
      <c r="P9059" s="75" t="str">
        <f t="shared" si="706"/>
        <v/>
      </c>
      <c r="Q9059" s="77" t="str">
        <f t="shared" si="707"/>
        <v/>
      </c>
      <c r="R9059" s="77" t="str">
        <f t="shared" si="708"/>
        <v/>
      </c>
      <c r="S9059" s="77" t="str">
        <f>IF(O9059="","",IF(OR(VALUE(LEFT(O9059,2))&gt;IF(RIGHT(J9059,1)="M",7,19),AND(OR(LEFT(O9059,2)={"07","19"}),VALUE(RIGHT(O9059,2))&gt;15)),TRUE,FALSE))</f>
        <v/>
      </c>
      <c r="T9059" s="77" t="str">
        <f>IF(O9059="","",IF(OR(VALUE(LEFT(O9059,2))&gt;IF(RIGHT(J9059,1)="M",7,19),AND(OR(LEFT(O9059,2)={"07","19"}),VALUE(RIGHT(O9059,2))&gt;5)),TRUE,FALSE))</f>
        <v/>
      </c>
    </row>
    <row r="9060" spans="12:20" x14ac:dyDescent="0.25">
      <c r="L9060" s="75">
        <f>COUNTIF($B$2:B9060,B9060)</f>
        <v>0</v>
      </c>
      <c r="M9060" s="75">
        <f>COUNTIF($L$2:L9060,4)</f>
        <v>42</v>
      </c>
      <c r="N9060" s="76" t="str">
        <f t="shared" si="709"/>
        <v>0</v>
      </c>
      <c r="O9060" s="76" t="str">
        <f t="shared" si="705"/>
        <v/>
      </c>
      <c r="P9060" s="75" t="str">
        <f t="shared" si="706"/>
        <v/>
      </c>
      <c r="Q9060" s="77" t="str">
        <f t="shared" si="707"/>
        <v/>
      </c>
      <c r="R9060" s="77" t="str">
        <f t="shared" si="708"/>
        <v/>
      </c>
      <c r="S9060" s="77" t="str">
        <f>IF(O9060="","",IF(OR(VALUE(LEFT(O9060,2))&gt;IF(RIGHT(J9060,1)="M",7,19),AND(OR(LEFT(O9060,2)={"07","19"}),VALUE(RIGHT(O9060,2))&gt;15)),TRUE,FALSE))</f>
        <v/>
      </c>
      <c r="T9060" s="77" t="str">
        <f>IF(O9060="","",IF(OR(VALUE(LEFT(O9060,2))&gt;IF(RIGHT(J9060,1)="M",7,19),AND(OR(LEFT(O9060,2)={"07","19"}),VALUE(RIGHT(O9060,2))&gt;5)),TRUE,FALSE))</f>
        <v/>
      </c>
    </row>
    <row r="9061" spans="12:20" x14ac:dyDescent="0.25">
      <c r="L9061" s="75">
        <f>COUNTIF($B$2:B9061,B9061)</f>
        <v>0</v>
      </c>
      <c r="M9061" s="75">
        <f>COUNTIF($L$2:L9061,4)</f>
        <v>42</v>
      </c>
      <c r="N9061" s="76" t="str">
        <f t="shared" si="709"/>
        <v>0</v>
      </c>
      <c r="O9061" s="76" t="str">
        <f t="shared" si="705"/>
        <v/>
      </c>
      <c r="P9061" s="75" t="str">
        <f t="shared" si="706"/>
        <v/>
      </c>
      <c r="Q9061" s="77" t="str">
        <f t="shared" si="707"/>
        <v/>
      </c>
      <c r="R9061" s="77" t="str">
        <f t="shared" si="708"/>
        <v/>
      </c>
      <c r="S9061" s="77" t="str">
        <f>IF(O9061="","",IF(OR(VALUE(LEFT(O9061,2))&gt;IF(RIGHT(J9061,1)="M",7,19),AND(OR(LEFT(O9061,2)={"07","19"}),VALUE(RIGHT(O9061,2))&gt;15)),TRUE,FALSE))</f>
        <v/>
      </c>
      <c r="T9061" s="77" t="str">
        <f>IF(O9061="","",IF(OR(VALUE(LEFT(O9061,2))&gt;IF(RIGHT(J9061,1)="M",7,19),AND(OR(LEFT(O9061,2)={"07","19"}),VALUE(RIGHT(O9061,2))&gt;5)),TRUE,FALSE))</f>
        <v/>
      </c>
    </row>
    <row r="9062" spans="12:20" x14ac:dyDescent="0.25">
      <c r="L9062" s="75">
        <f>COUNTIF($B$2:B9062,B9062)</f>
        <v>0</v>
      </c>
      <c r="M9062" s="75">
        <f>COUNTIF($L$2:L9062,4)</f>
        <v>42</v>
      </c>
      <c r="N9062" s="76" t="str">
        <f t="shared" si="709"/>
        <v>0</v>
      </c>
      <c r="O9062" s="76" t="str">
        <f t="shared" si="705"/>
        <v/>
      </c>
      <c r="P9062" s="75" t="str">
        <f t="shared" si="706"/>
        <v/>
      </c>
      <c r="Q9062" s="77" t="str">
        <f t="shared" si="707"/>
        <v/>
      </c>
      <c r="R9062" s="77" t="str">
        <f t="shared" si="708"/>
        <v/>
      </c>
      <c r="S9062" s="77" t="str">
        <f>IF(O9062="","",IF(OR(VALUE(LEFT(O9062,2))&gt;IF(RIGHT(J9062,1)="M",7,19),AND(OR(LEFT(O9062,2)={"07","19"}),VALUE(RIGHT(O9062,2))&gt;15)),TRUE,FALSE))</f>
        <v/>
      </c>
      <c r="T9062" s="77" t="str">
        <f>IF(O9062="","",IF(OR(VALUE(LEFT(O9062,2))&gt;IF(RIGHT(J9062,1)="M",7,19),AND(OR(LEFT(O9062,2)={"07","19"}),VALUE(RIGHT(O9062,2))&gt;5)),TRUE,FALSE))</f>
        <v/>
      </c>
    </row>
    <row r="9063" spans="12:20" x14ac:dyDescent="0.25">
      <c r="L9063" s="75">
        <f>COUNTIF($B$2:B9063,B9063)</f>
        <v>0</v>
      </c>
      <c r="M9063" s="75">
        <f>COUNTIF($L$2:L9063,4)</f>
        <v>42</v>
      </c>
      <c r="N9063" s="76" t="str">
        <f t="shared" si="709"/>
        <v>0</v>
      </c>
      <c r="O9063" s="76" t="str">
        <f t="shared" si="705"/>
        <v/>
      </c>
      <c r="P9063" s="75" t="str">
        <f t="shared" si="706"/>
        <v/>
      </c>
      <c r="Q9063" s="77" t="str">
        <f t="shared" si="707"/>
        <v/>
      </c>
      <c r="R9063" s="77" t="str">
        <f t="shared" si="708"/>
        <v/>
      </c>
      <c r="S9063" s="77" t="str">
        <f>IF(O9063="","",IF(OR(VALUE(LEFT(O9063,2))&gt;IF(RIGHT(J9063,1)="M",7,19),AND(OR(LEFT(O9063,2)={"07","19"}),VALUE(RIGHT(O9063,2))&gt;15)),TRUE,FALSE))</f>
        <v/>
      </c>
      <c r="T9063" s="77" t="str">
        <f>IF(O9063="","",IF(OR(VALUE(LEFT(O9063,2))&gt;IF(RIGHT(J9063,1)="M",7,19),AND(OR(LEFT(O9063,2)={"07","19"}),VALUE(RIGHT(O9063,2))&gt;5)),TRUE,FALSE))</f>
        <v/>
      </c>
    </row>
    <row r="9064" spans="12:20" x14ac:dyDescent="0.25">
      <c r="L9064" s="75">
        <f>COUNTIF($B$2:B9064,B9064)</f>
        <v>0</v>
      </c>
      <c r="M9064" s="75">
        <f>COUNTIF($L$2:L9064,4)</f>
        <v>42</v>
      </c>
      <c r="N9064" s="76" t="str">
        <f t="shared" si="709"/>
        <v>0</v>
      </c>
      <c r="O9064" s="76" t="str">
        <f t="shared" si="705"/>
        <v/>
      </c>
      <c r="P9064" s="75" t="str">
        <f t="shared" si="706"/>
        <v/>
      </c>
      <c r="Q9064" s="77" t="str">
        <f t="shared" si="707"/>
        <v/>
      </c>
      <c r="R9064" s="77" t="str">
        <f t="shared" si="708"/>
        <v/>
      </c>
      <c r="S9064" s="77" t="str">
        <f>IF(O9064="","",IF(OR(VALUE(LEFT(O9064,2))&gt;IF(RIGHT(J9064,1)="M",7,19),AND(OR(LEFT(O9064,2)={"07","19"}),VALUE(RIGHT(O9064,2))&gt;15)),TRUE,FALSE))</f>
        <v/>
      </c>
      <c r="T9064" s="77" t="str">
        <f>IF(O9064="","",IF(OR(VALUE(LEFT(O9064,2))&gt;IF(RIGHT(J9064,1)="M",7,19),AND(OR(LEFT(O9064,2)={"07","19"}),VALUE(RIGHT(O9064,2))&gt;5)),TRUE,FALSE))</f>
        <v/>
      </c>
    </row>
    <row r="9065" spans="12:20" x14ac:dyDescent="0.25">
      <c r="L9065" s="75">
        <f>COUNTIF($B$2:B9065,B9065)</f>
        <v>0</v>
      </c>
      <c r="M9065" s="75">
        <f>COUNTIF($L$2:L9065,4)</f>
        <v>42</v>
      </c>
      <c r="N9065" s="76" t="str">
        <f t="shared" si="709"/>
        <v>0</v>
      </c>
      <c r="O9065" s="76" t="str">
        <f t="shared" si="705"/>
        <v/>
      </c>
      <c r="P9065" s="75" t="str">
        <f t="shared" si="706"/>
        <v/>
      </c>
      <c r="Q9065" s="77" t="str">
        <f t="shared" si="707"/>
        <v/>
      </c>
      <c r="R9065" s="77" t="str">
        <f t="shared" si="708"/>
        <v/>
      </c>
      <c r="S9065" s="77" t="str">
        <f>IF(O9065="","",IF(OR(VALUE(LEFT(O9065,2))&gt;IF(RIGHT(J9065,1)="M",7,19),AND(OR(LEFT(O9065,2)={"07","19"}),VALUE(RIGHT(O9065,2))&gt;15)),TRUE,FALSE))</f>
        <v/>
      </c>
      <c r="T9065" s="77" t="str">
        <f>IF(O9065="","",IF(OR(VALUE(LEFT(O9065,2))&gt;IF(RIGHT(J9065,1)="M",7,19),AND(OR(LEFT(O9065,2)={"07","19"}),VALUE(RIGHT(O9065,2))&gt;5)),TRUE,FALSE))</f>
        <v/>
      </c>
    </row>
    <row r="9066" spans="12:20" x14ac:dyDescent="0.25">
      <c r="L9066" s="75">
        <f>COUNTIF($B$2:B9066,B9066)</f>
        <v>0</v>
      </c>
      <c r="M9066" s="75">
        <f>COUNTIF($L$2:L9066,4)</f>
        <v>42</v>
      </c>
      <c r="N9066" s="76" t="str">
        <f t="shared" si="709"/>
        <v>0</v>
      </c>
      <c r="O9066" s="76" t="str">
        <f t="shared" si="705"/>
        <v/>
      </c>
      <c r="P9066" s="75" t="str">
        <f t="shared" si="706"/>
        <v/>
      </c>
      <c r="Q9066" s="77" t="str">
        <f t="shared" si="707"/>
        <v/>
      </c>
      <c r="R9066" s="77" t="str">
        <f t="shared" si="708"/>
        <v/>
      </c>
      <c r="S9066" s="77" t="str">
        <f>IF(O9066="","",IF(OR(VALUE(LEFT(O9066,2))&gt;IF(RIGHT(J9066,1)="M",7,19),AND(OR(LEFT(O9066,2)={"07","19"}),VALUE(RIGHT(O9066,2))&gt;15)),TRUE,FALSE))</f>
        <v/>
      </c>
      <c r="T9066" s="77" t="str">
        <f>IF(O9066="","",IF(OR(VALUE(LEFT(O9066,2))&gt;IF(RIGHT(J9066,1)="M",7,19),AND(OR(LEFT(O9066,2)={"07","19"}),VALUE(RIGHT(O9066,2))&gt;5)),TRUE,FALSE))</f>
        <v/>
      </c>
    </row>
    <row r="9067" spans="12:20" x14ac:dyDescent="0.25">
      <c r="L9067" s="75">
        <f>COUNTIF($B$2:B9067,B9067)</f>
        <v>0</v>
      </c>
      <c r="M9067" s="75">
        <f>COUNTIF($L$2:L9067,4)</f>
        <v>42</v>
      </c>
      <c r="N9067" s="76" t="str">
        <f t="shared" si="709"/>
        <v>0</v>
      </c>
      <c r="O9067" s="76" t="str">
        <f t="shared" si="705"/>
        <v/>
      </c>
      <c r="P9067" s="75" t="str">
        <f t="shared" si="706"/>
        <v/>
      </c>
      <c r="Q9067" s="77" t="str">
        <f t="shared" si="707"/>
        <v/>
      </c>
      <c r="R9067" s="77" t="str">
        <f t="shared" si="708"/>
        <v/>
      </c>
      <c r="S9067" s="77" t="str">
        <f>IF(O9067="","",IF(OR(VALUE(LEFT(O9067,2))&gt;IF(RIGHT(J9067,1)="M",7,19),AND(OR(LEFT(O9067,2)={"07","19"}),VALUE(RIGHT(O9067,2))&gt;15)),TRUE,FALSE))</f>
        <v/>
      </c>
      <c r="T9067" s="77" t="str">
        <f>IF(O9067="","",IF(OR(VALUE(LEFT(O9067,2))&gt;IF(RIGHT(J9067,1)="M",7,19),AND(OR(LEFT(O9067,2)={"07","19"}),VALUE(RIGHT(O9067,2))&gt;5)),TRUE,FALSE))</f>
        <v/>
      </c>
    </row>
    <row r="9068" spans="12:20" x14ac:dyDescent="0.25">
      <c r="L9068" s="75">
        <f>COUNTIF($B$2:B9068,B9068)</f>
        <v>0</v>
      </c>
      <c r="M9068" s="75">
        <f>COUNTIF($L$2:L9068,4)</f>
        <v>42</v>
      </c>
      <c r="N9068" s="76" t="str">
        <f t="shared" si="709"/>
        <v>0</v>
      </c>
      <c r="O9068" s="76" t="str">
        <f t="shared" si="705"/>
        <v/>
      </c>
      <c r="P9068" s="75" t="str">
        <f t="shared" si="706"/>
        <v/>
      </c>
      <c r="Q9068" s="77" t="str">
        <f t="shared" si="707"/>
        <v/>
      </c>
      <c r="R9068" s="77" t="str">
        <f t="shared" si="708"/>
        <v/>
      </c>
      <c r="S9068" s="77" t="str">
        <f>IF(O9068="","",IF(OR(VALUE(LEFT(O9068,2))&gt;IF(RIGHT(J9068,1)="M",7,19),AND(OR(LEFT(O9068,2)={"07","19"}),VALUE(RIGHT(O9068,2))&gt;15)),TRUE,FALSE))</f>
        <v/>
      </c>
      <c r="T9068" s="77" t="str">
        <f>IF(O9068="","",IF(OR(VALUE(LEFT(O9068,2))&gt;IF(RIGHT(J9068,1)="M",7,19),AND(OR(LEFT(O9068,2)={"07","19"}),VALUE(RIGHT(O9068,2))&gt;5)),TRUE,FALSE))</f>
        <v/>
      </c>
    </row>
    <row r="9069" spans="12:20" x14ac:dyDescent="0.25">
      <c r="L9069" s="75">
        <f>COUNTIF($B$2:B9069,B9069)</f>
        <v>0</v>
      </c>
      <c r="M9069" s="75">
        <f>COUNTIF($L$2:L9069,4)</f>
        <v>42</v>
      </c>
      <c r="N9069" s="76" t="str">
        <f t="shared" si="709"/>
        <v>0</v>
      </c>
      <c r="O9069" s="76" t="str">
        <f t="shared" si="705"/>
        <v/>
      </c>
      <c r="P9069" s="75" t="str">
        <f t="shared" si="706"/>
        <v/>
      </c>
      <c r="Q9069" s="77" t="str">
        <f t="shared" si="707"/>
        <v/>
      </c>
      <c r="R9069" s="77" t="str">
        <f t="shared" si="708"/>
        <v/>
      </c>
      <c r="S9069" s="77" t="str">
        <f>IF(O9069="","",IF(OR(VALUE(LEFT(O9069,2))&gt;IF(RIGHT(J9069,1)="M",7,19),AND(OR(LEFT(O9069,2)={"07","19"}),VALUE(RIGHT(O9069,2))&gt;15)),TRUE,FALSE))</f>
        <v/>
      </c>
      <c r="T9069" s="77" t="str">
        <f>IF(O9069="","",IF(OR(VALUE(LEFT(O9069,2))&gt;IF(RIGHT(J9069,1)="M",7,19),AND(OR(LEFT(O9069,2)={"07","19"}),VALUE(RIGHT(O9069,2))&gt;5)),TRUE,FALSE))</f>
        <v/>
      </c>
    </row>
    <row r="9070" spans="12:20" x14ac:dyDescent="0.25">
      <c r="L9070" s="75">
        <f>COUNTIF($B$2:B9070,B9070)</f>
        <v>0</v>
      </c>
      <c r="M9070" s="75">
        <f>COUNTIF($L$2:L9070,4)</f>
        <v>42</v>
      </c>
      <c r="N9070" s="76" t="str">
        <f t="shared" si="709"/>
        <v>0</v>
      </c>
      <c r="O9070" s="76" t="str">
        <f t="shared" si="705"/>
        <v/>
      </c>
      <c r="P9070" s="75" t="str">
        <f t="shared" si="706"/>
        <v/>
      </c>
      <c r="Q9070" s="77" t="str">
        <f t="shared" si="707"/>
        <v/>
      </c>
      <c r="R9070" s="77" t="str">
        <f t="shared" si="708"/>
        <v/>
      </c>
      <c r="S9070" s="77" t="str">
        <f>IF(O9070="","",IF(OR(VALUE(LEFT(O9070,2))&gt;IF(RIGHT(J9070,1)="M",7,19),AND(OR(LEFT(O9070,2)={"07","19"}),VALUE(RIGHT(O9070,2))&gt;15)),TRUE,FALSE))</f>
        <v/>
      </c>
      <c r="T9070" s="77" t="str">
        <f>IF(O9070="","",IF(OR(VALUE(LEFT(O9070,2))&gt;IF(RIGHT(J9070,1)="M",7,19),AND(OR(LEFT(O9070,2)={"07","19"}),VALUE(RIGHT(O9070,2))&gt;5)),TRUE,FALSE))</f>
        <v/>
      </c>
    </row>
    <row r="9071" spans="12:20" x14ac:dyDescent="0.25">
      <c r="L9071" s="75">
        <f>COUNTIF($B$2:B9071,B9071)</f>
        <v>0</v>
      </c>
      <c r="M9071" s="75">
        <f>COUNTIF($L$2:L9071,4)</f>
        <v>42</v>
      </c>
      <c r="N9071" s="76" t="str">
        <f t="shared" si="709"/>
        <v>0</v>
      </c>
      <c r="O9071" s="76" t="str">
        <f t="shared" si="705"/>
        <v/>
      </c>
      <c r="P9071" s="75" t="str">
        <f t="shared" si="706"/>
        <v/>
      </c>
      <c r="Q9071" s="77" t="str">
        <f t="shared" si="707"/>
        <v/>
      </c>
      <c r="R9071" s="77" t="str">
        <f t="shared" si="708"/>
        <v/>
      </c>
      <c r="S9071" s="77" t="str">
        <f>IF(O9071="","",IF(OR(VALUE(LEFT(O9071,2))&gt;IF(RIGHT(J9071,1)="M",7,19),AND(OR(LEFT(O9071,2)={"07","19"}),VALUE(RIGHT(O9071,2))&gt;15)),TRUE,FALSE))</f>
        <v/>
      </c>
      <c r="T9071" s="77" t="str">
        <f>IF(O9071="","",IF(OR(VALUE(LEFT(O9071,2))&gt;IF(RIGHT(J9071,1)="M",7,19),AND(OR(LEFT(O9071,2)={"07","19"}),VALUE(RIGHT(O9071,2))&gt;5)),TRUE,FALSE))</f>
        <v/>
      </c>
    </row>
    <row r="9072" spans="12:20" x14ac:dyDescent="0.25">
      <c r="L9072" s="75">
        <f>COUNTIF($B$2:B9072,B9072)</f>
        <v>0</v>
      </c>
      <c r="M9072" s="75">
        <f>COUNTIF($L$2:L9072,4)</f>
        <v>42</v>
      </c>
      <c r="N9072" s="76" t="str">
        <f t="shared" si="709"/>
        <v>0</v>
      </c>
      <c r="O9072" s="76" t="str">
        <f t="shared" si="705"/>
        <v/>
      </c>
      <c r="P9072" s="75" t="str">
        <f t="shared" si="706"/>
        <v/>
      </c>
      <c r="Q9072" s="77" t="str">
        <f t="shared" si="707"/>
        <v/>
      </c>
      <c r="R9072" s="77" t="str">
        <f t="shared" si="708"/>
        <v/>
      </c>
      <c r="S9072" s="77" t="str">
        <f>IF(O9072="","",IF(OR(VALUE(LEFT(O9072,2))&gt;IF(RIGHT(J9072,1)="M",7,19),AND(OR(LEFT(O9072,2)={"07","19"}),VALUE(RIGHT(O9072,2))&gt;15)),TRUE,FALSE))</f>
        <v/>
      </c>
      <c r="T9072" s="77" t="str">
        <f>IF(O9072="","",IF(OR(VALUE(LEFT(O9072,2))&gt;IF(RIGHT(J9072,1)="M",7,19),AND(OR(LEFT(O9072,2)={"07","19"}),VALUE(RIGHT(O9072,2))&gt;5)),TRUE,FALSE))</f>
        <v/>
      </c>
    </row>
    <row r="9073" spans="12:20" x14ac:dyDescent="0.25">
      <c r="L9073" s="75">
        <f>COUNTIF($B$2:B9073,B9073)</f>
        <v>0</v>
      </c>
      <c r="M9073" s="75">
        <f>COUNTIF($L$2:L9073,4)</f>
        <v>42</v>
      </c>
      <c r="N9073" s="76" t="str">
        <f t="shared" si="709"/>
        <v>0</v>
      </c>
      <c r="O9073" s="76" t="str">
        <f t="shared" si="705"/>
        <v/>
      </c>
      <c r="P9073" s="75" t="str">
        <f t="shared" si="706"/>
        <v/>
      </c>
      <c r="Q9073" s="77" t="str">
        <f t="shared" si="707"/>
        <v/>
      </c>
      <c r="R9073" s="77" t="str">
        <f t="shared" si="708"/>
        <v/>
      </c>
      <c r="S9073" s="77" t="str">
        <f>IF(O9073="","",IF(OR(VALUE(LEFT(O9073,2))&gt;IF(RIGHT(J9073,1)="M",7,19),AND(OR(LEFT(O9073,2)={"07","19"}),VALUE(RIGHT(O9073,2))&gt;15)),TRUE,FALSE))</f>
        <v/>
      </c>
      <c r="T9073" s="77" t="str">
        <f>IF(O9073="","",IF(OR(VALUE(LEFT(O9073,2))&gt;IF(RIGHT(J9073,1)="M",7,19),AND(OR(LEFT(O9073,2)={"07","19"}),VALUE(RIGHT(O9073,2))&gt;5)),TRUE,FALSE))</f>
        <v/>
      </c>
    </row>
    <row r="9074" spans="12:20" x14ac:dyDescent="0.25">
      <c r="L9074" s="75">
        <f>COUNTIF($B$2:B9074,B9074)</f>
        <v>0</v>
      </c>
      <c r="M9074" s="75">
        <f>COUNTIF($L$2:L9074,4)</f>
        <v>42</v>
      </c>
      <c r="N9074" s="76" t="str">
        <f t="shared" si="709"/>
        <v>0</v>
      </c>
      <c r="O9074" s="76" t="str">
        <f t="shared" si="705"/>
        <v/>
      </c>
      <c r="P9074" s="75" t="str">
        <f t="shared" si="706"/>
        <v/>
      </c>
      <c r="Q9074" s="77" t="str">
        <f t="shared" si="707"/>
        <v/>
      </c>
      <c r="R9074" s="77" t="str">
        <f t="shared" si="708"/>
        <v/>
      </c>
      <c r="S9074" s="77" t="str">
        <f>IF(O9074="","",IF(OR(VALUE(LEFT(O9074,2))&gt;IF(RIGHT(J9074,1)="M",7,19),AND(OR(LEFT(O9074,2)={"07","19"}),VALUE(RIGHT(O9074,2))&gt;15)),TRUE,FALSE))</f>
        <v/>
      </c>
      <c r="T9074" s="77" t="str">
        <f>IF(O9074="","",IF(OR(VALUE(LEFT(O9074,2))&gt;IF(RIGHT(J9074,1)="M",7,19),AND(OR(LEFT(O9074,2)={"07","19"}),VALUE(RIGHT(O9074,2))&gt;5)),TRUE,FALSE))</f>
        <v/>
      </c>
    </row>
    <row r="9075" spans="12:20" x14ac:dyDescent="0.25">
      <c r="L9075" s="75">
        <f>COUNTIF($B$2:B9075,B9075)</f>
        <v>0</v>
      </c>
      <c r="M9075" s="75">
        <f>COUNTIF($L$2:L9075,4)</f>
        <v>42</v>
      </c>
      <c r="N9075" s="76" t="str">
        <f t="shared" si="709"/>
        <v>0</v>
      </c>
      <c r="O9075" s="76" t="str">
        <f t="shared" si="705"/>
        <v/>
      </c>
      <c r="P9075" s="75" t="str">
        <f t="shared" si="706"/>
        <v/>
      </c>
      <c r="Q9075" s="77" t="str">
        <f t="shared" si="707"/>
        <v/>
      </c>
      <c r="R9075" s="77" t="str">
        <f t="shared" si="708"/>
        <v/>
      </c>
      <c r="S9075" s="77" t="str">
        <f>IF(O9075="","",IF(OR(VALUE(LEFT(O9075,2))&gt;IF(RIGHT(J9075,1)="M",7,19),AND(OR(LEFT(O9075,2)={"07","19"}),VALUE(RIGHT(O9075,2))&gt;15)),TRUE,FALSE))</f>
        <v/>
      </c>
      <c r="T9075" s="77" t="str">
        <f>IF(O9075="","",IF(OR(VALUE(LEFT(O9075,2))&gt;IF(RIGHT(J9075,1)="M",7,19),AND(OR(LEFT(O9075,2)={"07","19"}),VALUE(RIGHT(O9075,2))&gt;5)),TRUE,FALSE))</f>
        <v/>
      </c>
    </row>
    <row r="9076" spans="12:20" x14ac:dyDescent="0.25">
      <c r="L9076" s="75">
        <f>COUNTIF($B$2:B9076,B9076)</f>
        <v>0</v>
      </c>
      <c r="M9076" s="75">
        <f>COUNTIF($L$2:L9076,4)</f>
        <v>42</v>
      </c>
      <c r="N9076" s="76" t="str">
        <f t="shared" si="709"/>
        <v>0</v>
      </c>
      <c r="O9076" s="76" t="str">
        <f t="shared" si="705"/>
        <v/>
      </c>
      <c r="P9076" s="75" t="str">
        <f t="shared" si="706"/>
        <v/>
      </c>
      <c r="Q9076" s="77" t="str">
        <f t="shared" si="707"/>
        <v/>
      </c>
      <c r="R9076" s="77" t="str">
        <f t="shared" si="708"/>
        <v/>
      </c>
      <c r="S9076" s="77" t="str">
        <f>IF(O9076="","",IF(OR(VALUE(LEFT(O9076,2))&gt;IF(RIGHT(J9076,1)="M",7,19),AND(OR(LEFT(O9076,2)={"07","19"}),VALUE(RIGHT(O9076,2))&gt;15)),TRUE,FALSE))</f>
        <v/>
      </c>
      <c r="T9076" s="77" t="str">
        <f>IF(O9076="","",IF(OR(VALUE(LEFT(O9076,2))&gt;IF(RIGHT(J9076,1)="M",7,19),AND(OR(LEFT(O9076,2)={"07","19"}),VALUE(RIGHT(O9076,2))&gt;5)),TRUE,FALSE))</f>
        <v/>
      </c>
    </row>
    <row r="9077" spans="12:20" x14ac:dyDescent="0.25">
      <c r="L9077" s="75">
        <f>COUNTIF($B$2:B9077,B9077)</f>
        <v>0</v>
      </c>
      <c r="M9077" s="75">
        <f>COUNTIF($L$2:L9077,4)</f>
        <v>42</v>
      </c>
      <c r="N9077" s="76" t="str">
        <f t="shared" si="709"/>
        <v>0</v>
      </c>
      <c r="O9077" s="76" t="str">
        <f t="shared" si="705"/>
        <v/>
      </c>
      <c r="P9077" s="75" t="str">
        <f t="shared" si="706"/>
        <v/>
      </c>
      <c r="Q9077" s="77" t="str">
        <f t="shared" si="707"/>
        <v/>
      </c>
      <c r="R9077" s="77" t="str">
        <f t="shared" si="708"/>
        <v/>
      </c>
      <c r="S9077" s="77" t="str">
        <f>IF(O9077="","",IF(OR(VALUE(LEFT(O9077,2))&gt;IF(RIGHT(J9077,1)="M",7,19),AND(OR(LEFT(O9077,2)={"07","19"}),VALUE(RIGHT(O9077,2))&gt;15)),TRUE,FALSE))</f>
        <v/>
      </c>
      <c r="T9077" s="77" t="str">
        <f>IF(O9077="","",IF(OR(VALUE(LEFT(O9077,2))&gt;IF(RIGHT(J9077,1)="M",7,19),AND(OR(LEFT(O9077,2)={"07","19"}),VALUE(RIGHT(O9077,2))&gt;5)),TRUE,FALSE))</f>
        <v/>
      </c>
    </row>
    <row r="9078" spans="12:20" x14ac:dyDescent="0.25">
      <c r="L9078" s="75">
        <f>COUNTIF($B$2:B9078,B9078)</f>
        <v>0</v>
      </c>
      <c r="M9078" s="75">
        <f>COUNTIF($L$2:L9078,4)</f>
        <v>42</v>
      </c>
      <c r="N9078" s="76" t="str">
        <f t="shared" si="709"/>
        <v>0</v>
      </c>
      <c r="O9078" s="76" t="str">
        <f t="shared" si="705"/>
        <v/>
      </c>
      <c r="P9078" s="75" t="str">
        <f t="shared" si="706"/>
        <v/>
      </c>
      <c r="Q9078" s="77" t="str">
        <f t="shared" si="707"/>
        <v/>
      </c>
      <c r="R9078" s="77" t="str">
        <f t="shared" si="708"/>
        <v/>
      </c>
      <c r="S9078" s="77" t="str">
        <f>IF(O9078="","",IF(OR(VALUE(LEFT(O9078,2))&gt;IF(RIGHT(J9078,1)="M",7,19),AND(OR(LEFT(O9078,2)={"07","19"}),VALUE(RIGHT(O9078,2))&gt;15)),TRUE,FALSE))</f>
        <v/>
      </c>
      <c r="T9078" s="77" t="str">
        <f>IF(O9078="","",IF(OR(VALUE(LEFT(O9078,2))&gt;IF(RIGHT(J9078,1)="M",7,19),AND(OR(LEFT(O9078,2)={"07","19"}),VALUE(RIGHT(O9078,2))&gt;5)),TRUE,FALSE))</f>
        <v/>
      </c>
    </row>
    <row r="9079" spans="12:20" x14ac:dyDescent="0.25">
      <c r="L9079" s="75">
        <f>COUNTIF($B$2:B9079,B9079)</f>
        <v>0</v>
      </c>
      <c r="M9079" s="75">
        <f>COUNTIF($L$2:L9079,4)</f>
        <v>42</v>
      </c>
      <c r="N9079" s="76" t="str">
        <f t="shared" si="709"/>
        <v>0</v>
      </c>
      <c r="O9079" s="76" t="str">
        <f t="shared" si="705"/>
        <v/>
      </c>
      <c r="P9079" s="75" t="str">
        <f t="shared" si="706"/>
        <v/>
      </c>
      <c r="Q9079" s="77" t="str">
        <f t="shared" si="707"/>
        <v/>
      </c>
      <c r="R9079" s="77" t="str">
        <f t="shared" si="708"/>
        <v/>
      </c>
      <c r="S9079" s="77" t="str">
        <f>IF(O9079="","",IF(OR(VALUE(LEFT(O9079,2))&gt;IF(RIGHT(J9079,1)="M",7,19),AND(OR(LEFT(O9079,2)={"07","19"}),VALUE(RIGHT(O9079,2))&gt;15)),TRUE,FALSE))</f>
        <v/>
      </c>
      <c r="T9079" s="77" t="str">
        <f>IF(O9079="","",IF(OR(VALUE(LEFT(O9079,2))&gt;IF(RIGHT(J9079,1)="M",7,19),AND(OR(LEFT(O9079,2)={"07","19"}),VALUE(RIGHT(O9079,2))&gt;5)),TRUE,FALSE))</f>
        <v/>
      </c>
    </row>
    <row r="9080" spans="12:20" x14ac:dyDescent="0.25">
      <c r="L9080" s="75">
        <f>COUNTIF($B$2:B9080,B9080)</f>
        <v>0</v>
      </c>
      <c r="M9080" s="75">
        <f>COUNTIF($L$2:L9080,4)</f>
        <v>42</v>
      </c>
      <c r="N9080" s="76" t="str">
        <f t="shared" si="709"/>
        <v>0</v>
      </c>
      <c r="O9080" s="76" t="str">
        <f t="shared" si="705"/>
        <v/>
      </c>
      <c r="P9080" s="75" t="str">
        <f t="shared" si="706"/>
        <v/>
      </c>
      <c r="Q9080" s="77" t="str">
        <f t="shared" si="707"/>
        <v/>
      </c>
      <c r="R9080" s="77" t="str">
        <f t="shared" si="708"/>
        <v/>
      </c>
      <c r="S9080" s="77" t="str">
        <f>IF(O9080="","",IF(OR(VALUE(LEFT(O9080,2))&gt;IF(RIGHT(J9080,1)="M",7,19),AND(OR(LEFT(O9080,2)={"07","19"}),VALUE(RIGHT(O9080,2))&gt;15)),TRUE,FALSE))</f>
        <v/>
      </c>
      <c r="T9080" s="77" t="str">
        <f>IF(O9080="","",IF(OR(VALUE(LEFT(O9080,2))&gt;IF(RIGHT(J9080,1)="M",7,19),AND(OR(LEFT(O9080,2)={"07","19"}),VALUE(RIGHT(O9080,2))&gt;5)),TRUE,FALSE))</f>
        <v/>
      </c>
    </row>
    <row r="9081" spans="12:20" x14ac:dyDescent="0.25">
      <c r="L9081" s="75">
        <f>COUNTIF($B$2:B9081,B9081)</f>
        <v>0</v>
      </c>
      <c r="M9081" s="75">
        <f>COUNTIF($L$2:L9081,4)</f>
        <v>42</v>
      </c>
      <c r="N9081" s="76" t="str">
        <f t="shared" si="709"/>
        <v>0</v>
      </c>
      <c r="O9081" s="76" t="str">
        <f t="shared" si="705"/>
        <v/>
      </c>
      <c r="P9081" s="75" t="str">
        <f t="shared" si="706"/>
        <v/>
      </c>
      <c r="Q9081" s="77" t="str">
        <f t="shared" si="707"/>
        <v/>
      </c>
      <c r="R9081" s="77" t="str">
        <f t="shared" si="708"/>
        <v/>
      </c>
      <c r="S9081" s="77" t="str">
        <f>IF(O9081="","",IF(OR(VALUE(LEFT(O9081,2))&gt;IF(RIGHT(J9081,1)="M",7,19),AND(OR(LEFT(O9081,2)={"07","19"}),VALUE(RIGHT(O9081,2))&gt;15)),TRUE,FALSE))</f>
        <v/>
      </c>
      <c r="T9081" s="77" t="str">
        <f>IF(O9081="","",IF(OR(VALUE(LEFT(O9081,2))&gt;IF(RIGHT(J9081,1)="M",7,19),AND(OR(LEFT(O9081,2)={"07","19"}),VALUE(RIGHT(O9081,2))&gt;5)),TRUE,FALSE))</f>
        <v/>
      </c>
    </row>
    <row r="9082" spans="12:20" x14ac:dyDescent="0.25">
      <c r="L9082" s="75">
        <f>COUNTIF($B$2:B9082,B9082)</f>
        <v>0</v>
      </c>
      <c r="M9082" s="75">
        <f>COUNTIF($L$2:L9082,4)</f>
        <v>42</v>
      </c>
      <c r="N9082" s="76" t="str">
        <f t="shared" si="709"/>
        <v>0</v>
      </c>
      <c r="O9082" s="76" t="str">
        <f t="shared" si="705"/>
        <v/>
      </c>
      <c r="P9082" s="75" t="str">
        <f t="shared" si="706"/>
        <v/>
      </c>
      <c r="Q9082" s="77" t="str">
        <f t="shared" si="707"/>
        <v/>
      </c>
      <c r="R9082" s="77" t="str">
        <f t="shared" si="708"/>
        <v/>
      </c>
      <c r="S9082" s="77" t="str">
        <f>IF(O9082="","",IF(OR(VALUE(LEFT(O9082,2))&gt;IF(RIGHT(J9082,1)="M",7,19),AND(OR(LEFT(O9082,2)={"07","19"}),VALUE(RIGHT(O9082,2))&gt;15)),TRUE,FALSE))</f>
        <v/>
      </c>
      <c r="T9082" s="77" t="str">
        <f>IF(O9082="","",IF(OR(VALUE(LEFT(O9082,2))&gt;IF(RIGHT(J9082,1)="M",7,19),AND(OR(LEFT(O9082,2)={"07","19"}),VALUE(RIGHT(O9082,2))&gt;5)),TRUE,FALSE))</f>
        <v/>
      </c>
    </row>
    <row r="9083" spans="12:20" x14ac:dyDescent="0.25">
      <c r="L9083" s="75">
        <f>COUNTIF($B$2:B9083,B9083)</f>
        <v>0</v>
      </c>
      <c r="M9083" s="75">
        <f>COUNTIF($L$2:L9083,4)</f>
        <v>42</v>
      </c>
      <c r="N9083" s="76" t="str">
        <f t="shared" si="709"/>
        <v>0</v>
      </c>
      <c r="O9083" s="76" t="str">
        <f t="shared" si="705"/>
        <v/>
      </c>
      <c r="P9083" s="75" t="str">
        <f t="shared" si="706"/>
        <v/>
      </c>
      <c r="Q9083" s="77" t="str">
        <f t="shared" si="707"/>
        <v/>
      </c>
      <c r="R9083" s="77" t="str">
        <f t="shared" si="708"/>
        <v/>
      </c>
      <c r="S9083" s="77" t="str">
        <f>IF(O9083="","",IF(OR(VALUE(LEFT(O9083,2))&gt;IF(RIGHT(J9083,1)="M",7,19),AND(OR(LEFT(O9083,2)={"07","19"}),VALUE(RIGHT(O9083,2))&gt;15)),TRUE,FALSE))</f>
        <v/>
      </c>
      <c r="T9083" s="77" t="str">
        <f>IF(O9083="","",IF(OR(VALUE(LEFT(O9083,2))&gt;IF(RIGHT(J9083,1)="M",7,19),AND(OR(LEFT(O9083,2)={"07","19"}),VALUE(RIGHT(O9083,2))&gt;5)),TRUE,FALSE))</f>
        <v/>
      </c>
    </row>
    <row r="9084" spans="12:20" x14ac:dyDescent="0.25">
      <c r="L9084" s="75">
        <f>COUNTIF($B$2:B9084,B9084)</f>
        <v>0</v>
      </c>
      <c r="M9084" s="75">
        <f>COUNTIF($L$2:L9084,4)</f>
        <v>42</v>
      </c>
      <c r="N9084" s="76" t="str">
        <f t="shared" si="709"/>
        <v>0</v>
      </c>
      <c r="O9084" s="76" t="str">
        <f t="shared" si="705"/>
        <v/>
      </c>
      <c r="P9084" s="75" t="str">
        <f t="shared" si="706"/>
        <v/>
      </c>
      <c r="Q9084" s="77" t="str">
        <f t="shared" si="707"/>
        <v/>
      </c>
      <c r="R9084" s="77" t="str">
        <f t="shared" si="708"/>
        <v/>
      </c>
      <c r="S9084" s="77" t="str">
        <f>IF(O9084="","",IF(OR(VALUE(LEFT(O9084,2))&gt;IF(RIGHT(J9084,1)="M",7,19),AND(OR(LEFT(O9084,2)={"07","19"}),VALUE(RIGHT(O9084,2))&gt;15)),TRUE,FALSE))</f>
        <v/>
      </c>
      <c r="T9084" s="77" t="str">
        <f>IF(O9084="","",IF(OR(VALUE(LEFT(O9084,2))&gt;IF(RIGHT(J9084,1)="M",7,19),AND(OR(LEFT(O9084,2)={"07","19"}),VALUE(RIGHT(O9084,2))&gt;5)),TRUE,FALSE))</f>
        <v/>
      </c>
    </row>
    <row r="9085" spans="12:20" x14ac:dyDescent="0.25">
      <c r="L9085" s="75">
        <f>COUNTIF($B$2:B9085,B9085)</f>
        <v>0</v>
      </c>
      <c r="M9085" s="75">
        <f>COUNTIF($L$2:L9085,4)</f>
        <v>42</v>
      </c>
      <c r="N9085" s="76" t="str">
        <f t="shared" si="709"/>
        <v>0</v>
      </c>
      <c r="O9085" s="76" t="str">
        <f t="shared" si="705"/>
        <v/>
      </c>
      <c r="P9085" s="75" t="str">
        <f t="shared" si="706"/>
        <v/>
      </c>
      <c r="Q9085" s="77" t="str">
        <f t="shared" si="707"/>
        <v/>
      </c>
      <c r="R9085" s="77" t="str">
        <f t="shared" si="708"/>
        <v/>
      </c>
      <c r="S9085" s="77" t="str">
        <f>IF(O9085="","",IF(OR(VALUE(LEFT(O9085,2))&gt;IF(RIGHT(J9085,1)="M",7,19),AND(OR(LEFT(O9085,2)={"07","19"}),VALUE(RIGHT(O9085,2))&gt;15)),TRUE,FALSE))</f>
        <v/>
      </c>
      <c r="T9085" s="77" t="str">
        <f>IF(O9085="","",IF(OR(VALUE(LEFT(O9085,2))&gt;IF(RIGHT(J9085,1)="M",7,19),AND(OR(LEFT(O9085,2)={"07","19"}),VALUE(RIGHT(O9085,2))&gt;5)),TRUE,FALSE))</f>
        <v/>
      </c>
    </row>
    <row r="9086" spans="12:20" x14ac:dyDescent="0.25">
      <c r="L9086" s="75">
        <f>COUNTIF($B$2:B9086,B9086)</f>
        <v>0</v>
      </c>
      <c r="M9086" s="75">
        <f>COUNTIF($L$2:L9086,4)</f>
        <v>42</v>
      </c>
      <c r="N9086" s="76" t="str">
        <f t="shared" si="709"/>
        <v>0</v>
      </c>
      <c r="O9086" s="76" t="str">
        <f t="shared" si="705"/>
        <v/>
      </c>
      <c r="P9086" s="75" t="str">
        <f t="shared" si="706"/>
        <v/>
      </c>
      <c r="Q9086" s="77" t="str">
        <f t="shared" si="707"/>
        <v/>
      </c>
      <c r="R9086" s="77" t="str">
        <f t="shared" si="708"/>
        <v/>
      </c>
      <c r="S9086" s="77" t="str">
        <f>IF(O9086="","",IF(OR(VALUE(LEFT(O9086,2))&gt;IF(RIGHT(J9086,1)="M",7,19),AND(OR(LEFT(O9086,2)={"07","19"}),VALUE(RIGHT(O9086,2))&gt;15)),TRUE,FALSE))</f>
        <v/>
      </c>
      <c r="T9086" s="77" t="str">
        <f>IF(O9086="","",IF(OR(VALUE(LEFT(O9086,2))&gt;IF(RIGHT(J9086,1)="M",7,19),AND(OR(LEFT(O9086,2)={"07","19"}),VALUE(RIGHT(O9086,2))&gt;5)),TRUE,FALSE))</f>
        <v/>
      </c>
    </row>
    <row r="9087" spans="12:20" x14ac:dyDescent="0.25">
      <c r="L9087" s="75">
        <f>COUNTIF($B$2:B9087,B9087)</f>
        <v>0</v>
      </c>
      <c r="M9087" s="75">
        <f>COUNTIF($L$2:L9087,4)</f>
        <v>42</v>
      </c>
      <c r="N9087" s="76" t="str">
        <f t="shared" si="709"/>
        <v>0</v>
      </c>
      <c r="O9087" s="76" t="str">
        <f t="shared" si="705"/>
        <v/>
      </c>
      <c r="P9087" s="75" t="str">
        <f t="shared" si="706"/>
        <v/>
      </c>
      <c r="Q9087" s="77" t="str">
        <f t="shared" si="707"/>
        <v/>
      </c>
      <c r="R9087" s="77" t="str">
        <f t="shared" si="708"/>
        <v/>
      </c>
      <c r="S9087" s="77" t="str">
        <f>IF(O9087="","",IF(OR(VALUE(LEFT(O9087,2))&gt;IF(RIGHT(J9087,1)="M",7,19),AND(OR(LEFT(O9087,2)={"07","19"}),VALUE(RIGHT(O9087,2))&gt;15)),TRUE,FALSE))</f>
        <v/>
      </c>
      <c r="T9087" s="77" t="str">
        <f>IF(O9087="","",IF(OR(VALUE(LEFT(O9087,2))&gt;IF(RIGHT(J9087,1)="M",7,19),AND(OR(LEFT(O9087,2)={"07","19"}),VALUE(RIGHT(O9087,2))&gt;5)),TRUE,FALSE))</f>
        <v/>
      </c>
    </row>
    <row r="9088" spans="12:20" x14ac:dyDescent="0.25">
      <c r="L9088" s="75">
        <f>COUNTIF($B$2:B9088,B9088)</f>
        <v>0</v>
      </c>
      <c r="M9088" s="75">
        <f>COUNTIF($L$2:L9088,4)</f>
        <v>42</v>
      </c>
      <c r="N9088" s="76" t="str">
        <f t="shared" si="709"/>
        <v>0</v>
      </c>
      <c r="O9088" s="76" t="str">
        <f t="shared" si="705"/>
        <v/>
      </c>
      <c r="P9088" s="75" t="str">
        <f t="shared" si="706"/>
        <v/>
      </c>
      <c r="Q9088" s="77" t="str">
        <f t="shared" si="707"/>
        <v/>
      </c>
      <c r="R9088" s="77" t="str">
        <f t="shared" si="708"/>
        <v/>
      </c>
      <c r="S9088" s="77" t="str">
        <f>IF(O9088="","",IF(OR(VALUE(LEFT(O9088,2))&gt;IF(RIGHT(J9088,1)="M",7,19),AND(OR(LEFT(O9088,2)={"07","19"}),VALUE(RIGHT(O9088,2))&gt;15)),TRUE,FALSE))</f>
        <v/>
      </c>
      <c r="T9088" s="77" t="str">
        <f>IF(O9088="","",IF(OR(VALUE(LEFT(O9088,2))&gt;IF(RIGHT(J9088,1)="M",7,19),AND(OR(LEFT(O9088,2)={"07","19"}),VALUE(RIGHT(O9088,2))&gt;5)),TRUE,FALSE))</f>
        <v/>
      </c>
    </row>
    <row r="9089" spans="12:20" x14ac:dyDescent="0.25">
      <c r="L9089" s="75">
        <f>COUNTIF($B$2:B9089,B9089)</f>
        <v>0</v>
      </c>
      <c r="M9089" s="75">
        <f>COUNTIF($L$2:L9089,4)</f>
        <v>42</v>
      </c>
      <c r="N9089" s="76" t="str">
        <f t="shared" si="709"/>
        <v>0</v>
      </c>
      <c r="O9089" s="76" t="str">
        <f t="shared" si="705"/>
        <v/>
      </c>
      <c r="P9089" s="75" t="str">
        <f t="shared" si="706"/>
        <v/>
      </c>
      <c r="Q9089" s="77" t="str">
        <f t="shared" si="707"/>
        <v/>
      </c>
      <c r="R9089" s="77" t="str">
        <f t="shared" si="708"/>
        <v/>
      </c>
      <c r="S9089" s="77" t="str">
        <f>IF(O9089="","",IF(OR(VALUE(LEFT(O9089,2))&gt;IF(RIGHT(J9089,1)="M",7,19),AND(OR(LEFT(O9089,2)={"07","19"}),VALUE(RIGHT(O9089,2))&gt;15)),TRUE,FALSE))</f>
        <v/>
      </c>
      <c r="T9089" s="77" t="str">
        <f>IF(O9089="","",IF(OR(VALUE(LEFT(O9089,2))&gt;IF(RIGHT(J9089,1)="M",7,19),AND(OR(LEFT(O9089,2)={"07","19"}),VALUE(RIGHT(O9089,2))&gt;5)),TRUE,FALSE))</f>
        <v/>
      </c>
    </row>
    <row r="9090" spans="12:20" x14ac:dyDescent="0.25">
      <c r="L9090" s="75">
        <f>COUNTIF($B$2:B9090,B9090)</f>
        <v>0</v>
      </c>
      <c r="M9090" s="75">
        <f>COUNTIF($L$2:L9090,4)</f>
        <v>42</v>
      </c>
      <c r="N9090" s="76" t="str">
        <f t="shared" si="709"/>
        <v>0</v>
      </c>
      <c r="O9090" s="76" t="str">
        <f t="shared" ref="O9090:O9153" si="710">TRIM(SUBSTITUTE(SUBSTITUTE(D9090,"+",""),"_",""))</f>
        <v/>
      </c>
      <c r="P9090" s="75" t="str">
        <f t="shared" ref="P9090:P9153" si="711">TRIM(SUBSTITUTE(SUBSTITUTE(E9090,"+",""),"_",""))</f>
        <v/>
      </c>
      <c r="Q9090" s="77" t="str">
        <f t="shared" ref="Q9090:Q9153" si="712">IFERROR(IF(RIGHT(P9090,2)&lt;RIGHT(O9090,2),IF(P9090&lt;O9090,P9090+2360-O9090,P9090-40-O9090),IF(P9090&lt;O9090,P9090+2400-O9090,P9090-O9090)),"")</f>
        <v/>
      </c>
      <c r="R9090" s="77" t="str">
        <f t="shared" ref="R9090:R9153" si="713">IFERROR(ROUNDDOWN(Q9090/100,0),"")</f>
        <v/>
      </c>
      <c r="S9090" s="77" t="str">
        <f>IF(O9090="","",IF(OR(VALUE(LEFT(O9090,2))&gt;IF(RIGHT(J9090,1)="M",7,19),AND(OR(LEFT(O9090,2)={"07","19"}),VALUE(RIGHT(O9090,2))&gt;15)),TRUE,FALSE))</f>
        <v/>
      </c>
      <c r="T9090" s="77" t="str">
        <f>IF(O9090="","",IF(OR(VALUE(LEFT(O9090,2))&gt;IF(RIGHT(J9090,1)="M",7,19),AND(OR(LEFT(O9090,2)={"07","19"}),VALUE(RIGHT(O9090,2))&gt;5)),TRUE,FALSE))</f>
        <v/>
      </c>
    </row>
    <row r="9091" spans="12:20" x14ac:dyDescent="0.25">
      <c r="L9091" s="75">
        <f>COUNTIF($B$2:B9091,B9091)</f>
        <v>0</v>
      </c>
      <c r="M9091" s="75">
        <f>COUNTIF($L$2:L9091,4)</f>
        <v>42</v>
      </c>
      <c r="N9091" s="76" t="str">
        <f t="shared" ref="N9091:N9154" si="714">A9091&amp;DAY(C9091)</f>
        <v>0</v>
      </c>
      <c r="O9091" s="76" t="str">
        <f t="shared" si="710"/>
        <v/>
      </c>
      <c r="P9091" s="75" t="str">
        <f t="shared" si="711"/>
        <v/>
      </c>
      <c r="Q9091" s="77" t="str">
        <f t="shared" si="712"/>
        <v/>
      </c>
      <c r="R9091" s="77" t="str">
        <f t="shared" si="713"/>
        <v/>
      </c>
      <c r="S9091" s="77" t="str">
        <f>IF(O9091="","",IF(OR(VALUE(LEFT(O9091,2))&gt;IF(RIGHT(J9091,1)="M",7,19),AND(OR(LEFT(O9091,2)={"07","19"}),VALUE(RIGHT(O9091,2))&gt;15)),TRUE,FALSE))</f>
        <v/>
      </c>
      <c r="T9091" s="77" t="str">
        <f>IF(O9091="","",IF(OR(VALUE(LEFT(O9091,2))&gt;IF(RIGHT(J9091,1)="M",7,19),AND(OR(LEFT(O9091,2)={"07","19"}),VALUE(RIGHT(O9091,2))&gt;5)),TRUE,FALSE))</f>
        <v/>
      </c>
    </row>
    <row r="9092" spans="12:20" x14ac:dyDescent="0.25">
      <c r="L9092" s="75">
        <f>COUNTIF($B$2:B9092,B9092)</f>
        <v>0</v>
      </c>
      <c r="M9092" s="75">
        <f>COUNTIF($L$2:L9092,4)</f>
        <v>42</v>
      </c>
      <c r="N9092" s="76" t="str">
        <f t="shared" si="714"/>
        <v>0</v>
      </c>
      <c r="O9092" s="76" t="str">
        <f t="shared" si="710"/>
        <v/>
      </c>
      <c r="P9092" s="75" t="str">
        <f t="shared" si="711"/>
        <v/>
      </c>
      <c r="Q9092" s="77" t="str">
        <f t="shared" si="712"/>
        <v/>
      </c>
      <c r="R9092" s="77" t="str">
        <f t="shared" si="713"/>
        <v/>
      </c>
      <c r="S9092" s="77" t="str">
        <f>IF(O9092="","",IF(OR(VALUE(LEFT(O9092,2))&gt;IF(RIGHT(J9092,1)="M",7,19),AND(OR(LEFT(O9092,2)={"07","19"}),VALUE(RIGHT(O9092,2))&gt;15)),TRUE,FALSE))</f>
        <v/>
      </c>
      <c r="T9092" s="77" t="str">
        <f>IF(O9092="","",IF(OR(VALUE(LEFT(O9092,2))&gt;IF(RIGHT(J9092,1)="M",7,19),AND(OR(LEFT(O9092,2)={"07","19"}),VALUE(RIGHT(O9092,2))&gt;5)),TRUE,FALSE))</f>
        <v/>
      </c>
    </row>
    <row r="9093" spans="12:20" x14ac:dyDescent="0.25">
      <c r="L9093" s="75">
        <f>COUNTIF($B$2:B9093,B9093)</f>
        <v>0</v>
      </c>
      <c r="M9093" s="75">
        <f>COUNTIF($L$2:L9093,4)</f>
        <v>42</v>
      </c>
      <c r="N9093" s="76" t="str">
        <f t="shared" si="714"/>
        <v>0</v>
      </c>
      <c r="O9093" s="76" t="str">
        <f t="shared" si="710"/>
        <v/>
      </c>
      <c r="P9093" s="75" t="str">
        <f t="shared" si="711"/>
        <v/>
      </c>
      <c r="Q9093" s="77" t="str">
        <f t="shared" si="712"/>
        <v/>
      </c>
      <c r="R9093" s="77" t="str">
        <f t="shared" si="713"/>
        <v/>
      </c>
      <c r="S9093" s="77" t="str">
        <f>IF(O9093="","",IF(OR(VALUE(LEFT(O9093,2))&gt;IF(RIGHT(J9093,1)="M",7,19),AND(OR(LEFT(O9093,2)={"07","19"}),VALUE(RIGHT(O9093,2))&gt;15)),TRUE,FALSE))</f>
        <v/>
      </c>
      <c r="T9093" s="77" t="str">
        <f>IF(O9093="","",IF(OR(VALUE(LEFT(O9093,2))&gt;IF(RIGHT(J9093,1)="M",7,19),AND(OR(LEFT(O9093,2)={"07","19"}),VALUE(RIGHT(O9093,2))&gt;5)),TRUE,FALSE))</f>
        <v/>
      </c>
    </row>
    <row r="9094" spans="12:20" x14ac:dyDescent="0.25">
      <c r="L9094" s="75">
        <f>COUNTIF($B$2:B9094,B9094)</f>
        <v>0</v>
      </c>
      <c r="M9094" s="75">
        <f>COUNTIF($L$2:L9094,4)</f>
        <v>42</v>
      </c>
      <c r="N9094" s="76" t="str">
        <f t="shared" si="714"/>
        <v>0</v>
      </c>
      <c r="O9094" s="76" t="str">
        <f t="shared" si="710"/>
        <v/>
      </c>
      <c r="P9094" s="75" t="str">
        <f t="shared" si="711"/>
        <v/>
      </c>
      <c r="Q9094" s="77" t="str">
        <f t="shared" si="712"/>
        <v/>
      </c>
      <c r="R9094" s="77" t="str">
        <f t="shared" si="713"/>
        <v/>
      </c>
      <c r="S9094" s="77" t="str">
        <f>IF(O9094="","",IF(OR(VALUE(LEFT(O9094,2))&gt;IF(RIGHT(J9094,1)="M",7,19),AND(OR(LEFT(O9094,2)={"07","19"}),VALUE(RIGHT(O9094,2))&gt;15)),TRUE,FALSE))</f>
        <v/>
      </c>
      <c r="T9094" s="77" t="str">
        <f>IF(O9094="","",IF(OR(VALUE(LEFT(O9094,2))&gt;IF(RIGHT(J9094,1)="M",7,19),AND(OR(LEFT(O9094,2)={"07","19"}),VALUE(RIGHT(O9094,2))&gt;5)),TRUE,FALSE))</f>
        <v/>
      </c>
    </row>
    <row r="9095" spans="12:20" x14ac:dyDescent="0.25">
      <c r="L9095" s="75">
        <f>COUNTIF($B$2:B9095,B9095)</f>
        <v>0</v>
      </c>
      <c r="M9095" s="75">
        <f>COUNTIF($L$2:L9095,4)</f>
        <v>42</v>
      </c>
      <c r="N9095" s="76" t="str">
        <f t="shared" si="714"/>
        <v>0</v>
      </c>
      <c r="O9095" s="76" t="str">
        <f t="shared" si="710"/>
        <v/>
      </c>
      <c r="P9095" s="75" t="str">
        <f t="shared" si="711"/>
        <v/>
      </c>
      <c r="Q9095" s="77" t="str">
        <f t="shared" si="712"/>
        <v/>
      </c>
      <c r="R9095" s="77" t="str">
        <f t="shared" si="713"/>
        <v/>
      </c>
      <c r="S9095" s="77" t="str">
        <f>IF(O9095="","",IF(OR(VALUE(LEFT(O9095,2))&gt;IF(RIGHT(J9095,1)="M",7,19),AND(OR(LEFT(O9095,2)={"07","19"}),VALUE(RIGHT(O9095,2))&gt;15)),TRUE,FALSE))</f>
        <v/>
      </c>
      <c r="T9095" s="77" t="str">
        <f>IF(O9095="","",IF(OR(VALUE(LEFT(O9095,2))&gt;IF(RIGHT(J9095,1)="M",7,19),AND(OR(LEFT(O9095,2)={"07","19"}),VALUE(RIGHT(O9095,2))&gt;5)),TRUE,FALSE))</f>
        <v/>
      </c>
    </row>
    <row r="9096" spans="12:20" x14ac:dyDescent="0.25">
      <c r="L9096" s="75">
        <f>COUNTIF($B$2:B9096,B9096)</f>
        <v>0</v>
      </c>
      <c r="M9096" s="75">
        <f>COUNTIF($L$2:L9096,4)</f>
        <v>42</v>
      </c>
      <c r="N9096" s="76" t="str">
        <f t="shared" si="714"/>
        <v>0</v>
      </c>
      <c r="O9096" s="76" t="str">
        <f t="shared" si="710"/>
        <v/>
      </c>
      <c r="P9096" s="75" t="str">
        <f t="shared" si="711"/>
        <v/>
      </c>
      <c r="Q9096" s="77" t="str">
        <f t="shared" si="712"/>
        <v/>
      </c>
      <c r="R9096" s="77" t="str">
        <f t="shared" si="713"/>
        <v/>
      </c>
      <c r="S9096" s="77" t="str">
        <f>IF(O9096="","",IF(OR(VALUE(LEFT(O9096,2))&gt;IF(RIGHT(J9096,1)="M",7,19),AND(OR(LEFT(O9096,2)={"07","19"}),VALUE(RIGHT(O9096,2))&gt;15)),TRUE,FALSE))</f>
        <v/>
      </c>
      <c r="T9096" s="77" t="str">
        <f>IF(O9096="","",IF(OR(VALUE(LEFT(O9096,2))&gt;IF(RIGHT(J9096,1)="M",7,19),AND(OR(LEFT(O9096,2)={"07","19"}),VALUE(RIGHT(O9096,2))&gt;5)),TRUE,FALSE))</f>
        <v/>
      </c>
    </row>
    <row r="9097" spans="12:20" x14ac:dyDescent="0.25">
      <c r="L9097" s="75">
        <f>COUNTIF($B$2:B9097,B9097)</f>
        <v>0</v>
      </c>
      <c r="M9097" s="75">
        <f>COUNTIF($L$2:L9097,4)</f>
        <v>42</v>
      </c>
      <c r="N9097" s="76" t="str">
        <f t="shared" si="714"/>
        <v>0</v>
      </c>
      <c r="O9097" s="76" t="str">
        <f t="shared" si="710"/>
        <v/>
      </c>
      <c r="P9097" s="75" t="str">
        <f t="shared" si="711"/>
        <v/>
      </c>
      <c r="Q9097" s="77" t="str">
        <f t="shared" si="712"/>
        <v/>
      </c>
      <c r="R9097" s="77" t="str">
        <f t="shared" si="713"/>
        <v/>
      </c>
      <c r="S9097" s="77" t="str">
        <f>IF(O9097="","",IF(OR(VALUE(LEFT(O9097,2))&gt;IF(RIGHT(J9097,1)="M",7,19),AND(OR(LEFT(O9097,2)={"07","19"}),VALUE(RIGHT(O9097,2))&gt;15)),TRUE,FALSE))</f>
        <v/>
      </c>
      <c r="T9097" s="77" t="str">
        <f>IF(O9097="","",IF(OR(VALUE(LEFT(O9097,2))&gt;IF(RIGHT(J9097,1)="M",7,19),AND(OR(LEFT(O9097,2)={"07","19"}),VALUE(RIGHT(O9097,2))&gt;5)),TRUE,FALSE))</f>
        <v/>
      </c>
    </row>
    <row r="9098" spans="12:20" x14ac:dyDescent="0.25">
      <c r="L9098" s="75">
        <f>COUNTIF($B$2:B9098,B9098)</f>
        <v>0</v>
      </c>
      <c r="M9098" s="75">
        <f>COUNTIF($L$2:L9098,4)</f>
        <v>42</v>
      </c>
      <c r="N9098" s="76" t="str">
        <f t="shared" si="714"/>
        <v>0</v>
      </c>
      <c r="O9098" s="76" t="str">
        <f t="shared" si="710"/>
        <v/>
      </c>
      <c r="P9098" s="75" t="str">
        <f t="shared" si="711"/>
        <v/>
      </c>
      <c r="Q9098" s="77" t="str">
        <f t="shared" si="712"/>
        <v/>
      </c>
      <c r="R9098" s="77" t="str">
        <f t="shared" si="713"/>
        <v/>
      </c>
      <c r="S9098" s="77" t="str">
        <f>IF(O9098="","",IF(OR(VALUE(LEFT(O9098,2))&gt;IF(RIGHT(J9098,1)="M",7,19),AND(OR(LEFT(O9098,2)={"07","19"}),VALUE(RIGHT(O9098,2))&gt;15)),TRUE,FALSE))</f>
        <v/>
      </c>
      <c r="T9098" s="77" t="str">
        <f>IF(O9098="","",IF(OR(VALUE(LEFT(O9098,2))&gt;IF(RIGHT(J9098,1)="M",7,19),AND(OR(LEFT(O9098,2)={"07","19"}),VALUE(RIGHT(O9098,2))&gt;5)),TRUE,FALSE))</f>
        <v/>
      </c>
    </row>
    <row r="9099" spans="12:20" x14ac:dyDescent="0.25">
      <c r="L9099" s="75">
        <f>COUNTIF($B$2:B9099,B9099)</f>
        <v>0</v>
      </c>
      <c r="M9099" s="75">
        <f>COUNTIF($L$2:L9099,4)</f>
        <v>42</v>
      </c>
      <c r="N9099" s="76" t="str">
        <f t="shared" si="714"/>
        <v>0</v>
      </c>
      <c r="O9099" s="76" t="str">
        <f t="shared" si="710"/>
        <v/>
      </c>
      <c r="P9099" s="75" t="str">
        <f t="shared" si="711"/>
        <v/>
      </c>
      <c r="Q9099" s="77" t="str">
        <f t="shared" si="712"/>
        <v/>
      </c>
      <c r="R9099" s="77" t="str">
        <f t="shared" si="713"/>
        <v/>
      </c>
      <c r="S9099" s="77" t="str">
        <f>IF(O9099="","",IF(OR(VALUE(LEFT(O9099,2))&gt;IF(RIGHT(J9099,1)="M",7,19),AND(OR(LEFT(O9099,2)={"07","19"}),VALUE(RIGHT(O9099,2))&gt;15)),TRUE,FALSE))</f>
        <v/>
      </c>
      <c r="T9099" s="77" t="str">
        <f>IF(O9099="","",IF(OR(VALUE(LEFT(O9099,2))&gt;IF(RIGHT(J9099,1)="M",7,19),AND(OR(LEFT(O9099,2)={"07","19"}),VALUE(RIGHT(O9099,2))&gt;5)),TRUE,FALSE))</f>
        <v/>
      </c>
    </row>
    <row r="9100" spans="12:20" x14ac:dyDescent="0.25">
      <c r="L9100" s="75">
        <f>COUNTIF($B$2:B9100,B9100)</f>
        <v>0</v>
      </c>
      <c r="M9100" s="75">
        <f>COUNTIF($L$2:L9100,4)</f>
        <v>42</v>
      </c>
      <c r="N9100" s="76" t="str">
        <f t="shared" si="714"/>
        <v>0</v>
      </c>
      <c r="O9100" s="76" t="str">
        <f t="shared" si="710"/>
        <v/>
      </c>
      <c r="P9100" s="75" t="str">
        <f t="shared" si="711"/>
        <v/>
      </c>
      <c r="Q9100" s="77" t="str">
        <f t="shared" si="712"/>
        <v/>
      </c>
      <c r="R9100" s="77" t="str">
        <f t="shared" si="713"/>
        <v/>
      </c>
      <c r="S9100" s="77" t="str">
        <f>IF(O9100="","",IF(OR(VALUE(LEFT(O9100,2))&gt;IF(RIGHT(J9100,1)="M",7,19),AND(OR(LEFT(O9100,2)={"07","19"}),VALUE(RIGHT(O9100,2))&gt;15)),TRUE,FALSE))</f>
        <v/>
      </c>
      <c r="T9100" s="77" t="str">
        <f>IF(O9100="","",IF(OR(VALUE(LEFT(O9100,2))&gt;IF(RIGHT(J9100,1)="M",7,19),AND(OR(LEFT(O9100,2)={"07","19"}),VALUE(RIGHT(O9100,2))&gt;5)),TRUE,FALSE))</f>
        <v/>
      </c>
    </row>
    <row r="9101" spans="12:20" x14ac:dyDescent="0.25">
      <c r="L9101" s="75">
        <f>COUNTIF($B$2:B9101,B9101)</f>
        <v>0</v>
      </c>
      <c r="M9101" s="75">
        <f>COUNTIF($L$2:L9101,4)</f>
        <v>42</v>
      </c>
      <c r="N9101" s="76" t="str">
        <f t="shared" si="714"/>
        <v>0</v>
      </c>
      <c r="O9101" s="76" t="str">
        <f t="shared" si="710"/>
        <v/>
      </c>
      <c r="P9101" s="75" t="str">
        <f t="shared" si="711"/>
        <v/>
      </c>
      <c r="Q9101" s="77" t="str">
        <f t="shared" si="712"/>
        <v/>
      </c>
      <c r="R9101" s="77" t="str">
        <f t="shared" si="713"/>
        <v/>
      </c>
      <c r="S9101" s="77" t="str">
        <f>IF(O9101="","",IF(OR(VALUE(LEFT(O9101,2))&gt;IF(RIGHT(J9101,1)="M",7,19),AND(OR(LEFT(O9101,2)={"07","19"}),VALUE(RIGHT(O9101,2))&gt;15)),TRUE,FALSE))</f>
        <v/>
      </c>
      <c r="T9101" s="77" t="str">
        <f>IF(O9101="","",IF(OR(VALUE(LEFT(O9101,2))&gt;IF(RIGHT(J9101,1)="M",7,19),AND(OR(LEFT(O9101,2)={"07","19"}),VALUE(RIGHT(O9101,2))&gt;5)),TRUE,FALSE))</f>
        <v/>
      </c>
    </row>
    <row r="9102" spans="12:20" x14ac:dyDescent="0.25">
      <c r="L9102" s="75">
        <f>COUNTIF($B$2:B9102,B9102)</f>
        <v>0</v>
      </c>
      <c r="M9102" s="75">
        <f>COUNTIF($L$2:L9102,4)</f>
        <v>42</v>
      </c>
      <c r="N9102" s="76" t="str">
        <f t="shared" si="714"/>
        <v>0</v>
      </c>
      <c r="O9102" s="76" t="str">
        <f t="shared" si="710"/>
        <v/>
      </c>
      <c r="P9102" s="75" t="str">
        <f t="shared" si="711"/>
        <v/>
      </c>
      <c r="Q9102" s="77" t="str">
        <f t="shared" si="712"/>
        <v/>
      </c>
      <c r="R9102" s="77" t="str">
        <f t="shared" si="713"/>
        <v/>
      </c>
      <c r="S9102" s="77" t="str">
        <f>IF(O9102="","",IF(OR(VALUE(LEFT(O9102,2))&gt;IF(RIGHT(J9102,1)="M",7,19),AND(OR(LEFT(O9102,2)={"07","19"}),VALUE(RIGHT(O9102,2))&gt;15)),TRUE,FALSE))</f>
        <v/>
      </c>
      <c r="T9102" s="77" t="str">
        <f>IF(O9102="","",IF(OR(VALUE(LEFT(O9102,2))&gt;IF(RIGHT(J9102,1)="M",7,19),AND(OR(LEFT(O9102,2)={"07","19"}),VALUE(RIGHT(O9102,2))&gt;5)),TRUE,FALSE))</f>
        <v/>
      </c>
    </row>
    <row r="9103" spans="12:20" x14ac:dyDescent="0.25">
      <c r="L9103" s="75">
        <f>COUNTIF($B$2:B9103,B9103)</f>
        <v>0</v>
      </c>
      <c r="M9103" s="75">
        <f>COUNTIF($L$2:L9103,4)</f>
        <v>42</v>
      </c>
      <c r="N9103" s="76" t="str">
        <f t="shared" si="714"/>
        <v>0</v>
      </c>
      <c r="O9103" s="76" t="str">
        <f t="shared" si="710"/>
        <v/>
      </c>
      <c r="P9103" s="75" t="str">
        <f t="shared" si="711"/>
        <v/>
      </c>
      <c r="Q9103" s="77" t="str">
        <f t="shared" si="712"/>
        <v/>
      </c>
      <c r="R9103" s="77" t="str">
        <f t="shared" si="713"/>
        <v/>
      </c>
      <c r="S9103" s="77" t="str">
        <f>IF(O9103="","",IF(OR(VALUE(LEFT(O9103,2))&gt;IF(RIGHT(J9103,1)="M",7,19),AND(OR(LEFT(O9103,2)={"07","19"}),VALUE(RIGHT(O9103,2))&gt;15)),TRUE,FALSE))</f>
        <v/>
      </c>
      <c r="T9103" s="77" t="str">
        <f>IF(O9103="","",IF(OR(VALUE(LEFT(O9103,2))&gt;IF(RIGHT(J9103,1)="M",7,19),AND(OR(LEFT(O9103,2)={"07","19"}),VALUE(RIGHT(O9103,2))&gt;5)),TRUE,FALSE))</f>
        <v/>
      </c>
    </row>
    <row r="9104" spans="12:20" x14ac:dyDescent="0.25">
      <c r="L9104" s="75">
        <f>COUNTIF($B$2:B9104,B9104)</f>
        <v>0</v>
      </c>
      <c r="M9104" s="75">
        <f>COUNTIF($L$2:L9104,4)</f>
        <v>42</v>
      </c>
      <c r="N9104" s="76" t="str">
        <f t="shared" si="714"/>
        <v>0</v>
      </c>
      <c r="O9104" s="76" t="str">
        <f t="shared" si="710"/>
        <v/>
      </c>
      <c r="P9104" s="75" t="str">
        <f t="shared" si="711"/>
        <v/>
      </c>
      <c r="Q9104" s="77" t="str">
        <f t="shared" si="712"/>
        <v/>
      </c>
      <c r="R9104" s="77" t="str">
        <f t="shared" si="713"/>
        <v/>
      </c>
      <c r="S9104" s="77" t="str">
        <f>IF(O9104="","",IF(OR(VALUE(LEFT(O9104,2))&gt;IF(RIGHT(J9104,1)="M",7,19),AND(OR(LEFT(O9104,2)={"07","19"}),VALUE(RIGHT(O9104,2))&gt;15)),TRUE,FALSE))</f>
        <v/>
      </c>
      <c r="T9104" s="77" t="str">
        <f>IF(O9104="","",IF(OR(VALUE(LEFT(O9104,2))&gt;IF(RIGHT(J9104,1)="M",7,19),AND(OR(LEFT(O9104,2)={"07","19"}),VALUE(RIGHT(O9104,2))&gt;5)),TRUE,FALSE))</f>
        <v/>
      </c>
    </row>
    <row r="9105" spans="12:20" x14ac:dyDescent="0.25">
      <c r="L9105" s="75">
        <f>COUNTIF($B$2:B9105,B9105)</f>
        <v>0</v>
      </c>
      <c r="M9105" s="75">
        <f>COUNTIF($L$2:L9105,4)</f>
        <v>42</v>
      </c>
      <c r="N9105" s="76" t="str">
        <f t="shared" si="714"/>
        <v>0</v>
      </c>
      <c r="O9105" s="76" t="str">
        <f t="shared" si="710"/>
        <v/>
      </c>
      <c r="P9105" s="75" t="str">
        <f t="shared" si="711"/>
        <v/>
      </c>
      <c r="Q9105" s="77" t="str">
        <f t="shared" si="712"/>
        <v/>
      </c>
      <c r="R9105" s="77" t="str">
        <f t="shared" si="713"/>
        <v/>
      </c>
      <c r="S9105" s="77" t="str">
        <f>IF(O9105="","",IF(OR(VALUE(LEFT(O9105,2))&gt;IF(RIGHT(J9105,1)="M",7,19),AND(OR(LEFT(O9105,2)={"07","19"}),VALUE(RIGHT(O9105,2))&gt;15)),TRUE,FALSE))</f>
        <v/>
      </c>
      <c r="T9105" s="77" t="str">
        <f>IF(O9105="","",IF(OR(VALUE(LEFT(O9105,2))&gt;IF(RIGHT(J9105,1)="M",7,19),AND(OR(LEFT(O9105,2)={"07","19"}),VALUE(RIGHT(O9105,2))&gt;5)),TRUE,FALSE))</f>
        <v/>
      </c>
    </row>
    <row r="9106" spans="12:20" x14ac:dyDescent="0.25">
      <c r="L9106" s="75">
        <f>COUNTIF($B$2:B9106,B9106)</f>
        <v>0</v>
      </c>
      <c r="M9106" s="75">
        <f>COUNTIF($L$2:L9106,4)</f>
        <v>42</v>
      </c>
      <c r="N9106" s="76" t="str">
        <f t="shared" si="714"/>
        <v>0</v>
      </c>
      <c r="O9106" s="76" t="str">
        <f t="shared" si="710"/>
        <v/>
      </c>
      <c r="P9106" s="75" t="str">
        <f t="shared" si="711"/>
        <v/>
      </c>
      <c r="Q9106" s="77" t="str">
        <f t="shared" si="712"/>
        <v/>
      </c>
      <c r="R9106" s="77" t="str">
        <f t="shared" si="713"/>
        <v/>
      </c>
      <c r="S9106" s="77" t="str">
        <f>IF(O9106="","",IF(OR(VALUE(LEFT(O9106,2))&gt;IF(RIGHT(J9106,1)="M",7,19),AND(OR(LEFT(O9106,2)={"07","19"}),VALUE(RIGHT(O9106,2))&gt;15)),TRUE,FALSE))</f>
        <v/>
      </c>
      <c r="T9106" s="77" t="str">
        <f>IF(O9106="","",IF(OR(VALUE(LEFT(O9106,2))&gt;IF(RIGHT(J9106,1)="M",7,19),AND(OR(LEFT(O9106,2)={"07","19"}),VALUE(RIGHT(O9106,2))&gt;5)),TRUE,FALSE))</f>
        <v/>
      </c>
    </row>
    <row r="9107" spans="12:20" x14ac:dyDescent="0.25">
      <c r="L9107" s="75">
        <f>COUNTIF($B$2:B9107,B9107)</f>
        <v>0</v>
      </c>
      <c r="M9107" s="75">
        <f>COUNTIF($L$2:L9107,4)</f>
        <v>42</v>
      </c>
      <c r="N9107" s="76" t="str">
        <f t="shared" si="714"/>
        <v>0</v>
      </c>
      <c r="O9107" s="76" t="str">
        <f t="shared" si="710"/>
        <v/>
      </c>
      <c r="P9107" s="75" t="str">
        <f t="shared" si="711"/>
        <v/>
      </c>
      <c r="Q9107" s="77" t="str">
        <f t="shared" si="712"/>
        <v/>
      </c>
      <c r="R9107" s="77" t="str">
        <f t="shared" si="713"/>
        <v/>
      </c>
      <c r="S9107" s="77" t="str">
        <f>IF(O9107="","",IF(OR(VALUE(LEFT(O9107,2))&gt;IF(RIGHT(J9107,1)="M",7,19),AND(OR(LEFT(O9107,2)={"07","19"}),VALUE(RIGHT(O9107,2))&gt;15)),TRUE,FALSE))</f>
        <v/>
      </c>
      <c r="T9107" s="77" t="str">
        <f>IF(O9107="","",IF(OR(VALUE(LEFT(O9107,2))&gt;IF(RIGHT(J9107,1)="M",7,19),AND(OR(LEFT(O9107,2)={"07","19"}),VALUE(RIGHT(O9107,2))&gt;5)),TRUE,FALSE))</f>
        <v/>
      </c>
    </row>
    <row r="9108" spans="12:20" x14ac:dyDescent="0.25">
      <c r="L9108" s="75">
        <f>COUNTIF($B$2:B9108,B9108)</f>
        <v>0</v>
      </c>
      <c r="M9108" s="75">
        <f>COUNTIF($L$2:L9108,4)</f>
        <v>42</v>
      </c>
      <c r="N9108" s="76" t="str">
        <f t="shared" si="714"/>
        <v>0</v>
      </c>
      <c r="O9108" s="76" t="str">
        <f t="shared" si="710"/>
        <v/>
      </c>
      <c r="P9108" s="75" t="str">
        <f t="shared" si="711"/>
        <v/>
      </c>
      <c r="Q9108" s="77" t="str">
        <f t="shared" si="712"/>
        <v/>
      </c>
      <c r="R9108" s="77" t="str">
        <f t="shared" si="713"/>
        <v/>
      </c>
      <c r="S9108" s="77" t="str">
        <f>IF(O9108="","",IF(OR(VALUE(LEFT(O9108,2))&gt;IF(RIGHT(J9108,1)="M",7,19),AND(OR(LEFT(O9108,2)={"07","19"}),VALUE(RIGHT(O9108,2))&gt;15)),TRUE,FALSE))</f>
        <v/>
      </c>
      <c r="T9108" s="77" t="str">
        <f>IF(O9108="","",IF(OR(VALUE(LEFT(O9108,2))&gt;IF(RIGHT(J9108,1)="M",7,19),AND(OR(LEFT(O9108,2)={"07","19"}),VALUE(RIGHT(O9108,2))&gt;5)),TRUE,FALSE))</f>
        <v/>
      </c>
    </row>
    <row r="9109" spans="12:20" x14ac:dyDescent="0.25">
      <c r="L9109" s="75">
        <f>COUNTIF($B$2:B9109,B9109)</f>
        <v>0</v>
      </c>
      <c r="M9109" s="75">
        <f>COUNTIF($L$2:L9109,4)</f>
        <v>42</v>
      </c>
      <c r="N9109" s="76" t="str">
        <f t="shared" si="714"/>
        <v>0</v>
      </c>
      <c r="O9109" s="76" t="str">
        <f t="shared" si="710"/>
        <v/>
      </c>
      <c r="P9109" s="75" t="str">
        <f t="shared" si="711"/>
        <v/>
      </c>
      <c r="Q9109" s="77" t="str">
        <f t="shared" si="712"/>
        <v/>
      </c>
      <c r="R9109" s="77" t="str">
        <f t="shared" si="713"/>
        <v/>
      </c>
      <c r="S9109" s="77" t="str">
        <f>IF(O9109="","",IF(OR(VALUE(LEFT(O9109,2))&gt;IF(RIGHT(J9109,1)="M",7,19),AND(OR(LEFT(O9109,2)={"07","19"}),VALUE(RIGHT(O9109,2))&gt;15)),TRUE,FALSE))</f>
        <v/>
      </c>
      <c r="T9109" s="77" t="str">
        <f>IF(O9109="","",IF(OR(VALUE(LEFT(O9109,2))&gt;IF(RIGHT(J9109,1)="M",7,19),AND(OR(LEFT(O9109,2)={"07","19"}),VALUE(RIGHT(O9109,2))&gt;5)),TRUE,FALSE))</f>
        <v/>
      </c>
    </row>
    <row r="9110" spans="12:20" x14ac:dyDescent="0.25">
      <c r="L9110" s="75">
        <f>COUNTIF($B$2:B9110,B9110)</f>
        <v>0</v>
      </c>
      <c r="M9110" s="75">
        <f>COUNTIF($L$2:L9110,4)</f>
        <v>42</v>
      </c>
      <c r="N9110" s="76" t="str">
        <f t="shared" si="714"/>
        <v>0</v>
      </c>
      <c r="O9110" s="76" t="str">
        <f t="shared" si="710"/>
        <v/>
      </c>
      <c r="P9110" s="75" t="str">
        <f t="shared" si="711"/>
        <v/>
      </c>
      <c r="Q9110" s="77" t="str">
        <f t="shared" si="712"/>
        <v/>
      </c>
      <c r="R9110" s="77" t="str">
        <f t="shared" si="713"/>
        <v/>
      </c>
      <c r="S9110" s="77" t="str">
        <f>IF(O9110="","",IF(OR(VALUE(LEFT(O9110,2))&gt;IF(RIGHT(J9110,1)="M",7,19),AND(OR(LEFT(O9110,2)={"07","19"}),VALUE(RIGHT(O9110,2))&gt;15)),TRUE,FALSE))</f>
        <v/>
      </c>
      <c r="T9110" s="77" t="str">
        <f>IF(O9110="","",IF(OR(VALUE(LEFT(O9110,2))&gt;IF(RIGHT(J9110,1)="M",7,19),AND(OR(LEFT(O9110,2)={"07","19"}),VALUE(RIGHT(O9110,2))&gt;5)),TRUE,FALSE))</f>
        <v/>
      </c>
    </row>
    <row r="9111" spans="12:20" x14ac:dyDescent="0.25">
      <c r="L9111" s="75">
        <f>COUNTIF($B$2:B9111,B9111)</f>
        <v>0</v>
      </c>
      <c r="M9111" s="75">
        <f>COUNTIF($L$2:L9111,4)</f>
        <v>42</v>
      </c>
      <c r="N9111" s="76" t="str">
        <f t="shared" si="714"/>
        <v>0</v>
      </c>
      <c r="O9111" s="76" t="str">
        <f t="shared" si="710"/>
        <v/>
      </c>
      <c r="P9111" s="75" t="str">
        <f t="shared" si="711"/>
        <v/>
      </c>
      <c r="Q9111" s="77" t="str">
        <f t="shared" si="712"/>
        <v/>
      </c>
      <c r="R9111" s="77" t="str">
        <f t="shared" si="713"/>
        <v/>
      </c>
      <c r="S9111" s="77" t="str">
        <f>IF(O9111="","",IF(OR(VALUE(LEFT(O9111,2))&gt;IF(RIGHT(J9111,1)="M",7,19),AND(OR(LEFT(O9111,2)={"07","19"}),VALUE(RIGHT(O9111,2))&gt;15)),TRUE,FALSE))</f>
        <v/>
      </c>
      <c r="T9111" s="77" t="str">
        <f>IF(O9111="","",IF(OR(VALUE(LEFT(O9111,2))&gt;IF(RIGHT(J9111,1)="M",7,19),AND(OR(LEFT(O9111,2)={"07","19"}),VALUE(RIGHT(O9111,2))&gt;5)),TRUE,FALSE))</f>
        <v/>
      </c>
    </row>
    <row r="9112" spans="12:20" x14ac:dyDescent="0.25">
      <c r="L9112" s="75">
        <f>COUNTIF($B$2:B9112,B9112)</f>
        <v>0</v>
      </c>
      <c r="M9112" s="75">
        <f>COUNTIF($L$2:L9112,4)</f>
        <v>42</v>
      </c>
      <c r="N9112" s="76" t="str">
        <f t="shared" si="714"/>
        <v>0</v>
      </c>
      <c r="O9112" s="76" t="str">
        <f t="shared" si="710"/>
        <v/>
      </c>
      <c r="P9112" s="75" t="str">
        <f t="shared" si="711"/>
        <v/>
      </c>
      <c r="Q9112" s="77" t="str">
        <f t="shared" si="712"/>
        <v/>
      </c>
      <c r="R9112" s="77" t="str">
        <f t="shared" si="713"/>
        <v/>
      </c>
      <c r="S9112" s="77" t="str">
        <f>IF(O9112="","",IF(OR(VALUE(LEFT(O9112,2))&gt;IF(RIGHT(J9112,1)="M",7,19),AND(OR(LEFT(O9112,2)={"07","19"}),VALUE(RIGHT(O9112,2))&gt;15)),TRUE,FALSE))</f>
        <v/>
      </c>
      <c r="T9112" s="77" t="str">
        <f>IF(O9112="","",IF(OR(VALUE(LEFT(O9112,2))&gt;IF(RIGHT(J9112,1)="M",7,19),AND(OR(LEFT(O9112,2)={"07","19"}),VALUE(RIGHT(O9112,2))&gt;5)),TRUE,FALSE))</f>
        <v/>
      </c>
    </row>
    <row r="9113" spans="12:20" x14ac:dyDescent="0.25">
      <c r="L9113" s="75">
        <f>COUNTIF($B$2:B9113,B9113)</f>
        <v>0</v>
      </c>
      <c r="M9113" s="75">
        <f>COUNTIF($L$2:L9113,4)</f>
        <v>42</v>
      </c>
      <c r="N9113" s="76" t="str">
        <f t="shared" si="714"/>
        <v>0</v>
      </c>
      <c r="O9113" s="76" t="str">
        <f t="shared" si="710"/>
        <v/>
      </c>
      <c r="P9113" s="75" t="str">
        <f t="shared" si="711"/>
        <v/>
      </c>
      <c r="Q9113" s="77" t="str">
        <f t="shared" si="712"/>
        <v/>
      </c>
      <c r="R9113" s="77" t="str">
        <f t="shared" si="713"/>
        <v/>
      </c>
      <c r="S9113" s="77" t="str">
        <f>IF(O9113="","",IF(OR(VALUE(LEFT(O9113,2))&gt;IF(RIGHT(J9113,1)="M",7,19),AND(OR(LEFT(O9113,2)={"07","19"}),VALUE(RIGHT(O9113,2))&gt;15)),TRUE,FALSE))</f>
        <v/>
      </c>
      <c r="T9113" s="77" t="str">
        <f>IF(O9113="","",IF(OR(VALUE(LEFT(O9113,2))&gt;IF(RIGHT(J9113,1)="M",7,19),AND(OR(LEFT(O9113,2)={"07","19"}),VALUE(RIGHT(O9113,2))&gt;5)),TRUE,FALSE))</f>
        <v/>
      </c>
    </row>
    <row r="9114" spans="12:20" x14ac:dyDescent="0.25">
      <c r="L9114" s="75">
        <f>COUNTIF($B$2:B9114,B9114)</f>
        <v>0</v>
      </c>
      <c r="M9114" s="75">
        <f>COUNTIF($L$2:L9114,4)</f>
        <v>42</v>
      </c>
      <c r="N9114" s="76" t="str">
        <f t="shared" si="714"/>
        <v>0</v>
      </c>
      <c r="O9114" s="76" t="str">
        <f t="shared" si="710"/>
        <v/>
      </c>
      <c r="P9114" s="75" t="str">
        <f t="shared" si="711"/>
        <v/>
      </c>
      <c r="Q9114" s="77" t="str">
        <f t="shared" si="712"/>
        <v/>
      </c>
      <c r="R9114" s="77" t="str">
        <f t="shared" si="713"/>
        <v/>
      </c>
      <c r="S9114" s="77" t="str">
        <f>IF(O9114="","",IF(OR(VALUE(LEFT(O9114,2))&gt;IF(RIGHT(J9114,1)="M",7,19),AND(OR(LEFT(O9114,2)={"07","19"}),VALUE(RIGHT(O9114,2))&gt;15)),TRUE,FALSE))</f>
        <v/>
      </c>
      <c r="T9114" s="77" t="str">
        <f>IF(O9114="","",IF(OR(VALUE(LEFT(O9114,2))&gt;IF(RIGHT(J9114,1)="M",7,19),AND(OR(LEFT(O9114,2)={"07","19"}),VALUE(RIGHT(O9114,2))&gt;5)),TRUE,FALSE))</f>
        <v/>
      </c>
    </row>
    <row r="9115" spans="12:20" x14ac:dyDescent="0.25">
      <c r="L9115" s="75">
        <f>COUNTIF($B$2:B9115,B9115)</f>
        <v>0</v>
      </c>
      <c r="M9115" s="75">
        <f>COUNTIF($L$2:L9115,4)</f>
        <v>42</v>
      </c>
      <c r="N9115" s="76" t="str">
        <f t="shared" si="714"/>
        <v>0</v>
      </c>
      <c r="O9115" s="76" t="str">
        <f t="shared" si="710"/>
        <v/>
      </c>
      <c r="P9115" s="75" t="str">
        <f t="shared" si="711"/>
        <v/>
      </c>
      <c r="Q9115" s="77" t="str">
        <f t="shared" si="712"/>
        <v/>
      </c>
      <c r="R9115" s="77" t="str">
        <f t="shared" si="713"/>
        <v/>
      </c>
      <c r="S9115" s="77" t="str">
        <f>IF(O9115="","",IF(OR(VALUE(LEFT(O9115,2))&gt;IF(RIGHT(J9115,1)="M",7,19),AND(OR(LEFT(O9115,2)={"07","19"}),VALUE(RIGHT(O9115,2))&gt;15)),TRUE,FALSE))</f>
        <v/>
      </c>
      <c r="T9115" s="77" t="str">
        <f>IF(O9115="","",IF(OR(VALUE(LEFT(O9115,2))&gt;IF(RIGHT(J9115,1)="M",7,19),AND(OR(LEFT(O9115,2)={"07","19"}),VALUE(RIGHT(O9115,2))&gt;5)),TRUE,FALSE))</f>
        <v/>
      </c>
    </row>
    <row r="9116" spans="12:20" x14ac:dyDescent="0.25">
      <c r="L9116" s="75">
        <f>COUNTIF($B$2:B9116,B9116)</f>
        <v>0</v>
      </c>
      <c r="M9116" s="75">
        <f>COUNTIF($L$2:L9116,4)</f>
        <v>42</v>
      </c>
      <c r="N9116" s="76" t="str">
        <f t="shared" si="714"/>
        <v>0</v>
      </c>
      <c r="O9116" s="76" t="str">
        <f t="shared" si="710"/>
        <v/>
      </c>
      <c r="P9116" s="75" t="str">
        <f t="shared" si="711"/>
        <v/>
      </c>
      <c r="Q9116" s="77" t="str">
        <f t="shared" si="712"/>
        <v/>
      </c>
      <c r="R9116" s="77" t="str">
        <f t="shared" si="713"/>
        <v/>
      </c>
      <c r="S9116" s="77" t="str">
        <f>IF(O9116="","",IF(OR(VALUE(LEFT(O9116,2))&gt;IF(RIGHT(J9116,1)="M",7,19),AND(OR(LEFT(O9116,2)={"07","19"}),VALUE(RIGHT(O9116,2))&gt;15)),TRUE,FALSE))</f>
        <v/>
      </c>
      <c r="T9116" s="77" t="str">
        <f>IF(O9116="","",IF(OR(VALUE(LEFT(O9116,2))&gt;IF(RIGHT(J9116,1)="M",7,19),AND(OR(LEFT(O9116,2)={"07","19"}),VALUE(RIGHT(O9116,2))&gt;5)),TRUE,FALSE))</f>
        <v/>
      </c>
    </row>
    <row r="9117" spans="12:20" x14ac:dyDescent="0.25">
      <c r="L9117" s="75">
        <f>COUNTIF($B$2:B9117,B9117)</f>
        <v>0</v>
      </c>
      <c r="M9117" s="75">
        <f>COUNTIF($L$2:L9117,4)</f>
        <v>42</v>
      </c>
      <c r="N9117" s="76" t="str">
        <f t="shared" si="714"/>
        <v>0</v>
      </c>
      <c r="O9117" s="76" t="str">
        <f t="shared" si="710"/>
        <v/>
      </c>
      <c r="P9117" s="75" t="str">
        <f t="shared" si="711"/>
        <v/>
      </c>
      <c r="Q9117" s="77" t="str">
        <f t="shared" si="712"/>
        <v/>
      </c>
      <c r="R9117" s="77" t="str">
        <f t="shared" si="713"/>
        <v/>
      </c>
      <c r="S9117" s="77" t="str">
        <f>IF(O9117="","",IF(OR(VALUE(LEFT(O9117,2))&gt;IF(RIGHT(J9117,1)="M",7,19),AND(OR(LEFT(O9117,2)={"07","19"}),VALUE(RIGHT(O9117,2))&gt;15)),TRUE,FALSE))</f>
        <v/>
      </c>
      <c r="T9117" s="77" t="str">
        <f>IF(O9117="","",IF(OR(VALUE(LEFT(O9117,2))&gt;IF(RIGHT(J9117,1)="M",7,19),AND(OR(LEFT(O9117,2)={"07","19"}),VALUE(RIGHT(O9117,2))&gt;5)),TRUE,FALSE))</f>
        <v/>
      </c>
    </row>
    <row r="9118" spans="12:20" x14ac:dyDescent="0.25">
      <c r="L9118" s="75">
        <f>COUNTIF($B$2:B9118,B9118)</f>
        <v>0</v>
      </c>
      <c r="M9118" s="75">
        <f>COUNTIF($L$2:L9118,4)</f>
        <v>42</v>
      </c>
      <c r="N9118" s="76" t="str">
        <f t="shared" si="714"/>
        <v>0</v>
      </c>
      <c r="O9118" s="76" t="str">
        <f t="shared" si="710"/>
        <v/>
      </c>
      <c r="P9118" s="75" t="str">
        <f t="shared" si="711"/>
        <v/>
      </c>
      <c r="Q9118" s="77" t="str">
        <f t="shared" si="712"/>
        <v/>
      </c>
      <c r="R9118" s="77" t="str">
        <f t="shared" si="713"/>
        <v/>
      </c>
      <c r="S9118" s="77" t="str">
        <f>IF(O9118="","",IF(OR(VALUE(LEFT(O9118,2))&gt;IF(RIGHT(J9118,1)="M",7,19),AND(OR(LEFT(O9118,2)={"07","19"}),VALUE(RIGHT(O9118,2))&gt;15)),TRUE,FALSE))</f>
        <v/>
      </c>
      <c r="T9118" s="77" t="str">
        <f>IF(O9118="","",IF(OR(VALUE(LEFT(O9118,2))&gt;IF(RIGHT(J9118,1)="M",7,19),AND(OR(LEFT(O9118,2)={"07","19"}),VALUE(RIGHT(O9118,2))&gt;5)),TRUE,FALSE))</f>
        <v/>
      </c>
    </row>
    <row r="9119" spans="12:20" x14ac:dyDescent="0.25">
      <c r="L9119" s="75">
        <f>COUNTIF($B$2:B9119,B9119)</f>
        <v>0</v>
      </c>
      <c r="M9119" s="75">
        <f>COUNTIF($L$2:L9119,4)</f>
        <v>42</v>
      </c>
      <c r="N9119" s="76" t="str">
        <f t="shared" si="714"/>
        <v>0</v>
      </c>
      <c r="O9119" s="76" t="str">
        <f t="shared" si="710"/>
        <v/>
      </c>
      <c r="P9119" s="75" t="str">
        <f t="shared" si="711"/>
        <v/>
      </c>
      <c r="Q9119" s="77" t="str">
        <f t="shared" si="712"/>
        <v/>
      </c>
      <c r="R9119" s="77" t="str">
        <f t="shared" si="713"/>
        <v/>
      </c>
      <c r="S9119" s="77" t="str">
        <f>IF(O9119="","",IF(OR(VALUE(LEFT(O9119,2))&gt;IF(RIGHT(J9119,1)="M",7,19),AND(OR(LEFT(O9119,2)={"07","19"}),VALUE(RIGHT(O9119,2))&gt;15)),TRUE,FALSE))</f>
        <v/>
      </c>
      <c r="T9119" s="77" t="str">
        <f>IF(O9119="","",IF(OR(VALUE(LEFT(O9119,2))&gt;IF(RIGHT(J9119,1)="M",7,19),AND(OR(LEFT(O9119,2)={"07","19"}),VALUE(RIGHT(O9119,2))&gt;5)),TRUE,FALSE))</f>
        <v/>
      </c>
    </row>
    <row r="9120" spans="12:20" x14ac:dyDescent="0.25">
      <c r="L9120" s="75">
        <f>COUNTIF($B$2:B9120,B9120)</f>
        <v>0</v>
      </c>
      <c r="M9120" s="75">
        <f>COUNTIF($L$2:L9120,4)</f>
        <v>42</v>
      </c>
      <c r="N9120" s="76" t="str">
        <f t="shared" si="714"/>
        <v>0</v>
      </c>
      <c r="O9120" s="76" t="str">
        <f t="shared" si="710"/>
        <v/>
      </c>
      <c r="P9120" s="75" t="str">
        <f t="shared" si="711"/>
        <v/>
      </c>
      <c r="Q9120" s="77" t="str">
        <f t="shared" si="712"/>
        <v/>
      </c>
      <c r="R9120" s="77" t="str">
        <f t="shared" si="713"/>
        <v/>
      </c>
      <c r="S9120" s="77" t="str">
        <f>IF(O9120="","",IF(OR(VALUE(LEFT(O9120,2))&gt;IF(RIGHT(J9120,1)="M",7,19),AND(OR(LEFT(O9120,2)={"07","19"}),VALUE(RIGHT(O9120,2))&gt;15)),TRUE,FALSE))</f>
        <v/>
      </c>
      <c r="T9120" s="77" t="str">
        <f>IF(O9120="","",IF(OR(VALUE(LEFT(O9120,2))&gt;IF(RIGHT(J9120,1)="M",7,19),AND(OR(LEFT(O9120,2)={"07","19"}),VALUE(RIGHT(O9120,2))&gt;5)),TRUE,FALSE))</f>
        <v/>
      </c>
    </row>
    <row r="9121" spans="12:20" x14ac:dyDescent="0.25">
      <c r="L9121" s="75">
        <f>COUNTIF($B$2:B9121,B9121)</f>
        <v>0</v>
      </c>
      <c r="M9121" s="75">
        <f>COUNTIF($L$2:L9121,4)</f>
        <v>42</v>
      </c>
      <c r="N9121" s="76" t="str">
        <f t="shared" si="714"/>
        <v>0</v>
      </c>
      <c r="O9121" s="76" t="str">
        <f t="shared" si="710"/>
        <v/>
      </c>
      <c r="P9121" s="75" t="str">
        <f t="shared" si="711"/>
        <v/>
      </c>
      <c r="Q9121" s="77" t="str">
        <f t="shared" si="712"/>
        <v/>
      </c>
      <c r="R9121" s="77" t="str">
        <f t="shared" si="713"/>
        <v/>
      </c>
      <c r="S9121" s="77" t="str">
        <f>IF(O9121="","",IF(OR(VALUE(LEFT(O9121,2))&gt;IF(RIGHT(J9121,1)="M",7,19),AND(OR(LEFT(O9121,2)={"07","19"}),VALUE(RIGHT(O9121,2))&gt;15)),TRUE,FALSE))</f>
        <v/>
      </c>
      <c r="T9121" s="77" t="str">
        <f>IF(O9121="","",IF(OR(VALUE(LEFT(O9121,2))&gt;IF(RIGHT(J9121,1)="M",7,19),AND(OR(LEFT(O9121,2)={"07","19"}),VALUE(RIGHT(O9121,2))&gt;5)),TRUE,FALSE))</f>
        <v/>
      </c>
    </row>
    <row r="9122" spans="12:20" x14ac:dyDescent="0.25">
      <c r="L9122" s="75">
        <f>COUNTIF($B$2:B9122,B9122)</f>
        <v>0</v>
      </c>
      <c r="M9122" s="75">
        <f>COUNTIF($L$2:L9122,4)</f>
        <v>42</v>
      </c>
      <c r="N9122" s="76" t="str">
        <f t="shared" si="714"/>
        <v>0</v>
      </c>
      <c r="O9122" s="76" t="str">
        <f t="shared" si="710"/>
        <v/>
      </c>
      <c r="P9122" s="75" t="str">
        <f t="shared" si="711"/>
        <v/>
      </c>
      <c r="Q9122" s="77" t="str">
        <f t="shared" si="712"/>
        <v/>
      </c>
      <c r="R9122" s="77" t="str">
        <f t="shared" si="713"/>
        <v/>
      </c>
      <c r="S9122" s="77" t="str">
        <f>IF(O9122="","",IF(OR(VALUE(LEFT(O9122,2))&gt;IF(RIGHT(J9122,1)="M",7,19),AND(OR(LEFT(O9122,2)={"07","19"}),VALUE(RIGHT(O9122,2))&gt;15)),TRUE,FALSE))</f>
        <v/>
      </c>
      <c r="T9122" s="77" t="str">
        <f>IF(O9122="","",IF(OR(VALUE(LEFT(O9122,2))&gt;IF(RIGHT(J9122,1)="M",7,19),AND(OR(LEFT(O9122,2)={"07","19"}),VALUE(RIGHT(O9122,2))&gt;5)),TRUE,FALSE))</f>
        <v/>
      </c>
    </row>
    <row r="9123" spans="12:20" x14ac:dyDescent="0.25">
      <c r="L9123" s="75">
        <f>COUNTIF($B$2:B9123,B9123)</f>
        <v>0</v>
      </c>
      <c r="M9123" s="75">
        <f>COUNTIF($L$2:L9123,4)</f>
        <v>42</v>
      </c>
      <c r="N9123" s="76" t="str">
        <f t="shared" si="714"/>
        <v>0</v>
      </c>
      <c r="O9123" s="76" t="str">
        <f t="shared" si="710"/>
        <v/>
      </c>
      <c r="P9123" s="75" t="str">
        <f t="shared" si="711"/>
        <v/>
      </c>
      <c r="Q9123" s="77" t="str">
        <f t="shared" si="712"/>
        <v/>
      </c>
      <c r="R9123" s="77" t="str">
        <f t="shared" si="713"/>
        <v/>
      </c>
      <c r="S9123" s="77" t="str">
        <f>IF(O9123="","",IF(OR(VALUE(LEFT(O9123,2))&gt;IF(RIGHT(J9123,1)="M",7,19),AND(OR(LEFT(O9123,2)={"07","19"}),VALUE(RIGHT(O9123,2))&gt;15)),TRUE,FALSE))</f>
        <v/>
      </c>
      <c r="T9123" s="77" t="str">
        <f>IF(O9123="","",IF(OR(VALUE(LEFT(O9123,2))&gt;IF(RIGHT(J9123,1)="M",7,19),AND(OR(LEFT(O9123,2)={"07","19"}),VALUE(RIGHT(O9123,2))&gt;5)),TRUE,FALSE))</f>
        <v/>
      </c>
    </row>
    <row r="9124" spans="12:20" x14ac:dyDescent="0.25">
      <c r="L9124" s="75">
        <f>COUNTIF($B$2:B9124,B9124)</f>
        <v>0</v>
      </c>
      <c r="M9124" s="75">
        <f>COUNTIF($L$2:L9124,4)</f>
        <v>42</v>
      </c>
      <c r="N9124" s="76" t="str">
        <f t="shared" si="714"/>
        <v>0</v>
      </c>
      <c r="O9124" s="76" t="str">
        <f t="shared" si="710"/>
        <v/>
      </c>
      <c r="P9124" s="75" t="str">
        <f t="shared" si="711"/>
        <v/>
      </c>
      <c r="Q9124" s="77" t="str">
        <f t="shared" si="712"/>
        <v/>
      </c>
      <c r="R9124" s="77" t="str">
        <f t="shared" si="713"/>
        <v/>
      </c>
      <c r="S9124" s="77" t="str">
        <f>IF(O9124="","",IF(OR(VALUE(LEFT(O9124,2))&gt;IF(RIGHT(J9124,1)="M",7,19),AND(OR(LEFT(O9124,2)={"07","19"}),VALUE(RIGHT(O9124,2))&gt;15)),TRUE,FALSE))</f>
        <v/>
      </c>
      <c r="T9124" s="77" t="str">
        <f>IF(O9124="","",IF(OR(VALUE(LEFT(O9124,2))&gt;IF(RIGHT(J9124,1)="M",7,19),AND(OR(LEFT(O9124,2)={"07","19"}),VALUE(RIGHT(O9124,2))&gt;5)),TRUE,FALSE))</f>
        <v/>
      </c>
    </row>
    <row r="9125" spans="12:20" x14ac:dyDescent="0.25">
      <c r="L9125" s="75">
        <f>COUNTIF($B$2:B9125,B9125)</f>
        <v>0</v>
      </c>
      <c r="M9125" s="75">
        <f>COUNTIF($L$2:L9125,4)</f>
        <v>42</v>
      </c>
      <c r="N9125" s="76" t="str">
        <f t="shared" si="714"/>
        <v>0</v>
      </c>
      <c r="O9125" s="76" t="str">
        <f t="shared" si="710"/>
        <v/>
      </c>
      <c r="P9125" s="75" t="str">
        <f t="shared" si="711"/>
        <v/>
      </c>
      <c r="Q9125" s="77" t="str">
        <f t="shared" si="712"/>
        <v/>
      </c>
      <c r="R9125" s="77" t="str">
        <f t="shared" si="713"/>
        <v/>
      </c>
      <c r="S9125" s="77" t="str">
        <f>IF(O9125="","",IF(OR(VALUE(LEFT(O9125,2))&gt;IF(RIGHT(J9125,1)="M",7,19),AND(OR(LEFT(O9125,2)={"07","19"}),VALUE(RIGHT(O9125,2))&gt;15)),TRUE,FALSE))</f>
        <v/>
      </c>
      <c r="T9125" s="77" t="str">
        <f>IF(O9125="","",IF(OR(VALUE(LEFT(O9125,2))&gt;IF(RIGHT(J9125,1)="M",7,19),AND(OR(LEFT(O9125,2)={"07","19"}),VALUE(RIGHT(O9125,2))&gt;5)),TRUE,FALSE))</f>
        <v/>
      </c>
    </row>
    <row r="9126" spans="12:20" x14ac:dyDescent="0.25">
      <c r="L9126" s="75">
        <f>COUNTIF($B$2:B9126,B9126)</f>
        <v>0</v>
      </c>
      <c r="M9126" s="75">
        <f>COUNTIF($L$2:L9126,4)</f>
        <v>42</v>
      </c>
      <c r="N9126" s="76" t="str">
        <f t="shared" si="714"/>
        <v>0</v>
      </c>
      <c r="O9126" s="76" t="str">
        <f t="shared" si="710"/>
        <v/>
      </c>
      <c r="P9126" s="75" t="str">
        <f t="shared" si="711"/>
        <v/>
      </c>
      <c r="Q9126" s="77" t="str">
        <f t="shared" si="712"/>
        <v/>
      </c>
      <c r="R9126" s="77" t="str">
        <f t="shared" si="713"/>
        <v/>
      </c>
      <c r="S9126" s="77" t="str">
        <f>IF(O9126="","",IF(OR(VALUE(LEFT(O9126,2))&gt;IF(RIGHT(J9126,1)="M",7,19),AND(OR(LEFT(O9126,2)={"07","19"}),VALUE(RIGHT(O9126,2))&gt;15)),TRUE,FALSE))</f>
        <v/>
      </c>
      <c r="T9126" s="77" t="str">
        <f>IF(O9126="","",IF(OR(VALUE(LEFT(O9126,2))&gt;IF(RIGHT(J9126,1)="M",7,19),AND(OR(LEFT(O9126,2)={"07","19"}),VALUE(RIGHT(O9126,2))&gt;5)),TRUE,FALSE))</f>
        <v/>
      </c>
    </row>
    <row r="9127" spans="12:20" x14ac:dyDescent="0.25">
      <c r="L9127" s="75">
        <f>COUNTIF($B$2:B9127,B9127)</f>
        <v>0</v>
      </c>
      <c r="M9127" s="75">
        <f>COUNTIF($L$2:L9127,4)</f>
        <v>42</v>
      </c>
      <c r="N9127" s="76" t="str">
        <f t="shared" si="714"/>
        <v>0</v>
      </c>
      <c r="O9127" s="76" t="str">
        <f t="shared" si="710"/>
        <v/>
      </c>
      <c r="P9127" s="75" t="str">
        <f t="shared" si="711"/>
        <v/>
      </c>
      <c r="Q9127" s="77" t="str">
        <f t="shared" si="712"/>
        <v/>
      </c>
      <c r="R9127" s="77" t="str">
        <f t="shared" si="713"/>
        <v/>
      </c>
      <c r="S9127" s="77" t="str">
        <f>IF(O9127="","",IF(OR(VALUE(LEFT(O9127,2))&gt;IF(RIGHT(J9127,1)="M",7,19),AND(OR(LEFT(O9127,2)={"07","19"}),VALUE(RIGHT(O9127,2))&gt;15)),TRUE,FALSE))</f>
        <v/>
      </c>
      <c r="T9127" s="77" t="str">
        <f>IF(O9127="","",IF(OR(VALUE(LEFT(O9127,2))&gt;IF(RIGHT(J9127,1)="M",7,19),AND(OR(LEFT(O9127,2)={"07","19"}),VALUE(RIGHT(O9127,2))&gt;5)),TRUE,FALSE))</f>
        <v/>
      </c>
    </row>
    <row r="9128" spans="12:20" x14ac:dyDescent="0.25">
      <c r="L9128" s="75">
        <f>COUNTIF($B$2:B9128,B9128)</f>
        <v>0</v>
      </c>
      <c r="M9128" s="75">
        <f>COUNTIF($L$2:L9128,4)</f>
        <v>42</v>
      </c>
      <c r="N9128" s="76" t="str">
        <f t="shared" si="714"/>
        <v>0</v>
      </c>
      <c r="O9128" s="76" t="str">
        <f t="shared" si="710"/>
        <v/>
      </c>
      <c r="P9128" s="75" t="str">
        <f t="shared" si="711"/>
        <v/>
      </c>
      <c r="Q9128" s="77" t="str">
        <f t="shared" si="712"/>
        <v/>
      </c>
      <c r="R9128" s="77" t="str">
        <f t="shared" si="713"/>
        <v/>
      </c>
      <c r="S9128" s="77" t="str">
        <f>IF(O9128="","",IF(OR(VALUE(LEFT(O9128,2))&gt;IF(RIGHT(J9128,1)="M",7,19),AND(OR(LEFT(O9128,2)={"07","19"}),VALUE(RIGHT(O9128,2))&gt;15)),TRUE,FALSE))</f>
        <v/>
      </c>
      <c r="T9128" s="77" t="str">
        <f>IF(O9128="","",IF(OR(VALUE(LEFT(O9128,2))&gt;IF(RIGHT(J9128,1)="M",7,19),AND(OR(LEFT(O9128,2)={"07","19"}),VALUE(RIGHT(O9128,2))&gt;5)),TRUE,FALSE))</f>
        <v/>
      </c>
    </row>
    <row r="9129" spans="12:20" x14ac:dyDescent="0.25">
      <c r="L9129" s="75">
        <f>COUNTIF($B$2:B9129,B9129)</f>
        <v>0</v>
      </c>
      <c r="M9129" s="75">
        <f>COUNTIF($L$2:L9129,4)</f>
        <v>42</v>
      </c>
      <c r="N9129" s="76" t="str">
        <f t="shared" si="714"/>
        <v>0</v>
      </c>
      <c r="O9129" s="76" t="str">
        <f t="shared" si="710"/>
        <v/>
      </c>
      <c r="P9129" s="75" t="str">
        <f t="shared" si="711"/>
        <v/>
      </c>
      <c r="Q9129" s="77" t="str">
        <f t="shared" si="712"/>
        <v/>
      </c>
      <c r="R9129" s="77" t="str">
        <f t="shared" si="713"/>
        <v/>
      </c>
      <c r="S9129" s="77" t="str">
        <f>IF(O9129="","",IF(OR(VALUE(LEFT(O9129,2))&gt;IF(RIGHT(J9129,1)="M",7,19),AND(OR(LEFT(O9129,2)={"07","19"}),VALUE(RIGHT(O9129,2))&gt;15)),TRUE,FALSE))</f>
        <v/>
      </c>
      <c r="T9129" s="77" t="str">
        <f>IF(O9129="","",IF(OR(VALUE(LEFT(O9129,2))&gt;IF(RIGHT(J9129,1)="M",7,19),AND(OR(LEFT(O9129,2)={"07","19"}),VALUE(RIGHT(O9129,2))&gt;5)),TRUE,FALSE))</f>
        <v/>
      </c>
    </row>
    <row r="9130" spans="12:20" x14ac:dyDescent="0.25">
      <c r="L9130" s="75">
        <f>COUNTIF($B$2:B9130,B9130)</f>
        <v>0</v>
      </c>
      <c r="M9130" s="75">
        <f>COUNTIF($L$2:L9130,4)</f>
        <v>42</v>
      </c>
      <c r="N9130" s="76" t="str">
        <f t="shared" si="714"/>
        <v>0</v>
      </c>
      <c r="O9130" s="76" t="str">
        <f t="shared" si="710"/>
        <v/>
      </c>
      <c r="P9130" s="75" t="str">
        <f t="shared" si="711"/>
        <v/>
      </c>
      <c r="Q9130" s="77" t="str">
        <f t="shared" si="712"/>
        <v/>
      </c>
      <c r="R9130" s="77" t="str">
        <f t="shared" si="713"/>
        <v/>
      </c>
      <c r="S9130" s="77" t="str">
        <f>IF(O9130="","",IF(OR(VALUE(LEFT(O9130,2))&gt;IF(RIGHT(J9130,1)="M",7,19),AND(OR(LEFT(O9130,2)={"07","19"}),VALUE(RIGHT(O9130,2))&gt;15)),TRUE,FALSE))</f>
        <v/>
      </c>
      <c r="T9130" s="77" t="str">
        <f>IF(O9130="","",IF(OR(VALUE(LEFT(O9130,2))&gt;IF(RIGHT(J9130,1)="M",7,19),AND(OR(LEFT(O9130,2)={"07","19"}),VALUE(RIGHT(O9130,2))&gt;5)),TRUE,FALSE))</f>
        <v/>
      </c>
    </row>
    <row r="9131" spans="12:20" x14ac:dyDescent="0.25">
      <c r="L9131" s="75">
        <f>COUNTIF($B$2:B9131,B9131)</f>
        <v>0</v>
      </c>
      <c r="M9131" s="75">
        <f>COUNTIF($L$2:L9131,4)</f>
        <v>42</v>
      </c>
      <c r="N9131" s="76" t="str">
        <f t="shared" si="714"/>
        <v>0</v>
      </c>
      <c r="O9131" s="76" t="str">
        <f t="shared" si="710"/>
        <v/>
      </c>
      <c r="P9131" s="75" t="str">
        <f t="shared" si="711"/>
        <v/>
      </c>
      <c r="Q9131" s="77" t="str">
        <f t="shared" si="712"/>
        <v/>
      </c>
      <c r="R9131" s="77" t="str">
        <f t="shared" si="713"/>
        <v/>
      </c>
      <c r="S9131" s="77" t="str">
        <f>IF(O9131="","",IF(OR(VALUE(LEFT(O9131,2))&gt;IF(RIGHT(J9131,1)="M",7,19),AND(OR(LEFT(O9131,2)={"07","19"}),VALUE(RIGHT(O9131,2))&gt;15)),TRUE,FALSE))</f>
        <v/>
      </c>
      <c r="T9131" s="77" t="str">
        <f>IF(O9131="","",IF(OR(VALUE(LEFT(O9131,2))&gt;IF(RIGHT(J9131,1)="M",7,19),AND(OR(LEFT(O9131,2)={"07","19"}),VALUE(RIGHT(O9131,2))&gt;5)),TRUE,FALSE))</f>
        <v/>
      </c>
    </row>
    <row r="9132" spans="12:20" x14ac:dyDescent="0.25">
      <c r="L9132" s="75">
        <f>COUNTIF($B$2:B9132,B9132)</f>
        <v>0</v>
      </c>
      <c r="M9132" s="75">
        <f>COUNTIF($L$2:L9132,4)</f>
        <v>42</v>
      </c>
      <c r="N9132" s="76" t="str">
        <f t="shared" si="714"/>
        <v>0</v>
      </c>
      <c r="O9132" s="76" t="str">
        <f t="shared" si="710"/>
        <v/>
      </c>
      <c r="P9132" s="75" t="str">
        <f t="shared" si="711"/>
        <v/>
      </c>
      <c r="Q9132" s="77" t="str">
        <f t="shared" si="712"/>
        <v/>
      </c>
      <c r="R9132" s="77" t="str">
        <f t="shared" si="713"/>
        <v/>
      </c>
      <c r="S9132" s="77" t="str">
        <f>IF(O9132="","",IF(OR(VALUE(LEFT(O9132,2))&gt;IF(RIGHT(J9132,1)="M",7,19),AND(OR(LEFT(O9132,2)={"07","19"}),VALUE(RIGHT(O9132,2))&gt;15)),TRUE,FALSE))</f>
        <v/>
      </c>
      <c r="T9132" s="77" t="str">
        <f>IF(O9132="","",IF(OR(VALUE(LEFT(O9132,2))&gt;IF(RIGHT(J9132,1)="M",7,19),AND(OR(LEFT(O9132,2)={"07","19"}),VALUE(RIGHT(O9132,2))&gt;5)),TRUE,FALSE))</f>
        <v/>
      </c>
    </row>
    <row r="9133" spans="12:20" x14ac:dyDescent="0.25">
      <c r="L9133" s="75">
        <f>COUNTIF($B$2:B9133,B9133)</f>
        <v>0</v>
      </c>
      <c r="M9133" s="75">
        <f>COUNTIF($L$2:L9133,4)</f>
        <v>42</v>
      </c>
      <c r="N9133" s="76" t="str">
        <f t="shared" si="714"/>
        <v>0</v>
      </c>
      <c r="O9133" s="76" t="str">
        <f t="shared" si="710"/>
        <v/>
      </c>
      <c r="P9133" s="75" t="str">
        <f t="shared" si="711"/>
        <v/>
      </c>
      <c r="Q9133" s="77" t="str">
        <f t="shared" si="712"/>
        <v/>
      </c>
      <c r="R9133" s="77" t="str">
        <f t="shared" si="713"/>
        <v/>
      </c>
      <c r="S9133" s="77" t="str">
        <f>IF(O9133="","",IF(OR(VALUE(LEFT(O9133,2))&gt;IF(RIGHT(J9133,1)="M",7,19),AND(OR(LEFT(O9133,2)={"07","19"}),VALUE(RIGHT(O9133,2))&gt;15)),TRUE,FALSE))</f>
        <v/>
      </c>
      <c r="T9133" s="77" t="str">
        <f>IF(O9133="","",IF(OR(VALUE(LEFT(O9133,2))&gt;IF(RIGHT(J9133,1)="M",7,19),AND(OR(LEFT(O9133,2)={"07","19"}),VALUE(RIGHT(O9133,2))&gt;5)),TRUE,FALSE))</f>
        <v/>
      </c>
    </row>
    <row r="9134" spans="12:20" x14ac:dyDescent="0.25">
      <c r="L9134" s="75">
        <f>COUNTIF($B$2:B9134,B9134)</f>
        <v>0</v>
      </c>
      <c r="M9134" s="75">
        <f>COUNTIF($L$2:L9134,4)</f>
        <v>42</v>
      </c>
      <c r="N9134" s="76" t="str">
        <f t="shared" si="714"/>
        <v>0</v>
      </c>
      <c r="O9134" s="76" t="str">
        <f t="shared" si="710"/>
        <v/>
      </c>
      <c r="P9134" s="75" t="str">
        <f t="shared" si="711"/>
        <v/>
      </c>
      <c r="Q9134" s="77" t="str">
        <f t="shared" si="712"/>
        <v/>
      </c>
      <c r="R9134" s="77" t="str">
        <f t="shared" si="713"/>
        <v/>
      </c>
      <c r="S9134" s="77" t="str">
        <f>IF(O9134="","",IF(OR(VALUE(LEFT(O9134,2))&gt;IF(RIGHT(J9134,1)="M",7,19),AND(OR(LEFT(O9134,2)={"07","19"}),VALUE(RIGHT(O9134,2))&gt;15)),TRUE,FALSE))</f>
        <v/>
      </c>
      <c r="T9134" s="77" t="str">
        <f>IF(O9134="","",IF(OR(VALUE(LEFT(O9134,2))&gt;IF(RIGHT(J9134,1)="M",7,19),AND(OR(LEFT(O9134,2)={"07","19"}),VALUE(RIGHT(O9134,2))&gt;5)),TRUE,FALSE))</f>
        <v/>
      </c>
    </row>
    <row r="9135" spans="12:20" x14ac:dyDescent="0.25">
      <c r="L9135" s="75">
        <f>COUNTIF($B$2:B9135,B9135)</f>
        <v>0</v>
      </c>
      <c r="M9135" s="75">
        <f>COUNTIF($L$2:L9135,4)</f>
        <v>42</v>
      </c>
      <c r="N9135" s="76" t="str">
        <f t="shared" si="714"/>
        <v>0</v>
      </c>
      <c r="O9135" s="76" t="str">
        <f t="shared" si="710"/>
        <v/>
      </c>
      <c r="P9135" s="75" t="str">
        <f t="shared" si="711"/>
        <v/>
      </c>
      <c r="Q9135" s="77" t="str">
        <f t="shared" si="712"/>
        <v/>
      </c>
      <c r="R9135" s="77" t="str">
        <f t="shared" si="713"/>
        <v/>
      </c>
      <c r="S9135" s="77" t="str">
        <f>IF(O9135="","",IF(OR(VALUE(LEFT(O9135,2))&gt;IF(RIGHT(J9135,1)="M",7,19),AND(OR(LEFT(O9135,2)={"07","19"}),VALUE(RIGHT(O9135,2))&gt;15)),TRUE,FALSE))</f>
        <v/>
      </c>
      <c r="T9135" s="77" t="str">
        <f>IF(O9135="","",IF(OR(VALUE(LEFT(O9135,2))&gt;IF(RIGHT(J9135,1)="M",7,19),AND(OR(LEFT(O9135,2)={"07","19"}),VALUE(RIGHT(O9135,2))&gt;5)),TRUE,FALSE))</f>
        <v/>
      </c>
    </row>
    <row r="9136" spans="12:20" x14ac:dyDescent="0.25">
      <c r="L9136" s="75">
        <f>COUNTIF($B$2:B9136,B9136)</f>
        <v>0</v>
      </c>
      <c r="M9136" s="75">
        <f>COUNTIF($L$2:L9136,4)</f>
        <v>42</v>
      </c>
      <c r="N9136" s="76" t="str">
        <f t="shared" si="714"/>
        <v>0</v>
      </c>
      <c r="O9136" s="76" t="str">
        <f t="shared" si="710"/>
        <v/>
      </c>
      <c r="P9136" s="75" t="str">
        <f t="shared" si="711"/>
        <v/>
      </c>
      <c r="Q9136" s="77" t="str">
        <f t="shared" si="712"/>
        <v/>
      </c>
      <c r="R9136" s="77" t="str">
        <f t="shared" si="713"/>
        <v/>
      </c>
      <c r="S9136" s="77" t="str">
        <f>IF(O9136="","",IF(OR(VALUE(LEFT(O9136,2))&gt;IF(RIGHT(J9136,1)="M",7,19),AND(OR(LEFT(O9136,2)={"07","19"}),VALUE(RIGHT(O9136,2))&gt;15)),TRUE,FALSE))</f>
        <v/>
      </c>
      <c r="T9136" s="77" t="str">
        <f>IF(O9136="","",IF(OR(VALUE(LEFT(O9136,2))&gt;IF(RIGHT(J9136,1)="M",7,19),AND(OR(LEFT(O9136,2)={"07","19"}),VALUE(RIGHT(O9136,2))&gt;5)),TRUE,FALSE))</f>
        <v/>
      </c>
    </row>
    <row r="9137" spans="12:20" x14ac:dyDescent="0.25">
      <c r="L9137" s="75">
        <f>COUNTIF($B$2:B9137,B9137)</f>
        <v>0</v>
      </c>
      <c r="M9137" s="75">
        <f>COUNTIF($L$2:L9137,4)</f>
        <v>42</v>
      </c>
      <c r="N9137" s="76" t="str">
        <f t="shared" si="714"/>
        <v>0</v>
      </c>
      <c r="O9137" s="76" t="str">
        <f t="shared" si="710"/>
        <v/>
      </c>
      <c r="P9137" s="75" t="str">
        <f t="shared" si="711"/>
        <v/>
      </c>
      <c r="Q9137" s="77" t="str">
        <f t="shared" si="712"/>
        <v/>
      </c>
      <c r="R9137" s="77" t="str">
        <f t="shared" si="713"/>
        <v/>
      </c>
      <c r="S9137" s="77" t="str">
        <f>IF(O9137="","",IF(OR(VALUE(LEFT(O9137,2))&gt;IF(RIGHT(J9137,1)="M",7,19),AND(OR(LEFT(O9137,2)={"07","19"}),VALUE(RIGHT(O9137,2))&gt;15)),TRUE,FALSE))</f>
        <v/>
      </c>
      <c r="T9137" s="77" t="str">
        <f>IF(O9137="","",IF(OR(VALUE(LEFT(O9137,2))&gt;IF(RIGHT(J9137,1)="M",7,19),AND(OR(LEFT(O9137,2)={"07","19"}),VALUE(RIGHT(O9137,2))&gt;5)),TRUE,FALSE))</f>
        <v/>
      </c>
    </row>
    <row r="9138" spans="12:20" x14ac:dyDescent="0.25">
      <c r="L9138" s="75">
        <f>COUNTIF($B$2:B9138,B9138)</f>
        <v>0</v>
      </c>
      <c r="M9138" s="75">
        <f>COUNTIF($L$2:L9138,4)</f>
        <v>42</v>
      </c>
      <c r="N9138" s="76" t="str">
        <f t="shared" si="714"/>
        <v>0</v>
      </c>
      <c r="O9138" s="76" t="str">
        <f t="shared" si="710"/>
        <v/>
      </c>
      <c r="P9138" s="75" t="str">
        <f t="shared" si="711"/>
        <v/>
      </c>
      <c r="Q9138" s="77" t="str">
        <f t="shared" si="712"/>
        <v/>
      </c>
      <c r="R9138" s="77" t="str">
        <f t="shared" si="713"/>
        <v/>
      </c>
      <c r="S9138" s="77" t="str">
        <f>IF(O9138="","",IF(OR(VALUE(LEFT(O9138,2))&gt;IF(RIGHT(J9138,1)="M",7,19),AND(OR(LEFT(O9138,2)={"07","19"}),VALUE(RIGHT(O9138,2))&gt;15)),TRUE,FALSE))</f>
        <v/>
      </c>
      <c r="T9138" s="77" t="str">
        <f>IF(O9138="","",IF(OR(VALUE(LEFT(O9138,2))&gt;IF(RIGHT(J9138,1)="M",7,19),AND(OR(LEFT(O9138,2)={"07","19"}),VALUE(RIGHT(O9138,2))&gt;5)),TRUE,FALSE))</f>
        <v/>
      </c>
    </row>
    <row r="9139" spans="12:20" x14ac:dyDescent="0.25">
      <c r="L9139" s="75">
        <f>COUNTIF($B$2:B9139,B9139)</f>
        <v>0</v>
      </c>
      <c r="M9139" s="75">
        <f>COUNTIF($L$2:L9139,4)</f>
        <v>42</v>
      </c>
      <c r="N9139" s="76" t="str">
        <f t="shared" si="714"/>
        <v>0</v>
      </c>
      <c r="O9139" s="76" t="str">
        <f t="shared" si="710"/>
        <v/>
      </c>
      <c r="P9139" s="75" t="str">
        <f t="shared" si="711"/>
        <v/>
      </c>
      <c r="Q9139" s="77" t="str">
        <f t="shared" si="712"/>
        <v/>
      </c>
      <c r="R9139" s="77" t="str">
        <f t="shared" si="713"/>
        <v/>
      </c>
      <c r="S9139" s="77" t="str">
        <f>IF(O9139="","",IF(OR(VALUE(LEFT(O9139,2))&gt;IF(RIGHT(J9139,1)="M",7,19),AND(OR(LEFT(O9139,2)={"07","19"}),VALUE(RIGHT(O9139,2))&gt;15)),TRUE,FALSE))</f>
        <v/>
      </c>
      <c r="T9139" s="77" t="str">
        <f>IF(O9139="","",IF(OR(VALUE(LEFT(O9139,2))&gt;IF(RIGHT(J9139,1)="M",7,19),AND(OR(LEFT(O9139,2)={"07","19"}),VALUE(RIGHT(O9139,2))&gt;5)),TRUE,FALSE))</f>
        <v/>
      </c>
    </row>
    <row r="9140" spans="12:20" x14ac:dyDescent="0.25">
      <c r="L9140" s="75">
        <f>COUNTIF($B$2:B9140,B9140)</f>
        <v>0</v>
      </c>
      <c r="M9140" s="75">
        <f>COUNTIF($L$2:L9140,4)</f>
        <v>42</v>
      </c>
      <c r="N9140" s="76" t="str">
        <f t="shared" si="714"/>
        <v>0</v>
      </c>
      <c r="O9140" s="76" t="str">
        <f t="shared" si="710"/>
        <v/>
      </c>
      <c r="P9140" s="75" t="str">
        <f t="shared" si="711"/>
        <v/>
      </c>
      <c r="Q9140" s="77" t="str">
        <f t="shared" si="712"/>
        <v/>
      </c>
      <c r="R9140" s="77" t="str">
        <f t="shared" si="713"/>
        <v/>
      </c>
      <c r="S9140" s="77" t="str">
        <f>IF(O9140="","",IF(OR(VALUE(LEFT(O9140,2))&gt;IF(RIGHT(J9140,1)="M",7,19),AND(OR(LEFT(O9140,2)={"07","19"}),VALUE(RIGHT(O9140,2))&gt;15)),TRUE,FALSE))</f>
        <v/>
      </c>
      <c r="T9140" s="77" t="str">
        <f>IF(O9140="","",IF(OR(VALUE(LEFT(O9140,2))&gt;IF(RIGHT(J9140,1)="M",7,19),AND(OR(LEFT(O9140,2)={"07","19"}),VALUE(RIGHT(O9140,2))&gt;5)),TRUE,FALSE))</f>
        <v/>
      </c>
    </row>
    <row r="9141" spans="12:20" x14ac:dyDescent="0.25">
      <c r="L9141" s="75">
        <f>COUNTIF($B$2:B9141,B9141)</f>
        <v>0</v>
      </c>
      <c r="M9141" s="75">
        <f>COUNTIF($L$2:L9141,4)</f>
        <v>42</v>
      </c>
      <c r="N9141" s="76" t="str">
        <f t="shared" si="714"/>
        <v>0</v>
      </c>
      <c r="O9141" s="76" t="str">
        <f t="shared" si="710"/>
        <v/>
      </c>
      <c r="P9141" s="75" t="str">
        <f t="shared" si="711"/>
        <v/>
      </c>
      <c r="Q9141" s="77" t="str">
        <f t="shared" si="712"/>
        <v/>
      </c>
      <c r="R9141" s="77" t="str">
        <f t="shared" si="713"/>
        <v/>
      </c>
      <c r="S9141" s="77" t="str">
        <f>IF(O9141="","",IF(OR(VALUE(LEFT(O9141,2))&gt;IF(RIGHT(J9141,1)="M",7,19),AND(OR(LEFT(O9141,2)={"07","19"}),VALUE(RIGHT(O9141,2))&gt;15)),TRUE,FALSE))</f>
        <v/>
      </c>
      <c r="T9141" s="77" t="str">
        <f>IF(O9141="","",IF(OR(VALUE(LEFT(O9141,2))&gt;IF(RIGHT(J9141,1)="M",7,19),AND(OR(LEFT(O9141,2)={"07","19"}),VALUE(RIGHT(O9141,2))&gt;5)),TRUE,FALSE))</f>
        <v/>
      </c>
    </row>
    <row r="9142" spans="12:20" x14ac:dyDescent="0.25">
      <c r="L9142" s="75">
        <f>COUNTIF($B$2:B9142,B9142)</f>
        <v>0</v>
      </c>
      <c r="M9142" s="75">
        <f>COUNTIF($L$2:L9142,4)</f>
        <v>42</v>
      </c>
      <c r="N9142" s="76" t="str">
        <f t="shared" si="714"/>
        <v>0</v>
      </c>
      <c r="O9142" s="76" t="str">
        <f t="shared" si="710"/>
        <v/>
      </c>
      <c r="P9142" s="75" t="str">
        <f t="shared" si="711"/>
        <v/>
      </c>
      <c r="Q9142" s="77" t="str">
        <f t="shared" si="712"/>
        <v/>
      </c>
      <c r="R9142" s="77" t="str">
        <f t="shared" si="713"/>
        <v/>
      </c>
      <c r="S9142" s="77" t="str">
        <f>IF(O9142="","",IF(OR(VALUE(LEFT(O9142,2))&gt;IF(RIGHT(J9142,1)="M",7,19),AND(OR(LEFT(O9142,2)={"07","19"}),VALUE(RIGHT(O9142,2))&gt;15)),TRUE,FALSE))</f>
        <v/>
      </c>
      <c r="T9142" s="77" t="str">
        <f>IF(O9142="","",IF(OR(VALUE(LEFT(O9142,2))&gt;IF(RIGHT(J9142,1)="M",7,19),AND(OR(LEFT(O9142,2)={"07","19"}),VALUE(RIGHT(O9142,2))&gt;5)),TRUE,FALSE))</f>
        <v/>
      </c>
    </row>
    <row r="9143" spans="12:20" x14ac:dyDescent="0.25">
      <c r="L9143" s="75">
        <f>COUNTIF($B$2:B9143,B9143)</f>
        <v>0</v>
      </c>
      <c r="M9143" s="75">
        <f>COUNTIF($L$2:L9143,4)</f>
        <v>42</v>
      </c>
      <c r="N9143" s="76" t="str">
        <f t="shared" si="714"/>
        <v>0</v>
      </c>
      <c r="O9143" s="76" t="str">
        <f t="shared" si="710"/>
        <v/>
      </c>
      <c r="P9143" s="75" t="str">
        <f t="shared" si="711"/>
        <v/>
      </c>
      <c r="Q9143" s="77" t="str">
        <f t="shared" si="712"/>
        <v/>
      </c>
      <c r="R9143" s="77" t="str">
        <f t="shared" si="713"/>
        <v/>
      </c>
      <c r="S9143" s="77" t="str">
        <f>IF(O9143="","",IF(OR(VALUE(LEFT(O9143,2))&gt;IF(RIGHT(J9143,1)="M",7,19),AND(OR(LEFT(O9143,2)={"07","19"}),VALUE(RIGHT(O9143,2))&gt;15)),TRUE,FALSE))</f>
        <v/>
      </c>
      <c r="T9143" s="77" t="str">
        <f>IF(O9143="","",IF(OR(VALUE(LEFT(O9143,2))&gt;IF(RIGHT(J9143,1)="M",7,19),AND(OR(LEFT(O9143,2)={"07","19"}),VALUE(RIGHT(O9143,2))&gt;5)),TRUE,FALSE))</f>
        <v/>
      </c>
    </row>
    <row r="9144" spans="12:20" x14ac:dyDescent="0.25">
      <c r="L9144" s="75">
        <f>COUNTIF($B$2:B9144,B9144)</f>
        <v>0</v>
      </c>
      <c r="M9144" s="75">
        <f>COUNTIF($L$2:L9144,4)</f>
        <v>42</v>
      </c>
      <c r="N9144" s="76" t="str">
        <f t="shared" si="714"/>
        <v>0</v>
      </c>
      <c r="O9144" s="76" t="str">
        <f t="shared" si="710"/>
        <v/>
      </c>
      <c r="P9144" s="75" t="str">
        <f t="shared" si="711"/>
        <v/>
      </c>
      <c r="Q9144" s="77" t="str">
        <f t="shared" si="712"/>
        <v/>
      </c>
      <c r="R9144" s="77" t="str">
        <f t="shared" si="713"/>
        <v/>
      </c>
      <c r="S9144" s="77" t="str">
        <f>IF(O9144="","",IF(OR(VALUE(LEFT(O9144,2))&gt;IF(RIGHT(J9144,1)="M",7,19),AND(OR(LEFT(O9144,2)={"07","19"}),VALUE(RIGHT(O9144,2))&gt;15)),TRUE,FALSE))</f>
        <v/>
      </c>
      <c r="T9144" s="77" t="str">
        <f>IF(O9144="","",IF(OR(VALUE(LEFT(O9144,2))&gt;IF(RIGHT(J9144,1)="M",7,19),AND(OR(LEFT(O9144,2)={"07","19"}),VALUE(RIGHT(O9144,2))&gt;5)),TRUE,FALSE))</f>
        <v/>
      </c>
    </row>
    <row r="9145" spans="12:20" x14ac:dyDescent="0.25">
      <c r="L9145" s="75">
        <f>COUNTIF($B$2:B9145,B9145)</f>
        <v>0</v>
      </c>
      <c r="M9145" s="75">
        <f>COUNTIF($L$2:L9145,4)</f>
        <v>42</v>
      </c>
      <c r="N9145" s="76" t="str">
        <f t="shared" si="714"/>
        <v>0</v>
      </c>
      <c r="O9145" s="76" t="str">
        <f t="shared" si="710"/>
        <v/>
      </c>
      <c r="P9145" s="75" t="str">
        <f t="shared" si="711"/>
        <v/>
      </c>
      <c r="Q9145" s="77" t="str">
        <f t="shared" si="712"/>
        <v/>
      </c>
      <c r="R9145" s="77" t="str">
        <f t="shared" si="713"/>
        <v/>
      </c>
      <c r="S9145" s="77" t="str">
        <f>IF(O9145="","",IF(OR(VALUE(LEFT(O9145,2))&gt;IF(RIGHT(J9145,1)="M",7,19),AND(OR(LEFT(O9145,2)={"07","19"}),VALUE(RIGHT(O9145,2))&gt;15)),TRUE,FALSE))</f>
        <v/>
      </c>
      <c r="T9145" s="77" t="str">
        <f>IF(O9145="","",IF(OR(VALUE(LEFT(O9145,2))&gt;IF(RIGHT(J9145,1)="M",7,19),AND(OR(LEFT(O9145,2)={"07","19"}),VALUE(RIGHT(O9145,2))&gt;5)),TRUE,FALSE))</f>
        <v/>
      </c>
    </row>
    <row r="9146" spans="12:20" x14ac:dyDescent="0.25">
      <c r="L9146" s="75">
        <f>COUNTIF($B$2:B9146,B9146)</f>
        <v>0</v>
      </c>
      <c r="M9146" s="75">
        <f>COUNTIF($L$2:L9146,4)</f>
        <v>42</v>
      </c>
      <c r="N9146" s="76" t="str">
        <f t="shared" si="714"/>
        <v>0</v>
      </c>
      <c r="O9146" s="76" t="str">
        <f t="shared" si="710"/>
        <v/>
      </c>
      <c r="P9146" s="75" t="str">
        <f t="shared" si="711"/>
        <v/>
      </c>
      <c r="Q9146" s="77" t="str">
        <f t="shared" si="712"/>
        <v/>
      </c>
      <c r="R9146" s="77" t="str">
        <f t="shared" si="713"/>
        <v/>
      </c>
      <c r="S9146" s="77" t="str">
        <f>IF(O9146="","",IF(OR(VALUE(LEFT(O9146,2))&gt;IF(RIGHT(J9146,1)="M",7,19),AND(OR(LEFT(O9146,2)={"07","19"}),VALUE(RIGHT(O9146,2))&gt;15)),TRUE,FALSE))</f>
        <v/>
      </c>
      <c r="T9146" s="77" t="str">
        <f>IF(O9146="","",IF(OR(VALUE(LEFT(O9146,2))&gt;IF(RIGHT(J9146,1)="M",7,19),AND(OR(LEFT(O9146,2)={"07","19"}),VALUE(RIGHT(O9146,2))&gt;5)),TRUE,FALSE))</f>
        <v/>
      </c>
    </row>
    <row r="9147" spans="12:20" x14ac:dyDescent="0.25">
      <c r="L9147" s="75">
        <f>COUNTIF($B$2:B9147,B9147)</f>
        <v>0</v>
      </c>
      <c r="M9147" s="75">
        <f>COUNTIF($L$2:L9147,4)</f>
        <v>42</v>
      </c>
      <c r="N9147" s="76" t="str">
        <f t="shared" si="714"/>
        <v>0</v>
      </c>
      <c r="O9147" s="76" t="str">
        <f t="shared" si="710"/>
        <v/>
      </c>
      <c r="P9147" s="75" t="str">
        <f t="shared" si="711"/>
        <v/>
      </c>
      <c r="Q9147" s="77" t="str">
        <f t="shared" si="712"/>
        <v/>
      </c>
      <c r="R9147" s="77" t="str">
        <f t="shared" si="713"/>
        <v/>
      </c>
      <c r="S9147" s="77" t="str">
        <f>IF(O9147="","",IF(OR(VALUE(LEFT(O9147,2))&gt;IF(RIGHT(J9147,1)="M",7,19),AND(OR(LEFT(O9147,2)={"07","19"}),VALUE(RIGHT(O9147,2))&gt;15)),TRUE,FALSE))</f>
        <v/>
      </c>
      <c r="T9147" s="77" t="str">
        <f>IF(O9147="","",IF(OR(VALUE(LEFT(O9147,2))&gt;IF(RIGHT(J9147,1)="M",7,19),AND(OR(LEFT(O9147,2)={"07","19"}),VALUE(RIGHT(O9147,2))&gt;5)),TRUE,FALSE))</f>
        <v/>
      </c>
    </row>
    <row r="9148" spans="12:20" x14ac:dyDescent="0.25">
      <c r="L9148" s="75">
        <f>COUNTIF($B$2:B9148,B9148)</f>
        <v>0</v>
      </c>
      <c r="M9148" s="75">
        <f>COUNTIF($L$2:L9148,4)</f>
        <v>42</v>
      </c>
      <c r="N9148" s="76" t="str">
        <f t="shared" si="714"/>
        <v>0</v>
      </c>
      <c r="O9148" s="76" t="str">
        <f t="shared" si="710"/>
        <v/>
      </c>
      <c r="P9148" s="75" t="str">
        <f t="shared" si="711"/>
        <v/>
      </c>
      <c r="Q9148" s="77" t="str">
        <f t="shared" si="712"/>
        <v/>
      </c>
      <c r="R9148" s="77" t="str">
        <f t="shared" si="713"/>
        <v/>
      </c>
      <c r="S9148" s="77" t="str">
        <f>IF(O9148="","",IF(OR(VALUE(LEFT(O9148,2))&gt;IF(RIGHT(J9148,1)="M",7,19),AND(OR(LEFT(O9148,2)={"07","19"}),VALUE(RIGHT(O9148,2))&gt;15)),TRUE,FALSE))</f>
        <v/>
      </c>
      <c r="T9148" s="77" t="str">
        <f>IF(O9148="","",IF(OR(VALUE(LEFT(O9148,2))&gt;IF(RIGHT(J9148,1)="M",7,19),AND(OR(LEFT(O9148,2)={"07","19"}),VALUE(RIGHT(O9148,2))&gt;5)),TRUE,FALSE))</f>
        <v/>
      </c>
    </row>
    <row r="9149" spans="12:20" x14ac:dyDescent="0.25">
      <c r="L9149" s="75">
        <f>COUNTIF($B$2:B9149,B9149)</f>
        <v>0</v>
      </c>
      <c r="M9149" s="75">
        <f>COUNTIF($L$2:L9149,4)</f>
        <v>42</v>
      </c>
      <c r="N9149" s="76" t="str">
        <f t="shared" si="714"/>
        <v>0</v>
      </c>
      <c r="O9149" s="76" t="str">
        <f t="shared" si="710"/>
        <v/>
      </c>
      <c r="P9149" s="75" t="str">
        <f t="shared" si="711"/>
        <v/>
      </c>
      <c r="Q9149" s="77" t="str">
        <f t="shared" si="712"/>
        <v/>
      </c>
      <c r="R9149" s="77" t="str">
        <f t="shared" si="713"/>
        <v/>
      </c>
      <c r="S9149" s="77" t="str">
        <f>IF(O9149="","",IF(OR(VALUE(LEFT(O9149,2))&gt;IF(RIGHT(J9149,1)="M",7,19),AND(OR(LEFT(O9149,2)={"07","19"}),VALUE(RIGHT(O9149,2))&gt;15)),TRUE,FALSE))</f>
        <v/>
      </c>
      <c r="T9149" s="77" t="str">
        <f>IF(O9149="","",IF(OR(VALUE(LEFT(O9149,2))&gt;IF(RIGHT(J9149,1)="M",7,19),AND(OR(LEFT(O9149,2)={"07","19"}),VALUE(RIGHT(O9149,2))&gt;5)),TRUE,FALSE))</f>
        <v/>
      </c>
    </row>
    <row r="9150" spans="12:20" x14ac:dyDescent="0.25">
      <c r="L9150" s="75">
        <f>COUNTIF($B$2:B9150,B9150)</f>
        <v>0</v>
      </c>
      <c r="M9150" s="75">
        <f>COUNTIF($L$2:L9150,4)</f>
        <v>42</v>
      </c>
      <c r="N9150" s="76" t="str">
        <f t="shared" si="714"/>
        <v>0</v>
      </c>
      <c r="O9150" s="76" t="str">
        <f t="shared" si="710"/>
        <v/>
      </c>
      <c r="P9150" s="75" t="str">
        <f t="shared" si="711"/>
        <v/>
      </c>
      <c r="Q9150" s="77" t="str">
        <f t="shared" si="712"/>
        <v/>
      </c>
      <c r="R9150" s="77" t="str">
        <f t="shared" si="713"/>
        <v/>
      </c>
      <c r="S9150" s="77" t="str">
        <f>IF(O9150="","",IF(OR(VALUE(LEFT(O9150,2))&gt;IF(RIGHT(J9150,1)="M",7,19),AND(OR(LEFT(O9150,2)={"07","19"}),VALUE(RIGHT(O9150,2))&gt;15)),TRUE,FALSE))</f>
        <v/>
      </c>
      <c r="T9150" s="77" t="str">
        <f>IF(O9150="","",IF(OR(VALUE(LEFT(O9150,2))&gt;IF(RIGHT(J9150,1)="M",7,19),AND(OR(LEFT(O9150,2)={"07","19"}),VALUE(RIGHT(O9150,2))&gt;5)),TRUE,FALSE))</f>
        <v/>
      </c>
    </row>
    <row r="9151" spans="12:20" x14ac:dyDescent="0.25">
      <c r="L9151" s="75">
        <f>COUNTIF($B$2:B9151,B9151)</f>
        <v>0</v>
      </c>
      <c r="M9151" s="75">
        <f>COUNTIF($L$2:L9151,4)</f>
        <v>42</v>
      </c>
      <c r="N9151" s="76" t="str">
        <f t="shared" si="714"/>
        <v>0</v>
      </c>
      <c r="O9151" s="76" t="str">
        <f t="shared" si="710"/>
        <v/>
      </c>
      <c r="P9151" s="75" t="str">
        <f t="shared" si="711"/>
        <v/>
      </c>
      <c r="Q9151" s="77" t="str">
        <f t="shared" si="712"/>
        <v/>
      </c>
      <c r="R9151" s="77" t="str">
        <f t="shared" si="713"/>
        <v/>
      </c>
      <c r="S9151" s="77" t="str">
        <f>IF(O9151="","",IF(OR(VALUE(LEFT(O9151,2))&gt;IF(RIGHT(J9151,1)="M",7,19),AND(OR(LEFT(O9151,2)={"07","19"}),VALUE(RIGHT(O9151,2))&gt;15)),TRUE,FALSE))</f>
        <v/>
      </c>
      <c r="T9151" s="77" t="str">
        <f>IF(O9151="","",IF(OR(VALUE(LEFT(O9151,2))&gt;IF(RIGHT(J9151,1)="M",7,19),AND(OR(LEFT(O9151,2)={"07","19"}),VALUE(RIGHT(O9151,2))&gt;5)),TRUE,FALSE))</f>
        <v/>
      </c>
    </row>
    <row r="9152" spans="12:20" x14ac:dyDescent="0.25">
      <c r="L9152" s="75">
        <f>COUNTIF($B$2:B9152,B9152)</f>
        <v>0</v>
      </c>
      <c r="M9152" s="75">
        <f>COUNTIF($L$2:L9152,4)</f>
        <v>42</v>
      </c>
      <c r="N9152" s="76" t="str">
        <f t="shared" si="714"/>
        <v>0</v>
      </c>
      <c r="O9152" s="76" t="str">
        <f t="shared" si="710"/>
        <v/>
      </c>
      <c r="P9152" s="75" t="str">
        <f t="shared" si="711"/>
        <v/>
      </c>
      <c r="Q9152" s="77" t="str">
        <f t="shared" si="712"/>
        <v/>
      </c>
      <c r="R9152" s="77" t="str">
        <f t="shared" si="713"/>
        <v/>
      </c>
      <c r="S9152" s="77" t="str">
        <f>IF(O9152="","",IF(OR(VALUE(LEFT(O9152,2))&gt;IF(RIGHT(J9152,1)="M",7,19),AND(OR(LEFT(O9152,2)={"07","19"}),VALUE(RIGHT(O9152,2))&gt;15)),TRUE,FALSE))</f>
        <v/>
      </c>
      <c r="T9152" s="77" t="str">
        <f>IF(O9152="","",IF(OR(VALUE(LEFT(O9152,2))&gt;IF(RIGHT(J9152,1)="M",7,19),AND(OR(LEFT(O9152,2)={"07","19"}),VALUE(RIGHT(O9152,2))&gt;5)),TRUE,FALSE))</f>
        <v/>
      </c>
    </row>
    <row r="9153" spans="12:20" x14ac:dyDescent="0.25">
      <c r="L9153" s="75">
        <f>COUNTIF($B$2:B9153,B9153)</f>
        <v>0</v>
      </c>
      <c r="M9153" s="75">
        <f>COUNTIF($L$2:L9153,4)</f>
        <v>42</v>
      </c>
      <c r="N9153" s="76" t="str">
        <f t="shared" si="714"/>
        <v>0</v>
      </c>
      <c r="O9153" s="76" t="str">
        <f t="shared" si="710"/>
        <v/>
      </c>
      <c r="P9153" s="75" t="str">
        <f t="shared" si="711"/>
        <v/>
      </c>
      <c r="Q9153" s="77" t="str">
        <f t="shared" si="712"/>
        <v/>
      </c>
      <c r="R9153" s="77" t="str">
        <f t="shared" si="713"/>
        <v/>
      </c>
      <c r="S9153" s="77" t="str">
        <f>IF(O9153="","",IF(OR(VALUE(LEFT(O9153,2))&gt;IF(RIGHT(J9153,1)="M",7,19),AND(OR(LEFT(O9153,2)={"07","19"}),VALUE(RIGHT(O9153,2))&gt;15)),TRUE,FALSE))</f>
        <v/>
      </c>
      <c r="T9153" s="77" t="str">
        <f>IF(O9153="","",IF(OR(VALUE(LEFT(O9153,2))&gt;IF(RIGHT(J9153,1)="M",7,19),AND(OR(LEFT(O9153,2)={"07","19"}),VALUE(RIGHT(O9153,2))&gt;5)),TRUE,FALSE))</f>
        <v/>
      </c>
    </row>
    <row r="9154" spans="12:20" x14ac:dyDescent="0.25">
      <c r="L9154" s="75">
        <f>COUNTIF($B$2:B9154,B9154)</f>
        <v>0</v>
      </c>
      <c r="M9154" s="75">
        <f>COUNTIF($L$2:L9154,4)</f>
        <v>42</v>
      </c>
      <c r="N9154" s="76" t="str">
        <f t="shared" si="714"/>
        <v>0</v>
      </c>
      <c r="O9154" s="76" t="str">
        <f t="shared" ref="O9154:O9217" si="715">TRIM(SUBSTITUTE(SUBSTITUTE(D9154,"+",""),"_",""))</f>
        <v/>
      </c>
      <c r="P9154" s="75" t="str">
        <f t="shared" ref="P9154:P9217" si="716">TRIM(SUBSTITUTE(SUBSTITUTE(E9154,"+",""),"_",""))</f>
        <v/>
      </c>
      <c r="Q9154" s="77" t="str">
        <f t="shared" ref="Q9154:Q9217" si="717">IFERROR(IF(RIGHT(P9154,2)&lt;RIGHT(O9154,2),IF(P9154&lt;O9154,P9154+2360-O9154,P9154-40-O9154),IF(P9154&lt;O9154,P9154+2400-O9154,P9154-O9154)),"")</f>
        <v/>
      </c>
      <c r="R9154" s="77" t="str">
        <f t="shared" ref="R9154:R9217" si="718">IFERROR(ROUNDDOWN(Q9154/100,0),"")</f>
        <v/>
      </c>
      <c r="S9154" s="77" t="str">
        <f>IF(O9154="","",IF(OR(VALUE(LEFT(O9154,2))&gt;IF(RIGHT(J9154,1)="M",7,19),AND(OR(LEFT(O9154,2)={"07","19"}),VALUE(RIGHT(O9154,2))&gt;15)),TRUE,FALSE))</f>
        <v/>
      </c>
      <c r="T9154" s="77" t="str">
        <f>IF(O9154="","",IF(OR(VALUE(LEFT(O9154,2))&gt;IF(RIGHT(J9154,1)="M",7,19),AND(OR(LEFT(O9154,2)={"07","19"}),VALUE(RIGHT(O9154,2))&gt;5)),TRUE,FALSE))</f>
        <v/>
      </c>
    </row>
    <row r="9155" spans="12:20" x14ac:dyDescent="0.25">
      <c r="L9155" s="75">
        <f>COUNTIF($B$2:B9155,B9155)</f>
        <v>0</v>
      </c>
      <c r="M9155" s="75">
        <f>COUNTIF($L$2:L9155,4)</f>
        <v>42</v>
      </c>
      <c r="N9155" s="76" t="str">
        <f t="shared" ref="N9155:N9218" si="719">A9155&amp;DAY(C9155)</f>
        <v>0</v>
      </c>
      <c r="O9155" s="76" t="str">
        <f t="shared" si="715"/>
        <v/>
      </c>
      <c r="P9155" s="75" t="str">
        <f t="shared" si="716"/>
        <v/>
      </c>
      <c r="Q9155" s="77" t="str">
        <f t="shared" si="717"/>
        <v/>
      </c>
      <c r="R9155" s="77" t="str">
        <f t="shared" si="718"/>
        <v/>
      </c>
      <c r="S9155" s="77" t="str">
        <f>IF(O9155="","",IF(OR(VALUE(LEFT(O9155,2))&gt;IF(RIGHT(J9155,1)="M",7,19),AND(OR(LEFT(O9155,2)={"07","19"}),VALUE(RIGHT(O9155,2))&gt;15)),TRUE,FALSE))</f>
        <v/>
      </c>
      <c r="T9155" s="77" t="str">
        <f>IF(O9155="","",IF(OR(VALUE(LEFT(O9155,2))&gt;IF(RIGHT(J9155,1)="M",7,19),AND(OR(LEFT(O9155,2)={"07","19"}),VALUE(RIGHT(O9155,2))&gt;5)),TRUE,FALSE))</f>
        <v/>
      </c>
    </row>
    <row r="9156" spans="12:20" x14ac:dyDescent="0.25">
      <c r="L9156" s="75">
        <f>COUNTIF($B$2:B9156,B9156)</f>
        <v>0</v>
      </c>
      <c r="M9156" s="75">
        <f>COUNTIF($L$2:L9156,4)</f>
        <v>42</v>
      </c>
      <c r="N9156" s="76" t="str">
        <f t="shared" si="719"/>
        <v>0</v>
      </c>
      <c r="O9156" s="76" t="str">
        <f t="shared" si="715"/>
        <v/>
      </c>
      <c r="P9156" s="75" t="str">
        <f t="shared" si="716"/>
        <v/>
      </c>
      <c r="Q9156" s="77" t="str">
        <f t="shared" si="717"/>
        <v/>
      </c>
      <c r="R9156" s="77" t="str">
        <f t="shared" si="718"/>
        <v/>
      </c>
      <c r="S9156" s="77" t="str">
        <f>IF(O9156="","",IF(OR(VALUE(LEFT(O9156,2))&gt;IF(RIGHT(J9156,1)="M",7,19),AND(OR(LEFT(O9156,2)={"07","19"}),VALUE(RIGHT(O9156,2))&gt;15)),TRUE,FALSE))</f>
        <v/>
      </c>
      <c r="T9156" s="77" t="str">
        <f>IF(O9156="","",IF(OR(VALUE(LEFT(O9156,2))&gt;IF(RIGHT(J9156,1)="M",7,19),AND(OR(LEFT(O9156,2)={"07","19"}),VALUE(RIGHT(O9156,2))&gt;5)),TRUE,FALSE))</f>
        <v/>
      </c>
    </row>
    <row r="9157" spans="12:20" x14ac:dyDescent="0.25">
      <c r="L9157" s="75">
        <f>COUNTIF($B$2:B9157,B9157)</f>
        <v>0</v>
      </c>
      <c r="M9157" s="75">
        <f>COUNTIF($L$2:L9157,4)</f>
        <v>42</v>
      </c>
      <c r="N9157" s="76" t="str">
        <f t="shared" si="719"/>
        <v>0</v>
      </c>
      <c r="O9157" s="76" t="str">
        <f t="shared" si="715"/>
        <v/>
      </c>
      <c r="P9157" s="75" t="str">
        <f t="shared" si="716"/>
        <v/>
      </c>
      <c r="Q9157" s="77" t="str">
        <f t="shared" si="717"/>
        <v/>
      </c>
      <c r="R9157" s="77" t="str">
        <f t="shared" si="718"/>
        <v/>
      </c>
      <c r="S9157" s="77" t="str">
        <f>IF(O9157="","",IF(OR(VALUE(LEFT(O9157,2))&gt;IF(RIGHT(J9157,1)="M",7,19),AND(OR(LEFT(O9157,2)={"07","19"}),VALUE(RIGHT(O9157,2))&gt;15)),TRUE,FALSE))</f>
        <v/>
      </c>
      <c r="T9157" s="77" t="str">
        <f>IF(O9157="","",IF(OR(VALUE(LEFT(O9157,2))&gt;IF(RIGHT(J9157,1)="M",7,19),AND(OR(LEFT(O9157,2)={"07","19"}),VALUE(RIGHT(O9157,2))&gt;5)),TRUE,FALSE))</f>
        <v/>
      </c>
    </row>
    <row r="9158" spans="12:20" x14ac:dyDescent="0.25">
      <c r="L9158" s="75">
        <f>COUNTIF($B$2:B9158,B9158)</f>
        <v>0</v>
      </c>
      <c r="M9158" s="75">
        <f>COUNTIF($L$2:L9158,4)</f>
        <v>42</v>
      </c>
      <c r="N9158" s="76" t="str">
        <f t="shared" si="719"/>
        <v>0</v>
      </c>
      <c r="O9158" s="76" t="str">
        <f t="shared" si="715"/>
        <v/>
      </c>
      <c r="P9158" s="75" t="str">
        <f t="shared" si="716"/>
        <v/>
      </c>
      <c r="Q9158" s="77" t="str">
        <f t="shared" si="717"/>
        <v/>
      </c>
      <c r="R9158" s="77" t="str">
        <f t="shared" si="718"/>
        <v/>
      </c>
      <c r="S9158" s="77" t="str">
        <f>IF(O9158="","",IF(OR(VALUE(LEFT(O9158,2))&gt;IF(RIGHT(J9158,1)="M",7,19),AND(OR(LEFT(O9158,2)={"07","19"}),VALUE(RIGHT(O9158,2))&gt;15)),TRUE,FALSE))</f>
        <v/>
      </c>
      <c r="T9158" s="77" t="str">
        <f>IF(O9158="","",IF(OR(VALUE(LEFT(O9158,2))&gt;IF(RIGHT(J9158,1)="M",7,19),AND(OR(LEFT(O9158,2)={"07","19"}),VALUE(RIGHT(O9158,2))&gt;5)),TRUE,FALSE))</f>
        <v/>
      </c>
    </row>
    <row r="9159" spans="12:20" x14ac:dyDescent="0.25">
      <c r="L9159" s="75">
        <f>COUNTIF($B$2:B9159,B9159)</f>
        <v>0</v>
      </c>
      <c r="M9159" s="75">
        <f>COUNTIF($L$2:L9159,4)</f>
        <v>42</v>
      </c>
      <c r="N9159" s="76" t="str">
        <f t="shared" si="719"/>
        <v>0</v>
      </c>
      <c r="O9159" s="76" t="str">
        <f t="shared" si="715"/>
        <v/>
      </c>
      <c r="P9159" s="75" t="str">
        <f t="shared" si="716"/>
        <v/>
      </c>
      <c r="Q9159" s="77" t="str">
        <f t="shared" si="717"/>
        <v/>
      </c>
      <c r="R9159" s="77" t="str">
        <f t="shared" si="718"/>
        <v/>
      </c>
      <c r="S9159" s="77" t="str">
        <f>IF(O9159="","",IF(OR(VALUE(LEFT(O9159,2))&gt;IF(RIGHT(J9159,1)="M",7,19),AND(OR(LEFT(O9159,2)={"07","19"}),VALUE(RIGHT(O9159,2))&gt;15)),TRUE,FALSE))</f>
        <v/>
      </c>
      <c r="T9159" s="77" t="str">
        <f>IF(O9159="","",IF(OR(VALUE(LEFT(O9159,2))&gt;IF(RIGHT(J9159,1)="M",7,19),AND(OR(LEFT(O9159,2)={"07","19"}),VALUE(RIGHT(O9159,2))&gt;5)),TRUE,FALSE))</f>
        <v/>
      </c>
    </row>
    <row r="9160" spans="12:20" x14ac:dyDescent="0.25">
      <c r="L9160" s="75">
        <f>COUNTIF($B$2:B9160,B9160)</f>
        <v>0</v>
      </c>
      <c r="M9160" s="75">
        <f>COUNTIF($L$2:L9160,4)</f>
        <v>42</v>
      </c>
      <c r="N9160" s="76" t="str">
        <f t="shared" si="719"/>
        <v>0</v>
      </c>
      <c r="O9160" s="76" t="str">
        <f t="shared" si="715"/>
        <v/>
      </c>
      <c r="P9160" s="75" t="str">
        <f t="shared" si="716"/>
        <v/>
      </c>
      <c r="Q9160" s="77" t="str">
        <f t="shared" si="717"/>
        <v/>
      </c>
      <c r="R9160" s="77" t="str">
        <f t="shared" si="718"/>
        <v/>
      </c>
      <c r="S9160" s="77" t="str">
        <f>IF(O9160="","",IF(OR(VALUE(LEFT(O9160,2))&gt;IF(RIGHT(J9160,1)="M",7,19),AND(OR(LEFT(O9160,2)={"07","19"}),VALUE(RIGHT(O9160,2))&gt;15)),TRUE,FALSE))</f>
        <v/>
      </c>
      <c r="T9160" s="77" t="str">
        <f>IF(O9160="","",IF(OR(VALUE(LEFT(O9160,2))&gt;IF(RIGHT(J9160,1)="M",7,19),AND(OR(LEFT(O9160,2)={"07","19"}),VALUE(RIGHT(O9160,2))&gt;5)),TRUE,FALSE))</f>
        <v/>
      </c>
    </row>
    <row r="9161" spans="12:20" x14ac:dyDescent="0.25">
      <c r="L9161" s="75">
        <f>COUNTIF($B$2:B9161,B9161)</f>
        <v>0</v>
      </c>
      <c r="M9161" s="75">
        <f>COUNTIF($L$2:L9161,4)</f>
        <v>42</v>
      </c>
      <c r="N9161" s="76" t="str">
        <f t="shared" si="719"/>
        <v>0</v>
      </c>
      <c r="O9161" s="76" t="str">
        <f t="shared" si="715"/>
        <v/>
      </c>
      <c r="P9161" s="75" t="str">
        <f t="shared" si="716"/>
        <v/>
      </c>
      <c r="Q9161" s="77" t="str">
        <f t="shared" si="717"/>
        <v/>
      </c>
      <c r="R9161" s="77" t="str">
        <f t="shared" si="718"/>
        <v/>
      </c>
      <c r="S9161" s="77" t="str">
        <f>IF(O9161="","",IF(OR(VALUE(LEFT(O9161,2))&gt;IF(RIGHT(J9161,1)="M",7,19),AND(OR(LEFT(O9161,2)={"07","19"}),VALUE(RIGHT(O9161,2))&gt;15)),TRUE,FALSE))</f>
        <v/>
      </c>
      <c r="T9161" s="77" t="str">
        <f>IF(O9161="","",IF(OR(VALUE(LEFT(O9161,2))&gt;IF(RIGHT(J9161,1)="M",7,19),AND(OR(LEFT(O9161,2)={"07","19"}),VALUE(RIGHT(O9161,2))&gt;5)),TRUE,FALSE))</f>
        <v/>
      </c>
    </row>
    <row r="9162" spans="12:20" x14ac:dyDescent="0.25">
      <c r="L9162" s="75">
        <f>COUNTIF($B$2:B9162,B9162)</f>
        <v>0</v>
      </c>
      <c r="M9162" s="75">
        <f>COUNTIF($L$2:L9162,4)</f>
        <v>42</v>
      </c>
      <c r="N9162" s="76" t="str">
        <f t="shared" si="719"/>
        <v>0</v>
      </c>
      <c r="O9162" s="76" t="str">
        <f t="shared" si="715"/>
        <v/>
      </c>
      <c r="P9162" s="75" t="str">
        <f t="shared" si="716"/>
        <v/>
      </c>
      <c r="Q9162" s="77" t="str">
        <f t="shared" si="717"/>
        <v/>
      </c>
      <c r="R9162" s="77" t="str">
        <f t="shared" si="718"/>
        <v/>
      </c>
      <c r="S9162" s="77" t="str">
        <f>IF(O9162="","",IF(OR(VALUE(LEFT(O9162,2))&gt;IF(RIGHT(J9162,1)="M",7,19),AND(OR(LEFT(O9162,2)={"07","19"}),VALUE(RIGHT(O9162,2))&gt;15)),TRUE,FALSE))</f>
        <v/>
      </c>
      <c r="T9162" s="77" t="str">
        <f>IF(O9162="","",IF(OR(VALUE(LEFT(O9162,2))&gt;IF(RIGHT(J9162,1)="M",7,19),AND(OR(LEFT(O9162,2)={"07","19"}),VALUE(RIGHT(O9162,2))&gt;5)),TRUE,FALSE))</f>
        <v/>
      </c>
    </row>
    <row r="9163" spans="12:20" x14ac:dyDescent="0.25">
      <c r="L9163" s="75">
        <f>COUNTIF($B$2:B9163,B9163)</f>
        <v>0</v>
      </c>
      <c r="M9163" s="75">
        <f>COUNTIF($L$2:L9163,4)</f>
        <v>42</v>
      </c>
      <c r="N9163" s="76" t="str">
        <f t="shared" si="719"/>
        <v>0</v>
      </c>
      <c r="O9163" s="76" t="str">
        <f t="shared" si="715"/>
        <v/>
      </c>
      <c r="P9163" s="75" t="str">
        <f t="shared" si="716"/>
        <v/>
      </c>
      <c r="Q9163" s="77" t="str">
        <f t="shared" si="717"/>
        <v/>
      </c>
      <c r="R9163" s="77" t="str">
        <f t="shared" si="718"/>
        <v/>
      </c>
      <c r="S9163" s="77" t="str">
        <f>IF(O9163="","",IF(OR(VALUE(LEFT(O9163,2))&gt;IF(RIGHT(J9163,1)="M",7,19),AND(OR(LEFT(O9163,2)={"07","19"}),VALUE(RIGHT(O9163,2))&gt;15)),TRUE,FALSE))</f>
        <v/>
      </c>
      <c r="T9163" s="77" t="str">
        <f>IF(O9163="","",IF(OR(VALUE(LEFT(O9163,2))&gt;IF(RIGHT(J9163,1)="M",7,19),AND(OR(LEFT(O9163,2)={"07","19"}),VALUE(RIGHT(O9163,2))&gt;5)),TRUE,FALSE))</f>
        <v/>
      </c>
    </row>
    <row r="9164" spans="12:20" x14ac:dyDescent="0.25">
      <c r="L9164" s="75">
        <f>COUNTIF($B$2:B9164,B9164)</f>
        <v>0</v>
      </c>
      <c r="M9164" s="75">
        <f>COUNTIF($L$2:L9164,4)</f>
        <v>42</v>
      </c>
      <c r="N9164" s="76" t="str">
        <f t="shared" si="719"/>
        <v>0</v>
      </c>
      <c r="O9164" s="76" t="str">
        <f t="shared" si="715"/>
        <v/>
      </c>
      <c r="P9164" s="75" t="str">
        <f t="shared" si="716"/>
        <v/>
      </c>
      <c r="Q9164" s="77" t="str">
        <f t="shared" si="717"/>
        <v/>
      </c>
      <c r="R9164" s="77" t="str">
        <f t="shared" si="718"/>
        <v/>
      </c>
      <c r="S9164" s="77" t="str">
        <f>IF(O9164="","",IF(OR(VALUE(LEFT(O9164,2))&gt;IF(RIGHT(J9164,1)="M",7,19),AND(OR(LEFT(O9164,2)={"07","19"}),VALUE(RIGHT(O9164,2))&gt;15)),TRUE,FALSE))</f>
        <v/>
      </c>
      <c r="T9164" s="77" t="str">
        <f>IF(O9164="","",IF(OR(VALUE(LEFT(O9164,2))&gt;IF(RIGHT(J9164,1)="M",7,19),AND(OR(LEFT(O9164,2)={"07","19"}),VALUE(RIGHT(O9164,2))&gt;5)),TRUE,FALSE))</f>
        <v/>
      </c>
    </row>
    <row r="9165" spans="12:20" x14ac:dyDescent="0.25">
      <c r="L9165" s="75">
        <f>COUNTIF($B$2:B9165,B9165)</f>
        <v>0</v>
      </c>
      <c r="M9165" s="75">
        <f>COUNTIF($L$2:L9165,4)</f>
        <v>42</v>
      </c>
      <c r="N9165" s="76" t="str">
        <f t="shared" si="719"/>
        <v>0</v>
      </c>
      <c r="O9165" s="76" t="str">
        <f t="shared" si="715"/>
        <v/>
      </c>
      <c r="P9165" s="75" t="str">
        <f t="shared" si="716"/>
        <v/>
      </c>
      <c r="Q9165" s="77" t="str">
        <f t="shared" si="717"/>
        <v/>
      </c>
      <c r="R9165" s="77" t="str">
        <f t="shared" si="718"/>
        <v/>
      </c>
      <c r="S9165" s="77" t="str">
        <f>IF(O9165="","",IF(OR(VALUE(LEFT(O9165,2))&gt;IF(RIGHT(J9165,1)="M",7,19),AND(OR(LEFT(O9165,2)={"07","19"}),VALUE(RIGHT(O9165,2))&gt;15)),TRUE,FALSE))</f>
        <v/>
      </c>
      <c r="T9165" s="77" t="str">
        <f>IF(O9165="","",IF(OR(VALUE(LEFT(O9165,2))&gt;IF(RIGHT(J9165,1)="M",7,19),AND(OR(LEFT(O9165,2)={"07","19"}),VALUE(RIGHT(O9165,2))&gt;5)),TRUE,FALSE))</f>
        <v/>
      </c>
    </row>
    <row r="9166" spans="12:20" x14ac:dyDescent="0.25">
      <c r="L9166" s="75">
        <f>COUNTIF($B$2:B9166,B9166)</f>
        <v>0</v>
      </c>
      <c r="M9166" s="75">
        <f>COUNTIF($L$2:L9166,4)</f>
        <v>42</v>
      </c>
      <c r="N9166" s="76" t="str">
        <f t="shared" si="719"/>
        <v>0</v>
      </c>
      <c r="O9166" s="76" t="str">
        <f t="shared" si="715"/>
        <v/>
      </c>
      <c r="P9166" s="75" t="str">
        <f t="shared" si="716"/>
        <v/>
      </c>
      <c r="Q9166" s="77" t="str">
        <f t="shared" si="717"/>
        <v/>
      </c>
      <c r="R9166" s="77" t="str">
        <f t="shared" si="718"/>
        <v/>
      </c>
      <c r="S9166" s="77" t="str">
        <f>IF(O9166="","",IF(OR(VALUE(LEFT(O9166,2))&gt;IF(RIGHT(J9166,1)="M",7,19),AND(OR(LEFT(O9166,2)={"07","19"}),VALUE(RIGHT(O9166,2))&gt;15)),TRUE,FALSE))</f>
        <v/>
      </c>
      <c r="T9166" s="77" t="str">
        <f>IF(O9166="","",IF(OR(VALUE(LEFT(O9166,2))&gt;IF(RIGHT(J9166,1)="M",7,19),AND(OR(LEFT(O9166,2)={"07","19"}),VALUE(RIGHT(O9166,2))&gt;5)),TRUE,FALSE))</f>
        <v/>
      </c>
    </row>
    <row r="9167" spans="12:20" x14ac:dyDescent="0.25">
      <c r="L9167" s="75">
        <f>COUNTIF($B$2:B9167,B9167)</f>
        <v>0</v>
      </c>
      <c r="M9167" s="75">
        <f>COUNTIF($L$2:L9167,4)</f>
        <v>42</v>
      </c>
      <c r="N9167" s="76" t="str">
        <f t="shared" si="719"/>
        <v>0</v>
      </c>
      <c r="O9167" s="76" t="str">
        <f t="shared" si="715"/>
        <v/>
      </c>
      <c r="P9167" s="75" t="str">
        <f t="shared" si="716"/>
        <v/>
      </c>
      <c r="Q9167" s="77" t="str">
        <f t="shared" si="717"/>
        <v/>
      </c>
      <c r="R9167" s="77" t="str">
        <f t="shared" si="718"/>
        <v/>
      </c>
      <c r="S9167" s="77" t="str">
        <f>IF(O9167="","",IF(OR(VALUE(LEFT(O9167,2))&gt;IF(RIGHT(J9167,1)="M",7,19),AND(OR(LEFT(O9167,2)={"07","19"}),VALUE(RIGHT(O9167,2))&gt;15)),TRUE,FALSE))</f>
        <v/>
      </c>
      <c r="T9167" s="77" t="str">
        <f>IF(O9167="","",IF(OR(VALUE(LEFT(O9167,2))&gt;IF(RIGHT(J9167,1)="M",7,19),AND(OR(LEFT(O9167,2)={"07","19"}),VALUE(RIGHT(O9167,2))&gt;5)),TRUE,FALSE))</f>
        <v/>
      </c>
    </row>
    <row r="9168" spans="12:20" x14ac:dyDescent="0.25">
      <c r="L9168" s="75">
        <f>COUNTIF($B$2:B9168,B9168)</f>
        <v>0</v>
      </c>
      <c r="M9168" s="75">
        <f>COUNTIF($L$2:L9168,4)</f>
        <v>42</v>
      </c>
      <c r="N9168" s="76" t="str">
        <f t="shared" si="719"/>
        <v>0</v>
      </c>
      <c r="O9168" s="76" t="str">
        <f t="shared" si="715"/>
        <v/>
      </c>
      <c r="P9168" s="75" t="str">
        <f t="shared" si="716"/>
        <v/>
      </c>
      <c r="Q9168" s="77" t="str">
        <f t="shared" si="717"/>
        <v/>
      </c>
      <c r="R9168" s="77" t="str">
        <f t="shared" si="718"/>
        <v/>
      </c>
      <c r="S9168" s="77" t="str">
        <f>IF(O9168="","",IF(OR(VALUE(LEFT(O9168,2))&gt;IF(RIGHT(J9168,1)="M",7,19),AND(OR(LEFT(O9168,2)={"07","19"}),VALUE(RIGHT(O9168,2))&gt;15)),TRUE,FALSE))</f>
        <v/>
      </c>
      <c r="T9168" s="77" t="str">
        <f>IF(O9168="","",IF(OR(VALUE(LEFT(O9168,2))&gt;IF(RIGHT(J9168,1)="M",7,19),AND(OR(LEFT(O9168,2)={"07","19"}),VALUE(RIGHT(O9168,2))&gt;5)),TRUE,FALSE))</f>
        <v/>
      </c>
    </row>
    <row r="9169" spans="12:20" x14ac:dyDescent="0.25">
      <c r="L9169" s="75">
        <f>COUNTIF($B$2:B9169,B9169)</f>
        <v>0</v>
      </c>
      <c r="M9169" s="75">
        <f>COUNTIF($L$2:L9169,4)</f>
        <v>42</v>
      </c>
      <c r="N9169" s="76" t="str">
        <f t="shared" si="719"/>
        <v>0</v>
      </c>
      <c r="O9169" s="76" t="str">
        <f t="shared" si="715"/>
        <v/>
      </c>
      <c r="P9169" s="75" t="str">
        <f t="shared" si="716"/>
        <v/>
      </c>
      <c r="Q9169" s="77" t="str">
        <f t="shared" si="717"/>
        <v/>
      </c>
      <c r="R9169" s="77" t="str">
        <f t="shared" si="718"/>
        <v/>
      </c>
      <c r="S9169" s="77" t="str">
        <f>IF(O9169="","",IF(OR(VALUE(LEFT(O9169,2))&gt;IF(RIGHT(J9169,1)="M",7,19),AND(OR(LEFT(O9169,2)={"07","19"}),VALUE(RIGHT(O9169,2))&gt;15)),TRUE,FALSE))</f>
        <v/>
      </c>
      <c r="T9169" s="77" t="str">
        <f>IF(O9169="","",IF(OR(VALUE(LEFT(O9169,2))&gt;IF(RIGHT(J9169,1)="M",7,19),AND(OR(LEFT(O9169,2)={"07","19"}),VALUE(RIGHT(O9169,2))&gt;5)),TRUE,FALSE))</f>
        <v/>
      </c>
    </row>
    <row r="9170" spans="12:20" x14ac:dyDescent="0.25">
      <c r="L9170" s="75">
        <f>COUNTIF($B$2:B9170,B9170)</f>
        <v>0</v>
      </c>
      <c r="M9170" s="75">
        <f>COUNTIF($L$2:L9170,4)</f>
        <v>42</v>
      </c>
      <c r="N9170" s="76" t="str">
        <f t="shared" si="719"/>
        <v>0</v>
      </c>
      <c r="O9170" s="76" t="str">
        <f t="shared" si="715"/>
        <v/>
      </c>
      <c r="P9170" s="75" t="str">
        <f t="shared" si="716"/>
        <v/>
      </c>
      <c r="Q9170" s="77" t="str">
        <f t="shared" si="717"/>
        <v/>
      </c>
      <c r="R9170" s="77" t="str">
        <f t="shared" si="718"/>
        <v/>
      </c>
      <c r="S9170" s="77" t="str">
        <f>IF(O9170="","",IF(OR(VALUE(LEFT(O9170,2))&gt;IF(RIGHT(J9170,1)="M",7,19),AND(OR(LEFT(O9170,2)={"07","19"}),VALUE(RIGHT(O9170,2))&gt;15)),TRUE,FALSE))</f>
        <v/>
      </c>
      <c r="T9170" s="77" t="str">
        <f>IF(O9170="","",IF(OR(VALUE(LEFT(O9170,2))&gt;IF(RIGHT(J9170,1)="M",7,19),AND(OR(LEFT(O9170,2)={"07","19"}),VALUE(RIGHT(O9170,2))&gt;5)),TRUE,FALSE))</f>
        <v/>
      </c>
    </row>
    <row r="9171" spans="12:20" x14ac:dyDescent="0.25">
      <c r="L9171" s="75">
        <f>COUNTIF($B$2:B9171,B9171)</f>
        <v>0</v>
      </c>
      <c r="M9171" s="75">
        <f>COUNTIF($L$2:L9171,4)</f>
        <v>42</v>
      </c>
      <c r="N9171" s="76" t="str">
        <f t="shared" si="719"/>
        <v>0</v>
      </c>
      <c r="O9171" s="76" t="str">
        <f t="shared" si="715"/>
        <v/>
      </c>
      <c r="P9171" s="75" t="str">
        <f t="shared" si="716"/>
        <v/>
      </c>
      <c r="Q9171" s="77" t="str">
        <f t="shared" si="717"/>
        <v/>
      </c>
      <c r="R9171" s="77" t="str">
        <f t="shared" si="718"/>
        <v/>
      </c>
      <c r="S9171" s="77" t="str">
        <f>IF(O9171="","",IF(OR(VALUE(LEFT(O9171,2))&gt;IF(RIGHT(J9171,1)="M",7,19),AND(OR(LEFT(O9171,2)={"07","19"}),VALUE(RIGHT(O9171,2))&gt;15)),TRUE,FALSE))</f>
        <v/>
      </c>
      <c r="T9171" s="77" t="str">
        <f>IF(O9171="","",IF(OR(VALUE(LEFT(O9171,2))&gt;IF(RIGHT(J9171,1)="M",7,19),AND(OR(LEFT(O9171,2)={"07","19"}),VALUE(RIGHT(O9171,2))&gt;5)),TRUE,FALSE))</f>
        <v/>
      </c>
    </row>
    <row r="9172" spans="12:20" x14ac:dyDescent="0.25">
      <c r="L9172" s="75">
        <f>COUNTIF($B$2:B9172,B9172)</f>
        <v>0</v>
      </c>
      <c r="M9172" s="75">
        <f>COUNTIF($L$2:L9172,4)</f>
        <v>42</v>
      </c>
      <c r="N9172" s="76" t="str">
        <f t="shared" si="719"/>
        <v>0</v>
      </c>
      <c r="O9172" s="76" t="str">
        <f t="shared" si="715"/>
        <v/>
      </c>
      <c r="P9172" s="75" t="str">
        <f t="shared" si="716"/>
        <v/>
      </c>
      <c r="Q9172" s="77" t="str">
        <f t="shared" si="717"/>
        <v/>
      </c>
      <c r="R9172" s="77" t="str">
        <f t="shared" si="718"/>
        <v/>
      </c>
      <c r="S9172" s="77" t="str">
        <f>IF(O9172="","",IF(OR(VALUE(LEFT(O9172,2))&gt;IF(RIGHT(J9172,1)="M",7,19),AND(OR(LEFT(O9172,2)={"07","19"}),VALUE(RIGHT(O9172,2))&gt;15)),TRUE,FALSE))</f>
        <v/>
      </c>
      <c r="T9172" s="77" t="str">
        <f>IF(O9172="","",IF(OR(VALUE(LEFT(O9172,2))&gt;IF(RIGHT(J9172,1)="M",7,19),AND(OR(LEFT(O9172,2)={"07","19"}),VALUE(RIGHT(O9172,2))&gt;5)),TRUE,FALSE))</f>
        <v/>
      </c>
    </row>
    <row r="9173" spans="12:20" x14ac:dyDescent="0.25">
      <c r="L9173" s="75">
        <f>COUNTIF($B$2:B9173,B9173)</f>
        <v>0</v>
      </c>
      <c r="M9173" s="75">
        <f>COUNTIF($L$2:L9173,4)</f>
        <v>42</v>
      </c>
      <c r="N9173" s="76" t="str">
        <f t="shared" si="719"/>
        <v>0</v>
      </c>
      <c r="O9173" s="76" t="str">
        <f t="shared" si="715"/>
        <v/>
      </c>
      <c r="P9173" s="75" t="str">
        <f t="shared" si="716"/>
        <v/>
      </c>
      <c r="Q9173" s="77" t="str">
        <f t="shared" si="717"/>
        <v/>
      </c>
      <c r="R9173" s="77" t="str">
        <f t="shared" si="718"/>
        <v/>
      </c>
      <c r="S9173" s="77" t="str">
        <f>IF(O9173="","",IF(OR(VALUE(LEFT(O9173,2))&gt;IF(RIGHT(J9173,1)="M",7,19),AND(OR(LEFT(O9173,2)={"07","19"}),VALUE(RIGHT(O9173,2))&gt;15)),TRUE,FALSE))</f>
        <v/>
      </c>
      <c r="T9173" s="77" t="str">
        <f>IF(O9173="","",IF(OR(VALUE(LEFT(O9173,2))&gt;IF(RIGHT(J9173,1)="M",7,19),AND(OR(LEFT(O9173,2)={"07","19"}),VALUE(RIGHT(O9173,2))&gt;5)),TRUE,FALSE))</f>
        <v/>
      </c>
    </row>
    <row r="9174" spans="12:20" x14ac:dyDescent="0.25">
      <c r="L9174" s="75">
        <f>COUNTIF($B$2:B9174,B9174)</f>
        <v>0</v>
      </c>
      <c r="M9174" s="75">
        <f>COUNTIF($L$2:L9174,4)</f>
        <v>42</v>
      </c>
      <c r="N9174" s="76" t="str">
        <f t="shared" si="719"/>
        <v>0</v>
      </c>
      <c r="O9174" s="76" t="str">
        <f t="shared" si="715"/>
        <v/>
      </c>
      <c r="P9174" s="75" t="str">
        <f t="shared" si="716"/>
        <v/>
      </c>
      <c r="Q9174" s="77" t="str">
        <f t="shared" si="717"/>
        <v/>
      </c>
      <c r="R9174" s="77" t="str">
        <f t="shared" si="718"/>
        <v/>
      </c>
      <c r="S9174" s="77" t="str">
        <f>IF(O9174="","",IF(OR(VALUE(LEFT(O9174,2))&gt;IF(RIGHT(J9174,1)="M",7,19),AND(OR(LEFT(O9174,2)={"07","19"}),VALUE(RIGHT(O9174,2))&gt;15)),TRUE,FALSE))</f>
        <v/>
      </c>
      <c r="T9174" s="77" t="str">
        <f>IF(O9174="","",IF(OR(VALUE(LEFT(O9174,2))&gt;IF(RIGHT(J9174,1)="M",7,19),AND(OR(LEFT(O9174,2)={"07","19"}),VALUE(RIGHT(O9174,2))&gt;5)),TRUE,FALSE))</f>
        <v/>
      </c>
    </row>
    <row r="9175" spans="12:20" x14ac:dyDescent="0.25">
      <c r="L9175" s="75">
        <f>COUNTIF($B$2:B9175,B9175)</f>
        <v>0</v>
      </c>
      <c r="M9175" s="75">
        <f>COUNTIF($L$2:L9175,4)</f>
        <v>42</v>
      </c>
      <c r="N9175" s="76" t="str">
        <f t="shared" si="719"/>
        <v>0</v>
      </c>
      <c r="O9175" s="76" t="str">
        <f t="shared" si="715"/>
        <v/>
      </c>
      <c r="P9175" s="75" t="str">
        <f t="shared" si="716"/>
        <v/>
      </c>
      <c r="Q9175" s="77" t="str">
        <f t="shared" si="717"/>
        <v/>
      </c>
      <c r="R9175" s="77" t="str">
        <f t="shared" si="718"/>
        <v/>
      </c>
      <c r="S9175" s="77" t="str">
        <f>IF(O9175="","",IF(OR(VALUE(LEFT(O9175,2))&gt;IF(RIGHT(J9175,1)="M",7,19),AND(OR(LEFT(O9175,2)={"07","19"}),VALUE(RIGHT(O9175,2))&gt;15)),TRUE,FALSE))</f>
        <v/>
      </c>
      <c r="T9175" s="77" t="str">
        <f>IF(O9175="","",IF(OR(VALUE(LEFT(O9175,2))&gt;IF(RIGHT(J9175,1)="M",7,19),AND(OR(LEFT(O9175,2)={"07","19"}),VALUE(RIGHT(O9175,2))&gt;5)),TRUE,FALSE))</f>
        <v/>
      </c>
    </row>
    <row r="9176" spans="12:20" x14ac:dyDescent="0.25">
      <c r="L9176" s="75">
        <f>COUNTIF($B$2:B9176,B9176)</f>
        <v>0</v>
      </c>
      <c r="M9176" s="75">
        <f>COUNTIF($L$2:L9176,4)</f>
        <v>42</v>
      </c>
      <c r="N9176" s="76" t="str">
        <f t="shared" si="719"/>
        <v>0</v>
      </c>
      <c r="O9176" s="76" t="str">
        <f t="shared" si="715"/>
        <v/>
      </c>
      <c r="P9176" s="75" t="str">
        <f t="shared" si="716"/>
        <v/>
      </c>
      <c r="Q9176" s="77" t="str">
        <f t="shared" si="717"/>
        <v/>
      </c>
      <c r="R9176" s="77" t="str">
        <f t="shared" si="718"/>
        <v/>
      </c>
      <c r="S9176" s="77" t="str">
        <f>IF(O9176="","",IF(OR(VALUE(LEFT(O9176,2))&gt;IF(RIGHT(J9176,1)="M",7,19),AND(OR(LEFT(O9176,2)={"07","19"}),VALUE(RIGHT(O9176,2))&gt;15)),TRUE,FALSE))</f>
        <v/>
      </c>
      <c r="T9176" s="77" t="str">
        <f>IF(O9176="","",IF(OR(VALUE(LEFT(O9176,2))&gt;IF(RIGHT(J9176,1)="M",7,19),AND(OR(LEFT(O9176,2)={"07","19"}),VALUE(RIGHT(O9176,2))&gt;5)),TRUE,FALSE))</f>
        <v/>
      </c>
    </row>
    <row r="9177" spans="12:20" x14ac:dyDescent="0.25">
      <c r="L9177" s="75">
        <f>COUNTIF($B$2:B9177,B9177)</f>
        <v>0</v>
      </c>
      <c r="M9177" s="75">
        <f>COUNTIF($L$2:L9177,4)</f>
        <v>42</v>
      </c>
      <c r="N9177" s="76" t="str">
        <f t="shared" si="719"/>
        <v>0</v>
      </c>
      <c r="O9177" s="76" t="str">
        <f t="shared" si="715"/>
        <v/>
      </c>
      <c r="P9177" s="75" t="str">
        <f t="shared" si="716"/>
        <v/>
      </c>
      <c r="Q9177" s="77" t="str">
        <f t="shared" si="717"/>
        <v/>
      </c>
      <c r="R9177" s="77" t="str">
        <f t="shared" si="718"/>
        <v/>
      </c>
      <c r="S9177" s="77" t="str">
        <f>IF(O9177="","",IF(OR(VALUE(LEFT(O9177,2))&gt;IF(RIGHT(J9177,1)="M",7,19),AND(OR(LEFT(O9177,2)={"07","19"}),VALUE(RIGHT(O9177,2))&gt;15)),TRUE,FALSE))</f>
        <v/>
      </c>
      <c r="T9177" s="77" t="str">
        <f>IF(O9177="","",IF(OR(VALUE(LEFT(O9177,2))&gt;IF(RIGHT(J9177,1)="M",7,19),AND(OR(LEFT(O9177,2)={"07","19"}),VALUE(RIGHT(O9177,2))&gt;5)),TRUE,FALSE))</f>
        <v/>
      </c>
    </row>
    <row r="9178" spans="12:20" x14ac:dyDescent="0.25">
      <c r="L9178" s="75">
        <f>COUNTIF($B$2:B9178,B9178)</f>
        <v>0</v>
      </c>
      <c r="M9178" s="75">
        <f>COUNTIF($L$2:L9178,4)</f>
        <v>42</v>
      </c>
      <c r="N9178" s="76" t="str">
        <f t="shared" si="719"/>
        <v>0</v>
      </c>
      <c r="O9178" s="76" t="str">
        <f t="shared" si="715"/>
        <v/>
      </c>
      <c r="P9178" s="75" t="str">
        <f t="shared" si="716"/>
        <v/>
      </c>
      <c r="Q9178" s="77" t="str">
        <f t="shared" si="717"/>
        <v/>
      </c>
      <c r="R9178" s="77" t="str">
        <f t="shared" si="718"/>
        <v/>
      </c>
      <c r="S9178" s="77" t="str">
        <f>IF(O9178="","",IF(OR(VALUE(LEFT(O9178,2))&gt;IF(RIGHT(J9178,1)="M",7,19),AND(OR(LEFT(O9178,2)={"07","19"}),VALUE(RIGHT(O9178,2))&gt;15)),TRUE,FALSE))</f>
        <v/>
      </c>
      <c r="T9178" s="77" t="str">
        <f>IF(O9178="","",IF(OR(VALUE(LEFT(O9178,2))&gt;IF(RIGHT(J9178,1)="M",7,19),AND(OR(LEFT(O9178,2)={"07","19"}),VALUE(RIGHT(O9178,2))&gt;5)),TRUE,FALSE))</f>
        <v/>
      </c>
    </row>
    <row r="9179" spans="12:20" x14ac:dyDescent="0.25">
      <c r="L9179" s="75">
        <f>COUNTIF($B$2:B9179,B9179)</f>
        <v>0</v>
      </c>
      <c r="M9179" s="75">
        <f>COUNTIF($L$2:L9179,4)</f>
        <v>42</v>
      </c>
      <c r="N9179" s="76" t="str">
        <f t="shared" si="719"/>
        <v>0</v>
      </c>
      <c r="O9179" s="76" t="str">
        <f t="shared" si="715"/>
        <v/>
      </c>
      <c r="P9179" s="75" t="str">
        <f t="shared" si="716"/>
        <v/>
      </c>
      <c r="Q9179" s="77" t="str">
        <f t="shared" si="717"/>
        <v/>
      </c>
      <c r="R9179" s="77" t="str">
        <f t="shared" si="718"/>
        <v/>
      </c>
      <c r="S9179" s="77" t="str">
        <f>IF(O9179="","",IF(OR(VALUE(LEFT(O9179,2))&gt;IF(RIGHT(J9179,1)="M",7,19),AND(OR(LEFT(O9179,2)={"07","19"}),VALUE(RIGHT(O9179,2))&gt;15)),TRUE,FALSE))</f>
        <v/>
      </c>
      <c r="T9179" s="77" t="str">
        <f>IF(O9179="","",IF(OR(VALUE(LEFT(O9179,2))&gt;IF(RIGHT(J9179,1)="M",7,19),AND(OR(LEFT(O9179,2)={"07","19"}),VALUE(RIGHT(O9179,2))&gt;5)),TRUE,FALSE))</f>
        <v/>
      </c>
    </row>
    <row r="9180" spans="12:20" x14ac:dyDescent="0.25">
      <c r="L9180" s="75">
        <f>COUNTIF($B$2:B9180,B9180)</f>
        <v>0</v>
      </c>
      <c r="M9180" s="75">
        <f>COUNTIF($L$2:L9180,4)</f>
        <v>42</v>
      </c>
      <c r="N9180" s="76" t="str">
        <f t="shared" si="719"/>
        <v>0</v>
      </c>
      <c r="O9180" s="76" t="str">
        <f t="shared" si="715"/>
        <v/>
      </c>
      <c r="P9180" s="75" t="str">
        <f t="shared" si="716"/>
        <v/>
      </c>
      <c r="Q9180" s="77" t="str">
        <f t="shared" si="717"/>
        <v/>
      </c>
      <c r="R9180" s="77" t="str">
        <f t="shared" si="718"/>
        <v/>
      </c>
      <c r="S9180" s="77" t="str">
        <f>IF(O9180="","",IF(OR(VALUE(LEFT(O9180,2))&gt;IF(RIGHT(J9180,1)="M",7,19),AND(OR(LEFT(O9180,2)={"07","19"}),VALUE(RIGHT(O9180,2))&gt;15)),TRUE,FALSE))</f>
        <v/>
      </c>
      <c r="T9180" s="77" t="str">
        <f>IF(O9180="","",IF(OR(VALUE(LEFT(O9180,2))&gt;IF(RIGHT(J9180,1)="M",7,19),AND(OR(LEFT(O9180,2)={"07","19"}),VALUE(RIGHT(O9180,2))&gt;5)),TRUE,FALSE))</f>
        <v/>
      </c>
    </row>
    <row r="9181" spans="12:20" x14ac:dyDescent="0.25">
      <c r="L9181" s="75">
        <f>COUNTIF($B$2:B9181,B9181)</f>
        <v>0</v>
      </c>
      <c r="M9181" s="75">
        <f>COUNTIF($L$2:L9181,4)</f>
        <v>42</v>
      </c>
      <c r="N9181" s="76" t="str">
        <f t="shared" si="719"/>
        <v>0</v>
      </c>
      <c r="O9181" s="76" t="str">
        <f t="shared" si="715"/>
        <v/>
      </c>
      <c r="P9181" s="75" t="str">
        <f t="shared" si="716"/>
        <v/>
      </c>
      <c r="Q9181" s="77" t="str">
        <f t="shared" si="717"/>
        <v/>
      </c>
      <c r="R9181" s="77" t="str">
        <f t="shared" si="718"/>
        <v/>
      </c>
      <c r="S9181" s="77" t="str">
        <f>IF(O9181="","",IF(OR(VALUE(LEFT(O9181,2))&gt;IF(RIGHT(J9181,1)="M",7,19),AND(OR(LEFT(O9181,2)={"07","19"}),VALUE(RIGHT(O9181,2))&gt;15)),TRUE,FALSE))</f>
        <v/>
      </c>
      <c r="T9181" s="77" t="str">
        <f>IF(O9181="","",IF(OR(VALUE(LEFT(O9181,2))&gt;IF(RIGHT(J9181,1)="M",7,19),AND(OR(LEFT(O9181,2)={"07","19"}),VALUE(RIGHT(O9181,2))&gt;5)),TRUE,FALSE))</f>
        <v/>
      </c>
    </row>
    <row r="9182" spans="12:20" x14ac:dyDescent="0.25">
      <c r="L9182" s="75">
        <f>COUNTIF($B$2:B9182,B9182)</f>
        <v>0</v>
      </c>
      <c r="M9182" s="75">
        <f>COUNTIF($L$2:L9182,4)</f>
        <v>42</v>
      </c>
      <c r="N9182" s="76" t="str">
        <f t="shared" si="719"/>
        <v>0</v>
      </c>
      <c r="O9182" s="76" t="str">
        <f t="shared" si="715"/>
        <v/>
      </c>
      <c r="P9182" s="75" t="str">
        <f t="shared" si="716"/>
        <v/>
      </c>
      <c r="Q9182" s="77" t="str">
        <f t="shared" si="717"/>
        <v/>
      </c>
      <c r="R9182" s="77" t="str">
        <f t="shared" si="718"/>
        <v/>
      </c>
      <c r="S9182" s="77" t="str">
        <f>IF(O9182="","",IF(OR(VALUE(LEFT(O9182,2))&gt;IF(RIGHT(J9182,1)="M",7,19),AND(OR(LEFT(O9182,2)={"07","19"}),VALUE(RIGHT(O9182,2))&gt;15)),TRUE,FALSE))</f>
        <v/>
      </c>
      <c r="T9182" s="77" t="str">
        <f>IF(O9182="","",IF(OR(VALUE(LEFT(O9182,2))&gt;IF(RIGHT(J9182,1)="M",7,19),AND(OR(LEFT(O9182,2)={"07","19"}),VALUE(RIGHT(O9182,2))&gt;5)),TRUE,FALSE))</f>
        <v/>
      </c>
    </row>
    <row r="9183" spans="12:20" x14ac:dyDescent="0.25">
      <c r="L9183" s="75">
        <f>COUNTIF($B$2:B9183,B9183)</f>
        <v>0</v>
      </c>
      <c r="M9183" s="75">
        <f>COUNTIF($L$2:L9183,4)</f>
        <v>42</v>
      </c>
      <c r="N9183" s="76" t="str">
        <f t="shared" si="719"/>
        <v>0</v>
      </c>
      <c r="O9183" s="76" t="str">
        <f t="shared" si="715"/>
        <v/>
      </c>
      <c r="P9183" s="75" t="str">
        <f t="shared" si="716"/>
        <v/>
      </c>
      <c r="Q9183" s="77" t="str">
        <f t="shared" si="717"/>
        <v/>
      </c>
      <c r="R9183" s="77" t="str">
        <f t="shared" si="718"/>
        <v/>
      </c>
      <c r="S9183" s="77" t="str">
        <f>IF(O9183="","",IF(OR(VALUE(LEFT(O9183,2))&gt;IF(RIGHT(J9183,1)="M",7,19),AND(OR(LEFT(O9183,2)={"07","19"}),VALUE(RIGHT(O9183,2))&gt;15)),TRUE,FALSE))</f>
        <v/>
      </c>
      <c r="T9183" s="77" t="str">
        <f>IF(O9183="","",IF(OR(VALUE(LEFT(O9183,2))&gt;IF(RIGHT(J9183,1)="M",7,19),AND(OR(LEFT(O9183,2)={"07","19"}),VALUE(RIGHT(O9183,2))&gt;5)),TRUE,FALSE))</f>
        <v/>
      </c>
    </row>
    <row r="9184" spans="12:20" x14ac:dyDescent="0.25">
      <c r="L9184" s="75">
        <f>COUNTIF($B$2:B9184,B9184)</f>
        <v>0</v>
      </c>
      <c r="M9184" s="75">
        <f>COUNTIF($L$2:L9184,4)</f>
        <v>42</v>
      </c>
      <c r="N9184" s="76" t="str">
        <f t="shared" si="719"/>
        <v>0</v>
      </c>
      <c r="O9184" s="76" t="str">
        <f t="shared" si="715"/>
        <v/>
      </c>
      <c r="P9184" s="75" t="str">
        <f t="shared" si="716"/>
        <v/>
      </c>
      <c r="Q9184" s="77" t="str">
        <f t="shared" si="717"/>
        <v/>
      </c>
      <c r="R9184" s="77" t="str">
        <f t="shared" si="718"/>
        <v/>
      </c>
      <c r="S9184" s="77" t="str">
        <f>IF(O9184="","",IF(OR(VALUE(LEFT(O9184,2))&gt;IF(RIGHT(J9184,1)="M",7,19),AND(OR(LEFT(O9184,2)={"07","19"}),VALUE(RIGHT(O9184,2))&gt;15)),TRUE,FALSE))</f>
        <v/>
      </c>
      <c r="T9184" s="77" t="str">
        <f>IF(O9184="","",IF(OR(VALUE(LEFT(O9184,2))&gt;IF(RIGHT(J9184,1)="M",7,19),AND(OR(LEFT(O9184,2)={"07","19"}),VALUE(RIGHT(O9184,2))&gt;5)),TRUE,FALSE))</f>
        <v/>
      </c>
    </row>
    <row r="9185" spans="12:20" x14ac:dyDescent="0.25">
      <c r="L9185" s="75">
        <f>COUNTIF($B$2:B9185,B9185)</f>
        <v>0</v>
      </c>
      <c r="M9185" s="75">
        <f>COUNTIF($L$2:L9185,4)</f>
        <v>42</v>
      </c>
      <c r="N9185" s="76" t="str">
        <f t="shared" si="719"/>
        <v>0</v>
      </c>
      <c r="O9185" s="76" t="str">
        <f t="shared" si="715"/>
        <v/>
      </c>
      <c r="P9185" s="75" t="str">
        <f t="shared" si="716"/>
        <v/>
      </c>
      <c r="Q9185" s="77" t="str">
        <f t="shared" si="717"/>
        <v/>
      </c>
      <c r="R9185" s="77" t="str">
        <f t="shared" si="718"/>
        <v/>
      </c>
      <c r="S9185" s="77" t="str">
        <f>IF(O9185="","",IF(OR(VALUE(LEFT(O9185,2))&gt;IF(RIGHT(J9185,1)="M",7,19),AND(OR(LEFT(O9185,2)={"07","19"}),VALUE(RIGHT(O9185,2))&gt;15)),TRUE,FALSE))</f>
        <v/>
      </c>
      <c r="T9185" s="77" t="str">
        <f>IF(O9185="","",IF(OR(VALUE(LEFT(O9185,2))&gt;IF(RIGHT(J9185,1)="M",7,19),AND(OR(LEFT(O9185,2)={"07","19"}),VALUE(RIGHT(O9185,2))&gt;5)),TRUE,FALSE))</f>
        <v/>
      </c>
    </row>
    <row r="9186" spans="12:20" x14ac:dyDescent="0.25">
      <c r="L9186" s="75">
        <f>COUNTIF($B$2:B9186,B9186)</f>
        <v>0</v>
      </c>
      <c r="M9186" s="75">
        <f>COUNTIF($L$2:L9186,4)</f>
        <v>42</v>
      </c>
      <c r="N9186" s="76" t="str">
        <f t="shared" si="719"/>
        <v>0</v>
      </c>
      <c r="O9186" s="76" t="str">
        <f t="shared" si="715"/>
        <v/>
      </c>
      <c r="P9186" s="75" t="str">
        <f t="shared" si="716"/>
        <v/>
      </c>
      <c r="Q9186" s="77" t="str">
        <f t="shared" si="717"/>
        <v/>
      </c>
      <c r="R9186" s="77" t="str">
        <f t="shared" si="718"/>
        <v/>
      </c>
      <c r="S9186" s="77" t="str">
        <f>IF(O9186="","",IF(OR(VALUE(LEFT(O9186,2))&gt;IF(RIGHT(J9186,1)="M",7,19),AND(OR(LEFT(O9186,2)={"07","19"}),VALUE(RIGHT(O9186,2))&gt;15)),TRUE,FALSE))</f>
        <v/>
      </c>
      <c r="T9186" s="77" t="str">
        <f>IF(O9186="","",IF(OR(VALUE(LEFT(O9186,2))&gt;IF(RIGHT(J9186,1)="M",7,19),AND(OR(LEFT(O9186,2)={"07","19"}),VALUE(RIGHT(O9186,2))&gt;5)),TRUE,FALSE))</f>
        <v/>
      </c>
    </row>
    <row r="9187" spans="12:20" x14ac:dyDescent="0.25">
      <c r="L9187" s="75">
        <f>COUNTIF($B$2:B9187,B9187)</f>
        <v>0</v>
      </c>
      <c r="M9187" s="75">
        <f>COUNTIF($L$2:L9187,4)</f>
        <v>42</v>
      </c>
      <c r="N9187" s="76" t="str">
        <f t="shared" si="719"/>
        <v>0</v>
      </c>
      <c r="O9187" s="76" t="str">
        <f t="shared" si="715"/>
        <v/>
      </c>
      <c r="P9187" s="75" t="str">
        <f t="shared" si="716"/>
        <v/>
      </c>
      <c r="Q9187" s="77" t="str">
        <f t="shared" si="717"/>
        <v/>
      </c>
      <c r="R9187" s="77" t="str">
        <f t="shared" si="718"/>
        <v/>
      </c>
      <c r="S9187" s="77" t="str">
        <f>IF(O9187="","",IF(OR(VALUE(LEFT(O9187,2))&gt;IF(RIGHT(J9187,1)="M",7,19),AND(OR(LEFT(O9187,2)={"07","19"}),VALUE(RIGHT(O9187,2))&gt;15)),TRUE,FALSE))</f>
        <v/>
      </c>
      <c r="T9187" s="77" t="str">
        <f>IF(O9187="","",IF(OR(VALUE(LEFT(O9187,2))&gt;IF(RIGHT(J9187,1)="M",7,19),AND(OR(LEFT(O9187,2)={"07","19"}),VALUE(RIGHT(O9187,2))&gt;5)),TRUE,FALSE))</f>
        <v/>
      </c>
    </row>
    <row r="9188" spans="12:20" x14ac:dyDescent="0.25">
      <c r="L9188" s="75">
        <f>COUNTIF($B$2:B9188,B9188)</f>
        <v>0</v>
      </c>
      <c r="M9188" s="75">
        <f>COUNTIF($L$2:L9188,4)</f>
        <v>42</v>
      </c>
      <c r="N9188" s="76" t="str">
        <f t="shared" si="719"/>
        <v>0</v>
      </c>
      <c r="O9188" s="76" t="str">
        <f t="shared" si="715"/>
        <v/>
      </c>
      <c r="P9188" s="75" t="str">
        <f t="shared" si="716"/>
        <v/>
      </c>
      <c r="Q9188" s="77" t="str">
        <f t="shared" si="717"/>
        <v/>
      </c>
      <c r="R9188" s="77" t="str">
        <f t="shared" si="718"/>
        <v/>
      </c>
      <c r="S9188" s="77" t="str">
        <f>IF(O9188="","",IF(OR(VALUE(LEFT(O9188,2))&gt;IF(RIGHT(J9188,1)="M",7,19),AND(OR(LEFT(O9188,2)={"07","19"}),VALUE(RIGHT(O9188,2))&gt;15)),TRUE,FALSE))</f>
        <v/>
      </c>
      <c r="T9188" s="77" t="str">
        <f>IF(O9188="","",IF(OR(VALUE(LEFT(O9188,2))&gt;IF(RIGHT(J9188,1)="M",7,19),AND(OR(LEFT(O9188,2)={"07","19"}),VALUE(RIGHT(O9188,2))&gt;5)),TRUE,FALSE))</f>
        <v/>
      </c>
    </row>
    <row r="9189" spans="12:20" x14ac:dyDescent="0.25">
      <c r="L9189" s="75">
        <f>COUNTIF($B$2:B9189,B9189)</f>
        <v>0</v>
      </c>
      <c r="M9189" s="75">
        <f>COUNTIF($L$2:L9189,4)</f>
        <v>42</v>
      </c>
      <c r="N9189" s="76" t="str">
        <f t="shared" si="719"/>
        <v>0</v>
      </c>
      <c r="O9189" s="76" t="str">
        <f t="shared" si="715"/>
        <v/>
      </c>
      <c r="P9189" s="75" t="str">
        <f t="shared" si="716"/>
        <v/>
      </c>
      <c r="Q9189" s="77" t="str">
        <f t="shared" si="717"/>
        <v/>
      </c>
      <c r="R9189" s="77" t="str">
        <f t="shared" si="718"/>
        <v/>
      </c>
      <c r="S9189" s="77" t="str">
        <f>IF(O9189="","",IF(OR(VALUE(LEFT(O9189,2))&gt;IF(RIGHT(J9189,1)="M",7,19),AND(OR(LEFT(O9189,2)={"07","19"}),VALUE(RIGHT(O9189,2))&gt;15)),TRUE,FALSE))</f>
        <v/>
      </c>
      <c r="T9189" s="77" t="str">
        <f>IF(O9189="","",IF(OR(VALUE(LEFT(O9189,2))&gt;IF(RIGHT(J9189,1)="M",7,19),AND(OR(LEFT(O9189,2)={"07","19"}),VALUE(RIGHT(O9189,2))&gt;5)),TRUE,FALSE))</f>
        <v/>
      </c>
    </row>
    <row r="9190" spans="12:20" x14ac:dyDescent="0.25">
      <c r="L9190" s="75">
        <f>COUNTIF($B$2:B9190,B9190)</f>
        <v>0</v>
      </c>
      <c r="M9190" s="75">
        <f>COUNTIF($L$2:L9190,4)</f>
        <v>42</v>
      </c>
      <c r="N9190" s="76" t="str">
        <f t="shared" si="719"/>
        <v>0</v>
      </c>
      <c r="O9190" s="76" t="str">
        <f t="shared" si="715"/>
        <v/>
      </c>
      <c r="P9190" s="75" t="str">
        <f t="shared" si="716"/>
        <v/>
      </c>
      <c r="Q9190" s="77" t="str">
        <f t="shared" si="717"/>
        <v/>
      </c>
      <c r="R9190" s="77" t="str">
        <f t="shared" si="718"/>
        <v/>
      </c>
      <c r="S9190" s="77" t="str">
        <f>IF(O9190="","",IF(OR(VALUE(LEFT(O9190,2))&gt;IF(RIGHT(J9190,1)="M",7,19),AND(OR(LEFT(O9190,2)={"07","19"}),VALUE(RIGHT(O9190,2))&gt;15)),TRUE,FALSE))</f>
        <v/>
      </c>
      <c r="T9190" s="77" t="str">
        <f>IF(O9190="","",IF(OR(VALUE(LEFT(O9190,2))&gt;IF(RIGHT(J9190,1)="M",7,19),AND(OR(LEFT(O9190,2)={"07","19"}),VALUE(RIGHT(O9190,2))&gt;5)),TRUE,FALSE))</f>
        <v/>
      </c>
    </row>
    <row r="9191" spans="12:20" x14ac:dyDescent="0.25">
      <c r="L9191" s="75">
        <f>COUNTIF($B$2:B9191,B9191)</f>
        <v>0</v>
      </c>
      <c r="M9191" s="75">
        <f>COUNTIF($L$2:L9191,4)</f>
        <v>42</v>
      </c>
      <c r="N9191" s="76" t="str">
        <f t="shared" si="719"/>
        <v>0</v>
      </c>
      <c r="O9191" s="76" t="str">
        <f t="shared" si="715"/>
        <v/>
      </c>
      <c r="P9191" s="75" t="str">
        <f t="shared" si="716"/>
        <v/>
      </c>
      <c r="Q9191" s="77" t="str">
        <f t="shared" si="717"/>
        <v/>
      </c>
      <c r="R9191" s="77" t="str">
        <f t="shared" si="718"/>
        <v/>
      </c>
      <c r="S9191" s="77" t="str">
        <f>IF(O9191="","",IF(OR(VALUE(LEFT(O9191,2))&gt;IF(RIGHT(J9191,1)="M",7,19),AND(OR(LEFT(O9191,2)={"07","19"}),VALUE(RIGHT(O9191,2))&gt;15)),TRUE,FALSE))</f>
        <v/>
      </c>
      <c r="T9191" s="77" t="str">
        <f>IF(O9191="","",IF(OR(VALUE(LEFT(O9191,2))&gt;IF(RIGHT(J9191,1)="M",7,19),AND(OR(LEFT(O9191,2)={"07","19"}),VALUE(RIGHT(O9191,2))&gt;5)),TRUE,FALSE))</f>
        <v/>
      </c>
    </row>
    <row r="9192" spans="12:20" x14ac:dyDescent="0.25">
      <c r="L9192" s="75">
        <f>COUNTIF($B$2:B9192,B9192)</f>
        <v>0</v>
      </c>
      <c r="M9192" s="75">
        <f>COUNTIF($L$2:L9192,4)</f>
        <v>42</v>
      </c>
      <c r="N9192" s="76" t="str">
        <f t="shared" si="719"/>
        <v>0</v>
      </c>
      <c r="O9192" s="76" t="str">
        <f t="shared" si="715"/>
        <v/>
      </c>
      <c r="P9192" s="75" t="str">
        <f t="shared" si="716"/>
        <v/>
      </c>
      <c r="Q9192" s="77" t="str">
        <f t="shared" si="717"/>
        <v/>
      </c>
      <c r="R9192" s="77" t="str">
        <f t="shared" si="718"/>
        <v/>
      </c>
      <c r="S9192" s="77" t="str">
        <f>IF(O9192="","",IF(OR(VALUE(LEFT(O9192,2))&gt;IF(RIGHT(J9192,1)="M",7,19),AND(OR(LEFT(O9192,2)={"07","19"}),VALUE(RIGHT(O9192,2))&gt;15)),TRUE,FALSE))</f>
        <v/>
      </c>
      <c r="T9192" s="77" t="str">
        <f>IF(O9192="","",IF(OR(VALUE(LEFT(O9192,2))&gt;IF(RIGHT(J9192,1)="M",7,19),AND(OR(LEFT(O9192,2)={"07","19"}),VALUE(RIGHT(O9192,2))&gt;5)),TRUE,FALSE))</f>
        <v/>
      </c>
    </row>
    <row r="9193" spans="12:20" x14ac:dyDescent="0.25">
      <c r="L9193" s="75">
        <f>COUNTIF($B$2:B9193,B9193)</f>
        <v>0</v>
      </c>
      <c r="M9193" s="75">
        <f>COUNTIF($L$2:L9193,4)</f>
        <v>42</v>
      </c>
      <c r="N9193" s="76" t="str">
        <f t="shared" si="719"/>
        <v>0</v>
      </c>
      <c r="O9193" s="76" t="str">
        <f t="shared" si="715"/>
        <v/>
      </c>
      <c r="P9193" s="75" t="str">
        <f t="shared" si="716"/>
        <v/>
      </c>
      <c r="Q9193" s="77" t="str">
        <f t="shared" si="717"/>
        <v/>
      </c>
      <c r="R9193" s="77" t="str">
        <f t="shared" si="718"/>
        <v/>
      </c>
      <c r="S9193" s="77" t="str">
        <f>IF(O9193="","",IF(OR(VALUE(LEFT(O9193,2))&gt;IF(RIGHT(J9193,1)="M",7,19),AND(OR(LEFT(O9193,2)={"07","19"}),VALUE(RIGHT(O9193,2))&gt;15)),TRUE,FALSE))</f>
        <v/>
      </c>
      <c r="T9193" s="77" t="str">
        <f>IF(O9193="","",IF(OR(VALUE(LEFT(O9193,2))&gt;IF(RIGHT(J9193,1)="M",7,19),AND(OR(LEFT(O9193,2)={"07","19"}),VALUE(RIGHT(O9193,2))&gt;5)),TRUE,FALSE))</f>
        <v/>
      </c>
    </row>
    <row r="9194" spans="12:20" x14ac:dyDescent="0.25">
      <c r="L9194" s="75">
        <f>COUNTIF($B$2:B9194,B9194)</f>
        <v>0</v>
      </c>
      <c r="M9194" s="75">
        <f>COUNTIF($L$2:L9194,4)</f>
        <v>42</v>
      </c>
      <c r="N9194" s="76" t="str">
        <f t="shared" si="719"/>
        <v>0</v>
      </c>
      <c r="O9194" s="76" t="str">
        <f t="shared" si="715"/>
        <v/>
      </c>
      <c r="P9194" s="75" t="str">
        <f t="shared" si="716"/>
        <v/>
      </c>
      <c r="Q9194" s="77" t="str">
        <f t="shared" si="717"/>
        <v/>
      </c>
      <c r="R9194" s="77" t="str">
        <f t="shared" si="718"/>
        <v/>
      </c>
      <c r="S9194" s="77" t="str">
        <f>IF(O9194="","",IF(OR(VALUE(LEFT(O9194,2))&gt;IF(RIGHT(J9194,1)="M",7,19),AND(OR(LEFT(O9194,2)={"07","19"}),VALUE(RIGHT(O9194,2))&gt;15)),TRUE,FALSE))</f>
        <v/>
      </c>
      <c r="T9194" s="77" t="str">
        <f>IF(O9194="","",IF(OR(VALUE(LEFT(O9194,2))&gt;IF(RIGHT(J9194,1)="M",7,19),AND(OR(LEFT(O9194,2)={"07","19"}),VALUE(RIGHT(O9194,2))&gt;5)),TRUE,FALSE))</f>
        <v/>
      </c>
    </row>
    <row r="9195" spans="12:20" x14ac:dyDescent="0.25">
      <c r="L9195" s="75">
        <f>COUNTIF($B$2:B9195,B9195)</f>
        <v>0</v>
      </c>
      <c r="M9195" s="75">
        <f>COUNTIF($L$2:L9195,4)</f>
        <v>42</v>
      </c>
      <c r="N9195" s="76" t="str">
        <f t="shared" si="719"/>
        <v>0</v>
      </c>
      <c r="O9195" s="76" t="str">
        <f t="shared" si="715"/>
        <v/>
      </c>
      <c r="P9195" s="75" t="str">
        <f t="shared" si="716"/>
        <v/>
      </c>
      <c r="Q9195" s="77" t="str">
        <f t="shared" si="717"/>
        <v/>
      </c>
      <c r="R9195" s="77" t="str">
        <f t="shared" si="718"/>
        <v/>
      </c>
      <c r="S9195" s="77" t="str">
        <f>IF(O9195="","",IF(OR(VALUE(LEFT(O9195,2))&gt;IF(RIGHT(J9195,1)="M",7,19),AND(OR(LEFT(O9195,2)={"07","19"}),VALUE(RIGHT(O9195,2))&gt;15)),TRUE,FALSE))</f>
        <v/>
      </c>
      <c r="T9195" s="77" t="str">
        <f>IF(O9195="","",IF(OR(VALUE(LEFT(O9195,2))&gt;IF(RIGHT(J9195,1)="M",7,19),AND(OR(LEFT(O9195,2)={"07","19"}),VALUE(RIGHT(O9195,2))&gt;5)),TRUE,FALSE))</f>
        <v/>
      </c>
    </row>
    <row r="9196" spans="12:20" x14ac:dyDescent="0.25">
      <c r="L9196" s="75">
        <f>COUNTIF($B$2:B9196,B9196)</f>
        <v>0</v>
      </c>
      <c r="M9196" s="75">
        <f>COUNTIF($L$2:L9196,4)</f>
        <v>42</v>
      </c>
      <c r="N9196" s="76" t="str">
        <f t="shared" si="719"/>
        <v>0</v>
      </c>
      <c r="O9196" s="76" t="str">
        <f t="shared" si="715"/>
        <v/>
      </c>
      <c r="P9196" s="75" t="str">
        <f t="shared" si="716"/>
        <v/>
      </c>
      <c r="Q9196" s="77" t="str">
        <f t="shared" si="717"/>
        <v/>
      </c>
      <c r="R9196" s="77" t="str">
        <f t="shared" si="718"/>
        <v/>
      </c>
      <c r="S9196" s="77" t="str">
        <f>IF(O9196="","",IF(OR(VALUE(LEFT(O9196,2))&gt;IF(RIGHT(J9196,1)="M",7,19),AND(OR(LEFT(O9196,2)={"07","19"}),VALUE(RIGHT(O9196,2))&gt;15)),TRUE,FALSE))</f>
        <v/>
      </c>
      <c r="T9196" s="77" t="str">
        <f>IF(O9196="","",IF(OR(VALUE(LEFT(O9196,2))&gt;IF(RIGHT(J9196,1)="M",7,19),AND(OR(LEFT(O9196,2)={"07","19"}),VALUE(RIGHT(O9196,2))&gt;5)),TRUE,FALSE))</f>
        <v/>
      </c>
    </row>
    <row r="9197" spans="12:20" x14ac:dyDescent="0.25">
      <c r="L9197" s="75">
        <f>COUNTIF($B$2:B9197,B9197)</f>
        <v>0</v>
      </c>
      <c r="M9197" s="75">
        <f>COUNTIF($L$2:L9197,4)</f>
        <v>42</v>
      </c>
      <c r="N9197" s="76" t="str">
        <f t="shared" si="719"/>
        <v>0</v>
      </c>
      <c r="O9197" s="76" t="str">
        <f t="shared" si="715"/>
        <v/>
      </c>
      <c r="P9197" s="75" t="str">
        <f t="shared" si="716"/>
        <v/>
      </c>
      <c r="Q9197" s="77" t="str">
        <f t="shared" si="717"/>
        <v/>
      </c>
      <c r="R9197" s="77" t="str">
        <f t="shared" si="718"/>
        <v/>
      </c>
      <c r="S9197" s="77" t="str">
        <f>IF(O9197="","",IF(OR(VALUE(LEFT(O9197,2))&gt;IF(RIGHT(J9197,1)="M",7,19),AND(OR(LEFT(O9197,2)={"07","19"}),VALUE(RIGHT(O9197,2))&gt;15)),TRUE,FALSE))</f>
        <v/>
      </c>
      <c r="T9197" s="77" t="str">
        <f>IF(O9197="","",IF(OR(VALUE(LEFT(O9197,2))&gt;IF(RIGHT(J9197,1)="M",7,19),AND(OR(LEFT(O9197,2)={"07","19"}),VALUE(RIGHT(O9197,2))&gt;5)),TRUE,FALSE))</f>
        <v/>
      </c>
    </row>
    <row r="9198" spans="12:20" x14ac:dyDescent="0.25">
      <c r="L9198" s="75">
        <f>COUNTIF($B$2:B9198,B9198)</f>
        <v>0</v>
      </c>
      <c r="M9198" s="75">
        <f>COUNTIF($L$2:L9198,4)</f>
        <v>42</v>
      </c>
      <c r="N9198" s="76" t="str">
        <f t="shared" si="719"/>
        <v>0</v>
      </c>
      <c r="O9198" s="76" t="str">
        <f t="shared" si="715"/>
        <v/>
      </c>
      <c r="P9198" s="75" t="str">
        <f t="shared" si="716"/>
        <v/>
      </c>
      <c r="Q9198" s="77" t="str">
        <f t="shared" si="717"/>
        <v/>
      </c>
      <c r="R9198" s="77" t="str">
        <f t="shared" si="718"/>
        <v/>
      </c>
      <c r="S9198" s="77" t="str">
        <f>IF(O9198="","",IF(OR(VALUE(LEFT(O9198,2))&gt;IF(RIGHT(J9198,1)="M",7,19),AND(OR(LEFT(O9198,2)={"07","19"}),VALUE(RIGHT(O9198,2))&gt;15)),TRUE,FALSE))</f>
        <v/>
      </c>
      <c r="T9198" s="77" t="str">
        <f>IF(O9198="","",IF(OR(VALUE(LEFT(O9198,2))&gt;IF(RIGHT(J9198,1)="M",7,19),AND(OR(LEFT(O9198,2)={"07","19"}),VALUE(RIGHT(O9198,2))&gt;5)),TRUE,FALSE))</f>
        <v/>
      </c>
    </row>
    <row r="9199" spans="12:20" x14ac:dyDescent="0.25">
      <c r="L9199" s="75">
        <f>COUNTIF($B$2:B9199,B9199)</f>
        <v>0</v>
      </c>
      <c r="M9199" s="75">
        <f>COUNTIF($L$2:L9199,4)</f>
        <v>42</v>
      </c>
      <c r="N9199" s="76" t="str">
        <f t="shared" si="719"/>
        <v>0</v>
      </c>
      <c r="O9199" s="76" t="str">
        <f t="shared" si="715"/>
        <v/>
      </c>
      <c r="P9199" s="75" t="str">
        <f t="shared" si="716"/>
        <v/>
      </c>
      <c r="Q9199" s="77" t="str">
        <f t="shared" si="717"/>
        <v/>
      </c>
      <c r="R9199" s="77" t="str">
        <f t="shared" si="718"/>
        <v/>
      </c>
      <c r="S9199" s="77" t="str">
        <f>IF(O9199="","",IF(OR(VALUE(LEFT(O9199,2))&gt;IF(RIGHT(J9199,1)="M",7,19),AND(OR(LEFT(O9199,2)={"07","19"}),VALUE(RIGHT(O9199,2))&gt;15)),TRUE,FALSE))</f>
        <v/>
      </c>
      <c r="T9199" s="77" t="str">
        <f>IF(O9199="","",IF(OR(VALUE(LEFT(O9199,2))&gt;IF(RIGHT(J9199,1)="M",7,19),AND(OR(LEFT(O9199,2)={"07","19"}),VALUE(RIGHT(O9199,2))&gt;5)),TRUE,FALSE))</f>
        <v/>
      </c>
    </row>
    <row r="9200" spans="12:20" x14ac:dyDescent="0.25">
      <c r="L9200" s="75">
        <f>COUNTIF($B$2:B9200,B9200)</f>
        <v>0</v>
      </c>
      <c r="M9200" s="75">
        <f>COUNTIF($L$2:L9200,4)</f>
        <v>42</v>
      </c>
      <c r="N9200" s="76" t="str">
        <f t="shared" si="719"/>
        <v>0</v>
      </c>
      <c r="O9200" s="76" t="str">
        <f t="shared" si="715"/>
        <v/>
      </c>
      <c r="P9200" s="75" t="str">
        <f t="shared" si="716"/>
        <v/>
      </c>
      <c r="Q9200" s="77" t="str">
        <f t="shared" si="717"/>
        <v/>
      </c>
      <c r="R9200" s="77" t="str">
        <f t="shared" si="718"/>
        <v/>
      </c>
      <c r="S9200" s="77" t="str">
        <f>IF(O9200="","",IF(OR(VALUE(LEFT(O9200,2))&gt;IF(RIGHT(J9200,1)="M",7,19),AND(OR(LEFT(O9200,2)={"07","19"}),VALUE(RIGHT(O9200,2))&gt;15)),TRUE,FALSE))</f>
        <v/>
      </c>
      <c r="T9200" s="77" t="str">
        <f>IF(O9200="","",IF(OR(VALUE(LEFT(O9200,2))&gt;IF(RIGHT(J9200,1)="M",7,19),AND(OR(LEFT(O9200,2)={"07","19"}),VALUE(RIGHT(O9200,2))&gt;5)),TRUE,FALSE))</f>
        <v/>
      </c>
    </row>
    <row r="9201" spans="12:20" x14ac:dyDescent="0.25">
      <c r="L9201" s="75">
        <f>COUNTIF($B$2:B9201,B9201)</f>
        <v>0</v>
      </c>
      <c r="M9201" s="75">
        <f>COUNTIF($L$2:L9201,4)</f>
        <v>42</v>
      </c>
      <c r="N9201" s="76" t="str">
        <f t="shared" si="719"/>
        <v>0</v>
      </c>
      <c r="O9201" s="76" t="str">
        <f t="shared" si="715"/>
        <v/>
      </c>
      <c r="P9201" s="75" t="str">
        <f t="shared" si="716"/>
        <v/>
      </c>
      <c r="Q9201" s="77" t="str">
        <f t="shared" si="717"/>
        <v/>
      </c>
      <c r="R9201" s="77" t="str">
        <f t="shared" si="718"/>
        <v/>
      </c>
      <c r="S9201" s="77" t="str">
        <f>IF(O9201="","",IF(OR(VALUE(LEFT(O9201,2))&gt;IF(RIGHT(J9201,1)="M",7,19),AND(OR(LEFT(O9201,2)={"07","19"}),VALUE(RIGHT(O9201,2))&gt;15)),TRUE,FALSE))</f>
        <v/>
      </c>
      <c r="T9201" s="77" t="str">
        <f>IF(O9201="","",IF(OR(VALUE(LEFT(O9201,2))&gt;IF(RIGHT(J9201,1)="M",7,19),AND(OR(LEFT(O9201,2)={"07","19"}),VALUE(RIGHT(O9201,2))&gt;5)),TRUE,FALSE))</f>
        <v/>
      </c>
    </row>
    <row r="9202" spans="12:20" x14ac:dyDescent="0.25">
      <c r="L9202" s="75">
        <f>COUNTIF($B$2:B9202,B9202)</f>
        <v>0</v>
      </c>
      <c r="M9202" s="75">
        <f>COUNTIF($L$2:L9202,4)</f>
        <v>42</v>
      </c>
      <c r="N9202" s="76" t="str">
        <f t="shared" si="719"/>
        <v>0</v>
      </c>
      <c r="O9202" s="76" t="str">
        <f t="shared" si="715"/>
        <v/>
      </c>
      <c r="P9202" s="75" t="str">
        <f t="shared" si="716"/>
        <v/>
      </c>
      <c r="Q9202" s="77" t="str">
        <f t="shared" si="717"/>
        <v/>
      </c>
      <c r="R9202" s="77" t="str">
        <f t="shared" si="718"/>
        <v/>
      </c>
      <c r="S9202" s="77" t="str">
        <f>IF(O9202="","",IF(OR(VALUE(LEFT(O9202,2))&gt;IF(RIGHT(J9202,1)="M",7,19),AND(OR(LEFT(O9202,2)={"07","19"}),VALUE(RIGHT(O9202,2))&gt;15)),TRUE,FALSE))</f>
        <v/>
      </c>
      <c r="T9202" s="77" t="str">
        <f>IF(O9202="","",IF(OR(VALUE(LEFT(O9202,2))&gt;IF(RIGHT(J9202,1)="M",7,19),AND(OR(LEFT(O9202,2)={"07","19"}),VALUE(RIGHT(O9202,2))&gt;5)),TRUE,FALSE))</f>
        <v/>
      </c>
    </row>
    <row r="9203" spans="12:20" x14ac:dyDescent="0.25">
      <c r="L9203" s="75">
        <f>COUNTIF($B$2:B9203,B9203)</f>
        <v>0</v>
      </c>
      <c r="M9203" s="75">
        <f>COUNTIF($L$2:L9203,4)</f>
        <v>42</v>
      </c>
      <c r="N9203" s="76" t="str">
        <f t="shared" si="719"/>
        <v>0</v>
      </c>
      <c r="O9203" s="76" t="str">
        <f t="shared" si="715"/>
        <v/>
      </c>
      <c r="P9203" s="75" t="str">
        <f t="shared" si="716"/>
        <v/>
      </c>
      <c r="Q9203" s="77" t="str">
        <f t="shared" si="717"/>
        <v/>
      </c>
      <c r="R9203" s="77" t="str">
        <f t="shared" si="718"/>
        <v/>
      </c>
      <c r="S9203" s="77" t="str">
        <f>IF(O9203="","",IF(OR(VALUE(LEFT(O9203,2))&gt;IF(RIGHT(J9203,1)="M",7,19),AND(OR(LEFT(O9203,2)={"07","19"}),VALUE(RIGHT(O9203,2))&gt;15)),TRUE,FALSE))</f>
        <v/>
      </c>
      <c r="T9203" s="77" t="str">
        <f>IF(O9203="","",IF(OR(VALUE(LEFT(O9203,2))&gt;IF(RIGHT(J9203,1)="M",7,19),AND(OR(LEFT(O9203,2)={"07","19"}),VALUE(RIGHT(O9203,2))&gt;5)),TRUE,FALSE))</f>
        <v/>
      </c>
    </row>
    <row r="9204" spans="12:20" x14ac:dyDescent="0.25">
      <c r="L9204" s="75">
        <f>COUNTIF($B$2:B9204,B9204)</f>
        <v>0</v>
      </c>
      <c r="M9204" s="75">
        <f>COUNTIF($L$2:L9204,4)</f>
        <v>42</v>
      </c>
      <c r="N9204" s="76" t="str">
        <f t="shared" si="719"/>
        <v>0</v>
      </c>
      <c r="O9204" s="76" t="str">
        <f t="shared" si="715"/>
        <v/>
      </c>
      <c r="P9204" s="75" t="str">
        <f t="shared" si="716"/>
        <v/>
      </c>
      <c r="Q9204" s="77" t="str">
        <f t="shared" si="717"/>
        <v/>
      </c>
      <c r="R9204" s="77" t="str">
        <f t="shared" si="718"/>
        <v/>
      </c>
      <c r="S9204" s="77" t="str">
        <f>IF(O9204="","",IF(OR(VALUE(LEFT(O9204,2))&gt;IF(RIGHT(J9204,1)="M",7,19),AND(OR(LEFT(O9204,2)={"07","19"}),VALUE(RIGHT(O9204,2))&gt;15)),TRUE,FALSE))</f>
        <v/>
      </c>
      <c r="T9204" s="77" t="str">
        <f>IF(O9204="","",IF(OR(VALUE(LEFT(O9204,2))&gt;IF(RIGHT(J9204,1)="M",7,19),AND(OR(LEFT(O9204,2)={"07","19"}),VALUE(RIGHT(O9204,2))&gt;5)),TRUE,FALSE))</f>
        <v/>
      </c>
    </row>
    <row r="9205" spans="12:20" x14ac:dyDescent="0.25">
      <c r="L9205" s="75">
        <f>COUNTIF($B$2:B9205,B9205)</f>
        <v>0</v>
      </c>
      <c r="M9205" s="75">
        <f>COUNTIF($L$2:L9205,4)</f>
        <v>42</v>
      </c>
      <c r="N9205" s="76" t="str">
        <f t="shared" si="719"/>
        <v>0</v>
      </c>
      <c r="O9205" s="76" t="str">
        <f t="shared" si="715"/>
        <v/>
      </c>
      <c r="P9205" s="75" t="str">
        <f t="shared" si="716"/>
        <v/>
      </c>
      <c r="Q9205" s="77" t="str">
        <f t="shared" si="717"/>
        <v/>
      </c>
      <c r="R9205" s="77" t="str">
        <f t="shared" si="718"/>
        <v/>
      </c>
      <c r="S9205" s="77" t="str">
        <f>IF(O9205="","",IF(OR(VALUE(LEFT(O9205,2))&gt;IF(RIGHT(J9205,1)="M",7,19),AND(OR(LEFT(O9205,2)={"07","19"}),VALUE(RIGHT(O9205,2))&gt;15)),TRUE,FALSE))</f>
        <v/>
      </c>
      <c r="T9205" s="77" t="str">
        <f>IF(O9205="","",IF(OR(VALUE(LEFT(O9205,2))&gt;IF(RIGHT(J9205,1)="M",7,19),AND(OR(LEFT(O9205,2)={"07","19"}),VALUE(RIGHT(O9205,2))&gt;5)),TRUE,FALSE))</f>
        <v/>
      </c>
    </row>
    <row r="9206" spans="12:20" x14ac:dyDescent="0.25">
      <c r="L9206" s="75">
        <f>COUNTIF($B$2:B9206,B9206)</f>
        <v>0</v>
      </c>
      <c r="M9206" s="75">
        <f>COUNTIF($L$2:L9206,4)</f>
        <v>42</v>
      </c>
      <c r="N9206" s="76" t="str">
        <f t="shared" si="719"/>
        <v>0</v>
      </c>
      <c r="O9206" s="76" t="str">
        <f t="shared" si="715"/>
        <v/>
      </c>
      <c r="P9206" s="75" t="str">
        <f t="shared" si="716"/>
        <v/>
      </c>
      <c r="Q9206" s="77" t="str">
        <f t="shared" si="717"/>
        <v/>
      </c>
      <c r="R9206" s="77" t="str">
        <f t="shared" si="718"/>
        <v/>
      </c>
      <c r="S9206" s="77" t="str">
        <f>IF(O9206="","",IF(OR(VALUE(LEFT(O9206,2))&gt;IF(RIGHT(J9206,1)="M",7,19),AND(OR(LEFT(O9206,2)={"07","19"}),VALUE(RIGHT(O9206,2))&gt;15)),TRUE,FALSE))</f>
        <v/>
      </c>
      <c r="T9206" s="77" t="str">
        <f>IF(O9206="","",IF(OR(VALUE(LEFT(O9206,2))&gt;IF(RIGHT(J9206,1)="M",7,19),AND(OR(LEFT(O9206,2)={"07","19"}),VALUE(RIGHT(O9206,2))&gt;5)),TRUE,FALSE))</f>
        <v/>
      </c>
    </row>
    <row r="9207" spans="12:20" x14ac:dyDescent="0.25">
      <c r="L9207" s="75">
        <f>COUNTIF($B$2:B9207,B9207)</f>
        <v>0</v>
      </c>
      <c r="M9207" s="75">
        <f>COUNTIF($L$2:L9207,4)</f>
        <v>42</v>
      </c>
      <c r="N9207" s="76" t="str">
        <f t="shared" si="719"/>
        <v>0</v>
      </c>
      <c r="O9207" s="76" t="str">
        <f t="shared" si="715"/>
        <v/>
      </c>
      <c r="P9207" s="75" t="str">
        <f t="shared" si="716"/>
        <v/>
      </c>
      <c r="Q9207" s="77" t="str">
        <f t="shared" si="717"/>
        <v/>
      </c>
      <c r="R9207" s="77" t="str">
        <f t="shared" si="718"/>
        <v/>
      </c>
      <c r="S9207" s="77" t="str">
        <f>IF(O9207="","",IF(OR(VALUE(LEFT(O9207,2))&gt;IF(RIGHT(J9207,1)="M",7,19),AND(OR(LEFT(O9207,2)={"07","19"}),VALUE(RIGHT(O9207,2))&gt;15)),TRUE,FALSE))</f>
        <v/>
      </c>
      <c r="T9207" s="77" t="str">
        <f>IF(O9207="","",IF(OR(VALUE(LEFT(O9207,2))&gt;IF(RIGHT(J9207,1)="M",7,19),AND(OR(LEFT(O9207,2)={"07","19"}),VALUE(RIGHT(O9207,2))&gt;5)),TRUE,FALSE))</f>
        <v/>
      </c>
    </row>
    <row r="9208" spans="12:20" x14ac:dyDescent="0.25">
      <c r="L9208" s="75">
        <f>COUNTIF($B$2:B9208,B9208)</f>
        <v>0</v>
      </c>
      <c r="M9208" s="75">
        <f>COUNTIF($L$2:L9208,4)</f>
        <v>42</v>
      </c>
      <c r="N9208" s="76" t="str">
        <f t="shared" si="719"/>
        <v>0</v>
      </c>
      <c r="O9208" s="76" t="str">
        <f t="shared" si="715"/>
        <v/>
      </c>
      <c r="P9208" s="75" t="str">
        <f t="shared" si="716"/>
        <v/>
      </c>
      <c r="Q9208" s="77" t="str">
        <f t="shared" si="717"/>
        <v/>
      </c>
      <c r="R9208" s="77" t="str">
        <f t="shared" si="718"/>
        <v/>
      </c>
      <c r="S9208" s="77" t="str">
        <f>IF(O9208="","",IF(OR(VALUE(LEFT(O9208,2))&gt;IF(RIGHT(J9208,1)="M",7,19),AND(OR(LEFT(O9208,2)={"07","19"}),VALUE(RIGHT(O9208,2))&gt;15)),TRUE,FALSE))</f>
        <v/>
      </c>
      <c r="T9208" s="77" t="str">
        <f>IF(O9208="","",IF(OR(VALUE(LEFT(O9208,2))&gt;IF(RIGHT(J9208,1)="M",7,19),AND(OR(LEFT(O9208,2)={"07","19"}),VALUE(RIGHT(O9208,2))&gt;5)),TRUE,FALSE))</f>
        <v/>
      </c>
    </row>
    <row r="9209" spans="12:20" x14ac:dyDescent="0.25">
      <c r="L9209" s="75">
        <f>COUNTIF($B$2:B9209,B9209)</f>
        <v>0</v>
      </c>
      <c r="M9209" s="75">
        <f>COUNTIF($L$2:L9209,4)</f>
        <v>42</v>
      </c>
      <c r="N9209" s="76" t="str">
        <f t="shared" si="719"/>
        <v>0</v>
      </c>
      <c r="O9209" s="76" t="str">
        <f t="shared" si="715"/>
        <v/>
      </c>
      <c r="P9209" s="75" t="str">
        <f t="shared" si="716"/>
        <v/>
      </c>
      <c r="Q9209" s="77" t="str">
        <f t="shared" si="717"/>
        <v/>
      </c>
      <c r="R9209" s="77" t="str">
        <f t="shared" si="718"/>
        <v/>
      </c>
      <c r="S9209" s="77" t="str">
        <f>IF(O9209="","",IF(OR(VALUE(LEFT(O9209,2))&gt;IF(RIGHT(J9209,1)="M",7,19),AND(OR(LEFT(O9209,2)={"07","19"}),VALUE(RIGHT(O9209,2))&gt;15)),TRUE,FALSE))</f>
        <v/>
      </c>
      <c r="T9209" s="77" t="str">
        <f>IF(O9209="","",IF(OR(VALUE(LEFT(O9209,2))&gt;IF(RIGHT(J9209,1)="M",7,19),AND(OR(LEFT(O9209,2)={"07","19"}),VALUE(RIGHT(O9209,2))&gt;5)),TRUE,FALSE))</f>
        <v/>
      </c>
    </row>
    <row r="9210" spans="12:20" x14ac:dyDescent="0.25">
      <c r="L9210" s="75">
        <f>COUNTIF($B$2:B9210,B9210)</f>
        <v>0</v>
      </c>
      <c r="M9210" s="75">
        <f>COUNTIF($L$2:L9210,4)</f>
        <v>42</v>
      </c>
      <c r="N9210" s="76" t="str">
        <f t="shared" si="719"/>
        <v>0</v>
      </c>
      <c r="O9210" s="76" t="str">
        <f t="shared" si="715"/>
        <v/>
      </c>
      <c r="P9210" s="75" t="str">
        <f t="shared" si="716"/>
        <v/>
      </c>
      <c r="Q9210" s="77" t="str">
        <f t="shared" si="717"/>
        <v/>
      </c>
      <c r="R9210" s="77" t="str">
        <f t="shared" si="718"/>
        <v/>
      </c>
      <c r="S9210" s="77" t="str">
        <f>IF(O9210="","",IF(OR(VALUE(LEFT(O9210,2))&gt;IF(RIGHT(J9210,1)="M",7,19),AND(OR(LEFT(O9210,2)={"07","19"}),VALUE(RIGHT(O9210,2))&gt;15)),TRUE,FALSE))</f>
        <v/>
      </c>
      <c r="T9210" s="77" t="str">
        <f>IF(O9210="","",IF(OR(VALUE(LEFT(O9210,2))&gt;IF(RIGHT(J9210,1)="M",7,19),AND(OR(LEFT(O9210,2)={"07","19"}),VALUE(RIGHT(O9210,2))&gt;5)),TRUE,FALSE))</f>
        <v/>
      </c>
    </row>
    <row r="9211" spans="12:20" x14ac:dyDescent="0.25">
      <c r="L9211" s="75">
        <f>COUNTIF($B$2:B9211,B9211)</f>
        <v>0</v>
      </c>
      <c r="M9211" s="75">
        <f>COUNTIF($L$2:L9211,4)</f>
        <v>42</v>
      </c>
      <c r="N9211" s="76" t="str">
        <f t="shared" si="719"/>
        <v>0</v>
      </c>
      <c r="O9211" s="76" t="str">
        <f t="shared" si="715"/>
        <v/>
      </c>
      <c r="P9211" s="75" t="str">
        <f t="shared" si="716"/>
        <v/>
      </c>
      <c r="Q9211" s="77" t="str">
        <f t="shared" si="717"/>
        <v/>
      </c>
      <c r="R9211" s="77" t="str">
        <f t="shared" si="718"/>
        <v/>
      </c>
      <c r="S9211" s="77" t="str">
        <f>IF(O9211="","",IF(OR(VALUE(LEFT(O9211,2))&gt;IF(RIGHT(J9211,1)="M",7,19),AND(OR(LEFT(O9211,2)={"07","19"}),VALUE(RIGHT(O9211,2))&gt;15)),TRUE,FALSE))</f>
        <v/>
      </c>
      <c r="T9211" s="77" t="str">
        <f>IF(O9211="","",IF(OR(VALUE(LEFT(O9211,2))&gt;IF(RIGHT(J9211,1)="M",7,19),AND(OR(LEFT(O9211,2)={"07","19"}),VALUE(RIGHT(O9211,2))&gt;5)),TRUE,FALSE))</f>
        <v/>
      </c>
    </row>
    <row r="9212" spans="12:20" x14ac:dyDescent="0.25">
      <c r="L9212" s="75">
        <f>COUNTIF($B$2:B9212,B9212)</f>
        <v>0</v>
      </c>
      <c r="M9212" s="75">
        <f>COUNTIF($L$2:L9212,4)</f>
        <v>42</v>
      </c>
      <c r="N9212" s="76" t="str">
        <f t="shared" si="719"/>
        <v>0</v>
      </c>
      <c r="O9212" s="76" t="str">
        <f t="shared" si="715"/>
        <v/>
      </c>
      <c r="P9212" s="75" t="str">
        <f t="shared" si="716"/>
        <v/>
      </c>
      <c r="Q9212" s="77" t="str">
        <f t="shared" si="717"/>
        <v/>
      </c>
      <c r="R9212" s="77" t="str">
        <f t="shared" si="718"/>
        <v/>
      </c>
      <c r="S9212" s="77" t="str">
        <f>IF(O9212="","",IF(OR(VALUE(LEFT(O9212,2))&gt;IF(RIGHT(J9212,1)="M",7,19),AND(OR(LEFT(O9212,2)={"07","19"}),VALUE(RIGHT(O9212,2))&gt;15)),TRUE,FALSE))</f>
        <v/>
      </c>
      <c r="T9212" s="77" t="str">
        <f>IF(O9212="","",IF(OR(VALUE(LEFT(O9212,2))&gt;IF(RIGHT(J9212,1)="M",7,19),AND(OR(LEFT(O9212,2)={"07","19"}),VALUE(RIGHT(O9212,2))&gt;5)),TRUE,FALSE))</f>
        <v/>
      </c>
    </row>
    <row r="9213" spans="12:20" x14ac:dyDescent="0.25">
      <c r="L9213" s="75">
        <f>COUNTIF($B$2:B9213,B9213)</f>
        <v>0</v>
      </c>
      <c r="M9213" s="75">
        <f>COUNTIF($L$2:L9213,4)</f>
        <v>42</v>
      </c>
      <c r="N9213" s="76" t="str">
        <f t="shared" si="719"/>
        <v>0</v>
      </c>
      <c r="O9213" s="76" t="str">
        <f t="shared" si="715"/>
        <v/>
      </c>
      <c r="P9213" s="75" t="str">
        <f t="shared" si="716"/>
        <v/>
      </c>
      <c r="Q9213" s="77" t="str">
        <f t="shared" si="717"/>
        <v/>
      </c>
      <c r="R9213" s="77" t="str">
        <f t="shared" si="718"/>
        <v/>
      </c>
      <c r="S9213" s="77" t="str">
        <f>IF(O9213="","",IF(OR(VALUE(LEFT(O9213,2))&gt;IF(RIGHT(J9213,1)="M",7,19),AND(OR(LEFT(O9213,2)={"07","19"}),VALUE(RIGHT(O9213,2))&gt;15)),TRUE,FALSE))</f>
        <v/>
      </c>
      <c r="T9213" s="77" t="str">
        <f>IF(O9213="","",IF(OR(VALUE(LEFT(O9213,2))&gt;IF(RIGHT(J9213,1)="M",7,19),AND(OR(LEFT(O9213,2)={"07","19"}),VALUE(RIGHT(O9213,2))&gt;5)),TRUE,FALSE))</f>
        <v/>
      </c>
    </row>
    <row r="9214" spans="12:20" x14ac:dyDescent="0.25">
      <c r="L9214" s="75">
        <f>COUNTIF($B$2:B9214,B9214)</f>
        <v>0</v>
      </c>
      <c r="M9214" s="75">
        <f>COUNTIF($L$2:L9214,4)</f>
        <v>42</v>
      </c>
      <c r="N9214" s="76" t="str">
        <f t="shared" si="719"/>
        <v>0</v>
      </c>
      <c r="O9214" s="76" t="str">
        <f t="shared" si="715"/>
        <v/>
      </c>
      <c r="P9214" s="75" t="str">
        <f t="shared" si="716"/>
        <v/>
      </c>
      <c r="Q9214" s="77" t="str">
        <f t="shared" si="717"/>
        <v/>
      </c>
      <c r="R9214" s="77" t="str">
        <f t="shared" si="718"/>
        <v/>
      </c>
      <c r="S9214" s="77" t="str">
        <f>IF(O9214="","",IF(OR(VALUE(LEFT(O9214,2))&gt;IF(RIGHT(J9214,1)="M",7,19),AND(OR(LEFT(O9214,2)={"07","19"}),VALUE(RIGHT(O9214,2))&gt;15)),TRUE,FALSE))</f>
        <v/>
      </c>
      <c r="T9214" s="77" t="str">
        <f>IF(O9214="","",IF(OR(VALUE(LEFT(O9214,2))&gt;IF(RIGHT(J9214,1)="M",7,19),AND(OR(LEFT(O9214,2)={"07","19"}),VALUE(RIGHT(O9214,2))&gt;5)),TRUE,FALSE))</f>
        <v/>
      </c>
    </row>
    <row r="9215" spans="12:20" x14ac:dyDescent="0.25">
      <c r="L9215" s="75">
        <f>COUNTIF($B$2:B9215,B9215)</f>
        <v>0</v>
      </c>
      <c r="M9215" s="75">
        <f>COUNTIF($L$2:L9215,4)</f>
        <v>42</v>
      </c>
      <c r="N9215" s="76" t="str">
        <f t="shared" si="719"/>
        <v>0</v>
      </c>
      <c r="O9215" s="76" t="str">
        <f t="shared" si="715"/>
        <v/>
      </c>
      <c r="P9215" s="75" t="str">
        <f t="shared" si="716"/>
        <v/>
      </c>
      <c r="Q9215" s="77" t="str">
        <f t="shared" si="717"/>
        <v/>
      </c>
      <c r="R9215" s="77" t="str">
        <f t="shared" si="718"/>
        <v/>
      </c>
      <c r="S9215" s="77" t="str">
        <f>IF(O9215="","",IF(OR(VALUE(LEFT(O9215,2))&gt;IF(RIGHT(J9215,1)="M",7,19),AND(OR(LEFT(O9215,2)={"07","19"}),VALUE(RIGHT(O9215,2))&gt;15)),TRUE,FALSE))</f>
        <v/>
      </c>
      <c r="T9215" s="77" t="str">
        <f>IF(O9215="","",IF(OR(VALUE(LEFT(O9215,2))&gt;IF(RIGHT(J9215,1)="M",7,19),AND(OR(LEFT(O9215,2)={"07","19"}),VALUE(RIGHT(O9215,2))&gt;5)),TRUE,FALSE))</f>
        <v/>
      </c>
    </row>
    <row r="9216" spans="12:20" x14ac:dyDescent="0.25">
      <c r="L9216" s="75">
        <f>COUNTIF($B$2:B9216,B9216)</f>
        <v>0</v>
      </c>
      <c r="M9216" s="75">
        <f>COUNTIF($L$2:L9216,4)</f>
        <v>42</v>
      </c>
      <c r="N9216" s="76" t="str">
        <f t="shared" si="719"/>
        <v>0</v>
      </c>
      <c r="O9216" s="76" t="str">
        <f t="shared" si="715"/>
        <v/>
      </c>
      <c r="P9216" s="75" t="str">
        <f t="shared" si="716"/>
        <v/>
      </c>
      <c r="Q9216" s="77" t="str">
        <f t="shared" si="717"/>
        <v/>
      </c>
      <c r="R9216" s="77" t="str">
        <f t="shared" si="718"/>
        <v/>
      </c>
      <c r="S9216" s="77" t="str">
        <f>IF(O9216="","",IF(OR(VALUE(LEFT(O9216,2))&gt;IF(RIGHT(J9216,1)="M",7,19),AND(OR(LEFT(O9216,2)={"07","19"}),VALUE(RIGHT(O9216,2))&gt;15)),TRUE,FALSE))</f>
        <v/>
      </c>
      <c r="T9216" s="77" t="str">
        <f>IF(O9216="","",IF(OR(VALUE(LEFT(O9216,2))&gt;IF(RIGHT(J9216,1)="M",7,19),AND(OR(LEFT(O9216,2)={"07","19"}),VALUE(RIGHT(O9216,2))&gt;5)),TRUE,FALSE))</f>
        <v/>
      </c>
    </row>
    <row r="9217" spans="12:20" x14ac:dyDescent="0.25">
      <c r="L9217" s="75">
        <f>COUNTIF($B$2:B9217,B9217)</f>
        <v>0</v>
      </c>
      <c r="M9217" s="75">
        <f>COUNTIF($L$2:L9217,4)</f>
        <v>42</v>
      </c>
      <c r="N9217" s="76" t="str">
        <f t="shared" si="719"/>
        <v>0</v>
      </c>
      <c r="O9217" s="76" t="str">
        <f t="shared" si="715"/>
        <v/>
      </c>
      <c r="P9217" s="75" t="str">
        <f t="shared" si="716"/>
        <v/>
      </c>
      <c r="Q9217" s="77" t="str">
        <f t="shared" si="717"/>
        <v/>
      </c>
      <c r="R9217" s="77" t="str">
        <f t="shared" si="718"/>
        <v/>
      </c>
      <c r="S9217" s="77" t="str">
        <f>IF(O9217="","",IF(OR(VALUE(LEFT(O9217,2))&gt;IF(RIGHT(J9217,1)="M",7,19),AND(OR(LEFT(O9217,2)={"07","19"}),VALUE(RIGHT(O9217,2))&gt;15)),TRUE,FALSE))</f>
        <v/>
      </c>
      <c r="T9217" s="77" t="str">
        <f>IF(O9217="","",IF(OR(VALUE(LEFT(O9217,2))&gt;IF(RIGHT(J9217,1)="M",7,19),AND(OR(LEFT(O9217,2)={"07","19"}),VALUE(RIGHT(O9217,2))&gt;5)),TRUE,FALSE))</f>
        <v/>
      </c>
    </row>
    <row r="9218" spans="12:20" x14ac:dyDescent="0.25">
      <c r="L9218" s="75">
        <f>COUNTIF($B$2:B9218,B9218)</f>
        <v>0</v>
      </c>
      <c r="M9218" s="75">
        <f>COUNTIF($L$2:L9218,4)</f>
        <v>42</v>
      </c>
      <c r="N9218" s="76" t="str">
        <f t="shared" si="719"/>
        <v>0</v>
      </c>
      <c r="O9218" s="76" t="str">
        <f t="shared" ref="O9218:O9281" si="720">TRIM(SUBSTITUTE(SUBSTITUTE(D9218,"+",""),"_",""))</f>
        <v/>
      </c>
      <c r="P9218" s="75" t="str">
        <f t="shared" ref="P9218:P9281" si="721">TRIM(SUBSTITUTE(SUBSTITUTE(E9218,"+",""),"_",""))</f>
        <v/>
      </c>
      <c r="Q9218" s="77" t="str">
        <f t="shared" ref="Q9218:Q9281" si="722">IFERROR(IF(RIGHT(P9218,2)&lt;RIGHT(O9218,2),IF(P9218&lt;O9218,P9218+2360-O9218,P9218-40-O9218),IF(P9218&lt;O9218,P9218+2400-O9218,P9218-O9218)),"")</f>
        <v/>
      </c>
      <c r="R9218" s="77" t="str">
        <f t="shared" ref="R9218:R9281" si="723">IFERROR(ROUNDDOWN(Q9218/100,0),"")</f>
        <v/>
      </c>
      <c r="S9218" s="77" t="str">
        <f>IF(O9218="","",IF(OR(VALUE(LEFT(O9218,2))&gt;IF(RIGHT(J9218,1)="M",7,19),AND(OR(LEFT(O9218,2)={"07","19"}),VALUE(RIGHT(O9218,2))&gt;15)),TRUE,FALSE))</f>
        <v/>
      </c>
      <c r="T9218" s="77" t="str">
        <f>IF(O9218="","",IF(OR(VALUE(LEFT(O9218,2))&gt;IF(RIGHT(J9218,1)="M",7,19),AND(OR(LEFT(O9218,2)={"07","19"}),VALUE(RIGHT(O9218,2))&gt;5)),TRUE,FALSE))</f>
        <v/>
      </c>
    </row>
    <row r="9219" spans="12:20" x14ac:dyDescent="0.25">
      <c r="L9219" s="75">
        <f>COUNTIF($B$2:B9219,B9219)</f>
        <v>0</v>
      </c>
      <c r="M9219" s="75">
        <f>COUNTIF($L$2:L9219,4)</f>
        <v>42</v>
      </c>
      <c r="N9219" s="76" t="str">
        <f t="shared" ref="N9219:N9282" si="724">A9219&amp;DAY(C9219)</f>
        <v>0</v>
      </c>
      <c r="O9219" s="76" t="str">
        <f t="shared" si="720"/>
        <v/>
      </c>
      <c r="P9219" s="75" t="str">
        <f t="shared" si="721"/>
        <v/>
      </c>
      <c r="Q9219" s="77" t="str">
        <f t="shared" si="722"/>
        <v/>
      </c>
      <c r="R9219" s="77" t="str">
        <f t="shared" si="723"/>
        <v/>
      </c>
      <c r="S9219" s="77" t="str">
        <f>IF(O9219="","",IF(OR(VALUE(LEFT(O9219,2))&gt;IF(RIGHT(J9219,1)="M",7,19),AND(OR(LEFT(O9219,2)={"07","19"}),VALUE(RIGHT(O9219,2))&gt;15)),TRUE,FALSE))</f>
        <v/>
      </c>
      <c r="T9219" s="77" t="str">
        <f>IF(O9219="","",IF(OR(VALUE(LEFT(O9219,2))&gt;IF(RIGHT(J9219,1)="M",7,19),AND(OR(LEFT(O9219,2)={"07","19"}),VALUE(RIGHT(O9219,2))&gt;5)),TRUE,FALSE))</f>
        <v/>
      </c>
    </row>
    <row r="9220" spans="12:20" x14ac:dyDescent="0.25">
      <c r="L9220" s="75">
        <f>COUNTIF($B$2:B9220,B9220)</f>
        <v>0</v>
      </c>
      <c r="M9220" s="75">
        <f>COUNTIF($L$2:L9220,4)</f>
        <v>42</v>
      </c>
      <c r="N9220" s="76" t="str">
        <f t="shared" si="724"/>
        <v>0</v>
      </c>
      <c r="O9220" s="76" t="str">
        <f t="shared" si="720"/>
        <v/>
      </c>
      <c r="P9220" s="75" t="str">
        <f t="shared" si="721"/>
        <v/>
      </c>
      <c r="Q9220" s="77" t="str">
        <f t="shared" si="722"/>
        <v/>
      </c>
      <c r="R9220" s="77" t="str">
        <f t="shared" si="723"/>
        <v/>
      </c>
      <c r="S9220" s="77" t="str">
        <f>IF(O9220="","",IF(OR(VALUE(LEFT(O9220,2))&gt;IF(RIGHT(J9220,1)="M",7,19),AND(OR(LEFT(O9220,2)={"07","19"}),VALUE(RIGHT(O9220,2))&gt;15)),TRUE,FALSE))</f>
        <v/>
      </c>
      <c r="T9220" s="77" t="str">
        <f>IF(O9220="","",IF(OR(VALUE(LEFT(O9220,2))&gt;IF(RIGHT(J9220,1)="M",7,19),AND(OR(LEFT(O9220,2)={"07","19"}),VALUE(RIGHT(O9220,2))&gt;5)),TRUE,FALSE))</f>
        <v/>
      </c>
    </row>
    <row r="9221" spans="12:20" x14ac:dyDescent="0.25">
      <c r="L9221" s="75">
        <f>COUNTIF($B$2:B9221,B9221)</f>
        <v>0</v>
      </c>
      <c r="M9221" s="75">
        <f>COUNTIF($L$2:L9221,4)</f>
        <v>42</v>
      </c>
      <c r="N9221" s="76" t="str">
        <f t="shared" si="724"/>
        <v>0</v>
      </c>
      <c r="O9221" s="76" t="str">
        <f t="shared" si="720"/>
        <v/>
      </c>
      <c r="P9221" s="75" t="str">
        <f t="shared" si="721"/>
        <v/>
      </c>
      <c r="Q9221" s="77" t="str">
        <f t="shared" si="722"/>
        <v/>
      </c>
      <c r="R9221" s="77" t="str">
        <f t="shared" si="723"/>
        <v/>
      </c>
      <c r="S9221" s="77" t="str">
        <f>IF(O9221="","",IF(OR(VALUE(LEFT(O9221,2))&gt;IF(RIGHT(J9221,1)="M",7,19),AND(OR(LEFT(O9221,2)={"07","19"}),VALUE(RIGHT(O9221,2))&gt;15)),TRUE,FALSE))</f>
        <v/>
      </c>
      <c r="T9221" s="77" t="str">
        <f>IF(O9221="","",IF(OR(VALUE(LEFT(O9221,2))&gt;IF(RIGHT(J9221,1)="M",7,19),AND(OR(LEFT(O9221,2)={"07","19"}),VALUE(RIGHT(O9221,2))&gt;5)),TRUE,FALSE))</f>
        <v/>
      </c>
    </row>
    <row r="9222" spans="12:20" x14ac:dyDescent="0.25">
      <c r="L9222" s="75">
        <f>COUNTIF($B$2:B9222,B9222)</f>
        <v>0</v>
      </c>
      <c r="M9222" s="75">
        <f>COUNTIF($L$2:L9222,4)</f>
        <v>42</v>
      </c>
      <c r="N9222" s="76" t="str">
        <f t="shared" si="724"/>
        <v>0</v>
      </c>
      <c r="O9222" s="76" t="str">
        <f t="shared" si="720"/>
        <v/>
      </c>
      <c r="P9222" s="75" t="str">
        <f t="shared" si="721"/>
        <v/>
      </c>
      <c r="Q9222" s="77" t="str">
        <f t="shared" si="722"/>
        <v/>
      </c>
      <c r="R9222" s="77" t="str">
        <f t="shared" si="723"/>
        <v/>
      </c>
      <c r="S9222" s="77" t="str">
        <f>IF(O9222="","",IF(OR(VALUE(LEFT(O9222,2))&gt;IF(RIGHT(J9222,1)="M",7,19),AND(OR(LEFT(O9222,2)={"07","19"}),VALUE(RIGHT(O9222,2))&gt;15)),TRUE,FALSE))</f>
        <v/>
      </c>
      <c r="T9222" s="77" t="str">
        <f>IF(O9222="","",IF(OR(VALUE(LEFT(O9222,2))&gt;IF(RIGHT(J9222,1)="M",7,19),AND(OR(LEFT(O9222,2)={"07","19"}),VALUE(RIGHT(O9222,2))&gt;5)),TRUE,FALSE))</f>
        <v/>
      </c>
    </row>
    <row r="9223" spans="12:20" x14ac:dyDescent="0.25">
      <c r="L9223" s="75">
        <f>COUNTIF($B$2:B9223,B9223)</f>
        <v>0</v>
      </c>
      <c r="M9223" s="75">
        <f>COUNTIF($L$2:L9223,4)</f>
        <v>42</v>
      </c>
      <c r="N9223" s="76" t="str">
        <f t="shared" si="724"/>
        <v>0</v>
      </c>
      <c r="O9223" s="76" t="str">
        <f t="shared" si="720"/>
        <v/>
      </c>
      <c r="P9223" s="75" t="str">
        <f t="shared" si="721"/>
        <v/>
      </c>
      <c r="Q9223" s="77" t="str">
        <f t="shared" si="722"/>
        <v/>
      </c>
      <c r="R9223" s="77" t="str">
        <f t="shared" si="723"/>
        <v/>
      </c>
      <c r="S9223" s="77" t="str">
        <f>IF(O9223="","",IF(OR(VALUE(LEFT(O9223,2))&gt;IF(RIGHT(J9223,1)="M",7,19),AND(OR(LEFT(O9223,2)={"07","19"}),VALUE(RIGHT(O9223,2))&gt;15)),TRUE,FALSE))</f>
        <v/>
      </c>
      <c r="T9223" s="77" t="str">
        <f>IF(O9223="","",IF(OR(VALUE(LEFT(O9223,2))&gt;IF(RIGHT(J9223,1)="M",7,19),AND(OR(LEFT(O9223,2)={"07","19"}),VALUE(RIGHT(O9223,2))&gt;5)),TRUE,FALSE))</f>
        <v/>
      </c>
    </row>
    <row r="9224" spans="12:20" x14ac:dyDescent="0.25">
      <c r="L9224" s="75">
        <f>COUNTIF($B$2:B9224,B9224)</f>
        <v>0</v>
      </c>
      <c r="M9224" s="75">
        <f>COUNTIF($L$2:L9224,4)</f>
        <v>42</v>
      </c>
      <c r="N9224" s="76" t="str">
        <f t="shared" si="724"/>
        <v>0</v>
      </c>
      <c r="O9224" s="76" t="str">
        <f t="shared" si="720"/>
        <v/>
      </c>
      <c r="P9224" s="75" t="str">
        <f t="shared" si="721"/>
        <v/>
      </c>
      <c r="Q9224" s="77" t="str">
        <f t="shared" si="722"/>
        <v/>
      </c>
      <c r="R9224" s="77" t="str">
        <f t="shared" si="723"/>
        <v/>
      </c>
      <c r="S9224" s="77" t="str">
        <f>IF(O9224="","",IF(OR(VALUE(LEFT(O9224,2))&gt;IF(RIGHT(J9224,1)="M",7,19),AND(OR(LEFT(O9224,2)={"07","19"}),VALUE(RIGHT(O9224,2))&gt;15)),TRUE,FALSE))</f>
        <v/>
      </c>
      <c r="T9224" s="77" t="str">
        <f>IF(O9224="","",IF(OR(VALUE(LEFT(O9224,2))&gt;IF(RIGHT(J9224,1)="M",7,19),AND(OR(LEFT(O9224,2)={"07","19"}),VALUE(RIGHT(O9224,2))&gt;5)),TRUE,FALSE))</f>
        <v/>
      </c>
    </row>
    <row r="9225" spans="12:20" x14ac:dyDescent="0.25">
      <c r="L9225" s="75">
        <f>COUNTIF($B$2:B9225,B9225)</f>
        <v>0</v>
      </c>
      <c r="M9225" s="75">
        <f>COUNTIF($L$2:L9225,4)</f>
        <v>42</v>
      </c>
      <c r="N9225" s="76" t="str">
        <f t="shared" si="724"/>
        <v>0</v>
      </c>
      <c r="O9225" s="76" t="str">
        <f t="shared" si="720"/>
        <v/>
      </c>
      <c r="P9225" s="75" t="str">
        <f t="shared" si="721"/>
        <v/>
      </c>
      <c r="Q9225" s="77" t="str">
        <f t="shared" si="722"/>
        <v/>
      </c>
      <c r="R9225" s="77" t="str">
        <f t="shared" si="723"/>
        <v/>
      </c>
      <c r="S9225" s="77" t="str">
        <f>IF(O9225="","",IF(OR(VALUE(LEFT(O9225,2))&gt;IF(RIGHT(J9225,1)="M",7,19),AND(OR(LEFT(O9225,2)={"07","19"}),VALUE(RIGHT(O9225,2))&gt;15)),TRUE,FALSE))</f>
        <v/>
      </c>
      <c r="T9225" s="77" t="str">
        <f>IF(O9225="","",IF(OR(VALUE(LEFT(O9225,2))&gt;IF(RIGHT(J9225,1)="M",7,19),AND(OR(LEFT(O9225,2)={"07","19"}),VALUE(RIGHT(O9225,2))&gt;5)),TRUE,FALSE))</f>
        <v/>
      </c>
    </row>
    <row r="9226" spans="12:20" x14ac:dyDescent="0.25">
      <c r="L9226" s="75">
        <f>COUNTIF($B$2:B9226,B9226)</f>
        <v>0</v>
      </c>
      <c r="M9226" s="75">
        <f>COUNTIF($L$2:L9226,4)</f>
        <v>42</v>
      </c>
      <c r="N9226" s="76" t="str">
        <f t="shared" si="724"/>
        <v>0</v>
      </c>
      <c r="O9226" s="76" t="str">
        <f t="shared" si="720"/>
        <v/>
      </c>
      <c r="P9226" s="75" t="str">
        <f t="shared" si="721"/>
        <v/>
      </c>
      <c r="Q9226" s="77" t="str">
        <f t="shared" si="722"/>
        <v/>
      </c>
      <c r="R9226" s="77" t="str">
        <f t="shared" si="723"/>
        <v/>
      </c>
      <c r="S9226" s="77" t="str">
        <f>IF(O9226="","",IF(OR(VALUE(LEFT(O9226,2))&gt;IF(RIGHT(J9226,1)="M",7,19),AND(OR(LEFT(O9226,2)={"07","19"}),VALUE(RIGHT(O9226,2))&gt;15)),TRUE,FALSE))</f>
        <v/>
      </c>
      <c r="T9226" s="77" t="str">
        <f>IF(O9226="","",IF(OR(VALUE(LEFT(O9226,2))&gt;IF(RIGHT(J9226,1)="M",7,19),AND(OR(LEFT(O9226,2)={"07","19"}),VALUE(RIGHT(O9226,2))&gt;5)),TRUE,FALSE))</f>
        <v/>
      </c>
    </row>
    <row r="9227" spans="12:20" x14ac:dyDescent="0.25">
      <c r="L9227" s="75">
        <f>COUNTIF($B$2:B9227,B9227)</f>
        <v>0</v>
      </c>
      <c r="M9227" s="75">
        <f>COUNTIF($L$2:L9227,4)</f>
        <v>42</v>
      </c>
      <c r="N9227" s="76" t="str">
        <f t="shared" si="724"/>
        <v>0</v>
      </c>
      <c r="O9227" s="76" t="str">
        <f t="shared" si="720"/>
        <v/>
      </c>
      <c r="P9227" s="75" t="str">
        <f t="shared" si="721"/>
        <v/>
      </c>
      <c r="Q9227" s="77" t="str">
        <f t="shared" si="722"/>
        <v/>
      </c>
      <c r="R9227" s="77" t="str">
        <f t="shared" si="723"/>
        <v/>
      </c>
      <c r="S9227" s="77" t="str">
        <f>IF(O9227="","",IF(OR(VALUE(LEFT(O9227,2))&gt;IF(RIGHT(J9227,1)="M",7,19),AND(OR(LEFT(O9227,2)={"07","19"}),VALUE(RIGHT(O9227,2))&gt;15)),TRUE,FALSE))</f>
        <v/>
      </c>
      <c r="T9227" s="77" t="str">
        <f>IF(O9227="","",IF(OR(VALUE(LEFT(O9227,2))&gt;IF(RIGHT(J9227,1)="M",7,19),AND(OR(LEFT(O9227,2)={"07","19"}),VALUE(RIGHT(O9227,2))&gt;5)),TRUE,FALSE))</f>
        <v/>
      </c>
    </row>
    <row r="9228" spans="12:20" x14ac:dyDescent="0.25">
      <c r="L9228" s="75">
        <f>COUNTIF($B$2:B9228,B9228)</f>
        <v>0</v>
      </c>
      <c r="M9228" s="75">
        <f>COUNTIF($L$2:L9228,4)</f>
        <v>42</v>
      </c>
      <c r="N9228" s="76" t="str">
        <f t="shared" si="724"/>
        <v>0</v>
      </c>
      <c r="O9228" s="76" t="str">
        <f t="shared" si="720"/>
        <v/>
      </c>
      <c r="P9228" s="75" t="str">
        <f t="shared" si="721"/>
        <v/>
      </c>
      <c r="Q9228" s="77" t="str">
        <f t="shared" si="722"/>
        <v/>
      </c>
      <c r="R9228" s="77" t="str">
        <f t="shared" si="723"/>
        <v/>
      </c>
      <c r="S9228" s="77" t="str">
        <f>IF(O9228="","",IF(OR(VALUE(LEFT(O9228,2))&gt;IF(RIGHT(J9228,1)="M",7,19),AND(OR(LEFT(O9228,2)={"07","19"}),VALUE(RIGHT(O9228,2))&gt;15)),TRUE,FALSE))</f>
        <v/>
      </c>
      <c r="T9228" s="77" t="str">
        <f>IF(O9228="","",IF(OR(VALUE(LEFT(O9228,2))&gt;IF(RIGHT(J9228,1)="M",7,19),AND(OR(LEFT(O9228,2)={"07","19"}),VALUE(RIGHT(O9228,2))&gt;5)),TRUE,FALSE))</f>
        <v/>
      </c>
    </row>
    <row r="9229" spans="12:20" x14ac:dyDescent="0.25">
      <c r="L9229" s="75">
        <f>COUNTIF($B$2:B9229,B9229)</f>
        <v>0</v>
      </c>
      <c r="M9229" s="75">
        <f>COUNTIF($L$2:L9229,4)</f>
        <v>42</v>
      </c>
      <c r="N9229" s="76" t="str">
        <f t="shared" si="724"/>
        <v>0</v>
      </c>
      <c r="O9229" s="76" t="str">
        <f t="shared" si="720"/>
        <v/>
      </c>
      <c r="P9229" s="75" t="str">
        <f t="shared" si="721"/>
        <v/>
      </c>
      <c r="Q9229" s="77" t="str">
        <f t="shared" si="722"/>
        <v/>
      </c>
      <c r="R9229" s="77" t="str">
        <f t="shared" si="723"/>
        <v/>
      </c>
      <c r="S9229" s="77" t="str">
        <f>IF(O9229="","",IF(OR(VALUE(LEFT(O9229,2))&gt;IF(RIGHT(J9229,1)="M",7,19),AND(OR(LEFT(O9229,2)={"07","19"}),VALUE(RIGHT(O9229,2))&gt;15)),TRUE,FALSE))</f>
        <v/>
      </c>
      <c r="T9229" s="77" t="str">
        <f>IF(O9229="","",IF(OR(VALUE(LEFT(O9229,2))&gt;IF(RIGHT(J9229,1)="M",7,19),AND(OR(LEFT(O9229,2)={"07","19"}),VALUE(RIGHT(O9229,2))&gt;5)),TRUE,FALSE))</f>
        <v/>
      </c>
    </row>
    <row r="9230" spans="12:20" x14ac:dyDescent="0.25">
      <c r="L9230" s="75">
        <f>COUNTIF($B$2:B9230,B9230)</f>
        <v>0</v>
      </c>
      <c r="M9230" s="75">
        <f>COUNTIF($L$2:L9230,4)</f>
        <v>42</v>
      </c>
      <c r="N9230" s="76" t="str">
        <f t="shared" si="724"/>
        <v>0</v>
      </c>
      <c r="O9230" s="76" t="str">
        <f t="shared" si="720"/>
        <v/>
      </c>
      <c r="P9230" s="75" t="str">
        <f t="shared" si="721"/>
        <v/>
      </c>
      <c r="Q9230" s="77" t="str">
        <f t="shared" si="722"/>
        <v/>
      </c>
      <c r="R9230" s="77" t="str">
        <f t="shared" si="723"/>
        <v/>
      </c>
      <c r="S9230" s="77" t="str">
        <f>IF(O9230="","",IF(OR(VALUE(LEFT(O9230,2))&gt;IF(RIGHT(J9230,1)="M",7,19),AND(OR(LEFT(O9230,2)={"07","19"}),VALUE(RIGHT(O9230,2))&gt;15)),TRUE,FALSE))</f>
        <v/>
      </c>
      <c r="T9230" s="77" t="str">
        <f>IF(O9230="","",IF(OR(VALUE(LEFT(O9230,2))&gt;IF(RIGHT(J9230,1)="M",7,19),AND(OR(LEFT(O9230,2)={"07","19"}),VALUE(RIGHT(O9230,2))&gt;5)),TRUE,FALSE))</f>
        <v/>
      </c>
    </row>
    <row r="9231" spans="12:20" x14ac:dyDescent="0.25">
      <c r="L9231" s="75">
        <f>COUNTIF($B$2:B9231,B9231)</f>
        <v>0</v>
      </c>
      <c r="M9231" s="75">
        <f>COUNTIF($L$2:L9231,4)</f>
        <v>42</v>
      </c>
      <c r="N9231" s="76" t="str">
        <f t="shared" si="724"/>
        <v>0</v>
      </c>
      <c r="O9231" s="76" t="str">
        <f t="shared" si="720"/>
        <v/>
      </c>
      <c r="P9231" s="75" t="str">
        <f t="shared" si="721"/>
        <v/>
      </c>
      <c r="Q9231" s="77" t="str">
        <f t="shared" si="722"/>
        <v/>
      </c>
      <c r="R9231" s="77" t="str">
        <f t="shared" si="723"/>
        <v/>
      </c>
      <c r="S9231" s="77" t="str">
        <f>IF(O9231="","",IF(OR(VALUE(LEFT(O9231,2))&gt;IF(RIGHT(J9231,1)="M",7,19),AND(OR(LEFT(O9231,2)={"07","19"}),VALUE(RIGHT(O9231,2))&gt;15)),TRUE,FALSE))</f>
        <v/>
      </c>
      <c r="T9231" s="77" t="str">
        <f>IF(O9231="","",IF(OR(VALUE(LEFT(O9231,2))&gt;IF(RIGHT(J9231,1)="M",7,19),AND(OR(LEFT(O9231,2)={"07","19"}),VALUE(RIGHT(O9231,2))&gt;5)),TRUE,FALSE))</f>
        <v/>
      </c>
    </row>
    <row r="9232" spans="12:20" x14ac:dyDescent="0.25">
      <c r="L9232" s="75">
        <f>COUNTIF($B$2:B9232,B9232)</f>
        <v>0</v>
      </c>
      <c r="M9232" s="75">
        <f>COUNTIF($L$2:L9232,4)</f>
        <v>42</v>
      </c>
      <c r="N9232" s="76" t="str">
        <f t="shared" si="724"/>
        <v>0</v>
      </c>
      <c r="O9232" s="76" t="str">
        <f t="shared" si="720"/>
        <v/>
      </c>
      <c r="P9232" s="75" t="str">
        <f t="shared" si="721"/>
        <v/>
      </c>
      <c r="Q9232" s="77" t="str">
        <f t="shared" si="722"/>
        <v/>
      </c>
      <c r="R9232" s="77" t="str">
        <f t="shared" si="723"/>
        <v/>
      </c>
      <c r="S9232" s="77" t="str">
        <f>IF(O9232="","",IF(OR(VALUE(LEFT(O9232,2))&gt;IF(RIGHT(J9232,1)="M",7,19),AND(OR(LEFT(O9232,2)={"07","19"}),VALUE(RIGHT(O9232,2))&gt;15)),TRUE,FALSE))</f>
        <v/>
      </c>
      <c r="T9232" s="77" t="str">
        <f>IF(O9232="","",IF(OR(VALUE(LEFT(O9232,2))&gt;IF(RIGHT(J9232,1)="M",7,19),AND(OR(LEFT(O9232,2)={"07","19"}),VALUE(RIGHT(O9232,2))&gt;5)),TRUE,FALSE))</f>
        <v/>
      </c>
    </row>
    <row r="9233" spans="12:20" x14ac:dyDescent="0.25">
      <c r="L9233" s="75">
        <f>COUNTIF($B$2:B9233,B9233)</f>
        <v>0</v>
      </c>
      <c r="M9233" s="75">
        <f>COUNTIF($L$2:L9233,4)</f>
        <v>42</v>
      </c>
      <c r="N9233" s="76" t="str">
        <f t="shared" si="724"/>
        <v>0</v>
      </c>
      <c r="O9233" s="76" t="str">
        <f t="shared" si="720"/>
        <v/>
      </c>
      <c r="P9233" s="75" t="str">
        <f t="shared" si="721"/>
        <v/>
      </c>
      <c r="Q9233" s="77" t="str">
        <f t="shared" si="722"/>
        <v/>
      </c>
      <c r="R9233" s="77" t="str">
        <f t="shared" si="723"/>
        <v/>
      </c>
      <c r="S9233" s="77" t="str">
        <f>IF(O9233="","",IF(OR(VALUE(LEFT(O9233,2))&gt;IF(RIGHT(J9233,1)="M",7,19),AND(OR(LEFT(O9233,2)={"07","19"}),VALUE(RIGHT(O9233,2))&gt;15)),TRUE,FALSE))</f>
        <v/>
      </c>
      <c r="T9233" s="77" t="str">
        <f>IF(O9233="","",IF(OR(VALUE(LEFT(O9233,2))&gt;IF(RIGHT(J9233,1)="M",7,19),AND(OR(LEFT(O9233,2)={"07","19"}),VALUE(RIGHT(O9233,2))&gt;5)),TRUE,FALSE))</f>
        <v/>
      </c>
    </row>
    <row r="9234" spans="12:20" x14ac:dyDescent="0.25">
      <c r="L9234" s="75">
        <f>COUNTIF($B$2:B9234,B9234)</f>
        <v>0</v>
      </c>
      <c r="M9234" s="75">
        <f>COUNTIF($L$2:L9234,4)</f>
        <v>42</v>
      </c>
      <c r="N9234" s="76" t="str">
        <f t="shared" si="724"/>
        <v>0</v>
      </c>
      <c r="O9234" s="76" t="str">
        <f t="shared" si="720"/>
        <v/>
      </c>
      <c r="P9234" s="75" t="str">
        <f t="shared" si="721"/>
        <v/>
      </c>
      <c r="Q9234" s="77" t="str">
        <f t="shared" si="722"/>
        <v/>
      </c>
      <c r="R9234" s="77" t="str">
        <f t="shared" si="723"/>
        <v/>
      </c>
      <c r="S9234" s="77" t="str">
        <f>IF(O9234="","",IF(OR(VALUE(LEFT(O9234,2))&gt;IF(RIGHT(J9234,1)="M",7,19),AND(OR(LEFT(O9234,2)={"07","19"}),VALUE(RIGHT(O9234,2))&gt;15)),TRUE,FALSE))</f>
        <v/>
      </c>
      <c r="T9234" s="77" t="str">
        <f>IF(O9234="","",IF(OR(VALUE(LEFT(O9234,2))&gt;IF(RIGHT(J9234,1)="M",7,19),AND(OR(LEFT(O9234,2)={"07","19"}),VALUE(RIGHT(O9234,2))&gt;5)),TRUE,FALSE))</f>
        <v/>
      </c>
    </row>
    <row r="9235" spans="12:20" x14ac:dyDescent="0.25">
      <c r="L9235" s="75">
        <f>COUNTIF($B$2:B9235,B9235)</f>
        <v>0</v>
      </c>
      <c r="M9235" s="75">
        <f>COUNTIF($L$2:L9235,4)</f>
        <v>42</v>
      </c>
      <c r="N9235" s="76" t="str">
        <f t="shared" si="724"/>
        <v>0</v>
      </c>
      <c r="O9235" s="76" t="str">
        <f t="shared" si="720"/>
        <v/>
      </c>
      <c r="P9235" s="75" t="str">
        <f t="shared" si="721"/>
        <v/>
      </c>
      <c r="Q9235" s="77" t="str">
        <f t="shared" si="722"/>
        <v/>
      </c>
      <c r="R9235" s="77" t="str">
        <f t="shared" si="723"/>
        <v/>
      </c>
      <c r="S9235" s="77" t="str">
        <f>IF(O9235="","",IF(OR(VALUE(LEFT(O9235,2))&gt;IF(RIGHT(J9235,1)="M",7,19),AND(OR(LEFT(O9235,2)={"07","19"}),VALUE(RIGHT(O9235,2))&gt;15)),TRUE,FALSE))</f>
        <v/>
      </c>
      <c r="T9235" s="77" t="str">
        <f>IF(O9235="","",IF(OR(VALUE(LEFT(O9235,2))&gt;IF(RIGHT(J9235,1)="M",7,19),AND(OR(LEFT(O9235,2)={"07","19"}),VALUE(RIGHT(O9235,2))&gt;5)),TRUE,FALSE))</f>
        <v/>
      </c>
    </row>
    <row r="9236" spans="12:20" x14ac:dyDescent="0.25">
      <c r="L9236" s="75">
        <f>COUNTIF($B$2:B9236,B9236)</f>
        <v>0</v>
      </c>
      <c r="M9236" s="75">
        <f>COUNTIF($L$2:L9236,4)</f>
        <v>42</v>
      </c>
      <c r="N9236" s="76" t="str">
        <f t="shared" si="724"/>
        <v>0</v>
      </c>
      <c r="O9236" s="76" t="str">
        <f t="shared" si="720"/>
        <v/>
      </c>
      <c r="P9236" s="75" t="str">
        <f t="shared" si="721"/>
        <v/>
      </c>
      <c r="Q9236" s="77" t="str">
        <f t="shared" si="722"/>
        <v/>
      </c>
      <c r="R9236" s="77" t="str">
        <f t="shared" si="723"/>
        <v/>
      </c>
      <c r="S9236" s="77" t="str">
        <f>IF(O9236="","",IF(OR(VALUE(LEFT(O9236,2))&gt;IF(RIGHT(J9236,1)="M",7,19),AND(OR(LEFT(O9236,2)={"07","19"}),VALUE(RIGHT(O9236,2))&gt;15)),TRUE,FALSE))</f>
        <v/>
      </c>
      <c r="T9236" s="77" t="str">
        <f>IF(O9236="","",IF(OR(VALUE(LEFT(O9236,2))&gt;IF(RIGHT(J9236,1)="M",7,19),AND(OR(LEFT(O9236,2)={"07","19"}),VALUE(RIGHT(O9236,2))&gt;5)),TRUE,FALSE))</f>
        <v/>
      </c>
    </row>
    <row r="9237" spans="12:20" x14ac:dyDescent="0.25">
      <c r="L9237" s="75">
        <f>COUNTIF($B$2:B9237,B9237)</f>
        <v>0</v>
      </c>
      <c r="M9237" s="75">
        <f>COUNTIF($L$2:L9237,4)</f>
        <v>42</v>
      </c>
      <c r="N9237" s="76" t="str">
        <f t="shared" si="724"/>
        <v>0</v>
      </c>
      <c r="O9237" s="76" t="str">
        <f t="shared" si="720"/>
        <v/>
      </c>
      <c r="P9237" s="75" t="str">
        <f t="shared" si="721"/>
        <v/>
      </c>
      <c r="Q9237" s="77" t="str">
        <f t="shared" si="722"/>
        <v/>
      </c>
      <c r="R9237" s="77" t="str">
        <f t="shared" si="723"/>
        <v/>
      </c>
      <c r="S9237" s="77" t="str">
        <f>IF(O9237="","",IF(OR(VALUE(LEFT(O9237,2))&gt;IF(RIGHT(J9237,1)="M",7,19),AND(OR(LEFT(O9237,2)={"07","19"}),VALUE(RIGHT(O9237,2))&gt;15)),TRUE,FALSE))</f>
        <v/>
      </c>
      <c r="T9237" s="77" t="str">
        <f>IF(O9237="","",IF(OR(VALUE(LEFT(O9237,2))&gt;IF(RIGHT(J9237,1)="M",7,19),AND(OR(LEFT(O9237,2)={"07","19"}),VALUE(RIGHT(O9237,2))&gt;5)),TRUE,FALSE))</f>
        <v/>
      </c>
    </row>
    <row r="9238" spans="12:20" x14ac:dyDescent="0.25">
      <c r="L9238" s="75">
        <f>COUNTIF($B$2:B9238,B9238)</f>
        <v>0</v>
      </c>
      <c r="M9238" s="75">
        <f>COUNTIF($L$2:L9238,4)</f>
        <v>42</v>
      </c>
      <c r="N9238" s="76" t="str">
        <f t="shared" si="724"/>
        <v>0</v>
      </c>
      <c r="O9238" s="76" t="str">
        <f t="shared" si="720"/>
        <v/>
      </c>
      <c r="P9238" s="75" t="str">
        <f t="shared" si="721"/>
        <v/>
      </c>
      <c r="Q9238" s="77" t="str">
        <f t="shared" si="722"/>
        <v/>
      </c>
      <c r="R9238" s="77" t="str">
        <f t="shared" si="723"/>
        <v/>
      </c>
      <c r="S9238" s="77" t="str">
        <f>IF(O9238="","",IF(OR(VALUE(LEFT(O9238,2))&gt;IF(RIGHT(J9238,1)="M",7,19),AND(OR(LEFT(O9238,2)={"07","19"}),VALUE(RIGHT(O9238,2))&gt;15)),TRUE,FALSE))</f>
        <v/>
      </c>
      <c r="T9238" s="77" t="str">
        <f>IF(O9238="","",IF(OR(VALUE(LEFT(O9238,2))&gt;IF(RIGHT(J9238,1)="M",7,19),AND(OR(LEFT(O9238,2)={"07","19"}),VALUE(RIGHT(O9238,2))&gt;5)),TRUE,FALSE))</f>
        <v/>
      </c>
    </row>
    <row r="9239" spans="12:20" x14ac:dyDescent="0.25">
      <c r="L9239" s="75">
        <f>COUNTIF($B$2:B9239,B9239)</f>
        <v>0</v>
      </c>
      <c r="M9239" s="75">
        <f>COUNTIF($L$2:L9239,4)</f>
        <v>42</v>
      </c>
      <c r="N9239" s="76" t="str">
        <f t="shared" si="724"/>
        <v>0</v>
      </c>
      <c r="O9239" s="76" t="str">
        <f t="shared" si="720"/>
        <v/>
      </c>
      <c r="P9239" s="75" t="str">
        <f t="shared" si="721"/>
        <v/>
      </c>
      <c r="Q9239" s="77" t="str">
        <f t="shared" si="722"/>
        <v/>
      </c>
      <c r="R9239" s="77" t="str">
        <f t="shared" si="723"/>
        <v/>
      </c>
      <c r="S9239" s="77" t="str">
        <f>IF(O9239="","",IF(OR(VALUE(LEFT(O9239,2))&gt;IF(RIGHT(J9239,1)="M",7,19),AND(OR(LEFT(O9239,2)={"07","19"}),VALUE(RIGHT(O9239,2))&gt;15)),TRUE,FALSE))</f>
        <v/>
      </c>
      <c r="T9239" s="77" t="str">
        <f>IF(O9239="","",IF(OR(VALUE(LEFT(O9239,2))&gt;IF(RIGHT(J9239,1)="M",7,19),AND(OR(LEFT(O9239,2)={"07","19"}),VALUE(RIGHT(O9239,2))&gt;5)),TRUE,FALSE))</f>
        <v/>
      </c>
    </row>
    <row r="9240" spans="12:20" x14ac:dyDescent="0.25">
      <c r="L9240" s="75">
        <f>COUNTIF($B$2:B9240,B9240)</f>
        <v>0</v>
      </c>
      <c r="M9240" s="75">
        <f>COUNTIF($L$2:L9240,4)</f>
        <v>42</v>
      </c>
      <c r="N9240" s="76" t="str">
        <f t="shared" si="724"/>
        <v>0</v>
      </c>
      <c r="O9240" s="76" t="str">
        <f t="shared" si="720"/>
        <v/>
      </c>
      <c r="P9240" s="75" t="str">
        <f t="shared" si="721"/>
        <v/>
      </c>
      <c r="Q9240" s="77" t="str">
        <f t="shared" si="722"/>
        <v/>
      </c>
      <c r="R9240" s="77" t="str">
        <f t="shared" si="723"/>
        <v/>
      </c>
      <c r="S9240" s="77" t="str">
        <f>IF(O9240="","",IF(OR(VALUE(LEFT(O9240,2))&gt;IF(RIGHT(J9240,1)="M",7,19),AND(OR(LEFT(O9240,2)={"07","19"}),VALUE(RIGHT(O9240,2))&gt;15)),TRUE,FALSE))</f>
        <v/>
      </c>
      <c r="T9240" s="77" t="str">
        <f>IF(O9240="","",IF(OR(VALUE(LEFT(O9240,2))&gt;IF(RIGHT(J9240,1)="M",7,19),AND(OR(LEFT(O9240,2)={"07","19"}),VALUE(RIGHT(O9240,2))&gt;5)),TRUE,FALSE))</f>
        <v/>
      </c>
    </row>
    <row r="9241" spans="12:20" x14ac:dyDescent="0.25">
      <c r="L9241" s="75">
        <f>COUNTIF($B$2:B9241,B9241)</f>
        <v>0</v>
      </c>
      <c r="M9241" s="75">
        <f>COUNTIF($L$2:L9241,4)</f>
        <v>42</v>
      </c>
      <c r="N9241" s="76" t="str">
        <f t="shared" si="724"/>
        <v>0</v>
      </c>
      <c r="O9241" s="76" t="str">
        <f t="shared" si="720"/>
        <v/>
      </c>
      <c r="P9241" s="75" t="str">
        <f t="shared" si="721"/>
        <v/>
      </c>
      <c r="Q9241" s="77" t="str">
        <f t="shared" si="722"/>
        <v/>
      </c>
      <c r="R9241" s="77" t="str">
        <f t="shared" si="723"/>
        <v/>
      </c>
      <c r="S9241" s="77" t="str">
        <f>IF(O9241="","",IF(OR(VALUE(LEFT(O9241,2))&gt;IF(RIGHT(J9241,1)="M",7,19),AND(OR(LEFT(O9241,2)={"07","19"}),VALUE(RIGHT(O9241,2))&gt;15)),TRUE,FALSE))</f>
        <v/>
      </c>
      <c r="T9241" s="77" t="str">
        <f>IF(O9241="","",IF(OR(VALUE(LEFT(O9241,2))&gt;IF(RIGHT(J9241,1)="M",7,19),AND(OR(LEFT(O9241,2)={"07","19"}),VALUE(RIGHT(O9241,2))&gt;5)),TRUE,FALSE))</f>
        <v/>
      </c>
    </row>
    <row r="9242" spans="12:20" x14ac:dyDescent="0.25">
      <c r="L9242" s="75">
        <f>COUNTIF($B$2:B9242,B9242)</f>
        <v>0</v>
      </c>
      <c r="M9242" s="75">
        <f>COUNTIF($L$2:L9242,4)</f>
        <v>42</v>
      </c>
      <c r="N9242" s="76" t="str">
        <f t="shared" si="724"/>
        <v>0</v>
      </c>
      <c r="O9242" s="76" t="str">
        <f t="shared" si="720"/>
        <v/>
      </c>
      <c r="P9242" s="75" t="str">
        <f t="shared" si="721"/>
        <v/>
      </c>
      <c r="Q9242" s="77" t="str">
        <f t="shared" si="722"/>
        <v/>
      </c>
      <c r="R9242" s="77" t="str">
        <f t="shared" si="723"/>
        <v/>
      </c>
      <c r="S9242" s="77" t="str">
        <f>IF(O9242="","",IF(OR(VALUE(LEFT(O9242,2))&gt;IF(RIGHT(J9242,1)="M",7,19),AND(OR(LEFT(O9242,2)={"07","19"}),VALUE(RIGHT(O9242,2))&gt;15)),TRUE,FALSE))</f>
        <v/>
      </c>
      <c r="T9242" s="77" t="str">
        <f>IF(O9242="","",IF(OR(VALUE(LEFT(O9242,2))&gt;IF(RIGHT(J9242,1)="M",7,19),AND(OR(LEFT(O9242,2)={"07","19"}),VALUE(RIGHT(O9242,2))&gt;5)),TRUE,FALSE))</f>
        <v/>
      </c>
    </row>
    <row r="9243" spans="12:20" x14ac:dyDescent="0.25">
      <c r="L9243" s="75">
        <f>COUNTIF($B$2:B9243,B9243)</f>
        <v>0</v>
      </c>
      <c r="M9243" s="75">
        <f>COUNTIF($L$2:L9243,4)</f>
        <v>42</v>
      </c>
      <c r="N9243" s="76" t="str">
        <f t="shared" si="724"/>
        <v>0</v>
      </c>
      <c r="O9243" s="76" t="str">
        <f t="shared" si="720"/>
        <v/>
      </c>
      <c r="P9243" s="75" t="str">
        <f t="shared" si="721"/>
        <v/>
      </c>
      <c r="Q9243" s="77" t="str">
        <f t="shared" si="722"/>
        <v/>
      </c>
      <c r="R9243" s="77" t="str">
        <f t="shared" si="723"/>
        <v/>
      </c>
      <c r="S9243" s="77" t="str">
        <f>IF(O9243="","",IF(OR(VALUE(LEFT(O9243,2))&gt;IF(RIGHT(J9243,1)="M",7,19),AND(OR(LEFT(O9243,2)={"07","19"}),VALUE(RIGHT(O9243,2))&gt;15)),TRUE,FALSE))</f>
        <v/>
      </c>
      <c r="T9243" s="77" t="str">
        <f>IF(O9243="","",IF(OR(VALUE(LEFT(O9243,2))&gt;IF(RIGHT(J9243,1)="M",7,19),AND(OR(LEFT(O9243,2)={"07","19"}),VALUE(RIGHT(O9243,2))&gt;5)),TRUE,FALSE))</f>
        <v/>
      </c>
    </row>
    <row r="9244" spans="12:20" x14ac:dyDescent="0.25">
      <c r="L9244" s="75">
        <f>COUNTIF($B$2:B9244,B9244)</f>
        <v>0</v>
      </c>
      <c r="M9244" s="75">
        <f>COUNTIF($L$2:L9244,4)</f>
        <v>42</v>
      </c>
      <c r="N9244" s="76" t="str">
        <f t="shared" si="724"/>
        <v>0</v>
      </c>
      <c r="O9244" s="76" t="str">
        <f t="shared" si="720"/>
        <v/>
      </c>
      <c r="P9244" s="75" t="str">
        <f t="shared" si="721"/>
        <v/>
      </c>
      <c r="Q9244" s="77" t="str">
        <f t="shared" si="722"/>
        <v/>
      </c>
      <c r="R9244" s="77" t="str">
        <f t="shared" si="723"/>
        <v/>
      </c>
      <c r="S9244" s="77" t="str">
        <f>IF(O9244="","",IF(OR(VALUE(LEFT(O9244,2))&gt;IF(RIGHT(J9244,1)="M",7,19),AND(OR(LEFT(O9244,2)={"07","19"}),VALUE(RIGHT(O9244,2))&gt;15)),TRUE,FALSE))</f>
        <v/>
      </c>
      <c r="T9244" s="77" t="str">
        <f>IF(O9244="","",IF(OR(VALUE(LEFT(O9244,2))&gt;IF(RIGHT(J9244,1)="M",7,19),AND(OR(LEFT(O9244,2)={"07","19"}),VALUE(RIGHT(O9244,2))&gt;5)),TRUE,FALSE))</f>
        <v/>
      </c>
    </row>
    <row r="9245" spans="12:20" x14ac:dyDescent="0.25">
      <c r="L9245" s="75">
        <f>COUNTIF($B$2:B9245,B9245)</f>
        <v>0</v>
      </c>
      <c r="M9245" s="75">
        <f>COUNTIF($L$2:L9245,4)</f>
        <v>42</v>
      </c>
      <c r="N9245" s="76" t="str">
        <f t="shared" si="724"/>
        <v>0</v>
      </c>
      <c r="O9245" s="76" t="str">
        <f t="shared" si="720"/>
        <v/>
      </c>
      <c r="P9245" s="75" t="str">
        <f t="shared" si="721"/>
        <v/>
      </c>
      <c r="Q9245" s="77" t="str">
        <f t="shared" si="722"/>
        <v/>
      </c>
      <c r="R9245" s="77" t="str">
        <f t="shared" si="723"/>
        <v/>
      </c>
      <c r="S9245" s="77" t="str">
        <f>IF(O9245="","",IF(OR(VALUE(LEFT(O9245,2))&gt;IF(RIGHT(J9245,1)="M",7,19),AND(OR(LEFT(O9245,2)={"07","19"}),VALUE(RIGHT(O9245,2))&gt;15)),TRUE,FALSE))</f>
        <v/>
      </c>
      <c r="T9245" s="77" t="str">
        <f>IF(O9245="","",IF(OR(VALUE(LEFT(O9245,2))&gt;IF(RIGHT(J9245,1)="M",7,19),AND(OR(LEFT(O9245,2)={"07","19"}),VALUE(RIGHT(O9245,2))&gt;5)),TRUE,FALSE))</f>
        <v/>
      </c>
    </row>
    <row r="9246" spans="12:20" x14ac:dyDescent="0.25">
      <c r="L9246" s="75">
        <f>COUNTIF($B$2:B9246,B9246)</f>
        <v>0</v>
      </c>
      <c r="M9246" s="75">
        <f>COUNTIF($L$2:L9246,4)</f>
        <v>42</v>
      </c>
      <c r="N9246" s="76" t="str">
        <f t="shared" si="724"/>
        <v>0</v>
      </c>
      <c r="O9246" s="76" t="str">
        <f t="shared" si="720"/>
        <v/>
      </c>
      <c r="P9246" s="75" t="str">
        <f t="shared" si="721"/>
        <v/>
      </c>
      <c r="Q9246" s="77" t="str">
        <f t="shared" si="722"/>
        <v/>
      </c>
      <c r="R9246" s="77" t="str">
        <f t="shared" si="723"/>
        <v/>
      </c>
      <c r="S9246" s="77" t="str">
        <f>IF(O9246="","",IF(OR(VALUE(LEFT(O9246,2))&gt;IF(RIGHT(J9246,1)="M",7,19),AND(OR(LEFT(O9246,2)={"07","19"}),VALUE(RIGHT(O9246,2))&gt;15)),TRUE,FALSE))</f>
        <v/>
      </c>
      <c r="T9246" s="77" t="str">
        <f>IF(O9246="","",IF(OR(VALUE(LEFT(O9246,2))&gt;IF(RIGHT(J9246,1)="M",7,19),AND(OR(LEFT(O9246,2)={"07","19"}),VALUE(RIGHT(O9246,2))&gt;5)),TRUE,FALSE))</f>
        <v/>
      </c>
    </row>
    <row r="9247" spans="12:20" x14ac:dyDescent="0.25">
      <c r="L9247" s="75">
        <f>COUNTIF($B$2:B9247,B9247)</f>
        <v>0</v>
      </c>
      <c r="M9247" s="75">
        <f>COUNTIF($L$2:L9247,4)</f>
        <v>42</v>
      </c>
      <c r="N9247" s="76" t="str">
        <f t="shared" si="724"/>
        <v>0</v>
      </c>
      <c r="O9247" s="76" t="str">
        <f t="shared" si="720"/>
        <v/>
      </c>
      <c r="P9247" s="75" t="str">
        <f t="shared" si="721"/>
        <v/>
      </c>
      <c r="Q9247" s="77" t="str">
        <f t="shared" si="722"/>
        <v/>
      </c>
      <c r="R9247" s="77" t="str">
        <f t="shared" si="723"/>
        <v/>
      </c>
      <c r="S9247" s="77" t="str">
        <f>IF(O9247="","",IF(OR(VALUE(LEFT(O9247,2))&gt;IF(RIGHT(J9247,1)="M",7,19),AND(OR(LEFT(O9247,2)={"07","19"}),VALUE(RIGHT(O9247,2))&gt;15)),TRUE,FALSE))</f>
        <v/>
      </c>
      <c r="T9247" s="77" t="str">
        <f>IF(O9247="","",IF(OR(VALUE(LEFT(O9247,2))&gt;IF(RIGHT(J9247,1)="M",7,19),AND(OR(LEFT(O9247,2)={"07","19"}),VALUE(RIGHT(O9247,2))&gt;5)),TRUE,FALSE))</f>
        <v/>
      </c>
    </row>
    <row r="9248" spans="12:20" x14ac:dyDescent="0.25">
      <c r="L9248" s="75">
        <f>COUNTIF($B$2:B9248,B9248)</f>
        <v>0</v>
      </c>
      <c r="M9248" s="75">
        <f>COUNTIF($L$2:L9248,4)</f>
        <v>42</v>
      </c>
      <c r="N9248" s="76" t="str">
        <f t="shared" si="724"/>
        <v>0</v>
      </c>
      <c r="O9248" s="76" t="str">
        <f t="shared" si="720"/>
        <v/>
      </c>
      <c r="P9248" s="75" t="str">
        <f t="shared" si="721"/>
        <v/>
      </c>
      <c r="Q9248" s="77" t="str">
        <f t="shared" si="722"/>
        <v/>
      </c>
      <c r="R9248" s="77" t="str">
        <f t="shared" si="723"/>
        <v/>
      </c>
      <c r="S9248" s="77" t="str">
        <f>IF(O9248="","",IF(OR(VALUE(LEFT(O9248,2))&gt;IF(RIGHT(J9248,1)="M",7,19),AND(OR(LEFT(O9248,2)={"07","19"}),VALUE(RIGHT(O9248,2))&gt;15)),TRUE,FALSE))</f>
        <v/>
      </c>
      <c r="T9248" s="77" t="str">
        <f>IF(O9248="","",IF(OR(VALUE(LEFT(O9248,2))&gt;IF(RIGHT(J9248,1)="M",7,19),AND(OR(LEFT(O9248,2)={"07","19"}),VALUE(RIGHT(O9248,2))&gt;5)),TRUE,FALSE))</f>
        <v/>
      </c>
    </row>
    <row r="9249" spans="12:20" x14ac:dyDescent="0.25">
      <c r="L9249" s="75">
        <f>COUNTIF($B$2:B9249,B9249)</f>
        <v>0</v>
      </c>
      <c r="M9249" s="75">
        <f>COUNTIF($L$2:L9249,4)</f>
        <v>42</v>
      </c>
      <c r="N9249" s="76" t="str">
        <f t="shared" si="724"/>
        <v>0</v>
      </c>
      <c r="O9249" s="76" t="str">
        <f t="shared" si="720"/>
        <v/>
      </c>
      <c r="P9249" s="75" t="str">
        <f t="shared" si="721"/>
        <v/>
      </c>
      <c r="Q9249" s="77" t="str">
        <f t="shared" si="722"/>
        <v/>
      </c>
      <c r="R9249" s="77" t="str">
        <f t="shared" si="723"/>
        <v/>
      </c>
      <c r="S9249" s="77" t="str">
        <f>IF(O9249="","",IF(OR(VALUE(LEFT(O9249,2))&gt;IF(RIGHT(J9249,1)="M",7,19),AND(OR(LEFT(O9249,2)={"07","19"}),VALUE(RIGHT(O9249,2))&gt;15)),TRUE,FALSE))</f>
        <v/>
      </c>
      <c r="T9249" s="77" t="str">
        <f>IF(O9249="","",IF(OR(VALUE(LEFT(O9249,2))&gt;IF(RIGHT(J9249,1)="M",7,19),AND(OR(LEFT(O9249,2)={"07","19"}),VALUE(RIGHT(O9249,2))&gt;5)),TRUE,FALSE))</f>
        <v/>
      </c>
    </row>
    <row r="9250" spans="12:20" x14ac:dyDescent="0.25">
      <c r="L9250" s="75">
        <f>COUNTIF($B$2:B9250,B9250)</f>
        <v>0</v>
      </c>
      <c r="M9250" s="75">
        <f>COUNTIF($L$2:L9250,4)</f>
        <v>42</v>
      </c>
      <c r="N9250" s="76" t="str">
        <f t="shared" si="724"/>
        <v>0</v>
      </c>
      <c r="O9250" s="76" t="str">
        <f t="shared" si="720"/>
        <v/>
      </c>
      <c r="P9250" s="75" t="str">
        <f t="shared" si="721"/>
        <v/>
      </c>
      <c r="Q9250" s="77" t="str">
        <f t="shared" si="722"/>
        <v/>
      </c>
      <c r="R9250" s="77" t="str">
        <f t="shared" si="723"/>
        <v/>
      </c>
      <c r="S9250" s="77" t="str">
        <f>IF(O9250="","",IF(OR(VALUE(LEFT(O9250,2))&gt;IF(RIGHT(J9250,1)="M",7,19),AND(OR(LEFT(O9250,2)={"07","19"}),VALUE(RIGHT(O9250,2))&gt;15)),TRUE,FALSE))</f>
        <v/>
      </c>
      <c r="T9250" s="77" t="str">
        <f>IF(O9250="","",IF(OR(VALUE(LEFT(O9250,2))&gt;IF(RIGHT(J9250,1)="M",7,19),AND(OR(LEFT(O9250,2)={"07","19"}),VALUE(RIGHT(O9250,2))&gt;5)),TRUE,FALSE))</f>
        <v/>
      </c>
    </row>
    <row r="9251" spans="12:20" x14ac:dyDescent="0.25">
      <c r="L9251" s="75">
        <f>COUNTIF($B$2:B9251,B9251)</f>
        <v>0</v>
      </c>
      <c r="M9251" s="75">
        <f>COUNTIF($L$2:L9251,4)</f>
        <v>42</v>
      </c>
      <c r="N9251" s="76" t="str">
        <f t="shared" si="724"/>
        <v>0</v>
      </c>
      <c r="O9251" s="76" t="str">
        <f t="shared" si="720"/>
        <v/>
      </c>
      <c r="P9251" s="75" t="str">
        <f t="shared" si="721"/>
        <v/>
      </c>
      <c r="Q9251" s="77" t="str">
        <f t="shared" si="722"/>
        <v/>
      </c>
      <c r="R9251" s="77" t="str">
        <f t="shared" si="723"/>
        <v/>
      </c>
      <c r="S9251" s="77" t="str">
        <f>IF(O9251="","",IF(OR(VALUE(LEFT(O9251,2))&gt;IF(RIGHT(J9251,1)="M",7,19),AND(OR(LEFT(O9251,2)={"07","19"}),VALUE(RIGHT(O9251,2))&gt;15)),TRUE,FALSE))</f>
        <v/>
      </c>
      <c r="T9251" s="77" t="str">
        <f>IF(O9251="","",IF(OR(VALUE(LEFT(O9251,2))&gt;IF(RIGHT(J9251,1)="M",7,19),AND(OR(LEFT(O9251,2)={"07","19"}),VALUE(RIGHT(O9251,2))&gt;5)),TRUE,FALSE))</f>
        <v/>
      </c>
    </row>
    <row r="9252" spans="12:20" x14ac:dyDescent="0.25">
      <c r="L9252" s="75">
        <f>COUNTIF($B$2:B9252,B9252)</f>
        <v>0</v>
      </c>
      <c r="M9252" s="75">
        <f>COUNTIF($L$2:L9252,4)</f>
        <v>42</v>
      </c>
      <c r="N9252" s="76" t="str">
        <f t="shared" si="724"/>
        <v>0</v>
      </c>
      <c r="O9252" s="76" t="str">
        <f t="shared" si="720"/>
        <v/>
      </c>
      <c r="P9252" s="75" t="str">
        <f t="shared" si="721"/>
        <v/>
      </c>
      <c r="Q9252" s="77" t="str">
        <f t="shared" si="722"/>
        <v/>
      </c>
      <c r="R9252" s="77" t="str">
        <f t="shared" si="723"/>
        <v/>
      </c>
      <c r="S9252" s="77" t="str">
        <f>IF(O9252="","",IF(OR(VALUE(LEFT(O9252,2))&gt;IF(RIGHT(J9252,1)="M",7,19),AND(OR(LEFT(O9252,2)={"07","19"}),VALUE(RIGHT(O9252,2))&gt;15)),TRUE,FALSE))</f>
        <v/>
      </c>
      <c r="T9252" s="77" t="str">
        <f>IF(O9252="","",IF(OR(VALUE(LEFT(O9252,2))&gt;IF(RIGHT(J9252,1)="M",7,19),AND(OR(LEFT(O9252,2)={"07","19"}),VALUE(RIGHT(O9252,2))&gt;5)),TRUE,FALSE))</f>
        <v/>
      </c>
    </row>
    <row r="9253" spans="12:20" x14ac:dyDescent="0.25">
      <c r="L9253" s="75">
        <f>COUNTIF($B$2:B9253,B9253)</f>
        <v>0</v>
      </c>
      <c r="M9253" s="75">
        <f>COUNTIF($L$2:L9253,4)</f>
        <v>42</v>
      </c>
      <c r="N9253" s="76" t="str">
        <f t="shared" si="724"/>
        <v>0</v>
      </c>
      <c r="O9253" s="76" t="str">
        <f t="shared" si="720"/>
        <v/>
      </c>
      <c r="P9253" s="75" t="str">
        <f t="shared" si="721"/>
        <v/>
      </c>
      <c r="Q9253" s="77" t="str">
        <f t="shared" si="722"/>
        <v/>
      </c>
      <c r="R9253" s="77" t="str">
        <f t="shared" si="723"/>
        <v/>
      </c>
      <c r="S9253" s="77" t="str">
        <f>IF(O9253="","",IF(OR(VALUE(LEFT(O9253,2))&gt;IF(RIGHT(J9253,1)="M",7,19),AND(OR(LEFT(O9253,2)={"07","19"}),VALUE(RIGHT(O9253,2))&gt;15)),TRUE,FALSE))</f>
        <v/>
      </c>
      <c r="T9253" s="77" t="str">
        <f>IF(O9253="","",IF(OR(VALUE(LEFT(O9253,2))&gt;IF(RIGHT(J9253,1)="M",7,19),AND(OR(LEFT(O9253,2)={"07","19"}),VALUE(RIGHT(O9253,2))&gt;5)),TRUE,FALSE))</f>
        <v/>
      </c>
    </row>
    <row r="9254" spans="12:20" x14ac:dyDescent="0.25">
      <c r="L9254" s="75">
        <f>COUNTIF($B$2:B9254,B9254)</f>
        <v>0</v>
      </c>
      <c r="M9254" s="75">
        <f>COUNTIF($L$2:L9254,4)</f>
        <v>42</v>
      </c>
      <c r="N9254" s="76" t="str">
        <f t="shared" si="724"/>
        <v>0</v>
      </c>
      <c r="O9254" s="76" t="str">
        <f t="shared" si="720"/>
        <v/>
      </c>
      <c r="P9254" s="75" t="str">
        <f t="shared" si="721"/>
        <v/>
      </c>
      <c r="Q9254" s="77" t="str">
        <f t="shared" si="722"/>
        <v/>
      </c>
      <c r="R9254" s="77" t="str">
        <f t="shared" si="723"/>
        <v/>
      </c>
      <c r="S9254" s="77" t="str">
        <f>IF(O9254="","",IF(OR(VALUE(LEFT(O9254,2))&gt;IF(RIGHT(J9254,1)="M",7,19),AND(OR(LEFT(O9254,2)={"07","19"}),VALUE(RIGHT(O9254,2))&gt;15)),TRUE,FALSE))</f>
        <v/>
      </c>
      <c r="T9254" s="77" t="str">
        <f>IF(O9254="","",IF(OR(VALUE(LEFT(O9254,2))&gt;IF(RIGHT(J9254,1)="M",7,19),AND(OR(LEFT(O9254,2)={"07","19"}),VALUE(RIGHT(O9254,2))&gt;5)),TRUE,FALSE))</f>
        <v/>
      </c>
    </row>
    <row r="9255" spans="12:20" x14ac:dyDescent="0.25">
      <c r="L9255" s="75">
        <f>COUNTIF($B$2:B9255,B9255)</f>
        <v>0</v>
      </c>
      <c r="M9255" s="75">
        <f>COUNTIF($L$2:L9255,4)</f>
        <v>42</v>
      </c>
      <c r="N9255" s="76" t="str">
        <f t="shared" si="724"/>
        <v>0</v>
      </c>
      <c r="O9255" s="76" t="str">
        <f t="shared" si="720"/>
        <v/>
      </c>
      <c r="P9255" s="75" t="str">
        <f t="shared" si="721"/>
        <v/>
      </c>
      <c r="Q9255" s="77" t="str">
        <f t="shared" si="722"/>
        <v/>
      </c>
      <c r="R9255" s="77" t="str">
        <f t="shared" si="723"/>
        <v/>
      </c>
      <c r="S9255" s="77" t="str">
        <f>IF(O9255="","",IF(OR(VALUE(LEFT(O9255,2))&gt;IF(RIGHT(J9255,1)="M",7,19),AND(OR(LEFT(O9255,2)={"07","19"}),VALUE(RIGHT(O9255,2))&gt;15)),TRUE,FALSE))</f>
        <v/>
      </c>
      <c r="T9255" s="77" t="str">
        <f>IF(O9255="","",IF(OR(VALUE(LEFT(O9255,2))&gt;IF(RIGHT(J9255,1)="M",7,19),AND(OR(LEFT(O9255,2)={"07","19"}),VALUE(RIGHT(O9255,2))&gt;5)),TRUE,FALSE))</f>
        <v/>
      </c>
    </row>
    <row r="9256" spans="12:20" x14ac:dyDescent="0.25">
      <c r="L9256" s="75">
        <f>COUNTIF($B$2:B9256,B9256)</f>
        <v>0</v>
      </c>
      <c r="M9256" s="75">
        <f>COUNTIF($L$2:L9256,4)</f>
        <v>42</v>
      </c>
      <c r="N9256" s="76" t="str">
        <f t="shared" si="724"/>
        <v>0</v>
      </c>
      <c r="O9256" s="76" t="str">
        <f t="shared" si="720"/>
        <v/>
      </c>
      <c r="P9256" s="75" t="str">
        <f t="shared" si="721"/>
        <v/>
      </c>
      <c r="Q9256" s="77" t="str">
        <f t="shared" si="722"/>
        <v/>
      </c>
      <c r="R9256" s="77" t="str">
        <f t="shared" si="723"/>
        <v/>
      </c>
      <c r="S9256" s="77" t="str">
        <f>IF(O9256="","",IF(OR(VALUE(LEFT(O9256,2))&gt;IF(RIGHT(J9256,1)="M",7,19),AND(OR(LEFT(O9256,2)={"07","19"}),VALUE(RIGHT(O9256,2))&gt;15)),TRUE,FALSE))</f>
        <v/>
      </c>
      <c r="T9256" s="77" t="str">
        <f>IF(O9256="","",IF(OR(VALUE(LEFT(O9256,2))&gt;IF(RIGHT(J9256,1)="M",7,19),AND(OR(LEFT(O9256,2)={"07","19"}),VALUE(RIGHT(O9256,2))&gt;5)),TRUE,FALSE))</f>
        <v/>
      </c>
    </row>
    <row r="9257" spans="12:20" x14ac:dyDescent="0.25">
      <c r="L9257" s="75">
        <f>COUNTIF($B$2:B9257,B9257)</f>
        <v>0</v>
      </c>
      <c r="M9257" s="75">
        <f>COUNTIF($L$2:L9257,4)</f>
        <v>42</v>
      </c>
      <c r="N9257" s="76" t="str">
        <f t="shared" si="724"/>
        <v>0</v>
      </c>
      <c r="O9257" s="76" t="str">
        <f t="shared" si="720"/>
        <v/>
      </c>
      <c r="P9257" s="75" t="str">
        <f t="shared" si="721"/>
        <v/>
      </c>
      <c r="Q9257" s="77" t="str">
        <f t="shared" si="722"/>
        <v/>
      </c>
      <c r="R9257" s="77" t="str">
        <f t="shared" si="723"/>
        <v/>
      </c>
      <c r="S9257" s="77" t="str">
        <f>IF(O9257="","",IF(OR(VALUE(LEFT(O9257,2))&gt;IF(RIGHT(J9257,1)="M",7,19),AND(OR(LEFT(O9257,2)={"07","19"}),VALUE(RIGHT(O9257,2))&gt;15)),TRUE,FALSE))</f>
        <v/>
      </c>
      <c r="T9257" s="77" t="str">
        <f>IF(O9257="","",IF(OR(VALUE(LEFT(O9257,2))&gt;IF(RIGHT(J9257,1)="M",7,19),AND(OR(LEFT(O9257,2)={"07","19"}),VALUE(RIGHT(O9257,2))&gt;5)),TRUE,FALSE))</f>
        <v/>
      </c>
    </row>
    <row r="9258" spans="12:20" x14ac:dyDescent="0.25">
      <c r="L9258" s="75">
        <f>COUNTIF($B$2:B9258,B9258)</f>
        <v>0</v>
      </c>
      <c r="M9258" s="75">
        <f>COUNTIF($L$2:L9258,4)</f>
        <v>42</v>
      </c>
      <c r="N9258" s="76" t="str">
        <f t="shared" si="724"/>
        <v>0</v>
      </c>
      <c r="O9258" s="76" t="str">
        <f t="shared" si="720"/>
        <v/>
      </c>
      <c r="P9258" s="75" t="str">
        <f t="shared" si="721"/>
        <v/>
      </c>
      <c r="Q9258" s="77" t="str">
        <f t="shared" si="722"/>
        <v/>
      </c>
      <c r="R9258" s="77" t="str">
        <f t="shared" si="723"/>
        <v/>
      </c>
      <c r="S9258" s="77" t="str">
        <f>IF(O9258="","",IF(OR(VALUE(LEFT(O9258,2))&gt;IF(RIGHT(J9258,1)="M",7,19),AND(OR(LEFT(O9258,2)={"07","19"}),VALUE(RIGHT(O9258,2))&gt;15)),TRUE,FALSE))</f>
        <v/>
      </c>
      <c r="T9258" s="77" t="str">
        <f>IF(O9258="","",IF(OR(VALUE(LEFT(O9258,2))&gt;IF(RIGHT(J9258,1)="M",7,19),AND(OR(LEFT(O9258,2)={"07","19"}),VALUE(RIGHT(O9258,2))&gt;5)),TRUE,FALSE))</f>
        <v/>
      </c>
    </row>
    <row r="9259" spans="12:20" x14ac:dyDescent="0.25">
      <c r="L9259" s="75">
        <f>COUNTIF($B$2:B9259,B9259)</f>
        <v>0</v>
      </c>
      <c r="M9259" s="75">
        <f>COUNTIF($L$2:L9259,4)</f>
        <v>42</v>
      </c>
      <c r="N9259" s="76" t="str">
        <f t="shared" si="724"/>
        <v>0</v>
      </c>
      <c r="O9259" s="76" t="str">
        <f t="shared" si="720"/>
        <v/>
      </c>
      <c r="P9259" s="75" t="str">
        <f t="shared" si="721"/>
        <v/>
      </c>
      <c r="Q9259" s="77" t="str">
        <f t="shared" si="722"/>
        <v/>
      </c>
      <c r="R9259" s="77" t="str">
        <f t="shared" si="723"/>
        <v/>
      </c>
      <c r="S9259" s="77" t="str">
        <f>IF(O9259="","",IF(OR(VALUE(LEFT(O9259,2))&gt;IF(RIGHT(J9259,1)="M",7,19),AND(OR(LEFT(O9259,2)={"07","19"}),VALUE(RIGHT(O9259,2))&gt;15)),TRUE,FALSE))</f>
        <v/>
      </c>
      <c r="T9259" s="77" t="str">
        <f>IF(O9259="","",IF(OR(VALUE(LEFT(O9259,2))&gt;IF(RIGHT(J9259,1)="M",7,19),AND(OR(LEFT(O9259,2)={"07","19"}),VALUE(RIGHT(O9259,2))&gt;5)),TRUE,FALSE))</f>
        <v/>
      </c>
    </row>
    <row r="9260" spans="12:20" x14ac:dyDescent="0.25">
      <c r="L9260" s="75">
        <f>COUNTIF($B$2:B9260,B9260)</f>
        <v>0</v>
      </c>
      <c r="M9260" s="75">
        <f>COUNTIF($L$2:L9260,4)</f>
        <v>42</v>
      </c>
      <c r="N9260" s="76" t="str">
        <f t="shared" si="724"/>
        <v>0</v>
      </c>
      <c r="O9260" s="76" t="str">
        <f t="shared" si="720"/>
        <v/>
      </c>
      <c r="P9260" s="75" t="str">
        <f t="shared" si="721"/>
        <v/>
      </c>
      <c r="Q9260" s="77" t="str">
        <f t="shared" si="722"/>
        <v/>
      </c>
      <c r="R9260" s="77" t="str">
        <f t="shared" si="723"/>
        <v/>
      </c>
      <c r="S9260" s="77" t="str">
        <f>IF(O9260="","",IF(OR(VALUE(LEFT(O9260,2))&gt;IF(RIGHT(J9260,1)="M",7,19),AND(OR(LEFT(O9260,2)={"07","19"}),VALUE(RIGHT(O9260,2))&gt;15)),TRUE,FALSE))</f>
        <v/>
      </c>
      <c r="T9260" s="77" t="str">
        <f>IF(O9260="","",IF(OR(VALUE(LEFT(O9260,2))&gt;IF(RIGHT(J9260,1)="M",7,19),AND(OR(LEFT(O9260,2)={"07","19"}),VALUE(RIGHT(O9260,2))&gt;5)),TRUE,FALSE))</f>
        <v/>
      </c>
    </row>
    <row r="9261" spans="12:20" x14ac:dyDescent="0.25">
      <c r="L9261" s="75">
        <f>COUNTIF($B$2:B9261,B9261)</f>
        <v>0</v>
      </c>
      <c r="M9261" s="75">
        <f>COUNTIF($L$2:L9261,4)</f>
        <v>42</v>
      </c>
      <c r="N9261" s="76" t="str">
        <f t="shared" si="724"/>
        <v>0</v>
      </c>
      <c r="O9261" s="76" t="str">
        <f t="shared" si="720"/>
        <v/>
      </c>
      <c r="P9261" s="75" t="str">
        <f t="shared" si="721"/>
        <v/>
      </c>
      <c r="Q9261" s="77" t="str">
        <f t="shared" si="722"/>
        <v/>
      </c>
      <c r="R9261" s="77" t="str">
        <f t="shared" si="723"/>
        <v/>
      </c>
      <c r="S9261" s="77" t="str">
        <f>IF(O9261="","",IF(OR(VALUE(LEFT(O9261,2))&gt;IF(RIGHT(J9261,1)="M",7,19),AND(OR(LEFT(O9261,2)={"07","19"}),VALUE(RIGHT(O9261,2))&gt;15)),TRUE,FALSE))</f>
        <v/>
      </c>
      <c r="T9261" s="77" t="str">
        <f>IF(O9261="","",IF(OR(VALUE(LEFT(O9261,2))&gt;IF(RIGHT(J9261,1)="M",7,19),AND(OR(LEFT(O9261,2)={"07","19"}),VALUE(RIGHT(O9261,2))&gt;5)),TRUE,FALSE))</f>
        <v/>
      </c>
    </row>
    <row r="9262" spans="12:20" x14ac:dyDescent="0.25">
      <c r="L9262" s="75">
        <f>COUNTIF($B$2:B9262,B9262)</f>
        <v>0</v>
      </c>
      <c r="M9262" s="75">
        <f>COUNTIF($L$2:L9262,4)</f>
        <v>42</v>
      </c>
      <c r="N9262" s="76" t="str">
        <f t="shared" si="724"/>
        <v>0</v>
      </c>
      <c r="O9262" s="76" t="str">
        <f t="shared" si="720"/>
        <v/>
      </c>
      <c r="P9262" s="75" t="str">
        <f t="shared" si="721"/>
        <v/>
      </c>
      <c r="Q9262" s="77" t="str">
        <f t="shared" si="722"/>
        <v/>
      </c>
      <c r="R9262" s="77" t="str">
        <f t="shared" si="723"/>
        <v/>
      </c>
      <c r="S9262" s="77" t="str">
        <f>IF(O9262="","",IF(OR(VALUE(LEFT(O9262,2))&gt;IF(RIGHT(J9262,1)="M",7,19),AND(OR(LEFT(O9262,2)={"07","19"}),VALUE(RIGHT(O9262,2))&gt;15)),TRUE,FALSE))</f>
        <v/>
      </c>
      <c r="T9262" s="77" t="str">
        <f>IF(O9262="","",IF(OR(VALUE(LEFT(O9262,2))&gt;IF(RIGHT(J9262,1)="M",7,19),AND(OR(LEFT(O9262,2)={"07","19"}),VALUE(RIGHT(O9262,2))&gt;5)),TRUE,FALSE))</f>
        <v/>
      </c>
    </row>
    <row r="9263" spans="12:20" x14ac:dyDescent="0.25">
      <c r="L9263" s="75">
        <f>COUNTIF($B$2:B9263,B9263)</f>
        <v>0</v>
      </c>
      <c r="M9263" s="75">
        <f>COUNTIF($L$2:L9263,4)</f>
        <v>42</v>
      </c>
      <c r="N9263" s="76" t="str">
        <f t="shared" si="724"/>
        <v>0</v>
      </c>
      <c r="O9263" s="76" t="str">
        <f t="shared" si="720"/>
        <v/>
      </c>
      <c r="P9263" s="75" t="str">
        <f t="shared" si="721"/>
        <v/>
      </c>
      <c r="Q9263" s="77" t="str">
        <f t="shared" si="722"/>
        <v/>
      </c>
      <c r="R9263" s="77" t="str">
        <f t="shared" si="723"/>
        <v/>
      </c>
      <c r="S9263" s="77" t="str">
        <f>IF(O9263="","",IF(OR(VALUE(LEFT(O9263,2))&gt;IF(RIGHT(J9263,1)="M",7,19),AND(OR(LEFT(O9263,2)={"07","19"}),VALUE(RIGHT(O9263,2))&gt;15)),TRUE,FALSE))</f>
        <v/>
      </c>
      <c r="T9263" s="77" t="str">
        <f>IF(O9263="","",IF(OR(VALUE(LEFT(O9263,2))&gt;IF(RIGHT(J9263,1)="M",7,19),AND(OR(LEFT(O9263,2)={"07","19"}),VALUE(RIGHT(O9263,2))&gt;5)),TRUE,FALSE))</f>
        <v/>
      </c>
    </row>
    <row r="9264" spans="12:20" x14ac:dyDescent="0.25">
      <c r="L9264" s="75">
        <f>COUNTIF($B$2:B9264,B9264)</f>
        <v>0</v>
      </c>
      <c r="M9264" s="75">
        <f>COUNTIF($L$2:L9264,4)</f>
        <v>42</v>
      </c>
      <c r="N9264" s="76" t="str">
        <f t="shared" si="724"/>
        <v>0</v>
      </c>
      <c r="O9264" s="76" t="str">
        <f t="shared" si="720"/>
        <v/>
      </c>
      <c r="P9264" s="75" t="str">
        <f t="shared" si="721"/>
        <v/>
      </c>
      <c r="Q9264" s="77" t="str">
        <f t="shared" si="722"/>
        <v/>
      </c>
      <c r="R9264" s="77" t="str">
        <f t="shared" si="723"/>
        <v/>
      </c>
      <c r="S9264" s="77" t="str">
        <f>IF(O9264="","",IF(OR(VALUE(LEFT(O9264,2))&gt;IF(RIGHT(J9264,1)="M",7,19),AND(OR(LEFT(O9264,2)={"07","19"}),VALUE(RIGHT(O9264,2))&gt;15)),TRUE,FALSE))</f>
        <v/>
      </c>
      <c r="T9264" s="77" t="str">
        <f>IF(O9264="","",IF(OR(VALUE(LEFT(O9264,2))&gt;IF(RIGHT(J9264,1)="M",7,19),AND(OR(LEFT(O9264,2)={"07","19"}),VALUE(RIGHT(O9264,2))&gt;5)),TRUE,FALSE))</f>
        <v/>
      </c>
    </row>
    <row r="9265" spans="12:20" x14ac:dyDescent="0.25">
      <c r="L9265" s="75">
        <f>COUNTIF($B$2:B9265,B9265)</f>
        <v>0</v>
      </c>
      <c r="M9265" s="75">
        <f>COUNTIF($L$2:L9265,4)</f>
        <v>42</v>
      </c>
      <c r="N9265" s="76" t="str">
        <f t="shared" si="724"/>
        <v>0</v>
      </c>
      <c r="O9265" s="76" t="str">
        <f t="shared" si="720"/>
        <v/>
      </c>
      <c r="P9265" s="75" t="str">
        <f t="shared" si="721"/>
        <v/>
      </c>
      <c r="Q9265" s="77" t="str">
        <f t="shared" si="722"/>
        <v/>
      </c>
      <c r="R9265" s="77" t="str">
        <f t="shared" si="723"/>
        <v/>
      </c>
      <c r="S9265" s="77" t="str">
        <f>IF(O9265="","",IF(OR(VALUE(LEFT(O9265,2))&gt;IF(RIGHT(J9265,1)="M",7,19),AND(OR(LEFT(O9265,2)={"07","19"}),VALUE(RIGHT(O9265,2))&gt;15)),TRUE,FALSE))</f>
        <v/>
      </c>
      <c r="T9265" s="77" t="str">
        <f>IF(O9265="","",IF(OR(VALUE(LEFT(O9265,2))&gt;IF(RIGHT(J9265,1)="M",7,19),AND(OR(LEFT(O9265,2)={"07","19"}),VALUE(RIGHT(O9265,2))&gt;5)),TRUE,FALSE))</f>
        <v/>
      </c>
    </row>
    <row r="9266" spans="12:20" x14ac:dyDescent="0.25">
      <c r="L9266" s="75">
        <f>COUNTIF($B$2:B9266,B9266)</f>
        <v>0</v>
      </c>
      <c r="M9266" s="75">
        <f>COUNTIF($L$2:L9266,4)</f>
        <v>42</v>
      </c>
      <c r="N9266" s="76" t="str">
        <f t="shared" si="724"/>
        <v>0</v>
      </c>
      <c r="O9266" s="76" t="str">
        <f t="shared" si="720"/>
        <v/>
      </c>
      <c r="P9266" s="75" t="str">
        <f t="shared" si="721"/>
        <v/>
      </c>
      <c r="Q9266" s="77" t="str">
        <f t="shared" si="722"/>
        <v/>
      </c>
      <c r="R9266" s="77" t="str">
        <f t="shared" si="723"/>
        <v/>
      </c>
      <c r="S9266" s="77" t="str">
        <f>IF(O9266="","",IF(OR(VALUE(LEFT(O9266,2))&gt;IF(RIGHT(J9266,1)="M",7,19),AND(OR(LEFT(O9266,2)={"07","19"}),VALUE(RIGHT(O9266,2))&gt;15)),TRUE,FALSE))</f>
        <v/>
      </c>
      <c r="T9266" s="77" t="str">
        <f>IF(O9266="","",IF(OR(VALUE(LEFT(O9266,2))&gt;IF(RIGHT(J9266,1)="M",7,19),AND(OR(LEFT(O9266,2)={"07","19"}),VALUE(RIGHT(O9266,2))&gt;5)),TRUE,FALSE))</f>
        <v/>
      </c>
    </row>
    <row r="9267" spans="12:20" x14ac:dyDescent="0.25">
      <c r="L9267" s="75">
        <f>COUNTIF($B$2:B9267,B9267)</f>
        <v>0</v>
      </c>
      <c r="M9267" s="75">
        <f>COUNTIF($L$2:L9267,4)</f>
        <v>42</v>
      </c>
      <c r="N9267" s="76" t="str">
        <f t="shared" si="724"/>
        <v>0</v>
      </c>
      <c r="O9267" s="76" t="str">
        <f t="shared" si="720"/>
        <v/>
      </c>
      <c r="P9267" s="75" t="str">
        <f t="shared" si="721"/>
        <v/>
      </c>
      <c r="Q9267" s="77" t="str">
        <f t="shared" si="722"/>
        <v/>
      </c>
      <c r="R9267" s="77" t="str">
        <f t="shared" si="723"/>
        <v/>
      </c>
      <c r="S9267" s="77" t="str">
        <f>IF(O9267="","",IF(OR(VALUE(LEFT(O9267,2))&gt;IF(RIGHT(J9267,1)="M",7,19),AND(OR(LEFT(O9267,2)={"07","19"}),VALUE(RIGHT(O9267,2))&gt;15)),TRUE,FALSE))</f>
        <v/>
      </c>
      <c r="T9267" s="77" t="str">
        <f>IF(O9267="","",IF(OR(VALUE(LEFT(O9267,2))&gt;IF(RIGHT(J9267,1)="M",7,19),AND(OR(LEFT(O9267,2)={"07","19"}),VALUE(RIGHT(O9267,2))&gt;5)),TRUE,FALSE))</f>
        <v/>
      </c>
    </row>
    <row r="9268" spans="12:20" x14ac:dyDescent="0.25">
      <c r="L9268" s="75">
        <f>COUNTIF($B$2:B9268,B9268)</f>
        <v>0</v>
      </c>
      <c r="M9268" s="75">
        <f>COUNTIF($L$2:L9268,4)</f>
        <v>42</v>
      </c>
      <c r="N9268" s="76" t="str">
        <f t="shared" si="724"/>
        <v>0</v>
      </c>
      <c r="O9268" s="76" t="str">
        <f t="shared" si="720"/>
        <v/>
      </c>
      <c r="P9268" s="75" t="str">
        <f t="shared" si="721"/>
        <v/>
      </c>
      <c r="Q9268" s="77" t="str">
        <f t="shared" si="722"/>
        <v/>
      </c>
      <c r="R9268" s="77" t="str">
        <f t="shared" si="723"/>
        <v/>
      </c>
      <c r="S9268" s="77" t="str">
        <f>IF(O9268="","",IF(OR(VALUE(LEFT(O9268,2))&gt;IF(RIGHT(J9268,1)="M",7,19),AND(OR(LEFT(O9268,2)={"07","19"}),VALUE(RIGHT(O9268,2))&gt;15)),TRUE,FALSE))</f>
        <v/>
      </c>
      <c r="T9268" s="77" t="str">
        <f>IF(O9268="","",IF(OR(VALUE(LEFT(O9268,2))&gt;IF(RIGHT(J9268,1)="M",7,19),AND(OR(LEFT(O9268,2)={"07","19"}),VALUE(RIGHT(O9268,2))&gt;5)),TRUE,FALSE))</f>
        <v/>
      </c>
    </row>
    <row r="9269" spans="12:20" x14ac:dyDescent="0.25">
      <c r="L9269" s="75">
        <f>COUNTIF($B$2:B9269,B9269)</f>
        <v>0</v>
      </c>
      <c r="M9269" s="75">
        <f>COUNTIF($L$2:L9269,4)</f>
        <v>42</v>
      </c>
      <c r="N9269" s="76" t="str">
        <f t="shared" si="724"/>
        <v>0</v>
      </c>
      <c r="O9269" s="76" t="str">
        <f t="shared" si="720"/>
        <v/>
      </c>
      <c r="P9269" s="75" t="str">
        <f t="shared" si="721"/>
        <v/>
      </c>
      <c r="Q9269" s="77" t="str">
        <f t="shared" si="722"/>
        <v/>
      </c>
      <c r="R9269" s="77" t="str">
        <f t="shared" si="723"/>
        <v/>
      </c>
      <c r="S9269" s="77" t="str">
        <f>IF(O9269="","",IF(OR(VALUE(LEFT(O9269,2))&gt;IF(RIGHT(J9269,1)="M",7,19),AND(OR(LEFT(O9269,2)={"07","19"}),VALUE(RIGHT(O9269,2))&gt;15)),TRUE,FALSE))</f>
        <v/>
      </c>
      <c r="T9269" s="77" t="str">
        <f>IF(O9269="","",IF(OR(VALUE(LEFT(O9269,2))&gt;IF(RIGHT(J9269,1)="M",7,19),AND(OR(LEFT(O9269,2)={"07","19"}),VALUE(RIGHT(O9269,2))&gt;5)),TRUE,FALSE))</f>
        <v/>
      </c>
    </row>
    <row r="9270" spans="12:20" x14ac:dyDescent="0.25">
      <c r="L9270" s="75">
        <f>COUNTIF($B$2:B9270,B9270)</f>
        <v>0</v>
      </c>
      <c r="M9270" s="75">
        <f>COUNTIF($L$2:L9270,4)</f>
        <v>42</v>
      </c>
      <c r="N9270" s="76" t="str">
        <f t="shared" si="724"/>
        <v>0</v>
      </c>
      <c r="O9270" s="76" t="str">
        <f t="shared" si="720"/>
        <v/>
      </c>
      <c r="P9270" s="75" t="str">
        <f t="shared" si="721"/>
        <v/>
      </c>
      <c r="Q9270" s="77" t="str">
        <f t="shared" si="722"/>
        <v/>
      </c>
      <c r="R9270" s="77" t="str">
        <f t="shared" si="723"/>
        <v/>
      </c>
      <c r="S9270" s="77" t="str">
        <f>IF(O9270="","",IF(OR(VALUE(LEFT(O9270,2))&gt;IF(RIGHT(J9270,1)="M",7,19),AND(OR(LEFT(O9270,2)={"07","19"}),VALUE(RIGHT(O9270,2))&gt;15)),TRUE,FALSE))</f>
        <v/>
      </c>
      <c r="T9270" s="77" t="str">
        <f>IF(O9270="","",IF(OR(VALUE(LEFT(O9270,2))&gt;IF(RIGHT(J9270,1)="M",7,19),AND(OR(LEFT(O9270,2)={"07","19"}),VALUE(RIGHT(O9270,2))&gt;5)),TRUE,FALSE))</f>
        <v/>
      </c>
    </row>
    <row r="9271" spans="12:20" x14ac:dyDescent="0.25">
      <c r="L9271" s="75">
        <f>COUNTIF($B$2:B9271,B9271)</f>
        <v>0</v>
      </c>
      <c r="M9271" s="75">
        <f>COUNTIF($L$2:L9271,4)</f>
        <v>42</v>
      </c>
      <c r="N9271" s="76" t="str">
        <f t="shared" si="724"/>
        <v>0</v>
      </c>
      <c r="O9271" s="76" t="str">
        <f t="shared" si="720"/>
        <v/>
      </c>
      <c r="P9271" s="75" t="str">
        <f t="shared" si="721"/>
        <v/>
      </c>
      <c r="Q9271" s="77" t="str">
        <f t="shared" si="722"/>
        <v/>
      </c>
      <c r="R9271" s="77" t="str">
        <f t="shared" si="723"/>
        <v/>
      </c>
      <c r="S9271" s="77" t="str">
        <f>IF(O9271="","",IF(OR(VALUE(LEFT(O9271,2))&gt;IF(RIGHT(J9271,1)="M",7,19),AND(OR(LEFT(O9271,2)={"07","19"}),VALUE(RIGHT(O9271,2))&gt;15)),TRUE,FALSE))</f>
        <v/>
      </c>
      <c r="T9271" s="77" t="str">
        <f>IF(O9271="","",IF(OR(VALUE(LEFT(O9271,2))&gt;IF(RIGHT(J9271,1)="M",7,19),AND(OR(LEFT(O9271,2)={"07","19"}),VALUE(RIGHT(O9271,2))&gt;5)),TRUE,FALSE))</f>
        <v/>
      </c>
    </row>
    <row r="9272" spans="12:20" x14ac:dyDescent="0.25">
      <c r="L9272" s="75">
        <f>COUNTIF($B$2:B9272,B9272)</f>
        <v>0</v>
      </c>
      <c r="M9272" s="75">
        <f>COUNTIF($L$2:L9272,4)</f>
        <v>42</v>
      </c>
      <c r="N9272" s="76" t="str">
        <f t="shared" si="724"/>
        <v>0</v>
      </c>
      <c r="O9272" s="76" t="str">
        <f t="shared" si="720"/>
        <v/>
      </c>
      <c r="P9272" s="75" t="str">
        <f t="shared" si="721"/>
        <v/>
      </c>
      <c r="Q9272" s="77" t="str">
        <f t="shared" si="722"/>
        <v/>
      </c>
      <c r="R9272" s="77" t="str">
        <f t="shared" si="723"/>
        <v/>
      </c>
      <c r="S9272" s="77" t="str">
        <f>IF(O9272="","",IF(OR(VALUE(LEFT(O9272,2))&gt;IF(RIGHT(J9272,1)="M",7,19),AND(OR(LEFT(O9272,2)={"07","19"}),VALUE(RIGHT(O9272,2))&gt;15)),TRUE,FALSE))</f>
        <v/>
      </c>
      <c r="T9272" s="77" t="str">
        <f>IF(O9272="","",IF(OR(VALUE(LEFT(O9272,2))&gt;IF(RIGHT(J9272,1)="M",7,19),AND(OR(LEFT(O9272,2)={"07","19"}),VALUE(RIGHT(O9272,2))&gt;5)),TRUE,FALSE))</f>
        <v/>
      </c>
    </row>
    <row r="9273" spans="12:20" x14ac:dyDescent="0.25">
      <c r="L9273" s="75">
        <f>COUNTIF($B$2:B9273,B9273)</f>
        <v>0</v>
      </c>
      <c r="M9273" s="75">
        <f>COUNTIF($L$2:L9273,4)</f>
        <v>42</v>
      </c>
      <c r="N9273" s="76" t="str">
        <f t="shared" si="724"/>
        <v>0</v>
      </c>
      <c r="O9273" s="76" t="str">
        <f t="shared" si="720"/>
        <v/>
      </c>
      <c r="P9273" s="75" t="str">
        <f t="shared" si="721"/>
        <v/>
      </c>
      <c r="Q9273" s="77" t="str">
        <f t="shared" si="722"/>
        <v/>
      </c>
      <c r="R9273" s="77" t="str">
        <f t="shared" si="723"/>
        <v/>
      </c>
      <c r="S9273" s="77" t="str">
        <f>IF(O9273="","",IF(OR(VALUE(LEFT(O9273,2))&gt;IF(RIGHT(J9273,1)="M",7,19),AND(OR(LEFT(O9273,2)={"07","19"}),VALUE(RIGHT(O9273,2))&gt;15)),TRUE,FALSE))</f>
        <v/>
      </c>
      <c r="T9273" s="77" t="str">
        <f>IF(O9273="","",IF(OR(VALUE(LEFT(O9273,2))&gt;IF(RIGHT(J9273,1)="M",7,19),AND(OR(LEFT(O9273,2)={"07","19"}),VALUE(RIGHT(O9273,2))&gt;5)),TRUE,FALSE))</f>
        <v/>
      </c>
    </row>
    <row r="9274" spans="12:20" x14ac:dyDescent="0.25">
      <c r="L9274" s="75">
        <f>COUNTIF($B$2:B9274,B9274)</f>
        <v>0</v>
      </c>
      <c r="M9274" s="75">
        <f>COUNTIF($L$2:L9274,4)</f>
        <v>42</v>
      </c>
      <c r="N9274" s="76" t="str">
        <f t="shared" si="724"/>
        <v>0</v>
      </c>
      <c r="O9274" s="76" t="str">
        <f t="shared" si="720"/>
        <v/>
      </c>
      <c r="P9274" s="75" t="str">
        <f t="shared" si="721"/>
        <v/>
      </c>
      <c r="Q9274" s="77" t="str">
        <f t="shared" si="722"/>
        <v/>
      </c>
      <c r="R9274" s="77" t="str">
        <f t="shared" si="723"/>
        <v/>
      </c>
      <c r="S9274" s="77" t="str">
        <f>IF(O9274="","",IF(OR(VALUE(LEFT(O9274,2))&gt;IF(RIGHT(J9274,1)="M",7,19),AND(OR(LEFT(O9274,2)={"07","19"}),VALUE(RIGHT(O9274,2))&gt;15)),TRUE,FALSE))</f>
        <v/>
      </c>
      <c r="T9274" s="77" t="str">
        <f>IF(O9274="","",IF(OR(VALUE(LEFT(O9274,2))&gt;IF(RIGHT(J9274,1)="M",7,19),AND(OR(LEFT(O9274,2)={"07","19"}),VALUE(RIGHT(O9274,2))&gt;5)),TRUE,FALSE))</f>
        <v/>
      </c>
    </row>
    <row r="9275" spans="12:20" x14ac:dyDescent="0.25">
      <c r="L9275" s="75">
        <f>COUNTIF($B$2:B9275,B9275)</f>
        <v>0</v>
      </c>
      <c r="M9275" s="75">
        <f>COUNTIF($L$2:L9275,4)</f>
        <v>42</v>
      </c>
      <c r="N9275" s="76" t="str">
        <f t="shared" si="724"/>
        <v>0</v>
      </c>
      <c r="O9275" s="76" t="str">
        <f t="shared" si="720"/>
        <v/>
      </c>
      <c r="P9275" s="75" t="str">
        <f t="shared" si="721"/>
        <v/>
      </c>
      <c r="Q9275" s="77" t="str">
        <f t="shared" si="722"/>
        <v/>
      </c>
      <c r="R9275" s="77" t="str">
        <f t="shared" si="723"/>
        <v/>
      </c>
      <c r="S9275" s="77" t="str">
        <f>IF(O9275="","",IF(OR(VALUE(LEFT(O9275,2))&gt;IF(RIGHT(J9275,1)="M",7,19),AND(OR(LEFT(O9275,2)={"07","19"}),VALUE(RIGHT(O9275,2))&gt;15)),TRUE,FALSE))</f>
        <v/>
      </c>
      <c r="T9275" s="77" t="str">
        <f>IF(O9275="","",IF(OR(VALUE(LEFT(O9275,2))&gt;IF(RIGHT(J9275,1)="M",7,19),AND(OR(LEFT(O9275,2)={"07","19"}),VALUE(RIGHT(O9275,2))&gt;5)),TRUE,FALSE))</f>
        <v/>
      </c>
    </row>
    <row r="9276" spans="12:20" x14ac:dyDescent="0.25">
      <c r="L9276" s="75">
        <f>COUNTIF($B$2:B9276,B9276)</f>
        <v>0</v>
      </c>
      <c r="M9276" s="75">
        <f>COUNTIF($L$2:L9276,4)</f>
        <v>42</v>
      </c>
      <c r="N9276" s="76" t="str">
        <f t="shared" si="724"/>
        <v>0</v>
      </c>
      <c r="O9276" s="76" t="str">
        <f t="shared" si="720"/>
        <v/>
      </c>
      <c r="P9276" s="75" t="str">
        <f t="shared" si="721"/>
        <v/>
      </c>
      <c r="Q9276" s="77" t="str">
        <f t="shared" si="722"/>
        <v/>
      </c>
      <c r="R9276" s="77" t="str">
        <f t="shared" si="723"/>
        <v/>
      </c>
      <c r="S9276" s="77" t="str">
        <f>IF(O9276="","",IF(OR(VALUE(LEFT(O9276,2))&gt;IF(RIGHT(J9276,1)="M",7,19),AND(OR(LEFT(O9276,2)={"07","19"}),VALUE(RIGHT(O9276,2))&gt;15)),TRUE,FALSE))</f>
        <v/>
      </c>
      <c r="T9276" s="77" t="str">
        <f>IF(O9276="","",IF(OR(VALUE(LEFT(O9276,2))&gt;IF(RIGHT(J9276,1)="M",7,19),AND(OR(LEFT(O9276,2)={"07","19"}),VALUE(RIGHT(O9276,2))&gt;5)),TRUE,FALSE))</f>
        <v/>
      </c>
    </row>
    <row r="9277" spans="12:20" x14ac:dyDescent="0.25">
      <c r="L9277" s="75">
        <f>COUNTIF($B$2:B9277,B9277)</f>
        <v>0</v>
      </c>
      <c r="M9277" s="75">
        <f>COUNTIF($L$2:L9277,4)</f>
        <v>42</v>
      </c>
      <c r="N9277" s="76" t="str">
        <f t="shared" si="724"/>
        <v>0</v>
      </c>
      <c r="O9277" s="76" t="str">
        <f t="shared" si="720"/>
        <v/>
      </c>
      <c r="P9277" s="75" t="str">
        <f t="shared" si="721"/>
        <v/>
      </c>
      <c r="Q9277" s="77" t="str">
        <f t="shared" si="722"/>
        <v/>
      </c>
      <c r="R9277" s="77" t="str">
        <f t="shared" si="723"/>
        <v/>
      </c>
      <c r="S9277" s="77" t="str">
        <f>IF(O9277="","",IF(OR(VALUE(LEFT(O9277,2))&gt;IF(RIGHT(J9277,1)="M",7,19),AND(OR(LEFT(O9277,2)={"07","19"}),VALUE(RIGHT(O9277,2))&gt;15)),TRUE,FALSE))</f>
        <v/>
      </c>
      <c r="T9277" s="77" t="str">
        <f>IF(O9277="","",IF(OR(VALUE(LEFT(O9277,2))&gt;IF(RIGHT(J9277,1)="M",7,19),AND(OR(LEFT(O9277,2)={"07","19"}),VALUE(RIGHT(O9277,2))&gt;5)),TRUE,FALSE))</f>
        <v/>
      </c>
    </row>
    <row r="9278" spans="12:20" x14ac:dyDescent="0.25">
      <c r="L9278" s="75">
        <f>COUNTIF($B$2:B9278,B9278)</f>
        <v>0</v>
      </c>
      <c r="M9278" s="75">
        <f>COUNTIF($L$2:L9278,4)</f>
        <v>42</v>
      </c>
      <c r="N9278" s="76" t="str">
        <f t="shared" si="724"/>
        <v>0</v>
      </c>
      <c r="O9278" s="76" t="str">
        <f t="shared" si="720"/>
        <v/>
      </c>
      <c r="P9278" s="75" t="str">
        <f t="shared" si="721"/>
        <v/>
      </c>
      <c r="Q9278" s="77" t="str">
        <f t="shared" si="722"/>
        <v/>
      </c>
      <c r="R9278" s="77" t="str">
        <f t="shared" si="723"/>
        <v/>
      </c>
      <c r="S9278" s="77" t="str">
        <f>IF(O9278="","",IF(OR(VALUE(LEFT(O9278,2))&gt;IF(RIGHT(J9278,1)="M",7,19),AND(OR(LEFT(O9278,2)={"07","19"}),VALUE(RIGHT(O9278,2))&gt;15)),TRUE,FALSE))</f>
        <v/>
      </c>
      <c r="T9278" s="77" t="str">
        <f>IF(O9278="","",IF(OR(VALUE(LEFT(O9278,2))&gt;IF(RIGHT(J9278,1)="M",7,19),AND(OR(LEFT(O9278,2)={"07","19"}),VALUE(RIGHT(O9278,2))&gt;5)),TRUE,FALSE))</f>
        <v/>
      </c>
    </row>
    <row r="9279" spans="12:20" x14ac:dyDescent="0.25">
      <c r="L9279" s="75">
        <f>COUNTIF($B$2:B9279,B9279)</f>
        <v>0</v>
      </c>
      <c r="M9279" s="75">
        <f>COUNTIF($L$2:L9279,4)</f>
        <v>42</v>
      </c>
      <c r="N9279" s="76" t="str">
        <f t="shared" si="724"/>
        <v>0</v>
      </c>
      <c r="O9279" s="76" t="str">
        <f t="shared" si="720"/>
        <v/>
      </c>
      <c r="P9279" s="75" t="str">
        <f t="shared" si="721"/>
        <v/>
      </c>
      <c r="Q9279" s="77" t="str">
        <f t="shared" si="722"/>
        <v/>
      </c>
      <c r="R9279" s="77" t="str">
        <f t="shared" si="723"/>
        <v/>
      </c>
      <c r="S9279" s="77" t="str">
        <f>IF(O9279="","",IF(OR(VALUE(LEFT(O9279,2))&gt;IF(RIGHT(J9279,1)="M",7,19),AND(OR(LEFT(O9279,2)={"07","19"}),VALUE(RIGHT(O9279,2))&gt;15)),TRUE,FALSE))</f>
        <v/>
      </c>
      <c r="T9279" s="77" t="str">
        <f>IF(O9279="","",IF(OR(VALUE(LEFT(O9279,2))&gt;IF(RIGHT(J9279,1)="M",7,19),AND(OR(LEFT(O9279,2)={"07","19"}),VALUE(RIGHT(O9279,2))&gt;5)),TRUE,FALSE))</f>
        <v/>
      </c>
    </row>
    <row r="9280" spans="12:20" x14ac:dyDescent="0.25">
      <c r="L9280" s="75">
        <f>COUNTIF($B$2:B9280,B9280)</f>
        <v>0</v>
      </c>
      <c r="M9280" s="75">
        <f>COUNTIF($L$2:L9280,4)</f>
        <v>42</v>
      </c>
      <c r="N9280" s="76" t="str">
        <f t="shared" si="724"/>
        <v>0</v>
      </c>
      <c r="O9280" s="76" t="str">
        <f t="shared" si="720"/>
        <v/>
      </c>
      <c r="P9280" s="75" t="str">
        <f t="shared" si="721"/>
        <v/>
      </c>
      <c r="Q9280" s="77" t="str">
        <f t="shared" si="722"/>
        <v/>
      </c>
      <c r="R9280" s="77" t="str">
        <f t="shared" si="723"/>
        <v/>
      </c>
      <c r="S9280" s="77" t="str">
        <f>IF(O9280="","",IF(OR(VALUE(LEFT(O9280,2))&gt;IF(RIGHT(J9280,1)="M",7,19),AND(OR(LEFT(O9280,2)={"07","19"}),VALUE(RIGHT(O9280,2))&gt;15)),TRUE,FALSE))</f>
        <v/>
      </c>
      <c r="T9280" s="77" t="str">
        <f>IF(O9280="","",IF(OR(VALUE(LEFT(O9280,2))&gt;IF(RIGHT(J9280,1)="M",7,19),AND(OR(LEFT(O9280,2)={"07","19"}),VALUE(RIGHT(O9280,2))&gt;5)),TRUE,FALSE))</f>
        <v/>
      </c>
    </row>
    <row r="9281" spans="12:20" x14ac:dyDescent="0.25">
      <c r="L9281" s="75">
        <f>COUNTIF($B$2:B9281,B9281)</f>
        <v>0</v>
      </c>
      <c r="M9281" s="75">
        <f>COUNTIF($L$2:L9281,4)</f>
        <v>42</v>
      </c>
      <c r="N9281" s="76" t="str">
        <f t="shared" si="724"/>
        <v>0</v>
      </c>
      <c r="O9281" s="76" t="str">
        <f t="shared" si="720"/>
        <v/>
      </c>
      <c r="P9281" s="75" t="str">
        <f t="shared" si="721"/>
        <v/>
      </c>
      <c r="Q9281" s="77" t="str">
        <f t="shared" si="722"/>
        <v/>
      </c>
      <c r="R9281" s="77" t="str">
        <f t="shared" si="723"/>
        <v/>
      </c>
      <c r="S9281" s="77" t="str">
        <f>IF(O9281="","",IF(OR(VALUE(LEFT(O9281,2))&gt;IF(RIGHT(J9281,1)="M",7,19),AND(OR(LEFT(O9281,2)={"07","19"}),VALUE(RIGHT(O9281,2))&gt;15)),TRUE,FALSE))</f>
        <v/>
      </c>
      <c r="T9281" s="77" t="str">
        <f>IF(O9281="","",IF(OR(VALUE(LEFT(O9281,2))&gt;IF(RIGHT(J9281,1)="M",7,19),AND(OR(LEFT(O9281,2)={"07","19"}),VALUE(RIGHT(O9281,2))&gt;5)),TRUE,FALSE))</f>
        <v/>
      </c>
    </row>
    <row r="9282" spans="12:20" x14ac:dyDescent="0.25">
      <c r="L9282" s="75">
        <f>COUNTIF($B$2:B9282,B9282)</f>
        <v>0</v>
      </c>
      <c r="M9282" s="75">
        <f>COUNTIF($L$2:L9282,4)</f>
        <v>42</v>
      </c>
      <c r="N9282" s="76" t="str">
        <f t="shared" si="724"/>
        <v>0</v>
      </c>
      <c r="O9282" s="76" t="str">
        <f t="shared" ref="O9282:O9345" si="725">TRIM(SUBSTITUTE(SUBSTITUTE(D9282,"+",""),"_",""))</f>
        <v/>
      </c>
      <c r="P9282" s="75" t="str">
        <f t="shared" ref="P9282:P9345" si="726">TRIM(SUBSTITUTE(SUBSTITUTE(E9282,"+",""),"_",""))</f>
        <v/>
      </c>
      <c r="Q9282" s="77" t="str">
        <f t="shared" ref="Q9282:Q9345" si="727">IFERROR(IF(RIGHT(P9282,2)&lt;RIGHT(O9282,2),IF(P9282&lt;O9282,P9282+2360-O9282,P9282-40-O9282),IF(P9282&lt;O9282,P9282+2400-O9282,P9282-O9282)),"")</f>
        <v/>
      </c>
      <c r="R9282" s="77" t="str">
        <f t="shared" ref="R9282:R9345" si="728">IFERROR(ROUNDDOWN(Q9282/100,0),"")</f>
        <v/>
      </c>
      <c r="S9282" s="77" t="str">
        <f>IF(O9282="","",IF(OR(VALUE(LEFT(O9282,2))&gt;IF(RIGHT(J9282,1)="M",7,19),AND(OR(LEFT(O9282,2)={"07","19"}),VALUE(RIGHT(O9282,2))&gt;15)),TRUE,FALSE))</f>
        <v/>
      </c>
      <c r="T9282" s="77" t="str">
        <f>IF(O9282="","",IF(OR(VALUE(LEFT(O9282,2))&gt;IF(RIGHT(J9282,1)="M",7,19),AND(OR(LEFT(O9282,2)={"07","19"}),VALUE(RIGHT(O9282,2))&gt;5)),TRUE,FALSE))</f>
        <v/>
      </c>
    </row>
    <row r="9283" spans="12:20" x14ac:dyDescent="0.25">
      <c r="L9283" s="75">
        <f>COUNTIF($B$2:B9283,B9283)</f>
        <v>0</v>
      </c>
      <c r="M9283" s="75">
        <f>COUNTIF($L$2:L9283,4)</f>
        <v>42</v>
      </c>
      <c r="N9283" s="76" t="str">
        <f t="shared" ref="N9283:N9346" si="729">A9283&amp;DAY(C9283)</f>
        <v>0</v>
      </c>
      <c r="O9283" s="76" t="str">
        <f t="shared" si="725"/>
        <v/>
      </c>
      <c r="P9283" s="75" t="str">
        <f t="shared" si="726"/>
        <v/>
      </c>
      <c r="Q9283" s="77" t="str">
        <f t="shared" si="727"/>
        <v/>
      </c>
      <c r="R9283" s="77" t="str">
        <f t="shared" si="728"/>
        <v/>
      </c>
      <c r="S9283" s="77" t="str">
        <f>IF(O9283="","",IF(OR(VALUE(LEFT(O9283,2))&gt;IF(RIGHT(J9283,1)="M",7,19),AND(OR(LEFT(O9283,2)={"07","19"}),VALUE(RIGHT(O9283,2))&gt;15)),TRUE,FALSE))</f>
        <v/>
      </c>
      <c r="T9283" s="77" t="str">
        <f>IF(O9283="","",IF(OR(VALUE(LEFT(O9283,2))&gt;IF(RIGHT(J9283,1)="M",7,19),AND(OR(LEFT(O9283,2)={"07","19"}),VALUE(RIGHT(O9283,2))&gt;5)),TRUE,FALSE))</f>
        <v/>
      </c>
    </row>
    <row r="9284" spans="12:20" x14ac:dyDescent="0.25">
      <c r="L9284" s="75">
        <f>COUNTIF($B$2:B9284,B9284)</f>
        <v>0</v>
      </c>
      <c r="M9284" s="75">
        <f>COUNTIF($L$2:L9284,4)</f>
        <v>42</v>
      </c>
      <c r="N9284" s="76" t="str">
        <f t="shared" si="729"/>
        <v>0</v>
      </c>
      <c r="O9284" s="76" t="str">
        <f t="shared" si="725"/>
        <v/>
      </c>
      <c r="P9284" s="75" t="str">
        <f t="shared" si="726"/>
        <v/>
      </c>
      <c r="Q9284" s="77" t="str">
        <f t="shared" si="727"/>
        <v/>
      </c>
      <c r="R9284" s="77" t="str">
        <f t="shared" si="728"/>
        <v/>
      </c>
      <c r="S9284" s="77" t="str">
        <f>IF(O9284="","",IF(OR(VALUE(LEFT(O9284,2))&gt;IF(RIGHT(J9284,1)="M",7,19),AND(OR(LEFT(O9284,2)={"07","19"}),VALUE(RIGHT(O9284,2))&gt;15)),TRUE,FALSE))</f>
        <v/>
      </c>
      <c r="T9284" s="77" t="str">
        <f>IF(O9284="","",IF(OR(VALUE(LEFT(O9284,2))&gt;IF(RIGHT(J9284,1)="M",7,19),AND(OR(LEFT(O9284,2)={"07","19"}),VALUE(RIGHT(O9284,2))&gt;5)),TRUE,FALSE))</f>
        <v/>
      </c>
    </row>
    <row r="9285" spans="12:20" x14ac:dyDescent="0.25">
      <c r="L9285" s="75">
        <f>COUNTIF($B$2:B9285,B9285)</f>
        <v>0</v>
      </c>
      <c r="M9285" s="75">
        <f>COUNTIF($L$2:L9285,4)</f>
        <v>42</v>
      </c>
      <c r="N9285" s="76" t="str">
        <f t="shared" si="729"/>
        <v>0</v>
      </c>
      <c r="O9285" s="76" t="str">
        <f t="shared" si="725"/>
        <v/>
      </c>
      <c r="P9285" s="75" t="str">
        <f t="shared" si="726"/>
        <v/>
      </c>
      <c r="Q9285" s="77" t="str">
        <f t="shared" si="727"/>
        <v/>
      </c>
      <c r="R9285" s="77" t="str">
        <f t="shared" si="728"/>
        <v/>
      </c>
      <c r="S9285" s="77" t="str">
        <f>IF(O9285="","",IF(OR(VALUE(LEFT(O9285,2))&gt;IF(RIGHT(J9285,1)="M",7,19),AND(OR(LEFT(O9285,2)={"07","19"}),VALUE(RIGHT(O9285,2))&gt;15)),TRUE,FALSE))</f>
        <v/>
      </c>
      <c r="T9285" s="77" t="str">
        <f>IF(O9285="","",IF(OR(VALUE(LEFT(O9285,2))&gt;IF(RIGHT(J9285,1)="M",7,19),AND(OR(LEFT(O9285,2)={"07","19"}),VALUE(RIGHT(O9285,2))&gt;5)),TRUE,FALSE))</f>
        <v/>
      </c>
    </row>
    <row r="9286" spans="12:20" x14ac:dyDescent="0.25">
      <c r="L9286" s="75">
        <f>COUNTIF($B$2:B9286,B9286)</f>
        <v>0</v>
      </c>
      <c r="M9286" s="75">
        <f>COUNTIF($L$2:L9286,4)</f>
        <v>42</v>
      </c>
      <c r="N9286" s="76" t="str">
        <f t="shared" si="729"/>
        <v>0</v>
      </c>
      <c r="O9286" s="76" t="str">
        <f t="shared" si="725"/>
        <v/>
      </c>
      <c r="P9286" s="75" t="str">
        <f t="shared" si="726"/>
        <v/>
      </c>
      <c r="Q9286" s="77" t="str">
        <f t="shared" si="727"/>
        <v/>
      </c>
      <c r="R9286" s="77" t="str">
        <f t="shared" si="728"/>
        <v/>
      </c>
      <c r="S9286" s="77" t="str">
        <f>IF(O9286="","",IF(OR(VALUE(LEFT(O9286,2))&gt;IF(RIGHT(J9286,1)="M",7,19),AND(OR(LEFT(O9286,2)={"07","19"}),VALUE(RIGHT(O9286,2))&gt;15)),TRUE,FALSE))</f>
        <v/>
      </c>
      <c r="T9286" s="77" t="str">
        <f>IF(O9286="","",IF(OR(VALUE(LEFT(O9286,2))&gt;IF(RIGHT(J9286,1)="M",7,19),AND(OR(LEFT(O9286,2)={"07","19"}),VALUE(RIGHT(O9286,2))&gt;5)),TRUE,FALSE))</f>
        <v/>
      </c>
    </row>
    <row r="9287" spans="12:20" x14ac:dyDescent="0.25">
      <c r="L9287" s="75">
        <f>COUNTIF($B$2:B9287,B9287)</f>
        <v>0</v>
      </c>
      <c r="M9287" s="75">
        <f>COUNTIF($L$2:L9287,4)</f>
        <v>42</v>
      </c>
      <c r="N9287" s="76" t="str">
        <f t="shared" si="729"/>
        <v>0</v>
      </c>
      <c r="O9287" s="76" t="str">
        <f t="shared" si="725"/>
        <v/>
      </c>
      <c r="P9287" s="75" t="str">
        <f t="shared" si="726"/>
        <v/>
      </c>
      <c r="Q9287" s="77" t="str">
        <f t="shared" si="727"/>
        <v/>
      </c>
      <c r="R9287" s="77" t="str">
        <f t="shared" si="728"/>
        <v/>
      </c>
      <c r="S9287" s="77" t="str">
        <f>IF(O9287="","",IF(OR(VALUE(LEFT(O9287,2))&gt;IF(RIGHT(J9287,1)="M",7,19),AND(OR(LEFT(O9287,2)={"07","19"}),VALUE(RIGHT(O9287,2))&gt;15)),TRUE,FALSE))</f>
        <v/>
      </c>
      <c r="T9287" s="77" t="str">
        <f>IF(O9287="","",IF(OR(VALUE(LEFT(O9287,2))&gt;IF(RIGHT(J9287,1)="M",7,19),AND(OR(LEFT(O9287,2)={"07","19"}),VALUE(RIGHT(O9287,2))&gt;5)),TRUE,FALSE))</f>
        <v/>
      </c>
    </row>
    <row r="9288" spans="12:20" x14ac:dyDescent="0.25">
      <c r="L9288" s="75">
        <f>COUNTIF($B$2:B9288,B9288)</f>
        <v>0</v>
      </c>
      <c r="M9288" s="75">
        <f>COUNTIF($L$2:L9288,4)</f>
        <v>42</v>
      </c>
      <c r="N9288" s="76" t="str">
        <f t="shared" si="729"/>
        <v>0</v>
      </c>
      <c r="O9288" s="76" t="str">
        <f t="shared" si="725"/>
        <v/>
      </c>
      <c r="P9288" s="75" t="str">
        <f t="shared" si="726"/>
        <v/>
      </c>
      <c r="Q9288" s="77" t="str">
        <f t="shared" si="727"/>
        <v/>
      </c>
      <c r="R9288" s="77" t="str">
        <f t="shared" si="728"/>
        <v/>
      </c>
      <c r="S9288" s="77" t="str">
        <f>IF(O9288="","",IF(OR(VALUE(LEFT(O9288,2))&gt;IF(RIGHT(J9288,1)="M",7,19),AND(OR(LEFT(O9288,2)={"07","19"}),VALUE(RIGHT(O9288,2))&gt;15)),TRUE,FALSE))</f>
        <v/>
      </c>
      <c r="T9288" s="77" t="str">
        <f>IF(O9288="","",IF(OR(VALUE(LEFT(O9288,2))&gt;IF(RIGHT(J9288,1)="M",7,19),AND(OR(LEFT(O9288,2)={"07","19"}),VALUE(RIGHT(O9288,2))&gt;5)),TRUE,FALSE))</f>
        <v/>
      </c>
    </row>
    <row r="9289" spans="12:20" x14ac:dyDescent="0.25">
      <c r="L9289" s="75">
        <f>COUNTIF($B$2:B9289,B9289)</f>
        <v>0</v>
      </c>
      <c r="M9289" s="75">
        <f>COUNTIF($L$2:L9289,4)</f>
        <v>42</v>
      </c>
      <c r="N9289" s="76" t="str">
        <f t="shared" si="729"/>
        <v>0</v>
      </c>
      <c r="O9289" s="76" t="str">
        <f t="shared" si="725"/>
        <v/>
      </c>
      <c r="P9289" s="75" t="str">
        <f t="shared" si="726"/>
        <v/>
      </c>
      <c r="Q9289" s="77" t="str">
        <f t="shared" si="727"/>
        <v/>
      </c>
      <c r="R9289" s="77" t="str">
        <f t="shared" si="728"/>
        <v/>
      </c>
      <c r="S9289" s="77" t="str">
        <f>IF(O9289="","",IF(OR(VALUE(LEFT(O9289,2))&gt;IF(RIGHT(J9289,1)="M",7,19),AND(OR(LEFT(O9289,2)={"07","19"}),VALUE(RIGHT(O9289,2))&gt;15)),TRUE,FALSE))</f>
        <v/>
      </c>
      <c r="T9289" s="77" t="str">
        <f>IF(O9289="","",IF(OR(VALUE(LEFT(O9289,2))&gt;IF(RIGHT(J9289,1)="M",7,19),AND(OR(LEFT(O9289,2)={"07","19"}),VALUE(RIGHT(O9289,2))&gt;5)),TRUE,FALSE))</f>
        <v/>
      </c>
    </row>
    <row r="9290" spans="12:20" x14ac:dyDescent="0.25">
      <c r="L9290" s="75">
        <f>COUNTIF($B$2:B9290,B9290)</f>
        <v>0</v>
      </c>
      <c r="M9290" s="75">
        <f>COUNTIF($L$2:L9290,4)</f>
        <v>42</v>
      </c>
      <c r="N9290" s="76" t="str">
        <f t="shared" si="729"/>
        <v>0</v>
      </c>
      <c r="O9290" s="76" t="str">
        <f t="shared" si="725"/>
        <v/>
      </c>
      <c r="P9290" s="75" t="str">
        <f t="shared" si="726"/>
        <v/>
      </c>
      <c r="Q9290" s="77" t="str">
        <f t="shared" si="727"/>
        <v/>
      </c>
      <c r="R9290" s="77" t="str">
        <f t="shared" si="728"/>
        <v/>
      </c>
      <c r="S9290" s="77" t="str">
        <f>IF(O9290="","",IF(OR(VALUE(LEFT(O9290,2))&gt;IF(RIGHT(J9290,1)="M",7,19),AND(OR(LEFT(O9290,2)={"07","19"}),VALUE(RIGHT(O9290,2))&gt;15)),TRUE,FALSE))</f>
        <v/>
      </c>
      <c r="T9290" s="77" t="str">
        <f>IF(O9290="","",IF(OR(VALUE(LEFT(O9290,2))&gt;IF(RIGHT(J9290,1)="M",7,19),AND(OR(LEFT(O9290,2)={"07","19"}),VALUE(RIGHT(O9290,2))&gt;5)),TRUE,FALSE))</f>
        <v/>
      </c>
    </row>
    <row r="9291" spans="12:20" x14ac:dyDescent="0.25">
      <c r="L9291" s="75">
        <f>COUNTIF($B$2:B9291,B9291)</f>
        <v>0</v>
      </c>
      <c r="M9291" s="75">
        <f>COUNTIF($L$2:L9291,4)</f>
        <v>42</v>
      </c>
      <c r="N9291" s="76" t="str">
        <f t="shared" si="729"/>
        <v>0</v>
      </c>
      <c r="O9291" s="76" t="str">
        <f t="shared" si="725"/>
        <v/>
      </c>
      <c r="P9291" s="75" t="str">
        <f t="shared" si="726"/>
        <v/>
      </c>
      <c r="Q9291" s="77" t="str">
        <f t="shared" si="727"/>
        <v/>
      </c>
      <c r="R9291" s="77" t="str">
        <f t="shared" si="728"/>
        <v/>
      </c>
      <c r="S9291" s="77" t="str">
        <f>IF(O9291="","",IF(OR(VALUE(LEFT(O9291,2))&gt;IF(RIGHT(J9291,1)="M",7,19),AND(OR(LEFT(O9291,2)={"07","19"}),VALUE(RIGHT(O9291,2))&gt;15)),TRUE,FALSE))</f>
        <v/>
      </c>
      <c r="T9291" s="77" t="str">
        <f>IF(O9291="","",IF(OR(VALUE(LEFT(O9291,2))&gt;IF(RIGHT(J9291,1)="M",7,19),AND(OR(LEFT(O9291,2)={"07","19"}),VALUE(RIGHT(O9291,2))&gt;5)),TRUE,FALSE))</f>
        <v/>
      </c>
    </row>
    <row r="9292" spans="12:20" x14ac:dyDescent="0.25">
      <c r="L9292" s="75">
        <f>COUNTIF($B$2:B9292,B9292)</f>
        <v>0</v>
      </c>
      <c r="M9292" s="75">
        <f>COUNTIF($L$2:L9292,4)</f>
        <v>42</v>
      </c>
      <c r="N9292" s="76" t="str">
        <f t="shared" si="729"/>
        <v>0</v>
      </c>
      <c r="O9292" s="76" t="str">
        <f t="shared" si="725"/>
        <v/>
      </c>
      <c r="P9292" s="75" t="str">
        <f t="shared" si="726"/>
        <v/>
      </c>
      <c r="Q9292" s="77" t="str">
        <f t="shared" si="727"/>
        <v/>
      </c>
      <c r="R9292" s="77" t="str">
        <f t="shared" si="728"/>
        <v/>
      </c>
      <c r="S9292" s="77" t="str">
        <f>IF(O9292="","",IF(OR(VALUE(LEFT(O9292,2))&gt;IF(RIGHT(J9292,1)="M",7,19),AND(OR(LEFT(O9292,2)={"07","19"}),VALUE(RIGHT(O9292,2))&gt;15)),TRUE,FALSE))</f>
        <v/>
      </c>
      <c r="T9292" s="77" t="str">
        <f>IF(O9292="","",IF(OR(VALUE(LEFT(O9292,2))&gt;IF(RIGHT(J9292,1)="M",7,19),AND(OR(LEFT(O9292,2)={"07","19"}),VALUE(RIGHT(O9292,2))&gt;5)),TRUE,FALSE))</f>
        <v/>
      </c>
    </row>
    <row r="9293" spans="12:20" x14ac:dyDescent="0.25">
      <c r="L9293" s="75">
        <f>COUNTIF($B$2:B9293,B9293)</f>
        <v>0</v>
      </c>
      <c r="M9293" s="75">
        <f>COUNTIF($L$2:L9293,4)</f>
        <v>42</v>
      </c>
      <c r="N9293" s="76" t="str">
        <f t="shared" si="729"/>
        <v>0</v>
      </c>
      <c r="O9293" s="76" t="str">
        <f t="shared" si="725"/>
        <v/>
      </c>
      <c r="P9293" s="75" t="str">
        <f t="shared" si="726"/>
        <v/>
      </c>
      <c r="Q9293" s="77" t="str">
        <f t="shared" si="727"/>
        <v/>
      </c>
      <c r="R9293" s="77" t="str">
        <f t="shared" si="728"/>
        <v/>
      </c>
      <c r="S9293" s="77" t="str">
        <f>IF(O9293="","",IF(OR(VALUE(LEFT(O9293,2))&gt;IF(RIGHT(J9293,1)="M",7,19),AND(OR(LEFT(O9293,2)={"07","19"}),VALUE(RIGHT(O9293,2))&gt;15)),TRUE,FALSE))</f>
        <v/>
      </c>
      <c r="T9293" s="77" t="str">
        <f>IF(O9293="","",IF(OR(VALUE(LEFT(O9293,2))&gt;IF(RIGHT(J9293,1)="M",7,19),AND(OR(LEFT(O9293,2)={"07","19"}),VALUE(RIGHT(O9293,2))&gt;5)),TRUE,FALSE))</f>
        <v/>
      </c>
    </row>
    <row r="9294" spans="12:20" x14ac:dyDescent="0.25">
      <c r="L9294" s="75">
        <f>COUNTIF($B$2:B9294,B9294)</f>
        <v>0</v>
      </c>
      <c r="M9294" s="75">
        <f>COUNTIF($L$2:L9294,4)</f>
        <v>42</v>
      </c>
      <c r="N9294" s="76" t="str">
        <f t="shared" si="729"/>
        <v>0</v>
      </c>
      <c r="O9294" s="76" t="str">
        <f t="shared" si="725"/>
        <v/>
      </c>
      <c r="P9294" s="75" t="str">
        <f t="shared" si="726"/>
        <v/>
      </c>
      <c r="Q9294" s="77" t="str">
        <f t="shared" si="727"/>
        <v/>
      </c>
      <c r="R9294" s="77" t="str">
        <f t="shared" si="728"/>
        <v/>
      </c>
      <c r="S9294" s="77" t="str">
        <f>IF(O9294="","",IF(OR(VALUE(LEFT(O9294,2))&gt;IF(RIGHT(J9294,1)="M",7,19),AND(OR(LEFT(O9294,2)={"07","19"}),VALUE(RIGHT(O9294,2))&gt;15)),TRUE,FALSE))</f>
        <v/>
      </c>
      <c r="T9294" s="77" t="str">
        <f>IF(O9294="","",IF(OR(VALUE(LEFT(O9294,2))&gt;IF(RIGHT(J9294,1)="M",7,19),AND(OR(LEFT(O9294,2)={"07","19"}),VALUE(RIGHT(O9294,2))&gt;5)),TRUE,FALSE))</f>
        <v/>
      </c>
    </row>
    <row r="9295" spans="12:20" x14ac:dyDescent="0.25">
      <c r="L9295" s="75">
        <f>COUNTIF($B$2:B9295,B9295)</f>
        <v>0</v>
      </c>
      <c r="M9295" s="75">
        <f>COUNTIF($L$2:L9295,4)</f>
        <v>42</v>
      </c>
      <c r="N9295" s="76" t="str">
        <f t="shared" si="729"/>
        <v>0</v>
      </c>
      <c r="O9295" s="76" t="str">
        <f t="shared" si="725"/>
        <v/>
      </c>
      <c r="P9295" s="75" t="str">
        <f t="shared" si="726"/>
        <v/>
      </c>
      <c r="Q9295" s="77" t="str">
        <f t="shared" si="727"/>
        <v/>
      </c>
      <c r="R9295" s="77" t="str">
        <f t="shared" si="728"/>
        <v/>
      </c>
      <c r="S9295" s="77" t="str">
        <f>IF(O9295="","",IF(OR(VALUE(LEFT(O9295,2))&gt;IF(RIGHT(J9295,1)="M",7,19),AND(OR(LEFT(O9295,2)={"07","19"}),VALUE(RIGHT(O9295,2))&gt;15)),TRUE,FALSE))</f>
        <v/>
      </c>
      <c r="T9295" s="77" t="str">
        <f>IF(O9295="","",IF(OR(VALUE(LEFT(O9295,2))&gt;IF(RIGHT(J9295,1)="M",7,19),AND(OR(LEFT(O9295,2)={"07","19"}),VALUE(RIGHT(O9295,2))&gt;5)),TRUE,FALSE))</f>
        <v/>
      </c>
    </row>
    <row r="9296" spans="12:20" x14ac:dyDescent="0.25">
      <c r="L9296" s="75">
        <f>COUNTIF($B$2:B9296,B9296)</f>
        <v>0</v>
      </c>
      <c r="M9296" s="75">
        <f>COUNTIF($L$2:L9296,4)</f>
        <v>42</v>
      </c>
      <c r="N9296" s="76" t="str">
        <f t="shared" si="729"/>
        <v>0</v>
      </c>
      <c r="O9296" s="76" t="str">
        <f t="shared" si="725"/>
        <v/>
      </c>
      <c r="P9296" s="75" t="str">
        <f t="shared" si="726"/>
        <v/>
      </c>
      <c r="Q9296" s="77" t="str">
        <f t="shared" si="727"/>
        <v/>
      </c>
      <c r="R9296" s="77" t="str">
        <f t="shared" si="728"/>
        <v/>
      </c>
      <c r="S9296" s="77" t="str">
        <f>IF(O9296="","",IF(OR(VALUE(LEFT(O9296,2))&gt;IF(RIGHT(J9296,1)="M",7,19),AND(OR(LEFT(O9296,2)={"07","19"}),VALUE(RIGHT(O9296,2))&gt;15)),TRUE,FALSE))</f>
        <v/>
      </c>
      <c r="T9296" s="77" t="str">
        <f>IF(O9296="","",IF(OR(VALUE(LEFT(O9296,2))&gt;IF(RIGHT(J9296,1)="M",7,19),AND(OR(LEFT(O9296,2)={"07","19"}),VALUE(RIGHT(O9296,2))&gt;5)),TRUE,FALSE))</f>
        <v/>
      </c>
    </row>
    <row r="9297" spans="12:20" x14ac:dyDescent="0.25">
      <c r="L9297" s="75">
        <f>COUNTIF($B$2:B9297,B9297)</f>
        <v>0</v>
      </c>
      <c r="M9297" s="75">
        <f>COUNTIF($L$2:L9297,4)</f>
        <v>42</v>
      </c>
      <c r="N9297" s="76" t="str">
        <f t="shared" si="729"/>
        <v>0</v>
      </c>
      <c r="O9297" s="76" t="str">
        <f t="shared" si="725"/>
        <v/>
      </c>
      <c r="P9297" s="75" t="str">
        <f t="shared" si="726"/>
        <v/>
      </c>
      <c r="Q9297" s="77" t="str">
        <f t="shared" si="727"/>
        <v/>
      </c>
      <c r="R9297" s="77" t="str">
        <f t="shared" si="728"/>
        <v/>
      </c>
      <c r="S9297" s="77" t="str">
        <f>IF(O9297="","",IF(OR(VALUE(LEFT(O9297,2))&gt;IF(RIGHT(J9297,1)="M",7,19),AND(OR(LEFT(O9297,2)={"07","19"}),VALUE(RIGHT(O9297,2))&gt;15)),TRUE,FALSE))</f>
        <v/>
      </c>
      <c r="T9297" s="77" t="str">
        <f>IF(O9297="","",IF(OR(VALUE(LEFT(O9297,2))&gt;IF(RIGHT(J9297,1)="M",7,19),AND(OR(LEFT(O9297,2)={"07","19"}),VALUE(RIGHT(O9297,2))&gt;5)),TRUE,FALSE))</f>
        <v/>
      </c>
    </row>
    <row r="9298" spans="12:20" x14ac:dyDescent="0.25">
      <c r="L9298" s="75">
        <f>COUNTIF($B$2:B9298,B9298)</f>
        <v>0</v>
      </c>
      <c r="M9298" s="75">
        <f>COUNTIF($L$2:L9298,4)</f>
        <v>42</v>
      </c>
      <c r="N9298" s="76" t="str">
        <f t="shared" si="729"/>
        <v>0</v>
      </c>
      <c r="O9298" s="76" t="str">
        <f t="shared" si="725"/>
        <v/>
      </c>
      <c r="P9298" s="75" t="str">
        <f t="shared" si="726"/>
        <v/>
      </c>
      <c r="Q9298" s="77" t="str">
        <f t="shared" si="727"/>
        <v/>
      </c>
      <c r="R9298" s="77" t="str">
        <f t="shared" si="728"/>
        <v/>
      </c>
      <c r="S9298" s="77" t="str">
        <f>IF(O9298="","",IF(OR(VALUE(LEFT(O9298,2))&gt;IF(RIGHT(J9298,1)="M",7,19),AND(OR(LEFT(O9298,2)={"07","19"}),VALUE(RIGHT(O9298,2))&gt;15)),TRUE,FALSE))</f>
        <v/>
      </c>
      <c r="T9298" s="77" t="str">
        <f>IF(O9298="","",IF(OR(VALUE(LEFT(O9298,2))&gt;IF(RIGHT(J9298,1)="M",7,19),AND(OR(LEFT(O9298,2)={"07","19"}),VALUE(RIGHT(O9298,2))&gt;5)),TRUE,FALSE))</f>
        <v/>
      </c>
    </row>
    <row r="9299" spans="12:20" x14ac:dyDescent="0.25">
      <c r="L9299" s="75">
        <f>COUNTIF($B$2:B9299,B9299)</f>
        <v>0</v>
      </c>
      <c r="M9299" s="75">
        <f>COUNTIF($L$2:L9299,4)</f>
        <v>42</v>
      </c>
      <c r="N9299" s="76" t="str">
        <f t="shared" si="729"/>
        <v>0</v>
      </c>
      <c r="O9299" s="76" t="str">
        <f t="shared" si="725"/>
        <v/>
      </c>
      <c r="P9299" s="75" t="str">
        <f t="shared" si="726"/>
        <v/>
      </c>
      <c r="Q9299" s="77" t="str">
        <f t="shared" si="727"/>
        <v/>
      </c>
      <c r="R9299" s="77" t="str">
        <f t="shared" si="728"/>
        <v/>
      </c>
      <c r="S9299" s="77" t="str">
        <f>IF(O9299="","",IF(OR(VALUE(LEFT(O9299,2))&gt;IF(RIGHT(J9299,1)="M",7,19),AND(OR(LEFT(O9299,2)={"07","19"}),VALUE(RIGHT(O9299,2))&gt;15)),TRUE,FALSE))</f>
        <v/>
      </c>
      <c r="T9299" s="77" t="str">
        <f>IF(O9299="","",IF(OR(VALUE(LEFT(O9299,2))&gt;IF(RIGHT(J9299,1)="M",7,19),AND(OR(LEFT(O9299,2)={"07","19"}),VALUE(RIGHT(O9299,2))&gt;5)),TRUE,FALSE))</f>
        <v/>
      </c>
    </row>
    <row r="9300" spans="12:20" x14ac:dyDescent="0.25">
      <c r="L9300" s="75">
        <f>COUNTIF($B$2:B9300,B9300)</f>
        <v>0</v>
      </c>
      <c r="M9300" s="75">
        <f>COUNTIF($L$2:L9300,4)</f>
        <v>42</v>
      </c>
      <c r="N9300" s="76" t="str">
        <f t="shared" si="729"/>
        <v>0</v>
      </c>
      <c r="O9300" s="76" t="str">
        <f t="shared" si="725"/>
        <v/>
      </c>
      <c r="P9300" s="75" t="str">
        <f t="shared" si="726"/>
        <v/>
      </c>
      <c r="Q9300" s="77" t="str">
        <f t="shared" si="727"/>
        <v/>
      </c>
      <c r="R9300" s="77" t="str">
        <f t="shared" si="728"/>
        <v/>
      </c>
      <c r="S9300" s="77" t="str">
        <f>IF(O9300="","",IF(OR(VALUE(LEFT(O9300,2))&gt;IF(RIGHT(J9300,1)="M",7,19),AND(OR(LEFT(O9300,2)={"07","19"}),VALUE(RIGHT(O9300,2))&gt;15)),TRUE,FALSE))</f>
        <v/>
      </c>
      <c r="T9300" s="77" t="str">
        <f>IF(O9300="","",IF(OR(VALUE(LEFT(O9300,2))&gt;IF(RIGHT(J9300,1)="M",7,19),AND(OR(LEFT(O9300,2)={"07","19"}),VALUE(RIGHT(O9300,2))&gt;5)),TRUE,FALSE))</f>
        <v/>
      </c>
    </row>
    <row r="9301" spans="12:20" x14ac:dyDescent="0.25">
      <c r="L9301" s="75">
        <f>COUNTIF($B$2:B9301,B9301)</f>
        <v>0</v>
      </c>
      <c r="M9301" s="75">
        <f>COUNTIF($L$2:L9301,4)</f>
        <v>42</v>
      </c>
      <c r="N9301" s="76" t="str">
        <f t="shared" si="729"/>
        <v>0</v>
      </c>
      <c r="O9301" s="76" t="str">
        <f t="shared" si="725"/>
        <v/>
      </c>
      <c r="P9301" s="75" t="str">
        <f t="shared" si="726"/>
        <v/>
      </c>
      <c r="Q9301" s="77" t="str">
        <f t="shared" si="727"/>
        <v/>
      </c>
      <c r="R9301" s="77" t="str">
        <f t="shared" si="728"/>
        <v/>
      </c>
      <c r="S9301" s="77" t="str">
        <f>IF(O9301="","",IF(OR(VALUE(LEFT(O9301,2))&gt;IF(RIGHT(J9301,1)="M",7,19),AND(OR(LEFT(O9301,2)={"07","19"}),VALUE(RIGHT(O9301,2))&gt;15)),TRUE,FALSE))</f>
        <v/>
      </c>
      <c r="T9301" s="77" t="str">
        <f>IF(O9301="","",IF(OR(VALUE(LEFT(O9301,2))&gt;IF(RIGHT(J9301,1)="M",7,19),AND(OR(LEFT(O9301,2)={"07","19"}),VALUE(RIGHT(O9301,2))&gt;5)),TRUE,FALSE))</f>
        <v/>
      </c>
    </row>
    <row r="9302" spans="12:20" x14ac:dyDescent="0.25">
      <c r="L9302" s="75">
        <f>COUNTIF($B$2:B9302,B9302)</f>
        <v>0</v>
      </c>
      <c r="M9302" s="75">
        <f>COUNTIF($L$2:L9302,4)</f>
        <v>42</v>
      </c>
      <c r="N9302" s="76" t="str">
        <f t="shared" si="729"/>
        <v>0</v>
      </c>
      <c r="O9302" s="76" t="str">
        <f t="shared" si="725"/>
        <v/>
      </c>
      <c r="P9302" s="75" t="str">
        <f t="shared" si="726"/>
        <v/>
      </c>
      <c r="Q9302" s="77" t="str">
        <f t="shared" si="727"/>
        <v/>
      </c>
      <c r="R9302" s="77" t="str">
        <f t="shared" si="728"/>
        <v/>
      </c>
      <c r="S9302" s="77" t="str">
        <f>IF(O9302="","",IF(OR(VALUE(LEFT(O9302,2))&gt;IF(RIGHT(J9302,1)="M",7,19),AND(OR(LEFT(O9302,2)={"07","19"}),VALUE(RIGHT(O9302,2))&gt;15)),TRUE,FALSE))</f>
        <v/>
      </c>
      <c r="T9302" s="77" t="str">
        <f>IF(O9302="","",IF(OR(VALUE(LEFT(O9302,2))&gt;IF(RIGHT(J9302,1)="M",7,19),AND(OR(LEFT(O9302,2)={"07","19"}),VALUE(RIGHT(O9302,2))&gt;5)),TRUE,FALSE))</f>
        <v/>
      </c>
    </row>
    <row r="9303" spans="12:20" x14ac:dyDescent="0.25">
      <c r="L9303" s="75">
        <f>COUNTIF($B$2:B9303,B9303)</f>
        <v>0</v>
      </c>
      <c r="M9303" s="75">
        <f>COUNTIF($L$2:L9303,4)</f>
        <v>42</v>
      </c>
      <c r="N9303" s="76" t="str">
        <f t="shared" si="729"/>
        <v>0</v>
      </c>
      <c r="O9303" s="76" t="str">
        <f t="shared" si="725"/>
        <v/>
      </c>
      <c r="P9303" s="75" t="str">
        <f t="shared" si="726"/>
        <v/>
      </c>
      <c r="Q9303" s="77" t="str">
        <f t="shared" si="727"/>
        <v/>
      </c>
      <c r="R9303" s="77" t="str">
        <f t="shared" si="728"/>
        <v/>
      </c>
      <c r="S9303" s="77" t="str">
        <f>IF(O9303="","",IF(OR(VALUE(LEFT(O9303,2))&gt;IF(RIGHT(J9303,1)="M",7,19),AND(OR(LEFT(O9303,2)={"07","19"}),VALUE(RIGHT(O9303,2))&gt;15)),TRUE,FALSE))</f>
        <v/>
      </c>
      <c r="T9303" s="77" t="str">
        <f>IF(O9303="","",IF(OR(VALUE(LEFT(O9303,2))&gt;IF(RIGHT(J9303,1)="M",7,19),AND(OR(LEFT(O9303,2)={"07","19"}),VALUE(RIGHT(O9303,2))&gt;5)),TRUE,FALSE))</f>
        <v/>
      </c>
    </row>
    <row r="9304" spans="12:20" x14ac:dyDescent="0.25">
      <c r="L9304" s="75">
        <f>COUNTIF($B$2:B9304,B9304)</f>
        <v>0</v>
      </c>
      <c r="M9304" s="75">
        <f>COUNTIF($L$2:L9304,4)</f>
        <v>42</v>
      </c>
      <c r="N9304" s="76" t="str">
        <f t="shared" si="729"/>
        <v>0</v>
      </c>
      <c r="O9304" s="76" t="str">
        <f t="shared" si="725"/>
        <v/>
      </c>
      <c r="P9304" s="75" t="str">
        <f t="shared" si="726"/>
        <v/>
      </c>
      <c r="Q9304" s="77" t="str">
        <f t="shared" si="727"/>
        <v/>
      </c>
      <c r="R9304" s="77" t="str">
        <f t="shared" si="728"/>
        <v/>
      </c>
      <c r="S9304" s="77" t="str">
        <f>IF(O9304="","",IF(OR(VALUE(LEFT(O9304,2))&gt;IF(RIGHT(J9304,1)="M",7,19),AND(OR(LEFT(O9304,2)={"07","19"}),VALUE(RIGHT(O9304,2))&gt;15)),TRUE,FALSE))</f>
        <v/>
      </c>
      <c r="T9304" s="77" t="str">
        <f>IF(O9304="","",IF(OR(VALUE(LEFT(O9304,2))&gt;IF(RIGHT(J9304,1)="M",7,19),AND(OR(LEFT(O9304,2)={"07","19"}),VALUE(RIGHT(O9304,2))&gt;5)),TRUE,FALSE))</f>
        <v/>
      </c>
    </row>
    <row r="9305" spans="12:20" x14ac:dyDescent="0.25">
      <c r="L9305" s="75">
        <f>COUNTIF($B$2:B9305,B9305)</f>
        <v>0</v>
      </c>
      <c r="M9305" s="75">
        <f>COUNTIF($L$2:L9305,4)</f>
        <v>42</v>
      </c>
      <c r="N9305" s="76" t="str">
        <f t="shared" si="729"/>
        <v>0</v>
      </c>
      <c r="O9305" s="76" t="str">
        <f t="shared" si="725"/>
        <v/>
      </c>
      <c r="P9305" s="75" t="str">
        <f t="shared" si="726"/>
        <v/>
      </c>
      <c r="Q9305" s="77" t="str">
        <f t="shared" si="727"/>
        <v/>
      </c>
      <c r="R9305" s="77" t="str">
        <f t="shared" si="728"/>
        <v/>
      </c>
      <c r="S9305" s="77" t="str">
        <f>IF(O9305="","",IF(OR(VALUE(LEFT(O9305,2))&gt;IF(RIGHT(J9305,1)="M",7,19),AND(OR(LEFT(O9305,2)={"07","19"}),VALUE(RIGHT(O9305,2))&gt;15)),TRUE,FALSE))</f>
        <v/>
      </c>
      <c r="T9305" s="77" t="str">
        <f>IF(O9305="","",IF(OR(VALUE(LEFT(O9305,2))&gt;IF(RIGHT(J9305,1)="M",7,19),AND(OR(LEFT(O9305,2)={"07","19"}),VALUE(RIGHT(O9305,2))&gt;5)),TRUE,FALSE))</f>
        <v/>
      </c>
    </row>
    <row r="9306" spans="12:20" x14ac:dyDescent="0.25">
      <c r="L9306" s="75">
        <f>COUNTIF($B$2:B9306,B9306)</f>
        <v>0</v>
      </c>
      <c r="M9306" s="75">
        <f>COUNTIF($L$2:L9306,4)</f>
        <v>42</v>
      </c>
      <c r="N9306" s="76" t="str">
        <f t="shared" si="729"/>
        <v>0</v>
      </c>
      <c r="O9306" s="76" t="str">
        <f t="shared" si="725"/>
        <v/>
      </c>
      <c r="P9306" s="75" t="str">
        <f t="shared" si="726"/>
        <v/>
      </c>
      <c r="Q9306" s="77" t="str">
        <f t="shared" si="727"/>
        <v/>
      </c>
      <c r="R9306" s="77" t="str">
        <f t="shared" si="728"/>
        <v/>
      </c>
      <c r="S9306" s="77" t="str">
        <f>IF(O9306="","",IF(OR(VALUE(LEFT(O9306,2))&gt;IF(RIGHT(J9306,1)="M",7,19),AND(OR(LEFT(O9306,2)={"07","19"}),VALUE(RIGHT(O9306,2))&gt;15)),TRUE,FALSE))</f>
        <v/>
      </c>
      <c r="T9306" s="77" t="str">
        <f>IF(O9306="","",IF(OR(VALUE(LEFT(O9306,2))&gt;IF(RIGHT(J9306,1)="M",7,19),AND(OR(LEFT(O9306,2)={"07","19"}),VALUE(RIGHT(O9306,2))&gt;5)),TRUE,FALSE))</f>
        <v/>
      </c>
    </row>
    <row r="9307" spans="12:20" x14ac:dyDescent="0.25">
      <c r="L9307" s="75">
        <f>COUNTIF($B$2:B9307,B9307)</f>
        <v>0</v>
      </c>
      <c r="M9307" s="75">
        <f>COUNTIF($L$2:L9307,4)</f>
        <v>42</v>
      </c>
      <c r="N9307" s="76" t="str">
        <f t="shared" si="729"/>
        <v>0</v>
      </c>
      <c r="O9307" s="76" t="str">
        <f t="shared" si="725"/>
        <v/>
      </c>
      <c r="P9307" s="75" t="str">
        <f t="shared" si="726"/>
        <v/>
      </c>
      <c r="Q9307" s="77" t="str">
        <f t="shared" si="727"/>
        <v/>
      </c>
      <c r="R9307" s="77" t="str">
        <f t="shared" si="728"/>
        <v/>
      </c>
      <c r="S9307" s="77" t="str">
        <f>IF(O9307="","",IF(OR(VALUE(LEFT(O9307,2))&gt;IF(RIGHT(J9307,1)="M",7,19),AND(OR(LEFT(O9307,2)={"07","19"}),VALUE(RIGHT(O9307,2))&gt;15)),TRUE,FALSE))</f>
        <v/>
      </c>
      <c r="T9307" s="77" t="str">
        <f>IF(O9307="","",IF(OR(VALUE(LEFT(O9307,2))&gt;IF(RIGHT(J9307,1)="M",7,19),AND(OR(LEFT(O9307,2)={"07","19"}),VALUE(RIGHT(O9307,2))&gt;5)),TRUE,FALSE))</f>
        <v/>
      </c>
    </row>
    <row r="9308" spans="12:20" x14ac:dyDescent="0.25">
      <c r="L9308" s="75">
        <f>COUNTIF($B$2:B9308,B9308)</f>
        <v>0</v>
      </c>
      <c r="M9308" s="75">
        <f>COUNTIF($L$2:L9308,4)</f>
        <v>42</v>
      </c>
      <c r="N9308" s="76" t="str">
        <f t="shared" si="729"/>
        <v>0</v>
      </c>
      <c r="O9308" s="76" t="str">
        <f t="shared" si="725"/>
        <v/>
      </c>
      <c r="P9308" s="75" t="str">
        <f t="shared" si="726"/>
        <v/>
      </c>
      <c r="Q9308" s="77" t="str">
        <f t="shared" si="727"/>
        <v/>
      </c>
      <c r="R9308" s="77" t="str">
        <f t="shared" si="728"/>
        <v/>
      </c>
      <c r="S9308" s="77" t="str">
        <f>IF(O9308="","",IF(OR(VALUE(LEFT(O9308,2))&gt;IF(RIGHT(J9308,1)="M",7,19),AND(OR(LEFT(O9308,2)={"07","19"}),VALUE(RIGHT(O9308,2))&gt;15)),TRUE,FALSE))</f>
        <v/>
      </c>
      <c r="T9308" s="77" t="str">
        <f>IF(O9308="","",IF(OR(VALUE(LEFT(O9308,2))&gt;IF(RIGHT(J9308,1)="M",7,19),AND(OR(LEFT(O9308,2)={"07","19"}),VALUE(RIGHT(O9308,2))&gt;5)),TRUE,FALSE))</f>
        <v/>
      </c>
    </row>
    <row r="9309" spans="12:20" x14ac:dyDescent="0.25">
      <c r="L9309" s="75">
        <f>COUNTIF($B$2:B9309,B9309)</f>
        <v>0</v>
      </c>
      <c r="M9309" s="75">
        <f>COUNTIF($L$2:L9309,4)</f>
        <v>42</v>
      </c>
      <c r="N9309" s="76" t="str">
        <f t="shared" si="729"/>
        <v>0</v>
      </c>
      <c r="O9309" s="76" t="str">
        <f t="shared" si="725"/>
        <v/>
      </c>
      <c r="P9309" s="75" t="str">
        <f t="shared" si="726"/>
        <v/>
      </c>
      <c r="Q9309" s="77" t="str">
        <f t="shared" si="727"/>
        <v/>
      </c>
      <c r="R9309" s="77" t="str">
        <f t="shared" si="728"/>
        <v/>
      </c>
      <c r="S9309" s="77" t="str">
        <f>IF(O9309="","",IF(OR(VALUE(LEFT(O9309,2))&gt;IF(RIGHT(J9309,1)="M",7,19),AND(OR(LEFT(O9309,2)={"07","19"}),VALUE(RIGHT(O9309,2))&gt;15)),TRUE,FALSE))</f>
        <v/>
      </c>
      <c r="T9309" s="77" t="str">
        <f>IF(O9309="","",IF(OR(VALUE(LEFT(O9309,2))&gt;IF(RIGHT(J9309,1)="M",7,19),AND(OR(LEFT(O9309,2)={"07","19"}),VALUE(RIGHT(O9309,2))&gt;5)),TRUE,FALSE))</f>
        <v/>
      </c>
    </row>
    <row r="9310" spans="12:20" x14ac:dyDescent="0.25">
      <c r="L9310" s="75">
        <f>COUNTIF($B$2:B9310,B9310)</f>
        <v>0</v>
      </c>
      <c r="M9310" s="75">
        <f>COUNTIF($L$2:L9310,4)</f>
        <v>42</v>
      </c>
      <c r="N9310" s="76" t="str">
        <f t="shared" si="729"/>
        <v>0</v>
      </c>
      <c r="O9310" s="76" t="str">
        <f t="shared" si="725"/>
        <v/>
      </c>
      <c r="P9310" s="75" t="str">
        <f t="shared" si="726"/>
        <v/>
      </c>
      <c r="Q9310" s="77" t="str">
        <f t="shared" si="727"/>
        <v/>
      </c>
      <c r="R9310" s="77" t="str">
        <f t="shared" si="728"/>
        <v/>
      </c>
      <c r="S9310" s="77" t="str">
        <f>IF(O9310="","",IF(OR(VALUE(LEFT(O9310,2))&gt;IF(RIGHT(J9310,1)="M",7,19),AND(OR(LEFT(O9310,2)={"07","19"}),VALUE(RIGHT(O9310,2))&gt;15)),TRUE,FALSE))</f>
        <v/>
      </c>
      <c r="T9310" s="77" t="str">
        <f>IF(O9310="","",IF(OR(VALUE(LEFT(O9310,2))&gt;IF(RIGHT(J9310,1)="M",7,19),AND(OR(LEFT(O9310,2)={"07","19"}),VALUE(RIGHT(O9310,2))&gt;5)),TRUE,FALSE))</f>
        <v/>
      </c>
    </row>
    <row r="9311" spans="12:20" x14ac:dyDescent="0.25">
      <c r="L9311" s="75">
        <f>COUNTIF($B$2:B9311,B9311)</f>
        <v>0</v>
      </c>
      <c r="M9311" s="75">
        <f>COUNTIF($L$2:L9311,4)</f>
        <v>42</v>
      </c>
      <c r="N9311" s="76" t="str">
        <f t="shared" si="729"/>
        <v>0</v>
      </c>
      <c r="O9311" s="76" t="str">
        <f t="shared" si="725"/>
        <v/>
      </c>
      <c r="P9311" s="75" t="str">
        <f t="shared" si="726"/>
        <v/>
      </c>
      <c r="Q9311" s="77" t="str">
        <f t="shared" si="727"/>
        <v/>
      </c>
      <c r="R9311" s="77" t="str">
        <f t="shared" si="728"/>
        <v/>
      </c>
      <c r="S9311" s="77" t="str">
        <f>IF(O9311="","",IF(OR(VALUE(LEFT(O9311,2))&gt;IF(RIGHT(J9311,1)="M",7,19),AND(OR(LEFT(O9311,2)={"07","19"}),VALUE(RIGHT(O9311,2))&gt;15)),TRUE,FALSE))</f>
        <v/>
      </c>
      <c r="T9311" s="77" t="str">
        <f>IF(O9311="","",IF(OR(VALUE(LEFT(O9311,2))&gt;IF(RIGHT(J9311,1)="M",7,19),AND(OR(LEFT(O9311,2)={"07","19"}),VALUE(RIGHT(O9311,2))&gt;5)),TRUE,FALSE))</f>
        <v/>
      </c>
    </row>
    <row r="9312" spans="12:20" x14ac:dyDescent="0.25">
      <c r="L9312" s="75">
        <f>COUNTIF($B$2:B9312,B9312)</f>
        <v>0</v>
      </c>
      <c r="M9312" s="75">
        <f>COUNTIF($L$2:L9312,4)</f>
        <v>42</v>
      </c>
      <c r="N9312" s="76" t="str">
        <f t="shared" si="729"/>
        <v>0</v>
      </c>
      <c r="O9312" s="76" t="str">
        <f t="shared" si="725"/>
        <v/>
      </c>
      <c r="P9312" s="75" t="str">
        <f t="shared" si="726"/>
        <v/>
      </c>
      <c r="Q9312" s="77" t="str">
        <f t="shared" si="727"/>
        <v/>
      </c>
      <c r="R9312" s="77" t="str">
        <f t="shared" si="728"/>
        <v/>
      </c>
      <c r="S9312" s="77" t="str">
        <f>IF(O9312="","",IF(OR(VALUE(LEFT(O9312,2))&gt;IF(RIGHT(J9312,1)="M",7,19),AND(OR(LEFT(O9312,2)={"07","19"}),VALUE(RIGHT(O9312,2))&gt;15)),TRUE,FALSE))</f>
        <v/>
      </c>
      <c r="T9312" s="77" t="str">
        <f>IF(O9312="","",IF(OR(VALUE(LEFT(O9312,2))&gt;IF(RIGHT(J9312,1)="M",7,19),AND(OR(LEFT(O9312,2)={"07","19"}),VALUE(RIGHT(O9312,2))&gt;5)),TRUE,FALSE))</f>
        <v/>
      </c>
    </row>
    <row r="9313" spans="12:20" x14ac:dyDescent="0.25">
      <c r="L9313" s="75">
        <f>COUNTIF($B$2:B9313,B9313)</f>
        <v>0</v>
      </c>
      <c r="M9313" s="75">
        <f>COUNTIF($L$2:L9313,4)</f>
        <v>42</v>
      </c>
      <c r="N9313" s="76" t="str">
        <f t="shared" si="729"/>
        <v>0</v>
      </c>
      <c r="O9313" s="76" t="str">
        <f t="shared" si="725"/>
        <v/>
      </c>
      <c r="P9313" s="75" t="str">
        <f t="shared" si="726"/>
        <v/>
      </c>
      <c r="Q9313" s="77" t="str">
        <f t="shared" si="727"/>
        <v/>
      </c>
      <c r="R9313" s="77" t="str">
        <f t="shared" si="728"/>
        <v/>
      </c>
      <c r="S9313" s="77" t="str">
        <f>IF(O9313="","",IF(OR(VALUE(LEFT(O9313,2))&gt;IF(RIGHT(J9313,1)="M",7,19),AND(OR(LEFT(O9313,2)={"07","19"}),VALUE(RIGHT(O9313,2))&gt;15)),TRUE,FALSE))</f>
        <v/>
      </c>
      <c r="T9313" s="77" t="str">
        <f>IF(O9313="","",IF(OR(VALUE(LEFT(O9313,2))&gt;IF(RIGHT(J9313,1)="M",7,19),AND(OR(LEFT(O9313,2)={"07","19"}),VALUE(RIGHT(O9313,2))&gt;5)),TRUE,FALSE))</f>
        <v/>
      </c>
    </row>
    <row r="9314" spans="12:20" x14ac:dyDescent="0.25">
      <c r="L9314" s="75">
        <f>COUNTIF($B$2:B9314,B9314)</f>
        <v>0</v>
      </c>
      <c r="M9314" s="75">
        <f>COUNTIF($L$2:L9314,4)</f>
        <v>42</v>
      </c>
      <c r="N9314" s="76" t="str">
        <f t="shared" si="729"/>
        <v>0</v>
      </c>
      <c r="O9314" s="76" t="str">
        <f t="shared" si="725"/>
        <v/>
      </c>
      <c r="P9314" s="75" t="str">
        <f t="shared" si="726"/>
        <v/>
      </c>
      <c r="Q9314" s="77" t="str">
        <f t="shared" si="727"/>
        <v/>
      </c>
      <c r="R9314" s="77" t="str">
        <f t="shared" si="728"/>
        <v/>
      </c>
      <c r="S9314" s="77" t="str">
        <f>IF(O9314="","",IF(OR(VALUE(LEFT(O9314,2))&gt;IF(RIGHT(J9314,1)="M",7,19),AND(OR(LEFT(O9314,2)={"07","19"}),VALUE(RIGHT(O9314,2))&gt;15)),TRUE,FALSE))</f>
        <v/>
      </c>
      <c r="T9314" s="77" t="str">
        <f>IF(O9314="","",IF(OR(VALUE(LEFT(O9314,2))&gt;IF(RIGHT(J9314,1)="M",7,19),AND(OR(LEFT(O9314,2)={"07","19"}),VALUE(RIGHT(O9314,2))&gt;5)),TRUE,FALSE))</f>
        <v/>
      </c>
    </row>
    <row r="9315" spans="12:20" x14ac:dyDescent="0.25">
      <c r="L9315" s="75">
        <f>COUNTIF($B$2:B9315,B9315)</f>
        <v>0</v>
      </c>
      <c r="M9315" s="75">
        <f>COUNTIF($L$2:L9315,4)</f>
        <v>42</v>
      </c>
      <c r="N9315" s="76" t="str">
        <f t="shared" si="729"/>
        <v>0</v>
      </c>
      <c r="O9315" s="76" t="str">
        <f t="shared" si="725"/>
        <v/>
      </c>
      <c r="P9315" s="75" t="str">
        <f t="shared" si="726"/>
        <v/>
      </c>
      <c r="Q9315" s="77" t="str">
        <f t="shared" si="727"/>
        <v/>
      </c>
      <c r="R9315" s="77" t="str">
        <f t="shared" si="728"/>
        <v/>
      </c>
      <c r="S9315" s="77" t="str">
        <f>IF(O9315="","",IF(OR(VALUE(LEFT(O9315,2))&gt;IF(RIGHT(J9315,1)="M",7,19),AND(OR(LEFT(O9315,2)={"07","19"}),VALUE(RIGHT(O9315,2))&gt;15)),TRUE,FALSE))</f>
        <v/>
      </c>
      <c r="T9315" s="77" t="str">
        <f>IF(O9315="","",IF(OR(VALUE(LEFT(O9315,2))&gt;IF(RIGHT(J9315,1)="M",7,19),AND(OR(LEFT(O9315,2)={"07","19"}),VALUE(RIGHT(O9315,2))&gt;5)),TRUE,FALSE))</f>
        <v/>
      </c>
    </row>
    <row r="9316" spans="12:20" x14ac:dyDescent="0.25">
      <c r="L9316" s="75">
        <f>COUNTIF($B$2:B9316,B9316)</f>
        <v>0</v>
      </c>
      <c r="M9316" s="75">
        <f>COUNTIF($L$2:L9316,4)</f>
        <v>42</v>
      </c>
      <c r="N9316" s="76" t="str">
        <f t="shared" si="729"/>
        <v>0</v>
      </c>
      <c r="O9316" s="76" t="str">
        <f t="shared" si="725"/>
        <v/>
      </c>
      <c r="P9316" s="75" t="str">
        <f t="shared" si="726"/>
        <v/>
      </c>
      <c r="Q9316" s="77" t="str">
        <f t="shared" si="727"/>
        <v/>
      </c>
      <c r="R9316" s="77" t="str">
        <f t="shared" si="728"/>
        <v/>
      </c>
      <c r="S9316" s="77" t="str">
        <f>IF(O9316="","",IF(OR(VALUE(LEFT(O9316,2))&gt;IF(RIGHT(J9316,1)="M",7,19),AND(OR(LEFT(O9316,2)={"07","19"}),VALUE(RIGHT(O9316,2))&gt;15)),TRUE,FALSE))</f>
        <v/>
      </c>
      <c r="T9316" s="77" t="str">
        <f>IF(O9316="","",IF(OR(VALUE(LEFT(O9316,2))&gt;IF(RIGHT(J9316,1)="M",7,19),AND(OR(LEFT(O9316,2)={"07","19"}),VALUE(RIGHT(O9316,2))&gt;5)),TRUE,FALSE))</f>
        <v/>
      </c>
    </row>
    <row r="9317" spans="12:20" x14ac:dyDescent="0.25">
      <c r="L9317" s="75">
        <f>COUNTIF($B$2:B9317,B9317)</f>
        <v>0</v>
      </c>
      <c r="M9317" s="75">
        <f>COUNTIF($L$2:L9317,4)</f>
        <v>42</v>
      </c>
      <c r="N9317" s="76" t="str">
        <f t="shared" si="729"/>
        <v>0</v>
      </c>
      <c r="O9317" s="76" t="str">
        <f t="shared" si="725"/>
        <v/>
      </c>
      <c r="P9317" s="75" t="str">
        <f t="shared" si="726"/>
        <v/>
      </c>
      <c r="Q9317" s="77" t="str">
        <f t="shared" si="727"/>
        <v/>
      </c>
      <c r="R9317" s="77" t="str">
        <f t="shared" si="728"/>
        <v/>
      </c>
      <c r="S9317" s="77" t="str">
        <f>IF(O9317="","",IF(OR(VALUE(LEFT(O9317,2))&gt;IF(RIGHT(J9317,1)="M",7,19),AND(OR(LEFT(O9317,2)={"07","19"}),VALUE(RIGHT(O9317,2))&gt;15)),TRUE,FALSE))</f>
        <v/>
      </c>
      <c r="T9317" s="77" t="str">
        <f>IF(O9317="","",IF(OR(VALUE(LEFT(O9317,2))&gt;IF(RIGHT(J9317,1)="M",7,19),AND(OR(LEFT(O9317,2)={"07","19"}),VALUE(RIGHT(O9317,2))&gt;5)),TRUE,FALSE))</f>
        <v/>
      </c>
    </row>
    <row r="9318" spans="12:20" x14ac:dyDescent="0.25">
      <c r="L9318" s="75">
        <f>COUNTIF($B$2:B9318,B9318)</f>
        <v>0</v>
      </c>
      <c r="M9318" s="75">
        <f>COUNTIF($L$2:L9318,4)</f>
        <v>42</v>
      </c>
      <c r="N9318" s="76" t="str">
        <f t="shared" si="729"/>
        <v>0</v>
      </c>
      <c r="O9318" s="76" t="str">
        <f t="shared" si="725"/>
        <v/>
      </c>
      <c r="P9318" s="75" t="str">
        <f t="shared" si="726"/>
        <v/>
      </c>
      <c r="Q9318" s="77" t="str">
        <f t="shared" si="727"/>
        <v/>
      </c>
      <c r="R9318" s="77" t="str">
        <f t="shared" si="728"/>
        <v/>
      </c>
      <c r="S9318" s="77" t="str">
        <f>IF(O9318="","",IF(OR(VALUE(LEFT(O9318,2))&gt;IF(RIGHT(J9318,1)="M",7,19),AND(OR(LEFT(O9318,2)={"07","19"}),VALUE(RIGHT(O9318,2))&gt;15)),TRUE,FALSE))</f>
        <v/>
      </c>
      <c r="T9318" s="77" t="str">
        <f>IF(O9318="","",IF(OR(VALUE(LEFT(O9318,2))&gt;IF(RIGHT(J9318,1)="M",7,19),AND(OR(LEFT(O9318,2)={"07","19"}),VALUE(RIGHT(O9318,2))&gt;5)),TRUE,FALSE))</f>
        <v/>
      </c>
    </row>
    <row r="9319" spans="12:20" x14ac:dyDescent="0.25">
      <c r="L9319" s="75">
        <f>COUNTIF($B$2:B9319,B9319)</f>
        <v>0</v>
      </c>
      <c r="M9319" s="75">
        <f>COUNTIF($L$2:L9319,4)</f>
        <v>42</v>
      </c>
      <c r="N9319" s="76" t="str">
        <f t="shared" si="729"/>
        <v>0</v>
      </c>
      <c r="O9319" s="76" t="str">
        <f t="shared" si="725"/>
        <v/>
      </c>
      <c r="P9319" s="75" t="str">
        <f t="shared" si="726"/>
        <v/>
      </c>
      <c r="Q9319" s="77" t="str">
        <f t="shared" si="727"/>
        <v/>
      </c>
      <c r="R9319" s="77" t="str">
        <f t="shared" si="728"/>
        <v/>
      </c>
      <c r="S9319" s="77" t="str">
        <f>IF(O9319="","",IF(OR(VALUE(LEFT(O9319,2))&gt;IF(RIGHT(J9319,1)="M",7,19),AND(OR(LEFT(O9319,2)={"07","19"}),VALUE(RIGHT(O9319,2))&gt;15)),TRUE,FALSE))</f>
        <v/>
      </c>
      <c r="T9319" s="77" t="str">
        <f>IF(O9319="","",IF(OR(VALUE(LEFT(O9319,2))&gt;IF(RIGHT(J9319,1)="M",7,19),AND(OR(LEFT(O9319,2)={"07","19"}),VALUE(RIGHT(O9319,2))&gt;5)),TRUE,FALSE))</f>
        <v/>
      </c>
    </row>
    <row r="9320" spans="12:20" x14ac:dyDescent="0.25">
      <c r="L9320" s="75">
        <f>COUNTIF($B$2:B9320,B9320)</f>
        <v>0</v>
      </c>
      <c r="M9320" s="75">
        <f>COUNTIF($L$2:L9320,4)</f>
        <v>42</v>
      </c>
      <c r="N9320" s="76" t="str">
        <f t="shared" si="729"/>
        <v>0</v>
      </c>
      <c r="O9320" s="76" t="str">
        <f t="shared" si="725"/>
        <v/>
      </c>
      <c r="P9320" s="75" t="str">
        <f t="shared" si="726"/>
        <v/>
      </c>
      <c r="Q9320" s="77" t="str">
        <f t="shared" si="727"/>
        <v/>
      </c>
      <c r="R9320" s="77" t="str">
        <f t="shared" si="728"/>
        <v/>
      </c>
      <c r="S9320" s="77" t="str">
        <f>IF(O9320="","",IF(OR(VALUE(LEFT(O9320,2))&gt;IF(RIGHT(J9320,1)="M",7,19),AND(OR(LEFT(O9320,2)={"07","19"}),VALUE(RIGHT(O9320,2))&gt;15)),TRUE,FALSE))</f>
        <v/>
      </c>
      <c r="T9320" s="77" t="str">
        <f>IF(O9320="","",IF(OR(VALUE(LEFT(O9320,2))&gt;IF(RIGHT(J9320,1)="M",7,19),AND(OR(LEFT(O9320,2)={"07","19"}),VALUE(RIGHT(O9320,2))&gt;5)),TRUE,FALSE))</f>
        <v/>
      </c>
    </row>
    <row r="9321" spans="12:20" x14ac:dyDescent="0.25">
      <c r="L9321" s="75">
        <f>COUNTIF($B$2:B9321,B9321)</f>
        <v>0</v>
      </c>
      <c r="M9321" s="75">
        <f>COUNTIF($L$2:L9321,4)</f>
        <v>42</v>
      </c>
      <c r="N9321" s="76" t="str">
        <f t="shared" si="729"/>
        <v>0</v>
      </c>
      <c r="O9321" s="76" t="str">
        <f t="shared" si="725"/>
        <v/>
      </c>
      <c r="P9321" s="75" t="str">
        <f t="shared" si="726"/>
        <v/>
      </c>
      <c r="Q9321" s="77" t="str">
        <f t="shared" si="727"/>
        <v/>
      </c>
      <c r="R9321" s="77" t="str">
        <f t="shared" si="728"/>
        <v/>
      </c>
      <c r="S9321" s="77" t="str">
        <f>IF(O9321="","",IF(OR(VALUE(LEFT(O9321,2))&gt;IF(RIGHT(J9321,1)="M",7,19),AND(OR(LEFT(O9321,2)={"07","19"}),VALUE(RIGHT(O9321,2))&gt;15)),TRUE,FALSE))</f>
        <v/>
      </c>
      <c r="T9321" s="77" t="str">
        <f>IF(O9321="","",IF(OR(VALUE(LEFT(O9321,2))&gt;IF(RIGHT(J9321,1)="M",7,19),AND(OR(LEFT(O9321,2)={"07","19"}),VALUE(RIGHT(O9321,2))&gt;5)),TRUE,FALSE))</f>
        <v/>
      </c>
    </row>
    <row r="9322" spans="12:20" x14ac:dyDescent="0.25">
      <c r="L9322" s="75">
        <f>COUNTIF($B$2:B9322,B9322)</f>
        <v>0</v>
      </c>
      <c r="M9322" s="75">
        <f>COUNTIF($L$2:L9322,4)</f>
        <v>42</v>
      </c>
      <c r="N9322" s="76" t="str">
        <f t="shared" si="729"/>
        <v>0</v>
      </c>
      <c r="O9322" s="76" t="str">
        <f t="shared" si="725"/>
        <v/>
      </c>
      <c r="P9322" s="75" t="str">
        <f t="shared" si="726"/>
        <v/>
      </c>
      <c r="Q9322" s="77" t="str">
        <f t="shared" si="727"/>
        <v/>
      </c>
      <c r="R9322" s="77" t="str">
        <f t="shared" si="728"/>
        <v/>
      </c>
      <c r="S9322" s="77" t="str">
        <f>IF(O9322="","",IF(OR(VALUE(LEFT(O9322,2))&gt;IF(RIGHT(J9322,1)="M",7,19),AND(OR(LEFT(O9322,2)={"07","19"}),VALUE(RIGHT(O9322,2))&gt;15)),TRUE,FALSE))</f>
        <v/>
      </c>
      <c r="T9322" s="77" t="str">
        <f>IF(O9322="","",IF(OR(VALUE(LEFT(O9322,2))&gt;IF(RIGHT(J9322,1)="M",7,19),AND(OR(LEFT(O9322,2)={"07","19"}),VALUE(RIGHT(O9322,2))&gt;5)),TRUE,FALSE))</f>
        <v/>
      </c>
    </row>
    <row r="9323" spans="12:20" x14ac:dyDescent="0.25">
      <c r="L9323" s="75">
        <f>COUNTIF($B$2:B9323,B9323)</f>
        <v>0</v>
      </c>
      <c r="M9323" s="75">
        <f>COUNTIF($L$2:L9323,4)</f>
        <v>42</v>
      </c>
      <c r="N9323" s="76" t="str">
        <f t="shared" si="729"/>
        <v>0</v>
      </c>
      <c r="O9323" s="76" t="str">
        <f t="shared" si="725"/>
        <v/>
      </c>
      <c r="P9323" s="75" t="str">
        <f t="shared" si="726"/>
        <v/>
      </c>
      <c r="Q9323" s="77" t="str">
        <f t="shared" si="727"/>
        <v/>
      </c>
      <c r="R9323" s="77" t="str">
        <f t="shared" si="728"/>
        <v/>
      </c>
      <c r="S9323" s="77" t="str">
        <f>IF(O9323="","",IF(OR(VALUE(LEFT(O9323,2))&gt;IF(RIGHT(J9323,1)="M",7,19),AND(OR(LEFT(O9323,2)={"07","19"}),VALUE(RIGHT(O9323,2))&gt;15)),TRUE,FALSE))</f>
        <v/>
      </c>
      <c r="T9323" s="77" t="str">
        <f>IF(O9323="","",IF(OR(VALUE(LEFT(O9323,2))&gt;IF(RIGHT(J9323,1)="M",7,19),AND(OR(LEFT(O9323,2)={"07","19"}),VALUE(RIGHT(O9323,2))&gt;5)),TRUE,FALSE))</f>
        <v/>
      </c>
    </row>
    <row r="9324" spans="12:20" x14ac:dyDescent="0.25">
      <c r="L9324" s="75">
        <f>COUNTIF($B$2:B9324,B9324)</f>
        <v>0</v>
      </c>
      <c r="M9324" s="75">
        <f>COUNTIF($L$2:L9324,4)</f>
        <v>42</v>
      </c>
      <c r="N9324" s="76" t="str">
        <f t="shared" si="729"/>
        <v>0</v>
      </c>
      <c r="O9324" s="76" t="str">
        <f t="shared" si="725"/>
        <v/>
      </c>
      <c r="P9324" s="75" t="str">
        <f t="shared" si="726"/>
        <v/>
      </c>
      <c r="Q9324" s="77" t="str">
        <f t="shared" si="727"/>
        <v/>
      </c>
      <c r="R9324" s="77" t="str">
        <f t="shared" si="728"/>
        <v/>
      </c>
      <c r="S9324" s="77" t="str">
        <f>IF(O9324="","",IF(OR(VALUE(LEFT(O9324,2))&gt;IF(RIGHT(J9324,1)="M",7,19),AND(OR(LEFT(O9324,2)={"07","19"}),VALUE(RIGHT(O9324,2))&gt;15)),TRUE,FALSE))</f>
        <v/>
      </c>
      <c r="T9324" s="77" t="str">
        <f>IF(O9324="","",IF(OR(VALUE(LEFT(O9324,2))&gt;IF(RIGHT(J9324,1)="M",7,19),AND(OR(LEFT(O9324,2)={"07","19"}),VALUE(RIGHT(O9324,2))&gt;5)),TRUE,FALSE))</f>
        <v/>
      </c>
    </row>
    <row r="9325" spans="12:20" x14ac:dyDescent="0.25">
      <c r="L9325" s="75">
        <f>COUNTIF($B$2:B9325,B9325)</f>
        <v>0</v>
      </c>
      <c r="M9325" s="75">
        <f>COUNTIF($L$2:L9325,4)</f>
        <v>42</v>
      </c>
      <c r="N9325" s="76" t="str">
        <f t="shared" si="729"/>
        <v>0</v>
      </c>
      <c r="O9325" s="76" t="str">
        <f t="shared" si="725"/>
        <v/>
      </c>
      <c r="P9325" s="75" t="str">
        <f t="shared" si="726"/>
        <v/>
      </c>
      <c r="Q9325" s="77" t="str">
        <f t="shared" si="727"/>
        <v/>
      </c>
      <c r="R9325" s="77" t="str">
        <f t="shared" si="728"/>
        <v/>
      </c>
      <c r="S9325" s="77" t="str">
        <f>IF(O9325="","",IF(OR(VALUE(LEFT(O9325,2))&gt;IF(RIGHT(J9325,1)="M",7,19),AND(OR(LEFT(O9325,2)={"07","19"}),VALUE(RIGHT(O9325,2))&gt;15)),TRUE,FALSE))</f>
        <v/>
      </c>
      <c r="T9325" s="77" t="str">
        <f>IF(O9325="","",IF(OR(VALUE(LEFT(O9325,2))&gt;IF(RIGHT(J9325,1)="M",7,19),AND(OR(LEFT(O9325,2)={"07","19"}),VALUE(RIGHT(O9325,2))&gt;5)),TRUE,FALSE))</f>
        <v/>
      </c>
    </row>
    <row r="9326" spans="12:20" x14ac:dyDescent="0.25">
      <c r="L9326" s="75">
        <f>COUNTIF($B$2:B9326,B9326)</f>
        <v>0</v>
      </c>
      <c r="M9326" s="75">
        <f>COUNTIF($L$2:L9326,4)</f>
        <v>42</v>
      </c>
      <c r="N9326" s="76" t="str">
        <f t="shared" si="729"/>
        <v>0</v>
      </c>
      <c r="O9326" s="76" t="str">
        <f t="shared" si="725"/>
        <v/>
      </c>
      <c r="P9326" s="75" t="str">
        <f t="shared" si="726"/>
        <v/>
      </c>
      <c r="Q9326" s="77" t="str">
        <f t="shared" si="727"/>
        <v/>
      </c>
      <c r="R9326" s="77" t="str">
        <f t="shared" si="728"/>
        <v/>
      </c>
      <c r="S9326" s="77" t="str">
        <f>IF(O9326="","",IF(OR(VALUE(LEFT(O9326,2))&gt;IF(RIGHT(J9326,1)="M",7,19),AND(OR(LEFT(O9326,2)={"07","19"}),VALUE(RIGHT(O9326,2))&gt;15)),TRUE,FALSE))</f>
        <v/>
      </c>
      <c r="T9326" s="77" t="str">
        <f>IF(O9326="","",IF(OR(VALUE(LEFT(O9326,2))&gt;IF(RIGHT(J9326,1)="M",7,19),AND(OR(LEFT(O9326,2)={"07","19"}),VALUE(RIGHT(O9326,2))&gt;5)),TRUE,FALSE))</f>
        <v/>
      </c>
    </row>
    <row r="9327" spans="12:20" x14ac:dyDescent="0.25">
      <c r="L9327" s="75">
        <f>COUNTIF($B$2:B9327,B9327)</f>
        <v>0</v>
      </c>
      <c r="M9327" s="75">
        <f>COUNTIF($L$2:L9327,4)</f>
        <v>42</v>
      </c>
      <c r="N9327" s="76" t="str">
        <f t="shared" si="729"/>
        <v>0</v>
      </c>
      <c r="O9327" s="76" t="str">
        <f t="shared" si="725"/>
        <v/>
      </c>
      <c r="P9327" s="75" t="str">
        <f t="shared" si="726"/>
        <v/>
      </c>
      <c r="Q9327" s="77" t="str">
        <f t="shared" si="727"/>
        <v/>
      </c>
      <c r="R9327" s="77" t="str">
        <f t="shared" si="728"/>
        <v/>
      </c>
      <c r="S9327" s="77" t="str">
        <f>IF(O9327="","",IF(OR(VALUE(LEFT(O9327,2))&gt;IF(RIGHT(J9327,1)="M",7,19),AND(OR(LEFT(O9327,2)={"07","19"}),VALUE(RIGHT(O9327,2))&gt;15)),TRUE,FALSE))</f>
        <v/>
      </c>
      <c r="T9327" s="77" t="str">
        <f>IF(O9327="","",IF(OR(VALUE(LEFT(O9327,2))&gt;IF(RIGHT(J9327,1)="M",7,19),AND(OR(LEFT(O9327,2)={"07","19"}),VALUE(RIGHT(O9327,2))&gt;5)),TRUE,FALSE))</f>
        <v/>
      </c>
    </row>
    <row r="9328" spans="12:20" x14ac:dyDescent="0.25">
      <c r="L9328" s="75">
        <f>COUNTIF($B$2:B9328,B9328)</f>
        <v>0</v>
      </c>
      <c r="M9328" s="75">
        <f>COUNTIF($L$2:L9328,4)</f>
        <v>42</v>
      </c>
      <c r="N9328" s="76" t="str">
        <f t="shared" si="729"/>
        <v>0</v>
      </c>
      <c r="O9328" s="76" t="str">
        <f t="shared" si="725"/>
        <v/>
      </c>
      <c r="P9328" s="75" t="str">
        <f t="shared" si="726"/>
        <v/>
      </c>
      <c r="Q9328" s="77" t="str">
        <f t="shared" si="727"/>
        <v/>
      </c>
      <c r="R9328" s="77" t="str">
        <f t="shared" si="728"/>
        <v/>
      </c>
      <c r="S9328" s="77" t="str">
        <f>IF(O9328="","",IF(OR(VALUE(LEFT(O9328,2))&gt;IF(RIGHT(J9328,1)="M",7,19),AND(OR(LEFT(O9328,2)={"07","19"}),VALUE(RIGHT(O9328,2))&gt;15)),TRUE,FALSE))</f>
        <v/>
      </c>
      <c r="T9328" s="77" t="str">
        <f>IF(O9328="","",IF(OR(VALUE(LEFT(O9328,2))&gt;IF(RIGHT(J9328,1)="M",7,19),AND(OR(LEFT(O9328,2)={"07","19"}),VALUE(RIGHT(O9328,2))&gt;5)),TRUE,FALSE))</f>
        <v/>
      </c>
    </row>
    <row r="9329" spans="12:20" x14ac:dyDescent="0.25">
      <c r="L9329" s="75">
        <f>COUNTIF($B$2:B9329,B9329)</f>
        <v>0</v>
      </c>
      <c r="M9329" s="75">
        <f>COUNTIF($L$2:L9329,4)</f>
        <v>42</v>
      </c>
      <c r="N9329" s="76" t="str">
        <f t="shared" si="729"/>
        <v>0</v>
      </c>
      <c r="O9329" s="76" t="str">
        <f t="shared" si="725"/>
        <v/>
      </c>
      <c r="P9329" s="75" t="str">
        <f t="shared" si="726"/>
        <v/>
      </c>
      <c r="Q9329" s="77" t="str">
        <f t="shared" si="727"/>
        <v/>
      </c>
      <c r="R9329" s="77" t="str">
        <f t="shared" si="728"/>
        <v/>
      </c>
      <c r="S9329" s="77" t="str">
        <f>IF(O9329="","",IF(OR(VALUE(LEFT(O9329,2))&gt;IF(RIGHT(J9329,1)="M",7,19),AND(OR(LEFT(O9329,2)={"07","19"}),VALUE(RIGHT(O9329,2))&gt;15)),TRUE,FALSE))</f>
        <v/>
      </c>
      <c r="T9329" s="77" t="str">
        <f>IF(O9329="","",IF(OR(VALUE(LEFT(O9329,2))&gt;IF(RIGHT(J9329,1)="M",7,19),AND(OR(LEFT(O9329,2)={"07","19"}),VALUE(RIGHT(O9329,2))&gt;5)),TRUE,FALSE))</f>
        <v/>
      </c>
    </row>
    <row r="9330" spans="12:20" x14ac:dyDescent="0.25">
      <c r="L9330" s="75">
        <f>COUNTIF($B$2:B9330,B9330)</f>
        <v>0</v>
      </c>
      <c r="M9330" s="75">
        <f>COUNTIF($L$2:L9330,4)</f>
        <v>42</v>
      </c>
      <c r="N9330" s="76" t="str">
        <f t="shared" si="729"/>
        <v>0</v>
      </c>
      <c r="O9330" s="76" t="str">
        <f t="shared" si="725"/>
        <v/>
      </c>
      <c r="P9330" s="75" t="str">
        <f t="shared" si="726"/>
        <v/>
      </c>
      <c r="Q9330" s="77" t="str">
        <f t="shared" si="727"/>
        <v/>
      </c>
      <c r="R9330" s="77" t="str">
        <f t="shared" si="728"/>
        <v/>
      </c>
      <c r="S9330" s="77" t="str">
        <f>IF(O9330="","",IF(OR(VALUE(LEFT(O9330,2))&gt;IF(RIGHT(J9330,1)="M",7,19),AND(OR(LEFT(O9330,2)={"07","19"}),VALUE(RIGHT(O9330,2))&gt;15)),TRUE,FALSE))</f>
        <v/>
      </c>
      <c r="T9330" s="77" t="str">
        <f>IF(O9330="","",IF(OR(VALUE(LEFT(O9330,2))&gt;IF(RIGHT(J9330,1)="M",7,19),AND(OR(LEFT(O9330,2)={"07","19"}),VALUE(RIGHT(O9330,2))&gt;5)),TRUE,FALSE))</f>
        <v/>
      </c>
    </row>
    <row r="9331" spans="12:20" x14ac:dyDescent="0.25">
      <c r="L9331" s="75">
        <f>COUNTIF($B$2:B9331,B9331)</f>
        <v>0</v>
      </c>
      <c r="M9331" s="75">
        <f>COUNTIF($L$2:L9331,4)</f>
        <v>42</v>
      </c>
      <c r="N9331" s="76" t="str">
        <f t="shared" si="729"/>
        <v>0</v>
      </c>
      <c r="O9331" s="76" t="str">
        <f t="shared" si="725"/>
        <v/>
      </c>
      <c r="P9331" s="75" t="str">
        <f t="shared" si="726"/>
        <v/>
      </c>
      <c r="Q9331" s="77" t="str">
        <f t="shared" si="727"/>
        <v/>
      </c>
      <c r="R9331" s="77" t="str">
        <f t="shared" si="728"/>
        <v/>
      </c>
      <c r="S9331" s="77" t="str">
        <f>IF(O9331="","",IF(OR(VALUE(LEFT(O9331,2))&gt;IF(RIGHT(J9331,1)="M",7,19),AND(OR(LEFT(O9331,2)={"07","19"}),VALUE(RIGHT(O9331,2))&gt;15)),TRUE,FALSE))</f>
        <v/>
      </c>
      <c r="T9331" s="77" t="str">
        <f>IF(O9331="","",IF(OR(VALUE(LEFT(O9331,2))&gt;IF(RIGHT(J9331,1)="M",7,19),AND(OR(LEFT(O9331,2)={"07","19"}),VALUE(RIGHT(O9331,2))&gt;5)),TRUE,FALSE))</f>
        <v/>
      </c>
    </row>
    <row r="9332" spans="12:20" x14ac:dyDescent="0.25">
      <c r="L9332" s="75">
        <f>COUNTIF($B$2:B9332,B9332)</f>
        <v>0</v>
      </c>
      <c r="M9332" s="75">
        <f>COUNTIF($L$2:L9332,4)</f>
        <v>42</v>
      </c>
      <c r="N9332" s="76" t="str">
        <f t="shared" si="729"/>
        <v>0</v>
      </c>
      <c r="O9332" s="76" t="str">
        <f t="shared" si="725"/>
        <v/>
      </c>
      <c r="P9332" s="75" t="str">
        <f t="shared" si="726"/>
        <v/>
      </c>
      <c r="Q9332" s="77" t="str">
        <f t="shared" si="727"/>
        <v/>
      </c>
      <c r="R9332" s="77" t="str">
        <f t="shared" si="728"/>
        <v/>
      </c>
      <c r="S9332" s="77" t="str">
        <f>IF(O9332="","",IF(OR(VALUE(LEFT(O9332,2))&gt;IF(RIGHT(J9332,1)="M",7,19),AND(OR(LEFT(O9332,2)={"07","19"}),VALUE(RIGHT(O9332,2))&gt;15)),TRUE,FALSE))</f>
        <v/>
      </c>
      <c r="T9332" s="77" t="str">
        <f>IF(O9332="","",IF(OR(VALUE(LEFT(O9332,2))&gt;IF(RIGHT(J9332,1)="M",7,19),AND(OR(LEFT(O9332,2)={"07","19"}),VALUE(RIGHT(O9332,2))&gt;5)),TRUE,FALSE))</f>
        <v/>
      </c>
    </row>
    <row r="9333" spans="12:20" x14ac:dyDescent="0.25">
      <c r="L9333" s="75">
        <f>COUNTIF($B$2:B9333,B9333)</f>
        <v>0</v>
      </c>
      <c r="M9333" s="75">
        <f>COUNTIF($L$2:L9333,4)</f>
        <v>42</v>
      </c>
      <c r="N9333" s="76" t="str">
        <f t="shared" si="729"/>
        <v>0</v>
      </c>
      <c r="O9333" s="76" t="str">
        <f t="shared" si="725"/>
        <v/>
      </c>
      <c r="P9333" s="75" t="str">
        <f t="shared" si="726"/>
        <v/>
      </c>
      <c r="Q9333" s="77" t="str">
        <f t="shared" si="727"/>
        <v/>
      </c>
      <c r="R9333" s="77" t="str">
        <f t="shared" si="728"/>
        <v/>
      </c>
      <c r="S9333" s="77" t="str">
        <f>IF(O9333="","",IF(OR(VALUE(LEFT(O9333,2))&gt;IF(RIGHT(J9333,1)="M",7,19),AND(OR(LEFT(O9333,2)={"07","19"}),VALUE(RIGHT(O9333,2))&gt;15)),TRUE,FALSE))</f>
        <v/>
      </c>
      <c r="T9333" s="77" t="str">
        <f>IF(O9333="","",IF(OR(VALUE(LEFT(O9333,2))&gt;IF(RIGHT(J9333,1)="M",7,19),AND(OR(LEFT(O9333,2)={"07","19"}),VALUE(RIGHT(O9333,2))&gt;5)),TRUE,FALSE))</f>
        <v/>
      </c>
    </row>
    <row r="9334" spans="12:20" x14ac:dyDescent="0.25">
      <c r="L9334" s="75">
        <f>COUNTIF($B$2:B9334,B9334)</f>
        <v>0</v>
      </c>
      <c r="M9334" s="75">
        <f>COUNTIF($L$2:L9334,4)</f>
        <v>42</v>
      </c>
      <c r="N9334" s="76" t="str">
        <f t="shared" si="729"/>
        <v>0</v>
      </c>
      <c r="O9334" s="76" t="str">
        <f t="shared" si="725"/>
        <v/>
      </c>
      <c r="P9334" s="75" t="str">
        <f t="shared" si="726"/>
        <v/>
      </c>
      <c r="Q9334" s="77" t="str">
        <f t="shared" si="727"/>
        <v/>
      </c>
      <c r="R9334" s="77" t="str">
        <f t="shared" si="728"/>
        <v/>
      </c>
      <c r="S9334" s="77" t="str">
        <f>IF(O9334="","",IF(OR(VALUE(LEFT(O9334,2))&gt;IF(RIGHT(J9334,1)="M",7,19),AND(OR(LEFT(O9334,2)={"07","19"}),VALUE(RIGHT(O9334,2))&gt;15)),TRUE,FALSE))</f>
        <v/>
      </c>
      <c r="T9334" s="77" t="str">
        <f>IF(O9334="","",IF(OR(VALUE(LEFT(O9334,2))&gt;IF(RIGHT(J9334,1)="M",7,19),AND(OR(LEFT(O9334,2)={"07","19"}),VALUE(RIGHT(O9334,2))&gt;5)),TRUE,FALSE))</f>
        <v/>
      </c>
    </row>
    <row r="9335" spans="12:20" x14ac:dyDescent="0.25">
      <c r="L9335" s="75">
        <f>COUNTIF($B$2:B9335,B9335)</f>
        <v>0</v>
      </c>
      <c r="M9335" s="75">
        <f>COUNTIF($L$2:L9335,4)</f>
        <v>42</v>
      </c>
      <c r="N9335" s="76" t="str">
        <f t="shared" si="729"/>
        <v>0</v>
      </c>
      <c r="O9335" s="76" t="str">
        <f t="shared" si="725"/>
        <v/>
      </c>
      <c r="P9335" s="75" t="str">
        <f t="shared" si="726"/>
        <v/>
      </c>
      <c r="Q9335" s="77" t="str">
        <f t="shared" si="727"/>
        <v/>
      </c>
      <c r="R9335" s="77" t="str">
        <f t="shared" si="728"/>
        <v/>
      </c>
      <c r="S9335" s="77" t="str">
        <f>IF(O9335="","",IF(OR(VALUE(LEFT(O9335,2))&gt;IF(RIGHT(J9335,1)="M",7,19),AND(OR(LEFT(O9335,2)={"07","19"}),VALUE(RIGHT(O9335,2))&gt;15)),TRUE,FALSE))</f>
        <v/>
      </c>
      <c r="T9335" s="77" t="str">
        <f>IF(O9335="","",IF(OR(VALUE(LEFT(O9335,2))&gt;IF(RIGHT(J9335,1)="M",7,19),AND(OR(LEFT(O9335,2)={"07","19"}),VALUE(RIGHT(O9335,2))&gt;5)),TRUE,FALSE))</f>
        <v/>
      </c>
    </row>
    <row r="9336" spans="12:20" x14ac:dyDescent="0.25">
      <c r="L9336" s="75">
        <f>COUNTIF($B$2:B9336,B9336)</f>
        <v>0</v>
      </c>
      <c r="M9336" s="75">
        <f>COUNTIF($L$2:L9336,4)</f>
        <v>42</v>
      </c>
      <c r="N9336" s="76" t="str">
        <f t="shared" si="729"/>
        <v>0</v>
      </c>
      <c r="O9336" s="76" t="str">
        <f t="shared" si="725"/>
        <v/>
      </c>
      <c r="P9336" s="75" t="str">
        <f t="shared" si="726"/>
        <v/>
      </c>
      <c r="Q9336" s="77" t="str">
        <f t="shared" si="727"/>
        <v/>
      </c>
      <c r="R9336" s="77" t="str">
        <f t="shared" si="728"/>
        <v/>
      </c>
      <c r="S9336" s="77" t="str">
        <f>IF(O9336="","",IF(OR(VALUE(LEFT(O9336,2))&gt;IF(RIGHT(J9336,1)="M",7,19),AND(OR(LEFT(O9336,2)={"07","19"}),VALUE(RIGHT(O9336,2))&gt;15)),TRUE,FALSE))</f>
        <v/>
      </c>
      <c r="T9336" s="77" t="str">
        <f>IF(O9336="","",IF(OR(VALUE(LEFT(O9336,2))&gt;IF(RIGHT(J9336,1)="M",7,19),AND(OR(LEFT(O9336,2)={"07","19"}),VALUE(RIGHT(O9336,2))&gt;5)),TRUE,FALSE))</f>
        <v/>
      </c>
    </row>
    <row r="9337" spans="12:20" x14ac:dyDescent="0.25">
      <c r="L9337" s="75">
        <f>COUNTIF($B$2:B9337,B9337)</f>
        <v>0</v>
      </c>
      <c r="M9337" s="75">
        <f>COUNTIF($L$2:L9337,4)</f>
        <v>42</v>
      </c>
      <c r="N9337" s="76" t="str">
        <f t="shared" si="729"/>
        <v>0</v>
      </c>
      <c r="O9337" s="76" t="str">
        <f t="shared" si="725"/>
        <v/>
      </c>
      <c r="P9337" s="75" t="str">
        <f t="shared" si="726"/>
        <v/>
      </c>
      <c r="Q9337" s="77" t="str">
        <f t="shared" si="727"/>
        <v/>
      </c>
      <c r="R9337" s="77" t="str">
        <f t="shared" si="728"/>
        <v/>
      </c>
      <c r="S9337" s="77" t="str">
        <f>IF(O9337="","",IF(OR(VALUE(LEFT(O9337,2))&gt;IF(RIGHT(J9337,1)="M",7,19),AND(OR(LEFT(O9337,2)={"07","19"}),VALUE(RIGHT(O9337,2))&gt;15)),TRUE,FALSE))</f>
        <v/>
      </c>
      <c r="T9337" s="77" t="str">
        <f>IF(O9337="","",IF(OR(VALUE(LEFT(O9337,2))&gt;IF(RIGHT(J9337,1)="M",7,19),AND(OR(LEFT(O9337,2)={"07","19"}),VALUE(RIGHT(O9337,2))&gt;5)),TRUE,FALSE))</f>
        <v/>
      </c>
    </row>
    <row r="9338" spans="12:20" x14ac:dyDescent="0.25">
      <c r="L9338" s="75">
        <f>COUNTIF($B$2:B9338,B9338)</f>
        <v>0</v>
      </c>
      <c r="M9338" s="75">
        <f>COUNTIF($L$2:L9338,4)</f>
        <v>42</v>
      </c>
      <c r="N9338" s="76" t="str">
        <f t="shared" si="729"/>
        <v>0</v>
      </c>
      <c r="O9338" s="76" t="str">
        <f t="shared" si="725"/>
        <v/>
      </c>
      <c r="P9338" s="75" t="str">
        <f t="shared" si="726"/>
        <v/>
      </c>
      <c r="Q9338" s="77" t="str">
        <f t="shared" si="727"/>
        <v/>
      </c>
      <c r="R9338" s="77" t="str">
        <f t="shared" si="728"/>
        <v/>
      </c>
      <c r="S9338" s="77" t="str">
        <f>IF(O9338="","",IF(OR(VALUE(LEFT(O9338,2))&gt;IF(RIGHT(J9338,1)="M",7,19),AND(OR(LEFT(O9338,2)={"07","19"}),VALUE(RIGHT(O9338,2))&gt;15)),TRUE,FALSE))</f>
        <v/>
      </c>
      <c r="T9338" s="77" t="str">
        <f>IF(O9338="","",IF(OR(VALUE(LEFT(O9338,2))&gt;IF(RIGHT(J9338,1)="M",7,19),AND(OR(LEFT(O9338,2)={"07","19"}),VALUE(RIGHT(O9338,2))&gt;5)),TRUE,FALSE))</f>
        <v/>
      </c>
    </row>
    <row r="9339" spans="12:20" x14ac:dyDescent="0.25">
      <c r="L9339" s="75">
        <f>COUNTIF($B$2:B9339,B9339)</f>
        <v>0</v>
      </c>
      <c r="M9339" s="75">
        <f>COUNTIF($L$2:L9339,4)</f>
        <v>42</v>
      </c>
      <c r="N9339" s="76" t="str">
        <f t="shared" si="729"/>
        <v>0</v>
      </c>
      <c r="O9339" s="76" t="str">
        <f t="shared" si="725"/>
        <v/>
      </c>
      <c r="P9339" s="75" t="str">
        <f t="shared" si="726"/>
        <v/>
      </c>
      <c r="Q9339" s="77" t="str">
        <f t="shared" si="727"/>
        <v/>
      </c>
      <c r="R9339" s="77" t="str">
        <f t="shared" si="728"/>
        <v/>
      </c>
      <c r="S9339" s="77" t="str">
        <f>IF(O9339="","",IF(OR(VALUE(LEFT(O9339,2))&gt;IF(RIGHT(J9339,1)="M",7,19),AND(OR(LEFT(O9339,2)={"07","19"}),VALUE(RIGHT(O9339,2))&gt;15)),TRUE,FALSE))</f>
        <v/>
      </c>
      <c r="T9339" s="77" t="str">
        <f>IF(O9339="","",IF(OR(VALUE(LEFT(O9339,2))&gt;IF(RIGHT(J9339,1)="M",7,19),AND(OR(LEFT(O9339,2)={"07","19"}),VALUE(RIGHT(O9339,2))&gt;5)),TRUE,FALSE))</f>
        <v/>
      </c>
    </row>
    <row r="9340" spans="12:20" x14ac:dyDescent="0.25">
      <c r="L9340" s="75">
        <f>COUNTIF($B$2:B9340,B9340)</f>
        <v>0</v>
      </c>
      <c r="M9340" s="75">
        <f>COUNTIF($L$2:L9340,4)</f>
        <v>42</v>
      </c>
      <c r="N9340" s="76" t="str">
        <f t="shared" si="729"/>
        <v>0</v>
      </c>
      <c r="O9340" s="76" t="str">
        <f t="shared" si="725"/>
        <v/>
      </c>
      <c r="P9340" s="75" t="str">
        <f t="shared" si="726"/>
        <v/>
      </c>
      <c r="Q9340" s="77" t="str">
        <f t="shared" si="727"/>
        <v/>
      </c>
      <c r="R9340" s="77" t="str">
        <f t="shared" si="728"/>
        <v/>
      </c>
      <c r="S9340" s="77" t="str">
        <f>IF(O9340="","",IF(OR(VALUE(LEFT(O9340,2))&gt;IF(RIGHT(J9340,1)="M",7,19),AND(OR(LEFT(O9340,2)={"07","19"}),VALUE(RIGHT(O9340,2))&gt;15)),TRUE,FALSE))</f>
        <v/>
      </c>
      <c r="T9340" s="77" t="str">
        <f>IF(O9340="","",IF(OR(VALUE(LEFT(O9340,2))&gt;IF(RIGHT(J9340,1)="M",7,19),AND(OR(LEFT(O9340,2)={"07","19"}),VALUE(RIGHT(O9340,2))&gt;5)),TRUE,FALSE))</f>
        <v/>
      </c>
    </row>
    <row r="9341" spans="12:20" x14ac:dyDescent="0.25">
      <c r="L9341" s="75">
        <f>COUNTIF($B$2:B9341,B9341)</f>
        <v>0</v>
      </c>
      <c r="M9341" s="75">
        <f>COUNTIF($L$2:L9341,4)</f>
        <v>42</v>
      </c>
      <c r="N9341" s="76" t="str">
        <f t="shared" si="729"/>
        <v>0</v>
      </c>
      <c r="O9341" s="76" t="str">
        <f t="shared" si="725"/>
        <v/>
      </c>
      <c r="P9341" s="75" t="str">
        <f t="shared" si="726"/>
        <v/>
      </c>
      <c r="Q9341" s="77" t="str">
        <f t="shared" si="727"/>
        <v/>
      </c>
      <c r="R9341" s="77" t="str">
        <f t="shared" si="728"/>
        <v/>
      </c>
      <c r="S9341" s="77" t="str">
        <f>IF(O9341="","",IF(OR(VALUE(LEFT(O9341,2))&gt;IF(RIGHT(J9341,1)="M",7,19),AND(OR(LEFT(O9341,2)={"07","19"}),VALUE(RIGHT(O9341,2))&gt;15)),TRUE,FALSE))</f>
        <v/>
      </c>
      <c r="T9341" s="77" t="str">
        <f>IF(O9341="","",IF(OR(VALUE(LEFT(O9341,2))&gt;IF(RIGHT(J9341,1)="M",7,19),AND(OR(LEFT(O9341,2)={"07","19"}),VALUE(RIGHT(O9341,2))&gt;5)),TRUE,FALSE))</f>
        <v/>
      </c>
    </row>
    <row r="9342" spans="12:20" x14ac:dyDescent="0.25">
      <c r="L9342" s="75">
        <f>COUNTIF($B$2:B9342,B9342)</f>
        <v>0</v>
      </c>
      <c r="M9342" s="75">
        <f>COUNTIF($L$2:L9342,4)</f>
        <v>42</v>
      </c>
      <c r="N9342" s="76" t="str">
        <f t="shared" si="729"/>
        <v>0</v>
      </c>
      <c r="O9342" s="76" t="str">
        <f t="shared" si="725"/>
        <v/>
      </c>
      <c r="P9342" s="75" t="str">
        <f t="shared" si="726"/>
        <v/>
      </c>
      <c r="Q9342" s="77" t="str">
        <f t="shared" si="727"/>
        <v/>
      </c>
      <c r="R9342" s="77" t="str">
        <f t="shared" si="728"/>
        <v/>
      </c>
      <c r="S9342" s="77" t="str">
        <f>IF(O9342="","",IF(OR(VALUE(LEFT(O9342,2))&gt;IF(RIGHT(J9342,1)="M",7,19),AND(OR(LEFT(O9342,2)={"07","19"}),VALUE(RIGHT(O9342,2))&gt;15)),TRUE,FALSE))</f>
        <v/>
      </c>
      <c r="T9342" s="77" t="str">
        <f>IF(O9342="","",IF(OR(VALUE(LEFT(O9342,2))&gt;IF(RIGHT(J9342,1)="M",7,19),AND(OR(LEFT(O9342,2)={"07","19"}),VALUE(RIGHT(O9342,2))&gt;5)),TRUE,FALSE))</f>
        <v/>
      </c>
    </row>
    <row r="9343" spans="12:20" x14ac:dyDescent="0.25">
      <c r="L9343" s="75">
        <f>COUNTIF($B$2:B9343,B9343)</f>
        <v>0</v>
      </c>
      <c r="M9343" s="75">
        <f>COUNTIF($L$2:L9343,4)</f>
        <v>42</v>
      </c>
      <c r="N9343" s="76" t="str">
        <f t="shared" si="729"/>
        <v>0</v>
      </c>
      <c r="O9343" s="76" t="str">
        <f t="shared" si="725"/>
        <v/>
      </c>
      <c r="P9343" s="75" t="str">
        <f t="shared" si="726"/>
        <v/>
      </c>
      <c r="Q9343" s="77" t="str">
        <f t="shared" si="727"/>
        <v/>
      </c>
      <c r="R9343" s="77" t="str">
        <f t="shared" si="728"/>
        <v/>
      </c>
      <c r="S9343" s="77" t="str">
        <f>IF(O9343="","",IF(OR(VALUE(LEFT(O9343,2))&gt;IF(RIGHT(J9343,1)="M",7,19),AND(OR(LEFT(O9343,2)={"07","19"}),VALUE(RIGHT(O9343,2))&gt;15)),TRUE,FALSE))</f>
        <v/>
      </c>
      <c r="T9343" s="77" t="str">
        <f>IF(O9343="","",IF(OR(VALUE(LEFT(O9343,2))&gt;IF(RIGHT(J9343,1)="M",7,19),AND(OR(LEFT(O9343,2)={"07","19"}),VALUE(RIGHT(O9343,2))&gt;5)),TRUE,FALSE))</f>
        <v/>
      </c>
    </row>
    <row r="9344" spans="12:20" x14ac:dyDescent="0.25">
      <c r="L9344" s="75">
        <f>COUNTIF($B$2:B9344,B9344)</f>
        <v>0</v>
      </c>
      <c r="M9344" s="75">
        <f>COUNTIF($L$2:L9344,4)</f>
        <v>42</v>
      </c>
      <c r="N9344" s="76" t="str">
        <f t="shared" si="729"/>
        <v>0</v>
      </c>
      <c r="O9344" s="76" t="str">
        <f t="shared" si="725"/>
        <v/>
      </c>
      <c r="P9344" s="75" t="str">
        <f t="shared" si="726"/>
        <v/>
      </c>
      <c r="Q9344" s="77" t="str">
        <f t="shared" si="727"/>
        <v/>
      </c>
      <c r="R9344" s="77" t="str">
        <f t="shared" si="728"/>
        <v/>
      </c>
      <c r="S9344" s="77" t="str">
        <f>IF(O9344="","",IF(OR(VALUE(LEFT(O9344,2))&gt;IF(RIGHT(J9344,1)="M",7,19),AND(OR(LEFT(O9344,2)={"07","19"}),VALUE(RIGHT(O9344,2))&gt;15)),TRUE,FALSE))</f>
        <v/>
      </c>
      <c r="T9344" s="77" t="str">
        <f>IF(O9344="","",IF(OR(VALUE(LEFT(O9344,2))&gt;IF(RIGHT(J9344,1)="M",7,19),AND(OR(LEFT(O9344,2)={"07","19"}),VALUE(RIGHT(O9344,2))&gt;5)),TRUE,FALSE))</f>
        <v/>
      </c>
    </row>
    <row r="9345" spans="12:20" x14ac:dyDescent="0.25">
      <c r="L9345" s="75">
        <f>COUNTIF($B$2:B9345,B9345)</f>
        <v>0</v>
      </c>
      <c r="M9345" s="75">
        <f>COUNTIF($L$2:L9345,4)</f>
        <v>42</v>
      </c>
      <c r="N9345" s="76" t="str">
        <f t="shared" si="729"/>
        <v>0</v>
      </c>
      <c r="O9345" s="76" t="str">
        <f t="shared" si="725"/>
        <v/>
      </c>
      <c r="P9345" s="75" t="str">
        <f t="shared" si="726"/>
        <v/>
      </c>
      <c r="Q9345" s="77" t="str">
        <f t="shared" si="727"/>
        <v/>
      </c>
      <c r="R9345" s="77" t="str">
        <f t="shared" si="728"/>
        <v/>
      </c>
      <c r="S9345" s="77" t="str">
        <f>IF(O9345="","",IF(OR(VALUE(LEFT(O9345,2))&gt;IF(RIGHT(J9345,1)="M",7,19),AND(OR(LEFT(O9345,2)={"07","19"}),VALUE(RIGHT(O9345,2))&gt;15)),TRUE,FALSE))</f>
        <v/>
      </c>
      <c r="T9345" s="77" t="str">
        <f>IF(O9345="","",IF(OR(VALUE(LEFT(O9345,2))&gt;IF(RIGHT(J9345,1)="M",7,19),AND(OR(LEFT(O9345,2)={"07","19"}),VALUE(RIGHT(O9345,2))&gt;5)),TRUE,FALSE))</f>
        <v/>
      </c>
    </row>
    <row r="9346" spans="12:20" x14ac:dyDescent="0.25">
      <c r="L9346" s="75">
        <f>COUNTIF($B$2:B9346,B9346)</f>
        <v>0</v>
      </c>
      <c r="M9346" s="75">
        <f>COUNTIF($L$2:L9346,4)</f>
        <v>42</v>
      </c>
      <c r="N9346" s="76" t="str">
        <f t="shared" si="729"/>
        <v>0</v>
      </c>
      <c r="O9346" s="76" t="str">
        <f t="shared" ref="O9346:O9409" si="730">TRIM(SUBSTITUTE(SUBSTITUTE(D9346,"+",""),"_",""))</f>
        <v/>
      </c>
      <c r="P9346" s="75" t="str">
        <f t="shared" ref="P9346:P9409" si="731">TRIM(SUBSTITUTE(SUBSTITUTE(E9346,"+",""),"_",""))</f>
        <v/>
      </c>
      <c r="Q9346" s="77" t="str">
        <f t="shared" ref="Q9346:Q9409" si="732">IFERROR(IF(RIGHT(P9346,2)&lt;RIGHT(O9346,2),IF(P9346&lt;O9346,P9346+2360-O9346,P9346-40-O9346),IF(P9346&lt;O9346,P9346+2400-O9346,P9346-O9346)),"")</f>
        <v/>
      </c>
      <c r="R9346" s="77" t="str">
        <f t="shared" ref="R9346:R9409" si="733">IFERROR(ROUNDDOWN(Q9346/100,0),"")</f>
        <v/>
      </c>
      <c r="S9346" s="77" t="str">
        <f>IF(O9346="","",IF(OR(VALUE(LEFT(O9346,2))&gt;IF(RIGHT(J9346,1)="M",7,19),AND(OR(LEFT(O9346,2)={"07","19"}),VALUE(RIGHT(O9346,2))&gt;15)),TRUE,FALSE))</f>
        <v/>
      </c>
      <c r="T9346" s="77" t="str">
        <f>IF(O9346="","",IF(OR(VALUE(LEFT(O9346,2))&gt;IF(RIGHT(J9346,1)="M",7,19),AND(OR(LEFT(O9346,2)={"07","19"}),VALUE(RIGHT(O9346,2))&gt;5)),TRUE,FALSE))</f>
        <v/>
      </c>
    </row>
    <row r="9347" spans="12:20" x14ac:dyDescent="0.25">
      <c r="L9347" s="75">
        <f>COUNTIF($B$2:B9347,B9347)</f>
        <v>0</v>
      </c>
      <c r="M9347" s="75">
        <f>COUNTIF($L$2:L9347,4)</f>
        <v>42</v>
      </c>
      <c r="N9347" s="76" t="str">
        <f t="shared" ref="N9347:N9410" si="734">A9347&amp;DAY(C9347)</f>
        <v>0</v>
      </c>
      <c r="O9347" s="76" t="str">
        <f t="shared" si="730"/>
        <v/>
      </c>
      <c r="P9347" s="75" t="str">
        <f t="shared" si="731"/>
        <v/>
      </c>
      <c r="Q9347" s="77" t="str">
        <f t="shared" si="732"/>
        <v/>
      </c>
      <c r="R9347" s="77" t="str">
        <f t="shared" si="733"/>
        <v/>
      </c>
      <c r="S9347" s="77" t="str">
        <f>IF(O9347="","",IF(OR(VALUE(LEFT(O9347,2))&gt;IF(RIGHT(J9347,1)="M",7,19),AND(OR(LEFT(O9347,2)={"07","19"}),VALUE(RIGHT(O9347,2))&gt;15)),TRUE,FALSE))</f>
        <v/>
      </c>
      <c r="T9347" s="77" t="str">
        <f>IF(O9347="","",IF(OR(VALUE(LEFT(O9347,2))&gt;IF(RIGHT(J9347,1)="M",7,19),AND(OR(LEFT(O9347,2)={"07","19"}),VALUE(RIGHT(O9347,2))&gt;5)),TRUE,FALSE))</f>
        <v/>
      </c>
    </row>
    <row r="9348" spans="12:20" x14ac:dyDescent="0.25">
      <c r="L9348" s="75">
        <f>COUNTIF($B$2:B9348,B9348)</f>
        <v>0</v>
      </c>
      <c r="M9348" s="75">
        <f>COUNTIF($L$2:L9348,4)</f>
        <v>42</v>
      </c>
      <c r="N9348" s="76" t="str">
        <f t="shared" si="734"/>
        <v>0</v>
      </c>
      <c r="O9348" s="76" t="str">
        <f t="shared" si="730"/>
        <v/>
      </c>
      <c r="P9348" s="75" t="str">
        <f t="shared" si="731"/>
        <v/>
      </c>
      <c r="Q9348" s="77" t="str">
        <f t="shared" si="732"/>
        <v/>
      </c>
      <c r="R9348" s="77" t="str">
        <f t="shared" si="733"/>
        <v/>
      </c>
      <c r="S9348" s="77" t="str">
        <f>IF(O9348="","",IF(OR(VALUE(LEFT(O9348,2))&gt;IF(RIGHT(J9348,1)="M",7,19),AND(OR(LEFT(O9348,2)={"07","19"}),VALUE(RIGHT(O9348,2))&gt;15)),TRUE,FALSE))</f>
        <v/>
      </c>
      <c r="T9348" s="77" t="str">
        <f>IF(O9348="","",IF(OR(VALUE(LEFT(O9348,2))&gt;IF(RIGHT(J9348,1)="M",7,19),AND(OR(LEFT(O9348,2)={"07","19"}),VALUE(RIGHT(O9348,2))&gt;5)),TRUE,FALSE))</f>
        <v/>
      </c>
    </row>
    <row r="9349" spans="12:20" x14ac:dyDescent="0.25">
      <c r="L9349" s="75">
        <f>COUNTIF($B$2:B9349,B9349)</f>
        <v>0</v>
      </c>
      <c r="M9349" s="75">
        <f>COUNTIF($L$2:L9349,4)</f>
        <v>42</v>
      </c>
      <c r="N9349" s="76" t="str">
        <f t="shared" si="734"/>
        <v>0</v>
      </c>
      <c r="O9349" s="76" t="str">
        <f t="shared" si="730"/>
        <v/>
      </c>
      <c r="P9349" s="75" t="str">
        <f t="shared" si="731"/>
        <v/>
      </c>
      <c r="Q9349" s="77" t="str">
        <f t="shared" si="732"/>
        <v/>
      </c>
      <c r="R9349" s="77" t="str">
        <f t="shared" si="733"/>
        <v/>
      </c>
      <c r="S9349" s="77" t="str">
        <f>IF(O9349="","",IF(OR(VALUE(LEFT(O9349,2))&gt;IF(RIGHT(J9349,1)="M",7,19),AND(OR(LEFT(O9349,2)={"07","19"}),VALUE(RIGHT(O9349,2))&gt;15)),TRUE,FALSE))</f>
        <v/>
      </c>
      <c r="T9349" s="77" t="str">
        <f>IF(O9349="","",IF(OR(VALUE(LEFT(O9349,2))&gt;IF(RIGHT(J9349,1)="M",7,19),AND(OR(LEFT(O9349,2)={"07","19"}),VALUE(RIGHT(O9349,2))&gt;5)),TRUE,FALSE))</f>
        <v/>
      </c>
    </row>
    <row r="9350" spans="12:20" x14ac:dyDescent="0.25">
      <c r="L9350" s="75">
        <f>COUNTIF($B$2:B9350,B9350)</f>
        <v>0</v>
      </c>
      <c r="M9350" s="75">
        <f>COUNTIF($L$2:L9350,4)</f>
        <v>42</v>
      </c>
      <c r="N9350" s="76" t="str">
        <f t="shared" si="734"/>
        <v>0</v>
      </c>
      <c r="O9350" s="76" t="str">
        <f t="shared" si="730"/>
        <v/>
      </c>
      <c r="P9350" s="75" t="str">
        <f t="shared" si="731"/>
        <v/>
      </c>
      <c r="Q9350" s="77" t="str">
        <f t="shared" si="732"/>
        <v/>
      </c>
      <c r="R9350" s="77" t="str">
        <f t="shared" si="733"/>
        <v/>
      </c>
      <c r="S9350" s="77" t="str">
        <f>IF(O9350="","",IF(OR(VALUE(LEFT(O9350,2))&gt;IF(RIGHT(J9350,1)="M",7,19),AND(OR(LEFT(O9350,2)={"07","19"}),VALUE(RIGHT(O9350,2))&gt;15)),TRUE,FALSE))</f>
        <v/>
      </c>
      <c r="T9350" s="77" t="str">
        <f>IF(O9350="","",IF(OR(VALUE(LEFT(O9350,2))&gt;IF(RIGHT(J9350,1)="M",7,19),AND(OR(LEFT(O9350,2)={"07","19"}),VALUE(RIGHT(O9350,2))&gt;5)),TRUE,FALSE))</f>
        <v/>
      </c>
    </row>
    <row r="9351" spans="12:20" x14ac:dyDescent="0.25">
      <c r="L9351" s="75">
        <f>COUNTIF($B$2:B9351,B9351)</f>
        <v>0</v>
      </c>
      <c r="M9351" s="75">
        <f>COUNTIF($L$2:L9351,4)</f>
        <v>42</v>
      </c>
      <c r="N9351" s="76" t="str">
        <f t="shared" si="734"/>
        <v>0</v>
      </c>
      <c r="O9351" s="76" t="str">
        <f t="shared" si="730"/>
        <v/>
      </c>
      <c r="P9351" s="75" t="str">
        <f t="shared" si="731"/>
        <v/>
      </c>
      <c r="Q9351" s="77" t="str">
        <f t="shared" si="732"/>
        <v/>
      </c>
      <c r="R9351" s="77" t="str">
        <f t="shared" si="733"/>
        <v/>
      </c>
      <c r="S9351" s="77" t="str">
        <f>IF(O9351="","",IF(OR(VALUE(LEFT(O9351,2))&gt;IF(RIGHT(J9351,1)="M",7,19),AND(OR(LEFT(O9351,2)={"07","19"}),VALUE(RIGHT(O9351,2))&gt;15)),TRUE,FALSE))</f>
        <v/>
      </c>
      <c r="T9351" s="77" t="str">
        <f>IF(O9351="","",IF(OR(VALUE(LEFT(O9351,2))&gt;IF(RIGHT(J9351,1)="M",7,19),AND(OR(LEFT(O9351,2)={"07","19"}),VALUE(RIGHT(O9351,2))&gt;5)),TRUE,FALSE))</f>
        <v/>
      </c>
    </row>
    <row r="9352" spans="12:20" x14ac:dyDescent="0.25">
      <c r="L9352" s="75">
        <f>COUNTIF($B$2:B9352,B9352)</f>
        <v>0</v>
      </c>
      <c r="M9352" s="75">
        <f>COUNTIF($L$2:L9352,4)</f>
        <v>42</v>
      </c>
      <c r="N9352" s="76" t="str">
        <f t="shared" si="734"/>
        <v>0</v>
      </c>
      <c r="O9352" s="76" t="str">
        <f t="shared" si="730"/>
        <v/>
      </c>
      <c r="P9352" s="75" t="str">
        <f t="shared" si="731"/>
        <v/>
      </c>
      <c r="Q9352" s="77" t="str">
        <f t="shared" si="732"/>
        <v/>
      </c>
      <c r="R9352" s="77" t="str">
        <f t="shared" si="733"/>
        <v/>
      </c>
      <c r="S9352" s="77" t="str">
        <f>IF(O9352="","",IF(OR(VALUE(LEFT(O9352,2))&gt;IF(RIGHT(J9352,1)="M",7,19),AND(OR(LEFT(O9352,2)={"07","19"}),VALUE(RIGHT(O9352,2))&gt;15)),TRUE,FALSE))</f>
        <v/>
      </c>
      <c r="T9352" s="77" t="str">
        <f>IF(O9352="","",IF(OR(VALUE(LEFT(O9352,2))&gt;IF(RIGHT(J9352,1)="M",7,19),AND(OR(LEFT(O9352,2)={"07","19"}),VALUE(RIGHT(O9352,2))&gt;5)),TRUE,FALSE))</f>
        <v/>
      </c>
    </row>
    <row r="9353" spans="12:20" x14ac:dyDescent="0.25">
      <c r="L9353" s="75">
        <f>COUNTIF($B$2:B9353,B9353)</f>
        <v>0</v>
      </c>
      <c r="M9353" s="75">
        <f>COUNTIF($L$2:L9353,4)</f>
        <v>42</v>
      </c>
      <c r="N9353" s="76" t="str">
        <f t="shared" si="734"/>
        <v>0</v>
      </c>
      <c r="O9353" s="76" t="str">
        <f t="shared" si="730"/>
        <v/>
      </c>
      <c r="P9353" s="75" t="str">
        <f t="shared" si="731"/>
        <v/>
      </c>
      <c r="Q9353" s="77" t="str">
        <f t="shared" si="732"/>
        <v/>
      </c>
      <c r="R9353" s="77" t="str">
        <f t="shared" si="733"/>
        <v/>
      </c>
      <c r="S9353" s="77" t="str">
        <f>IF(O9353="","",IF(OR(VALUE(LEFT(O9353,2))&gt;IF(RIGHT(J9353,1)="M",7,19),AND(OR(LEFT(O9353,2)={"07","19"}),VALUE(RIGHT(O9353,2))&gt;15)),TRUE,FALSE))</f>
        <v/>
      </c>
      <c r="T9353" s="77" t="str">
        <f>IF(O9353="","",IF(OR(VALUE(LEFT(O9353,2))&gt;IF(RIGHT(J9353,1)="M",7,19),AND(OR(LEFT(O9353,2)={"07","19"}),VALUE(RIGHT(O9353,2))&gt;5)),TRUE,FALSE))</f>
        <v/>
      </c>
    </row>
    <row r="9354" spans="12:20" x14ac:dyDescent="0.25">
      <c r="L9354" s="75">
        <f>COUNTIF($B$2:B9354,B9354)</f>
        <v>0</v>
      </c>
      <c r="M9354" s="75">
        <f>COUNTIF($L$2:L9354,4)</f>
        <v>42</v>
      </c>
      <c r="N9354" s="76" t="str">
        <f t="shared" si="734"/>
        <v>0</v>
      </c>
      <c r="O9354" s="76" t="str">
        <f t="shared" si="730"/>
        <v/>
      </c>
      <c r="P9354" s="75" t="str">
        <f t="shared" si="731"/>
        <v/>
      </c>
      <c r="Q9354" s="77" t="str">
        <f t="shared" si="732"/>
        <v/>
      </c>
      <c r="R9354" s="77" t="str">
        <f t="shared" si="733"/>
        <v/>
      </c>
      <c r="S9354" s="77" t="str">
        <f>IF(O9354="","",IF(OR(VALUE(LEFT(O9354,2))&gt;IF(RIGHT(J9354,1)="M",7,19),AND(OR(LEFT(O9354,2)={"07","19"}),VALUE(RIGHT(O9354,2))&gt;15)),TRUE,FALSE))</f>
        <v/>
      </c>
      <c r="T9354" s="77" t="str">
        <f>IF(O9354="","",IF(OR(VALUE(LEFT(O9354,2))&gt;IF(RIGHT(J9354,1)="M",7,19),AND(OR(LEFT(O9354,2)={"07","19"}),VALUE(RIGHT(O9354,2))&gt;5)),TRUE,FALSE))</f>
        <v/>
      </c>
    </row>
    <row r="9355" spans="12:20" x14ac:dyDescent="0.25">
      <c r="L9355" s="75">
        <f>COUNTIF($B$2:B9355,B9355)</f>
        <v>0</v>
      </c>
      <c r="M9355" s="75">
        <f>COUNTIF($L$2:L9355,4)</f>
        <v>42</v>
      </c>
      <c r="N9355" s="76" t="str">
        <f t="shared" si="734"/>
        <v>0</v>
      </c>
      <c r="O9355" s="76" t="str">
        <f t="shared" si="730"/>
        <v/>
      </c>
      <c r="P9355" s="75" t="str">
        <f t="shared" si="731"/>
        <v/>
      </c>
      <c r="Q9355" s="77" t="str">
        <f t="shared" si="732"/>
        <v/>
      </c>
      <c r="R9355" s="77" t="str">
        <f t="shared" si="733"/>
        <v/>
      </c>
      <c r="S9355" s="77" t="str">
        <f>IF(O9355="","",IF(OR(VALUE(LEFT(O9355,2))&gt;IF(RIGHT(J9355,1)="M",7,19),AND(OR(LEFT(O9355,2)={"07","19"}),VALUE(RIGHT(O9355,2))&gt;15)),TRUE,FALSE))</f>
        <v/>
      </c>
      <c r="T9355" s="77" t="str">
        <f>IF(O9355="","",IF(OR(VALUE(LEFT(O9355,2))&gt;IF(RIGHT(J9355,1)="M",7,19),AND(OR(LEFT(O9355,2)={"07","19"}),VALUE(RIGHT(O9355,2))&gt;5)),TRUE,FALSE))</f>
        <v/>
      </c>
    </row>
    <row r="9356" spans="12:20" x14ac:dyDescent="0.25">
      <c r="L9356" s="75">
        <f>COUNTIF($B$2:B9356,B9356)</f>
        <v>0</v>
      </c>
      <c r="M9356" s="75">
        <f>COUNTIF($L$2:L9356,4)</f>
        <v>42</v>
      </c>
      <c r="N9356" s="76" t="str">
        <f t="shared" si="734"/>
        <v>0</v>
      </c>
      <c r="O9356" s="76" t="str">
        <f t="shared" si="730"/>
        <v/>
      </c>
      <c r="P9356" s="75" t="str">
        <f t="shared" si="731"/>
        <v/>
      </c>
      <c r="Q9356" s="77" t="str">
        <f t="shared" si="732"/>
        <v/>
      </c>
      <c r="R9356" s="77" t="str">
        <f t="shared" si="733"/>
        <v/>
      </c>
      <c r="S9356" s="77" t="str">
        <f>IF(O9356="","",IF(OR(VALUE(LEFT(O9356,2))&gt;IF(RIGHT(J9356,1)="M",7,19),AND(OR(LEFT(O9356,2)={"07","19"}),VALUE(RIGHT(O9356,2))&gt;15)),TRUE,FALSE))</f>
        <v/>
      </c>
      <c r="T9356" s="77" t="str">
        <f>IF(O9356="","",IF(OR(VALUE(LEFT(O9356,2))&gt;IF(RIGHT(J9356,1)="M",7,19),AND(OR(LEFT(O9356,2)={"07","19"}),VALUE(RIGHT(O9356,2))&gt;5)),TRUE,FALSE))</f>
        <v/>
      </c>
    </row>
    <row r="9357" spans="12:20" x14ac:dyDescent="0.25">
      <c r="L9357" s="75">
        <f>COUNTIF($B$2:B9357,B9357)</f>
        <v>0</v>
      </c>
      <c r="M9357" s="75">
        <f>COUNTIF($L$2:L9357,4)</f>
        <v>42</v>
      </c>
      <c r="N9357" s="76" t="str">
        <f t="shared" si="734"/>
        <v>0</v>
      </c>
      <c r="O9357" s="76" t="str">
        <f t="shared" si="730"/>
        <v/>
      </c>
      <c r="P9357" s="75" t="str">
        <f t="shared" si="731"/>
        <v/>
      </c>
      <c r="Q9357" s="77" t="str">
        <f t="shared" si="732"/>
        <v/>
      </c>
      <c r="R9357" s="77" t="str">
        <f t="shared" si="733"/>
        <v/>
      </c>
      <c r="S9357" s="77" t="str">
        <f>IF(O9357="","",IF(OR(VALUE(LEFT(O9357,2))&gt;IF(RIGHT(J9357,1)="M",7,19),AND(OR(LEFT(O9357,2)={"07","19"}),VALUE(RIGHT(O9357,2))&gt;15)),TRUE,FALSE))</f>
        <v/>
      </c>
      <c r="T9357" s="77" t="str">
        <f>IF(O9357="","",IF(OR(VALUE(LEFT(O9357,2))&gt;IF(RIGHT(J9357,1)="M",7,19),AND(OR(LEFT(O9357,2)={"07","19"}),VALUE(RIGHT(O9357,2))&gt;5)),TRUE,FALSE))</f>
        <v/>
      </c>
    </row>
    <row r="9358" spans="12:20" x14ac:dyDescent="0.25">
      <c r="L9358" s="75">
        <f>COUNTIF($B$2:B9358,B9358)</f>
        <v>0</v>
      </c>
      <c r="M9358" s="75">
        <f>COUNTIF($L$2:L9358,4)</f>
        <v>42</v>
      </c>
      <c r="N9358" s="76" t="str">
        <f t="shared" si="734"/>
        <v>0</v>
      </c>
      <c r="O9358" s="76" t="str">
        <f t="shared" si="730"/>
        <v/>
      </c>
      <c r="P9358" s="75" t="str">
        <f t="shared" si="731"/>
        <v/>
      </c>
      <c r="Q9358" s="77" t="str">
        <f t="shared" si="732"/>
        <v/>
      </c>
      <c r="R9358" s="77" t="str">
        <f t="shared" si="733"/>
        <v/>
      </c>
      <c r="S9358" s="77" t="str">
        <f>IF(O9358="","",IF(OR(VALUE(LEFT(O9358,2))&gt;IF(RIGHT(J9358,1)="M",7,19),AND(OR(LEFT(O9358,2)={"07","19"}),VALUE(RIGHT(O9358,2))&gt;15)),TRUE,FALSE))</f>
        <v/>
      </c>
      <c r="T9358" s="77" t="str">
        <f>IF(O9358="","",IF(OR(VALUE(LEFT(O9358,2))&gt;IF(RIGHT(J9358,1)="M",7,19),AND(OR(LEFT(O9358,2)={"07","19"}),VALUE(RIGHT(O9358,2))&gt;5)),TRUE,FALSE))</f>
        <v/>
      </c>
    </row>
    <row r="9359" spans="12:20" x14ac:dyDescent="0.25">
      <c r="L9359" s="75">
        <f>COUNTIF($B$2:B9359,B9359)</f>
        <v>0</v>
      </c>
      <c r="M9359" s="75">
        <f>COUNTIF($L$2:L9359,4)</f>
        <v>42</v>
      </c>
      <c r="N9359" s="76" t="str">
        <f t="shared" si="734"/>
        <v>0</v>
      </c>
      <c r="O9359" s="76" t="str">
        <f t="shared" si="730"/>
        <v/>
      </c>
      <c r="P9359" s="75" t="str">
        <f t="shared" si="731"/>
        <v/>
      </c>
      <c r="Q9359" s="77" t="str">
        <f t="shared" si="732"/>
        <v/>
      </c>
      <c r="R9359" s="77" t="str">
        <f t="shared" si="733"/>
        <v/>
      </c>
      <c r="S9359" s="77" t="str">
        <f>IF(O9359="","",IF(OR(VALUE(LEFT(O9359,2))&gt;IF(RIGHT(J9359,1)="M",7,19),AND(OR(LEFT(O9359,2)={"07","19"}),VALUE(RIGHT(O9359,2))&gt;15)),TRUE,FALSE))</f>
        <v/>
      </c>
      <c r="T9359" s="77" t="str">
        <f>IF(O9359="","",IF(OR(VALUE(LEFT(O9359,2))&gt;IF(RIGHT(J9359,1)="M",7,19),AND(OR(LEFT(O9359,2)={"07","19"}),VALUE(RIGHT(O9359,2))&gt;5)),TRUE,FALSE))</f>
        <v/>
      </c>
    </row>
    <row r="9360" spans="12:20" x14ac:dyDescent="0.25">
      <c r="L9360" s="75">
        <f>COUNTIF($B$2:B9360,B9360)</f>
        <v>0</v>
      </c>
      <c r="M9360" s="75">
        <f>COUNTIF($L$2:L9360,4)</f>
        <v>42</v>
      </c>
      <c r="N9360" s="76" t="str">
        <f t="shared" si="734"/>
        <v>0</v>
      </c>
      <c r="O9360" s="76" t="str">
        <f t="shared" si="730"/>
        <v/>
      </c>
      <c r="P9360" s="75" t="str">
        <f t="shared" si="731"/>
        <v/>
      </c>
      <c r="Q9360" s="77" t="str">
        <f t="shared" si="732"/>
        <v/>
      </c>
      <c r="R9360" s="77" t="str">
        <f t="shared" si="733"/>
        <v/>
      </c>
      <c r="S9360" s="77" t="str">
        <f>IF(O9360="","",IF(OR(VALUE(LEFT(O9360,2))&gt;IF(RIGHT(J9360,1)="M",7,19),AND(OR(LEFT(O9360,2)={"07","19"}),VALUE(RIGHT(O9360,2))&gt;15)),TRUE,FALSE))</f>
        <v/>
      </c>
      <c r="T9360" s="77" t="str">
        <f>IF(O9360="","",IF(OR(VALUE(LEFT(O9360,2))&gt;IF(RIGHT(J9360,1)="M",7,19),AND(OR(LEFT(O9360,2)={"07","19"}),VALUE(RIGHT(O9360,2))&gt;5)),TRUE,FALSE))</f>
        <v/>
      </c>
    </row>
    <row r="9361" spans="12:20" x14ac:dyDescent="0.25">
      <c r="L9361" s="75">
        <f>COUNTIF($B$2:B9361,B9361)</f>
        <v>0</v>
      </c>
      <c r="M9361" s="75">
        <f>COUNTIF($L$2:L9361,4)</f>
        <v>42</v>
      </c>
      <c r="N9361" s="76" t="str">
        <f t="shared" si="734"/>
        <v>0</v>
      </c>
      <c r="O9361" s="76" t="str">
        <f t="shared" si="730"/>
        <v/>
      </c>
      <c r="P9361" s="75" t="str">
        <f t="shared" si="731"/>
        <v/>
      </c>
      <c r="Q9361" s="77" t="str">
        <f t="shared" si="732"/>
        <v/>
      </c>
      <c r="R9361" s="77" t="str">
        <f t="shared" si="733"/>
        <v/>
      </c>
      <c r="S9361" s="77" t="str">
        <f>IF(O9361="","",IF(OR(VALUE(LEFT(O9361,2))&gt;IF(RIGHT(J9361,1)="M",7,19),AND(OR(LEFT(O9361,2)={"07","19"}),VALUE(RIGHT(O9361,2))&gt;15)),TRUE,FALSE))</f>
        <v/>
      </c>
      <c r="T9361" s="77" t="str">
        <f>IF(O9361="","",IF(OR(VALUE(LEFT(O9361,2))&gt;IF(RIGHT(J9361,1)="M",7,19),AND(OR(LEFT(O9361,2)={"07","19"}),VALUE(RIGHT(O9361,2))&gt;5)),TRUE,FALSE))</f>
        <v/>
      </c>
    </row>
    <row r="9362" spans="12:20" x14ac:dyDescent="0.25">
      <c r="L9362" s="75">
        <f>COUNTIF($B$2:B9362,B9362)</f>
        <v>0</v>
      </c>
      <c r="M9362" s="75">
        <f>COUNTIF($L$2:L9362,4)</f>
        <v>42</v>
      </c>
      <c r="N9362" s="76" t="str">
        <f t="shared" si="734"/>
        <v>0</v>
      </c>
      <c r="O9362" s="76" t="str">
        <f t="shared" si="730"/>
        <v/>
      </c>
      <c r="P9362" s="75" t="str">
        <f t="shared" si="731"/>
        <v/>
      </c>
      <c r="Q9362" s="77" t="str">
        <f t="shared" si="732"/>
        <v/>
      </c>
      <c r="R9362" s="77" t="str">
        <f t="shared" si="733"/>
        <v/>
      </c>
      <c r="S9362" s="77" t="str">
        <f>IF(O9362="","",IF(OR(VALUE(LEFT(O9362,2))&gt;IF(RIGHT(J9362,1)="M",7,19),AND(OR(LEFT(O9362,2)={"07","19"}),VALUE(RIGHT(O9362,2))&gt;15)),TRUE,FALSE))</f>
        <v/>
      </c>
      <c r="T9362" s="77" t="str">
        <f>IF(O9362="","",IF(OR(VALUE(LEFT(O9362,2))&gt;IF(RIGHT(J9362,1)="M",7,19),AND(OR(LEFT(O9362,2)={"07","19"}),VALUE(RIGHT(O9362,2))&gt;5)),TRUE,FALSE))</f>
        <v/>
      </c>
    </row>
    <row r="9363" spans="12:20" x14ac:dyDescent="0.25">
      <c r="L9363" s="75">
        <f>COUNTIF($B$2:B9363,B9363)</f>
        <v>0</v>
      </c>
      <c r="M9363" s="75">
        <f>COUNTIF($L$2:L9363,4)</f>
        <v>42</v>
      </c>
      <c r="N9363" s="76" t="str">
        <f t="shared" si="734"/>
        <v>0</v>
      </c>
      <c r="O9363" s="76" t="str">
        <f t="shared" si="730"/>
        <v/>
      </c>
      <c r="P9363" s="75" t="str">
        <f t="shared" si="731"/>
        <v/>
      </c>
      <c r="Q9363" s="77" t="str">
        <f t="shared" si="732"/>
        <v/>
      </c>
      <c r="R9363" s="77" t="str">
        <f t="shared" si="733"/>
        <v/>
      </c>
      <c r="S9363" s="77" t="str">
        <f>IF(O9363="","",IF(OR(VALUE(LEFT(O9363,2))&gt;IF(RIGHT(J9363,1)="M",7,19),AND(OR(LEFT(O9363,2)={"07","19"}),VALUE(RIGHT(O9363,2))&gt;15)),TRUE,FALSE))</f>
        <v/>
      </c>
      <c r="T9363" s="77" t="str">
        <f>IF(O9363="","",IF(OR(VALUE(LEFT(O9363,2))&gt;IF(RIGHT(J9363,1)="M",7,19),AND(OR(LEFT(O9363,2)={"07","19"}),VALUE(RIGHT(O9363,2))&gt;5)),TRUE,FALSE))</f>
        <v/>
      </c>
    </row>
    <row r="9364" spans="12:20" x14ac:dyDescent="0.25">
      <c r="L9364" s="75">
        <f>COUNTIF($B$2:B9364,B9364)</f>
        <v>0</v>
      </c>
      <c r="M9364" s="75">
        <f>COUNTIF($L$2:L9364,4)</f>
        <v>42</v>
      </c>
      <c r="N9364" s="76" t="str">
        <f t="shared" si="734"/>
        <v>0</v>
      </c>
      <c r="O9364" s="76" t="str">
        <f t="shared" si="730"/>
        <v/>
      </c>
      <c r="P9364" s="75" t="str">
        <f t="shared" si="731"/>
        <v/>
      </c>
      <c r="Q9364" s="77" t="str">
        <f t="shared" si="732"/>
        <v/>
      </c>
      <c r="R9364" s="77" t="str">
        <f t="shared" si="733"/>
        <v/>
      </c>
      <c r="S9364" s="77" t="str">
        <f>IF(O9364="","",IF(OR(VALUE(LEFT(O9364,2))&gt;IF(RIGHT(J9364,1)="M",7,19),AND(OR(LEFT(O9364,2)={"07","19"}),VALUE(RIGHT(O9364,2))&gt;15)),TRUE,FALSE))</f>
        <v/>
      </c>
      <c r="T9364" s="77" t="str">
        <f>IF(O9364="","",IF(OR(VALUE(LEFT(O9364,2))&gt;IF(RIGHT(J9364,1)="M",7,19),AND(OR(LEFT(O9364,2)={"07","19"}),VALUE(RIGHT(O9364,2))&gt;5)),TRUE,FALSE))</f>
        <v/>
      </c>
    </row>
    <row r="9365" spans="12:20" x14ac:dyDescent="0.25">
      <c r="L9365" s="75">
        <f>COUNTIF($B$2:B9365,B9365)</f>
        <v>0</v>
      </c>
      <c r="M9365" s="75">
        <f>COUNTIF($L$2:L9365,4)</f>
        <v>42</v>
      </c>
      <c r="N9365" s="76" t="str">
        <f t="shared" si="734"/>
        <v>0</v>
      </c>
      <c r="O9365" s="76" t="str">
        <f t="shared" si="730"/>
        <v/>
      </c>
      <c r="P9365" s="75" t="str">
        <f t="shared" si="731"/>
        <v/>
      </c>
      <c r="Q9365" s="77" t="str">
        <f t="shared" si="732"/>
        <v/>
      </c>
      <c r="R9365" s="77" t="str">
        <f t="shared" si="733"/>
        <v/>
      </c>
      <c r="S9365" s="77" t="str">
        <f>IF(O9365="","",IF(OR(VALUE(LEFT(O9365,2))&gt;IF(RIGHT(J9365,1)="M",7,19),AND(OR(LEFT(O9365,2)={"07","19"}),VALUE(RIGHT(O9365,2))&gt;15)),TRUE,FALSE))</f>
        <v/>
      </c>
      <c r="T9365" s="77" t="str">
        <f>IF(O9365="","",IF(OR(VALUE(LEFT(O9365,2))&gt;IF(RIGHT(J9365,1)="M",7,19),AND(OR(LEFT(O9365,2)={"07","19"}),VALUE(RIGHT(O9365,2))&gt;5)),TRUE,FALSE))</f>
        <v/>
      </c>
    </row>
    <row r="9366" spans="12:20" x14ac:dyDescent="0.25">
      <c r="L9366" s="75">
        <f>COUNTIF($B$2:B9366,B9366)</f>
        <v>0</v>
      </c>
      <c r="M9366" s="75">
        <f>COUNTIF($L$2:L9366,4)</f>
        <v>42</v>
      </c>
      <c r="N9366" s="76" t="str">
        <f t="shared" si="734"/>
        <v>0</v>
      </c>
      <c r="O9366" s="76" t="str">
        <f t="shared" si="730"/>
        <v/>
      </c>
      <c r="P9366" s="75" t="str">
        <f t="shared" si="731"/>
        <v/>
      </c>
      <c r="Q9366" s="77" t="str">
        <f t="shared" si="732"/>
        <v/>
      </c>
      <c r="R9366" s="77" t="str">
        <f t="shared" si="733"/>
        <v/>
      </c>
      <c r="S9366" s="77" t="str">
        <f>IF(O9366="","",IF(OR(VALUE(LEFT(O9366,2))&gt;IF(RIGHT(J9366,1)="M",7,19),AND(OR(LEFT(O9366,2)={"07","19"}),VALUE(RIGHT(O9366,2))&gt;15)),TRUE,FALSE))</f>
        <v/>
      </c>
      <c r="T9366" s="77" t="str">
        <f>IF(O9366="","",IF(OR(VALUE(LEFT(O9366,2))&gt;IF(RIGHT(J9366,1)="M",7,19),AND(OR(LEFT(O9366,2)={"07","19"}),VALUE(RIGHT(O9366,2))&gt;5)),TRUE,FALSE))</f>
        <v/>
      </c>
    </row>
    <row r="9367" spans="12:20" x14ac:dyDescent="0.25">
      <c r="L9367" s="75">
        <f>COUNTIF($B$2:B9367,B9367)</f>
        <v>0</v>
      </c>
      <c r="M9367" s="75">
        <f>COUNTIF($L$2:L9367,4)</f>
        <v>42</v>
      </c>
      <c r="N9367" s="76" t="str">
        <f t="shared" si="734"/>
        <v>0</v>
      </c>
      <c r="O9367" s="76" t="str">
        <f t="shared" si="730"/>
        <v/>
      </c>
      <c r="P9367" s="75" t="str">
        <f t="shared" si="731"/>
        <v/>
      </c>
      <c r="Q9367" s="77" t="str">
        <f t="shared" si="732"/>
        <v/>
      </c>
      <c r="R9367" s="77" t="str">
        <f t="shared" si="733"/>
        <v/>
      </c>
      <c r="S9367" s="77" t="str">
        <f>IF(O9367="","",IF(OR(VALUE(LEFT(O9367,2))&gt;IF(RIGHT(J9367,1)="M",7,19),AND(OR(LEFT(O9367,2)={"07","19"}),VALUE(RIGHT(O9367,2))&gt;15)),TRUE,FALSE))</f>
        <v/>
      </c>
      <c r="T9367" s="77" t="str">
        <f>IF(O9367="","",IF(OR(VALUE(LEFT(O9367,2))&gt;IF(RIGHT(J9367,1)="M",7,19),AND(OR(LEFT(O9367,2)={"07","19"}),VALUE(RIGHT(O9367,2))&gt;5)),TRUE,FALSE))</f>
        <v/>
      </c>
    </row>
    <row r="9368" spans="12:20" x14ac:dyDescent="0.25">
      <c r="L9368" s="75">
        <f>COUNTIF($B$2:B9368,B9368)</f>
        <v>0</v>
      </c>
      <c r="M9368" s="75">
        <f>COUNTIF($L$2:L9368,4)</f>
        <v>42</v>
      </c>
      <c r="N9368" s="76" t="str">
        <f t="shared" si="734"/>
        <v>0</v>
      </c>
      <c r="O9368" s="76" t="str">
        <f t="shared" si="730"/>
        <v/>
      </c>
      <c r="P9368" s="75" t="str">
        <f t="shared" si="731"/>
        <v/>
      </c>
      <c r="Q9368" s="77" t="str">
        <f t="shared" si="732"/>
        <v/>
      </c>
      <c r="R9368" s="77" t="str">
        <f t="shared" si="733"/>
        <v/>
      </c>
      <c r="S9368" s="77" t="str">
        <f>IF(O9368="","",IF(OR(VALUE(LEFT(O9368,2))&gt;IF(RIGHT(J9368,1)="M",7,19),AND(OR(LEFT(O9368,2)={"07","19"}),VALUE(RIGHT(O9368,2))&gt;15)),TRUE,FALSE))</f>
        <v/>
      </c>
      <c r="T9368" s="77" t="str">
        <f>IF(O9368="","",IF(OR(VALUE(LEFT(O9368,2))&gt;IF(RIGHT(J9368,1)="M",7,19),AND(OR(LEFT(O9368,2)={"07","19"}),VALUE(RIGHT(O9368,2))&gt;5)),TRUE,FALSE))</f>
        <v/>
      </c>
    </row>
    <row r="9369" spans="12:20" x14ac:dyDescent="0.25">
      <c r="L9369" s="75">
        <f>COUNTIF($B$2:B9369,B9369)</f>
        <v>0</v>
      </c>
      <c r="M9369" s="75">
        <f>COUNTIF($L$2:L9369,4)</f>
        <v>42</v>
      </c>
      <c r="N9369" s="76" t="str">
        <f t="shared" si="734"/>
        <v>0</v>
      </c>
      <c r="O9369" s="76" t="str">
        <f t="shared" si="730"/>
        <v/>
      </c>
      <c r="P9369" s="75" t="str">
        <f t="shared" si="731"/>
        <v/>
      </c>
      <c r="Q9369" s="77" t="str">
        <f t="shared" si="732"/>
        <v/>
      </c>
      <c r="R9369" s="77" t="str">
        <f t="shared" si="733"/>
        <v/>
      </c>
      <c r="S9369" s="77" t="str">
        <f>IF(O9369="","",IF(OR(VALUE(LEFT(O9369,2))&gt;IF(RIGHT(J9369,1)="M",7,19),AND(OR(LEFT(O9369,2)={"07","19"}),VALUE(RIGHT(O9369,2))&gt;15)),TRUE,FALSE))</f>
        <v/>
      </c>
      <c r="T9369" s="77" t="str">
        <f>IF(O9369="","",IF(OR(VALUE(LEFT(O9369,2))&gt;IF(RIGHT(J9369,1)="M",7,19),AND(OR(LEFT(O9369,2)={"07","19"}),VALUE(RIGHT(O9369,2))&gt;5)),TRUE,FALSE))</f>
        <v/>
      </c>
    </row>
    <row r="9370" spans="12:20" x14ac:dyDescent="0.25">
      <c r="L9370" s="75">
        <f>COUNTIF($B$2:B9370,B9370)</f>
        <v>0</v>
      </c>
      <c r="M9370" s="75">
        <f>COUNTIF($L$2:L9370,4)</f>
        <v>42</v>
      </c>
      <c r="N9370" s="76" t="str">
        <f t="shared" si="734"/>
        <v>0</v>
      </c>
      <c r="O9370" s="76" t="str">
        <f t="shared" si="730"/>
        <v/>
      </c>
      <c r="P9370" s="75" t="str">
        <f t="shared" si="731"/>
        <v/>
      </c>
      <c r="Q9370" s="77" t="str">
        <f t="shared" si="732"/>
        <v/>
      </c>
      <c r="R9370" s="77" t="str">
        <f t="shared" si="733"/>
        <v/>
      </c>
      <c r="S9370" s="77" t="str">
        <f>IF(O9370="","",IF(OR(VALUE(LEFT(O9370,2))&gt;IF(RIGHT(J9370,1)="M",7,19),AND(OR(LEFT(O9370,2)={"07","19"}),VALUE(RIGHT(O9370,2))&gt;15)),TRUE,FALSE))</f>
        <v/>
      </c>
      <c r="T9370" s="77" t="str">
        <f>IF(O9370="","",IF(OR(VALUE(LEFT(O9370,2))&gt;IF(RIGHT(J9370,1)="M",7,19),AND(OR(LEFT(O9370,2)={"07","19"}),VALUE(RIGHT(O9370,2))&gt;5)),TRUE,FALSE))</f>
        <v/>
      </c>
    </row>
    <row r="9371" spans="12:20" x14ac:dyDescent="0.25">
      <c r="L9371" s="75">
        <f>COUNTIF($B$2:B9371,B9371)</f>
        <v>0</v>
      </c>
      <c r="M9371" s="75">
        <f>COUNTIF($L$2:L9371,4)</f>
        <v>42</v>
      </c>
      <c r="N9371" s="76" t="str">
        <f t="shared" si="734"/>
        <v>0</v>
      </c>
      <c r="O9371" s="76" t="str">
        <f t="shared" si="730"/>
        <v/>
      </c>
      <c r="P9371" s="75" t="str">
        <f t="shared" si="731"/>
        <v/>
      </c>
      <c r="Q9371" s="77" t="str">
        <f t="shared" si="732"/>
        <v/>
      </c>
      <c r="R9371" s="77" t="str">
        <f t="shared" si="733"/>
        <v/>
      </c>
      <c r="S9371" s="77" t="str">
        <f>IF(O9371="","",IF(OR(VALUE(LEFT(O9371,2))&gt;IF(RIGHT(J9371,1)="M",7,19),AND(OR(LEFT(O9371,2)={"07","19"}),VALUE(RIGHT(O9371,2))&gt;15)),TRUE,FALSE))</f>
        <v/>
      </c>
      <c r="T9371" s="77" t="str">
        <f>IF(O9371="","",IF(OR(VALUE(LEFT(O9371,2))&gt;IF(RIGHT(J9371,1)="M",7,19),AND(OR(LEFT(O9371,2)={"07","19"}),VALUE(RIGHT(O9371,2))&gt;5)),TRUE,FALSE))</f>
        <v/>
      </c>
    </row>
    <row r="9372" spans="12:20" x14ac:dyDescent="0.25">
      <c r="L9372" s="75">
        <f>COUNTIF($B$2:B9372,B9372)</f>
        <v>0</v>
      </c>
      <c r="M9372" s="75">
        <f>COUNTIF($L$2:L9372,4)</f>
        <v>42</v>
      </c>
      <c r="N9372" s="76" t="str">
        <f t="shared" si="734"/>
        <v>0</v>
      </c>
      <c r="O9372" s="76" t="str">
        <f t="shared" si="730"/>
        <v/>
      </c>
      <c r="P9372" s="75" t="str">
        <f t="shared" si="731"/>
        <v/>
      </c>
      <c r="Q9372" s="77" t="str">
        <f t="shared" si="732"/>
        <v/>
      </c>
      <c r="R9372" s="77" t="str">
        <f t="shared" si="733"/>
        <v/>
      </c>
      <c r="S9372" s="77" t="str">
        <f>IF(O9372="","",IF(OR(VALUE(LEFT(O9372,2))&gt;IF(RIGHT(J9372,1)="M",7,19),AND(OR(LEFT(O9372,2)={"07","19"}),VALUE(RIGHT(O9372,2))&gt;15)),TRUE,FALSE))</f>
        <v/>
      </c>
      <c r="T9372" s="77" t="str">
        <f>IF(O9372="","",IF(OR(VALUE(LEFT(O9372,2))&gt;IF(RIGHT(J9372,1)="M",7,19),AND(OR(LEFT(O9372,2)={"07","19"}),VALUE(RIGHT(O9372,2))&gt;5)),TRUE,FALSE))</f>
        <v/>
      </c>
    </row>
    <row r="9373" spans="12:20" x14ac:dyDescent="0.25">
      <c r="L9373" s="75">
        <f>COUNTIF($B$2:B9373,B9373)</f>
        <v>0</v>
      </c>
      <c r="M9373" s="75">
        <f>COUNTIF($L$2:L9373,4)</f>
        <v>42</v>
      </c>
      <c r="N9373" s="76" t="str">
        <f t="shared" si="734"/>
        <v>0</v>
      </c>
      <c r="O9373" s="76" t="str">
        <f t="shared" si="730"/>
        <v/>
      </c>
      <c r="P9373" s="75" t="str">
        <f t="shared" si="731"/>
        <v/>
      </c>
      <c r="Q9373" s="77" t="str">
        <f t="shared" si="732"/>
        <v/>
      </c>
      <c r="R9373" s="77" t="str">
        <f t="shared" si="733"/>
        <v/>
      </c>
      <c r="S9373" s="77" t="str">
        <f>IF(O9373="","",IF(OR(VALUE(LEFT(O9373,2))&gt;IF(RIGHT(J9373,1)="M",7,19),AND(OR(LEFT(O9373,2)={"07","19"}),VALUE(RIGHT(O9373,2))&gt;15)),TRUE,FALSE))</f>
        <v/>
      </c>
      <c r="T9373" s="77" t="str">
        <f>IF(O9373="","",IF(OR(VALUE(LEFT(O9373,2))&gt;IF(RIGHT(J9373,1)="M",7,19),AND(OR(LEFT(O9373,2)={"07","19"}),VALUE(RIGHT(O9373,2))&gt;5)),TRUE,FALSE))</f>
        <v/>
      </c>
    </row>
    <row r="9374" spans="12:20" x14ac:dyDescent="0.25">
      <c r="L9374" s="75">
        <f>COUNTIF($B$2:B9374,B9374)</f>
        <v>0</v>
      </c>
      <c r="M9374" s="75">
        <f>COUNTIF($L$2:L9374,4)</f>
        <v>42</v>
      </c>
      <c r="N9374" s="76" t="str">
        <f t="shared" si="734"/>
        <v>0</v>
      </c>
      <c r="O9374" s="76" t="str">
        <f t="shared" si="730"/>
        <v/>
      </c>
      <c r="P9374" s="75" t="str">
        <f t="shared" si="731"/>
        <v/>
      </c>
      <c r="Q9374" s="77" t="str">
        <f t="shared" si="732"/>
        <v/>
      </c>
      <c r="R9374" s="77" t="str">
        <f t="shared" si="733"/>
        <v/>
      </c>
      <c r="S9374" s="77" t="str">
        <f>IF(O9374="","",IF(OR(VALUE(LEFT(O9374,2))&gt;IF(RIGHT(J9374,1)="M",7,19),AND(OR(LEFT(O9374,2)={"07","19"}),VALUE(RIGHT(O9374,2))&gt;15)),TRUE,FALSE))</f>
        <v/>
      </c>
      <c r="T9374" s="77" t="str">
        <f>IF(O9374="","",IF(OR(VALUE(LEFT(O9374,2))&gt;IF(RIGHT(J9374,1)="M",7,19),AND(OR(LEFT(O9374,2)={"07","19"}),VALUE(RIGHT(O9374,2))&gt;5)),TRUE,FALSE))</f>
        <v/>
      </c>
    </row>
    <row r="9375" spans="12:20" x14ac:dyDescent="0.25">
      <c r="L9375" s="75">
        <f>COUNTIF($B$2:B9375,B9375)</f>
        <v>0</v>
      </c>
      <c r="M9375" s="75">
        <f>COUNTIF($L$2:L9375,4)</f>
        <v>42</v>
      </c>
      <c r="N9375" s="76" t="str">
        <f t="shared" si="734"/>
        <v>0</v>
      </c>
      <c r="O9375" s="76" t="str">
        <f t="shared" si="730"/>
        <v/>
      </c>
      <c r="P9375" s="75" t="str">
        <f t="shared" si="731"/>
        <v/>
      </c>
      <c r="Q9375" s="77" t="str">
        <f t="shared" si="732"/>
        <v/>
      </c>
      <c r="R9375" s="77" t="str">
        <f t="shared" si="733"/>
        <v/>
      </c>
      <c r="S9375" s="77" t="str">
        <f>IF(O9375="","",IF(OR(VALUE(LEFT(O9375,2))&gt;IF(RIGHT(J9375,1)="M",7,19),AND(OR(LEFT(O9375,2)={"07","19"}),VALUE(RIGHT(O9375,2))&gt;15)),TRUE,FALSE))</f>
        <v/>
      </c>
      <c r="T9375" s="77" t="str">
        <f>IF(O9375="","",IF(OR(VALUE(LEFT(O9375,2))&gt;IF(RIGHT(J9375,1)="M",7,19),AND(OR(LEFT(O9375,2)={"07","19"}),VALUE(RIGHT(O9375,2))&gt;5)),TRUE,FALSE))</f>
        <v/>
      </c>
    </row>
    <row r="9376" spans="12:20" x14ac:dyDescent="0.25">
      <c r="L9376" s="75">
        <f>COUNTIF($B$2:B9376,B9376)</f>
        <v>0</v>
      </c>
      <c r="M9376" s="75">
        <f>COUNTIF($L$2:L9376,4)</f>
        <v>42</v>
      </c>
      <c r="N9376" s="76" t="str">
        <f t="shared" si="734"/>
        <v>0</v>
      </c>
      <c r="O9376" s="76" t="str">
        <f t="shared" si="730"/>
        <v/>
      </c>
      <c r="P9376" s="75" t="str">
        <f t="shared" si="731"/>
        <v/>
      </c>
      <c r="Q9376" s="77" t="str">
        <f t="shared" si="732"/>
        <v/>
      </c>
      <c r="R9376" s="77" t="str">
        <f t="shared" si="733"/>
        <v/>
      </c>
      <c r="S9376" s="77" t="str">
        <f>IF(O9376="","",IF(OR(VALUE(LEFT(O9376,2))&gt;IF(RIGHT(J9376,1)="M",7,19),AND(OR(LEFT(O9376,2)={"07","19"}),VALUE(RIGHT(O9376,2))&gt;15)),TRUE,FALSE))</f>
        <v/>
      </c>
      <c r="T9376" s="77" t="str">
        <f>IF(O9376="","",IF(OR(VALUE(LEFT(O9376,2))&gt;IF(RIGHT(J9376,1)="M",7,19),AND(OR(LEFT(O9376,2)={"07","19"}),VALUE(RIGHT(O9376,2))&gt;5)),TRUE,FALSE))</f>
        <v/>
      </c>
    </row>
    <row r="9377" spans="12:20" x14ac:dyDescent="0.25">
      <c r="L9377" s="75">
        <f>COUNTIF($B$2:B9377,B9377)</f>
        <v>0</v>
      </c>
      <c r="M9377" s="75">
        <f>COUNTIF($L$2:L9377,4)</f>
        <v>42</v>
      </c>
      <c r="N9377" s="76" t="str">
        <f t="shared" si="734"/>
        <v>0</v>
      </c>
      <c r="O9377" s="76" t="str">
        <f t="shared" si="730"/>
        <v/>
      </c>
      <c r="P9377" s="75" t="str">
        <f t="shared" si="731"/>
        <v/>
      </c>
      <c r="Q9377" s="77" t="str">
        <f t="shared" si="732"/>
        <v/>
      </c>
      <c r="R9377" s="77" t="str">
        <f t="shared" si="733"/>
        <v/>
      </c>
      <c r="S9377" s="77" t="str">
        <f>IF(O9377="","",IF(OR(VALUE(LEFT(O9377,2))&gt;IF(RIGHT(J9377,1)="M",7,19),AND(OR(LEFT(O9377,2)={"07","19"}),VALUE(RIGHT(O9377,2))&gt;15)),TRUE,FALSE))</f>
        <v/>
      </c>
      <c r="T9377" s="77" t="str">
        <f>IF(O9377="","",IF(OR(VALUE(LEFT(O9377,2))&gt;IF(RIGHT(J9377,1)="M",7,19),AND(OR(LEFT(O9377,2)={"07","19"}),VALUE(RIGHT(O9377,2))&gt;5)),TRUE,FALSE))</f>
        <v/>
      </c>
    </row>
    <row r="9378" spans="12:20" x14ac:dyDescent="0.25">
      <c r="L9378" s="75">
        <f>COUNTIF($B$2:B9378,B9378)</f>
        <v>0</v>
      </c>
      <c r="M9378" s="75">
        <f>COUNTIF($L$2:L9378,4)</f>
        <v>42</v>
      </c>
      <c r="N9378" s="76" t="str">
        <f t="shared" si="734"/>
        <v>0</v>
      </c>
      <c r="O9378" s="76" t="str">
        <f t="shared" si="730"/>
        <v/>
      </c>
      <c r="P9378" s="75" t="str">
        <f t="shared" si="731"/>
        <v/>
      </c>
      <c r="Q9378" s="77" t="str">
        <f t="shared" si="732"/>
        <v/>
      </c>
      <c r="R9378" s="77" t="str">
        <f t="shared" si="733"/>
        <v/>
      </c>
      <c r="S9378" s="77" t="str">
        <f>IF(O9378="","",IF(OR(VALUE(LEFT(O9378,2))&gt;IF(RIGHT(J9378,1)="M",7,19),AND(OR(LEFT(O9378,2)={"07","19"}),VALUE(RIGHT(O9378,2))&gt;15)),TRUE,FALSE))</f>
        <v/>
      </c>
      <c r="T9378" s="77" t="str">
        <f>IF(O9378="","",IF(OR(VALUE(LEFT(O9378,2))&gt;IF(RIGHT(J9378,1)="M",7,19),AND(OR(LEFT(O9378,2)={"07","19"}),VALUE(RIGHT(O9378,2))&gt;5)),TRUE,FALSE))</f>
        <v/>
      </c>
    </row>
    <row r="9379" spans="12:20" x14ac:dyDescent="0.25">
      <c r="L9379" s="75">
        <f>COUNTIF($B$2:B9379,B9379)</f>
        <v>0</v>
      </c>
      <c r="M9379" s="75">
        <f>COUNTIF($L$2:L9379,4)</f>
        <v>42</v>
      </c>
      <c r="N9379" s="76" t="str">
        <f t="shared" si="734"/>
        <v>0</v>
      </c>
      <c r="O9379" s="76" t="str">
        <f t="shared" si="730"/>
        <v/>
      </c>
      <c r="P9379" s="75" t="str">
        <f t="shared" si="731"/>
        <v/>
      </c>
      <c r="Q9379" s="77" t="str">
        <f t="shared" si="732"/>
        <v/>
      </c>
      <c r="R9379" s="77" t="str">
        <f t="shared" si="733"/>
        <v/>
      </c>
      <c r="S9379" s="77" t="str">
        <f>IF(O9379="","",IF(OR(VALUE(LEFT(O9379,2))&gt;IF(RIGHT(J9379,1)="M",7,19),AND(OR(LEFT(O9379,2)={"07","19"}),VALUE(RIGHT(O9379,2))&gt;15)),TRUE,FALSE))</f>
        <v/>
      </c>
      <c r="T9379" s="77" t="str">
        <f>IF(O9379="","",IF(OR(VALUE(LEFT(O9379,2))&gt;IF(RIGHT(J9379,1)="M",7,19),AND(OR(LEFT(O9379,2)={"07","19"}),VALUE(RIGHT(O9379,2))&gt;5)),TRUE,FALSE))</f>
        <v/>
      </c>
    </row>
    <row r="9380" spans="12:20" x14ac:dyDescent="0.25">
      <c r="L9380" s="75">
        <f>COUNTIF($B$2:B9380,B9380)</f>
        <v>0</v>
      </c>
      <c r="M9380" s="75">
        <f>COUNTIF($L$2:L9380,4)</f>
        <v>42</v>
      </c>
      <c r="N9380" s="76" t="str">
        <f t="shared" si="734"/>
        <v>0</v>
      </c>
      <c r="O9380" s="76" t="str">
        <f t="shared" si="730"/>
        <v/>
      </c>
      <c r="P9380" s="75" t="str">
        <f t="shared" si="731"/>
        <v/>
      </c>
      <c r="Q9380" s="77" t="str">
        <f t="shared" si="732"/>
        <v/>
      </c>
      <c r="R9380" s="77" t="str">
        <f t="shared" si="733"/>
        <v/>
      </c>
      <c r="S9380" s="77" t="str">
        <f>IF(O9380="","",IF(OR(VALUE(LEFT(O9380,2))&gt;IF(RIGHT(J9380,1)="M",7,19),AND(OR(LEFT(O9380,2)={"07","19"}),VALUE(RIGHT(O9380,2))&gt;15)),TRUE,FALSE))</f>
        <v/>
      </c>
      <c r="T9380" s="77" t="str">
        <f>IF(O9380="","",IF(OR(VALUE(LEFT(O9380,2))&gt;IF(RIGHT(J9380,1)="M",7,19),AND(OR(LEFT(O9380,2)={"07","19"}),VALUE(RIGHT(O9380,2))&gt;5)),TRUE,FALSE))</f>
        <v/>
      </c>
    </row>
    <row r="9381" spans="12:20" x14ac:dyDescent="0.25">
      <c r="L9381" s="75">
        <f>COUNTIF($B$2:B9381,B9381)</f>
        <v>0</v>
      </c>
      <c r="M9381" s="75">
        <f>COUNTIF($L$2:L9381,4)</f>
        <v>42</v>
      </c>
      <c r="N9381" s="76" t="str">
        <f t="shared" si="734"/>
        <v>0</v>
      </c>
      <c r="O9381" s="76" t="str">
        <f t="shared" si="730"/>
        <v/>
      </c>
      <c r="P9381" s="75" t="str">
        <f t="shared" si="731"/>
        <v/>
      </c>
      <c r="Q9381" s="77" t="str">
        <f t="shared" si="732"/>
        <v/>
      </c>
      <c r="R9381" s="77" t="str">
        <f t="shared" si="733"/>
        <v/>
      </c>
      <c r="S9381" s="77" t="str">
        <f>IF(O9381="","",IF(OR(VALUE(LEFT(O9381,2))&gt;IF(RIGHT(J9381,1)="M",7,19),AND(OR(LEFT(O9381,2)={"07","19"}),VALUE(RIGHT(O9381,2))&gt;15)),TRUE,FALSE))</f>
        <v/>
      </c>
      <c r="T9381" s="77" t="str">
        <f>IF(O9381="","",IF(OR(VALUE(LEFT(O9381,2))&gt;IF(RIGHT(J9381,1)="M",7,19),AND(OR(LEFT(O9381,2)={"07","19"}),VALUE(RIGHT(O9381,2))&gt;5)),TRUE,FALSE))</f>
        <v/>
      </c>
    </row>
    <row r="9382" spans="12:20" x14ac:dyDescent="0.25">
      <c r="L9382" s="75">
        <f>COUNTIF($B$2:B9382,B9382)</f>
        <v>0</v>
      </c>
      <c r="M9382" s="75">
        <f>COUNTIF($L$2:L9382,4)</f>
        <v>42</v>
      </c>
      <c r="N9382" s="76" t="str">
        <f t="shared" si="734"/>
        <v>0</v>
      </c>
      <c r="O9382" s="76" t="str">
        <f t="shared" si="730"/>
        <v/>
      </c>
      <c r="P9382" s="75" t="str">
        <f t="shared" si="731"/>
        <v/>
      </c>
      <c r="Q9382" s="77" t="str">
        <f t="shared" si="732"/>
        <v/>
      </c>
      <c r="R9382" s="77" t="str">
        <f t="shared" si="733"/>
        <v/>
      </c>
      <c r="S9382" s="77" t="str">
        <f>IF(O9382="","",IF(OR(VALUE(LEFT(O9382,2))&gt;IF(RIGHT(J9382,1)="M",7,19),AND(OR(LEFT(O9382,2)={"07","19"}),VALUE(RIGHT(O9382,2))&gt;15)),TRUE,FALSE))</f>
        <v/>
      </c>
      <c r="T9382" s="77" t="str">
        <f>IF(O9382="","",IF(OR(VALUE(LEFT(O9382,2))&gt;IF(RIGHT(J9382,1)="M",7,19),AND(OR(LEFT(O9382,2)={"07","19"}),VALUE(RIGHT(O9382,2))&gt;5)),TRUE,FALSE))</f>
        <v/>
      </c>
    </row>
    <row r="9383" spans="12:20" x14ac:dyDescent="0.25">
      <c r="L9383" s="75">
        <f>COUNTIF($B$2:B9383,B9383)</f>
        <v>0</v>
      </c>
      <c r="M9383" s="75">
        <f>COUNTIF($L$2:L9383,4)</f>
        <v>42</v>
      </c>
      <c r="N9383" s="76" t="str">
        <f t="shared" si="734"/>
        <v>0</v>
      </c>
      <c r="O9383" s="76" t="str">
        <f t="shared" si="730"/>
        <v/>
      </c>
      <c r="P9383" s="75" t="str">
        <f t="shared" si="731"/>
        <v/>
      </c>
      <c r="Q9383" s="77" t="str">
        <f t="shared" si="732"/>
        <v/>
      </c>
      <c r="R9383" s="77" t="str">
        <f t="shared" si="733"/>
        <v/>
      </c>
      <c r="S9383" s="77" t="str">
        <f>IF(O9383="","",IF(OR(VALUE(LEFT(O9383,2))&gt;IF(RIGHT(J9383,1)="M",7,19),AND(OR(LEFT(O9383,2)={"07","19"}),VALUE(RIGHT(O9383,2))&gt;15)),TRUE,FALSE))</f>
        <v/>
      </c>
      <c r="T9383" s="77" t="str">
        <f>IF(O9383="","",IF(OR(VALUE(LEFT(O9383,2))&gt;IF(RIGHT(J9383,1)="M",7,19),AND(OR(LEFT(O9383,2)={"07","19"}),VALUE(RIGHT(O9383,2))&gt;5)),TRUE,FALSE))</f>
        <v/>
      </c>
    </row>
    <row r="9384" spans="12:20" x14ac:dyDescent="0.25">
      <c r="L9384" s="75">
        <f>COUNTIF($B$2:B9384,B9384)</f>
        <v>0</v>
      </c>
      <c r="M9384" s="75">
        <f>COUNTIF($L$2:L9384,4)</f>
        <v>42</v>
      </c>
      <c r="N9384" s="76" t="str">
        <f t="shared" si="734"/>
        <v>0</v>
      </c>
      <c r="O9384" s="76" t="str">
        <f t="shared" si="730"/>
        <v/>
      </c>
      <c r="P9384" s="75" t="str">
        <f t="shared" si="731"/>
        <v/>
      </c>
      <c r="Q9384" s="77" t="str">
        <f t="shared" si="732"/>
        <v/>
      </c>
      <c r="R9384" s="77" t="str">
        <f t="shared" si="733"/>
        <v/>
      </c>
      <c r="S9384" s="77" t="str">
        <f>IF(O9384="","",IF(OR(VALUE(LEFT(O9384,2))&gt;IF(RIGHT(J9384,1)="M",7,19),AND(OR(LEFT(O9384,2)={"07","19"}),VALUE(RIGHT(O9384,2))&gt;15)),TRUE,FALSE))</f>
        <v/>
      </c>
      <c r="T9384" s="77" t="str">
        <f>IF(O9384="","",IF(OR(VALUE(LEFT(O9384,2))&gt;IF(RIGHT(J9384,1)="M",7,19),AND(OR(LEFT(O9384,2)={"07","19"}),VALUE(RIGHT(O9384,2))&gt;5)),TRUE,FALSE))</f>
        <v/>
      </c>
    </row>
    <row r="9385" spans="12:20" x14ac:dyDescent="0.25">
      <c r="L9385" s="75">
        <f>COUNTIF($B$2:B9385,B9385)</f>
        <v>0</v>
      </c>
      <c r="M9385" s="75">
        <f>COUNTIF($L$2:L9385,4)</f>
        <v>42</v>
      </c>
      <c r="N9385" s="76" t="str">
        <f t="shared" si="734"/>
        <v>0</v>
      </c>
      <c r="O9385" s="76" t="str">
        <f t="shared" si="730"/>
        <v/>
      </c>
      <c r="P9385" s="75" t="str">
        <f t="shared" si="731"/>
        <v/>
      </c>
      <c r="Q9385" s="77" t="str">
        <f t="shared" si="732"/>
        <v/>
      </c>
      <c r="R9385" s="77" t="str">
        <f t="shared" si="733"/>
        <v/>
      </c>
      <c r="S9385" s="77" t="str">
        <f>IF(O9385="","",IF(OR(VALUE(LEFT(O9385,2))&gt;IF(RIGHT(J9385,1)="M",7,19),AND(OR(LEFT(O9385,2)={"07","19"}),VALUE(RIGHT(O9385,2))&gt;15)),TRUE,FALSE))</f>
        <v/>
      </c>
      <c r="T9385" s="77" t="str">
        <f>IF(O9385="","",IF(OR(VALUE(LEFT(O9385,2))&gt;IF(RIGHT(J9385,1)="M",7,19),AND(OR(LEFT(O9385,2)={"07","19"}),VALUE(RIGHT(O9385,2))&gt;5)),TRUE,FALSE))</f>
        <v/>
      </c>
    </row>
    <row r="9386" spans="12:20" x14ac:dyDescent="0.25">
      <c r="L9386" s="75">
        <f>COUNTIF($B$2:B9386,B9386)</f>
        <v>0</v>
      </c>
      <c r="M9386" s="75">
        <f>COUNTIF($L$2:L9386,4)</f>
        <v>42</v>
      </c>
      <c r="N9386" s="76" t="str">
        <f t="shared" si="734"/>
        <v>0</v>
      </c>
      <c r="O9386" s="76" t="str">
        <f t="shared" si="730"/>
        <v/>
      </c>
      <c r="P9386" s="75" t="str">
        <f t="shared" si="731"/>
        <v/>
      </c>
      <c r="Q9386" s="77" t="str">
        <f t="shared" si="732"/>
        <v/>
      </c>
      <c r="R9386" s="77" t="str">
        <f t="shared" si="733"/>
        <v/>
      </c>
      <c r="S9386" s="77" t="str">
        <f>IF(O9386="","",IF(OR(VALUE(LEFT(O9386,2))&gt;IF(RIGHT(J9386,1)="M",7,19),AND(OR(LEFT(O9386,2)={"07","19"}),VALUE(RIGHT(O9386,2))&gt;15)),TRUE,FALSE))</f>
        <v/>
      </c>
      <c r="T9386" s="77" t="str">
        <f>IF(O9386="","",IF(OR(VALUE(LEFT(O9386,2))&gt;IF(RIGHT(J9386,1)="M",7,19),AND(OR(LEFT(O9386,2)={"07","19"}),VALUE(RIGHT(O9386,2))&gt;5)),TRUE,FALSE))</f>
        <v/>
      </c>
    </row>
    <row r="9387" spans="12:20" x14ac:dyDescent="0.25">
      <c r="L9387" s="75">
        <f>COUNTIF($B$2:B9387,B9387)</f>
        <v>0</v>
      </c>
      <c r="M9387" s="75">
        <f>COUNTIF($L$2:L9387,4)</f>
        <v>42</v>
      </c>
      <c r="N9387" s="76" t="str">
        <f t="shared" si="734"/>
        <v>0</v>
      </c>
      <c r="O9387" s="76" t="str">
        <f t="shared" si="730"/>
        <v/>
      </c>
      <c r="P9387" s="75" t="str">
        <f t="shared" si="731"/>
        <v/>
      </c>
      <c r="Q9387" s="77" t="str">
        <f t="shared" si="732"/>
        <v/>
      </c>
      <c r="R9387" s="77" t="str">
        <f t="shared" si="733"/>
        <v/>
      </c>
      <c r="S9387" s="77" t="str">
        <f>IF(O9387="","",IF(OR(VALUE(LEFT(O9387,2))&gt;IF(RIGHT(J9387,1)="M",7,19),AND(OR(LEFT(O9387,2)={"07","19"}),VALUE(RIGHT(O9387,2))&gt;15)),TRUE,FALSE))</f>
        <v/>
      </c>
      <c r="T9387" s="77" t="str">
        <f>IF(O9387="","",IF(OR(VALUE(LEFT(O9387,2))&gt;IF(RIGHT(J9387,1)="M",7,19),AND(OR(LEFT(O9387,2)={"07","19"}),VALUE(RIGHT(O9387,2))&gt;5)),TRUE,FALSE))</f>
        <v/>
      </c>
    </row>
    <row r="9388" spans="12:20" x14ac:dyDescent="0.25">
      <c r="L9388" s="75">
        <f>COUNTIF($B$2:B9388,B9388)</f>
        <v>0</v>
      </c>
      <c r="M9388" s="75">
        <f>COUNTIF($L$2:L9388,4)</f>
        <v>42</v>
      </c>
      <c r="N9388" s="76" t="str">
        <f t="shared" si="734"/>
        <v>0</v>
      </c>
      <c r="O9388" s="76" t="str">
        <f t="shared" si="730"/>
        <v/>
      </c>
      <c r="P9388" s="75" t="str">
        <f t="shared" si="731"/>
        <v/>
      </c>
      <c r="Q9388" s="77" t="str">
        <f t="shared" si="732"/>
        <v/>
      </c>
      <c r="R9388" s="77" t="str">
        <f t="shared" si="733"/>
        <v/>
      </c>
      <c r="S9388" s="77" t="str">
        <f>IF(O9388="","",IF(OR(VALUE(LEFT(O9388,2))&gt;IF(RIGHT(J9388,1)="M",7,19),AND(OR(LEFT(O9388,2)={"07","19"}),VALUE(RIGHT(O9388,2))&gt;15)),TRUE,FALSE))</f>
        <v/>
      </c>
      <c r="T9388" s="77" t="str">
        <f>IF(O9388="","",IF(OR(VALUE(LEFT(O9388,2))&gt;IF(RIGHT(J9388,1)="M",7,19),AND(OR(LEFT(O9388,2)={"07","19"}),VALUE(RIGHT(O9388,2))&gt;5)),TRUE,FALSE))</f>
        <v/>
      </c>
    </row>
    <row r="9389" spans="12:20" x14ac:dyDescent="0.25">
      <c r="L9389" s="75">
        <f>COUNTIF($B$2:B9389,B9389)</f>
        <v>0</v>
      </c>
      <c r="M9389" s="75">
        <f>COUNTIF($L$2:L9389,4)</f>
        <v>42</v>
      </c>
      <c r="N9389" s="76" t="str">
        <f t="shared" si="734"/>
        <v>0</v>
      </c>
      <c r="O9389" s="76" t="str">
        <f t="shared" si="730"/>
        <v/>
      </c>
      <c r="P9389" s="75" t="str">
        <f t="shared" si="731"/>
        <v/>
      </c>
      <c r="Q9389" s="77" t="str">
        <f t="shared" si="732"/>
        <v/>
      </c>
      <c r="R9389" s="77" t="str">
        <f t="shared" si="733"/>
        <v/>
      </c>
      <c r="S9389" s="77" t="str">
        <f>IF(O9389="","",IF(OR(VALUE(LEFT(O9389,2))&gt;IF(RIGHT(J9389,1)="M",7,19),AND(OR(LEFT(O9389,2)={"07","19"}),VALUE(RIGHT(O9389,2))&gt;15)),TRUE,FALSE))</f>
        <v/>
      </c>
      <c r="T9389" s="77" t="str">
        <f>IF(O9389="","",IF(OR(VALUE(LEFT(O9389,2))&gt;IF(RIGHT(J9389,1)="M",7,19),AND(OR(LEFT(O9389,2)={"07","19"}),VALUE(RIGHT(O9389,2))&gt;5)),TRUE,FALSE))</f>
        <v/>
      </c>
    </row>
    <row r="9390" spans="12:20" x14ac:dyDescent="0.25">
      <c r="L9390" s="75">
        <f>COUNTIF($B$2:B9390,B9390)</f>
        <v>0</v>
      </c>
      <c r="M9390" s="75">
        <f>COUNTIF($L$2:L9390,4)</f>
        <v>42</v>
      </c>
      <c r="N9390" s="76" t="str">
        <f t="shared" si="734"/>
        <v>0</v>
      </c>
      <c r="O9390" s="76" t="str">
        <f t="shared" si="730"/>
        <v/>
      </c>
      <c r="P9390" s="75" t="str">
        <f t="shared" si="731"/>
        <v/>
      </c>
      <c r="Q9390" s="77" t="str">
        <f t="shared" si="732"/>
        <v/>
      </c>
      <c r="R9390" s="77" t="str">
        <f t="shared" si="733"/>
        <v/>
      </c>
      <c r="S9390" s="77" t="str">
        <f>IF(O9390="","",IF(OR(VALUE(LEFT(O9390,2))&gt;IF(RIGHT(J9390,1)="M",7,19),AND(OR(LEFT(O9390,2)={"07","19"}),VALUE(RIGHT(O9390,2))&gt;15)),TRUE,FALSE))</f>
        <v/>
      </c>
      <c r="T9390" s="77" t="str">
        <f>IF(O9390="","",IF(OR(VALUE(LEFT(O9390,2))&gt;IF(RIGHT(J9390,1)="M",7,19),AND(OR(LEFT(O9390,2)={"07","19"}),VALUE(RIGHT(O9390,2))&gt;5)),TRUE,FALSE))</f>
        <v/>
      </c>
    </row>
    <row r="9391" spans="12:20" x14ac:dyDescent="0.25">
      <c r="L9391" s="75">
        <f>COUNTIF($B$2:B9391,B9391)</f>
        <v>0</v>
      </c>
      <c r="M9391" s="75">
        <f>COUNTIF($L$2:L9391,4)</f>
        <v>42</v>
      </c>
      <c r="N9391" s="76" t="str">
        <f t="shared" si="734"/>
        <v>0</v>
      </c>
      <c r="O9391" s="76" t="str">
        <f t="shared" si="730"/>
        <v/>
      </c>
      <c r="P9391" s="75" t="str">
        <f t="shared" si="731"/>
        <v/>
      </c>
      <c r="Q9391" s="77" t="str">
        <f t="shared" si="732"/>
        <v/>
      </c>
      <c r="R9391" s="77" t="str">
        <f t="shared" si="733"/>
        <v/>
      </c>
      <c r="S9391" s="77" t="str">
        <f>IF(O9391="","",IF(OR(VALUE(LEFT(O9391,2))&gt;IF(RIGHT(J9391,1)="M",7,19),AND(OR(LEFT(O9391,2)={"07","19"}),VALUE(RIGHT(O9391,2))&gt;15)),TRUE,FALSE))</f>
        <v/>
      </c>
      <c r="T9391" s="77" t="str">
        <f>IF(O9391="","",IF(OR(VALUE(LEFT(O9391,2))&gt;IF(RIGHT(J9391,1)="M",7,19),AND(OR(LEFT(O9391,2)={"07","19"}),VALUE(RIGHT(O9391,2))&gt;5)),TRUE,FALSE))</f>
        <v/>
      </c>
    </row>
    <row r="9392" spans="12:20" x14ac:dyDescent="0.25">
      <c r="L9392" s="75">
        <f>COUNTIF($B$2:B9392,B9392)</f>
        <v>0</v>
      </c>
      <c r="M9392" s="75">
        <f>COUNTIF($L$2:L9392,4)</f>
        <v>42</v>
      </c>
      <c r="N9392" s="76" t="str">
        <f t="shared" si="734"/>
        <v>0</v>
      </c>
      <c r="O9392" s="76" t="str">
        <f t="shared" si="730"/>
        <v/>
      </c>
      <c r="P9392" s="75" t="str">
        <f t="shared" si="731"/>
        <v/>
      </c>
      <c r="Q9392" s="77" t="str">
        <f t="shared" si="732"/>
        <v/>
      </c>
      <c r="R9392" s="77" t="str">
        <f t="shared" si="733"/>
        <v/>
      </c>
      <c r="S9392" s="77" t="str">
        <f>IF(O9392="","",IF(OR(VALUE(LEFT(O9392,2))&gt;IF(RIGHT(J9392,1)="M",7,19),AND(OR(LEFT(O9392,2)={"07","19"}),VALUE(RIGHT(O9392,2))&gt;15)),TRUE,FALSE))</f>
        <v/>
      </c>
      <c r="T9392" s="77" t="str">
        <f>IF(O9392="","",IF(OR(VALUE(LEFT(O9392,2))&gt;IF(RIGHT(J9392,1)="M",7,19),AND(OR(LEFT(O9392,2)={"07","19"}),VALUE(RIGHT(O9392,2))&gt;5)),TRUE,FALSE))</f>
        <v/>
      </c>
    </row>
    <row r="9393" spans="12:20" x14ac:dyDescent="0.25">
      <c r="L9393" s="75">
        <f>COUNTIF($B$2:B9393,B9393)</f>
        <v>0</v>
      </c>
      <c r="M9393" s="75">
        <f>COUNTIF($L$2:L9393,4)</f>
        <v>42</v>
      </c>
      <c r="N9393" s="76" t="str">
        <f t="shared" si="734"/>
        <v>0</v>
      </c>
      <c r="O9393" s="76" t="str">
        <f t="shared" si="730"/>
        <v/>
      </c>
      <c r="P9393" s="75" t="str">
        <f t="shared" si="731"/>
        <v/>
      </c>
      <c r="Q9393" s="77" t="str">
        <f t="shared" si="732"/>
        <v/>
      </c>
      <c r="R9393" s="77" t="str">
        <f t="shared" si="733"/>
        <v/>
      </c>
      <c r="S9393" s="77" t="str">
        <f>IF(O9393="","",IF(OR(VALUE(LEFT(O9393,2))&gt;IF(RIGHT(J9393,1)="M",7,19),AND(OR(LEFT(O9393,2)={"07","19"}),VALUE(RIGHT(O9393,2))&gt;15)),TRUE,FALSE))</f>
        <v/>
      </c>
      <c r="T9393" s="77" t="str">
        <f>IF(O9393="","",IF(OR(VALUE(LEFT(O9393,2))&gt;IF(RIGHT(J9393,1)="M",7,19),AND(OR(LEFT(O9393,2)={"07","19"}),VALUE(RIGHT(O9393,2))&gt;5)),TRUE,FALSE))</f>
        <v/>
      </c>
    </row>
    <row r="9394" spans="12:20" x14ac:dyDescent="0.25">
      <c r="L9394" s="75">
        <f>COUNTIF($B$2:B9394,B9394)</f>
        <v>0</v>
      </c>
      <c r="M9394" s="75">
        <f>COUNTIF($L$2:L9394,4)</f>
        <v>42</v>
      </c>
      <c r="N9394" s="76" t="str">
        <f t="shared" si="734"/>
        <v>0</v>
      </c>
      <c r="O9394" s="76" t="str">
        <f t="shared" si="730"/>
        <v/>
      </c>
      <c r="P9394" s="75" t="str">
        <f t="shared" si="731"/>
        <v/>
      </c>
      <c r="Q9394" s="77" t="str">
        <f t="shared" si="732"/>
        <v/>
      </c>
      <c r="R9394" s="77" t="str">
        <f t="shared" si="733"/>
        <v/>
      </c>
      <c r="S9394" s="77" t="str">
        <f>IF(O9394="","",IF(OR(VALUE(LEFT(O9394,2))&gt;IF(RIGHT(J9394,1)="M",7,19),AND(OR(LEFT(O9394,2)={"07","19"}),VALUE(RIGHT(O9394,2))&gt;15)),TRUE,FALSE))</f>
        <v/>
      </c>
      <c r="T9394" s="77" t="str">
        <f>IF(O9394="","",IF(OR(VALUE(LEFT(O9394,2))&gt;IF(RIGHT(J9394,1)="M",7,19),AND(OR(LEFT(O9394,2)={"07","19"}),VALUE(RIGHT(O9394,2))&gt;5)),TRUE,FALSE))</f>
        <v/>
      </c>
    </row>
    <row r="9395" spans="12:20" x14ac:dyDescent="0.25">
      <c r="L9395" s="75">
        <f>COUNTIF($B$2:B9395,B9395)</f>
        <v>0</v>
      </c>
      <c r="M9395" s="75">
        <f>COUNTIF($L$2:L9395,4)</f>
        <v>42</v>
      </c>
      <c r="N9395" s="76" t="str">
        <f t="shared" si="734"/>
        <v>0</v>
      </c>
      <c r="O9395" s="76" t="str">
        <f t="shared" si="730"/>
        <v/>
      </c>
      <c r="P9395" s="75" t="str">
        <f t="shared" si="731"/>
        <v/>
      </c>
      <c r="Q9395" s="77" t="str">
        <f t="shared" si="732"/>
        <v/>
      </c>
      <c r="R9395" s="77" t="str">
        <f t="shared" si="733"/>
        <v/>
      </c>
      <c r="S9395" s="77" t="str">
        <f>IF(O9395="","",IF(OR(VALUE(LEFT(O9395,2))&gt;IF(RIGHT(J9395,1)="M",7,19),AND(OR(LEFT(O9395,2)={"07","19"}),VALUE(RIGHT(O9395,2))&gt;15)),TRUE,FALSE))</f>
        <v/>
      </c>
      <c r="T9395" s="77" t="str">
        <f>IF(O9395="","",IF(OR(VALUE(LEFT(O9395,2))&gt;IF(RIGHT(J9395,1)="M",7,19),AND(OR(LEFT(O9395,2)={"07","19"}),VALUE(RIGHT(O9395,2))&gt;5)),TRUE,FALSE))</f>
        <v/>
      </c>
    </row>
    <row r="9396" spans="12:20" x14ac:dyDescent="0.25">
      <c r="L9396" s="75">
        <f>COUNTIF($B$2:B9396,B9396)</f>
        <v>0</v>
      </c>
      <c r="M9396" s="75">
        <f>COUNTIF($L$2:L9396,4)</f>
        <v>42</v>
      </c>
      <c r="N9396" s="76" t="str">
        <f t="shared" si="734"/>
        <v>0</v>
      </c>
      <c r="O9396" s="76" t="str">
        <f t="shared" si="730"/>
        <v/>
      </c>
      <c r="P9396" s="75" t="str">
        <f t="shared" si="731"/>
        <v/>
      </c>
      <c r="Q9396" s="77" t="str">
        <f t="shared" si="732"/>
        <v/>
      </c>
      <c r="R9396" s="77" t="str">
        <f t="shared" si="733"/>
        <v/>
      </c>
      <c r="S9396" s="77" t="str">
        <f>IF(O9396="","",IF(OR(VALUE(LEFT(O9396,2))&gt;IF(RIGHT(J9396,1)="M",7,19),AND(OR(LEFT(O9396,2)={"07","19"}),VALUE(RIGHT(O9396,2))&gt;15)),TRUE,FALSE))</f>
        <v/>
      </c>
      <c r="T9396" s="77" t="str">
        <f>IF(O9396="","",IF(OR(VALUE(LEFT(O9396,2))&gt;IF(RIGHT(J9396,1)="M",7,19),AND(OR(LEFT(O9396,2)={"07","19"}),VALUE(RIGHT(O9396,2))&gt;5)),TRUE,FALSE))</f>
        <v/>
      </c>
    </row>
    <row r="9397" spans="12:20" x14ac:dyDescent="0.25">
      <c r="L9397" s="75">
        <f>COUNTIF($B$2:B9397,B9397)</f>
        <v>0</v>
      </c>
      <c r="M9397" s="75">
        <f>COUNTIF($L$2:L9397,4)</f>
        <v>42</v>
      </c>
      <c r="N9397" s="76" t="str">
        <f t="shared" si="734"/>
        <v>0</v>
      </c>
      <c r="O9397" s="76" t="str">
        <f t="shared" si="730"/>
        <v/>
      </c>
      <c r="P9397" s="75" t="str">
        <f t="shared" si="731"/>
        <v/>
      </c>
      <c r="Q9397" s="77" t="str">
        <f t="shared" si="732"/>
        <v/>
      </c>
      <c r="R9397" s="77" t="str">
        <f t="shared" si="733"/>
        <v/>
      </c>
      <c r="S9397" s="77" t="str">
        <f>IF(O9397="","",IF(OR(VALUE(LEFT(O9397,2))&gt;IF(RIGHT(J9397,1)="M",7,19),AND(OR(LEFT(O9397,2)={"07","19"}),VALUE(RIGHT(O9397,2))&gt;15)),TRUE,FALSE))</f>
        <v/>
      </c>
      <c r="T9397" s="77" t="str">
        <f>IF(O9397="","",IF(OR(VALUE(LEFT(O9397,2))&gt;IF(RIGHT(J9397,1)="M",7,19),AND(OR(LEFT(O9397,2)={"07","19"}),VALUE(RIGHT(O9397,2))&gt;5)),TRUE,FALSE))</f>
        <v/>
      </c>
    </row>
    <row r="9398" spans="12:20" x14ac:dyDescent="0.25">
      <c r="L9398" s="75">
        <f>COUNTIF($B$2:B9398,B9398)</f>
        <v>0</v>
      </c>
      <c r="M9398" s="75">
        <f>COUNTIF($L$2:L9398,4)</f>
        <v>42</v>
      </c>
      <c r="N9398" s="76" t="str">
        <f t="shared" si="734"/>
        <v>0</v>
      </c>
      <c r="O9398" s="76" t="str">
        <f t="shared" si="730"/>
        <v/>
      </c>
      <c r="P9398" s="75" t="str">
        <f t="shared" si="731"/>
        <v/>
      </c>
      <c r="Q9398" s="77" t="str">
        <f t="shared" si="732"/>
        <v/>
      </c>
      <c r="R9398" s="77" t="str">
        <f t="shared" si="733"/>
        <v/>
      </c>
      <c r="S9398" s="77" t="str">
        <f>IF(O9398="","",IF(OR(VALUE(LEFT(O9398,2))&gt;IF(RIGHT(J9398,1)="M",7,19),AND(OR(LEFT(O9398,2)={"07","19"}),VALUE(RIGHT(O9398,2))&gt;15)),TRUE,FALSE))</f>
        <v/>
      </c>
      <c r="T9398" s="77" t="str">
        <f>IF(O9398="","",IF(OR(VALUE(LEFT(O9398,2))&gt;IF(RIGHT(J9398,1)="M",7,19),AND(OR(LEFT(O9398,2)={"07","19"}),VALUE(RIGHT(O9398,2))&gt;5)),TRUE,FALSE))</f>
        <v/>
      </c>
    </row>
    <row r="9399" spans="12:20" x14ac:dyDescent="0.25">
      <c r="L9399" s="75">
        <f>COUNTIF($B$2:B9399,B9399)</f>
        <v>0</v>
      </c>
      <c r="M9399" s="75">
        <f>COUNTIF($L$2:L9399,4)</f>
        <v>42</v>
      </c>
      <c r="N9399" s="76" t="str">
        <f t="shared" si="734"/>
        <v>0</v>
      </c>
      <c r="O9399" s="76" t="str">
        <f t="shared" si="730"/>
        <v/>
      </c>
      <c r="P9399" s="75" t="str">
        <f t="shared" si="731"/>
        <v/>
      </c>
      <c r="Q9399" s="77" t="str">
        <f t="shared" si="732"/>
        <v/>
      </c>
      <c r="R9399" s="77" t="str">
        <f t="shared" si="733"/>
        <v/>
      </c>
      <c r="S9399" s="77" t="str">
        <f>IF(O9399="","",IF(OR(VALUE(LEFT(O9399,2))&gt;IF(RIGHT(J9399,1)="M",7,19),AND(OR(LEFT(O9399,2)={"07","19"}),VALUE(RIGHT(O9399,2))&gt;15)),TRUE,FALSE))</f>
        <v/>
      </c>
      <c r="T9399" s="77" t="str">
        <f>IF(O9399="","",IF(OR(VALUE(LEFT(O9399,2))&gt;IF(RIGHT(J9399,1)="M",7,19),AND(OR(LEFT(O9399,2)={"07","19"}),VALUE(RIGHT(O9399,2))&gt;5)),TRUE,FALSE))</f>
        <v/>
      </c>
    </row>
    <row r="9400" spans="12:20" x14ac:dyDescent="0.25">
      <c r="L9400" s="75">
        <f>COUNTIF($B$2:B9400,B9400)</f>
        <v>0</v>
      </c>
      <c r="M9400" s="75">
        <f>COUNTIF($L$2:L9400,4)</f>
        <v>42</v>
      </c>
      <c r="N9400" s="76" t="str">
        <f t="shared" si="734"/>
        <v>0</v>
      </c>
      <c r="O9400" s="76" t="str">
        <f t="shared" si="730"/>
        <v/>
      </c>
      <c r="P9400" s="75" t="str">
        <f t="shared" si="731"/>
        <v/>
      </c>
      <c r="Q9400" s="77" t="str">
        <f t="shared" si="732"/>
        <v/>
      </c>
      <c r="R9400" s="77" t="str">
        <f t="shared" si="733"/>
        <v/>
      </c>
      <c r="S9400" s="77" t="str">
        <f>IF(O9400="","",IF(OR(VALUE(LEFT(O9400,2))&gt;IF(RIGHT(J9400,1)="M",7,19),AND(OR(LEFT(O9400,2)={"07","19"}),VALUE(RIGHT(O9400,2))&gt;15)),TRUE,FALSE))</f>
        <v/>
      </c>
      <c r="T9400" s="77" t="str">
        <f>IF(O9400="","",IF(OR(VALUE(LEFT(O9400,2))&gt;IF(RIGHT(J9400,1)="M",7,19),AND(OR(LEFT(O9400,2)={"07","19"}),VALUE(RIGHT(O9400,2))&gt;5)),TRUE,FALSE))</f>
        <v/>
      </c>
    </row>
    <row r="9401" spans="12:20" x14ac:dyDescent="0.25">
      <c r="L9401" s="75">
        <f>COUNTIF($B$2:B9401,B9401)</f>
        <v>0</v>
      </c>
      <c r="M9401" s="75">
        <f>COUNTIF($L$2:L9401,4)</f>
        <v>42</v>
      </c>
      <c r="N9401" s="76" t="str">
        <f t="shared" si="734"/>
        <v>0</v>
      </c>
      <c r="O9401" s="76" t="str">
        <f t="shared" si="730"/>
        <v/>
      </c>
      <c r="P9401" s="75" t="str">
        <f t="shared" si="731"/>
        <v/>
      </c>
      <c r="Q9401" s="77" t="str">
        <f t="shared" si="732"/>
        <v/>
      </c>
      <c r="R9401" s="77" t="str">
        <f t="shared" si="733"/>
        <v/>
      </c>
      <c r="S9401" s="77" t="str">
        <f>IF(O9401="","",IF(OR(VALUE(LEFT(O9401,2))&gt;IF(RIGHT(J9401,1)="M",7,19),AND(OR(LEFT(O9401,2)={"07","19"}),VALUE(RIGHT(O9401,2))&gt;15)),TRUE,FALSE))</f>
        <v/>
      </c>
      <c r="T9401" s="77" t="str">
        <f>IF(O9401="","",IF(OR(VALUE(LEFT(O9401,2))&gt;IF(RIGHT(J9401,1)="M",7,19),AND(OR(LEFT(O9401,2)={"07","19"}),VALUE(RIGHT(O9401,2))&gt;5)),TRUE,FALSE))</f>
        <v/>
      </c>
    </row>
    <row r="9402" spans="12:20" x14ac:dyDescent="0.25">
      <c r="L9402" s="75">
        <f>COUNTIF($B$2:B9402,B9402)</f>
        <v>0</v>
      </c>
      <c r="M9402" s="75">
        <f>COUNTIF($L$2:L9402,4)</f>
        <v>42</v>
      </c>
      <c r="N9402" s="76" t="str">
        <f t="shared" si="734"/>
        <v>0</v>
      </c>
      <c r="O9402" s="76" t="str">
        <f t="shared" si="730"/>
        <v/>
      </c>
      <c r="P9402" s="75" t="str">
        <f t="shared" si="731"/>
        <v/>
      </c>
      <c r="Q9402" s="77" t="str">
        <f t="shared" si="732"/>
        <v/>
      </c>
      <c r="R9402" s="77" t="str">
        <f t="shared" si="733"/>
        <v/>
      </c>
      <c r="S9402" s="77" t="str">
        <f>IF(O9402="","",IF(OR(VALUE(LEFT(O9402,2))&gt;IF(RIGHT(J9402,1)="M",7,19),AND(OR(LEFT(O9402,2)={"07","19"}),VALUE(RIGHT(O9402,2))&gt;15)),TRUE,FALSE))</f>
        <v/>
      </c>
      <c r="T9402" s="77" t="str">
        <f>IF(O9402="","",IF(OR(VALUE(LEFT(O9402,2))&gt;IF(RIGHT(J9402,1)="M",7,19),AND(OR(LEFT(O9402,2)={"07","19"}),VALUE(RIGHT(O9402,2))&gt;5)),TRUE,FALSE))</f>
        <v/>
      </c>
    </row>
    <row r="9403" spans="12:20" x14ac:dyDescent="0.25">
      <c r="L9403" s="75">
        <f>COUNTIF($B$2:B9403,B9403)</f>
        <v>0</v>
      </c>
      <c r="M9403" s="75">
        <f>COUNTIF($L$2:L9403,4)</f>
        <v>42</v>
      </c>
      <c r="N9403" s="76" t="str">
        <f t="shared" si="734"/>
        <v>0</v>
      </c>
      <c r="O9403" s="76" t="str">
        <f t="shared" si="730"/>
        <v/>
      </c>
      <c r="P9403" s="75" t="str">
        <f t="shared" si="731"/>
        <v/>
      </c>
      <c r="Q9403" s="77" t="str">
        <f t="shared" si="732"/>
        <v/>
      </c>
      <c r="R9403" s="77" t="str">
        <f t="shared" si="733"/>
        <v/>
      </c>
      <c r="S9403" s="77" t="str">
        <f>IF(O9403="","",IF(OR(VALUE(LEFT(O9403,2))&gt;IF(RIGHT(J9403,1)="M",7,19),AND(OR(LEFT(O9403,2)={"07","19"}),VALUE(RIGHT(O9403,2))&gt;15)),TRUE,FALSE))</f>
        <v/>
      </c>
      <c r="T9403" s="77" t="str">
        <f>IF(O9403="","",IF(OR(VALUE(LEFT(O9403,2))&gt;IF(RIGHT(J9403,1)="M",7,19),AND(OR(LEFT(O9403,2)={"07","19"}),VALUE(RIGHT(O9403,2))&gt;5)),TRUE,FALSE))</f>
        <v/>
      </c>
    </row>
    <row r="9404" spans="12:20" x14ac:dyDescent="0.25">
      <c r="L9404" s="75">
        <f>COUNTIF($B$2:B9404,B9404)</f>
        <v>0</v>
      </c>
      <c r="M9404" s="75">
        <f>COUNTIF($L$2:L9404,4)</f>
        <v>42</v>
      </c>
      <c r="N9404" s="76" t="str">
        <f t="shared" si="734"/>
        <v>0</v>
      </c>
      <c r="O9404" s="76" t="str">
        <f t="shared" si="730"/>
        <v/>
      </c>
      <c r="P9404" s="75" t="str">
        <f t="shared" si="731"/>
        <v/>
      </c>
      <c r="Q9404" s="77" t="str">
        <f t="shared" si="732"/>
        <v/>
      </c>
      <c r="R9404" s="77" t="str">
        <f t="shared" si="733"/>
        <v/>
      </c>
      <c r="S9404" s="77" t="str">
        <f>IF(O9404="","",IF(OR(VALUE(LEFT(O9404,2))&gt;IF(RIGHT(J9404,1)="M",7,19),AND(OR(LEFT(O9404,2)={"07","19"}),VALUE(RIGHT(O9404,2))&gt;15)),TRUE,FALSE))</f>
        <v/>
      </c>
      <c r="T9404" s="77" t="str">
        <f>IF(O9404="","",IF(OR(VALUE(LEFT(O9404,2))&gt;IF(RIGHT(J9404,1)="M",7,19),AND(OR(LEFT(O9404,2)={"07","19"}),VALUE(RIGHT(O9404,2))&gt;5)),TRUE,FALSE))</f>
        <v/>
      </c>
    </row>
    <row r="9405" spans="12:20" x14ac:dyDescent="0.25">
      <c r="L9405" s="75">
        <f>COUNTIF($B$2:B9405,B9405)</f>
        <v>0</v>
      </c>
      <c r="M9405" s="75">
        <f>COUNTIF($L$2:L9405,4)</f>
        <v>42</v>
      </c>
      <c r="N9405" s="76" t="str">
        <f t="shared" si="734"/>
        <v>0</v>
      </c>
      <c r="O9405" s="76" t="str">
        <f t="shared" si="730"/>
        <v/>
      </c>
      <c r="P9405" s="75" t="str">
        <f t="shared" si="731"/>
        <v/>
      </c>
      <c r="Q9405" s="77" t="str">
        <f t="shared" si="732"/>
        <v/>
      </c>
      <c r="R9405" s="77" t="str">
        <f t="shared" si="733"/>
        <v/>
      </c>
      <c r="S9405" s="77" t="str">
        <f>IF(O9405="","",IF(OR(VALUE(LEFT(O9405,2))&gt;IF(RIGHT(J9405,1)="M",7,19),AND(OR(LEFT(O9405,2)={"07","19"}),VALUE(RIGHT(O9405,2))&gt;15)),TRUE,FALSE))</f>
        <v/>
      </c>
      <c r="T9405" s="77" t="str">
        <f>IF(O9405="","",IF(OR(VALUE(LEFT(O9405,2))&gt;IF(RIGHT(J9405,1)="M",7,19),AND(OR(LEFT(O9405,2)={"07","19"}),VALUE(RIGHT(O9405,2))&gt;5)),TRUE,FALSE))</f>
        <v/>
      </c>
    </row>
    <row r="9406" spans="12:20" x14ac:dyDescent="0.25">
      <c r="L9406" s="75">
        <f>COUNTIF($B$2:B9406,B9406)</f>
        <v>0</v>
      </c>
      <c r="M9406" s="75">
        <f>COUNTIF($L$2:L9406,4)</f>
        <v>42</v>
      </c>
      <c r="N9406" s="76" t="str">
        <f t="shared" si="734"/>
        <v>0</v>
      </c>
      <c r="O9406" s="76" t="str">
        <f t="shared" si="730"/>
        <v/>
      </c>
      <c r="P9406" s="75" t="str">
        <f t="shared" si="731"/>
        <v/>
      </c>
      <c r="Q9406" s="77" t="str">
        <f t="shared" si="732"/>
        <v/>
      </c>
      <c r="R9406" s="77" t="str">
        <f t="shared" si="733"/>
        <v/>
      </c>
      <c r="S9406" s="77" t="str">
        <f>IF(O9406="","",IF(OR(VALUE(LEFT(O9406,2))&gt;IF(RIGHT(J9406,1)="M",7,19),AND(OR(LEFT(O9406,2)={"07","19"}),VALUE(RIGHT(O9406,2))&gt;15)),TRUE,FALSE))</f>
        <v/>
      </c>
      <c r="T9406" s="77" t="str">
        <f>IF(O9406="","",IF(OR(VALUE(LEFT(O9406,2))&gt;IF(RIGHT(J9406,1)="M",7,19),AND(OR(LEFT(O9406,2)={"07","19"}),VALUE(RIGHT(O9406,2))&gt;5)),TRUE,FALSE))</f>
        <v/>
      </c>
    </row>
    <row r="9407" spans="12:20" x14ac:dyDescent="0.25">
      <c r="L9407" s="75">
        <f>COUNTIF($B$2:B9407,B9407)</f>
        <v>0</v>
      </c>
      <c r="M9407" s="75">
        <f>COUNTIF($L$2:L9407,4)</f>
        <v>42</v>
      </c>
      <c r="N9407" s="76" t="str">
        <f t="shared" si="734"/>
        <v>0</v>
      </c>
      <c r="O9407" s="76" t="str">
        <f t="shared" si="730"/>
        <v/>
      </c>
      <c r="P9407" s="75" t="str">
        <f t="shared" si="731"/>
        <v/>
      </c>
      <c r="Q9407" s="77" t="str">
        <f t="shared" si="732"/>
        <v/>
      </c>
      <c r="R9407" s="77" t="str">
        <f t="shared" si="733"/>
        <v/>
      </c>
      <c r="S9407" s="77" t="str">
        <f>IF(O9407="","",IF(OR(VALUE(LEFT(O9407,2))&gt;IF(RIGHT(J9407,1)="M",7,19),AND(OR(LEFT(O9407,2)={"07","19"}),VALUE(RIGHT(O9407,2))&gt;15)),TRUE,FALSE))</f>
        <v/>
      </c>
      <c r="T9407" s="77" t="str">
        <f>IF(O9407="","",IF(OR(VALUE(LEFT(O9407,2))&gt;IF(RIGHT(J9407,1)="M",7,19),AND(OR(LEFT(O9407,2)={"07","19"}),VALUE(RIGHT(O9407,2))&gt;5)),TRUE,FALSE))</f>
        <v/>
      </c>
    </row>
    <row r="9408" spans="12:20" x14ac:dyDescent="0.25">
      <c r="L9408" s="75">
        <f>COUNTIF($B$2:B9408,B9408)</f>
        <v>0</v>
      </c>
      <c r="M9408" s="75">
        <f>COUNTIF($L$2:L9408,4)</f>
        <v>42</v>
      </c>
      <c r="N9408" s="76" t="str">
        <f t="shared" si="734"/>
        <v>0</v>
      </c>
      <c r="O9408" s="76" t="str">
        <f t="shared" si="730"/>
        <v/>
      </c>
      <c r="P9408" s="75" t="str">
        <f t="shared" si="731"/>
        <v/>
      </c>
      <c r="Q9408" s="77" t="str">
        <f t="shared" si="732"/>
        <v/>
      </c>
      <c r="R9408" s="77" t="str">
        <f t="shared" si="733"/>
        <v/>
      </c>
      <c r="S9408" s="77" t="str">
        <f>IF(O9408="","",IF(OR(VALUE(LEFT(O9408,2))&gt;IF(RIGHT(J9408,1)="M",7,19),AND(OR(LEFT(O9408,2)={"07","19"}),VALUE(RIGHT(O9408,2))&gt;15)),TRUE,FALSE))</f>
        <v/>
      </c>
      <c r="T9408" s="77" t="str">
        <f>IF(O9408="","",IF(OR(VALUE(LEFT(O9408,2))&gt;IF(RIGHT(J9408,1)="M",7,19),AND(OR(LEFT(O9408,2)={"07","19"}),VALUE(RIGHT(O9408,2))&gt;5)),TRUE,FALSE))</f>
        <v/>
      </c>
    </row>
    <row r="9409" spans="12:20" x14ac:dyDescent="0.25">
      <c r="L9409" s="75">
        <f>COUNTIF($B$2:B9409,B9409)</f>
        <v>0</v>
      </c>
      <c r="M9409" s="75">
        <f>COUNTIF($L$2:L9409,4)</f>
        <v>42</v>
      </c>
      <c r="N9409" s="76" t="str">
        <f t="shared" si="734"/>
        <v>0</v>
      </c>
      <c r="O9409" s="76" t="str">
        <f t="shared" si="730"/>
        <v/>
      </c>
      <c r="P9409" s="75" t="str">
        <f t="shared" si="731"/>
        <v/>
      </c>
      <c r="Q9409" s="77" t="str">
        <f t="shared" si="732"/>
        <v/>
      </c>
      <c r="R9409" s="77" t="str">
        <f t="shared" si="733"/>
        <v/>
      </c>
      <c r="S9409" s="77" t="str">
        <f>IF(O9409="","",IF(OR(VALUE(LEFT(O9409,2))&gt;IF(RIGHT(J9409,1)="M",7,19),AND(OR(LEFT(O9409,2)={"07","19"}),VALUE(RIGHT(O9409,2))&gt;15)),TRUE,FALSE))</f>
        <v/>
      </c>
      <c r="T9409" s="77" t="str">
        <f>IF(O9409="","",IF(OR(VALUE(LEFT(O9409,2))&gt;IF(RIGHT(J9409,1)="M",7,19),AND(OR(LEFT(O9409,2)={"07","19"}),VALUE(RIGHT(O9409,2))&gt;5)),TRUE,FALSE))</f>
        <v/>
      </c>
    </row>
    <row r="9410" spans="12:20" x14ac:dyDescent="0.25">
      <c r="L9410" s="75">
        <f>COUNTIF($B$2:B9410,B9410)</f>
        <v>0</v>
      </c>
      <c r="M9410" s="75">
        <f>COUNTIF($L$2:L9410,4)</f>
        <v>42</v>
      </c>
      <c r="N9410" s="76" t="str">
        <f t="shared" si="734"/>
        <v>0</v>
      </c>
      <c r="O9410" s="76" t="str">
        <f t="shared" ref="O9410:O9473" si="735">TRIM(SUBSTITUTE(SUBSTITUTE(D9410,"+",""),"_",""))</f>
        <v/>
      </c>
      <c r="P9410" s="75" t="str">
        <f t="shared" ref="P9410:P9473" si="736">TRIM(SUBSTITUTE(SUBSTITUTE(E9410,"+",""),"_",""))</f>
        <v/>
      </c>
      <c r="Q9410" s="77" t="str">
        <f t="shared" ref="Q9410:Q9473" si="737">IFERROR(IF(RIGHT(P9410,2)&lt;RIGHT(O9410,2),IF(P9410&lt;O9410,P9410+2360-O9410,P9410-40-O9410),IF(P9410&lt;O9410,P9410+2400-O9410,P9410-O9410)),"")</f>
        <v/>
      </c>
      <c r="R9410" s="77" t="str">
        <f t="shared" ref="R9410:R9473" si="738">IFERROR(ROUNDDOWN(Q9410/100,0),"")</f>
        <v/>
      </c>
      <c r="S9410" s="77" t="str">
        <f>IF(O9410="","",IF(OR(VALUE(LEFT(O9410,2))&gt;IF(RIGHT(J9410,1)="M",7,19),AND(OR(LEFT(O9410,2)={"07","19"}),VALUE(RIGHT(O9410,2))&gt;15)),TRUE,FALSE))</f>
        <v/>
      </c>
      <c r="T9410" s="77" t="str">
        <f>IF(O9410="","",IF(OR(VALUE(LEFT(O9410,2))&gt;IF(RIGHT(J9410,1)="M",7,19),AND(OR(LEFT(O9410,2)={"07","19"}),VALUE(RIGHT(O9410,2))&gt;5)),TRUE,FALSE))</f>
        <v/>
      </c>
    </row>
    <row r="9411" spans="12:20" x14ac:dyDescent="0.25">
      <c r="L9411" s="75">
        <f>COUNTIF($B$2:B9411,B9411)</f>
        <v>0</v>
      </c>
      <c r="M9411" s="75">
        <f>COUNTIF($L$2:L9411,4)</f>
        <v>42</v>
      </c>
      <c r="N9411" s="76" t="str">
        <f t="shared" ref="N9411:N9474" si="739">A9411&amp;DAY(C9411)</f>
        <v>0</v>
      </c>
      <c r="O9411" s="76" t="str">
        <f t="shared" si="735"/>
        <v/>
      </c>
      <c r="P9411" s="75" t="str">
        <f t="shared" si="736"/>
        <v/>
      </c>
      <c r="Q9411" s="77" t="str">
        <f t="shared" si="737"/>
        <v/>
      </c>
      <c r="R9411" s="77" t="str">
        <f t="shared" si="738"/>
        <v/>
      </c>
      <c r="S9411" s="77" t="str">
        <f>IF(O9411="","",IF(OR(VALUE(LEFT(O9411,2))&gt;IF(RIGHT(J9411,1)="M",7,19),AND(OR(LEFT(O9411,2)={"07","19"}),VALUE(RIGHT(O9411,2))&gt;15)),TRUE,FALSE))</f>
        <v/>
      </c>
      <c r="T9411" s="77" t="str">
        <f>IF(O9411="","",IF(OR(VALUE(LEFT(O9411,2))&gt;IF(RIGHT(J9411,1)="M",7,19),AND(OR(LEFT(O9411,2)={"07","19"}),VALUE(RIGHT(O9411,2))&gt;5)),TRUE,FALSE))</f>
        <v/>
      </c>
    </row>
    <row r="9412" spans="12:20" x14ac:dyDescent="0.25">
      <c r="L9412" s="75">
        <f>COUNTIF($B$2:B9412,B9412)</f>
        <v>0</v>
      </c>
      <c r="M9412" s="75">
        <f>COUNTIF($L$2:L9412,4)</f>
        <v>42</v>
      </c>
      <c r="N9412" s="76" t="str">
        <f t="shared" si="739"/>
        <v>0</v>
      </c>
      <c r="O9412" s="76" t="str">
        <f t="shared" si="735"/>
        <v/>
      </c>
      <c r="P9412" s="75" t="str">
        <f t="shared" si="736"/>
        <v/>
      </c>
      <c r="Q9412" s="77" t="str">
        <f t="shared" si="737"/>
        <v/>
      </c>
      <c r="R9412" s="77" t="str">
        <f t="shared" si="738"/>
        <v/>
      </c>
      <c r="S9412" s="77" t="str">
        <f>IF(O9412="","",IF(OR(VALUE(LEFT(O9412,2))&gt;IF(RIGHT(J9412,1)="M",7,19),AND(OR(LEFT(O9412,2)={"07","19"}),VALUE(RIGHT(O9412,2))&gt;15)),TRUE,FALSE))</f>
        <v/>
      </c>
      <c r="T9412" s="77" t="str">
        <f>IF(O9412="","",IF(OR(VALUE(LEFT(O9412,2))&gt;IF(RIGHT(J9412,1)="M",7,19),AND(OR(LEFT(O9412,2)={"07","19"}),VALUE(RIGHT(O9412,2))&gt;5)),TRUE,FALSE))</f>
        <v/>
      </c>
    </row>
    <row r="9413" spans="12:20" x14ac:dyDescent="0.25">
      <c r="L9413" s="75">
        <f>COUNTIF($B$2:B9413,B9413)</f>
        <v>0</v>
      </c>
      <c r="M9413" s="75">
        <f>COUNTIF($L$2:L9413,4)</f>
        <v>42</v>
      </c>
      <c r="N9413" s="76" t="str">
        <f t="shared" si="739"/>
        <v>0</v>
      </c>
      <c r="O9413" s="76" t="str">
        <f t="shared" si="735"/>
        <v/>
      </c>
      <c r="P9413" s="75" t="str">
        <f t="shared" si="736"/>
        <v/>
      </c>
      <c r="Q9413" s="77" t="str">
        <f t="shared" si="737"/>
        <v/>
      </c>
      <c r="R9413" s="77" t="str">
        <f t="shared" si="738"/>
        <v/>
      </c>
      <c r="S9413" s="77" t="str">
        <f>IF(O9413="","",IF(OR(VALUE(LEFT(O9413,2))&gt;IF(RIGHT(J9413,1)="M",7,19),AND(OR(LEFT(O9413,2)={"07","19"}),VALUE(RIGHT(O9413,2))&gt;15)),TRUE,FALSE))</f>
        <v/>
      </c>
      <c r="T9413" s="77" t="str">
        <f>IF(O9413="","",IF(OR(VALUE(LEFT(O9413,2))&gt;IF(RIGHT(J9413,1)="M",7,19),AND(OR(LEFT(O9413,2)={"07","19"}),VALUE(RIGHT(O9413,2))&gt;5)),TRUE,FALSE))</f>
        <v/>
      </c>
    </row>
    <row r="9414" spans="12:20" x14ac:dyDescent="0.25">
      <c r="L9414" s="75">
        <f>COUNTIF($B$2:B9414,B9414)</f>
        <v>0</v>
      </c>
      <c r="M9414" s="75">
        <f>COUNTIF($L$2:L9414,4)</f>
        <v>42</v>
      </c>
      <c r="N9414" s="76" t="str">
        <f t="shared" si="739"/>
        <v>0</v>
      </c>
      <c r="O9414" s="76" t="str">
        <f t="shared" si="735"/>
        <v/>
      </c>
      <c r="P9414" s="75" t="str">
        <f t="shared" si="736"/>
        <v/>
      </c>
      <c r="Q9414" s="77" t="str">
        <f t="shared" si="737"/>
        <v/>
      </c>
      <c r="R9414" s="77" t="str">
        <f t="shared" si="738"/>
        <v/>
      </c>
      <c r="S9414" s="77" t="str">
        <f>IF(O9414="","",IF(OR(VALUE(LEFT(O9414,2))&gt;IF(RIGHT(J9414,1)="M",7,19),AND(OR(LEFT(O9414,2)={"07","19"}),VALUE(RIGHT(O9414,2))&gt;15)),TRUE,FALSE))</f>
        <v/>
      </c>
      <c r="T9414" s="77" t="str">
        <f>IF(O9414="","",IF(OR(VALUE(LEFT(O9414,2))&gt;IF(RIGHT(J9414,1)="M",7,19),AND(OR(LEFT(O9414,2)={"07","19"}),VALUE(RIGHT(O9414,2))&gt;5)),TRUE,FALSE))</f>
        <v/>
      </c>
    </row>
    <row r="9415" spans="12:20" x14ac:dyDescent="0.25">
      <c r="L9415" s="75">
        <f>COUNTIF($B$2:B9415,B9415)</f>
        <v>0</v>
      </c>
      <c r="M9415" s="75">
        <f>COUNTIF($L$2:L9415,4)</f>
        <v>42</v>
      </c>
      <c r="N9415" s="76" t="str">
        <f t="shared" si="739"/>
        <v>0</v>
      </c>
      <c r="O9415" s="76" t="str">
        <f t="shared" si="735"/>
        <v/>
      </c>
      <c r="P9415" s="75" t="str">
        <f t="shared" si="736"/>
        <v/>
      </c>
      <c r="Q9415" s="77" t="str">
        <f t="shared" si="737"/>
        <v/>
      </c>
      <c r="R9415" s="77" t="str">
        <f t="shared" si="738"/>
        <v/>
      </c>
      <c r="S9415" s="77" t="str">
        <f>IF(O9415="","",IF(OR(VALUE(LEFT(O9415,2))&gt;IF(RIGHT(J9415,1)="M",7,19),AND(OR(LEFT(O9415,2)={"07","19"}),VALUE(RIGHT(O9415,2))&gt;15)),TRUE,FALSE))</f>
        <v/>
      </c>
      <c r="T9415" s="77" t="str">
        <f>IF(O9415="","",IF(OR(VALUE(LEFT(O9415,2))&gt;IF(RIGHT(J9415,1)="M",7,19),AND(OR(LEFT(O9415,2)={"07","19"}),VALUE(RIGHT(O9415,2))&gt;5)),TRUE,FALSE))</f>
        <v/>
      </c>
    </row>
    <row r="9416" spans="12:20" x14ac:dyDescent="0.25">
      <c r="L9416" s="75">
        <f>COUNTIF($B$2:B9416,B9416)</f>
        <v>0</v>
      </c>
      <c r="M9416" s="75">
        <f>COUNTIF($L$2:L9416,4)</f>
        <v>42</v>
      </c>
      <c r="N9416" s="76" t="str">
        <f t="shared" si="739"/>
        <v>0</v>
      </c>
      <c r="O9416" s="76" t="str">
        <f t="shared" si="735"/>
        <v/>
      </c>
      <c r="P9416" s="75" t="str">
        <f t="shared" si="736"/>
        <v/>
      </c>
      <c r="Q9416" s="77" t="str">
        <f t="shared" si="737"/>
        <v/>
      </c>
      <c r="R9416" s="77" t="str">
        <f t="shared" si="738"/>
        <v/>
      </c>
      <c r="S9416" s="77" t="str">
        <f>IF(O9416="","",IF(OR(VALUE(LEFT(O9416,2))&gt;IF(RIGHT(J9416,1)="M",7,19),AND(OR(LEFT(O9416,2)={"07","19"}),VALUE(RIGHT(O9416,2))&gt;15)),TRUE,FALSE))</f>
        <v/>
      </c>
      <c r="T9416" s="77" t="str">
        <f>IF(O9416="","",IF(OR(VALUE(LEFT(O9416,2))&gt;IF(RIGHT(J9416,1)="M",7,19),AND(OR(LEFT(O9416,2)={"07","19"}),VALUE(RIGHT(O9416,2))&gt;5)),TRUE,FALSE))</f>
        <v/>
      </c>
    </row>
    <row r="9417" spans="12:20" x14ac:dyDescent="0.25">
      <c r="L9417" s="75">
        <f>COUNTIF($B$2:B9417,B9417)</f>
        <v>0</v>
      </c>
      <c r="M9417" s="75">
        <f>COUNTIF($L$2:L9417,4)</f>
        <v>42</v>
      </c>
      <c r="N9417" s="76" t="str">
        <f t="shared" si="739"/>
        <v>0</v>
      </c>
      <c r="O9417" s="76" t="str">
        <f t="shared" si="735"/>
        <v/>
      </c>
      <c r="P9417" s="75" t="str">
        <f t="shared" si="736"/>
        <v/>
      </c>
      <c r="Q9417" s="77" t="str">
        <f t="shared" si="737"/>
        <v/>
      </c>
      <c r="R9417" s="77" t="str">
        <f t="shared" si="738"/>
        <v/>
      </c>
      <c r="S9417" s="77" t="str">
        <f>IF(O9417="","",IF(OR(VALUE(LEFT(O9417,2))&gt;IF(RIGHT(J9417,1)="M",7,19),AND(OR(LEFT(O9417,2)={"07","19"}),VALUE(RIGHT(O9417,2))&gt;15)),TRUE,FALSE))</f>
        <v/>
      </c>
      <c r="T9417" s="77" t="str">
        <f>IF(O9417="","",IF(OR(VALUE(LEFT(O9417,2))&gt;IF(RIGHT(J9417,1)="M",7,19),AND(OR(LEFT(O9417,2)={"07","19"}),VALUE(RIGHT(O9417,2))&gt;5)),TRUE,FALSE))</f>
        <v/>
      </c>
    </row>
    <row r="9418" spans="12:20" x14ac:dyDescent="0.25">
      <c r="L9418" s="75">
        <f>COUNTIF($B$2:B9418,B9418)</f>
        <v>0</v>
      </c>
      <c r="M9418" s="75">
        <f>COUNTIF($L$2:L9418,4)</f>
        <v>42</v>
      </c>
      <c r="N9418" s="76" t="str">
        <f t="shared" si="739"/>
        <v>0</v>
      </c>
      <c r="O9418" s="76" t="str">
        <f t="shared" si="735"/>
        <v/>
      </c>
      <c r="P9418" s="75" t="str">
        <f t="shared" si="736"/>
        <v/>
      </c>
      <c r="Q9418" s="77" t="str">
        <f t="shared" si="737"/>
        <v/>
      </c>
      <c r="R9418" s="77" t="str">
        <f t="shared" si="738"/>
        <v/>
      </c>
      <c r="S9418" s="77" t="str">
        <f>IF(O9418="","",IF(OR(VALUE(LEFT(O9418,2))&gt;IF(RIGHT(J9418,1)="M",7,19),AND(OR(LEFT(O9418,2)={"07","19"}),VALUE(RIGHT(O9418,2))&gt;15)),TRUE,FALSE))</f>
        <v/>
      </c>
      <c r="T9418" s="77" t="str">
        <f>IF(O9418="","",IF(OR(VALUE(LEFT(O9418,2))&gt;IF(RIGHT(J9418,1)="M",7,19),AND(OR(LEFT(O9418,2)={"07","19"}),VALUE(RIGHT(O9418,2))&gt;5)),TRUE,FALSE))</f>
        <v/>
      </c>
    </row>
    <row r="9419" spans="12:20" x14ac:dyDescent="0.25">
      <c r="L9419" s="75">
        <f>COUNTIF($B$2:B9419,B9419)</f>
        <v>0</v>
      </c>
      <c r="M9419" s="75">
        <f>COUNTIF($L$2:L9419,4)</f>
        <v>42</v>
      </c>
      <c r="N9419" s="76" t="str">
        <f t="shared" si="739"/>
        <v>0</v>
      </c>
      <c r="O9419" s="76" t="str">
        <f t="shared" si="735"/>
        <v/>
      </c>
      <c r="P9419" s="75" t="str">
        <f t="shared" si="736"/>
        <v/>
      </c>
      <c r="Q9419" s="77" t="str">
        <f t="shared" si="737"/>
        <v/>
      </c>
      <c r="R9419" s="77" t="str">
        <f t="shared" si="738"/>
        <v/>
      </c>
      <c r="S9419" s="77" t="str">
        <f>IF(O9419="","",IF(OR(VALUE(LEFT(O9419,2))&gt;IF(RIGHT(J9419,1)="M",7,19),AND(OR(LEFT(O9419,2)={"07","19"}),VALUE(RIGHT(O9419,2))&gt;15)),TRUE,FALSE))</f>
        <v/>
      </c>
      <c r="T9419" s="77" t="str">
        <f>IF(O9419="","",IF(OR(VALUE(LEFT(O9419,2))&gt;IF(RIGHT(J9419,1)="M",7,19),AND(OR(LEFT(O9419,2)={"07","19"}),VALUE(RIGHT(O9419,2))&gt;5)),TRUE,FALSE))</f>
        <v/>
      </c>
    </row>
    <row r="9420" spans="12:20" x14ac:dyDescent="0.25">
      <c r="L9420" s="75">
        <f>COUNTIF($B$2:B9420,B9420)</f>
        <v>0</v>
      </c>
      <c r="M9420" s="75">
        <f>COUNTIF($L$2:L9420,4)</f>
        <v>42</v>
      </c>
      <c r="N9420" s="76" t="str">
        <f t="shared" si="739"/>
        <v>0</v>
      </c>
      <c r="O9420" s="76" t="str">
        <f t="shared" si="735"/>
        <v/>
      </c>
      <c r="P9420" s="75" t="str">
        <f t="shared" si="736"/>
        <v/>
      </c>
      <c r="Q9420" s="77" t="str">
        <f t="shared" si="737"/>
        <v/>
      </c>
      <c r="R9420" s="77" t="str">
        <f t="shared" si="738"/>
        <v/>
      </c>
      <c r="S9420" s="77" t="str">
        <f>IF(O9420="","",IF(OR(VALUE(LEFT(O9420,2))&gt;IF(RIGHT(J9420,1)="M",7,19),AND(OR(LEFT(O9420,2)={"07","19"}),VALUE(RIGHT(O9420,2))&gt;15)),TRUE,FALSE))</f>
        <v/>
      </c>
      <c r="T9420" s="77" t="str">
        <f>IF(O9420="","",IF(OR(VALUE(LEFT(O9420,2))&gt;IF(RIGHT(J9420,1)="M",7,19),AND(OR(LEFT(O9420,2)={"07","19"}),VALUE(RIGHT(O9420,2))&gt;5)),TRUE,FALSE))</f>
        <v/>
      </c>
    </row>
    <row r="9421" spans="12:20" x14ac:dyDescent="0.25">
      <c r="L9421" s="75">
        <f>COUNTIF($B$2:B9421,B9421)</f>
        <v>0</v>
      </c>
      <c r="M9421" s="75">
        <f>COUNTIF($L$2:L9421,4)</f>
        <v>42</v>
      </c>
      <c r="N9421" s="76" t="str">
        <f t="shared" si="739"/>
        <v>0</v>
      </c>
      <c r="O9421" s="76" t="str">
        <f t="shared" si="735"/>
        <v/>
      </c>
      <c r="P9421" s="75" t="str">
        <f t="shared" si="736"/>
        <v/>
      </c>
      <c r="Q9421" s="77" t="str">
        <f t="shared" si="737"/>
        <v/>
      </c>
      <c r="R9421" s="77" t="str">
        <f t="shared" si="738"/>
        <v/>
      </c>
      <c r="S9421" s="77" t="str">
        <f>IF(O9421="","",IF(OR(VALUE(LEFT(O9421,2))&gt;IF(RIGHT(J9421,1)="M",7,19),AND(OR(LEFT(O9421,2)={"07","19"}),VALUE(RIGHT(O9421,2))&gt;15)),TRUE,FALSE))</f>
        <v/>
      </c>
      <c r="T9421" s="77" t="str">
        <f>IF(O9421="","",IF(OR(VALUE(LEFT(O9421,2))&gt;IF(RIGHT(J9421,1)="M",7,19),AND(OR(LEFT(O9421,2)={"07","19"}),VALUE(RIGHT(O9421,2))&gt;5)),TRUE,FALSE))</f>
        <v/>
      </c>
    </row>
    <row r="9422" spans="12:20" x14ac:dyDescent="0.25">
      <c r="L9422" s="75">
        <f>COUNTIF($B$2:B9422,B9422)</f>
        <v>0</v>
      </c>
      <c r="M9422" s="75">
        <f>COUNTIF($L$2:L9422,4)</f>
        <v>42</v>
      </c>
      <c r="N9422" s="76" t="str">
        <f t="shared" si="739"/>
        <v>0</v>
      </c>
      <c r="O9422" s="76" t="str">
        <f t="shared" si="735"/>
        <v/>
      </c>
      <c r="P9422" s="75" t="str">
        <f t="shared" si="736"/>
        <v/>
      </c>
      <c r="Q9422" s="77" t="str">
        <f t="shared" si="737"/>
        <v/>
      </c>
      <c r="R9422" s="77" t="str">
        <f t="shared" si="738"/>
        <v/>
      </c>
      <c r="S9422" s="77" t="str">
        <f>IF(O9422="","",IF(OR(VALUE(LEFT(O9422,2))&gt;IF(RIGHT(J9422,1)="M",7,19),AND(OR(LEFT(O9422,2)={"07","19"}),VALUE(RIGHT(O9422,2))&gt;15)),TRUE,FALSE))</f>
        <v/>
      </c>
      <c r="T9422" s="77" t="str">
        <f>IF(O9422="","",IF(OR(VALUE(LEFT(O9422,2))&gt;IF(RIGHT(J9422,1)="M",7,19),AND(OR(LEFT(O9422,2)={"07","19"}),VALUE(RIGHT(O9422,2))&gt;5)),TRUE,FALSE))</f>
        <v/>
      </c>
    </row>
    <row r="9423" spans="12:20" x14ac:dyDescent="0.25">
      <c r="L9423" s="75">
        <f>COUNTIF($B$2:B9423,B9423)</f>
        <v>0</v>
      </c>
      <c r="M9423" s="75">
        <f>COUNTIF($L$2:L9423,4)</f>
        <v>42</v>
      </c>
      <c r="N9423" s="76" t="str">
        <f t="shared" si="739"/>
        <v>0</v>
      </c>
      <c r="O9423" s="76" t="str">
        <f t="shared" si="735"/>
        <v/>
      </c>
      <c r="P9423" s="75" t="str">
        <f t="shared" si="736"/>
        <v/>
      </c>
      <c r="Q9423" s="77" t="str">
        <f t="shared" si="737"/>
        <v/>
      </c>
      <c r="R9423" s="77" t="str">
        <f t="shared" si="738"/>
        <v/>
      </c>
      <c r="S9423" s="77" t="str">
        <f>IF(O9423="","",IF(OR(VALUE(LEFT(O9423,2))&gt;IF(RIGHT(J9423,1)="M",7,19),AND(OR(LEFT(O9423,2)={"07","19"}),VALUE(RIGHT(O9423,2))&gt;15)),TRUE,FALSE))</f>
        <v/>
      </c>
      <c r="T9423" s="77" t="str">
        <f>IF(O9423="","",IF(OR(VALUE(LEFT(O9423,2))&gt;IF(RIGHT(J9423,1)="M",7,19),AND(OR(LEFT(O9423,2)={"07","19"}),VALUE(RIGHT(O9423,2))&gt;5)),TRUE,FALSE))</f>
        <v/>
      </c>
    </row>
    <row r="9424" spans="12:20" x14ac:dyDescent="0.25">
      <c r="L9424" s="75">
        <f>COUNTIF($B$2:B9424,B9424)</f>
        <v>0</v>
      </c>
      <c r="M9424" s="75">
        <f>COUNTIF($L$2:L9424,4)</f>
        <v>42</v>
      </c>
      <c r="N9424" s="76" t="str">
        <f t="shared" si="739"/>
        <v>0</v>
      </c>
      <c r="O9424" s="76" t="str">
        <f t="shared" si="735"/>
        <v/>
      </c>
      <c r="P9424" s="75" t="str">
        <f t="shared" si="736"/>
        <v/>
      </c>
      <c r="Q9424" s="77" t="str">
        <f t="shared" si="737"/>
        <v/>
      </c>
      <c r="R9424" s="77" t="str">
        <f t="shared" si="738"/>
        <v/>
      </c>
      <c r="S9424" s="77" t="str">
        <f>IF(O9424="","",IF(OR(VALUE(LEFT(O9424,2))&gt;IF(RIGHT(J9424,1)="M",7,19),AND(OR(LEFT(O9424,2)={"07","19"}),VALUE(RIGHT(O9424,2))&gt;15)),TRUE,FALSE))</f>
        <v/>
      </c>
      <c r="T9424" s="77" t="str">
        <f>IF(O9424="","",IF(OR(VALUE(LEFT(O9424,2))&gt;IF(RIGHT(J9424,1)="M",7,19),AND(OR(LEFT(O9424,2)={"07","19"}),VALUE(RIGHT(O9424,2))&gt;5)),TRUE,FALSE))</f>
        <v/>
      </c>
    </row>
    <row r="9425" spans="12:20" x14ac:dyDescent="0.25">
      <c r="L9425" s="75">
        <f>COUNTIF($B$2:B9425,B9425)</f>
        <v>0</v>
      </c>
      <c r="M9425" s="75">
        <f>COUNTIF($L$2:L9425,4)</f>
        <v>42</v>
      </c>
      <c r="N9425" s="76" t="str">
        <f t="shared" si="739"/>
        <v>0</v>
      </c>
      <c r="O9425" s="76" t="str">
        <f t="shared" si="735"/>
        <v/>
      </c>
      <c r="P9425" s="75" t="str">
        <f t="shared" si="736"/>
        <v/>
      </c>
      <c r="Q9425" s="77" t="str">
        <f t="shared" si="737"/>
        <v/>
      </c>
      <c r="R9425" s="77" t="str">
        <f t="shared" si="738"/>
        <v/>
      </c>
      <c r="S9425" s="77" t="str">
        <f>IF(O9425="","",IF(OR(VALUE(LEFT(O9425,2))&gt;IF(RIGHT(J9425,1)="M",7,19),AND(OR(LEFT(O9425,2)={"07","19"}),VALUE(RIGHT(O9425,2))&gt;15)),TRUE,FALSE))</f>
        <v/>
      </c>
      <c r="T9425" s="77" t="str">
        <f>IF(O9425="","",IF(OR(VALUE(LEFT(O9425,2))&gt;IF(RIGHT(J9425,1)="M",7,19),AND(OR(LEFT(O9425,2)={"07","19"}),VALUE(RIGHT(O9425,2))&gt;5)),TRUE,FALSE))</f>
        <v/>
      </c>
    </row>
    <row r="9426" spans="12:20" x14ac:dyDescent="0.25">
      <c r="L9426" s="75">
        <f>COUNTIF($B$2:B9426,B9426)</f>
        <v>0</v>
      </c>
      <c r="M9426" s="75">
        <f>COUNTIF($L$2:L9426,4)</f>
        <v>42</v>
      </c>
      <c r="N9426" s="76" t="str">
        <f t="shared" si="739"/>
        <v>0</v>
      </c>
      <c r="O9426" s="76" t="str">
        <f t="shared" si="735"/>
        <v/>
      </c>
      <c r="P9426" s="75" t="str">
        <f t="shared" si="736"/>
        <v/>
      </c>
      <c r="Q9426" s="77" t="str">
        <f t="shared" si="737"/>
        <v/>
      </c>
      <c r="R9426" s="77" t="str">
        <f t="shared" si="738"/>
        <v/>
      </c>
      <c r="S9426" s="77" t="str">
        <f>IF(O9426="","",IF(OR(VALUE(LEFT(O9426,2))&gt;IF(RIGHT(J9426,1)="M",7,19),AND(OR(LEFT(O9426,2)={"07","19"}),VALUE(RIGHT(O9426,2))&gt;15)),TRUE,FALSE))</f>
        <v/>
      </c>
      <c r="T9426" s="77" t="str">
        <f>IF(O9426="","",IF(OR(VALUE(LEFT(O9426,2))&gt;IF(RIGHT(J9426,1)="M",7,19),AND(OR(LEFT(O9426,2)={"07","19"}),VALUE(RIGHT(O9426,2))&gt;5)),TRUE,FALSE))</f>
        <v/>
      </c>
    </row>
    <row r="9427" spans="12:20" x14ac:dyDescent="0.25">
      <c r="L9427" s="75">
        <f>COUNTIF($B$2:B9427,B9427)</f>
        <v>0</v>
      </c>
      <c r="M9427" s="75">
        <f>COUNTIF($L$2:L9427,4)</f>
        <v>42</v>
      </c>
      <c r="N9427" s="76" t="str">
        <f t="shared" si="739"/>
        <v>0</v>
      </c>
      <c r="O9427" s="76" t="str">
        <f t="shared" si="735"/>
        <v/>
      </c>
      <c r="P9427" s="75" t="str">
        <f t="shared" si="736"/>
        <v/>
      </c>
      <c r="Q9427" s="77" t="str">
        <f t="shared" si="737"/>
        <v/>
      </c>
      <c r="R9427" s="77" t="str">
        <f t="shared" si="738"/>
        <v/>
      </c>
      <c r="S9427" s="77" t="str">
        <f>IF(O9427="","",IF(OR(VALUE(LEFT(O9427,2))&gt;IF(RIGHT(J9427,1)="M",7,19),AND(OR(LEFT(O9427,2)={"07","19"}),VALUE(RIGHT(O9427,2))&gt;15)),TRUE,FALSE))</f>
        <v/>
      </c>
      <c r="T9427" s="77" t="str">
        <f>IF(O9427="","",IF(OR(VALUE(LEFT(O9427,2))&gt;IF(RIGHT(J9427,1)="M",7,19),AND(OR(LEFT(O9427,2)={"07","19"}),VALUE(RIGHT(O9427,2))&gt;5)),TRUE,FALSE))</f>
        <v/>
      </c>
    </row>
    <row r="9428" spans="12:20" x14ac:dyDescent="0.25">
      <c r="L9428" s="75">
        <f>COUNTIF($B$2:B9428,B9428)</f>
        <v>0</v>
      </c>
      <c r="M9428" s="75">
        <f>COUNTIF($L$2:L9428,4)</f>
        <v>42</v>
      </c>
      <c r="N9428" s="76" t="str">
        <f t="shared" si="739"/>
        <v>0</v>
      </c>
      <c r="O9428" s="76" t="str">
        <f t="shared" si="735"/>
        <v/>
      </c>
      <c r="P9428" s="75" t="str">
        <f t="shared" si="736"/>
        <v/>
      </c>
      <c r="Q9428" s="77" t="str">
        <f t="shared" si="737"/>
        <v/>
      </c>
      <c r="R9428" s="77" t="str">
        <f t="shared" si="738"/>
        <v/>
      </c>
      <c r="S9428" s="77" t="str">
        <f>IF(O9428="","",IF(OR(VALUE(LEFT(O9428,2))&gt;IF(RIGHT(J9428,1)="M",7,19),AND(OR(LEFT(O9428,2)={"07","19"}),VALUE(RIGHT(O9428,2))&gt;15)),TRUE,FALSE))</f>
        <v/>
      </c>
      <c r="T9428" s="77" t="str">
        <f>IF(O9428="","",IF(OR(VALUE(LEFT(O9428,2))&gt;IF(RIGHT(J9428,1)="M",7,19),AND(OR(LEFT(O9428,2)={"07","19"}),VALUE(RIGHT(O9428,2))&gt;5)),TRUE,FALSE))</f>
        <v/>
      </c>
    </row>
    <row r="9429" spans="12:20" x14ac:dyDescent="0.25">
      <c r="L9429" s="75">
        <f>COUNTIF($B$2:B9429,B9429)</f>
        <v>0</v>
      </c>
      <c r="M9429" s="75">
        <f>COUNTIF($L$2:L9429,4)</f>
        <v>42</v>
      </c>
      <c r="N9429" s="76" t="str">
        <f t="shared" si="739"/>
        <v>0</v>
      </c>
      <c r="O9429" s="76" t="str">
        <f t="shared" si="735"/>
        <v/>
      </c>
      <c r="P9429" s="75" t="str">
        <f t="shared" si="736"/>
        <v/>
      </c>
      <c r="Q9429" s="77" t="str">
        <f t="shared" si="737"/>
        <v/>
      </c>
      <c r="R9429" s="77" t="str">
        <f t="shared" si="738"/>
        <v/>
      </c>
      <c r="S9429" s="77" t="str">
        <f>IF(O9429="","",IF(OR(VALUE(LEFT(O9429,2))&gt;IF(RIGHT(J9429,1)="M",7,19),AND(OR(LEFT(O9429,2)={"07","19"}),VALUE(RIGHT(O9429,2))&gt;15)),TRUE,FALSE))</f>
        <v/>
      </c>
      <c r="T9429" s="77" t="str">
        <f>IF(O9429="","",IF(OR(VALUE(LEFT(O9429,2))&gt;IF(RIGHT(J9429,1)="M",7,19),AND(OR(LEFT(O9429,2)={"07","19"}),VALUE(RIGHT(O9429,2))&gt;5)),TRUE,FALSE))</f>
        <v/>
      </c>
    </row>
    <row r="9430" spans="12:20" x14ac:dyDescent="0.25">
      <c r="L9430" s="75">
        <f>COUNTIF($B$2:B9430,B9430)</f>
        <v>0</v>
      </c>
      <c r="M9430" s="75">
        <f>COUNTIF($L$2:L9430,4)</f>
        <v>42</v>
      </c>
      <c r="N9430" s="76" t="str">
        <f t="shared" si="739"/>
        <v>0</v>
      </c>
      <c r="O9430" s="76" t="str">
        <f t="shared" si="735"/>
        <v/>
      </c>
      <c r="P9430" s="75" t="str">
        <f t="shared" si="736"/>
        <v/>
      </c>
      <c r="Q9430" s="77" t="str">
        <f t="shared" si="737"/>
        <v/>
      </c>
      <c r="R9430" s="77" t="str">
        <f t="shared" si="738"/>
        <v/>
      </c>
      <c r="S9430" s="77" t="str">
        <f>IF(O9430="","",IF(OR(VALUE(LEFT(O9430,2))&gt;IF(RIGHT(J9430,1)="M",7,19),AND(OR(LEFT(O9430,2)={"07","19"}),VALUE(RIGHT(O9430,2))&gt;15)),TRUE,FALSE))</f>
        <v/>
      </c>
      <c r="T9430" s="77" t="str">
        <f>IF(O9430="","",IF(OR(VALUE(LEFT(O9430,2))&gt;IF(RIGHT(J9430,1)="M",7,19),AND(OR(LEFT(O9430,2)={"07","19"}),VALUE(RIGHT(O9430,2))&gt;5)),TRUE,FALSE))</f>
        <v/>
      </c>
    </row>
    <row r="9431" spans="12:20" x14ac:dyDescent="0.25">
      <c r="L9431" s="75">
        <f>COUNTIF($B$2:B9431,B9431)</f>
        <v>0</v>
      </c>
      <c r="M9431" s="75">
        <f>COUNTIF($L$2:L9431,4)</f>
        <v>42</v>
      </c>
      <c r="N9431" s="76" t="str">
        <f t="shared" si="739"/>
        <v>0</v>
      </c>
      <c r="O9431" s="76" t="str">
        <f t="shared" si="735"/>
        <v/>
      </c>
      <c r="P9431" s="75" t="str">
        <f t="shared" si="736"/>
        <v/>
      </c>
      <c r="Q9431" s="77" t="str">
        <f t="shared" si="737"/>
        <v/>
      </c>
      <c r="R9431" s="77" t="str">
        <f t="shared" si="738"/>
        <v/>
      </c>
      <c r="S9431" s="77" t="str">
        <f>IF(O9431="","",IF(OR(VALUE(LEFT(O9431,2))&gt;IF(RIGHT(J9431,1)="M",7,19),AND(OR(LEFT(O9431,2)={"07","19"}),VALUE(RIGHT(O9431,2))&gt;15)),TRUE,FALSE))</f>
        <v/>
      </c>
      <c r="T9431" s="77" t="str">
        <f>IF(O9431="","",IF(OR(VALUE(LEFT(O9431,2))&gt;IF(RIGHT(J9431,1)="M",7,19),AND(OR(LEFT(O9431,2)={"07","19"}),VALUE(RIGHT(O9431,2))&gt;5)),TRUE,FALSE))</f>
        <v/>
      </c>
    </row>
    <row r="9432" spans="12:20" x14ac:dyDescent="0.25">
      <c r="L9432" s="75">
        <f>COUNTIF($B$2:B9432,B9432)</f>
        <v>0</v>
      </c>
      <c r="M9432" s="75">
        <f>COUNTIF($L$2:L9432,4)</f>
        <v>42</v>
      </c>
      <c r="N9432" s="76" t="str">
        <f t="shared" si="739"/>
        <v>0</v>
      </c>
      <c r="O9432" s="76" t="str">
        <f t="shared" si="735"/>
        <v/>
      </c>
      <c r="P9432" s="75" t="str">
        <f t="shared" si="736"/>
        <v/>
      </c>
      <c r="Q9432" s="77" t="str">
        <f t="shared" si="737"/>
        <v/>
      </c>
      <c r="R9432" s="77" t="str">
        <f t="shared" si="738"/>
        <v/>
      </c>
      <c r="S9432" s="77" t="str">
        <f>IF(O9432="","",IF(OR(VALUE(LEFT(O9432,2))&gt;IF(RIGHT(J9432,1)="M",7,19),AND(OR(LEFT(O9432,2)={"07","19"}),VALUE(RIGHT(O9432,2))&gt;15)),TRUE,FALSE))</f>
        <v/>
      </c>
      <c r="T9432" s="77" t="str">
        <f>IF(O9432="","",IF(OR(VALUE(LEFT(O9432,2))&gt;IF(RIGHT(J9432,1)="M",7,19),AND(OR(LEFT(O9432,2)={"07","19"}),VALUE(RIGHT(O9432,2))&gt;5)),TRUE,FALSE))</f>
        <v/>
      </c>
    </row>
    <row r="9433" spans="12:20" x14ac:dyDescent="0.25">
      <c r="L9433" s="75">
        <f>COUNTIF($B$2:B9433,B9433)</f>
        <v>0</v>
      </c>
      <c r="M9433" s="75">
        <f>COUNTIF($L$2:L9433,4)</f>
        <v>42</v>
      </c>
      <c r="N9433" s="76" t="str">
        <f t="shared" si="739"/>
        <v>0</v>
      </c>
      <c r="O9433" s="76" t="str">
        <f t="shared" si="735"/>
        <v/>
      </c>
      <c r="P9433" s="75" t="str">
        <f t="shared" si="736"/>
        <v/>
      </c>
      <c r="Q9433" s="77" t="str">
        <f t="shared" si="737"/>
        <v/>
      </c>
      <c r="R9433" s="77" t="str">
        <f t="shared" si="738"/>
        <v/>
      </c>
      <c r="S9433" s="77" t="str">
        <f>IF(O9433="","",IF(OR(VALUE(LEFT(O9433,2))&gt;IF(RIGHT(J9433,1)="M",7,19),AND(OR(LEFT(O9433,2)={"07","19"}),VALUE(RIGHT(O9433,2))&gt;15)),TRUE,FALSE))</f>
        <v/>
      </c>
      <c r="T9433" s="77" t="str">
        <f>IF(O9433="","",IF(OR(VALUE(LEFT(O9433,2))&gt;IF(RIGHT(J9433,1)="M",7,19),AND(OR(LEFT(O9433,2)={"07","19"}),VALUE(RIGHT(O9433,2))&gt;5)),TRUE,FALSE))</f>
        <v/>
      </c>
    </row>
    <row r="9434" spans="12:20" x14ac:dyDescent="0.25">
      <c r="L9434" s="75">
        <f>COUNTIF($B$2:B9434,B9434)</f>
        <v>0</v>
      </c>
      <c r="M9434" s="75">
        <f>COUNTIF($L$2:L9434,4)</f>
        <v>42</v>
      </c>
      <c r="N9434" s="76" t="str">
        <f t="shared" si="739"/>
        <v>0</v>
      </c>
      <c r="O9434" s="76" t="str">
        <f t="shared" si="735"/>
        <v/>
      </c>
      <c r="P9434" s="75" t="str">
        <f t="shared" si="736"/>
        <v/>
      </c>
      <c r="Q9434" s="77" t="str">
        <f t="shared" si="737"/>
        <v/>
      </c>
      <c r="R9434" s="77" t="str">
        <f t="shared" si="738"/>
        <v/>
      </c>
      <c r="S9434" s="77" t="str">
        <f>IF(O9434="","",IF(OR(VALUE(LEFT(O9434,2))&gt;IF(RIGHT(J9434,1)="M",7,19),AND(OR(LEFT(O9434,2)={"07","19"}),VALUE(RIGHT(O9434,2))&gt;15)),TRUE,FALSE))</f>
        <v/>
      </c>
      <c r="T9434" s="77" t="str">
        <f>IF(O9434="","",IF(OR(VALUE(LEFT(O9434,2))&gt;IF(RIGHT(J9434,1)="M",7,19),AND(OR(LEFT(O9434,2)={"07","19"}),VALUE(RIGHT(O9434,2))&gt;5)),TRUE,FALSE))</f>
        <v/>
      </c>
    </row>
    <row r="9435" spans="12:20" x14ac:dyDescent="0.25">
      <c r="L9435" s="75">
        <f>COUNTIF($B$2:B9435,B9435)</f>
        <v>0</v>
      </c>
      <c r="M9435" s="75">
        <f>COUNTIF($L$2:L9435,4)</f>
        <v>42</v>
      </c>
      <c r="N9435" s="76" t="str">
        <f t="shared" si="739"/>
        <v>0</v>
      </c>
      <c r="O9435" s="76" t="str">
        <f t="shared" si="735"/>
        <v/>
      </c>
      <c r="P9435" s="75" t="str">
        <f t="shared" si="736"/>
        <v/>
      </c>
      <c r="Q9435" s="77" t="str">
        <f t="shared" si="737"/>
        <v/>
      </c>
      <c r="R9435" s="77" t="str">
        <f t="shared" si="738"/>
        <v/>
      </c>
      <c r="S9435" s="77" t="str">
        <f>IF(O9435="","",IF(OR(VALUE(LEFT(O9435,2))&gt;IF(RIGHT(J9435,1)="M",7,19),AND(OR(LEFT(O9435,2)={"07","19"}),VALUE(RIGHT(O9435,2))&gt;15)),TRUE,FALSE))</f>
        <v/>
      </c>
      <c r="T9435" s="77" t="str">
        <f>IF(O9435="","",IF(OR(VALUE(LEFT(O9435,2))&gt;IF(RIGHT(J9435,1)="M",7,19),AND(OR(LEFT(O9435,2)={"07","19"}),VALUE(RIGHT(O9435,2))&gt;5)),TRUE,FALSE))</f>
        <v/>
      </c>
    </row>
    <row r="9436" spans="12:20" x14ac:dyDescent="0.25">
      <c r="L9436" s="75">
        <f>COUNTIF($B$2:B9436,B9436)</f>
        <v>0</v>
      </c>
      <c r="M9436" s="75">
        <f>COUNTIF($L$2:L9436,4)</f>
        <v>42</v>
      </c>
      <c r="N9436" s="76" t="str">
        <f t="shared" si="739"/>
        <v>0</v>
      </c>
      <c r="O9436" s="76" t="str">
        <f t="shared" si="735"/>
        <v/>
      </c>
      <c r="P9436" s="75" t="str">
        <f t="shared" si="736"/>
        <v/>
      </c>
      <c r="Q9436" s="77" t="str">
        <f t="shared" si="737"/>
        <v/>
      </c>
      <c r="R9436" s="77" t="str">
        <f t="shared" si="738"/>
        <v/>
      </c>
      <c r="S9436" s="77" t="str">
        <f>IF(O9436="","",IF(OR(VALUE(LEFT(O9436,2))&gt;IF(RIGHT(J9436,1)="M",7,19),AND(OR(LEFT(O9436,2)={"07","19"}),VALUE(RIGHT(O9436,2))&gt;15)),TRUE,FALSE))</f>
        <v/>
      </c>
      <c r="T9436" s="77" t="str">
        <f>IF(O9436="","",IF(OR(VALUE(LEFT(O9436,2))&gt;IF(RIGHT(J9436,1)="M",7,19),AND(OR(LEFT(O9436,2)={"07","19"}),VALUE(RIGHT(O9436,2))&gt;5)),TRUE,FALSE))</f>
        <v/>
      </c>
    </row>
    <row r="9437" spans="12:20" x14ac:dyDescent="0.25">
      <c r="L9437" s="75">
        <f>COUNTIF($B$2:B9437,B9437)</f>
        <v>0</v>
      </c>
      <c r="M9437" s="75">
        <f>COUNTIF($L$2:L9437,4)</f>
        <v>42</v>
      </c>
      <c r="N9437" s="76" t="str">
        <f t="shared" si="739"/>
        <v>0</v>
      </c>
      <c r="O9437" s="76" t="str">
        <f t="shared" si="735"/>
        <v/>
      </c>
      <c r="P9437" s="75" t="str">
        <f t="shared" si="736"/>
        <v/>
      </c>
      <c r="Q9437" s="77" t="str">
        <f t="shared" si="737"/>
        <v/>
      </c>
      <c r="R9437" s="77" t="str">
        <f t="shared" si="738"/>
        <v/>
      </c>
      <c r="S9437" s="77" t="str">
        <f>IF(O9437="","",IF(OR(VALUE(LEFT(O9437,2))&gt;IF(RIGHT(J9437,1)="M",7,19),AND(OR(LEFT(O9437,2)={"07","19"}),VALUE(RIGHT(O9437,2))&gt;15)),TRUE,FALSE))</f>
        <v/>
      </c>
      <c r="T9437" s="77" t="str">
        <f>IF(O9437="","",IF(OR(VALUE(LEFT(O9437,2))&gt;IF(RIGHT(J9437,1)="M",7,19),AND(OR(LEFT(O9437,2)={"07","19"}),VALUE(RIGHT(O9437,2))&gt;5)),TRUE,FALSE))</f>
        <v/>
      </c>
    </row>
    <row r="9438" spans="12:20" x14ac:dyDescent="0.25">
      <c r="L9438" s="75">
        <f>COUNTIF($B$2:B9438,B9438)</f>
        <v>0</v>
      </c>
      <c r="M9438" s="75">
        <f>COUNTIF($L$2:L9438,4)</f>
        <v>42</v>
      </c>
      <c r="N9438" s="76" t="str">
        <f t="shared" si="739"/>
        <v>0</v>
      </c>
      <c r="O9438" s="76" t="str">
        <f t="shared" si="735"/>
        <v/>
      </c>
      <c r="P9438" s="75" t="str">
        <f t="shared" si="736"/>
        <v/>
      </c>
      <c r="Q9438" s="77" t="str">
        <f t="shared" si="737"/>
        <v/>
      </c>
      <c r="R9438" s="77" t="str">
        <f t="shared" si="738"/>
        <v/>
      </c>
      <c r="S9438" s="77" t="str">
        <f>IF(O9438="","",IF(OR(VALUE(LEFT(O9438,2))&gt;IF(RIGHT(J9438,1)="M",7,19),AND(OR(LEFT(O9438,2)={"07","19"}),VALUE(RIGHT(O9438,2))&gt;15)),TRUE,FALSE))</f>
        <v/>
      </c>
      <c r="T9438" s="77" t="str">
        <f>IF(O9438="","",IF(OR(VALUE(LEFT(O9438,2))&gt;IF(RIGHT(J9438,1)="M",7,19),AND(OR(LEFT(O9438,2)={"07","19"}),VALUE(RIGHT(O9438,2))&gt;5)),TRUE,FALSE))</f>
        <v/>
      </c>
    </row>
    <row r="9439" spans="12:20" x14ac:dyDescent="0.25">
      <c r="L9439" s="75">
        <f>COUNTIF($B$2:B9439,B9439)</f>
        <v>0</v>
      </c>
      <c r="M9439" s="75">
        <f>COUNTIF($L$2:L9439,4)</f>
        <v>42</v>
      </c>
      <c r="N9439" s="76" t="str">
        <f t="shared" si="739"/>
        <v>0</v>
      </c>
      <c r="O9439" s="76" t="str">
        <f t="shared" si="735"/>
        <v/>
      </c>
      <c r="P9439" s="75" t="str">
        <f t="shared" si="736"/>
        <v/>
      </c>
      <c r="Q9439" s="77" t="str">
        <f t="shared" si="737"/>
        <v/>
      </c>
      <c r="R9439" s="77" t="str">
        <f t="shared" si="738"/>
        <v/>
      </c>
      <c r="S9439" s="77" t="str">
        <f>IF(O9439="","",IF(OR(VALUE(LEFT(O9439,2))&gt;IF(RIGHT(J9439,1)="M",7,19),AND(OR(LEFT(O9439,2)={"07","19"}),VALUE(RIGHT(O9439,2))&gt;15)),TRUE,FALSE))</f>
        <v/>
      </c>
      <c r="T9439" s="77" t="str">
        <f>IF(O9439="","",IF(OR(VALUE(LEFT(O9439,2))&gt;IF(RIGHT(J9439,1)="M",7,19),AND(OR(LEFT(O9439,2)={"07","19"}),VALUE(RIGHT(O9439,2))&gt;5)),TRUE,FALSE))</f>
        <v/>
      </c>
    </row>
    <row r="9440" spans="12:20" x14ac:dyDescent="0.25">
      <c r="L9440" s="75">
        <f>COUNTIF($B$2:B9440,B9440)</f>
        <v>0</v>
      </c>
      <c r="M9440" s="75">
        <f>COUNTIF($L$2:L9440,4)</f>
        <v>42</v>
      </c>
      <c r="N9440" s="76" t="str">
        <f t="shared" si="739"/>
        <v>0</v>
      </c>
      <c r="O9440" s="76" t="str">
        <f t="shared" si="735"/>
        <v/>
      </c>
      <c r="P9440" s="75" t="str">
        <f t="shared" si="736"/>
        <v/>
      </c>
      <c r="Q9440" s="77" t="str">
        <f t="shared" si="737"/>
        <v/>
      </c>
      <c r="R9440" s="77" t="str">
        <f t="shared" si="738"/>
        <v/>
      </c>
      <c r="S9440" s="77" t="str">
        <f>IF(O9440="","",IF(OR(VALUE(LEFT(O9440,2))&gt;IF(RIGHT(J9440,1)="M",7,19),AND(OR(LEFT(O9440,2)={"07","19"}),VALUE(RIGHT(O9440,2))&gt;15)),TRUE,FALSE))</f>
        <v/>
      </c>
      <c r="T9440" s="77" t="str">
        <f>IF(O9440="","",IF(OR(VALUE(LEFT(O9440,2))&gt;IF(RIGHT(J9440,1)="M",7,19),AND(OR(LEFT(O9440,2)={"07","19"}),VALUE(RIGHT(O9440,2))&gt;5)),TRUE,FALSE))</f>
        <v/>
      </c>
    </row>
    <row r="9441" spans="12:20" x14ac:dyDescent="0.25">
      <c r="L9441" s="75">
        <f>COUNTIF($B$2:B9441,B9441)</f>
        <v>0</v>
      </c>
      <c r="M9441" s="75">
        <f>COUNTIF($L$2:L9441,4)</f>
        <v>42</v>
      </c>
      <c r="N9441" s="76" t="str">
        <f t="shared" si="739"/>
        <v>0</v>
      </c>
      <c r="O9441" s="76" t="str">
        <f t="shared" si="735"/>
        <v/>
      </c>
      <c r="P9441" s="75" t="str">
        <f t="shared" si="736"/>
        <v/>
      </c>
      <c r="Q9441" s="77" t="str">
        <f t="shared" si="737"/>
        <v/>
      </c>
      <c r="R9441" s="77" t="str">
        <f t="shared" si="738"/>
        <v/>
      </c>
      <c r="S9441" s="77" t="str">
        <f>IF(O9441="","",IF(OR(VALUE(LEFT(O9441,2))&gt;IF(RIGHT(J9441,1)="M",7,19),AND(OR(LEFT(O9441,2)={"07","19"}),VALUE(RIGHT(O9441,2))&gt;15)),TRUE,FALSE))</f>
        <v/>
      </c>
      <c r="T9441" s="77" t="str">
        <f>IF(O9441="","",IF(OR(VALUE(LEFT(O9441,2))&gt;IF(RIGHT(J9441,1)="M",7,19),AND(OR(LEFT(O9441,2)={"07","19"}),VALUE(RIGHT(O9441,2))&gt;5)),TRUE,FALSE))</f>
        <v/>
      </c>
    </row>
    <row r="9442" spans="12:20" x14ac:dyDescent="0.25">
      <c r="L9442" s="75">
        <f>COUNTIF($B$2:B9442,B9442)</f>
        <v>0</v>
      </c>
      <c r="M9442" s="75">
        <f>COUNTIF($L$2:L9442,4)</f>
        <v>42</v>
      </c>
      <c r="N9442" s="76" t="str">
        <f t="shared" si="739"/>
        <v>0</v>
      </c>
      <c r="O9442" s="76" t="str">
        <f t="shared" si="735"/>
        <v/>
      </c>
      <c r="P9442" s="75" t="str">
        <f t="shared" si="736"/>
        <v/>
      </c>
      <c r="Q9442" s="77" t="str">
        <f t="shared" si="737"/>
        <v/>
      </c>
      <c r="R9442" s="77" t="str">
        <f t="shared" si="738"/>
        <v/>
      </c>
      <c r="S9442" s="77" t="str">
        <f>IF(O9442="","",IF(OR(VALUE(LEFT(O9442,2))&gt;IF(RIGHT(J9442,1)="M",7,19),AND(OR(LEFT(O9442,2)={"07","19"}),VALUE(RIGHT(O9442,2))&gt;15)),TRUE,FALSE))</f>
        <v/>
      </c>
      <c r="T9442" s="77" t="str">
        <f>IF(O9442="","",IF(OR(VALUE(LEFT(O9442,2))&gt;IF(RIGHT(J9442,1)="M",7,19),AND(OR(LEFT(O9442,2)={"07","19"}),VALUE(RIGHT(O9442,2))&gt;5)),TRUE,FALSE))</f>
        <v/>
      </c>
    </row>
    <row r="9443" spans="12:20" x14ac:dyDescent="0.25">
      <c r="L9443" s="75">
        <f>COUNTIF($B$2:B9443,B9443)</f>
        <v>0</v>
      </c>
      <c r="M9443" s="75">
        <f>COUNTIF($L$2:L9443,4)</f>
        <v>42</v>
      </c>
      <c r="N9443" s="76" t="str">
        <f t="shared" si="739"/>
        <v>0</v>
      </c>
      <c r="O9443" s="76" t="str">
        <f t="shared" si="735"/>
        <v/>
      </c>
      <c r="P9443" s="75" t="str">
        <f t="shared" si="736"/>
        <v/>
      </c>
      <c r="Q9443" s="77" t="str">
        <f t="shared" si="737"/>
        <v/>
      </c>
      <c r="R9443" s="77" t="str">
        <f t="shared" si="738"/>
        <v/>
      </c>
      <c r="S9443" s="77" t="str">
        <f>IF(O9443="","",IF(OR(VALUE(LEFT(O9443,2))&gt;IF(RIGHT(J9443,1)="M",7,19),AND(OR(LEFT(O9443,2)={"07","19"}),VALUE(RIGHT(O9443,2))&gt;15)),TRUE,FALSE))</f>
        <v/>
      </c>
      <c r="T9443" s="77" t="str">
        <f>IF(O9443="","",IF(OR(VALUE(LEFT(O9443,2))&gt;IF(RIGHT(J9443,1)="M",7,19),AND(OR(LEFT(O9443,2)={"07","19"}),VALUE(RIGHT(O9443,2))&gt;5)),TRUE,FALSE))</f>
        <v/>
      </c>
    </row>
    <row r="9444" spans="12:20" x14ac:dyDescent="0.25">
      <c r="L9444" s="75">
        <f>COUNTIF($B$2:B9444,B9444)</f>
        <v>0</v>
      </c>
      <c r="M9444" s="75">
        <f>COUNTIF($L$2:L9444,4)</f>
        <v>42</v>
      </c>
      <c r="N9444" s="76" t="str">
        <f t="shared" si="739"/>
        <v>0</v>
      </c>
      <c r="O9444" s="76" t="str">
        <f t="shared" si="735"/>
        <v/>
      </c>
      <c r="P9444" s="75" t="str">
        <f t="shared" si="736"/>
        <v/>
      </c>
      <c r="Q9444" s="77" t="str">
        <f t="shared" si="737"/>
        <v/>
      </c>
      <c r="R9444" s="77" t="str">
        <f t="shared" si="738"/>
        <v/>
      </c>
      <c r="S9444" s="77" t="str">
        <f>IF(O9444="","",IF(OR(VALUE(LEFT(O9444,2))&gt;IF(RIGHT(J9444,1)="M",7,19),AND(OR(LEFT(O9444,2)={"07","19"}),VALUE(RIGHT(O9444,2))&gt;15)),TRUE,FALSE))</f>
        <v/>
      </c>
      <c r="T9444" s="77" t="str">
        <f>IF(O9444="","",IF(OR(VALUE(LEFT(O9444,2))&gt;IF(RIGHT(J9444,1)="M",7,19),AND(OR(LEFT(O9444,2)={"07","19"}),VALUE(RIGHT(O9444,2))&gt;5)),TRUE,FALSE))</f>
        <v/>
      </c>
    </row>
    <row r="9445" spans="12:20" x14ac:dyDescent="0.25">
      <c r="L9445" s="75">
        <f>COUNTIF($B$2:B9445,B9445)</f>
        <v>0</v>
      </c>
      <c r="M9445" s="75">
        <f>COUNTIF($L$2:L9445,4)</f>
        <v>42</v>
      </c>
      <c r="N9445" s="76" t="str">
        <f t="shared" si="739"/>
        <v>0</v>
      </c>
      <c r="O9445" s="76" t="str">
        <f t="shared" si="735"/>
        <v/>
      </c>
      <c r="P9445" s="75" t="str">
        <f t="shared" si="736"/>
        <v/>
      </c>
      <c r="Q9445" s="77" t="str">
        <f t="shared" si="737"/>
        <v/>
      </c>
      <c r="R9445" s="77" t="str">
        <f t="shared" si="738"/>
        <v/>
      </c>
      <c r="S9445" s="77" t="str">
        <f>IF(O9445="","",IF(OR(VALUE(LEFT(O9445,2))&gt;IF(RIGHT(J9445,1)="M",7,19),AND(OR(LEFT(O9445,2)={"07","19"}),VALUE(RIGHT(O9445,2))&gt;15)),TRUE,FALSE))</f>
        <v/>
      </c>
      <c r="T9445" s="77" t="str">
        <f>IF(O9445="","",IF(OR(VALUE(LEFT(O9445,2))&gt;IF(RIGHT(J9445,1)="M",7,19),AND(OR(LEFT(O9445,2)={"07","19"}),VALUE(RIGHT(O9445,2))&gt;5)),TRUE,FALSE))</f>
        <v/>
      </c>
    </row>
    <row r="9446" spans="12:20" x14ac:dyDescent="0.25">
      <c r="L9446" s="75">
        <f>COUNTIF($B$2:B9446,B9446)</f>
        <v>0</v>
      </c>
      <c r="M9446" s="75">
        <f>COUNTIF($L$2:L9446,4)</f>
        <v>42</v>
      </c>
      <c r="N9446" s="76" t="str">
        <f t="shared" si="739"/>
        <v>0</v>
      </c>
      <c r="O9446" s="76" t="str">
        <f t="shared" si="735"/>
        <v/>
      </c>
      <c r="P9446" s="75" t="str">
        <f t="shared" si="736"/>
        <v/>
      </c>
      <c r="Q9446" s="77" t="str">
        <f t="shared" si="737"/>
        <v/>
      </c>
      <c r="R9446" s="77" t="str">
        <f t="shared" si="738"/>
        <v/>
      </c>
      <c r="S9446" s="77" t="str">
        <f>IF(O9446="","",IF(OR(VALUE(LEFT(O9446,2))&gt;IF(RIGHT(J9446,1)="M",7,19),AND(OR(LEFT(O9446,2)={"07","19"}),VALUE(RIGHT(O9446,2))&gt;15)),TRUE,FALSE))</f>
        <v/>
      </c>
      <c r="T9446" s="77" t="str">
        <f>IF(O9446="","",IF(OR(VALUE(LEFT(O9446,2))&gt;IF(RIGHT(J9446,1)="M",7,19),AND(OR(LEFT(O9446,2)={"07","19"}),VALUE(RIGHT(O9446,2))&gt;5)),TRUE,FALSE))</f>
        <v/>
      </c>
    </row>
    <row r="9447" spans="12:20" x14ac:dyDescent="0.25">
      <c r="L9447" s="75">
        <f>COUNTIF($B$2:B9447,B9447)</f>
        <v>0</v>
      </c>
      <c r="M9447" s="75">
        <f>COUNTIF($L$2:L9447,4)</f>
        <v>42</v>
      </c>
      <c r="N9447" s="76" t="str">
        <f t="shared" si="739"/>
        <v>0</v>
      </c>
      <c r="O9447" s="76" t="str">
        <f t="shared" si="735"/>
        <v/>
      </c>
      <c r="P9447" s="75" t="str">
        <f t="shared" si="736"/>
        <v/>
      </c>
      <c r="Q9447" s="77" t="str">
        <f t="shared" si="737"/>
        <v/>
      </c>
      <c r="R9447" s="77" t="str">
        <f t="shared" si="738"/>
        <v/>
      </c>
      <c r="S9447" s="77" t="str">
        <f>IF(O9447="","",IF(OR(VALUE(LEFT(O9447,2))&gt;IF(RIGHT(J9447,1)="M",7,19),AND(OR(LEFT(O9447,2)={"07","19"}),VALUE(RIGHT(O9447,2))&gt;15)),TRUE,FALSE))</f>
        <v/>
      </c>
      <c r="T9447" s="77" t="str">
        <f>IF(O9447="","",IF(OR(VALUE(LEFT(O9447,2))&gt;IF(RIGHT(J9447,1)="M",7,19),AND(OR(LEFT(O9447,2)={"07","19"}),VALUE(RIGHT(O9447,2))&gt;5)),TRUE,FALSE))</f>
        <v/>
      </c>
    </row>
    <row r="9448" spans="12:20" x14ac:dyDescent="0.25">
      <c r="L9448" s="75">
        <f>COUNTIF($B$2:B9448,B9448)</f>
        <v>0</v>
      </c>
      <c r="M9448" s="75">
        <f>COUNTIF($L$2:L9448,4)</f>
        <v>42</v>
      </c>
      <c r="N9448" s="76" t="str">
        <f t="shared" si="739"/>
        <v>0</v>
      </c>
      <c r="O9448" s="76" t="str">
        <f t="shared" si="735"/>
        <v/>
      </c>
      <c r="P9448" s="75" t="str">
        <f t="shared" si="736"/>
        <v/>
      </c>
      <c r="Q9448" s="77" t="str">
        <f t="shared" si="737"/>
        <v/>
      </c>
      <c r="R9448" s="77" t="str">
        <f t="shared" si="738"/>
        <v/>
      </c>
      <c r="S9448" s="77" t="str">
        <f>IF(O9448="","",IF(OR(VALUE(LEFT(O9448,2))&gt;IF(RIGHT(J9448,1)="M",7,19),AND(OR(LEFT(O9448,2)={"07","19"}),VALUE(RIGHT(O9448,2))&gt;15)),TRUE,FALSE))</f>
        <v/>
      </c>
      <c r="T9448" s="77" t="str">
        <f>IF(O9448="","",IF(OR(VALUE(LEFT(O9448,2))&gt;IF(RIGHT(J9448,1)="M",7,19),AND(OR(LEFT(O9448,2)={"07","19"}),VALUE(RIGHT(O9448,2))&gt;5)),TRUE,FALSE))</f>
        <v/>
      </c>
    </row>
    <row r="9449" spans="12:20" x14ac:dyDescent="0.25">
      <c r="L9449" s="75">
        <f>COUNTIF($B$2:B9449,B9449)</f>
        <v>0</v>
      </c>
      <c r="M9449" s="75">
        <f>COUNTIF($L$2:L9449,4)</f>
        <v>42</v>
      </c>
      <c r="N9449" s="76" t="str">
        <f t="shared" si="739"/>
        <v>0</v>
      </c>
      <c r="O9449" s="76" t="str">
        <f t="shared" si="735"/>
        <v/>
      </c>
      <c r="P9449" s="75" t="str">
        <f t="shared" si="736"/>
        <v/>
      </c>
      <c r="Q9449" s="77" t="str">
        <f t="shared" si="737"/>
        <v/>
      </c>
      <c r="R9449" s="77" t="str">
        <f t="shared" si="738"/>
        <v/>
      </c>
      <c r="S9449" s="77" t="str">
        <f>IF(O9449="","",IF(OR(VALUE(LEFT(O9449,2))&gt;IF(RIGHT(J9449,1)="M",7,19),AND(OR(LEFT(O9449,2)={"07","19"}),VALUE(RIGHT(O9449,2))&gt;15)),TRUE,FALSE))</f>
        <v/>
      </c>
      <c r="T9449" s="77" t="str">
        <f>IF(O9449="","",IF(OR(VALUE(LEFT(O9449,2))&gt;IF(RIGHT(J9449,1)="M",7,19),AND(OR(LEFT(O9449,2)={"07","19"}),VALUE(RIGHT(O9449,2))&gt;5)),TRUE,FALSE))</f>
        <v/>
      </c>
    </row>
    <row r="9450" spans="12:20" x14ac:dyDescent="0.25">
      <c r="L9450" s="75">
        <f>COUNTIF($B$2:B9450,B9450)</f>
        <v>0</v>
      </c>
      <c r="M9450" s="75">
        <f>COUNTIF($L$2:L9450,4)</f>
        <v>42</v>
      </c>
      <c r="N9450" s="76" t="str">
        <f t="shared" si="739"/>
        <v>0</v>
      </c>
      <c r="O9450" s="76" t="str">
        <f t="shared" si="735"/>
        <v/>
      </c>
      <c r="P9450" s="75" t="str">
        <f t="shared" si="736"/>
        <v/>
      </c>
      <c r="Q9450" s="77" t="str">
        <f t="shared" si="737"/>
        <v/>
      </c>
      <c r="R9450" s="77" t="str">
        <f t="shared" si="738"/>
        <v/>
      </c>
      <c r="S9450" s="77" t="str">
        <f>IF(O9450="","",IF(OR(VALUE(LEFT(O9450,2))&gt;IF(RIGHT(J9450,1)="M",7,19),AND(OR(LEFT(O9450,2)={"07","19"}),VALUE(RIGHT(O9450,2))&gt;15)),TRUE,FALSE))</f>
        <v/>
      </c>
      <c r="T9450" s="77" t="str">
        <f>IF(O9450="","",IF(OR(VALUE(LEFT(O9450,2))&gt;IF(RIGHT(J9450,1)="M",7,19),AND(OR(LEFT(O9450,2)={"07","19"}),VALUE(RIGHT(O9450,2))&gt;5)),TRUE,FALSE))</f>
        <v/>
      </c>
    </row>
    <row r="9451" spans="12:20" x14ac:dyDescent="0.25">
      <c r="L9451" s="75">
        <f>COUNTIF($B$2:B9451,B9451)</f>
        <v>0</v>
      </c>
      <c r="M9451" s="75">
        <f>COUNTIF($L$2:L9451,4)</f>
        <v>42</v>
      </c>
      <c r="N9451" s="76" t="str">
        <f t="shared" si="739"/>
        <v>0</v>
      </c>
      <c r="O9451" s="76" t="str">
        <f t="shared" si="735"/>
        <v/>
      </c>
      <c r="P9451" s="75" t="str">
        <f t="shared" si="736"/>
        <v/>
      </c>
      <c r="Q9451" s="77" t="str">
        <f t="shared" si="737"/>
        <v/>
      </c>
      <c r="R9451" s="77" t="str">
        <f t="shared" si="738"/>
        <v/>
      </c>
      <c r="S9451" s="77" t="str">
        <f>IF(O9451="","",IF(OR(VALUE(LEFT(O9451,2))&gt;IF(RIGHT(J9451,1)="M",7,19),AND(OR(LEFT(O9451,2)={"07","19"}),VALUE(RIGHT(O9451,2))&gt;15)),TRUE,FALSE))</f>
        <v/>
      </c>
      <c r="T9451" s="77" t="str">
        <f>IF(O9451="","",IF(OR(VALUE(LEFT(O9451,2))&gt;IF(RIGHT(J9451,1)="M",7,19),AND(OR(LEFT(O9451,2)={"07","19"}),VALUE(RIGHT(O9451,2))&gt;5)),TRUE,FALSE))</f>
        <v/>
      </c>
    </row>
    <row r="9452" spans="12:20" x14ac:dyDescent="0.25">
      <c r="L9452" s="75">
        <f>COUNTIF($B$2:B9452,B9452)</f>
        <v>0</v>
      </c>
      <c r="M9452" s="75">
        <f>COUNTIF($L$2:L9452,4)</f>
        <v>42</v>
      </c>
      <c r="N9452" s="76" t="str">
        <f t="shared" si="739"/>
        <v>0</v>
      </c>
      <c r="O9452" s="76" t="str">
        <f t="shared" si="735"/>
        <v/>
      </c>
      <c r="P9452" s="75" t="str">
        <f t="shared" si="736"/>
        <v/>
      </c>
      <c r="Q9452" s="77" t="str">
        <f t="shared" si="737"/>
        <v/>
      </c>
      <c r="R9452" s="77" t="str">
        <f t="shared" si="738"/>
        <v/>
      </c>
      <c r="S9452" s="77" t="str">
        <f>IF(O9452="","",IF(OR(VALUE(LEFT(O9452,2))&gt;IF(RIGHT(J9452,1)="M",7,19),AND(OR(LEFT(O9452,2)={"07","19"}),VALUE(RIGHT(O9452,2))&gt;15)),TRUE,FALSE))</f>
        <v/>
      </c>
      <c r="T9452" s="77" t="str">
        <f>IF(O9452="","",IF(OR(VALUE(LEFT(O9452,2))&gt;IF(RIGHT(J9452,1)="M",7,19),AND(OR(LEFT(O9452,2)={"07","19"}),VALUE(RIGHT(O9452,2))&gt;5)),TRUE,FALSE))</f>
        <v/>
      </c>
    </row>
    <row r="9453" spans="12:20" x14ac:dyDescent="0.25">
      <c r="L9453" s="75">
        <f>COUNTIF($B$2:B9453,B9453)</f>
        <v>0</v>
      </c>
      <c r="M9453" s="75">
        <f>COUNTIF($L$2:L9453,4)</f>
        <v>42</v>
      </c>
      <c r="N9453" s="76" t="str">
        <f t="shared" si="739"/>
        <v>0</v>
      </c>
      <c r="O9453" s="76" t="str">
        <f t="shared" si="735"/>
        <v/>
      </c>
      <c r="P9453" s="75" t="str">
        <f t="shared" si="736"/>
        <v/>
      </c>
      <c r="Q9453" s="77" t="str">
        <f t="shared" si="737"/>
        <v/>
      </c>
      <c r="R9453" s="77" t="str">
        <f t="shared" si="738"/>
        <v/>
      </c>
      <c r="S9453" s="77" t="str">
        <f>IF(O9453="","",IF(OR(VALUE(LEFT(O9453,2))&gt;IF(RIGHT(J9453,1)="M",7,19),AND(OR(LEFT(O9453,2)={"07","19"}),VALUE(RIGHT(O9453,2))&gt;15)),TRUE,FALSE))</f>
        <v/>
      </c>
      <c r="T9453" s="77" t="str">
        <f>IF(O9453="","",IF(OR(VALUE(LEFT(O9453,2))&gt;IF(RIGHT(J9453,1)="M",7,19),AND(OR(LEFT(O9453,2)={"07","19"}),VALUE(RIGHT(O9453,2))&gt;5)),TRUE,FALSE))</f>
        <v/>
      </c>
    </row>
    <row r="9454" spans="12:20" x14ac:dyDescent="0.25">
      <c r="L9454" s="75">
        <f>COUNTIF($B$2:B9454,B9454)</f>
        <v>0</v>
      </c>
      <c r="M9454" s="75">
        <f>COUNTIF($L$2:L9454,4)</f>
        <v>42</v>
      </c>
      <c r="N9454" s="76" t="str">
        <f t="shared" si="739"/>
        <v>0</v>
      </c>
      <c r="O9454" s="76" t="str">
        <f t="shared" si="735"/>
        <v/>
      </c>
      <c r="P9454" s="75" t="str">
        <f t="shared" si="736"/>
        <v/>
      </c>
      <c r="Q9454" s="77" t="str">
        <f t="shared" si="737"/>
        <v/>
      </c>
      <c r="R9454" s="77" t="str">
        <f t="shared" si="738"/>
        <v/>
      </c>
      <c r="S9454" s="77" t="str">
        <f>IF(O9454="","",IF(OR(VALUE(LEFT(O9454,2))&gt;IF(RIGHT(J9454,1)="M",7,19),AND(OR(LEFT(O9454,2)={"07","19"}),VALUE(RIGHT(O9454,2))&gt;15)),TRUE,FALSE))</f>
        <v/>
      </c>
      <c r="T9454" s="77" t="str">
        <f>IF(O9454="","",IF(OR(VALUE(LEFT(O9454,2))&gt;IF(RIGHT(J9454,1)="M",7,19),AND(OR(LEFT(O9454,2)={"07","19"}),VALUE(RIGHT(O9454,2))&gt;5)),TRUE,FALSE))</f>
        <v/>
      </c>
    </row>
    <row r="9455" spans="12:20" x14ac:dyDescent="0.25">
      <c r="L9455" s="75">
        <f>COUNTIF($B$2:B9455,B9455)</f>
        <v>0</v>
      </c>
      <c r="M9455" s="75">
        <f>COUNTIF($L$2:L9455,4)</f>
        <v>42</v>
      </c>
      <c r="N9455" s="76" t="str">
        <f t="shared" si="739"/>
        <v>0</v>
      </c>
      <c r="O9455" s="76" t="str">
        <f t="shared" si="735"/>
        <v/>
      </c>
      <c r="P9455" s="75" t="str">
        <f t="shared" si="736"/>
        <v/>
      </c>
      <c r="Q9455" s="77" t="str">
        <f t="shared" si="737"/>
        <v/>
      </c>
      <c r="R9455" s="77" t="str">
        <f t="shared" si="738"/>
        <v/>
      </c>
      <c r="S9455" s="77" t="str">
        <f>IF(O9455="","",IF(OR(VALUE(LEFT(O9455,2))&gt;IF(RIGHT(J9455,1)="M",7,19),AND(OR(LEFT(O9455,2)={"07","19"}),VALUE(RIGHT(O9455,2))&gt;15)),TRUE,FALSE))</f>
        <v/>
      </c>
      <c r="T9455" s="77" t="str">
        <f>IF(O9455="","",IF(OR(VALUE(LEFT(O9455,2))&gt;IF(RIGHT(J9455,1)="M",7,19),AND(OR(LEFT(O9455,2)={"07","19"}),VALUE(RIGHT(O9455,2))&gt;5)),TRUE,FALSE))</f>
        <v/>
      </c>
    </row>
    <row r="9456" spans="12:20" x14ac:dyDescent="0.25">
      <c r="L9456" s="75">
        <f>COUNTIF($B$2:B9456,B9456)</f>
        <v>0</v>
      </c>
      <c r="M9456" s="75">
        <f>COUNTIF($L$2:L9456,4)</f>
        <v>42</v>
      </c>
      <c r="N9456" s="76" t="str">
        <f t="shared" si="739"/>
        <v>0</v>
      </c>
      <c r="O9456" s="76" t="str">
        <f t="shared" si="735"/>
        <v/>
      </c>
      <c r="P9456" s="75" t="str">
        <f t="shared" si="736"/>
        <v/>
      </c>
      <c r="Q9456" s="77" t="str">
        <f t="shared" si="737"/>
        <v/>
      </c>
      <c r="R9456" s="77" t="str">
        <f t="shared" si="738"/>
        <v/>
      </c>
      <c r="S9456" s="77" t="str">
        <f>IF(O9456="","",IF(OR(VALUE(LEFT(O9456,2))&gt;IF(RIGHT(J9456,1)="M",7,19),AND(OR(LEFT(O9456,2)={"07","19"}),VALUE(RIGHT(O9456,2))&gt;15)),TRUE,FALSE))</f>
        <v/>
      </c>
      <c r="T9456" s="77" t="str">
        <f>IF(O9456="","",IF(OR(VALUE(LEFT(O9456,2))&gt;IF(RIGHT(J9456,1)="M",7,19),AND(OR(LEFT(O9456,2)={"07","19"}),VALUE(RIGHT(O9456,2))&gt;5)),TRUE,FALSE))</f>
        <v/>
      </c>
    </row>
    <row r="9457" spans="12:20" x14ac:dyDescent="0.25">
      <c r="L9457" s="75">
        <f>COUNTIF($B$2:B9457,B9457)</f>
        <v>0</v>
      </c>
      <c r="M9457" s="75">
        <f>COUNTIF($L$2:L9457,4)</f>
        <v>42</v>
      </c>
      <c r="N9457" s="76" t="str">
        <f t="shared" si="739"/>
        <v>0</v>
      </c>
      <c r="O9457" s="76" t="str">
        <f t="shared" si="735"/>
        <v/>
      </c>
      <c r="P9457" s="75" t="str">
        <f t="shared" si="736"/>
        <v/>
      </c>
      <c r="Q9457" s="77" t="str">
        <f t="shared" si="737"/>
        <v/>
      </c>
      <c r="R9457" s="77" t="str">
        <f t="shared" si="738"/>
        <v/>
      </c>
      <c r="S9457" s="77" t="str">
        <f>IF(O9457="","",IF(OR(VALUE(LEFT(O9457,2))&gt;IF(RIGHT(J9457,1)="M",7,19),AND(OR(LEFT(O9457,2)={"07","19"}),VALUE(RIGHT(O9457,2))&gt;15)),TRUE,FALSE))</f>
        <v/>
      </c>
      <c r="T9457" s="77" t="str">
        <f>IF(O9457="","",IF(OR(VALUE(LEFT(O9457,2))&gt;IF(RIGHT(J9457,1)="M",7,19),AND(OR(LEFT(O9457,2)={"07","19"}),VALUE(RIGHT(O9457,2))&gt;5)),TRUE,FALSE))</f>
        <v/>
      </c>
    </row>
    <row r="9458" spans="12:20" x14ac:dyDescent="0.25">
      <c r="L9458" s="75">
        <f>COUNTIF($B$2:B9458,B9458)</f>
        <v>0</v>
      </c>
      <c r="M9458" s="75">
        <f>COUNTIF($L$2:L9458,4)</f>
        <v>42</v>
      </c>
      <c r="N9458" s="76" t="str">
        <f t="shared" si="739"/>
        <v>0</v>
      </c>
      <c r="O9458" s="76" t="str">
        <f t="shared" si="735"/>
        <v/>
      </c>
      <c r="P9458" s="75" t="str">
        <f t="shared" si="736"/>
        <v/>
      </c>
      <c r="Q9458" s="77" t="str">
        <f t="shared" si="737"/>
        <v/>
      </c>
      <c r="R9458" s="77" t="str">
        <f t="shared" si="738"/>
        <v/>
      </c>
      <c r="S9458" s="77" t="str">
        <f>IF(O9458="","",IF(OR(VALUE(LEFT(O9458,2))&gt;IF(RIGHT(J9458,1)="M",7,19),AND(OR(LEFT(O9458,2)={"07","19"}),VALUE(RIGHT(O9458,2))&gt;15)),TRUE,FALSE))</f>
        <v/>
      </c>
      <c r="T9458" s="77" t="str">
        <f>IF(O9458="","",IF(OR(VALUE(LEFT(O9458,2))&gt;IF(RIGHT(J9458,1)="M",7,19),AND(OR(LEFT(O9458,2)={"07","19"}),VALUE(RIGHT(O9458,2))&gt;5)),TRUE,FALSE))</f>
        <v/>
      </c>
    </row>
    <row r="9459" spans="12:20" x14ac:dyDescent="0.25">
      <c r="L9459" s="75">
        <f>COUNTIF($B$2:B9459,B9459)</f>
        <v>0</v>
      </c>
      <c r="M9459" s="75">
        <f>COUNTIF($L$2:L9459,4)</f>
        <v>42</v>
      </c>
      <c r="N9459" s="76" t="str">
        <f t="shared" si="739"/>
        <v>0</v>
      </c>
      <c r="O9459" s="76" t="str">
        <f t="shared" si="735"/>
        <v/>
      </c>
      <c r="P9459" s="75" t="str">
        <f t="shared" si="736"/>
        <v/>
      </c>
      <c r="Q9459" s="77" t="str">
        <f t="shared" si="737"/>
        <v/>
      </c>
      <c r="R9459" s="77" t="str">
        <f t="shared" si="738"/>
        <v/>
      </c>
      <c r="S9459" s="77" t="str">
        <f>IF(O9459="","",IF(OR(VALUE(LEFT(O9459,2))&gt;IF(RIGHT(J9459,1)="M",7,19),AND(OR(LEFT(O9459,2)={"07","19"}),VALUE(RIGHT(O9459,2))&gt;15)),TRUE,FALSE))</f>
        <v/>
      </c>
      <c r="T9459" s="77" t="str">
        <f>IF(O9459="","",IF(OR(VALUE(LEFT(O9459,2))&gt;IF(RIGHT(J9459,1)="M",7,19),AND(OR(LEFT(O9459,2)={"07","19"}),VALUE(RIGHT(O9459,2))&gt;5)),TRUE,FALSE))</f>
        <v/>
      </c>
    </row>
    <row r="9460" spans="12:20" x14ac:dyDescent="0.25">
      <c r="L9460" s="75">
        <f>COUNTIF($B$2:B9460,B9460)</f>
        <v>0</v>
      </c>
      <c r="M9460" s="75">
        <f>COUNTIF($L$2:L9460,4)</f>
        <v>42</v>
      </c>
      <c r="N9460" s="76" t="str">
        <f t="shared" si="739"/>
        <v>0</v>
      </c>
      <c r="O9460" s="76" t="str">
        <f t="shared" si="735"/>
        <v/>
      </c>
      <c r="P9460" s="75" t="str">
        <f t="shared" si="736"/>
        <v/>
      </c>
      <c r="Q9460" s="77" t="str">
        <f t="shared" si="737"/>
        <v/>
      </c>
      <c r="R9460" s="77" t="str">
        <f t="shared" si="738"/>
        <v/>
      </c>
      <c r="S9460" s="77" t="str">
        <f>IF(O9460="","",IF(OR(VALUE(LEFT(O9460,2))&gt;IF(RIGHT(J9460,1)="M",7,19),AND(OR(LEFT(O9460,2)={"07","19"}),VALUE(RIGHT(O9460,2))&gt;15)),TRUE,FALSE))</f>
        <v/>
      </c>
      <c r="T9460" s="77" t="str">
        <f>IF(O9460="","",IF(OR(VALUE(LEFT(O9460,2))&gt;IF(RIGHT(J9460,1)="M",7,19),AND(OR(LEFT(O9460,2)={"07","19"}),VALUE(RIGHT(O9460,2))&gt;5)),TRUE,FALSE))</f>
        <v/>
      </c>
    </row>
    <row r="9461" spans="12:20" x14ac:dyDescent="0.25">
      <c r="L9461" s="75">
        <f>COUNTIF($B$2:B9461,B9461)</f>
        <v>0</v>
      </c>
      <c r="M9461" s="75">
        <f>COUNTIF($L$2:L9461,4)</f>
        <v>42</v>
      </c>
      <c r="N9461" s="76" t="str">
        <f t="shared" si="739"/>
        <v>0</v>
      </c>
      <c r="O9461" s="76" t="str">
        <f t="shared" si="735"/>
        <v/>
      </c>
      <c r="P9461" s="75" t="str">
        <f t="shared" si="736"/>
        <v/>
      </c>
      <c r="Q9461" s="77" t="str">
        <f t="shared" si="737"/>
        <v/>
      </c>
      <c r="R9461" s="77" t="str">
        <f t="shared" si="738"/>
        <v/>
      </c>
      <c r="S9461" s="77" t="str">
        <f>IF(O9461="","",IF(OR(VALUE(LEFT(O9461,2))&gt;IF(RIGHT(J9461,1)="M",7,19),AND(OR(LEFT(O9461,2)={"07","19"}),VALUE(RIGHT(O9461,2))&gt;15)),TRUE,FALSE))</f>
        <v/>
      </c>
      <c r="T9461" s="77" t="str">
        <f>IF(O9461="","",IF(OR(VALUE(LEFT(O9461,2))&gt;IF(RIGHT(J9461,1)="M",7,19),AND(OR(LEFT(O9461,2)={"07","19"}),VALUE(RIGHT(O9461,2))&gt;5)),TRUE,FALSE))</f>
        <v/>
      </c>
    </row>
    <row r="9462" spans="12:20" x14ac:dyDescent="0.25">
      <c r="L9462" s="75">
        <f>COUNTIF($B$2:B9462,B9462)</f>
        <v>0</v>
      </c>
      <c r="M9462" s="75">
        <f>COUNTIF($L$2:L9462,4)</f>
        <v>42</v>
      </c>
      <c r="N9462" s="76" t="str">
        <f t="shared" si="739"/>
        <v>0</v>
      </c>
      <c r="O9462" s="76" t="str">
        <f t="shared" si="735"/>
        <v/>
      </c>
      <c r="P9462" s="75" t="str">
        <f t="shared" si="736"/>
        <v/>
      </c>
      <c r="Q9462" s="77" t="str">
        <f t="shared" si="737"/>
        <v/>
      </c>
      <c r="R9462" s="77" t="str">
        <f t="shared" si="738"/>
        <v/>
      </c>
      <c r="S9462" s="77" t="str">
        <f>IF(O9462="","",IF(OR(VALUE(LEFT(O9462,2))&gt;IF(RIGHT(J9462,1)="M",7,19),AND(OR(LEFT(O9462,2)={"07","19"}),VALUE(RIGHT(O9462,2))&gt;15)),TRUE,FALSE))</f>
        <v/>
      </c>
      <c r="T9462" s="77" t="str">
        <f>IF(O9462="","",IF(OR(VALUE(LEFT(O9462,2))&gt;IF(RIGHT(J9462,1)="M",7,19),AND(OR(LEFT(O9462,2)={"07","19"}),VALUE(RIGHT(O9462,2))&gt;5)),TRUE,FALSE))</f>
        <v/>
      </c>
    </row>
    <row r="9463" spans="12:20" x14ac:dyDescent="0.25">
      <c r="L9463" s="75">
        <f>COUNTIF($B$2:B9463,B9463)</f>
        <v>0</v>
      </c>
      <c r="M9463" s="75">
        <f>COUNTIF($L$2:L9463,4)</f>
        <v>42</v>
      </c>
      <c r="N9463" s="76" t="str">
        <f t="shared" si="739"/>
        <v>0</v>
      </c>
      <c r="O9463" s="76" t="str">
        <f t="shared" si="735"/>
        <v/>
      </c>
      <c r="P9463" s="75" t="str">
        <f t="shared" si="736"/>
        <v/>
      </c>
      <c r="Q9463" s="77" t="str">
        <f t="shared" si="737"/>
        <v/>
      </c>
      <c r="R9463" s="77" t="str">
        <f t="shared" si="738"/>
        <v/>
      </c>
      <c r="S9463" s="77" t="str">
        <f>IF(O9463="","",IF(OR(VALUE(LEFT(O9463,2))&gt;IF(RIGHT(J9463,1)="M",7,19),AND(OR(LEFT(O9463,2)={"07","19"}),VALUE(RIGHT(O9463,2))&gt;15)),TRUE,FALSE))</f>
        <v/>
      </c>
      <c r="T9463" s="77" t="str">
        <f>IF(O9463="","",IF(OR(VALUE(LEFT(O9463,2))&gt;IF(RIGHT(J9463,1)="M",7,19),AND(OR(LEFT(O9463,2)={"07","19"}),VALUE(RIGHT(O9463,2))&gt;5)),TRUE,FALSE))</f>
        <v/>
      </c>
    </row>
    <row r="9464" spans="12:20" x14ac:dyDescent="0.25">
      <c r="L9464" s="75">
        <f>COUNTIF($B$2:B9464,B9464)</f>
        <v>0</v>
      </c>
      <c r="M9464" s="75">
        <f>COUNTIF($L$2:L9464,4)</f>
        <v>42</v>
      </c>
      <c r="N9464" s="76" t="str">
        <f t="shared" si="739"/>
        <v>0</v>
      </c>
      <c r="O9464" s="76" t="str">
        <f t="shared" si="735"/>
        <v/>
      </c>
      <c r="P9464" s="75" t="str">
        <f t="shared" si="736"/>
        <v/>
      </c>
      <c r="Q9464" s="77" t="str">
        <f t="shared" si="737"/>
        <v/>
      </c>
      <c r="R9464" s="77" t="str">
        <f t="shared" si="738"/>
        <v/>
      </c>
      <c r="S9464" s="77" t="str">
        <f>IF(O9464="","",IF(OR(VALUE(LEFT(O9464,2))&gt;IF(RIGHT(J9464,1)="M",7,19),AND(OR(LEFT(O9464,2)={"07","19"}),VALUE(RIGHT(O9464,2))&gt;15)),TRUE,FALSE))</f>
        <v/>
      </c>
      <c r="T9464" s="77" t="str">
        <f>IF(O9464="","",IF(OR(VALUE(LEFT(O9464,2))&gt;IF(RIGHT(J9464,1)="M",7,19),AND(OR(LEFT(O9464,2)={"07","19"}),VALUE(RIGHT(O9464,2))&gt;5)),TRUE,FALSE))</f>
        <v/>
      </c>
    </row>
    <row r="9465" spans="12:20" x14ac:dyDescent="0.25">
      <c r="L9465" s="75">
        <f>COUNTIF($B$2:B9465,B9465)</f>
        <v>0</v>
      </c>
      <c r="M9465" s="75">
        <f>COUNTIF($L$2:L9465,4)</f>
        <v>42</v>
      </c>
      <c r="N9465" s="76" t="str">
        <f t="shared" si="739"/>
        <v>0</v>
      </c>
      <c r="O9465" s="76" t="str">
        <f t="shared" si="735"/>
        <v/>
      </c>
      <c r="P9465" s="75" t="str">
        <f t="shared" si="736"/>
        <v/>
      </c>
      <c r="Q9465" s="77" t="str">
        <f t="shared" si="737"/>
        <v/>
      </c>
      <c r="R9465" s="77" t="str">
        <f t="shared" si="738"/>
        <v/>
      </c>
      <c r="S9465" s="77" t="str">
        <f>IF(O9465="","",IF(OR(VALUE(LEFT(O9465,2))&gt;IF(RIGHT(J9465,1)="M",7,19),AND(OR(LEFT(O9465,2)={"07","19"}),VALUE(RIGHT(O9465,2))&gt;15)),TRUE,FALSE))</f>
        <v/>
      </c>
      <c r="T9465" s="77" t="str">
        <f>IF(O9465="","",IF(OR(VALUE(LEFT(O9465,2))&gt;IF(RIGHT(J9465,1)="M",7,19),AND(OR(LEFT(O9465,2)={"07","19"}),VALUE(RIGHT(O9465,2))&gt;5)),TRUE,FALSE))</f>
        <v/>
      </c>
    </row>
    <row r="9466" spans="12:20" x14ac:dyDescent="0.25">
      <c r="L9466" s="75">
        <f>COUNTIF($B$2:B9466,B9466)</f>
        <v>0</v>
      </c>
      <c r="M9466" s="75">
        <f>COUNTIF($L$2:L9466,4)</f>
        <v>42</v>
      </c>
      <c r="N9466" s="76" t="str">
        <f t="shared" si="739"/>
        <v>0</v>
      </c>
      <c r="O9466" s="76" t="str">
        <f t="shared" si="735"/>
        <v/>
      </c>
      <c r="P9466" s="75" t="str">
        <f t="shared" si="736"/>
        <v/>
      </c>
      <c r="Q9466" s="77" t="str">
        <f t="shared" si="737"/>
        <v/>
      </c>
      <c r="R9466" s="77" t="str">
        <f t="shared" si="738"/>
        <v/>
      </c>
      <c r="S9466" s="77" t="str">
        <f>IF(O9466="","",IF(OR(VALUE(LEFT(O9466,2))&gt;IF(RIGHT(J9466,1)="M",7,19),AND(OR(LEFT(O9466,2)={"07","19"}),VALUE(RIGHT(O9466,2))&gt;15)),TRUE,FALSE))</f>
        <v/>
      </c>
      <c r="T9466" s="77" t="str">
        <f>IF(O9466="","",IF(OR(VALUE(LEFT(O9466,2))&gt;IF(RIGHT(J9466,1)="M",7,19),AND(OR(LEFT(O9466,2)={"07","19"}),VALUE(RIGHT(O9466,2))&gt;5)),TRUE,FALSE))</f>
        <v/>
      </c>
    </row>
    <row r="9467" spans="12:20" x14ac:dyDescent="0.25">
      <c r="L9467" s="75">
        <f>COUNTIF($B$2:B9467,B9467)</f>
        <v>0</v>
      </c>
      <c r="M9467" s="75">
        <f>COUNTIF($L$2:L9467,4)</f>
        <v>42</v>
      </c>
      <c r="N9467" s="76" t="str">
        <f t="shared" si="739"/>
        <v>0</v>
      </c>
      <c r="O9467" s="76" t="str">
        <f t="shared" si="735"/>
        <v/>
      </c>
      <c r="P9467" s="75" t="str">
        <f t="shared" si="736"/>
        <v/>
      </c>
      <c r="Q9467" s="77" t="str">
        <f t="shared" si="737"/>
        <v/>
      </c>
      <c r="R9467" s="77" t="str">
        <f t="shared" si="738"/>
        <v/>
      </c>
      <c r="S9467" s="77" t="str">
        <f>IF(O9467="","",IF(OR(VALUE(LEFT(O9467,2))&gt;IF(RIGHT(J9467,1)="M",7,19),AND(OR(LEFT(O9467,2)={"07","19"}),VALUE(RIGHT(O9467,2))&gt;15)),TRUE,FALSE))</f>
        <v/>
      </c>
      <c r="T9467" s="77" t="str">
        <f>IF(O9467="","",IF(OR(VALUE(LEFT(O9467,2))&gt;IF(RIGHT(J9467,1)="M",7,19),AND(OR(LEFT(O9467,2)={"07","19"}),VALUE(RIGHT(O9467,2))&gt;5)),TRUE,FALSE))</f>
        <v/>
      </c>
    </row>
    <row r="9468" spans="12:20" x14ac:dyDescent="0.25">
      <c r="L9468" s="75">
        <f>COUNTIF($B$2:B9468,B9468)</f>
        <v>0</v>
      </c>
      <c r="M9468" s="75">
        <f>COUNTIF($L$2:L9468,4)</f>
        <v>42</v>
      </c>
      <c r="N9468" s="76" t="str">
        <f t="shared" si="739"/>
        <v>0</v>
      </c>
      <c r="O9468" s="76" t="str">
        <f t="shared" si="735"/>
        <v/>
      </c>
      <c r="P9468" s="75" t="str">
        <f t="shared" si="736"/>
        <v/>
      </c>
      <c r="Q9468" s="77" t="str">
        <f t="shared" si="737"/>
        <v/>
      </c>
      <c r="R9468" s="77" t="str">
        <f t="shared" si="738"/>
        <v/>
      </c>
      <c r="S9468" s="77" t="str">
        <f>IF(O9468="","",IF(OR(VALUE(LEFT(O9468,2))&gt;IF(RIGHT(J9468,1)="M",7,19),AND(OR(LEFT(O9468,2)={"07","19"}),VALUE(RIGHT(O9468,2))&gt;15)),TRUE,FALSE))</f>
        <v/>
      </c>
      <c r="T9468" s="77" t="str">
        <f>IF(O9468="","",IF(OR(VALUE(LEFT(O9468,2))&gt;IF(RIGHT(J9468,1)="M",7,19),AND(OR(LEFT(O9468,2)={"07","19"}),VALUE(RIGHT(O9468,2))&gt;5)),TRUE,FALSE))</f>
        <v/>
      </c>
    </row>
    <row r="9469" spans="12:20" x14ac:dyDescent="0.25">
      <c r="L9469" s="75">
        <f>COUNTIF($B$2:B9469,B9469)</f>
        <v>0</v>
      </c>
      <c r="M9469" s="75">
        <f>COUNTIF($L$2:L9469,4)</f>
        <v>42</v>
      </c>
      <c r="N9469" s="76" t="str">
        <f t="shared" si="739"/>
        <v>0</v>
      </c>
      <c r="O9469" s="76" t="str">
        <f t="shared" si="735"/>
        <v/>
      </c>
      <c r="P9469" s="75" t="str">
        <f t="shared" si="736"/>
        <v/>
      </c>
      <c r="Q9469" s="77" t="str">
        <f t="shared" si="737"/>
        <v/>
      </c>
      <c r="R9469" s="77" t="str">
        <f t="shared" si="738"/>
        <v/>
      </c>
      <c r="S9469" s="77" t="str">
        <f>IF(O9469="","",IF(OR(VALUE(LEFT(O9469,2))&gt;IF(RIGHT(J9469,1)="M",7,19),AND(OR(LEFT(O9469,2)={"07","19"}),VALUE(RIGHT(O9469,2))&gt;15)),TRUE,FALSE))</f>
        <v/>
      </c>
      <c r="T9469" s="77" t="str">
        <f>IF(O9469="","",IF(OR(VALUE(LEFT(O9469,2))&gt;IF(RIGHT(J9469,1)="M",7,19),AND(OR(LEFT(O9469,2)={"07","19"}),VALUE(RIGHT(O9469,2))&gt;5)),TRUE,FALSE))</f>
        <v/>
      </c>
    </row>
    <row r="9470" spans="12:20" x14ac:dyDescent="0.25">
      <c r="L9470" s="75">
        <f>COUNTIF($B$2:B9470,B9470)</f>
        <v>0</v>
      </c>
      <c r="M9470" s="75">
        <f>COUNTIF($L$2:L9470,4)</f>
        <v>42</v>
      </c>
      <c r="N9470" s="76" t="str">
        <f t="shared" si="739"/>
        <v>0</v>
      </c>
      <c r="O9470" s="76" t="str">
        <f t="shared" si="735"/>
        <v/>
      </c>
      <c r="P9470" s="75" t="str">
        <f t="shared" si="736"/>
        <v/>
      </c>
      <c r="Q9470" s="77" t="str">
        <f t="shared" si="737"/>
        <v/>
      </c>
      <c r="R9470" s="77" t="str">
        <f t="shared" si="738"/>
        <v/>
      </c>
      <c r="S9470" s="77" t="str">
        <f>IF(O9470="","",IF(OR(VALUE(LEFT(O9470,2))&gt;IF(RIGHT(J9470,1)="M",7,19),AND(OR(LEFT(O9470,2)={"07","19"}),VALUE(RIGHT(O9470,2))&gt;15)),TRUE,FALSE))</f>
        <v/>
      </c>
      <c r="T9470" s="77" t="str">
        <f>IF(O9470="","",IF(OR(VALUE(LEFT(O9470,2))&gt;IF(RIGHT(J9470,1)="M",7,19),AND(OR(LEFT(O9470,2)={"07","19"}),VALUE(RIGHT(O9470,2))&gt;5)),TRUE,FALSE))</f>
        <v/>
      </c>
    </row>
    <row r="9471" spans="12:20" x14ac:dyDescent="0.25">
      <c r="L9471" s="75">
        <f>COUNTIF($B$2:B9471,B9471)</f>
        <v>0</v>
      </c>
      <c r="M9471" s="75">
        <f>COUNTIF($L$2:L9471,4)</f>
        <v>42</v>
      </c>
      <c r="N9471" s="76" t="str">
        <f t="shared" si="739"/>
        <v>0</v>
      </c>
      <c r="O9471" s="76" t="str">
        <f t="shared" si="735"/>
        <v/>
      </c>
      <c r="P9471" s="75" t="str">
        <f t="shared" si="736"/>
        <v/>
      </c>
      <c r="Q9471" s="77" t="str">
        <f t="shared" si="737"/>
        <v/>
      </c>
      <c r="R9471" s="77" t="str">
        <f t="shared" si="738"/>
        <v/>
      </c>
      <c r="S9471" s="77" t="str">
        <f>IF(O9471="","",IF(OR(VALUE(LEFT(O9471,2))&gt;IF(RIGHT(J9471,1)="M",7,19),AND(OR(LEFT(O9471,2)={"07","19"}),VALUE(RIGHT(O9471,2))&gt;15)),TRUE,FALSE))</f>
        <v/>
      </c>
      <c r="T9471" s="77" t="str">
        <f>IF(O9471="","",IF(OR(VALUE(LEFT(O9471,2))&gt;IF(RIGHT(J9471,1)="M",7,19),AND(OR(LEFT(O9471,2)={"07","19"}),VALUE(RIGHT(O9471,2))&gt;5)),TRUE,FALSE))</f>
        <v/>
      </c>
    </row>
    <row r="9472" spans="12:20" x14ac:dyDescent="0.25">
      <c r="L9472" s="75">
        <f>COUNTIF($B$2:B9472,B9472)</f>
        <v>0</v>
      </c>
      <c r="M9472" s="75">
        <f>COUNTIF($L$2:L9472,4)</f>
        <v>42</v>
      </c>
      <c r="N9472" s="76" t="str">
        <f t="shared" si="739"/>
        <v>0</v>
      </c>
      <c r="O9472" s="76" t="str">
        <f t="shared" si="735"/>
        <v/>
      </c>
      <c r="P9472" s="75" t="str">
        <f t="shared" si="736"/>
        <v/>
      </c>
      <c r="Q9472" s="77" t="str">
        <f t="shared" si="737"/>
        <v/>
      </c>
      <c r="R9472" s="77" t="str">
        <f t="shared" si="738"/>
        <v/>
      </c>
      <c r="S9472" s="77" t="str">
        <f>IF(O9472="","",IF(OR(VALUE(LEFT(O9472,2))&gt;IF(RIGHT(J9472,1)="M",7,19),AND(OR(LEFT(O9472,2)={"07","19"}),VALUE(RIGHT(O9472,2))&gt;15)),TRUE,FALSE))</f>
        <v/>
      </c>
      <c r="T9472" s="77" t="str">
        <f>IF(O9472="","",IF(OR(VALUE(LEFT(O9472,2))&gt;IF(RIGHT(J9472,1)="M",7,19),AND(OR(LEFT(O9472,2)={"07","19"}),VALUE(RIGHT(O9472,2))&gt;5)),TRUE,FALSE))</f>
        <v/>
      </c>
    </row>
    <row r="9473" spans="12:20" x14ac:dyDescent="0.25">
      <c r="L9473" s="75">
        <f>COUNTIF($B$2:B9473,B9473)</f>
        <v>0</v>
      </c>
      <c r="M9473" s="75">
        <f>COUNTIF($L$2:L9473,4)</f>
        <v>42</v>
      </c>
      <c r="N9473" s="76" t="str">
        <f t="shared" si="739"/>
        <v>0</v>
      </c>
      <c r="O9473" s="76" t="str">
        <f t="shared" si="735"/>
        <v/>
      </c>
      <c r="P9473" s="75" t="str">
        <f t="shared" si="736"/>
        <v/>
      </c>
      <c r="Q9473" s="77" t="str">
        <f t="shared" si="737"/>
        <v/>
      </c>
      <c r="R9473" s="77" t="str">
        <f t="shared" si="738"/>
        <v/>
      </c>
      <c r="S9473" s="77" t="str">
        <f>IF(O9473="","",IF(OR(VALUE(LEFT(O9473,2))&gt;IF(RIGHT(J9473,1)="M",7,19),AND(OR(LEFT(O9473,2)={"07","19"}),VALUE(RIGHT(O9473,2))&gt;15)),TRUE,FALSE))</f>
        <v/>
      </c>
      <c r="T9473" s="77" t="str">
        <f>IF(O9473="","",IF(OR(VALUE(LEFT(O9473,2))&gt;IF(RIGHT(J9473,1)="M",7,19),AND(OR(LEFT(O9473,2)={"07","19"}),VALUE(RIGHT(O9473,2))&gt;5)),TRUE,FALSE))</f>
        <v/>
      </c>
    </row>
    <row r="9474" spans="12:20" x14ac:dyDescent="0.25">
      <c r="L9474" s="75">
        <f>COUNTIF($B$2:B9474,B9474)</f>
        <v>0</v>
      </c>
      <c r="M9474" s="75">
        <f>COUNTIF($L$2:L9474,4)</f>
        <v>42</v>
      </c>
      <c r="N9474" s="76" t="str">
        <f t="shared" si="739"/>
        <v>0</v>
      </c>
      <c r="O9474" s="76" t="str">
        <f t="shared" ref="O9474:O9537" si="740">TRIM(SUBSTITUTE(SUBSTITUTE(D9474,"+",""),"_",""))</f>
        <v/>
      </c>
      <c r="P9474" s="75" t="str">
        <f t="shared" ref="P9474:P9537" si="741">TRIM(SUBSTITUTE(SUBSTITUTE(E9474,"+",""),"_",""))</f>
        <v/>
      </c>
      <c r="Q9474" s="77" t="str">
        <f t="shared" ref="Q9474:Q9537" si="742">IFERROR(IF(RIGHT(P9474,2)&lt;RIGHT(O9474,2),IF(P9474&lt;O9474,P9474+2360-O9474,P9474-40-O9474),IF(P9474&lt;O9474,P9474+2400-O9474,P9474-O9474)),"")</f>
        <v/>
      </c>
      <c r="R9474" s="77" t="str">
        <f t="shared" ref="R9474:R9537" si="743">IFERROR(ROUNDDOWN(Q9474/100,0),"")</f>
        <v/>
      </c>
      <c r="S9474" s="77" t="str">
        <f>IF(O9474="","",IF(OR(VALUE(LEFT(O9474,2))&gt;IF(RIGHT(J9474,1)="M",7,19),AND(OR(LEFT(O9474,2)={"07","19"}),VALUE(RIGHT(O9474,2))&gt;15)),TRUE,FALSE))</f>
        <v/>
      </c>
      <c r="T9474" s="77" t="str">
        <f>IF(O9474="","",IF(OR(VALUE(LEFT(O9474,2))&gt;IF(RIGHT(J9474,1)="M",7,19),AND(OR(LEFT(O9474,2)={"07","19"}),VALUE(RIGHT(O9474,2))&gt;5)),TRUE,FALSE))</f>
        <v/>
      </c>
    </row>
    <row r="9475" spans="12:20" x14ac:dyDescent="0.25">
      <c r="L9475" s="75">
        <f>COUNTIF($B$2:B9475,B9475)</f>
        <v>0</v>
      </c>
      <c r="M9475" s="75">
        <f>COUNTIF($L$2:L9475,4)</f>
        <v>42</v>
      </c>
      <c r="N9475" s="76" t="str">
        <f t="shared" ref="N9475:N9538" si="744">A9475&amp;DAY(C9475)</f>
        <v>0</v>
      </c>
      <c r="O9475" s="76" t="str">
        <f t="shared" si="740"/>
        <v/>
      </c>
      <c r="P9475" s="75" t="str">
        <f t="shared" si="741"/>
        <v/>
      </c>
      <c r="Q9475" s="77" t="str">
        <f t="shared" si="742"/>
        <v/>
      </c>
      <c r="R9475" s="77" t="str">
        <f t="shared" si="743"/>
        <v/>
      </c>
      <c r="S9475" s="77" t="str">
        <f>IF(O9475="","",IF(OR(VALUE(LEFT(O9475,2))&gt;IF(RIGHT(J9475,1)="M",7,19),AND(OR(LEFT(O9475,2)={"07","19"}),VALUE(RIGHT(O9475,2))&gt;15)),TRUE,FALSE))</f>
        <v/>
      </c>
      <c r="T9475" s="77" t="str">
        <f>IF(O9475="","",IF(OR(VALUE(LEFT(O9475,2))&gt;IF(RIGHT(J9475,1)="M",7,19),AND(OR(LEFT(O9475,2)={"07","19"}),VALUE(RIGHT(O9475,2))&gt;5)),TRUE,FALSE))</f>
        <v/>
      </c>
    </row>
    <row r="9476" spans="12:20" x14ac:dyDescent="0.25">
      <c r="L9476" s="75">
        <f>COUNTIF($B$2:B9476,B9476)</f>
        <v>0</v>
      </c>
      <c r="M9476" s="75">
        <f>COUNTIF($L$2:L9476,4)</f>
        <v>42</v>
      </c>
      <c r="N9476" s="76" t="str">
        <f t="shared" si="744"/>
        <v>0</v>
      </c>
      <c r="O9476" s="76" t="str">
        <f t="shared" si="740"/>
        <v/>
      </c>
      <c r="P9476" s="75" t="str">
        <f t="shared" si="741"/>
        <v/>
      </c>
      <c r="Q9476" s="77" t="str">
        <f t="shared" si="742"/>
        <v/>
      </c>
      <c r="R9476" s="77" t="str">
        <f t="shared" si="743"/>
        <v/>
      </c>
      <c r="S9476" s="77" t="str">
        <f>IF(O9476="","",IF(OR(VALUE(LEFT(O9476,2))&gt;IF(RIGHT(J9476,1)="M",7,19),AND(OR(LEFT(O9476,2)={"07","19"}),VALUE(RIGHT(O9476,2))&gt;15)),TRUE,FALSE))</f>
        <v/>
      </c>
      <c r="T9476" s="77" t="str">
        <f>IF(O9476="","",IF(OR(VALUE(LEFT(O9476,2))&gt;IF(RIGHT(J9476,1)="M",7,19),AND(OR(LEFT(O9476,2)={"07","19"}),VALUE(RIGHT(O9476,2))&gt;5)),TRUE,FALSE))</f>
        <v/>
      </c>
    </row>
    <row r="9477" spans="12:20" x14ac:dyDescent="0.25">
      <c r="L9477" s="75">
        <f>COUNTIF($B$2:B9477,B9477)</f>
        <v>0</v>
      </c>
      <c r="M9477" s="75">
        <f>COUNTIF($L$2:L9477,4)</f>
        <v>42</v>
      </c>
      <c r="N9477" s="76" t="str">
        <f t="shared" si="744"/>
        <v>0</v>
      </c>
      <c r="O9477" s="76" t="str">
        <f t="shared" si="740"/>
        <v/>
      </c>
      <c r="P9477" s="75" t="str">
        <f t="shared" si="741"/>
        <v/>
      </c>
      <c r="Q9477" s="77" t="str">
        <f t="shared" si="742"/>
        <v/>
      </c>
      <c r="R9477" s="77" t="str">
        <f t="shared" si="743"/>
        <v/>
      </c>
      <c r="S9477" s="77" t="str">
        <f>IF(O9477="","",IF(OR(VALUE(LEFT(O9477,2))&gt;IF(RIGHT(J9477,1)="M",7,19),AND(OR(LEFT(O9477,2)={"07","19"}),VALUE(RIGHT(O9477,2))&gt;15)),TRUE,FALSE))</f>
        <v/>
      </c>
      <c r="T9477" s="77" t="str">
        <f>IF(O9477="","",IF(OR(VALUE(LEFT(O9477,2))&gt;IF(RIGHT(J9477,1)="M",7,19),AND(OR(LEFT(O9477,2)={"07","19"}),VALUE(RIGHT(O9477,2))&gt;5)),TRUE,FALSE))</f>
        <v/>
      </c>
    </row>
    <row r="9478" spans="12:20" x14ac:dyDescent="0.25">
      <c r="L9478" s="75">
        <f>COUNTIF($B$2:B9478,B9478)</f>
        <v>0</v>
      </c>
      <c r="M9478" s="75">
        <f>COUNTIF($L$2:L9478,4)</f>
        <v>42</v>
      </c>
      <c r="N9478" s="76" t="str">
        <f t="shared" si="744"/>
        <v>0</v>
      </c>
      <c r="O9478" s="76" t="str">
        <f t="shared" si="740"/>
        <v/>
      </c>
      <c r="P9478" s="75" t="str">
        <f t="shared" si="741"/>
        <v/>
      </c>
      <c r="Q9478" s="77" t="str">
        <f t="shared" si="742"/>
        <v/>
      </c>
      <c r="R9478" s="77" t="str">
        <f t="shared" si="743"/>
        <v/>
      </c>
      <c r="S9478" s="77" t="str">
        <f>IF(O9478="","",IF(OR(VALUE(LEFT(O9478,2))&gt;IF(RIGHT(J9478,1)="M",7,19),AND(OR(LEFT(O9478,2)={"07","19"}),VALUE(RIGHT(O9478,2))&gt;15)),TRUE,FALSE))</f>
        <v/>
      </c>
      <c r="T9478" s="77" t="str">
        <f>IF(O9478="","",IF(OR(VALUE(LEFT(O9478,2))&gt;IF(RIGHT(J9478,1)="M",7,19),AND(OR(LEFT(O9478,2)={"07","19"}),VALUE(RIGHT(O9478,2))&gt;5)),TRUE,FALSE))</f>
        <v/>
      </c>
    </row>
    <row r="9479" spans="12:20" x14ac:dyDescent="0.25">
      <c r="L9479" s="75">
        <f>COUNTIF($B$2:B9479,B9479)</f>
        <v>0</v>
      </c>
      <c r="M9479" s="75">
        <f>COUNTIF($L$2:L9479,4)</f>
        <v>42</v>
      </c>
      <c r="N9479" s="76" t="str">
        <f t="shared" si="744"/>
        <v>0</v>
      </c>
      <c r="O9479" s="76" t="str">
        <f t="shared" si="740"/>
        <v/>
      </c>
      <c r="P9479" s="75" t="str">
        <f t="shared" si="741"/>
        <v/>
      </c>
      <c r="Q9479" s="77" t="str">
        <f t="shared" si="742"/>
        <v/>
      </c>
      <c r="R9479" s="77" t="str">
        <f t="shared" si="743"/>
        <v/>
      </c>
      <c r="S9479" s="77" t="str">
        <f>IF(O9479="","",IF(OR(VALUE(LEFT(O9479,2))&gt;IF(RIGHT(J9479,1)="M",7,19),AND(OR(LEFT(O9479,2)={"07","19"}),VALUE(RIGHT(O9479,2))&gt;15)),TRUE,FALSE))</f>
        <v/>
      </c>
      <c r="T9479" s="77" t="str">
        <f>IF(O9479="","",IF(OR(VALUE(LEFT(O9479,2))&gt;IF(RIGHT(J9479,1)="M",7,19),AND(OR(LEFT(O9479,2)={"07","19"}),VALUE(RIGHT(O9479,2))&gt;5)),TRUE,FALSE))</f>
        <v/>
      </c>
    </row>
    <row r="9480" spans="12:20" x14ac:dyDescent="0.25">
      <c r="L9480" s="75">
        <f>COUNTIF($B$2:B9480,B9480)</f>
        <v>0</v>
      </c>
      <c r="M9480" s="75">
        <f>COUNTIF($L$2:L9480,4)</f>
        <v>42</v>
      </c>
      <c r="N9480" s="76" t="str">
        <f t="shared" si="744"/>
        <v>0</v>
      </c>
      <c r="O9480" s="76" t="str">
        <f t="shared" si="740"/>
        <v/>
      </c>
      <c r="P9480" s="75" t="str">
        <f t="shared" si="741"/>
        <v/>
      </c>
      <c r="Q9480" s="77" t="str">
        <f t="shared" si="742"/>
        <v/>
      </c>
      <c r="R9480" s="77" t="str">
        <f t="shared" si="743"/>
        <v/>
      </c>
      <c r="S9480" s="77" t="str">
        <f>IF(O9480="","",IF(OR(VALUE(LEFT(O9480,2))&gt;IF(RIGHT(J9480,1)="M",7,19),AND(OR(LEFT(O9480,2)={"07","19"}),VALUE(RIGHT(O9480,2))&gt;15)),TRUE,FALSE))</f>
        <v/>
      </c>
      <c r="T9480" s="77" t="str">
        <f>IF(O9480="","",IF(OR(VALUE(LEFT(O9480,2))&gt;IF(RIGHT(J9480,1)="M",7,19),AND(OR(LEFT(O9480,2)={"07","19"}),VALUE(RIGHT(O9480,2))&gt;5)),TRUE,FALSE))</f>
        <v/>
      </c>
    </row>
    <row r="9481" spans="12:20" x14ac:dyDescent="0.25">
      <c r="L9481" s="75">
        <f>COUNTIF($B$2:B9481,B9481)</f>
        <v>0</v>
      </c>
      <c r="M9481" s="75">
        <f>COUNTIF($L$2:L9481,4)</f>
        <v>42</v>
      </c>
      <c r="N9481" s="76" t="str">
        <f t="shared" si="744"/>
        <v>0</v>
      </c>
      <c r="O9481" s="76" t="str">
        <f t="shared" si="740"/>
        <v/>
      </c>
      <c r="P9481" s="75" t="str">
        <f t="shared" si="741"/>
        <v/>
      </c>
      <c r="Q9481" s="77" t="str">
        <f t="shared" si="742"/>
        <v/>
      </c>
      <c r="R9481" s="77" t="str">
        <f t="shared" si="743"/>
        <v/>
      </c>
      <c r="S9481" s="77" t="str">
        <f>IF(O9481="","",IF(OR(VALUE(LEFT(O9481,2))&gt;IF(RIGHT(J9481,1)="M",7,19),AND(OR(LEFT(O9481,2)={"07","19"}),VALUE(RIGHT(O9481,2))&gt;15)),TRUE,FALSE))</f>
        <v/>
      </c>
      <c r="T9481" s="77" t="str">
        <f>IF(O9481="","",IF(OR(VALUE(LEFT(O9481,2))&gt;IF(RIGHT(J9481,1)="M",7,19),AND(OR(LEFT(O9481,2)={"07","19"}),VALUE(RIGHT(O9481,2))&gt;5)),TRUE,FALSE))</f>
        <v/>
      </c>
    </row>
    <row r="9482" spans="12:20" x14ac:dyDescent="0.25">
      <c r="L9482" s="75">
        <f>COUNTIF($B$2:B9482,B9482)</f>
        <v>0</v>
      </c>
      <c r="M9482" s="75">
        <f>COUNTIF($L$2:L9482,4)</f>
        <v>42</v>
      </c>
      <c r="N9482" s="76" t="str">
        <f t="shared" si="744"/>
        <v>0</v>
      </c>
      <c r="O9482" s="76" t="str">
        <f t="shared" si="740"/>
        <v/>
      </c>
      <c r="P9482" s="75" t="str">
        <f t="shared" si="741"/>
        <v/>
      </c>
      <c r="Q9482" s="77" t="str">
        <f t="shared" si="742"/>
        <v/>
      </c>
      <c r="R9482" s="77" t="str">
        <f t="shared" si="743"/>
        <v/>
      </c>
      <c r="S9482" s="77" t="str">
        <f>IF(O9482="","",IF(OR(VALUE(LEFT(O9482,2))&gt;IF(RIGHT(J9482,1)="M",7,19),AND(OR(LEFT(O9482,2)={"07","19"}),VALUE(RIGHT(O9482,2))&gt;15)),TRUE,FALSE))</f>
        <v/>
      </c>
      <c r="T9482" s="77" t="str">
        <f>IF(O9482="","",IF(OR(VALUE(LEFT(O9482,2))&gt;IF(RIGHT(J9482,1)="M",7,19),AND(OR(LEFT(O9482,2)={"07","19"}),VALUE(RIGHT(O9482,2))&gt;5)),TRUE,FALSE))</f>
        <v/>
      </c>
    </row>
    <row r="9483" spans="12:20" x14ac:dyDescent="0.25">
      <c r="L9483" s="75">
        <f>COUNTIF($B$2:B9483,B9483)</f>
        <v>0</v>
      </c>
      <c r="M9483" s="75">
        <f>COUNTIF($L$2:L9483,4)</f>
        <v>42</v>
      </c>
      <c r="N9483" s="76" t="str">
        <f t="shared" si="744"/>
        <v>0</v>
      </c>
      <c r="O9483" s="76" t="str">
        <f t="shared" si="740"/>
        <v/>
      </c>
      <c r="P9483" s="75" t="str">
        <f t="shared" si="741"/>
        <v/>
      </c>
      <c r="Q9483" s="77" t="str">
        <f t="shared" si="742"/>
        <v/>
      </c>
      <c r="R9483" s="77" t="str">
        <f t="shared" si="743"/>
        <v/>
      </c>
      <c r="S9483" s="77" t="str">
        <f>IF(O9483="","",IF(OR(VALUE(LEFT(O9483,2))&gt;IF(RIGHT(J9483,1)="M",7,19),AND(OR(LEFT(O9483,2)={"07","19"}),VALUE(RIGHT(O9483,2))&gt;15)),TRUE,FALSE))</f>
        <v/>
      </c>
      <c r="T9483" s="77" t="str">
        <f>IF(O9483="","",IF(OR(VALUE(LEFT(O9483,2))&gt;IF(RIGHT(J9483,1)="M",7,19),AND(OR(LEFT(O9483,2)={"07","19"}),VALUE(RIGHT(O9483,2))&gt;5)),TRUE,FALSE))</f>
        <v/>
      </c>
    </row>
    <row r="9484" spans="12:20" x14ac:dyDescent="0.25">
      <c r="L9484" s="75">
        <f>COUNTIF($B$2:B9484,B9484)</f>
        <v>0</v>
      </c>
      <c r="M9484" s="75">
        <f>COUNTIF($L$2:L9484,4)</f>
        <v>42</v>
      </c>
      <c r="N9484" s="76" t="str">
        <f t="shared" si="744"/>
        <v>0</v>
      </c>
      <c r="O9484" s="76" t="str">
        <f t="shared" si="740"/>
        <v/>
      </c>
      <c r="P9484" s="75" t="str">
        <f t="shared" si="741"/>
        <v/>
      </c>
      <c r="Q9484" s="77" t="str">
        <f t="shared" si="742"/>
        <v/>
      </c>
      <c r="R9484" s="77" t="str">
        <f t="shared" si="743"/>
        <v/>
      </c>
      <c r="S9484" s="77" t="str">
        <f>IF(O9484="","",IF(OR(VALUE(LEFT(O9484,2))&gt;IF(RIGHT(J9484,1)="M",7,19),AND(OR(LEFT(O9484,2)={"07","19"}),VALUE(RIGHT(O9484,2))&gt;15)),TRUE,FALSE))</f>
        <v/>
      </c>
      <c r="T9484" s="77" t="str">
        <f>IF(O9484="","",IF(OR(VALUE(LEFT(O9484,2))&gt;IF(RIGHT(J9484,1)="M",7,19),AND(OR(LEFT(O9484,2)={"07","19"}),VALUE(RIGHT(O9484,2))&gt;5)),TRUE,FALSE))</f>
        <v/>
      </c>
    </row>
    <row r="9485" spans="12:20" x14ac:dyDescent="0.25">
      <c r="L9485" s="75">
        <f>COUNTIF($B$2:B9485,B9485)</f>
        <v>0</v>
      </c>
      <c r="M9485" s="75">
        <f>COUNTIF($L$2:L9485,4)</f>
        <v>42</v>
      </c>
      <c r="N9485" s="76" t="str">
        <f t="shared" si="744"/>
        <v>0</v>
      </c>
      <c r="O9485" s="76" t="str">
        <f t="shared" si="740"/>
        <v/>
      </c>
      <c r="P9485" s="75" t="str">
        <f t="shared" si="741"/>
        <v/>
      </c>
      <c r="Q9485" s="77" t="str">
        <f t="shared" si="742"/>
        <v/>
      </c>
      <c r="R9485" s="77" t="str">
        <f t="shared" si="743"/>
        <v/>
      </c>
      <c r="S9485" s="77" t="str">
        <f>IF(O9485="","",IF(OR(VALUE(LEFT(O9485,2))&gt;IF(RIGHT(J9485,1)="M",7,19),AND(OR(LEFT(O9485,2)={"07","19"}),VALUE(RIGHT(O9485,2))&gt;15)),TRUE,FALSE))</f>
        <v/>
      </c>
      <c r="T9485" s="77" t="str">
        <f>IF(O9485="","",IF(OR(VALUE(LEFT(O9485,2))&gt;IF(RIGHT(J9485,1)="M",7,19),AND(OR(LEFT(O9485,2)={"07","19"}),VALUE(RIGHT(O9485,2))&gt;5)),TRUE,FALSE))</f>
        <v/>
      </c>
    </row>
    <row r="9486" spans="12:20" x14ac:dyDescent="0.25">
      <c r="L9486" s="75">
        <f>COUNTIF($B$2:B9486,B9486)</f>
        <v>0</v>
      </c>
      <c r="M9486" s="75">
        <f>COUNTIF($L$2:L9486,4)</f>
        <v>42</v>
      </c>
      <c r="N9486" s="76" t="str">
        <f t="shared" si="744"/>
        <v>0</v>
      </c>
      <c r="O9486" s="76" t="str">
        <f t="shared" si="740"/>
        <v/>
      </c>
      <c r="P9486" s="75" t="str">
        <f t="shared" si="741"/>
        <v/>
      </c>
      <c r="Q9486" s="77" t="str">
        <f t="shared" si="742"/>
        <v/>
      </c>
      <c r="R9486" s="77" t="str">
        <f t="shared" si="743"/>
        <v/>
      </c>
      <c r="S9486" s="77" t="str">
        <f>IF(O9486="","",IF(OR(VALUE(LEFT(O9486,2))&gt;IF(RIGHT(J9486,1)="M",7,19),AND(OR(LEFT(O9486,2)={"07","19"}),VALUE(RIGHT(O9486,2))&gt;15)),TRUE,FALSE))</f>
        <v/>
      </c>
      <c r="T9486" s="77" t="str">
        <f>IF(O9486="","",IF(OR(VALUE(LEFT(O9486,2))&gt;IF(RIGHT(J9486,1)="M",7,19),AND(OR(LEFT(O9486,2)={"07","19"}),VALUE(RIGHT(O9486,2))&gt;5)),TRUE,FALSE))</f>
        <v/>
      </c>
    </row>
    <row r="9487" spans="12:20" x14ac:dyDescent="0.25">
      <c r="L9487" s="75">
        <f>COUNTIF($B$2:B9487,B9487)</f>
        <v>0</v>
      </c>
      <c r="M9487" s="75">
        <f>COUNTIF($L$2:L9487,4)</f>
        <v>42</v>
      </c>
      <c r="N9487" s="76" t="str">
        <f t="shared" si="744"/>
        <v>0</v>
      </c>
      <c r="O9487" s="76" t="str">
        <f t="shared" si="740"/>
        <v/>
      </c>
      <c r="P9487" s="75" t="str">
        <f t="shared" si="741"/>
        <v/>
      </c>
      <c r="Q9487" s="77" t="str">
        <f t="shared" si="742"/>
        <v/>
      </c>
      <c r="R9487" s="77" t="str">
        <f t="shared" si="743"/>
        <v/>
      </c>
      <c r="S9487" s="77" t="str">
        <f>IF(O9487="","",IF(OR(VALUE(LEFT(O9487,2))&gt;IF(RIGHT(J9487,1)="M",7,19),AND(OR(LEFT(O9487,2)={"07","19"}),VALUE(RIGHT(O9487,2))&gt;15)),TRUE,FALSE))</f>
        <v/>
      </c>
      <c r="T9487" s="77" t="str">
        <f>IF(O9487="","",IF(OR(VALUE(LEFT(O9487,2))&gt;IF(RIGHT(J9487,1)="M",7,19),AND(OR(LEFT(O9487,2)={"07","19"}),VALUE(RIGHT(O9487,2))&gt;5)),TRUE,FALSE))</f>
        <v/>
      </c>
    </row>
    <row r="9488" spans="12:20" x14ac:dyDescent="0.25">
      <c r="L9488" s="75">
        <f>COUNTIF($B$2:B9488,B9488)</f>
        <v>0</v>
      </c>
      <c r="M9488" s="75">
        <f>COUNTIF($L$2:L9488,4)</f>
        <v>42</v>
      </c>
      <c r="N9488" s="76" t="str">
        <f t="shared" si="744"/>
        <v>0</v>
      </c>
      <c r="O9488" s="76" t="str">
        <f t="shared" si="740"/>
        <v/>
      </c>
      <c r="P9488" s="75" t="str">
        <f t="shared" si="741"/>
        <v/>
      </c>
      <c r="Q9488" s="77" t="str">
        <f t="shared" si="742"/>
        <v/>
      </c>
      <c r="R9488" s="77" t="str">
        <f t="shared" si="743"/>
        <v/>
      </c>
      <c r="S9488" s="77" t="str">
        <f>IF(O9488="","",IF(OR(VALUE(LEFT(O9488,2))&gt;IF(RIGHT(J9488,1)="M",7,19),AND(OR(LEFT(O9488,2)={"07","19"}),VALUE(RIGHT(O9488,2))&gt;15)),TRUE,FALSE))</f>
        <v/>
      </c>
      <c r="T9488" s="77" t="str">
        <f>IF(O9488="","",IF(OR(VALUE(LEFT(O9488,2))&gt;IF(RIGHT(J9488,1)="M",7,19),AND(OR(LEFT(O9488,2)={"07","19"}),VALUE(RIGHT(O9488,2))&gt;5)),TRUE,FALSE))</f>
        <v/>
      </c>
    </row>
    <row r="9489" spans="12:20" x14ac:dyDescent="0.25">
      <c r="L9489" s="75">
        <f>COUNTIF($B$2:B9489,B9489)</f>
        <v>0</v>
      </c>
      <c r="M9489" s="75">
        <f>COUNTIF($L$2:L9489,4)</f>
        <v>42</v>
      </c>
      <c r="N9489" s="76" t="str">
        <f t="shared" si="744"/>
        <v>0</v>
      </c>
      <c r="O9489" s="76" t="str">
        <f t="shared" si="740"/>
        <v/>
      </c>
      <c r="P9489" s="75" t="str">
        <f t="shared" si="741"/>
        <v/>
      </c>
      <c r="Q9489" s="77" t="str">
        <f t="shared" si="742"/>
        <v/>
      </c>
      <c r="R9489" s="77" t="str">
        <f t="shared" si="743"/>
        <v/>
      </c>
      <c r="S9489" s="77" t="str">
        <f>IF(O9489="","",IF(OR(VALUE(LEFT(O9489,2))&gt;IF(RIGHT(J9489,1)="M",7,19),AND(OR(LEFT(O9489,2)={"07","19"}),VALUE(RIGHT(O9489,2))&gt;15)),TRUE,FALSE))</f>
        <v/>
      </c>
      <c r="T9489" s="77" t="str">
        <f>IF(O9489="","",IF(OR(VALUE(LEFT(O9489,2))&gt;IF(RIGHT(J9489,1)="M",7,19),AND(OR(LEFT(O9489,2)={"07","19"}),VALUE(RIGHT(O9489,2))&gt;5)),TRUE,FALSE))</f>
        <v/>
      </c>
    </row>
    <row r="9490" spans="12:20" x14ac:dyDescent="0.25">
      <c r="L9490" s="75">
        <f>COUNTIF($B$2:B9490,B9490)</f>
        <v>0</v>
      </c>
      <c r="M9490" s="75">
        <f>COUNTIF($L$2:L9490,4)</f>
        <v>42</v>
      </c>
      <c r="N9490" s="76" t="str">
        <f t="shared" si="744"/>
        <v>0</v>
      </c>
      <c r="O9490" s="76" t="str">
        <f t="shared" si="740"/>
        <v/>
      </c>
      <c r="P9490" s="75" t="str">
        <f t="shared" si="741"/>
        <v/>
      </c>
      <c r="Q9490" s="77" t="str">
        <f t="shared" si="742"/>
        <v/>
      </c>
      <c r="R9490" s="77" t="str">
        <f t="shared" si="743"/>
        <v/>
      </c>
      <c r="S9490" s="77" t="str">
        <f>IF(O9490="","",IF(OR(VALUE(LEFT(O9490,2))&gt;IF(RIGHT(J9490,1)="M",7,19),AND(OR(LEFT(O9490,2)={"07","19"}),VALUE(RIGHT(O9490,2))&gt;15)),TRUE,FALSE))</f>
        <v/>
      </c>
      <c r="T9490" s="77" t="str">
        <f>IF(O9490="","",IF(OR(VALUE(LEFT(O9490,2))&gt;IF(RIGHT(J9490,1)="M",7,19),AND(OR(LEFT(O9490,2)={"07","19"}),VALUE(RIGHT(O9490,2))&gt;5)),TRUE,FALSE))</f>
        <v/>
      </c>
    </row>
    <row r="9491" spans="12:20" x14ac:dyDescent="0.25">
      <c r="L9491" s="75">
        <f>COUNTIF($B$2:B9491,B9491)</f>
        <v>0</v>
      </c>
      <c r="M9491" s="75">
        <f>COUNTIF($L$2:L9491,4)</f>
        <v>42</v>
      </c>
      <c r="N9491" s="76" t="str">
        <f t="shared" si="744"/>
        <v>0</v>
      </c>
      <c r="O9491" s="76" t="str">
        <f t="shared" si="740"/>
        <v/>
      </c>
      <c r="P9491" s="75" t="str">
        <f t="shared" si="741"/>
        <v/>
      </c>
      <c r="Q9491" s="77" t="str">
        <f t="shared" si="742"/>
        <v/>
      </c>
      <c r="R9491" s="77" t="str">
        <f t="shared" si="743"/>
        <v/>
      </c>
      <c r="S9491" s="77" t="str">
        <f>IF(O9491="","",IF(OR(VALUE(LEFT(O9491,2))&gt;IF(RIGHT(J9491,1)="M",7,19),AND(OR(LEFT(O9491,2)={"07","19"}),VALUE(RIGHT(O9491,2))&gt;15)),TRUE,FALSE))</f>
        <v/>
      </c>
      <c r="T9491" s="77" t="str">
        <f>IF(O9491="","",IF(OR(VALUE(LEFT(O9491,2))&gt;IF(RIGHT(J9491,1)="M",7,19),AND(OR(LEFT(O9491,2)={"07","19"}),VALUE(RIGHT(O9491,2))&gt;5)),TRUE,FALSE))</f>
        <v/>
      </c>
    </row>
    <row r="9492" spans="12:20" x14ac:dyDescent="0.25">
      <c r="L9492" s="75">
        <f>COUNTIF($B$2:B9492,B9492)</f>
        <v>0</v>
      </c>
      <c r="M9492" s="75">
        <f>COUNTIF($L$2:L9492,4)</f>
        <v>42</v>
      </c>
      <c r="N9492" s="76" t="str">
        <f t="shared" si="744"/>
        <v>0</v>
      </c>
      <c r="O9492" s="76" t="str">
        <f t="shared" si="740"/>
        <v/>
      </c>
      <c r="P9492" s="75" t="str">
        <f t="shared" si="741"/>
        <v/>
      </c>
      <c r="Q9492" s="77" t="str">
        <f t="shared" si="742"/>
        <v/>
      </c>
      <c r="R9492" s="77" t="str">
        <f t="shared" si="743"/>
        <v/>
      </c>
      <c r="S9492" s="77" t="str">
        <f>IF(O9492="","",IF(OR(VALUE(LEFT(O9492,2))&gt;IF(RIGHT(J9492,1)="M",7,19),AND(OR(LEFT(O9492,2)={"07","19"}),VALUE(RIGHT(O9492,2))&gt;15)),TRUE,FALSE))</f>
        <v/>
      </c>
      <c r="T9492" s="77" t="str">
        <f>IF(O9492="","",IF(OR(VALUE(LEFT(O9492,2))&gt;IF(RIGHT(J9492,1)="M",7,19),AND(OR(LEFT(O9492,2)={"07","19"}),VALUE(RIGHT(O9492,2))&gt;5)),TRUE,FALSE))</f>
        <v/>
      </c>
    </row>
    <row r="9493" spans="12:20" x14ac:dyDescent="0.25">
      <c r="L9493" s="75">
        <f>COUNTIF($B$2:B9493,B9493)</f>
        <v>0</v>
      </c>
      <c r="M9493" s="75">
        <f>COUNTIF($L$2:L9493,4)</f>
        <v>42</v>
      </c>
      <c r="N9493" s="76" t="str">
        <f t="shared" si="744"/>
        <v>0</v>
      </c>
      <c r="O9493" s="76" t="str">
        <f t="shared" si="740"/>
        <v/>
      </c>
      <c r="P9493" s="75" t="str">
        <f t="shared" si="741"/>
        <v/>
      </c>
      <c r="Q9493" s="77" t="str">
        <f t="shared" si="742"/>
        <v/>
      </c>
      <c r="R9493" s="77" t="str">
        <f t="shared" si="743"/>
        <v/>
      </c>
      <c r="S9493" s="77" t="str">
        <f>IF(O9493="","",IF(OR(VALUE(LEFT(O9493,2))&gt;IF(RIGHT(J9493,1)="M",7,19),AND(OR(LEFT(O9493,2)={"07","19"}),VALUE(RIGHT(O9493,2))&gt;15)),TRUE,FALSE))</f>
        <v/>
      </c>
      <c r="T9493" s="77" t="str">
        <f>IF(O9493="","",IF(OR(VALUE(LEFT(O9493,2))&gt;IF(RIGHT(J9493,1)="M",7,19),AND(OR(LEFT(O9493,2)={"07","19"}),VALUE(RIGHT(O9493,2))&gt;5)),TRUE,FALSE))</f>
        <v/>
      </c>
    </row>
    <row r="9494" spans="12:20" x14ac:dyDescent="0.25">
      <c r="L9494" s="75">
        <f>COUNTIF($B$2:B9494,B9494)</f>
        <v>0</v>
      </c>
      <c r="M9494" s="75">
        <f>COUNTIF($L$2:L9494,4)</f>
        <v>42</v>
      </c>
      <c r="N9494" s="76" t="str">
        <f t="shared" si="744"/>
        <v>0</v>
      </c>
      <c r="O9494" s="76" t="str">
        <f t="shared" si="740"/>
        <v/>
      </c>
      <c r="P9494" s="75" t="str">
        <f t="shared" si="741"/>
        <v/>
      </c>
      <c r="Q9494" s="77" t="str">
        <f t="shared" si="742"/>
        <v/>
      </c>
      <c r="R9494" s="77" t="str">
        <f t="shared" si="743"/>
        <v/>
      </c>
      <c r="S9494" s="77" t="str">
        <f>IF(O9494="","",IF(OR(VALUE(LEFT(O9494,2))&gt;IF(RIGHT(J9494,1)="M",7,19),AND(OR(LEFT(O9494,2)={"07","19"}),VALUE(RIGHT(O9494,2))&gt;15)),TRUE,FALSE))</f>
        <v/>
      </c>
      <c r="T9494" s="77" t="str">
        <f>IF(O9494="","",IF(OR(VALUE(LEFT(O9494,2))&gt;IF(RIGHT(J9494,1)="M",7,19),AND(OR(LEFT(O9494,2)={"07","19"}),VALUE(RIGHT(O9494,2))&gt;5)),TRUE,FALSE))</f>
        <v/>
      </c>
    </row>
    <row r="9495" spans="12:20" x14ac:dyDescent="0.25">
      <c r="L9495" s="75">
        <f>COUNTIF($B$2:B9495,B9495)</f>
        <v>0</v>
      </c>
      <c r="M9495" s="75">
        <f>COUNTIF($L$2:L9495,4)</f>
        <v>42</v>
      </c>
      <c r="N9495" s="76" t="str">
        <f t="shared" si="744"/>
        <v>0</v>
      </c>
      <c r="O9495" s="76" t="str">
        <f t="shared" si="740"/>
        <v/>
      </c>
      <c r="P9495" s="75" t="str">
        <f t="shared" si="741"/>
        <v/>
      </c>
      <c r="Q9495" s="77" t="str">
        <f t="shared" si="742"/>
        <v/>
      </c>
      <c r="R9495" s="77" t="str">
        <f t="shared" si="743"/>
        <v/>
      </c>
      <c r="S9495" s="77" t="str">
        <f>IF(O9495="","",IF(OR(VALUE(LEFT(O9495,2))&gt;IF(RIGHT(J9495,1)="M",7,19),AND(OR(LEFT(O9495,2)={"07","19"}),VALUE(RIGHT(O9495,2))&gt;15)),TRUE,FALSE))</f>
        <v/>
      </c>
      <c r="T9495" s="77" t="str">
        <f>IF(O9495="","",IF(OR(VALUE(LEFT(O9495,2))&gt;IF(RIGHT(J9495,1)="M",7,19),AND(OR(LEFT(O9495,2)={"07","19"}),VALUE(RIGHT(O9495,2))&gt;5)),TRUE,FALSE))</f>
        <v/>
      </c>
    </row>
    <row r="9496" spans="12:20" x14ac:dyDescent="0.25">
      <c r="L9496" s="75">
        <f>COUNTIF($B$2:B9496,B9496)</f>
        <v>0</v>
      </c>
      <c r="M9496" s="75">
        <f>COUNTIF($L$2:L9496,4)</f>
        <v>42</v>
      </c>
      <c r="N9496" s="76" t="str">
        <f t="shared" si="744"/>
        <v>0</v>
      </c>
      <c r="O9496" s="76" t="str">
        <f t="shared" si="740"/>
        <v/>
      </c>
      <c r="P9496" s="75" t="str">
        <f t="shared" si="741"/>
        <v/>
      </c>
      <c r="Q9496" s="77" t="str">
        <f t="shared" si="742"/>
        <v/>
      </c>
      <c r="R9496" s="77" t="str">
        <f t="shared" si="743"/>
        <v/>
      </c>
      <c r="S9496" s="77" t="str">
        <f>IF(O9496="","",IF(OR(VALUE(LEFT(O9496,2))&gt;IF(RIGHT(J9496,1)="M",7,19),AND(OR(LEFT(O9496,2)={"07","19"}),VALUE(RIGHT(O9496,2))&gt;15)),TRUE,FALSE))</f>
        <v/>
      </c>
      <c r="T9496" s="77" t="str">
        <f>IF(O9496="","",IF(OR(VALUE(LEFT(O9496,2))&gt;IF(RIGHT(J9496,1)="M",7,19),AND(OR(LEFT(O9496,2)={"07","19"}),VALUE(RIGHT(O9496,2))&gt;5)),TRUE,FALSE))</f>
        <v/>
      </c>
    </row>
    <row r="9497" spans="12:20" x14ac:dyDescent="0.25">
      <c r="L9497" s="75">
        <f>COUNTIF($B$2:B9497,B9497)</f>
        <v>0</v>
      </c>
      <c r="M9497" s="75">
        <f>COUNTIF($L$2:L9497,4)</f>
        <v>42</v>
      </c>
      <c r="N9497" s="76" t="str">
        <f t="shared" si="744"/>
        <v>0</v>
      </c>
      <c r="O9497" s="76" t="str">
        <f t="shared" si="740"/>
        <v/>
      </c>
      <c r="P9497" s="75" t="str">
        <f t="shared" si="741"/>
        <v/>
      </c>
      <c r="Q9497" s="77" t="str">
        <f t="shared" si="742"/>
        <v/>
      </c>
      <c r="R9497" s="77" t="str">
        <f t="shared" si="743"/>
        <v/>
      </c>
      <c r="S9497" s="77" t="str">
        <f>IF(O9497="","",IF(OR(VALUE(LEFT(O9497,2))&gt;IF(RIGHT(J9497,1)="M",7,19),AND(OR(LEFT(O9497,2)={"07","19"}),VALUE(RIGHT(O9497,2))&gt;15)),TRUE,FALSE))</f>
        <v/>
      </c>
      <c r="T9497" s="77" t="str">
        <f>IF(O9497="","",IF(OR(VALUE(LEFT(O9497,2))&gt;IF(RIGHT(J9497,1)="M",7,19),AND(OR(LEFT(O9497,2)={"07","19"}),VALUE(RIGHT(O9497,2))&gt;5)),TRUE,FALSE))</f>
        <v/>
      </c>
    </row>
    <row r="9498" spans="12:20" x14ac:dyDescent="0.25">
      <c r="L9498" s="75">
        <f>COUNTIF($B$2:B9498,B9498)</f>
        <v>0</v>
      </c>
      <c r="M9498" s="75">
        <f>COUNTIF($L$2:L9498,4)</f>
        <v>42</v>
      </c>
      <c r="N9498" s="76" t="str">
        <f t="shared" si="744"/>
        <v>0</v>
      </c>
      <c r="O9498" s="76" t="str">
        <f t="shared" si="740"/>
        <v/>
      </c>
      <c r="P9498" s="75" t="str">
        <f t="shared" si="741"/>
        <v/>
      </c>
      <c r="Q9498" s="77" t="str">
        <f t="shared" si="742"/>
        <v/>
      </c>
      <c r="R9498" s="77" t="str">
        <f t="shared" si="743"/>
        <v/>
      </c>
      <c r="S9498" s="77" t="str">
        <f>IF(O9498="","",IF(OR(VALUE(LEFT(O9498,2))&gt;IF(RIGHT(J9498,1)="M",7,19),AND(OR(LEFT(O9498,2)={"07","19"}),VALUE(RIGHT(O9498,2))&gt;15)),TRUE,FALSE))</f>
        <v/>
      </c>
      <c r="T9498" s="77" t="str">
        <f>IF(O9498="","",IF(OR(VALUE(LEFT(O9498,2))&gt;IF(RIGHT(J9498,1)="M",7,19),AND(OR(LEFT(O9498,2)={"07","19"}),VALUE(RIGHT(O9498,2))&gt;5)),TRUE,FALSE))</f>
        <v/>
      </c>
    </row>
    <row r="9499" spans="12:20" x14ac:dyDescent="0.25">
      <c r="L9499" s="75">
        <f>COUNTIF($B$2:B9499,B9499)</f>
        <v>0</v>
      </c>
      <c r="M9499" s="75">
        <f>COUNTIF($L$2:L9499,4)</f>
        <v>42</v>
      </c>
      <c r="N9499" s="76" t="str">
        <f t="shared" si="744"/>
        <v>0</v>
      </c>
      <c r="O9499" s="76" t="str">
        <f t="shared" si="740"/>
        <v/>
      </c>
      <c r="P9499" s="75" t="str">
        <f t="shared" si="741"/>
        <v/>
      </c>
      <c r="Q9499" s="77" t="str">
        <f t="shared" si="742"/>
        <v/>
      </c>
      <c r="R9499" s="77" t="str">
        <f t="shared" si="743"/>
        <v/>
      </c>
      <c r="S9499" s="77" t="str">
        <f>IF(O9499="","",IF(OR(VALUE(LEFT(O9499,2))&gt;IF(RIGHT(J9499,1)="M",7,19),AND(OR(LEFT(O9499,2)={"07","19"}),VALUE(RIGHT(O9499,2))&gt;15)),TRUE,FALSE))</f>
        <v/>
      </c>
      <c r="T9499" s="77" t="str">
        <f>IF(O9499="","",IF(OR(VALUE(LEFT(O9499,2))&gt;IF(RIGHT(J9499,1)="M",7,19),AND(OR(LEFT(O9499,2)={"07","19"}),VALUE(RIGHT(O9499,2))&gt;5)),TRUE,FALSE))</f>
        <v/>
      </c>
    </row>
    <row r="9500" spans="12:20" x14ac:dyDescent="0.25">
      <c r="L9500" s="75">
        <f>COUNTIF($B$2:B9500,B9500)</f>
        <v>0</v>
      </c>
      <c r="M9500" s="75">
        <f>COUNTIF($L$2:L9500,4)</f>
        <v>42</v>
      </c>
      <c r="N9500" s="76" t="str">
        <f t="shared" si="744"/>
        <v>0</v>
      </c>
      <c r="O9500" s="76" t="str">
        <f t="shared" si="740"/>
        <v/>
      </c>
      <c r="P9500" s="75" t="str">
        <f t="shared" si="741"/>
        <v/>
      </c>
      <c r="Q9500" s="77" t="str">
        <f t="shared" si="742"/>
        <v/>
      </c>
      <c r="R9500" s="77" t="str">
        <f t="shared" si="743"/>
        <v/>
      </c>
      <c r="S9500" s="77" t="str">
        <f>IF(O9500="","",IF(OR(VALUE(LEFT(O9500,2))&gt;IF(RIGHT(J9500,1)="M",7,19),AND(OR(LEFT(O9500,2)={"07","19"}),VALUE(RIGHT(O9500,2))&gt;15)),TRUE,FALSE))</f>
        <v/>
      </c>
      <c r="T9500" s="77" t="str">
        <f>IF(O9500="","",IF(OR(VALUE(LEFT(O9500,2))&gt;IF(RIGHT(J9500,1)="M",7,19),AND(OR(LEFT(O9500,2)={"07","19"}),VALUE(RIGHT(O9500,2))&gt;5)),TRUE,FALSE))</f>
        <v/>
      </c>
    </row>
    <row r="9501" spans="12:20" x14ac:dyDescent="0.25">
      <c r="L9501" s="75">
        <f>COUNTIF($B$2:B9501,B9501)</f>
        <v>0</v>
      </c>
      <c r="M9501" s="75">
        <f>COUNTIF($L$2:L9501,4)</f>
        <v>42</v>
      </c>
      <c r="N9501" s="76" t="str">
        <f t="shared" si="744"/>
        <v>0</v>
      </c>
      <c r="O9501" s="76" t="str">
        <f t="shared" si="740"/>
        <v/>
      </c>
      <c r="P9501" s="75" t="str">
        <f t="shared" si="741"/>
        <v/>
      </c>
      <c r="Q9501" s="77" t="str">
        <f t="shared" si="742"/>
        <v/>
      </c>
      <c r="R9501" s="77" t="str">
        <f t="shared" si="743"/>
        <v/>
      </c>
      <c r="S9501" s="77" t="str">
        <f>IF(O9501="","",IF(OR(VALUE(LEFT(O9501,2))&gt;IF(RIGHT(J9501,1)="M",7,19),AND(OR(LEFT(O9501,2)={"07","19"}),VALUE(RIGHT(O9501,2))&gt;15)),TRUE,FALSE))</f>
        <v/>
      </c>
      <c r="T9501" s="77" t="str">
        <f>IF(O9501="","",IF(OR(VALUE(LEFT(O9501,2))&gt;IF(RIGHT(J9501,1)="M",7,19),AND(OR(LEFT(O9501,2)={"07","19"}),VALUE(RIGHT(O9501,2))&gt;5)),TRUE,FALSE))</f>
        <v/>
      </c>
    </row>
    <row r="9502" spans="12:20" x14ac:dyDescent="0.25">
      <c r="L9502" s="75">
        <f>COUNTIF($B$2:B9502,B9502)</f>
        <v>0</v>
      </c>
      <c r="M9502" s="75">
        <f>COUNTIF($L$2:L9502,4)</f>
        <v>42</v>
      </c>
      <c r="N9502" s="76" t="str">
        <f t="shared" si="744"/>
        <v>0</v>
      </c>
      <c r="O9502" s="76" t="str">
        <f t="shared" si="740"/>
        <v/>
      </c>
      <c r="P9502" s="75" t="str">
        <f t="shared" si="741"/>
        <v/>
      </c>
      <c r="Q9502" s="77" t="str">
        <f t="shared" si="742"/>
        <v/>
      </c>
      <c r="R9502" s="77" t="str">
        <f t="shared" si="743"/>
        <v/>
      </c>
      <c r="S9502" s="77" t="str">
        <f>IF(O9502="","",IF(OR(VALUE(LEFT(O9502,2))&gt;IF(RIGHT(J9502,1)="M",7,19),AND(OR(LEFT(O9502,2)={"07","19"}),VALUE(RIGHT(O9502,2))&gt;15)),TRUE,FALSE))</f>
        <v/>
      </c>
      <c r="T9502" s="77" t="str">
        <f>IF(O9502="","",IF(OR(VALUE(LEFT(O9502,2))&gt;IF(RIGHT(J9502,1)="M",7,19),AND(OR(LEFT(O9502,2)={"07","19"}),VALUE(RIGHT(O9502,2))&gt;5)),TRUE,FALSE))</f>
        <v/>
      </c>
    </row>
    <row r="9503" spans="12:20" x14ac:dyDescent="0.25">
      <c r="L9503" s="75">
        <f>COUNTIF($B$2:B9503,B9503)</f>
        <v>0</v>
      </c>
      <c r="M9503" s="75">
        <f>COUNTIF($L$2:L9503,4)</f>
        <v>42</v>
      </c>
      <c r="N9503" s="76" t="str">
        <f t="shared" si="744"/>
        <v>0</v>
      </c>
      <c r="O9503" s="76" t="str">
        <f t="shared" si="740"/>
        <v/>
      </c>
      <c r="P9503" s="75" t="str">
        <f t="shared" si="741"/>
        <v/>
      </c>
      <c r="Q9503" s="77" t="str">
        <f t="shared" si="742"/>
        <v/>
      </c>
      <c r="R9503" s="77" t="str">
        <f t="shared" si="743"/>
        <v/>
      </c>
      <c r="S9503" s="77" t="str">
        <f>IF(O9503="","",IF(OR(VALUE(LEFT(O9503,2))&gt;IF(RIGHT(J9503,1)="M",7,19),AND(OR(LEFT(O9503,2)={"07","19"}),VALUE(RIGHT(O9503,2))&gt;15)),TRUE,FALSE))</f>
        <v/>
      </c>
      <c r="T9503" s="77" t="str">
        <f>IF(O9503="","",IF(OR(VALUE(LEFT(O9503,2))&gt;IF(RIGHT(J9503,1)="M",7,19),AND(OR(LEFT(O9503,2)={"07","19"}),VALUE(RIGHT(O9503,2))&gt;5)),TRUE,FALSE))</f>
        <v/>
      </c>
    </row>
    <row r="9504" spans="12:20" x14ac:dyDescent="0.25">
      <c r="L9504" s="75">
        <f>COUNTIF($B$2:B9504,B9504)</f>
        <v>0</v>
      </c>
      <c r="M9504" s="75">
        <f>COUNTIF($L$2:L9504,4)</f>
        <v>42</v>
      </c>
      <c r="N9504" s="76" t="str">
        <f t="shared" si="744"/>
        <v>0</v>
      </c>
      <c r="O9504" s="76" t="str">
        <f t="shared" si="740"/>
        <v/>
      </c>
      <c r="P9504" s="75" t="str">
        <f t="shared" si="741"/>
        <v/>
      </c>
      <c r="Q9504" s="77" t="str">
        <f t="shared" si="742"/>
        <v/>
      </c>
      <c r="R9504" s="77" t="str">
        <f t="shared" si="743"/>
        <v/>
      </c>
      <c r="S9504" s="77" t="str">
        <f>IF(O9504="","",IF(OR(VALUE(LEFT(O9504,2))&gt;IF(RIGHT(J9504,1)="M",7,19),AND(OR(LEFT(O9504,2)={"07","19"}),VALUE(RIGHT(O9504,2))&gt;15)),TRUE,FALSE))</f>
        <v/>
      </c>
      <c r="T9504" s="77" t="str">
        <f>IF(O9504="","",IF(OR(VALUE(LEFT(O9504,2))&gt;IF(RIGHT(J9504,1)="M",7,19),AND(OR(LEFT(O9504,2)={"07","19"}),VALUE(RIGHT(O9504,2))&gt;5)),TRUE,FALSE))</f>
        <v/>
      </c>
    </row>
    <row r="9505" spans="12:20" x14ac:dyDescent="0.25">
      <c r="L9505" s="75">
        <f>COUNTIF($B$2:B9505,B9505)</f>
        <v>0</v>
      </c>
      <c r="M9505" s="75">
        <f>COUNTIF($L$2:L9505,4)</f>
        <v>42</v>
      </c>
      <c r="N9505" s="76" t="str">
        <f t="shared" si="744"/>
        <v>0</v>
      </c>
      <c r="O9505" s="76" t="str">
        <f t="shared" si="740"/>
        <v/>
      </c>
      <c r="P9505" s="75" t="str">
        <f t="shared" si="741"/>
        <v/>
      </c>
      <c r="Q9505" s="77" t="str">
        <f t="shared" si="742"/>
        <v/>
      </c>
      <c r="R9505" s="77" t="str">
        <f t="shared" si="743"/>
        <v/>
      </c>
      <c r="S9505" s="77" t="str">
        <f>IF(O9505="","",IF(OR(VALUE(LEFT(O9505,2))&gt;IF(RIGHT(J9505,1)="M",7,19),AND(OR(LEFT(O9505,2)={"07","19"}),VALUE(RIGHT(O9505,2))&gt;15)),TRUE,FALSE))</f>
        <v/>
      </c>
      <c r="T9505" s="77" t="str">
        <f>IF(O9505="","",IF(OR(VALUE(LEFT(O9505,2))&gt;IF(RIGHT(J9505,1)="M",7,19),AND(OR(LEFT(O9505,2)={"07","19"}),VALUE(RIGHT(O9505,2))&gt;5)),TRUE,FALSE))</f>
        <v/>
      </c>
    </row>
    <row r="9506" spans="12:20" x14ac:dyDescent="0.25">
      <c r="L9506" s="75">
        <f>COUNTIF($B$2:B9506,B9506)</f>
        <v>0</v>
      </c>
      <c r="M9506" s="75">
        <f>COUNTIF($L$2:L9506,4)</f>
        <v>42</v>
      </c>
      <c r="N9506" s="76" t="str">
        <f t="shared" si="744"/>
        <v>0</v>
      </c>
      <c r="O9506" s="76" t="str">
        <f t="shared" si="740"/>
        <v/>
      </c>
      <c r="P9506" s="75" t="str">
        <f t="shared" si="741"/>
        <v/>
      </c>
      <c r="Q9506" s="77" t="str">
        <f t="shared" si="742"/>
        <v/>
      </c>
      <c r="R9506" s="77" t="str">
        <f t="shared" si="743"/>
        <v/>
      </c>
      <c r="S9506" s="77" t="str">
        <f>IF(O9506="","",IF(OR(VALUE(LEFT(O9506,2))&gt;IF(RIGHT(J9506,1)="M",7,19),AND(OR(LEFT(O9506,2)={"07","19"}),VALUE(RIGHT(O9506,2))&gt;15)),TRUE,FALSE))</f>
        <v/>
      </c>
      <c r="T9506" s="77" t="str">
        <f>IF(O9506="","",IF(OR(VALUE(LEFT(O9506,2))&gt;IF(RIGHT(J9506,1)="M",7,19),AND(OR(LEFT(O9506,2)={"07","19"}),VALUE(RIGHT(O9506,2))&gt;5)),TRUE,FALSE))</f>
        <v/>
      </c>
    </row>
    <row r="9507" spans="12:20" x14ac:dyDescent="0.25">
      <c r="L9507" s="75">
        <f>COUNTIF($B$2:B9507,B9507)</f>
        <v>0</v>
      </c>
      <c r="M9507" s="75">
        <f>COUNTIF($L$2:L9507,4)</f>
        <v>42</v>
      </c>
      <c r="N9507" s="76" t="str">
        <f t="shared" si="744"/>
        <v>0</v>
      </c>
      <c r="O9507" s="76" t="str">
        <f t="shared" si="740"/>
        <v/>
      </c>
      <c r="P9507" s="75" t="str">
        <f t="shared" si="741"/>
        <v/>
      </c>
      <c r="Q9507" s="77" t="str">
        <f t="shared" si="742"/>
        <v/>
      </c>
      <c r="R9507" s="77" t="str">
        <f t="shared" si="743"/>
        <v/>
      </c>
      <c r="S9507" s="77" t="str">
        <f>IF(O9507="","",IF(OR(VALUE(LEFT(O9507,2))&gt;IF(RIGHT(J9507,1)="M",7,19),AND(OR(LEFT(O9507,2)={"07","19"}),VALUE(RIGHT(O9507,2))&gt;15)),TRUE,FALSE))</f>
        <v/>
      </c>
      <c r="T9507" s="77" t="str">
        <f>IF(O9507="","",IF(OR(VALUE(LEFT(O9507,2))&gt;IF(RIGHT(J9507,1)="M",7,19),AND(OR(LEFT(O9507,2)={"07","19"}),VALUE(RIGHT(O9507,2))&gt;5)),TRUE,FALSE))</f>
        <v/>
      </c>
    </row>
    <row r="9508" spans="12:20" x14ac:dyDescent="0.25">
      <c r="L9508" s="75">
        <f>COUNTIF($B$2:B9508,B9508)</f>
        <v>0</v>
      </c>
      <c r="M9508" s="75">
        <f>COUNTIF($L$2:L9508,4)</f>
        <v>42</v>
      </c>
      <c r="N9508" s="76" t="str">
        <f t="shared" si="744"/>
        <v>0</v>
      </c>
      <c r="O9508" s="76" t="str">
        <f t="shared" si="740"/>
        <v/>
      </c>
      <c r="P9508" s="75" t="str">
        <f t="shared" si="741"/>
        <v/>
      </c>
      <c r="Q9508" s="77" t="str">
        <f t="shared" si="742"/>
        <v/>
      </c>
      <c r="R9508" s="77" t="str">
        <f t="shared" si="743"/>
        <v/>
      </c>
      <c r="S9508" s="77" t="str">
        <f>IF(O9508="","",IF(OR(VALUE(LEFT(O9508,2))&gt;IF(RIGHT(J9508,1)="M",7,19),AND(OR(LEFT(O9508,2)={"07","19"}),VALUE(RIGHT(O9508,2))&gt;15)),TRUE,FALSE))</f>
        <v/>
      </c>
      <c r="T9508" s="77" t="str">
        <f>IF(O9508="","",IF(OR(VALUE(LEFT(O9508,2))&gt;IF(RIGHT(J9508,1)="M",7,19),AND(OR(LEFT(O9508,2)={"07","19"}),VALUE(RIGHT(O9508,2))&gt;5)),TRUE,FALSE))</f>
        <v/>
      </c>
    </row>
    <row r="9509" spans="12:20" x14ac:dyDescent="0.25">
      <c r="L9509" s="75">
        <f>COUNTIF($B$2:B9509,B9509)</f>
        <v>0</v>
      </c>
      <c r="M9509" s="75">
        <f>COUNTIF($L$2:L9509,4)</f>
        <v>42</v>
      </c>
      <c r="N9509" s="76" t="str">
        <f t="shared" si="744"/>
        <v>0</v>
      </c>
      <c r="O9509" s="76" t="str">
        <f t="shared" si="740"/>
        <v/>
      </c>
      <c r="P9509" s="75" t="str">
        <f t="shared" si="741"/>
        <v/>
      </c>
      <c r="Q9509" s="77" t="str">
        <f t="shared" si="742"/>
        <v/>
      </c>
      <c r="R9509" s="77" t="str">
        <f t="shared" si="743"/>
        <v/>
      </c>
      <c r="S9509" s="77" t="str">
        <f>IF(O9509="","",IF(OR(VALUE(LEFT(O9509,2))&gt;IF(RIGHT(J9509,1)="M",7,19),AND(OR(LEFT(O9509,2)={"07","19"}),VALUE(RIGHT(O9509,2))&gt;15)),TRUE,FALSE))</f>
        <v/>
      </c>
      <c r="T9509" s="77" t="str">
        <f>IF(O9509="","",IF(OR(VALUE(LEFT(O9509,2))&gt;IF(RIGHT(J9509,1)="M",7,19),AND(OR(LEFT(O9509,2)={"07","19"}),VALUE(RIGHT(O9509,2))&gt;5)),TRUE,FALSE))</f>
        <v/>
      </c>
    </row>
    <row r="9510" spans="12:20" x14ac:dyDescent="0.25">
      <c r="L9510" s="75">
        <f>COUNTIF($B$2:B9510,B9510)</f>
        <v>0</v>
      </c>
      <c r="M9510" s="75">
        <f>COUNTIF($L$2:L9510,4)</f>
        <v>42</v>
      </c>
      <c r="N9510" s="76" t="str">
        <f t="shared" si="744"/>
        <v>0</v>
      </c>
      <c r="O9510" s="76" t="str">
        <f t="shared" si="740"/>
        <v/>
      </c>
      <c r="P9510" s="75" t="str">
        <f t="shared" si="741"/>
        <v/>
      </c>
      <c r="Q9510" s="77" t="str">
        <f t="shared" si="742"/>
        <v/>
      </c>
      <c r="R9510" s="77" t="str">
        <f t="shared" si="743"/>
        <v/>
      </c>
      <c r="S9510" s="77" t="str">
        <f>IF(O9510="","",IF(OR(VALUE(LEFT(O9510,2))&gt;IF(RIGHT(J9510,1)="M",7,19),AND(OR(LEFT(O9510,2)={"07","19"}),VALUE(RIGHT(O9510,2))&gt;15)),TRUE,FALSE))</f>
        <v/>
      </c>
      <c r="T9510" s="77" t="str">
        <f>IF(O9510="","",IF(OR(VALUE(LEFT(O9510,2))&gt;IF(RIGHT(J9510,1)="M",7,19),AND(OR(LEFT(O9510,2)={"07","19"}),VALUE(RIGHT(O9510,2))&gt;5)),TRUE,FALSE))</f>
        <v/>
      </c>
    </row>
    <row r="9511" spans="12:20" x14ac:dyDescent="0.25">
      <c r="L9511" s="75">
        <f>COUNTIF($B$2:B9511,B9511)</f>
        <v>0</v>
      </c>
      <c r="M9511" s="75">
        <f>COUNTIF($L$2:L9511,4)</f>
        <v>42</v>
      </c>
      <c r="N9511" s="76" t="str">
        <f t="shared" si="744"/>
        <v>0</v>
      </c>
      <c r="O9511" s="76" t="str">
        <f t="shared" si="740"/>
        <v/>
      </c>
      <c r="P9511" s="75" t="str">
        <f t="shared" si="741"/>
        <v/>
      </c>
      <c r="Q9511" s="77" t="str">
        <f t="shared" si="742"/>
        <v/>
      </c>
      <c r="R9511" s="77" t="str">
        <f t="shared" si="743"/>
        <v/>
      </c>
      <c r="S9511" s="77" t="str">
        <f>IF(O9511="","",IF(OR(VALUE(LEFT(O9511,2))&gt;IF(RIGHT(J9511,1)="M",7,19),AND(OR(LEFT(O9511,2)={"07","19"}),VALUE(RIGHT(O9511,2))&gt;15)),TRUE,FALSE))</f>
        <v/>
      </c>
      <c r="T9511" s="77" t="str">
        <f>IF(O9511="","",IF(OR(VALUE(LEFT(O9511,2))&gt;IF(RIGHT(J9511,1)="M",7,19),AND(OR(LEFT(O9511,2)={"07","19"}),VALUE(RIGHT(O9511,2))&gt;5)),TRUE,FALSE))</f>
        <v/>
      </c>
    </row>
    <row r="9512" spans="12:20" x14ac:dyDescent="0.25">
      <c r="L9512" s="75">
        <f>COUNTIF($B$2:B9512,B9512)</f>
        <v>0</v>
      </c>
      <c r="M9512" s="75">
        <f>COUNTIF($L$2:L9512,4)</f>
        <v>42</v>
      </c>
      <c r="N9512" s="76" t="str">
        <f t="shared" si="744"/>
        <v>0</v>
      </c>
      <c r="O9512" s="76" t="str">
        <f t="shared" si="740"/>
        <v/>
      </c>
      <c r="P9512" s="75" t="str">
        <f t="shared" si="741"/>
        <v/>
      </c>
      <c r="Q9512" s="77" t="str">
        <f t="shared" si="742"/>
        <v/>
      </c>
      <c r="R9512" s="77" t="str">
        <f t="shared" si="743"/>
        <v/>
      </c>
      <c r="S9512" s="77" t="str">
        <f>IF(O9512="","",IF(OR(VALUE(LEFT(O9512,2))&gt;IF(RIGHT(J9512,1)="M",7,19),AND(OR(LEFT(O9512,2)={"07","19"}),VALUE(RIGHT(O9512,2))&gt;15)),TRUE,FALSE))</f>
        <v/>
      </c>
      <c r="T9512" s="77" t="str">
        <f>IF(O9512="","",IF(OR(VALUE(LEFT(O9512,2))&gt;IF(RIGHT(J9512,1)="M",7,19),AND(OR(LEFT(O9512,2)={"07","19"}),VALUE(RIGHT(O9512,2))&gt;5)),TRUE,FALSE))</f>
        <v/>
      </c>
    </row>
    <row r="9513" spans="12:20" x14ac:dyDescent="0.25">
      <c r="L9513" s="75">
        <f>COUNTIF($B$2:B9513,B9513)</f>
        <v>0</v>
      </c>
      <c r="M9513" s="75">
        <f>COUNTIF($L$2:L9513,4)</f>
        <v>42</v>
      </c>
      <c r="N9513" s="76" t="str">
        <f t="shared" si="744"/>
        <v>0</v>
      </c>
      <c r="O9513" s="76" t="str">
        <f t="shared" si="740"/>
        <v/>
      </c>
      <c r="P9513" s="75" t="str">
        <f t="shared" si="741"/>
        <v/>
      </c>
      <c r="Q9513" s="77" t="str">
        <f t="shared" si="742"/>
        <v/>
      </c>
      <c r="R9513" s="77" t="str">
        <f t="shared" si="743"/>
        <v/>
      </c>
      <c r="S9513" s="77" t="str">
        <f>IF(O9513="","",IF(OR(VALUE(LEFT(O9513,2))&gt;IF(RIGHT(J9513,1)="M",7,19),AND(OR(LEFT(O9513,2)={"07","19"}),VALUE(RIGHT(O9513,2))&gt;15)),TRUE,FALSE))</f>
        <v/>
      </c>
      <c r="T9513" s="77" t="str">
        <f>IF(O9513="","",IF(OR(VALUE(LEFT(O9513,2))&gt;IF(RIGHT(J9513,1)="M",7,19),AND(OR(LEFT(O9513,2)={"07","19"}),VALUE(RIGHT(O9513,2))&gt;5)),TRUE,FALSE))</f>
        <v/>
      </c>
    </row>
    <row r="9514" spans="12:20" x14ac:dyDescent="0.25">
      <c r="L9514" s="75">
        <f>COUNTIF($B$2:B9514,B9514)</f>
        <v>0</v>
      </c>
      <c r="M9514" s="75">
        <f>COUNTIF($L$2:L9514,4)</f>
        <v>42</v>
      </c>
      <c r="N9514" s="76" t="str">
        <f t="shared" si="744"/>
        <v>0</v>
      </c>
      <c r="O9514" s="76" t="str">
        <f t="shared" si="740"/>
        <v/>
      </c>
      <c r="P9514" s="75" t="str">
        <f t="shared" si="741"/>
        <v/>
      </c>
      <c r="Q9514" s="77" t="str">
        <f t="shared" si="742"/>
        <v/>
      </c>
      <c r="R9514" s="77" t="str">
        <f t="shared" si="743"/>
        <v/>
      </c>
      <c r="S9514" s="77" t="str">
        <f>IF(O9514="","",IF(OR(VALUE(LEFT(O9514,2))&gt;IF(RIGHT(J9514,1)="M",7,19),AND(OR(LEFT(O9514,2)={"07","19"}),VALUE(RIGHT(O9514,2))&gt;15)),TRUE,FALSE))</f>
        <v/>
      </c>
      <c r="T9514" s="77" t="str">
        <f>IF(O9514="","",IF(OR(VALUE(LEFT(O9514,2))&gt;IF(RIGHT(J9514,1)="M",7,19),AND(OR(LEFT(O9514,2)={"07","19"}),VALUE(RIGHT(O9514,2))&gt;5)),TRUE,FALSE))</f>
        <v/>
      </c>
    </row>
    <row r="9515" spans="12:20" x14ac:dyDescent="0.25">
      <c r="L9515" s="75">
        <f>COUNTIF($B$2:B9515,B9515)</f>
        <v>0</v>
      </c>
      <c r="M9515" s="75">
        <f>COUNTIF($L$2:L9515,4)</f>
        <v>42</v>
      </c>
      <c r="N9515" s="76" t="str">
        <f t="shared" si="744"/>
        <v>0</v>
      </c>
      <c r="O9515" s="76" t="str">
        <f t="shared" si="740"/>
        <v/>
      </c>
      <c r="P9515" s="75" t="str">
        <f t="shared" si="741"/>
        <v/>
      </c>
      <c r="Q9515" s="77" t="str">
        <f t="shared" si="742"/>
        <v/>
      </c>
      <c r="R9515" s="77" t="str">
        <f t="shared" si="743"/>
        <v/>
      </c>
      <c r="S9515" s="77" t="str">
        <f>IF(O9515="","",IF(OR(VALUE(LEFT(O9515,2))&gt;IF(RIGHT(J9515,1)="M",7,19),AND(OR(LEFT(O9515,2)={"07","19"}),VALUE(RIGHT(O9515,2))&gt;15)),TRUE,FALSE))</f>
        <v/>
      </c>
      <c r="T9515" s="77" t="str">
        <f>IF(O9515="","",IF(OR(VALUE(LEFT(O9515,2))&gt;IF(RIGHT(J9515,1)="M",7,19),AND(OR(LEFT(O9515,2)={"07","19"}),VALUE(RIGHT(O9515,2))&gt;5)),TRUE,FALSE))</f>
        <v/>
      </c>
    </row>
    <row r="9516" spans="12:20" x14ac:dyDescent="0.25">
      <c r="L9516" s="75">
        <f>COUNTIF($B$2:B9516,B9516)</f>
        <v>0</v>
      </c>
      <c r="M9516" s="75">
        <f>COUNTIF($L$2:L9516,4)</f>
        <v>42</v>
      </c>
      <c r="N9516" s="76" t="str">
        <f t="shared" si="744"/>
        <v>0</v>
      </c>
      <c r="O9516" s="76" t="str">
        <f t="shared" si="740"/>
        <v/>
      </c>
      <c r="P9516" s="75" t="str">
        <f t="shared" si="741"/>
        <v/>
      </c>
      <c r="Q9516" s="77" t="str">
        <f t="shared" si="742"/>
        <v/>
      </c>
      <c r="R9516" s="77" t="str">
        <f t="shared" si="743"/>
        <v/>
      </c>
      <c r="S9516" s="77" t="str">
        <f>IF(O9516="","",IF(OR(VALUE(LEFT(O9516,2))&gt;IF(RIGHT(J9516,1)="M",7,19),AND(OR(LEFT(O9516,2)={"07","19"}),VALUE(RIGHT(O9516,2))&gt;15)),TRUE,FALSE))</f>
        <v/>
      </c>
      <c r="T9516" s="77" t="str">
        <f>IF(O9516="","",IF(OR(VALUE(LEFT(O9516,2))&gt;IF(RIGHT(J9516,1)="M",7,19),AND(OR(LEFT(O9516,2)={"07","19"}),VALUE(RIGHT(O9516,2))&gt;5)),TRUE,FALSE))</f>
        <v/>
      </c>
    </row>
    <row r="9517" spans="12:20" x14ac:dyDescent="0.25">
      <c r="L9517" s="75">
        <f>COUNTIF($B$2:B9517,B9517)</f>
        <v>0</v>
      </c>
      <c r="M9517" s="75">
        <f>COUNTIF($L$2:L9517,4)</f>
        <v>42</v>
      </c>
      <c r="N9517" s="76" t="str">
        <f t="shared" si="744"/>
        <v>0</v>
      </c>
      <c r="O9517" s="76" t="str">
        <f t="shared" si="740"/>
        <v/>
      </c>
      <c r="P9517" s="75" t="str">
        <f t="shared" si="741"/>
        <v/>
      </c>
      <c r="Q9517" s="77" t="str">
        <f t="shared" si="742"/>
        <v/>
      </c>
      <c r="R9517" s="77" t="str">
        <f t="shared" si="743"/>
        <v/>
      </c>
      <c r="S9517" s="77" t="str">
        <f>IF(O9517="","",IF(OR(VALUE(LEFT(O9517,2))&gt;IF(RIGHT(J9517,1)="M",7,19),AND(OR(LEFT(O9517,2)={"07","19"}),VALUE(RIGHT(O9517,2))&gt;15)),TRUE,FALSE))</f>
        <v/>
      </c>
      <c r="T9517" s="77" t="str">
        <f>IF(O9517="","",IF(OR(VALUE(LEFT(O9517,2))&gt;IF(RIGHT(J9517,1)="M",7,19),AND(OR(LEFT(O9517,2)={"07","19"}),VALUE(RIGHT(O9517,2))&gt;5)),TRUE,FALSE))</f>
        <v/>
      </c>
    </row>
    <row r="9518" spans="12:20" x14ac:dyDescent="0.25">
      <c r="L9518" s="75">
        <f>COUNTIF($B$2:B9518,B9518)</f>
        <v>0</v>
      </c>
      <c r="M9518" s="75">
        <f>COUNTIF($L$2:L9518,4)</f>
        <v>42</v>
      </c>
      <c r="N9518" s="76" t="str">
        <f t="shared" si="744"/>
        <v>0</v>
      </c>
      <c r="O9518" s="76" t="str">
        <f t="shared" si="740"/>
        <v/>
      </c>
      <c r="P9518" s="75" t="str">
        <f t="shared" si="741"/>
        <v/>
      </c>
      <c r="Q9518" s="77" t="str">
        <f t="shared" si="742"/>
        <v/>
      </c>
      <c r="R9518" s="77" t="str">
        <f t="shared" si="743"/>
        <v/>
      </c>
      <c r="S9518" s="77" t="str">
        <f>IF(O9518="","",IF(OR(VALUE(LEFT(O9518,2))&gt;IF(RIGHT(J9518,1)="M",7,19),AND(OR(LEFT(O9518,2)={"07","19"}),VALUE(RIGHT(O9518,2))&gt;15)),TRUE,FALSE))</f>
        <v/>
      </c>
      <c r="T9518" s="77" t="str">
        <f>IF(O9518="","",IF(OR(VALUE(LEFT(O9518,2))&gt;IF(RIGHT(J9518,1)="M",7,19),AND(OR(LEFT(O9518,2)={"07","19"}),VALUE(RIGHT(O9518,2))&gt;5)),TRUE,FALSE))</f>
        <v/>
      </c>
    </row>
    <row r="9519" spans="12:20" x14ac:dyDescent="0.25">
      <c r="L9519" s="75">
        <f>COUNTIF($B$2:B9519,B9519)</f>
        <v>0</v>
      </c>
      <c r="M9519" s="75">
        <f>COUNTIF($L$2:L9519,4)</f>
        <v>42</v>
      </c>
      <c r="N9519" s="76" t="str">
        <f t="shared" si="744"/>
        <v>0</v>
      </c>
      <c r="O9519" s="76" t="str">
        <f t="shared" si="740"/>
        <v/>
      </c>
      <c r="P9519" s="75" t="str">
        <f t="shared" si="741"/>
        <v/>
      </c>
      <c r="Q9519" s="77" t="str">
        <f t="shared" si="742"/>
        <v/>
      </c>
      <c r="R9519" s="77" t="str">
        <f t="shared" si="743"/>
        <v/>
      </c>
      <c r="S9519" s="77" t="str">
        <f>IF(O9519="","",IF(OR(VALUE(LEFT(O9519,2))&gt;IF(RIGHT(J9519,1)="M",7,19),AND(OR(LEFT(O9519,2)={"07","19"}),VALUE(RIGHT(O9519,2))&gt;15)),TRUE,FALSE))</f>
        <v/>
      </c>
      <c r="T9519" s="77" t="str">
        <f>IF(O9519="","",IF(OR(VALUE(LEFT(O9519,2))&gt;IF(RIGHT(J9519,1)="M",7,19),AND(OR(LEFT(O9519,2)={"07","19"}),VALUE(RIGHT(O9519,2))&gt;5)),TRUE,FALSE))</f>
        <v/>
      </c>
    </row>
    <row r="9520" spans="12:20" x14ac:dyDescent="0.25">
      <c r="L9520" s="75">
        <f>COUNTIF($B$2:B9520,B9520)</f>
        <v>0</v>
      </c>
      <c r="M9520" s="75">
        <f>COUNTIF($L$2:L9520,4)</f>
        <v>42</v>
      </c>
      <c r="N9520" s="76" t="str">
        <f t="shared" si="744"/>
        <v>0</v>
      </c>
      <c r="O9520" s="76" t="str">
        <f t="shared" si="740"/>
        <v/>
      </c>
      <c r="P9520" s="75" t="str">
        <f t="shared" si="741"/>
        <v/>
      </c>
      <c r="Q9520" s="77" t="str">
        <f t="shared" si="742"/>
        <v/>
      </c>
      <c r="R9520" s="77" t="str">
        <f t="shared" si="743"/>
        <v/>
      </c>
      <c r="S9520" s="77" t="str">
        <f>IF(O9520="","",IF(OR(VALUE(LEFT(O9520,2))&gt;IF(RIGHT(J9520,1)="M",7,19),AND(OR(LEFT(O9520,2)={"07","19"}),VALUE(RIGHT(O9520,2))&gt;15)),TRUE,FALSE))</f>
        <v/>
      </c>
      <c r="T9520" s="77" t="str">
        <f>IF(O9520="","",IF(OR(VALUE(LEFT(O9520,2))&gt;IF(RIGHT(J9520,1)="M",7,19),AND(OR(LEFT(O9520,2)={"07","19"}),VALUE(RIGHT(O9520,2))&gt;5)),TRUE,FALSE))</f>
        <v/>
      </c>
    </row>
    <row r="9521" spans="12:20" x14ac:dyDescent="0.25">
      <c r="L9521" s="75">
        <f>COUNTIF($B$2:B9521,B9521)</f>
        <v>0</v>
      </c>
      <c r="M9521" s="75">
        <f>COUNTIF($L$2:L9521,4)</f>
        <v>42</v>
      </c>
      <c r="N9521" s="76" t="str">
        <f t="shared" si="744"/>
        <v>0</v>
      </c>
      <c r="O9521" s="76" t="str">
        <f t="shared" si="740"/>
        <v/>
      </c>
      <c r="P9521" s="75" t="str">
        <f t="shared" si="741"/>
        <v/>
      </c>
      <c r="Q9521" s="77" t="str">
        <f t="shared" si="742"/>
        <v/>
      </c>
      <c r="R9521" s="77" t="str">
        <f t="shared" si="743"/>
        <v/>
      </c>
      <c r="S9521" s="77" t="str">
        <f>IF(O9521="","",IF(OR(VALUE(LEFT(O9521,2))&gt;IF(RIGHT(J9521,1)="M",7,19),AND(OR(LEFT(O9521,2)={"07","19"}),VALUE(RIGHT(O9521,2))&gt;15)),TRUE,FALSE))</f>
        <v/>
      </c>
      <c r="T9521" s="77" t="str">
        <f>IF(O9521="","",IF(OR(VALUE(LEFT(O9521,2))&gt;IF(RIGHT(J9521,1)="M",7,19),AND(OR(LEFT(O9521,2)={"07","19"}),VALUE(RIGHT(O9521,2))&gt;5)),TRUE,FALSE))</f>
        <v/>
      </c>
    </row>
    <row r="9522" spans="12:20" x14ac:dyDescent="0.25">
      <c r="L9522" s="75">
        <f>COUNTIF($B$2:B9522,B9522)</f>
        <v>0</v>
      </c>
      <c r="M9522" s="75">
        <f>COUNTIF($L$2:L9522,4)</f>
        <v>42</v>
      </c>
      <c r="N9522" s="76" t="str">
        <f t="shared" si="744"/>
        <v>0</v>
      </c>
      <c r="O9522" s="76" t="str">
        <f t="shared" si="740"/>
        <v/>
      </c>
      <c r="P9522" s="75" t="str">
        <f t="shared" si="741"/>
        <v/>
      </c>
      <c r="Q9522" s="77" t="str">
        <f t="shared" si="742"/>
        <v/>
      </c>
      <c r="R9522" s="77" t="str">
        <f t="shared" si="743"/>
        <v/>
      </c>
      <c r="S9522" s="77" t="str">
        <f>IF(O9522="","",IF(OR(VALUE(LEFT(O9522,2))&gt;IF(RIGHT(J9522,1)="M",7,19),AND(OR(LEFT(O9522,2)={"07","19"}),VALUE(RIGHT(O9522,2))&gt;15)),TRUE,FALSE))</f>
        <v/>
      </c>
      <c r="T9522" s="77" t="str">
        <f>IF(O9522="","",IF(OR(VALUE(LEFT(O9522,2))&gt;IF(RIGHT(J9522,1)="M",7,19),AND(OR(LEFT(O9522,2)={"07","19"}),VALUE(RIGHT(O9522,2))&gt;5)),TRUE,FALSE))</f>
        <v/>
      </c>
    </row>
    <row r="9523" spans="12:20" x14ac:dyDescent="0.25">
      <c r="L9523" s="75">
        <f>COUNTIF($B$2:B9523,B9523)</f>
        <v>0</v>
      </c>
      <c r="M9523" s="75">
        <f>COUNTIF($L$2:L9523,4)</f>
        <v>42</v>
      </c>
      <c r="N9523" s="76" t="str">
        <f t="shared" si="744"/>
        <v>0</v>
      </c>
      <c r="O9523" s="76" t="str">
        <f t="shared" si="740"/>
        <v/>
      </c>
      <c r="P9523" s="75" t="str">
        <f t="shared" si="741"/>
        <v/>
      </c>
      <c r="Q9523" s="77" t="str">
        <f t="shared" si="742"/>
        <v/>
      </c>
      <c r="R9523" s="77" t="str">
        <f t="shared" si="743"/>
        <v/>
      </c>
      <c r="S9523" s="77" t="str">
        <f>IF(O9523="","",IF(OR(VALUE(LEFT(O9523,2))&gt;IF(RIGHT(J9523,1)="M",7,19),AND(OR(LEFT(O9523,2)={"07","19"}),VALUE(RIGHT(O9523,2))&gt;15)),TRUE,FALSE))</f>
        <v/>
      </c>
      <c r="T9523" s="77" t="str">
        <f>IF(O9523="","",IF(OR(VALUE(LEFT(O9523,2))&gt;IF(RIGHT(J9523,1)="M",7,19),AND(OR(LEFT(O9523,2)={"07","19"}),VALUE(RIGHT(O9523,2))&gt;5)),TRUE,FALSE))</f>
        <v/>
      </c>
    </row>
    <row r="9524" spans="12:20" x14ac:dyDescent="0.25">
      <c r="L9524" s="75">
        <f>COUNTIF($B$2:B9524,B9524)</f>
        <v>0</v>
      </c>
      <c r="M9524" s="75">
        <f>COUNTIF($L$2:L9524,4)</f>
        <v>42</v>
      </c>
      <c r="N9524" s="76" t="str">
        <f t="shared" si="744"/>
        <v>0</v>
      </c>
      <c r="O9524" s="76" t="str">
        <f t="shared" si="740"/>
        <v/>
      </c>
      <c r="P9524" s="75" t="str">
        <f t="shared" si="741"/>
        <v/>
      </c>
      <c r="Q9524" s="77" t="str">
        <f t="shared" si="742"/>
        <v/>
      </c>
      <c r="R9524" s="77" t="str">
        <f t="shared" si="743"/>
        <v/>
      </c>
      <c r="S9524" s="77" t="str">
        <f>IF(O9524="","",IF(OR(VALUE(LEFT(O9524,2))&gt;IF(RIGHT(J9524,1)="M",7,19),AND(OR(LEFT(O9524,2)={"07","19"}),VALUE(RIGHT(O9524,2))&gt;15)),TRUE,FALSE))</f>
        <v/>
      </c>
      <c r="T9524" s="77" t="str">
        <f>IF(O9524="","",IF(OR(VALUE(LEFT(O9524,2))&gt;IF(RIGHT(J9524,1)="M",7,19),AND(OR(LEFT(O9524,2)={"07","19"}),VALUE(RIGHT(O9524,2))&gt;5)),TRUE,FALSE))</f>
        <v/>
      </c>
    </row>
    <row r="9525" spans="12:20" x14ac:dyDescent="0.25">
      <c r="L9525" s="75">
        <f>COUNTIF($B$2:B9525,B9525)</f>
        <v>0</v>
      </c>
      <c r="M9525" s="75">
        <f>COUNTIF($L$2:L9525,4)</f>
        <v>42</v>
      </c>
      <c r="N9525" s="76" t="str">
        <f t="shared" si="744"/>
        <v>0</v>
      </c>
      <c r="O9525" s="76" t="str">
        <f t="shared" si="740"/>
        <v/>
      </c>
      <c r="P9525" s="75" t="str">
        <f t="shared" si="741"/>
        <v/>
      </c>
      <c r="Q9525" s="77" t="str">
        <f t="shared" si="742"/>
        <v/>
      </c>
      <c r="R9525" s="77" t="str">
        <f t="shared" si="743"/>
        <v/>
      </c>
      <c r="S9525" s="77" t="str">
        <f>IF(O9525="","",IF(OR(VALUE(LEFT(O9525,2))&gt;IF(RIGHT(J9525,1)="M",7,19),AND(OR(LEFT(O9525,2)={"07","19"}),VALUE(RIGHT(O9525,2))&gt;15)),TRUE,FALSE))</f>
        <v/>
      </c>
      <c r="T9525" s="77" t="str">
        <f>IF(O9525="","",IF(OR(VALUE(LEFT(O9525,2))&gt;IF(RIGHT(J9525,1)="M",7,19),AND(OR(LEFT(O9525,2)={"07","19"}),VALUE(RIGHT(O9525,2))&gt;5)),TRUE,FALSE))</f>
        <v/>
      </c>
    </row>
    <row r="9526" spans="12:20" x14ac:dyDescent="0.25">
      <c r="L9526" s="75">
        <f>COUNTIF($B$2:B9526,B9526)</f>
        <v>0</v>
      </c>
      <c r="M9526" s="75">
        <f>COUNTIF($L$2:L9526,4)</f>
        <v>42</v>
      </c>
      <c r="N9526" s="76" t="str">
        <f t="shared" si="744"/>
        <v>0</v>
      </c>
      <c r="O9526" s="76" t="str">
        <f t="shared" si="740"/>
        <v/>
      </c>
      <c r="P9526" s="75" t="str">
        <f t="shared" si="741"/>
        <v/>
      </c>
      <c r="Q9526" s="77" t="str">
        <f t="shared" si="742"/>
        <v/>
      </c>
      <c r="R9526" s="77" t="str">
        <f t="shared" si="743"/>
        <v/>
      </c>
      <c r="S9526" s="77" t="str">
        <f>IF(O9526="","",IF(OR(VALUE(LEFT(O9526,2))&gt;IF(RIGHT(J9526,1)="M",7,19),AND(OR(LEFT(O9526,2)={"07","19"}),VALUE(RIGHT(O9526,2))&gt;15)),TRUE,FALSE))</f>
        <v/>
      </c>
      <c r="T9526" s="77" t="str">
        <f>IF(O9526="","",IF(OR(VALUE(LEFT(O9526,2))&gt;IF(RIGHT(J9526,1)="M",7,19),AND(OR(LEFT(O9526,2)={"07","19"}),VALUE(RIGHT(O9526,2))&gt;5)),TRUE,FALSE))</f>
        <v/>
      </c>
    </row>
    <row r="9527" spans="12:20" x14ac:dyDescent="0.25">
      <c r="L9527" s="75">
        <f>COUNTIF($B$2:B9527,B9527)</f>
        <v>0</v>
      </c>
      <c r="M9527" s="75">
        <f>COUNTIF($L$2:L9527,4)</f>
        <v>42</v>
      </c>
      <c r="N9527" s="76" t="str">
        <f t="shared" si="744"/>
        <v>0</v>
      </c>
      <c r="O9527" s="76" t="str">
        <f t="shared" si="740"/>
        <v/>
      </c>
      <c r="P9527" s="75" t="str">
        <f t="shared" si="741"/>
        <v/>
      </c>
      <c r="Q9527" s="77" t="str">
        <f t="shared" si="742"/>
        <v/>
      </c>
      <c r="R9527" s="77" t="str">
        <f t="shared" si="743"/>
        <v/>
      </c>
      <c r="S9527" s="77" t="str">
        <f>IF(O9527="","",IF(OR(VALUE(LEFT(O9527,2))&gt;IF(RIGHT(J9527,1)="M",7,19),AND(OR(LEFT(O9527,2)={"07","19"}),VALUE(RIGHT(O9527,2))&gt;15)),TRUE,FALSE))</f>
        <v/>
      </c>
      <c r="T9527" s="77" t="str">
        <f>IF(O9527="","",IF(OR(VALUE(LEFT(O9527,2))&gt;IF(RIGHT(J9527,1)="M",7,19),AND(OR(LEFT(O9527,2)={"07","19"}),VALUE(RIGHT(O9527,2))&gt;5)),TRUE,FALSE))</f>
        <v/>
      </c>
    </row>
    <row r="9528" spans="12:20" x14ac:dyDescent="0.25">
      <c r="L9528" s="75">
        <f>COUNTIF($B$2:B9528,B9528)</f>
        <v>0</v>
      </c>
      <c r="M9528" s="75">
        <f>COUNTIF($L$2:L9528,4)</f>
        <v>42</v>
      </c>
      <c r="N9528" s="76" t="str">
        <f t="shared" si="744"/>
        <v>0</v>
      </c>
      <c r="O9528" s="76" t="str">
        <f t="shared" si="740"/>
        <v/>
      </c>
      <c r="P9528" s="75" t="str">
        <f t="shared" si="741"/>
        <v/>
      </c>
      <c r="Q9528" s="77" t="str">
        <f t="shared" si="742"/>
        <v/>
      </c>
      <c r="R9528" s="77" t="str">
        <f t="shared" si="743"/>
        <v/>
      </c>
      <c r="S9528" s="77" t="str">
        <f>IF(O9528="","",IF(OR(VALUE(LEFT(O9528,2))&gt;IF(RIGHT(J9528,1)="M",7,19),AND(OR(LEFT(O9528,2)={"07","19"}),VALUE(RIGHT(O9528,2))&gt;15)),TRUE,FALSE))</f>
        <v/>
      </c>
      <c r="T9528" s="77" t="str">
        <f>IF(O9528="","",IF(OR(VALUE(LEFT(O9528,2))&gt;IF(RIGHT(J9528,1)="M",7,19),AND(OR(LEFT(O9528,2)={"07","19"}),VALUE(RIGHT(O9528,2))&gt;5)),TRUE,FALSE))</f>
        <v/>
      </c>
    </row>
    <row r="9529" spans="12:20" x14ac:dyDescent="0.25">
      <c r="L9529" s="75">
        <f>COUNTIF($B$2:B9529,B9529)</f>
        <v>0</v>
      </c>
      <c r="M9529" s="75">
        <f>COUNTIF($L$2:L9529,4)</f>
        <v>42</v>
      </c>
      <c r="N9529" s="76" t="str">
        <f t="shared" si="744"/>
        <v>0</v>
      </c>
      <c r="O9529" s="76" t="str">
        <f t="shared" si="740"/>
        <v/>
      </c>
      <c r="P9529" s="75" t="str">
        <f t="shared" si="741"/>
        <v/>
      </c>
      <c r="Q9529" s="77" t="str">
        <f t="shared" si="742"/>
        <v/>
      </c>
      <c r="R9529" s="77" t="str">
        <f t="shared" si="743"/>
        <v/>
      </c>
      <c r="S9529" s="77" t="str">
        <f>IF(O9529="","",IF(OR(VALUE(LEFT(O9529,2))&gt;IF(RIGHT(J9529,1)="M",7,19),AND(OR(LEFT(O9529,2)={"07","19"}),VALUE(RIGHT(O9529,2))&gt;15)),TRUE,FALSE))</f>
        <v/>
      </c>
      <c r="T9529" s="77" t="str">
        <f>IF(O9529="","",IF(OR(VALUE(LEFT(O9529,2))&gt;IF(RIGHT(J9529,1)="M",7,19),AND(OR(LEFT(O9529,2)={"07","19"}),VALUE(RIGHT(O9529,2))&gt;5)),TRUE,FALSE))</f>
        <v/>
      </c>
    </row>
    <row r="9530" spans="12:20" x14ac:dyDescent="0.25">
      <c r="L9530" s="75">
        <f>COUNTIF($B$2:B9530,B9530)</f>
        <v>0</v>
      </c>
      <c r="M9530" s="75">
        <f>COUNTIF($L$2:L9530,4)</f>
        <v>42</v>
      </c>
      <c r="N9530" s="76" t="str">
        <f t="shared" si="744"/>
        <v>0</v>
      </c>
      <c r="O9530" s="76" t="str">
        <f t="shared" si="740"/>
        <v/>
      </c>
      <c r="P9530" s="75" t="str">
        <f t="shared" si="741"/>
        <v/>
      </c>
      <c r="Q9530" s="77" t="str">
        <f t="shared" si="742"/>
        <v/>
      </c>
      <c r="R9530" s="77" t="str">
        <f t="shared" si="743"/>
        <v/>
      </c>
      <c r="S9530" s="77" t="str">
        <f>IF(O9530="","",IF(OR(VALUE(LEFT(O9530,2))&gt;IF(RIGHT(J9530,1)="M",7,19),AND(OR(LEFT(O9530,2)={"07","19"}),VALUE(RIGHT(O9530,2))&gt;15)),TRUE,FALSE))</f>
        <v/>
      </c>
      <c r="T9530" s="77" t="str">
        <f>IF(O9530="","",IF(OR(VALUE(LEFT(O9530,2))&gt;IF(RIGHT(J9530,1)="M",7,19),AND(OR(LEFT(O9530,2)={"07","19"}),VALUE(RIGHT(O9530,2))&gt;5)),TRUE,FALSE))</f>
        <v/>
      </c>
    </row>
    <row r="9531" spans="12:20" x14ac:dyDescent="0.25">
      <c r="L9531" s="75">
        <f>COUNTIF($B$2:B9531,B9531)</f>
        <v>0</v>
      </c>
      <c r="M9531" s="75">
        <f>COUNTIF($L$2:L9531,4)</f>
        <v>42</v>
      </c>
      <c r="N9531" s="76" t="str">
        <f t="shared" si="744"/>
        <v>0</v>
      </c>
      <c r="O9531" s="76" t="str">
        <f t="shared" si="740"/>
        <v/>
      </c>
      <c r="P9531" s="75" t="str">
        <f t="shared" si="741"/>
        <v/>
      </c>
      <c r="Q9531" s="77" t="str">
        <f t="shared" si="742"/>
        <v/>
      </c>
      <c r="R9531" s="77" t="str">
        <f t="shared" si="743"/>
        <v/>
      </c>
      <c r="S9531" s="77" t="str">
        <f>IF(O9531="","",IF(OR(VALUE(LEFT(O9531,2))&gt;IF(RIGHT(J9531,1)="M",7,19),AND(OR(LEFT(O9531,2)={"07","19"}),VALUE(RIGHT(O9531,2))&gt;15)),TRUE,FALSE))</f>
        <v/>
      </c>
      <c r="T9531" s="77" t="str">
        <f>IF(O9531="","",IF(OR(VALUE(LEFT(O9531,2))&gt;IF(RIGHT(J9531,1)="M",7,19),AND(OR(LEFT(O9531,2)={"07","19"}),VALUE(RIGHT(O9531,2))&gt;5)),TRUE,FALSE))</f>
        <v/>
      </c>
    </row>
    <row r="9532" spans="12:20" x14ac:dyDescent="0.25">
      <c r="L9532" s="75">
        <f>COUNTIF($B$2:B9532,B9532)</f>
        <v>0</v>
      </c>
      <c r="M9532" s="75">
        <f>COUNTIF($L$2:L9532,4)</f>
        <v>42</v>
      </c>
      <c r="N9532" s="76" t="str">
        <f t="shared" si="744"/>
        <v>0</v>
      </c>
      <c r="O9532" s="76" t="str">
        <f t="shared" si="740"/>
        <v/>
      </c>
      <c r="P9532" s="75" t="str">
        <f t="shared" si="741"/>
        <v/>
      </c>
      <c r="Q9532" s="77" t="str">
        <f t="shared" si="742"/>
        <v/>
      </c>
      <c r="R9532" s="77" t="str">
        <f t="shared" si="743"/>
        <v/>
      </c>
      <c r="S9532" s="77" t="str">
        <f>IF(O9532="","",IF(OR(VALUE(LEFT(O9532,2))&gt;IF(RIGHT(J9532,1)="M",7,19),AND(OR(LEFT(O9532,2)={"07","19"}),VALUE(RIGHT(O9532,2))&gt;15)),TRUE,FALSE))</f>
        <v/>
      </c>
      <c r="T9532" s="77" t="str">
        <f>IF(O9532="","",IF(OR(VALUE(LEFT(O9532,2))&gt;IF(RIGHT(J9532,1)="M",7,19),AND(OR(LEFT(O9532,2)={"07","19"}),VALUE(RIGHT(O9532,2))&gt;5)),TRUE,FALSE))</f>
        <v/>
      </c>
    </row>
    <row r="9533" spans="12:20" x14ac:dyDescent="0.25">
      <c r="L9533" s="75">
        <f>COUNTIF($B$2:B9533,B9533)</f>
        <v>0</v>
      </c>
      <c r="M9533" s="75">
        <f>COUNTIF($L$2:L9533,4)</f>
        <v>42</v>
      </c>
      <c r="N9533" s="76" t="str">
        <f t="shared" si="744"/>
        <v>0</v>
      </c>
      <c r="O9533" s="76" t="str">
        <f t="shared" si="740"/>
        <v/>
      </c>
      <c r="P9533" s="75" t="str">
        <f t="shared" si="741"/>
        <v/>
      </c>
      <c r="Q9533" s="77" t="str">
        <f t="shared" si="742"/>
        <v/>
      </c>
      <c r="R9533" s="77" t="str">
        <f t="shared" si="743"/>
        <v/>
      </c>
      <c r="S9533" s="77" t="str">
        <f>IF(O9533="","",IF(OR(VALUE(LEFT(O9533,2))&gt;IF(RIGHT(J9533,1)="M",7,19),AND(OR(LEFT(O9533,2)={"07","19"}),VALUE(RIGHT(O9533,2))&gt;15)),TRUE,FALSE))</f>
        <v/>
      </c>
      <c r="T9533" s="77" t="str">
        <f>IF(O9533="","",IF(OR(VALUE(LEFT(O9533,2))&gt;IF(RIGHT(J9533,1)="M",7,19),AND(OR(LEFT(O9533,2)={"07","19"}),VALUE(RIGHT(O9533,2))&gt;5)),TRUE,FALSE))</f>
        <v/>
      </c>
    </row>
    <row r="9534" spans="12:20" x14ac:dyDescent="0.25">
      <c r="L9534" s="75">
        <f>COUNTIF($B$2:B9534,B9534)</f>
        <v>0</v>
      </c>
      <c r="M9534" s="75">
        <f>COUNTIF($L$2:L9534,4)</f>
        <v>42</v>
      </c>
      <c r="N9534" s="76" t="str">
        <f t="shared" si="744"/>
        <v>0</v>
      </c>
      <c r="O9534" s="76" t="str">
        <f t="shared" si="740"/>
        <v/>
      </c>
      <c r="P9534" s="75" t="str">
        <f t="shared" si="741"/>
        <v/>
      </c>
      <c r="Q9534" s="77" t="str">
        <f t="shared" si="742"/>
        <v/>
      </c>
      <c r="R9534" s="77" t="str">
        <f t="shared" si="743"/>
        <v/>
      </c>
      <c r="S9534" s="77" t="str">
        <f>IF(O9534="","",IF(OR(VALUE(LEFT(O9534,2))&gt;IF(RIGHT(J9534,1)="M",7,19),AND(OR(LEFT(O9534,2)={"07","19"}),VALUE(RIGHT(O9534,2))&gt;15)),TRUE,FALSE))</f>
        <v/>
      </c>
      <c r="T9534" s="77" t="str">
        <f>IF(O9534="","",IF(OR(VALUE(LEFT(O9534,2))&gt;IF(RIGHT(J9534,1)="M",7,19),AND(OR(LEFT(O9534,2)={"07","19"}),VALUE(RIGHT(O9534,2))&gt;5)),TRUE,FALSE))</f>
        <v/>
      </c>
    </row>
    <row r="9535" spans="12:20" x14ac:dyDescent="0.25">
      <c r="L9535" s="75">
        <f>COUNTIF($B$2:B9535,B9535)</f>
        <v>0</v>
      </c>
      <c r="M9535" s="75">
        <f>COUNTIF($L$2:L9535,4)</f>
        <v>42</v>
      </c>
      <c r="N9535" s="76" t="str">
        <f t="shared" si="744"/>
        <v>0</v>
      </c>
      <c r="O9535" s="76" t="str">
        <f t="shared" si="740"/>
        <v/>
      </c>
      <c r="P9535" s="75" t="str">
        <f t="shared" si="741"/>
        <v/>
      </c>
      <c r="Q9535" s="77" t="str">
        <f t="shared" si="742"/>
        <v/>
      </c>
      <c r="R9535" s="77" t="str">
        <f t="shared" si="743"/>
        <v/>
      </c>
      <c r="S9535" s="77" t="str">
        <f>IF(O9535="","",IF(OR(VALUE(LEFT(O9535,2))&gt;IF(RIGHT(J9535,1)="M",7,19),AND(OR(LEFT(O9535,2)={"07","19"}),VALUE(RIGHT(O9535,2))&gt;15)),TRUE,FALSE))</f>
        <v/>
      </c>
      <c r="T9535" s="77" t="str">
        <f>IF(O9535="","",IF(OR(VALUE(LEFT(O9535,2))&gt;IF(RIGHT(J9535,1)="M",7,19),AND(OR(LEFT(O9535,2)={"07","19"}),VALUE(RIGHT(O9535,2))&gt;5)),TRUE,FALSE))</f>
        <v/>
      </c>
    </row>
    <row r="9536" spans="12:20" x14ac:dyDescent="0.25">
      <c r="L9536" s="75">
        <f>COUNTIF($B$2:B9536,B9536)</f>
        <v>0</v>
      </c>
      <c r="M9536" s="75">
        <f>COUNTIF($L$2:L9536,4)</f>
        <v>42</v>
      </c>
      <c r="N9536" s="76" t="str">
        <f t="shared" si="744"/>
        <v>0</v>
      </c>
      <c r="O9536" s="76" t="str">
        <f t="shared" si="740"/>
        <v/>
      </c>
      <c r="P9536" s="75" t="str">
        <f t="shared" si="741"/>
        <v/>
      </c>
      <c r="Q9536" s="77" t="str">
        <f t="shared" si="742"/>
        <v/>
      </c>
      <c r="R9536" s="77" t="str">
        <f t="shared" si="743"/>
        <v/>
      </c>
      <c r="S9536" s="77" t="str">
        <f>IF(O9536="","",IF(OR(VALUE(LEFT(O9536,2))&gt;IF(RIGHT(J9536,1)="M",7,19),AND(OR(LEFT(O9536,2)={"07","19"}),VALUE(RIGHT(O9536,2))&gt;15)),TRUE,FALSE))</f>
        <v/>
      </c>
      <c r="T9536" s="77" t="str">
        <f>IF(O9536="","",IF(OR(VALUE(LEFT(O9536,2))&gt;IF(RIGHT(J9536,1)="M",7,19),AND(OR(LEFT(O9536,2)={"07","19"}),VALUE(RIGHT(O9536,2))&gt;5)),TRUE,FALSE))</f>
        <v/>
      </c>
    </row>
    <row r="9537" spans="12:20" x14ac:dyDescent="0.25">
      <c r="L9537" s="75">
        <f>COUNTIF($B$2:B9537,B9537)</f>
        <v>0</v>
      </c>
      <c r="M9537" s="75">
        <f>COUNTIF($L$2:L9537,4)</f>
        <v>42</v>
      </c>
      <c r="N9537" s="76" t="str">
        <f t="shared" si="744"/>
        <v>0</v>
      </c>
      <c r="O9537" s="76" t="str">
        <f t="shared" si="740"/>
        <v/>
      </c>
      <c r="P9537" s="75" t="str">
        <f t="shared" si="741"/>
        <v/>
      </c>
      <c r="Q9537" s="77" t="str">
        <f t="shared" si="742"/>
        <v/>
      </c>
      <c r="R9537" s="77" t="str">
        <f t="shared" si="743"/>
        <v/>
      </c>
      <c r="S9537" s="77" t="str">
        <f>IF(O9537="","",IF(OR(VALUE(LEFT(O9537,2))&gt;IF(RIGHT(J9537,1)="M",7,19),AND(OR(LEFT(O9537,2)={"07","19"}),VALUE(RIGHT(O9537,2))&gt;15)),TRUE,FALSE))</f>
        <v/>
      </c>
      <c r="T9537" s="77" t="str">
        <f>IF(O9537="","",IF(OR(VALUE(LEFT(O9537,2))&gt;IF(RIGHT(J9537,1)="M",7,19),AND(OR(LEFT(O9537,2)={"07","19"}),VALUE(RIGHT(O9537,2))&gt;5)),TRUE,FALSE))</f>
        <v/>
      </c>
    </row>
    <row r="9538" spans="12:20" x14ac:dyDescent="0.25">
      <c r="L9538" s="75">
        <f>COUNTIF($B$2:B9538,B9538)</f>
        <v>0</v>
      </c>
      <c r="M9538" s="75">
        <f>COUNTIF($L$2:L9538,4)</f>
        <v>42</v>
      </c>
      <c r="N9538" s="76" t="str">
        <f t="shared" si="744"/>
        <v>0</v>
      </c>
      <c r="O9538" s="76" t="str">
        <f t="shared" ref="O9538:O9601" si="745">TRIM(SUBSTITUTE(SUBSTITUTE(D9538,"+",""),"_",""))</f>
        <v/>
      </c>
      <c r="P9538" s="75" t="str">
        <f t="shared" ref="P9538:P9601" si="746">TRIM(SUBSTITUTE(SUBSTITUTE(E9538,"+",""),"_",""))</f>
        <v/>
      </c>
      <c r="Q9538" s="77" t="str">
        <f t="shared" ref="Q9538:Q9601" si="747">IFERROR(IF(RIGHT(P9538,2)&lt;RIGHT(O9538,2),IF(P9538&lt;O9538,P9538+2360-O9538,P9538-40-O9538),IF(P9538&lt;O9538,P9538+2400-O9538,P9538-O9538)),"")</f>
        <v/>
      </c>
      <c r="R9538" s="77" t="str">
        <f t="shared" ref="R9538:R9601" si="748">IFERROR(ROUNDDOWN(Q9538/100,0),"")</f>
        <v/>
      </c>
      <c r="S9538" s="77" t="str">
        <f>IF(O9538="","",IF(OR(VALUE(LEFT(O9538,2))&gt;IF(RIGHT(J9538,1)="M",7,19),AND(OR(LEFT(O9538,2)={"07","19"}),VALUE(RIGHT(O9538,2))&gt;15)),TRUE,FALSE))</f>
        <v/>
      </c>
      <c r="T9538" s="77" t="str">
        <f>IF(O9538="","",IF(OR(VALUE(LEFT(O9538,2))&gt;IF(RIGHT(J9538,1)="M",7,19),AND(OR(LEFT(O9538,2)={"07","19"}),VALUE(RIGHT(O9538,2))&gt;5)),TRUE,FALSE))</f>
        <v/>
      </c>
    </row>
    <row r="9539" spans="12:20" x14ac:dyDescent="0.25">
      <c r="L9539" s="75">
        <f>COUNTIF($B$2:B9539,B9539)</f>
        <v>0</v>
      </c>
      <c r="M9539" s="75">
        <f>COUNTIF($L$2:L9539,4)</f>
        <v>42</v>
      </c>
      <c r="N9539" s="76" t="str">
        <f t="shared" ref="N9539:N9602" si="749">A9539&amp;DAY(C9539)</f>
        <v>0</v>
      </c>
      <c r="O9539" s="76" t="str">
        <f t="shared" si="745"/>
        <v/>
      </c>
      <c r="P9539" s="75" t="str">
        <f t="shared" si="746"/>
        <v/>
      </c>
      <c r="Q9539" s="77" t="str">
        <f t="shared" si="747"/>
        <v/>
      </c>
      <c r="R9539" s="77" t="str">
        <f t="shared" si="748"/>
        <v/>
      </c>
      <c r="S9539" s="77" t="str">
        <f>IF(O9539="","",IF(OR(VALUE(LEFT(O9539,2))&gt;IF(RIGHT(J9539,1)="M",7,19),AND(OR(LEFT(O9539,2)={"07","19"}),VALUE(RIGHT(O9539,2))&gt;15)),TRUE,FALSE))</f>
        <v/>
      </c>
      <c r="T9539" s="77" t="str">
        <f>IF(O9539="","",IF(OR(VALUE(LEFT(O9539,2))&gt;IF(RIGHT(J9539,1)="M",7,19),AND(OR(LEFT(O9539,2)={"07","19"}),VALUE(RIGHT(O9539,2))&gt;5)),TRUE,FALSE))</f>
        <v/>
      </c>
    </row>
    <row r="9540" spans="12:20" x14ac:dyDescent="0.25">
      <c r="L9540" s="75">
        <f>COUNTIF($B$2:B9540,B9540)</f>
        <v>0</v>
      </c>
      <c r="M9540" s="75">
        <f>COUNTIF($L$2:L9540,4)</f>
        <v>42</v>
      </c>
      <c r="N9540" s="76" t="str">
        <f t="shared" si="749"/>
        <v>0</v>
      </c>
      <c r="O9540" s="76" t="str">
        <f t="shared" si="745"/>
        <v/>
      </c>
      <c r="P9540" s="75" t="str">
        <f t="shared" si="746"/>
        <v/>
      </c>
      <c r="Q9540" s="77" t="str">
        <f t="shared" si="747"/>
        <v/>
      </c>
      <c r="R9540" s="77" t="str">
        <f t="shared" si="748"/>
        <v/>
      </c>
      <c r="S9540" s="77" t="str">
        <f>IF(O9540="","",IF(OR(VALUE(LEFT(O9540,2))&gt;IF(RIGHT(J9540,1)="M",7,19),AND(OR(LEFT(O9540,2)={"07","19"}),VALUE(RIGHT(O9540,2))&gt;15)),TRUE,FALSE))</f>
        <v/>
      </c>
      <c r="T9540" s="77" t="str">
        <f>IF(O9540="","",IF(OR(VALUE(LEFT(O9540,2))&gt;IF(RIGHT(J9540,1)="M",7,19),AND(OR(LEFT(O9540,2)={"07","19"}),VALUE(RIGHT(O9540,2))&gt;5)),TRUE,FALSE))</f>
        <v/>
      </c>
    </row>
    <row r="9541" spans="12:20" x14ac:dyDescent="0.25">
      <c r="L9541" s="75">
        <f>COUNTIF($B$2:B9541,B9541)</f>
        <v>0</v>
      </c>
      <c r="M9541" s="75">
        <f>COUNTIF($L$2:L9541,4)</f>
        <v>42</v>
      </c>
      <c r="N9541" s="76" t="str">
        <f t="shared" si="749"/>
        <v>0</v>
      </c>
      <c r="O9541" s="76" t="str">
        <f t="shared" si="745"/>
        <v/>
      </c>
      <c r="P9541" s="75" t="str">
        <f t="shared" si="746"/>
        <v/>
      </c>
      <c r="Q9541" s="77" t="str">
        <f t="shared" si="747"/>
        <v/>
      </c>
      <c r="R9541" s="77" t="str">
        <f t="shared" si="748"/>
        <v/>
      </c>
      <c r="S9541" s="77" t="str">
        <f>IF(O9541="","",IF(OR(VALUE(LEFT(O9541,2))&gt;IF(RIGHT(J9541,1)="M",7,19),AND(OR(LEFT(O9541,2)={"07","19"}),VALUE(RIGHT(O9541,2))&gt;15)),TRUE,FALSE))</f>
        <v/>
      </c>
      <c r="T9541" s="77" t="str">
        <f>IF(O9541="","",IF(OR(VALUE(LEFT(O9541,2))&gt;IF(RIGHT(J9541,1)="M",7,19),AND(OR(LEFT(O9541,2)={"07","19"}),VALUE(RIGHT(O9541,2))&gt;5)),TRUE,FALSE))</f>
        <v/>
      </c>
    </row>
    <row r="9542" spans="12:20" x14ac:dyDescent="0.25">
      <c r="L9542" s="75">
        <f>COUNTIF($B$2:B9542,B9542)</f>
        <v>0</v>
      </c>
      <c r="M9542" s="75">
        <f>COUNTIF($L$2:L9542,4)</f>
        <v>42</v>
      </c>
      <c r="N9542" s="76" t="str">
        <f t="shared" si="749"/>
        <v>0</v>
      </c>
      <c r="O9542" s="76" t="str">
        <f t="shared" si="745"/>
        <v/>
      </c>
      <c r="P9542" s="75" t="str">
        <f t="shared" si="746"/>
        <v/>
      </c>
      <c r="Q9542" s="77" t="str">
        <f t="shared" si="747"/>
        <v/>
      </c>
      <c r="R9542" s="77" t="str">
        <f t="shared" si="748"/>
        <v/>
      </c>
      <c r="S9542" s="77" t="str">
        <f>IF(O9542="","",IF(OR(VALUE(LEFT(O9542,2))&gt;IF(RIGHT(J9542,1)="M",7,19),AND(OR(LEFT(O9542,2)={"07","19"}),VALUE(RIGHT(O9542,2))&gt;15)),TRUE,FALSE))</f>
        <v/>
      </c>
      <c r="T9542" s="77" t="str">
        <f>IF(O9542="","",IF(OR(VALUE(LEFT(O9542,2))&gt;IF(RIGHT(J9542,1)="M",7,19),AND(OR(LEFT(O9542,2)={"07","19"}),VALUE(RIGHT(O9542,2))&gt;5)),TRUE,FALSE))</f>
        <v/>
      </c>
    </row>
    <row r="9543" spans="12:20" x14ac:dyDescent="0.25">
      <c r="L9543" s="75">
        <f>COUNTIF($B$2:B9543,B9543)</f>
        <v>0</v>
      </c>
      <c r="M9543" s="75">
        <f>COUNTIF($L$2:L9543,4)</f>
        <v>42</v>
      </c>
      <c r="N9543" s="76" t="str">
        <f t="shared" si="749"/>
        <v>0</v>
      </c>
      <c r="O9543" s="76" t="str">
        <f t="shared" si="745"/>
        <v/>
      </c>
      <c r="P9543" s="75" t="str">
        <f t="shared" si="746"/>
        <v/>
      </c>
      <c r="Q9543" s="77" t="str">
        <f t="shared" si="747"/>
        <v/>
      </c>
      <c r="R9543" s="77" t="str">
        <f t="shared" si="748"/>
        <v/>
      </c>
      <c r="S9543" s="77" t="str">
        <f>IF(O9543="","",IF(OR(VALUE(LEFT(O9543,2))&gt;IF(RIGHT(J9543,1)="M",7,19),AND(OR(LEFT(O9543,2)={"07","19"}),VALUE(RIGHT(O9543,2))&gt;15)),TRUE,FALSE))</f>
        <v/>
      </c>
      <c r="T9543" s="77" t="str">
        <f>IF(O9543="","",IF(OR(VALUE(LEFT(O9543,2))&gt;IF(RIGHT(J9543,1)="M",7,19),AND(OR(LEFT(O9543,2)={"07","19"}),VALUE(RIGHT(O9543,2))&gt;5)),TRUE,FALSE))</f>
        <v/>
      </c>
    </row>
    <row r="9544" spans="12:20" x14ac:dyDescent="0.25">
      <c r="L9544" s="75">
        <f>COUNTIF($B$2:B9544,B9544)</f>
        <v>0</v>
      </c>
      <c r="M9544" s="75">
        <f>COUNTIF($L$2:L9544,4)</f>
        <v>42</v>
      </c>
      <c r="N9544" s="76" t="str">
        <f t="shared" si="749"/>
        <v>0</v>
      </c>
      <c r="O9544" s="76" t="str">
        <f t="shared" si="745"/>
        <v/>
      </c>
      <c r="P9544" s="75" t="str">
        <f t="shared" si="746"/>
        <v/>
      </c>
      <c r="Q9544" s="77" t="str">
        <f t="shared" si="747"/>
        <v/>
      </c>
      <c r="R9544" s="77" t="str">
        <f t="shared" si="748"/>
        <v/>
      </c>
      <c r="S9544" s="77" t="str">
        <f>IF(O9544="","",IF(OR(VALUE(LEFT(O9544,2))&gt;IF(RIGHT(J9544,1)="M",7,19),AND(OR(LEFT(O9544,2)={"07","19"}),VALUE(RIGHT(O9544,2))&gt;15)),TRUE,FALSE))</f>
        <v/>
      </c>
      <c r="T9544" s="77" t="str">
        <f>IF(O9544="","",IF(OR(VALUE(LEFT(O9544,2))&gt;IF(RIGHT(J9544,1)="M",7,19),AND(OR(LEFT(O9544,2)={"07","19"}),VALUE(RIGHT(O9544,2))&gt;5)),TRUE,FALSE))</f>
        <v/>
      </c>
    </row>
    <row r="9545" spans="12:20" x14ac:dyDescent="0.25">
      <c r="L9545" s="75">
        <f>COUNTIF($B$2:B9545,B9545)</f>
        <v>0</v>
      </c>
      <c r="M9545" s="75">
        <f>COUNTIF($L$2:L9545,4)</f>
        <v>42</v>
      </c>
      <c r="N9545" s="76" t="str">
        <f t="shared" si="749"/>
        <v>0</v>
      </c>
      <c r="O9545" s="76" t="str">
        <f t="shared" si="745"/>
        <v/>
      </c>
      <c r="P9545" s="75" t="str">
        <f t="shared" si="746"/>
        <v/>
      </c>
      <c r="Q9545" s="77" t="str">
        <f t="shared" si="747"/>
        <v/>
      </c>
      <c r="R9545" s="77" t="str">
        <f t="shared" si="748"/>
        <v/>
      </c>
      <c r="S9545" s="77" t="str">
        <f>IF(O9545="","",IF(OR(VALUE(LEFT(O9545,2))&gt;IF(RIGHT(J9545,1)="M",7,19),AND(OR(LEFT(O9545,2)={"07","19"}),VALUE(RIGHT(O9545,2))&gt;15)),TRUE,FALSE))</f>
        <v/>
      </c>
      <c r="T9545" s="77" t="str">
        <f>IF(O9545="","",IF(OR(VALUE(LEFT(O9545,2))&gt;IF(RIGHT(J9545,1)="M",7,19),AND(OR(LEFT(O9545,2)={"07","19"}),VALUE(RIGHT(O9545,2))&gt;5)),TRUE,FALSE))</f>
        <v/>
      </c>
    </row>
    <row r="9546" spans="12:20" x14ac:dyDescent="0.25">
      <c r="L9546" s="75">
        <f>COUNTIF($B$2:B9546,B9546)</f>
        <v>0</v>
      </c>
      <c r="M9546" s="75">
        <f>COUNTIF($L$2:L9546,4)</f>
        <v>42</v>
      </c>
      <c r="N9546" s="76" t="str">
        <f t="shared" si="749"/>
        <v>0</v>
      </c>
      <c r="O9546" s="76" t="str">
        <f t="shared" si="745"/>
        <v/>
      </c>
      <c r="P9546" s="75" t="str">
        <f t="shared" si="746"/>
        <v/>
      </c>
      <c r="Q9546" s="77" t="str">
        <f t="shared" si="747"/>
        <v/>
      </c>
      <c r="R9546" s="77" t="str">
        <f t="shared" si="748"/>
        <v/>
      </c>
      <c r="S9546" s="77" t="str">
        <f>IF(O9546="","",IF(OR(VALUE(LEFT(O9546,2))&gt;IF(RIGHT(J9546,1)="M",7,19),AND(OR(LEFT(O9546,2)={"07","19"}),VALUE(RIGHT(O9546,2))&gt;15)),TRUE,FALSE))</f>
        <v/>
      </c>
      <c r="T9546" s="77" t="str">
        <f>IF(O9546="","",IF(OR(VALUE(LEFT(O9546,2))&gt;IF(RIGHT(J9546,1)="M",7,19),AND(OR(LEFT(O9546,2)={"07","19"}),VALUE(RIGHT(O9546,2))&gt;5)),TRUE,FALSE))</f>
        <v/>
      </c>
    </row>
    <row r="9547" spans="12:20" x14ac:dyDescent="0.25">
      <c r="L9547" s="75">
        <f>COUNTIF($B$2:B9547,B9547)</f>
        <v>0</v>
      </c>
      <c r="M9547" s="75">
        <f>COUNTIF($L$2:L9547,4)</f>
        <v>42</v>
      </c>
      <c r="N9547" s="76" t="str">
        <f t="shared" si="749"/>
        <v>0</v>
      </c>
      <c r="O9547" s="76" t="str">
        <f t="shared" si="745"/>
        <v/>
      </c>
      <c r="P9547" s="75" t="str">
        <f t="shared" si="746"/>
        <v/>
      </c>
      <c r="Q9547" s="77" t="str">
        <f t="shared" si="747"/>
        <v/>
      </c>
      <c r="R9547" s="77" t="str">
        <f t="shared" si="748"/>
        <v/>
      </c>
      <c r="S9547" s="77" t="str">
        <f>IF(O9547="","",IF(OR(VALUE(LEFT(O9547,2))&gt;IF(RIGHT(J9547,1)="M",7,19),AND(OR(LEFT(O9547,2)={"07","19"}),VALUE(RIGHT(O9547,2))&gt;15)),TRUE,FALSE))</f>
        <v/>
      </c>
      <c r="T9547" s="77" t="str">
        <f>IF(O9547="","",IF(OR(VALUE(LEFT(O9547,2))&gt;IF(RIGHT(J9547,1)="M",7,19),AND(OR(LEFT(O9547,2)={"07","19"}),VALUE(RIGHT(O9547,2))&gt;5)),TRUE,FALSE))</f>
        <v/>
      </c>
    </row>
    <row r="9548" spans="12:20" x14ac:dyDescent="0.25">
      <c r="L9548" s="75">
        <f>COUNTIF($B$2:B9548,B9548)</f>
        <v>0</v>
      </c>
      <c r="M9548" s="75">
        <f>COUNTIF($L$2:L9548,4)</f>
        <v>42</v>
      </c>
      <c r="N9548" s="76" t="str">
        <f t="shared" si="749"/>
        <v>0</v>
      </c>
      <c r="O9548" s="76" t="str">
        <f t="shared" si="745"/>
        <v/>
      </c>
      <c r="P9548" s="75" t="str">
        <f t="shared" si="746"/>
        <v/>
      </c>
      <c r="Q9548" s="77" t="str">
        <f t="shared" si="747"/>
        <v/>
      </c>
      <c r="R9548" s="77" t="str">
        <f t="shared" si="748"/>
        <v/>
      </c>
      <c r="S9548" s="77" t="str">
        <f>IF(O9548="","",IF(OR(VALUE(LEFT(O9548,2))&gt;IF(RIGHT(J9548,1)="M",7,19),AND(OR(LEFT(O9548,2)={"07","19"}),VALUE(RIGHT(O9548,2))&gt;15)),TRUE,FALSE))</f>
        <v/>
      </c>
      <c r="T9548" s="77" t="str">
        <f>IF(O9548="","",IF(OR(VALUE(LEFT(O9548,2))&gt;IF(RIGHT(J9548,1)="M",7,19),AND(OR(LEFT(O9548,2)={"07","19"}),VALUE(RIGHT(O9548,2))&gt;5)),TRUE,FALSE))</f>
        <v/>
      </c>
    </row>
    <row r="9549" spans="12:20" x14ac:dyDescent="0.25">
      <c r="L9549" s="75">
        <f>COUNTIF($B$2:B9549,B9549)</f>
        <v>0</v>
      </c>
      <c r="M9549" s="75">
        <f>COUNTIF($L$2:L9549,4)</f>
        <v>42</v>
      </c>
      <c r="N9549" s="76" t="str">
        <f t="shared" si="749"/>
        <v>0</v>
      </c>
      <c r="O9549" s="76" t="str">
        <f t="shared" si="745"/>
        <v/>
      </c>
      <c r="P9549" s="75" t="str">
        <f t="shared" si="746"/>
        <v/>
      </c>
      <c r="Q9549" s="77" t="str">
        <f t="shared" si="747"/>
        <v/>
      </c>
      <c r="R9549" s="77" t="str">
        <f t="shared" si="748"/>
        <v/>
      </c>
      <c r="S9549" s="77" t="str">
        <f>IF(O9549="","",IF(OR(VALUE(LEFT(O9549,2))&gt;IF(RIGHT(J9549,1)="M",7,19),AND(OR(LEFT(O9549,2)={"07","19"}),VALUE(RIGHT(O9549,2))&gt;15)),TRUE,FALSE))</f>
        <v/>
      </c>
      <c r="T9549" s="77" t="str">
        <f>IF(O9549="","",IF(OR(VALUE(LEFT(O9549,2))&gt;IF(RIGHT(J9549,1)="M",7,19),AND(OR(LEFT(O9549,2)={"07","19"}),VALUE(RIGHT(O9549,2))&gt;5)),TRUE,FALSE))</f>
        <v/>
      </c>
    </row>
    <row r="9550" spans="12:20" x14ac:dyDescent="0.25">
      <c r="L9550" s="75">
        <f>COUNTIF($B$2:B9550,B9550)</f>
        <v>0</v>
      </c>
      <c r="M9550" s="75">
        <f>COUNTIF($L$2:L9550,4)</f>
        <v>42</v>
      </c>
      <c r="N9550" s="76" t="str">
        <f t="shared" si="749"/>
        <v>0</v>
      </c>
      <c r="O9550" s="76" t="str">
        <f t="shared" si="745"/>
        <v/>
      </c>
      <c r="P9550" s="75" t="str">
        <f t="shared" si="746"/>
        <v/>
      </c>
      <c r="Q9550" s="77" t="str">
        <f t="shared" si="747"/>
        <v/>
      </c>
      <c r="R9550" s="77" t="str">
        <f t="shared" si="748"/>
        <v/>
      </c>
      <c r="S9550" s="77" t="str">
        <f>IF(O9550="","",IF(OR(VALUE(LEFT(O9550,2))&gt;IF(RIGHT(J9550,1)="M",7,19),AND(OR(LEFT(O9550,2)={"07","19"}),VALUE(RIGHT(O9550,2))&gt;15)),TRUE,FALSE))</f>
        <v/>
      </c>
      <c r="T9550" s="77" t="str">
        <f>IF(O9550="","",IF(OR(VALUE(LEFT(O9550,2))&gt;IF(RIGHT(J9550,1)="M",7,19),AND(OR(LEFT(O9550,2)={"07","19"}),VALUE(RIGHT(O9550,2))&gt;5)),TRUE,FALSE))</f>
        <v/>
      </c>
    </row>
    <row r="9551" spans="12:20" x14ac:dyDescent="0.25">
      <c r="L9551" s="75">
        <f>COUNTIF($B$2:B9551,B9551)</f>
        <v>0</v>
      </c>
      <c r="M9551" s="75">
        <f>COUNTIF($L$2:L9551,4)</f>
        <v>42</v>
      </c>
      <c r="N9551" s="76" t="str">
        <f t="shared" si="749"/>
        <v>0</v>
      </c>
      <c r="O9551" s="76" t="str">
        <f t="shared" si="745"/>
        <v/>
      </c>
      <c r="P9551" s="75" t="str">
        <f t="shared" si="746"/>
        <v/>
      </c>
      <c r="Q9551" s="77" t="str">
        <f t="shared" si="747"/>
        <v/>
      </c>
      <c r="R9551" s="77" t="str">
        <f t="shared" si="748"/>
        <v/>
      </c>
      <c r="S9551" s="77" t="str">
        <f>IF(O9551="","",IF(OR(VALUE(LEFT(O9551,2))&gt;IF(RIGHT(J9551,1)="M",7,19),AND(OR(LEFT(O9551,2)={"07","19"}),VALUE(RIGHT(O9551,2))&gt;15)),TRUE,FALSE))</f>
        <v/>
      </c>
      <c r="T9551" s="77" t="str">
        <f>IF(O9551="","",IF(OR(VALUE(LEFT(O9551,2))&gt;IF(RIGHT(J9551,1)="M",7,19),AND(OR(LEFT(O9551,2)={"07","19"}),VALUE(RIGHT(O9551,2))&gt;5)),TRUE,FALSE))</f>
        <v/>
      </c>
    </row>
    <row r="9552" spans="12:20" x14ac:dyDescent="0.25">
      <c r="L9552" s="75">
        <f>COUNTIF($B$2:B9552,B9552)</f>
        <v>0</v>
      </c>
      <c r="M9552" s="75">
        <f>COUNTIF($L$2:L9552,4)</f>
        <v>42</v>
      </c>
      <c r="N9552" s="76" t="str">
        <f t="shared" si="749"/>
        <v>0</v>
      </c>
      <c r="O9552" s="76" t="str">
        <f t="shared" si="745"/>
        <v/>
      </c>
      <c r="P9552" s="75" t="str">
        <f t="shared" si="746"/>
        <v/>
      </c>
      <c r="Q9552" s="77" t="str">
        <f t="shared" si="747"/>
        <v/>
      </c>
      <c r="R9552" s="77" t="str">
        <f t="shared" si="748"/>
        <v/>
      </c>
      <c r="S9552" s="77" t="str">
        <f>IF(O9552="","",IF(OR(VALUE(LEFT(O9552,2))&gt;IF(RIGHT(J9552,1)="M",7,19),AND(OR(LEFT(O9552,2)={"07","19"}),VALUE(RIGHT(O9552,2))&gt;15)),TRUE,FALSE))</f>
        <v/>
      </c>
      <c r="T9552" s="77" t="str">
        <f>IF(O9552="","",IF(OR(VALUE(LEFT(O9552,2))&gt;IF(RIGHT(J9552,1)="M",7,19),AND(OR(LEFT(O9552,2)={"07","19"}),VALUE(RIGHT(O9552,2))&gt;5)),TRUE,FALSE))</f>
        <v/>
      </c>
    </row>
    <row r="9553" spans="12:20" x14ac:dyDescent="0.25">
      <c r="L9553" s="75">
        <f>COUNTIF($B$2:B9553,B9553)</f>
        <v>0</v>
      </c>
      <c r="M9553" s="75">
        <f>COUNTIF($L$2:L9553,4)</f>
        <v>42</v>
      </c>
      <c r="N9553" s="76" t="str">
        <f t="shared" si="749"/>
        <v>0</v>
      </c>
      <c r="O9553" s="76" t="str">
        <f t="shared" si="745"/>
        <v/>
      </c>
      <c r="P9553" s="75" t="str">
        <f t="shared" si="746"/>
        <v/>
      </c>
      <c r="Q9553" s="77" t="str">
        <f t="shared" si="747"/>
        <v/>
      </c>
      <c r="R9553" s="77" t="str">
        <f t="shared" si="748"/>
        <v/>
      </c>
      <c r="S9553" s="77" t="str">
        <f>IF(O9553="","",IF(OR(VALUE(LEFT(O9553,2))&gt;IF(RIGHT(J9553,1)="M",7,19),AND(OR(LEFT(O9553,2)={"07","19"}),VALUE(RIGHT(O9553,2))&gt;15)),TRUE,FALSE))</f>
        <v/>
      </c>
      <c r="T9553" s="77" t="str">
        <f>IF(O9553="","",IF(OR(VALUE(LEFT(O9553,2))&gt;IF(RIGHT(J9553,1)="M",7,19),AND(OR(LEFT(O9553,2)={"07","19"}),VALUE(RIGHT(O9553,2))&gt;5)),TRUE,FALSE))</f>
        <v/>
      </c>
    </row>
    <row r="9554" spans="12:20" x14ac:dyDescent="0.25">
      <c r="L9554" s="75">
        <f>COUNTIF($B$2:B9554,B9554)</f>
        <v>0</v>
      </c>
      <c r="M9554" s="75">
        <f>COUNTIF($L$2:L9554,4)</f>
        <v>42</v>
      </c>
      <c r="N9554" s="76" t="str">
        <f t="shared" si="749"/>
        <v>0</v>
      </c>
      <c r="O9554" s="76" t="str">
        <f t="shared" si="745"/>
        <v/>
      </c>
      <c r="P9554" s="75" t="str">
        <f t="shared" si="746"/>
        <v/>
      </c>
      <c r="Q9554" s="77" t="str">
        <f t="shared" si="747"/>
        <v/>
      </c>
      <c r="R9554" s="77" t="str">
        <f t="shared" si="748"/>
        <v/>
      </c>
      <c r="S9554" s="77" t="str">
        <f>IF(O9554="","",IF(OR(VALUE(LEFT(O9554,2))&gt;IF(RIGHT(J9554,1)="M",7,19),AND(OR(LEFT(O9554,2)={"07","19"}),VALUE(RIGHT(O9554,2))&gt;15)),TRUE,FALSE))</f>
        <v/>
      </c>
      <c r="T9554" s="77" t="str">
        <f>IF(O9554="","",IF(OR(VALUE(LEFT(O9554,2))&gt;IF(RIGHT(J9554,1)="M",7,19),AND(OR(LEFT(O9554,2)={"07","19"}),VALUE(RIGHT(O9554,2))&gt;5)),TRUE,FALSE))</f>
        <v/>
      </c>
    </row>
    <row r="9555" spans="12:20" x14ac:dyDescent="0.25">
      <c r="L9555" s="75">
        <f>COUNTIF($B$2:B9555,B9555)</f>
        <v>0</v>
      </c>
      <c r="M9555" s="75">
        <f>COUNTIF($L$2:L9555,4)</f>
        <v>42</v>
      </c>
      <c r="N9555" s="76" t="str">
        <f t="shared" si="749"/>
        <v>0</v>
      </c>
      <c r="O9555" s="76" t="str">
        <f t="shared" si="745"/>
        <v/>
      </c>
      <c r="P9555" s="75" t="str">
        <f t="shared" si="746"/>
        <v/>
      </c>
      <c r="Q9555" s="77" t="str">
        <f t="shared" si="747"/>
        <v/>
      </c>
      <c r="R9555" s="77" t="str">
        <f t="shared" si="748"/>
        <v/>
      </c>
      <c r="S9555" s="77" t="str">
        <f>IF(O9555="","",IF(OR(VALUE(LEFT(O9555,2))&gt;IF(RIGHT(J9555,1)="M",7,19),AND(OR(LEFT(O9555,2)={"07","19"}),VALUE(RIGHT(O9555,2))&gt;15)),TRUE,FALSE))</f>
        <v/>
      </c>
      <c r="T9555" s="77" t="str">
        <f>IF(O9555="","",IF(OR(VALUE(LEFT(O9555,2))&gt;IF(RIGHT(J9555,1)="M",7,19),AND(OR(LEFT(O9555,2)={"07","19"}),VALUE(RIGHT(O9555,2))&gt;5)),TRUE,FALSE))</f>
        <v/>
      </c>
    </row>
    <row r="9556" spans="12:20" x14ac:dyDescent="0.25">
      <c r="L9556" s="75">
        <f>COUNTIF($B$2:B9556,B9556)</f>
        <v>0</v>
      </c>
      <c r="M9556" s="75">
        <f>COUNTIF($L$2:L9556,4)</f>
        <v>42</v>
      </c>
      <c r="N9556" s="76" t="str">
        <f t="shared" si="749"/>
        <v>0</v>
      </c>
      <c r="O9556" s="76" t="str">
        <f t="shared" si="745"/>
        <v/>
      </c>
      <c r="P9556" s="75" t="str">
        <f t="shared" si="746"/>
        <v/>
      </c>
      <c r="Q9556" s="77" t="str">
        <f t="shared" si="747"/>
        <v/>
      </c>
      <c r="R9556" s="77" t="str">
        <f t="shared" si="748"/>
        <v/>
      </c>
      <c r="S9556" s="77" t="str">
        <f>IF(O9556="","",IF(OR(VALUE(LEFT(O9556,2))&gt;IF(RIGHT(J9556,1)="M",7,19),AND(OR(LEFT(O9556,2)={"07","19"}),VALUE(RIGHT(O9556,2))&gt;15)),TRUE,FALSE))</f>
        <v/>
      </c>
      <c r="T9556" s="77" t="str">
        <f>IF(O9556="","",IF(OR(VALUE(LEFT(O9556,2))&gt;IF(RIGHT(J9556,1)="M",7,19),AND(OR(LEFT(O9556,2)={"07","19"}),VALUE(RIGHT(O9556,2))&gt;5)),TRUE,FALSE))</f>
        <v/>
      </c>
    </row>
    <row r="9557" spans="12:20" x14ac:dyDescent="0.25">
      <c r="L9557" s="75">
        <f>COUNTIF($B$2:B9557,B9557)</f>
        <v>0</v>
      </c>
      <c r="M9557" s="75">
        <f>COUNTIF($L$2:L9557,4)</f>
        <v>42</v>
      </c>
      <c r="N9557" s="76" t="str">
        <f t="shared" si="749"/>
        <v>0</v>
      </c>
      <c r="O9557" s="76" t="str">
        <f t="shared" si="745"/>
        <v/>
      </c>
      <c r="P9557" s="75" t="str">
        <f t="shared" si="746"/>
        <v/>
      </c>
      <c r="Q9557" s="77" t="str">
        <f t="shared" si="747"/>
        <v/>
      </c>
      <c r="R9557" s="77" t="str">
        <f t="shared" si="748"/>
        <v/>
      </c>
      <c r="S9557" s="77" t="str">
        <f>IF(O9557="","",IF(OR(VALUE(LEFT(O9557,2))&gt;IF(RIGHT(J9557,1)="M",7,19),AND(OR(LEFT(O9557,2)={"07","19"}),VALUE(RIGHT(O9557,2))&gt;15)),TRUE,FALSE))</f>
        <v/>
      </c>
      <c r="T9557" s="77" t="str">
        <f>IF(O9557="","",IF(OR(VALUE(LEFT(O9557,2))&gt;IF(RIGHT(J9557,1)="M",7,19),AND(OR(LEFT(O9557,2)={"07","19"}),VALUE(RIGHT(O9557,2))&gt;5)),TRUE,FALSE))</f>
        <v/>
      </c>
    </row>
    <row r="9558" spans="12:20" x14ac:dyDescent="0.25">
      <c r="L9558" s="75">
        <f>COUNTIF($B$2:B9558,B9558)</f>
        <v>0</v>
      </c>
      <c r="M9558" s="75">
        <f>COUNTIF($L$2:L9558,4)</f>
        <v>42</v>
      </c>
      <c r="N9558" s="76" t="str">
        <f t="shared" si="749"/>
        <v>0</v>
      </c>
      <c r="O9558" s="76" t="str">
        <f t="shared" si="745"/>
        <v/>
      </c>
      <c r="P9558" s="75" t="str">
        <f t="shared" si="746"/>
        <v/>
      </c>
      <c r="Q9558" s="77" t="str">
        <f t="shared" si="747"/>
        <v/>
      </c>
      <c r="R9558" s="77" t="str">
        <f t="shared" si="748"/>
        <v/>
      </c>
      <c r="S9558" s="77" t="str">
        <f>IF(O9558="","",IF(OR(VALUE(LEFT(O9558,2))&gt;IF(RIGHT(J9558,1)="M",7,19),AND(OR(LEFT(O9558,2)={"07","19"}),VALUE(RIGHT(O9558,2))&gt;15)),TRUE,FALSE))</f>
        <v/>
      </c>
      <c r="T9558" s="77" t="str">
        <f>IF(O9558="","",IF(OR(VALUE(LEFT(O9558,2))&gt;IF(RIGHT(J9558,1)="M",7,19),AND(OR(LEFT(O9558,2)={"07","19"}),VALUE(RIGHT(O9558,2))&gt;5)),TRUE,FALSE))</f>
        <v/>
      </c>
    </row>
    <row r="9559" spans="12:20" x14ac:dyDescent="0.25">
      <c r="L9559" s="75">
        <f>COUNTIF($B$2:B9559,B9559)</f>
        <v>0</v>
      </c>
      <c r="M9559" s="75">
        <f>COUNTIF($L$2:L9559,4)</f>
        <v>42</v>
      </c>
      <c r="N9559" s="76" t="str">
        <f t="shared" si="749"/>
        <v>0</v>
      </c>
      <c r="O9559" s="76" t="str">
        <f t="shared" si="745"/>
        <v/>
      </c>
      <c r="P9559" s="75" t="str">
        <f t="shared" si="746"/>
        <v/>
      </c>
      <c r="Q9559" s="77" t="str">
        <f t="shared" si="747"/>
        <v/>
      </c>
      <c r="R9559" s="77" t="str">
        <f t="shared" si="748"/>
        <v/>
      </c>
      <c r="S9559" s="77" t="str">
        <f>IF(O9559="","",IF(OR(VALUE(LEFT(O9559,2))&gt;IF(RIGHT(J9559,1)="M",7,19),AND(OR(LEFT(O9559,2)={"07","19"}),VALUE(RIGHT(O9559,2))&gt;15)),TRUE,FALSE))</f>
        <v/>
      </c>
      <c r="T9559" s="77" t="str">
        <f>IF(O9559="","",IF(OR(VALUE(LEFT(O9559,2))&gt;IF(RIGHT(J9559,1)="M",7,19),AND(OR(LEFT(O9559,2)={"07","19"}),VALUE(RIGHT(O9559,2))&gt;5)),TRUE,FALSE))</f>
        <v/>
      </c>
    </row>
    <row r="9560" spans="12:20" x14ac:dyDescent="0.25">
      <c r="L9560" s="75">
        <f>COUNTIF($B$2:B9560,B9560)</f>
        <v>0</v>
      </c>
      <c r="M9560" s="75">
        <f>COUNTIF($L$2:L9560,4)</f>
        <v>42</v>
      </c>
      <c r="N9560" s="76" t="str">
        <f t="shared" si="749"/>
        <v>0</v>
      </c>
      <c r="O9560" s="76" t="str">
        <f t="shared" si="745"/>
        <v/>
      </c>
      <c r="P9560" s="75" t="str">
        <f t="shared" si="746"/>
        <v/>
      </c>
      <c r="Q9560" s="77" t="str">
        <f t="shared" si="747"/>
        <v/>
      </c>
      <c r="R9560" s="77" t="str">
        <f t="shared" si="748"/>
        <v/>
      </c>
      <c r="S9560" s="77" t="str">
        <f>IF(O9560="","",IF(OR(VALUE(LEFT(O9560,2))&gt;IF(RIGHT(J9560,1)="M",7,19),AND(OR(LEFT(O9560,2)={"07","19"}),VALUE(RIGHT(O9560,2))&gt;15)),TRUE,FALSE))</f>
        <v/>
      </c>
      <c r="T9560" s="77" t="str">
        <f>IF(O9560="","",IF(OR(VALUE(LEFT(O9560,2))&gt;IF(RIGHT(J9560,1)="M",7,19),AND(OR(LEFT(O9560,2)={"07","19"}),VALUE(RIGHT(O9560,2))&gt;5)),TRUE,FALSE))</f>
        <v/>
      </c>
    </row>
    <row r="9561" spans="12:20" x14ac:dyDescent="0.25">
      <c r="L9561" s="75">
        <f>COUNTIF($B$2:B9561,B9561)</f>
        <v>0</v>
      </c>
      <c r="M9561" s="75">
        <f>COUNTIF($L$2:L9561,4)</f>
        <v>42</v>
      </c>
      <c r="N9561" s="76" t="str">
        <f t="shared" si="749"/>
        <v>0</v>
      </c>
      <c r="O9561" s="76" t="str">
        <f t="shared" si="745"/>
        <v/>
      </c>
      <c r="P9561" s="75" t="str">
        <f t="shared" si="746"/>
        <v/>
      </c>
      <c r="Q9561" s="77" t="str">
        <f t="shared" si="747"/>
        <v/>
      </c>
      <c r="R9561" s="77" t="str">
        <f t="shared" si="748"/>
        <v/>
      </c>
      <c r="S9561" s="77" t="str">
        <f>IF(O9561="","",IF(OR(VALUE(LEFT(O9561,2))&gt;IF(RIGHT(J9561,1)="M",7,19),AND(OR(LEFT(O9561,2)={"07","19"}),VALUE(RIGHT(O9561,2))&gt;15)),TRUE,FALSE))</f>
        <v/>
      </c>
      <c r="T9561" s="77" t="str">
        <f>IF(O9561="","",IF(OR(VALUE(LEFT(O9561,2))&gt;IF(RIGHT(J9561,1)="M",7,19),AND(OR(LEFT(O9561,2)={"07","19"}),VALUE(RIGHT(O9561,2))&gt;5)),TRUE,FALSE))</f>
        <v/>
      </c>
    </row>
    <row r="9562" spans="12:20" x14ac:dyDescent="0.25">
      <c r="L9562" s="75">
        <f>COUNTIF($B$2:B9562,B9562)</f>
        <v>0</v>
      </c>
      <c r="M9562" s="75">
        <f>COUNTIF($L$2:L9562,4)</f>
        <v>42</v>
      </c>
      <c r="N9562" s="76" t="str">
        <f t="shared" si="749"/>
        <v>0</v>
      </c>
      <c r="O9562" s="76" t="str">
        <f t="shared" si="745"/>
        <v/>
      </c>
      <c r="P9562" s="75" t="str">
        <f t="shared" si="746"/>
        <v/>
      </c>
      <c r="Q9562" s="77" t="str">
        <f t="shared" si="747"/>
        <v/>
      </c>
      <c r="R9562" s="77" t="str">
        <f t="shared" si="748"/>
        <v/>
      </c>
      <c r="S9562" s="77" t="str">
        <f>IF(O9562="","",IF(OR(VALUE(LEFT(O9562,2))&gt;IF(RIGHT(J9562,1)="M",7,19),AND(OR(LEFT(O9562,2)={"07","19"}),VALUE(RIGHT(O9562,2))&gt;15)),TRUE,FALSE))</f>
        <v/>
      </c>
      <c r="T9562" s="77" t="str">
        <f>IF(O9562="","",IF(OR(VALUE(LEFT(O9562,2))&gt;IF(RIGHT(J9562,1)="M",7,19),AND(OR(LEFT(O9562,2)={"07","19"}),VALUE(RIGHT(O9562,2))&gt;5)),TRUE,FALSE))</f>
        <v/>
      </c>
    </row>
    <row r="9563" spans="12:20" x14ac:dyDescent="0.25">
      <c r="L9563" s="75">
        <f>COUNTIF($B$2:B9563,B9563)</f>
        <v>0</v>
      </c>
      <c r="M9563" s="75">
        <f>COUNTIF($L$2:L9563,4)</f>
        <v>42</v>
      </c>
      <c r="N9563" s="76" t="str">
        <f t="shared" si="749"/>
        <v>0</v>
      </c>
      <c r="O9563" s="76" t="str">
        <f t="shared" si="745"/>
        <v/>
      </c>
      <c r="P9563" s="75" t="str">
        <f t="shared" si="746"/>
        <v/>
      </c>
      <c r="Q9563" s="77" t="str">
        <f t="shared" si="747"/>
        <v/>
      </c>
      <c r="R9563" s="77" t="str">
        <f t="shared" si="748"/>
        <v/>
      </c>
      <c r="S9563" s="77" t="str">
        <f>IF(O9563="","",IF(OR(VALUE(LEFT(O9563,2))&gt;IF(RIGHT(J9563,1)="M",7,19),AND(OR(LEFT(O9563,2)={"07","19"}),VALUE(RIGHT(O9563,2))&gt;15)),TRUE,FALSE))</f>
        <v/>
      </c>
      <c r="T9563" s="77" t="str">
        <f>IF(O9563="","",IF(OR(VALUE(LEFT(O9563,2))&gt;IF(RIGHT(J9563,1)="M",7,19),AND(OR(LEFT(O9563,2)={"07","19"}),VALUE(RIGHT(O9563,2))&gt;5)),TRUE,FALSE))</f>
        <v/>
      </c>
    </row>
    <row r="9564" spans="12:20" x14ac:dyDescent="0.25">
      <c r="L9564" s="75">
        <f>COUNTIF($B$2:B9564,B9564)</f>
        <v>0</v>
      </c>
      <c r="M9564" s="75">
        <f>COUNTIF($L$2:L9564,4)</f>
        <v>42</v>
      </c>
      <c r="N9564" s="76" t="str">
        <f t="shared" si="749"/>
        <v>0</v>
      </c>
      <c r="O9564" s="76" t="str">
        <f t="shared" si="745"/>
        <v/>
      </c>
      <c r="P9564" s="75" t="str">
        <f t="shared" si="746"/>
        <v/>
      </c>
      <c r="Q9564" s="77" t="str">
        <f t="shared" si="747"/>
        <v/>
      </c>
      <c r="R9564" s="77" t="str">
        <f t="shared" si="748"/>
        <v/>
      </c>
      <c r="S9564" s="77" t="str">
        <f>IF(O9564="","",IF(OR(VALUE(LEFT(O9564,2))&gt;IF(RIGHT(J9564,1)="M",7,19),AND(OR(LEFT(O9564,2)={"07","19"}),VALUE(RIGHT(O9564,2))&gt;15)),TRUE,FALSE))</f>
        <v/>
      </c>
      <c r="T9564" s="77" t="str">
        <f>IF(O9564="","",IF(OR(VALUE(LEFT(O9564,2))&gt;IF(RIGHT(J9564,1)="M",7,19),AND(OR(LEFT(O9564,2)={"07","19"}),VALUE(RIGHT(O9564,2))&gt;5)),TRUE,FALSE))</f>
        <v/>
      </c>
    </row>
    <row r="9565" spans="12:20" x14ac:dyDescent="0.25">
      <c r="L9565" s="75">
        <f>COUNTIF($B$2:B9565,B9565)</f>
        <v>0</v>
      </c>
      <c r="M9565" s="75">
        <f>COUNTIF($L$2:L9565,4)</f>
        <v>42</v>
      </c>
      <c r="N9565" s="76" t="str">
        <f t="shared" si="749"/>
        <v>0</v>
      </c>
      <c r="O9565" s="76" t="str">
        <f t="shared" si="745"/>
        <v/>
      </c>
      <c r="P9565" s="75" t="str">
        <f t="shared" si="746"/>
        <v/>
      </c>
      <c r="Q9565" s="77" t="str">
        <f t="shared" si="747"/>
        <v/>
      </c>
      <c r="R9565" s="77" t="str">
        <f t="shared" si="748"/>
        <v/>
      </c>
      <c r="S9565" s="77" t="str">
        <f>IF(O9565="","",IF(OR(VALUE(LEFT(O9565,2))&gt;IF(RIGHT(J9565,1)="M",7,19),AND(OR(LEFT(O9565,2)={"07","19"}),VALUE(RIGHT(O9565,2))&gt;15)),TRUE,FALSE))</f>
        <v/>
      </c>
      <c r="T9565" s="77" t="str">
        <f>IF(O9565="","",IF(OR(VALUE(LEFT(O9565,2))&gt;IF(RIGHT(J9565,1)="M",7,19),AND(OR(LEFT(O9565,2)={"07","19"}),VALUE(RIGHT(O9565,2))&gt;5)),TRUE,FALSE))</f>
        <v/>
      </c>
    </row>
    <row r="9566" spans="12:20" x14ac:dyDescent="0.25">
      <c r="L9566" s="75">
        <f>COUNTIF($B$2:B9566,B9566)</f>
        <v>0</v>
      </c>
      <c r="M9566" s="75">
        <f>COUNTIF($L$2:L9566,4)</f>
        <v>42</v>
      </c>
      <c r="N9566" s="76" t="str">
        <f t="shared" si="749"/>
        <v>0</v>
      </c>
      <c r="O9566" s="76" t="str">
        <f t="shared" si="745"/>
        <v/>
      </c>
      <c r="P9566" s="75" t="str">
        <f t="shared" si="746"/>
        <v/>
      </c>
      <c r="Q9566" s="77" t="str">
        <f t="shared" si="747"/>
        <v/>
      </c>
      <c r="R9566" s="77" t="str">
        <f t="shared" si="748"/>
        <v/>
      </c>
      <c r="S9566" s="77" t="str">
        <f>IF(O9566="","",IF(OR(VALUE(LEFT(O9566,2))&gt;IF(RIGHT(J9566,1)="M",7,19),AND(OR(LEFT(O9566,2)={"07","19"}),VALUE(RIGHT(O9566,2))&gt;15)),TRUE,FALSE))</f>
        <v/>
      </c>
      <c r="T9566" s="77" t="str">
        <f>IF(O9566="","",IF(OR(VALUE(LEFT(O9566,2))&gt;IF(RIGHT(J9566,1)="M",7,19),AND(OR(LEFT(O9566,2)={"07","19"}),VALUE(RIGHT(O9566,2))&gt;5)),TRUE,FALSE))</f>
        <v/>
      </c>
    </row>
    <row r="9567" spans="12:20" x14ac:dyDescent="0.25">
      <c r="L9567" s="75">
        <f>COUNTIF($B$2:B9567,B9567)</f>
        <v>0</v>
      </c>
      <c r="M9567" s="75">
        <f>COUNTIF($L$2:L9567,4)</f>
        <v>42</v>
      </c>
      <c r="N9567" s="76" t="str">
        <f t="shared" si="749"/>
        <v>0</v>
      </c>
      <c r="O9567" s="76" t="str">
        <f t="shared" si="745"/>
        <v/>
      </c>
      <c r="P9567" s="75" t="str">
        <f t="shared" si="746"/>
        <v/>
      </c>
      <c r="Q9567" s="77" t="str">
        <f t="shared" si="747"/>
        <v/>
      </c>
      <c r="R9567" s="77" t="str">
        <f t="shared" si="748"/>
        <v/>
      </c>
      <c r="S9567" s="77" t="str">
        <f>IF(O9567="","",IF(OR(VALUE(LEFT(O9567,2))&gt;IF(RIGHT(J9567,1)="M",7,19),AND(OR(LEFT(O9567,2)={"07","19"}),VALUE(RIGHT(O9567,2))&gt;15)),TRUE,FALSE))</f>
        <v/>
      </c>
      <c r="T9567" s="77" t="str">
        <f>IF(O9567="","",IF(OR(VALUE(LEFT(O9567,2))&gt;IF(RIGHT(J9567,1)="M",7,19),AND(OR(LEFT(O9567,2)={"07","19"}),VALUE(RIGHT(O9567,2))&gt;5)),TRUE,FALSE))</f>
        <v/>
      </c>
    </row>
    <row r="9568" spans="12:20" x14ac:dyDescent="0.25">
      <c r="L9568" s="75">
        <f>COUNTIF($B$2:B9568,B9568)</f>
        <v>0</v>
      </c>
      <c r="M9568" s="75">
        <f>COUNTIF($L$2:L9568,4)</f>
        <v>42</v>
      </c>
      <c r="N9568" s="76" t="str">
        <f t="shared" si="749"/>
        <v>0</v>
      </c>
      <c r="O9568" s="76" t="str">
        <f t="shared" si="745"/>
        <v/>
      </c>
      <c r="P9568" s="75" t="str">
        <f t="shared" si="746"/>
        <v/>
      </c>
      <c r="Q9568" s="77" t="str">
        <f t="shared" si="747"/>
        <v/>
      </c>
      <c r="R9568" s="77" t="str">
        <f t="shared" si="748"/>
        <v/>
      </c>
      <c r="S9568" s="77" t="str">
        <f>IF(O9568="","",IF(OR(VALUE(LEFT(O9568,2))&gt;IF(RIGHT(J9568,1)="M",7,19),AND(OR(LEFT(O9568,2)={"07","19"}),VALUE(RIGHT(O9568,2))&gt;15)),TRUE,FALSE))</f>
        <v/>
      </c>
      <c r="T9568" s="77" t="str">
        <f>IF(O9568="","",IF(OR(VALUE(LEFT(O9568,2))&gt;IF(RIGHT(J9568,1)="M",7,19),AND(OR(LEFT(O9568,2)={"07","19"}),VALUE(RIGHT(O9568,2))&gt;5)),TRUE,FALSE))</f>
        <v/>
      </c>
    </row>
    <row r="9569" spans="12:20" x14ac:dyDescent="0.25">
      <c r="L9569" s="75">
        <f>COUNTIF($B$2:B9569,B9569)</f>
        <v>0</v>
      </c>
      <c r="M9569" s="75">
        <f>COUNTIF($L$2:L9569,4)</f>
        <v>42</v>
      </c>
      <c r="N9569" s="76" t="str">
        <f t="shared" si="749"/>
        <v>0</v>
      </c>
      <c r="O9569" s="76" t="str">
        <f t="shared" si="745"/>
        <v/>
      </c>
      <c r="P9569" s="75" t="str">
        <f t="shared" si="746"/>
        <v/>
      </c>
      <c r="Q9569" s="77" t="str">
        <f t="shared" si="747"/>
        <v/>
      </c>
      <c r="R9569" s="77" t="str">
        <f t="shared" si="748"/>
        <v/>
      </c>
      <c r="S9569" s="77" t="str">
        <f>IF(O9569="","",IF(OR(VALUE(LEFT(O9569,2))&gt;IF(RIGHT(J9569,1)="M",7,19),AND(OR(LEFT(O9569,2)={"07","19"}),VALUE(RIGHT(O9569,2))&gt;15)),TRUE,FALSE))</f>
        <v/>
      </c>
      <c r="T9569" s="77" t="str">
        <f>IF(O9569="","",IF(OR(VALUE(LEFT(O9569,2))&gt;IF(RIGHT(J9569,1)="M",7,19),AND(OR(LEFT(O9569,2)={"07","19"}),VALUE(RIGHT(O9569,2))&gt;5)),TRUE,FALSE))</f>
        <v/>
      </c>
    </row>
    <row r="9570" spans="12:20" x14ac:dyDescent="0.25">
      <c r="L9570" s="75">
        <f>COUNTIF($B$2:B9570,B9570)</f>
        <v>0</v>
      </c>
      <c r="M9570" s="75">
        <f>COUNTIF($L$2:L9570,4)</f>
        <v>42</v>
      </c>
      <c r="N9570" s="76" t="str">
        <f t="shared" si="749"/>
        <v>0</v>
      </c>
      <c r="O9570" s="76" t="str">
        <f t="shared" si="745"/>
        <v/>
      </c>
      <c r="P9570" s="75" t="str">
        <f t="shared" si="746"/>
        <v/>
      </c>
      <c r="Q9570" s="77" t="str">
        <f t="shared" si="747"/>
        <v/>
      </c>
      <c r="R9570" s="77" t="str">
        <f t="shared" si="748"/>
        <v/>
      </c>
      <c r="S9570" s="77" t="str">
        <f>IF(O9570="","",IF(OR(VALUE(LEFT(O9570,2))&gt;IF(RIGHT(J9570,1)="M",7,19),AND(OR(LEFT(O9570,2)={"07","19"}),VALUE(RIGHT(O9570,2))&gt;15)),TRUE,FALSE))</f>
        <v/>
      </c>
      <c r="T9570" s="77" t="str">
        <f>IF(O9570="","",IF(OR(VALUE(LEFT(O9570,2))&gt;IF(RIGHT(J9570,1)="M",7,19),AND(OR(LEFT(O9570,2)={"07","19"}),VALUE(RIGHT(O9570,2))&gt;5)),TRUE,FALSE))</f>
        <v/>
      </c>
    </row>
    <row r="9571" spans="12:20" x14ac:dyDescent="0.25">
      <c r="L9571" s="75">
        <f>COUNTIF($B$2:B9571,B9571)</f>
        <v>0</v>
      </c>
      <c r="M9571" s="75">
        <f>COUNTIF($L$2:L9571,4)</f>
        <v>42</v>
      </c>
      <c r="N9571" s="76" t="str">
        <f t="shared" si="749"/>
        <v>0</v>
      </c>
      <c r="O9571" s="76" t="str">
        <f t="shared" si="745"/>
        <v/>
      </c>
      <c r="P9571" s="75" t="str">
        <f t="shared" si="746"/>
        <v/>
      </c>
      <c r="Q9571" s="77" t="str">
        <f t="shared" si="747"/>
        <v/>
      </c>
      <c r="R9571" s="77" t="str">
        <f t="shared" si="748"/>
        <v/>
      </c>
      <c r="S9571" s="77" t="str">
        <f>IF(O9571="","",IF(OR(VALUE(LEFT(O9571,2))&gt;IF(RIGHT(J9571,1)="M",7,19),AND(OR(LEFT(O9571,2)={"07","19"}),VALUE(RIGHT(O9571,2))&gt;15)),TRUE,FALSE))</f>
        <v/>
      </c>
      <c r="T9571" s="77" t="str">
        <f>IF(O9571="","",IF(OR(VALUE(LEFT(O9571,2))&gt;IF(RIGHT(J9571,1)="M",7,19),AND(OR(LEFT(O9571,2)={"07","19"}),VALUE(RIGHT(O9571,2))&gt;5)),TRUE,FALSE))</f>
        <v/>
      </c>
    </row>
    <row r="9572" spans="12:20" x14ac:dyDescent="0.25">
      <c r="L9572" s="75">
        <f>COUNTIF($B$2:B9572,B9572)</f>
        <v>0</v>
      </c>
      <c r="M9572" s="75">
        <f>COUNTIF($L$2:L9572,4)</f>
        <v>42</v>
      </c>
      <c r="N9572" s="76" t="str">
        <f t="shared" si="749"/>
        <v>0</v>
      </c>
      <c r="O9572" s="76" t="str">
        <f t="shared" si="745"/>
        <v/>
      </c>
      <c r="P9572" s="75" t="str">
        <f t="shared" si="746"/>
        <v/>
      </c>
      <c r="Q9572" s="77" t="str">
        <f t="shared" si="747"/>
        <v/>
      </c>
      <c r="R9572" s="77" t="str">
        <f t="shared" si="748"/>
        <v/>
      </c>
      <c r="S9572" s="77" t="str">
        <f>IF(O9572="","",IF(OR(VALUE(LEFT(O9572,2))&gt;IF(RIGHT(J9572,1)="M",7,19),AND(OR(LEFT(O9572,2)={"07","19"}),VALUE(RIGHT(O9572,2))&gt;15)),TRUE,FALSE))</f>
        <v/>
      </c>
      <c r="T9572" s="77" t="str">
        <f>IF(O9572="","",IF(OR(VALUE(LEFT(O9572,2))&gt;IF(RIGHT(J9572,1)="M",7,19),AND(OR(LEFT(O9572,2)={"07","19"}),VALUE(RIGHT(O9572,2))&gt;5)),TRUE,FALSE))</f>
        <v/>
      </c>
    </row>
    <row r="9573" spans="12:20" x14ac:dyDescent="0.25">
      <c r="L9573" s="75">
        <f>COUNTIF($B$2:B9573,B9573)</f>
        <v>0</v>
      </c>
      <c r="M9573" s="75">
        <f>COUNTIF($L$2:L9573,4)</f>
        <v>42</v>
      </c>
      <c r="N9573" s="76" t="str">
        <f t="shared" si="749"/>
        <v>0</v>
      </c>
      <c r="O9573" s="76" t="str">
        <f t="shared" si="745"/>
        <v/>
      </c>
      <c r="P9573" s="75" t="str">
        <f t="shared" si="746"/>
        <v/>
      </c>
      <c r="Q9573" s="77" t="str">
        <f t="shared" si="747"/>
        <v/>
      </c>
      <c r="R9573" s="77" t="str">
        <f t="shared" si="748"/>
        <v/>
      </c>
      <c r="S9573" s="77" t="str">
        <f>IF(O9573="","",IF(OR(VALUE(LEFT(O9573,2))&gt;IF(RIGHT(J9573,1)="M",7,19),AND(OR(LEFT(O9573,2)={"07","19"}),VALUE(RIGHT(O9573,2))&gt;15)),TRUE,FALSE))</f>
        <v/>
      </c>
      <c r="T9573" s="77" t="str">
        <f>IF(O9573="","",IF(OR(VALUE(LEFT(O9573,2))&gt;IF(RIGHT(J9573,1)="M",7,19),AND(OR(LEFT(O9573,2)={"07","19"}),VALUE(RIGHT(O9573,2))&gt;5)),TRUE,FALSE))</f>
        <v/>
      </c>
    </row>
    <row r="9574" spans="12:20" x14ac:dyDescent="0.25">
      <c r="L9574" s="75">
        <f>COUNTIF($B$2:B9574,B9574)</f>
        <v>0</v>
      </c>
      <c r="M9574" s="75">
        <f>COUNTIF($L$2:L9574,4)</f>
        <v>42</v>
      </c>
      <c r="N9574" s="76" t="str">
        <f t="shared" si="749"/>
        <v>0</v>
      </c>
      <c r="O9574" s="76" t="str">
        <f t="shared" si="745"/>
        <v/>
      </c>
      <c r="P9574" s="75" t="str">
        <f t="shared" si="746"/>
        <v/>
      </c>
      <c r="Q9574" s="77" t="str">
        <f t="shared" si="747"/>
        <v/>
      </c>
      <c r="R9574" s="77" t="str">
        <f t="shared" si="748"/>
        <v/>
      </c>
      <c r="S9574" s="77" t="str">
        <f>IF(O9574="","",IF(OR(VALUE(LEFT(O9574,2))&gt;IF(RIGHT(J9574,1)="M",7,19),AND(OR(LEFT(O9574,2)={"07","19"}),VALUE(RIGHT(O9574,2))&gt;15)),TRUE,FALSE))</f>
        <v/>
      </c>
      <c r="T9574" s="77" t="str">
        <f>IF(O9574="","",IF(OR(VALUE(LEFT(O9574,2))&gt;IF(RIGHT(J9574,1)="M",7,19),AND(OR(LEFT(O9574,2)={"07","19"}),VALUE(RIGHT(O9574,2))&gt;5)),TRUE,FALSE))</f>
        <v/>
      </c>
    </row>
    <row r="9575" spans="12:20" x14ac:dyDescent="0.25">
      <c r="L9575" s="75">
        <f>COUNTIF($B$2:B9575,B9575)</f>
        <v>0</v>
      </c>
      <c r="M9575" s="75">
        <f>COUNTIF($L$2:L9575,4)</f>
        <v>42</v>
      </c>
      <c r="N9575" s="76" t="str">
        <f t="shared" si="749"/>
        <v>0</v>
      </c>
      <c r="O9575" s="76" t="str">
        <f t="shared" si="745"/>
        <v/>
      </c>
      <c r="P9575" s="75" t="str">
        <f t="shared" si="746"/>
        <v/>
      </c>
      <c r="Q9575" s="77" t="str">
        <f t="shared" si="747"/>
        <v/>
      </c>
      <c r="R9575" s="77" t="str">
        <f t="shared" si="748"/>
        <v/>
      </c>
      <c r="S9575" s="77" t="str">
        <f>IF(O9575="","",IF(OR(VALUE(LEFT(O9575,2))&gt;IF(RIGHT(J9575,1)="M",7,19),AND(OR(LEFT(O9575,2)={"07","19"}),VALUE(RIGHT(O9575,2))&gt;15)),TRUE,FALSE))</f>
        <v/>
      </c>
      <c r="T9575" s="77" t="str">
        <f>IF(O9575="","",IF(OR(VALUE(LEFT(O9575,2))&gt;IF(RIGHT(J9575,1)="M",7,19),AND(OR(LEFT(O9575,2)={"07","19"}),VALUE(RIGHT(O9575,2))&gt;5)),TRUE,FALSE))</f>
        <v/>
      </c>
    </row>
    <row r="9576" spans="12:20" x14ac:dyDescent="0.25">
      <c r="L9576" s="75">
        <f>COUNTIF($B$2:B9576,B9576)</f>
        <v>0</v>
      </c>
      <c r="M9576" s="75">
        <f>COUNTIF($L$2:L9576,4)</f>
        <v>42</v>
      </c>
      <c r="N9576" s="76" t="str">
        <f t="shared" si="749"/>
        <v>0</v>
      </c>
      <c r="O9576" s="76" t="str">
        <f t="shared" si="745"/>
        <v/>
      </c>
      <c r="P9576" s="75" t="str">
        <f t="shared" si="746"/>
        <v/>
      </c>
      <c r="Q9576" s="77" t="str">
        <f t="shared" si="747"/>
        <v/>
      </c>
      <c r="R9576" s="77" t="str">
        <f t="shared" si="748"/>
        <v/>
      </c>
      <c r="S9576" s="77" t="str">
        <f>IF(O9576="","",IF(OR(VALUE(LEFT(O9576,2))&gt;IF(RIGHT(J9576,1)="M",7,19),AND(OR(LEFT(O9576,2)={"07","19"}),VALUE(RIGHT(O9576,2))&gt;15)),TRUE,FALSE))</f>
        <v/>
      </c>
      <c r="T9576" s="77" t="str">
        <f>IF(O9576="","",IF(OR(VALUE(LEFT(O9576,2))&gt;IF(RIGHT(J9576,1)="M",7,19),AND(OR(LEFT(O9576,2)={"07","19"}),VALUE(RIGHT(O9576,2))&gt;5)),TRUE,FALSE))</f>
        <v/>
      </c>
    </row>
    <row r="9577" spans="12:20" x14ac:dyDescent="0.25">
      <c r="L9577" s="75">
        <f>COUNTIF($B$2:B9577,B9577)</f>
        <v>0</v>
      </c>
      <c r="M9577" s="75">
        <f>COUNTIF($L$2:L9577,4)</f>
        <v>42</v>
      </c>
      <c r="N9577" s="76" t="str">
        <f t="shared" si="749"/>
        <v>0</v>
      </c>
      <c r="O9577" s="76" t="str">
        <f t="shared" si="745"/>
        <v/>
      </c>
      <c r="P9577" s="75" t="str">
        <f t="shared" si="746"/>
        <v/>
      </c>
      <c r="Q9577" s="77" t="str">
        <f t="shared" si="747"/>
        <v/>
      </c>
      <c r="R9577" s="77" t="str">
        <f t="shared" si="748"/>
        <v/>
      </c>
      <c r="S9577" s="77" t="str">
        <f>IF(O9577="","",IF(OR(VALUE(LEFT(O9577,2))&gt;IF(RIGHT(J9577,1)="M",7,19),AND(OR(LEFT(O9577,2)={"07","19"}),VALUE(RIGHT(O9577,2))&gt;15)),TRUE,FALSE))</f>
        <v/>
      </c>
      <c r="T9577" s="77" t="str">
        <f>IF(O9577="","",IF(OR(VALUE(LEFT(O9577,2))&gt;IF(RIGHT(J9577,1)="M",7,19),AND(OR(LEFT(O9577,2)={"07","19"}),VALUE(RIGHT(O9577,2))&gt;5)),TRUE,FALSE))</f>
        <v/>
      </c>
    </row>
    <row r="9578" spans="12:20" x14ac:dyDescent="0.25">
      <c r="L9578" s="75">
        <f>COUNTIF($B$2:B9578,B9578)</f>
        <v>0</v>
      </c>
      <c r="M9578" s="75">
        <f>COUNTIF($L$2:L9578,4)</f>
        <v>42</v>
      </c>
      <c r="N9578" s="76" t="str">
        <f t="shared" si="749"/>
        <v>0</v>
      </c>
      <c r="O9578" s="76" t="str">
        <f t="shared" si="745"/>
        <v/>
      </c>
      <c r="P9578" s="75" t="str">
        <f t="shared" si="746"/>
        <v/>
      </c>
      <c r="Q9578" s="77" t="str">
        <f t="shared" si="747"/>
        <v/>
      </c>
      <c r="R9578" s="77" t="str">
        <f t="shared" si="748"/>
        <v/>
      </c>
      <c r="S9578" s="77" t="str">
        <f>IF(O9578="","",IF(OR(VALUE(LEFT(O9578,2))&gt;IF(RIGHT(J9578,1)="M",7,19),AND(OR(LEFT(O9578,2)={"07","19"}),VALUE(RIGHT(O9578,2))&gt;15)),TRUE,FALSE))</f>
        <v/>
      </c>
      <c r="T9578" s="77" t="str">
        <f>IF(O9578="","",IF(OR(VALUE(LEFT(O9578,2))&gt;IF(RIGHT(J9578,1)="M",7,19),AND(OR(LEFT(O9578,2)={"07","19"}),VALUE(RIGHT(O9578,2))&gt;5)),TRUE,FALSE))</f>
        <v/>
      </c>
    </row>
    <row r="9579" spans="12:20" x14ac:dyDescent="0.25">
      <c r="L9579" s="75">
        <f>COUNTIF($B$2:B9579,B9579)</f>
        <v>0</v>
      </c>
      <c r="M9579" s="75">
        <f>COUNTIF($L$2:L9579,4)</f>
        <v>42</v>
      </c>
      <c r="N9579" s="76" t="str">
        <f t="shared" si="749"/>
        <v>0</v>
      </c>
      <c r="O9579" s="76" t="str">
        <f t="shared" si="745"/>
        <v/>
      </c>
      <c r="P9579" s="75" t="str">
        <f t="shared" si="746"/>
        <v/>
      </c>
      <c r="Q9579" s="77" t="str">
        <f t="shared" si="747"/>
        <v/>
      </c>
      <c r="R9579" s="77" t="str">
        <f t="shared" si="748"/>
        <v/>
      </c>
      <c r="S9579" s="77" t="str">
        <f>IF(O9579="","",IF(OR(VALUE(LEFT(O9579,2))&gt;IF(RIGHT(J9579,1)="M",7,19),AND(OR(LEFT(O9579,2)={"07","19"}),VALUE(RIGHT(O9579,2))&gt;15)),TRUE,FALSE))</f>
        <v/>
      </c>
      <c r="T9579" s="77" t="str">
        <f>IF(O9579="","",IF(OR(VALUE(LEFT(O9579,2))&gt;IF(RIGHT(J9579,1)="M",7,19),AND(OR(LEFT(O9579,2)={"07","19"}),VALUE(RIGHT(O9579,2))&gt;5)),TRUE,FALSE))</f>
        <v/>
      </c>
    </row>
    <row r="9580" spans="12:20" x14ac:dyDescent="0.25">
      <c r="L9580" s="75">
        <f>COUNTIF($B$2:B9580,B9580)</f>
        <v>0</v>
      </c>
      <c r="M9580" s="75">
        <f>COUNTIF($L$2:L9580,4)</f>
        <v>42</v>
      </c>
      <c r="N9580" s="76" t="str">
        <f t="shared" si="749"/>
        <v>0</v>
      </c>
      <c r="O9580" s="76" t="str">
        <f t="shared" si="745"/>
        <v/>
      </c>
      <c r="P9580" s="75" t="str">
        <f t="shared" si="746"/>
        <v/>
      </c>
      <c r="Q9580" s="77" t="str">
        <f t="shared" si="747"/>
        <v/>
      </c>
      <c r="R9580" s="77" t="str">
        <f t="shared" si="748"/>
        <v/>
      </c>
      <c r="S9580" s="77" t="str">
        <f>IF(O9580="","",IF(OR(VALUE(LEFT(O9580,2))&gt;IF(RIGHT(J9580,1)="M",7,19),AND(OR(LEFT(O9580,2)={"07","19"}),VALUE(RIGHT(O9580,2))&gt;15)),TRUE,FALSE))</f>
        <v/>
      </c>
      <c r="T9580" s="77" t="str">
        <f>IF(O9580="","",IF(OR(VALUE(LEFT(O9580,2))&gt;IF(RIGHT(J9580,1)="M",7,19),AND(OR(LEFT(O9580,2)={"07","19"}),VALUE(RIGHT(O9580,2))&gt;5)),TRUE,FALSE))</f>
        <v/>
      </c>
    </row>
    <row r="9581" spans="12:20" x14ac:dyDescent="0.25">
      <c r="L9581" s="75">
        <f>COUNTIF($B$2:B9581,B9581)</f>
        <v>0</v>
      </c>
      <c r="M9581" s="75">
        <f>COUNTIF($L$2:L9581,4)</f>
        <v>42</v>
      </c>
      <c r="N9581" s="76" t="str">
        <f t="shared" si="749"/>
        <v>0</v>
      </c>
      <c r="O9581" s="76" t="str">
        <f t="shared" si="745"/>
        <v/>
      </c>
      <c r="P9581" s="75" t="str">
        <f t="shared" si="746"/>
        <v/>
      </c>
      <c r="Q9581" s="77" t="str">
        <f t="shared" si="747"/>
        <v/>
      </c>
      <c r="R9581" s="77" t="str">
        <f t="shared" si="748"/>
        <v/>
      </c>
      <c r="S9581" s="77" t="str">
        <f>IF(O9581="","",IF(OR(VALUE(LEFT(O9581,2))&gt;IF(RIGHT(J9581,1)="M",7,19),AND(OR(LEFT(O9581,2)={"07","19"}),VALUE(RIGHT(O9581,2))&gt;15)),TRUE,FALSE))</f>
        <v/>
      </c>
      <c r="T9581" s="77" t="str">
        <f>IF(O9581="","",IF(OR(VALUE(LEFT(O9581,2))&gt;IF(RIGHT(J9581,1)="M",7,19),AND(OR(LEFT(O9581,2)={"07","19"}),VALUE(RIGHT(O9581,2))&gt;5)),TRUE,FALSE))</f>
        <v/>
      </c>
    </row>
    <row r="9582" spans="12:20" x14ac:dyDescent="0.25">
      <c r="L9582" s="75">
        <f>COUNTIF($B$2:B9582,B9582)</f>
        <v>0</v>
      </c>
      <c r="M9582" s="75">
        <f>COUNTIF($L$2:L9582,4)</f>
        <v>42</v>
      </c>
      <c r="N9582" s="76" t="str">
        <f t="shared" si="749"/>
        <v>0</v>
      </c>
      <c r="O9582" s="76" t="str">
        <f t="shared" si="745"/>
        <v/>
      </c>
      <c r="P9582" s="75" t="str">
        <f t="shared" si="746"/>
        <v/>
      </c>
      <c r="Q9582" s="77" t="str">
        <f t="shared" si="747"/>
        <v/>
      </c>
      <c r="R9582" s="77" t="str">
        <f t="shared" si="748"/>
        <v/>
      </c>
      <c r="S9582" s="77" t="str">
        <f>IF(O9582="","",IF(OR(VALUE(LEFT(O9582,2))&gt;IF(RIGHT(J9582,1)="M",7,19),AND(OR(LEFT(O9582,2)={"07","19"}),VALUE(RIGHT(O9582,2))&gt;15)),TRUE,FALSE))</f>
        <v/>
      </c>
      <c r="T9582" s="77" t="str">
        <f>IF(O9582="","",IF(OR(VALUE(LEFT(O9582,2))&gt;IF(RIGHT(J9582,1)="M",7,19),AND(OR(LEFT(O9582,2)={"07","19"}),VALUE(RIGHT(O9582,2))&gt;5)),TRUE,FALSE))</f>
        <v/>
      </c>
    </row>
    <row r="9583" spans="12:20" x14ac:dyDescent="0.25">
      <c r="L9583" s="75">
        <f>COUNTIF($B$2:B9583,B9583)</f>
        <v>0</v>
      </c>
      <c r="M9583" s="75">
        <f>COUNTIF($L$2:L9583,4)</f>
        <v>42</v>
      </c>
      <c r="N9583" s="76" t="str">
        <f t="shared" si="749"/>
        <v>0</v>
      </c>
      <c r="O9583" s="76" t="str">
        <f t="shared" si="745"/>
        <v/>
      </c>
      <c r="P9583" s="75" t="str">
        <f t="shared" si="746"/>
        <v/>
      </c>
      <c r="Q9583" s="77" t="str">
        <f t="shared" si="747"/>
        <v/>
      </c>
      <c r="R9583" s="77" t="str">
        <f t="shared" si="748"/>
        <v/>
      </c>
      <c r="S9583" s="77" t="str">
        <f>IF(O9583="","",IF(OR(VALUE(LEFT(O9583,2))&gt;IF(RIGHT(J9583,1)="M",7,19),AND(OR(LEFT(O9583,2)={"07","19"}),VALUE(RIGHT(O9583,2))&gt;15)),TRUE,FALSE))</f>
        <v/>
      </c>
      <c r="T9583" s="77" t="str">
        <f>IF(O9583="","",IF(OR(VALUE(LEFT(O9583,2))&gt;IF(RIGHT(J9583,1)="M",7,19),AND(OR(LEFT(O9583,2)={"07","19"}),VALUE(RIGHT(O9583,2))&gt;5)),TRUE,FALSE))</f>
        <v/>
      </c>
    </row>
    <row r="9584" spans="12:20" x14ac:dyDescent="0.25">
      <c r="L9584" s="75">
        <f>COUNTIF($B$2:B9584,B9584)</f>
        <v>0</v>
      </c>
      <c r="M9584" s="75">
        <f>COUNTIF($L$2:L9584,4)</f>
        <v>42</v>
      </c>
      <c r="N9584" s="76" t="str">
        <f t="shared" si="749"/>
        <v>0</v>
      </c>
      <c r="O9584" s="76" t="str">
        <f t="shared" si="745"/>
        <v/>
      </c>
      <c r="P9584" s="75" t="str">
        <f t="shared" si="746"/>
        <v/>
      </c>
      <c r="Q9584" s="77" t="str">
        <f t="shared" si="747"/>
        <v/>
      </c>
      <c r="R9584" s="77" t="str">
        <f t="shared" si="748"/>
        <v/>
      </c>
      <c r="S9584" s="77" t="str">
        <f>IF(O9584="","",IF(OR(VALUE(LEFT(O9584,2))&gt;IF(RIGHT(J9584,1)="M",7,19),AND(OR(LEFT(O9584,2)={"07","19"}),VALUE(RIGHT(O9584,2))&gt;15)),TRUE,FALSE))</f>
        <v/>
      </c>
      <c r="T9584" s="77" t="str">
        <f>IF(O9584="","",IF(OR(VALUE(LEFT(O9584,2))&gt;IF(RIGHT(J9584,1)="M",7,19),AND(OR(LEFT(O9584,2)={"07","19"}),VALUE(RIGHT(O9584,2))&gt;5)),TRUE,FALSE))</f>
        <v/>
      </c>
    </row>
    <row r="9585" spans="12:20" x14ac:dyDescent="0.25">
      <c r="L9585" s="75">
        <f>COUNTIF($B$2:B9585,B9585)</f>
        <v>0</v>
      </c>
      <c r="M9585" s="75">
        <f>COUNTIF($L$2:L9585,4)</f>
        <v>42</v>
      </c>
      <c r="N9585" s="76" t="str">
        <f t="shared" si="749"/>
        <v>0</v>
      </c>
      <c r="O9585" s="76" t="str">
        <f t="shared" si="745"/>
        <v/>
      </c>
      <c r="P9585" s="75" t="str">
        <f t="shared" si="746"/>
        <v/>
      </c>
      <c r="Q9585" s="77" t="str">
        <f t="shared" si="747"/>
        <v/>
      </c>
      <c r="R9585" s="77" t="str">
        <f t="shared" si="748"/>
        <v/>
      </c>
      <c r="S9585" s="77" t="str">
        <f>IF(O9585="","",IF(OR(VALUE(LEFT(O9585,2))&gt;IF(RIGHT(J9585,1)="M",7,19),AND(OR(LEFT(O9585,2)={"07","19"}),VALUE(RIGHT(O9585,2))&gt;15)),TRUE,FALSE))</f>
        <v/>
      </c>
      <c r="T9585" s="77" t="str">
        <f>IF(O9585="","",IF(OR(VALUE(LEFT(O9585,2))&gt;IF(RIGHT(J9585,1)="M",7,19),AND(OR(LEFT(O9585,2)={"07","19"}),VALUE(RIGHT(O9585,2))&gt;5)),TRUE,FALSE))</f>
        <v/>
      </c>
    </row>
    <row r="9586" spans="12:20" x14ac:dyDescent="0.25">
      <c r="L9586" s="75">
        <f>COUNTIF($B$2:B9586,B9586)</f>
        <v>0</v>
      </c>
      <c r="M9586" s="75">
        <f>COUNTIF($L$2:L9586,4)</f>
        <v>42</v>
      </c>
      <c r="N9586" s="76" t="str">
        <f t="shared" si="749"/>
        <v>0</v>
      </c>
      <c r="O9586" s="76" t="str">
        <f t="shared" si="745"/>
        <v/>
      </c>
      <c r="P9586" s="75" t="str">
        <f t="shared" si="746"/>
        <v/>
      </c>
      <c r="Q9586" s="77" t="str">
        <f t="shared" si="747"/>
        <v/>
      </c>
      <c r="R9586" s="77" t="str">
        <f t="shared" si="748"/>
        <v/>
      </c>
      <c r="S9586" s="77" t="str">
        <f>IF(O9586="","",IF(OR(VALUE(LEFT(O9586,2))&gt;IF(RIGHT(J9586,1)="M",7,19),AND(OR(LEFT(O9586,2)={"07","19"}),VALUE(RIGHT(O9586,2))&gt;15)),TRUE,FALSE))</f>
        <v/>
      </c>
      <c r="T9586" s="77" t="str">
        <f>IF(O9586="","",IF(OR(VALUE(LEFT(O9586,2))&gt;IF(RIGHT(J9586,1)="M",7,19),AND(OR(LEFT(O9586,2)={"07","19"}),VALUE(RIGHT(O9586,2))&gt;5)),TRUE,FALSE))</f>
        <v/>
      </c>
    </row>
    <row r="9587" spans="12:20" x14ac:dyDescent="0.25">
      <c r="L9587" s="75">
        <f>COUNTIF($B$2:B9587,B9587)</f>
        <v>0</v>
      </c>
      <c r="M9587" s="75">
        <f>COUNTIF($L$2:L9587,4)</f>
        <v>42</v>
      </c>
      <c r="N9587" s="76" t="str">
        <f t="shared" si="749"/>
        <v>0</v>
      </c>
      <c r="O9587" s="76" t="str">
        <f t="shared" si="745"/>
        <v/>
      </c>
      <c r="P9587" s="75" t="str">
        <f t="shared" si="746"/>
        <v/>
      </c>
      <c r="Q9587" s="77" t="str">
        <f t="shared" si="747"/>
        <v/>
      </c>
      <c r="R9587" s="77" t="str">
        <f t="shared" si="748"/>
        <v/>
      </c>
      <c r="S9587" s="77" t="str">
        <f>IF(O9587="","",IF(OR(VALUE(LEFT(O9587,2))&gt;IF(RIGHT(J9587,1)="M",7,19),AND(OR(LEFT(O9587,2)={"07","19"}),VALUE(RIGHT(O9587,2))&gt;15)),TRUE,FALSE))</f>
        <v/>
      </c>
      <c r="T9587" s="77" t="str">
        <f>IF(O9587="","",IF(OR(VALUE(LEFT(O9587,2))&gt;IF(RIGHT(J9587,1)="M",7,19),AND(OR(LEFT(O9587,2)={"07","19"}),VALUE(RIGHT(O9587,2))&gt;5)),TRUE,FALSE))</f>
        <v/>
      </c>
    </row>
    <row r="9588" spans="12:20" x14ac:dyDescent="0.25">
      <c r="L9588" s="75">
        <f>COUNTIF($B$2:B9588,B9588)</f>
        <v>0</v>
      </c>
      <c r="M9588" s="75">
        <f>COUNTIF($L$2:L9588,4)</f>
        <v>42</v>
      </c>
      <c r="N9588" s="76" t="str">
        <f t="shared" si="749"/>
        <v>0</v>
      </c>
      <c r="O9588" s="76" t="str">
        <f t="shared" si="745"/>
        <v/>
      </c>
      <c r="P9588" s="75" t="str">
        <f t="shared" si="746"/>
        <v/>
      </c>
      <c r="Q9588" s="77" t="str">
        <f t="shared" si="747"/>
        <v/>
      </c>
      <c r="R9588" s="77" t="str">
        <f t="shared" si="748"/>
        <v/>
      </c>
      <c r="S9588" s="77" t="str">
        <f>IF(O9588="","",IF(OR(VALUE(LEFT(O9588,2))&gt;IF(RIGHT(J9588,1)="M",7,19),AND(OR(LEFT(O9588,2)={"07","19"}),VALUE(RIGHT(O9588,2))&gt;15)),TRUE,FALSE))</f>
        <v/>
      </c>
      <c r="T9588" s="77" t="str">
        <f>IF(O9588="","",IF(OR(VALUE(LEFT(O9588,2))&gt;IF(RIGHT(J9588,1)="M",7,19),AND(OR(LEFT(O9588,2)={"07","19"}),VALUE(RIGHT(O9588,2))&gt;5)),TRUE,FALSE))</f>
        <v/>
      </c>
    </row>
    <row r="9589" spans="12:20" x14ac:dyDescent="0.25">
      <c r="L9589" s="75">
        <f>COUNTIF($B$2:B9589,B9589)</f>
        <v>0</v>
      </c>
      <c r="M9589" s="75">
        <f>COUNTIF($L$2:L9589,4)</f>
        <v>42</v>
      </c>
      <c r="N9589" s="76" t="str">
        <f t="shared" si="749"/>
        <v>0</v>
      </c>
      <c r="O9589" s="76" t="str">
        <f t="shared" si="745"/>
        <v/>
      </c>
      <c r="P9589" s="75" t="str">
        <f t="shared" si="746"/>
        <v/>
      </c>
      <c r="Q9589" s="77" t="str">
        <f t="shared" si="747"/>
        <v/>
      </c>
      <c r="R9589" s="77" t="str">
        <f t="shared" si="748"/>
        <v/>
      </c>
      <c r="S9589" s="77" t="str">
        <f>IF(O9589="","",IF(OR(VALUE(LEFT(O9589,2))&gt;IF(RIGHT(J9589,1)="M",7,19),AND(OR(LEFT(O9589,2)={"07","19"}),VALUE(RIGHT(O9589,2))&gt;15)),TRUE,FALSE))</f>
        <v/>
      </c>
      <c r="T9589" s="77" t="str">
        <f>IF(O9589="","",IF(OR(VALUE(LEFT(O9589,2))&gt;IF(RIGHT(J9589,1)="M",7,19),AND(OR(LEFT(O9589,2)={"07","19"}),VALUE(RIGHT(O9589,2))&gt;5)),TRUE,FALSE))</f>
        <v/>
      </c>
    </row>
    <row r="9590" spans="12:20" x14ac:dyDescent="0.25">
      <c r="L9590" s="75">
        <f>COUNTIF($B$2:B9590,B9590)</f>
        <v>0</v>
      </c>
      <c r="M9590" s="75">
        <f>COUNTIF($L$2:L9590,4)</f>
        <v>42</v>
      </c>
      <c r="N9590" s="76" t="str">
        <f t="shared" si="749"/>
        <v>0</v>
      </c>
      <c r="O9590" s="76" t="str">
        <f t="shared" si="745"/>
        <v/>
      </c>
      <c r="P9590" s="75" t="str">
        <f t="shared" si="746"/>
        <v/>
      </c>
      <c r="Q9590" s="77" t="str">
        <f t="shared" si="747"/>
        <v/>
      </c>
      <c r="R9590" s="77" t="str">
        <f t="shared" si="748"/>
        <v/>
      </c>
      <c r="S9590" s="77" t="str">
        <f>IF(O9590="","",IF(OR(VALUE(LEFT(O9590,2))&gt;IF(RIGHT(J9590,1)="M",7,19),AND(OR(LEFT(O9590,2)={"07","19"}),VALUE(RIGHT(O9590,2))&gt;15)),TRUE,FALSE))</f>
        <v/>
      </c>
      <c r="T9590" s="77" t="str">
        <f>IF(O9590="","",IF(OR(VALUE(LEFT(O9590,2))&gt;IF(RIGHT(J9590,1)="M",7,19),AND(OR(LEFT(O9590,2)={"07","19"}),VALUE(RIGHT(O9590,2))&gt;5)),TRUE,FALSE))</f>
        <v/>
      </c>
    </row>
    <row r="9591" spans="12:20" x14ac:dyDescent="0.25">
      <c r="L9591" s="75">
        <f>COUNTIF($B$2:B9591,B9591)</f>
        <v>0</v>
      </c>
      <c r="M9591" s="75">
        <f>COUNTIF($L$2:L9591,4)</f>
        <v>42</v>
      </c>
      <c r="N9591" s="76" t="str">
        <f t="shared" si="749"/>
        <v>0</v>
      </c>
      <c r="O9591" s="76" t="str">
        <f t="shared" si="745"/>
        <v/>
      </c>
      <c r="P9591" s="75" t="str">
        <f t="shared" si="746"/>
        <v/>
      </c>
      <c r="Q9591" s="77" t="str">
        <f t="shared" si="747"/>
        <v/>
      </c>
      <c r="R9591" s="77" t="str">
        <f t="shared" si="748"/>
        <v/>
      </c>
      <c r="S9591" s="77" t="str">
        <f>IF(O9591="","",IF(OR(VALUE(LEFT(O9591,2))&gt;IF(RIGHT(J9591,1)="M",7,19),AND(OR(LEFT(O9591,2)={"07","19"}),VALUE(RIGHT(O9591,2))&gt;15)),TRUE,FALSE))</f>
        <v/>
      </c>
      <c r="T9591" s="77" t="str">
        <f>IF(O9591="","",IF(OR(VALUE(LEFT(O9591,2))&gt;IF(RIGHT(J9591,1)="M",7,19),AND(OR(LEFT(O9591,2)={"07","19"}),VALUE(RIGHT(O9591,2))&gt;5)),TRUE,FALSE))</f>
        <v/>
      </c>
    </row>
    <row r="9592" spans="12:20" x14ac:dyDescent="0.25">
      <c r="L9592" s="75">
        <f>COUNTIF($B$2:B9592,B9592)</f>
        <v>0</v>
      </c>
      <c r="M9592" s="75">
        <f>COUNTIF($L$2:L9592,4)</f>
        <v>42</v>
      </c>
      <c r="N9592" s="76" t="str">
        <f t="shared" si="749"/>
        <v>0</v>
      </c>
      <c r="O9592" s="76" t="str">
        <f t="shared" si="745"/>
        <v/>
      </c>
      <c r="P9592" s="75" t="str">
        <f t="shared" si="746"/>
        <v/>
      </c>
      <c r="Q9592" s="77" t="str">
        <f t="shared" si="747"/>
        <v/>
      </c>
      <c r="R9592" s="77" t="str">
        <f t="shared" si="748"/>
        <v/>
      </c>
      <c r="S9592" s="77" t="str">
        <f>IF(O9592="","",IF(OR(VALUE(LEFT(O9592,2))&gt;IF(RIGHT(J9592,1)="M",7,19),AND(OR(LEFT(O9592,2)={"07","19"}),VALUE(RIGHT(O9592,2))&gt;15)),TRUE,FALSE))</f>
        <v/>
      </c>
      <c r="T9592" s="77" t="str">
        <f>IF(O9592="","",IF(OR(VALUE(LEFT(O9592,2))&gt;IF(RIGHT(J9592,1)="M",7,19),AND(OR(LEFT(O9592,2)={"07","19"}),VALUE(RIGHT(O9592,2))&gt;5)),TRUE,FALSE))</f>
        <v/>
      </c>
    </row>
    <row r="9593" spans="12:20" x14ac:dyDescent="0.25">
      <c r="L9593" s="75">
        <f>COUNTIF($B$2:B9593,B9593)</f>
        <v>0</v>
      </c>
      <c r="M9593" s="75">
        <f>COUNTIF($L$2:L9593,4)</f>
        <v>42</v>
      </c>
      <c r="N9593" s="76" t="str">
        <f t="shared" si="749"/>
        <v>0</v>
      </c>
      <c r="O9593" s="76" t="str">
        <f t="shared" si="745"/>
        <v/>
      </c>
      <c r="P9593" s="75" t="str">
        <f t="shared" si="746"/>
        <v/>
      </c>
      <c r="Q9593" s="77" t="str">
        <f t="shared" si="747"/>
        <v/>
      </c>
      <c r="R9593" s="77" t="str">
        <f t="shared" si="748"/>
        <v/>
      </c>
      <c r="S9593" s="77" t="str">
        <f>IF(O9593="","",IF(OR(VALUE(LEFT(O9593,2))&gt;IF(RIGHT(J9593,1)="M",7,19),AND(OR(LEFT(O9593,2)={"07","19"}),VALUE(RIGHT(O9593,2))&gt;15)),TRUE,FALSE))</f>
        <v/>
      </c>
      <c r="T9593" s="77" t="str">
        <f>IF(O9593="","",IF(OR(VALUE(LEFT(O9593,2))&gt;IF(RIGHT(J9593,1)="M",7,19),AND(OR(LEFT(O9593,2)={"07","19"}),VALUE(RIGHT(O9593,2))&gt;5)),TRUE,FALSE))</f>
        <v/>
      </c>
    </row>
    <row r="9594" spans="12:20" x14ac:dyDescent="0.25">
      <c r="L9594" s="75">
        <f>COUNTIF($B$2:B9594,B9594)</f>
        <v>0</v>
      </c>
      <c r="M9594" s="75">
        <f>COUNTIF($L$2:L9594,4)</f>
        <v>42</v>
      </c>
      <c r="N9594" s="76" t="str">
        <f t="shared" si="749"/>
        <v>0</v>
      </c>
      <c r="O9594" s="76" t="str">
        <f t="shared" si="745"/>
        <v/>
      </c>
      <c r="P9594" s="75" t="str">
        <f t="shared" si="746"/>
        <v/>
      </c>
      <c r="Q9594" s="77" t="str">
        <f t="shared" si="747"/>
        <v/>
      </c>
      <c r="R9594" s="77" t="str">
        <f t="shared" si="748"/>
        <v/>
      </c>
      <c r="S9594" s="77" t="str">
        <f>IF(O9594="","",IF(OR(VALUE(LEFT(O9594,2))&gt;IF(RIGHT(J9594,1)="M",7,19),AND(OR(LEFT(O9594,2)={"07","19"}),VALUE(RIGHT(O9594,2))&gt;15)),TRUE,FALSE))</f>
        <v/>
      </c>
      <c r="T9594" s="77" t="str">
        <f>IF(O9594="","",IF(OR(VALUE(LEFT(O9594,2))&gt;IF(RIGHT(J9594,1)="M",7,19),AND(OR(LEFT(O9594,2)={"07","19"}),VALUE(RIGHT(O9594,2))&gt;5)),TRUE,FALSE))</f>
        <v/>
      </c>
    </row>
    <row r="9595" spans="12:20" x14ac:dyDescent="0.25">
      <c r="L9595" s="75">
        <f>COUNTIF($B$2:B9595,B9595)</f>
        <v>0</v>
      </c>
      <c r="M9595" s="75">
        <f>COUNTIF($L$2:L9595,4)</f>
        <v>42</v>
      </c>
      <c r="N9595" s="76" t="str">
        <f t="shared" si="749"/>
        <v>0</v>
      </c>
      <c r="O9595" s="76" t="str">
        <f t="shared" si="745"/>
        <v/>
      </c>
      <c r="P9595" s="75" t="str">
        <f t="shared" si="746"/>
        <v/>
      </c>
      <c r="Q9595" s="77" t="str">
        <f t="shared" si="747"/>
        <v/>
      </c>
      <c r="R9595" s="77" t="str">
        <f t="shared" si="748"/>
        <v/>
      </c>
      <c r="S9595" s="77" t="str">
        <f>IF(O9595="","",IF(OR(VALUE(LEFT(O9595,2))&gt;IF(RIGHT(J9595,1)="M",7,19),AND(OR(LEFT(O9595,2)={"07","19"}),VALUE(RIGHT(O9595,2))&gt;15)),TRUE,FALSE))</f>
        <v/>
      </c>
      <c r="T9595" s="77" t="str">
        <f>IF(O9595="","",IF(OR(VALUE(LEFT(O9595,2))&gt;IF(RIGHT(J9595,1)="M",7,19),AND(OR(LEFT(O9595,2)={"07","19"}),VALUE(RIGHT(O9595,2))&gt;5)),TRUE,FALSE))</f>
        <v/>
      </c>
    </row>
    <row r="9596" spans="12:20" x14ac:dyDescent="0.25">
      <c r="L9596" s="75">
        <f>COUNTIF($B$2:B9596,B9596)</f>
        <v>0</v>
      </c>
      <c r="M9596" s="75">
        <f>COUNTIF($L$2:L9596,4)</f>
        <v>42</v>
      </c>
      <c r="N9596" s="76" t="str">
        <f t="shared" si="749"/>
        <v>0</v>
      </c>
      <c r="O9596" s="76" t="str">
        <f t="shared" si="745"/>
        <v/>
      </c>
      <c r="P9596" s="75" t="str">
        <f t="shared" si="746"/>
        <v/>
      </c>
      <c r="Q9596" s="77" t="str">
        <f t="shared" si="747"/>
        <v/>
      </c>
      <c r="R9596" s="77" t="str">
        <f t="shared" si="748"/>
        <v/>
      </c>
      <c r="S9596" s="77" t="str">
        <f>IF(O9596="","",IF(OR(VALUE(LEFT(O9596,2))&gt;IF(RIGHT(J9596,1)="M",7,19),AND(OR(LEFT(O9596,2)={"07","19"}),VALUE(RIGHT(O9596,2))&gt;15)),TRUE,FALSE))</f>
        <v/>
      </c>
      <c r="T9596" s="77" t="str">
        <f>IF(O9596="","",IF(OR(VALUE(LEFT(O9596,2))&gt;IF(RIGHT(J9596,1)="M",7,19),AND(OR(LEFT(O9596,2)={"07","19"}),VALUE(RIGHT(O9596,2))&gt;5)),TRUE,FALSE))</f>
        <v/>
      </c>
    </row>
    <row r="9597" spans="12:20" x14ac:dyDescent="0.25">
      <c r="L9597" s="75">
        <f>COUNTIF($B$2:B9597,B9597)</f>
        <v>0</v>
      </c>
      <c r="M9597" s="75">
        <f>COUNTIF($L$2:L9597,4)</f>
        <v>42</v>
      </c>
      <c r="N9597" s="76" t="str">
        <f t="shared" si="749"/>
        <v>0</v>
      </c>
      <c r="O9597" s="76" t="str">
        <f t="shared" si="745"/>
        <v/>
      </c>
      <c r="P9597" s="75" t="str">
        <f t="shared" si="746"/>
        <v/>
      </c>
      <c r="Q9597" s="77" t="str">
        <f t="shared" si="747"/>
        <v/>
      </c>
      <c r="R9597" s="77" t="str">
        <f t="shared" si="748"/>
        <v/>
      </c>
      <c r="S9597" s="77" t="str">
        <f>IF(O9597="","",IF(OR(VALUE(LEFT(O9597,2))&gt;IF(RIGHT(J9597,1)="M",7,19),AND(OR(LEFT(O9597,2)={"07","19"}),VALUE(RIGHT(O9597,2))&gt;15)),TRUE,FALSE))</f>
        <v/>
      </c>
      <c r="T9597" s="77" t="str">
        <f>IF(O9597="","",IF(OR(VALUE(LEFT(O9597,2))&gt;IF(RIGHT(J9597,1)="M",7,19),AND(OR(LEFT(O9597,2)={"07","19"}),VALUE(RIGHT(O9597,2))&gt;5)),TRUE,FALSE))</f>
        <v/>
      </c>
    </row>
    <row r="9598" spans="12:20" x14ac:dyDescent="0.25">
      <c r="L9598" s="75">
        <f>COUNTIF($B$2:B9598,B9598)</f>
        <v>0</v>
      </c>
      <c r="M9598" s="75">
        <f>COUNTIF($L$2:L9598,4)</f>
        <v>42</v>
      </c>
      <c r="N9598" s="76" t="str">
        <f t="shared" si="749"/>
        <v>0</v>
      </c>
      <c r="O9598" s="76" t="str">
        <f t="shared" si="745"/>
        <v/>
      </c>
      <c r="P9598" s="75" t="str">
        <f t="shared" si="746"/>
        <v/>
      </c>
      <c r="Q9598" s="77" t="str">
        <f t="shared" si="747"/>
        <v/>
      </c>
      <c r="R9598" s="77" t="str">
        <f t="shared" si="748"/>
        <v/>
      </c>
      <c r="S9598" s="77" t="str">
        <f>IF(O9598="","",IF(OR(VALUE(LEFT(O9598,2))&gt;IF(RIGHT(J9598,1)="M",7,19),AND(OR(LEFT(O9598,2)={"07","19"}),VALUE(RIGHT(O9598,2))&gt;15)),TRUE,FALSE))</f>
        <v/>
      </c>
      <c r="T9598" s="77" t="str">
        <f>IF(O9598="","",IF(OR(VALUE(LEFT(O9598,2))&gt;IF(RIGHT(J9598,1)="M",7,19),AND(OR(LEFT(O9598,2)={"07","19"}),VALUE(RIGHT(O9598,2))&gt;5)),TRUE,FALSE))</f>
        <v/>
      </c>
    </row>
    <row r="9599" spans="12:20" x14ac:dyDescent="0.25">
      <c r="L9599" s="75">
        <f>COUNTIF($B$2:B9599,B9599)</f>
        <v>0</v>
      </c>
      <c r="M9599" s="75">
        <f>COUNTIF($L$2:L9599,4)</f>
        <v>42</v>
      </c>
      <c r="N9599" s="76" t="str">
        <f t="shared" si="749"/>
        <v>0</v>
      </c>
      <c r="O9599" s="76" t="str">
        <f t="shared" si="745"/>
        <v/>
      </c>
      <c r="P9599" s="75" t="str">
        <f t="shared" si="746"/>
        <v/>
      </c>
      <c r="Q9599" s="77" t="str">
        <f t="shared" si="747"/>
        <v/>
      </c>
      <c r="R9599" s="77" t="str">
        <f t="shared" si="748"/>
        <v/>
      </c>
      <c r="S9599" s="77" t="str">
        <f>IF(O9599="","",IF(OR(VALUE(LEFT(O9599,2))&gt;IF(RIGHT(J9599,1)="M",7,19),AND(OR(LEFT(O9599,2)={"07","19"}),VALUE(RIGHT(O9599,2))&gt;15)),TRUE,FALSE))</f>
        <v/>
      </c>
      <c r="T9599" s="77" t="str">
        <f>IF(O9599="","",IF(OR(VALUE(LEFT(O9599,2))&gt;IF(RIGHT(J9599,1)="M",7,19),AND(OR(LEFT(O9599,2)={"07","19"}),VALUE(RIGHT(O9599,2))&gt;5)),TRUE,FALSE))</f>
        <v/>
      </c>
    </row>
    <row r="9600" spans="12:20" x14ac:dyDescent="0.25">
      <c r="L9600" s="75">
        <f>COUNTIF($B$2:B9600,B9600)</f>
        <v>0</v>
      </c>
      <c r="M9600" s="75">
        <f>COUNTIF($L$2:L9600,4)</f>
        <v>42</v>
      </c>
      <c r="N9600" s="76" t="str">
        <f t="shared" si="749"/>
        <v>0</v>
      </c>
      <c r="O9600" s="76" t="str">
        <f t="shared" si="745"/>
        <v/>
      </c>
      <c r="P9600" s="75" t="str">
        <f t="shared" si="746"/>
        <v/>
      </c>
      <c r="Q9600" s="77" t="str">
        <f t="shared" si="747"/>
        <v/>
      </c>
      <c r="R9600" s="77" t="str">
        <f t="shared" si="748"/>
        <v/>
      </c>
      <c r="S9600" s="77" t="str">
        <f>IF(O9600="","",IF(OR(VALUE(LEFT(O9600,2))&gt;IF(RIGHT(J9600,1)="M",7,19),AND(OR(LEFT(O9600,2)={"07","19"}),VALUE(RIGHT(O9600,2))&gt;15)),TRUE,FALSE))</f>
        <v/>
      </c>
      <c r="T9600" s="77" t="str">
        <f>IF(O9600="","",IF(OR(VALUE(LEFT(O9600,2))&gt;IF(RIGHT(J9600,1)="M",7,19),AND(OR(LEFT(O9600,2)={"07","19"}),VALUE(RIGHT(O9600,2))&gt;5)),TRUE,FALSE))</f>
        <v/>
      </c>
    </row>
    <row r="9601" spans="12:20" x14ac:dyDescent="0.25">
      <c r="L9601" s="75">
        <f>COUNTIF($B$2:B9601,B9601)</f>
        <v>0</v>
      </c>
      <c r="M9601" s="75">
        <f>COUNTIF($L$2:L9601,4)</f>
        <v>42</v>
      </c>
      <c r="N9601" s="76" t="str">
        <f t="shared" si="749"/>
        <v>0</v>
      </c>
      <c r="O9601" s="76" t="str">
        <f t="shared" si="745"/>
        <v/>
      </c>
      <c r="P9601" s="75" t="str">
        <f t="shared" si="746"/>
        <v/>
      </c>
      <c r="Q9601" s="77" t="str">
        <f t="shared" si="747"/>
        <v/>
      </c>
      <c r="R9601" s="77" t="str">
        <f t="shared" si="748"/>
        <v/>
      </c>
      <c r="S9601" s="77" t="str">
        <f>IF(O9601="","",IF(OR(VALUE(LEFT(O9601,2))&gt;IF(RIGHT(J9601,1)="M",7,19),AND(OR(LEFT(O9601,2)={"07","19"}),VALUE(RIGHT(O9601,2))&gt;15)),TRUE,FALSE))</f>
        <v/>
      </c>
      <c r="T9601" s="77" t="str">
        <f>IF(O9601="","",IF(OR(VALUE(LEFT(O9601,2))&gt;IF(RIGHT(J9601,1)="M",7,19),AND(OR(LEFT(O9601,2)={"07","19"}),VALUE(RIGHT(O9601,2))&gt;5)),TRUE,FALSE))</f>
        <v/>
      </c>
    </row>
    <row r="9602" spans="12:20" x14ac:dyDescent="0.25">
      <c r="L9602" s="75">
        <f>COUNTIF($B$2:B9602,B9602)</f>
        <v>0</v>
      </c>
      <c r="M9602" s="75">
        <f>COUNTIF($L$2:L9602,4)</f>
        <v>42</v>
      </c>
      <c r="N9602" s="76" t="str">
        <f t="shared" si="749"/>
        <v>0</v>
      </c>
      <c r="O9602" s="76" t="str">
        <f t="shared" ref="O9602:O9665" si="750">TRIM(SUBSTITUTE(SUBSTITUTE(D9602,"+",""),"_",""))</f>
        <v/>
      </c>
      <c r="P9602" s="75" t="str">
        <f t="shared" ref="P9602:P9665" si="751">TRIM(SUBSTITUTE(SUBSTITUTE(E9602,"+",""),"_",""))</f>
        <v/>
      </c>
      <c r="Q9602" s="77" t="str">
        <f t="shared" ref="Q9602:Q9665" si="752">IFERROR(IF(RIGHT(P9602,2)&lt;RIGHT(O9602,2),IF(P9602&lt;O9602,P9602+2360-O9602,P9602-40-O9602),IF(P9602&lt;O9602,P9602+2400-O9602,P9602-O9602)),"")</f>
        <v/>
      </c>
      <c r="R9602" s="77" t="str">
        <f t="shared" ref="R9602:R9665" si="753">IFERROR(ROUNDDOWN(Q9602/100,0),"")</f>
        <v/>
      </c>
      <c r="S9602" s="77" t="str">
        <f>IF(O9602="","",IF(OR(VALUE(LEFT(O9602,2))&gt;IF(RIGHT(J9602,1)="M",7,19),AND(OR(LEFT(O9602,2)={"07","19"}),VALUE(RIGHT(O9602,2))&gt;15)),TRUE,FALSE))</f>
        <v/>
      </c>
      <c r="T9602" s="77" t="str">
        <f>IF(O9602="","",IF(OR(VALUE(LEFT(O9602,2))&gt;IF(RIGHT(J9602,1)="M",7,19),AND(OR(LEFT(O9602,2)={"07","19"}),VALUE(RIGHT(O9602,2))&gt;5)),TRUE,FALSE))</f>
        <v/>
      </c>
    </row>
    <row r="9603" spans="12:20" x14ac:dyDescent="0.25">
      <c r="L9603" s="75">
        <f>COUNTIF($B$2:B9603,B9603)</f>
        <v>0</v>
      </c>
      <c r="M9603" s="75">
        <f>COUNTIF($L$2:L9603,4)</f>
        <v>42</v>
      </c>
      <c r="N9603" s="76" t="str">
        <f t="shared" ref="N9603:N9666" si="754">A9603&amp;DAY(C9603)</f>
        <v>0</v>
      </c>
      <c r="O9603" s="76" t="str">
        <f t="shared" si="750"/>
        <v/>
      </c>
      <c r="P9603" s="75" t="str">
        <f t="shared" si="751"/>
        <v/>
      </c>
      <c r="Q9603" s="77" t="str">
        <f t="shared" si="752"/>
        <v/>
      </c>
      <c r="R9603" s="77" t="str">
        <f t="shared" si="753"/>
        <v/>
      </c>
      <c r="S9603" s="77" t="str">
        <f>IF(O9603="","",IF(OR(VALUE(LEFT(O9603,2))&gt;IF(RIGHT(J9603,1)="M",7,19),AND(OR(LEFT(O9603,2)={"07","19"}),VALUE(RIGHT(O9603,2))&gt;15)),TRUE,FALSE))</f>
        <v/>
      </c>
      <c r="T9603" s="77" t="str">
        <f>IF(O9603="","",IF(OR(VALUE(LEFT(O9603,2))&gt;IF(RIGHT(J9603,1)="M",7,19),AND(OR(LEFT(O9603,2)={"07","19"}),VALUE(RIGHT(O9603,2))&gt;5)),TRUE,FALSE))</f>
        <v/>
      </c>
    </row>
    <row r="9604" spans="12:20" x14ac:dyDescent="0.25">
      <c r="L9604" s="75">
        <f>COUNTIF($B$2:B9604,B9604)</f>
        <v>0</v>
      </c>
      <c r="M9604" s="75">
        <f>COUNTIF($L$2:L9604,4)</f>
        <v>42</v>
      </c>
      <c r="N9604" s="76" t="str">
        <f t="shared" si="754"/>
        <v>0</v>
      </c>
      <c r="O9604" s="76" t="str">
        <f t="shared" si="750"/>
        <v/>
      </c>
      <c r="P9604" s="75" t="str">
        <f t="shared" si="751"/>
        <v/>
      </c>
      <c r="Q9604" s="77" t="str">
        <f t="shared" si="752"/>
        <v/>
      </c>
      <c r="R9604" s="77" t="str">
        <f t="shared" si="753"/>
        <v/>
      </c>
      <c r="S9604" s="77" t="str">
        <f>IF(O9604="","",IF(OR(VALUE(LEFT(O9604,2))&gt;IF(RIGHT(J9604,1)="M",7,19),AND(OR(LEFT(O9604,2)={"07","19"}),VALUE(RIGHT(O9604,2))&gt;15)),TRUE,FALSE))</f>
        <v/>
      </c>
      <c r="T9604" s="77" t="str">
        <f>IF(O9604="","",IF(OR(VALUE(LEFT(O9604,2))&gt;IF(RIGHT(J9604,1)="M",7,19),AND(OR(LEFT(O9604,2)={"07","19"}),VALUE(RIGHT(O9604,2))&gt;5)),TRUE,FALSE))</f>
        <v/>
      </c>
    </row>
    <row r="9605" spans="12:20" x14ac:dyDescent="0.25">
      <c r="L9605" s="75">
        <f>COUNTIF($B$2:B9605,B9605)</f>
        <v>0</v>
      </c>
      <c r="M9605" s="75">
        <f>COUNTIF($L$2:L9605,4)</f>
        <v>42</v>
      </c>
      <c r="N9605" s="76" t="str">
        <f t="shared" si="754"/>
        <v>0</v>
      </c>
      <c r="O9605" s="76" t="str">
        <f t="shared" si="750"/>
        <v/>
      </c>
      <c r="P9605" s="75" t="str">
        <f t="shared" si="751"/>
        <v/>
      </c>
      <c r="Q9605" s="77" t="str">
        <f t="shared" si="752"/>
        <v/>
      </c>
      <c r="R9605" s="77" t="str">
        <f t="shared" si="753"/>
        <v/>
      </c>
      <c r="S9605" s="77" t="str">
        <f>IF(O9605="","",IF(OR(VALUE(LEFT(O9605,2))&gt;IF(RIGHT(J9605,1)="M",7,19),AND(OR(LEFT(O9605,2)={"07","19"}),VALUE(RIGHT(O9605,2))&gt;15)),TRUE,FALSE))</f>
        <v/>
      </c>
      <c r="T9605" s="77" t="str">
        <f>IF(O9605="","",IF(OR(VALUE(LEFT(O9605,2))&gt;IF(RIGHT(J9605,1)="M",7,19),AND(OR(LEFT(O9605,2)={"07","19"}),VALUE(RIGHT(O9605,2))&gt;5)),TRUE,FALSE))</f>
        <v/>
      </c>
    </row>
    <row r="9606" spans="12:20" x14ac:dyDescent="0.25">
      <c r="L9606" s="75">
        <f>COUNTIF($B$2:B9606,B9606)</f>
        <v>0</v>
      </c>
      <c r="M9606" s="75">
        <f>COUNTIF($L$2:L9606,4)</f>
        <v>42</v>
      </c>
      <c r="N9606" s="76" t="str">
        <f t="shared" si="754"/>
        <v>0</v>
      </c>
      <c r="O9606" s="76" t="str">
        <f t="shared" si="750"/>
        <v/>
      </c>
      <c r="P9606" s="75" t="str">
        <f t="shared" si="751"/>
        <v/>
      </c>
      <c r="Q9606" s="77" t="str">
        <f t="shared" si="752"/>
        <v/>
      </c>
      <c r="R9606" s="77" t="str">
        <f t="shared" si="753"/>
        <v/>
      </c>
      <c r="S9606" s="77" t="str">
        <f>IF(O9606="","",IF(OR(VALUE(LEFT(O9606,2))&gt;IF(RIGHT(J9606,1)="M",7,19),AND(OR(LEFT(O9606,2)={"07","19"}),VALUE(RIGHT(O9606,2))&gt;15)),TRUE,FALSE))</f>
        <v/>
      </c>
      <c r="T9606" s="77" t="str">
        <f>IF(O9606="","",IF(OR(VALUE(LEFT(O9606,2))&gt;IF(RIGHT(J9606,1)="M",7,19),AND(OR(LEFT(O9606,2)={"07","19"}),VALUE(RIGHT(O9606,2))&gt;5)),TRUE,FALSE))</f>
        <v/>
      </c>
    </row>
    <row r="9607" spans="12:20" x14ac:dyDescent="0.25">
      <c r="L9607" s="75">
        <f>COUNTIF($B$2:B9607,B9607)</f>
        <v>0</v>
      </c>
      <c r="M9607" s="75">
        <f>COUNTIF($L$2:L9607,4)</f>
        <v>42</v>
      </c>
      <c r="N9607" s="76" t="str">
        <f t="shared" si="754"/>
        <v>0</v>
      </c>
      <c r="O9607" s="76" t="str">
        <f t="shared" si="750"/>
        <v/>
      </c>
      <c r="P9607" s="75" t="str">
        <f t="shared" si="751"/>
        <v/>
      </c>
      <c r="Q9607" s="77" t="str">
        <f t="shared" si="752"/>
        <v/>
      </c>
      <c r="R9607" s="77" t="str">
        <f t="shared" si="753"/>
        <v/>
      </c>
      <c r="S9607" s="77" t="str">
        <f>IF(O9607="","",IF(OR(VALUE(LEFT(O9607,2))&gt;IF(RIGHT(J9607,1)="M",7,19),AND(OR(LEFT(O9607,2)={"07","19"}),VALUE(RIGHT(O9607,2))&gt;15)),TRUE,FALSE))</f>
        <v/>
      </c>
      <c r="T9607" s="77" t="str">
        <f>IF(O9607="","",IF(OR(VALUE(LEFT(O9607,2))&gt;IF(RIGHT(J9607,1)="M",7,19),AND(OR(LEFT(O9607,2)={"07","19"}),VALUE(RIGHT(O9607,2))&gt;5)),TRUE,FALSE))</f>
        <v/>
      </c>
    </row>
    <row r="9608" spans="12:20" x14ac:dyDescent="0.25">
      <c r="L9608" s="75">
        <f>COUNTIF($B$2:B9608,B9608)</f>
        <v>0</v>
      </c>
      <c r="M9608" s="75">
        <f>COUNTIF($L$2:L9608,4)</f>
        <v>42</v>
      </c>
      <c r="N9608" s="76" t="str">
        <f t="shared" si="754"/>
        <v>0</v>
      </c>
      <c r="O9608" s="76" t="str">
        <f t="shared" si="750"/>
        <v/>
      </c>
      <c r="P9608" s="75" t="str">
        <f t="shared" si="751"/>
        <v/>
      </c>
      <c r="Q9608" s="77" t="str">
        <f t="shared" si="752"/>
        <v/>
      </c>
      <c r="R9608" s="77" t="str">
        <f t="shared" si="753"/>
        <v/>
      </c>
      <c r="S9608" s="77" t="str">
        <f>IF(O9608="","",IF(OR(VALUE(LEFT(O9608,2))&gt;IF(RIGHT(J9608,1)="M",7,19),AND(OR(LEFT(O9608,2)={"07","19"}),VALUE(RIGHT(O9608,2))&gt;15)),TRUE,FALSE))</f>
        <v/>
      </c>
      <c r="T9608" s="77" t="str">
        <f>IF(O9608="","",IF(OR(VALUE(LEFT(O9608,2))&gt;IF(RIGHT(J9608,1)="M",7,19),AND(OR(LEFT(O9608,2)={"07","19"}),VALUE(RIGHT(O9608,2))&gt;5)),TRUE,FALSE))</f>
        <v/>
      </c>
    </row>
    <row r="9609" spans="12:20" x14ac:dyDescent="0.25">
      <c r="L9609" s="75">
        <f>COUNTIF($B$2:B9609,B9609)</f>
        <v>0</v>
      </c>
      <c r="M9609" s="75">
        <f>COUNTIF($L$2:L9609,4)</f>
        <v>42</v>
      </c>
      <c r="N9609" s="76" t="str">
        <f t="shared" si="754"/>
        <v>0</v>
      </c>
      <c r="O9609" s="76" t="str">
        <f t="shared" si="750"/>
        <v/>
      </c>
      <c r="P9609" s="75" t="str">
        <f t="shared" si="751"/>
        <v/>
      </c>
      <c r="Q9609" s="77" t="str">
        <f t="shared" si="752"/>
        <v/>
      </c>
      <c r="R9609" s="77" t="str">
        <f t="shared" si="753"/>
        <v/>
      </c>
      <c r="S9609" s="77" t="str">
        <f>IF(O9609="","",IF(OR(VALUE(LEFT(O9609,2))&gt;IF(RIGHT(J9609,1)="M",7,19),AND(OR(LEFT(O9609,2)={"07","19"}),VALUE(RIGHT(O9609,2))&gt;15)),TRUE,FALSE))</f>
        <v/>
      </c>
      <c r="T9609" s="77" t="str">
        <f>IF(O9609="","",IF(OR(VALUE(LEFT(O9609,2))&gt;IF(RIGHT(J9609,1)="M",7,19),AND(OR(LEFT(O9609,2)={"07","19"}),VALUE(RIGHT(O9609,2))&gt;5)),TRUE,FALSE))</f>
        <v/>
      </c>
    </row>
    <row r="9610" spans="12:20" x14ac:dyDescent="0.25">
      <c r="L9610" s="75">
        <f>COUNTIF($B$2:B9610,B9610)</f>
        <v>0</v>
      </c>
      <c r="M9610" s="75">
        <f>COUNTIF($L$2:L9610,4)</f>
        <v>42</v>
      </c>
      <c r="N9610" s="76" t="str">
        <f t="shared" si="754"/>
        <v>0</v>
      </c>
      <c r="O9610" s="76" t="str">
        <f t="shared" si="750"/>
        <v/>
      </c>
      <c r="P9610" s="75" t="str">
        <f t="shared" si="751"/>
        <v/>
      </c>
      <c r="Q9610" s="77" t="str">
        <f t="shared" si="752"/>
        <v/>
      </c>
      <c r="R9610" s="77" t="str">
        <f t="shared" si="753"/>
        <v/>
      </c>
      <c r="S9610" s="77" t="str">
        <f>IF(O9610="","",IF(OR(VALUE(LEFT(O9610,2))&gt;IF(RIGHT(J9610,1)="M",7,19),AND(OR(LEFT(O9610,2)={"07","19"}),VALUE(RIGHT(O9610,2))&gt;15)),TRUE,FALSE))</f>
        <v/>
      </c>
      <c r="T9610" s="77" t="str">
        <f>IF(O9610="","",IF(OR(VALUE(LEFT(O9610,2))&gt;IF(RIGHT(J9610,1)="M",7,19),AND(OR(LEFT(O9610,2)={"07","19"}),VALUE(RIGHT(O9610,2))&gt;5)),TRUE,FALSE))</f>
        <v/>
      </c>
    </row>
    <row r="9611" spans="12:20" x14ac:dyDescent="0.25">
      <c r="L9611" s="75">
        <f>COUNTIF($B$2:B9611,B9611)</f>
        <v>0</v>
      </c>
      <c r="M9611" s="75">
        <f>COUNTIF($L$2:L9611,4)</f>
        <v>42</v>
      </c>
      <c r="N9611" s="76" t="str">
        <f t="shared" si="754"/>
        <v>0</v>
      </c>
      <c r="O9611" s="76" t="str">
        <f t="shared" si="750"/>
        <v/>
      </c>
      <c r="P9611" s="75" t="str">
        <f t="shared" si="751"/>
        <v/>
      </c>
      <c r="Q9611" s="77" t="str">
        <f t="shared" si="752"/>
        <v/>
      </c>
      <c r="R9611" s="77" t="str">
        <f t="shared" si="753"/>
        <v/>
      </c>
      <c r="S9611" s="77" t="str">
        <f>IF(O9611="","",IF(OR(VALUE(LEFT(O9611,2))&gt;IF(RIGHT(J9611,1)="M",7,19),AND(OR(LEFT(O9611,2)={"07","19"}),VALUE(RIGHT(O9611,2))&gt;15)),TRUE,FALSE))</f>
        <v/>
      </c>
      <c r="T9611" s="77" t="str">
        <f>IF(O9611="","",IF(OR(VALUE(LEFT(O9611,2))&gt;IF(RIGHT(J9611,1)="M",7,19),AND(OR(LEFT(O9611,2)={"07","19"}),VALUE(RIGHT(O9611,2))&gt;5)),TRUE,FALSE))</f>
        <v/>
      </c>
    </row>
    <row r="9612" spans="12:20" x14ac:dyDescent="0.25">
      <c r="L9612" s="75">
        <f>COUNTIF($B$2:B9612,B9612)</f>
        <v>0</v>
      </c>
      <c r="M9612" s="75">
        <f>COUNTIF($L$2:L9612,4)</f>
        <v>42</v>
      </c>
      <c r="N9612" s="76" t="str">
        <f t="shared" si="754"/>
        <v>0</v>
      </c>
      <c r="O9612" s="76" t="str">
        <f t="shared" si="750"/>
        <v/>
      </c>
      <c r="P9612" s="75" t="str">
        <f t="shared" si="751"/>
        <v/>
      </c>
      <c r="Q9612" s="77" t="str">
        <f t="shared" si="752"/>
        <v/>
      </c>
      <c r="R9612" s="77" t="str">
        <f t="shared" si="753"/>
        <v/>
      </c>
      <c r="S9612" s="77" t="str">
        <f>IF(O9612="","",IF(OR(VALUE(LEFT(O9612,2))&gt;IF(RIGHT(J9612,1)="M",7,19),AND(OR(LEFT(O9612,2)={"07","19"}),VALUE(RIGHT(O9612,2))&gt;15)),TRUE,FALSE))</f>
        <v/>
      </c>
      <c r="T9612" s="77" t="str">
        <f>IF(O9612="","",IF(OR(VALUE(LEFT(O9612,2))&gt;IF(RIGHT(J9612,1)="M",7,19),AND(OR(LEFT(O9612,2)={"07","19"}),VALUE(RIGHT(O9612,2))&gt;5)),TRUE,FALSE))</f>
        <v/>
      </c>
    </row>
    <row r="9613" spans="12:20" x14ac:dyDescent="0.25">
      <c r="L9613" s="75">
        <f>COUNTIF($B$2:B9613,B9613)</f>
        <v>0</v>
      </c>
      <c r="M9613" s="75">
        <f>COUNTIF($L$2:L9613,4)</f>
        <v>42</v>
      </c>
      <c r="N9613" s="76" t="str">
        <f t="shared" si="754"/>
        <v>0</v>
      </c>
      <c r="O9613" s="76" t="str">
        <f t="shared" si="750"/>
        <v/>
      </c>
      <c r="P9613" s="75" t="str">
        <f t="shared" si="751"/>
        <v/>
      </c>
      <c r="Q9613" s="77" t="str">
        <f t="shared" si="752"/>
        <v/>
      </c>
      <c r="R9613" s="77" t="str">
        <f t="shared" si="753"/>
        <v/>
      </c>
      <c r="S9613" s="77" t="str">
        <f>IF(O9613="","",IF(OR(VALUE(LEFT(O9613,2))&gt;IF(RIGHT(J9613,1)="M",7,19),AND(OR(LEFT(O9613,2)={"07","19"}),VALUE(RIGHT(O9613,2))&gt;15)),TRUE,FALSE))</f>
        <v/>
      </c>
      <c r="T9613" s="77" t="str">
        <f>IF(O9613="","",IF(OR(VALUE(LEFT(O9613,2))&gt;IF(RIGHT(J9613,1)="M",7,19),AND(OR(LEFT(O9613,2)={"07","19"}),VALUE(RIGHT(O9613,2))&gt;5)),TRUE,FALSE))</f>
        <v/>
      </c>
    </row>
    <row r="9614" spans="12:20" x14ac:dyDescent="0.25">
      <c r="L9614" s="75">
        <f>COUNTIF($B$2:B9614,B9614)</f>
        <v>0</v>
      </c>
      <c r="M9614" s="75">
        <f>COUNTIF($L$2:L9614,4)</f>
        <v>42</v>
      </c>
      <c r="N9614" s="76" t="str">
        <f t="shared" si="754"/>
        <v>0</v>
      </c>
      <c r="O9614" s="76" t="str">
        <f t="shared" si="750"/>
        <v/>
      </c>
      <c r="P9614" s="75" t="str">
        <f t="shared" si="751"/>
        <v/>
      </c>
      <c r="Q9614" s="77" t="str">
        <f t="shared" si="752"/>
        <v/>
      </c>
      <c r="R9614" s="77" t="str">
        <f t="shared" si="753"/>
        <v/>
      </c>
      <c r="S9614" s="77" t="str">
        <f>IF(O9614="","",IF(OR(VALUE(LEFT(O9614,2))&gt;IF(RIGHT(J9614,1)="M",7,19),AND(OR(LEFT(O9614,2)={"07","19"}),VALUE(RIGHT(O9614,2))&gt;15)),TRUE,FALSE))</f>
        <v/>
      </c>
      <c r="T9614" s="77" t="str">
        <f>IF(O9614="","",IF(OR(VALUE(LEFT(O9614,2))&gt;IF(RIGHT(J9614,1)="M",7,19),AND(OR(LEFT(O9614,2)={"07","19"}),VALUE(RIGHT(O9614,2))&gt;5)),TRUE,FALSE))</f>
        <v/>
      </c>
    </row>
    <row r="9615" spans="12:20" x14ac:dyDescent="0.25">
      <c r="L9615" s="75">
        <f>COUNTIF($B$2:B9615,B9615)</f>
        <v>0</v>
      </c>
      <c r="M9615" s="75">
        <f>COUNTIF($L$2:L9615,4)</f>
        <v>42</v>
      </c>
      <c r="N9615" s="76" t="str">
        <f t="shared" si="754"/>
        <v>0</v>
      </c>
      <c r="O9615" s="76" t="str">
        <f t="shared" si="750"/>
        <v/>
      </c>
      <c r="P9615" s="75" t="str">
        <f t="shared" si="751"/>
        <v/>
      </c>
      <c r="Q9615" s="77" t="str">
        <f t="shared" si="752"/>
        <v/>
      </c>
      <c r="R9615" s="77" t="str">
        <f t="shared" si="753"/>
        <v/>
      </c>
      <c r="S9615" s="77" t="str">
        <f>IF(O9615="","",IF(OR(VALUE(LEFT(O9615,2))&gt;IF(RIGHT(J9615,1)="M",7,19),AND(OR(LEFT(O9615,2)={"07","19"}),VALUE(RIGHT(O9615,2))&gt;15)),TRUE,FALSE))</f>
        <v/>
      </c>
      <c r="T9615" s="77" t="str">
        <f>IF(O9615="","",IF(OR(VALUE(LEFT(O9615,2))&gt;IF(RIGHT(J9615,1)="M",7,19),AND(OR(LEFT(O9615,2)={"07","19"}),VALUE(RIGHT(O9615,2))&gt;5)),TRUE,FALSE))</f>
        <v/>
      </c>
    </row>
    <row r="9616" spans="12:20" x14ac:dyDescent="0.25">
      <c r="L9616" s="75">
        <f>COUNTIF($B$2:B9616,B9616)</f>
        <v>0</v>
      </c>
      <c r="M9616" s="75">
        <f>COUNTIF($L$2:L9616,4)</f>
        <v>42</v>
      </c>
      <c r="N9616" s="76" t="str">
        <f t="shared" si="754"/>
        <v>0</v>
      </c>
      <c r="O9616" s="76" t="str">
        <f t="shared" si="750"/>
        <v/>
      </c>
      <c r="P9616" s="75" t="str">
        <f t="shared" si="751"/>
        <v/>
      </c>
      <c r="Q9616" s="77" t="str">
        <f t="shared" si="752"/>
        <v/>
      </c>
      <c r="R9616" s="77" t="str">
        <f t="shared" si="753"/>
        <v/>
      </c>
      <c r="S9616" s="77" t="str">
        <f>IF(O9616="","",IF(OR(VALUE(LEFT(O9616,2))&gt;IF(RIGHT(J9616,1)="M",7,19),AND(OR(LEFT(O9616,2)={"07","19"}),VALUE(RIGHT(O9616,2))&gt;15)),TRUE,FALSE))</f>
        <v/>
      </c>
      <c r="T9616" s="77" t="str">
        <f>IF(O9616="","",IF(OR(VALUE(LEFT(O9616,2))&gt;IF(RIGHT(J9616,1)="M",7,19),AND(OR(LEFT(O9616,2)={"07","19"}),VALUE(RIGHT(O9616,2))&gt;5)),TRUE,FALSE))</f>
        <v/>
      </c>
    </row>
    <row r="9617" spans="12:20" x14ac:dyDescent="0.25">
      <c r="L9617" s="75">
        <f>COUNTIF($B$2:B9617,B9617)</f>
        <v>0</v>
      </c>
      <c r="M9617" s="75">
        <f>COUNTIF($L$2:L9617,4)</f>
        <v>42</v>
      </c>
      <c r="N9617" s="76" t="str">
        <f t="shared" si="754"/>
        <v>0</v>
      </c>
      <c r="O9617" s="76" t="str">
        <f t="shared" si="750"/>
        <v/>
      </c>
      <c r="P9617" s="75" t="str">
        <f t="shared" si="751"/>
        <v/>
      </c>
      <c r="Q9617" s="77" t="str">
        <f t="shared" si="752"/>
        <v/>
      </c>
      <c r="R9617" s="77" t="str">
        <f t="shared" si="753"/>
        <v/>
      </c>
      <c r="S9617" s="77" t="str">
        <f>IF(O9617="","",IF(OR(VALUE(LEFT(O9617,2))&gt;IF(RIGHT(J9617,1)="M",7,19),AND(OR(LEFT(O9617,2)={"07","19"}),VALUE(RIGHT(O9617,2))&gt;15)),TRUE,FALSE))</f>
        <v/>
      </c>
      <c r="T9617" s="77" t="str">
        <f>IF(O9617="","",IF(OR(VALUE(LEFT(O9617,2))&gt;IF(RIGHT(J9617,1)="M",7,19),AND(OR(LEFT(O9617,2)={"07","19"}),VALUE(RIGHT(O9617,2))&gt;5)),TRUE,FALSE))</f>
        <v/>
      </c>
    </row>
    <row r="9618" spans="12:20" x14ac:dyDescent="0.25">
      <c r="L9618" s="75">
        <f>COUNTIF($B$2:B9618,B9618)</f>
        <v>0</v>
      </c>
      <c r="M9618" s="75">
        <f>COUNTIF($L$2:L9618,4)</f>
        <v>42</v>
      </c>
      <c r="N9618" s="76" t="str">
        <f t="shared" si="754"/>
        <v>0</v>
      </c>
      <c r="O9618" s="76" t="str">
        <f t="shared" si="750"/>
        <v/>
      </c>
      <c r="P9618" s="75" t="str">
        <f t="shared" si="751"/>
        <v/>
      </c>
      <c r="Q9618" s="77" t="str">
        <f t="shared" si="752"/>
        <v/>
      </c>
      <c r="R9618" s="77" t="str">
        <f t="shared" si="753"/>
        <v/>
      </c>
      <c r="S9618" s="77" t="str">
        <f>IF(O9618="","",IF(OR(VALUE(LEFT(O9618,2))&gt;IF(RIGHT(J9618,1)="M",7,19),AND(OR(LEFT(O9618,2)={"07","19"}),VALUE(RIGHT(O9618,2))&gt;15)),TRUE,FALSE))</f>
        <v/>
      </c>
      <c r="T9618" s="77" t="str">
        <f>IF(O9618="","",IF(OR(VALUE(LEFT(O9618,2))&gt;IF(RIGHT(J9618,1)="M",7,19),AND(OR(LEFT(O9618,2)={"07","19"}),VALUE(RIGHT(O9618,2))&gt;5)),TRUE,FALSE))</f>
        <v/>
      </c>
    </row>
    <row r="9619" spans="12:20" x14ac:dyDescent="0.25">
      <c r="L9619" s="75">
        <f>COUNTIF($B$2:B9619,B9619)</f>
        <v>0</v>
      </c>
      <c r="M9619" s="75">
        <f>COUNTIF($L$2:L9619,4)</f>
        <v>42</v>
      </c>
      <c r="N9619" s="76" t="str">
        <f t="shared" si="754"/>
        <v>0</v>
      </c>
      <c r="O9619" s="76" t="str">
        <f t="shared" si="750"/>
        <v/>
      </c>
      <c r="P9619" s="75" t="str">
        <f t="shared" si="751"/>
        <v/>
      </c>
      <c r="Q9619" s="77" t="str">
        <f t="shared" si="752"/>
        <v/>
      </c>
      <c r="R9619" s="77" t="str">
        <f t="shared" si="753"/>
        <v/>
      </c>
      <c r="S9619" s="77" t="str">
        <f>IF(O9619="","",IF(OR(VALUE(LEFT(O9619,2))&gt;IF(RIGHT(J9619,1)="M",7,19),AND(OR(LEFT(O9619,2)={"07","19"}),VALUE(RIGHT(O9619,2))&gt;15)),TRUE,FALSE))</f>
        <v/>
      </c>
      <c r="T9619" s="77" t="str">
        <f>IF(O9619="","",IF(OR(VALUE(LEFT(O9619,2))&gt;IF(RIGHT(J9619,1)="M",7,19),AND(OR(LEFT(O9619,2)={"07","19"}),VALUE(RIGHT(O9619,2))&gt;5)),TRUE,FALSE))</f>
        <v/>
      </c>
    </row>
    <row r="9620" spans="12:20" x14ac:dyDescent="0.25">
      <c r="L9620" s="75">
        <f>COUNTIF($B$2:B9620,B9620)</f>
        <v>0</v>
      </c>
      <c r="M9620" s="75">
        <f>COUNTIF($L$2:L9620,4)</f>
        <v>42</v>
      </c>
      <c r="N9620" s="76" t="str">
        <f t="shared" si="754"/>
        <v>0</v>
      </c>
      <c r="O9620" s="76" t="str">
        <f t="shared" si="750"/>
        <v/>
      </c>
      <c r="P9620" s="75" t="str">
        <f t="shared" si="751"/>
        <v/>
      </c>
      <c r="Q9620" s="77" t="str">
        <f t="shared" si="752"/>
        <v/>
      </c>
      <c r="R9620" s="77" t="str">
        <f t="shared" si="753"/>
        <v/>
      </c>
      <c r="S9620" s="77" t="str">
        <f>IF(O9620="","",IF(OR(VALUE(LEFT(O9620,2))&gt;IF(RIGHT(J9620,1)="M",7,19),AND(OR(LEFT(O9620,2)={"07","19"}),VALUE(RIGHT(O9620,2))&gt;15)),TRUE,FALSE))</f>
        <v/>
      </c>
      <c r="T9620" s="77" t="str">
        <f>IF(O9620="","",IF(OR(VALUE(LEFT(O9620,2))&gt;IF(RIGHT(J9620,1)="M",7,19),AND(OR(LEFT(O9620,2)={"07","19"}),VALUE(RIGHT(O9620,2))&gt;5)),TRUE,FALSE))</f>
        <v/>
      </c>
    </row>
    <row r="9621" spans="12:20" x14ac:dyDescent="0.25">
      <c r="L9621" s="75">
        <f>COUNTIF($B$2:B9621,B9621)</f>
        <v>0</v>
      </c>
      <c r="M9621" s="75">
        <f>COUNTIF($L$2:L9621,4)</f>
        <v>42</v>
      </c>
      <c r="N9621" s="76" t="str">
        <f t="shared" si="754"/>
        <v>0</v>
      </c>
      <c r="O9621" s="76" t="str">
        <f t="shared" si="750"/>
        <v/>
      </c>
      <c r="P9621" s="75" t="str">
        <f t="shared" si="751"/>
        <v/>
      </c>
      <c r="Q9621" s="77" t="str">
        <f t="shared" si="752"/>
        <v/>
      </c>
      <c r="R9621" s="77" t="str">
        <f t="shared" si="753"/>
        <v/>
      </c>
      <c r="S9621" s="77" t="str">
        <f>IF(O9621="","",IF(OR(VALUE(LEFT(O9621,2))&gt;IF(RIGHT(J9621,1)="M",7,19),AND(OR(LEFT(O9621,2)={"07","19"}),VALUE(RIGHT(O9621,2))&gt;15)),TRUE,FALSE))</f>
        <v/>
      </c>
      <c r="T9621" s="77" t="str">
        <f>IF(O9621="","",IF(OR(VALUE(LEFT(O9621,2))&gt;IF(RIGHT(J9621,1)="M",7,19),AND(OR(LEFT(O9621,2)={"07","19"}),VALUE(RIGHT(O9621,2))&gt;5)),TRUE,FALSE))</f>
        <v/>
      </c>
    </row>
    <row r="9622" spans="12:20" x14ac:dyDescent="0.25">
      <c r="L9622" s="75">
        <f>COUNTIF($B$2:B9622,B9622)</f>
        <v>0</v>
      </c>
      <c r="M9622" s="75">
        <f>COUNTIF($L$2:L9622,4)</f>
        <v>42</v>
      </c>
      <c r="N9622" s="76" t="str">
        <f t="shared" si="754"/>
        <v>0</v>
      </c>
      <c r="O9622" s="76" t="str">
        <f t="shared" si="750"/>
        <v/>
      </c>
      <c r="P9622" s="75" t="str">
        <f t="shared" si="751"/>
        <v/>
      </c>
      <c r="Q9622" s="77" t="str">
        <f t="shared" si="752"/>
        <v/>
      </c>
      <c r="R9622" s="77" t="str">
        <f t="shared" si="753"/>
        <v/>
      </c>
      <c r="S9622" s="77" t="str">
        <f>IF(O9622="","",IF(OR(VALUE(LEFT(O9622,2))&gt;IF(RIGHT(J9622,1)="M",7,19),AND(OR(LEFT(O9622,2)={"07","19"}),VALUE(RIGHT(O9622,2))&gt;15)),TRUE,FALSE))</f>
        <v/>
      </c>
      <c r="T9622" s="77" t="str">
        <f>IF(O9622="","",IF(OR(VALUE(LEFT(O9622,2))&gt;IF(RIGHT(J9622,1)="M",7,19),AND(OR(LEFT(O9622,2)={"07","19"}),VALUE(RIGHT(O9622,2))&gt;5)),TRUE,FALSE))</f>
        <v/>
      </c>
    </row>
    <row r="9623" spans="12:20" x14ac:dyDescent="0.25">
      <c r="L9623" s="75">
        <f>COUNTIF($B$2:B9623,B9623)</f>
        <v>0</v>
      </c>
      <c r="M9623" s="75">
        <f>COUNTIF($L$2:L9623,4)</f>
        <v>42</v>
      </c>
      <c r="N9623" s="76" t="str">
        <f t="shared" si="754"/>
        <v>0</v>
      </c>
      <c r="O9623" s="76" t="str">
        <f t="shared" si="750"/>
        <v/>
      </c>
      <c r="P9623" s="75" t="str">
        <f t="shared" si="751"/>
        <v/>
      </c>
      <c r="Q9623" s="77" t="str">
        <f t="shared" si="752"/>
        <v/>
      </c>
      <c r="R9623" s="77" t="str">
        <f t="shared" si="753"/>
        <v/>
      </c>
      <c r="S9623" s="77" t="str">
        <f>IF(O9623="","",IF(OR(VALUE(LEFT(O9623,2))&gt;IF(RIGHT(J9623,1)="M",7,19),AND(OR(LEFT(O9623,2)={"07","19"}),VALUE(RIGHT(O9623,2))&gt;15)),TRUE,FALSE))</f>
        <v/>
      </c>
      <c r="T9623" s="77" t="str">
        <f>IF(O9623="","",IF(OR(VALUE(LEFT(O9623,2))&gt;IF(RIGHT(J9623,1)="M",7,19),AND(OR(LEFT(O9623,2)={"07","19"}),VALUE(RIGHT(O9623,2))&gt;5)),TRUE,FALSE))</f>
        <v/>
      </c>
    </row>
    <row r="9624" spans="12:20" x14ac:dyDescent="0.25">
      <c r="L9624" s="75">
        <f>COUNTIF($B$2:B9624,B9624)</f>
        <v>0</v>
      </c>
      <c r="M9624" s="75">
        <f>COUNTIF($L$2:L9624,4)</f>
        <v>42</v>
      </c>
      <c r="N9624" s="76" t="str">
        <f t="shared" si="754"/>
        <v>0</v>
      </c>
      <c r="O9624" s="76" t="str">
        <f t="shared" si="750"/>
        <v/>
      </c>
      <c r="P9624" s="75" t="str">
        <f t="shared" si="751"/>
        <v/>
      </c>
      <c r="Q9624" s="77" t="str">
        <f t="shared" si="752"/>
        <v/>
      </c>
      <c r="R9624" s="77" t="str">
        <f t="shared" si="753"/>
        <v/>
      </c>
      <c r="S9624" s="77" t="str">
        <f>IF(O9624="","",IF(OR(VALUE(LEFT(O9624,2))&gt;IF(RIGHT(J9624,1)="M",7,19),AND(OR(LEFT(O9624,2)={"07","19"}),VALUE(RIGHT(O9624,2))&gt;15)),TRUE,FALSE))</f>
        <v/>
      </c>
      <c r="T9624" s="77" t="str">
        <f>IF(O9624="","",IF(OR(VALUE(LEFT(O9624,2))&gt;IF(RIGHT(J9624,1)="M",7,19),AND(OR(LEFT(O9624,2)={"07","19"}),VALUE(RIGHT(O9624,2))&gt;5)),TRUE,FALSE))</f>
        <v/>
      </c>
    </row>
    <row r="9625" spans="12:20" x14ac:dyDescent="0.25">
      <c r="L9625" s="75">
        <f>COUNTIF($B$2:B9625,B9625)</f>
        <v>0</v>
      </c>
      <c r="M9625" s="75">
        <f>COUNTIF($L$2:L9625,4)</f>
        <v>42</v>
      </c>
      <c r="N9625" s="76" t="str">
        <f t="shared" si="754"/>
        <v>0</v>
      </c>
      <c r="O9625" s="76" t="str">
        <f t="shared" si="750"/>
        <v/>
      </c>
      <c r="P9625" s="75" t="str">
        <f t="shared" si="751"/>
        <v/>
      </c>
      <c r="Q9625" s="77" t="str">
        <f t="shared" si="752"/>
        <v/>
      </c>
      <c r="R9625" s="77" t="str">
        <f t="shared" si="753"/>
        <v/>
      </c>
      <c r="S9625" s="77" t="str">
        <f>IF(O9625="","",IF(OR(VALUE(LEFT(O9625,2))&gt;IF(RIGHT(J9625,1)="M",7,19),AND(OR(LEFT(O9625,2)={"07","19"}),VALUE(RIGHT(O9625,2))&gt;15)),TRUE,FALSE))</f>
        <v/>
      </c>
      <c r="T9625" s="77" t="str">
        <f>IF(O9625="","",IF(OR(VALUE(LEFT(O9625,2))&gt;IF(RIGHT(J9625,1)="M",7,19),AND(OR(LEFT(O9625,2)={"07","19"}),VALUE(RIGHT(O9625,2))&gt;5)),TRUE,FALSE))</f>
        <v/>
      </c>
    </row>
    <row r="9626" spans="12:20" x14ac:dyDescent="0.25">
      <c r="L9626" s="75">
        <f>COUNTIF($B$2:B9626,B9626)</f>
        <v>0</v>
      </c>
      <c r="M9626" s="75">
        <f>COUNTIF($L$2:L9626,4)</f>
        <v>42</v>
      </c>
      <c r="N9626" s="76" t="str">
        <f t="shared" si="754"/>
        <v>0</v>
      </c>
      <c r="O9626" s="76" t="str">
        <f t="shared" si="750"/>
        <v/>
      </c>
      <c r="P9626" s="75" t="str">
        <f t="shared" si="751"/>
        <v/>
      </c>
      <c r="Q9626" s="77" t="str">
        <f t="shared" si="752"/>
        <v/>
      </c>
      <c r="R9626" s="77" t="str">
        <f t="shared" si="753"/>
        <v/>
      </c>
      <c r="S9626" s="77" t="str">
        <f>IF(O9626="","",IF(OR(VALUE(LEFT(O9626,2))&gt;IF(RIGHT(J9626,1)="M",7,19),AND(OR(LEFT(O9626,2)={"07","19"}),VALUE(RIGHT(O9626,2))&gt;15)),TRUE,FALSE))</f>
        <v/>
      </c>
      <c r="T9626" s="77" t="str">
        <f>IF(O9626="","",IF(OR(VALUE(LEFT(O9626,2))&gt;IF(RIGHT(J9626,1)="M",7,19),AND(OR(LEFT(O9626,2)={"07","19"}),VALUE(RIGHT(O9626,2))&gt;5)),TRUE,FALSE))</f>
        <v/>
      </c>
    </row>
    <row r="9627" spans="12:20" x14ac:dyDescent="0.25">
      <c r="L9627" s="75">
        <f>COUNTIF($B$2:B9627,B9627)</f>
        <v>0</v>
      </c>
      <c r="M9627" s="75">
        <f>COUNTIF($L$2:L9627,4)</f>
        <v>42</v>
      </c>
      <c r="N9627" s="76" t="str">
        <f t="shared" si="754"/>
        <v>0</v>
      </c>
      <c r="O9627" s="76" t="str">
        <f t="shared" si="750"/>
        <v/>
      </c>
      <c r="P9627" s="75" t="str">
        <f t="shared" si="751"/>
        <v/>
      </c>
      <c r="Q9627" s="77" t="str">
        <f t="shared" si="752"/>
        <v/>
      </c>
      <c r="R9627" s="77" t="str">
        <f t="shared" si="753"/>
        <v/>
      </c>
      <c r="S9627" s="77" t="str">
        <f>IF(O9627="","",IF(OR(VALUE(LEFT(O9627,2))&gt;IF(RIGHT(J9627,1)="M",7,19),AND(OR(LEFT(O9627,2)={"07","19"}),VALUE(RIGHT(O9627,2))&gt;15)),TRUE,FALSE))</f>
        <v/>
      </c>
      <c r="T9627" s="77" t="str">
        <f>IF(O9627="","",IF(OR(VALUE(LEFT(O9627,2))&gt;IF(RIGHT(J9627,1)="M",7,19),AND(OR(LEFT(O9627,2)={"07","19"}),VALUE(RIGHT(O9627,2))&gt;5)),TRUE,FALSE))</f>
        <v/>
      </c>
    </row>
    <row r="9628" spans="12:20" x14ac:dyDescent="0.25">
      <c r="L9628" s="75">
        <f>COUNTIF($B$2:B9628,B9628)</f>
        <v>0</v>
      </c>
      <c r="M9628" s="75">
        <f>COUNTIF($L$2:L9628,4)</f>
        <v>42</v>
      </c>
      <c r="N9628" s="76" t="str">
        <f t="shared" si="754"/>
        <v>0</v>
      </c>
      <c r="O9628" s="76" t="str">
        <f t="shared" si="750"/>
        <v/>
      </c>
      <c r="P9628" s="75" t="str">
        <f t="shared" si="751"/>
        <v/>
      </c>
      <c r="Q9628" s="77" t="str">
        <f t="shared" si="752"/>
        <v/>
      </c>
      <c r="R9628" s="77" t="str">
        <f t="shared" si="753"/>
        <v/>
      </c>
      <c r="S9628" s="77" t="str">
        <f>IF(O9628="","",IF(OR(VALUE(LEFT(O9628,2))&gt;IF(RIGHT(J9628,1)="M",7,19),AND(OR(LEFT(O9628,2)={"07","19"}),VALUE(RIGHT(O9628,2))&gt;15)),TRUE,FALSE))</f>
        <v/>
      </c>
      <c r="T9628" s="77" t="str">
        <f>IF(O9628="","",IF(OR(VALUE(LEFT(O9628,2))&gt;IF(RIGHT(J9628,1)="M",7,19),AND(OR(LEFT(O9628,2)={"07","19"}),VALUE(RIGHT(O9628,2))&gt;5)),TRUE,FALSE))</f>
        <v/>
      </c>
    </row>
    <row r="9629" spans="12:20" x14ac:dyDescent="0.25">
      <c r="L9629" s="75">
        <f>COUNTIF($B$2:B9629,B9629)</f>
        <v>0</v>
      </c>
      <c r="M9629" s="75">
        <f>COUNTIF($L$2:L9629,4)</f>
        <v>42</v>
      </c>
      <c r="N9629" s="76" t="str">
        <f t="shared" si="754"/>
        <v>0</v>
      </c>
      <c r="O9629" s="76" t="str">
        <f t="shared" si="750"/>
        <v/>
      </c>
      <c r="P9629" s="75" t="str">
        <f t="shared" si="751"/>
        <v/>
      </c>
      <c r="Q9629" s="77" t="str">
        <f t="shared" si="752"/>
        <v/>
      </c>
      <c r="R9629" s="77" t="str">
        <f t="shared" si="753"/>
        <v/>
      </c>
      <c r="S9629" s="77" t="str">
        <f>IF(O9629="","",IF(OR(VALUE(LEFT(O9629,2))&gt;IF(RIGHT(J9629,1)="M",7,19),AND(OR(LEFT(O9629,2)={"07","19"}),VALUE(RIGHT(O9629,2))&gt;15)),TRUE,FALSE))</f>
        <v/>
      </c>
      <c r="T9629" s="77" t="str">
        <f>IF(O9629="","",IF(OR(VALUE(LEFT(O9629,2))&gt;IF(RIGHT(J9629,1)="M",7,19),AND(OR(LEFT(O9629,2)={"07","19"}),VALUE(RIGHT(O9629,2))&gt;5)),TRUE,FALSE))</f>
        <v/>
      </c>
    </row>
    <row r="9630" spans="12:20" x14ac:dyDescent="0.25">
      <c r="L9630" s="75">
        <f>COUNTIF($B$2:B9630,B9630)</f>
        <v>0</v>
      </c>
      <c r="M9630" s="75">
        <f>COUNTIF($L$2:L9630,4)</f>
        <v>42</v>
      </c>
      <c r="N9630" s="76" t="str">
        <f t="shared" si="754"/>
        <v>0</v>
      </c>
      <c r="O9630" s="76" t="str">
        <f t="shared" si="750"/>
        <v/>
      </c>
      <c r="P9630" s="75" t="str">
        <f t="shared" si="751"/>
        <v/>
      </c>
      <c r="Q9630" s="77" t="str">
        <f t="shared" si="752"/>
        <v/>
      </c>
      <c r="R9630" s="77" t="str">
        <f t="shared" si="753"/>
        <v/>
      </c>
      <c r="S9630" s="77" t="str">
        <f>IF(O9630="","",IF(OR(VALUE(LEFT(O9630,2))&gt;IF(RIGHT(J9630,1)="M",7,19),AND(OR(LEFT(O9630,2)={"07","19"}),VALUE(RIGHT(O9630,2))&gt;15)),TRUE,FALSE))</f>
        <v/>
      </c>
      <c r="T9630" s="77" t="str">
        <f>IF(O9630="","",IF(OR(VALUE(LEFT(O9630,2))&gt;IF(RIGHT(J9630,1)="M",7,19),AND(OR(LEFT(O9630,2)={"07","19"}),VALUE(RIGHT(O9630,2))&gt;5)),TRUE,FALSE))</f>
        <v/>
      </c>
    </row>
    <row r="9631" spans="12:20" x14ac:dyDescent="0.25">
      <c r="L9631" s="75">
        <f>COUNTIF($B$2:B9631,B9631)</f>
        <v>0</v>
      </c>
      <c r="M9631" s="75">
        <f>COUNTIF($L$2:L9631,4)</f>
        <v>42</v>
      </c>
      <c r="N9631" s="76" t="str">
        <f t="shared" si="754"/>
        <v>0</v>
      </c>
      <c r="O9631" s="76" t="str">
        <f t="shared" si="750"/>
        <v/>
      </c>
      <c r="P9631" s="75" t="str">
        <f t="shared" si="751"/>
        <v/>
      </c>
      <c r="Q9631" s="77" t="str">
        <f t="shared" si="752"/>
        <v/>
      </c>
      <c r="R9631" s="77" t="str">
        <f t="shared" si="753"/>
        <v/>
      </c>
      <c r="S9631" s="77" t="str">
        <f>IF(O9631="","",IF(OR(VALUE(LEFT(O9631,2))&gt;IF(RIGHT(J9631,1)="M",7,19),AND(OR(LEFT(O9631,2)={"07","19"}),VALUE(RIGHT(O9631,2))&gt;15)),TRUE,FALSE))</f>
        <v/>
      </c>
      <c r="T9631" s="77" t="str">
        <f>IF(O9631="","",IF(OR(VALUE(LEFT(O9631,2))&gt;IF(RIGHT(J9631,1)="M",7,19),AND(OR(LEFT(O9631,2)={"07","19"}),VALUE(RIGHT(O9631,2))&gt;5)),TRUE,FALSE))</f>
        <v/>
      </c>
    </row>
    <row r="9632" spans="12:20" x14ac:dyDescent="0.25">
      <c r="L9632" s="75">
        <f>COUNTIF($B$2:B9632,B9632)</f>
        <v>0</v>
      </c>
      <c r="M9632" s="75">
        <f>COUNTIF($L$2:L9632,4)</f>
        <v>42</v>
      </c>
      <c r="N9632" s="76" t="str">
        <f t="shared" si="754"/>
        <v>0</v>
      </c>
      <c r="O9632" s="76" t="str">
        <f t="shared" si="750"/>
        <v/>
      </c>
      <c r="P9632" s="75" t="str">
        <f t="shared" si="751"/>
        <v/>
      </c>
      <c r="Q9632" s="77" t="str">
        <f t="shared" si="752"/>
        <v/>
      </c>
      <c r="R9632" s="77" t="str">
        <f t="shared" si="753"/>
        <v/>
      </c>
      <c r="S9632" s="77" t="str">
        <f>IF(O9632="","",IF(OR(VALUE(LEFT(O9632,2))&gt;IF(RIGHT(J9632,1)="M",7,19),AND(OR(LEFT(O9632,2)={"07","19"}),VALUE(RIGHT(O9632,2))&gt;15)),TRUE,FALSE))</f>
        <v/>
      </c>
      <c r="T9632" s="77" t="str">
        <f>IF(O9632="","",IF(OR(VALUE(LEFT(O9632,2))&gt;IF(RIGHT(J9632,1)="M",7,19),AND(OR(LEFT(O9632,2)={"07","19"}),VALUE(RIGHT(O9632,2))&gt;5)),TRUE,FALSE))</f>
        <v/>
      </c>
    </row>
    <row r="9633" spans="12:20" x14ac:dyDescent="0.25">
      <c r="L9633" s="75">
        <f>COUNTIF($B$2:B9633,B9633)</f>
        <v>0</v>
      </c>
      <c r="M9633" s="75">
        <f>COUNTIF($L$2:L9633,4)</f>
        <v>42</v>
      </c>
      <c r="N9633" s="76" t="str">
        <f t="shared" si="754"/>
        <v>0</v>
      </c>
      <c r="O9633" s="76" t="str">
        <f t="shared" si="750"/>
        <v/>
      </c>
      <c r="P9633" s="75" t="str">
        <f t="shared" si="751"/>
        <v/>
      </c>
      <c r="Q9633" s="77" t="str">
        <f t="shared" si="752"/>
        <v/>
      </c>
      <c r="R9633" s="77" t="str">
        <f t="shared" si="753"/>
        <v/>
      </c>
      <c r="S9633" s="77" t="str">
        <f>IF(O9633="","",IF(OR(VALUE(LEFT(O9633,2))&gt;IF(RIGHT(J9633,1)="M",7,19),AND(OR(LEFT(O9633,2)={"07","19"}),VALUE(RIGHT(O9633,2))&gt;15)),TRUE,FALSE))</f>
        <v/>
      </c>
      <c r="T9633" s="77" t="str">
        <f>IF(O9633="","",IF(OR(VALUE(LEFT(O9633,2))&gt;IF(RIGHT(J9633,1)="M",7,19),AND(OR(LEFT(O9633,2)={"07","19"}),VALUE(RIGHT(O9633,2))&gt;5)),TRUE,FALSE))</f>
        <v/>
      </c>
    </row>
    <row r="9634" spans="12:20" x14ac:dyDescent="0.25">
      <c r="L9634" s="75">
        <f>COUNTIF($B$2:B9634,B9634)</f>
        <v>0</v>
      </c>
      <c r="M9634" s="75">
        <f>COUNTIF($L$2:L9634,4)</f>
        <v>42</v>
      </c>
      <c r="N9634" s="76" t="str">
        <f t="shared" si="754"/>
        <v>0</v>
      </c>
      <c r="O9634" s="76" t="str">
        <f t="shared" si="750"/>
        <v/>
      </c>
      <c r="P9634" s="75" t="str">
        <f t="shared" si="751"/>
        <v/>
      </c>
      <c r="Q9634" s="77" t="str">
        <f t="shared" si="752"/>
        <v/>
      </c>
      <c r="R9634" s="77" t="str">
        <f t="shared" si="753"/>
        <v/>
      </c>
      <c r="S9634" s="77" t="str">
        <f>IF(O9634="","",IF(OR(VALUE(LEFT(O9634,2))&gt;IF(RIGHT(J9634,1)="M",7,19),AND(OR(LEFT(O9634,2)={"07","19"}),VALUE(RIGHT(O9634,2))&gt;15)),TRUE,FALSE))</f>
        <v/>
      </c>
      <c r="T9634" s="77" t="str">
        <f>IF(O9634="","",IF(OR(VALUE(LEFT(O9634,2))&gt;IF(RIGHT(J9634,1)="M",7,19),AND(OR(LEFT(O9634,2)={"07","19"}),VALUE(RIGHT(O9634,2))&gt;5)),TRUE,FALSE))</f>
        <v/>
      </c>
    </row>
    <row r="9635" spans="12:20" x14ac:dyDescent="0.25">
      <c r="L9635" s="75">
        <f>COUNTIF($B$2:B9635,B9635)</f>
        <v>0</v>
      </c>
      <c r="M9635" s="75">
        <f>COUNTIF($L$2:L9635,4)</f>
        <v>42</v>
      </c>
      <c r="N9635" s="76" t="str">
        <f t="shared" si="754"/>
        <v>0</v>
      </c>
      <c r="O9635" s="76" t="str">
        <f t="shared" si="750"/>
        <v/>
      </c>
      <c r="P9635" s="75" t="str">
        <f t="shared" si="751"/>
        <v/>
      </c>
      <c r="Q9635" s="77" t="str">
        <f t="shared" si="752"/>
        <v/>
      </c>
      <c r="R9635" s="77" t="str">
        <f t="shared" si="753"/>
        <v/>
      </c>
      <c r="S9635" s="77" t="str">
        <f>IF(O9635="","",IF(OR(VALUE(LEFT(O9635,2))&gt;IF(RIGHT(J9635,1)="M",7,19),AND(OR(LEFT(O9635,2)={"07","19"}),VALUE(RIGHT(O9635,2))&gt;15)),TRUE,FALSE))</f>
        <v/>
      </c>
      <c r="T9635" s="77" t="str">
        <f>IF(O9635="","",IF(OR(VALUE(LEFT(O9635,2))&gt;IF(RIGHT(J9635,1)="M",7,19),AND(OR(LEFT(O9635,2)={"07","19"}),VALUE(RIGHT(O9635,2))&gt;5)),TRUE,FALSE))</f>
        <v/>
      </c>
    </row>
    <row r="9636" spans="12:20" x14ac:dyDescent="0.25">
      <c r="L9636" s="75">
        <f>COUNTIF($B$2:B9636,B9636)</f>
        <v>0</v>
      </c>
      <c r="M9636" s="75">
        <f>COUNTIF($L$2:L9636,4)</f>
        <v>42</v>
      </c>
      <c r="N9636" s="76" t="str">
        <f t="shared" si="754"/>
        <v>0</v>
      </c>
      <c r="O9636" s="76" t="str">
        <f t="shared" si="750"/>
        <v/>
      </c>
      <c r="P9636" s="75" t="str">
        <f t="shared" si="751"/>
        <v/>
      </c>
      <c r="Q9636" s="77" t="str">
        <f t="shared" si="752"/>
        <v/>
      </c>
      <c r="R9636" s="77" t="str">
        <f t="shared" si="753"/>
        <v/>
      </c>
      <c r="S9636" s="77" t="str">
        <f>IF(O9636="","",IF(OR(VALUE(LEFT(O9636,2))&gt;IF(RIGHT(J9636,1)="M",7,19),AND(OR(LEFT(O9636,2)={"07","19"}),VALUE(RIGHT(O9636,2))&gt;15)),TRUE,FALSE))</f>
        <v/>
      </c>
      <c r="T9636" s="77" t="str">
        <f>IF(O9636="","",IF(OR(VALUE(LEFT(O9636,2))&gt;IF(RIGHT(J9636,1)="M",7,19),AND(OR(LEFT(O9636,2)={"07","19"}),VALUE(RIGHT(O9636,2))&gt;5)),TRUE,FALSE))</f>
        <v/>
      </c>
    </row>
    <row r="9637" spans="12:20" x14ac:dyDescent="0.25">
      <c r="L9637" s="75">
        <f>COUNTIF($B$2:B9637,B9637)</f>
        <v>0</v>
      </c>
      <c r="M9637" s="75">
        <f>COUNTIF($L$2:L9637,4)</f>
        <v>42</v>
      </c>
      <c r="N9637" s="76" t="str">
        <f t="shared" si="754"/>
        <v>0</v>
      </c>
      <c r="O9637" s="76" t="str">
        <f t="shared" si="750"/>
        <v/>
      </c>
      <c r="P9637" s="75" t="str">
        <f t="shared" si="751"/>
        <v/>
      </c>
      <c r="Q9637" s="77" t="str">
        <f t="shared" si="752"/>
        <v/>
      </c>
      <c r="R9637" s="77" t="str">
        <f t="shared" si="753"/>
        <v/>
      </c>
      <c r="S9637" s="77" t="str">
        <f>IF(O9637="","",IF(OR(VALUE(LEFT(O9637,2))&gt;IF(RIGHT(J9637,1)="M",7,19),AND(OR(LEFT(O9637,2)={"07","19"}),VALUE(RIGHT(O9637,2))&gt;15)),TRUE,FALSE))</f>
        <v/>
      </c>
      <c r="T9637" s="77" t="str">
        <f>IF(O9637="","",IF(OR(VALUE(LEFT(O9637,2))&gt;IF(RIGHT(J9637,1)="M",7,19),AND(OR(LEFT(O9637,2)={"07","19"}),VALUE(RIGHT(O9637,2))&gt;5)),TRUE,FALSE))</f>
        <v/>
      </c>
    </row>
    <row r="9638" spans="12:20" x14ac:dyDescent="0.25">
      <c r="L9638" s="75">
        <f>COUNTIF($B$2:B9638,B9638)</f>
        <v>0</v>
      </c>
      <c r="M9638" s="75">
        <f>COUNTIF($L$2:L9638,4)</f>
        <v>42</v>
      </c>
      <c r="N9638" s="76" t="str">
        <f t="shared" si="754"/>
        <v>0</v>
      </c>
      <c r="O9638" s="76" t="str">
        <f t="shared" si="750"/>
        <v/>
      </c>
      <c r="P9638" s="75" t="str">
        <f t="shared" si="751"/>
        <v/>
      </c>
      <c r="Q9638" s="77" t="str">
        <f t="shared" si="752"/>
        <v/>
      </c>
      <c r="R9638" s="77" t="str">
        <f t="shared" si="753"/>
        <v/>
      </c>
      <c r="S9638" s="77" t="str">
        <f>IF(O9638="","",IF(OR(VALUE(LEFT(O9638,2))&gt;IF(RIGHT(J9638,1)="M",7,19),AND(OR(LEFT(O9638,2)={"07","19"}),VALUE(RIGHT(O9638,2))&gt;15)),TRUE,FALSE))</f>
        <v/>
      </c>
      <c r="T9638" s="77" t="str">
        <f>IF(O9638="","",IF(OR(VALUE(LEFT(O9638,2))&gt;IF(RIGHT(J9638,1)="M",7,19),AND(OR(LEFT(O9638,2)={"07","19"}),VALUE(RIGHT(O9638,2))&gt;5)),TRUE,FALSE))</f>
        <v/>
      </c>
    </row>
    <row r="9639" spans="12:20" x14ac:dyDescent="0.25">
      <c r="L9639" s="75">
        <f>COUNTIF($B$2:B9639,B9639)</f>
        <v>0</v>
      </c>
      <c r="M9639" s="75">
        <f>COUNTIF($L$2:L9639,4)</f>
        <v>42</v>
      </c>
      <c r="N9639" s="76" t="str">
        <f t="shared" si="754"/>
        <v>0</v>
      </c>
      <c r="O9639" s="76" t="str">
        <f t="shared" si="750"/>
        <v/>
      </c>
      <c r="P9639" s="75" t="str">
        <f t="shared" si="751"/>
        <v/>
      </c>
      <c r="Q9639" s="77" t="str">
        <f t="shared" si="752"/>
        <v/>
      </c>
      <c r="R9639" s="77" t="str">
        <f t="shared" si="753"/>
        <v/>
      </c>
      <c r="S9639" s="77" t="str">
        <f>IF(O9639="","",IF(OR(VALUE(LEFT(O9639,2))&gt;IF(RIGHT(J9639,1)="M",7,19),AND(OR(LEFT(O9639,2)={"07","19"}),VALUE(RIGHT(O9639,2))&gt;15)),TRUE,FALSE))</f>
        <v/>
      </c>
      <c r="T9639" s="77" t="str">
        <f>IF(O9639="","",IF(OR(VALUE(LEFT(O9639,2))&gt;IF(RIGHT(J9639,1)="M",7,19),AND(OR(LEFT(O9639,2)={"07","19"}),VALUE(RIGHT(O9639,2))&gt;5)),TRUE,FALSE))</f>
        <v/>
      </c>
    </row>
    <row r="9640" spans="12:20" x14ac:dyDescent="0.25">
      <c r="L9640" s="75">
        <f>COUNTIF($B$2:B9640,B9640)</f>
        <v>0</v>
      </c>
      <c r="M9640" s="75">
        <f>COUNTIF($L$2:L9640,4)</f>
        <v>42</v>
      </c>
      <c r="N9640" s="76" t="str">
        <f t="shared" si="754"/>
        <v>0</v>
      </c>
      <c r="O9640" s="76" t="str">
        <f t="shared" si="750"/>
        <v/>
      </c>
      <c r="P9640" s="75" t="str">
        <f t="shared" si="751"/>
        <v/>
      </c>
      <c r="Q9640" s="77" t="str">
        <f t="shared" si="752"/>
        <v/>
      </c>
      <c r="R9640" s="77" t="str">
        <f t="shared" si="753"/>
        <v/>
      </c>
      <c r="S9640" s="77" t="str">
        <f>IF(O9640="","",IF(OR(VALUE(LEFT(O9640,2))&gt;IF(RIGHT(J9640,1)="M",7,19),AND(OR(LEFT(O9640,2)={"07","19"}),VALUE(RIGHT(O9640,2))&gt;15)),TRUE,FALSE))</f>
        <v/>
      </c>
      <c r="T9640" s="77" t="str">
        <f>IF(O9640="","",IF(OR(VALUE(LEFT(O9640,2))&gt;IF(RIGHT(J9640,1)="M",7,19),AND(OR(LEFT(O9640,2)={"07","19"}),VALUE(RIGHT(O9640,2))&gt;5)),TRUE,FALSE))</f>
        <v/>
      </c>
    </row>
    <row r="9641" spans="12:20" x14ac:dyDescent="0.25">
      <c r="L9641" s="75">
        <f>COUNTIF($B$2:B9641,B9641)</f>
        <v>0</v>
      </c>
      <c r="M9641" s="75">
        <f>COUNTIF($L$2:L9641,4)</f>
        <v>42</v>
      </c>
      <c r="N9641" s="76" t="str">
        <f t="shared" si="754"/>
        <v>0</v>
      </c>
      <c r="O9641" s="76" t="str">
        <f t="shared" si="750"/>
        <v/>
      </c>
      <c r="P9641" s="75" t="str">
        <f t="shared" si="751"/>
        <v/>
      </c>
      <c r="Q9641" s="77" t="str">
        <f t="shared" si="752"/>
        <v/>
      </c>
      <c r="R9641" s="77" t="str">
        <f t="shared" si="753"/>
        <v/>
      </c>
      <c r="S9641" s="77" t="str">
        <f>IF(O9641="","",IF(OR(VALUE(LEFT(O9641,2))&gt;IF(RIGHT(J9641,1)="M",7,19),AND(OR(LEFT(O9641,2)={"07","19"}),VALUE(RIGHT(O9641,2))&gt;15)),TRUE,FALSE))</f>
        <v/>
      </c>
      <c r="T9641" s="77" t="str">
        <f>IF(O9641="","",IF(OR(VALUE(LEFT(O9641,2))&gt;IF(RIGHT(J9641,1)="M",7,19),AND(OR(LEFT(O9641,2)={"07","19"}),VALUE(RIGHT(O9641,2))&gt;5)),TRUE,FALSE))</f>
        <v/>
      </c>
    </row>
    <row r="9642" spans="12:20" x14ac:dyDescent="0.25">
      <c r="L9642" s="75">
        <f>COUNTIF($B$2:B9642,B9642)</f>
        <v>0</v>
      </c>
      <c r="M9642" s="75">
        <f>COUNTIF($L$2:L9642,4)</f>
        <v>42</v>
      </c>
      <c r="N9642" s="76" t="str">
        <f t="shared" si="754"/>
        <v>0</v>
      </c>
      <c r="O9642" s="76" t="str">
        <f t="shared" si="750"/>
        <v/>
      </c>
      <c r="P9642" s="75" t="str">
        <f t="shared" si="751"/>
        <v/>
      </c>
      <c r="Q9642" s="77" t="str">
        <f t="shared" si="752"/>
        <v/>
      </c>
      <c r="R9642" s="77" t="str">
        <f t="shared" si="753"/>
        <v/>
      </c>
      <c r="S9642" s="77" t="str">
        <f>IF(O9642="","",IF(OR(VALUE(LEFT(O9642,2))&gt;IF(RIGHT(J9642,1)="M",7,19),AND(OR(LEFT(O9642,2)={"07","19"}),VALUE(RIGHT(O9642,2))&gt;15)),TRUE,FALSE))</f>
        <v/>
      </c>
      <c r="T9642" s="77" t="str">
        <f>IF(O9642="","",IF(OR(VALUE(LEFT(O9642,2))&gt;IF(RIGHT(J9642,1)="M",7,19),AND(OR(LEFT(O9642,2)={"07","19"}),VALUE(RIGHT(O9642,2))&gt;5)),TRUE,FALSE))</f>
        <v/>
      </c>
    </row>
    <row r="9643" spans="12:20" x14ac:dyDescent="0.25">
      <c r="L9643" s="75">
        <f>COUNTIF($B$2:B9643,B9643)</f>
        <v>0</v>
      </c>
      <c r="M9643" s="75">
        <f>COUNTIF($L$2:L9643,4)</f>
        <v>42</v>
      </c>
      <c r="N9643" s="76" t="str">
        <f t="shared" si="754"/>
        <v>0</v>
      </c>
      <c r="O9643" s="76" t="str">
        <f t="shared" si="750"/>
        <v/>
      </c>
      <c r="P9643" s="75" t="str">
        <f t="shared" si="751"/>
        <v/>
      </c>
      <c r="Q9643" s="77" t="str">
        <f t="shared" si="752"/>
        <v/>
      </c>
      <c r="R9643" s="77" t="str">
        <f t="shared" si="753"/>
        <v/>
      </c>
      <c r="S9643" s="77" t="str">
        <f>IF(O9643="","",IF(OR(VALUE(LEFT(O9643,2))&gt;IF(RIGHT(J9643,1)="M",7,19),AND(OR(LEFT(O9643,2)={"07","19"}),VALUE(RIGHT(O9643,2))&gt;15)),TRUE,FALSE))</f>
        <v/>
      </c>
      <c r="T9643" s="77" t="str">
        <f>IF(O9643="","",IF(OR(VALUE(LEFT(O9643,2))&gt;IF(RIGHT(J9643,1)="M",7,19),AND(OR(LEFT(O9643,2)={"07","19"}),VALUE(RIGHT(O9643,2))&gt;5)),TRUE,FALSE))</f>
        <v/>
      </c>
    </row>
    <row r="9644" spans="12:20" x14ac:dyDescent="0.25">
      <c r="L9644" s="75">
        <f>COUNTIF($B$2:B9644,B9644)</f>
        <v>0</v>
      </c>
      <c r="M9644" s="75">
        <f>COUNTIF($L$2:L9644,4)</f>
        <v>42</v>
      </c>
      <c r="N9644" s="76" t="str">
        <f t="shared" si="754"/>
        <v>0</v>
      </c>
      <c r="O9644" s="76" t="str">
        <f t="shared" si="750"/>
        <v/>
      </c>
      <c r="P9644" s="75" t="str">
        <f t="shared" si="751"/>
        <v/>
      </c>
      <c r="Q9644" s="77" t="str">
        <f t="shared" si="752"/>
        <v/>
      </c>
      <c r="R9644" s="77" t="str">
        <f t="shared" si="753"/>
        <v/>
      </c>
      <c r="S9644" s="77" t="str">
        <f>IF(O9644="","",IF(OR(VALUE(LEFT(O9644,2))&gt;IF(RIGHT(J9644,1)="M",7,19),AND(OR(LEFT(O9644,2)={"07","19"}),VALUE(RIGHT(O9644,2))&gt;15)),TRUE,FALSE))</f>
        <v/>
      </c>
      <c r="T9644" s="77" t="str">
        <f>IF(O9644="","",IF(OR(VALUE(LEFT(O9644,2))&gt;IF(RIGHT(J9644,1)="M",7,19),AND(OR(LEFT(O9644,2)={"07","19"}),VALUE(RIGHT(O9644,2))&gt;5)),TRUE,FALSE))</f>
        <v/>
      </c>
    </row>
    <row r="9645" spans="12:20" x14ac:dyDescent="0.25">
      <c r="L9645" s="75">
        <f>COUNTIF($B$2:B9645,B9645)</f>
        <v>0</v>
      </c>
      <c r="M9645" s="75">
        <f>COUNTIF($L$2:L9645,4)</f>
        <v>42</v>
      </c>
      <c r="N9645" s="76" t="str">
        <f t="shared" si="754"/>
        <v>0</v>
      </c>
      <c r="O9645" s="76" t="str">
        <f t="shared" si="750"/>
        <v/>
      </c>
      <c r="P9645" s="75" t="str">
        <f t="shared" si="751"/>
        <v/>
      </c>
      <c r="Q9645" s="77" t="str">
        <f t="shared" si="752"/>
        <v/>
      </c>
      <c r="R9645" s="77" t="str">
        <f t="shared" si="753"/>
        <v/>
      </c>
      <c r="S9645" s="77" t="str">
        <f>IF(O9645="","",IF(OR(VALUE(LEFT(O9645,2))&gt;IF(RIGHT(J9645,1)="M",7,19),AND(OR(LEFT(O9645,2)={"07","19"}),VALUE(RIGHT(O9645,2))&gt;15)),TRUE,FALSE))</f>
        <v/>
      </c>
      <c r="T9645" s="77" t="str">
        <f>IF(O9645="","",IF(OR(VALUE(LEFT(O9645,2))&gt;IF(RIGHT(J9645,1)="M",7,19),AND(OR(LEFT(O9645,2)={"07","19"}),VALUE(RIGHT(O9645,2))&gt;5)),TRUE,FALSE))</f>
        <v/>
      </c>
    </row>
    <row r="9646" spans="12:20" x14ac:dyDescent="0.25">
      <c r="L9646" s="75">
        <f>COUNTIF($B$2:B9646,B9646)</f>
        <v>0</v>
      </c>
      <c r="M9646" s="75">
        <f>COUNTIF($L$2:L9646,4)</f>
        <v>42</v>
      </c>
      <c r="N9646" s="76" t="str">
        <f t="shared" si="754"/>
        <v>0</v>
      </c>
      <c r="O9646" s="76" t="str">
        <f t="shared" si="750"/>
        <v/>
      </c>
      <c r="P9646" s="75" t="str">
        <f t="shared" si="751"/>
        <v/>
      </c>
      <c r="Q9646" s="77" t="str">
        <f t="shared" si="752"/>
        <v/>
      </c>
      <c r="R9646" s="77" t="str">
        <f t="shared" si="753"/>
        <v/>
      </c>
      <c r="S9646" s="77" t="str">
        <f>IF(O9646="","",IF(OR(VALUE(LEFT(O9646,2))&gt;IF(RIGHT(J9646,1)="M",7,19),AND(OR(LEFT(O9646,2)={"07","19"}),VALUE(RIGHT(O9646,2))&gt;15)),TRUE,FALSE))</f>
        <v/>
      </c>
      <c r="T9646" s="77" t="str">
        <f>IF(O9646="","",IF(OR(VALUE(LEFT(O9646,2))&gt;IF(RIGHT(J9646,1)="M",7,19),AND(OR(LEFT(O9646,2)={"07","19"}),VALUE(RIGHT(O9646,2))&gt;5)),TRUE,FALSE))</f>
        <v/>
      </c>
    </row>
    <row r="9647" spans="12:20" x14ac:dyDescent="0.25">
      <c r="L9647" s="75">
        <f>COUNTIF($B$2:B9647,B9647)</f>
        <v>0</v>
      </c>
      <c r="M9647" s="75">
        <f>COUNTIF($L$2:L9647,4)</f>
        <v>42</v>
      </c>
      <c r="N9647" s="76" t="str">
        <f t="shared" si="754"/>
        <v>0</v>
      </c>
      <c r="O9647" s="76" t="str">
        <f t="shared" si="750"/>
        <v/>
      </c>
      <c r="P9647" s="75" t="str">
        <f t="shared" si="751"/>
        <v/>
      </c>
      <c r="Q9647" s="77" t="str">
        <f t="shared" si="752"/>
        <v/>
      </c>
      <c r="R9647" s="77" t="str">
        <f t="shared" si="753"/>
        <v/>
      </c>
      <c r="S9647" s="77" t="str">
        <f>IF(O9647="","",IF(OR(VALUE(LEFT(O9647,2))&gt;IF(RIGHT(J9647,1)="M",7,19),AND(OR(LEFT(O9647,2)={"07","19"}),VALUE(RIGHT(O9647,2))&gt;15)),TRUE,FALSE))</f>
        <v/>
      </c>
      <c r="T9647" s="77" t="str">
        <f>IF(O9647="","",IF(OR(VALUE(LEFT(O9647,2))&gt;IF(RIGHT(J9647,1)="M",7,19),AND(OR(LEFT(O9647,2)={"07","19"}),VALUE(RIGHT(O9647,2))&gt;5)),TRUE,FALSE))</f>
        <v/>
      </c>
    </row>
    <row r="9648" spans="12:20" x14ac:dyDescent="0.25">
      <c r="L9648" s="75">
        <f>COUNTIF($B$2:B9648,B9648)</f>
        <v>0</v>
      </c>
      <c r="M9648" s="75">
        <f>COUNTIF($L$2:L9648,4)</f>
        <v>42</v>
      </c>
      <c r="N9648" s="76" t="str">
        <f t="shared" si="754"/>
        <v>0</v>
      </c>
      <c r="O9648" s="76" t="str">
        <f t="shared" si="750"/>
        <v/>
      </c>
      <c r="P9648" s="75" t="str">
        <f t="shared" si="751"/>
        <v/>
      </c>
      <c r="Q9648" s="77" t="str">
        <f t="shared" si="752"/>
        <v/>
      </c>
      <c r="R9648" s="77" t="str">
        <f t="shared" si="753"/>
        <v/>
      </c>
      <c r="S9648" s="77" t="str">
        <f>IF(O9648="","",IF(OR(VALUE(LEFT(O9648,2))&gt;IF(RIGHT(J9648,1)="M",7,19),AND(OR(LEFT(O9648,2)={"07","19"}),VALUE(RIGHT(O9648,2))&gt;15)),TRUE,FALSE))</f>
        <v/>
      </c>
      <c r="T9648" s="77" t="str">
        <f>IF(O9648="","",IF(OR(VALUE(LEFT(O9648,2))&gt;IF(RIGHT(J9648,1)="M",7,19),AND(OR(LEFT(O9648,2)={"07","19"}),VALUE(RIGHT(O9648,2))&gt;5)),TRUE,FALSE))</f>
        <v/>
      </c>
    </row>
    <row r="9649" spans="12:20" x14ac:dyDescent="0.25">
      <c r="L9649" s="75">
        <f>COUNTIF($B$2:B9649,B9649)</f>
        <v>0</v>
      </c>
      <c r="M9649" s="75">
        <f>COUNTIF($L$2:L9649,4)</f>
        <v>42</v>
      </c>
      <c r="N9649" s="76" t="str">
        <f t="shared" si="754"/>
        <v>0</v>
      </c>
      <c r="O9649" s="76" t="str">
        <f t="shared" si="750"/>
        <v/>
      </c>
      <c r="P9649" s="75" t="str">
        <f t="shared" si="751"/>
        <v/>
      </c>
      <c r="Q9649" s="77" t="str">
        <f t="shared" si="752"/>
        <v/>
      </c>
      <c r="R9649" s="77" t="str">
        <f t="shared" si="753"/>
        <v/>
      </c>
      <c r="S9649" s="77" t="str">
        <f>IF(O9649="","",IF(OR(VALUE(LEFT(O9649,2))&gt;IF(RIGHT(J9649,1)="M",7,19),AND(OR(LEFT(O9649,2)={"07","19"}),VALUE(RIGHT(O9649,2))&gt;15)),TRUE,FALSE))</f>
        <v/>
      </c>
      <c r="T9649" s="77" t="str">
        <f>IF(O9649="","",IF(OR(VALUE(LEFT(O9649,2))&gt;IF(RIGHT(J9649,1)="M",7,19),AND(OR(LEFT(O9649,2)={"07","19"}),VALUE(RIGHT(O9649,2))&gt;5)),TRUE,FALSE))</f>
        <v/>
      </c>
    </row>
    <row r="9650" spans="12:20" x14ac:dyDescent="0.25">
      <c r="L9650" s="75">
        <f>COUNTIF($B$2:B9650,B9650)</f>
        <v>0</v>
      </c>
      <c r="M9650" s="75">
        <f>COUNTIF($L$2:L9650,4)</f>
        <v>42</v>
      </c>
      <c r="N9650" s="76" t="str">
        <f t="shared" si="754"/>
        <v>0</v>
      </c>
      <c r="O9650" s="76" t="str">
        <f t="shared" si="750"/>
        <v/>
      </c>
      <c r="P9650" s="75" t="str">
        <f t="shared" si="751"/>
        <v/>
      </c>
      <c r="Q9650" s="77" t="str">
        <f t="shared" si="752"/>
        <v/>
      </c>
      <c r="R9650" s="77" t="str">
        <f t="shared" si="753"/>
        <v/>
      </c>
      <c r="S9650" s="77" t="str">
        <f>IF(O9650="","",IF(OR(VALUE(LEFT(O9650,2))&gt;IF(RIGHT(J9650,1)="M",7,19),AND(OR(LEFT(O9650,2)={"07","19"}),VALUE(RIGHT(O9650,2))&gt;15)),TRUE,FALSE))</f>
        <v/>
      </c>
      <c r="T9650" s="77" t="str">
        <f>IF(O9650="","",IF(OR(VALUE(LEFT(O9650,2))&gt;IF(RIGHT(J9650,1)="M",7,19),AND(OR(LEFT(O9650,2)={"07","19"}),VALUE(RIGHT(O9650,2))&gt;5)),TRUE,FALSE))</f>
        <v/>
      </c>
    </row>
    <row r="9651" spans="12:20" x14ac:dyDescent="0.25">
      <c r="L9651" s="75">
        <f>COUNTIF($B$2:B9651,B9651)</f>
        <v>0</v>
      </c>
      <c r="M9651" s="75">
        <f>COUNTIF($L$2:L9651,4)</f>
        <v>42</v>
      </c>
      <c r="N9651" s="76" t="str">
        <f t="shared" si="754"/>
        <v>0</v>
      </c>
      <c r="O9651" s="76" t="str">
        <f t="shared" si="750"/>
        <v/>
      </c>
      <c r="P9651" s="75" t="str">
        <f t="shared" si="751"/>
        <v/>
      </c>
      <c r="Q9651" s="77" t="str">
        <f t="shared" si="752"/>
        <v/>
      </c>
      <c r="R9651" s="77" t="str">
        <f t="shared" si="753"/>
        <v/>
      </c>
      <c r="S9651" s="77" t="str">
        <f>IF(O9651="","",IF(OR(VALUE(LEFT(O9651,2))&gt;IF(RIGHT(J9651,1)="M",7,19),AND(OR(LEFT(O9651,2)={"07","19"}),VALUE(RIGHT(O9651,2))&gt;15)),TRUE,FALSE))</f>
        <v/>
      </c>
      <c r="T9651" s="77" t="str">
        <f>IF(O9651="","",IF(OR(VALUE(LEFT(O9651,2))&gt;IF(RIGHT(J9651,1)="M",7,19),AND(OR(LEFT(O9651,2)={"07","19"}),VALUE(RIGHT(O9651,2))&gt;5)),TRUE,FALSE))</f>
        <v/>
      </c>
    </row>
    <row r="9652" spans="12:20" x14ac:dyDescent="0.25">
      <c r="L9652" s="75">
        <f>COUNTIF($B$2:B9652,B9652)</f>
        <v>0</v>
      </c>
      <c r="M9652" s="75">
        <f>COUNTIF($L$2:L9652,4)</f>
        <v>42</v>
      </c>
      <c r="N9652" s="76" t="str">
        <f t="shared" si="754"/>
        <v>0</v>
      </c>
      <c r="O9652" s="76" t="str">
        <f t="shared" si="750"/>
        <v/>
      </c>
      <c r="P9652" s="75" t="str">
        <f t="shared" si="751"/>
        <v/>
      </c>
      <c r="Q9652" s="77" t="str">
        <f t="shared" si="752"/>
        <v/>
      </c>
      <c r="R9652" s="77" t="str">
        <f t="shared" si="753"/>
        <v/>
      </c>
      <c r="S9652" s="77" t="str">
        <f>IF(O9652="","",IF(OR(VALUE(LEFT(O9652,2))&gt;IF(RIGHT(J9652,1)="M",7,19),AND(OR(LEFT(O9652,2)={"07","19"}),VALUE(RIGHT(O9652,2))&gt;15)),TRUE,FALSE))</f>
        <v/>
      </c>
      <c r="T9652" s="77" t="str">
        <f>IF(O9652="","",IF(OR(VALUE(LEFT(O9652,2))&gt;IF(RIGHT(J9652,1)="M",7,19),AND(OR(LEFT(O9652,2)={"07","19"}),VALUE(RIGHT(O9652,2))&gt;5)),TRUE,FALSE))</f>
        <v/>
      </c>
    </row>
    <row r="9653" spans="12:20" x14ac:dyDescent="0.25">
      <c r="L9653" s="75">
        <f>COUNTIF($B$2:B9653,B9653)</f>
        <v>0</v>
      </c>
      <c r="M9653" s="75">
        <f>COUNTIF($L$2:L9653,4)</f>
        <v>42</v>
      </c>
      <c r="N9653" s="76" t="str">
        <f t="shared" si="754"/>
        <v>0</v>
      </c>
      <c r="O9653" s="76" t="str">
        <f t="shared" si="750"/>
        <v/>
      </c>
      <c r="P9653" s="75" t="str">
        <f t="shared" si="751"/>
        <v/>
      </c>
      <c r="Q9653" s="77" t="str">
        <f t="shared" si="752"/>
        <v/>
      </c>
      <c r="R9653" s="77" t="str">
        <f t="shared" si="753"/>
        <v/>
      </c>
      <c r="S9653" s="77" t="str">
        <f>IF(O9653="","",IF(OR(VALUE(LEFT(O9653,2))&gt;IF(RIGHT(J9653,1)="M",7,19),AND(OR(LEFT(O9653,2)={"07","19"}),VALUE(RIGHT(O9653,2))&gt;15)),TRUE,FALSE))</f>
        <v/>
      </c>
      <c r="T9653" s="77" t="str">
        <f>IF(O9653="","",IF(OR(VALUE(LEFT(O9653,2))&gt;IF(RIGHT(J9653,1)="M",7,19),AND(OR(LEFT(O9653,2)={"07","19"}),VALUE(RIGHT(O9653,2))&gt;5)),TRUE,FALSE))</f>
        <v/>
      </c>
    </row>
    <row r="9654" spans="12:20" x14ac:dyDescent="0.25">
      <c r="L9654" s="75">
        <f>COUNTIF($B$2:B9654,B9654)</f>
        <v>0</v>
      </c>
      <c r="M9654" s="75">
        <f>COUNTIF($L$2:L9654,4)</f>
        <v>42</v>
      </c>
      <c r="N9654" s="76" t="str">
        <f t="shared" si="754"/>
        <v>0</v>
      </c>
      <c r="O9654" s="76" t="str">
        <f t="shared" si="750"/>
        <v/>
      </c>
      <c r="P9654" s="75" t="str">
        <f t="shared" si="751"/>
        <v/>
      </c>
      <c r="Q9654" s="77" t="str">
        <f t="shared" si="752"/>
        <v/>
      </c>
      <c r="R9654" s="77" t="str">
        <f t="shared" si="753"/>
        <v/>
      </c>
      <c r="S9654" s="77" t="str">
        <f>IF(O9654="","",IF(OR(VALUE(LEFT(O9654,2))&gt;IF(RIGHT(J9654,1)="M",7,19),AND(OR(LEFT(O9654,2)={"07","19"}),VALUE(RIGHT(O9654,2))&gt;15)),TRUE,FALSE))</f>
        <v/>
      </c>
      <c r="T9654" s="77" t="str">
        <f>IF(O9654="","",IF(OR(VALUE(LEFT(O9654,2))&gt;IF(RIGHT(J9654,1)="M",7,19),AND(OR(LEFT(O9654,2)={"07","19"}),VALUE(RIGHT(O9654,2))&gt;5)),TRUE,FALSE))</f>
        <v/>
      </c>
    </row>
    <row r="9655" spans="12:20" x14ac:dyDescent="0.25">
      <c r="L9655" s="75">
        <f>COUNTIF($B$2:B9655,B9655)</f>
        <v>0</v>
      </c>
      <c r="M9655" s="75">
        <f>COUNTIF($L$2:L9655,4)</f>
        <v>42</v>
      </c>
      <c r="N9655" s="76" t="str">
        <f t="shared" si="754"/>
        <v>0</v>
      </c>
      <c r="O9655" s="76" t="str">
        <f t="shared" si="750"/>
        <v/>
      </c>
      <c r="P9655" s="75" t="str">
        <f t="shared" si="751"/>
        <v/>
      </c>
      <c r="Q9655" s="77" t="str">
        <f t="shared" si="752"/>
        <v/>
      </c>
      <c r="R9655" s="77" t="str">
        <f t="shared" si="753"/>
        <v/>
      </c>
      <c r="S9655" s="77" t="str">
        <f>IF(O9655="","",IF(OR(VALUE(LEFT(O9655,2))&gt;IF(RIGHT(J9655,1)="M",7,19),AND(OR(LEFT(O9655,2)={"07","19"}),VALUE(RIGHT(O9655,2))&gt;15)),TRUE,FALSE))</f>
        <v/>
      </c>
      <c r="T9655" s="77" t="str">
        <f>IF(O9655="","",IF(OR(VALUE(LEFT(O9655,2))&gt;IF(RIGHT(J9655,1)="M",7,19),AND(OR(LEFT(O9655,2)={"07","19"}),VALUE(RIGHT(O9655,2))&gt;5)),TRUE,FALSE))</f>
        <v/>
      </c>
    </row>
    <row r="9656" spans="12:20" x14ac:dyDescent="0.25">
      <c r="L9656" s="75">
        <f>COUNTIF($B$2:B9656,B9656)</f>
        <v>0</v>
      </c>
      <c r="M9656" s="75">
        <f>COUNTIF($L$2:L9656,4)</f>
        <v>42</v>
      </c>
      <c r="N9656" s="76" t="str">
        <f t="shared" si="754"/>
        <v>0</v>
      </c>
      <c r="O9656" s="76" t="str">
        <f t="shared" si="750"/>
        <v/>
      </c>
      <c r="P9656" s="75" t="str">
        <f t="shared" si="751"/>
        <v/>
      </c>
      <c r="Q9656" s="77" t="str">
        <f t="shared" si="752"/>
        <v/>
      </c>
      <c r="R9656" s="77" t="str">
        <f t="shared" si="753"/>
        <v/>
      </c>
      <c r="S9656" s="77" t="str">
        <f>IF(O9656="","",IF(OR(VALUE(LEFT(O9656,2))&gt;IF(RIGHT(J9656,1)="M",7,19),AND(OR(LEFT(O9656,2)={"07","19"}),VALUE(RIGHT(O9656,2))&gt;15)),TRUE,FALSE))</f>
        <v/>
      </c>
      <c r="T9656" s="77" t="str">
        <f>IF(O9656="","",IF(OR(VALUE(LEFT(O9656,2))&gt;IF(RIGHT(J9656,1)="M",7,19),AND(OR(LEFT(O9656,2)={"07","19"}),VALUE(RIGHT(O9656,2))&gt;5)),TRUE,FALSE))</f>
        <v/>
      </c>
    </row>
    <row r="9657" spans="12:20" x14ac:dyDescent="0.25">
      <c r="L9657" s="75">
        <f>COUNTIF($B$2:B9657,B9657)</f>
        <v>0</v>
      </c>
      <c r="M9657" s="75">
        <f>COUNTIF($L$2:L9657,4)</f>
        <v>42</v>
      </c>
      <c r="N9657" s="76" t="str">
        <f t="shared" si="754"/>
        <v>0</v>
      </c>
      <c r="O9657" s="76" t="str">
        <f t="shared" si="750"/>
        <v/>
      </c>
      <c r="P9657" s="75" t="str">
        <f t="shared" si="751"/>
        <v/>
      </c>
      <c r="Q9657" s="77" t="str">
        <f t="shared" si="752"/>
        <v/>
      </c>
      <c r="R9657" s="77" t="str">
        <f t="shared" si="753"/>
        <v/>
      </c>
      <c r="S9657" s="77" t="str">
        <f>IF(O9657="","",IF(OR(VALUE(LEFT(O9657,2))&gt;IF(RIGHT(J9657,1)="M",7,19),AND(OR(LEFT(O9657,2)={"07","19"}),VALUE(RIGHT(O9657,2))&gt;15)),TRUE,FALSE))</f>
        <v/>
      </c>
      <c r="T9657" s="77" t="str">
        <f>IF(O9657="","",IF(OR(VALUE(LEFT(O9657,2))&gt;IF(RIGHT(J9657,1)="M",7,19),AND(OR(LEFT(O9657,2)={"07","19"}),VALUE(RIGHT(O9657,2))&gt;5)),TRUE,FALSE))</f>
        <v/>
      </c>
    </row>
    <row r="9658" spans="12:20" x14ac:dyDescent="0.25">
      <c r="L9658" s="75">
        <f>COUNTIF($B$2:B9658,B9658)</f>
        <v>0</v>
      </c>
      <c r="M9658" s="75">
        <f>COUNTIF($L$2:L9658,4)</f>
        <v>42</v>
      </c>
      <c r="N9658" s="76" t="str">
        <f t="shared" si="754"/>
        <v>0</v>
      </c>
      <c r="O9658" s="76" t="str">
        <f t="shared" si="750"/>
        <v/>
      </c>
      <c r="P9658" s="75" t="str">
        <f t="shared" si="751"/>
        <v/>
      </c>
      <c r="Q9658" s="77" t="str">
        <f t="shared" si="752"/>
        <v/>
      </c>
      <c r="R9658" s="77" t="str">
        <f t="shared" si="753"/>
        <v/>
      </c>
      <c r="S9658" s="77" t="str">
        <f>IF(O9658="","",IF(OR(VALUE(LEFT(O9658,2))&gt;IF(RIGHT(J9658,1)="M",7,19),AND(OR(LEFT(O9658,2)={"07","19"}),VALUE(RIGHT(O9658,2))&gt;15)),TRUE,FALSE))</f>
        <v/>
      </c>
      <c r="T9658" s="77" t="str">
        <f>IF(O9658="","",IF(OR(VALUE(LEFT(O9658,2))&gt;IF(RIGHT(J9658,1)="M",7,19),AND(OR(LEFT(O9658,2)={"07","19"}),VALUE(RIGHT(O9658,2))&gt;5)),TRUE,FALSE))</f>
        <v/>
      </c>
    </row>
    <row r="9659" spans="12:20" x14ac:dyDescent="0.25">
      <c r="L9659" s="75">
        <f>COUNTIF($B$2:B9659,B9659)</f>
        <v>0</v>
      </c>
      <c r="M9659" s="75">
        <f>COUNTIF($L$2:L9659,4)</f>
        <v>42</v>
      </c>
      <c r="N9659" s="76" t="str">
        <f t="shared" si="754"/>
        <v>0</v>
      </c>
      <c r="O9659" s="76" t="str">
        <f t="shared" si="750"/>
        <v/>
      </c>
      <c r="P9659" s="75" t="str">
        <f t="shared" si="751"/>
        <v/>
      </c>
      <c r="Q9659" s="77" t="str">
        <f t="shared" si="752"/>
        <v/>
      </c>
      <c r="R9659" s="77" t="str">
        <f t="shared" si="753"/>
        <v/>
      </c>
      <c r="S9659" s="77" t="str">
        <f>IF(O9659="","",IF(OR(VALUE(LEFT(O9659,2))&gt;IF(RIGHT(J9659,1)="M",7,19),AND(OR(LEFT(O9659,2)={"07","19"}),VALUE(RIGHT(O9659,2))&gt;15)),TRUE,FALSE))</f>
        <v/>
      </c>
      <c r="T9659" s="77" t="str">
        <f>IF(O9659="","",IF(OR(VALUE(LEFT(O9659,2))&gt;IF(RIGHT(J9659,1)="M",7,19),AND(OR(LEFT(O9659,2)={"07","19"}),VALUE(RIGHT(O9659,2))&gt;5)),TRUE,FALSE))</f>
        <v/>
      </c>
    </row>
    <row r="9660" spans="12:20" x14ac:dyDescent="0.25">
      <c r="L9660" s="75">
        <f>COUNTIF($B$2:B9660,B9660)</f>
        <v>0</v>
      </c>
      <c r="M9660" s="75">
        <f>COUNTIF($L$2:L9660,4)</f>
        <v>42</v>
      </c>
      <c r="N9660" s="76" t="str">
        <f t="shared" si="754"/>
        <v>0</v>
      </c>
      <c r="O9660" s="76" t="str">
        <f t="shared" si="750"/>
        <v/>
      </c>
      <c r="P9660" s="75" t="str">
        <f t="shared" si="751"/>
        <v/>
      </c>
      <c r="Q9660" s="77" t="str">
        <f t="shared" si="752"/>
        <v/>
      </c>
      <c r="R9660" s="77" t="str">
        <f t="shared" si="753"/>
        <v/>
      </c>
      <c r="S9660" s="77" t="str">
        <f>IF(O9660="","",IF(OR(VALUE(LEFT(O9660,2))&gt;IF(RIGHT(J9660,1)="M",7,19),AND(OR(LEFT(O9660,2)={"07","19"}),VALUE(RIGHT(O9660,2))&gt;15)),TRUE,FALSE))</f>
        <v/>
      </c>
      <c r="T9660" s="77" t="str">
        <f>IF(O9660="","",IF(OR(VALUE(LEFT(O9660,2))&gt;IF(RIGHT(J9660,1)="M",7,19),AND(OR(LEFT(O9660,2)={"07","19"}),VALUE(RIGHT(O9660,2))&gt;5)),TRUE,FALSE))</f>
        <v/>
      </c>
    </row>
    <row r="9661" spans="12:20" x14ac:dyDescent="0.25">
      <c r="L9661" s="75">
        <f>COUNTIF($B$2:B9661,B9661)</f>
        <v>0</v>
      </c>
      <c r="M9661" s="75">
        <f>COUNTIF($L$2:L9661,4)</f>
        <v>42</v>
      </c>
      <c r="N9661" s="76" t="str">
        <f t="shared" si="754"/>
        <v>0</v>
      </c>
      <c r="O9661" s="76" t="str">
        <f t="shared" si="750"/>
        <v/>
      </c>
      <c r="P9661" s="75" t="str">
        <f t="shared" si="751"/>
        <v/>
      </c>
      <c r="Q9661" s="77" t="str">
        <f t="shared" si="752"/>
        <v/>
      </c>
      <c r="R9661" s="77" t="str">
        <f t="shared" si="753"/>
        <v/>
      </c>
      <c r="S9661" s="77" t="str">
        <f>IF(O9661="","",IF(OR(VALUE(LEFT(O9661,2))&gt;IF(RIGHT(J9661,1)="M",7,19),AND(OR(LEFT(O9661,2)={"07","19"}),VALUE(RIGHT(O9661,2))&gt;15)),TRUE,FALSE))</f>
        <v/>
      </c>
      <c r="T9661" s="77" t="str">
        <f>IF(O9661="","",IF(OR(VALUE(LEFT(O9661,2))&gt;IF(RIGHT(J9661,1)="M",7,19),AND(OR(LEFT(O9661,2)={"07","19"}),VALUE(RIGHT(O9661,2))&gt;5)),TRUE,FALSE))</f>
        <v/>
      </c>
    </row>
    <row r="9662" spans="12:20" x14ac:dyDescent="0.25">
      <c r="L9662" s="75">
        <f>COUNTIF($B$2:B9662,B9662)</f>
        <v>0</v>
      </c>
      <c r="M9662" s="75">
        <f>COUNTIF($L$2:L9662,4)</f>
        <v>42</v>
      </c>
      <c r="N9662" s="76" t="str">
        <f t="shared" si="754"/>
        <v>0</v>
      </c>
      <c r="O9662" s="76" t="str">
        <f t="shared" si="750"/>
        <v/>
      </c>
      <c r="P9662" s="75" t="str">
        <f t="shared" si="751"/>
        <v/>
      </c>
      <c r="Q9662" s="77" t="str">
        <f t="shared" si="752"/>
        <v/>
      </c>
      <c r="R9662" s="77" t="str">
        <f t="shared" si="753"/>
        <v/>
      </c>
      <c r="S9662" s="77" t="str">
        <f>IF(O9662="","",IF(OR(VALUE(LEFT(O9662,2))&gt;IF(RIGHT(J9662,1)="M",7,19),AND(OR(LEFT(O9662,2)={"07","19"}),VALUE(RIGHT(O9662,2))&gt;15)),TRUE,FALSE))</f>
        <v/>
      </c>
      <c r="T9662" s="77" t="str">
        <f>IF(O9662="","",IF(OR(VALUE(LEFT(O9662,2))&gt;IF(RIGHT(J9662,1)="M",7,19),AND(OR(LEFT(O9662,2)={"07","19"}),VALUE(RIGHT(O9662,2))&gt;5)),TRUE,FALSE))</f>
        <v/>
      </c>
    </row>
    <row r="9663" spans="12:20" x14ac:dyDescent="0.25">
      <c r="L9663" s="75">
        <f>COUNTIF($B$2:B9663,B9663)</f>
        <v>0</v>
      </c>
      <c r="M9663" s="75">
        <f>COUNTIF($L$2:L9663,4)</f>
        <v>42</v>
      </c>
      <c r="N9663" s="76" t="str">
        <f t="shared" si="754"/>
        <v>0</v>
      </c>
      <c r="O9663" s="76" t="str">
        <f t="shared" si="750"/>
        <v/>
      </c>
      <c r="P9663" s="75" t="str">
        <f t="shared" si="751"/>
        <v/>
      </c>
      <c r="Q9663" s="77" t="str">
        <f t="shared" si="752"/>
        <v/>
      </c>
      <c r="R9663" s="77" t="str">
        <f t="shared" si="753"/>
        <v/>
      </c>
      <c r="S9663" s="77" t="str">
        <f>IF(O9663="","",IF(OR(VALUE(LEFT(O9663,2))&gt;IF(RIGHT(J9663,1)="M",7,19),AND(OR(LEFT(O9663,2)={"07","19"}),VALUE(RIGHT(O9663,2))&gt;15)),TRUE,FALSE))</f>
        <v/>
      </c>
      <c r="T9663" s="77" t="str">
        <f>IF(O9663="","",IF(OR(VALUE(LEFT(O9663,2))&gt;IF(RIGHT(J9663,1)="M",7,19),AND(OR(LEFT(O9663,2)={"07","19"}),VALUE(RIGHT(O9663,2))&gt;5)),TRUE,FALSE))</f>
        <v/>
      </c>
    </row>
    <row r="9664" spans="12:20" x14ac:dyDescent="0.25">
      <c r="L9664" s="75">
        <f>COUNTIF($B$2:B9664,B9664)</f>
        <v>0</v>
      </c>
      <c r="M9664" s="75">
        <f>COUNTIF($L$2:L9664,4)</f>
        <v>42</v>
      </c>
      <c r="N9664" s="76" t="str">
        <f t="shared" si="754"/>
        <v>0</v>
      </c>
      <c r="O9664" s="76" t="str">
        <f t="shared" si="750"/>
        <v/>
      </c>
      <c r="P9664" s="75" t="str">
        <f t="shared" si="751"/>
        <v/>
      </c>
      <c r="Q9664" s="77" t="str">
        <f t="shared" si="752"/>
        <v/>
      </c>
      <c r="R9664" s="77" t="str">
        <f t="shared" si="753"/>
        <v/>
      </c>
      <c r="S9664" s="77" t="str">
        <f>IF(O9664="","",IF(OR(VALUE(LEFT(O9664,2))&gt;IF(RIGHT(J9664,1)="M",7,19),AND(OR(LEFT(O9664,2)={"07","19"}),VALUE(RIGHT(O9664,2))&gt;15)),TRUE,FALSE))</f>
        <v/>
      </c>
      <c r="T9664" s="77" t="str">
        <f>IF(O9664="","",IF(OR(VALUE(LEFT(O9664,2))&gt;IF(RIGHT(J9664,1)="M",7,19),AND(OR(LEFT(O9664,2)={"07","19"}),VALUE(RIGHT(O9664,2))&gt;5)),TRUE,FALSE))</f>
        <v/>
      </c>
    </row>
    <row r="9665" spans="12:20" x14ac:dyDescent="0.25">
      <c r="L9665" s="75">
        <f>COUNTIF($B$2:B9665,B9665)</f>
        <v>0</v>
      </c>
      <c r="M9665" s="75">
        <f>COUNTIF($L$2:L9665,4)</f>
        <v>42</v>
      </c>
      <c r="N9665" s="76" t="str">
        <f t="shared" si="754"/>
        <v>0</v>
      </c>
      <c r="O9665" s="76" t="str">
        <f t="shared" si="750"/>
        <v/>
      </c>
      <c r="P9665" s="75" t="str">
        <f t="shared" si="751"/>
        <v/>
      </c>
      <c r="Q9665" s="77" t="str">
        <f t="shared" si="752"/>
        <v/>
      </c>
      <c r="R9665" s="77" t="str">
        <f t="shared" si="753"/>
        <v/>
      </c>
      <c r="S9665" s="77" t="str">
        <f>IF(O9665="","",IF(OR(VALUE(LEFT(O9665,2))&gt;IF(RIGHT(J9665,1)="M",7,19),AND(OR(LEFT(O9665,2)={"07","19"}),VALUE(RIGHT(O9665,2))&gt;15)),TRUE,FALSE))</f>
        <v/>
      </c>
      <c r="T9665" s="77" t="str">
        <f>IF(O9665="","",IF(OR(VALUE(LEFT(O9665,2))&gt;IF(RIGHT(J9665,1)="M",7,19),AND(OR(LEFT(O9665,2)={"07","19"}),VALUE(RIGHT(O9665,2))&gt;5)),TRUE,FALSE))</f>
        <v/>
      </c>
    </row>
    <row r="9666" spans="12:20" x14ac:dyDescent="0.25">
      <c r="L9666" s="75">
        <f>COUNTIF($B$2:B9666,B9666)</f>
        <v>0</v>
      </c>
      <c r="M9666" s="75">
        <f>COUNTIF($L$2:L9666,4)</f>
        <v>42</v>
      </c>
      <c r="N9666" s="76" t="str">
        <f t="shared" si="754"/>
        <v>0</v>
      </c>
      <c r="O9666" s="76" t="str">
        <f t="shared" ref="O9666:O9729" si="755">TRIM(SUBSTITUTE(SUBSTITUTE(D9666,"+",""),"_",""))</f>
        <v/>
      </c>
      <c r="P9666" s="75" t="str">
        <f t="shared" ref="P9666:P9729" si="756">TRIM(SUBSTITUTE(SUBSTITUTE(E9666,"+",""),"_",""))</f>
        <v/>
      </c>
      <c r="Q9666" s="77" t="str">
        <f t="shared" ref="Q9666:Q9729" si="757">IFERROR(IF(RIGHT(P9666,2)&lt;RIGHT(O9666,2),IF(P9666&lt;O9666,P9666+2360-O9666,P9666-40-O9666),IF(P9666&lt;O9666,P9666+2400-O9666,P9666-O9666)),"")</f>
        <v/>
      </c>
      <c r="R9666" s="77" t="str">
        <f t="shared" ref="R9666:R9729" si="758">IFERROR(ROUNDDOWN(Q9666/100,0),"")</f>
        <v/>
      </c>
      <c r="S9666" s="77" t="str">
        <f>IF(O9666="","",IF(OR(VALUE(LEFT(O9666,2))&gt;IF(RIGHT(J9666,1)="M",7,19),AND(OR(LEFT(O9666,2)={"07","19"}),VALUE(RIGHT(O9666,2))&gt;15)),TRUE,FALSE))</f>
        <v/>
      </c>
      <c r="T9666" s="77" t="str">
        <f>IF(O9666="","",IF(OR(VALUE(LEFT(O9666,2))&gt;IF(RIGHT(J9666,1)="M",7,19),AND(OR(LEFT(O9666,2)={"07","19"}),VALUE(RIGHT(O9666,2))&gt;5)),TRUE,FALSE))</f>
        <v/>
      </c>
    </row>
    <row r="9667" spans="12:20" x14ac:dyDescent="0.25">
      <c r="L9667" s="75">
        <f>COUNTIF($B$2:B9667,B9667)</f>
        <v>0</v>
      </c>
      <c r="M9667" s="75">
        <f>COUNTIF($L$2:L9667,4)</f>
        <v>42</v>
      </c>
      <c r="N9667" s="76" t="str">
        <f t="shared" ref="N9667:N9730" si="759">A9667&amp;DAY(C9667)</f>
        <v>0</v>
      </c>
      <c r="O9667" s="76" t="str">
        <f t="shared" si="755"/>
        <v/>
      </c>
      <c r="P9667" s="75" t="str">
        <f t="shared" si="756"/>
        <v/>
      </c>
      <c r="Q9667" s="77" t="str">
        <f t="shared" si="757"/>
        <v/>
      </c>
      <c r="R9667" s="77" t="str">
        <f t="shared" si="758"/>
        <v/>
      </c>
      <c r="S9667" s="77" t="str">
        <f>IF(O9667="","",IF(OR(VALUE(LEFT(O9667,2))&gt;IF(RIGHT(J9667,1)="M",7,19),AND(OR(LEFT(O9667,2)={"07","19"}),VALUE(RIGHT(O9667,2))&gt;15)),TRUE,FALSE))</f>
        <v/>
      </c>
      <c r="T9667" s="77" t="str">
        <f>IF(O9667="","",IF(OR(VALUE(LEFT(O9667,2))&gt;IF(RIGHT(J9667,1)="M",7,19),AND(OR(LEFT(O9667,2)={"07","19"}),VALUE(RIGHT(O9667,2))&gt;5)),TRUE,FALSE))</f>
        <v/>
      </c>
    </row>
    <row r="9668" spans="12:20" x14ac:dyDescent="0.25">
      <c r="L9668" s="75">
        <f>COUNTIF($B$2:B9668,B9668)</f>
        <v>0</v>
      </c>
      <c r="M9668" s="75">
        <f>COUNTIF($L$2:L9668,4)</f>
        <v>42</v>
      </c>
      <c r="N9668" s="76" t="str">
        <f t="shared" si="759"/>
        <v>0</v>
      </c>
      <c r="O9668" s="76" t="str">
        <f t="shared" si="755"/>
        <v/>
      </c>
      <c r="P9668" s="75" t="str">
        <f t="shared" si="756"/>
        <v/>
      </c>
      <c r="Q9668" s="77" t="str">
        <f t="shared" si="757"/>
        <v/>
      </c>
      <c r="R9668" s="77" t="str">
        <f t="shared" si="758"/>
        <v/>
      </c>
      <c r="S9668" s="77" t="str">
        <f>IF(O9668="","",IF(OR(VALUE(LEFT(O9668,2))&gt;IF(RIGHT(J9668,1)="M",7,19),AND(OR(LEFT(O9668,2)={"07","19"}),VALUE(RIGHT(O9668,2))&gt;15)),TRUE,FALSE))</f>
        <v/>
      </c>
      <c r="T9668" s="77" t="str">
        <f>IF(O9668="","",IF(OR(VALUE(LEFT(O9668,2))&gt;IF(RIGHT(J9668,1)="M",7,19),AND(OR(LEFT(O9668,2)={"07","19"}),VALUE(RIGHT(O9668,2))&gt;5)),TRUE,FALSE))</f>
        <v/>
      </c>
    </row>
    <row r="9669" spans="12:20" x14ac:dyDescent="0.25">
      <c r="L9669" s="75">
        <f>COUNTIF($B$2:B9669,B9669)</f>
        <v>0</v>
      </c>
      <c r="M9669" s="75">
        <f>COUNTIF($L$2:L9669,4)</f>
        <v>42</v>
      </c>
      <c r="N9669" s="76" t="str">
        <f t="shared" si="759"/>
        <v>0</v>
      </c>
      <c r="O9669" s="76" t="str">
        <f t="shared" si="755"/>
        <v/>
      </c>
      <c r="P9669" s="75" t="str">
        <f t="shared" si="756"/>
        <v/>
      </c>
      <c r="Q9669" s="77" t="str">
        <f t="shared" si="757"/>
        <v/>
      </c>
      <c r="R9669" s="77" t="str">
        <f t="shared" si="758"/>
        <v/>
      </c>
      <c r="S9669" s="77" t="str">
        <f>IF(O9669="","",IF(OR(VALUE(LEFT(O9669,2))&gt;IF(RIGHT(J9669,1)="M",7,19),AND(OR(LEFT(O9669,2)={"07","19"}),VALUE(RIGHT(O9669,2))&gt;15)),TRUE,FALSE))</f>
        <v/>
      </c>
      <c r="T9669" s="77" t="str">
        <f>IF(O9669="","",IF(OR(VALUE(LEFT(O9669,2))&gt;IF(RIGHT(J9669,1)="M",7,19),AND(OR(LEFT(O9669,2)={"07","19"}),VALUE(RIGHT(O9669,2))&gt;5)),TRUE,FALSE))</f>
        <v/>
      </c>
    </row>
    <row r="9670" spans="12:20" x14ac:dyDescent="0.25">
      <c r="L9670" s="75">
        <f>COUNTIF($B$2:B9670,B9670)</f>
        <v>0</v>
      </c>
      <c r="M9670" s="75">
        <f>COUNTIF($L$2:L9670,4)</f>
        <v>42</v>
      </c>
      <c r="N9670" s="76" t="str">
        <f t="shared" si="759"/>
        <v>0</v>
      </c>
      <c r="O9670" s="76" t="str">
        <f t="shared" si="755"/>
        <v/>
      </c>
      <c r="P9670" s="75" t="str">
        <f t="shared" si="756"/>
        <v/>
      </c>
      <c r="Q9670" s="77" t="str">
        <f t="shared" si="757"/>
        <v/>
      </c>
      <c r="R9670" s="77" t="str">
        <f t="shared" si="758"/>
        <v/>
      </c>
      <c r="S9670" s="77" t="str">
        <f>IF(O9670="","",IF(OR(VALUE(LEFT(O9670,2))&gt;IF(RIGHT(J9670,1)="M",7,19),AND(OR(LEFT(O9670,2)={"07","19"}),VALUE(RIGHT(O9670,2))&gt;15)),TRUE,FALSE))</f>
        <v/>
      </c>
      <c r="T9670" s="77" t="str">
        <f>IF(O9670="","",IF(OR(VALUE(LEFT(O9670,2))&gt;IF(RIGHT(J9670,1)="M",7,19),AND(OR(LEFT(O9670,2)={"07","19"}),VALUE(RIGHT(O9670,2))&gt;5)),TRUE,FALSE))</f>
        <v/>
      </c>
    </row>
    <row r="9671" spans="12:20" x14ac:dyDescent="0.25">
      <c r="L9671" s="75">
        <f>COUNTIF($B$2:B9671,B9671)</f>
        <v>0</v>
      </c>
      <c r="M9671" s="75">
        <f>COUNTIF($L$2:L9671,4)</f>
        <v>42</v>
      </c>
      <c r="N9671" s="76" t="str">
        <f t="shared" si="759"/>
        <v>0</v>
      </c>
      <c r="O9671" s="76" t="str">
        <f t="shared" si="755"/>
        <v/>
      </c>
      <c r="P9671" s="75" t="str">
        <f t="shared" si="756"/>
        <v/>
      </c>
      <c r="Q9671" s="77" t="str">
        <f t="shared" si="757"/>
        <v/>
      </c>
      <c r="R9671" s="77" t="str">
        <f t="shared" si="758"/>
        <v/>
      </c>
      <c r="S9671" s="77" t="str">
        <f>IF(O9671="","",IF(OR(VALUE(LEFT(O9671,2))&gt;IF(RIGHT(J9671,1)="M",7,19),AND(OR(LEFT(O9671,2)={"07","19"}),VALUE(RIGHT(O9671,2))&gt;15)),TRUE,FALSE))</f>
        <v/>
      </c>
      <c r="T9671" s="77" t="str">
        <f>IF(O9671="","",IF(OR(VALUE(LEFT(O9671,2))&gt;IF(RIGHT(J9671,1)="M",7,19),AND(OR(LEFT(O9671,2)={"07","19"}),VALUE(RIGHT(O9671,2))&gt;5)),TRUE,FALSE))</f>
        <v/>
      </c>
    </row>
    <row r="9672" spans="12:20" x14ac:dyDescent="0.25">
      <c r="L9672" s="75">
        <f>COUNTIF($B$2:B9672,B9672)</f>
        <v>0</v>
      </c>
      <c r="M9672" s="75">
        <f>COUNTIF($L$2:L9672,4)</f>
        <v>42</v>
      </c>
      <c r="N9672" s="76" t="str">
        <f t="shared" si="759"/>
        <v>0</v>
      </c>
      <c r="O9672" s="76" t="str">
        <f t="shared" si="755"/>
        <v/>
      </c>
      <c r="P9672" s="75" t="str">
        <f t="shared" si="756"/>
        <v/>
      </c>
      <c r="Q9672" s="77" t="str">
        <f t="shared" si="757"/>
        <v/>
      </c>
      <c r="R9672" s="77" t="str">
        <f t="shared" si="758"/>
        <v/>
      </c>
      <c r="S9672" s="77" t="str">
        <f>IF(O9672="","",IF(OR(VALUE(LEFT(O9672,2))&gt;IF(RIGHT(J9672,1)="M",7,19),AND(OR(LEFT(O9672,2)={"07","19"}),VALUE(RIGHT(O9672,2))&gt;15)),TRUE,FALSE))</f>
        <v/>
      </c>
      <c r="T9672" s="77" t="str">
        <f>IF(O9672="","",IF(OR(VALUE(LEFT(O9672,2))&gt;IF(RIGHT(J9672,1)="M",7,19),AND(OR(LEFT(O9672,2)={"07","19"}),VALUE(RIGHT(O9672,2))&gt;5)),TRUE,FALSE))</f>
        <v/>
      </c>
    </row>
    <row r="9673" spans="12:20" x14ac:dyDescent="0.25">
      <c r="L9673" s="75">
        <f>COUNTIF($B$2:B9673,B9673)</f>
        <v>0</v>
      </c>
      <c r="M9673" s="75">
        <f>COUNTIF($L$2:L9673,4)</f>
        <v>42</v>
      </c>
      <c r="N9673" s="76" t="str">
        <f t="shared" si="759"/>
        <v>0</v>
      </c>
      <c r="O9673" s="76" t="str">
        <f t="shared" si="755"/>
        <v/>
      </c>
      <c r="P9673" s="75" t="str">
        <f t="shared" si="756"/>
        <v/>
      </c>
      <c r="Q9673" s="77" t="str">
        <f t="shared" si="757"/>
        <v/>
      </c>
      <c r="R9673" s="77" t="str">
        <f t="shared" si="758"/>
        <v/>
      </c>
      <c r="S9673" s="77" t="str">
        <f>IF(O9673="","",IF(OR(VALUE(LEFT(O9673,2))&gt;IF(RIGHT(J9673,1)="M",7,19),AND(OR(LEFT(O9673,2)={"07","19"}),VALUE(RIGHT(O9673,2))&gt;15)),TRUE,FALSE))</f>
        <v/>
      </c>
      <c r="T9673" s="77" t="str">
        <f>IF(O9673="","",IF(OR(VALUE(LEFT(O9673,2))&gt;IF(RIGHT(J9673,1)="M",7,19),AND(OR(LEFT(O9673,2)={"07","19"}),VALUE(RIGHT(O9673,2))&gt;5)),TRUE,FALSE))</f>
        <v/>
      </c>
    </row>
    <row r="9674" spans="12:20" x14ac:dyDescent="0.25">
      <c r="L9674" s="75">
        <f>COUNTIF($B$2:B9674,B9674)</f>
        <v>0</v>
      </c>
      <c r="M9674" s="75">
        <f>COUNTIF($L$2:L9674,4)</f>
        <v>42</v>
      </c>
      <c r="N9674" s="76" t="str">
        <f t="shared" si="759"/>
        <v>0</v>
      </c>
      <c r="O9674" s="76" t="str">
        <f t="shared" si="755"/>
        <v/>
      </c>
      <c r="P9674" s="75" t="str">
        <f t="shared" si="756"/>
        <v/>
      </c>
      <c r="Q9674" s="77" t="str">
        <f t="shared" si="757"/>
        <v/>
      </c>
      <c r="R9674" s="77" t="str">
        <f t="shared" si="758"/>
        <v/>
      </c>
      <c r="S9674" s="77" t="str">
        <f>IF(O9674="","",IF(OR(VALUE(LEFT(O9674,2))&gt;IF(RIGHT(J9674,1)="M",7,19),AND(OR(LEFT(O9674,2)={"07","19"}),VALUE(RIGHT(O9674,2))&gt;15)),TRUE,FALSE))</f>
        <v/>
      </c>
      <c r="T9674" s="77" t="str">
        <f>IF(O9674="","",IF(OR(VALUE(LEFT(O9674,2))&gt;IF(RIGHT(J9674,1)="M",7,19),AND(OR(LEFT(O9674,2)={"07","19"}),VALUE(RIGHT(O9674,2))&gt;5)),TRUE,FALSE))</f>
        <v/>
      </c>
    </row>
    <row r="9675" spans="12:20" x14ac:dyDescent="0.25">
      <c r="L9675" s="75">
        <f>COUNTIF($B$2:B9675,B9675)</f>
        <v>0</v>
      </c>
      <c r="M9675" s="75">
        <f>COUNTIF($L$2:L9675,4)</f>
        <v>42</v>
      </c>
      <c r="N9675" s="76" t="str">
        <f t="shared" si="759"/>
        <v>0</v>
      </c>
      <c r="O9675" s="76" t="str">
        <f t="shared" si="755"/>
        <v/>
      </c>
      <c r="P9675" s="75" t="str">
        <f t="shared" si="756"/>
        <v/>
      </c>
      <c r="Q9675" s="77" t="str">
        <f t="shared" si="757"/>
        <v/>
      </c>
      <c r="R9675" s="77" t="str">
        <f t="shared" si="758"/>
        <v/>
      </c>
      <c r="S9675" s="77" t="str">
        <f>IF(O9675="","",IF(OR(VALUE(LEFT(O9675,2))&gt;IF(RIGHT(J9675,1)="M",7,19),AND(OR(LEFT(O9675,2)={"07","19"}),VALUE(RIGHT(O9675,2))&gt;15)),TRUE,FALSE))</f>
        <v/>
      </c>
      <c r="T9675" s="77" t="str">
        <f>IF(O9675="","",IF(OR(VALUE(LEFT(O9675,2))&gt;IF(RIGHT(J9675,1)="M",7,19),AND(OR(LEFT(O9675,2)={"07","19"}),VALUE(RIGHT(O9675,2))&gt;5)),TRUE,FALSE))</f>
        <v/>
      </c>
    </row>
    <row r="9676" spans="12:20" x14ac:dyDescent="0.25">
      <c r="L9676" s="75">
        <f>COUNTIF($B$2:B9676,B9676)</f>
        <v>0</v>
      </c>
      <c r="M9676" s="75">
        <f>COUNTIF($L$2:L9676,4)</f>
        <v>42</v>
      </c>
      <c r="N9676" s="76" t="str">
        <f t="shared" si="759"/>
        <v>0</v>
      </c>
      <c r="O9676" s="76" t="str">
        <f t="shared" si="755"/>
        <v/>
      </c>
      <c r="P9676" s="75" t="str">
        <f t="shared" si="756"/>
        <v/>
      </c>
      <c r="Q9676" s="77" t="str">
        <f t="shared" si="757"/>
        <v/>
      </c>
      <c r="R9676" s="77" t="str">
        <f t="shared" si="758"/>
        <v/>
      </c>
      <c r="S9676" s="77" t="str">
        <f>IF(O9676="","",IF(OR(VALUE(LEFT(O9676,2))&gt;IF(RIGHT(J9676,1)="M",7,19),AND(OR(LEFT(O9676,2)={"07","19"}),VALUE(RIGHT(O9676,2))&gt;15)),TRUE,FALSE))</f>
        <v/>
      </c>
      <c r="T9676" s="77" t="str">
        <f>IF(O9676="","",IF(OR(VALUE(LEFT(O9676,2))&gt;IF(RIGHT(J9676,1)="M",7,19),AND(OR(LEFT(O9676,2)={"07","19"}),VALUE(RIGHT(O9676,2))&gt;5)),TRUE,FALSE))</f>
        <v/>
      </c>
    </row>
    <row r="9677" spans="12:20" x14ac:dyDescent="0.25">
      <c r="L9677" s="75">
        <f>COUNTIF($B$2:B9677,B9677)</f>
        <v>0</v>
      </c>
      <c r="M9677" s="75">
        <f>COUNTIF($L$2:L9677,4)</f>
        <v>42</v>
      </c>
      <c r="N9677" s="76" t="str">
        <f t="shared" si="759"/>
        <v>0</v>
      </c>
      <c r="O9677" s="76" t="str">
        <f t="shared" si="755"/>
        <v/>
      </c>
      <c r="P9677" s="75" t="str">
        <f t="shared" si="756"/>
        <v/>
      </c>
      <c r="Q9677" s="77" t="str">
        <f t="shared" si="757"/>
        <v/>
      </c>
      <c r="R9677" s="77" t="str">
        <f t="shared" si="758"/>
        <v/>
      </c>
      <c r="S9677" s="77" t="str">
        <f>IF(O9677="","",IF(OR(VALUE(LEFT(O9677,2))&gt;IF(RIGHT(J9677,1)="M",7,19),AND(OR(LEFT(O9677,2)={"07","19"}),VALUE(RIGHT(O9677,2))&gt;15)),TRUE,FALSE))</f>
        <v/>
      </c>
      <c r="T9677" s="77" t="str">
        <f>IF(O9677="","",IF(OR(VALUE(LEFT(O9677,2))&gt;IF(RIGHT(J9677,1)="M",7,19),AND(OR(LEFT(O9677,2)={"07","19"}),VALUE(RIGHT(O9677,2))&gt;5)),TRUE,FALSE))</f>
        <v/>
      </c>
    </row>
    <row r="9678" spans="12:20" x14ac:dyDescent="0.25">
      <c r="L9678" s="75">
        <f>COUNTIF($B$2:B9678,B9678)</f>
        <v>0</v>
      </c>
      <c r="M9678" s="75">
        <f>COUNTIF($L$2:L9678,4)</f>
        <v>42</v>
      </c>
      <c r="N9678" s="76" t="str">
        <f t="shared" si="759"/>
        <v>0</v>
      </c>
      <c r="O9678" s="76" t="str">
        <f t="shared" si="755"/>
        <v/>
      </c>
      <c r="P9678" s="75" t="str">
        <f t="shared" si="756"/>
        <v/>
      </c>
      <c r="Q9678" s="77" t="str">
        <f t="shared" si="757"/>
        <v/>
      </c>
      <c r="R9678" s="77" t="str">
        <f t="shared" si="758"/>
        <v/>
      </c>
      <c r="S9678" s="77" t="str">
        <f>IF(O9678="","",IF(OR(VALUE(LEFT(O9678,2))&gt;IF(RIGHT(J9678,1)="M",7,19),AND(OR(LEFT(O9678,2)={"07","19"}),VALUE(RIGHT(O9678,2))&gt;15)),TRUE,FALSE))</f>
        <v/>
      </c>
      <c r="T9678" s="77" t="str">
        <f>IF(O9678="","",IF(OR(VALUE(LEFT(O9678,2))&gt;IF(RIGHT(J9678,1)="M",7,19),AND(OR(LEFT(O9678,2)={"07","19"}),VALUE(RIGHT(O9678,2))&gt;5)),TRUE,FALSE))</f>
        <v/>
      </c>
    </row>
    <row r="9679" spans="12:20" x14ac:dyDescent="0.25">
      <c r="L9679" s="75">
        <f>COUNTIF($B$2:B9679,B9679)</f>
        <v>0</v>
      </c>
      <c r="M9679" s="75">
        <f>COUNTIF($L$2:L9679,4)</f>
        <v>42</v>
      </c>
      <c r="N9679" s="76" t="str">
        <f t="shared" si="759"/>
        <v>0</v>
      </c>
      <c r="O9679" s="76" t="str">
        <f t="shared" si="755"/>
        <v/>
      </c>
      <c r="P9679" s="75" t="str">
        <f t="shared" si="756"/>
        <v/>
      </c>
      <c r="Q9679" s="77" t="str">
        <f t="shared" si="757"/>
        <v/>
      </c>
      <c r="R9679" s="77" t="str">
        <f t="shared" si="758"/>
        <v/>
      </c>
      <c r="S9679" s="77" t="str">
        <f>IF(O9679="","",IF(OR(VALUE(LEFT(O9679,2))&gt;IF(RIGHT(J9679,1)="M",7,19),AND(OR(LEFT(O9679,2)={"07","19"}),VALUE(RIGHT(O9679,2))&gt;15)),TRUE,FALSE))</f>
        <v/>
      </c>
      <c r="T9679" s="77" t="str">
        <f>IF(O9679="","",IF(OR(VALUE(LEFT(O9679,2))&gt;IF(RIGHT(J9679,1)="M",7,19),AND(OR(LEFT(O9679,2)={"07","19"}),VALUE(RIGHT(O9679,2))&gt;5)),TRUE,FALSE))</f>
        <v/>
      </c>
    </row>
    <row r="9680" spans="12:20" x14ac:dyDescent="0.25">
      <c r="L9680" s="75">
        <f>COUNTIF($B$2:B9680,B9680)</f>
        <v>0</v>
      </c>
      <c r="M9680" s="75">
        <f>COUNTIF($L$2:L9680,4)</f>
        <v>42</v>
      </c>
      <c r="N9680" s="76" t="str">
        <f t="shared" si="759"/>
        <v>0</v>
      </c>
      <c r="O9680" s="76" t="str">
        <f t="shared" si="755"/>
        <v/>
      </c>
      <c r="P9680" s="75" t="str">
        <f t="shared" si="756"/>
        <v/>
      </c>
      <c r="Q9680" s="77" t="str">
        <f t="shared" si="757"/>
        <v/>
      </c>
      <c r="R9680" s="77" t="str">
        <f t="shared" si="758"/>
        <v/>
      </c>
      <c r="S9680" s="77" t="str">
        <f>IF(O9680="","",IF(OR(VALUE(LEFT(O9680,2))&gt;IF(RIGHT(J9680,1)="M",7,19),AND(OR(LEFT(O9680,2)={"07","19"}),VALUE(RIGHT(O9680,2))&gt;15)),TRUE,FALSE))</f>
        <v/>
      </c>
      <c r="T9680" s="77" t="str">
        <f>IF(O9680="","",IF(OR(VALUE(LEFT(O9680,2))&gt;IF(RIGHT(J9680,1)="M",7,19),AND(OR(LEFT(O9680,2)={"07","19"}),VALUE(RIGHT(O9680,2))&gt;5)),TRUE,FALSE))</f>
        <v/>
      </c>
    </row>
    <row r="9681" spans="12:20" x14ac:dyDescent="0.25">
      <c r="L9681" s="75">
        <f>COUNTIF($B$2:B9681,B9681)</f>
        <v>0</v>
      </c>
      <c r="M9681" s="75">
        <f>COUNTIF($L$2:L9681,4)</f>
        <v>42</v>
      </c>
      <c r="N9681" s="76" t="str">
        <f t="shared" si="759"/>
        <v>0</v>
      </c>
      <c r="O9681" s="76" t="str">
        <f t="shared" si="755"/>
        <v/>
      </c>
      <c r="P9681" s="75" t="str">
        <f t="shared" si="756"/>
        <v/>
      </c>
      <c r="Q9681" s="77" t="str">
        <f t="shared" si="757"/>
        <v/>
      </c>
      <c r="R9681" s="77" t="str">
        <f t="shared" si="758"/>
        <v/>
      </c>
      <c r="S9681" s="77" t="str">
        <f>IF(O9681="","",IF(OR(VALUE(LEFT(O9681,2))&gt;IF(RIGHT(J9681,1)="M",7,19),AND(OR(LEFT(O9681,2)={"07","19"}),VALUE(RIGHT(O9681,2))&gt;15)),TRUE,FALSE))</f>
        <v/>
      </c>
      <c r="T9681" s="77" t="str">
        <f>IF(O9681="","",IF(OR(VALUE(LEFT(O9681,2))&gt;IF(RIGHT(J9681,1)="M",7,19),AND(OR(LEFT(O9681,2)={"07","19"}),VALUE(RIGHT(O9681,2))&gt;5)),TRUE,FALSE))</f>
        <v/>
      </c>
    </row>
    <row r="9682" spans="12:20" x14ac:dyDescent="0.25">
      <c r="L9682" s="75">
        <f>COUNTIF($B$2:B9682,B9682)</f>
        <v>0</v>
      </c>
      <c r="M9682" s="75">
        <f>COUNTIF($L$2:L9682,4)</f>
        <v>42</v>
      </c>
      <c r="N9682" s="76" t="str">
        <f t="shared" si="759"/>
        <v>0</v>
      </c>
      <c r="O9682" s="76" t="str">
        <f t="shared" si="755"/>
        <v/>
      </c>
      <c r="P9682" s="75" t="str">
        <f t="shared" si="756"/>
        <v/>
      </c>
      <c r="Q9682" s="77" t="str">
        <f t="shared" si="757"/>
        <v/>
      </c>
      <c r="R9682" s="77" t="str">
        <f t="shared" si="758"/>
        <v/>
      </c>
      <c r="S9682" s="77" t="str">
        <f>IF(O9682="","",IF(OR(VALUE(LEFT(O9682,2))&gt;IF(RIGHT(J9682,1)="M",7,19),AND(OR(LEFT(O9682,2)={"07","19"}),VALUE(RIGHT(O9682,2))&gt;15)),TRUE,FALSE))</f>
        <v/>
      </c>
      <c r="T9682" s="77" t="str">
        <f>IF(O9682="","",IF(OR(VALUE(LEFT(O9682,2))&gt;IF(RIGHT(J9682,1)="M",7,19),AND(OR(LEFT(O9682,2)={"07","19"}),VALUE(RIGHT(O9682,2))&gt;5)),TRUE,FALSE))</f>
        <v/>
      </c>
    </row>
    <row r="9683" spans="12:20" x14ac:dyDescent="0.25">
      <c r="L9683" s="75">
        <f>COUNTIF($B$2:B9683,B9683)</f>
        <v>0</v>
      </c>
      <c r="M9683" s="75">
        <f>COUNTIF($L$2:L9683,4)</f>
        <v>42</v>
      </c>
      <c r="N9683" s="76" t="str">
        <f t="shared" si="759"/>
        <v>0</v>
      </c>
      <c r="O9683" s="76" t="str">
        <f t="shared" si="755"/>
        <v/>
      </c>
      <c r="P9683" s="75" t="str">
        <f t="shared" si="756"/>
        <v/>
      </c>
      <c r="Q9683" s="77" t="str">
        <f t="shared" si="757"/>
        <v/>
      </c>
      <c r="R9683" s="77" t="str">
        <f t="shared" si="758"/>
        <v/>
      </c>
      <c r="S9683" s="77" t="str">
        <f>IF(O9683="","",IF(OR(VALUE(LEFT(O9683,2))&gt;IF(RIGHT(J9683,1)="M",7,19),AND(OR(LEFT(O9683,2)={"07","19"}),VALUE(RIGHT(O9683,2))&gt;15)),TRUE,FALSE))</f>
        <v/>
      </c>
      <c r="T9683" s="77" t="str">
        <f>IF(O9683="","",IF(OR(VALUE(LEFT(O9683,2))&gt;IF(RIGHT(J9683,1)="M",7,19),AND(OR(LEFT(O9683,2)={"07","19"}),VALUE(RIGHT(O9683,2))&gt;5)),TRUE,FALSE))</f>
        <v/>
      </c>
    </row>
    <row r="9684" spans="12:20" x14ac:dyDescent="0.25">
      <c r="L9684" s="75">
        <f>COUNTIF($B$2:B9684,B9684)</f>
        <v>0</v>
      </c>
      <c r="M9684" s="75">
        <f>COUNTIF($L$2:L9684,4)</f>
        <v>42</v>
      </c>
      <c r="N9684" s="76" t="str">
        <f t="shared" si="759"/>
        <v>0</v>
      </c>
      <c r="O9684" s="76" t="str">
        <f t="shared" si="755"/>
        <v/>
      </c>
      <c r="P9684" s="75" t="str">
        <f t="shared" si="756"/>
        <v/>
      </c>
      <c r="Q9684" s="77" t="str">
        <f t="shared" si="757"/>
        <v/>
      </c>
      <c r="R9684" s="77" t="str">
        <f t="shared" si="758"/>
        <v/>
      </c>
      <c r="S9684" s="77" t="str">
        <f>IF(O9684="","",IF(OR(VALUE(LEFT(O9684,2))&gt;IF(RIGHT(J9684,1)="M",7,19),AND(OR(LEFT(O9684,2)={"07","19"}),VALUE(RIGHT(O9684,2))&gt;15)),TRUE,FALSE))</f>
        <v/>
      </c>
      <c r="T9684" s="77" t="str">
        <f>IF(O9684="","",IF(OR(VALUE(LEFT(O9684,2))&gt;IF(RIGHT(J9684,1)="M",7,19),AND(OR(LEFT(O9684,2)={"07","19"}),VALUE(RIGHT(O9684,2))&gt;5)),TRUE,FALSE))</f>
        <v/>
      </c>
    </row>
    <row r="9685" spans="12:20" x14ac:dyDescent="0.25">
      <c r="L9685" s="75">
        <f>COUNTIF($B$2:B9685,B9685)</f>
        <v>0</v>
      </c>
      <c r="M9685" s="75">
        <f>COUNTIF($L$2:L9685,4)</f>
        <v>42</v>
      </c>
      <c r="N9685" s="76" t="str">
        <f t="shared" si="759"/>
        <v>0</v>
      </c>
      <c r="O9685" s="76" t="str">
        <f t="shared" si="755"/>
        <v/>
      </c>
      <c r="P9685" s="75" t="str">
        <f t="shared" si="756"/>
        <v/>
      </c>
      <c r="Q9685" s="77" t="str">
        <f t="shared" si="757"/>
        <v/>
      </c>
      <c r="R9685" s="77" t="str">
        <f t="shared" si="758"/>
        <v/>
      </c>
      <c r="S9685" s="77" t="str">
        <f>IF(O9685="","",IF(OR(VALUE(LEFT(O9685,2))&gt;IF(RIGHT(J9685,1)="M",7,19),AND(OR(LEFT(O9685,2)={"07","19"}),VALUE(RIGHT(O9685,2))&gt;15)),TRUE,FALSE))</f>
        <v/>
      </c>
      <c r="T9685" s="77" t="str">
        <f>IF(O9685="","",IF(OR(VALUE(LEFT(O9685,2))&gt;IF(RIGHT(J9685,1)="M",7,19),AND(OR(LEFT(O9685,2)={"07","19"}),VALUE(RIGHT(O9685,2))&gt;5)),TRUE,FALSE))</f>
        <v/>
      </c>
    </row>
    <row r="9686" spans="12:20" x14ac:dyDescent="0.25">
      <c r="L9686" s="75">
        <f>COUNTIF($B$2:B9686,B9686)</f>
        <v>0</v>
      </c>
      <c r="M9686" s="75">
        <f>COUNTIF($L$2:L9686,4)</f>
        <v>42</v>
      </c>
      <c r="N9686" s="76" t="str">
        <f t="shared" si="759"/>
        <v>0</v>
      </c>
      <c r="O9686" s="76" t="str">
        <f t="shared" si="755"/>
        <v/>
      </c>
      <c r="P9686" s="75" t="str">
        <f t="shared" si="756"/>
        <v/>
      </c>
      <c r="Q9686" s="77" t="str">
        <f t="shared" si="757"/>
        <v/>
      </c>
      <c r="R9686" s="77" t="str">
        <f t="shared" si="758"/>
        <v/>
      </c>
      <c r="S9686" s="77" t="str">
        <f>IF(O9686="","",IF(OR(VALUE(LEFT(O9686,2))&gt;IF(RIGHT(J9686,1)="M",7,19),AND(OR(LEFT(O9686,2)={"07","19"}),VALUE(RIGHT(O9686,2))&gt;15)),TRUE,FALSE))</f>
        <v/>
      </c>
      <c r="T9686" s="77" t="str">
        <f>IF(O9686="","",IF(OR(VALUE(LEFT(O9686,2))&gt;IF(RIGHT(J9686,1)="M",7,19),AND(OR(LEFT(O9686,2)={"07","19"}),VALUE(RIGHT(O9686,2))&gt;5)),TRUE,FALSE))</f>
        <v/>
      </c>
    </row>
    <row r="9687" spans="12:20" x14ac:dyDescent="0.25">
      <c r="L9687" s="75">
        <f>COUNTIF($B$2:B9687,B9687)</f>
        <v>0</v>
      </c>
      <c r="M9687" s="75">
        <f>COUNTIF($L$2:L9687,4)</f>
        <v>42</v>
      </c>
      <c r="N9687" s="76" t="str">
        <f t="shared" si="759"/>
        <v>0</v>
      </c>
      <c r="O9687" s="76" t="str">
        <f t="shared" si="755"/>
        <v/>
      </c>
      <c r="P9687" s="75" t="str">
        <f t="shared" si="756"/>
        <v/>
      </c>
      <c r="Q9687" s="77" t="str">
        <f t="shared" si="757"/>
        <v/>
      </c>
      <c r="R9687" s="77" t="str">
        <f t="shared" si="758"/>
        <v/>
      </c>
      <c r="S9687" s="77" t="str">
        <f>IF(O9687="","",IF(OR(VALUE(LEFT(O9687,2))&gt;IF(RIGHT(J9687,1)="M",7,19),AND(OR(LEFT(O9687,2)={"07","19"}),VALUE(RIGHT(O9687,2))&gt;15)),TRUE,FALSE))</f>
        <v/>
      </c>
      <c r="T9687" s="77" t="str">
        <f>IF(O9687="","",IF(OR(VALUE(LEFT(O9687,2))&gt;IF(RIGHT(J9687,1)="M",7,19),AND(OR(LEFT(O9687,2)={"07","19"}),VALUE(RIGHT(O9687,2))&gt;5)),TRUE,FALSE))</f>
        <v/>
      </c>
    </row>
    <row r="9688" spans="12:20" x14ac:dyDescent="0.25">
      <c r="L9688" s="75">
        <f>COUNTIF($B$2:B9688,B9688)</f>
        <v>0</v>
      </c>
      <c r="M9688" s="75">
        <f>COUNTIF($L$2:L9688,4)</f>
        <v>42</v>
      </c>
      <c r="N9688" s="76" t="str">
        <f t="shared" si="759"/>
        <v>0</v>
      </c>
      <c r="O9688" s="76" t="str">
        <f t="shared" si="755"/>
        <v/>
      </c>
      <c r="P9688" s="75" t="str">
        <f t="shared" si="756"/>
        <v/>
      </c>
      <c r="Q9688" s="77" t="str">
        <f t="shared" si="757"/>
        <v/>
      </c>
      <c r="R9688" s="77" t="str">
        <f t="shared" si="758"/>
        <v/>
      </c>
      <c r="S9688" s="77" t="str">
        <f>IF(O9688="","",IF(OR(VALUE(LEFT(O9688,2))&gt;IF(RIGHT(J9688,1)="M",7,19),AND(OR(LEFT(O9688,2)={"07","19"}),VALUE(RIGHT(O9688,2))&gt;15)),TRUE,FALSE))</f>
        <v/>
      </c>
      <c r="T9688" s="77" t="str">
        <f>IF(O9688="","",IF(OR(VALUE(LEFT(O9688,2))&gt;IF(RIGHT(J9688,1)="M",7,19),AND(OR(LEFT(O9688,2)={"07","19"}),VALUE(RIGHT(O9688,2))&gt;5)),TRUE,FALSE))</f>
        <v/>
      </c>
    </row>
    <row r="9689" spans="12:20" x14ac:dyDescent="0.25">
      <c r="L9689" s="75">
        <f>COUNTIF($B$2:B9689,B9689)</f>
        <v>0</v>
      </c>
      <c r="M9689" s="75">
        <f>COUNTIF($L$2:L9689,4)</f>
        <v>42</v>
      </c>
      <c r="N9689" s="76" t="str">
        <f t="shared" si="759"/>
        <v>0</v>
      </c>
      <c r="O9689" s="76" t="str">
        <f t="shared" si="755"/>
        <v/>
      </c>
      <c r="P9689" s="75" t="str">
        <f t="shared" si="756"/>
        <v/>
      </c>
      <c r="Q9689" s="77" t="str">
        <f t="shared" si="757"/>
        <v/>
      </c>
      <c r="R9689" s="77" t="str">
        <f t="shared" si="758"/>
        <v/>
      </c>
      <c r="S9689" s="77" t="str">
        <f>IF(O9689="","",IF(OR(VALUE(LEFT(O9689,2))&gt;IF(RIGHT(J9689,1)="M",7,19),AND(OR(LEFT(O9689,2)={"07","19"}),VALUE(RIGHT(O9689,2))&gt;15)),TRUE,FALSE))</f>
        <v/>
      </c>
      <c r="T9689" s="77" t="str">
        <f>IF(O9689="","",IF(OR(VALUE(LEFT(O9689,2))&gt;IF(RIGHT(J9689,1)="M",7,19),AND(OR(LEFT(O9689,2)={"07","19"}),VALUE(RIGHT(O9689,2))&gt;5)),TRUE,FALSE))</f>
        <v/>
      </c>
    </row>
    <row r="9690" spans="12:20" x14ac:dyDescent="0.25">
      <c r="L9690" s="75">
        <f>COUNTIF($B$2:B9690,B9690)</f>
        <v>0</v>
      </c>
      <c r="M9690" s="75">
        <f>COUNTIF($L$2:L9690,4)</f>
        <v>42</v>
      </c>
      <c r="N9690" s="76" t="str">
        <f t="shared" si="759"/>
        <v>0</v>
      </c>
      <c r="O9690" s="76" t="str">
        <f t="shared" si="755"/>
        <v/>
      </c>
      <c r="P9690" s="75" t="str">
        <f t="shared" si="756"/>
        <v/>
      </c>
      <c r="Q9690" s="77" t="str">
        <f t="shared" si="757"/>
        <v/>
      </c>
      <c r="R9690" s="77" t="str">
        <f t="shared" si="758"/>
        <v/>
      </c>
      <c r="S9690" s="77" t="str">
        <f>IF(O9690="","",IF(OR(VALUE(LEFT(O9690,2))&gt;IF(RIGHT(J9690,1)="M",7,19),AND(OR(LEFT(O9690,2)={"07","19"}),VALUE(RIGHT(O9690,2))&gt;15)),TRUE,FALSE))</f>
        <v/>
      </c>
      <c r="T9690" s="77" t="str">
        <f>IF(O9690="","",IF(OR(VALUE(LEFT(O9690,2))&gt;IF(RIGHT(J9690,1)="M",7,19),AND(OR(LEFT(O9690,2)={"07","19"}),VALUE(RIGHT(O9690,2))&gt;5)),TRUE,FALSE))</f>
        <v/>
      </c>
    </row>
    <row r="9691" spans="12:20" x14ac:dyDescent="0.25">
      <c r="L9691" s="75">
        <f>COUNTIF($B$2:B9691,B9691)</f>
        <v>0</v>
      </c>
      <c r="M9691" s="75">
        <f>COUNTIF($L$2:L9691,4)</f>
        <v>42</v>
      </c>
      <c r="N9691" s="76" t="str">
        <f t="shared" si="759"/>
        <v>0</v>
      </c>
      <c r="O9691" s="76" t="str">
        <f t="shared" si="755"/>
        <v/>
      </c>
      <c r="P9691" s="75" t="str">
        <f t="shared" si="756"/>
        <v/>
      </c>
      <c r="Q9691" s="77" t="str">
        <f t="shared" si="757"/>
        <v/>
      </c>
      <c r="R9691" s="77" t="str">
        <f t="shared" si="758"/>
        <v/>
      </c>
      <c r="S9691" s="77" t="str">
        <f>IF(O9691="","",IF(OR(VALUE(LEFT(O9691,2))&gt;IF(RIGHT(J9691,1)="M",7,19),AND(OR(LEFT(O9691,2)={"07","19"}),VALUE(RIGHT(O9691,2))&gt;15)),TRUE,FALSE))</f>
        <v/>
      </c>
      <c r="T9691" s="77" t="str">
        <f>IF(O9691="","",IF(OR(VALUE(LEFT(O9691,2))&gt;IF(RIGHT(J9691,1)="M",7,19),AND(OR(LEFT(O9691,2)={"07","19"}),VALUE(RIGHT(O9691,2))&gt;5)),TRUE,FALSE))</f>
        <v/>
      </c>
    </row>
    <row r="9692" spans="12:20" x14ac:dyDescent="0.25">
      <c r="L9692" s="75">
        <f>COUNTIF($B$2:B9692,B9692)</f>
        <v>0</v>
      </c>
      <c r="M9692" s="75">
        <f>COUNTIF($L$2:L9692,4)</f>
        <v>42</v>
      </c>
      <c r="N9692" s="76" t="str">
        <f t="shared" si="759"/>
        <v>0</v>
      </c>
      <c r="O9692" s="76" t="str">
        <f t="shared" si="755"/>
        <v/>
      </c>
      <c r="P9692" s="75" t="str">
        <f t="shared" si="756"/>
        <v/>
      </c>
      <c r="Q9692" s="77" t="str">
        <f t="shared" si="757"/>
        <v/>
      </c>
      <c r="R9692" s="77" t="str">
        <f t="shared" si="758"/>
        <v/>
      </c>
      <c r="S9692" s="77" t="str">
        <f>IF(O9692="","",IF(OR(VALUE(LEFT(O9692,2))&gt;IF(RIGHT(J9692,1)="M",7,19),AND(OR(LEFT(O9692,2)={"07","19"}),VALUE(RIGHT(O9692,2))&gt;15)),TRUE,FALSE))</f>
        <v/>
      </c>
      <c r="T9692" s="77" t="str">
        <f>IF(O9692="","",IF(OR(VALUE(LEFT(O9692,2))&gt;IF(RIGHT(J9692,1)="M",7,19),AND(OR(LEFT(O9692,2)={"07","19"}),VALUE(RIGHT(O9692,2))&gt;5)),TRUE,FALSE))</f>
        <v/>
      </c>
    </row>
    <row r="9693" spans="12:20" x14ac:dyDescent="0.25">
      <c r="L9693" s="75">
        <f>COUNTIF($B$2:B9693,B9693)</f>
        <v>0</v>
      </c>
      <c r="M9693" s="75">
        <f>COUNTIF($L$2:L9693,4)</f>
        <v>42</v>
      </c>
      <c r="N9693" s="76" t="str">
        <f t="shared" si="759"/>
        <v>0</v>
      </c>
      <c r="O9693" s="76" t="str">
        <f t="shared" si="755"/>
        <v/>
      </c>
      <c r="P9693" s="75" t="str">
        <f t="shared" si="756"/>
        <v/>
      </c>
      <c r="Q9693" s="77" t="str">
        <f t="shared" si="757"/>
        <v/>
      </c>
      <c r="R9693" s="77" t="str">
        <f t="shared" si="758"/>
        <v/>
      </c>
      <c r="S9693" s="77" t="str">
        <f>IF(O9693="","",IF(OR(VALUE(LEFT(O9693,2))&gt;IF(RIGHT(J9693,1)="M",7,19),AND(OR(LEFT(O9693,2)={"07","19"}),VALUE(RIGHT(O9693,2))&gt;15)),TRUE,FALSE))</f>
        <v/>
      </c>
      <c r="T9693" s="77" t="str">
        <f>IF(O9693="","",IF(OR(VALUE(LEFT(O9693,2))&gt;IF(RIGHT(J9693,1)="M",7,19),AND(OR(LEFT(O9693,2)={"07","19"}),VALUE(RIGHT(O9693,2))&gt;5)),TRUE,FALSE))</f>
        <v/>
      </c>
    </row>
    <row r="9694" spans="12:20" x14ac:dyDescent="0.25">
      <c r="L9694" s="75">
        <f>COUNTIF($B$2:B9694,B9694)</f>
        <v>0</v>
      </c>
      <c r="M9694" s="75">
        <f>COUNTIF($L$2:L9694,4)</f>
        <v>42</v>
      </c>
      <c r="N9694" s="76" t="str">
        <f t="shared" si="759"/>
        <v>0</v>
      </c>
      <c r="O9694" s="76" t="str">
        <f t="shared" si="755"/>
        <v/>
      </c>
      <c r="P9694" s="75" t="str">
        <f t="shared" si="756"/>
        <v/>
      </c>
      <c r="Q9694" s="77" t="str">
        <f t="shared" si="757"/>
        <v/>
      </c>
      <c r="R9694" s="77" t="str">
        <f t="shared" si="758"/>
        <v/>
      </c>
      <c r="S9694" s="77" t="str">
        <f>IF(O9694="","",IF(OR(VALUE(LEFT(O9694,2))&gt;IF(RIGHT(J9694,1)="M",7,19),AND(OR(LEFT(O9694,2)={"07","19"}),VALUE(RIGHT(O9694,2))&gt;15)),TRUE,FALSE))</f>
        <v/>
      </c>
      <c r="T9694" s="77" t="str">
        <f>IF(O9694="","",IF(OR(VALUE(LEFT(O9694,2))&gt;IF(RIGHT(J9694,1)="M",7,19),AND(OR(LEFT(O9694,2)={"07","19"}),VALUE(RIGHT(O9694,2))&gt;5)),TRUE,FALSE))</f>
        <v/>
      </c>
    </row>
    <row r="9695" spans="12:20" x14ac:dyDescent="0.25">
      <c r="L9695" s="75">
        <f>COUNTIF($B$2:B9695,B9695)</f>
        <v>0</v>
      </c>
      <c r="M9695" s="75">
        <f>COUNTIF($L$2:L9695,4)</f>
        <v>42</v>
      </c>
      <c r="N9695" s="76" t="str">
        <f t="shared" si="759"/>
        <v>0</v>
      </c>
      <c r="O9695" s="76" t="str">
        <f t="shared" si="755"/>
        <v/>
      </c>
      <c r="P9695" s="75" t="str">
        <f t="shared" si="756"/>
        <v/>
      </c>
      <c r="Q9695" s="77" t="str">
        <f t="shared" si="757"/>
        <v/>
      </c>
      <c r="R9695" s="77" t="str">
        <f t="shared" si="758"/>
        <v/>
      </c>
      <c r="S9695" s="77" t="str">
        <f>IF(O9695="","",IF(OR(VALUE(LEFT(O9695,2))&gt;IF(RIGHT(J9695,1)="M",7,19),AND(OR(LEFT(O9695,2)={"07","19"}),VALUE(RIGHT(O9695,2))&gt;15)),TRUE,FALSE))</f>
        <v/>
      </c>
      <c r="T9695" s="77" t="str">
        <f>IF(O9695="","",IF(OR(VALUE(LEFT(O9695,2))&gt;IF(RIGHT(J9695,1)="M",7,19),AND(OR(LEFT(O9695,2)={"07","19"}),VALUE(RIGHT(O9695,2))&gt;5)),TRUE,FALSE))</f>
        <v/>
      </c>
    </row>
    <row r="9696" spans="12:20" x14ac:dyDescent="0.25">
      <c r="L9696" s="75">
        <f>COUNTIF($B$2:B9696,B9696)</f>
        <v>0</v>
      </c>
      <c r="M9696" s="75">
        <f>COUNTIF($L$2:L9696,4)</f>
        <v>42</v>
      </c>
      <c r="N9696" s="76" t="str">
        <f t="shared" si="759"/>
        <v>0</v>
      </c>
      <c r="O9696" s="76" t="str">
        <f t="shared" si="755"/>
        <v/>
      </c>
      <c r="P9696" s="75" t="str">
        <f t="shared" si="756"/>
        <v/>
      </c>
      <c r="Q9696" s="77" t="str">
        <f t="shared" si="757"/>
        <v/>
      </c>
      <c r="R9696" s="77" t="str">
        <f t="shared" si="758"/>
        <v/>
      </c>
      <c r="S9696" s="77" t="str">
        <f>IF(O9696="","",IF(OR(VALUE(LEFT(O9696,2))&gt;IF(RIGHT(J9696,1)="M",7,19),AND(OR(LEFT(O9696,2)={"07","19"}),VALUE(RIGHT(O9696,2))&gt;15)),TRUE,FALSE))</f>
        <v/>
      </c>
      <c r="T9696" s="77" t="str">
        <f>IF(O9696="","",IF(OR(VALUE(LEFT(O9696,2))&gt;IF(RIGHT(J9696,1)="M",7,19),AND(OR(LEFT(O9696,2)={"07","19"}),VALUE(RIGHT(O9696,2))&gt;5)),TRUE,FALSE))</f>
        <v/>
      </c>
    </row>
    <row r="9697" spans="12:20" x14ac:dyDescent="0.25">
      <c r="L9697" s="75">
        <f>COUNTIF($B$2:B9697,B9697)</f>
        <v>0</v>
      </c>
      <c r="M9697" s="75">
        <f>COUNTIF($L$2:L9697,4)</f>
        <v>42</v>
      </c>
      <c r="N9697" s="76" t="str">
        <f t="shared" si="759"/>
        <v>0</v>
      </c>
      <c r="O9697" s="76" t="str">
        <f t="shared" si="755"/>
        <v/>
      </c>
      <c r="P9697" s="75" t="str">
        <f t="shared" si="756"/>
        <v/>
      </c>
      <c r="Q9697" s="77" t="str">
        <f t="shared" si="757"/>
        <v/>
      </c>
      <c r="R9697" s="77" t="str">
        <f t="shared" si="758"/>
        <v/>
      </c>
      <c r="S9697" s="77" t="str">
        <f>IF(O9697="","",IF(OR(VALUE(LEFT(O9697,2))&gt;IF(RIGHT(J9697,1)="M",7,19),AND(OR(LEFT(O9697,2)={"07","19"}),VALUE(RIGHT(O9697,2))&gt;15)),TRUE,FALSE))</f>
        <v/>
      </c>
      <c r="T9697" s="77" t="str">
        <f>IF(O9697="","",IF(OR(VALUE(LEFT(O9697,2))&gt;IF(RIGHT(J9697,1)="M",7,19),AND(OR(LEFT(O9697,2)={"07","19"}),VALUE(RIGHT(O9697,2))&gt;5)),TRUE,FALSE))</f>
        <v/>
      </c>
    </row>
    <row r="9698" spans="12:20" x14ac:dyDescent="0.25">
      <c r="L9698" s="75">
        <f>COUNTIF($B$2:B9698,B9698)</f>
        <v>0</v>
      </c>
      <c r="M9698" s="75">
        <f>COUNTIF($L$2:L9698,4)</f>
        <v>42</v>
      </c>
      <c r="N9698" s="76" t="str">
        <f t="shared" si="759"/>
        <v>0</v>
      </c>
      <c r="O9698" s="76" t="str">
        <f t="shared" si="755"/>
        <v/>
      </c>
      <c r="P9698" s="75" t="str">
        <f t="shared" si="756"/>
        <v/>
      </c>
      <c r="Q9698" s="77" t="str">
        <f t="shared" si="757"/>
        <v/>
      </c>
      <c r="R9698" s="77" t="str">
        <f t="shared" si="758"/>
        <v/>
      </c>
      <c r="S9698" s="77" t="str">
        <f>IF(O9698="","",IF(OR(VALUE(LEFT(O9698,2))&gt;IF(RIGHT(J9698,1)="M",7,19),AND(OR(LEFT(O9698,2)={"07","19"}),VALUE(RIGHT(O9698,2))&gt;15)),TRUE,FALSE))</f>
        <v/>
      </c>
      <c r="T9698" s="77" t="str">
        <f>IF(O9698="","",IF(OR(VALUE(LEFT(O9698,2))&gt;IF(RIGHT(J9698,1)="M",7,19),AND(OR(LEFT(O9698,2)={"07","19"}),VALUE(RIGHT(O9698,2))&gt;5)),TRUE,FALSE))</f>
        <v/>
      </c>
    </row>
    <row r="9699" spans="12:20" x14ac:dyDescent="0.25">
      <c r="L9699" s="75">
        <f>COUNTIF($B$2:B9699,B9699)</f>
        <v>0</v>
      </c>
      <c r="M9699" s="75">
        <f>COUNTIF($L$2:L9699,4)</f>
        <v>42</v>
      </c>
      <c r="N9699" s="76" t="str">
        <f t="shared" si="759"/>
        <v>0</v>
      </c>
      <c r="O9699" s="76" t="str">
        <f t="shared" si="755"/>
        <v/>
      </c>
      <c r="P9699" s="75" t="str">
        <f t="shared" si="756"/>
        <v/>
      </c>
      <c r="Q9699" s="77" t="str">
        <f t="shared" si="757"/>
        <v/>
      </c>
      <c r="R9699" s="77" t="str">
        <f t="shared" si="758"/>
        <v/>
      </c>
      <c r="S9699" s="77" t="str">
        <f>IF(O9699="","",IF(OR(VALUE(LEFT(O9699,2))&gt;IF(RIGHT(J9699,1)="M",7,19),AND(OR(LEFT(O9699,2)={"07","19"}),VALUE(RIGHT(O9699,2))&gt;15)),TRUE,FALSE))</f>
        <v/>
      </c>
      <c r="T9699" s="77" t="str">
        <f>IF(O9699="","",IF(OR(VALUE(LEFT(O9699,2))&gt;IF(RIGHT(J9699,1)="M",7,19),AND(OR(LEFT(O9699,2)={"07","19"}),VALUE(RIGHT(O9699,2))&gt;5)),TRUE,FALSE))</f>
        <v/>
      </c>
    </row>
    <row r="9700" spans="12:20" x14ac:dyDescent="0.25">
      <c r="L9700" s="75">
        <f>COUNTIF($B$2:B9700,B9700)</f>
        <v>0</v>
      </c>
      <c r="M9700" s="75">
        <f>COUNTIF($L$2:L9700,4)</f>
        <v>42</v>
      </c>
      <c r="N9700" s="76" t="str">
        <f t="shared" si="759"/>
        <v>0</v>
      </c>
      <c r="O9700" s="76" t="str">
        <f t="shared" si="755"/>
        <v/>
      </c>
      <c r="P9700" s="75" t="str">
        <f t="shared" si="756"/>
        <v/>
      </c>
      <c r="Q9700" s="77" t="str">
        <f t="shared" si="757"/>
        <v/>
      </c>
      <c r="R9700" s="77" t="str">
        <f t="shared" si="758"/>
        <v/>
      </c>
      <c r="S9700" s="77" t="str">
        <f>IF(O9700="","",IF(OR(VALUE(LEFT(O9700,2))&gt;IF(RIGHT(J9700,1)="M",7,19),AND(OR(LEFT(O9700,2)={"07","19"}),VALUE(RIGHT(O9700,2))&gt;15)),TRUE,FALSE))</f>
        <v/>
      </c>
      <c r="T9700" s="77" t="str">
        <f>IF(O9700="","",IF(OR(VALUE(LEFT(O9700,2))&gt;IF(RIGHT(J9700,1)="M",7,19),AND(OR(LEFT(O9700,2)={"07","19"}),VALUE(RIGHT(O9700,2))&gt;5)),TRUE,FALSE))</f>
        <v/>
      </c>
    </row>
    <row r="9701" spans="12:20" x14ac:dyDescent="0.25">
      <c r="L9701" s="75">
        <f>COUNTIF($B$2:B9701,B9701)</f>
        <v>0</v>
      </c>
      <c r="M9701" s="75">
        <f>COUNTIF($L$2:L9701,4)</f>
        <v>42</v>
      </c>
      <c r="N9701" s="76" t="str">
        <f t="shared" si="759"/>
        <v>0</v>
      </c>
      <c r="O9701" s="76" t="str">
        <f t="shared" si="755"/>
        <v/>
      </c>
      <c r="P9701" s="75" t="str">
        <f t="shared" si="756"/>
        <v/>
      </c>
      <c r="Q9701" s="77" t="str">
        <f t="shared" si="757"/>
        <v/>
      </c>
      <c r="R9701" s="77" t="str">
        <f t="shared" si="758"/>
        <v/>
      </c>
      <c r="S9701" s="77" t="str">
        <f>IF(O9701="","",IF(OR(VALUE(LEFT(O9701,2))&gt;IF(RIGHT(J9701,1)="M",7,19),AND(OR(LEFT(O9701,2)={"07","19"}),VALUE(RIGHT(O9701,2))&gt;15)),TRUE,FALSE))</f>
        <v/>
      </c>
      <c r="T9701" s="77" t="str">
        <f>IF(O9701="","",IF(OR(VALUE(LEFT(O9701,2))&gt;IF(RIGHT(J9701,1)="M",7,19),AND(OR(LEFT(O9701,2)={"07","19"}),VALUE(RIGHT(O9701,2))&gt;5)),TRUE,FALSE))</f>
        <v/>
      </c>
    </row>
    <row r="9702" spans="12:20" x14ac:dyDescent="0.25">
      <c r="L9702" s="75">
        <f>COUNTIF($B$2:B9702,B9702)</f>
        <v>0</v>
      </c>
      <c r="M9702" s="75">
        <f>COUNTIF($L$2:L9702,4)</f>
        <v>42</v>
      </c>
      <c r="N9702" s="76" t="str">
        <f t="shared" si="759"/>
        <v>0</v>
      </c>
      <c r="O9702" s="76" t="str">
        <f t="shared" si="755"/>
        <v/>
      </c>
      <c r="P9702" s="75" t="str">
        <f t="shared" si="756"/>
        <v/>
      </c>
      <c r="Q9702" s="77" t="str">
        <f t="shared" si="757"/>
        <v/>
      </c>
      <c r="R9702" s="77" t="str">
        <f t="shared" si="758"/>
        <v/>
      </c>
      <c r="S9702" s="77" t="str">
        <f>IF(O9702="","",IF(OR(VALUE(LEFT(O9702,2))&gt;IF(RIGHT(J9702,1)="M",7,19),AND(OR(LEFT(O9702,2)={"07","19"}),VALUE(RIGHT(O9702,2))&gt;15)),TRUE,FALSE))</f>
        <v/>
      </c>
      <c r="T9702" s="77" t="str">
        <f>IF(O9702="","",IF(OR(VALUE(LEFT(O9702,2))&gt;IF(RIGHT(J9702,1)="M",7,19),AND(OR(LEFT(O9702,2)={"07","19"}),VALUE(RIGHT(O9702,2))&gt;5)),TRUE,FALSE))</f>
        <v/>
      </c>
    </row>
    <row r="9703" spans="12:20" x14ac:dyDescent="0.25">
      <c r="L9703" s="75">
        <f>COUNTIF($B$2:B9703,B9703)</f>
        <v>0</v>
      </c>
      <c r="M9703" s="75">
        <f>COUNTIF($L$2:L9703,4)</f>
        <v>42</v>
      </c>
      <c r="N9703" s="76" t="str">
        <f t="shared" si="759"/>
        <v>0</v>
      </c>
      <c r="O9703" s="76" t="str">
        <f t="shared" si="755"/>
        <v/>
      </c>
      <c r="P9703" s="75" t="str">
        <f t="shared" si="756"/>
        <v/>
      </c>
      <c r="Q9703" s="77" t="str">
        <f t="shared" si="757"/>
        <v/>
      </c>
      <c r="R9703" s="77" t="str">
        <f t="shared" si="758"/>
        <v/>
      </c>
      <c r="S9703" s="77" t="str">
        <f>IF(O9703="","",IF(OR(VALUE(LEFT(O9703,2))&gt;IF(RIGHT(J9703,1)="M",7,19),AND(OR(LEFT(O9703,2)={"07","19"}),VALUE(RIGHT(O9703,2))&gt;15)),TRUE,FALSE))</f>
        <v/>
      </c>
      <c r="T9703" s="77" t="str">
        <f>IF(O9703="","",IF(OR(VALUE(LEFT(O9703,2))&gt;IF(RIGHT(J9703,1)="M",7,19),AND(OR(LEFT(O9703,2)={"07","19"}),VALUE(RIGHT(O9703,2))&gt;5)),TRUE,FALSE))</f>
        <v/>
      </c>
    </row>
    <row r="9704" spans="12:20" x14ac:dyDescent="0.25">
      <c r="L9704" s="75">
        <f>COUNTIF($B$2:B9704,B9704)</f>
        <v>0</v>
      </c>
      <c r="M9704" s="75">
        <f>COUNTIF($L$2:L9704,4)</f>
        <v>42</v>
      </c>
      <c r="N9704" s="76" t="str">
        <f t="shared" si="759"/>
        <v>0</v>
      </c>
      <c r="O9704" s="76" t="str">
        <f t="shared" si="755"/>
        <v/>
      </c>
      <c r="P9704" s="75" t="str">
        <f t="shared" si="756"/>
        <v/>
      </c>
      <c r="Q9704" s="77" t="str">
        <f t="shared" si="757"/>
        <v/>
      </c>
      <c r="R9704" s="77" t="str">
        <f t="shared" si="758"/>
        <v/>
      </c>
      <c r="S9704" s="77" t="str">
        <f>IF(O9704="","",IF(OR(VALUE(LEFT(O9704,2))&gt;IF(RIGHT(J9704,1)="M",7,19),AND(OR(LEFT(O9704,2)={"07","19"}),VALUE(RIGHT(O9704,2))&gt;15)),TRUE,FALSE))</f>
        <v/>
      </c>
      <c r="T9704" s="77" t="str">
        <f>IF(O9704="","",IF(OR(VALUE(LEFT(O9704,2))&gt;IF(RIGHT(J9704,1)="M",7,19),AND(OR(LEFT(O9704,2)={"07","19"}),VALUE(RIGHT(O9704,2))&gt;5)),TRUE,FALSE))</f>
        <v/>
      </c>
    </row>
    <row r="9705" spans="12:20" x14ac:dyDescent="0.25">
      <c r="L9705" s="75">
        <f>COUNTIF($B$2:B9705,B9705)</f>
        <v>0</v>
      </c>
      <c r="M9705" s="75">
        <f>COUNTIF($L$2:L9705,4)</f>
        <v>42</v>
      </c>
      <c r="N9705" s="76" t="str">
        <f t="shared" si="759"/>
        <v>0</v>
      </c>
      <c r="O9705" s="76" t="str">
        <f t="shared" si="755"/>
        <v/>
      </c>
      <c r="P9705" s="75" t="str">
        <f t="shared" si="756"/>
        <v/>
      </c>
      <c r="Q9705" s="77" t="str">
        <f t="shared" si="757"/>
        <v/>
      </c>
      <c r="R9705" s="77" t="str">
        <f t="shared" si="758"/>
        <v/>
      </c>
      <c r="S9705" s="77" t="str">
        <f>IF(O9705="","",IF(OR(VALUE(LEFT(O9705,2))&gt;IF(RIGHT(J9705,1)="M",7,19),AND(OR(LEFT(O9705,2)={"07","19"}),VALUE(RIGHT(O9705,2))&gt;15)),TRUE,FALSE))</f>
        <v/>
      </c>
      <c r="T9705" s="77" t="str">
        <f>IF(O9705="","",IF(OR(VALUE(LEFT(O9705,2))&gt;IF(RIGHT(J9705,1)="M",7,19),AND(OR(LEFT(O9705,2)={"07","19"}),VALUE(RIGHT(O9705,2))&gt;5)),TRUE,FALSE))</f>
        <v/>
      </c>
    </row>
    <row r="9706" spans="12:20" x14ac:dyDescent="0.25">
      <c r="L9706" s="75">
        <f>COUNTIF($B$2:B9706,B9706)</f>
        <v>0</v>
      </c>
      <c r="M9706" s="75">
        <f>COUNTIF($L$2:L9706,4)</f>
        <v>42</v>
      </c>
      <c r="N9706" s="76" t="str">
        <f t="shared" si="759"/>
        <v>0</v>
      </c>
      <c r="O9706" s="76" t="str">
        <f t="shared" si="755"/>
        <v/>
      </c>
      <c r="P9706" s="75" t="str">
        <f t="shared" si="756"/>
        <v/>
      </c>
      <c r="Q9706" s="77" t="str">
        <f t="shared" si="757"/>
        <v/>
      </c>
      <c r="R9706" s="77" t="str">
        <f t="shared" si="758"/>
        <v/>
      </c>
      <c r="S9706" s="77" t="str">
        <f>IF(O9706="","",IF(OR(VALUE(LEFT(O9706,2))&gt;IF(RIGHT(J9706,1)="M",7,19),AND(OR(LEFT(O9706,2)={"07","19"}),VALUE(RIGHT(O9706,2))&gt;15)),TRUE,FALSE))</f>
        <v/>
      </c>
      <c r="T9706" s="77" t="str">
        <f>IF(O9706="","",IF(OR(VALUE(LEFT(O9706,2))&gt;IF(RIGHT(J9706,1)="M",7,19),AND(OR(LEFT(O9706,2)={"07","19"}),VALUE(RIGHT(O9706,2))&gt;5)),TRUE,FALSE))</f>
        <v/>
      </c>
    </row>
    <row r="9707" spans="12:20" x14ac:dyDescent="0.25">
      <c r="L9707" s="75">
        <f>COUNTIF($B$2:B9707,B9707)</f>
        <v>0</v>
      </c>
      <c r="M9707" s="75">
        <f>COUNTIF($L$2:L9707,4)</f>
        <v>42</v>
      </c>
      <c r="N9707" s="76" t="str">
        <f t="shared" si="759"/>
        <v>0</v>
      </c>
      <c r="O9707" s="76" t="str">
        <f t="shared" si="755"/>
        <v/>
      </c>
      <c r="P9707" s="75" t="str">
        <f t="shared" si="756"/>
        <v/>
      </c>
      <c r="Q9707" s="77" t="str">
        <f t="shared" si="757"/>
        <v/>
      </c>
      <c r="R9707" s="77" t="str">
        <f t="shared" si="758"/>
        <v/>
      </c>
      <c r="S9707" s="77" t="str">
        <f>IF(O9707="","",IF(OR(VALUE(LEFT(O9707,2))&gt;IF(RIGHT(J9707,1)="M",7,19),AND(OR(LEFT(O9707,2)={"07","19"}),VALUE(RIGHT(O9707,2))&gt;15)),TRUE,FALSE))</f>
        <v/>
      </c>
      <c r="T9707" s="77" t="str">
        <f>IF(O9707="","",IF(OR(VALUE(LEFT(O9707,2))&gt;IF(RIGHT(J9707,1)="M",7,19),AND(OR(LEFT(O9707,2)={"07","19"}),VALUE(RIGHT(O9707,2))&gt;5)),TRUE,FALSE))</f>
        <v/>
      </c>
    </row>
    <row r="9708" spans="12:20" x14ac:dyDescent="0.25">
      <c r="L9708" s="75">
        <f>COUNTIF($B$2:B9708,B9708)</f>
        <v>0</v>
      </c>
      <c r="M9708" s="75">
        <f>COUNTIF($L$2:L9708,4)</f>
        <v>42</v>
      </c>
      <c r="N9708" s="76" t="str">
        <f t="shared" si="759"/>
        <v>0</v>
      </c>
      <c r="O9708" s="76" t="str">
        <f t="shared" si="755"/>
        <v/>
      </c>
      <c r="P9708" s="75" t="str">
        <f t="shared" si="756"/>
        <v/>
      </c>
      <c r="Q9708" s="77" t="str">
        <f t="shared" si="757"/>
        <v/>
      </c>
      <c r="R9708" s="77" t="str">
        <f t="shared" si="758"/>
        <v/>
      </c>
      <c r="S9708" s="77" t="str">
        <f>IF(O9708="","",IF(OR(VALUE(LEFT(O9708,2))&gt;IF(RIGHT(J9708,1)="M",7,19),AND(OR(LEFT(O9708,2)={"07","19"}),VALUE(RIGHT(O9708,2))&gt;15)),TRUE,FALSE))</f>
        <v/>
      </c>
      <c r="T9708" s="77" t="str">
        <f>IF(O9708="","",IF(OR(VALUE(LEFT(O9708,2))&gt;IF(RIGHT(J9708,1)="M",7,19),AND(OR(LEFT(O9708,2)={"07","19"}),VALUE(RIGHT(O9708,2))&gt;5)),TRUE,FALSE))</f>
        <v/>
      </c>
    </row>
    <row r="9709" spans="12:20" x14ac:dyDescent="0.25">
      <c r="L9709" s="75">
        <f>COUNTIF($B$2:B9709,B9709)</f>
        <v>0</v>
      </c>
      <c r="M9709" s="75">
        <f>COUNTIF($L$2:L9709,4)</f>
        <v>42</v>
      </c>
      <c r="N9709" s="76" t="str">
        <f t="shared" si="759"/>
        <v>0</v>
      </c>
      <c r="O9709" s="76" t="str">
        <f t="shared" si="755"/>
        <v/>
      </c>
      <c r="P9709" s="75" t="str">
        <f t="shared" si="756"/>
        <v/>
      </c>
      <c r="Q9709" s="77" t="str">
        <f t="shared" si="757"/>
        <v/>
      </c>
      <c r="R9709" s="77" t="str">
        <f t="shared" si="758"/>
        <v/>
      </c>
      <c r="S9709" s="77" t="str">
        <f>IF(O9709="","",IF(OR(VALUE(LEFT(O9709,2))&gt;IF(RIGHT(J9709,1)="M",7,19),AND(OR(LEFT(O9709,2)={"07","19"}),VALUE(RIGHT(O9709,2))&gt;15)),TRUE,FALSE))</f>
        <v/>
      </c>
      <c r="T9709" s="77" t="str">
        <f>IF(O9709="","",IF(OR(VALUE(LEFT(O9709,2))&gt;IF(RIGHT(J9709,1)="M",7,19),AND(OR(LEFT(O9709,2)={"07","19"}),VALUE(RIGHT(O9709,2))&gt;5)),TRUE,FALSE))</f>
        <v/>
      </c>
    </row>
    <row r="9710" spans="12:20" x14ac:dyDescent="0.25">
      <c r="L9710" s="75">
        <f>COUNTIF($B$2:B9710,B9710)</f>
        <v>0</v>
      </c>
      <c r="M9710" s="75">
        <f>COUNTIF($L$2:L9710,4)</f>
        <v>42</v>
      </c>
      <c r="N9710" s="76" t="str">
        <f t="shared" si="759"/>
        <v>0</v>
      </c>
      <c r="O9710" s="76" t="str">
        <f t="shared" si="755"/>
        <v/>
      </c>
      <c r="P9710" s="75" t="str">
        <f t="shared" si="756"/>
        <v/>
      </c>
      <c r="Q9710" s="77" t="str">
        <f t="shared" si="757"/>
        <v/>
      </c>
      <c r="R9710" s="77" t="str">
        <f t="shared" si="758"/>
        <v/>
      </c>
      <c r="S9710" s="77" t="str">
        <f>IF(O9710="","",IF(OR(VALUE(LEFT(O9710,2))&gt;IF(RIGHT(J9710,1)="M",7,19),AND(OR(LEFT(O9710,2)={"07","19"}),VALUE(RIGHT(O9710,2))&gt;15)),TRUE,FALSE))</f>
        <v/>
      </c>
      <c r="T9710" s="77" t="str">
        <f>IF(O9710="","",IF(OR(VALUE(LEFT(O9710,2))&gt;IF(RIGHT(J9710,1)="M",7,19),AND(OR(LEFT(O9710,2)={"07","19"}),VALUE(RIGHT(O9710,2))&gt;5)),TRUE,FALSE))</f>
        <v/>
      </c>
    </row>
    <row r="9711" spans="12:20" x14ac:dyDescent="0.25">
      <c r="L9711" s="75">
        <f>COUNTIF($B$2:B9711,B9711)</f>
        <v>0</v>
      </c>
      <c r="M9711" s="75">
        <f>COUNTIF($L$2:L9711,4)</f>
        <v>42</v>
      </c>
      <c r="N9711" s="76" t="str">
        <f t="shared" si="759"/>
        <v>0</v>
      </c>
      <c r="O9711" s="76" t="str">
        <f t="shared" si="755"/>
        <v/>
      </c>
      <c r="P9711" s="75" t="str">
        <f t="shared" si="756"/>
        <v/>
      </c>
      <c r="Q9711" s="77" t="str">
        <f t="shared" si="757"/>
        <v/>
      </c>
      <c r="R9711" s="77" t="str">
        <f t="shared" si="758"/>
        <v/>
      </c>
      <c r="S9711" s="77" t="str">
        <f>IF(O9711="","",IF(OR(VALUE(LEFT(O9711,2))&gt;IF(RIGHT(J9711,1)="M",7,19),AND(OR(LEFT(O9711,2)={"07","19"}),VALUE(RIGHT(O9711,2))&gt;15)),TRUE,FALSE))</f>
        <v/>
      </c>
      <c r="T9711" s="77" t="str">
        <f>IF(O9711="","",IF(OR(VALUE(LEFT(O9711,2))&gt;IF(RIGHT(J9711,1)="M",7,19),AND(OR(LEFT(O9711,2)={"07","19"}),VALUE(RIGHT(O9711,2))&gt;5)),TRUE,FALSE))</f>
        <v/>
      </c>
    </row>
    <row r="9712" spans="12:20" x14ac:dyDescent="0.25">
      <c r="L9712" s="75">
        <f>COUNTIF($B$2:B9712,B9712)</f>
        <v>0</v>
      </c>
      <c r="M9712" s="75">
        <f>COUNTIF($L$2:L9712,4)</f>
        <v>42</v>
      </c>
      <c r="N9712" s="76" t="str">
        <f t="shared" si="759"/>
        <v>0</v>
      </c>
      <c r="O9712" s="76" t="str">
        <f t="shared" si="755"/>
        <v/>
      </c>
      <c r="P9712" s="75" t="str">
        <f t="shared" si="756"/>
        <v/>
      </c>
      <c r="Q9712" s="77" t="str">
        <f t="shared" si="757"/>
        <v/>
      </c>
      <c r="R9712" s="77" t="str">
        <f t="shared" si="758"/>
        <v/>
      </c>
      <c r="S9712" s="77" t="str">
        <f>IF(O9712="","",IF(OR(VALUE(LEFT(O9712,2))&gt;IF(RIGHT(J9712,1)="M",7,19),AND(OR(LEFT(O9712,2)={"07","19"}),VALUE(RIGHT(O9712,2))&gt;15)),TRUE,FALSE))</f>
        <v/>
      </c>
      <c r="T9712" s="77" t="str">
        <f>IF(O9712="","",IF(OR(VALUE(LEFT(O9712,2))&gt;IF(RIGHT(J9712,1)="M",7,19),AND(OR(LEFT(O9712,2)={"07","19"}),VALUE(RIGHT(O9712,2))&gt;5)),TRUE,FALSE))</f>
        <v/>
      </c>
    </row>
    <row r="9713" spans="12:20" x14ac:dyDescent="0.25">
      <c r="L9713" s="75">
        <f>COUNTIF($B$2:B9713,B9713)</f>
        <v>0</v>
      </c>
      <c r="M9713" s="75">
        <f>COUNTIF($L$2:L9713,4)</f>
        <v>42</v>
      </c>
      <c r="N9713" s="76" t="str">
        <f t="shared" si="759"/>
        <v>0</v>
      </c>
      <c r="O9713" s="76" t="str">
        <f t="shared" si="755"/>
        <v/>
      </c>
      <c r="P9713" s="75" t="str">
        <f t="shared" si="756"/>
        <v/>
      </c>
      <c r="Q9713" s="77" t="str">
        <f t="shared" si="757"/>
        <v/>
      </c>
      <c r="R9713" s="77" t="str">
        <f t="shared" si="758"/>
        <v/>
      </c>
      <c r="S9713" s="77" t="str">
        <f>IF(O9713="","",IF(OR(VALUE(LEFT(O9713,2))&gt;IF(RIGHT(J9713,1)="M",7,19),AND(OR(LEFT(O9713,2)={"07","19"}),VALUE(RIGHT(O9713,2))&gt;15)),TRUE,FALSE))</f>
        <v/>
      </c>
      <c r="T9713" s="77" t="str">
        <f>IF(O9713="","",IF(OR(VALUE(LEFT(O9713,2))&gt;IF(RIGHT(J9713,1)="M",7,19),AND(OR(LEFT(O9713,2)={"07","19"}),VALUE(RIGHT(O9713,2))&gt;5)),TRUE,FALSE))</f>
        <v/>
      </c>
    </row>
    <row r="9714" spans="12:20" x14ac:dyDescent="0.25">
      <c r="L9714" s="75">
        <f>COUNTIF($B$2:B9714,B9714)</f>
        <v>0</v>
      </c>
      <c r="M9714" s="75">
        <f>COUNTIF($L$2:L9714,4)</f>
        <v>42</v>
      </c>
      <c r="N9714" s="76" t="str">
        <f t="shared" si="759"/>
        <v>0</v>
      </c>
      <c r="O9714" s="76" t="str">
        <f t="shared" si="755"/>
        <v/>
      </c>
      <c r="P9714" s="75" t="str">
        <f t="shared" si="756"/>
        <v/>
      </c>
      <c r="Q9714" s="77" t="str">
        <f t="shared" si="757"/>
        <v/>
      </c>
      <c r="R9714" s="77" t="str">
        <f t="shared" si="758"/>
        <v/>
      </c>
      <c r="S9714" s="77" t="str">
        <f>IF(O9714="","",IF(OR(VALUE(LEFT(O9714,2))&gt;IF(RIGHT(J9714,1)="M",7,19),AND(OR(LEFT(O9714,2)={"07","19"}),VALUE(RIGHT(O9714,2))&gt;15)),TRUE,FALSE))</f>
        <v/>
      </c>
      <c r="T9714" s="77" t="str">
        <f>IF(O9714="","",IF(OR(VALUE(LEFT(O9714,2))&gt;IF(RIGHT(J9714,1)="M",7,19),AND(OR(LEFT(O9714,2)={"07","19"}),VALUE(RIGHT(O9714,2))&gt;5)),TRUE,FALSE))</f>
        <v/>
      </c>
    </row>
    <row r="9715" spans="12:20" x14ac:dyDescent="0.25">
      <c r="L9715" s="75">
        <f>COUNTIF($B$2:B9715,B9715)</f>
        <v>0</v>
      </c>
      <c r="M9715" s="75">
        <f>COUNTIF($L$2:L9715,4)</f>
        <v>42</v>
      </c>
      <c r="N9715" s="76" t="str">
        <f t="shared" si="759"/>
        <v>0</v>
      </c>
      <c r="O9715" s="76" t="str">
        <f t="shared" si="755"/>
        <v/>
      </c>
      <c r="P9715" s="75" t="str">
        <f t="shared" si="756"/>
        <v/>
      </c>
      <c r="Q9715" s="77" t="str">
        <f t="shared" si="757"/>
        <v/>
      </c>
      <c r="R9715" s="77" t="str">
        <f t="shared" si="758"/>
        <v/>
      </c>
      <c r="S9715" s="77" t="str">
        <f>IF(O9715="","",IF(OR(VALUE(LEFT(O9715,2))&gt;IF(RIGHT(J9715,1)="M",7,19),AND(OR(LEFT(O9715,2)={"07","19"}),VALUE(RIGHT(O9715,2))&gt;15)),TRUE,FALSE))</f>
        <v/>
      </c>
      <c r="T9715" s="77" t="str">
        <f>IF(O9715="","",IF(OR(VALUE(LEFT(O9715,2))&gt;IF(RIGHT(J9715,1)="M",7,19),AND(OR(LEFT(O9715,2)={"07","19"}),VALUE(RIGHT(O9715,2))&gt;5)),TRUE,FALSE))</f>
        <v/>
      </c>
    </row>
    <row r="9716" spans="12:20" x14ac:dyDescent="0.25">
      <c r="L9716" s="75">
        <f>COUNTIF($B$2:B9716,B9716)</f>
        <v>0</v>
      </c>
      <c r="M9716" s="75">
        <f>COUNTIF($L$2:L9716,4)</f>
        <v>42</v>
      </c>
      <c r="N9716" s="76" t="str">
        <f t="shared" si="759"/>
        <v>0</v>
      </c>
      <c r="O9716" s="76" t="str">
        <f t="shared" si="755"/>
        <v/>
      </c>
      <c r="P9716" s="75" t="str">
        <f t="shared" si="756"/>
        <v/>
      </c>
      <c r="Q9716" s="77" t="str">
        <f t="shared" si="757"/>
        <v/>
      </c>
      <c r="R9716" s="77" t="str">
        <f t="shared" si="758"/>
        <v/>
      </c>
      <c r="S9716" s="77" t="str">
        <f>IF(O9716="","",IF(OR(VALUE(LEFT(O9716,2))&gt;IF(RIGHT(J9716,1)="M",7,19),AND(OR(LEFT(O9716,2)={"07","19"}),VALUE(RIGHT(O9716,2))&gt;15)),TRUE,FALSE))</f>
        <v/>
      </c>
      <c r="T9716" s="77" t="str">
        <f>IF(O9716="","",IF(OR(VALUE(LEFT(O9716,2))&gt;IF(RIGHT(J9716,1)="M",7,19),AND(OR(LEFT(O9716,2)={"07","19"}),VALUE(RIGHT(O9716,2))&gt;5)),TRUE,FALSE))</f>
        <v/>
      </c>
    </row>
    <row r="9717" spans="12:20" x14ac:dyDescent="0.25">
      <c r="L9717" s="75">
        <f>COUNTIF($B$2:B9717,B9717)</f>
        <v>0</v>
      </c>
      <c r="M9717" s="75">
        <f>COUNTIF($L$2:L9717,4)</f>
        <v>42</v>
      </c>
      <c r="N9717" s="76" t="str">
        <f t="shared" si="759"/>
        <v>0</v>
      </c>
      <c r="O9717" s="76" t="str">
        <f t="shared" si="755"/>
        <v/>
      </c>
      <c r="P9717" s="75" t="str">
        <f t="shared" si="756"/>
        <v/>
      </c>
      <c r="Q9717" s="77" t="str">
        <f t="shared" si="757"/>
        <v/>
      </c>
      <c r="R9717" s="77" t="str">
        <f t="shared" si="758"/>
        <v/>
      </c>
      <c r="S9717" s="77" t="str">
        <f>IF(O9717="","",IF(OR(VALUE(LEFT(O9717,2))&gt;IF(RIGHT(J9717,1)="M",7,19),AND(OR(LEFT(O9717,2)={"07","19"}),VALUE(RIGHT(O9717,2))&gt;15)),TRUE,FALSE))</f>
        <v/>
      </c>
      <c r="T9717" s="77" t="str">
        <f>IF(O9717="","",IF(OR(VALUE(LEFT(O9717,2))&gt;IF(RIGHT(J9717,1)="M",7,19),AND(OR(LEFT(O9717,2)={"07","19"}),VALUE(RIGHT(O9717,2))&gt;5)),TRUE,FALSE))</f>
        <v/>
      </c>
    </row>
    <row r="9718" spans="12:20" x14ac:dyDescent="0.25">
      <c r="L9718" s="75">
        <f>COUNTIF($B$2:B9718,B9718)</f>
        <v>0</v>
      </c>
      <c r="M9718" s="75">
        <f>COUNTIF($L$2:L9718,4)</f>
        <v>42</v>
      </c>
      <c r="N9718" s="76" t="str">
        <f t="shared" si="759"/>
        <v>0</v>
      </c>
      <c r="O9718" s="76" t="str">
        <f t="shared" si="755"/>
        <v/>
      </c>
      <c r="P9718" s="75" t="str">
        <f t="shared" si="756"/>
        <v/>
      </c>
      <c r="Q9718" s="77" t="str">
        <f t="shared" si="757"/>
        <v/>
      </c>
      <c r="R9718" s="77" t="str">
        <f t="shared" si="758"/>
        <v/>
      </c>
      <c r="S9718" s="77" t="str">
        <f>IF(O9718="","",IF(OR(VALUE(LEFT(O9718,2))&gt;IF(RIGHT(J9718,1)="M",7,19),AND(OR(LEFT(O9718,2)={"07","19"}),VALUE(RIGHT(O9718,2))&gt;15)),TRUE,FALSE))</f>
        <v/>
      </c>
      <c r="T9718" s="77" t="str">
        <f>IF(O9718="","",IF(OR(VALUE(LEFT(O9718,2))&gt;IF(RIGHT(J9718,1)="M",7,19),AND(OR(LEFT(O9718,2)={"07","19"}),VALUE(RIGHT(O9718,2))&gt;5)),TRUE,FALSE))</f>
        <v/>
      </c>
    </row>
    <row r="9719" spans="12:20" x14ac:dyDescent="0.25">
      <c r="L9719" s="75">
        <f>COUNTIF($B$2:B9719,B9719)</f>
        <v>0</v>
      </c>
      <c r="M9719" s="75">
        <f>COUNTIF($L$2:L9719,4)</f>
        <v>42</v>
      </c>
      <c r="N9719" s="76" t="str">
        <f t="shared" si="759"/>
        <v>0</v>
      </c>
      <c r="O9719" s="76" t="str">
        <f t="shared" si="755"/>
        <v/>
      </c>
      <c r="P9719" s="75" t="str">
        <f t="shared" si="756"/>
        <v/>
      </c>
      <c r="Q9719" s="77" t="str">
        <f t="shared" si="757"/>
        <v/>
      </c>
      <c r="R9719" s="77" t="str">
        <f t="shared" si="758"/>
        <v/>
      </c>
      <c r="S9719" s="77" t="str">
        <f>IF(O9719="","",IF(OR(VALUE(LEFT(O9719,2))&gt;IF(RIGHT(J9719,1)="M",7,19),AND(OR(LEFT(O9719,2)={"07","19"}),VALUE(RIGHT(O9719,2))&gt;15)),TRUE,FALSE))</f>
        <v/>
      </c>
      <c r="T9719" s="77" t="str">
        <f>IF(O9719="","",IF(OR(VALUE(LEFT(O9719,2))&gt;IF(RIGHT(J9719,1)="M",7,19),AND(OR(LEFT(O9719,2)={"07","19"}),VALUE(RIGHT(O9719,2))&gt;5)),TRUE,FALSE))</f>
        <v/>
      </c>
    </row>
    <row r="9720" spans="12:20" x14ac:dyDescent="0.25">
      <c r="L9720" s="75">
        <f>COUNTIF($B$2:B9720,B9720)</f>
        <v>0</v>
      </c>
      <c r="M9720" s="75">
        <f>COUNTIF($L$2:L9720,4)</f>
        <v>42</v>
      </c>
      <c r="N9720" s="76" t="str">
        <f t="shared" si="759"/>
        <v>0</v>
      </c>
      <c r="O9720" s="76" t="str">
        <f t="shared" si="755"/>
        <v/>
      </c>
      <c r="P9720" s="75" t="str">
        <f t="shared" si="756"/>
        <v/>
      </c>
      <c r="Q9720" s="77" t="str">
        <f t="shared" si="757"/>
        <v/>
      </c>
      <c r="R9720" s="77" t="str">
        <f t="shared" si="758"/>
        <v/>
      </c>
      <c r="S9720" s="77" t="str">
        <f>IF(O9720="","",IF(OR(VALUE(LEFT(O9720,2))&gt;IF(RIGHT(J9720,1)="M",7,19),AND(OR(LEFT(O9720,2)={"07","19"}),VALUE(RIGHT(O9720,2))&gt;15)),TRUE,FALSE))</f>
        <v/>
      </c>
      <c r="T9720" s="77" t="str">
        <f>IF(O9720="","",IF(OR(VALUE(LEFT(O9720,2))&gt;IF(RIGHT(J9720,1)="M",7,19),AND(OR(LEFT(O9720,2)={"07","19"}),VALUE(RIGHT(O9720,2))&gt;5)),TRUE,FALSE))</f>
        <v/>
      </c>
    </row>
    <row r="9721" spans="12:20" x14ac:dyDescent="0.25">
      <c r="L9721" s="75">
        <f>COUNTIF($B$2:B9721,B9721)</f>
        <v>0</v>
      </c>
      <c r="M9721" s="75">
        <f>COUNTIF($L$2:L9721,4)</f>
        <v>42</v>
      </c>
      <c r="N9721" s="76" t="str">
        <f t="shared" si="759"/>
        <v>0</v>
      </c>
      <c r="O9721" s="76" t="str">
        <f t="shared" si="755"/>
        <v/>
      </c>
      <c r="P9721" s="75" t="str">
        <f t="shared" si="756"/>
        <v/>
      </c>
      <c r="Q9721" s="77" t="str">
        <f t="shared" si="757"/>
        <v/>
      </c>
      <c r="R9721" s="77" t="str">
        <f t="shared" si="758"/>
        <v/>
      </c>
      <c r="S9721" s="77" t="str">
        <f>IF(O9721="","",IF(OR(VALUE(LEFT(O9721,2))&gt;IF(RIGHT(J9721,1)="M",7,19),AND(OR(LEFT(O9721,2)={"07","19"}),VALUE(RIGHT(O9721,2))&gt;15)),TRUE,FALSE))</f>
        <v/>
      </c>
      <c r="T9721" s="77" t="str">
        <f>IF(O9721="","",IF(OR(VALUE(LEFT(O9721,2))&gt;IF(RIGHT(J9721,1)="M",7,19),AND(OR(LEFT(O9721,2)={"07","19"}),VALUE(RIGHT(O9721,2))&gt;5)),TRUE,FALSE))</f>
        <v/>
      </c>
    </row>
    <row r="9722" spans="12:20" x14ac:dyDescent="0.25">
      <c r="L9722" s="75">
        <f>COUNTIF($B$2:B9722,B9722)</f>
        <v>0</v>
      </c>
      <c r="M9722" s="75">
        <f>COUNTIF($L$2:L9722,4)</f>
        <v>42</v>
      </c>
      <c r="N9722" s="76" t="str">
        <f t="shared" si="759"/>
        <v>0</v>
      </c>
      <c r="O9722" s="76" t="str">
        <f t="shared" si="755"/>
        <v/>
      </c>
      <c r="P9722" s="75" t="str">
        <f t="shared" si="756"/>
        <v/>
      </c>
      <c r="Q9722" s="77" t="str">
        <f t="shared" si="757"/>
        <v/>
      </c>
      <c r="R9722" s="77" t="str">
        <f t="shared" si="758"/>
        <v/>
      </c>
      <c r="S9722" s="77" t="str">
        <f>IF(O9722="","",IF(OR(VALUE(LEFT(O9722,2))&gt;IF(RIGHT(J9722,1)="M",7,19),AND(OR(LEFT(O9722,2)={"07","19"}),VALUE(RIGHT(O9722,2))&gt;15)),TRUE,FALSE))</f>
        <v/>
      </c>
      <c r="T9722" s="77" t="str">
        <f>IF(O9722="","",IF(OR(VALUE(LEFT(O9722,2))&gt;IF(RIGHT(J9722,1)="M",7,19),AND(OR(LEFT(O9722,2)={"07","19"}),VALUE(RIGHT(O9722,2))&gt;5)),TRUE,FALSE))</f>
        <v/>
      </c>
    </row>
    <row r="9723" spans="12:20" x14ac:dyDescent="0.25">
      <c r="L9723" s="75">
        <f>COUNTIF($B$2:B9723,B9723)</f>
        <v>0</v>
      </c>
      <c r="M9723" s="75">
        <f>COUNTIF($L$2:L9723,4)</f>
        <v>42</v>
      </c>
      <c r="N9723" s="76" t="str">
        <f t="shared" si="759"/>
        <v>0</v>
      </c>
      <c r="O9723" s="76" t="str">
        <f t="shared" si="755"/>
        <v/>
      </c>
      <c r="P9723" s="75" t="str">
        <f t="shared" si="756"/>
        <v/>
      </c>
      <c r="Q9723" s="77" t="str">
        <f t="shared" si="757"/>
        <v/>
      </c>
      <c r="R9723" s="77" t="str">
        <f t="shared" si="758"/>
        <v/>
      </c>
      <c r="S9723" s="77" t="str">
        <f>IF(O9723="","",IF(OR(VALUE(LEFT(O9723,2))&gt;IF(RIGHT(J9723,1)="M",7,19),AND(OR(LEFT(O9723,2)={"07","19"}),VALUE(RIGHT(O9723,2))&gt;15)),TRUE,FALSE))</f>
        <v/>
      </c>
      <c r="T9723" s="77" t="str">
        <f>IF(O9723="","",IF(OR(VALUE(LEFT(O9723,2))&gt;IF(RIGHT(J9723,1)="M",7,19),AND(OR(LEFT(O9723,2)={"07","19"}),VALUE(RIGHT(O9723,2))&gt;5)),TRUE,FALSE))</f>
        <v/>
      </c>
    </row>
    <row r="9724" spans="12:20" x14ac:dyDescent="0.25">
      <c r="L9724" s="75">
        <f>COUNTIF($B$2:B9724,B9724)</f>
        <v>0</v>
      </c>
      <c r="M9724" s="75">
        <f>COUNTIF($L$2:L9724,4)</f>
        <v>42</v>
      </c>
      <c r="N9724" s="76" t="str">
        <f t="shared" si="759"/>
        <v>0</v>
      </c>
      <c r="O9724" s="76" t="str">
        <f t="shared" si="755"/>
        <v/>
      </c>
      <c r="P9724" s="75" t="str">
        <f t="shared" si="756"/>
        <v/>
      </c>
      <c r="Q9724" s="77" t="str">
        <f t="shared" si="757"/>
        <v/>
      </c>
      <c r="R9724" s="77" t="str">
        <f t="shared" si="758"/>
        <v/>
      </c>
      <c r="S9724" s="77" t="str">
        <f>IF(O9724="","",IF(OR(VALUE(LEFT(O9724,2))&gt;IF(RIGHT(J9724,1)="M",7,19),AND(OR(LEFT(O9724,2)={"07","19"}),VALUE(RIGHT(O9724,2))&gt;15)),TRUE,FALSE))</f>
        <v/>
      </c>
      <c r="T9724" s="77" t="str">
        <f>IF(O9724="","",IF(OR(VALUE(LEFT(O9724,2))&gt;IF(RIGHT(J9724,1)="M",7,19),AND(OR(LEFT(O9724,2)={"07","19"}),VALUE(RIGHT(O9724,2))&gt;5)),TRUE,FALSE))</f>
        <v/>
      </c>
    </row>
    <row r="9725" spans="12:20" x14ac:dyDescent="0.25">
      <c r="L9725" s="75">
        <f>COUNTIF($B$2:B9725,B9725)</f>
        <v>0</v>
      </c>
      <c r="M9725" s="75">
        <f>COUNTIF($L$2:L9725,4)</f>
        <v>42</v>
      </c>
      <c r="N9725" s="76" t="str">
        <f t="shared" si="759"/>
        <v>0</v>
      </c>
      <c r="O9725" s="76" t="str">
        <f t="shared" si="755"/>
        <v/>
      </c>
      <c r="P9725" s="75" t="str">
        <f t="shared" si="756"/>
        <v/>
      </c>
      <c r="Q9725" s="77" t="str">
        <f t="shared" si="757"/>
        <v/>
      </c>
      <c r="R9725" s="77" t="str">
        <f t="shared" si="758"/>
        <v/>
      </c>
      <c r="S9725" s="77" t="str">
        <f>IF(O9725="","",IF(OR(VALUE(LEFT(O9725,2))&gt;IF(RIGHT(J9725,1)="M",7,19),AND(OR(LEFT(O9725,2)={"07","19"}),VALUE(RIGHT(O9725,2))&gt;15)),TRUE,FALSE))</f>
        <v/>
      </c>
      <c r="T9725" s="77" t="str">
        <f>IF(O9725="","",IF(OR(VALUE(LEFT(O9725,2))&gt;IF(RIGHT(J9725,1)="M",7,19),AND(OR(LEFT(O9725,2)={"07","19"}),VALUE(RIGHT(O9725,2))&gt;5)),TRUE,FALSE))</f>
        <v/>
      </c>
    </row>
    <row r="9726" spans="12:20" x14ac:dyDescent="0.25">
      <c r="L9726" s="75">
        <f>COUNTIF($B$2:B9726,B9726)</f>
        <v>0</v>
      </c>
      <c r="M9726" s="75">
        <f>COUNTIF($L$2:L9726,4)</f>
        <v>42</v>
      </c>
      <c r="N9726" s="76" t="str">
        <f t="shared" si="759"/>
        <v>0</v>
      </c>
      <c r="O9726" s="76" t="str">
        <f t="shared" si="755"/>
        <v/>
      </c>
      <c r="P9726" s="75" t="str">
        <f t="shared" si="756"/>
        <v/>
      </c>
      <c r="Q9726" s="77" t="str">
        <f t="shared" si="757"/>
        <v/>
      </c>
      <c r="R9726" s="77" t="str">
        <f t="shared" si="758"/>
        <v/>
      </c>
      <c r="S9726" s="77" t="str">
        <f>IF(O9726="","",IF(OR(VALUE(LEFT(O9726,2))&gt;IF(RIGHT(J9726,1)="M",7,19),AND(OR(LEFT(O9726,2)={"07","19"}),VALUE(RIGHT(O9726,2))&gt;15)),TRUE,FALSE))</f>
        <v/>
      </c>
      <c r="T9726" s="77" t="str">
        <f>IF(O9726="","",IF(OR(VALUE(LEFT(O9726,2))&gt;IF(RIGHT(J9726,1)="M",7,19),AND(OR(LEFT(O9726,2)={"07","19"}),VALUE(RIGHT(O9726,2))&gt;5)),TRUE,FALSE))</f>
        <v/>
      </c>
    </row>
    <row r="9727" spans="12:20" x14ac:dyDescent="0.25">
      <c r="L9727" s="75">
        <f>COUNTIF($B$2:B9727,B9727)</f>
        <v>0</v>
      </c>
      <c r="M9727" s="75">
        <f>COUNTIF($L$2:L9727,4)</f>
        <v>42</v>
      </c>
      <c r="N9727" s="76" t="str">
        <f t="shared" si="759"/>
        <v>0</v>
      </c>
      <c r="O9727" s="76" t="str">
        <f t="shared" si="755"/>
        <v/>
      </c>
      <c r="P9727" s="75" t="str">
        <f t="shared" si="756"/>
        <v/>
      </c>
      <c r="Q9727" s="77" t="str">
        <f t="shared" si="757"/>
        <v/>
      </c>
      <c r="R9727" s="77" t="str">
        <f t="shared" si="758"/>
        <v/>
      </c>
      <c r="S9727" s="77" t="str">
        <f>IF(O9727="","",IF(OR(VALUE(LEFT(O9727,2))&gt;IF(RIGHT(J9727,1)="M",7,19),AND(OR(LEFT(O9727,2)={"07","19"}),VALUE(RIGHT(O9727,2))&gt;15)),TRUE,FALSE))</f>
        <v/>
      </c>
      <c r="T9727" s="77" t="str">
        <f>IF(O9727="","",IF(OR(VALUE(LEFT(O9727,2))&gt;IF(RIGHT(J9727,1)="M",7,19),AND(OR(LEFT(O9727,2)={"07","19"}),VALUE(RIGHT(O9727,2))&gt;5)),TRUE,FALSE))</f>
        <v/>
      </c>
    </row>
    <row r="9728" spans="12:20" x14ac:dyDescent="0.25">
      <c r="L9728" s="75">
        <f>COUNTIF($B$2:B9728,B9728)</f>
        <v>0</v>
      </c>
      <c r="M9728" s="75">
        <f>COUNTIF($L$2:L9728,4)</f>
        <v>42</v>
      </c>
      <c r="N9728" s="76" t="str">
        <f t="shared" si="759"/>
        <v>0</v>
      </c>
      <c r="O9728" s="76" t="str">
        <f t="shared" si="755"/>
        <v/>
      </c>
      <c r="P9728" s="75" t="str">
        <f t="shared" si="756"/>
        <v/>
      </c>
      <c r="Q9728" s="77" t="str">
        <f t="shared" si="757"/>
        <v/>
      </c>
      <c r="R9728" s="77" t="str">
        <f t="shared" si="758"/>
        <v/>
      </c>
      <c r="S9728" s="77" t="str">
        <f>IF(O9728="","",IF(OR(VALUE(LEFT(O9728,2))&gt;IF(RIGHT(J9728,1)="M",7,19),AND(OR(LEFT(O9728,2)={"07","19"}),VALUE(RIGHT(O9728,2))&gt;15)),TRUE,FALSE))</f>
        <v/>
      </c>
      <c r="T9728" s="77" t="str">
        <f>IF(O9728="","",IF(OR(VALUE(LEFT(O9728,2))&gt;IF(RIGHT(J9728,1)="M",7,19),AND(OR(LEFT(O9728,2)={"07","19"}),VALUE(RIGHT(O9728,2))&gt;5)),TRUE,FALSE))</f>
        <v/>
      </c>
    </row>
    <row r="9729" spans="12:20" x14ac:dyDescent="0.25">
      <c r="L9729" s="75">
        <f>COUNTIF($B$2:B9729,B9729)</f>
        <v>0</v>
      </c>
      <c r="M9729" s="75">
        <f>COUNTIF($L$2:L9729,4)</f>
        <v>42</v>
      </c>
      <c r="N9729" s="76" t="str">
        <f t="shared" si="759"/>
        <v>0</v>
      </c>
      <c r="O9729" s="76" t="str">
        <f t="shared" si="755"/>
        <v/>
      </c>
      <c r="P9729" s="75" t="str">
        <f t="shared" si="756"/>
        <v/>
      </c>
      <c r="Q9729" s="77" t="str">
        <f t="shared" si="757"/>
        <v/>
      </c>
      <c r="R9729" s="77" t="str">
        <f t="shared" si="758"/>
        <v/>
      </c>
      <c r="S9729" s="77" t="str">
        <f>IF(O9729="","",IF(OR(VALUE(LEFT(O9729,2))&gt;IF(RIGHT(J9729,1)="M",7,19),AND(OR(LEFT(O9729,2)={"07","19"}),VALUE(RIGHT(O9729,2))&gt;15)),TRUE,FALSE))</f>
        <v/>
      </c>
      <c r="T9729" s="77" t="str">
        <f>IF(O9729="","",IF(OR(VALUE(LEFT(O9729,2))&gt;IF(RIGHT(J9729,1)="M",7,19),AND(OR(LEFT(O9729,2)={"07","19"}),VALUE(RIGHT(O9729,2))&gt;5)),TRUE,FALSE))</f>
        <v/>
      </c>
    </row>
    <row r="9730" spans="12:20" x14ac:dyDescent="0.25">
      <c r="L9730" s="75">
        <f>COUNTIF($B$2:B9730,B9730)</f>
        <v>0</v>
      </c>
      <c r="M9730" s="75">
        <f>COUNTIF($L$2:L9730,4)</f>
        <v>42</v>
      </c>
      <c r="N9730" s="76" t="str">
        <f t="shared" si="759"/>
        <v>0</v>
      </c>
      <c r="O9730" s="76" t="str">
        <f t="shared" ref="O9730:O9793" si="760">TRIM(SUBSTITUTE(SUBSTITUTE(D9730,"+",""),"_",""))</f>
        <v/>
      </c>
      <c r="P9730" s="75" t="str">
        <f t="shared" ref="P9730:P9793" si="761">TRIM(SUBSTITUTE(SUBSTITUTE(E9730,"+",""),"_",""))</f>
        <v/>
      </c>
      <c r="Q9730" s="77" t="str">
        <f t="shared" ref="Q9730:Q9793" si="762">IFERROR(IF(RIGHT(P9730,2)&lt;RIGHT(O9730,2),IF(P9730&lt;O9730,P9730+2360-O9730,P9730-40-O9730),IF(P9730&lt;O9730,P9730+2400-O9730,P9730-O9730)),"")</f>
        <v/>
      </c>
      <c r="R9730" s="77" t="str">
        <f t="shared" ref="R9730:R9793" si="763">IFERROR(ROUNDDOWN(Q9730/100,0),"")</f>
        <v/>
      </c>
      <c r="S9730" s="77" t="str">
        <f>IF(O9730="","",IF(OR(VALUE(LEFT(O9730,2))&gt;IF(RIGHT(J9730,1)="M",7,19),AND(OR(LEFT(O9730,2)={"07","19"}),VALUE(RIGHT(O9730,2))&gt;15)),TRUE,FALSE))</f>
        <v/>
      </c>
      <c r="T9730" s="77" t="str">
        <f>IF(O9730="","",IF(OR(VALUE(LEFT(O9730,2))&gt;IF(RIGHT(J9730,1)="M",7,19),AND(OR(LEFT(O9730,2)={"07","19"}),VALUE(RIGHT(O9730,2))&gt;5)),TRUE,FALSE))</f>
        <v/>
      </c>
    </row>
    <row r="9731" spans="12:20" x14ac:dyDescent="0.25">
      <c r="L9731" s="75">
        <f>COUNTIF($B$2:B9731,B9731)</f>
        <v>0</v>
      </c>
      <c r="M9731" s="75">
        <f>COUNTIF($L$2:L9731,4)</f>
        <v>42</v>
      </c>
      <c r="N9731" s="76" t="str">
        <f t="shared" ref="N9731:N9794" si="764">A9731&amp;DAY(C9731)</f>
        <v>0</v>
      </c>
      <c r="O9731" s="76" t="str">
        <f t="shared" si="760"/>
        <v/>
      </c>
      <c r="P9731" s="75" t="str">
        <f t="shared" si="761"/>
        <v/>
      </c>
      <c r="Q9731" s="77" t="str">
        <f t="shared" si="762"/>
        <v/>
      </c>
      <c r="R9731" s="77" t="str">
        <f t="shared" si="763"/>
        <v/>
      </c>
      <c r="S9731" s="77" t="str">
        <f>IF(O9731="","",IF(OR(VALUE(LEFT(O9731,2))&gt;IF(RIGHT(J9731,1)="M",7,19),AND(OR(LEFT(O9731,2)={"07","19"}),VALUE(RIGHT(O9731,2))&gt;15)),TRUE,FALSE))</f>
        <v/>
      </c>
      <c r="T9731" s="77" t="str">
        <f>IF(O9731="","",IF(OR(VALUE(LEFT(O9731,2))&gt;IF(RIGHT(J9731,1)="M",7,19),AND(OR(LEFT(O9731,2)={"07","19"}),VALUE(RIGHT(O9731,2))&gt;5)),TRUE,FALSE))</f>
        <v/>
      </c>
    </row>
    <row r="9732" spans="12:20" x14ac:dyDescent="0.25">
      <c r="L9732" s="75">
        <f>COUNTIF($B$2:B9732,B9732)</f>
        <v>0</v>
      </c>
      <c r="M9732" s="75">
        <f>COUNTIF($L$2:L9732,4)</f>
        <v>42</v>
      </c>
      <c r="N9732" s="76" t="str">
        <f t="shared" si="764"/>
        <v>0</v>
      </c>
      <c r="O9732" s="76" t="str">
        <f t="shared" si="760"/>
        <v/>
      </c>
      <c r="P9732" s="75" t="str">
        <f t="shared" si="761"/>
        <v/>
      </c>
      <c r="Q9732" s="77" t="str">
        <f t="shared" si="762"/>
        <v/>
      </c>
      <c r="R9732" s="77" t="str">
        <f t="shared" si="763"/>
        <v/>
      </c>
      <c r="S9732" s="77" t="str">
        <f>IF(O9732="","",IF(OR(VALUE(LEFT(O9732,2))&gt;IF(RIGHT(J9732,1)="M",7,19),AND(OR(LEFT(O9732,2)={"07","19"}),VALUE(RIGHT(O9732,2))&gt;15)),TRUE,FALSE))</f>
        <v/>
      </c>
      <c r="T9732" s="77" t="str">
        <f>IF(O9732="","",IF(OR(VALUE(LEFT(O9732,2))&gt;IF(RIGHT(J9732,1)="M",7,19),AND(OR(LEFT(O9732,2)={"07","19"}),VALUE(RIGHT(O9732,2))&gt;5)),TRUE,FALSE))</f>
        <v/>
      </c>
    </row>
    <row r="9733" spans="12:20" x14ac:dyDescent="0.25">
      <c r="L9733" s="75">
        <f>COUNTIF($B$2:B9733,B9733)</f>
        <v>0</v>
      </c>
      <c r="M9733" s="75">
        <f>COUNTIF($L$2:L9733,4)</f>
        <v>42</v>
      </c>
      <c r="N9733" s="76" t="str">
        <f t="shared" si="764"/>
        <v>0</v>
      </c>
      <c r="O9733" s="76" t="str">
        <f t="shared" si="760"/>
        <v/>
      </c>
      <c r="P9733" s="75" t="str">
        <f t="shared" si="761"/>
        <v/>
      </c>
      <c r="Q9733" s="77" t="str">
        <f t="shared" si="762"/>
        <v/>
      </c>
      <c r="R9733" s="77" t="str">
        <f t="shared" si="763"/>
        <v/>
      </c>
      <c r="S9733" s="77" t="str">
        <f>IF(O9733="","",IF(OR(VALUE(LEFT(O9733,2))&gt;IF(RIGHT(J9733,1)="M",7,19),AND(OR(LEFT(O9733,2)={"07","19"}),VALUE(RIGHT(O9733,2))&gt;15)),TRUE,FALSE))</f>
        <v/>
      </c>
      <c r="T9733" s="77" t="str">
        <f>IF(O9733="","",IF(OR(VALUE(LEFT(O9733,2))&gt;IF(RIGHT(J9733,1)="M",7,19),AND(OR(LEFT(O9733,2)={"07","19"}),VALUE(RIGHT(O9733,2))&gt;5)),TRUE,FALSE))</f>
        <v/>
      </c>
    </row>
    <row r="9734" spans="12:20" x14ac:dyDescent="0.25">
      <c r="L9734" s="75">
        <f>COUNTIF($B$2:B9734,B9734)</f>
        <v>0</v>
      </c>
      <c r="M9734" s="75">
        <f>COUNTIF($L$2:L9734,4)</f>
        <v>42</v>
      </c>
      <c r="N9734" s="76" t="str">
        <f t="shared" si="764"/>
        <v>0</v>
      </c>
      <c r="O9734" s="76" t="str">
        <f t="shared" si="760"/>
        <v/>
      </c>
      <c r="P9734" s="75" t="str">
        <f t="shared" si="761"/>
        <v/>
      </c>
      <c r="Q9734" s="77" t="str">
        <f t="shared" si="762"/>
        <v/>
      </c>
      <c r="R9734" s="77" t="str">
        <f t="shared" si="763"/>
        <v/>
      </c>
      <c r="S9734" s="77" t="str">
        <f>IF(O9734="","",IF(OR(VALUE(LEFT(O9734,2))&gt;IF(RIGHT(J9734,1)="M",7,19),AND(OR(LEFT(O9734,2)={"07","19"}),VALUE(RIGHT(O9734,2))&gt;15)),TRUE,FALSE))</f>
        <v/>
      </c>
      <c r="T9734" s="77" t="str">
        <f>IF(O9734="","",IF(OR(VALUE(LEFT(O9734,2))&gt;IF(RIGHT(J9734,1)="M",7,19),AND(OR(LEFT(O9734,2)={"07","19"}),VALUE(RIGHT(O9734,2))&gt;5)),TRUE,FALSE))</f>
        <v/>
      </c>
    </row>
    <row r="9735" spans="12:20" x14ac:dyDescent="0.25">
      <c r="L9735" s="75">
        <f>COUNTIF($B$2:B9735,B9735)</f>
        <v>0</v>
      </c>
      <c r="M9735" s="75">
        <f>COUNTIF($L$2:L9735,4)</f>
        <v>42</v>
      </c>
      <c r="N9735" s="76" t="str">
        <f t="shared" si="764"/>
        <v>0</v>
      </c>
      <c r="O9735" s="76" t="str">
        <f t="shared" si="760"/>
        <v/>
      </c>
      <c r="P9735" s="75" t="str">
        <f t="shared" si="761"/>
        <v/>
      </c>
      <c r="Q9735" s="77" t="str">
        <f t="shared" si="762"/>
        <v/>
      </c>
      <c r="R9735" s="77" t="str">
        <f t="shared" si="763"/>
        <v/>
      </c>
      <c r="S9735" s="77" t="str">
        <f>IF(O9735="","",IF(OR(VALUE(LEFT(O9735,2))&gt;IF(RIGHT(J9735,1)="M",7,19),AND(OR(LEFT(O9735,2)={"07","19"}),VALUE(RIGHT(O9735,2))&gt;15)),TRUE,FALSE))</f>
        <v/>
      </c>
      <c r="T9735" s="77" t="str">
        <f>IF(O9735="","",IF(OR(VALUE(LEFT(O9735,2))&gt;IF(RIGHT(J9735,1)="M",7,19),AND(OR(LEFT(O9735,2)={"07","19"}),VALUE(RIGHT(O9735,2))&gt;5)),TRUE,FALSE))</f>
        <v/>
      </c>
    </row>
    <row r="9736" spans="12:20" x14ac:dyDescent="0.25">
      <c r="L9736" s="75">
        <f>COUNTIF($B$2:B9736,B9736)</f>
        <v>0</v>
      </c>
      <c r="M9736" s="75">
        <f>COUNTIF($L$2:L9736,4)</f>
        <v>42</v>
      </c>
      <c r="N9736" s="76" t="str">
        <f t="shared" si="764"/>
        <v>0</v>
      </c>
      <c r="O9736" s="76" t="str">
        <f t="shared" si="760"/>
        <v/>
      </c>
      <c r="P9736" s="75" t="str">
        <f t="shared" si="761"/>
        <v/>
      </c>
      <c r="Q9736" s="77" t="str">
        <f t="shared" si="762"/>
        <v/>
      </c>
      <c r="R9736" s="77" t="str">
        <f t="shared" si="763"/>
        <v/>
      </c>
      <c r="S9736" s="77" t="str">
        <f>IF(O9736="","",IF(OR(VALUE(LEFT(O9736,2))&gt;IF(RIGHT(J9736,1)="M",7,19),AND(OR(LEFT(O9736,2)={"07","19"}),VALUE(RIGHT(O9736,2))&gt;15)),TRUE,FALSE))</f>
        <v/>
      </c>
      <c r="T9736" s="77" t="str">
        <f>IF(O9736="","",IF(OR(VALUE(LEFT(O9736,2))&gt;IF(RIGHT(J9736,1)="M",7,19),AND(OR(LEFT(O9736,2)={"07","19"}),VALUE(RIGHT(O9736,2))&gt;5)),TRUE,FALSE))</f>
        <v/>
      </c>
    </row>
    <row r="9737" spans="12:20" x14ac:dyDescent="0.25">
      <c r="L9737" s="75">
        <f>COUNTIF($B$2:B9737,B9737)</f>
        <v>0</v>
      </c>
      <c r="M9737" s="75">
        <f>COUNTIF($L$2:L9737,4)</f>
        <v>42</v>
      </c>
      <c r="N9737" s="76" t="str">
        <f t="shared" si="764"/>
        <v>0</v>
      </c>
      <c r="O9737" s="76" t="str">
        <f t="shared" si="760"/>
        <v/>
      </c>
      <c r="P9737" s="75" t="str">
        <f t="shared" si="761"/>
        <v/>
      </c>
      <c r="Q9737" s="77" t="str">
        <f t="shared" si="762"/>
        <v/>
      </c>
      <c r="R9737" s="77" t="str">
        <f t="shared" si="763"/>
        <v/>
      </c>
      <c r="S9737" s="77" t="str">
        <f>IF(O9737="","",IF(OR(VALUE(LEFT(O9737,2))&gt;IF(RIGHT(J9737,1)="M",7,19),AND(OR(LEFT(O9737,2)={"07","19"}),VALUE(RIGHT(O9737,2))&gt;15)),TRUE,FALSE))</f>
        <v/>
      </c>
      <c r="T9737" s="77" t="str">
        <f>IF(O9737="","",IF(OR(VALUE(LEFT(O9737,2))&gt;IF(RIGHT(J9737,1)="M",7,19),AND(OR(LEFT(O9737,2)={"07","19"}),VALUE(RIGHT(O9737,2))&gt;5)),TRUE,FALSE))</f>
        <v/>
      </c>
    </row>
    <row r="9738" spans="12:20" x14ac:dyDescent="0.25">
      <c r="L9738" s="75">
        <f>COUNTIF($B$2:B9738,B9738)</f>
        <v>0</v>
      </c>
      <c r="M9738" s="75">
        <f>COUNTIF($L$2:L9738,4)</f>
        <v>42</v>
      </c>
      <c r="N9738" s="76" t="str">
        <f t="shared" si="764"/>
        <v>0</v>
      </c>
      <c r="O9738" s="76" t="str">
        <f t="shared" si="760"/>
        <v/>
      </c>
      <c r="P9738" s="75" t="str">
        <f t="shared" si="761"/>
        <v/>
      </c>
      <c r="Q9738" s="77" t="str">
        <f t="shared" si="762"/>
        <v/>
      </c>
      <c r="R9738" s="77" t="str">
        <f t="shared" si="763"/>
        <v/>
      </c>
      <c r="S9738" s="77" t="str">
        <f>IF(O9738="","",IF(OR(VALUE(LEFT(O9738,2))&gt;IF(RIGHT(J9738,1)="M",7,19),AND(OR(LEFT(O9738,2)={"07","19"}),VALUE(RIGHT(O9738,2))&gt;15)),TRUE,FALSE))</f>
        <v/>
      </c>
      <c r="T9738" s="77" t="str">
        <f>IF(O9738="","",IF(OR(VALUE(LEFT(O9738,2))&gt;IF(RIGHT(J9738,1)="M",7,19),AND(OR(LEFT(O9738,2)={"07","19"}),VALUE(RIGHT(O9738,2))&gt;5)),TRUE,FALSE))</f>
        <v/>
      </c>
    </row>
    <row r="9739" spans="12:20" x14ac:dyDescent="0.25">
      <c r="L9739" s="75">
        <f>COUNTIF($B$2:B9739,B9739)</f>
        <v>0</v>
      </c>
      <c r="M9739" s="75">
        <f>COUNTIF($L$2:L9739,4)</f>
        <v>42</v>
      </c>
      <c r="N9739" s="76" t="str">
        <f t="shared" si="764"/>
        <v>0</v>
      </c>
      <c r="O9739" s="76" t="str">
        <f t="shared" si="760"/>
        <v/>
      </c>
      <c r="P9739" s="75" t="str">
        <f t="shared" si="761"/>
        <v/>
      </c>
      <c r="Q9739" s="77" t="str">
        <f t="shared" si="762"/>
        <v/>
      </c>
      <c r="R9739" s="77" t="str">
        <f t="shared" si="763"/>
        <v/>
      </c>
      <c r="S9739" s="77" t="str">
        <f>IF(O9739="","",IF(OR(VALUE(LEFT(O9739,2))&gt;IF(RIGHT(J9739,1)="M",7,19),AND(OR(LEFT(O9739,2)={"07","19"}),VALUE(RIGHT(O9739,2))&gt;15)),TRUE,FALSE))</f>
        <v/>
      </c>
      <c r="T9739" s="77" t="str">
        <f>IF(O9739="","",IF(OR(VALUE(LEFT(O9739,2))&gt;IF(RIGHT(J9739,1)="M",7,19),AND(OR(LEFT(O9739,2)={"07","19"}),VALUE(RIGHT(O9739,2))&gt;5)),TRUE,FALSE))</f>
        <v/>
      </c>
    </row>
    <row r="9740" spans="12:20" x14ac:dyDescent="0.25">
      <c r="L9740" s="75">
        <f>COUNTIF($B$2:B9740,B9740)</f>
        <v>0</v>
      </c>
      <c r="M9740" s="75">
        <f>COUNTIF($L$2:L9740,4)</f>
        <v>42</v>
      </c>
      <c r="N9740" s="76" t="str">
        <f t="shared" si="764"/>
        <v>0</v>
      </c>
      <c r="O9740" s="76" t="str">
        <f t="shared" si="760"/>
        <v/>
      </c>
      <c r="P9740" s="75" t="str">
        <f t="shared" si="761"/>
        <v/>
      </c>
      <c r="Q9740" s="77" t="str">
        <f t="shared" si="762"/>
        <v/>
      </c>
      <c r="R9740" s="77" t="str">
        <f t="shared" si="763"/>
        <v/>
      </c>
      <c r="S9740" s="77" t="str">
        <f>IF(O9740="","",IF(OR(VALUE(LEFT(O9740,2))&gt;IF(RIGHT(J9740,1)="M",7,19),AND(OR(LEFT(O9740,2)={"07","19"}),VALUE(RIGHT(O9740,2))&gt;15)),TRUE,FALSE))</f>
        <v/>
      </c>
      <c r="T9740" s="77" t="str">
        <f>IF(O9740="","",IF(OR(VALUE(LEFT(O9740,2))&gt;IF(RIGHT(J9740,1)="M",7,19),AND(OR(LEFT(O9740,2)={"07","19"}),VALUE(RIGHT(O9740,2))&gt;5)),TRUE,FALSE))</f>
        <v/>
      </c>
    </row>
    <row r="9741" spans="12:20" x14ac:dyDescent="0.25">
      <c r="L9741" s="75">
        <f>COUNTIF($B$2:B9741,B9741)</f>
        <v>0</v>
      </c>
      <c r="M9741" s="75">
        <f>COUNTIF($L$2:L9741,4)</f>
        <v>42</v>
      </c>
      <c r="N9741" s="76" t="str">
        <f t="shared" si="764"/>
        <v>0</v>
      </c>
      <c r="O9741" s="76" t="str">
        <f t="shared" si="760"/>
        <v/>
      </c>
      <c r="P9741" s="75" t="str">
        <f t="shared" si="761"/>
        <v/>
      </c>
      <c r="Q9741" s="77" t="str">
        <f t="shared" si="762"/>
        <v/>
      </c>
      <c r="R9741" s="77" t="str">
        <f t="shared" si="763"/>
        <v/>
      </c>
      <c r="S9741" s="77" t="str">
        <f>IF(O9741="","",IF(OR(VALUE(LEFT(O9741,2))&gt;IF(RIGHT(J9741,1)="M",7,19),AND(OR(LEFT(O9741,2)={"07","19"}),VALUE(RIGHT(O9741,2))&gt;15)),TRUE,FALSE))</f>
        <v/>
      </c>
      <c r="T9741" s="77" t="str">
        <f>IF(O9741="","",IF(OR(VALUE(LEFT(O9741,2))&gt;IF(RIGHT(J9741,1)="M",7,19),AND(OR(LEFT(O9741,2)={"07","19"}),VALUE(RIGHT(O9741,2))&gt;5)),TRUE,FALSE))</f>
        <v/>
      </c>
    </row>
    <row r="9742" spans="12:20" x14ac:dyDescent="0.25">
      <c r="L9742" s="75">
        <f>COUNTIF($B$2:B9742,B9742)</f>
        <v>0</v>
      </c>
      <c r="M9742" s="75">
        <f>COUNTIF($L$2:L9742,4)</f>
        <v>42</v>
      </c>
      <c r="N9742" s="76" t="str">
        <f t="shared" si="764"/>
        <v>0</v>
      </c>
      <c r="O9742" s="76" t="str">
        <f t="shared" si="760"/>
        <v/>
      </c>
      <c r="P9742" s="75" t="str">
        <f t="shared" si="761"/>
        <v/>
      </c>
      <c r="Q9742" s="77" t="str">
        <f t="shared" si="762"/>
        <v/>
      </c>
      <c r="R9742" s="77" t="str">
        <f t="shared" si="763"/>
        <v/>
      </c>
      <c r="S9742" s="77" t="str">
        <f>IF(O9742="","",IF(OR(VALUE(LEFT(O9742,2))&gt;IF(RIGHT(J9742,1)="M",7,19),AND(OR(LEFT(O9742,2)={"07","19"}),VALUE(RIGHT(O9742,2))&gt;15)),TRUE,FALSE))</f>
        <v/>
      </c>
      <c r="T9742" s="77" t="str">
        <f>IF(O9742="","",IF(OR(VALUE(LEFT(O9742,2))&gt;IF(RIGHT(J9742,1)="M",7,19),AND(OR(LEFT(O9742,2)={"07","19"}),VALUE(RIGHT(O9742,2))&gt;5)),TRUE,FALSE))</f>
        <v/>
      </c>
    </row>
    <row r="9743" spans="12:20" x14ac:dyDescent="0.25">
      <c r="L9743" s="75">
        <f>COUNTIF($B$2:B9743,B9743)</f>
        <v>0</v>
      </c>
      <c r="M9743" s="75">
        <f>COUNTIF($L$2:L9743,4)</f>
        <v>42</v>
      </c>
      <c r="N9743" s="76" t="str">
        <f t="shared" si="764"/>
        <v>0</v>
      </c>
      <c r="O9743" s="76" t="str">
        <f t="shared" si="760"/>
        <v/>
      </c>
      <c r="P9743" s="75" t="str">
        <f t="shared" si="761"/>
        <v/>
      </c>
      <c r="Q9743" s="77" t="str">
        <f t="shared" si="762"/>
        <v/>
      </c>
      <c r="R9743" s="77" t="str">
        <f t="shared" si="763"/>
        <v/>
      </c>
      <c r="S9743" s="77" t="str">
        <f>IF(O9743="","",IF(OR(VALUE(LEFT(O9743,2))&gt;IF(RIGHT(J9743,1)="M",7,19),AND(OR(LEFT(O9743,2)={"07","19"}),VALUE(RIGHT(O9743,2))&gt;15)),TRUE,FALSE))</f>
        <v/>
      </c>
      <c r="T9743" s="77" t="str">
        <f>IF(O9743="","",IF(OR(VALUE(LEFT(O9743,2))&gt;IF(RIGHT(J9743,1)="M",7,19),AND(OR(LEFT(O9743,2)={"07","19"}),VALUE(RIGHT(O9743,2))&gt;5)),TRUE,FALSE))</f>
        <v/>
      </c>
    </row>
    <row r="9744" spans="12:20" x14ac:dyDescent="0.25">
      <c r="L9744" s="75">
        <f>COUNTIF($B$2:B9744,B9744)</f>
        <v>0</v>
      </c>
      <c r="M9744" s="75">
        <f>COUNTIF($L$2:L9744,4)</f>
        <v>42</v>
      </c>
      <c r="N9744" s="76" t="str">
        <f t="shared" si="764"/>
        <v>0</v>
      </c>
      <c r="O9744" s="76" t="str">
        <f t="shared" si="760"/>
        <v/>
      </c>
      <c r="P9744" s="75" t="str">
        <f t="shared" si="761"/>
        <v/>
      </c>
      <c r="Q9744" s="77" t="str">
        <f t="shared" si="762"/>
        <v/>
      </c>
      <c r="R9744" s="77" t="str">
        <f t="shared" si="763"/>
        <v/>
      </c>
      <c r="S9744" s="77" t="str">
        <f>IF(O9744="","",IF(OR(VALUE(LEFT(O9744,2))&gt;IF(RIGHT(J9744,1)="M",7,19),AND(OR(LEFT(O9744,2)={"07","19"}),VALUE(RIGHT(O9744,2))&gt;15)),TRUE,FALSE))</f>
        <v/>
      </c>
      <c r="T9744" s="77" t="str">
        <f>IF(O9744="","",IF(OR(VALUE(LEFT(O9744,2))&gt;IF(RIGHT(J9744,1)="M",7,19),AND(OR(LEFT(O9744,2)={"07","19"}),VALUE(RIGHT(O9744,2))&gt;5)),TRUE,FALSE))</f>
        <v/>
      </c>
    </row>
    <row r="9745" spans="12:20" x14ac:dyDescent="0.25">
      <c r="L9745" s="75">
        <f>COUNTIF($B$2:B9745,B9745)</f>
        <v>0</v>
      </c>
      <c r="M9745" s="75">
        <f>COUNTIF($L$2:L9745,4)</f>
        <v>42</v>
      </c>
      <c r="N9745" s="76" t="str">
        <f t="shared" si="764"/>
        <v>0</v>
      </c>
      <c r="O9745" s="76" t="str">
        <f t="shared" si="760"/>
        <v/>
      </c>
      <c r="P9745" s="75" t="str">
        <f t="shared" si="761"/>
        <v/>
      </c>
      <c r="Q9745" s="77" t="str">
        <f t="shared" si="762"/>
        <v/>
      </c>
      <c r="R9745" s="77" t="str">
        <f t="shared" si="763"/>
        <v/>
      </c>
      <c r="S9745" s="77" t="str">
        <f>IF(O9745="","",IF(OR(VALUE(LEFT(O9745,2))&gt;IF(RIGHT(J9745,1)="M",7,19),AND(OR(LEFT(O9745,2)={"07","19"}),VALUE(RIGHT(O9745,2))&gt;15)),TRUE,FALSE))</f>
        <v/>
      </c>
      <c r="T9745" s="77" t="str">
        <f>IF(O9745="","",IF(OR(VALUE(LEFT(O9745,2))&gt;IF(RIGHT(J9745,1)="M",7,19),AND(OR(LEFT(O9745,2)={"07","19"}),VALUE(RIGHT(O9745,2))&gt;5)),TRUE,FALSE))</f>
        <v/>
      </c>
    </row>
    <row r="9746" spans="12:20" x14ac:dyDescent="0.25">
      <c r="L9746" s="75">
        <f>COUNTIF($B$2:B9746,B9746)</f>
        <v>0</v>
      </c>
      <c r="M9746" s="75">
        <f>COUNTIF($L$2:L9746,4)</f>
        <v>42</v>
      </c>
      <c r="N9746" s="76" t="str">
        <f t="shared" si="764"/>
        <v>0</v>
      </c>
      <c r="O9746" s="76" t="str">
        <f t="shared" si="760"/>
        <v/>
      </c>
      <c r="P9746" s="75" t="str">
        <f t="shared" si="761"/>
        <v/>
      </c>
      <c r="Q9746" s="77" t="str">
        <f t="shared" si="762"/>
        <v/>
      </c>
      <c r="R9746" s="77" t="str">
        <f t="shared" si="763"/>
        <v/>
      </c>
      <c r="S9746" s="77" t="str">
        <f>IF(O9746="","",IF(OR(VALUE(LEFT(O9746,2))&gt;IF(RIGHT(J9746,1)="M",7,19),AND(OR(LEFT(O9746,2)={"07","19"}),VALUE(RIGHT(O9746,2))&gt;15)),TRUE,FALSE))</f>
        <v/>
      </c>
      <c r="T9746" s="77" t="str">
        <f>IF(O9746="","",IF(OR(VALUE(LEFT(O9746,2))&gt;IF(RIGHT(J9746,1)="M",7,19),AND(OR(LEFT(O9746,2)={"07","19"}),VALUE(RIGHT(O9746,2))&gt;5)),TRUE,FALSE))</f>
        <v/>
      </c>
    </row>
    <row r="9747" spans="12:20" x14ac:dyDescent="0.25">
      <c r="L9747" s="75">
        <f>COUNTIF($B$2:B9747,B9747)</f>
        <v>0</v>
      </c>
      <c r="M9747" s="75">
        <f>COUNTIF($L$2:L9747,4)</f>
        <v>42</v>
      </c>
      <c r="N9747" s="76" t="str">
        <f t="shared" si="764"/>
        <v>0</v>
      </c>
      <c r="O9747" s="76" t="str">
        <f t="shared" si="760"/>
        <v/>
      </c>
      <c r="P9747" s="75" t="str">
        <f t="shared" si="761"/>
        <v/>
      </c>
      <c r="Q9747" s="77" t="str">
        <f t="shared" si="762"/>
        <v/>
      </c>
      <c r="R9747" s="77" t="str">
        <f t="shared" si="763"/>
        <v/>
      </c>
      <c r="S9747" s="77" t="str">
        <f>IF(O9747="","",IF(OR(VALUE(LEFT(O9747,2))&gt;IF(RIGHT(J9747,1)="M",7,19),AND(OR(LEFT(O9747,2)={"07","19"}),VALUE(RIGHT(O9747,2))&gt;15)),TRUE,FALSE))</f>
        <v/>
      </c>
      <c r="T9747" s="77" t="str">
        <f>IF(O9747="","",IF(OR(VALUE(LEFT(O9747,2))&gt;IF(RIGHT(J9747,1)="M",7,19),AND(OR(LEFT(O9747,2)={"07","19"}),VALUE(RIGHT(O9747,2))&gt;5)),TRUE,FALSE))</f>
        <v/>
      </c>
    </row>
    <row r="9748" spans="12:20" x14ac:dyDescent="0.25">
      <c r="L9748" s="75">
        <f>COUNTIF($B$2:B9748,B9748)</f>
        <v>0</v>
      </c>
      <c r="M9748" s="75">
        <f>COUNTIF($L$2:L9748,4)</f>
        <v>42</v>
      </c>
      <c r="N9748" s="76" t="str">
        <f t="shared" si="764"/>
        <v>0</v>
      </c>
      <c r="O9748" s="76" t="str">
        <f t="shared" si="760"/>
        <v/>
      </c>
      <c r="P9748" s="75" t="str">
        <f t="shared" si="761"/>
        <v/>
      </c>
      <c r="Q9748" s="77" t="str">
        <f t="shared" si="762"/>
        <v/>
      </c>
      <c r="R9748" s="77" t="str">
        <f t="shared" si="763"/>
        <v/>
      </c>
      <c r="S9748" s="77" t="str">
        <f>IF(O9748="","",IF(OR(VALUE(LEFT(O9748,2))&gt;IF(RIGHT(J9748,1)="M",7,19),AND(OR(LEFT(O9748,2)={"07","19"}),VALUE(RIGHT(O9748,2))&gt;15)),TRUE,FALSE))</f>
        <v/>
      </c>
      <c r="T9748" s="77" t="str">
        <f>IF(O9748="","",IF(OR(VALUE(LEFT(O9748,2))&gt;IF(RIGHT(J9748,1)="M",7,19),AND(OR(LEFT(O9748,2)={"07","19"}),VALUE(RIGHT(O9748,2))&gt;5)),TRUE,FALSE))</f>
        <v/>
      </c>
    </row>
    <row r="9749" spans="12:20" x14ac:dyDescent="0.25">
      <c r="L9749" s="75">
        <f>COUNTIF($B$2:B9749,B9749)</f>
        <v>0</v>
      </c>
      <c r="M9749" s="75">
        <f>COUNTIF($L$2:L9749,4)</f>
        <v>42</v>
      </c>
      <c r="N9749" s="76" t="str">
        <f t="shared" si="764"/>
        <v>0</v>
      </c>
      <c r="O9749" s="76" t="str">
        <f t="shared" si="760"/>
        <v/>
      </c>
      <c r="P9749" s="75" t="str">
        <f t="shared" si="761"/>
        <v/>
      </c>
      <c r="Q9749" s="77" t="str">
        <f t="shared" si="762"/>
        <v/>
      </c>
      <c r="R9749" s="77" t="str">
        <f t="shared" si="763"/>
        <v/>
      </c>
      <c r="S9749" s="77" t="str">
        <f>IF(O9749="","",IF(OR(VALUE(LEFT(O9749,2))&gt;IF(RIGHT(J9749,1)="M",7,19),AND(OR(LEFT(O9749,2)={"07","19"}),VALUE(RIGHT(O9749,2))&gt;15)),TRUE,FALSE))</f>
        <v/>
      </c>
      <c r="T9749" s="77" t="str">
        <f>IF(O9749="","",IF(OR(VALUE(LEFT(O9749,2))&gt;IF(RIGHT(J9749,1)="M",7,19),AND(OR(LEFT(O9749,2)={"07","19"}),VALUE(RIGHT(O9749,2))&gt;5)),TRUE,FALSE))</f>
        <v/>
      </c>
    </row>
    <row r="9750" spans="12:20" x14ac:dyDescent="0.25">
      <c r="L9750" s="75">
        <f>COUNTIF($B$2:B9750,B9750)</f>
        <v>0</v>
      </c>
      <c r="M9750" s="75">
        <f>COUNTIF($L$2:L9750,4)</f>
        <v>42</v>
      </c>
      <c r="N9750" s="76" t="str">
        <f t="shared" si="764"/>
        <v>0</v>
      </c>
      <c r="O9750" s="76" t="str">
        <f t="shared" si="760"/>
        <v/>
      </c>
      <c r="P9750" s="75" t="str">
        <f t="shared" si="761"/>
        <v/>
      </c>
      <c r="Q9750" s="77" t="str">
        <f t="shared" si="762"/>
        <v/>
      </c>
      <c r="R9750" s="77" t="str">
        <f t="shared" si="763"/>
        <v/>
      </c>
      <c r="S9750" s="77" t="str">
        <f>IF(O9750="","",IF(OR(VALUE(LEFT(O9750,2))&gt;IF(RIGHT(J9750,1)="M",7,19),AND(OR(LEFT(O9750,2)={"07","19"}),VALUE(RIGHT(O9750,2))&gt;15)),TRUE,FALSE))</f>
        <v/>
      </c>
      <c r="T9750" s="77" t="str">
        <f>IF(O9750="","",IF(OR(VALUE(LEFT(O9750,2))&gt;IF(RIGHT(J9750,1)="M",7,19),AND(OR(LEFT(O9750,2)={"07","19"}),VALUE(RIGHT(O9750,2))&gt;5)),TRUE,FALSE))</f>
        <v/>
      </c>
    </row>
    <row r="9751" spans="12:20" x14ac:dyDescent="0.25">
      <c r="L9751" s="75">
        <f>COUNTIF($B$2:B9751,B9751)</f>
        <v>0</v>
      </c>
      <c r="M9751" s="75">
        <f>COUNTIF($L$2:L9751,4)</f>
        <v>42</v>
      </c>
      <c r="N9751" s="76" t="str">
        <f t="shared" si="764"/>
        <v>0</v>
      </c>
      <c r="O9751" s="76" t="str">
        <f t="shared" si="760"/>
        <v/>
      </c>
      <c r="P9751" s="75" t="str">
        <f t="shared" si="761"/>
        <v/>
      </c>
      <c r="Q9751" s="77" t="str">
        <f t="shared" si="762"/>
        <v/>
      </c>
      <c r="R9751" s="77" t="str">
        <f t="shared" si="763"/>
        <v/>
      </c>
      <c r="S9751" s="77" t="str">
        <f>IF(O9751="","",IF(OR(VALUE(LEFT(O9751,2))&gt;IF(RIGHT(J9751,1)="M",7,19),AND(OR(LEFT(O9751,2)={"07","19"}),VALUE(RIGHT(O9751,2))&gt;15)),TRUE,FALSE))</f>
        <v/>
      </c>
      <c r="T9751" s="77" t="str">
        <f>IF(O9751="","",IF(OR(VALUE(LEFT(O9751,2))&gt;IF(RIGHT(J9751,1)="M",7,19),AND(OR(LEFT(O9751,2)={"07","19"}),VALUE(RIGHT(O9751,2))&gt;5)),TRUE,FALSE))</f>
        <v/>
      </c>
    </row>
    <row r="9752" spans="12:20" x14ac:dyDescent="0.25">
      <c r="L9752" s="75">
        <f>COUNTIF($B$2:B9752,B9752)</f>
        <v>0</v>
      </c>
      <c r="M9752" s="75">
        <f>COUNTIF($L$2:L9752,4)</f>
        <v>42</v>
      </c>
      <c r="N9752" s="76" t="str">
        <f t="shared" si="764"/>
        <v>0</v>
      </c>
      <c r="O9752" s="76" t="str">
        <f t="shared" si="760"/>
        <v/>
      </c>
      <c r="P9752" s="75" t="str">
        <f t="shared" si="761"/>
        <v/>
      </c>
      <c r="Q9752" s="77" t="str">
        <f t="shared" si="762"/>
        <v/>
      </c>
      <c r="R9752" s="77" t="str">
        <f t="shared" si="763"/>
        <v/>
      </c>
      <c r="S9752" s="77" t="str">
        <f>IF(O9752="","",IF(OR(VALUE(LEFT(O9752,2))&gt;IF(RIGHT(J9752,1)="M",7,19),AND(OR(LEFT(O9752,2)={"07","19"}),VALUE(RIGHT(O9752,2))&gt;15)),TRUE,FALSE))</f>
        <v/>
      </c>
      <c r="T9752" s="77" t="str">
        <f>IF(O9752="","",IF(OR(VALUE(LEFT(O9752,2))&gt;IF(RIGHT(J9752,1)="M",7,19),AND(OR(LEFT(O9752,2)={"07","19"}),VALUE(RIGHT(O9752,2))&gt;5)),TRUE,FALSE))</f>
        <v/>
      </c>
    </row>
    <row r="9753" spans="12:20" x14ac:dyDescent="0.25">
      <c r="L9753" s="75">
        <f>COUNTIF($B$2:B9753,B9753)</f>
        <v>0</v>
      </c>
      <c r="M9753" s="75">
        <f>COUNTIF($L$2:L9753,4)</f>
        <v>42</v>
      </c>
      <c r="N9753" s="76" t="str">
        <f t="shared" si="764"/>
        <v>0</v>
      </c>
      <c r="O9753" s="76" t="str">
        <f t="shared" si="760"/>
        <v/>
      </c>
      <c r="P9753" s="75" t="str">
        <f t="shared" si="761"/>
        <v/>
      </c>
      <c r="Q9753" s="77" t="str">
        <f t="shared" si="762"/>
        <v/>
      </c>
      <c r="R9753" s="77" t="str">
        <f t="shared" si="763"/>
        <v/>
      </c>
      <c r="S9753" s="77" t="str">
        <f>IF(O9753="","",IF(OR(VALUE(LEFT(O9753,2))&gt;IF(RIGHT(J9753,1)="M",7,19),AND(OR(LEFT(O9753,2)={"07","19"}),VALUE(RIGHT(O9753,2))&gt;15)),TRUE,FALSE))</f>
        <v/>
      </c>
      <c r="T9753" s="77" t="str">
        <f>IF(O9753="","",IF(OR(VALUE(LEFT(O9753,2))&gt;IF(RIGHT(J9753,1)="M",7,19),AND(OR(LEFT(O9753,2)={"07","19"}),VALUE(RIGHT(O9753,2))&gt;5)),TRUE,FALSE))</f>
        <v/>
      </c>
    </row>
    <row r="9754" spans="12:20" x14ac:dyDescent="0.25">
      <c r="L9754" s="75">
        <f>COUNTIF($B$2:B9754,B9754)</f>
        <v>0</v>
      </c>
      <c r="M9754" s="75">
        <f>COUNTIF($L$2:L9754,4)</f>
        <v>42</v>
      </c>
      <c r="N9754" s="76" t="str">
        <f t="shared" si="764"/>
        <v>0</v>
      </c>
      <c r="O9754" s="76" t="str">
        <f t="shared" si="760"/>
        <v/>
      </c>
      <c r="P9754" s="75" t="str">
        <f t="shared" si="761"/>
        <v/>
      </c>
      <c r="Q9754" s="77" t="str">
        <f t="shared" si="762"/>
        <v/>
      </c>
      <c r="R9754" s="77" t="str">
        <f t="shared" si="763"/>
        <v/>
      </c>
      <c r="S9754" s="77" t="str">
        <f>IF(O9754="","",IF(OR(VALUE(LEFT(O9754,2))&gt;IF(RIGHT(J9754,1)="M",7,19),AND(OR(LEFT(O9754,2)={"07","19"}),VALUE(RIGHT(O9754,2))&gt;15)),TRUE,FALSE))</f>
        <v/>
      </c>
      <c r="T9754" s="77" t="str">
        <f>IF(O9754="","",IF(OR(VALUE(LEFT(O9754,2))&gt;IF(RIGHT(J9754,1)="M",7,19),AND(OR(LEFT(O9754,2)={"07","19"}),VALUE(RIGHT(O9754,2))&gt;5)),TRUE,FALSE))</f>
        <v/>
      </c>
    </row>
    <row r="9755" spans="12:20" x14ac:dyDescent="0.25">
      <c r="L9755" s="75">
        <f>COUNTIF($B$2:B9755,B9755)</f>
        <v>0</v>
      </c>
      <c r="M9755" s="75">
        <f>COUNTIF($L$2:L9755,4)</f>
        <v>42</v>
      </c>
      <c r="N9755" s="76" t="str">
        <f t="shared" si="764"/>
        <v>0</v>
      </c>
      <c r="O9755" s="76" t="str">
        <f t="shared" si="760"/>
        <v/>
      </c>
      <c r="P9755" s="75" t="str">
        <f t="shared" si="761"/>
        <v/>
      </c>
      <c r="Q9755" s="77" t="str">
        <f t="shared" si="762"/>
        <v/>
      </c>
      <c r="R9755" s="77" t="str">
        <f t="shared" si="763"/>
        <v/>
      </c>
      <c r="S9755" s="77" t="str">
        <f>IF(O9755="","",IF(OR(VALUE(LEFT(O9755,2))&gt;IF(RIGHT(J9755,1)="M",7,19),AND(OR(LEFT(O9755,2)={"07","19"}),VALUE(RIGHT(O9755,2))&gt;15)),TRUE,FALSE))</f>
        <v/>
      </c>
      <c r="T9755" s="77" t="str">
        <f>IF(O9755="","",IF(OR(VALUE(LEFT(O9755,2))&gt;IF(RIGHT(J9755,1)="M",7,19),AND(OR(LEFT(O9755,2)={"07","19"}),VALUE(RIGHT(O9755,2))&gt;5)),TRUE,FALSE))</f>
        <v/>
      </c>
    </row>
    <row r="9756" spans="12:20" x14ac:dyDescent="0.25">
      <c r="L9756" s="75">
        <f>COUNTIF($B$2:B9756,B9756)</f>
        <v>0</v>
      </c>
      <c r="M9756" s="75">
        <f>COUNTIF($L$2:L9756,4)</f>
        <v>42</v>
      </c>
      <c r="N9756" s="76" t="str">
        <f t="shared" si="764"/>
        <v>0</v>
      </c>
      <c r="O9756" s="76" t="str">
        <f t="shared" si="760"/>
        <v/>
      </c>
      <c r="P9756" s="75" t="str">
        <f t="shared" si="761"/>
        <v/>
      </c>
      <c r="Q9756" s="77" t="str">
        <f t="shared" si="762"/>
        <v/>
      </c>
      <c r="R9756" s="77" t="str">
        <f t="shared" si="763"/>
        <v/>
      </c>
      <c r="S9756" s="77" t="str">
        <f>IF(O9756="","",IF(OR(VALUE(LEFT(O9756,2))&gt;IF(RIGHT(J9756,1)="M",7,19),AND(OR(LEFT(O9756,2)={"07","19"}),VALUE(RIGHT(O9756,2))&gt;15)),TRUE,FALSE))</f>
        <v/>
      </c>
      <c r="T9756" s="77" t="str">
        <f>IF(O9756="","",IF(OR(VALUE(LEFT(O9756,2))&gt;IF(RIGHT(J9756,1)="M",7,19),AND(OR(LEFT(O9756,2)={"07","19"}),VALUE(RIGHT(O9756,2))&gt;5)),TRUE,FALSE))</f>
        <v/>
      </c>
    </row>
    <row r="9757" spans="12:20" x14ac:dyDescent="0.25">
      <c r="L9757" s="75">
        <f>COUNTIF($B$2:B9757,B9757)</f>
        <v>0</v>
      </c>
      <c r="M9757" s="75">
        <f>COUNTIF($L$2:L9757,4)</f>
        <v>42</v>
      </c>
      <c r="N9757" s="76" t="str">
        <f t="shared" si="764"/>
        <v>0</v>
      </c>
      <c r="O9757" s="76" t="str">
        <f t="shared" si="760"/>
        <v/>
      </c>
      <c r="P9757" s="75" t="str">
        <f t="shared" si="761"/>
        <v/>
      </c>
      <c r="Q9757" s="77" t="str">
        <f t="shared" si="762"/>
        <v/>
      </c>
      <c r="R9757" s="77" t="str">
        <f t="shared" si="763"/>
        <v/>
      </c>
      <c r="S9757" s="77" t="str">
        <f>IF(O9757="","",IF(OR(VALUE(LEFT(O9757,2))&gt;IF(RIGHT(J9757,1)="M",7,19),AND(OR(LEFT(O9757,2)={"07","19"}),VALUE(RIGHT(O9757,2))&gt;15)),TRUE,FALSE))</f>
        <v/>
      </c>
      <c r="T9757" s="77" t="str">
        <f>IF(O9757="","",IF(OR(VALUE(LEFT(O9757,2))&gt;IF(RIGHT(J9757,1)="M",7,19),AND(OR(LEFT(O9757,2)={"07","19"}),VALUE(RIGHT(O9757,2))&gt;5)),TRUE,FALSE))</f>
        <v/>
      </c>
    </row>
    <row r="9758" spans="12:20" x14ac:dyDescent="0.25">
      <c r="L9758" s="75">
        <f>COUNTIF($B$2:B9758,B9758)</f>
        <v>0</v>
      </c>
      <c r="M9758" s="75">
        <f>COUNTIF($L$2:L9758,4)</f>
        <v>42</v>
      </c>
      <c r="N9758" s="76" t="str">
        <f t="shared" si="764"/>
        <v>0</v>
      </c>
      <c r="O9758" s="76" t="str">
        <f t="shared" si="760"/>
        <v/>
      </c>
      <c r="P9758" s="75" t="str">
        <f t="shared" si="761"/>
        <v/>
      </c>
      <c r="Q9758" s="77" t="str">
        <f t="shared" si="762"/>
        <v/>
      </c>
      <c r="R9758" s="77" t="str">
        <f t="shared" si="763"/>
        <v/>
      </c>
      <c r="S9758" s="77" t="str">
        <f>IF(O9758="","",IF(OR(VALUE(LEFT(O9758,2))&gt;IF(RIGHT(J9758,1)="M",7,19),AND(OR(LEFT(O9758,2)={"07","19"}),VALUE(RIGHT(O9758,2))&gt;15)),TRUE,FALSE))</f>
        <v/>
      </c>
      <c r="T9758" s="77" t="str">
        <f>IF(O9758="","",IF(OR(VALUE(LEFT(O9758,2))&gt;IF(RIGHT(J9758,1)="M",7,19),AND(OR(LEFT(O9758,2)={"07","19"}),VALUE(RIGHT(O9758,2))&gt;5)),TRUE,FALSE))</f>
        <v/>
      </c>
    </row>
    <row r="9759" spans="12:20" x14ac:dyDescent="0.25">
      <c r="L9759" s="75">
        <f>COUNTIF($B$2:B9759,B9759)</f>
        <v>0</v>
      </c>
      <c r="M9759" s="75">
        <f>COUNTIF($L$2:L9759,4)</f>
        <v>42</v>
      </c>
      <c r="N9759" s="76" t="str">
        <f t="shared" si="764"/>
        <v>0</v>
      </c>
      <c r="O9759" s="76" t="str">
        <f t="shared" si="760"/>
        <v/>
      </c>
      <c r="P9759" s="75" t="str">
        <f t="shared" si="761"/>
        <v/>
      </c>
      <c r="Q9759" s="77" t="str">
        <f t="shared" si="762"/>
        <v/>
      </c>
      <c r="R9759" s="77" t="str">
        <f t="shared" si="763"/>
        <v/>
      </c>
      <c r="S9759" s="77" t="str">
        <f>IF(O9759="","",IF(OR(VALUE(LEFT(O9759,2))&gt;IF(RIGHT(J9759,1)="M",7,19),AND(OR(LEFT(O9759,2)={"07","19"}),VALUE(RIGHT(O9759,2))&gt;15)),TRUE,FALSE))</f>
        <v/>
      </c>
      <c r="T9759" s="77" t="str">
        <f>IF(O9759="","",IF(OR(VALUE(LEFT(O9759,2))&gt;IF(RIGHT(J9759,1)="M",7,19),AND(OR(LEFT(O9759,2)={"07","19"}),VALUE(RIGHT(O9759,2))&gt;5)),TRUE,FALSE))</f>
        <v/>
      </c>
    </row>
    <row r="9760" spans="12:20" x14ac:dyDescent="0.25">
      <c r="L9760" s="75">
        <f>COUNTIF($B$2:B9760,B9760)</f>
        <v>0</v>
      </c>
      <c r="M9760" s="75">
        <f>COUNTIF($L$2:L9760,4)</f>
        <v>42</v>
      </c>
      <c r="N9760" s="76" t="str">
        <f t="shared" si="764"/>
        <v>0</v>
      </c>
      <c r="O9760" s="76" t="str">
        <f t="shared" si="760"/>
        <v/>
      </c>
      <c r="P9760" s="75" t="str">
        <f t="shared" si="761"/>
        <v/>
      </c>
      <c r="Q9760" s="77" t="str">
        <f t="shared" si="762"/>
        <v/>
      </c>
      <c r="R9760" s="77" t="str">
        <f t="shared" si="763"/>
        <v/>
      </c>
      <c r="S9760" s="77" t="str">
        <f>IF(O9760="","",IF(OR(VALUE(LEFT(O9760,2))&gt;IF(RIGHT(J9760,1)="M",7,19),AND(OR(LEFT(O9760,2)={"07","19"}),VALUE(RIGHT(O9760,2))&gt;15)),TRUE,FALSE))</f>
        <v/>
      </c>
      <c r="T9760" s="77" t="str">
        <f>IF(O9760="","",IF(OR(VALUE(LEFT(O9760,2))&gt;IF(RIGHT(J9760,1)="M",7,19),AND(OR(LEFT(O9760,2)={"07","19"}),VALUE(RIGHT(O9760,2))&gt;5)),TRUE,FALSE))</f>
        <v/>
      </c>
    </row>
    <row r="9761" spans="12:20" x14ac:dyDescent="0.25">
      <c r="L9761" s="75">
        <f>COUNTIF($B$2:B9761,B9761)</f>
        <v>0</v>
      </c>
      <c r="M9761" s="75">
        <f>COUNTIF($L$2:L9761,4)</f>
        <v>42</v>
      </c>
      <c r="N9761" s="76" t="str">
        <f t="shared" si="764"/>
        <v>0</v>
      </c>
      <c r="O9761" s="76" t="str">
        <f t="shared" si="760"/>
        <v/>
      </c>
      <c r="P9761" s="75" t="str">
        <f t="shared" si="761"/>
        <v/>
      </c>
      <c r="Q9761" s="77" t="str">
        <f t="shared" si="762"/>
        <v/>
      </c>
      <c r="R9761" s="77" t="str">
        <f t="shared" si="763"/>
        <v/>
      </c>
      <c r="S9761" s="77" t="str">
        <f>IF(O9761="","",IF(OR(VALUE(LEFT(O9761,2))&gt;IF(RIGHT(J9761,1)="M",7,19),AND(OR(LEFT(O9761,2)={"07","19"}),VALUE(RIGHT(O9761,2))&gt;15)),TRUE,FALSE))</f>
        <v/>
      </c>
      <c r="T9761" s="77" t="str">
        <f>IF(O9761="","",IF(OR(VALUE(LEFT(O9761,2))&gt;IF(RIGHT(J9761,1)="M",7,19),AND(OR(LEFT(O9761,2)={"07","19"}),VALUE(RIGHT(O9761,2))&gt;5)),TRUE,FALSE))</f>
        <v/>
      </c>
    </row>
    <row r="9762" spans="12:20" x14ac:dyDescent="0.25">
      <c r="L9762" s="75">
        <f>COUNTIF($B$2:B9762,B9762)</f>
        <v>0</v>
      </c>
      <c r="M9762" s="75">
        <f>COUNTIF($L$2:L9762,4)</f>
        <v>42</v>
      </c>
      <c r="N9762" s="76" t="str">
        <f t="shared" si="764"/>
        <v>0</v>
      </c>
      <c r="O9762" s="76" t="str">
        <f t="shared" si="760"/>
        <v/>
      </c>
      <c r="P9762" s="75" t="str">
        <f t="shared" si="761"/>
        <v/>
      </c>
      <c r="Q9762" s="77" t="str">
        <f t="shared" si="762"/>
        <v/>
      </c>
      <c r="R9762" s="77" t="str">
        <f t="shared" si="763"/>
        <v/>
      </c>
      <c r="S9762" s="77" t="str">
        <f>IF(O9762="","",IF(OR(VALUE(LEFT(O9762,2))&gt;IF(RIGHT(J9762,1)="M",7,19),AND(OR(LEFT(O9762,2)={"07","19"}),VALUE(RIGHT(O9762,2))&gt;15)),TRUE,FALSE))</f>
        <v/>
      </c>
      <c r="T9762" s="77" t="str">
        <f>IF(O9762="","",IF(OR(VALUE(LEFT(O9762,2))&gt;IF(RIGHT(J9762,1)="M",7,19),AND(OR(LEFT(O9762,2)={"07","19"}),VALUE(RIGHT(O9762,2))&gt;5)),TRUE,FALSE))</f>
        <v/>
      </c>
    </row>
    <row r="9763" spans="12:20" x14ac:dyDescent="0.25">
      <c r="L9763" s="75">
        <f>COUNTIF($B$2:B9763,B9763)</f>
        <v>0</v>
      </c>
      <c r="M9763" s="75">
        <f>COUNTIF($L$2:L9763,4)</f>
        <v>42</v>
      </c>
      <c r="N9763" s="76" t="str">
        <f t="shared" si="764"/>
        <v>0</v>
      </c>
      <c r="O9763" s="76" t="str">
        <f t="shared" si="760"/>
        <v/>
      </c>
      <c r="P9763" s="75" t="str">
        <f t="shared" si="761"/>
        <v/>
      </c>
      <c r="Q9763" s="77" t="str">
        <f t="shared" si="762"/>
        <v/>
      </c>
      <c r="R9763" s="77" t="str">
        <f t="shared" si="763"/>
        <v/>
      </c>
      <c r="S9763" s="77" t="str">
        <f>IF(O9763="","",IF(OR(VALUE(LEFT(O9763,2))&gt;IF(RIGHT(J9763,1)="M",7,19),AND(OR(LEFT(O9763,2)={"07","19"}),VALUE(RIGHT(O9763,2))&gt;15)),TRUE,FALSE))</f>
        <v/>
      </c>
      <c r="T9763" s="77" t="str">
        <f>IF(O9763="","",IF(OR(VALUE(LEFT(O9763,2))&gt;IF(RIGHT(J9763,1)="M",7,19),AND(OR(LEFT(O9763,2)={"07","19"}),VALUE(RIGHT(O9763,2))&gt;5)),TRUE,FALSE))</f>
        <v/>
      </c>
    </row>
    <row r="9764" spans="12:20" x14ac:dyDescent="0.25">
      <c r="L9764" s="75">
        <f>COUNTIF($B$2:B9764,B9764)</f>
        <v>0</v>
      </c>
      <c r="M9764" s="75">
        <f>COUNTIF($L$2:L9764,4)</f>
        <v>42</v>
      </c>
      <c r="N9764" s="76" t="str">
        <f t="shared" si="764"/>
        <v>0</v>
      </c>
      <c r="O9764" s="76" t="str">
        <f t="shared" si="760"/>
        <v/>
      </c>
      <c r="P9764" s="75" t="str">
        <f t="shared" si="761"/>
        <v/>
      </c>
      <c r="Q9764" s="77" t="str">
        <f t="shared" si="762"/>
        <v/>
      </c>
      <c r="R9764" s="77" t="str">
        <f t="shared" si="763"/>
        <v/>
      </c>
      <c r="S9764" s="77" t="str">
        <f>IF(O9764="","",IF(OR(VALUE(LEFT(O9764,2))&gt;IF(RIGHT(J9764,1)="M",7,19),AND(OR(LEFT(O9764,2)={"07","19"}),VALUE(RIGHT(O9764,2))&gt;15)),TRUE,FALSE))</f>
        <v/>
      </c>
      <c r="T9764" s="77" t="str">
        <f>IF(O9764="","",IF(OR(VALUE(LEFT(O9764,2))&gt;IF(RIGHT(J9764,1)="M",7,19),AND(OR(LEFT(O9764,2)={"07","19"}),VALUE(RIGHT(O9764,2))&gt;5)),TRUE,FALSE))</f>
        <v/>
      </c>
    </row>
    <row r="9765" spans="12:20" x14ac:dyDescent="0.25">
      <c r="L9765" s="75">
        <f>COUNTIF($B$2:B9765,B9765)</f>
        <v>0</v>
      </c>
      <c r="M9765" s="75">
        <f>COUNTIF($L$2:L9765,4)</f>
        <v>42</v>
      </c>
      <c r="N9765" s="76" t="str">
        <f t="shared" si="764"/>
        <v>0</v>
      </c>
      <c r="O9765" s="76" t="str">
        <f t="shared" si="760"/>
        <v/>
      </c>
      <c r="P9765" s="75" t="str">
        <f t="shared" si="761"/>
        <v/>
      </c>
      <c r="Q9765" s="77" t="str">
        <f t="shared" si="762"/>
        <v/>
      </c>
      <c r="R9765" s="77" t="str">
        <f t="shared" si="763"/>
        <v/>
      </c>
      <c r="S9765" s="77" t="str">
        <f>IF(O9765="","",IF(OR(VALUE(LEFT(O9765,2))&gt;IF(RIGHT(J9765,1)="M",7,19),AND(OR(LEFT(O9765,2)={"07","19"}),VALUE(RIGHT(O9765,2))&gt;15)),TRUE,FALSE))</f>
        <v/>
      </c>
      <c r="T9765" s="77" t="str">
        <f>IF(O9765="","",IF(OR(VALUE(LEFT(O9765,2))&gt;IF(RIGHT(J9765,1)="M",7,19),AND(OR(LEFT(O9765,2)={"07","19"}),VALUE(RIGHT(O9765,2))&gt;5)),TRUE,FALSE))</f>
        <v/>
      </c>
    </row>
    <row r="9766" spans="12:20" x14ac:dyDescent="0.25">
      <c r="L9766" s="75">
        <f>COUNTIF($B$2:B9766,B9766)</f>
        <v>0</v>
      </c>
      <c r="M9766" s="75">
        <f>COUNTIF($L$2:L9766,4)</f>
        <v>42</v>
      </c>
      <c r="N9766" s="76" t="str">
        <f t="shared" si="764"/>
        <v>0</v>
      </c>
      <c r="O9766" s="76" t="str">
        <f t="shared" si="760"/>
        <v/>
      </c>
      <c r="P9766" s="75" t="str">
        <f t="shared" si="761"/>
        <v/>
      </c>
      <c r="Q9766" s="77" t="str">
        <f t="shared" si="762"/>
        <v/>
      </c>
      <c r="R9766" s="77" t="str">
        <f t="shared" si="763"/>
        <v/>
      </c>
      <c r="S9766" s="77" t="str">
        <f>IF(O9766="","",IF(OR(VALUE(LEFT(O9766,2))&gt;IF(RIGHT(J9766,1)="M",7,19),AND(OR(LEFT(O9766,2)={"07","19"}),VALUE(RIGHT(O9766,2))&gt;15)),TRUE,FALSE))</f>
        <v/>
      </c>
      <c r="T9766" s="77" t="str">
        <f>IF(O9766="","",IF(OR(VALUE(LEFT(O9766,2))&gt;IF(RIGHT(J9766,1)="M",7,19),AND(OR(LEFT(O9766,2)={"07","19"}),VALUE(RIGHT(O9766,2))&gt;5)),TRUE,FALSE))</f>
        <v/>
      </c>
    </row>
    <row r="9767" spans="12:20" x14ac:dyDescent="0.25">
      <c r="L9767" s="75">
        <f>COUNTIF($B$2:B9767,B9767)</f>
        <v>0</v>
      </c>
      <c r="M9767" s="75">
        <f>COUNTIF($L$2:L9767,4)</f>
        <v>42</v>
      </c>
      <c r="N9767" s="76" t="str">
        <f t="shared" si="764"/>
        <v>0</v>
      </c>
      <c r="O9767" s="76" t="str">
        <f t="shared" si="760"/>
        <v/>
      </c>
      <c r="P9767" s="75" t="str">
        <f t="shared" si="761"/>
        <v/>
      </c>
      <c r="Q9767" s="77" t="str">
        <f t="shared" si="762"/>
        <v/>
      </c>
      <c r="R9767" s="77" t="str">
        <f t="shared" si="763"/>
        <v/>
      </c>
      <c r="S9767" s="77" t="str">
        <f>IF(O9767="","",IF(OR(VALUE(LEFT(O9767,2))&gt;IF(RIGHT(J9767,1)="M",7,19),AND(OR(LEFT(O9767,2)={"07","19"}),VALUE(RIGHT(O9767,2))&gt;15)),TRUE,FALSE))</f>
        <v/>
      </c>
      <c r="T9767" s="77" t="str">
        <f>IF(O9767="","",IF(OR(VALUE(LEFT(O9767,2))&gt;IF(RIGHT(J9767,1)="M",7,19),AND(OR(LEFT(O9767,2)={"07","19"}),VALUE(RIGHT(O9767,2))&gt;5)),TRUE,FALSE))</f>
        <v/>
      </c>
    </row>
    <row r="9768" spans="12:20" x14ac:dyDescent="0.25">
      <c r="L9768" s="75">
        <f>COUNTIF($B$2:B9768,B9768)</f>
        <v>0</v>
      </c>
      <c r="M9768" s="75">
        <f>COUNTIF($L$2:L9768,4)</f>
        <v>42</v>
      </c>
      <c r="N9768" s="76" t="str">
        <f t="shared" si="764"/>
        <v>0</v>
      </c>
      <c r="O9768" s="76" t="str">
        <f t="shared" si="760"/>
        <v/>
      </c>
      <c r="P9768" s="75" t="str">
        <f t="shared" si="761"/>
        <v/>
      </c>
      <c r="Q9768" s="77" t="str">
        <f t="shared" si="762"/>
        <v/>
      </c>
      <c r="R9768" s="77" t="str">
        <f t="shared" si="763"/>
        <v/>
      </c>
      <c r="S9768" s="77" t="str">
        <f>IF(O9768="","",IF(OR(VALUE(LEFT(O9768,2))&gt;IF(RIGHT(J9768,1)="M",7,19),AND(OR(LEFT(O9768,2)={"07","19"}),VALUE(RIGHT(O9768,2))&gt;15)),TRUE,FALSE))</f>
        <v/>
      </c>
      <c r="T9768" s="77" t="str">
        <f>IF(O9768="","",IF(OR(VALUE(LEFT(O9768,2))&gt;IF(RIGHT(J9768,1)="M",7,19),AND(OR(LEFT(O9768,2)={"07","19"}),VALUE(RIGHT(O9768,2))&gt;5)),TRUE,FALSE))</f>
        <v/>
      </c>
    </row>
    <row r="9769" spans="12:20" x14ac:dyDescent="0.25">
      <c r="L9769" s="75">
        <f>COUNTIF($B$2:B9769,B9769)</f>
        <v>0</v>
      </c>
      <c r="M9769" s="75">
        <f>COUNTIF($L$2:L9769,4)</f>
        <v>42</v>
      </c>
      <c r="N9769" s="76" t="str">
        <f t="shared" si="764"/>
        <v>0</v>
      </c>
      <c r="O9769" s="76" t="str">
        <f t="shared" si="760"/>
        <v/>
      </c>
      <c r="P9769" s="75" t="str">
        <f t="shared" si="761"/>
        <v/>
      </c>
      <c r="Q9769" s="77" t="str">
        <f t="shared" si="762"/>
        <v/>
      </c>
      <c r="R9769" s="77" t="str">
        <f t="shared" si="763"/>
        <v/>
      </c>
      <c r="S9769" s="77" t="str">
        <f>IF(O9769="","",IF(OR(VALUE(LEFT(O9769,2))&gt;IF(RIGHT(J9769,1)="M",7,19),AND(OR(LEFT(O9769,2)={"07","19"}),VALUE(RIGHT(O9769,2))&gt;15)),TRUE,FALSE))</f>
        <v/>
      </c>
      <c r="T9769" s="77" t="str">
        <f>IF(O9769="","",IF(OR(VALUE(LEFT(O9769,2))&gt;IF(RIGHT(J9769,1)="M",7,19),AND(OR(LEFT(O9769,2)={"07","19"}),VALUE(RIGHT(O9769,2))&gt;5)),TRUE,FALSE))</f>
        <v/>
      </c>
    </row>
    <row r="9770" spans="12:20" x14ac:dyDescent="0.25">
      <c r="L9770" s="75">
        <f>COUNTIF($B$2:B9770,B9770)</f>
        <v>0</v>
      </c>
      <c r="M9770" s="75">
        <f>COUNTIF($L$2:L9770,4)</f>
        <v>42</v>
      </c>
      <c r="N9770" s="76" t="str">
        <f t="shared" si="764"/>
        <v>0</v>
      </c>
      <c r="O9770" s="76" t="str">
        <f t="shared" si="760"/>
        <v/>
      </c>
      <c r="P9770" s="75" t="str">
        <f t="shared" si="761"/>
        <v/>
      </c>
      <c r="Q9770" s="77" t="str">
        <f t="shared" si="762"/>
        <v/>
      </c>
      <c r="R9770" s="77" t="str">
        <f t="shared" si="763"/>
        <v/>
      </c>
      <c r="S9770" s="77" t="str">
        <f>IF(O9770="","",IF(OR(VALUE(LEFT(O9770,2))&gt;IF(RIGHT(J9770,1)="M",7,19),AND(OR(LEFT(O9770,2)={"07","19"}),VALUE(RIGHT(O9770,2))&gt;15)),TRUE,FALSE))</f>
        <v/>
      </c>
      <c r="T9770" s="77" t="str">
        <f>IF(O9770="","",IF(OR(VALUE(LEFT(O9770,2))&gt;IF(RIGHT(J9770,1)="M",7,19),AND(OR(LEFT(O9770,2)={"07","19"}),VALUE(RIGHT(O9770,2))&gt;5)),TRUE,FALSE))</f>
        <v/>
      </c>
    </row>
    <row r="9771" spans="12:20" x14ac:dyDescent="0.25">
      <c r="L9771" s="75">
        <f>COUNTIF($B$2:B9771,B9771)</f>
        <v>0</v>
      </c>
      <c r="M9771" s="75">
        <f>COUNTIF($L$2:L9771,4)</f>
        <v>42</v>
      </c>
      <c r="N9771" s="76" t="str">
        <f t="shared" si="764"/>
        <v>0</v>
      </c>
      <c r="O9771" s="76" t="str">
        <f t="shared" si="760"/>
        <v/>
      </c>
      <c r="P9771" s="75" t="str">
        <f t="shared" si="761"/>
        <v/>
      </c>
      <c r="Q9771" s="77" t="str">
        <f t="shared" si="762"/>
        <v/>
      </c>
      <c r="R9771" s="77" t="str">
        <f t="shared" si="763"/>
        <v/>
      </c>
      <c r="S9771" s="77" t="str">
        <f>IF(O9771="","",IF(OR(VALUE(LEFT(O9771,2))&gt;IF(RIGHT(J9771,1)="M",7,19),AND(OR(LEFT(O9771,2)={"07","19"}),VALUE(RIGHT(O9771,2))&gt;15)),TRUE,FALSE))</f>
        <v/>
      </c>
      <c r="T9771" s="77" t="str">
        <f>IF(O9771="","",IF(OR(VALUE(LEFT(O9771,2))&gt;IF(RIGHT(J9771,1)="M",7,19),AND(OR(LEFT(O9771,2)={"07","19"}),VALUE(RIGHT(O9771,2))&gt;5)),TRUE,FALSE))</f>
        <v/>
      </c>
    </row>
    <row r="9772" spans="12:20" x14ac:dyDescent="0.25">
      <c r="L9772" s="75">
        <f>COUNTIF($B$2:B9772,B9772)</f>
        <v>0</v>
      </c>
      <c r="M9772" s="75">
        <f>COUNTIF($L$2:L9772,4)</f>
        <v>42</v>
      </c>
      <c r="N9772" s="76" t="str">
        <f t="shared" si="764"/>
        <v>0</v>
      </c>
      <c r="O9772" s="76" t="str">
        <f t="shared" si="760"/>
        <v/>
      </c>
      <c r="P9772" s="75" t="str">
        <f t="shared" si="761"/>
        <v/>
      </c>
      <c r="Q9772" s="77" t="str">
        <f t="shared" si="762"/>
        <v/>
      </c>
      <c r="R9772" s="77" t="str">
        <f t="shared" si="763"/>
        <v/>
      </c>
      <c r="S9772" s="77" t="str">
        <f>IF(O9772="","",IF(OR(VALUE(LEFT(O9772,2))&gt;IF(RIGHT(J9772,1)="M",7,19),AND(OR(LEFT(O9772,2)={"07","19"}),VALUE(RIGHT(O9772,2))&gt;15)),TRUE,FALSE))</f>
        <v/>
      </c>
      <c r="T9772" s="77" t="str">
        <f>IF(O9772="","",IF(OR(VALUE(LEFT(O9772,2))&gt;IF(RIGHT(J9772,1)="M",7,19),AND(OR(LEFT(O9772,2)={"07","19"}),VALUE(RIGHT(O9772,2))&gt;5)),TRUE,FALSE))</f>
        <v/>
      </c>
    </row>
    <row r="9773" spans="12:20" x14ac:dyDescent="0.25">
      <c r="L9773" s="75">
        <f>COUNTIF($B$2:B9773,B9773)</f>
        <v>0</v>
      </c>
      <c r="M9773" s="75">
        <f>COUNTIF($L$2:L9773,4)</f>
        <v>42</v>
      </c>
      <c r="N9773" s="76" t="str">
        <f t="shared" si="764"/>
        <v>0</v>
      </c>
      <c r="O9773" s="76" t="str">
        <f t="shared" si="760"/>
        <v/>
      </c>
      <c r="P9773" s="75" t="str">
        <f t="shared" si="761"/>
        <v/>
      </c>
      <c r="Q9773" s="77" t="str">
        <f t="shared" si="762"/>
        <v/>
      </c>
      <c r="R9773" s="77" t="str">
        <f t="shared" si="763"/>
        <v/>
      </c>
      <c r="S9773" s="77" t="str">
        <f>IF(O9773="","",IF(OR(VALUE(LEFT(O9773,2))&gt;IF(RIGHT(J9773,1)="M",7,19),AND(OR(LEFT(O9773,2)={"07","19"}),VALUE(RIGHT(O9773,2))&gt;15)),TRUE,FALSE))</f>
        <v/>
      </c>
      <c r="T9773" s="77" t="str">
        <f>IF(O9773="","",IF(OR(VALUE(LEFT(O9773,2))&gt;IF(RIGHT(J9773,1)="M",7,19),AND(OR(LEFT(O9773,2)={"07","19"}),VALUE(RIGHT(O9773,2))&gt;5)),TRUE,FALSE))</f>
        <v/>
      </c>
    </row>
    <row r="9774" spans="12:20" x14ac:dyDescent="0.25">
      <c r="L9774" s="75">
        <f>COUNTIF($B$2:B9774,B9774)</f>
        <v>0</v>
      </c>
      <c r="M9774" s="75">
        <f>COUNTIF($L$2:L9774,4)</f>
        <v>42</v>
      </c>
      <c r="N9774" s="76" t="str">
        <f t="shared" si="764"/>
        <v>0</v>
      </c>
      <c r="O9774" s="76" t="str">
        <f t="shared" si="760"/>
        <v/>
      </c>
      <c r="P9774" s="75" t="str">
        <f t="shared" si="761"/>
        <v/>
      </c>
      <c r="Q9774" s="77" t="str">
        <f t="shared" si="762"/>
        <v/>
      </c>
      <c r="R9774" s="77" t="str">
        <f t="shared" si="763"/>
        <v/>
      </c>
      <c r="S9774" s="77" t="str">
        <f>IF(O9774="","",IF(OR(VALUE(LEFT(O9774,2))&gt;IF(RIGHT(J9774,1)="M",7,19),AND(OR(LEFT(O9774,2)={"07","19"}),VALUE(RIGHT(O9774,2))&gt;15)),TRUE,FALSE))</f>
        <v/>
      </c>
      <c r="T9774" s="77" t="str">
        <f>IF(O9774="","",IF(OR(VALUE(LEFT(O9774,2))&gt;IF(RIGHT(J9774,1)="M",7,19),AND(OR(LEFT(O9774,2)={"07","19"}),VALUE(RIGHT(O9774,2))&gt;5)),TRUE,FALSE))</f>
        <v/>
      </c>
    </row>
    <row r="9775" spans="12:20" x14ac:dyDescent="0.25">
      <c r="L9775" s="75">
        <f>COUNTIF($B$2:B9775,B9775)</f>
        <v>0</v>
      </c>
      <c r="M9775" s="75">
        <f>COUNTIF($L$2:L9775,4)</f>
        <v>42</v>
      </c>
      <c r="N9775" s="76" t="str">
        <f t="shared" si="764"/>
        <v>0</v>
      </c>
      <c r="O9775" s="76" t="str">
        <f t="shared" si="760"/>
        <v/>
      </c>
      <c r="P9775" s="75" t="str">
        <f t="shared" si="761"/>
        <v/>
      </c>
      <c r="Q9775" s="77" t="str">
        <f t="shared" si="762"/>
        <v/>
      </c>
      <c r="R9775" s="77" t="str">
        <f t="shared" si="763"/>
        <v/>
      </c>
      <c r="S9775" s="77" t="str">
        <f>IF(O9775="","",IF(OR(VALUE(LEFT(O9775,2))&gt;IF(RIGHT(J9775,1)="M",7,19),AND(OR(LEFT(O9775,2)={"07","19"}),VALUE(RIGHT(O9775,2))&gt;15)),TRUE,FALSE))</f>
        <v/>
      </c>
      <c r="T9775" s="77" t="str">
        <f>IF(O9775="","",IF(OR(VALUE(LEFT(O9775,2))&gt;IF(RIGHT(J9775,1)="M",7,19),AND(OR(LEFT(O9775,2)={"07","19"}),VALUE(RIGHT(O9775,2))&gt;5)),TRUE,FALSE))</f>
        <v/>
      </c>
    </row>
    <row r="9776" spans="12:20" x14ac:dyDescent="0.25">
      <c r="L9776" s="75">
        <f>COUNTIF($B$2:B9776,B9776)</f>
        <v>0</v>
      </c>
      <c r="M9776" s="75">
        <f>COUNTIF($L$2:L9776,4)</f>
        <v>42</v>
      </c>
      <c r="N9776" s="76" t="str">
        <f t="shared" si="764"/>
        <v>0</v>
      </c>
      <c r="O9776" s="76" t="str">
        <f t="shared" si="760"/>
        <v/>
      </c>
      <c r="P9776" s="75" t="str">
        <f t="shared" si="761"/>
        <v/>
      </c>
      <c r="Q9776" s="77" t="str">
        <f t="shared" si="762"/>
        <v/>
      </c>
      <c r="R9776" s="77" t="str">
        <f t="shared" si="763"/>
        <v/>
      </c>
      <c r="S9776" s="77" t="str">
        <f>IF(O9776="","",IF(OR(VALUE(LEFT(O9776,2))&gt;IF(RIGHT(J9776,1)="M",7,19),AND(OR(LEFT(O9776,2)={"07","19"}),VALUE(RIGHT(O9776,2))&gt;15)),TRUE,FALSE))</f>
        <v/>
      </c>
      <c r="T9776" s="77" t="str">
        <f>IF(O9776="","",IF(OR(VALUE(LEFT(O9776,2))&gt;IF(RIGHT(J9776,1)="M",7,19),AND(OR(LEFT(O9776,2)={"07","19"}),VALUE(RIGHT(O9776,2))&gt;5)),TRUE,FALSE))</f>
        <v/>
      </c>
    </row>
    <row r="9777" spans="12:20" x14ac:dyDescent="0.25">
      <c r="L9777" s="75">
        <f>COUNTIF($B$2:B9777,B9777)</f>
        <v>0</v>
      </c>
      <c r="M9777" s="75">
        <f>COUNTIF($L$2:L9777,4)</f>
        <v>42</v>
      </c>
      <c r="N9777" s="76" t="str">
        <f t="shared" si="764"/>
        <v>0</v>
      </c>
      <c r="O9777" s="76" t="str">
        <f t="shared" si="760"/>
        <v/>
      </c>
      <c r="P9777" s="75" t="str">
        <f t="shared" si="761"/>
        <v/>
      </c>
      <c r="Q9777" s="77" t="str">
        <f t="shared" si="762"/>
        <v/>
      </c>
      <c r="R9777" s="77" t="str">
        <f t="shared" si="763"/>
        <v/>
      </c>
      <c r="S9777" s="77" t="str">
        <f>IF(O9777="","",IF(OR(VALUE(LEFT(O9777,2))&gt;IF(RIGHT(J9777,1)="M",7,19),AND(OR(LEFT(O9777,2)={"07","19"}),VALUE(RIGHT(O9777,2))&gt;15)),TRUE,FALSE))</f>
        <v/>
      </c>
      <c r="T9777" s="77" t="str">
        <f>IF(O9777="","",IF(OR(VALUE(LEFT(O9777,2))&gt;IF(RIGHT(J9777,1)="M",7,19),AND(OR(LEFT(O9777,2)={"07","19"}),VALUE(RIGHT(O9777,2))&gt;5)),TRUE,FALSE))</f>
        <v/>
      </c>
    </row>
    <row r="9778" spans="12:20" x14ac:dyDescent="0.25">
      <c r="L9778" s="75">
        <f>COUNTIF($B$2:B9778,B9778)</f>
        <v>0</v>
      </c>
      <c r="M9778" s="75">
        <f>COUNTIF($L$2:L9778,4)</f>
        <v>42</v>
      </c>
      <c r="N9778" s="76" t="str">
        <f t="shared" si="764"/>
        <v>0</v>
      </c>
      <c r="O9778" s="76" t="str">
        <f t="shared" si="760"/>
        <v/>
      </c>
      <c r="P9778" s="75" t="str">
        <f t="shared" si="761"/>
        <v/>
      </c>
      <c r="Q9778" s="77" t="str">
        <f t="shared" si="762"/>
        <v/>
      </c>
      <c r="R9778" s="77" t="str">
        <f t="shared" si="763"/>
        <v/>
      </c>
      <c r="S9778" s="77" t="str">
        <f>IF(O9778="","",IF(OR(VALUE(LEFT(O9778,2))&gt;IF(RIGHT(J9778,1)="M",7,19),AND(OR(LEFT(O9778,2)={"07","19"}),VALUE(RIGHT(O9778,2))&gt;15)),TRUE,FALSE))</f>
        <v/>
      </c>
      <c r="T9778" s="77" t="str">
        <f>IF(O9778="","",IF(OR(VALUE(LEFT(O9778,2))&gt;IF(RIGHT(J9778,1)="M",7,19),AND(OR(LEFT(O9778,2)={"07","19"}),VALUE(RIGHT(O9778,2))&gt;5)),TRUE,FALSE))</f>
        <v/>
      </c>
    </row>
    <row r="9779" spans="12:20" x14ac:dyDescent="0.25">
      <c r="L9779" s="75">
        <f>COUNTIF($B$2:B9779,B9779)</f>
        <v>0</v>
      </c>
      <c r="M9779" s="75">
        <f>COUNTIF($L$2:L9779,4)</f>
        <v>42</v>
      </c>
      <c r="N9779" s="76" t="str">
        <f t="shared" si="764"/>
        <v>0</v>
      </c>
      <c r="O9779" s="76" t="str">
        <f t="shared" si="760"/>
        <v/>
      </c>
      <c r="P9779" s="75" t="str">
        <f t="shared" si="761"/>
        <v/>
      </c>
      <c r="Q9779" s="77" t="str">
        <f t="shared" si="762"/>
        <v/>
      </c>
      <c r="R9779" s="77" t="str">
        <f t="shared" si="763"/>
        <v/>
      </c>
      <c r="S9779" s="77" t="str">
        <f>IF(O9779="","",IF(OR(VALUE(LEFT(O9779,2))&gt;IF(RIGHT(J9779,1)="M",7,19),AND(OR(LEFT(O9779,2)={"07","19"}),VALUE(RIGHT(O9779,2))&gt;15)),TRUE,FALSE))</f>
        <v/>
      </c>
      <c r="T9779" s="77" t="str">
        <f>IF(O9779="","",IF(OR(VALUE(LEFT(O9779,2))&gt;IF(RIGHT(J9779,1)="M",7,19),AND(OR(LEFT(O9779,2)={"07","19"}),VALUE(RIGHT(O9779,2))&gt;5)),TRUE,FALSE))</f>
        <v/>
      </c>
    </row>
    <row r="9780" spans="12:20" x14ac:dyDescent="0.25">
      <c r="L9780" s="75">
        <f>COUNTIF($B$2:B9780,B9780)</f>
        <v>0</v>
      </c>
      <c r="M9780" s="75">
        <f>COUNTIF($L$2:L9780,4)</f>
        <v>42</v>
      </c>
      <c r="N9780" s="76" t="str">
        <f t="shared" si="764"/>
        <v>0</v>
      </c>
      <c r="O9780" s="76" t="str">
        <f t="shared" si="760"/>
        <v/>
      </c>
      <c r="P9780" s="75" t="str">
        <f t="shared" si="761"/>
        <v/>
      </c>
      <c r="Q9780" s="77" t="str">
        <f t="shared" si="762"/>
        <v/>
      </c>
      <c r="R9780" s="77" t="str">
        <f t="shared" si="763"/>
        <v/>
      </c>
      <c r="S9780" s="77" t="str">
        <f>IF(O9780="","",IF(OR(VALUE(LEFT(O9780,2))&gt;IF(RIGHT(J9780,1)="M",7,19),AND(OR(LEFT(O9780,2)={"07","19"}),VALUE(RIGHT(O9780,2))&gt;15)),TRUE,FALSE))</f>
        <v/>
      </c>
      <c r="T9780" s="77" t="str">
        <f>IF(O9780="","",IF(OR(VALUE(LEFT(O9780,2))&gt;IF(RIGHT(J9780,1)="M",7,19),AND(OR(LEFT(O9780,2)={"07","19"}),VALUE(RIGHT(O9780,2))&gt;5)),TRUE,FALSE))</f>
        <v/>
      </c>
    </row>
    <row r="9781" spans="12:20" x14ac:dyDescent="0.25">
      <c r="L9781" s="75">
        <f>COUNTIF($B$2:B9781,B9781)</f>
        <v>0</v>
      </c>
      <c r="M9781" s="75">
        <f>COUNTIF($L$2:L9781,4)</f>
        <v>42</v>
      </c>
      <c r="N9781" s="76" t="str">
        <f t="shared" si="764"/>
        <v>0</v>
      </c>
      <c r="O9781" s="76" t="str">
        <f t="shared" si="760"/>
        <v/>
      </c>
      <c r="P9781" s="75" t="str">
        <f t="shared" si="761"/>
        <v/>
      </c>
      <c r="Q9781" s="77" t="str">
        <f t="shared" si="762"/>
        <v/>
      </c>
      <c r="R9781" s="77" t="str">
        <f t="shared" si="763"/>
        <v/>
      </c>
      <c r="S9781" s="77" t="str">
        <f>IF(O9781="","",IF(OR(VALUE(LEFT(O9781,2))&gt;IF(RIGHT(J9781,1)="M",7,19),AND(OR(LEFT(O9781,2)={"07","19"}),VALUE(RIGHT(O9781,2))&gt;15)),TRUE,FALSE))</f>
        <v/>
      </c>
      <c r="T9781" s="77" t="str">
        <f>IF(O9781="","",IF(OR(VALUE(LEFT(O9781,2))&gt;IF(RIGHT(J9781,1)="M",7,19),AND(OR(LEFT(O9781,2)={"07","19"}),VALUE(RIGHT(O9781,2))&gt;5)),TRUE,FALSE))</f>
        <v/>
      </c>
    </row>
    <row r="9782" spans="12:20" x14ac:dyDescent="0.25">
      <c r="L9782" s="75">
        <f>COUNTIF($B$2:B9782,B9782)</f>
        <v>0</v>
      </c>
      <c r="M9782" s="75">
        <f>COUNTIF($L$2:L9782,4)</f>
        <v>42</v>
      </c>
      <c r="N9782" s="76" t="str">
        <f t="shared" si="764"/>
        <v>0</v>
      </c>
      <c r="O9782" s="76" t="str">
        <f t="shared" si="760"/>
        <v/>
      </c>
      <c r="P9782" s="75" t="str">
        <f t="shared" si="761"/>
        <v/>
      </c>
      <c r="Q9782" s="77" t="str">
        <f t="shared" si="762"/>
        <v/>
      </c>
      <c r="R9782" s="77" t="str">
        <f t="shared" si="763"/>
        <v/>
      </c>
      <c r="S9782" s="77" t="str">
        <f>IF(O9782="","",IF(OR(VALUE(LEFT(O9782,2))&gt;IF(RIGHT(J9782,1)="M",7,19),AND(OR(LEFT(O9782,2)={"07","19"}),VALUE(RIGHT(O9782,2))&gt;15)),TRUE,FALSE))</f>
        <v/>
      </c>
      <c r="T9782" s="77" t="str">
        <f>IF(O9782="","",IF(OR(VALUE(LEFT(O9782,2))&gt;IF(RIGHT(J9782,1)="M",7,19),AND(OR(LEFT(O9782,2)={"07","19"}),VALUE(RIGHT(O9782,2))&gt;5)),TRUE,FALSE))</f>
        <v/>
      </c>
    </row>
    <row r="9783" spans="12:20" x14ac:dyDescent="0.25">
      <c r="L9783" s="75">
        <f>COUNTIF($B$2:B9783,B9783)</f>
        <v>0</v>
      </c>
      <c r="M9783" s="75">
        <f>COUNTIF($L$2:L9783,4)</f>
        <v>42</v>
      </c>
      <c r="N9783" s="76" t="str">
        <f t="shared" si="764"/>
        <v>0</v>
      </c>
      <c r="O9783" s="76" t="str">
        <f t="shared" si="760"/>
        <v/>
      </c>
      <c r="P9783" s="75" t="str">
        <f t="shared" si="761"/>
        <v/>
      </c>
      <c r="Q9783" s="77" t="str">
        <f t="shared" si="762"/>
        <v/>
      </c>
      <c r="R9783" s="77" t="str">
        <f t="shared" si="763"/>
        <v/>
      </c>
      <c r="S9783" s="77" t="str">
        <f>IF(O9783="","",IF(OR(VALUE(LEFT(O9783,2))&gt;IF(RIGHT(J9783,1)="M",7,19),AND(OR(LEFT(O9783,2)={"07","19"}),VALUE(RIGHT(O9783,2))&gt;15)),TRUE,FALSE))</f>
        <v/>
      </c>
      <c r="T9783" s="77" t="str">
        <f>IF(O9783="","",IF(OR(VALUE(LEFT(O9783,2))&gt;IF(RIGHT(J9783,1)="M",7,19),AND(OR(LEFT(O9783,2)={"07","19"}),VALUE(RIGHT(O9783,2))&gt;5)),TRUE,FALSE))</f>
        <v/>
      </c>
    </row>
    <row r="9784" spans="12:20" x14ac:dyDescent="0.25">
      <c r="L9784" s="75">
        <f>COUNTIF($B$2:B9784,B9784)</f>
        <v>0</v>
      </c>
      <c r="M9784" s="75">
        <f>COUNTIF($L$2:L9784,4)</f>
        <v>42</v>
      </c>
      <c r="N9784" s="76" t="str">
        <f t="shared" si="764"/>
        <v>0</v>
      </c>
      <c r="O9784" s="76" t="str">
        <f t="shared" si="760"/>
        <v/>
      </c>
      <c r="P9784" s="75" t="str">
        <f t="shared" si="761"/>
        <v/>
      </c>
      <c r="Q9784" s="77" t="str">
        <f t="shared" si="762"/>
        <v/>
      </c>
      <c r="R9784" s="77" t="str">
        <f t="shared" si="763"/>
        <v/>
      </c>
      <c r="S9784" s="77" t="str">
        <f>IF(O9784="","",IF(OR(VALUE(LEFT(O9784,2))&gt;IF(RIGHT(J9784,1)="M",7,19),AND(OR(LEFT(O9784,2)={"07","19"}),VALUE(RIGHT(O9784,2))&gt;15)),TRUE,FALSE))</f>
        <v/>
      </c>
      <c r="T9784" s="77" t="str">
        <f>IF(O9784="","",IF(OR(VALUE(LEFT(O9784,2))&gt;IF(RIGHT(J9784,1)="M",7,19),AND(OR(LEFT(O9784,2)={"07","19"}),VALUE(RIGHT(O9784,2))&gt;5)),TRUE,FALSE))</f>
        <v/>
      </c>
    </row>
    <row r="9785" spans="12:20" x14ac:dyDescent="0.25">
      <c r="L9785" s="75">
        <f>COUNTIF($B$2:B9785,B9785)</f>
        <v>0</v>
      </c>
      <c r="M9785" s="75">
        <f>COUNTIF($L$2:L9785,4)</f>
        <v>42</v>
      </c>
      <c r="N9785" s="76" t="str">
        <f t="shared" si="764"/>
        <v>0</v>
      </c>
      <c r="O9785" s="76" t="str">
        <f t="shared" si="760"/>
        <v/>
      </c>
      <c r="P9785" s="75" t="str">
        <f t="shared" si="761"/>
        <v/>
      </c>
      <c r="Q9785" s="77" t="str">
        <f t="shared" si="762"/>
        <v/>
      </c>
      <c r="R9785" s="77" t="str">
        <f t="shared" si="763"/>
        <v/>
      </c>
      <c r="S9785" s="77" t="str">
        <f>IF(O9785="","",IF(OR(VALUE(LEFT(O9785,2))&gt;IF(RIGHT(J9785,1)="M",7,19),AND(OR(LEFT(O9785,2)={"07","19"}),VALUE(RIGHT(O9785,2))&gt;15)),TRUE,FALSE))</f>
        <v/>
      </c>
      <c r="T9785" s="77" t="str">
        <f>IF(O9785="","",IF(OR(VALUE(LEFT(O9785,2))&gt;IF(RIGHT(J9785,1)="M",7,19),AND(OR(LEFT(O9785,2)={"07","19"}),VALUE(RIGHT(O9785,2))&gt;5)),TRUE,FALSE))</f>
        <v/>
      </c>
    </row>
    <row r="9786" spans="12:20" x14ac:dyDescent="0.25">
      <c r="L9786" s="75">
        <f>COUNTIF($B$2:B9786,B9786)</f>
        <v>0</v>
      </c>
      <c r="M9786" s="75">
        <f>COUNTIF($L$2:L9786,4)</f>
        <v>42</v>
      </c>
      <c r="N9786" s="76" t="str">
        <f t="shared" si="764"/>
        <v>0</v>
      </c>
      <c r="O9786" s="76" t="str">
        <f t="shared" si="760"/>
        <v/>
      </c>
      <c r="P9786" s="75" t="str">
        <f t="shared" si="761"/>
        <v/>
      </c>
      <c r="Q9786" s="77" t="str">
        <f t="shared" si="762"/>
        <v/>
      </c>
      <c r="R9786" s="77" t="str">
        <f t="shared" si="763"/>
        <v/>
      </c>
      <c r="S9786" s="77" t="str">
        <f>IF(O9786="","",IF(OR(VALUE(LEFT(O9786,2))&gt;IF(RIGHT(J9786,1)="M",7,19),AND(OR(LEFT(O9786,2)={"07","19"}),VALUE(RIGHT(O9786,2))&gt;15)),TRUE,FALSE))</f>
        <v/>
      </c>
      <c r="T9786" s="77" t="str">
        <f>IF(O9786="","",IF(OR(VALUE(LEFT(O9786,2))&gt;IF(RIGHT(J9786,1)="M",7,19),AND(OR(LEFT(O9786,2)={"07","19"}),VALUE(RIGHT(O9786,2))&gt;5)),TRUE,FALSE))</f>
        <v/>
      </c>
    </row>
    <row r="9787" spans="12:20" x14ac:dyDescent="0.25">
      <c r="L9787" s="75">
        <f>COUNTIF($B$2:B9787,B9787)</f>
        <v>0</v>
      </c>
      <c r="M9787" s="75">
        <f>COUNTIF($L$2:L9787,4)</f>
        <v>42</v>
      </c>
      <c r="N9787" s="76" t="str">
        <f t="shared" si="764"/>
        <v>0</v>
      </c>
      <c r="O9787" s="76" t="str">
        <f t="shared" si="760"/>
        <v/>
      </c>
      <c r="P9787" s="75" t="str">
        <f t="shared" si="761"/>
        <v/>
      </c>
      <c r="Q9787" s="77" t="str">
        <f t="shared" si="762"/>
        <v/>
      </c>
      <c r="R9787" s="77" t="str">
        <f t="shared" si="763"/>
        <v/>
      </c>
      <c r="S9787" s="77" t="str">
        <f>IF(O9787="","",IF(OR(VALUE(LEFT(O9787,2))&gt;IF(RIGHT(J9787,1)="M",7,19),AND(OR(LEFT(O9787,2)={"07","19"}),VALUE(RIGHT(O9787,2))&gt;15)),TRUE,FALSE))</f>
        <v/>
      </c>
      <c r="T9787" s="77" t="str">
        <f>IF(O9787="","",IF(OR(VALUE(LEFT(O9787,2))&gt;IF(RIGHT(J9787,1)="M",7,19),AND(OR(LEFT(O9787,2)={"07","19"}),VALUE(RIGHT(O9787,2))&gt;5)),TRUE,FALSE))</f>
        <v/>
      </c>
    </row>
    <row r="9788" spans="12:20" x14ac:dyDescent="0.25">
      <c r="L9788" s="75">
        <f>COUNTIF($B$2:B9788,B9788)</f>
        <v>0</v>
      </c>
      <c r="M9788" s="75">
        <f>COUNTIF($L$2:L9788,4)</f>
        <v>42</v>
      </c>
      <c r="N9788" s="76" t="str">
        <f t="shared" si="764"/>
        <v>0</v>
      </c>
      <c r="O9788" s="76" t="str">
        <f t="shared" si="760"/>
        <v/>
      </c>
      <c r="P9788" s="75" t="str">
        <f t="shared" si="761"/>
        <v/>
      </c>
      <c r="Q9788" s="77" t="str">
        <f t="shared" si="762"/>
        <v/>
      </c>
      <c r="R9788" s="77" t="str">
        <f t="shared" si="763"/>
        <v/>
      </c>
      <c r="S9788" s="77" t="str">
        <f>IF(O9788="","",IF(OR(VALUE(LEFT(O9788,2))&gt;IF(RIGHT(J9788,1)="M",7,19),AND(OR(LEFT(O9788,2)={"07","19"}),VALUE(RIGHT(O9788,2))&gt;15)),TRUE,FALSE))</f>
        <v/>
      </c>
      <c r="T9788" s="77" t="str">
        <f>IF(O9788="","",IF(OR(VALUE(LEFT(O9788,2))&gt;IF(RIGHT(J9788,1)="M",7,19),AND(OR(LEFT(O9788,2)={"07","19"}),VALUE(RIGHT(O9788,2))&gt;5)),TRUE,FALSE))</f>
        <v/>
      </c>
    </row>
    <row r="9789" spans="12:20" x14ac:dyDescent="0.25">
      <c r="L9789" s="75">
        <f>COUNTIF($B$2:B9789,B9789)</f>
        <v>0</v>
      </c>
      <c r="M9789" s="75">
        <f>COUNTIF($L$2:L9789,4)</f>
        <v>42</v>
      </c>
      <c r="N9789" s="76" t="str">
        <f t="shared" si="764"/>
        <v>0</v>
      </c>
      <c r="O9789" s="76" t="str">
        <f t="shared" si="760"/>
        <v/>
      </c>
      <c r="P9789" s="75" t="str">
        <f t="shared" si="761"/>
        <v/>
      </c>
      <c r="Q9789" s="77" t="str">
        <f t="shared" si="762"/>
        <v/>
      </c>
      <c r="R9789" s="77" t="str">
        <f t="shared" si="763"/>
        <v/>
      </c>
      <c r="S9789" s="77" t="str">
        <f>IF(O9789="","",IF(OR(VALUE(LEFT(O9789,2))&gt;IF(RIGHT(J9789,1)="M",7,19),AND(OR(LEFT(O9789,2)={"07","19"}),VALUE(RIGHT(O9789,2))&gt;15)),TRUE,FALSE))</f>
        <v/>
      </c>
      <c r="T9789" s="77" t="str">
        <f>IF(O9789="","",IF(OR(VALUE(LEFT(O9789,2))&gt;IF(RIGHT(J9789,1)="M",7,19),AND(OR(LEFT(O9789,2)={"07","19"}),VALUE(RIGHT(O9789,2))&gt;5)),TRUE,FALSE))</f>
        <v/>
      </c>
    </row>
    <row r="9790" spans="12:20" x14ac:dyDescent="0.25">
      <c r="L9790" s="75">
        <f>COUNTIF($B$2:B9790,B9790)</f>
        <v>0</v>
      </c>
      <c r="M9790" s="75">
        <f>COUNTIF($L$2:L9790,4)</f>
        <v>42</v>
      </c>
      <c r="N9790" s="76" t="str">
        <f t="shared" si="764"/>
        <v>0</v>
      </c>
      <c r="O9790" s="76" t="str">
        <f t="shared" si="760"/>
        <v/>
      </c>
      <c r="P9790" s="75" t="str">
        <f t="shared" si="761"/>
        <v/>
      </c>
      <c r="Q9790" s="77" t="str">
        <f t="shared" si="762"/>
        <v/>
      </c>
      <c r="R9790" s="77" t="str">
        <f t="shared" si="763"/>
        <v/>
      </c>
      <c r="S9790" s="77" t="str">
        <f>IF(O9790="","",IF(OR(VALUE(LEFT(O9790,2))&gt;IF(RIGHT(J9790,1)="M",7,19),AND(OR(LEFT(O9790,2)={"07","19"}),VALUE(RIGHT(O9790,2))&gt;15)),TRUE,FALSE))</f>
        <v/>
      </c>
      <c r="T9790" s="77" t="str">
        <f>IF(O9790="","",IF(OR(VALUE(LEFT(O9790,2))&gt;IF(RIGHT(J9790,1)="M",7,19),AND(OR(LEFT(O9790,2)={"07","19"}),VALUE(RIGHT(O9790,2))&gt;5)),TRUE,FALSE))</f>
        <v/>
      </c>
    </row>
    <row r="9791" spans="12:20" x14ac:dyDescent="0.25">
      <c r="L9791" s="75">
        <f>COUNTIF($B$2:B9791,B9791)</f>
        <v>0</v>
      </c>
      <c r="M9791" s="75">
        <f>COUNTIF($L$2:L9791,4)</f>
        <v>42</v>
      </c>
      <c r="N9791" s="76" t="str">
        <f t="shared" si="764"/>
        <v>0</v>
      </c>
      <c r="O9791" s="76" t="str">
        <f t="shared" si="760"/>
        <v/>
      </c>
      <c r="P9791" s="75" t="str">
        <f t="shared" si="761"/>
        <v/>
      </c>
      <c r="Q9791" s="77" t="str">
        <f t="shared" si="762"/>
        <v/>
      </c>
      <c r="R9791" s="77" t="str">
        <f t="shared" si="763"/>
        <v/>
      </c>
      <c r="S9791" s="77" t="str">
        <f>IF(O9791="","",IF(OR(VALUE(LEFT(O9791,2))&gt;IF(RIGHT(J9791,1)="M",7,19),AND(OR(LEFT(O9791,2)={"07","19"}),VALUE(RIGHT(O9791,2))&gt;15)),TRUE,FALSE))</f>
        <v/>
      </c>
      <c r="T9791" s="77" t="str">
        <f>IF(O9791="","",IF(OR(VALUE(LEFT(O9791,2))&gt;IF(RIGHT(J9791,1)="M",7,19),AND(OR(LEFT(O9791,2)={"07","19"}),VALUE(RIGHT(O9791,2))&gt;5)),TRUE,FALSE))</f>
        <v/>
      </c>
    </row>
    <row r="9792" spans="12:20" x14ac:dyDescent="0.25">
      <c r="L9792" s="75">
        <f>COUNTIF($B$2:B9792,B9792)</f>
        <v>0</v>
      </c>
      <c r="M9792" s="75">
        <f>COUNTIF($L$2:L9792,4)</f>
        <v>42</v>
      </c>
      <c r="N9792" s="76" t="str">
        <f t="shared" si="764"/>
        <v>0</v>
      </c>
      <c r="O9792" s="76" t="str">
        <f t="shared" si="760"/>
        <v/>
      </c>
      <c r="P9792" s="75" t="str">
        <f t="shared" si="761"/>
        <v/>
      </c>
      <c r="Q9792" s="77" t="str">
        <f t="shared" si="762"/>
        <v/>
      </c>
      <c r="R9792" s="77" t="str">
        <f t="shared" si="763"/>
        <v/>
      </c>
      <c r="S9792" s="77" t="str">
        <f>IF(O9792="","",IF(OR(VALUE(LEFT(O9792,2))&gt;IF(RIGHT(J9792,1)="M",7,19),AND(OR(LEFT(O9792,2)={"07","19"}),VALUE(RIGHT(O9792,2))&gt;15)),TRUE,FALSE))</f>
        <v/>
      </c>
      <c r="T9792" s="77" t="str">
        <f>IF(O9792="","",IF(OR(VALUE(LEFT(O9792,2))&gt;IF(RIGHT(J9792,1)="M",7,19),AND(OR(LEFT(O9792,2)={"07","19"}),VALUE(RIGHT(O9792,2))&gt;5)),TRUE,FALSE))</f>
        <v/>
      </c>
    </row>
    <row r="9793" spans="12:20" x14ac:dyDescent="0.25">
      <c r="L9793" s="75">
        <f>COUNTIF($B$2:B9793,B9793)</f>
        <v>0</v>
      </c>
      <c r="M9793" s="75">
        <f>COUNTIF($L$2:L9793,4)</f>
        <v>42</v>
      </c>
      <c r="N9793" s="76" t="str">
        <f t="shared" si="764"/>
        <v>0</v>
      </c>
      <c r="O9793" s="76" t="str">
        <f t="shared" si="760"/>
        <v/>
      </c>
      <c r="P9793" s="75" t="str">
        <f t="shared" si="761"/>
        <v/>
      </c>
      <c r="Q9793" s="77" t="str">
        <f t="shared" si="762"/>
        <v/>
      </c>
      <c r="R9793" s="77" t="str">
        <f t="shared" si="763"/>
        <v/>
      </c>
      <c r="S9793" s="77" t="str">
        <f>IF(O9793="","",IF(OR(VALUE(LEFT(O9793,2))&gt;IF(RIGHT(J9793,1)="M",7,19),AND(OR(LEFT(O9793,2)={"07","19"}),VALUE(RIGHT(O9793,2))&gt;15)),TRUE,FALSE))</f>
        <v/>
      </c>
      <c r="T9793" s="77" t="str">
        <f>IF(O9793="","",IF(OR(VALUE(LEFT(O9793,2))&gt;IF(RIGHT(J9793,1)="M",7,19),AND(OR(LEFT(O9793,2)={"07","19"}),VALUE(RIGHT(O9793,2))&gt;5)),TRUE,FALSE))</f>
        <v/>
      </c>
    </row>
    <row r="9794" spans="12:20" x14ac:dyDescent="0.25">
      <c r="L9794" s="75">
        <f>COUNTIF($B$2:B9794,B9794)</f>
        <v>0</v>
      </c>
      <c r="M9794" s="75">
        <f>COUNTIF($L$2:L9794,4)</f>
        <v>42</v>
      </c>
      <c r="N9794" s="76" t="str">
        <f t="shared" si="764"/>
        <v>0</v>
      </c>
      <c r="O9794" s="76" t="str">
        <f t="shared" ref="O9794:O9857" si="765">TRIM(SUBSTITUTE(SUBSTITUTE(D9794,"+",""),"_",""))</f>
        <v/>
      </c>
      <c r="P9794" s="75" t="str">
        <f t="shared" ref="P9794:P9857" si="766">TRIM(SUBSTITUTE(SUBSTITUTE(E9794,"+",""),"_",""))</f>
        <v/>
      </c>
      <c r="Q9794" s="77" t="str">
        <f t="shared" ref="Q9794:Q9857" si="767">IFERROR(IF(RIGHT(P9794,2)&lt;RIGHT(O9794,2),IF(P9794&lt;O9794,P9794+2360-O9794,P9794-40-O9794),IF(P9794&lt;O9794,P9794+2400-O9794,P9794-O9794)),"")</f>
        <v/>
      </c>
      <c r="R9794" s="77" t="str">
        <f t="shared" ref="R9794:R9857" si="768">IFERROR(ROUNDDOWN(Q9794/100,0),"")</f>
        <v/>
      </c>
      <c r="S9794" s="77" t="str">
        <f>IF(O9794="","",IF(OR(VALUE(LEFT(O9794,2))&gt;IF(RIGHT(J9794,1)="M",7,19),AND(OR(LEFT(O9794,2)={"07","19"}),VALUE(RIGHT(O9794,2))&gt;15)),TRUE,FALSE))</f>
        <v/>
      </c>
      <c r="T9794" s="77" t="str">
        <f>IF(O9794="","",IF(OR(VALUE(LEFT(O9794,2))&gt;IF(RIGHT(J9794,1)="M",7,19),AND(OR(LEFT(O9794,2)={"07","19"}),VALUE(RIGHT(O9794,2))&gt;5)),TRUE,FALSE))</f>
        <v/>
      </c>
    </row>
    <row r="9795" spans="12:20" x14ac:dyDescent="0.25">
      <c r="L9795" s="75">
        <f>COUNTIF($B$2:B9795,B9795)</f>
        <v>0</v>
      </c>
      <c r="M9795" s="75">
        <f>COUNTIF($L$2:L9795,4)</f>
        <v>42</v>
      </c>
      <c r="N9795" s="76" t="str">
        <f t="shared" ref="N9795:N9858" si="769">A9795&amp;DAY(C9795)</f>
        <v>0</v>
      </c>
      <c r="O9795" s="76" t="str">
        <f t="shared" si="765"/>
        <v/>
      </c>
      <c r="P9795" s="75" t="str">
        <f t="shared" si="766"/>
        <v/>
      </c>
      <c r="Q9795" s="77" t="str">
        <f t="shared" si="767"/>
        <v/>
      </c>
      <c r="R9795" s="77" t="str">
        <f t="shared" si="768"/>
        <v/>
      </c>
      <c r="S9795" s="77" t="str">
        <f>IF(O9795="","",IF(OR(VALUE(LEFT(O9795,2))&gt;IF(RIGHT(J9795,1)="M",7,19),AND(OR(LEFT(O9795,2)={"07","19"}),VALUE(RIGHT(O9795,2))&gt;15)),TRUE,FALSE))</f>
        <v/>
      </c>
      <c r="T9795" s="77" t="str">
        <f>IF(O9795="","",IF(OR(VALUE(LEFT(O9795,2))&gt;IF(RIGHT(J9795,1)="M",7,19),AND(OR(LEFT(O9795,2)={"07","19"}),VALUE(RIGHT(O9795,2))&gt;5)),TRUE,FALSE))</f>
        <v/>
      </c>
    </row>
    <row r="9796" spans="12:20" x14ac:dyDescent="0.25">
      <c r="L9796" s="75">
        <f>COUNTIF($B$2:B9796,B9796)</f>
        <v>0</v>
      </c>
      <c r="M9796" s="75">
        <f>COUNTIF($L$2:L9796,4)</f>
        <v>42</v>
      </c>
      <c r="N9796" s="76" t="str">
        <f t="shared" si="769"/>
        <v>0</v>
      </c>
      <c r="O9796" s="76" t="str">
        <f t="shared" si="765"/>
        <v/>
      </c>
      <c r="P9796" s="75" t="str">
        <f t="shared" si="766"/>
        <v/>
      </c>
      <c r="Q9796" s="77" t="str">
        <f t="shared" si="767"/>
        <v/>
      </c>
      <c r="R9796" s="77" t="str">
        <f t="shared" si="768"/>
        <v/>
      </c>
      <c r="S9796" s="77" t="str">
        <f>IF(O9796="","",IF(OR(VALUE(LEFT(O9796,2))&gt;IF(RIGHT(J9796,1)="M",7,19),AND(OR(LEFT(O9796,2)={"07","19"}),VALUE(RIGHT(O9796,2))&gt;15)),TRUE,FALSE))</f>
        <v/>
      </c>
      <c r="T9796" s="77" t="str">
        <f>IF(O9796="","",IF(OR(VALUE(LEFT(O9796,2))&gt;IF(RIGHT(J9796,1)="M",7,19),AND(OR(LEFT(O9796,2)={"07","19"}),VALUE(RIGHT(O9796,2))&gt;5)),TRUE,FALSE))</f>
        <v/>
      </c>
    </row>
    <row r="9797" spans="12:20" x14ac:dyDescent="0.25">
      <c r="L9797" s="75">
        <f>COUNTIF($B$2:B9797,B9797)</f>
        <v>0</v>
      </c>
      <c r="M9797" s="75">
        <f>COUNTIF($L$2:L9797,4)</f>
        <v>42</v>
      </c>
      <c r="N9797" s="76" t="str">
        <f t="shared" si="769"/>
        <v>0</v>
      </c>
      <c r="O9797" s="76" t="str">
        <f t="shared" si="765"/>
        <v/>
      </c>
      <c r="P9797" s="75" t="str">
        <f t="shared" si="766"/>
        <v/>
      </c>
      <c r="Q9797" s="77" t="str">
        <f t="shared" si="767"/>
        <v/>
      </c>
      <c r="R9797" s="77" t="str">
        <f t="shared" si="768"/>
        <v/>
      </c>
      <c r="S9797" s="77" t="str">
        <f>IF(O9797="","",IF(OR(VALUE(LEFT(O9797,2))&gt;IF(RIGHT(J9797,1)="M",7,19),AND(OR(LEFT(O9797,2)={"07","19"}),VALUE(RIGHT(O9797,2))&gt;15)),TRUE,FALSE))</f>
        <v/>
      </c>
      <c r="T9797" s="77" t="str">
        <f>IF(O9797="","",IF(OR(VALUE(LEFT(O9797,2))&gt;IF(RIGHT(J9797,1)="M",7,19),AND(OR(LEFT(O9797,2)={"07","19"}),VALUE(RIGHT(O9797,2))&gt;5)),TRUE,FALSE))</f>
        <v/>
      </c>
    </row>
    <row r="9798" spans="12:20" x14ac:dyDescent="0.25">
      <c r="L9798" s="75">
        <f>COUNTIF($B$2:B9798,B9798)</f>
        <v>0</v>
      </c>
      <c r="M9798" s="75">
        <f>COUNTIF($L$2:L9798,4)</f>
        <v>42</v>
      </c>
      <c r="N9798" s="76" t="str">
        <f t="shared" si="769"/>
        <v>0</v>
      </c>
      <c r="O9798" s="76" t="str">
        <f t="shared" si="765"/>
        <v/>
      </c>
      <c r="P9798" s="75" t="str">
        <f t="shared" si="766"/>
        <v/>
      </c>
      <c r="Q9798" s="77" t="str">
        <f t="shared" si="767"/>
        <v/>
      </c>
      <c r="R9798" s="77" t="str">
        <f t="shared" si="768"/>
        <v/>
      </c>
      <c r="S9798" s="77" t="str">
        <f>IF(O9798="","",IF(OR(VALUE(LEFT(O9798,2))&gt;IF(RIGHT(J9798,1)="M",7,19),AND(OR(LEFT(O9798,2)={"07","19"}),VALUE(RIGHT(O9798,2))&gt;15)),TRUE,FALSE))</f>
        <v/>
      </c>
      <c r="T9798" s="77" t="str">
        <f>IF(O9798="","",IF(OR(VALUE(LEFT(O9798,2))&gt;IF(RIGHT(J9798,1)="M",7,19),AND(OR(LEFT(O9798,2)={"07","19"}),VALUE(RIGHT(O9798,2))&gt;5)),TRUE,FALSE))</f>
        <v/>
      </c>
    </row>
    <row r="9799" spans="12:20" x14ac:dyDescent="0.25">
      <c r="L9799" s="75">
        <f>COUNTIF($B$2:B9799,B9799)</f>
        <v>0</v>
      </c>
      <c r="M9799" s="75">
        <f>COUNTIF($L$2:L9799,4)</f>
        <v>42</v>
      </c>
      <c r="N9799" s="76" t="str">
        <f t="shared" si="769"/>
        <v>0</v>
      </c>
      <c r="O9799" s="76" t="str">
        <f t="shared" si="765"/>
        <v/>
      </c>
      <c r="P9799" s="75" t="str">
        <f t="shared" si="766"/>
        <v/>
      </c>
      <c r="Q9799" s="77" t="str">
        <f t="shared" si="767"/>
        <v/>
      </c>
      <c r="R9799" s="77" t="str">
        <f t="shared" si="768"/>
        <v/>
      </c>
      <c r="S9799" s="77" t="str">
        <f>IF(O9799="","",IF(OR(VALUE(LEFT(O9799,2))&gt;IF(RIGHT(J9799,1)="M",7,19),AND(OR(LEFT(O9799,2)={"07","19"}),VALUE(RIGHT(O9799,2))&gt;15)),TRUE,FALSE))</f>
        <v/>
      </c>
      <c r="T9799" s="77" t="str">
        <f>IF(O9799="","",IF(OR(VALUE(LEFT(O9799,2))&gt;IF(RIGHT(J9799,1)="M",7,19),AND(OR(LEFT(O9799,2)={"07","19"}),VALUE(RIGHT(O9799,2))&gt;5)),TRUE,FALSE))</f>
        <v/>
      </c>
    </row>
    <row r="9800" spans="12:20" x14ac:dyDescent="0.25">
      <c r="L9800" s="75">
        <f>COUNTIF($B$2:B9800,B9800)</f>
        <v>0</v>
      </c>
      <c r="M9800" s="75">
        <f>COUNTIF($L$2:L9800,4)</f>
        <v>42</v>
      </c>
      <c r="N9800" s="76" t="str">
        <f t="shared" si="769"/>
        <v>0</v>
      </c>
      <c r="O9800" s="76" t="str">
        <f t="shared" si="765"/>
        <v/>
      </c>
      <c r="P9800" s="75" t="str">
        <f t="shared" si="766"/>
        <v/>
      </c>
      <c r="Q9800" s="77" t="str">
        <f t="shared" si="767"/>
        <v/>
      </c>
      <c r="R9800" s="77" t="str">
        <f t="shared" si="768"/>
        <v/>
      </c>
      <c r="S9800" s="77" t="str">
        <f>IF(O9800="","",IF(OR(VALUE(LEFT(O9800,2))&gt;IF(RIGHT(J9800,1)="M",7,19),AND(OR(LEFT(O9800,2)={"07","19"}),VALUE(RIGHT(O9800,2))&gt;15)),TRUE,FALSE))</f>
        <v/>
      </c>
      <c r="T9800" s="77" t="str">
        <f>IF(O9800="","",IF(OR(VALUE(LEFT(O9800,2))&gt;IF(RIGHT(J9800,1)="M",7,19),AND(OR(LEFT(O9800,2)={"07","19"}),VALUE(RIGHT(O9800,2))&gt;5)),TRUE,FALSE))</f>
        <v/>
      </c>
    </row>
    <row r="9801" spans="12:20" x14ac:dyDescent="0.25">
      <c r="L9801" s="75">
        <f>COUNTIF($B$2:B9801,B9801)</f>
        <v>0</v>
      </c>
      <c r="M9801" s="75">
        <f>COUNTIF($L$2:L9801,4)</f>
        <v>42</v>
      </c>
      <c r="N9801" s="76" t="str">
        <f t="shared" si="769"/>
        <v>0</v>
      </c>
      <c r="O9801" s="76" t="str">
        <f t="shared" si="765"/>
        <v/>
      </c>
      <c r="P9801" s="75" t="str">
        <f t="shared" si="766"/>
        <v/>
      </c>
      <c r="Q9801" s="77" t="str">
        <f t="shared" si="767"/>
        <v/>
      </c>
      <c r="R9801" s="77" t="str">
        <f t="shared" si="768"/>
        <v/>
      </c>
      <c r="S9801" s="77" t="str">
        <f>IF(O9801="","",IF(OR(VALUE(LEFT(O9801,2))&gt;IF(RIGHT(J9801,1)="M",7,19),AND(OR(LEFT(O9801,2)={"07","19"}),VALUE(RIGHT(O9801,2))&gt;15)),TRUE,FALSE))</f>
        <v/>
      </c>
      <c r="T9801" s="77" t="str">
        <f>IF(O9801="","",IF(OR(VALUE(LEFT(O9801,2))&gt;IF(RIGHT(J9801,1)="M",7,19),AND(OR(LEFT(O9801,2)={"07","19"}),VALUE(RIGHT(O9801,2))&gt;5)),TRUE,FALSE))</f>
        <v/>
      </c>
    </row>
    <row r="9802" spans="12:20" x14ac:dyDescent="0.25">
      <c r="L9802" s="75">
        <f>COUNTIF($B$2:B9802,B9802)</f>
        <v>0</v>
      </c>
      <c r="M9802" s="75">
        <f>COUNTIF($L$2:L9802,4)</f>
        <v>42</v>
      </c>
      <c r="N9802" s="76" t="str">
        <f t="shared" si="769"/>
        <v>0</v>
      </c>
      <c r="O9802" s="76" t="str">
        <f t="shared" si="765"/>
        <v/>
      </c>
      <c r="P9802" s="75" t="str">
        <f t="shared" si="766"/>
        <v/>
      </c>
      <c r="Q9802" s="77" t="str">
        <f t="shared" si="767"/>
        <v/>
      </c>
      <c r="R9802" s="77" t="str">
        <f t="shared" si="768"/>
        <v/>
      </c>
      <c r="S9802" s="77" t="str">
        <f>IF(O9802="","",IF(OR(VALUE(LEFT(O9802,2))&gt;IF(RIGHT(J9802,1)="M",7,19),AND(OR(LEFT(O9802,2)={"07","19"}),VALUE(RIGHT(O9802,2))&gt;15)),TRUE,FALSE))</f>
        <v/>
      </c>
      <c r="T9802" s="77" t="str">
        <f>IF(O9802="","",IF(OR(VALUE(LEFT(O9802,2))&gt;IF(RIGHT(J9802,1)="M",7,19),AND(OR(LEFT(O9802,2)={"07","19"}),VALUE(RIGHT(O9802,2))&gt;5)),TRUE,FALSE))</f>
        <v/>
      </c>
    </row>
    <row r="9803" spans="12:20" x14ac:dyDescent="0.25">
      <c r="L9803" s="75">
        <f>COUNTIF($B$2:B9803,B9803)</f>
        <v>0</v>
      </c>
      <c r="M9803" s="75">
        <f>COUNTIF($L$2:L9803,4)</f>
        <v>42</v>
      </c>
      <c r="N9803" s="76" t="str">
        <f t="shared" si="769"/>
        <v>0</v>
      </c>
      <c r="O9803" s="76" t="str">
        <f t="shared" si="765"/>
        <v/>
      </c>
      <c r="P9803" s="75" t="str">
        <f t="shared" si="766"/>
        <v/>
      </c>
      <c r="Q9803" s="77" t="str">
        <f t="shared" si="767"/>
        <v/>
      </c>
      <c r="R9803" s="77" t="str">
        <f t="shared" si="768"/>
        <v/>
      </c>
      <c r="S9803" s="77" t="str">
        <f>IF(O9803="","",IF(OR(VALUE(LEFT(O9803,2))&gt;IF(RIGHT(J9803,1)="M",7,19),AND(OR(LEFT(O9803,2)={"07","19"}),VALUE(RIGHT(O9803,2))&gt;15)),TRUE,FALSE))</f>
        <v/>
      </c>
      <c r="T9803" s="77" t="str">
        <f>IF(O9803="","",IF(OR(VALUE(LEFT(O9803,2))&gt;IF(RIGHT(J9803,1)="M",7,19),AND(OR(LEFT(O9803,2)={"07","19"}),VALUE(RIGHT(O9803,2))&gt;5)),TRUE,FALSE))</f>
        <v/>
      </c>
    </row>
    <row r="9804" spans="12:20" x14ac:dyDescent="0.25">
      <c r="L9804" s="75">
        <f>COUNTIF($B$2:B9804,B9804)</f>
        <v>0</v>
      </c>
      <c r="M9804" s="75">
        <f>COUNTIF($L$2:L9804,4)</f>
        <v>42</v>
      </c>
      <c r="N9804" s="76" t="str">
        <f t="shared" si="769"/>
        <v>0</v>
      </c>
      <c r="O9804" s="76" t="str">
        <f t="shared" si="765"/>
        <v/>
      </c>
      <c r="P9804" s="75" t="str">
        <f t="shared" si="766"/>
        <v/>
      </c>
      <c r="Q9804" s="77" t="str">
        <f t="shared" si="767"/>
        <v/>
      </c>
      <c r="R9804" s="77" t="str">
        <f t="shared" si="768"/>
        <v/>
      </c>
      <c r="S9804" s="77" t="str">
        <f>IF(O9804="","",IF(OR(VALUE(LEFT(O9804,2))&gt;IF(RIGHT(J9804,1)="M",7,19),AND(OR(LEFT(O9804,2)={"07","19"}),VALUE(RIGHT(O9804,2))&gt;15)),TRUE,FALSE))</f>
        <v/>
      </c>
      <c r="T9804" s="77" t="str">
        <f>IF(O9804="","",IF(OR(VALUE(LEFT(O9804,2))&gt;IF(RIGHT(J9804,1)="M",7,19),AND(OR(LEFT(O9804,2)={"07","19"}),VALUE(RIGHT(O9804,2))&gt;5)),TRUE,FALSE))</f>
        <v/>
      </c>
    </row>
    <row r="9805" spans="12:20" x14ac:dyDescent="0.25">
      <c r="L9805" s="75">
        <f>COUNTIF($B$2:B9805,B9805)</f>
        <v>0</v>
      </c>
      <c r="M9805" s="75">
        <f>COUNTIF($L$2:L9805,4)</f>
        <v>42</v>
      </c>
      <c r="N9805" s="76" t="str">
        <f t="shared" si="769"/>
        <v>0</v>
      </c>
      <c r="O9805" s="76" t="str">
        <f t="shared" si="765"/>
        <v/>
      </c>
      <c r="P9805" s="75" t="str">
        <f t="shared" si="766"/>
        <v/>
      </c>
      <c r="Q9805" s="77" t="str">
        <f t="shared" si="767"/>
        <v/>
      </c>
      <c r="R9805" s="77" t="str">
        <f t="shared" si="768"/>
        <v/>
      </c>
      <c r="S9805" s="77" t="str">
        <f>IF(O9805="","",IF(OR(VALUE(LEFT(O9805,2))&gt;IF(RIGHT(J9805,1)="M",7,19),AND(OR(LEFT(O9805,2)={"07","19"}),VALUE(RIGHT(O9805,2))&gt;15)),TRUE,FALSE))</f>
        <v/>
      </c>
      <c r="T9805" s="77" t="str">
        <f>IF(O9805="","",IF(OR(VALUE(LEFT(O9805,2))&gt;IF(RIGHT(J9805,1)="M",7,19),AND(OR(LEFT(O9805,2)={"07","19"}),VALUE(RIGHT(O9805,2))&gt;5)),TRUE,FALSE))</f>
        <v/>
      </c>
    </row>
    <row r="9806" spans="12:20" x14ac:dyDescent="0.25">
      <c r="L9806" s="75">
        <f>COUNTIF($B$2:B9806,B9806)</f>
        <v>0</v>
      </c>
      <c r="M9806" s="75">
        <f>COUNTIF($L$2:L9806,4)</f>
        <v>42</v>
      </c>
      <c r="N9806" s="76" t="str">
        <f t="shared" si="769"/>
        <v>0</v>
      </c>
      <c r="O9806" s="76" t="str">
        <f t="shared" si="765"/>
        <v/>
      </c>
      <c r="P9806" s="75" t="str">
        <f t="shared" si="766"/>
        <v/>
      </c>
      <c r="Q9806" s="77" t="str">
        <f t="shared" si="767"/>
        <v/>
      </c>
      <c r="R9806" s="77" t="str">
        <f t="shared" si="768"/>
        <v/>
      </c>
      <c r="S9806" s="77" t="str">
        <f>IF(O9806="","",IF(OR(VALUE(LEFT(O9806,2))&gt;IF(RIGHT(J9806,1)="M",7,19),AND(OR(LEFT(O9806,2)={"07","19"}),VALUE(RIGHT(O9806,2))&gt;15)),TRUE,FALSE))</f>
        <v/>
      </c>
      <c r="T9806" s="77" t="str">
        <f>IF(O9806="","",IF(OR(VALUE(LEFT(O9806,2))&gt;IF(RIGHT(J9806,1)="M",7,19),AND(OR(LEFT(O9806,2)={"07","19"}),VALUE(RIGHT(O9806,2))&gt;5)),TRUE,FALSE))</f>
        <v/>
      </c>
    </row>
    <row r="9807" spans="12:20" x14ac:dyDescent="0.25">
      <c r="L9807" s="75">
        <f>COUNTIF($B$2:B9807,B9807)</f>
        <v>0</v>
      </c>
      <c r="M9807" s="75">
        <f>COUNTIF($L$2:L9807,4)</f>
        <v>42</v>
      </c>
      <c r="N9807" s="76" t="str">
        <f t="shared" si="769"/>
        <v>0</v>
      </c>
      <c r="O9807" s="76" t="str">
        <f t="shared" si="765"/>
        <v/>
      </c>
      <c r="P9807" s="75" t="str">
        <f t="shared" si="766"/>
        <v/>
      </c>
      <c r="Q9807" s="77" t="str">
        <f t="shared" si="767"/>
        <v/>
      </c>
      <c r="R9807" s="77" t="str">
        <f t="shared" si="768"/>
        <v/>
      </c>
      <c r="S9807" s="77" t="str">
        <f>IF(O9807="","",IF(OR(VALUE(LEFT(O9807,2))&gt;IF(RIGHT(J9807,1)="M",7,19),AND(OR(LEFT(O9807,2)={"07","19"}),VALUE(RIGHT(O9807,2))&gt;15)),TRUE,FALSE))</f>
        <v/>
      </c>
      <c r="T9807" s="77" t="str">
        <f>IF(O9807="","",IF(OR(VALUE(LEFT(O9807,2))&gt;IF(RIGHT(J9807,1)="M",7,19),AND(OR(LEFT(O9807,2)={"07","19"}),VALUE(RIGHT(O9807,2))&gt;5)),TRUE,FALSE))</f>
        <v/>
      </c>
    </row>
    <row r="9808" spans="12:20" x14ac:dyDescent="0.25">
      <c r="L9808" s="75">
        <f>COUNTIF($B$2:B9808,B9808)</f>
        <v>0</v>
      </c>
      <c r="M9808" s="75">
        <f>COUNTIF($L$2:L9808,4)</f>
        <v>42</v>
      </c>
      <c r="N9808" s="76" t="str">
        <f t="shared" si="769"/>
        <v>0</v>
      </c>
      <c r="O9808" s="76" t="str">
        <f t="shared" si="765"/>
        <v/>
      </c>
      <c r="P9808" s="75" t="str">
        <f t="shared" si="766"/>
        <v/>
      </c>
      <c r="Q9808" s="77" t="str">
        <f t="shared" si="767"/>
        <v/>
      </c>
      <c r="R9808" s="77" t="str">
        <f t="shared" si="768"/>
        <v/>
      </c>
      <c r="S9808" s="77" t="str">
        <f>IF(O9808="","",IF(OR(VALUE(LEFT(O9808,2))&gt;IF(RIGHT(J9808,1)="M",7,19),AND(OR(LEFT(O9808,2)={"07","19"}),VALUE(RIGHT(O9808,2))&gt;15)),TRUE,FALSE))</f>
        <v/>
      </c>
      <c r="T9808" s="77" t="str">
        <f>IF(O9808="","",IF(OR(VALUE(LEFT(O9808,2))&gt;IF(RIGHT(J9808,1)="M",7,19),AND(OR(LEFT(O9808,2)={"07","19"}),VALUE(RIGHT(O9808,2))&gt;5)),TRUE,FALSE))</f>
        <v/>
      </c>
    </row>
    <row r="9809" spans="12:20" x14ac:dyDescent="0.25">
      <c r="L9809" s="75">
        <f>COUNTIF($B$2:B9809,B9809)</f>
        <v>0</v>
      </c>
      <c r="M9809" s="75">
        <f>COUNTIF($L$2:L9809,4)</f>
        <v>42</v>
      </c>
      <c r="N9809" s="76" t="str">
        <f t="shared" si="769"/>
        <v>0</v>
      </c>
      <c r="O9809" s="76" t="str">
        <f t="shared" si="765"/>
        <v/>
      </c>
      <c r="P9809" s="75" t="str">
        <f t="shared" si="766"/>
        <v/>
      </c>
      <c r="Q9809" s="77" t="str">
        <f t="shared" si="767"/>
        <v/>
      </c>
      <c r="R9809" s="77" t="str">
        <f t="shared" si="768"/>
        <v/>
      </c>
      <c r="S9809" s="77" t="str">
        <f>IF(O9809="","",IF(OR(VALUE(LEFT(O9809,2))&gt;IF(RIGHT(J9809,1)="M",7,19),AND(OR(LEFT(O9809,2)={"07","19"}),VALUE(RIGHT(O9809,2))&gt;15)),TRUE,FALSE))</f>
        <v/>
      </c>
      <c r="T9809" s="77" t="str">
        <f>IF(O9809="","",IF(OR(VALUE(LEFT(O9809,2))&gt;IF(RIGHT(J9809,1)="M",7,19),AND(OR(LEFT(O9809,2)={"07","19"}),VALUE(RIGHT(O9809,2))&gt;5)),TRUE,FALSE))</f>
        <v/>
      </c>
    </row>
    <row r="9810" spans="12:20" x14ac:dyDescent="0.25">
      <c r="L9810" s="75">
        <f>COUNTIF($B$2:B9810,B9810)</f>
        <v>0</v>
      </c>
      <c r="M9810" s="75">
        <f>COUNTIF($L$2:L9810,4)</f>
        <v>42</v>
      </c>
      <c r="N9810" s="76" t="str">
        <f t="shared" si="769"/>
        <v>0</v>
      </c>
      <c r="O9810" s="76" t="str">
        <f t="shared" si="765"/>
        <v/>
      </c>
      <c r="P9810" s="75" t="str">
        <f t="shared" si="766"/>
        <v/>
      </c>
      <c r="Q9810" s="77" t="str">
        <f t="shared" si="767"/>
        <v/>
      </c>
      <c r="R9810" s="77" t="str">
        <f t="shared" si="768"/>
        <v/>
      </c>
      <c r="S9810" s="77" t="str">
        <f>IF(O9810="","",IF(OR(VALUE(LEFT(O9810,2))&gt;IF(RIGHT(J9810,1)="M",7,19),AND(OR(LEFT(O9810,2)={"07","19"}),VALUE(RIGHT(O9810,2))&gt;15)),TRUE,FALSE))</f>
        <v/>
      </c>
      <c r="T9810" s="77" t="str">
        <f>IF(O9810="","",IF(OR(VALUE(LEFT(O9810,2))&gt;IF(RIGHT(J9810,1)="M",7,19),AND(OR(LEFT(O9810,2)={"07","19"}),VALUE(RIGHT(O9810,2))&gt;5)),TRUE,FALSE))</f>
        <v/>
      </c>
    </row>
    <row r="9811" spans="12:20" x14ac:dyDescent="0.25">
      <c r="L9811" s="75">
        <f>COUNTIF($B$2:B9811,B9811)</f>
        <v>0</v>
      </c>
      <c r="M9811" s="75">
        <f>COUNTIF($L$2:L9811,4)</f>
        <v>42</v>
      </c>
      <c r="N9811" s="76" t="str">
        <f t="shared" si="769"/>
        <v>0</v>
      </c>
      <c r="O9811" s="76" t="str">
        <f t="shared" si="765"/>
        <v/>
      </c>
      <c r="P9811" s="75" t="str">
        <f t="shared" si="766"/>
        <v/>
      </c>
      <c r="Q9811" s="77" t="str">
        <f t="shared" si="767"/>
        <v/>
      </c>
      <c r="R9811" s="77" t="str">
        <f t="shared" si="768"/>
        <v/>
      </c>
      <c r="S9811" s="77" t="str">
        <f>IF(O9811="","",IF(OR(VALUE(LEFT(O9811,2))&gt;IF(RIGHT(J9811,1)="M",7,19),AND(OR(LEFT(O9811,2)={"07","19"}),VALUE(RIGHT(O9811,2))&gt;15)),TRUE,FALSE))</f>
        <v/>
      </c>
      <c r="T9811" s="77" t="str">
        <f>IF(O9811="","",IF(OR(VALUE(LEFT(O9811,2))&gt;IF(RIGHT(J9811,1)="M",7,19),AND(OR(LEFT(O9811,2)={"07","19"}),VALUE(RIGHT(O9811,2))&gt;5)),TRUE,FALSE))</f>
        <v/>
      </c>
    </row>
    <row r="9812" spans="12:20" x14ac:dyDescent="0.25">
      <c r="L9812" s="75">
        <f>COUNTIF($B$2:B9812,B9812)</f>
        <v>0</v>
      </c>
      <c r="M9812" s="75">
        <f>COUNTIF($L$2:L9812,4)</f>
        <v>42</v>
      </c>
      <c r="N9812" s="76" t="str">
        <f t="shared" si="769"/>
        <v>0</v>
      </c>
      <c r="O9812" s="76" t="str">
        <f t="shared" si="765"/>
        <v/>
      </c>
      <c r="P9812" s="75" t="str">
        <f t="shared" si="766"/>
        <v/>
      </c>
      <c r="Q9812" s="77" t="str">
        <f t="shared" si="767"/>
        <v/>
      </c>
      <c r="R9812" s="77" t="str">
        <f t="shared" si="768"/>
        <v/>
      </c>
      <c r="S9812" s="77" t="str">
        <f>IF(O9812="","",IF(OR(VALUE(LEFT(O9812,2))&gt;IF(RIGHT(J9812,1)="M",7,19),AND(OR(LEFT(O9812,2)={"07","19"}),VALUE(RIGHT(O9812,2))&gt;15)),TRUE,FALSE))</f>
        <v/>
      </c>
      <c r="T9812" s="77" t="str">
        <f>IF(O9812="","",IF(OR(VALUE(LEFT(O9812,2))&gt;IF(RIGHT(J9812,1)="M",7,19),AND(OR(LEFT(O9812,2)={"07","19"}),VALUE(RIGHT(O9812,2))&gt;5)),TRUE,FALSE))</f>
        <v/>
      </c>
    </row>
    <row r="9813" spans="12:20" x14ac:dyDescent="0.25">
      <c r="L9813" s="75">
        <f>COUNTIF($B$2:B9813,B9813)</f>
        <v>0</v>
      </c>
      <c r="M9813" s="75">
        <f>COUNTIF($L$2:L9813,4)</f>
        <v>42</v>
      </c>
      <c r="N9813" s="76" t="str">
        <f t="shared" si="769"/>
        <v>0</v>
      </c>
      <c r="O9813" s="76" t="str">
        <f t="shared" si="765"/>
        <v/>
      </c>
      <c r="P9813" s="75" t="str">
        <f t="shared" si="766"/>
        <v/>
      </c>
      <c r="Q9813" s="77" t="str">
        <f t="shared" si="767"/>
        <v/>
      </c>
      <c r="R9813" s="77" t="str">
        <f t="shared" si="768"/>
        <v/>
      </c>
      <c r="S9813" s="77" t="str">
        <f>IF(O9813="","",IF(OR(VALUE(LEFT(O9813,2))&gt;IF(RIGHT(J9813,1)="M",7,19),AND(OR(LEFT(O9813,2)={"07","19"}),VALUE(RIGHT(O9813,2))&gt;15)),TRUE,FALSE))</f>
        <v/>
      </c>
      <c r="T9813" s="77" t="str">
        <f>IF(O9813="","",IF(OR(VALUE(LEFT(O9813,2))&gt;IF(RIGHT(J9813,1)="M",7,19),AND(OR(LEFT(O9813,2)={"07","19"}),VALUE(RIGHT(O9813,2))&gt;5)),TRUE,FALSE))</f>
        <v/>
      </c>
    </row>
    <row r="9814" spans="12:20" x14ac:dyDescent="0.25">
      <c r="L9814" s="75">
        <f>COUNTIF($B$2:B9814,B9814)</f>
        <v>0</v>
      </c>
      <c r="M9814" s="75">
        <f>COUNTIF($L$2:L9814,4)</f>
        <v>42</v>
      </c>
      <c r="N9814" s="76" t="str">
        <f t="shared" si="769"/>
        <v>0</v>
      </c>
      <c r="O9814" s="76" t="str">
        <f t="shared" si="765"/>
        <v/>
      </c>
      <c r="P9814" s="75" t="str">
        <f t="shared" si="766"/>
        <v/>
      </c>
      <c r="Q9814" s="77" t="str">
        <f t="shared" si="767"/>
        <v/>
      </c>
      <c r="R9814" s="77" t="str">
        <f t="shared" si="768"/>
        <v/>
      </c>
      <c r="S9814" s="77" t="str">
        <f>IF(O9814="","",IF(OR(VALUE(LEFT(O9814,2))&gt;IF(RIGHT(J9814,1)="M",7,19),AND(OR(LEFT(O9814,2)={"07","19"}),VALUE(RIGHT(O9814,2))&gt;15)),TRUE,FALSE))</f>
        <v/>
      </c>
      <c r="T9814" s="77" t="str">
        <f>IF(O9814="","",IF(OR(VALUE(LEFT(O9814,2))&gt;IF(RIGHT(J9814,1)="M",7,19),AND(OR(LEFT(O9814,2)={"07","19"}),VALUE(RIGHT(O9814,2))&gt;5)),TRUE,FALSE))</f>
        <v/>
      </c>
    </row>
    <row r="9815" spans="12:20" x14ac:dyDescent="0.25">
      <c r="L9815" s="75">
        <f>COUNTIF($B$2:B9815,B9815)</f>
        <v>0</v>
      </c>
      <c r="M9815" s="75">
        <f>COUNTIF($L$2:L9815,4)</f>
        <v>42</v>
      </c>
      <c r="N9815" s="76" t="str">
        <f t="shared" si="769"/>
        <v>0</v>
      </c>
      <c r="O9815" s="76" t="str">
        <f t="shared" si="765"/>
        <v/>
      </c>
      <c r="P9815" s="75" t="str">
        <f t="shared" si="766"/>
        <v/>
      </c>
      <c r="Q9815" s="77" t="str">
        <f t="shared" si="767"/>
        <v/>
      </c>
      <c r="R9815" s="77" t="str">
        <f t="shared" si="768"/>
        <v/>
      </c>
      <c r="S9815" s="77" t="str">
        <f>IF(O9815="","",IF(OR(VALUE(LEFT(O9815,2))&gt;IF(RIGHT(J9815,1)="M",7,19),AND(OR(LEFT(O9815,2)={"07","19"}),VALUE(RIGHT(O9815,2))&gt;15)),TRUE,FALSE))</f>
        <v/>
      </c>
      <c r="T9815" s="77" t="str">
        <f>IF(O9815="","",IF(OR(VALUE(LEFT(O9815,2))&gt;IF(RIGHT(J9815,1)="M",7,19),AND(OR(LEFT(O9815,2)={"07","19"}),VALUE(RIGHT(O9815,2))&gt;5)),TRUE,FALSE))</f>
        <v/>
      </c>
    </row>
    <row r="9816" spans="12:20" x14ac:dyDescent="0.25">
      <c r="L9816" s="75">
        <f>COUNTIF($B$2:B9816,B9816)</f>
        <v>0</v>
      </c>
      <c r="M9816" s="75">
        <f>COUNTIF($L$2:L9816,4)</f>
        <v>42</v>
      </c>
      <c r="N9816" s="76" t="str">
        <f t="shared" si="769"/>
        <v>0</v>
      </c>
      <c r="O9816" s="76" t="str">
        <f t="shared" si="765"/>
        <v/>
      </c>
      <c r="P9816" s="75" t="str">
        <f t="shared" si="766"/>
        <v/>
      </c>
      <c r="Q9816" s="77" t="str">
        <f t="shared" si="767"/>
        <v/>
      </c>
      <c r="R9816" s="77" t="str">
        <f t="shared" si="768"/>
        <v/>
      </c>
      <c r="S9816" s="77" t="str">
        <f>IF(O9816="","",IF(OR(VALUE(LEFT(O9816,2))&gt;IF(RIGHT(J9816,1)="M",7,19),AND(OR(LEFT(O9816,2)={"07","19"}),VALUE(RIGHT(O9816,2))&gt;15)),TRUE,FALSE))</f>
        <v/>
      </c>
      <c r="T9816" s="77" t="str">
        <f>IF(O9816="","",IF(OR(VALUE(LEFT(O9816,2))&gt;IF(RIGHT(J9816,1)="M",7,19),AND(OR(LEFT(O9816,2)={"07","19"}),VALUE(RIGHT(O9816,2))&gt;5)),TRUE,FALSE))</f>
        <v/>
      </c>
    </row>
    <row r="9817" spans="12:20" x14ac:dyDescent="0.25">
      <c r="L9817" s="75">
        <f>COUNTIF($B$2:B9817,B9817)</f>
        <v>0</v>
      </c>
      <c r="M9817" s="75">
        <f>COUNTIF($L$2:L9817,4)</f>
        <v>42</v>
      </c>
      <c r="N9817" s="76" t="str">
        <f t="shared" si="769"/>
        <v>0</v>
      </c>
      <c r="O9817" s="76" t="str">
        <f t="shared" si="765"/>
        <v/>
      </c>
      <c r="P9817" s="75" t="str">
        <f t="shared" si="766"/>
        <v/>
      </c>
      <c r="Q9817" s="77" t="str">
        <f t="shared" si="767"/>
        <v/>
      </c>
      <c r="R9817" s="77" t="str">
        <f t="shared" si="768"/>
        <v/>
      </c>
      <c r="S9817" s="77" t="str">
        <f>IF(O9817="","",IF(OR(VALUE(LEFT(O9817,2))&gt;IF(RIGHT(J9817,1)="M",7,19),AND(OR(LEFT(O9817,2)={"07","19"}),VALUE(RIGHT(O9817,2))&gt;15)),TRUE,FALSE))</f>
        <v/>
      </c>
      <c r="T9817" s="77" t="str">
        <f>IF(O9817="","",IF(OR(VALUE(LEFT(O9817,2))&gt;IF(RIGHT(J9817,1)="M",7,19),AND(OR(LEFT(O9817,2)={"07","19"}),VALUE(RIGHT(O9817,2))&gt;5)),TRUE,FALSE))</f>
        <v/>
      </c>
    </row>
    <row r="9818" spans="12:20" x14ac:dyDescent="0.25">
      <c r="L9818" s="75">
        <f>COUNTIF($B$2:B9818,B9818)</f>
        <v>0</v>
      </c>
      <c r="M9818" s="75">
        <f>COUNTIF($L$2:L9818,4)</f>
        <v>42</v>
      </c>
      <c r="N9818" s="76" t="str">
        <f t="shared" si="769"/>
        <v>0</v>
      </c>
      <c r="O9818" s="76" t="str">
        <f t="shared" si="765"/>
        <v/>
      </c>
      <c r="P9818" s="75" t="str">
        <f t="shared" si="766"/>
        <v/>
      </c>
      <c r="Q9818" s="77" t="str">
        <f t="shared" si="767"/>
        <v/>
      </c>
      <c r="R9818" s="77" t="str">
        <f t="shared" si="768"/>
        <v/>
      </c>
      <c r="S9818" s="77" t="str">
        <f>IF(O9818="","",IF(OR(VALUE(LEFT(O9818,2))&gt;IF(RIGHT(J9818,1)="M",7,19),AND(OR(LEFT(O9818,2)={"07","19"}),VALUE(RIGHT(O9818,2))&gt;15)),TRUE,FALSE))</f>
        <v/>
      </c>
      <c r="T9818" s="77" t="str">
        <f>IF(O9818="","",IF(OR(VALUE(LEFT(O9818,2))&gt;IF(RIGHT(J9818,1)="M",7,19),AND(OR(LEFT(O9818,2)={"07","19"}),VALUE(RIGHT(O9818,2))&gt;5)),TRUE,FALSE))</f>
        <v/>
      </c>
    </row>
    <row r="9819" spans="12:20" x14ac:dyDescent="0.25">
      <c r="L9819" s="75">
        <f>COUNTIF($B$2:B9819,B9819)</f>
        <v>0</v>
      </c>
      <c r="M9819" s="75">
        <f>COUNTIF($L$2:L9819,4)</f>
        <v>42</v>
      </c>
      <c r="N9819" s="76" t="str">
        <f t="shared" si="769"/>
        <v>0</v>
      </c>
      <c r="O9819" s="76" t="str">
        <f t="shared" si="765"/>
        <v/>
      </c>
      <c r="P9819" s="75" t="str">
        <f t="shared" si="766"/>
        <v/>
      </c>
      <c r="Q9819" s="77" t="str">
        <f t="shared" si="767"/>
        <v/>
      </c>
      <c r="R9819" s="77" t="str">
        <f t="shared" si="768"/>
        <v/>
      </c>
      <c r="S9819" s="77" t="str">
        <f>IF(O9819="","",IF(OR(VALUE(LEFT(O9819,2))&gt;IF(RIGHT(J9819,1)="M",7,19),AND(OR(LEFT(O9819,2)={"07","19"}),VALUE(RIGHT(O9819,2))&gt;15)),TRUE,FALSE))</f>
        <v/>
      </c>
      <c r="T9819" s="77" t="str">
        <f>IF(O9819="","",IF(OR(VALUE(LEFT(O9819,2))&gt;IF(RIGHT(J9819,1)="M",7,19),AND(OR(LEFT(O9819,2)={"07","19"}),VALUE(RIGHT(O9819,2))&gt;5)),TRUE,FALSE))</f>
        <v/>
      </c>
    </row>
    <row r="9820" spans="12:20" x14ac:dyDescent="0.25">
      <c r="L9820" s="75">
        <f>COUNTIF($B$2:B9820,B9820)</f>
        <v>0</v>
      </c>
      <c r="M9820" s="75">
        <f>COUNTIF($L$2:L9820,4)</f>
        <v>42</v>
      </c>
      <c r="N9820" s="76" t="str">
        <f t="shared" si="769"/>
        <v>0</v>
      </c>
      <c r="O9820" s="76" t="str">
        <f t="shared" si="765"/>
        <v/>
      </c>
      <c r="P9820" s="75" t="str">
        <f t="shared" si="766"/>
        <v/>
      </c>
      <c r="Q9820" s="77" t="str">
        <f t="shared" si="767"/>
        <v/>
      </c>
      <c r="R9820" s="77" t="str">
        <f t="shared" si="768"/>
        <v/>
      </c>
      <c r="S9820" s="77" t="str">
        <f>IF(O9820="","",IF(OR(VALUE(LEFT(O9820,2))&gt;IF(RIGHT(J9820,1)="M",7,19),AND(OR(LEFT(O9820,2)={"07","19"}),VALUE(RIGHT(O9820,2))&gt;15)),TRUE,FALSE))</f>
        <v/>
      </c>
      <c r="T9820" s="77" t="str">
        <f>IF(O9820="","",IF(OR(VALUE(LEFT(O9820,2))&gt;IF(RIGHT(J9820,1)="M",7,19),AND(OR(LEFT(O9820,2)={"07","19"}),VALUE(RIGHT(O9820,2))&gt;5)),TRUE,FALSE))</f>
        <v/>
      </c>
    </row>
    <row r="9821" spans="12:20" x14ac:dyDescent="0.25">
      <c r="L9821" s="75">
        <f>COUNTIF($B$2:B9821,B9821)</f>
        <v>0</v>
      </c>
      <c r="M9821" s="75">
        <f>COUNTIF($L$2:L9821,4)</f>
        <v>42</v>
      </c>
      <c r="N9821" s="76" t="str">
        <f t="shared" si="769"/>
        <v>0</v>
      </c>
      <c r="O9821" s="76" t="str">
        <f t="shared" si="765"/>
        <v/>
      </c>
      <c r="P9821" s="75" t="str">
        <f t="shared" si="766"/>
        <v/>
      </c>
      <c r="Q9821" s="77" t="str">
        <f t="shared" si="767"/>
        <v/>
      </c>
      <c r="R9821" s="77" t="str">
        <f t="shared" si="768"/>
        <v/>
      </c>
      <c r="S9821" s="77" t="str">
        <f>IF(O9821="","",IF(OR(VALUE(LEFT(O9821,2))&gt;IF(RIGHT(J9821,1)="M",7,19),AND(OR(LEFT(O9821,2)={"07","19"}),VALUE(RIGHT(O9821,2))&gt;15)),TRUE,FALSE))</f>
        <v/>
      </c>
      <c r="T9821" s="77" t="str">
        <f>IF(O9821="","",IF(OR(VALUE(LEFT(O9821,2))&gt;IF(RIGHT(J9821,1)="M",7,19),AND(OR(LEFT(O9821,2)={"07","19"}),VALUE(RIGHT(O9821,2))&gt;5)),TRUE,FALSE))</f>
        <v/>
      </c>
    </row>
    <row r="9822" spans="12:20" x14ac:dyDescent="0.25">
      <c r="L9822" s="75">
        <f>COUNTIF($B$2:B9822,B9822)</f>
        <v>0</v>
      </c>
      <c r="M9822" s="75">
        <f>COUNTIF($L$2:L9822,4)</f>
        <v>42</v>
      </c>
      <c r="N9822" s="76" t="str">
        <f t="shared" si="769"/>
        <v>0</v>
      </c>
      <c r="O9822" s="76" t="str">
        <f t="shared" si="765"/>
        <v/>
      </c>
      <c r="P9822" s="75" t="str">
        <f t="shared" si="766"/>
        <v/>
      </c>
      <c r="Q9822" s="77" t="str">
        <f t="shared" si="767"/>
        <v/>
      </c>
      <c r="R9822" s="77" t="str">
        <f t="shared" si="768"/>
        <v/>
      </c>
      <c r="S9822" s="77" t="str">
        <f>IF(O9822="","",IF(OR(VALUE(LEFT(O9822,2))&gt;IF(RIGHT(J9822,1)="M",7,19),AND(OR(LEFT(O9822,2)={"07","19"}),VALUE(RIGHT(O9822,2))&gt;15)),TRUE,FALSE))</f>
        <v/>
      </c>
      <c r="T9822" s="77" t="str">
        <f>IF(O9822="","",IF(OR(VALUE(LEFT(O9822,2))&gt;IF(RIGHT(J9822,1)="M",7,19),AND(OR(LEFT(O9822,2)={"07","19"}),VALUE(RIGHT(O9822,2))&gt;5)),TRUE,FALSE))</f>
        <v/>
      </c>
    </row>
    <row r="9823" spans="12:20" x14ac:dyDescent="0.25">
      <c r="L9823" s="75">
        <f>COUNTIF($B$2:B9823,B9823)</f>
        <v>0</v>
      </c>
      <c r="M9823" s="75">
        <f>COUNTIF($L$2:L9823,4)</f>
        <v>42</v>
      </c>
      <c r="N9823" s="76" t="str">
        <f t="shared" si="769"/>
        <v>0</v>
      </c>
      <c r="O9823" s="76" t="str">
        <f t="shared" si="765"/>
        <v/>
      </c>
      <c r="P9823" s="75" t="str">
        <f t="shared" si="766"/>
        <v/>
      </c>
      <c r="Q9823" s="77" t="str">
        <f t="shared" si="767"/>
        <v/>
      </c>
      <c r="R9823" s="77" t="str">
        <f t="shared" si="768"/>
        <v/>
      </c>
      <c r="S9823" s="77" t="str">
        <f>IF(O9823="","",IF(OR(VALUE(LEFT(O9823,2))&gt;IF(RIGHT(J9823,1)="M",7,19),AND(OR(LEFT(O9823,2)={"07","19"}),VALUE(RIGHT(O9823,2))&gt;15)),TRUE,FALSE))</f>
        <v/>
      </c>
      <c r="T9823" s="77" t="str">
        <f>IF(O9823="","",IF(OR(VALUE(LEFT(O9823,2))&gt;IF(RIGHT(J9823,1)="M",7,19),AND(OR(LEFT(O9823,2)={"07","19"}),VALUE(RIGHT(O9823,2))&gt;5)),TRUE,FALSE))</f>
        <v/>
      </c>
    </row>
    <row r="9824" spans="12:20" x14ac:dyDescent="0.25">
      <c r="L9824" s="75">
        <f>COUNTIF($B$2:B9824,B9824)</f>
        <v>0</v>
      </c>
      <c r="M9824" s="75">
        <f>COUNTIF($L$2:L9824,4)</f>
        <v>42</v>
      </c>
      <c r="N9824" s="76" t="str">
        <f t="shared" si="769"/>
        <v>0</v>
      </c>
      <c r="O9824" s="76" t="str">
        <f t="shared" si="765"/>
        <v/>
      </c>
      <c r="P9824" s="75" t="str">
        <f t="shared" si="766"/>
        <v/>
      </c>
      <c r="Q9824" s="77" t="str">
        <f t="shared" si="767"/>
        <v/>
      </c>
      <c r="R9824" s="77" t="str">
        <f t="shared" si="768"/>
        <v/>
      </c>
      <c r="S9824" s="77" t="str">
        <f>IF(O9824="","",IF(OR(VALUE(LEFT(O9824,2))&gt;IF(RIGHT(J9824,1)="M",7,19),AND(OR(LEFT(O9824,2)={"07","19"}),VALUE(RIGHT(O9824,2))&gt;15)),TRUE,FALSE))</f>
        <v/>
      </c>
      <c r="T9824" s="77" t="str">
        <f>IF(O9824="","",IF(OR(VALUE(LEFT(O9824,2))&gt;IF(RIGHT(J9824,1)="M",7,19),AND(OR(LEFT(O9824,2)={"07","19"}),VALUE(RIGHT(O9824,2))&gt;5)),TRUE,FALSE))</f>
        <v/>
      </c>
    </row>
    <row r="9825" spans="12:20" x14ac:dyDescent="0.25">
      <c r="L9825" s="75">
        <f>COUNTIF($B$2:B9825,B9825)</f>
        <v>0</v>
      </c>
      <c r="M9825" s="75">
        <f>COUNTIF($L$2:L9825,4)</f>
        <v>42</v>
      </c>
      <c r="N9825" s="76" t="str">
        <f t="shared" si="769"/>
        <v>0</v>
      </c>
      <c r="O9825" s="76" t="str">
        <f t="shared" si="765"/>
        <v/>
      </c>
      <c r="P9825" s="75" t="str">
        <f t="shared" si="766"/>
        <v/>
      </c>
      <c r="Q9825" s="77" t="str">
        <f t="shared" si="767"/>
        <v/>
      </c>
      <c r="R9825" s="77" t="str">
        <f t="shared" si="768"/>
        <v/>
      </c>
      <c r="S9825" s="77" t="str">
        <f>IF(O9825="","",IF(OR(VALUE(LEFT(O9825,2))&gt;IF(RIGHT(J9825,1)="M",7,19),AND(OR(LEFT(O9825,2)={"07","19"}),VALUE(RIGHT(O9825,2))&gt;15)),TRUE,FALSE))</f>
        <v/>
      </c>
      <c r="T9825" s="77" t="str">
        <f>IF(O9825="","",IF(OR(VALUE(LEFT(O9825,2))&gt;IF(RIGHT(J9825,1)="M",7,19),AND(OR(LEFT(O9825,2)={"07","19"}),VALUE(RIGHT(O9825,2))&gt;5)),TRUE,FALSE))</f>
        <v/>
      </c>
    </row>
    <row r="9826" spans="12:20" x14ac:dyDescent="0.25">
      <c r="L9826" s="75">
        <f>COUNTIF($B$2:B9826,B9826)</f>
        <v>0</v>
      </c>
      <c r="M9826" s="75">
        <f>COUNTIF($L$2:L9826,4)</f>
        <v>42</v>
      </c>
      <c r="N9826" s="76" t="str">
        <f t="shared" si="769"/>
        <v>0</v>
      </c>
      <c r="O9826" s="76" t="str">
        <f t="shared" si="765"/>
        <v/>
      </c>
      <c r="P9826" s="75" t="str">
        <f t="shared" si="766"/>
        <v/>
      </c>
      <c r="Q9826" s="77" t="str">
        <f t="shared" si="767"/>
        <v/>
      </c>
      <c r="R9826" s="77" t="str">
        <f t="shared" si="768"/>
        <v/>
      </c>
      <c r="S9826" s="77" t="str">
        <f>IF(O9826="","",IF(OR(VALUE(LEFT(O9826,2))&gt;IF(RIGHT(J9826,1)="M",7,19),AND(OR(LEFT(O9826,2)={"07","19"}),VALUE(RIGHT(O9826,2))&gt;15)),TRUE,FALSE))</f>
        <v/>
      </c>
      <c r="T9826" s="77" t="str">
        <f>IF(O9826="","",IF(OR(VALUE(LEFT(O9826,2))&gt;IF(RIGHT(J9826,1)="M",7,19),AND(OR(LEFT(O9826,2)={"07","19"}),VALUE(RIGHT(O9826,2))&gt;5)),TRUE,FALSE))</f>
        <v/>
      </c>
    </row>
    <row r="9827" spans="12:20" x14ac:dyDescent="0.25">
      <c r="L9827" s="75">
        <f>COUNTIF($B$2:B9827,B9827)</f>
        <v>0</v>
      </c>
      <c r="M9827" s="75">
        <f>COUNTIF($L$2:L9827,4)</f>
        <v>42</v>
      </c>
      <c r="N9827" s="76" t="str">
        <f t="shared" si="769"/>
        <v>0</v>
      </c>
      <c r="O9827" s="76" t="str">
        <f t="shared" si="765"/>
        <v/>
      </c>
      <c r="P9827" s="75" t="str">
        <f t="shared" si="766"/>
        <v/>
      </c>
      <c r="Q9827" s="77" t="str">
        <f t="shared" si="767"/>
        <v/>
      </c>
      <c r="R9827" s="77" t="str">
        <f t="shared" si="768"/>
        <v/>
      </c>
      <c r="S9827" s="77" t="str">
        <f>IF(O9827="","",IF(OR(VALUE(LEFT(O9827,2))&gt;IF(RIGHT(J9827,1)="M",7,19),AND(OR(LEFT(O9827,2)={"07","19"}),VALUE(RIGHT(O9827,2))&gt;15)),TRUE,FALSE))</f>
        <v/>
      </c>
      <c r="T9827" s="77" t="str">
        <f>IF(O9827="","",IF(OR(VALUE(LEFT(O9827,2))&gt;IF(RIGHT(J9827,1)="M",7,19),AND(OR(LEFT(O9827,2)={"07","19"}),VALUE(RIGHT(O9827,2))&gt;5)),TRUE,FALSE))</f>
        <v/>
      </c>
    </row>
    <row r="9828" spans="12:20" x14ac:dyDescent="0.25">
      <c r="L9828" s="75">
        <f>COUNTIF($B$2:B9828,B9828)</f>
        <v>0</v>
      </c>
      <c r="M9828" s="75">
        <f>COUNTIF($L$2:L9828,4)</f>
        <v>42</v>
      </c>
      <c r="N9828" s="76" t="str">
        <f t="shared" si="769"/>
        <v>0</v>
      </c>
      <c r="O9828" s="76" t="str">
        <f t="shared" si="765"/>
        <v/>
      </c>
      <c r="P9828" s="75" t="str">
        <f t="shared" si="766"/>
        <v/>
      </c>
      <c r="Q9828" s="77" t="str">
        <f t="shared" si="767"/>
        <v/>
      </c>
      <c r="R9828" s="77" t="str">
        <f t="shared" si="768"/>
        <v/>
      </c>
      <c r="S9828" s="77" t="str">
        <f>IF(O9828="","",IF(OR(VALUE(LEFT(O9828,2))&gt;IF(RIGHT(J9828,1)="M",7,19),AND(OR(LEFT(O9828,2)={"07","19"}),VALUE(RIGHT(O9828,2))&gt;15)),TRUE,FALSE))</f>
        <v/>
      </c>
      <c r="T9828" s="77" t="str">
        <f>IF(O9828="","",IF(OR(VALUE(LEFT(O9828,2))&gt;IF(RIGHT(J9828,1)="M",7,19),AND(OR(LEFT(O9828,2)={"07","19"}),VALUE(RIGHT(O9828,2))&gt;5)),TRUE,FALSE))</f>
        <v/>
      </c>
    </row>
    <row r="9829" spans="12:20" x14ac:dyDescent="0.25">
      <c r="L9829" s="75">
        <f>COUNTIF($B$2:B9829,B9829)</f>
        <v>0</v>
      </c>
      <c r="M9829" s="75">
        <f>COUNTIF($L$2:L9829,4)</f>
        <v>42</v>
      </c>
      <c r="N9829" s="76" t="str">
        <f t="shared" si="769"/>
        <v>0</v>
      </c>
      <c r="O9829" s="76" t="str">
        <f t="shared" si="765"/>
        <v/>
      </c>
      <c r="P9829" s="75" t="str">
        <f t="shared" si="766"/>
        <v/>
      </c>
      <c r="Q9829" s="77" t="str">
        <f t="shared" si="767"/>
        <v/>
      </c>
      <c r="R9829" s="77" t="str">
        <f t="shared" si="768"/>
        <v/>
      </c>
      <c r="S9829" s="77" t="str">
        <f>IF(O9829="","",IF(OR(VALUE(LEFT(O9829,2))&gt;IF(RIGHT(J9829,1)="M",7,19),AND(OR(LEFT(O9829,2)={"07","19"}),VALUE(RIGHT(O9829,2))&gt;15)),TRUE,FALSE))</f>
        <v/>
      </c>
      <c r="T9829" s="77" t="str">
        <f>IF(O9829="","",IF(OR(VALUE(LEFT(O9829,2))&gt;IF(RIGHT(J9829,1)="M",7,19),AND(OR(LEFT(O9829,2)={"07","19"}),VALUE(RIGHT(O9829,2))&gt;5)),TRUE,FALSE))</f>
        <v/>
      </c>
    </row>
    <row r="9830" spans="12:20" x14ac:dyDescent="0.25">
      <c r="L9830" s="75">
        <f>COUNTIF($B$2:B9830,B9830)</f>
        <v>0</v>
      </c>
      <c r="M9830" s="75">
        <f>COUNTIF($L$2:L9830,4)</f>
        <v>42</v>
      </c>
      <c r="N9830" s="76" t="str">
        <f t="shared" si="769"/>
        <v>0</v>
      </c>
      <c r="O9830" s="76" t="str">
        <f t="shared" si="765"/>
        <v/>
      </c>
      <c r="P9830" s="75" t="str">
        <f t="shared" si="766"/>
        <v/>
      </c>
      <c r="Q9830" s="77" t="str">
        <f t="shared" si="767"/>
        <v/>
      </c>
      <c r="R9830" s="77" t="str">
        <f t="shared" si="768"/>
        <v/>
      </c>
      <c r="S9830" s="77" t="str">
        <f>IF(O9830="","",IF(OR(VALUE(LEFT(O9830,2))&gt;IF(RIGHT(J9830,1)="M",7,19),AND(OR(LEFT(O9830,2)={"07","19"}),VALUE(RIGHT(O9830,2))&gt;15)),TRUE,FALSE))</f>
        <v/>
      </c>
      <c r="T9830" s="77" t="str">
        <f>IF(O9830="","",IF(OR(VALUE(LEFT(O9830,2))&gt;IF(RIGHT(J9830,1)="M",7,19),AND(OR(LEFT(O9830,2)={"07","19"}),VALUE(RIGHT(O9830,2))&gt;5)),TRUE,FALSE))</f>
        <v/>
      </c>
    </row>
    <row r="9831" spans="12:20" x14ac:dyDescent="0.25">
      <c r="L9831" s="75">
        <f>COUNTIF($B$2:B9831,B9831)</f>
        <v>0</v>
      </c>
      <c r="M9831" s="75">
        <f>COUNTIF($L$2:L9831,4)</f>
        <v>42</v>
      </c>
      <c r="N9831" s="76" t="str">
        <f t="shared" si="769"/>
        <v>0</v>
      </c>
      <c r="O9831" s="76" t="str">
        <f t="shared" si="765"/>
        <v/>
      </c>
      <c r="P9831" s="75" t="str">
        <f t="shared" si="766"/>
        <v/>
      </c>
      <c r="Q9831" s="77" t="str">
        <f t="shared" si="767"/>
        <v/>
      </c>
      <c r="R9831" s="77" t="str">
        <f t="shared" si="768"/>
        <v/>
      </c>
      <c r="S9831" s="77" t="str">
        <f>IF(O9831="","",IF(OR(VALUE(LEFT(O9831,2))&gt;IF(RIGHT(J9831,1)="M",7,19),AND(OR(LEFT(O9831,2)={"07","19"}),VALUE(RIGHT(O9831,2))&gt;15)),TRUE,FALSE))</f>
        <v/>
      </c>
      <c r="T9831" s="77" t="str">
        <f>IF(O9831="","",IF(OR(VALUE(LEFT(O9831,2))&gt;IF(RIGHT(J9831,1)="M",7,19),AND(OR(LEFT(O9831,2)={"07","19"}),VALUE(RIGHT(O9831,2))&gt;5)),TRUE,FALSE))</f>
        <v/>
      </c>
    </row>
    <row r="9832" spans="12:20" x14ac:dyDescent="0.25">
      <c r="L9832" s="75">
        <f>COUNTIF($B$2:B9832,B9832)</f>
        <v>0</v>
      </c>
      <c r="M9832" s="75">
        <f>COUNTIF($L$2:L9832,4)</f>
        <v>42</v>
      </c>
      <c r="N9832" s="76" t="str">
        <f t="shared" si="769"/>
        <v>0</v>
      </c>
      <c r="O9832" s="76" t="str">
        <f t="shared" si="765"/>
        <v/>
      </c>
      <c r="P9832" s="75" t="str">
        <f t="shared" si="766"/>
        <v/>
      </c>
      <c r="Q9832" s="77" t="str">
        <f t="shared" si="767"/>
        <v/>
      </c>
      <c r="R9832" s="77" t="str">
        <f t="shared" si="768"/>
        <v/>
      </c>
      <c r="S9832" s="77" t="str">
        <f>IF(O9832="","",IF(OR(VALUE(LEFT(O9832,2))&gt;IF(RIGHT(J9832,1)="M",7,19),AND(OR(LEFT(O9832,2)={"07","19"}),VALUE(RIGHT(O9832,2))&gt;15)),TRUE,FALSE))</f>
        <v/>
      </c>
      <c r="T9832" s="77" t="str">
        <f>IF(O9832="","",IF(OR(VALUE(LEFT(O9832,2))&gt;IF(RIGHT(J9832,1)="M",7,19),AND(OR(LEFT(O9832,2)={"07","19"}),VALUE(RIGHT(O9832,2))&gt;5)),TRUE,FALSE))</f>
        <v/>
      </c>
    </row>
    <row r="9833" spans="12:20" x14ac:dyDescent="0.25">
      <c r="L9833" s="75">
        <f>COUNTIF($B$2:B9833,B9833)</f>
        <v>0</v>
      </c>
      <c r="M9833" s="75">
        <f>COUNTIF($L$2:L9833,4)</f>
        <v>42</v>
      </c>
      <c r="N9833" s="76" t="str">
        <f t="shared" si="769"/>
        <v>0</v>
      </c>
      <c r="O9833" s="76" t="str">
        <f t="shared" si="765"/>
        <v/>
      </c>
      <c r="P9833" s="75" t="str">
        <f t="shared" si="766"/>
        <v/>
      </c>
      <c r="Q9833" s="77" t="str">
        <f t="shared" si="767"/>
        <v/>
      </c>
      <c r="R9833" s="77" t="str">
        <f t="shared" si="768"/>
        <v/>
      </c>
      <c r="S9833" s="77" t="str">
        <f>IF(O9833="","",IF(OR(VALUE(LEFT(O9833,2))&gt;IF(RIGHT(J9833,1)="M",7,19),AND(OR(LEFT(O9833,2)={"07","19"}),VALUE(RIGHT(O9833,2))&gt;15)),TRUE,FALSE))</f>
        <v/>
      </c>
      <c r="T9833" s="77" t="str">
        <f>IF(O9833="","",IF(OR(VALUE(LEFT(O9833,2))&gt;IF(RIGHT(J9833,1)="M",7,19),AND(OR(LEFT(O9833,2)={"07","19"}),VALUE(RIGHT(O9833,2))&gt;5)),TRUE,FALSE))</f>
        <v/>
      </c>
    </row>
    <row r="9834" spans="12:20" x14ac:dyDescent="0.25">
      <c r="L9834" s="75">
        <f>COUNTIF($B$2:B9834,B9834)</f>
        <v>0</v>
      </c>
      <c r="M9834" s="75">
        <f>COUNTIF($L$2:L9834,4)</f>
        <v>42</v>
      </c>
      <c r="N9834" s="76" t="str">
        <f t="shared" si="769"/>
        <v>0</v>
      </c>
      <c r="O9834" s="76" t="str">
        <f t="shared" si="765"/>
        <v/>
      </c>
      <c r="P9834" s="75" t="str">
        <f t="shared" si="766"/>
        <v/>
      </c>
      <c r="Q9834" s="77" t="str">
        <f t="shared" si="767"/>
        <v/>
      </c>
      <c r="R9834" s="77" t="str">
        <f t="shared" si="768"/>
        <v/>
      </c>
      <c r="S9834" s="77" t="str">
        <f>IF(O9834="","",IF(OR(VALUE(LEFT(O9834,2))&gt;IF(RIGHT(J9834,1)="M",7,19),AND(OR(LEFT(O9834,2)={"07","19"}),VALUE(RIGHT(O9834,2))&gt;15)),TRUE,FALSE))</f>
        <v/>
      </c>
      <c r="T9834" s="77" t="str">
        <f>IF(O9834="","",IF(OR(VALUE(LEFT(O9834,2))&gt;IF(RIGHT(J9834,1)="M",7,19),AND(OR(LEFT(O9834,2)={"07","19"}),VALUE(RIGHT(O9834,2))&gt;5)),TRUE,FALSE))</f>
        <v/>
      </c>
    </row>
    <row r="9835" spans="12:20" x14ac:dyDescent="0.25">
      <c r="L9835" s="75">
        <f>COUNTIF($B$2:B9835,B9835)</f>
        <v>0</v>
      </c>
      <c r="M9835" s="75">
        <f>COUNTIF($L$2:L9835,4)</f>
        <v>42</v>
      </c>
      <c r="N9835" s="76" t="str">
        <f t="shared" si="769"/>
        <v>0</v>
      </c>
      <c r="O9835" s="76" t="str">
        <f t="shared" si="765"/>
        <v/>
      </c>
      <c r="P9835" s="75" t="str">
        <f t="shared" si="766"/>
        <v/>
      </c>
      <c r="Q9835" s="77" t="str">
        <f t="shared" si="767"/>
        <v/>
      </c>
      <c r="R9835" s="77" t="str">
        <f t="shared" si="768"/>
        <v/>
      </c>
      <c r="S9835" s="77" t="str">
        <f>IF(O9835="","",IF(OR(VALUE(LEFT(O9835,2))&gt;IF(RIGHT(J9835,1)="M",7,19),AND(OR(LEFT(O9835,2)={"07","19"}),VALUE(RIGHT(O9835,2))&gt;15)),TRUE,FALSE))</f>
        <v/>
      </c>
      <c r="T9835" s="77" t="str">
        <f>IF(O9835="","",IF(OR(VALUE(LEFT(O9835,2))&gt;IF(RIGHT(J9835,1)="M",7,19),AND(OR(LEFT(O9835,2)={"07","19"}),VALUE(RIGHT(O9835,2))&gt;5)),TRUE,FALSE))</f>
        <v/>
      </c>
    </row>
    <row r="9836" spans="12:20" x14ac:dyDescent="0.25">
      <c r="L9836" s="75">
        <f>COUNTIF($B$2:B9836,B9836)</f>
        <v>0</v>
      </c>
      <c r="M9836" s="75">
        <f>COUNTIF($L$2:L9836,4)</f>
        <v>42</v>
      </c>
      <c r="N9836" s="76" t="str">
        <f t="shared" si="769"/>
        <v>0</v>
      </c>
      <c r="O9836" s="76" t="str">
        <f t="shared" si="765"/>
        <v/>
      </c>
      <c r="P9836" s="75" t="str">
        <f t="shared" si="766"/>
        <v/>
      </c>
      <c r="Q9836" s="77" t="str">
        <f t="shared" si="767"/>
        <v/>
      </c>
      <c r="R9836" s="77" t="str">
        <f t="shared" si="768"/>
        <v/>
      </c>
      <c r="S9836" s="77" t="str">
        <f>IF(O9836="","",IF(OR(VALUE(LEFT(O9836,2))&gt;IF(RIGHT(J9836,1)="M",7,19),AND(OR(LEFT(O9836,2)={"07","19"}),VALUE(RIGHT(O9836,2))&gt;15)),TRUE,FALSE))</f>
        <v/>
      </c>
      <c r="T9836" s="77" t="str">
        <f>IF(O9836="","",IF(OR(VALUE(LEFT(O9836,2))&gt;IF(RIGHT(J9836,1)="M",7,19),AND(OR(LEFT(O9836,2)={"07","19"}),VALUE(RIGHT(O9836,2))&gt;5)),TRUE,FALSE))</f>
        <v/>
      </c>
    </row>
    <row r="9837" spans="12:20" x14ac:dyDescent="0.25">
      <c r="L9837" s="75">
        <f>COUNTIF($B$2:B9837,B9837)</f>
        <v>0</v>
      </c>
      <c r="M9837" s="75">
        <f>COUNTIF($L$2:L9837,4)</f>
        <v>42</v>
      </c>
      <c r="N9837" s="76" t="str">
        <f t="shared" si="769"/>
        <v>0</v>
      </c>
      <c r="O9837" s="76" t="str">
        <f t="shared" si="765"/>
        <v/>
      </c>
      <c r="P9837" s="75" t="str">
        <f t="shared" si="766"/>
        <v/>
      </c>
      <c r="Q9837" s="77" t="str">
        <f t="shared" si="767"/>
        <v/>
      </c>
      <c r="R9837" s="77" t="str">
        <f t="shared" si="768"/>
        <v/>
      </c>
      <c r="S9837" s="77" t="str">
        <f>IF(O9837="","",IF(OR(VALUE(LEFT(O9837,2))&gt;IF(RIGHT(J9837,1)="M",7,19),AND(OR(LEFT(O9837,2)={"07","19"}),VALUE(RIGHT(O9837,2))&gt;15)),TRUE,FALSE))</f>
        <v/>
      </c>
      <c r="T9837" s="77" t="str">
        <f>IF(O9837="","",IF(OR(VALUE(LEFT(O9837,2))&gt;IF(RIGHT(J9837,1)="M",7,19),AND(OR(LEFT(O9837,2)={"07","19"}),VALUE(RIGHT(O9837,2))&gt;5)),TRUE,FALSE))</f>
        <v/>
      </c>
    </row>
    <row r="9838" spans="12:20" x14ac:dyDescent="0.25">
      <c r="L9838" s="75">
        <f>COUNTIF($B$2:B9838,B9838)</f>
        <v>0</v>
      </c>
      <c r="M9838" s="75">
        <f>COUNTIF($L$2:L9838,4)</f>
        <v>42</v>
      </c>
      <c r="N9838" s="76" t="str">
        <f t="shared" si="769"/>
        <v>0</v>
      </c>
      <c r="O9838" s="76" t="str">
        <f t="shared" si="765"/>
        <v/>
      </c>
      <c r="P9838" s="75" t="str">
        <f t="shared" si="766"/>
        <v/>
      </c>
      <c r="Q9838" s="77" t="str">
        <f t="shared" si="767"/>
        <v/>
      </c>
      <c r="R9838" s="77" t="str">
        <f t="shared" si="768"/>
        <v/>
      </c>
      <c r="S9838" s="77" t="str">
        <f>IF(O9838="","",IF(OR(VALUE(LEFT(O9838,2))&gt;IF(RIGHT(J9838,1)="M",7,19),AND(OR(LEFT(O9838,2)={"07","19"}),VALUE(RIGHT(O9838,2))&gt;15)),TRUE,FALSE))</f>
        <v/>
      </c>
      <c r="T9838" s="77" t="str">
        <f>IF(O9838="","",IF(OR(VALUE(LEFT(O9838,2))&gt;IF(RIGHT(J9838,1)="M",7,19),AND(OR(LEFT(O9838,2)={"07","19"}),VALUE(RIGHT(O9838,2))&gt;5)),TRUE,FALSE))</f>
        <v/>
      </c>
    </row>
    <row r="9839" spans="12:20" x14ac:dyDescent="0.25">
      <c r="L9839" s="75">
        <f>COUNTIF($B$2:B9839,B9839)</f>
        <v>0</v>
      </c>
      <c r="M9839" s="75">
        <f>COUNTIF($L$2:L9839,4)</f>
        <v>42</v>
      </c>
      <c r="N9839" s="76" t="str">
        <f t="shared" si="769"/>
        <v>0</v>
      </c>
      <c r="O9839" s="76" t="str">
        <f t="shared" si="765"/>
        <v/>
      </c>
      <c r="P9839" s="75" t="str">
        <f t="shared" si="766"/>
        <v/>
      </c>
      <c r="Q9839" s="77" t="str">
        <f t="shared" si="767"/>
        <v/>
      </c>
      <c r="R9839" s="77" t="str">
        <f t="shared" si="768"/>
        <v/>
      </c>
      <c r="S9839" s="77" t="str">
        <f>IF(O9839="","",IF(OR(VALUE(LEFT(O9839,2))&gt;IF(RIGHT(J9839,1)="M",7,19),AND(OR(LEFT(O9839,2)={"07","19"}),VALUE(RIGHT(O9839,2))&gt;15)),TRUE,FALSE))</f>
        <v/>
      </c>
      <c r="T9839" s="77" t="str">
        <f>IF(O9839="","",IF(OR(VALUE(LEFT(O9839,2))&gt;IF(RIGHT(J9839,1)="M",7,19),AND(OR(LEFT(O9839,2)={"07","19"}),VALUE(RIGHT(O9839,2))&gt;5)),TRUE,FALSE))</f>
        <v/>
      </c>
    </row>
    <row r="9840" spans="12:20" x14ac:dyDescent="0.25">
      <c r="L9840" s="75">
        <f>COUNTIF($B$2:B9840,B9840)</f>
        <v>0</v>
      </c>
      <c r="M9840" s="75">
        <f>COUNTIF($L$2:L9840,4)</f>
        <v>42</v>
      </c>
      <c r="N9840" s="76" t="str">
        <f t="shared" si="769"/>
        <v>0</v>
      </c>
      <c r="O9840" s="76" t="str">
        <f t="shared" si="765"/>
        <v/>
      </c>
      <c r="P9840" s="75" t="str">
        <f t="shared" si="766"/>
        <v/>
      </c>
      <c r="Q9840" s="77" t="str">
        <f t="shared" si="767"/>
        <v/>
      </c>
      <c r="R9840" s="77" t="str">
        <f t="shared" si="768"/>
        <v/>
      </c>
      <c r="S9840" s="77" t="str">
        <f>IF(O9840="","",IF(OR(VALUE(LEFT(O9840,2))&gt;IF(RIGHT(J9840,1)="M",7,19),AND(OR(LEFT(O9840,2)={"07","19"}),VALUE(RIGHT(O9840,2))&gt;15)),TRUE,FALSE))</f>
        <v/>
      </c>
      <c r="T9840" s="77" t="str">
        <f>IF(O9840="","",IF(OR(VALUE(LEFT(O9840,2))&gt;IF(RIGHT(J9840,1)="M",7,19),AND(OR(LEFT(O9840,2)={"07","19"}),VALUE(RIGHT(O9840,2))&gt;5)),TRUE,FALSE))</f>
        <v/>
      </c>
    </row>
    <row r="9841" spans="12:20" x14ac:dyDescent="0.25">
      <c r="L9841" s="75">
        <f>COUNTIF($B$2:B9841,B9841)</f>
        <v>0</v>
      </c>
      <c r="M9841" s="75">
        <f>COUNTIF($L$2:L9841,4)</f>
        <v>42</v>
      </c>
      <c r="N9841" s="76" t="str">
        <f t="shared" si="769"/>
        <v>0</v>
      </c>
      <c r="O9841" s="76" t="str">
        <f t="shared" si="765"/>
        <v/>
      </c>
      <c r="P9841" s="75" t="str">
        <f t="shared" si="766"/>
        <v/>
      </c>
      <c r="Q9841" s="77" t="str">
        <f t="shared" si="767"/>
        <v/>
      </c>
      <c r="R9841" s="77" t="str">
        <f t="shared" si="768"/>
        <v/>
      </c>
      <c r="S9841" s="77" t="str">
        <f>IF(O9841="","",IF(OR(VALUE(LEFT(O9841,2))&gt;IF(RIGHT(J9841,1)="M",7,19),AND(OR(LEFT(O9841,2)={"07","19"}),VALUE(RIGHT(O9841,2))&gt;15)),TRUE,FALSE))</f>
        <v/>
      </c>
      <c r="T9841" s="77" t="str">
        <f>IF(O9841="","",IF(OR(VALUE(LEFT(O9841,2))&gt;IF(RIGHT(J9841,1)="M",7,19),AND(OR(LEFT(O9841,2)={"07","19"}),VALUE(RIGHT(O9841,2))&gt;5)),TRUE,FALSE))</f>
        <v/>
      </c>
    </row>
    <row r="9842" spans="12:20" x14ac:dyDescent="0.25">
      <c r="L9842" s="75">
        <f>COUNTIF($B$2:B9842,B9842)</f>
        <v>0</v>
      </c>
      <c r="M9842" s="75">
        <f>COUNTIF($L$2:L9842,4)</f>
        <v>42</v>
      </c>
      <c r="N9842" s="76" t="str">
        <f t="shared" si="769"/>
        <v>0</v>
      </c>
      <c r="O9842" s="76" t="str">
        <f t="shared" si="765"/>
        <v/>
      </c>
      <c r="P9842" s="75" t="str">
        <f t="shared" si="766"/>
        <v/>
      </c>
      <c r="Q9842" s="77" t="str">
        <f t="shared" si="767"/>
        <v/>
      </c>
      <c r="R9842" s="77" t="str">
        <f t="shared" si="768"/>
        <v/>
      </c>
      <c r="S9842" s="77" t="str">
        <f>IF(O9842="","",IF(OR(VALUE(LEFT(O9842,2))&gt;IF(RIGHT(J9842,1)="M",7,19),AND(OR(LEFT(O9842,2)={"07","19"}),VALUE(RIGHT(O9842,2))&gt;15)),TRUE,FALSE))</f>
        <v/>
      </c>
      <c r="T9842" s="77" t="str">
        <f>IF(O9842="","",IF(OR(VALUE(LEFT(O9842,2))&gt;IF(RIGHT(J9842,1)="M",7,19),AND(OR(LEFT(O9842,2)={"07","19"}),VALUE(RIGHT(O9842,2))&gt;5)),TRUE,FALSE))</f>
        <v/>
      </c>
    </row>
    <row r="9843" spans="12:20" x14ac:dyDescent="0.25">
      <c r="L9843" s="75">
        <f>COUNTIF($B$2:B9843,B9843)</f>
        <v>0</v>
      </c>
      <c r="M9843" s="75">
        <f>COUNTIF($L$2:L9843,4)</f>
        <v>42</v>
      </c>
      <c r="N9843" s="76" t="str">
        <f t="shared" si="769"/>
        <v>0</v>
      </c>
      <c r="O9843" s="76" t="str">
        <f t="shared" si="765"/>
        <v/>
      </c>
      <c r="P9843" s="75" t="str">
        <f t="shared" si="766"/>
        <v/>
      </c>
      <c r="Q9843" s="77" t="str">
        <f t="shared" si="767"/>
        <v/>
      </c>
      <c r="R9843" s="77" t="str">
        <f t="shared" si="768"/>
        <v/>
      </c>
      <c r="S9843" s="77" t="str">
        <f>IF(O9843="","",IF(OR(VALUE(LEFT(O9843,2))&gt;IF(RIGHT(J9843,1)="M",7,19),AND(OR(LEFT(O9843,2)={"07","19"}),VALUE(RIGHT(O9843,2))&gt;15)),TRUE,FALSE))</f>
        <v/>
      </c>
      <c r="T9843" s="77" t="str">
        <f>IF(O9843="","",IF(OR(VALUE(LEFT(O9843,2))&gt;IF(RIGHT(J9843,1)="M",7,19),AND(OR(LEFT(O9843,2)={"07","19"}),VALUE(RIGHT(O9843,2))&gt;5)),TRUE,FALSE))</f>
        <v/>
      </c>
    </row>
    <row r="9844" spans="12:20" x14ac:dyDescent="0.25">
      <c r="L9844" s="75">
        <f>COUNTIF($B$2:B9844,B9844)</f>
        <v>0</v>
      </c>
      <c r="M9844" s="75">
        <f>COUNTIF($L$2:L9844,4)</f>
        <v>42</v>
      </c>
      <c r="N9844" s="76" t="str">
        <f t="shared" si="769"/>
        <v>0</v>
      </c>
      <c r="O9844" s="76" t="str">
        <f t="shared" si="765"/>
        <v/>
      </c>
      <c r="P9844" s="75" t="str">
        <f t="shared" si="766"/>
        <v/>
      </c>
      <c r="Q9844" s="77" t="str">
        <f t="shared" si="767"/>
        <v/>
      </c>
      <c r="R9844" s="77" t="str">
        <f t="shared" si="768"/>
        <v/>
      </c>
      <c r="S9844" s="77" t="str">
        <f>IF(O9844="","",IF(OR(VALUE(LEFT(O9844,2))&gt;IF(RIGHT(J9844,1)="M",7,19),AND(OR(LEFT(O9844,2)={"07","19"}),VALUE(RIGHT(O9844,2))&gt;15)),TRUE,FALSE))</f>
        <v/>
      </c>
      <c r="T9844" s="77" t="str">
        <f>IF(O9844="","",IF(OR(VALUE(LEFT(O9844,2))&gt;IF(RIGHT(J9844,1)="M",7,19),AND(OR(LEFT(O9844,2)={"07","19"}),VALUE(RIGHT(O9844,2))&gt;5)),TRUE,FALSE))</f>
        <v/>
      </c>
    </row>
    <row r="9845" spans="12:20" x14ac:dyDescent="0.25">
      <c r="L9845" s="75">
        <f>COUNTIF($B$2:B9845,B9845)</f>
        <v>0</v>
      </c>
      <c r="M9845" s="75">
        <f>COUNTIF($L$2:L9845,4)</f>
        <v>42</v>
      </c>
      <c r="N9845" s="76" t="str">
        <f t="shared" si="769"/>
        <v>0</v>
      </c>
      <c r="O9845" s="76" t="str">
        <f t="shared" si="765"/>
        <v/>
      </c>
      <c r="P9845" s="75" t="str">
        <f t="shared" si="766"/>
        <v/>
      </c>
      <c r="Q9845" s="77" t="str">
        <f t="shared" si="767"/>
        <v/>
      </c>
      <c r="R9845" s="77" t="str">
        <f t="shared" si="768"/>
        <v/>
      </c>
      <c r="S9845" s="77" t="str">
        <f>IF(O9845="","",IF(OR(VALUE(LEFT(O9845,2))&gt;IF(RIGHT(J9845,1)="M",7,19),AND(OR(LEFT(O9845,2)={"07","19"}),VALUE(RIGHT(O9845,2))&gt;15)),TRUE,FALSE))</f>
        <v/>
      </c>
      <c r="T9845" s="77" t="str">
        <f>IF(O9845="","",IF(OR(VALUE(LEFT(O9845,2))&gt;IF(RIGHT(J9845,1)="M",7,19),AND(OR(LEFT(O9845,2)={"07","19"}),VALUE(RIGHT(O9845,2))&gt;5)),TRUE,FALSE))</f>
        <v/>
      </c>
    </row>
    <row r="9846" spans="12:20" x14ac:dyDescent="0.25">
      <c r="L9846" s="75">
        <f>COUNTIF($B$2:B9846,B9846)</f>
        <v>0</v>
      </c>
      <c r="M9846" s="75">
        <f>COUNTIF($L$2:L9846,4)</f>
        <v>42</v>
      </c>
      <c r="N9846" s="76" t="str">
        <f t="shared" si="769"/>
        <v>0</v>
      </c>
      <c r="O9846" s="76" t="str">
        <f t="shared" si="765"/>
        <v/>
      </c>
      <c r="P9846" s="75" t="str">
        <f t="shared" si="766"/>
        <v/>
      </c>
      <c r="Q9846" s="77" t="str">
        <f t="shared" si="767"/>
        <v/>
      </c>
      <c r="R9846" s="77" t="str">
        <f t="shared" si="768"/>
        <v/>
      </c>
      <c r="S9846" s="77" t="str">
        <f>IF(O9846="","",IF(OR(VALUE(LEFT(O9846,2))&gt;IF(RIGHT(J9846,1)="M",7,19),AND(OR(LEFT(O9846,2)={"07","19"}),VALUE(RIGHT(O9846,2))&gt;15)),TRUE,FALSE))</f>
        <v/>
      </c>
      <c r="T9846" s="77" t="str">
        <f>IF(O9846="","",IF(OR(VALUE(LEFT(O9846,2))&gt;IF(RIGHT(J9846,1)="M",7,19),AND(OR(LEFT(O9846,2)={"07","19"}),VALUE(RIGHT(O9846,2))&gt;5)),TRUE,FALSE))</f>
        <v/>
      </c>
    </row>
    <row r="9847" spans="12:20" x14ac:dyDescent="0.25">
      <c r="L9847" s="75">
        <f>COUNTIF($B$2:B9847,B9847)</f>
        <v>0</v>
      </c>
      <c r="M9847" s="75">
        <f>COUNTIF($L$2:L9847,4)</f>
        <v>42</v>
      </c>
      <c r="N9847" s="76" t="str">
        <f t="shared" si="769"/>
        <v>0</v>
      </c>
      <c r="O9847" s="76" t="str">
        <f t="shared" si="765"/>
        <v/>
      </c>
      <c r="P9847" s="75" t="str">
        <f t="shared" si="766"/>
        <v/>
      </c>
      <c r="Q9847" s="77" t="str">
        <f t="shared" si="767"/>
        <v/>
      </c>
      <c r="R9847" s="77" t="str">
        <f t="shared" si="768"/>
        <v/>
      </c>
      <c r="S9847" s="77" t="str">
        <f>IF(O9847="","",IF(OR(VALUE(LEFT(O9847,2))&gt;IF(RIGHT(J9847,1)="M",7,19),AND(OR(LEFT(O9847,2)={"07","19"}),VALUE(RIGHT(O9847,2))&gt;15)),TRUE,FALSE))</f>
        <v/>
      </c>
      <c r="T9847" s="77" t="str">
        <f>IF(O9847="","",IF(OR(VALUE(LEFT(O9847,2))&gt;IF(RIGHT(J9847,1)="M",7,19),AND(OR(LEFT(O9847,2)={"07","19"}),VALUE(RIGHT(O9847,2))&gt;5)),TRUE,FALSE))</f>
        <v/>
      </c>
    </row>
    <row r="9848" spans="12:20" x14ac:dyDescent="0.25">
      <c r="L9848" s="75">
        <f>COUNTIF($B$2:B9848,B9848)</f>
        <v>0</v>
      </c>
      <c r="M9848" s="75">
        <f>COUNTIF($L$2:L9848,4)</f>
        <v>42</v>
      </c>
      <c r="N9848" s="76" t="str">
        <f t="shared" si="769"/>
        <v>0</v>
      </c>
      <c r="O9848" s="76" t="str">
        <f t="shared" si="765"/>
        <v/>
      </c>
      <c r="P9848" s="75" t="str">
        <f t="shared" si="766"/>
        <v/>
      </c>
      <c r="Q9848" s="77" t="str">
        <f t="shared" si="767"/>
        <v/>
      </c>
      <c r="R9848" s="77" t="str">
        <f t="shared" si="768"/>
        <v/>
      </c>
      <c r="S9848" s="77" t="str">
        <f>IF(O9848="","",IF(OR(VALUE(LEFT(O9848,2))&gt;IF(RIGHT(J9848,1)="M",7,19),AND(OR(LEFT(O9848,2)={"07","19"}),VALUE(RIGHT(O9848,2))&gt;15)),TRUE,FALSE))</f>
        <v/>
      </c>
      <c r="T9848" s="77" t="str">
        <f>IF(O9848="","",IF(OR(VALUE(LEFT(O9848,2))&gt;IF(RIGHT(J9848,1)="M",7,19),AND(OR(LEFT(O9848,2)={"07","19"}),VALUE(RIGHT(O9848,2))&gt;5)),TRUE,FALSE))</f>
        <v/>
      </c>
    </row>
    <row r="9849" spans="12:20" x14ac:dyDescent="0.25">
      <c r="L9849" s="75">
        <f>COUNTIF($B$2:B9849,B9849)</f>
        <v>0</v>
      </c>
      <c r="M9849" s="75">
        <f>COUNTIF($L$2:L9849,4)</f>
        <v>42</v>
      </c>
      <c r="N9849" s="76" t="str">
        <f t="shared" si="769"/>
        <v>0</v>
      </c>
      <c r="O9849" s="76" t="str">
        <f t="shared" si="765"/>
        <v/>
      </c>
      <c r="P9849" s="75" t="str">
        <f t="shared" si="766"/>
        <v/>
      </c>
      <c r="Q9849" s="77" t="str">
        <f t="shared" si="767"/>
        <v/>
      </c>
      <c r="R9849" s="77" t="str">
        <f t="shared" si="768"/>
        <v/>
      </c>
      <c r="S9849" s="77" t="str">
        <f>IF(O9849="","",IF(OR(VALUE(LEFT(O9849,2))&gt;IF(RIGHT(J9849,1)="M",7,19),AND(OR(LEFT(O9849,2)={"07","19"}),VALUE(RIGHT(O9849,2))&gt;15)),TRUE,FALSE))</f>
        <v/>
      </c>
      <c r="T9849" s="77" t="str">
        <f>IF(O9849="","",IF(OR(VALUE(LEFT(O9849,2))&gt;IF(RIGHT(J9849,1)="M",7,19),AND(OR(LEFT(O9849,2)={"07","19"}),VALUE(RIGHT(O9849,2))&gt;5)),TRUE,FALSE))</f>
        <v/>
      </c>
    </row>
    <row r="9850" spans="12:20" x14ac:dyDescent="0.25">
      <c r="L9850" s="75">
        <f>COUNTIF($B$2:B9850,B9850)</f>
        <v>0</v>
      </c>
      <c r="M9850" s="75">
        <f>COUNTIF($L$2:L9850,4)</f>
        <v>42</v>
      </c>
      <c r="N9850" s="76" t="str">
        <f t="shared" si="769"/>
        <v>0</v>
      </c>
      <c r="O9850" s="76" t="str">
        <f t="shared" si="765"/>
        <v/>
      </c>
      <c r="P9850" s="75" t="str">
        <f t="shared" si="766"/>
        <v/>
      </c>
      <c r="Q9850" s="77" t="str">
        <f t="shared" si="767"/>
        <v/>
      </c>
      <c r="R9850" s="77" t="str">
        <f t="shared" si="768"/>
        <v/>
      </c>
      <c r="S9850" s="77" t="str">
        <f>IF(O9850="","",IF(OR(VALUE(LEFT(O9850,2))&gt;IF(RIGHT(J9850,1)="M",7,19),AND(OR(LEFT(O9850,2)={"07","19"}),VALUE(RIGHT(O9850,2))&gt;15)),TRUE,FALSE))</f>
        <v/>
      </c>
      <c r="T9850" s="77" t="str">
        <f>IF(O9850="","",IF(OR(VALUE(LEFT(O9850,2))&gt;IF(RIGHT(J9850,1)="M",7,19),AND(OR(LEFT(O9850,2)={"07","19"}),VALUE(RIGHT(O9850,2))&gt;5)),TRUE,FALSE))</f>
        <v/>
      </c>
    </row>
    <row r="9851" spans="12:20" x14ac:dyDescent="0.25">
      <c r="L9851" s="75">
        <f>COUNTIF($B$2:B9851,B9851)</f>
        <v>0</v>
      </c>
      <c r="M9851" s="75">
        <f>COUNTIF($L$2:L9851,4)</f>
        <v>42</v>
      </c>
      <c r="N9851" s="76" t="str">
        <f t="shared" si="769"/>
        <v>0</v>
      </c>
      <c r="O9851" s="76" t="str">
        <f t="shared" si="765"/>
        <v/>
      </c>
      <c r="P9851" s="75" t="str">
        <f t="shared" si="766"/>
        <v/>
      </c>
      <c r="Q9851" s="77" t="str">
        <f t="shared" si="767"/>
        <v/>
      </c>
      <c r="R9851" s="77" t="str">
        <f t="shared" si="768"/>
        <v/>
      </c>
      <c r="S9851" s="77" t="str">
        <f>IF(O9851="","",IF(OR(VALUE(LEFT(O9851,2))&gt;IF(RIGHT(J9851,1)="M",7,19),AND(OR(LEFT(O9851,2)={"07","19"}),VALUE(RIGHT(O9851,2))&gt;15)),TRUE,FALSE))</f>
        <v/>
      </c>
      <c r="T9851" s="77" t="str">
        <f>IF(O9851="","",IF(OR(VALUE(LEFT(O9851,2))&gt;IF(RIGHT(J9851,1)="M",7,19),AND(OR(LEFT(O9851,2)={"07","19"}),VALUE(RIGHT(O9851,2))&gt;5)),TRUE,FALSE))</f>
        <v/>
      </c>
    </row>
    <row r="9852" spans="12:20" x14ac:dyDescent="0.25">
      <c r="L9852" s="75">
        <f>COUNTIF($B$2:B9852,B9852)</f>
        <v>0</v>
      </c>
      <c r="M9852" s="75">
        <f>COUNTIF($L$2:L9852,4)</f>
        <v>42</v>
      </c>
      <c r="N9852" s="76" t="str">
        <f t="shared" si="769"/>
        <v>0</v>
      </c>
      <c r="O9852" s="76" t="str">
        <f t="shared" si="765"/>
        <v/>
      </c>
      <c r="P9852" s="75" t="str">
        <f t="shared" si="766"/>
        <v/>
      </c>
      <c r="Q9852" s="77" t="str">
        <f t="shared" si="767"/>
        <v/>
      </c>
      <c r="R9852" s="77" t="str">
        <f t="shared" si="768"/>
        <v/>
      </c>
      <c r="S9852" s="77" t="str">
        <f>IF(O9852="","",IF(OR(VALUE(LEFT(O9852,2))&gt;IF(RIGHT(J9852,1)="M",7,19),AND(OR(LEFT(O9852,2)={"07","19"}),VALUE(RIGHT(O9852,2))&gt;15)),TRUE,FALSE))</f>
        <v/>
      </c>
      <c r="T9852" s="77" t="str">
        <f>IF(O9852="","",IF(OR(VALUE(LEFT(O9852,2))&gt;IF(RIGHT(J9852,1)="M",7,19),AND(OR(LEFT(O9852,2)={"07","19"}),VALUE(RIGHT(O9852,2))&gt;5)),TRUE,FALSE))</f>
        <v/>
      </c>
    </row>
    <row r="9853" spans="12:20" x14ac:dyDescent="0.25">
      <c r="L9853" s="75">
        <f>COUNTIF($B$2:B9853,B9853)</f>
        <v>0</v>
      </c>
      <c r="M9853" s="75">
        <f>COUNTIF($L$2:L9853,4)</f>
        <v>42</v>
      </c>
      <c r="N9853" s="76" t="str">
        <f t="shared" si="769"/>
        <v>0</v>
      </c>
      <c r="O9853" s="76" t="str">
        <f t="shared" si="765"/>
        <v/>
      </c>
      <c r="P9853" s="75" t="str">
        <f t="shared" si="766"/>
        <v/>
      </c>
      <c r="Q9853" s="77" t="str">
        <f t="shared" si="767"/>
        <v/>
      </c>
      <c r="R9853" s="77" t="str">
        <f t="shared" si="768"/>
        <v/>
      </c>
      <c r="S9853" s="77" t="str">
        <f>IF(O9853="","",IF(OR(VALUE(LEFT(O9853,2))&gt;IF(RIGHT(J9853,1)="M",7,19),AND(OR(LEFT(O9853,2)={"07","19"}),VALUE(RIGHT(O9853,2))&gt;15)),TRUE,FALSE))</f>
        <v/>
      </c>
      <c r="T9853" s="77" t="str">
        <f>IF(O9853="","",IF(OR(VALUE(LEFT(O9853,2))&gt;IF(RIGHT(J9853,1)="M",7,19),AND(OR(LEFT(O9853,2)={"07","19"}),VALUE(RIGHT(O9853,2))&gt;5)),TRUE,FALSE))</f>
        <v/>
      </c>
    </row>
    <row r="9854" spans="12:20" x14ac:dyDescent="0.25">
      <c r="L9854" s="75">
        <f>COUNTIF($B$2:B9854,B9854)</f>
        <v>0</v>
      </c>
      <c r="M9854" s="75">
        <f>COUNTIF($L$2:L9854,4)</f>
        <v>42</v>
      </c>
      <c r="N9854" s="76" t="str">
        <f t="shared" si="769"/>
        <v>0</v>
      </c>
      <c r="O9854" s="76" t="str">
        <f t="shared" si="765"/>
        <v/>
      </c>
      <c r="P9854" s="75" t="str">
        <f t="shared" si="766"/>
        <v/>
      </c>
      <c r="Q9854" s="77" t="str">
        <f t="shared" si="767"/>
        <v/>
      </c>
      <c r="R9854" s="77" t="str">
        <f t="shared" si="768"/>
        <v/>
      </c>
      <c r="S9854" s="77" t="str">
        <f>IF(O9854="","",IF(OR(VALUE(LEFT(O9854,2))&gt;IF(RIGHT(J9854,1)="M",7,19),AND(OR(LEFT(O9854,2)={"07","19"}),VALUE(RIGHT(O9854,2))&gt;15)),TRUE,FALSE))</f>
        <v/>
      </c>
      <c r="T9854" s="77" t="str">
        <f>IF(O9854="","",IF(OR(VALUE(LEFT(O9854,2))&gt;IF(RIGHT(J9854,1)="M",7,19),AND(OR(LEFT(O9854,2)={"07","19"}),VALUE(RIGHT(O9854,2))&gt;5)),TRUE,FALSE))</f>
        <v/>
      </c>
    </row>
    <row r="9855" spans="12:20" x14ac:dyDescent="0.25">
      <c r="L9855" s="75">
        <f>COUNTIF($B$2:B9855,B9855)</f>
        <v>0</v>
      </c>
      <c r="M9855" s="75">
        <f>COUNTIF($L$2:L9855,4)</f>
        <v>42</v>
      </c>
      <c r="N9855" s="76" t="str">
        <f t="shared" si="769"/>
        <v>0</v>
      </c>
      <c r="O9855" s="76" t="str">
        <f t="shared" si="765"/>
        <v/>
      </c>
      <c r="P9855" s="75" t="str">
        <f t="shared" si="766"/>
        <v/>
      </c>
      <c r="Q9855" s="77" t="str">
        <f t="shared" si="767"/>
        <v/>
      </c>
      <c r="R9855" s="77" t="str">
        <f t="shared" si="768"/>
        <v/>
      </c>
      <c r="S9855" s="77" t="str">
        <f>IF(O9855="","",IF(OR(VALUE(LEFT(O9855,2))&gt;IF(RIGHT(J9855,1)="M",7,19),AND(OR(LEFT(O9855,2)={"07","19"}),VALUE(RIGHT(O9855,2))&gt;15)),TRUE,FALSE))</f>
        <v/>
      </c>
      <c r="T9855" s="77" t="str">
        <f>IF(O9855="","",IF(OR(VALUE(LEFT(O9855,2))&gt;IF(RIGHT(J9855,1)="M",7,19),AND(OR(LEFT(O9855,2)={"07","19"}),VALUE(RIGHT(O9855,2))&gt;5)),TRUE,FALSE))</f>
        <v/>
      </c>
    </row>
    <row r="9856" spans="12:20" x14ac:dyDescent="0.25">
      <c r="L9856" s="75">
        <f>COUNTIF($B$2:B9856,B9856)</f>
        <v>0</v>
      </c>
      <c r="M9856" s="75">
        <f>COUNTIF($L$2:L9856,4)</f>
        <v>42</v>
      </c>
      <c r="N9856" s="76" t="str">
        <f t="shared" si="769"/>
        <v>0</v>
      </c>
      <c r="O9856" s="76" t="str">
        <f t="shared" si="765"/>
        <v/>
      </c>
      <c r="P9856" s="75" t="str">
        <f t="shared" si="766"/>
        <v/>
      </c>
      <c r="Q9856" s="77" t="str">
        <f t="shared" si="767"/>
        <v/>
      </c>
      <c r="R9856" s="77" t="str">
        <f t="shared" si="768"/>
        <v/>
      </c>
      <c r="S9856" s="77" t="str">
        <f>IF(O9856="","",IF(OR(VALUE(LEFT(O9856,2))&gt;IF(RIGHT(J9856,1)="M",7,19),AND(OR(LEFT(O9856,2)={"07","19"}),VALUE(RIGHT(O9856,2))&gt;15)),TRUE,FALSE))</f>
        <v/>
      </c>
      <c r="T9856" s="77" t="str">
        <f>IF(O9856="","",IF(OR(VALUE(LEFT(O9856,2))&gt;IF(RIGHT(J9856,1)="M",7,19),AND(OR(LEFT(O9856,2)={"07","19"}),VALUE(RIGHT(O9856,2))&gt;5)),TRUE,FALSE))</f>
        <v/>
      </c>
    </row>
    <row r="9857" spans="12:20" x14ac:dyDescent="0.25">
      <c r="L9857" s="75">
        <f>COUNTIF($B$2:B9857,B9857)</f>
        <v>0</v>
      </c>
      <c r="M9857" s="75">
        <f>COUNTIF($L$2:L9857,4)</f>
        <v>42</v>
      </c>
      <c r="N9857" s="76" t="str">
        <f t="shared" si="769"/>
        <v>0</v>
      </c>
      <c r="O9857" s="76" t="str">
        <f t="shared" si="765"/>
        <v/>
      </c>
      <c r="P9857" s="75" t="str">
        <f t="shared" si="766"/>
        <v/>
      </c>
      <c r="Q9857" s="77" t="str">
        <f t="shared" si="767"/>
        <v/>
      </c>
      <c r="R9857" s="77" t="str">
        <f t="shared" si="768"/>
        <v/>
      </c>
      <c r="S9857" s="77" t="str">
        <f>IF(O9857="","",IF(OR(VALUE(LEFT(O9857,2))&gt;IF(RIGHT(J9857,1)="M",7,19),AND(OR(LEFT(O9857,2)={"07","19"}),VALUE(RIGHT(O9857,2))&gt;15)),TRUE,FALSE))</f>
        <v/>
      </c>
      <c r="T9857" s="77" t="str">
        <f>IF(O9857="","",IF(OR(VALUE(LEFT(O9857,2))&gt;IF(RIGHT(J9857,1)="M",7,19),AND(OR(LEFT(O9857,2)={"07","19"}),VALUE(RIGHT(O9857,2))&gt;5)),TRUE,FALSE))</f>
        <v/>
      </c>
    </row>
    <row r="9858" spans="12:20" x14ac:dyDescent="0.25">
      <c r="L9858" s="75">
        <f>COUNTIF($B$2:B9858,B9858)</f>
        <v>0</v>
      </c>
      <c r="M9858" s="75">
        <f>COUNTIF($L$2:L9858,4)</f>
        <v>42</v>
      </c>
      <c r="N9858" s="76" t="str">
        <f t="shared" si="769"/>
        <v>0</v>
      </c>
      <c r="O9858" s="76" t="str">
        <f t="shared" ref="O9858:O9921" si="770">TRIM(SUBSTITUTE(SUBSTITUTE(D9858,"+",""),"_",""))</f>
        <v/>
      </c>
      <c r="P9858" s="75" t="str">
        <f t="shared" ref="P9858:P9921" si="771">TRIM(SUBSTITUTE(SUBSTITUTE(E9858,"+",""),"_",""))</f>
        <v/>
      </c>
      <c r="Q9858" s="77" t="str">
        <f t="shared" ref="Q9858:Q9921" si="772">IFERROR(IF(RIGHT(P9858,2)&lt;RIGHT(O9858,2),IF(P9858&lt;O9858,P9858+2360-O9858,P9858-40-O9858),IF(P9858&lt;O9858,P9858+2400-O9858,P9858-O9858)),"")</f>
        <v/>
      </c>
      <c r="R9858" s="77" t="str">
        <f t="shared" ref="R9858:R9921" si="773">IFERROR(ROUNDDOWN(Q9858/100,0),"")</f>
        <v/>
      </c>
      <c r="S9858" s="77" t="str">
        <f>IF(O9858="","",IF(OR(VALUE(LEFT(O9858,2))&gt;IF(RIGHT(J9858,1)="M",7,19),AND(OR(LEFT(O9858,2)={"07","19"}),VALUE(RIGHT(O9858,2))&gt;15)),TRUE,FALSE))</f>
        <v/>
      </c>
      <c r="T9858" s="77" t="str">
        <f>IF(O9858="","",IF(OR(VALUE(LEFT(O9858,2))&gt;IF(RIGHT(J9858,1)="M",7,19),AND(OR(LEFT(O9858,2)={"07","19"}),VALUE(RIGHT(O9858,2))&gt;5)),TRUE,FALSE))</f>
        <v/>
      </c>
    </row>
    <row r="9859" spans="12:20" x14ac:dyDescent="0.25">
      <c r="L9859" s="75">
        <f>COUNTIF($B$2:B9859,B9859)</f>
        <v>0</v>
      </c>
      <c r="M9859" s="75">
        <f>COUNTIF($L$2:L9859,4)</f>
        <v>42</v>
      </c>
      <c r="N9859" s="76" t="str">
        <f t="shared" ref="N9859:N9922" si="774">A9859&amp;DAY(C9859)</f>
        <v>0</v>
      </c>
      <c r="O9859" s="76" t="str">
        <f t="shared" si="770"/>
        <v/>
      </c>
      <c r="P9859" s="75" t="str">
        <f t="shared" si="771"/>
        <v/>
      </c>
      <c r="Q9859" s="77" t="str">
        <f t="shared" si="772"/>
        <v/>
      </c>
      <c r="R9859" s="77" t="str">
        <f t="shared" si="773"/>
        <v/>
      </c>
      <c r="S9859" s="77" t="str">
        <f>IF(O9859="","",IF(OR(VALUE(LEFT(O9859,2))&gt;IF(RIGHT(J9859,1)="M",7,19),AND(OR(LEFT(O9859,2)={"07","19"}),VALUE(RIGHT(O9859,2))&gt;15)),TRUE,FALSE))</f>
        <v/>
      </c>
      <c r="T9859" s="77" t="str">
        <f>IF(O9859="","",IF(OR(VALUE(LEFT(O9859,2))&gt;IF(RIGHT(J9859,1)="M",7,19),AND(OR(LEFT(O9859,2)={"07","19"}),VALUE(RIGHT(O9859,2))&gt;5)),TRUE,FALSE))</f>
        <v/>
      </c>
    </row>
    <row r="9860" spans="12:20" x14ac:dyDescent="0.25">
      <c r="L9860" s="75">
        <f>COUNTIF($B$2:B9860,B9860)</f>
        <v>0</v>
      </c>
      <c r="M9860" s="75">
        <f>COUNTIF($L$2:L9860,4)</f>
        <v>42</v>
      </c>
      <c r="N9860" s="76" t="str">
        <f t="shared" si="774"/>
        <v>0</v>
      </c>
      <c r="O9860" s="76" t="str">
        <f t="shared" si="770"/>
        <v/>
      </c>
      <c r="P9860" s="75" t="str">
        <f t="shared" si="771"/>
        <v/>
      </c>
      <c r="Q9860" s="77" t="str">
        <f t="shared" si="772"/>
        <v/>
      </c>
      <c r="R9860" s="77" t="str">
        <f t="shared" si="773"/>
        <v/>
      </c>
      <c r="S9860" s="77" t="str">
        <f>IF(O9860="","",IF(OR(VALUE(LEFT(O9860,2))&gt;IF(RIGHT(J9860,1)="M",7,19),AND(OR(LEFT(O9860,2)={"07","19"}),VALUE(RIGHT(O9860,2))&gt;15)),TRUE,FALSE))</f>
        <v/>
      </c>
      <c r="T9860" s="77" t="str">
        <f>IF(O9860="","",IF(OR(VALUE(LEFT(O9860,2))&gt;IF(RIGHT(J9860,1)="M",7,19),AND(OR(LEFT(O9860,2)={"07","19"}),VALUE(RIGHT(O9860,2))&gt;5)),TRUE,FALSE))</f>
        <v/>
      </c>
    </row>
    <row r="9861" spans="12:20" x14ac:dyDescent="0.25">
      <c r="L9861" s="75">
        <f>COUNTIF($B$2:B9861,B9861)</f>
        <v>0</v>
      </c>
      <c r="M9861" s="75">
        <f>COUNTIF($L$2:L9861,4)</f>
        <v>42</v>
      </c>
      <c r="N9861" s="76" t="str">
        <f t="shared" si="774"/>
        <v>0</v>
      </c>
      <c r="O9861" s="76" t="str">
        <f t="shared" si="770"/>
        <v/>
      </c>
      <c r="P9861" s="75" t="str">
        <f t="shared" si="771"/>
        <v/>
      </c>
      <c r="Q9861" s="77" t="str">
        <f t="shared" si="772"/>
        <v/>
      </c>
      <c r="R9861" s="77" t="str">
        <f t="shared" si="773"/>
        <v/>
      </c>
      <c r="S9861" s="77" t="str">
        <f>IF(O9861="","",IF(OR(VALUE(LEFT(O9861,2))&gt;IF(RIGHT(J9861,1)="M",7,19),AND(OR(LEFT(O9861,2)={"07","19"}),VALUE(RIGHT(O9861,2))&gt;15)),TRUE,FALSE))</f>
        <v/>
      </c>
      <c r="T9861" s="77" t="str">
        <f>IF(O9861="","",IF(OR(VALUE(LEFT(O9861,2))&gt;IF(RIGHT(J9861,1)="M",7,19),AND(OR(LEFT(O9861,2)={"07","19"}),VALUE(RIGHT(O9861,2))&gt;5)),TRUE,FALSE))</f>
        <v/>
      </c>
    </row>
    <row r="9862" spans="12:20" x14ac:dyDescent="0.25">
      <c r="L9862" s="75">
        <f>COUNTIF($B$2:B9862,B9862)</f>
        <v>0</v>
      </c>
      <c r="M9862" s="75">
        <f>COUNTIF($L$2:L9862,4)</f>
        <v>42</v>
      </c>
      <c r="N9862" s="76" t="str">
        <f t="shared" si="774"/>
        <v>0</v>
      </c>
      <c r="O9862" s="76" t="str">
        <f t="shared" si="770"/>
        <v/>
      </c>
      <c r="P9862" s="75" t="str">
        <f t="shared" si="771"/>
        <v/>
      </c>
      <c r="Q9862" s="77" t="str">
        <f t="shared" si="772"/>
        <v/>
      </c>
      <c r="R9862" s="77" t="str">
        <f t="shared" si="773"/>
        <v/>
      </c>
      <c r="S9862" s="77" t="str">
        <f>IF(O9862="","",IF(OR(VALUE(LEFT(O9862,2))&gt;IF(RIGHT(J9862,1)="M",7,19),AND(OR(LEFT(O9862,2)={"07","19"}),VALUE(RIGHT(O9862,2))&gt;15)),TRUE,FALSE))</f>
        <v/>
      </c>
      <c r="T9862" s="77" t="str">
        <f>IF(O9862="","",IF(OR(VALUE(LEFT(O9862,2))&gt;IF(RIGHT(J9862,1)="M",7,19),AND(OR(LEFT(O9862,2)={"07","19"}),VALUE(RIGHT(O9862,2))&gt;5)),TRUE,FALSE))</f>
        <v/>
      </c>
    </row>
    <row r="9863" spans="12:20" x14ac:dyDescent="0.25">
      <c r="L9863" s="75">
        <f>COUNTIF($B$2:B9863,B9863)</f>
        <v>0</v>
      </c>
      <c r="M9863" s="75">
        <f>COUNTIF($L$2:L9863,4)</f>
        <v>42</v>
      </c>
      <c r="N9863" s="76" t="str">
        <f t="shared" si="774"/>
        <v>0</v>
      </c>
      <c r="O9863" s="76" t="str">
        <f t="shared" si="770"/>
        <v/>
      </c>
      <c r="P9863" s="75" t="str">
        <f t="shared" si="771"/>
        <v/>
      </c>
      <c r="Q9863" s="77" t="str">
        <f t="shared" si="772"/>
        <v/>
      </c>
      <c r="R9863" s="77" t="str">
        <f t="shared" si="773"/>
        <v/>
      </c>
      <c r="S9863" s="77" t="str">
        <f>IF(O9863="","",IF(OR(VALUE(LEFT(O9863,2))&gt;IF(RIGHT(J9863,1)="M",7,19),AND(OR(LEFT(O9863,2)={"07","19"}),VALUE(RIGHT(O9863,2))&gt;15)),TRUE,FALSE))</f>
        <v/>
      </c>
      <c r="T9863" s="77" t="str">
        <f>IF(O9863="","",IF(OR(VALUE(LEFT(O9863,2))&gt;IF(RIGHT(J9863,1)="M",7,19),AND(OR(LEFT(O9863,2)={"07","19"}),VALUE(RIGHT(O9863,2))&gt;5)),TRUE,FALSE))</f>
        <v/>
      </c>
    </row>
    <row r="9864" spans="12:20" x14ac:dyDescent="0.25">
      <c r="L9864" s="75">
        <f>COUNTIF($B$2:B9864,B9864)</f>
        <v>0</v>
      </c>
      <c r="M9864" s="75">
        <f>COUNTIF($L$2:L9864,4)</f>
        <v>42</v>
      </c>
      <c r="N9864" s="76" t="str">
        <f t="shared" si="774"/>
        <v>0</v>
      </c>
      <c r="O9864" s="76" t="str">
        <f t="shared" si="770"/>
        <v/>
      </c>
      <c r="P9864" s="75" t="str">
        <f t="shared" si="771"/>
        <v/>
      </c>
      <c r="Q9864" s="77" t="str">
        <f t="shared" si="772"/>
        <v/>
      </c>
      <c r="R9864" s="77" t="str">
        <f t="shared" si="773"/>
        <v/>
      </c>
      <c r="S9864" s="77" t="str">
        <f>IF(O9864="","",IF(OR(VALUE(LEFT(O9864,2))&gt;IF(RIGHT(J9864,1)="M",7,19),AND(OR(LEFT(O9864,2)={"07","19"}),VALUE(RIGHT(O9864,2))&gt;15)),TRUE,FALSE))</f>
        <v/>
      </c>
      <c r="T9864" s="77" t="str">
        <f>IF(O9864="","",IF(OR(VALUE(LEFT(O9864,2))&gt;IF(RIGHT(J9864,1)="M",7,19),AND(OR(LEFT(O9864,2)={"07","19"}),VALUE(RIGHT(O9864,2))&gt;5)),TRUE,FALSE))</f>
        <v/>
      </c>
    </row>
    <row r="9865" spans="12:20" x14ac:dyDescent="0.25">
      <c r="L9865" s="75">
        <f>COUNTIF($B$2:B9865,B9865)</f>
        <v>0</v>
      </c>
      <c r="M9865" s="75">
        <f>COUNTIF($L$2:L9865,4)</f>
        <v>42</v>
      </c>
      <c r="N9865" s="76" t="str">
        <f t="shared" si="774"/>
        <v>0</v>
      </c>
      <c r="O9865" s="76" t="str">
        <f t="shared" si="770"/>
        <v/>
      </c>
      <c r="P9865" s="75" t="str">
        <f t="shared" si="771"/>
        <v/>
      </c>
      <c r="Q9865" s="77" t="str">
        <f t="shared" si="772"/>
        <v/>
      </c>
      <c r="R9865" s="77" t="str">
        <f t="shared" si="773"/>
        <v/>
      </c>
      <c r="S9865" s="77" t="str">
        <f>IF(O9865="","",IF(OR(VALUE(LEFT(O9865,2))&gt;IF(RIGHT(J9865,1)="M",7,19),AND(OR(LEFT(O9865,2)={"07","19"}),VALUE(RIGHT(O9865,2))&gt;15)),TRUE,FALSE))</f>
        <v/>
      </c>
      <c r="T9865" s="77" t="str">
        <f>IF(O9865="","",IF(OR(VALUE(LEFT(O9865,2))&gt;IF(RIGHT(J9865,1)="M",7,19),AND(OR(LEFT(O9865,2)={"07","19"}),VALUE(RIGHT(O9865,2))&gt;5)),TRUE,FALSE))</f>
        <v/>
      </c>
    </row>
    <row r="9866" spans="12:20" x14ac:dyDescent="0.25">
      <c r="L9866" s="75">
        <f>COUNTIF($B$2:B9866,B9866)</f>
        <v>0</v>
      </c>
      <c r="M9866" s="75">
        <f>COUNTIF($L$2:L9866,4)</f>
        <v>42</v>
      </c>
      <c r="N9866" s="76" t="str">
        <f t="shared" si="774"/>
        <v>0</v>
      </c>
      <c r="O9866" s="76" t="str">
        <f t="shared" si="770"/>
        <v/>
      </c>
      <c r="P9866" s="75" t="str">
        <f t="shared" si="771"/>
        <v/>
      </c>
      <c r="Q9866" s="77" t="str">
        <f t="shared" si="772"/>
        <v/>
      </c>
      <c r="R9866" s="77" t="str">
        <f t="shared" si="773"/>
        <v/>
      </c>
      <c r="S9866" s="77" t="str">
        <f>IF(O9866="","",IF(OR(VALUE(LEFT(O9866,2))&gt;IF(RIGHT(J9866,1)="M",7,19),AND(OR(LEFT(O9866,2)={"07","19"}),VALUE(RIGHT(O9866,2))&gt;15)),TRUE,FALSE))</f>
        <v/>
      </c>
      <c r="T9866" s="77" t="str">
        <f>IF(O9866="","",IF(OR(VALUE(LEFT(O9866,2))&gt;IF(RIGHT(J9866,1)="M",7,19),AND(OR(LEFT(O9866,2)={"07","19"}),VALUE(RIGHT(O9866,2))&gt;5)),TRUE,FALSE))</f>
        <v/>
      </c>
    </row>
    <row r="9867" spans="12:20" x14ac:dyDescent="0.25">
      <c r="L9867" s="75">
        <f>COUNTIF($B$2:B9867,B9867)</f>
        <v>0</v>
      </c>
      <c r="M9867" s="75">
        <f>COUNTIF($L$2:L9867,4)</f>
        <v>42</v>
      </c>
      <c r="N9867" s="76" t="str">
        <f t="shared" si="774"/>
        <v>0</v>
      </c>
      <c r="O9867" s="76" t="str">
        <f t="shared" si="770"/>
        <v/>
      </c>
      <c r="P9867" s="75" t="str">
        <f t="shared" si="771"/>
        <v/>
      </c>
      <c r="Q9867" s="77" t="str">
        <f t="shared" si="772"/>
        <v/>
      </c>
      <c r="R9867" s="77" t="str">
        <f t="shared" si="773"/>
        <v/>
      </c>
      <c r="S9867" s="77" t="str">
        <f>IF(O9867="","",IF(OR(VALUE(LEFT(O9867,2))&gt;IF(RIGHT(J9867,1)="M",7,19),AND(OR(LEFT(O9867,2)={"07","19"}),VALUE(RIGHT(O9867,2))&gt;15)),TRUE,FALSE))</f>
        <v/>
      </c>
      <c r="T9867" s="77" t="str">
        <f>IF(O9867="","",IF(OR(VALUE(LEFT(O9867,2))&gt;IF(RIGHT(J9867,1)="M",7,19),AND(OR(LEFT(O9867,2)={"07","19"}),VALUE(RIGHT(O9867,2))&gt;5)),TRUE,FALSE))</f>
        <v/>
      </c>
    </row>
    <row r="9868" spans="12:20" x14ac:dyDescent="0.25">
      <c r="L9868" s="75">
        <f>COUNTIF($B$2:B9868,B9868)</f>
        <v>0</v>
      </c>
      <c r="M9868" s="75">
        <f>COUNTIF($L$2:L9868,4)</f>
        <v>42</v>
      </c>
      <c r="N9868" s="76" t="str">
        <f t="shared" si="774"/>
        <v>0</v>
      </c>
      <c r="O9868" s="76" t="str">
        <f t="shared" si="770"/>
        <v/>
      </c>
      <c r="P9868" s="75" t="str">
        <f t="shared" si="771"/>
        <v/>
      </c>
      <c r="Q9868" s="77" t="str">
        <f t="shared" si="772"/>
        <v/>
      </c>
      <c r="R9868" s="77" t="str">
        <f t="shared" si="773"/>
        <v/>
      </c>
      <c r="S9868" s="77" t="str">
        <f>IF(O9868="","",IF(OR(VALUE(LEFT(O9868,2))&gt;IF(RIGHT(J9868,1)="M",7,19),AND(OR(LEFT(O9868,2)={"07","19"}),VALUE(RIGHT(O9868,2))&gt;15)),TRUE,FALSE))</f>
        <v/>
      </c>
      <c r="T9868" s="77" t="str">
        <f>IF(O9868="","",IF(OR(VALUE(LEFT(O9868,2))&gt;IF(RIGHT(J9868,1)="M",7,19),AND(OR(LEFT(O9868,2)={"07","19"}),VALUE(RIGHT(O9868,2))&gt;5)),TRUE,FALSE))</f>
        <v/>
      </c>
    </row>
    <row r="9869" spans="12:20" x14ac:dyDescent="0.25">
      <c r="L9869" s="75">
        <f>COUNTIF($B$2:B9869,B9869)</f>
        <v>0</v>
      </c>
      <c r="M9869" s="75">
        <f>COUNTIF($L$2:L9869,4)</f>
        <v>42</v>
      </c>
      <c r="N9869" s="76" t="str">
        <f t="shared" si="774"/>
        <v>0</v>
      </c>
      <c r="O9869" s="76" t="str">
        <f t="shared" si="770"/>
        <v/>
      </c>
      <c r="P9869" s="75" t="str">
        <f t="shared" si="771"/>
        <v/>
      </c>
      <c r="Q9869" s="77" t="str">
        <f t="shared" si="772"/>
        <v/>
      </c>
      <c r="R9869" s="77" t="str">
        <f t="shared" si="773"/>
        <v/>
      </c>
      <c r="S9869" s="77" t="str">
        <f>IF(O9869="","",IF(OR(VALUE(LEFT(O9869,2))&gt;IF(RIGHT(J9869,1)="M",7,19),AND(OR(LEFT(O9869,2)={"07","19"}),VALUE(RIGHT(O9869,2))&gt;15)),TRUE,FALSE))</f>
        <v/>
      </c>
      <c r="T9869" s="77" t="str">
        <f>IF(O9869="","",IF(OR(VALUE(LEFT(O9869,2))&gt;IF(RIGHT(J9869,1)="M",7,19),AND(OR(LEFT(O9869,2)={"07","19"}),VALUE(RIGHT(O9869,2))&gt;5)),TRUE,FALSE))</f>
        <v/>
      </c>
    </row>
    <row r="9870" spans="12:20" x14ac:dyDescent="0.25">
      <c r="L9870" s="75">
        <f>COUNTIF($B$2:B9870,B9870)</f>
        <v>0</v>
      </c>
      <c r="M9870" s="75">
        <f>COUNTIF($L$2:L9870,4)</f>
        <v>42</v>
      </c>
      <c r="N9870" s="76" t="str">
        <f t="shared" si="774"/>
        <v>0</v>
      </c>
      <c r="O9870" s="76" t="str">
        <f t="shared" si="770"/>
        <v/>
      </c>
      <c r="P9870" s="75" t="str">
        <f t="shared" si="771"/>
        <v/>
      </c>
      <c r="Q9870" s="77" t="str">
        <f t="shared" si="772"/>
        <v/>
      </c>
      <c r="R9870" s="77" t="str">
        <f t="shared" si="773"/>
        <v/>
      </c>
      <c r="S9870" s="77" t="str">
        <f>IF(O9870="","",IF(OR(VALUE(LEFT(O9870,2))&gt;IF(RIGHT(J9870,1)="M",7,19),AND(OR(LEFT(O9870,2)={"07","19"}),VALUE(RIGHT(O9870,2))&gt;15)),TRUE,FALSE))</f>
        <v/>
      </c>
      <c r="T9870" s="77" t="str">
        <f>IF(O9870="","",IF(OR(VALUE(LEFT(O9870,2))&gt;IF(RIGHT(J9870,1)="M",7,19),AND(OR(LEFT(O9870,2)={"07","19"}),VALUE(RIGHT(O9870,2))&gt;5)),TRUE,FALSE))</f>
        <v/>
      </c>
    </row>
    <row r="9871" spans="12:20" x14ac:dyDescent="0.25">
      <c r="L9871" s="75">
        <f>COUNTIF($B$2:B9871,B9871)</f>
        <v>0</v>
      </c>
      <c r="M9871" s="75">
        <f>COUNTIF($L$2:L9871,4)</f>
        <v>42</v>
      </c>
      <c r="N9871" s="76" t="str">
        <f t="shared" si="774"/>
        <v>0</v>
      </c>
      <c r="O9871" s="76" t="str">
        <f t="shared" si="770"/>
        <v/>
      </c>
      <c r="P9871" s="75" t="str">
        <f t="shared" si="771"/>
        <v/>
      </c>
      <c r="Q9871" s="77" t="str">
        <f t="shared" si="772"/>
        <v/>
      </c>
      <c r="R9871" s="77" t="str">
        <f t="shared" si="773"/>
        <v/>
      </c>
      <c r="S9871" s="77" t="str">
        <f>IF(O9871="","",IF(OR(VALUE(LEFT(O9871,2))&gt;IF(RIGHT(J9871,1)="M",7,19),AND(OR(LEFT(O9871,2)={"07","19"}),VALUE(RIGHT(O9871,2))&gt;15)),TRUE,FALSE))</f>
        <v/>
      </c>
      <c r="T9871" s="77" t="str">
        <f>IF(O9871="","",IF(OR(VALUE(LEFT(O9871,2))&gt;IF(RIGHT(J9871,1)="M",7,19),AND(OR(LEFT(O9871,2)={"07","19"}),VALUE(RIGHT(O9871,2))&gt;5)),TRUE,FALSE))</f>
        <v/>
      </c>
    </row>
    <row r="9872" spans="12:20" x14ac:dyDescent="0.25">
      <c r="L9872" s="75">
        <f>COUNTIF($B$2:B9872,B9872)</f>
        <v>0</v>
      </c>
      <c r="M9872" s="75">
        <f>COUNTIF($L$2:L9872,4)</f>
        <v>42</v>
      </c>
      <c r="N9872" s="76" t="str">
        <f t="shared" si="774"/>
        <v>0</v>
      </c>
      <c r="O9872" s="76" t="str">
        <f t="shared" si="770"/>
        <v/>
      </c>
      <c r="P9872" s="75" t="str">
        <f t="shared" si="771"/>
        <v/>
      </c>
      <c r="Q9872" s="77" t="str">
        <f t="shared" si="772"/>
        <v/>
      </c>
      <c r="R9872" s="77" t="str">
        <f t="shared" si="773"/>
        <v/>
      </c>
      <c r="S9872" s="77" t="str">
        <f>IF(O9872="","",IF(OR(VALUE(LEFT(O9872,2))&gt;IF(RIGHT(J9872,1)="M",7,19),AND(OR(LEFT(O9872,2)={"07","19"}),VALUE(RIGHT(O9872,2))&gt;15)),TRUE,FALSE))</f>
        <v/>
      </c>
      <c r="T9872" s="77" t="str">
        <f>IF(O9872="","",IF(OR(VALUE(LEFT(O9872,2))&gt;IF(RIGHT(J9872,1)="M",7,19),AND(OR(LEFT(O9872,2)={"07","19"}),VALUE(RIGHT(O9872,2))&gt;5)),TRUE,FALSE))</f>
        <v/>
      </c>
    </row>
    <row r="9873" spans="12:20" x14ac:dyDescent="0.25">
      <c r="L9873" s="75">
        <f>COUNTIF($B$2:B9873,B9873)</f>
        <v>0</v>
      </c>
      <c r="M9873" s="75">
        <f>COUNTIF($L$2:L9873,4)</f>
        <v>42</v>
      </c>
      <c r="N9873" s="76" t="str">
        <f t="shared" si="774"/>
        <v>0</v>
      </c>
      <c r="O9873" s="76" t="str">
        <f t="shared" si="770"/>
        <v/>
      </c>
      <c r="P9873" s="75" t="str">
        <f t="shared" si="771"/>
        <v/>
      </c>
      <c r="Q9873" s="77" t="str">
        <f t="shared" si="772"/>
        <v/>
      </c>
      <c r="R9873" s="77" t="str">
        <f t="shared" si="773"/>
        <v/>
      </c>
      <c r="S9873" s="77" t="str">
        <f>IF(O9873="","",IF(OR(VALUE(LEFT(O9873,2))&gt;IF(RIGHT(J9873,1)="M",7,19),AND(OR(LEFT(O9873,2)={"07","19"}),VALUE(RIGHT(O9873,2))&gt;15)),TRUE,FALSE))</f>
        <v/>
      </c>
      <c r="T9873" s="77" t="str">
        <f>IF(O9873="","",IF(OR(VALUE(LEFT(O9873,2))&gt;IF(RIGHT(J9873,1)="M",7,19),AND(OR(LEFT(O9873,2)={"07","19"}),VALUE(RIGHT(O9873,2))&gt;5)),TRUE,FALSE))</f>
        <v/>
      </c>
    </row>
    <row r="9874" spans="12:20" x14ac:dyDescent="0.25">
      <c r="L9874" s="75">
        <f>COUNTIF($B$2:B9874,B9874)</f>
        <v>0</v>
      </c>
      <c r="M9874" s="75">
        <f>COUNTIF($L$2:L9874,4)</f>
        <v>42</v>
      </c>
      <c r="N9874" s="76" t="str">
        <f t="shared" si="774"/>
        <v>0</v>
      </c>
      <c r="O9874" s="76" t="str">
        <f t="shared" si="770"/>
        <v/>
      </c>
      <c r="P9874" s="75" t="str">
        <f t="shared" si="771"/>
        <v/>
      </c>
      <c r="Q9874" s="77" t="str">
        <f t="shared" si="772"/>
        <v/>
      </c>
      <c r="R9874" s="77" t="str">
        <f t="shared" si="773"/>
        <v/>
      </c>
      <c r="S9874" s="77" t="str">
        <f>IF(O9874="","",IF(OR(VALUE(LEFT(O9874,2))&gt;IF(RIGHT(J9874,1)="M",7,19),AND(OR(LEFT(O9874,2)={"07","19"}),VALUE(RIGHT(O9874,2))&gt;15)),TRUE,FALSE))</f>
        <v/>
      </c>
      <c r="T9874" s="77" t="str">
        <f>IF(O9874="","",IF(OR(VALUE(LEFT(O9874,2))&gt;IF(RIGHT(J9874,1)="M",7,19),AND(OR(LEFT(O9874,2)={"07","19"}),VALUE(RIGHT(O9874,2))&gt;5)),TRUE,FALSE))</f>
        <v/>
      </c>
    </row>
    <row r="9875" spans="12:20" x14ac:dyDescent="0.25">
      <c r="L9875" s="75">
        <f>COUNTIF($B$2:B9875,B9875)</f>
        <v>0</v>
      </c>
      <c r="M9875" s="75">
        <f>COUNTIF($L$2:L9875,4)</f>
        <v>42</v>
      </c>
      <c r="N9875" s="76" t="str">
        <f t="shared" si="774"/>
        <v>0</v>
      </c>
      <c r="O9875" s="76" t="str">
        <f t="shared" si="770"/>
        <v/>
      </c>
      <c r="P9875" s="75" t="str">
        <f t="shared" si="771"/>
        <v/>
      </c>
      <c r="Q9875" s="77" t="str">
        <f t="shared" si="772"/>
        <v/>
      </c>
      <c r="R9875" s="77" t="str">
        <f t="shared" si="773"/>
        <v/>
      </c>
      <c r="S9875" s="77" t="str">
        <f>IF(O9875="","",IF(OR(VALUE(LEFT(O9875,2))&gt;IF(RIGHT(J9875,1)="M",7,19),AND(OR(LEFT(O9875,2)={"07","19"}),VALUE(RIGHT(O9875,2))&gt;15)),TRUE,FALSE))</f>
        <v/>
      </c>
      <c r="T9875" s="77" t="str">
        <f>IF(O9875="","",IF(OR(VALUE(LEFT(O9875,2))&gt;IF(RIGHT(J9875,1)="M",7,19),AND(OR(LEFT(O9875,2)={"07","19"}),VALUE(RIGHT(O9875,2))&gt;5)),TRUE,FALSE))</f>
        <v/>
      </c>
    </row>
    <row r="9876" spans="12:20" x14ac:dyDescent="0.25">
      <c r="L9876" s="75">
        <f>COUNTIF($B$2:B9876,B9876)</f>
        <v>0</v>
      </c>
      <c r="M9876" s="75">
        <f>COUNTIF($L$2:L9876,4)</f>
        <v>42</v>
      </c>
      <c r="N9876" s="76" t="str">
        <f t="shared" si="774"/>
        <v>0</v>
      </c>
      <c r="O9876" s="76" t="str">
        <f t="shared" si="770"/>
        <v/>
      </c>
      <c r="P9876" s="75" t="str">
        <f t="shared" si="771"/>
        <v/>
      </c>
      <c r="Q9876" s="77" t="str">
        <f t="shared" si="772"/>
        <v/>
      </c>
      <c r="R9876" s="77" t="str">
        <f t="shared" si="773"/>
        <v/>
      </c>
      <c r="S9876" s="77" t="str">
        <f>IF(O9876="","",IF(OR(VALUE(LEFT(O9876,2))&gt;IF(RIGHT(J9876,1)="M",7,19),AND(OR(LEFT(O9876,2)={"07","19"}),VALUE(RIGHT(O9876,2))&gt;15)),TRUE,FALSE))</f>
        <v/>
      </c>
      <c r="T9876" s="77" t="str">
        <f>IF(O9876="","",IF(OR(VALUE(LEFT(O9876,2))&gt;IF(RIGHT(J9876,1)="M",7,19),AND(OR(LEFT(O9876,2)={"07","19"}),VALUE(RIGHT(O9876,2))&gt;5)),TRUE,FALSE))</f>
        <v/>
      </c>
    </row>
    <row r="9877" spans="12:20" x14ac:dyDescent="0.25">
      <c r="L9877" s="75">
        <f>COUNTIF($B$2:B9877,B9877)</f>
        <v>0</v>
      </c>
      <c r="M9877" s="75">
        <f>COUNTIF($L$2:L9877,4)</f>
        <v>42</v>
      </c>
      <c r="N9877" s="76" t="str">
        <f t="shared" si="774"/>
        <v>0</v>
      </c>
      <c r="O9877" s="76" t="str">
        <f t="shared" si="770"/>
        <v/>
      </c>
      <c r="P9877" s="75" t="str">
        <f t="shared" si="771"/>
        <v/>
      </c>
      <c r="Q9877" s="77" t="str">
        <f t="shared" si="772"/>
        <v/>
      </c>
      <c r="R9877" s="77" t="str">
        <f t="shared" si="773"/>
        <v/>
      </c>
      <c r="S9877" s="77" t="str">
        <f>IF(O9877="","",IF(OR(VALUE(LEFT(O9877,2))&gt;IF(RIGHT(J9877,1)="M",7,19),AND(OR(LEFT(O9877,2)={"07","19"}),VALUE(RIGHT(O9877,2))&gt;15)),TRUE,FALSE))</f>
        <v/>
      </c>
      <c r="T9877" s="77" t="str">
        <f>IF(O9877="","",IF(OR(VALUE(LEFT(O9877,2))&gt;IF(RIGHT(J9877,1)="M",7,19),AND(OR(LEFT(O9877,2)={"07","19"}),VALUE(RIGHT(O9877,2))&gt;5)),TRUE,FALSE))</f>
        <v/>
      </c>
    </row>
    <row r="9878" spans="12:20" x14ac:dyDescent="0.25">
      <c r="L9878" s="75">
        <f>COUNTIF($B$2:B9878,B9878)</f>
        <v>0</v>
      </c>
      <c r="M9878" s="75">
        <f>COUNTIF($L$2:L9878,4)</f>
        <v>42</v>
      </c>
      <c r="N9878" s="76" t="str">
        <f t="shared" si="774"/>
        <v>0</v>
      </c>
      <c r="O9878" s="76" t="str">
        <f t="shared" si="770"/>
        <v/>
      </c>
      <c r="P9878" s="75" t="str">
        <f t="shared" si="771"/>
        <v/>
      </c>
      <c r="Q9878" s="77" t="str">
        <f t="shared" si="772"/>
        <v/>
      </c>
      <c r="R9878" s="77" t="str">
        <f t="shared" si="773"/>
        <v/>
      </c>
      <c r="S9878" s="77" t="str">
        <f>IF(O9878="","",IF(OR(VALUE(LEFT(O9878,2))&gt;IF(RIGHT(J9878,1)="M",7,19),AND(OR(LEFT(O9878,2)={"07","19"}),VALUE(RIGHT(O9878,2))&gt;15)),TRUE,FALSE))</f>
        <v/>
      </c>
      <c r="T9878" s="77" t="str">
        <f>IF(O9878="","",IF(OR(VALUE(LEFT(O9878,2))&gt;IF(RIGHT(J9878,1)="M",7,19),AND(OR(LEFT(O9878,2)={"07","19"}),VALUE(RIGHT(O9878,2))&gt;5)),TRUE,FALSE))</f>
        <v/>
      </c>
    </row>
    <row r="9879" spans="12:20" x14ac:dyDescent="0.25">
      <c r="L9879" s="75">
        <f>COUNTIF($B$2:B9879,B9879)</f>
        <v>0</v>
      </c>
      <c r="M9879" s="75">
        <f>COUNTIF($L$2:L9879,4)</f>
        <v>42</v>
      </c>
      <c r="N9879" s="76" t="str">
        <f t="shared" si="774"/>
        <v>0</v>
      </c>
      <c r="O9879" s="76" t="str">
        <f t="shared" si="770"/>
        <v/>
      </c>
      <c r="P9879" s="75" t="str">
        <f t="shared" si="771"/>
        <v/>
      </c>
      <c r="Q9879" s="77" t="str">
        <f t="shared" si="772"/>
        <v/>
      </c>
      <c r="R9879" s="77" t="str">
        <f t="shared" si="773"/>
        <v/>
      </c>
      <c r="S9879" s="77" t="str">
        <f>IF(O9879="","",IF(OR(VALUE(LEFT(O9879,2))&gt;IF(RIGHT(J9879,1)="M",7,19),AND(OR(LEFT(O9879,2)={"07","19"}),VALUE(RIGHT(O9879,2))&gt;15)),TRUE,FALSE))</f>
        <v/>
      </c>
      <c r="T9879" s="77" t="str">
        <f>IF(O9879="","",IF(OR(VALUE(LEFT(O9879,2))&gt;IF(RIGHT(J9879,1)="M",7,19),AND(OR(LEFT(O9879,2)={"07","19"}),VALUE(RIGHT(O9879,2))&gt;5)),TRUE,FALSE))</f>
        <v/>
      </c>
    </row>
    <row r="9880" spans="12:20" x14ac:dyDescent="0.25">
      <c r="L9880" s="75">
        <f>COUNTIF($B$2:B9880,B9880)</f>
        <v>0</v>
      </c>
      <c r="M9880" s="75">
        <f>COUNTIF($L$2:L9880,4)</f>
        <v>42</v>
      </c>
      <c r="N9880" s="76" t="str">
        <f t="shared" si="774"/>
        <v>0</v>
      </c>
      <c r="O9880" s="76" t="str">
        <f t="shared" si="770"/>
        <v/>
      </c>
      <c r="P9880" s="75" t="str">
        <f t="shared" si="771"/>
        <v/>
      </c>
      <c r="Q9880" s="77" t="str">
        <f t="shared" si="772"/>
        <v/>
      </c>
      <c r="R9880" s="77" t="str">
        <f t="shared" si="773"/>
        <v/>
      </c>
      <c r="S9880" s="77" t="str">
        <f>IF(O9880="","",IF(OR(VALUE(LEFT(O9880,2))&gt;IF(RIGHT(J9880,1)="M",7,19),AND(OR(LEFT(O9880,2)={"07","19"}),VALUE(RIGHT(O9880,2))&gt;15)),TRUE,FALSE))</f>
        <v/>
      </c>
      <c r="T9880" s="77" t="str">
        <f>IF(O9880="","",IF(OR(VALUE(LEFT(O9880,2))&gt;IF(RIGHT(J9880,1)="M",7,19),AND(OR(LEFT(O9880,2)={"07","19"}),VALUE(RIGHT(O9880,2))&gt;5)),TRUE,FALSE))</f>
        <v/>
      </c>
    </row>
    <row r="9881" spans="12:20" x14ac:dyDescent="0.25">
      <c r="L9881" s="75">
        <f>COUNTIF($B$2:B9881,B9881)</f>
        <v>0</v>
      </c>
      <c r="M9881" s="75">
        <f>COUNTIF($L$2:L9881,4)</f>
        <v>42</v>
      </c>
      <c r="N9881" s="76" t="str">
        <f t="shared" si="774"/>
        <v>0</v>
      </c>
      <c r="O9881" s="76" t="str">
        <f t="shared" si="770"/>
        <v/>
      </c>
      <c r="P9881" s="75" t="str">
        <f t="shared" si="771"/>
        <v/>
      </c>
      <c r="Q9881" s="77" t="str">
        <f t="shared" si="772"/>
        <v/>
      </c>
      <c r="R9881" s="77" t="str">
        <f t="shared" si="773"/>
        <v/>
      </c>
      <c r="S9881" s="77" t="str">
        <f>IF(O9881="","",IF(OR(VALUE(LEFT(O9881,2))&gt;IF(RIGHT(J9881,1)="M",7,19),AND(OR(LEFT(O9881,2)={"07","19"}),VALUE(RIGHT(O9881,2))&gt;15)),TRUE,FALSE))</f>
        <v/>
      </c>
      <c r="T9881" s="77" t="str">
        <f>IF(O9881="","",IF(OR(VALUE(LEFT(O9881,2))&gt;IF(RIGHT(J9881,1)="M",7,19),AND(OR(LEFT(O9881,2)={"07","19"}),VALUE(RIGHT(O9881,2))&gt;5)),TRUE,FALSE))</f>
        <v/>
      </c>
    </row>
    <row r="9882" spans="12:20" x14ac:dyDescent="0.25">
      <c r="L9882" s="75">
        <f>COUNTIF($B$2:B9882,B9882)</f>
        <v>0</v>
      </c>
      <c r="M9882" s="75">
        <f>COUNTIF($L$2:L9882,4)</f>
        <v>42</v>
      </c>
      <c r="N9882" s="76" t="str">
        <f t="shared" si="774"/>
        <v>0</v>
      </c>
      <c r="O9882" s="76" t="str">
        <f t="shared" si="770"/>
        <v/>
      </c>
      <c r="P9882" s="75" t="str">
        <f t="shared" si="771"/>
        <v/>
      </c>
      <c r="Q9882" s="77" t="str">
        <f t="shared" si="772"/>
        <v/>
      </c>
      <c r="R9882" s="77" t="str">
        <f t="shared" si="773"/>
        <v/>
      </c>
      <c r="S9882" s="77" t="str">
        <f>IF(O9882="","",IF(OR(VALUE(LEFT(O9882,2))&gt;IF(RIGHT(J9882,1)="M",7,19),AND(OR(LEFT(O9882,2)={"07","19"}),VALUE(RIGHT(O9882,2))&gt;15)),TRUE,FALSE))</f>
        <v/>
      </c>
      <c r="T9882" s="77" t="str">
        <f>IF(O9882="","",IF(OR(VALUE(LEFT(O9882,2))&gt;IF(RIGHT(J9882,1)="M",7,19),AND(OR(LEFT(O9882,2)={"07","19"}),VALUE(RIGHT(O9882,2))&gt;5)),TRUE,FALSE))</f>
        <v/>
      </c>
    </row>
    <row r="9883" spans="12:20" x14ac:dyDescent="0.25">
      <c r="L9883" s="75">
        <f>COUNTIF($B$2:B9883,B9883)</f>
        <v>0</v>
      </c>
      <c r="M9883" s="75">
        <f>COUNTIF($L$2:L9883,4)</f>
        <v>42</v>
      </c>
      <c r="N9883" s="76" t="str">
        <f t="shared" si="774"/>
        <v>0</v>
      </c>
      <c r="O9883" s="76" t="str">
        <f t="shared" si="770"/>
        <v/>
      </c>
      <c r="P9883" s="75" t="str">
        <f t="shared" si="771"/>
        <v/>
      </c>
      <c r="Q9883" s="77" t="str">
        <f t="shared" si="772"/>
        <v/>
      </c>
      <c r="R9883" s="77" t="str">
        <f t="shared" si="773"/>
        <v/>
      </c>
      <c r="S9883" s="77" t="str">
        <f>IF(O9883="","",IF(OR(VALUE(LEFT(O9883,2))&gt;IF(RIGHT(J9883,1)="M",7,19),AND(OR(LEFT(O9883,2)={"07","19"}),VALUE(RIGHT(O9883,2))&gt;15)),TRUE,FALSE))</f>
        <v/>
      </c>
      <c r="T9883" s="77" t="str">
        <f>IF(O9883="","",IF(OR(VALUE(LEFT(O9883,2))&gt;IF(RIGHT(J9883,1)="M",7,19),AND(OR(LEFT(O9883,2)={"07","19"}),VALUE(RIGHT(O9883,2))&gt;5)),TRUE,FALSE))</f>
        <v/>
      </c>
    </row>
    <row r="9884" spans="12:20" x14ac:dyDescent="0.25">
      <c r="L9884" s="75">
        <f>COUNTIF($B$2:B9884,B9884)</f>
        <v>0</v>
      </c>
      <c r="M9884" s="75">
        <f>COUNTIF($L$2:L9884,4)</f>
        <v>42</v>
      </c>
      <c r="N9884" s="76" t="str">
        <f t="shared" si="774"/>
        <v>0</v>
      </c>
      <c r="O9884" s="76" t="str">
        <f t="shared" si="770"/>
        <v/>
      </c>
      <c r="P9884" s="75" t="str">
        <f t="shared" si="771"/>
        <v/>
      </c>
      <c r="Q9884" s="77" t="str">
        <f t="shared" si="772"/>
        <v/>
      </c>
      <c r="R9884" s="77" t="str">
        <f t="shared" si="773"/>
        <v/>
      </c>
      <c r="S9884" s="77" t="str">
        <f>IF(O9884="","",IF(OR(VALUE(LEFT(O9884,2))&gt;IF(RIGHT(J9884,1)="M",7,19),AND(OR(LEFT(O9884,2)={"07","19"}),VALUE(RIGHT(O9884,2))&gt;15)),TRUE,FALSE))</f>
        <v/>
      </c>
      <c r="T9884" s="77" t="str">
        <f>IF(O9884="","",IF(OR(VALUE(LEFT(O9884,2))&gt;IF(RIGHT(J9884,1)="M",7,19),AND(OR(LEFT(O9884,2)={"07","19"}),VALUE(RIGHT(O9884,2))&gt;5)),TRUE,FALSE))</f>
        <v/>
      </c>
    </row>
    <row r="9885" spans="12:20" x14ac:dyDescent="0.25">
      <c r="L9885" s="75">
        <f>COUNTIF($B$2:B9885,B9885)</f>
        <v>0</v>
      </c>
      <c r="M9885" s="75">
        <f>COUNTIF($L$2:L9885,4)</f>
        <v>42</v>
      </c>
      <c r="N9885" s="76" t="str">
        <f t="shared" si="774"/>
        <v>0</v>
      </c>
      <c r="O9885" s="76" t="str">
        <f t="shared" si="770"/>
        <v/>
      </c>
      <c r="P9885" s="75" t="str">
        <f t="shared" si="771"/>
        <v/>
      </c>
      <c r="Q9885" s="77" t="str">
        <f t="shared" si="772"/>
        <v/>
      </c>
      <c r="R9885" s="77" t="str">
        <f t="shared" si="773"/>
        <v/>
      </c>
      <c r="S9885" s="77" t="str">
        <f>IF(O9885="","",IF(OR(VALUE(LEFT(O9885,2))&gt;IF(RIGHT(J9885,1)="M",7,19),AND(OR(LEFT(O9885,2)={"07","19"}),VALUE(RIGHT(O9885,2))&gt;15)),TRUE,FALSE))</f>
        <v/>
      </c>
      <c r="T9885" s="77" t="str">
        <f>IF(O9885="","",IF(OR(VALUE(LEFT(O9885,2))&gt;IF(RIGHT(J9885,1)="M",7,19),AND(OR(LEFT(O9885,2)={"07","19"}),VALUE(RIGHT(O9885,2))&gt;5)),TRUE,FALSE))</f>
        <v/>
      </c>
    </row>
    <row r="9886" spans="12:20" x14ac:dyDescent="0.25">
      <c r="L9886" s="75">
        <f>COUNTIF($B$2:B9886,B9886)</f>
        <v>0</v>
      </c>
      <c r="M9886" s="75">
        <f>COUNTIF($L$2:L9886,4)</f>
        <v>42</v>
      </c>
      <c r="N9886" s="76" t="str">
        <f t="shared" si="774"/>
        <v>0</v>
      </c>
      <c r="O9886" s="76" t="str">
        <f t="shared" si="770"/>
        <v/>
      </c>
      <c r="P9886" s="75" t="str">
        <f t="shared" si="771"/>
        <v/>
      </c>
      <c r="Q9886" s="77" t="str">
        <f t="shared" si="772"/>
        <v/>
      </c>
      <c r="R9886" s="77" t="str">
        <f t="shared" si="773"/>
        <v/>
      </c>
      <c r="S9886" s="77" t="str">
        <f>IF(O9886="","",IF(OR(VALUE(LEFT(O9886,2))&gt;IF(RIGHT(J9886,1)="M",7,19),AND(OR(LEFT(O9886,2)={"07","19"}),VALUE(RIGHT(O9886,2))&gt;15)),TRUE,FALSE))</f>
        <v/>
      </c>
      <c r="T9886" s="77" t="str">
        <f>IF(O9886="","",IF(OR(VALUE(LEFT(O9886,2))&gt;IF(RIGHT(J9886,1)="M",7,19),AND(OR(LEFT(O9886,2)={"07","19"}),VALUE(RIGHT(O9886,2))&gt;5)),TRUE,FALSE))</f>
        <v/>
      </c>
    </row>
    <row r="9887" spans="12:20" x14ac:dyDescent="0.25">
      <c r="L9887" s="75">
        <f>COUNTIF($B$2:B9887,B9887)</f>
        <v>0</v>
      </c>
      <c r="M9887" s="75">
        <f>COUNTIF($L$2:L9887,4)</f>
        <v>42</v>
      </c>
      <c r="N9887" s="76" t="str">
        <f t="shared" si="774"/>
        <v>0</v>
      </c>
      <c r="O9887" s="76" t="str">
        <f t="shared" si="770"/>
        <v/>
      </c>
      <c r="P9887" s="75" t="str">
        <f t="shared" si="771"/>
        <v/>
      </c>
      <c r="Q9887" s="77" t="str">
        <f t="shared" si="772"/>
        <v/>
      </c>
      <c r="R9887" s="77" t="str">
        <f t="shared" si="773"/>
        <v/>
      </c>
      <c r="S9887" s="77" t="str">
        <f>IF(O9887="","",IF(OR(VALUE(LEFT(O9887,2))&gt;IF(RIGHT(J9887,1)="M",7,19),AND(OR(LEFT(O9887,2)={"07","19"}),VALUE(RIGHT(O9887,2))&gt;15)),TRUE,FALSE))</f>
        <v/>
      </c>
      <c r="T9887" s="77" t="str">
        <f>IF(O9887="","",IF(OR(VALUE(LEFT(O9887,2))&gt;IF(RIGHT(J9887,1)="M",7,19),AND(OR(LEFT(O9887,2)={"07","19"}),VALUE(RIGHT(O9887,2))&gt;5)),TRUE,FALSE))</f>
        <v/>
      </c>
    </row>
    <row r="9888" spans="12:20" x14ac:dyDescent="0.25">
      <c r="L9888" s="75">
        <f>COUNTIF($B$2:B9888,B9888)</f>
        <v>0</v>
      </c>
      <c r="M9888" s="75">
        <f>COUNTIF($L$2:L9888,4)</f>
        <v>42</v>
      </c>
      <c r="N9888" s="76" t="str">
        <f t="shared" si="774"/>
        <v>0</v>
      </c>
      <c r="O9888" s="76" t="str">
        <f t="shared" si="770"/>
        <v/>
      </c>
      <c r="P9888" s="75" t="str">
        <f t="shared" si="771"/>
        <v/>
      </c>
      <c r="Q9888" s="77" t="str">
        <f t="shared" si="772"/>
        <v/>
      </c>
      <c r="R9888" s="77" t="str">
        <f t="shared" si="773"/>
        <v/>
      </c>
      <c r="S9888" s="77" t="str">
        <f>IF(O9888="","",IF(OR(VALUE(LEFT(O9888,2))&gt;IF(RIGHT(J9888,1)="M",7,19),AND(OR(LEFT(O9888,2)={"07","19"}),VALUE(RIGHT(O9888,2))&gt;15)),TRUE,FALSE))</f>
        <v/>
      </c>
      <c r="T9888" s="77" t="str">
        <f>IF(O9888="","",IF(OR(VALUE(LEFT(O9888,2))&gt;IF(RIGHT(J9888,1)="M",7,19),AND(OR(LEFT(O9888,2)={"07","19"}),VALUE(RIGHT(O9888,2))&gt;5)),TRUE,FALSE))</f>
        <v/>
      </c>
    </row>
    <row r="9889" spans="12:20" x14ac:dyDescent="0.25">
      <c r="L9889" s="75">
        <f>COUNTIF($B$2:B9889,B9889)</f>
        <v>0</v>
      </c>
      <c r="M9889" s="75">
        <f>COUNTIF($L$2:L9889,4)</f>
        <v>42</v>
      </c>
      <c r="N9889" s="76" t="str">
        <f t="shared" si="774"/>
        <v>0</v>
      </c>
      <c r="O9889" s="76" t="str">
        <f t="shared" si="770"/>
        <v/>
      </c>
      <c r="P9889" s="75" t="str">
        <f t="shared" si="771"/>
        <v/>
      </c>
      <c r="Q9889" s="77" t="str">
        <f t="shared" si="772"/>
        <v/>
      </c>
      <c r="R9889" s="77" t="str">
        <f t="shared" si="773"/>
        <v/>
      </c>
      <c r="S9889" s="77" t="str">
        <f>IF(O9889="","",IF(OR(VALUE(LEFT(O9889,2))&gt;IF(RIGHT(J9889,1)="M",7,19),AND(OR(LEFT(O9889,2)={"07","19"}),VALUE(RIGHT(O9889,2))&gt;15)),TRUE,FALSE))</f>
        <v/>
      </c>
      <c r="T9889" s="77" t="str">
        <f>IF(O9889="","",IF(OR(VALUE(LEFT(O9889,2))&gt;IF(RIGHT(J9889,1)="M",7,19),AND(OR(LEFT(O9889,2)={"07","19"}),VALUE(RIGHT(O9889,2))&gt;5)),TRUE,FALSE))</f>
        <v/>
      </c>
    </row>
    <row r="9890" spans="12:20" x14ac:dyDescent="0.25">
      <c r="L9890" s="75">
        <f>COUNTIF($B$2:B9890,B9890)</f>
        <v>0</v>
      </c>
      <c r="M9890" s="75">
        <f>COUNTIF($L$2:L9890,4)</f>
        <v>42</v>
      </c>
      <c r="N9890" s="76" t="str">
        <f t="shared" si="774"/>
        <v>0</v>
      </c>
      <c r="O9890" s="76" t="str">
        <f t="shared" si="770"/>
        <v/>
      </c>
      <c r="P9890" s="75" t="str">
        <f t="shared" si="771"/>
        <v/>
      </c>
      <c r="Q9890" s="77" t="str">
        <f t="shared" si="772"/>
        <v/>
      </c>
      <c r="R9890" s="77" t="str">
        <f t="shared" si="773"/>
        <v/>
      </c>
      <c r="S9890" s="77" t="str">
        <f>IF(O9890="","",IF(OR(VALUE(LEFT(O9890,2))&gt;IF(RIGHT(J9890,1)="M",7,19),AND(OR(LEFT(O9890,2)={"07","19"}),VALUE(RIGHT(O9890,2))&gt;15)),TRUE,FALSE))</f>
        <v/>
      </c>
      <c r="T9890" s="77" t="str">
        <f>IF(O9890="","",IF(OR(VALUE(LEFT(O9890,2))&gt;IF(RIGHT(J9890,1)="M",7,19),AND(OR(LEFT(O9890,2)={"07","19"}),VALUE(RIGHT(O9890,2))&gt;5)),TRUE,FALSE))</f>
        <v/>
      </c>
    </row>
    <row r="9891" spans="12:20" x14ac:dyDescent="0.25">
      <c r="L9891" s="75">
        <f>COUNTIF($B$2:B9891,B9891)</f>
        <v>0</v>
      </c>
      <c r="M9891" s="75">
        <f>COUNTIF($L$2:L9891,4)</f>
        <v>42</v>
      </c>
      <c r="N9891" s="76" t="str">
        <f t="shared" si="774"/>
        <v>0</v>
      </c>
      <c r="O9891" s="76" t="str">
        <f t="shared" si="770"/>
        <v/>
      </c>
      <c r="P9891" s="75" t="str">
        <f t="shared" si="771"/>
        <v/>
      </c>
      <c r="Q9891" s="77" t="str">
        <f t="shared" si="772"/>
        <v/>
      </c>
      <c r="R9891" s="77" t="str">
        <f t="shared" si="773"/>
        <v/>
      </c>
      <c r="S9891" s="77" t="str">
        <f>IF(O9891="","",IF(OR(VALUE(LEFT(O9891,2))&gt;IF(RIGHT(J9891,1)="M",7,19),AND(OR(LEFT(O9891,2)={"07","19"}),VALUE(RIGHT(O9891,2))&gt;15)),TRUE,FALSE))</f>
        <v/>
      </c>
      <c r="T9891" s="77" t="str">
        <f>IF(O9891="","",IF(OR(VALUE(LEFT(O9891,2))&gt;IF(RIGHT(J9891,1)="M",7,19),AND(OR(LEFT(O9891,2)={"07","19"}),VALUE(RIGHT(O9891,2))&gt;5)),TRUE,FALSE))</f>
        <v/>
      </c>
    </row>
    <row r="9892" spans="12:20" x14ac:dyDescent="0.25">
      <c r="L9892" s="75">
        <f>COUNTIF($B$2:B9892,B9892)</f>
        <v>0</v>
      </c>
      <c r="M9892" s="75">
        <f>COUNTIF($L$2:L9892,4)</f>
        <v>42</v>
      </c>
      <c r="N9892" s="76" t="str">
        <f t="shared" si="774"/>
        <v>0</v>
      </c>
      <c r="O9892" s="76" t="str">
        <f t="shared" si="770"/>
        <v/>
      </c>
      <c r="P9892" s="75" t="str">
        <f t="shared" si="771"/>
        <v/>
      </c>
      <c r="Q9892" s="77" t="str">
        <f t="shared" si="772"/>
        <v/>
      </c>
      <c r="R9892" s="77" t="str">
        <f t="shared" si="773"/>
        <v/>
      </c>
      <c r="S9892" s="77" t="str">
        <f>IF(O9892="","",IF(OR(VALUE(LEFT(O9892,2))&gt;IF(RIGHT(J9892,1)="M",7,19),AND(OR(LEFT(O9892,2)={"07","19"}),VALUE(RIGHT(O9892,2))&gt;15)),TRUE,FALSE))</f>
        <v/>
      </c>
      <c r="T9892" s="77" t="str">
        <f>IF(O9892="","",IF(OR(VALUE(LEFT(O9892,2))&gt;IF(RIGHT(J9892,1)="M",7,19),AND(OR(LEFT(O9892,2)={"07","19"}),VALUE(RIGHT(O9892,2))&gt;5)),TRUE,FALSE))</f>
        <v/>
      </c>
    </row>
    <row r="9893" spans="12:20" x14ac:dyDescent="0.25">
      <c r="L9893" s="75">
        <f>COUNTIF($B$2:B9893,B9893)</f>
        <v>0</v>
      </c>
      <c r="M9893" s="75">
        <f>COUNTIF($L$2:L9893,4)</f>
        <v>42</v>
      </c>
      <c r="N9893" s="76" t="str">
        <f t="shared" si="774"/>
        <v>0</v>
      </c>
      <c r="O9893" s="76" t="str">
        <f t="shared" si="770"/>
        <v/>
      </c>
      <c r="P9893" s="75" t="str">
        <f t="shared" si="771"/>
        <v/>
      </c>
      <c r="Q9893" s="77" t="str">
        <f t="shared" si="772"/>
        <v/>
      </c>
      <c r="R9893" s="77" t="str">
        <f t="shared" si="773"/>
        <v/>
      </c>
      <c r="S9893" s="77" t="str">
        <f>IF(O9893="","",IF(OR(VALUE(LEFT(O9893,2))&gt;IF(RIGHT(J9893,1)="M",7,19),AND(OR(LEFT(O9893,2)={"07","19"}),VALUE(RIGHT(O9893,2))&gt;15)),TRUE,FALSE))</f>
        <v/>
      </c>
      <c r="T9893" s="77" t="str">
        <f>IF(O9893="","",IF(OR(VALUE(LEFT(O9893,2))&gt;IF(RIGHT(J9893,1)="M",7,19),AND(OR(LEFT(O9893,2)={"07","19"}),VALUE(RIGHT(O9893,2))&gt;5)),TRUE,FALSE))</f>
        <v/>
      </c>
    </row>
    <row r="9894" spans="12:20" x14ac:dyDescent="0.25">
      <c r="L9894" s="75">
        <f>COUNTIF($B$2:B9894,B9894)</f>
        <v>0</v>
      </c>
      <c r="M9894" s="75">
        <f>COUNTIF($L$2:L9894,4)</f>
        <v>42</v>
      </c>
      <c r="N9894" s="76" t="str">
        <f t="shared" si="774"/>
        <v>0</v>
      </c>
      <c r="O9894" s="76" t="str">
        <f t="shared" si="770"/>
        <v/>
      </c>
      <c r="P9894" s="75" t="str">
        <f t="shared" si="771"/>
        <v/>
      </c>
      <c r="Q9894" s="77" t="str">
        <f t="shared" si="772"/>
        <v/>
      </c>
      <c r="R9894" s="77" t="str">
        <f t="shared" si="773"/>
        <v/>
      </c>
      <c r="S9894" s="77" t="str">
        <f>IF(O9894="","",IF(OR(VALUE(LEFT(O9894,2))&gt;IF(RIGHT(J9894,1)="M",7,19),AND(OR(LEFT(O9894,2)={"07","19"}),VALUE(RIGHT(O9894,2))&gt;15)),TRUE,FALSE))</f>
        <v/>
      </c>
      <c r="T9894" s="77" t="str">
        <f>IF(O9894="","",IF(OR(VALUE(LEFT(O9894,2))&gt;IF(RIGHT(J9894,1)="M",7,19),AND(OR(LEFT(O9894,2)={"07","19"}),VALUE(RIGHT(O9894,2))&gt;5)),TRUE,FALSE))</f>
        <v/>
      </c>
    </row>
    <row r="9895" spans="12:20" x14ac:dyDescent="0.25">
      <c r="L9895" s="75">
        <f>COUNTIF($B$2:B9895,B9895)</f>
        <v>0</v>
      </c>
      <c r="M9895" s="75">
        <f>COUNTIF($L$2:L9895,4)</f>
        <v>42</v>
      </c>
      <c r="N9895" s="76" t="str">
        <f t="shared" si="774"/>
        <v>0</v>
      </c>
      <c r="O9895" s="76" t="str">
        <f t="shared" si="770"/>
        <v/>
      </c>
      <c r="P9895" s="75" t="str">
        <f t="shared" si="771"/>
        <v/>
      </c>
      <c r="Q9895" s="77" t="str">
        <f t="shared" si="772"/>
        <v/>
      </c>
      <c r="R9895" s="77" t="str">
        <f t="shared" si="773"/>
        <v/>
      </c>
      <c r="S9895" s="77" t="str">
        <f>IF(O9895="","",IF(OR(VALUE(LEFT(O9895,2))&gt;IF(RIGHT(J9895,1)="M",7,19),AND(OR(LEFT(O9895,2)={"07","19"}),VALUE(RIGHT(O9895,2))&gt;15)),TRUE,FALSE))</f>
        <v/>
      </c>
      <c r="T9895" s="77" t="str">
        <f>IF(O9895="","",IF(OR(VALUE(LEFT(O9895,2))&gt;IF(RIGHT(J9895,1)="M",7,19),AND(OR(LEFT(O9895,2)={"07","19"}),VALUE(RIGHT(O9895,2))&gt;5)),TRUE,FALSE))</f>
        <v/>
      </c>
    </row>
    <row r="9896" spans="12:20" x14ac:dyDescent="0.25">
      <c r="L9896" s="75">
        <f>COUNTIF($B$2:B9896,B9896)</f>
        <v>0</v>
      </c>
      <c r="M9896" s="75">
        <f>COUNTIF($L$2:L9896,4)</f>
        <v>42</v>
      </c>
      <c r="N9896" s="76" t="str">
        <f t="shared" si="774"/>
        <v>0</v>
      </c>
      <c r="O9896" s="76" t="str">
        <f t="shared" si="770"/>
        <v/>
      </c>
      <c r="P9896" s="75" t="str">
        <f t="shared" si="771"/>
        <v/>
      </c>
      <c r="Q9896" s="77" t="str">
        <f t="shared" si="772"/>
        <v/>
      </c>
      <c r="R9896" s="77" t="str">
        <f t="shared" si="773"/>
        <v/>
      </c>
      <c r="S9896" s="77" t="str">
        <f>IF(O9896="","",IF(OR(VALUE(LEFT(O9896,2))&gt;IF(RIGHT(J9896,1)="M",7,19),AND(OR(LEFT(O9896,2)={"07","19"}),VALUE(RIGHT(O9896,2))&gt;15)),TRUE,FALSE))</f>
        <v/>
      </c>
      <c r="T9896" s="77" t="str">
        <f>IF(O9896="","",IF(OR(VALUE(LEFT(O9896,2))&gt;IF(RIGHT(J9896,1)="M",7,19),AND(OR(LEFT(O9896,2)={"07","19"}),VALUE(RIGHT(O9896,2))&gt;5)),TRUE,FALSE))</f>
        <v/>
      </c>
    </row>
    <row r="9897" spans="12:20" x14ac:dyDescent="0.25">
      <c r="L9897" s="75">
        <f>COUNTIF($B$2:B9897,B9897)</f>
        <v>0</v>
      </c>
      <c r="M9897" s="75">
        <f>COUNTIF($L$2:L9897,4)</f>
        <v>42</v>
      </c>
      <c r="N9897" s="76" t="str">
        <f t="shared" si="774"/>
        <v>0</v>
      </c>
      <c r="O9897" s="76" t="str">
        <f t="shared" si="770"/>
        <v/>
      </c>
      <c r="P9897" s="75" t="str">
        <f t="shared" si="771"/>
        <v/>
      </c>
      <c r="Q9897" s="77" t="str">
        <f t="shared" si="772"/>
        <v/>
      </c>
      <c r="R9897" s="77" t="str">
        <f t="shared" si="773"/>
        <v/>
      </c>
      <c r="S9897" s="77" t="str">
        <f>IF(O9897="","",IF(OR(VALUE(LEFT(O9897,2))&gt;IF(RIGHT(J9897,1)="M",7,19),AND(OR(LEFT(O9897,2)={"07","19"}),VALUE(RIGHT(O9897,2))&gt;15)),TRUE,FALSE))</f>
        <v/>
      </c>
      <c r="T9897" s="77" t="str">
        <f>IF(O9897="","",IF(OR(VALUE(LEFT(O9897,2))&gt;IF(RIGHT(J9897,1)="M",7,19),AND(OR(LEFT(O9897,2)={"07","19"}),VALUE(RIGHT(O9897,2))&gt;5)),TRUE,FALSE))</f>
        <v/>
      </c>
    </row>
    <row r="9898" spans="12:20" x14ac:dyDescent="0.25">
      <c r="L9898" s="75">
        <f>COUNTIF($B$2:B9898,B9898)</f>
        <v>0</v>
      </c>
      <c r="M9898" s="75">
        <f>COUNTIF($L$2:L9898,4)</f>
        <v>42</v>
      </c>
      <c r="N9898" s="76" t="str">
        <f t="shared" si="774"/>
        <v>0</v>
      </c>
      <c r="O9898" s="76" t="str">
        <f t="shared" si="770"/>
        <v/>
      </c>
      <c r="P9898" s="75" t="str">
        <f t="shared" si="771"/>
        <v/>
      </c>
      <c r="Q9898" s="77" t="str">
        <f t="shared" si="772"/>
        <v/>
      </c>
      <c r="R9898" s="77" t="str">
        <f t="shared" si="773"/>
        <v/>
      </c>
      <c r="S9898" s="77" t="str">
        <f>IF(O9898="","",IF(OR(VALUE(LEFT(O9898,2))&gt;IF(RIGHT(J9898,1)="M",7,19),AND(OR(LEFT(O9898,2)={"07","19"}),VALUE(RIGHT(O9898,2))&gt;15)),TRUE,FALSE))</f>
        <v/>
      </c>
      <c r="T9898" s="77" t="str">
        <f>IF(O9898="","",IF(OR(VALUE(LEFT(O9898,2))&gt;IF(RIGHT(J9898,1)="M",7,19),AND(OR(LEFT(O9898,2)={"07","19"}),VALUE(RIGHT(O9898,2))&gt;5)),TRUE,FALSE))</f>
        <v/>
      </c>
    </row>
    <row r="9899" spans="12:20" x14ac:dyDescent="0.25">
      <c r="L9899" s="75">
        <f>COUNTIF($B$2:B9899,B9899)</f>
        <v>0</v>
      </c>
      <c r="M9899" s="75">
        <f>COUNTIF($L$2:L9899,4)</f>
        <v>42</v>
      </c>
      <c r="N9899" s="76" t="str">
        <f t="shared" si="774"/>
        <v>0</v>
      </c>
      <c r="O9899" s="76" t="str">
        <f t="shared" si="770"/>
        <v/>
      </c>
      <c r="P9899" s="75" t="str">
        <f t="shared" si="771"/>
        <v/>
      </c>
      <c r="Q9899" s="77" t="str">
        <f t="shared" si="772"/>
        <v/>
      </c>
      <c r="R9899" s="77" t="str">
        <f t="shared" si="773"/>
        <v/>
      </c>
      <c r="S9899" s="77" t="str">
        <f>IF(O9899="","",IF(OR(VALUE(LEFT(O9899,2))&gt;IF(RIGHT(J9899,1)="M",7,19),AND(OR(LEFT(O9899,2)={"07","19"}),VALUE(RIGHT(O9899,2))&gt;15)),TRUE,FALSE))</f>
        <v/>
      </c>
      <c r="T9899" s="77" t="str">
        <f>IF(O9899="","",IF(OR(VALUE(LEFT(O9899,2))&gt;IF(RIGHT(J9899,1)="M",7,19),AND(OR(LEFT(O9899,2)={"07","19"}),VALUE(RIGHT(O9899,2))&gt;5)),TRUE,FALSE))</f>
        <v/>
      </c>
    </row>
    <row r="9900" spans="12:20" x14ac:dyDescent="0.25">
      <c r="L9900" s="75">
        <f>COUNTIF($B$2:B9900,B9900)</f>
        <v>0</v>
      </c>
      <c r="M9900" s="75">
        <f>COUNTIF($L$2:L9900,4)</f>
        <v>42</v>
      </c>
      <c r="N9900" s="76" t="str">
        <f t="shared" si="774"/>
        <v>0</v>
      </c>
      <c r="O9900" s="76" t="str">
        <f t="shared" si="770"/>
        <v/>
      </c>
      <c r="P9900" s="75" t="str">
        <f t="shared" si="771"/>
        <v/>
      </c>
      <c r="Q9900" s="77" t="str">
        <f t="shared" si="772"/>
        <v/>
      </c>
      <c r="R9900" s="77" t="str">
        <f t="shared" si="773"/>
        <v/>
      </c>
      <c r="S9900" s="77" t="str">
        <f>IF(O9900="","",IF(OR(VALUE(LEFT(O9900,2))&gt;IF(RIGHT(J9900,1)="M",7,19),AND(OR(LEFT(O9900,2)={"07","19"}),VALUE(RIGHT(O9900,2))&gt;15)),TRUE,FALSE))</f>
        <v/>
      </c>
      <c r="T9900" s="77" t="str">
        <f>IF(O9900="","",IF(OR(VALUE(LEFT(O9900,2))&gt;IF(RIGHT(J9900,1)="M",7,19),AND(OR(LEFT(O9900,2)={"07","19"}),VALUE(RIGHT(O9900,2))&gt;5)),TRUE,FALSE))</f>
        <v/>
      </c>
    </row>
    <row r="9901" spans="12:20" x14ac:dyDescent="0.25">
      <c r="L9901" s="75">
        <f>COUNTIF($B$2:B9901,B9901)</f>
        <v>0</v>
      </c>
      <c r="M9901" s="75">
        <f>COUNTIF($L$2:L9901,4)</f>
        <v>42</v>
      </c>
      <c r="N9901" s="76" t="str">
        <f t="shared" si="774"/>
        <v>0</v>
      </c>
      <c r="O9901" s="76" t="str">
        <f t="shared" si="770"/>
        <v/>
      </c>
      <c r="P9901" s="75" t="str">
        <f t="shared" si="771"/>
        <v/>
      </c>
      <c r="Q9901" s="77" t="str">
        <f t="shared" si="772"/>
        <v/>
      </c>
      <c r="R9901" s="77" t="str">
        <f t="shared" si="773"/>
        <v/>
      </c>
      <c r="S9901" s="77" t="str">
        <f>IF(O9901="","",IF(OR(VALUE(LEFT(O9901,2))&gt;IF(RIGHT(J9901,1)="M",7,19),AND(OR(LEFT(O9901,2)={"07","19"}),VALUE(RIGHT(O9901,2))&gt;15)),TRUE,FALSE))</f>
        <v/>
      </c>
      <c r="T9901" s="77" t="str">
        <f>IF(O9901="","",IF(OR(VALUE(LEFT(O9901,2))&gt;IF(RIGHT(J9901,1)="M",7,19),AND(OR(LEFT(O9901,2)={"07","19"}),VALUE(RIGHT(O9901,2))&gt;5)),TRUE,FALSE))</f>
        <v/>
      </c>
    </row>
    <row r="9902" spans="12:20" x14ac:dyDescent="0.25">
      <c r="L9902" s="75">
        <f>COUNTIF($B$2:B9902,B9902)</f>
        <v>0</v>
      </c>
      <c r="M9902" s="75">
        <f>COUNTIF($L$2:L9902,4)</f>
        <v>42</v>
      </c>
      <c r="N9902" s="76" t="str">
        <f t="shared" si="774"/>
        <v>0</v>
      </c>
      <c r="O9902" s="76" t="str">
        <f t="shared" si="770"/>
        <v/>
      </c>
      <c r="P9902" s="75" t="str">
        <f t="shared" si="771"/>
        <v/>
      </c>
      <c r="Q9902" s="77" t="str">
        <f t="shared" si="772"/>
        <v/>
      </c>
      <c r="R9902" s="77" t="str">
        <f t="shared" si="773"/>
        <v/>
      </c>
      <c r="S9902" s="77" t="str">
        <f>IF(O9902="","",IF(OR(VALUE(LEFT(O9902,2))&gt;IF(RIGHT(J9902,1)="M",7,19),AND(OR(LEFT(O9902,2)={"07","19"}),VALUE(RIGHT(O9902,2))&gt;15)),TRUE,FALSE))</f>
        <v/>
      </c>
      <c r="T9902" s="77" t="str">
        <f>IF(O9902="","",IF(OR(VALUE(LEFT(O9902,2))&gt;IF(RIGHT(J9902,1)="M",7,19),AND(OR(LEFT(O9902,2)={"07","19"}),VALUE(RIGHT(O9902,2))&gt;5)),TRUE,FALSE))</f>
        <v/>
      </c>
    </row>
    <row r="9903" spans="12:20" x14ac:dyDescent="0.25">
      <c r="L9903" s="75">
        <f>COUNTIF($B$2:B9903,B9903)</f>
        <v>0</v>
      </c>
      <c r="M9903" s="75">
        <f>COUNTIF($L$2:L9903,4)</f>
        <v>42</v>
      </c>
      <c r="N9903" s="76" t="str">
        <f t="shared" si="774"/>
        <v>0</v>
      </c>
      <c r="O9903" s="76" t="str">
        <f t="shared" si="770"/>
        <v/>
      </c>
      <c r="P9903" s="75" t="str">
        <f t="shared" si="771"/>
        <v/>
      </c>
      <c r="Q9903" s="77" t="str">
        <f t="shared" si="772"/>
        <v/>
      </c>
      <c r="R9903" s="77" t="str">
        <f t="shared" si="773"/>
        <v/>
      </c>
      <c r="S9903" s="77" t="str">
        <f>IF(O9903="","",IF(OR(VALUE(LEFT(O9903,2))&gt;IF(RIGHT(J9903,1)="M",7,19),AND(OR(LEFT(O9903,2)={"07","19"}),VALUE(RIGHT(O9903,2))&gt;15)),TRUE,FALSE))</f>
        <v/>
      </c>
      <c r="T9903" s="77" t="str">
        <f>IF(O9903="","",IF(OR(VALUE(LEFT(O9903,2))&gt;IF(RIGHT(J9903,1)="M",7,19),AND(OR(LEFT(O9903,2)={"07","19"}),VALUE(RIGHT(O9903,2))&gt;5)),TRUE,FALSE))</f>
        <v/>
      </c>
    </row>
    <row r="9904" spans="12:20" x14ac:dyDescent="0.25">
      <c r="L9904" s="75">
        <f>COUNTIF($B$2:B9904,B9904)</f>
        <v>0</v>
      </c>
      <c r="M9904" s="75">
        <f>COUNTIF($L$2:L9904,4)</f>
        <v>42</v>
      </c>
      <c r="N9904" s="76" t="str">
        <f t="shared" si="774"/>
        <v>0</v>
      </c>
      <c r="O9904" s="76" t="str">
        <f t="shared" si="770"/>
        <v/>
      </c>
      <c r="P9904" s="75" t="str">
        <f t="shared" si="771"/>
        <v/>
      </c>
      <c r="Q9904" s="77" t="str">
        <f t="shared" si="772"/>
        <v/>
      </c>
      <c r="R9904" s="77" t="str">
        <f t="shared" si="773"/>
        <v/>
      </c>
      <c r="S9904" s="77" t="str">
        <f>IF(O9904="","",IF(OR(VALUE(LEFT(O9904,2))&gt;IF(RIGHT(J9904,1)="M",7,19),AND(OR(LEFT(O9904,2)={"07","19"}),VALUE(RIGHT(O9904,2))&gt;15)),TRUE,FALSE))</f>
        <v/>
      </c>
      <c r="T9904" s="77" t="str">
        <f>IF(O9904="","",IF(OR(VALUE(LEFT(O9904,2))&gt;IF(RIGHT(J9904,1)="M",7,19),AND(OR(LEFT(O9904,2)={"07","19"}),VALUE(RIGHT(O9904,2))&gt;5)),TRUE,FALSE))</f>
        <v/>
      </c>
    </row>
    <row r="9905" spans="12:20" x14ac:dyDescent="0.25">
      <c r="L9905" s="75">
        <f>COUNTIF($B$2:B9905,B9905)</f>
        <v>0</v>
      </c>
      <c r="M9905" s="75">
        <f>COUNTIF($L$2:L9905,4)</f>
        <v>42</v>
      </c>
      <c r="N9905" s="76" t="str">
        <f t="shared" si="774"/>
        <v>0</v>
      </c>
      <c r="O9905" s="76" t="str">
        <f t="shared" si="770"/>
        <v/>
      </c>
      <c r="P9905" s="75" t="str">
        <f t="shared" si="771"/>
        <v/>
      </c>
      <c r="Q9905" s="77" t="str">
        <f t="shared" si="772"/>
        <v/>
      </c>
      <c r="R9905" s="77" t="str">
        <f t="shared" si="773"/>
        <v/>
      </c>
      <c r="S9905" s="77" t="str">
        <f>IF(O9905="","",IF(OR(VALUE(LEFT(O9905,2))&gt;IF(RIGHT(J9905,1)="M",7,19),AND(OR(LEFT(O9905,2)={"07","19"}),VALUE(RIGHT(O9905,2))&gt;15)),TRUE,FALSE))</f>
        <v/>
      </c>
      <c r="T9905" s="77" t="str">
        <f>IF(O9905="","",IF(OR(VALUE(LEFT(O9905,2))&gt;IF(RIGHT(J9905,1)="M",7,19),AND(OR(LEFT(O9905,2)={"07","19"}),VALUE(RIGHT(O9905,2))&gt;5)),TRUE,FALSE))</f>
        <v/>
      </c>
    </row>
    <row r="9906" spans="12:20" x14ac:dyDescent="0.25">
      <c r="L9906" s="75">
        <f>COUNTIF($B$2:B9906,B9906)</f>
        <v>0</v>
      </c>
      <c r="M9906" s="75">
        <f>COUNTIF($L$2:L9906,4)</f>
        <v>42</v>
      </c>
      <c r="N9906" s="76" t="str">
        <f t="shared" si="774"/>
        <v>0</v>
      </c>
      <c r="O9906" s="76" t="str">
        <f t="shared" si="770"/>
        <v/>
      </c>
      <c r="P9906" s="75" t="str">
        <f t="shared" si="771"/>
        <v/>
      </c>
      <c r="Q9906" s="77" t="str">
        <f t="shared" si="772"/>
        <v/>
      </c>
      <c r="R9906" s="77" t="str">
        <f t="shared" si="773"/>
        <v/>
      </c>
      <c r="S9906" s="77" t="str">
        <f>IF(O9906="","",IF(OR(VALUE(LEFT(O9906,2))&gt;IF(RIGHT(J9906,1)="M",7,19),AND(OR(LEFT(O9906,2)={"07","19"}),VALUE(RIGHT(O9906,2))&gt;15)),TRUE,FALSE))</f>
        <v/>
      </c>
      <c r="T9906" s="77" t="str">
        <f>IF(O9906="","",IF(OR(VALUE(LEFT(O9906,2))&gt;IF(RIGHT(J9906,1)="M",7,19),AND(OR(LEFT(O9906,2)={"07","19"}),VALUE(RIGHT(O9906,2))&gt;5)),TRUE,FALSE))</f>
        <v/>
      </c>
    </row>
    <row r="9907" spans="12:20" x14ac:dyDescent="0.25">
      <c r="L9907" s="75">
        <f>COUNTIF($B$2:B9907,B9907)</f>
        <v>0</v>
      </c>
      <c r="M9907" s="75">
        <f>COUNTIF($L$2:L9907,4)</f>
        <v>42</v>
      </c>
      <c r="N9907" s="76" t="str">
        <f t="shared" si="774"/>
        <v>0</v>
      </c>
      <c r="O9907" s="76" t="str">
        <f t="shared" si="770"/>
        <v/>
      </c>
      <c r="P9907" s="75" t="str">
        <f t="shared" si="771"/>
        <v/>
      </c>
      <c r="Q9907" s="77" t="str">
        <f t="shared" si="772"/>
        <v/>
      </c>
      <c r="R9907" s="77" t="str">
        <f t="shared" si="773"/>
        <v/>
      </c>
      <c r="S9907" s="77" t="str">
        <f>IF(O9907="","",IF(OR(VALUE(LEFT(O9907,2))&gt;IF(RIGHT(J9907,1)="M",7,19),AND(OR(LEFT(O9907,2)={"07","19"}),VALUE(RIGHT(O9907,2))&gt;15)),TRUE,FALSE))</f>
        <v/>
      </c>
      <c r="T9907" s="77" t="str">
        <f>IF(O9907="","",IF(OR(VALUE(LEFT(O9907,2))&gt;IF(RIGHT(J9907,1)="M",7,19),AND(OR(LEFT(O9907,2)={"07","19"}),VALUE(RIGHT(O9907,2))&gt;5)),TRUE,FALSE))</f>
        <v/>
      </c>
    </row>
    <row r="9908" spans="12:20" x14ac:dyDescent="0.25">
      <c r="L9908" s="75">
        <f>COUNTIF($B$2:B9908,B9908)</f>
        <v>0</v>
      </c>
      <c r="M9908" s="75">
        <f>COUNTIF($L$2:L9908,4)</f>
        <v>42</v>
      </c>
      <c r="N9908" s="76" t="str">
        <f t="shared" si="774"/>
        <v>0</v>
      </c>
      <c r="O9908" s="76" t="str">
        <f t="shared" si="770"/>
        <v/>
      </c>
      <c r="P9908" s="75" t="str">
        <f t="shared" si="771"/>
        <v/>
      </c>
      <c r="Q9908" s="77" t="str">
        <f t="shared" si="772"/>
        <v/>
      </c>
      <c r="R9908" s="77" t="str">
        <f t="shared" si="773"/>
        <v/>
      </c>
      <c r="S9908" s="77" t="str">
        <f>IF(O9908="","",IF(OR(VALUE(LEFT(O9908,2))&gt;IF(RIGHT(J9908,1)="M",7,19),AND(OR(LEFT(O9908,2)={"07","19"}),VALUE(RIGHT(O9908,2))&gt;15)),TRUE,FALSE))</f>
        <v/>
      </c>
      <c r="T9908" s="77" t="str">
        <f>IF(O9908="","",IF(OR(VALUE(LEFT(O9908,2))&gt;IF(RIGHT(J9908,1)="M",7,19),AND(OR(LEFT(O9908,2)={"07","19"}),VALUE(RIGHT(O9908,2))&gt;5)),TRUE,FALSE))</f>
        <v/>
      </c>
    </row>
    <row r="9909" spans="12:20" x14ac:dyDescent="0.25">
      <c r="L9909" s="75">
        <f>COUNTIF($B$2:B9909,B9909)</f>
        <v>0</v>
      </c>
      <c r="M9909" s="75">
        <f>COUNTIF($L$2:L9909,4)</f>
        <v>42</v>
      </c>
      <c r="N9909" s="76" t="str">
        <f t="shared" si="774"/>
        <v>0</v>
      </c>
      <c r="O9909" s="76" t="str">
        <f t="shared" si="770"/>
        <v/>
      </c>
      <c r="P9909" s="75" t="str">
        <f t="shared" si="771"/>
        <v/>
      </c>
      <c r="Q9909" s="77" t="str">
        <f t="shared" si="772"/>
        <v/>
      </c>
      <c r="R9909" s="77" t="str">
        <f t="shared" si="773"/>
        <v/>
      </c>
      <c r="S9909" s="77" t="str">
        <f>IF(O9909="","",IF(OR(VALUE(LEFT(O9909,2))&gt;IF(RIGHT(J9909,1)="M",7,19),AND(OR(LEFT(O9909,2)={"07","19"}),VALUE(RIGHT(O9909,2))&gt;15)),TRUE,FALSE))</f>
        <v/>
      </c>
      <c r="T9909" s="77" t="str">
        <f>IF(O9909="","",IF(OR(VALUE(LEFT(O9909,2))&gt;IF(RIGHT(J9909,1)="M",7,19),AND(OR(LEFT(O9909,2)={"07","19"}),VALUE(RIGHT(O9909,2))&gt;5)),TRUE,FALSE))</f>
        <v/>
      </c>
    </row>
    <row r="9910" spans="12:20" x14ac:dyDescent="0.25">
      <c r="L9910" s="75">
        <f>COUNTIF($B$2:B9910,B9910)</f>
        <v>0</v>
      </c>
      <c r="M9910" s="75">
        <f>COUNTIF($L$2:L9910,4)</f>
        <v>42</v>
      </c>
      <c r="N9910" s="76" t="str">
        <f t="shared" si="774"/>
        <v>0</v>
      </c>
      <c r="O9910" s="76" t="str">
        <f t="shared" si="770"/>
        <v/>
      </c>
      <c r="P9910" s="75" t="str">
        <f t="shared" si="771"/>
        <v/>
      </c>
      <c r="Q9910" s="77" t="str">
        <f t="shared" si="772"/>
        <v/>
      </c>
      <c r="R9910" s="77" t="str">
        <f t="shared" si="773"/>
        <v/>
      </c>
      <c r="S9910" s="77" t="str">
        <f>IF(O9910="","",IF(OR(VALUE(LEFT(O9910,2))&gt;IF(RIGHT(J9910,1)="M",7,19),AND(OR(LEFT(O9910,2)={"07","19"}),VALUE(RIGHT(O9910,2))&gt;15)),TRUE,FALSE))</f>
        <v/>
      </c>
      <c r="T9910" s="77" t="str">
        <f>IF(O9910="","",IF(OR(VALUE(LEFT(O9910,2))&gt;IF(RIGHT(J9910,1)="M",7,19),AND(OR(LEFT(O9910,2)={"07","19"}),VALUE(RIGHT(O9910,2))&gt;5)),TRUE,FALSE))</f>
        <v/>
      </c>
    </row>
    <row r="9911" spans="12:20" x14ac:dyDescent="0.25">
      <c r="L9911" s="75">
        <f>COUNTIF($B$2:B9911,B9911)</f>
        <v>0</v>
      </c>
      <c r="M9911" s="75">
        <f>COUNTIF($L$2:L9911,4)</f>
        <v>42</v>
      </c>
      <c r="N9911" s="76" t="str">
        <f t="shared" si="774"/>
        <v>0</v>
      </c>
      <c r="O9911" s="76" t="str">
        <f t="shared" si="770"/>
        <v/>
      </c>
      <c r="P9911" s="75" t="str">
        <f t="shared" si="771"/>
        <v/>
      </c>
      <c r="Q9911" s="77" t="str">
        <f t="shared" si="772"/>
        <v/>
      </c>
      <c r="R9911" s="77" t="str">
        <f t="shared" si="773"/>
        <v/>
      </c>
      <c r="S9911" s="77" t="str">
        <f>IF(O9911="","",IF(OR(VALUE(LEFT(O9911,2))&gt;IF(RIGHT(J9911,1)="M",7,19),AND(OR(LEFT(O9911,2)={"07","19"}),VALUE(RIGHT(O9911,2))&gt;15)),TRUE,FALSE))</f>
        <v/>
      </c>
      <c r="T9911" s="77" t="str">
        <f>IF(O9911="","",IF(OR(VALUE(LEFT(O9911,2))&gt;IF(RIGHT(J9911,1)="M",7,19),AND(OR(LEFT(O9911,2)={"07","19"}),VALUE(RIGHT(O9911,2))&gt;5)),TRUE,FALSE))</f>
        <v/>
      </c>
    </row>
    <row r="9912" spans="12:20" x14ac:dyDescent="0.25">
      <c r="L9912" s="75">
        <f>COUNTIF($B$2:B9912,B9912)</f>
        <v>0</v>
      </c>
      <c r="M9912" s="75">
        <f>COUNTIF($L$2:L9912,4)</f>
        <v>42</v>
      </c>
      <c r="N9912" s="76" t="str">
        <f t="shared" si="774"/>
        <v>0</v>
      </c>
      <c r="O9912" s="76" t="str">
        <f t="shared" si="770"/>
        <v/>
      </c>
      <c r="P9912" s="75" t="str">
        <f t="shared" si="771"/>
        <v/>
      </c>
      <c r="Q9912" s="77" t="str">
        <f t="shared" si="772"/>
        <v/>
      </c>
      <c r="R9912" s="77" t="str">
        <f t="shared" si="773"/>
        <v/>
      </c>
      <c r="S9912" s="77" t="str">
        <f>IF(O9912="","",IF(OR(VALUE(LEFT(O9912,2))&gt;IF(RIGHT(J9912,1)="M",7,19),AND(OR(LEFT(O9912,2)={"07","19"}),VALUE(RIGHT(O9912,2))&gt;15)),TRUE,FALSE))</f>
        <v/>
      </c>
      <c r="T9912" s="77" t="str">
        <f>IF(O9912="","",IF(OR(VALUE(LEFT(O9912,2))&gt;IF(RIGHT(J9912,1)="M",7,19),AND(OR(LEFT(O9912,2)={"07","19"}),VALUE(RIGHT(O9912,2))&gt;5)),TRUE,FALSE))</f>
        <v/>
      </c>
    </row>
    <row r="9913" spans="12:20" x14ac:dyDescent="0.25">
      <c r="L9913" s="75">
        <f>COUNTIF($B$2:B9913,B9913)</f>
        <v>0</v>
      </c>
      <c r="M9913" s="75">
        <f>COUNTIF($L$2:L9913,4)</f>
        <v>42</v>
      </c>
      <c r="N9913" s="76" t="str">
        <f t="shared" si="774"/>
        <v>0</v>
      </c>
      <c r="O9913" s="76" t="str">
        <f t="shared" si="770"/>
        <v/>
      </c>
      <c r="P9913" s="75" t="str">
        <f t="shared" si="771"/>
        <v/>
      </c>
      <c r="Q9913" s="77" t="str">
        <f t="shared" si="772"/>
        <v/>
      </c>
      <c r="R9913" s="77" t="str">
        <f t="shared" si="773"/>
        <v/>
      </c>
      <c r="S9913" s="77" t="str">
        <f>IF(O9913="","",IF(OR(VALUE(LEFT(O9913,2))&gt;IF(RIGHT(J9913,1)="M",7,19),AND(OR(LEFT(O9913,2)={"07","19"}),VALUE(RIGHT(O9913,2))&gt;15)),TRUE,FALSE))</f>
        <v/>
      </c>
      <c r="T9913" s="77" t="str">
        <f>IF(O9913="","",IF(OR(VALUE(LEFT(O9913,2))&gt;IF(RIGHT(J9913,1)="M",7,19),AND(OR(LEFT(O9913,2)={"07","19"}),VALUE(RIGHT(O9913,2))&gt;5)),TRUE,FALSE))</f>
        <v/>
      </c>
    </row>
    <row r="9914" spans="12:20" x14ac:dyDescent="0.25">
      <c r="L9914" s="75">
        <f>COUNTIF($B$2:B9914,B9914)</f>
        <v>0</v>
      </c>
      <c r="M9914" s="75">
        <f>COUNTIF($L$2:L9914,4)</f>
        <v>42</v>
      </c>
      <c r="N9914" s="76" t="str">
        <f t="shared" si="774"/>
        <v>0</v>
      </c>
      <c r="O9914" s="76" t="str">
        <f t="shared" si="770"/>
        <v/>
      </c>
      <c r="P9914" s="75" t="str">
        <f t="shared" si="771"/>
        <v/>
      </c>
      <c r="Q9914" s="77" t="str">
        <f t="shared" si="772"/>
        <v/>
      </c>
      <c r="R9914" s="77" t="str">
        <f t="shared" si="773"/>
        <v/>
      </c>
      <c r="S9914" s="77" t="str">
        <f>IF(O9914="","",IF(OR(VALUE(LEFT(O9914,2))&gt;IF(RIGHT(J9914,1)="M",7,19),AND(OR(LEFT(O9914,2)={"07","19"}),VALUE(RIGHT(O9914,2))&gt;15)),TRUE,FALSE))</f>
        <v/>
      </c>
      <c r="T9914" s="77" t="str">
        <f>IF(O9914="","",IF(OR(VALUE(LEFT(O9914,2))&gt;IF(RIGHT(J9914,1)="M",7,19),AND(OR(LEFT(O9914,2)={"07","19"}),VALUE(RIGHT(O9914,2))&gt;5)),TRUE,FALSE))</f>
        <v/>
      </c>
    </row>
    <row r="9915" spans="12:20" x14ac:dyDescent="0.25">
      <c r="L9915" s="75">
        <f>COUNTIF($B$2:B9915,B9915)</f>
        <v>0</v>
      </c>
      <c r="M9915" s="75">
        <f>COUNTIF($L$2:L9915,4)</f>
        <v>42</v>
      </c>
      <c r="N9915" s="76" t="str">
        <f t="shared" si="774"/>
        <v>0</v>
      </c>
      <c r="O9915" s="76" t="str">
        <f t="shared" si="770"/>
        <v/>
      </c>
      <c r="P9915" s="75" t="str">
        <f t="shared" si="771"/>
        <v/>
      </c>
      <c r="Q9915" s="77" t="str">
        <f t="shared" si="772"/>
        <v/>
      </c>
      <c r="R9915" s="77" t="str">
        <f t="shared" si="773"/>
        <v/>
      </c>
      <c r="S9915" s="77" t="str">
        <f>IF(O9915="","",IF(OR(VALUE(LEFT(O9915,2))&gt;IF(RIGHT(J9915,1)="M",7,19),AND(OR(LEFT(O9915,2)={"07","19"}),VALUE(RIGHT(O9915,2))&gt;15)),TRUE,FALSE))</f>
        <v/>
      </c>
      <c r="T9915" s="77" t="str">
        <f>IF(O9915="","",IF(OR(VALUE(LEFT(O9915,2))&gt;IF(RIGHT(J9915,1)="M",7,19),AND(OR(LEFT(O9915,2)={"07","19"}),VALUE(RIGHT(O9915,2))&gt;5)),TRUE,FALSE))</f>
        <v/>
      </c>
    </row>
    <row r="9916" spans="12:20" x14ac:dyDescent="0.25">
      <c r="L9916" s="75">
        <f>COUNTIF($B$2:B9916,B9916)</f>
        <v>0</v>
      </c>
      <c r="M9916" s="75">
        <f>COUNTIF($L$2:L9916,4)</f>
        <v>42</v>
      </c>
      <c r="N9916" s="76" t="str">
        <f t="shared" si="774"/>
        <v>0</v>
      </c>
      <c r="O9916" s="76" t="str">
        <f t="shared" si="770"/>
        <v/>
      </c>
      <c r="P9916" s="75" t="str">
        <f t="shared" si="771"/>
        <v/>
      </c>
      <c r="Q9916" s="77" t="str">
        <f t="shared" si="772"/>
        <v/>
      </c>
      <c r="R9916" s="77" t="str">
        <f t="shared" si="773"/>
        <v/>
      </c>
      <c r="S9916" s="77" t="str">
        <f>IF(O9916="","",IF(OR(VALUE(LEFT(O9916,2))&gt;IF(RIGHT(J9916,1)="M",7,19),AND(OR(LEFT(O9916,2)={"07","19"}),VALUE(RIGHT(O9916,2))&gt;15)),TRUE,FALSE))</f>
        <v/>
      </c>
      <c r="T9916" s="77" t="str">
        <f>IF(O9916="","",IF(OR(VALUE(LEFT(O9916,2))&gt;IF(RIGHT(J9916,1)="M",7,19),AND(OR(LEFT(O9916,2)={"07","19"}),VALUE(RIGHT(O9916,2))&gt;5)),TRUE,FALSE))</f>
        <v/>
      </c>
    </row>
    <row r="9917" spans="12:20" x14ac:dyDescent="0.25">
      <c r="L9917" s="75">
        <f>COUNTIF($B$2:B9917,B9917)</f>
        <v>0</v>
      </c>
      <c r="M9917" s="75">
        <f>COUNTIF($L$2:L9917,4)</f>
        <v>42</v>
      </c>
      <c r="N9917" s="76" t="str">
        <f t="shared" si="774"/>
        <v>0</v>
      </c>
      <c r="O9917" s="76" t="str">
        <f t="shared" si="770"/>
        <v/>
      </c>
      <c r="P9917" s="75" t="str">
        <f t="shared" si="771"/>
        <v/>
      </c>
      <c r="Q9917" s="77" t="str">
        <f t="shared" si="772"/>
        <v/>
      </c>
      <c r="R9917" s="77" t="str">
        <f t="shared" si="773"/>
        <v/>
      </c>
      <c r="S9917" s="77" t="str">
        <f>IF(O9917="","",IF(OR(VALUE(LEFT(O9917,2))&gt;IF(RIGHT(J9917,1)="M",7,19),AND(OR(LEFT(O9917,2)={"07","19"}),VALUE(RIGHT(O9917,2))&gt;15)),TRUE,FALSE))</f>
        <v/>
      </c>
      <c r="T9917" s="77" t="str">
        <f>IF(O9917="","",IF(OR(VALUE(LEFT(O9917,2))&gt;IF(RIGHT(J9917,1)="M",7,19),AND(OR(LEFT(O9917,2)={"07","19"}),VALUE(RIGHT(O9917,2))&gt;5)),TRUE,FALSE))</f>
        <v/>
      </c>
    </row>
    <row r="9918" spans="12:20" x14ac:dyDescent="0.25">
      <c r="L9918" s="75">
        <f>COUNTIF($B$2:B9918,B9918)</f>
        <v>0</v>
      </c>
      <c r="M9918" s="75">
        <f>COUNTIF($L$2:L9918,4)</f>
        <v>42</v>
      </c>
      <c r="N9918" s="76" t="str">
        <f t="shared" si="774"/>
        <v>0</v>
      </c>
      <c r="O9918" s="76" t="str">
        <f t="shared" si="770"/>
        <v/>
      </c>
      <c r="P9918" s="75" t="str">
        <f t="shared" si="771"/>
        <v/>
      </c>
      <c r="Q9918" s="77" t="str">
        <f t="shared" si="772"/>
        <v/>
      </c>
      <c r="R9918" s="77" t="str">
        <f t="shared" si="773"/>
        <v/>
      </c>
      <c r="S9918" s="77" t="str">
        <f>IF(O9918="","",IF(OR(VALUE(LEFT(O9918,2))&gt;IF(RIGHT(J9918,1)="M",7,19),AND(OR(LEFT(O9918,2)={"07","19"}),VALUE(RIGHT(O9918,2))&gt;15)),TRUE,FALSE))</f>
        <v/>
      </c>
      <c r="T9918" s="77" t="str">
        <f>IF(O9918="","",IF(OR(VALUE(LEFT(O9918,2))&gt;IF(RIGHT(J9918,1)="M",7,19),AND(OR(LEFT(O9918,2)={"07","19"}),VALUE(RIGHT(O9918,2))&gt;5)),TRUE,FALSE))</f>
        <v/>
      </c>
    </row>
    <row r="9919" spans="12:20" x14ac:dyDescent="0.25">
      <c r="L9919" s="75">
        <f>COUNTIF($B$2:B9919,B9919)</f>
        <v>0</v>
      </c>
      <c r="M9919" s="75">
        <f>COUNTIF($L$2:L9919,4)</f>
        <v>42</v>
      </c>
      <c r="N9919" s="76" t="str">
        <f t="shared" si="774"/>
        <v>0</v>
      </c>
      <c r="O9919" s="76" t="str">
        <f t="shared" si="770"/>
        <v/>
      </c>
      <c r="P9919" s="75" t="str">
        <f t="shared" si="771"/>
        <v/>
      </c>
      <c r="Q9919" s="77" t="str">
        <f t="shared" si="772"/>
        <v/>
      </c>
      <c r="R9919" s="77" t="str">
        <f t="shared" si="773"/>
        <v/>
      </c>
      <c r="S9919" s="77" t="str">
        <f>IF(O9919="","",IF(OR(VALUE(LEFT(O9919,2))&gt;IF(RIGHT(J9919,1)="M",7,19),AND(OR(LEFT(O9919,2)={"07","19"}),VALUE(RIGHT(O9919,2))&gt;15)),TRUE,FALSE))</f>
        <v/>
      </c>
      <c r="T9919" s="77" t="str">
        <f>IF(O9919="","",IF(OR(VALUE(LEFT(O9919,2))&gt;IF(RIGHT(J9919,1)="M",7,19),AND(OR(LEFT(O9919,2)={"07","19"}),VALUE(RIGHT(O9919,2))&gt;5)),TRUE,FALSE))</f>
        <v/>
      </c>
    </row>
    <row r="9920" spans="12:20" x14ac:dyDescent="0.25">
      <c r="L9920" s="75">
        <f>COUNTIF($B$2:B9920,B9920)</f>
        <v>0</v>
      </c>
      <c r="M9920" s="75">
        <f>COUNTIF($L$2:L9920,4)</f>
        <v>42</v>
      </c>
      <c r="N9920" s="76" t="str">
        <f t="shared" si="774"/>
        <v>0</v>
      </c>
      <c r="O9920" s="76" t="str">
        <f t="shared" si="770"/>
        <v/>
      </c>
      <c r="P9920" s="75" t="str">
        <f t="shared" si="771"/>
        <v/>
      </c>
      <c r="Q9920" s="77" t="str">
        <f t="shared" si="772"/>
        <v/>
      </c>
      <c r="R9920" s="77" t="str">
        <f t="shared" si="773"/>
        <v/>
      </c>
      <c r="S9920" s="77" t="str">
        <f>IF(O9920="","",IF(OR(VALUE(LEFT(O9920,2))&gt;IF(RIGHT(J9920,1)="M",7,19),AND(OR(LEFT(O9920,2)={"07","19"}),VALUE(RIGHT(O9920,2))&gt;15)),TRUE,FALSE))</f>
        <v/>
      </c>
      <c r="T9920" s="77" t="str">
        <f>IF(O9920="","",IF(OR(VALUE(LEFT(O9920,2))&gt;IF(RIGHT(J9920,1)="M",7,19),AND(OR(LEFT(O9920,2)={"07","19"}),VALUE(RIGHT(O9920,2))&gt;5)),TRUE,FALSE))</f>
        <v/>
      </c>
    </row>
    <row r="9921" spans="12:20" x14ac:dyDescent="0.25">
      <c r="L9921" s="75">
        <f>COUNTIF($B$2:B9921,B9921)</f>
        <v>0</v>
      </c>
      <c r="M9921" s="75">
        <f>COUNTIF($L$2:L9921,4)</f>
        <v>42</v>
      </c>
      <c r="N9921" s="76" t="str">
        <f t="shared" si="774"/>
        <v>0</v>
      </c>
      <c r="O9921" s="76" t="str">
        <f t="shared" si="770"/>
        <v/>
      </c>
      <c r="P9921" s="75" t="str">
        <f t="shared" si="771"/>
        <v/>
      </c>
      <c r="Q9921" s="77" t="str">
        <f t="shared" si="772"/>
        <v/>
      </c>
      <c r="R9921" s="77" t="str">
        <f t="shared" si="773"/>
        <v/>
      </c>
      <c r="S9921" s="77" t="str">
        <f>IF(O9921="","",IF(OR(VALUE(LEFT(O9921,2))&gt;IF(RIGHT(J9921,1)="M",7,19),AND(OR(LEFT(O9921,2)={"07","19"}),VALUE(RIGHT(O9921,2))&gt;15)),TRUE,FALSE))</f>
        <v/>
      </c>
      <c r="T9921" s="77" t="str">
        <f>IF(O9921="","",IF(OR(VALUE(LEFT(O9921,2))&gt;IF(RIGHT(J9921,1)="M",7,19),AND(OR(LEFT(O9921,2)={"07","19"}),VALUE(RIGHT(O9921,2))&gt;5)),TRUE,FALSE))</f>
        <v/>
      </c>
    </row>
    <row r="9922" spans="12:20" x14ac:dyDescent="0.25">
      <c r="L9922" s="75">
        <f>COUNTIF($B$2:B9922,B9922)</f>
        <v>0</v>
      </c>
      <c r="M9922" s="75">
        <f>COUNTIF($L$2:L9922,4)</f>
        <v>42</v>
      </c>
      <c r="N9922" s="76" t="str">
        <f t="shared" si="774"/>
        <v>0</v>
      </c>
      <c r="O9922" s="76" t="str">
        <f t="shared" ref="O9922:O9985" si="775">TRIM(SUBSTITUTE(SUBSTITUTE(D9922,"+",""),"_",""))</f>
        <v/>
      </c>
      <c r="P9922" s="75" t="str">
        <f t="shared" ref="P9922:P9985" si="776">TRIM(SUBSTITUTE(SUBSTITUTE(E9922,"+",""),"_",""))</f>
        <v/>
      </c>
      <c r="Q9922" s="77" t="str">
        <f t="shared" ref="Q9922:Q9985" si="777">IFERROR(IF(RIGHT(P9922,2)&lt;RIGHT(O9922,2),IF(P9922&lt;O9922,P9922+2360-O9922,P9922-40-O9922),IF(P9922&lt;O9922,P9922+2400-O9922,P9922-O9922)),"")</f>
        <v/>
      </c>
      <c r="R9922" s="77" t="str">
        <f t="shared" ref="R9922:R9985" si="778">IFERROR(ROUNDDOWN(Q9922/100,0),"")</f>
        <v/>
      </c>
      <c r="S9922" s="77" t="str">
        <f>IF(O9922="","",IF(OR(VALUE(LEFT(O9922,2))&gt;IF(RIGHT(J9922,1)="M",7,19),AND(OR(LEFT(O9922,2)={"07","19"}),VALUE(RIGHT(O9922,2))&gt;15)),TRUE,FALSE))</f>
        <v/>
      </c>
      <c r="T9922" s="77" t="str">
        <f>IF(O9922="","",IF(OR(VALUE(LEFT(O9922,2))&gt;IF(RIGHT(J9922,1)="M",7,19),AND(OR(LEFT(O9922,2)={"07","19"}),VALUE(RIGHT(O9922,2))&gt;5)),TRUE,FALSE))</f>
        <v/>
      </c>
    </row>
    <row r="9923" spans="12:20" x14ac:dyDescent="0.25">
      <c r="L9923" s="75">
        <f>COUNTIF($B$2:B9923,B9923)</f>
        <v>0</v>
      </c>
      <c r="M9923" s="75">
        <f>COUNTIF($L$2:L9923,4)</f>
        <v>42</v>
      </c>
      <c r="N9923" s="76" t="str">
        <f t="shared" ref="N9923:N9986" si="779">A9923&amp;DAY(C9923)</f>
        <v>0</v>
      </c>
      <c r="O9923" s="76" t="str">
        <f t="shared" si="775"/>
        <v/>
      </c>
      <c r="P9923" s="75" t="str">
        <f t="shared" si="776"/>
        <v/>
      </c>
      <c r="Q9923" s="77" t="str">
        <f t="shared" si="777"/>
        <v/>
      </c>
      <c r="R9923" s="77" t="str">
        <f t="shared" si="778"/>
        <v/>
      </c>
      <c r="S9923" s="77" t="str">
        <f>IF(O9923="","",IF(OR(VALUE(LEFT(O9923,2))&gt;IF(RIGHT(J9923,1)="M",7,19),AND(OR(LEFT(O9923,2)={"07","19"}),VALUE(RIGHT(O9923,2))&gt;15)),TRUE,FALSE))</f>
        <v/>
      </c>
      <c r="T9923" s="77" t="str">
        <f>IF(O9923="","",IF(OR(VALUE(LEFT(O9923,2))&gt;IF(RIGHT(J9923,1)="M",7,19),AND(OR(LEFT(O9923,2)={"07","19"}),VALUE(RIGHT(O9923,2))&gt;5)),TRUE,FALSE))</f>
        <v/>
      </c>
    </row>
    <row r="9924" spans="12:20" x14ac:dyDescent="0.25">
      <c r="L9924" s="75">
        <f>COUNTIF($B$2:B9924,B9924)</f>
        <v>0</v>
      </c>
      <c r="M9924" s="75">
        <f>COUNTIF($L$2:L9924,4)</f>
        <v>42</v>
      </c>
      <c r="N9924" s="76" t="str">
        <f t="shared" si="779"/>
        <v>0</v>
      </c>
      <c r="O9924" s="76" t="str">
        <f t="shared" si="775"/>
        <v/>
      </c>
      <c r="P9924" s="75" t="str">
        <f t="shared" si="776"/>
        <v/>
      </c>
      <c r="Q9924" s="77" t="str">
        <f t="shared" si="777"/>
        <v/>
      </c>
      <c r="R9924" s="77" t="str">
        <f t="shared" si="778"/>
        <v/>
      </c>
      <c r="S9924" s="77" t="str">
        <f>IF(O9924="","",IF(OR(VALUE(LEFT(O9924,2))&gt;IF(RIGHT(J9924,1)="M",7,19),AND(OR(LEFT(O9924,2)={"07","19"}),VALUE(RIGHT(O9924,2))&gt;15)),TRUE,FALSE))</f>
        <v/>
      </c>
      <c r="T9924" s="77" t="str">
        <f>IF(O9924="","",IF(OR(VALUE(LEFT(O9924,2))&gt;IF(RIGHT(J9924,1)="M",7,19),AND(OR(LEFT(O9924,2)={"07","19"}),VALUE(RIGHT(O9924,2))&gt;5)),TRUE,FALSE))</f>
        <v/>
      </c>
    </row>
    <row r="9925" spans="12:20" x14ac:dyDescent="0.25">
      <c r="L9925" s="75">
        <f>COUNTIF($B$2:B9925,B9925)</f>
        <v>0</v>
      </c>
      <c r="M9925" s="75">
        <f>COUNTIF($L$2:L9925,4)</f>
        <v>42</v>
      </c>
      <c r="N9925" s="76" t="str">
        <f t="shared" si="779"/>
        <v>0</v>
      </c>
      <c r="O9925" s="76" t="str">
        <f t="shared" si="775"/>
        <v/>
      </c>
      <c r="P9925" s="75" t="str">
        <f t="shared" si="776"/>
        <v/>
      </c>
      <c r="Q9925" s="77" t="str">
        <f t="shared" si="777"/>
        <v/>
      </c>
      <c r="R9925" s="77" t="str">
        <f t="shared" si="778"/>
        <v/>
      </c>
      <c r="S9925" s="77" t="str">
        <f>IF(O9925="","",IF(OR(VALUE(LEFT(O9925,2))&gt;IF(RIGHT(J9925,1)="M",7,19),AND(OR(LEFT(O9925,2)={"07","19"}),VALUE(RIGHT(O9925,2))&gt;15)),TRUE,FALSE))</f>
        <v/>
      </c>
      <c r="T9925" s="77" t="str">
        <f>IF(O9925="","",IF(OR(VALUE(LEFT(O9925,2))&gt;IF(RIGHT(J9925,1)="M",7,19),AND(OR(LEFT(O9925,2)={"07","19"}),VALUE(RIGHT(O9925,2))&gt;5)),TRUE,FALSE))</f>
        <v/>
      </c>
    </row>
    <row r="9926" spans="12:20" x14ac:dyDescent="0.25">
      <c r="L9926" s="75">
        <f>COUNTIF($B$2:B9926,B9926)</f>
        <v>0</v>
      </c>
      <c r="M9926" s="75">
        <f>COUNTIF($L$2:L9926,4)</f>
        <v>42</v>
      </c>
      <c r="N9926" s="76" t="str">
        <f t="shared" si="779"/>
        <v>0</v>
      </c>
      <c r="O9926" s="76" t="str">
        <f t="shared" si="775"/>
        <v/>
      </c>
      <c r="P9926" s="75" t="str">
        <f t="shared" si="776"/>
        <v/>
      </c>
      <c r="Q9926" s="77" t="str">
        <f t="shared" si="777"/>
        <v/>
      </c>
      <c r="R9926" s="77" t="str">
        <f t="shared" si="778"/>
        <v/>
      </c>
      <c r="S9926" s="77" t="str">
        <f>IF(O9926="","",IF(OR(VALUE(LEFT(O9926,2))&gt;IF(RIGHT(J9926,1)="M",7,19),AND(OR(LEFT(O9926,2)={"07","19"}),VALUE(RIGHT(O9926,2))&gt;15)),TRUE,FALSE))</f>
        <v/>
      </c>
      <c r="T9926" s="77" t="str">
        <f>IF(O9926="","",IF(OR(VALUE(LEFT(O9926,2))&gt;IF(RIGHT(J9926,1)="M",7,19),AND(OR(LEFT(O9926,2)={"07","19"}),VALUE(RIGHT(O9926,2))&gt;5)),TRUE,FALSE))</f>
        <v/>
      </c>
    </row>
    <row r="9927" spans="12:20" x14ac:dyDescent="0.25">
      <c r="L9927" s="75">
        <f>COUNTIF($B$2:B9927,B9927)</f>
        <v>0</v>
      </c>
      <c r="M9927" s="75">
        <f>COUNTIF($L$2:L9927,4)</f>
        <v>42</v>
      </c>
      <c r="N9927" s="76" t="str">
        <f t="shared" si="779"/>
        <v>0</v>
      </c>
      <c r="O9927" s="76" t="str">
        <f t="shared" si="775"/>
        <v/>
      </c>
      <c r="P9927" s="75" t="str">
        <f t="shared" si="776"/>
        <v/>
      </c>
      <c r="Q9927" s="77" t="str">
        <f t="shared" si="777"/>
        <v/>
      </c>
      <c r="R9927" s="77" t="str">
        <f t="shared" si="778"/>
        <v/>
      </c>
      <c r="S9927" s="77" t="str">
        <f>IF(O9927="","",IF(OR(VALUE(LEFT(O9927,2))&gt;IF(RIGHT(J9927,1)="M",7,19),AND(OR(LEFT(O9927,2)={"07","19"}),VALUE(RIGHT(O9927,2))&gt;15)),TRUE,FALSE))</f>
        <v/>
      </c>
      <c r="T9927" s="77" t="str">
        <f>IF(O9927="","",IF(OR(VALUE(LEFT(O9927,2))&gt;IF(RIGHT(J9927,1)="M",7,19),AND(OR(LEFT(O9927,2)={"07","19"}),VALUE(RIGHT(O9927,2))&gt;5)),TRUE,FALSE))</f>
        <v/>
      </c>
    </row>
    <row r="9928" spans="12:20" x14ac:dyDescent="0.25">
      <c r="L9928" s="75">
        <f>COUNTIF($B$2:B9928,B9928)</f>
        <v>0</v>
      </c>
      <c r="M9928" s="75">
        <f>COUNTIF($L$2:L9928,4)</f>
        <v>42</v>
      </c>
      <c r="N9928" s="76" t="str">
        <f t="shared" si="779"/>
        <v>0</v>
      </c>
      <c r="O9928" s="76" t="str">
        <f t="shared" si="775"/>
        <v/>
      </c>
      <c r="P9928" s="75" t="str">
        <f t="shared" si="776"/>
        <v/>
      </c>
      <c r="Q9928" s="77" t="str">
        <f t="shared" si="777"/>
        <v/>
      </c>
      <c r="R9928" s="77" t="str">
        <f t="shared" si="778"/>
        <v/>
      </c>
      <c r="S9928" s="77" t="str">
        <f>IF(O9928="","",IF(OR(VALUE(LEFT(O9928,2))&gt;IF(RIGHT(J9928,1)="M",7,19),AND(OR(LEFT(O9928,2)={"07","19"}),VALUE(RIGHT(O9928,2))&gt;15)),TRUE,FALSE))</f>
        <v/>
      </c>
      <c r="T9928" s="77" t="str">
        <f>IF(O9928="","",IF(OR(VALUE(LEFT(O9928,2))&gt;IF(RIGHT(J9928,1)="M",7,19),AND(OR(LEFT(O9928,2)={"07","19"}),VALUE(RIGHT(O9928,2))&gt;5)),TRUE,FALSE))</f>
        <v/>
      </c>
    </row>
    <row r="9929" spans="12:20" x14ac:dyDescent="0.25">
      <c r="L9929" s="75">
        <f>COUNTIF($B$2:B9929,B9929)</f>
        <v>0</v>
      </c>
      <c r="M9929" s="75">
        <f>COUNTIF($L$2:L9929,4)</f>
        <v>42</v>
      </c>
      <c r="N9929" s="76" t="str">
        <f t="shared" si="779"/>
        <v>0</v>
      </c>
      <c r="O9929" s="76" t="str">
        <f t="shared" si="775"/>
        <v/>
      </c>
      <c r="P9929" s="75" t="str">
        <f t="shared" si="776"/>
        <v/>
      </c>
      <c r="Q9929" s="77" t="str">
        <f t="shared" si="777"/>
        <v/>
      </c>
      <c r="R9929" s="77" t="str">
        <f t="shared" si="778"/>
        <v/>
      </c>
      <c r="S9929" s="77" t="str">
        <f>IF(O9929="","",IF(OR(VALUE(LEFT(O9929,2))&gt;IF(RIGHT(J9929,1)="M",7,19),AND(OR(LEFT(O9929,2)={"07","19"}),VALUE(RIGHT(O9929,2))&gt;15)),TRUE,FALSE))</f>
        <v/>
      </c>
      <c r="T9929" s="77" t="str">
        <f>IF(O9929="","",IF(OR(VALUE(LEFT(O9929,2))&gt;IF(RIGHT(J9929,1)="M",7,19),AND(OR(LEFT(O9929,2)={"07","19"}),VALUE(RIGHT(O9929,2))&gt;5)),TRUE,FALSE))</f>
        <v/>
      </c>
    </row>
    <row r="9930" spans="12:20" x14ac:dyDescent="0.25">
      <c r="L9930" s="75">
        <f>COUNTIF($B$2:B9930,B9930)</f>
        <v>0</v>
      </c>
      <c r="M9930" s="75">
        <f>COUNTIF($L$2:L9930,4)</f>
        <v>42</v>
      </c>
      <c r="N9930" s="76" t="str">
        <f t="shared" si="779"/>
        <v>0</v>
      </c>
      <c r="O9930" s="76" t="str">
        <f t="shared" si="775"/>
        <v/>
      </c>
      <c r="P9930" s="75" t="str">
        <f t="shared" si="776"/>
        <v/>
      </c>
      <c r="Q9930" s="77" t="str">
        <f t="shared" si="777"/>
        <v/>
      </c>
      <c r="R9930" s="77" t="str">
        <f t="shared" si="778"/>
        <v/>
      </c>
      <c r="S9930" s="77" t="str">
        <f>IF(O9930="","",IF(OR(VALUE(LEFT(O9930,2))&gt;IF(RIGHT(J9930,1)="M",7,19),AND(OR(LEFT(O9930,2)={"07","19"}),VALUE(RIGHT(O9930,2))&gt;15)),TRUE,FALSE))</f>
        <v/>
      </c>
      <c r="T9930" s="77" t="str">
        <f>IF(O9930="","",IF(OR(VALUE(LEFT(O9930,2))&gt;IF(RIGHT(J9930,1)="M",7,19),AND(OR(LEFT(O9930,2)={"07","19"}),VALUE(RIGHT(O9930,2))&gt;5)),TRUE,FALSE))</f>
        <v/>
      </c>
    </row>
    <row r="9931" spans="12:20" x14ac:dyDescent="0.25">
      <c r="L9931" s="75">
        <f>COUNTIF($B$2:B9931,B9931)</f>
        <v>0</v>
      </c>
      <c r="M9931" s="75">
        <f>COUNTIF($L$2:L9931,4)</f>
        <v>42</v>
      </c>
      <c r="N9931" s="76" t="str">
        <f t="shared" si="779"/>
        <v>0</v>
      </c>
      <c r="O9931" s="76" t="str">
        <f t="shared" si="775"/>
        <v/>
      </c>
      <c r="P9931" s="75" t="str">
        <f t="shared" si="776"/>
        <v/>
      </c>
      <c r="Q9931" s="77" t="str">
        <f t="shared" si="777"/>
        <v/>
      </c>
      <c r="R9931" s="77" t="str">
        <f t="shared" si="778"/>
        <v/>
      </c>
      <c r="S9931" s="77" t="str">
        <f>IF(O9931="","",IF(OR(VALUE(LEFT(O9931,2))&gt;IF(RIGHT(J9931,1)="M",7,19),AND(OR(LEFT(O9931,2)={"07","19"}),VALUE(RIGHT(O9931,2))&gt;15)),TRUE,FALSE))</f>
        <v/>
      </c>
      <c r="T9931" s="77" t="str">
        <f>IF(O9931="","",IF(OR(VALUE(LEFT(O9931,2))&gt;IF(RIGHT(J9931,1)="M",7,19),AND(OR(LEFT(O9931,2)={"07","19"}),VALUE(RIGHT(O9931,2))&gt;5)),TRUE,FALSE))</f>
        <v/>
      </c>
    </row>
    <row r="9932" spans="12:20" x14ac:dyDescent="0.25">
      <c r="L9932" s="75">
        <f>COUNTIF($B$2:B9932,B9932)</f>
        <v>0</v>
      </c>
      <c r="M9932" s="75">
        <f>COUNTIF($L$2:L9932,4)</f>
        <v>42</v>
      </c>
      <c r="N9932" s="76" t="str">
        <f t="shared" si="779"/>
        <v>0</v>
      </c>
      <c r="O9932" s="76" t="str">
        <f t="shared" si="775"/>
        <v/>
      </c>
      <c r="P9932" s="75" t="str">
        <f t="shared" si="776"/>
        <v/>
      </c>
      <c r="Q9932" s="77" t="str">
        <f t="shared" si="777"/>
        <v/>
      </c>
      <c r="R9932" s="77" t="str">
        <f t="shared" si="778"/>
        <v/>
      </c>
      <c r="S9932" s="77" t="str">
        <f>IF(O9932="","",IF(OR(VALUE(LEFT(O9932,2))&gt;IF(RIGHT(J9932,1)="M",7,19),AND(OR(LEFT(O9932,2)={"07","19"}),VALUE(RIGHT(O9932,2))&gt;15)),TRUE,FALSE))</f>
        <v/>
      </c>
      <c r="T9932" s="77" t="str">
        <f>IF(O9932="","",IF(OR(VALUE(LEFT(O9932,2))&gt;IF(RIGHT(J9932,1)="M",7,19),AND(OR(LEFT(O9932,2)={"07","19"}),VALUE(RIGHT(O9932,2))&gt;5)),TRUE,FALSE))</f>
        <v/>
      </c>
    </row>
    <row r="9933" spans="12:20" x14ac:dyDescent="0.25">
      <c r="L9933" s="75">
        <f>COUNTIF($B$2:B9933,B9933)</f>
        <v>0</v>
      </c>
      <c r="M9933" s="75">
        <f>COUNTIF($L$2:L9933,4)</f>
        <v>42</v>
      </c>
      <c r="N9933" s="76" t="str">
        <f t="shared" si="779"/>
        <v>0</v>
      </c>
      <c r="O9933" s="76" t="str">
        <f t="shared" si="775"/>
        <v/>
      </c>
      <c r="P9933" s="75" t="str">
        <f t="shared" si="776"/>
        <v/>
      </c>
      <c r="Q9933" s="77" t="str">
        <f t="shared" si="777"/>
        <v/>
      </c>
      <c r="R9933" s="77" t="str">
        <f t="shared" si="778"/>
        <v/>
      </c>
      <c r="S9933" s="77" t="str">
        <f>IF(O9933="","",IF(OR(VALUE(LEFT(O9933,2))&gt;IF(RIGHT(J9933,1)="M",7,19),AND(OR(LEFT(O9933,2)={"07","19"}),VALUE(RIGHT(O9933,2))&gt;15)),TRUE,FALSE))</f>
        <v/>
      </c>
      <c r="T9933" s="77" t="str">
        <f>IF(O9933="","",IF(OR(VALUE(LEFT(O9933,2))&gt;IF(RIGHT(J9933,1)="M",7,19),AND(OR(LEFT(O9933,2)={"07","19"}),VALUE(RIGHT(O9933,2))&gt;5)),TRUE,FALSE))</f>
        <v/>
      </c>
    </row>
    <row r="9934" spans="12:20" x14ac:dyDescent="0.25">
      <c r="L9934" s="75">
        <f>COUNTIF($B$2:B9934,B9934)</f>
        <v>0</v>
      </c>
      <c r="M9934" s="75">
        <f>COUNTIF($L$2:L9934,4)</f>
        <v>42</v>
      </c>
      <c r="N9934" s="76" t="str">
        <f t="shared" si="779"/>
        <v>0</v>
      </c>
      <c r="O9934" s="76" t="str">
        <f t="shared" si="775"/>
        <v/>
      </c>
      <c r="P9934" s="75" t="str">
        <f t="shared" si="776"/>
        <v/>
      </c>
      <c r="Q9934" s="77" t="str">
        <f t="shared" si="777"/>
        <v/>
      </c>
      <c r="R9934" s="77" t="str">
        <f t="shared" si="778"/>
        <v/>
      </c>
      <c r="S9934" s="77" t="str">
        <f>IF(O9934="","",IF(OR(VALUE(LEFT(O9934,2))&gt;IF(RIGHT(J9934,1)="M",7,19),AND(OR(LEFT(O9934,2)={"07","19"}),VALUE(RIGHT(O9934,2))&gt;15)),TRUE,FALSE))</f>
        <v/>
      </c>
      <c r="T9934" s="77" t="str">
        <f>IF(O9934="","",IF(OR(VALUE(LEFT(O9934,2))&gt;IF(RIGHT(J9934,1)="M",7,19),AND(OR(LEFT(O9934,2)={"07","19"}),VALUE(RIGHT(O9934,2))&gt;5)),TRUE,FALSE))</f>
        <v/>
      </c>
    </row>
    <row r="9935" spans="12:20" x14ac:dyDescent="0.25">
      <c r="L9935" s="75">
        <f>COUNTIF($B$2:B9935,B9935)</f>
        <v>0</v>
      </c>
      <c r="M9935" s="75">
        <f>COUNTIF($L$2:L9935,4)</f>
        <v>42</v>
      </c>
      <c r="N9935" s="76" t="str">
        <f t="shared" si="779"/>
        <v>0</v>
      </c>
      <c r="O9935" s="76" t="str">
        <f t="shared" si="775"/>
        <v/>
      </c>
      <c r="P9935" s="75" t="str">
        <f t="shared" si="776"/>
        <v/>
      </c>
      <c r="Q9935" s="77" t="str">
        <f t="shared" si="777"/>
        <v/>
      </c>
      <c r="R9935" s="77" t="str">
        <f t="shared" si="778"/>
        <v/>
      </c>
      <c r="S9935" s="77" t="str">
        <f>IF(O9935="","",IF(OR(VALUE(LEFT(O9935,2))&gt;IF(RIGHT(J9935,1)="M",7,19),AND(OR(LEFT(O9935,2)={"07","19"}),VALUE(RIGHT(O9935,2))&gt;15)),TRUE,FALSE))</f>
        <v/>
      </c>
      <c r="T9935" s="77" t="str">
        <f>IF(O9935="","",IF(OR(VALUE(LEFT(O9935,2))&gt;IF(RIGHT(J9935,1)="M",7,19),AND(OR(LEFT(O9935,2)={"07","19"}),VALUE(RIGHT(O9935,2))&gt;5)),TRUE,FALSE))</f>
        <v/>
      </c>
    </row>
    <row r="9936" spans="12:20" x14ac:dyDescent="0.25">
      <c r="L9936" s="75">
        <f>COUNTIF($B$2:B9936,B9936)</f>
        <v>0</v>
      </c>
      <c r="M9936" s="75">
        <f>COUNTIF($L$2:L9936,4)</f>
        <v>42</v>
      </c>
      <c r="N9936" s="76" t="str">
        <f t="shared" si="779"/>
        <v>0</v>
      </c>
      <c r="O9936" s="76" t="str">
        <f t="shared" si="775"/>
        <v/>
      </c>
      <c r="P9936" s="75" t="str">
        <f t="shared" si="776"/>
        <v/>
      </c>
      <c r="Q9936" s="77" t="str">
        <f t="shared" si="777"/>
        <v/>
      </c>
      <c r="R9936" s="77" t="str">
        <f t="shared" si="778"/>
        <v/>
      </c>
      <c r="S9936" s="77" t="str">
        <f>IF(O9936="","",IF(OR(VALUE(LEFT(O9936,2))&gt;IF(RIGHT(J9936,1)="M",7,19),AND(OR(LEFT(O9936,2)={"07","19"}),VALUE(RIGHT(O9936,2))&gt;15)),TRUE,FALSE))</f>
        <v/>
      </c>
      <c r="T9936" s="77" t="str">
        <f>IF(O9936="","",IF(OR(VALUE(LEFT(O9936,2))&gt;IF(RIGHT(J9936,1)="M",7,19),AND(OR(LEFT(O9936,2)={"07","19"}),VALUE(RIGHT(O9936,2))&gt;5)),TRUE,FALSE))</f>
        <v/>
      </c>
    </row>
    <row r="9937" spans="12:20" x14ac:dyDescent="0.25">
      <c r="L9937" s="75">
        <f>COUNTIF($B$2:B9937,B9937)</f>
        <v>0</v>
      </c>
      <c r="M9937" s="75">
        <f>COUNTIF($L$2:L9937,4)</f>
        <v>42</v>
      </c>
      <c r="N9937" s="76" t="str">
        <f t="shared" si="779"/>
        <v>0</v>
      </c>
      <c r="O9937" s="76" t="str">
        <f t="shared" si="775"/>
        <v/>
      </c>
      <c r="P9937" s="75" t="str">
        <f t="shared" si="776"/>
        <v/>
      </c>
      <c r="Q9937" s="77" t="str">
        <f t="shared" si="777"/>
        <v/>
      </c>
      <c r="R9937" s="77" t="str">
        <f t="shared" si="778"/>
        <v/>
      </c>
      <c r="S9937" s="77" t="str">
        <f>IF(O9937="","",IF(OR(VALUE(LEFT(O9937,2))&gt;IF(RIGHT(J9937,1)="M",7,19),AND(OR(LEFT(O9937,2)={"07","19"}),VALUE(RIGHT(O9937,2))&gt;15)),TRUE,FALSE))</f>
        <v/>
      </c>
      <c r="T9937" s="77" t="str">
        <f>IF(O9937="","",IF(OR(VALUE(LEFT(O9937,2))&gt;IF(RIGHT(J9937,1)="M",7,19),AND(OR(LEFT(O9937,2)={"07","19"}),VALUE(RIGHT(O9937,2))&gt;5)),TRUE,FALSE))</f>
        <v/>
      </c>
    </row>
    <row r="9938" spans="12:20" x14ac:dyDescent="0.25">
      <c r="L9938" s="75">
        <f>COUNTIF($B$2:B9938,B9938)</f>
        <v>0</v>
      </c>
      <c r="M9938" s="75">
        <f>COUNTIF($L$2:L9938,4)</f>
        <v>42</v>
      </c>
      <c r="N9938" s="76" t="str">
        <f t="shared" si="779"/>
        <v>0</v>
      </c>
      <c r="O9938" s="76" t="str">
        <f t="shared" si="775"/>
        <v/>
      </c>
      <c r="P9938" s="75" t="str">
        <f t="shared" si="776"/>
        <v/>
      </c>
      <c r="Q9938" s="77" t="str">
        <f t="shared" si="777"/>
        <v/>
      </c>
      <c r="R9938" s="77" t="str">
        <f t="shared" si="778"/>
        <v/>
      </c>
      <c r="S9938" s="77" t="str">
        <f>IF(O9938="","",IF(OR(VALUE(LEFT(O9938,2))&gt;IF(RIGHT(J9938,1)="M",7,19),AND(OR(LEFT(O9938,2)={"07","19"}),VALUE(RIGHT(O9938,2))&gt;15)),TRUE,FALSE))</f>
        <v/>
      </c>
      <c r="T9938" s="77" t="str">
        <f>IF(O9938="","",IF(OR(VALUE(LEFT(O9938,2))&gt;IF(RIGHT(J9938,1)="M",7,19),AND(OR(LEFT(O9938,2)={"07","19"}),VALUE(RIGHT(O9938,2))&gt;5)),TRUE,FALSE))</f>
        <v/>
      </c>
    </row>
    <row r="9939" spans="12:20" x14ac:dyDescent="0.25">
      <c r="L9939" s="75">
        <f>COUNTIF($B$2:B9939,B9939)</f>
        <v>0</v>
      </c>
      <c r="M9939" s="75">
        <f>COUNTIF($L$2:L9939,4)</f>
        <v>42</v>
      </c>
      <c r="N9939" s="76" t="str">
        <f t="shared" si="779"/>
        <v>0</v>
      </c>
      <c r="O9939" s="76" t="str">
        <f t="shared" si="775"/>
        <v/>
      </c>
      <c r="P9939" s="75" t="str">
        <f t="shared" si="776"/>
        <v/>
      </c>
      <c r="Q9939" s="77" t="str">
        <f t="shared" si="777"/>
        <v/>
      </c>
      <c r="R9939" s="77" t="str">
        <f t="shared" si="778"/>
        <v/>
      </c>
      <c r="S9939" s="77" t="str">
        <f>IF(O9939="","",IF(OR(VALUE(LEFT(O9939,2))&gt;IF(RIGHT(J9939,1)="M",7,19),AND(OR(LEFT(O9939,2)={"07","19"}),VALUE(RIGHT(O9939,2))&gt;15)),TRUE,FALSE))</f>
        <v/>
      </c>
      <c r="T9939" s="77" t="str">
        <f>IF(O9939="","",IF(OR(VALUE(LEFT(O9939,2))&gt;IF(RIGHT(J9939,1)="M",7,19),AND(OR(LEFT(O9939,2)={"07","19"}),VALUE(RIGHT(O9939,2))&gt;5)),TRUE,FALSE))</f>
        <v/>
      </c>
    </row>
    <row r="9940" spans="12:20" x14ac:dyDescent="0.25">
      <c r="L9940" s="75">
        <f>COUNTIF($B$2:B9940,B9940)</f>
        <v>0</v>
      </c>
      <c r="M9940" s="75">
        <f>COUNTIF($L$2:L9940,4)</f>
        <v>42</v>
      </c>
      <c r="N9940" s="76" t="str">
        <f t="shared" si="779"/>
        <v>0</v>
      </c>
      <c r="O9940" s="76" t="str">
        <f t="shared" si="775"/>
        <v/>
      </c>
      <c r="P9940" s="75" t="str">
        <f t="shared" si="776"/>
        <v/>
      </c>
      <c r="Q9940" s="77" t="str">
        <f t="shared" si="777"/>
        <v/>
      </c>
      <c r="R9940" s="77" t="str">
        <f t="shared" si="778"/>
        <v/>
      </c>
      <c r="S9940" s="77" t="str">
        <f>IF(O9940="","",IF(OR(VALUE(LEFT(O9940,2))&gt;IF(RIGHT(J9940,1)="M",7,19),AND(OR(LEFT(O9940,2)={"07","19"}),VALUE(RIGHT(O9940,2))&gt;15)),TRUE,FALSE))</f>
        <v/>
      </c>
      <c r="T9940" s="77" t="str">
        <f>IF(O9940="","",IF(OR(VALUE(LEFT(O9940,2))&gt;IF(RIGHT(J9940,1)="M",7,19),AND(OR(LEFT(O9940,2)={"07","19"}),VALUE(RIGHT(O9940,2))&gt;5)),TRUE,FALSE))</f>
        <v/>
      </c>
    </row>
    <row r="9941" spans="12:20" x14ac:dyDescent="0.25">
      <c r="L9941" s="75">
        <f>COUNTIF($B$2:B9941,B9941)</f>
        <v>0</v>
      </c>
      <c r="M9941" s="75">
        <f>COUNTIF($L$2:L9941,4)</f>
        <v>42</v>
      </c>
      <c r="N9941" s="76" t="str">
        <f t="shared" si="779"/>
        <v>0</v>
      </c>
      <c r="O9941" s="76" t="str">
        <f t="shared" si="775"/>
        <v/>
      </c>
      <c r="P9941" s="75" t="str">
        <f t="shared" si="776"/>
        <v/>
      </c>
      <c r="Q9941" s="77" t="str">
        <f t="shared" si="777"/>
        <v/>
      </c>
      <c r="R9941" s="77" t="str">
        <f t="shared" si="778"/>
        <v/>
      </c>
      <c r="S9941" s="77" t="str">
        <f>IF(O9941="","",IF(OR(VALUE(LEFT(O9941,2))&gt;IF(RIGHT(J9941,1)="M",7,19),AND(OR(LEFT(O9941,2)={"07","19"}),VALUE(RIGHT(O9941,2))&gt;15)),TRUE,FALSE))</f>
        <v/>
      </c>
      <c r="T9941" s="77" t="str">
        <f>IF(O9941="","",IF(OR(VALUE(LEFT(O9941,2))&gt;IF(RIGHT(J9941,1)="M",7,19),AND(OR(LEFT(O9941,2)={"07","19"}),VALUE(RIGHT(O9941,2))&gt;5)),TRUE,FALSE))</f>
        <v/>
      </c>
    </row>
    <row r="9942" spans="12:20" x14ac:dyDescent="0.25">
      <c r="L9942" s="75">
        <f>COUNTIF($B$2:B9942,B9942)</f>
        <v>0</v>
      </c>
      <c r="M9942" s="75">
        <f>COUNTIF($L$2:L9942,4)</f>
        <v>42</v>
      </c>
      <c r="N9942" s="76" t="str">
        <f t="shared" si="779"/>
        <v>0</v>
      </c>
      <c r="O9942" s="76" t="str">
        <f t="shared" si="775"/>
        <v/>
      </c>
      <c r="P9942" s="75" t="str">
        <f t="shared" si="776"/>
        <v/>
      </c>
      <c r="Q9942" s="77" t="str">
        <f t="shared" si="777"/>
        <v/>
      </c>
      <c r="R9942" s="77" t="str">
        <f t="shared" si="778"/>
        <v/>
      </c>
      <c r="S9942" s="77" t="str">
        <f>IF(O9942="","",IF(OR(VALUE(LEFT(O9942,2))&gt;IF(RIGHT(J9942,1)="M",7,19),AND(OR(LEFT(O9942,2)={"07","19"}),VALUE(RIGHT(O9942,2))&gt;15)),TRUE,FALSE))</f>
        <v/>
      </c>
      <c r="T9942" s="77" t="str">
        <f>IF(O9942="","",IF(OR(VALUE(LEFT(O9942,2))&gt;IF(RIGHT(J9942,1)="M",7,19),AND(OR(LEFT(O9942,2)={"07","19"}),VALUE(RIGHT(O9942,2))&gt;5)),TRUE,FALSE))</f>
        <v/>
      </c>
    </row>
    <row r="9943" spans="12:20" x14ac:dyDescent="0.25">
      <c r="L9943" s="75">
        <f>COUNTIF($B$2:B9943,B9943)</f>
        <v>0</v>
      </c>
      <c r="M9943" s="75">
        <f>COUNTIF($L$2:L9943,4)</f>
        <v>42</v>
      </c>
      <c r="N9943" s="76" t="str">
        <f t="shared" si="779"/>
        <v>0</v>
      </c>
      <c r="O9943" s="76" t="str">
        <f t="shared" si="775"/>
        <v/>
      </c>
      <c r="P9943" s="75" t="str">
        <f t="shared" si="776"/>
        <v/>
      </c>
      <c r="Q9943" s="77" t="str">
        <f t="shared" si="777"/>
        <v/>
      </c>
      <c r="R9943" s="77" t="str">
        <f t="shared" si="778"/>
        <v/>
      </c>
      <c r="S9943" s="77" t="str">
        <f>IF(O9943="","",IF(OR(VALUE(LEFT(O9943,2))&gt;IF(RIGHT(J9943,1)="M",7,19),AND(OR(LEFT(O9943,2)={"07","19"}),VALUE(RIGHT(O9943,2))&gt;15)),TRUE,FALSE))</f>
        <v/>
      </c>
      <c r="T9943" s="77" t="str">
        <f>IF(O9943="","",IF(OR(VALUE(LEFT(O9943,2))&gt;IF(RIGHT(J9943,1)="M",7,19),AND(OR(LEFT(O9943,2)={"07","19"}),VALUE(RIGHT(O9943,2))&gt;5)),TRUE,FALSE))</f>
        <v/>
      </c>
    </row>
    <row r="9944" spans="12:20" x14ac:dyDescent="0.25">
      <c r="L9944" s="75">
        <f>COUNTIF($B$2:B9944,B9944)</f>
        <v>0</v>
      </c>
      <c r="M9944" s="75">
        <f>COUNTIF($L$2:L9944,4)</f>
        <v>42</v>
      </c>
      <c r="N9944" s="76" t="str">
        <f t="shared" si="779"/>
        <v>0</v>
      </c>
      <c r="O9944" s="76" t="str">
        <f t="shared" si="775"/>
        <v/>
      </c>
      <c r="P9944" s="75" t="str">
        <f t="shared" si="776"/>
        <v/>
      </c>
      <c r="Q9944" s="77" t="str">
        <f t="shared" si="777"/>
        <v/>
      </c>
      <c r="R9944" s="77" t="str">
        <f t="shared" si="778"/>
        <v/>
      </c>
      <c r="S9944" s="77" t="str">
        <f>IF(O9944="","",IF(OR(VALUE(LEFT(O9944,2))&gt;IF(RIGHT(J9944,1)="M",7,19),AND(OR(LEFT(O9944,2)={"07","19"}),VALUE(RIGHT(O9944,2))&gt;15)),TRUE,FALSE))</f>
        <v/>
      </c>
      <c r="T9944" s="77" t="str">
        <f>IF(O9944="","",IF(OR(VALUE(LEFT(O9944,2))&gt;IF(RIGHT(J9944,1)="M",7,19),AND(OR(LEFT(O9944,2)={"07","19"}),VALUE(RIGHT(O9944,2))&gt;5)),TRUE,FALSE))</f>
        <v/>
      </c>
    </row>
    <row r="9945" spans="12:20" x14ac:dyDescent="0.25">
      <c r="L9945" s="75">
        <f>COUNTIF($B$2:B9945,B9945)</f>
        <v>0</v>
      </c>
      <c r="M9945" s="75">
        <f>COUNTIF($L$2:L9945,4)</f>
        <v>42</v>
      </c>
      <c r="N9945" s="76" t="str">
        <f t="shared" si="779"/>
        <v>0</v>
      </c>
      <c r="O9945" s="76" t="str">
        <f t="shared" si="775"/>
        <v/>
      </c>
      <c r="P9945" s="75" t="str">
        <f t="shared" si="776"/>
        <v/>
      </c>
      <c r="Q9945" s="77" t="str">
        <f t="shared" si="777"/>
        <v/>
      </c>
      <c r="R9945" s="77" t="str">
        <f t="shared" si="778"/>
        <v/>
      </c>
      <c r="S9945" s="77" t="str">
        <f>IF(O9945="","",IF(OR(VALUE(LEFT(O9945,2))&gt;IF(RIGHT(J9945,1)="M",7,19),AND(OR(LEFT(O9945,2)={"07","19"}),VALUE(RIGHT(O9945,2))&gt;15)),TRUE,FALSE))</f>
        <v/>
      </c>
      <c r="T9945" s="77" t="str">
        <f>IF(O9945="","",IF(OR(VALUE(LEFT(O9945,2))&gt;IF(RIGHT(J9945,1)="M",7,19),AND(OR(LEFT(O9945,2)={"07","19"}),VALUE(RIGHT(O9945,2))&gt;5)),TRUE,FALSE))</f>
        <v/>
      </c>
    </row>
    <row r="9946" spans="12:20" x14ac:dyDescent="0.25">
      <c r="L9946" s="75">
        <f>COUNTIF($B$2:B9946,B9946)</f>
        <v>0</v>
      </c>
      <c r="M9946" s="75">
        <f>COUNTIF($L$2:L9946,4)</f>
        <v>42</v>
      </c>
      <c r="N9946" s="76" t="str">
        <f t="shared" si="779"/>
        <v>0</v>
      </c>
      <c r="O9946" s="76" t="str">
        <f t="shared" si="775"/>
        <v/>
      </c>
      <c r="P9946" s="75" t="str">
        <f t="shared" si="776"/>
        <v/>
      </c>
      <c r="Q9946" s="77" t="str">
        <f t="shared" si="777"/>
        <v/>
      </c>
      <c r="R9946" s="77" t="str">
        <f t="shared" si="778"/>
        <v/>
      </c>
      <c r="S9946" s="77" t="str">
        <f>IF(O9946="","",IF(OR(VALUE(LEFT(O9946,2))&gt;IF(RIGHT(J9946,1)="M",7,19),AND(OR(LEFT(O9946,2)={"07","19"}),VALUE(RIGHT(O9946,2))&gt;15)),TRUE,FALSE))</f>
        <v/>
      </c>
      <c r="T9946" s="77" t="str">
        <f>IF(O9946="","",IF(OR(VALUE(LEFT(O9946,2))&gt;IF(RIGHT(J9946,1)="M",7,19),AND(OR(LEFT(O9946,2)={"07","19"}),VALUE(RIGHT(O9946,2))&gt;5)),TRUE,FALSE))</f>
        <v/>
      </c>
    </row>
    <row r="9947" spans="12:20" x14ac:dyDescent="0.25">
      <c r="L9947" s="75">
        <f>COUNTIF($B$2:B9947,B9947)</f>
        <v>0</v>
      </c>
      <c r="M9947" s="75">
        <f>COUNTIF($L$2:L9947,4)</f>
        <v>42</v>
      </c>
      <c r="N9947" s="76" t="str">
        <f t="shared" si="779"/>
        <v>0</v>
      </c>
      <c r="O9947" s="76" t="str">
        <f t="shared" si="775"/>
        <v/>
      </c>
      <c r="P9947" s="75" t="str">
        <f t="shared" si="776"/>
        <v/>
      </c>
      <c r="Q9947" s="77" t="str">
        <f t="shared" si="777"/>
        <v/>
      </c>
      <c r="R9947" s="77" t="str">
        <f t="shared" si="778"/>
        <v/>
      </c>
      <c r="S9947" s="77" t="str">
        <f>IF(O9947="","",IF(OR(VALUE(LEFT(O9947,2))&gt;IF(RIGHT(J9947,1)="M",7,19),AND(OR(LEFT(O9947,2)={"07","19"}),VALUE(RIGHT(O9947,2))&gt;15)),TRUE,FALSE))</f>
        <v/>
      </c>
      <c r="T9947" s="77" t="str">
        <f>IF(O9947="","",IF(OR(VALUE(LEFT(O9947,2))&gt;IF(RIGHT(J9947,1)="M",7,19),AND(OR(LEFT(O9947,2)={"07","19"}),VALUE(RIGHT(O9947,2))&gt;5)),TRUE,FALSE))</f>
        <v/>
      </c>
    </row>
    <row r="9948" spans="12:20" x14ac:dyDescent="0.25">
      <c r="L9948" s="75">
        <f>COUNTIF($B$2:B9948,B9948)</f>
        <v>0</v>
      </c>
      <c r="M9948" s="75">
        <f>COUNTIF($L$2:L9948,4)</f>
        <v>42</v>
      </c>
      <c r="N9948" s="76" t="str">
        <f t="shared" si="779"/>
        <v>0</v>
      </c>
      <c r="O9948" s="76" t="str">
        <f t="shared" si="775"/>
        <v/>
      </c>
      <c r="P9948" s="75" t="str">
        <f t="shared" si="776"/>
        <v/>
      </c>
      <c r="Q9948" s="77" t="str">
        <f t="shared" si="777"/>
        <v/>
      </c>
      <c r="R9948" s="77" t="str">
        <f t="shared" si="778"/>
        <v/>
      </c>
      <c r="S9948" s="77" t="str">
        <f>IF(O9948="","",IF(OR(VALUE(LEFT(O9948,2))&gt;IF(RIGHT(J9948,1)="M",7,19),AND(OR(LEFT(O9948,2)={"07","19"}),VALUE(RIGHT(O9948,2))&gt;15)),TRUE,FALSE))</f>
        <v/>
      </c>
      <c r="T9948" s="77" t="str">
        <f>IF(O9948="","",IF(OR(VALUE(LEFT(O9948,2))&gt;IF(RIGHT(J9948,1)="M",7,19),AND(OR(LEFT(O9948,2)={"07","19"}),VALUE(RIGHT(O9948,2))&gt;5)),TRUE,FALSE))</f>
        <v/>
      </c>
    </row>
    <row r="9949" spans="12:20" x14ac:dyDescent="0.25">
      <c r="L9949" s="75">
        <f>COUNTIF($B$2:B9949,B9949)</f>
        <v>0</v>
      </c>
      <c r="M9949" s="75">
        <f>COUNTIF($L$2:L9949,4)</f>
        <v>42</v>
      </c>
      <c r="N9949" s="76" t="str">
        <f t="shared" si="779"/>
        <v>0</v>
      </c>
      <c r="O9949" s="76" t="str">
        <f t="shared" si="775"/>
        <v/>
      </c>
      <c r="P9949" s="75" t="str">
        <f t="shared" si="776"/>
        <v/>
      </c>
      <c r="Q9949" s="77" t="str">
        <f t="shared" si="777"/>
        <v/>
      </c>
      <c r="R9949" s="77" t="str">
        <f t="shared" si="778"/>
        <v/>
      </c>
      <c r="S9949" s="77" t="str">
        <f>IF(O9949="","",IF(OR(VALUE(LEFT(O9949,2))&gt;IF(RIGHT(J9949,1)="M",7,19),AND(OR(LEFT(O9949,2)={"07","19"}),VALUE(RIGHT(O9949,2))&gt;15)),TRUE,FALSE))</f>
        <v/>
      </c>
      <c r="T9949" s="77" t="str">
        <f>IF(O9949="","",IF(OR(VALUE(LEFT(O9949,2))&gt;IF(RIGHT(J9949,1)="M",7,19),AND(OR(LEFT(O9949,2)={"07","19"}),VALUE(RIGHT(O9949,2))&gt;5)),TRUE,FALSE))</f>
        <v/>
      </c>
    </row>
    <row r="9950" spans="12:20" x14ac:dyDescent="0.25">
      <c r="L9950" s="75">
        <f>COUNTIF($B$2:B9950,B9950)</f>
        <v>0</v>
      </c>
      <c r="M9950" s="75">
        <f>COUNTIF($L$2:L9950,4)</f>
        <v>42</v>
      </c>
      <c r="N9950" s="76" t="str">
        <f t="shared" si="779"/>
        <v>0</v>
      </c>
      <c r="O9950" s="76" t="str">
        <f t="shared" si="775"/>
        <v/>
      </c>
      <c r="P9950" s="75" t="str">
        <f t="shared" si="776"/>
        <v/>
      </c>
      <c r="Q9950" s="77" t="str">
        <f t="shared" si="777"/>
        <v/>
      </c>
      <c r="R9950" s="77" t="str">
        <f t="shared" si="778"/>
        <v/>
      </c>
      <c r="S9950" s="77" t="str">
        <f>IF(O9950="","",IF(OR(VALUE(LEFT(O9950,2))&gt;IF(RIGHT(J9950,1)="M",7,19),AND(OR(LEFT(O9950,2)={"07","19"}),VALUE(RIGHT(O9950,2))&gt;15)),TRUE,FALSE))</f>
        <v/>
      </c>
      <c r="T9950" s="77" t="str">
        <f>IF(O9950="","",IF(OR(VALUE(LEFT(O9950,2))&gt;IF(RIGHT(J9950,1)="M",7,19),AND(OR(LEFT(O9950,2)={"07","19"}),VALUE(RIGHT(O9950,2))&gt;5)),TRUE,FALSE))</f>
        <v/>
      </c>
    </row>
    <row r="9951" spans="12:20" x14ac:dyDescent="0.25">
      <c r="L9951" s="75">
        <f>COUNTIF($B$2:B9951,B9951)</f>
        <v>0</v>
      </c>
      <c r="M9951" s="75">
        <f>COUNTIF($L$2:L9951,4)</f>
        <v>42</v>
      </c>
      <c r="N9951" s="76" t="str">
        <f t="shared" si="779"/>
        <v>0</v>
      </c>
      <c r="O9951" s="76" t="str">
        <f t="shared" si="775"/>
        <v/>
      </c>
      <c r="P9951" s="75" t="str">
        <f t="shared" si="776"/>
        <v/>
      </c>
      <c r="Q9951" s="77" t="str">
        <f t="shared" si="777"/>
        <v/>
      </c>
      <c r="R9951" s="77" t="str">
        <f t="shared" si="778"/>
        <v/>
      </c>
      <c r="S9951" s="77" t="str">
        <f>IF(O9951="","",IF(OR(VALUE(LEFT(O9951,2))&gt;IF(RIGHT(J9951,1)="M",7,19),AND(OR(LEFT(O9951,2)={"07","19"}),VALUE(RIGHT(O9951,2))&gt;15)),TRUE,FALSE))</f>
        <v/>
      </c>
      <c r="T9951" s="77" t="str">
        <f>IF(O9951="","",IF(OR(VALUE(LEFT(O9951,2))&gt;IF(RIGHT(J9951,1)="M",7,19),AND(OR(LEFT(O9951,2)={"07","19"}),VALUE(RIGHT(O9951,2))&gt;5)),TRUE,FALSE))</f>
        <v/>
      </c>
    </row>
    <row r="9952" spans="12:20" x14ac:dyDescent="0.25">
      <c r="L9952" s="75">
        <f>COUNTIF($B$2:B9952,B9952)</f>
        <v>0</v>
      </c>
      <c r="M9952" s="75">
        <f>COUNTIF($L$2:L9952,4)</f>
        <v>42</v>
      </c>
      <c r="N9952" s="76" t="str">
        <f t="shared" si="779"/>
        <v>0</v>
      </c>
      <c r="O9952" s="76" t="str">
        <f t="shared" si="775"/>
        <v/>
      </c>
      <c r="P9952" s="75" t="str">
        <f t="shared" si="776"/>
        <v/>
      </c>
      <c r="Q9952" s="77" t="str">
        <f t="shared" si="777"/>
        <v/>
      </c>
      <c r="R9952" s="77" t="str">
        <f t="shared" si="778"/>
        <v/>
      </c>
      <c r="S9952" s="77" t="str">
        <f>IF(O9952="","",IF(OR(VALUE(LEFT(O9952,2))&gt;IF(RIGHT(J9952,1)="M",7,19),AND(OR(LEFT(O9952,2)={"07","19"}),VALUE(RIGHT(O9952,2))&gt;15)),TRUE,FALSE))</f>
        <v/>
      </c>
      <c r="T9952" s="77" t="str">
        <f>IF(O9952="","",IF(OR(VALUE(LEFT(O9952,2))&gt;IF(RIGHT(J9952,1)="M",7,19),AND(OR(LEFT(O9952,2)={"07","19"}),VALUE(RIGHT(O9952,2))&gt;5)),TRUE,FALSE))</f>
        <v/>
      </c>
    </row>
    <row r="9953" spans="12:20" x14ac:dyDescent="0.25">
      <c r="L9953" s="75">
        <f>COUNTIF($B$2:B9953,B9953)</f>
        <v>0</v>
      </c>
      <c r="M9953" s="75">
        <f>COUNTIF($L$2:L9953,4)</f>
        <v>42</v>
      </c>
      <c r="N9953" s="76" t="str">
        <f t="shared" si="779"/>
        <v>0</v>
      </c>
      <c r="O9953" s="76" t="str">
        <f t="shared" si="775"/>
        <v/>
      </c>
      <c r="P9953" s="75" t="str">
        <f t="shared" si="776"/>
        <v/>
      </c>
      <c r="Q9953" s="77" t="str">
        <f t="shared" si="777"/>
        <v/>
      </c>
      <c r="R9953" s="77" t="str">
        <f t="shared" si="778"/>
        <v/>
      </c>
      <c r="S9953" s="77" t="str">
        <f>IF(O9953="","",IF(OR(VALUE(LEFT(O9953,2))&gt;IF(RIGHT(J9953,1)="M",7,19),AND(OR(LEFT(O9953,2)={"07","19"}),VALUE(RIGHT(O9953,2))&gt;15)),TRUE,FALSE))</f>
        <v/>
      </c>
      <c r="T9953" s="77" t="str">
        <f>IF(O9953="","",IF(OR(VALUE(LEFT(O9953,2))&gt;IF(RIGHT(J9953,1)="M",7,19),AND(OR(LEFT(O9953,2)={"07","19"}),VALUE(RIGHT(O9953,2))&gt;5)),TRUE,FALSE))</f>
        <v/>
      </c>
    </row>
    <row r="9954" spans="12:20" x14ac:dyDescent="0.25">
      <c r="L9954" s="75">
        <f>COUNTIF($B$2:B9954,B9954)</f>
        <v>0</v>
      </c>
      <c r="M9954" s="75">
        <f>COUNTIF($L$2:L9954,4)</f>
        <v>42</v>
      </c>
      <c r="N9954" s="76" t="str">
        <f t="shared" si="779"/>
        <v>0</v>
      </c>
      <c r="O9954" s="76" t="str">
        <f t="shared" si="775"/>
        <v/>
      </c>
      <c r="P9954" s="75" t="str">
        <f t="shared" si="776"/>
        <v/>
      </c>
      <c r="Q9954" s="77" t="str">
        <f t="shared" si="777"/>
        <v/>
      </c>
      <c r="R9954" s="77" t="str">
        <f t="shared" si="778"/>
        <v/>
      </c>
      <c r="S9954" s="77" t="str">
        <f>IF(O9954="","",IF(OR(VALUE(LEFT(O9954,2))&gt;IF(RIGHT(J9954,1)="M",7,19),AND(OR(LEFT(O9954,2)={"07","19"}),VALUE(RIGHT(O9954,2))&gt;15)),TRUE,FALSE))</f>
        <v/>
      </c>
      <c r="T9954" s="77" t="str">
        <f>IF(O9954="","",IF(OR(VALUE(LEFT(O9954,2))&gt;IF(RIGHT(J9954,1)="M",7,19),AND(OR(LEFT(O9954,2)={"07","19"}),VALUE(RIGHT(O9954,2))&gt;5)),TRUE,FALSE))</f>
        <v/>
      </c>
    </row>
    <row r="9955" spans="12:20" x14ac:dyDescent="0.25">
      <c r="L9955" s="75">
        <f>COUNTIF($B$2:B9955,B9955)</f>
        <v>0</v>
      </c>
      <c r="M9955" s="75">
        <f>COUNTIF($L$2:L9955,4)</f>
        <v>42</v>
      </c>
      <c r="N9955" s="76" t="str">
        <f t="shared" si="779"/>
        <v>0</v>
      </c>
      <c r="O9955" s="76" t="str">
        <f t="shared" si="775"/>
        <v/>
      </c>
      <c r="P9955" s="75" t="str">
        <f t="shared" si="776"/>
        <v/>
      </c>
      <c r="Q9955" s="77" t="str">
        <f t="shared" si="777"/>
        <v/>
      </c>
      <c r="R9955" s="77" t="str">
        <f t="shared" si="778"/>
        <v/>
      </c>
      <c r="S9955" s="77" t="str">
        <f>IF(O9955="","",IF(OR(VALUE(LEFT(O9955,2))&gt;IF(RIGHT(J9955,1)="M",7,19),AND(OR(LEFT(O9955,2)={"07","19"}),VALUE(RIGHT(O9955,2))&gt;15)),TRUE,FALSE))</f>
        <v/>
      </c>
      <c r="T9955" s="77" t="str">
        <f>IF(O9955="","",IF(OR(VALUE(LEFT(O9955,2))&gt;IF(RIGHT(J9955,1)="M",7,19),AND(OR(LEFT(O9955,2)={"07","19"}),VALUE(RIGHT(O9955,2))&gt;5)),TRUE,FALSE))</f>
        <v/>
      </c>
    </row>
    <row r="9956" spans="12:20" x14ac:dyDescent="0.25">
      <c r="L9956" s="75">
        <f>COUNTIF($B$2:B9956,B9956)</f>
        <v>0</v>
      </c>
      <c r="M9956" s="75">
        <f>COUNTIF($L$2:L9956,4)</f>
        <v>42</v>
      </c>
      <c r="N9956" s="76" t="str">
        <f t="shared" si="779"/>
        <v>0</v>
      </c>
      <c r="O9956" s="76" t="str">
        <f t="shared" si="775"/>
        <v/>
      </c>
      <c r="P9956" s="75" t="str">
        <f t="shared" si="776"/>
        <v/>
      </c>
      <c r="Q9956" s="77" t="str">
        <f t="shared" si="777"/>
        <v/>
      </c>
      <c r="R9956" s="77" t="str">
        <f t="shared" si="778"/>
        <v/>
      </c>
      <c r="S9956" s="77" t="str">
        <f>IF(O9956="","",IF(OR(VALUE(LEFT(O9956,2))&gt;IF(RIGHT(J9956,1)="M",7,19),AND(OR(LEFT(O9956,2)={"07","19"}),VALUE(RIGHT(O9956,2))&gt;15)),TRUE,FALSE))</f>
        <v/>
      </c>
      <c r="T9956" s="77" t="str">
        <f>IF(O9956="","",IF(OR(VALUE(LEFT(O9956,2))&gt;IF(RIGHT(J9956,1)="M",7,19),AND(OR(LEFT(O9956,2)={"07","19"}),VALUE(RIGHT(O9956,2))&gt;5)),TRUE,FALSE))</f>
        <v/>
      </c>
    </row>
    <row r="9957" spans="12:20" x14ac:dyDescent="0.25">
      <c r="L9957" s="75">
        <f>COUNTIF($B$2:B9957,B9957)</f>
        <v>0</v>
      </c>
      <c r="M9957" s="75">
        <f>COUNTIF($L$2:L9957,4)</f>
        <v>42</v>
      </c>
      <c r="N9957" s="76" t="str">
        <f t="shared" si="779"/>
        <v>0</v>
      </c>
      <c r="O9957" s="76" t="str">
        <f t="shared" si="775"/>
        <v/>
      </c>
      <c r="P9957" s="75" t="str">
        <f t="shared" si="776"/>
        <v/>
      </c>
      <c r="Q9957" s="77" t="str">
        <f t="shared" si="777"/>
        <v/>
      </c>
      <c r="R9957" s="77" t="str">
        <f t="shared" si="778"/>
        <v/>
      </c>
      <c r="S9957" s="77" t="str">
        <f>IF(O9957="","",IF(OR(VALUE(LEFT(O9957,2))&gt;IF(RIGHT(J9957,1)="M",7,19),AND(OR(LEFT(O9957,2)={"07","19"}),VALUE(RIGHT(O9957,2))&gt;15)),TRUE,FALSE))</f>
        <v/>
      </c>
      <c r="T9957" s="77" t="str">
        <f>IF(O9957="","",IF(OR(VALUE(LEFT(O9957,2))&gt;IF(RIGHT(J9957,1)="M",7,19),AND(OR(LEFT(O9957,2)={"07","19"}),VALUE(RIGHT(O9957,2))&gt;5)),TRUE,FALSE))</f>
        <v/>
      </c>
    </row>
    <row r="9958" spans="12:20" x14ac:dyDescent="0.25">
      <c r="L9958" s="75">
        <f>COUNTIF($B$2:B9958,B9958)</f>
        <v>0</v>
      </c>
      <c r="M9958" s="75">
        <f>COUNTIF($L$2:L9958,4)</f>
        <v>42</v>
      </c>
      <c r="N9958" s="76" t="str">
        <f t="shared" si="779"/>
        <v>0</v>
      </c>
      <c r="O9958" s="76" t="str">
        <f t="shared" si="775"/>
        <v/>
      </c>
      <c r="P9958" s="75" t="str">
        <f t="shared" si="776"/>
        <v/>
      </c>
      <c r="Q9958" s="77" t="str">
        <f t="shared" si="777"/>
        <v/>
      </c>
      <c r="R9958" s="77" t="str">
        <f t="shared" si="778"/>
        <v/>
      </c>
      <c r="S9958" s="77" t="str">
        <f>IF(O9958="","",IF(OR(VALUE(LEFT(O9958,2))&gt;IF(RIGHT(J9958,1)="M",7,19),AND(OR(LEFT(O9958,2)={"07","19"}),VALUE(RIGHT(O9958,2))&gt;15)),TRUE,FALSE))</f>
        <v/>
      </c>
      <c r="T9958" s="77" t="str">
        <f>IF(O9958="","",IF(OR(VALUE(LEFT(O9958,2))&gt;IF(RIGHT(J9958,1)="M",7,19),AND(OR(LEFT(O9958,2)={"07","19"}),VALUE(RIGHT(O9958,2))&gt;5)),TRUE,FALSE))</f>
        <v/>
      </c>
    </row>
    <row r="9959" spans="12:20" x14ac:dyDescent="0.25">
      <c r="L9959" s="75">
        <f>COUNTIF($B$2:B9959,B9959)</f>
        <v>0</v>
      </c>
      <c r="M9959" s="75">
        <f>COUNTIF($L$2:L9959,4)</f>
        <v>42</v>
      </c>
      <c r="N9959" s="76" t="str">
        <f t="shared" si="779"/>
        <v>0</v>
      </c>
      <c r="O9959" s="76" t="str">
        <f t="shared" si="775"/>
        <v/>
      </c>
      <c r="P9959" s="75" t="str">
        <f t="shared" si="776"/>
        <v/>
      </c>
      <c r="Q9959" s="77" t="str">
        <f t="shared" si="777"/>
        <v/>
      </c>
      <c r="R9959" s="77" t="str">
        <f t="shared" si="778"/>
        <v/>
      </c>
      <c r="S9959" s="77" t="str">
        <f>IF(O9959="","",IF(OR(VALUE(LEFT(O9959,2))&gt;IF(RIGHT(J9959,1)="M",7,19),AND(OR(LEFT(O9959,2)={"07","19"}),VALUE(RIGHT(O9959,2))&gt;15)),TRUE,FALSE))</f>
        <v/>
      </c>
      <c r="T9959" s="77" t="str">
        <f>IF(O9959="","",IF(OR(VALUE(LEFT(O9959,2))&gt;IF(RIGHT(J9959,1)="M",7,19),AND(OR(LEFT(O9959,2)={"07","19"}),VALUE(RIGHT(O9959,2))&gt;5)),TRUE,FALSE))</f>
        <v/>
      </c>
    </row>
    <row r="9960" spans="12:20" x14ac:dyDescent="0.25">
      <c r="L9960" s="75">
        <f>COUNTIF($B$2:B9960,B9960)</f>
        <v>0</v>
      </c>
      <c r="M9960" s="75">
        <f>COUNTIF($L$2:L9960,4)</f>
        <v>42</v>
      </c>
      <c r="N9960" s="76" t="str">
        <f t="shared" si="779"/>
        <v>0</v>
      </c>
      <c r="O9960" s="76" t="str">
        <f t="shared" si="775"/>
        <v/>
      </c>
      <c r="P9960" s="75" t="str">
        <f t="shared" si="776"/>
        <v/>
      </c>
      <c r="Q9960" s="77" t="str">
        <f t="shared" si="777"/>
        <v/>
      </c>
      <c r="R9960" s="77" t="str">
        <f t="shared" si="778"/>
        <v/>
      </c>
      <c r="S9960" s="77" t="str">
        <f>IF(O9960="","",IF(OR(VALUE(LEFT(O9960,2))&gt;IF(RIGHT(J9960,1)="M",7,19),AND(OR(LEFT(O9960,2)={"07","19"}),VALUE(RIGHT(O9960,2))&gt;15)),TRUE,FALSE))</f>
        <v/>
      </c>
      <c r="T9960" s="77" t="str">
        <f>IF(O9960="","",IF(OR(VALUE(LEFT(O9960,2))&gt;IF(RIGHT(J9960,1)="M",7,19),AND(OR(LEFT(O9960,2)={"07","19"}),VALUE(RIGHT(O9960,2))&gt;5)),TRUE,FALSE))</f>
        <v/>
      </c>
    </row>
    <row r="9961" spans="12:20" x14ac:dyDescent="0.25">
      <c r="L9961" s="75">
        <f>COUNTIF($B$2:B9961,B9961)</f>
        <v>0</v>
      </c>
      <c r="M9961" s="75">
        <f>COUNTIF($L$2:L9961,4)</f>
        <v>42</v>
      </c>
      <c r="N9961" s="76" t="str">
        <f t="shared" si="779"/>
        <v>0</v>
      </c>
      <c r="O9961" s="76" t="str">
        <f t="shared" si="775"/>
        <v/>
      </c>
      <c r="P9961" s="75" t="str">
        <f t="shared" si="776"/>
        <v/>
      </c>
      <c r="Q9961" s="77" t="str">
        <f t="shared" si="777"/>
        <v/>
      </c>
      <c r="R9961" s="77" t="str">
        <f t="shared" si="778"/>
        <v/>
      </c>
      <c r="S9961" s="77" t="str">
        <f>IF(O9961="","",IF(OR(VALUE(LEFT(O9961,2))&gt;IF(RIGHT(J9961,1)="M",7,19),AND(OR(LEFT(O9961,2)={"07","19"}),VALUE(RIGHT(O9961,2))&gt;15)),TRUE,FALSE))</f>
        <v/>
      </c>
      <c r="T9961" s="77" t="str">
        <f>IF(O9961="","",IF(OR(VALUE(LEFT(O9961,2))&gt;IF(RIGHT(J9961,1)="M",7,19),AND(OR(LEFT(O9961,2)={"07","19"}),VALUE(RIGHT(O9961,2))&gt;5)),TRUE,FALSE))</f>
        <v/>
      </c>
    </row>
    <row r="9962" spans="12:20" x14ac:dyDescent="0.25">
      <c r="L9962" s="75">
        <f>COUNTIF($B$2:B9962,B9962)</f>
        <v>0</v>
      </c>
      <c r="M9962" s="75">
        <f>COUNTIF($L$2:L9962,4)</f>
        <v>42</v>
      </c>
      <c r="N9962" s="76" t="str">
        <f t="shared" si="779"/>
        <v>0</v>
      </c>
      <c r="O9962" s="76" t="str">
        <f t="shared" si="775"/>
        <v/>
      </c>
      <c r="P9962" s="75" t="str">
        <f t="shared" si="776"/>
        <v/>
      </c>
      <c r="Q9962" s="77" t="str">
        <f t="shared" si="777"/>
        <v/>
      </c>
      <c r="R9962" s="77" t="str">
        <f t="shared" si="778"/>
        <v/>
      </c>
      <c r="S9962" s="77" t="str">
        <f>IF(O9962="","",IF(OR(VALUE(LEFT(O9962,2))&gt;IF(RIGHT(J9962,1)="M",7,19),AND(OR(LEFT(O9962,2)={"07","19"}),VALUE(RIGHT(O9962,2))&gt;15)),TRUE,FALSE))</f>
        <v/>
      </c>
      <c r="T9962" s="77" t="str">
        <f>IF(O9962="","",IF(OR(VALUE(LEFT(O9962,2))&gt;IF(RIGHT(J9962,1)="M",7,19),AND(OR(LEFT(O9962,2)={"07","19"}),VALUE(RIGHT(O9962,2))&gt;5)),TRUE,FALSE))</f>
        <v/>
      </c>
    </row>
    <row r="9963" spans="12:20" x14ac:dyDescent="0.25">
      <c r="L9963" s="75">
        <f>COUNTIF($B$2:B9963,B9963)</f>
        <v>0</v>
      </c>
      <c r="M9963" s="75">
        <f>COUNTIF($L$2:L9963,4)</f>
        <v>42</v>
      </c>
      <c r="N9963" s="76" t="str">
        <f t="shared" si="779"/>
        <v>0</v>
      </c>
      <c r="O9963" s="76" t="str">
        <f t="shared" si="775"/>
        <v/>
      </c>
      <c r="P9963" s="75" t="str">
        <f t="shared" si="776"/>
        <v/>
      </c>
      <c r="Q9963" s="77" t="str">
        <f t="shared" si="777"/>
        <v/>
      </c>
      <c r="R9963" s="77" t="str">
        <f t="shared" si="778"/>
        <v/>
      </c>
      <c r="S9963" s="77" t="str">
        <f>IF(O9963="","",IF(OR(VALUE(LEFT(O9963,2))&gt;IF(RIGHT(J9963,1)="M",7,19),AND(OR(LEFT(O9963,2)={"07","19"}),VALUE(RIGHT(O9963,2))&gt;15)),TRUE,FALSE))</f>
        <v/>
      </c>
      <c r="T9963" s="77" t="str">
        <f>IF(O9963="","",IF(OR(VALUE(LEFT(O9963,2))&gt;IF(RIGHT(J9963,1)="M",7,19),AND(OR(LEFT(O9963,2)={"07","19"}),VALUE(RIGHT(O9963,2))&gt;5)),TRUE,FALSE))</f>
        <v/>
      </c>
    </row>
    <row r="9964" spans="12:20" x14ac:dyDescent="0.25">
      <c r="L9964" s="75">
        <f>COUNTIF($B$2:B9964,B9964)</f>
        <v>0</v>
      </c>
      <c r="M9964" s="75">
        <f>COUNTIF($L$2:L9964,4)</f>
        <v>42</v>
      </c>
      <c r="N9964" s="76" t="str">
        <f t="shared" si="779"/>
        <v>0</v>
      </c>
      <c r="O9964" s="76" t="str">
        <f t="shared" si="775"/>
        <v/>
      </c>
      <c r="P9964" s="75" t="str">
        <f t="shared" si="776"/>
        <v/>
      </c>
      <c r="Q9964" s="77" t="str">
        <f t="shared" si="777"/>
        <v/>
      </c>
      <c r="R9964" s="77" t="str">
        <f t="shared" si="778"/>
        <v/>
      </c>
      <c r="S9964" s="77" t="str">
        <f>IF(O9964="","",IF(OR(VALUE(LEFT(O9964,2))&gt;IF(RIGHT(J9964,1)="M",7,19),AND(OR(LEFT(O9964,2)={"07","19"}),VALUE(RIGHT(O9964,2))&gt;15)),TRUE,FALSE))</f>
        <v/>
      </c>
      <c r="T9964" s="77" t="str">
        <f>IF(O9964="","",IF(OR(VALUE(LEFT(O9964,2))&gt;IF(RIGHT(J9964,1)="M",7,19),AND(OR(LEFT(O9964,2)={"07","19"}),VALUE(RIGHT(O9964,2))&gt;5)),TRUE,FALSE))</f>
        <v/>
      </c>
    </row>
    <row r="9965" spans="12:20" x14ac:dyDescent="0.25">
      <c r="L9965" s="75">
        <f>COUNTIF($B$2:B9965,B9965)</f>
        <v>0</v>
      </c>
      <c r="M9965" s="75">
        <f>COUNTIF($L$2:L9965,4)</f>
        <v>42</v>
      </c>
      <c r="N9965" s="76" t="str">
        <f t="shared" si="779"/>
        <v>0</v>
      </c>
      <c r="O9965" s="76" t="str">
        <f t="shared" si="775"/>
        <v/>
      </c>
      <c r="P9965" s="75" t="str">
        <f t="shared" si="776"/>
        <v/>
      </c>
      <c r="Q9965" s="77" t="str">
        <f t="shared" si="777"/>
        <v/>
      </c>
      <c r="R9965" s="77" t="str">
        <f t="shared" si="778"/>
        <v/>
      </c>
      <c r="S9965" s="77" t="str">
        <f>IF(O9965="","",IF(OR(VALUE(LEFT(O9965,2))&gt;IF(RIGHT(J9965,1)="M",7,19),AND(OR(LEFT(O9965,2)={"07","19"}),VALUE(RIGHT(O9965,2))&gt;15)),TRUE,FALSE))</f>
        <v/>
      </c>
      <c r="T9965" s="77" t="str">
        <f>IF(O9965="","",IF(OR(VALUE(LEFT(O9965,2))&gt;IF(RIGHT(J9965,1)="M",7,19),AND(OR(LEFT(O9965,2)={"07","19"}),VALUE(RIGHT(O9965,2))&gt;5)),TRUE,FALSE))</f>
        <v/>
      </c>
    </row>
    <row r="9966" spans="12:20" x14ac:dyDescent="0.25">
      <c r="L9966" s="75">
        <f>COUNTIF($B$2:B9966,B9966)</f>
        <v>0</v>
      </c>
      <c r="M9966" s="75">
        <f>COUNTIF($L$2:L9966,4)</f>
        <v>42</v>
      </c>
      <c r="N9966" s="76" t="str">
        <f t="shared" si="779"/>
        <v>0</v>
      </c>
      <c r="O9966" s="76" t="str">
        <f t="shared" si="775"/>
        <v/>
      </c>
      <c r="P9966" s="75" t="str">
        <f t="shared" si="776"/>
        <v/>
      </c>
      <c r="Q9966" s="77" t="str">
        <f t="shared" si="777"/>
        <v/>
      </c>
      <c r="R9966" s="77" t="str">
        <f t="shared" si="778"/>
        <v/>
      </c>
      <c r="S9966" s="77" t="str">
        <f>IF(O9966="","",IF(OR(VALUE(LEFT(O9966,2))&gt;IF(RIGHT(J9966,1)="M",7,19),AND(OR(LEFT(O9966,2)={"07","19"}),VALUE(RIGHT(O9966,2))&gt;15)),TRUE,FALSE))</f>
        <v/>
      </c>
      <c r="T9966" s="77" t="str">
        <f>IF(O9966="","",IF(OR(VALUE(LEFT(O9966,2))&gt;IF(RIGHT(J9966,1)="M",7,19),AND(OR(LEFT(O9966,2)={"07","19"}),VALUE(RIGHT(O9966,2))&gt;5)),TRUE,FALSE))</f>
        <v/>
      </c>
    </row>
    <row r="9967" spans="12:20" x14ac:dyDescent="0.25">
      <c r="L9967" s="75">
        <f>COUNTIF($B$2:B9967,B9967)</f>
        <v>0</v>
      </c>
      <c r="M9967" s="75">
        <f>COUNTIF($L$2:L9967,4)</f>
        <v>42</v>
      </c>
      <c r="N9967" s="76" t="str">
        <f t="shared" si="779"/>
        <v>0</v>
      </c>
      <c r="O9967" s="76" t="str">
        <f t="shared" si="775"/>
        <v/>
      </c>
      <c r="P9967" s="75" t="str">
        <f t="shared" si="776"/>
        <v/>
      </c>
      <c r="Q9967" s="77" t="str">
        <f t="shared" si="777"/>
        <v/>
      </c>
      <c r="R9967" s="77" t="str">
        <f t="shared" si="778"/>
        <v/>
      </c>
      <c r="S9967" s="77" t="str">
        <f>IF(O9967="","",IF(OR(VALUE(LEFT(O9967,2))&gt;IF(RIGHT(J9967,1)="M",7,19),AND(OR(LEFT(O9967,2)={"07","19"}),VALUE(RIGHT(O9967,2))&gt;15)),TRUE,FALSE))</f>
        <v/>
      </c>
      <c r="T9967" s="77" t="str">
        <f>IF(O9967="","",IF(OR(VALUE(LEFT(O9967,2))&gt;IF(RIGHT(J9967,1)="M",7,19),AND(OR(LEFT(O9967,2)={"07","19"}),VALUE(RIGHT(O9967,2))&gt;5)),TRUE,FALSE))</f>
        <v/>
      </c>
    </row>
    <row r="9968" spans="12:20" x14ac:dyDescent="0.25">
      <c r="L9968" s="75">
        <f>COUNTIF($B$2:B9968,B9968)</f>
        <v>0</v>
      </c>
      <c r="M9968" s="75">
        <f>COUNTIF($L$2:L9968,4)</f>
        <v>42</v>
      </c>
      <c r="N9968" s="76" t="str">
        <f t="shared" si="779"/>
        <v>0</v>
      </c>
      <c r="O9968" s="76" t="str">
        <f t="shared" si="775"/>
        <v/>
      </c>
      <c r="P9968" s="75" t="str">
        <f t="shared" si="776"/>
        <v/>
      </c>
      <c r="Q9968" s="77" t="str">
        <f t="shared" si="777"/>
        <v/>
      </c>
      <c r="R9968" s="77" t="str">
        <f t="shared" si="778"/>
        <v/>
      </c>
      <c r="S9968" s="77" t="str">
        <f>IF(O9968="","",IF(OR(VALUE(LEFT(O9968,2))&gt;IF(RIGHT(J9968,1)="M",7,19),AND(OR(LEFT(O9968,2)={"07","19"}),VALUE(RIGHT(O9968,2))&gt;15)),TRUE,FALSE))</f>
        <v/>
      </c>
      <c r="T9968" s="77" t="str">
        <f>IF(O9968="","",IF(OR(VALUE(LEFT(O9968,2))&gt;IF(RIGHT(J9968,1)="M",7,19),AND(OR(LEFT(O9968,2)={"07","19"}),VALUE(RIGHT(O9968,2))&gt;5)),TRUE,FALSE))</f>
        <v/>
      </c>
    </row>
    <row r="9969" spans="12:20" x14ac:dyDescent="0.25">
      <c r="L9969" s="75">
        <f>COUNTIF($B$2:B9969,B9969)</f>
        <v>0</v>
      </c>
      <c r="M9969" s="75">
        <f>COUNTIF($L$2:L9969,4)</f>
        <v>42</v>
      </c>
      <c r="N9969" s="76" t="str">
        <f t="shared" si="779"/>
        <v>0</v>
      </c>
      <c r="O9969" s="76" t="str">
        <f t="shared" si="775"/>
        <v/>
      </c>
      <c r="P9969" s="75" t="str">
        <f t="shared" si="776"/>
        <v/>
      </c>
      <c r="Q9969" s="77" t="str">
        <f t="shared" si="777"/>
        <v/>
      </c>
      <c r="R9969" s="77" t="str">
        <f t="shared" si="778"/>
        <v/>
      </c>
      <c r="S9969" s="77" t="str">
        <f>IF(O9969="","",IF(OR(VALUE(LEFT(O9969,2))&gt;IF(RIGHT(J9969,1)="M",7,19),AND(OR(LEFT(O9969,2)={"07","19"}),VALUE(RIGHT(O9969,2))&gt;15)),TRUE,FALSE))</f>
        <v/>
      </c>
      <c r="T9969" s="77" t="str">
        <f>IF(O9969="","",IF(OR(VALUE(LEFT(O9969,2))&gt;IF(RIGHT(J9969,1)="M",7,19),AND(OR(LEFT(O9969,2)={"07","19"}),VALUE(RIGHT(O9969,2))&gt;5)),TRUE,FALSE))</f>
        <v/>
      </c>
    </row>
    <row r="9970" spans="12:20" x14ac:dyDescent="0.25">
      <c r="L9970" s="75">
        <f>COUNTIF($B$2:B9970,B9970)</f>
        <v>0</v>
      </c>
      <c r="M9970" s="75">
        <f>COUNTIF($L$2:L9970,4)</f>
        <v>42</v>
      </c>
      <c r="N9970" s="76" t="str">
        <f t="shared" si="779"/>
        <v>0</v>
      </c>
      <c r="O9970" s="76" t="str">
        <f t="shared" si="775"/>
        <v/>
      </c>
      <c r="P9970" s="75" t="str">
        <f t="shared" si="776"/>
        <v/>
      </c>
      <c r="Q9970" s="77" t="str">
        <f t="shared" si="777"/>
        <v/>
      </c>
      <c r="R9970" s="77" t="str">
        <f t="shared" si="778"/>
        <v/>
      </c>
      <c r="S9970" s="77" t="str">
        <f>IF(O9970="","",IF(OR(VALUE(LEFT(O9970,2))&gt;IF(RIGHT(J9970,1)="M",7,19),AND(OR(LEFT(O9970,2)={"07","19"}),VALUE(RIGHT(O9970,2))&gt;15)),TRUE,FALSE))</f>
        <v/>
      </c>
      <c r="T9970" s="77" t="str">
        <f>IF(O9970="","",IF(OR(VALUE(LEFT(O9970,2))&gt;IF(RIGHT(J9970,1)="M",7,19),AND(OR(LEFT(O9970,2)={"07","19"}),VALUE(RIGHT(O9970,2))&gt;5)),TRUE,FALSE))</f>
        <v/>
      </c>
    </row>
    <row r="9971" spans="12:20" x14ac:dyDescent="0.25">
      <c r="L9971" s="75">
        <f>COUNTIF($B$2:B9971,B9971)</f>
        <v>0</v>
      </c>
      <c r="M9971" s="75">
        <f>COUNTIF($L$2:L9971,4)</f>
        <v>42</v>
      </c>
      <c r="N9971" s="76" t="str">
        <f t="shared" si="779"/>
        <v>0</v>
      </c>
      <c r="O9971" s="76" t="str">
        <f t="shared" si="775"/>
        <v/>
      </c>
      <c r="P9971" s="75" t="str">
        <f t="shared" si="776"/>
        <v/>
      </c>
      <c r="Q9971" s="77" t="str">
        <f t="shared" si="777"/>
        <v/>
      </c>
      <c r="R9971" s="77" t="str">
        <f t="shared" si="778"/>
        <v/>
      </c>
      <c r="S9971" s="77" t="str">
        <f>IF(O9971="","",IF(OR(VALUE(LEFT(O9971,2))&gt;IF(RIGHT(J9971,1)="M",7,19),AND(OR(LEFT(O9971,2)={"07","19"}),VALUE(RIGHT(O9971,2))&gt;15)),TRUE,FALSE))</f>
        <v/>
      </c>
      <c r="T9971" s="77" t="str">
        <f>IF(O9971="","",IF(OR(VALUE(LEFT(O9971,2))&gt;IF(RIGHT(J9971,1)="M",7,19),AND(OR(LEFT(O9971,2)={"07","19"}),VALUE(RIGHT(O9971,2))&gt;5)),TRUE,FALSE))</f>
        <v/>
      </c>
    </row>
    <row r="9972" spans="12:20" x14ac:dyDescent="0.25">
      <c r="L9972" s="75">
        <f>COUNTIF($B$2:B9972,B9972)</f>
        <v>0</v>
      </c>
      <c r="M9972" s="75">
        <f>COUNTIF($L$2:L9972,4)</f>
        <v>42</v>
      </c>
      <c r="N9972" s="76" t="str">
        <f t="shared" si="779"/>
        <v>0</v>
      </c>
      <c r="O9972" s="76" t="str">
        <f t="shared" si="775"/>
        <v/>
      </c>
      <c r="P9972" s="75" t="str">
        <f t="shared" si="776"/>
        <v/>
      </c>
      <c r="Q9972" s="77" t="str">
        <f t="shared" si="777"/>
        <v/>
      </c>
      <c r="R9972" s="77" t="str">
        <f t="shared" si="778"/>
        <v/>
      </c>
      <c r="S9972" s="77" t="str">
        <f>IF(O9972="","",IF(OR(VALUE(LEFT(O9972,2))&gt;IF(RIGHT(J9972,1)="M",7,19),AND(OR(LEFT(O9972,2)={"07","19"}),VALUE(RIGHT(O9972,2))&gt;15)),TRUE,FALSE))</f>
        <v/>
      </c>
      <c r="T9972" s="77" t="str">
        <f>IF(O9972="","",IF(OR(VALUE(LEFT(O9972,2))&gt;IF(RIGHT(J9972,1)="M",7,19),AND(OR(LEFT(O9972,2)={"07","19"}),VALUE(RIGHT(O9972,2))&gt;5)),TRUE,FALSE))</f>
        <v/>
      </c>
    </row>
    <row r="9973" spans="12:20" x14ac:dyDescent="0.25">
      <c r="L9973" s="75">
        <f>COUNTIF($B$2:B9973,B9973)</f>
        <v>0</v>
      </c>
      <c r="M9973" s="75">
        <f>COUNTIF($L$2:L9973,4)</f>
        <v>42</v>
      </c>
      <c r="N9973" s="76" t="str">
        <f t="shared" si="779"/>
        <v>0</v>
      </c>
      <c r="O9973" s="76" t="str">
        <f t="shared" si="775"/>
        <v/>
      </c>
      <c r="P9973" s="75" t="str">
        <f t="shared" si="776"/>
        <v/>
      </c>
      <c r="Q9973" s="77" t="str">
        <f t="shared" si="777"/>
        <v/>
      </c>
      <c r="R9973" s="77" t="str">
        <f t="shared" si="778"/>
        <v/>
      </c>
      <c r="S9973" s="77" t="str">
        <f>IF(O9973="","",IF(OR(VALUE(LEFT(O9973,2))&gt;IF(RIGHT(J9973,1)="M",7,19),AND(OR(LEFT(O9973,2)={"07","19"}),VALUE(RIGHT(O9973,2))&gt;15)),TRUE,FALSE))</f>
        <v/>
      </c>
      <c r="T9973" s="77" t="str">
        <f>IF(O9973="","",IF(OR(VALUE(LEFT(O9973,2))&gt;IF(RIGHT(J9973,1)="M",7,19),AND(OR(LEFT(O9973,2)={"07","19"}),VALUE(RIGHT(O9973,2))&gt;5)),TRUE,FALSE))</f>
        <v/>
      </c>
    </row>
    <row r="9974" spans="12:20" x14ac:dyDescent="0.25">
      <c r="L9974" s="75">
        <f>COUNTIF($B$2:B9974,B9974)</f>
        <v>0</v>
      </c>
      <c r="M9974" s="75">
        <f>COUNTIF($L$2:L9974,4)</f>
        <v>42</v>
      </c>
      <c r="N9974" s="76" t="str">
        <f t="shared" si="779"/>
        <v>0</v>
      </c>
      <c r="O9974" s="76" t="str">
        <f t="shared" si="775"/>
        <v/>
      </c>
      <c r="P9974" s="75" t="str">
        <f t="shared" si="776"/>
        <v/>
      </c>
      <c r="Q9974" s="77" t="str">
        <f t="shared" si="777"/>
        <v/>
      </c>
      <c r="R9974" s="77" t="str">
        <f t="shared" si="778"/>
        <v/>
      </c>
      <c r="S9974" s="77" t="str">
        <f>IF(O9974="","",IF(OR(VALUE(LEFT(O9974,2))&gt;IF(RIGHT(J9974,1)="M",7,19),AND(OR(LEFT(O9974,2)={"07","19"}),VALUE(RIGHT(O9974,2))&gt;15)),TRUE,FALSE))</f>
        <v/>
      </c>
      <c r="T9974" s="77" t="str">
        <f>IF(O9974="","",IF(OR(VALUE(LEFT(O9974,2))&gt;IF(RIGHT(J9974,1)="M",7,19),AND(OR(LEFT(O9974,2)={"07","19"}),VALUE(RIGHT(O9974,2))&gt;5)),TRUE,FALSE))</f>
        <v/>
      </c>
    </row>
    <row r="9975" spans="12:20" x14ac:dyDescent="0.25">
      <c r="L9975" s="75">
        <f>COUNTIF($B$2:B9975,B9975)</f>
        <v>0</v>
      </c>
      <c r="M9975" s="75">
        <f>COUNTIF($L$2:L9975,4)</f>
        <v>42</v>
      </c>
      <c r="N9975" s="76" t="str">
        <f t="shared" si="779"/>
        <v>0</v>
      </c>
      <c r="O9975" s="76" t="str">
        <f t="shared" si="775"/>
        <v/>
      </c>
      <c r="P9975" s="75" t="str">
        <f t="shared" si="776"/>
        <v/>
      </c>
      <c r="Q9975" s="77" t="str">
        <f t="shared" si="777"/>
        <v/>
      </c>
      <c r="R9975" s="77" t="str">
        <f t="shared" si="778"/>
        <v/>
      </c>
      <c r="S9975" s="77" t="str">
        <f>IF(O9975="","",IF(OR(VALUE(LEFT(O9975,2))&gt;IF(RIGHT(J9975,1)="M",7,19),AND(OR(LEFT(O9975,2)={"07","19"}),VALUE(RIGHT(O9975,2))&gt;15)),TRUE,FALSE))</f>
        <v/>
      </c>
      <c r="T9975" s="77" t="str">
        <f>IF(O9975="","",IF(OR(VALUE(LEFT(O9975,2))&gt;IF(RIGHT(J9975,1)="M",7,19),AND(OR(LEFT(O9975,2)={"07","19"}),VALUE(RIGHT(O9975,2))&gt;5)),TRUE,FALSE))</f>
        <v/>
      </c>
    </row>
    <row r="9976" spans="12:20" x14ac:dyDescent="0.25">
      <c r="L9976" s="75">
        <f>COUNTIF($B$2:B9976,B9976)</f>
        <v>0</v>
      </c>
      <c r="M9976" s="75">
        <f>COUNTIF($L$2:L9976,4)</f>
        <v>42</v>
      </c>
      <c r="N9976" s="76" t="str">
        <f t="shared" si="779"/>
        <v>0</v>
      </c>
      <c r="O9976" s="76" t="str">
        <f t="shared" si="775"/>
        <v/>
      </c>
      <c r="P9976" s="75" t="str">
        <f t="shared" si="776"/>
        <v/>
      </c>
      <c r="Q9976" s="77" t="str">
        <f t="shared" si="777"/>
        <v/>
      </c>
      <c r="R9976" s="77" t="str">
        <f t="shared" si="778"/>
        <v/>
      </c>
      <c r="S9976" s="77" t="str">
        <f>IF(O9976="","",IF(OR(VALUE(LEFT(O9976,2))&gt;IF(RIGHT(J9976,1)="M",7,19),AND(OR(LEFT(O9976,2)={"07","19"}),VALUE(RIGHT(O9976,2))&gt;15)),TRUE,FALSE))</f>
        <v/>
      </c>
      <c r="T9976" s="77" t="str">
        <f>IF(O9976="","",IF(OR(VALUE(LEFT(O9976,2))&gt;IF(RIGHT(J9976,1)="M",7,19),AND(OR(LEFT(O9976,2)={"07","19"}),VALUE(RIGHT(O9976,2))&gt;5)),TRUE,FALSE))</f>
        <v/>
      </c>
    </row>
    <row r="9977" spans="12:20" x14ac:dyDescent="0.25">
      <c r="L9977" s="75">
        <f>COUNTIF($B$2:B9977,B9977)</f>
        <v>0</v>
      </c>
      <c r="M9977" s="75">
        <f>COUNTIF($L$2:L9977,4)</f>
        <v>42</v>
      </c>
      <c r="N9977" s="76" t="str">
        <f t="shared" si="779"/>
        <v>0</v>
      </c>
      <c r="O9977" s="76" t="str">
        <f t="shared" si="775"/>
        <v/>
      </c>
      <c r="P9977" s="75" t="str">
        <f t="shared" si="776"/>
        <v/>
      </c>
      <c r="Q9977" s="77" t="str">
        <f t="shared" si="777"/>
        <v/>
      </c>
      <c r="R9977" s="77" t="str">
        <f t="shared" si="778"/>
        <v/>
      </c>
      <c r="S9977" s="77" t="str">
        <f>IF(O9977="","",IF(OR(VALUE(LEFT(O9977,2))&gt;IF(RIGHT(J9977,1)="M",7,19),AND(OR(LEFT(O9977,2)={"07","19"}),VALUE(RIGHT(O9977,2))&gt;15)),TRUE,FALSE))</f>
        <v/>
      </c>
      <c r="T9977" s="77" t="str">
        <f>IF(O9977="","",IF(OR(VALUE(LEFT(O9977,2))&gt;IF(RIGHT(J9977,1)="M",7,19),AND(OR(LEFT(O9977,2)={"07","19"}),VALUE(RIGHT(O9977,2))&gt;5)),TRUE,FALSE))</f>
        <v/>
      </c>
    </row>
    <row r="9978" spans="12:20" x14ac:dyDescent="0.25">
      <c r="L9978" s="75">
        <f>COUNTIF($B$2:B9978,B9978)</f>
        <v>0</v>
      </c>
      <c r="M9978" s="75">
        <f>COUNTIF($L$2:L9978,4)</f>
        <v>42</v>
      </c>
      <c r="N9978" s="76" t="str">
        <f t="shared" si="779"/>
        <v>0</v>
      </c>
      <c r="O9978" s="76" t="str">
        <f t="shared" si="775"/>
        <v/>
      </c>
      <c r="P9978" s="75" t="str">
        <f t="shared" si="776"/>
        <v/>
      </c>
      <c r="Q9978" s="77" t="str">
        <f t="shared" si="777"/>
        <v/>
      </c>
      <c r="R9978" s="77" t="str">
        <f t="shared" si="778"/>
        <v/>
      </c>
      <c r="S9978" s="77" t="str">
        <f>IF(O9978="","",IF(OR(VALUE(LEFT(O9978,2))&gt;IF(RIGHT(J9978,1)="M",7,19),AND(OR(LEFT(O9978,2)={"07","19"}),VALUE(RIGHT(O9978,2))&gt;15)),TRUE,FALSE))</f>
        <v/>
      </c>
      <c r="T9978" s="77" t="str">
        <f>IF(O9978="","",IF(OR(VALUE(LEFT(O9978,2))&gt;IF(RIGHT(J9978,1)="M",7,19),AND(OR(LEFT(O9978,2)={"07","19"}),VALUE(RIGHT(O9978,2))&gt;5)),TRUE,FALSE))</f>
        <v/>
      </c>
    </row>
    <row r="9979" spans="12:20" x14ac:dyDescent="0.25">
      <c r="L9979" s="75">
        <f>COUNTIF($B$2:B9979,B9979)</f>
        <v>0</v>
      </c>
      <c r="M9979" s="75">
        <f>COUNTIF($L$2:L9979,4)</f>
        <v>42</v>
      </c>
      <c r="N9979" s="76" t="str">
        <f t="shared" si="779"/>
        <v>0</v>
      </c>
      <c r="O9979" s="76" t="str">
        <f t="shared" si="775"/>
        <v/>
      </c>
      <c r="P9979" s="75" t="str">
        <f t="shared" si="776"/>
        <v/>
      </c>
      <c r="Q9979" s="77" t="str">
        <f t="shared" si="777"/>
        <v/>
      </c>
      <c r="R9979" s="77" t="str">
        <f t="shared" si="778"/>
        <v/>
      </c>
      <c r="S9979" s="77" t="str">
        <f>IF(O9979="","",IF(OR(VALUE(LEFT(O9979,2))&gt;IF(RIGHT(J9979,1)="M",7,19),AND(OR(LEFT(O9979,2)={"07","19"}),VALUE(RIGHT(O9979,2))&gt;15)),TRUE,FALSE))</f>
        <v/>
      </c>
      <c r="T9979" s="77" t="str">
        <f>IF(O9979="","",IF(OR(VALUE(LEFT(O9979,2))&gt;IF(RIGHT(J9979,1)="M",7,19),AND(OR(LEFT(O9979,2)={"07","19"}),VALUE(RIGHT(O9979,2))&gt;5)),TRUE,FALSE))</f>
        <v/>
      </c>
    </row>
    <row r="9980" spans="12:20" x14ac:dyDescent="0.25">
      <c r="L9980" s="75">
        <f>COUNTIF($B$2:B9980,B9980)</f>
        <v>0</v>
      </c>
      <c r="M9980" s="75">
        <f>COUNTIF($L$2:L9980,4)</f>
        <v>42</v>
      </c>
      <c r="N9980" s="76" t="str">
        <f t="shared" si="779"/>
        <v>0</v>
      </c>
      <c r="O9980" s="76" t="str">
        <f t="shared" si="775"/>
        <v/>
      </c>
      <c r="P9980" s="75" t="str">
        <f t="shared" si="776"/>
        <v/>
      </c>
      <c r="Q9980" s="77" t="str">
        <f t="shared" si="777"/>
        <v/>
      </c>
      <c r="R9980" s="77" t="str">
        <f t="shared" si="778"/>
        <v/>
      </c>
      <c r="S9980" s="77" t="str">
        <f>IF(O9980="","",IF(OR(VALUE(LEFT(O9980,2))&gt;IF(RIGHT(J9980,1)="M",7,19),AND(OR(LEFT(O9980,2)={"07","19"}),VALUE(RIGHT(O9980,2))&gt;15)),TRUE,FALSE))</f>
        <v/>
      </c>
      <c r="T9980" s="77" t="str">
        <f>IF(O9980="","",IF(OR(VALUE(LEFT(O9980,2))&gt;IF(RIGHT(J9980,1)="M",7,19),AND(OR(LEFT(O9980,2)={"07","19"}),VALUE(RIGHT(O9980,2))&gt;5)),TRUE,FALSE))</f>
        <v/>
      </c>
    </row>
    <row r="9981" spans="12:20" x14ac:dyDescent="0.25">
      <c r="L9981" s="75">
        <f>COUNTIF($B$2:B9981,B9981)</f>
        <v>0</v>
      </c>
      <c r="M9981" s="75">
        <f>COUNTIF($L$2:L9981,4)</f>
        <v>42</v>
      </c>
      <c r="N9981" s="76" t="str">
        <f t="shared" si="779"/>
        <v>0</v>
      </c>
      <c r="O9981" s="76" t="str">
        <f t="shared" si="775"/>
        <v/>
      </c>
      <c r="P9981" s="75" t="str">
        <f t="shared" si="776"/>
        <v/>
      </c>
      <c r="Q9981" s="77" t="str">
        <f t="shared" si="777"/>
        <v/>
      </c>
      <c r="R9981" s="77" t="str">
        <f t="shared" si="778"/>
        <v/>
      </c>
      <c r="S9981" s="77" t="str">
        <f>IF(O9981="","",IF(OR(VALUE(LEFT(O9981,2))&gt;IF(RIGHT(J9981,1)="M",7,19),AND(OR(LEFT(O9981,2)={"07","19"}),VALUE(RIGHT(O9981,2))&gt;15)),TRUE,FALSE))</f>
        <v/>
      </c>
      <c r="T9981" s="77" t="str">
        <f>IF(O9981="","",IF(OR(VALUE(LEFT(O9981,2))&gt;IF(RIGHT(J9981,1)="M",7,19),AND(OR(LEFT(O9981,2)={"07","19"}),VALUE(RIGHT(O9981,2))&gt;5)),TRUE,FALSE))</f>
        <v/>
      </c>
    </row>
    <row r="9982" spans="12:20" x14ac:dyDescent="0.25">
      <c r="L9982" s="75">
        <f>COUNTIF($B$2:B9982,B9982)</f>
        <v>0</v>
      </c>
      <c r="M9982" s="75">
        <f>COUNTIF($L$2:L9982,4)</f>
        <v>42</v>
      </c>
      <c r="N9982" s="76" t="str">
        <f t="shared" si="779"/>
        <v>0</v>
      </c>
      <c r="O9982" s="76" t="str">
        <f t="shared" si="775"/>
        <v/>
      </c>
      <c r="P9982" s="75" t="str">
        <f t="shared" si="776"/>
        <v/>
      </c>
      <c r="Q9982" s="77" t="str">
        <f t="shared" si="777"/>
        <v/>
      </c>
      <c r="R9982" s="77" t="str">
        <f t="shared" si="778"/>
        <v/>
      </c>
      <c r="S9982" s="77" t="str">
        <f>IF(O9982="","",IF(OR(VALUE(LEFT(O9982,2))&gt;IF(RIGHT(J9982,1)="M",7,19),AND(OR(LEFT(O9982,2)={"07","19"}),VALUE(RIGHT(O9982,2))&gt;15)),TRUE,FALSE))</f>
        <v/>
      </c>
      <c r="T9982" s="77" t="str">
        <f>IF(O9982="","",IF(OR(VALUE(LEFT(O9982,2))&gt;IF(RIGHT(J9982,1)="M",7,19),AND(OR(LEFT(O9982,2)={"07","19"}),VALUE(RIGHT(O9982,2))&gt;5)),TRUE,FALSE))</f>
        <v/>
      </c>
    </row>
    <row r="9983" spans="12:20" x14ac:dyDescent="0.25">
      <c r="L9983" s="75">
        <f>COUNTIF($B$2:B9983,B9983)</f>
        <v>0</v>
      </c>
      <c r="M9983" s="75">
        <f>COUNTIF($L$2:L9983,4)</f>
        <v>42</v>
      </c>
      <c r="N9983" s="76" t="str">
        <f t="shared" si="779"/>
        <v>0</v>
      </c>
      <c r="O9983" s="76" t="str">
        <f t="shared" si="775"/>
        <v/>
      </c>
      <c r="P9983" s="75" t="str">
        <f t="shared" si="776"/>
        <v/>
      </c>
      <c r="Q9983" s="77" t="str">
        <f t="shared" si="777"/>
        <v/>
      </c>
      <c r="R9983" s="77" t="str">
        <f t="shared" si="778"/>
        <v/>
      </c>
      <c r="S9983" s="77" t="str">
        <f>IF(O9983="","",IF(OR(VALUE(LEFT(O9983,2))&gt;IF(RIGHT(J9983,1)="M",7,19),AND(OR(LEFT(O9983,2)={"07","19"}),VALUE(RIGHT(O9983,2))&gt;15)),TRUE,FALSE))</f>
        <v/>
      </c>
      <c r="T9983" s="77" t="str">
        <f>IF(O9983="","",IF(OR(VALUE(LEFT(O9983,2))&gt;IF(RIGHT(J9983,1)="M",7,19),AND(OR(LEFT(O9983,2)={"07","19"}),VALUE(RIGHT(O9983,2))&gt;5)),TRUE,FALSE))</f>
        <v/>
      </c>
    </row>
    <row r="9984" spans="12:20" x14ac:dyDescent="0.25">
      <c r="L9984" s="75">
        <f>COUNTIF($B$2:B9984,B9984)</f>
        <v>0</v>
      </c>
      <c r="M9984" s="75">
        <f>COUNTIF($L$2:L9984,4)</f>
        <v>42</v>
      </c>
      <c r="N9984" s="76" t="str">
        <f t="shared" si="779"/>
        <v>0</v>
      </c>
      <c r="O9984" s="76" t="str">
        <f t="shared" si="775"/>
        <v/>
      </c>
      <c r="P9984" s="75" t="str">
        <f t="shared" si="776"/>
        <v/>
      </c>
      <c r="Q9984" s="77" t="str">
        <f t="shared" si="777"/>
        <v/>
      </c>
      <c r="R9984" s="77" t="str">
        <f t="shared" si="778"/>
        <v/>
      </c>
      <c r="S9984" s="77" t="str">
        <f>IF(O9984="","",IF(OR(VALUE(LEFT(O9984,2))&gt;IF(RIGHT(J9984,1)="M",7,19),AND(OR(LEFT(O9984,2)={"07","19"}),VALUE(RIGHT(O9984,2))&gt;15)),TRUE,FALSE))</f>
        <v/>
      </c>
      <c r="T9984" s="77" t="str">
        <f>IF(O9984="","",IF(OR(VALUE(LEFT(O9984,2))&gt;IF(RIGHT(J9984,1)="M",7,19),AND(OR(LEFT(O9984,2)={"07","19"}),VALUE(RIGHT(O9984,2))&gt;5)),TRUE,FALSE))</f>
        <v/>
      </c>
    </row>
    <row r="9985" spans="12:20" x14ac:dyDescent="0.25">
      <c r="L9985" s="75">
        <f>COUNTIF($B$2:B9985,B9985)</f>
        <v>0</v>
      </c>
      <c r="M9985" s="75">
        <f>COUNTIF($L$2:L9985,4)</f>
        <v>42</v>
      </c>
      <c r="N9985" s="76" t="str">
        <f t="shared" si="779"/>
        <v>0</v>
      </c>
      <c r="O9985" s="76" t="str">
        <f t="shared" si="775"/>
        <v/>
      </c>
      <c r="P9985" s="75" t="str">
        <f t="shared" si="776"/>
        <v/>
      </c>
      <c r="Q9985" s="77" t="str">
        <f t="shared" si="777"/>
        <v/>
      </c>
      <c r="R9985" s="77" t="str">
        <f t="shared" si="778"/>
        <v/>
      </c>
      <c r="S9985" s="77" t="str">
        <f>IF(O9985="","",IF(OR(VALUE(LEFT(O9985,2))&gt;IF(RIGHT(J9985,1)="M",7,19),AND(OR(LEFT(O9985,2)={"07","19"}),VALUE(RIGHT(O9985,2))&gt;15)),TRUE,FALSE))</f>
        <v/>
      </c>
      <c r="T9985" s="77" t="str">
        <f>IF(O9985="","",IF(OR(VALUE(LEFT(O9985,2))&gt;IF(RIGHT(J9985,1)="M",7,19),AND(OR(LEFT(O9985,2)={"07","19"}),VALUE(RIGHT(O9985,2))&gt;5)),TRUE,FALSE))</f>
        <v/>
      </c>
    </row>
    <row r="9986" spans="12:20" x14ac:dyDescent="0.25">
      <c r="L9986" s="75">
        <f>COUNTIF($B$2:B9986,B9986)</f>
        <v>0</v>
      </c>
      <c r="M9986" s="75">
        <f>COUNTIF($L$2:L9986,4)</f>
        <v>42</v>
      </c>
      <c r="N9986" s="76" t="str">
        <f t="shared" si="779"/>
        <v>0</v>
      </c>
      <c r="O9986" s="76" t="str">
        <f t="shared" ref="O9986:O10001" si="780">TRIM(SUBSTITUTE(SUBSTITUTE(D9986,"+",""),"_",""))</f>
        <v/>
      </c>
      <c r="P9986" s="75" t="str">
        <f t="shared" ref="P9986:P10001" si="781">TRIM(SUBSTITUTE(SUBSTITUTE(E9986,"+",""),"_",""))</f>
        <v/>
      </c>
      <c r="Q9986" s="77" t="str">
        <f t="shared" ref="Q9986:Q10001" si="782">IFERROR(IF(RIGHT(P9986,2)&lt;RIGHT(O9986,2),IF(P9986&lt;O9986,P9986+2360-O9986,P9986-40-O9986),IF(P9986&lt;O9986,P9986+2400-O9986,P9986-O9986)),"")</f>
        <v/>
      </c>
      <c r="R9986" s="77" t="str">
        <f t="shared" ref="R9986:R10001" si="783">IFERROR(ROUNDDOWN(Q9986/100,0),"")</f>
        <v/>
      </c>
      <c r="S9986" s="77" t="str">
        <f>IF(O9986="","",IF(OR(VALUE(LEFT(O9986,2))&gt;IF(RIGHT(J9986,1)="M",7,19),AND(OR(LEFT(O9986,2)={"07","19"}),VALUE(RIGHT(O9986,2))&gt;15)),TRUE,FALSE))</f>
        <v/>
      </c>
      <c r="T9986" s="77" t="str">
        <f>IF(O9986="","",IF(OR(VALUE(LEFT(O9986,2))&gt;IF(RIGHT(J9986,1)="M",7,19),AND(OR(LEFT(O9986,2)={"07","19"}),VALUE(RIGHT(O9986,2))&gt;5)),TRUE,FALSE))</f>
        <v/>
      </c>
    </row>
    <row r="9987" spans="12:20" x14ac:dyDescent="0.25">
      <c r="L9987" s="75">
        <f>COUNTIF($B$2:B9987,B9987)</f>
        <v>0</v>
      </c>
      <c r="M9987" s="75">
        <f>COUNTIF($L$2:L9987,4)</f>
        <v>42</v>
      </c>
      <c r="N9987" s="76" t="str">
        <f t="shared" ref="N9987:N10001" si="784">A9987&amp;DAY(C9987)</f>
        <v>0</v>
      </c>
      <c r="O9987" s="76" t="str">
        <f t="shared" si="780"/>
        <v/>
      </c>
      <c r="P9987" s="75" t="str">
        <f t="shared" si="781"/>
        <v/>
      </c>
      <c r="Q9987" s="77" t="str">
        <f t="shared" si="782"/>
        <v/>
      </c>
      <c r="R9987" s="77" t="str">
        <f t="shared" si="783"/>
        <v/>
      </c>
      <c r="S9987" s="77" t="str">
        <f>IF(O9987="","",IF(OR(VALUE(LEFT(O9987,2))&gt;IF(RIGHT(J9987,1)="M",7,19),AND(OR(LEFT(O9987,2)={"07","19"}),VALUE(RIGHT(O9987,2))&gt;15)),TRUE,FALSE))</f>
        <v/>
      </c>
      <c r="T9987" s="77" t="str">
        <f>IF(O9987="","",IF(OR(VALUE(LEFT(O9987,2))&gt;IF(RIGHT(J9987,1)="M",7,19),AND(OR(LEFT(O9987,2)={"07","19"}),VALUE(RIGHT(O9987,2))&gt;5)),TRUE,FALSE))</f>
        <v/>
      </c>
    </row>
    <row r="9988" spans="12:20" x14ac:dyDescent="0.25">
      <c r="L9988" s="75">
        <f>COUNTIF($B$2:B9988,B9988)</f>
        <v>0</v>
      </c>
      <c r="M9988" s="75">
        <f>COUNTIF($L$2:L9988,4)</f>
        <v>42</v>
      </c>
      <c r="N9988" s="76" t="str">
        <f t="shared" si="784"/>
        <v>0</v>
      </c>
      <c r="O9988" s="76" t="str">
        <f t="shared" si="780"/>
        <v/>
      </c>
      <c r="P9988" s="75" t="str">
        <f t="shared" si="781"/>
        <v/>
      </c>
      <c r="Q9988" s="77" t="str">
        <f t="shared" si="782"/>
        <v/>
      </c>
      <c r="R9988" s="77" t="str">
        <f t="shared" si="783"/>
        <v/>
      </c>
      <c r="S9988" s="77" t="str">
        <f>IF(O9988="","",IF(OR(VALUE(LEFT(O9988,2))&gt;IF(RIGHT(J9988,1)="M",7,19),AND(OR(LEFT(O9988,2)={"07","19"}),VALUE(RIGHT(O9988,2))&gt;15)),TRUE,FALSE))</f>
        <v/>
      </c>
      <c r="T9988" s="77" t="str">
        <f>IF(O9988="","",IF(OR(VALUE(LEFT(O9988,2))&gt;IF(RIGHT(J9988,1)="M",7,19),AND(OR(LEFT(O9988,2)={"07","19"}),VALUE(RIGHT(O9988,2))&gt;5)),TRUE,FALSE))</f>
        <v/>
      </c>
    </row>
    <row r="9989" spans="12:20" x14ac:dyDescent="0.25">
      <c r="L9989" s="75">
        <f>COUNTIF($B$2:B9989,B9989)</f>
        <v>0</v>
      </c>
      <c r="M9989" s="75">
        <f>COUNTIF($L$2:L9989,4)</f>
        <v>42</v>
      </c>
      <c r="N9989" s="76" t="str">
        <f t="shared" si="784"/>
        <v>0</v>
      </c>
      <c r="O9989" s="76" t="str">
        <f t="shared" si="780"/>
        <v/>
      </c>
      <c r="P9989" s="75" t="str">
        <f t="shared" si="781"/>
        <v/>
      </c>
      <c r="Q9989" s="77" t="str">
        <f t="shared" si="782"/>
        <v/>
      </c>
      <c r="R9989" s="77" t="str">
        <f t="shared" si="783"/>
        <v/>
      </c>
      <c r="S9989" s="77" t="str">
        <f>IF(O9989="","",IF(OR(VALUE(LEFT(O9989,2))&gt;IF(RIGHT(J9989,1)="M",7,19),AND(OR(LEFT(O9989,2)={"07","19"}),VALUE(RIGHT(O9989,2))&gt;15)),TRUE,FALSE))</f>
        <v/>
      </c>
      <c r="T9989" s="77" t="str">
        <f>IF(O9989="","",IF(OR(VALUE(LEFT(O9989,2))&gt;IF(RIGHT(J9989,1)="M",7,19),AND(OR(LEFT(O9989,2)={"07","19"}),VALUE(RIGHT(O9989,2))&gt;5)),TRUE,FALSE))</f>
        <v/>
      </c>
    </row>
    <row r="9990" spans="12:20" x14ac:dyDescent="0.25">
      <c r="L9990" s="75">
        <f>COUNTIF($B$2:B9990,B9990)</f>
        <v>0</v>
      </c>
      <c r="M9990" s="75">
        <f>COUNTIF($L$2:L9990,4)</f>
        <v>42</v>
      </c>
      <c r="N9990" s="76" t="str">
        <f t="shared" si="784"/>
        <v>0</v>
      </c>
      <c r="O9990" s="76" t="str">
        <f t="shared" si="780"/>
        <v/>
      </c>
      <c r="P9990" s="75" t="str">
        <f t="shared" si="781"/>
        <v/>
      </c>
      <c r="Q9990" s="77" t="str">
        <f t="shared" si="782"/>
        <v/>
      </c>
      <c r="R9990" s="77" t="str">
        <f t="shared" si="783"/>
        <v/>
      </c>
      <c r="S9990" s="77" t="str">
        <f>IF(O9990="","",IF(OR(VALUE(LEFT(O9990,2))&gt;IF(RIGHT(J9990,1)="M",7,19),AND(OR(LEFT(O9990,2)={"07","19"}),VALUE(RIGHT(O9990,2))&gt;15)),TRUE,FALSE))</f>
        <v/>
      </c>
      <c r="T9990" s="77" t="str">
        <f>IF(O9990="","",IF(OR(VALUE(LEFT(O9990,2))&gt;IF(RIGHT(J9990,1)="M",7,19),AND(OR(LEFT(O9990,2)={"07","19"}),VALUE(RIGHT(O9990,2))&gt;5)),TRUE,FALSE))</f>
        <v/>
      </c>
    </row>
    <row r="9991" spans="12:20" x14ac:dyDescent="0.25">
      <c r="L9991" s="75">
        <f>COUNTIF($B$2:B9991,B9991)</f>
        <v>0</v>
      </c>
      <c r="M9991" s="75">
        <f>COUNTIF($L$2:L9991,4)</f>
        <v>42</v>
      </c>
      <c r="N9991" s="76" t="str">
        <f t="shared" si="784"/>
        <v>0</v>
      </c>
      <c r="O9991" s="76" t="str">
        <f t="shared" si="780"/>
        <v/>
      </c>
      <c r="P9991" s="75" t="str">
        <f t="shared" si="781"/>
        <v/>
      </c>
      <c r="Q9991" s="77" t="str">
        <f t="shared" si="782"/>
        <v/>
      </c>
      <c r="R9991" s="77" t="str">
        <f t="shared" si="783"/>
        <v/>
      </c>
      <c r="S9991" s="77" t="str">
        <f>IF(O9991="","",IF(OR(VALUE(LEFT(O9991,2))&gt;IF(RIGHT(J9991,1)="M",7,19),AND(OR(LEFT(O9991,2)={"07","19"}),VALUE(RIGHT(O9991,2))&gt;15)),TRUE,FALSE))</f>
        <v/>
      </c>
      <c r="T9991" s="77" t="str">
        <f>IF(O9991="","",IF(OR(VALUE(LEFT(O9991,2))&gt;IF(RIGHT(J9991,1)="M",7,19),AND(OR(LEFT(O9991,2)={"07","19"}),VALUE(RIGHT(O9991,2))&gt;5)),TRUE,FALSE))</f>
        <v/>
      </c>
    </row>
    <row r="9992" spans="12:20" x14ac:dyDescent="0.25">
      <c r="L9992" s="75">
        <f>COUNTIF($B$2:B9992,B9992)</f>
        <v>0</v>
      </c>
      <c r="M9992" s="75">
        <f>COUNTIF($L$2:L9992,4)</f>
        <v>42</v>
      </c>
      <c r="N9992" s="76" t="str">
        <f t="shared" si="784"/>
        <v>0</v>
      </c>
      <c r="O9992" s="76" t="str">
        <f t="shared" si="780"/>
        <v/>
      </c>
      <c r="P9992" s="75" t="str">
        <f t="shared" si="781"/>
        <v/>
      </c>
      <c r="Q9992" s="77" t="str">
        <f t="shared" si="782"/>
        <v/>
      </c>
      <c r="R9992" s="77" t="str">
        <f t="shared" si="783"/>
        <v/>
      </c>
      <c r="S9992" s="77" t="str">
        <f>IF(O9992="","",IF(OR(VALUE(LEFT(O9992,2))&gt;IF(RIGHT(J9992,1)="M",7,19),AND(OR(LEFT(O9992,2)={"07","19"}),VALUE(RIGHT(O9992,2))&gt;15)),TRUE,FALSE))</f>
        <v/>
      </c>
      <c r="T9992" s="77" t="str">
        <f>IF(O9992="","",IF(OR(VALUE(LEFT(O9992,2))&gt;IF(RIGHT(J9992,1)="M",7,19),AND(OR(LEFT(O9992,2)={"07","19"}),VALUE(RIGHT(O9992,2))&gt;5)),TRUE,FALSE))</f>
        <v/>
      </c>
    </row>
    <row r="9993" spans="12:20" x14ac:dyDescent="0.25">
      <c r="L9993" s="75">
        <f>COUNTIF($B$2:B9993,B9993)</f>
        <v>0</v>
      </c>
      <c r="M9993" s="75">
        <f>COUNTIF($L$2:L9993,4)</f>
        <v>42</v>
      </c>
      <c r="N9993" s="76" t="str">
        <f t="shared" si="784"/>
        <v>0</v>
      </c>
      <c r="O9993" s="76" t="str">
        <f t="shared" si="780"/>
        <v/>
      </c>
      <c r="P9993" s="75" t="str">
        <f t="shared" si="781"/>
        <v/>
      </c>
      <c r="Q9993" s="77" t="str">
        <f t="shared" si="782"/>
        <v/>
      </c>
      <c r="R9993" s="77" t="str">
        <f t="shared" si="783"/>
        <v/>
      </c>
      <c r="S9993" s="77" t="str">
        <f>IF(O9993="","",IF(OR(VALUE(LEFT(O9993,2))&gt;IF(RIGHT(J9993,1)="M",7,19),AND(OR(LEFT(O9993,2)={"07","19"}),VALUE(RIGHT(O9993,2))&gt;15)),TRUE,FALSE))</f>
        <v/>
      </c>
      <c r="T9993" s="77" t="str">
        <f>IF(O9993="","",IF(OR(VALUE(LEFT(O9993,2))&gt;IF(RIGHT(J9993,1)="M",7,19),AND(OR(LEFT(O9993,2)={"07","19"}),VALUE(RIGHT(O9993,2))&gt;5)),TRUE,FALSE))</f>
        <v/>
      </c>
    </row>
    <row r="9994" spans="12:20" x14ac:dyDescent="0.25">
      <c r="L9994" s="75">
        <f>COUNTIF($B$2:B9994,B9994)</f>
        <v>0</v>
      </c>
      <c r="M9994" s="75">
        <f>COUNTIF($L$2:L9994,4)</f>
        <v>42</v>
      </c>
      <c r="N9994" s="76" t="str">
        <f t="shared" si="784"/>
        <v>0</v>
      </c>
      <c r="O9994" s="76" t="str">
        <f t="shared" si="780"/>
        <v/>
      </c>
      <c r="P9994" s="75" t="str">
        <f t="shared" si="781"/>
        <v/>
      </c>
      <c r="Q9994" s="77" t="str">
        <f t="shared" si="782"/>
        <v/>
      </c>
      <c r="R9994" s="77" t="str">
        <f t="shared" si="783"/>
        <v/>
      </c>
      <c r="S9994" s="77" t="str">
        <f>IF(O9994="","",IF(OR(VALUE(LEFT(O9994,2))&gt;IF(RIGHT(J9994,1)="M",7,19),AND(OR(LEFT(O9994,2)={"07","19"}),VALUE(RIGHT(O9994,2))&gt;15)),TRUE,FALSE))</f>
        <v/>
      </c>
      <c r="T9994" s="77" t="str">
        <f>IF(O9994="","",IF(OR(VALUE(LEFT(O9994,2))&gt;IF(RIGHT(J9994,1)="M",7,19),AND(OR(LEFT(O9994,2)={"07","19"}),VALUE(RIGHT(O9994,2))&gt;5)),TRUE,FALSE))</f>
        <v/>
      </c>
    </row>
    <row r="9995" spans="12:20" x14ac:dyDescent="0.25">
      <c r="L9995" s="75">
        <f>COUNTIF($B$2:B9995,B9995)</f>
        <v>0</v>
      </c>
      <c r="M9995" s="75">
        <f>COUNTIF($L$2:L9995,4)</f>
        <v>42</v>
      </c>
      <c r="N9995" s="76" t="str">
        <f t="shared" si="784"/>
        <v>0</v>
      </c>
      <c r="O9995" s="76" t="str">
        <f t="shared" si="780"/>
        <v/>
      </c>
      <c r="P9995" s="75" t="str">
        <f t="shared" si="781"/>
        <v/>
      </c>
      <c r="Q9995" s="77" t="str">
        <f t="shared" si="782"/>
        <v/>
      </c>
      <c r="R9995" s="77" t="str">
        <f t="shared" si="783"/>
        <v/>
      </c>
      <c r="S9995" s="77" t="str">
        <f>IF(O9995="","",IF(OR(VALUE(LEFT(O9995,2))&gt;IF(RIGHT(J9995,1)="M",7,19),AND(OR(LEFT(O9995,2)={"07","19"}),VALUE(RIGHT(O9995,2))&gt;15)),TRUE,FALSE))</f>
        <v/>
      </c>
      <c r="T9995" s="77" t="str">
        <f>IF(O9995="","",IF(OR(VALUE(LEFT(O9995,2))&gt;IF(RIGHT(J9995,1)="M",7,19),AND(OR(LEFT(O9995,2)={"07","19"}),VALUE(RIGHT(O9995,2))&gt;5)),TRUE,FALSE))</f>
        <v/>
      </c>
    </row>
    <row r="9996" spans="12:20" x14ac:dyDescent="0.25">
      <c r="L9996" s="75">
        <f>COUNTIF($B$2:B9996,B9996)</f>
        <v>0</v>
      </c>
      <c r="M9996" s="75">
        <f>COUNTIF($L$2:L9996,4)</f>
        <v>42</v>
      </c>
      <c r="N9996" s="76" t="str">
        <f t="shared" si="784"/>
        <v>0</v>
      </c>
      <c r="O9996" s="76" t="str">
        <f t="shared" si="780"/>
        <v/>
      </c>
      <c r="P9996" s="75" t="str">
        <f t="shared" si="781"/>
        <v/>
      </c>
      <c r="Q9996" s="77" t="str">
        <f t="shared" si="782"/>
        <v/>
      </c>
      <c r="R9996" s="77" t="str">
        <f t="shared" si="783"/>
        <v/>
      </c>
      <c r="S9996" s="77" t="str">
        <f>IF(O9996="","",IF(OR(VALUE(LEFT(O9996,2))&gt;IF(RIGHT(J9996,1)="M",7,19),AND(OR(LEFT(O9996,2)={"07","19"}),VALUE(RIGHT(O9996,2))&gt;15)),TRUE,FALSE))</f>
        <v/>
      </c>
      <c r="T9996" s="77" t="str">
        <f>IF(O9996="","",IF(OR(VALUE(LEFT(O9996,2))&gt;IF(RIGHT(J9996,1)="M",7,19),AND(OR(LEFT(O9996,2)={"07","19"}),VALUE(RIGHT(O9996,2))&gt;5)),TRUE,FALSE))</f>
        <v/>
      </c>
    </row>
    <row r="9997" spans="12:20" x14ac:dyDescent="0.25">
      <c r="L9997" s="75">
        <f>COUNTIF($B$2:B9997,B9997)</f>
        <v>0</v>
      </c>
      <c r="M9997" s="75">
        <f>COUNTIF($L$2:L9997,4)</f>
        <v>42</v>
      </c>
      <c r="N9997" s="76" t="str">
        <f t="shared" si="784"/>
        <v>0</v>
      </c>
      <c r="O9997" s="76" t="str">
        <f t="shared" si="780"/>
        <v/>
      </c>
      <c r="P9997" s="75" t="str">
        <f t="shared" si="781"/>
        <v/>
      </c>
      <c r="Q9997" s="77" t="str">
        <f t="shared" si="782"/>
        <v/>
      </c>
      <c r="R9997" s="77" t="str">
        <f t="shared" si="783"/>
        <v/>
      </c>
      <c r="S9997" s="77" t="str">
        <f>IF(O9997="","",IF(OR(VALUE(LEFT(O9997,2))&gt;IF(RIGHT(J9997,1)="M",7,19),AND(OR(LEFT(O9997,2)={"07","19"}),VALUE(RIGHT(O9997,2))&gt;15)),TRUE,FALSE))</f>
        <v/>
      </c>
      <c r="T9997" s="77" t="str">
        <f>IF(O9997="","",IF(OR(VALUE(LEFT(O9997,2))&gt;IF(RIGHT(J9997,1)="M",7,19),AND(OR(LEFT(O9997,2)={"07","19"}),VALUE(RIGHT(O9997,2))&gt;5)),TRUE,FALSE))</f>
        <v/>
      </c>
    </row>
    <row r="9998" spans="12:20" x14ac:dyDescent="0.25">
      <c r="L9998" s="75">
        <f>COUNTIF($B$2:B9998,B9998)</f>
        <v>0</v>
      </c>
      <c r="M9998" s="75">
        <f>COUNTIF($L$2:L9998,4)</f>
        <v>42</v>
      </c>
      <c r="N9998" s="76" t="str">
        <f t="shared" si="784"/>
        <v>0</v>
      </c>
      <c r="O9998" s="76" t="str">
        <f t="shared" si="780"/>
        <v/>
      </c>
      <c r="P9998" s="75" t="str">
        <f t="shared" si="781"/>
        <v/>
      </c>
      <c r="Q9998" s="77" t="str">
        <f t="shared" si="782"/>
        <v/>
      </c>
      <c r="R9998" s="77" t="str">
        <f t="shared" si="783"/>
        <v/>
      </c>
      <c r="S9998" s="77" t="str">
        <f>IF(O9998="","",IF(OR(VALUE(LEFT(O9998,2))&gt;IF(RIGHT(J9998,1)="M",7,19),AND(OR(LEFT(O9998,2)={"07","19"}),VALUE(RIGHT(O9998,2))&gt;15)),TRUE,FALSE))</f>
        <v/>
      </c>
      <c r="T9998" s="77" t="str">
        <f>IF(O9998="","",IF(OR(VALUE(LEFT(O9998,2))&gt;IF(RIGHT(J9998,1)="M",7,19),AND(OR(LEFT(O9998,2)={"07","19"}),VALUE(RIGHT(O9998,2))&gt;5)),TRUE,FALSE))</f>
        <v/>
      </c>
    </row>
    <row r="9999" spans="12:20" x14ac:dyDescent="0.25">
      <c r="L9999" s="75">
        <f>COUNTIF($B$2:B9999,B9999)</f>
        <v>0</v>
      </c>
      <c r="M9999" s="75">
        <f>COUNTIF($L$2:L9999,4)</f>
        <v>42</v>
      </c>
      <c r="N9999" s="76" t="str">
        <f t="shared" si="784"/>
        <v>0</v>
      </c>
      <c r="O9999" s="76" t="str">
        <f t="shared" si="780"/>
        <v/>
      </c>
      <c r="P9999" s="75" t="str">
        <f t="shared" si="781"/>
        <v/>
      </c>
      <c r="Q9999" s="77" t="str">
        <f t="shared" si="782"/>
        <v/>
      </c>
      <c r="R9999" s="77" t="str">
        <f t="shared" si="783"/>
        <v/>
      </c>
      <c r="S9999" s="77" t="str">
        <f>IF(O9999="","",IF(OR(VALUE(LEFT(O9999,2))&gt;IF(RIGHT(J9999,1)="M",7,19),AND(OR(LEFT(O9999,2)={"07","19"}),VALUE(RIGHT(O9999,2))&gt;15)),TRUE,FALSE))</f>
        <v/>
      </c>
      <c r="T9999" s="77" t="str">
        <f>IF(O9999="","",IF(OR(VALUE(LEFT(O9999,2))&gt;IF(RIGHT(J9999,1)="M",7,19),AND(OR(LEFT(O9999,2)={"07","19"}),VALUE(RIGHT(O9999,2))&gt;5)),TRUE,FALSE))</f>
        <v/>
      </c>
    </row>
    <row r="10000" spans="12:20" x14ac:dyDescent="0.25">
      <c r="L10000" s="75">
        <f>COUNTIF($B$2:B10000,B10000)</f>
        <v>0</v>
      </c>
      <c r="M10000" s="75">
        <f>COUNTIF($L$2:L10000,4)</f>
        <v>42</v>
      </c>
      <c r="N10000" s="76" t="str">
        <f t="shared" si="784"/>
        <v>0</v>
      </c>
      <c r="O10000" s="76" t="str">
        <f t="shared" si="780"/>
        <v/>
      </c>
      <c r="P10000" s="75" t="str">
        <f t="shared" si="781"/>
        <v/>
      </c>
      <c r="Q10000" s="77" t="str">
        <f t="shared" si="782"/>
        <v/>
      </c>
      <c r="R10000" s="77" t="str">
        <f t="shared" si="783"/>
        <v/>
      </c>
      <c r="S10000" s="77" t="str">
        <f>IF(O10000="","",IF(OR(VALUE(LEFT(O10000,2))&gt;IF(RIGHT(J10000,1)="M",7,19),AND(OR(LEFT(O10000,2)={"07","19"}),VALUE(RIGHT(O10000,2))&gt;15)),TRUE,FALSE))</f>
        <v/>
      </c>
      <c r="T10000" s="77" t="str">
        <f>IF(O10000="","",IF(OR(VALUE(LEFT(O10000,2))&gt;IF(RIGHT(J10000,1)="M",7,19),AND(OR(LEFT(O10000,2)={"07","19"}),VALUE(RIGHT(O10000,2))&gt;5)),TRUE,FALSE))</f>
        <v/>
      </c>
    </row>
    <row r="10001" spans="12:20" x14ac:dyDescent="0.25">
      <c r="L10001" s="75">
        <f>COUNTIF($B$2:B10001,B10001)</f>
        <v>0</v>
      </c>
      <c r="M10001" s="75">
        <f>COUNTIF($L$2:L10001,4)</f>
        <v>42</v>
      </c>
      <c r="N10001" s="76" t="str">
        <f t="shared" si="784"/>
        <v>0</v>
      </c>
      <c r="O10001" s="76" t="str">
        <f t="shared" si="780"/>
        <v/>
      </c>
      <c r="P10001" s="75" t="str">
        <f t="shared" si="781"/>
        <v/>
      </c>
      <c r="Q10001" s="77" t="str">
        <f t="shared" si="782"/>
        <v/>
      </c>
      <c r="R10001" s="77" t="str">
        <f t="shared" si="783"/>
        <v/>
      </c>
      <c r="S10001" s="77" t="str">
        <f>IF(O10001="","",IF(OR(VALUE(LEFT(O10001,2))&gt;IF(RIGHT(J10001,1)="M",7,19),AND(OR(LEFT(O10001,2)={"07","19"}),VALUE(RIGHT(O10001,2))&gt;15)),TRUE,FALSE))</f>
        <v/>
      </c>
      <c r="T10001" s="77" t="str">
        <f>IF(O10001="","",IF(OR(VALUE(LEFT(O10001,2))&gt;IF(RIGHT(J10001,1)="M",7,19),AND(OR(LEFT(O10001,2)={"07","19"}),VALUE(RIGHT(O10001,2))&gt;5)),TRUE,FALSE))</f>
        <v/>
      </c>
    </row>
  </sheetData>
  <autoFilter ref="A1:R10001" xr:uid="{00000000-0009-0000-0000-000001000000}">
    <sortState xmlns:xlrd2="http://schemas.microsoft.com/office/spreadsheetml/2017/richdata2" ref="A2:R10001">
      <sortCondition ref="A539"/>
    </sortState>
  </autoFilter>
  <sortState xmlns:xlrd2="http://schemas.microsoft.com/office/spreadsheetml/2017/richdata2" ref="A3:R10001">
    <sortCondition ref="A2"/>
  </sortState>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610"/>
  <sheetViews>
    <sheetView tabSelected="1" zoomScale="40" zoomScaleNormal="40" workbookViewId="0">
      <pane xSplit="2" ySplit="7" topLeftCell="C8" activePane="bottomRight" state="frozen"/>
      <selection activeCell="B1049" sqref="B1049"/>
      <selection pane="topRight" activeCell="B1049" sqref="B1049"/>
      <selection pane="bottomLeft" activeCell="B1049" sqref="B1049"/>
      <selection pane="bottomRight"/>
    </sheetView>
  </sheetViews>
  <sheetFormatPr defaultRowHeight="28.5" x14ac:dyDescent="0.45"/>
  <cols>
    <col min="1" max="1" width="21.28515625" style="215" bestFit="1" customWidth="1"/>
    <col min="2" max="2" width="14.140625" style="215" customWidth="1"/>
    <col min="3" max="3" width="97" style="216" customWidth="1"/>
    <col min="4" max="4" width="23.42578125" style="217" customWidth="1"/>
    <col min="5" max="5" width="11.28515625" style="218" customWidth="1"/>
    <col min="6" max="16" width="10.5703125" style="215" customWidth="1"/>
    <col min="17" max="18" width="10.5703125" style="213" customWidth="1"/>
    <col min="19" max="36" width="10.5703125" style="215" customWidth="1"/>
    <col min="37" max="40" width="26.85546875" style="221" customWidth="1"/>
    <col min="41" max="41" width="20.140625" style="221" customWidth="1"/>
    <col min="42" max="42" width="18.28515625" style="221" customWidth="1"/>
    <col min="43" max="43" width="25.140625" style="221" customWidth="1"/>
    <col min="44" max="44" width="27" style="221" customWidth="1"/>
    <col min="45" max="45" width="27.28515625" style="221" customWidth="1"/>
    <col min="46" max="46" width="27.140625" style="221" customWidth="1"/>
    <col min="47" max="47" width="28" style="215" bestFit="1" customWidth="1"/>
    <col min="48" max="16384" width="9.140625" style="215"/>
  </cols>
  <sheetData>
    <row r="1" spans="1:47" s="152" customFormat="1" ht="34.5" customHeight="1" x14ac:dyDescent="0.5">
      <c r="A1" s="146" t="s">
        <v>0</v>
      </c>
      <c r="B1" s="146" t="s">
        <v>1</v>
      </c>
      <c r="C1" s="147" t="s">
        <v>2</v>
      </c>
      <c r="D1" s="148"/>
      <c r="E1" s="149"/>
      <c r="F1" s="150"/>
      <c r="G1" s="150"/>
      <c r="H1" s="150"/>
      <c r="I1" s="150"/>
      <c r="J1" s="150"/>
      <c r="K1" s="150"/>
      <c r="L1" s="150"/>
      <c r="M1" s="150"/>
      <c r="N1" s="150"/>
      <c r="O1" s="150"/>
      <c r="P1" s="150"/>
      <c r="Q1" s="151"/>
      <c r="R1" s="151"/>
      <c r="S1" s="150"/>
      <c r="T1" s="150"/>
      <c r="U1" s="150"/>
      <c r="V1" s="150"/>
      <c r="W1" s="150"/>
      <c r="X1" s="150"/>
      <c r="Y1" s="150"/>
      <c r="Z1" s="150"/>
      <c r="AA1" s="150"/>
      <c r="AB1" s="150"/>
      <c r="AC1" s="150"/>
      <c r="AD1" s="150"/>
      <c r="AE1" s="150"/>
      <c r="AF1" s="150"/>
      <c r="AG1" s="150"/>
      <c r="AH1" s="150"/>
      <c r="AI1" s="150"/>
      <c r="AJ1" s="150"/>
    </row>
    <row r="2" spans="1:47" s="153" customFormat="1" ht="34.5" customHeight="1" x14ac:dyDescent="0.5">
      <c r="A2" s="146" t="s">
        <v>3</v>
      </c>
      <c r="B2" s="146" t="s">
        <v>1</v>
      </c>
      <c r="C2" s="228" t="s">
        <v>236</v>
      </c>
      <c r="D2" s="148"/>
      <c r="E2" s="149"/>
      <c r="F2" s="150"/>
      <c r="G2" s="150"/>
      <c r="H2" s="150"/>
      <c r="I2" s="150"/>
      <c r="J2" s="150"/>
      <c r="K2" s="150"/>
      <c r="L2" s="150"/>
      <c r="M2" s="150"/>
      <c r="N2" s="150"/>
      <c r="O2" s="150"/>
      <c r="P2" s="150"/>
      <c r="Q2" s="151"/>
      <c r="R2" s="151"/>
      <c r="S2" s="150"/>
      <c r="T2" s="150"/>
      <c r="U2" s="150"/>
      <c r="V2" s="150"/>
      <c r="W2" s="150"/>
      <c r="X2" s="150"/>
      <c r="Y2" s="150"/>
      <c r="Z2" s="150"/>
      <c r="AA2" s="150"/>
      <c r="AB2" s="150"/>
      <c r="AC2" s="150"/>
      <c r="AD2" s="150"/>
      <c r="AE2" s="150"/>
      <c r="AF2" s="150"/>
      <c r="AG2" s="150"/>
      <c r="AH2" s="150"/>
      <c r="AI2" s="150"/>
      <c r="AJ2" s="150"/>
    </row>
    <row r="3" spans="1:47" s="157" customFormat="1" ht="34.5" customHeight="1" x14ac:dyDescent="0.5">
      <c r="A3" s="154" t="s">
        <v>4</v>
      </c>
      <c r="B3" s="154" t="s">
        <v>1</v>
      </c>
      <c r="C3" s="155" t="s">
        <v>537</v>
      </c>
      <c r="D3" s="229" t="s">
        <v>538</v>
      </c>
      <c r="E3" s="156"/>
      <c r="G3" s="158"/>
      <c r="J3" s="154" t="s">
        <v>539</v>
      </c>
      <c r="R3" s="151"/>
    </row>
    <row r="4" spans="1:47" s="153" customFormat="1" ht="34.5" customHeight="1" thickBot="1" x14ac:dyDescent="0.55000000000000004">
      <c r="A4" s="159" t="s">
        <v>5</v>
      </c>
      <c r="B4" s="159" t="s">
        <v>1</v>
      </c>
      <c r="C4" s="160" t="s">
        <v>6</v>
      </c>
      <c r="D4" s="161"/>
      <c r="E4" s="156"/>
      <c r="F4" s="157"/>
      <c r="G4" s="157"/>
      <c r="H4" s="157"/>
      <c r="I4" s="157"/>
      <c r="J4" s="157"/>
      <c r="K4" s="157"/>
      <c r="L4" s="157"/>
      <c r="M4" s="157"/>
      <c r="N4" s="154" t="s">
        <v>540</v>
      </c>
      <c r="O4" s="157"/>
      <c r="P4" s="157"/>
      <c r="Q4" s="157"/>
      <c r="R4" s="151"/>
      <c r="S4" s="151"/>
      <c r="T4" s="151"/>
      <c r="U4" s="151"/>
      <c r="V4" s="151"/>
      <c r="W4" s="151"/>
      <c r="X4" s="151"/>
      <c r="Y4" s="151"/>
      <c r="Z4" s="151"/>
      <c r="AA4" s="151"/>
      <c r="AB4" s="151"/>
      <c r="AC4" s="151"/>
      <c r="AD4" s="151"/>
      <c r="AE4" s="151"/>
      <c r="AF4" s="151"/>
      <c r="AG4" s="151"/>
      <c r="AH4" s="151"/>
      <c r="AI4" s="151"/>
      <c r="AJ4" s="150"/>
    </row>
    <row r="5" spans="1:47" s="173" customFormat="1" ht="33" customHeight="1" thickBot="1" x14ac:dyDescent="0.5">
      <c r="A5" s="162"/>
      <c r="B5" s="162"/>
      <c r="C5" s="163"/>
      <c r="D5" s="164"/>
      <c r="E5" s="165"/>
      <c r="F5" s="166"/>
      <c r="G5" s="166"/>
      <c r="H5" s="166"/>
      <c r="I5" s="166"/>
      <c r="J5" s="166"/>
      <c r="K5" s="166"/>
      <c r="L5" s="166"/>
      <c r="M5" s="166"/>
      <c r="N5" s="237" t="s">
        <v>541</v>
      </c>
      <c r="O5" s="166"/>
      <c r="P5" s="166"/>
      <c r="Q5" s="166"/>
      <c r="R5" s="166"/>
      <c r="S5" s="166"/>
      <c r="T5" s="162"/>
      <c r="U5" s="162"/>
      <c r="V5" s="162"/>
      <c r="W5" s="162"/>
      <c r="X5" s="162"/>
      <c r="Y5" s="162"/>
      <c r="Z5" s="162"/>
      <c r="AA5" s="162"/>
      <c r="AB5" s="162"/>
      <c r="AC5" s="162"/>
      <c r="AD5" s="162"/>
      <c r="AE5" s="162"/>
      <c r="AF5" s="162"/>
      <c r="AG5" s="162"/>
      <c r="AH5" s="162"/>
      <c r="AI5" s="167"/>
      <c r="AJ5" s="168"/>
      <c r="AK5" s="169">
        <f>HourlyPay</f>
        <v>5.77</v>
      </c>
      <c r="AL5" s="170"/>
      <c r="AM5" s="171"/>
      <c r="AN5" s="171"/>
      <c r="AO5" s="169">
        <f>Database!$I$7</f>
        <v>5</v>
      </c>
      <c r="AP5" s="169">
        <f>Database!$I$3</f>
        <v>2</v>
      </c>
      <c r="AQ5" s="169">
        <v>2.5</v>
      </c>
      <c r="AR5" s="267">
        <f>ROUND(Database!$I$11/Database!$I$12,2)</f>
        <v>46.15</v>
      </c>
      <c r="AS5" s="268"/>
      <c r="AT5" s="269"/>
      <c r="AU5" s="172"/>
    </row>
    <row r="6" spans="1:47" s="173" customFormat="1" ht="33" customHeight="1" x14ac:dyDescent="0.25">
      <c r="A6" s="270" t="s">
        <v>164</v>
      </c>
      <c r="B6" s="174" t="s">
        <v>8</v>
      </c>
      <c r="C6" s="174" t="s">
        <v>9</v>
      </c>
      <c r="D6" s="272" t="s">
        <v>10</v>
      </c>
      <c r="E6" s="175" t="s">
        <v>165</v>
      </c>
      <c r="F6" s="176" t="str">
        <f t="shared" ref="F6:AG6" si="0">INDEX(Days,VALUE(F7&amp;$C$3)-7*ROUNDDOWN(VALUE(F7&amp;$C$3)/7,0)+1)</f>
        <v>Mon</v>
      </c>
      <c r="G6" s="176" t="str">
        <f t="shared" si="0"/>
        <v>Tue</v>
      </c>
      <c r="H6" s="176" t="str">
        <f t="shared" si="0"/>
        <v>Wed</v>
      </c>
      <c r="I6" s="176" t="str">
        <f t="shared" si="0"/>
        <v>Thu</v>
      </c>
      <c r="J6" s="176" t="str">
        <f t="shared" si="0"/>
        <v>Fri</v>
      </c>
      <c r="K6" s="176" t="str">
        <f t="shared" si="0"/>
        <v>Sat</v>
      </c>
      <c r="L6" s="176" t="str">
        <f t="shared" si="0"/>
        <v>Sun</v>
      </c>
      <c r="M6" s="176" t="str">
        <f t="shared" si="0"/>
        <v>Mon</v>
      </c>
      <c r="N6" s="176" t="str">
        <f t="shared" si="0"/>
        <v>Tue</v>
      </c>
      <c r="O6" s="176" t="str">
        <f t="shared" si="0"/>
        <v>Wed</v>
      </c>
      <c r="P6" s="176" t="str">
        <f t="shared" si="0"/>
        <v>Thu</v>
      </c>
      <c r="Q6" s="176" t="str">
        <f t="shared" si="0"/>
        <v>Fri</v>
      </c>
      <c r="R6" s="176" t="str">
        <f t="shared" si="0"/>
        <v>Sat</v>
      </c>
      <c r="S6" s="176" t="str">
        <f t="shared" si="0"/>
        <v>Sun</v>
      </c>
      <c r="T6" s="176" t="str">
        <f t="shared" si="0"/>
        <v>Mon</v>
      </c>
      <c r="U6" s="176" t="str">
        <f t="shared" si="0"/>
        <v>Tue</v>
      </c>
      <c r="V6" s="176" t="str">
        <f t="shared" si="0"/>
        <v>Wed</v>
      </c>
      <c r="W6" s="176" t="str">
        <f t="shared" si="0"/>
        <v>Thu</v>
      </c>
      <c r="X6" s="176" t="str">
        <f t="shared" si="0"/>
        <v>Fri</v>
      </c>
      <c r="Y6" s="176" t="str">
        <f t="shared" si="0"/>
        <v>Sat</v>
      </c>
      <c r="Z6" s="176" t="str">
        <f t="shared" si="0"/>
        <v>Sun</v>
      </c>
      <c r="AA6" s="176" t="str">
        <f t="shared" si="0"/>
        <v>Mon</v>
      </c>
      <c r="AB6" s="176" t="str">
        <f t="shared" si="0"/>
        <v>Tue</v>
      </c>
      <c r="AC6" s="176" t="str">
        <f t="shared" si="0"/>
        <v>Wed</v>
      </c>
      <c r="AD6" s="176" t="str">
        <f t="shared" si="0"/>
        <v>Thu</v>
      </c>
      <c r="AE6" s="176" t="str">
        <f t="shared" si="0"/>
        <v>Fri</v>
      </c>
      <c r="AF6" s="176" t="str">
        <f t="shared" si="0"/>
        <v>Sat</v>
      </c>
      <c r="AG6" s="176" t="str">
        <f t="shared" si="0"/>
        <v>Sun</v>
      </c>
      <c r="AH6" s="176" t="str">
        <f>IF(AH7="","",INDEX(Days,VALUE(AH7&amp;$C$3)-7*ROUNDDOWN(VALUE(AH7&amp;$C$3)/7,0)+1))</f>
        <v/>
      </c>
      <c r="AI6" s="176" t="str">
        <f>IF(AI7="","",INDEX(Days,VALUE(AI7&amp;$C$3)-7*ROUNDDOWN(VALUE(AI7&amp;$C$3)/7,0)+1))</f>
        <v/>
      </c>
      <c r="AJ6" s="176" t="str">
        <f>IF(AJ7="","",INDEX(Days,VALUE(AJ7&amp;$C$3)-7*ROUNDDOWN(VALUE(AJ7&amp;$C$3)/7,0)+1))</f>
        <v/>
      </c>
      <c r="AK6" s="177" t="s">
        <v>11</v>
      </c>
      <c r="AL6" s="274">
        <f>Database!$F$19</f>
        <v>1.5</v>
      </c>
      <c r="AM6" s="276">
        <f>Database!$F$20</f>
        <v>2</v>
      </c>
      <c r="AN6" s="276">
        <f>Database!$F$21</f>
        <v>3</v>
      </c>
      <c r="AO6" s="274" t="s">
        <v>12</v>
      </c>
      <c r="AP6" s="274" t="s">
        <v>13</v>
      </c>
      <c r="AQ6" s="177" t="s">
        <v>14</v>
      </c>
      <c r="AR6" s="253" t="s">
        <v>15</v>
      </c>
      <c r="AS6" s="253" t="s">
        <v>16</v>
      </c>
      <c r="AT6" s="253" t="s">
        <v>17</v>
      </c>
      <c r="AU6" s="251" t="s">
        <v>543</v>
      </c>
    </row>
    <row r="7" spans="1:47" s="173" customFormat="1" ht="33" customHeight="1" thickBot="1" x14ac:dyDescent="0.3">
      <c r="A7" s="271"/>
      <c r="B7" s="178" t="s">
        <v>7</v>
      </c>
      <c r="C7" s="178"/>
      <c r="D7" s="273"/>
      <c r="E7" s="179" t="s">
        <v>177</v>
      </c>
      <c r="F7" s="180">
        <v>1</v>
      </c>
      <c r="G7" s="180">
        <v>2</v>
      </c>
      <c r="H7" s="180">
        <v>3</v>
      </c>
      <c r="I7" s="180">
        <v>4</v>
      </c>
      <c r="J7" s="180">
        <v>5</v>
      </c>
      <c r="K7" s="180">
        <v>6</v>
      </c>
      <c r="L7" s="180">
        <v>7</v>
      </c>
      <c r="M7" s="180">
        <v>8</v>
      </c>
      <c r="N7" s="180">
        <v>9</v>
      </c>
      <c r="O7" s="180">
        <v>10</v>
      </c>
      <c r="P7" s="180">
        <v>11</v>
      </c>
      <c r="Q7" s="181">
        <v>12</v>
      </c>
      <c r="R7" s="181">
        <v>13</v>
      </c>
      <c r="S7" s="180">
        <v>14</v>
      </c>
      <c r="T7" s="180">
        <v>15</v>
      </c>
      <c r="U7" s="180">
        <v>16</v>
      </c>
      <c r="V7" s="180">
        <v>17</v>
      </c>
      <c r="W7" s="180">
        <v>18</v>
      </c>
      <c r="X7" s="180">
        <v>19</v>
      </c>
      <c r="Y7" s="180">
        <v>20</v>
      </c>
      <c r="Z7" s="180">
        <v>21</v>
      </c>
      <c r="AA7" s="180">
        <v>22</v>
      </c>
      <c r="AB7" s="180">
        <v>23</v>
      </c>
      <c r="AC7" s="180">
        <v>24</v>
      </c>
      <c r="AD7" s="180">
        <v>25</v>
      </c>
      <c r="AE7" s="180">
        <v>26</v>
      </c>
      <c r="AF7" s="180">
        <v>27</v>
      </c>
      <c r="AG7" s="180">
        <v>28</v>
      </c>
      <c r="AH7" s="182" t="str">
        <f>IF(MATCH(C3,Database!B3:B14,0)&lt;&gt;2,29,IF(RIGHT(C3,4)/4=ROUNDUP(RIGHT(C3,4)/4,0),29,""))</f>
        <v/>
      </c>
      <c r="AI7" s="180" t="str">
        <f>IF(MATCH(C3,Database!B3:B14,0)=2,"",30)</f>
        <v/>
      </c>
      <c r="AJ7" s="180" t="str">
        <f>IF(OR(MATCH(C3,Database!B3:B14,0)={1,3,5,7,8,10,12}),31,"")</f>
        <v/>
      </c>
      <c r="AK7" s="183" t="s">
        <v>21</v>
      </c>
      <c r="AL7" s="275"/>
      <c r="AM7" s="277"/>
      <c r="AN7" s="277"/>
      <c r="AO7" s="275"/>
      <c r="AP7" s="275"/>
      <c r="AQ7" s="183" t="s">
        <v>22</v>
      </c>
      <c r="AR7" s="254"/>
      <c r="AS7" s="254"/>
      <c r="AT7" s="254"/>
      <c r="AU7" s="252"/>
    </row>
    <row r="8" spans="1:47" s="173" customFormat="1" ht="33" customHeight="1" x14ac:dyDescent="0.25">
      <c r="A8" s="175">
        <f>IF((ROW()-ROW(A$6)-2)/6=ROUNDUP((ROW()-ROW(A$6)-2)/6,0),(ROW()-ROW(A$6)-2)/6+1,"")</f>
        <v>1</v>
      </c>
      <c r="B8" s="184" t="str">
        <f>_xlfn.IFNA(INDEX(Attendance!$A:$A,MATCH(A8,Attendance!$M:$M,0)),"")</f>
        <v>Code 01</v>
      </c>
      <c r="C8" s="185" t="str">
        <f>_xlfn.IFNA(INDEX(Masterlist!C:C,MATCH(B8,Masterlist!B:B,0)),"")</f>
        <v>Name 01</v>
      </c>
      <c r="D8" s="87"/>
      <c r="E8" s="186" t="s">
        <v>173</v>
      </c>
      <c r="F8" s="83" t="str" cm="1">
        <f t="array" ref="F8">_xlfn.IFNA(IF(OR(VALUE(F$7&amp;$C$3)=PH),IF(F9="","PH",IF(INDEX(Attendance!$O:$O,MATCH($B8&amp;F$7,Attendance!$N:$N,0))&lt;"1200","PM","PN")),IF(F$6="Sun",IF(F9="","RD",IF(INDEX(Attendance!$O:$O,MATCH($B8&amp;F$7,Attendance!$N:$N,0))&lt;"1200","RM","RN")),IF(F9="",IF(F$7="","",IF(INDEX(Attendance!$I:$I,MATCH($B8&amp;F$7,Attendance!$N:$N,0))="ABS","AB","UL")),IF(INDEX(Attendance!$O:$O,MATCH($B8&amp;F$7,Attendance!$N:$N,0))&lt;"1200","M","N")))),"")</f>
        <v>AB</v>
      </c>
      <c r="G8" s="83" t="str" cm="1">
        <f t="array" ref="G8">_xlfn.IFNA(IF(OR(VALUE(G$7&amp;$C$3)=PH),IF(G9="","PH",IF(INDEX(Attendance!$O:$O,MATCH($B8&amp;G$7,Attendance!$N:$N,0))&lt;"1200","PM","PN")),IF(G$6="Sun",IF(G9="","RD",IF(INDEX(Attendance!$O:$O,MATCH($B8&amp;G$7,Attendance!$N:$N,0))&lt;"1200","RM","RN")),IF(G9="",IF(G$7="","",IF(INDEX(Attendance!$I:$I,MATCH($B8&amp;G$7,Attendance!$N:$N,0))="ABS","AB","UL")),IF(INDEX(Attendance!$O:$O,MATCH($B8&amp;G$7,Attendance!$N:$N,0))&lt;"1200","M","N")))),"")</f>
        <v>M</v>
      </c>
      <c r="H8" s="83" t="str" cm="1">
        <f t="array" ref="H8">_xlfn.IFNA(IF(OR(VALUE(H$7&amp;$C$3)=PH),IF(H9="","PH",IF(INDEX(Attendance!$O:$O,MATCH($B8&amp;H$7,Attendance!$N:$N,0))&lt;"1200","PM","PN")),IF(H$6="Sun",IF(H9="","RD",IF(INDEX(Attendance!$O:$O,MATCH($B8&amp;H$7,Attendance!$N:$N,0))&lt;"1200","RM","RN")),IF(H9="",IF(H$7="","",IF(INDEX(Attendance!$I:$I,MATCH($B8&amp;H$7,Attendance!$N:$N,0))="ABS","AB","UL")),IF(INDEX(Attendance!$O:$O,MATCH($B8&amp;H$7,Attendance!$N:$N,0))&lt;"1200","M","N")))),"")</f>
        <v>M</v>
      </c>
      <c r="I8" s="83" t="str" cm="1">
        <f t="array" ref="I8">_xlfn.IFNA(IF(OR(VALUE(I$7&amp;$C$3)=PH),IF(I9="","PH",IF(INDEX(Attendance!$O:$O,MATCH($B8&amp;I$7,Attendance!$N:$N,0))&lt;"1200","PM","PN")),IF(I$6="Sun",IF(I9="","RD",IF(INDEX(Attendance!$O:$O,MATCH($B8&amp;I$7,Attendance!$N:$N,0))&lt;"1200","RM","RN")),IF(I9="",IF(I$7="","",IF(INDEX(Attendance!$I:$I,MATCH($B8&amp;I$7,Attendance!$N:$N,0))="ABS","AB","UL")),IF(INDEX(Attendance!$O:$O,MATCH($B8&amp;I$7,Attendance!$N:$N,0))&lt;"1200","M","N")))),"")</f>
        <v>M</v>
      </c>
      <c r="J8" s="83" t="str" cm="1">
        <f t="array" ref="J8">_xlfn.IFNA(IF(OR(VALUE(J$7&amp;$C$3)=PH),IF(J9="","PH",IF(INDEX(Attendance!$O:$O,MATCH($B8&amp;J$7,Attendance!$N:$N,0))&lt;"1200","PM","PN")),IF(J$6="Sun",IF(J9="","RD",IF(INDEX(Attendance!$O:$O,MATCH($B8&amp;J$7,Attendance!$N:$N,0))&lt;"1200","RM","RN")),IF(J9="",IF(J$7="","",IF(INDEX(Attendance!$I:$I,MATCH($B8&amp;J$7,Attendance!$N:$N,0))="ABS","AB","UL")),IF(INDEX(Attendance!$O:$O,MATCH($B8&amp;J$7,Attendance!$N:$N,0))&lt;"1200","M","N")))),"")</f>
        <v>M</v>
      </c>
      <c r="K8" s="83" t="str" cm="1">
        <f t="array" ref="K8">_xlfn.IFNA(IF(OR(VALUE(K$7&amp;$C$3)=PH),IF(K9="","PH",IF(INDEX(Attendance!$O:$O,MATCH($B8&amp;K$7,Attendance!$N:$N,0))&lt;"1200","PM","PN")),IF(K$6="Sun",IF(K9="","RD",IF(INDEX(Attendance!$O:$O,MATCH($B8&amp;K$7,Attendance!$N:$N,0))&lt;"1200","RM","RN")),IF(K9="",IF(K$7="","",IF(INDEX(Attendance!$I:$I,MATCH($B8&amp;K$7,Attendance!$N:$N,0))="ABS","AB","UL")),IF(INDEX(Attendance!$O:$O,MATCH($B8&amp;K$7,Attendance!$N:$N,0))&lt;"1200","M","N")))),"")</f>
        <v>M</v>
      </c>
      <c r="L8" s="83" t="str" cm="1">
        <f t="array" ref="L8">_xlfn.IFNA(IF(OR(VALUE(L$7&amp;$C$3)=PH),IF(L9="","PH",IF(INDEX(Attendance!$O:$O,MATCH($B8&amp;L$7,Attendance!$N:$N,0))&lt;"1200","PM","PN")),IF(L$6="Sun",IF(L9="","RD",IF(INDEX(Attendance!$O:$O,MATCH($B8&amp;L$7,Attendance!$N:$N,0))&lt;"1200","RM","RN")),IF(L9="",IF(L$7="","",IF(INDEX(Attendance!$I:$I,MATCH($B8&amp;L$7,Attendance!$N:$N,0))="ABS","AB","UL")),IF(INDEX(Attendance!$O:$O,MATCH($B8&amp;L$7,Attendance!$N:$N,0))&lt;"1200","M","N")))),"")</f>
        <v>RD</v>
      </c>
      <c r="M8" s="83" t="str" cm="1">
        <f t="array" ref="M8">_xlfn.IFNA(IF(OR(VALUE(M$7&amp;$C$3)=PH),IF(M9="","PH",IF(INDEX(Attendance!$O:$O,MATCH($B8&amp;M$7,Attendance!$N:$N,0))&lt;"1200","PM","PN")),IF(M$6="Sun",IF(M9="","RD",IF(INDEX(Attendance!$O:$O,MATCH($B8&amp;M$7,Attendance!$N:$N,0))&lt;"1200","RM","RN")),IF(M9="",IF(M$7="","",IF(INDEX(Attendance!$I:$I,MATCH($B8&amp;M$7,Attendance!$N:$N,0))="ABS","AB","UL")),IF(INDEX(Attendance!$O:$O,MATCH($B8&amp;M$7,Attendance!$N:$N,0))&lt;"1200","M","N")))),"")</f>
        <v>M</v>
      </c>
      <c r="N8" s="83" t="str" cm="1">
        <f t="array" ref="N8">_xlfn.IFNA(IF(OR(VALUE(N$7&amp;$C$3)=PH),IF(N9="","PH",IF(INDEX(Attendance!$O:$O,MATCH($B8&amp;N$7,Attendance!$N:$N,0))&lt;"1200","PM","PN")),IF(N$6="Sun",IF(N9="","RD",IF(INDEX(Attendance!$O:$O,MATCH($B8&amp;N$7,Attendance!$N:$N,0))&lt;"1200","RM","RN")),IF(N9="",IF(N$7="","",IF(INDEX(Attendance!$I:$I,MATCH($B8&amp;N$7,Attendance!$N:$N,0))="ABS","AB","UL")),IF(INDEX(Attendance!$O:$O,MATCH($B8&amp;N$7,Attendance!$N:$N,0))&lt;"1200","M","N")))),"")</f>
        <v>M</v>
      </c>
      <c r="O8" s="83" t="str" cm="1">
        <f t="array" ref="O8">_xlfn.IFNA(IF(OR(VALUE(O$7&amp;$C$3)=PH),IF(O9="","PH",IF(INDEX(Attendance!$O:$O,MATCH($B8&amp;O$7,Attendance!$N:$N,0))&lt;"1200","PM","PN")),IF(O$6="Sun",IF(O9="","RD",IF(INDEX(Attendance!$O:$O,MATCH($B8&amp;O$7,Attendance!$N:$N,0))&lt;"1200","RM","RN")),IF(O9="",IF(O$7="","",IF(INDEX(Attendance!$I:$I,MATCH($B8&amp;O$7,Attendance!$N:$N,0))="ABS","AB","UL")),IF(INDEX(Attendance!$O:$O,MATCH($B8&amp;O$7,Attendance!$N:$N,0))&lt;"1200","M","N")))),"")</f>
        <v>M</v>
      </c>
      <c r="P8" s="83" t="str" cm="1">
        <f t="array" ref="P8">_xlfn.IFNA(IF(OR(VALUE(P$7&amp;$C$3)=PH),IF(P9="","PH",IF(INDEX(Attendance!$O:$O,MATCH($B8&amp;P$7,Attendance!$N:$N,0))&lt;"1200","PM","PN")),IF(P$6="Sun",IF(P9="","RD",IF(INDEX(Attendance!$O:$O,MATCH($B8&amp;P$7,Attendance!$N:$N,0))&lt;"1200","RM","RN")),IF(P9="",IF(P$7="","",IF(INDEX(Attendance!$I:$I,MATCH($B8&amp;P$7,Attendance!$N:$N,0))="ABS","AB","UL")),IF(INDEX(Attendance!$O:$O,MATCH($B8&amp;P$7,Attendance!$N:$N,0))&lt;"1200","M","N")))),"")</f>
        <v>M</v>
      </c>
      <c r="Q8" s="83" t="str" cm="1">
        <f t="array" ref="Q8">_xlfn.IFNA(IF(OR(VALUE(Q$7&amp;$C$3)=PH),IF(Q9="","PH",IF(INDEX(Attendance!$O:$O,MATCH($B8&amp;Q$7,Attendance!$N:$N,0))&lt;"1200","PM","PN")),IF(Q$6="Sun",IF(Q9="","RD",IF(INDEX(Attendance!$O:$O,MATCH($B8&amp;Q$7,Attendance!$N:$N,0))&lt;"1200","RM","RN")),IF(Q9="",IF(Q$7="","",IF(INDEX(Attendance!$I:$I,MATCH($B8&amp;Q$7,Attendance!$N:$N,0))="ABS","AB","UL")),IF(INDEX(Attendance!$O:$O,MATCH($B8&amp;Q$7,Attendance!$N:$N,0))&lt;"1200","M","N")))),"")</f>
        <v>PH</v>
      </c>
      <c r="R8" s="83" t="str" cm="1">
        <f t="array" ref="R8">_xlfn.IFNA(IF(OR(VALUE(R$7&amp;$C$3)=PH),IF(R9="","PH",IF(INDEX(Attendance!$O:$O,MATCH($B8&amp;R$7,Attendance!$N:$N,0))&lt;"1200","PM","PN")),IF(R$6="Sun",IF(R9="","RD",IF(INDEX(Attendance!$O:$O,MATCH($B8&amp;R$7,Attendance!$N:$N,0))&lt;"1200","RM","RN")),IF(R9="",IF(R$7="","",IF(INDEX(Attendance!$I:$I,MATCH($B8&amp;R$7,Attendance!$N:$N,0))="ABS","AB","UL")),IF(INDEX(Attendance!$O:$O,MATCH($B8&amp;R$7,Attendance!$N:$N,0))&lt;"1200","M","N")))),"")</f>
        <v>PH</v>
      </c>
      <c r="S8" s="83" t="str" cm="1">
        <f t="array" ref="S8">_xlfn.IFNA(IF(OR(VALUE(S$7&amp;$C$3)=PH),IF(S9="","PH",IF(INDEX(Attendance!$O:$O,MATCH($B8&amp;S$7,Attendance!$N:$N,0))&lt;"1200","PM","PN")),IF(S$6="Sun",IF(S9="","RD",IF(INDEX(Attendance!$O:$O,MATCH($B8&amp;S$7,Attendance!$N:$N,0))&lt;"1200","RM","RN")),IF(S9="",IF(S$7="","",IF(INDEX(Attendance!$I:$I,MATCH($B8&amp;S$7,Attendance!$N:$N,0))="ABS","AB","UL")),IF(INDEX(Attendance!$O:$O,MATCH($B8&amp;S$7,Attendance!$N:$N,0))&lt;"1200","M","N")))),"")</f>
        <v>RD</v>
      </c>
      <c r="T8" s="83" t="str" cm="1">
        <f t="array" ref="T8">_xlfn.IFNA(IF(OR(VALUE(T$7&amp;$C$3)=PH),IF(T9="","PH",IF(INDEX(Attendance!$O:$O,MATCH($B8&amp;T$7,Attendance!$N:$N,0))&lt;"1200","PM","PN")),IF(T$6="Sun",IF(T9="","RD",IF(INDEX(Attendance!$O:$O,MATCH($B8&amp;T$7,Attendance!$N:$N,0))&lt;"1200","RM","RN")),IF(T9="",IF(T$7="","",IF(INDEX(Attendance!$I:$I,MATCH($B8&amp;T$7,Attendance!$N:$N,0))="ABS","AB","UL")),IF(INDEX(Attendance!$O:$O,MATCH($B8&amp;T$7,Attendance!$N:$N,0))&lt;"1200","M","N")))),"")</f>
        <v>N</v>
      </c>
      <c r="U8" s="83" t="str" cm="1">
        <f t="array" ref="U8">_xlfn.IFNA(IF(OR(VALUE(U$7&amp;$C$3)=PH),IF(U9="","PH",IF(INDEX(Attendance!$O:$O,MATCH($B8&amp;U$7,Attendance!$N:$N,0))&lt;"1200","PM","PN")),IF(U$6="Sun",IF(U9="","RD",IF(INDEX(Attendance!$O:$O,MATCH($B8&amp;U$7,Attendance!$N:$N,0))&lt;"1200","RM","RN")),IF(U9="",IF(U$7="","",IF(INDEX(Attendance!$I:$I,MATCH($B8&amp;U$7,Attendance!$N:$N,0))="ABS","AB","UL")),IF(INDEX(Attendance!$O:$O,MATCH($B8&amp;U$7,Attendance!$N:$N,0))&lt;"1200","M","N")))),"")</f>
        <v>N</v>
      </c>
      <c r="V8" s="83" t="str" cm="1">
        <f t="array" ref="V8">_xlfn.IFNA(IF(OR(VALUE(V$7&amp;$C$3)=PH),IF(V9="","PH",IF(INDEX(Attendance!$O:$O,MATCH($B8&amp;V$7,Attendance!$N:$N,0))&lt;"1200","PM","PN")),IF(V$6="Sun",IF(V9="","RD",IF(INDEX(Attendance!$O:$O,MATCH($B8&amp;V$7,Attendance!$N:$N,0))&lt;"1200","RM","RN")),IF(V9="",IF(V$7="","",IF(INDEX(Attendance!$I:$I,MATCH($B8&amp;V$7,Attendance!$N:$N,0))="ABS","AB","UL")),IF(INDEX(Attendance!$O:$O,MATCH($B8&amp;V$7,Attendance!$N:$N,0))&lt;"1200","M","N")))),"")</f>
        <v>N</v>
      </c>
      <c r="W8" s="83" t="str" cm="1">
        <f t="array" ref="W8">_xlfn.IFNA(IF(OR(VALUE(W$7&amp;$C$3)=PH),IF(W9="","PH",IF(INDEX(Attendance!$O:$O,MATCH($B8&amp;W$7,Attendance!$N:$N,0))&lt;"1200","PM","PN")),IF(W$6="Sun",IF(W9="","RD",IF(INDEX(Attendance!$O:$O,MATCH($B8&amp;W$7,Attendance!$N:$N,0))&lt;"1200","RM","RN")),IF(W9="",IF(W$7="","",IF(INDEX(Attendance!$I:$I,MATCH($B8&amp;W$7,Attendance!$N:$N,0))="ABS","AB","UL")),IF(INDEX(Attendance!$O:$O,MATCH($B8&amp;W$7,Attendance!$N:$N,0))&lt;"1200","M","N")))),"")</f>
        <v>N</v>
      </c>
      <c r="X8" s="83" t="str" cm="1">
        <f t="array" ref="X8">_xlfn.IFNA(IF(OR(VALUE(X$7&amp;$C$3)=PH),IF(X9="","PH",IF(INDEX(Attendance!$O:$O,MATCH($B8&amp;X$7,Attendance!$N:$N,0))&lt;"1200","PM","PN")),IF(X$6="Sun",IF(X9="","RD",IF(INDEX(Attendance!$O:$O,MATCH($B8&amp;X$7,Attendance!$N:$N,0))&lt;"1200","RM","RN")),IF(X9="",IF(X$7="","",IF(INDEX(Attendance!$I:$I,MATCH($B8&amp;X$7,Attendance!$N:$N,0))="ABS","AB","UL")),IF(INDEX(Attendance!$O:$O,MATCH($B8&amp;X$7,Attendance!$N:$N,0))&lt;"1200","M","N")))),"")</f>
        <v>N</v>
      </c>
      <c r="Y8" s="83" t="str" cm="1">
        <f t="array" ref="Y8">_xlfn.IFNA(IF(OR(VALUE(Y$7&amp;$C$3)=PH),IF(Y9="","PH",IF(INDEX(Attendance!$O:$O,MATCH($B8&amp;Y$7,Attendance!$N:$N,0))&lt;"1200","PM","PN")),IF(Y$6="Sun",IF(Y9="","RD",IF(INDEX(Attendance!$O:$O,MATCH($B8&amp;Y$7,Attendance!$N:$N,0))&lt;"1200","RM","RN")),IF(Y9="",IF(Y$7="","",IF(INDEX(Attendance!$I:$I,MATCH($B8&amp;Y$7,Attendance!$N:$N,0))="ABS","AB","UL")),IF(INDEX(Attendance!$O:$O,MATCH($B8&amp;Y$7,Attendance!$N:$N,0))&lt;"1200","M","N")))),"")</f>
        <v>N</v>
      </c>
      <c r="Z8" s="83" t="str" cm="1">
        <f t="array" ref="Z8">_xlfn.IFNA(IF(OR(VALUE(Z$7&amp;$C$3)=PH),IF(Z9="","PH",IF(INDEX(Attendance!$O:$O,MATCH($B8&amp;Z$7,Attendance!$N:$N,0))&lt;"1200","PM","PN")),IF(Z$6="Sun",IF(Z9="","RD",IF(INDEX(Attendance!$O:$O,MATCH($B8&amp;Z$7,Attendance!$N:$N,0))&lt;"1200","RM","RN")),IF(Z9="",IF(Z$7="","",IF(INDEX(Attendance!$I:$I,MATCH($B8&amp;Z$7,Attendance!$N:$N,0))="ABS","AB","UL")),IF(INDEX(Attendance!$O:$O,MATCH($B8&amp;Z$7,Attendance!$N:$N,0))&lt;"1200","M","N")))),"")</f>
        <v>RD</v>
      </c>
      <c r="AA8" s="83" t="str" cm="1">
        <f t="array" ref="AA8">_xlfn.IFNA(IF(OR(VALUE(AA$7&amp;$C$3)=PH),IF(AA9="","PH",IF(INDEX(Attendance!$O:$O,MATCH($B8&amp;AA$7,Attendance!$N:$N,0))&lt;"1200","PM","PN")),IF(AA$6="Sun",IF(AA9="","RD",IF(INDEX(Attendance!$O:$O,MATCH($B8&amp;AA$7,Attendance!$N:$N,0))&lt;"1200","RM","RN")),IF(AA9="",IF(AA$7="","",IF(INDEX(Attendance!$I:$I,MATCH($B8&amp;AA$7,Attendance!$N:$N,0))="ABS","AB","UL")),IF(INDEX(Attendance!$O:$O,MATCH($B8&amp;AA$7,Attendance!$N:$N,0))&lt;"1200","M","N")))),"")</f>
        <v>N</v>
      </c>
      <c r="AB8" s="83" t="str" cm="1">
        <f t="array" ref="AB8">_xlfn.IFNA(IF(OR(VALUE(AB$7&amp;$C$3)=PH),IF(AB9="","PH",IF(INDEX(Attendance!$O:$O,MATCH($B8&amp;AB$7,Attendance!$N:$N,0))&lt;"1200","PM","PN")),IF(AB$6="Sun",IF(AB9="","RD",IF(INDEX(Attendance!$O:$O,MATCH($B8&amp;AB$7,Attendance!$N:$N,0))&lt;"1200","RM","RN")),IF(AB9="",IF(AB$7="","",IF(INDEX(Attendance!$I:$I,MATCH($B8&amp;AB$7,Attendance!$N:$N,0))="ABS","AB","UL")),IF(INDEX(Attendance!$O:$O,MATCH($B8&amp;AB$7,Attendance!$N:$N,0))&lt;"1200","M","N")))),"")</f>
        <v>N</v>
      </c>
      <c r="AC8" s="83" t="str" cm="1">
        <f t="array" ref="AC8">_xlfn.IFNA(IF(OR(VALUE(AC$7&amp;$C$3)=PH),IF(AC9="","PH",IF(INDEX(Attendance!$O:$O,MATCH($B8&amp;AC$7,Attendance!$N:$N,0))&lt;"1200","PM","PN")),IF(AC$6="Sun",IF(AC9="","RD",IF(INDEX(Attendance!$O:$O,MATCH($B8&amp;AC$7,Attendance!$N:$N,0))&lt;"1200","RM","RN")),IF(AC9="",IF(AC$7="","",IF(INDEX(Attendance!$I:$I,MATCH($B8&amp;AC$7,Attendance!$N:$N,0))="ABS","AB","UL")),IF(INDEX(Attendance!$O:$O,MATCH($B8&amp;AC$7,Attendance!$N:$N,0))&lt;"1200","M","N")))),"")</f>
        <v>N</v>
      </c>
      <c r="AD8" s="83" t="str" cm="1">
        <f t="array" ref="AD8">_xlfn.IFNA(IF(OR(VALUE(AD$7&amp;$C$3)=PH),IF(AD9="","PH",IF(INDEX(Attendance!$O:$O,MATCH($B8&amp;AD$7,Attendance!$N:$N,0))&lt;"1200","PM","PN")),IF(AD$6="Sun",IF(AD9="","RD",IF(INDEX(Attendance!$O:$O,MATCH($B8&amp;AD$7,Attendance!$N:$N,0))&lt;"1200","RM","RN")),IF(AD9="",IF(AD$7="","",IF(INDEX(Attendance!$I:$I,MATCH($B8&amp;AD$7,Attendance!$N:$N,0))="ABS","AB","UL")),IF(INDEX(Attendance!$O:$O,MATCH($B8&amp;AD$7,Attendance!$N:$N,0))&lt;"1200","M","N")))),"")</f>
        <v>N</v>
      </c>
      <c r="AE8" s="83" t="str" cm="1">
        <f t="array" ref="AE8">_xlfn.IFNA(IF(OR(VALUE(AE$7&amp;$C$3)=PH),IF(AE9="","PH",IF(INDEX(Attendance!$O:$O,MATCH($B8&amp;AE$7,Attendance!$N:$N,0))&lt;"1200","PM","PN")),IF(AE$6="Sun",IF(AE9="","RD",IF(INDEX(Attendance!$O:$O,MATCH($B8&amp;AE$7,Attendance!$N:$N,0))&lt;"1200","RM","RN")),IF(AE9="",IF(AE$7="","",IF(INDEX(Attendance!$I:$I,MATCH($B8&amp;AE$7,Attendance!$N:$N,0))="ABS","AB","UL")),IF(INDEX(Attendance!$O:$O,MATCH($B8&amp;AE$7,Attendance!$N:$N,0))&lt;"1200","M","N")))),"")</f>
        <v>N</v>
      </c>
      <c r="AF8" s="83" t="str" cm="1">
        <f t="array" ref="AF8">_xlfn.IFNA(IF(OR(VALUE(AF$7&amp;$C$3)=PH),IF(AF9="","PH",IF(INDEX(Attendance!$O:$O,MATCH($B8&amp;AF$7,Attendance!$N:$N,0))&lt;"1200","PM","PN")),IF(AF$6="Sun",IF(AF9="","RD",IF(INDEX(Attendance!$O:$O,MATCH($B8&amp;AF$7,Attendance!$N:$N,0))&lt;"1200","RM","RN")),IF(AF9="",IF(AF$7="","",IF(INDEX(Attendance!$I:$I,MATCH($B8&amp;AF$7,Attendance!$N:$N,0))="ABS","AB","UL")),IF(INDEX(Attendance!$O:$O,MATCH($B8&amp;AF$7,Attendance!$N:$N,0))&lt;"1200","M","N")))),"")</f>
        <v>N</v>
      </c>
      <c r="AG8" s="83" t="str" cm="1">
        <f t="array" ref="AG8">_xlfn.IFNA(IF(OR(VALUE(AG$7&amp;$C$3)=PH),IF(AG9="","PH",IF(INDEX(Attendance!$O:$O,MATCH($B8&amp;AG$7,Attendance!$N:$N,0))&lt;"1200","PM","PN")),IF(AG$6="Sun",IF(AG9="","RD",IF(INDEX(Attendance!$O:$O,MATCH($B8&amp;AG$7,Attendance!$N:$N,0))&lt;"1200","RM","RN")),IF(AG9="",IF(AG$7="","",IF(INDEX(Attendance!$I:$I,MATCH($B8&amp;AG$7,Attendance!$N:$N,0))="ABS","AB","UL")),IF(INDEX(Attendance!$O:$O,MATCH($B8&amp;AG$7,Attendance!$N:$N,0))&lt;"1200","M","N")))),"")</f>
        <v>RD</v>
      </c>
      <c r="AH8" s="83" t="str" cm="1">
        <f t="array" ref="AH8">_xlfn.IFNA(IF(OR(VALUE(AH$7&amp;$C$3)=PH),IF(AH9="","PH",IF(INDEX(Attendance!$O:$O,MATCH($B8&amp;AH$7,Attendance!$N:$N,0))&lt;"1200","PM","PN")),IF(AH$6="Sun",IF(AH9="","RD",IF(INDEX(Attendance!$O:$O,MATCH($B8&amp;AH$7,Attendance!$N:$N,0))&lt;"1200","RM","RN")),IF(AH9="",IF(AH$7="","",IF(INDEX(Attendance!$I:$I,MATCH($B8&amp;AH$7,Attendance!$N:$N,0))="ABS","AB","UL")),IF(INDEX(Attendance!$O:$O,MATCH($B8&amp;AH$7,Attendance!$N:$N,0))&lt;"1200","M","N")))),"")</f>
        <v/>
      </c>
      <c r="AI8" s="83" t="str" cm="1">
        <f t="array" ref="AI8">_xlfn.IFNA(IF(OR(VALUE(AI$7&amp;$C$3)=PH),IF(AI9="","PH",IF(INDEX(Attendance!$O:$O,MATCH($B8&amp;AI$7,Attendance!$N:$N,0))&lt;"1200","PM","PN")),IF(AI$6="Sun",IF(AI9="","RD",IF(INDEX(Attendance!$O:$O,MATCH($B8&amp;AI$7,Attendance!$N:$N,0))&lt;"1200","RM","RN")),IF(AI9="",IF(AI$7="","",IF(INDEX(Attendance!$I:$I,MATCH($B8&amp;AI$7,Attendance!$N:$N,0))="ABS","AB","UL")),IF(INDEX(Attendance!$O:$O,MATCH($B8&amp;AI$7,Attendance!$N:$N,0))&lt;"1200","M","N")))),"")</f>
        <v/>
      </c>
      <c r="AJ8" s="83" t="str" cm="1">
        <f t="array" ref="AJ8">_xlfn.IFNA(IF(OR(VALUE(AJ$7&amp;$C$3)=PH),IF(AJ9="","PH",IF(INDEX(Attendance!$O:$O,MATCH($B8&amp;AJ$7,Attendance!$N:$N,0))&lt;"1200","PM","PN")),IF(AJ$6="Sun",IF(AJ9="","RD",IF(INDEX(Attendance!$O:$O,MATCH($B8&amp;AJ$7,Attendance!$N:$N,0))&lt;"1200","RM","RN")),IF(AJ9="",IF(AJ$7="","",IF(INDEX(Attendance!$I:$I,MATCH($B8&amp;AJ$7,Attendance!$N:$N,0))="ABS","AB","UL")),IF(INDEX(Attendance!$O:$O,MATCH($B8&amp;AJ$7,Attendance!$N:$N,0))&lt;"1200","M","N")))),"")</f>
        <v/>
      </c>
      <c r="AK8" s="258">
        <f>SUM(SUMIF(F8:AJ8,{"M","N","A"},F9:AJ9))</f>
        <v>168</v>
      </c>
      <c r="AL8" s="187">
        <f>SUM(SUMIF(F8:AJ8,{"M","N"},F10:AJ10),SUMIF(F8:AJ8,{"OM","ON"},F9:AJ9))</f>
        <v>58</v>
      </c>
      <c r="AM8" s="187">
        <f>SUM(SUMIF(F8:AJ8,{"PM","PN","RM","RN"},F9:AJ9))</f>
        <v>0</v>
      </c>
      <c r="AN8" s="187">
        <f>SUM(SUMIF(F8:AJ8,{"PM","PN"},F10:AJ10))</f>
        <v>0</v>
      </c>
      <c r="AO8" s="261">
        <f>SUM(F13:AJ13)</f>
        <v>105</v>
      </c>
      <c r="AP8" s="264">
        <f>SUM(F12:AJ12)</f>
        <v>24</v>
      </c>
      <c r="AQ8" s="188">
        <f>IF(D12="",0,SUM(COUNTIFS(F8:AJ8,{"M","N","A","OM","ON","OA","PM","PN","PA","RM","RN","RA"})))</f>
        <v>0</v>
      </c>
      <c r="AR8" s="74">
        <f>COUNTIF(F8:AJ8,"AL")</f>
        <v>0</v>
      </c>
      <c r="AS8" s="74">
        <f>COUNTIF(F8:AJ8,"MC")</f>
        <v>0</v>
      </c>
      <c r="AT8" s="74">
        <f>SUM(COUNTIF(F8:AJ8,{"RPH","PH"}))</f>
        <v>2</v>
      </c>
      <c r="AU8" s="255">
        <f>_xlfn.IFNA(IF($B8="",0,AK8*$AK$5+SUM(AL13:AN13)+SUM(AO8:AP13)+SUM(AQ13:AT13)),"")</f>
        <v>1702.62</v>
      </c>
    </row>
    <row r="9" spans="1:47" s="173" customFormat="1" ht="33" customHeight="1" x14ac:dyDescent="0.25">
      <c r="A9" s="189"/>
      <c r="B9" s="184"/>
      <c r="C9" s="190" t="str">
        <f>_xlfn.IFNA(INDEX(Masterlist!D:D,MATCH(B8,Masterlist!B:B,0)),"")</f>
        <v>IC No. 01</v>
      </c>
      <c r="D9" s="88"/>
      <c r="E9" s="191" t="s">
        <v>174</v>
      </c>
      <c r="F9" s="192" t="str">
        <f>IFERROR(IF(F$6="Sun",INDEX(Attendance!$R:$R,MATCH($B8&amp;F$7,Attendance!$N:$N,0)),IF(INDEX(Attendance!$R:$R,MATCH($B8&amp;F$7,Attendance!$N:$N,0))="","",IF(INDEX(Attendance!$R:$R,MATCH($B8&amp;F$7,Attendance!$N:$N,0))&gt;8,8,INDEX(Attendance!$R:$R,MATCH($B8&amp;F$7,Attendance!$N:$N,0))))),"")</f>
        <v/>
      </c>
      <c r="G9" s="192">
        <f>IFERROR(IF(G$6="Sun",INDEX(Attendance!$R:$R,MATCH($B8&amp;G$7,Attendance!$N:$N,0)),IF(INDEX(Attendance!$R:$R,MATCH($B8&amp;G$7,Attendance!$N:$N,0))="","",IF(INDEX(Attendance!$R:$R,MATCH($B8&amp;G$7,Attendance!$N:$N,0))&gt;8,8,INDEX(Attendance!$R:$R,MATCH($B8&amp;G$7,Attendance!$N:$N,0))))),"")</f>
        <v>8</v>
      </c>
      <c r="H9" s="192">
        <f>IFERROR(IF(H$6="Sun",INDEX(Attendance!$R:$R,MATCH($B8&amp;H$7,Attendance!$N:$N,0)),IF(INDEX(Attendance!$R:$R,MATCH($B8&amp;H$7,Attendance!$N:$N,0))="","",IF(INDEX(Attendance!$R:$R,MATCH($B8&amp;H$7,Attendance!$N:$N,0))&gt;8,8,INDEX(Attendance!$R:$R,MATCH($B8&amp;H$7,Attendance!$N:$N,0))))),"")</f>
        <v>8</v>
      </c>
      <c r="I9" s="192">
        <f>IFERROR(IF(I$6="Sun",INDEX(Attendance!$R:$R,MATCH($B8&amp;I$7,Attendance!$N:$N,0)),IF(INDEX(Attendance!$R:$R,MATCH($B8&amp;I$7,Attendance!$N:$N,0))="","",IF(INDEX(Attendance!$R:$R,MATCH($B8&amp;I$7,Attendance!$N:$N,0))&gt;8,8,INDEX(Attendance!$R:$R,MATCH($B8&amp;I$7,Attendance!$N:$N,0))))),"")</f>
        <v>8</v>
      </c>
      <c r="J9" s="192">
        <f>IFERROR(IF(J$6="Sun",INDEX(Attendance!$R:$R,MATCH($B8&amp;J$7,Attendance!$N:$N,0)),IF(INDEX(Attendance!$R:$R,MATCH($B8&amp;J$7,Attendance!$N:$N,0))="","",IF(INDEX(Attendance!$R:$R,MATCH($B8&amp;J$7,Attendance!$N:$N,0))&gt;8,8,INDEX(Attendance!$R:$R,MATCH($B8&amp;J$7,Attendance!$N:$N,0))))),"")</f>
        <v>8</v>
      </c>
      <c r="K9" s="192">
        <f>IFERROR(IF(K$6="Sun",INDEX(Attendance!$R:$R,MATCH($B8&amp;K$7,Attendance!$N:$N,0)),IF(INDEX(Attendance!$R:$R,MATCH($B8&amp;K$7,Attendance!$N:$N,0))="","",IF(INDEX(Attendance!$R:$R,MATCH($B8&amp;K$7,Attendance!$N:$N,0))&gt;8,8,INDEX(Attendance!$R:$R,MATCH($B8&amp;K$7,Attendance!$N:$N,0))))),"")</f>
        <v>8</v>
      </c>
      <c r="L9" s="192" t="str">
        <f>IFERROR(IF(L$6="Sun",INDEX(Attendance!$R:$R,MATCH($B8&amp;L$7,Attendance!$N:$N,0)),IF(INDEX(Attendance!$R:$R,MATCH($B8&amp;L$7,Attendance!$N:$N,0))="","",IF(INDEX(Attendance!$R:$R,MATCH($B8&amp;L$7,Attendance!$N:$N,0))&gt;8,8,INDEX(Attendance!$R:$R,MATCH($B8&amp;L$7,Attendance!$N:$N,0))))),"")</f>
        <v/>
      </c>
      <c r="M9" s="192">
        <f>IFERROR(IF(M$6="Sun",INDEX(Attendance!$R:$R,MATCH($B8&amp;M$7,Attendance!$N:$N,0)),IF(INDEX(Attendance!$R:$R,MATCH($B8&amp;M$7,Attendance!$N:$N,0))="","",IF(INDEX(Attendance!$R:$R,MATCH($B8&amp;M$7,Attendance!$N:$N,0))&gt;8,8,INDEX(Attendance!$R:$R,MATCH($B8&amp;M$7,Attendance!$N:$N,0))))),"")</f>
        <v>8</v>
      </c>
      <c r="N9" s="192">
        <f>IFERROR(IF(N$6="Sun",INDEX(Attendance!$R:$R,MATCH($B8&amp;N$7,Attendance!$N:$N,0)),IF(INDEX(Attendance!$R:$R,MATCH($B8&amp;N$7,Attendance!$N:$N,0))="","",IF(INDEX(Attendance!$R:$R,MATCH($B8&amp;N$7,Attendance!$N:$N,0))&gt;8,8,INDEX(Attendance!$R:$R,MATCH($B8&amp;N$7,Attendance!$N:$N,0))))),"")</f>
        <v>8</v>
      </c>
      <c r="O9" s="192">
        <f>IFERROR(IF(O$6="Sun",INDEX(Attendance!$R:$R,MATCH($B8&amp;O$7,Attendance!$N:$N,0)),IF(INDEX(Attendance!$R:$R,MATCH($B8&amp;O$7,Attendance!$N:$N,0))="","",IF(INDEX(Attendance!$R:$R,MATCH($B8&amp;O$7,Attendance!$N:$N,0))&gt;8,8,INDEX(Attendance!$R:$R,MATCH($B8&amp;O$7,Attendance!$N:$N,0))))),"")</f>
        <v>8</v>
      </c>
      <c r="P9" s="192">
        <f>IFERROR(IF(P$6="Sun",INDEX(Attendance!$R:$R,MATCH($B8&amp;P$7,Attendance!$N:$N,0)),IF(INDEX(Attendance!$R:$R,MATCH($B8&amp;P$7,Attendance!$N:$N,0))="","",IF(INDEX(Attendance!$R:$R,MATCH($B8&amp;P$7,Attendance!$N:$N,0))&gt;8,8,INDEX(Attendance!$R:$R,MATCH($B8&amp;P$7,Attendance!$N:$N,0))))),"")</f>
        <v>8</v>
      </c>
      <c r="Q9" s="192" t="str">
        <f>IFERROR(IF(Q$6="Sun",INDEX(Attendance!$R:$R,MATCH($B8&amp;Q$7,Attendance!$N:$N,0)),IF(INDEX(Attendance!$R:$R,MATCH($B8&amp;Q$7,Attendance!$N:$N,0))="","",IF(INDEX(Attendance!$R:$R,MATCH($B8&amp;Q$7,Attendance!$N:$N,0))&gt;8,8,INDEX(Attendance!$R:$R,MATCH($B8&amp;Q$7,Attendance!$N:$N,0))))),"")</f>
        <v/>
      </c>
      <c r="R9" s="192" t="str">
        <f>IFERROR(IF(R$6="Sun",INDEX(Attendance!$R:$R,MATCH($B8&amp;R$7,Attendance!$N:$N,0)),IF(INDEX(Attendance!$R:$R,MATCH($B8&amp;R$7,Attendance!$N:$N,0))="","",IF(INDEX(Attendance!$R:$R,MATCH($B8&amp;R$7,Attendance!$N:$N,0))&gt;8,8,INDEX(Attendance!$R:$R,MATCH($B8&amp;R$7,Attendance!$N:$N,0))))),"")</f>
        <v/>
      </c>
      <c r="S9" s="192" t="str">
        <f>IFERROR(IF(S$6="Sun",INDEX(Attendance!$R:$R,MATCH($B8&amp;S$7,Attendance!$N:$N,0)),IF(INDEX(Attendance!$R:$R,MATCH($B8&amp;S$7,Attendance!$N:$N,0))="","",IF(INDEX(Attendance!$R:$R,MATCH($B8&amp;S$7,Attendance!$N:$N,0))&gt;8,8,INDEX(Attendance!$R:$R,MATCH($B8&amp;S$7,Attendance!$N:$N,0))))),"")</f>
        <v/>
      </c>
      <c r="T9" s="192">
        <f>IFERROR(IF(T$6="Sun",INDEX(Attendance!$R:$R,MATCH($B8&amp;T$7,Attendance!$N:$N,0)),IF(INDEX(Attendance!$R:$R,MATCH($B8&amp;T$7,Attendance!$N:$N,0))="","",IF(INDEX(Attendance!$R:$R,MATCH($B8&amp;T$7,Attendance!$N:$N,0))&gt;8,8,INDEX(Attendance!$R:$R,MATCH($B8&amp;T$7,Attendance!$N:$N,0))))),"")</f>
        <v>8</v>
      </c>
      <c r="U9" s="192">
        <f>IFERROR(IF(U$6="Sun",INDEX(Attendance!$R:$R,MATCH($B8&amp;U$7,Attendance!$N:$N,0)),IF(INDEX(Attendance!$R:$R,MATCH($B8&amp;U$7,Attendance!$N:$N,0))="","",IF(INDEX(Attendance!$R:$R,MATCH($B8&amp;U$7,Attendance!$N:$N,0))&gt;8,8,INDEX(Attendance!$R:$R,MATCH($B8&amp;U$7,Attendance!$N:$N,0))))),"")</f>
        <v>8</v>
      </c>
      <c r="V9" s="192">
        <f>IFERROR(IF(V$6="Sun",INDEX(Attendance!$R:$R,MATCH($B8&amp;V$7,Attendance!$N:$N,0)),IF(INDEX(Attendance!$R:$R,MATCH($B8&amp;V$7,Attendance!$N:$N,0))="","",IF(INDEX(Attendance!$R:$R,MATCH($B8&amp;V$7,Attendance!$N:$N,0))&gt;8,8,INDEX(Attendance!$R:$R,MATCH($B8&amp;V$7,Attendance!$N:$N,0))))),"")</f>
        <v>8</v>
      </c>
      <c r="W9" s="192">
        <f>IFERROR(IF(W$6="Sun",INDEX(Attendance!$R:$R,MATCH($B8&amp;W$7,Attendance!$N:$N,0)),IF(INDEX(Attendance!$R:$R,MATCH($B8&amp;W$7,Attendance!$N:$N,0))="","",IF(INDEX(Attendance!$R:$R,MATCH($B8&amp;W$7,Attendance!$N:$N,0))&gt;8,8,INDEX(Attendance!$R:$R,MATCH($B8&amp;W$7,Attendance!$N:$N,0))))),"")</f>
        <v>8</v>
      </c>
      <c r="X9" s="192">
        <f>IFERROR(IF(X$6="Sun",INDEX(Attendance!$R:$R,MATCH($B8&amp;X$7,Attendance!$N:$N,0)),IF(INDEX(Attendance!$R:$R,MATCH($B8&amp;X$7,Attendance!$N:$N,0))="","",IF(INDEX(Attendance!$R:$R,MATCH($B8&amp;X$7,Attendance!$N:$N,0))&gt;8,8,INDEX(Attendance!$R:$R,MATCH($B8&amp;X$7,Attendance!$N:$N,0))))),"")</f>
        <v>8</v>
      </c>
      <c r="Y9" s="192">
        <f>IFERROR(IF(Y$6="Sun",INDEX(Attendance!$R:$R,MATCH($B8&amp;Y$7,Attendance!$N:$N,0)),IF(INDEX(Attendance!$R:$R,MATCH($B8&amp;Y$7,Attendance!$N:$N,0))="","",IF(INDEX(Attendance!$R:$R,MATCH($B8&amp;Y$7,Attendance!$N:$N,0))&gt;8,8,INDEX(Attendance!$R:$R,MATCH($B8&amp;Y$7,Attendance!$N:$N,0))))),"")</f>
        <v>8</v>
      </c>
      <c r="Z9" s="192" t="str">
        <f>IFERROR(IF(Z$6="Sun",INDEX(Attendance!$R:$R,MATCH($B8&amp;Z$7,Attendance!$N:$N,0)),IF(INDEX(Attendance!$R:$R,MATCH($B8&amp;Z$7,Attendance!$N:$N,0))="","",IF(INDEX(Attendance!$R:$R,MATCH($B8&amp;Z$7,Attendance!$N:$N,0))&gt;8,8,INDEX(Attendance!$R:$R,MATCH($B8&amp;Z$7,Attendance!$N:$N,0))))),"")</f>
        <v/>
      </c>
      <c r="AA9" s="192">
        <f>IFERROR(IF(AA$6="Sun",INDEX(Attendance!$R:$R,MATCH($B8&amp;AA$7,Attendance!$N:$N,0)),IF(INDEX(Attendance!$R:$R,MATCH($B8&amp;AA$7,Attendance!$N:$N,0))="","",IF(INDEX(Attendance!$R:$R,MATCH($B8&amp;AA$7,Attendance!$N:$N,0))&gt;8,8,INDEX(Attendance!$R:$R,MATCH($B8&amp;AA$7,Attendance!$N:$N,0))))),"")</f>
        <v>8</v>
      </c>
      <c r="AB9" s="192">
        <f>IFERROR(IF(AB$6="Sun",INDEX(Attendance!$R:$R,MATCH($B8&amp;AB$7,Attendance!$N:$N,0)),IF(INDEX(Attendance!$R:$R,MATCH($B8&amp;AB$7,Attendance!$N:$N,0))="","",IF(INDEX(Attendance!$R:$R,MATCH($B8&amp;AB$7,Attendance!$N:$N,0))&gt;8,8,INDEX(Attendance!$R:$R,MATCH($B8&amp;AB$7,Attendance!$N:$N,0))))),"")</f>
        <v>8</v>
      </c>
      <c r="AC9" s="192">
        <f>IFERROR(IF(AC$6="Sun",INDEX(Attendance!$R:$R,MATCH($B8&amp;AC$7,Attendance!$N:$N,0)),IF(INDEX(Attendance!$R:$R,MATCH($B8&amp;AC$7,Attendance!$N:$N,0))="","",IF(INDEX(Attendance!$R:$R,MATCH($B8&amp;AC$7,Attendance!$N:$N,0))&gt;8,8,INDEX(Attendance!$R:$R,MATCH($B8&amp;AC$7,Attendance!$N:$N,0))))),"")</f>
        <v>8</v>
      </c>
      <c r="AD9" s="192">
        <f>IFERROR(IF(AD$6="Sun",INDEX(Attendance!$R:$R,MATCH($B8&amp;AD$7,Attendance!$N:$N,0)),IF(INDEX(Attendance!$R:$R,MATCH($B8&amp;AD$7,Attendance!$N:$N,0))="","",IF(INDEX(Attendance!$R:$R,MATCH($B8&amp;AD$7,Attendance!$N:$N,0))&gt;8,8,INDEX(Attendance!$R:$R,MATCH($B8&amp;AD$7,Attendance!$N:$N,0))))),"")</f>
        <v>8</v>
      </c>
      <c r="AE9" s="192">
        <f>IFERROR(IF(AE$6="Sun",INDEX(Attendance!$R:$R,MATCH($B8&amp;AE$7,Attendance!$N:$N,0)),IF(INDEX(Attendance!$R:$R,MATCH($B8&amp;AE$7,Attendance!$N:$N,0))="","",IF(INDEX(Attendance!$R:$R,MATCH($B8&amp;AE$7,Attendance!$N:$N,0))&gt;8,8,INDEX(Attendance!$R:$R,MATCH($B8&amp;AE$7,Attendance!$N:$N,0))))),"")</f>
        <v>8</v>
      </c>
      <c r="AF9" s="192">
        <f>IFERROR(IF(AF$6="Sun",INDEX(Attendance!$R:$R,MATCH($B8&amp;AF$7,Attendance!$N:$N,0)),IF(INDEX(Attendance!$R:$R,MATCH($B8&amp;AF$7,Attendance!$N:$N,0))="","",IF(INDEX(Attendance!$R:$R,MATCH($B8&amp;AF$7,Attendance!$N:$N,0))&gt;8,8,INDEX(Attendance!$R:$R,MATCH($B8&amp;AF$7,Attendance!$N:$N,0))))),"")</f>
        <v>8</v>
      </c>
      <c r="AG9" s="192" t="str">
        <f>IFERROR(IF(AG$6="Sun",INDEX(Attendance!$R:$R,MATCH($B8&amp;AG$7,Attendance!$N:$N,0)),IF(INDEX(Attendance!$R:$R,MATCH($B8&amp;AG$7,Attendance!$N:$N,0))="","",IF(INDEX(Attendance!$R:$R,MATCH($B8&amp;AG$7,Attendance!$N:$N,0))&gt;8,8,INDEX(Attendance!$R:$R,MATCH($B8&amp;AG$7,Attendance!$N:$N,0))))),"")</f>
        <v/>
      </c>
      <c r="AH9" s="192" t="str">
        <f>IFERROR(IF(AH$6="Sun",INDEX(Attendance!$R:$R,MATCH($B8&amp;AH$7,Attendance!$N:$N,0)),IF(INDEX(Attendance!$R:$R,MATCH($B8&amp;AH$7,Attendance!$N:$N,0))="","",IF(INDEX(Attendance!$R:$R,MATCH($B8&amp;AH$7,Attendance!$N:$N,0))&gt;8,8,INDEX(Attendance!$R:$R,MATCH($B8&amp;AH$7,Attendance!$N:$N,0))))),"")</f>
        <v/>
      </c>
      <c r="AI9" s="192" t="str">
        <f>IFERROR(IF(AI$6="Sun",INDEX(Attendance!$R:$R,MATCH($B8&amp;AI$7,Attendance!$N:$N,0)),IF(INDEX(Attendance!$R:$R,MATCH($B8&amp;AI$7,Attendance!$N:$N,0))="","",IF(INDEX(Attendance!$R:$R,MATCH($B8&amp;AI$7,Attendance!$N:$N,0))&gt;8,8,INDEX(Attendance!$R:$R,MATCH($B8&amp;AI$7,Attendance!$N:$N,0))))),"")</f>
        <v/>
      </c>
      <c r="AJ9" s="192" t="str">
        <f>IFERROR(IF(AJ$6="Sun",INDEX(Attendance!$R:$R,MATCH($B8&amp;AJ$7,Attendance!$N:$N,0)),IF(INDEX(Attendance!$R:$R,MATCH($B8&amp;AJ$7,Attendance!$N:$N,0))="","",IF(INDEX(Attendance!$R:$R,MATCH($B8&amp;AJ$7,Attendance!$N:$N,0))&gt;8,8,INDEX(Attendance!$R:$R,MATCH($B8&amp;AJ$7,Attendance!$N:$N,0))))),"")</f>
        <v/>
      </c>
      <c r="AK9" s="259"/>
      <c r="AL9" s="193">
        <f>ROUND((IF($C13="",Basic,MID($C13,FIND("RM",$C13)+3,4))+$AP8+$AQ13)/WorkDays/WorkHours*AL$6,4)</f>
        <v>8.8269000000000002</v>
      </c>
      <c r="AM9" s="193">
        <f>ROUND((IF($C13="",Basic,MID($C13,FIND("RM",$C13)+3,4))+$AP8+$AQ13)/WorkDays/WorkHours*AM$6,4)</f>
        <v>11.7692</v>
      </c>
      <c r="AN9" s="193">
        <f>ROUND((IF($C13="",Basic,MID($C13,FIND("RM",$C13)+3,4))+$AP8+$AQ13)/WorkDays/WorkHours*AN$6,4)</f>
        <v>17.6538</v>
      </c>
      <c r="AO9" s="262"/>
      <c r="AP9" s="265"/>
      <c r="AQ9" s="86"/>
      <c r="AR9" s="194"/>
      <c r="AS9" s="194"/>
      <c r="AT9" s="194"/>
      <c r="AU9" s="256"/>
    </row>
    <row r="10" spans="1:47" s="173" customFormat="1" ht="33" customHeight="1" x14ac:dyDescent="0.25">
      <c r="A10" s="189"/>
      <c r="B10" s="184"/>
      <c r="C10" s="195" t="str">
        <f>_xlfn.IFNA(INDEX(Masterlist!E:E,MATCH(B8,Masterlist!B:B,0)),"")</f>
        <v>Phone No. 01</v>
      </c>
      <c r="D10" s="1"/>
      <c r="E10" s="196" t="s">
        <v>175</v>
      </c>
      <c r="F10" s="197">
        <f>IFERROR(IF(F$6="Sun","",IF(INDEX(Attendance!$S:$S,MATCH($B8&amp;F$7,Attendance!$N:$N,0))=TRUE,"",IF(F9&lt;8,"",INDEX(Attendance!$G:$G,MATCH($B8&amp;F$7,Attendance!$N:$N,0))))),"")</f>
        <v>0</v>
      </c>
      <c r="G10" s="197">
        <f>IFERROR(IF(G$6="Sun","",IF(INDEX(Attendance!$S:$S,MATCH($B8&amp;G$7,Attendance!$N:$N,0))=TRUE,"",IF(G9&lt;8,"",INDEX(Attendance!$G:$G,MATCH($B8&amp;G$7,Attendance!$N:$N,0))))),"")</f>
        <v>2</v>
      </c>
      <c r="H10" s="197">
        <f>IFERROR(IF(H$6="Sun","",IF(INDEX(Attendance!$S:$S,MATCH($B8&amp;H$7,Attendance!$N:$N,0))=TRUE,"",IF(H9&lt;8,"",INDEX(Attendance!$G:$G,MATCH($B8&amp;H$7,Attendance!$N:$N,0))))),"")</f>
        <v>2</v>
      </c>
      <c r="I10" s="197">
        <f>IFERROR(IF(I$6="Sun","",IF(INDEX(Attendance!$S:$S,MATCH($B8&amp;I$7,Attendance!$N:$N,0))=TRUE,"",IF(I9&lt;8,"",INDEX(Attendance!$G:$G,MATCH($B8&amp;I$7,Attendance!$N:$N,0))))),"")</f>
        <v>2</v>
      </c>
      <c r="J10" s="197">
        <f>IFERROR(IF(J$6="Sun","",IF(INDEX(Attendance!$S:$S,MATCH($B8&amp;J$7,Attendance!$N:$N,0))=TRUE,"",IF(J9&lt;8,"",INDEX(Attendance!$G:$G,MATCH($B8&amp;J$7,Attendance!$N:$N,0))))),"")</f>
        <v>2</v>
      </c>
      <c r="K10" s="197">
        <f>IFERROR(IF(K$6="Sun","",IF(INDEX(Attendance!$S:$S,MATCH($B8&amp;K$7,Attendance!$N:$N,0))=TRUE,"",IF(K9&lt;8,"",INDEX(Attendance!$G:$G,MATCH($B8&amp;K$7,Attendance!$N:$N,0))))),"")</f>
        <v>2</v>
      </c>
      <c r="L10" s="197" t="str">
        <f>IFERROR(IF(L$6="Sun","",IF(INDEX(Attendance!$S:$S,MATCH($B8&amp;L$7,Attendance!$N:$N,0))=TRUE,"",IF(L9&lt;8,"",INDEX(Attendance!$G:$G,MATCH($B8&amp;L$7,Attendance!$N:$N,0))))),"")</f>
        <v/>
      </c>
      <c r="M10" s="197">
        <f>IFERROR(IF(M$6="Sun","",IF(INDEX(Attendance!$S:$S,MATCH($B8&amp;M$7,Attendance!$N:$N,0))=TRUE,"",IF(M9&lt;8,"",INDEX(Attendance!$G:$G,MATCH($B8&amp;M$7,Attendance!$N:$N,0))))),"")</f>
        <v>3</v>
      </c>
      <c r="N10" s="197">
        <f>IFERROR(IF(N$6="Sun","",IF(INDEX(Attendance!$S:$S,MATCH($B8&amp;N$7,Attendance!$N:$N,0))=TRUE,"",IF(N9&lt;8,"",INDEX(Attendance!$G:$G,MATCH($B8&amp;N$7,Attendance!$N:$N,0))))),"")</f>
        <v>3</v>
      </c>
      <c r="O10" s="197">
        <f>IFERROR(IF(O$6="Sun","",IF(INDEX(Attendance!$S:$S,MATCH($B8&amp;O$7,Attendance!$N:$N,0))=TRUE,"",IF(O9&lt;8,"",INDEX(Attendance!$G:$G,MATCH($B8&amp;O$7,Attendance!$N:$N,0))))),"")</f>
        <v>3</v>
      </c>
      <c r="P10" s="197">
        <f>IFERROR(IF(P$6="Sun","",IF(INDEX(Attendance!$S:$S,MATCH($B8&amp;P$7,Attendance!$N:$N,0))=TRUE,"",IF(P9&lt;8,"",INDEX(Attendance!$G:$G,MATCH($B8&amp;P$7,Attendance!$N:$N,0))))),"")</f>
        <v>3</v>
      </c>
      <c r="Q10" s="197">
        <f>IFERROR(IF(Q$6="Sun","",IF(INDEX(Attendance!$S:$S,MATCH($B8&amp;Q$7,Attendance!$N:$N,0))=TRUE,"",IF(Q9&lt;8,"",INDEX(Attendance!$G:$G,MATCH($B8&amp;Q$7,Attendance!$N:$N,0))))),"")</f>
        <v>0</v>
      </c>
      <c r="R10" s="197">
        <f>IFERROR(IF(R$6="Sun","",IF(INDEX(Attendance!$S:$S,MATCH($B8&amp;R$7,Attendance!$N:$N,0))=TRUE,"",IF(R9&lt;8,"",INDEX(Attendance!$G:$G,MATCH($B8&amp;R$7,Attendance!$N:$N,0))))),"")</f>
        <v>0</v>
      </c>
      <c r="S10" s="197" t="str">
        <f>IFERROR(IF(S$6="Sun","",IF(INDEX(Attendance!$S:$S,MATCH($B8&amp;S$7,Attendance!$N:$N,0))=TRUE,"",IF(S9&lt;8,"",INDEX(Attendance!$G:$G,MATCH($B8&amp;S$7,Attendance!$N:$N,0))))),"")</f>
        <v/>
      </c>
      <c r="T10" s="197">
        <f>IFERROR(IF(T$6="Sun","",IF(INDEX(Attendance!$S:$S,MATCH($B8&amp;T$7,Attendance!$N:$N,0))=TRUE,"",IF(T9&lt;8,"",INDEX(Attendance!$G:$G,MATCH($B8&amp;T$7,Attendance!$N:$N,0))))),"")</f>
        <v>3</v>
      </c>
      <c r="U10" s="197">
        <f>IFERROR(IF(U$6="Sun","",IF(INDEX(Attendance!$S:$S,MATCH($B8&amp;U$7,Attendance!$N:$N,0))=TRUE,"",IF(U9&lt;8,"",INDEX(Attendance!$G:$G,MATCH($B8&amp;U$7,Attendance!$N:$N,0))))),"")</f>
        <v>3</v>
      </c>
      <c r="V10" s="197">
        <f>IFERROR(IF(V$6="Sun","",IF(INDEX(Attendance!$S:$S,MATCH($B8&amp;V$7,Attendance!$N:$N,0))=TRUE,"",IF(V9&lt;8,"",INDEX(Attendance!$G:$G,MATCH($B8&amp;V$7,Attendance!$N:$N,0))))),"")</f>
        <v>3</v>
      </c>
      <c r="W10" s="197">
        <f>IFERROR(IF(W$6="Sun","",IF(INDEX(Attendance!$S:$S,MATCH($B8&amp;W$7,Attendance!$N:$N,0))=TRUE,"",IF(W9&lt;8,"",INDEX(Attendance!$G:$G,MATCH($B8&amp;W$7,Attendance!$N:$N,0))))),"")</f>
        <v>3</v>
      </c>
      <c r="X10" s="197">
        <f>IFERROR(IF(X$6="Sun","",IF(INDEX(Attendance!$S:$S,MATCH($B8&amp;X$7,Attendance!$N:$N,0))=TRUE,"",IF(X9&lt;8,"",INDEX(Attendance!$G:$G,MATCH($B8&amp;X$7,Attendance!$N:$N,0))))),"")</f>
        <v>3</v>
      </c>
      <c r="Y10" s="197">
        <f>IFERROR(IF(Y$6="Sun","",IF(INDEX(Attendance!$S:$S,MATCH($B8&amp;Y$7,Attendance!$N:$N,0))=TRUE,"",IF(Y9&lt;8,"",INDEX(Attendance!$G:$G,MATCH($B8&amp;Y$7,Attendance!$N:$N,0))))),"")</f>
        <v>3</v>
      </c>
      <c r="Z10" s="197" t="str">
        <f>IFERROR(IF(Z$6="Sun","",IF(INDEX(Attendance!$S:$S,MATCH($B8&amp;Z$7,Attendance!$N:$N,0))=TRUE,"",IF(Z9&lt;8,"",INDEX(Attendance!$G:$G,MATCH($B8&amp;Z$7,Attendance!$N:$N,0))))),"")</f>
        <v/>
      </c>
      <c r="AA10" s="197">
        <f>IFERROR(IF(AA$6="Sun","",IF(INDEX(Attendance!$S:$S,MATCH($B8&amp;AA$7,Attendance!$N:$N,0))=TRUE,"",IF(AA9&lt;8,"",INDEX(Attendance!$G:$G,MATCH($B8&amp;AA$7,Attendance!$N:$N,0))))),"")</f>
        <v>3</v>
      </c>
      <c r="AB10" s="197">
        <f>IFERROR(IF(AB$6="Sun","",IF(INDEX(Attendance!$S:$S,MATCH($B8&amp;AB$7,Attendance!$N:$N,0))=TRUE,"",IF(AB9&lt;8,"",INDEX(Attendance!$G:$G,MATCH($B8&amp;AB$7,Attendance!$N:$N,0))))),"")</f>
        <v>3</v>
      </c>
      <c r="AC10" s="197">
        <f>IFERROR(IF(AC$6="Sun","",IF(INDEX(Attendance!$S:$S,MATCH($B8&amp;AC$7,Attendance!$N:$N,0))=TRUE,"",IF(AC9&lt;8,"",INDEX(Attendance!$G:$G,MATCH($B8&amp;AC$7,Attendance!$N:$N,0))))),"")</f>
        <v>3</v>
      </c>
      <c r="AD10" s="197">
        <f>IFERROR(IF(AD$6="Sun","",IF(INDEX(Attendance!$S:$S,MATCH($B8&amp;AD$7,Attendance!$N:$N,0))=TRUE,"",IF(AD9&lt;8,"",INDEX(Attendance!$G:$G,MATCH($B8&amp;AD$7,Attendance!$N:$N,0))))),"")</f>
        <v>3</v>
      </c>
      <c r="AE10" s="197">
        <f>IFERROR(IF(AE$6="Sun","",IF(INDEX(Attendance!$S:$S,MATCH($B8&amp;AE$7,Attendance!$N:$N,0))=TRUE,"",IF(AE9&lt;8,"",INDEX(Attendance!$G:$G,MATCH($B8&amp;AE$7,Attendance!$N:$N,0))))),"")</f>
        <v>3</v>
      </c>
      <c r="AF10" s="197">
        <f>IFERROR(IF(AF$6="Sun","",IF(INDEX(Attendance!$S:$S,MATCH($B8&amp;AF$7,Attendance!$N:$N,0))=TRUE,"",IF(AF9&lt;8,"",INDEX(Attendance!$G:$G,MATCH($B8&amp;AF$7,Attendance!$N:$N,0))))),"")</f>
        <v>3</v>
      </c>
      <c r="AG10" s="197" t="str">
        <f>IFERROR(IF(AG$6="Sun","",IF(INDEX(Attendance!$S:$S,MATCH($B8&amp;AG$7,Attendance!$N:$N,0))=TRUE,"",IF(AG9&lt;8,"",INDEX(Attendance!$G:$G,MATCH($B8&amp;AG$7,Attendance!$N:$N,0))))),"")</f>
        <v/>
      </c>
      <c r="AH10" s="197" t="str">
        <f>IFERROR(IF(AH$6="Sun","",IF(INDEX(Attendance!$S:$S,MATCH($B8&amp;AH$7,Attendance!$N:$N,0))=TRUE,"",IF(AH9&lt;8,"",INDEX(Attendance!$G:$G,MATCH($B8&amp;AH$7,Attendance!$N:$N,0))))),"")</f>
        <v/>
      </c>
      <c r="AI10" s="197" t="str">
        <f>IFERROR(IF(AI$6="Sun","",IF(INDEX(Attendance!$S:$S,MATCH($B8&amp;AI$7,Attendance!$N:$N,0))=TRUE,"",IF(AI9&lt;8,"",INDEX(Attendance!$G:$G,MATCH($B8&amp;AI$7,Attendance!$N:$N,0))))),"")</f>
        <v/>
      </c>
      <c r="AJ10" s="197" t="str">
        <f>IFERROR(IF(AJ$6="Sun","",IF(INDEX(Attendance!$S:$S,MATCH($B8&amp;AJ$7,Attendance!$N:$N,0))=TRUE,"",IF(AJ9&lt;8,"",INDEX(Attendance!$G:$G,MATCH($B8&amp;AJ$7,Attendance!$N:$N,0))))),"")</f>
        <v/>
      </c>
      <c r="AK10" s="259"/>
      <c r="AL10" s="198"/>
      <c r="AM10" s="198"/>
      <c r="AN10" s="198"/>
      <c r="AO10" s="262"/>
      <c r="AP10" s="265"/>
      <c r="AQ10" s="86"/>
      <c r="AR10" s="194"/>
      <c r="AS10" s="194"/>
      <c r="AT10" s="194"/>
      <c r="AU10" s="256"/>
    </row>
    <row r="11" spans="1:47" s="173" customFormat="1" ht="33" customHeight="1" x14ac:dyDescent="0.25">
      <c r="A11" s="189"/>
      <c r="B11" s="184"/>
      <c r="C11" s="195" t="str">
        <f>_xlfn.IFNA(INDEX(Masterlist!F:F,MATCH(B8,Masterlist!B:B,0)),"")</f>
        <v>Acc No. 01 Bank Code 01</v>
      </c>
      <c r="D11" s="88"/>
      <c r="E11" s="196"/>
      <c r="F11" s="199"/>
      <c r="G11" s="200"/>
      <c r="H11" s="192"/>
      <c r="I11" s="192"/>
      <c r="J11" s="192"/>
      <c r="K11" s="192"/>
      <c r="L11" s="192"/>
      <c r="M11" s="192"/>
      <c r="N11" s="192"/>
      <c r="O11" s="192"/>
      <c r="P11" s="192"/>
      <c r="Q11" s="201"/>
      <c r="R11" s="201"/>
      <c r="S11" s="192"/>
      <c r="T11" s="192"/>
      <c r="U11" s="192"/>
      <c r="V11" s="192"/>
      <c r="W11" s="192"/>
      <c r="X11" s="192"/>
      <c r="Y11" s="192"/>
      <c r="Z11" s="192"/>
      <c r="AA11" s="192"/>
      <c r="AB11" s="192"/>
      <c r="AC11" s="192"/>
      <c r="AD11" s="192"/>
      <c r="AE11" s="192"/>
      <c r="AF11" s="192"/>
      <c r="AG11" s="192"/>
      <c r="AH11" s="192"/>
      <c r="AI11" s="192"/>
      <c r="AJ11" s="192"/>
      <c r="AK11" s="259"/>
      <c r="AL11" s="198"/>
      <c r="AM11" s="198"/>
      <c r="AN11" s="198"/>
      <c r="AO11" s="262"/>
      <c r="AP11" s="265"/>
      <c r="AQ11" s="86"/>
      <c r="AR11" s="194"/>
      <c r="AS11" s="194"/>
      <c r="AT11" s="194"/>
      <c r="AU11" s="256"/>
    </row>
    <row r="12" spans="1:47" s="173" customFormat="1" ht="33" customHeight="1" x14ac:dyDescent="0.25">
      <c r="A12" s="189"/>
      <c r="B12" s="184"/>
      <c r="C12" s="202">
        <f>_xlfn.IFNA(INDEX(Masterlist!I:I,MATCH(B8,Masterlist!B:B,0)),"")</f>
        <v>42648</v>
      </c>
      <c r="D12" s="191" t="str">
        <f>_xlfn.IFNA(IF(INDEX(Attendance!H:H,MATCH(B8,Attendance!$A:$A,0))="VMI","SCOPE ALLW",""),"")</f>
        <v/>
      </c>
      <c r="E12" s="196" t="s">
        <v>13</v>
      </c>
      <c r="F12" s="203" t="str">
        <f>IFERROR(IF(AND(RIGHT(F8,1)="N",VALUE(F9)&gt;=8),Database!$I$3,""),"")</f>
        <v/>
      </c>
      <c r="G12" s="192" t="str">
        <f>IFERROR(IF(AND(RIGHT(G8,1)="N",VALUE(G9)&gt;=8),Database!$I$3,""),"")</f>
        <v/>
      </c>
      <c r="H12" s="199" t="str">
        <f>IFERROR(IF(AND(RIGHT(H8,1)="N",VALUE(H9)&gt;=8),Database!$I$3,""),"")</f>
        <v/>
      </c>
      <c r="I12" s="192" t="str">
        <f>IFERROR(IF(AND(RIGHT(I8,1)="N",VALUE(I9)&gt;=8),Database!$I$3,""),"")</f>
        <v/>
      </c>
      <c r="J12" s="192" t="str">
        <f>IFERROR(IF(AND(RIGHT(J8,1)="N",VALUE(J9)&gt;=8),Database!$I$3,""),"")</f>
        <v/>
      </c>
      <c r="K12" s="192" t="str">
        <f>IFERROR(IF(AND(RIGHT(K8,1)="N",VALUE(K9)&gt;=8),Database!$I$3,""),"")</f>
        <v/>
      </c>
      <c r="L12" s="192" t="str">
        <f>IFERROR(IF(AND(RIGHT(L8,1)="N",VALUE(L9)&gt;=8),Database!$I$3,""),"")</f>
        <v/>
      </c>
      <c r="M12" s="192" t="str">
        <f>IFERROR(IF(AND(RIGHT(M8,1)="N",VALUE(M9)&gt;=8),Database!$I$3,""),"")</f>
        <v/>
      </c>
      <c r="N12" s="192" t="str">
        <f>IFERROR(IF(AND(RIGHT(N8,1)="N",VALUE(N9)&gt;=8),Database!$I$3,""),"")</f>
        <v/>
      </c>
      <c r="O12" s="192" t="str">
        <f>IFERROR(IF(AND(RIGHT(O8,1)="N",VALUE(O9)&gt;=8),Database!$I$3,""),"")</f>
        <v/>
      </c>
      <c r="P12" s="192" t="str">
        <f>IFERROR(IF(AND(RIGHT(P8,1)="N",VALUE(P9)&gt;=8),Database!$I$3,""),"")</f>
        <v/>
      </c>
      <c r="Q12" s="192" t="str">
        <f>IFERROR(IF(AND(RIGHT(Q8,1)="N",VALUE(Q9)&gt;=8),Database!$I$3,""),"")</f>
        <v/>
      </c>
      <c r="R12" s="192" t="str">
        <f>IFERROR(IF(AND(RIGHT(R8,1)="N",VALUE(R9)&gt;=8),Database!$I$3,""),"")</f>
        <v/>
      </c>
      <c r="S12" s="192" t="str">
        <f>IFERROR(IF(AND(RIGHT(S8,1)="N",VALUE(S9)&gt;=8),Database!$I$3,""),"")</f>
        <v/>
      </c>
      <c r="T12" s="192">
        <f>IFERROR(IF(AND(RIGHT(T8,1)="N",VALUE(T9)&gt;=8),Database!$I$3,""),"")</f>
        <v>2</v>
      </c>
      <c r="U12" s="192">
        <f>IFERROR(IF(AND(RIGHT(U8,1)="N",VALUE(U9)&gt;=8),Database!$I$3,""),"")</f>
        <v>2</v>
      </c>
      <c r="V12" s="192">
        <f>IFERROR(IF(AND(RIGHT(V8,1)="N",VALUE(V9)&gt;=8),Database!$I$3,""),"")</f>
        <v>2</v>
      </c>
      <c r="W12" s="192">
        <f>IFERROR(IF(AND(RIGHT(W8,1)="N",VALUE(W9)&gt;=8),Database!$I$3,""),"")</f>
        <v>2</v>
      </c>
      <c r="X12" s="192">
        <f>IFERROR(IF(AND(RIGHT(X8,1)="N",VALUE(X9)&gt;=8),Database!$I$3,""),"")</f>
        <v>2</v>
      </c>
      <c r="Y12" s="192">
        <f>IFERROR(IF(AND(RIGHT(Y8,1)="N",VALUE(Y9)&gt;=8),Database!$I$3,""),"")</f>
        <v>2</v>
      </c>
      <c r="Z12" s="192" t="str">
        <f>IFERROR(IF(AND(RIGHT(Z8,1)="N",VALUE(Z9)&gt;=8),Database!$I$3,""),"")</f>
        <v/>
      </c>
      <c r="AA12" s="192">
        <f>IFERROR(IF(AND(RIGHT(AA8,1)="N",VALUE(AA9)&gt;=8),Database!$I$3,""),"")</f>
        <v>2</v>
      </c>
      <c r="AB12" s="192">
        <f>IFERROR(IF(AND(RIGHT(AB8,1)="N",VALUE(AB9)&gt;=8),Database!$I$3,""),"")</f>
        <v>2</v>
      </c>
      <c r="AC12" s="192">
        <f>IFERROR(IF(AND(RIGHT(AC8,1)="N",VALUE(AC9)&gt;=8),Database!$I$3,""),"")</f>
        <v>2</v>
      </c>
      <c r="AD12" s="192">
        <f>IFERROR(IF(AND(RIGHT(AD8,1)="N",VALUE(AD9)&gt;=8),Database!$I$3,""),"")</f>
        <v>2</v>
      </c>
      <c r="AE12" s="192">
        <f>IFERROR(IF(AND(RIGHT(AE8,1)="N",VALUE(AE9)&gt;=8),Database!$I$3,""),"")</f>
        <v>2</v>
      </c>
      <c r="AF12" s="192">
        <f>IFERROR(IF(AND(RIGHT(AF8,1)="N",VALUE(AF9)&gt;=8),Database!$I$3,""),"")</f>
        <v>2</v>
      </c>
      <c r="AG12" s="192" t="str">
        <f>IFERROR(IF(AND(RIGHT(AG8,1)="N",VALUE(AG9)&gt;=8),Database!$I$3,""),"")</f>
        <v/>
      </c>
      <c r="AH12" s="192" t="str">
        <f>IFERROR(IF(AND(RIGHT(AH8,1)="N",VALUE(AH9)&gt;=8),Database!$I$3,""),"")</f>
        <v/>
      </c>
      <c r="AI12" s="192" t="str">
        <f>IFERROR(IF(AND(RIGHT(AI8,1)="N",VALUE(AI9)&gt;=8),Database!$I$3,""),"")</f>
        <v/>
      </c>
      <c r="AJ12" s="192" t="str">
        <f>IFERROR(IF(AND(RIGHT(AJ8,1)="N",VALUE(AJ9)&gt;=8),Database!$I$3,""),"")</f>
        <v/>
      </c>
      <c r="AK12" s="259"/>
      <c r="AL12" s="204"/>
      <c r="AM12" s="198"/>
      <c r="AN12" s="198"/>
      <c r="AO12" s="262"/>
      <c r="AP12" s="265"/>
      <c r="AQ12" s="86"/>
      <c r="AR12" s="194"/>
      <c r="AS12" s="194"/>
      <c r="AT12" s="194"/>
      <c r="AU12" s="256"/>
    </row>
    <row r="13" spans="1:47" s="173" customFormat="1" ht="33" customHeight="1" thickBot="1" x14ac:dyDescent="0.3">
      <c r="A13" s="189"/>
      <c r="B13" s="205"/>
      <c r="C13" s="222"/>
      <c r="D13" s="28"/>
      <c r="E13" s="206" t="s">
        <v>176</v>
      </c>
      <c r="F13" s="207" t="str">
        <f>IFERROR(IF(INDEX(Attendance!$T:$T,MATCH($B8&amp;F$7,Attendance!$N:$N,0))=TRUE,"L",IF(SUM(F9:F10)&gt;=10,5,"")),"")</f>
        <v/>
      </c>
      <c r="G13" s="207">
        <f>IFERROR(IF(INDEX(Attendance!$T:$T,MATCH($B8&amp;G$7,Attendance!$N:$N,0))=TRUE,"L",IF(SUM(G9:G10)&gt;=10,5,"")),"")</f>
        <v>5</v>
      </c>
      <c r="H13" s="208">
        <f>IFERROR(IF(INDEX(Attendance!$T:$T,MATCH($B8&amp;H$7,Attendance!$N:$N,0))=TRUE,"L",IF(SUM(H9:H10)&gt;=10,5,"")),"")</f>
        <v>5</v>
      </c>
      <c r="I13" s="208">
        <f>IFERROR(IF(INDEX(Attendance!$T:$T,MATCH($B8&amp;I$7,Attendance!$N:$N,0))=TRUE,"L",IF(SUM(I9:I10)&gt;=10,5,"")),"")</f>
        <v>5</v>
      </c>
      <c r="J13" s="208">
        <f>IFERROR(IF(INDEX(Attendance!$T:$T,MATCH($B8&amp;J$7,Attendance!$N:$N,0))=TRUE,"L",IF(SUM(J9:J10)&gt;=10,5,"")),"")</f>
        <v>5</v>
      </c>
      <c r="K13" s="208">
        <f>IFERROR(IF(INDEX(Attendance!$T:$T,MATCH($B8&amp;K$7,Attendance!$N:$N,0))=TRUE,"L",IF(SUM(K9:K10)&gt;=10,5,"")),"")</f>
        <v>5</v>
      </c>
      <c r="L13" s="208" t="str">
        <f>IFERROR(IF(INDEX(Attendance!$T:$T,MATCH($B8&amp;L$7,Attendance!$N:$N,0))=TRUE,"L",IF(SUM(L9:L10)&gt;=10,5,"")),"")</f>
        <v/>
      </c>
      <c r="M13" s="208">
        <f>IFERROR(IF(INDEX(Attendance!$T:$T,MATCH($B8&amp;M$7,Attendance!$N:$N,0))=TRUE,"L",IF(SUM(M9:M10)&gt;=10,5,"")),"")</f>
        <v>5</v>
      </c>
      <c r="N13" s="208">
        <f>IFERROR(IF(INDEX(Attendance!$T:$T,MATCH($B8&amp;N$7,Attendance!$N:$N,0))=TRUE,"L",IF(SUM(N9:N10)&gt;=10,5,"")),"")</f>
        <v>5</v>
      </c>
      <c r="O13" s="208">
        <f>IFERROR(IF(INDEX(Attendance!$T:$T,MATCH($B8&amp;O$7,Attendance!$N:$N,0))=TRUE,"L",IF(SUM(O9:O10)&gt;=10,5,"")),"")</f>
        <v>5</v>
      </c>
      <c r="P13" s="208">
        <f>IFERROR(IF(INDEX(Attendance!$T:$T,MATCH($B8&amp;P$7,Attendance!$N:$N,0))=TRUE,"L",IF(SUM(P9:P10)&gt;=10,5,"")),"")</f>
        <v>5</v>
      </c>
      <c r="Q13" s="208" t="str">
        <f>IFERROR(IF(INDEX(Attendance!$T:$T,MATCH($B8&amp;Q$7,Attendance!$N:$N,0))=TRUE,"L",IF(SUM(Q9:Q10)&gt;=10,5,"")),"")</f>
        <v/>
      </c>
      <c r="R13" s="208" t="str">
        <f>IFERROR(IF(INDEX(Attendance!$T:$T,MATCH($B8&amp;R$7,Attendance!$N:$N,0))=TRUE,"L",IF(SUM(R9:R10)&gt;=10,5,"")),"")</f>
        <v/>
      </c>
      <c r="S13" s="208" t="str">
        <f>IFERROR(IF(INDEX(Attendance!$T:$T,MATCH($B8&amp;S$7,Attendance!$N:$N,0))=TRUE,"L",IF(SUM(S9:S10)&gt;=10,5,"")),"")</f>
        <v/>
      </c>
      <c r="T13" s="208">
        <f>IFERROR(IF(INDEX(Attendance!$T:$T,MATCH($B8&amp;T$7,Attendance!$N:$N,0))=TRUE,"L",IF(SUM(T9:T10)&gt;=10,5,"")),"")</f>
        <v>5</v>
      </c>
      <c r="U13" s="208">
        <f>IFERROR(IF(INDEX(Attendance!$T:$T,MATCH($B8&amp;U$7,Attendance!$N:$N,0))=TRUE,"L",IF(SUM(U9:U10)&gt;=10,5,"")),"")</f>
        <v>5</v>
      </c>
      <c r="V13" s="208">
        <f>IFERROR(IF(INDEX(Attendance!$T:$T,MATCH($B8&amp;V$7,Attendance!$N:$N,0))=TRUE,"L",IF(SUM(V9:V10)&gt;=10,5,"")),"")</f>
        <v>5</v>
      </c>
      <c r="W13" s="208">
        <f>IFERROR(IF(INDEX(Attendance!$T:$T,MATCH($B8&amp;W$7,Attendance!$N:$N,0))=TRUE,"L",IF(SUM(W9:W10)&gt;=10,5,"")),"")</f>
        <v>5</v>
      </c>
      <c r="X13" s="208">
        <f>IFERROR(IF(INDEX(Attendance!$T:$T,MATCH($B8&amp;X$7,Attendance!$N:$N,0))=TRUE,"L",IF(SUM(X9:X10)&gt;=10,5,"")),"")</f>
        <v>5</v>
      </c>
      <c r="Y13" s="208">
        <f>IFERROR(IF(INDEX(Attendance!$T:$T,MATCH($B8&amp;Y$7,Attendance!$N:$N,0))=TRUE,"L",IF(SUM(Y9:Y10)&gt;=10,5,"")),"")</f>
        <v>5</v>
      </c>
      <c r="Z13" s="208" t="str">
        <f>IFERROR(IF(INDEX(Attendance!$T:$T,MATCH($B8&amp;Z$7,Attendance!$N:$N,0))=TRUE,"L",IF(SUM(Z9:Z10)&gt;=10,5,"")),"")</f>
        <v/>
      </c>
      <c r="AA13" s="208">
        <f>IFERROR(IF(INDEX(Attendance!$T:$T,MATCH($B8&amp;AA$7,Attendance!$N:$N,0))=TRUE,"L",IF(SUM(AA9:AA10)&gt;=10,5,"")),"")</f>
        <v>5</v>
      </c>
      <c r="AB13" s="208">
        <f>IFERROR(IF(INDEX(Attendance!$T:$T,MATCH($B8&amp;AB$7,Attendance!$N:$N,0))=TRUE,"L",IF(SUM(AB9:AB10)&gt;=10,5,"")),"")</f>
        <v>5</v>
      </c>
      <c r="AC13" s="208">
        <f>IFERROR(IF(INDEX(Attendance!$T:$T,MATCH($B8&amp;AC$7,Attendance!$N:$N,0))=TRUE,"L",IF(SUM(AC9:AC10)&gt;=10,5,"")),"")</f>
        <v>5</v>
      </c>
      <c r="AD13" s="208">
        <f>IFERROR(IF(INDEX(Attendance!$T:$T,MATCH($B8&amp;AD$7,Attendance!$N:$N,0))=TRUE,"L",IF(SUM(AD9:AD10)&gt;=10,5,"")),"")</f>
        <v>5</v>
      </c>
      <c r="AE13" s="208">
        <f>IFERROR(IF(INDEX(Attendance!$T:$T,MATCH($B8&amp;AE$7,Attendance!$N:$N,0))=TRUE,"L",IF(SUM(AE9:AE10)&gt;=10,5,"")),"")</f>
        <v>5</v>
      </c>
      <c r="AF13" s="208">
        <f>IFERROR(IF(INDEX(Attendance!$T:$T,MATCH($B8&amp;AF$7,Attendance!$N:$N,0))=TRUE,"L",IF(SUM(AF9:AF10)&gt;=10,5,"")),"")</f>
        <v>5</v>
      </c>
      <c r="AG13" s="208" t="str">
        <f>IFERROR(IF(INDEX(Attendance!$T:$T,MATCH($B8&amp;AG$7,Attendance!$N:$N,0))=TRUE,"L",IF(SUM(AG9:AG10)&gt;=10,5,"")),"")</f>
        <v/>
      </c>
      <c r="AH13" s="208" t="str">
        <f>IFERROR(IF(INDEX(Attendance!$T:$T,MATCH($B8&amp;AH$7,Attendance!$N:$N,0))=TRUE,"L",IF(SUM(AH9:AH10)&gt;=10,5,"")),"")</f>
        <v/>
      </c>
      <c r="AI13" s="208" t="str">
        <f>IFERROR(IF(INDEX(Attendance!$T:$T,MATCH($B8&amp;AI$7,Attendance!$N:$N,0))=TRUE,"L",IF(SUM(AI9:AI10)&gt;=10,5,"")),"")</f>
        <v/>
      </c>
      <c r="AJ13" s="208" t="str">
        <f>IFERROR(IF(INDEX(Attendance!$T:$T,MATCH($B8&amp;AJ$7,Attendance!$N:$N,0))=TRUE,"L",IF(SUM(AJ9:AJ10)&gt;=10,5,"")),"")</f>
        <v/>
      </c>
      <c r="AK13" s="260"/>
      <c r="AL13" s="209">
        <f>ROUND(AL8*AL9,2)</f>
        <v>511.96</v>
      </c>
      <c r="AM13" s="209">
        <f>ROUND(AM8*AM9,2)</f>
        <v>0</v>
      </c>
      <c r="AN13" s="209">
        <f>ROUND(AN8*AN9,2)</f>
        <v>0</v>
      </c>
      <c r="AO13" s="263"/>
      <c r="AP13" s="266"/>
      <c r="AQ13" s="210">
        <f>AQ8*$AQ$5</f>
        <v>0</v>
      </c>
      <c r="AR13" s="211">
        <f>AR8*ROUND(IF($C13="",Basic,MID($C13,FIND("RM",$C13)+3,4))/WorkDays,2)</f>
        <v>0</v>
      </c>
      <c r="AS13" s="211">
        <f>AS8*ROUND(IF($C13="",Basic,MID($C13,FIND("RM",$C13)+3,4))/WorkDays,2)</f>
        <v>0</v>
      </c>
      <c r="AT13" s="211">
        <f>AT8*ROUND(IF($C13="",Basic,MID($C13,FIND("RM",$C13)+3,4))/WorkDays,2)</f>
        <v>92.3</v>
      </c>
      <c r="AU13" s="257"/>
    </row>
    <row r="14" spans="1:47" s="212" customFormat="1" ht="33" customHeight="1" x14ac:dyDescent="0.25">
      <c r="A14" s="175">
        <f t="shared" ref="A14:A68" si="1">IF((ROW()-ROW(A$6)-2)/6=ROUNDUP((ROW()-ROW(A$6)-2)/6,0),(ROW()-ROW(A$6)-2)/6+1,"")</f>
        <v>2</v>
      </c>
      <c r="B14" s="184" t="str">
        <f>_xlfn.IFNA(INDEX(Attendance!$A:$A,MATCH(A14,Attendance!$M:$M,0)),"")</f>
        <v>Code 02</v>
      </c>
      <c r="C14" s="185" t="str">
        <f>_xlfn.IFNA(INDEX(Masterlist!C:C,MATCH(B14,Masterlist!B:B,0)),"")</f>
        <v>Name 02</v>
      </c>
      <c r="D14" s="87"/>
      <c r="E14" s="186" t="s">
        <v>173</v>
      </c>
      <c r="F14" s="83" t="str" cm="1">
        <f t="array" ref="F14">_xlfn.IFNA(IF(OR(VALUE(F$7&amp;$C$3)=PH),IF(F15="","PH",IF(INDEX(Attendance!$O:$O,MATCH($B14&amp;F$7,Attendance!$N:$N,0))&lt;"1200","PM","PN")),IF(F$6="Sun",IF(F15="","RD",IF(INDEX(Attendance!$O:$O,MATCH($B14&amp;F$7,Attendance!$N:$N,0))&lt;"1200","RM","RN")),IF(F15="",IF(F$7="","",IF(INDEX(Attendance!$I:$I,MATCH($B14&amp;F$7,Attendance!$N:$N,0))="ABS","AB","UL")),IF(INDEX(Attendance!$O:$O,MATCH($B14&amp;F$7,Attendance!$N:$N,0))&lt;"1200","M","N")))),"")</f>
        <v>M</v>
      </c>
      <c r="G14" s="83" t="str" cm="1">
        <f t="array" ref="G14">_xlfn.IFNA(IF(OR(VALUE(G$7&amp;$C$3)=PH),IF(G15="","PH",IF(INDEX(Attendance!$O:$O,MATCH($B14&amp;G$7,Attendance!$N:$N,0))&lt;"1200","PM","PN")),IF(G$6="Sun",IF(G15="","RD",IF(INDEX(Attendance!$O:$O,MATCH($B14&amp;G$7,Attendance!$N:$N,0))&lt;"1200","RM","RN")),IF(G15="",IF(G$7="","",IF(INDEX(Attendance!$I:$I,MATCH($B14&amp;G$7,Attendance!$N:$N,0))="ABS","AB","UL")),IF(INDEX(Attendance!$O:$O,MATCH($B14&amp;G$7,Attendance!$N:$N,0))&lt;"1200","M","N")))),"")</f>
        <v>M</v>
      </c>
      <c r="H14" s="83" t="str" cm="1">
        <f t="array" ref="H14">_xlfn.IFNA(IF(OR(VALUE(H$7&amp;$C$3)=PH),IF(H15="","PH",IF(INDEX(Attendance!$O:$O,MATCH($B14&amp;H$7,Attendance!$N:$N,0))&lt;"1200","PM","PN")),IF(H$6="Sun",IF(H15="","RD",IF(INDEX(Attendance!$O:$O,MATCH($B14&amp;H$7,Attendance!$N:$N,0))&lt;"1200","RM","RN")),IF(H15="",IF(H$7="","",IF(INDEX(Attendance!$I:$I,MATCH($B14&amp;H$7,Attendance!$N:$N,0))="ABS","AB","UL")),IF(INDEX(Attendance!$O:$O,MATCH($B14&amp;H$7,Attendance!$N:$N,0))&lt;"1200","M","N")))),"")</f>
        <v>M</v>
      </c>
      <c r="I14" s="83" t="str" cm="1">
        <f t="array" ref="I14">_xlfn.IFNA(IF(OR(VALUE(I$7&amp;$C$3)=PH),IF(I15="","PH",IF(INDEX(Attendance!$O:$O,MATCH($B14&amp;I$7,Attendance!$N:$N,0))&lt;"1200","PM","PN")),IF(I$6="Sun",IF(I15="","RD",IF(INDEX(Attendance!$O:$O,MATCH($B14&amp;I$7,Attendance!$N:$N,0))&lt;"1200","RM","RN")),IF(I15="",IF(I$7="","",IF(INDEX(Attendance!$I:$I,MATCH($B14&amp;I$7,Attendance!$N:$N,0))="ABS","AB","UL")),IF(INDEX(Attendance!$O:$O,MATCH($B14&amp;I$7,Attendance!$N:$N,0))&lt;"1200","M","N")))),"")</f>
        <v>M</v>
      </c>
      <c r="J14" s="83" t="str" cm="1">
        <f t="array" ref="J14">_xlfn.IFNA(IF(OR(VALUE(J$7&amp;$C$3)=PH),IF(J15="","PH",IF(INDEX(Attendance!$O:$O,MATCH($B14&amp;J$7,Attendance!$N:$N,0))&lt;"1200","PM","PN")),IF(J$6="Sun",IF(J15="","RD",IF(INDEX(Attendance!$O:$O,MATCH($B14&amp;J$7,Attendance!$N:$N,0))&lt;"1200","RM","RN")),IF(J15="",IF(J$7="","",IF(INDEX(Attendance!$I:$I,MATCH($B14&amp;J$7,Attendance!$N:$N,0))="ABS","AB","UL")),IF(INDEX(Attendance!$O:$O,MATCH($B14&amp;J$7,Attendance!$N:$N,0))&lt;"1200","M","N")))),"")</f>
        <v>M</v>
      </c>
      <c r="K14" s="83" t="str" cm="1">
        <f t="array" ref="K14">_xlfn.IFNA(IF(OR(VALUE(K$7&amp;$C$3)=PH),IF(K15="","PH",IF(INDEX(Attendance!$O:$O,MATCH($B14&amp;K$7,Attendance!$N:$N,0))&lt;"1200","PM","PN")),IF(K$6="Sun",IF(K15="","RD",IF(INDEX(Attendance!$O:$O,MATCH($B14&amp;K$7,Attendance!$N:$N,0))&lt;"1200","RM","RN")),IF(K15="",IF(K$7="","",IF(INDEX(Attendance!$I:$I,MATCH($B14&amp;K$7,Attendance!$N:$N,0))="ABS","AB","UL")),IF(INDEX(Attendance!$O:$O,MATCH($B14&amp;K$7,Attendance!$N:$N,0))&lt;"1200","M","N")))),"")</f>
        <v>M</v>
      </c>
      <c r="L14" s="83" t="str" cm="1">
        <f t="array" ref="L14">_xlfn.IFNA(IF(OR(VALUE(L$7&amp;$C$3)=PH),IF(L15="","PH",IF(INDEX(Attendance!$O:$O,MATCH($B14&amp;L$7,Attendance!$N:$N,0))&lt;"1200","PM","PN")),IF(L$6="Sun",IF(L15="","RD",IF(INDEX(Attendance!$O:$O,MATCH($B14&amp;L$7,Attendance!$N:$N,0))&lt;"1200","RM","RN")),IF(L15="",IF(L$7="","",IF(INDEX(Attendance!$I:$I,MATCH($B14&amp;L$7,Attendance!$N:$N,0))="ABS","AB","UL")),IF(INDEX(Attendance!$O:$O,MATCH($B14&amp;L$7,Attendance!$N:$N,0))&lt;"1200","M","N")))),"")</f>
        <v>RD</v>
      </c>
      <c r="M14" s="83" t="str" cm="1">
        <f t="array" ref="M14">_xlfn.IFNA(IF(OR(VALUE(M$7&amp;$C$3)=PH),IF(M15="","PH",IF(INDEX(Attendance!$O:$O,MATCH($B14&amp;M$7,Attendance!$N:$N,0))&lt;"1200","PM","PN")),IF(M$6="Sun",IF(M15="","RD",IF(INDEX(Attendance!$O:$O,MATCH($B14&amp;M$7,Attendance!$N:$N,0))&lt;"1200","RM","RN")),IF(M15="",IF(M$7="","",IF(INDEX(Attendance!$I:$I,MATCH($B14&amp;M$7,Attendance!$N:$N,0))="ABS","AB","UL")),IF(INDEX(Attendance!$O:$O,MATCH($B14&amp;M$7,Attendance!$N:$N,0))&lt;"1200","M","N")))),"")</f>
        <v>M</v>
      </c>
      <c r="N14" s="83" t="str" cm="1">
        <f t="array" ref="N14">_xlfn.IFNA(IF(OR(VALUE(N$7&amp;$C$3)=PH),IF(N15="","PH",IF(INDEX(Attendance!$O:$O,MATCH($B14&amp;N$7,Attendance!$N:$N,0))&lt;"1200","PM","PN")),IF(N$6="Sun",IF(N15="","RD",IF(INDEX(Attendance!$O:$O,MATCH($B14&amp;N$7,Attendance!$N:$N,0))&lt;"1200","RM","RN")),IF(N15="",IF(N$7="","",IF(INDEX(Attendance!$I:$I,MATCH($B14&amp;N$7,Attendance!$N:$N,0))="ABS","AB","UL")),IF(INDEX(Attendance!$O:$O,MATCH($B14&amp;N$7,Attendance!$N:$N,0))&lt;"1200","M","N")))),"")</f>
        <v>M</v>
      </c>
      <c r="O14" s="83" t="str" cm="1">
        <f t="array" ref="O14">_xlfn.IFNA(IF(OR(VALUE(O$7&amp;$C$3)=PH),IF(O15="","PH",IF(INDEX(Attendance!$O:$O,MATCH($B14&amp;O$7,Attendance!$N:$N,0))&lt;"1200","PM","PN")),IF(O$6="Sun",IF(O15="","RD",IF(INDEX(Attendance!$O:$O,MATCH($B14&amp;O$7,Attendance!$N:$N,0))&lt;"1200","RM","RN")),IF(O15="",IF(O$7="","",IF(INDEX(Attendance!$I:$I,MATCH($B14&amp;O$7,Attendance!$N:$N,0))="ABS","AB","UL")),IF(INDEX(Attendance!$O:$O,MATCH($B14&amp;O$7,Attendance!$N:$N,0))&lt;"1200","M","N")))),"")</f>
        <v>M</v>
      </c>
      <c r="P14" s="83" t="str" cm="1">
        <f t="array" ref="P14">_xlfn.IFNA(IF(OR(VALUE(P$7&amp;$C$3)=PH),IF(P15="","PH",IF(INDEX(Attendance!$O:$O,MATCH($B14&amp;P$7,Attendance!$N:$N,0))&lt;"1200","PM","PN")),IF(P$6="Sun",IF(P15="","RD",IF(INDEX(Attendance!$O:$O,MATCH($B14&amp;P$7,Attendance!$N:$N,0))&lt;"1200","RM","RN")),IF(P15="",IF(P$7="","",IF(INDEX(Attendance!$I:$I,MATCH($B14&amp;P$7,Attendance!$N:$N,0))="ABS","AB","UL")),IF(INDEX(Attendance!$O:$O,MATCH($B14&amp;P$7,Attendance!$N:$N,0))&lt;"1200","M","N")))),"")</f>
        <v>M</v>
      </c>
      <c r="Q14" s="83" t="str" cm="1">
        <f t="array" ref="Q14">_xlfn.IFNA(IF(OR(VALUE(Q$7&amp;$C$3)=PH),IF(Q15="","PH",IF(INDEX(Attendance!$O:$O,MATCH($B14&amp;Q$7,Attendance!$N:$N,0))&lt;"1200","PM","PN")),IF(Q$6="Sun",IF(Q15="","RD",IF(INDEX(Attendance!$O:$O,MATCH($B14&amp;Q$7,Attendance!$N:$N,0))&lt;"1200","RM","RN")),IF(Q15="",IF(Q$7="","",IF(INDEX(Attendance!$I:$I,MATCH($B14&amp;Q$7,Attendance!$N:$N,0))="ABS","AB","UL")),IF(INDEX(Attendance!$O:$O,MATCH($B14&amp;Q$7,Attendance!$N:$N,0))&lt;"1200","M","N")))),"")</f>
        <v>PH</v>
      </c>
      <c r="R14" s="83" t="str" cm="1">
        <f t="array" ref="R14">_xlfn.IFNA(IF(OR(VALUE(R$7&amp;$C$3)=PH),IF(R15="","PH",IF(INDEX(Attendance!$O:$O,MATCH($B14&amp;R$7,Attendance!$N:$N,0))&lt;"1200","PM","PN")),IF(R$6="Sun",IF(R15="","RD",IF(INDEX(Attendance!$O:$O,MATCH($B14&amp;R$7,Attendance!$N:$N,0))&lt;"1200","RM","RN")),IF(R15="",IF(R$7="","",IF(INDEX(Attendance!$I:$I,MATCH($B14&amp;R$7,Attendance!$N:$N,0))="ABS","AB","UL")),IF(INDEX(Attendance!$O:$O,MATCH($B14&amp;R$7,Attendance!$N:$N,0))&lt;"1200","M","N")))),"")</f>
        <v>PH</v>
      </c>
      <c r="S14" s="83" t="str" cm="1">
        <f t="array" ref="S14">_xlfn.IFNA(IF(OR(VALUE(S$7&amp;$C$3)=PH),IF(S15="","PH",IF(INDEX(Attendance!$O:$O,MATCH($B14&amp;S$7,Attendance!$N:$N,0))&lt;"1200","PM","PN")),IF(S$6="Sun",IF(S15="","RD",IF(INDEX(Attendance!$O:$O,MATCH($B14&amp;S$7,Attendance!$N:$N,0))&lt;"1200","RM","RN")),IF(S15="",IF(S$7="","",IF(INDEX(Attendance!$I:$I,MATCH($B14&amp;S$7,Attendance!$N:$N,0))="ABS","AB","UL")),IF(INDEX(Attendance!$O:$O,MATCH($B14&amp;S$7,Attendance!$N:$N,0))&lt;"1200","M","N")))),"")</f>
        <v>RD</v>
      </c>
      <c r="T14" s="83" t="str" cm="1">
        <f t="array" ref="T14">_xlfn.IFNA(IF(OR(VALUE(T$7&amp;$C$3)=PH),IF(T15="","PH",IF(INDEX(Attendance!$O:$O,MATCH($B14&amp;T$7,Attendance!$N:$N,0))&lt;"1200","PM","PN")),IF(T$6="Sun",IF(T15="","RD",IF(INDEX(Attendance!$O:$O,MATCH($B14&amp;T$7,Attendance!$N:$N,0))&lt;"1200","RM","RN")),IF(T15="",IF(T$7="","",IF(INDEX(Attendance!$I:$I,MATCH($B14&amp;T$7,Attendance!$N:$N,0))="ABS","AB","UL")),IF(INDEX(Attendance!$O:$O,MATCH($B14&amp;T$7,Attendance!$N:$N,0))&lt;"1200","M","N")))),"")</f>
        <v>N</v>
      </c>
      <c r="U14" s="83" t="str" cm="1">
        <f t="array" ref="U14">_xlfn.IFNA(IF(OR(VALUE(U$7&amp;$C$3)=PH),IF(U15="","PH",IF(INDEX(Attendance!$O:$O,MATCH($B14&amp;U$7,Attendance!$N:$N,0))&lt;"1200","PM","PN")),IF(U$6="Sun",IF(U15="","RD",IF(INDEX(Attendance!$O:$O,MATCH($B14&amp;U$7,Attendance!$N:$N,0))&lt;"1200","RM","RN")),IF(U15="",IF(U$7="","",IF(INDEX(Attendance!$I:$I,MATCH($B14&amp;U$7,Attendance!$N:$N,0))="ABS","AB","UL")),IF(INDEX(Attendance!$O:$O,MATCH($B14&amp;U$7,Attendance!$N:$N,0))&lt;"1200","M","N")))),"")</f>
        <v>N</v>
      </c>
      <c r="V14" s="83" t="str" cm="1">
        <f t="array" ref="V14">_xlfn.IFNA(IF(OR(VALUE(V$7&amp;$C$3)=PH),IF(V15="","PH",IF(INDEX(Attendance!$O:$O,MATCH($B14&amp;V$7,Attendance!$N:$N,0))&lt;"1200","PM","PN")),IF(V$6="Sun",IF(V15="","RD",IF(INDEX(Attendance!$O:$O,MATCH($B14&amp;V$7,Attendance!$N:$N,0))&lt;"1200","RM","RN")),IF(V15="",IF(V$7="","",IF(INDEX(Attendance!$I:$I,MATCH($B14&amp;V$7,Attendance!$N:$N,0))="ABS","AB","UL")),IF(INDEX(Attendance!$O:$O,MATCH($B14&amp;V$7,Attendance!$N:$N,0))&lt;"1200","M","N")))),"")</f>
        <v>N</v>
      </c>
      <c r="W14" s="83" t="str" cm="1">
        <f t="array" ref="W14">_xlfn.IFNA(IF(OR(VALUE(W$7&amp;$C$3)=PH),IF(W15="","PH",IF(INDEX(Attendance!$O:$O,MATCH($B14&amp;W$7,Attendance!$N:$N,0))&lt;"1200","PM","PN")),IF(W$6="Sun",IF(W15="","RD",IF(INDEX(Attendance!$O:$O,MATCH($B14&amp;W$7,Attendance!$N:$N,0))&lt;"1200","RM","RN")),IF(W15="",IF(W$7="","",IF(INDEX(Attendance!$I:$I,MATCH($B14&amp;W$7,Attendance!$N:$N,0))="ABS","AB","UL")),IF(INDEX(Attendance!$O:$O,MATCH($B14&amp;W$7,Attendance!$N:$N,0))&lt;"1200","M","N")))),"")</f>
        <v>N</v>
      </c>
      <c r="X14" s="83" t="str" cm="1">
        <f t="array" ref="X14">_xlfn.IFNA(IF(OR(VALUE(X$7&amp;$C$3)=PH),IF(X15="","PH",IF(INDEX(Attendance!$O:$O,MATCH($B14&amp;X$7,Attendance!$N:$N,0))&lt;"1200","PM","PN")),IF(X$6="Sun",IF(X15="","RD",IF(INDEX(Attendance!$O:$O,MATCH($B14&amp;X$7,Attendance!$N:$N,0))&lt;"1200","RM","RN")),IF(X15="",IF(X$7="","",IF(INDEX(Attendance!$I:$I,MATCH($B14&amp;X$7,Attendance!$N:$N,0))="ABS","AB","UL")),IF(INDEX(Attendance!$O:$O,MATCH($B14&amp;X$7,Attendance!$N:$N,0))&lt;"1200","M","N")))),"")</f>
        <v>N</v>
      </c>
      <c r="Y14" s="83" t="str" cm="1">
        <f t="array" ref="Y14">_xlfn.IFNA(IF(OR(VALUE(Y$7&amp;$C$3)=PH),IF(Y15="","PH",IF(INDEX(Attendance!$O:$O,MATCH($B14&amp;Y$7,Attendance!$N:$N,0))&lt;"1200","PM","PN")),IF(Y$6="Sun",IF(Y15="","RD",IF(INDEX(Attendance!$O:$O,MATCH($B14&amp;Y$7,Attendance!$N:$N,0))&lt;"1200","RM","RN")),IF(Y15="",IF(Y$7="","",IF(INDEX(Attendance!$I:$I,MATCH($B14&amp;Y$7,Attendance!$N:$N,0))="ABS","AB","UL")),IF(INDEX(Attendance!$O:$O,MATCH($B14&amp;Y$7,Attendance!$N:$N,0))&lt;"1200","M","N")))),"")</f>
        <v>N</v>
      </c>
      <c r="Z14" s="83" t="str" cm="1">
        <f t="array" ref="Z14">_xlfn.IFNA(IF(OR(VALUE(Z$7&amp;$C$3)=PH),IF(Z15="","PH",IF(INDEX(Attendance!$O:$O,MATCH($B14&amp;Z$7,Attendance!$N:$N,0))&lt;"1200","PM","PN")),IF(Z$6="Sun",IF(Z15="","RD",IF(INDEX(Attendance!$O:$O,MATCH($B14&amp;Z$7,Attendance!$N:$N,0))&lt;"1200","RM","RN")),IF(Z15="",IF(Z$7="","",IF(INDEX(Attendance!$I:$I,MATCH($B14&amp;Z$7,Attendance!$N:$N,0))="ABS","AB","UL")),IF(INDEX(Attendance!$O:$O,MATCH($B14&amp;Z$7,Attendance!$N:$N,0))&lt;"1200","M","N")))),"")</f>
        <v>RD</v>
      </c>
      <c r="AA14" s="83" t="str" cm="1">
        <f t="array" ref="AA14">_xlfn.IFNA(IF(OR(VALUE(AA$7&amp;$C$3)=PH),IF(AA15="","PH",IF(INDEX(Attendance!$O:$O,MATCH($B14&amp;AA$7,Attendance!$N:$N,0))&lt;"1200","PM","PN")),IF(AA$6="Sun",IF(AA15="","RD",IF(INDEX(Attendance!$O:$O,MATCH($B14&amp;AA$7,Attendance!$N:$N,0))&lt;"1200","RM","RN")),IF(AA15="",IF(AA$7="","",IF(INDEX(Attendance!$I:$I,MATCH($B14&amp;AA$7,Attendance!$N:$N,0))="ABS","AB","UL")),IF(INDEX(Attendance!$O:$O,MATCH($B14&amp;AA$7,Attendance!$N:$N,0))&lt;"1200","M","N")))),"")</f>
        <v>N</v>
      </c>
      <c r="AB14" s="83" t="str" cm="1">
        <f t="array" ref="AB14">_xlfn.IFNA(IF(OR(VALUE(AB$7&amp;$C$3)=PH),IF(AB15="","PH",IF(INDEX(Attendance!$O:$O,MATCH($B14&amp;AB$7,Attendance!$N:$N,0))&lt;"1200","PM","PN")),IF(AB$6="Sun",IF(AB15="","RD",IF(INDEX(Attendance!$O:$O,MATCH($B14&amp;AB$7,Attendance!$N:$N,0))&lt;"1200","RM","RN")),IF(AB15="",IF(AB$7="","",IF(INDEX(Attendance!$I:$I,MATCH($B14&amp;AB$7,Attendance!$N:$N,0))="ABS","AB","UL")),IF(INDEX(Attendance!$O:$O,MATCH($B14&amp;AB$7,Attendance!$N:$N,0))&lt;"1200","M","N")))),"")</f>
        <v>N</v>
      </c>
      <c r="AC14" s="83" t="str" cm="1">
        <f t="array" ref="AC14">_xlfn.IFNA(IF(OR(VALUE(AC$7&amp;$C$3)=PH),IF(AC15="","PH",IF(INDEX(Attendance!$O:$O,MATCH($B14&amp;AC$7,Attendance!$N:$N,0))&lt;"1200","PM","PN")),IF(AC$6="Sun",IF(AC15="","RD",IF(INDEX(Attendance!$O:$O,MATCH($B14&amp;AC$7,Attendance!$N:$N,0))&lt;"1200","RM","RN")),IF(AC15="",IF(AC$7="","",IF(INDEX(Attendance!$I:$I,MATCH($B14&amp;AC$7,Attendance!$N:$N,0))="ABS","AB","UL")),IF(INDEX(Attendance!$O:$O,MATCH($B14&amp;AC$7,Attendance!$N:$N,0))&lt;"1200","M","N")))),"")</f>
        <v>N</v>
      </c>
      <c r="AD14" s="83" t="str" cm="1">
        <f t="array" ref="AD14">_xlfn.IFNA(IF(OR(VALUE(AD$7&amp;$C$3)=PH),IF(AD15="","PH",IF(INDEX(Attendance!$O:$O,MATCH($B14&amp;AD$7,Attendance!$N:$N,0))&lt;"1200","PM","PN")),IF(AD$6="Sun",IF(AD15="","RD",IF(INDEX(Attendance!$O:$O,MATCH($B14&amp;AD$7,Attendance!$N:$N,0))&lt;"1200","RM","RN")),IF(AD15="",IF(AD$7="","",IF(INDEX(Attendance!$I:$I,MATCH($B14&amp;AD$7,Attendance!$N:$N,0))="ABS","AB","UL")),IF(INDEX(Attendance!$O:$O,MATCH($B14&amp;AD$7,Attendance!$N:$N,0))&lt;"1200","M","N")))),"")</f>
        <v>N</v>
      </c>
      <c r="AE14" s="83" t="str" cm="1">
        <f t="array" ref="AE14">_xlfn.IFNA(IF(OR(VALUE(AE$7&amp;$C$3)=PH),IF(AE15="","PH",IF(INDEX(Attendance!$O:$O,MATCH($B14&amp;AE$7,Attendance!$N:$N,0))&lt;"1200","PM","PN")),IF(AE$6="Sun",IF(AE15="","RD",IF(INDEX(Attendance!$O:$O,MATCH($B14&amp;AE$7,Attendance!$N:$N,0))&lt;"1200","RM","RN")),IF(AE15="",IF(AE$7="","",IF(INDEX(Attendance!$I:$I,MATCH($B14&amp;AE$7,Attendance!$N:$N,0))="ABS","AB","UL")),IF(INDEX(Attendance!$O:$O,MATCH($B14&amp;AE$7,Attendance!$N:$N,0))&lt;"1200","M","N")))),"")</f>
        <v>N</v>
      </c>
      <c r="AF14" s="83" t="str" cm="1">
        <f t="array" ref="AF14">_xlfn.IFNA(IF(OR(VALUE(AF$7&amp;$C$3)=PH),IF(AF15="","PH",IF(INDEX(Attendance!$O:$O,MATCH($B14&amp;AF$7,Attendance!$N:$N,0))&lt;"1200","PM","PN")),IF(AF$6="Sun",IF(AF15="","RD",IF(INDEX(Attendance!$O:$O,MATCH($B14&amp;AF$7,Attendance!$N:$N,0))&lt;"1200","RM","RN")),IF(AF15="",IF(AF$7="","",IF(INDEX(Attendance!$I:$I,MATCH($B14&amp;AF$7,Attendance!$N:$N,0))="ABS","AB","UL")),IF(INDEX(Attendance!$O:$O,MATCH($B14&amp;AF$7,Attendance!$N:$N,0))&lt;"1200","M","N")))),"")</f>
        <v>N</v>
      </c>
      <c r="AG14" s="83" t="str" cm="1">
        <f t="array" ref="AG14">_xlfn.IFNA(IF(OR(VALUE(AG$7&amp;$C$3)=PH),IF(AG15="","PH",IF(INDEX(Attendance!$O:$O,MATCH($B14&amp;AG$7,Attendance!$N:$N,0))&lt;"1200","PM","PN")),IF(AG$6="Sun",IF(AG15="","RD",IF(INDEX(Attendance!$O:$O,MATCH($B14&amp;AG$7,Attendance!$N:$N,0))&lt;"1200","RM","RN")),IF(AG15="",IF(AG$7="","",IF(INDEX(Attendance!$I:$I,MATCH($B14&amp;AG$7,Attendance!$N:$N,0))="ABS","AB","UL")),IF(INDEX(Attendance!$O:$O,MATCH($B14&amp;AG$7,Attendance!$N:$N,0))&lt;"1200","M","N")))),"")</f>
        <v>RD</v>
      </c>
      <c r="AH14" s="83" t="str" cm="1">
        <f t="array" ref="AH14">_xlfn.IFNA(IF(OR(VALUE(AH$7&amp;$C$3)=PH),IF(AH15="","PH",IF(INDEX(Attendance!$O:$O,MATCH($B14&amp;AH$7,Attendance!$N:$N,0))&lt;"1200","PM","PN")),IF(AH$6="Sun",IF(AH15="","RD",IF(INDEX(Attendance!$O:$O,MATCH($B14&amp;AH$7,Attendance!$N:$N,0))&lt;"1200","RM","RN")),IF(AH15="",IF(AH$7="","",IF(INDEX(Attendance!$I:$I,MATCH($B14&amp;AH$7,Attendance!$N:$N,0))="ABS","AB","UL")),IF(INDEX(Attendance!$O:$O,MATCH($B14&amp;AH$7,Attendance!$N:$N,0))&lt;"1200","M","N")))),"")</f>
        <v/>
      </c>
      <c r="AI14" s="83" t="str" cm="1">
        <f t="array" ref="AI14">_xlfn.IFNA(IF(OR(VALUE(AI$7&amp;$C$3)=PH),IF(AI15="","PH",IF(INDEX(Attendance!$O:$O,MATCH($B14&amp;AI$7,Attendance!$N:$N,0))&lt;"1200","PM","PN")),IF(AI$6="Sun",IF(AI15="","RD",IF(INDEX(Attendance!$O:$O,MATCH($B14&amp;AI$7,Attendance!$N:$N,0))&lt;"1200","RM","RN")),IF(AI15="",IF(AI$7="","",IF(INDEX(Attendance!$I:$I,MATCH($B14&amp;AI$7,Attendance!$N:$N,0))="ABS","AB","UL")),IF(INDEX(Attendance!$O:$O,MATCH($B14&amp;AI$7,Attendance!$N:$N,0))&lt;"1200","M","N")))),"")</f>
        <v/>
      </c>
      <c r="AJ14" s="83" t="str" cm="1">
        <f t="array" ref="AJ14">_xlfn.IFNA(IF(OR(VALUE(AJ$7&amp;$C$3)=PH),IF(AJ15="","PH",IF(INDEX(Attendance!$O:$O,MATCH($B14&amp;AJ$7,Attendance!$N:$N,0))&lt;"1200","PM","PN")),IF(AJ$6="Sun",IF(AJ15="","RD",IF(INDEX(Attendance!$O:$O,MATCH($B14&amp;AJ$7,Attendance!$N:$N,0))&lt;"1200","RM","RN")),IF(AJ15="",IF(AJ$7="","",IF(INDEX(Attendance!$I:$I,MATCH($B14&amp;AJ$7,Attendance!$N:$N,0))="ABS","AB","UL")),IF(INDEX(Attendance!$O:$O,MATCH($B14&amp;AJ$7,Attendance!$N:$N,0))&lt;"1200","M","N")))),"")</f>
        <v/>
      </c>
      <c r="AK14" s="258">
        <f>SUM(SUMIF(F14:AJ14,{"M","N","A"},F15:AJ15))</f>
        <v>176</v>
      </c>
      <c r="AL14" s="187">
        <f>SUM(SUMIF(F14:AJ14,{"M","N"},F16:AJ16),SUMIF(F14:AJ14,{"OM","ON"},F15:AJ15))</f>
        <v>60</v>
      </c>
      <c r="AM14" s="187">
        <f>SUM(SUMIF(F14:AJ14,{"PM","PN","RM","RN"},F15:AJ15))</f>
        <v>0</v>
      </c>
      <c r="AN14" s="187">
        <f>SUM(SUMIF(F14:AJ14,{"PM","PN"},F16:AJ16))</f>
        <v>0</v>
      </c>
      <c r="AO14" s="261">
        <f>SUM(F19:AJ19)</f>
        <v>110</v>
      </c>
      <c r="AP14" s="264">
        <f>SUM(F18:AJ18)</f>
        <v>24</v>
      </c>
      <c r="AQ14" s="188">
        <f>IF(D18="",0,SUM(COUNTIFS(F14:AJ14,{"M","N","A","OM","ON","OA","PM","PN","PA","RM","RN","RA"})))</f>
        <v>0</v>
      </c>
      <c r="AR14" s="74">
        <f>COUNTIF(F14:AJ14,"AL")</f>
        <v>0</v>
      </c>
      <c r="AS14" s="74">
        <f>COUNTIF(F14:AJ14,"MC")</f>
        <v>0</v>
      </c>
      <c r="AT14" s="74">
        <f>SUM(COUNTIF(F14:AJ14,{"RPH","PH"}))</f>
        <v>2</v>
      </c>
      <c r="AU14" s="255">
        <f t="shared" ref="AU14" si="2">_xlfn.IFNA(IF($B14="",0,AK14*$AK$5+SUM(AL19:AN19)+SUM(AO14:AP19)+SUM(AQ19:AT19)),"")</f>
        <v>1771.43</v>
      </c>
    </row>
    <row r="15" spans="1:47" s="212" customFormat="1" ht="33" customHeight="1" x14ac:dyDescent="0.25">
      <c r="A15" s="189"/>
      <c r="B15" s="184"/>
      <c r="C15" s="190" t="str">
        <f>_xlfn.IFNA(INDEX(Masterlist!D:D,MATCH(B14,Masterlist!B:B,0)),"")</f>
        <v>IC No. 02</v>
      </c>
      <c r="D15" s="88"/>
      <c r="E15" s="191" t="s">
        <v>174</v>
      </c>
      <c r="F15" s="192">
        <f>IFERROR(IF(F$6="Sun",INDEX(Attendance!$R:$R,MATCH($B14&amp;F$7,Attendance!$N:$N,0)),IF(INDEX(Attendance!$R:$R,MATCH($B14&amp;F$7,Attendance!$N:$N,0))="","",IF(INDEX(Attendance!$R:$R,MATCH($B14&amp;F$7,Attendance!$N:$N,0))&gt;8,8,INDEX(Attendance!$R:$R,MATCH($B14&amp;F$7,Attendance!$N:$N,0))))),"")</f>
        <v>8</v>
      </c>
      <c r="G15" s="192">
        <f>IFERROR(IF(G$6="Sun",INDEX(Attendance!$R:$R,MATCH($B14&amp;G$7,Attendance!$N:$N,0)),IF(INDEX(Attendance!$R:$R,MATCH($B14&amp;G$7,Attendance!$N:$N,0))="","",IF(INDEX(Attendance!$R:$R,MATCH($B14&amp;G$7,Attendance!$N:$N,0))&gt;8,8,INDEX(Attendance!$R:$R,MATCH($B14&amp;G$7,Attendance!$N:$N,0))))),"")</f>
        <v>8</v>
      </c>
      <c r="H15" s="192">
        <f>IFERROR(IF(H$6="Sun",INDEX(Attendance!$R:$R,MATCH($B14&amp;H$7,Attendance!$N:$N,0)),IF(INDEX(Attendance!$R:$R,MATCH($B14&amp;H$7,Attendance!$N:$N,0))="","",IF(INDEX(Attendance!$R:$R,MATCH($B14&amp;H$7,Attendance!$N:$N,0))&gt;8,8,INDEX(Attendance!$R:$R,MATCH($B14&amp;H$7,Attendance!$N:$N,0))))),"")</f>
        <v>8</v>
      </c>
      <c r="I15" s="192">
        <f>IFERROR(IF(I$6="Sun",INDEX(Attendance!$R:$R,MATCH($B14&amp;I$7,Attendance!$N:$N,0)),IF(INDEX(Attendance!$R:$R,MATCH($B14&amp;I$7,Attendance!$N:$N,0))="","",IF(INDEX(Attendance!$R:$R,MATCH($B14&amp;I$7,Attendance!$N:$N,0))&gt;8,8,INDEX(Attendance!$R:$R,MATCH($B14&amp;I$7,Attendance!$N:$N,0))))),"")</f>
        <v>8</v>
      </c>
      <c r="J15" s="192">
        <f>IFERROR(IF(J$6="Sun",INDEX(Attendance!$R:$R,MATCH($B14&amp;J$7,Attendance!$N:$N,0)),IF(INDEX(Attendance!$R:$R,MATCH($B14&amp;J$7,Attendance!$N:$N,0))="","",IF(INDEX(Attendance!$R:$R,MATCH($B14&amp;J$7,Attendance!$N:$N,0))&gt;8,8,INDEX(Attendance!$R:$R,MATCH($B14&amp;J$7,Attendance!$N:$N,0))))),"")</f>
        <v>8</v>
      </c>
      <c r="K15" s="192">
        <f>IFERROR(IF(K$6="Sun",INDEX(Attendance!$R:$R,MATCH($B14&amp;K$7,Attendance!$N:$N,0)),IF(INDEX(Attendance!$R:$R,MATCH($B14&amp;K$7,Attendance!$N:$N,0))="","",IF(INDEX(Attendance!$R:$R,MATCH($B14&amp;K$7,Attendance!$N:$N,0))&gt;8,8,INDEX(Attendance!$R:$R,MATCH($B14&amp;K$7,Attendance!$N:$N,0))))),"")</f>
        <v>8</v>
      </c>
      <c r="L15" s="192" t="str">
        <f>IFERROR(IF(L$6="Sun",INDEX(Attendance!$R:$R,MATCH($B14&amp;L$7,Attendance!$N:$N,0)),IF(INDEX(Attendance!$R:$R,MATCH($B14&amp;L$7,Attendance!$N:$N,0))="","",IF(INDEX(Attendance!$R:$R,MATCH($B14&amp;L$7,Attendance!$N:$N,0))&gt;8,8,INDEX(Attendance!$R:$R,MATCH($B14&amp;L$7,Attendance!$N:$N,0))))),"")</f>
        <v/>
      </c>
      <c r="M15" s="192">
        <f>IFERROR(IF(M$6="Sun",INDEX(Attendance!$R:$R,MATCH($B14&amp;M$7,Attendance!$N:$N,0)),IF(INDEX(Attendance!$R:$R,MATCH($B14&amp;M$7,Attendance!$N:$N,0))="","",IF(INDEX(Attendance!$R:$R,MATCH($B14&amp;M$7,Attendance!$N:$N,0))&gt;8,8,INDEX(Attendance!$R:$R,MATCH($B14&amp;M$7,Attendance!$N:$N,0))))),"")</f>
        <v>8</v>
      </c>
      <c r="N15" s="192">
        <f>IFERROR(IF(N$6="Sun",INDEX(Attendance!$R:$R,MATCH($B14&amp;N$7,Attendance!$N:$N,0)),IF(INDEX(Attendance!$R:$R,MATCH($B14&amp;N$7,Attendance!$N:$N,0))="","",IF(INDEX(Attendance!$R:$R,MATCH($B14&amp;N$7,Attendance!$N:$N,0))&gt;8,8,INDEX(Attendance!$R:$R,MATCH($B14&amp;N$7,Attendance!$N:$N,0))))),"")</f>
        <v>8</v>
      </c>
      <c r="O15" s="192">
        <f>IFERROR(IF(O$6="Sun",INDEX(Attendance!$R:$R,MATCH($B14&amp;O$7,Attendance!$N:$N,0)),IF(INDEX(Attendance!$R:$R,MATCH($B14&amp;O$7,Attendance!$N:$N,0))="","",IF(INDEX(Attendance!$R:$R,MATCH($B14&amp;O$7,Attendance!$N:$N,0))&gt;8,8,INDEX(Attendance!$R:$R,MATCH($B14&amp;O$7,Attendance!$N:$N,0))))),"")</f>
        <v>8</v>
      </c>
      <c r="P15" s="192">
        <f>IFERROR(IF(P$6="Sun",INDEX(Attendance!$R:$R,MATCH($B14&amp;P$7,Attendance!$N:$N,0)),IF(INDEX(Attendance!$R:$R,MATCH($B14&amp;P$7,Attendance!$N:$N,0))="","",IF(INDEX(Attendance!$R:$R,MATCH($B14&amp;P$7,Attendance!$N:$N,0))&gt;8,8,INDEX(Attendance!$R:$R,MATCH($B14&amp;P$7,Attendance!$N:$N,0))))),"")</f>
        <v>8</v>
      </c>
      <c r="Q15" s="192" t="str">
        <f>IFERROR(IF(Q$6="Sun",INDEX(Attendance!$R:$R,MATCH($B14&amp;Q$7,Attendance!$N:$N,0)),IF(INDEX(Attendance!$R:$R,MATCH($B14&amp;Q$7,Attendance!$N:$N,0))="","",IF(INDEX(Attendance!$R:$R,MATCH($B14&amp;Q$7,Attendance!$N:$N,0))&gt;8,8,INDEX(Attendance!$R:$R,MATCH($B14&amp;Q$7,Attendance!$N:$N,0))))),"")</f>
        <v/>
      </c>
      <c r="R15" s="192" t="str">
        <f>IFERROR(IF(R$6="Sun",INDEX(Attendance!$R:$R,MATCH($B14&amp;R$7,Attendance!$N:$N,0)),IF(INDEX(Attendance!$R:$R,MATCH($B14&amp;R$7,Attendance!$N:$N,0))="","",IF(INDEX(Attendance!$R:$R,MATCH($B14&amp;R$7,Attendance!$N:$N,0))&gt;8,8,INDEX(Attendance!$R:$R,MATCH($B14&amp;R$7,Attendance!$N:$N,0))))),"")</f>
        <v/>
      </c>
      <c r="S15" s="192" t="str">
        <f>IFERROR(IF(S$6="Sun",INDEX(Attendance!$R:$R,MATCH($B14&amp;S$7,Attendance!$N:$N,0)),IF(INDEX(Attendance!$R:$R,MATCH($B14&amp;S$7,Attendance!$N:$N,0))="","",IF(INDEX(Attendance!$R:$R,MATCH($B14&amp;S$7,Attendance!$N:$N,0))&gt;8,8,INDEX(Attendance!$R:$R,MATCH($B14&amp;S$7,Attendance!$N:$N,0))))),"")</f>
        <v/>
      </c>
      <c r="T15" s="192">
        <f>IFERROR(IF(T$6="Sun",INDEX(Attendance!$R:$R,MATCH($B14&amp;T$7,Attendance!$N:$N,0)),IF(INDEX(Attendance!$R:$R,MATCH($B14&amp;T$7,Attendance!$N:$N,0))="","",IF(INDEX(Attendance!$R:$R,MATCH($B14&amp;T$7,Attendance!$N:$N,0))&gt;8,8,INDEX(Attendance!$R:$R,MATCH($B14&amp;T$7,Attendance!$N:$N,0))))),"")</f>
        <v>8</v>
      </c>
      <c r="U15" s="192">
        <f>IFERROR(IF(U$6="Sun",INDEX(Attendance!$R:$R,MATCH($B14&amp;U$7,Attendance!$N:$N,0)),IF(INDEX(Attendance!$R:$R,MATCH($B14&amp;U$7,Attendance!$N:$N,0))="","",IF(INDEX(Attendance!$R:$R,MATCH($B14&amp;U$7,Attendance!$N:$N,0))&gt;8,8,INDEX(Attendance!$R:$R,MATCH($B14&amp;U$7,Attendance!$N:$N,0))))),"")</f>
        <v>8</v>
      </c>
      <c r="V15" s="192">
        <f>IFERROR(IF(V$6="Sun",INDEX(Attendance!$R:$R,MATCH($B14&amp;V$7,Attendance!$N:$N,0)),IF(INDEX(Attendance!$R:$R,MATCH($B14&amp;V$7,Attendance!$N:$N,0))="","",IF(INDEX(Attendance!$R:$R,MATCH($B14&amp;V$7,Attendance!$N:$N,0))&gt;8,8,INDEX(Attendance!$R:$R,MATCH($B14&amp;V$7,Attendance!$N:$N,0))))),"")</f>
        <v>8</v>
      </c>
      <c r="W15" s="192">
        <f>IFERROR(IF(W$6="Sun",INDEX(Attendance!$R:$R,MATCH($B14&amp;W$7,Attendance!$N:$N,0)),IF(INDEX(Attendance!$R:$R,MATCH($B14&amp;W$7,Attendance!$N:$N,0))="","",IF(INDEX(Attendance!$R:$R,MATCH($B14&amp;W$7,Attendance!$N:$N,0))&gt;8,8,INDEX(Attendance!$R:$R,MATCH($B14&amp;W$7,Attendance!$N:$N,0))))),"")</f>
        <v>8</v>
      </c>
      <c r="X15" s="192">
        <f>IFERROR(IF(X$6="Sun",INDEX(Attendance!$R:$R,MATCH($B14&amp;X$7,Attendance!$N:$N,0)),IF(INDEX(Attendance!$R:$R,MATCH($B14&amp;X$7,Attendance!$N:$N,0))="","",IF(INDEX(Attendance!$R:$R,MATCH($B14&amp;X$7,Attendance!$N:$N,0))&gt;8,8,INDEX(Attendance!$R:$R,MATCH($B14&amp;X$7,Attendance!$N:$N,0))))),"")</f>
        <v>8</v>
      </c>
      <c r="Y15" s="192">
        <f>IFERROR(IF(Y$6="Sun",INDEX(Attendance!$R:$R,MATCH($B14&amp;Y$7,Attendance!$N:$N,0)),IF(INDEX(Attendance!$R:$R,MATCH($B14&amp;Y$7,Attendance!$N:$N,0))="","",IF(INDEX(Attendance!$R:$R,MATCH($B14&amp;Y$7,Attendance!$N:$N,0))&gt;8,8,INDEX(Attendance!$R:$R,MATCH($B14&amp;Y$7,Attendance!$N:$N,0))))),"")</f>
        <v>8</v>
      </c>
      <c r="Z15" s="192" t="str">
        <f>IFERROR(IF(Z$6="Sun",INDEX(Attendance!$R:$R,MATCH($B14&amp;Z$7,Attendance!$N:$N,0)),IF(INDEX(Attendance!$R:$R,MATCH($B14&amp;Z$7,Attendance!$N:$N,0))="","",IF(INDEX(Attendance!$R:$R,MATCH($B14&amp;Z$7,Attendance!$N:$N,0))&gt;8,8,INDEX(Attendance!$R:$R,MATCH($B14&amp;Z$7,Attendance!$N:$N,0))))),"")</f>
        <v/>
      </c>
      <c r="AA15" s="192">
        <f>IFERROR(IF(AA$6="Sun",INDEX(Attendance!$R:$R,MATCH($B14&amp;AA$7,Attendance!$N:$N,0)),IF(INDEX(Attendance!$R:$R,MATCH($B14&amp;AA$7,Attendance!$N:$N,0))="","",IF(INDEX(Attendance!$R:$R,MATCH($B14&amp;AA$7,Attendance!$N:$N,0))&gt;8,8,INDEX(Attendance!$R:$R,MATCH($B14&amp;AA$7,Attendance!$N:$N,0))))),"")</f>
        <v>8</v>
      </c>
      <c r="AB15" s="192">
        <f>IFERROR(IF(AB$6="Sun",INDEX(Attendance!$R:$R,MATCH($B14&amp;AB$7,Attendance!$N:$N,0)),IF(INDEX(Attendance!$R:$R,MATCH($B14&amp;AB$7,Attendance!$N:$N,0))="","",IF(INDEX(Attendance!$R:$R,MATCH($B14&amp;AB$7,Attendance!$N:$N,0))&gt;8,8,INDEX(Attendance!$R:$R,MATCH($B14&amp;AB$7,Attendance!$N:$N,0))))),"")</f>
        <v>8</v>
      </c>
      <c r="AC15" s="192">
        <f>IFERROR(IF(AC$6="Sun",INDEX(Attendance!$R:$R,MATCH($B14&amp;AC$7,Attendance!$N:$N,0)),IF(INDEX(Attendance!$R:$R,MATCH($B14&amp;AC$7,Attendance!$N:$N,0))="","",IF(INDEX(Attendance!$R:$R,MATCH($B14&amp;AC$7,Attendance!$N:$N,0))&gt;8,8,INDEX(Attendance!$R:$R,MATCH($B14&amp;AC$7,Attendance!$N:$N,0))))),"")</f>
        <v>8</v>
      </c>
      <c r="AD15" s="192">
        <f>IFERROR(IF(AD$6="Sun",INDEX(Attendance!$R:$R,MATCH($B14&amp;AD$7,Attendance!$N:$N,0)),IF(INDEX(Attendance!$R:$R,MATCH($B14&amp;AD$7,Attendance!$N:$N,0))="","",IF(INDEX(Attendance!$R:$R,MATCH($B14&amp;AD$7,Attendance!$N:$N,0))&gt;8,8,INDEX(Attendance!$R:$R,MATCH($B14&amp;AD$7,Attendance!$N:$N,0))))),"")</f>
        <v>8</v>
      </c>
      <c r="AE15" s="192">
        <f>IFERROR(IF(AE$6="Sun",INDEX(Attendance!$R:$R,MATCH($B14&amp;AE$7,Attendance!$N:$N,0)),IF(INDEX(Attendance!$R:$R,MATCH($B14&amp;AE$7,Attendance!$N:$N,0))="","",IF(INDEX(Attendance!$R:$R,MATCH($B14&amp;AE$7,Attendance!$N:$N,0))&gt;8,8,INDEX(Attendance!$R:$R,MATCH($B14&amp;AE$7,Attendance!$N:$N,0))))),"")</f>
        <v>8</v>
      </c>
      <c r="AF15" s="192">
        <f>IFERROR(IF(AF$6="Sun",INDEX(Attendance!$R:$R,MATCH($B14&amp;AF$7,Attendance!$N:$N,0)),IF(INDEX(Attendance!$R:$R,MATCH($B14&amp;AF$7,Attendance!$N:$N,0))="","",IF(INDEX(Attendance!$R:$R,MATCH($B14&amp;AF$7,Attendance!$N:$N,0))&gt;8,8,INDEX(Attendance!$R:$R,MATCH($B14&amp;AF$7,Attendance!$N:$N,0))))),"")</f>
        <v>8</v>
      </c>
      <c r="AG15" s="192" t="str">
        <f>IFERROR(IF(AG$6="Sun",INDEX(Attendance!$R:$R,MATCH($B14&amp;AG$7,Attendance!$N:$N,0)),IF(INDEX(Attendance!$R:$R,MATCH($B14&amp;AG$7,Attendance!$N:$N,0))="","",IF(INDEX(Attendance!$R:$R,MATCH($B14&amp;AG$7,Attendance!$N:$N,0))&gt;8,8,INDEX(Attendance!$R:$R,MATCH($B14&amp;AG$7,Attendance!$N:$N,0))))),"")</f>
        <v/>
      </c>
      <c r="AH15" s="192" t="str">
        <f>IFERROR(IF(AH$6="Sun",INDEX(Attendance!$R:$R,MATCH($B14&amp;AH$7,Attendance!$N:$N,0)),IF(INDEX(Attendance!$R:$R,MATCH($B14&amp;AH$7,Attendance!$N:$N,0))="","",IF(INDEX(Attendance!$R:$R,MATCH($B14&amp;AH$7,Attendance!$N:$N,0))&gt;8,8,INDEX(Attendance!$R:$R,MATCH($B14&amp;AH$7,Attendance!$N:$N,0))))),"")</f>
        <v/>
      </c>
      <c r="AI15" s="192" t="str">
        <f>IFERROR(IF(AI$6="Sun",INDEX(Attendance!$R:$R,MATCH($B14&amp;AI$7,Attendance!$N:$N,0)),IF(INDEX(Attendance!$R:$R,MATCH($B14&amp;AI$7,Attendance!$N:$N,0))="","",IF(INDEX(Attendance!$R:$R,MATCH($B14&amp;AI$7,Attendance!$N:$N,0))&gt;8,8,INDEX(Attendance!$R:$R,MATCH($B14&amp;AI$7,Attendance!$N:$N,0))))),"")</f>
        <v/>
      </c>
      <c r="AJ15" s="192" t="str">
        <f>IFERROR(IF(AJ$6="Sun",INDEX(Attendance!$R:$R,MATCH($B14&amp;AJ$7,Attendance!$N:$N,0)),IF(INDEX(Attendance!$R:$R,MATCH($B14&amp;AJ$7,Attendance!$N:$N,0))="","",IF(INDEX(Attendance!$R:$R,MATCH($B14&amp;AJ$7,Attendance!$N:$N,0))&gt;8,8,INDEX(Attendance!$R:$R,MATCH($B14&amp;AJ$7,Attendance!$N:$N,0))))),"")</f>
        <v/>
      </c>
      <c r="AK15" s="259"/>
      <c r="AL15" s="193">
        <f>ROUND((IF($C19="",Basic,MID($C19,FIND("RM",$C19)+3,4))+$AP14+$AQ19)/WorkDays/WorkHours*AL$6,4)</f>
        <v>8.8269000000000002</v>
      </c>
      <c r="AM15" s="193">
        <f>ROUND((IF($C19="",Basic,MID($C19,FIND("RM",$C19)+3,4))+$AP14+$AQ19)/WorkDays/WorkHours*AM$6,4)</f>
        <v>11.7692</v>
      </c>
      <c r="AN15" s="193">
        <f>ROUND((IF($C19="",Basic,MID($C19,FIND("RM",$C19)+3,4))+$AP14+$AQ19)/WorkDays/WorkHours*AN$6,4)</f>
        <v>17.6538</v>
      </c>
      <c r="AO15" s="262"/>
      <c r="AP15" s="265"/>
      <c r="AQ15" s="86"/>
      <c r="AR15" s="194"/>
      <c r="AS15" s="194"/>
      <c r="AT15" s="194"/>
      <c r="AU15" s="256"/>
    </row>
    <row r="16" spans="1:47" s="212" customFormat="1" ht="33" customHeight="1" x14ac:dyDescent="0.25">
      <c r="A16" s="189"/>
      <c r="B16" s="184"/>
      <c r="C16" s="195" t="str">
        <f>_xlfn.IFNA(INDEX(Masterlist!E:E,MATCH(B14,Masterlist!B:B,0)),"")</f>
        <v>Phone No. 02</v>
      </c>
      <c r="D16" s="1"/>
      <c r="E16" s="196" t="s">
        <v>175</v>
      </c>
      <c r="F16" s="197">
        <f>IFERROR(IF(F$6="Sun","",IF(INDEX(Attendance!$S:$S,MATCH($B14&amp;F$7,Attendance!$N:$N,0))=TRUE,"",IF(F15&lt;8,"",INDEX(Attendance!$G:$G,MATCH($B14&amp;F$7,Attendance!$N:$N,0))))),"")</f>
        <v>2</v>
      </c>
      <c r="G16" s="197">
        <f>IFERROR(IF(G$6="Sun","",IF(INDEX(Attendance!$S:$S,MATCH($B14&amp;G$7,Attendance!$N:$N,0))=TRUE,"",IF(G15&lt;8,"",INDEX(Attendance!$G:$G,MATCH($B14&amp;G$7,Attendance!$N:$N,0))))),"")</f>
        <v>2</v>
      </c>
      <c r="H16" s="197">
        <f>IFERROR(IF(H$6="Sun","",IF(INDEX(Attendance!$S:$S,MATCH($B14&amp;H$7,Attendance!$N:$N,0))=TRUE,"",IF(H15&lt;8,"",INDEX(Attendance!$G:$G,MATCH($B14&amp;H$7,Attendance!$N:$N,0))))),"")</f>
        <v>2</v>
      </c>
      <c r="I16" s="197">
        <f>IFERROR(IF(I$6="Sun","",IF(INDEX(Attendance!$S:$S,MATCH($B14&amp;I$7,Attendance!$N:$N,0))=TRUE,"",IF(I15&lt;8,"",INDEX(Attendance!$G:$G,MATCH($B14&amp;I$7,Attendance!$N:$N,0))))),"")</f>
        <v>2</v>
      </c>
      <c r="J16" s="197">
        <f>IFERROR(IF(J$6="Sun","",IF(INDEX(Attendance!$S:$S,MATCH($B14&amp;J$7,Attendance!$N:$N,0))=TRUE,"",IF(J15&lt;8,"",INDEX(Attendance!$G:$G,MATCH($B14&amp;J$7,Attendance!$N:$N,0))))),"")</f>
        <v>2</v>
      </c>
      <c r="K16" s="197">
        <f>IFERROR(IF(K$6="Sun","",IF(INDEX(Attendance!$S:$S,MATCH($B14&amp;K$7,Attendance!$N:$N,0))=TRUE,"",IF(K15&lt;8,"",INDEX(Attendance!$G:$G,MATCH($B14&amp;K$7,Attendance!$N:$N,0))))),"")</f>
        <v>2</v>
      </c>
      <c r="L16" s="197" t="str">
        <f>IFERROR(IF(L$6="Sun","",IF(INDEX(Attendance!$S:$S,MATCH($B14&amp;L$7,Attendance!$N:$N,0))=TRUE,"",IF(L15&lt;8,"",INDEX(Attendance!$G:$G,MATCH($B14&amp;L$7,Attendance!$N:$N,0))))),"")</f>
        <v/>
      </c>
      <c r="M16" s="197">
        <f>IFERROR(IF(M$6="Sun","",IF(INDEX(Attendance!$S:$S,MATCH($B14&amp;M$7,Attendance!$N:$N,0))=TRUE,"",IF(M15&lt;8,"",INDEX(Attendance!$G:$G,MATCH($B14&amp;M$7,Attendance!$N:$N,0))))),"")</f>
        <v>3</v>
      </c>
      <c r="N16" s="197">
        <f>IFERROR(IF(N$6="Sun","",IF(INDEX(Attendance!$S:$S,MATCH($B14&amp;N$7,Attendance!$N:$N,0))=TRUE,"",IF(N15&lt;8,"",INDEX(Attendance!$G:$G,MATCH($B14&amp;N$7,Attendance!$N:$N,0))))),"")</f>
        <v>3</v>
      </c>
      <c r="O16" s="197">
        <f>IFERROR(IF(O$6="Sun","",IF(INDEX(Attendance!$S:$S,MATCH($B14&amp;O$7,Attendance!$N:$N,0))=TRUE,"",IF(O15&lt;8,"",INDEX(Attendance!$G:$G,MATCH($B14&amp;O$7,Attendance!$N:$N,0))))),"")</f>
        <v>3</v>
      </c>
      <c r="P16" s="197">
        <f>IFERROR(IF(P$6="Sun","",IF(INDEX(Attendance!$S:$S,MATCH($B14&amp;P$7,Attendance!$N:$N,0))=TRUE,"",IF(P15&lt;8,"",INDEX(Attendance!$G:$G,MATCH($B14&amp;P$7,Attendance!$N:$N,0))))),"")</f>
        <v>3</v>
      </c>
      <c r="Q16" s="197">
        <f>IFERROR(IF(Q$6="Sun","",IF(INDEX(Attendance!$S:$S,MATCH($B14&amp;Q$7,Attendance!$N:$N,0))=TRUE,"",IF(Q15&lt;8,"",INDEX(Attendance!$G:$G,MATCH($B14&amp;Q$7,Attendance!$N:$N,0))))),"")</f>
        <v>0</v>
      </c>
      <c r="R16" s="197">
        <f>IFERROR(IF(R$6="Sun","",IF(INDEX(Attendance!$S:$S,MATCH($B14&amp;R$7,Attendance!$N:$N,0))=TRUE,"",IF(R15&lt;8,"",INDEX(Attendance!$G:$G,MATCH($B14&amp;R$7,Attendance!$N:$N,0))))),"")</f>
        <v>0</v>
      </c>
      <c r="S16" s="197" t="str">
        <f>IFERROR(IF(S$6="Sun","",IF(INDEX(Attendance!$S:$S,MATCH($B14&amp;S$7,Attendance!$N:$N,0))=TRUE,"",IF(S15&lt;8,"",INDEX(Attendance!$G:$G,MATCH($B14&amp;S$7,Attendance!$N:$N,0))))),"")</f>
        <v/>
      </c>
      <c r="T16" s="197">
        <f>IFERROR(IF(T$6="Sun","",IF(INDEX(Attendance!$S:$S,MATCH($B14&amp;T$7,Attendance!$N:$N,0))=TRUE,"",IF(T15&lt;8,"",INDEX(Attendance!$G:$G,MATCH($B14&amp;T$7,Attendance!$N:$N,0))))),"")</f>
        <v>3</v>
      </c>
      <c r="U16" s="197">
        <f>IFERROR(IF(U$6="Sun","",IF(INDEX(Attendance!$S:$S,MATCH($B14&amp;U$7,Attendance!$N:$N,0))=TRUE,"",IF(U15&lt;8,"",INDEX(Attendance!$G:$G,MATCH($B14&amp;U$7,Attendance!$N:$N,0))))),"")</f>
        <v>3</v>
      </c>
      <c r="V16" s="197">
        <f>IFERROR(IF(V$6="Sun","",IF(INDEX(Attendance!$S:$S,MATCH($B14&amp;V$7,Attendance!$N:$N,0))=TRUE,"",IF(V15&lt;8,"",INDEX(Attendance!$G:$G,MATCH($B14&amp;V$7,Attendance!$N:$N,0))))),"")</f>
        <v>3</v>
      </c>
      <c r="W16" s="197">
        <f>IFERROR(IF(W$6="Sun","",IF(INDEX(Attendance!$S:$S,MATCH($B14&amp;W$7,Attendance!$N:$N,0))=TRUE,"",IF(W15&lt;8,"",INDEX(Attendance!$G:$G,MATCH($B14&amp;W$7,Attendance!$N:$N,0))))),"")</f>
        <v>3</v>
      </c>
      <c r="X16" s="197">
        <f>IFERROR(IF(X$6="Sun","",IF(INDEX(Attendance!$S:$S,MATCH($B14&amp;X$7,Attendance!$N:$N,0))=TRUE,"",IF(X15&lt;8,"",INDEX(Attendance!$G:$G,MATCH($B14&amp;X$7,Attendance!$N:$N,0))))),"")</f>
        <v>3</v>
      </c>
      <c r="Y16" s="197">
        <f>IFERROR(IF(Y$6="Sun","",IF(INDEX(Attendance!$S:$S,MATCH($B14&amp;Y$7,Attendance!$N:$N,0))=TRUE,"",IF(Y15&lt;8,"",INDEX(Attendance!$G:$G,MATCH($B14&amp;Y$7,Attendance!$N:$N,0))))),"")</f>
        <v>3</v>
      </c>
      <c r="Z16" s="197" t="str">
        <f>IFERROR(IF(Z$6="Sun","",IF(INDEX(Attendance!$S:$S,MATCH($B14&amp;Z$7,Attendance!$N:$N,0))=TRUE,"",IF(Z15&lt;8,"",INDEX(Attendance!$G:$G,MATCH($B14&amp;Z$7,Attendance!$N:$N,0))))),"")</f>
        <v/>
      </c>
      <c r="AA16" s="197">
        <f>IFERROR(IF(AA$6="Sun","",IF(INDEX(Attendance!$S:$S,MATCH($B14&amp;AA$7,Attendance!$N:$N,0))=TRUE,"",IF(AA15&lt;8,"",INDEX(Attendance!$G:$G,MATCH($B14&amp;AA$7,Attendance!$N:$N,0))))),"")</f>
        <v>3</v>
      </c>
      <c r="AB16" s="197">
        <f>IFERROR(IF(AB$6="Sun","",IF(INDEX(Attendance!$S:$S,MATCH($B14&amp;AB$7,Attendance!$N:$N,0))=TRUE,"",IF(AB15&lt;8,"",INDEX(Attendance!$G:$G,MATCH($B14&amp;AB$7,Attendance!$N:$N,0))))),"")</f>
        <v>3</v>
      </c>
      <c r="AC16" s="197">
        <f>IFERROR(IF(AC$6="Sun","",IF(INDEX(Attendance!$S:$S,MATCH($B14&amp;AC$7,Attendance!$N:$N,0))=TRUE,"",IF(AC15&lt;8,"",INDEX(Attendance!$G:$G,MATCH($B14&amp;AC$7,Attendance!$N:$N,0))))),"")</f>
        <v>3</v>
      </c>
      <c r="AD16" s="197">
        <f>IFERROR(IF(AD$6="Sun","",IF(INDEX(Attendance!$S:$S,MATCH($B14&amp;AD$7,Attendance!$N:$N,0))=TRUE,"",IF(AD15&lt;8,"",INDEX(Attendance!$G:$G,MATCH($B14&amp;AD$7,Attendance!$N:$N,0))))),"")</f>
        <v>3</v>
      </c>
      <c r="AE16" s="197">
        <f>IFERROR(IF(AE$6="Sun","",IF(INDEX(Attendance!$S:$S,MATCH($B14&amp;AE$7,Attendance!$N:$N,0))=TRUE,"",IF(AE15&lt;8,"",INDEX(Attendance!$G:$G,MATCH($B14&amp;AE$7,Attendance!$N:$N,0))))),"")</f>
        <v>3</v>
      </c>
      <c r="AF16" s="197">
        <f>IFERROR(IF(AF$6="Sun","",IF(INDEX(Attendance!$S:$S,MATCH($B14&amp;AF$7,Attendance!$N:$N,0))=TRUE,"",IF(AF15&lt;8,"",INDEX(Attendance!$G:$G,MATCH($B14&amp;AF$7,Attendance!$N:$N,0))))),"")</f>
        <v>3</v>
      </c>
      <c r="AG16" s="197" t="str">
        <f>IFERROR(IF(AG$6="Sun","",IF(INDEX(Attendance!$S:$S,MATCH($B14&amp;AG$7,Attendance!$N:$N,0))=TRUE,"",IF(AG15&lt;8,"",INDEX(Attendance!$G:$G,MATCH($B14&amp;AG$7,Attendance!$N:$N,0))))),"")</f>
        <v/>
      </c>
      <c r="AH16" s="197" t="str">
        <f>IFERROR(IF(AH$6="Sun","",IF(INDEX(Attendance!$S:$S,MATCH($B14&amp;AH$7,Attendance!$N:$N,0))=TRUE,"",IF(AH15&lt;8,"",INDEX(Attendance!$G:$G,MATCH($B14&amp;AH$7,Attendance!$N:$N,0))))),"")</f>
        <v/>
      </c>
      <c r="AI16" s="197" t="str">
        <f>IFERROR(IF(AI$6="Sun","",IF(INDEX(Attendance!$S:$S,MATCH($B14&amp;AI$7,Attendance!$N:$N,0))=TRUE,"",IF(AI15&lt;8,"",INDEX(Attendance!$G:$G,MATCH($B14&amp;AI$7,Attendance!$N:$N,0))))),"")</f>
        <v/>
      </c>
      <c r="AJ16" s="197" t="str">
        <f>IFERROR(IF(AJ$6="Sun","",IF(INDEX(Attendance!$S:$S,MATCH($B14&amp;AJ$7,Attendance!$N:$N,0))=TRUE,"",IF(AJ15&lt;8,"",INDEX(Attendance!$G:$G,MATCH($B14&amp;AJ$7,Attendance!$N:$N,0))))),"")</f>
        <v/>
      </c>
      <c r="AK16" s="259"/>
      <c r="AL16" s="198"/>
      <c r="AM16" s="198"/>
      <c r="AN16" s="198"/>
      <c r="AO16" s="262"/>
      <c r="AP16" s="265"/>
      <c r="AQ16" s="86"/>
      <c r="AR16" s="194"/>
      <c r="AS16" s="194"/>
      <c r="AT16" s="194"/>
      <c r="AU16" s="256"/>
    </row>
    <row r="17" spans="1:47" s="212" customFormat="1" ht="33" customHeight="1" x14ac:dyDescent="0.25">
      <c r="A17" s="189"/>
      <c r="B17" s="184"/>
      <c r="C17" s="195" t="str">
        <f>_xlfn.IFNA(INDEX(Masterlist!F:F,MATCH(B14,Masterlist!B:B,0)),"")</f>
        <v>Acc No. 02 Bank Code 02</v>
      </c>
      <c r="D17" s="88"/>
      <c r="E17" s="196"/>
      <c r="F17" s="199"/>
      <c r="G17" s="200"/>
      <c r="H17" s="192"/>
      <c r="I17" s="192"/>
      <c r="J17" s="192"/>
      <c r="K17" s="192"/>
      <c r="L17" s="192"/>
      <c r="M17" s="192"/>
      <c r="N17" s="192"/>
      <c r="O17" s="192"/>
      <c r="P17" s="192"/>
      <c r="Q17" s="201"/>
      <c r="R17" s="201"/>
      <c r="S17" s="192"/>
      <c r="T17" s="192"/>
      <c r="U17" s="192"/>
      <c r="V17" s="192"/>
      <c r="W17" s="192"/>
      <c r="X17" s="192"/>
      <c r="Y17" s="192"/>
      <c r="Z17" s="192"/>
      <c r="AA17" s="192"/>
      <c r="AB17" s="192"/>
      <c r="AC17" s="192"/>
      <c r="AD17" s="192"/>
      <c r="AE17" s="192"/>
      <c r="AF17" s="192"/>
      <c r="AG17" s="192"/>
      <c r="AH17" s="192"/>
      <c r="AI17" s="192"/>
      <c r="AJ17" s="192"/>
      <c r="AK17" s="259"/>
      <c r="AL17" s="198"/>
      <c r="AM17" s="198"/>
      <c r="AN17" s="198"/>
      <c r="AO17" s="262"/>
      <c r="AP17" s="265"/>
      <c r="AQ17" s="86"/>
      <c r="AR17" s="194"/>
      <c r="AS17" s="194"/>
      <c r="AT17" s="194"/>
      <c r="AU17" s="256"/>
    </row>
    <row r="18" spans="1:47" s="212" customFormat="1" ht="33" customHeight="1" x14ac:dyDescent="0.25">
      <c r="A18" s="189"/>
      <c r="B18" s="184"/>
      <c r="C18" s="202">
        <f>_xlfn.IFNA(INDEX(Masterlist!I:I,MATCH(B14,Masterlist!B:B,0)),"")</f>
        <v>42818</v>
      </c>
      <c r="D18" s="226" t="str">
        <f>_xlfn.IFNA(IF(INDEX(Attendance!H:H,MATCH(B14,Attendance!$A:$A,0))="VMI","SCOPE ALLW",""),"")</f>
        <v/>
      </c>
      <c r="E18" s="196" t="s">
        <v>13</v>
      </c>
      <c r="F18" s="203" t="str">
        <f>IFERROR(IF(AND(RIGHT(F14,1)="N",VALUE(F15)&gt;=8),Database!$I$3,""),"")</f>
        <v/>
      </c>
      <c r="G18" s="192" t="str">
        <f>IFERROR(IF(AND(RIGHT(G14,1)="N",VALUE(G15)&gt;=8),Database!$I$3,""),"")</f>
        <v/>
      </c>
      <c r="H18" s="199" t="str">
        <f>IFERROR(IF(AND(RIGHT(H14,1)="N",VALUE(H15)&gt;=8),Database!$I$3,""),"")</f>
        <v/>
      </c>
      <c r="I18" s="192" t="str">
        <f>IFERROR(IF(AND(RIGHT(I14,1)="N",VALUE(I15)&gt;=8),Database!$I$3,""),"")</f>
        <v/>
      </c>
      <c r="J18" s="192" t="str">
        <f>IFERROR(IF(AND(RIGHT(J14,1)="N",VALUE(J15)&gt;=8),Database!$I$3,""),"")</f>
        <v/>
      </c>
      <c r="K18" s="192" t="str">
        <f>IFERROR(IF(AND(RIGHT(K14,1)="N",VALUE(K15)&gt;=8),Database!$I$3,""),"")</f>
        <v/>
      </c>
      <c r="L18" s="192" t="str">
        <f>IFERROR(IF(AND(RIGHT(L14,1)="N",VALUE(L15)&gt;=8),Database!$I$3,""),"")</f>
        <v/>
      </c>
      <c r="M18" s="192" t="str">
        <f>IFERROR(IF(AND(RIGHT(M14,1)="N",VALUE(M15)&gt;=8),Database!$I$3,""),"")</f>
        <v/>
      </c>
      <c r="N18" s="192" t="str">
        <f>IFERROR(IF(AND(RIGHT(N14,1)="N",VALUE(N15)&gt;=8),Database!$I$3,""),"")</f>
        <v/>
      </c>
      <c r="O18" s="192" t="str">
        <f>IFERROR(IF(AND(RIGHT(O14,1)="N",VALUE(O15)&gt;=8),Database!$I$3,""),"")</f>
        <v/>
      </c>
      <c r="P18" s="192" t="str">
        <f>IFERROR(IF(AND(RIGHT(P14,1)="N",VALUE(P15)&gt;=8),Database!$I$3,""),"")</f>
        <v/>
      </c>
      <c r="Q18" s="192" t="str">
        <f>IFERROR(IF(AND(RIGHT(Q14,1)="N",VALUE(Q15)&gt;=8),Database!$I$3,""),"")</f>
        <v/>
      </c>
      <c r="R18" s="192" t="str">
        <f>IFERROR(IF(AND(RIGHT(R14,1)="N",VALUE(R15)&gt;=8),Database!$I$3,""),"")</f>
        <v/>
      </c>
      <c r="S18" s="192" t="str">
        <f>IFERROR(IF(AND(RIGHT(S14,1)="N",VALUE(S15)&gt;=8),Database!$I$3,""),"")</f>
        <v/>
      </c>
      <c r="T18" s="192">
        <f>IFERROR(IF(AND(RIGHT(T14,1)="N",VALUE(T15)&gt;=8),Database!$I$3,""),"")</f>
        <v>2</v>
      </c>
      <c r="U18" s="192">
        <f>IFERROR(IF(AND(RIGHT(U14,1)="N",VALUE(U15)&gt;=8),Database!$I$3,""),"")</f>
        <v>2</v>
      </c>
      <c r="V18" s="192">
        <f>IFERROR(IF(AND(RIGHT(V14,1)="N",VALUE(V15)&gt;=8),Database!$I$3,""),"")</f>
        <v>2</v>
      </c>
      <c r="W18" s="192">
        <f>IFERROR(IF(AND(RIGHT(W14,1)="N",VALUE(W15)&gt;=8),Database!$I$3,""),"")</f>
        <v>2</v>
      </c>
      <c r="X18" s="192">
        <f>IFERROR(IF(AND(RIGHT(X14,1)="N",VALUE(X15)&gt;=8),Database!$I$3,""),"")</f>
        <v>2</v>
      </c>
      <c r="Y18" s="192">
        <f>IFERROR(IF(AND(RIGHT(Y14,1)="N",VALUE(Y15)&gt;=8),Database!$I$3,""),"")</f>
        <v>2</v>
      </c>
      <c r="Z18" s="192" t="str">
        <f>IFERROR(IF(AND(RIGHT(Z14,1)="N",VALUE(Z15)&gt;=8),Database!$I$3,""),"")</f>
        <v/>
      </c>
      <c r="AA18" s="192">
        <f>IFERROR(IF(AND(RIGHT(AA14,1)="N",VALUE(AA15)&gt;=8),Database!$I$3,""),"")</f>
        <v>2</v>
      </c>
      <c r="AB18" s="192">
        <f>IFERROR(IF(AND(RIGHT(AB14,1)="N",VALUE(AB15)&gt;=8),Database!$I$3,""),"")</f>
        <v>2</v>
      </c>
      <c r="AC18" s="192">
        <f>IFERROR(IF(AND(RIGHT(AC14,1)="N",VALUE(AC15)&gt;=8),Database!$I$3,""),"")</f>
        <v>2</v>
      </c>
      <c r="AD18" s="192">
        <f>IFERROR(IF(AND(RIGHT(AD14,1)="N",VALUE(AD15)&gt;=8),Database!$I$3,""),"")</f>
        <v>2</v>
      </c>
      <c r="AE18" s="192">
        <f>IFERROR(IF(AND(RIGHT(AE14,1)="N",VALUE(AE15)&gt;=8),Database!$I$3,""),"")</f>
        <v>2</v>
      </c>
      <c r="AF18" s="192">
        <f>IFERROR(IF(AND(RIGHT(AF14,1)="N",VALUE(AF15)&gt;=8),Database!$I$3,""),"")</f>
        <v>2</v>
      </c>
      <c r="AG18" s="192" t="str">
        <f>IFERROR(IF(AND(RIGHT(AG14,1)="N",VALUE(AG15)&gt;=8),Database!$I$3,""),"")</f>
        <v/>
      </c>
      <c r="AH18" s="192" t="str">
        <f>IFERROR(IF(AND(RIGHT(AH14,1)="N",VALUE(AH15)&gt;=8),Database!$I$3,""),"")</f>
        <v/>
      </c>
      <c r="AI18" s="192" t="str">
        <f>IFERROR(IF(AND(RIGHT(AI14,1)="N",VALUE(AI15)&gt;=8),Database!$I$3,""),"")</f>
        <v/>
      </c>
      <c r="AJ18" s="192" t="str">
        <f>IFERROR(IF(AND(RIGHT(AJ14,1)="N",VALUE(AJ15)&gt;=8),Database!$I$3,""),"")</f>
        <v/>
      </c>
      <c r="AK18" s="259"/>
      <c r="AL18" s="204"/>
      <c r="AM18" s="198"/>
      <c r="AN18" s="198"/>
      <c r="AO18" s="262"/>
      <c r="AP18" s="265"/>
      <c r="AQ18" s="86"/>
      <c r="AR18" s="194"/>
      <c r="AS18" s="194"/>
      <c r="AT18" s="194"/>
      <c r="AU18" s="256"/>
    </row>
    <row r="19" spans="1:47" s="212" customFormat="1" ht="33" customHeight="1" thickBot="1" x14ac:dyDescent="0.3">
      <c r="A19" s="189"/>
      <c r="B19" s="205"/>
      <c r="C19" s="222"/>
      <c r="D19" s="28"/>
      <c r="E19" s="206" t="s">
        <v>176</v>
      </c>
      <c r="F19" s="207">
        <f>IFERROR(IF(INDEX(Attendance!$T:$T,MATCH($B14&amp;F$7,Attendance!$N:$N,0))=TRUE,"L",IF(SUM(F15:F16)&gt;=10,5,"")),"")</f>
        <v>5</v>
      </c>
      <c r="G19" s="207">
        <f>IFERROR(IF(INDEX(Attendance!$T:$T,MATCH($B14&amp;G$7,Attendance!$N:$N,0))=TRUE,"L",IF(SUM(G15:G16)&gt;=10,5,"")),"")</f>
        <v>5</v>
      </c>
      <c r="H19" s="208">
        <f>IFERROR(IF(INDEX(Attendance!$T:$T,MATCH($B14&amp;H$7,Attendance!$N:$N,0))=TRUE,"L",IF(SUM(H15:H16)&gt;=10,5,"")),"")</f>
        <v>5</v>
      </c>
      <c r="I19" s="208">
        <f>IFERROR(IF(INDEX(Attendance!$T:$T,MATCH($B14&amp;I$7,Attendance!$N:$N,0))=TRUE,"L",IF(SUM(I15:I16)&gt;=10,5,"")),"")</f>
        <v>5</v>
      </c>
      <c r="J19" s="208">
        <f>IFERROR(IF(INDEX(Attendance!$T:$T,MATCH($B14&amp;J$7,Attendance!$N:$N,0))=TRUE,"L",IF(SUM(J15:J16)&gt;=10,5,"")),"")</f>
        <v>5</v>
      </c>
      <c r="K19" s="208">
        <f>IFERROR(IF(INDEX(Attendance!$T:$T,MATCH($B14&amp;K$7,Attendance!$N:$N,0))=TRUE,"L",IF(SUM(K15:K16)&gt;=10,5,"")),"")</f>
        <v>5</v>
      </c>
      <c r="L19" s="208" t="str">
        <f>IFERROR(IF(INDEX(Attendance!$T:$T,MATCH($B14&amp;L$7,Attendance!$N:$N,0))=TRUE,"L",IF(SUM(L15:L16)&gt;=10,5,"")),"")</f>
        <v/>
      </c>
      <c r="M19" s="208">
        <f>IFERROR(IF(INDEX(Attendance!$T:$T,MATCH($B14&amp;M$7,Attendance!$N:$N,0))=TRUE,"L",IF(SUM(M15:M16)&gt;=10,5,"")),"")</f>
        <v>5</v>
      </c>
      <c r="N19" s="208">
        <f>IFERROR(IF(INDEX(Attendance!$T:$T,MATCH($B14&amp;N$7,Attendance!$N:$N,0))=TRUE,"L",IF(SUM(N15:N16)&gt;=10,5,"")),"")</f>
        <v>5</v>
      </c>
      <c r="O19" s="208">
        <f>IFERROR(IF(INDEX(Attendance!$T:$T,MATCH($B14&amp;O$7,Attendance!$N:$N,0))=TRUE,"L",IF(SUM(O15:O16)&gt;=10,5,"")),"")</f>
        <v>5</v>
      </c>
      <c r="P19" s="208">
        <f>IFERROR(IF(INDEX(Attendance!$T:$T,MATCH($B14&amp;P$7,Attendance!$N:$N,0))=TRUE,"L",IF(SUM(P15:P16)&gt;=10,5,"")),"")</f>
        <v>5</v>
      </c>
      <c r="Q19" s="208" t="str">
        <f>IFERROR(IF(INDEX(Attendance!$T:$T,MATCH($B14&amp;Q$7,Attendance!$N:$N,0))=TRUE,"L",IF(SUM(Q15:Q16)&gt;=10,5,"")),"")</f>
        <v/>
      </c>
      <c r="R19" s="208" t="str">
        <f>IFERROR(IF(INDEX(Attendance!$T:$T,MATCH($B14&amp;R$7,Attendance!$N:$N,0))=TRUE,"L",IF(SUM(R15:R16)&gt;=10,5,"")),"")</f>
        <v/>
      </c>
      <c r="S19" s="208" t="str">
        <f>IFERROR(IF(INDEX(Attendance!$T:$T,MATCH($B14&amp;S$7,Attendance!$N:$N,0))=TRUE,"L",IF(SUM(S15:S16)&gt;=10,5,"")),"")</f>
        <v/>
      </c>
      <c r="T19" s="208">
        <f>IFERROR(IF(INDEX(Attendance!$T:$T,MATCH($B14&amp;T$7,Attendance!$N:$N,0))=TRUE,"L",IF(SUM(T15:T16)&gt;=10,5,"")),"")</f>
        <v>5</v>
      </c>
      <c r="U19" s="208">
        <f>IFERROR(IF(INDEX(Attendance!$T:$T,MATCH($B14&amp;U$7,Attendance!$N:$N,0))=TRUE,"L",IF(SUM(U15:U16)&gt;=10,5,"")),"")</f>
        <v>5</v>
      </c>
      <c r="V19" s="208">
        <f>IFERROR(IF(INDEX(Attendance!$T:$T,MATCH($B14&amp;V$7,Attendance!$N:$N,0))=TRUE,"L",IF(SUM(V15:V16)&gt;=10,5,"")),"")</f>
        <v>5</v>
      </c>
      <c r="W19" s="208">
        <f>IFERROR(IF(INDEX(Attendance!$T:$T,MATCH($B14&amp;W$7,Attendance!$N:$N,0))=TRUE,"L",IF(SUM(W15:W16)&gt;=10,5,"")),"")</f>
        <v>5</v>
      </c>
      <c r="X19" s="208">
        <f>IFERROR(IF(INDEX(Attendance!$T:$T,MATCH($B14&amp;X$7,Attendance!$N:$N,0))=TRUE,"L",IF(SUM(X15:X16)&gt;=10,5,"")),"")</f>
        <v>5</v>
      </c>
      <c r="Y19" s="208">
        <f>IFERROR(IF(INDEX(Attendance!$T:$T,MATCH($B14&amp;Y$7,Attendance!$N:$N,0))=TRUE,"L",IF(SUM(Y15:Y16)&gt;=10,5,"")),"")</f>
        <v>5</v>
      </c>
      <c r="Z19" s="208" t="str">
        <f>IFERROR(IF(INDEX(Attendance!$T:$T,MATCH($B14&amp;Z$7,Attendance!$N:$N,0))=TRUE,"L",IF(SUM(Z15:Z16)&gt;=10,5,"")),"")</f>
        <v/>
      </c>
      <c r="AA19" s="208">
        <f>IFERROR(IF(INDEX(Attendance!$T:$T,MATCH($B14&amp;AA$7,Attendance!$N:$N,0))=TRUE,"L",IF(SUM(AA15:AA16)&gt;=10,5,"")),"")</f>
        <v>5</v>
      </c>
      <c r="AB19" s="208">
        <f>IFERROR(IF(INDEX(Attendance!$T:$T,MATCH($B14&amp;AB$7,Attendance!$N:$N,0))=TRUE,"L",IF(SUM(AB15:AB16)&gt;=10,5,"")),"")</f>
        <v>5</v>
      </c>
      <c r="AC19" s="208">
        <f>IFERROR(IF(INDEX(Attendance!$T:$T,MATCH($B14&amp;AC$7,Attendance!$N:$N,0))=TRUE,"L",IF(SUM(AC15:AC16)&gt;=10,5,"")),"")</f>
        <v>5</v>
      </c>
      <c r="AD19" s="208">
        <f>IFERROR(IF(INDEX(Attendance!$T:$T,MATCH($B14&amp;AD$7,Attendance!$N:$N,0))=TRUE,"L",IF(SUM(AD15:AD16)&gt;=10,5,"")),"")</f>
        <v>5</v>
      </c>
      <c r="AE19" s="208">
        <f>IFERROR(IF(INDEX(Attendance!$T:$T,MATCH($B14&amp;AE$7,Attendance!$N:$N,0))=TRUE,"L",IF(SUM(AE15:AE16)&gt;=10,5,"")),"")</f>
        <v>5</v>
      </c>
      <c r="AF19" s="208">
        <f>IFERROR(IF(INDEX(Attendance!$T:$T,MATCH($B14&amp;AF$7,Attendance!$N:$N,0))=TRUE,"L",IF(SUM(AF15:AF16)&gt;=10,5,"")),"")</f>
        <v>5</v>
      </c>
      <c r="AG19" s="208" t="str">
        <f>IFERROR(IF(INDEX(Attendance!$T:$T,MATCH($B14&amp;AG$7,Attendance!$N:$N,0))=TRUE,"L",IF(SUM(AG15:AG16)&gt;=10,5,"")),"")</f>
        <v/>
      </c>
      <c r="AH19" s="208" t="str">
        <f>IFERROR(IF(INDEX(Attendance!$T:$T,MATCH($B14&amp;AH$7,Attendance!$N:$N,0))=TRUE,"L",IF(SUM(AH15:AH16)&gt;=10,5,"")),"")</f>
        <v/>
      </c>
      <c r="AI19" s="208" t="str">
        <f>IFERROR(IF(INDEX(Attendance!$T:$T,MATCH($B14&amp;AI$7,Attendance!$N:$N,0))=TRUE,"L",IF(SUM(AI15:AI16)&gt;=10,5,"")),"")</f>
        <v/>
      </c>
      <c r="AJ19" s="208" t="str">
        <f>IFERROR(IF(INDEX(Attendance!$T:$T,MATCH($B14&amp;AJ$7,Attendance!$N:$N,0))=TRUE,"L",IF(SUM(AJ15:AJ16)&gt;=10,5,"")),"")</f>
        <v/>
      </c>
      <c r="AK19" s="260"/>
      <c r="AL19" s="209">
        <f>ROUND(AL14*AL15,2)</f>
        <v>529.61</v>
      </c>
      <c r="AM19" s="209">
        <f>ROUND(AM14*AM15,2)</f>
        <v>0</v>
      </c>
      <c r="AN19" s="209">
        <f>ROUND(AN14*AN15,2)</f>
        <v>0</v>
      </c>
      <c r="AO19" s="263"/>
      <c r="AP19" s="266"/>
      <c r="AQ19" s="210">
        <f>AQ14*$AQ$5</f>
        <v>0</v>
      </c>
      <c r="AR19" s="211">
        <f>AR14*ROUND(IF($C19="",Basic,MID($C19,FIND("RM",$C19)+3,4))/WorkDays,2)</f>
        <v>0</v>
      </c>
      <c r="AS19" s="211">
        <f>AS14*ROUND(IF($C19="",Basic,MID($C19,FIND("RM",$C19)+3,4))/WorkDays,2)</f>
        <v>0</v>
      </c>
      <c r="AT19" s="211">
        <f>AT14*ROUND(IF($C19="",Basic,MID($C19,FIND("RM",$C19)+3,4))/WorkDays,2)</f>
        <v>92.3</v>
      </c>
      <c r="AU19" s="257"/>
    </row>
    <row r="20" spans="1:47" s="213" customFormat="1" ht="33" customHeight="1" x14ac:dyDescent="0.35">
      <c r="A20" s="175">
        <f t="shared" si="1"/>
        <v>3</v>
      </c>
      <c r="B20" s="184" t="str">
        <f>_xlfn.IFNA(INDEX(Attendance!$A:$A,MATCH(A20,Attendance!$M:$M,0)),"")</f>
        <v>Code 03</v>
      </c>
      <c r="C20" s="185" t="str">
        <f>_xlfn.IFNA(INDEX(Masterlist!C:C,MATCH(B20,Masterlist!B:B,0)),"")</f>
        <v>Name 03</v>
      </c>
      <c r="D20" s="87"/>
      <c r="E20" s="186" t="s">
        <v>173</v>
      </c>
      <c r="F20" s="83" t="str" cm="1">
        <f t="array" ref="F20">_xlfn.IFNA(IF(OR(VALUE(F$7&amp;$C$3)=PH),IF(F21="","PH",IF(INDEX(Attendance!$O:$O,MATCH($B20&amp;F$7,Attendance!$N:$N,0))&lt;"1200","PM","PN")),IF(F$6="Sun",IF(F21="","RD",IF(INDEX(Attendance!$O:$O,MATCH($B20&amp;F$7,Attendance!$N:$N,0))&lt;"1200","RM","RN")),IF(F21="",IF(F$7="","",IF(INDEX(Attendance!$I:$I,MATCH($B20&amp;F$7,Attendance!$N:$N,0))="ABS","AB","UL")),IF(INDEX(Attendance!$O:$O,MATCH($B20&amp;F$7,Attendance!$N:$N,0))&lt;"1200","M","N")))),"")</f>
        <v>M</v>
      </c>
      <c r="G20" s="83" t="str" cm="1">
        <f t="array" ref="G20">_xlfn.IFNA(IF(OR(VALUE(G$7&amp;$C$3)=PH),IF(G21="","PH",IF(INDEX(Attendance!$O:$O,MATCH($B20&amp;G$7,Attendance!$N:$N,0))&lt;"1200","PM","PN")),IF(G$6="Sun",IF(G21="","RD",IF(INDEX(Attendance!$O:$O,MATCH($B20&amp;G$7,Attendance!$N:$N,0))&lt;"1200","RM","RN")),IF(G21="",IF(G$7="","",IF(INDEX(Attendance!$I:$I,MATCH($B20&amp;G$7,Attendance!$N:$N,0))="ABS","AB","UL")),IF(INDEX(Attendance!$O:$O,MATCH($B20&amp;G$7,Attendance!$N:$N,0))&lt;"1200","M","N")))),"")</f>
        <v>M</v>
      </c>
      <c r="H20" s="83" t="str" cm="1">
        <f t="array" ref="H20">_xlfn.IFNA(IF(OR(VALUE(H$7&amp;$C$3)=PH),IF(H21="","PH",IF(INDEX(Attendance!$O:$O,MATCH($B20&amp;H$7,Attendance!$N:$N,0))&lt;"1200","PM","PN")),IF(H$6="Sun",IF(H21="","RD",IF(INDEX(Attendance!$O:$O,MATCH($B20&amp;H$7,Attendance!$N:$N,0))&lt;"1200","RM","RN")),IF(H21="",IF(H$7="","",IF(INDEX(Attendance!$I:$I,MATCH($B20&amp;H$7,Attendance!$N:$N,0))="ABS","AB","UL")),IF(INDEX(Attendance!$O:$O,MATCH($B20&amp;H$7,Attendance!$N:$N,0))&lt;"1200","M","N")))),"")</f>
        <v>M</v>
      </c>
      <c r="I20" s="83" t="str" cm="1">
        <f t="array" ref="I20">_xlfn.IFNA(IF(OR(VALUE(I$7&amp;$C$3)=PH),IF(I21="","PH",IF(INDEX(Attendance!$O:$O,MATCH($B20&amp;I$7,Attendance!$N:$N,0))&lt;"1200","PM","PN")),IF(I$6="Sun",IF(I21="","RD",IF(INDEX(Attendance!$O:$O,MATCH($B20&amp;I$7,Attendance!$N:$N,0))&lt;"1200","RM","RN")),IF(I21="",IF(I$7="","",IF(INDEX(Attendance!$I:$I,MATCH($B20&amp;I$7,Attendance!$N:$N,0))="ABS","AB","UL")),IF(INDEX(Attendance!$O:$O,MATCH($B20&amp;I$7,Attendance!$N:$N,0))&lt;"1200","M","N")))),"")</f>
        <v>M</v>
      </c>
      <c r="J20" s="83" t="str" cm="1">
        <f t="array" ref="J20">_xlfn.IFNA(IF(OR(VALUE(J$7&amp;$C$3)=PH),IF(J21="","PH",IF(INDEX(Attendance!$O:$O,MATCH($B20&amp;J$7,Attendance!$N:$N,0))&lt;"1200","PM","PN")),IF(J$6="Sun",IF(J21="","RD",IF(INDEX(Attendance!$O:$O,MATCH($B20&amp;J$7,Attendance!$N:$N,0))&lt;"1200","RM","RN")),IF(J21="",IF(J$7="","",IF(INDEX(Attendance!$I:$I,MATCH($B20&amp;J$7,Attendance!$N:$N,0))="ABS","AB","UL")),IF(INDEX(Attendance!$O:$O,MATCH($B20&amp;J$7,Attendance!$N:$N,0))&lt;"1200","M","N")))),"")</f>
        <v>M</v>
      </c>
      <c r="K20" s="83" t="str" cm="1">
        <f t="array" ref="K20">_xlfn.IFNA(IF(OR(VALUE(K$7&amp;$C$3)=PH),IF(K21="","PH",IF(INDEX(Attendance!$O:$O,MATCH($B20&amp;K$7,Attendance!$N:$N,0))&lt;"1200","PM","PN")),IF(K$6="Sun",IF(K21="","RD",IF(INDEX(Attendance!$O:$O,MATCH($B20&amp;K$7,Attendance!$N:$N,0))&lt;"1200","RM","RN")),IF(K21="",IF(K$7="","",IF(INDEX(Attendance!$I:$I,MATCH($B20&amp;K$7,Attendance!$N:$N,0))="ABS","AB","UL")),IF(INDEX(Attendance!$O:$O,MATCH($B20&amp;K$7,Attendance!$N:$N,0))&lt;"1200","M","N")))),"")</f>
        <v>M</v>
      </c>
      <c r="L20" s="83" t="str" cm="1">
        <f t="array" ref="L20">_xlfn.IFNA(IF(OR(VALUE(L$7&amp;$C$3)=PH),IF(L21="","PH",IF(INDEX(Attendance!$O:$O,MATCH($B20&amp;L$7,Attendance!$N:$N,0))&lt;"1200","PM","PN")),IF(L$6="Sun",IF(L21="","RD",IF(INDEX(Attendance!$O:$O,MATCH($B20&amp;L$7,Attendance!$N:$N,0))&lt;"1200","RM","RN")),IF(L21="",IF(L$7="","",IF(INDEX(Attendance!$I:$I,MATCH($B20&amp;L$7,Attendance!$N:$N,0))="ABS","AB","UL")),IF(INDEX(Attendance!$O:$O,MATCH($B20&amp;L$7,Attendance!$N:$N,0))&lt;"1200","M","N")))),"")</f>
        <v>RD</v>
      </c>
      <c r="M20" s="83" t="str" cm="1">
        <f t="array" ref="M20">_xlfn.IFNA(IF(OR(VALUE(M$7&amp;$C$3)=PH),IF(M21="","PH",IF(INDEX(Attendance!$O:$O,MATCH($B20&amp;M$7,Attendance!$N:$N,0))&lt;"1200","PM","PN")),IF(M$6="Sun",IF(M21="","RD",IF(INDEX(Attendance!$O:$O,MATCH($B20&amp;M$7,Attendance!$N:$N,0))&lt;"1200","RM","RN")),IF(M21="",IF(M$7="","",IF(INDEX(Attendance!$I:$I,MATCH($B20&amp;M$7,Attendance!$N:$N,0))="ABS","AB","UL")),IF(INDEX(Attendance!$O:$O,MATCH($B20&amp;M$7,Attendance!$N:$N,0))&lt;"1200","M","N")))),"")</f>
        <v>M</v>
      </c>
      <c r="N20" s="83" t="str" cm="1">
        <f t="array" ref="N20">_xlfn.IFNA(IF(OR(VALUE(N$7&amp;$C$3)=PH),IF(N21="","PH",IF(INDEX(Attendance!$O:$O,MATCH($B20&amp;N$7,Attendance!$N:$N,0))&lt;"1200","PM","PN")),IF(N$6="Sun",IF(N21="","RD",IF(INDEX(Attendance!$O:$O,MATCH($B20&amp;N$7,Attendance!$N:$N,0))&lt;"1200","RM","RN")),IF(N21="",IF(N$7="","",IF(INDEX(Attendance!$I:$I,MATCH($B20&amp;N$7,Attendance!$N:$N,0))="ABS","AB","UL")),IF(INDEX(Attendance!$O:$O,MATCH($B20&amp;N$7,Attendance!$N:$N,0))&lt;"1200","M","N")))),"")</f>
        <v>M</v>
      </c>
      <c r="O20" s="83" t="str" cm="1">
        <f t="array" ref="O20">_xlfn.IFNA(IF(OR(VALUE(O$7&amp;$C$3)=PH),IF(O21="","PH",IF(INDEX(Attendance!$O:$O,MATCH($B20&amp;O$7,Attendance!$N:$N,0))&lt;"1200","PM","PN")),IF(O$6="Sun",IF(O21="","RD",IF(INDEX(Attendance!$O:$O,MATCH($B20&amp;O$7,Attendance!$N:$N,0))&lt;"1200","RM","RN")),IF(O21="",IF(O$7="","",IF(INDEX(Attendance!$I:$I,MATCH($B20&amp;O$7,Attendance!$N:$N,0))="ABS","AB","UL")),IF(INDEX(Attendance!$O:$O,MATCH($B20&amp;O$7,Attendance!$N:$N,0))&lt;"1200","M","N")))),"")</f>
        <v>M</v>
      </c>
      <c r="P20" s="83" t="str" cm="1">
        <f t="array" ref="P20">_xlfn.IFNA(IF(OR(VALUE(P$7&amp;$C$3)=PH),IF(P21="","PH",IF(INDEX(Attendance!$O:$O,MATCH($B20&amp;P$7,Attendance!$N:$N,0))&lt;"1200","PM","PN")),IF(P$6="Sun",IF(P21="","RD",IF(INDEX(Attendance!$O:$O,MATCH($B20&amp;P$7,Attendance!$N:$N,0))&lt;"1200","RM","RN")),IF(P21="",IF(P$7="","",IF(INDEX(Attendance!$I:$I,MATCH($B20&amp;P$7,Attendance!$N:$N,0))="ABS","AB","UL")),IF(INDEX(Attendance!$O:$O,MATCH($B20&amp;P$7,Attendance!$N:$N,0))&lt;"1200","M","N")))),"")</f>
        <v>M</v>
      </c>
      <c r="Q20" s="83" t="str" cm="1">
        <f t="array" ref="Q20">_xlfn.IFNA(IF(OR(VALUE(Q$7&amp;$C$3)=PH),IF(Q21="","PH",IF(INDEX(Attendance!$O:$O,MATCH($B20&amp;Q$7,Attendance!$N:$N,0))&lt;"1200","PM","PN")),IF(Q$6="Sun",IF(Q21="","RD",IF(INDEX(Attendance!$O:$O,MATCH($B20&amp;Q$7,Attendance!$N:$N,0))&lt;"1200","RM","RN")),IF(Q21="",IF(Q$7="","",IF(INDEX(Attendance!$I:$I,MATCH($B20&amp;Q$7,Attendance!$N:$N,0))="ABS","AB","UL")),IF(INDEX(Attendance!$O:$O,MATCH($B20&amp;Q$7,Attendance!$N:$N,0))&lt;"1200","M","N")))),"")</f>
        <v>PH</v>
      </c>
      <c r="R20" s="83" t="str" cm="1">
        <f t="array" ref="R20">_xlfn.IFNA(IF(OR(VALUE(R$7&amp;$C$3)=PH),IF(R21="","PH",IF(INDEX(Attendance!$O:$O,MATCH($B20&amp;R$7,Attendance!$N:$N,0))&lt;"1200","PM","PN")),IF(R$6="Sun",IF(R21="","RD",IF(INDEX(Attendance!$O:$O,MATCH($B20&amp;R$7,Attendance!$N:$N,0))&lt;"1200","RM","RN")),IF(R21="",IF(R$7="","",IF(INDEX(Attendance!$I:$I,MATCH($B20&amp;R$7,Attendance!$N:$N,0))="ABS","AB","UL")),IF(INDEX(Attendance!$O:$O,MATCH($B20&amp;R$7,Attendance!$N:$N,0))&lt;"1200","M","N")))),"")</f>
        <v>PH</v>
      </c>
      <c r="S20" s="83" t="str" cm="1">
        <f t="array" ref="S20">_xlfn.IFNA(IF(OR(VALUE(S$7&amp;$C$3)=PH),IF(S21="","PH",IF(INDEX(Attendance!$O:$O,MATCH($B20&amp;S$7,Attendance!$N:$N,0))&lt;"1200","PM","PN")),IF(S$6="Sun",IF(S21="","RD",IF(INDEX(Attendance!$O:$O,MATCH($B20&amp;S$7,Attendance!$N:$N,0))&lt;"1200","RM","RN")),IF(S21="",IF(S$7="","",IF(INDEX(Attendance!$I:$I,MATCH($B20&amp;S$7,Attendance!$N:$N,0))="ABS","AB","UL")),IF(INDEX(Attendance!$O:$O,MATCH($B20&amp;S$7,Attendance!$N:$N,0))&lt;"1200","M","N")))),"")</f>
        <v>RD</v>
      </c>
      <c r="T20" s="83" t="str" cm="1">
        <f t="array" ref="T20">_xlfn.IFNA(IF(OR(VALUE(T$7&amp;$C$3)=PH),IF(T21="","PH",IF(INDEX(Attendance!$O:$O,MATCH($B20&amp;T$7,Attendance!$N:$N,0))&lt;"1200","PM","PN")),IF(T$6="Sun",IF(T21="","RD",IF(INDEX(Attendance!$O:$O,MATCH($B20&amp;T$7,Attendance!$N:$N,0))&lt;"1200","RM","RN")),IF(T21="",IF(T$7="","",IF(INDEX(Attendance!$I:$I,MATCH($B20&amp;T$7,Attendance!$N:$N,0))="ABS","AB","UL")),IF(INDEX(Attendance!$O:$O,MATCH($B20&amp;T$7,Attendance!$N:$N,0))&lt;"1200","M","N")))),"")</f>
        <v>N</v>
      </c>
      <c r="U20" s="83" t="str" cm="1">
        <f t="array" ref="U20">_xlfn.IFNA(IF(OR(VALUE(U$7&amp;$C$3)=PH),IF(U21="","PH",IF(INDEX(Attendance!$O:$O,MATCH($B20&amp;U$7,Attendance!$N:$N,0))&lt;"1200","PM","PN")),IF(U$6="Sun",IF(U21="","RD",IF(INDEX(Attendance!$O:$O,MATCH($B20&amp;U$7,Attendance!$N:$N,0))&lt;"1200","RM","RN")),IF(U21="",IF(U$7="","",IF(INDEX(Attendance!$I:$I,MATCH($B20&amp;U$7,Attendance!$N:$N,0))="ABS","AB","UL")),IF(INDEX(Attendance!$O:$O,MATCH($B20&amp;U$7,Attendance!$N:$N,0))&lt;"1200","M","N")))),"")</f>
        <v>N</v>
      </c>
      <c r="V20" s="83" t="str" cm="1">
        <f t="array" ref="V20">_xlfn.IFNA(IF(OR(VALUE(V$7&amp;$C$3)=PH),IF(V21="","PH",IF(INDEX(Attendance!$O:$O,MATCH($B20&amp;V$7,Attendance!$N:$N,0))&lt;"1200","PM","PN")),IF(V$6="Sun",IF(V21="","RD",IF(INDEX(Attendance!$O:$O,MATCH($B20&amp;V$7,Attendance!$N:$N,0))&lt;"1200","RM","RN")),IF(V21="",IF(V$7="","",IF(INDEX(Attendance!$I:$I,MATCH($B20&amp;V$7,Attendance!$N:$N,0))="ABS","AB","UL")),IF(INDEX(Attendance!$O:$O,MATCH($B20&amp;V$7,Attendance!$N:$N,0))&lt;"1200","M","N")))),"")</f>
        <v>N</v>
      </c>
      <c r="W20" s="83" t="str" cm="1">
        <f t="array" ref="W20">_xlfn.IFNA(IF(OR(VALUE(W$7&amp;$C$3)=PH),IF(W21="","PH",IF(INDEX(Attendance!$O:$O,MATCH($B20&amp;W$7,Attendance!$N:$N,0))&lt;"1200","PM","PN")),IF(W$6="Sun",IF(W21="","RD",IF(INDEX(Attendance!$O:$O,MATCH($B20&amp;W$7,Attendance!$N:$N,0))&lt;"1200","RM","RN")),IF(W21="",IF(W$7="","",IF(INDEX(Attendance!$I:$I,MATCH($B20&amp;W$7,Attendance!$N:$N,0))="ABS","AB","UL")),IF(INDEX(Attendance!$O:$O,MATCH($B20&amp;W$7,Attendance!$N:$N,0))&lt;"1200","M","N")))),"")</f>
        <v>N</v>
      </c>
      <c r="X20" s="83" t="str" cm="1">
        <f t="array" ref="X20">_xlfn.IFNA(IF(OR(VALUE(X$7&amp;$C$3)=PH),IF(X21="","PH",IF(INDEX(Attendance!$O:$O,MATCH($B20&amp;X$7,Attendance!$N:$N,0))&lt;"1200","PM","PN")),IF(X$6="Sun",IF(X21="","RD",IF(INDEX(Attendance!$O:$O,MATCH($B20&amp;X$7,Attendance!$N:$N,0))&lt;"1200","RM","RN")),IF(X21="",IF(X$7="","",IF(INDEX(Attendance!$I:$I,MATCH($B20&amp;X$7,Attendance!$N:$N,0))="ABS","AB","UL")),IF(INDEX(Attendance!$O:$O,MATCH($B20&amp;X$7,Attendance!$N:$N,0))&lt;"1200","M","N")))),"")</f>
        <v>N</v>
      </c>
      <c r="Y20" s="83" t="str" cm="1">
        <f t="array" ref="Y20">_xlfn.IFNA(IF(OR(VALUE(Y$7&amp;$C$3)=PH),IF(Y21="","PH",IF(INDEX(Attendance!$O:$O,MATCH($B20&amp;Y$7,Attendance!$N:$N,0))&lt;"1200","PM","PN")),IF(Y$6="Sun",IF(Y21="","RD",IF(INDEX(Attendance!$O:$O,MATCH($B20&amp;Y$7,Attendance!$N:$N,0))&lt;"1200","RM","RN")),IF(Y21="",IF(Y$7="","",IF(INDEX(Attendance!$I:$I,MATCH($B20&amp;Y$7,Attendance!$N:$N,0))="ABS","AB","UL")),IF(INDEX(Attendance!$O:$O,MATCH($B20&amp;Y$7,Attendance!$N:$N,0))&lt;"1200","M","N")))),"")</f>
        <v>N</v>
      </c>
      <c r="Z20" s="83" t="str" cm="1">
        <f t="array" ref="Z20">_xlfn.IFNA(IF(OR(VALUE(Z$7&amp;$C$3)=PH),IF(Z21="","PH",IF(INDEX(Attendance!$O:$O,MATCH($B20&amp;Z$7,Attendance!$N:$N,0))&lt;"1200","PM","PN")),IF(Z$6="Sun",IF(Z21="","RD",IF(INDEX(Attendance!$O:$O,MATCH($B20&amp;Z$7,Attendance!$N:$N,0))&lt;"1200","RM","RN")),IF(Z21="",IF(Z$7="","",IF(INDEX(Attendance!$I:$I,MATCH($B20&amp;Z$7,Attendance!$N:$N,0))="ABS","AB","UL")),IF(INDEX(Attendance!$O:$O,MATCH($B20&amp;Z$7,Attendance!$N:$N,0))&lt;"1200","M","N")))),"")</f>
        <v>RD</v>
      </c>
      <c r="AA20" s="83" t="str" cm="1">
        <f t="array" ref="AA20">_xlfn.IFNA(IF(OR(VALUE(AA$7&amp;$C$3)=PH),IF(AA21="","PH",IF(INDEX(Attendance!$O:$O,MATCH($B20&amp;AA$7,Attendance!$N:$N,0))&lt;"1200","PM","PN")),IF(AA$6="Sun",IF(AA21="","RD",IF(INDEX(Attendance!$O:$O,MATCH($B20&amp;AA$7,Attendance!$N:$N,0))&lt;"1200","RM","RN")),IF(AA21="",IF(AA$7="","",IF(INDEX(Attendance!$I:$I,MATCH($B20&amp;AA$7,Attendance!$N:$N,0))="ABS","AB","UL")),IF(INDEX(Attendance!$O:$O,MATCH($B20&amp;AA$7,Attendance!$N:$N,0))&lt;"1200","M","N")))),"")</f>
        <v>N</v>
      </c>
      <c r="AB20" s="83" t="str" cm="1">
        <f t="array" ref="AB20">_xlfn.IFNA(IF(OR(VALUE(AB$7&amp;$C$3)=PH),IF(AB21="","PH",IF(INDEX(Attendance!$O:$O,MATCH($B20&amp;AB$7,Attendance!$N:$N,0))&lt;"1200","PM","PN")),IF(AB$6="Sun",IF(AB21="","RD",IF(INDEX(Attendance!$O:$O,MATCH($B20&amp;AB$7,Attendance!$N:$N,0))&lt;"1200","RM","RN")),IF(AB21="",IF(AB$7="","",IF(INDEX(Attendance!$I:$I,MATCH($B20&amp;AB$7,Attendance!$N:$N,0))="ABS","AB","UL")),IF(INDEX(Attendance!$O:$O,MATCH($B20&amp;AB$7,Attendance!$N:$N,0))&lt;"1200","M","N")))),"")</f>
        <v>N</v>
      </c>
      <c r="AC20" s="83" t="str" cm="1">
        <f t="array" ref="AC20">_xlfn.IFNA(IF(OR(VALUE(AC$7&amp;$C$3)=PH),IF(AC21="","PH",IF(INDEX(Attendance!$O:$O,MATCH($B20&amp;AC$7,Attendance!$N:$N,0))&lt;"1200","PM","PN")),IF(AC$6="Sun",IF(AC21="","RD",IF(INDEX(Attendance!$O:$O,MATCH($B20&amp;AC$7,Attendance!$N:$N,0))&lt;"1200","RM","RN")),IF(AC21="",IF(AC$7="","",IF(INDEX(Attendance!$I:$I,MATCH($B20&amp;AC$7,Attendance!$N:$N,0))="ABS","AB","UL")),IF(INDEX(Attendance!$O:$O,MATCH($B20&amp;AC$7,Attendance!$N:$N,0))&lt;"1200","M","N")))),"")</f>
        <v>N</v>
      </c>
      <c r="AD20" s="83" t="str" cm="1">
        <f t="array" ref="AD20">_xlfn.IFNA(IF(OR(VALUE(AD$7&amp;$C$3)=PH),IF(AD21="","PH",IF(INDEX(Attendance!$O:$O,MATCH($B20&amp;AD$7,Attendance!$N:$N,0))&lt;"1200","PM","PN")),IF(AD$6="Sun",IF(AD21="","RD",IF(INDEX(Attendance!$O:$O,MATCH($B20&amp;AD$7,Attendance!$N:$N,0))&lt;"1200","RM","RN")),IF(AD21="",IF(AD$7="","",IF(INDEX(Attendance!$I:$I,MATCH($B20&amp;AD$7,Attendance!$N:$N,0))="ABS","AB","UL")),IF(INDEX(Attendance!$O:$O,MATCH($B20&amp;AD$7,Attendance!$N:$N,0))&lt;"1200","M","N")))),"")</f>
        <v>N</v>
      </c>
      <c r="AE20" s="83" t="str" cm="1">
        <f t="array" ref="AE20">_xlfn.IFNA(IF(OR(VALUE(AE$7&amp;$C$3)=PH),IF(AE21="","PH",IF(INDEX(Attendance!$O:$O,MATCH($B20&amp;AE$7,Attendance!$N:$N,0))&lt;"1200","PM","PN")),IF(AE$6="Sun",IF(AE21="","RD",IF(INDEX(Attendance!$O:$O,MATCH($B20&amp;AE$7,Attendance!$N:$N,0))&lt;"1200","RM","RN")),IF(AE21="",IF(AE$7="","",IF(INDEX(Attendance!$I:$I,MATCH($B20&amp;AE$7,Attendance!$N:$N,0))="ABS","AB","UL")),IF(INDEX(Attendance!$O:$O,MATCH($B20&amp;AE$7,Attendance!$N:$N,0))&lt;"1200","M","N")))),"")</f>
        <v>N</v>
      </c>
      <c r="AF20" s="83" t="str" cm="1">
        <f t="array" ref="AF20">_xlfn.IFNA(IF(OR(VALUE(AF$7&amp;$C$3)=PH),IF(AF21="","PH",IF(INDEX(Attendance!$O:$O,MATCH($B20&amp;AF$7,Attendance!$N:$N,0))&lt;"1200","PM","PN")),IF(AF$6="Sun",IF(AF21="","RD",IF(INDEX(Attendance!$O:$O,MATCH($B20&amp;AF$7,Attendance!$N:$N,0))&lt;"1200","RM","RN")),IF(AF21="",IF(AF$7="","",IF(INDEX(Attendance!$I:$I,MATCH($B20&amp;AF$7,Attendance!$N:$N,0))="ABS","AB","UL")),IF(INDEX(Attendance!$O:$O,MATCH($B20&amp;AF$7,Attendance!$N:$N,0))&lt;"1200","M","N")))),"")</f>
        <v>N</v>
      </c>
      <c r="AG20" s="83" t="str" cm="1">
        <f t="array" ref="AG20">_xlfn.IFNA(IF(OR(VALUE(AG$7&amp;$C$3)=PH),IF(AG21="","PH",IF(INDEX(Attendance!$O:$O,MATCH($B20&amp;AG$7,Attendance!$N:$N,0))&lt;"1200","PM","PN")),IF(AG$6="Sun",IF(AG21="","RD",IF(INDEX(Attendance!$O:$O,MATCH($B20&amp;AG$7,Attendance!$N:$N,0))&lt;"1200","RM","RN")),IF(AG21="",IF(AG$7="","",IF(INDEX(Attendance!$I:$I,MATCH($B20&amp;AG$7,Attendance!$N:$N,0))="ABS","AB","UL")),IF(INDEX(Attendance!$O:$O,MATCH($B20&amp;AG$7,Attendance!$N:$N,0))&lt;"1200","M","N")))),"")</f>
        <v>RD</v>
      </c>
      <c r="AH20" s="83" t="str" cm="1">
        <f t="array" ref="AH20">_xlfn.IFNA(IF(OR(VALUE(AH$7&amp;$C$3)=PH),IF(AH21="","PH",IF(INDEX(Attendance!$O:$O,MATCH($B20&amp;AH$7,Attendance!$N:$N,0))&lt;"1200","PM","PN")),IF(AH$6="Sun",IF(AH21="","RD",IF(INDEX(Attendance!$O:$O,MATCH($B20&amp;AH$7,Attendance!$N:$N,0))&lt;"1200","RM","RN")),IF(AH21="",IF(AH$7="","",IF(INDEX(Attendance!$I:$I,MATCH($B20&amp;AH$7,Attendance!$N:$N,0))="ABS","AB","UL")),IF(INDEX(Attendance!$O:$O,MATCH($B20&amp;AH$7,Attendance!$N:$N,0))&lt;"1200","M","N")))),"")</f>
        <v/>
      </c>
      <c r="AI20" s="83" t="str" cm="1">
        <f t="array" ref="AI20">_xlfn.IFNA(IF(OR(VALUE(AI$7&amp;$C$3)=PH),IF(AI21="","PH",IF(INDEX(Attendance!$O:$O,MATCH($B20&amp;AI$7,Attendance!$N:$N,0))&lt;"1200","PM","PN")),IF(AI$6="Sun",IF(AI21="","RD",IF(INDEX(Attendance!$O:$O,MATCH($B20&amp;AI$7,Attendance!$N:$N,0))&lt;"1200","RM","RN")),IF(AI21="",IF(AI$7="","",IF(INDEX(Attendance!$I:$I,MATCH($B20&amp;AI$7,Attendance!$N:$N,0))="ABS","AB","UL")),IF(INDEX(Attendance!$O:$O,MATCH($B20&amp;AI$7,Attendance!$N:$N,0))&lt;"1200","M","N")))),"")</f>
        <v/>
      </c>
      <c r="AJ20" s="83" t="str" cm="1">
        <f t="array" ref="AJ20">_xlfn.IFNA(IF(OR(VALUE(AJ$7&amp;$C$3)=PH),IF(AJ21="","PH",IF(INDEX(Attendance!$O:$O,MATCH($B20&amp;AJ$7,Attendance!$N:$N,0))&lt;"1200","PM","PN")),IF(AJ$6="Sun",IF(AJ21="","RD",IF(INDEX(Attendance!$O:$O,MATCH($B20&amp;AJ$7,Attendance!$N:$N,0))&lt;"1200","RM","RN")),IF(AJ21="",IF(AJ$7="","",IF(INDEX(Attendance!$I:$I,MATCH($B20&amp;AJ$7,Attendance!$N:$N,0))="ABS","AB","UL")),IF(INDEX(Attendance!$O:$O,MATCH($B20&amp;AJ$7,Attendance!$N:$N,0))&lt;"1200","M","N")))),"")</f>
        <v/>
      </c>
      <c r="AK20" s="258">
        <f>SUM(SUMIF(F20:AJ20,{"M","N","A"},F21:AJ21))</f>
        <v>176</v>
      </c>
      <c r="AL20" s="187">
        <f>SUM(SUMIF(F20:AJ20,{"M","N"},F22:AJ22),SUMIF(F20:AJ20,{"OM","ON"},F21:AJ21))</f>
        <v>60</v>
      </c>
      <c r="AM20" s="187">
        <f>SUM(SUMIF(F20:AJ20,{"PM","PN","RM","RN"},F21:AJ21))</f>
        <v>0</v>
      </c>
      <c r="AN20" s="187">
        <f>SUM(SUMIF(F20:AJ20,{"PM","PN"},F22:AJ22))</f>
        <v>0</v>
      </c>
      <c r="AO20" s="261">
        <f>SUM(F25:AJ25)</f>
        <v>110</v>
      </c>
      <c r="AP20" s="264">
        <f>SUM(F24:AJ24)</f>
        <v>24</v>
      </c>
      <c r="AQ20" s="188">
        <f>IF(D24="",0,SUM(COUNTIFS(F20:AJ20,{"M","N","A","OM","ON","OA","PM","PN","PA","RM","RN","RA"})))</f>
        <v>0</v>
      </c>
      <c r="AR20" s="74">
        <f>COUNTIF(F20:AJ20,"AL")</f>
        <v>0</v>
      </c>
      <c r="AS20" s="74">
        <f>COUNTIF(F20:AJ20,"MC")</f>
        <v>0</v>
      </c>
      <c r="AT20" s="74">
        <f>SUM(COUNTIF(F20:AJ20,{"RPH","PH"}))</f>
        <v>2</v>
      </c>
      <c r="AU20" s="255">
        <f t="shared" ref="AU20" si="3">_xlfn.IFNA(IF($B20="",0,AK20*$AK$5+SUM(AL25:AN25)+SUM(AO20:AP25)+SUM(AQ25:AT25)),"")</f>
        <v>1771.43</v>
      </c>
    </row>
    <row r="21" spans="1:47" s="213" customFormat="1" ht="33" customHeight="1" x14ac:dyDescent="0.35">
      <c r="A21" s="189"/>
      <c r="B21" s="184"/>
      <c r="C21" s="190" t="str">
        <f>_xlfn.IFNA(INDEX(Masterlist!D:D,MATCH(B20,Masterlist!B:B,0)),"")</f>
        <v>IC No. 03</v>
      </c>
      <c r="D21" s="88"/>
      <c r="E21" s="191" t="s">
        <v>174</v>
      </c>
      <c r="F21" s="192">
        <f>IFERROR(IF(F$6="Sun",INDEX(Attendance!$R:$R,MATCH($B20&amp;F$7,Attendance!$N:$N,0)),IF(INDEX(Attendance!$R:$R,MATCH($B20&amp;F$7,Attendance!$N:$N,0))="","",IF(INDEX(Attendance!$R:$R,MATCH($B20&amp;F$7,Attendance!$N:$N,0))&gt;8,8,INDEX(Attendance!$R:$R,MATCH($B20&amp;F$7,Attendance!$N:$N,0))))),"")</f>
        <v>8</v>
      </c>
      <c r="G21" s="192">
        <f>IFERROR(IF(G$6="Sun",INDEX(Attendance!$R:$R,MATCH($B20&amp;G$7,Attendance!$N:$N,0)),IF(INDEX(Attendance!$R:$R,MATCH($B20&amp;G$7,Attendance!$N:$N,0))="","",IF(INDEX(Attendance!$R:$R,MATCH($B20&amp;G$7,Attendance!$N:$N,0))&gt;8,8,INDEX(Attendance!$R:$R,MATCH($B20&amp;G$7,Attendance!$N:$N,0))))),"")</f>
        <v>8</v>
      </c>
      <c r="H21" s="192">
        <f>IFERROR(IF(H$6="Sun",INDEX(Attendance!$R:$R,MATCH($B20&amp;H$7,Attendance!$N:$N,0)),IF(INDEX(Attendance!$R:$R,MATCH($B20&amp;H$7,Attendance!$N:$N,0))="","",IF(INDEX(Attendance!$R:$R,MATCH($B20&amp;H$7,Attendance!$N:$N,0))&gt;8,8,INDEX(Attendance!$R:$R,MATCH($B20&amp;H$7,Attendance!$N:$N,0))))),"")</f>
        <v>8</v>
      </c>
      <c r="I21" s="192">
        <f>IFERROR(IF(I$6="Sun",INDEX(Attendance!$R:$R,MATCH($B20&amp;I$7,Attendance!$N:$N,0)),IF(INDEX(Attendance!$R:$R,MATCH($B20&amp;I$7,Attendance!$N:$N,0))="","",IF(INDEX(Attendance!$R:$R,MATCH($B20&amp;I$7,Attendance!$N:$N,0))&gt;8,8,INDEX(Attendance!$R:$R,MATCH($B20&amp;I$7,Attendance!$N:$N,0))))),"")</f>
        <v>8</v>
      </c>
      <c r="J21" s="192">
        <f>IFERROR(IF(J$6="Sun",INDEX(Attendance!$R:$R,MATCH($B20&amp;J$7,Attendance!$N:$N,0)),IF(INDEX(Attendance!$R:$R,MATCH($B20&amp;J$7,Attendance!$N:$N,0))="","",IF(INDEX(Attendance!$R:$R,MATCH($B20&amp;J$7,Attendance!$N:$N,0))&gt;8,8,INDEX(Attendance!$R:$R,MATCH($B20&amp;J$7,Attendance!$N:$N,0))))),"")</f>
        <v>8</v>
      </c>
      <c r="K21" s="192">
        <f>IFERROR(IF(K$6="Sun",INDEX(Attendance!$R:$R,MATCH($B20&amp;K$7,Attendance!$N:$N,0)),IF(INDEX(Attendance!$R:$R,MATCH($B20&amp;K$7,Attendance!$N:$N,0))="","",IF(INDEX(Attendance!$R:$R,MATCH($B20&amp;K$7,Attendance!$N:$N,0))&gt;8,8,INDEX(Attendance!$R:$R,MATCH($B20&amp;K$7,Attendance!$N:$N,0))))),"")</f>
        <v>8</v>
      </c>
      <c r="L21" s="192" t="str">
        <f>IFERROR(IF(L$6="Sun",INDEX(Attendance!$R:$R,MATCH($B20&amp;L$7,Attendance!$N:$N,0)),IF(INDEX(Attendance!$R:$R,MATCH($B20&amp;L$7,Attendance!$N:$N,0))="","",IF(INDEX(Attendance!$R:$R,MATCH($B20&amp;L$7,Attendance!$N:$N,0))&gt;8,8,INDEX(Attendance!$R:$R,MATCH($B20&amp;L$7,Attendance!$N:$N,0))))),"")</f>
        <v/>
      </c>
      <c r="M21" s="192">
        <f>IFERROR(IF(M$6="Sun",INDEX(Attendance!$R:$R,MATCH($B20&amp;M$7,Attendance!$N:$N,0)),IF(INDEX(Attendance!$R:$R,MATCH($B20&amp;M$7,Attendance!$N:$N,0))="","",IF(INDEX(Attendance!$R:$R,MATCH($B20&amp;M$7,Attendance!$N:$N,0))&gt;8,8,INDEX(Attendance!$R:$R,MATCH($B20&amp;M$7,Attendance!$N:$N,0))))),"")</f>
        <v>8</v>
      </c>
      <c r="N21" s="192">
        <f>IFERROR(IF(N$6="Sun",INDEX(Attendance!$R:$R,MATCH($B20&amp;N$7,Attendance!$N:$N,0)),IF(INDEX(Attendance!$R:$R,MATCH($B20&amp;N$7,Attendance!$N:$N,0))="","",IF(INDEX(Attendance!$R:$R,MATCH($B20&amp;N$7,Attendance!$N:$N,0))&gt;8,8,INDEX(Attendance!$R:$R,MATCH($B20&amp;N$7,Attendance!$N:$N,0))))),"")</f>
        <v>8</v>
      </c>
      <c r="O21" s="192">
        <f>IFERROR(IF(O$6="Sun",INDEX(Attendance!$R:$R,MATCH($B20&amp;O$7,Attendance!$N:$N,0)),IF(INDEX(Attendance!$R:$R,MATCH($B20&amp;O$7,Attendance!$N:$N,0))="","",IF(INDEX(Attendance!$R:$R,MATCH($B20&amp;O$7,Attendance!$N:$N,0))&gt;8,8,INDEX(Attendance!$R:$R,MATCH($B20&amp;O$7,Attendance!$N:$N,0))))),"")</f>
        <v>8</v>
      </c>
      <c r="P21" s="192">
        <f>IFERROR(IF(P$6="Sun",INDEX(Attendance!$R:$R,MATCH($B20&amp;P$7,Attendance!$N:$N,0)),IF(INDEX(Attendance!$R:$R,MATCH($B20&amp;P$7,Attendance!$N:$N,0))="","",IF(INDEX(Attendance!$R:$R,MATCH($B20&amp;P$7,Attendance!$N:$N,0))&gt;8,8,INDEX(Attendance!$R:$R,MATCH($B20&amp;P$7,Attendance!$N:$N,0))))),"")</f>
        <v>8</v>
      </c>
      <c r="Q21" s="192" t="str">
        <f>IFERROR(IF(Q$6="Sun",INDEX(Attendance!$R:$R,MATCH($B20&amp;Q$7,Attendance!$N:$N,0)),IF(INDEX(Attendance!$R:$R,MATCH($B20&amp;Q$7,Attendance!$N:$N,0))="","",IF(INDEX(Attendance!$R:$R,MATCH($B20&amp;Q$7,Attendance!$N:$N,0))&gt;8,8,INDEX(Attendance!$R:$R,MATCH($B20&amp;Q$7,Attendance!$N:$N,0))))),"")</f>
        <v/>
      </c>
      <c r="R21" s="192" t="str">
        <f>IFERROR(IF(R$6="Sun",INDEX(Attendance!$R:$R,MATCH($B20&amp;R$7,Attendance!$N:$N,0)),IF(INDEX(Attendance!$R:$R,MATCH($B20&amp;R$7,Attendance!$N:$N,0))="","",IF(INDEX(Attendance!$R:$R,MATCH($B20&amp;R$7,Attendance!$N:$N,0))&gt;8,8,INDEX(Attendance!$R:$R,MATCH($B20&amp;R$7,Attendance!$N:$N,0))))),"")</f>
        <v/>
      </c>
      <c r="S21" s="192" t="str">
        <f>IFERROR(IF(S$6="Sun",INDEX(Attendance!$R:$R,MATCH($B20&amp;S$7,Attendance!$N:$N,0)),IF(INDEX(Attendance!$R:$R,MATCH($B20&amp;S$7,Attendance!$N:$N,0))="","",IF(INDEX(Attendance!$R:$R,MATCH($B20&amp;S$7,Attendance!$N:$N,0))&gt;8,8,INDEX(Attendance!$R:$R,MATCH($B20&amp;S$7,Attendance!$N:$N,0))))),"")</f>
        <v/>
      </c>
      <c r="T21" s="192">
        <f>IFERROR(IF(T$6="Sun",INDEX(Attendance!$R:$R,MATCH($B20&amp;T$7,Attendance!$N:$N,0)),IF(INDEX(Attendance!$R:$R,MATCH($B20&amp;T$7,Attendance!$N:$N,0))="","",IF(INDEX(Attendance!$R:$R,MATCH($B20&amp;T$7,Attendance!$N:$N,0))&gt;8,8,INDEX(Attendance!$R:$R,MATCH($B20&amp;T$7,Attendance!$N:$N,0))))),"")</f>
        <v>8</v>
      </c>
      <c r="U21" s="192">
        <f>IFERROR(IF(U$6="Sun",INDEX(Attendance!$R:$R,MATCH($B20&amp;U$7,Attendance!$N:$N,0)),IF(INDEX(Attendance!$R:$R,MATCH($B20&amp;U$7,Attendance!$N:$N,0))="","",IF(INDEX(Attendance!$R:$R,MATCH($B20&amp;U$7,Attendance!$N:$N,0))&gt;8,8,INDEX(Attendance!$R:$R,MATCH($B20&amp;U$7,Attendance!$N:$N,0))))),"")</f>
        <v>8</v>
      </c>
      <c r="V21" s="192">
        <f>IFERROR(IF(V$6="Sun",INDEX(Attendance!$R:$R,MATCH($B20&amp;V$7,Attendance!$N:$N,0)),IF(INDEX(Attendance!$R:$R,MATCH($B20&amp;V$7,Attendance!$N:$N,0))="","",IF(INDEX(Attendance!$R:$R,MATCH($B20&amp;V$7,Attendance!$N:$N,0))&gt;8,8,INDEX(Attendance!$R:$R,MATCH($B20&amp;V$7,Attendance!$N:$N,0))))),"")</f>
        <v>8</v>
      </c>
      <c r="W21" s="192">
        <f>IFERROR(IF(W$6="Sun",INDEX(Attendance!$R:$R,MATCH($B20&amp;W$7,Attendance!$N:$N,0)),IF(INDEX(Attendance!$R:$R,MATCH($B20&amp;W$7,Attendance!$N:$N,0))="","",IF(INDEX(Attendance!$R:$R,MATCH($B20&amp;W$7,Attendance!$N:$N,0))&gt;8,8,INDEX(Attendance!$R:$R,MATCH($B20&amp;W$7,Attendance!$N:$N,0))))),"")</f>
        <v>8</v>
      </c>
      <c r="X21" s="192">
        <f>IFERROR(IF(X$6="Sun",INDEX(Attendance!$R:$R,MATCH($B20&amp;X$7,Attendance!$N:$N,0)),IF(INDEX(Attendance!$R:$R,MATCH($B20&amp;X$7,Attendance!$N:$N,0))="","",IF(INDEX(Attendance!$R:$R,MATCH($B20&amp;X$7,Attendance!$N:$N,0))&gt;8,8,INDEX(Attendance!$R:$R,MATCH($B20&amp;X$7,Attendance!$N:$N,0))))),"")</f>
        <v>8</v>
      </c>
      <c r="Y21" s="192">
        <f>IFERROR(IF(Y$6="Sun",INDEX(Attendance!$R:$R,MATCH($B20&amp;Y$7,Attendance!$N:$N,0)),IF(INDEX(Attendance!$R:$R,MATCH($B20&amp;Y$7,Attendance!$N:$N,0))="","",IF(INDEX(Attendance!$R:$R,MATCH($B20&amp;Y$7,Attendance!$N:$N,0))&gt;8,8,INDEX(Attendance!$R:$R,MATCH($B20&amp;Y$7,Attendance!$N:$N,0))))),"")</f>
        <v>8</v>
      </c>
      <c r="Z21" s="192" t="str">
        <f>IFERROR(IF(Z$6="Sun",INDEX(Attendance!$R:$R,MATCH($B20&amp;Z$7,Attendance!$N:$N,0)),IF(INDEX(Attendance!$R:$R,MATCH($B20&amp;Z$7,Attendance!$N:$N,0))="","",IF(INDEX(Attendance!$R:$R,MATCH($B20&amp;Z$7,Attendance!$N:$N,0))&gt;8,8,INDEX(Attendance!$R:$R,MATCH($B20&amp;Z$7,Attendance!$N:$N,0))))),"")</f>
        <v/>
      </c>
      <c r="AA21" s="192">
        <f>IFERROR(IF(AA$6="Sun",INDEX(Attendance!$R:$R,MATCH($B20&amp;AA$7,Attendance!$N:$N,0)),IF(INDEX(Attendance!$R:$R,MATCH($B20&amp;AA$7,Attendance!$N:$N,0))="","",IF(INDEX(Attendance!$R:$R,MATCH($B20&amp;AA$7,Attendance!$N:$N,0))&gt;8,8,INDEX(Attendance!$R:$R,MATCH($B20&amp;AA$7,Attendance!$N:$N,0))))),"")</f>
        <v>8</v>
      </c>
      <c r="AB21" s="192">
        <f>IFERROR(IF(AB$6="Sun",INDEX(Attendance!$R:$R,MATCH($B20&amp;AB$7,Attendance!$N:$N,0)),IF(INDEX(Attendance!$R:$R,MATCH($B20&amp;AB$7,Attendance!$N:$N,0))="","",IF(INDEX(Attendance!$R:$R,MATCH($B20&amp;AB$7,Attendance!$N:$N,0))&gt;8,8,INDEX(Attendance!$R:$R,MATCH($B20&amp;AB$7,Attendance!$N:$N,0))))),"")</f>
        <v>8</v>
      </c>
      <c r="AC21" s="192">
        <f>IFERROR(IF(AC$6="Sun",INDEX(Attendance!$R:$R,MATCH($B20&amp;AC$7,Attendance!$N:$N,0)),IF(INDEX(Attendance!$R:$R,MATCH($B20&amp;AC$7,Attendance!$N:$N,0))="","",IF(INDEX(Attendance!$R:$R,MATCH($B20&amp;AC$7,Attendance!$N:$N,0))&gt;8,8,INDEX(Attendance!$R:$R,MATCH($B20&amp;AC$7,Attendance!$N:$N,0))))),"")</f>
        <v>8</v>
      </c>
      <c r="AD21" s="192">
        <f>IFERROR(IF(AD$6="Sun",INDEX(Attendance!$R:$R,MATCH($B20&amp;AD$7,Attendance!$N:$N,0)),IF(INDEX(Attendance!$R:$R,MATCH($B20&amp;AD$7,Attendance!$N:$N,0))="","",IF(INDEX(Attendance!$R:$R,MATCH($B20&amp;AD$7,Attendance!$N:$N,0))&gt;8,8,INDEX(Attendance!$R:$R,MATCH($B20&amp;AD$7,Attendance!$N:$N,0))))),"")</f>
        <v>8</v>
      </c>
      <c r="AE21" s="192">
        <f>IFERROR(IF(AE$6="Sun",INDEX(Attendance!$R:$R,MATCH($B20&amp;AE$7,Attendance!$N:$N,0)),IF(INDEX(Attendance!$R:$R,MATCH($B20&amp;AE$7,Attendance!$N:$N,0))="","",IF(INDEX(Attendance!$R:$R,MATCH($B20&amp;AE$7,Attendance!$N:$N,0))&gt;8,8,INDEX(Attendance!$R:$R,MATCH($B20&amp;AE$7,Attendance!$N:$N,0))))),"")</f>
        <v>8</v>
      </c>
      <c r="AF21" s="192">
        <f>IFERROR(IF(AF$6="Sun",INDEX(Attendance!$R:$R,MATCH($B20&amp;AF$7,Attendance!$N:$N,0)),IF(INDEX(Attendance!$R:$R,MATCH($B20&amp;AF$7,Attendance!$N:$N,0))="","",IF(INDEX(Attendance!$R:$R,MATCH($B20&amp;AF$7,Attendance!$N:$N,0))&gt;8,8,INDEX(Attendance!$R:$R,MATCH($B20&amp;AF$7,Attendance!$N:$N,0))))),"")</f>
        <v>8</v>
      </c>
      <c r="AG21" s="192" t="str">
        <f>IFERROR(IF(AG$6="Sun",INDEX(Attendance!$R:$R,MATCH($B20&amp;AG$7,Attendance!$N:$N,0)),IF(INDEX(Attendance!$R:$R,MATCH($B20&amp;AG$7,Attendance!$N:$N,0))="","",IF(INDEX(Attendance!$R:$R,MATCH($B20&amp;AG$7,Attendance!$N:$N,0))&gt;8,8,INDEX(Attendance!$R:$R,MATCH($B20&amp;AG$7,Attendance!$N:$N,0))))),"")</f>
        <v/>
      </c>
      <c r="AH21" s="192" t="str">
        <f>IFERROR(IF(AH$6="Sun",INDEX(Attendance!$R:$R,MATCH($B20&amp;AH$7,Attendance!$N:$N,0)),IF(INDEX(Attendance!$R:$R,MATCH($B20&amp;AH$7,Attendance!$N:$N,0))="","",IF(INDEX(Attendance!$R:$R,MATCH($B20&amp;AH$7,Attendance!$N:$N,0))&gt;8,8,INDEX(Attendance!$R:$R,MATCH($B20&amp;AH$7,Attendance!$N:$N,0))))),"")</f>
        <v/>
      </c>
      <c r="AI21" s="192" t="str">
        <f>IFERROR(IF(AI$6="Sun",INDEX(Attendance!$R:$R,MATCH($B20&amp;AI$7,Attendance!$N:$N,0)),IF(INDEX(Attendance!$R:$R,MATCH($B20&amp;AI$7,Attendance!$N:$N,0))="","",IF(INDEX(Attendance!$R:$R,MATCH($B20&amp;AI$7,Attendance!$N:$N,0))&gt;8,8,INDEX(Attendance!$R:$R,MATCH($B20&amp;AI$7,Attendance!$N:$N,0))))),"")</f>
        <v/>
      </c>
      <c r="AJ21" s="192" t="str">
        <f>IFERROR(IF(AJ$6="Sun",INDEX(Attendance!$R:$R,MATCH($B20&amp;AJ$7,Attendance!$N:$N,0)),IF(INDEX(Attendance!$R:$R,MATCH($B20&amp;AJ$7,Attendance!$N:$N,0))="","",IF(INDEX(Attendance!$R:$R,MATCH($B20&amp;AJ$7,Attendance!$N:$N,0))&gt;8,8,INDEX(Attendance!$R:$R,MATCH($B20&amp;AJ$7,Attendance!$N:$N,0))))),"")</f>
        <v/>
      </c>
      <c r="AK21" s="259"/>
      <c r="AL21" s="193">
        <f>ROUND((IF($C25="",Basic,MID($C25,FIND("RM",$C25)+3,4))+$AP20+$AQ25)/WorkDays/WorkHours*AL$6,4)</f>
        <v>8.8269000000000002</v>
      </c>
      <c r="AM21" s="193">
        <f>ROUND((IF($C25="",Basic,MID($C25,FIND("RM",$C25)+3,4))+$AP20+$AQ25)/WorkDays/WorkHours*AM$6,4)</f>
        <v>11.7692</v>
      </c>
      <c r="AN21" s="193">
        <f>ROUND((IF($C25="",Basic,MID($C25,FIND("RM",$C25)+3,4))+$AP20+$AQ25)/WorkDays/WorkHours*AN$6,4)</f>
        <v>17.6538</v>
      </c>
      <c r="AO21" s="262"/>
      <c r="AP21" s="265"/>
      <c r="AQ21" s="86"/>
      <c r="AR21" s="194"/>
      <c r="AS21" s="194"/>
      <c r="AT21" s="194"/>
      <c r="AU21" s="256"/>
    </row>
    <row r="22" spans="1:47" s="213" customFormat="1" ht="33" customHeight="1" x14ac:dyDescent="0.35">
      <c r="A22" s="189"/>
      <c r="B22" s="184"/>
      <c r="C22" s="195" t="str">
        <f>_xlfn.IFNA(INDEX(Masterlist!E:E,MATCH(B20,Masterlist!B:B,0)),"")</f>
        <v>Phone No. 03</v>
      </c>
      <c r="D22" s="1"/>
      <c r="E22" s="196" t="s">
        <v>175</v>
      </c>
      <c r="F22" s="197">
        <f>IFERROR(IF(F$6="Sun","",IF(INDEX(Attendance!$S:$S,MATCH($B20&amp;F$7,Attendance!$N:$N,0))=TRUE,"",IF(F21&lt;8,"",INDEX(Attendance!$G:$G,MATCH($B20&amp;F$7,Attendance!$N:$N,0))))),"")</f>
        <v>2</v>
      </c>
      <c r="G22" s="197">
        <f>IFERROR(IF(G$6="Sun","",IF(INDEX(Attendance!$S:$S,MATCH($B20&amp;G$7,Attendance!$N:$N,0))=TRUE,"",IF(G21&lt;8,"",INDEX(Attendance!$G:$G,MATCH($B20&amp;G$7,Attendance!$N:$N,0))))),"")</f>
        <v>2</v>
      </c>
      <c r="H22" s="197">
        <f>IFERROR(IF(H$6="Sun","",IF(INDEX(Attendance!$S:$S,MATCH($B20&amp;H$7,Attendance!$N:$N,0))=TRUE,"",IF(H21&lt;8,"",INDEX(Attendance!$G:$G,MATCH($B20&amp;H$7,Attendance!$N:$N,0))))),"")</f>
        <v>2</v>
      </c>
      <c r="I22" s="197">
        <f>IFERROR(IF(I$6="Sun","",IF(INDEX(Attendance!$S:$S,MATCH($B20&amp;I$7,Attendance!$N:$N,0))=TRUE,"",IF(I21&lt;8,"",INDEX(Attendance!$G:$G,MATCH($B20&amp;I$7,Attendance!$N:$N,0))))),"")</f>
        <v>2</v>
      </c>
      <c r="J22" s="197">
        <f>IFERROR(IF(J$6="Sun","",IF(INDEX(Attendance!$S:$S,MATCH($B20&amp;J$7,Attendance!$N:$N,0))=TRUE,"",IF(J21&lt;8,"",INDEX(Attendance!$G:$G,MATCH($B20&amp;J$7,Attendance!$N:$N,0))))),"")</f>
        <v>2</v>
      </c>
      <c r="K22" s="197">
        <f>IFERROR(IF(K$6="Sun","",IF(INDEX(Attendance!$S:$S,MATCH($B20&amp;K$7,Attendance!$N:$N,0))=TRUE,"",IF(K21&lt;8,"",INDEX(Attendance!$G:$G,MATCH($B20&amp;K$7,Attendance!$N:$N,0))))),"")</f>
        <v>2</v>
      </c>
      <c r="L22" s="197" t="str">
        <f>IFERROR(IF(L$6="Sun","",IF(INDEX(Attendance!$S:$S,MATCH($B20&amp;L$7,Attendance!$N:$N,0))=TRUE,"",IF(L21&lt;8,"",INDEX(Attendance!$G:$G,MATCH($B20&amp;L$7,Attendance!$N:$N,0))))),"")</f>
        <v/>
      </c>
      <c r="M22" s="197">
        <f>IFERROR(IF(M$6="Sun","",IF(INDEX(Attendance!$S:$S,MATCH($B20&amp;M$7,Attendance!$N:$N,0))=TRUE,"",IF(M21&lt;8,"",INDEX(Attendance!$G:$G,MATCH($B20&amp;M$7,Attendance!$N:$N,0))))),"")</f>
        <v>3</v>
      </c>
      <c r="N22" s="197">
        <f>IFERROR(IF(N$6="Sun","",IF(INDEX(Attendance!$S:$S,MATCH($B20&amp;N$7,Attendance!$N:$N,0))=TRUE,"",IF(N21&lt;8,"",INDEX(Attendance!$G:$G,MATCH($B20&amp;N$7,Attendance!$N:$N,0))))),"")</f>
        <v>3</v>
      </c>
      <c r="O22" s="197">
        <f>IFERROR(IF(O$6="Sun","",IF(INDEX(Attendance!$S:$S,MATCH($B20&amp;O$7,Attendance!$N:$N,0))=TRUE,"",IF(O21&lt;8,"",INDEX(Attendance!$G:$G,MATCH($B20&amp;O$7,Attendance!$N:$N,0))))),"")</f>
        <v>3</v>
      </c>
      <c r="P22" s="197">
        <f>IFERROR(IF(P$6="Sun","",IF(INDEX(Attendance!$S:$S,MATCH($B20&amp;P$7,Attendance!$N:$N,0))=TRUE,"",IF(P21&lt;8,"",INDEX(Attendance!$G:$G,MATCH($B20&amp;P$7,Attendance!$N:$N,0))))),"")</f>
        <v>3</v>
      </c>
      <c r="Q22" s="197">
        <f>IFERROR(IF(Q$6="Sun","",IF(INDEX(Attendance!$S:$S,MATCH($B20&amp;Q$7,Attendance!$N:$N,0))=TRUE,"",IF(Q21&lt;8,"",INDEX(Attendance!$G:$G,MATCH($B20&amp;Q$7,Attendance!$N:$N,0))))),"")</f>
        <v>0</v>
      </c>
      <c r="R22" s="197">
        <f>IFERROR(IF(R$6="Sun","",IF(INDEX(Attendance!$S:$S,MATCH($B20&amp;R$7,Attendance!$N:$N,0))=TRUE,"",IF(R21&lt;8,"",INDEX(Attendance!$G:$G,MATCH($B20&amp;R$7,Attendance!$N:$N,0))))),"")</f>
        <v>0</v>
      </c>
      <c r="S22" s="197" t="str">
        <f>IFERROR(IF(S$6="Sun","",IF(INDEX(Attendance!$S:$S,MATCH($B20&amp;S$7,Attendance!$N:$N,0))=TRUE,"",IF(S21&lt;8,"",INDEX(Attendance!$G:$G,MATCH($B20&amp;S$7,Attendance!$N:$N,0))))),"")</f>
        <v/>
      </c>
      <c r="T22" s="197">
        <f>IFERROR(IF(T$6="Sun","",IF(INDEX(Attendance!$S:$S,MATCH($B20&amp;T$7,Attendance!$N:$N,0))=TRUE,"",IF(T21&lt;8,"",INDEX(Attendance!$G:$G,MATCH($B20&amp;T$7,Attendance!$N:$N,0))))),"")</f>
        <v>3</v>
      </c>
      <c r="U22" s="197">
        <f>IFERROR(IF(U$6="Sun","",IF(INDEX(Attendance!$S:$S,MATCH($B20&amp;U$7,Attendance!$N:$N,0))=TRUE,"",IF(U21&lt;8,"",INDEX(Attendance!$G:$G,MATCH($B20&amp;U$7,Attendance!$N:$N,0))))),"")</f>
        <v>3</v>
      </c>
      <c r="V22" s="197">
        <f>IFERROR(IF(V$6="Sun","",IF(INDEX(Attendance!$S:$S,MATCH($B20&amp;V$7,Attendance!$N:$N,0))=TRUE,"",IF(V21&lt;8,"",INDEX(Attendance!$G:$G,MATCH($B20&amp;V$7,Attendance!$N:$N,0))))),"")</f>
        <v>3</v>
      </c>
      <c r="W22" s="197">
        <f>IFERROR(IF(W$6="Sun","",IF(INDEX(Attendance!$S:$S,MATCH($B20&amp;W$7,Attendance!$N:$N,0))=TRUE,"",IF(W21&lt;8,"",INDEX(Attendance!$G:$G,MATCH($B20&amp;W$7,Attendance!$N:$N,0))))),"")</f>
        <v>3</v>
      </c>
      <c r="X22" s="197">
        <f>IFERROR(IF(X$6="Sun","",IF(INDEX(Attendance!$S:$S,MATCH($B20&amp;X$7,Attendance!$N:$N,0))=TRUE,"",IF(X21&lt;8,"",INDEX(Attendance!$G:$G,MATCH($B20&amp;X$7,Attendance!$N:$N,0))))),"")</f>
        <v>3</v>
      </c>
      <c r="Y22" s="197">
        <f>IFERROR(IF(Y$6="Sun","",IF(INDEX(Attendance!$S:$S,MATCH($B20&amp;Y$7,Attendance!$N:$N,0))=TRUE,"",IF(Y21&lt;8,"",INDEX(Attendance!$G:$G,MATCH($B20&amp;Y$7,Attendance!$N:$N,0))))),"")</f>
        <v>3</v>
      </c>
      <c r="Z22" s="197" t="str">
        <f>IFERROR(IF(Z$6="Sun","",IF(INDEX(Attendance!$S:$S,MATCH($B20&amp;Z$7,Attendance!$N:$N,0))=TRUE,"",IF(Z21&lt;8,"",INDEX(Attendance!$G:$G,MATCH($B20&amp;Z$7,Attendance!$N:$N,0))))),"")</f>
        <v/>
      </c>
      <c r="AA22" s="197">
        <f>IFERROR(IF(AA$6="Sun","",IF(INDEX(Attendance!$S:$S,MATCH($B20&amp;AA$7,Attendance!$N:$N,0))=TRUE,"",IF(AA21&lt;8,"",INDEX(Attendance!$G:$G,MATCH($B20&amp;AA$7,Attendance!$N:$N,0))))),"")</f>
        <v>3</v>
      </c>
      <c r="AB22" s="197">
        <f>IFERROR(IF(AB$6="Sun","",IF(INDEX(Attendance!$S:$S,MATCH($B20&amp;AB$7,Attendance!$N:$N,0))=TRUE,"",IF(AB21&lt;8,"",INDEX(Attendance!$G:$G,MATCH($B20&amp;AB$7,Attendance!$N:$N,0))))),"")</f>
        <v>3</v>
      </c>
      <c r="AC22" s="197">
        <f>IFERROR(IF(AC$6="Sun","",IF(INDEX(Attendance!$S:$S,MATCH($B20&amp;AC$7,Attendance!$N:$N,0))=TRUE,"",IF(AC21&lt;8,"",INDEX(Attendance!$G:$G,MATCH($B20&amp;AC$7,Attendance!$N:$N,0))))),"")</f>
        <v>3</v>
      </c>
      <c r="AD22" s="197">
        <f>IFERROR(IF(AD$6="Sun","",IF(INDEX(Attendance!$S:$S,MATCH($B20&amp;AD$7,Attendance!$N:$N,0))=TRUE,"",IF(AD21&lt;8,"",INDEX(Attendance!$G:$G,MATCH($B20&amp;AD$7,Attendance!$N:$N,0))))),"")</f>
        <v>3</v>
      </c>
      <c r="AE22" s="197">
        <f>IFERROR(IF(AE$6="Sun","",IF(INDEX(Attendance!$S:$S,MATCH($B20&amp;AE$7,Attendance!$N:$N,0))=TRUE,"",IF(AE21&lt;8,"",INDEX(Attendance!$G:$G,MATCH($B20&amp;AE$7,Attendance!$N:$N,0))))),"")</f>
        <v>3</v>
      </c>
      <c r="AF22" s="197">
        <f>IFERROR(IF(AF$6="Sun","",IF(INDEX(Attendance!$S:$S,MATCH($B20&amp;AF$7,Attendance!$N:$N,0))=TRUE,"",IF(AF21&lt;8,"",INDEX(Attendance!$G:$G,MATCH($B20&amp;AF$7,Attendance!$N:$N,0))))),"")</f>
        <v>3</v>
      </c>
      <c r="AG22" s="197" t="str">
        <f>IFERROR(IF(AG$6="Sun","",IF(INDEX(Attendance!$S:$S,MATCH($B20&amp;AG$7,Attendance!$N:$N,0))=TRUE,"",IF(AG21&lt;8,"",INDEX(Attendance!$G:$G,MATCH($B20&amp;AG$7,Attendance!$N:$N,0))))),"")</f>
        <v/>
      </c>
      <c r="AH22" s="197" t="str">
        <f>IFERROR(IF(AH$6="Sun","",IF(INDEX(Attendance!$S:$S,MATCH($B20&amp;AH$7,Attendance!$N:$N,0))=TRUE,"",IF(AH21&lt;8,"",INDEX(Attendance!$G:$G,MATCH($B20&amp;AH$7,Attendance!$N:$N,0))))),"")</f>
        <v/>
      </c>
      <c r="AI22" s="197" t="str">
        <f>IFERROR(IF(AI$6="Sun","",IF(INDEX(Attendance!$S:$S,MATCH($B20&amp;AI$7,Attendance!$N:$N,0))=TRUE,"",IF(AI21&lt;8,"",INDEX(Attendance!$G:$G,MATCH($B20&amp;AI$7,Attendance!$N:$N,0))))),"")</f>
        <v/>
      </c>
      <c r="AJ22" s="197" t="str">
        <f>IFERROR(IF(AJ$6="Sun","",IF(INDEX(Attendance!$S:$S,MATCH($B20&amp;AJ$7,Attendance!$N:$N,0))=TRUE,"",IF(AJ21&lt;8,"",INDEX(Attendance!$G:$G,MATCH($B20&amp;AJ$7,Attendance!$N:$N,0))))),"")</f>
        <v/>
      </c>
      <c r="AK22" s="259"/>
      <c r="AL22" s="198"/>
      <c r="AM22" s="198"/>
      <c r="AN22" s="198"/>
      <c r="AO22" s="262"/>
      <c r="AP22" s="265"/>
      <c r="AQ22" s="86"/>
      <c r="AR22" s="194"/>
      <c r="AS22" s="194"/>
      <c r="AT22" s="194"/>
      <c r="AU22" s="256"/>
    </row>
    <row r="23" spans="1:47" s="213" customFormat="1" ht="33" customHeight="1" x14ac:dyDescent="0.35">
      <c r="A23" s="189"/>
      <c r="B23" s="184"/>
      <c r="C23" s="195" t="str">
        <f>_xlfn.IFNA(INDEX(Masterlist!F:F,MATCH(B20,Masterlist!B:B,0)),"")</f>
        <v>Acc No. 03 Bank Code 03</v>
      </c>
      <c r="D23" s="88"/>
      <c r="E23" s="196"/>
      <c r="F23" s="199"/>
      <c r="G23" s="200"/>
      <c r="H23" s="192"/>
      <c r="I23" s="192"/>
      <c r="J23" s="192"/>
      <c r="K23" s="192"/>
      <c r="L23" s="192"/>
      <c r="M23" s="192"/>
      <c r="N23" s="192"/>
      <c r="O23" s="192"/>
      <c r="P23" s="192"/>
      <c r="Q23" s="201"/>
      <c r="R23" s="201"/>
      <c r="S23" s="192"/>
      <c r="T23" s="192"/>
      <c r="U23" s="192"/>
      <c r="V23" s="192"/>
      <c r="W23" s="192"/>
      <c r="X23" s="192"/>
      <c r="Y23" s="192"/>
      <c r="Z23" s="192"/>
      <c r="AA23" s="192"/>
      <c r="AB23" s="192"/>
      <c r="AC23" s="192"/>
      <c r="AD23" s="192"/>
      <c r="AE23" s="192"/>
      <c r="AF23" s="192"/>
      <c r="AG23" s="192"/>
      <c r="AH23" s="192"/>
      <c r="AI23" s="192"/>
      <c r="AJ23" s="192"/>
      <c r="AK23" s="259"/>
      <c r="AL23" s="198"/>
      <c r="AM23" s="198"/>
      <c r="AN23" s="198"/>
      <c r="AO23" s="262"/>
      <c r="AP23" s="265"/>
      <c r="AQ23" s="86"/>
      <c r="AR23" s="194"/>
      <c r="AS23" s="194"/>
      <c r="AT23" s="194"/>
      <c r="AU23" s="256"/>
    </row>
    <row r="24" spans="1:47" s="213" customFormat="1" ht="33" customHeight="1" x14ac:dyDescent="0.35">
      <c r="A24" s="189"/>
      <c r="B24" s="184"/>
      <c r="C24" s="202">
        <f>_xlfn.IFNA(INDEX(Masterlist!I:I,MATCH(B20,Masterlist!B:B,0)),"")</f>
        <v>42837</v>
      </c>
      <c r="D24" s="226" t="str">
        <f>_xlfn.IFNA(IF(INDEX(Attendance!H:H,MATCH(B20,Attendance!$A:$A,0))="VMI","SCOPE ALLW",""),"")</f>
        <v/>
      </c>
      <c r="E24" s="196" t="s">
        <v>13</v>
      </c>
      <c r="F24" s="203" t="str">
        <f>IFERROR(IF(AND(RIGHT(F20,1)="N",VALUE(F21)&gt;=8),Database!$I$3,""),"")</f>
        <v/>
      </c>
      <c r="G24" s="192" t="str">
        <f>IFERROR(IF(AND(RIGHT(G20,1)="N",VALUE(G21)&gt;=8),Database!$I$3,""),"")</f>
        <v/>
      </c>
      <c r="H24" s="199" t="str">
        <f>IFERROR(IF(AND(RIGHT(H20,1)="N",VALUE(H21)&gt;=8),Database!$I$3,""),"")</f>
        <v/>
      </c>
      <c r="I24" s="192" t="str">
        <f>IFERROR(IF(AND(RIGHT(I20,1)="N",VALUE(I21)&gt;=8),Database!$I$3,""),"")</f>
        <v/>
      </c>
      <c r="J24" s="192" t="str">
        <f>IFERROR(IF(AND(RIGHT(J20,1)="N",VALUE(J21)&gt;=8),Database!$I$3,""),"")</f>
        <v/>
      </c>
      <c r="K24" s="192" t="str">
        <f>IFERROR(IF(AND(RIGHT(K20,1)="N",VALUE(K21)&gt;=8),Database!$I$3,""),"")</f>
        <v/>
      </c>
      <c r="L24" s="192" t="str">
        <f>IFERROR(IF(AND(RIGHT(L20,1)="N",VALUE(L21)&gt;=8),Database!$I$3,""),"")</f>
        <v/>
      </c>
      <c r="M24" s="192" t="str">
        <f>IFERROR(IF(AND(RIGHT(M20,1)="N",VALUE(M21)&gt;=8),Database!$I$3,""),"")</f>
        <v/>
      </c>
      <c r="N24" s="192" t="str">
        <f>IFERROR(IF(AND(RIGHT(N20,1)="N",VALUE(N21)&gt;=8),Database!$I$3,""),"")</f>
        <v/>
      </c>
      <c r="O24" s="192" t="str">
        <f>IFERROR(IF(AND(RIGHT(O20,1)="N",VALUE(O21)&gt;=8),Database!$I$3,""),"")</f>
        <v/>
      </c>
      <c r="P24" s="192" t="str">
        <f>IFERROR(IF(AND(RIGHT(P20,1)="N",VALUE(P21)&gt;=8),Database!$I$3,""),"")</f>
        <v/>
      </c>
      <c r="Q24" s="192" t="str">
        <f>IFERROR(IF(AND(RIGHT(Q20,1)="N",VALUE(Q21)&gt;=8),Database!$I$3,""),"")</f>
        <v/>
      </c>
      <c r="R24" s="192" t="str">
        <f>IFERROR(IF(AND(RIGHT(R20,1)="N",VALUE(R21)&gt;=8),Database!$I$3,""),"")</f>
        <v/>
      </c>
      <c r="S24" s="192" t="str">
        <f>IFERROR(IF(AND(RIGHT(S20,1)="N",VALUE(S21)&gt;=8),Database!$I$3,""),"")</f>
        <v/>
      </c>
      <c r="T24" s="192">
        <f>IFERROR(IF(AND(RIGHT(T20,1)="N",VALUE(T21)&gt;=8),Database!$I$3,""),"")</f>
        <v>2</v>
      </c>
      <c r="U24" s="192">
        <f>IFERROR(IF(AND(RIGHT(U20,1)="N",VALUE(U21)&gt;=8),Database!$I$3,""),"")</f>
        <v>2</v>
      </c>
      <c r="V24" s="192">
        <f>IFERROR(IF(AND(RIGHT(V20,1)="N",VALUE(V21)&gt;=8),Database!$I$3,""),"")</f>
        <v>2</v>
      </c>
      <c r="W24" s="192">
        <f>IFERROR(IF(AND(RIGHT(W20,1)="N",VALUE(W21)&gt;=8),Database!$I$3,""),"")</f>
        <v>2</v>
      </c>
      <c r="X24" s="192">
        <f>IFERROR(IF(AND(RIGHT(X20,1)="N",VALUE(X21)&gt;=8),Database!$I$3,""),"")</f>
        <v>2</v>
      </c>
      <c r="Y24" s="192">
        <f>IFERROR(IF(AND(RIGHT(Y20,1)="N",VALUE(Y21)&gt;=8),Database!$I$3,""),"")</f>
        <v>2</v>
      </c>
      <c r="Z24" s="192" t="str">
        <f>IFERROR(IF(AND(RIGHT(Z20,1)="N",VALUE(Z21)&gt;=8),Database!$I$3,""),"")</f>
        <v/>
      </c>
      <c r="AA24" s="192">
        <f>IFERROR(IF(AND(RIGHT(AA20,1)="N",VALUE(AA21)&gt;=8),Database!$I$3,""),"")</f>
        <v>2</v>
      </c>
      <c r="AB24" s="192">
        <f>IFERROR(IF(AND(RIGHT(AB20,1)="N",VALUE(AB21)&gt;=8),Database!$I$3,""),"")</f>
        <v>2</v>
      </c>
      <c r="AC24" s="192">
        <f>IFERROR(IF(AND(RIGHT(AC20,1)="N",VALUE(AC21)&gt;=8),Database!$I$3,""),"")</f>
        <v>2</v>
      </c>
      <c r="AD24" s="192">
        <f>IFERROR(IF(AND(RIGHT(AD20,1)="N",VALUE(AD21)&gt;=8),Database!$I$3,""),"")</f>
        <v>2</v>
      </c>
      <c r="AE24" s="192">
        <f>IFERROR(IF(AND(RIGHT(AE20,1)="N",VALUE(AE21)&gt;=8),Database!$I$3,""),"")</f>
        <v>2</v>
      </c>
      <c r="AF24" s="192">
        <f>IFERROR(IF(AND(RIGHT(AF20,1)="N",VALUE(AF21)&gt;=8),Database!$I$3,""),"")</f>
        <v>2</v>
      </c>
      <c r="AG24" s="192" t="str">
        <f>IFERROR(IF(AND(RIGHT(AG20,1)="N",VALUE(AG21)&gt;=8),Database!$I$3,""),"")</f>
        <v/>
      </c>
      <c r="AH24" s="192" t="str">
        <f>IFERROR(IF(AND(RIGHT(AH20,1)="N",VALUE(AH21)&gt;=8),Database!$I$3,""),"")</f>
        <v/>
      </c>
      <c r="AI24" s="192" t="str">
        <f>IFERROR(IF(AND(RIGHT(AI20,1)="N",VALUE(AI21)&gt;=8),Database!$I$3,""),"")</f>
        <v/>
      </c>
      <c r="AJ24" s="192" t="str">
        <f>IFERROR(IF(AND(RIGHT(AJ20,1)="N",VALUE(AJ21)&gt;=8),Database!$I$3,""),"")</f>
        <v/>
      </c>
      <c r="AK24" s="259"/>
      <c r="AL24" s="204"/>
      <c r="AM24" s="198"/>
      <c r="AN24" s="198"/>
      <c r="AO24" s="262"/>
      <c r="AP24" s="265"/>
      <c r="AQ24" s="86"/>
      <c r="AR24" s="194"/>
      <c r="AS24" s="194"/>
      <c r="AT24" s="194"/>
      <c r="AU24" s="256"/>
    </row>
    <row r="25" spans="1:47" s="213" customFormat="1" ht="33" customHeight="1" thickBot="1" x14ac:dyDescent="0.4">
      <c r="A25" s="189"/>
      <c r="B25" s="205"/>
      <c r="C25" s="222"/>
      <c r="D25" s="28"/>
      <c r="E25" s="206" t="s">
        <v>176</v>
      </c>
      <c r="F25" s="207">
        <f>IFERROR(IF(INDEX(Attendance!$T:$T,MATCH($B20&amp;F$7,Attendance!$N:$N,0))=TRUE,"L",IF(SUM(F21:F22)&gt;=10,5,"")),"")</f>
        <v>5</v>
      </c>
      <c r="G25" s="207">
        <f>IFERROR(IF(INDEX(Attendance!$T:$T,MATCH($B20&amp;G$7,Attendance!$N:$N,0))=TRUE,"L",IF(SUM(G21:G22)&gt;=10,5,"")),"")</f>
        <v>5</v>
      </c>
      <c r="H25" s="208">
        <f>IFERROR(IF(INDEX(Attendance!$T:$T,MATCH($B20&amp;H$7,Attendance!$N:$N,0))=TRUE,"L",IF(SUM(H21:H22)&gt;=10,5,"")),"")</f>
        <v>5</v>
      </c>
      <c r="I25" s="208">
        <f>IFERROR(IF(INDEX(Attendance!$T:$T,MATCH($B20&amp;I$7,Attendance!$N:$N,0))=TRUE,"L",IF(SUM(I21:I22)&gt;=10,5,"")),"")</f>
        <v>5</v>
      </c>
      <c r="J25" s="208">
        <f>IFERROR(IF(INDEX(Attendance!$T:$T,MATCH($B20&amp;J$7,Attendance!$N:$N,0))=TRUE,"L",IF(SUM(J21:J22)&gt;=10,5,"")),"")</f>
        <v>5</v>
      </c>
      <c r="K25" s="208">
        <f>IFERROR(IF(INDEX(Attendance!$T:$T,MATCH($B20&amp;K$7,Attendance!$N:$N,0))=TRUE,"L",IF(SUM(K21:K22)&gt;=10,5,"")),"")</f>
        <v>5</v>
      </c>
      <c r="L25" s="208" t="str">
        <f>IFERROR(IF(INDEX(Attendance!$T:$T,MATCH($B20&amp;L$7,Attendance!$N:$N,0))=TRUE,"L",IF(SUM(L21:L22)&gt;=10,5,"")),"")</f>
        <v/>
      </c>
      <c r="M25" s="208">
        <f>IFERROR(IF(INDEX(Attendance!$T:$T,MATCH($B20&amp;M$7,Attendance!$N:$N,0))=TRUE,"L",IF(SUM(M21:M22)&gt;=10,5,"")),"")</f>
        <v>5</v>
      </c>
      <c r="N25" s="208">
        <f>IFERROR(IF(INDEX(Attendance!$T:$T,MATCH($B20&amp;N$7,Attendance!$N:$N,0))=TRUE,"L",IF(SUM(N21:N22)&gt;=10,5,"")),"")</f>
        <v>5</v>
      </c>
      <c r="O25" s="208">
        <f>IFERROR(IF(INDEX(Attendance!$T:$T,MATCH($B20&amp;O$7,Attendance!$N:$N,0))=TRUE,"L",IF(SUM(O21:O22)&gt;=10,5,"")),"")</f>
        <v>5</v>
      </c>
      <c r="P25" s="208">
        <f>IFERROR(IF(INDEX(Attendance!$T:$T,MATCH($B20&amp;P$7,Attendance!$N:$N,0))=TRUE,"L",IF(SUM(P21:P22)&gt;=10,5,"")),"")</f>
        <v>5</v>
      </c>
      <c r="Q25" s="208" t="str">
        <f>IFERROR(IF(INDEX(Attendance!$T:$T,MATCH($B20&amp;Q$7,Attendance!$N:$N,0))=TRUE,"L",IF(SUM(Q21:Q22)&gt;=10,5,"")),"")</f>
        <v/>
      </c>
      <c r="R25" s="208" t="str">
        <f>IFERROR(IF(INDEX(Attendance!$T:$T,MATCH($B20&amp;R$7,Attendance!$N:$N,0))=TRUE,"L",IF(SUM(R21:R22)&gt;=10,5,"")),"")</f>
        <v/>
      </c>
      <c r="S25" s="208" t="str">
        <f>IFERROR(IF(INDEX(Attendance!$T:$T,MATCH($B20&amp;S$7,Attendance!$N:$N,0))=TRUE,"L",IF(SUM(S21:S22)&gt;=10,5,"")),"")</f>
        <v/>
      </c>
      <c r="T25" s="208">
        <f>IFERROR(IF(INDEX(Attendance!$T:$T,MATCH($B20&amp;T$7,Attendance!$N:$N,0))=TRUE,"L",IF(SUM(T21:T22)&gt;=10,5,"")),"")</f>
        <v>5</v>
      </c>
      <c r="U25" s="208">
        <f>IFERROR(IF(INDEX(Attendance!$T:$T,MATCH($B20&amp;U$7,Attendance!$N:$N,0))=TRUE,"L",IF(SUM(U21:U22)&gt;=10,5,"")),"")</f>
        <v>5</v>
      </c>
      <c r="V25" s="208">
        <f>IFERROR(IF(INDEX(Attendance!$T:$T,MATCH($B20&amp;V$7,Attendance!$N:$N,0))=TRUE,"L",IF(SUM(V21:V22)&gt;=10,5,"")),"")</f>
        <v>5</v>
      </c>
      <c r="W25" s="208">
        <f>IFERROR(IF(INDEX(Attendance!$T:$T,MATCH($B20&amp;W$7,Attendance!$N:$N,0))=TRUE,"L",IF(SUM(W21:W22)&gt;=10,5,"")),"")</f>
        <v>5</v>
      </c>
      <c r="X25" s="208">
        <f>IFERROR(IF(INDEX(Attendance!$T:$T,MATCH($B20&amp;X$7,Attendance!$N:$N,0))=TRUE,"L",IF(SUM(X21:X22)&gt;=10,5,"")),"")</f>
        <v>5</v>
      </c>
      <c r="Y25" s="208">
        <f>IFERROR(IF(INDEX(Attendance!$T:$T,MATCH($B20&amp;Y$7,Attendance!$N:$N,0))=TRUE,"L",IF(SUM(Y21:Y22)&gt;=10,5,"")),"")</f>
        <v>5</v>
      </c>
      <c r="Z25" s="208" t="str">
        <f>IFERROR(IF(INDEX(Attendance!$T:$T,MATCH($B20&amp;Z$7,Attendance!$N:$N,0))=TRUE,"L",IF(SUM(Z21:Z22)&gt;=10,5,"")),"")</f>
        <v/>
      </c>
      <c r="AA25" s="208">
        <f>IFERROR(IF(INDEX(Attendance!$T:$T,MATCH($B20&amp;AA$7,Attendance!$N:$N,0))=TRUE,"L",IF(SUM(AA21:AA22)&gt;=10,5,"")),"")</f>
        <v>5</v>
      </c>
      <c r="AB25" s="208">
        <f>IFERROR(IF(INDEX(Attendance!$T:$T,MATCH($B20&amp;AB$7,Attendance!$N:$N,0))=TRUE,"L",IF(SUM(AB21:AB22)&gt;=10,5,"")),"")</f>
        <v>5</v>
      </c>
      <c r="AC25" s="208">
        <f>IFERROR(IF(INDEX(Attendance!$T:$T,MATCH($B20&amp;AC$7,Attendance!$N:$N,0))=TRUE,"L",IF(SUM(AC21:AC22)&gt;=10,5,"")),"")</f>
        <v>5</v>
      </c>
      <c r="AD25" s="208">
        <f>IFERROR(IF(INDEX(Attendance!$T:$T,MATCH($B20&amp;AD$7,Attendance!$N:$N,0))=TRUE,"L",IF(SUM(AD21:AD22)&gt;=10,5,"")),"")</f>
        <v>5</v>
      </c>
      <c r="AE25" s="208">
        <f>IFERROR(IF(INDEX(Attendance!$T:$T,MATCH($B20&amp;AE$7,Attendance!$N:$N,0))=TRUE,"L",IF(SUM(AE21:AE22)&gt;=10,5,"")),"")</f>
        <v>5</v>
      </c>
      <c r="AF25" s="208">
        <f>IFERROR(IF(INDEX(Attendance!$T:$T,MATCH($B20&amp;AF$7,Attendance!$N:$N,0))=TRUE,"L",IF(SUM(AF21:AF22)&gt;=10,5,"")),"")</f>
        <v>5</v>
      </c>
      <c r="AG25" s="208" t="str">
        <f>IFERROR(IF(INDEX(Attendance!$T:$T,MATCH($B20&amp;AG$7,Attendance!$N:$N,0))=TRUE,"L",IF(SUM(AG21:AG22)&gt;=10,5,"")),"")</f>
        <v/>
      </c>
      <c r="AH25" s="208" t="str">
        <f>IFERROR(IF(INDEX(Attendance!$T:$T,MATCH($B20&amp;AH$7,Attendance!$N:$N,0))=TRUE,"L",IF(SUM(AH21:AH22)&gt;=10,5,"")),"")</f>
        <v/>
      </c>
      <c r="AI25" s="208" t="str">
        <f>IFERROR(IF(INDEX(Attendance!$T:$T,MATCH($B20&amp;AI$7,Attendance!$N:$N,0))=TRUE,"L",IF(SUM(AI21:AI22)&gt;=10,5,"")),"")</f>
        <v/>
      </c>
      <c r="AJ25" s="208" t="str">
        <f>IFERROR(IF(INDEX(Attendance!$T:$T,MATCH($B20&amp;AJ$7,Attendance!$N:$N,0))=TRUE,"L",IF(SUM(AJ21:AJ22)&gt;=10,5,"")),"")</f>
        <v/>
      </c>
      <c r="AK25" s="260"/>
      <c r="AL25" s="209">
        <f>ROUND(AL20*AL21,2)</f>
        <v>529.61</v>
      </c>
      <c r="AM25" s="209">
        <f>ROUND(AM20*AM21,2)</f>
        <v>0</v>
      </c>
      <c r="AN25" s="209">
        <f>ROUND(AN20*AN21,2)</f>
        <v>0</v>
      </c>
      <c r="AO25" s="263"/>
      <c r="AP25" s="266"/>
      <c r="AQ25" s="210">
        <f>AQ20*$AQ$5</f>
        <v>0</v>
      </c>
      <c r="AR25" s="211">
        <f>AR20*ROUND(IF($C25="",Basic,MID($C25,FIND("RM",$C25)+3,4))/WorkDays,2)</f>
        <v>0</v>
      </c>
      <c r="AS25" s="211">
        <f>AS20*ROUND(IF($C25="",Basic,MID($C25,FIND("RM",$C25)+3,4))/WorkDays,2)</f>
        <v>0</v>
      </c>
      <c r="AT25" s="211">
        <f>AT20*ROUND(IF($C25="",Basic,MID($C25,FIND("RM",$C25)+3,4))/WorkDays,2)</f>
        <v>92.3</v>
      </c>
      <c r="AU25" s="257"/>
    </row>
    <row r="26" spans="1:47" s="213" customFormat="1" ht="33" customHeight="1" x14ac:dyDescent="0.35">
      <c r="A26" s="175">
        <f t="shared" si="1"/>
        <v>4</v>
      </c>
      <c r="B26" s="184" t="str">
        <f>_xlfn.IFNA(INDEX(Attendance!$A:$A,MATCH(A26,Attendance!$M:$M,0)),"")</f>
        <v>Code 04</v>
      </c>
      <c r="C26" s="185" t="str">
        <f>_xlfn.IFNA(INDEX(Masterlist!C:C,MATCH(B26,Masterlist!B:B,0)),"")</f>
        <v>Name 04</v>
      </c>
      <c r="D26" s="87"/>
      <c r="E26" s="186" t="s">
        <v>173</v>
      </c>
      <c r="F26" s="83" t="str" cm="1">
        <f t="array" ref="F26">_xlfn.IFNA(IF(OR(VALUE(F$7&amp;$C$3)=PH),IF(F27="","PH",IF(INDEX(Attendance!$O:$O,MATCH($B26&amp;F$7,Attendance!$N:$N,0))&lt;"1200","PM","PN")),IF(F$6="Sun",IF(F27="","RD",IF(INDEX(Attendance!$O:$O,MATCH($B26&amp;F$7,Attendance!$N:$N,0))&lt;"1200","RM","RN")),IF(F27="",IF(F$7="","",IF(INDEX(Attendance!$I:$I,MATCH($B26&amp;F$7,Attendance!$N:$N,0))="ABS","AB","UL")),IF(INDEX(Attendance!$O:$O,MATCH($B26&amp;F$7,Attendance!$N:$N,0))&lt;"1200","M","N")))),"")</f>
        <v>N</v>
      </c>
      <c r="G26" s="83" t="str" cm="1">
        <f t="array" ref="G26">_xlfn.IFNA(IF(OR(VALUE(G$7&amp;$C$3)=PH),IF(G27="","PH",IF(INDEX(Attendance!$O:$O,MATCH($B26&amp;G$7,Attendance!$N:$N,0))&lt;"1200","PM","PN")),IF(G$6="Sun",IF(G27="","RD",IF(INDEX(Attendance!$O:$O,MATCH($B26&amp;G$7,Attendance!$N:$N,0))&lt;"1200","RM","RN")),IF(G27="",IF(G$7="","",IF(INDEX(Attendance!$I:$I,MATCH($B26&amp;G$7,Attendance!$N:$N,0))="ABS","AB","UL")),IF(INDEX(Attendance!$O:$O,MATCH($B26&amp;G$7,Attendance!$N:$N,0))&lt;"1200","M","N")))),"")</f>
        <v>N</v>
      </c>
      <c r="H26" s="83" t="str" cm="1">
        <f t="array" ref="H26">_xlfn.IFNA(IF(OR(VALUE(H$7&amp;$C$3)=PH),IF(H27="","PH",IF(INDEX(Attendance!$O:$O,MATCH($B26&amp;H$7,Attendance!$N:$N,0))&lt;"1200","PM","PN")),IF(H$6="Sun",IF(H27="","RD",IF(INDEX(Attendance!$O:$O,MATCH($B26&amp;H$7,Attendance!$N:$N,0))&lt;"1200","RM","RN")),IF(H27="",IF(H$7="","",IF(INDEX(Attendance!$I:$I,MATCH($B26&amp;H$7,Attendance!$N:$N,0))="ABS","AB","UL")),IF(INDEX(Attendance!$O:$O,MATCH($B26&amp;H$7,Attendance!$N:$N,0))&lt;"1200","M","N")))),"")</f>
        <v>N</v>
      </c>
      <c r="I26" s="83" t="str" cm="1">
        <f t="array" ref="I26">_xlfn.IFNA(IF(OR(VALUE(I$7&amp;$C$3)=PH),IF(I27="","PH",IF(INDEX(Attendance!$O:$O,MATCH($B26&amp;I$7,Attendance!$N:$N,0))&lt;"1200","PM","PN")),IF(I$6="Sun",IF(I27="","RD",IF(INDEX(Attendance!$O:$O,MATCH($B26&amp;I$7,Attendance!$N:$N,0))&lt;"1200","RM","RN")),IF(I27="",IF(I$7="","",IF(INDEX(Attendance!$I:$I,MATCH($B26&amp;I$7,Attendance!$N:$N,0))="ABS","AB","UL")),IF(INDEX(Attendance!$O:$O,MATCH($B26&amp;I$7,Attendance!$N:$N,0))&lt;"1200","M","N")))),"")</f>
        <v>AB</v>
      </c>
      <c r="J26" s="83" t="str" cm="1">
        <f t="array" ref="J26">_xlfn.IFNA(IF(OR(VALUE(J$7&amp;$C$3)=PH),IF(J27="","PH",IF(INDEX(Attendance!$O:$O,MATCH($B26&amp;J$7,Attendance!$N:$N,0))&lt;"1200","PM","PN")),IF(J$6="Sun",IF(J27="","RD",IF(INDEX(Attendance!$O:$O,MATCH($B26&amp;J$7,Attendance!$N:$N,0))&lt;"1200","RM","RN")),IF(J27="",IF(J$7="","",IF(INDEX(Attendance!$I:$I,MATCH($B26&amp;J$7,Attendance!$N:$N,0))="ABS","AB","UL")),IF(INDEX(Attendance!$O:$O,MATCH($B26&amp;J$7,Attendance!$N:$N,0))&lt;"1200","M","N")))),"")</f>
        <v>N</v>
      </c>
      <c r="K26" s="83" t="str" cm="1">
        <f t="array" ref="K26">_xlfn.IFNA(IF(OR(VALUE(K$7&amp;$C$3)=PH),IF(K27="","PH",IF(INDEX(Attendance!$O:$O,MATCH($B26&amp;K$7,Attendance!$N:$N,0))&lt;"1200","PM","PN")),IF(K$6="Sun",IF(K27="","RD",IF(INDEX(Attendance!$O:$O,MATCH($B26&amp;K$7,Attendance!$N:$N,0))&lt;"1200","RM","RN")),IF(K27="",IF(K$7="","",IF(INDEX(Attendance!$I:$I,MATCH($B26&amp;K$7,Attendance!$N:$N,0))="ABS","AB","UL")),IF(INDEX(Attendance!$O:$O,MATCH($B26&amp;K$7,Attendance!$N:$N,0))&lt;"1200","M","N")))),"")</f>
        <v>N</v>
      </c>
      <c r="L26" s="83" t="str" cm="1">
        <f t="array" ref="L26">_xlfn.IFNA(IF(OR(VALUE(L$7&amp;$C$3)=PH),IF(L27="","PH",IF(INDEX(Attendance!$O:$O,MATCH($B26&amp;L$7,Attendance!$N:$N,0))&lt;"1200","PM","PN")),IF(L$6="Sun",IF(L27="","RD",IF(INDEX(Attendance!$O:$O,MATCH($B26&amp;L$7,Attendance!$N:$N,0))&lt;"1200","RM","RN")),IF(L27="",IF(L$7="","",IF(INDEX(Attendance!$I:$I,MATCH($B26&amp;L$7,Attendance!$N:$N,0))="ABS","AB","UL")),IF(INDEX(Attendance!$O:$O,MATCH($B26&amp;L$7,Attendance!$N:$N,0))&lt;"1200","M","N")))),"")</f>
        <v>RD</v>
      </c>
      <c r="M26" s="83" t="str" cm="1">
        <f t="array" ref="M26">_xlfn.IFNA(IF(OR(VALUE(M$7&amp;$C$3)=PH),IF(M27="","PH",IF(INDEX(Attendance!$O:$O,MATCH($B26&amp;M$7,Attendance!$N:$N,0))&lt;"1200","PM","PN")),IF(M$6="Sun",IF(M27="","RD",IF(INDEX(Attendance!$O:$O,MATCH($B26&amp;M$7,Attendance!$N:$N,0))&lt;"1200","RM","RN")),IF(M27="",IF(M$7="","",IF(INDEX(Attendance!$I:$I,MATCH($B26&amp;M$7,Attendance!$N:$N,0))="ABS","AB","UL")),IF(INDEX(Attendance!$O:$O,MATCH($B26&amp;M$7,Attendance!$N:$N,0))&lt;"1200","M","N")))),"")</f>
        <v>N</v>
      </c>
      <c r="N26" s="83" t="str" cm="1">
        <f t="array" ref="N26">_xlfn.IFNA(IF(OR(VALUE(N$7&amp;$C$3)=PH),IF(N27="","PH",IF(INDEX(Attendance!$O:$O,MATCH($B26&amp;N$7,Attendance!$N:$N,0))&lt;"1200","PM","PN")),IF(N$6="Sun",IF(N27="","RD",IF(INDEX(Attendance!$O:$O,MATCH($B26&amp;N$7,Attendance!$N:$N,0))&lt;"1200","RM","RN")),IF(N27="",IF(N$7="","",IF(INDEX(Attendance!$I:$I,MATCH($B26&amp;N$7,Attendance!$N:$N,0))="ABS","AB","UL")),IF(INDEX(Attendance!$O:$O,MATCH($B26&amp;N$7,Attendance!$N:$N,0))&lt;"1200","M","N")))),"")</f>
        <v>N</v>
      </c>
      <c r="O26" s="83" t="str" cm="1">
        <f t="array" ref="O26">_xlfn.IFNA(IF(OR(VALUE(O$7&amp;$C$3)=PH),IF(O27="","PH",IF(INDEX(Attendance!$O:$O,MATCH($B26&amp;O$7,Attendance!$N:$N,0))&lt;"1200","PM","PN")),IF(O$6="Sun",IF(O27="","RD",IF(INDEX(Attendance!$O:$O,MATCH($B26&amp;O$7,Attendance!$N:$N,0))&lt;"1200","RM","RN")),IF(O27="",IF(O$7="","",IF(INDEX(Attendance!$I:$I,MATCH($B26&amp;O$7,Attendance!$N:$N,0))="ABS","AB","UL")),IF(INDEX(Attendance!$O:$O,MATCH($B26&amp;O$7,Attendance!$N:$N,0))&lt;"1200","M","N")))),"")</f>
        <v>N</v>
      </c>
      <c r="P26" s="83" t="str" cm="1">
        <f t="array" ref="P26">_xlfn.IFNA(IF(OR(VALUE(P$7&amp;$C$3)=PH),IF(P27="","PH",IF(INDEX(Attendance!$O:$O,MATCH($B26&amp;P$7,Attendance!$N:$N,0))&lt;"1200","PM","PN")),IF(P$6="Sun",IF(P27="","RD",IF(INDEX(Attendance!$O:$O,MATCH($B26&amp;P$7,Attendance!$N:$N,0))&lt;"1200","RM","RN")),IF(P27="",IF(P$7="","",IF(INDEX(Attendance!$I:$I,MATCH($B26&amp;P$7,Attendance!$N:$N,0))="ABS","AB","UL")),IF(INDEX(Attendance!$O:$O,MATCH($B26&amp;P$7,Attendance!$N:$N,0))&lt;"1200","M","N")))),"")</f>
        <v>N</v>
      </c>
      <c r="Q26" s="83" t="str" cm="1">
        <f t="array" ref="Q26">_xlfn.IFNA(IF(OR(VALUE(Q$7&amp;$C$3)=PH),IF(Q27="","PH",IF(INDEX(Attendance!$O:$O,MATCH($B26&amp;Q$7,Attendance!$N:$N,0))&lt;"1200","PM","PN")),IF(Q$6="Sun",IF(Q27="","RD",IF(INDEX(Attendance!$O:$O,MATCH($B26&amp;Q$7,Attendance!$N:$N,0))&lt;"1200","RM","RN")),IF(Q27="",IF(Q$7="","",IF(INDEX(Attendance!$I:$I,MATCH($B26&amp;Q$7,Attendance!$N:$N,0))="ABS","AB","UL")),IF(INDEX(Attendance!$O:$O,MATCH($B26&amp;Q$7,Attendance!$N:$N,0))&lt;"1200","M","N")))),"")</f>
        <v>PH</v>
      </c>
      <c r="R26" s="83" t="str" cm="1">
        <f t="array" ref="R26">_xlfn.IFNA(IF(OR(VALUE(R$7&amp;$C$3)=PH),IF(R27="","PH",IF(INDEX(Attendance!$O:$O,MATCH($B26&amp;R$7,Attendance!$N:$N,0))&lt;"1200","PM","PN")),IF(R$6="Sun",IF(R27="","RD",IF(INDEX(Attendance!$O:$O,MATCH($B26&amp;R$7,Attendance!$N:$N,0))&lt;"1200","RM","RN")),IF(R27="",IF(R$7="","",IF(INDEX(Attendance!$I:$I,MATCH($B26&amp;R$7,Attendance!$N:$N,0))="ABS","AB","UL")),IF(INDEX(Attendance!$O:$O,MATCH($B26&amp;R$7,Attendance!$N:$N,0))&lt;"1200","M","N")))),"")</f>
        <v>PH</v>
      </c>
      <c r="S26" s="83" t="str" cm="1">
        <f t="array" ref="S26">_xlfn.IFNA(IF(OR(VALUE(S$7&amp;$C$3)=PH),IF(S27="","PH",IF(INDEX(Attendance!$O:$O,MATCH($B26&amp;S$7,Attendance!$N:$N,0))&lt;"1200","PM","PN")),IF(S$6="Sun",IF(S27="","RD",IF(INDEX(Attendance!$O:$O,MATCH($B26&amp;S$7,Attendance!$N:$N,0))&lt;"1200","RM","RN")),IF(S27="",IF(S$7="","",IF(INDEX(Attendance!$I:$I,MATCH($B26&amp;S$7,Attendance!$N:$N,0))="ABS","AB","UL")),IF(INDEX(Attendance!$O:$O,MATCH($B26&amp;S$7,Attendance!$N:$N,0))&lt;"1200","M","N")))),"")</f>
        <v>RD</v>
      </c>
      <c r="T26" s="83" t="str" cm="1">
        <f t="array" ref="T26">_xlfn.IFNA(IF(OR(VALUE(T$7&amp;$C$3)=PH),IF(T27="","PH",IF(INDEX(Attendance!$O:$O,MATCH($B26&amp;T$7,Attendance!$N:$N,0))&lt;"1200","PM","PN")),IF(T$6="Sun",IF(T27="","RD",IF(INDEX(Attendance!$O:$O,MATCH($B26&amp;T$7,Attendance!$N:$N,0))&lt;"1200","RM","RN")),IF(T27="",IF(T$7="","",IF(INDEX(Attendance!$I:$I,MATCH($B26&amp;T$7,Attendance!$N:$N,0))="ABS","AB","UL")),IF(INDEX(Attendance!$O:$O,MATCH($B26&amp;T$7,Attendance!$N:$N,0))&lt;"1200","M","N")))),"")</f>
        <v>M</v>
      </c>
      <c r="U26" s="83" t="str" cm="1">
        <f t="array" ref="U26">_xlfn.IFNA(IF(OR(VALUE(U$7&amp;$C$3)=PH),IF(U27="","PH",IF(INDEX(Attendance!$O:$O,MATCH($B26&amp;U$7,Attendance!$N:$N,0))&lt;"1200","PM","PN")),IF(U$6="Sun",IF(U27="","RD",IF(INDEX(Attendance!$O:$O,MATCH($B26&amp;U$7,Attendance!$N:$N,0))&lt;"1200","RM","RN")),IF(U27="",IF(U$7="","",IF(INDEX(Attendance!$I:$I,MATCH($B26&amp;U$7,Attendance!$N:$N,0))="ABS","AB","UL")),IF(INDEX(Attendance!$O:$O,MATCH($B26&amp;U$7,Attendance!$N:$N,0))&lt;"1200","M","N")))),"")</f>
        <v>M</v>
      </c>
      <c r="V26" s="83" t="str" cm="1">
        <f t="array" ref="V26">_xlfn.IFNA(IF(OR(VALUE(V$7&amp;$C$3)=PH),IF(V27="","PH",IF(INDEX(Attendance!$O:$O,MATCH($B26&amp;V$7,Attendance!$N:$N,0))&lt;"1200","PM","PN")),IF(V$6="Sun",IF(V27="","RD",IF(INDEX(Attendance!$O:$O,MATCH($B26&amp;V$7,Attendance!$N:$N,0))&lt;"1200","RM","RN")),IF(V27="",IF(V$7="","",IF(INDEX(Attendance!$I:$I,MATCH($B26&amp;V$7,Attendance!$N:$N,0))="ABS","AB","UL")),IF(INDEX(Attendance!$O:$O,MATCH($B26&amp;V$7,Attendance!$N:$N,0))&lt;"1200","M","N")))),"")</f>
        <v>M</v>
      </c>
      <c r="W26" s="83" t="str" cm="1">
        <f t="array" ref="W26">_xlfn.IFNA(IF(OR(VALUE(W$7&amp;$C$3)=PH),IF(W27="","PH",IF(INDEX(Attendance!$O:$O,MATCH($B26&amp;W$7,Attendance!$N:$N,0))&lt;"1200","PM","PN")),IF(W$6="Sun",IF(W27="","RD",IF(INDEX(Attendance!$O:$O,MATCH($B26&amp;W$7,Attendance!$N:$N,0))&lt;"1200","RM","RN")),IF(W27="",IF(W$7="","",IF(INDEX(Attendance!$I:$I,MATCH($B26&amp;W$7,Attendance!$N:$N,0))="ABS","AB","UL")),IF(INDEX(Attendance!$O:$O,MATCH($B26&amp;W$7,Attendance!$N:$N,0))&lt;"1200","M","N")))),"")</f>
        <v>M</v>
      </c>
      <c r="X26" s="83" t="str" cm="1">
        <f t="array" ref="X26">_xlfn.IFNA(IF(OR(VALUE(X$7&amp;$C$3)=PH),IF(X27="","PH",IF(INDEX(Attendance!$O:$O,MATCH($B26&amp;X$7,Attendance!$N:$N,0))&lt;"1200","PM","PN")),IF(X$6="Sun",IF(X27="","RD",IF(INDEX(Attendance!$O:$O,MATCH($B26&amp;X$7,Attendance!$N:$N,0))&lt;"1200","RM","RN")),IF(X27="",IF(X$7="","",IF(INDEX(Attendance!$I:$I,MATCH($B26&amp;X$7,Attendance!$N:$N,0))="ABS","AB","UL")),IF(INDEX(Attendance!$O:$O,MATCH($B26&amp;X$7,Attendance!$N:$N,0))&lt;"1200","M","N")))),"")</f>
        <v>M</v>
      </c>
      <c r="Y26" s="83" t="str" cm="1">
        <f t="array" ref="Y26">_xlfn.IFNA(IF(OR(VALUE(Y$7&amp;$C$3)=PH),IF(Y27="","PH",IF(INDEX(Attendance!$O:$O,MATCH($B26&amp;Y$7,Attendance!$N:$N,0))&lt;"1200","PM","PN")),IF(Y$6="Sun",IF(Y27="","RD",IF(INDEX(Attendance!$O:$O,MATCH($B26&amp;Y$7,Attendance!$N:$N,0))&lt;"1200","RM","RN")),IF(Y27="",IF(Y$7="","",IF(INDEX(Attendance!$I:$I,MATCH($B26&amp;Y$7,Attendance!$N:$N,0))="ABS","AB","UL")),IF(INDEX(Attendance!$O:$O,MATCH($B26&amp;Y$7,Attendance!$N:$N,0))&lt;"1200","M","N")))),"")</f>
        <v>AB</v>
      </c>
      <c r="Z26" s="83" t="str" cm="1">
        <f t="array" ref="Z26">_xlfn.IFNA(IF(OR(VALUE(Z$7&amp;$C$3)=PH),IF(Z27="","PH",IF(INDEX(Attendance!$O:$O,MATCH($B26&amp;Z$7,Attendance!$N:$N,0))&lt;"1200","PM","PN")),IF(Z$6="Sun",IF(Z27="","RD",IF(INDEX(Attendance!$O:$O,MATCH($B26&amp;Z$7,Attendance!$N:$N,0))&lt;"1200","RM","RN")),IF(Z27="",IF(Z$7="","",IF(INDEX(Attendance!$I:$I,MATCH($B26&amp;Z$7,Attendance!$N:$N,0))="ABS","AB","UL")),IF(INDEX(Attendance!$O:$O,MATCH($B26&amp;Z$7,Attendance!$N:$N,0))&lt;"1200","M","N")))),"")</f>
        <v>RD</v>
      </c>
      <c r="AA26" s="83" t="str" cm="1">
        <f t="array" ref="AA26">_xlfn.IFNA(IF(OR(VALUE(AA$7&amp;$C$3)=PH),IF(AA27="","PH",IF(INDEX(Attendance!$O:$O,MATCH($B26&amp;AA$7,Attendance!$N:$N,0))&lt;"1200","PM","PN")),IF(AA$6="Sun",IF(AA27="","RD",IF(INDEX(Attendance!$O:$O,MATCH($B26&amp;AA$7,Attendance!$N:$N,0))&lt;"1200","RM","RN")),IF(AA27="",IF(AA$7="","",IF(INDEX(Attendance!$I:$I,MATCH($B26&amp;AA$7,Attendance!$N:$N,0))="ABS","AB","UL")),IF(INDEX(Attendance!$O:$O,MATCH($B26&amp;AA$7,Attendance!$N:$N,0))&lt;"1200","M","N")))),"")</f>
        <v>M</v>
      </c>
      <c r="AB26" s="83" t="str" cm="1">
        <f t="array" ref="AB26">_xlfn.IFNA(IF(OR(VALUE(AB$7&amp;$C$3)=PH),IF(AB27="","PH",IF(INDEX(Attendance!$O:$O,MATCH($B26&amp;AB$7,Attendance!$N:$N,0))&lt;"1200","PM","PN")),IF(AB$6="Sun",IF(AB27="","RD",IF(INDEX(Attendance!$O:$O,MATCH($B26&amp;AB$7,Attendance!$N:$N,0))&lt;"1200","RM","RN")),IF(AB27="",IF(AB$7="","",IF(INDEX(Attendance!$I:$I,MATCH($B26&amp;AB$7,Attendance!$N:$N,0))="ABS","AB","UL")),IF(INDEX(Attendance!$O:$O,MATCH($B26&amp;AB$7,Attendance!$N:$N,0))&lt;"1200","M","N")))),"")</f>
        <v>M</v>
      </c>
      <c r="AC26" s="83" t="str" cm="1">
        <f t="array" ref="AC26">_xlfn.IFNA(IF(OR(VALUE(AC$7&amp;$C$3)=PH),IF(AC27="","PH",IF(INDEX(Attendance!$O:$O,MATCH($B26&amp;AC$7,Attendance!$N:$N,0))&lt;"1200","PM","PN")),IF(AC$6="Sun",IF(AC27="","RD",IF(INDEX(Attendance!$O:$O,MATCH($B26&amp;AC$7,Attendance!$N:$N,0))&lt;"1200","RM","RN")),IF(AC27="",IF(AC$7="","",IF(INDEX(Attendance!$I:$I,MATCH($B26&amp;AC$7,Attendance!$N:$N,0))="ABS","AB","UL")),IF(INDEX(Attendance!$O:$O,MATCH($B26&amp;AC$7,Attendance!$N:$N,0))&lt;"1200","M","N")))),"")</f>
        <v>M</v>
      </c>
      <c r="AD26" s="83" t="str" cm="1">
        <f t="array" ref="AD26">_xlfn.IFNA(IF(OR(VALUE(AD$7&amp;$C$3)=PH),IF(AD27="","PH",IF(INDEX(Attendance!$O:$O,MATCH($B26&amp;AD$7,Attendance!$N:$N,0))&lt;"1200","PM","PN")),IF(AD$6="Sun",IF(AD27="","RD",IF(INDEX(Attendance!$O:$O,MATCH($B26&amp;AD$7,Attendance!$N:$N,0))&lt;"1200","RM","RN")),IF(AD27="",IF(AD$7="","",IF(INDEX(Attendance!$I:$I,MATCH($B26&amp;AD$7,Attendance!$N:$N,0))="ABS","AB","UL")),IF(INDEX(Attendance!$O:$O,MATCH($B26&amp;AD$7,Attendance!$N:$N,0))&lt;"1200","M","N")))),"")</f>
        <v>M</v>
      </c>
      <c r="AE26" s="83" t="str" cm="1">
        <f t="array" ref="AE26">_xlfn.IFNA(IF(OR(VALUE(AE$7&amp;$C$3)=PH),IF(AE27="","PH",IF(INDEX(Attendance!$O:$O,MATCH($B26&amp;AE$7,Attendance!$N:$N,0))&lt;"1200","PM","PN")),IF(AE$6="Sun",IF(AE27="","RD",IF(INDEX(Attendance!$O:$O,MATCH($B26&amp;AE$7,Attendance!$N:$N,0))&lt;"1200","RM","RN")),IF(AE27="",IF(AE$7="","",IF(INDEX(Attendance!$I:$I,MATCH($B26&amp;AE$7,Attendance!$N:$N,0))="ABS","AB","UL")),IF(INDEX(Attendance!$O:$O,MATCH($B26&amp;AE$7,Attendance!$N:$N,0))&lt;"1200","M","N")))),"")</f>
        <v>M</v>
      </c>
      <c r="AF26" s="83" t="str" cm="1">
        <f t="array" ref="AF26">_xlfn.IFNA(IF(OR(VALUE(AF$7&amp;$C$3)=PH),IF(AF27="","PH",IF(INDEX(Attendance!$O:$O,MATCH($B26&amp;AF$7,Attendance!$N:$N,0))&lt;"1200","PM","PN")),IF(AF$6="Sun",IF(AF27="","RD",IF(INDEX(Attendance!$O:$O,MATCH($B26&amp;AF$7,Attendance!$N:$N,0))&lt;"1200","RM","RN")),IF(AF27="",IF(AF$7="","",IF(INDEX(Attendance!$I:$I,MATCH($B26&amp;AF$7,Attendance!$N:$N,0))="ABS","AB","UL")),IF(INDEX(Attendance!$O:$O,MATCH($B26&amp;AF$7,Attendance!$N:$N,0))&lt;"1200","M","N")))),"")</f>
        <v>M</v>
      </c>
      <c r="AG26" s="83" t="str" cm="1">
        <f t="array" ref="AG26">_xlfn.IFNA(IF(OR(VALUE(AG$7&amp;$C$3)=PH),IF(AG27="","PH",IF(INDEX(Attendance!$O:$O,MATCH($B26&amp;AG$7,Attendance!$N:$N,0))&lt;"1200","PM","PN")),IF(AG$6="Sun",IF(AG27="","RD",IF(INDEX(Attendance!$O:$O,MATCH($B26&amp;AG$7,Attendance!$N:$N,0))&lt;"1200","RM","RN")),IF(AG27="",IF(AG$7="","",IF(INDEX(Attendance!$I:$I,MATCH($B26&amp;AG$7,Attendance!$N:$N,0))="ABS","AB","UL")),IF(INDEX(Attendance!$O:$O,MATCH($B26&amp;AG$7,Attendance!$N:$N,0))&lt;"1200","M","N")))),"")</f>
        <v>RD</v>
      </c>
      <c r="AH26" s="83" t="str" cm="1">
        <f t="array" ref="AH26">_xlfn.IFNA(IF(OR(VALUE(AH$7&amp;$C$3)=PH),IF(AH27="","PH",IF(INDEX(Attendance!$O:$O,MATCH($B26&amp;AH$7,Attendance!$N:$N,0))&lt;"1200","PM","PN")),IF(AH$6="Sun",IF(AH27="","RD",IF(INDEX(Attendance!$O:$O,MATCH($B26&amp;AH$7,Attendance!$N:$N,0))&lt;"1200","RM","RN")),IF(AH27="",IF(AH$7="","",IF(INDEX(Attendance!$I:$I,MATCH($B26&amp;AH$7,Attendance!$N:$N,0))="ABS","AB","UL")),IF(INDEX(Attendance!$O:$O,MATCH($B26&amp;AH$7,Attendance!$N:$N,0))&lt;"1200","M","N")))),"")</f>
        <v/>
      </c>
      <c r="AI26" s="83" t="str" cm="1">
        <f t="array" ref="AI26">_xlfn.IFNA(IF(OR(VALUE(AI$7&amp;$C$3)=PH),IF(AI27="","PH",IF(INDEX(Attendance!$O:$O,MATCH($B26&amp;AI$7,Attendance!$N:$N,0))&lt;"1200","PM","PN")),IF(AI$6="Sun",IF(AI27="","RD",IF(INDEX(Attendance!$O:$O,MATCH($B26&amp;AI$7,Attendance!$N:$N,0))&lt;"1200","RM","RN")),IF(AI27="",IF(AI$7="","",IF(INDEX(Attendance!$I:$I,MATCH($B26&amp;AI$7,Attendance!$N:$N,0))="ABS","AB","UL")),IF(INDEX(Attendance!$O:$O,MATCH($B26&amp;AI$7,Attendance!$N:$N,0))&lt;"1200","M","N")))),"")</f>
        <v/>
      </c>
      <c r="AJ26" s="83" t="str" cm="1">
        <f t="array" ref="AJ26">_xlfn.IFNA(IF(OR(VALUE(AJ$7&amp;$C$3)=PH),IF(AJ27="","PH",IF(INDEX(Attendance!$O:$O,MATCH($B26&amp;AJ$7,Attendance!$N:$N,0))&lt;"1200","PM","PN")),IF(AJ$6="Sun",IF(AJ27="","RD",IF(INDEX(Attendance!$O:$O,MATCH($B26&amp;AJ$7,Attendance!$N:$N,0))&lt;"1200","RM","RN")),IF(AJ27="",IF(AJ$7="","",IF(INDEX(Attendance!$I:$I,MATCH($B26&amp;AJ$7,Attendance!$N:$N,0))="ABS","AB","UL")),IF(INDEX(Attendance!$O:$O,MATCH($B26&amp;AJ$7,Attendance!$N:$N,0))&lt;"1200","M","N")))),"")</f>
        <v/>
      </c>
      <c r="AK26" s="258">
        <f>SUM(SUMIF(F26:AJ26,{"M","N","A"},F27:AJ27))</f>
        <v>160</v>
      </c>
      <c r="AL26" s="187">
        <f>SUM(SUMIF(F26:AJ26,{"M","N"},F28:AJ28),SUMIF(F26:AJ26,{"OM","ON"},F27:AJ27))</f>
        <v>49</v>
      </c>
      <c r="AM26" s="187">
        <f>SUM(SUMIF(F26:AJ26,{"PM","PN","RM","RN"},F27:AJ27))</f>
        <v>0</v>
      </c>
      <c r="AN26" s="187">
        <f>SUM(SUMIF(F26:AJ26,{"PM","PN"},F28:AJ28))</f>
        <v>0</v>
      </c>
      <c r="AO26" s="261">
        <f>SUM(F31:AJ31)</f>
        <v>90</v>
      </c>
      <c r="AP26" s="264">
        <f>SUM(F30:AJ30)</f>
        <v>18</v>
      </c>
      <c r="AQ26" s="188">
        <f>IF(D30="",0,SUM(COUNTIFS(F26:AJ26,{"M","N","A","OM","ON","OA","PM","PN","PA","RM","RN","RA"})))</f>
        <v>0</v>
      </c>
      <c r="AR26" s="74">
        <f>COUNTIF(F26:AJ26,"AL")</f>
        <v>0</v>
      </c>
      <c r="AS26" s="74">
        <f>COUNTIF(F26:AJ26,"MC")</f>
        <v>0</v>
      </c>
      <c r="AT26" s="74">
        <f>SUM(COUNTIF(F26:AJ26,{"RPH","PH"}))</f>
        <v>2</v>
      </c>
      <c r="AU26" s="255">
        <f t="shared" ref="AU26" si="4">_xlfn.IFNA(IF($B26="",0,AK26*$AK$5+SUM(AL31:AN31)+SUM(AO26:AP31)+SUM(AQ31:AT31)),"")</f>
        <v>1553.8999999999999</v>
      </c>
    </row>
    <row r="27" spans="1:47" s="213" customFormat="1" ht="33" customHeight="1" x14ac:dyDescent="0.35">
      <c r="A27" s="189"/>
      <c r="B27" s="184"/>
      <c r="C27" s="190" t="str">
        <f>_xlfn.IFNA(INDEX(Masterlist!D:D,MATCH(B26,Masterlist!B:B,0)),"")</f>
        <v>IC No. 04</v>
      </c>
      <c r="D27" s="88"/>
      <c r="E27" s="191" t="s">
        <v>174</v>
      </c>
      <c r="F27" s="192">
        <f>IFERROR(IF(F$6="Sun",INDEX(Attendance!$R:$R,MATCH($B26&amp;F$7,Attendance!$N:$N,0)),IF(INDEX(Attendance!$R:$R,MATCH($B26&amp;F$7,Attendance!$N:$N,0))="","",IF(INDEX(Attendance!$R:$R,MATCH($B26&amp;F$7,Attendance!$N:$N,0))&gt;8,8,INDEX(Attendance!$R:$R,MATCH($B26&amp;F$7,Attendance!$N:$N,0))))),"")</f>
        <v>8</v>
      </c>
      <c r="G27" s="192">
        <f>IFERROR(IF(G$6="Sun",INDEX(Attendance!$R:$R,MATCH($B26&amp;G$7,Attendance!$N:$N,0)),IF(INDEX(Attendance!$R:$R,MATCH($B26&amp;G$7,Attendance!$N:$N,0))="","",IF(INDEX(Attendance!$R:$R,MATCH($B26&amp;G$7,Attendance!$N:$N,0))&gt;8,8,INDEX(Attendance!$R:$R,MATCH($B26&amp;G$7,Attendance!$N:$N,0))))),"")</f>
        <v>8</v>
      </c>
      <c r="H27" s="192">
        <f>IFERROR(IF(H$6="Sun",INDEX(Attendance!$R:$R,MATCH($B26&amp;H$7,Attendance!$N:$N,0)),IF(INDEX(Attendance!$R:$R,MATCH($B26&amp;H$7,Attendance!$N:$N,0))="","",IF(INDEX(Attendance!$R:$R,MATCH($B26&amp;H$7,Attendance!$N:$N,0))&gt;8,8,INDEX(Attendance!$R:$R,MATCH($B26&amp;H$7,Attendance!$N:$N,0))))),"")</f>
        <v>8</v>
      </c>
      <c r="I27" s="192" t="str">
        <f>IFERROR(IF(I$6="Sun",INDEX(Attendance!$R:$R,MATCH($B26&amp;I$7,Attendance!$N:$N,0)),IF(INDEX(Attendance!$R:$R,MATCH($B26&amp;I$7,Attendance!$N:$N,0))="","",IF(INDEX(Attendance!$R:$R,MATCH($B26&amp;I$7,Attendance!$N:$N,0))&gt;8,8,INDEX(Attendance!$R:$R,MATCH($B26&amp;I$7,Attendance!$N:$N,0))))),"")</f>
        <v/>
      </c>
      <c r="J27" s="192">
        <f>IFERROR(IF(J$6="Sun",INDEX(Attendance!$R:$R,MATCH($B26&amp;J$7,Attendance!$N:$N,0)),IF(INDEX(Attendance!$R:$R,MATCH($B26&amp;J$7,Attendance!$N:$N,0))="","",IF(INDEX(Attendance!$R:$R,MATCH($B26&amp;J$7,Attendance!$N:$N,0))&gt;8,8,INDEX(Attendance!$R:$R,MATCH($B26&amp;J$7,Attendance!$N:$N,0))))),"")</f>
        <v>8</v>
      </c>
      <c r="K27" s="192">
        <f>IFERROR(IF(K$6="Sun",INDEX(Attendance!$R:$R,MATCH($B26&amp;K$7,Attendance!$N:$N,0)),IF(INDEX(Attendance!$R:$R,MATCH($B26&amp;K$7,Attendance!$N:$N,0))="","",IF(INDEX(Attendance!$R:$R,MATCH($B26&amp;K$7,Attendance!$N:$N,0))&gt;8,8,INDEX(Attendance!$R:$R,MATCH($B26&amp;K$7,Attendance!$N:$N,0))))),"")</f>
        <v>8</v>
      </c>
      <c r="L27" s="192" t="str">
        <f>IFERROR(IF(L$6="Sun",INDEX(Attendance!$R:$R,MATCH($B26&amp;L$7,Attendance!$N:$N,0)),IF(INDEX(Attendance!$R:$R,MATCH($B26&amp;L$7,Attendance!$N:$N,0))="","",IF(INDEX(Attendance!$R:$R,MATCH($B26&amp;L$7,Attendance!$N:$N,0))&gt;8,8,INDEX(Attendance!$R:$R,MATCH($B26&amp;L$7,Attendance!$N:$N,0))))),"")</f>
        <v/>
      </c>
      <c r="M27" s="192">
        <f>IFERROR(IF(M$6="Sun",INDEX(Attendance!$R:$R,MATCH($B26&amp;M$7,Attendance!$N:$N,0)),IF(INDEX(Attendance!$R:$R,MATCH($B26&amp;M$7,Attendance!$N:$N,0))="","",IF(INDEX(Attendance!$R:$R,MATCH($B26&amp;M$7,Attendance!$N:$N,0))&gt;8,8,INDEX(Attendance!$R:$R,MATCH($B26&amp;M$7,Attendance!$N:$N,0))))),"")</f>
        <v>8</v>
      </c>
      <c r="N27" s="192">
        <f>IFERROR(IF(N$6="Sun",INDEX(Attendance!$R:$R,MATCH($B26&amp;N$7,Attendance!$N:$N,0)),IF(INDEX(Attendance!$R:$R,MATCH($B26&amp;N$7,Attendance!$N:$N,0))="","",IF(INDEX(Attendance!$R:$R,MATCH($B26&amp;N$7,Attendance!$N:$N,0))&gt;8,8,INDEX(Attendance!$R:$R,MATCH($B26&amp;N$7,Attendance!$N:$N,0))))),"")</f>
        <v>8</v>
      </c>
      <c r="O27" s="192">
        <f>IFERROR(IF(O$6="Sun",INDEX(Attendance!$R:$R,MATCH($B26&amp;O$7,Attendance!$N:$N,0)),IF(INDEX(Attendance!$R:$R,MATCH($B26&amp;O$7,Attendance!$N:$N,0))="","",IF(INDEX(Attendance!$R:$R,MATCH($B26&amp;O$7,Attendance!$N:$N,0))&gt;8,8,INDEX(Attendance!$R:$R,MATCH($B26&amp;O$7,Attendance!$N:$N,0))))),"")</f>
        <v>8</v>
      </c>
      <c r="P27" s="192">
        <f>IFERROR(IF(P$6="Sun",INDEX(Attendance!$R:$R,MATCH($B26&amp;P$7,Attendance!$N:$N,0)),IF(INDEX(Attendance!$R:$R,MATCH($B26&amp;P$7,Attendance!$N:$N,0))="","",IF(INDEX(Attendance!$R:$R,MATCH($B26&amp;P$7,Attendance!$N:$N,0))&gt;8,8,INDEX(Attendance!$R:$R,MATCH($B26&amp;P$7,Attendance!$N:$N,0))))),"")</f>
        <v>8</v>
      </c>
      <c r="Q27" s="192" t="str">
        <f>IFERROR(IF(Q$6="Sun",INDEX(Attendance!$R:$R,MATCH($B26&amp;Q$7,Attendance!$N:$N,0)),IF(INDEX(Attendance!$R:$R,MATCH($B26&amp;Q$7,Attendance!$N:$N,0))="","",IF(INDEX(Attendance!$R:$R,MATCH($B26&amp;Q$7,Attendance!$N:$N,0))&gt;8,8,INDEX(Attendance!$R:$R,MATCH($B26&amp;Q$7,Attendance!$N:$N,0))))),"")</f>
        <v/>
      </c>
      <c r="R27" s="192" t="str">
        <f>IFERROR(IF(R$6="Sun",INDEX(Attendance!$R:$R,MATCH($B26&amp;R$7,Attendance!$N:$N,0)),IF(INDEX(Attendance!$R:$R,MATCH($B26&amp;R$7,Attendance!$N:$N,0))="","",IF(INDEX(Attendance!$R:$R,MATCH($B26&amp;R$7,Attendance!$N:$N,0))&gt;8,8,INDEX(Attendance!$R:$R,MATCH($B26&amp;R$7,Attendance!$N:$N,0))))),"")</f>
        <v/>
      </c>
      <c r="S27" s="192" t="str">
        <f>IFERROR(IF(S$6="Sun",INDEX(Attendance!$R:$R,MATCH($B26&amp;S$7,Attendance!$N:$N,0)),IF(INDEX(Attendance!$R:$R,MATCH($B26&amp;S$7,Attendance!$N:$N,0))="","",IF(INDEX(Attendance!$R:$R,MATCH($B26&amp;S$7,Attendance!$N:$N,0))&gt;8,8,INDEX(Attendance!$R:$R,MATCH($B26&amp;S$7,Attendance!$N:$N,0))))),"")</f>
        <v/>
      </c>
      <c r="T27" s="192">
        <f>IFERROR(IF(T$6="Sun",INDEX(Attendance!$R:$R,MATCH($B26&amp;T$7,Attendance!$N:$N,0)),IF(INDEX(Attendance!$R:$R,MATCH($B26&amp;T$7,Attendance!$N:$N,0))="","",IF(INDEX(Attendance!$R:$R,MATCH($B26&amp;T$7,Attendance!$N:$N,0))&gt;8,8,INDEX(Attendance!$R:$R,MATCH($B26&amp;T$7,Attendance!$N:$N,0))))),"")</f>
        <v>8</v>
      </c>
      <c r="U27" s="192">
        <f>IFERROR(IF(U$6="Sun",INDEX(Attendance!$R:$R,MATCH($B26&amp;U$7,Attendance!$N:$N,0)),IF(INDEX(Attendance!$R:$R,MATCH($B26&amp;U$7,Attendance!$N:$N,0))="","",IF(INDEX(Attendance!$R:$R,MATCH($B26&amp;U$7,Attendance!$N:$N,0))&gt;8,8,INDEX(Attendance!$R:$R,MATCH($B26&amp;U$7,Attendance!$N:$N,0))))),"")</f>
        <v>8</v>
      </c>
      <c r="V27" s="192">
        <f>IFERROR(IF(V$6="Sun",INDEX(Attendance!$R:$R,MATCH($B26&amp;V$7,Attendance!$N:$N,0)),IF(INDEX(Attendance!$R:$R,MATCH($B26&amp;V$7,Attendance!$N:$N,0))="","",IF(INDEX(Attendance!$R:$R,MATCH($B26&amp;V$7,Attendance!$N:$N,0))&gt;8,8,INDEX(Attendance!$R:$R,MATCH($B26&amp;V$7,Attendance!$N:$N,0))))),"")</f>
        <v>8</v>
      </c>
      <c r="W27" s="192">
        <f>IFERROR(IF(W$6="Sun",INDEX(Attendance!$R:$R,MATCH($B26&amp;W$7,Attendance!$N:$N,0)),IF(INDEX(Attendance!$R:$R,MATCH($B26&amp;W$7,Attendance!$N:$N,0))="","",IF(INDEX(Attendance!$R:$R,MATCH($B26&amp;W$7,Attendance!$N:$N,0))&gt;8,8,INDEX(Attendance!$R:$R,MATCH($B26&amp;W$7,Attendance!$N:$N,0))))),"")</f>
        <v>8</v>
      </c>
      <c r="X27" s="192">
        <f>IFERROR(IF(X$6="Sun",INDEX(Attendance!$R:$R,MATCH($B26&amp;X$7,Attendance!$N:$N,0)),IF(INDEX(Attendance!$R:$R,MATCH($B26&amp;X$7,Attendance!$N:$N,0))="","",IF(INDEX(Attendance!$R:$R,MATCH($B26&amp;X$7,Attendance!$N:$N,0))&gt;8,8,INDEX(Attendance!$R:$R,MATCH($B26&amp;X$7,Attendance!$N:$N,0))))),"")</f>
        <v>8</v>
      </c>
      <c r="Y27" s="192" t="str">
        <f>IFERROR(IF(Y$6="Sun",INDEX(Attendance!$R:$R,MATCH($B26&amp;Y$7,Attendance!$N:$N,0)),IF(INDEX(Attendance!$R:$R,MATCH($B26&amp;Y$7,Attendance!$N:$N,0))="","",IF(INDEX(Attendance!$R:$R,MATCH($B26&amp;Y$7,Attendance!$N:$N,0))&gt;8,8,INDEX(Attendance!$R:$R,MATCH($B26&amp;Y$7,Attendance!$N:$N,0))))),"")</f>
        <v/>
      </c>
      <c r="Z27" s="192" t="str">
        <f>IFERROR(IF(Z$6="Sun",INDEX(Attendance!$R:$R,MATCH($B26&amp;Z$7,Attendance!$N:$N,0)),IF(INDEX(Attendance!$R:$R,MATCH($B26&amp;Z$7,Attendance!$N:$N,0))="","",IF(INDEX(Attendance!$R:$R,MATCH($B26&amp;Z$7,Attendance!$N:$N,0))&gt;8,8,INDEX(Attendance!$R:$R,MATCH($B26&amp;Z$7,Attendance!$N:$N,0))))),"")</f>
        <v/>
      </c>
      <c r="AA27" s="192">
        <f>IFERROR(IF(AA$6="Sun",INDEX(Attendance!$R:$R,MATCH($B26&amp;AA$7,Attendance!$N:$N,0)),IF(INDEX(Attendance!$R:$R,MATCH($B26&amp;AA$7,Attendance!$N:$N,0))="","",IF(INDEX(Attendance!$R:$R,MATCH($B26&amp;AA$7,Attendance!$N:$N,0))&gt;8,8,INDEX(Attendance!$R:$R,MATCH($B26&amp;AA$7,Attendance!$N:$N,0))))),"")</f>
        <v>8</v>
      </c>
      <c r="AB27" s="192">
        <f>IFERROR(IF(AB$6="Sun",INDEX(Attendance!$R:$R,MATCH($B26&amp;AB$7,Attendance!$N:$N,0)),IF(INDEX(Attendance!$R:$R,MATCH($B26&amp;AB$7,Attendance!$N:$N,0))="","",IF(INDEX(Attendance!$R:$R,MATCH($B26&amp;AB$7,Attendance!$N:$N,0))&gt;8,8,INDEX(Attendance!$R:$R,MATCH($B26&amp;AB$7,Attendance!$N:$N,0))))),"")</f>
        <v>8</v>
      </c>
      <c r="AC27" s="192">
        <f>IFERROR(IF(AC$6="Sun",INDEX(Attendance!$R:$R,MATCH($B26&amp;AC$7,Attendance!$N:$N,0)),IF(INDEX(Attendance!$R:$R,MATCH($B26&amp;AC$7,Attendance!$N:$N,0))="","",IF(INDEX(Attendance!$R:$R,MATCH($B26&amp;AC$7,Attendance!$N:$N,0))&gt;8,8,INDEX(Attendance!$R:$R,MATCH($B26&amp;AC$7,Attendance!$N:$N,0))))),"")</f>
        <v>8</v>
      </c>
      <c r="AD27" s="192">
        <f>IFERROR(IF(AD$6="Sun",INDEX(Attendance!$R:$R,MATCH($B26&amp;AD$7,Attendance!$N:$N,0)),IF(INDEX(Attendance!$R:$R,MATCH($B26&amp;AD$7,Attendance!$N:$N,0))="","",IF(INDEX(Attendance!$R:$R,MATCH($B26&amp;AD$7,Attendance!$N:$N,0))&gt;8,8,INDEX(Attendance!$R:$R,MATCH($B26&amp;AD$7,Attendance!$N:$N,0))))),"")</f>
        <v>8</v>
      </c>
      <c r="AE27" s="192">
        <f>IFERROR(IF(AE$6="Sun",INDEX(Attendance!$R:$R,MATCH($B26&amp;AE$7,Attendance!$N:$N,0)),IF(INDEX(Attendance!$R:$R,MATCH($B26&amp;AE$7,Attendance!$N:$N,0))="","",IF(INDEX(Attendance!$R:$R,MATCH($B26&amp;AE$7,Attendance!$N:$N,0))&gt;8,8,INDEX(Attendance!$R:$R,MATCH($B26&amp;AE$7,Attendance!$N:$N,0))))),"")</f>
        <v>8</v>
      </c>
      <c r="AF27" s="192">
        <f>IFERROR(IF(AF$6="Sun",INDEX(Attendance!$R:$R,MATCH($B26&amp;AF$7,Attendance!$N:$N,0)),IF(INDEX(Attendance!$R:$R,MATCH($B26&amp;AF$7,Attendance!$N:$N,0))="","",IF(INDEX(Attendance!$R:$R,MATCH($B26&amp;AF$7,Attendance!$N:$N,0))&gt;8,8,INDEX(Attendance!$R:$R,MATCH($B26&amp;AF$7,Attendance!$N:$N,0))))),"")</f>
        <v>8</v>
      </c>
      <c r="AG27" s="192" t="str">
        <f>IFERROR(IF(AG$6="Sun",INDEX(Attendance!$R:$R,MATCH($B26&amp;AG$7,Attendance!$N:$N,0)),IF(INDEX(Attendance!$R:$R,MATCH($B26&amp;AG$7,Attendance!$N:$N,0))="","",IF(INDEX(Attendance!$R:$R,MATCH($B26&amp;AG$7,Attendance!$N:$N,0))&gt;8,8,INDEX(Attendance!$R:$R,MATCH($B26&amp;AG$7,Attendance!$N:$N,0))))),"")</f>
        <v/>
      </c>
      <c r="AH27" s="192" t="str">
        <f>IFERROR(IF(AH$6="Sun",INDEX(Attendance!$R:$R,MATCH($B26&amp;AH$7,Attendance!$N:$N,0)),IF(INDEX(Attendance!$R:$R,MATCH($B26&amp;AH$7,Attendance!$N:$N,0))="","",IF(INDEX(Attendance!$R:$R,MATCH($B26&amp;AH$7,Attendance!$N:$N,0))&gt;8,8,INDEX(Attendance!$R:$R,MATCH($B26&amp;AH$7,Attendance!$N:$N,0))))),"")</f>
        <v/>
      </c>
      <c r="AI27" s="192" t="str">
        <f>IFERROR(IF(AI$6="Sun",INDEX(Attendance!$R:$R,MATCH($B26&amp;AI$7,Attendance!$N:$N,0)),IF(INDEX(Attendance!$R:$R,MATCH($B26&amp;AI$7,Attendance!$N:$N,0))="","",IF(INDEX(Attendance!$R:$R,MATCH($B26&amp;AI$7,Attendance!$N:$N,0))&gt;8,8,INDEX(Attendance!$R:$R,MATCH($B26&amp;AI$7,Attendance!$N:$N,0))))),"")</f>
        <v/>
      </c>
      <c r="AJ27" s="192" t="str">
        <f>IFERROR(IF(AJ$6="Sun",INDEX(Attendance!$R:$R,MATCH($B26&amp;AJ$7,Attendance!$N:$N,0)),IF(INDEX(Attendance!$R:$R,MATCH($B26&amp;AJ$7,Attendance!$N:$N,0))="","",IF(INDEX(Attendance!$R:$R,MATCH($B26&amp;AJ$7,Attendance!$N:$N,0))&gt;8,8,INDEX(Attendance!$R:$R,MATCH($B26&amp;AJ$7,Attendance!$N:$N,0))))),"")</f>
        <v/>
      </c>
      <c r="AK27" s="259"/>
      <c r="AL27" s="193">
        <f>ROUND((IF($C31="",Basic,MID($C31,FIND("RM",$C31)+3,4))+$AP26+$AQ31)/WorkDays/WorkHours*AL$6,4)</f>
        <v>8.7836999999999996</v>
      </c>
      <c r="AM27" s="193">
        <f>ROUND((IF($C31="",Basic,MID($C31,FIND("RM",$C31)+3,4))+$AP26+$AQ31)/WorkDays/WorkHours*AM$6,4)</f>
        <v>11.711499999999999</v>
      </c>
      <c r="AN27" s="193">
        <f>ROUND((IF($C31="",Basic,MID($C31,FIND("RM",$C31)+3,4))+$AP26+$AQ31)/WorkDays/WorkHours*AN$6,4)</f>
        <v>17.567299999999999</v>
      </c>
      <c r="AO27" s="262"/>
      <c r="AP27" s="265"/>
      <c r="AQ27" s="86"/>
      <c r="AR27" s="194"/>
      <c r="AS27" s="194"/>
      <c r="AT27" s="194"/>
      <c r="AU27" s="256"/>
    </row>
    <row r="28" spans="1:47" s="213" customFormat="1" ht="33" customHeight="1" x14ac:dyDescent="0.35">
      <c r="A28" s="189"/>
      <c r="B28" s="184"/>
      <c r="C28" s="195" t="str">
        <f>_xlfn.IFNA(INDEX(Masterlist!E:E,MATCH(B26,Masterlist!B:B,0)),"")</f>
        <v>Phone No. 04</v>
      </c>
      <c r="D28" s="1"/>
      <c r="E28" s="196" t="s">
        <v>175</v>
      </c>
      <c r="F28" s="197">
        <f>IFERROR(IF(F$6="Sun","",IF(INDEX(Attendance!$S:$S,MATCH($B26&amp;F$7,Attendance!$N:$N,0))=TRUE,"",IF(F27&lt;8,"",INDEX(Attendance!$G:$G,MATCH($B26&amp;F$7,Attendance!$N:$N,0))))),"")</f>
        <v>2</v>
      </c>
      <c r="G28" s="197">
        <f>IFERROR(IF(G$6="Sun","",IF(INDEX(Attendance!$S:$S,MATCH($B26&amp;G$7,Attendance!$N:$N,0))=TRUE,"",IF(G27&lt;8,"",INDEX(Attendance!$G:$G,MATCH($B26&amp;G$7,Attendance!$N:$N,0))))),"")</f>
        <v>2</v>
      </c>
      <c r="H28" s="197">
        <f>IFERROR(IF(H$6="Sun","",IF(INDEX(Attendance!$S:$S,MATCH($B26&amp;H$7,Attendance!$N:$N,0))=TRUE,"",IF(H27&lt;8,"",INDEX(Attendance!$G:$G,MATCH($B26&amp;H$7,Attendance!$N:$N,0))))),"")</f>
        <v>2</v>
      </c>
      <c r="I28" s="197">
        <f>IFERROR(IF(I$6="Sun","",IF(INDEX(Attendance!$S:$S,MATCH($B26&amp;I$7,Attendance!$N:$N,0))=TRUE,"",IF(I27&lt;8,"",INDEX(Attendance!$G:$G,MATCH($B26&amp;I$7,Attendance!$N:$N,0))))),"")</f>
        <v>0</v>
      </c>
      <c r="J28" s="197">
        <f>IFERROR(IF(J$6="Sun","",IF(INDEX(Attendance!$S:$S,MATCH($B26&amp;J$7,Attendance!$N:$N,0))=TRUE,"",IF(J27&lt;8,"",INDEX(Attendance!$G:$G,MATCH($B26&amp;J$7,Attendance!$N:$N,0))))),"")</f>
        <v>2</v>
      </c>
      <c r="K28" s="197">
        <f>IFERROR(IF(K$6="Sun","",IF(INDEX(Attendance!$S:$S,MATCH($B26&amp;K$7,Attendance!$N:$N,0))=TRUE,"",IF(K27&lt;8,"",INDEX(Attendance!$G:$G,MATCH($B26&amp;K$7,Attendance!$N:$N,0))))),"")</f>
        <v>2</v>
      </c>
      <c r="L28" s="197" t="str">
        <f>IFERROR(IF(L$6="Sun","",IF(INDEX(Attendance!$S:$S,MATCH($B26&amp;L$7,Attendance!$N:$N,0))=TRUE,"",IF(L27&lt;8,"",INDEX(Attendance!$G:$G,MATCH($B26&amp;L$7,Attendance!$N:$N,0))))),"")</f>
        <v/>
      </c>
      <c r="M28" s="197">
        <f>IFERROR(IF(M$6="Sun","",IF(INDEX(Attendance!$S:$S,MATCH($B26&amp;M$7,Attendance!$N:$N,0))=TRUE,"",IF(M27&lt;8,"",INDEX(Attendance!$G:$G,MATCH($B26&amp;M$7,Attendance!$N:$N,0))))),"")</f>
        <v>3</v>
      </c>
      <c r="N28" s="197" t="str">
        <f>IFERROR(IF(N$6="Sun","",IF(INDEX(Attendance!$S:$S,MATCH($B26&amp;N$7,Attendance!$N:$N,0))=TRUE,"",IF(N27&lt;8,"",INDEX(Attendance!$G:$G,MATCH($B26&amp;N$7,Attendance!$N:$N,0))))),"")</f>
        <v/>
      </c>
      <c r="O28" s="197">
        <f>IFERROR(IF(O$6="Sun","",IF(INDEX(Attendance!$S:$S,MATCH($B26&amp;O$7,Attendance!$N:$N,0))=TRUE,"",IF(O27&lt;8,"",INDEX(Attendance!$G:$G,MATCH($B26&amp;O$7,Attendance!$N:$N,0))))),"")</f>
        <v>3</v>
      </c>
      <c r="P28" s="197">
        <f>IFERROR(IF(P$6="Sun","",IF(INDEX(Attendance!$S:$S,MATCH($B26&amp;P$7,Attendance!$N:$N,0))=TRUE,"",IF(P27&lt;8,"",INDEX(Attendance!$G:$G,MATCH($B26&amp;P$7,Attendance!$N:$N,0))))),"")</f>
        <v>3</v>
      </c>
      <c r="Q28" s="197">
        <f>IFERROR(IF(Q$6="Sun","",IF(INDEX(Attendance!$S:$S,MATCH($B26&amp;Q$7,Attendance!$N:$N,0))=TRUE,"",IF(Q27&lt;8,"",INDEX(Attendance!$G:$G,MATCH($B26&amp;Q$7,Attendance!$N:$N,0))))),"")</f>
        <v>0</v>
      </c>
      <c r="R28" s="197">
        <f>IFERROR(IF(R$6="Sun","",IF(INDEX(Attendance!$S:$S,MATCH($B26&amp;R$7,Attendance!$N:$N,0))=TRUE,"",IF(R27&lt;8,"",INDEX(Attendance!$G:$G,MATCH($B26&amp;R$7,Attendance!$N:$N,0))))),"")</f>
        <v>0</v>
      </c>
      <c r="S28" s="197" t="str">
        <f>IFERROR(IF(S$6="Sun","",IF(INDEX(Attendance!$S:$S,MATCH($B26&amp;S$7,Attendance!$N:$N,0))=TRUE,"",IF(S27&lt;8,"",INDEX(Attendance!$G:$G,MATCH($B26&amp;S$7,Attendance!$N:$N,0))))),"")</f>
        <v/>
      </c>
      <c r="T28" s="197">
        <f>IFERROR(IF(T$6="Sun","",IF(INDEX(Attendance!$S:$S,MATCH($B26&amp;T$7,Attendance!$N:$N,0))=TRUE,"",IF(T27&lt;8,"",INDEX(Attendance!$G:$G,MATCH($B26&amp;T$7,Attendance!$N:$N,0))))),"")</f>
        <v>3</v>
      </c>
      <c r="U28" s="197">
        <f>IFERROR(IF(U$6="Sun","",IF(INDEX(Attendance!$S:$S,MATCH($B26&amp;U$7,Attendance!$N:$N,0))=TRUE,"",IF(U27&lt;8,"",INDEX(Attendance!$G:$G,MATCH($B26&amp;U$7,Attendance!$N:$N,0))))),"")</f>
        <v>3</v>
      </c>
      <c r="V28" s="197">
        <f>IFERROR(IF(V$6="Sun","",IF(INDEX(Attendance!$S:$S,MATCH($B26&amp;V$7,Attendance!$N:$N,0))=TRUE,"",IF(V27&lt;8,"",INDEX(Attendance!$G:$G,MATCH($B26&amp;V$7,Attendance!$N:$N,0))))),"")</f>
        <v>3</v>
      </c>
      <c r="W28" s="197" t="str">
        <f>IFERROR(IF(W$6="Sun","",IF(INDEX(Attendance!$S:$S,MATCH($B26&amp;W$7,Attendance!$N:$N,0))=TRUE,"",IF(W27&lt;8,"",INDEX(Attendance!$G:$G,MATCH($B26&amp;W$7,Attendance!$N:$N,0))))),"")</f>
        <v/>
      </c>
      <c r="X28" s="197">
        <f>IFERROR(IF(X$6="Sun","",IF(INDEX(Attendance!$S:$S,MATCH($B26&amp;X$7,Attendance!$N:$N,0))=TRUE,"",IF(X27&lt;8,"",INDEX(Attendance!$G:$G,MATCH($B26&amp;X$7,Attendance!$N:$N,0))))),"")</f>
        <v>3</v>
      </c>
      <c r="Y28" s="197">
        <f>IFERROR(IF(Y$6="Sun","",IF(INDEX(Attendance!$S:$S,MATCH($B26&amp;Y$7,Attendance!$N:$N,0))=TRUE,"",IF(Y27&lt;8,"",INDEX(Attendance!$G:$G,MATCH($B26&amp;Y$7,Attendance!$N:$N,0))))),"")</f>
        <v>0</v>
      </c>
      <c r="Z28" s="197" t="str">
        <f>IFERROR(IF(Z$6="Sun","",IF(INDEX(Attendance!$S:$S,MATCH($B26&amp;Z$7,Attendance!$N:$N,0))=TRUE,"",IF(Z27&lt;8,"",INDEX(Attendance!$G:$G,MATCH($B26&amp;Z$7,Attendance!$N:$N,0))))),"")</f>
        <v/>
      </c>
      <c r="AA28" s="197">
        <f>IFERROR(IF(AA$6="Sun","",IF(INDEX(Attendance!$S:$S,MATCH($B26&amp;AA$7,Attendance!$N:$N,0))=TRUE,"",IF(AA27&lt;8,"",INDEX(Attendance!$G:$G,MATCH($B26&amp;AA$7,Attendance!$N:$N,0))))),"")</f>
        <v>3</v>
      </c>
      <c r="AB28" s="197">
        <f>IFERROR(IF(AB$6="Sun","",IF(INDEX(Attendance!$S:$S,MATCH($B26&amp;AB$7,Attendance!$N:$N,0))=TRUE,"",IF(AB27&lt;8,"",INDEX(Attendance!$G:$G,MATCH($B26&amp;AB$7,Attendance!$N:$N,0))))),"")</f>
        <v>3</v>
      </c>
      <c r="AC28" s="197">
        <f>IFERROR(IF(AC$6="Sun","",IF(INDEX(Attendance!$S:$S,MATCH($B26&amp;AC$7,Attendance!$N:$N,0))=TRUE,"",IF(AC27&lt;8,"",INDEX(Attendance!$G:$G,MATCH($B26&amp;AC$7,Attendance!$N:$N,0))))),"")</f>
        <v>3</v>
      </c>
      <c r="AD28" s="197">
        <f>IFERROR(IF(AD$6="Sun","",IF(INDEX(Attendance!$S:$S,MATCH($B26&amp;AD$7,Attendance!$N:$N,0))=TRUE,"",IF(AD27&lt;8,"",INDEX(Attendance!$G:$G,MATCH($B26&amp;AD$7,Attendance!$N:$N,0))))),"")</f>
        <v>3</v>
      </c>
      <c r="AE28" s="197">
        <f>IFERROR(IF(AE$6="Sun","",IF(INDEX(Attendance!$S:$S,MATCH($B26&amp;AE$7,Attendance!$N:$N,0))=TRUE,"",IF(AE27&lt;8,"",INDEX(Attendance!$G:$G,MATCH($B26&amp;AE$7,Attendance!$N:$N,0))))),"")</f>
        <v>3</v>
      </c>
      <c r="AF28" s="197">
        <f>IFERROR(IF(AF$6="Sun","",IF(INDEX(Attendance!$S:$S,MATCH($B26&amp;AF$7,Attendance!$N:$N,0))=TRUE,"",IF(AF27&lt;8,"",INDEX(Attendance!$G:$G,MATCH($B26&amp;AF$7,Attendance!$N:$N,0))))),"")</f>
        <v>3</v>
      </c>
      <c r="AG28" s="197" t="str">
        <f>IFERROR(IF(AG$6="Sun","",IF(INDEX(Attendance!$S:$S,MATCH($B26&amp;AG$7,Attendance!$N:$N,0))=TRUE,"",IF(AG27&lt;8,"",INDEX(Attendance!$G:$G,MATCH($B26&amp;AG$7,Attendance!$N:$N,0))))),"")</f>
        <v/>
      </c>
      <c r="AH28" s="197" t="str">
        <f>IFERROR(IF(AH$6="Sun","",IF(INDEX(Attendance!$S:$S,MATCH($B26&amp;AH$7,Attendance!$N:$N,0))=TRUE,"",IF(AH27&lt;8,"",INDEX(Attendance!$G:$G,MATCH($B26&amp;AH$7,Attendance!$N:$N,0))))),"")</f>
        <v/>
      </c>
      <c r="AI28" s="197" t="str">
        <f>IFERROR(IF(AI$6="Sun","",IF(INDEX(Attendance!$S:$S,MATCH($B26&amp;AI$7,Attendance!$N:$N,0))=TRUE,"",IF(AI27&lt;8,"",INDEX(Attendance!$G:$G,MATCH($B26&amp;AI$7,Attendance!$N:$N,0))))),"")</f>
        <v/>
      </c>
      <c r="AJ28" s="197" t="str">
        <f>IFERROR(IF(AJ$6="Sun","",IF(INDEX(Attendance!$S:$S,MATCH($B26&amp;AJ$7,Attendance!$N:$N,0))=TRUE,"",IF(AJ27&lt;8,"",INDEX(Attendance!$G:$G,MATCH($B26&amp;AJ$7,Attendance!$N:$N,0))))),"")</f>
        <v/>
      </c>
      <c r="AK28" s="259"/>
      <c r="AL28" s="198"/>
      <c r="AM28" s="198"/>
      <c r="AN28" s="198"/>
      <c r="AO28" s="262"/>
      <c r="AP28" s="265"/>
      <c r="AQ28" s="86"/>
      <c r="AR28" s="194"/>
      <c r="AS28" s="194"/>
      <c r="AT28" s="194"/>
      <c r="AU28" s="256"/>
    </row>
    <row r="29" spans="1:47" s="213" customFormat="1" ht="33" customHeight="1" x14ac:dyDescent="0.35">
      <c r="A29" s="189"/>
      <c r="B29" s="184"/>
      <c r="C29" s="195" t="str">
        <f>_xlfn.IFNA(INDEX(Masterlist!F:F,MATCH(B26,Masterlist!B:B,0)),"")</f>
        <v>Acc No. 04 Bank Code 04</v>
      </c>
      <c r="D29" s="88"/>
      <c r="E29" s="196"/>
      <c r="F29" s="199"/>
      <c r="G29" s="200"/>
      <c r="H29" s="192"/>
      <c r="I29" s="192"/>
      <c r="J29" s="192"/>
      <c r="K29" s="192"/>
      <c r="L29" s="192"/>
      <c r="M29" s="192"/>
      <c r="N29" s="192"/>
      <c r="O29" s="192"/>
      <c r="P29" s="192"/>
      <c r="Q29" s="201"/>
      <c r="R29" s="201"/>
      <c r="S29" s="192"/>
      <c r="T29" s="192"/>
      <c r="U29" s="192"/>
      <c r="V29" s="192"/>
      <c r="W29" s="192"/>
      <c r="X29" s="192"/>
      <c r="Y29" s="192"/>
      <c r="Z29" s="192"/>
      <c r="AA29" s="192"/>
      <c r="AB29" s="192"/>
      <c r="AC29" s="192"/>
      <c r="AD29" s="192"/>
      <c r="AE29" s="192"/>
      <c r="AF29" s="192"/>
      <c r="AG29" s="192"/>
      <c r="AH29" s="192"/>
      <c r="AI29" s="192"/>
      <c r="AJ29" s="192"/>
      <c r="AK29" s="259"/>
      <c r="AL29" s="198"/>
      <c r="AM29" s="198"/>
      <c r="AN29" s="198"/>
      <c r="AO29" s="262"/>
      <c r="AP29" s="265"/>
      <c r="AQ29" s="86"/>
      <c r="AR29" s="194"/>
      <c r="AS29" s="194"/>
      <c r="AT29" s="194"/>
      <c r="AU29" s="256"/>
    </row>
    <row r="30" spans="1:47" s="213" customFormat="1" ht="33" customHeight="1" x14ac:dyDescent="0.35">
      <c r="A30" s="189"/>
      <c r="B30" s="184"/>
      <c r="C30" s="202">
        <f>_xlfn.IFNA(INDEX(Masterlist!I:I,MATCH(B26,Masterlist!B:B,0)),"")</f>
        <v>42858</v>
      </c>
      <c r="D30" s="226" t="str">
        <f>_xlfn.IFNA(IF(INDEX(Attendance!H:H,MATCH(B26,Attendance!$A:$A,0))="VMI","SCOPE ALLW",""),"")</f>
        <v/>
      </c>
      <c r="E30" s="196" t="s">
        <v>13</v>
      </c>
      <c r="F30" s="203">
        <f>IFERROR(IF(AND(RIGHT(F26,1)="N",VALUE(F27)&gt;=8),Database!$I$3,""),"")</f>
        <v>2</v>
      </c>
      <c r="G30" s="192">
        <f>IFERROR(IF(AND(RIGHT(G26,1)="N",VALUE(G27)&gt;=8),Database!$I$3,""),"")</f>
        <v>2</v>
      </c>
      <c r="H30" s="199">
        <f>IFERROR(IF(AND(RIGHT(H26,1)="N",VALUE(H27)&gt;=8),Database!$I$3,""),"")</f>
        <v>2</v>
      </c>
      <c r="I30" s="192" t="str">
        <f>IFERROR(IF(AND(RIGHT(I26,1)="N",VALUE(I27)&gt;=8),Database!$I$3,""),"")</f>
        <v/>
      </c>
      <c r="J30" s="192">
        <f>IFERROR(IF(AND(RIGHT(J26,1)="N",VALUE(J27)&gt;=8),Database!$I$3,""),"")</f>
        <v>2</v>
      </c>
      <c r="K30" s="192">
        <f>IFERROR(IF(AND(RIGHT(K26,1)="N",VALUE(K27)&gt;=8),Database!$I$3,""),"")</f>
        <v>2</v>
      </c>
      <c r="L30" s="192" t="str">
        <f>IFERROR(IF(AND(RIGHT(L26,1)="N",VALUE(L27)&gt;=8),Database!$I$3,""),"")</f>
        <v/>
      </c>
      <c r="M30" s="192">
        <f>IFERROR(IF(AND(RIGHT(M26,1)="N",VALUE(M27)&gt;=8),Database!$I$3,""),"")</f>
        <v>2</v>
      </c>
      <c r="N30" s="192">
        <f>IFERROR(IF(AND(RIGHT(N26,1)="N",VALUE(N27)&gt;=8),Database!$I$3,""),"")</f>
        <v>2</v>
      </c>
      <c r="O30" s="192">
        <f>IFERROR(IF(AND(RIGHT(O26,1)="N",VALUE(O27)&gt;=8),Database!$I$3,""),"")</f>
        <v>2</v>
      </c>
      <c r="P30" s="192">
        <f>IFERROR(IF(AND(RIGHT(P26,1)="N",VALUE(P27)&gt;=8),Database!$I$3,""),"")</f>
        <v>2</v>
      </c>
      <c r="Q30" s="192" t="str">
        <f>IFERROR(IF(AND(RIGHT(Q26,1)="N",VALUE(Q27)&gt;=8),Database!$I$3,""),"")</f>
        <v/>
      </c>
      <c r="R30" s="192" t="str">
        <f>IFERROR(IF(AND(RIGHT(R26,1)="N",VALUE(R27)&gt;=8),Database!$I$3,""),"")</f>
        <v/>
      </c>
      <c r="S30" s="192" t="str">
        <f>IFERROR(IF(AND(RIGHT(S26,1)="N",VALUE(S27)&gt;=8),Database!$I$3,""),"")</f>
        <v/>
      </c>
      <c r="T30" s="192" t="str">
        <f>IFERROR(IF(AND(RIGHT(T26,1)="N",VALUE(T27)&gt;=8),Database!$I$3,""),"")</f>
        <v/>
      </c>
      <c r="U30" s="192" t="str">
        <f>IFERROR(IF(AND(RIGHT(U26,1)="N",VALUE(U27)&gt;=8),Database!$I$3,""),"")</f>
        <v/>
      </c>
      <c r="V30" s="192" t="str">
        <f>IFERROR(IF(AND(RIGHT(V26,1)="N",VALUE(V27)&gt;=8),Database!$I$3,""),"")</f>
        <v/>
      </c>
      <c r="W30" s="192" t="str">
        <f>IFERROR(IF(AND(RIGHT(W26,1)="N",VALUE(W27)&gt;=8),Database!$I$3,""),"")</f>
        <v/>
      </c>
      <c r="X30" s="192" t="str">
        <f>IFERROR(IF(AND(RIGHT(X26,1)="N",VALUE(X27)&gt;=8),Database!$I$3,""),"")</f>
        <v/>
      </c>
      <c r="Y30" s="192" t="str">
        <f>IFERROR(IF(AND(RIGHT(Y26,1)="N",VALUE(Y27)&gt;=8),Database!$I$3,""),"")</f>
        <v/>
      </c>
      <c r="Z30" s="192" t="str">
        <f>IFERROR(IF(AND(RIGHT(Z26,1)="N",VALUE(Z27)&gt;=8),Database!$I$3,""),"")</f>
        <v/>
      </c>
      <c r="AA30" s="192" t="str">
        <f>IFERROR(IF(AND(RIGHT(AA26,1)="N",VALUE(AA27)&gt;=8),Database!$I$3,""),"")</f>
        <v/>
      </c>
      <c r="AB30" s="192" t="str">
        <f>IFERROR(IF(AND(RIGHT(AB26,1)="N",VALUE(AB27)&gt;=8),Database!$I$3,""),"")</f>
        <v/>
      </c>
      <c r="AC30" s="192" t="str">
        <f>IFERROR(IF(AND(RIGHT(AC26,1)="N",VALUE(AC27)&gt;=8),Database!$I$3,""),"")</f>
        <v/>
      </c>
      <c r="AD30" s="192" t="str">
        <f>IFERROR(IF(AND(RIGHT(AD26,1)="N",VALUE(AD27)&gt;=8),Database!$I$3,""),"")</f>
        <v/>
      </c>
      <c r="AE30" s="192" t="str">
        <f>IFERROR(IF(AND(RIGHT(AE26,1)="N",VALUE(AE27)&gt;=8),Database!$I$3,""),"")</f>
        <v/>
      </c>
      <c r="AF30" s="192" t="str">
        <f>IFERROR(IF(AND(RIGHT(AF26,1)="N",VALUE(AF27)&gt;=8),Database!$I$3,""),"")</f>
        <v/>
      </c>
      <c r="AG30" s="192" t="str">
        <f>IFERROR(IF(AND(RIGHT(AG26,1)="N",VALUE(AG27)&gt;=8),Database!$I$3,""),"")</f>
        <v/>
      </c>
      <c r="AH30" s="192" t="str">
        <f>IFERROR(IF(AND(RIGHT(AH26,1)="N",VALUE(AH27)&gt;=8),Database!$I$3,""),"")</f>
        <v/>
      </c>
      <c r="AI30" s="192" t="str">
        <f>IFERROR(IF(AND(RIGHT(AI26,1)="N",VALUE(AI27)&gt;=8),Database!$I$3,""),"")</f>
        <v/>
      </c>
      <c r="AJ30" s="192" t="str">
        <f>IFERROR(IF(AND(RIGHT(AJ26,1)="N",VALUE(AJ27)&gt;=8),Database!$I$3,""),"")</f>
        <v/>
      </c>
      <c r="AK30" s="259"/>
      <c r="AL30" s="204"/>
      <c r="AM30" s="198"/>
      <c r="AN30" s="198"/>
      <c r="AO30" s="262"/>
      <c r="AP30" s="265"/>
      <c r="AQ30" s="86"/>
      <c r="AR30" s="194"/>
      <c r="AS30" s="194"/>
      <c r="AT30" s="194"/>
      <c r="AU30" s="256"/>
    </row>
    <row r="31" spans="1:47" s="213" customFormat="1" ht="33" customHeight="1" thickBot="1" x14ac:dyDescent="0.4">
      <c r="A31" s="189"/>
      <c r="B31" s="205"/>
      <c r="C31" s="222"/>
      <c r="D31" s="28"/>
      <c r="E31" s="206" t="s">
        <v>176</v>
      </c>
      <c r="F31" s="207">
        <f>IFERROR(IF(INDEX(Attendance!$T:$T,MATCH($B26&amp;F$7,Attendance!$N:$N,0))=TRUE,"L",IF(SUM(F27:F28)&gt;=10,5,"")),"")</f>
        <v>5</v>
      </c>
      <c r="G31" s="207">
        <f>IFERROR(IF(INDEX(Attendance!$T:$T,MATCH($B26&amp;G$7,Attendance!$N:$N,0))=TRUE,"L",IF(SUM(G27:G28)&gt;=10,5,"")),"")</f>
        <v>5</v>
      </c>
      <c r="H31" s="208">
        <f>IFERROR(IF(INDEX(Attendance!$T:$T,MATCH($B26&amp;H$7,Attendance!$N:$N,0))=TRUE,"L",IF(SUM(H27:H28)&gt;=10,5,"")),"")</f>
        <v>5</v>
      </c>
      <c r="I31" s="208" t="str">
        <f>IFERROR(IF(INDEX(Attendance!$T:$T,MATCH($B26&amp;I$7,Attendance!$N:$N,0))=TRUE,"L",IF(SUM(I27:I28)&gt;=10,5,"")),"")</f>
        <v/>
      </c>
      <c r="J31" s="208">
        <f>IFERROR(IF(INDEX(Attendance!$T:$T,MATCH($B26&amp;J$7,Attendance!$N:$N,0))=TRUE,"L",IF(SUM(J27:J28)&gt;=10,5,"")),"")</f>
        <v>5</v>
      </c>
      <c r="K31" s="208">
        <f>IFERROR(IF(INDEX(Attendance!$T:$T,MATCH($B26&amp;K$7,Attendance!$N:$N,0))=TRUE,"L",IF(SUM(K27:K28)&gt;=10,5,"")),"")</f>
        <v>5</v>
      </c>
      <c r="L31" s="208" t="str">
        <f>IFERROR(IF(INDEX(Attendance!$T:$T,MATCH($B26&amp;L$7,Attendance!$N:$N,0))=TRUE,"L",IF(SUM(L27:L28)&gt;=10,5,"")),"")</f>
        <v/>
      </c>
      <c r="M31" s="208">
        <f>IFERROR(IF(INDEX(Attendance!$T:$T,MATCH($B26&amp;M$7,Attendance!$N:$N,0))=TRUE,"L",IF(SUM(M27:M28)&gt;=10,5,"")),"")</f>
        <v>5</v>
      </c>
      <c r="N31" s="208" t="str">
        <f>IFERROR(IF(INDEX(Attendance!$T:$T,MATCH($B26&amp;N$7,Attendance!$N:$N,0))=TRUE,"L",IF(SUM(N27:N28)&gt;=10,5,"")),"")</f>
        <v>L</v>
      </c>
      <c r="O31" s="208">
        <f>IFERROR(IF(INDEX(Attendance!$T:$T,MATCH($B26&amp;O$7,Attendance!$N:$N,0))=TRUE,"L",IF(SUM(O27:O28)&gt;=10,5,"")),"")</f>
        <v>5</v>
      </c>
      <c r="P31" s="208">
        <f>IFERROR(IF(INDEX(Attendance!$T:$T,MATCH($B26&amp;P$7,Attendance!$N:$N,0))=TRUE,"L",IF(SUM(P27:P28)&gt;=10,5,"")),"")</f>
        <v>5</v>
      </c>
      <c r="Q31" s="208" t="str">
        <f>IFERROR(IF(INDEX(Attendance!$T:$T,MATCH($B26&amp;Q$7,Attendance!$N:$N,0))=TRUE,"L",IF(SUM(Q27:Q28)&gt;=10,5,"")),"")</f>
        <v/>
      </c>
      <c r="R31" s="208" t="str">
        <f>IFERROR(IF(INDEX(Attendance!$T:$T,MATCH($B26&amp;R$7,Attendance!$N:$N,0))=TRUE,"L",IF(SUM(R27:R28)&gt;=10,5,"")),"")</f>
        <v/>
      </c>
      <c r="S31" s="208" t="str">
        <f>IFERROR(IF(INDEX(Attendance!$T:$T,MATCH($B26&amp;S$7,Attendance!$N:$N,0))=TRUE,"L",IF(SUM(S27:S28)&gt;=10,5,"")),"")</f>
        <v/>
      </c>
      <c r="T31" s="208">
        <f>IFERROR(IF(INDEX(Attendance!$T:$T,MATCH($B26&amp;T$7,Attendance!$N:$N,0))=TRUE,"L",IF(SUM(T27:T28)&gt;=10,5,"")),"")</f>
        <v>5</v>
      </c>
      <c r="U31" s="208">
        <f>IFERROR(IF(INDEX(Attendance!$T:$T,MATCH($B26&amp;U$7,Attendance!$N:$N,0))=TRUE,"L",IF(SUM(U27:U28)&gt;=10,5,"")),"")</f>
        <v>5</v>
      </c>
      <c r="V31" s="208">
        <f>IFERROR(IF(INDEX(Attendance!$T:$T,MATCH($B26&amp;V$7,Attendance!$N:$N,0))=TRUE,"L",IF(SUM(V27:V28)&gt;=10,5,"")),"")</f>
        <v>5</v>
      </c>
      <c r="W31" s="208" t="str">
        <f>IFERROR(IF(INDEX(Attendance!$T:$T,MATCH($B26&amp;W$7,Attendance!$N:$N,0))=TRUE,"L",IF(SUM(W27:W28)&gt;=10,5,"")),"")</f>
        <v>L</v>
      </c>
      <c r="X31" s="208">
        <f>IFERROR(IF(INDEX(Attendance!$T:$T,MATCH($B26&amp;X$7,Attendance!$N:$N,0))=TRUE,"L",IF(SUM(X27:X28)&gt;=10,5,"")),"")</f>
        <v>5</v>
      </c>
      <c r="Y31" s="208" t="str">
        <f>IFERROR(IF(INDEX(Attendance!$T:$T,MATCH($B26&amp;Y$7,Attendance!$N:$N,0))=TRUE,"L",IF(SUM(Y27:Y28)&gt;=10,5,"")),"")</f>
        <v/>
      </c>
      <c r="Z31" s="208" t="str">
        <f>IFERROR(IF(INDEX(Attendance!$T:$T,MATCH($B26&amp;Z$7,Attendance!$N:$N,0))=TRUE,"L",IF(SUM(Z27:Z28)&gt;=10,5,"")),"")</f>
        <v/>
      </c>
      <c r="AA31" s="208">
        <f>IFERROR(IF(INDEX(Attendance!$T:$T,MATCH($B26&amp;AA$7,Attendance!$N:$N,0))=TRUE,"L",IF(SUM(AA27:AA28)&gt;=10,5,"")),"")</f>
        <v>5</v>
      </c>
      <c r="AB31" s="208">
        <f>IFERROR(IF(INDEX(Attendance!$T:$T,MATCH($B26&amp;AB$7,Attendance!$N:$N,0))=TRUE,"L",IF(SUM(AB27:AB28)&gt;=10,5,"")),"")</f>
        <v>5</v>
      </c>
      <c r="AC31" s="208">
        <f>IFERROR(IF(INDEX(Attendance!$T:$T,MATCH($B26&amp;AC$7,Attendance!$N:$N,0))=TRUE,"L",IF(SUM(AC27:AC28)&gt;=10,5,"")),"")</f>
        <v>5</v>
      </c>
      <c r="AD31" s="208">
        <f>IFERROR(IF(INDEX(Attendance!$T:$T,MATCH($B26&amp;AD$7,Attendance!$N:$N,0))=TRUE,"L",IF(SUM(AD27:AD28)&gt;=10,5,"")),"")</f>
        <v>5</v>
      </c>
      <c r="AE31" s="208">
        <f>IFERROR(IF(INDEX(Attendance!$T:$T,MATCH($B26&amp;AE$7,Attendance!$N:$N,0))=TRUE,"L",IF(SUM(AE27:AE28)&gt;=10,5,"")),"")</f>
        <v>5</v>
      </c>
      <c r="AF31" s="208">
        <f>IFERROR(IF(INDEX(Attendance!$T:$T,MATCH($B26&amp;AF$7,Attendance!$N:$N,0))=TRUE,"L",IF(SUM(AF27:AF28)&gt;=10,5,"")),"")</f>
        <v>5</v>
      </c>
      <c r="AG31" s="208" t="str">
        <f>IFERROR(IF(INDEX(Attendance!$T:$T,MATCH($B26&amp;AG$7,Attendance!$N:$N,0))=TRUE,"L",IF(SUM(AG27:AG28)&gt;=10,5,"")),"")</f>
        <v/>
      </c>
      <c r="AH31" s="208" t="str">
        <f>IFERROR(IF(INDEX(Attendance!$T:$T,MATCH($B26&amp;AH$7,Attendance!$N:$N,0))=TRUE,"L",IF(SUM(AH27:AH28)&gt;=10,5,"")),"")</f>
        <v/>
      </c>
      <c r="AI31" s="208" t="str">
        <f>IFERROR(IF(INDEX(Attendance!$T:$T,MATCH($B26&amp;AI$7,Attendance!$N:$N,0))=TRUE,"L",IF(SUM(AI27:AI28)&gt;=10,5,"")),"")</f>
        <v/>
      </c>
      <c r="AJ31" s="208" t="str">
        <f>IFERROR(IF(INDEX(Attendance!$T:$T,MATCH($B26&amp;AJ$7,Attendance!$N:$N,0))=TRUE,"L",IF(SUM(AJ27:AJ28)&gt;=10,5,"")),"")</f>
        <v/>
      </c>
      <c r="AK31" s="260"/>
      <c r="AL31" s="209">
        <f>ROUND(AL26*AL27,2)</f>
        <v>430.4</v>
      </c>
      <c r="AM31" s="209">
        <f>ROUND(AM26*AM27,2)</f>
        <v>0</v>
      </c>
      <c r="AN31" s="209">
        <f>ROUND(AN26*AN27,2)</f>
        <v>0</v>
      </c>
      <c r="AO31" s="263"/>
      <c r="AP31" s="266"/>
      <c r="AQ31" s="210">
        <f>AQ26*$AQ$5</f>
        <v>0</v>
      </c>
      <c r="AR31" s="211">
        <f>AR26*ROUND(IF($C31="",Basic,MID($C31,FIND("RM",$C31)+3,4))/WorkDays,2)</f>
        <v>0</v>
      </c>
      <c r="AS31" s="211">
        <f>AS26*ROUND(IF($C31="",Basic,MID($C31,FIND("RM",$C31)+3,4))/WorkDays,2)</f>
        <v>0</v>
      </c>
      <c r="AT31" s="211">
        <f>AT26*ROUND(IF($C31="",Basic,MID($C31,FIND("RM",$C31)+3,4))/WorkDays,2)</f>
        <v>92.3</v>
      </c>
      <c r="AU31" s="257"/>
    </row>
    <row r="32" spans="1:47" s="213" customFormat="1" ht="33" customHeight="1" x14ac:dyDescent="0.35">
      <c r="A32" s="175">
        <f t="shared" si="1"/>
        <v>5</v>
      </c>
      <c r="B32" s="184" t="str">
        <f>_xlfn.IFNA(INDEX(Attendance!$A:$A,MATCH(A32,Attendance!$M:$M,0)),"")</f>
        <v>Code 05</v>
      </c>
      <c r="C32" s="185" t="str">
        <f>_xlfn.IFNA(INDEX(Masterlist!C:C,MATCH(B32,Masterlist!B:B,0)),"")</f>
        <v>Name 05</v>
      </c>
      <c r="D32" s="87"/>
      <c r="E32" s="186" t="s">
        <v>173</v>
      </c>
      <c r="F32" s="83" t="str" cm="1">
        <f t="array" ref="F32">_xlfn.IFNA(IF(OR(VALUE(F$7&amp;$C$3)=PH),IF(F33="","PH",IF(INDEX(Attendance!$O:$O,MATCH($B32&amp;F$7,Attendance!$N:$N,0))&lt;"1200","PM","PN")),IF(F$6="Sun",IF(F33="","RD",IF(INDEX(Attendance!$O:$O,MATCH($B32&amp;F$7,Attendance!$N:$N,0))&lt;"1200","RM","RN")),IF(F33="",IF(F$7="","",IF(INDEX(Attendance!$I:$I,MATCH($B32&amp;F$7,Attendance!$N:$N,0))="ABS","AB","UL")),IF(INDEX(Attendance!$O:$O,MATCH($B32&amp;F$7,Attendance!$N:$N,0))&lt;"1200","M","N")))),"")</f>
        <v>N</v>
      </c>
      <c r="G32" s="83" t="str" cm="1">
        <f t="array" ref="G32">_xlfn.IFNA(IF(OR(VALUE(G$7&amp;$C$3)=PH),IF(G33="","PH",IF(INDEX(Attendance!$O:$O,MATCH($B32&amp;G$7,Attendance!$N:$N,0))&lt;"1200","PM","PN")),IF(G$6="Sun",IF(G33="","RD",IF(INDEX(Attendance!$O:$O,MATCH($B32&amp;G$7,Attendance!$N:$N,0))&lt;"1200","RM","RN")),IF(G33="",IF(G$7="","",IF(INDEX(Attendance!$I:$I,MATCH($B32&amp;G$7,Attendance!$N:$N,0))="ABS","AB","UL")),IF(INDEX(Attendance!$O:$O,MATCH($B32&amp;G$7,Attendance!$N:$N,0))&lt;"1200","M","N")))),"")</f>
        <v>N</v>
      </c>
      <c r="H32" s="83" t="str" cm="1">
        <f t="array" ref="H32">_xlfn.IFNA(IF(OR(VALUE(H$7&amp;$C$3)=PH),IF(H33="","PH",IF(INDEX(Attendance!$O:$O,MATCH($B32&amp;H$7,Attendance!$N:$N,0))&lt;"1200","PM","PN")),IF(H$6="Sun",IF(H33="","RD",IF(INDEX(Attendance!$O:$O,MATCH($B32&amp;H$7,Attendance!$N:$N,0))&lt;"1200","RM","RN")),IF(H33="",IF(H$7="","",IF(INDEX(Attendance!$I:$I,MATCH($B32&amp;H$7,Attendance!$N:$N,0))="ABS","AB","UL")),IF(INDEX(Attendance!$O:$O,MATCH($B32&amp;H$7,Attendance!$N:$N,0))&lt;"1200","M","N")))),"")</f>
        <v>N</v>
      </c>
      <c r="I32" s="83" t="str" cm="1">
        <f t="array" ref="I32">_xlfn.IFNA(IF(OR(VALUE(I$7&amp;$C$3)=PH),IF(I33="","PH",IF(INDEX(Attendance!$O:$O,MATCH($B32&amp;I$7,Attendance!$N:$N,0))&lt;"1200","PM","PN")),IF(I$6="Sun",IF(I33="","RD",IF(INDEX(Attendance!$O:$O,MATCH($B32&amp;I$7,Attendance!$N:$N,0))&lt;"1200","RM","RN")),IF(I33="",IF(I$7="","",IF(INDEX(Attendance!$I:$I,MATCH($B32&amp;I$7,Attendance!$N:$N,0))="ABS","AB","UL")),IF(INDEX(Attendance!$O:$O,MATCH($B32&amp;I$7,Attendance!$N:$N,0))&lt;"1200","M","N")))),"")</f>
        <v>N</v>
      </c>
      <c r="J32" s="83" t="str" cm="1">
        <f t="array" ref="J32">_xlfn.IFNA(IF(OR(VALUE(J$7&amp;$C$3)=PH),IF(J33="","PH",IF(INDEX(Attendance!$O:$O,MATCH($B32&amp;J$7,Attendance!$N:$N,0))&lt;"1200","PM","PN")),IF(J$6="Sun",IF(J33="","RD",IF(INDEX(Attendance!$O:$O,MATCH($B32&amp;J$7,Attendance!$N:$N,0))&lt;"1200","RM","RN")),IF(J33="",IF(J$7="","",IF(INDEX(Attendance!$I:$I,MATCH($B32&amp;J$7,Attendance!$N:$N,0))="ABS","AB","UL")),IF(INDEX(Attendance!$O:$O,MATCH($B32&amp;J$7,Attendance!$N:$N,0))&lt;"1200","M","N")))),"")</f>
        <v>N</v>
      </c>
      <c r="K32" s="83" t="str" cm="1">
        <f t="array" ref="K32">_xlfn.IFNA(IF(OR(VALUE(K$7&amp;$C$3)=PH),IF(K33="","PH",IF(INDEX(Attendance!$O:$O,MATCH($B32&amp;K$7,Attendance!$N:$N,0))&lt;"1200","PM","PN")),IF(K$6="Sun",IF(K33="","RD",IF(INDEX(Attendance!$O:$O,MATCH($B32&amp;K$7,Attendance!$N:$N,0))&lt;"1200","RM","RN")),IF(K33="",IF(K$7="","",IF(INDEX(Attendance!$I:$I,MATCH($B32&amp;K$7,Attendance!$N:$N,0))="ABS","AB","UL")),IF(INDEX(Attendance!$O:$O,MATCH($B32&amp;K$7,Attendance!$N:$N,0))&lt;"1200","M","N")))),"")</f>
        <v>N</v>
      </c>
      <c r="L32" s="83" t="str" cm="1">
        <f t="array" ref="L32">_xlfn.IFNA(IF(OR(VALUE(L$7&amp;$C$3)=PH),IF(L33="","PH",IF(INDEX(Attendance!$O:$O,MATCH($B32&amp;L$7,Attendance!$N:$N,0))&lt;"1200","PM","PN")),IF(L$6="Sun",IF(L33="","RD",IF(INDEX(Attendance!$O:$O,MATCH($B32&amp;L$7,Attendance!$N:$N,0))&lt;"1200","RM","RN")),IF(L33="",IF(L$7="","",IF(INDEX(Attendance!$I:$I,MATCH($B32&amp;L$7,Attendance!$N:$N,0))="ABS","AB","UL")),IF(INDEX(Attendance!$O:$O,MATCH($B32&amp;L$7,Attendance!$N:$N,0))&lt;"1200","M","N")))),"")</f>
        <v>RD</v>
      </c>
      <c r="M32" s="83" t="str" cm="1">
        <f t="array" ref="M32">_xlfn.IFNA(IF(OR(VALUE(M$7&amp;$C$3)=PH),IF(M33="","PH",IF(INDEX(Attendance!$O:$O,MATCH($B32&amp;M$7,Attendance!$N:$N,0))&lt;"1200","PM","PN")),IF(M$6="Sun",IF(M33="","RD",IF(INDEX(Attendance!$O:$O,MATCH($B32&amp;M$7,Attendance!$N:$N,0))&lt;"1200","RM","RN")),IF(M33="",IF(M$7="","",IF(INDEX(Attendance!$I:$I,MATCH($B32&amp;M$7,Attendance!$N:$N,0))="ABS","AB","UL")),IF(INDEX(Attendance!$O:$O,MATCH($B32&amp;M$7,Attendance!$N:$N,0))&lt;"1200","M","N")))),"")</f>
        <v>N</v>
      </c>
      <c r="N32" s="83" t="str" cm="1">
        <f t="array" ref="N32">_xlfn.IFNA(IF(OR(VALUE(N$7&amp;$C$3)=PH),IF(N33="","PH",IF(INDEX(Attendance!$O:$O,MATCH($B32&amp;N$7,Attendance!$N:$N,0))&lt;"1200","PM","PN")),IF(N$6="Sun",IF(N33="","RD",IF(INDEX(Attendance!$O:$O,MATCH($B32&amp;N$7,Attendance!$N:$N,0))&lt;"1200","RM","RN")),IF(N33="",IF(N$7="","",IF(INDEX(Attendance!$I:$I,MATCH($B32&amp;N$7,Attendance!$N:$N,0))="ABS","AB","UL")),IF(INDEX(Attendance!$O:$O,MATCH($B32&amp;N$7,Attendance!$N:$N,0))&lt;"1200","M","N")))),"")</f>
        <v>N</v>
      </c>
      <c r="O32" s="83" t="str" cm="1">
        <f t="array" ref="O32">_xlfn.IFNA(IF(OR(VALUE(O$7&amp;$C$3)=PH),IF(O33="","PH",IF(INDEX(Attendance!$O:$O,MATCH($B32&amp;O$7,Attendance!$N:$N,0))&lt;"1200","PM","PN")),IF(O$6="Sun",IF(O33="","RD",IF(INDEX(Attendance!$O:$O,MATCH($B32&amp;O$7,Attendance!$N:$N,0))&lt;"1200","RM","RN")),IF(O33="",IF(O$7="","",IF(INDEX(Attendance!$I:$I,MATCH($B32&amp;O$7,Attendance!$N:$N,0))="ABS","AB","UL")),IF(INDEX(Attendance!$O:$O,MATCH($B32&amp;O$7,Attendance!$N:$N,0))&lt;"1200","M","N")))),"")</f>
        <v>N</v>
      </c>
      <c r="P32" s="83" t="str" cm="1">
        <f t="array" ref="P32">_xlfn.IFNA(IF(OR(VALUE(P$7&amp;$C$3)=PH),IF(P33="","PH",IF(INDEX(Attendance!$O:$O,MATCH($B32&amp;P$7,Attendance!$N:$N,0))&lt;"1200","PM","PN")),IF(P$6="Sun",IF(P33="","RD",IF(INDEX(Attendance!$O:$O,MATCH($B32&amp;P$7,Attendance!$N:$N,0))&lt;"1200","RM","RN")),IF(P33="",IF(P$7="","",IF(INDEX(Attendance!$I:$I,MATCH($B32&amp;P$7,Attendance!$N:$N,0))="ABS","AB","UL")),IF(INDEX(Attendance!$O:$O,MATCH($B32&amp;P$7,Attendance!$N:$N,0))&lt;"1200","M","N")))),"")</f>
        <v>N</v>
      </c>
      <c r="Q32" s="83" t="str" cm="1">
        <f t="array" ref="Q32">_xlfn.IFNA(IF(OR(VALUE(Q$7&amp;$C$3)=PH),IF(Q33="","PH",IF(INDEX(Attendance!$O:$O,MATCH($B32&amp;Q$7,Attendance!$N:$N,0))&lt;"1200","PM","PN")),IF(Q$6="Sun",IF(Q33="","RD",IF(INDEX(Attendance!$O:$O,MATCH($B32&amp;Q$7,Attendance!$N:$N,0))&lt;"1200","RM","RN")),IF(Q33="",IF(Q$7="","",IF(INDEX(Attendance!$I:$I,MATCH($B32&amp;Q$7,Attendance!$N:$N,0))="ABS","AB","UL")),IF(INDEX(Attendance!$O:$O,MATCH($B32&amp;Q$7,Attendance!$N:$N,0))&lt;"1200","M","N")))),"")</f>
        <v>PH</v>
      </c>
      <c r="R32" s="83" t="str" cm="1">
        <f t="array" ref="R32">_xlfn.IFNA(IF(OR(VALUE(R$7&amp;$C$3)=PH),IF(R33="","PH",IF(INDEX(Attendance!$O:$O,MATCH($B32&amp;R$7,Attendance!$N:$N,0))&lt;"1200","PM","PN")),IF(R$6="Sun",IF(R33="","RD",IF(INDEX(Attendance!$O:$O,MATCH($B32&amp;R$7,Attendance!$N:$N,0))&lt;"1200","RM","RN")),IF(R33="",IF(R$7="","",IF(INDEX(Attendance!$I:$I,MATCH($B32&amp;R$7,Attendance!$N:$N,0))="ABS","AB","UL")),IF(INDEX(Attendance!$O:$O,MATCH($B32&amp;R$7,Attendance!$N:$N,0))&lt;"1200","M","N")))),"")</f>
        <v>PH</v>
      </c>
      <c r="S32" s="83" t="str" cm="1">
        <f t="array" ref="S32">_xlfn.IFNA(IF(OR(VALUE(S$7&amp;$C$3)=PH),IF(S33="","PH",IF(INDEX(Attendance!$O:$O,MATCH($B32&amp;S$7,Attendance!$N:$N,0))&lt;"1200","PM","PN")),IF(S$6="Sun",IF(S33="","RD",IF(INDEX(Attendance!$O:$O,MATCH($B32&amp;S$7,Attendance!$N:$N,0))&lt;"1200","RM","RN")),IF(S33="",IF(S$7="","",IF(INDEX(Attendance!$I:$I,MATCH($B32&amp;S$7,Attendance!$N:$N,0))="ABS","AB","UL")),IF(INDEX(Attendance!$O:$O,MATCH($B32&amp;S$7,Attendance!$N:$N,0))&lt;"1200","M","N")))),"")</f>
        <v>RD</v>
      </c>
      <c r="T32" s="83" t="str" cm="1">
        <f t="array" ref="T32">_xlfn.IFNA(IF(OR(VALUE(T$7&amp;$C$3)=PH),IF(T33="","PH",IF(INDEX(Attendance!$O:$O,MATCH($B32&amp;T$7,Attendance!$N:$N,0))&lt;"1200","PM","PN")),IF(T$6="Sun",IF(T33="","RD",IF(INDEX(Attendance!$O:$O,MATCH($B32&amp;T$7,Attendance!$N:$N,0))&lt;"1200","RM","RN")),IF(T33="",IF(T$7="","",IF(INDEX(Attendance!$I:$I,MATCH($B32&amp;T$7,Attendance!$N:$N,0))="ABS","AB","UL")),IF(INDEX(Attendance!$O:$O,MATCH($B32&amp;T$7,Attendance!$N:$N,0))&lt;"1200","M","N")))),"")</f>
        <v>M</v>
      </c>
      <c r="U32" s="83" t="str" cm="1">
        <f t="array" ref="U32">_xlfn.IFNA(IF(OR(VALUE(U$7&amp;$C$3)=PH),IF(U33="","PH",IF(INDEX(Attendance!$O:$O,MATCH($B32&amp;U$7,Attendance!$N:$N,0))&lt;"1200","PM","PN")),IF(U$6="Sun",IF(U33="","RD",IF(INDEX(Attendance!$O:$O,MATCH($B32&amp;U$7,Attendance!$N:$N,0))&lt;"1200","RM","RN")),IF(U33="",IF(U$7="","",IF(INDEX(Attendance!$I:$I,MATCH($B32&amp;U$7,Attendance!$N:$N,0))="ABS","AB","UL")),IF(INDEX(Attendance!$O:$O,MATCH($B32&amp;U$7,Attendance!$N:$N,0))&lt;"1200","M","N")))),"")</f>
        <v>M</v>
      </c>
      <c r="V32" s="83" t="str" cm="1">
        <f t="array" ref="V32">_xlfn.IFNA(IF(OR(VALUE(V$7&amp;$C$3)=PH),IF(V33="","PH",IF(INDEX(Attendance!$O:$O,MATCH($B32&amp;V$7,Attendance!$N:$N,0))&lt;"1200","PM","PN")),IF(V$6="Sun",IF(V33="","RD",IF(INDEX(Attendance!$O:$O,MATCH($B32&amp;V$7,Attendance!$N:$N,0))&lt;"1200","RM","RN")),IF(V33="",IF(V$7="","",IF(INDEX(Attendance!$I:$I,MATCH($B32&amp;V$7,Attendance!$N:$N,0))="ABS","AB","UL")),IF(INDEX(Attendance!$O:$O,MATCH($B32&amp;V$7,Attendance!$N:$N,0))&lt;"1200","M","N")))),"")</f>
        <v>M</v>
      </c>
      <c r="W32" s="83" t="str" cm="1">
        <f t="array" ref="W32">_xlfn.IFNA(IF(OR(VALUE(W$7&amp;$C$3)=PH),IF(W33="","PH",IF(INDEX(Attendance!$O:$O,MATCH($B32&amp;W$7,Attendance!$N:$N,0))&lt;"1200","PM","PN")),IF(W$6="Sun",IF(W33="","RD",IF(INDEX(Attendance!$O:$O,MATCH($B32&amp;W$7,Attendance!$N:$N,0))&lt;"1200","RM","RN")),IF(W33="",IF(W$7="","",IF(INDEX(Attendance!$I:$I,MATCH($B32&amp;W$7,Attendance!$N:$N,0))="ABS","AB","UL")),IF(INDEX(Attendance!$O:$O,MATCH($B32&amp;W$7,Attendance!$N:$N,0))&lt;"1200","M","N")))),"")</f>
        <v>M</v>
      </c>
      <c r="X32" s="83" t="str" cm="1">
        <f t="array" ref="X32">_xlfn.IFNA(IF(OR(VALUE(X$7&amp;$C$3)=PH),IF(X33="","PH",IF(INDEX(Attendance!$O:$O,MATCH($B32&amp;X$7,Attendance!$N:$N,0))&lt;"1200","PM","PN")),IF(X$6="Sun",IF(X33="","RD",IF(INDEX(Attendance!$O:$O,MATCH($B32&amp;X$7,Attendance!$N:$N,0))&lt;"1200","RM","RN")),IF(X33="",IF(X$7="","",IF(INDEX(Attendance!$I:$I,MATCH($B32&amp;X$7,Attendance!$N:$N,0))="ABS","AB","UL")),IF(INDEX(Attendance!$O:$O,MATCH($B32&amp;X$7,Attendance!$N:$N,0))&lt;"1200","M","N")))),"")</f>
        <v>M</v>
      </c>
      <c r="Y32" s="83" t="str" cm="1">
        <f t="array" ref="Y32">_xlfn.IFNA(IF(OR(VALUE(Y$7&amp;$C$3)=PH),IF(Y33="","PH",IF(INDEX(Attendance!$O:$O,MATCH($B32&amp;Y$7,Attendance!$N:$N,0))&lt;"1200","PM","PN")),IF(Y$6="Sun",IF(Y33="","RD",IF(INDEX(Attendance!$O:$O,MATCH($B32&amp;Y$7,Attendance!$N:$N,0))&lt;"1200","RM","RN")),IF(Y33="",IF(Y$7="","",IF(INDEX(Attendance!$I:$I,MATCH($B32&amp;Y$7,Attendance!$N:$N,0))="ABS","AB","UL")),IF(INDEX(Attendance!$O:$O,MATCH($B32&amp;Y$7,Attendance!$N:$N,0))&lt;"1200","M","N")))),"")</f>
        <v>M</v>
      </c>
      <c r="Z32" s="83" t="str" cm="1">
        <f t="array" ref="Z32">_xlfn.IFNA(IF(OR(VALUE(Z$7&amp;$C$3)=PH),IF(Z33="","PH",IF(INDEX(Attendance!$O:$O,MATCH($B32&amp;Z$7,Attendance!$N:$N,0))&lt;"1200","PM","PN")),IF(Z$6="Sun",IF(Z33="","RD",IF(INDEX(Attendance!$O:$O,MATCH($B32&amp;Z$7,Attendance!$N:$N,0))&lt;"1200","RM","RN")),IF(Z33="",IF(Z$7="","",IF(INDEX(Attendance!$I:$I,MATCH($B32&amp;Z$7,Attendance!$N:$N,0))="ABS","AB","UL")),IF(INDEX(Attendance!$O:$O,MATCH($B32&amp;Z$7,Attendance!$N:$N,0))&lt;"1200","M","N")))),"")</f>
        <v>RD</v>
      </c>
      <c r="AA32" s="83" t="str" cm="1">
        <f t="array" ref="AA32">_xlfn.IFNA(IF(OR(VALUE(AA$7&amp;$C$3)=PH),IF(AA33="","PH",IF(INDEX(Attendance!$O:$O,MATCH($B32&amp;AA$7,Attendance!$N:$N,0))&lt;"1200","PM","PN")),IF(AA$6="Sun",IF(AA33="","RD",IF(INDEX(Attendance!$O:$O,MATCH($B32&amp;AA$7,Attendance!$N:$N,0))&lt;"1200","RM","RN")),IF(AA33="",IF(AA$7="","",IF(INDEX(Attendance!$I:$I,MATCH($B32&amp;AA$7,Attendance!$N:$N,0))="ABS","AB","UL")),IF(INDEX(Attendance!$O:$O,MATCH($B32&amp;AA$7,Attendance!$N:$N,0))&lt;"1200","M","N")))),"")</f>
        <v>M</v>
      </c>
      <c r="AB32" s="83" t="str" cm="1">
        <f t="array" ref="AB32">_xlfn.IFNA(IF(OR(VALUE(AB$7&amp;$C$3)=PH),IF(AB33="","PH",IF(INDEX(Attendance!$O:$O,MATCH($B32&amp;AB$7,Attendance!$N:$N,0))&lt;"1200","PM","PN")),IF(AB$6="Sun",IF(AB33="","RD",IF(INDEX(Attendance!$O:$O,MATCH($B32&amp;AB$7,Attendance!$N:$N,0))&lt;"1200","RM","RN")),IF(AB33="",IF(AB$7="","",IF(INDEX(Attendance!$I:$I,MATCH($B32&amp;AB$7,Attendance!$N:$N,0))="ABS","AB","UL")),IF(INDEX(Attendance!$O:$O,MATCH($B32&amp;AB$7,Attendance!$N:$N,0))&lt;"1200","M","N")))),"")</f>
        <v>M</v>
      </c>
      <c r="AC32" s="83" t="str" cm="1">
        <f t="array" ref="AC32">_xlfn.IFNA(IF(OR(VALUE(AC$7&amp;$C$3)=PH),IF(AC33="","PH",IF(INDEX(Attendance!$O:$O,MATCH($B32&amp;AC$7,Attendance!$N:$N,0))&lt;"1200","PM","PN")),IF(AC$6="Sun",IF(AC33="","RD",IF(INDEX(Attendance!$O:$O,MATCH($B32&amp;AC$7,Attendance!$N:$N,0))&lt;"1200","RM","RN")),IF(AC33="",IF(AC$7="","",IF(INDEX(Attendance!$I:$I,MATCH($B32&amp;AC$7,Attendance!$N:$N,0))="ABS","AB","UL")),IF(INDEX(Attendance!$O:$O,MATCH($B32&amp;AC$7,Attendance!$N:$N,0))&lt;"1200","M","N")))),"")</f>
        <v>M</v>
      </c>
      <c r="AD32" s="83" t="str" cm="1">
        <f t="array" ref="AD32">_xlfn.IFNA(IF(OR(VALUE(AD$7&amp;$C$3)=PH),IF(AD33="","PH",IF(INDEX(Attendance!$O:$O,MATCH($B32&amp;AD$7,Attendance!$N:$N,0))&lt;"1200","PM","PN")),IF(AD$6="Sun",IF(AD33="","RD",IF(INDEX(Attendance!$O:$O,MATCH($B32&amp;AD$7,Attendance!$N:$N,0))&lt;"1200","RM","RN")),IF(AD33="",IF(AD$7="","",IF(INDEX(Attendance!$I:$I,MATCH($B32&amp;AD$7,Attendance!$N:$N,0))="ABS","AB","UL")),IF(INDEX(Attendance!$O:$O,MATCH($B32&amp;AD$7,Attendance!$N:$N,0))&lt;"1200","M","N")))),"")</f>
        <v>M</v>
      </c>
      <c r="AE32" s="83" t="str" cm="1">
        <f t="array" ref="AE32">_xlfn.IFNA(IF(OR(VALUE(AE$7&amp;$C$3)=PH),IF(AE33="","PH",IF(INDEX(Attendance!$O:$O,MATCH($B32&amp;AE$7,Attendance!$N:$N,0))&lt;"1200","PM","PN")),IF(AE$6="Sun",IF(AE33="","RD",IF(INDEX(Attendance!$O:$O,MATCH($B32&amp;AE$7,Attendance!$N:$N,0))&lt;"1200","RM","RN")),IF(AE33="",IF(AE$7="","",IF(INDEX(Attendance!$I:$I,MATCH($B32&amp;AE$7,Attendance!$N:$N,0))="ABS","AB","UL")),IF(INDEX(Attendance!$O:$O,MATCH($B32&amp;AE$7,Attendance!$N:$N,0))&lt;"1200","M","N")))),"")</f>
        <v>M</v>
      </c>
      <c r="AF32" s="83" t="str" cm="1">
        <f t="array" ref="AF32">_xlfn.IFNA(IF(OR(VALUE(AF$7&amp;$C$3)=PH),IF(AF33="","PH",IF(INDEX(Attendance!$O:$O,MATCH($B32&amp;AF$7,Attendance!$N:$N,0))&lt;"1200","PM","PN")),IF(AF$6="Sun",IF(AF33="","RD",IF(INDEX(Attendance!$O:$O,MATCH($B32&amp;AF$7,Attendance!$N:$N,0))&lt;"1200","RM","RN")),IF(AF33="",IF(AF$7="","",IF(INDEX(Attendance!$I:$I,MATCH($B32&amp;AF$7,Attendance!$N:$N,0))="ABS","AB","UL")),IF(INDEX(Attendance!$O:$O,MATCH($B32&amp;AF$7,Attendance!$N:$N,0))&lt;"1200","M","N")))),"")</f>
        <v>M</v>
      </c>
      <c r="AG32" s="83" t="str" cm="1">
        <f t="array" ref="AG32">_xlfn.IFNA(IF(OR(VALUE(AG$7&amp;$C$3)=PH),IF(AG33="","PH",IF(INDEX(Attendance!$O:$O,MATCH($B32&amp;AG$7,Attendance!$N:$N,0))&lt;"1200","PM","PN")),IF(AG$6="Sun",IF(AG33="","RD",IF(INDEX(Attendance!$O:$O,MATCH($B32&amp;AG$7,Attendance!$N:$N,0))&lt;"1200","RM","RN")),IF(AG33="",IF(AG$7="","",IF(INDEX(Attendance!$I:$I,MATCH($B32&amp;AG$7,Attendance!$N:$N,0))="ABS","AB","UL")),IF(INDEX(Attendance!$O:$O,MATCH($B32&amp;AG$7,Attendance!$N:$N,0))&lt;"1200","M","N")))),"")</f>
        <v>RD</v>
      </c>
      <c r="AH32" s="83" t="str" cm="1">
        <f t="array" ref="AH32">_xlfn.IFNA(IF(OR(VALUE(AH$7&amp;$C$3)=PH),IF(AH33="","PH",IF(INDEX(Attendance!$O:$O,MATCH($B32&amp;AH$7,Attendance!$N:$N,0))&lt;"1200","PM","PN")),IF(AH$6="Sun",IF(AH33="","RD",IF(INDEX(Attendance!$O:$O,MATCH($B32&amp;AH$7,Attendance!$N:$N,0))&lt;"1200","RM","RN")),IF(AH33="",IF(AH$7="","",IF(INDEX(Attendance!$I:$I,MATCH($B32&amp;AH$7,Attendance!$N:$N,0))="ABS","AB","UL")),IF(INDEX(Attendance!$O:$O,MATCH($B32&amp;AH$7,Attendance!$N:$N,0))&lt;"1200","M","N")))),"")</f>
        <v/>
      </c>
      <c r="AI32" s="83" t="str" cm="1">
        <f t="array" ref="AI32">_xlfn.IFNA(IF(OR(VALUE(AI$7&amp;$C$3)=PH),IF(AI33="","PH",IF(INDEX(Attendance!$O:$O,MATCH($B32&amp;AI$7,Attendance!$N:$N,0))&lt;"1200","PM","PN")),IF(AI$6="Sun",IF(AI33="","RD",IF(INDEX(Attendance!$O:$O,MATCH($B32&amp;AI$7,Attendance!$N:$N,0))&lt;"1200","RM","RN")),IF(AI33="",IF(AI$7="","",IF(INDEX(Attendance!$I:$I,MATCH($B32&amp;AI$7,Attendance!$N:$N,0))="ABS","AB","UL")),IF(INDEX(Attendance!$O:$O,MATCH($B32&amp;AI$7,Attendance!$N:$N,0))&lt;"1200","M","N")))),"")</f>
        <v/>
      </c>
      <c r="AJ32" s="83" t="str" cm="1">
        <f t="array" ref="AJ32">_xlfn.IFNA(IF(OR(VALUE(AJ$7&amp;$C$3)=PH),IF(AJ33="","PH",IF(INDEX(Attendance!$O:$O,MATCH($B32&amp;AJ$7,Attendance!$N:$N,0))&lt;"1200","PM","PN")),IF(AJ$6="Sun",IF(AJ33="","RD",IF(INDEX(Attendance!$O:$O,MATCH($B32&amp;AJ$7,Attendance!$N:$N,0))&lt;"1200","RM","RN")),IF(AJ33="",IF(AJ$7="","",IF(INDEX(Attendance!$I:$I,MATCH($B32&amp;AJ$7,Attendance!$N:$N,0))="ABS","AB","UL")),IF(INDEX(Attendance!$O:$O,MATCH($B32&amp;AJ$7,Attendance!$N:$N,0))&lt;"1200","M","N")))),"")</f>
        <v/>
      </c>
      <c r="AK32" s="258">
        <f>SUM(SUMIF(F32:AJ32,{"M","N","A"},F33:AJ33))</f>
        <v>176</v>
      </c>
      <c r="AL32" s="187">
        <f>SUM(SUMIF(F32:AJ32,{"M","N"},F34:AJ34),SUMIF(F32:AJ32,{"OM","ON"},F33:AJ33))</f>
        <v>60</v>
      </c>
      <c r="AM32" s="187">
        <f>SUM(SUMIF(F32:AJ32,{"PM","PN","RM","RN"},F33:AJ33))</f>
        <v>0</v>
      </c>
      <c r="AN32" s="187">
        <f>SUM(SUMIF(F32:AJ32,{"PM","PN"},F34:AJ34))</f>
        <v>0</v>
      </c>
      <c r="AO32" s="261">
        <f>SUM(F37:AJ37)</f>
        <v>110</v>
      </c>
      <c r="AP32" s="264">
        <f>SUM(F36:AJ36)</f>
        <v>20</v>
      </c>
      <c r="AQ32" s="188">
        <f>IF(D36="",0,SUM(COUNTIFS(F32:AJ32,{"M","N","A","OM","ON","OA","PM","PN","PA","RM","RN","RA"})))</f>
        <v>0</v>
      </c>
      <c r="AR32" s="74">
        <f>COUNTIF(F32:AJ32,"AL")</f>
        <v>0</v>
      </c>
      <c r="AS32" s="74">
        <f>COUNTIF(F32:AJ32,"MC")</f>
        <v>0</v>
      </c>
      <c r="AT32" s="74">
        <f>SUM(COUNTIF(F32:AJ32,{"RPH","PH"}))</f>
        <v>2</v>
      </c>
      <c r="AU32" s="255">
        <f t="shared" ref="AU32" si="5">_xlfn.IFNA(IF($B32="",0,AK32*$AK$5+SUM(AL37:AN37)+SUM(AO32:AP37)+SUM(AQ37:AT37)),"")</f>
        <v>1765.7099999999998</v>
      </c>
    </row>
    <row r="33" spans="1:47" s="213" customFormat="1" ht="33" customHeight="1" x14ac:dyDescent="0.35">
      <c r="A33" s="189"/>
      <c r="B33" s="184"/>
      <c r="C33" s="190" t="str">
        <f>_xlfn.IFNA(INDEX(Masterlist!D:D,MATCH(B32,Masterlist!B:B,0)),"")</f>
        <v>IC No. 05</v>
      </c>
      <c r="D33" s="88"/>
      <c r="E33" s="191" t="s">
        <v>174</v>
      </c>
      <c r="F33" s="192">
        <f>IFERROR(IF(F$6="Sun",INDEX(Attendance!$R:$R,MATCH($B32&amp;F$7,Attendance!$N:$N,0)),IF(INDEX(Attendance!$R:$R,MATCH($B32&amp;F$7,Attendance!$N:$N,0))="","",IF(INDEX(Attendance!$R:$R,MATCH($B32&amp;F$7,Attendance!$N:$N,0))&gt;8,8,INDEX(Attendance!$R:$R,MATCH($B32&amp;F$7,Attendance!$N:$N,0))))),"")</f>
        <v>8</v>
      </c>
      <c r="G33" s="192">
        <f>IFERROR(IF(G$6="Sun",INDEX(Attendance!$R:$R,MATCH($B32&amp;G$7,Attendance!$N:$N,0)),IF(INDEX(Attendance!$R:$R,MATCH($B32&amp;G$7,Attendance!$N:$N,0))="","",IF(INDEX(Attendance!$R:$R,MATCH($B32&amp;G$7,Attendance!$N:$N,0))&gt;8,8,INDEX(Attendance!$R:$R,MATCH($B32&amp;G$7,Attendance!$N:$N,0))))),"")</f>
        <v>8</v>
      </c>
      <c r="H33" s="192">
        <f>IFERROR(IF(H$6="Sun",INDEX(Attendance!$R:$R,MATCH($B32&amp;H$7,Attendance!$N:$N,0)),IF(INDEX(Attendance!$R:$R,MATCH($B32&amp;H$7,Attendance!$N:$N,0))="","",IF(INDEX(Attendance!$R:$R,MATCH($B32&amp;H$7,Attendance!$N:$N,0))&gt;8,8,INDEX(Attendance!$R:$R,MATCH($B32&amp;H$7,Attendance!$N:$N,0))))),"")</f>
        <v>8</v>
      </c>
      <c r="I33" s="192">
        <f>IFERROR(IF(I$6="Sun",INDEX(Attendance!$R:$R,MATCH($B32&amp;I$7,Attendance!$N:$N,0)),IF(INDEX(Attendance!$R:$R,MATCH($B32&amp;I$7,Attendance!$N:$N,0))="","",IF(INDEX(Attendance!$R:$R,MATCH($B32&amp;I$7,Attendance!$N:$N,0))&gt;8,8,INDEX(Attendance!$R:$R,MATCH($B32&amp;I$7,Attendance!$N:$N,0))))),"")</f>
        <v>8</v>
      </c>
      <c r="J33" s="192">
        <f>IFERROR(IF(J$6="Sun",INDEX(Attendance!$R:$R,MATCH($B32&amp;J$7,Attendance!$N:$N,0)),IF(INDEX(Attendance!$R:$R,MATCH($B32&amp;J$7,Attendance!$N:$N,0))="","",IF(INDEX(Attendance!$R:$R,MATCH($B32&amp;J$7,Attendance!$N:$N,0))&gt;8,8,INDEX(Attendance!$R:$R,MATCH($B32&amp;J$7,Attendance!$N:$N,0))))),"")</f>
        <v>8</v>
      </c>
      <c r="K33" s="192">
        <f>IFERROR(IF(K$6="Sun",INDEX(Attendance!$R:$R,MATCH($B32&amp;K$7,Attendance!$N:$N,0)),IF(INDEX(Attendance!$R:$R,MATCH($B32&amp;K$7,Attendance!$N:$N,0))="","",IF(INDEX(Attendance!$R:$R,MATCH($B32&amp;K$7,Attendance!$N:$N,0))&gt;8,8,INDEX(Attendance!$R:$R,MATCH($B32&amp;K$7,Attendance!$N:$N,0))))),"")</f>
        <v>8</v>
      </c>
      <c r="L33" s="192" t="str">
        <f>IFERROR(IF(L$6="Sun",INDEX(Attendance!$R:$R,MATCH($B32&amp;L$7,Attendance!$N:$N,0)),IF(INDEX(Attendance!$R:$R,MATCH($B32&amp;L$7,Attendance!$N:$N,0))="","",IF(INDEX(Attendance!$R:$R,MATCH($B32&amp;L$7,Attendance!$N:$N,0))&gt;8,8,INDEX(Attendance!$R:$R,MATCH($B32&amp;L$7,Attendance!$N:$N,0))))),"")</f>
        <v/>
      </c>
      <c r="M33" s="192">
        <f>IFERROR(IF(M$6="Sun",INDEX(Attendance!$R:$R,MATCH($B32&amp;M$7,Attendance!$N:$N,0)),IF(INDEX(Attendance!$R:$R,MATCH($B32&amp;M$7,Attendance!$N:$N,0))="","",IF(INDEX(Attendance!$R:$R,MATCH($B32&amp;M$7,Attendance!$N:$N,0))&gt;8,8,INDEX(Attendance!$R:$R,MATCH($B32&amp;M$7,Attendance!$N:$N,0))))),"")</f>
        <v>8</v>
      </c>
      <c r="N33" s="192">
        <f>IFERROR(IF(N$6="Sun",INDEX(Attendance!$R:$R,MATCH($B32&amp;N$7,Attendance!$N:$N,0)),IF(INDEX(Attendance!$R:$R,MATCH($B32&amp;N$7,Attendance!$N:$N,0))="","",IF(INDEX(Attendance!$R:$R,MATCH($B32&amp;N$7,Attendance!$N:$N,0))&gt;8,8,INDEX(Attendance!$R:$R,MATCH($B32&amp;N$7,Attendance!$N:$N,0))))),"")</f>
        <v>8</v>
      </c>
      <c r="O33" s="192">
        <f>IFERROR(IF(O$6="Sun",INDEX(Attendance!$R:$R,MATCH($B32&amp;O$7,Attendance!$N:$N,0)),IF(INDEX(Attendance!$R:$R,MATCH($B32&amp;O$7,Attendance!$N:$N,0))="","",IF(INDEX(Attendance!$R:$R,MATCH($B32&amp;O$7,Attendance!$N:$N,0))&gt;8,8,INDEX(Attendance!$R:$R,MATCH($B32&amp;O$7,Attendance!$N:$N,0))))),"")</f>
        <v>8</v>
      </c>
      <c r="P33" s="192">
        <f>IFERROR(IF(P$6="Sun",INDEX(Attendance!$R:$R,MATCH($B32&amp;P$7,Attendance!$N:$N,0)),IF(INDEX(Attendance!$R:$R,MATCH($B32&amp;P$7,Attendance!$N:$N,0))="","",IF(INDEX(Attendance!$R:$R,MATCH($B32&amp;P$7,Attendance!$N:$N,0))&gt;8,8,INDEX(Attendance!$R:$R,MATCH($B32&amp;P$7,Attendance!$N:$N,0))))),"")</f>
        <v>8</v>
      </c>
      <c r="Q33" s="192" t="str">
        <f>IFERROR(IF(Q$6="Sun",INDEX(Attendance!$R:$R,MATCH($B32&amp;Q$7,Attendance!$N:$N,0)),IF(INDEX(Attendance!$R:$R,MATCH($B32&amp;Q$7,Attendance!$N:$N,0))="","",IF(INDEX(Attendance!$R:$R,MATCH($B32&amp;Q$7,Attendance!$N:$N,0))&gt;8,8,INDEX(Attendance!$R:$R,MATCH($B32&amp;Q$7,Attendance!$N:$N,0))))),"")</f>
        <v/>
      </c>
      <c r="R33" s="192" t="str">
        <f>IFERROR(IF(R$6="Sun",INDEX(Attendance!$R:$R,MATCH($B32&amp;R$7,Attendance!$N:$N,0)),IF(INDEX(Attendance!$R:$R,MATCH($B32&amp;R$7,Attendance!$N:$N,0))="","",IF(INDEX(Attendance!$R:$R,MATCH($B32&amp;R$7,Attendance!$N:$N,0))&gt;8,8,INDEX(Attendance!$R:$R,MATCH($B32&amp;R$7,Attendance!$N:$N,0))))),"")</f>
        <v/>
      </c>
      <c r="S33" s="192" t="str">
        <f>IFERROR(IF(S$6="Sun",INDEX(Attendance!$R:$R,MATCH($B32&amp;S$7,Attendance!$N:$N,0)),IF(INDEX(Attendance!$R:$R,MATCH($B32&amp;S$7,Attendance!$N:$N,0))="","",IF(INDEX(Attendance!$R:$R,MATCH($B32&amp;S$7,Attendance!$N:$N,0))&gt;8,8,INDEX(Attendance!$R:$R,MATCH($B32&amp;S$7,Attendance!$N:$N,0))))),"")</f>
        <v/>
      </c>
      <c r="T33" s="192">
        <f>IFERROR(IF(T$6="Sun",INDEX(Attendance!$R:$R,MATCH($B32&amp;T$7,Attendance!$N:$N,0)),IF(INDEX(Attendance!$R:$R,MATCH($B32&amp;T$7,Attendance!$N:$N,0))="","",IF(INDEX(Attendance!$R:$R,MATCH($B32&amp;T$7,Attendance!$N:$N,0))&gt;8,8,INDEX(Attendance!$R:$R,MATCH($B32&amp;T$7,Attendance!$N:$N,0))))),"")</f>
        <v>8</v>
      </c>
      <c r="U33" s="192">
        <f>IFERROR(IF(U$6="Sun",INDEX(Attendance!$R:$R,MATCH($B32&amp;U$7,Attendance!$N:$N,0)),IF(INDEX(Attendance!$R:$R,MATCH($B32&amp;U$7,Attendance!$N:$N,0))="","",IF(INDEX(Attendance!$R:$R,MATCH($B32&amp;U$7,Attendance!$N:$N,0))&gt;8,8,INDEX(Attendance!$R:$R,MATCH($B32&amp;U$7,Attendance!$N:$N,0))))),"")</f>
        <v>8</v>
      </c>
      <c r="V33" s="192">
        <f>IFERROR(IF(V$6="Sun",INDEX(Attendance!$R:$R,MATCH($B32&amp;V$7,Attendance!$N:$N,0)),IF(INDEX(Attendance!$R:$R,MATCH($B32&amp;V$7,Attendance!$N:$N,0))="","",IF(INDEX(Attendance!$R:$R,MATCH($B32&amp;V$7,Attendance!$N:$N,0))&gt;8,8,INDEX(Attendance!$R:$R,MATCH($B32&amp;V$7,Attendance!$N:$N,0))))),"")</f>
        <v>8</v>
      </c>
      <c r="W33" s="192">
        <f>IFERROR(IF(W$6="Sun",INDEX(Attendance!$R:$R,MATCH($B32&amp;W$7,Attendance!$N:$N,0)),IF(INDEX(Attendance!$R:$R,MATCH($B32&amp;W$7,Attendance!$N:$N,0))="","",IF(INDEX(Attendance!$R:$R,MATCH($B32&amp;W$7,Attendance!$N:$N,0))&gt;8,8,INDEX(Attendance!$R:$R,MATCH($B32&amp;W$7,Attendance!$N:$N,0))))),"")</f>
        <v>8</v>
      </c>
      <c r="X33" s="192">
        <f>IFERROR(IF(X$6="Sun",INDEX(Attendance!$R:$R,MATCH($B32&amp;X$7,Attendance!$N:$N,0)),IF(INDEX(Attendance!$R:$R,MATCH($B32&amp;X$7,Attendance!$N:$N,0))="","",IF(INDEX(Attendance!$R:$R,MATCH($B32&amp;X$7,Attendance!$N:$N,0))&gt;8,8,INDEX(Attendance!$R:$R,MATCH($B32&amp;X$7,Attendance!$N:$N,0))))),"")</f>
        <v>8</v>
      </c>
      <c r="Y33" s="192">
        <f>IFERROR(IF(Y$6="Sun",INDEX(Attendance!$R:$R,MATCH($B32&amp;Y$7,Attendance!$N:$N,0)),IF(INDEX(Attendance!$R:$R,MATCH($B32&amp;Y$7,Attendance!$N:$N,0))="","",IF(INDEX(Attendance!$R:$R,MATCH($B32&amp;Y$7,Attendance!$N:$N,0))&gt;8,8,INDEX(Attendance!$R:$R,MATCH($B32&amp;Y$7,Attendance!$N:$N,0))))),"")</f>
        <v>8</v>
      </c>
      <c r="Z33" s="192" t="str">
        <f>IFERROR(IF(Z$6="Sun",INDEX(Attendance!$R:$R,MATCH($B32&amp;Z$7,Attendance!$N:$N,0)),IF(INDEX(Attendance!$R:$R,MATCH($B32&amp;Z$7,Attendance!$N:$N,0))="","",IF(INDEX(Attendance!$R:$R,MATCH($B32&amp;Z$7,Attendance!$N:$N,0))&gt;8,8,INDEX(Attendance!$R:$R,MATCH($B32&amp;Z$7,Attendance!$N:$N,0))))),"")</f>
        <v/>
      </c>
      <c r="AA33" s="192">
        <f>IFERROR(IF(AA$6="Sun",INDEX(Attendance!$R:$R,MATCH($B32&amp;AA$7,Attendance!$N:$N,0)),IF(INDEX(Attendance!$R:$R,MATCH($B32&amp;AA$7,Attendance!$N:$N,0))="","",IF(INDEX(Attendance!$R:$R,MATCH($B32&amp;AA$7,Attendance!$N:$N,0))&gt;8,8,INDEX(Attendance!$R:$R,MATCH($B32&amp;AA$7,Attendance!$N:$N,0))))),"")</f>
        <v>8</v>
      </c>
      <c r="AB33" s="192">
        <f>IFERROR(IF(AB$6="Sun",INDEX(Attendance!$R:$R,MATCH($B32&amp;AB$7,Attendance!$N:$N,0)),IF(INDEX(Attendance!$R:$R,MATCH($B32&amp;AB$7,Attendance!$N:$N,0))="","",IF(INDEX(Attendance!$R:$R,MATCH($B32&amp;AB$7,Attendance!$N:$N,0))&gt;8,8,INDEX(Attendance!$R:$R,MATCH($B32&amp;AB$7,Attendance!$N:$N,0))))),"")</f>
        <v>8</v>
      </c>
      <c r="AC33" s="192">
        <f>IFERROR(IF(AC$6="Sun",INDEX(Attendance!$R:$R,MATCH($B32&amp;AC$7,Attendance!$N:$N,0)),IF(INDEX(Attendance!$R:$R,MATCH($B32&amp;AC$7,Attendance!$N:$N,0))="","",IF(INDEX(Attendance!$R:$R,MATCH($B32&amp;AC$7,Attendance!$N:$N,0))&gt;8,8,INDEX(Attendance!$R:$R,MATCH($B32&amp;AC$7,Attendance!$N:$N,0))))),"")</f>
        <v>8</v>
      </c>
      <c r="AD33" s="192">
        <f>IFERROR(IF(AD$6="Sun",INDEX(Attendance!$R:$R,MATCH($B32&amp;AD$7,Attendance!$N:$N,0)),IF(INDEX(Attendance!$R:$R,MATCH($B32&amp;AD$7,Attendance!$N:$N,0))="","",IF(INDEX(Attendance!$R:$R,MATCH($B32&amp;AD$7,Attendance!$N:$N,0))&gt;8,8,INDEX(Attendance!$R:$R,MATCH($B32&amp;AD$7,Attendance!$N:$N,0))))),"")</f>
        <v>8</v>
      </c>
      <c r="AE33" s="192">
        <f>IFERROR(IF(AE$6="Sun",INDEX(Attendance!$R:$R,MATCH($B32&amp;AE$7,Attendance!$N:$N,0)),IF(INDEX(Attendance!$R:$R,MATCH($B32&amp;AE$7,Attendance!$N:$N,0))="","",IF(INDEX(Attendance!$R:$R,MATCH($B32&amp;AE$7,Attendance!$N:$N,0))&gt;8,8,INDEX(Attendance!$R:$R,MATCH($B32&amp;AE$7,Attendance!$N:$N,0))))),"")</f>
        <v>8</v>
      </c>
      <c r="AF33" s="192">
        <f>IFERROR(IF(AF$6="Sun",INDEX(Attendance!$R:$R,MATCH($B32&amp;AF$7,Attendance!$N:$N,0)),IF(INDEX(Attendance!$R:$R,MATCH($B32&amp;AF$7,Attendance!$N:$N,0))="","",IF(INDEX(Attendance!$R:$R,MATCH($B32&amp;AF$7,Attendance!$N:$N,0))&gt;8,8,INDEX(Attendance!$R:$R,MATCH($B32&amp;AF$7,Attendance!$N:$N,0))))),"")</f>
        <v>8</v>
      </c>
      <c r="AG33" s="192" t="str">
        <f>IFERROR(IF(AG$6="Sun",INDEX(Attendance!$R:$R,MATCH($B32&amp;AG$7,Attendance!$N:$N,0)),IF(INDEX(Attendance!$R:$R,MATCH($B32&amp;AG$7,Attendance!$N:$N,0))="","",IF(INDEX(Attendance!$R:$R,MATCH($B32&amp;AG$7,Attendance!$N:$N,0))&gt;8,8,INDEX(Attendance!$R:$R,MATCH($B32&amp;AG$7,Attendance!$N:$N,0))))),"")</f>
        <v/>
      </c>
      <c r="AH33" s="192" t="str">
        <f>IFERROR(IF(AH$6="Sun",INDEX(Attendance!$R:$R,MATCH($B32&amp;AH$7,Attendance!$N:$N,0)),IF(INDEX(Attendance!$R:$R,MATCH($B32&amp;AH$7,Attendance!$N:$N,0))="","",IF(INDEX(Attendance!$R:$R,MATCH($B32&amp;AH$7,Attendance!$N:$N,0))&gt;8,8,INDEX(Attendance!$R:$R,MATCH($B32&amp;AH$7,Attendance!$N:$N,0))))),"")</f>
        <v/>
      </c>
      <c r="AI33" s="192" t="str">
        <f>IFERROR(IF(AI$6="Sun",INDEX(Attendance!$R:$R,MATCH($B32&amp;AI$7,Attendance!$N:$N,0)),IF(INDEX(Attendance!$R:$R,MATCH($B32&amp;AI$7,Attendance!$N:$N,0))="","",IF(INDEX(Attendance!$R:$R,MATCH($B32&amp;AI$7,Attendance!$N:$N,0))&gt;8,8,INDEX(Attendance!$R:$R,MATCH($B32&amp;AI$7,Attendance!$N:$N,0))))),"")</f>
        <v/>
      </c>
      <c r="AJ33" s="192" t="str">
        <f>IFERROR(IF(AJ$6="Sun",INDEX(Attendance!$R:$R,MATCH($B32&amp;AJ$7,Attendance!$N:$N,0)),IF(INDEX(Attendance!$R:$R,MATCH($B32&amp;AJ$7,Attendance!$N:$N,0))="","",IF(INDEX(Attendance!$R:$R,MATCH($B32&amp;AJ$7,Attendance!$N:$N,0))&gt;8,8,INDEX(Attendance!$R:$R,MATCH($B32&amp;AJ$7,Attendance!$N:$N,0))))),"")</f>
        <v/>
      </c>
      <c r="AK33" s="259"/>
      <c r="AL33" s="193">
        <f>ROUND((IF($C37="",Basic,MID($C37,FIND("RM",$C37)+3,4))+$AP32+$AQ37)/WorkDays/WorkHours*AL$6,4)</f>
        <v>8.7980999999999998</v>
      </c>
      <c r="AM33" s="193">
        <f>ROUND((IF($C37="",Basic,MID($C37,FIND("RM",$C37)+3,4))+$AP32+$AQ37)/WorkDays/WorkHours*AM$6,4)</f>
        <v>11.7308</v>
      </c>
      <c r="AN33" s="193">
        <f>ROUND((IF($C37="",Basic,MID($C37,FIND("RM",$C37)+3,4))+$AP32+$AQ37)/WorkDays/WorkHours*AN$6,4)</f>
        <v>17.5962</v>
      </c>
      <c r="AO33" s="262"/>
      <c r="AP33" s="265"/>
      <c r="AQ33" s="86"/>
      <c r="AR33" s="194"/>
      <c r="AS33" s="194"/>
      <c r="AT33" s="194"/>
      <c r="AU33" s="256"/>
    </row>
    <row r="34" spans="1:47" s="213" customFormat="1" ht="33" customHeight="1" x14ac:dyDescent="0.35">
      <c r="A34" s="189"/>
      <c r="B34" s="184"/>
      <c r="C34" s="195" t="str">
        <f>_xlfn.IFNA(INDEX(Masterlist!E:E,MATCH(B32,Masterlist!B:B,0)),"")</f>
        <v>Phone No. 05</v>
      </c>
      <c r="D34" s="1"/>
      <c r="E34" s="196" t="s">
        <v>175</v>
      </c>
      <c r="F34" s="197">
        <f>IFERROR(IF(F$6="Sun","",IF(INDEX(Attendance!$S:$S,MATCH($B32&amp;F$7,Attendance!$N:$N,0))=TRUE,"",IF(F33&lt;8,"",INDEX(Attendance!$G:$G,MATCH($B32&amp;F$7,Attendance!$N:$N,0))))),"")</f>
        <v>2</v>
      </c>
      <c r="G34" s="197">
        <f>IFERROR(IF(G$6="Sun","",IF(INDEX(Attendance!$S:$S,MATCH($B32&amp;G$7,Attendance!$N:$N,0))=TRUE,"",IF(G33&lt;8,"",INDEX(Attendance!$G:$G,MATCH($B32&amp;G$7,Attendance!$N:$N,0))))),"")</f>
        <v>2</v>
      </c>
      <c r="H34" s="197">
        <f>IFERROR(IF(H$6="Sun","",IF(INDEX(Attendance!$S:$S,MATCH($B32&amp;H$7,Attendance!$N:$N,0))=TRUE,"",IF(H33&lt;8,"",INDEX(Attendance!$G:$G,MATCH($B32&amp;H$7,Attendance!$N:$N,0))))),"")</f>
        <v>2</v>
      </c>
      <c r="I34" s="197">
        <f>IFERROR(IF(I$6="Sun","",IF(INDEX(Attendance!$S:$S,MATCH($B32&amp;I$7,Attendance!$N:$N,0))=TRUE,"",IF(I33&lt;8,"",INDEX(Attendance!$G:$G,MATCH($B32&amp;I$7,Attendance!$N:$N,0))))),"")</f>
        <v>2</v>
      </c>
      <c r="J34" s="197">
        <f>IFERROR(IF(J$6="Sun","",IF(INDEX(Attendance!$S:$S,MATCH($B32&amp;J$7,Attendance!$N:$N,0))=TRUE,"",IF(J33&lt;8,"",INDEX(Attendance!$G:$G,MATCH($B32&amp;J$7,Attendance!$N:$N,0))))),"")</f>
        <v>2</v>
      </c>
      <c r="K34" s="197">
        <f>IFERROR(IF(K$6="Sun","",IF(INDEX(Attendance!$S:$S,MATCH($B32&amp;K$7,Attendance!$N:$N,0))=TRUE,"",IF(K33&lt;8,"",INDEX(Attendance!$G:$G,MATCH($B32&amp;K$7,Attendance!$N:$N,0))))),"")</f>
        <v>2</v>
      </c>
      <c r="L34" s="197" t="str">
        <f>IFERROR(IF(L$6="Sun","",IF(INDEX(Attendance!$S:$S,MATCH($B32&amp;L$7,Attendance!$N:$N,0))=TRUE,"",IF(L33&lt;8,"",INDEX(Attendance!$G:$G,MATCH($B32&amp;L$7,Attendance!$N:$N,0))))),"")</f>
        <v/>
      </c>
      <c r="M34" s="197">
        <f>IFERROR(IF(M$6="Sun","",IF(INDEX(Attendance!$S:$S,MATCH($B32&amp;M$7,Attendance!$N:$N,0))=TRUE,"",IF(M33&lt;8,"",INDEX(Attendance!$G:$G,MATCH($B32&amp;M$7,Attendance!$N:$N,0))))),"")</f>
        <v>3</v>
      </c>
      <c r="N34" s="197">
        <f>IFERROR(IF(N$6="Sun","",IF(INDEX(Attendance!$S:$S,MATCH($B32&amp;N$7,Attendance!$N:$N,0))=TRUE,"",IF(N33&lt;8,"",INDEX(Attendance!$G:$G,MATCH($B32&amp;N$7,Attendance!$N:$N,0))))),"")</f>
        <v>3</v>
      </c>
      <c r="O34" s="197">
        <f>IFERROR(IF(O$6="Sun","",IF(INDEX(Attendance!$S:$S,MATCH($B32&amp;O$7,Attendance!$N:$N,0))=TRUE,"",IF(O33&lt;8,"",INDEX(Attendance!$G:$G,MATCH($B32&amp;O$7,Attendance!$N:$N,0))))),"")</f>
        <v>3</v>
      </c>
      <c r="P34" s="197">
        <f>IFERROR(IF(P$6="Sun","",IF(INDEX(Attendance!$S:$S,MATCH($B32&amp;P$7,Attendance!$N:$N,0))=TRUE,"",IF(P33&lt;8,"",INDEX(Attendance!$G:$G,MATCH($B32&amp;P$7,Attendance!$N:$N,0))))),"")</f>
        <v>3</v>
      </c>
      <c r="Q34" s="197">
        <f>IFERROR(IF(Q$6="Sun","",IF(INDEX(Attendance!$S:$S,MATCH($B32&amp;Q$7,Attendance!$N:$N,0))=TRUE,"",IF(Q33&lt;8,"",INDEX(Attendance!$G:$G,MATCH($B32&amp;Q$7,Attendance!$N:$N,0))))),"")</f>
        <v>0</v>
      </c>
      <c r="R34" s="197">
        <f>IFERROR(IF(R$6="Sun","",IF(INDEX(Attendance!$S:$S,MATCH($B32&amp;R$7,Attendance!$N:$N,0))=TRUE,"",IF(R33&lt;8,"",INDEX(Attendance!$G:$G,MATCH($B32&amp;R$7,Attendance!$N:$N,0))))),"")</f>
        <v>0</v>
      </c>
      <c r="S34" s="197" t="str">
        <f>IFERROR(IF(S$6="Sun","",IF(INDEX(Attendance!$S:$S,MATCH($B32&amp;S$7,Attendance!$N:$N,0))=TRUE,"",IF(S33&lt;8,"",INDEX(Attendance!$G:$G,MATCH($B32&amp;S$7,Attendance!$N:$N,0))))),"")</f>
        <v/>
      </c>
      <c r="T34" s="197">
        <f>IFERROR(IF(T$6="Sun","",IF(INDEX(Attendance!$S:$S,MATCH($B32&amp;T$7,Attendance!$N:$N,0))=TRUE,"",IF(T33&lt;8,"",INDEX(Attendance!$G:$G,MATCH($B32&amp;T$7,Attendance!$N:$N,0))))),"")</f>
        <v>3</v>
      </c>
      <c r="U34" s="197">
        <f>IFERROR(IF(U$6="Sun","",IF(INDEX(Attendance!$S:$S,MATCH($B32&amp;U$7,Attendance!$N:$N,0))=TRUE,"",IF(U33&lt;8,"",INDEX(Attendance!$G:$G,MATCH($B32&amp;U$7,Attendance!$N:$N,0))))),"")</f>
        <v>3</v>
      </c>
      <c r="V34" s="197">
        <f>IFERROR(IF(V$6="Sun","",IF(INDEX(Attendance!$S:$S,MATCH($B32&amp;V$7,Attendance!$N:$N,0))=TRUE,"",IF(V33&lt;8,"",INDEX(Attendance!$G:$G,MATCH($B32&amp;V$7,Attendance!$N:$N,0))))),"")</f>
        <v>3</v>
      </c>
      <c r="W34" s="197">
        <f>IFERROR(IF(W$6="Sun","",IF(INDEX(Attendance!$S:$S,MATCH($B32&amp;W$7,Attendance!$N:$N,0))=TRUE,"",IF(W33&lt;8,"",INDEX(Attendance!$G:$G,MATCH($B32&amp;W$7,Attendance!$N:$N,0))))),"")</f>
        <v>3</v>
      </c>
      <c r="X34" s="197">
        <f>IFERROR(IF(X$6="Sun","",IF(INDEX(Attendance!$S:$S,MATCH($B32&amp;X$7,Attendance!$N:$N,0))=TRUE,"",IF(X33&lt;8,"",INDEX(Attendance!$G:$G,MATCH($B32&amp;X$7,Attendance!$N:$N,0))))),"")</f>
        <v>3</v>
      </c>
      <c r="Y34" s="197">
        <f>IFERROR(IF(Y$6="Sun","",IF(INDEX(Attendance!$S:$S,MATCH($B32&amp;Y$7,Attendance!$N:$N,0))=TRUE,"",IF(Y33&lt;8,"",INDEX(Attendance!$G:$G,MATCH($B32&amp;Y$7,Attendance!$N:$N,0))))),"")</f>
        <v>3</v>
      </c>
      <c r="Z34" s="197" t="str">
        <f>IFERROR(IF(Z$6="Sun","",IF(INDEX(Attendance!$S:$S,MATCH($B32&amp;Z$7,Attendance!$N:$N,0))=TRUE,"",IF(Z33&lt;8,"",INDEX(Attendance!$G:$G,MATCH($B32&amp;Z$7,Attendance!$N:$N,0))))),"")</f>
        <v/>
      </c>
      <c r="AA34" s="197">
        <f>IFERROR(IF(AA$6="Sun","",IF(INDEX(Attendance!$S:$S,MATCH($B32&amp;AA$7,Attendance!$N:$N,0))=TRUE,"",IF(AA33&lt;8,"",INDEX(Attendance!$G:$G,MATCH($B32&amp;AA$7,Attendance!$N:$N,0))))),"")</f>
        <v>3</v>
      </c>
      <c r="AB34" s="197">
        <f>IFERROR(IF(AB$6="Sun","",IF(INDEX(Attendance!$S:$S,MATCH($B32&amp;AB$7,Attendance!$N:$N,0))=TRUE,"",IF(AB33&lt;8,"",INDEX(Attendance!$G:$G,MATCH($B32&amp;AB$7,Attendance!$N:$N,0))))),"")</f>
        <v>3</v>
      </c>
      <c r="AC34" s="197">
        <f>IFERROR(IF(AC$6="Sun","",IF(INDEX(Attendance!$S:$S,MATCH($B32&amp;AC$7,Attendance!$N:$N,0))=TRUE,"",IF(AC33&lt;8,"",INDEX(Attendance!$G:$G,MATCH($B32&amp;AC$7,Attendance!$N:$N,0))))),"")</f>
        <v>3</v>
      </c>
      <c r="AD34" s="197">
        <f>IFERROR(IF(AD$6="Sun","",IF(INDEX(Attendance!$S:$S,MATCH($B32&amp;AD$7,Attendance!$N:$N,0))=TRUE,"",IF(AD33&lt;8,"",INDEX(Attendance!$G:$G,MATCH($B32&amp;AD$7,Attendance!$N:$N,0))))),"")</f>
        <v>3</v>
      </c>
      <c r="AE34" s="197">
        <f>IFERROR(IF(AE$6="Sun","",IF(INDEX(Attendance!$S:$S,MATCH($B32&amp;AE$7,Attendance!$N:$N,0))=TRUE,"",IF(AE33&lt;8,"",INDEX(Attendance!$G:$G,MATCH($B32&amp;AE$7,Attendance!$N:$N,0))))),"")</f>
        <v>3</v>
      </c>
      <c r="AF34" s="197">
        <f>IFERROR(IF(AF$6="Sun","",IF(INDEX(Attendance!$S:$S,MATCH($B32&amp;AF$7,Attendance!$N:$N,0))=TRUE,"",IF(AF33&lt;8,"",INDEX(Attendance!$G:$G,MATCH($B32&amp;AF$7,Attendance!$N:$N,0))))),"")</f>
        <v>3</v>
      </c>
      <c r="AG34" s="197" t="str">
        <f>IFERROR(IF(AG$6="Sun","",IF(INDEX(Attendance!$S:$S,MATCH($B32&amp;AG$7,Attendance!$N:$N,0))=TRUE,"",IF(AG33&lt;8,"",INDEX(Attendance!$G:$G,MATCH($B32&amp;AG$7,Attendance!$N:$N,0))))),"")</f>
        <v/>
      </c>
      <c r="AH34" s="197" t="str">
        <f>IFERROR(IF(AH$6="Sun","",IF(INDEX(Attendance!$S:$S,MATCH($B32&amp;AH$7,Attendance!$N:$N,0))=TRUE,"",IF(AH33&lt;8,"",INDEX(Attendance!$G:$G,MATCH($B32&amp;AH$7,Attendance!$N:$N,0))))),"")</f>
        <v/>
      </c>
      <c r="AI34" s="197" t="str">
        <f>IFERROR(IF(AI$6="Sun","",IF(INDEX(Attendance!$S:$S,MATCH($B32&amp;AI$7,Attendance!$N:$N,0))=TRUE,"",IF(AI33&lt;8,"",INDEX(Attendance!$G:$G,MATCH($B32&amp;AI$7,Attendance!$N:$N,0))))),"")</f>
        <v/>
      </c>
      <c r="AJ34" s="197" t="str">
        <f>IFERROR(IF(AJ$6="Sun","",IF(INDEX(Attendance!$S:$S,MATCH($B32&amp;AJ$7,Attendance!$N:$N,0))=TRUE,"",IF(AJ33&lt;8,"",INDEX(Attendance!$G:$G,MATCH($B32&amp;AJ$7,Attendance!$N:$N,0))))),"")</f>
        <v/>
      </c>
      <c r="AK34" s="259"/>
      <c r="AL34" s="198"/>
      <c r="AM34" s="198"/>
      <c r="AN34" s="198"/>
      <c r="AO34" s="262"/>
      <c r="AP34" s="265"/>
      <c r="AQ34" s="86"/>
      <c r="AR34" s="194"/>
      <c r="AS34" s="194"/>
      <c r="AT34" s="194"/>
      <c r="AU34" s="256"/>
    </row>
    <row r="35" spans="1:47" s="213" customFormat="1" ht="33" customHeight="1" x14ac:dyDescent="0.35">
      <c r="A35" s="189"/>
      <c r="B35" s="184"/>
      <c r="C35" s="195" t="str">
        <f>_xlfn.IFNA(INDEX(Masterlist!F:F,MATCH(B32,Masterlist!B:B,0)),"")</f>
        <v>Acc No. 05 Bank Code 05</v>
      </c>
      <c r="D35" s="88"/>
      <c r="E35" s="196"/>
      <c r="F35" s="199"/>
      <c r="G35" s="200"/>
      <c r="H35" s="192"/>
      <c r="I35" s="192"/>
      <c r="J35" s="192"/>
      <c r="K35" s="192"/>
      <c r="L35" s="192"/>
      <c r="M35" s="192"/>
      <c r="N35" s="192"/>
      <c r="O35" s="192"/>
      <c r="P35" s="192"/>
      <c r="Q35" s="201"/>
      <c r="R35" s="201"/>
      <c r="S35" s="192"/>
      <c r="T35" s="192"/>
      <c r="U35" s="192"/>
      <c r="V35" s="192"/>
      <c r="W35" s="192"/>
      <c r="X35" s="192"/>
      <c r="Y35" s="192"/>
      <c r="Z35" s="192"/>
      <c r="AA35" s="192"/>
      <c r="AB35" s="192"/>
      <c r="AC35" s="192"/>
      <c r="AD35" s="192"/>
      <c r="AE35" s="192"/>
      <c r="AF35" s="192"/>
      <c r="AG35" s="192"/>
      <c r="AH35" s="192"/>
      <c r="AI35" s="192"/>
      <c r="AJ35" s="192"/>
      <c r="AK35" s="259"/>
      <c r="AL35" s="198"/>
      <c r="AM35" s="198"/>
      <c r="AN35" s="198"/>
      <c r="AO35" s="262"/>
      <c r="AP35" s="265"/>
      <c r="AQ35" s="86"/>
      <c r="AR35" s="194"/>
      <c r="AS35" s="194"/>
      <c r="AT35" s="194"/>
      <c r="AU35" s="256"/>
    </row>
    <row r="36" spans="1:47" s="213" customFormat="1" ht="33" customHeight="1" x14ac:dyDescent="0.35">
      <c r="A36" s="189"/>
      <c r="B36" s="184"/>
      <c r="C36" s="202">
        <f>_xlfn.IFNA(INDEX(Masterlist!I:I,MATCH(B32,Masterlist!B:B,0)),"")</f>
        <v>42921</v>
      </c>
      <c r="D36" s="226" t="str">
        <f>_xlfn.IFNA(IF(INDEX(Attendance!H:H,MATCH(B32,Attendance!$A:$A,0))="VMI","SCOPE ALLW",""),"")</f>
        <v/>
      </c>
      <c r="E36" s="196" t="s">
        <v>13</v>
      </c>
      <c r="F36" s="203">
        <f>IFERROR(IF(AND(RIGHT(F32,1)="N",VALUE(F33)&gt;=8),Database!$I$3,""),"")</f>
        <v>2</v>
      </c>
      <c r="G36" s="192">
        <f>IFERROR(IF(AND(RIGHT(G32,1)="N",VALUE(G33)&gt;=8),Database!$I$3,""),"")</f>
        <v>2</v>
      </c>
      <c r="H36" s="199">
        <f>IFERROR(IF(AND(RIGHT(H32,1)="N",VALUE(H33)&gt;=8),Database!$I$3,""),"")</f>
        <v>2</v>
      </c>
      <c r="I36" s="192">
        <f>IFERROR(IF(AND(RIGHT(I32,1)="N",VALUE(I33)&gt;=8),Database!$I$3,""),"")</f>
        <v>2</v>
      </c>
      <c r="J36" s="192">
        <f>IFERROR(IF(AND(RIGHT(J32,1)="N",VALUE(J33)&gt;=8),Database!$I$3,""),"")</f>
        <v>2</v>
      </c>
      <c r="K36" s="192">
        <f>IFERROR(IF(AND(RIGHT(K32,1)="N",VALUE(K33)&gt;=8),Database!$I$3,""),"")</f>
        <v>2</v>
      </c>
      <c r="L36" s="192" t="str">
        <f>IFERROR(IF(AND(RIGHT(L32,1)="N",VALUE(L33)&gt;=8),Database!$I$3,""),"")</f>
        <v/>
      </c>
      <c r="M36" s="192">
        <f>IFERROR(IF(AND(RIGHT(M32,1)="N",VALUE(M33)&gt;=8),Database!$I$3,""),"")</f>
        <v>2</v>
      </c>
      <c r="N36" s="192">
        <f>IFERROR(IF(AND(RIGHT(N32,1)="N",VALUE(N33)&gt;=8),Database!$I$3,""),"")</f>
        <v>2</v>
      </c>
      <c r="O36" s="192">
        <f>IFERROR(IF(AND(RIGHT(O32,1)="N",VALUE(O33)&gt;=8),Database!$I$3,""),"")</f>
        <v>2</v>
      </c>
      <c r="P36" s="192">
        <f>IFERROR(IF(AND(RIGHT(P32,1)="N",VALUE(P33)&gt;=8),Database!$I$3,""),"")</f>
        <v>2</v>
      </c>
      <c r="Q36" s="192" t="str">
        <f>IFERROR(IF(AND(RIGHT(Q32,1)="N",VALUE(Q33)&gt;=8),Database!$I$3,""),"")</f>
        <v/>
      </c>
      <c r="R36" s="192" t="str">
        <f>IFERROR(IF(AND(RIGHT(R32,1)="N",VALUE(R33)&gt;=8),Database!$I$3,""),"")</f>
        <v/>
      </c>
      <c r="S36" s="192" t="str">
        <f>IFERROR(IF(AND(RIGHT(S32,1)="N",VALUE(S33)&gt;=8),Database!$I$3,""),"")</f>
        <v/>
      </c>
      <c r="T36" s="192" t="str">
        <f>IFERROR(IF(AND(RIGHT(T32,1)="N",VALUE(T33)&gt;=8),Database!$I$3,""),"")</f>
        <v/>
      </c>
      <c r="U36" s="192" t="str">
        <f>IFERROR(IF(AND(RIGHT(U32,1)="N",VALUE(U33)&gt;=8),Database!$I$3,""),"")</f>
        <v/>
      </c>
      <c r="V36" s="192" t="str">
        <f>IFERROR(IF(AND(RIGHT(V32,1)="N",VALUE(V33)&gt;=8),Database!$I$3,""),"")</f>
        <v/>
      </c>
      <c r="W36" s="192" t="str">
        <f>IFERROR(IF(AND(RIGHT(W32,1)="N",VALUE(W33)&gt;=8),Database!$I$3,""),"")</f>
        <v/>
      </c>
      <c r="X36" s="192" t="str">
        <f>IFERROR(IF(AND(RIGHT(X32,1)="N",VALUE(X33)&gt;=8),Database!$I$3,""),"")</f>
        <v/>
      </c>
      <c r="Y36" s="192" t="str">
        <f>IFERROR(IF(AND(RIGHT(Y32,1)="N",VALUE(Y33)&gt;=8),Database!$I$3,""),"")</f>
        <v/>
      </c>
      <c r="Z36" s="192" t="str">
        <f>IFERROR(IF(AND(RIGHT(Z32,1)="N",VALUE(Z33)&gt;=8),Database!$I$3,""),"")</f>
        <v/>
      </c>
      <c r="AA36" s="192" t="str">
        <f>IFERROR(IF(AND(RIGHT(AA32,1)="N",VALUE(AA33)&gt;=8),Database!$I$3,""),"")</f>
        <v/>
      </c>
      <c r="AB36" s="192" t="str">
        <f>IFERROR(IF(AND(RIGHT(AB32,1)="N",VALUE(AB33)&gt;=8),Database!$I$3,""),"")</f>
        <v/>
      </c>
      <c r="AC36" s="192" t="str">
        <f>IFERROR(IF(AND(RIGHT(AC32,1)="N",VALUE(AC33)&gt;=8),Database!$I$3,""),"")</f>
        <v/>
      </c>
      <c r="AD36" s="192" t="str">
        <f>IFERROR(IF(AND(RIGHT(AD32,1)="N",VALUE(AD33)&gt;=8),Database!$I$3,""),"")</f>
        <v/>
      </c>
      <c r="AE36" s="192" t="str">
        <f>IFERROR(IF(AND(RIGHT(AE32,1)="N",VALUE(AE33)&gt;=8),Database!$I$3,""),"")</f>
        <v/>
      </c>
      <c r="AF36" s="192" t="str">
        <f>IFERROR(IF(AND(RIGHT(AF32,1)="N",VALUE(AF33)&gt;=8),Database!$I$3,""),"")</f>
        <v/>
      </c>
      <c r="AG36" s="192" t="str">
        <f>IFERROR(IF(AND(RIGHT(AG32,1)="N",VALUE(AG33)&gt;=8),Database!$I$3,""),"")</f>
        <v/>
      </c>
      <c r="AH36" s="192" t="str">
        <f>IFERROR(IF(AND(RIGHT(AH32,1)="N",VALUE(AH33)&gt;=8),Database!$I$3,""),"")</f>
        <v/>
      </c>
      <c r="AI36" s="192" t="str">
        <f>IFERROR(IF(AND(RIGHT(AI32,1)="N",VALUE(AI33)&gt;=8),Database!$I$3,""),"")</f>
        <v/>
      </c>
      <c r="AJ36" s="192" t="str">
        <f>IFERROR(IF(AND(RIGHT(AJ32,1)="N",VALUE(AJ33)&gt;=8),Database!$I$3,""),"")</f>
        <v/>
      </c>
      <c r="AK36" s="259"/>
      <c r="AL36" s="204"/>
      <c r="AM36" s="198"/>
      <c r="AN36" s="198"/>
      <c r="AO36" s="262"/>
      <c r="AP36" s="265"/>
      <c r="AQ36" s="86"/>
      <c r="AR36" s="194"/>
      <c r="AS36" s="194"/>
      <c r="AT36" s="194"/>
      <c r="AU36" s="256"/>
    </row>
    <row r="37" spans="1:47" s="213" customFormat="1" ht="33" customHeight="1" thickBot="1" x14ac:dyDescent="0.4">
      <c r="A37" s="189"/>
      <c r="B37" s="205"/>
      <c r="C37" s="222"/>
      <c r="D37" s="28"/>
      <c r="E37" s="206" t="s">
        <v>176</v>
      </c>
      <c r="F37" s="207">
        <f>IFERROR(IF(INDEX(Attendance!$T:$T,MATCH($B32&amp;F$7,Attendance!$N:$N,0))=TRUE,"L",IF(SUM(F33:F34)&gt;=10,5,"")),"")</f>
        <v>5</v>
      </c>
      <c r="G37" s="207">
        <f>IFERROR(IF(INDEX(Attendance!$T:$T,MATCH($B32&amp;G$7,Attendance!$N:$N,0))=TRUE,"L",IF(SUM(G33:G34)&gt;=10,5,"")),"")</f>
        <v>5</v>
      </c>
      <c r="H37" s="208">
        <f>IFERROR(IF(INDEX(Attendance!$T:$T,MATCH($B32&amp;H$7,Attendance!$N:$N,0))=TRUE,"L",IF(SUM(H33:H34)&gt;=10,5,"")),"")</f>
        <v>5</v>
      </c>
      <c r="I37" s="208">
        <f>IFERROR(IF(INDEX(Attendance!$T:$T,MATCH($B32&amp;I$7,Attendance!$N:$N,0))=TRUE,"L",IF(SUM(I33:I34)&gt;=10,5,"")),"")</f>
        <v>5</v>
      </c>
      <c r="J37" s="208">
        <f>IFERROR(IF(INDEX(Attendance!$T:$T,MATCH($B32&amp;J$7,Attendance!$N:$N,0))=TRUE,"L",IF(SUM(J33:J34)&gt;=10,5,"")),"")</f>
        <v>5</v>
      </c>
      <c r="K37" s="208">
        <f>IFERROR(IF(INDEX(Attendance!$T:$T,MATCH($B32&amp;K$7,Attendance!$N:$N,0))=TRUE,"L",IF(SUM(K33:K34)&gt;=10,5,"")),"")</f>
        <v>5</v>
      </c>
      <c r="L37" s="208" t="str">
        <f>IFERROR(IF(INDEX(Attendance!$T:$T,MATCH($B32&amp;L$7,Attendance!$N:$N,0))=TRUE,"L",IF(SUM(L33:L34)&gt;=10,5,"")),"")</f>
        <v/>
      </c>
      <c r="M37" s="208">
        <f>IFERROR(IF(INDEX(Attendance!$T:$T,MATCH($B32&amp;M$7,Attendance!$N:$N,0))=TRUE,"L",IF(SUM(M33:M34)&gt;=10,5,"")),"")</f>
        <v>5</v>
      </c>
      <c r="N37" s="208">
        <f>IFERROR(IF(INDEX(Attendance!$T:$T,MATCH($B32&amp;N$7,Attendance!$N:$N,0))=TRUE,"L",IF(SUM(N33:N34)&gt;=10,5,"")),"")</f>
        <v>5</v>
      </c>
      <c r="O37" s="208">
        <f>IFERROR(IF(INDEX(Attendance!$T:$T,MATCH($B32&amp;O$7,Attendance!$N:$N,0))=TRUE,"L",IF(SUM(O33:O34)&gt;=10,5,"")),"")</f>
        <v>5</v>
      </c>
      <c r="P37" s="208">
        <f>IFERROR(IF(INDEX(Attendance!$T:$T,MATCH($B32&amp;P$7,Attendance!$N:$N,0))=TRUE,"L",IF(SUM(P33:P34)&gt;=10,5,"")),"")</f>
        <v>5</v>
      </c>
      <c r="Q37" s="208" t="str">
        <f>IFERROR(IF(INDEX(Attendance!$T:$T,MATCH($B32&amp;Q$7,Attendance!$N:$N,0))=TRUE,"L",IF(SUM(Q33:Q34)&gt;=10,5,"")),"")</f>
        <v/>
      </c>
      <c r="R37" s="208" t="str">
        <f>IFERROR(IF(INDEX(Attendance!$T:$T,MATCH($B32&amp;R$7,Attendance!$N:$N,0))=TRUE,"L",IF(SUM(R33:R34)&gt;=10,5,"")),"")</f>
        <v/>
      </c>
      <c r="S37" s="208" t="str">
        <f>IFERROR(IF(INDEX(Attendance!$T:$T,MATCH($B32&amp;S$7,Attendance!$N:$N,0))=TRUE,"L",IF(SUM(S33:S34)&gt;=10,5,"")),"")</f>
        <v/>
      </c>
      <c r="T37" s="208">
        <f>IFERROR(IF(INDEX(Attendance!$T:$T,MATCH($B32&amp;T$7,Attendance!$N:$N,0))=TRUE,"L",IF(SUM(T33:T34)&gt;=10,5,"")),"")</f>
        <v>5</v>
      </c>
      <c r="U37" s="208">
        <f>IFERROR(IF(INDEX(Attendance!$T:$T,MATCH($B32&amp;U$7,Attendance!$N:$N,0))=TRUE,"L",IF(SUM(U33:U34)&gt;=10,5,"")),"")</f>
        <v>5</v>
      </c>
      <c r="V37" s="208">
        <f>IFERROR(IF(INDEX(Attendance!$T:$T,MATCH($B32&amp;V$7,Attendance!$N:$N,0))=TRUE,"L",IF(SUM(V33:V34)&gt;=10,5,"")),"")</f>
        <v>5</v>
      </c>
      <c r="W37" s="208">
        <f>IFERROR(IF(INDEX(Attendance!$T:$T,MATCH($B32&amp;W$7,Attendance!$N:$N,0))=TRUE,"L",IF(SUM(W33:W34)&gt;=10,5,"")),"")</f>
        <v>5</v>
      </c>
      <c r="X37" s="208">
        <f>IFERROR(IF(INDEX(Attendance!$T:$T,MATCH($B32&amp;X$7,Attendance!$N:$N,0))=TRUE,"L",IF(SUM(X33:X34)&gt;=10,5,"")),"")</f>
        <v>5</v>
      </c>
      <c r="Y37" s="208">
        <f>IFERROR(IF(INDEX(Attendance!$T:$T,MATCH($B32&amp;Y$7,Attendance!$N:$N,0))=TRUE,"L",IF(SUM(Y33:Y34)&gt;=10,5,"")),"")</f>
        <v>5</v>
      </c>
      <c r="Z37" s="208" t="str">
        <f>IFERROR(IF(INDEX(Attendance!$T:$T,MATCH($B32&amp;Z$7,Attendance!$N:$N,0))=TRUE,"L",IF(SUM(Z33:Z34)&gt;=10,5,"")),"")</f>
        <v/>
      </c>
      <c r="AA37" s="208">
        <f>IFERROR(IF(INDEX(Attendance!$T:$T,MATCH($B32&amp;AA$7,Attendance!$N:$N,0))=TRUE,"L",IF(SUM(AA33:AA34)&gt;=10,5,"")),"")</f>
        <v>5</v>
      </c>
      <c r="AB37" s="208">
        <f>IFERROR(IF(INDEX(Attendance!$T:$T,MATCH($B32&amp;AB$7,Attendance!$N:$N,0))=TRUE,"L",IF(SUM(AB33:AB34)&gt;=10,5,"")),"")</f>
        <v>5</v>
      </c>
      <c r="AC37" s="208">
        <f>IFERROR(IF(INDEX(Attendance!$T:$T,MATCH($B32&amp;AC$7,Attendance!$N:$N,0))=TRUE,"L",IF(SUM(AC33:AC34)&gt;=10,5,"")),"")</f>
        <v>5</v>
      </c>
      <c r="AD37" s="208">
        <f>IFERROR(IF(INDEX(Attendance!$T:$T,MATCH($B32&amp;AD$7,Attendance!$N:$N,0))=TRUE,"L",IF(SUM(AD33:AD34)&gt;=10,5,"")),"")</f>
        <v>5</v>
      </c>
      <c r="AE37" s="208">
        <f>IFERROR(IF(INDEX(Attendance!$T:$T,MATCH($B32&amp;AE$7,Attendance!$N:$N,0))=TRUE,"L",IF(SUM(AE33:AE34)&gt;=10,5,"")),"")</f>
        <v>5</v>
      </c>
      <c r="AF37" s="208">
        <f>IFERROR(IF(INDEX(Attendance!$T:$T,MATCH($B32&amp;AF$7,Attendance!$N:$N,0))=TRUE,"L",IF(SUM(AF33:AF34)&gt;=10,5,"")),"")</f>
        <v>5</v>
      </c>
      <c r="AG37" s="208" t="str">
        <f>IFERROR(IF(INDEX(Attendance!$T:$T,MATCH($B32&amp;AG$7,Attendance!$N:$N,0))=TRUE,"L",IF(SUM(AG33:AG34)&gt;=10,5,"")),"")</f>
        <v/>
      </c>
      <c r="AH37" s="208" t="str">
        <f>IFERROR(IF(INDEX(Attendance!$T:$T,MATCH($B32&amp;AH$7,Attendance!$N:$N,0))=TRUE,"L",IF(SUM(AH33:AH34)&gt;=10,5,"")),"")</f>
        <v/>
      </c>
      <c r="AI37" s="208" t="str">
        <f>IFERROR(IF(INDEX(Attendance!$T:$T,MATCH($B32&amp;AI$7,Attendance!$N:$N,0))=TRUE,"L",IF(SUM(AI33:AI34)&gt;=10,5,"")),"")</f>
        <v/>
      </c>
      <c r="AJ37" s="208" t="str">
        <f>IFERROR(IF(INDEX(Attendance!$T:$T,MATCH($B32&amp;AJ$7,Attendance!$N:$N,0))=TRUE,"L",IF(SUM(AJ33:AJ34)&gt;=10,5,"")),"")</f>
        <v/>
      </c>
      <c r="AK37" s="260"/>
      <c r="AL37" s="209">
        <f>ROUND(AL32*AL33,2)</f>
        <v>527.89</v>
      </c>
      <c r="AM37" s="209">
        <f>ROUND(AM32*AM33,2)</f>
        <v>0</v>
      </c>
      <c r="AN37" s="209">
        <f>ROUND(AN32*AN33,2)</f>
        <v>0</v>
      </c>
      <c r="AO37" s="263"/>
      <c r="AP37" s="266"/>
      <c r="AQ37" s="210">
        <f>AQ32*$AQ$5</f>
        <v>0</v>
      </c>
      <c r="AR37" s="211">
        <f>AR32*ROUND(IF($C37="",Basic,MID($C37,FIND("RM",$C37)+3,4))/WorkDays,2)</f>
        <v>0</v>
      </c>
      <c r="AS37" s="211">
        <f>AS32*ROUND(IF($C37="",Basic,MID($C37,FIND("RM",$C37)+3,4))/WorkDays,2)</f>
        <v>0</v>
      </c>
      <c r="AT37" s="211">
        <f>AT32*ROUND(IF($C37="",Basic,MID($C37,FIND("RM",$C37)+3,4))/WorkDays,2)</f>
        <v>92.3</v>
      </c>
      <c r="AU37" s="257"/>
    </row>
    <row r="38" spans="1:47" s="212" customFormat="1" ht="33" customHeight="1" x14ac:dyDescent="0.25">
      <c r="A38" s="175">
        <f t="shared" si="1"/>
        <v>6</v>
      </c>
      <c r="B38" s="184" t="str">
        <f>_xlfn.IFNA(INDEX(Attendance!$A:$A,MATCH(A38,Attendance!$M:$M,0)),"")</f>
        <v>Code 06</v>
      </c>
      <c r="C38" s="185" t="str">
        <f>_xlfn.IFNA(INDEX(Masterlist!C:C,MATCH(B38,Masterlist!B:B,0)),"")</f>
        <v>Name 06</v>
      </c>
      <c r="D38" s="87"/>
      <c r="E38" s="186" t="s">
        <v>173</v>
      </c>
      <c r="F38" s="83" t="str" cm="1">
        <f t="array" ref="F38">_xlfn.IFNA(IF(OR(VALUE(F$7&amp;$C$3)=PH),IF(F39="","PH",IF(INDEX(Attendance!$O:$O,MATCH($B38&amp;F$7,Attendance!$N:$N,0))&lt;"1200","PM","PN")),IF(F$6="Sun",IF(F39="","RD",IF(INDEX(Attendance!$O:$O,MATCH($B38&amp;F$7,Attendance!$N:$N,0))&lt;"1200","RM","RN")),IF(F39="",IF(F$7="","",IF(INDEX(Attendance!$I:$I,MATCH($B38&amp;F$7,Attendance!$N:$N,0))="ABS","AB","UL")),IF(INDEX(Attendance!$O:$O,MATCH($B38&amp;F$7,Attendance!$N:$N,0))&lt;"1200","M","N")))),"")</f>
        <v>N</v>
      </c>
      <c r="G38" s="83" t="str" cm="1">
        <f t="array" ref="G38">_xlfn.IFNA(IF(OR(VALUE(G$7&amp;$C$3)=PH),IF(G39="","PH",IF(INDEX(Attendance!$O:$O,MATCH($B38&amp;G$7,Attendance!$N:$N,0))&lt;"1200","PM","PN")),IF(G$6="Sun",IF(G39="","RD",IF(INDEX(Attendance!$O:$O,MATCH($B38&amp;G$7,Attendance!$N:$N,0))&lt;"1200","RM","RN")),IF(G39="",IF(G$7="","",IF(INDEX(Attendance!$I:$I,MATCH($B38&amp;G$7,Attendance!$N:$N,0))="ABS","AB","UL")),IF(INDEX(Attendance!$O:$O,MATCH($B38&amp;G$7,Attendance!$N:$N,0))&lt;"1200","M","N")))),"")</f>
        <v>N</v>
      </c>
      <c r="H38" s="83" t="str" cm="1">
        <f t="array" ref="H38">_xlfn.IFNA(IF(OR(VALUE(H$7&amp;$C$3)=PH),IF(H39="","PH",IF(INDEX(Attendance!$O:$O,MATCH($B38&amp;H$7,Attendance!$N:$N,0))&lt;"1200","PM","PN")),IF(H$6="Sun",IF(H39="","RD",IF(INDEX(Attendance!$O:$O,MATCH($B38&amp;H$7,Attendance!$N:$N,0))&lt;"1200","RM","RN")),IF(H39="",IF(H$7="","",IF(INDEX(Attendance!$I:$I,MATCH($B38&amp;H$7,Attendance!$N:$N,0))="ABS","AB","UL")),IF(INDEX(Attendance!$O:$O,MATCH($B38&amp;H$7,Attendance!$N:$N,0))&lt;"1200","M","N")))),"")</f>
        <v>N</v>
      </c>
      <c r="I38" s="83" t="str" cm="1">
        <f t="array" ref="I38">_xlfn.IFNA(IF(OR(VALUE(I$7&amp;$C$3)=PH),IF(I39="","PH",IF(INDEX(Attendance!$O:$O,MATCH($B38&amp;I$7,Attendance!$N:$N,0))&lt;"1200","PM","PN")),IF(I$6="Sun",IF(I39="","RD",IF(INDEX(Attendance!$O:$O,MATCH($B38&amp;I$7,Attendance!$N:$N,0))&lt;"1200","RM","RN")),IF(I39="",IF(I$7="","",IF(INDEX(Attendance!$I:$I,MATCH($B38&amp;I$7,Attendance!$N:$N,0))="ABS","AB","UL")),IF(INDEX(Attendance!$O:$O,MATCH($B38&amp;I$7,Attendance!$N:$N,0))&lt;"1200","M","N")))),"")</f>
        <v>N</v>
      </c>
      <c r="J38" s="83" t="str" cm="1">
        <f t="array" ref="J38">_xlfn.IFNA(IF(OR(VALUE(J$7&amp;$C$3)=PH),IF(J39="","PH",IF(INDEX(Attendance!$O:$O,MATCH($B38&amp;J$7,Attendance!$N:$N,0))&lt;"1200","PM","PN")),IF(J$6="Sun",IF(J39="","RD",IF(INDEX(Attendance!$O:$O,MATCH($B38&amp;J$7,Attendance!$N:$N,0))&lt;"1200","RM","RN")),IF(J39="",IF(J$7="","",IF(INDEX(Attendance!$I:$I,MATCH($B38&amp;J$7,Attendance!$N:$N,0))="ABS","AB","UL")),IF(INDEX(Attendance!$O:$O,MATCH($B38&amp;J$7,Attendance!$N:$N,0))&lt;"1200","M","N")))),"")</f>
        <v>N</v>
      </c>
      <c r="K38" s="83" t="str" cm="1">
        <f t="array" ref="K38">_xlfn.IFNA(IF(OR(VALUE(K$7&amp;$C$3)=PH),IF(K39="","PH",IF(INDEX(Attendance!$O:$O,MATCH($B38&amp;K$7,Attendance!$N:$N,0))&lt;"1200","PM","PN")),IF(K$6="Sun",IF(K39="","RD",IF(INDEX(Attendance!$O:$O,MATCH($B38&amp;K$7,Attendance!$N:$N,0))&lt;"1200","RM","RN")),IF(K39="",IF(K$7="","",IF(INDEX(Attendance!$I:$I,MATCH($B38&amp;K$7,Attendance!$N:$N,0))="ABS","AB","UL")),IF(INDEX(Attendance!$O:$O,MATCH($B38&amp;K$7,Attendance!$N:$N,0))&lt;"1200","M","N")))),"")</f>
        <v>N</v>
      </c>
      <c r="L38" s="83" t="str" cm="1">
        <f t="array" ref="L38">_xlfn.IFNA(IF(OR(VALUE(L$7&amp;$C$3)=PH),IF(L39="","PH",IF(INDEX(Attendance!$O:$O,MATCH($B38&amp;L$7,Attendance!$N:$N,0))&lt;"1200","PM","PN")),IF(L$6="Sun",IF(L39="","RD",IF(INDEX(Attendance!$O:$O,MATCH($B38&amp;L$7,Attendance!$N:$N,0))&lt;"1200","RM","RN")),IF(L39="",IF(L$7="","",IF(INDEX(Attendance!$I:$I,MATCH($B38&amp;L$7,Attendance!$N:$N,0))="ABS","AB","UL")),IF(INDEX(Attendance!$O:$O,MATCH($B38&amp;L$7,Attendance!$N:$N,0))&lt;"1200","M","N")))),"")</f>
        <v>RD</v>
      </c>
      <c r="M38" s="83" t="str" cm="1">
        <f t="array" ref="M38">_xlfn.IFNA(IF(OR(VALUE(M$7&amp;$C$3)=PH),IF(M39="","PH",IF(INDEX(Attendance!$O:$O,MATCH($B38&amp;M$7,Attendance!$N:$N,0))&lt;"1200","PM","PN")),IF(M$6="Sun",IF(M39="","RD",IF(INDEX(Attendance!$O:$O,MATCH($B38&amp;M$7,Attendance!$N:$N,0))&lt;"1200","RM","RN")),IF(M39="",IF(M$7="","",IF(INDEX(Attendance!$I:$I,MATCH($B38&amp;M$7,Attendance!$N:$N,0))="ABS","AB","UL")),IF(INDEX(Attendance!$O:$O,MATCH($B38&amp;M$7,Attendance!$N:$N,0))&lt;"1200","M","N")))),"")</f>
        <v>N</v>
      </c>
      <c r="N38" s="83" t="str" cm="1">
        <f t="array" ref="N38">_xlfn.IFNA(IF(OR(VALUE(N$7&amp;$C$3)=PH),IF(N39="","PH",IF(INDEX(Attendance!$O:$O,MATCH($B38&amp;N$7,Attendance!$N:$N,0))&lt;"1200","PM","PN")),IF(N$6="Sun",IF(N39="","RD",IF(INDEX(Attendance!$O:$O,MATCH($B38&amp;N$7,Attendance!$N:$N,0))&lt;"1200","RM","RN")),IF(N39="",IF(N$7="","",IF(INDEX(Attendance!$I:$I,MATCH($B38&amp;N$7,Attendance!$N:$N,0))="ABS","AB","UL")),IF(INDEX(Attendance!$O:$O,MATCH($B38&amp;N$7,Attendance!$N:$N,0))&lt;"1200","M","N")))),"")</f>
        <v>N</v>
      </c>
      <c r="O38" s="83" t="str" cm="1">
        <f t="array" ref="O38">_xlfn.IFNA(IF(OR(VALUE(O$7&amp;$C$3)=PH),IF(O39="","PH",IF(INDEX(Attendance!$O:$O,MATCH($B38&amp;O$7,Attendance!$N:$N,0))&lt;"1200","PM","PN")),IF(O$6="Sun",IF(O39="","RD",IF(INDEX(Attendance!$O:$O,MATCH($B38&amp;O$7,Attendance!$N:$N,0))&lt;"1200","RM","RN")),IF(O39="",IF(O$7="","",IF(INDEX(Attendance!$I:$I,MATCH($B38&amp;O$7,Attendance!$N:$N,0))="ABS","AB","UL")),IF(INDEX(Attendance!$O:$O,MATCH($B38&amp;O$7,Attendance!$N:$N,0))&lt;"1200","M","N")))),"")</f>
        <v>N</v>
      </c>
      <c r="P38" s="83" t="str" cm="1">
        <f t="array" ref="P38">_xlfn.IFNA(IF(OR(VALUE(P$7&amp;$C$3)=PH),IF(P39="","PH",IF(INDEX(Attendance!$O:$O,MATCH($B38&amp;P$7,Attendance!$N:$N,0))&lt;"1200","PM","PN")),IF(P$6="Sun",IF(P39="","RD",IF(INDEX(Attendance!$O:$O,MATCH($B38&amp;P$7,Attendance!$N:$N,0))&lt;"1200","RM","RN")),IF(P39="",IF(P$7="","",IF(INDEX(Attendance!$I:$I,MATCH($B38&amp;P$7,Attendance!$N:$N,0))="ABS","AB","UL")),IF(INDEX(Attendance!$O:$O,MATCH($B38&amp;P$7,Attendance!$N:$N,0))&lt;"1200","M","N")))),"")</f>
        <v>N</v>
      </c>
      <c r="Q38" s="83" t="str" cm="1">
        <f t="array" ref="Q38">_xlfn.IFNA(IF(OR(VALUE(Q$7&amp;$C$3)=PH),IF(Q39="","PH",IF(INDEX(Attendance!$O:$O,MATCH($B38&amp;Q$7,Attendance!$N:$N,0))&lt;"1200","PM","PN")),IF(Q$6="Sun",IF(Q39="","RD",IF(INDEX(Attendance!$O:$O,MATCH($B38&amp;Q$7,Attendance!$N:$N,0))&lt;"1200","RM","RN")),IF(Q39="",IF(Q$7="","",IF(INDEX(Attendance!$I:$I,MATCH($B38&amp;Q$7,Attendance!$N:$N,0))="ABS","AB","UL")),IF(INDEX(Attendance!$O:$O,MATCH($B38&amp;Q$7,Attendance!$N:$N,0))&lt;"1200","M","N")))),"")</f>
        <v>PH</v>
      </c>
      <c r="R38" s="83" t="str" cm="1">
        <f t="array" ref="R38">_xlfn.IFNA(IF(OR(VALUE(R$7&amp;$C$3)=PH),IF(R39="","PH",IF(INDEX(Attendance!$O:$O,MATCH($B38&amp;R$7,Attendance!$N:$N,0))&lt;"1200","PM","PN")),IF(R$6="Sun",IF(R39="","RD",IF(INDEX(Attendance!$O:$O,MATCH($B38&amp;R$7,Attendance!$N:$N,0))&lt;"1200","RM","RN")),IF(R39="",IF(R$7="","",IF(INDEX(Attendance!$I:$I,MATCH($B38&amp;R$7,Attendance!$N:$N,0))="ABS","AB","UL")),IF(INDEX(Attendance!$O:$O,MATCH($B38&amp;R$7,Attendance!$N:$N,0))&lt;"1200","M","N")))),"")</f>
        <v>PH</v>
      </c>
      <c r="S38" s="83" t="str" cm="1">
        <f t="array" ref="S38">_xlfn.IFNA(IF(OR(VALUE(S$7&amp;$C$3)=PH),IF(S39="","PH",IF(INDEX(Attendance!$O:$O,MATCH($B38&amp;S$7,Attendance!$N:$N,0))&lt;"1200","PM","PN")),IF(S$6="Sun",IF(S39="","RD",IF(INDEX(Attendance!$O:$O,MATCH($B38&amp;S$7,Attendance!$N:$N,0))&lt;"1200","RM","RN")),IF(S39="",IF(S$7="","",IF(INDEX(Attendance!$I:$I,MATCH($B38&amp;S$7,Attendance!$N:$N,0))="ABS","AB","UL")),IF(INDEX(Attendance!$O:$O,MATCH($B38&amp;S$7,Attendance!$N:$N,0))&lt;"1200","M","N")))),"")</f>
        <v>RD</v>
      </c>
      <c r="T38" s="83" t="str" cm="1">
        <f t="array" ref="T38">_xlfn.IFNA(IF(OR(VALUE(T$7&amp;$C$3)=PH),IF(T39="","PH",IF(INDEX(Attendance!$O:$O,MATCH($B38&amp;T$7,Attendance!$N:$N,0))&lt;"1200","PM","PN")),IF(T$6="Sun",IF(T39="","RD",IF(INDEX(Attendance!$O:$O,MATCH($B38&amp;T$7,Attendance!$N:$N,0))&lt;"1200","RM","RN")),IF(T39="",IF(T$7="","",IF(INDEX(Attendance!$I:$I,MATCH($B38&amp;T$7,Attendance!$N:$N,0))="ABS","AB","UL")),IF(INDEX(Attendance!$O:$O,MATCH($B38&amp;T$7,Attendance!$N:$N,0))&lt;"1200","M","N")))),"")</f>
        <v>M</v>
      </c>
      <c r="U38" s="83" t="str" cm="1">
        <f t="array" ref="U38">_xlfn.IFNA(IF(OR(VALUE(U$7&amp;$C$3)=PH),IF(U39="","PH",IF(INDEX(Attendance!$O:$O,MATCH($B38&amp;U$7,Attendance!$N:$N,0))&lt;"1200","PM","PN")),IF(U$6="Sun",IF(U39="","RD",IF(INDEX(Attendance!$O:$O,MATCH($B38&amp;U$7,Attendance!$N:$N,0))&lt;"1200","RM","RN")),IF(U39="",IF(U$7="","",IF(INDEX(Attendance!$I:$I,MATCH($B38&amp;U$7,Attendance!$N:$N,0))="ABS","AB","UL")),IF(INDEX(Attendance!$O:$O,MATCH($B38&amp;U$7,Attendance!$N:$N,0))&lt;"1200","M","N")))),"")</f>
        <v>M</v>
      </c>
      <c r="V38" s="83" t="str" cm="1">
        <f t="array" ref="V38">_xlfn.IFNA(IF(OR(VALUE(V$7&amp;$C$3)=PH),IF(V39="","PH",IF(INDEX(Attendance!$O:$O,MATCH($B38&amp;V$7,Attendance!$N:$N,0))&lt;"1200","PM","PN")),IF(V$6="Sun",IF(V39="","RD",IF(INDEX(Attendance!$O:$O,MATCH($B38&amp;V$7,Attendance!$N:$N,0))&lt;"1200","RM","RN")),IF(V39="",IF(V$7="","",IF(INDEX(Attendance!$I:$I,MATCH($B38&amp;V$7,Attendance!$N:$N,0))="ABS","AB","UL")),IF(INDEX(Attendance!$O:$O,MATCH($B38&amp;V$7,Attendance!$N:$N,0))&lt;"1200","M","N")))),"")</f>
        <v>M</v>
      </c>
      <c r="W38" s="83" t="str" cm="1">
        <f t="array" ref="W38">_xlfn.IFNA(IF(OR(VALUE(W$7&amp;$C$3)=PH),IF(W39="","PH",IF(INDEX(Attendance!$O:$O,MATCH($B38&amp;W$7,Attendance!$N:$N,0))&lt;"1200","PM","PN")),IF(W$6="Sun",IF(W39="","RD",IF(INDEX(Attendance!$O:$O,MATCH($B38&amp;W$7,Attendance!$N:$N,0))&lt;"1200","RM","RN")),IF(W39="",IF(W$7="","",IF(INDEX(Attendance!$I:$I,MATCH($B38&amp;W$7,Attendance!$N:$N,0))="ABS","AB","UL")),IF(INDEX(Attendance!$O:$O,MATCH($B38&amp;W$7,Attendance!$N:$N,0))&lt;"1200","M","N")))),"")</f>
        <v>M</v>
      </c>
      <c r="X38" s="83" t="str" cm="1">
        <f t="array" ref="X38">_xlfn.IFNA(IF(OR(VALUE(X$7&amp;$C$3)=PH),IF(X39="","PH",IF(INDEX(Attendance!$O:$O,MATCH($B38&amp;X$7,Attendance!$N:$N,0))&lt;"1200","PM","PN")),IF(X$6="Sun",IF(X39="","RD",IF(INDEX(Attendance!$O:$O,MATCH($B38&amp;X$7,Attendance!$N:$N,0))&lt;"1200","RM","RN")),IF(X39="",IF(X$7="","",IF(INDEX(Attendance!$I:$I,MATCH($B38&amp;X$7,Attendance!$N:$N,0))="ABS","AB","UL")),IF(INDEX(Attendance!$O:$O,MATCH($B38&amp;X$7,Attendance!$N:$N,0))&lt;"1200","M","N")))),"")</f>
        <v>M</v>
      </c>
      <c r="Y38" s="83" t="str" cm="1">
        <f t="array" ref="Y38">_xlfn.IFNA(IF(OR(VALUE(Y$7&amp;$C$3)=PH),IF(Y39="","PH",IF(INDEX(Attendance!$O:$O,MATCH($B38&amp;Y$7,Attendance!$N:$N,0))&lt;"1200","PM","PN")),IF(Y$6="Sun",IF(Y39="","RD",IF(INDEX(Attendance!$O:$O,MATCH($B38&amp;Y$7,Attendance!$N:$N,0))&lt;"1200","RM","RN")),IF(Y39="",IF(Y$7="","",IF(INDEX(Attendance!$I:$I,MATCH($B38&amp;Y$7,Attendance!$N:$N,0))="ABS","AB","UL")),IF(INDEX(Attendance!$O:$O,MATCH($B38&amp;Y$7,Attendance!$N:$N,0))&lt;"1200","M","N")))),"")</f>
        <v>M</v>
      </c>
      <c r="Z38" s="83" t="str" cm="1">
        <f t="array" ref="Z38">_xlfn.IFNA(IF(OR(VALUE(Z$7&amp;$C$3)=PH),IF(Z39="","PH",IF(INDEX(Attendance!$O:$O,MATCH($B38&amp;Z$7,Attendance!$N:$N,0))&lt;"1200","PM","PN")),IF(Z$6="Sun",IF(Z39="","RD",IF(INDEX(Attendance!$O:$O,MATCH($B38&amp;Z$7,Attendance!$N:$N,0))&lt;"1200","RM","RN")),IF(Z39="",IF(Z$7="","",IF(INDEX(Attendance!$I:$I,MATCH($B38&amp;Z$7,Attendance!$N:$N,0))="ABS","AB","UL")),IF(INDEX(Attendance!$O:$O,MATCH($B38&amp;Z$7,Attendance!$N:$N,0))&lt;"1200","M","N")))),"")</f>
        <v>RM</v>
      </c>
      <c r="AA38" s="83" t="str" cm="1">
        <f t="array" ref="AA38">_xlfn.IFNA(IF(OR(VALUE(AA$7&amp;$C$3)=PH),IF(AA39="","PH",IF(INDEX(Attendance!$O:$O,MATCH($B38&amp;AA$7,Attendance!$N:$N,0))&lt;"1200","PM","PN")),IF(AA$6="Sun",IF(AA39="","RD",IF(INDEX(Attendance!$O:$O,MATCH($B38&amp;AA$7,Attendance!$N:$N,0))&lt;"1200","RM","RN")),IF(AA39="",IF(AA$7="","",IF(INDEX(Attendance!$I:$I,MATCH($B38&amp;AA$7,Attendance!$N:$N,0))="ABS","AB","UL")),IF(INDEX(Attendance!$O:$O,MATCH($B38&amp;AA$7,Attendance!$N:$N,0))&lt;"1200","M","N")))),"")</f>
        <v>M</v>
      </c>
      <c r="AB38" s="83" t="str" cm="1">
        <f t="array" ref="AB38">_xlfn.IFNA(IF(OR(VALUE(AB$7&amp;$C$3)=PH),IF(AB39="","PH",IF(INDEX(Attendance!$O:$O,MATCH($B38&amp;AB$7,Attendance!$N:$N,0))&lt;"1200","PM","PN")),IF(AB$6="Sun",IF(AB39="","RD",IF(INDEX(Attendance!$O:$O,MATCH($B38&amp;AB$7,Attendance!$N:$N,0))&lt;"1200","RM","RN")),IF(AB39="",IF(AB$7="","",IF(INDEX(Attendance!$I:$I,MATCH($B38&amp;AB$7,Attendance!$N:$N,0))="ABS","AB","UL")),IF(INDEX(Attendance!$O:$O,MATCH($B38&amp;AB$7,Attendance!$N:$N,0))&lt;"1200","M","N")))),"")</f>
        <v>M</v>
      </c>
      <c r="AC38" s="83" t="str" cm="1">
        <f t="array" ref="AC38">_xlfn.IFNA(IF(OR(VALUE(AC$7&amp;$C$3)=PH),IF(AC39="","PH",IF(INDEX(Attendance!$O:$O,MATCH($B38&amp;AC$7,Attendance!$N:$N,0))&lt;"1200","PM","PN")),IF(AC$6="Sun",IF(AC39="","RD",IF(INDEX(Attendance!$O:$O,MATCH($B38&amp;AC$7,Attendance!$N:$N,0))&lt;"1200","RM","RN")),IF(AC39="",IF(AC$7="","",IF(INDEX(Attendance!$I:$I,MATCH($B38&amp;AC$7,Attendance!$N:$N,0))="ABS","AB","UL")),IF(INDEX(Attendance!$O:$O,MATCH($B38&amp;AC$7,Attendance!$N:$N,0))&lt;"1200","M","N")))),"")</f>
        <v>M</v>
      </c>
      <c r="AD38" s="83" t="str" cm="1">
        <f t="array" ref="AD38">_xlfn.IFNA(IF(OR(VALUE(AD$7&amp;$C$3)=PH),IF(AD39="","PH",IF(INDEX(Attendance!$O:$O,MATCH($B38&amp;AD$7,Attendance!$N:$N,0))&lt;"1200","PM","PN")),IF(AD$6="Sun",IF(AD39="","RD",IF(INDEX(Attendance!$O:$O,MATCH($B38&amp;AD$7,Attendance!$N:$N,0))&lt;"1200","RM","RN")),IF(AD39="",IF(AD$7="","",IF(INDEX(Attendance!$I:$I,MATCH($B38&amp;AD$7,Attendance!$N:$N,0))="ABS","AB","UL")),IF(INDEX(Attendance!$O:$O,MATCH($B38&amp;AD$7,Attendance!$N:$N,0))&lt;"1200","M","N")))),"")</f>
        <v>M</v>
      </c>
      <c r="AE38" s="83" t="str" cm="1">
        <f t="array" ref="AE38">_xlfn.IFNA(IF(OR(VALUE(AE$7&amp;$C$3)=PH),IF(AE39="","PH",IF(INDEX(Attendance!$O:$O,MATCH($B38&amp;AE$7,Attendance!$N:$N,0))&lt;"1200","PM","PN")),IF(AE$6="Sun",IF(AE39="","RD",IF(INDEX(Attendance!$O:$O,MATCH($B38&amp;AE$7,Attendance!$N:$N,0))&lt;"1200","RM","RN")),IF(AE39="",IF(AE$7="","",IF(INDEX(Attendance!$I:$I,MATCH($B38&amp;AE$7,Attendance!$N:$N,0))="ABS","AB","UL")),IF(INDEX(Attendance!$O:$O,MATCH($B38&amp;AE$7,Attendance!$N:$N,0))&lt;"1200","M","N")))),"")</f>
        <v>M</v>
      </c>
      <c r="AF38" s="83" t="str" cm="1">
        <f t="array" ref="AF38">_xlfn.IFNA(IF(OR(VALUE(AF$7&amp;$C$3)=PH),IF(AF39="","PH",IF(INDEX(Attendance!$O:$O,MATCH($B38&amp;AF$7,Attendance!$N:$N,0))&lt;"1200","PM","PN")),IF(AF$6="Sun",IF(AF39="","RD",IF(INDEX(Attendance!$O:$O,MATCH($B38&amp;AF$7,Attendance!$N:$N,0))&lt;"1200","RM","RN")),IF(AF39="",IF(AF$7="","",IF(INDEX(Attendance!$I:$I,MATCH($B38&amp;AF$7,Attendance!$N:$N,0))="ABS","AB","UL")),IF(INDEX(Attendance!$O:$O,MATCH($B38&amp;AF$7,Attendance!$N:$N,0))&lt;"1200","M","N")))),"")</f>
        <v>AB</v>
      </c>
      <c r="AG38" s="83" t="str" cm="1">
        <f t="array" ref="AG38">_xlfn.IFNA(IF(OR(VALUE(AG$7&amp;$C$3)=PH),IF(AG39="","PH",IF(INDEX(Attendance!$O:$O,MATCH($B38&amp;AG$7,Attendance!$N:$N,0))&lt;"1200","PM","PN")),IF(AG$6="Sun",IF(AG39="","RD",IF(INDEX(Attendance!$O:$O,MATCH($B38&amp;AG$7,Attendance!$N:$N,0))&lt;"1200","RM","RN")),IF(AG39="",IF(AG$7="","",IF(INDEX(Attendance!$I:$I,MATCH($B38&amp;AG$7,Attendance!$N:$N,0))="ABS","AB","UL")),IF(INDEX(Attendance!$O:$O,MATCH($B38&amp;AG$7,Attendance!$N:$N,0))&lt;"1200","M","N")))),"")</f>
        <v>RD</v>
      </c>
      <c r="AH38" s="83" t="str" cm="1">
        <f t="array" ref="AH38">_xlfn.IFNA(IF(OR(VALUE(AH$7&amp;$C$3)=PH),IF(AH39="","PH",IF(INDEX(Attendance!$O:$O,MATCH($B38&amp;AH$7,Attendance!$N:$N,0))&lt;"1200","PM","PN")),IF(AH$6="Sun",IF(AH39="","RD",IF(INDEX(Attendance!$O:$O,MATCH($B38&amp;AH$7,Attendance!$N:$N,0))&lt;"1200","RM","RN")),IF(AH39="",IF(AH$7="","",IF(INDEX(Attendance!$I:$I,MATCH($B38&amp;AH$7,Attendance!$N:$N,0))="ABS","AB","UL")),IF(INDEX(Attendance!$O:$O,MATCH($B38&amp;AH$7,Attendance!$N:$N,0))&lt;"1200","M","N")))),"")</f>
        <v/>
      </c>
      <c r="AI38" s="83" t="str" cm="1">
        <f t="array" ref="AI38">_xlfn.IFNA(IF(OR(VALUE(AI$7&amp;$C$3)=PH),IF(AI39="","PH",IF(INDEX(Attendance!$O:$O,MATCH($B38&amp;AI$7,Attendance!$N:$N,0))&lt;"1200","PM","PN")),IF(AI$6="Sun",IF(AI39="","RD",IF(INDEX(Attendance!$O:$O,MATCH($B38&amp;AI$7,Attendance!$N:$N,0))&lt;"1200","RM","RN")),IF(AI39="",IF(AI$7="","",IF(INDEX(Attendance!$I:$I,MATCH($B38&amp;AI$7,Attendance!$N:$N,0))="ABS","AB","UL")),IF(INDEX(Attendance!$O:$O,MATCH($B38&amp;AI$7,Attendance!$N:$N,0))&lt;"1200","M","N")))),"")</f>
        <v/>
      </c>
      <c r="AJ38" s="83" t="str" cm="1">
        <f t="array" ref="AJ38">_xlfn.IFNA(IF(OR(VALUE(AJ$7&amp;$C$3)=PH),IF(AJ39="","PH",IF(INDEX(Attendance!$O:$O,MATCH($B38&amp;AJ$7,Attendance!$N:$N,0))&lt;"1200","PM","PN")),IF(AJ$6="Sun",IF(AJ39="","RD",IF(INDEX(Attendance!$O:$O,MATCH($B38&amp;AJ$7,Attendance!$N:$N,0))&lt;"1200","RM","RN")),IF(AJ39="",IF(AJ$7="","",IF(INDEX(Attendance!$I:$I,MATCH($B38&amp;AJ$7,Attendance!$N:$N,0))="ABS","AB","UL")),IF(INDEX(Attendance!$O:$O,MATCH($B38&amp;AJ$7,Attendance!$N:$N,0))&lt;"1200","M","N")))),"")</f>
        <v/>
      </c>
      <c r="AK38" s="258">
        <f>SUM(SUMIF(F38:AJ38,{"M","N","A"},F39:AJ39))</f>
        <v>168</v>
      </c>
      <c r="AL38" s="187">
        <f>SUM(SUMIF(F38:AJ38,{"M","N"},F40:AJ40),SUMIF(F38:AJ38,{"OM","ON"},F39:AJ39))</f>
        <v>40</v>
      </c>
      <c r="AM38" s="187">
        <f>SUM(SUMIF(F38:AJ38,{"PM","PN","RM","RN"},F39:AJ39))</f>
        <v>9</v>
      </c>
      <c r="AN38" s="187">
        <f>SUM(SUMIF(F38:AJ38,{"PM","PN"},F40:AJ40))</f>
        <v>0</v>
      </c>
      <c r="AO38" s="261">
        <f>SUM(F43:AJ43)</f>
        <v>50</v>
      </c>
      <c r="AP38" s="264">
        <f>SUM(F42:AJ42)</f>
        <v>20</v>
      </c>
      <c r="AQ38" s="188">
        <f>IF(D42="",0,SUM(COUNTIFS(F38:AJ38,{"M","N","A","OM","ON","OA","PM","PN","PA","RM","RN","RA"})))</f>
        <v>0</v>
      </c>
      <c r="AR38" s="74">
        <f>COUNTIF(F38:AJ38,"AL")</f>
        <v>0</v>
      </c>
      <c r="AS38" s="74">
        <f>COUNTIF(F38:AJ38,"MC")</f>
        <v>0</v>
      </c>
      <c r="AT38" s="74">
        <f>SUM(COUNTIF(F38:AJ38,{"RPH","PH"}))</f>
        <v>2</v>
      </c>
      <c r="AU38" s="255">
        <f t="shared" ref="AU38" si="6">_xlfn.IFNA(IF($B38="",0,AK38*$AK$5+SUM(AL43:AN43)+SUM(AO38:AP43)+SUM(AQ43:AT43)),"")</f>
        <v>1589.1599999999999</v>
      </c>
    </row>
    <row r="39" spans="1:47" s="212" customFormat="1" ht="33" customHeight="1" x14ac:dyDescent="0.25">
      <c r="A39" s="189"/>
      <c r="B39" s="184"/>
      <c r="C39" s="190" t="str">
        <f>_xlfn.IFNA(INDEX(Masterlist!D:D,MATCH(B38,Masterlist!B:B,0)),"")</f>
        <v>IC No. 06</v>
      </c>
      <c r="D39" s="88"/>
      <c r="E39" s="191" t="s">
        <v>174</v>
      </c>
      <c r="F39" s="192">
        <f>IFERROR(IF(F$6="Sun",INDEX(Attendance!$R:$R,MATCH($B38&amp;F$7,Attendance!$N:$N,0)),IF(INDEX(Attendance!$R:$R,MATCH($B38&amp;F$7,Attendance!$N:$N,0))="","",IF(INDEX(Attendance!$R:$R,MATCH($B38&amp;F$7,Attendance!$N:$N,0))&gt;8,8,INDEX(Attendance!$R:$R,MATCH($B38&amp;F$7,Attendance!$N:$N,0))))),"")</f>
        <v>8</v>
      </c>
      <c r="G39" s="192">
        <f>IFERROR(IF(G$6="Sun",INDEX(Attendance!$R:$R,MATCH($B38&amp;G$7,Attendance!$N:$N,0)),IF(INDEX(Attendance!$R:$R,MATCH($B38&amp;G$7,Attendance!$N:$N,0))="","",IF(INDEX(Attendance!$R:$R,MATCH($B38&amp;G$7,Attendance!$N:$N,0))&gt;8,8,INDEX(Attendance!$R:$R,MATCH($B38&amp;G$7,Attendance!$N:$N,0))))),"")</f>
        <v>8</v>
      </c>
      <c r="H39" s="192">
        <f>IFERROR(IF(H$6="Sun",INDEX(Attendance!$R:$R,MATCH($B38&amp;H$7,Attendance!$N:$N,0)),IF(INDEX(Attendance!$R:$R,MATCH($B38&amp;H$7,Attendance!$N:$N,0))="","",IF(INDEX(Attendance!$R:$R,MATCH($B38&amp;H$7,Attendance!$N:$N,0))&gt;8,8,INDEX(Attendance!$R:$R,MATCH($B38&amp;H$7,Attendance!$N:$N,0))))),"")</f>
        <v>8</v>
      </c>
      <c r="I39" s="192">
        <f>IFERROR(IF(I$6="Sun",INDEX(Attendance!$R:$R,MATCH($B38&amp;I$7,Attendance!$N:$N,0)),IF(INDEX(Attendance!$R:$R,MATCH($B38&amp;I$7,Attendance!$N:$N,0))="","",IF(INDEX(Attendance!$R:$R,MATCH($B38&amp;I$7,Attendance!$N:$N,0))&gt;8,8,INDEX(Attendance!$R:$R,MATCH($B38&amp;I$7,Attendance!$N:$N,0))))),"")</f>
        <v>8</v>
      </c>
      <c r="J39" s="192">
        <f>IFERROR(IF(J$6="Sun",INDEX(Attendance!$R:$R,MATCH($B38&amp;J$7,Attendance!$N:$N,0)),IF(INDEX(Attendance!$R:$R,MATCH($B38&amp;J$7,Attendance!$N:$N,0))="","",IF(INDEX(Attendance!$R:$R,MATCH($B38&amp;J$7,Attendance!$N:$N,0))&gt;8,8,INDEX(Attendance!$R:$R,MATCH($B38&amp;J$7,Attendance!$N:$N,0))))),"")</f>
        <v>8</v>
      </c>
      <c r="K39" s="192">
        <f>IFERROR(IF(K$6="Sun",INDEX(Attendance!$R:$R,MATCH($B38&amp;K$7,Attendance!$N:$N,0)),IF(INDEX(Attendance!$R:$R,MATCH($B38&amp;K$7,Attendance!$N:$N,0))="","",IF(INDEX(Attendance!$R:$R,MATCH($B38&amp;K$7,Attendance!$N:$N,0))&gt;8,8,INDEX(Attendance!$R:$R,MATCH($B38&amp;K$7,Attendance!$N:$N,0))))),"")</f>
        <v>8</v>
      </c>
      <c r="L39" s="192" t="str">
        <f>IFERROR(IF(L$6="Sun",INDEX(Attendance!$R:$R,MATCH($B38&amp;L$7,Attendance!$N:$N,0)),IF(INDEX(Attendance!$R:$R,MATCH($B38&amp;L$7,Attendance!$N:$N,0))="","",IF(INDEX(Attendance!$R:$R,MATCH($B38&amp;L$7,Attendance!$N:$N,0))&gt;8,8,INDEX(Attendance!$R:$R,MATCH($B38&amp;L$7,Attendance!$N:$N,0))))),"")</f>
        <v/>
      </c>
      <c r="M39" s="192">
        <f>IFERROR(IF(M$6="Sun",INDEX(Attendance!$R:$R,MATCH($B38&amp;M$7,Attendance!$N:$N,0)),IF(INDEX(Attendance!$R:$R,MATCH($B38&amp;M$7,Attendance!$N:$N,0))="","",IF(INDEX(Attendance!$R:$R,MATCH($B38&amp;M$7,Attendance!$N:$N,0))&gt;8,8,INDEX(Attendance!$R:$R,MATCH($B38&amp;M$7,Attendance!$N:$N,0))))),"")</f>
        <v>8</v>
      </c>
      <c r="N39" s="192">
        <f>IFERROR(IF(N$6="Sun",INDEX(Attendance!$R:$R,MATCH($B38&amp;N$7,Attendance!$N:$N,0)),IF(INDEX(Attendance!$R:$R,MATCH($B38&amp;N$7,Attendance!$N:$N,0))="","",IF(INDEX(Attendance!$R:$R,MATCH($B38&amp;N$7,Attendance!$N:$N,0))&gt;8,8,INDEX(Attendance!$R:$R,MATCH($B38&amp;N$7,Attendance!$N:$N,0))))),"")</f>
        <v>8</v>
      </c>
      <c r="O39" s="192">
        <f>IFERROR(IF(O$6="Sun",INDEX(Attendance!$R:$R,MATCH($B38&amp;O$7,Attendance!$N:$N,0)),IF(INDEX(Attendance!$R:$R,MATCH($B38&amp;O$7,Attendance!$N:$N,0))="","",IF(INDEX(Attendance!$R:$R,MATCH($B38&amp;O$7,Attendance!$N:$N,0))&gt;8,8,INDEX(Attendance!$R:$R,MATCH($B38&amp;O$7,Attendance!$N:$N,0))))),"")</f>
        <v>8</v>
      </c>
      <c r="P39" s="192">
        <f>IFERROR(IF(P$6="Sun",INDEX(Attendance!$R:$R,MATCH($B38&amp;P$7,Attendance!$N:$N,0)),IF(INDEX(Attendance!$R:$R,MATCH($B38&amp;P$7,Attendance!$N:$N,0))="","",IF(INDEX(Attendance!$R:$R,MATCH($B38&amp;P$7,Attendance!$N:$N,0))&gt;8,8,INDEX(Attendance!$R:$R,MATCH($B38&amp;P$7,Attendance!$N:$N,0))))),"")</f>
        <v>8</v>
      </c>
      <c r="Q39" s="192" t="str">
        <f>IFERROR(IF(Q$6="Sun",INDEX(Attendance!$R:$R,MATCH($B38&amp;Q$7,Attendance!$N:$N,0)),IF(INDEX(Attendance!$R:$R,MATCH($B38&amp;Q$7,Attendance!$N:$N,0))="","",IF(INDEX(Attendance!$R:$R,MATCH($B38&amp;Q$7,Attendance!$N:$N,0))&gt;8,8,INDEX(Attendance!$R:$R,MATCH($B38&amp;Q$7,Attendance!$N:$N,0))))),"")</f>
        <v/>
      </c>
      <c r="R39" s="192" t="str">
        <f>IFERROR(IF(R$6="Sun",INDEX(Attendance!$R:$R,MATCH($B38&amp;R$7,Attendance!$N:$N,0)),IF(INDEX(Attendance!$R:$R,MATCH($B38&amp;R$7,Attendance!$N:$N,0))="","",IF(INDEX(Attendance!$R:$R,MATCH($B38&amp;R$7,Attendance!$N:$N,0))&gt;8,8,INDEX(Attendance!$R:$R,MATCH($B38&amp;R$7,Attendance!$N:$N,0))))),"")</f>
        <v/>
      </c>
      <c r="S39" s="192" t="str">
        <f>IFERROR(IF(S$6="Sun",INDEX(Attendance!$R:$R,MATCH($B38&amp;S$7,Attendance!$N:$N,0)),IF(INDEX(Attendance!$R:$R,MATCH($B38&amp;S$7,Attendance!$N:$N,0))="","",IF(INDEX(Attendance!$R:$R,MATCH($B38&amp;S$7,Attendance!$N:$N,0))&gt;8,8,INDEX(Attendance!$R:$R,MATCH($B38&amp;S$7,Attendance!$N:$N,0))))),"")</f>
        <v/>
      </c>
      <c r="T39" s="192">
        <f>IFERROR(IF(T$6="Sun",INDEX(Attendance!$R:$R,MATCH($B38&amp;T$7,Attendance!$N:$N,0)),IF(INDEX(Attendance!$R:$R,MATCH($B38&amp;T$7,Attendance!$N:$N,0))="","",IF(INDEX(Attendance!$R:$R,MATCH($B38&amp;T$7,Attendance!$N:$N,0))&gt;8,8,INDEX(Attendance!$R:$R,MATCH($B38&amp;T$7,Attendance!$N:$N,0))))),"")</f>
        <v>8</v>
      </c>
      <c r="U39" s="192">
        <f>IFERROR(IF(U$6="Sun",INDEX(Attendance!$R:$R,MATCH($B38&amp;U$7,Attendance!$N:$N,0)),IF(INDEX(Attendance!$R:$R,MATCH($B38&amp;U$7,Attendance!$N:$N,0))="","",IF(INDEX(Attendance!$R:$R,MATCH($B38&amp;U$7,Attendance!$N:$N,0))&gt;8,8,INDEX(Attendance!$R:$R,MATCH($B38&amp;U$7,Attendance!$N:$N,0))))),"")</f>
        <v>8</v>
      </c>
      <c r="V39" s="192">
        <f>IFERROR(IF(V$6="Sun",INDEX(Attendance!$R:$R,MATCH($B38&amp;V$7,Attendance!$N:$N,0)),IF(INDEX(Attendance!$R:$R,MATCH($B38&amp;V$7,Attendance!$N:$N,0))="","",IF(INDEX(Attendance!$R:$R,MATCH($B38&amp;V$7,Attendance!$N:$N,0))&gt;8,8,INDEX(Attendance!$R:$R,MATCH($B38&amp;V$7,Attendance!$N:$N,0))))),"")</f>
        <v>8</v>
      </c>
      <c r="W39" s="192">
        <f>IFERROR(IF(W$6="Sun",INDEX(Attendance!$R:$R,MATCH($B38&amp;W$7,Attendance!$N:$N,0)),IF(INDEX(Attendance!$R:$R,MATCH($B38&amp;W$7,Attendance!$N:$N,0))="","",IF(INDEX(Attendance!$R:$R,MATCH($B38&amp;W$7,Attendance!$N:$N,0))&gt;8,8,INDEX(Attendance!$R:$R,MATCH($B38&amp;W$7,Attendance!$N:$N,0))))),"")</f>
        <v>8</v>
      </c>
      <c r="X39" s="192">
        <f>IFERROR(IF(X$6="Sun",INDEX(Attendance!$R:$R,MATCH($B38&amp;X$7,Attendance!$N:$N,0)),IF(INDEX(Attendance!$R:$R,MATCH($B38&amp;X$7,Attendance!$N:$N,0))="","",IF(INDEX(Attendance!$R:$R,MATCH($B38&amp;X$7,Attendance!$N:$N,0))&gt;8,8,INDEX(Attendance!$R:$R,MATCH($B38&amp;X$7,Attendance!$N:$N,0))))),"")</f>
        <v>8</v>
      </c>
      <c r="Y39" s="192">
        <f>IFERROR(IF(Y$6="Sun",INDEX(Attendance!$R:$R,MATCH($B38&amp;Y$7,Attendance!$N:$N,0)),IF(INDEX(Attendance!$R:$R,MATCH($B38&amp;Y$7,Attendance!$N:$N,0))="","",IF(INDEX(Attendance!$R:$R,MATCH($B38&amp;Y$7,Attendance!$N:$N,0))&gt;8,8,INDEX(Attendance!$R:$R,MATCH($B38&amp;Y$7,Attendance!$N:$N,0))))),"")</f>
        <v>8</v>
      </c>
      <c r="Z39" s="192">
        <f>IFERROR(IF(Z$6="Sun",INDEX(Attendance!$R:$R,MATCH($B38&amp;Z$7,Attendance!$N:$N,0)),IF(INDEX(Attendance!$R:$R,MATCH($B38&amp;Z$7,Attendance!$N:$N,0))="","",IF(INDEX(Attendance!$R:$R,MATCH($B38&amp;Z$7,Attendance!$N:$N,0))&gt;8,8,INDEX(Attendance!$R:$R,MATCH($B38&amp;Z$7,Attendance!$N:$N,0))))),"")</f>
        <v>9</v>
      </c>
      <c r="AA39" s="192">
        <f>IFERROR(IF(AA$6="Sun",INDEX(Attendance!$R:$R,MATCH($B38&amp;AA$7,Attendance!$N:$N,0)),IF(INDEX(Attendance!$R:$R,MATCH($B38&amp;AA$7,Attendance!$N:$N,0))="","",IF(INDEX(Attendance!$R:$R,MATCH($B38&amp;AA$7,Attendance!$N:$N,0))&gt;8,8,INDEX(Attendance!$R:$R,MATCH($B38&amp;AA$7,Attendance!$N:$N,0))))),"")</f>
        <v>8</v>
      </c>
      <c r="AB39" s="192">
        <f>IFERROR(IF(AB$6="Sun",INDEX(Attendance!$R:$R,MATCH($B38&amp;AB$7,Attendance!$N:$N,0)),IF(INDEX(Attendance!$R:$R,MATCH($B38&amp;AB$7,Attendance!$N:$N,0))="","",IF(INDEX(Attendance!$R:$R,MATCH($B38&amp;AB$7,Attendance!$N:$N,0))&gt;8,8,INDEX(Attendance!$R:$R,MATCH($B38&amp;AB$7,Attendance!$N:$N,0))))),"")</f>
        <v>8</v>
      </c>
      <c r="AC39" s="192">
        <f>IFERROR(IF(AC$6="Sun",INDEX(Attendance!$R:$R,MATCH($B38&amp;AC$7,Attendance!$N:$N,0)),IF(INDEX(Attendance!$R:$R,MATCH($B38&amp;AC$7,Attendance!$N:$N,0))="","",IF(INDEX(Attendance!$R:$R,MATCH($B38&amp;AC$7,Attendance!$N:$N,0))&gt;8,8,INDEX(Attendance!$R:$R,MATCH($B38&amp;AC$7,Attendance!$N:$N,0))))),"")</f>
        <v>8</v>
      </c>
      <c r="AD39" s="192">
        <f>IFERROR(IF(AD$6="Sun",INDEX(Attendance!$R:$R,MATCH($B38&amp;AD$7,Attendance!$N:$N,0)),IF(INDEX(Attendance!$R:$R,MATCH($B38&amp;AD$7,Attendance!$N:$N,0))="","",IF(INDEX(Attendance!$R:$R,MATCH($B38&amp;AD$7,Attendance!$N:$N,0))&gt;8,8,INDEX(Attendance!$R:$R,MATCH($B38&amp;AD$7,Attendance!$N:$N,0))))),"")</f>
        <v>8</v>
      </c>
      <c r="AE39" s="192">
        <f>IFERROR(IF(AE$6="Sun",INDEX(Attendance!$R:$R,MATCH($B38&amp;AE$7,Attendance!$N:$N,0)),IF(INDEX(Attendance!$R:$R,MATCH($B38&amp;AE$7,Attendance!$N:$N,0))="","",IF(INDEX(Attendance!$R:$R,MATCH($B38&amp;AE$7,Attendance!$N:$N,0))&gt;8,8,INDEX(Attendance!$R:$R,MATCH($B38&amp;AE$7,Attendance!$N:$N,0))))),"")</f>
        <v>8</v>
      </c>
      <c r="AF39" s="192" t="str">
        <f>IFERROR(IF(AF$6="Sun",INDEX(Attendance!$R:$R,MATCH($B38&amp;AF$7,Attendance!$N:$N,0)),IF(INDEX(Attendance!$R:$R,MATCH($B38&amp;AF$7,Attendance!$N:$N,0))="","",IF(INDEX(Attendance!$R:$R,MATCH($B38&amp;AF$7,Attendance!$N:$N,0))&gt;8,8,INDEX(Attendance!$R:$R,MATCH($B38&amp;AF$7,Attendance!$N:$N,0))))),"")</f>
        <v/>
      </c>
      <c r="AG39" s="192" t="str">
        <f>IFERROR(IF(AG$6="Sun",INDEX(Attendance!$R:$R,MATCH($B38&amp;AG$7,Attendance!$N:$N,0)),IF(INDEX(Attendance!$R:$R,MATCH($B38&amp;AG$7,Attendance!$N:$N,0))="","",IF(INDEX(Attendance!$R:$R,MATCH($B38&amp;AG$7,Attendance!$N:$N,0))&gt;8,8,INDEX(Attendance!$R:$R,MATCH($B38&amp;AG$7,Attendance!$N:$N,0))))),"")</f>
        <v/>
      </c>
      <c r="AH39" s="192" t="str">
        <f>IFERROR(IF(AH$6="Sun",INDEX(Attendance!$R:$R,MATCH($B38&amp;AH$7,Attendance!$N:$N,0)),IF(INDEX(Attendance!$R:$R,MATCH($B38&amp;AH$7,Attendance!$N:$N,0))="","",IF(INDEX(Attendance!$R:$R,MATCH($B38&amp;AH$7,Attendance!$N:$N,0))&gt;8,8,INDEX(Attendance!$R:$R,MATCH($B38&amp;AH$7,Attendance!$N:$N,0))))),"")</f>
        <v/>
      </c>
      <c r="AI39" s="192" t="str">
        <f>IFERROR(IF(AI$6="Sun",INDEX(Attendance!$R:$R,MATCH($B38&amp;AI$7,Attendance!$N:$N,0)),IF(INDEX(Attendance!$R:$R,MATCH($B38&amp;AI$7,Attendance!$N:$N,0))="","",IF(INDEX(Attendance!$R:$R,MATCH($B38&amp;AI$7,Attendance!$N:$N,0))&gt;8,8,INDEX(Attendance!$R:$R,MATCH($B38&amp;AI$7,Attendance!$N:$N,0))))),"")</f>
        <v/>
      </c>
      <c r="AJ39" s="192" t="str">
        <f>IFERROR(IF(AJ$6="Sun",INDEX(Attendance!$R:$R,MATCH($B38&amp;AJ$7,Attendance!$N:$N,0)),IF(INDEX(Attendance!$R:$R,MATCH($B38&amp;AJ$7,Attendance!$N:$N,0))="","",IF(INDEX(Attendance!$R:$R,MATCH($B38&amp;AJ$7,Attendance!$N:$N,0))&gt;8,8,INDEX(Attendance!$R:$R,MATCH($B38&amp;AJ$7,Attendance!$N:$N,0))))),"")</f>
        <v/>
      </c>
      <c r="AK39" s="259"/>
      <c r="AL39" s="193">
        <f>ROUND((IF($C43="",Basic,MID($C43,FIND("RM",$C43)+3,4))+$AP38+$AQ43)/WorkDays/WorkHours*AL$6,4)</f>
        <v>8.7980999999999998</v>
      </c>
      <c r="AM39" s="193">
        <f>ROUND((IF($C43="",Basic,MID($C43,FIND("RM",$C43)+3,4))+$AP38+$AQ43)/WorkDays/WorkHours*AM$6,4)</f>
        <v>11.7308</v>
      </c>
      <c r="AN39" s="193">
        <f>ROUND((IF($C43="",Basic,MID($C43,FIND("RM",$C43)+3,4))+$AP38+$AQ43)/WorkDays/WorkHours*AN$6,4)</f>
        <v>17.5962</v>
      </c>
      <c r="AO39" s="262"/>
      <c r="AP39" s="265"/>
      <c r="AQ39" s="86"/>
      <c r="AR39" s="194"/>
      <c r="AS39" s="194"/>
      <c r="AT39" s="194"/>
      <c r="AU39" s="256"/>
    </row>
    <row r="40" spans="1:47" s="212" customFormat="1" ht="33" customHeight="1" x14ac:dyDescent="0.25">
      <c r="A40" s="189"/>
      <c r="B40" s="184"/>
      <c r="C40" s="195" t="str">
        <f>_xlfn.IFNA(INDEX(Masterlist!E:E,MATCH(B38,Masterlist!B:B,0)),"")</f>
        <v>Phone No. 06</v>
      </c>
      <c r="D40" s="1"/>
      <c r="E40" s="196" t="s">
        <v>175</v>
      </c>
      <c r="F40" s="197">
        <f>IFERROR(IF(F$6="Sun","",IF(INDEX(Attendance!$S:$S,MATCH($B38&amp;F$7,Attendance!$N:$N,0))=TRUE,"",IF(F39&lt;8,"",INDEX(Attendance!$G:$G,MATCH($B38&amp;F$7,Attendance!$N:$N,0))))),"")</f>
        <v>2</v>
      </c>
      <c r="G40" s="197">
        <f>IFERROR(IF(G$6="Sun","",IF(INDEX(Attendance!$S:$S,MATCH($B38&amp;G$7,Attendance!$N:$N,0))=TRUE,"",IF(G39&lt;8,"",INDEX(Attendance!$G:$G,MATCH($B38&amp;G$7,Attendance!$N:$N,0))))),"")</f>
        <v>2</v>
      </c>
      <c r="H40" s="197">
        <f>IFERROR(IF(H$6="Sun","",IF(INDEX(Attendance!$S:$S,MATCH($B38&amp;H$7,Attendance!$N:$N,0))=TRUE,"",IF(H39&lt;8,"",INDEX(Attendance!$G:$G,MATCH($B38&amp;H$7,Attendance!$N:$N,0))))),"")</f>
        <v>2</v>
      </c>
      <c r="I40" s="197">
        <f>IFERROR(IF(I$6="Sun","",IF(INDEX(Attendance!$S:$S,MATCH($B38&amp;I$7,Attendance!$N:$N,0))=TRUE,"",IF(I39&lt;8,"",INDEX(Attendance!$G:$G,MATCH($B38&amp;I$7,Attendance!$N:$N,0))))),"")</f>
        <v>2</v>
      </c>
      <c r="J40" s="197">
        <f>IFERROR(IF(J$6="Sun","",IF(INDEX(Attendance!$S:$S,MATCH($B38&amp;J$7,Attendance!$N:$N,0))=TRUE,"",IF(J39&lt;8,"",INDEX(Attendance!$G:$G,MATCH($B38&amp;J$7,Attendance!$N:$N,0))))),"")</f>
        <v>2</v>
      </c>
      <c r="K40" s="197" t="str">
        <f>IFERROR(IF(K$6="Sun","",IF(INDEX(Attendance!$S:$S,MATCH($B38&amp;K$7,Attendance!$N:$N,0))=TRUE,"",IF(K39&lt;8,"",INDEX(Attendance!$G:$G,MATCH($B38&amp;K$7,Attendance!$N:$N,0))))),"")</f>
        <v/>
      </c>
      <c r="L40" s="197" t="str">
        <f>IFERROR(IF(L$6="Sun","",IF(INDEX(Attendance!$S:$S,MATCH($B38&amp;L$7,Attendance!$N:$N,0))=TRUE,"",IF(L39&lt;8,"",INDEX(Attendance!$G:$G,MATCH($B38&amp;L$7,Attendance!$N:$N,0))))),"")</f>
        <v/>
      </c>
      <c r="M40" s="197">
        <f>IFERROR(IF(M$6="Sun","",IF(INDEX(Attendance!$S:$S,MATCH($B38&amp;M$7,Attendance!$N:$N,0))=TRUE,"",IF(M39&lt;8,"",INDEX(Attendance!$G:$G,MATCH($B38&amp;M$7,Attendance!$N:$N,0))))),"")</f>
        <v>3</v>
      </c>
      <c r="N40" s="197">
        <f>IFERROR(IF(N$6="Sun","",IF(INDEX(Attendance!$S:$S,MATCH($B38&amp;N$7,Attendance!$N:$N,0))=TRUE,"",IF(N39&lt;8,"",INDEX(Attendance!$G:$G,MATCH($B38&amp;N$7,Attendance!$N:$N,0))))),"")</f>
        <v>3</v>
      </c>
      <c r="O40" s="197">
        <f>IFERROR(IF(O$6="Sun","",IF(INDEX(Attendance!$S:$S,MATCH($B38&amp;O$7,Attendance!$N:$N,0))=TRUE,"",IF(O39&lt;8,"",INDEX(Attendance!$G:$G,MATCH($B38&amp;O$7,Attendance!$N:$N,0))))),"")</f>
        <v>3</v>
      </c>
      <c r="P40" s="197" t="str">
        <f>IFERROR(IF(P$6="Sun","",IF(INDEX(Attendance!$S:$S,MATCH($B38&amp;P$7,Attendance!$N:$N,0))=TRUE,"",IF(P39&lt;8,"",INDEX(Attendance!$G:$G,MATCH($B38&amp;P$7,Attendance!$N:$N,0))))),"")</f>
        <v/>
      </c>
      <c r="Q40" s="197">
        <f>IFERROR(IF(Q$6="Sun","",IF(INDEX(Attendance!$S:$S,MATCH($B38&amp;Q$7,Attendance!$N:$N,0))=TRUE,"",IF(Q39&lt;8,"",INDEX(Attendance!$G:$G,MATCH($B38&amp;Q$7,Attendance!$N:$N,0))))),"")</f>
        <v>0</v>
      </c>
      <c r="R40" s="197">
        <f>IFERROR(IF(R$6="Sun","",IF(INDEX(Attendance!$S:$S,MATCH($B38&amp;R$7,Attendance!$N:$N,0))=TRUE,"",IF(R39&lt;8,"",INDEX(Attendance!$G:$G,MATCH($B38&amp;R$7,Attendance!$N:$N,0))))),"")</f>
        <v>0</v>
      </c>
      <c r="S40" s="197" t="str">
        <f>IFERROR(IF(S$6="Sun","",IF(INDEX(Attendance!$S:$S,MATCH($B38&amp;S$7,Attendance!$N:$N,0))=TRUE,"",IF(S39&lt;8,"",INDEX(Attendance!$G:$G,MATCH($B38&amp;S$7,Attendance!$N:$N,0))))),"")</f>
        <v/>
      </c>
      <c r="T40" s="197">
        <f>IFERROR(IF(T$6="Sun","",IF(INDEX(Attendance!$S:$S,MATCH($B38&amp;T$7,Attendance!$N:$N,0))=TRUE,"",IF(T39&lt;8,"",INDEX(Attendance!$G:$G,MATCH($B38&amp;T$7,Attendance!$N:$N,0))))),"")</f>
        <v>3</v>
      </c>
      <c r="U40" s="197">
        <f>IFERROR(IF(U$6="Sun","",IF(INDEX(Attendance!$S:$S,MATCH($B38&amp;U$7,Attendance!$N:$N,0))=TRUE,"",IF(U39&lt;8,"",INDEX(Attendance!$G:$G,MATCH($B38&amp;U$7,Attendance!$N:$N,0))))),"")</f>
        <v>3</v>
      </c>
      <c r="V40" s="197" t="str">
        <f>IFERROR(IF(V$6="Sun","",IF(INDEX(Attendance!$S:$S,MATCH($B38&amp;V$7,Attendance!$N:$N,0))=TRUE,"",IF(V39&lt;8,"",INDEX(Attendance!$G:$G,MATCH($B38&amp;V$7,Attendance!$N:$N,0))))),"")</f>
        <v/>
      </c>
      <c r="W40" s="197" t="str">
        <f>IFERROR(IF(W$6="Sun","",IF(INDEX(Attendance!$S:$S,MATCH($B38&amp;W$7,Attendance!$N:$N,0))=TRUE,"",IF(W39&lt;8,"",INDEX(Attendance!$G:$G,MATCH($B38&amp;W$7,Attendance!$N:$N,0))))),"")</f>
        <v/>
      </c>
      <c r="X40" s="197">
        <f>IFERROR(IF(X$6="Sun","",IF(INDEX(Attendance!$S:$S,MATCH($B38&amp;X$7,Attendance!$N:$N,0))=TRUE,"",IF(X39&lt;8,"",INDEX(Attendance!$G:$G,MATCH($B38&amp;X$7,Attendance!$N:$N,0))))),"")</f>
        <v>3</v>
      </c>
      <c r="Y40" s="197" t="str">
        <f>IFERROR(IF(Y$6="Sun","",IF(INDEX(Attendance!$S:$S,MATCH($B38&amp;Y$7,Attendance!$N:$N,0))=TRUE,"",IF(Y39&lt;8,"",INDEX(Attendance!$G:$G,MATCH($B38&amp;Y$7,Attendance!$N:$N,0))))),"")</f>
        <v/>
      </c>
      <c r="Z40" s="197" t="str">
        <f>IFERROR(IF(Z$6="Sun","",IF(INDEX(Attendance!$S:$S,MATCH($B38&amp;Z$7,Attendance!$N:$N,0))=TRUE,"",IF(Z39&lt;8,"",INDEX(Attendance!$G:$G,MATCH($B38&amp;Z$7,Attendance!$N:$N,0))))),"")</f>
        <v/>
      </c>
      <c r="AA40" s="197">
        <f>IFERROR(IF(AA$6="Sun","",IF(INDEX(Attendance!$S:$S,MATCH($B38&amp;AA$7,Attendance!$N:$N,0))=TRUE,"",IF(AA39&lt;8,"",INDEX(Attendance!$G:$G,MATCH($B38&amp;AA$7,Attendance!$N:$N,0))))),"")</f>
        <v>3</v>
      </c>
      <c r="AB40" s="197">
        <f>IFERROR(IF(AB$6="Sun","",IF(INDEX(Attendance!$S:$S,MATCH($B38&amp;AB$7,Attendance!$N:$N,0))=TRUE,"",IF(AB39&lt;8,"",INDEX(Attendance!$G:$G,MATCH($B38&amp;AB$7,Attendance!$N:$N,0))))),"")</f>
        <v>3</v>
      </c>
      <c r="AC40" s="197">
        <f>IFERROR(IF(AC$6="Sun","",IF(INDEX(Attendance!$S:$S,MATCH($B38&amp;AC$7,Attendance!$N:$N,0))=TRUE,"",IF(AC39&lt;8,"",INDEX(Attendance!$G:$G,MATCH($B38&amp;AC$7,Attendance!$N:$N,0))))),"")</f>
        <v>3</v>
      </c>
      <c r="AD40" s="197">
        <f>IFERROR(IF(AD$6="Sun","",IF(INDEX(Attendance!$S:$S,MATCH($B38&amp;AD$7,Attendance!$N:$N,0))=TRUE,"",IF(AD39&lt;8,"",INDEX(Attendance!$G:$G,MATCH($B38&amp;AD$7,Attendance!$N:$N,0))))),"")</f>
        <v>3</v>
      </c>
      <c r="AE40" s="197" t="str">
        <f>IFERROR(IF(AE$6="Sun","",IF(INDEX(Attendance!$S:$S,MATCH($B38&amp;AE$7,Attendance!$N:$N,0))=TRUE,"",IF(AE39&lt;8,"",INDEX(Attendance!$G:$G,MATCH($B38&amp;AE$7,Attendance!$N:$N,0))))),"")</f>
        <v/>
      </c>
      <c r="AF40" s="197">
        <f>IFERROR(IF(AF$6="Sun","",IF(INDEX(Attendance!$S:$S,MATCH($B38&amp;AF$7,Attendance!$N:$N,0))=TRUE,"",IF(AF39&lt;8,"",INDEX(Attendance!$G:$G,MATCH($B38&amp;AF$7,Attendance!$N:$N,0))))),"")</f>
        <v>0</v>
      </c>
      <c r="AG40" s="197" t="str">
        <f>IFERROR(IF(AG$6="Sun","",IF(INDEX(Attendance!$S:$S,MATCH($B38&amp;AG$7,Attendance!$N:$N,0))=TRUE,"",IF(AG39&lt;8,"",INDEX(Attendance!$G:$G,MATCH($B38&amp;AG$7,Attendance!$N:$N,0))))),"")</f>
        <v/>
      </c>
      <c r="AH40" s="197" t="str">
        <f>IFERROR(IF(AH$6="Sun","",IF(INDEX(Attendance!$S:$S,MATCH($B38&amp;AH$7,Attendance!$N:$N,0))=TRUE,"",IF(AH39&lt;8,"",INDEX(Attendance!$G:$G,MATCH($B38&amp;AH$7,Attendance!$N:$N,0))))),"")</f>
        <v/>
      </c>
      <c r="AI40" s="197" t="str">
        <f>IFERROR(IF(AI$6="Sun","",IF(INDEX(Attendance!$S:$S,MATCH($B38&amp;AI$7,Attendance!$N:$N,0))=TRUE,"",IF(AI39&lt;8,"",INDEX(Attendance!$G:$G,MATCH($B38&amp;AI$7,Attendance!$N:$N,0))))),"")</f>
        <v/>
      </c>
      <c r="AJ40" s="197" t="str">
        <f>IFERROR(IF(AJ$6="Sun","",IF(INDEX(Attendance!$S:$S,MATCH($B38&amp;AJ$7,Attendance!$N:$N,0))=TRUE,"",IF(AJ39&lt;8,"",INDEX(Attendance!$G:$G,MATCH($B38&amp;AJ$7,Attendance!$N:$N,0))))),"")</f>
        <v/>
      </c>
      <c r="AK40" s="259"/>
      <c r="AL40" s="198"/>
      <c r="AM40" s="198"/>
      <c r="AN40" s="198"/>
      <c r="AO40" s="262"/>
      <c r="AP40" s="265"/>
      <c r="AQ40" s="86"/>
      <c r="AR40" s="194"/>
      <c r="AS40" s="194"/>
      <c r="AT40" s="194"/>
      <c r="AU40" s="256"/>
    </row>
    <row r="41" spans="1:47" s="212" customFormat="1" ht="33" customHeight="1" x14ac:dyDescent="0.25">
      <c r="A41" s="189"/>
      <c r="B41" s="184"/>
      <c r="C41" s="195" t="str">
        <f>_xlfn.IFNA(INDEX(Masterlist!F:F,MATCH(B38,Masterlist!B:B,0)),"")</f>
        <v>Acc No. 06 Bank Code 06</v>
      </c>
      <c r="D41" s="88"/>
      <c r="E41" s="196"/>
      <c r="F41" s="199"/>
      <c r="G41" s="200"/>
      <c r="H41" s="192"/>
      <c r="I41" s="192"/>
      <c r="J41" s="192"/>
      <c r="K41" s="192"/>
      <c r="L41" s="192"/>
      <c r="M41" s="192"/>
      <c r="N41" s="192"/>
      <c r="O41" s="192"/>
      <c r="P41" s="192"/>
      <c r="Q41" s="201"/>
      <c r="R41" s="201"/>
      <c r="S41" s="192"/>
      <c r="T41" s="192"/>
      <c r="U41" s="192"/>
      <c r="V41" s="192"/>
      <c r="W41" s="192"/>
      <c r="X41" s="192"/>
      <c r="Y41" s="192"/>
      <c r="Z41" s="192"/>
      <c r="AA41" s="192"/>
      <c r="AB41" s="192"/>
      <c r="AC41" s="192"/>
      <c r="AD41" s="192"/>
      <c r="AE41" s="192"/>
      <c r="AF41" s="192"/>
      <c r="AG41" s="192"/>
      <c r="AH41" s="192"/>
      <c r="AI41" s="192"/>
      <c r="AJ41" s="192"/>
      <c r="AK41" s="259"/>
      <c r="AL41" s="198"/>
      <c r="AM41" s="198"/>
      <c r="AN41" s="198"/>
      <c r="AO41" s="262"/>
      <c r="AP41" s="265"/>
      <c r="AQ41" s="86"/>
      <c r="AR41" s="194"/>
      <c r="AS41" s="194"/>
      <c r="AT41" s="194"/>
      <c r="AU41" s="256"/>
    </row>
    <row r="42" spans="1:47" s="212" customFormat="1" ht="33" customHeight="1" x14ac:dyDescent="0.25">
      <c r="A42" s="189"/>
      <c r="B42" s="184"/>
      <c r="C42" s="202">
        <f>_xlfn.IFNA(INDEX(Masterlist!I:I,MATCH(B38,Masterlist!B:B,0)),"")</f>
        <v>42927</v>
      </c>
      <c r="D42" s="226" t="str">
        <f>_xlfn.IFNA(IF(INDEX(Attendance!H:H,MATCH(B38,Attendance!$A:$A,0))="VMI","SCOPE ALLW",""),"")</f>
        <v/>
      </c>
      <c r="E42" s="196" t="s">
        <v>13</v>
      </c>
      <c r="F42" s="203">
        <f>IFERROR(IF(AND(RIGHT(F38,1)="N",VALUE(F39)&gt;=8),Database!$I$3,""),"")</f>
        <v>2</v>
      </c>
      <c r="G42" s="192">
        <f>IFERROR(IF(AND(RIGHT(G38,1)="N",VALUE(G39)&gt;=8),Database!$I$3,""),"")</f>
        <v>2</v>
      </c>
      <c r="H42" s="199">
        <f>IFERROR(IF(AND(RIGHT(H38,1)="N",VALUE(H39)&gt;=8),Database!$I$3,""),"")</f>
        <v>2</v>
      </c>
      <c r="I42" s="192">
        <f>IFERROR(IF(AND(RIGHT(I38,1)="N",VALUE(I39)&gt;=8),Database!$I$3,""),"")</f>
        <v>2</v>
      </c>
      <c r="J42" s="192">
        <f>IFERROR(IF(AND(RIGHT(J38,1)="N",VALUE(J39)&gt;=8),Database!$I$3,""),"")</f>
        <v>2</v>
      </c>
      <c r="K42" s="192">
        <f>IFERROR(IF(AND(RIGHT(K38,1)="N",VALUE(K39)&gt;=8),Database!$I$3,""),"")</f>
        <v>2</v>
      </c>
      <c r="L42" s="192" t="str">
        <f>IFERROR(IF(AND(RIGHT(L38,1)="N",VALUE(L39)&gt;=8),Database!$I$3,""),"")</f>
        <v/>
      </c>
      <c r="M42" s="192">
        <f>IFERROR(IF(AND(RIGHT(M38,1)="N",VALUE(M39)&gt;=8),Database!$I$3,""),"")</f>
        <v>2</v>
      </c>
      <c r="N42" s="192">
        <f>IFERROR(IF(AND(RIGHT(N38,1)="N",VALUE(N39)&gt;=8),Database!$I$3,""),"")</f>
        <v>2</v>
      </c>
      <c r="O42" s="192">
        <f>IFERROR(IF(AND(RIGHT(O38,1)="N",VALUE(O39)&gt;=8),Database!$I$3,""),"")</f>
        <v>2</v>
      </c>
      <c r="P42" s="192">
        <f>IFERROR(IF(AND(RIGHT(P38,1)="N",VALUE(P39)&gt;=8),Database!$I$3,""),"")</f>
        <v>2</v>
      </c>
      <c r="Q42" s="192" t="str">
        <f>IFERROR(IF(AND(RIGHT(Q38,1)="N",VALUE(Q39)&gt;=8),Database!$I$3,""),"")</f>
        <v/>
      </c>
      <c r="R42" s="192" t="str">
        <f>IFERROR(IF(AND(RIGHT(R38,1)="N",VALUE(R39)&gt;=8),Database!$I$3,""),"")</f>
        <v/>
      </c>
      <c r="S42" s="192" t="str">
        <f>IFERROR(IF(AND(RIGHT(S38,1)="N",VALUE(S39)&gt;=8),Database!$I$3,""),"")</f>
        <v/>
      </c>
      <c r="T42" s="192" t="str">
        <f>IFERROR(IF(AND(RIGHT(T38,1)="N",VALUE(T39)&gt;=8),Database!$I$3,""),"")</f>
        <v/>
      </c>
      <c r="U42" s="192" t="str">
        <f>IFERROR(IF(AND(RIGHT(U38,1)="N",VALUE(U39)&gt;=8),Database!$I$3,""),"")</f>
        <v/>
      </c>
      <c r="V42" s="192" t="str">
        <f>IFERROR(IF(AND(RIGHT(V38,1)="N",VALUE(V39)&gt;=8),Database!$I$3,""),"")</f>
        <v/>
      </c>
      <c r="W42" s="192" t="str">
        <f>IFERROR(IF(AND(RIGHT(W38,1)="N",VALUE(W39)&gt;=8),Database!$I$3,""),"")</f>
        <v/>
      </c>
      <c r="X42" s="192" t="str">
        <f>IFERROR(IF(AND(RIGHT(X38,1)="N",VALUE(X39)&gt;=8),Database!$I$3,""),"")</f>
        <v/>
      </c>
      <c r="Y42" s="192" t="str">
        <f>IFERROR(IF(AND(RIGHT(Y38,1)="N",VALUE(Y39)&gt;=8),Database!$I$3,""),"")</f>
        <v/>
      </c>
      <c r="Z42" s="192" t="str">
        <f>IFERROR(IF(AND(RIGHT(Z38,1)="N",VALUE(Z39)&gt;=8),Database!$I$3,""),"")</f>
        <v/>
      </c>
      <c r="AA42" s="192" t="str">
        <f>IFERROR(IF(AND(RIGHT(AA38,1)="N",VALUE(AA39)&gt;=8),Database!$I$3,""),"")</f>
        <v/>
      </c>
      <c r="AB42" s="192" t="str">
        <f>IFERROR(IF(AND(RIGHT(AB38,1)="N",VALUE(AB39)&gt;=8),Database!$I$3,""),"")</f>
        <v/>
      </c>
      <c r="AC42" s="192" t="str">
        <f>IFERROR(IF(AND(RIGHT(AC38,1)="N",VALUE(AC39)&gt;=8),Database!$I$3,""),"")</f>
        <v/>
      </c>
      <c r="AD42" s="192" t="str">
        <f>IFERROR(IF(AND(RIGHT(AD38,1)="N",VALUE(AD39)&gt;=8),Database!$I$3,""),"")</f>
        <v/>
      </c>
      <c r="AE42" s="192" t="str">
        <f>IFERROR(IF(AND(RIGHT(AE38,1)="N",VALUE(AE39)&gt;=8),Database!$I$3,""),"")</f>
        <v/>
      </c>
      <c r="AF42" s="192" t="str">
        <f>IFERROR(IF(AND(RIGHT(AF38,1)="N",VALUE(AF39)&gt;=8),Database!$I$3,""),"")</f>
        <v/>
      </c>
      <c r="AG42" s="192" t="str">
        <f>IFERROR(IF(AND(RIGHT(AG38,1)="N",VALUE(AG39)&gt;=8),Database!$I$3,""),"")</f>
        <v/>
      </c>
      <c r="AH42" s="192" t="str">
        <f>IFERROR(IF(AND(RIGHT(AH38,1)="N",VALUE(AH39)&gt;=8),Database!$I$3,""),"")</f>
        <v/>
      </c>
      <c r="AI42" s="192" t="str">
        <f>IFERROR(IF(AND(RIGHT(AI38,1)="N",VALUE(AI39)&gt;=8),Database!$I$3,""),"")</f>
        <v/>
      </c>
      <c r="AJ42" s="192" t="str">
        <f>IFERROR(IF(AND(RIGHT(AJ38,1)="N",VALUE(AJ39)&gt;=8),Database!$I$3,""),"")</f>
        <v/>
      </c>
      <c r="AK42" s="259"/>
      <c r="AL42" s="204"/>
      <c r="AM42" s="198"/>
      <c r="AN42" s="198"/>
      <c r="AO42" s="262"/>
      <c r="AP42" s="265"/>
      <c r="AQ42" s="86"/>
      <c r="AR42" s="194"/>
      <c r="AS42" s="194"/>
      <c r="AT42" s="194"/>
      <c r="AU42" s="256"/>
    </row>
    <row r="43" spans="1:47" s="212" customFormat="1" ht="33" customHeight="1" thickBot="1" x14ac:dyDescent="0.3">
      <c r="A43" s="189"/>
      <c r="B43" s="205"/>
      <c r="C43" s="222"/>
      <c r="D43" s="28"/>
      <c r="E43" s="206" t="s">
        <v>176</v>
      </c>
      <c r="F43" s="207">
        <f>IFERROR(IF(INDEX(Attendance!$T:$T,MATCH($B38&amp;F$7,Attendance!$N:$N,0))=TRUE,"L",IF(SUM(F39:F40)&gt;=10,5,"")),"")</f>
        <v>5</v>
      </c>
      <c r="G43" s="207">
        <f>IFERROR(IF(INDEX(Attendance!$T:$T,MATCH($B38&amp;G$7,Attendance!$N:$N,0))=TRUE,"L",IF(SUM(G39:G40)&gt;=10,5,"")),"")</f>
        <v>5</v>
      </c>
      <c r="H43" s="208">
        <f>IFERROR(IF(INDEX(Attendance!$T:$T,MATCH($B38&amp;H$7,Attendance!$N:$N,0))=TRUE,"L",IF(SUM(H39:H40)&gt;=10,5,"")),"")</f>
        <v>5</v>
      </c>
      <c r="I43" s="208">
        <f>IFERROR(IF(INDEX(Attendance!$T:$T,MATCH($B38&amp;I$7,Attendance!$N:$N,0))=TRUE,"L",IF(SUM(I39:I40)&gt;=10,5,"")),"")</f>
        <v>5</v>
      </c>
      <c r="J43" s="208">
        <f>IFERROR(IF(INDEX(Attendance!$T:$T,MATCH($B38&amp;J$7,Attendance!$N:$N,0))=TRUE,"L",IF(SUM(J39:J40)&gt;=10,5,"")),"")</f>
        <v>5</v>
      </c>
      <c r="K43" s="208" t="str">
        <f>IFERROR(IF(INDEX(Attendance!$T:$T,MATCH($B38&amp;K$7,Attendance!$N:$N,0))=TRUE,"L",IF(SUM(K39:K40)&gt;=10,5,"")),"")</f>
        <v>L</v>
      </c>
      <c r="L43" s="208" t="str">
        <f>IFERROR(IF(INDEX(Attendance!$T:$T,MATCH($B38&amp;L$7,Attendance!$N:$N,0))=TRUE,"L",IF(SUM(L39:L40)&gt;=10,5,"")),"")</f>
        <v/>
      </c>
      <c r="M43" s="208">
        <f>IFERROR(IF(INDEX(Attendance!$T:$T,MATCH($B38&amp;M$7,Attendance!$N:$N,0))=TRUE,"L",IF(SUM(M39:M40)&gt;=10,5,"")),"")</f>
        <v>5</v>
      </c>
      <c r="N43" s="208" t="str">
        <f>IFERROR(IF(INDEX(Attendance!$T:$T,MATCH($B38&amp;N$7,Attendance!$N:$N,0))=TRUE,"L",IF(SUM(N39:N40)&gt;=10,5,"")),"")</f>
        <v>L</v>
      </c>
      <c r="O43" s="208">
        <f>IFERROR(IF(INDEX(Attendance!$T:$T,MATCH($B38&amp;O$7,Attendance!$N:$N,0))=TRUE,"L",IF(SUM(O39:O40)&gt;=10,5,"")),"")</f>
        <v>5</v>
      </c>
      <c r="P43" s="208" t="str">
        <f>IFERROR(IF(INDEX(Attendance!$T:$T,MATCH($B38&amp;P$7,Attendance!$N:$N,0))=TRUE,"L",IF(SUM(P39:P40)&gt;=10,5,"")),"")</f>
        <v>L</v>
      </c>
      <c r="Q43" s="208" t="str">
        <f>IFERROR(IF(INDEX(Attendance!$T:$T,MATCH($B38&amp;Q$7,Attendance!$N:$N,0))=TRUE,"L",IF(SUM(Q39:Q40)&gt;=10,5,"")),"")</f>
        <v/>
      </c>
      <c r="R43" s="208" t="str">
        <f>IFERROR(IF(INDEX(Attendance!$T:$T,MATCH($B38&amp;R$7,Attendance!$N:$N,0))=TRUE,"L",IF(SUM(R39:R40)&gt;=10,5,"")),"")</f>
        <v/>
      </c>
      <c r="S43" s="208" t="str">
        <f>IFERROR(IF(INDEX(Attendance!$T:$T,MATCH($B38&amp;S$7,Attendance!$N:$N,0))=TRUE,"L",IF(SUM(S39:S40)&gt;=10,5,"")),"")</f>
        <v/>
      </c>
      <c r="T43" s="208">
        <f>IFERROR(IF(INDEX(Attendance!$T:$T,MATCH($B38&amp;T$7,Attendance!$N:$N,0))=TRUE,"L",IF(SUM(T39:T40)&gt;=10,5,"")),"")</f>
        <v>5</v>
      </c>
      <c r="U43" s="208">
        <f>IFERROR(IF(INDEX(Attendance!$T:$T,MATCH($B38&amp;U$7,Attendance!$N:$N,0))=TRUE,"L",IF(SUM(U39:U40)&gt;=10,5,"")),"")</f>
        <v>5</v>
      </c>
      <c r="V43" s="208" t="str">
        <f>IFERROR(IF(INDEX(Attendance!$T:$T,MATCH($B38&amp;V$7,Attendance!$N:$N,0))=TRUE,"L",IF(SUM(V39:V40)&gt;=10,5,"")),"")</f>
        <v>L</v>
      </c>
      <c r="W43" s="208" t="str">
        <f>IFERROR(IF(INDEX(Attendance!$T:$T,MATCH($B38&amp;W$7,Attendance!$N:$N,0))=TRUE,"L",IF(SUM(W39:W40)&gt;=10,5,"")),"")</f>
        <v>L</v>
      </c>
      <c r="X43" s="208">
        <f>IFERROR(IF(INDEX(Attendance!$T:$T,MATCH($B38&amp;X$7,Attendance!$N:$N,0))=TRUE,"L",IF(SUM(X39:X40)&gt;=10,5,"")),"")</f>
        <v>5</v>
      </c>
      <c r="Y43" s="208" t="str">
        <f>IFERROR(IF(INDEX(Attendance!$T:$T,MATCH($B38&amp;Y$7,Attendance!$N:$N,0))=TRUE,"L",IF(SUM(Y39:Y40)&gt;=10,5,"")),"")</f>
        <v>L</v>
      </c>
      <c r="Z43" s="208" t="str">
        <f>IFERROR(IF(INDEX(Attendance!$T:$T,MATCH($B38&amp;Z$7,Attendance!$N:$N,0))=TRUE,"L",IF(SUM(Z39:Z40)&gt;=10,5,"")),"")</f>
        <v>L</v>
      </c>
      <c r="AA43" s="208" t="str">
        <f>IFERROR(IF(INDEX(Attendance!$T:$T,MATCH($B38&amp;AA$7,Attendance!$N:$N,0))=TRUE,"L",IF(SUM(AA39:AA40)&gt;=10,5,"")),"")</f>
        <v>L</v>
      </c>
      <c r="AB43" s="208" t="str">
        <f>IFERROR(IF(INDEX(Attendance!$T:$T,MATCH($B38&amp;AB$7,Attendance!$N:$N,0))=TRUE,"L",IF(SUM(AB39:AB40)&gt;=10,5,"")),"")</f>
        <v>L</v>
      </c>
      <c r="AC43" s="208" t="str">
        <f>IFERROR(IF(INDEX(Attendance!$T:$T,MATCH($B38&amp;AC$7,Attendance!$N:$N,0))=TRUE,"L",IF(SUM(AC39:AC40)&gt;=10,5,"")),"")</f>
        <v>L</v>
      </c>
      <c r="AD43" s="208" t="str">
        <f>IFERROR(IF(INDEX(Attendance!$T:$T,MATCH($B38&amp;AD$7,Attendance!$N:$N,0))=TRUE,"L",IF(SUM(AD39:AD40)&gt;=10,5,"")),"")</f>
        <v>L</v>
      </c>
      <c r="AE43" s="208" t="str">
        <f>IFERROR(IF(INDEX(Attendance!$T:$T,MATCH($B38&amp;AE$7,Attendance!$N:$N,0))=TRUE,"L",IF(SUM(AE39:AE40)&gt;=10,5,"")),"")</f>
        <v>L</v>
      </c>
      <c r="AF43" s="208" t="str">
        <f>IFERROR(IF(INDEX(Attendance!$T:$T,MATCH($B38&amp;AF$7,Attendance!$N:$N,0))=TRUE,"L",IF(SUM(AF39:AF40)&gt;=10,5,"")),"")</f>
        <v/>
      </c>
      <c r="AG43" s="208" t="str">
        <f>IFERROR(IF(INDEX(Attendance!$T:$T,MATCH($B38&amp;AG$7,Attendance!$N:$N,0))=TRUE,"L",IF(SUM(AG39:AG40)&gt;=10,5,"")),"")</f>
        <v/>
      </c>
      <c r="AH43" s="208" t="str">
        <f>IFERROR(IF(INDEX(Attendance!$T:$T,MATCH($B38&amp;AH$7,Attendance!$N:$N,0))=TRUE,"L",IF(SUM(AH39:AH40)&gt;=10,5,"")),"")</f>
        <v/>
      </c>
      <c r="AI43" s="208" t="str">
        <f>IFERROR(IF(INDEX(Attendance!$T:$T,MATCH($B38&amp;AI$7,Attendance!$N:$N,0))=TRUE,"L",IF(SUM(AI39:AI40)&gt;=10,5,"")),"")</f>
        <v/>
      </c>
      <c r="AJ43" s="208" t="str">
        <f>IFERROR(IF(INDEX(Attendance!$T:$T,MATCH($B38&amp;AJ$7,Attendance!$N:$N,0))=TRUE,"L",IF(SUM(AJ39:AJ40)&gt;=10,5,"")),"")</f>
        <v/>
      </c>
      <c r="AK43" s="260"/>
      <c r="AL43" s="209">
        <f>ROUND(AL38*AL39,2)</f>
        <v>351.92</v>
      </c>
      <c r="AM43" s="209">
        <f>ROUND(AM38*AM39,2)</f>
        <v>105.58</v>
      </c>
      <c r="AN43" s="209">
        <f>ROUND(AN38*AN39,2)</f>
        <v>0</v>
      </c>
      <c r="AO43" s="263"/>
      <c r="AP43" s="266"/>
      <c r="AQ43" s="210">
        <f>AQ38*$AQ$5</f>
        <v>0</v>
      </c>
      <c r="AR43" s="211">
        <f>AR38*ROUND(IF($C43="",Basic,MID($C43,FIND("RM",$C43)+3,4))/WorkDays,2)</f>
        <v>0</v>
      </c>
      <c r="AS43" s="211">
        <f>AS38*ROUND(IF($C43="",Basic,MID($C43,FIND("RM",$C43)+3,4))/WorkDays,2)</f>
        <v>0</v>
      </c>
      <c r="AT43" s="211">
        <f>AT38*ROUND(IF($C43="",Basic,MID($C43,FIND("RM",$C43)+3,4))/WorkDays,2)</f>
        <v>92.3</v>
      </c>
      <c r="AU43" s="257"/>
    </row>
    <row r="44" spans="1:47" s="213" customFormat="1" ht="33" customHeight="1" x14ac:dyDescent="0.35">
      <c r="A44" s="175">
        <f t="shared" si="1"/>
        <v>7</v>
      </c>
      <c r="B44" s="184" t="str">
        <f>_xlfn.IFNA(INDEX(Attendance!$A:$A,MATCH(A44,Attendance!$M:$M,0)),"")</f>
        <v>Code 07</v>
      </c>
      <c r="C44" s="185" t="str">
        <f>_xlfn.IFNA(INDEX(Masterlist!C:C,MATCH(B44,Masterlist!B:B,0)),"")</f>
        <v>Name 07</v>
      </c>
      <c r="D44" s="87"/>
      <c r="E44" s="186" t="s">
        <v>173</v>
      </c>
      <c r="F44" s="83" t="str" cm="1">
        <f t="array" ref="F44">_xlfn.IFNA(IF(OR(VALUE(F$7&amp;$C$3)=PH),IF(F45="","PH",IF(INDEX(Attendance!$O:$O,MATCH($B44&amp;F$7,Attendance!$N:$N,0))&lt;"1200","PM","PN")),IF(F$6="Sun",IF(F45="","RD",IF(INDEX(Attendance!$O:$O,MATCH($B44&amp;F$7,Attendance!$N:$N,0))&lt;"1200","RM","RN")),IF(F45="",IF(F$7="","",IF(INDEX(Attendance!$I:$I,MATCH($B44&amp;F$7,Attendance!$N:$N,0))="ABS","AB","UL")),IF(INDEX(Attendance!$O:$O,MATCH($B44&amp;F$7,Attendance!$N:$N,0))&lt;"1200","M","N")))),"")</f>
        <v>M</v>
      </c>
      <c r="G44" s="83" t="str" cm="1">
        <f t="array" ref="G44">_xlfn.IFNA(IF(OR(VALUE(G$7&amp;$C$3)=PH),IF(G45="","PH",IF(INDEX(Attendance!$O:$O,MATCH($B44&amp;G$7,Attendance!$N:$N,0))&lt;"1200","PM","PN")),IF(G$6="Sun",IF(G45="","RD",IF(INDEX(Attendance!$O:$O,MATCH($B44&amp;G$7,Attendance!$N:$N,0))&lt;"1200","RM","RN")),IF(G45="",IF(G$7="","",IF(INDEX(Attendance!$I:$I,MATCH($B44&amp;G$7,Attendance!$N:$N,0))="ABS","AB","UL")),IF(INDEX(Attendance!$O:$O,MATCH($B44&amp;G$7,Attendance!$N:$N,0))&lt;"1200","M","N")))),"")</f>
        <v>M</v>
      </c>
      <c r="H44" s="83" t="str" cm="1">
        <f t="array" ref="H44">_xlfn.IFNA(IF(OR(VALUE(H$7&amp;$C$3)=PH),IF(H45="","PH",IF(INDEX(Attendance!$O:$O,MATCH($B44&amp;H$7,Attendance!$N:$N,0))&lt;"1200","PM","PN")),IF(H$6="Sun",IF(H45="","RD",IF(INDEX(Attendance!$O:$O,MATCH($B44&amp;H$7,Attendance!$N:$N,0))&lt;"1200","RM","RN")),IF(H45="",IF(H$7="","",IF(INDEX(Attendance!$I:$I,MATCH($B44&amp;H$7,Attendance!$N:$N,0))="ABS","AB","UL")),IF(INDEX(Attendance!$O:$O,MATCH($B44&amp;H$7,Attendance!$N:$N,0))&lt;"1200","M","N")))),"")</f>
        <v>M</v>
      </c>
      <c r="I44" s="83" t="str" cm="1">
        <f t="array" ref="I44">_xlfn.IFNA(IF(OR(VALUE(I$7&amp;$C$3)=PH),IF(I45="","PH",IF(INDEX(Attendance!$O:$O,MATCH($B44&amp;I$7,Attendance!$N:$N,0))&lt;"1200","PM","PN")),IF(I$6="Sun",IF(I45="","RD",IF(INDEX(Attendance!$O:$O,MATCH($B44&amp;I$7,Attendance!$N:$N,0))&lt;"1200","RM","RN")),IF(I45="",IF(I$7="","",IF(INDEX(Attendance!$I:$I,MATCH($B44&amp;I$7,Attendance!$N:$N,0))="ABS","AB","UL")),IF(INDEX(Attendance!$O:$O,MATCH($B44&amp;I$7,Attendance!$N:$N,0))&lt;"1200","M","N")))),"")</f>
        <v>M</v>
      </c>
      <c r="J44" s="83" t="str" cm="1">
        <f t="array" ref="J44">_xlfn.IFNA(IF(OR(VALUE(J$7&amp;$C$3)=PH),IF(J45="","PH",IF(INDEX(Attendance!$O:$O,MATCH($B44&amp;J$7,Attendance!$N:$N,0))&lt;"1200","PM","PN")),IF(J$6="Sun",IF(J45="","RD",IF(INDEX(Attendance!$O:$O,MATCH($B44&amp;J$7,Attendance!$N:$N,0))&lt;"1200","RM","RN")),IF(J45="",IF(J$7="","",IF(INDEX(Attendance!$I:$I,MATCH($B44&amp;J$7,Attendance!$N:$N,0))="ABS","AB","UL")),IF(INDEX(Attendance!$O:$O,MATCH($B44&amp;J$7,Attendance!$N:$N,0))&lt;"1200","M","N")))),"")</f>
        <v>M</v>
      </c>
      <c r="K44" s="83" t="str" cm="1">
        <f t="array" ref="K44">_xlfn.IFNA(IF(OR(VALUE(K$7&amp;$C$3)=PH),IF(K45="","PH",IF(INDEX(Attendance!$O:$O,MATCH($B44&amp;K$7,Attendance!$N:$N,0))&lt;"1200","PM","PN")),IF(K$6="Sun",IF(K45="","RD",IF(INDEX(Attendance!$O:$O,MATCH($B44&amp;K$7,Attendance!$N:$N,0))&lt;"1200","RM","RN")),IF(K45="",IF(K$7="","",IF(INDEX(Attendance!$I:$I,MATCH($B44&amp;K$7,Attendance!$N:$N,0))="ABS","AB","UL")),IF(INDEX(Attendance!$O:$O,MATCH($B44&amp;K$7,Attendance!$N:$N,0))&lt;"1200","M","N")))),"")</f>
        <v>M</v>
      </c>
      <c r="L44" s="83" t="str" cm="1">
        <f t="array" ref="L44">_xlfn.IFNA(IF(OR(VALUE(L$7&amp;$C$3)=PH),IF(L45="","PH",IF(INDEX(Attendance!$O:$O,MATCH($B44&amp;L$7,Attendance!$N:$N,0))&lt;"1200","PM","PN")),IF(L$6="Sun",IF(L45="","RD",IF(INDEX(Attendance!$O:$O,MATCH($B44&amp;L$7,Attendance!$N:$N,0))&lt;"1200","RM","RN")),IF(L45="",IF(L$7="","",IF(INDEX(Attendance!$I:$I,MATCH($B44&amp;L$7,Attendance!$N:$N,0))="ABS","AB","UL")),IF(INDEX(Attendance!$O:$O,MATCH($B44&amp;L$7,Attendance!$N:$N,0))&lt;"1200","M","N")))),"")</f>
        <v>RD</v>
      </c>
      <c r="M44" s="83" t="str" cm="1">
        <f t="array" ref="M44">_xlfn.IFNA(IF(OR(VALUE(M$7&amp;$C$3)=PH),IF(M45="","PH",IF(INDEX(Attendance!$O:$O,MATCH($B44&amp;M$7,Attendance!$N:$N,0))&lt;"1200","PM","PN")),IF(M$6="Sun",IF(M45="","RD",IF(INDEX(Attendance!$O:$O,MATCH($B44&amp;M$7,Attendance!$N:$N,0))&lt;"1200","RM","RN")),IF(M45="",IF(M$7="","",IF(INDEX(Attendance!$I:$I,MATCH($B44&amp;M$7,Attendance!$N:$N,0))="ABS","AB","UL")),IF(INDEX(Attendance!$O:$O,MATCH($B44&amp;M$7,Attendance!$N:$N,0))&lt;"1200","M","N")))),"")</f>
        <v>UL</v>
      </c>
      <c r="N44" s="83" t="str" cm="1">
        <f t="array" ref="N44">_xlfn.IFNA(IF(OR(VALUE(N$7&amp;$C$3)=PH),IF(N45="","PH",IF(INDEX(Attendance!$O:$O,MATCH($B44&amp;N$7,Attendance!$N:$N,0))&lt;"1200","PM","PN")),IF(N$6="Sun",IF(N45="","RD",IF(INDEX(Attendance!$O:$O,MATCH($B44&amp;N$7,Attendance!$N:$N,0))&lt;"1200","RM","RN")),IF(N45="",IF(N$7="","",IF(INDEX(Attendance!$I:$I,MATCH($B44&amp;N$7,Attendance!$N:$N,0))="ABS","AB","UL")),IF(INDEX(Attendance!$O:$O,MATCH($B44&amp;N$7,Attendance!$N:$N,0))&lt;"1200","M","N")))),"")</f>
        <v>M</v>
      </c>
      <c r="O44" s="83" t="str" cm="1">
        <f t="array" ref="O44">_xlfn.IFNA(IF(OR(VALUE(O$7&amp;$C$3)=PH),IF(O45="","PH",IF(INDEX(Attendance!$O:$O,MATCH($B44&amp;O$7,Attendance!$N:$N,0))&lt;"1200","PM","PN")),IF(O$6="Sun",IF(O45="","RD",IF(INDEX(Attendance!$O:$O,MATCH($B44&amp;O$7,Attendance!$N:$N,0))&lt;"1200","RM","RN")),IF(O45="",IF(O$7="","",IF(INDEX(Attendance!$I:$I,MATCH($B44&amp;O$7,Attendance!$N:$N,0))="ABS","AB","UL")),IF(INDEX(Attendance!$O:$O,MATCH($B44&amp;O$7,Attendance!$N:$N,0))&lt;"1200","M","N")))),"")</f>
        <v>M</v>
      </c>
      <c r="P44" s="83" t="str" cm="1">
        <f t="array" ref="P44">_xlfn.IFNA(IF(OR(VALUE(P$7&amp;$C$3)=PH),IF(P45="","PH",IF(INDEX(Attendance!$O:$O,MATCH($B44&amp;P$7,Attendance!$N:$N,0))&lt;"1200","PM","PN")),IF(P$6="Sun",IF(P45="","RD",IF(INDEX(Attendance!$O:$O,MATCH($B44&amp;P$7,Attendance!$N:$N,0))&lt;"1200","RM","RN")),IF(P45="",IF(P$7="","",IF(INDEX(Attendance!$I:$I,MATCH($B44&amp;P$7,Attendance!$N:$N,0))="ABS","AB","UL")),IF(INDEX(Attendance!$O:$O,MATCH($B44&amp;P$7,Attendance!$N:$N,0))&lt;"1200","M","N")))),"")</f>
        <v>M</v>
      </c>
      <c r="Q44" s="83" t="str" cm="1">
        <f t="array" ref="Q44">_xlfn.IFNA(IF(OR(VALUE(Q$7&amp;$C$3)=PH),IF(Q45="","PH",IF(INDEX(Attendance!$O:$O,MATCH($B44&amp;Q$7,Attendance!$N:$N,0))&lt;"1200","PM","PN")),IF(Q$6="Sun",IF(Q45="","RD",IF(INDEX(Attendance!$O:$O,MATCH($B44&amp;Q$7,Attendance!$N:$N,0))&lt;"1200","RM","RN")),IF(Q45="",IF(Q$7="","",IF(INDEX(Attendance!$I:$I,MATCH($B44&amp;Q$7,Attendance!$N:$N,0))="ABS","AB","UL")),IF(INDEX(Attendance!$O:$O,MATCH($B44&amp;Q$7,Attendance!$N:$N,0))&lt;"1200","M","N")))),"")</f>
        <v>PH</v>
      </c>
      <c r="R44" s="83" t="str" cm="1">
        <f t="array" ref="R44">_xlfn.IFNA(IF(OR(VALUE(R$7&amp;$C$3)=PH),IF(R45="","PH",IF(INDEX(Attendance!$O:$O,MATCH($B44&amp;R$7,Attendance!$N:$N,0))&lt;"1200","PM","PN")),IF(R$6="Sun",IF(R45="","RD",IF(INDEX(Attendance!$O:$O,MATCH($B44&amp;R$7,Attendance!$N:$N,0))&lt;"1200","RM","RN")),IF(R45="",IF(R$7="","",IF(INDEX(Attendance!$I:$I,MATCH($B44&amp;R$7,Attendance!$N:$N,0))="ABS","AB","UL")),IF(INDEX(Attendance!$O:$O,MATCH($B44&amp;R$7,Attendance!$N:$N,0))&lt;"1200","M","N")))),"")</f>
        <v>PH</v>
      </c>
      <c r="S44" s="83" t="str" cm="1">
        <f t="array" ref="S44">_xlfn.IFNA(IF(OR(VALUE(S$7&amp;$C$3)=PH),IF(S45="","PH",IF(INDEX(Attendance!$O:$O,MATCH($B44&amp;S$7,Attendance!$N:$N,0))&lt;"1200","PM","PN")),IF(S$6="Sun",IF(S45="","RD",IF(INDEX(Attendance!$O:$O,MATCH($B44&amp;S$7,Attendance!$N:$N,0))&lt;"1200","RM","RN")),IF(S45="",IF(S$7="","",IF(INDEX(Attendance!$I:$I,MATCH($B44&amp;S$7,Attendance!$N:$N,0))="ABS","AB","UL")),IF(INDEX(Attendance!$O:$O,MATCH($B44&amp;S$7,Attendance!$N:$N,0))&lt;"1200","M","N")))),"")</f>
        <v>RD</v>
      </c>
      <c r="T44" s="83" t="str" cm="1">
        <f t="array" ref="T44">_xlfn.IFNA(IF(OR(VALUE(T$7&amp;$C$3)=PH),IF(T45="","PH",IF(INDEX(Attendance!$O:$O,MATCH($B44&amp;T$7,Attendance!$N:$N,0))&lt;"1200","PM","PN")),IF(T$6="Sun",IF(T45="","RD",IF(INDEX(Attendance!$O:$O,MATCH($B44&amp;T$7,Attendance!$N:$N,0))&lt;"1200","RM","RN")),IF(T45="",IF(T$7="","",IF(INDEX(Attendance!$I:$I,MATCH($B44&amp;T$7,Attendance!$N:$N,0))="ABS","AB","UL")),IF(INDEX(Attendance!$O:$O,MATCH($B44&amp;T$7,Attendance!$N:$N,0))&lt;"1200","M","N")))),"")</f>
        <v>N</v>
      </c>
      <c r="U44" s="83" t="str" cm="1">
        <f t="array" ref="U44">_xlfn.IFNA(IF(OR(VALUE(U$7&amp;$C$3)=PH),IF(U45="","PH",IF(INDEX(Attendance!$O:$O,MATCH($B44&amp;U$7,Attendance!$N:$N,0))&lt;"1200","PM","PN")),IF(U$6="Sun",IF(U45="","RD",IF(INDEX(Attendance!$O:$O,MATCH($B44&amp;U$7,Attendance!$N:$N,0))&lt;"1200","RM","RN")),IF(U45="",IF(U$7="","",IF(INDEX(Attendance!$I:$I,MATCH($B44&amp;U$7,Attendance!$N:$N,0))="ABS","AB","UL")),IF(INDEX(Attendance!$O:$O,MATCH($B44&amp;U$7,Attendance!$N:$N,0))&lt;"1200","M","N")))),"")</f>
        <v>N</v>
      </c>
      <c r="V44" s="83" t="str" cm="1">
        <f t="array" ref="V44">_xlfn.IFNA(IF(OR(VALUE(V$7&amp;$C$3)=PH),IF(V45="","PH",IF(INDEX(Attendance!$O:$O,MATCH($B44&amp;V$7,Attendance!$N:$N,0))&lt;"1200","PM","PN")),IF(V$6="Sun",IF(V45="","RD",IF(INDEX(Attendance!$O:$O,MATCH($B44&amp;V$7,Attendance!$N:$N,0))&lt;"1200","RM","RN")),IF(V45="",IF(V$7="","",IF(INDEX(Attendance!$I:$I,MATCH($B44&amp;V$7,Attendance!$N:$N,0))="ABS","AB","UL")),IF(INDEX(Attendance!$O:$O,MATCH($B44&amp;V$7,Attendance!$N:$N,0))&lt;"1200","M","N")))),"")</f>
        <v>N</v>
      </c>
      <c r="W44" s="83" t="str" cm="1">
        <f t="array" ref="W44">_xlfn.IFNA(IF(OR(VALUE(W$7&amp;$C$3)=PH),IF(W45="","PH",IF(INDEX(Attendance!$O:$O,MATCH($B44&amp;W$7,Attendance!$N:$N,0))&lt;"1200","PM","PN")),IF(W$6="Sun",IF(W45="","RD",IF(INDEX(Attendance!$O:$O,MATCH($B44&amp;W$7,Attendance!$N:$N,0))&lt;"1200","RM","RN")),IF(W45="",IF(W$7="","",IF(INDEX(Attendance!$I:$I,MATCH($B44&amp;W$7,Attendance!$N:$N,0))="ABS","AB","UL")),IF(INDEX(Attendance!$O:$O,MATCH($B44&amp;W$7,Attendance!$N:$N,0))&lt;"1200","M","N")))),"")</f>
        <v>UL</v>
      </c>
      <c r="X44" s="83" t="str" cm="1">
        <f t="array" ref="X44">_xlfn.IFNA(IF(OR(VALUE(X$7&amp;$C$3)=PH),IF(X45="","PH",IF(INDEX(Attendance!$O:$O,MATCH($B44&amp;X$7,Attendance!$N:$N,0))&lt;"1200","PM","PN")),IF(X$6="Sun",IF(X45="","RD",IF(INDEX(Attendance!$O:$O,MATCH($B44&amp;X$7,Attendance!$N:$N,0))&lt;"1200","RM","RN")),IF(X45="",IF(X$7="","",IF(INDEX(Attendance!$I:$I,MATCH($B44&amp;X$7,Attendance!$N:$N,0))="ABS","AB","UL")),IF(INDEX(Attendance!$O:$O,MATCH($B44&amp;X$7,Attendance!$N:$N,0))&lt;"1200","M","N")))),"")</f>
        <v>N</v>
      </c>
      <c r="Y44" s="83" t="str" cm="1">
        <f t="array" ref="Y44">_xlfn.IFNA(IF(OR(VALUE(Y$7&amp;$C$3)=PH),IF(Y45="","PH",IF(INDEX(Attendance!$O:$O,MATCH($B44&amp;Y$7,Attendance!$N:$N,0))&lt;"1200","PM","PN")),IF(Y$6="Sun",IF(Y45="","RD",IF(INDEX(Attendance!$O:$O,MATCH($B44&amp;Y$7,Attendance!$N:$N,0))&lt;"1200","RM","RN")),IF(Y45="",IF(Y$7="","",IF(INDEX(Attendance!$I:$I,MATCH($B44&amp;Y$7,Attendance!$N:$N,0))="ABS","AB","UL")),IF(INDEX(Attendance!$O:$O,MATCH($B44&amp;Y$7,Attendance!$N:$N,0))&lt;"1200","M","N")))),"")</f>
        <v>N</v>
      </c>
      <c r="Z44" s="83" t="str" cm="1">
        <f t="array" ref="Z44">_xlfn.IFNA(IF(OR(VALUE(Z$7&amp;$C$3)=PH),IF(Z45="","PH",IF(INDEX(Attendance!$O:$O,MATCH($B44&amp;Z$7,Attendance!$N:$N,0))&lt;"1200","PM","PN")),IF(Z$6="Sun",IF(Z45="","RD",IF(INDEX(Attendance!$O:$O,MATCH($B44&amp;Z$7,Attendance!$N:$N,0))&lt;"1200","RM","RN")),IF(Z45="",IF(Z$7="","",IF(INDEX(Attendance!$I:$I,MATCH($B44&amp;Z$7,Attendance!$N:$N,0))="ABS","AB","UL")),IF(INDEX(Attendance!$O:$O,MATCH($B44&amp;Z$7,Attendance!$N:$N,0))&lt;"1200","M","N")))),"")</f>
        <v>RD</v>
      </c>
      <c r="AA44" s="83" t="str" cm="1">
        <f t="array" ref="AA44">_xlfn.IFNA(IF(OR(VALUE(AA$7&amp;$C$3)=PH),IF(AA45="","PH",IF(INDEX(Attendance!$O:$O,MATCH($B44&amp;AA$7,Attendance!$N:$N,0))&lt;"1200","PM","PN")),IF(AA$6="Sun",IF(AA45="","RD",IF(INDEX(Attendance!$O:$O,MATCH($B44&amp;AA$7,Attendance!$N:$N,0))&lt;"1200","RM","RN")),IF(AA45="",IF(AA$7="","",IF(INDEX(Attendance!$I:$I,MATCH($B44&amp;AA$7,Attendance!$N:$N,0))="ABS","AB","UL")),IF(INDEX(Attendance!$O:$O,MATCH($B44&amp;AA$7,Attendance!$N:$N,0))&lt;"1200","M","N")))),"")</f>
        <v>N</v>
      </c>
      <c r="AB44" s="83" t="str" cm="1">
        <f t="array" ref="AB44">_xlfn.IFNA(IF(OR(VALUE(AB$7&amp;$C$3)=PH),IF(AB45="","PH",IF(INDEX(Attendance!$O:$O,MATCH($B44&amp;AB$7,Attendance!$N:$N,0))&lt;"1200","PM","PN")),IF(AB$6="Sun",IF(AB45="","RD",IF(INDEX(Attendance!$O:$O,MATCH($B44&amp;AB$7,Attendance!$N:$N,0))&lt;"1200","RM","RN")),IF(AB45="",IF(AB$7="","",IF(INDEX(Attendance!$I:$I,MATCH($B44&amp;AB$7,Attendance!$N:$N,0))="ABS","AB","UL")),IF(INDEX(Attendance!$O:$O,MATCH($B44&amp;AB$7,Attendance!$N:$N,0))&lt;"1200","M","N")))),"")</f>
        <v>N</v>
      </c>
      <c r="AC44" s="83" t="str" cm="1">
        <f t="array" ref="AC44">_xlfn.IFNA(IF(OR(VALUE(AC$7&amp;$C$3)=PH),IF(AC45="","PH",IF(INDEX(Attendance!$O:$O,MATCH($B44&amp;AC$7,Attendance!$N:$N,0))&lt;"1200","PM","PN")),IF(AC$6="Sun",IF(AC45="","RD",IF(INDEX(Attendance!$O:$O,MATCH($B44&amp;AC$7,Attendance!$N:$N,0))&lt;"1200","RM","RN")),IF(AC45="",IF(AC$7="","",IF(INDEX(Attendance!$I:$I,MATCH($B44&amp;AC$7,Attendance!$N:$N,0))="ABS","AB","UL")),IF(INDEX(Attendance!$O:$O,MATCH($B44&amp;AC$7,Attendance!$N:$N,0))&lt;"1200","M","N")))),"")</f>
        <v>N</v>
      </c>
      <c r="AD44" s="83" t="str" cm="1">
        <f t="array" ref="AD44">_xlfn.IFNA(IF(OR(VALUE(AD$7&amp;$C$3)=PH),IF(AD45="","PH",IF(INDEX(Attendance!$O:$O,MATCH($B44&amp;AD$7,Attendance!$N:$N,0))&lt;"1200","PM","PN")),IF(AD$6="Sun",IF(AD45="","RD",IF(INDEX(Attendance!$O:$O,MATCH($B44&amp;AD$7,Attendance!$N:$N,0))&lt;"1200","RM","RN")),IF(AD45="",IF(AD$7="","",IF(INDEX(Attendance!$I:$I,MATCH($B44&amp;AD$7,Attendance!$N:$N,0))="ABS","AB","UL")),IF(INDEX(Attendance!$O:$O,MATCH($B44&amp;AD$7,Attendance!$N:$N,0))&lt;"1200","M","N")))),"")</f>
        <v>N</v>
      </c>
      <c r="AE44" s="83" t="str" cm="1">
        <f t="array" ref="AE44">_xlfn.IFNA(IF(OR(VALUE(AE$7&amp;$C$3)=PH),IF(AE45="","PH",IF(INDEX(Attendance!$O:$O,MATCH($B44&amp;AE$7,Attendance!$N:$N,0))&lt;"1200","PM","PN")),IF(AE$6="Sun",IF(AE45="","RD",IF(INDEX(Attendance!$O:$O,MATCH($B44&amp;AE$7,Attendance!$N:$N,0))&lt;"1200","RM","RN")),IF(AE45="",IF(AE$7="","",IF(INDEX(Attendance!$I:$I,MATCH($B44&amp;AE$7,Attendance!$N:$N,0))="ABS","AB","UL")),IF(INDEX(Attendance!$O:$O,MATCH($B44&amp;AE$7,Attendance!$N:$N,0))&lt;"1200","M","N")))),"")</f>
        <v>N</v>
      </c>
      <c r="AF44" s="83" t="str" cm="1">
        <f t="array" ref="AF44">_xlfn.IFNA(IF(OR(VALUE(AF$7&amp;$C$3)=PH),IF(AF45="","PH",IF(INDEX(Attendance!$O:$O,MATCH($B44&amp;AF$7,Attendance!$N:$N,0))&lt;"1200","PM","PN")),IF(AF$6="Sun",IF(AF45="","RD",IF(INDEX(Attendance!$O:$O,MATCH($B44&amp;AF$7,Attendance!$N:$N,0))&lt;"1200","RM","RN")),IF(AF45="",IF(AF$7="","",IF(INDEX(Attendance!$I:$I,MATCH($B44&amp;AF$7,Attendance!$N:$N,0))="ABS","AB","UL")),IF(INDEX(Attendance!$O:$O,MATCH($B44&amp;AF$7,Attendance!$N:$N,0))&lt;"1200","M","N")))),"")</f>
        <v>N</v>
      </c>
      <c r="AG44" s="83" t="str" cm="1">
        <f t="array" ref="AG44">_xlfn.IFNA(IF(OR(VALUE(AG$7&amp;$C$3)=PH),IF(AG45="","PH",IF(INDEX(Attendance!$O:$O,MATCH($B44&amp;AG$7,Attendance!$N:$N,0))&lt;"1200","PM","PN")),IF(AG$6="Sun",IF(AG45="","RD",IF(INDEX(Attendance!$O:$O,MATCH($B44&amp;AG$7,Attendance!$N:$N,0))&lt;"1200","RM","RN")),IF(AG45="",IF(AG$7="","",IF(INDEX(Attendance!$I:$I,MATCH($B44&amp;AG$7,Attendance!$N:$N,0))="ABS","AB","UL")),IF(INDEX(Attendance!$O:$O,MATCH($B44&amp;AG$7,Attendance!$N:$N,0))&lt;"1200","M","N")))),"")</f>
        <v>RD</v>
      </c>
      <c r="AH44" s="83" t="str" cm="1">
        <f t="array" ref="AH44">_xlfn.IFNA(IF(OR(VALUE(AH$7&amp;$C$3)=PH),IF(AH45="","PH",IF(INDEX(Attendance!$O:$O,MATCH($B44&amp;AH$7,Attendance!$N:$N,0))&lt;"1200","PM","PN")),IF(AH$6="Sun",IF(AH45="","RD",IF(INDEX(Attendance!$O:$O,MATCH($B44&amp;AH$7,Attendance!$N:$N,0))&lt;"1200","RM","RN")),IF(AH45="",IF(AH$7="","",IF(INDEX(Attendance!$I:$I,MATCH($B44&amp;AH$7,Attendance!$N:$N,0))="ABS","AB","UL")),IF(INDEX(Attendance!$O:$O,MATCH($B44&amp;AH$7,Attendance!$N:$N,0))&lt;"1200","M","N")))),"")</f>
        <v/>
      </c>
      <c r="AI44" s="83" t="str" cm="1">
        <f t="array" ref="AI44">_xlfn.IFNA(IF(OR(VALUE(AI$7&amp;$C$3)=PH),IF(AI45="","PH",IF(INDEX(Attendance!$O:$O,MATCH($B44&amp;AI$7,Attendance!$N:$N,0))&lt;"1200","PM","PN")),IF(AI$6="Sun",IF(AI45="","RD",IF(INDEX(Attendance!$O:$O,MATCH($B44&amp;AI$7,Attendance!$N:$N,0))&lt;"1200","RM","RN")),IF(AI45="",IF(AI$7="","",IF(INDEX(Attendance!$I:$I,MATCH($B44&amp;AI$7,Attendance!$N:$N,0))="ABS","AB","UL")),IF(INDEX(Attendance!$O:$O,MATCH($B44&amp;AI$7,Attendance!$N:$N,0))&lt;"1200","M","N")))),"")</f>
        <v/>
      </c>
      <c r="AJ44" s="83" t="str" cm="1">
        <f t="array" ref="AJ44">_xlfn.IFNA(IF(OR(VALUE(AJ$7&amp;$C$3)=PH),IF(AJ45="","PH",IF(INDEX(Attendance!$O:$O,MATCH($B44&amp;AJ$7,Attendance!$N:$N,0))&lt;"1200","PM","PN")),IF(AJ$6="Sun",IF(AJ45="","RD",IF(INDEX(Attendance!$O:$O,MATCH($B44&amp;AJ$7,Attendance!$N:$N,0))&lt;"1200","RM","RN")),IF(AJ45="",IF(AJ$7="","",IF(INDEX(Attendance!$I:$I,MATCH($B44&amp;AJ$7,Attendance!$N:$N,0))="ABS","AB","UL")),IF(INDEX(Attendance!$O:$O,MATCH($B44&amp;AJ$7,Attendance!$N:$N,0))&lt;"1200","M","N")))),"")</f>
        <v/>
      </c>
      <c r="AK44" s="258">
        <f>SUM(SUMIF(F44:AJ44,{"M","N","A"},F45:AJ45))</f>
        <v>160</v>
      </c>
      <c r="AL44" s="187">
        <f>SUM(SUMIF(F44:AJ44,{"M","N"},F46:AJ46),SUMIF(F44:AJ44,{"OM","ON"},F45:AJ45))</f>
        <v>54</v>
      </c>
      <c r="AM44" s="187">
        <f>SUM(SUMIF(F44:AJ44,{"PM","PN","RM","RN"},F45:AJ45))</f>
        <v>0</v>
      </c>
      <c r="AN44" s="187">
        <f>SUM(SUMIF(F44:AJ44,{"PM","PN"},F46:AJ46))</f>
        <v>0</v>
      </c>
      <c r="AO44" s="261">
        <f>SUM(F49:AJ49)</f>
        <v>95</v>
      </c>
      <c r="AP44" s="264">
        <f>SUM(F48:AJ48)</f>
        <v>22</v>
      </c>
      <c r="AQ44" s="188">
        <f>IF(D48="",0,SUM(COUNTIFS(F44:AJ44,{"M","N","A","OM","ON","OA","PM","PN","PA","RM","RN","RA"})))</f>
        <v>0</v>
      </c>
      <c r="AR44" s="74">
        <f>COUNTIF(F44:AJ44,"AL")</f>
        <v>0</v>
      </c>
      <c r="AS44" s="74">
        <f>COUNTIF(F44:AJ44,"MC")</f>
        <v>0</v>
      </c>
      <c r="AT44" s="74">
        <f>SUM(COUNTIF(F44:AJ44,{"RPH","PH"}))</f>
        <v>2</v>
      </c>
      <c r="AU44" s="255">
        <f t="shared" ref="AU44" si="7">_xlfn.IFNA(IF($B44="",0,AK44*$AK$5+SUM(AL49:AN49)+SUM(AO44:AP49)+SUM(AQ49:AT49)),"")</f>
        <v>1608.3799999999999</v>
      </c>
    </row>
    <row r="45" spans="1:47" s="213" customFormat="1" ht="33" customHeight="1" x14ac:dyDescent="0.35">
      <c r="A45" s="189"/>
      <c r="B45" s="184"/>
      <c r="C45" s="190" t="str">
        <f>_xlfn.IFNA(INDEX(Masterlist!D:D,MATCH(B44,Masterlist!B:B,0)),"")</f>
        <v>IC No. 07</v>
      </c>
      <c r="D45" s="88"/>
      <c r="E45" s="191" t="s">
        <v>174</v>
      </c>
      <c r="F45" s="192">
        <f>IFERROR(IF(F$6="Sun",INDEX(Attendance!$R:$R,MATCH($B44&amp;F$7,Attendance!$N:$N,0)),IF(INDEX(Attendance!$R:$R,MATCH($B44&amp;F$7,Attendance!$N:$N,0))="","",IF(INDEX(Attendance!$R:$R,MATCH($B44&amp;F$7,Attendance!$N:$N,0))&gt;8,8,INDEX(Attendance!$R:$R,MATCH($B44&amp;F$7,Attendance!$N:$N,0))))),"")</f>
        <v>8</v>
      </c>
      <c r="G45" s="192">
        <f>IFERROR(IF(G$6="Sun",INDEX(Attendance!$R:$R,MATCH($B44&amp;G$7,Attendance!$N:$N,0)),IF(INDEX(Attendance!$R:$R,MATCH($B44&amp;G$7,Attendance!$N:$N,0))="","",IF(INDEX(Attendance!$R:$R,MATCH($B44&amp;G$7,Attendance!$N:$N,0))&gt;8,8,INDEX(Attendance!$R:$R,MATCH($B44&amp;G$7,Attendance!$N:$N,0))))),"")</f>
        <v>8</v>
      </c>
      <c r="H45" s="192">
        <f>IFERROR(IF(H$6="Sun",INDEX(Attendance!$R:$R,MATCH($B44&amp;H$7,Attendance!$N:$N,0)),IF(INDEX(Attendance!$R:$R,MATCH($B44&amp;H$7,Attendance!$N:$N,0))="","",IF(INDEX(Attendance!$R:$R,MATCH($B44&amp;H$7,Attendance!$N:$N,0))&gt;8,8,INDEX(Attendance!$R:$R,MATCH($B44&amp;H$7,Attendance!$N:$N,0))))),"")</f>
        <v>8</v>
      </c>
      <c r="I45" s="192">
        <f>IFERROR(IF(I$6="Sun",INDEX(Attendance!$R:$R,MATCH($B44&amp;I$7,Attendance!$N:$N,0)),IF(INDEX(Attendance!$R:$R,MATCH($B44&amp;I$7,Attendance!$N:$N,0))="","",IF(INDEX(Attendance!$R:$R,MATCH($B44&amp;I$7,Attendance!$N:$N,0))&gt;8,8,INDEX(Attendance!$R:$R,MATCH($B44&amp;I$7,Attendance!$N:$N,0))))),"")</f>
        <v>8</v>
      </c>
      <c r="J45" s="192">
        <f>IFERROR(IF(J$6="Sun",INDEX(Attendance!$R:$R,MATCH($B44&amp;J$7,Attendance!$N:$N,0)),IF(INDEX(Attendance!$R:$R,MATCH($B44&amp;J$7,Attendance!$N:$N,0))="","",IF(INDEX(Attendance!$R:$R,MATCH($B44&amp;J$7,Attendance!$N:$N,0))&gt;8,8,INDEX(Attendance!$R:$R,MATCH($B44&amp;J$7,Attendance!$N:$N,0))))),"")</f>
        <v>8</v>
      </c>
      <c r="K45" s="192">
        <f>IFERROR(IF(K$6="Sun",INDEX(Attendance!$R:$R,MATCH($B44&amp;K$7,Attendance!$N:$N,0)),IF(INDEX(Attendance!$R:$R,MATCH($B44&amp;K$7,Attendance!$N:$N,0))="","",IF(INDEX(Attendance!$R:$R,MATCH($B44&amp;K$7,Attendance!$N:$N,0))&gt;8,8,INDEX(Attendance!$R:$R,MATCH($B44&amp;K$7,Attendance!$N:$N,0))))),"")</f>
        <v>8</v>
      </c>
      <c r="L45" s="192" t="str">
        <f>IFERROR(IF(L$6="Sun",INDEX(Attendance!$R:$R,MATCH($B44&amp;L$7,Attendance!$N:$N,0)),IF(INDEX(Attendance!$R:$R,MATCH($B44&amp;L$7,Attendance!$N:$N,0))="","",IF(INDEX(Attendance!$R:$R,MATCH($B44&amp;L$7,Attendance!$N:$N,0))&gt;8,8,INDEX(Attendance!$R:$R,MATCH($B44&amp;L$7,Attendance!$N:$N,0))))),"")</f>
        <v/>
      </c>
      <c r="M45" s="192" t="str">
        <f>IFERROR(IF(M$6="Sun",INDEX(Attendance!$R:$R,MATCH($B44&amp;M$7,Attendance!$N:$N,0)),IF(INDEX(Attendance!$R:$R,MATCH($B44&amp;M$7,Attendance!$N:$N,0))="","",IF(INDEX(Attendance!$R:$R,MATCH($B44&amp;M$7,Attendance!$N:$N,0))&gt;8,8,INDEX(Attendance!$R:$R,MATCH($B44&amp;M$7,Attendance!$N:$N,0))))),"")</f>
        <v/>
      </c>
      <c r="N45" s="192">
        <f>IFERROR(IF(N$6="Sun",INDEX(Attendance!$R:$R,MATCH($B44&amp;N$7,Attendance!$N:$N,0)),IF(INDEX(Attendance!$R:$R,MATCH($B44&amp;N$7,Attendance!$N:$N,0))="","",IF(INDEX(Attendance!$R:$R,MATCH($B44&amp;N$7,Attendance!$N:$N,0))&gt;8,8,INDEX(Attendance!$R:$R,MATCH($B44&amp;N$7,Attendance!$N:$N,0))))),"")</f>
        <v>8</v>
      </c>
      <c r="O45" s="192">
        <f>IFERROR(IF(O$6="Sun",INDEX(Attendance!$R:$R,MATCH($B44&amp;O$7,Attendance!$N:$N,0)),IF(INDEX(Attendance!$R:$R,MATCH($B44&amp;O$7,Attendance!$N:$N,0))="","",IF(INDEX(Attendance!$R:$R,MATCH($B44&amp;O$7,Attendance!$N:$N,0))&gt;8,8,INDEX(Attendance!$R:$R,MATCH($B44&amp;O$7,Attendance!$N:$N,0))))),"")</f>
        <v>8</v>
      </c>
      <c r="P45" s="192">
        <f>IFERROR(IF(P$6="Sun",INDEX(Attendance!$R:$R,MATCH($B44&amp;P$7,Attendance!$N:$N,0)),IF(INDEX(Attendance!$R:$R,MATCH($B44&amp;P$7,Attendance!$N:$N,0))="","",IF(INDEX(Attendance!$R:$R,MATCH($B44&amp;P$7,Attendance!$N:$N,0))&gt;8,8,INDEX(Attendance!$R:$R,MATCH($B44&amp;P$7,Attendance!$N:$N,0))))),"")</f>
        <v>8</v>
      </c>
      <c r="Q45" s="192" t="str">
        <f>IFERROR(IF(Q$6="Sun",INDEX(Attendance!$R:$R,MATCH($B44&amp;Q$7,Attendance!$N:$N,0)),IF(INDEX(Attendance!$R:$R,MATCH($B44&amp;Q$7,Attendance!$N:$N,0))="","",IF(INDEX(Attendance!$R:$R,MATCH($B44&amp;Q$7,Attendance!$N:$N,0))&gt;8,8,INDEX(Attendance!$R:$R,MATCH($B44&amp;Q$7,Attendance!$N:$N,0))))),"")</f>
        <v/>
      </c>
      <c r="R45" s="192" t="str">
        <f>IFERROR(IF(R$6="Sun",INDEX(Attendance!$R:$R,MATCH($B44&amp;R$7,Attendance!$N:$N,0)),IF(INDEX(Attendance!$R:$R,MATCH($B44&amp;R$7,Attendance!$N:$N,0))="","",IF(INDEX(Attendance!$R:$R,MATCH($B44&amp;R$7,Attendance!$N:$N,0))&gt;8,8,INDEX(Attendance!$R:$R,MATCH($B44&amp;R$7,Attendance!$N:$N,0))))),"")</f>
        <v/>
      </c>
      <c r="S45" s="192" t="str">
        <f>IFERROR(IF(S$6="Sun",INDEX(Attendance!$R:$R,MATCH($B44&amp;S$7,Attendance!$N:$N,0)),IF(INDEX(Attendance!$R:$R,MATCH($B44&amp;S$7,Attendance!$N:$N,0))="","",IF(INDEX(Attendance!$R:$R,MATCH($B44&amp;S$7,Attendance!$N:$N,0))&gt;8,8,INDEX(Attendance!$R:$R,MATCH($B44&amp;S$7,Attendance!$N:$N,0))))),"")</f>
        <v/>
      </c>
      <c r="T45" s="192">
        <f>IFERROR(IF(T$6="Sun",INDEX(Attendance!$R:$R,MATCH($B44&amp;T$7,Attendance!$N:$N,0)),IF(INDEX(Attendance!$R:$R,MATCH($B44&amp;T$7,Attendance!$N:$N,0))="","",IF(INDEX(Attendance!$R:$R,MATCH($B44&amp;T$7,Attendance!$N:$N,0))&gt;8,8,INDEX(Attendance!$R:$R,MATCH($B44&amp;T$7,Attendance!$N:$N,0))))),"")</f>
        <v>8</v>
      </c>
      <c r="U45" s="192">
        <f>IFERROR(IF(U$6="Sun",INDEX(Attendance!$R:$R,MATCH($B44&amp;U$7,Attendance!$N:$N,0)),IF(INDEX(Attendance!$R:$R,MATCH($B44&amp;U$7,Attendance!$N:$N,0))="","",IF(INDEX(Attendance!$R:$R,MATCH($B44&amp;U$7,Attendance!$N:$N,0))&gt;8,8,INDEX(Attendance!$R:$R,MATCH($B44&amp;U$7,Attendance!$N:$N,0))))),"")</f>
        <v>8</v>
      </c>
      <c r="V45" s="192">
        <f>IFERROR(IF(V$6="Sun",INDEX(Attendance!$R:$R,MATCH($B44&amp;V$7,Attendance!$N:$N,0)),IF(INDEX(Attendance!$R:$R,MATCH($B44&amp;V$7,Attendance!$N:$N,0))="","",IF(INDEX(Attendance!$R:$R,MATCH($B44&amp;V$7,Attendance!$N:$N,0))&gt;8,8,INDEX(Attendance!$R:$R,MATCH($B44&amp;V$7,Attendance!$N:$N,0))))),"")</f>
        <v>8</v>
      </c>
      <c r="W45" s="192" t="str">
        <f>IFERROR(IF(W$6="Sun",INDEX(Attendance!$R:$R,MATCH($B44&amp;W$7,Attendance!$N:$N,0)),IF(INDEX(Attendance!$R:$R,MATCH($B44&amp;W$7,Attendance!$N:$N,0))="","",IF(INDEX(Attendance!$R:$R,MATCH($B44&amp;W$7,Attendance!$N:$N,0))&gt;8,8,INDEX(Attendance!$R:$R,MATCH($B44&amp;W$7,Attendance!$N:$N,0))))),"")</f>
        <v/>
      </c>
      <c r="X45" s="192">
        <f>IFERROR(IF(X$6="Sun",INDEX(Attendance!$R:$R,MATCH($B44&amp;X$7,Attendance!$N:$N,0)),IF(INDEX(Attendance!$R:$R,MATCH($B44&amp;X$7,Attendance!$N:$N,0))="","",IF(INDEX(Attendance!$R:$R,MATCH($B44&amp;X$7,Attendance!$N:$N,0))&gt;8,8,INDEX(Attendance!$R:$R,MATCH($B44&amp;X$7,Attendance!$N:$N,0))))),"")</f>
        <v>8</v>
      </c>
      <c r="Y45" s="192">
        <f>IFERROR(IF(Y$6="Sun",INDEX(Attendance!$R:$R,MATCH($B44&amp;Y$7,Attendance!$N:$N,0)),IF(INDEX(Attendance!$R:$R,MATCH($B44&amp;Y$7,Attendance!$N:$N,0))="","",IF(INDEX(Attendance!$R:$R,MATCH($B44&amp;Y$7,Attendance!$N:$N,0))&gt;8,8,INDEX(Attendance!$R:$R,MATCH($B44&amp;Y$7,Attendance!$N:$N,0))))),"")</f>
        <v>8</v>
      </c>
      <c r="Z45" s="192" t="str">
        <f>IFERROR(IF(Z$6="Sun",INDEX(Attendance!$R:$R,MATCH($B44&amp;Z$7,Attendance!$N:$N,0)),IF(INDEX(Attendance!$R:$R,MATCH($B44&amp;Z$7,Attendance!$N:$N,0))="","",IF(INDEX(Attendance!$R:$R,MATCH($B44&amp;Z$7,Attendance!$N:$N,0))&gt;8,8,INDEX(Attendance!$R:$R,MATCH($B44&amp;Z$7,Attendance!$N:$N,0))))),"")</f>
        <v/>
      </c>
      <c r="AA45" s="192">
        <f>IFERROR(IF(AA$6="Sun",INDEX(Attendance!$R:$R,MATCH($B44&amp;AA$7,Attendance!$N:$N,0)),IF(INDEX(Attendance!$R:$R,MATCH($B44&amp;AA$7,Attendance!$N:$N,0))="","",IF(INDEX(Attendance!$R:$R,MATCH($B44&amp;AA$7,Attendance!$N:$N,0))&gt;8,8,INDEX(Attendance!$R:$R,MATCH($B44&amp;AA$7,Attendance!$N:$N,0))))),"")</f>
        <v>8</v>
      </c>
      <c r="AB45" s="192">
        <f>IFERROR(IF(AB$6="Sun",INDEX(Attendance!$R:$R,MATCH($B44&amp;AB$7,Attendance!$N:$N,0)),IF(INDEX(Attendance!$R:$R,MATCH($B44&amp;AB$7,Attendance!$N:$N,0))="","",IF(INDEX(Attendance!$R:$R,MATCH($B44&amp;AB$7,Attendance!$N:$N,0))&gt;8,8,INDEX(Attendance!$R:$R,MATCH($B44&amp;AB$7,Attendance!$N:$N,0))))),"")</f>
        <v>8</v>
      </c>
      <c r="AC45" s="192">
        <f>IFERROR(IF(AC$6="Sun",INDEX(Attendance!$R:$R,MATCH($B44&amp;AC$7,Attendance!$N:$N,0)),IF(INDEX(Attendance!$R:$R,MATCH($B44&amp;AC$7,Attendance!$N:$N,0))="","",IF(INDEX(Attendance!$R:$R,MATCH($B44&amp;AC$7,Attendance!$N:$N,0))&gt;8,8,INDEX(Attendance!$R:$R,MATCH($B44&amp;AC$7,Attendance!$N:$N,0))))),"")</f>
        <v>8</v>
      </c>
      <c r="AD45" s="192">
        <f>IFERROR(IF(AD$6="Sun",INDEX(Attendance!$R:$R,MATCH($B44&amp;AD$7,Attendance!$N:$N,0)),IF(INDEX(Attendance!$R:$R,MATCH($B44&amp;AD$7,Attendance!$N:$N,0))="","",IF(INDEX(Attendance!$R:$R,MATCH($B44&amp;AD$7,Attendance!$N:$N,0))&gt;8,8,INDEX(Attendance!$R:$R,MATCH($B44&amp;AD$7,Attendance!$N:$N,0))))),"")</f>
        <v>8</v>
      </c>
      <c r="AE45" s="192">
        <f>IFERROR(IF(AE$6="Sun",INDEX(Attendance!$R:$R,MATCH($B44&amp;AE$7,Attendance!$N:$N,0)),IF(INDEX(Attendance!$R:$R,MATCH($B44&amp;AE$7,Attendance!$N:$N,0))="","",IF(INDEX(Attendance!$R:$R,MATCH($B44&amp;AE$7,Attendance!$N:$N,0))&gt;8,8,INDEX(Attendance!$R:$R,MATCH($B44&amp;AE$7,Attendance!$N:$N,0))))),"")</f>
        <v>8</v>
      </c>
      <c r="AF45" s="192">
        <f>IFERROR(IF(AF$6="Sun",INDEX(Attendance!$R:$R,MATCH($B44&amp;AF$7,Attendance!$N:$N,0)),IF(INDEX(Attendance!$R:$R,MATCH($B44&amp;AF$7,Attendance!$N:$N,0))="","",IF(INDEX(Attendance!$R:$R,MATCH($B44&amp;AF$7,Attendance!$N:$N,0))&gt;8,8,INDEX(Attendance!$R:$R,MATCH($B44&amp;AF$7,Attendance!$N:$N,0))))),"")</f>
        <v>8</v>
      </c>
      <c r="AG45" s="192" t="str">
        <f>IFERROR(IF(AG$6="Sun",INDEX(Attendance!$R:$R,MATCH($B44&amp;AG$7,Attendance!$N:$N,0)),IF(INDEX(Attendance!$R:$R,MATCH($B44&amp;AG$7,Attendance!$N:$N,0))="","",IF(INDEX(Attendance!$R:$R,MATCH($B44&amp;AG$7,Attendance!$N:$N,0))&gt;8,8,INDEX(Attendance!$R:$R,MATCH($B44&amp;AG$7,Attendance!$N:$N,0))))),"")</f>
        <v/>
      </c>
      <c r="AH45" s="192" t="str">
        <f>IFERROR(IF(AH$6="Sun",INDEX(Attendance!$R:$R,MATCH($B44&amp;AH$7,Attendance!$N:$N,0)),IF(INDEX(Attendance!$R:$R,MATCH($B44&amp;AH$7,Attendance!$N:$N,0))="","",IF(INDEX(Attendance!$R:$R,MATCH($B44&amp;AH$7,Attendance!$N:$N,0))&gt;8,8,INDEX(Attendance!$R:$R,MATCH($B44&amp;AH$7,Attendance!$N:$N,0))))),"")</f>
        <v/>
      </c>
      <c r="AI45" s="192" t="str">
        <f>IFERROR(IF(AI$6="Sun",INDEX(Attendance!$R:$R,MATCH($B44&amp;AI$7,Attendance!$N:$N,0)),IF(INDEX(Attendance!$R:$R,MATCH($B44&amp;AI$7,Attendance!$N:$N,0))="","",IF(INDEX(Attendance!$R:$R,MATCH($B44&amp;AI$7,Attendance!$N:$N,0))&gt;8,8,INDEX(Attendance!$R:$R,MATCH($B44&amp;AI$7,Attendance!$N:$N,0))))),"")</f>
        <v/>
      </c>
      <c r="AJ45" s="192" t="str">
        <f>IFERROR(IF(AJ$6="Sun",INDEX(Attendance!$R:$R,MATCH($B44&amp;AJ$7,Attendance!$N:$N,0)),IF(INDEX(Attendance!$R:$R,MATCH($B44&amp;AJ$7,Attendance!$N:$N,0))="","",IF(INDEX(Attendance!$R:$R,MATCH($B44&amp;AJ$7,Attendance!$N:$N,0))&gt;8,8,INDEX(Attendance!$R:$R,MATCH($B44&amp;AJ$7,Attendance!$N:$N,0))))),"")</f>
        <v/>
      </c>
      <c r="AK45" s="259"/>
      <c r="AL45" s="193">
        <f>ROUND((IF($C49="",Basic,MID($C49,FIND("RM",$C49)+3,4))+$AP44+$AQ49)/WorkDays/WorkHours*AL$6,4)</f>
        <v>8.8125</v>
      </c>
      <c r="AM45" s="193">
        <f>ROUND((IF($C49="",Basic,MID($C49,FIND("RM",$C49)+3,4))+$AP44+$AQ49)/WorkDays/WorkHours*AM$6,4)</f>
        <v>11.75</v>
      </c>
      <c r="AN45" s="193">
        <f>ROUND((IF($C49="",Basic,MID($C49,FIND("RM",$C49)+3,4))+$AP44+$AQ49)/WorkDays/WorkHours*AN$6,4)</f>
        <v>17.625</v>
      </c>
      <c r="AO45" s="262"/>
      <c r="AP45" s="265"/>
      <c r="AQ45" s="86"/>
      <c r="AR45" s="194"/>
      <c r="AS45" s="194"/>
      <c r="AT45" s="194"/>
      <c r="AU45" s="256"/>
    </row>
    <row r="46" spans="1:47" s="213" customFormat="1" ht="33" customHeight="1" x14ac:dyDescent="0.35">
      <c r="A46" s="189"/>
      <c r="B46" s="184"/>
      <c r="C46" s="195" t="str">
        <f>_xlfn.IFNA(INDEX(Masterlist!E:E,MATCH(B44,Masterlist!B:B,0)),"")</f>
        <v>Phone No. 07</v>
      </c>
      <c r="D46" s="1"/>
      <c r="E46" s="196" t="s">
        <v>175</v>
      </c>
      <c r="F46" s="197">
        <f>IFERROR(IF(F$6="Sun","",IF(INDEX(Attendance!$S:$S,MATCH($B44&amp;F$7,Attendance!$N:$N,0))=TRUE,"",IF(F45&lt;8,"",INDEX(Attendance!$G:$G,MATCH($B44&amp;F$7,Attendance!$N:$N,0))))),"")</f>
        <v>2</v>
      </c>
      <c r="G46" s="197">
        <f>IFERROR(IF(G$6="Sun","",IF(INDEX(Attendance!$S:$S,MATCH($B44&amp;G$7,Attendance!$N:$N,0))=TRUE,"",IF(G45&lt;8,"",INDEX(Attendance!$G:$G,MATCH($B44&amp;G$7,Attendance!$N:$N,0))))),"")</f>
        <v>2</v>
      </c>
      <c r="H46" s="197">
        <f>IFERROR(IF(H$6="Sun","",IF(INDEX(Attendance!$S:$S,MATCH($B44&amp;H$7,Attendance!$N:$N,0))=TRUE,"",IF(H45&lt;8,"",INDEX(Attendance!$G:$G,MATCH($B44&amp;H$7,Attendance!$N:$N,0))))),"")</f>
        <v>2</v>
      </c>
      <c r="I46" s="197">
        <f>IFERROR(IF(I$6="Sun","",IF(INDEX(Attendance!$S:$S,MATCH($B44&amp;I$7,Attendance!$N:$N,0))=TRUE,"",IF(I45&lt;8,"",INDEX(Attendance!$G:$G,MATCH($B44&amp;I$7,Attendance!$N:$N,0))))),"")</f>
        <v>2</v>
      </c>
      <c r="J46" s="197">
        <f>IFERROR(IF(J$6="Sun","",IF(INDEX(Attendance!$S:$S,MATCH($B44&amp;J$7,Attendance!$N:$N,0))=TRUE,"",IF(J45&lt;8,"",INDEX(Attendance!$G:$G,MATCH($B44&amp;J$7,Attendance!$N:$N,0))))),"")</f>
        <v>2</v>
      </c>
      <c r="K46" s="197">
        <f>IFERROR(IF(K$6="Sun","",IF(INDEX(Attendance!$S:$S,MATCH($B44&amp;K$7,Attendance!$N:$N,0))=TRUE,"",IF(K45&lt;8,"",INDEX(Attendance!$G:$G,MATCH($B44&amp;K$7,Attendance!$N:$N,0))))),"")</f>
        <v>2</v>
      </c>
      <c r="L46" s="197" t="str">
        <f>IFERROR(IF(L$6="Sun","",IF(INDEX(Attendance!$S:$S,MATCH($B44&amp;L$7,Attendance!$N:$N,0))=TRUE,"",IF(L45&lt;8,"",INDEX(Attendance!$G:$G,MATCH($B44&amp;L$7,Attendance!$N:$N,0))))),"")</f>
        <v/>
      </c>
      <c r="M46" s="197">
        <f>IFERROR(IF(M$6="Sun","",IF(INDEX(Attendance!$S:$S,MATCH($B44&amp;M$7,Attendance!$N:$N,0))=TRUE,"",IF(M45&lt;8,"",INDEX(Attendance!$G:$G,MATCH($B44&amp;M$7,Attendance!$N:$N,0))))),"")</f>
        <v>0</v>
      </c>
      <c r="N46" s="197">
        <f>IFERROR(IF(N$6="Sun","",IF(INDEX(Attendance!$S:$S,MATCH($B44&amp;N$7,Attendance!$N:$N,0))=TRUE,"",IF(N45&lt;8,"",INDEX(Attendance!$G:$G,MATCH($B44&amp;N$7,Attendance!$N:$N,0))))),"")</f>
        <v>3</v>
      </c>
      <c r="O46" s="197">
        <f>IFERROR(IF(O$6="Sun","",IF(INDEX(Attendance!$S:$S,MATCH($B44&amp;O$7,Attendance!$N:$N,0))=TRUE,"",IF(O45&lt;8,"",INDEX(Attendance!$G:$G,MATCH($B44&amp;O$7,Attendance!$N:$N,0))))),"")</f>
        <v>3</v>
      </c>
      <c r="P46" s="197">
        <f>IFERROR(IF(P$6="Sun","",IF(INDEX(Attendance!$S:$S,MATCH($B44&amp;P$7,Attendance!$N:$N,0))=TRUE,"",IF(P45&lt;8,"",INDEX(Attendance!$G:$G,MATCH($B44&amp;P$7,Attendance!$N:$N,0))))),"")</f>
        <v>3</v>
      </c>
      <c r="Q46" s="197">
        <f>IFERROR(IF(Q$6="Sun","",IF(INDEX(Attendance!$S:$S,MATCH($B44&amp;Q$7,Attendance!$N:$N,0))=TRUE,"",IF(Q45&lt;8,"",INDEX(Attendance!$G:$G,MATCH($B44&amp;Q$7,Attendance!$N:$N,0))))),"")</f>
        <v>0</v>
      </c>
      <c r="R46" s="197">
        <f>IFERROR(IF(R$6="Sun","",IF(INDEX(Attendance!$S:$S,MATCH($B44&amp;R$7,Attendance!$N:$N,0))=TRUE,"",IF(R45&lt;8,"",INDEX(Attendance!$G:$G,MATCH($B44&amp;R$7,Attendance!$N:$N,0))))),"")</f>
        <v>0</v>
      </c>
      <c r="S46" s="197" t="str">
        <f>IFERROR(IF(S$6="Sun","",IF(INDEX(Attendance!$S:$S,MATCH($B44&amp;S$7,Attendance!$N:$N,0))=TRUE,"",IF(S45&lt;8,"",INDEX(Attendance!$G:$G,MATCH($B44&amp;S$7,Attendance!$N:$N,0))))),"")</f>
        <v/>
      </c>
      <c r="T46" s="197">
        <f>IFERROR(IF(T$6="Sun","",IF(INDEX(Attendance!$S:$S,MATCH($B44&amp;T$7,Attendance!$N:$N,0))=TRUE,"",IF(T45&lt;8,"",INDEX(Attendance!$G:$G,MATCH($B44&amp;T$7,Attendance!$N:$N,0))))),"")</f>
        <v>3</v>
      </c>
      <c r="U46" s="197">
        <f>IFERROR(IF(U$6="Sun","",IF(INDEX(Attendance!$S:$S,MATCH($B44&amp;U$7,Attendance!$N:$N,0))=TRUE,"",IF(U45&lt;8,"",INDEX(Attendance!$G:$G,MATCH($B44&amp;U$7,Attendance!$N:$N,0))))),"")</f>
        <v>3</v>
      </c>
      <c r="V46" s="197">
        <f>IFERROR(IF(V$6="Sun","",IF(INDEX(Attendance!$S:$S,MATCH($B44&amp;V$7,Attendance!$N:$N,0))=TRUE,"",IF(V45&lt;8,"",INDEX(Attendance!$G:$G,MATCH($B44&amp;V$7,Attendance!$N:$N,0))))),"")</f>
        <v>3</v>
      </c>
      <c r="W46" s="197">
        <f>IFERROR(IF(W$6="Sun","",IF(INDEX(Attendance!$S:$S,MATCH($B44&amp;W$7,Attendance!$N:$N,0))=TRUE,"",IF(W45&lt;8,"",INDEX(Attendance!$G:$G,MATCH($B44&amp;W$7,Attendance!$N:$N,0))))),"")</f>
        <v>0</v>
      </c>
      <c r="X46" s="197">
        <f>IFERROR(IF(X$6="Sun","",IF(INDEX(Attendance!$S:$S,MATCH($B44&amp;X$7,Attendance!$N:$N,0))=TRUE,"",IF(X45&lt;8,"",INDEX(Attendance!$G:$G,MATCH($B44&amp;X$7,Attendance!$N:$N,0))))),"")</f>
        <v>3</v>
      </c>
      <c r="Y46" s="197">
        <f>IFERROR(IF(Y$6="Sun","",IF(INDEX(Attendance!$S:$S,MATCH($B44&amp;Y$7,Attendance!$N:$N,0))=TRUE,"",IF(Y45&lt;8,"",INDEX(Attendance!$G:$G,MATCH($B44&amp;Y$7,Attendance!$N:$N,0))))),"")</f>
        <v>3</v>
      </c>
      <c r="Z46" s="197" t="str">
        <f>IFERROR(IF(Z$6="Sun","",IF(INDEX(Attendance!$S:$S,MATCH($B44&amp;Z$7,Attendance!$N:$N,0))=TRUE,"",IF(Z45&lt;8,"",INDEX(Attendance!$G:$G,MATCH($B44&amp;Z$7,Attendance!$N:$N,0))))),"")</f>
        <v/>
      </c>
      <c r="AA46" s="197">
        <f>IFERROR(IF(AA$6="Sun","",IF(INDEX(Attendance!$S:$S,MATCH($B44&amp;AA$7,Attendance!$N:$N,0))=TRUE,"",IF(AA45&lt;8,"",INDEX(Attendance!$G:$G,MATCH($B44&amp;AA$7,Attendance!$N:$N,0))))),"")</f>
        <v>3</v>
      </c>
      <c r="AB46" s="197">
        <f>IFERROR(IF(AB$6="Sun","",IF(INDEX(Attendance!$S:$S,MATCH($B44&amp;AB$7,Attendance!$N:$N,0))=TRUE,"",IF(AB45&lt;8,"",INDEX(Attendance!$G:$G,MATCH($B44&amp;AB$7,Attendance!$N:$N,0))))),"")</f>
        <v>3</v>
      </c>
      <c r="AC46" s="197">
        <f>IFERROR(IF(AC$6="Sun","",IF(INDEX(Attendance!$S:$S,MATCH($B44&amp;AC$7,Attendance!$N:$N,0))=TRUE,"",IF(AC45&lt;8,"",INDEX(Attendance!$G:$G,MATCH($B44&amp;AC$7,Attendance!$N:$N,0))))),"")</f>
        <v>3</v>
      </c>
      <c r="AD46" s="197">
        <f>IFERROR(IF(AD$6="Sun","",IF(INDEX(Attendance!$S:$S,MATCH($B44&amp;AD$7,Attendance!$N:$N,0))=TRUE,"",IF(AD45&lt;8,"",INDEX(Attendance!$G:$G,MATCH($B44&amp;AD$7,Attendance!$N:$N,0))))),"")</f>
        <v>3</v>
      </c>
      <c r="AE46" s="197">
        <f>IFERROR(IF(AE$6="Sun","",IF(INDEX(Attendance!$S:$S,MATCH($B44&amp;AE$7,Attendance!$N:$N,0))=TRUE,"",IF(AE45&lt;8,"",INDEX(Attendance!$G:$G,MATCH($B44&amp;AE$7,Attendance!$N:$N,0))))),"")</f>
        <v>3</v>
      </c>
      <c r="AF46" s="197">
        <f>IFERROR(IF(AF$6="Sun","",IF(INDEX(Attendance!$S:$S,MATCH($B44&amp;AF$7,Attendance!$N:$N,0))=TRUE,"",IF(AF45&lt;8,"",INDEX(Attendance!$G:$G,MATCH($B44&amp;AF$7,Attendance!$N:$N,0))))),"")</f>
        <v>3</v>
      </c>
      <c r="AG46" s="197" t="str">
        <f>IFERROR(IF(AG$6="Sun","",IF(INDEX(Attendance!$S:$S,MATCH($B44&amp;AG$7,Attendance!$N:$N,0))=TRUE,"",IF(AG45&lt;8,"",INDEX(Attendance!$G:$G,MATCH($B44&amp;AG$7,Attendance!$N:$N,0))))),"")</f>
        <v/>
      </c>
      <c r="AH46" s="197" t="str">
        <f>IFERROR(IF(AH$6="Sun","",IF(INDEX(Attendance!$S:$S,MATCH($B44&amp;AH$7,Attendance!$N:$N,0))=TRUE,"",IF(AH45&lt;8,"",INDEX(Attendance!$G:$G,MATCH($B44&amp;AH$7,Attendance!$N:$N,0))))),"")</f>
        <v/>
      </c>
      <c r="AI46" s="197" t="str">
        <f>IFERROR(IF(AI$6="Sun","",IF(INDEX(Attendance!$S:$S,MATCH($B44&amp;AI$7,Attendance!$N:$N,0))=TRUE,"",IF(AI45&lt;8,"",INDEX(Attendance!$G:$G,MATCH($B44&amp;AI$7,Attendance!$N:$N,0))))),"")</f>
        <v/>
      </c>
      <c r="AJ46" s="197" t="str">
        <f>IFERROR(IF(AJ$6="Sun","",IF(INDEX(Attendance!$S:$S,MATCH($B44&amp;AJ$7,Attendance!$N:$N,0))=TRUE,"",IF(AJ45&lt;8,"",INDEX(Attendance!$G:$G,MATCH($B44&amp;AJ$7,Attendance!$N:$N,0))))),"")</f>
        <v/>
      </c>
      <c r="AK46" s="259"/>
      <c r="AL46" s="198"/>
      <c r="AM46" s="198"/>
      <c r="AN46" s="198"/>
      <c r="AO46" s="262"/>
      <c r="AP46" s="265"/>
      <c r="AQ46" s="86"/>
      <c r="AR46" s="194"/>
      <c r="AS46" s="194"/>
      <c r="AT46" s="194"/>
      <c r="AU46" s="256"/>
    </row>
    <row r="47" spans="1:47" s="213" customFormat="1" ht="33" customHeight="1" x14ac:dyDescent="0.35">
      <c r="A47" s="189"/>
      <c r="B47" s="184"/>
      <c r="C47" s="195" t="str">
        <f>_xlfn.IFNA(INDEX(Masterlist!F:F,MATCH(B44,Masterlist!B:B,0)),"")</f>
        <v>Acc No. 07 Bank Code 07</v>
      </c>
      <c r="D47" s="88"/>
      <c r="E47" s="196"/>
      <c r="F47" s="199"/>
      <c r="G47" s="200"/>
      <c r="H47" s="192"/>
      <c r="I47" s="192"/>
      <c r="J47" s="192"/>
      <c r="K47" s="192"/>
      <c r="L47" s="192"/>
      <c r="M47" s="192"/>
      <c r="N47" s="192"/>
      <c r="O47" s="192"/>
      <c r="P47" s="192"/>
      <c r="Q47" s="201"/>
      <c r="R47" s="201"/>
      <c r="S47" s="192"/>
      <c r="T47" s="192"/>
      <c r="U47" s="192"/>
      <c r="V47" s="192"/>
      <c r="W47" s="192"/>
      <c r="X47" s="192"/>
      <c r="Y47" s="192"/>
      <c r="Z47" s="192"/>
      <c r="AA47" s="192"/>
      <c r="AB47" s="192"/>
      <c r="AC47" s="192"/>
      <c r="AD47" s="192"/>
      <c r="AE47" s="192"/>
      <c r="AF47" s="192"/>
      <c r="AG47" s="192"/>
      <c r="AH47" s="192"/>
      <c r="AI47" s="192"/>
      <c r="AJ47" s="192"/>
      <c r="AK47" s="259"/>
      <c r="AL47" s="198"/>
      <c r="AM47" s="198"/>
      <c r="AN47" s="198"/>
      <c r="AO47" s="262"/>
      <c r="AP47" s="265"/>
      <c r="AQ47" s="86"/>
      <c r="AR47" s="194"/>
      <c r="AS47" s="194"/>
      <c r="AT47" s="194"/>
      <c r="AU47" s="256"/>
    </row>
    <row r="48" spans="1:47" s="213" customFormat="1" ht="33" customHeight="1" x14ac:dyDescent="0.35">
      <c r="A48" s="189"/>
      <c r="B48" s="184"/>
      <c r="C48" s="202">
        <f>_xlfn.IFNA(INDEX(Masterlist!I:I,MATCH(B44,Masterlist!B:B,0)),"")</f>
        <v>42941</v>
      </c>
      <c r="D48" s="226" t="str">
        <f>_xlfn.IFNA(IF(INDEX(Attendance!H:H,MATCH(B44,Attendance!$A:$A,0))="VMI","SCOPE ALLW",""),"")</f>
        <v/>
      </c>
      <c r="E48" s="196" t="s">
        <v>13</v>
      </c>
      <c r="F48" s="203" t="str">
        <f>IFERROR(IF(AND(RIGHT(F44,1)="N",VALUE(F45)&gt;=8),Database!$I$3,""),"")</f>
        <v/>
      </c>
      <c r="G48" s="192" t="str">
        <f>IFERROR(IF(AND(RIGHT(G44,1)="N",VALUE(G45)&gt;=8),Database!$I$3,""),"")</f>
        <v/>
      </c>
      <c r="H48" s="199" t="str">
        <f>IFERROR(IF(AND(RIGHT(H44,1)="N",VALUE(H45)&gt;=8),Database!$I$3,""),"")</f>
        <v/>
      </c>
      <c r="I48" s="192" t="str">
        <f>IFERROR(IF(AND(RIGHT(I44,1)="N",VALUE(I45)&gt;=8),Database!$I$3,""),"")</f>
        <v/>
      </c>
      <c r="J48" s="192" t="str">
        <f>IFERROR(IF(AND(RIGHT(J44,1)="N",VALUE(J45)&gt;=8),Database!$I$3,""),"")</f>
        <v/>
      </c>
      <c r="K48" s="192" t="str">
        <f>IFERROR(IF(AND(RIGHT(K44,1)="N",VALUE(K45)&gt;=8),Database!$I$3,""),"")</f>
        <v/>
      </c>
      <c r="L48" s="192" t="str">
        <f>IFERROR(IF(AND(RIGHT(L44,1)="N",VALUE(L45)&gt;=8),Database!$I$3,""),"")</f>
        <v/>
      </c>
      <c r="M48" s="192" t="str">
        <f>IFERROR(IF(AND(RIGHT(M44,1)="N",VALUE(M45)&gt;=8),Database!$I$3,""),"")</f>
        <v/>
      </c>
      <c r="N48" s="192" t="str">
        <f>IFERROR(IF(AND(RIGHT(N44,1)="N",VALUE(N45)&gt;=8),Database!$I$3,""),"")</f>
        <v/>
      </c>
      <c r="O48" s="192" t="str">
        <f>IFERROR(IF(AND(RIGHT(O44,1)="N",VALUE(O45)&gt;=8),Database!$I$3,""),"")</f>
        <v/>
      </c>
      <c r="P48" s="192" t="str">
        <f>IFERROR(IF(AND(RIGHT(P44,1)="N",VALUE(P45)&gt;=8),Database!$I$3,""),"")</f>
        <v/>
      </c>
      <c r="Q48" s="192" t="str">
        <f>IFERROR(IF(AND(RIGHT(Q44,1)="N",VALUE(Q45)&gt;=8),Database!$I$3,""),"")</f>
        <v/>
      </c>
      <c r="R48" s="192" t="str">
        <f>IFERROR(IF(AND(RIGHT(R44,1)="N",VALUE(R45)&gt;=8),Database!$I$3,""),"")</f>
        <v/>
      </c>
      <c r="S48" s="192" t="str">
        <f>IFERROR(IF(AND(RIGHT(S44,1)="N",VALUE(S45)&gt;=8),Database!$I$3,""),"")</f>
        <v/>
      </c>
      <c r="T48" s="192">
        <f>IFERROR(IF(AND(RIGHT(T44,1)="N",VALUE(T45)&gt;=8),Database!$I$3,""),"")</f>
        <v>2</v>
      </c>
      <c r="U48" s="192">
        <f>IFERROR(IF(AND(RIGHT(U44,1)="N",VALUE(U45)&gt;=8),Database!$I$3,""),"")</f>
        <v>2</v>
      </c>
      <c r="V48" s="192">
        <f>IFERROR(IF(AND(RIGHT(V44,1)="N",VALUE(V45)&gt;=8),Database!$I$3,""),"")</f>
        <v>2</v>
      </c>
      <c r="W48" s="192" t="str">
        <f>IFERROR(IF(AND(RIGHT(W44,1)="N",VALUE(W45)&gt;=8),Database!$I$3,""),"")</f>
        <v/>
      </c>
      <c r="X48" s="192">
        <f>IFERROR(IF(AND(RIGHT(X44,1)="N",VALUE(X45)&gt;=8),Database!$I$3,""),"")</f>
        <v>2</v>
      </c>
      <c r="Y48" s="192">
        <f>IFERROR(IF(AND(RIGHT(Y44,1)="N",VALUE(Y45)&gt;=8),Database!$I$3,""),"")</f>
        <v>2</v>
      </c>
      <c r="Z48" s="192" t="str">
        <f>IFERROR(IF(AND(RIGHT(Z44,1)="N",VALUE(Z45)&gt;=8),Database!$I$3,""),"")</f>
        <v/>
      </c>
      <c r="AA48" s="192">
        <f>IFERROR(IF(AND(RIGHT(AA44,1)="N",VALUE(AA45)&gt;=8),Database!$I$3,""),"")</f>
        <v>2</v>
      </c>
      <c r="AB48" s="192">
        <f>IFERROR(IF(AND(RIGHT(AB44,1)="N",VALUE(AB45)&gt;=8),Database!$I$3,""),"")</f>
        <v>2</v>
      </c>
      <c r="AC48" s="192">
        <f>IFERROR(IF(AND(RIGHT(AC44,1)="N",VALUE(AC45)&gt;=8),Database!$I$3,""),"")</f>
        <v>2</v>
      </c>
      <c r="AD48" s="192">
        <f>IFERROR(IF(AND(RIGHT(AD44,1)="N",VALUE(AD45)&gt;=8),Database!$I$3,""),"")</f>
        <v>2</v>
      </c>
      <c r="AE48" s="192">
        <f>IFERROR(IF(AND(RIGHT(AE44,1)="N",VALUE(AE45)&gt;=8),Database!$I$3,""),"")</f>
        <v>2</v>
      </c>
      <c r="AF48" s="192">
        <f>IFERROR(IF(AND(RIGHT(AF44,1)="N",VALUE(AF45)&gt;=8),Database!$I$3,""),"")</f>
        <v>2</v>
      </c>
      <c r="AG48" s="192" t="str">
        <f>IFERROR(IF(AND(RIGHT(AG44,1)="N",VALUE(AG45)&gt;=8),Database!$I$3,""),"")</f>
        <v/>
      </c>
      <c r="AH48" s="192" t="str">
        <f>IFERROR(IF(AND(RIGHT(AH44,1)="N",VALUE(AH45)&gt;=8),Database!$I$3,""),"")</f>
        <v/>
      </c>
      <c r="AI48" s="192" t="str">
        <f>IFERROR(IF(AND(RIGHT(AI44,1)="N",VALUE(AI45)&gt;=8),Database!$I$3,""),"")</f>
        <v/>
      </c>
      <c r="AJ48" s="192" t="str">
        <f>IFERROR(IF(AND(RIGHT(AJ44,1)="N",VALUE(AJ45)&gt;=8),Database!$I$3,""),"")</f>
        <v/>
      </c>
      <c r="AK48" s="259"/>
      <c r="AL48" s="204"/>
      <c r="AM48" s="198"/>
      <c r="AN48" s="198"/>
      <c r="AO48" s="262"/>
      <c r="AP48" s="265"/>
      <c r="AQ48" s="86"/>
      <c r="AR48" s="194"/>
      <c r="AS48" s="194"/>
      <c r="AT48" s="194"/>
      <c r="AU48" s="256"/>
    </row>
    <row r="49" spans="1:47" s="213" customFormat="1" ht="33" customHeight="1" thickBot="1" x14ac:dyDescent="0.4">
      <c r="A49" s="189"/>
      <c r="B49" s="205"/>
      <c r="C49" s="222"/>
      <c r="D49" s="28"/>
      <c r="E49" s="206" t="s">
        <v>176</v>
      </c>
      <c r="F49" s="207">
        <f>IFERROR(IF(INDEX(Attendance!$T:$T,MATCH($B44&amp;F$7,Attendance!$N:$N,0))=TRUE,"L",IF(SUM(F45:F46)&gt;=10,5,"")),"")</f>
        <v>5</v>
      </c>
      <c r="G49" s="207">
        <f>IFERROR(IF(INDEX(Attendance!$T:$T,MATCH($B44&amp;G$7,Attendance!$N:$N,0))=TRUE,"L",IF(SUM(G45:G46)&gt;=10,5,"")),"")</f>
        <v>5</v>
      </c>
      <c r="H49" s="208">
        <f>IFERROR(IF(INDEX(Attendance!$T:$T,MATCH($B44&amp;H$7,Attendance!$N:$N,0))=TRUE,"L",IF(SUM(H45:H46)&gt;=10,5,"")),"")</f>
        <v>5</v>
      </c>
      <c r="I49" s="208">
        <f>IFERROR(IF(INDEX(Attendance!$T:$T,MATCH($B44&amp;I$7,Attendance!$N:$N,0))=TRUE,"L",IF(SUM(I45:I46)&gt;=10,5,"")),"")</f>
        <v>5</v>
      </c>
      <c r="J49" s="208">
        <f>IFERROR(IF(INDEX(Attendance!$T:$T,MATCH($B44&amp;J$7,Attendance!$N:$N,0))=TRUE,"L",IF(SUM(J45:J46)&gt;=10,5,"")),"")</f>
        <v>5</v>
      </c>
      <c r="K49" s="208">
        <f>IFERROR(IF(INDEX(Attendance!$T:$T,MATCH($B44&amp;K$7,Attendance!$N:$N,0))=TRUE,"L",IF(SUM(K45:K46)&gt;=10,5,"")),"")</f>
        <v>5</v>
      </c>
      <c r="L49" s="208" t="str">
        <f>IFERROR(IF(INDEX(Attendance!$T:$T,MATCH($B44&amp;L$7,Attendance!$N:$N,0))=TRUE,"L",IF(SUM(L45:L46)&gt;=10,5,"")),"")</f>
        <v/>
      </c>
      <c r="M49" s="208" t="str">
        <f>IFERROR(IF(INDEX(Attendance!$T:$T,MATCH($B44&amp;M$7,Attendance!$N:$N,0))=TRUE,"L",IF(SUM(M45:M46)&gt;=10,5,"")),"")</f>
        <v/>
      </c>
      <c r="N49" s="208">
        <f>IFERROR(IF(INDEX(Attendance!$T:$T,MATCH($B44&amp;N$7,Attendance!$N:$N,0))=TRUE,"L",IF(SUM(N45:N46)&gt;=10,5,"")),"")</f>
        <v>5</v>
      </c>
      <c r="O49" s="208">
        <f>IFERROR(IF(INDEX(Attendance!$T:$T,MATCH($B44&amp;O$7,Attendance!$N:$N,0))=TRUE,"L",IF(SUM(O45:O46)&gt;=10,5,"")),"")</f>
        <v>5</v>
      </c>
      <c r="P49" s="208">
        <f>IFERROR(IF(INDEX(Attendance!$T:$T,MATCH($B44&amp;P$7,Attendance!$N:$N,0))=TRUE,"L",IF(SUM(P45:P46)&gt;=10,5,"")),"")</f>
        <v>5</v>
      </c>
      <c r="Q49" s="208" t="str">
        <f>IFERROR(IF(INDEX(Attendance!$T:$T,MATCH($B44&amp;Q$7,Attendance!$N:$N,0))=TRUE,"L",IF(SUM(Q45:Q46)&gt;=10,5,"")),"")</f>
        <v/>
      </c>
      <c r="R49" s="208" t="str">
        <f>IFERROR(IF(INDEX(Attendance!$T:$T,MATCH($B44&amp;R$7,Attendance!$N:$N,0))=TRUE,"L",IF(SUM(R45:R46)&gt;=10,5,"")),"")</f>
        <v/>
      </c>
      <c r="S49" s="208" t="str">
        <f>IFERROR(IF(INDEX(Attendance!$T:$T,MATCH($B44&amp;S$7,Attendance!$N:$N,0))=TRUE,"L",IF(SUM(S45:S46)&gt;=10,5,"")),"")</f>
        <v/>
      </c>
      <c r="T49" s="208">
        <f>IFERROR(IF(INDEX(Attendance!$T:$T,MATCH($B44&amp;T$7,Attendance!$N:$N,0))=TRUE,"L",IF(SUM(T45:T46)&gt;=10,5,"")),"")</f>
        <v>5</v>
      </c>
      <c r="U49" s="208">
        <f>IFERROR(IF(INDEX(Attendance!$T:$T,MATCH($B44&amp;U$7,Attendance!$N:$N,0))=TRUE,"L",IF(SUM(U45:U46)&gt;=10,5,"")),"")</f>
        <v>5</v>
      </c>
      <c r="V49" s="208">
        <f>IFERROR(IF(INDEX(Attendance!$T:$T,MATCH($B44&amp;V$7,Attendance!$N:$N,0))=TRUE,"L",IF(SUM(V45:V46)&gt;=10,5,"")),"")</f>
        <v>5</v>
      </c>
      <c r="W49" s="208" t="str">
        <f>IFERROR(IF(INDEX(Attendance!$T:$T,MATCH($B44&amp;W$7,Attendance!$N:$N,0))=TRUE,"L",IF(SUM(W45:W46)&gt;=10,5,"")),"")</f>
        <v/>
      </c>
      <c r="X49" s="208" t="str">
        <f>IFERROR(IF(INDEX(Attendance!$T:$T,MATCH($B44&amp;X$7,Attendance!$N:$N,0))=TRUE,"L",IF(SUM(X45:X46)&gt;=10,5,"")),"")</f>
        <v>L</v>
      </c>
      <c r="Y49" s="208">
        <f>IFERROR(IF(INDEX(Attendance!$T:$T,MATCH($B44&amp;Y$7,Attendance!$N:$N,0))=TRUE,"L",IF(SUM(Y45:Y46)&gt;=10,5,"")),"")</f>
        <v>5</v>
      </c>
      <c r="Z49" s="208" t="str">
        <f>IFERROR(IF(INDEX(Attendance!$T:$T,MATCH($B44&amp;Z$7,Attendance!$N:$N,0))=TRUE,"L",IF(SUM(Z45:Z46)&gt;=10,5,"")),"")</f>
        <v/>
      </c>
      <c r="AA49" s="208">
        <f>IFERROR(IF(INDEX(Attendance!$T:$T,MATCH($B44&amp;AA$7,Attendance!$N:$N,0))=TRUE,"L",IF(SUM(AA45:AA46)&gt;=10,5,"")),"")</f>
        <v>5</v>
      </c>
      <c r="AB49" s="208">
        <f>IFERROR(IF(INDEX(Attendance!$T:$T,MATCH($B44&amp;AB$7,Attendance!$N:$N,0))=TRUE,"L",IF(SUM(AB45:AB46)&gt;=10,5,"")),"")</f>
        <v>5</v>
      </c>
      <c r="AC49" s="208">
        <f>IFERROR(IF(INDEX(Attendance!$T:$T,MATCH($B44&amp;AC$7,Attendance!$N:$N,0))=TRUE,"L",IF(SUM(AC45:AC46)&gt;=10,5,"")),"")</f>
        <v>5</v>
      </c>
      <c r="AD49" s="208">
        <f>IFERROR(IF(INDEX(Attendance!$T:$T,MATCH($B44&amp;AD$7,Attendance!$N:$N,0))=TRUE,"L",IF(SUM(AD45:AD46)&gt;=10,5,"")),"")</f>
        <v>5</v>
      </c>
      <c r="AE49" s="208">
        <f>IFERROR(IF(INDEX(Attendance!$T:$T,MATCH($B44&amp;AE$7,Attendance!$N:$N,0))=TRUE,"L",IF(SUM(AE45:AE46)&gt;=10,5,"")),"")</f>
        <v>5</v>
      </c>
      <c r="AF49" s="208">
        <f>IFERROR(IF(INDEX(Attendance!$T:$T,MATCH($B44&amp;AF$7,Attendance!$N:$N,0))=TRUE,"L",IF(SUM(AF45:AF46)&gt;=10,5,"")),"")</f>
        <v>5</v>
      </c>
      <c r="AG49" s="208" t="str">
        <f>IFERROR(IF(INDEX(Attendance!$T:$T,MATCH($B44&amp;AG$7,Attendance!$N:$N,0))=TRUE,"L",IF(SUM(AG45:AG46)&gt;=10,5,"")),"")</f>
        <v/>
      </c>
      <c r="AH49" s="208" t="str">
        <f>IFERROR(IF(INDEX(Attendance!$T:$T,MATCH($B44&amp;AH$7,Attendance!$N:$N,0))=TRUE,"L",IF(SUM(AH45:AH46)&gt;=10,5,"")),"")</f>
        <v/>
      </c>
      <c r="AI49" s="208" t="str">
        <f>IFERROR(IF(INDEX(Attendance!$T:$T,MATCH($B44&amp;AI$7,Attendance!$N:$N,0))=TRUE,"L",IF(SUM(AI45:AI46)&gt;=10,5,"")),"")</f>
        <v/>
      </c>
      <c r="AJ49" s="208" t="str">
        <f>IFERROR(IF(INDEX(Attendance!$T:$T,MATCH($B44&amp;AJ$7,Attendance!$N:$N,0))=TRUE,"L",IF(SUM(AJ45:AJ46)&gt;=10,5,"")),"")</f>
        <v/>
      </c>
      <c r="AK49" s="260"/>
      <c r="AL49" s="209">
        <f>ROUND(AL44*AL45,2)</f>
        <v>475.88</v>
      </c>
      <c r="AM49" s="209">
        <f>ROUND(AM44*AM45,2)</f>
        <v>0</v>
      </c>
      <c r="AN49" s="209">
        <f>ROUND(AN44*AN45,2)</f>
        <v>0</v>
      </c>
      <c r="AO49" s="263"/>
      <c r="AP49" s="266"/>
      <c r="AQ49" s="210">
        <f>AQ44*$AQ$5</f>
        <v>0</v>
      </c>
      <c r="AR49" s="211">
        <f>AR44*ROUND(IF($C49="",Basic,MID($C49,FIND("RM",$C49)+3,4))/WorkDays,2)</f>
        <v>0</v>
      </c>
      <c r="AS49" s="211">
        <f>AS44*ROUND(IF($C49="",Basic,MID($C49,FIND("RM",$C49)+3,4))/WorkDays,2)</f>
        <v>0</v>
      </c>
      <c r="AT49" s="211">
        <f>AT44*ROUND(IF($C49="",Basic,MID($C49,FIND("RM",$C49)+3,4))/WorkDays,2)</f>
        <v>92.3</v>
      </c>
      <c r="AU49" s="257"/>
    </row>
    <row r="50" spans="1:47" s="212" customFormat="1" ht="33" customHeight="1" x14ac:dyDescent="0.25">
      <c r="A50" s="175">
        <f t="shared" si="1"/>
        <v>8</v>
      </c>
      <c r="B50" s="184" t="str">
        <f>_xlfn.IFNA(INDEX(Attendance!$A:$A,MATCH(A50,Attendance!$M:$M,0)),"")</f>
        <v>Code 08</v>
      </c>
      <c r="C50" s="185" t="str">
        <f>_xlfn.IFNA(INDEX(Masterlist!C:C,MATCH(B50,Masterlist!B:B,0)),"")</f>
        <v>Name 08</v>
      </c>
      <c r="D50" s="87"/>
      <c r="E50" s="186" t="s">
        <v>173</v>
      </c>
      <c r="F50" s="83" t="str" cm="1">
        <f t="array" ref="F50">_xlfn.IFNA(IF(OR(VALUE(F$7&amp;$C$3)=PH),IF(F51="","PH",IF(INDEX(Attendance!$O:$O,MATCH($B50&amp;F$7,Attendance!$N:$N,0))&lt;"1200","PM","PN")),IF(F$6="Sun",IF(F51="","RD",IF(INDEX(Attendance!$O:$O,MATCH($B50&amp;F$7,Attendance!$N:$N,0))&lt;"1200","RM","RN")),IF(F51="",IF(F$7="","",IF(INDEX(Attendance!$I:$I,MATCH($B50&amp;F$7,Attendance!$N:$N,0))="ABS","AB","UL")),IF(INDEX(Attendance!$O:$O,MATCH($B50&amp;F$7,Attendance!$N:$N,0))&lt;"1200","M","N")))),"")</f>
        <v>N</v>
      </c>
      <c r="G50" s="83" t="str" cm="1">
        <f t="array" ref="G50">_xlfn.IFNA(IF(OR(VALUE(G$7&amp;$C$3)=PH),IF(G51="","PH",IF(INDEX(Attendance!$O:$O,MATCH($B50&amp;G$7,Attendance!$N:$N,0))&lt;"1200","PM","PN")),IF(G$6="Sun",IF(G51="","RD",IF(INDEX(Attendance!$O:$O,MATCH($B50&amp;G$7,Attendance!$N:$N,0))&lt;"1200","RM","RN")),IF(G51="",IF(G$7="","",IF(INDEX(Attendance!$I:$I,MATCH($B50&amp;G$7,Attendance!$N:$N,0))="ABS","AB","UL")),IF(INDEX(Attendance!$O:$O,MATCH($B50&amp;G$7,Attendance!$N:$N,0))&lt;"1200","M","N")))),"")</f>
        <v>N</v>
      </c>
      <c r="H50" s="83" t="str" cm="1">
        <f t="array" ref="H50">_xlfn.IFNA(IF(OR(VALUE(H$7&amp;$C$3)=PH),IF(H51="","PH",IF(INDEX(Attendance!$O:$O,MATCH($B50&amp;H$7,Attendance!$N:$N,0))&lt;"1200","PM","PN")),IF(H$6="Sun",IF(H51="","RD",IF(INDEX(Attendance!$O:$O,MATCH($B50&amp;H$7,Attendance!$N:$N,0))&lt;"1200","RM","RN")),IF(H51="",IF(H$7="","",IF(INDEX(Attendance!$I:$I,MATCH($B50&amp;H$7,Attendance!$N:$N,0))="ABS","AB","UL")),IF(INDEX(Attendance!$O:$O,MATCH($B50&amp;H$7,Attendance!$N:$N,0))&lt;"1200","M","N")))),"")</f>
        <v>N</v>
      </c>
      <c r="I50" s="83" t="str" cm="1">
        <f t="array" ref="I50">_xlfn.IFNA(IF(OR(VALUE(I$7&amp;$C$3)=PH),IF(I51="","PH",IF(INDEX(Attendance!$O:$O,MATCH($B50&amp;I$7,Attendance!$N:$N,0))&lt;"1200","PM","PN")),IF(I$6="Sun",IF(I51="","RD",IF(INDEX(Attendance!$O:$O,MATCH($B50&amp;I$7,Attendance!$N:$N,0))&lt;"1200","RM","RN")),IF(I51="",IF(I$7="","",IF(INDEX(Attendance!$I:$I,MATCH($B50&amp;I$7,Attendance!$N:$N,0))="ABS","AB","UL")),IF(INDEX(Attendance!$O:$O,MATCH($B50&amp;I$7,Attendance!$N:$N,0))&lt;"1200","M","N")))),"")</f>
        <v>N</v>
      </c>
      <c r="J50" s="83" t="str" cm="1">
        <f t="array" ref="J50">_xlfn.IFNA(IF(OR(VALUE(J$7&amp;$C$3)=PH),IF(J51="","PH",IF(INDEX(Attendance!$O:$O,MATCH($B50&amp;J$7,Attendance!$N:$N,0))&lt;"1200","PM","PN")),IF(J$6="Sun",IF(J51="","RD",IF(INDEX(Attendance!$O:$O,MATCH($B50&amp;J$7,Attendance!$N:$N,0))&lt;"1200","RM","RN")),IF(J51="",IF(J$7="","",IF(INDEX(Attendance!$I:$I,MATCH($B50&amp;J$7,Attendance!$N:$N,0))="ABS","AB","UL")),IF(INDEX(Attendance!$O:$O,MATCH($B50&amp;J$7,Attendance!$N:$N,0))&lt;"1200","M","N")))),"")</f>
        <v>N</v>
      </c>
      <c r="K50" s="83" t="str" cm="1">
        <f t="array" ref="K50">_xlfn.IFNA(IF(OR(VALUE(K$7&amp;$C$3)=PH),IF(K51="","PH",IF(INDEX(Attendance!$O:$O,MATCH($B50&amp;K$7,Attendance!$N:$N,0))&lt;"1200","PM","PN")),IF(K$6="Sun",IF(K51="","RD",IF(INDEX(Attendance!$O:$O,MATCH($B50&amp;K$7,Attendance!$N:$N,0))&lt;"1200","RM","RN")),IF(K51="",IF(K$7="","",IF(INDEX(Attendance!$I:$I,MATCH($B50&amp;K$7,Attendance!$N:$N,0))="ABS","AB","UL")),IF(INDEX(Attendance!$O:$O,MATCH($B50&amp;K$7,Attendance!$N:$N,0))&lt;"1200","M","N")))),"")</f>
        <v>N</v>
      </c>
      <c r="L50" s="83" t="str" cm="1">
        <f t="array" ref="L50">_xlfn.IFNA(IF(OR(VALUE(L$7&amp;$C$3)=PH),IF(L51="","PH",IF(INDEX(Attendance!$O:$O,MATCH($B50&amp;L$7,Attendance!$N:$N,0))&lt;"1200","PM","PN")),IF(L$6="Sun",IF(L51="","RD",IF(INDEX(Attendance!$O:$O,MATCH($B50&amp;L$7,Attendance!$N:$N,0))&lt;"1200","RM","RN")),IF(L51="",IF(L$7="","",IF(INDEX(Attendance!$I:$I,MATCH($B50&amp;L$7,Attendance!$N:$N,0))="ABS","AB","UL")),IF(INDEX(Attendance!$O:$O,MATCH($B50&amp;L$7,Attendance!$N:$N,0))&lt;"1200","M","N")))),"")</f>
        <v>RD</v>
      </c>
      <c r="M50" s="83" t="str" cm="1">
        <f t="array" ref="M50">_xlfn.IFNA(IF(OR(VALUE(M$7&amp;$C$3)=PH),IF(M51="","PH",IF(INDEX(Attendance!$O:$O,MATCH($B50&amp;M$7,Attendance!$N:$N,0))&lt;"1200","PM","PN")),IF(M$6="Sun",IF(M51="","RD",IF(INDEX(Attendance!$O:$O,MATCH($B50&amp;M$7,Attendance!$N:$N,0))&lt;"1200","RM","RN")),IF(M51="",IF(M$7="","",IF(INDEX(Attendance!$I:$I,MATCH($B50&amp;M$7,Attendance!$N:$N,0))="ABS","AB","UL")),IF(INDEX(Attendance!$O:$O,MATCH($B50&amp;M$7,Attendance!$N:$N,0))&lt;"1200","M","N")))),"")</f>
        <v>N</v>
      </c>
      <c r="N50" s="83" t="str" cm="1">
        <f t="array" ref="N50">_xlfn.IFNA(IF(OR(VALUE(N$7&amp;$C$3)=PH),IF(N51="","PH",IF(INDEX(Attendance!$O:$O,MATCH($B50&amp;N$7,Attendance!$N:$N,0))&lt;"1200","PM","PN")),IF(N$6="Sun",IF(N51="","RD",IF(INDEX(Attendance!$O:$O,MATCH($B50&amp;N$7,Attendance!$N:$N,0))&lt;"1200","RM","RN")),IF(N51="",IF(N$7="","",IF(INDEX(Attendance!$I:$I,MATCH($B50&amp;N$7,Attendance!$N:$N,0))="ABS","AB","UL")),IF(INDEX(Attendance!$O:$O,MATCH($B50&amp;N$7,Attendance!$N:$N,0))&lt;"1200","M","N")))),"")</f>
        <v>AB</v>
      </c>
      <c r="O50" s="83" t="str" cm="1">
        <f t="array" ref="O50">_xlfn.IFNA(IF(OR(VALUE(O$7&amp;$C$3)=PH),IF(O51="","PH",IF(INDEX(Attendance!$O:$O,MATCH($B50&amp;O$7,Attendance!$N:$N,0))&lt;"1200","PM","PN")),IF(O$6="Sun",IF(O51="","RD",IF(INDEX(Attendance!$O:$O,MATCH($B50&amp;O$7,Attendance!$N:$N,0))&lt;"1200","RM","RN")),IF(O51="",IF(O$7="","",IF(INDEX(Attendance!$I:$I,MATCH($B50&amp;O$7,Attendance!$N:$N,0))="ABS","AB","UL")),IF(INDEX(Attendance!$O:$O,MATCH($B50&amp;O$7,Attendance!$N:$N,0))&lt;"1200","M","N")))),"")</f>
        <v>N</v>
      </c>
      <c r="P50" s="83" t="str" cm="1">
        <f t="array" ref="P50">_xlfn.IFNA(IF(OR(VALUE(P$7&amp;$C$3)=PH),IF(P51="","PH",IF(INDEX(Attendance!$O:$O,MATCH($B50&amp;P$7,Attendance!$N:$N,0))&lt;"1200","PM","PN")),IF(P$6="Sun",IF(P51="","RD",IF(INDEX(Attendance!$O:$O,MATCH($B50&amp;P$7,Attendance!$N:$N,0))&lt;"1200","RM","RN")),IF(P51="",IF(P$7="","",IF(INDEX(Attendance!$I:$I,MATCH($B50&amp;P$7,Attendance!$N:$N,0))="ABS","AB","UL")),IF(INDEX(Attendance!$O:$O,MATCH($B50&amp;P$7,Attendance!$N:$N,0))&lt;"1200","M","N")))),"")</f>
        <v>N</v>
      </c>
      <c r="Q50" s="83" t="str" cm="1">
        <f t="array" ref="Q50">_xlfn.IFNA(IF(OR(VALUE(Q$7&amp;$C$3)=PH),IF(Q51="","PH",IF(INDEX(Attendance!$O:$O,MATCH($B50&amp;Q$7,Attendance!$N:$N,0))&lt;"1200","PM","PN")),IF(Q$6="Sun",IF(Q51="","RD",IF(INDEX(Attendance!$O:$O,MATCH($B50&amp;Q$7,Attendance!$N:$N,0))&lt;"1200","RM","RN")),IF(Q51="",IF(Q$7="","",IF(INDEX(Attendance!$I:$I,MATCH($B50&amp;Q$7,Attendance!$N:$N,0))="ABS","AB","UL")),IF(INDEX(Attendance!$O:$O,MATCH($B50&amp;Q$7,Attendance!$N:$N,0))&lt;"1200","M","N")))),"")</f>
        <v>PH</v>
      </c>
      <c r="R50" s="83" t="str" cm="1">
        <f t="array" ref="R50">_xlfn.IFNA(IF(OR(VALUE(R$7&amp;$C$3)=PH),IF(R51="","PH",IF(INDEX(Attendance!$O:$O,MATCH($B50&amp;R$7,Attendance!$N:$N,0))&lt;"1200","PM","PN")),IF(R$6="Sun",IF(R51="","RD",IF(INDEX(Attendance!$O:$O,MATCH($B50&amp;R$7,Attendance!$N:$N,0))&lt;"1200","RM","RN")),IF(R51="",IF(R$7="","",IF(INDEX(Attendance!$I:$I,MATCH($B50&amp;R$7,Attendance!$N:$N,0))="ABS","AB","UL")),IF(INDEX(Attendance!$O:$O,MATCH($B50&amp;R$7,Attendance!$N:$N,0))&lt;"1200","M","N")))),"")</f>
        <v>PH</v>
      </c>
      <c r="S50" s="83" t="str" cm="1">
        <f t="array" ref="S50">_xlfn.IFNA(IF(OR(VALUE(S$7&amp;$C$3)=PH),IF(S51="","PH",IF(INDEX(Attendance!$O:$O,MATCH($B50&amp;S$7,Attendance!$N:$N,0))&lt;"1200","PM","PN")),IF(S$6="Sun",IF(S51="","RD",IF(INDEX(Attendance!$O:$O,MATCH($B50&amp;S$7,Attendance!$N:$N,0))&lt;"1200","RM","RN")),IF(S51="",IF(S$7="","",IF(INDEX(Attendance!$I:$I,MATCH($B50&amp;S$7,Attendance!$N:$N,0))="ABS","AB","UL")),IF(INDEX(Attendance!$O:$O,MATCH($B50&amp;S$7,Attendance!$N:$N,0))&lt;"1200","M","N")))),"")</f>
        <v>RD</v>
      </c>
      <c r="T50" s="83" t="str" cm="1">
        <f t="array" ref="T50">_xlfn.IFNA(IF(OR(VALUE(T$7&amp;$C$3)=PH),IF(T51="","PH",IF(INDEX(Attendance!$O:$O,MATCH($B50&amp;T$7,Attendance!$N:$N,0))&lt;"1200","PM","PN")),IF(T$6="Sun",IF(T51="","RD",IF(INDEX(Attendance!$O:$O,MATCH($B50&amp;T$7,Attendance!$N:$N,0))&lt;"1200","RM","RN")),IF(T51="",IF(T$7="","",IF(INDEX(Attendance!$I:$I,MATCH($B50&amp;T$7,Attendance!$N:$N,0))="ABS","AB","UL")),IF(INDEX(Attendance!$O:$O,MATCH($B50&amp;T$7,Attendance!$N:$N,0))&lt;"1200","M","N")))),"")</f>
        <v>M</v>
      </c>
      <c r="U50" s="83" t="str" cm="1">
        <f t="array" ref="U50">_xlfn.IFNA(IF(OR(VALUE(U$7&amp;$C$3)=PH),IF(U51="","PH",IF(INDEX(Attendance!$O:$O,MATCH($B50&amp;U$7,Attendance!$N:$N,0))&lt;"1200","PM","PN")),IF(U$6="Sun",IF(U51="","RD",IF(INDEX(Attendance!$O:$O,MATCH($B50&amp;U$7,Attendance!$N:$N,0))&lt;"1200","RM","RN")),IF(U51="",IF(U$7="","",IF(INDEX(Attendance!$I:$I,MATCH($B50&amp;U$7,Attendance!$N:$N,0))="ABS","AB","UL")),IF(INDEX(Attendance!$O:$O,MATCH($B50&amp;U$7,Attendance!$N:$N,0))&lt;"1200","M","N")))),"")</f>
        <v>M</v>
      </c>
      <c r="V50" s="83" t="str" cm="1">
        <f t="array" ref="V50">_xlfn.IFNA(IF(OR(VALUE(V$7&amp;$C$3)=PH),IF(V51="","PH",IF(INDEX(Attendance!$O:$O,MATCH($B50&amp;V$7,Attendance!$N:$N,0))&lt;"1200","PM","PN")),IF(V$6="Sun",IF(V51="","RD",IF(INDEX(Attendance!$O:$O,MATCH($B50&amp;V$7,Attendance!$N:$N,0))&lt;"1200","RM","RN")),IF(V51="",IF(V$7="","",IF(INDEX(Attendance!$I:$I,MATCH($B50&amp;V$7,Attendance!$N:$N,0))="ABS","AB","UL")),IF(INDEX(Attendance!$O:$O,MATCH($B50&amp;V$7,Attendance!$N:$N,0))&lt;"1200","M","N")))),"")</f>
        <v>M</v>
      </c>
      <c r="W50" s="83" t="str" cm="1">
        <f t="array" ref="W50">_xlfn.IFNA(IF(OR(VALUE(W$7&amp;$C$3)=PH),IF(W51="","PH",IF(INDEX(Attendance!$O:$O,MATCH($B50&amp;W$7,Attendance!$N:$N,0))&lt;"1200","PM","PN")),IF(W$6="Sun",IF(W51="","RD",IF(INDEX(Attendance!$O:$O,MATCH($B50&amp;W$7,Attendance!$N:$N,0))&lt;"1200","RM","RN")),IF(W51="",IF(W$7="","",IF(INDEX(Attendance!$I:$I,MATCH($B50&amp;W$7,Attendance!$N:$N,0))="ABS","AB","UL")),IF(INDEX(Attendance!$O:$O,MATCH($B50&amp;W$7,Attendance!$N:$N,0))&lt;"1200","M","N")))),"")</f>
        <v>M</v>
      </c>
      <c r="X50" s="83" t="str" cm="1">
        <f t="array" ref="X50">_xlfn.IFNA(IF(OR(VALUE(X$7&amp;$C$3)=PH),IF(X51="","PH",IF(INDEX(Attendance!$O:$O,MATCH($B50&amp;X$7,Attendance!$N:$N,0))&lt;"1200","PM","PN")),IF(X$6="Sun",IF(X51="","RD",IF(INDEX(Attendance!$O:$O,MATCH($B50&amp;X$7,Attendance!$N:$N,0))&lt;"1200","RM","RN")),IF(X51="",IF(X$7="","",IF(INDEX(Attendance!$I:$I,MATCH($B50&amp;X$7,Attendance!$N:$N,0))="ABS","AB","UL")),IF(INDEX(Attendance!$O:$O,MATCH($B50&amp;X$7,Attendance!$N:$N,0))&lt;"1200","M","N")))),"")</f>
        <v>AB</v>
      </c>
      <c r="Y50" s="83" t="str" cm="1">
        <f t="array" ref="Y50">_xlfn.IFNA(IF(OR(VALUE(Y$7&amp;$C$3)=PH),IF(Y51="","PH",IF(INDEX(Attendance!$O:$O,MATCH($B50&amp;Y$7,Attendance!$N:$N,0))&lt;"1200","PM","PN")),IF(Y$6="Sun",IF(Y51="","RD",IF(INDEX(Attendance!$O:$O,MATCH($B50&amp;Y$7,Attendance!$N:$N,0))&lt;"1200","RM","RN")),IF(Y51="",IF(Y$7="","",IF(INDEX(Attendance!$I:$I,MATCH($B50&amp;Y$7,Attendance!$N:$N,0))="ABS","AB","UL")),IF(INDEX(Attendance!$O:$O,MATCH($B50&amp;Y$7,Attendance!$N:$N,0))&lt;"1200","M","N")))),"")</f>
        <v>M</v>
      </c>
      <c r="Z50" s="83" t="str" cm="1">
        <f t="array" ref="Z50">_xlfn.IFNA(IF(OR(VALUE(Z$7&amp;$C$3)=PH),IF(Z51="","PH",IF(INDEX(Attendance!$O:$O,MATCH($B50&amp;Z$7,Attendance!$N:$N,0))&lt;"1200","PM","PN")),IF(Z$6="Sun",IF(Z51="","RD",IF(INDEX(Attendance!$O:$O,MATCH($B50&amp;Z$7,Attendance!$N:$N,0))&lt;"1200","RM","RN")),IF(Z51="",IF(Z$7="","",IF(INDEX(Attendance!$I:$I,MATCH($B50&amp;Z$7,Attendance!$N:$N,0))="ABS","AB","UL")),IF(INDEX(Attendance!$O:$O,MATCH($B50&amp;Z$7,Attendance!$N:$N,0))&lt;"1200","M","N")))),"")</f>
        <v>RD</v>
      </c>
      <c r="AA50" s="83" t="str" cm="1">
        <f t="array" ref="AA50">_xlfn.IFNA(IF(OR(VALUE(AA$7&amp;$C$3)=PH),IF(AA51="","PH",IF(INDEX(Attendance!$O:$O,MATCH($B50&amp;AA$7,Attendance!$N:$N,0))&lt;"1200","PM","PN")),IF(AA$6="Sun",IF(AA51="","RD",IF(INDEX(Attendance!$O:$O,MATCH($B50&amp;AA$7,Attendance!$N:$N,0))&lt;"1200","RM","RN")),IF(AA51="",IF(AA$7="","",IF(INDEX(Attendance!$I:$I,MATCH($B50&amp;AA$7,Attendance!$N:$N,0))="ABS","AB","UL")),IF(INDEX(Attendance!$O:$O,MATCH($B50&amp;AA$7,Attendance!$N:$N,0))&lt;"1200","M","N")))),"")</f>
        <v>AB</v>
      </c>
      <c r="AB50" s="83" t="str" cm="1">
        <f t="array" ref="AB50">_xlfn.IFNA(IF(OR(VALUE(AB$7&amp;$C$3)=PH),IF(AB51="","PH",IF(INDEX(Attendance!$O:$O,MATCH($B50&amp;AB$7,Attendance!$N:$N,0))&lt;"1200","PM","PN")),IF(AB$6="Sun",IF(AB51="","RD",IF(INDEX(Attendance!$O:$O,MATCH($B50&amp;AB$7,Attendance!$N:$N,0))&lt;"1200","RM","RN")),IF(AB51="",IF(AB$7="","",IF(INDEX(Attendance!$I:$I,MATCH($B50&amp;AB$7,Attendance!$N:$N,0))="ABS","AB","UL")),IF(INDEX(Attendance!$O:$O,MATCH($B50&amp;AB$7,Attendance!$N:$N,0))&lt;"1200","M","N")))),"")</f>
        <v>M</v>
      </c>
      <c r="AC50" s="83" t="str" cm="1">
        <f t="array" ref="AC50">_xlfn.IFNA(IF(OR(VALUE(AC$7&amp;$C$3)=PH),IF(AC51="","PH",IF(INDEX(Attendance!$O:$O,MATCH($B50&amp;AC$7,Attendance!$N:$N,0))&lt;"1200","PM","PN")),IF(AC$6="Sun",IF(AC51="","RD",IF(INDEX(Attendance!$O:$O,MATCH($B50&amp;AC$7,Attendance!$N:$N,0))&lt;"1200","RM","RN")),IF(AC51="",IF(AC$7="","",IF(INDEX(Attendance!$I:$I,MATCH($B50&amp;AC$7,Attendance!$N:$N,0))="ABS","AB","UL")),IF(INDEX(Attendance!$O:$O,MATCH($B50&amp;AC$7,Attendance!$N:$N,0))&lt;"1200","M","N")))),"")</f>
        <v>UL</v>
      </c>
      <c r="AD50" s="83" t="str" cm="1">
        <f t="array" ref="AD50">_xlfn.IFNA(IF(OR(VALUE(AD$7&amp;$C$3)=PH),IF(AD51="","PH",IF(INDEX(Attendance!$O:$O,MATCH($B50&amp;AD$7,Attendance!$N:$N,0))&lt;"1200","PM","PN")),IF(AD$6="Sun",IF(AD51="","RD",IF(INDEX(Attendance!$O:$O,MATCH($B50&amp;AD$7,Attendance!$N:$N,0))&lt;"1200","RM","RN")),IF(AD51="",IF(AD$7="","",IF(INDEX(Attendance!$I:$I,MATCH($B50&amp;AD$7,Attendance!$N:$N,0))="ABS","AB","UL")),IF(INDEX(Attendance!$O:$O,MATCH($B50&amp;AD$7,Attendance!$N:$N,0))&lt;"1200","M","N")))),"")</f>
        <v>AB</v>
      </c>
      <c r="AE50" s="83" t="str" cm="1">
        <f t="array" ref="AE50">_xlfn.IFNA(IF(OR(VALUE(AE$7&amp;$C$3)=PH),IF(AE51="","PH",IF(INDEX(Attendance!$O:$O,MATCH($B50&amp;AE$7,Attendance!$N:$N,0))&lt;"1200","PM","PN")),IF(AE$6="Sun",IF(AE51="","RD",IF(INDEX(Attendance!$O:$O,MATCH($B50&amp;AE$7,Attendance!$N:$N,0))&lt;"1200","RM","RN")),IF(AE51="",IF(AE$7="","",IF(INDEX(Attendance!$I:$I,MATCH($B50&amp;AE$7,Attendance!$N:$N,0))="ABS","AB","UL")),IF(INDEX(Attendance!$O:$O,MATCH($B50&amp;AE$7,Attendance!$N:$N,0))&lt;"1200","M","N")))),"")</f>
        <v>AB</v>
      </c>
      <c r="AF50" s="83" t="str" cm="1">
        <f t="array" ref="AF50">_xlfn.IFNA(IF(OR(VALUE(AF$7&amp;$C$3)=PH),IF(AF51="","PH",IF(INDEX(Attendance!$O:$O,MATCH($B50&amp;AF$7,Attendance!$N:$N,0))&lt;"1200","PM","PN")),IF(AF$6="Sun",IF(AF51="","RD",IF(INDEX(Attendance!$O:$O,MATCH($B50&amp;AF$7,Attendance!$N:$N,0))&lt;"1200","RM","RN")),IF(AF51="",IF(AF$7="","",IF(INDEX(Attendance!$I:$I,MATCH($B50&amp;AF$7,Attendance!$N:$N,0))="ABS","AB","UL")),IF(INDEX(Attendance!$O:$O,MATCH($B50&amp;AF$7,Attendance!$N:$N,0))&lt;"1200","M","N")))),"")</f>
        <v>UL</v>
      </c>
      <c r="AG50" s="83" t="str" cm="1">
        <f t="array" ref="AG50">_xlfn.IFNA(IF(OR(VALUE(AG$7&amp;$C$3)=PH),IF(AG51="","PH",IF(INDEX(Attendance!$O:$O,MATCH($B50&amp;AG$7,Attendance!$N:$N,0))&lt;"1200","PM","PN")),IF(AG$6="Sun",IF(AG51="","RD",IF(INDEX(Attendance!$O:$O,MATCH($B50&amp;AG$7,Attendance!$N:$N,0))&lt;"1200","RM","RN")),IF(AG51="",IF(AG$7="","",IF(INDEX(Attendance!$I:$I,MATCH($B50&amp;AG$7,Attendance!$N:$N,0))="ABS","AB","UL")),IF(INDEX(Attendance!$O:$O,MATCH($B50&amp;AG$7,Attendance!$N:$N,0))&lt;"1200","M","N")))),"")</f>
        <v>RD</v>
      </c>
      <c r="AH50" s="83" t="str" cm="1">
        <f t="array" ref="AH50">_xlfn.IFNA(IF(OR(VALUE(AH$7&amp;$C$3)=PH),IF(AH51="","PH",IF(INDEX(Attendance!$O:$O,MATCH($B50&amp;AH$7,Attendance!$N:$N,0))&lt;"1200","PM","PN")),IF(AH$6="Sun",IF(AH51="","RD",IF(INDEX(Attendance!$O:$O,MATCH($B50&amp;AH$7,Attendance!$N:$N,0))&lt;"1200","RM","RN")),IF(AH51="",IF(AH$7="","",IF(INDEX(Attendance!$I:$I,MATCH($B50&amp;AH$7,Attendance!$N:$N,0))="ABS","AB","UL")),IF(INDEX(Attendance!$O:$O,MATCH($B50&amp;AH$7,Attendance!$N:$N,0))&lt;"1200","M","N")))),"")</f>
        <v/>
      </c>
      <c r="AI50" s="83" t="str" cm="1">
        <f t="array" ref="AI50">_xlfn.IFNA(IF(OR(VALUE(AI$7&amp;$C$3)=PH),IF(AI51="","PH",IF(INDEX(Attendance!$O:$O,MATCH($B50&amp;AI$7,Attendance!$N:$N,0))&lt;"1200","PM","PN")),IF(AI$6="Sun",IF(AI51="","RD",IF(INDEX(Attendance!$O:$O,MATCH($B50&amp;AI$7,Attendance!$N:$N,0))&lt;"1200","RM","RN")),IF(AI51="",IF(AI$7="","",IF(INDEX(Attendance!$I:$I,MATCH($B50&amp;AI$7,Attendance!$N:$N,0))="ABS","AB","UL")),IF(INDEX(Attendance!$O:$O,MATCH($B50&amp;AI$7,Attendance!$N:$N,0))&lt;"1200","M","N")))),"")</f>
        <v/>
      </c>
      <c r="AJ50" s="83" t="str" cm="1">
        <f t="array" ref="AJ50">_xlfn.IFNA(IF(OR(VALUE(AJ$7&amp;$C$3)=PH),IF(AJ51="","PH",IF(INDEX(Attendance!$O:$O,MATCH($B50&amp;AJ$7,Attendance!$N:$N,0))&lt;"1200","PM","PN")),IF(AJ$6="Sun",IF(AJ51="","RD",IF(INDEX(Attendance!$O:$O,MATCH($B50&amp;AJ$7,Attendance!$N:$N,0))&lt;"1200","RM","RN")),IF(AJ51="",IF(AJ$7="","",IF(INDEX(Attendance!$I:$I,MATCH($B50&amp;AJ$7,Attendance!$N:$N,0))="ABS","AB","UL")),IF(INDEX(Attendance!$O:$O,MATCH($B50&amp;AJ$7,Attendance!$N:$N,0))&lt;"1200","M","N")))),"")</f>
        <v/>
      </c>
      <c r="AK50" s="258">
        <f>SUM(SUMIF(F50:AJ50,{"M","N","A"},F51:AJ51))</f>
        <v>119</v>
      </c>
      <c r="AL50" s="187">
        <f>SUM(SUMIF(F50:AJ50,{"M","N"},F52:AJ52),SUMIF(F50:AJ50,{"OM","ON"},F51:AJ51))</f>
        <v>31</v>
      </c>
      <c r="AM50" s="187">
        <f>SUM(SUMIF(F50:AJ50,{"PM","PN","RM","RN"},F51:AJ51))</f>
        <v>0</v>
      </c>
      <c r="AN50" s="187">
        <f>SUM(SUMIF(F50:AJ50,{"PM","PN"},F52:AJ52))</f>
        <v>0</v>
      </c>
      <c r="AO50" s="261">
        <f>SUM(F55:AJ55)</f>
        <v>60</v>
      </c>
      <c r="AP50" s="264">
        <f>SUM(F54:AJ54)</f>
        <v>16</v>
      </c>
      <c r="AQ50" s="188">
        <f>IF(D54="",0,SUM(COUNTIFS(F50:AJ50,{"M","N","A","OM","ON","OA","PM","PN","PA","RM","RN","RA"})))</f>
        <v>0</v>
      </c>
      <c r="AR50" s="74">
        <f>COUNTIF(F50:AJ50,"AL")</f>
        <v>0</v>
      </c>
      <c r="AS50" s="74">
        <f>COUNTIF(F50:AJ50,"MC")</f>
        <v>0</v>
      </c>
      <c r="AT50" s="74">
        <f>SUM(COUNTIF(F50:AJ50,{"RPH","PH"}))</f>
        <v>2</v>
      </c>
      <c r="AU50" s="255">
        <f t="shared" ref="AU50" si="8">_xlfn.IFNA(IF($B50="",0,AK50*$AK$5+SUM(AL55:AN55)+SUM(AO50:AP55)+SUM(AQ55:AT55)),"")</f>
        <v>1126.78</v>
      </c>
    </row>
    <row r="51" spans="1:47" s="212" customFormat="1" ht="33" customHeight="1" x14ac:dyDescent="0.25">
      <c r="A51" s="189"/>
      <c r="B51" s="184"/>
      <c r="C51" s="190" t="str">
        <f>_xlfn.IFNA(INDEX(Masterlist!D:D,MATCH(B50,Masterlist!B:B,0)),"")</f>
        <v>IC No. 08</v>
      </c>
      <c r="D51" s="88"/>
      <c r="E51" s="191" t="s">
        <v>174</v>
      </c>
      <c r="F51" s="192">
        <f>IFERROR(IF(F$6="Sun",INDEX(Attendance!$R:$R,MATCH($B50&amp;F$7,Attendance!$N:$N,0)),IF(INDEX(Attendance!$R:$R,MATCH($B50&amp;F$7,Attendance!$N:$N,0))="","",IF(INDEX(Attendance!$R:$R,MATCH($B50&amp;F$7,Attendance!$N:$N,0))&gt;8,8,INDEX(Attendance!$R:$R,MATCH($B50&amp;F$7,Attendance!$N:$N,0))))),"")</f>
        <v>8</v>
      </c>
      <c r="G51" s="192">
        <f>IFERROR(IF(G$6="Sun",INDEX(Attendance!$R:$R,MATCH($B50&amp;G$7,Attendance!$N:$N,0)),IF(INDEX(Attendance!$R:$R,MATCH($B50&amp;G$7,Attendance!$N:$N,0))="","",IF(INDEX(Attendance!$R:$R,MATCH($B50&amp;G$7,Attendance!$N:$N,0))&gt;8,8,INDEX(Attendance!$R:$R,MATCH($B50&amp;G$7,Attendance!$N:$N,0))))),"")</f>
        <v>7</v>
      </c>
      <c r="H51" s="192">
        <f>IFERROR(IF(H$6="Sun",INDEX(Attendance!$R:$R,MATCH($B50&amp;H$7,Attendance!$N:$N,0)),IF(INDEX(Attendance!$R:$R,MATCH($B50&amp;H$7,Attendance!$N:$N,0))="","",IF(INDEX(Attendance!$R:$R,MATCH($B50&amp;H$7,Attendance!$N:$N,0))&gt;8,8,INDEX(Attendance!$R:$R,MATCH($B50&amp;H$7,Attendance!$N:$N,0))))),"")</f>
        <v>8</v>
      </c>
      <c r="I51" s="192">
        <f>IFERROR(IF(I$6="Sun",INDEX(Attendance!$R:$R,MATCH($B50&amp;I$7,Attendance!$N:$N,0)),IF(INDEX(Attendance!$R:$R,MATCH($B50&amp;I$7,Attendance!$N:$N,0))="","",IF(INDEX(Attendance!$R:$R,MATCH($B50&amp;I$7,Attendance!$N:$N,0))&gt;8,8,INDEX(Attendance!$R:$R,MATCH($B50&amp;I$7,Attendance!$N:$N,0))))),"")</f>
        <v>8</v>
      </c>
      <c r="J51" s="192">
        <f>IFERROR(IF(J$6="Sun",INDEX(Attendance!$R:$R,MATCH($B50&amp;J$7,Attendance!$N:$N,0)),IF(INDEX(Attendance!$R:$R,MATCH($B50&amp;J$7,Attendance!$N:$N,0))="","",IF(INDEX(Attendance!$R:$R,MATCH($B50&amp;J$7,Attendance!$N:$N,0))&gt;8,8,INDEX(Attendance!$R:$R,MATCH($B50&amp;J$7,Attendance!$N:$N,0))))),"")</f>
        <v>8</v>
      </c>
      <c r="K51" s="192">
        <f>IFERROR(IF(K$6="Sun",INDEX(Attendance!$R:$R,MATCH($B50&amp;K$7,Attendance!$N:$N,0)),IF(INDEX(Attendance!$R:$R,MATCH($B50&amp;K$7,Attendance!$N:$N,0))="","",IF(INDEX(Attendance!$R:$R,MATCH($B50&amp;K$7,Attendance!$N:$N,0))&gt;8,8,INDEX(Attendance!$R:$R,MATCH($B50&amp;K$7,Attendance!$N:$N,0))))),"")</f>
        <v>8</v>
      </c>
      <c r="L51" s="192" t="str">
        <f>IFERROR(IF(L$6="Sun",INDEX(Attendance!$R:$R,MATCH($B50&amp;L$7,Attendance!$N:$N,0)),IF(INDEX(Attendance!$R:$R,MATCH($B50&amp;L$7,Attendance!$N:$N,0))="","",IF(INDEX(Attendance!$R:$R,MATCH($B50&amp;L$7,Attendance!$N:$N,0))&gt;8,8,INDEX(Attendance!$R:$R,MATCH($B50&amp;L$7,Attendance!$N:$N,0))))),"")</f>
        <v/>
      </c>
      <c r="M51" s="192">
        <f>IFERROR(IF(M$6="Sun",INDEX(Attendance!$R:$R,MATCH($B50&amp;M$7,Attendance!$N:$N,0)),IF(INDEX(Attendance!$R:$R,MATCH($B50&amp;M$7,Attendance!$N:$N,0))="","",IF(INDEX(Attendance!$R:$R,MATCH($B50&amp;M$7,Attendance!$N:$N,0))&gt;8,8,INDEX(Attendance!$R:$R,MATCH($B50&amp;M$7,Attendance!$N:$N,0))))),"")</f>
        <v>8</v>
      </c>
      <c r="N51" s="192" t="str">
        <f>IFERROR(IF(N$6="Sun",INDEX(Attendance!$R:$R,MATCH($B50&amp;N$7,Attendance!$N:$N,0)),IF(INDEX(Attendance!$R:$R,MATCH($B50&amp;N$7,Attendance!$N:$N,0))="","",IF(INDEX(Attendance!$R:$R,MATCH($B50&amp;N$7,Attendance!$N:$N,0))&gt;8,8,INDEX(Attendance!$R:$R,MATCH($B50&amp;N$7,Attendance!$N:$N,0))))),"")</f>
        <v/>
      </c>
      <c r="O51" s="192">
        <f>IFERROR(IF(O$6="Sun",INDEX(Attendance!$R:$R,MATCH($B50&amp;O$7,Attendance!$N:$N,0)),IF(INDEX(Attendance!$R:$R,MATCH($B50&amp;O$7,Attendance!$N:$N,0))="","",IF(INDEX(Attendance!$R:$R,MATCH($B50&amp;O$7,Attendance!$N:$N,0))&gt;8,8,INDEX(Attendance!$R:$R,MATCH($B50&amp;O$7,Attendance!$N:$N,0))))),"")</f>
        <v>8</v>
      </c>
      <c r="P51" s="192">
        <f>IFERROR(IF(P$6="Sun",INDEX(Attendance!$R:$R,MATCH($B50&amp;P$7,Attendance!$N:$N,0)),IF(INDEX(Attendance!$R:$R,MATCH($B50&amp;P$7,Attendance!$N:$N,0))="","",IF(INDEX(Attendance!$R:$R,MATCH($B50&amp;P$7,Attendance!$N:$N,0))&gt;8,8,INDEX(Attendance!$R:$R,MATCH($B50&amp;P$7,Attendance!$N:$N,0))))),"")</f>
        <v>8</v>
      </c>
      <c r="Q51" s="192" t="str">
        <f>IFERROR(IF(Q$6="Sun",INDEX(Attendance!$R:$R,MATCH($B50&amp;Q$7,Attendance!$N:$N,0)),IF(INDEX(Attendance!$R:$R,MATCH($B50&amp;Q$7,Attendance!$N:$N,0))="","",IF(INDEX(Attendance!$R:$R,MATCH($B50&amp;Q$7,Attendance!$N:$N,0))&gt;8,8,INDEX(Attendance!$R:$R,MATCH($B50&amp;Q$7,Attendance!$N:$N,0))))),"")</f>
        <v/>
      </c>
      <c r="R51" s="192" t="str">
        <f>IFERROR(IF(R$6="Sun",INDEX(Attendance!$R:$R,MATCH($B50&amp;R$7,Attendance!$N:$N,0)),IF(INDEX(Attendance!$R:$R,MATCH($B50&amp;R$7,Attendance!$N:$N,0))="","",IF(INDEX(Attendance!$R:$R,MATCH($B50&amp;R$7,Attendance!$N:$N,0))&gt;8,8,INDEX(Attendance!$R:$R,MATCH($B50&amp;R$7,Attendance!$N:$N,0))))),"")</f>
        <v/>
      </c>
      <c r="S51" s="192" t="str">
        <f>IFERROR(IF(S$6="Sun",INDEX(Attendance!$R:$R,MATCH($B50&amp;S$7,Attendance!$N:$N,0)),IF(INDEX(Attendance!$R:$R,MATCH($B50&amp;S$7,Attendance!$N:$N,0))="","",IF(INDEX(Attendance!$R:$R,MATCH($B50&amp;S$7,Attendance!$N:$N,0))&gt;8,8,INDEX(Attendance!$R:$R,MATCH($B50&amp;S$7,Attendance!$N:$N,0))))),"")</f>
        <v/>
      </c>
      <c r="T51" s="192">
        <f>IFERROR(IF(T$6="Sun",INDEX(Attendance!$R:$R,MATCH($B50&amp;T$7,Attendance!$N:$N,0)),IF(INDEX(Attendance!$R:$R,MATCH($B50&amp;T$7,Attendance!$N:$N,0))="","",IF(INDEX(Attendance!$R:$R,MATCH($B50&amp;T$7,Attendance!$N:$N,0))&gt;8,8,INDEX(Attendance!$R:$R,MATCH($B50&amp;T$7,Attendance!$N:$N,0))))),"")</f>
        <v>8</v>
      </c>
      <c r="U51" s="192">
        <f>IFERROR(IF(U$6="Sun",INDEX(Attendance!$R:$R,MATCH($B50&amp;U$7,Attendance!$N:$N,0)),IF(INDEX(Attendance!$R:$R,MATCH($B50&amp;U$7,Attendance!$N:$N,0))="","",IF(INDEX(Attendance!$R:$R,MATCH($B50&amp;U$7,Attendance!$N:$N,0))&gt;8,8,INDEX(Attendance!$R:$R,MATCH($B50&amp;U$7,Attendance!$N:$N,0))))),"")</f>
        <v>8</v>
      </c>
      <c r="V51" s="192">
        <f>IFERROR(IF(V$6="Sun",INDEX(Attendance!$R:$R,MATCH($B50&amp;V$7,Attendance!$N:$N,0)),IF(INDEX(Attendance!$R:$R,MATCH($B50&amp;V$7,Attendance!$N:$N,0))="","",IF(INDEX(Attendance!$R:$R,MATCH($B50&amp;V$7,Attendance!$N:$N,0))&gt;8,8,INDEX(Attendance!$R:$R,MATCH($B50&amp;V$7,Attendance!$N:$N,0))))),"")</f>
        <v>8</v>
      </c>
      <c r="W51" s="192">
        <f>IFERROR(IF(W$6="Sun",INDEX(Attendance!$R:$R,MATCH($B50&amp;W$7,Attendance!$N:$N,0)),IF(INDEX(Attendance!$R:$R,MATCH($B50&amp;W$7,Attendance!$N:$N,0))="","",IF(INDEX(Attendance!$R:$R,MATCH($B50&amp;W$7,Attendance!$N:$N,0))&gt;8,8,INDEX(Attendance!$R:$R,MATCH($B50&amp;W$7,Attendance!$N:$N,0))))),"")</f>
        <v>8</v>
      </c>
      <c r="X51" s="192" t="str">
        <f>IFERROR(IF(X$6="Sun",INDEX(Attendance!$R:$R,MATCH($B50&amp;X$7,Attendance!$N:$N,0)),IF(INDEX(Attendance!$R:$R,MATCH($B50&amp;X$7,Attendance!$N:$N,0))="","",IF(INDEX(Attendance!$R:$R,MATCH($B50&amp;X$7,Attendance!$N:$N,0))&gt;8,8,INDEX(Attendance!$R:$R,MATCH($B50&amp;X$7,Attendance!$N:$N,0))))),"")</f>
        <v/>
      </c>
      <c r="Y51" s="192">
        <f>IFERROR(IF(Y$6="Sun",INDEX(Attendance!$R:$R,MATCH($B50&amp;Y$7,Attendance!$N:$N,0)),IF(INDEX(Attendance!$R:$R,MATCH($B50&amp;Y$7,Attendance!$N:$N,0))="","",IF(INDEX(Attendance!$R:$R,MATCH($B50&amp;Y$7,Attendance!$N:$N,0))&gt;8,8,INDEX(Attendance!$R:$R,MATCH($B50&amp;Y$7,Attendance!$N:$N,0))))),"")</f>
        <v>8</v>
      </c>
      <c r="Z51" s="192" t="str">
        <f>IFERROR(IF(Z$6="Sun",INDEX(Attendance!$R:$R,MATCH($B50&amp;Z$7,Attendance!$N:$N,0)),IF(INDEX(Attendance!$R:$R,MATCH($B50&amp;Z$7,Attendance!$N:$N,0))="","",IF(INDEX(Attendance!$R:$R,MATCH($B50&amp;Z$7,Attendance!$N:$N,0))&gt;8,8,INDEX(Attendance!$R:$R,MATCH($B50&amp;Z$7,Attendance!$N:$N,0))))),"")</f>
        <v/>
      </c>
      <c r="AA51" s="192" t="str">
        <f>IFERROR(IF(AA$6="Sun",INDEX(Attendance!$R:$R,MATCH($B50&amp;AA$7,Attendance!$N:$N,0)),IF(INDEX(Attendance!$R:$R,MATCH($B50&amp;AA$7,Attendance!$N:$N,0))="","",IF(INDEX(Attendance!$R:$R,MATCH($B50&amp;AA$7,Attendance!$N:$N,0))&gt;8,8,INDEX(Attendance!$R:$R,MATCH($B50&amp;AA$7,Attendance!$N:$N,0))))),"")</f>
        <v/>
      </c>
      <c r="AB51" s="192">
        <f>IFERROR(IF(AB$6="Sun",INDEX(Attendance!$R:$R,MATCH($B50&amp;AB$7,Attendance!$N:$N,0)),IF(INDEX(Attendance!$R:$R,MATCH($B50&amp;AB$7,Attendance!$N:$N,0))="","",IF(INDEX(Attendance!$R:$R,MATCH($B50&amp;AB$7,Attendance!$N:$N,0))&gt;8,8,INDEX(Attendance!$R:$R,MATCH($B50&amp;AB$7,Attendance!$N:$N,0))))),"")</f>
        <v>8</v>
      </c>
      <c r="AC51" s="192" t="str">
        <f>IFERROR(IF(AC$6="Sun",INDEX(Attendance!$R:$R,MATCH($B50&amp;AC$7,Attendance!$N:$N,0)),IF(INDEX(Attendance!$R:$R,MATCH($B50&amp;AC$7,Attendance!$N:$N,0))="","",IF(INDEX(Attendance!$R:$R,MATCH($B50&amp;AC$7,Attendance!$N:$N,0))&gt;8,8,INDEX(Attendance!$R:$R,MATCH($B50&amp;AC$7,Attendance!$N:$N,0))))),"")</f>
        <v/>
      </c>
      <c r="AD51" s="192" t="str">
        <f>IFERROR(IF(AD$6="Sun",INDEX(Attendance!$R:$R,MATCH($B50&amp;AD$7,Attendance!$N:$N,0)),IF(INDEX(Attendance!$R:$R,MATCH($B50&amp;AD$7,Attendance!$N:$N,0))="","",IF(INDEX(Attendance!$R:$R,MATCH($B50&amp;AD$7,Attendance!$N:$N,0))&gt;8,8,INDEX(Attendance!$R:$R,MATCH($B50&amp;AD$7,Attendance!$N:$N,0))))),"")</f>
        <v/>
      </c>
      <c r="AE51" s="192" t="str">
        <f>IFERROR(IF(AE$6="Sun",INDEX(Attendance!$R:$R,MATCH($B50&amp;AE$7,Attendance!$N:$N,0)),IF(INDEX(Attendance!$R:$R,MATCH($B50&amp;AE$7,Attendance!$N:$N,0))="","",IF(INDEX(Attendance!$R:$R,MATCH($B50&amp;AE$7,Attendance!$N:$N,0))&gt;8,8,INDEX(Attendance!$R:$R,MATCH($B50&amp;AE$7,Attendance!$N:$N,0))))),"")</f>
        <v/>
      </c>
      <c r="AF51" s="192" t="str">
        <f>IFERROR(IF(AF$6="Sun",INDEX(Attendance!$R:$R,MATCH($B50&amp;AF$7,Attendance!$N:$N,0)),IF(INDEX(Attendance!$R:$R,MATCH($B50&amp;AF$7,Attendance!$N:$N,0))="","",IF(INDEX(Attendance!$R:$R,MATCH($B50&amp;AF$7,Attendance!$N:$N,0))&gt;8,8,INDEX(Attendance!$R:$R,MATCH($B50&amp;AF$7,Attendance!$N:$N,0))))),"")</f>
        <v/>
      </c>
      <c r="AG51" s="192" t="str">
        <f>IFERROR(IF(AG$6="Sun",INDEX(Attendance!$R:$R,MATCH($B50&amp;AG$7,Attendance!$N:$N,0)),IF(INDEX(Attendance!$R:$R,MATCH($B50&amp;AG$7,Attendance!$N:$N,0))="","",IF(INDEX(Attendance!$R:$R,MATCH($B50&amp;AG$7,Attendance!$N:$N,0))&gt;8,8,INDEX(Attendance!$R:$R,MATCH($B50&amp;AG$7,Attendance!$N:$N,0))))),"")</f>
        <v/>
      </c>
      <c r="AH51" s="192" t="str">
        <f>IFERROR(IF(AH$6="Sun",INDEX(Attendance!$R:$R,MATCH($B50&amp;AH$7,Attendance!$N:$N,0)),IF(INDEX(Attendance!$R:$R,MATCH($B50&amp;AH$7,Attendance!$N:$N,0))="","",IF(INDEX(Attendance!$R:$R,MATCH($B50&amp;AH$7,Attendance!$N:$N,0))&gt;8,8,INDEX(Attendance!$R:$R,MATCH($B50&amp;AH$7,Attendance!$N:$N,0))))),"")</f>
        <v/>
      </c>
      <c r="AI51" s="192" t="str">
        <f>IFERROR(IF(AI$6="Sun",INDEX(Attendance!$R:$R,MATCH($B50&amp;AI$7,Attendance!$N:$N,0)),IF(INDEX(Attendance!$R:$R,MATCH($B50&amp;AI$7,Attendance!$N:$N,0))="","",IF(INDEX(Attendance!$R:$R,MATCH($B50&amp;AI$7,Attendance!$N:$N,0))&gt;8,8,INDEX(Attendance!$R:$R,MATCH($B50&amp;AI$7,Attendance!$N:$N,0))))),"")</f>
        <v/>
      </c>
      <c r="AJ51" s="192" t="str">
        <f>IFERROR(IF(AJ$6="Sun",INDEX(Attendance!$R:$R,MATCH($B50&amp;AJ$7,Attendance!$N:$N,0)),IF(INDEX(Attendance!$R:$R,MATCH($B50&amp;AJ$7,Attendance!$N:$N,0))="","",IF(INDEX(Attendance!$R:$R,MATCH($B50&amp;AJ$7,Attendance!$N:$N,0))&gt;8,8,INDEX(Attendance!$R:$R,MATCH($B50&amp;AJ$7,Attendance!$N:$N,0))))),"")</f>
        <v/>
      </c>
      <c r="AK51" s="259"/>
      <c r="AL51" s="193">
        <f>ROUND((IF($C55="",Basic,MID($C55,FIND("RM",$C55)+3,4))+$AP50+$AQ55)/WorkDays/WorkHours*AL$6,4)</f>
        <v>8.7691999999999997</v>
      </c>
      <c r="AM51" s="193">
        <f>ROUND((IF($C55="",Basic,MID($C55,FIND("RM",$C55)+3,4))+$AP50+$AQ55)/WorkDays/WorkHours*AM$6,4)</f>
        <v>11.692299999999999</v>
      </c>
      <c r="AN51" s="193">
        <f>ROUND((IF($C55="",Basic,MID($C55,FIND("RM",$C55)+3,4))+$AP50+$AQ55)/WorkDays/WorkHours*AN$6,4)</f>
        <v>17.538499999999999</v>
      </c>
      <c r="AO51" s="262"/>
      <c r="AP51" s="265"/>
      <c r="AQ51" s="86"/>
      <c r="AR51" s="194"/>
      <c r="AS51" s="194"/>
      <c r="AT51" s="194"/>
      <c r="AU51" s="256"/>
    </row>
    <row r="52" spans="1:47" s="212" customFormat="1" ht="33" customHeight="1" x14ac:dyDescent="0.25">
      <c r="A52" s="189"/>
      <c r="B52" s="184"/>
      <c r="C52" s="195" t="str">
        <f>_xlfn.IFNA(INDEX(Masterlist!E:E,MATCH(B50,Masterlist!B:B,0)),"")</f>
        <v>Phone No. 08</v>
      </c>
      <c r="D52" s="1"/>
      <c r="E52" s="196" t="s">
        <v>175</v>
      </c>
      <c r="F52" s="197">
        <f>IFERROR(IF(F$6="Sun","",IF(INDEX(Attendance!$S:$S,MATCH($B50&amp;F$7,Attendance!$N:$N,0))=TRUE,"",IF(F51&lt;8,"",INDEX(Attendance!$G:$G,MATCH($B50&amp;F$7,Attendance!$N:$N,0))))),"")</f>
        <v>2</v>
      </c>
      <c r="G52" s="197" t="str">
        <f>IFERROR(IF(G$6="Sun","",IF(INDEX(Attendance!$S:$S,MATCH($B50&amp;G$7,Attendance!$N:$N,0))=TRUE,"",IF(G51&lt;8,"",INDEX(Attendance!$G:$G,MATCH($B50&amp;G$7,Attendance!$N:$N,0))))),"")</f>
        <v/>
      </c>
      <c r="H52" s="197">
        <f>IFERROR(IF(H$6="Sun","",IF(INDEX(Attendance!$S:$S,MATCH($B50&amp;H$7,Attendance!$N:$N,0))=TRUE,"",IF(H51&lt;8,"",INDEX(Attendance!$G:$G,MATCH($B50&amp;H$7,Attendance!$N:$N,0))))),"")</f>
        <v>2</v>
      </c>
      <c r="I52" s="197">
        <f>IFERROR(IF(I$6="Sun","",IF(INDEX(Attendance!$S:$S,MATCH($B50&amp;I$7,Attendance!$N:$N,0))=TRUE,"",IF(I51&lt;8,"",INDEX(Attendance!$G:$G,MATCH($B50&amp;I$7,Attendance!$N:$N,0))))),"")</f>
        <v>2</v>
      </c>
      <c r="J52" s="197">
        <f>IFERROR(IF(J$6="Sun","",IF(INDEX(Attendance!$S:$S,MATCH($B50&amp;J$7,Attendance!$N:$N,0))=TRUE,"",IF(J51&lt;8,"",INDEX(Attendance!$G:$G,MATCH($B50&amp;J$7,Attendance!$N:$N,0))))),"")</f>
        <v>2</v>
      </c>
      <c r="K52" s="197">
        <f>IFERROR(IF(K$6="Sun","",IF(INDEX(Attendance!$S:$S,MATCH($B50&amp;K$7,Attendance!$N:$N,0))=TRUE,"",IF(K51&lt;8,"",INDEX(Attendance!$G:$G,MATCH($B50&amp;K$7,Attendance!$N:$N,0))))),"")</f>
        <v>2</v>
      </c>
      <c r="L52" s="197" t="str">
        <f>IFERROR(IF(L$6="Sun","",IF(INDEX(Attendance!$S:$S,MATCH($B50&amp;L$7,Attendance!$N:$N,0))=TRUE,"",IF(L51&lt;8,"",INDEX(Attendance!$G:$G,MATCH($B50&amp;L$7,Attendance!$N:$N,0))))),"")</f>
        <v/>
      </c>
      <c r="M52" s="197" t="str">
        <f>IFERROR(IF(M$6="Sun","",IF(INDEX(Attendance!$S:$S,MATCH($B50&amp;M$7,Attendance!$N:$N,0))=TRUE,"",IF(M51&lt;8,"",INDEX(Attendance!$G:$G,MATCH($B50&amp;M$7,Attendance!$N:$N,0))))),"")</f>
        <v/>
      </c>
      <c r="N52" s="197">
        <f>IFERROR(IF(N$6="Sun","",IF(INDEX(Attendance!$S:$S,MATCH($B50&amp;N$7,Attendance!$N:$N,0))=TRUE,"",IF(N51&lt;8,"",INDEX(Attendance!$G:$G,MATCH($B50&amp;N$7,Attendance!$N:$N,0))))),"")</f>
        <v>0</v>
      </c>
      <c r="O52" s="197">
        <f>IFERROR(IF(O$6="Sun","",IF(INDEX(Attendance!$S:$S,MATCH($B50&amp;O$7,Attendance!$N:$N,0))=TRUE,"",IF(O51&lt;8,"",INDEX(Attendance!$G:$G,MATCH($B50&amp;O$7,Attendance!$N:$N,0))))),"")</f>
        <v>3</v>
      </c>
      <c r="P52" s="197" t="str">
        <f>IFERROR(IF(P$6="Sun","",IF(INDEX(Attendance!$S:$S,MATCH($B50&amp;P$7,Attendance!$N:$N,0))=TRUE,"",IF(P51&lt;8,"",INDEX(Attendance!$G:$G,MATCH($B50&amp;P$7,Attendance!$N:$N,0))))),"")</f>
        <v/>
      </c>
      <c r="Q52" s="197">
        <f>IFERROR(IF(Q$6="Sun","",IF(INDEX(Attendance!$S:$S,MATCH($B50&amp;Q$7,Attendance!$N:$N,0))=TRUE,"",IF(Q51&lt;8,"",INDEX(Attendance!$G:$G,MATCH($B50&amp;Q$7,Attendance!$N:$N,0))))),"")</f>
        <v>0</v>
      </c>
      <c r="R52" s="197">
        <f>IFERROR(IF(R$6="Sun","",IF(INDEX(Attendance!$S:$S,MATCH($B50&amp;R$7,Attendance!$N:$N,0))=TRUE,"",IF(R51&lt;8,"",INDEX(Attendance!$G:$G,MATCH($B50&amp;R$7,Attendance!$N:$N,0))))),"")</f>
        <v>0</v>
      </c>
      <c r="S52" s="197" t="str">
        <f>IFERROR(IF(S$6="Sun","",IF(INDEX(Attendance!$S:$S,MATCH($B50&amp;S$7,Attendance!$N:$N,0))=TRUE,"",IF(S51&lt;8,"",INDEX(Attendance!$G:$G,MATCH($B50&amp;S$7,Attendance!$N:$N,0))))),"")</f>
        <v/>
      </c>
      <c r="T52" s="197">
        <f>IFERROR(IF(T$6="Sun","",IF(INDEX(Attendance!$S:$S,MATCH($B50&amp;T$7,Attendance!$N:$N,0))=TRUE,"",IF(T51&lt;8,"",INDEX(Attendance!$G:$G,MATCH($B50&amp;T$7,Attendance!$N:$N,0))))),"")</f>
        <v>3</v>
      </c>
      <c r="U52" s="197">
        <f>IFERROR(IF(U$6="Sun","",IF(INDEX(Attendance!$S:$S,MATCH($B50&amp;U$7,Attendance!$N:$N,0))=TRUE,"",IF(U51&lt;8,"",INDEX(Attendance!$G:$G,MATCH($B50&amp;U$7,Attendance!$N:$N,0))))),"")</f>
        <v>3</v>
      </c>
      <c r="V52" s="197">
        <f>IFERROR(IF(V$6="Sun","",IF(INDEX(Attendance!$S:$S,MATCH($B50&amp;V$7,Attendance!$N:$N,0))=TRUE,"",IF(V51&lt;8,"",INDEX(Attendance!$G:$G,MATCH($B50&amp;V$7,Attendance!$N:$N,0))))),"")</f>
        <v>3</v>
      </c>
      <c r="W52" s="197">
        <f>IFERROR(IF(W$6="Sun","",IF(INDEX(Attendance!$S:$S,MATCH($B50&amp;W$7,Attendance!$N:$N,0))=TRUE,"",IF(W51&lt;8,"",INDEX(Attendance!$G:$G,MATCH($B50&amp;W$7,Attendance!$N:$N,0))))),"")</f>
        <v>3</v>
      </c>
      <c r="X52" s="197">
        <f>IFERROR(IF(X$6="Sun","",IF(INDEX(Attendance!$S:$S,MATCH($B50&amp;X$7,Attendance!$N:$N,0))=TRUE,"",IF(X51&lt;8,"",INDEX(Attendance!$G:$G,MATCH($B50&amp;X$7,Attendance!$N:$N,0))))),"")</f>
        <v>0</v>
      </c>
      <c r="Y52" s="197">
        <f>IFERROR(IF(Y$6="Sun","",IF(INDEX(Attendance!$S:$S,MATCH($B50&amp;Y$7,Attendance!$N:$N,0))=TRUE,"",IF(Y51&lt;8,"",INDEX(Attendance!$G:$G,MATCH($B50&amp;Y$7,Attendance!$N:$N,0))))),"")</f>
        <v>3</v>
      </c>
      <c r="Z52" s="197" t="str">
        <f>IFERROR(IF(Z$6="Sun","",IF(INDEX(Attendance!$S:$S,MATCH($B50&amp;Z$7,Attendance!$N:$N,0))=TRUE,"",IF(Z51&lt;8,"",INDEX(Attendance!$G:$G,MATCH($B50&amp;Z$7,Attendance!$N:$N,0))))),"")</f>
        <v/>
      </c>
      <c r="AA52" s="197">
        <f>IFERROR(IF(AA$6="Sun","",IF(INDEX(Attendance!$S:$S,MATCH($B50&amp;AA$7,Attendance!$N:$N,0))=TRUE,"",IF(AA51&lt;8,"",INDEX(Attendance!$G:$G,MATCH($B50&amp;AA$7,Attendance!$N:$N,0))))),"")</f>
        <v>0</v>
      </c>
      <c r="AB52" s="197">
        <f>IFERROR(IF(AB$6="Sun","",IF(INDEX(Attendance!$S:$S,MATCH($B50&amp;AB$7,Attendance!$N:$N,0))=TRUE,"",IF(AB51&lt;8,"",INDEX(Attendance!$G:$G,MATCH($B50&amp;AB$7,Attendance!$N:$N,0))))),"")</f>
        <v>3</v>
      </c>
      <c r="AC52" s="197">
        <f>IFERROR(IF(AC$6="Sun","",IF(INDEX(Attendance!$S:$S,MATCH($B50&amp;AC$7,Attendance!$N:$N,0))=TRUE,"",IF(AC51&lt;8,"",INDEX(Attendance!$G:$G,MATCH($B50&amp;AC$7,Attendance!$N:$N,0))))),"")</f>
        <v>0</v>
      </c>
      <c r="AD52" s="197">
        <f>IFERROR(IF(AD$6="Sun","",IF(INDEX(Attendance!$S:$S,MATCH($B50&amp;AD$7,Attendance!$N:$N,0))=TRUE,"",IF(AD51&lt;8,"",INDEX(Attendance!$G:$G,MATCH($B50&amp;AD$7,Attendance!$N:$N,0))))),"")</f>
        <v>0</v>
      </c>
      <c r="AE52" s="197">
        <f>IFERROR(IF(AE$6="Sun","",IF(INDEX(Attendance!$S:$S,MATCH($B50&amp;AE$7,Attendance!$N:$N,0))=TRUE,"",IF(AE51&lt;8,"",INDEX(Attendance!$G:$G,MATCH($B50&amp;AE$7,Attendance!$N:$N,0))))),"")</f>
        <v>0</v>
      </c>
      <c r="AF52" s="197">
        <f>IFERROR(IF(AF$6="Sun","",IF(INDEX(Attendance!$S:$S,MATCH($B50&amp;AF$7,Attendance!$N:$N,0))=TRUE,"",IF(AF51&lt;8,"",INDEX(Attendance!$G:$G,MATCH($B50&amp;AF$7,Attendance!$N:$N,0))))),"")</f>
        <v>0</v>
      </c>
      <c r="AG52" s="197" t="str">
        <f>IFERROR(IF(AG$6="Sun","",IF(INDEX(Attendance!$S:$S,MATCH($B50&amp;AG$7,Attendance!$N:$N,0))=TRUE,"",IF(AG51&lt;8,"",INDEX(Attendance!$G:$G,MATCH($B50&amp;AG$7,Attendance!$N:$N,0))))),"")</f>
        <v/>
      </c>
      <c r="AH52" s="197" t="str">
        <f>IFERROR(IF(AH$6="Sun","",IF(INDEX(Attendance!$S:$S,MATCH($B50&amp;AH$7,Attendance!$N:$N,0))=TRUE,"",IF(AH51&lt;8,"",INDEX(Attendance!$G:$G,MATCH($B50&amp;AH$7,Attendance!$N:$N,0))))),"")</f>
        <v/>
      </c>
      <c r="AI52" s="197" t="str">
        <f>IFERROR(IF(AI$6="Sun","",IF(INDEX(Attendance!$S:$S,MATCH($B50&amp;AI$7,Attendance!$N:$N,0))=TRUE,"",IF(AI51&lt;8,"",INDEX(Attendance!$G:$G,MATCH($B50&amp;AI$7,Attendance!$N:$N,0))))),"")</f>
        <v/>
      </c>
      <c r="AJ52" s="197" t="str">
        <f>IFERROR(IF(AJ$6="Sun","",IF(INDEX(Attendance!$S:$S,MATCH($B50&amp;AJ$7,Attendance!$N:$N,0))=TRUE,"",IF(AJ51&lt;8,"",INDEX(Attendance!$G:$G,MATCH($B50&amp;AJ$7,Attendance!$N:$N,0))))),"")</f>
        <v/>
      </c>
      <c r="AK52" s="259"/>
      <c r="AL52" s="198"/>
      <c r="AM52" s="198"/>
      <c r="AN52" s="198"/>
      <c r="AO52" s="262"/>
      <c r="AP52" s="265"/>
      <c r="AQ52" s="86"/>
      <c r="AR52" s="194"/>
      <c r="AS52" s="194"/>
      <c r="AT52" s="194"/>
      <c r="AU52" s="256"/>
    </row>
    <row r="53" spans="1:47" s="212" customFormat="1" ht="33" customHeight="1" x14ac:dyDescent="0.25">
      <c r="A53" s="189"/>
      <c r="B53" s="184"/>
      <c r="C53" s="195" t="str">
        <f>_xlfn.IFNA(INDEX(Masterlist!F:F,MATCH(B50,Masterlist!B:B,0)),"")</f>
        <v>Acc No. 08 Bank Code 08</v>
      </c>
      <c r="D53" s="88"/>
      <c r="E53" s="196"/>
      <c r="F53" s="199"/>
      <c r="G53" s="200"/>
      <c r="H53" s="192"/>
      <c r="I53" s="192"/>
      <c r="J53" s="192"/>
      <c r="K53" s="192"/>
      <c r="L53" s="192"/>
      <c r="M53" s="192"/>
      <c r="N53" s="192"/>
      <c r="O53" s="192"/>
      <c r="P53" s="192"/>
      <c r="Q53" s="201"/>
      <c r="R53" s="201"/>
      <c r="S53" s="192"/>
      <c r="T53" s="192"/>
      <c r="U53" s="192"/>
      <c r="V53" s="192"/>
      <c r="W53" s="192"/>
      <c r="X53" s="192"/>
      <c r="Y53" s="192"/>
      <c r="Z53" s="192"/>
      <c r="AA53" s="192"/>
      <c r="AB53" s="192"/>
      <c r="AC53" s="192"/>
      <c r="AD53" s="192"/>
      <c r="AE53" s="192"/>
      <c r="AF53" s="192"/>
      <c r="AG53" s="192"/>
      <c r="AH53" s="192"/>
      <c r="AI53" s="192"/>
      <c r="AJ53" s="192"/>
      <c r="AK53" s="259"/>
      <c r="AL53" s="198"/>
      <c r="AM53" s="198"/>
      <c r="AN53" s="198"/>
      <c r="AO53" s="262"/>
      <c r="AP53" s="265"/>
      <c r="AQ53" s="86"/>
      <c r="AR53" s="194"/>
      <c r="AS53" s="194"/>
      <c r="AT53" s="194"/>
      <c r="AU53" s="256"/>
    </row>
    <row r="54" spans="1:47" s="212" customFormat="1" ht="33" customHeight="1" x14ac:dyDescent="0.25">
      <c r="A54" s="189"/>
      <c r="B54" s="184"/>
      <c r="C54" s="202">
        <f>_xlfn.IFNA(INDEX(Masterlist!I:I,MATCH(B50,Masterlist!B:B,0)),"")</f>
        <v>42955</v>
      </c>
      <c r="D54" s="226" t="str">
        <f>_xlfn.IFNA(IF(INDEX(Attendance!H:H,MATCH(B50,Attendance!$A:$A,0))="VMI","SCOPE ALLW",""),"")</f>
        <v/>
      </c>
      <c r="E54" s="196" t="s">
        <v>13</v>
      </c>
      <c r="F54" s="203">
        <f>IFERROR(IF(AND(RIGHT(F50,1)="N",VALUE(F51)&gt;=8),Database!$I$3,""),"")</f>
        <v>2</v>
      </c>
      <c r="G54" s="192" t="str">
        <f>IFERROR(IF(AND(RIGHT(G50,1)="N",VALUE(G51)&gt;=8),Database!$I$3,""),"")</f>
        <v/>
      </c>
      <c r="H54" s="199">
        <f>IFERROR(IF(AND(RIGHT(H50,1)="N",VALUE(H51)&gt;=8),Database!$I$3,""),"")</f>
        <v>2</v>
      </c>
      <c r="I54" s="192">
        <f>IFERROR(IF(AND(RIGHT(I50,1)="N",VALUE(I51)&gt;=8),Database!$I$3,""),"")</f>
        <v>2</v>
      </c>
      <c r="J54" s="192">
        <f>IFERROR(IF(AND(RIGHT(J50,1)="N",VALUE(J51)&gt;=8),Database!$I$3,""),"")</f>
        <v>2</v>
      </c>
      <c r="K54" s="192">
        <f>IFERROR(IF(AND(RIGHT(K50,1)="N",VALUE(K51)&gt;=8),Database!$I$3,""),"")</f>
        <v>2</v>
      </c>
      <c r="L54" s="192" t="str">
        <f>IFERROR(IF(AND(RIGHT(L50,1)="N",VALUE(L51)&gt;=8),Database!$I$3,""),"")</f>
        <v/>
      </c>
      <c r="M54" s="192">
        <f>IFERROR(IF(AND(RIGHT(M50,1)="N",VALUE(M51)&gt;=8),Database!$I$3,""),"")</f>
        <v>2</v>
      </c>
      <c r="N54" s="192" t="str">
        <f>IFERROR(IF(AND(RIGHT(N50,1)="N",VALUE(N51)&gt;=8),Database!$I$3,""),"")</f>
        <v/>
      </c>
      <c r="O54" s="192">
        <f>IFERROR(IF(AND(RIGHT(O50,1)="N",VALUE(O51)&gt;=8),Database!$I$3,""),"")</f>
        <v>2</v>
      </c>
      <c r="P54" s="192">
        <f>IFERROR(IF(AND(RIGHT(P50,1)="N",VALUE(P51)&gt;=8),Database!$I$3,""),"")</f>
        <v>2</v>
      </c>
      <c r="Q54" s="192" t="str">
        <f>IFERROR(IF(AND(RIGHT(Q50,1)="N",VALUE(Q51)&gt;=8),Database!$I$3,""),"")</f>
        <v/>
      </c>
      <c r="R54" s="192" t="str">
        <f>IFERROR(IF(AND(RIGHT(R50,1)="N",VALUE(R51)&gt;=8),Database!$I$3,""),"")</f>
        <v/>
      </c>
      <c r="S54" s="192" t="str">
        <f>IFERROR(IF(AND(RIGHT(S50,1)="N",VALUE(S51)&gt;=8),Database!$I$3,""),"")</f>
        <v/>
      </c>
      <c r="T54" s="192" t="str">
        <f>IFERROR(IF(AND(RIGHT(T50,1)="N",VALUE(T51)&gt;=8),Database!$I$3,""),"")</f>
        <v/>
      </c>
      <c r="U54" s="192" t="str">
        <f>IFERROR(IF(AND(RIGHT(U50,1)="N",VALUE(U51)&gt;=8),Database!$I$3,""),"")</f>
        <v/>
      </c>
      <c r="V54" s="192" t="str">
        <f>IFERROR(IF(AND(RIGHT(V50,1)="N",VALUE(V51)&gt;=8),Database!$I$3,""),"")</f>
        <v/>
      </c>
      <c r="W54" s="192" t="str">
        <f>IFERROR(IF(AND(RIGHT(W50,1)="N",VALUE(W51)&gt;=8),Database!$I$3,""),"")</f>
        <v/>
      </c>
      <c r="X54" s="192" t="str">
        <f>IFERROR(IF(AND(RIGHT(X50,1)="N",VALUE(X51)&gt;=8),Database!$I$3,""),"")</f>
        <v/>
      </c>
      <c r="Y54" s="192" t="str">
        <f>IFERROR(IF(AND(RIGHT(Y50,1)="N",VALUE(Y51)&gt;=8),Database!$I$3,""),"")</f>
        <v/>
      </c>
      <c r="Z54" s="192" t="str">
        <f>IFERROR(IF(AND(RIGHT(Z50,1)="N",VALUE(Z51)&gt;=8),Database!$I$3,""),"")</f>
        <v/>
      </c>
      <c r="AA54" s="192" t="str">
        <f>IFERROR(IF(AND(RIGHT(AA50,1)="N",VALUE(AA51)&gt;=8),Database!$I$3,""),"")</f>
        <v/>
      </c>
      <c r="AB54" s="192" t="str">
        <f>IFERROR(IF(AND(RIGHT(AB50,1)="N",VALUE(AB51)&gt;=8),Database!$I$3,""),"")</f>
        <v/>
      </c>
      <c r="AC54" s="192" t="str">
        <f>IFERROR(IF(AND(RIGHT(AC50,1)="N",VALUE(AC51)&gt;=8),Database!$I$3,""),"")</f>
        <v/>
      </c>
      <c r="AD54" s="192" t="str">
        <f>IFERROR(IF(AND(RIGHT(AD50,1)="N",VALUE(AD51)&gt;=8),Database!$I$3,""),"")</f>
        <v/>
      </c>
      <c r="AE54" s="192" t="str">
        <f>IFERROR(IF(AND(RIGHT(AE50,1)="N",VALUE(AE51)&gt;=8),Database!$I$3,""),"")</f>
        <v/>
      </c>
      <c r="AF54" s="192" t="str">
        <f>IFERROR(IF(AND(RIGHT(AF50,1)="N",VALUE(AF51)&gt;=8),Database!$I$3,""),"")</f>
        <v/>
      </c>
      <c r="AG54" s="192" t="str">
        <f>IFERROR(IF(AND(RIGHT(AG50,1)="N",VALUE(AG51)&gt;=8),Database!$I$3,""),"")</f>
        <v/>
      </c>
      <c r="AH54" s="192" t="str">
        <f>IFERROR(IF(AND(RIGHT(AH50,1)="N",VALUE(AH51)&gt;=8),Database!$I$3,""),"")</f>
        <v/>
      </c>
      <c r="AI54" s="192" t="str">
        <f>IFERROR(IF(AND(RIGHT(AI50,1)="N",VALUE(AI51)&gt;=8),Database!$I$3,""),"")</f>
        <v/>
      </c>
      <c r="AJ54" s="192" t="str">
        <f>IFERROR(IF(AND(RIGHT(AJ50,1)="N",VALUE(AJ51)&gt;=8),Database!$I$3,""),"")</f>
        <v/>
      </c>
      <c r="AK54" s="259"/>
      <c r="AL54" s="204"/>
      <c r="AM54" s="198"/>
      <c r="AN54" s="198"/>
      <c r="AO54" s="262"/>
      <c r="AP54" s="265"/>
      <c r="AQ54" s="86"/>
      <c r="AR54" s="194"/>
      <c r="AS54" s="194"/>
      <c r="AT54" s="194"/>
      <c r="AU54" s="256"/>
    </row>
    <row r="55" spans="1:47" s="212" customFormat="1" ht="33" customHeight="1" thickBot="1" x14ac:dyDescent="0.3">
      <c r="A55" s="189"/>
      <c r="B55" s="205"/>
      <c r="C55" s="222"/>
      <c r="D55" s="28"/>
      <c r="E55" s="206" t="s">
        <v>176</v>
      </c>
      <c r="F55" s="207">
        <f>IFERROR(IF(INDEX(Attendance!$T:$T,MATCH($B50&amp;F$7,Attendance!$N:$N,0))=TRUE,"L",IF(SUM(F51:F52)&gt;=10,5,"")),"")</f>
        <v>5</v>
      </c>
      <c r="G55" s="207" t="str">
        <f>IFERROR(IF(INDEX(Attendance!$T:$T,MATCH($B50&amp;G$7,Attendance!$N:$N,0))=TRUE,"L",IF(SUM(G51:G52)&gt;=10,5,"")),"")</f>
        <v>L</v>
      </c>
      <c r="H55" s="208">
        <f>IFERROR(IF(INDEX(Attendance!$T:$T,MATCH($B50&amp;H$7,Attendance!$N:$N,0))=TRUE,"L",IF(SUM(H51:H52)&gt;=10,5,"")),"")</f>
        <v>5</v>
      </c>
      <c r="I55" s="208">
        <f>IFERROR(IF(INDEX(Attendance!$T:$T,MATCH($B50&amp;I$7,Attendance!$N:$N,0))=TRUE,"L",IF(SUM(I51:I52)&gt;=10,5,"")),"")</f>
        <v>5</v>
      </c>
      <c r="J55" s="208">
        <f>IFERROR(IF(INDEX(Attendance!$T:$T,MATCH($B50&amp;J$7,Attendance!$N:$N,0))=TRUE,"L",IF(SUM(J51:J52)&gt;=10,5,"")),"")</f>
        <v>5</v>
      </c>
      <c r="K55" s="208">
        <f>IFERROR(IF(INDEX(Attendance!$T:$T,MATCH($B50&amp;K$7,Attendance!$N:$N,0))=TRUE,"L",IF(SUM(K51:K52)&gt;=10,5,"")),"")</f>
        <v>5</v>
      </c>
      <c r="L55" s="208" t="str">
        <f>IFERROR(IF(INDEX(Attendance!$T:$T,MATCH($B50&amp;L$7,Attendance!$N:$N,0))=TRUE,"L",IF(SUM(L51:L52)&gt;=10,5,"")),"")</f>
        <v/>
      </c>
      <c r="M55" s="208" t="str">
        <f>IFERROR(IF(INDEX(Attendance!$T:$T,MATCH($B50&amp;M$7,Attendance!$N:$N,0))=TRUE,"L",IF(SUM(M51:M52)&gt;=10,5,"")),"")</f>
        <v>L</v>
      </c>
      <c r="N55" s="208" t="str">
        <f>IFERROR(IF(INDEX(Attendance!$T:$T,MATCH($B50&amp;N$7,Attendance!$N:$N,0))=TRUE,"L",IF(SUM(N51:N52)&gt;=10,5,"")),"")</f>
        <v/>
      </c>
      <c r="O55" s="208">
        <f>IFERROR(IF(INDEX(Attendance!$T:$T,MATCH($B50&amp;O$7,Attendance!$N:$N,0))=TRUE,"L",IF(SUM(O51:O52)&gt;=10,5,"")),"")</f>
        <v>5</v>
      </c>
      <c r="P55" s="208" t="str">
        <f>IFERROR(IF(INDEX(Attendance!$T:$T,MATCH($B50&amp;P$7,Attendance!$N:$N,0))=TRUE,"L",IF(SUM(P51:P52)&gt;=10,5,"")),"")</f>
        <v>L</v>
      </c>
      <c r="Q55" s="208" t="str">
        <f>IFERROR(IF(INDEX(Attendance!$T:$T,MATCH($B50&amp;Q$7,Attendance!$N:$N,0))=TRUE,"L",IF(SUM(Q51:Q52)&gt;=10,5,"")),"")</f>
        <v/>
      </c>
      <c r="R55" s="208" t="str">
        <f>IFERROR(IF(INDEX(Attendance!$T:$T,MATCH($B50&amp;R$7,Attendance!$N:$N,0))=TRUE,"L",IF(SUM(R51:R52)&gt;=10,5,"")),"")</f>
        <v/>
      </c>
      <c r="S55" s="208" t="str">
        <f>IFERROR(IF(INDEX(Attendance!$T:$T,MATCH($B50&amp;S$7,Attendance!$N:$N,0))=TRUE,"L",IF(SUM(S51:S52)&gt;=10,5,"")),"")</f>
        <v/>
      </c>
      <c r="T55" s="208">
        <f>IFERROR(IF(INDEX(Attendance!$T:$T,MATCH($B50&amp;T$7,Attendance!$N:$N,0))=TRUE,"L",IF(SUM(T51:T52)&gt;=10,5,"")),"")</f>
        <v>5</v>
      </c>
      <c r="U55" s="208">
        <f>IFERROR(IF(INDEX(Attendance!$T:$T,MATCH($B50&amp;U$7,Attendance!$N:$N,0))=TRUE,"L",IF(SUM(U51:U52)&gt;=10,5,"")),"")</f>
        <v>5</v>
      </c>
      <c r="V55" s="208">
        <f>IFERROR(IF(INDEX(Attendance!$T:$T,MATCH($B50&amp;V$7,Attendance!$N:$N,0))=TRUE,"L",IF(SUM(V51:V52)&gt;=10,5,"")),"")</f>
        <v>5</v>
      </c>
      <c r="W55" s="208">
        <f>IFERROR(IF(INDEX(Attendance!$T:$T,MATCH($B50&amp;W$7,Attendance!$N:$N,0))=TRUE,"L",IF(SUM(W51:W52)&gt;=10,5,"")),"")</f>
        <v>5</v>
      </c>
      <c r="X55" s="208" t="str">
        <f>IFERROR(IF(INDEX(Attendance!$T:$T,MATCH($B50&amp;X$7,Attendance!$N:$N,0))=TRUE,"L",IF(SUM(X51:X52)&gt;=10,5,"")),"")</f>
        <v/>
      </c>
      <c r="Y55" s="208">
        <f>IFERROR(IF(INDEX(Attendance!$T:$T,MATCH($B50&amp;Y$7,Attendance!$N:$N,0))=TRUE,"L",IF(SUM(Y51:Y52)&gt;=10,5,"")),"")</f>
        <v>5</v>
      </c>
      <c r="Z55" s="208" t="str">
        <f>IFERROR(IF(INDEX(Attendance!$T:$T,MATCH($B50&amp;Z$7,Attendance!$N:$N,0))=TRUE,"L",IF(SUM(Z51:Z52)&gt;=10,5,"")),"")</f>
        <v/>
      </c>
      <c r="AA55" s="208" t="str">
        <f>IFERROR(IF(INDEX(Attendance!$T:$T,MATCH($B50&amp;AA$7,Attendance!$N:$N,0))=TRUE,"L",IF(SUM(AA51:AA52)&gt;=10,5,"")),"")</f>
        <v/>
      </c>
      <c r="AB55" s="208">
        <f>IFERROR(IF(INDEX(Attendance!$T:$T,MATCH($B50&amp;AB$7,Attendance!$N:$N,0))=TRUE,"L",IF(SUM(AB51:AB52)&gt;=10,5,"")),"")</f>
        <v>5</v>
      </c>
      <c r="AC55" s="208" t="str">
        <f>IFERROR(IF(INDEX(Attendance!$T:$T,MATCH($B50&amp;AC$7,Attendance!$N:$N,0))=TRUE,"L",IF(SUM(AC51:AC52)&gt;=10,5,"")),"")</f>
        <v/>
      </c>
      <c r="AD55" s="208" t="str">
        <f>IFERROR(IF(INDEX(Attendance!$T:$T,MATCH($B50&amp;AD$7,Attendance!$N:$N,0))=TRUE,"L",IF(SUM(AD51:AD52)&gt;=10,5,"")),"")</f>
        <v/>
      </c>
      <c r="AE55" s="208" t="str">
        <f>IFERROR(IF(INDEX(Attendance!$T:$T,MATCH($B50&amp;AE$7,Attendance!$N:$N,0))=TRUE,"L",IF(SUM(AE51:AE52)&gt;=10,5,"")),"")</f>
        <v/>
      </c>
      <c r="AF55" s="208" t="str">
        <f>IFERROR(IF(INDEX(Attendance!$T:$T,MATCH($B50&amp;AF$7,Attendance!$N:$N,0))=TRUE,"L",IF(SUM(AF51:AF52)&gt;=10,5,"")),"")</f>
        <v/>
      </c>
      <c r="AG55" s="208" t="str">
        <f>IFERROR(IF(INDEX(Attendance!$T:$T,MATCH($B50&amp;AG$7,Attendance!$N:$N,0))=TRUE,"L",IF(SUM(AG51:AG52)&gt;=10,5,"")),"")</f>
        <v/>
      </c>
      <c r="AH55" s="208" t="str">
        <f>IFERROR(IF(INDEX(Attendance!$T:$T,MATCH($B50&amp;AH$7,Attendance!$N:$N,0))=TRUE,"L",IF(SUM(AH51:AH52)&gt;=10,5,"")),"")</f>
        <v/>
      </c>
      <c r="AI55" s="208" t="str">
        <f>IFERROR(IF(INDEX(Attendance!$T:$T,MATCH($B50&amp;AI$7,Attendance!$N:$N,0))=TRUE,"L",IF(SUM(AI51:AI52)&gt;=10,5,"")),"")</f>
        <v/>
      </c>
      <c r="AJ55" s="208" t="str">
        <f>IFERROR(IF(INDEX(Attendance!$T:$T,MATCH($B50&amp;AJ$7,Attendance!$N:$N,0))=TRUE,"L",IF(SUM(AJ51:AJ52)&gt;=10,5,"")),"")</f>
        <v/>
      </c>
      <c r="AK55" s="260"/>
      <c r="AL55" s="209">
        <f>ROUND(AL50*AL51,2)</f>
        <v>271.85000000000002</v>
      </c>
      <c r="AM55" s="209">
        <f>ROUND(AM50*AM51,2)</f>
        <v>0</v>
      </c>
      <c r="AN55" s="209">
        <f>ROUND(AN50*AN51,2)</f>
        <v>0</v>
      </c>
      <c r="AO55" s="263"/>
      <c r="AP55" s="266"/>
      <c r="AQ55" s="210">
        <f>AQ50*$AQ$5</f>
        <v>0</v>
      </c>
      <c r="AR55" s="211">
        <f>AR50*ROUND(IF($C55="",Basic,MID($C55,FIND("RM",$C55)+3,4))/WorkDays,2)</f>
        <v>0</v>
      </c>
      <c r="AS55" s="211">
        <f>AS50*ROUND(IF($C55="",Basic,MID($C55,FIND("RM",$C55)+3,4))/WorkDays,2)</f>
        <v>0</v>
      </c>
      <c r="AT55" s="211">
        <f>AT50*ROUND(IF($C55="",Basic,MID($C55,FIND("RM",$C55)+3,4))/WorkDays,2)</f>
        <v>92.3</v>
      </c>
      <c r="AU55" s="257"/>
    </row>
    <row r="56" spans="1:47" s="213" customFormat="1" ht="33" customHeight="1" x14ac:dyDescent="0.35">
      <c r="A56" s="175">
        <f t="shared" si="1"/>
        <v>9</v>
      </c>
      <c r="B56" s="184" t="str">
        <f>_xlfn.IFNA(INDEX(Attendance!$A:$A,MATCH(A56,Attendance!$M:$M,0)),"")</f>
        <v>Code 09</v>
      </c>
      <c r="C56" s="185" t="str">
        <f>_xlfn.IFNA(INDEX(Masterlist!C:C,MATCH(B56,Masterlist!B:B,0)),"")</f>
        <v>Name 09</v>
      </c>
      <c r="D56" s="87"/>
      <c r="E56" s="186" t="s">
        <v>173</v>
      </c>
      <c r="F56" s="83" t="str" cm="1">
        <f t="array" ref="F56">_xlfn.IFNA(IF(OR(VALUE(F$7&amp;$C$3)=PH),IF(F57="","PH",IF(INDEX(Attendance!$O:$O,MATCH($B56&amp;F$7,Attendance!$N:$N,0))&lt;"1200","PM","PN")),IF(F$6="Sun",IF(F57="","RD",IF(INDEX(Attendance!$O:$O,MATCH($B56&amp;F$7,Attendance!$N:$N,0))&lt;"1200","RM","RN")),IF(F57="",IF(F$7="","",IF(INDEX(Attendance!$I:$I,MATCH($B56&amp;F$7,Attendance!$N:$N,0))="ABS","AB","UL")),IF(INDEX(Attendance!$O:$O,MATCH($B56&amp;F$7,Attendance!$N:$N,0))&lt;"1200","M","N")))),"")</f>
        <v>M</v>
      </c>
      <c r="G56" s="83" t="str" cm="1">
        <f t="array" ref="G56">_xlfn.IFNA(IF(OR(VALUE(G$7&amp;$C$3)=PH),IF(G57="","PH",IF(INDEX(Attendance!$O:$O,MATCH($B56&amp;G$7,Attendance!$N:$N,0))&lt;"1200","PM","PN")),IF(G$6="Sun",IF(G57="","RD",IF(INDEX(Attendance!$O:$O,MATCH($B56&amp;G$7,Attendance!$N:$N,0))&lt;"1200","RM","RN")),IF(G57="",IF(G$7="","",IF(INDEX(Attendance!$I:$I,MATCH($B56&amp;G$7,Attendance!$N:$N,0))="ABS","AB","UL")),IF(INDEX(Attendance!$O:$O,MATCH($B56&amp;G$7,Attendance!$N:$N,0))&lt;"1200","M","N")))),"")</f>
        <v>M</v>
      </c>
      <c r="H56" s="83" t="str" cm="1">
        <f t="array" ref="H56">_xlfn.IFNA(IF(OR(VALUE(H$7&amp;$C$3)=PH),IF(H57="","PH",IF(INDEX(Attendance!$O:$O,MATCH($B56&amp;H$7,Attendance!$N:$N,0))&lt;"1200","PM","PN")),IF(H$6="Sun",IF(H57="","RD",IF(INDEX(Attendance!$O:$O,MATCH($B56&amp;H$7,Attendance!$N:$N,0))&lt;"1200","RM","RN")),IF(H57="",IF(H$7="","",IF(INDEX(Attendance!$I:$I,MATCH($B56&amp;H$7,Attendance!$N:$N,0))="ABS","AB","UL")),IF(INDEX(Attendance!$O:$O,MATCH($B56&amp;H$7,Attendance!$N:$N,0))&lt;"1200","M","N")))),"")</f>
        <v>M</v>
      </c>
      <c r="I56" s="83" t="str" cm="1">
        <f t="array" ref="I56">_xlfn.IFNA(IF(OR(VALUE(I$7&amp;$C$3)=PH),IF(I57="","PH",IF(INDEX(Attendance!$O:$O,MATCH($B56&amp;I$7,Attendance!$N:$N,0))&lt;"1200","PM","PN")),IF(I$6="Sun",IF(I57="","RD",IF(INDEX(Attendance!$O:$O,MATCH($B56&amp;I$7,Attendance!$N:$N,0))&lt;"1200","RM","RN")),IF(I57="",IF(I$7="","",IF(INDEX(Attendance!$I:$I,MATCH($B56&amp;I$7,Attendance!$N:$N,0))="ABS","AB","UL")),IF(INDEX(Attendance!$O:$O,MATCH($B56&amp;I$7,Attendance!$N:$N,0))&lt;"1200","M","N")))),"")</f>
        <v>M</v>
      </c>
      <c r="J56" s="83" t="str" cm="1">
        <f t="array" ref="J56">_xlfn.IFNA(IF(OR(VALUE(J$7&amp;$C$3)=PH),IF(J57="","PH",IF(INDEX(Attendance!$O:$O,MATCH($B56&amp;J$7,Attendance!$N:$N,0))&lt;"1200","PM","PN")),IF(J$6="Sun",IF(J57="","RD",IF(INDEX(Attendance!$O:$O,MATCH($B56&amp;J$7,Attendance!$N:$N,0))&lt;"1200","RM","RN")),IF(J57="",IF(J$7="","",IF(INDEX(Attendance!$I:$I,MATCH($B56&amp;J$7,Attendance!$N:$N,0))="ABS","AB","UL")),IF(INDEX(Attendance!$O:$O,MATCH($B56&amp;J$7,Attendance!$N:$N,0))&lt;"1200","M","N")))),"")</f>
        <v>M</v>
      </c>
      <c r="K56" s="83" t="str" cm="1">
        <f t="array" ref="K56">_xlfn.IFNA(IF(OR(VALUE(K$7&amp;$C$3)=PH),IF(K57="","PH",IF(INDEX(Attendance!$O:$O,MATCH($B56&amp;K$7,Attendance!$N:$N,0))&lt;"1200","PM","PN")),IF(K$6="Sun",IF(K57="","RD",IF(INDEX(Attendance!$O:$O,MATCH($B56&amp;K$7,Attendance!$N:$N,0))&lt;"1200","RM","RN")),IF(K57="",IF(K$7="","",IF(INDEX(Attendance!$I:$I,MATCH($B56&amp;K$7,Attendance!$N:$N,0))="ABS","AB","UL")),IF(INDEX(Attendance!$O:$O,MATCH($B56&amp;K$7,Attendance!$N:$N,0))&lt;"1200","M","N")))),"")</f>
        <v>M</v>
      </c>
      <c r="L56" s="83" t="str" cm="1">
        <f t="array" ref="L56">_xlfn.IFNA(IF(OR(VALUE(L$7&amp;$C$3)=PH),IF(L57="","PH",IF(INDEX(Attendance!$O:$O,MATCH($B56&amp;L$7,Attendance!$N:$N,0))&lt;"1200","PM","PN")),IF(L$6="Sun",IF(L57="","RD",IF(INDEX(Attendance!$O:$O,MATCH($B56&amp;L$7,Attendance!$N:$N,0))&lt;"1200","RM","RN")),IF(L57="",IF(L$7="","",IF(INDEX(Attendance!$I:$I,MATCH($B56&amp;L$7,Attendance!$N:$N,0))="ABS","AB","UL")),IF(INDEX(Attendance!$O:$O,MATCH($B56&amp;L$7,Attendance!$N:$N,0))&lt;"1200","M","N")))),"")</f>
        <v>RD</v>
      </c>
      <c r="M56" s="83" t="str" cm="1">
        <f t="array" ref="M56">_xlfn.IFNA(IF(OR(VALUE(M$7&amp;$C$3)=PH),IF(M57="","PH",IF(INDEX(Attendance!$O:$O,MATCH($B56&amp;M$7,Attendance!$N:$N,0))&lt;"1200","PM","PN")),IF(M$6="Sun",IF(M57="","RD",IF(INDEX(Attendance!$O:$O,MATCH($B56&amp;M$7,Attendance!$N:$N,0))&lt;"1200","RM","RN")),IF(M57="",IF(M$7="","",IF(INDEX(Attendance!$I:$I,MATCH($B56&amp;M$7,Attendance!$N:$N,0))="ABS","AB","UL")),IF(INDEX(Attendance!$O:$O,MATCH($B56&amp;M$7,Attendance!$N:$N,0))&lt;"1200","M","N")))),"")</f>
        <v>M</v>
      </c>
      <c r="N56" s="83" t="str" cm="1">
        <f t="array" ref="N56">_xlfn.IFNA(IF(OR(VALUE(N$7&amp;$C$3)=PH),IF(N57="","PH",IF(INDEX(Attendance!$O:$O,MATCH($B56&amp;N$7,Attendance!$N:$N,0))&lt;"1200","PM","PN")),IF(N$6="Sun",IF(N57="","RD",IF(INDEX(Attendance!$O:$O,MATCH($B56&amp;N$7,Attendance!$N:$N,0))&lt;"1200","RM","RN")),IF(N57="",IF(N$7="","",IF(INDEX(Attendance!$I:$I,MATCH($B56&amp;N$7,Attendance!$N:$N,0))="ABS","AB","UL")),IF(INDEX(Attendance!$O:$O,MATCH($B56&amp;N$7,Attendance!$N:$N,0))&lt;"1200","M","N")))),"")</f>
        <v>M</v>
      </c>
      <c r="O56" s="83" t="str" cm="1">
        <f t="array" ref="O56">_xlfn.IFNA(IF(OR(VALUE(O$7&amp;$C$3)=PH),IF(O57="","PH",IF(INDEX(Attendance!$O:$O,MATCH($B56&amp;O$7,Attendance!$N:$N,0))&lt;"1200","PM","PN")),IF(O$6="Sun",IF(O57="","RD",IF(INDEX(Attendance!$O:$O,MATCH($B56&amp;O$7,Attendance!$N:$N,0))&lt;"1200","RM","RN")),IF(O57="",IF(O$7="","",IF(INDEX(Attendance!$I:$I,MATCH($B56&amp;O$7,Attendance!$N:$N,0))="ABS","AB","UL")),IF(INDEX(Attendance!$O:$O,MATCH($B56&amp;O$7,Attendance!$N:$N,0))&lt;"1200","M","N")))),"")</f>
        <v>M</v>
      </c>
      <c r="P56" s="83" t="str" cm="1">
        <f t="array" ref="P56">_xlfn.IFNA(IF(OR(VALUE(P$7&amp;$C$3)=PH),IF(P57="","PH",IF(INDEX(Attendance!$O:$O,MATCH($B56&amp;P$7,Attendance!$N:$N,0))&lt;"1200","PM","PN")),IF(P$6="Sun",IF(P57="","RD",IF(INDEX(Attendance!$O:$O,MATCH($B56&amp;P$7,Attendance!$N:$N,0))&lt;"1200","RM","RN")),IF(P57="",IF(P$7="","",IF(INDEX(Attendance!$I:$I,MATCH($B56&amp;P$7,Attendance!$N:$N,0))="ABS","AB","UL")),IF(INDEX(Attendance!$O:$O,MATCH($B56&amp;P$7,Attendance!$N:$N,0))&lt;"1200","M","N")))),"")</f>
        <v>AB</v>
      </c>
      <c r="Q56" s="83" t="str" cm="1">
        <f t="array" ref="Q56">_xlfn.IFNA(IF(OR(VALUE(Q$7&amp;$C$3)=PH),IF(Q57="","PH",IF(INDEX(Attendance!$O:$O,MATCH($B56&amp;Q$7,Attendance!$N:$N,0))&lt;"1200","PM","PN")),IF(Q$6="Sun",IF(Q57="","RD",IF(INDEX(Attendance!$O:$O,MATCH($B56&amp;Q$7,Attendance!$N:$N,0))&lt;"1200","RM","RN")),IF(Q57="",IF(Q$7="","",IF(INDEX(Attendance!$I:$I,MATCH($B56&amp;Q$7,Attendance!$N:$N,0))="ABS","AB","UL")),IF(INDEX(Attendance!$O:$O,MATCH($B56&amp;Q$7,Attendance!$N:$N,0))&lt;"1200","M","N")))),"")</f>
        <v>PH</v>
      </c>
      <c r="R56" s="83" t="str" cm="1">
        <f t="array" ref="R56">_xlfn.IFNA(IF(OR(VALUE(R$7&amp;$C$3)=PH),IF(R57="","PH",IF(INDEX(Attendance!$O:$O,MATCH($B56&amp;R$7,Attendance!$N:$N,0))&lt;"1200","PM","PN")),IF(R$6="Sun",IF(R57="","RD",IF(INDEX(Attendance!$O:$O,MATCH($B56&amp;R$7,Attendance!$N:$N,0))&lt;"1200","RM","RN")),IF(R57="",IF(R$7="","",IF(INDEX(Attendance!$I:$I,MATCH($B56&amp;R$7,Attendance!$N:$N,0))="ABS","AB","UL")),IF(INDEX(Attendance!$O:$O,MATCH($B56&amp;R$7,Attendance!$N:$N,0))&lt;"1200","M","N")))),"")</f>
        <v>PH</v>
      </c>
      <c r="S56" s="83" t="str" cm="1">
        <f t="array" ref="S56">_xlfn.IFNA(IF(OR(VALUE(S$7&amp;$C$3)=PH),IF(S57="","PH",IF(INDEX(Attendance!$O:$O,MATCH($B56&amp;S$7,Attendance!$N:$N,0))&lt;"1200","PM","PN")),IF(S$6="Sun",IF(S57="","RD",IF(INDEX(Attendance!$O:$O,MATCH($B56&amp;S$7,Attendance!$N:$N,0))&lt;"1200","RM","RN")),IF(S57="",IF(S$7="","",IF(INDEX(Attendance!$I:$I,MATCH($B56&amp;S$7,Attendance!$N:$N,0))="ABS","AB","UL")),IF(INDEX(Attendance!$O:$O,MATCH($B56&amp;S$7,Attendance!$N:$N,0))&lt;"1200","M","N")))),"")</f>
        <v>RD</v>
      </c>
      <c r="T56" s="83" t="str" cm="1">
        <f t="array" ref="T56">_xlfn.IFNA(IF(OR(VALUE(T$7&amp;$C$3)=PH),IF(T57="","PH",IF(INDEX(Attendance!$O:$O,MATCH($B56&amp;T$7,Attendance!$N:$N,0))&lt;"1200","PM","PN")),IF(T$6="Sun",IF(T57="","RD",IF(INDEX(Attendance!$O:$O,MATCH($B56&amp;T$7,Attendance!$N:$N,0))&lt;"1200","RM","RN")),IF(T57="",IF(T$7="","",IF(INDEX(Attendance!$I:$I,MATCH($B56&amp;T$7,Attendance!$N:$N,0))="ABS","AB","UL")),IF(INDEX(Attendance!$O:$O,MATCH($B56&amp;T$7,Attendance!$N:$N,0))&lt;"1200","M","N")))),"")</f>
        <v>M</v>
      </c>
      <c r="U56" s="83" t="str" cm="1">
        <f t="array" ref="U56">_xlfn.IFNA(IF(OR(VALUE(U$7&amp;$C$3)=PH),IF(U57="","PH",IF(INDEX(Attendance!$O:$O,MATCH($B56&amp;U$7,Attendance!$N:$N,0))&lt;"1200","PM","PN")),IF(U$6="Sun",IF(U57="","RD",IF(INDEX(Attendance!$O:$O,MATCH($B56&amp;U$7,Attendance!$N:$N,0))&lt;"1200","RM","RN")),IF(U57="",IF(U$7="","",IF(INDEX(Attendance!$I:$I,MATCH($B56&amp;U$7,Attendance!$N:$N,0))="ABS","AB","UL")),IF(INDEX(Attendance!$O:$O,MATCH($B56&amp;U$7,Attendance!$N:$N,0))&lt;"1200","M","N")))),"")</f>
        <v>M</v>
      </c>
      <c r="V56" s="83" t="str" cm="1">
        <f t="array" ref="V56">_xlfn.IFNA(IF(OR(VALUE(V$7&amp;$C$3)=PH),IF(V57="","PH",IF(INDEX(Attendance!$O:$O,MATCH($B56&amp;V$7,Attendance!$N:$N,0))&lt;"1200","PM","PN")),IF(V$6="Sun",IF(V57="","RD",IF(INDEX(Attendance!$O:$O,MATCH($B56&amp;V$7,Attendance!$N:$N,0))&lt;"1200","RM","RN")),IF(V57="",IF(V$7="","",IF(INDEX(Attendance!$I:$I,MATCH($B56&amp;V$7,Attendance!$N:$N,0))="ABS","AB","UL")),IF(INDEX(Attendance!$O:$O,MATCH($B56&amp;V$7,Attendance!$N:$N,0))&lt;"1200","M","N")))),"")</f>
        <v>M</v>
      </c>
      <c r="W56" s="83" t="str" cm="1">
        <f t="array" ref="W56">_xlfn.IFNA(IF(OR(VALUE(W$7&amp;$C$3)=PH),IF(W57="","PH",IF(INDEX(Attendance!$O:$O,MATCH($B56&amp;W$7,Attendance!$N:$N,0))&lt;"1200","PM","PN")),IF(W$6="Sun",IF(W57="","RD",IF(INDEX(Attendance!$O:$O,MATCH($B56&amp;W$7,Attendance!$N:$N,0))&lt;"1200","RM","RN")),IF(W57="",IF(W$7="","",IF(INDEX(Attendance!$I:$I,MATCH($B56&amp;W$7,Attendance!$N:$N,0))="ABS","AB","UL")),IF(INDEX(Attendance!$O:$O,MATCH($B56&amp;W$7,Attendance!$N:$N,0))&lt;"1200","M","N")))),"")</f>
        <v>M</v>
      </c>
      <c r="X56" s="83" t="str" cm="1">
        <f t="array" ref="X56">_xlfn.IFNA(IF(OR(VALUE(X$7&amp;$C$3)=PH),IF(X57="","PH",IF(INDEX(Attendance!$O:$O,MATCH($B56&amp;X$7,Attendance!$N:$N,0))&lt;"1200","PM","PN")),IF(X$6="Sun",IF(X57="","RD",IF(INDEX(Attendance!$O:$O,MATCH($B56&amp;X$7,Attendance!$N:$N,0))&lt;"1200","RM","RN")),IF(X57="",IF(X$7="","",IF(INDEX(Attendance!$I:$I,MATCH($B56&amp;X$7,Attendance!$N:$N,0))="ABS","AB","UL")),IF(INDEX(Attendance!$O:$O,MATCH($B56&amp;X$7,Attendance!$N:$N,0))&lt;"1200","M","N")))),"")</f>
        <v>M</v>
      </c>
      <c r="Y56" s="83" t="str" cm="1">
        <f t="array" ref="Y56">_xlfn.IFNA(IF(OR(VALUE(Y$7&amp;$C$3)=PH),IF(Y57="","PH",IF(INDEX(Attendance!$O:$O,MATCH($B56&amp;Y$7,Attendance!$N:$N,0))&lt;"1200","PM","PN")),IF(Y$6="Sun",IF(Y57="","RD",IF(INDEX(Attendance!$O:$O,MATCH($B56&amp;Y$7,Attendance!$N:$N,0))&lt;"1200","RM","RN")),IF(Y57="",IF(Y$7="","",IF(INDEX(Attendance!$I:$I,MATCH($B56&amp;Y$7,Attendance!$N:$N,0))="ABS","AB","UL")),IF(INDEX(Attendance!$O:$O,MATCH($B56&amp;Y$7,Attendance!$N:$N,0))&lt;"1200","M","N")))),"")</f>
        <v>M</v>
      </c>
      <c r="Z56" s="83" t="str" cm="1">
        <f t="array" ref="Z56">_xlfn.IFNA(IF(OR(VALUE(Z$7&amp;$C$3)=PH),IF(Z57="","PH",IF(INDEX(Attendance!$O:$O,MATCH($B56&amp;Z$7,Attendance!$N:$N,0))&lt;"1200","PM","PN")),IF(Z$6="Sun",IF(Z57="","RD",IF(INDEX(Attendance!$O:$O,MATCH($B56&amp;Z$7,Attendance!$N:$N,0))&lt;"1200","RM","RN")),IF(Z57="",IF(Z$7="","",IF(INDEX(Attendance!$I:$I,MATCH($B56&amp;Z$7,Attendance!$N:$N,0))="ABS","AB","UL")),IF(INDEX(Attendance!$O:$O,MATCH($B56&amp;Z$7,Attendance!$N:$N,0))&lt;"1200","M","N")))),"")</f>
        <v>RD</v>
      </c>
      <c r="AA56" s="83" t="str" cm="1">
        <f t="array" ref="AA56">_xlfn.IFNA(IF(OR(VALUE(AA$7&amp;$C$3)=PH),IF(AA57="","PH",IF(INDEX(Attendance!$O:$O,MATCH($B56&amp;AA$7,Attendance!$N:$N,0))&lt;"1200","PM","PN")),IF(AA$6="Sun",IF(AA57="","RD",IF(INDEX(Attendance!$O:$O,MATCH($B56&amp;AA$7,Attendance!$N:$N,0))&lt;"1200","RM","RN")),IF(AA57="",IF(AA$7="","",IF(INDEX(Attendance!$I:$I,MATCH($B56&amp;AA$7,Attendance!$N:$N,0))="ABS","AB","UL")),IF(INDEX(Attendance!$O:$O,MATCH($B56&amp;AA$7,Attendance!$N:$N,0))&lt;"1200","M","N")))),"")</f>
        <v>M</v>
      </c>
      <c r="AB56" s="83" t="str" cm="1">
        <f t="array" ref="AB56">_xlfn.IFNA(IF(OR(VALUE(AB$7&amp;$C$3)=PH),IF(AB57="","PH",IF(INDEX(Attendance!$O:$O,MATCH($B56&amp;AB$7,Attendance!$N:$N,0))&lt;"1200","PM","PN")),IF(AB$6="Sun",IF(AB57="","RD",IF(INDEX(Attendance!$O:$O,MATCH($B56&amp;AB$7,Attendance!$N:$N,0))&lt;"1200","RM","RN")),IF(AB57="",IF(AB$7="","",IF(INDEX(Attendance!$I:$I,MATCH($B56&amp;AB$7,Attendance!$N:$N,0))="ABS","AB","UL")),IF(INDEX(Attendance!$O:$O,MATCH($B56&amp;AB$7,Attendance!$N:$N,0))&lt;"1200","M","N")))),"")</f>
        <v>M</v>
      </c>
      <c r="AC56" s="83" t="str" cm="1">
        <f t="array" ref="AC56">_xlfn.IFNA(IF(OR(VALUE(AC$7&amp;$C$3)=PH),IF(AC57="","PH",IF(INDEX(Attendance!$O:$O,MATCH($B56&amp;AC$7,Attendance!$N:$N,0))&lt;"1200","PM","PN")),IF(AC$6="Sun",IF(AC57="","RD",IF(INDEX(Attendance!$O:$O,MATCH($B56&amp;AC$7,Attendance!$N:$N,0))&lt;"1200","RM","RN")),IF(AC57="",IF(AC$7="","",IF(INDEX(Attendance!$I:$I,MATCH($B56&amp;AC$7,Attendance!$N:$N,0))="ABS","AB","UL")),IF(INDEX(Attendance!$O:$O,MATCH($B56&amp;AC$7,Attendance!$N:$N,0))&lt;"1200","M","N")))),"")</f>
        <v>M</v>
      </c>
      <c r="AD56" s="83" t="str" cm="1">
        <f t="array" ref="AD56">_xlfn.IFNA(IF(OR(VALUE(AD$7&amp;$C$3)=PH),IF(AD57="","PH",IF(INDEX(Attendance!$O:$O,MATCH($B56&amp;AD$7,Attendance!$N:$N,0))&lt;"1200","PM","PN")),IF(AD$6="Sun",IF(AD57="","RD",IF(INDEX(Attendance!$O:$O,MATCH($B56&amp;AD$7,Attendance!$N:$N,0))&lt;"1200","RM","RN")),IF(AD57="",IF(AD$7="","",IF(INDEX(Attendance!$I:$I,MATCH($B56&amp;AD$7,Attendance!$N:$N,0))="ABS","AB","UL")),IF(INDEX(Attendance!$O:$O,MATCH($B56&amp;AD$7,Attendance!$N:$N,0))&lt;"1200","M","N")))),"")</f>
        <v>M</v>
      </c>
      <c r="AE56" s="83" t="str" cm="1">
        <f t="array" ref="AE56">_xlfn.IFNA(IF(OR(VALUE(AE$7&amp;$C$3)=PH),IF(AE57="","PH",IF(INDEX(Attendance!$O:$O,MATCH($B56&amp;AE$7,Attendance!$N:$N,0))&lt;"1200","PM","PN")),IF(AE$6="Sun",IF(AE57="","RD",IF(INDEX(Attendance!$O:$O,MATCH($B56&amp;AE$7,Attendance!$N:$N,0))&lt;"1200","RM","RN")),IF(AE57="",IF(AE$7="","",IF(INDEX(Attendance!$I:$I,MATCH($B56&amp;AE$7,Attendance!$N:$N,0))="ABS","AB","UL")),IF(INDEX(Attendance!$O:$O,MATCH($B56&amp;AE$7,Attendance!$N:$N,0))&lt;"1200","M","N")))),"")</f>
        <v>M</v>
      </c>
      <c r="AF56" s="83" t="str" cm="1">
        <f t="array" ref="AF56">_xlfn.IFNA(IF(OR(VALUE(AF$7&amp;$C$3)=PH),IF(AF57="","PH",IF(INDEX(Attendance!$O:$O,MATCH($B56&amp;AF$7,Attendance!$N:$N,0))&lt;"1200","PM","PN")),IF(AF$6="Sun",IF(AF57="","RD",IF(INDEX(Attendance!$O:$O,MATCH($B56&amp;AF$7,Attendance!$N:$N,0))&lt;"1200","RM","RN")),IF(AF57="",IF(AF$7="","",IF(INDEX(Attendance!$I:$I,MATCH($B56&amp;AF$7,Attendance!$N:$N,0))="ABS","AB","UL")),IF(INDEX(Attendance!$O:$O,MATCH($B56&amp;AF$7,Attendance!$N:$N,0))&lt;"1200","M","N")))),"")</f>
        <v>M</v>
      </c>
      <c r="AG56" s="83" t="str" cm="1">
        <f t="array" ref="AG56">_xlfn.IFNA(IF(OR(VALUE(AG$7&amp;$C$3)=PH),IF(AG57="","PH",IF(INDEX(Attendance!$O:$O,MATCH($B56&amp;AG$7,Attendance!$N:$N,0))&lt;"1200","PM","PN")),IF(AG$6="Sun",IF(AG57="","RD",IF(INDEX(Attendance!$O:$O,MATCH($B56&amp;AG$7,Attendance!$N:$N,0))&lt;"1200","RM","RN")),IF(AG57="",IF(AG$7="","",IF(INDEX(Attendance!$I:$I,MATCH($B56&amp;AG$7,Attendance!$N:$N,0))="ABS","AB","UL")),IF(INDEX(Attendance!$O:$O,MATCH($B56&amp;AG$7,Attendance!$N:$N,0))&lt;"1200","M","N")))),"")</f>
        <v>RD</v>
      </c>
      <c r="AH56" s="83" t="str" cm="1">
        <f t="array" ref="AH56">_xlfn.IFNA(IF(OR(VALUE(AH$7&amp;$C$3)=PH),IF(AH57="","PH",IF(INDEX(Attendance!$O:$O,MATCH($B56&amp;AH$7,Attendance!$N:$N,0))&lt;"1200","PM","PN")),IF(AH$6="Sun",IF(AH57="","RD",IF(INDEX(Attendance!$O:$O,MATCH($B56&amp;AH$7,Attendance!$N:$N,0))&lt;"1200","RM","RN")),IF(AH57="",IF(AH$7="","",IF(INDEX(Attendance!$I:$I,MATCH($B56&amp;AH$7,Attendance!$N:$N,0))="ABS","AB","UL")),IF(INDEX(Attendance!$O:$O,MATCH($B56&amp;AH$7,Attendance!$N:$N,0))&lt;"1200","M","N")))),"")</f>
        <v/>
      </c>
      <c r="AI56" s="83" t="str" cm="1">
        <f t="array" ref="AI56">_xlfn.IFNA(IF(OR(VALUE(AI$7&amp;$C$3)=PH),IF(AI57="","PH",IF(INDEX(Attendance!$O:$O,MATCH($B56&amp;AI$7,Attendance!$N:$N,0))&lt;"1200","PM","PN")),IF(AI$6="Sun",IF(AI57="","RD",IF(INDEX(Attendance!$O:$O,MATCH($B56&amp;AI$7,Attendance!$N:$N,0))&lt;"1200","RM","RN")),IF(AI57="",IF(AI$7="","",IF(INDEX(Attendance!$I:$I,MATCH($B56&amp;AI$7,Attendance!$N:$N,0))="ABS","AB","UL")),IF(INDEX(Attendance!$O:$O,MATCH($B56&amp;AI$7,Attendance!$N:$N,0))&lt;"1200","M","N")))),"")</f>
        <v/>
      </c>
      <c r="AJ56" s="83" t="str" cm="1">
        <f t="array" ref="AJ56">_xlfn.IFNA(IF(OR(VALUE(AJ$7&amp;$C$3)=PH),IF(AJ57="","PH",IF(INDEX(Attendance!$O:$O,MATCH($B56&amp;AJ$7,Attendance!$N:$N,0))&lt;"1200","PM","PN")),IF(AJ$6="Sun",IF(AJ57="","RD",IF(INDEX(Attendance!$O:$O,MATCH($B56&amp;AJ$7,Attendance!$N:$N,0))&lt;"1200","RM","RN")),IF(AJ57="",IF(AJ$7="","",IF(INDEX(Attendance!$I:$I,MATCH($B56&amp;AJ$7,Attendance!$N:$N,0))="ABS","AB","UL")),IF(INDEX(Attendance!$O:$O,MATCH($B56&amp;AJ$7,Attendance!$N:$N,0))&lt;"1200","M","N")))),"")</f>
        <v/>
      </c>
      <c r="AK56" s="258">
        <f>SUM(SUMIF(F56:AJ56,{"M","N","A"},F57:AJ57))</f>
        <v>168</v>
      </c>
      <c r="AL56" s="187">
        <f>SUM(SUMIF(F56:AJ56,{"M","N"},F58:AJ58),SUMIF(F56:AJ56,{"OM","ON"},F57:AJ57))</f>
        <v>54</v>
      </c>
      <c r="AM56" s="187">
        <f>SUM(SUMIF(F56:AJ56,{"PM","PN","RM","RN"},F57:AJ57))</f>
        <v>0</v>
      </c>
      <c r="AN56" s="187">
        <f>SUM(SUMIF(F56:AJ56,{"PM","PN"},F58:AJ58))</f>
        <v>0</v>
      </c>
      <c r="AO56" s="261">
        <f>SUM(F61:AJ61)</f>
        <v>95</v>
      </c>
      <c r="AP56" s="264">
        <f>SUM(F60:AJ60)</f>
        <v>0</v>
      </c>
      <c r="AQ56" s="188">
        <f>IF(D60="",0,SUM(COUNTIFS(F56:AJ56,{"M","N","A","OM","ON","OA","PM","PN","PA","RM","RN","RA"})))</f>
        <v>0</v>
      </c>
      <c r="AR56" s="74">
        <f>COUNTIF(F56:AJ56,"AL")</f>
        <v>0</v>
      </c>
      <c r="AS56" s="74">
        <f>COUNTIF(F56:AJ56,"MC")</f>
        <v>0</v>
      </c>
      <c r="AT56" s="74">
        <f>SUM(COUNTIF(F56:AJ56,{"RPH","PH"}))</f>
        <v>2</v>
      </c>
      <c r="AU56" s="255">
        <f t="shared" ref="AU56" si="9">_xlfn.IFNA(IF($B56="",0,AK56*$AK$5+SUM(AL61:AN61)+SUM(AO56:AP61)+SUM(AQ61:AT61)),"")</f>
        <v>1623.9699999999998</v>
      </c>
    </row>
    <row r="57" spans="1:47" s="213" customFormat="1" ht="33" customHeight="1" x14ac:dyDescent="0.35">
      <c r="A57" s="189"/>
      <c r="B57" s="184"/>
      <c r="C57" s="190" t="str">
        <f>_xlfn.IFNA(INDEX(Masterlist!D:D,MATCH(B56,Masterlist!B:B,0)),"")</f>
        <v>IC No. 09</v>
      </c>
      <c r="D57" s="88"/>
      <c r="E57" s="191" t="s">
        <v>174</v>
      </c>
      <c r="F57" s="192">
        <f>IFERROR(IF(F$6="Sun",INDEX(Attendance!$R:$R,MATCH($B56&amp;F$7,Attendance!$N:$N,0)),IF(INDEX(Attendance!$R:$R,MATCH($B56&amp;F$7,Attendance!$N:$N,0))="","",IF(INDEX(Attendance!$R:$R,MATCH($B56&amp;F$7,Attendance!$N:$N,0))&gt;8,8,INDEX(Attendance!$R:$R,MATCH($B56&amp;F$7,Attendance!$N:$N,0))))),"")</f>
        <v>8</v>
      </c>
      <c r="G57" s="192">
        <f>IFERROR(IF(G$6="Sun",INDEX(Attendance!$R:$R,MATCH($B56&amp;G$7,Attendance!$N:$N,0)),IF(INDEX(Attendance!$R:$R,MATCH($B56&amp;G$7,Attendance!$N:$N,0))="","",IF(INDEX(Attendance!$R:$R,MATCH($B56&amp;G$7,Attendance!$N:$N,0))&gt;8,8,INDEX(Attendance!$R:$R,MATCH($B56&amp;G$7,Attendance!$N:$N,0))))),"")</f>
        <v>8</v>
      </c>
      <c r="H57" s="192">
        <f>IFERROR(IF(H$6="Sun",INDEX(Attendance!$R:$R,MATCH($B56&amp;H$7,Attendance!$N:$N,0)),IF(INDEX(Attendance!$R:$R,MATCH($B56&amp;H$7,Attendance!$N:$N,0))="","",IF(INDEX(Attendance!$R:$R,MATCH($B56&amp;H$7,Attendance!$N:$N,0))&gt;8,8,INDEX(Attendance!$R:$R,MATCH($B56&amp;H$7,Attendance!$N:$N,0))))),"")</f>
        <v>8</v>
      </c>
      <c r="I57" s="192">
        <f>IFERROR(IF(I$6="Sun",INDEX(Attendance!$R:$R,MATCH($B56&amp;I$7,Attendance!$N:$N,0)),IF(INDEX(Attendance!$R:$R,MATCH($B56&amp;I$7,Attendance!$N:$N,0))="","",IF(INDEX(Attendance!$R:$R,MATCH($B56&amp;I$7,Attendance!$N:$N,0))&gt;8,8,INDEX(Attendance!$R:$R,MATCH($B56&amp;I$7,Attendance!$N:$N,0))))),"")</f>
        <v>8</v>
      </c>
      <c r="J57" s="192">
        <f>IFERROR(IF(J$6="Sun",INDEX(Attendance!$R:$R,MATCH($B56&amp;J$7,Attendance!$N:$N,0)),IF(INDEX(Attendance!$R:$R,MATCH($B56&amp;J$7,Attendance!$N:$N,0))="","",IF(INDEX(Attendance!$R:$R,MATCH($B56&amp;J$7,Attendance!$N:$N,0))&gt;8,8,INDEX(Attendance!$R:$R,MATCH($B56&amp;J$7,Attendance!$N:$N,0))))),"")</f>
        <v>8</v>
      </c>
      <c r="K57" s="192">
        <f>IFERROR(IF(K$6="Sun",INDEX(Attendance!$R:$R,MATCH($B56&amp;K$7,Attendance!$N:$N,0)),IF(INDEX(Attendance!$R:$R,MATCH($B56&amp;K$7,Attendance!$N:$N,0))="","",IF(INDEX(Attendance!$R:$R,MATCH($B56&amp;K$7,Attendance!$N:$N,0))&gt;8,8,INDEX(Attendance!$R:$R,MATCH($B56&amp;K$7,Attendance!$N:$N,0))))),"")</f>
        <v>8</v>
      </c>
      <c r="L57" s="192" t="str">
        <f>IFERROR(IF(L$6="Sun",INDEX(Attendance!$R:$R,MATCH($B56&amp;L$7,Attendance!$N:$N,0)),IF(INDEX(Attendance!$R:$R,MATCH($B56&amp;L$7,Attendance!$N:$N,0))="","",IF(INDEX(Attendance!$R:$R,MATCH($B56&amp;L$7,Attendance!$N:$N,0))&gt;8,8,INDEX(Attendance!$R:$R,MATCH($B56&amp;L$7,Attendance!$N:$N,0))))),"")</f>
        <v/>
      </c>
      <c r="M57" s="192">
        <f>IFERROR(IF(M$6="Sun",INDEX(Attendance!$R:$R,MATCH($B56&amp;M$7,Attendance!$N:$N,0)),IF(INDEX(Attendance!$R:$R,MATCH($B56&amp;M$7,Attendance!$N:$N,0))="","",IF(INDEX(Attendance!$R:$R,MATCH($B56&amp;M$7,Attendance!$N:$N,0))&gt;8,8,INDEX(Attendance!$R:$R,MATCH($B56&amp;M$7,Attendance!$N:$N,0))))),"")</f>
        <v>8</v>
      </c>
      <c r="N57" s="192">
        <f>IFERROR(IF(N$6="Sun",INDEX(Attendance!$R:$R,MATCH($B56&amp;N$7,Attendance!$N:$N,0)),IF(INDEX(Attendance!$R:$R,MATCH($B56&amp;N$7,Attendance!$N:$N,0))="","",IF(INDEX(Attendance!$R:$R,MATCH($B56&amp;N$7,Attendance!$N:$N,0))&gt;8,8,INDEX(Attendance!$R:$R,MATCH($B56&amp;N$7,Attendance!$N:$N,0))))),"")</f>
        <v>8</v>
      </c>
      <c r="O57" s="192">
        <f>IFERROR(IF(O$6="Sun",INDEX(Attendance!$R:$R,MATCH($B56&amp;O$7,Attendance!$N:$N,0)),IF(INDEX(Attendance!$R:$R,MATCH($B56&amp;O$7,Attendance!$N:$N,0))="","",IF(INDEX(Attendance!$R:$R,MATCH($B56&amp;O$7,Attendance!$N:$N,0))&gt;8,8,INDEX(Attendance!$R:$R,MATCH($B56&amp;O$7,Attendance!$N:$N,0))))),"")</f>
        <v>8</v>
      </c>
      <c r="P57" s="192" t="str">
        <f>IFERROR(IF(P$6="Sun",INDEX(Attendance!$R:$R,MATCH($B56&amp;P$7,Attendance!$N:$N,0)),IF(INDEX(Attendance!$R:$R,MATCH($B56&amp;P$7,Attendance!$N:$N,0))="","",IF(INDEX(Attendance!$R:$R,MATCH($B56&amp;P$7,Attendance!$N:$N,0))&gt;8,8,INDEX(Attendance!$R:$R,MATCH($B56&amp;P$7,Attendance!$N:$N,0))))),"")</f>
        <v/>
      </c>
      <c r="Q57" s="192" t="str">
        <f>IFERROR(IF(Q$6="Sun",INDEX(Attendance!$R:$R,MATCH($B56&amp;Q$7,Attendance!$N:$N,0)),IF(INDEX(Attendance!$R:$R,MATCH($B56&amp;Q$7,Attendance!$N:$N,0))="","",IF(INDEX(Attendance!$R:$R,MATCH($B56&amp;Q$7,Attendance!$N:$N,0))&gt;8,8,INDEX(Attendance!$R:$R,MATCH($B56&amp;Q$7,Attendance!$N:$N,0))))),"")</f>
        <v/>
      </c>
      <c r="R57" s="192" t="str">
        <f>IFERROR(IF(R$6="Sun",INDEX(Attendance!$R:$R,MATCH($B56&amp;R$7,Attendance!$N:$N,0)),IF(INDEX(Attendance!$R:$R,MATCH($B56&amp;R$7,Attendance!$N:$N,0))="","",IF(INDEX(Attendance!$R:$R,MATCH($B56&amp;R$7,Attendance!$N:$N,0))&gt;8,8,INDEX(Attendance!$R:$R,MATCH($B56&amp;R$7,Attendance!$N:$N,0))))),"")</f>
        <v/>
      </c>
      <c r="S57" s="192" t="str">
        <f>IFERROR(IF(S$6="Sun",INDEX(Attendance!$R:$R,MATCH($B56&amp;S$7,Attendance!$N:$N,0)),IF(INDEX(Attendance!$R:$R,MATCH($B56&amp;S$7,Attendance!$N:$N,0))="","",IF(INDEX(Attendance!$R:$R,MATCH($B56&amp;S$7,Attendance!$N:$N,0))&gt;8,8,INDEX(Attendance!$R:$R,MATCH($B56&amp;S$7,Attendance!$N:$N,0))))),"")</f>
        <v/>
      </c>
      <c r="T57" s="192">
        <f>IFERROR(IF(T$6="Sun",INDEX(Attendance!$R:$R,MATCH($B56&amp;T$7,Attendance!$N:$N,0)),IF(INDEX(Attendance!$R:$R,MATCH($B56&amp;T$7,Attendance!$N:$N,0))="","",IF(INDEX(Attendance!$R:$R,MATCH($B56&amp;T$7,Attendance!$N:$N,0))&gt;8,8,INDEX(Attendance!$R:$R,MATCH($B56&amp;T$7,Attendance!$N:$N,0))))),"")</f>
        <v>8</v>
      </c>
      <c r="U57" s="192">
        <f>IFERROR(IF(U$6="Sun",INDEX(Attendance!$R:$R,MATCH($B56&amp;U$7,Attendance!$N:$N,0)),IF(INDEX(Attendance!$R:$R,MATCH($B56&amp;U$7,Attendance!$N:$N,0))="","",IF(INDEX(Attendance!$R:$R,MATCH($B56&amp;U$7,Attendance!$N:$N,0))&gt;8,8,INDEX(Attendance!$R:$R,MATCH($B56&amp;U$7,Attendance!$N:$N,0))))),"")</f>
        <v>8</v>
      </c>
      <c r="V57" s="192">
        <f>IFERROR(IF(V$6="Sun",INDEX(Attendance!$R:$R,MATCH($B56&amp;V$7,Attendance!$N:$N,0)),IF(INDEX(Attendance!$R:$R,MATCH($B56&amp;V$7,Attendance!$N:$N,0))="","",IF(INDEX(Attendance!$R:$R,MATCH($B56&amp;V$7,Attendance!$N:$N,0))&gt;8,8,INDEX(Attendance!$R:$R,MATCH($B56&amp;V$7,Attendance!$N:$N,0))))),"")</f>
        <v>8</v>
      </c>
      <c r="W57" s="192">
        <f>IFERROR(IF(W$6="Sun",INDEX(Attendance!$R:$R,MATCH($B56&amp;W$7,Attendance!$N:$N,0)),IF(INDEX(Attendance!$R:$R,MATCH($B56&amp;W$7,Attendance!$N:$N,0))="","",IF(INDEX(Attendance!$R:$R,MATCH($B56&amp;W$7,Attendance!$N:$N,0))&gt;8,8,INDEX(Attendance!$R:$R,MATCH($B56&amp;W$7,Attendance!$N:$N,0))))),"")</f>
        <v>8</v>
      </c>
      <c r="X57" s="192">
        <f>IFERROR(IF(X$6="Sun",INDEX(Attendance!$R:$R,MATCH($B56&amp;X$7,Attendance!$N:$N,0)),IF(INDEX(Attendance!$R:$R,MATCH($B56&amp;X$7,Attendance!$N:$N,0))="","",IF(INDEX(Attendance!$R:$R,MATCH($B56&amp;X$7,Attendance!$N:$N,0))&gt;8,8,INDEX(Attendance!$R:$R,MATCH($B56&amp;X$7,Attendance!$N:$N,0))))),"")</f>
        <v>8</v>
      </c>
      <c r="Y57" s="192">
        <f>IFERROR(IF(Y$6="Sun",INDEX(Attendance!$R:$R,MATCH($B56&amp;Y$7,Attendance!$N:$N,0)),IF(INDEX(Attendance!$R:$R,MATCH($B56&amp;Y$7,Attendance!$N:$N,0))="","",IF(INDEX(Attendance!$R:$R,MATCH($B56&amp;Y$7,Attendance!$N:$N,0))&gt;8,8,INDEX(Attendance!$R:$R,MATCH($B56&amp;Y$7,Attendance!$N:$N,0))))),"")</f>
        <v>8</v>
      </c>
      <c r="Z57" s="192" t="str">
        <f>IFERROR(IF(Z$6="Sun",INDEX(Attendance!$R:$R,MATCH($B56&amp;Z$7,Attendance!$N:$N,0)),IF(INDEX(Attendance!$R:$R,MATCH($B56&amp;Z$7,Attendance!$N:$N,0))="","",IF(INDEX(Attendance!$R:$R,MATCH($B56&amp;Z$7,Attendance!$N:$N,0))&gt;8,8,INDEX(Attendance!$R:$R,MATCH($B56&amp;Z$7,Attendance!$N:$N,0))))),"")</f>
        <v/>
      </c>
      <c r="AA57" s="192">
        <f>IFERROR(IF(AA$6="Sun",INDEX(Attendance!$R:$R,MATCH($B56&amp;AA$7,Attendance!$N:$N,0)),IF(INDEX(Attendance!$R:$R,MATCH($B56&amp;AA$7,Attendance!$N:$N,0))="","",IF(INDEX(Attendance!$R:$R,MATCH($B56&amp;AA$7,Attendance!$N:$N,0))&gt;8,8,INDEX(Attendance!$R:$R,MATCH($B56&amp;AA$7,Attendance!$N:$N,0))))),"")</f>
        <v>8</v>
      </c>
      <c r="AB57" s="192">
        <f>IFERROR(IF(AB$6="Sun",INDEX(Attendance!$R:$R,MATCH($B56&amp;AB$7,Attendance!$N:$N,0)),IF(INDEX(Attendance!$R:$R,MATCH($B56&amp;AB$7,Attendance!$N:$N,0))="","",IF(INDEX(Attendance!$R:$R,MATCH($B56&amp;AB$7,Attendance!$N:$N,0))&gt;8,8,INDEX(Attendance!$R:$R,MATCH($B56&amp;AB$7,Attendance!$N:$N,0))))),"")</f>
        <v>8</v>
      </c>
      <c r="AC57" s="192">
        <f>IFERROR(IF(AC$6="Sun",INDEX(Attendance!$R:$R,MATCH($B56&amp;AC$7,Attendance!$N:$N,0)),IF(INDEX(Attendance!$R:$R,MATCH($B56&amp;AC$7,Attendance!$N:$N,0))="","",IF(INDEX(Attendance!$R:$R,MATCH($B56&amp;AC$7,Attendance!$N:$N,0))&gt;8,8,INDEX(Attendance!$R:$R,MATCH($B56&amp;AC$7,Attendance!$N:$N,0))))),"")</f>
        <v>8</v>
      </c>
      <c r="AD57" s="192">
        <f>IFERROR(IF(AD$6="Sun",INDEX(Attendance!$R:$R,MATCH($B56&amp;AD$7,Attendance!$N:$N,0)),IF(INDEX(Attendance!$R:$R,MATCH($B56&amp;AD$7,Attendance!$N:$N,0))="","",IF(INDEX(Attendance!$R:$R,MATCH($B56&amp;AD$7,Attendance!$N:$N,0))&gt;8,8,INDEX(Attendance!$R:$R,MATCH($B56&amp;AD$7,Attendance!$N:$N,0))))),"")</f>
        <v>8</v>
      </c>
      <c r="AE57" s="192">
        <f>IFERROR(IF(AE$6="Sun",INDEX(Attendance!$R:$R,MATCH($B56&amp;AE$7,Attendance!$N:$N,0)),IF(INDEX(Attendance!$R:$R,MATCH($B56&amp;AE$7,Attendance!$N:$N,0))="","",IF(INDEX(Attendance!$R:$R,MATCH($B56&amp;AE$7,Attendance!$N:$N,0))&gt;8,8,INDEX(Attendance!$R:$R,MATCH($B56&amp;AE$7,Attendance!$N:$N,0))))),"")</f>
        <v>8</v>
      </c>
      <c r="AF57" s="192">
        <f>IFERROR(IF(AF$6="Sun",INDEX(Attendance!$R:$R,MATCH($B56&amp;AF$7,Attendance!$N:$N,0)),IF(INDEX(Attendance!$R:$R,MATCH($B56&amp;AF$7,Attendance!$N:$N,0))="","",IF(INDEX(Attendance!$R:$R,MATCH($B56&amp;AF$7,Attendance!$N:$N,0))&gt;8,8,INDEX(Attendance!$R:$R,MATCH($B56&amp;AF$7,Attendance!$N:$N,0))))),"")</f>
        <v>8</v>
      </c>
      <c r="AG57" s="192" t="str">
        <f>IFERROR(IF(AG$6="Sun",INDEX(Attendance!$R:$R,MATCH($B56&amp;AG$7,Attendance!$N:$N,0)),IF(INDEX(Attendance!$R:$R,MATCH($B56&amp;AG$7,Attendance!$N:$N,0))="","",IF(INDEX(Attendance!$R:$R,MATCH($B56&amp;AG$7,Attendance!$N:$N,0))&gt;8,8,INDEX(Attendance!$R:$R,MATCH($B56&amp;AG$7,Attendance!$N:$N,0))))),"")</f>
        <v/>
      </c>
      <c r="AH57" s="192" t="str">
        <f>IFERROR(IF(AH$6="Sun",INDEX(Attendance!$R:$R,MATCH($B56&amp;AH$7,Attendance!$N:$N,0)),IF(INDEX(Attendance!$R:$R,MATCH($B56&amp;AH$7,Attendance!$N:$N,0))="","",IF(INDEX(Attendance!$R:$R,MATCH($B56&amp;AH$7,Attendance!$N:$N,0))&gt;8,8,INDEX(Attendance!$R:$R,MATCH($B56&amp;AH$7,Attendance!$N:$N,0))))),"")</f>
        <v/>
      </c>
      <c r="AI57" s="192" t="str">
        <f>IFERROR(IF(AI$6="Sun",INDEX(Attendance!$R:$R,MATCH($B56&amp;AI$7,Attendance!$N:$N,0)),IF(INDEX(Attendance!$R:$R,MATCH($B56&amp;AI$7,Attendance!$N:$N,0))="","",IF(INDEX(Attendance!$R:$R,MATCH($B56&amp;AI$7,Attendance!$N:$N,0))&gt;8,8,INDEX(Attendance!$R:$R,MATCH($B56&amp;AI$7,Attendance!$N:$N,0))))),"")</f>
        <v/>
      </c>
      <c r="AJ57" s="192" t="str">
        <f>IFERROR(IF(AJ$6="Sun",INDEX(Attendance!$R:$R,MATCH($B56&amp;AJ$7,Attendance!$N:$N,0)),IF(INDEX(Attendance!$R:$R,MATCH($B56&amp;AJ$7,Attendance!$N:$N,0))="","",IF(INDEX(Attendance!$R:$R,MATCH($B56&amp;AJ$7,Attendance!$N:$N,0))&gt;8,8,INDEX(Attendance!$R:$R,MATCH($B56&amp;AJ$7,Attendance!$N:$N,0))))),"")</f>
        <v/>
      </c>
      <c r="AK57" s="259"/>
      <c r="AL57" s="193">
        <f>ROUND((IF($C61="",Basic,MID($C61,FIND("RM",$C61)+3,4))+$AP56+$AQ61)/WorkDays/WorkHours*AL$6,4)</f>
        <v>8.6538000000000004</v>
      </c>
      <c r="AM57" s="193">
        <f>ROUND((IF($C61="",Basic,MID($C61,FIND("RM",$C61)+3,4))+$AP56+$AQ61)/WorkDays/WorkHours*AM$6,4)</f>
        <v>11.538500000000001</v>
      </c>
      <c r="AN57" s="193">
        <f>ROUND((IF($C61="",Basic,MID($C61,FIND("RM",$C61)+3,4))+$AP56+$AQ61)/WorkDays/WorkHours*AN$6,4)</f>
        <v>17.307700000000001</v>
      </c>
      <c r="AO57" s="262"/>
      <c r="AP57" s="265"/>
      <c r="AQ57" s="86"/>
      <c r="AR57" s="194"/>
      <c r="AS57" s="194"/>
      <c r="AT57" s="194"/>
      <c r="AU57" s="256"/>
    </row>
    <row r="58" spans="1:47" s="213" customFormat="1" ht="33" customHeight="1" x14ac:dyDescent="0.35">
      <c r="A58" s="189"/>
      <c r="B58" s="184"/>
      <c r="C58" s="195" t="str">
        <f>_xlfn.IFNA(INDEX(Masterlist!E:E,MATCH(B56,Masterlist!B:B,0)),"")</f>
        <v>Phone No. 09</v>
      </c>
      <c r="D58" s="1"/>
      <c r="E58" s="196" t="s">
        <v>175</v>
      </c>
      <c r="F58" s="197">
        <f>IFERROR(IF(F$6="Sun","",IF(INDEX(Attendance!$S:$S,MATCH($B56&amp;F$7,Attendance!$N:$N,0))=TRUE,"",IF(F57&lt;8,"",INDEX(Attendance!$G:$G,MATCH($B56&amp;F$7,Attendance!$N:$N,0))))),"")</f>
        <v>2</v>
      </c>
      <c r="G58" s="197">
        <f>IFERROR(IF(G$6="Sun","",IF(INDEX(Attendance!$S:$S,MATCH($B56&amp;G$7,Attendance!$N:$N,0))=TRUE,"",IF(G57&lt;8,"",INDEX(Attendance!$G:$G,MATCH($B56&amp;G$7,Attendance!$N:$N,0))))),"")</f>
        <v>2</v>
      </c>
      <c r="H58" s="197">
        <f>IFERROR(IF(H$6="Sun","",IF(INDEX(Attendance!$S:$S,MATCH($B56&amp;H$7,Attendance!$N:$N,0))=TRUE,"",IF(H57&lt;8,"",INDEX(Attendance!$G:$G,MATCH($B56&amp;H$7,Attendance!$N:$N,0))))),"")</f>
        <v>2</v>
      </c>
      <c r="I58" s="197">
        <f>IFERROR(IF(I$6="Sun","",IF(INDEX(Attendance!$S:$S,MATCH($B56&amp;I$7,Attendance!$N:$N,0))=TRUE,"",IF(I57&lt;8,"",INDEX(Attendance!$G:$G,MATCH($B56&amp;I$7,Attendance!$N:$N,0))))),"")</f>
        <v>2</v>
      </c>
      <c r="J58" s="197">
        <f>IFERROR(IF(J$6="Sun","",IF(INDEX(Attendance!$S:$S,MATCH($B56&amp;J$7,Attendance!$N:$N,0))=TRUE,"",IF(J57&lt;8,"",INDEX(Attendance!$G:$G,MATCH($B56&amp;J$7,Attendance!$N:$N,0))))),"")</f>
        <v>2</v>
      </c>
      <c r="K58" s="197">
        <f>IFERROR(IF(K$6="Sun","",IF(INDEX(Attendance!$S:$S,MATCH($B56&amp;K$7,Attendance!$N:$N,0))=TRUE,"",IF(K57&lt;8,"",INDEX(Attendance!$G:$G,MATCH($B56&amp;K$7,Attendance!$N:$N,0))))),"")</f>
        <v>2</v>
      </c>
      <c r="L58" s="197" t="str">
        <f>IFERROR(IF(L$6="Sun","",IF(INDEX(Attendance!$S:$S,MATCH($B56&amp;L$7,Attendance!$N:$N,0))=TRUE,"",IF(L57&lt;8,"",INDEX(Attendance!$G:$G,MATCH($B56&amp;L$7,Attendance!$N:$N,0))))),"")</f>
        <v/>
      </c>
      <c r="M58" s="197">
        <f>IFERROR(IF(M$6="Sun","",IF(INDEX(Attendance!$S:$S,MATCH($B56&amp;M$7,Attendance!$N:$N,0))=TRUE,"",IF(M57&lt;8,"",INDEX(Attendance!$G:$G,MATCH($B56&amp;M$7,Attendance!$N:$N,0))))),"")</f>
        <v>3</v>
      </c>
      <c r="N58" s="197">
        <f>IFERROR(IF(N$6="Sun","",IF(INDEX(Attendance!$S:$S,MATCH($B56&amp;N$7,Attendance!$N:$N,0))=TRUE,"",IF(N57&lt;8,"",INDEX(Attendance!$G:$G,MATCH($B56&amp;N$7,Attendance!$N:$N,0))))),"")</f>
        <v>3</v>
      </c>
      <c r="O58" s="197">
        <f>IFERROR(IF(O$6="Sun","",IF(INDEX(Attendance!$S:$S,MATCH($B56&amp;O$7,Attendance!$N:$N,0))=TRUE,"",IF(O57&lt;8,"",INDEX(Attendance!$G:$G,MATCH($B56&amp;O$7,Attendance!$N:$N,0))))),"")</f>
        <v>0</v>
      </c>
      <c r="P58" s="197">
        <f>IFERROR(IF(P$6="Sun","",IF(INDEX(Attendance!$S:$S,MATCH($B56&amp;P$7,Attendance!$N:$N,0))=TRUE,"",IF(P57&lt;8,"",INDEX(Attendance!$G:$G,MATCH($B56&amp;P$7,Attendance!$N:$N,0))))),"")</f>
        <v>0</v>
      </c>
      <c r="Q58" s="197">
        <f>IFERROR(IF(Q$6="Sun","",IF(INDEX(Attendance!$S:$S,MATCH($B56&amp;Q$7,Attendance!$N:$N,0))=TRUE,"",IF(Q57&lt;8,"",INDEX(Attendance!$G:$G,MATCH($B56&amp;Q$7,Attendance!$N:$N,0))))),"")</f>
        <v>0</v>
      </c>
      <c r="R58" s="197">
        <f>IFERROR(IF(R$6="Sun","",IF(INDEX(Attendance!$S:$S,MATCH($B56&amp;R$7,Attendance!$N:$N,0))=TRUE,"",IF(R57&lt;8,"",INDEX(Attendance!$G:$G,MATCH($B56&amp;R$7,Attendance!$N:$N,0))))),"")</f>
        <v>0</v>
      </c>
      <c r="S58" s="197" t="str">
        <f>IFERROR(IF(S$6="Sun","",IF(INDEX(Attendance!$S:$S,MATCH($B56&amp;S$7,Attendance!$N:$N,0))=TRUE,"",IF(S57&lt;8,"",INDEX(Attendance!$G:$G,MATCH($B56&amp;S$7,Attendance!$N:$N,0))))),"")</f>
        <v/>
      </c>
      <c r="T58" s="197">
        <f>IFERROR(IF(T$6="Sun","",IF(INDEX(Attendance!$S:$S,MATCH($B56&amp;T$7,Attendance!$N:$N,0))=TRUE,"",IF(T57&lt;8,"",INDEX(Attendance!$G:$G,MATCH($B56&amp;T$7,Attendance!$N:$N,0))))),"")</f>
        <v>3</v>
      </c>
      <c r="U58" s="197">
        <f>IFERROR(IF(U$6="Sun","",IF(INDEX(Attendance!$S:$S,MATCH($B56&amp;U$7,Attendance!$N:$N,0))=TRUE,"",IF(U57&lt;8,"",INDEX(Attendance!$G:$G,MATCH($B56&amp;U$7,Attendance!$N:$N,0))))),"")</f>
        <v>3</v>
      </c>
      <c r="V58" s="197">
        <f>IFERROR(IF(V$6="Sun","",IF(INDEX(Attendance!$S:$S,MATCH($B56&amp;V$7,Attendance!$N:$N,0))=TRUE,"",IF(V57&lt;8,"",INDEX(Attendance!$G:$G,MATCH($B56&amp;V$7,Attendance!$N:$N,0))))),"")</f>
        <v>3</v>
      </c>
      <c r="W58" s="197">
        <f>IFERROR(IF(W$6="Sun","",IF(INDEX(Attendance!$S:$S,MATCH($B56&amp;W$7,Attendance!$N:$N,0))=TRUE,"",IF(W57&lt;8,"",INDEX(Attendance!$G:$G,MATCH($B56&amp;W$7,Attendance!$N:$N,0))))),"")</f>
        <v>3</v>
      </c>
      <c r="X58" s="197">
        <f>IFERROR(IF(X$6="Sun","",IF(INDEX(Attendance!$S:$S,MATCH($B56&amp;X$7,Attendance!$N:$N,0))=TRUE,"",IF(X57&lt;8,"",INDEX(Attendance!$G:$G,MATCH($B56&amp;X$7,Attendance!$N:$N,0))))),"")</f>
        <v>3</v>
      </c>
      <c r="Y58" s="197">
        <f>IFERROR(IF(Y$6="Sun","",IF(INDEX(Attendance!$S:$S,MATCH($B56&amp;Y$7,Attendance!$N:$N,0))=TRUE,"",IF(Y57&lt;8,"",INDEX(Attendance!$G:$G,MATCH($B56&amp;Y$7,Attendance!$N:$N,0))))),"")</f>
        <v>3</v>
      </c>
      <c r="Z58" s="197" t="str">
        <f>IFERROR(IF(Z$6="Sun","",IF(INDEX(Attendance!$S:$S,MATCH($B56&amp;Z$7,Attendance!$N:$N,0))=TRUE,"",IF(Z57&lt;8,"",INDEX(Attendance!$G:$G,MATCH($B56&amp;Z$7,Attendance!$N:$N,0))))),"")</f>
        <v/>
      </c>
      <c r="AA58" s="197">
        <f>IFERROR(IF(AA$6="Sun","",IF(INDEX(Attendance!$S:$S,MATCH($B56&amp;AA$7,Attendance!$N:$N,0))=TRUE,"",IF(AA57&lt;8,"",INDEX(Attendance!$G:$G,MATCH($B56&amp;AA$7,Attendance!$N:$N,0))))),"")</f>
        <v>3</v>
      </c>
      <c r="AB58" s="197">
        <f>IFERROR(IF(AB$6="Sun","",IF(INDEX(Attendance!$S:$S,MATCH($B56&amp;AB$7,Attendance!$N:$N,0))=TRUE,"",IF(AB57&lt;8,"",INDEX(Attendance!$G:$G,MATCH($B56&amp;AB$7,Attendance!$N:$N,0))))),"")</f>
        <v>3</v>
      </c>
      <c r="AC58" s="197">
        <f>IFERROR(IF(AC$6="Sun","",IF(INDEX(Attendance!$S:$S,MATCH($B56&amp;AC$7,Attendance!$N:$N,0))=TRUE,"",IF(AC57&lt;8,"",INDEX(Attendance!$G:$G,MATCH($B56&amp;AC$7,Attendance!$N:$N,0))))),"")</f>
        <v>3</v>
      </c>
      <c r="AD58" s="197">
        <f>IFERROR(IF(AD$6="Sun","",IF(INDEX(Attendance!$S:$S,MATCH($B56&amp;AD$7,Attendance!$N:$N,0))=TRUE,"",IF(AD57&lt;8,"",INDEX(Attendance!$G:$G,MATCH($B56&amp;AD$7,Attendance!$N:$N,0))))),"")</f>
        <v>3</v>
      </c>
      <c r="AE58" s="197">
        <f>IFERROR(IF(AE$6="Sun","",IF(INDEX(Attendance!$S:$S,MATCH($B56&amp;AE$7,Attendance!$N:$N,0))=TRUE,"",IF(AE57&lt;8,"",INDEX(Attendance!$G:$G,MATCH($B56&amp;AE$7,Attendance!$N:$N,0))))),"")</f>
        <v>3</v>
      </c>
      <c r="AF58" s="197">
        <f>IFERROR(IF(AF$6="Sun","",IF(INDEX(Attendance!$S:$S,MATCH($B56&amp;AF$7,Attendance!$N:$N,0))=TRUE,"",IF(AF57&lt;8,"",INDEX(Attendance!$G:$G,MATCH($B56&amp;AF$7,Attendance!$N:$N,0))))),"")</f>
        <v>3</v>
      </c>
      <c r="AG58" s="197" t="str">
        <f>IFERROR(IF(AG$6="Sun","",IF(INDEX(Attendance!$S:$S,MATCH($B56&amp;AG$7,Attendance!$N:$N,0))=TRUE,"",IF(AG57&lt;8,"",INDEX(Attendance!$G:$G,MATCH($B56&amp;AG$7,Attendance!$N:$N,0))))),"")</f>
        <v/>
      </c>
      <c r="AH58" s="197" t="str">
        <f>IFERROR(IF(AH$6="Sun","",IF(INDEX(Attendance!$S:$S,MATCH($B56&amp;AH$7,Attendance!$N:$N,0))=TRUE,"",IF(AH57&lt;8,"",INDEX(Attendance!$G:$G,MATCH($B56&amp;AH$7,Attendance!$N:$N,0))))),"")</f>
        <v/>
      </c>
      <c r="AI58" s="197" t="str">
        <f>IFERROR(IF(AI$6="Sun","",IF(INDEX(Attendance!$S:$S,MATCH($B56&amp;AI$7,Attendance!$N:$N,0))=TRUE,"",IF(AI57&lt;8,"",INDEX(Attendance!$G:$G,MATCH($B56&amp;AI$7,Attendance!$N:$N,0))))),"")</f>
        <v/>
      </c>
      <c r="AJ58" s="197" t="str">
        <f>IFERROR(IF(AJ$6="Sun","",IF(INDEX(Attendance!$S:$S,MATCH($B56&amp;AJ$7,Attendance!$N:$N,0))=TRUE,"",IF(AJ57&lt;8,"",INDEX(Attendance!$G:$G,MATCH($B56&amp;AJ$7,Attendance!$N:$N,0))))),"")</f>
        <v/>
      </c>
      <c r="AK58" s="259"/>
      <c r="AL58" s="198"/>
      <c r="AM58" s="198"/>
      <c r="AN58" s="198"/>
      <c r="AO58" s="262"/>
      <c r="AP58" s="265"/>
      <c r="AQ58" s="86"/>
      <c r="AR58" s="194"/>
      <c r="AS58" s="194"/>
      <c r="AT58" s="194"/>
      <c r="AU58" s="256"/>
    </row>
    <row r="59" spans="1:47" s="213" customFormat="1" ht="33" customHeight="1" x14ac:dyDescent="0.35">
      <c r="A59" s="189"/>
      <c r="B59" s="184"/>
      <c r="C59" s="195" t="str">
        <f>_xlfn.IFNA(INDEX(Masterlist!F:F,MATCH(B56,Masterlist!B:B,0)),"")</f>
        <v>Acc No. 09 Bank Code 09</v>
      </c>
      <c r="D59" s="88"/>
      <c r="E59" s="196"/>
      <c r="F59" s="199"/>
      <c r="G59" s="200"/>
      <c r="H59" s="192"/>
      <c r="I59" s="192"/>
      <c r="J59" s="192"/>
      <c r="K59" s="192"/>
      <c r="L59" s="192"/>
      <c r="M59" s="192"/>
      <c r="N59" s="192"/>
      <c r="O59" s="192"/>
      <c r="P59" s="192"/>
      <c r="Q59" s="201"/>
      <c r="R59" s="201"/>
      <c r="S59" s="192"/>
      <c r="T59" s="192"/>
      <c r="U59" s="192"/>
      <c r="V59" s="192"/>
      <c r="W59" s="192"/>
      <c r="X59" s="192"/>
      <c r="Y59" s="192"/>
      <c r="Z59" s="192"/>
      <c r="AA59" s="192"/>
      <c r="AB59" s="192"/>
      <c r="AC59" s="192"/>
      <c r="AD59" s="192"/>
      <c r="AE59" s="192"/>
      <c r="AF59" s="192"/>
      <c r="AG59" s="192"/>
      <c r="AH59" s="192"/>
      <c r="AI59" s="192"/>
      <c r="AJ59" s="192"/>
      <c r="AK59" s="259"/>
      <c r="AL59" s="198"/>
      <c r="AM59" s="198"/>
      <c r="AN59" s="198"/>
      <c r="AO59" s="262"/>
      <c r="AP59" s="265"/>
      <c r="AQ59" s="86"/>
      <c r="AR59" s="194"/>
      <c r="AS59" s="194"/>
      <c r="AT59" s="194"/>
      <c r="AU59" s="256"/>
    </row>
    <row r="60" spans="1:47" s="213" customFormat="1" ht="33" customHeight="1" x14ac:dyDescent="0.35">
      <c r="A60" s="189"/>
      <c r="B60" s="184"/>
      <c r="C60" s="202">
        <f>_xlfn.IFNA(INDEX(Masterlist!I:I,MATCH(B56,Masterlist!B:B,0)),"")</f>
        <v>42963</v>
      </c>
      <c r="D60" s="226" t="str">
        <f>_xlfn.IFNA(IF(INDEX(Attendance!H:H,MATCH(B56,Attendance!$A:$A,0))="VMI","SCOPE ALLW",""),"")</f>
        <v/>
      </c>
      <c r="E60" s="196" t="s">
        <v>13</v>
      </c>
      <c r="F60" s="203" t="str">
        <f>IFERROR(IF(AND(RIGHT(F56,1)="N",VALUE(F57)&gt;=8),Database!$I$3,""),"")</f>
        <v/>
      </c>
      <c r="G60" s="192" t="str">
        <f>IFERROR(IF(AND(RIGHT(G56,1)="N",VALUE(G57)&gt;=8),Database!$I$3,""),"")</f>
        <v/>
      </c>
      <c r="H60" s="199" t="str">
        <f>IFERROR(IF(AND(RIGHT(H56,1)="N",VALUE(H57)&gt;=8),Database!$I$3,""),"")</f>
        <v/>
      </c>
      <c r="I60" s="192" t="str">
        <f>IFERROR(IF(AND(RIGHT(I56,1)="N",VALUE(I57)&gt;=8),Database!$I$3,""),"")</f>
        <v/>
      </c>
      <c r="J60" s="192" t="str">
        <f>IFERROR(IF(AND(RIGHT(J56,1)="N",VALUE(J57)&gt;=8),Database!$I$3,""),"")</f>
        <v/>
      </c>
      <c r="K60" s="192" t="str">
        <f>IFERROR(IF(AND(RIGHT(K56,1)="N",VALUE(K57)&gt;=8),Database!$I$3,""),"")</f>
        <v/>
      </c>
      <c r="L60" s="192" t="str">
        <f>IFERROR(IF(AND(RIGHT(L56,1)="N",VALUE(L57)&gt;=8),Database!$I$3,""),"")</f>
        <v/>
      </c>
      <c r="M60" s="192" t="str">
        <f>IFERROR(IF(AND(RIGHT(M56,1)="N",VALUE(M57)&gt;=8),Database!$I$3,""),"")</f>
        <v/>
      </c>
      <c r="N60" s="192" t="str">
        <f>IFERROR(IF(AND(RIGHT(N56,1)="N",VALUE(N57)&gt;=8),Database!$I$3,""),"")</f>
        <v/>
      </c>
      <c r="O60" s="192" t="str">
        <f>IFERROR(IF(AND(RIGHT(O56,1)="N",VALUE(O57)&gt;=8),Database!$I$3,""),"")</f>
        <v/>
      </c>
      <c r="P60" s="192" t="str">
        <f>IFERROR(IF(AND(RIGHT(P56,1)="N",VALUE(P57)&gt;=8),Database!$I$3,""),"")</f>
        <v/>
      </c>
      <c r="Q60" s="192" t="str">
        <f>IFERROR(IF(AND(RIGHT(Q56,1)="N",VALUE(Q57)&gt;=8),Database!$I$3,""),"")</f>
        <v/>
      </c>
      <c r="R60" s="192" t="str">
        <f>IFERROR(IF(AND(RIGHT(R56,1)="N",VALUE(R57)&gt;=8),Database!$I$3,""),"")</f>
        <v/>
      </c>
      <c r="S60" s="192" t="str">
        <f>IFERROR(IF(AND(RIGHT(S56,1)="N",VALUE(S57)&gt;=8),Database!$I$3,""),"")</f>
        <v/>
      </c>
      <c r="T60" s="192" t="str">
        <f>IFERROR(IF(AND(RIGHT(T56,1)="N",VALUE(T57)&gt;=8),Database!$I$3,""),"")</f>
        <v/>
      </c>
      <c r="U60" s="192" t="str">
        <f>IFERROR(IF(AND(RIGHT(U56,1)="N",VALUE(U57)&gt;=8),Database!$I$3,""),"")</f>
        <v/>
      </c>
      <c r="V60" s="192" t="str">
        <f>IFERROR(IF(AND(RIGHT(V56,1)="N",VALUE(V57)&gt;=8),Database!$I$3,""),"")</f>
        <v/>
      </c>
      <c r="W60" s="192" t="str">
        <f>IFERROR(IF(AND(RIGHT(W56,1)="N",VALUE(W57)&gt;=8),Database!$I$3,""),"")</f>
        <v/>
      </c>
      <c r="X60" s="192" t="str">
        <f>IFERROR(IF(AND(RIGHT(X56,1)="N",VALUE(X57)&gt;=8),Database!$I$3,""),"")</f>
        <v/>
      </c>
      <c r="Y60" s="192" t="str">
        <f>IFERROR(IF(AND(RIGHT(Y56,1)="N",VALUE(Y57)&gt;=8),Database!$I$3,""),"")</f>
        <v/>
      </c>
      <c r="Z60" s="192" t="str">
        <f>IFERROR(IF(AND(RIGHT(Z56,1)="N",VALUE(Z57)&gt;=8),Database!$I$3,""),"")</f>
        <v/>
      </c>
      <c r="AA60" s="192" t="str">
        <f>IFERROR(IF(AND(RIGHT(AA56,1)="N",VALUE(AA57)&gt;=8),Database!$I$3,""),"")</f>
        <v/>
      </c>
      <c r="AB60" s="192" t="str">
        <f>IFERROR(IF(AND(RIGHT(AB56,1)="N",VALUE(AB57)&gt;=8),Database!$I$3,""),"")</f>
        <v/>
      </c>
      <c r="AC60" s="192" t="str">
        <f>IFERROR(IF(AND(RIGHT(AC56,1)="N",VALUE(AC57)&gt;=8),Database!$I$3,""),"")</f>
        <v/>
      </c>
      <c r="AD60" s="192" t="str">
        <f>IFERROR(IF(AND(RIGHT(AD56,1)="N",VALUE(AD57)&gt;=8),Database!$I$3,""),"")</f>
        <v/>
      </c>
      <c r="AE60" s="192" t="str">
        <f>IFERROR(IF(AND(RIGHT(AE56,1)="N",VALUE(AE57)&gt;=8),Database!$I$3,""),"")</f>
        <v/>
      </c>
      <c r="AF60" s="192" t="str">
        <f>IFERROR(IF(AND(RIGHT(AF56,1)="N",VALUE(AF57)&gt;=8),Database!$I$3,""),"")</f>
        <v/>
      </c>
      <c r="AG60" s="192" t="str">
        <f>IFERROR(IF(AND(RIGHT(AG56,1)="N",VALUE(AG57)&gt;=8),Database!$I$3,""),"")</f>
        <v/>
      </c>
      <c r="AH60" s="192" t="str">
        <f>IFERROR(IF(AND(RIGHT(AH56,1)="N",VALUE(AH57)&gt;=8),Database!$I$3,""),"")</f>
        <v/>
      </c>
      <c r="AI60" s="192" t="str">
        <f>IFERROR(IF(AND(RIGHT(AI56,1)="N",VALUE(AI57)&gt;=8),Database!$I$3,""),"")</f>
        <v/>
      </c>
      <c r="AJ60" s="192" t="str">
        <f>IFERROR(IF(AND(RIGHT(AJ56,1)="N",VALUE(AJ57)&gt;=8),Database!$I$3,""),"")</f>
        <v/>
      </c>
      <c r="AK60" s="259"/>
      <c r="AL60" s="204"/>
      <c r="AM60" s="198"/>
      <c r="AN60" s="198"/>
      <c r="AO60" s="262"/>
      <c r="AP60" s="265"/>
      <c r="AQ60" s="86"/>
      <c r="AR60" s="194"/>
      <c r="AS60" s="194"/>
      <c r="AT60" s="194"/>
      <c r="AU60" s="256"/>
    </row>
    <row r="61" spans="1:47" s="213" customFormat="1" ht="33" customHeight="1" thickBot="1" x14ac:dyDescent="0.4">
      <c r="A61" s="189"/>
      <c r="B61" s="205"/>
      <c r="C61" s="222"/>
      <c r="D61" s="28"/>
      <c r="E61" s="206" t="s">
        <v>176</v>
      </c>
      <c r="F61" s="207">
        <f>IFERROR(IF(INDEX(Attendance!$T:$T,MATCH($B56&amp;F$7,Attendance!$N:$N,0))=TRUE,"L",IF(SUM(F57:F58)&gt;=10,5,"")),"")</f>
        <v>5</v>
      </c>
      <c r="G61" s="207">
        <f>IFERROR(IF(INDEX(Attendance!$T:$T,MATCH($B56&amp;G$7,Attendance!$N:$N,0))=TRUE,"L",IF(SUM(G57:G58)&gt;=10,5,"")),"")</f>
        <v>5</v>
      </c>
      <c r="H61" s="208">
        <f>IFERROR(IF(INDEX(Attendance!$T:$T,MATCH($B56&amp;H$7,Attendance!$N:$N,0))=TRUE,"L",IF(SUM(H57:H58)&gt;=10,5,"")),"")</f>
        <v>5</v>
      </c>
      <c r="I61" s="208">
        <f>IFERROR(IF(INDEX(Attendance!$T:$T,MATCH($B56&amp;I$7,Attendance!$N:$N,0))=TRUE,"L",IF(SUM(I57:I58)&gt;=10,5,"")),"")</f>
        <v>5</v>
      </c>
      <c r="J61" s="208">
        <f>IFERROR(IF(INDEX(Attendance!$T:$T,MATCH($B56&amp;J$7,Attendance!$N:$N,0))=TRUE,"L",IF(SUM(J57:J58)&gt;=10,5,"")),"")</f>
        <v>5</v>
      </c>
      <c r="K61" s="208">
        <f>IFERROR(IF(INDEX(Attendance!$T:$T,MATCH($B56&amp;K$7,Attendance!$N:$N,0))=TRUE,"L",IF(SUM(K57:K58)&gt;=10,5,"")),"")</f>
        <v>5</v>
      </c>
      <c r="L61" s="208" t="str">
        <f>IFERROR(IF(INDEX(Attendance!$T:$T,MATCH($B56&amp;L$7,Attendance!$N:$N,0))=TRUE,"L",IF(SUM(L57:L58)&gt;=10,5,"")),"")</f>
        <v/>
      </c>
      <c r="M61" s="208">
        <f>IFERROR(IF(INDEX(Attendance!$T:$T,MATCH($B56&amp;M$7,Attendance!$N:$N,0))=TRUE,"L",IF(SUM(M57:M58)&gt;=10,5,"")),"")</f>
        <v>5</v>
      </c>
      <c r="N61" s="208">
        <f>IFERROR(IF(INDEX(Attendance!$T:$T,MATCH($B56&amp;N$7,Attendance!$N:$N,0))=TRUE,"L",IF(SUM(N57:N58)&gt;=10,5,"")),"")</f>
        <v>5</v>
      </c>
      <c r="O61" s="208" t="str">
        <f>IFERROR(IF(INDEX(Attendance!$T:$T,MATCH($B56&amp;O$7,Attendance!$N:$N,0))=TRUE,"L",IF(SUM(O57:O58)&gt;=10,5,"")),"")</f>
        <v/>
      </c>
      <c r="P61" s="208" t="str">
        <f>IFERROR(IF(INDEX(Attendance!$T:$T,MATCH($B56&amp;P$7,Attendance!$N:$N,0))=TRUE,"L",IF(SUM(P57:P58)&gt;=10,5,"")),"")</f>
        <v/>
      </c>
      <c r="Q61" s="208" t="str">
        <f>IFERROR(IF(INDEX(Attendance!$T:$T,MATCH($B56&amp;Q$7,Attendance!$N:$N,0))=TRUE,"L",IF(SUM(Q57:Q58)&gt;=10,5,"")),"")</f>
        <v/>
      </c>
      <c r="R61" s="208" t="str">
        <f>IFERROR(IF(INDEX(Attendance!$T:$T,MATCH($B56&amp;R$7,Attendance!$N:$N,0))=TRUE,"L",IF(SUM(R57:R58)&gt;=10,5,"")),"")</f>
        <v/>
      </c>
      <c r="S61" s="208" t="str">
        <f>IFERROR(IF(INDEX(Attendance!$T:$T,MATCH($B56&amp;S$7,Attendance!$N:$N,0))=TRUE,"L",IF(SUM(S57:S58)&gt;=10,5,"")),"")</f>
        <v/>
      </c>
      <c r="T61" s="208">
        <f>IFERROR(IF(INDEX(Attendance!$T:$T,MATCH($B56&amp;T$7,Attendance!$N:$N,0))=TRUE,"L",IF(SUM(T57:T58)&gt;=10,5,"")),"")</f>
        <v>5</v>
      </c>
      <c r="U61" s="208">
        <f>IFERROR(IF(INDEX(Attendance!$T:$T,MATCH($B56&amp;U$7,Attendance!$N:$N,0))=TRUE,"L",IF(SUM(U57:U58)&gt;=10,5,"")),"")</f>
        <v>5</v>
      </c>
      <c r="V61" s="208">
        <f>IFERROR(IF(INDEX(Attendance!$T:$T,MATCH($B56&amp;V$7,Attendance!$N:$N,0))=TRUE,"L",IF(SUM(V57:V58)&gt;=10,5,"")),"")</f>
        <v>5</v>
      </c>
      <c r="W61" s="208">
        <f>IFERROR(IF(INDEX(Attendance!$T:$T,MATCH($B56&amp;W$7,Attendance!$N:$N,0))=TRUE,"L",IF(SUM(W57:W58)&gt;=10,5,"")),"")</f>
        <v>5</v>
      </c>
      <c r="X61" s="208">
        <f>IFERROR(IF(INDEX(Attendance!$T:$T,MATCH($B56&amp;X$7,Attendance!$N:$N,0))=TRUE,"L",IF(SUM(X57:X58)&gt;=10,5,"")),"")</f>
        <v>5</v>
      </c>
      <c r="Y61" s="208">
        <f>IFERROR(IF(INDEX(Attendance!$T:$T,MATCH($B56&amp;Y$7,Attendance!$N:$N,0))=TRUE,"L",IF(SUM(Y57:Y58)&gt;=10,5,"")),"")</f>
        <v>5</v>
      </c>
      <c r="Z61" s="208" t="str">
        <f>IFERROR(IF(INDEX(Attendance!$T:$T,MATCH($B56&amp;Z$7,Attendance!$N:$N,0))=TRUE,"L",IF(SUM(Z57:Z58)&gt;=10,5,"")),"")</f>
        <v/>
      </c>
      <c r="AA61" s="208">
        <f>IFERROR(IF(INDEX(Attendance!$T:$T,MATCH($B56&amp;AA$7,Attendance!$N:$N,0))=TRUE,"L",IF(SUM(AA57:AA58)&gt;=10,5,"")),"")</f>
        <v>5</v>
      </c>
      <c r="AB61" s="208">
        <f>IFERROR(IF(INDEX(Attendance!$T:$T,MATCH($B56&amp;AB$7,Attendance!$N:$N,0))=TRUE,"L",IF(SUM(AB57:AB58)&gt;=10,5,"")),"")</f>
        <v>5</v>
      </c>
      <c r="AC61" s="208">
        <f>IFERROR(IF(INDEX(Attendance!$T:$T,MATCH($B56&amp;AC$7,Attendance!$N:$N,0))=TRUE,"L",IF(SUM(AC57:AC58)&gt;=10,5,"")),"")</f>
        <v>5</v>
      </c>
      <c r="AD61" s="208">
        <f>IFERROR(IF(INDEX(Attendance!$T:$T,MATCH($B56&amp;AD$7,Attendance!$N:$N,0))=TRUE,"L",IF(SUM(AD57:AD58)&gt;=10,5,"")),"")</f>
        <v>5</v>
      </c>
      <c r="AE61" s="208">
        <f>IFERROR(IF(INDEX(Attendance!$T:$T,MATCH($B56&amp;AE$7,Attendance!$N:$N,0))=TRUE,"L",IF(SUM(AE57:AE58)&gt;=10,5,"")),"")</f>
        <v>5</v>
      </c>
      <c r="AF61" s="208" t="str">
        <f>IFERROR(IF(INDEX(Attendance!$T:$T,MATCH($B56&amp;AF$7,Attendance!$N:$N,0))=TRUE,"L",IF(SUM(AF57:AF58)&gt;=10,5,"")),"")</f>
        <v>L</v>
      </c>
      <c r="AG61" s="208" t="str">
        <f>IFERROR(IF(INDEX(Attendance!$T:$T,MATCH($B56&amp;AG$7,Attendance!$N:$N,0))=TRUE,"L",IF(SUM(AG57:AG58)&gt;=10,5,"")),"")</f>
        <v/>
      </c>
      <c r="AH61" s="208" t="str">
        <f>IFERROR(IF(INDEX(Attendance!$T:$T,MATCH($B56&amp;AH$7,Attendance!$N:$N,0))=TRUE,"L",IF(SUM(AH57:AH58)&gt;=10,5,"")),"")</f>
        <v/>
      </c>
      <c r="AI61" s="208" t="str">
        <f>IFERROR(IF(INDEX(Attendance!$T:$T,MATCH($B56&amp;AI$7,Attendance!$N:$N,0))=TRUE,"L",IF(SUM(AI57:AI58)&gt;=10,5,"")),"")</f>
        <v/>
      </c>
      <c r="AJ61" s="208" t="str">
        <f>IFERROR(IF(INDEX(Attendance!$T:$T,MATCH($B56&amp;AJ$7,Attendance!$N:$N,0))=TRUE,"L",IF(SUM(AJ57:AJ58)&gt;=10,5,"")),"")</f>
        <v/>
      </c>
      <c r="AK61" s="260"/>
      <c r="AL61" s="209">
        <f>ROUND(AL56*AL57,2)</f>
        <v>467.31</v>
      </c>
      <c r="AM61" s="209">
        <f>ROUND(AM56*AM57,2)</f>
        <v>0</v>
      </c>
      <c r="AN61" s="209">
        <f>ROUND(AN56*AN57,2)</f>
        <v>0</v>
      </c>
      <c r="AO61" s="263"/>
      <c r="AP61" s="266"/>
      <c r="AQ61" s="210">
        <f>AQ56*$AQ$5</f>
        <v>0</v>
      </c>
      <c r="AR61" s="211">
        <f>AR56*ROUND(IF($C61="",Basic,MID($C61,FIND("RM",$C61)+3,4))/WorkDays,2)</f>
        <v>0</v>
      </c>
      <c r="AS61" s="211">
        <f>AS56*ROUND(IF($C61="",Basic,MID($C61,FIND("RM",$C61)+3,4))/WorkDays,2)</f>
        <v>0</v>
      </c>
      <c r="AT61" s="211">
        <f>AT56*ROUND(IF($C61="",Basic,MID($C61,FIND("RM",$C61)+3,4))/WorkDays,2)</f>
        <v>92.3</v>
      </c>
      <c r="AU61" s="257"/>
    </row>
    <row r="62" spans="1:47" s="212" customFormat="1" ht="33" customHeight="1" x14ac:dyDescent="0.25">
      <c r="A62" s="175">
        <f t="shared" si="1"/>
        <v>10</v>
      </c>
      <c r="B62" s="184" t="str">
        <f>_xlfn.IFNA(INDEX(Attendance!$A:$A,MATCH(A62,Attendance!$M:$M,0)),"")</f>
        <v>Code 10</v>
      </c>
      <c r="C62" s="185" t="str">
        <f>_xlfn.IFNA(INDEX(Masterlist!C:C,MATCH(B62,Masterlist!B:B,0)),"")</f>
        <v>Name 10</v>
      </c>
      <c r="D62" s="87"/>
      <c r="E62" s="186" t="s">
        <v>173</v>
      </c>
      <c r="F62" s="83" t="str" cm="1">
        <f t="array" ref="F62">_xlfn.IFNA(IF(OR(VALUE(F$7&amp;$C$3)=PH),IF(F63="","PH",IF(INDEX(Attendance!$O:$O,MATCH($B62&amp;F$7,Attendance!$N:$N,0))&lt;"1200","PM","PN")),IF(F$6="Sun",IF(F63="","RD",IF(INDEX(Attendance!$O:$O,MATCH($B62&amp;F$7,Attendance!$N:$N,0))&lt;"1200","RM","RN")),IF(F63="",IF(F$7="","",IF(INDEX(Attendance!$I:$I,MATCH($B62&amp;F$7,Attendance!$N:$N,0))="ABS","AB","UL")),IF(INDEX(Attendance!$O:$O,MATCH($B62&amp;F$7,Attendance!$N:$N,0))&lt;"1200","M","N")))),"")</f>
        <v>N</v>
      </c>
      <c r="G62" s="83" t="str" cm="1">
        <f t="array" ref="G62">_xlfn.IFNA(IF(OR(VALUE(G$7&amp;$C$3)=PH),IF(G63="","PH",IF(INDEX(Attendance!$O:$O,MATCH($B62&amp;G$7,Attendance!$N:$N,0))&lt;"1200","PM","PN")),IF(G$6="Sun",IF(G63="","RD",IF(INDEX(Attendance!$O:$O,MATCH($B62&amp;G$7,Attendance!$N:$N,0))&lt;"1200","RM","RN")),IF(G63="",IF(G$7="","",IF(INDEX(Attendance!$I:$I,MATCH($B62&amp;G$7,Attendance!$N:$N,0))="ABS","AB","UL")),IF(INDEX(Attendance!$O:$O,MATCH($B62&amp;G$7,Attendance!$N:$N,0))&lt;"1200","M","N")))),"")</f>
        <v>N</v>
      </c>
      <c r="H62" s="83" t="str" cm="1">
        <f t="array" ref="H62">_xlfn.IFNA(IF(OR(VALUE(H$7&amp;$C$3)=PH),IF(H63="","PH",IF(INDEX(Attendance!$O:$O,MATCH($B62&amp;H$7,Attendance!$N:$N,0))&lt;"1200","PM","PN")),IF(H$6="Sun",IF(H63="","RD",IF(INDEX(Attendance!$O:$O,MATCH($B62&amp;H$7,Attendance!$N:$N,0))&lt;"1200","RM","RN")),IF(H63="",IF(H$7="","",IF(INDEX(Attendance!$I:$I,MATCH($B62&amp;H$7,Attendance!$N:$N,0))="ABS","AB","UL")),IF(INDEX(Attendance!$O:$O,MATCH($B62&amp;H$7,Attendance!$N:$N,0))&lt;"1200","M","N")))),"")</f>
        <v>N</v>
      </c>
      <c r="I62" s="83" t="str" cm="1">
        <f t="array" ref="I62">_xlfn.IFNA(IF(OR(VALUE(I$7&amp;$C$3)=PH),IF(I63="","PH",IF(INDEX(Attendance!$O:$O,MATCH($B62&amp;I$7,Attendance!$N:$N,0))&lt;"1200","PM","PN")),IF(I$6="Sun",IF(I63="","RD",IF(INDEX(Attendance!$O:$O,MATCH($B62&amp;I$7,Attendance!$N:$N,0))&lt;"1200","RM","RN")),IF(I63="",IF(I$7="","",IF(INDEX(Attendance!$I:$I,MATCH($B62&amp;I$7,Attendance!$N:$N,0))="ABS","AB","UL")),IF(INDEX(Attendance!$O:$O,MATCH($B62&amp;I$7,Attendance!$N:$N,0))&lt;"1200","M","N")))),"")</f>
        <v>N</v>
      </c>
      <c r="J62" s="83" t="str" cm="1">
        <f t="array" ref="J62">_xlfn.IFNA(IF(OR(VALUE(J$7&amp;$C$3)=PH),IF(J63="","PH",IF(INDEX(Attendance!$O:$O,MATCH($B62&amp;J$7,Attendance!$N:$N,0))&lt;"1200","PM","PN")),IF(J$6="Sun",IF(J63="","RD",IF(INDEX(Attendance!$O:$O,MATCH($B62&amp;J$7,Attendance!$N:$N,0))&lt;"1200","RM","RN")),IF(J63="",IF(J$7="","",IF(INDEX(Attendance!$I:$I,MATCH($B62&amp;J$7,Attendance!$N:$N,0))="ABS","AB","UL")),IF(INDEX(Attendance!$O:$O,MATCH($B62&amp;J$7,Attendance!$N:$N,0))&lt;"1200","M","N")))),"")</f>
        <v>N</v>
      </c>
      <c r="K62" s="83" t="str" cm="1">
        <f t="array" ref="K62">_xlfn.IFNA(IF(OR(VALUE(K$7&amp;$C$3)=PH),IF(K63="","PH",IF(INDEX(Attendance!$O:$O,MATCH($B62&amp;K$7,Attendance!$N:$N,0))&lt;"1200","PM","PN")),IF(K$6="Sun",IF(K63="","RD",IF(INDEX(Attendance!$O:$O,MATCH($B62&amp;K$7,Attendance!$N:$N,0))&lt;"1200","RM","RN")),IF(K63="",IF(K$7="","",IF(INDEX(Attendance!$I:$I,MATCH($B62&amp;K$7,Attendance!$N:$N,0))="ABS","AB","UL")),IF(INDEX(Attendance!$O:$O,MATCH($B62&amp;K$7,Attendance!$N:$N,0))&lt;"1200","M","N")))),"")</f>
        <v>N</v>
      </c>
      <c r="L62" s="83" t="str" cm="1">
        <f t="array" ref="L62">_xlfn.IFNA(IF(OR(VALUE(L$7&amp;$C$3)=PH),IF(L63="","PH",IF(INDEX(Attendance!$O:$O,MATCH($B62&amp;L$7,Attendance!$N:$N,0))&lt;"1200","PM","PN")),IF(L$6="Sun",IF(L63="","RD",IF(INDEX(Attendance!$O:$O,MATCH($B62&amp;L$7,Attendance!$N:$N,0))&lt;"1200","RM","RN")),IF(L63="",IF(L$7="","",IF(INDEX(Attendance!$I:$I,MATCH($B62&amp;L$7,Attendance!$N:$N,0))="ABS","AB","UL")),IF(INDEX(Attendance!$O:$O,MATCH($B62&amp;L$7,Attendance!$N:$N,0))&lt;"1200","M","N")))),"")</f>
        <v>RD</v>
      </c>
      <c r="M62" s="83" t="str" cm="1">
        <f t="array" ref="M62">_xlfn.IFNA(IF(OR(VALUE(M$7&amp;$C$3)=PH),IF(M63="","PH",IF(INDEX(Attendance!$O:$O,MATCH($B62&amp;M$7,Attendance!$N:$N,0))&lt;"1200","PM","PN")),IF(M$6="Sun",IF(M63="","RD",IF(INDEX(Attendance!$O:$O,MATCH($B62&amp;M$7,Attendance!$N:$N,0))&lt;"1200","RM","RN")),IF(M63="",IF(M$7="","",IF(INDEX(Attendance!$I:$I,MATCH($B62&amp;M$7,Attendance!$N:$N,0))="ABS","AB","UL")),IF(INDEX(Attendance!$O:$O,MATCH($B62&amp;M$7,Attendance!$N:$N,0))&lt;"1200","M","N")))),"")</f>
        <v>N</v>
      </c>
      <c r="N62" s="83" t="str" cm="1">
        <f t="array" ref="N62">_xlfn.IFNA(IF(OR(VALUE(N$7&amp;$C$3)=PH),IF(N63="","PH",IF(INDEX(Attendance!$O:$O,MATCH($B62&amp;N$7,Attendance!$N:$N,0))&lt;"1200","PM","PN")),IF(N$6="Sun",IF(N63="","RD",IF(INDEX(Attendance!$O:$O,MATCH($B62&amp;N$7,Attendance!$N:$N,0))&lt;"1200","RM","RN")),IF(N63="",IF(N$7="","",IF(INDEX(Attendance!$I:$I,MATCH($B62&amp;N$7,Attendance!$N:$N,0))="ABS","AB","UL")),IF(INDEX(Attendance!$O:$O,MATCH($B62&amp;N$7,Attendance!$N:$N,0))&lt;"1200","M","N")))),"")</f>
        <v>N</v>
      </c>
      <c r="O62" s="83" t="str" cm="1">
        <f t="array" ref="O62">_xlfn.IFNA(IF(OR(VALUE(O$7&amp;$C$3)=PH),IF(O63="","PH",IF(INDEX(Attendance!$O:$O,MATCH($B62&amp;O$7,Attendance!$N:$N,0))&lt;"1200","PM","PN")),IF(O$6="Sun",IF(O63="","RD",IF(INDEX(Attendance!$O:$O,MATCH($B62&amp;O$7,Attendance!$N:$N,0))&lt;"1200","RM","RN")),IF(O63="",IF(O$7="","",IF(INDEX(Attendance!$I:$I,MATCH($B62&amp;O$7,Attendance!$N:$N,0))="ABS","AB","UL")),IF(INDEX(Attendance!$O:$O,MATCH($B62&amp;O$7,Attendance!$N:$N,0))&lt;"1200","M","N")))),"")</f>
        <v>N</v>
      </c>
      <c r="P62" s="83" t="str" cm="1">
        <f t="array" ref="P62">_xlfn.IFNA(IF(OR(VALUE(P$7&amp;$C$3)=PH),IF(P63="","PH",IF(INDEX(Attendance!$O:$O,MATCH($B62&amp;P$7,Attendance!$N:$N,0))&lt;"1200","PM","PN")),IF(P$6="Sun",IF(P63="","RD",IF(INDEX(Attendance!$O:$O,MATCH($B62&amp;P$7,Attendance!$N:$N,0))&lt;"1200","RM","RN")),IF(P63="",IF(P$7="","",IF(INDEX(Attendance!$I:$I,MATCH($B62&amp;P$7,Attendance!$N:$N,0))="ABS","AB","UL")),IF(INDEX(Attendance!$O:$O,MATCH($B62&amp;P$7,Attendance!$N:$N,0))&lt;"1200","M","N")))),"")</f>
        <v>N</v>
      </c>
      <c r="Q62" s="83" t="str" cm="1">
        <f t="array" ref="Q62">_xlfn.IFNA(IF(OR(VALUE(Q$7&amp;$C$3)=PH),IF(Q63="","PH",IF(INDEX(Attendance!$O:$O,MATCH($B62&amp;Q$7,Attendance!$N:$N,0))&lt;"1200","PM","PN")),IF(Q$6="Sun",IF(Q63="","RD",IF(INDEX(Attendance!$O:$O,MATCH($B62&amp;Q$7,Attendance!$N:$N,0))&lt;"1200","RM","RN")),IF(Q63="",IF(Q$7="","",IF(INDEX(Attendance!$I:$I,MATCH($B62&amp;Q$7,Attendance!$N:$N,0))="ABS","AB","UL")),IF(INDEX(Attendance!$O:$O,MATCH($B62&amp;Q$7,Attendance!$N:$N,0))&lt;"1200","M","N")))),"")</f>
        <v>PH</v>
      </c>
      <c r="R62" s="83" t="str" cm="1">
        <f t="array" ref="R62">_xlfn.IFNA(IF(OR(VALUE(R$7&amp;$C$3)=PH),IF(R63="","PH",IF(INDEX(Attendance!$O:$O,MATCH($B62&amp;R$7,Attendance!$N:$N,0))&lt;"1200","PM","PN")),IF(R$6="Sun",IF(R63="","RD",IF(INDEX(Attendance!$O:$O,MATCH($B62&amp;R$7,Attendance!$N:$N,0))&lt;"1200","RM","RN")),IF(R63="",IF(R$7="","",IF(INDEX(Attendance!$I:$I,MATCH($B62&amp;R$7,Attendance!$N:$N,0))="ABS","AB","UL")),IF(INDEX(Attendance!$O:$O,MATCH($B62&amp;R$7,Attendance!$N:$N,0))&lt;"1200","M","N")))),"")</f>
        <v>PH</v>
      </c>
      <c r="S62" s="83" t="str" cm="1">
        <f t="array" ref="S62">_xlfn.IFNA(IF(OR(VALUE(S$7&amp;$C$3)=PH),IF(S63="","PH",IF(INDEX(Attendance!$O:$O,MATCH($B62&amp;S$7,Attendance!$N:$N,0))&lt;"1200","PM","PN")),IF(S$6="Sun",IF(S63="","RD",IF(INDEX(Attendance!$O:$O,MATCH($B62&amp;S$7,Attendance!$N:$N,0))&lt;"1200","RM","RN")),IF(S63="",IF(S$7="","",IF(INDEX(Attendance!$I:$I,MATCH($B62&amp;S$7,Attendance!$N:$N,0))="ABS","AB","UL")),IF(INDEX(Attendance!$O:$O,MATCH($B62&amp;S$7,Attendance!$N:$N,0))&lt;"1200","M","N")))),"")</f>
        <v>RD</v>
      </c>
      <c r="T62" s="83" t="str" cm="1">
        <f t="array" ref="T62">_xlfn.IFNA(IF(OR(VALUE(T$7&amp;$C$3)=PH),IF(T63="","PH",IF(INDEX(Attendance!$O:$O,MATCH($B62&amp;T$7,Attendance!$N:$N,0))&lt;"1200","PM","PN")),IF(T$6="Sun",IF(T63="","RD",IF(INDEX(Attendance!$O:$O,MATCH($B62&amp;T$7,Attendance!$N:$N,0))&lt;"1200","RM","RN")),IF(T63="",IF(T$7="","",IF(INDEX(Attendance!$I:$I,MATCH($B62&amp;T$7,Attendance!$N:$N,0))="ABS","AB","UL")),IF(INDEX(Attendance!$O:$O,MATCH($B62&amp;T$7,Attendance!$N:$N,0))&lt;"1200","M","N")))),"")</f>
        <v>M</v>
      </c>
      <c r="U62" s="83" t="str" cm="1">
        <f t="array" ref="U62">_xlfn.IFNA(IF(OR(VALUE(U$7&amp;$C$3)=PH),IF(U63="","PH",IF(INDEX(Attendance!$O:$O,MATCH($B62&amp;U$7,Attendance!$N:$N,0))&lt;"1200","PM","PN")),IF(U$6="Sun",IF(U63="","RD",IF(INDEX(Attendance!$O:$O,MATCH($B62&amp;U$7,Attendance!$N:$N,0))&lt;"1200","RM","RN")),IF(U63="",IF(U$7="","",IF(INDEX(Attendance!$I:$I,MATCH($B62&amp;U$7,Attendance!$N:$N,0))="ABS","AB","UL")),IF(INDEX(Attendance!$O:$O,MATCH($B62&amp;U$7,Attendance!$N:$N,0))&lt;"1200","M","N")))),"")</f>
        <v>M</v>
      </c>
      <c r="V62" s="83" t="str" cm="1">
        <f t="array" ref="V62">_xlfn.IFNA(IF(OR(VALUE(V$7&amp;$C$3)=PH),IF(V63="","PH",IF(INDEX(Attendance!$O:$O,MATCH($B62&amp;V$7,Attendance!$N:$N,0))&lt;"1200","PM","PN")),IF(V$6="Sun",IF(V63="","RD",IF(INDEX(Attendance!$O:$O,MATCH($B62&amp;V$7,Attendance!$N:$N,0))&lt;"1200","RM","RN")),IF(V63="",IF(V$7="","",IF(INDEX(Attendance!$I:$I,MATCH($B62&amp;V$7,Attendance!$N:$N,0))="ABS","AB","UL")),IF(INDEX(Attendance!$O:$O,MATCH($B62&amp;V$7,Attendance!$N:$N,0))&lt;"1200","M","N")))),"")</f>
        <v>M</v>
      </c>
      <c r="W62" s="83" t="str" cm="1">
        <f t="array" ref="W62">_xlfn.IFNA(IF(OR(VALUE(W$7&amp;$C$3)=PH),IF(W63="","PH",IF(INDEX(Attendance!$O:$O,MATCH($B62&amp;W$7,Attendance!$N:$N,0))&lt;"1200","PM","PN")),IF(W$6="Sun",IF(W63="","RD",IF(INDEX(Attendance!$O:$O,MATCH($B62&amp;W$7,Attendance!$N:$N,0))&lt;"1200","RM","RN")),IF(W63="",IF(W$7="","",IF(INDEX(Attendance!$I:$I,MATCH($B62&amp;W$7,Attendance!$N:$N,0))="ABS","AB","UL")),IF(INDEX(Attendance!$O:$O,MATCH($B62&amp;W$7,Attendance!$N:$N,0))&lt;"1200","M","N")))),"")</f>
        <v>M</v>
      </c>
      <c r="X62" s="83" t="str" cm="1">
        <f t="array" ref="X62">_xlfn.IFNA(IF(OR(VALUE(X$7&amp;$C$3)=PH),IF(X63="","PH",IF(INDEX(Attendance!$O:$O,MATCH($B62&amp;X$7,Attendance!$N:$N,0))&lt;"1200","PM","PN")),IF(X$6="Sun",IF(X63="","RD",IF(INDEX(Attendance!$O:$O,MATCH($B62&amp;X$7,Attendance!$N:$N,0))&lt;"1200","RM","RN")),IF(X63="",IF(X$7="","",IF(INDEX(Attendance!$I:$I,MATCH($B62&amp;X$7,Attendance!$N:$N,0))="ABS","AB","UL")),IF(INDEX(Attendance!$O:$O,MATCH($B62&amp;X$7,Attendance!$N:$N,0))&lt;"1200","M","N")))),"")</f>
        <v>M</v>
      </c>
      <c r="Y62" s="83" t="str" cm="1">
        <f t="array" ref="Y62">_xlfn.IFNA(IF(OR(VALUE(Y$7&amp;$C$3)=PH),IF(Y63="","PH",IF(INDEX(Attendance!$O:$O,MATCH($B62&amp;Y$7,Attendance!$N:$N,0))&lt;"1200","PM","PN")),IF(Y$6="Sun",IF(Y63="","RD",IF(INDEX(Attendance!$O:$O,MATCH($B62&amp;Y$7,Attendance!$N:$N,0))&lt;"1200","RM","RN")),IF(Y63="",IF(Y$7="","",IF(INDEX(Attendance!$I:$I,MATCH($B62&amp;Y$7,Attendance!$N:$N,0))="ABS","AB","UL")),IF(INDEX(Attendance!$O:$O,MATCH($B62&amp;Y$7,Attendance!$N:$N,0))&lt;"1200","M","N")))),"")</f>
        <v>M</v>
      </c>
      <c r="Z62" s="83" t="str" cm="1">
        <f t="array" ref="Z62">_xlfn.IFNA(IF(OR(VALUE(Z$7&amp;$C$3)=PH),IF(Z63="","PH",IF(INDEX(Attendance!$O:$O,MATCH($B62&amp;Z$7,Attendance!$N:$N,0))&lt;"1200","PM","PN")),IF(Z$6="Sun",IF(Z63="","RD",IF(INDEX(Attendance!$O:$O,MATCH($B62&amp;Z$7,Attendance!$N:$N,0))&lt;"1200","RM","RN")),IF(Z63="",IF(Z$7="","",IF(INDEX(Attendance!$I:$I,MATCH($B62&amp;Z$7,Attendance!$N:$N,0))="ABS","AB","UL")),IF(INDEX(Attendance!$O:$O,MATCH($B62&amp;Z$7,Attendance!$N:$N,0))&lt;"1200","M","N")))),"")</f>
        <v>RD</v>
      </c>
      <c r="AA62" s="83" t="str" cm="1">
        <f t="array" ref="AA62">_xlfn.IFNA(IF(OR(VALUE(AA$7&amp;$C$3)=PH),IF(AA63="","PH",IF(INDEX(Attendance!$O:$O,MATCH($B62&amp;AA$7,Attendance!$N:$N,0))&lt;"1200","PM","PN")),IF(AA$6="Sun",IF(AA63="","RD",IF(INDEX(Attendance!$O:$O,MATCH($B62&amp;AA$7,Attendance!$N:$N,0))&lt;"1200","RM","RN")),IF(AA63="",IF(AA$7="","",IF(INDEX(Attendance!$I:$I,MATCH($B62&amp;AA$7,Attendance!$N:$N,0))="ABS","AB","UL")),IF(INDEX(Attendance!$O:$O,MATCH($B62&amp;AA$7,Attendance!$N:$N,0))&lt;"1200","M","N")))),"")</f>
        <v>M</v>
      </c>
      <c r="AB62" s="83" t="str" cm="1">
        <f t="array" ref="AB62">_xlfn.IFNA(IF(OR(VALUE(AB$7&amp;$C$3)=PH),IF(AB63="","PH",IF(INDEX(Attendance!$O:$O,MATCH($B62&amp;AB$7,Attendance!$N:$N,0))&lt;"1200","PM","PN")),IF(AB$6="Sun",IF(AB63="","RD",IF(INDEX(Attendance!$O:$O,MATCH($B62&amp;AB$7,Attendance!$N:$N,0))&lt;"1200","RM","RN")),IF(AB63="",IF(AB$7="","",IF(INDEX(Attendance!$I:$I,MATCH($B62&amp;AB$7,Attendance!$N:$N,0))="ABS","AB","UL")),IF(INDEX(Attendance!$O:$O,MATCH($B62&amp;AB$7,Attendance!$N:$N,0))&lt;"1200","M","N")))),"")</f>
        <v>M</v>
      </c>
      <c r="AC62" s="83" t="str" cm="1">
        <f t="array" ref="AC62">_xlfn.IFNA(IF(OR(VALUE(AC$7&amp;$C$3)=PH),IF(AC63="","PH",IF(INDEX(Attendance!$O:$O,MATCH($B62&amp;AC$7,Attendance!$N:$N,0))&lt;"1200","PM","PN")),IF(AC$6="Sun",IF(AC63="","RD",IF(INDEX(Attendance!$O:$O,MATCH($B62&amp;AC$7,Attendance!$N:$N,0))&lt;"1200","RM","RN")),IF(AC63="",IF(AC$7="","",IF(INDEX(Attendance!$I:$I,MATCH($B62&amp;AC$7,Attendance!$N:$N,0))="ABS","AB","UL")),IF(INDEX(Attendance!$O:$O,MATCH($B62&amp;AC$7,Attendance!$N:$N,0))&lt;"1200","M","N")))),"")</f>
        <v>M</v>
      </c>
      <c r="AD62" s="83" t="str" cm="1">
        <f t="array" ref="AD62">_xlfn.IFNA(IF(OR(VALUE(AD$7&amp;$C$3)=PH),IF(AD63="","PH",IF(INDEX(Attendance!$O:$O,MATCH($B62&amp;AD$7,Attendance!$N:$N,0))&lt;"1200","PM","PN")),IF(AD$6="Sun",IF(AD63="","RD",IF(INDEX(Attendance!$O:$O,MATCH($B62&amp;AD$7,Attendance!$N:$N,0))&lt;"1200","RM","RN")),IF(AD63="",IF(AD$7="","",IF(INDEX(Attendance!$I:$I,MATCH($B62&amp;AD$7,Attendance!$N:$N,0))="ABS","AB","UL")),IF(INDEX(Attendance!$O:$O,MATCH($B62&amp;AD$7,Attendance!$N:$N,0))&lt;"1200","M","N")))),"")</f>
        <v>M</v>
      </c>
      <c r="AE62" s="83" t="str" cm="1">
        <f t="array" ref="AE62">_xlfn.IFNA(IF(OR(VALUE(AE$7&amp;$C$3)=PH),IF(AE63="","PH",IF(INDEX(Attendance!$O:$O,MATCH($B62&amp;AE$7,Attendance!$N:$N,0))&lt;"1200","PM","PN")),IF(AE$6="Sun",IF(AE63="","RD",IF(INDEX(Attendance!$O:$O,MATCH($B62&amp;AE$7,Attendance!$N:$N,0))&lt;"1200","RM","RN")),IF(AE63="",IF(AE$7="","",IF(INDEX(Attendance!$I:$I,MATCH($B62&amp;AE$7,Attendance!$N:$N,0))="ABS","AB","UL")),IF(INDEX(Attendance!$O:$O,MATCH($B62&amp;AE$7,Attendance!$N:$N,0))&lt;"1200","M","N")))),"")</f>
        <v>M</v>
      </c>
      <c r="AF62" s="83" t="str" cm="1">
        <f t="array" ref="AF62">_xlfn.IFNA(IF(OR(VALUE(AF$7&amp;$C$3)=PH),IF(AF63="","PH",IF(INDEX(Attendance!$O:$O,MATCH($B62&amp;AF$7,Attendance!$N:$N,0))&lt;"1200","PM","PN")),IF(AF$6="Sun",IF(AF63="","RD",IF(INDEX(Attendance!$O:$O,MATCH($B62&amp;AF$7,Attendance!$N:$N,0))&lt;"1200","RM","RN")),IF(AF63="",IF(AF$7="","",IF(INDEX(Attendance!$I:$I,MATCH($B62&amp;AF$7,Attendance!$N:$N,0))="ABS","AB","UL")),IF(INDEX(Attendance!$O:$O,MATCH($B62&amp;AF$7,Attendance!$N:$N,0))&lt;"1200","M","N")))),"")</f>
        <v>M</v>
      </c>
      <c r="AG62" s="83" t="str" cm="1">
        <f t="array" ref="AG62">_xlfn.IFNA(IF(OR(VALUE(AG$7&amp;$C$3)=PH),IF(AG63="","PH",IF(INDEX(Attendance!$O:$O,MATCH($B62&amp;AG$7,Attendance!$N:$N,0))&lt;"1200","PM","PN")),IF(AG$6="Sun",IF(AG63="","RD",IF(INDEX(Attendance!$O:$O,MATCH($B62&amp;AG$7,Attendance!$N:$N,0))&lt;"1200","RM","RN")),IF(AG63="",IF(AG$7="","",IF(INDEX(Attendance!$I:$I,MATCH($B62&amp;AG$7,Attendance!$N:$N,0))="ABS","AB","UL")),IF(INDEX(Attendance!$O:$O,MATCH($B62&amp;AG$7,Attendance!$N:$N,0))&lt;"1200","M","N")))),"")</f>
        <v>RD</v>
      </c>
      <c r="AH62" s="83" t="str" cm="1">
        <f t="array" ref="AH62">_xlfn.IFNA(IF(OR(VALUE(AH$7&amp;$C$3)=PH),IF(AH63="","PH",IF(INDEX(Attendance!$O:$O,MATCH($B62&amp;AH$7,Attendance!$N:$N,0))&lt;"1200","PM","PN")),IF(AH$6="Sun",IF(AH63="","RD",IF(INDEX(Attendance!$O:$O,MATCH($B62&amp;AH$7,Attendance!$N:$N,0))&lt;"1200","RM","RN")),IF(AH63="",IF(AH$7="","",IF(INDEX(Attendance!$I:$I,MATCH($B62&amp;AH$7,Attendance!$N:$N,0))="ABS","AB","UL")),IF(INDEX(Attendance!$O:$O,MATCH($B62&amp;AH$7,Attendance!$N:$N,0))&lt;"1200","M","N")))),"")</f>
        <v/>
      </c>
      <c r="AI62" s="83" t="str" cm="1">
        <f t="array" ref="AI62">_xlfn.IFNA(IF(OR(VALUE(AI$7&amp;$C$3)=PH),IF(AI63="","PH",IF(INDEX(Attendance!$O:$O,MATCH($B62&amp;AI$7,Attendance!$N:$N,0))&lt;"1200","PM","PN")),IF(AI$6="Sun",IF(AI63="","RD",IF(INDEX(Attendance!$O:$O,MATCH($B62&amp;AI$7,Attendance!$N:$N,0))&lt;"1200","RM","RN")),IF(AI63="",IF(AI$7="","",IF(INDEX(Attendance!$I:$I,MATCH($B62&amp;AI$7,Attendance!$N:$N,0))="ABS","AB","UL")),IF(INDEX(Attendance!$O:$O,MATCH($B62&amp;AI$7,Attendance!$N:$N,0))&lt;"1200","M","N")))),"")</f>
        <v/>
      </c>
      <c r="AJ62" s="83" t="str" cm="1">
        <f t="array" ref="AJ62">_xlfn.IFNA(IF(OR(VALUE(AJ$7&amp;$C$3)=PH),IF(AJ63="","PH",IF(INDEX(Attendance!$O:$O,MATCH($B62&amp;AJ$7,Attendance!$N:$N,0))&lt;"1200","PM","PN")),IF(AJ$6="Sun",IF(AJ63="","RD",IF(INDEX(Attendance!$O:$O,MATCH($B62&amp;AJ$7,Attendance!$N:$N,0))&lt;"1200","RM","RN")),IF(AJ63="",IF(AJ$7="","",IF(INDEX(Attendance!$I:$I,MATCH($B62&amp;AJ$7,Attendance!$N:$N,0))="ABS","AB","UL")),IF(INDEX(Attendance!$O:$O,MATCH($B62&amp;AJ$7,Attendance!$N:$N,0))&lt;"1200","M","N")))),"")</f>
        <v/>
      </c>
      <c r="AK62" s="258">
        <f>SUM(SUMIF(F62:AJ62,{"M","N","A"},F63:AJ63))</f>
        <v>176</v>
      </c>
      <c r="AL62" s="187">
        <f>SUM(SUMIF(F62:AJ62,{"M","N"},F64:AJ64),SUMIF(F62:AJ62,{"OM","ON"},F63:AJ63))</f>
        <v>60</v>
      </c>
      <c r="AM62" s="187">
        <f>SUM(SUMIF(F62:AJ62,{"PM","PN","RM","RN"},F63:AJ63))</f>
        <v>0</v>
      </c>
      <c r="AN62" s="187">
        <f>SUM(SUMIF(F62:AJ62,{"PM","PN"},F64:AJ64))</f>
        <v>0</v>
      </c>
      <c r="AO62" s="261">
        <f>SUM(F67:AJ67)</f>
        <v>110</v>
      </c>
      <c r="AP62" s="264">
        <f>SUM(F66:AJ66)</f>
        <v>20</v>
      </c>
      <c r="AQ62" s="188">
        <f>IF(D66="",0,SUM(COUNTIFS(F62:AJ62,{"M","N","A","OM","ON","OA","PM","PN","PA","RM","RN","RA"})))</f>
        <v>0</v>
      </c>
      <c r="AR62" s="74">
        <f>COUNTIF(F62:AJ62,"AL")</f>
        <v>0</v>
      </c>
      <c r="AS62" s="74">
        <f>COUNTIF(F62:AJ62,"MC")</f>
        <v>0</v>
      </c>
      <c r="AT62" s="74">
        <f>SUM(COUNTIF(F62:AJ62,{"RPH","PH"}))</f>
        <v>2</v>
      </c>
      <c r="AU62" s="255">
        <f t="shared" ref="AU62" si="10">_xlfn.IFNA(IF($B62="",0,AK62*$AK$5+SUM(AL67:AN67)+SUM(AO62:AP67)+SUM(AQ67:AT67)),"")</f>
        <v>1765.7099999999998</v>
      </c>
    </row>
    <row r="63" spans="1:47" s="212" customFormat="1" ht="33" customHeight="1" x14ac:dyDescent="0.25">
      <c r="A63" s="189"/>
      <c r="B63" s="184"/>
      <c r="C63" s="190" t="str">
        <f>_xlfn.IFNA(INDEX(Masterlist!D:D,MATCH(B62,Masterlist!B:B,0)),"")</f>
        <v>IC No. 10</v>
      </c>
      <c r="D63" s="88"/>
      <c r="E63" s="191" t="s">
        <v>174</v>
      </c>
      <c r="F63" s="192">
        <f>IFERROR(IF(F$6="Sun",INDEX(Attendance!$R:$R,MATCH($B62&amp;F$7,Attendance!$N:$N,0)),IF(INDEX(Attendance!$R:$R,MATCH($B62&amp;F$7,Attendance!$N:$N,0))="","",IF(INDEX(Attendance!$R:$R,MATCH($B62&amp;F$7,Attendance!$N:$N,0))&gt;8,8,INDEX(Attendance!$R:$R,MATCH($B62&amp;F$7,Attendance!$N:$N,0))))),"")</f>
        <v>8</v>
      </c>
      <c r="G63" s="192">
        <f>IFERROR(IF(G$6="Sun",INDEX(Attendance!$R:$R,MATCH($B62&amp;G$7,Attendance!$N:$N,0)),IF(INDEX(Attendance!$R:$R,MATCH($B62&amp;G$7,Attendance!$N:$N,0))="","",IF(INDEX(Attendance!$R:$R,MATCH($B62&amp;G$7,Attendance!$N:$N,0))&gt;8,8,INDEX(Attendance!$R:$R,MATCH($B62&amp;G$7,Attendance!$N:$N,0))))),"")</f>
        <v>8</v>
      </c>
      <c r="H63" s="192">
        <f>IFERROR(IF(H$6="Sun",INDEX(Attendance!$R:$R,MATCH($B62&amp;H$7,Attendance!$N:$N,0)),IF(INDEX(Attendance!$R:$R,MATCH($B62&amp;H$7,Attendance!$N:$N,0))="","",IF(INDEX(Attendance!$R:$R,MATCH($B62&amp;H$7,Attendance!$N:$N,0))&gt;8,8,INDEX(Attendance!$R:$R,MATCH($B62&amp;H$7,Attendance!$N:$N,0))))),"")</f>
        <v>8</v>
      </c>
      <c r="I63" s="192">
        <f>IFERROR(IF(I$6="Sun",INDEX(Attendance!$R:$R,MATCH($B62&amp;I$7,Attendance!$N:$N,0)),IF(INDEX(Attendance!$R:$R,MATCH($B62&amp;I$7,Attendance!$N:$N,0))="","",IF(INDEX(Attendance!$R:$R,MATCH($B62&amp;I$7,Attendance!$N:$N,0))&gt;8,8,INDEX(Attendance!$R:$R,MATCH($B62&amp;I$7,Attendance!$N:$N,0))))),"")</f>
        <v>8</v>
      </c>
      <c r="J63" s="192">
        <f>IFERROR(IF(J$6="Sun",INDEX(Attendance!$R:$R,MATCH($B62&amp;J$7,Attendance!$N:$N,0)),IF(INDEX(Attendance!$R:$R,MATCH($B62&amp;J$7,Attendance!$N:$N,0))="","",IF(INDEX(Attendance!$R:$R,MATCH($B62&amp;J$7,Attendance!$N:$N,0))&gt;8,8,INDEX(Attendance!$R:$R,MATCH($B62&amp;J$7,Attendance!$N:$N,0))))),"")</f>
        <v>8</v>
      </c>
      <c r="K63" s="192">
        <f>IFERROR(IF(K$6="Sun",INDEX(Attendance!$R:$R,MATCH($B62&amp;K$7,Attendance!$N:$N,0)),IF(INDEX(Attendance!$R:$R,MATCH($B62&amp;K$7,Attendance!$N:$N,0))="","",IF(INDEX(Attendance!$R:$R,MATCH($B62&amp;K$7,Attendance!$N:$N,0))&gt;8,8,INDEX(Attendance!$R:$R,MATCH($B62&amp;K$7,Attendance!$N:$N,0))))),"")</f>
        <v>8</v>
      </c>
      <c r="L63" s="192" t="str">
        <f>IFERROR(IF(L$6="Sun",INDEX(Attendance!$R:$R,MATCH($B62&amp;L$7,Attendance!$N:$N,0)),IF(INDEX(Attendance!$R:$R,MATCH($B62&amp;L$7,Attendance!$N:$N,0))="","",IF(INDEX(Attendance!$R:$R,MATCH($B62&amp;L$7,Attendance!$N:$N,0))&gt;8,8,INDEX(Attendance!$R:$R,MATCH($B62&amp;L$7,Attendance!$N:$N,0))))),"")</f>
        <v/>
      </c>
      <c r="M63" s="192">
        <f>IFERROR(IF(M$6="Sun",INDEX(Attendance!$R:$R,MATCH($B62&amp;M$7,Attendance!$N:$N,0)),IF(INDEX(Attendance!$R:$R,MATCH($B62&amp;M$7,Attendance!$N:$N,0))="","",IF(INDEX(Attendance!$R:$R,MATCH($B62&amp;M$7,Attendance!$N:$N,0))&gt;8,8,INDEX(Attendance!$R:$R,MATCH($B62&amp;M$7,Attendance!$N:$N,0))))),"")</f>
        <v>8</v>
      </c>
      <c r="N63" s="192">
        <f>IFERROR(IF(N$6="Sun",INDEX(Attendance!$R:$R,MATCH($B62&amp;N$7,Attendance!$N:$N,0)),IF(INDEX(Attendance!$R:$R,MATCH($B62&amp;N$7,Attendance!$N:$N,0))="","",IF(INDEX(Attendance!$R:$R,MATCH($B62&amp;N$7,Attendance!$N:$N,0))&gt;8,8,INDEX(Attendance!$R:$R,MATCH($B62&amp;N$7,Attendance!$N:$N,0))))),"")</f>
        <v>8</v>
      </c>
      <c r="O63" s="192">
        <f>IFERROR(IF(O$6="Sun",INDEX(Attendance!$R:$R,MATCH($B62&amp;O$7,Attendance!$N:$N,0)),IF(INDEX(Attendance!$R:$R,MATCH($B62&amp;O$7,Attendance!$N:$N,0))="","",IF(INDEX(Attendance!$R:$R,MATCH($B62&amp;O$7,Attendance!$N:$N,0))&gt;8,8,INDEX(Attendance!$R:$R,MATCH($B62&amp;O$7,Attendance!$N:$N,0))))),"")</f>
        <v>8</v>
      </c>
      <c r="P63" s="192">
        <f>IFERROR(IF(P$6="Sun",INDEX(Attendance!$R:$R,MATCH($B62&amp;P$7,Attendance!$N:$N,0)),IF(INDEX(Attendance!$R:$R,MATCH($B62&amp;P$7,Attendance!$N:$N,0))="","",IF(INDEX(Attendance!$R:$R,MATCH($B62&amp;P$7,Attendance!$N:$N,0))&gt;8,8,INDEX(Attendance!$R:$R,MATCH($B62&amp;P$7,Attendance!$N:$N,0))))),"")</f>
        <v>8</v>
      </c>
      <c r="Q63" s="192" t="str">
        <f>IFERROR(IF(Q$6="Sun",INDEX(Attendance!$R:$R,MATCH($B62&amp;Q$7,Attendance!$N:$N,0)),IF(INDEX(Attendance!$R:$R,MATCH($B62&amp;Q$7,Attendance!$N:$N,0))="","",IF(INDEX(Attendance!$R:$R,MATCH($B62&amp;Q$7,Attendance!$N:$N,0))&gt;8,8,INDEX(Attendance!$R:$R,MATCH($B62&amp;Q$7,Attendance!$N:$N,0))))),"")</f>
        <v/>
      </c>
      <c r="R63" s="192" t="str">
        <f>IFERROR(IF(R$6="Sun",INDEX(Attendance!$R:$R,MATCH($B62&amp;R$7,Attendance!$N:$N,0)),IF(INDEX(Attendance!$R:$R,MATCH($B62&amp;R$7,Attendance!$N:$N,0))="","",IF(INDEX(Attendance!$R:$R,MATCH($B62&amp;R$7,Attendance!$N:$N,0))&gt;8,8,INDEX(Attendance!$R:$R,MATCH($B62&amp;R$7,Attendance!$N:$N,0))))),"")</f>
        <v/>
      </c>
      <c r="S63" s="192" t="str">
        <f>IFERROR(IF(S$6="Sun",INDEX(Attendance!$R:$R,MATCH($B62&amp;S$7,Attendance!$N:$N,0)),IF(INDEX(Attendance!$R:$R,MATCH($B62&amp;S$7,Attendance!$N:$N,0))="","",IF(INDEX(Attendance!$R:$R,MATCH($B62&amp;S$7,Attendance!$N:$N,0))&gt;8,8,INDEX(Attendance!$R:$R,MATCH($B62&amp;S$7,Attendance!$N:$N,0))))),"")</f>
        <v/>
      </c>
      <c r="T63" s="192">
        <f>IFERROR(IF(T$6="Sun",INDEX(Attendance!$R:$R,MATCH($B62&amp;T$7,Attendance!$N:$N,0)),IF(INDEX(Attendance!$R:$R,MATCH($B62&amp;T$7,Attendance!$N:$N,0))="","",IF(INDEX(Attendance!$R:$R,MATCH($B62&amp;T$7,Attendance!$N:$N,0))&gt;8,8,INDEX(Attendance!$R:$R,MATCH($B62&amp;T$7,Attendance!$N:$N,0))))),"")</f>
        <v>8</v>
      </c>
      <c r="U63" s="192">
        <f>IFERROR(IF(U$6="Sun",INDEX(Attendance!$R:$R,MATCH($B62&amp;U$7,Attendance!$N:$N,0)),IF(INDEX(Attendance!$R:$R,MATCH($B62&amp;U$7,Attendance!$N:$N,0))="","",IF(INDEX(Attendance!$R:$R,MATCH($B62&amp;U$7,Attendance!$N:$N,0))&gt;8,8,INDEX(Attendance!$R:$R,MATCH($B62&amp;U$7,Attendance!$N:$N,0))))),"")</f>
        <v>8</v>
      </c>
      <c r="V63" s="192">
        <f>IFERROR(IF(V$6="Sun",INDEX(Attendance!$R:$R,MATCH($B62&amp;V$7,Attendance!$N:$N,0)),IF(INDEX(Attendance!$R:$R,MATCH($B62&amp;V$7,Attendance!$N:$N,0))="","",IF(INDEX(Attendance!$R:$R,MATCH($B62&amp;V$7,Attendance!$N:$N,0))&gt;8,8,INDEX(Attendance!$R:$R,MATCH($B62&amp;V$7,Attendance!$N:$N,0))))),"")</f>
        <v>8</v>
      </c>
      <c r="W63" s="192">
        <f>IFERROR(IF(W$6="Sun",INDEX(Attendance!$R:$R,MATCH($B62&amp;W$7,Attendance!$N:$N,0)),IF(INDEX(Attendance!$R:$R,MATCH($B62&amp;W$7,Attendance!$N:$N,0))="","",IF(INDEX(Attendance!$R:$R,MATCH($B62&amp;W$7,Attendance!$N:$N,0))&gt;8,8,INDEX(Attendance!$R:$R,MATCH($B62&amp;W$7,Attendance!$N:$N,0))))),"")</f>
        <v>8</v>
      </c>
      <c r="X63" s="192">
        <f>IFERROR(IF(X$6="Sun",INDEX(Attendance!$R:$R,MATCH($B62&amp;X$7,Attendance!$N:$N,0)),IF(INDEX(Attendance!$R:$R,MATCH($B62&amp;X$7,Attendance!$N:$N,0))="","",IF(INDEX(Attendance!$R:$R,MATCH($B62&amp;X$7,Attendance!$N:$N,0))&gt;8,8,INDEX(Attendance!$R:$R,MATCH($B62&amp;X$7,Attendance!$N:$N,0))))),"")</f>
        <v>8</v>
      </c>
      <c r="Y63" s="192">
        <f>IFERROR(IF(Y$6="Sun",INDEX(Attendance!$R:$R,MATCH($B62&amp;Y$7,Attendance!$N:$N,0)),IF(INDEX(Attendance!$R:$R,MATCH($B62&amp;Y$7,Attendance!$N:$N,0))="","",IF(INDEX(Attendance!$R:$R,MATCH($B62&amp;Y$7,Attendance!$N:$N,0))&gt;8,8,INDEX(Attendance!$R:$R,MATCH($B62&amp;Y$7,Attendance!$N:$N,0))))),"")</f>
        <v>8</v>
      </c>
      <c r="Z63" s="192" t="str">
        <f>IFERROR(IF(Z$6="Sun",INDEX(Attendance!$R:$R,MATCH($B62&amp;Z$7,Attendance!$N:$N,0)),IF(INDEX(Attendance!$R:$R,MATCH($B62&amp;Z$7,Attendance!$N:$N,0))="","",IF(INDEX(Attendance!$R:$R,MATCH($B62&amp;Z$7,Attendance!$N:$N,0))&gt;8,8,INDEX(Attendance!$R:$R,MATCH($B62&amp;Z$7,Attendance!$N:$N,0))))),"")</f>
        <v/>
      </c>
      <c r="AA63" s="192">
        <f>IFERROR(IF(AA$6="Sun",INDEX(Attendance!$R:$R,MATCH($B62&amp;AA$7,Attendance!$N:$N,0)),IF(INDEX(Attendance!$R:$R,MATCH($B62&amp;AA$7,Attendance!$N:$N,0))="","",IF(INDEX(Attendance!$R:$R,MATCH($B62&amp;AA$7,Attendance!$N:$N,0))&gt;8,8,INDEX(Attendance!$R:$R,MATCH($B62&amp;AA$7,Attendance!$N:$N,0))))),"")</f>
        <v>8</v>
      </c>
      <c r="AB63" s="192">
        <f>IFERROR(IF(AB$6="Sun",INDEX(Attendance!$R:$R,MATCH($B62&amp;AB$7,Attendance!$N:$N,0)),IF(INDEX(Attendance!$R:$R,MATCH($B62&amp;AB$7,Attendance!$N:$N,0))="","",IF(INDEX(Attendance!$R:$R,MATCH($B62&amp;AB$7,Attendance!$N:$N,0))&gt;8,8,INDEX(Attendance!$R:$R,MATCH($B62&amp;AB$7,Attendance!$N:$N,0))))),"")</f>
        <v>8</v>
      </c>
      <c r="AC63" s="192">
        <f>IFERROR(IF(AC$6="Sun",INDEX(Attendance!$R:$R,MATCH($B62&amp;AC$7,Attendance!$N:$N,0)),IF(INDEX(Attendance!$R:$R,MATCH($B62&amp;AC$7,Attendance!$N:$N,0))="","",IF(INDEX(Attendance!$R:$R,MATCH($B62&amp;AC$7,Attendance!$N:$N,0))&gt;8,8,INDEX(Attendance!$R:$R,MATCH($B62&amp;AC$7,Attendance!$N:$N,0))))),"")</f>
        <v>8</v>
      </c>
      <c r="AD63" s="192">
        <f>IFERROR(IF(AD$6="Sun",INDEX(Attendance!$R:$R,MATCH($B62&amp;AD$7,Attendance!$N:$N,0)),IF(INDEX(Attendance!$R:$R,MATCH($B62&amp;AD$7,Attendance!$N:$N,0))="","",IF(INDEX(Attendance!$R:$R,MATCH($B62&amp;AD$7,Attendance!$N:$N,0))&gt;8,8,INDEX(Attendance!$R:$R,MATCH($B62&amp;AD$7,Attendance!$N:$N,0))))),"")</f>
        <v>8</v>
      </c>
      <c r="AE63" s="192">
        <f>IFERROR(IF(AE$6="Sun",INDEX(Attendance!$R:$R,MATCH($B62&amp;AE$7,Attendance!$N:$N,0)),IF(INDEX(Attendance!$R:$R,MATCH($B62&amp;AE$7,Attendance!$N:$N,0))="","",IF(INDEX(Attendance!$R:$R,MATCH($B62&amp;AE$7,Attendance!$N:$N,0))&gt;8,8,INDEX(Attendance!$R:$R,MATCH($B62&amp;AE$7,Attendance!$N:$N,0))))),"")</f>
        <v>8</v>
      </c>
      <c r="AF63" s="192">
        <f>IFERROR(IF(AF$6="Sun",INDEX(Attendance!$R:$R,MATCH($B62&amp;AF$7,Attendance!$N:$N,0)),IF(INDEX(Attendance!$R:$R,MATCH($B62&amp;AF$7,Attendance!$N:$N,0))="","",IF(INDEX(Attendance!$R:$R,MATCH($B62&amp;AF$7,Attendance!$N:$N,0))&gt;8,8,INDEX(Attendance!$R:$R,MATCH($B62&amp;AF$7,Attendance!$N:$N,0))))),"")</f>
        <v>8</v>
      </c>
      <c r="AG63" s="192" t="str">
        <f>IFERROR(IF(AG$6="Sun",INDEX(Attendance!$R:$R,MATCH($B62&amp;AG$7,Attendance!$N:$N,0)),IF(INDEX(Attendance!$R:$R,MATCH($B62&amp;AG$7,Attendance!$N:$N,0))="","",IF(INDEX(Attendance!$R:$R,MATCH($B62&amp;AG$7,Attendance!$N:$N,0))&gt;8,8,INDEX(Attendance!$R:$R,MATCH($B62&amp;AG$7,Attendance!$N:$N,0))))),"")</f>
        <v/>
      </c>
      <c r="AH63" s="192" t="str">
        <f>IFERROR(IF(AH$6="Sun",INDEX(Attendance!$R:$R,MATCH($B62&amp;AH$7,Attendance!$N:$N,0)),IF(INDEX(Attendance!$R:$R,MATCH($B62&amp;AH$7,Attendance!$N:$N,0))="","",IF(INDEX(Attendance!$R:$R,MATCH($B62&amp;AH$7,Attendance!$N:$N,0))&gt;8,8,INDEX(Attendance!$R:$R,MATCH($B62&amp;AH$7,Attendance!$N:$N,0))))),"")</f>
        <v/>
      </c>
      <c r="AI63" s="192" t="str">
        <f>IFERROR(IF(AI$6="Sun",INDEX(Attendance!$R:$R,MATCH($B62&amp;AI$7,Attendance!$N:$N,0)),IF(INDEX(Attendance!$R:$R,MATCH($B62&amp;AI$7,Attendance!$N:$N,0))="","",IF(INDEX(Attendance!$R:$R,MATCH($B62&amp;AI$7,Attendance!$N:$N,0))&gt;8,8,INDEX(Attendance!$R:$R,MATCH($B62&amp;AI$7,Attendance!$N:$N,0))))),"")</f>
        <v/>
      </c>
      <c r="AJ63" s="192" t="str">
        <f>IFERROR(IF(AJ$6="Sun",INDEX(Attendance!$R:$R,MATCH($B62&amp;AJ$7,Attendance!$N:$N,0)),IF(INDEX(Attendance!$R:$R,MATCH($B62&amp;AJ$7,Attendance!$N:$N,0))="","",IF(INDEX(Attendance!$R:$R,MATCH($B62&amp;AJ$7,Attendance!$N:$N,0))&gt;8,8,INDEX(Attendance!$R:$R,MATCH($B62&amp;AJ$7,Attendance!$N:$N,0))))),"")</f>
        <v/>
      </c>
      <c r="AK63" s="259"/>
      <c r="AL63" s="193">
        <f>ROUND((IF($C67="",Basic,MID($C67,FIND("RM",$C67)+3,4))+$AP62+$AQ67)/WorkDays/WorkHours*AL$6,4)</f>
        <v>8.7980999999999998</v>
      </c>
      <c r="AM63" s="193">
        <f>ROUND((IF($C67="",Basic,MID($C67,FIND("RM",$C67)+3,4))+$AP62+$AQ67)/WorkDays/WorkHours*AM$6,4)</f>
        <v>11.7308</v>
      </c>
      <c r="AN63" s="193">
        <f>ROUND((IF($C67="",Basic,MID($C67,FIND("RM",$C67)+3,4))+$AP62+$AQ67)/WorkDays/WorkHours*AN$6,4)</f>
        <v>17.5962</v>
      </c>
      <c r="AO63" s="262"/>
      <c r="AP63" s="265"/>
      <c r="AQ63" s="86"/>
      <c r="AR63" s="194"/>
      <c r="AS63" s="194"/>
      <c r="AT63" s="194"/>
      <c r="AU63" s="256"/>
    </row>
    <row r="64" spans="1:47" s="212" customFormat="1" ht="33" customHeight="1" x14ac:dyDescent="0.25">
      <c r="A64" s="189"/>
      <c r="B64" s="184"/>
      <c r="C64" s="195" t="str">
        <f>_xlfn.IFNA(INDEX(Masterlist!E:E,MATCH(B62,Masterlist!B:B,0)),"")</f>
        <v>Phone No. 10</v>
      </c>
      <c r="D64" s="1"/>
      <c r="E64" s="196" t="s">
        <v>175</v>
      </c>
      <c r="F64" s="197">
        <f>IFERROR(IF(F$6="Sun","",IF(INDEX(Attendance!$S:$S,MATCH($B62&amp;F$7,Attendance!$N:$N,0))=TRUE,"",IF(F63&lt;8,"",INDEX(Attendance!$G:$G,MATCH($B62&amp;F$7,Attendance!$N:$N,0))))),"")</f>
        <v>2</v>
      </c>
      <c r="G64" s="197">
        <f>IFERROR(IF(G$6="Sun","",IF(INDEX(Attendance!$S:$S,MATCH($B62&amp;G$7,Attendance!$N:$N,0))=TRUE,"",IF(G63&lt;8,"",INDEX(Attendance!$G:$G,MATCH($B62&amp;G$7,Attendance!$N:$N,0))))),"")</f>
        <v>2</v>
      </c>
      <c r="H64" s="197">
        <f>IFERROR(IF(H$6="Sun","",IF(INDEX(Attendance!$S:$S,MATCH($B62&amp;H$7,Attendance!$N:$N,0))=TRUE,"",IF(H63&lt;8,"",INDEX(Attendance!$G:$G,MATCH($B62&amp;H$7,Attendance!$N:$N,0))))),"")</f>
        <v>2</v>
      </c>
      <c r="I64" s="197">
        <f>IFERROR(IF(I$6="Sun","",IF(INDEX(Attendance!$S:$S,MATCH($B62&amp;I$7,Attendance!$N:$N,0))=TRUE,"",IF(I63&lt;8,"",INDEX(Attendance!$G:$G,MATCH($B62&amp;I$7,Attendance!$N:$N,0))))),"")</f>
        <v>2</v>
      </c>
      <c r="J64" s="197">
        <f>IFERROR(IF(J$6="Sun","",IF(INDEX(Attendance!$S:$S,MATCH($B62&amp;J$7,Attendance!$N:$N,0))=TRUE,"",IF(J63&lt;8,"",INDEX(Attendance!$G:$G,MATCH($B62&amp;J$7,Attendance!$N:$N,0))))),"")</f>
        <v>2</v>
      </c>
      <c r="K64" s="197">
        <f>IFERROR(IF(K$6="Sun","",IF(INDEX(Attendance!$S:$S,MATCH($B62&amp;K$7,Attendance!$N:$N,0))=TRUE,"",IF(K63&lt;8,"",INDEX(Attendance!$G:$G,MATCH($B62&amp;K$7,Attendance!$N:$N,0))))),"")</f>
        <v>2</v>
      </c>
      <c r="L64" s="197" t="str">
        <f>IFERROR(IF(L$6="Sun","",IF(INDEX(Attendance!$S:$S,MATCH($B62&amp;L$7,Attendance!$N:$N,0))=TRUE,"",IF(L63&lt;8,"",INDEX(Attendance!$G:$G,MATCH($B62&amp;L$7,Attendance!$N:$N,0))))),"")</f>
        <v/>
      </c>
      <c r="M64" s="197">
        <f>IFERROR(IF(M$6="Sun","",IF(INDEX(Attendance!$S:$S,MATCH($B62&amp;M$7,Attendance!$N:$N,0))=TRUE,"",IF(M63&lt;8,"",INDEX(Attendance!$G:$G,MATCH($B62&amp;M$7,Attendance!$N:$N,0))))),"")</f>
        <v>3</v>
      </c>
      <c r="N64" s="197">
        <f>IFERROR(IF(N$6="Sun","",IF(INDEX(Attendance!$S:$S,MATCH($B62&amp;N$7,Attendance!$N:$N,0))=TRUE,"",IF(N63&lt;8,"",INDEX(Attendance!$G:$G,MATCH($B62&amp;N$7,Attendance!$N:$N,0))))),"")</f>
        <v>3</v>
      </c>
      <c r="O64" s="197">
        <f>IFERROR(IF(O$6="Sun","",IF(INDEX(Attendance!$S:$S,MATCH($B62&amp;O$7,Attendance!$N:$N,0))=TRUE,"",IF(O63&lt;8,"",INDEX(Attendance!$G:$G,MATCH($B62&amp;O$7,Attendance!$N:$N,0))))),"")</f>
        <v>3</v>
      </c>
      <c r="P64" s="197">
        <f>IFERROR(IF(P$6="Sun","",IF(INDEX(Attendance!$S:$S,MATCH($B62&amp;P$7,Attendance!$N:$N,0))=TRUE,"",IF(P63&lt;8,"",INDEX(Attendance!$G:$G,MATCH($B62&amp;P$7,Attendance!$N:$N,0))))),"")</f>
        <v>3</v>
      </c>
      <c r="Q64" s="197">
        <f>IFERROR(IF(Q$6="Sun","",IF(INDEX(Attendance!$S:$S,MATCH($B62&amp;Q$7,Attendance!$N:$N,0))=TRUE,"",IF(Q63&lt;8,"",INDEX(Attendance!$G:$G,MATCH($B62&amp;Q$7,Attendance!$N:$N,0))))),"")</f>
        <v>0</v>
      </c>
      <c r="R64" s="197">
        <f>IFERROR(IF(R$6="Sun","",IF(INDEX(Attendance!$S:$S,MATCH($B62&amp;R$7,Attendance!$N:$N,0))=TRUE,"",IF(R63&lt;8,"",INDEX(Attendance!$G:$G,MATCH($B62&amp;R$7,Attendance!$N:$N,0))))),"")</f>
        <v>0</v>
      </c>
      <c r="S64" s="197" t="str">
        <f>IFERROR(IF(S$6="Sun","",IF(INDEX(Attendance!$S:$S,MATCH($B62&amp;S$7,Attendance!$N:$N,0))=TRUE,"",IF(S63&lt;8,"",INDEX(Attendance!$G:$G,MATCH($B62&amp;S$7,Attendance!$N:$N,0))))),"")</f>
        <v/>
      </c>
      <c r="T64" s="197">
        <f>IFERROR(IF(T$6="Sun","",IF(INDEX(Attendance!$S:$S,MATCH($B62&amp;T$7,Attendance!$N:$N,0))=TRUE,"",IF(T63&lt;8,"",INDEX(Attendance!$G:$G,MATCH($B62&amp;T$7,Attendance!$N:$N,0))))),"")</f>
        <v>3</v>
      </c>
      <c r="U64" s="197">
        <f>IFERROR(IF(U$6="Sun","",IF(INDEX(Attendance!$S:$S,MATCH($B62&amp;U$7,Attendance!$N:$N,0))=TRUE,"",IF(U63&lt;8,"",INDEX(Attendance!$G:$G,MATCH($B62&amp;U$7,Attendance!$N:$N,0))))),"")</f>
        <v>3</v>
      </c>
      <c r="V64" s="197">
        <f>IFERROR(IF(V$6="Sun","",IF(INDEX(Attendance!$S:$S,MATCH($B62&amp;V$7,Attendance!$N:$N,0))=TRUE,"",IF(V63&lt;8,"",INDEX(Attendance!$G:$G,MATCH($B62&amp;V$7,Attendance!$N:$N,0))))),"")</f>
        <v>3</v>
      </c>
      <c r="W64" s="197">
        <f>IFERROR(IF(W$6="Sun","",IF(INDEX(Attendance!$S:$S,MATCH($B62&amp;W$7,Attendance!$N:$N,0))=TRUE,"",IF(W63&lt;8,"",INDEX(Attendance!$G:$G,MATCH($B62&amp;W$7,Attendance!$N:$N,0))))),"")</f>
        <v>3</v>
      </c>
      <c r="X64" s="197">
        <f>IFERROR(IF(X$6="Sun","",IF(INDEX(Attendance!$S:$S,MATCH($B62&amp;X$7,Attendance!$N:$N,0))=TRUE,"",IF(X63&lt;8,"",INDEX(Attendance!$G:$G,MATCH($B62&amp;X$7,Attendance!$N:$N,0))))),"")</f>
        <v>3</v>
      </c>
      <c r="Y64" s="197">
        <f>IFERROR(IF(Y$6="Sun","",IF(INDEX(Attendance!$S:$S,MATCH($B62&amp;Y$7,Attendance!$N:$N,0))=TRUE,"",IF(Y63&lt;8,"",INDEX(Attendance!$G:$G,MATCH($B62&amp;Y$7,Attendance!$N:$N,0))))),"")</f>
        <v>3</v>
      </c>
      <c r="Z64" s="197" t="str">
        <f>IFERROR(IF(Z$6="Sun","",IF(INDEX(Attendance!$S:$S,MATCH($B62&amp;Z$7,Attendance!$N:$N,0))=TRUE,"",IF(Z63&lt;8,"",INDEX(Attendance!$G:$G,MATCH($B62&amp;Z$7,Attendance!$N:$N,0))))),"")</f>
        <v/>
      </c>
      <c r="AA64" s="197">
        <f>IFERROR(IF(AA$6="Sun","",IF(INDEX(Attendance!$S:$S,MATCH($B62&amp;AA$7,Attendance!$N:$N,0))=TRUE,"",IF(AA63&lt;8,"",INDEX(Attendance!$G:$G,MATCH($B62&amp;AA$7,Attendance!$N:$N,0))))),"")</f>
        <v>3</v>
      </c>
      <c r="AB64" s="197">
        <f>IFERROR(IF(AB$6="Sun","",IF(INDEX(Attendance!$S:$S,MATCH($B62&amp;AB$7,Attendance!$N:$N,0))=TRUE,"",IF(AB63&lt;8,"",INDEX(Attendance!$G:$G,MATCH($B62&amp;AB$7,Attendance!$N:$N,0))))),"")</f>
        <v>3</v>
      </c>
      <c r="AC64" s="197">
        <f>IFERROR(IF(AC$6="Sun","",IF(INDEX(Attendance!$S:$S,MATCH($B62&amp;AC$7,Attendance!$N:$N,0))=TRUE,"",IF(AC63&lt;8,"",INDEX(Attendance!$G:$G,MATCH($B62&amp;AC$7,Attendance!$N:$N,0))))),"")</f>
        <v>3</v>
      </c>
      <c r="AD64" s="197">
        <f>IFERROR(IF(AD$6="Sun","",IF(INDEX(Attendance!$S:$S,MATCH($B62&amp;AD$7,Attendance!$N:$N,0))=TRUE,"",IF(AD63&lt;8,"",INDEX(Attendance!$G:$G,MATCH($B62&amp;AD$7,Attendance!$N:$N,0))))),"")</f>
        <v>3</v>
      </c>
      <c r="AE64" s="197">
        <f>IFERROR(IF(AE$6="Sun","",IF(INDEX(Attendance!$S:$S,MATCH($B62&amp;AE$7,Attendance!$N:$N,0))=TRUE,"",IF(AE63&lt;8,"",INDEX(Attendance!$G:$G,MATCH($B62&amp;AE$7,Attendance!$N:$N,0))))),"")</f>
        <v>3</v>
      </c>
      <c r="AF64" s="197">
        <f>IFERROR(IF(AF$6="Sun","",IF(INDEX(Attendance!$S:$S,MATCH($B62&amp;AF$7,Attendance!$N:$N,0))=TRUE,"",IF(AF63&lt;8,"",INDEX(Attendance!$G:$G,MATCH($B62&amp;AF$7,Attendance!$N:$N,0))))),"")</f>
        <v>3</v>
      </c>
      <c r="AG64" s="197" t="str">
        <f>IFERROR(IF(AG$6="Sun","",IF(INDEX(Attendance!$S:$S,MATCH($B62&amp;AG$7,Attendance!$N:$N,0))=TRUE,"",IF(AG63&lt;8,"",INDEX(Attendance!$G:$G,MATCH($B62&amp;AG$7,Attendance!$N:$N,0))))),"")</f>
        <v/>
      </c>
      <c r="AH64" s="197" t="str">
        <f>IFERROR(IF(AH$6="Sun","",IF(INDEX(Attendance!$S:$S,MATCH($B62&amp;AH$7,Attendance!$N:$N,0))=TRUE,"",IF(AH63&lt;8,"",INDEX(Attendance!$G:$G,MATCH($B62&amp;AH$7,Attendance!$N:$N,0))))),"")</f>
        <v/>
      </c>
      <c r="AI64" s="197" t="str">
        <f>IFERROR(IF(AI$6="Sun","",IF(INDEX(Attendance!$S:$S,MATCH($B62&amp;AI$7,Attendance!$N:$N,0))=TRUE,"",IF(AI63&lt;8,"",INDEX(Attendance!$G:$G,MATCH($B62&amp;AI$7,Attendance!$N:$N,0))))),"")</f>
        <v/>
      </c>
      <c r="AJ64" s="197" t="str">
        <f>IFERROR(IF(AJ$6="Sun","",IF(INDEX(Attendance!$S:$S,MATCH($B62&amp;AJ$7,Attendance!$N:$N,0))=TRUE,"",IF(AJ63&lt;8,"",INDEX(Attendance!$G:$G,MATCH($B62&amp;AJ$7,Attendance!$N:$N,0))))),"")</f>
        <v/>
      </c>
      <c r="AK64" s="259"/>
      <c r="AL64" s="198"/>
      <c r="AM64" s="198"/>
      <c r="AN64" s="198"/>
      <c r="AO64" s="262"/>
      <c r="AP64" s="265"/>
      <c r="AQ64" s="86"/>
      <c r="AR64" s="194"/>
      <c r="AS64" s="194"/>
      <c r="AT64" s="194"/>
      <c r="AU64" s="256"/>
    </row>
    <row r="65" spans="1:47" s="212" customFormat="1" ht="33" customHeight="1" x14ac:dyDescent="0.25">
      <c r="A65" s="189"/>
      <c r="B65" s="184"/>
      <c r="C65" s="195" t="str">
        <f>_xlfn.IFNA(INDEX(Masterlist!F:F,MATCH(B62,Masterlist!B:B,0)),"")</f>
        <v>Acc No. 10 Bank Code 10</v>
      </c>
      <c r="D65" s="88"/>
      <c r="E65" s="196"/>
      <c r="F65" s="199"/>
      <c r="G65" s="200"/>
      <c r="H65" s="192"/>
      <c r="I65" s="192"/>
      <c r="J65" s="192"/>
      <c r="K65" s="192"/>
      <c r="L65" s="192"/>
      <c r="M65" s="192"/>
      <c r="N65" s="192"/>
      <c r="O65" s="192"/>
      <c r="P65" s="192"/>
      <c r="Q65" s="201"/>
      <c r="R65" s="201"/>
      <c r="S65" s="192"/>
      <c r="T65" s="192"/>
      <c r="U65" s="192"/>
      <c r="V65" s="192"/>
      <c r="W65" s="192"/>
      <c r="X65" s="192"/>
      <c r="Y65" s="192"/>
      <c r="Z65" s="192"/>
      <c r="AA65" s="192"/>
      <c r="AB65" s="192"/>
      <c r="AC65" s="192"/>
      <c r="AD65" s="192"/>
      <c r="AE65" s="192"/>
      <c r="AF65" s="192"/>
      <c r="AG65" s="192"/>
      <c r="AH65" s="192"/>
      <c r="AI65" s="192"/>
      <c r="AJ65" s="192"/>
      <c r="AK65" s="259"/>
      <c r="AL65" s="198"/>
      <c r="AM65" s="198"/>
      <c r="AN65" s="198"/>
      <c r="AO65" s="262"/>
      <c r="AP65" s="265"/>
      <c r="AQ65" s="86"/>
      <c r="AR65" s="194"/>
      <c r="AS65" s="194"/>
      <c r="AT65" s="194"/>
      <c r="AU65" s="256"/>
    </row>
    <row r="66" spans="1:47" s="212" customFormat="1" ht="33" customHeight="1" x14ac:dyDescent="0.25">
      <c r="A66" s="189"/>
      <c r="B66" s="184"/>
      <c r="C66" s="202">
        <f>_xlfn.IFNA(INDEX(Masterlist!I:I,MATCH(B62,Masterlist!B:B,0)),"")</f>
        <v>42983</v>
      </c>
      <c r="D66" s="226" t="str">
        <f>_xlfn.IFNA(IF(INDEX(Attendance!H:H,MATCH(B62,Attendance!$A:$A,0))="VMI","SCOPE ALLW",""),"")</f>
        <v/>
      </c>
      <c r="E66" s="196" t="s">
        <v>13</v>
      </c>
      <c r="F66" s="203">
        <f>IFERROR(IF(AND(RIGHT(F62,1)="N",VALUE(F63)&gt;=8),Database!$I$3,""),"")</f>
        <v>2</v>
      </c>
      <c r="G66" s="192">
        <f>IFERROR(IF(AND(RIGHT(G62,1)="N",VALUE(G63)&gt;=8),Database!$I$3,""),"")</f>
        <v>2</v>
      </c>
      <c r="H66" s="199">
        <f>IFERROR(IF(AND(RIGHT(H62,1)="N",VALUE(H63)&gt;=8),Database!$I$3,""),"")</f>
        <v>2</v>
      </c>
      <c r="I66" s="192">
        <f>IFERROR(IF(AND(RIGHT(I62,1)="N",VALUE(I63)&gt;=8),Database!$I$3,""),"")</f>
        <v>2</v>
      </c>
      <c r="J66" s="192">
        <f>IFERROR(IF(AND(RIGHT(J62,1)="N",VALUE(J63)&gt;=8),Database!$I$3,""),"")</f>
        <v>2</v>
      </c>
      <c r="K66" s="192">
        <f>IFERROR(IF(AND(RIGHT(K62,1)="N",VALUE(K63)&gt;=8),Database!$I$3,""),"")</f>
        <v>2</v>
      </c>
      <c r="L66" s="192" t="str">
        <f>IFERROR(IF(AND(RIGHT(L62,1)="N",VALUE(L63)&gt;=8),Database!$I$3,""),"")</f>
        <v/>
      </c>
      <c r="M66" s="192">
        <f>IFERROR(IF(AND(RIGHT(M62,1)="N",VALUE(M63)&gt;=8),Database!$I$3,""),"")</f>
        <v>2</v>
      </c>
      <c r="N66" s="192">
        <f>IFERROR(IF(AND(RIGHT(N62,1)="N",VALUE(N63)&gt;=8),Database!$I$3,""),"")</f>
        <v>2</v>
      </c>
      <c r="O66" s="192">
        <f>IFERROR(IF(AND(RIGHT(O62,1)="N",VALUE(O63)&gt;=8),Database!$I$3,""),"")</f>
        <v>2</v>
      </c>
      <c r="P66" s="192">
        <f>IFERROR(IF(AND(RIGHT(P62,1)="N",VALUE(P63)&gt;=8),Database!$I$3,""),"")</f>
        <v>2</v>
      </c>
      <c r="Q66" s="192" t="str">
        <f>IFERROR(IF(AND(RIGHT(Q62,1)="N",VALUE(Q63)&gt;=8),Database!$I$3,""),"")</f>
        <v/>
      </c>
      <c r="R66" s="192" t="str">
        <f>IFERROR(IF(AND(RIGHT(R62,1)="N",VALUE(R63)&gt;=8),Database!$I$3,""),"")</f>
        <v/>
      </c>
      <c r="S66" s="192" t="str">
        <f>IFERROR(IF(AND(RIGHT(S62,1)="N",VALUE(S63)&gt;=8),Database!$I$3,""),"")</f>
        <v/>
      </c>
      <c r="T66" s="192" t="str">
        <f>IFERROR(IF(AND(RIGHT(T62,1)="N",VALUE(T63)&gt;=8),Database!$I$3,""),"")</f>
        <v/>
      </c>
      <c r="U66" s="192" t="str">
        <f>IFERROR(IF(AND(RIGHT(U62,1)="N",VALUE(U63)&gt;=8),Database!$I$3,""),"")</f>
        <v/>
      </c>
      <c r="V66" s="192" t="str">
        <f>IFERROR(IF(AND(RIGHT(V62,1)="N",VALUE(V63)&gt;=8),Database!$I$3,""),"")</f>
        <v/>
      </c>
      <c r="W66" s="192" t="str">
        <f>IFERROR(IF(AND(RIGHT(W62,1)="N",VALUE(W63)&gt;=8),Database!$I$3,""),"")</f>
        <v/>
      </c>
      <c r="X66" s="192" t="str">
        <f>IFERROR(IF(AND(RIGHT(X62,1)="N",VALUE(X63)&gt;=8),Database!$I$3,""),"")</f>
        <v/>
      </c>
      <c r="Y66" s="192" t="str">
        <f>IFERROR(IF(AND(RIGHT(Y62,1)="N",VALUE(Y63)&gt;=8),Database!$I$3,""),"")</f>
        <v/>
      </c>
      <c r="Z66" s="192" t="str">
        <f>IFERROR(IF(AND(RIGHT(Z62,1)="N",VALUE(Z63)&gt;=8),Database!$I$3,""),"")</f>
        <v/>
      </c>
      <c r="AA66" s="192" t="str">
        <f>IFERROR(IF(AND(RIGHT(AA62,1)="N",VALUE(AA63)&gt;=8),Database!$I$3,""),"")</f>
        <v/>
      </c>
      <c r="AB66" s="192" t="str">
        <f>IFERROR(IF(AND(RIGHT(AB62,1)="N",VALUE(AB63)&gt;=8),Database!$I$3,""),"")</f>
        <v/>
      </c>
      <c r="AC66" s="192" t="str">
        <f>IFERROR(IF(AND(RIGHT(AC62,1)="N",VALUE(AC63)&gt;=8),Database!$I$3,""),"")</f>
        <v/>
      </c>
      <c r="AD66" s="192" t="str">
        <f>IFERROR(IF(AND(RIGHT(AD62,1)="N",VALUE(AD63)&gt;=8),Database!$I$3,""),"")</f>
        <v/>
      </c>
      <c r="AE66" s="192" t="str">
        <f>IFERROR(IF(AND(RIGHT(AE62,1)="N",VALUE(AE63)&gt;=8),Database!$I$3,""),"")</f>
        <v/>
      </c>
      <c r="AF66" s="192" t="str">
        <f>IFERROR(IF(AND(RIGHT(AF62,1)="N",VALUE(AF63)&gt;=8),Database!$I$3,""),"")</f>
        <v/>
      </c>
      <c r="AG66" s="192" t="str">
        <f>IFERROR(IF(AND(RIGHT(AG62,1)="N",VALUE(AG63)&gt;=8),Database!$I$3,""),"")</f>
        <v/>
      </c>
      <c r="AH66" s="192" t="str">
        <f>IFERROR(IF(AND(RIGHT(AH62,1)="N",VALUE(AH63)&gt;=8),Database!$I$3,""),"")</f>
        <v/>
      </c>
      <c r="AI66" s="192" t="str">
        <f>IFERROR(IF(AND(RIGHT(AI62,1)="N",VALUE(AI63)&gt;=8),Database!$I$3,""),"")</f>
        <v/>
      </c>
      <c r="AJ66" s="192" t="str">
        <f>IFERROR(IF(AND(RIGHT(AJ62,1)="N",VALUE(AJ63)&gt;=8),Database!$I$3,""),"")</f>
        <v/>
      </c>
      <c r="AK66" s="259"/>
      <c r="AL66" s="204"/>
      <c r="AM66" s="198"/>
      <c r="AN66" s="198"/>
      <c r="AO66" s="262"/>
      <c r="AP66" s="265"/>
      <c r="AQ66" s="86"/>
      <c r="AR66" s="194"/>
      <c r="AS66" s="194"/>
      <c r="AT66" s="194"/>
      <c r="AU66" s="256"/>
    </row>
    <row r="67" spans="1:47" s="212" customFormat="1" ht="33" customHeight="1" thickBot="1" x14ac:dyDescent="0.3">
      <c r="A67" s="189"/>
      <c r="B67" s="205"/>
      <c r="C67" s="222"/>
      <c r="D67" s="28"/>
      <c r="E67" s="206" t="s">
        <v>176</v>
      </c>
      <c r="F67" s="207">
        <f>IFERROR(IF(INDEX(Attendance!$T:$T,MATCH($B62&amp;F$7,Attendance!$N:$N,0))=TRUE,"L",IF(SUM(F63:F64)&gt;=10,5,"")),"")</f>
        <v>5</v>
      </c>
      <c r="G67" s="207">
        <f>IFERROR(IF(INDEX(Attendance!$T:$T,MATCH($B62&amp;G$7,Attendance!$N:$N,0))=TRUE,"L",IF(SUM(G63:G64)&gt;=10,5,"")),"")</f>
        <v>5</v>
      </c>
      <c r="H67" s="208">
        <f>IFERROR(IF(INDEX(Attendance!$T:$T,MATCH($B62&amp;H$7,Attendance!$N:$N,0))=TRUE,"L",IF(SUM(H63:H64)&gt;=10,5,"")),"")</f>
        <v>5</v>
      </c>
      <c r="I67" s="208">
        <f>IFERROR(IF(INDEX(Attendance!$T:$T,MATCH($B62&amp;I$7,Attendance!$N:$N,0))=TRUE,"L",IF(SUM(I63:I64)&gt;=10,5,"")),"")</f>
        <v>5</v>
      </c>
      <c r="J67" s="208">
        <f>IFERROR(IF(INDEX(Attendance!$T:$T,MATCH($B62&amp;J$7,Attendance!$N:$N,0))=TRUE,"L",IF(SUM(J63:J64)&gt;=10,5,"")),"")</f>
        <v>5</v>
      </c>
      <c r="K67" s="208">
        <f>IFERROR(IF(INDEX(Attendance!$T:$T,MATCH($B62&amp;K$7,Attendance!$N:$N,0))=TRUE,"L",IF(SUM(K63:K64)&gt;=10,5,"")),"")</f>
        <v>5</v>
      </c>
      <c r="L67" s="208" t="str">
        <f>IFERROR(IF(INDEX(Attendance!$T:$T,MATCH($B62&amp;L$7,Attendance!$N:$N,0))=TRUE,"L",IF(SUM(L63:L64)&gt;=10,5,"")),"")</f>
        <v/>
      </c>
      <c r="M67" s="208">
        <f>IFERROR(IF(INDEX(Attendance!$T:$T,MATCH($B62&amp;M$7,Attendance!$N:$N,0))=TRUE,"L",IF(SUM(M63:M64)&gt;=10,5,"")),"")</f>
        <v>5</v>
      </c>
      <c r="N67" s="208">
        <f>IFERROR(IF(INDEX(Attendance!$T:$T,MATCH($B62&amp;N$7,Attendance!$N:$N,0))=TRUE,"L",IF(SUM(N63:N64)&gt;=10,5,"")),"")</f>
        <v>5</v>
      </c>
      <c r="O67" s="208">
        <f>IFERROR(IF(INDEX(Attendance!$T:$T,MATCH($B62&amp;O$7,Attendance!$N:$N,0))=TRUE,"L",IF(SUM(O63:O64)&gt;=10,5,"")),"")</f>
        <v>5</v>
      </c>
      <c r="P67" s="208">
        <f>IFERROR(IF(INDEX(Attendance!$T:$T,MATCH($B62&amp;P$7,Attendance!$N:$N,0))=TRUE,"L",IF(SUM(P63:P64)&gt;=10,5,"")),"")</f>
        <v>5</v>
      </c>
      <c r="Q67" s="208" t="str">
        <f>IFERROR(IF(INDEX(Attendance!$T:$T,MATCH($B62&amp;Q$7,Attendance!$N:$N,0))=TRUE,"L",IF(SUM(Q63:Q64)&gt;=10,5,"")),"")</f>
        <v/>
      </c>
      <c r="R67" s="208" t="str">
        <f>IFERROR(IF(INDEX(Attendance!$T:$T,MATCH($B62&amp;R$7,Attendance!$N:$N,0))=TRUE,"L",IF(SUM(R63:R64)&gt;=10,5,"")),"")</f>
        <v/>
      </c>
      <c r="S67" s="208" t="str">
        <f>IFERROR(IF(INDEX(Attendance!$T:$T,MATCH($B62&amp;S$7,Attendance!$N:$N,0))=TRUE,"L",IF(SUM(S63:S64)&gt;=10,5,"")),"")</f>
        <v/>
      </c>
      <c r="T67" s="208">
        <f>IFERROR(IF(INDEX(Attendance!$T:$T,MATCH($B62&amp;T$7,Attendance!$N:$N,0))=TRUE,"L",IF(SUM(T63:T64)&gt;=10,5,"")),"")</f>
        <v>5</v>
      </c>
      <c r="U67" s="208">
        <f>IFERROR(IF(INDEX(Attendance!$T:$T,MATCH($B62&amp;U$7,Attendance!$N:$N,0))=TRUE,"L",IF(SUM(U63:U64)&gt;=10,5,"")),"")</f>
        <v>5</v>
      </c>
      <c r="V67" s="208">
        <f>IFERROR(IF(INDEX(Attendance!$T:$T,MATCH($B62&amp;V$7,Attendance!$N:$N,0))=TRUE,"L",IF(SUM(V63:V64)&gt;=10,5,"")),"")</f>
        <v>5</v>
      </c>
      <c r="W67" s="208">
        <f>IFERROR(IF(INDEX(Attendance!$T:$T,MATCH($B62&amp;W$7,Attendance!$N:$N,0))=TRUE,"L",IF(SUM(W63:W64)&gt;=10,5,"")),"")</f>
        <v>5</v>
      </c>
      <c r="X67" s="208">
        <f>IFERROR(IF(INDEX(Attendance!$T:$T,MATCH($B62&amp;X$7,Attendance!$N:$N,0))=TRUE,"L",IF(SUM(X63:X64)&gt;=10,5,"")),"")</f>
        <v>5</v>
      </c>
      <c r="Y67" s="208">
        <f>IFERROR(IF(INDEX(Attendance!$T:$T,MATCH($B62&amp;Y$7,Attendance!$N:$N,0))=TRUE,"L",IF(SUM(Y63:Y64)&gt;=10,5,"")),"")</f>
        <v>5</v>
      </c>
      <c r="Z67" s="208" t="str">
        <f>IFERROR(IF(INDEX(Attendance!$T:$T,MATCH($B62&amp;Z$7,Attendance!$N:$N,0))=TRUE,"L",IF(SUM(Z63:Z64)&gt;=10,5,"")),"")</f>
        <v/>
      </c>
      <c r="AA67" s="208">
        <f>IFERROR(IF(INDEX(Attendance!$T:$T,MATCH($B62&amp;AA$7,Attendance!$N:$N,0))=TRUE,"L",IF(SUM(AA63:AA64)&gt;=10,5,"")),"")</f>
        <v>5</v>
      </c>
      <c r="AB67" s="208">
        <f>IFERROR(IF(INDEX(Attendance!$T:$T,MATCH($B62&amp;AB$7,Attendance!$N:$N,0))=TRUE,"L",IF(SUM(AB63:AB64)&gt;=10,5,"")),"")</f>
        <v>5</v>
      </c>
      <c r="AC67" s="208">
        <f>IFERROR(IF(INDEX(Attendance!$T:$T,MATCH($B62&amp;AC$7,Attendance!$N:$N,0))=TRUE,"L",IF(SUM(AC63:AC64)&gt;=10,5,"")),"")</f>
        <v>5</v>
      </c>
      <c r="AD67" s="208">
        <f>IFERROR(IF(INDEX(Attendance!$T:$T,MATCH($B62&amp;AD$7,Attendance!$N:$N,0))=TRUE,"L",IF(SUM(AD63:AD64)&gt;=10,5,"")),"")</f>
        <v>5</v>
      </c>
      <c r="AE67" s="208">
        <f>IFERROR(IF(INDEX(Attendance!$T:$T,MATCH($B62&amp;AE$7,Attendance!$N:$N,0))=TRUE,"L",IF(SUM(AE63:AE64)&gt;=10,5,"")),"")</f>
        <v>5</v>
      </c>
      <c r="AF67" s="208">
        <f>IFERROR(IF(INDEX(Attendance!$T:$T,MATCH($B62&amp;AF$7,Attendance!$N:$N,0))=TRUE,"L",IF(SUM(AF63:AF64)&gt;=10,5,"")),"")</f>
        <v>5</v>
      </c>
      <c r="AG67" s="208" t="str">
        <f>IFERROR(IF(INDEX(Attendance!$T:$T,MATCH($B62&amp;AG$7,Attendance!$N:$N,0))=TRUE,"L",IF(SUM(AG63:AG64)&gt;=10,5,"")),"")</f>
        <v/>
      </c>
      <c r="AH67" s="208" t="str">
        <f>IFERROR(IF(INDEX(Attendance!$T:$T,MATCH($B62&amp;AH$7,Attendance!$N:$N,0))=TRUE,"L",IF(SUM(AH63:AH64)&gt;=10,5,"")),"")</f>
        <v/>
      </c>
      <c r="AI67" s="208" t="str">
        <f>IFERROR(IF(INDEX(Attendance!$T:$T,MATCH($B62&amp;AI$7,Attendance!$N:$N,0))=TRUE,"L",IF(SUM(AI63:AI64)&gt;=10,5,"")),"")</f>
        <v/>
      </c>
      <c r="AJ67" s="208" t="str">
        <f>IFERROR(IF(INDEX(Attendance!$T:$T,MATCH($B62&amp;AJ$7,Attendance!$N:$N,0))=TRUE,"L",IF(SUM(AJ63:AJ64)&gt;=10,5,"")),"")</f>
        <v/>
      </c>
      <c r="AK67" s="260"/>
      <c r="AL67" s="209">
        <f>ROUND(AL62*AL63,2)</f>
        <v>527.89</v>
      </c>
      <c r="AM67" s="209">
        <f>ROUND(AM62*AM63,2)</f>
        <v>0</v>
      </c>
      <c r="AN67" s="209">
        <f>ROUND(AN62*AN63,2)</f>
        <v>0</v>
      </c>
      <c r="AO67" s="263"/>
      <c r="AP67" s="266"/>
      <c r="AQ67" s="210">
        <f>AQ62*$AQ$5</f>
        <v>0</v>
      </c>
      <c r="AR67" s="211">
        <f>AR62*ROUND(IF($C67="",Basic,MID($C67,FIND("RM",$C67)+3,4))/WorkDays,2)</f>
        <v>0</v>
      </c>
      <c r="AS67" s="211">
        <f>AS62*ROUND(IF($C67="",Basic,MID($C67,FIND("RM",$C67)+3,4))/WorkDays,2)</f>
        <v>0</v>
      </c>
      <c r="AT67" s="211">
        <f>AT62*ROUND(IF($C67="",Basic,MID($C67,FIND("RM",$C67)+3,4))/WorkDays,2)</f>
        <v>92.3</v>
      </c>
      <c r="AU67" s="257"/>
    </row>
    <row r="68" spans="1:47" s="213" customFormat="1" ht="33" customHeight="1" x14ac:dyDescent="0.35">
      <c r="A68" s="175">
        <f t="shared" si="1"/>
        <v>11</v>
      </c>
      <c r="B68" s="184" t="str">
        <f>_xlfn.IFNA(INDEX(Attendance!$A:$A,MATCH(A68,Attendance!$M:$M,0)),"")</f>
        <v>Code 11</v>
      </c>
      <c r="C68" s="185" t="str">
        <f>_xlfn.IFNA(INDEX(Masterlist!C:C,MATCH(B68,Masterlist!B:B,0)),"")</f>
        <v>Name 11</v>
      </c>
      <c r="D68" s="87"/>
      <c r="E68" s="186" t="s">
        <v>173</v>
      </c>
      <c r="F68" s="83" t="str" cm="1">
        <f t="array" ref="F68">_xlfn.IFNA(IF(OR(VALUE(F$7&amp;$C$3)=PH),IF(F69="","PH",IF(INDEX(Attendance!$O:$O,MATCH($B68&amp;F$7,Attendance!$N:$N,0))&lt;"1200","PM","PN")),IF(F$6="Sun",IF(F69="","RD",IF(INDEX(Attendance!$O:$O,MATCH($B68&amp;F$7,Attendance!$N:$N,0))&lt;"1200","RM","RN")),IF(F69="",IF(F$7="","",IF(INDEX(Attendance!$I:$I,MATCH($B68&amp;F$7,Attendance!$N:$N,0))="ABS","AB","UL")),IF(INDEX(Attendance!$O:$O,MATCH($B68&amp;F$7,Attendance!$N:$N,0))&lt;"1200","M","N")))),"")</f>
        <v>UL</v>
      </c>
      <c r="G68" s="83" t="str" cm="1">
        <f t="array" ref="G68">_xlfn.IFNA(IF(OR(VALUE(G$7&amp;$C$3)=PH),IF(G69="","PH",IF(INDEX(Attendance!$O:$O,MATCH($B68&amp;G$7,Attendance!$N:$N,0))&lt;"1200","PM","PN")),IF(G$6="Sun",IF(G69="","RD",IF(INDEX(Attendance!$O:$O,MATCH($B68&amp;G$7,Attendance!$N:$N,0))&lt;"1200","RM","RN")),IF(G69="",IF(G$7="","",IF(INDEX(Attendance!$I:$I,MATCH($B68&amp;G$7,Attendance!$N:$N,0))="ABS","AB","UL")),IF(INDEX(Attendance!$O:$O,MATCH($B68&amp;G$7,Attendance!$N:$N,0))&lt;"1200","M","N")))),"")</f>
        <v>UL</v>
      </c>
      <c r="H68" s="83" t="str" cm="1">
        <f t="array" ref="H68">_xlfn.IFNA(IF(OR(VALUE(H$7&amp;$C$3)=PH),IF(H69="","PH",IF(INDEX(Attendance!$O:$O,MATCH($B68&amp;H$7,Attendance!$N:$N,0))&lt;"1200","PM","PN")),IF(H$6="Sun",IF(H69="","RD",IF(INDEX(Attendance!$O:$O,MATCH($B68&amp;H$7,Attendance!$N:$N,0))&lt;"1200","RM","RN")),IF(H69="",IF(H$7="","",IF(INDEX(Attendance!$I:$I,MATCH($B68&amp;H$7,Attendance!$N:$N,0))="ABS","AB","UL")),IF(INDEX(Attendance!$O:$O,MATCH($B68&amp;H$7,Attendance!$N:$N,0))&lt;"1200","M","N")))),"")</f>
        <v>UL</v>
      </c>
      <c r="I68" s="83" t="str" cm="1">
        <f t="array" ref="I68">_xlfn.IFNA(IF(OR(VALUE(I$7&amp;$C$3)=PH),IF(I69="","PH",IF(INDEX(Attendance!$O:$O,MATCH($B68&amp;I$7,Attendance!$N:$N,0))&lt;"1200","PM","PN")),IF(I$6="Sun",IF(I69="","RD",IF(INDEX(Attendance!$O:$O,MATCH($B68&amp;I$7,Attendance!$N:$N,0))&lt;"1200","RM","RN")),IF(I69="",IF(I$7="","",IF(INDEX(Attendance!$I:$I,MATCH($B68&amp;I$7,Attendance!$N:$N,0))="ABS","AB","UL")),IF(INDEX(Attendance!$O:$O,MATCH($B68&amp;I$7,Attendance!$N:$N,0))&lt;"1200","M","N")))),"")</f>
        <v>UL</v>
      </c>
      <c r="J68" s="83" t="str" cm="1">
        <f t="array" ref="J68">_xlfn.IFNA(IF(OR(VALUE(J$7&amp;$C$3)=PH),IF(J69="","PH",IF(INDEX(Attendance!$O:$O,MATCH($B68&amp;J$7,Attendance!$N:$N,0))&lt;"1200","PM","PN")),IF(J$6="Sun",IF(J69="","RD",IF(INDEX(Attendance!$O:$O,MATCH($B68&amp;J$7,Attendance!$N:$N,0))&lt;"1200","RM","RN")),IF(J69="",IF(J$7="","",IF(INDEX(Attendance!$I:$I,MATCH($B68&amp;J$7,Attendance!$N:$N,0))="ABS","AB","UL")),IF(INDEX(Attendance!$O:$O,MATCH($B68&amp;J$7,Attendance!$N:$N,0))&lt;"1200","M","N")))),"")</f>
        <v>UL</v>
      </c>
      <c r="K68" s="83" t="str" cm="1">
        <f t="array" ref="K68">_xlfn.IFNA(IF(OR(VALUE(K$7&amp;$C$3)=PH),IF(K69="","PH",IF(INDEX(Attendance!$O:$O,MATCH($B68&amp;K$7,Attendance!$N:$N,0))&lt;"1200","PM","PN")),IF(K$6="Sun",IF(K69="","RD",IF(INDEX(Attendance!$O:$O,MATCH($B68&amp;K$7,Attendance!$N:$N,0))&lt;"1200","RM","RN")),IF(K69="",IF(K$7="","",IF(INDEX(Attendance!$I:$I,MATCH($B68&amp;K$7,Attendance!$N:$N,0))="ABS","AB","UL")),IF(INDEX(Attendance!$O:$O,MATCH($B68&amp;K$7,Attendance!$N:$N,0))&lt;"1200","M","N")))),"")</f>
        <v>UL</v>
      </c>
      <c r="L68" s="83" t="str" cm="1">
        <f t="array" ref="L68">_xlfn.IFNA(IF(OR(VALUE(L$7&amp;$C$3)=PH),IF(L69="","PH",IF(INDEX(Attendance!$O:$O,MATCH($B68&amp;L$7,Attendance!$N:$N,0))&lt;"1200","PM","PN")),IF(L$6="Sun",IF(L69="","RD",IF(INDEX(Attendance!$O:$O,MATCH($B68&amp;L$7,Attendance!$N:$N,0))&lt;"1200","RM","RN")),IF(L69="",IF(L$7="","",IF(INDEX(Attendance!$I:$I,MATCH($B68&amp;L$7,Attendance!$N:$N,0))="ABS","AB","UL")),IF(INDEX(Attendance!$O:$O,MATCH($B68&amp;L$7,Attendance!$N:$N,0))&lt;"1200","M","N")))),"")</f>
        <v>RD</v>
      </c>
      <c r="M68" s="83" t="str" cm="1">
        <f t="array" ref="M68">_xlfn.IFNA(IF(OR(VALUE(M$7&amp;$C$3)=PH),IF(M69="","PH",IF(INDEX(Attendance!$O:$O,MATCH($B68&amp;M$7,Attendance!$N:$N,0))&lt;"1200","PM","PN")),IF(M$6="Sun",IF(M69="","RD",IF(INDEX(Attendance!$O:$O,MATCH($B68&amp;M$7,Attendance!$N:$N,0))&lt;"1200","RM","RN")),IF(M69="",IF(M$7="","",IF(INDEX(Attendance!$I:$I,MATCH($B68&amp;M$7,Attendance!$N:$N,0))="ABS","AB","UL")),IF(INDEX(Attendance!$O:$O,MATCH($B68&amp;M$7,Attendance!$N:$N,0))&lt;"1200","M","N")))),"")</f>
        <v>UL</v>
      </c>
      <c r="N68" s="83" t="str" cm="1">
        <f t="array" ref="N68">_xlfn.IFNA(IF(OR(VALUE(N$7&amp;$C$3)=PH),IF(N69="","PH",IF(INDEX(Attendance!$O:$O,MATCH($B68&amp;N$7,Attendance!$N:$N,0))&lt;"1200","PM","PN")),IF(N$6="Sun",IF(N69="","RD",IF(INDEX(Attendance!$O:$O,MATCH($B68&amp;N$7,Attendance!$N:$N,0))&lt;"1200","RM","RN")),IF(N69="",IF(N$7="","",IF(INDEX(Attendance!$I:$I,MATCH($B68&amp;N$7,Attendance!$N:$N,0))="ABS","AB","UL")),IF(INDEX(Attendance!$O:$O,MATCH($B68&amp;N$7,Attendance!$N:$N,0))&lt;"1200","M","N")))),"")</f>
        <v>UL</v>
      </c>
      <c r="O68" s="83" t="str" cm="1">
        <f t="array" ref="O68">_xlfn.IFNA(IF(OR(VALUE(O$7&amp;$C$3)=PH),IF(O69="","PH",IF(INDEX(Attendance!$O:$O,MATCH($B68&amp;O$7,Attendance!$N:$N,0))&lt;"1200","PM","PN")),IF(O$6="Sun",IF(O69="","RD",IF(INDEX(Attendance!$O:$O,MATCH($B68&amp;O$7,Attendance!$N:$N,0))&lt;"1200","RM","RN")),IF(O69="",IF(O$7="","",IF(INDEX(Attendance!$I:$I,MATCH($B68&amp;O$7,Attendance!$N:$N,0))="ABS","AB","UL")),IF(INDEX(Attendance!$O:$O,MATCH($B68&amp;O$7,Attendance!$N:$N,0))&lt;"1200","M","N")))),"")</f>
        <v>UL</v>
      </c>
      <c r="P68" s="83" t="str" cm="1">
        <f t="array" ref="P68">_xlfn.IFNA(IF(OR(VALUE(P$7&amp;$C$3)=PH),IF(P69="","PH",IF(INDEX(Attendance!$O:$O,MATCH($B68&amp;P$7,Attendance!$N:$N,0))&lt;"1200","PM","PN")),IF(P$6="Sun",IF(P69="","RD",IF(INDEX(Attendance!$O:$O,MATCH($B68&amp;P$7,Attendance!$N:$N,0))&lt;"1200","RM","RN")),IF(P69="",IF(P$7="","",IF(INDEX(Attendance!$I:$I,MATCH($B68&amp;P$7,Attendance!$N:$N,0))="ABS","AB","UL")),IF(INDEX(Attendance!$O:$O,MATCH($B68&amp;P$7,Attendance!$N:$N,0))&lt;"1200","M","N")))),"")</f>
        <v>UL</v>
      </c>
      <c r="Q68" s="83" t="str" cm="1">
        <f t="array" ref="Q68">_xlfn.IFNA(IF(OR(VALUE(Q$7&amp;$C$3)=PH),IF(Q69="","PH",IF(INDEX(Attendance!$O:$O,MATCH($B68&amp;Q$7,Attendance!$N:$N,0))&lt;"1200","PM","PN")),IF(Q$6="Sun",IF(Q69="","RD",IF(INDEX(Attendance!$O:$O,MATCH($B68&amp;Q$7,Attendance!$N:$N,0))&lt;"1200","RM","RN")),IF(Q69="",IF(Q$7="","",IF(INDEX(Attendance!$I:$I,MATCH($B68&amp;Q$7,Attendance!$N:$N,0))="ABS","AB","UL")),IF(INDEX(Attendance!$O:$O,MATCH($B68&amp;Q$7,Attendance!$N:$N,0))&lt;"1200","M","N")))),"")</f>
        <v>PH</v>
      </c>
      <c r="R68" s="83" t="str" cm="1">
        <f t="array" ref="R68">_xlfn.IFNA(IF(OR(VALUE(R$7&amp;$C$3)=PH),IF(R69="","PH",IF(INDEX(Attendance!$O:$O,MATCH($B68&amp;R$7,Attendance!$N:$N,0))&lt;"1200","PM","PN")),IF(R$6="Sun",IF(R69="","RD",IF(INDEX(Attendance!$O:$O,MATCH($B68&amp;R$7,Attendance!$N:$N,0))&lt;"1200","RM","RN")),IF(R69="",IF(R$7="","",IF(INDEX(Attendance!$I:$I,MATCH($B68&amp;R$7,Attendance!$N:$N,0))="ABS","AB","UL")),IF(INDEX(Attendance!$O:$O,MATCH($B68&amp;R$7,Attendance!$N:$N,0))&lt;"1200","M","N")))),"")</f>
        <v>PH</v>
      </c>
      <c r="S68" s="83" t="str" cm="1">
        <f t="array" ref="S68">_xlfn.IFNA(IF(OR(VALUE(S$7&amp;$C$3)=PH),IF(S69="","PH",IF(INDEX(Attendance!$O:$O,MATCH($B68&amp;S$7,Attendance!$N:$N,0))&lt;"1200","PM","PN")),IF(S$6="Sun",IF(S69="","RD",IF(INDEX(Attendance!$O:$O,MATCH($B68&amp;S$7,Attendance!$N:$N,0))&lt;"1200","RM","RN")),IF(S69="",IF(S$7="","",IF(INDEX(Attendance!$I:$I,MATCH($B68&amp;S$7,Attendance!$N:$N,0))="ABS","AB","UL")),IF(INDEX(Attendance!$O:$O,MATCH($B68&amp;S$7,Attendance!$N:$N,0))&lt;"1200","M","N")))),"")</f>
        <v>RD</v>
      </c>
      <c r="T68" s="83" t="str" cm="1">
        <f t="array" ref="T68">_xlfn.IFNA(IF(OR(VALUE(T$7&amp;$C$3)=PH),IF(T69="","PH",IF(INDEX(Attendance!$O:$O,MATCH($B68&amp;T$7,Attendance!$N:$N,0))&lt;"1200","PM","PN")),IF(T$6="Sun",IF(T69="","RD",IF(INDEX(Attendance!$O:$O,MATCH($B68&amp;T$7,Attendance!$N:$N,0))&lt;"1200","RM","RN")),IF(T69="",IF(T$7="","",IF(INDEX(Attendance!$I:$I,MATCH($B68&amp;T$7,Attendance!$N:$N,0))="ABS","AB","UL")),IF(INDEX(Attendance!$O:$O,MATCH($B68&amp;T$7,Attendance!$N:$N,0))&lt;"1200","M","N")))),"")</f>
        <v>UL</v>
      </c>
      <c r="U68" s="83" t="str" cm="1">
        <f t="array" ref="U68">_xlfn.IFNA(IF(OR(VALUE(U$7&amp;$C$3)=PH),IF(U69="","PH",IF(INDEX(Attendance!$O:$O,MATCH($B68&amp;U$7,Attendance!$N:$N,0))&lt;"1200","PM","PN")),IF(U$6="Sun",IF(U69="","RD",IF(INDEX(Attendance!$O:$O,MATCH($B68&amp;U$7,Attendance!$N:$N,0))&lt;"1200","RM","RN")),IF(U69="",IF(U$7="","",IF(INDEX(Attendance!$I:$I,MATCH($B68&amp;U$7,Attendance!$N:$N,0))="ABS","AB","UL")),IF(INDEX(Attendance!$O:$O,MATCH($B68&amp;U$7,Attendance!$N:$N,0))&lt;"1200","M","N")))),"")</f>
        <v>UL</v>
      </c>
      <c r="V68" s="83" t="str" cm="1">
        <f t="array" ref="V68">_xlfn.IFNA(IF(OR(VALUE(V$7&amp;$C$3)=PH),IF(V69="","PH",IF(INDEX(Attendance!$O:$O,MATCH($B68&amp;V$7,Attendance!$N:$N,0))&lt;"1200","PM","PN")),IF(V$6="Sun",IF(V69="","RD",IF(INDEX(Attendance!$O:$O,MATCH($B68&amp;V$7,Attendance!$N:$N,0))&lt;"1200","RM","RN")),IF(V69="",IF(V$7="","",IF(INDEX(Attendance!$I:$I,MATCH($B68&amp;V$7,Attendance!$N:$N,0))="ABS","AB","UL")),IF(INDEX(Attendance!$O:$O,MATCH($B68&amp;V$7,Attendance!$N:$N,0))&lt;"1200","M","N")))),"")</f>
        <v>UL</v>
      </c>
      <c r="W68" s="83" t="str" cm="1">
        <f t="array" ref="W68">_xlfn.IFNA(IF(OR(VALUE(W$7&amp;$C$3)=PH),IF(W69="","PH",IF(INDEX(Attendance!$O:$O,MATCH($B68&amp;W$7,Attendance!$N:$N,0))&lt;"1200","PM","PN")),IF(W$6="Sun",IF(W69="","RD",IF(INDEX(Attendance!$O:$O,MATCH($B68&amp;W$7,Attendance!$N:$N,0))&lt;"1200","RM","RN")),IF(W69="",IF(W$7="","",IF(INDEX(Attendance!$I:$I,MATCH($B68&amp;W$7,Attendance!$N:$N,0))="ABS","AB","UL")),IF(INDEX(Attendance!$O:$O,MATCH($B68&amp;W$7,Attendance!$N:$N,0))&lt;"1200","M","N")))),"")</f>
        <v>UL</v>
      </c>
      <c r="X68" s="83" t="str" cm="1">
        <f t="array" ref="X68">_xlfn.IFNA(IF(OR(VALUE(X$7&amp;$C$3)=PH),IF(X69="","PH",IF(INDEX(Attendance!$O:$O,MATCH($B68&amp;X$7,Attendance!$N:$N,0))&lt;"1200","PM","PN")),IF(X$6="Sun",IF(X69="","RD",IF(INDEX(Attendance!$O:$O,MATCH($B68&amp;X$7,Attendance!$N:$N,0))&lt;"1200","RM","RN")),IF(X69="",IF(X$7="","",IF(INDEX(Attendance!$I:$I,MATCH($B68&amp;X$7,Attendance!$N:$N,0))="ABS","AB","UL")),IF(INDEX(Attendance!$O:$O,MATCH($B68&amp;X$7,Attendance!$N:$N,0))&lt;"1200","M","N")))),"")</f>
        <v>UL</v>
      </c>
      <c r="Y68" s="83" t="str" cm="1">
        <f t="array" ref="Y68">_xlfn.IFNA(IF(OR(VALUE(Y$7&amp;$C$3)=PH),IF(Y69="","PH",IF(INDEX(Attendance!$O:$O,MATCH($B68&amp;Y$7,Attendance!$N:$N,0))&lt;"1200","PM","PN")),IF(Y$6="Sun",IF(Y69="","RD",IF(INDEX(Attendance!$O:$O,MATCH($B68&amp;Y$7,Attendance!$N:$N,0))&lt;"1200","RM","RN")),IF(Y69="",IF(Y$7="","",IF(INDEX(Attendance!$I:$I,MATCH($B68&amp;Y$7,Attendance!$N:$N,0))="ABS","AB","UL")),IF(INDEX(Attendance!$O:$O,MATCH($B68&amp;Y$7,Attendance!$N:$N,0))&lt;"1200","M","N")))),"")</f>
        <v>UL</v>
      </c>
      <c r="Z68" s="83" t="str" cm="1">
        <f t="array" ref="Z68">_xlfn.IFNA(IF(OR(VALUE(Z$7&amp;$C$3)=PH),IF(Z69="","PH",IF(INDEX(Attendance!$O:$O,MATCH($B68&amp;Z$7,Attendance!$N:$N,0))&lt;"1200","PM","PN")),IF(Z$6="Sun",IF(Z69="","RD",IF(INDEX(Attendance!$O:$O,MATCH($B68&amp;Z$7,Attendance!$N:$N,0))&lt;"1200","RM","RN")),IF(Z69="",IF(Z$7="","",IF(INDEX(Attendance!$I:$I,MATCH($B68&amp;Z$7,Attendance!$N:$N,0))="ABS","AB","UL")),IF(INDEX(Attendance!$O:$O,MATCH($B68&amp;Z$7,Attendance!$N:$N,0))&lt;"1200","M","N")))),"")</f>
        <v>RD</v>
      </c>
      <c r="AA68" s="83" t="str" cm="1">
        <f t="array" ref="AA68">_xlfn.IFNA(IF(OR(VALUE(AA$7&amp;$C$3)=PH),IF(AA69="","PH",IF(INDEX(Attendance!$O:$O,MATCH($B68&amp;AA$7,Attendance!$N:$N,0))&lt;"1200","PM","PN")),IF(AA$6="Sun",IF(AA69="","RD",IF(INDEX(Attendance!$O:$O,MATCH($B68&amp;AA$7,Attendance!$N:$N,0))&lt;"1200","RM","RN")),IF(AA69="",IF(AA$7="","",IF(INDEX(Attendance!$I:$I,MATCH($B68&amp;AA$7,Attendance!$N:$N,0))="ABS","AB","UL")),IF(INDEX(Attendance!$O:$O,MATCH($B68&amp;AA$7,Attendance!$N:$N,0))&lt;"1200","M","N")))),"")</f>
        <v>UL</v>
      </c>
      <c r="AB68" s="83" t="str" cm="1">
        <f t="array" ref="AB68">_xlfn.IFNA(IF(OR(VALUE(AB$7&amp;$C$3)=PH),IF(AB69="","PH",IF(INDEX(Attendance!$O:$O,MATCH($B68&amp;AB$7,Attendance!$N:$N,0))&lt;"1200","PM","PN")),IF(AB$6="Sun",IF(AB69="","RD",IF(INDEX(Attendance!$O:$O,MATCH($B68&amp;AB$7,Attendance!$N:$N,0))&lt;"1200","RM","RN")),IF(AB69="",IF(AB$7="","",IF(INDEX(Attendance!$I:$I,MATCH($B68&amp;AB$7,Attendance!$N:$N,0))="ABS","AB","UL")),IF(INDEX(Attendance!$O:$O,MATCH($B68&amp;AB$7,Attendance!$N:$N,0))&lt;"1200","M","N")))),"")</f>
        <v>UL</v>
      </c>
      <c r="AC68" s="83" t="str" cm="1">
        <f t="array" ref="AC68">_xlfn.IFNA(IF(OR(VALUE(AC$7&amp;$C$3)=PH),IF(AC69="","PH",IF(INDEX(Attendance!$O:$O,MATCH($B68&amp;AC$7,Attendance!$N:$N,0))&lt;"1200","PM","PN")),IF(AC$6="Sun",IF(AC69="","RD",IF(INDEX(Attendance!$O:$O,MATCH($B68&amp;AC$7,Attendance!$N:$N,0))&lt;"1200","RM","RN")),IF(AC69="",IF(AC$7="","",IF(INDEX(Attendance!$I:$I,MATCH($B68&amp;AC$7,Attendance!$N:$N,0))="ABS","AB","UL")),IF(INDEX(Attendance!$O:$O,MATCH($B68&amp;AC$7,Attendance!$N:$N,0))&lt;"1200","M","N")))),"")</f>
        <v>UL</v>
      </c>
      <c r="AD68" s="83" t="str" cm="1">
        <f t="array" ref="AD68">_xlfn.IFNA(IF(OR(VALUE(AD$7&amp;$C$3)=PH),IF(AD69="","PH",IF(INDEX(Attendance!$O:$O,MATCH($B68&amp;AD$7,Attendance!$N:$N,0))&lt;"1200","PM","PN")),IF(AD$6="Sun",IF(AD69="","RD",IF(INDEX(Attendance!$O:$O,MATCH($B68&amp;AD$7,Attendance!$N:$N,0))&lt;"1200","RM","RN")),IF(AD69="",IF(AD$7="","",IF(INDEX(Attendance!$I:$I,MATCH($B68&amp;AD$7,Attendance!$N:$N,0))="ABS","AB","UL")),IF(INDEX(Attendance!$O:$O,MATCH($B68&amp;AD$7,Attendance!$N:$N,0))&lt;"1200","M","N")))),"")</f>
        <v>UL</v>
      </c>
      <c r="AE68" s="83" t="str" cm="1">
        <f t="array" ref="AE68">_xlfn.IFNA(IF(OR(VALUE(AE$7&amp;$C$3)=PH),IF(AE69="","PH",IF(INDEX(Attendance!$O:$O,MATCH($B68&amp;AE$7,Attendance!$N:$N,0))&lt;"1200","PM","PN")),IF(AE$6="Sun",IF(AE69="","RD",IF(INDEX(Attendance!$O:$O,MATCH($B68&amp;AE$7,Attendance!$N:$N,0))&lt;"1200","RM","RN")),IF(AE69="",IF(AE$7="","",IF(INDEX(Attendance!$I:$I,MATCH($B68&amp;AE$7,Attendance!$N:$N,0))="ABS","AB","UL")),IF(INDEX(Attendance!$O:$O,MATCH($B68&amp;AE$7,Attendance!$N:$N,0))&lt;"1200","M","N")))),"")</f>
        <v>UL</v>
      </c>
      <c r="AF68" s="83" t="str" cm="1">
        <f t="array" ref="AF68">_xlfn.IFNA(IF(OR(VALUE(AF$7&amp;$C$3)=PH),IF(AF69="","PH",IF(INDEX(Attendance!$O:$O,MATCH($B68&amp;AF$7,Attendance!$N:$N,0))&lt;"1200","PM","PN")),IF(AF$6="Sun",IF(AF69="","RD",IF(INDEX(Attendance!$O:$O,MATCH($B68&amp;AF$7,Attendance!$N:$N,0))&lt;"1200","RM","RN")),IF(AF69="",IF(AF$7="","",IF(INDEX(Attendance!$I:$I,MATCH($B68&amp;AF$7,Attendance!$N:$N,0))="ABS","AB","UL")),IF(INDEX(Attendance!$O:$O,MATCH($B68&amp;AF$7,Attendance!$N:$N,0))&lt;"1200","M","N")))),"")</f>
        <v>UL</v>
      </c>
      <c r="AG68" s="83" t="str" cm="1">
        <f t="array" ref="AG68">_xlfn.IFNA(IF(OR(VALUE(AG$7&amp;$C$3)=PH),IF(AG69="","PH",IF(INDEX(Attendance!$O:$O,MATCH($B68&amp;AG$7,Attendance!$N:$N,0))&lt;"1200","PM","PN")),IF(AG$6="Sun",IF(AG69="","RD",IF(INDEX(Attendance!$O:$O,MATCH($B68&amp;AG$7,Attendance!$N:$N,0))&lt;"1200","RM","RN")),IF(AG69="",IF(AG$7="","",IF(INDEX(Attendance!$I:$I,MATCH($B68&amp;AG$7,Attendance!$N:$N,0))="ABS","AB","UL")),IF(INDEX(Attendance!$O:$O,MATCH($B68&amp;AG$7,Attendance!$N:$N,0))&lt;"1200","M","N")))),"")</f>
        <v>RD</v>
      </c>
      <c r="AH68" s="83" t="str" cm="1">
        <f t="array" ref="AH68">_xlfn.IFNA(IF(OR(VALUE(AH$7&amp;$C$3)=PH),IF(AH69="","PH",IF(INDEX(Attendance!$O:$O,MATCH($B68&amp;AH$7,Attendance!$N:$N,0))&lt;"1200","PM","PN")),IF(AH$6="Sun",IF(AH69="","RD",IF(INDEX(Attendance!$O:$O,MATCH($B68&amp;AH$7,Attendance!$N:$N,0))&lt;"1200","RM","RN")),IF(AH69="",IF(AH$7="","",IF(INDEX(Attendance!$I:$I,MATCH($B68&amp;AH$7,Attendance!$N:$N,0))="ABS","AB","UL")),IF(INDEX(Attendance!$O:$O,MATCH($B68&amp;AH$7,Attendance!$N:$N,0))&lt;"1200","M","N")))),"")</f>
        <v/>
      </c>
      <c r="AI68" s="83" t="str" cm="1">
        <f t="array" ref="AI68">_xlfn.IFNA(IF(OR(VALUE(AI$7&amp;$C$3)=PH),IF(AI69="","PH",IF(INDEX(Attendance!$O:$O,MATCH($B68&amp;AI$7,Attendance!$N:$N,0))&lt;"1200","PM","PN")),IF(AI$6="Sun",IF(AI69="","RD",IF(INDEX(Attendance!$O:$O,MATCH($B68&amp;AI$7,Attendance!$N:$N,0))&lt;"1200","RM","RN")),IF(AI69="",IF(AI$7="","",IF(INDEX(Attendance!$I:$I,MATCH($B68&amp;AI$7,Attendance!$N:$N,0))="ABS","AB","UL")),IF(INDEX(Attendance!$O:$O,MATCH($B68&amp;AI$7,Attendance!$N:$N,0))&lt;"1200","M","N")))),"")</f>
        <v/>
      </c>
      <c r="AJ68" s="83" t="str" cm="1">
        <f t="array" ref="AJ68">_xlfn.IFNA(IF(OR(VALUE(AJ$7&amp;$C$3)=PH),IF(AJ69="","PH",IF(INDEX(Attendance!$O:$O,MATCH($B68&amp;AJ$7,Attendance!$N:$N,0))&lt;"1200","PM","PN")),IF(AJ$6="Sun",IF(AJ69="","RD",IF(INDEX(Attendance!$O:$O,MATCH($B68&amp;AJ$7,Attendance!$N:$N,0))&lt;"1200","RM","RN")),IF(AJ69="",IF(AJ$7="","",IF(INDEX(Attendance!$I:$I,MATCH($B68&amp;AJ$7,Attendance!$N:$N,0))="ABS","AB","UL")),IF(INDEX(Attendance!$O:$O,MATCH($B68&amp;AJ$7,Attendance!$N:$N,0))&lt;"1200","M","N")))),"")</f>
        <v/>
      </c>
      <c r="AK68" s="258">
        <f>SUM(SUMIF(F68:AJ68,{"M","N","A"},F69:AJ69))</f>
        <v>0</v>
      </c>
      <c r="AL68" s="187">
        <f>SUM(SUMIF(F68:AJ68,{"M","N"},F70:AJ70),SUMIF(F68:AJ68,{"OM","ON"},F69:AJ69))</f>
        <v>0</v>
      </c>
      <c r="AM68" s="187">
        <f>SUM(SUMIF(F68:AJ68,{"PM","PN","RM","RN"},F69:AJ69))</f>
        <v>0</v>
      </c>
      <c r="AN68" s="187">
        <f>SUM(SUMIF(F68:AJ68,{"PM","PN"},F70:AJ70))</f>
        <v>0</v>
      </c>
      <c r="AO68" s="261">
        <f>SUM(F73:AJ73)</f>
        <v>0</v>
      </c>
      <c r="AP68" s="264">
        <f>SUM(F72:AJ72)</f>
        <v>0</v>
      </c>
      <c r="AQ68" s="188">
        <f>IF(D72="",0,SUM(COUNTIFS(F68:AJ68,{"M","N","A","OM","ON","OA","PM","PN","PA","RM","RN","RA"})))</f>
        <v>0</v>
      </c>
      <c r="AR68" s="74">
        <f>COUNTIF(F68:AJ68,"AL")</f>
        <v>0</v>
      </c>
      <c r="AS68" s="74">
        <f>COUNTIF(F68:AJ68,"MC")</f>
        <v>0</v>
      </c>
      <c r="AT68" s="74">
        <f>SUM(COUNTIF(F68:AJ68,{"RPH","PH"}))</f>
        <v>2</v>
      </c>
      <c r="AU68" s="255">
        <f t="shared" ref="AU68" si="11">_xlfn.IFNA(IF($B68="",0,AK68*$AK$5+SUM(AL73:AN73)+SUM(AO68:AP73)+SUM(AQ73:AT73)),"")</f>
        <v>92.3</v>
      </c>
    </row>
    <row r="69" spans="1:47" s="213" customFormat="1" ht="33" customHeight="1" x14ac:dyDescent="0.35">
      <c r="A69" s="189"/>
      <c r="B69" s="184"/>
      <c r="C69" s="190" t="str">
        <f>_xlfn.IFNA(INDEX(Masterlist!D:D,MATCH(B68,Masterlist!B:B,0)),"")</f>
        <v>IC No. 11</v>
      </c>
      <c r="D69" s="88"/>
      <c r="E69" s="191" t="s">
        <v>174</v>
      </c>
      <c r="F69" s="192" t="str">
        <f>IFERROR(IF(F$6="Sun",INDEX(Attendance!$R:$R,MATCH($B68&amp;F$7,Attendance!$N:$N,0)),IF(INDEX(Attendance!$R:$R,MATCH($B68&amp;F$7,Attendance!$N:$N,0))="","",IF(INDEX(Attendance!$R:$R,MATCH($B68&amp;F$7,Attendance!$N:$N,0))&gt;8,8,INDEX(Attendance!$R:$R,MATCH($B68&amp;F$7,Attendance!$N:$N,0))))),"")</f>
        <v/>
      </c>
      <c r="G69" s="192" t="str">
        <f>IFERROR(IF(G$6="Sun",INDEX(Attendance!$R:$R,MATCH($B68&amp;G$7,Attendance!$N:$N,0)),IF(INDEX(Attendance!$R:$R,MATCH($B68&amp;G$7,Attendance!$N:$N,0))="","",IF(INDEX(Attendance!$R:$R,MATCH($B68&amp;G$7,Attendance!$N:$N,0))&gt;8,8,INDEX(Attendance!$R:$R,MATCH($B68&amp;G$7,Attendance!$N:$N,0))))),"")</f>
        <v/>
      </c>
      <c r="H69" s="192" t="str">
        <f>IFERROR(IF(H$6="Sun",INDEX(Attendance!$R:$R,MATCH($B68&amp;H$7,Attendance!$N:$N,0)),IF(INDEX(Attendance!$R:$R,MATCH($B68&amp;H$7,Attendance!$N:$N,0))="","",IF(INDEX(Attendance!$R:$R,MATCH($B68&amp;H$7,Attendance!$N:$N,0))&gt;8,8,INDEX(Attendance!$R:$R,MATCH($B68&amp;H$7,Attendance!$N:$N,0))))),"")</f>
        <v/>
      </c>
      <c r="I69" s="192" t="str">
        <f>IFERROR(IF(I$6="Sun",INDEX(Attendance!$R:$R,MATCH($B68&amp;I$7,Attendance!$N:$N,0)),IF(INDEX(Attendance!$R:$R,MATCH($B68&amp;I$7,Attendance!$N:$N,0))="","",IF(INDEX(Attendance!$R:$R,MATCH($B68&amp;I$7,Attendance!$N:$N,0))&gt;8,8,INDEX(Attendance!$R:$R,MATCH($B68&amp;I$7,Attendance!$N:$N,0))))),"")</f>
        <v/>
      </c>
      <c r="J69" s="192" t="str">
        <f>IFERROR(IF(J$6="Sun",INDEX(Attendance!$R:$R,MATCH($B68&amp;J$7,Attendance!$N:$N,0)),IF(INDEX(Attendance!$R:$R,MATCH($B68&amp;J$7,Attendance!$N:$N,0))="","",IF(INDEX(Attendance!$R:$R,MATCH($B68&amp;J$7,Attendance!$N:$N,0))&gt;8,8,INDEX(Attendance!$R:$R,MATCH($B68&amp;J$7,Attendance!$N:$N,0))))),"")</f>
        <v/>
      </c>
      <c r="K69" s="192" t="str">
        <f>IFERROR(IF(K$6="Sun",INDEX(Attendance!$R:$R,MATCH($B68&amp;K$7,Attendance!$N:$N,0)),IF(INDEX(Attendance!$R:$R,MATCH($B68&amp;K$7,Attendance!$N:$N,0))="","",IF(INDEX(Attendance!$R:$R,MATCH($B68&amp;K$7,Attendance!$N:$N,0))&gt;8,8,INDEX(Attendance!$R:$R,MATCH($B68&amp;K$7,Attendance!$N:$N,0))))),"")</f>
        <v/>
      </c>
      <c r="L69" s="192" t="str">
        <f>IFERROR(IF(L$6="Sun",INDEX(Attendance!$R:$R,MATCH($B68&amp;L$7,Attendance!$N:$N,0)),IF(INDEX(Attendance!$R:$R,MATCH($B68&amp;L$7,Attendance!$N:$N,0))="","",IF(INDEX(Attendance!$R:$R,MATCH($B68&amp;L$7,Attendance!$N:$N,0))&gt;8,8,INDEX(Attendance!$R:$R,MATCH($B68&amp;L$7,Attendance!$N:$N,0))))),"")</f>
        <v/>
      </c>
      <c r="M69" s="192" t="str">
        <f>IFERROR(IF(M$6="Sun",INDEX(Attendance!$R:$R,MATCH($B68&amp;M$7,Attendance!$N:$N,0)),IF(INDEX(Attendance!$R:$R,MATCH($B68&amp;M$7,Attendance!$N:$N,0))="","",IF(INDEX(Attendance!$R:$R,MATCH($B68&amp;M$7,Attendance!$N:$N,0))&gt;8,8,INDEX(Attendance!$R:$R,MATCH($B68&amp;M$7,Attendance!$N:$N,0))))),"")</f>
        <v/>
      </c>
      <c r="N69" s="192" t="str">
        <f>IFERROR(IF(N$6="Sun",INDEX(Attendance!$R:$R,MATCH($B68&amp;N$7,Attendance!$N:$N,0)),IF(INDEX(Attendance!$R:$R,MATCH($B68&amp;N$7,Attendance!$N:$N,0))="","",IF(INDEX(Attendance!$R:$R,MATCH($B68&amp;N$7,Attendance!$N:$N,0))&gt;8,8,INDEX(Attendance!$R:$R,MATCH($B68&amp;N$7,Attendance!$N:$N,0))))),"")</f>
        <v/>
      </c>
      <c r="O69" s="192" t="str">
        <f>IFERROR(IF(O$6="Sun",INDEX(Attendance!$R:$R,MATCH($B68&amp;O$7,Attendance!$N:$N,0)),IF(INDEX(Attendance!$R:$R,MATCH($B68&amp;O$7,Attendance!$N:$N,0))="","",IF(INDEX(Attendance!$R:$R,MATCH($B68&amp;O$7,Attendance!$N:$N,0))&gt;8,8,INDEX(Attendance!$R:$R,MATCH($B68&amp;O$7,Attendance!$N:$N,0))))),"")</f>
        <v/>
      </c>
      <c r="P69" s="192" t="str">
        <f>IFERROR(IF(P$6="Sun",INDEX(Attendance!$R:$R,MATCH($B68&amp;P$7,Attendance!$N:$N,0)),IF(INDEX(Attendance!$R:$R,MATCH($B68&amp;P$7,Attendance!$N:$N,0))="","",IF(INDEX(Attendance!$R:$R,MATCH($B68&amp;P$7,Attendance!$N:$N,0))&gt;8,8,INDEX(Attendance!$R:$R,MATCH($B68&amp;P$7,Attendance!$N:$N,0))))),"")</f>
        <v/>
      </c>
      <c r="Q69" s="192" t="str">
        <f>IFERROR(IF(Q$6="Sun",INDEX(Attendance!$R:$R,MATCH($B68&amp;Q$7,Attendance!$N:$N,0)),IF(INDEX(Attendance!$R:$R,MATCH($B68&amp;Q$7,Attendance!$N:$N,0))="","",IF(INDEX(Attendance!$R:$R,MATCH($B68&amp;Q$7,Attendance!$N:$N,0))&gt;8,8,INDEX(Attendance!$R:$R,MATCH($B68&amp;Q$7,Attendance!$N:$N,0))))),"")</f>
        <v/>
      </c>
      <c r="R69" s="192" t="str">
        <f>IFERROR(IF(R$6="Sun",INDEX(Attendance!$R:$R,MATCH($B68&amp;R$7,Attendance!$N:$N,0)),IF(INDEX(Attendance!$R:$R,MATCH($B68&amp;R$7,Attendance!$N:$N,0))="","",IF(INDEX(Attendance!$R:$R,MATCH($B68&amp;R$7,Attendance!$N:$N,0))&gt;8,8,INDEX(Attendance!$R:$R,MATCH($B68&amp;R$7,Attendance!$N:$N,0))))),"")</f>
        <v/>
      </c>
      <c r="S69" s="192" t="str">
        <f>IFERROR(IF(S$6="Sun",INDEX(Attendance!$R:$R,MATCH($B68&amp;S$7,Attendance!$N:$N,0)),IF(INDEX(Attendance!$R:$R,MATCH($B68&amp;S$7,Attendance!$N:$N,0))="","",IF(INDEX(Attendance!$R:$R,MATCH($B68&amp;S$7,Attendance!$N:$N,0))&gt;8,8,INDEX(Attendance!$R:$R,MATCH($B68&amp;S$7,Attendance!$N:$N,0))))),"")</f>
        <v/>
      </c>
      <c r="T69" s="192" t="str">
        <f>IFERROR(IF(T$6="Sun",INDEX(Attendance!$R:$R,MATCH($B68&amp;T$7,Attendance!$N:$N,0)),IF(INDEX(Attendance!$R:$R,MATCH($B68&amp;T$7,Attendance!$N:$N,0))="","",IF(INDEX(Attendance!$R:$R,MATCH($B68&amp;T$7,Attendance!$N:$N,0))&gt;8,8,INDEX(Attendance!$R:$R,MATCH($B68&amp;T$7,Attendance!$N:$N,0))))),"")</f>
        <v/>
      </c>
      <c r="U69" s="192" t="str">
        <f>IFERROR(IF(U$6="Sun",INDEX(Attendance!$R:$R,MATCH($B68&amp;U$7,Attendance!$N:$N,0)),IF(INDEX(Attendance!$R:$R,MATCH($B68&amp;U$7,Attendance!$N:$N,0))="","",IF(INDEX(Attendance!$R:$R,MATCH($B68&amp;U$7,Attendance!$N:$N,0))&gt;8,8,INDEX(Attendance!$R:$R,MATCH($B68&amp;U$7,Attendance!$N:$N,0))))),"")</f>
        <v/>
      </c>
      <c r="V69" s="192" t="str">
        <f>IFERROR(IF(V$6="Sun",INDEX(Attendance!$R:$R,MATCH($B68&amp;V$7,Attendance!$N:$N,0)),IF(INDEX(Attendance!$R:$R,MATCH($B68&amp;V$7,Attendance!$N:$N,0))="","",IF(INDEX(Attendance!$R:$R,MATCH($B68&amp;V$7,Attendance!$N:$N,0))&gt;8,8,INDEX(Attendance!$R:$R,MATCH($B68&amp;V$7,Attendance!$N:$N,0))))),"")</f>
        <v/>
      </c>
      <c r="W69" s="192" t="str">
        <f>IFERROR(IF(W$6="Sun",INDEX(Attendance!$R:$R,MATCH($B68&amp;W$7,Attendance!$N:$N,0)),IF(INDEX(Attendance!$R:$R,MATCH($B68&amp;W$7,Attendance!$N:$N,0))="","",IF(INDEX(Attendance!$R:$R,MATCH($B68&amp;W$7,Attendance!$N:$N,0))&gt;8,8,INDEX(Attendance!$R:$R,MATCH($B68&amp;W$7,Attendance!$N:$N,0))))),"")</f>
        <v/>
      </c>
      <c r="X69" s="192" t="str">
        <f>IFERROR(IF(X$6="Sun",INDEX(Attendance!$R:$R,MATCH($B68&amp;X$7,Attendance!$N:$N,0)),IF(INDEX(Attendance!$R:$R,MATCH($B68&amp;X$7,Attendance!$N:$N,0))="","",IF(INDEX(Attendance!$R:$R,MATCH($B68&amp;X$7,Attendance!$N:$N,0))&gt;8,8,INDEX(Attendance!$R:$R,MATCH($B68&amp;X$7,Attendance!$N:$N,0))))),"")</f>
        <v/>
      </c>
      <c r="Y69" s="192" t="str">
        <f>IFERROR(IF(Y$6="Sun",INDEX(Attendance!$R:$R,MATCH($B68&amp;Y$7,Attendance!$N:$N,0)),IF(INDEX(Attendance!$R:$R,MATCH($B68&amp;Y$7,Attendance!$N:$N,0))="","",IF(INDEX(Attendance!$R:$R,MATCH($B68&amp;Y$7,Attendance!$N:$N,0))&gt;8,8,INDEX(Attendance!$R:$R,MATCH($B68&amp;Y$7,Attendance!$N:$N,0))))),"")</f>
        <v/>
      </c>
      <c r="Z69" s="192" t="str">
        <f>IFERROR(IF(Z$6="Sun",INDEX(Attendance!$R:$R,MATCH($B68&amp;Z$7,Attendance!$N:$N,0)),IF(INDEX(Attendance!$R:$R,MATCH($B68&amp;Z$7,Attendance!$N:$N,0))="","",IF(INDEX(Attendance!$R:$R,MATCH($B68&amp;Z$7,Attendance!$N:$N,0))&gt;8,8,INDEX(Attendance!$R:$R,MATCH($B68&amp;Z$7,Attendance!$N:$N,0))))),"")</f>
        <v/>
      </c>
      <c r="AA69" s="192" t="str">
        <f>IFERROR(IF(AA$6="Sun",INDEX(Attendance!$R:$R,MATCH($B68&amp;AA$7,Attendance!$N:$N,0)),IF(INDEX(Attendance!$R:$R,MATCH($B68&amp;AA$7,Attendance!$N:$N,0))="","",IF(INDEX(Attendance!$R:$R,MATCH($B68&amp;AA$7,Attendance!$N:$N,0))&gt;8,8,INDEX(Attendance!$R:$R,MATCH($B68&amp;AA$7,Attendance!$N:$N,0))))),"")</f>
        <v/>
      </c>
      <c r="AB69" s="192" t="str">
        <f>IFERROR(IF(AB$6="Sun",INDEX(Attendance!$R:$R,MATCH($B68&amp;AB$7,Attendance!$N:$N,0)),IF(INDEX(Attendance!$R:$R,MATCH($B68&amp;AB$7,Attendance!$N:$N,0))="","",IF(INDEX(Attendance!$R:$R,MATCH($B68&amp;AB$7,Attendance!$N:$N,0))&gt;8,8,INDEX(Attendance!$R:$R,MATCH($B68&amp;AB$7,Attendance!$N:$N,0))))),"")</f>
        <v/>
      </c>
      <c r="AC69" s="192" t="str">
        <f>IFERROR(IF(AC$6="Sun",INDEX(Attendance!$R:$R,MATCH($B68&amp;AC$7,Attendance!$N:$N,0)),IF(INDEX(Attendance!$R:$R,MATCH($B68&amp;AC$7,Attendance!$N:$N,0))="","",IF(INDEX(Attendance!$R:$R,MATCH($B68&amp;AC$7,Attendance!$N:$N,0))&gt;8,8,INDEX(Attendance!$R:$R,MATCH($B68&amp;AC$7,Attendance!$N:$N,0))))),"")</f>
        <v/>
      </c>
      <c r="AD69" s="192" t="str">
        <f>IFERROR(IF(AD$6="Sun",INDEX(Attendance!$R:$R,MATCH($B68&amp;AD$7,Attendance!$N:$N,0)),IF(INDEX(Attendance!$R:$R,MATCH($B68&amp;AD$7,Attendance!$N:$N,0))="","",IF(INDEX(Attendance!$R:$R,MATCH($B68&amp;AD$7,Attendance!$N:$N,0))&gt;8,8,INDEX(Attendance!$R:$R,MATCH($B68&amp;AD$7,Attendance!$N:$N,0))))),"")</f>
        <v/>
      </c>
      <c r="AE69" s="192" t="str">
        <f>IFERROR(IF(AE$6="Sun",INDEX(Attendance!$R:$R,MATCH($B68&amp;AE$7,Attendance!$N:$N,0)),IF(INDEX(Attendance!$R:$R,MATCH($B68&amp;AE$7,Attendance!$N:$N,0))="","",IF(INDEX(Attendance!$R:$R,MATCH($B68&amp;AE$7,Attendance!$N:$N,0))&gt;8,8,INDEX(Attendance!$R:$R,MATCH($B68&amp;AE$7,Attendance!$N:$N,0))))),"")</f>
        <v/>
      </c>
      <c r="AF69" s="192" t="str">
        <f>IFERROR(IF(AF$6="Sun",INDEX(Attendance!$R:$R,MATCH($B68&amp;AF$7,Attendance!$N:$N,0)),IF(INDEX(Attendance!$R:$R,MATCH($B68&amp;AF$7,Attendance!$N:$N,0))="","",IF(INDEX(Attendance!$R:$R,MATCH($B68&amp;AF$7,Attendance!$N:$N,0))&gt;8,8,INDEX(Attendance!$R:$R,MATCH($B68&amp;AF$7,Attendance!$N:$N,0))))),"")</f>
        <v/>
      </c>
      <c r="AG69" s="192" t="str">
        <f>IFERROR(IF(AG$6="Sun",INDEX(Attendance!$R:$R,MATCH($B68&amp;AG$7,Attendance!$N:$N,0)),IF(INDEX(Attendance!$R:$R,MATCH($B68&amp;AG$7,Attendance!$N:$N,0))="","",IF(INDEX(Attendance!$R:$R,MATCH($B68&amp;AG$7,Attendance!$N:$N,0))&gt;8,8,INDEX(Attendance!$R:$R,MATCH($B68&amp;AG$7,Attendance!$N:$N,0))))),"")</f>
        <v/>
      </c>
      <c r="AH69" s="192" t="str">
        <f>IFERROR(IF(AH$6="Sun",INDEX(Attendance!$R:$R,MATCH($B68&amp;AH$7,Attendance!$N:$N,0)),IF(INDEX(Attendance!$R:$R,MATCH($B68&amp;AH$7,Attendance!$N:$N,0))="","",IF(INDEX(Attendance!$R:$R,MATCH($B68&amp;AH$7,Attendance!$N:$N,0))&gt;8,8,INDEX(Attendance!$R:$R,MATCH($B68&amp;AH$7,Attendance!$N:$N,0))))),"")</f>
        <v/>
      </c>
      <c r="AI69" s="192" t="str">
        <f>IFERROR(IF(AI$6="Sun",INDEX(Attendance!$R:$R,MATCH($B68&amp;AI$7,Attendance!$N:$N,0)),IF(INDEX(Attendance!$R:$R,MATCH($B68&amp;AI$7,Attendance!$N:$N,0))="","",IF(INDEX(Attendance!$R:$R,MATCH($B68&amp;AI$7,Attendance!$N:$N,0))&gt;8,8,INDEX(Attendance!$R:$R,MATCH($B68&amp;AI$7,Attendance!$N:$N,0))))),"")</f>
        <v/>
      </c>
      <c r="AJ69" s="192" t="str">
        <f>IFERROR(IF(AJ$6="Sun",INDEX(Attendance!$R:$R,MATCH($B68&amp;AJ$7,Attendance!$N:$N,0)),IF(INDEX(Attendance!$R:$R,MATCH($B68&amp;AJ$7,Attendance!$N:$N,0))="","",IF(INDEX(Attendance!$R:$R,MATCH($B68&amp;AJ$7,Attendance!$N:$N,0))&gt;8,8,INDEX(Attendance!$R:$R,MATCH($B68&amp;AJ$7,Attendance!$N:$N,0))))),"")</f>
        <v/>
      </c>
      <c r="AK69" s="259"/>
      <c r="AL69" s="193">
        <f>ROUND((IF($C73="",Basic,MID($C73,FIND("RM",$C73)+3,4))+$AP68+$AQ73)/WorkDays/WorkHours*AL$6,4)</f>
        <v>8.6538000000000004</v>
      </c>
      <c r="AM69" s="193">
        <f>ROUND((IF($C73="",Basic,MID($C73,FIND("RM",$C73)+3,4))+$AP68+$AQ73)/WorkDays/WorkHours*AM$6,4)</f>
        <v>11.538500000000001</v>
      </c>
      <c r="AN69" s="193">
        <f>ROUND((IF($C73="",Basic,MID($C73,FIND("RM",$C73)+3,4))+$AP68+$AQ73)/WorkDays/WorkHours*AN$6,4)</f>
        <v>17.307700000000001</v>
      </c>
      <c r="AO69" s="262"/>
      <c r="AP69" s="265"/>
      <c r="AQ69" s="86"/>
      <c r="AR69" s="194"/>
      <c r="AS69" s="194"/>
      <c r="AT69" s="194"/>
      <c r="AU69" s="256"/>
    </row>
    <row r="70" spans="1:47" s="213" customFormat="1" ht="33" customHeight="1" x14ac:dyDescent="0.35">
      <c r="A70" s="189"/>
      <c r="B70" s="184"/>
      <c r="C70" s="195" t="str">
        <f>_xlfn.IFNA(INDEX(Masterlist!E:E,MATCH(B68,Masterlist!B:B,0)),"")</f>
        <v>Phone No. 11</v>
      </c>
      <c r="D70" s="1"/>
      <c r="E70" s="196" t="s">
        <v>175</v>
      </c>
      <c r="F70" s="197">
        <f>IFERROR(IF(F$6="Sun","",IF(INDEX(Attendance!$S:$S,MATCH($B68&amp;F$7,Attendance!$N:$N,0))=TRUE,"",IF(F69&lt;8,"",INDEX(Attendance!$G:$G,MATCH($B68&amp;F$7,Attendance!$N:$N,0))))),"")</f>
        <v>0</v>
      </c>
      <c r="G70" s="197">
        <f>IFERROR(IF(G$6="Sun","",IF(INDEX(Attendance!$S:$S,MATCH($B68&amp;G$7,Attendance!$N:$N,0))=TRUE,"",IF(G69&lt;8,"",INDEX(Attendance!$G:$G,MATCH($B68&amp;G$7,Attendance!$N:$N,0))))),"")</f>
        <v>0</v>
      </c>
      <c r="H70" s="197">
        <f>IFERROR(IF(H$6="Sun","",IF(INDEX(Attendance!$S:$S,MATCH($B68&amp;H$7,Attendance!$N:$N,0))=TRUE,"",IF(H69&lt;8,"",INDEX(Attendance!$G:$G,MATCH($B68&amp;H$7,Attendance!$N:$N,0))))),"")</f>
        <v>0</v>
      </c>
      <c r="I70" s="197">
        <f>IFERROR(IF(I$6="Sun","",IF(INDEX(Attendance!$S:$S,MATCH($B68&amp;I$7,Attendance!$N:$N,0))=TRUE,"",IF(I69&lt;8,"",INDEX(Attendance!$G:$G,MATCH($B68&amp;I$7,Attendance!$N:$N,0))))),"")</f>
        <v>0</v>
      </c>
      <c r="J70" s="197">
        <f>IFERROR(IF(J$6="Sun","",IF(INDEX(Attendance!$S:$S,MATCH($B68&amp;J$7,Attendance!$N:$N,0))=TRUE,"",IF(J69&lt;8,"",INDEX(Attendance!$G:$G,MATCH($B68&amp;J$7,Attendance!$N:$N,0))))),"")</f>
        <v>0</v>
      </c>
      <c r="K70" s="197">
        <f>IFERROR(IF(K$6="Sun","",IF(INDEX(Attendance!$S:$S,MATCH($B68&amp;K$7,Attendance!$N:$N,0))=TRUE,"",IF(K69&lt;8,"",INDEX(Attendance!$G:$G,MATCH($B68&amp;K$7,Attendance!$N:$N,0))))),"")</f>
        <v>0</v>
      </c>
      <c r="L70" s="197" t="str">
        <f>IFERROR(IF(L$6="Sun","",IF(INDEX(Attendance!$S:$S,MATCH($B68&amp;L$7,Attendance!$N:$N,0))=TRUE,"",IF(L69&lt;8,"",INDEX(Attendance!$G:$G,MATCH($B68&amp;L$7,Attendance!$N:$N,0))))),"")</f>
        <v/>
      </c>
      <c r="M70" s="197">
        <f>IFERROR(IF(M$6="Sun","",IF(INDEX(Attendance!$S:$S,MATCH($B68&amp;M$7,Attendance!$N:$N,0))=TRUE,"",IF(M69&lt;8,"",INDEX(Attendance!$G:$G,MATCH($B68&amp;M$7,Attendance!$N:$N,0))))),"")</f>
        <v>0</v>
      </c>
      <c r="N70" s="197">
        <f>IFERROR(IF(N$6="Sun","",IF(INDEX(Attendance!$S:$S,MATCH($B68&amp;N$7,Attendance!$N:$N,0))=TRUE,"",IF(N69&lt;8,"",INDEX(Attendance!$G:$G,MATCH($B68&amp;N$7,Attendance!$N:$N,0))))),"")</f>
        <v>0</v>
      </c>
      <c r="O70" s="197">
        <f>IFERROR(IF(O$6="Sun","",IF(INDEX(Attendance!$S:$S,MATCH($B68&amp;O$7,Attendance!$N:$N,0))=TRUE,"",IF(O69&lt;8,"",INDEX(Attendance!$G:$G,MATCH($B68&amp;O$7,Attendance!$N:$N,0))))),"")</f>
        <v>0</v>
      </c>
      <c r="P70" s="197">
        <f>IFERROR(IF(P$6="Sun","",IF(INDEX(Attendance!$S:$S,MATCH($B68&amp;P$7,Attendance!$N:$N,0))=TRUE,"",IF(P69&lt;8,"",INDEX(Attendance!$G:$G,MATCH($B68&amp;P$7,Attendance!$N:$N,0))))),"")</f>
        <v>0</v>
      </c>
      <c r="Q70" s="197">
        <f>IFERROR(IF(Q$6="Sun","",IF(INDEX(Attendance!$S:$S,MATCH($B68&amp;Q$7,Attendance!$N:$N,0))=TRUE,"",IF(Q69&lt;8,"",INDEX(Attendance!$G:$G,MATCH($B68&amp;Q$7,Attendance!$N:$N,0))))),"")</f>
        <v>0</v>
      </c>
      <c r="R70" s="197">
        <f>IFERROR(IF(R$6="Sun","",IF(INDEX(Attendance!$S:$S,MATCH($B68&amp;R$7,Attendance!$N:$N,0))=TRUE,"",IF(R69&lt;8,"",INDEX(Attendance!$G:$G,MATCH($B68&amp;R$7,Attendance!$N:$N,0))))),"")</f>
        <v>0</v>
      </c>
      <c r="S70" s="197" t="str">
        <f>IFERROR(IF(S$6="Sun","",IF(INDEX(Attendance!$S:$S,MATCH($B68&amp;S$7,Attendance!$N:$N,0))=TRUE,"",IF(S69&lt;8,"",INDEX(Attendance!$G:$G,MATCH($B68&amp;S$7,Attendance!$N:$N,0))))),"")</f>
        <v/>
      </c>
      <c r="T70" s="197">
        <f>IFERROR(IF(T$6="Sun","",IF(INDEX(Attendance!$S:$S,MATCH($B68&amp;T$7,Attendance!$N:$N,0))=TRUE,"",IF(T69&lt;8,"",INDEX(Attendance!$G:$G,MATCH($B68&amp;T$7,Attendance!$N:$N,0))))),"")</f>
        <v>0</v>
      </c>
      <c r="U70" s="197">
        <f>IFERROR(IF(U$6="Sun","",IF(INDEX(Attendance!$S:$S,MATCH($B68&amp;U$7,Attendance!$N:$N,0))=TRUE,"",IF(U69&lt;8,"",INDEX(Attendance!$G:$G,MATCH($B68&amp;U$7,Attendance!$N:$N,0))))),"")</f>
        <v>0</v>
      </c>
      <c r="V70" s="197">
        <f>IFERROR(IF(V$6="Sun","",IF(INDEX(Attendance!$S:$S,MATCH($B68&amp;V$7,Attendance!$N:$N,0))=TRUE,"",IF(V69&lt;8,"",INDEX(Attendance!$G:$G,MATCH($B68&amp;V$7,Attendance!$N:$N,0))))),"")</f>
        <v>0</v>
      </c>
      <c r="W70" s="197">
        <f>IFERROR(IF(W$6="Sun","",IF(INDEX(Attendance!$S:$S,MATCH($B68&amp;W$7,Attendance!$N:$N,0))=TRUE,"",IF(W69&lt;8,"",INDEX(Attendance!$G:$G,MATCH($B68&amp;W$7,Attendance!$N:$N,0))))),"")</f>
        <v>0</v>
      </c>
      <c r="X70" s="197">
        <f>IFERROR(IF(X$6="Sun","",IF(INDEX(Attendance!$S:$S,MATCH($B68&amp;X$7,Attendance!$N:$N,0))=TRUE,"",IF(X69&lt;8,"",INDEX(Attendance!$G:$G,MATCH($B68&amp;X$7,Attendance!$N:$N,0))))),"")</f>
        <v>0</v>
      </c>
      <c r="Y70" s="197">
        <f>IFERROR(IF(Y$6="Sun","",IF(INDEX(Attendance!$S:$S,MATCH($B68&amp;Y$7,Attendance!$N:$N,0))=TRUE,"",IF(Y69&lt;8,"",INDEX(Attendance!$G:$G,MATCH($B68&amp;Y$7,Attendance!$N:$N,0))))),"")</f>
        <v>0</v>
      </c>
      <c r="Z70" s="197" t="str">
        <f>IFERROR(IF(Z$6="Sun","",IF(INDEX(Attendance!$S:$S,MATCH($B68&amp;Z$7,Attendance!$N:$N,0))=TRUE,"",IF(Z69&lt;8,"",INDEX(Attendance!$G:$G,MATCH($B68&amp;Z$7,Attendance!$N:$N,0))))),"")</f>
        <v/>
      </c>
      <c r="AA70" s="197">
        <f>IFERROR(IF(AA$6="Sun","",IF(INDEX(Attendance!$S:$S,MATCH($B68&amp;AA$7,Attendance!$N:$N,0))=TRUE,"",IF(AA69&lt;8,"",INDEX(Attendance!$G:$G,MATCH($B68&amp;AA$7,Attendance!$N:$N,0))))),"")</f>
        <v>0</v>
      </c>
      <c r="AB70" s="197">
        <f>IFERROR(IF(AB$6="Sun","",IF(INDEX(Attendance!$S:$S,MATCH($B68&amp;AB$7,Attendance!$N:$N,0))=TRUE,"",IF(AB69&lt;8,"",INDEX(Attendance!$G:$G,MATCH($B68&amp;AB$7,Attendance!$N:$N,0))))),"")</f>
        <v>0</v>
      </c>
      <c r="AC70" s="197">
        <f>IFERROR(IF(AC$6="Sun","",IF(INDEX(Attendance!$S:$S,MATCH($B68&amp;AC$7,Attendance!$N:$N,0))=TRUE,"",IF(AC69&lt;8,"",INDEX(Attendance!$G:$G,MATCH($B68&amp;AC$7,Attendance!$N:$N,0))))),"")</f>
        <v>0</v>
      </c>
      <c r="AD70" s="197">
        <f>IFERROR(IF(AD$6="Sun","",IF(INDEX(Attendance!$S:$S,MATCH($B68&amp;AD$7,Attendance!$N:$N,0))=TRUE,"",IF(AD69&lt;8,"",INDEX(Attendance!$G:$G,MATCH($B68&amp;AD$7,Attendance!$N:$N,0))))),"")</f>
        <v>0</v>
      </c>
      <c r="AE70" s="197">
        <f>IFERROR(IF(AE$6="Sun","",IF(INDEX(Attendance!$S:$S,MATCH($B68&amp;AE$7,Attendance!$N:$N,0))=TRUE,"",IF(AE69&lt;8,"",INDEX(Attendance!$G:$G,MATCH($B68&amp;AE$7,Attendance!$N:$N,0))))),"")</f>
        <v>0</v>
      </c>
      <c r="AF70" s="197">
        <f>IFERROR(IF(AF$6="Sun","",IF(INDEX(Attendance!$S:$S,MATCH($B68&amp;AF$7,Attendance!$N:$N,0))=TRUE,"",IF(AF69&lt;8,"",INDEX(Attendance!$G:$G,MATCH($B68&amp;AF$7,Attendance!$N:$N,0))))),"")</f>
        <v>0</v>
      </c>
      <c r="AG70" s="197" t="str">
        <f>IFERROR(IF(AG$6="Sun","",IF(INDEX(Attendance!$S:$S,MATCH($B68&amp;AG$7,Attendance!$N:$N,0))=TRUE,"",IF(AG69&lt;8,"",INDEX(Attendance!$G:$G,MATCH($B68&amp;AG$7,Attendance!$N:$N,0))))),"")</f>
        <v/>
      </c>
      <c r="AH70" s="197" t="str">
        <f>IFERROR(IF(AH$6="Sun","",IF(INDEX(Attendance!$S:$S,MATCH($B68&amp;AH$7,Attendance!$N:$N,0))=TRUE,"",IF(AH69&lt;8,"",INDEX(Attendance!$G:$G,MATCH($B68&amp;AH$7,Attendance!$N:$N,0))))),"")</f>
        <v/>
      </c>
      <c r="AI70" s="197" t="str">
        <f>IFERROR(IF(AI$6="Sun","",IF(INDEX(Attendance!$S:$S,MATCH($B68&amp;AI$7,Attendance!$N:$N,0))=TRUE,"",IF(AI69&lt;8,"",INDEX(Attendance!$G:$G,MATCH($B68&amp;AI$7,Attendance!$N:$N,0))))),"")</f>
        <v/>
      </c>
      <c r="AJ70" s="197" t="str">
        <f>IFERROR(IF(AJ$6="Sun","",IF(INDEX(Attendance!$S:$S,MATCH($B68&amp;AJ$7,Attendance!$N:$N,0))=TRUE,"",IF(AJ69&lt;8,"",INDEX(Attendance!$G:$G,MATCH($B68&amp;AJ$7,Attendance!$N:$N,0))))),"")</f>
        <v/>
      </c>
      <c r="AK70" s="259"/>
      <c r="AL70" s="198"/>
      <c r="AM70" s="198"/>
      <c r="AN70" s="198"/>
      <c r="AO70" s="262"/>
      <c r="AP70" s="265"/>
      <c r="AQ70" s="86"/>
      <c r="AR70" s="194"/>
      <c r="AS70" s="194"/>
      <c r="AT70" s="194"/>
      <c r="AU70" s="256"/>
    </row>
    <row r="71" spans="1:47" s="213" customFormat="1" ht="33" customHeight="1" x14ac:dyDescent="0.35">
      <c r="A71" s="189"/>
      <c r="B71" s="184"/>
      <c r="C71" s="195" t="str">
        <f>_xlfn.IFNA(INDEX(Masterlist!F:F,MATCH(B68,Masterlist!B:B,0)),"")</f>
        <v>Acc No. 11 Bank Code 11</v>
      </c>
      <c r="D71" s="88"/>
      <c r="E71" s="196"/>
      <c r="F71" s="199"/>
      <c r="G71" s="200"/>
      <c r="H71" s="192"/>
      <c r="I71" s="192"/>
      <c r="J71" s="192"/>
      <c r="K71" s="192"/>
      <c r="L71" s="192"/>
      <c r="M71" s="192"/>
      <c r="N71" s="192"/>
      <c r="O71" s="192"/>
      <c r="P71" s="192"/>
      <c r="Q71" s="201"/>
      <c r="R71" s="201"/>
      <c r="S71" s="192"/>
      <c r="T71" s="192"/>
      <c r="U71" s="192"/>
      <c r="V71" s="192"/>
      <c r="W71" s="192"/>
      <c r="X71" s="192"/>
      <c r="Y71" s="192"/>
      <c r="Z71" s="192"/>
      <c r="AA71" s="192"/>
      <c r="AB71" s="192"/>
      <c r="AC71" s="192"/>
      <c r="AD71" s="192"/>
      <c r="AE71" s="192"/>
      <c r="AF71" s="192"/>
      <c r="AG71" s="192"/>
      <c r="AH71" s="192"/>
      <c r="AI71" s="192"/>
      <c r="AJ71" s="192"/>
      <c r="AK71" s="259"/>
      <c r="AL71" s="198"/>
      <c r="AM71" s="198"/>
      <c r="AN71" s="198"/>
      <c r="AO71" s="262"/>
      <c r="AP71" s="265"/>
      <c r="AQ71" s="86"/>
      <c r="AR71" s="194"/>
      <c r="AS71" s="194"/>
      <c r="AT71" s="194"/>
      <c r="AU71" s="256"/>
    </row>
    <row r="72" spans="1:47" s="213" customFormat="1" ht="33" customHeight="1" x14ac:dyDescent="0.35">
      <c r="A72" s="189"/>
      <c r="B72" s="184"/>
      <c r="C72" s="202">
        <f>_xlfn.IFNA(INDEX(Masterlist!I:I,MATCH(B68,Masterlist!B:B,0)),"")</f>
        <v>42983</v>
      </c>
      <c r="D72" s="226" t="str">
        <f>_xlfn.IFNA(IF(INDEX(Attendance!H:H,MATCH(B68,Attendance!$A:$A,0))="VMI","SCOPE ALLW",""),"")</f>
        <v/>
      </c>
      <c r="E72" s="196" t="s">
        <v>13</v>
      </c>
      <c r="F72" s="203" t="str">
        <f>IFERROR(IF(AND(RIGHT(F68,1)="N",VALUE(F69)&gt;=8),Database!$I$3,""),"")</f>
        <v/>
      </c>
      <c r="G72" s="192" t="str">
        <f>IFERROR(IF(AND(RIGHT(G68,1)="N",VALUE(G69)&gt;=8),Database!$I$3,""),"")</f>
        <v/>
      </c>
      <c r="H72" s="199" t="str">
        <f>IFERROR(IF(AND(RIGHT(H68,1)="N",VALUE(H69)&gt;=8),Database!$I$3,""),"")</f>
        <v/>
      </c>
      <c r="I72" s="192" t="str">
        <f>IFERROR(IF(AND(RIGHT(I68,1)="N",VALUE(I69)&gt;=8),Database!$I$3,""),"")</f>
        <v/>
      </c>
      <c r="J72" s="192" t="str">
        <f>IFERROR(IF(AND(RIGHT(J68,1)="N",VALUE(J69)&gt;=8),Database!$I$3,""),"")</f>
        <v/>
      </c>
      <c r="K72" s="192" t="str">
        <f>IFERROR(IF(AND(RIGHT(K68,1)="N",VALUE(K69)&gt;=8),Database!$I$3,""),"")</f>
        <v/>
      </c>
      <c r="L72" s="192" t="str">
        <f>IFERROR(IF(AND(RIGHT(L68,1)="N",VALUE(L69)&gt;=8),Database!$I$3,""),"")</f>
        <v/>
      </c>
      <c r="M72" s="192" t="str">
        <f>IFERROR(IF(AND(RIGHT(M68,1)="N",VALUE(M69)&gt;=8),Database!$I$3,""),"")</f>
        <v/>
      </c>
      <c r="N72" s="192" t="str">
        <f>IFERROR(IF(AND(RIGHT(N68,1)="N",VALUE(N69)&gt;=8),Database!$I$3,""),"")</f>
        <v/>
      </c>
      <c r="O72" s="192" t="str">
        <f>IFERROR(IF(AND(RIGHT(O68,1)="N",VALUE(O69)&gt;=8),Database!$I$3,""),"")</f>
        <v/>
      </c>
      <c r="P72" s="192" t="str">
        <f>IFERROR(IF(AND(RIGHT(P68,1)="N",VALUE(P69)&gt;=8),Database!$I$3,""),"")</f>
        <v/>
      </c>
      <c r="Q72" s="192" t="str">
        <f>IFERROR(IF(AND(RIGHT(Q68,1)="N",VALUE(Q69)&gt;=8),Database!$I$3,""),"")</f>
        <v/>
      </c>
      <c r="R72" s="192" t="str">
        <f>IFERROR(IF(AND(RIGHT(R68,1)="N",VALUE(R69)&gt;=8),Database!$I$3,""),"")</f>
        <v/>
      </c>
      <c r="S72" s="192" t="str">
        <f>IFERROR(IF(AND(RIGHT(S68,1)="N",VALUE(S69)&gt;=8),Database!$I$3,""),"")</f>
        <v/>
      </c>
      <c r="T72" s="192" t="str">
        <f>IFERROR(IF(AND(RIGHT(T68,1)="N",VALUE(T69)&gt;=8),Database!$I$3,""),"")</f>
        <v/>
      </c>
      <c r="U72" s="192" t="str">
        <f>IFERROR(IF(AND(RIGHT(U68,1)="N",VALUE(U69)&gt;=8),Database!$I$3,""),"")</f>
        <v/>
      </c>
      <c r="V72" s="192" t="str">
        <f>IFERROR(IF(AND(RIGHT(V68,1)="N",VALUE(V69)&gt;=8),Database!$I$3,""),"")</f>
        <v/>
      </c>
      <c r="W72" s="192" t="str">
        <f>IFERROR(IF(AND(RIGHT(W68,1)="N",VALUE(W69)&gt;=8),Database!$I$3,""),"")</f>
        <v/>
      </c>
      <c r="X72" s="192" t="str">
        <f>IFERROR(IF(AND(RIGHT(X68,1)="N",VALUE(X69)&gt;=8),Database!$I$3,""),"")</f>
        <v/>
      </c>
      <c r="Y72" s="192" t="str">
        <f>IFERROR(IF(AND(RIGHT(Y68,1)="N",VALUE(Y69)&gt;=8),Database!$I$3,""),"")</f>
        <v/>
      </c>
      <c r="Z72" s="192" t="str">
        <f>IFERROR(IF(AND(RIGHT(Z68,1)="N",VALUE(Z69)&gt;=8),Database!$I$3,""),"")</f>
        <v/>
      </c>
      <c r="AA72" s="192" t="str">
        <f>IFERROR(IF(AND(RIGHT(AA68,1)="N",VALUE(AA69)&gt;=8),Database!$I$3,""),"")</f>
        <v/>
      </c>
      <c r="AB72" s="192" t="str">
        <f>IFERROR(IF(AND(RIGHT(AB68,1)="N",VALUE(AB69)&gt;=8),Database!$I$3,""),"")</f>
        <v/>
      </c>
      <c r="AC72" s="192" t="str">
        <f>IFERROR(IF(AND(RIGHT(AC68,1)="N",VALUE(AC69)&gt;=8),Database!$I$3,""),"")</f>
        <v/>
      </c>
      <c r="AD72" s="192" t="str">
        <f>IFERROR(IF(AND(RIGHT(AD68,1)="N",VALUE(AD69)&gt;=8),Database!$I$3,""),"")</f>
        <v/>
      </c>
      <c r="AE72" s="192" t="str">
        <f>IFERROR(IF(AND(RIGHT(AE68,1)="N",VALUE(AE69)&gt;=8),Database!$I$3,""),"")</f>
        <v/>
      </c>
      <c r="AF72" s="192" t="str">
        <f>IFERROR(IF(AND(RIGHT(AF68,1)="N",VALUE(AF69)&gt;=8),Database!$I$3,""),"")</f>
        <v/>
      </c>
      <c r="AG72" s="192" t="str">
        <f>IFERROR(IF(AND(RIGHT(AG68,1)="N",VALUE(AG69)&gt;=8),Database!$I$3,""),"")</f>
        <v/>
      </c>
      <c r="AH72" s="192" t="str">
        <f>IFERROR(IF(AND(RIGHT(AH68,1)="N",VALUE(AH69)&gt;=8),Database!$I$3,""),"")</f>
        <v/>
      </c>
      <c r="AI72" s="192" t="str">
        <f>IFERROR(IF(AND(RIGHT(AI68,1)="N",VALUE(AI69)&gt;=8),Database!$I$3,""),"")</f>
        <v/>
      </c>
      <c r="AJ72" s="192" t="str">
        <f>IFERROR(IF(AND(RIGHT(AJ68,1)="N",VALUE(AJ69)&gt;=8),Database!$I$3,""),"")</f>
        <v/>
      </c>
      <c r="AK72" s="259"/>
      <c r="AL72" s="204"/>
      <c r="AM72" s="198"/>
      <c r="AN72" s="198"/>
      <c r="AO72" s="262"/>
      <c r="AP72" s="265"/>
      <c r="AQ72" s="86"/>
      <c r="AR72" s="194"/>
      <c r="AS72" s="194"/>
      <c r="AT72" s="194"/>
      <c r="AU72" s="256"/>
    </row>
    <row r="73" spans="1:47" s="213" customFormat="1" ht="33" customHeight="1" thickBot="1" x14ac:dyDescent="0.4">
      <c r="A73" s="189"/>
      <c r="B73" s="205"/>
      <c r="C73" s="222"/>
      <c r="D73" s="28"/>
      <c r="E73" s="206" t="s">
        <v>176</v>
      </c>
      <c r="F73" s="207" t="str">
        <f>IFERROR(IF(INDEX(Attendance!$T:$T,MATCH($B68&amp;F$7,Attendance!$N:$N,0))=TRUE,"L",IF(SUM(F69:F70)&gt;=10,5,"")),"")</f>
        <v/>
      </c>
      <c r="G73" s="207" t="str">
        <f>IFERROR(IF(INDEX(Attendance!$T:$T,MATCH($B68&amp;G$7,Attendance!$N:$N,0))=TRUE,"L",IF(SUM(G69:G70)&gt;=10,5,"")),"")</f>
        <v/>
      </c>
      <c r="H73" s="208" t="str">
        <f>IFERROR(IF(INDEX(Attendance!$T:$T,MATCH($B68&amp;H$7,Attendance!$N:$N,0))=TRUE,"L",IF(SUM(H69:H70)&gt;=10,5,"")),"")</f>
        <v/>
      </c>
      <c r="I73" s="208" t="str">
        <f>IFERROR(IF(INDEX(Attendance!$T:$T,MATCH($B68&amp;I$7,Attendance!$N:$N,0))=TRUE,"L",IF(SUM(I69:I70)&gt;=10,5,"")),"")</f>
        <v/>
      </c>
      <c r="J73" s="208" t="str">
        <f>IFERROR(IF(INDEX(Attendance!$T:$T,MATCH($B68&amp;J$7,Attendance!$N:$N,0))=TRUE,"L",IF(SUM(J69:J70)&gt;=10,5,"")),"")</f>
        <v/>
      </c>
      <c r="K73" s="208" t="str">
        <f>IFERROR(IF(INDEX(Attendance!$T:$T,MATCH($B68&amp;K$7,Attendance!$N:$N,0))=TRUE,"L",IF(SUM(K69:K70)&gt;=10,5,"")),"")</f>
        <v/>
      </c>
      <c r="L73" s="208" t="str">
        <f>IFERROR(IF(INDEX(Attendance!$T:$T,MATCH($B68&amp;L$7,Attendance!$N:$N,0))=TRUE,"L",IF(SUM(L69:L70)&gt;=10,5,"")),"")</f>
        <v/>
      </c>
      <c r="M73" s="208" t="str">
        <f>IFERROR(IF(INDEX(Attendance!$T:$T,MATCH($B68&amp;M$7,Attendance!$N:$N,0))=TRUE,"L",IF(SUM(M69:M70)&gt;=10,5,"")),"")</f>
        <v/>
      </c>
      <c r="N73" s="208" t="str">
        <f>IFERROR(IF(INDEX(Attendance!$T:$T,MATCH($B68&amp;N$7,Attendance!$N:$N,0))=TRUE,"L",IF(SUM(N69:N70)&gt;=10,5,"")),"")</f>
        <v/>
      </c>
      <c r="O73" s="208" t="str">
        <f>IFERROR(IF(INDEX(Attendance!$T:$T,MATCH($B68&amp;O$7,Attendance!$N:$N,0))=TRUE,"L",IF(SUM(O69:O70)&gt;=10,5,"")),"")</f>
        <v/>
      </c>
      <c r="P73" s="208" t="str">
        <f>IFERROR(IF(INDEX(Attendance!$T:$T,MATCH($B68&amp;P$7,Attendance!$N:$N,0))=TRUE,"L",IF(SUM(P69:P70)&gt;=10,5,"")),"")</f>
        <v/>
      </c>
      <c r="Q73" s="208" t="str">
        <f>IFERROR(IF(INDEX(Attendance!$T:$T,MATCH($B68&amp;Q$7,Attendance!$N:$N,0))=TRUE,"L",IF(SUM(Q69:Q70)&gt;=10,5,"")),"")</f>
        <v/>
      </c>
      <c r="R73" s="208" t="str">
        <f>IFERROR(IF(INDEX(Attendance!$T:$T,MATCH($B68&amp;R$7,Attendance!$N:$N,0))=TRUE,"L",IF(SUM(R69:R70)&gt;=10,5,"")),"")</f>
        <v/>
      </c>
      <c r="S73" s="208" t="str">
        <f>IFERROR(IF(INDEX(Attendance!$T:$T,MATCH($B68&amp;S$7,Attendance!$N:$N,0))=TRUE,"L",IF(SUM(S69:S70)&gt;=10,5,"")),"")</f>
        <v/>
      </c>
      <c r="T73" s="208" t="str">
        <f>IFERROR(IF(INDEX(Attendance!$T:$T,MATCH($B68&amp;T$7,Attendance!$N:$N,0))=TRUE,"L",IF(SUM(T69:T70)&gt;=10,5,"")),"")</f>
        <v/>
      </c>
      <c r="U73" s="208" t="str">
        <f>IFERROR(IF(INDEX(Attendance!$T:$T,MATCH($B68&amp;U$7,Attendance!$N:$N,0))=TRUE,"L",IF(SUM(U69:U70)&gt;=10,5,"")),"")</f>
        <v/>
      </c>
      <c r="V73" s="208" t="str">
        <f>IFERROR(IF(INDEX(Attendance!$T:$T,MATCH($B68&amp;V$7,Attendance!$N:$N,0))=TRUE,"L",IF(SUM(V69:V70)&gt;=10,5,"")),"")</f>
        <v/>
      </c>
      <c r="W73" s="208" t="str">
        <f>IFERROR(IF(INDEX(Attendance!$T:$T,MATCH($B68&amp;W$7,Attendance!$N:$N,0))=TRUE,"L",IF(SUM(W69:W70)&gt;=10,5,"")),"")</f>
        <v/>
      </c>
      <c r="X73" s="208" t="str">
        <f>IFERROR(IF(INDEX(Attendance!$T:$T,MATCH($B68&amp;X$7,Attendance!$N:$N,0))=TRUE,"L",IF(SUM(X69:X70)&gt;=10,5,"")),"")</f>
        <v/>
      </c>
      <c r="Y73" s="208" t="str">
        <f>IFERROR(IF(INDEX(Attendance!$T:$T,MATCH($B68&amp;Y$7,Attendance!$N:$N,0))=TRUE,"L",IF(SUM(Y69:Y70)&gt;=10,5,"")),"")</f>
        <v/>
      </c>
      <c r="Z73" s="208" t="str">
        <f>IFERROR(IF(INDEX(Attendance!$T:$T,MATCH($B68&amp;Z$7,Attendance!$N:$N,0))=TRUE,"L",IF(SUM(Z69:Z70)&gt;=10,5,"")),"")</f>
        <v/>
      </c>
      <c r="AA73" s="208" t="str">
        <f>IFERROR(IF(INDEX(Attendance!$T:$T,MATCH($B68&amp;AA$7,Attendance!$N:$N,0))=TRUE,"L",IF(SUM(AA69:AA70)&gt;=10,5,"")),"")</f>
        <v/>
      </c>
      <c r="AB73" s="208" t="str">
        <f>IFERROR(IF(INDEX(Attendance!$T:$T,MATCH($B68&amp;AB$7,Attendance!$N:$N,0))=TRUE,"L",IF(SUM(AB69:AB70)&gt;=10,5,"")),"")</f>
        <v/>
      </c>
      <c r="AC73" s="208" t="str">
        <f>IFERROR(IF(INDEX(Attendance!$T:$T,MATCH($B68&amp;AC$7,Attendance!$N:$N,0))=TRUE,"L",IF(SUM(AC69:AC70)&gt;=10,5,"")),"")</f>
        <v/>
      </c>
      <c r="AD73" s="208" t="str">
        <f>IFERROR(IF(INDEX(Attendance!$T:$T,MATCH($B68&amp;AD$7,Attendance!$N:$N,0))=TRUE,"L",IF(SUM(AD69:AD70)&gt;=10,5,"")),"")</f>
        <v/>
      </c>
      <c r="AE73" s="208" t="str">
        <f>IFERROR(IF(INDEX(Attendance!$T:$T,MATCH($B68&amp;AE$7,Attendance!$N:$N,0))=TRUE,"L",IF(SUM(AE69:AE70)&gt;=10,5,"")),"")</f>
        <v/>
      </c>
      <c r="AF73" s="208" t="str">
        <f>IFERROR(IF(INDEX(Attendance!$T:$T,MATCH($B68&amp;AF$7,Attendance!$N:$N,0))=TRUE,"L",IF(SUM(AF69:AF70)&gt;=10,5,"")),"")</f>
        <v/>
      </c>
      <c r="AG73" s="208" t="str">
        <f>IFERROR(IF(INDEX(Attendance!$T:$T,MATCH($B68&amp;AG$7,Attendance!$N:$N,0))=TRUE,"L",IF(SUM(AG69:AG70)&gt;=10,5,"")),"")</f>
        <v/>
      </c>
      <c r="AH73" s="208" t="str">
        <f>IFERROR(IF(INDEX(Attendance!$T:$T,MATCH($B68&amp;AH$7,Attendance!$N:$N,0))=TRUE,"L",IF(SUM(AH69:AH70)&gt;=10,5,"")),"")</f>
        <v/>
      </c>
      <c r="AI73" s="208" t="str">
        <f>IFERROR(IF(INDEX(Attendance!$T:$T,MATCH($B68&amp;AI$7,Attendance!$N:$N,0))=TRUE,"L",IF(SUM(AI69:AI70)&gt;=10,5,"")),"")</f>
        <v/>
      </c>
      <c r="AJ73" s="208" t="str">
        <f>IFERROR(IF(INDEX(Attendance!$T:$T,MATCH($B68&amp;AJ$7,Attendance!$N:$N,0))=TRUE,"L",IF(SUM(AJ69:AJ70)&gt;=10,5,"")),"")</f>
        <v/>
      </c>
      <c r="AK73" s="260"/>
      <c r="AL73" s="209">
        <f>ROUND(AL68*AL69,2)</f>
        <v>0</v>
      </c>
      <c r="AM73" s="209">
        <f>ROUND(AM68*AM69,2)</f>
        <v>0</v>
      </c>
      <c r="AN73" s="209">
        <f>ROUND(AN68*AN69,2)</f>
        <v>0</v>
      </c>
      <c r="AO73" s="263"/>
      <c r="AP73" s="266"/>
      <c r="AQ73" s="210">
        <f>AQ68*$AQ$5</f>
        <v>0</v>
      </c>
      <c r="AR73" s="211">
        <f>AR68*ROUND(IF($C73="",Basic,MID($C73,FIND("RM",$C73)+3,4))/WorkDays,2)</f>
        <v>0</v>
      </c>
      <c r="AS73" s="211">
        <f>AS68*ROUND(IF($C73="",Basic,MID($C73,FIND("RM",$C73)+3,4))/WorkDays,2)</f>
        <v>0</v>
      </c>
      <c r="AT73" s="211">
        <f>AT68*ROUND(IF($C73="",Basic,MID($C73,FIND("RM",$C73)+3,4))/WorkDays,2)</f>
        <v>92.3</v>
      </c>
      <c r="AU73" s="257"/>
    </row>
    <row r="74" spans="1:47" s="212" customFormat="1" ht="33" customHeight="1" x14ac:dyDescent="0.25">
      <c r="A74" s="175">
        <f t="shared" ref="A74:A134" si="12">IF((ROW()-ROW(A$6)-2)/6=ROUNDUP((ROW()-ROW(A$6)-2)/6,0),(ROW()-ROW(A$6)-2)/6+1,"")</f>
        <v>12</v>
      </c>
      <c r="B74" s="184" t="str">
        <f>_xlfn.IFNA(INDEX(Attendance!$A:$A,MATCH(A74,Attendance!$M:$M,0)),"")</f>
        <v>Code 12</v>
      </c>
      <c r="C74" s="185" t="str">
        <f>_xlfn.IFNA(INDEX(Masterlist!C:C,MATCH(B74,Masterlist!B:B,0)),"")</f>
        <v>Name 12</v>
      </c>
      <c r="D74" s="87"/>
      <c r="E74" s="186" t="s">
        <v>173</v>
      </c>
      <c r="F74" s="83" t="str" cm="1">
        <f t="array" ref="F74">_xlfn.IFNA(IF(OR(VALUE(F$7&amp;$C$3)=PH),IF(F75="","PH",IF(INDEX(Attendance!$O:$O,MATCH($B74&amp;F$7,Attendance!$N:$N,0))&lt;"1200","PM","PN")),IF(F$6="Sun",IF(F75="","RD",IF(INDEX(Attendance!$O:$O,MATCH($B74&amp;F$7,Attendance!$N:$N,0))&lt;"1200","RM","RN")),IF(F75="",IF(F$7="","",IF(INDEX(Attendance!$I:$I,MATCH($B74&amp;F$7,Attendance!$N:$N,0))="ABS","AB","UL")),IF(INDEX(Attendance!$O:$O,MATCH($B74&amp;F$7,Attendance!$N:$N,0))&lt;"1200","M","N")))),"")</f>
        <v>M</v>
      </c>
      <c r="G74" s="83" t="str" cm="1">
        <f t="array" ref="G74">_xlfn.IFNA(IF(OR(VALUE(G$7&amp;$C$3)=PH),IF(G75="","PH",IF(INDEX(Attendance!$O:$O,MATCH($B74&amp;G$7,Attendance!$N:$N,0))&lt;"1200","PM","PN")),IF(G$6="Sun",IF(G75="","RD",IF(INDEX(Attendance!$O:$O,MATCH($B74&amp;G$7,Attendance!$N:$N,0))&lt;"1200","RM","RN")),IF(G75="",IF(G$7="","",IF(INDEX(Attendance!$I:$I,MATCH($B74&amp;G$7,Attendance!$N:$N,0))="ABS","AB","UL")),IF(INDEX(Attendance!$O:$O,MATCH($B74&amp;G$7,Attendance!$N:$N,0))&lt;"1200","M","N")))),"")</f>
        <v>M</v>
      </c>
      <c r="H74" s="83" t="str" cm="1">
        <f t="array" ref="H74">_xlfn.IFNA(IF(OR(VALUE(H$7&amp;$C$3)=PH),IF(H75="","PH",IF(INDEX(Attendance!$O:$O,MATCH($B74&amp;H$7,Attendance!$N:$N,0))&lt;"1200","PM","PN")),IF(H$6="Sun",IF(H75="","RD",IF(INDEX(Attendance!$O:$O,MATCH($B74&amp;H$7,Attendance!$N:$N,0))&lt;"1200","RM","RN")),IF(H75="",IF(H$7="","",IF(INDEX(Attendance!$I:$I,MATCH($B74&amp;H$7,Attendance!$N:$N,0))="ABS","AB","UL")),IF(INDEX(Attendance!$O:$O,MATCH($B74&amp;H$7,Attendance!$N:$N,0))&lt;"1200","M","N")))),"")</f>
        <v>M</v>
      </c>
      <c r="I74" s="83" t="str" cm="1">
        <f t="array" ref="I74">_xlfn.IFNA(IF(OR(VALUE(I$7&amp;$C$3)=PH),IF(I75="","PH",IF(INDEX(Attendance!$O:$O,MATCH($B74&amp;I$7,Attendance!$N:$N,0))&lt;"1200","PM","PN")),IF(I$6="Sun",IF(I75="","RD",IF(INDEX(Attendance!$O:$O,MATCH($B74&amp;I$7,Attendance!$N:$N,0))&lt;"1200","RM","RN")),IF(I75="",IF(I$7="","",IF(INDEX(Attendance!$I:$I,MATCH($B74&amp;I$7,Attendance!$N:$N,0))="ABS","AB","UL")),IF(INDEX(Attendance!$O:$O,MATCH($B74&amp;I$7,Attendance!$N:$N,0))&lt;"1200","M","N")))),"")</f>
        <v>M</v>
      </c>
      <c r="J74" s="83" t="str" cm="1">
        <f t="array" ref="J74">_xlfn.IFNA(IF(OR(VALUE(J$7&amp;$C$3)=PH),IF(J75="","PH",IF(INDEX(Attendance!$O:$O,MATCH($B74&amp;J$7,Attendance!$N:$N,0))&lt;"1200","PM","PN")),IF(J$6="Sun",IF(J75="","RD",IF(INDEX(Attendance!$O:$O,MATCH($B74&amp;J$7,Attendance!$N:$N,0))&lt;"1200","RM","RN")),IF(J75="",IF(J$7="","",IF(INDEX(Attendance!$I:$I,MATCH($B74&amp;J$7,Attendance!$N:$N,0))="ABS","AB","UL")),IF(INDEX(Attendance!$O:$O,MATCH($B74&amp;J$7,Attendance!$N:$N,0))&lt;"1200","M","N")))),"")</f>
        <v>M</v>
      </c>
      <c r="K74" s="83" t="str" cm="1">
        <f t="array" ref="K74">_xlfn.IFNA(IF(OR(VALUE(K$7&amp;$C$3)=PH),IF(K75="","PH",IF(INDEX(Attendance!$O:$O,MATCH($B74&amp;K$7,Attendance!$N:$N,0))&lt;"1200","PM","PN")),IF(K$6="Sun",IF(K75="","RD",IF(INDEX(Attendance!$O:$O,MATCH($B74&amp;K$7,Attendance!$N:$N,0))&lt;"1200","RM","RN")),IF(K75="",IF(K$7="","",IF(INDEX(Attendance!$I:$I,MATCH($B74&amp;K$7,Attendance!$N:$N,0))="ABS","AB","UL")),IF(INDEX(Attendance!$O:$O,MATCH($B74&amp;K$7,Attendance!$N:$N,0))&lt;"1200","M","N")))),"")</f>
        <v>M</v>
      </c>
      <c r="L74" s="83" t="str" cm="1">
        <f t="array" ref="L74">_xlfn.IFNA(IF(OR(VALUE(L$7&amp;$C$3)=PH),IF(L75="","PH",IF(INDEX(Attendance!$O:$O,MATCH($B74&amp;L$7,Attendance!$N:$N,0))&lt;"1200","PM","PN")),IF(L$6="Sun",IF(L75="","RD",IF(INDEX(Attendance!$O:$O,MATCH($B74&amp;L$7,Attendance!$N:$N,0))&lt;"1200","RM","RN")),IF(L75="",IF(L$7="","",IF(INDEX(Attendance!$I:$I,MATCH($B74&amp;L$7,Attendance!$N:$N,0))="ABS","AB","UL")),IF(INDEX(Attendance!$O:$O,MATCH($B74&amp;L$7,Attendance!$N:$N,0))&lt;"1200","M","N")))),"")</f>
        <v>RD</v>
      </c>
      <c r="M74" s="83" t="str" cm="1">
        <f t="array" ref="M74">_xlfn.IFNA(IF(OR(VALUE(M$7&amp;$C$3)=PH),IF(M75="","PH",IF(INDEX(Attendance!$O:$O,MATCH($B74&amp;M$7,Attendance!$N:$N,0))&lt;"1200","PM","PN")),IF(M$6="Sun",IF(M75="","RD",IF(INDEX(Attendance!$O:$O,MATCH($B74&amp;M$7,Attendance!$N:$N,0))&lt;"1200","RM","RN")),IF(M75="",IF(M$7="","",IF(INDEX(Attendance!$I:$I,MATCH($B74&amp;M$7,Attendance!$N:$N,0))="ABS","AB","UL")),IF(INDEX(Attendance!$O:$O,MATCH($B74&amp;M$7,Attendance!$N:$N,0))&lt;"1200","M","N")))),"")</f>
        <v>M</v>
      </c>
      <c r="N74" s="83" t="str" cm="1">
        <f t="array" ref="N74">_xlfn.IFNA(IF(OR(VALUE(N$7&amp;$C$3)=PH),IF(N75="","PH",IF(INDEX(Attendance!$O:$O,MATCH($B74&amp;N$7,Attendance!$N:$N,0))&lt;"1200","PM","PN")),IF(N$6="Sun",IF(N75="","RD",IF(INDEX(Attendance!$O:$O,MATCH($B74&amp;N$7,Attendance!$N:$N,0))&lt;"1200","RM","RN")),IF(N75="",IF(N$7="","",IF(INDEX(Attendance!$I:$I,MATCH($B74&amp;N$7,Attendance!$N:$N,0))="ABS","AB","UL")),IF(INDEX(Attendance!$O:$O,MATCH($B74&amp;N$7,Attendance!$N:$N,0))&lt;"1200","M","N")))),"")</f>
        <v>M</v>
      </c>
      <c r="O74" s="83" t="str" cm="1">
        <f t="array" ref="O74">_xlfn.IFNA(IF(OR(VALUE(O$7&amp;$C$3)=PH),IF(O75="","PH",IF(INDEX(Attendance!$O:$O,MATCH($B74&amp;O$7,Attendance!$N:$N,0))&lt;"1200","PM","PN")),IF(O$6="Sun",IF(O75="","RD",IF(INDEX(Attendance!$O:$O,MATCH($B74&amp;O$7,Attendance!$N:$N,0))&lt;"1200","RM","RN")),IF(O75="",IF(O$7="","",IF(INDEX(Attendance!$I:$I,MATCH($B74&amp;O$7,Attendance!$N:$N,0))="ABS","AB","UL")),IF(INDEX(Attendance!$O:$O,MATCH($B74&amp;O$7,Attendance!$N:$N,0))&lt;"1200","M","N")))),"")</f>
        <v>UL</v>
      </c>
      <c r="P74" s="83" t="str" cm="1">
        <f t="array" ref="P74">_xlfn.IFNA(IF(OR(VALUE(P$7&amp;$C$3)=PH),IF(P75="","PH",IF(INDEX(Attendance!$O:$O,MATCH($B74&amp;P$7,Attendance!$N:$N,0))&lt;"1200","PM","PN")),IF(P$6="Sun",IF(P75="","RD",IF(INDEX(Attendance!$O:$O,MATCH($B74&amp;P$7,Attendance!$N:$N,0))&lt;"1200","RM","RN")),IF(P75="",IF(P$7="","",IF(INDEX(Attendance!$I:$I,MATCH($B74&amp;P$7,Attendance!$N:$N,0))="ABS","AB","UL")),IF(INDEX(Attendance!$O:$O,MATCH($B74&amp;P$7,Attendance!$N:$N,0))&lt;"1200","M","N")))),"")</f>
        <v>M</v>
      </c>
      <c r="Q74" s="83" t="str" cm="1">
        <f t="array" ref="Q74">_xlfn.IFNA(IF(OR(VALUE(Q$7&amp;$C$3)=PH),IF(Q75="","PH",IF(INDEX(Attendance!$O:$O,MATCH($B74&amp;Q$7,Attendance!$N:$N,0))&lt;"1200","PM","PN")),IF(Q$6="Sun",IF(Q75="","RD",IF(INDEX(Attendance!$O:$O,MATCH($B74&amp;Q$7,Attendance!$N:$N,0))&lt;"1200","RM","RN")),IF(Q75="",IF(Q$7="","",IF(INDEX(Attendance!$I:$I,MATCH($B74&amp;Q$7,Attendance!$N:$N,0))="ABS","AB","UL")),IF(INDEX(Attendance!$O:$O,MATCH($B74&amp;Q$7,Attendance!$N:$N,0))&lt;"1200","M","N")))),"")</f>
        <v>PH</v>
      </c>
      <c r="R74" s="83" t="str" cm="1">
        <f t="array" ref="R74">_xlfn.IFNA(IF(OR(VALUE(R$7&amp;$C$3)=PH),IF(R75="","PH",IF(INDEX(Attendance!$O:$O,MATCH($B74&amp;R$7,Attendance!$N:$N,0))&lt;"1200","PM","PN")),IF(R$6="Sun",IF(R75="","RD",IF(INDEX(Attendance!$O:$O,MATCH($B74&amp;R$7,Attendance!$N:$N,0))&lt;"1200","RM","RN")),IF(R75="",IF(R$7="","",IF(INDEX(Attendance!$I:$I,MATCH($B74&amp;R$7,Attendance!$N:$N,0))="ABS","AB","UL")),IF(INDEX(Attendance!$O:$O,MATCH($B74&amp;R$7,Attendance!$N:$N,0))&lt;"1200","M","N")))),"")</f>
        <v>PH</v>
      </c>
      <c r="S74" s="83" t="str" cm="1">
        <f t="array" ref="S74">_xlfn.IFNA(IF(OR(VALUE(S$7&amp;$C$3)=PH),IF(S75="","PH",IF(INDEX(Attendance!$O:$O,MATCH($B74&amp;S$7,Attendance!$N:$N,0))&lt;"1200","PM","PN")),IF(S$6="Sun",IF(S75="","RD",IF(INDEX(Attendance!$O:$O,MATCH($B74&amp;S$7,Attendance!$N:$N,0))&lt;"1200","RM","RN")),IF(S75="",IF(S$7="","",IF(INDEX(Attendance!$I:$I,MATCH($B74&amp;S$7,Attendance!$N:$N,0))="ABS","AB","UL")),IF(INDEX(Attendance!$O:$O,MATCH($B74&amp;S$7,Attendance!$N:$N,0))&lt;"1200","M","N")))),"")</f>
        <v>RD</v>
      </c>
      <c r="T74" s="83" t="str" cm="1">
        <f t="array" ref="T74">_xlfn.IFNA(IF(OR(VALUE(T$7&amp;$C$3)=PH),IF(T75="","PH",IF(INDEX(Attendance!$O:$O,MATCH($B74&amp;T$7,Attendance!$N:$N,0))&lt;"1200","PM","PN")),IF(T$6="Sun",IF(T75="","RD",IF(INDEX(Attendance!$O:$O,MATCH($B74&amp;T$7,Attendance!$N:$N,0))&lt;"1200","RM","RN")),IF(T75="",IF(T$7="","",IF(INDEX(Attendance!$I:$I,MATCH($B74&amp;T$7,Attendance!$N:$N,0))="ABS","AB","UL")),IF(INDEX(Attendance!$O:$O,MATCH($B74&amp;T$7,Attendance!$N:$N,0))&lt;"1200","M","N")))),"")</f>
        <v>N</v>
      </c>
      <c r="U74" s="83" t="str" cm="1">
        <f t="array" ref="U74">_xlfn.IFNA(IF(OR(VALUE(U$7&amp;$C$3)=PH),IF(U75="","PH",IF(INDEX(Attendance!$O:$O,MATCH($B74&amp;U$7,Attendance!$N:$N,0))&lt;"1200","PM","PN")),IF(U$6="Sun",IF(U75="","RD",IF(INDEX(Attendance!$O:$O,MATCH($B74&amp;U$7,Attendance!$N:$N,0))&lt;"1200","RM","RN")),IF(U75="",IF(U$7="","",IF(INDEX(Attendance!$I:$I,MATCH($B74&amp;U$7,Attendance!$N:$N,0))="ABS","AB","UL")),IF(INDEX(Attendance!$O:$O,MATCH($B74&amp;U$7,Attendance!$N:$N,0))&lt;"1200","M","N")))),"")</f>
        <v>N</v>
      </c>
      <c r="V74" s="83" t="str" cm="1">
        <f t="array" ref="V74">_xlfn.IFNA(IF(OR(VALUE(V$7&amp;$C$3)=PH),IF(V75="","PH",IF(INDEX(Attendance!$O:$O,MATCH($B74&amp;V$7,Attendance!$N:$N,0))&lt;"1200","PM","PN")),IF(V$6="Sun",IF(V75="","RD",IF(INDEX(Attendance!$O:$O,MATCH($B74&amp;V$7,Attendance!$N:$N,0))&lt;"1200","RM","RN")),IF(V75="",IF(V$7="","",IF(INDEX(Attendance!$I:$I,MATCH($B74&amp;V$7,Attendance!$N:$N,0))="ABS","AB","UL")),IF(INDEX(Attendance!$O:$O,MATCH($B74&amp;V$7,Attendance!$N:$N,0))&lt;"1200","M","N")))),"")</f>
        <v>N</v>
      </c>
      <c r="W74" s="83" t="str" cm="1">
        <f t="array" ref="W74">_xlfn.IFNA(IF(OR(VALUE(W$7&amp;$C$3)=PH),IF(W75="","PH",IF(INDEX(Attendance!$O:$O,MATCH($B74&amp;W$7,Attendance!$N:$N,0))&lt;"1200","PM","PN")),IF(W$6="Sun",IF(W75="","RD",IF(INDEX(Attendance!$O:$O,MATCH($B74&amp;W$7,Attendance!$N:$N,0))&lt;"1200","RM","RN")),IF(W75="",IF(W$7="","",IF(INDEX(Attendance!$I:$I,MATCH($B74&amp;W$7,Attendance!$N:$N,0))="ABS","AB","UL")),IF(INDEX(Attendance!$O:$O,MATCH($B74&amp;W$7,Attendance!$N:$N,0))&lt;"1200","M","N")))),"")</f>
        <v>N</v>
      </c>
      <c r="X74" s="83" t="str" cm="1">
        <f t="array" ref="X74">_xlfn.IFNA(IF(OR(VALUE(X$7&amp;$C$3)=PH),IF(X75="","PH",IF(INDEX(Attendance!$O:$O,MATCH($B74&amp;X$7,Attendance!$N:$N,0))&lt;"1200","PM","PN")),IF(X$6="Sun",IF(X75="","RD",IF(INDEX(Attendance!$O:$O,MATCH($B74&amp;X$7,Attendance!$N:$N,0))&lt;"1200","RM","RN")),IF(X75="",IF(X$7="","",IF(INDEX(Attendance!$I:$I,MATCH($B74&amp;X$7,Attendance!$N:$N,0))="ABS","AB","UL")),IF(INDEX(Attendance!$O:$O,MATCH($B74&amp;X$7,Attendance!$N:$N,0))&lt;"1200","M","N")))),"")</f>
        <v>N</v>
      </c>
      <c r="Y74" s="83" t="str" cm="1">
        <f t="array" ref="Y74">_xlfn.IFNA(IF(OR(VALUE(Y$7&amp;$C$3)=PH),IF(Y75="","PH",IF(INDEX(Attendance!$O:$O,MATCH($B74&amp;Y$7,Attendance!$N:$N,0))&lt;"1200","PM","PN")),IF(Y$6="Sun",IF(Y75="","RD",IF(INDEX(Attendance!$O:$O,MATCH($B74&amp;Y$7,Attendance!$N:$N,0))&lt;"1200","RM","RN")),IF(Y75="",IF(Y$7="","",IF(INDEX(Attendance!$I:$I,MATCH($B74&amp;Y$7,Attendance!$N:$N,0))="ABS","AB","UL")),IF(INDEX(Attendance!$O:$O,MATCH($B74&amp;Y$7,Attendance!$N:$N,0))&lt;"1200","M","N")))),"")</f>
        <v>N</v>
      </c>
      <c r="Z74" s="83" t="str" cm="1">
        <f t="array" ref="Z74">_xlfn.IFNA(IF(OR(VALUE(Z$7&amp;$C$3)=PH),IF(Z75="","PH",IF(INDEX(Attendance!$O:$O,MATCH($B74&amp;Z$7,Attendance!$N:$N,0))&lt;"1200","PM","PN")),IF(Z$6="Sun",IF(Z75="","RD",IF(INDEX(Attendance!$O:$O,MATCH($B74&amp;Z$7,Attendance!$N:$N,0))&lt;"1200","RM","RN")),IF(Z75="",IF(Z$7="","",IF(INDEX(Attendance!$I:$I,MATCH($B74&amp;Z$7,Attendance!$N:$N,0))="ABS","AB","UL")),IF(INDEX(Attendance!$O:$O,MATCH($B74&amp;Z$7,Attendance!$N:$N,0))&lt;"1200","M","N")))),"")</f>
        <v>RD</v>
      </c>
      <c r="AA74" s="83" t="str" cm="1">
        <f t="array" ref="AA74">_xlfn.IFNA(IF(OR(VALUE(AA$7&amp;$C$3)=PH),IF(AA75="","PH",IF(INDEX(Attendance!$O:$O,MATCH($B74&amp;AA$7,Attendance!$N:$N,0))&lt;"1200","PM","PN")),IF(AA$6="Sun",IF(AA75="","RD",IF(INDEX(Attendance!$O:$O,MATCH($B74&amp;AA$7,Attendance!$N:$N,0))&lt;"1200","RM","RN")),IF(AA75="",IF(AA$7="","",IF(INDEX(Attendance!$I:$I,MATCH($B74&amp;AA$7,Attendance!$N:$N,0))="ABS","AB","UL")),IF(INDEX(Attendance!$O:$O,MATCH($B74&amp;AA$7,Attendance!$N:$N,0))&lt;"1200","M","N")))),"")</f>
        <v>N</v>
      </c>
      <c r="AB74" s="83" t="str" cm="1">
        <f t="array" ref="AB74">_xlfn.IFNA(IF(OR(VALUE(AB$7&amp;$C$3)=PH),IF(AB75="","PH",IF(INDEX(Attendance!$O:$O,MATCH($B74&amp;AB$7,Attendance!$N:$N,0))&lt;"1200","PM","PN")),IF(AB$6="Sun",IF(AB75="","RD",IF(INDEX(Attendance!$O:$O,MATCH($B74&amp;AB$7,Attendance!$N:$N,0))&lt;"1200","RM","RN")),IF(AB75="",IF(AB$7="","",IF(INDEX(Attendance!$I:$I,MATCH($B74&amp;AB$7,Attendance!$N:$N,0))="ABS","AB","UL")),IF(INDEX(Attendance!$O:$O,MATCH($B74&amp;AB$7,Attendance!$N:$N,0))&lt;"1200","M","N")))),"")</f>
        <v>N</v>
      </c>
      <c r="AC74" s="83" t="str" cm="1">
        <f t="array" ref="AC74">_xlfn.IFNA(IF(OR(VALUE(AC$7&amp;$C$3)=PH),IF(AC75="","PH",IF(INDEX(Attendance!$O:$O,MATCH($B74&amp;AC$7,Attendance!$N:$N,0))&lt;"1200","PM","PN")),IF(AC$6="Sun",IF(AC75="","RD",IF(INDEX(Attendance!$O:$O,MATCH($B74&amp;AC$7,Attendance!$N:$N,0))&lt;"1200","RM","RN")),IF(AC75="",IF(AC$7="","",IF(INDEX(Attendance!$I:$I,MATCH($B74&amp;AC$7,Attendance!$N:$N,0))="ABS","AB","UL")),IF(INDEX(Attendance!$O:$O,MATCH($B74&amp;AC$7,Attendance!$N:$N,0))&lt;"1200","M","N")))),"")</f>
        <v>N</v>
      </c>
      <c r="AD74" s="83" t="str" cm="1">
        <f t="array" ref="AD74">_xlfn.IFNA(IF(OR(VALUE(AD$7&amp;$C$3)=PH),IF(AD75="","PH",IF(INDEX(Attendance!$O:$O,MATCH($B74&amp;AD$7,Attendance!$N:$N,0))&lt;"1200","PM","PN")),IF(AD$6="Sun",IF(AD75="","RD",IF(INDEX(Attendance!$O:$O,MATCH($B74&amp;AD$7,Attendance!$N:$N,0))&lt;"1200","RM","RN")),IF(AD75="",IF(AD$7="","",IF(INDEX(Attendance!$I:$I,MATCH($B74&amp;AD$7,Attendance!$N:$N,0))="ABS","AB","UL")),IF(INDEX(Attendance!$O:$O,MATCH($B74&amp;AD$7,Attendance!$N:$N,0))&lt;"1200","M","N")))),"")</f>
        <v>N</v>
      </c>
      <c r="AE74" s="83" t="str" cm="1">
        <f t="array" ref="AE74">_xlfn.IFNA(IF(OR(VALUE(AE$7&amp;$C$3)=PH),IF(AE75="","PH",IF(INDEX(Attendance!$O:$O,MATCH($B74&amp;AE$7,Attendance!$N:$N,0))&lt;"1200","PM","PN")),IF(AE$6="Sun",IF(AE75="","RD",IF(INDEX(Attendance!$O:$O,MATCH($B74&amp;AE$7,Attendance!$N:$N,0))&lt;"1200","RM","RN")),IF(AE75="",IF(AE$7="","",IF(INDEX(Attendance!$I:$I,MATCH($B74&amp;AE$7,Attendance!$N:$N,0))="ABS","AB","UL")),IF(INDEX(Attendance!$O:$O,MATCH($B74&amp;AE$7,Attendance!$N:$N,0))&lt;"1200","M","N")))),"")</f>
        <v>N</v>
      </c>
      <c r="AF74" s="83" t="str" cm="1">
        <f t="array" ref="AF74">_xlfn.IFNA(IF(OR(VALUE(AF$7&amp;$C$3)=PH),IF(AF75="","PH",IF(INDEX(Attendance!$O:$O,MATCH($B74&amp;AF$7,Attendance!$N:$N,0))&lt;"1200","PM","PN")),IF(AF$6="Sun",IF(AF75="","RD",IF(INDEX(Attendance!$O:$O,MATCH($B74&amp;AF$7,Attendance!$N:$N,0))&lt;"1200","RM","RN")),IF(AF75="",IF(AF$7="","",IF(INDEX(Attendance!$I:$I,MATCH($B74&amp;AF$7,Attendance!$N:$N,0))="ABS","AB","UL")),IF(INDEX(Attendance!$O:$O,MATCH($B74&amp;AF$7,Attendance!$N:$N,0))&lt;"1200","M","N")))),"")</f>
        <v>N</v>
      </c>
      <c r="AG74" s="83" t="str" cm="1">
        <f t="array" ref="AG74">_xlfn.IFNA(IF(OR(VALUE(AG$7&amp;$C$3)=PH),IF(AG75="","PH",IF(INDEX(Attendance!$O:$O,MATCH($B74&amp;AG$7,Attendance!$N:$N,0))&lt;"1200","PM","PN")),IF(AG$6="Sun",IF(AG75="","RD",IF(INDEX(Attendance!$O:$O,MATCH($B74&amp;AG$7,Attendance!$N:$N,0))&lt;"1200","RM","RN")),IF(AG75="",IF(AG$7="","",IF(INDEX(Attendance!$I:$I,MATCH($B74&amp;AG$7,Attendance!$N:$N,0))="ABS","AB","UL")),IF(INDEX(Attendance!$O:$O,MATCH($B74&amp;AG$7,Attendance!$N:$N,0))&lt;"1200","M","N")))),"")</f>
        <v>RD</v>
      </c>
      <c r="AH74" s="83" t="str" cm="1">
        <f t="array" ref="AH74">_xlfn.IFNA(IF(OR(VALUE(AH$7&amp;$C$3)=PH),IF(AH75="","PH",IF(INDEX(Attendance!$O:$O,MATCH($B74&amp;AH$7,Attendance!$N:$N,0))&lt;"1200","PM","PN")),IF(AH$6="Sun",IF(AH75="","RD",IF(INDEX(Attendance!$O:$O,MATCH($B74&amp;AH$7,Attendance!$N:$N,0))&lt;"1200","RM","RN")),IF(AH75="",IF(AH$7="","",IF(INDEX(Attendance!$I:$I,MATCH($B74&amp;AH$7,Attendance!$N:$N,0))="ABS","AB","UL")),IF(INDEX(Attendance!$O:$O,MATCH($B74&amp;AH$7,Attendance!$N:$N,0))&lt;"1200","M","N")))),"")</f>
        <v/>
      </c>
      <c r="AI74" s="83" t="str" cm="1">
        <f t="array" ref="AI74">_xlfn.IFNA(IF(OR(VALUE(AI$7&amp;$C$3)=PH),IF(AI75="","PH",IF(INDEX(Attendance!$O:$O,MATCH($B74&amp;AI$7,Attendance!$N:$N,0))&lt;"1200","PM","PN")),IF(AI$6="Sun",IF(AI75="","RD",IF(INDEX(Attendance!$O:$O,MATCH($B74&amp;AI$7,Attendance!$N:$N,0))&lt;"1200","RM","RN")),IF(AI75="",IF(AI$7="","",IF(INDEX(Attendance!$I:$I,MATCH($B74&amp;AI$7,Attendance!$N:$N,0))="ABS","AB","UL")),IF(INDEX(Attendance!$O:$O,MATCH($B74&amp;AI$7,Attendance!$N:$N,0))&lt;"1200","M","N")))),"")</f>
        <v/>
      </c>
      <c r="AJ74" s="83" t="str" cm="1">
        <f t="array" ref="AJ74">_xlfn.IFNA(IF(OR(VALUE(AJ$7&amp;$C$3)=PH),IF(AJ75="","PH",IF(INDEX(Attendance!$O:$O,MATCH($B74&amp;AJ$7,Attendance!$N:$N,0))&lt;"1200","PM","PN")),IF(AJ$6="Sun",IF(AJ75="","RD",IF(INDEX(Attendance!$O:$O,MATCH($B74&amp;AJ$7,Attendance!$N:$N,0))&lt;"1200","RM","RN")),IF(AJ75="",IF(AJ$7="","",IF(INDEX(Attendance!$I:$I,MATCH($B74&amp;AJ$7,Attendance!$N:$N,0))="ABS","AB","UL")),IF(INDEX(Attendance!$O:$O,MATCH($B74&amp;AJ$7,Attendance!$N:$N,0))&lt;"1200","M","N")))),"")</f>
        <v/>
      </c>
      <c r="AK74" s="258">
        <f>SUM(SUMIF(F74:AJ74,{"M","N","A"},F75:AJ75))</f>
        <v>168</v>
      </c>
      <c r="AL74" s="187">
        <f>SUM(SUMIF(F74:AJ74,{"M","N"},F76:AJ76),SUMIF(F74:AJ74,{"OM","ON"},F75:AJ75))</f>
        <v>57</v>
      </c>
      <c r="AM74" s="187">
        <f>SUM(SUMIF(F74:AJ74,{"PM","PN","RM","RN"},F75:AJ75))</f>
        <v>0</v>
      </c>
      <c r="AN74" s="187">
        <f>SUM(SUMIF(F74:AJ74,{"PM","PN"},F76:AJ76))</f>
        <v>0</v>
      </c>
      <c r="AO74" s="261">
        <f>SUM(F79:AJ79)</f>
        <v>105</v>
      </c>
      <c r="AP74" s="264">
        <f>SUM(F78:AJ78)</f>
        <v>24</v>
      </c>
      <c r="AQ74" s="188">
        <f>IF(D78="",0,SUM(COUNTIFS(F74:AJ74,{"M","N","A","OM","ON","OA","PM","PN","PA","RM","RN","RA"})))</f>
        <v>0</v>
      </c>
      <c r="AR74" s="74">
        <f>COUNTIF(F74:AJ74,"AL")</f>
        <v>0</v>
      </c>
      <c r="AS74" s="74">
        <f>COUNTIF(F74:AJ74,"MC")</f>
        <v>0</v>
      </c>
      <c r="AT74" s="74">
        <f>SUM(COUNTIF(F74:AJ74,{"RPH","PH"}))</f>
        <v>2</v>
      </c>
      <c r="AU74" s="255">
        <f t="shared" ref="AU74" si="13">_xlfn.IFNA(IF($B74="",0,AK74*$AK$5+SUM(AL79:AN79)+SUM(AO74:AP79)+SUM(AQ79:AT79)),"")</f>
        <v>1693.7899999999997</v>
      </c>
    </row>
    <row r="75" spans="1:47" s="212" customFormat="1" ht="33" customHeight="1" x14ac:dyDescent="0.25">
      <c r="A75" s="189"/>
      <c r="B75" s="184"/>
      <c r="C75" s="190" t="str">
        <f>_xlfn.IFNA(INDEX(Masterlist!D:D,MATCH(B74,Masterlist!B:B,0)),"")</f>
        <v>IC No. 12</v>
      </c>
      <c r="D75" s="88"/>
      <c r="E75" s="191" t="s">
        <v>174</v>
      </c>
      <c r="F75" s="192">
        <f>IFERROR(IF(F$6="Sun",INDEX(Attendance!$R:$R,MATCH($B74&amp;F$7,Attendance!$N:$N,0)),IF(INDEX(Attendance!$R:$R,MATCH($B74&amp;F$7,Attendance!$N:$N,0))="","",IF(INDEX(Attendance!$R:$R,MATCH($B74&amp;F$7,Attendance!$N:$N,0))&gt;8,8,INDEX(Attendance!$R:$R,MATCH($B74&amp;F$7,Attendance!$N:$N,0))))),"")</f>
        <v>8</v>
      </c>
      <c r="G75" s="192">
        <f>IFERROR(IF(G$6="Sun",INDEX(Attendance!$R:$R,MATCH($B74&amp;G$7,Attendance!$N:$N,0)),IF(INDEX(Attendance!$R:$R,MATCH($B74&amp;G$7,Attendance!$N:$N,0))="","",IF(INDEX(Attendance!$R:$R,MATCH($B74&amp;G$7,Attendance!$N:$N,0))&gt;8,8,INDEX(Attendance!$R:$R,MATCH($B74&amp;G$7,Attendance!$N:$N,0))))),"")</f>
        <v>8</v>
      </c>
      <c r="H75" s="192">
        <f>IFERROR(IF(H$6="Sun",INDEX(Attendance!$R:$R,MATCH($B74&amp;H$7,Attendance!$N:$N,0)),IF(INDEX(Attendance!$R:$R,MATCH($B74&amp;H$7,Attendance!$N:$N,0))="","",IF(INDEX(Attendance!$R:$R,MATCH($B74&amp;H$7,Attendance!$N:$N,0))&gt;8,8,INDEX(Attendance!$R:$R,MATCH($B74&amp;H$7,Attendance!$N:$N,0))))),"")</f>
        <v>8</v>
      </c>
      <c r="I75" s="192">
        <f>IFERROR(IF(I$6="Sun",INDEX(Attendance!$R:$R,MATCH($B74&amp;I$7,Attendance!$N:$N,0)),IF(INDEX(Attendance!$R:$R,MATCH($B74&amp;I$7,Attendance!$N:$N,0))="","",IF(INDEX(Attendance!$R:$R,MATCH($B74&amp;I$7,Attendance!$N:$N,0))&gt;8,8,INDEX(Attendance!$R:$R,MATCH($B74&amp;I$7,Attendance!$N:$N,0))))),"")</f>
        <v>8</v>
      </c>
      <c r="J75" s="192">
        <f>IFERROR(IF(J$6="Sun",INDEX(Attendance!$R:$R,MATCH($B74&amp;J$7,Attendance!$N:$N,0)),IF(INDEX(Attendance!$R:$R,MATCH($B74&amp;J$7,Attendance!$N:$N,0))="","",IF(INDEX(Attendance!$R:$R,MATCH($B74&amp;J$7,Attendance!$N:$N,0))&gt;8,8,INDEX(Attendance!$R:$R,MATCH($B74&amp;J$7,Attendance!$N:$N,0))))),"")</f>
        <v>8</v>
      </c>
      <c r="K75" s="192">
        <f>IFERROR(IF(K$6="Sun",INDEX(Attendance!$R:$R,MATCH($B74&amp;K$7,Attendance!$N:$N,0)),IF(INDEX(Attendance!$R:$R,MATCH($B74&amp;K$7,Attendance!$N:$N,0))="","",IF(INDEX(Attendance!$R:$R,MATCH($B74&amp;K$7,Attendance!$N:$N,0))&gt;8,8,INDEX(Attendance!$R:$R,MATCH($B74&amp;K$7,Attendance!$N:$N,0))))),"")</f>
        <v>8</v>
      </c>
      <c r="L75" s="192" t="str">
        <f>IFERROR(IF(L$6="Sun",INDEX(Attendance!$R:$R,MATCH($B74&amp;L$7,Attendance!$N:$N,0)),IF(INDEX(Attendance!$R:$R,MATCH($B74&amp;L$7,Attendance!$N:$N,0))="","",IF(INDEX(Attendance!$R:$R,MATCH($B74&amp;L$7,Attendance!$N:$N,0))&gt;8,8,INDEX(Attendance!$R:$R,MATCH($B74&amp;L$7,Attendance!$N:$N,0))))),"")</f>
        <v/>
      </c>
      <c r="M75" s="192">
        <f>IFERROR(IF(M$6="Sun",INDEX(Attendance!$R:$R,MATCH($B74&amp;M$7,Attendance!$N:$N,0)),IF(INDEX(Attendance!$R:$R,MATCH($B74&amp;M$7,Attendance!$N:$N,0))="","",IF(INDEX(Attendance!$R:$R,MATCH($B74&amp;M$7,Attendance!$N:$N,0))&gt;8,8,INDEX(Attendance!$R:$R,MATCH($B74&amp;M$7,Attendance!$N:$N,0))))),"")</f>
        <v>8</v>
      </c>
      <c r="N75" s="192">
        <f>IFERROR(IF(N$6="Sun",INDEX(Attendance!$R:$R,MATCH($B74&amp;N$7,Attendance!$N:$N,0)),IF(INDEX(Attendance!$R:$R,MATCH($B74&amp;N$7,Attendance!$N:$N,0))="","",IF(INDEX(Attendance!$R:$R,MATCH($B74&amp;N$7,Attendance!$N:$N,0))&gt;8,8,INDEX(Attendance!$R:$R,MATCH($B74&amp;N$7,Attendance!$N:$N,0))))),"")</f>
        <v>8</v>
      </c>
      <c r="O75" s="192" t="str">
        <f>IFERROR(IF(O$6="Sun",INDEX(Attendance!$R:$R,MATCH($B74&amp;O$7,Attendance!$N:$N,0)),IF(INDEX(Attendance!$R:$R,MATCH($B74&amp;O$7,Attendance!$N:$N,0))="","",IF(INDEX(Attendance!$R:$R,MATCH($B74&amp;O$7,Attendance!$N:$N,0))&gt;8,8,INDEX(Attendance!$R:$R,MATCH($B74&amp;O$7,Attendance!$N:$N,0))))),"")</f>
        <v/>
      </c>
      <c r="P75" s="192">
        <f>IFERROR(IF(P$6="Sun",INDEX(Attendance!$R:$R,MATCH($B74&amp;P$7,Attendance!$N:$N,0)),IF(INDEX(Attendance!$R:$R,MATCH($B74&amp;P$7,Attendance!$N:$N,0))="","",IF(INDEX(Attendance!$R:$R,MATCH($B74&amp;P$7,Attendance!$N:$N,0))&gt;8,8,INDEX(Attendance!$R:$R,MATCH($B74&amp;P$7,Attendance!$N:$N,0))))),"")</f>
        <v>8</v>
      </c>
      <c r="Q75" s="192" t="str">
        <f>IFERROR(IF(Q$6="Sun",INDEX(Attendance!$R:$R,MATCH($B74&amp;Q$7,Attendance!$N:$N,0)),IF(INDEX(Attendance!$R:$R,MATCH($B74&amp;Q$7,Attendance!$N:$N,0))="","",IF(INDEX(Attendance!$R:$R,MATCH($B74&amp;Q$7,Attendance!$N:$N,0))&gt;8,8,INDEX(Attendance!$R:$R,MATCH($B74&amp;Q$7,Attendance!$N:$N,0))))),"")</f>
        <v/>
      </c>
      <c r="R75" s="192" t="str">
        <f>IFERROR(IF(R$6="Sun",INDEX(Attendance!$R:$R,MATCH($B74&amp;R$7,Attendance!$N:$N,0)),IF(INDEX(Attendance!$R:$R,MATCH($B74&amp;R$7,Attendance!$N:$N,0))="","",IF(INDEX(Attendance!$R:$R,MATCH($B74&amp;R$7,Attendance!$N:$N,0))&gt;8,8,INDEX(Attendance!$R:$R,MATCH($B74&amp;R$7,Attendance!$N:$N,0))))),"")</f>
        <v/>
      </c>
      <c r="S75" s="192" t="str">
        <f>IFERROR(IF(S$6="Sun",INDEX(Attendance!$R:$R,MATCH($B74&amp;S$7,Attendance!$N:$N,0)),IF(INDEX(Attendance!$R:$R,MATCH($B74&amp;S$7,Attendance!$N:$N,0))="","",IF(INDEX(Attendance!$R:$R,MATCH($B74&amp;S$7,Attendance!$N:$N,0))&gt;8,8,INDEX(Attendance!$R:$R,MATCH($B74&amp;S$7,Attendance!$N:$N,0))))),"")</f>
        <v/>
      </c>
      <c r="T75" s="192">
        <f>IFERROR(IF(T$6="Sun",INDEX(Attendance!$R:$R,MATCH($B74&amp;T$7,Attendance!$N:$N,0)),IF(INDEX(Attendance!$R:$R,MATCH($B74&amp;T$7,Attendance!$N:$N,0))="","",IF(INDEX(Attendance!$R:$R,MATCH($B74&amp;T$7,Attendance!$N:$N,0))&gt;8,8,INDEX(Attendance!$R:$R,MATCH($B74&amp;T$7,Attendance!$N:$N,0))))),"")</f>
        <v>8</v>
      </c>
      <c r="U75" s="192">
        <f>IFERROR(IF(U$6="Sun",INDEX(Attendance!$R:$R,MATCH($B74&amp;U$7,Attendance!$N:$N,0)),IF(INDEX(Attendance!$R:$R,MATCH($B74&amp;U$7,Attendance!$N:$N,0))="","",IF(INDEX(Attendance!$R:$R,MATCH($B74&amp;U$7,Attendance!$N:$N,0))&gt;8,8,INDEX(Attendance!$R:$R,MATCH($B74&amp;U$7,Attendance!$N:$N,0))))),"")</f>
        <v>8</v>
      </c>
      <c r="V75" s="192">
        <f>IFERROR(IF(V$6="Sun",INDEX(Attendance!$R:$R,MATCH($B74&amp;V$7,Attendance!$N:$N,0)),IF(INDEX(Attendance!$R:$R,MATCH($B74&amp;V$7,Attendance!$N:$N,0))="","",IF(INDEX(Attendance!$R:$R,MATCH($B74&amp;V$7,Attendance!$N:$N,0))&gt;8,8,INDEX(Attendance!$R:$R,MATCH($B74&amp;V$7,Attendance!$N:$N,0))))),"")</f>
        <v>8</v>
      </c>
      <c r="W75" s="192">
        <f>IFERROR(IF(W$6="Sun",INDEX(Attendance!$R:$R,MATCH($B74&amp;W$7,Attendance!$N:$N,0)),IF(INDEX(Attendance!$R:$R,MATCH($B74&amp;W$7,Attendance!$N:$N,0))="","",IF(INDEX(Attendance!$R:$R,MATCH($B74&amp;W$7,Attendance!$N:$N,0))&gt;8,8,INDEX(Attendance!$R:$R,MATCH($B74&amp;W$7,Attendance!$N:$N,0))))),"")</f>
        <v>8</v>
      </c>
      <c r="X75" s="192">
        <f>IFERROR(IF(X$6="Sun",INDEX(Attendance!$R:$R,MATCH($B74&amp;X$7,Attendance!$N:$N,0)),IF(INDEX(Attendance!$R:$R,MATCH($B74&amp;X$7,Attendance!$N:$N,0))="","",IF(INDEX(Attendance!$R:$R,MATCH($B74&amp;X$7,Attendance!$N:$N,0))&gt;8,8,INDEX(Attendance!$R:$R,MATCH($B74&amp;X$7,Attendance!$N:$N,0))))),"")</f>
        <v>8</v>
      </c>
      <c r="Y75" s="192">
        <f>IFERROR(IF(Y$6="Sun",INDEX(Attendance!$R:$R,MATCH($B74&amp;Y$7,Attendance!$N:$N,0)),IF(INDEX(Attendance!$R:$R,MATCH($B74&amp;Y$7,Attendance!$N:$N,0))="","",IF(INDEX(Attendance!$R:$R,MATCH($B74&amp;Y$7,Attendance!$N:$N,0))&gt;8,8,INDEX(Attendance!$R:$R,MATCH($B74&amp;Y$7,Attendance!$N:$N,0))))),"")</f>
        <v>8</v>
      </c>
      <c r="Z75" s="192" t="str">
        <f>IFERROR(IF(Z$6="Sun",INDEX(Attendance!$R:$R,MATCH($B74&amp;Z$7,Attendance!$N:$N,0)),IF(INDEX(Attendance!$R:$R,MATCH($B74&amp;Z$7,Attendance!$N:$N,0))="","",IF(INDEX(Attendance!$R:$R,MATCH($B74&amp;Z$7,Attendance!$N:$N,0))&gt;8,8,INDEX(Attendance!$R:$R,MATCH($B74&amp;Z$7,Attendance!$N:$N,0))))),"")</f>
        <v/>
      </c>
      <c r="AA75" s="192">
        <f>IFERROR(IF(AA$6="Sun",INDEX(Attendance!$R:$R,MATCH($B74&amp;AA$7,Attendance!$N:$N,0)),IF(INDEX(Attendance!$R:$R,MATCH($B74&amp;AA$7,Attendance!$N:$N,0))="","",IF(INDEX(Attendance!$R:$R,MATCH($B74&amp;AA$7,Attendance!$N:$N,0))&gt;8,8,INDEX(Attendance!$R:$R,MATCH($B74&amp;AA$7,Attendance!$N:$N,0))))),"")</f>
        <v>8</v>
      </c>
      <c r="AB75" s="192">
        <f>IFERROR(IF(AB$6="Sun",INDEX(Attendance!$R:$R,MATCH($B74&amp;AB$7,Attendance!$N:$N,0)),IF(INDEX(Attendance!$R:$R,MATCH($B74&amp;AB$7,Attendance!$N:$N,0))="","",IF(INDEX(Attendance!$R:$R,MATCH($B74&amp;AB$7,Attendance!$N:$N,0))&gt;8,8,INDEX(Attendance!$R:$R,MATCH($B74&amp;AB$7,Attendance!$N:$N,0))))),"")</f>
        <v>8</v>
      </c>
      <c r="AC75" s="192">
        <f>IFERROR(IF(AC$6="Sun",INDEX(Attendance!$R:$R,MATCH($B74&amp;AC$7,Attendance!$N:$N,0)),IF(INDEX(Attendance!$R:$R,MATCH($B74&amp;AC$7,Attendance!$N:$N,0))="","",IF(INDEX(Attendance!$R:$R,MATCH($B74&amp;AC$7,Attendance!$N:$N,0))&gt;8,8,INDEX(Attendance!$R:$R,MATCH($B74&amp;AC$7,Attendance!$N:$N,0))))),"")</f>
        <v>8</v>
      </c>
      <c r="AD75" s="192">
        <f>IFERROR(IF(AD$6="Sun",INDEX(Attendance!$R:$R,MATCH($B74&amp;AD$7,Attendance!$N:$N,0)),IF(INDEX(Attendance!$R:$R,MATCH($B74&amp;AD$7,Attendance!$N:$N,0))="","",IF(INDEX(Attendance!$R:$R,MATCH($B74&amp;AD$7,Attendance!$N:$N,0))&gt;8,8,INDEX(Attendance!$R:$R,MATCH($B74&amp;AD$7,Attendance!$N:$N,0))))),"")</f>
        <v>8</v>
      </c>
      <c r="AE75" s="192">
        <f>IFERROR(IF(AE$6="Sun",INDEX(Attendance!$R:$R,MATCH($B74&amp;AE$7,Attendance!$N:$N,0)),IF(INDEX(Attendance!$R:$R,MATCH($B74&amp;AE$7,Attendance!$N:$N,0))="","",IF(INDEX(Attendance!$R:$R,MATCH($B74&amp;AE$7,Attendance!$N:$N,0))&gt;8,8,INDEX(Attendance!$R:$R,MATCH($B74&amp;AE$7,Attendance!$N:$N,0))))),"")</f>
        <v>8</v>
      </c>
      <c r="AF75" s="192">
        <f>IFERROR(IF(AF$6="Sun",INDEX(Attendance!$R:$R,MATCH($B74&amp;AF$7,Attendance!$N:$N,0)),IF(INDEX(Attendance!$R:$R,MATCH($B74&amp;AF$7,Attendance!$N:$N,0))="","",IF(INDEX(Attendance!$R:$R,MATCH($B74&amp;AF$7,Attendance!$N:$N,0))&gt;8,8,INDEX(Attendance!$R:$R,MATCH($B74&amp;AF$7,Attendance!$N:$N,0))))),"")</f>
        <v>8</v>
      </c>
      <c r="AG75" s="192" t="str">
        <f>IFERROR(IF(AG$6="Sun",INDEX(Attendance!$R:$R,MATCH($B74&amp;AG$7,Attendance!$N:$N,0)),IF(INDEX(Attendance!$R:$R,MATCH($B74&amp;AG$7,Attendance!$N:$N,0))="","",IF(INDEX(Attendance!$R:$R,MATCH($B74&amp;AG$7,Attendance!$N:$N,0))&gt;8,8,INDEX(Attendance!$R:$R,MATCH($B74&amp;AG$7,Attendance!$N:$N,0))))),"")</f>
        <v/>
      </c>
      <c r="AH75" s="192" t="str">
        <f>IFERROR(IF(AH$6="Sun",INDEX(Attendance!$R:$R,MATCH($B74&amp;AH$7,Attendance!$N:$N,0)),IF(INDEX(Attendance!$R:$R,MATCH($B74&amp;AH$7,Attendance!$N:$N,0))="","",IF(INDEX(Attendance!$R:$R,MATCH($B74&amp;AH$7,Attendance!$N:$N,0))&gt;8,8,INDEX(Attendance!$R:$R,MATCH($B74&amp;AH$7,Attendance!$N:$N,0))))),"")</f>
        <v/>
      </c>
      <c r="AI75" s="192" t="str">
        <f>IFERROR(IF(AI$6="Sun",INDEX(Attendance!$R:$R,MATCH($B74&amp;AI$7,Attendance!$N:$N,0)),IF(INDEX(Attendance!$R:$R,MATCH($B74&amp;AI$7,Attendance!$N:$N,0))="","",IF(INDEX(Attendance!$R:$R,MATCH($B74&amp;AI$7,Attendance!$N:$N,0))&gt;8,8,INDEX(Attendance!$R:$R,MATCH($B74&amp;AI$7,Attendance!$N:$N,0))))),"")</f>
        <v/>
      </c>
      <c r="AJ75" s="192" t="str">
        <f>IFERROR(IF(AJ$6="Sun",INDEX(Attendance!$R:$R,MATCH($B74&amp;AJ$7,Attendance!$N:$N,0)),IF(INDEX(Attendance!$R:$R,MATCH($B74&amp;AJ$7,Attendance!$N:$N,0))="","",IF(INDEX(Attendance!$R:$R,MATCH($B74&amp;AJ$7,Attendance!$N:$N,0))&gt;8,8,INDEX(Attendance!$R:$R,MATCH($B74&amp;AJ$7,Attendance!$N:$N,0))))),"")</f>
        <v/>
      </c>
      <c r="AK75" s="259"/>
      <c r="AL75" s="193">
        <f>ROUND((IF($C79="",Basic,MID($C79,FIND("RM",$C79)+3,4))+$AP74+$AQ79)/WorkDays/WorkHours*AL$6,4)</f>
        <v>8.8269000000000002</v>
      </c>
      <c r="AM75" s="193">
        <f>ROUND((IF($C79="",Basic,MID($C79,FIND("RM",$C79)+3,4))+$AP74+$AQ79)/WorkDays/WorkHours*AM$6,4)</f>
        <v>11.7692</v>
      </c>
      <c r="AN75" s="193">
        <f>ROUND((IF($C79="",Basic,MID($C79,FIND("RM",$C79)+3,4))+$AP74+$AQ79)/WorkDays/WorkHours*AN$6,4)</f>
        <v>17.6538</v>
      </c>
      <c r="AO75" s="262"/>
      <c r="AP75" s="265"/>
      <c r="AQ75" s="86"/>
      <c r="AR75" s="194"/>
      <c r="AS75" s="194"/>
      <c r="AT75" s="194"/>
      <c r="AU75" s="256"/>
    </row>
    <row r="76" spans="1:47" s="212" customFormat="1" ht="33" customHeight="1" x14ac:dyDescent="0.25">
      <c r="A76" s="189"/>
      <c r="B76" s="184"/>
      <c r="C76" s="195" t="str">
        <f>_xlfn.IFNA(INDEX(Masterlist!E:E,MATCH(B74,Masterlist!B:B,0)),"")</f>
        <v>Phone No. 12</v>
      </c>
      <c r="D76" s="1"/>
      <c r="E76" s="196" t="s">
        <v>175</v>
      </c>
      <c r="F76" s="197">
        <f>IFERROR(IF(F$6="Sun","",IF(INDEX(Attendance!$S:$S,MATCH($B74&amp;F$7,Attendance!$N:$N,0))=TRUE,"",IF(F75&lt;8,"",INDEX(Attendance!$G:$G,MATCH($B74&amp;F$7,Attendance!$N:$N,0))))),"")</f>
        <v>2</v>
      </c>
      <c r="G76" s="197">
        <f>IFERROR(IF(G$6="Sun","",IF(INDEX(Attendance!$S:$S,MATCH($B74&amp;G$7,Attendance!$N:$N,0))=TRUE,"",IF(G75&lt;8,"",INDEX(Attendance!$G:$G,MATCH($B74&amp;G$7,Attendance!$N:$N,0))))),"")</f>
        <v>2</v>
      </c>
      <c r="H76" s="197">
        <f>IFERROR(IF(H$6="Sun","",IF(INDEX(Attendance!$S:$S,MATCH($B74&amp;H$7,Attendance!$N:$N,0))=TRUE,"",IF(H75&lt;8,"",INDEX(Attendance!$G:$G,MATCH($B74&amp;H$7,Attendance!$N:$N,0))))),"")</f>
        <v>2</v>
      </c>
      <c r="I76" s="197">
        <f>IFERROR(IF(I$6="Sun","",IF(INDEX(Attendance!$S:$S,MATCH($B74&amp;I$7,Attendance!$N:$N,0))=TRUE,"",IF(I75&lt;8,"",INDEX(Attendance!$G:$G,MATCH($B74&amp;I$7,Attendance!$N:$N,0))))),"")</f>
        <v>2</v>
      </c>
      <c r="J76" s="197">
        <f>IFERROR(IF(J$6="Sun","",IF(INDEX(Attendance!$S:$S,MATCH($B74&amp;J$7,Attendance!$N:$N,0))=TRUE,"",IF(J75&lt;8,"",INDEX(Attendance!$G:$G,MATCH($B74&amp;J$7,Attendance!$N:$N,0))))),"")</f>
        <v>2</v>
      </c>
      <c r="K76" s="197">
        <f>IFERROR(IF(K$6="Sun","",IF(INDEX(Attendance!$S:$S,MATCH($B74&amp;K$7,Attendance!$N:$N,0))=TRUE,"",IF(K75&lt;8,"",INDEX(Attendance!$G:$G,MATCH($B74&amp;K$7,Attendance!$N:$N,0))))),"")</f>
        <v>2</v>
      </c>
      <c r="L76" s="197" t="str">
        <f>IFERROR(IF(L$6="Sun","",IF(INDEX(Attendance!$S:$S,MATCH($B74&amp;L$7,Attendance!$N:$N,0))=TRUE,"",IF(L75&lt;8,"",INDEX(Attendance!$G:$G,MATCH($B74&amp;L$7,Attendance!$N:$N,0))))),"")</f>
        <v/>
      </c>
      <c r="M76" s="197">
        <f>IFERROR(IF(M$6="Sun","",IF(INDEX(Attendance!$S:$S,MATCH($B74&amp;M$7,Attendance!$N:$N,0))=TRUE,"",IF(M75&lt;8,"",INDEX(Attendance!$G:$G,MATCH($B74&amp;M$7,Attendance!$N:$N,0))))),"")</f>
        <v>3</v>
      </c>
      <c r="N76" s="197">
        <f>IFERROR(IF(N$6="Sun","",IF(INDEX(Attendance!$S:$S,MATCH($B74&amp;N$7,Attendance!$N:$N,0))=TRUE,"",IF(N75&lt;8,"",INDEX(Attendance!$G:$G,MATCH($B74&amp;N$7,Attendance!$N:$N,0))))),"")</f>
        <v>3</v>
      </c>
      <c r="O76" s="197">
        <f>IFERROR(IF(O$6="Sun","",IF(INDEX(Attendance!$S:$S,MATCH($B74&amp;O$7,Attendance!$N:$N,0))=TRUE,"",IF(O75&lt;8,"",INDEX(Attendance!$G:$G,MATCH($B74&amp;O$7,Attendance!$N:$N,0))))),"")</f>
        <v>0</v>
      </c>
      <c r="P76" s="197">
        <f>IFERROR(IF(P$6="Sun","",IF(INDEX(Attendance!$S:$S,MATCH($B74&amp;P$7,Attendance!$N:$N,0))=TRUE,"",IF(P75&lt;8,"",INDEX(Attendance!$G:$G,MATCH($B74&amp;P$7,Attendance!$N:$N,0))))),"")</f>
        <v>3</v>
      </c>
      <c r="Q76" s="197">
        <f>IFERROR(IF(Q$6="Sun","",IF(INDEX(Attendance!$S:$S,MATCH($B74&amp;Q$7,Attendance!$N:$N,0))=TRUE,"",IF(Q75&lt;8,"",INDEX(Attendance!$G:$G,MATCH($B74&amp;Q$7,Attendance!$N:$N,0))))),"")</f>
        <v>0</v>
      </c>
      <c r="R76" s="197">
        <f>IFERROR(IF(R$6="Sun","",IF(INDEX(Attendance!$S:$S,MATCH($B74&amp;R$7,Attendance!$N:$N,0))=TRUE,"",IF(R75&lt;8,"",INDEX(Attendance!$G:$G,MATCH($B74&amp;R$7,Attendance!$N:$N,0))))),"")</f>
        <v>0</v>
      </c>
      <c r="S76" s="197" t="str">
        <f>IFERROR(IF(S$6="Sun","",IF(INDEX(Attendance!$S:$S,MATCH($B74&amp;S$7,Attendance!$N:$N,0))=TRUE,"",IF(S75&lt;8,"",INDEX(Attendance!$G:$G,MATCH($B74&amp;S$7,Attendance!$N:$N,0))))),"")</f>
        <v/>
      </c>
      <c r="T76" s="197">
        <f>IFERROR(IF(T$6="Sun","",IF(INDEX(Attendance!$S:$S,MATCH($B74&amp;T$7,Attendance!$N:$N,0))=TRUE,"",IF(T75&lt;8,"",INDEX(Attendance!$G:$G,MATCH($B74&amp;T$7,Attendance!$N:$N,0))))),"")</f>
        <v>3</v>
      </c>
      <c r="U76" s="197">
        <f>IFERROR(IF(U$6="Sun","",IF(INDEX(Attendance!$S:$S,MATCH($B74&amp;U$7,Attendance!$N:$N,0))=TRUE,"",IF(U75&lt;8,"",INDEX(Attendance!$G:$G,MATCH($B74&amp;U$7,Attendance!$N:$N,0))))),"")</f>
        <v>3</v>
      </c>
      <c r="V76" s="197">
        <f>IFERROR(IF(V$6="Sun","",IF(INDEX(Attendance!$S:$S,MATCH($B74&amp;V$7,Attendance!$N:$N,0))=TRUE,"",IF(V75&lt;8,"",INDEX(Attendance!$G:$G,MATCH($B74&amp;V$7,Attendance!$N:$N,0))))),"")</f>
        <v>3</v>
      </c>
      <c r="W76" s="197">
        <f>IFERROR(IF(W$6="Sun","",IF(INDEX(Attendance!$S:$S,MATCH($B74&amp;W$7,Attendance!$N:$N,0))=TRUE,"",IF(W75&lt;8,"",INDEX(Attendance!$G:$G,MATCH($B74&amp;W$7,Attendance!$N:$N,0))))),"")</f>
        <v>3</v>
      </c>
      <c r="X76" s="197">
        <f>IFERROR(IF(X$6="Sun","",IF(INDEX(Attendance!$S:$S,MATCH($B74&amp;X$7,Attendance!$N:$N,0))=TRUE,"",IF(X75&lt;8,"",INDEX(Attendance!$G:$G,MATCH($B74&amp;X$7,Attendance!$N:$N,0))))),"")</f>
        <v>3</v>
      </c>
      <c r="Y76" s="197">
        <f>IFERROR(IF(Y$6="Sun","",IF(INDEX(Attendance!$S:$S,MATCH($B74&amp;Y$7,Attendance!$N:$N,0))=TRUE,"",IF(Y75&lt;8,"",INDEX(Attendance!$G:$G,MATCH($B74&amp;Y$7,Attendance!$N:$N,0))))),"")</f>
        <v>3</v>
      </c>
      <c r="Z76" s="197" t="str">
        <f>IFERROR(IF(Z$6="Sun","",IF(INDEX(Attendance!$S:$S,MATCH($B74&amp;Z$7,Attendance!$N:$N,0))=TRUE,"",IF(Z75&lt;8,"",INDEX(Attendance!$G:$G,MATCH($B74&amp;Z$7,Attendance!$N:$N,0))))),"")</f>
        <v/>
      </c>
      <c r="AA76" s="197">
        <f>IFERROR(IF(AA$6="Sun","",IF(INDEX(Attendance!$S:$S,MATCH($B74&amp;AA$7,Attendance!$N:$N,0))=TRUE,"",IF(AA75&lt;8,"",INDEX(Attendance!$G:$G,MATCH($B74&amp;AA$7,Attendance!$N:$N,0))))),"")</f>
        <v>3</v>
      </c>
      <c r="AB76" s="197">
        <f>IFERROR(IF(AB$6="Sun","",IF(INDEX(Attendance!$S:$S,MATCH($B74&amp;AB$7,Attendance!$N:$N,0))=TRUE,"",IF(AB75&lt;8,"",INDEX(Attendance!$G:$G,MATCH($B74&amp;AB$7,Attendance!$N:$N,0))))),"")</f>
        <v>3</v>
      </c>
      <c r="AC76" s="197">
        <f>IFERROR(IF(AC$6="Sun","",IF(INDEX(Attendance!$S:$S,MATCH($B74&amp;AC$7,Attendance!$N:$N,0))=TRUE,"",IF(AC75&lt;8,"",INDEX(Attendance!$G:$G,MATCH($B74&amp;AC$7,Attendance!$N:$N,0))))),"")</f>
        <v>3</v>
      </c>
      <c r="AD76" s="197">
        <f>IFERROR(IF(AD$6="Sun","",IF(INDEX(Attendance!$S:$S,MATCH($B74&amp;AD$7,Attendance!$N:$N,0))=TRUE,"",IF(AD75&lt;8,"",INDEX(Attendance!$G:$G,MATCH($B74&amp;AD$7,Attendance!$N:$N,0))))),"")</f>
        <v>3</v>
      </c>
      <c r="AE76" s="197">
        <f>IFERROR(IF(AE$6="Sun","",IF(INDEX(Attendance!$S:$S,MATCH($B74&amp;AE$7,Attendance!$N:$N,0))=TRUE,"",IF(AE75&lt;8,"",INDEX(Attendance!$G:$G,MATCH($B74&amp;AE$7,Attendance!$N:$N,0))))),"")</f>
        <v>3</v>
      </c>
      <c r="AF76" s="197">
        <f>IFERROR(IF(AF$6="Sun","",IF(INDEX(Attendance!$S:$S,MATCH($B74&amp;AF$7,Attendance!$N:$N,0))=TRUE,"",IF(AF75&lt;8,"",INDEX(Attendance!$G:$G,MATCH($B74&amp;AF$7,Attendance!$N:$N,0))))),"")</f>
        <v>3</v>
      </c>
      <c r="AG76" s="197" t="str">
        <f>IFERROR(IF(AG$6="Sun","",IF(INDEX(Attendance!$S:$S,MATCH($B74&amp;AG$7,Attendance!$N:$N,0))=TRUE,"",IF(AG75&lt;8,"",INDEX(Attendance!$G:$G,MATCH($B74&amp;AG$7,Attendance!$N:$N,0))))),"")</f>
        <v/>
      </c>
      <c r="AH76" s="197" t="str">
        <f>IFERROR(IF(AH$6="Sun","",IF(INDEX(Attendance!$S:$S,MATCH($B74&amp;AH$7,Attendance!$N:$N,0))=TRUE,"",IF(AH75&lt;8,"",INDEX(Attendance!$G:$G,MATCH($B74&amp;AH$7,Attendance!$N:$N,0))))),"")</f>
        <v/>
      </c>
      <c r="AI76" s="197" t="str">
        <f>IFERROR(IF(AI$6="Sun","",IF(INDEX(Attendance!$S:$S,MATCH($B74&amp;AI$7,Attendance!$N:$N,0))=TRUE,"",IF(AI75&lt;8,"",INDEX(Attendance!$G:$G,MATCH($B74&amp;AI$7,Attendance!$N:$N,0))))),"")</f>
        <v/>
      </c>
      <c r="AJ76" s="197" t="str">
        <f>IFERROR(IF(AJ$6="Sun","",IF(INDEX(Attendance!$S:$S,MATCH($B74&amp;AJ$7,Attendance!$N:$N,0))=TRUE,"",IF(AJ75&lt;8,"",INDEX(Attendance!$G:$G,MATCH($B74&amp;AJ$7,Attendance!$N:$N,0))))),"")</f>
        <v/>
      </c>
      <c r="AK76" s="259"/>
      <c r="AL76" s="198"/>
      <c r="AM76" s="198"/>
      <c r="AN76" s="198"/>
      <c r="AO76" s="262"/>
      <c r="AP76" s="265"/>
      <c r="AQ76" s="86"/>
      <c r="AR76" s="194"/>
      <c r="AS76" s="194"/>
      <c r="AT76" s="194"/>
      <c r="AU76" s="256"/>
    </row>
    <row r="77" spans="1:47" s="212" customFormat="1" ht="33" customHeight="1" x14ac:dyDescent="0.25">
      <c r="A77" s="189"/>
      <c r="B77" s="184"/>
      <c r="C77" s="195" t="str">
        <f>_xlfn.IFNA(INDEX(Masterlist!F:F,MATCH(B74,Masterlist!B:B,0)),"")</f>
        <v>Acc No. 12 Bank Code 12</v>
      </c>
      <c r="D77" s="88"/>
      <c r="E77" s="196"/>
      <c r="F77" s="199"/>
      <c r="G77" s="200"/>
      <c r="H77" s="192"/>
      <c r="I77" s="192"/>
      <c r="J77" s="192"/>
      <c r="K77" s="192"/>
      <c r="L77" s="192"/>
      <c r="M77" s="192"/>
      <c r="N77" s="192"/>
      <c r="O77" s="192"/>
      <c r="P77" s="192"/>
      <c r="Q77" s="201"/>
      <c r="R77" s="201"/>
      <c r="S77" s="192"/>
      <c r="T77" s="192"/>
      <c r="U77" s="192"/>
      <c r="V77" s="192"/>
      <c r="W77" s="192"/>
      <c r="X77" s="192"/>
      <c r="Y77" s="192"/>
      <c r="Z77" s="192"/>
      <c r="AA77" s="192"/>
      <c r="AB77" s="192"/>
      <c r="AC77" s="192"/>
      <c r="AD77" s="192"/>
      <c r="AE77" s="192"/>
      <c r="AF77" s="192"/>
      <c r="AG77" s="192"/>
      <c r="AH77" s="192"/>
      <c r="AI77" s="192"/>
      <c r="AJ77" s="192"/>
      <c r="AK77" s="259"/>
      <c r="AL77" s="198"/>
      <c r="AM77" s="198"/>
      <c r="AN77" s="198"/>
      <c r="AO77" s="262"/>
      <c r="AP77" s="265"/>
      <c r="AQ77" s="86"/>
      <c r="AR77" s="194"/>
      <c r="AS77" s="194"/>
      <c r="AT77" s="194"/>
      <c r="AU77" s="256"/>
    </row>
    <row r="78" spans="1:47" s="212" customFormat="1" ht="33" customHeight="1" x14ac:dyDescent="0.25">
      <c r="A78" s="189"/>
      <c r="B78" s="184"/>
      <c r="C78" s="202">
        <f>_xlfn.IFNA(INDEX(Masterlist!I:I,MATCH(B74,Masterlist!B:B,0)),"")</f>
        <v>43019</v>
      </c>
      <c r="D78" s="226" t="str">
        <f>_xlfn.IFNA(IF(INDEX(Attendance!H:H,MATCH(B74,Attendance!$A:$A,0))="VMI","SCOPE ALLW",""),"")</f>
        <v/>
      </c>
      <c r="E78" s="196" t="s">
        <v>13</v>
      </c>
      <c r="F78" s="203" t="str">
        <f>IFERROR(IF(AND(RIGHT(F74,1)="N",VALUE(F75)&gt;=8),Database!$I$3,""),"")</f>
        <v/>
      </c>
      <c r="G78" s="192" t="str">
        <f>IFERROR(IF(AND(RIGHT(G74,1)="N",VALUE(G75)&gt;=8),Database!$I$3,""),"")</f>
        <v/>
      </c>
      <c r="H78" s="199" t="str">
        <f>IFERROR(IF(AND(RIGHT(H74,1)="N",VALUE(H75)&gt;=8),Database!$I$3,""),"")</f>
        <v/>
      </c>
      <c r="I78" s="192" t="str">
        <f>IFERROR(IF(AND(RIGHT(I74,1)="N",VALUE(I75)&gt;=8),Database!$I$3,""),"")</f>
        <v/>
      </c>
      <c r="J78" s="192" t="str">
        <f>IFERROR(IF(AND(RIGHT(J74,1)="N",VALUE(J75)&gt;=8),Database!$I$3,""),"")</f>
        <v/>
      </c>
      <c r="K78" s="192" t="str">
        <f>IFERROR(IF(AND(RIGHT(K74,1)="N",VALUE(K75)&gt;=8),Database!$I$3,""),"")</f>
        <v/>
      </c>
      <c r="L78" s="192" t="str">
        <f>IFERROR(IF(AND(RIGHT(L74,1)="N",VALUE(L75)&gt;=8),Database!$I$3,""),"")</f>
        <v/>
      </c>
      <c r="M78" s="192" t="str">
        <f>IFERROR(IF(AND(RIGHT(M74,1)="N",VALUE(M75)&gt;=8),Database!$I$3,""),"")</f>
        <v/>
      </c>
      <c r="N78" s="192" t="str">
        <f>IFERROR(IF(AND(RIGHT(N74,1)="N",VALUE(N75)&gt;=8),Database!$I$3,""),"")</f>
        <v/>
      </c>
      <c r="O78" s="192" t="str">
        <f>IFERROR(IF(AND(RIGHT(O74,1)="N",VALUE(O75)&gt;=8),Database!$I$3,""),"")</f>
        <v/>
      </c>
      <c r="P78" s="192" t="str">
        <f>IFERROR(IF(AND(RIGHT(P74,1)="N",VALUE(P75)&gt;=8),Database!$I$3,""),"")</f>
        <v/>
      </c>
      <c r="Q78" s="192" t="str">
        <f>IFERROR(IF(AND(RIGHT(Q74,1)="N",VALUE(Q75)&gt;=8),Database!$I$3,""),"")</f>
        <v/>
      </c>
      <c r="R78" s="192" t="str">
        <f>IFERROR(IF(AND(RIGHT(R74,1)="N",VALUE(R75)&gt;=8),Database!$I$3,""),"")</f>
        <v/>
      </c>
      <c r="S78" s="192" t="str">
        <f>IFERROR(IF(AND(RIGHT(S74,1)="N",VALUE(S75)&gt;=8),Database!$I$3,""),"")</f>
        <v/>
      </c>
      <c r="T78" s="192">
        <f>IFERROR(IF(AND(RIGHT(T74,1)="N",VALUE(T75)&gt;=8),Database!$I$3,""),"")</f>
        <v>2</v>
      </c>
      <c r="U78" s="192">
        <f>IFERROR(IF(AND(RIGHT(U74,1)="N",VALUE(U75)&gt;=8),Database!$I$3,""),"")</f>
        <v>2</v>
      </c>
      <c r="V78" s="192">
        <f>IFERROR(IF(AND(RIGHT(V74,1)="N",VALUE(V75)&gt;=8),Database!$I$3,""),"")</f>
        <v>2</v>
      </c>
      <c r="W78" s="192">
        <f>IFERROR(IF(AND(RIGHT(W74,1)="N",VALUE(W75)&gt;=8),Database!$I$3,""),"")</f>
        <v>2</v>
      </c>
      <c r="X78" s="192">
        <f>IFERROR(IF(AND(RIGHT(X74,1)="N",VALUE(X75)&gt;=8),Database!$I$3,""),"")</f>
        <v>2</v>
      </c>
      <c r="Y78" s="192">
        <f>IFERROR(IF(AND(RIGHT(Y74,1)="N",VALUE(Y75)&gt;=8),Database!$I$3,""),"")</f>
        <v>2</v>
      </c>
      <c r="Z78" s="192" t="str">
        <f>IFERROR(IF(AND(RIGHT(Z74,1)="N",VALUE(Z75)&gt;=8),Database!$I$3,""),"")</f>
        <v/>
      </c>
      <c r="AA78" s="192">
        <f>IFERROR(IF(AND(RIGHT(AA74,1)="N",VALUE(AA75)&gt;=8),Database!$I$3,""),"")</f>
        <v>2</v>
      </c>
      <c r="AB78" s="192">
        <f>IFERROR(IF(AND(RIGHT(AB74,1)="N",VALUE(AB75)&gt;=8),Database!$I$3,""),"")</f>
        <v>2</v>
      </c>
      <c r="AC78" s="192">
        <f>IFERROR(IF(AND(RIGHT(AC74,1)="N",VALUE(AC75)&gt;=8),Database!$I$3,""),"")</f>
        <v>2</v>
      </c>
      <c r="AD78" s="192">
        <f>IFERROR(IF(AND(RIGHT(AD74,1)="N",VALUE(AD75)&gt;=8),Database!$I$3,""),"")</f>
        <v>2</v>
      </c>
      <c r="AE78" s="192">
        <f>IFERROR(IF(AND(RIGHT(AE74,1)="N",VALUE(AE75)&gt;=8),Database!$I$3,""),"")</f>
        <v>2</v>
      </c>
      <c r="AF78" s="192">
        <f>IFERROR(IF(AND(RIGHT(AF74,1)="N",VALUE(AF75)&gt;=8),Database!$I$3,""),"")</f>
        <v>2</v>
      </c>
      <c r="AG78" s="192" t="str">
        <f>IFERROR(IF(AND(RIGHT(AG74,1)="N",VALUE(AG75)&gt;=8),Database!$I$3,""),"")</f>
        <v/>
      </c>
      <c r="AH78" s="192" t="str">
        <f>IFERROR(IF(AND(RIGHT(AH74,1)="N",VALUE(AH75)&gt;=8),Database!$I$3,""),"")</f>
        <v/>
      </c>
      <c r="AI78" s="192" t="str">
        <f>IFERROR(IF(AND(RIGHT(AI74,1)="N",VALUE(AI75)&gt;=8),Database!$I$3,""),"")</f>
        <v/>
      </c>
      <c r="AJ78" s="192" t="str">
        <f>IFERROR(IF(AND(RIGHT(AJ74,1)="N",VALUE(AJ75)&gt;=8),Database!$I$3,""),"")</f>
        <v/>
      </c>
      <c r="AK78" s="259"/>
      <c r="AL78" s="204"/>
      <c r="AM78" s="198"/>
      <c r="AN78" s="198"/>
      <c r="AO78" s="262"/>
      <c r="AP78" s="265"/>
      <c r="AQ78" s="86"/>
      <c r="AR78" s="194"/>
      <c r="AS78" s="194"/>
      <c r="AT78" s="194"/>
      <c r="AU78" s="256"/>
    </row>
    <row r="79" spans="1:47" s="212" customFormat="1" ht="33" customHeight="1" thickBot="1" x14ac:dyDescent="0.3">
      <c r="A79" s="189"/>
      <c r="B79" s="205"/>
      <c r="C79" s="222"/>
      <c r="D79" s="28"/>
      <c r="E79" s="206" t="s">
        <v>176</v>
      </c>
      <c r="F79" s="207">
        <f>IFERROR(IF(INDEX(Attendance!$T:$T,MATCH($B74&amp;F$7,Attendance!$N:$N,0))=TRUE,"L",IF(SUM(F75:F76)&gt;=10,5,"")),"")</f>
        <v>5</v>
      </c>
      <c r="G79" s="207">
        <f>IFERROR(IF(INDEX(Attendance!$T:$T,MATCH($B74&amp;G$7,Attendance!$N:$N,0))=TRUE,"L",IF(SUM(G75:G76)&gt;=10,5,"")),"")</f>
        <v>5</v>
      </c>
      <c r="H79" s="208">
        <f>IFERROR(IF(INDEX(Attendance!$T:$T,MATCH($B74&amp;H$7,Attendance!$N:$N,0))=TRUE,"L",IF(SUM(H75:H76)&gt;=10,5,"")),"")</f>
        <v>5</v>
      </c>
      <c r="I79" s="208">
        <f>IFERROR(IF(INDEX(Attendance!$T:$T,MATCH($B74&amp;I$7,Attendance!$N:$N,0))=TRUE,"L",IF(SUM(I75:I76)&gt;=10,5,"")),"")</f>
        <v>5</v>
      </c>
      <c r="J79" s="208">
        <f>IFERROR(IF(INDEX(Attendance!$T:$T,MATCH($B74&amp;J$7,Attendance!$N:$N,0))=TRUE,"L",IF(SUM(J75:J76)&gt;=10,5,"")),"")</f>
        <v>5</v>
      </c>
      <c r="K79" s="208">
        <f>IFERROR(IF(INDEX(Attendance!$T:$T,MATCH($B74&amp;K$7,Attendance!$N:$N,0))=TRUE,"L",IF(SUM(K75:K76)&gt;=10,5,"")),"")</f>
        <v>5</v>
      </c>
      <c r="L79" s="208" t="str">
        <f>IFERROR(IF(INDEX(Attendance!$T:$T,MATCH($B74&amp;L$7,Attendance!$N:$N,0))=TRUE,"L",IF(SUM(L75:L76)&gt;=10,5,"")),"")</f>
        <v/>
      </c>
      <c r="M79" s="208">
        <f>IFERROR(IF(INDEX(Attendance!$T:$T,MATCH($B74&amp;M$7,Attendance!$N:$N,0))=TRUE,"L",IF(SUM(M75:M76)&gt;=10,5,"")),"")</f>
        <v>5</v>
      </c>
      <c r="N79" s="208">
        <f>IFERROR(IF(INDEX(Attendance!$T:$T,MATCH($B74&amp;N$7,Attendance!$N:$N,0))=TRUE,"L",IF(SUM(N75:N76)&gt;=10,5,"")),"")</f>
        <v>5</v>
      </c>
      <c r="O79" s="208" t="str">
        <f>IFERROR(IF(INDEX(Attendance!$T:$T,MATCH($B74&amp;O$7,Attendance!$N:$N,0))=TRUE,"L",IF(SUM(O75:O76)&gt;=10,5,"")),"")</f>
        <v/>
      </c>
      <c r="P79" s="208">
        <f>IFERROR(IF(INDEX(Attendance!$T:$T,MATCH($B74&amp;P$7,Attendance!$N:$N,0))=TRUE,"L",IF(SUM(P75:P76)&gt;=10,5,"")),"")</f>
        <v>5</v>
      </c>
      <c r="Q79" s="208" t="str">
        <f>IFERROR(IF(INDEX(Attendance!$T:$T,MATCH($B74&amp;Q$7,Attendance!$N:$N,0))=TRUE,"L",IF(SUM(Q75:Q76)&gt;=10,5,"")),"")</f>
        <v/>
      </c>
      <c r="R79" s="208" t="str">
        <f>IFERROR(IF(INDEX(Attendance!$T:$T,MATCH($B74&amp;R$7,Attendance!$N:$N,0))=TRUE,"L",IF(SUM(R75:R76)&gt;=10,5,"")),"")</f>
        <v/>
      </c>
      <c r="S79" s="208" t="str">
        <f>IFERROR(IF(INDEX(Attendance!$T:$T,MATCH($B74&amp;S$7,Attendance!$N:$N,0))=TRUE,"L",IF(SUM(S75:S76)&gt;=10,5,"")),"")</f>
        <v/>
      </c>
      <c r="T79" s="208">
        <f>IFERROR(IF(INDEX(Attendance!$T:$T,MATCH($B74&amp;T$7,Attendance!$N:$N,0))=TRUE,"L",IF(SUM(T75:T76)&gt;=10,5,"")),"")</f>
        <v>5</v>
      </c>
      <c r="U79" s="208">
        <f>IFERROR(IF(INDEX(Attendance!$T:$T,MATCH($B74&amp;U$7,Attendance!$N:$N,0))=TRUE,"L",IF(SUM(U75:U76)&gt;=10,5,"")),"")</f>
        <v>5</v>
      </c>
      <c r="V79" s="208">
        <f>IFERROR(IF(INDEX(Attendance!$T:$T,MATCH($B74&amp;V$7,Attendance!$N:$N,0))=TRUE,"L",IF(SUM(V75:V76)&gt;=10,5,"")),"")</f>
        <v>5</v>
      </c>
      <c r="W79" s="208">
        <f>IFERROR(IF(INDEX(Attendance!$T:$T,MATCH($B74&amp;W$7,Attendance!$N:$N,0))=TRUE,"L",IF(SUM(W75:W76)&gt;=10,5,"")),"")</f>
        <v>5</v>
      </c>
      <c r="X79" s="208">
        <f>IFERROR(IF(INDEX(Attendance!$T:$T,MATCH($B74&amp;X$7,Attendance!$N:$N,0))=TRUE,"L",IF(SUM(X75:X76)&gt;=10,5,"")),"")</f>
        <v>5</v>
      </c>
      <c r="Y79" s="208">
        <f>IFERROR(IF(INDEX(Attendance!$T:$T,MATCH($B74&amp;Y$7,Attendance!$N:$N,0))=TRUE,"L",IF(SUM(Y75:Y76)&gt;=10,5,"")),"")</f>
        <v>5</v>
      </c>
      <c r="Z79" s="208" t="str">
        <f>IFERROR(IF(INDEX(Attendance!$T:$T,MATCH($B74&amp;Z$7,Attendance!$N:$N,0))=TRUE,"L",IF(SUM(Z75:Z76)&gt;=10,5,"")),"")</f>
        <v/>
      </c>
      <c r="AA79" s="208">
        <f>IFERROR(IF(INDEX(Attendance!$T:$T,MATCH($B74&amp;AA$7,Attendance!$N:$N,0))=TRUE,"L",IF(SUM(AA75:AA76)&gt;=10,5,"")),"")</f>
        <v>5</v>
      </c>
      <c r="AB79" s="208">
        <f>IFERROR(IF(INDEX(Attendance!$T:$T,MATCH($B74&amp;AB$7,Attendance!$N:$N,0))=TRUE,"L",IF(SUM(AB75:AB76)&gt;=10,5,"")),"")</f>
        <v>5</v>
      </c>
      <c r="AC79" s="208">
        <f>IFERROR(IF(INDEX(Attendance!$T:$T,MATCH($B74&amp;AC$7,Attendance!$N:$N,0))=TRUE,"L",IF(SUM(AC75:AC76)&gt;=10,5,"")),"")</f>
        <v>5</v>
      </c>
      <c r="AD79" s="208">
        <f>IFERROR(IF(INDEX(Attendance!$T:$T,MATCH($B74&amp;AD$7,Attendance!$N:$N,0))=TRUE,"L",IF(SUM(AD75:AD76)&gt;=10,5,"")),"")</f>
        <v>5</v>
      </c>
      <c r="AE79" s="208">
        <f>IFERROR(IF(INDEX(Attendance!$T:$T,MATCH($B74&amp;AE$7,Attendance!$N:$N,0))=TRUE,"L",IF(SUM(AE75:AE76)&gt;=10,5,"")),"")</f>
        <v>5</v>
      </c>
      <c r="AF79" s="208">
        <f>IFERROR(IF(INDEX(Attendance!$T:$T,MATCH($B74&amp;AF$7,Attendance!$N:$N,0))=TRUE,"L",IF(SUM(AF75:AF76)&gt;=10,5,"")),"")</f>
        <v>5</v>
      </c>
      <c r="AG79" s="208" t="str">
        <f>IFERROR(IF(INDEX(Attendance!$T:$T,MATCH($B74&amp;AG$7,Attendance!$N:$N,0))=TRUE,"L",IF(SUM(AG75:AG76)&gt;=10,5,"")),"")</f>
        <v/>
      </c>
      <c r="AH79" s="208" t="str">
        <f>IFERROR(IF(INDEX(Attendance!$T:$T,MATCH($B74&amp;AH$7,Attendance!$N:$N,0))=TRUE,"L",IF(SUM(AH75:AH76)&gt;=10,5,"")),"")</f>
        <v/>
      </c>
      <c r="AI79" s="208" t="str">
        <f>IFERROR(IF(INDEX(Attendance!$T:$T,MATCH($B74&amp;AI$7,Attendance!$N:$N,0))=TRUE,"L",IF(SUM(AI75:AI76)&gt;=10,5,"")),"")</f>
        <v/>
      </c>
      <c r="AJ79" s="208" t="str">
        <f>IFERROR(IF(INDEX(Attendance!$T:$T,MATCH($B74&amp;AJ$7,Attendance!$N:$N,0))=TRUE,"L",IF(SUM(AJ75:AJ76)&gt;=10,5,"")),"")</f>
        <v/>
      </c>
      <c r="AK79" s="260"/>
      <c r="AL79" s="209">
        <f>ROUND(AL74*AL75,2)</f>
        <v>503.13</v>
      </c>
      <c r="AM79" s="209">
        <f>ROUND(AM74*AM75,2)</f>
        <v>0</v>
      </c>
      <c r="AN79" s="209">
        <f>ROUND(AN74*AN75,2)</f>
        <v>0</v>
      </c>
      <c r="AO79" s="263"/>
      <c r="AP79" s="266"/>
      <c r="AQ79" s="210">
        <f>AQ74*$AQ$5</f>
        <v>0</v>
      </c>
      <c r="AR79" s="211">
        <f>AR74*ROUND(IF($C79="",Basic,MID($C79,FIND("RM",$C79)+3,4))/WorkDays,2)</f>
        <v>0</v>
      </c>
      <c r="AS79" s="211">
        <f>AS74*ROUND(IF($C79="",Basic,MID($C79,FIND("RM",$C79)+3,4))/WorkDays,2)</f>
        <v>0</v>
      </c>
      <c r="AT79" s="211">
        <f>AT74*ROUND(IF($C79="",Basic,MID($C79,FIND("RM",$C79)+3,4))/WorkDays,2)</f>
        <v>92.3</v>
      </c>
      <c r="AU79" s="257"/>
    </row>
    <row r="80" spans="1:47" s="213" customFormat="1" ht="33" customHeight="1" x14ac:dyDescent="0.35">
      <c r="A80" s="175">
        <f t="shared" si="12"/>
        <v>13</v>
      </c>
      <c r="B80" s="184" t="str">
        <f>_xlfn.IFNA(INDEX(Attendance!$A:$A,MATCH(A80,Attendance!$M:$M,0)),"")</f>
        <v>Code 13</v>
      </c>
      <c r="C80" s="185" t="str">
        <f>_xlfn.IFNA(INDEX(Masterlist!C:C,MATCH(B80,Masterlist!B:B,0)),"")</f>
        <v>Name 13</v>
      </c>
      <c r="D80" s="87"/>
      <c r="E80" s="186" t="s">
        <v>173</v>
      </c>
      <c r="F80" s="83" t="str" cm="1">
        <f t="array" ref="F80">_xlfn.IFNA(IF(OR(VALUE(F$7&amp;$C$3)=PH),IF(F81="","PH",IF(INDEX(Attendance!$O:$O,MATCH($B80&amp;F$7,Attendance!$N:$N,0))&lt;"1200","PM","PN")),IF(F$6="Sun",IF(F81="","RD",IF(INDEX(Attendance!$O:$O,MATCH($B80&amp;F$7,Attendance!$N:$N,0))&lt;"1200","RM","RN")),IF(F81="",IF(F$7="","",IF(INDEX(Attendance!$I:$I,MATCH($B80&amp;F$7,Attendance!$N:$N,0))="ABS","AB","UL")),IF(INDEX(Attendance!$O:$O,MATCH($B80&amp;F$7,Attendance!$N:$N,0))&lt;"1200","M","N")))),"")</f>
        <v>N</v>
      </c>
      <c r="G80" s="83" t="str" cm="1">
        <f t="array" ref="G80">_xlfn.IFNA(IF(OR(VALUE(G$7&amp;$C$3)=PH),IF(G81="","PH",IF(INDEX(Attendance!$O:$O,MATCH($B80&amp;G$7,Attendance!$N:$N,0))&lt;"1200","PM","PN")),IF(G$6="Sun",IF(G81="","RD",IF(INDEX(Attendance!$O:$O,MATCH($B80&amp;G$7,Attendance!$N:$N,0))&lt;"1200","RM","RN")),IF(G81="",IF(G$7="","",IF(INDEX(Attendance!$I:$I,MATCH($B80&amp;G$7,Attendance!$N:$N,0))="ABS","AB","UL")),IF(INDEX(Attendance!$O:$O,MATCH($B80&amp;G$7,Attendance!$N:$N,0))&lt;"1200","M","N")))),"")</f>
        <v>N</v>
      </c>
      <c r="H80" s="83" t="str" cm="1">
        <f t="array" ref="H80">_xlfn.IFNA(IF(OR(VALUE(H$7&amp;$C$3)=PH),IF(H81="","PH",IF(INDEX(Attendance!$O:$O,MATCH($B80&amp;H$7,Attendance!$N:$N,0))&lt;"1200","PM","PN")),IF(H$6="Sun",IF(H81="","RD",IF(INDEX(Attendance!$O:$O,MATCH($B80&amp;H$7,Attendance!$N:$N,0))&lt;"1200","RM","RN")),IF(H81="",IF(H$7="","",IF(INDEX(Attendance!$I:$I,MATCH($B80&amp;H$7,Attendance!$N:$N,0))="ABS","AB","UL")),IF(INDEX(Attendance!$O:$O,MATCH($B80&amp;H$7,Attendance!$N:$N,0))&lt;"1200","M","N")))),"")</f>
        <v>N</v>
      </c>
      <c r="I80" s="83" t="str" cm="1">
        <f t="array" ref="I80">_xlfn.IFNA(IF(OR(VALUE(I$7&amp;$C$3)=PH),IF(I81="","PH",IF(INDEX(Attendance!$O:$O,MATCH($B80&amp;I$7,Attendance!$N:$N,0))&lt;"1200","PM","PN")),IF(I$6="Sun",IF(I81="","RD",IF(INDEX(Attendance!$O:$O,MATCH($B80&amp;I$7,Attendance!$N:$N,0))&lt;"1200","RM","RN")),IF(I81="",IF(I$7="","",IF(INDEX(Attendance!$I:$I,MATCH($B80&amp;I$7,Attendance!$N:$N,0))="ABS","AB","UL")),IF(INDEX(Attendance!$O:$O,MATCH($B80&amp;I$7,Attendance!$N:$N,0))&lt;"1200","M","N")))),"")</f>
        <v>N</v>
      </c>
      <c r="J80" s="83" t="str" cm="1">
        <f t="array" ref="J80">_xlfn.IFNA(IF(OR(VALUE(J$7&amp;$C$3)=PH),IF(J81="","PH",IF(INDEX(Attendance!$O:$O,MATCH($B80&amp;J$7,Attendance!$N:$N,0))&lt;"1200","PM","PN")),IF(J$6="Sun",IF(J81="","RD",IF(INDEX(Attendance!$O:$O,MATCH($B80&amp;J$7,Attendance!$N:$N,0))&lt;"1200","RM","RN")),IF(J81="",IF(J$7="","",IF(INDEX(Attendance!$I:$I,MATCH($B80&amp;J$7,Attendance!$N:$N,0))="ABS","AB","UL")),IF(INDEX(Attendance!$O:$O,MATCH($B80&amp;J$7,Attendance!$N:$N,0))&lt;"1200","M","N")))),"")</f>
        <v>N</v>
      </c>
      <c r="K80" s="83" t="str" cm="1">
        <f t="array" ref="K80">_xlfn.IFNA(IF(OR(VALUE(K$7&amp;$C$3)=PH),IF(K81="","PH",IF(INDEX(Attendance!$O:$O,MATCH($B80&amp;K$7,Attendance!$N:$N,0))&lt;"1200","PM","PN")),IF(K$6="Sun",IF(K81="","RD",IF(INDEX(Attendance!$O:$O,MATCH($B80&amp;K$7,Attendance!$N:$N,0))&lt;"1200","RM","RN")),IF(K81="",IF(K$7="","",IF(INDEX(Attendance!$I:$I,MATCH($B80&amp;K$7,Attendance!$N:$N,0))="ABS","AB","UL")),IF(INDEX(Attendance!$O:$O,MATCH($B80&amp;K$7,Attendance!$N:$N,0))&lt;"1200","M","N")))),"")</f>
        <v>N</v>
      </c>
      <c r="L80" s="83" t="str" cm="1">
        <f t="array" ref="L80">_xlfn.IFNA(IF(OR(VALUE(L$7&amp;$C$3)=PH),IF(L81="","PH",IF(INDEX(Attendance!$O:$O,MATCH($B80&amp;L$7,Attendance!$N:$N,0))&lt;"1200","PM","PN")),IF(L$6="Sun",IF(L81="","RD",IF(INDEX(Attendance!$O:$O,MATCH($B80&amp;L$7,Attendance!$N:$N,0))&lt;"1200","RM","RN")),IF(L81="",IF(L$7="","",IF(INDEX(Attendance!$I:$I,MATCH($B80&amp;L$7,Attendance!$N:$N,0))="ABS","AB","UL")),IF(INDEX(Attendance!$O:$O,MATCH($B80&amp;L$7,Attendance!$N:$N,0))&lt;"1200","M","N")))),"")</f>
        <v>RD</v>
      </c>
      <c r="M80" s="83" t="str" cm="1">
        <f t="array" ref="M80">_xlfn.IFNA(IF(OR(VALUE(M$7&amp;$C$3)=PH),IF(M81="","PH",IF(INDEX(Attendance!$O:$O,MATCH($B80&amp;M$7,Attendance!$N:$N,0))&lt;"1200","PM","PN")),IF(M$6="Sun",IF(M81="","RD",IF(INDEX(Attendance!$O:$O,MATCH($B80&amp;M$7,Attendance!$N:$N,0))&lt;"1200","RM","RN")),IF(M81="",IF(M$7="","",IF(INDEX(Attendance!$I:$I,MATCH($B80&amp;M$7,Attendance!$N:$N,0))="ABS","AB","UL")),IF(INDEX(Attendance!$O:$O,MATCH($B80&amp;M$7,Attendance!$N:$N,0))&lt;"1200","M","N")))),"")</f>
        <v>N</v>
      </c>
      <c r="N80" s="83" t="str" cm="1">
        <f t="array" ref="N80">_xlfn.IFNA(IF(OR(VALUE(N$7&amp;$C$3)=PH),IF(N81="","PH",IF(INDEX(Attendance!$O:$O,MATCH($B80&amp;N$7,Attendance!$N:$N,0))&lt;"1200","PM","PN")),IF(N$6="Sun",IF(N81="","RD",IF(INDEX(Attendance!$O:$O,MATCH($B80&amp;N$7,Attendance!$N:$N,0))&lt;"1200","RM","RN")),IF(N81="",IF(N$7="","",IF(INDEX(Attendance!$I:$I,MATCH($B80&amp;N$7,Attendance!$N:$N,0))="ABS","AB","UL")),IF(INDEX(Attendance!$O:$O,MATCH($B80&amp;N$7,Attendance!$N:$N,0))&lt;"1200","M","N")))),"")</f>
        <v>N</v>
      </c>
      <c r="O80" s="83" t="str" cm="1">
        <f t="array" ref="O80">_xlfn.IFNA(IF(OR(VALUE(O$7&amp;$C$3)=PH),IF(O81="","PH",IF(INDEX(Attendance!$O:$O,MATCH($B80&amp;O$7,Attendance!$N:$N,0))&lt;"1200","PM","PN")),IF(O$6="Sun",IF(O81="","RD",IF(INDEX(Attendance!$O:$O,MATCH($B80&amp;O$7,Attendance!$N:$N,0))&lt;"1200","RM","RN")),IF(O81="",IF(O$7="","",IF(INDEX(Attendance!$I:$I,MATCH($B80&amp;O$7,Attendance!$N:$N,0))="ABS","AB","UL")),IF(INDEX(Attendance!$O:$O,MATCH($B80&amp;O$7,Attendance!$N:$N,0))&lt;"1200","M","N")))),"")</f>
        <v>N</v>
      </c>
      <c r="P80" s="83" t="str" cm="1">
        <f t="array" ref="P80">_xlfn.IFNA(IF(OR(VALUE(P$7&amp;$C$3)=PH),IF(P81="","PH",IF(INDEX(Attendance!$O:$O,MATCH($B80&amp;P$7,Attendance!$N:$N,0))&lt;"1200","PM","PN")),IF(P$6="Sun",IF(P81="","RD",IF(INDEX(Attendance!$O:$O,MATCH($B80&amp;P$7,Attendance!$N:$N,0))&lt;"1200","RM","RN")),IF(P81="",IF(P$7="","",IF(INDEX(Attendance!$I:$I,MATCH($B80&amp;P$7,Attendance!$N:$N,0))="ABS","AB","UL")),IF(INDEX(Attendance!$O:$O,MATCH($B80&amp;P$7,Attendance!$N:$N,0))&lt;"1200","M","N")))),"")</f>
        <v>N</v>
      </c>
      <c r="Q80" s="83" t="str" cm="1">
        <f t="array" ref="Q80">_xlfn.IFNA(IF(OR(VALUE(Q$7&amp;$C$3)=PH),IF(Q81="","PH",IF(INDEX(Attendance!$O:$O,MATCH($B80&amp;Q$7,Attendance!$N:$N,0))&lt;"1200","PM","PN")),IF(Q$6="Sun",IF(Q81="","RD",IF(INDEX(Attendance!$O:$O,MATCH($B80&amp;Q$7,Attendance!$N:$N,0))&lt;"1200","RM","RN")),IF(Q81="",IF(Q$7="","",IF(INDEX(Attendance!$I:$I,MATCH($B80&amp;Q$7,Attendance!$N:$N,0))="ABS","AB","UL")),IF(INDEX(Attendance!$O:$O,MATCH($B80&amp;Q$7,Attendance!$N:$N,0))&lt;"1200","M","N")))),"")</f>
        <v>PH</v>
      </c>
      <c r="R80" s="83" t="str" cm="1">
        <f t="array" ref="R80">_xlfn.IFNA(IF(OR(VALUE(R$7&amp;$C$3)=PH),IF(R81="","PH",IF(INDEX(Attendance!$O:$O,MATCH($B80&amp;R$7,Attendance!$N:$N,0))&lt;"1200","PM","PN")),IF(R$6="Sun",IF(R81="","RD",IF(INDEX(Attendance!$O:$O,MATCH($B80&amp;R$7,Attendance!$N:$N,0))&lt;"1200","RM","RN")),IF(R81="",IF(R$7="","",IF(INDEX(Attendance!$I:$I,MATCH($B80&amp;R$7,Attendance!$N:$N,0))="ABS","AB","UL")),IF(INDEX(Attendance!$O:$O,MATCH($B80&amp;R$7,Attendance!$N:$N,0))&lt;"1200","M","N")))),"")</f>
        <v>PH</v>
      </c>
      <c r="S80" s="83" t="str" cm="1">
        <f t="array" ref="S80">_xlfn.IFNA(IF(OR(VALUE(S$7&amp;$C$3)=PH),IF(S81="","PH",IF(INDEX(Attendance!$O:$O,MATCH($B80&amp;S$7,Attendance!$N:$N,0))&lt;"1200","PM","PN")),IF(S$6="Sun",IF(S81="","RD",IF(INDEX(Attendance!$O:$O,MATCH($B80&amp;S$7,Attendance!$N:$N,0))&lt;"1200","RM","RN")),IF(S81="",IF(S$7="","",IF(INDEX(Attendance!$I:$I,MATCH($B80&amp;S$7,Attendance!$N:$N,0))="ABS","AB","UL")),IF(INDEX(Attendance!$O:$O,MATCH($B80&amp;S$7,Attendance!$N:$N,0))&lt;"1200","M","N")))),"")</f>
        <v>RD</v>
      </c>
      <c r="T80" s="83" t="str" cm="1">
        <f t="array" ref="T80">_xlfn.IFNA(IF(OR(VALUE(T$7&amp;$C$3)=PH),IF(T81="","PH",IF(INDEX(Attendance!$O:$O,MATCH($B80&amp;T$7,Attendance!$N:$N,0))&lt;"1200","PM","PN")),IF(T$6="Sun",IF(T81="","RD",IF(INDEX(Attendance!$O:$O,MATCH($B80&amp;T$7,Attendance!$N:$N,0))&lt;"1200","RM","RN")),IF(T81="",IF(T$7="","",IF(INDEX(Attendance!$I:$I,MATCH($B80&amp;T$7,Attendance!$N:$N,0))="ABS","AB","UL")),IF(INDEX(Attendance!$O:$O,MATCH($B80&amp;T$7,Attendance!$N:$N,0))&lt;"1200","M","N")))),"")</f>
        <v>M</v>
      </c>
      <c r="U80" s="83" t="str" cm="1">
        <f t="array" ref="U80">_xlfn.IFNA(IF(OR(VALUE(U$7&amp;$C$3)=PH),IF(U81="","PH",IF(INDEX(Attendance!$O:$O,MATCH($B80&amp;U$7,Attendance!$N:$N,0))&lt;"1200","PM","PN")),IF(U$6="Sun",IF(U81="","RD",IF(INDEX(Attendance!$O:$O,MATCH($B80&amp;U$7,Attendance!$N:$N,0))&lt;"1200","RM","RN")),IF(U81="",IF(U$7="","",IF(INDEX(Attendance!$I:$I,MATCH($B80&amp;U$7,Attendance!$N:$N,0))="ABS","AB","UL")),IF(INDEX(Attendance!$O:$O,MATCH($B80&amp;U$7,Attendance!$N:$N,0))&lt;"1200","M","N")))),"")</f>
        <v>M</v>
      </c>
      <c r="V80" s="83" t="str" cm="1">
        <f t="array" ref="V80">_xlfn.IFNA(IF(OR(VALUE(V$7&amp;$C$3)=PH),IF(V81="","PH",IF(INDEX(Attendance!$O:$O,MATCH($B80&amp;V$7,Attendance!$N:$N,0))&lt;"1200","PM","PN")),IF(V$6="Sun",IF(V81="","RD",IF(INDEX(Attendance!$O:$O,MATCH($B80&amp;V$7,Attendance!$N:$N,0))&lt;"1200","RM","RN")),IF(V81="",IF(V$7="","",IF(INDEX(Attendance!$I:$I,MATCH($B80&amp;V$7,Attendance!$N:$N,0))="ABS","AB","UL")),IF(INDEX(Attendance!$O:$O,MATCH($B80&amp;V$7,Attendance!$N:$N,0))&lt;"1200","M","N")))),"")</f>
        <v>UL</v>
      </c>
      <c r="W80" s="83" t="str" cm="1">
        <f t="array" ref="W80">_xlfn.IFNA(IF(OR(VALUE(W$7&amp;$C$3)=PH),IF(W81="","PH",IF(INDEX(Attendance!$O:$O,MATCH($B80&amp;W$7,Attendance!$N:$N,0))&lt;"1200","PM","PN")),IF(W$6="Sun",IF(W81="","RD",IF(INDEX(Attendance!$O:$O,MATCH($B80&amp;W$7,Attendance!$N:$N,0))&lt;"1200","RM","RN")),IF(W81="",IF(W$7="","",IF(INDEX(Attendance!$I:$I,MATCH($B80&amp;W$7,Attendance!$N:$N,0))="ABS","AB","UL")),IF(INDEX(Attendance!$O:$O,MATCH($B80&amp;W$7,Attendance!$N:$N,0))&lt;"1200","M","N")))),"")</f>
        <v>M</v>
      </c>
      <c r="X80" s="83" t="str" cm="1">
        <f t="array" ref="X80">_xlfn.IFNA(IF(OR(VALUE(X$7&amp;$C$3)=PH),IF(X81="","PH",IF(INDEX(Attendance!$O:$O,MATCH($B80&amp;X$7,Attendance!$N:$N,0))&lt;"1200","PM","PN")),IF(X$6="Sun",IF(X81="","RD",IF(INDEX(Attendance!$O:$O,MATCH($B80&amp;X$7,Attendance!$N:$N,0))&lt;"1200","RM","RN")),IF(X81="",IF(X$7="","",IF(INDEX(Attendance!$I:$I,MATCH($B80&amp;X$7,Attendance!$N:$N,0))="ABS","AB","UL")),IF(INDEX(Attendance!$O:$O,MATCH($B80&amp;X$7,Attendance!$N:$N,0))&lt;"1200","M","N")))),"")</f>
        <v>M</v>
      </c>
      <c r="Y80" s="83" t="str" cm="1">
        <f t="array" ref="Y80">_xlfn.IFNA(IF(OR(VALUE(Y$7&amp;$C$3)=PH),IF(Y81="","PH",IF(INDEX(Attendance!$O:$O,MATCH($B80&amp;Y$7,Attendance!$N:$N,0))&lt;"1200","PM","PN")),IF(Y$6="Sun",IF(Y81="","RD",IF(INDEX(Attendance!$O:$O,MATCH($B80&amp;Y$7,Attendance!$N:$N,0))&lt;"1200","RM","RN")),IF(Y81="",IF(Y$7="","",IF(INDEX(Attendance!$I:$I,MATCH($B80&amp;Y$7,Attendance!$N:$N,0))="ABS","AB","UL")),IF(INDEX(Attendance!$O:$O,MATCH($B80&amp;Y$7,Attendance!$N:$N,0))&lt;"1200","M","N")))),"")</f>
        <v>M</v>
      </c>
      <c r="Z80" s="83" t="str" cm="1">
        <f t="array" ref="Z80">_xlfn.IFNA(IF(OR(VALUE(Z$7&amp;$C$3)=PH),IF(Z81="","PH",IF(INDEX(Attendance!$O:$O,MATCH($B80&amp;Z$7,Attendance!$N:$N,0))&lt;"1200","PM","PN")),IF(Z$6="Sun",IF(Z81="","RD",IF(INDEX(Attendance!$O:$O,MATCH($B80&amp;Z$7,Attendance!$N:$N,0))&lt;"1200","RM","RN")),IF(Z81="",IF(Z$7="","",IF(INDEX(Attendance!$I:$I,MATCH($B80&amp;Z$7,Attendance!$N:$N,0))="ABS","AB","UL")),IF(INDEX(Attendance!$O:$O,MATCH($B80&amp;Z$7,Attendance!$N:$N,0))&lt;"1200","M","N")))),"")</f>
        <v>RM</v>
      </c>
      <c r="AA80" s="83" t="str" cm="1">
        <f t="array" ref="AA80">_xlfn.IFNA(IF(OR(VALUE(AA$7&amp;$C$3)=PH),IF(AA81="","PH",IF(INDEX(Attendance!$O:$O,MATCH($B80&amp;AA$7,Attendance!$N:$N,0))&lt;"1200","PM","PN")),IF(AA$6="Sun",IF(AA81="","RD",IF(INDEX(Attendance!$O:$O,MATCH($B80&amp;AA$7,Attendance!$N:$N,0))&lt;"1200","RM","RN")),IF(AA81="",IF(AA$7="","",IF(INDEX(Attendance!$I:$I,MATCH($B80&amp;AA$7,Attendance!$N:$N,0))="ABS","AB","UL")),IF(INDEX(Attendance!$O:$O,MATCH($B80&amp;AA$7,Attendance!$N:$N,0))&lt;"1200","M","N")))),"")</f>
        <v>M</v>
      </c>
      <c r="AB80" s="83" t="str" cm="1">
        <f t="array" ref="AB80">_xlfn.IFNA(IF(OR(VALUE(AB$7&amp;$C$3)=PH),IF(AB81="","PH",IF(INDEX(Attendance!$O:$O,MATCH($B80&amp;AB$7,Attendance!$N:$N,0))&lt;"1200","PM","PN")),IF(AB$6="Sun",IF(AB81="","RD",IF(INDEX(Attendance!$O:$O,MATCH($B80&amp;AB$7,Attendance!$N:$N,0))&lt;"1200","RM","RN")),IF(AB81="",IF(AB$7="","",IF(INDEX(Attendance!$I:$I,MATCH($B80&amp;AB$7,Attendance!$N:$N,0))="ABS","AB","UL")),IF(INDEX(Attendance!$O:$O,MATCH($B80&amp;AB$7,Attendance!$N:$N,0))&lt;"1200","M","N")))),"")</f>
        <v>M</v>
      </c>
      <c r="AC80" s="83" t="str" cm="1">
        <f t="array" ref="AC80">_xlfn.IFNA(IF(OR(VALUE(AC$7&amp;$C$3)=PH),IF(AC81="","PH",IF(INDEX(Attendance!$O:$O,MATCH($B80&amp;AC$7,Attendance!$N:$N,0))&lt;"1200","PM","PN")),IF(AC$6="Sun",IF(AC81="","RD",IF(INDEX(Attendance!$O:$O,MATCH($B80&amp;AC$7,Attendance!$N:$N,0))&lt;"1200","RM","RN")),IF(AC81="",IF(AC$7="","",IF(INDEX(Attendance!$I:$I,MATCH($B80&amp;AC$7,Attendance!$N:$N,0))="ABS","AB","UL")),IF(INDEX(Attendance!$O:$O,MATCH($B80&amp;AC$7,Attendance!$N:$N,0))&lt;"1200","M","N")))),"")</f>
        <v>M</v>
      </c>
      <c r="AD80" s="83" t="str" cm="1">
        <f t="array" ref="AD80">_xlfn.IFNA(IF(OR(VALUE(AD$7&amp;$C$3)=PH),IF(AD81="","PH",IF(INDEX(Attendance!$O:$O,MATCH($B80&amp;AD$7,Attendance!$N:$N,0))&lt;"1200","PM","PN")),IF(AD$6="Sun",IF(AD81="","RD",IF(INDEX(Attendance!$O:$O,MATCH($B80&amp;AD$7,Attendance!$N:$N,0))&lt;"1200","RM","RN")),IF(AD81="",IF(AD$7="","",IF(INDEX(Attendance!$I:$I,MATCH($B80&amp;AD$7,Attendance!$N:$N,0))="ABS","AB","UL")),IF(INDEX(Attendance!$O:$O,MATCH($B80&amp;AD$7,Attendance!$N:$N,0))&lt;"1200","M","N")))),"")</f>
        <v>M</v>
      </c>
      <c r="AE80" s="83" t="str" cm="1">
        <f t="array" ref="AE80">_xlfn.IFNA(IF(OR(VALUE(AE$7&amp;$C$3)=PH),IF(AE81="","PH",IF(INDEX(Attendance!$O:$O,MATCH($B80&amp;AE$7,Attendance!$N:$N,0))&lt;"1200","PM","PN")),IF(AE$6="Sun",IF(AE81="","RD",IF(INDEX(Attendance!$O:$O,MATCH($B80&amp;AE$7,Attendance!$N:$N,0))&lt;"1200","RM","RN")),IF(AE81="",IF(AE$7="","",IF(INDEX(Attendance!$I:$I,MATCH($B80&amp;AE$7,Attendance!$N:$N,0))="ABS","AB","UL")),IF(INDEX(Attendance!$O:$O,MATCH($B80&amp;AE$7,Attendance!$N:$N,0))&lt;"1200","M","N")))),"")</f>
        <v>M</v>
      </c>
      <c r="AF80" s="83" t="str" cm="1">
        <f t="array" ref="AF80">_xlfn.IFNA(IF(OR(VALUE(AF$7&amp;$C$3)=PH),IF(AF81="","PH",IF(INDEX(Attendance!$O:$O,MATCH($B80&amp;AF$7,Attendance!$N:$N,0))&lt;"1200","PM","PN")),IF(AF$6="Sun",IF(AF81="","RD",IF(INDEX(Attendance!$O:$O,MATCH($B80&amp;AF$7,Attendance!$N:$N,0))&lt;"1200","RM","RN")),IF(AF81="",IF(AF$7="","",IF(INDEX(Attendance!$I:$I,MATCH($B80&amp;AF$7,Attendance!$N:$N,0))="ABS","AB","UL")),IF(INDEX(Attendance!$O:$O,MATCH($B80&amp;AF$7,Attendance!$N:$N,0))&lt;"1200","M","N")))),"")</f>
        <v>M</v>
      </c>
      <c r="AG80" s="83" t="str" cm="1">
        <f t="array" ref="AG80">_xlfn.IFNA(IF(OR(VALUE(AG$7&amp;$C$3)=PH),IF(AG81="","PH",IF(INDEX(Attendance!$O:$O,MATCH($B80&amp;AG$7,Attendance!$N:$N,0))&lt;"1200","PM","PN")),IF(AG$6="Sun",IF(AG81="","RD",IF(INDEX(Attendance!$O:$O,MATCH($B80&amp;AG$7,Attendance!$N:$N,0))&lt;"1200","RM","RN")),IF(AG81="",IF(AG$7="","",IF(INDEX(Attendance!$I:$I,MATCH($B80&amp;AG$7,Attendance!$N:$N,0))="ABS","AB","UL")),IF(INDEX(Attendance!$O:$O,MATCH($B80&amp;AG$7,Attendance!$N:$N,0))&lt;"1200","M","N")))),"")</f>
        <v>RD</v>
      </c>
      <c r="AH80" s="83" t="str" cm="1">
        <f t="array" ref="AH80">_xlfn.IFNA(IF(OR(VALUE(AH$7&amp;$C$3)=PH),IF(AH81="","PH",IF(INDEX(Attendance!$O:$O,MATCH($B80&amp;AH$7,Attendance!$N:$N,0))&lt;"1200","PM","PN")),IF(AH$6="Sun",IF(AH81="","RD",IF(INDEX(Attendance!$O:$O,MATCH($B80&amp;AH$7,Attendance!$N:$N,0))&lt;"1200","RM","RN")),IF(AH81="",IF(AH$7="","",IF(INDEX(Attendance!$I:$I,MATCH($B80&amp;AH$7,Attendance!$N:$N,0))="ABS","AB","UL")),IF(INDEX(Attendance!$O:$O,MATCH($B80&amp;AH$7,Attendance!$N:$N,0))&lt;"1200","M","N")))),"")</f>
        <v/>
      </c>
      <c r="AI80" s="83" t="str" cm="1">
        <f t="array" ref="AI80">_xlfn.IFNA(IF(OR(VALUE(AI$7&amp;$C$3)=PH),IF(AI81="","PH",IF(INDEX(Attendance!$O:$O,MATCH($B80&amp;AI$7,Attendance!$N:$N,0))&lt;"1200","PM","PN")),IF(AI$6="Sun",IF(AI81="","RD",IF(INDEX(Attendance!$O:$O,MATCH($B80&amp;AI$7,Attendance!$N:$N,0))&lt;"1200","RM","RN")),IF(AI81="",IF(AI$7="","",IF(INDEX(Attendance!$I:$I,MATCH($B80&amp;AI$7,Attendance!$N:$N,0))="ABS","AB","UL")),IF(INDEX(Attendance!$O:$O,MATCH($B80&amp;AI$7,Attendance!$N:$N,0))&lt;"1200","M","N")))),"")</f>
        <v/>
      </c>
      <c r="AJ80" s="83" t="str" cm="1">
        <f t="array" ref="AJ80">_xlfn.IFNA(IF(OR(VALUE(AJ$7&amp;$C$3)=PH),IF(AJ81="","PH",IF(INDEX(Attendance!$O:$O,MATCH($B80&amp;AJ$7,Attendance!$N:$N,0))&lt;"1200","PM","PN")),IF(AJ$6="Sun",IF(AJ81="","RD",IF(INDEX(Attendance!$O:$O,MATCH($B80&amp;AJ$7,Attendance!$N:$N,0))&lt;"1200","RM","RN")),IF(AJ81="",IF(AJ$7="","",IF(INDEX(Attendance!$I:$I,MATCH($B80&amp;AJ$7,Attendance!$N:$N,0))="ABS","AB","UL")),IF(INDEX(Attendance!$O:$O,MATCH($B80&amp;AJ$7,Attendance!$N:$N,0))&lt;"1200","M","N")))),"")</f>
        <v/>
      </c>
      <c r="AK80" s="258">
        <f>SUM(SUMIF(F80:AJ80,{"M","N","A"},F81:AJ81))</f>
        <v>168</v>
      </c>
      <c r="AL80" s="187">
        <f>SUM(SUMIF(F80:AJ80,{"M","N"},F82:AJ82),SUMIF(F80:AJ80,{"OM","ON"},F81:AJ81))</f>
        <v>57</v>
      </c>
      <c r="AM80" s="187">
        <f>SUM(SUMIF(F80:AJ80,{"PM","PN","RM","RN"},F81:AJ81))</f>
        <v>12</v>
      </c>
      <c r="AN80" s="187">
        <f>SUM(SUMIF(F80:AJ80,{"PM","PN"},F82:AJ82))</f>
        <v>0</v>
      </c>
      <c r="AO80" s="261">
        <f>SUM(F85:AJ85)</f>
        <v>110</v>
      </c>
      <c r="AP80" s="264">
        <f>SUM(F84:AJ84)</f>
        <v>20</v>
      </c>
      <c r="AQ80" s="188">
        <f>IF(D84="",0,SUM(COUNTIFS(F80:AJ80,{"M","N","A","OM","ON","OA","PM","PN","PA","RM","RN","RA"})))</f>
        <v>0</v>
      </c>
      <c r="AR80" s="74">
        <f>COUNTIF(F80:AJ80,"AL")</f>
        <v>0</v>
      </c>
      <c r="AS80" s="74">
        <f>COUNTIF(F80:AJ80,"MC")</f>
        <v>0</v>
      </c>
      <c r="AT80" s="74">
        <f>SUM(COUNTIF(F80:AJ80,{"RPH","PH"}))</f>
        <v>2</v>
      </c>
      <c r="AU80" s="255">
        <f t="shared" ref="AU80" si="14">_xlfn.IFNA(IF($B80="",0,AK80*$AK$5+SUM(AL85:AN85)+SUM(AO80:AP85)+SUM(AQ85:AT85)),"")</f>
        <v>1833.9199999999998</v>
      </c>
    </row>
    <row r="81" spans="1:47" s="213" customFormat="1" ht="33" customHeight="1" x14ac:dyDescent="0.35">
      <c r="A81" s="189"/>
      <c r="B81" s="184"/>
      <c r="C81" s="190" t="str">
        <f>_xlfn.IFNA(INDEX(Masterlist!D:D,MATCH(B80,Masterlist!B:B,0)),"")</f>
        <v>IC No. 13</v>
      </c>
      <c r="D81" s="88"/>
      <c r="E81" s="191" t="s">
        <v>174</v>
      </c>
      <c r="F81" s="192">
        <f>IFERROR(IF(F$6="Sun",INDEX(Attendance!$R:$R,MATCH($B80&amp;F$7,Attendance!$N:$N,0)),IF(INDEX(Attendance!$R:$R,MATCH($B80&amp;F$7,Attendance!$N:$N,0))="","",IF(INDEX(Attendance!$R:$R,MATCH($B80&amp;F$7,Attendance!$N:$N,0))&gt;8,8,INDEX(Attendance!$R:$R,MATCH($B80&amp;F$7,Attendance!$N:$N,0))))),"")</f>
        <v>8</v>
      </c>
      <c r="G81" s="192">
        <f>IFERROR(IF(G$6="Sun",INDEX(Attendance!$R:$R,MATCH($B80&amp;G$7,Attendance!$N:$N,0)),IF(INDEX(Attendance!$R:$R,MATCH($B80&amp;G$7,Attendance!$N:$N,0))="","",IF(INDEX(Attendance!$R:$R,MATCH($B80&amp;G$7,Attendance!$N:$N,0))&gt;8,8,INDEX(Attendance!$R:$R,MATCH($B80&amp;G$7,Attendance!$N:$N,0))))),"")</f>
        <v>8</v>
      </c>
      <c r="H81" s="192">
        <f>IFERROR(IF(H$6="Sun",INDEX(Attendance!$R:$R,MATCH($B80&amp;H$7,Attendance!$N:$N,0)),IF(INDEX(Attendance!$R:$R,MATCH($B80&amp;H$7,Attendance!$N:$N,0))="","",IF(INDEX(Attendance!$R:$R,MATCH($B80&amp;H$7,Attendance!$N:$N,0))&gt;8,8,INDEX(Attendance!$R:$R,MATCH($B80&amp;H$7,Attendance!$N:$N,0))))),"")</f>
        <v>8</v>
      </c>
      <c r="I81" s="192">
        <f>IFERROR(IF(I$6="Sun",INDEX(Attendance!$R:$R,MATCH($B80&amp;I$7,Attendance!$N:$N,0)),IF(INDEX(Attendance!$R:$R,MATCH($B80&amp;I$7,Attendance!$N:$N,0))="","",IF(INDEX(Attendance!$R:$R,MATCH($B80&amp;I$7,Attendance!$N:$N,0))&gt;8,8,INDEX(Attendance!$R:$R,MATCH($B80&amp;I$7,Attendance!$N:$N,0))))),"")</f>
        <v>8</v>
      </c>
      <c r="J81" s="192">
        <f>IFERROR(IF(J$6="Sun",INDEX(Attendance!$R:$R,MATCH($B80&amp;J$7,Attendance!$N:$N,0)),IF(INDEX(Attendance!$R:$R,MATCH($B80&amp;J$7,Attendance!$N:$N,0))="","",IF(INDEX(Attendance!$R:$R,MATCH($B80&amp;J$7,Attendance!$N:$N,0))&gt;8,8,INDEX(Attendance!$R:$R,MATCH($B80&amp;J$7,Attendance!$N:$N,0))))),"")</f>
        <v>8</v>
      </c>
      <c r="K81" s="192">
        <f>IFERROR(IF(K$6="Sun",INDEX(Attendance!$R:$R,MATCH($B80&amp;K$7,Attendance!$N:$N,0)),IF(INDEX(Attendance!$R:$R,MATCH($B80&amp;K$7,Attendance!$N:$N,0))="","",IF(INDEX(Attendance!$R:$R,MATCH($B80&amp;K$7,Attendance!$N:$N,0))&gt;8,8,INDEX(Attendance!$R:$R,MATCH($B80&amp;K$7,Attendance!$N:$N,0))))),"")</f>
        <v>8</v>
      </c>
      <c r="L81" s="192" t="str">
        <f>IFERROR(IF(L$6="Sun",INDEX(Attendance!$R:$R,MATCH($B80&amp;L$7,Attendance!$N:$N,0)),IF(INDEX(Attendance!$R:$R,MATCH($B80&amp;L$7,Attendance!$N:$N,0))="","",IF(INDEX(Attendance!$R:$R,MATCH($B80&amp;L$7,Attendance!$N:$N,0))&gt;8,8,INDEX(Attendance!$R:$R,MATCH($B80&amp;L$7,Attendance!$N:$N,0))))),"")</f>
        <v/>
      </c>
      <c r="M81" s="192">
        <f>IFERROR(IF(M$6="Sun",INDEX(Attendance!$R:$R,MATCH($B80&amp;M$7,Attendance!$N:$N,0)),IF(INDEX(Attendance!$R:$R,MATCH($B80&amp;M$7,Attendance!$N:$N,0))="","",IF(INDEX(Attendance!$R:$R,MATCH($B80&amp;M$7,Attendance!$N:$N,0))&gt;8,8,INDEX(Attendance!$R:$R,MATCH($B80&amp;M$7,Attendance!$N:$N,0))))),"")</f>
        <v>8</v>
      </c>
      <c r="N81" s="192">
        <f>IFERROR(IF(N$6="Sun",INDEX(Attendance!$R:$R,MATCH($B80&amp;N$7,Attendance!$N:$N,0)),IF(INDEX(Attendance!$R:$R,MATCH($B80&amp;N$7,Attendance!$N:$N,0))="","",IF(INDEX(Attendance!$R:$R,MATCH($B80&amp;N$7,Attendance!$N:$N,0))&gt;8,8,INDEX(Attendance!$R:$R,MATCH($B80&amp;N$7,Attendance!$N:$N,0))))),"")</f>
        <v>8</v>
      </c>
      <c r="O81" s="192">
        <f>IFERROR(IF(O$6="Sun",INDEX(Attendance!$R:$R,MATCH($B80&amp;O$7,Attendance!$N:$N,0)),IF(INDEX(Attendance!$R:$R,MATCH($B80&amp;O$7,Attendance!$N:$N,0))="","",IF(INDEX(Attendance!$R:$R,MATCH($B80&amp;O$7,Attendance!$N:$N,0))&gt;8,8,INDEX(Attendance!$R:$R,MATCH($B80&amp;O$7,Attendance!$N:$N,0))))),"")</f>
        <v>8</v>
      </c>
      <c r="P81" s="192">
        <f>IFERROR(IF(P$6="Sun",INDEX(Attendance!$R:$R,MATCH($B80&amp;P$7,Attendance!$N:$N,0)),IF(INDEX(Attendance!$R:$R,MATCH($B80&amp;P$7,Attendance!$N:$N,0))="","",IF(INDEX(Attendance!$R:$R,MATCH($B80&amp;P$7,Attendance!$N:$N,0))&gt;8,8,INDEX(Attendance!$R:$R,MATCH($B80&amp;P$7,Attendance!$N:$N,0))))),"")</f>
        <v>8</v>
      </c>
      <c r="Q81" s="192" t="str">
        <f>IFERROR(IF(Q$6="Sun",INDEX(Attendance!$R:$R,MATCH($B80&amp;Q$7,Attendance!$N:$N,0)),IF(INDEX(Attendance!$R:$R,MATCH($B80&amp;Q$7,Attendance!$N:$N,0))="","",IF(INDEX(Attendance!$R:$R,MATCH($B80&amp;Q$7,Attendance!$N:$N,0))&gt;8,8,INDEX(Attendance!$R:$R,MATCH($B80&amp;Q$7,Attendance!$N:$N,0))))),"")</f>
        <v/>
      </c>
      <c r="R81" s="192" t="str">
        <f>IFERROR(IF(R$6="Sun",INDEX(Attendance!$R:$R,MATCH($B80&amp;R$7,Attendance!$N:$N,0)),IF(INDEX(Attendance!$R:$R,MATCH($B80&amp;R$7,Attendance!$N:$N,0))="","",IF(INDEX(Attendance!$R:$R,MATCH($B80&amp;R$7,Attendance!$N:$N,0))&gt;8,8,INDEX(Attendance!$R:$R,MATCH($B80&amp;R$7,Attendance!$N:$N,0))))),"")</f>
        <v/>
      </c>
      <c r="S81" s="192" t="str">
        <f>IFERROR(IF(S$6="Sun",INDEX(Attendance!$R:$R,MATCH($B80&amp;S$7,Attendance!$N:$N,0)),IF(INDEX(Attendance!$R:$R,MATCH($B80&amp;S$7,Attendance!$N:$N,0))="","",IF(INDEX(Attendance!$R:$R,MATCH($B80&amp;S$7,Attendance!$N:$N,0))&gt;8,8,INDEX(Attendance!$R:$R,MATCH($B80&amp;S$7,Attendance!$N:$N,0))))),"")</f>
        <v/>
      </c>
      <c r="T81" s="192">
        <f>IFERROR(IF(T$6="Sun",INDEX(Attendance!$R:$R,MATCH($B80&amp;T$7,Attendance!$N:$N,0)),IF(INDEX(Attendance!$R:$R,MATCH($B80&amp;T$7,Attendance!$N:$N,0))="","",IF(INDEX(Attendance!$R:$R,MATCH($B80&amp;T$7,Attendance!$N:$N,0))&gt;8,8,INDEX(Attendance!$R:$R,MATCH($B80&amp;T$7,Attendance!$N:$N,0))))),"")</f>
        <v>8</v>
      </c>
      <c r="U81" s="192">
        <f>IFERROR(IF(U$6="Sun",INDEX(Attendance!$R:$R,MATCH($B80&amp;U$7,Attendance!$N:$N,0)),IF(INDEX(Attendance!$R:$R,MATCH($B80&amp;U$7,Attendance!$N:$N,0))="","",IF(INDEX(Attendance!$R:$R,MATCH($B80&amp;U$7,Attendance!$N:$N,0))&gt;8,8,INDEX(Attendance!$R:$R,MATCH($B80&amp;U$7,Attendance!$N:$N,0))))),"")</f>
        <v>8</v>
      </c>
      <c r="V81" s="192" t="str">
        <f>IFERROR(IF(V$6="Sun",INDEX(Attendance!$R:$R,MATCH($B80&amp;V$7,Attendance!$N:$N,0)),IF(INDEX(Attendance!$R:$R,MATCH($B80&amp;V$7,Attendance!$N:$N,0))="","",IF(INDEX(Attendance!$R:$R,MATCH($B80&amp;V$7,Attendance!$N:$N,0))&gt;8,8,INDEX(Attendance!$R:$R,MATCH($B80&amp;V$7,Attendance!$N:$N,0))))),"")</f>
        <v/>
      </c>
      <c r="W81" s="192">
        <f>IFERROR(IF(W$6="Sun",INDEX(Attendance!$R:$R,MATCH($B80&amp;W$7,Attendance!$N:$N,0)),IF(INDEX(Attendance!$R:$R,MATCH($B80&amp;W$7,Attendance!$N:$N,0))="","",IF(INDEX(Attendance!$R:$R,MATCH($B80&amp;W$7,Attendance!$N:$N,0))&gt;8,8,INDEX(Attendance!$R:$R,MATCH($B80&amp;W$7,Attendance!$N:$N,0))))),"")</f>
        <v>8</v>
      </c>
      <c r="X81" s="192">
        <f>IFERROR(IF(X$6="Sun",INDEX(Attendance!$R:$R,MATCH($B80&amp;X$7,Attendance!$N:$N,0)),IF(INDEX(Attendance!$R:$R,MATCH($B80&amp;X$7,Attendance!$N:$N,0))="","",IF(INDEX(Attendance!$R:$R,MATCH($B80&amp;X$7,Attendance!$N:$N,0))&gt;8,8,INDEX(Attendance!$R:$R,MATCH($B80&amp;X$7,Attendance!$N:$N,0))))),"")</f>
        <v>8</v>
      </c>
      <c r="Y81" s="192">
        <f>IFERROR(IF(Y$6="Sun",INDEX(Attendance!$R:$R,MATCH($B80&amp;Y$7,Attendance!$N:$N,0)),IF(INDEX(Attendance!$R:$R,MATCH($B80&amp;Y$7,Attendance!$N:$N,0))="","",IF(INDEX(Attendance!$R:$R,MATCH($B80&amp;Y$7,Attendance!$N:$N,0))&gt;8,8,INDEX(Attendance!$R:$R,MATCH($B80&amp;Y$7,Attendance!$N:$N,0))))),"")</f>
        <v>8</v>
      </c>
      <c r="Z81" s="192">
        <f>IFERROR(IF(Z$6="Sun",INDEX(Attendance!$R:$R,MATCH($B80&amp;Z$7,Attendance!$N:$N,0)),IF(INDEX(Attendance!$R:$R,MATCH($B80&amp;Z$7,Attendance!$N:$N,0))="","",IF(INDEX(Attendance!$R:$R,MATCH($B80&amp;Z$7,Attendance!$N:$N,0))&gt;8,8,INDEX(Attendance!$R:$R,MATCH($B80&amp;Z$7,Attendance!$N:$N,0))))),"")</f>
        <v>12</v>
      </c>
      <c r="AA81" s="192">
        <f>IFERROR(IF(AA$6="Sun",INDEX(Attendance!$R:$R,MATCH($B80&amp;AA$7,Attendance!$N:$N,0)),IF(INDEX(Attendance!$R:$R,MATCH($B80&amp;AA$7,Attendance!$N:$N,0))="","",IF(INDEX(Attendance!$R:$R,MATCH($B80&amp;AA$7,Attendance!$N:$N,0))&gt;8,8,INDEX(Attendance!$R:$R,MATCH($B80&amp;AA$7,Attendance!$N:$N,0))))),"")</f>
        <v>8</v>
      </c>
      <c r="AB81" s="192">
        <f>IFERROR(IF(AB$6="Sun",INDEX(Attendance!$R:$R,MATCH($B80&amp;AB$7,Attendance!$N:$N,0)),IF(INDEX(Attendance!$R:$R,MATCH($B80&amp;AB$7,Attendance!$N:$N,0))="","",IF(INDEX(Attendance!$R:$R,MATCH($B80&amp;AB$7,Attendance!$N:$N,0))&gt;8,8,INDEX(Attendance!$R:$R,MATCH($B80&amp;AB$7,Attendance!$N:$N,0))))),"")</f>
        <v>8</v>
      </c>
      <c r="AC81" s="192">
        <f>IFERROR(IF(AC$6="Sun",INDEX(Attendance!$R:$R,MATCH($B80&amp;AC$7,Attendance!$N:$N,0)),IF(INDEX(Attendance!$R:$R,MATCH($B80&amp;AC$7,Attendance!$N:$N,0))="","",IF(INDEX(Attendance!$R:$R,MATCH($B80&amp;AC$7,Attendance!$N:$N,0))&gt;8,8,INDEX(Attendance!$R:$R,MATCH($B80&amp;AC$7,Attendance!$N:$N,0))))),"")</f>
        <v>8</v>
      </c>
      <c r="AD81" s="192">
        <f>IFERROR(IF(AD$6="Sun",INDEX(Attendance!$R:$R,MATCH($B80&amp;AD$7,Attendance!$N:$N,0)),IF(INDEX(Attendance!$R:$R,MATCH($B80&amp;AD$7,Attendance!$N:$N,0))="","",IF(INDEX(Attendance!$R:$R,MATCH($B80&amp;AD$7,Attendance!$N:$N,0))&gt;8,8,INDEX(Attendance!$R:$R,MATCH($B80&amp;AD$7,Attendance!$N:$N,0))))),"")</f>
        <v>8</v>
      </c>
      <c r="AE81" s="192">
        <f>IFERROR(IF(AE$6="Sun",INDEX(Attendance!$R:$R,MATCH($B80&amp;AE$7,Attendance!$N:$N,0)),IF(INDEX(Attendance!$R:$R,MATCH($B80&amp;AE$7,Attendance!$N:$N,0))="","",IF(INDEX(Attendance!$R:$R,MATCH($B80&amp;AE$7,Attendance!$N:$N,0))&gt;8,8,INDEX(Attendance!$R:$R,MATCH($B80&amp;AE$7,Attendance!$N:$N,0))))),"")</f>
        <v>8</v>
      </c>
      <c r="AF81" s="192">
        <f>IFERROR(IF(AF$6="Sun",INDEX(Attendance!$R:$R,MATCH($B80&amp;AF$7,Attendance!$N:$N,0)),IF(INDEX(Attendance!$R:$R,MATCH($B80&amp;AF$7,Attendance!$N:$N,0))="","",IF(INDEX(Attendance!$R:$R,MATCH($B80&amp;AF$7,Attendance!$N:$N,0))&gt;8,8,INDEX(Attendance!$R:$R,MATCH($B80&amp;AF$7,Attendance!$N:$N,0))))),"")</f>
        <v>8</v>
      </c>
      <c r="AG81" s="192" t="str">
        <f>IFERROR(IF(AG$6="Sun",INDEX(Attendance!$R:$R,MATCH($B80&amp;AG$7,Attendance!$N:$N,0)),IF(INDEX(Attendance!$R:$R,MATCH($B80&amp;AG$7,Attendance!$N:$N,0))="","",IF(INDEX(Attendance!$R:$R,MATCH($B80&amp;AG$7,Attendance!$N:$N,0))&gt;8,8,INDEX(Attendance!$R:$R,MATCH($B80&amp;AG$7,Attendance!$N:$N,0))))),"")</f>
        <v/>
      </c>
      <c r="AH81" s="192" t="str">
        <f>IFERROR(IF(AH$6="Sun",INDEX(Attendance!$R:$R,MATCH($B80&amp;AH$7,Attendance!$N:$N,0)),IF(INDEX(Attendance!$R:$R,MATCH($B80&amp;AH$7,Attendance!$N:$N,0))="","",IF(INDEX(Attendance!$R:$R,MATCH($B80&amp;AH$7,Attendance!$N:$N,0))&gt;8,8,INDEX(Attendance!$R:$R,MATCH($B80&amp;AH$7,Attendance!$N:$N,0))))),"")</f>
        <v/>
      </c>
      <c r="AI81" s="192" t="str">
        <f>IFERROR(IF(AI$6="Sun",INDEX(Attendance!$R:$R,MATCH($B80&amp;AI$7,Attendance!$N:$N,0)),IF(INDEX(Attendance!$R:$R,MATCH($B80&amp;AI$7,Attendance!$N:$N,0))="","",IF(INDEX(Attendance!$R:$R,MATCH($B80&amp;AI$7,Attendance!$N:$N,0))&gt;8,8,INDEX(Attendance!$R:$R,MATCH($B80&amp;AI$7,Attendance!$N:$N,0))))),"")</f>
        <v/>
      </c>
      <c r="AJ81" s="192" t="str">
        <f>IFERROR(IF(AJ$6="Sun",INDEX(Attendance!$R:$R,MATCH($B80&amp;AJ$7,Attendance!$N:$N,0)),IF(INDEX(Attendance!$R:$R,MATCH($B80&amp;AJ$7,Attendance!$N:$N,0))="","",IF(INDEX(Attendance!$R:$R,MATCH($B80&amp;AJ$7,Attendance!$N:$N,0))&gt;8,8,INDEX(Attendance!$R:$R,MATCH($B80&amp;AJ$7,Attendance!$N:$N,0))))),"")</f>
        <v/>
      </c>
      <c r="AK81" s="259"/>
      <c r="AL81" s="193">
        <f>ROUND((IF($C85="",Basic,MID($C85,FIND("RM",$C85)+3,4))+$AP80+$AQ85)/WorkDays/WorkHours*AL$6,4)</f>
        <v>8.7980999999999998</v>
      </c>
      <c r="AM81" s="193">
        <f>ROUND((IF($C85="",Basic,MID($C85,FIND("RM",$C85)+3,4))+$AP80+$AQ85)/WorkDays/WorkHours*AM$6,4)</f>
        <v>11.7308</v>
      </c>
      <c r="AN81" s="193">
        <f>ROUND((IF($C85="",Basic,MID($C85,FIND("RM",$C85)+3,4))+$AP80+$AQ85)/WorkDays/WorkHours*AN$6,4)</f>
        <v>17.5962</v>
      </c>
      <c r="AO81" s="262"/>
      <c r="AP81" s="265"/>
      <c r="AQ81" s="86"/>
      <c r="AR81" s="194"/>
      <c r="AS81" s="194"/>
      <c r="AT81" s="194"/>
      <c r="AU81" s="256"/>
    </row>
    <row r="82" spans="1:47" s="213" customFormat="1" ht="33" customHeight="1" x14ac:dyDescent="0.35">
      <c r="A82" s="189"/>
      <c r="B82" s="184"/>
      <c r="C82" s="195" t="str">
        <f>_xlfn.IFNA(INDEX(Masterlist!E:E,MATCH(B80,Masterlist!B:B,0)),"")</f>
        <v>Phone No. 13</v>
      </c>
      <c r="D82" s="1"/>
      <c r="E82" s="196" t="s">
        <v>175</v>
      </c>
      <c r="F82" s="197">
        <f>IFERROR(IF(F$6="Sun","",IF(INDEX(Attendance!$S:$S,MATCH($B80&amp;F$7,Attendance!$N:$N,0))=TRUE,"",IF(F81&lt;8,"",INDEX(Attendance!$G:$G,MATCH($B80&amp;F$7,Attendance!$N:$N,0))))),"")</f>
        <v>2</v>
      </c>
      <c r="G82" s="197">
        <f>IFERROR(IF(G$6="Sun","",IF(INDEX(Attendance!$S:$S,MATCH($B80&amp;G$7,Attendance!$N:$N,0))=TRUE,"",IF(G81&lt;8,"",INDEX(Attendance!$G:$G,MATCH($B80&amp;G$7,Attendance!$N:$N,0))))),"")</f>
        <v>2</v>
      </c>
      <c r="H82" s="197">
        <f>IFERROR(IF(H$6="Sun","",IF(INDEX(Attendance!$S:$S,MATCH($B80&amp;H$7,Attendance!$N:$N,0))=TRUE,"",IF(H81&lt;8,"",INDEX(Attendance!$G:$G,MATCH($B80&amp;H$7,Attendance!$N:$N,0))))),"")</f>
        <v>2</v>
      </c>
      <c r="I82" s="197">
        <f>IFERROR(IF(I$6="Sun","",IF(INDEX(Attendance!$S:$S,MATCH($B80&amp;I$7,Attendance!$N:$N,0))=TRUE,"",IF(I81&lt;8,"",INDEX(Attendance!$G:$G,MATCH($B80&amp;I$7,Attendance!$N:$N,0))))),"")</f>
        <v>2</v>
      </c>
      <c r="J82" s="197">
        <f>IFERROR(IF(J$6="Sun","",IF(INDEX(Attendance!$S:$S,MATCH($B80&amp;J$7,Attendance!$N:$N,0))=TRUE,"",IF(J81&lt;8,"",INDEX(Attendance!$G:$G,MATCH($B80&amp;J$7,Attendance!$N:$N,0))))),"")</f>
        <v>2</v>
      </c>
      <c r="K82" s="197">
        <f>IFERROR(IF(K$6="Sun","",IF(INDEX(Attendance!$S:$S,MATCH($B80&amp;K$7,Attendance!$N:$N,0))=TRUE,"",IF(K81&lt;8,"",INDEX(Attendance!$G:$G,MATCH($B80&amp;K$7,Attendance!$N:$N,0))))),"")</f>
        <v>2</v>
      </c>
      <c r="L82" s="197" t="str">
        <f>IFERROR(IF(L$6="Sun","",IF(INDEX(Attendance!$S:$S,MATCH($B80&amp;L$7,Attendance!$N:$N,0))=TRUE,"",IF(L81&lt;8,"",INDEX(Attendance!$G:$G,MATCH($B80&amp;L$7,Attendance!$N:$N,0))))),"")</f>
        <v/>
      </c>
      <c r="M82" s="197">
        <f>IFERROR(IF(M$6="Sun","",IF(INDEX(Attendance!$S:$S,MATCH($B80&amp;M$7,Attendance!$N:$N,0))=TRUE,"",IF(M81&lt;8,"",INDEX(Attendance!$G:$G,MATCH($B80&amp;M$7,Attendance!$N:$N,0))))),"")</f>
        <v>3</v>
      </c>
      <c r="N82" s="197">
        <f>IFERROR(IF(N$6="Sun","",IF(INDEX(Attendance!$S:$S,MATCH($B80&amp;N$7,Attendance!$N:$N,0))=TRUE,"",IF(N81&lt;8,"",INDEX(Attendance!$G:$G,MATCH($B80&amp;N$7,Attendance!$N:$N,0))))),"")</f>
        <v>3</v>
      </c>
      <c r="O82" s="197">
        <f>IFERROR(IF(O$6="Sun","",IF(INDEX(Attendance!$S:$S,MATCH($B80&amp;O$7,Attendance!$N:$N,0))=TRUE,"",IF(O81&lt;8,"",INDEX(Attendance!$G:$G,MATCH($B80&amp;O$7,Attendance!$N:$N,0))))),"")</f>
        <v>3</v>
      </c>
      <c r="P82" s="197">
        <f>IFERROR(IF(P$6="Sun","",IF(INDEX(Attendance!$S:$S,MATCH($B80&amp;P$7,Attendance!$N:$N,0))=TRUE,"",IF(P81&lt;8,"",INDEX(Attendance!$G:$G,MATCH($B80&amp;P$7,Attendance!$N:$N,0))))),"")</f>
        <v>3</v>
      </c>
      <c r="Q82" s="197">
        <f>IFERROR(IF(Q$6="Sun","",IF(INDEX(Attendance!$S:$S,MATCH($B80&amp;Q$7,Attendance!$N:$N,0))=TRUE,"",IF(Q81&lt;8,"",INDEX(Attendance!$G:$G,MATCH($B80&amp;Q$7,Attendance!$N:$N,0))))),"")</f>
        <v>0</v>
      </c>
      <c r="R82" s="197">
        <f>IFERROR(IF(R$6="Sun","",IF(INDEX(Attendance!$S:$S,MATCH($B80&amp;R$7,Attendance!$N:$N,0))=TRUE,"",IF(R81&lt;8,"",INDEX(Attendance!$G:$G,MATCH($B80&amp;R$7,Attendance!$N:$N,0))))),"")</f>
        <v>0</v>
      </c>
      <c r="S82" s="197" t="str">
        <f>IFERROR(IF(S$6="Sun","",IF(INDEX(Attendance!$S:$S,MATCH($B80&amp;S$7,Attendance!$N:$N,0))=TRUE,"",IF(S81&lt;8,"",INDEX(Attendance!$G:$G,MATCH($B80&amp;S$7,Attendance!$N:$N,0))))),"")</f>
        <v/>
      </c>
      <c r="T82" s="197">
        <f>IFERROR(IF(T$6="Sun","",IF(INDEX(Attendance!$S:$S,MATCH($B80&amp;T$7,Attendance!$N:$N,0))=TRUE,"",IF(T81&lt;8,"",INDEX(Attendance!$G:$G,MATCH($B80&amp;T$7,Attendance!$N:$N,0))))),"")</f>
        <v>3</v>
      </c>
      <c r="U82" s="197">
        <f>IFERROR(IF(U$6="Sun","",IF(INDEX(Attendance!$S:$S,MATCH($B80&amp;U$7,Attendance!$N:$N,0))=TRUE,"",IF(U81&lt;8,"",INDEX(Attendance!$G:$G,MATCH($B80&amp;U$7,Attendance!$N:$N,0))))),"")</f>
        <v>3</v>
      </c>
      <c r="V82" s="197">
        <f>IFERROR(IF(V$6="Sun","",IF(INDEX(Attendance!$S:$S,MATCH($B80&amp;V$7,Attendance!$N:$N,0))=TRUE,"",IF(V81&lt;8,"",INDEX(Attendance!$G:$G,MATCH($B80&amp;V$7,Attendance!$N:$N,0))))),"")</f>
        <v>0</v>
      </c>
      <c r="W82" s="197">
        <f>IFERROR(IF(W$6="Sun","",IF(INDEX(Attendance!$S:$S,MATCH($B80&amp;W$7,Attendance!$N:$N,0))=TRUE,"",IF(W81&lt;8,"",INDEX(Attendance!$G:$G,MATCH($B80&amp;W$7,Attendance!$N:$N,0))))),"")</f>
        <v>3</v>
      </c>
      <c r="X82" s="197">
        <f>IFERROR(IF(X$6="Sun","",IF(INDEX(Attendance!$S:$S,MATCH($B80&amp;X$7,Attendance!$N:$N,0))=TRUE,"",IF(X81&lt;8,"",INDEX(Attendance!$G:$G,MATCH($B80&amp;X$7,Attendance!$N:$N,0))))),"")</f>
        <v>3</v>
      </c>
      <c r="Y82" s="197">
        <f>IFERROR(IF(Y$6="Sun","",IF(INDEX(Attendance!$S:$S,MATCH($B80&amp;Y$7,Attendance!$N:$N,0))=TRUE,"",IF(Y81&lt;8,"",INDEX(Attendance!$G:$G,MATCH($B80&amp;Y$7,Attendance!$N:$N,0))))),"")</f>
        <v>3</v>
      </c>
      <c r="Z82" s="197" t="str">
        <f>IFERROR(IF(Z$6="Sun","",IF(INDEX(Attendance!$S:$S,MATCH($B80&amp;Z$7,Attendance!$N:$N,0))=TRUE,"",IF(Z81&lt;8,"",INDEX(Attendance!$G:$G,MATCH($B80&amp;Z$7,Attendance!$N:$N,0))))),"")</f>
        <v/>
      </c>
      <c r="AA82" s="197">
        <f>IFERROR(IF(AA$6="Sun","",IF(INDEX(Attendance!$S:$S,MATCH($B80&amp;AA$7,Attendance!$N:$N,0))=TRUE,"",IF(AA81&lt;8,"",INDEX(Attendance!$G:$G,MATCH($B80&amp;AA$7,Attendance!$N:$N,0))))),"")</f>
        <v>3</v>
      </c>
      <c r="AB82" s="197">
        <f>IFERROR(IF(AB$6="Sun","",IF(INDEX(Attendance!$S:$S,MATCH($B80&amp;AB$7,Attendance!$N:$N,0))=TRUE,"",IF(AB81&lt;8,"",INDEX(Attendance!$G:$G,MATCH($B80&amp;AB$7,Attendance!$N:$N,0))))),"")</f>
        <v>3</v>
      </c>
      <c r="AC82" s="197">
        <f>IFERROR(IF(AC$6="Sun","",IF(INDEX(Attendance!$S:$S,MATCH($B80&amp;AC$7,Attendance!$N:$N,0))=TRUE,"",IF(AC81&lt;8,"",INDEX(Attendance!$G:$G,MATCH($B80&amp;AC$7,Attendance!$N:$N,0))))),"")</f>
        <v>3</v>
      </c>
      <c r="AD82" s="197">
        <f>IFERROR(IF(AD$6="Sun","",IF(INDEX(Attendance!$S:$S,MATCH($B80&amp;AD$7,Attendance!$N:$N,0))=TRUE,"",IF(AD81&lt;8,"",INDEX(Attendance!$G:$G,MATCH($B80&amp;AD$7,Attendance!$N:$N,0))))),"")</f>
        <v>3</v>
      </c>
      <c r="AE82" s="197">
        <f>IFERROR(IF(AE$6="Sun","",IF(INDEX(Attendance!$S:$S,MATCH($B80&amp;AE$7,Attendance!$N:$N,0))=TRUE,"",IF(AE81&lt;8,"",INDEX(Attendance!$G:$G,MATCH($B80&amp;AE$7,Attendance!$N:$N,0))))),"")</f>
        <v>3</v>
      </c>
      <c r="AF82" s="197">
        <f>IFERROR(IF(AF$6="Sun","",IF(INDEX(Attendance!$S:$S,MATCH($B80&amp;AF$7,Attendance!$N:$N,0))=TRUE,"",IF(AF81&lt;8,"",INDEX(Attendance!$G:$G,MATCH($B80&amp;AF$7,Attendance!$N:$N,0))))),"")</f>
        <v>3</v>
      </c>
      <c r="AG82" s="197" t="str">
        <f>IFERROR(IF(AG$6="Sun","",IF(INDEX(Attendance!$S:$S,MATCH($B80&amp;AG$7,Attendance!$N:$N,0))=TRUE,"",IF(AG81&lt;8,"",INDEX(Attendance!$G:$G,MATCH($B80&amp;AG$7,Attendance!$N:$N,0))))),"")</f>
        <v/>
      </c>
      <c r="AH82" s="197" t="str">
        <f>IFERROR(IF(AH$6="Sun","",IF(INDEX(Attendance!$S:$S,MATCH($B80&amp;AH$7,Attendance!$N:$N,0))=TRUE,"",IF(AH81&lt;8,"",INDEX(Attendance!$G:$G,MATCH($B80&amp;AH$7,Attendance!$N:$N,0))))),"")</f>
        <v/>
      </c>
      <c r="AI82" s="197" t="str">
        <f>IFERROR(IF(AI$6="Sun","",IF(INDEX(Attendance!$S:$S,MATCH($B80&amp;AI$7,Attendance!$N:$N,0))=TRUE,"",IF(AI81&lt;8,"",INDEX(Attendance!$G:$G,MATCH($B80&amp;AI$7,Attendance!$N:$N,0))))),"")</f>
        <v/>
      </c>
      <c r="AJ82" s="197" t="str">
        <f>IFERROR(IF(AJ$6="Sun","",IF(INDEX(Attendance!$S:$S,MATCH($B80&amp;AJ$7,Attendance!$N:$N,0))=TRUE,"",IF(AJ81&lt;8,"",INDEX(Attendance!$G:$G,MATCH($B80&amp;AJ$7,Attendance!$N:$N,0))))),"")</f>
        <v/>
      </c>
      <c r="AK82" s="259"/>
      <c r="AL82" s="198"/>
      <c r="AM82" s="198"/>
      <c r="AN82" s="198"/>
      <c r="AO82" s="262"/>
      <c r="AP82" s="265"/>
      <c r="AQ82" s="86"/>
      <c r="AR82" s="194"/>
      <c r="AS82" s="194"/>
      <c r="AT82" s="194"/>
      <c r="AU82" s="256"/>
    </row>
    <row r="83" spans="1:47" s="213" customFormat="1" ht="33" customHeight="1" x14ac:dyDescent="0.35">
      <c r="A83" s="189"/>
      <c r="B83" s="184"/>
      <c r="C83" s="195" t="str">
        <f>_xlfn.IFNA(INDEX(Masterlist!F:F,MATCH(B80,Masterlist!B:B,0)),"")</f>
        <v>Acc No. 13 Bank Code 13</v>
      </c>
      <c r="D83" s="88"/>
      <c r="E83" s="196"/>
      <c r="F83" s="199"/>
      <c r="G83" s="200"/>
      <c r="H83" s="192"/>
      <c r="I83" s="192"/>
      <c r="J83" s="192"/>
      <c r="K83" s="192"/>
      <c r="L83" s="192"/>
      <c r="M83" s="192"/>
      <c r="N83" s="192"/>
      <c r="O83" s="192"/>
      <c r="P83" s="192"/>
      <c r="Q83" s="201"/>
      <c r="R83" s="201"/>
      <c r="S83" s="192"/>
      <c r="T83" s="192"/>
      <c r="U83" s="192"/>
      <c r="V83" s="192"/>
      <c r="W83" s="192"/>
      <c r="X83" s="192"/>
      <c r="Y83" s="192"/>
      <c r="Z83" s="192"/>
      <c r="AA83" s="192"/>
      <c r="AB83" s="192"/>
      <c r="AC83" s="192"/>
      <c r="AD83" s="192"/>
      <c r="AE83" s="192"/>
      <c r="AF83" s="192"/>
      <c r="AG83" s="192"/>
      <c r="AH83" s="192"/>
      <c r="AI83" s="192"/>
      <c r="AJ83" s="192"/>
      <c r="AK83" s="259"/>
      <c r="AL83" s="198"/>
      <c r="AM83" s="198"/>
      <c r="AN83" s="198"/>
      <c r="AO83" s="262"/>
      <c r="AP83" s="265"/>
      <c r="AQ83" s="86"/>
      <c r="AR83" s="194"/>
      <c r="AS83" s="194"/>
      <c r="AT83" s="194"/>
      <c r="AU83" s="256"/>
    </row>
    <row r="84" spans="1:47" s="213" customFormat="1" ht="33" customHeight="1" x14ac:dyDescent="0.35">
      <c r="A84" s="189"/>
      <c r="B84" s="184"/>
      <c r="C84" s="202">
        <f>_xlfn.IFNA(INDEX(Masterlist!I:I,MATCH(B80,Masterlist!B:B,0)),"")</f>
        <v>43032</v>
      </c>
      <c r="D84" s="226" t="str">
        <f>_xlfn.IFNA(IF(INDEX(Attendance!H:H,MATCH(B80,Attendance!$A:$A,0))="VMI","SCOPE ALLW",""),"")</f>
        <v/>
      </c>
      <c r="E84" s="196" t="s">
        <v>13</v>
      </c>
      <c r="F84" s="203">
        <f>IFERROR(IF(AND(RIGHT(F80,1)="N",VALUE(F81)&gt;=8),Database!$I$3,""),"")</f>
        <v>2</v>
      </c>
      <c r="G84" s="192">
        <f>IFERROR(IF(AND(RIGHT(G80,1)="N",VALUE(G81)&gt;=8),Database!$I$3,""),"")</f>
        <v>2</v>
      </c>
      <c r="H84" s="199">
        <f>IFERROR(IF(AND(RIGHT(H80,1)="N",VALUE(H81)&gt;=8),Database!$I$3,""),"")</f>
        <v>2</v>
      </c>
      <c r="I84" s="192">
        <f>IFERROR(IF(AND(RIGHT(I80,1)="N",VALUE(I81)&gt;=8),Database!$I$3,""),"")</f>
        <v>2</v>
      </c>
      <c r="J84" s="192">
        <f>IFERROR(IF(AND(RIGHT(J80,1)="N",VALUE(J81)&gt;=8),Database!$I$3,""),"")</f>
        <v>2</v>
      </c>
      <c r="K84" s="192">
        <f>IFERROR(IF(AND(RIGHT(K80,1)="N",VALUE(K81)&gt;=8),Database!$I$3,""),"")</f>
        <v>2</v>
      </c>
      <c r="L84" s="192" t="str">
        <f>IFERROR(IF(AND(RIGHT(L80,1)="N",VALUE(L81)&gt;=8),Database!$I$3,""),"")</f>
        <v/>
      </c>
      <c r="M84" s="192">
        <f>IFERROR(IF(AND(RIGHT(M80,1)="N",VALUE(M81)&gt;=8),Database!$I$3,""),"")</f>
        <v>2</v>
      </c>
      <c r="N84" s="192">
        <f>IFERROR(IF(AND(RIGHT(N80,1)="N",VALUE(N81)&gt;=8),Database!$I$3,""),"")</f>
        <v>2</v>
      </c>
      <c r="O84" s="192">
        <f>IFERROR(IF(AND(RIGHT(O80,1)="N",VALUE(O81)&gt;=8),Database!$I$3,""),"")</f>
        <v>2</v>
      </c>
      <c r="P84" s="192">
        <f>IFERROR(IF(AND(RIGHT(P80,1)="N",VALUE(P81)&gt;=8),Database!$I$3,""),"")</f>
        <v>2</v>
      </c>
      <c r="Q84" s="192" t="str">
        <f>IFERROR(IF(AND(RIGHT(Q80,1)="N",VALUE(Q81)&gt;=8),Database!$I$3,""),"")</f>
        <v/>
      </c>
      <c r="R84" s="192" t="str">
        <f>IFERROR(IF(AND(RIGHT(R80,1)="N",VALUE(R81)&gt;=8),Database!$I$3,""),"")</f>
        <v/>
      </c>
      <c r="S84" s="192" t="str">
        <f>IFERROR(IF(AND(RIGHT(S80,1)="N",VALUE(S81)&gt;=8),Database!$I$3,""),"")</f>
        <v/>
      </c>
      <c r="T84" s="192" t="str">
        <f>IFERROR(IF(AND(RIGHT(T80,1)="N",VALUE(T81)&gt;=8),Database!$I$3,""),"")</f>
        <v/>
      </c>
      <c r="U84" s="192" t="str">
        <f>IFERROR(IF(AND(RIGHT(U80,1)="N",VALUE(U81)&gt;=8),Database!$I$3,""),"")</f>
        <v/>
      </c>
      <c r="V84" s="192" t="str">
        <f>IFERROR(IF(AND(RIGHT(V80,1)="N",VALUE(V81)&gt;=8),Database!$I$3,""),"")</f>
        <v/>
      </c>
      <c r="W84" s="192" t="str">
        <f>IFERROR(IF(AND(RIGHT(W80,1)="N",VALUE(W81)&gt;=8),Database!$I$3,""),"")</f>
        <v/>
      </c>
      <c r="X84" s="192" t="str">
        <f>IFERROR(IF(AND(RIGHT(X80,1)="N",VALUE(X81)&gt;=8),Database!$I$3,""),"")</f>
        <v/>
      </c>
      <c r="Y84" s="192" t="str">
        <f>IFERROR(IF(AND(RIGHT(Y80,1)="N",VALUE(Y81)&gt;=8),Database!$I$3,""),"")</f>
        <v/>
      </c>
      <c r="Z84" s="192" t="str">
        <f>IFERROR(IF(AND(RIGHT(Z80,1)="N",VALUE(Z81)&gt;=8),Database!$I$3,""),"")</f>
        <v/>
      </c>
      <c r="AA84" s="192" t="str">
        <f>IFERROR(IF(AND(RIGHT(AA80,1)="N",VALUE(AA81)&gt;=8),Database!$I$3,""),"")</f>
        <v/>
      </c>
      <c r="AB84" s="192" t="str">
        <f>IFERROR(IF(AND(RIGHT(AB80,1)="N",VALUE(AB81)&gt;=8),Database!$I$3,""),"")</f>
        <v/>
      </c>
      <c r="AC84" s="192" t="str">
        <f>IFERROR(IF(AND(RIGHT(AC80,1)="N",VALUE(AC81)&gt;=8),Database!$I$3,""),"")</f>
        <v/>
      </c>
      <c r="AD84" s="192" t="str">
        <f>IFERROR(IF(AND(RIGHT(AD80,1)="N",VALUE(AD81)&gt;=8),Database!$I$3,""),"")</f>
        <v/>
      </c>
      <c r="AE84" s="192" t="str">
        <f>IFERROR(IF(AND(RIGHT(AE80,1)="N",VALUE(AE81)&gt;=8),Database!$I$3,""),"")</f>
        <v/>
      </c>
      <c r="AF84" s="192" t="str">
        <f>IFERROR(IF(AND(RIGHT(AF80,1)="N",VALUE(AF81)&gt;=8),Database!$I$3,""),"")</f>
        <v/>
      </c>
      <c r="AG84" s="192" t="str">
        <f>IFERROR(IF(AND(RIGHT(AG80,1)="N",VALUE(AG81)&gt;=8),Database!$I$3,""),"")</f>
        <v/>
      </c>
      <c r="AH84" s="192" t="str">
        <f>IFERROR(IF(AND(RIGHT(AH80,1)="N",VALUE(AH81)&gt;=8),Database!$I$3,""),"")</f>
        <v/>
      </c>
      <c r="AI84" s="192" t="str">
        <f>IFERROR(IF(AND(RIGHT(AI80,1)="N",VALUE(AI81)&gt;=8),Database!$I$3,""),"")</f>
        <v/>
      </c>
      <c r="AJ84" s="192" t="str">
        <f>IFERROR(IF(AND(RIGHT(AJ80,1)="N",VALUE(AJ81)&gt;=8),Database!$I$3,""),"")</f>
        <v/>
      </c>
      <c r="AK84" s="259"/>
      <c r="AL84" s="204"/>
      <c r="AM84" s="198"/>
      <c r="AN84" s="198"/>
      <c r="AO84" s="262"/>
      <c r="AP84" s="265"/>
      <c r="AQ84" s="86"/>
      <c r="AR84" s="194"/>
      <c r="AS84" s="194"/>
      <c r="AT84" s="194"/>
      <c r="AU84" s="256"/>
    </row>
    <row r="85" spans="1:47" s="213" customFormat="1" ht="33" customHeight="1" thickBot="1" x14ac:dyDescent="0.4">
      <c r="A85" s="189"/>
      <c r="B85" s="205"/>
      <c r="C85" s="222"/>
      <c r="D85" s="28"/>
      <c r="E85" s="206" t="s">
        <v>176</v>
      </c>
      <c r="F85" s="207">
        <f>IFERROR(IF(INDEX(Attendance!$T:$T,MATCH($B80&amp;F$7,Attendance!$N:$N,0))=TRUE,"L",IF(SUM(F81:F82)&gt;=10,5,"")),"")</f>
        <v>5</v>
      </c>
      <c r="G85" s="207">
        <f>IFERROR(IF(INDEX(Attendance!$T:$T,MATCH($B80&amp;G$7,Attendance!$N:$N,0))=TRUE,"L",IF(SUM(G81:G82)&gt;=10,5,"")),"")</f>
        <v>5</v>
      </c>
      <c r="H85" s="208">
        <f>IFERROR(IF(INDEX(Attendance!$T:$T,MATCH($B80&amp;H$7,Attendance!$N:$N,0))=TRUE,"L",IF(SUM(H81:H82)&gt;=10,5,"")),"")</f>
        <v>5</v>
      </c>
      <c r="I85" s="208">
        <f>IFERROR(IF(INDEX(Attendance!$T:$T,MATCH($B80&amp;I$7,Attendance!$N:$N,0))=TRUE,"L",IF(SUM(I81:I82)&gt;=10,5,"")),"")</f>
        <v>5</v>
      </c>
      <c r="J85" s="208">
        <f>IFERROR(IF(INDEX(Attendance!$T:$T,MATCH($B80&amp;J$7,Attendance!$N:$N,0))=TRUE,"L",IF(SUM(J81:J82)&gt;=10,5,"")),"")</f>
        <v>5</v>
      </c>
      <c r="K85" s="208">
        <f>IFERROR(IF(INDEX(Attendance!$T:$T,MATCH($B80&amp;K$7,Attendance!$N:$N,0))=TRUE,"L",IF(SUM(K81:K82)&gt;=10,5,"")),"")</f>
        <v>5</v>
      </c>
      <c r="L85" s="208" t="str">
        <f>IFERROR(IF(INDEX(Attendance!$T:$T,MATCH($B80&amp;L$7,Attendance!$N:$N,0))=TRUE,"L",IF(SUM(L81:L82)&gt;=10,5,"")),"")</f>
        <v/>
      </c>
      <c r="M85" s="208">
        <f>IFERROR(IF(INDEX(Attendance!$T:$T,MATCH($B80&amp;M$7,Attendance!$N:$N,0))=TRUE,"L",IF(SUM(M81:M82)&gt;=10,5,"")),"")</f>
        <v>5</v>
      </c>
      <c r="N85" s="208">
        <f>IFERROR(IF(INDEX(Attendance!$T:$T,MATCH($B80&amp;N$7,Attendance!$N:$N,0))=TRUE,"L",IF(SUM(N81:N82)&gt;=10,5,"")),"")</f>
        <v>5</v>
      </c>
      <c r="O85" s="208">
        <f>IFERROR(IF(INDEX(Attendance!$T:$T,MATCH($B80&amp;O$7,Attendance!$N:$N,0))=TRUE,"L",IF(SUM(O81:O82)&gt;=10,5,"")),"")</f>
        <v>5</v>
      </c>
      <c r="P85" s="208">
        <f>IFERROR(IF(INDEX(Attendance!$T:$T,MATCH($B80&amp;P$7,Attendance!$N:$N,0))=TRUE,"L",IF(SUM(P81:P82)&gt;=10,5,"")),"")</f>
        <v>5</v>
      </c>
      <c r="Q85" s="208" t="str">
        <f>IFERROR(IF(INDEX(Attendance!$T:$T,MATCH($B80&amp;Q$7,Attendance!$N:$N,0))=TRUE,"L",IF(SUM(Q81:Q82)&gt;=10,5,"")),"")</f>
        <v/>
      </c>
      <c r="R85" s="208" t="str">
        <f>IFERROR(IF(INDEX(Attendance!$T:$T,MATCH($B80&amp;R$7,Attendance!$N:$N,0))=TRUE,"L",IF(SUM(R81:R82)&gt;=10,5,"")),"")</f>
        <v/>
      </c>
      <c r="S85" s="208" t="str">
        <f>IFERROR(IF(INDEX(Attendance!$T:$T,MATCH($B80&amp;S$7,Attendance!$N:$N,0))=TRUE,"L",IF(SUM(S81:S82)&gt;=10,5,"")),"")</f>
        <v/>
      </c>
      <c r="T85" s="208">
        <f>IFERROR(IF(INDEX(Attendance!$T:$T,MATCH($B80&amp;T$7,Attendance!$N:$N,0))=TRUE,"L",IF(SUM(T81:T82)&gt;=10,5,"")),"")</f>
        <v>5</v>
      </c>
      <c r="U85" s="208">
        <f>IFERROR(IF(INDEX(Attendance!$T:$T,MATCH($B80&amp;U$7,Attendance!$N:$N,0))=TRUE,"L",IF(SUM(U81:U82)&gt;=10,5,"")),"")</f>
        <v>5</v>
      </c>
      <c r="V85" s="208" t="str">
        <f>IFERROR(IF(INDEX(Attendance!$T:$T,MATCH($B80&amp;V$7,Attendance!$N:$N,0))=TRUE,"L",IF(SUM(V81:V82)&gt;=10,5,"")),"")</f>
        <v/>
      </c>
      <c r="W85" s="208">
        <f>IFERROR(IF(INDEX(Attendance!$T:$T,MATCH($B80&amp;W$7,Attendance!$N:$N,0))=TRUE,"L",IF(SUM(W81:W82)&gt;=10,5,"")),"")</f>
        <v>5</v>
      </c>
      <c r="X85" s="208">
        <f>IFERROR(IF(INDEX(Attendance!$T:$T,MATCH($B80&amp;X$7,Attendance!$N:$N,0))=TRUE,"L",IF(SUM(X81:X82)&gt;=10,5,"")),"")</f>
        <v>5</v>
      </c>
      <c r="Y85" s="208">
        <f>IFERROR(IF(INDEX(Attendance!$T:$T,MATCH($B80&amp;Y$7,Attendance!$N:$N,0))=TRUE,"L",IF(SUM(Y81:Y82)&gt;=10,5,"")),"")</f>
        <v>5</v>
      </c>
      <c r="Z85" s="208">
        <f>IFERROR(IF(INDEX(Attendance!$T:$T,MATCH($B80&amp;Z$7,Attendance!$N:$N,0))=TRUE,"L",IF(SUM(Z81:Z82)&gt;=10,5,"")),"")</f>
        <v>5</v>
      </c>
      <c r="AA85" s="208">
        <f>IFERROR(IF(INDEX(Attendance!$T:$T,MATCH($B80&amp;AA$7,Attendance!$N:$N,0))=TRUE,"L",IF(SUM(AA81:AA82)&gt;=10,5,"")),"")</f>
        <v>5</v>
      </c>
      <c r="AB85" s="208">
        <f>IFERROR(IF(INDEX(Attendance!$T:$T,MATCH($B80&amp;AB$7,Attendance!$N:$N,0))=TRUE,"L",IF(SUM(AB81:AB82)&gt;=10,5,"")),"")</f>
        <v>5</v>
      </c>
      <c r="AC85" s="208">
        <f>IFERROR(IF(INDEX(Attendance!$T:$T,MATCH($B80&amp;AC$7,Attendance!$N:$N,0))=TRUE,"L",IF(SUM(AC81:AC82)&gt;=10,5,"")),"")</f>
        <v>5</v>
      </c>
      <c r="AD85" s="208">
        <f>IFERROR(IF(INDEX(Attendance!$T:$T,MATCH($B80&amp;AD$7,Attendance!$N:$N,0))=TRUE,"L",IF(SUM(AD81:AD82)&gt;=10,5,"")),"")</f>
        <v>5</v>
      </c>
      <c r="AE85" s="208">
        <f>IFERROR(IF(INDEX(Attendance!$T:$T,MATCH($B80&amp;AE$7,Attendance!$N:$N,0))=TRUE,"L",IF(SUM(AE81:AE82)&gt;=10,5,"")),"")</f>
        <v>5</v>
      </c>
      <c r="AF85" s="208">
        <f>IFERROR(IF(INDEX(Attendance!$T:$T,MATCH($B80&amp;AF$7,Attendance!$N:$N,0))=TRUE,"L",IF(SUM(AF81:AF82)&gt;=10,5,"")),"")</f>
        <v>5</v>
      </c>
      <c r="AG85" s="208" t="str">
        <f>IFERROR(IF(INDEX(Attendance!$T:$T,MATCH($B80&amp;AG$7,Attendance!$N:$N,0))=TRUE,"L",IF(SUM(AG81:AG82)&gt;=10,5,"")),"")</f>
        <v/>
      </c>
      <c r="AH85" s="208" t="str">
        <f>IFERROR(IF(INDEX(Attendance!$T:$T,MATCH($B80&amp;AH$7,Attendance!$N:$N,0))=TRUE,"L",IF(SUM(AH81:AH82)&gt;=10,5,"")),"")</f>
        <v/>
      </c>
      <c r="AI85" s="208" t="str">
        <f>IFERROR(IF(INDEX(Attendance!$T:$T,MATCH($B80&amp;AI$7,Attendance!$N:$N,0))=TRUE,"L",IF(SUM(AI81:AI82)&gt;=10,5,"")),"")</f>
        <v/>
      </c>
      <c r="AJ85" s="208" t="str">
        <f>IFERROR(IF(INDEX(Attendance!$T:$T,MATCH($B80&amp;AJ$7,Attendance!$N:$N,0))=TRUE,"L",IF(SUM(AJ81:AJ82)&gt;=10,5,"")),"")</f>
        <v/>
      </c>
      <c r="AK85" s="260"/>
      <c r="AL85" s="209">
        <f>ROUND(AL80*AL81,2)</f>
        <v>501.49</v>
      </c>
      <c r="AM85" s="209">
        <f>ROUND(AM80*AM81,2)</f>
        <v>140.77000000000001</v>
      </c>
      <c r="AN85" s="209">
        <f>ROUND(AN80*AN81,2)</f>
        <v>0</v>
      </c>
      <c r="AO85" s="263"/>
      <c r="AP85" s="266"/>
      <c r="AQ85" s="210">
        <f>AQ80*$AQ$5</f>
        <v>0</v>
      </c>
      <c r="AR85" s="211">
        <f>AR80*ROUND(IF($C85="",Basic,MID($C85,FIND("RM",$C85)+3,4))/WorkDays,2)</f>
        <v>0</v>
      </c>
      <c r="AS85" s="211">
        <f>AS80*ROUND(IF($C85="",Basic,MID($C85,FIND("RM",$C85)+3,4))/WorkDays,2)</f>
        <v>0</v>
      </c>
      <c r="AT85" s="211">
        <f>AT80*ROUND(IF($C85="",Basic,MID($C85,FIND("RM",$C85)+3,4))/WorkDays,2)</f>
        <v>92.3</v>
      </c>
      <c r="AU85" s="257"/>
    </row>
    <row r="86" spans="1:47" s="213" customFormat="1" ht="33" customHeight="1" x14ac:dyDescent="0.35">
      <c r="A86" s="175">
        <f t="shared" si="12"/>
        <v>14</v>
      </c>
      <c r="B86" s="184" t="str">
        <f>_xlfn.IFNA(INDEX(Attendance!$A:$A,MATCH(A86,Attendance!$M:$M,0)),"")</f>
        <v>Code 15</v>
      </c>
      <c r="C86" s="185" t="str">
        <f>_xlfn.IFNA(INDEX(Masterlist!C:C,MATCH(B86,Masterlist!B:B,0)),"")</f>
        <v>Name 15</v>
      </c>
      <c r="D86" s="87"/>
      <c r="E86" s="186" t="s">
        <v>173</v>
      </c>
      <c r="F86" s="83" t="str" cm="1">
        <f t="array" ref="F86">_xlfn.IFNA(IF(OR(VALUE(F$7&amp;$C$3)=PH),IF(F87="","PH",IF(INDEX(Attendance!$O:$O,MATCH($B86&amp;F$7,Attendance!$N:$N,0))&lt;"1200","PM","PN")),IF(F$6="Sun",IF(F87="","RD",IF(INDEX(Attendance!$O:$O,MATCH($B86&amp;F$7,Attendance!$N:$N,0))&lt;"1200","RM","RN")),IF(F87="",IF(F$7="","",IF(INDEX(Attendance!$I:$I,MATCH($B86&amp;F$7,Attendance!$N:$N,0))="ABS","AB","UL")),IF(INDEX(Attendance!$O:$O,MATCH($B86&amp;F$7,Attendance!$N:$N,0))&lt;"1200","M","N")))),"")</f>
        <v>N</v>
      </c>
      <c r="G86" s="83" t="str" cm="1">
        <f t="array" ref="G86">_xlfn.IFNA(IF(OR(VALUE(G$7&amp;$C$3)=PH),IF(G87="","PH",IF(INDEX(Attendance!$O:$O,MATCH($B86&amp;G$7,Attendance!$N:$N,0))&lt;"1200","PM","PN")),IF(G$6="Sun",IF(G87="","RD",IF(INDEX(Attendance!$O:$O,MATCH($B86&amp;G$7,Attendance!$N:$N,0))&lt;"1200","RM","RN")),IF(G87="",IF(G$7="","",IF(INDEX(Attendance!$I:$I,MATCH($B86&amp;G$7,Attendance!$N:$N,0))="ABS","AB","UL")),IF(INDEX(Attendance!$O:$O,MATCH($B86&amp;G$7,Attendance!$N:$N,0))&lt;"1200","M","N")))),"")</f>
        <v>N</v>
      </c>
      <c r="H86" s="83" t="str" cm="1">
        <f t="array" ref="H86">_xlfn.IFNA(IF(OR(VALUE(H$7&amp;$C$3)=PH),IF(H87="","PH",IF(INDEX(Attendance!$O:$O,MATCH($B86&amp;H$7,Attendance!$N:$N,0))&lt;"1200","PM","PN")),IF(H$6="Sun",IF(H87="","RD",IF(INDEX(Attendance!$O:$O,MATCH($B86&amp;H$7,Attendance!$N:$N,0))&lt;"1200","RM","RN")),IF(H87="",IF(H$7="","",IF(INDEX(Attendance!$I:$I,MATCH($B86&amp;H$7,Attendance!$N:$N,0))="ABS","AB","UL")),IF(INDEX(Attendance!$O:$O,MATCH($B86&amp;H$7,Attendance!$N:$N,0))&lt;"1200","M","N")))),"")</f>
        <v>N</v>
      </c>
      <c r="I86" s="83" t="str" cm="1">
        <f t="array" ref="I86">_xlfn.IFNA(IF(OR(VALUE(I$7&amp;$C$3)=PH),IF(I87="","PH",IF(INDEX(Attendance!$O:$O,MATCH($B86&amp;I$7,Attendance!$N:$N,0))&lt;"1200","PM","PN")),IF(I$6="Sun",IF(I87="","RD",IF(INDEX(Attendance!$O:$O,MATCH($B86&amp;I$7,Attendance!$N:$N,0))&lt;"1200","RM","RN")),IF(I87="",IF(I$7="","",IF(INDEX(Attendance!$I:$I,MATCH($B86&amp;I$7,Attendance!$N:$N,0))="ABS","AB","UL")),IF(INDEX(Attendance!$O:$O,MATCH($B86&amp;I$7,Attendance!$N:$N,0))&lt;"1200","M","N")))),"")</f>
        <v>N</v>
      </c>
      <c r="J86" s="83" t="str" cm="1">
        <f t="array" ref="J86">_xlfn.IFNA(IF(OR(VALUE(J$7&amp;$C$3)=PH),IF(J87="","PH",IF(INDEX(Attendance!$O:$O,MATCH($B86&amp;J$7,Attendance!$N:$N,0))&lt;"1200","PM","PN")),IF(J$6="Sun",IF(J87="","RD",IF(INDEX(Attendance!$O:$O,MATCH($B86&amp;J$7,Attendance!$N:$N,0))&lt;"1200","RM","RN")),IF(J87="",IF(J$7="","",IF(INDEX(Attendance!$I:$I,MATCH($B86&amp;J$7,Attendance!$N:$N,0))="ABS","AB","UL")),IF(INDEX(Attendance!$O:$O,MATCH($B86&amp;J$7,Attendance!$N:$N,0))&lt;"1200","M","N")))),"")</f>
        <v>N</v>
      </c>
      <c r="K86" s="83" t="str" cm="1">
        <f t="array" ref="K86">_xlfn.IFNA(IF(OR(VALUE(K$7&amp;$C$3)=PH),IF(K87="","PH",IF(INDEX(Attendance!$O:$O,MATCH($B86&amp;K$7,Attendance!$N:$N,0))&lt;"1200","PM","PN")),IF(K$6="Sun",IF(K87="","RD",IF(INDEX(Attendance!$O:$O,MATCH($B86&amp;K$7,Attendance!$N:$N,0))&lt;"1200","RM","RN")),IF(K87="",IF(K$7="","",IF(INDEX(Attendance!$I:$I,MATCH($B86&amp;K$7,Attendance!$N:$N,0))="ABS","AB","UL")),IF(INDEX(Attendance!$O:$O,MATCH($B86&amp;K$7,Attendance!$N:$N,0))&lt;"1200","M","N")))),"")</f>
        <v>N</v>
      </c>
      <c r="L86" s="83" t="str" cm="1">
        <f t="array" ref="L86">_xlfn.IFNA(IF(OR(VALUE(L$7&amp;$C$3)=PH),IF(L87="","PH",IF(INDEX(Attendance!$O:$O,MATCH($B86&amp;L$7,Attendance!$N:$N,0))&lt;"1200","PM","PN")),IF(L$6="Sun",IF(L87="","RD",IF(INDEX(Attendance!$O:$O,MATCH($B86&amp;L$7,Attendance!$N:$N,0))&lt;"1200","RM","RN")),IF(L87="",IF(L$7="","",IF(INDEX(Attendance!$I:$I,MATCH($B86&amp;L$7,Attendance!$N:$N,0))="ABS","AB","UL")),IF(INDEX(Attendance!$O:$O,MATCH($B86&amp;L$7,Attendance!$N:$N,0))&lt;"1200","M","N")))),"")</f>
        <v>RD</v>
      </c>
      <c r="M86" s="83" t="str" cm="1">
        <f t="array" ref="M86">_xlfn.IFNA(IF(OR(VALUE(M$7&amp;$C$3)=PH),IF(M87="","PH",IF(INDEX(Attendance!$O:$O,MATCH($B86&amp;M$7,Attendance!$N:$N,0))&lt;"1200","PM","PN")),IF(M$6="Sun",IF(M87="","RD",IF(INDEX(Attendance!$O:$O,MATCH($B86&amp;M$7,Attendance!$N:$N,0))&lt;"1200","RM","RN")),IF(M87="",IF(M$7="","",IF(INDEX(Attendance!$I:$I,MATCH($B86&amp;M$7,Attendance!$N:$N,0))="ABS","AB","UL")),IF(INDEX(Attendance!$O:$O,MATCH($B86&amp;M$7,Attendance!$N:$N,0))&lt;"1200","M","N")))),"")</f>
        <v>N</v>
      </c>
      <c r="N86" s="83" t="str" cm="1">
        <f t="array" ref="N86">_xlfn.IFNA(IF(OR(VALUE(N$7&amp;$C$3)=PH),IF(N87="","PH",IF(INDEX(Attendance!$O:$O,MATCH($B86&amp;N$7,Attendance!$N:$N,0))&lt;"1200","PM","PN")),IF(N$6="Sun",IF(N87="","RD",IF(INDEX(Attendance!$O:$O,MATCH($B86&amp;N$7,Attendance!$N:$N,0))&lt;"1200","RM","RN")),IF(N87="",IF(N$7="","",IF(INDEX(Attendance!$I:$I,MATCH($B86&amp;N$7,Attendance!$N:$N,0))="ABS","AB","UL")),IF(INDEX(Attendance!$O:$O,MATCH($B86&amp;N$7,Attendance!$N:$N,0))&lt;"1200","M","N")))),"")</f>
        <v>N</v>
      </c>
      <c r="O86" s="83" t="str" cm="1">
        <f t="array" ref="O86">_xlfn.IFNA(IF(OR(VALUE(O$7&amp;$C$3)=PH),IF(O87="","PH",IF(INDEX(Attendance!$O:$O,MATCH($B86&amp;O$7,Attendance!$N:$N,0))&lt;"1200","PM","PN")),IF(O$6="Sun",IF(O87="","RD",IF(INDEX(Attendance!$O:$O,MATCH($B86&amp;O$7,Attendance!$N:$N,0))&lt;"1200","RM","RN")),IF(O87="",IF(O$7="","",IF(INDEX(Attendance!$I:$I,MATCH($B86&amp;O$7,Attendance!$N:$N,0))="ABS","AB","UL")),IF(INDEX(Attendance!$O:$O,MATCH($B86&amp;O$7,Attendance!$N:$N,0))&lt;"1200","M","N")))),"")</f>
        <v>N</v>
      </c>
      <c r="P86" s="83" t="str" cm="1">
        <f t="array" ref="P86">_xlfn.IFNA(IF(OR(VALUE(P$7&amp;$C$3)=PH),IF(P87="","PH",IF(INDEX(Attendance!$O:$O,MATCH($B86&amp;P$7,Attendance!$N:$N,0))&lt;"1200","PM","PN")),IF(P$6="Sun",IF(P87="","RD",IF(INDEX(Attendance!$O:$O,MATCH($B86&amp;P$7,Attendance!$N:$N,0))&lt;"1200","RM","RN")),IF(P87="",IF(P$7="","",IF(INDEX(Attendance!$I:$I,MATCH($B86&amp;P$7,Attendance!$N:$N,0))="ABS","AB","UL")),IF(INDEX(Attendance!$O:$O,MATCH($B86&amp;P$7,Attendance!$N:$N,0))&lt;"1200","M","N")))),"")</f>
        <v>N</v>
      </c>
      <c r="Q86" s="83" t="str" cm="1">
        <f t="array" ref="Q86">_xlfn.IFNA(IF(OR(VALUE(Q$7&amp;$C$3)=PH),IF(Q87="","PH",IF(INDEX(Attendance!$O:$O,MATCH($B86&amp;Q$7,Attendance!$N:$N,0))&lt;"1200","PM","PN")),IF(Q$6="Sun",IF(Q87="","RD",IF(INDEX(Attendance!$O:$O,MATCH($B86&amp;Q$7,Attendance!$N:$N,0))&lt;"1200","RM","RN")),IF(Q87="",IF(Q$7="","",IF(INDEX(Attendance!$I:$I,MATCH($B86&amp;Q$7,Attendance!$N:$N,0))="ABS","AB","UL")),IF(INDEX(Attendance!$O:$O,MATCH($B86&amp;Q$7,Attendance!$N:$N,0))&lt;"1200","M","N")))),"")</f>
        <v>PH</v>
      </c>
      <c r="R86" s="83" t="str" cm="1">
        <f t="array" ref="R86">_xlfn.IFNA(IF(OR(VALUE(R$7&amp;$C$3)=PH),IF(R87="","PH",IF(INDEX(Attendance!$O:$O,MATCH($B86&amp;R$7,Attendance!$N:$N,0))&lt;"1200","PM","PN")),IF(R$6="Sun",IF(R87="","RD",IF(INDEX(Attendance!$O:$O,MATCH($B86&amp;R$7,Attendance!$N:$N,0))&lt;"1200","RM","RN")),IF(R87="",IF(R$7="","",IF(INDEX(Attendance!$I:$I,MATCH($B86&amp;R$7,Attendance!$N:$N,0))="ABS","AB","UL")),IF(INDEX(Attendance!$O:$O,MATCH($B86&amp;R$7,Attendance!$N:$N,0))&lt;"1200","M","N")))),"")</f>
        <v>PH</v>
      </c>
      <c r="S86" s="83" t="str" cm="1">
        <f t="array" ref="S86">_xlfn.IFNA(IF(OR(VALUE(S$7&amp;$C$3)=PH),IF(S87="","PH",IF(INDEX(Attendance!$O:$O,MATCH($B86&amp;S$7,Attendance!$N:$N,0))&lt;"1200","PM","PN")),IF(S$6="Sun",IF(S87="","RD",IF(INDEX(Attendance!$O:$O,MATCH($B86&amp;S$7,Attendance!$N:$N,0))&lt;"1200","RM","RN")),IF(S87="",IF(S$7="","",IF(INDEX(Attendance!$I:$I,MATCH($B86&amp;S$7,Attendance!$N:$N,0))="ABS","AB","UL")),IF(INDEX(Attendance!$O:$O,MATCH($B86&amp;S$7,Attendance!$N:$N,0))&lt;"1200","M","N")))),"")</f>
        <v>RD</v>
      </c>
      <c r="T86" s="83" t="str" cm="1">
        <f t="array" ref="T86">_xlfn.IFNA(IF(OR(VALUE(T$7&amp;$C$3)=PH),IF(T87="","PH",IF(INDEX(Attendance!$O:$O,MATCH($B86&amp;T$7,Attendance!$N:$N,0))&lt;"1200","PM","PN")),IF(T$6="Sun",IF(T87="","RD",IF(INDEX(Attendance!$O:$O,MATCH($B86&amp;T$7,Attendance!$N:$N,0))&lt;"1200","RM","RN")),IF(T87="",IF(T$7="","",IF(INDEX(Attendance!$I:$I,MATCH($B86&amp;T$7,Attendance!$N:$N,0))="ABS","AB","UL")),IF(INDEX(Attendance!$O:$O,MATCH($B86&amp;T$7,Attendance!$N:$N,0))&lt;"1200","M","N")))),"")</f>
        <v>M</v>
      </c>
      <c r="U86" s="83" t="str" cm="1">
        <f t="array" ref="U86">_xlfn.IFNA(IF(OR(VALUE(U$7&amp;$C$3)=PH),IF(U87="","PH",IF(INDEX(Attendance!$O:$O,MATCH($B86&amp;U$7,Attendance!$N:$N,0))&lt;"1200","PM","PN")),IF(U$6="Sun",IF(U87="","RD",IF(INDEX(Attendance!$O:$O,MATCH($B86&amp;U$7,Attendance!$N:$N,0))&lt;"1200","RM","RN")),IF(U87="",IF(U$7="","",IF(INDEX(Attendance!$I:$I,MATCH($B86&amp;U$7,Attendance!$N:$N,0))="ABS","AB","UL")),IF(INDEX(Attendance!$O:$O,MATCH($B86&amp;U$7,Attendance!$N:$N,0))&lt;"1200","M","N")))),"")</f>
        <v>M</v>
      </c>
      <c r="V86" s="83" t="str" cm="1">
        <f t="array" ref="V86">_xlfn.IFNA(IF(OR(VALUE(V$7&amp;$C$3)=PH),IF(V87="","PH",IF(INDEX(Attendance!$O:$O,MATCH($B86&amp;V$7,Attendance!$N:$N,0))&lt;"1200","PM","PN")),IF(V$6="Sun",IF(V87="","RD",IF(INDEX(Attendance!$O:$O,MATCH($B86&amp;V$7,Attendance!$N:$N,0))&lt;"1200","RM","RN")),IF(V87="",IF(V$7="","",IF(INDEX(Attendance!$I:$I,MATCH($B86&amp;V$7,Attendance!$N:$N,0))="ABS","AB","UL")),IF(INDEX(Attendance!$O:$O,MATCH($B86&amp;V$7,Attendance!$N:$N,0))&lt;"1200","M","N")))),"")</f>
        <v>M</v>
      </c>
      <c r="W86" s="83" t="str" cm="1">
        <f t="array" ref="W86">_xlfn.IFNA(IF(OR(VALUE(W$7&amp;$C$3)=PH),IF(W87="","PH",IF(INDEX(Attendance!$O:$O,MATCH($B86&amp;W$7,Attendance!$N:$N,0))&lt;"1200","PM","PN")),IF(W$6="Sun",IF(W87="","RD",IF(INDEX(Attendance!$O:$O,MATCH($B86&amp;W$7,Attendance!$N:$N,0))&lt;"1200","RM","RN")),IF(W87="",IF(W$7="","",IF(INDEX(Attendance!$I:$I,MATCH($B86&amp;W$7,Attendance!$N:$N,0))="ABS","AB","UL")),IF(INDEX(Attendance!$O:$O,MATCH($B86&amp;W$7,Attendance!$N:$N,0))&lt;"1200","M","N")))),"")</f>
        <v>UL</v>
      </c>
      <c r="X86" s="83" t="str" cm="1">
        <f t="array" ref="X86">_xlfn.IFNA(IF(OR(VALUE(X$7&amp;$C$3)=PH),IF(X87="","PH",IF(INDEX(Attendance!$O:$O,MATCH($B86&amp;X$7,Attendance!$N:$N,0))&lt;"1200","PM","PN")),IF(X$6="Sun",IF(X87="","RD",IF(INDEX(Attendance!$O:$O,MATCH($B86&amp;X$7,Attendance!$N:$N,0))&lt;"1200","RM","RN")),IF(X87="",IF(X$7="","",IF(INDEX(Attendance!$I:$I,MATCH($B86&amp;X$7,Attendance!$N:$N,0))="ABS","AB","UL")),IF(INDEX(Attendance!$O:$O,MATCH($B86&amp;X$7,Attendance!$N:$N,0))&lt;"1200","M","N")))),"")</f>
        <v>M</v>
      </c>
      <c r="Y86" s="83" t="str" cm="1">
        <f t="array" ref="Y86">_xlfn.IFNA(IF(OR(VALUE(Y$7&amp;$C$3)=PH),IF(Y87="","PH",IF(INDEX(Attendance!$O:$O,MATCH($B86&amp;Y$7,Attendance!$N:$N,0))&lt;"1200","PM","PN")),IF(Y$6="Sun",IF(Y87="","RD",IF(INDEX(Attendance!$O:$O,MATCH($B86&amp;Y$7,Attendance!$N:$N,0))&lt;"1200","RM","RN")),IF(Y87="",IF(Y$7="","",IF(INDEX(Attendance!$I:$I,MATCH($B86&amp;Y$7,Attendance!$N:$N,0))="ABS","AB","UL")),IF(INDEX(Attendance!$O:$O,MATCH($B86&amp;Y$7,Attendance!$N:$N,0))&lt;"1200","M","N")))),"")</f>
        <v>M</v>
      </c>
      <c r="Z86" s="83" t="str" cm="1">
        <f t="array" ref="Z86">_xlfn.IFNA(IF(OR(VALUE(Z$7&amp;$C$3)=PH),IF(Z87="","PH",IF(INDEX(Attendance!$O:$O,MATCH($B86&amp;Z$7,Attendance!$N:$N,0))&lt;"1200","PM","PN")),IF(Z$6="Sun",IF(Z87="","RD",IF(INDEX(Attendance!$O:$O,MATCH($B86&amp;Z$7,Attendance!$N:$N,0))&lt;"1200","RM","RN")),IF(Z87="",IF(Z$7="","",IF(INDEX(Attendance!$I:$I,MATCH($B86&amp;Z$7,Attendance!$N:$N,0))="ABS","AB","UL")),IF(INDEX(Attendance!$O:$O,MATCH($B86&amp;Z$7,Attendance!$N:$N,0))&lt;"1200","M","N")))),"")</f>
        <v>RD</v>
      </c>
      <c r="AA86" s="83" t="str" cm="1">
        <f t="array" ref="AA86">_xlfn.IFNA(IF(OR(VALUE(AA$7&amp;$C$3)=PH),IF(AA87="","PH",IF(INDEX(Attendance!$O:$O,MATCH($B86&amp;AA$7,Attendance!$N:$N,0))&lt;"1200","PM","PN")),IF(AA$6="Sun",IF(AA87="","RD",IF(INDEX(Attendance!$O:$O,MATCH($B86&amp;AA$7,Attendance!$N:$N,0))&lt;"1200","RM","RN")),IF(AA87="",IF(AA$7="","",IF(INDEX(Attendance!$I:$I,MATCH($B86&amp;AA$7,Attendance!$N:$N,0))="ABS","AB","UL")),IF(INDEX(Attendance!$O:$O,MATCH($B86&amp;AA$7,Attendance!$N:$N,0))&lt;"1200","M","N")))),"")</f>
        <v>M</v>
      </c>
      <c r="AB86" s="83" t="str" cm="1">
        <f t="array" ref="AB86">_xlfn.IFNA(IF(OR(VALUE(AB$7&amp;$C$3)=PH),IF(AB87="","PH",IF(INDEX(Attendance!$O:$O,MATCH($B86&amp;AB$7,Attendance!$N:$N,0))&lt;"1200","PM","PN")),IF(AB$6="Sun",IF(AB87="","RD",IF(INDEX(Attendance!$O:$O,MATCH($B86&amp;AB$7,Attendance!$N:$N,0))&lt;"1200","RM","RN")),IF(AB87="",IF(AB$7="","",IF(INDEX(Attendance!$I:$I,MATCH($B86&amp;AB$7,Attendance!$N:$N,0))="ABS","AB","UL")),IF(INDEX(Attendance!$O:$O,MATCH($B86&amp;AB$7,Attendance!$N:$N,0))&lt;"1200","M","N")))),"")</f>
        <v>M</v>
      </c>
      <c r="AC86" s="83" t="str" cm="1">
        <f t="array" ref="AC86">_xlfn.IFNA(IF(OR(VALUE(AC$7&amp;$C$3)=PH),IF(AC87="","PH",IF(INDEX(Attendance!$O:$O,MATCH($B86&amp;AC$7,Attendance!$N:$N,0))&lt;"1200","PM","PN")),IF(AC$6="Sun",IF(AC87="","RD",IF(INDEX(Attendance!$O:$O,MATCH($B86&amp;AC$7,Attendance!$N:$N,0))&lt;"1200","RM","RN")),IF(AC87="",IF(AC$7="","",IF(INDEX(Attendance!$I:$I,MATCH($B86&amp;AC$7,Attendance!$N:$N,0))="ABS","AB","UL")),IF(INDEX(Attendance!$O:$O,MATCH($B86&amp;AC$7,Attendance!$N:$N,0))&lt;"1200","M","N")))),"")</f>
        <v>M</v>
      </c>
      <c r="AD86" s="83" t="str" cm="1">
        <f t="array" ref="AD86">_xlfn.IFNA(IF(OR(VALUE(AD$7&amp;$C$3)=PH),IF(AD87="","PH",IF(INDEX(Attendance!$O:$O,MATCH($B86&amp;AD$7,Attendance!$N:$N,0))&lt;"1200","PM","PN")),IF(AD$6="Sun",IF(AD87="","RD",IF(INDEX(Attendance!$O:$O,MATCH($B86&amp;AD$7,Attendance!$N:$N,0))&lt;"1200","RM","RN")),IF(AD87="",IF(AD$7="","",IF(INDEX(Attendance!$I:$I,MATCH($B86&amp;AD$7,Attendance!$N:$N,0))="ABS","AB","UL")),IF(INDEX(Attendance!$O:$O,MATCH($B86&amp;AD$7,Attendance!$N:$N,0))&lt;"1200","M","N")))),"")</f>
        <v>M</v>
      </c>
      <c r="AE86" s="83" t="str" cm="1">
        <f t="array" ref="AE86">_xlfn.IFNA(IF(OR(VALUE(AE$7&amp;$C$3)=PH),IF(AE87="","PH",IF(INDEX(Attendance!$O:$O,MATCH($B86&amp;AE$7,Attendance!$N:$N,0))&lt;"1200","PM","PN")),IF(AE$6="Sun",IF(AE87="","RD",IF(INDEX(Attendance!$O:$O,MATCH($B86&amp;AE$7,Attendance!$N:$N,0))&lt;"1200","RM","RN")),IF(AE87="",IF(AE$7="","",IF(INDEX(Attendance!$I:$I,MATCH($B86&amp;AE$7,Attendance!$N:$N,0))="ABS","AB","UL")),IF(INDEX(Attendance!$O:$O,MATCH($B86&amp;AE$7,Attendance!$N:$N,0))&lt;"1200","M","N")))),"")</f>
        <v>M</v>
      </c>
      <c r="AF86" s="83" t="str" cm="1">
        <f t="array" ref="AF86">_xlfn.IFNA(IF(OR(VALUE(AF$7&amp;$C$3)=PH),IF(AF87="","PH",IF(INDEX(Attendance!$O:$O,MATCH($B86&amp;AF$7,Attendance!$N:$N,0))&lt;"1200","PM","PN")),IF(AF$6="Sun",IF(AF87="","RD",IF(INDEX(Attendance!$O:$O,MATCH($B86&amp;AF$7,Attendance!$N:$N,0))&lt;"1200","RM","RN")),IF(AF87="",IF(AF$7="","",IF(INDEX(Attendance!$I:$I,MATCH($B86&amp;AF$7,Attendance!$N:$N,0))="ABS","AB","UL")),IF(INDEX(Attendance!$O:$O,MATCH($B86&amp;AF$7,Attendance!$N:$N,0))&lt;"1200","M","N")))),"")</f>
        <v>M</v>
      </c>
      <c r="AG86" s="83" t="str" cm="1">
        <f t="array" ref="AG86">_xlfn.IFNA(IF(OR(VALUE(AG$7&amp;$C$3)=PH),IF(AG87="","PH",IF(INDEX(Attendance!$O:$O,MATCH($B86&amp;AG$7,Attendance!$N:$N,0))&lt;"1200","PM","PN")),IF(AG$6="Sun",IF(AG87="","RD",IF(INDEX(Attendance!$O:$O,MATCH($B86&amp;AG$7,Attendance!$N:$N,0))&lt;"1200","RM","RN")),IF(AG87="",IF(AG$7="","",IF(INDEX(Attendance!$I:$I,MATCH($B86&amp;AG$7,Attendance!$N:$N,0))="ABS","AB","UL")),IF(INDEX(Attendance!$O:$O,MATCH($B86&amp;AG$7,Attendance!$N:$N,0))&lt;"1200","M","N")))),"")</f>
        <v>RD</v>
      </c>
      <c r="AH86" s="83" t="str" cm="1">
        <f t="array" ref="AH86">_xlfn.IFNA(IF(OR(VALUE(AH$7&amp;$C$3)=PH),IF(AH87="","PH",IF(INDEX(Attendance!$O:$O,MATCH($B86&amp;AH$7,Attendance!$N:$N,0))&lt;"1200","PM","PN")),IF(AH$6="Sun",IF(AH87="","RD",IF(INDEX(Attendance!$O:$O,MATCH($B86&amp;AH$7,Attendance!$N:$N,0))&lt;"1200","RM","RN")),IF(AH87="",IF(AH$7="","",IF(INDEX(Attendance!$I:$I,MATCH($B86&amp;AH$7,Attendance!$N:$N,0))="ABS","AB","UL")),IF(INDEX(Attendance!$O:$O,MATCH($B86&amp;AH$7,Attendance!$N:$N,0))&lt;"1200","M","N")))),"")</f>
        <v/>
      </c>
      <c r="AI86" s="83" t="str" cm="1">
        <f t="array" ref="AI86">_xlfn.IFNA(IF(OR(VALUE(AI$7&amp;$C$3)=PH),IF(AI87="","PH",IF(INDEX(Attendance!$O:$O,MATCH($B86&amp;AI$7,Attendance!$N:$N,0))&lt;"1200","PM","PN")),IF(AI$6="Sun",IF(AI87="","RD",IF(INDEX(Attendance!$O:$O,MATCH($B86&amp;AI$7,Attendance!$N:$N,0))&lt;"1200","RM","RN")),IF(AI87="",IF(AI$7="","",IF(INDEX(Attendance!$I:$I,MATCH($B86&amp;AI$7,Attendance!$N:$N,0))="ABS","AB","UL")),IF(INDEX(Attendance!$O:$O,MATCH($B86&amp;AI$7,Attendance!$N:$N,0))&lt;"1200","M","N")))),"")</f>
        <v/>
      </c>
      <c r="AJ86" s="83" t="str" cm="1">
        <f t="array" ref="AJ86">_xlfn.IFNA(IF(OR(VALUE(AJ$7&amp;$C$3)=PH),IF(AJ87="","PH",IF(INDEX(Attendance!$O:$O,MATCH($B86&amp;AJ$7,Attendance!$N:$N,0))&lt;"1200","PM","PN")),IF(AJ$6="Sun",IF(AJ87="","RD",IF(INDEX(Attendance!$O:$O,MATCH($B86&amp;AJ$7,Attendance!$N:$N,0))&lt;"1200","RM","RN")),IF(AJ87="",IF(AJ$7="","",IF(INDEX(Attendance!$I:$I,MATCH($B86&amp;AJ$7,Attendance!$N:$N,0))="ABS","AB","UL")),IF(INDEX(Attendance!$O:$O,MATCH($B86&amp;AJ$7,Attendance!$N:$N,0))&lt;"1200","M","N")))),"")</f>
        <v/>
      </c>
      <c r="AK86" s="258">
        <f>SUM(SUMIF(F86:AJ86,{"M","N","A"},F87:AJ87))</f>
        <v>168</v>
      </c>
      <c r="AL86" s="187">
        <f>SUM(SUMIF(F86:AJ86,{"M","N"},F88:AJ88),SUMIF(F86:AJ86,{"OM","ON"},F87:AJ87))</f>
        <v>54</v>
      </c>
      <c r="AM86" s="187">
        <f>SUM(SUMIF(F86:AJ86,{"PM","PN","RM","RN"},F87:AJ87))</f>
        <v>0</v>
      </c>
      <c r="AN86" s="187">
        <f>SUM(SUMIF(F86:AJ86,{"PM","PN"},F88:AJ88))</f>
        <v>0</v>
      </c>
      <c r="AO86" s="261">
        <f>SUM(F91:AJ91)</f>
        <v>100</v>
      </c>
      <c r="AP86" s="264">
        <f>SUM(F90:AJ90)</f>
        <v>20</v>
      </c>
      <c r="AQ86" s="188">
        <f>IF(D90="",0,SUM(COUNTIFS(F86:AJ86,{"M","N","A","OM","ON","OA","PM","PN","PA","RM","RN","RA"})))</f>
        <v>0</v>
      </c>
      <c r="AR86" s="74">
        <f>COUNTIF(F86:AJ86,"AL")</f>
        <v>0</v>
      </c>
      <c r="AS86" s="74">
        <f>COUNTIF(F86:AJ86,"MC")</f>
        <v>0</v>
      </c>
      <c r="AT86" s="74">
        <f>SUM(COUNTIF(F86:AJ86,{"RPH","PH"}))</f>
        <v>2</v>
      </c>
      <c r="AU86" s="255">
        <f t="shared" ref="AU86" si="15">_xlfn.IFNA(IF($B86="",0,AK86*$AK$5+SUM(AL91:AN91)+SUM(AO86:AP91)+SUM(AQ91:AT91)),"")</f>
        <v>1656.76</v>
      </c>
    </row>
    <row r="87" spans="1:47" s="213" customFormat="1" ht="33" customHeight="1" x14ac:dyDescent="0.35">
      <c r="A87" s="189"/>
      <c r="B87" s="184"/>
      <c r="C87" s="190" t="str">
        <f>_xlfn.IFNA(INDEX(Masterlist!D:D,MATCH(B86,Masterlist!B:B,0)),"")</f>
        <v>IC No. 15</v>
      </c>
      <c r="D87" s="88"/>
      <c r="E87" s="191" t="s">
        <v>174</v>
      </c>
      <c r="F87" s="192">
        <f>IFERROR(IF(F$6="Sun",INDEX(Attendance!$R:$R,MATCH($B86&amp;F$7,Attendance!$N:$N,0)),IF(INDEX(Attendance!$R:$R,MATCH($B86&amp;F$7,Attendance!$N:$N,0))="","",IF(INDEX(Attendance!$R:$R,MATCH($B86&amp;F$7,Attendance!$N:$N,0))&gt;8,8,INDEX(Attendance!$R:$R,MATCH($B86&amp;F$7,Attendance!$N:$N,0))))),"")</f>
        <v>8</v>
      </c>
      <c r="G87" s="192">
        <f>IFERROR(IF(G$6="Sun",INDEX(Attendance!$R:$R,MATCH($B86&amp;G$7,Attendance!$N:$N,0)),IF(INDEX(Attendance!$R:$R,MATCH($B86&amp;G$7,Attendance!$N:$N,0))="","",IF(INDEX(Attendance!$R:$R,MATCH($B86&amp;G$7,Attendance!$N:$N,0))&gt;8,8,INDEX(Attendance!$R:$R,MATCH($B86&amp;G$7,Attendance!$N:$N,0))))),"")</f>
        <v>8</v>
      </c>
      <c r="H87" s="192">
        <f>IFERROR(IF(H$6="Sun",INDEX(Attendance!$R:$R,MATCH($B86&amp;H$7,Attendance!$N:$N,0)),IF(INDEX(Attendance!$R:$R,MATCH($B86&amp;H$7,Attendance!$N:$N,0))="","",IF(INDEX(Attendance!$R:$R,MATCH($B86&amp;H$7,Attendance!$N:$N,0))&gt;8,8,INDEX(Attendance!$R:$R,MATCH($B86&amp;H$7,Attendance!$N:$N,0))))),"")</f>
        <v>8</v>
      </c>
      <c r="I87" s="192">
        <f>IFERROR(IF(I$6="Sun",INDEX(Attendance!$R:$R,MATCH($B86&amp;I$7,Attendance!$N:$N,0)),IF(INDEX(Attendance!$R:$R,MATCH($B86&amp;I$7,Attendance!$N:$N,0))="","",IF(INDEX(Attendance!$R:$R,MATCH($B86&amp;I$7,Attendance!$N:$N,0))&gt;8,8,INDEX(Attendance!$R:$R,MATCH($B86&amp;I$7,Attendance!$N:$N,0))))),"")</f>
        <v>8</v>
      </c>
      <c r="J87" s="192">
        <f>IFERROR(IF(J$6="Sun",INDEX(Attendance!$R:$R,MATCH($B86&amp;J$7,Attendance!$N:$N,0)),IF(INDEX(Attendance!$R:$R,MATCH($B86&amp;J$7,Attendance!$N:$N,0))="","",IF(INDEX(Attendance!$R:$R,MATCH($B86&amp;J$7,Attendance!$N:$N,0))&gt;8,8,INDEX(Attendance!$R:$R,MATCH($B86&amp;J$7,Attendance!$N:$N,0))))),"")</f>
        <v>8</v>
      </c>
      <c r="K87" s="192">
        <f>IFERROR(IF(K$6="Sun",INDEX(Attendance!$R:$R,MATCH($B86&amp;K$7,Attendance!$N:$N,0)),IF(INDEX(Attendance!$R:$R,MATCH($B86&amp;K$7,Attendance!$N:$N,0))="","",IF(INDEX(Attendance!$R:$R,MATCH($B86&amp;K$7,Attendance!$N:$N,0))&gt;8,8,INDEX(Attendance!$R:$R,MATCH($B86&amp;K$7,Attendance!$N:$N,0))))),"")</f>
        <v>8</v>
      </c>
      <c r="L87" s="192" t="str">
        <f>IFERROR(IF(L$6="Sun",INDEX(Attendance!$R:$R,MATCH($B86&amp;L$7,Attendance!$N:$N,0)),IF(INDEX(Attendance!$R:$R,MATCH($B86&amp;L$7,Attendance!$N:$N,0))="","",IF(INDEX(Attendance!$R:$R,MATCH($B86&amp;L$7,Attendance!$N:$N,0))&gt;8,8,INDEX(Attendance!$R:$R,MATCH($B86&amp;L$7,Attendance!$N:$N,0))))),"")</f>
        <v/>
      </c>
      <c r="M87" s="192">
        <f>IFERROR(IF(M$6="Sun",INDEX(Attendance!$R:$R,MATCH($B86&amp;M$7,Attendance!$N:$N,0)),IF(INDEX(Attendance!$R:$R,MATCH($B86&amp;M$7,Attendance!$N:$N,0))="","",IF(INDEX(Attendance!$R:$R,MATCH($B86&amp;M$7,Attendance!$N:$N,0))&gt;8,8,INDEX(Attendance!$R:$R,MATCH($B86&amp;M$7,Attendance!$N:$N,0))))),"")</f>
        <v>8</v>
      </c>
      <c r="N87" s="192">
        <f>IFERROR(IF(N$6="Sun",INDEX(Attendance!$R:$R,MATCH($B86&amp;N$7,Attendance!$N:$N,0)),IF(INDEX(Attendance!$R:$R,MATCH($B86&amp;N$7,Attendance!$N:$N,0))="","",IF(INDEX(Attendance!$R:$R,MATCH($B86&amp;N$7,Attendance!$N:$N,0))&gt;8,8,INDEX(Attendance!$R:$R,MATCH($B86&amp;N$7,Attendance!$N:$N,0))))),"")</f>
        <v>8</v>
      </c>
      <c r="O87" s="192">
        <f>IFERROR(IF(O$6="Sun",INDEX(Attendance!$R:$R,MATCH($B86&amp;O$7,Attendance!$N:$N,0)),IF(INDEX(Attendance!$R:$R,MATCH($B86&amp;O$7,Attendance!$N:$N,0))="","",IF(INDEX(Attendance!$R:$R,MATCH($B86&amp;O$7,Attendance!$N:$N,0))&gt;8,8,INDEX(Attendance!$R:$R,MATCH($B86&amp;O$7,Attendance!$N:$N,0))))),"")</f>
        <v>8</v>
      </c>
      <c r="P87" s="192">
        <f>IFERROR(IF(P$6="Sun",INDEX(Attendance!$R:$R,MATCH($B86&amp;P$7,Attendance!$N:$N,0)),IF(INDEX(Attendance!$R:$R,MATCH($B86&amp;P$7,Attendance!$N:$N,0))="","",IF(INDEX(Attendance!$R:$R,MATCH($B86&amp;P$7,Attendance!$N:$N,0))&gt;8,8,INDEX(Attendance!$R:$R,MATCH($B86&amp;P$7,Attendance!$N:$N,0))))),"")</f>
        <v>8</v>
      </c>
      <c r="Q87" s="192" t="str">
        <f>IFERROR(IF(Q$6="Sun",INDEX(Attendance!$R:$R,MATCH($B86&amp;Q$7,Attendance!$N:$N,0)),IF(INDEX(Attendance!$R:$R,MATCH($B86&amp;Q$7,Attendance!$N:$N,0))="","",IF(INDEX(Attendance!$R:$R,MATCH($B86&amp;Q$7,Attendance!$N:$N,0))&gt;8,8,INDEX(Attendance!$R:$R,MATCH($B86&amp;Q$7,Attendance!$N:$N,0))))),"")</f>
        <v/>
      </c>
      <c r="R87" s="192" t="str">
        <f>IFERROR(IF(R$6="Sun",INDEX(Attendance!$R:$R,MATCH($B86&amp;R$7,Attendance!$N:$N,0)),IF(INDEX(Attendance!$R:$R,MATCH($B86&amp;R$7,Attendance!$N:$N,0))="","",IF(INDEX(Attendance!$R:$R,MATCH($B86&amp;R$7,Attendance!$N:$N,0))&gt;8,8,INDEX(Attendance!$R:$R,MATCH($B86&amp;R$7,Attendance!$N:$N,0))))),"")</f>
        <v/>
      </c>
      <c r="S87" s="192" t="str">
        <f>IFERROR(IF(S$6="Sun",INDEX(Attendance!$R:$R,MATCH($B86&amp;S$7,Attendance!$N:$N,0)),IF(INDEX(Attendance!$R:$R,MATCH($B86&amp;S$7,Attendance!$N:$N,0))="","",IF(INDEX(Attendance!$R:$R,MATCH($B86&amp;S$7,Attendance!$N:$N,0))&gt;8,8,INDEX(Attendance!$R:$R,MATCH($B86&amp;S$7,Attendance!$N:$N,0))))),"")</f>
        <v/>
      </c>
      <c r="T87" s="192">
        <f>IFERROR(IF(T$6="Sun",INDEX(Attendance!$R:$R,MATCH($B86&amp;T$7,Attendance!$N:$N,0)),IF(INDEX(Attendance!$R:$R,MATCH($B86&amp;T$7,Attendance!$N:$N,0))="","",IF(INDEX(Attendance!$R:$R,MATCH($B86&amp;T$7,Attendance!$N:$N,0))&gt;8,8,INDEX(Attendance!$R:$R,MATCH($B86&amp;T$7,Attendance!$N:$N,0))))),"")</f>
        <v>8</v>
      </c>
      <c r="U87" s="192">
        <f>IFERROR(IF(U$6="Sun",INDEX(Attendance!$R:$R,MATCH($B86&amp;U$7,Attendance!$N:$N,0)),IF(INDEX(Attendance!$R:$R,MATCH($B86&amp;U$7,Attendance!$N:$N,0))="","",IF(INDEX(Attendance!$R:$R,MATCH($B86&amp;U$7,Attendance!$N:$N,0))&gt;8,8,INDEX(Attendance!$R:$R,MATCH($B86&amp;U$7,Attendance!$N:$N,0))))),"")</f>
        <v>8</v>
      </c>
      <c r="V87" s="192">
        <f>IFERROR(IF(V$6="Sun",INDEX(Attendance!$R:$R,MATCH($B86&amp;V$7,Attendance!$N:$N,0)),IF(INDEX(Attendance!$R:$R,MATCH($B86&amp;V$7,Attendance!$N:$N,0))="","",IF(INDEX(Attendance!$R:$R,MATCH($B86&amp;V$7,Attendance!$N:$N,0))&gt;8,8,INDEX(Attendance!$R:$R,MATCH($B86&amp;V$7,Attendance!$N:$N,0))))),"")</f>
        <v>8</v>
      </c>
      <c r="W87" s="192" t="str">
        <f>IFERROR(IF(W$6="Sun",INDEX(Attendance!$R:$R,MATCH($B86&amp;W$7,Attendance!$N:$N,0)),IF(INDEX(Attendance!$R:$R,MATCH($B86&amp;W$7,Attendance!$N:$N,0))="","",IF(INDEX(Attendance!$R:$R,MATCH($B86&amp;W$7,Attendance!$N:$N,0))&gt;8,8,INDEX(Attendance!$R:$R,MATCH($B86&amp;W$7,Attendance!$N:$N,0))))),"")</f>
        <v/>
      </c>
      <c r="X87" s="192">
        <f>IFERROR(IF(X$6="Sun",INDEX(Attendance!$R:$R,MATCH($B86&amp;X$7,Attendance!$N:$N,0)),IF(INDEX(Attendance!$R:$R,MATCH($B86&amp;X$7,Attendance!$N:$N,0))="","",IF(INDEX(Attendance!$R:$R,MATCH($B86&amp;X$7,Attendance!$N:$N,0))&gt;8,8,INDEX(Attendance!$R:$R,MATCH($B86&amp;X$7,Attendance!$N:$N,0))))),"")</f>
        <v>8</v>
      </c>
      <c r="Y87" s="192">
        <f>IFERROR(IF(Y$6="Sun",INDEX(Attendance!$R:$R,MATCH($B86&amp;Y$7,Attendance!$N:$N,0)),IF(INDEX(Attendance!$R:$R,MATCH($B86&amp;Y$7,Attendance!$N:$N,0))="","",IF(INDEX(Attendance!$R:$R,MATCH($B86&amp;Y$7,Attendance!$N:$N,0))&gt;8,8,INDEX(Attendance!$R:$R,MATCH($B86&amp;Y$7,Attendance!$N:$N,0))))),"")</f>
        <v>8</v>
      </c>
      <c r="Z87" s="192" t="str">
        <f>IFERROR(IF(Z$6="Sun",INDEX(Attendance!$R:$R,MATCH($B86&amp;Z$7,Attendance!$N:$N,0)),IF(INDEX(Attendance!$R:$R,MATCH($B86&amp;Z$7,Attendance!$N:$N,0))="","",IF(INDEX(Attendance!$R:$R,MATCH($B86&amp;Z$7,Attendance!$N:$N,0))&gt;8,8,INDEX(Attendance!$R:$R,MATCH($B86&amp;Z$7,Attendance!$N:$N,0))))),"")</f>
        <v/>
      </c>
      <c r="AA87" s="192">
        <f>IFERROR(IF(AA$6="Sun",INDEX(Attendance!$R:$R,MATCH($B86&amp;AA$7,Attendance!$N:$N,0)),IF(INDEX(Attendance!$R:$R,MATCH($B86&amp;AA$7,Attendance!$N:$N,0))="","",IF(INDEX(Attendance!$R:$R,MATCH($B86&amp;AA$7,Attendance!$N:$N,0))&gt;8,8,INDEX(Attendance!$R:$R,MATCH($B86&amp;AA$7,Attendance!$N:$N,0))))),"")</f>
        <v>8</v>
      </c>
      <c r="AB87" s="192">
        <f>IFERROR(IF(AB$6="Sun",INDEX(Attendance!$R:$R,MATCH($B86&amp;AB$7,Attendance!$N:$N,0)),IF(INDEX(Attendance!$R:$R,MATCH($B86&amp;AB$7,Attendance!$N:$N,0))="","",IF(INDEX(Attendance!$R:$R,MATCH($B86&amp;AB$7,Attendance!$N:$N,0))&gt;8,8,INDEX(Attendance!$R:$R,MATCH($B86&amp;AB$7,Attendance!$N:$N,0))))),"")</f>
        <v>8</v>
      </c>
      <c r="AC87" s="192">
        <f>IFERROR(IF(AC$6="Sun",INDEX(Attendance!$R:$R,MATCH($B86&amp;AC$7,Attendance!$N:$N,0)),IF(INDEX(Attendance!$R:$R,MATCH($B86&amp;AC$7,Attendance!$N:$N,0))="","",IF(INDEX(Attendance!$R:$R,MATCH($B86&amp;AC$7,Attendance!$N:$N,0))&gt;8,8,INDEX(Attendance!$R:$R,MATCH($B86&amp;AC$7,Attendance!$N:$N,0))))),"")</f>
        <v>8</v>
      </c>
      <c r="AD87" s="192">
        <f>IFERROR(IF(AD$6="Sun",INDEX(Attendance!$R:$R,MATCH($B86&amp;AD$7,Attendance!$N:$N,0)),IF(INDEX(Attendance!$R:$R,MATCH($B86&amp;AD$7,Attendance!$N:$N,0))="","",IF(INDEX(Attendance!$R:$R,MATCH($B86&amp;AD$7,Attendance!$N:$N,0))&gt;8,8,INDEX(Attendance!$R:$R,MATCH($B86&amp;AD$7,Attendance!$N:$N,0))))),"")</f>
        <v>8</v>
      </c>
      <c r="AE87" s="192">
        <f>IFERROR(IF(AE$6="Sun",INDEX(Attendance!$R:$R,MATCH($B86&amp;AE$7,Attendance!$N:$N,0)),IF(INDEX(Attendance!$R:$R,MATCH($B86&amp;AE$7,Attendance!$N:$N,0))="","",IF(INDEX(Attendance!$R:$R,MATCH($B86&amp;AE$7,Attendance!$N:$N,0))&gt;8,8,INDEX(Attendance!$R:$R,MATCH($B86&amp;AE$7,Attendance!$N:$N,0))))),"")</f>
        <v>8</v>
      </c>
      <c r="AF87" s="192">
        <f>IFERROR(IF(AF$6="Sun",INDEX(Attendance!$R:$R,MATCH($B86&amp;AF$7,Attendance!$N:$N,0)),IF(INDEX(Attendance!$R:$R,MATCH($B86&amp;AF$7,Attendance!$N:$N,0))="","",IF(INDEX(Attendance!$R:$R,MATCH($B86&amp;AF$7,Attendance!$N:$N,0))&gt;8,8,INDEX(Attendance!$R:$R,MATCH($B86&amp;AF$7,Attendance!$N:$N,0))))),"")</f>
        <v>8</v>
      </c>
      <c r="AG87" s="192" t="str">
        <f>IFERROR(IF(AG$6="Sun",INDEX(Attendance!$R:$R,MATCH($B86&amp;AG$7,Attendance!$N:$N,0)),IF(INDEX(Attendance!$R:$R,MATCH($B86&amp;AG$7,Attendance!$N:$N,0))="","",IF(INDEX(Attendance!$R:$R,MATCH($B86&amp;AG$7,Attendance!$N:$N,0))&gt;8,8,INDEX(Attendance!$R:$R,MATCH($B86&amp;AG$7,Attendance!$N:$N,0))))),"")</f>
        <v/>
      </c>
      <c r="AH87" s="192" t="str">
        <f>IFERROR(IF(AH$6="Sun",INDEX(Attendance!$R:$R,MATCH($B86&amp;AH$7,Attendance!$N:$N,0)),IF(INDEX(Attendance!$R:$R,MATCH($B86&amp;AH$7,Attendance!$N:$N,0))="","",IF(INDEX(Attendance!$R:$R,MATCH($B86&amp;AH$7,Attendance!$N:$N,0))&gt;8,8,INDEX(Attendance!$R:$R,MATCH($B86&amp;AH$7,Attendance!$N:$N,0))))),"")</f>
        <v/>
      </c>
      <c r="AI87" s="192" t="str">
        <f>IFERROR(IF(AI$6="Sun",INDEX(Attendance!$R:$R,MATCH($B86&amp;AI$7,Attendance!$N:$N,0)),IF(INDEX(Attendance!$R:$R,MATCH($B86&amp;AI$7,Attendance!$N:$N,0))="","",IF(INDEX(Attendance!$R:$R,MATCH($B86&amp;AI$7,Attendance!$N:$N,0))&gt;8,8,INDEX(Attendance!$R:$R,MATCH($B86&amp;AI$7,Attendance!$N:$N,0))))),"")</f>
        <v/>
      </c>
      <c r="AJ87" s="192" t="str">
        <f>IFERROR(IF(AJ$6="Sun",INDEX(Attendance!$R:$R,MATCH($B86&amp;AJ$7,Attendance!$N:$N,0)),IF(INDEX(Attendance!$R:$R,MATCH($B86&amp;AJ$7,Attendance!$N:$N,0))="","",IF(INDEX(Attendance!$R:$R,MATCH($B86&amp;AJ$7,Attendance!$N:$N,0))&gt;8,8,INDEX(Attendance!$R:$R,MATCH($B86&amp;AJ$7,Attendance!$N:$N,0))))),"")</f>
        <v/>
      </c>
      <c r="AK87" s="259"/>
      <c r="AL87" s="193">
        <f>ROUND((IF($C91="",Basic,MID($C91,FIND("RM",$C91)+3,4))+$AP86+$AQ91)/WorkDays/WorkHours*AL$6,4)</f>
        <v>8.7980999999999998</v>
      </c>
      <c r="AM87" s="193">
        <f>ROUND((IF($C91="",Basic,MID($C91,FIND("RM",$C91)+3,4))+$AP86+$AQ91)/WorkDays/WorkHours*AM$6,4)</f>
        <v>11.7308</v>
      </c>
      <c r="AN87" s="193">
        <f>ROUND((IF($C91="",Basic,MID($C91,FIND("RM",$C91)+3,4))+$AP86+$AQ91)/WorkDays/WorkHours*AN$6,4)</f>
        <v>17.5962</v>
      </c>
      <c r="AO87" s="262"/>
      <c r="AP87" s="265"/>
      <c r="AQ87" s="86"/>
      <c r="AR87" s="194"/>
      <c r="AS87" s="194"/>
      <c r="AT87" s="194"/>
      <c r="AU87" s="256"/>
    </row>
    <row r="88" spans="1:47" s="213" customFormat="1" ht="33" customHeight="1" x14ac:dyDescent="0.35">
      <c r="A88" s="189"/>
      <c r="B88" s="184"/>
      <c r="C88" s="195" t="str">
        <f>_xlfn.IFNA(INDEX(Masterlist!E:E,MATCH(B86,Masterlist!B:B,0)),"")</f>
        <v>Phone No. 15</v>
      </c>
      <c r="D88" s="1"/>
      <c r="E88" s="196" t="s">
        <v>175</v>
      </c>
      <c r="F88" s="197">
        <f>IFERROR(IF(F$6="Sun","",IF(INDEX(Attendance!$S:$S,MATCH($B86&amp;F$7,Attendance!$N:$N,0))=TRUE,"",IF(F87&lt;8,"",INDEX(Attendance!$G:$G,MATCH($B86&amp;F$7,Attendance!$N:$N,0))))),"")</f>
        <v>2</v>
      </c>
      <c r="G88" s="197">
        <f>IFERROR(IF(G$6="Sun","",IF(INDEX(Attendance!$S:$S,MATCH($B86&amp;G$7,Attendance!$N:$N,0))=TRUE,"",IF(G87&lt;8,"",INDEX(Attendance!$G:$G,MATCH($B86&amp;G$7,Attendance!$N:$N,0))))),"")</f>
        <v>2</v>
      </c>
      <c r="H88" s="197">
        <f>IFERROR(IF(H$6="Sun","",IF(INDEX(Attendance!$S:$S,MATCH($B86&amp;H$7,Attendance!$N:$N,0))=TRUE,"",IF(H87&lt;8,"",INDEX(Attendance!$G:$G,MATCH($B86&amp;H$7,Attendance!$N:$N,0))))),"")</f>
        <v>2</v>
      </c>
      <c r="I88" s="197">
        <f>IFERROR(IF(I$6="Sun","",IF(INDEX(Attendance!$S:$S,MATCH($B86&amp;I$7,Attendance!$N:$N,0))=TRUE,"",IF(I87&lt;8,"",INDEX(Attendance!$G:$G,MATCH($B86&amp;I$7,Attendance!$N:$N,0))))),"")</f>
        <v>2</v>
      </c>
      <c r="J88" s="197">
        <f>IFERROR(IF(J$6="Sun","",IF(INDEX(Attendance!$S:$S,MATCH($B86&amp;J$7,Attendance!$N:$N,0))=TRUE,"",IF(J87&lt;8,"",INDEX(Attendance!$G:$G,MATCH($B86&amp;J$7,Attendance!$N:$N,0))))),"")</f>
        <v>2</v>
      </c>
      <c r="K88" s="197">
        <f>IFERROR(IF(K$6="Sun","",IF(INDEX(Attendance!$S:$S,MATCH($B86&amp;K$7,Attendance!$N:$N,0))=TRUE,"",IF(K87&lt;8,"",INDEX(Attendance!$G:$G,MATCH($B86&amp;K$7,Attendance!$N:$N,0))))),"")</f>
        <v>2</v>
      </c>
      <c r="L88" s="197" t="str">
        <f>IFERROR(IF(L$6="Sun","",IF(INDEX(Attendance!$S:$S,MATCH($B86&amp;L$7,Attendance!$N:$N,0))=TRUE,"",IF(L87&lt;8,"",INDEX(Attendance!$G:$G,MATCH($B86&amp;L$7,Attendance!$N:$N,0))))),"")</f>
        <v/>
      </c>
      <c r="M88" s="197">
        <f>IFERROR(IF(M$6="Sun","",IF(INDEX(Attendance!$S:$S,MATCH($B86&amp;M$7,Attendance!$N:$N,0))=TRUE,"",IF(M87&lt;8,"",INDEX(Attendance!$G:$G,MATCH($B86&amp;M$7,Attendance!$N:$N,0))))),"")</f>
        <v>3</v>
      </c>
      <c r="N88" s="197">
        <f>IFERROR(IF(N$6="Sun","",IF(INDEX(Attendance!$S:$S,MATCH($B86&amp;N$7,Attendance!$N:$N,0))=TRUE,"",IF(N87&lt;8,"",INDEX(Attendance!$G:$G,MATCH($B86&amp;N$7,Attendance!$N:$N,0))))),"")</f>
        <v>3</v>
      </c>
      <c r="O88" s="197">
        <f>IFERROR(IF(O$6="Sun","",IF(INDEX(Attendance!$S:$S,MATCH($B86&amp;O$7,Attendance!$N:$N,0))=TRUE,"",IF(O87&lt;8,"",INDEX(Attendance!$G:$G,MATCH($B86&amp;O$7,Attendance!$N:$N,0))))),"")</f>
        <v>3</v>
      </c>
      <c r="P88" s="197">
        <f>IFERROR(IF(P$6="Sun","",IF(INDEX(Attendance!$S:$S,MATCH($B86&amp;P$7,Attendance!$N:$N,0))=TRUE,"",IF(P87&lt;8,"",INDEX(Attendance!$G:$G,MATCH($B86&amp;P$7,Attendance!$N:$N,0))))),"")</f>
        <v>3</v>
      </c>
      <c r="Q88" s="197">
        <f>IFERROR(IF(Q$6="Sun","",IF(INDEX(Attendance!$S:$S,MATCH($B86&amp;Q$7,Attendance!$N:$N,0))=TRUE,"",IF(Q87&lt;8,"",INDEX(Attendance!$G:$G,MATCH($B86&amp;Q$7,Attendance!$N:$N,0))))),"")</f>
        <v>0</v>
      </c>
      <c r="R88" s="197">
        <f>IFERROR(IF(R$6="Sun","",IF(INDEX(Attendance!$S:$S,MATCH($B86&amp;R$7,Attendance!$N:$N,0))=TRUE,"",IF(R87&lt;8,"",INDEX(Attendance!$G:$G,MATCH($B86&amp;R$7,Attendance!$N:$N,0))))),"")</f>
        <v>0</v>
      </c>
      <c r="S88" s="197" t="str">
        <f>IFERROR(IF(S$6="Sun","",IF(INDEX(Attendance!$S:$S,MATCH($B86&amp;S$7,Attendance!$N:$N,0))=TRUE,"",IF(S87&lt;8,"",INDEX(Attendance!$G:$G,MATCH($B86&amp;S$7,Attendance!$N:$N,0))))),"")</f>
        <v/>
      </c>
      <c r="T88" s="197">
        <f>IFERROR(IF(T$6="Sun","",IF(INDEX(Attendance!$S:$S,MATCH($B86&amp;T$7,Attendance!$N:$N,0))=TRUE,"",IF(T87&lt;8,"",INDEX(Attendance!$G:$G,MATCH($B86&amp;T$7,Attendance!$N:$N,0))))),"")</f>
        <v>3</v>
      </c>
      <c r="U88" s="197">
        <f>IFERROR(IF(U$6="Sun","",IF(INDEX(Attendance!$S:$S,MATCH($B86&amp;U$7,Attendance!$N:$N,0))=TRUE,"",IF(U87&lt;8,"",INDEX(Attendance!$G:$G,MATCH($B86&amp;U$7,Attendance!$N:$N,0))))),"")</f>
        <v>3</v>
      </c>
      <c r="V88" s="197">
        <f>IFERROR(IF(V$6="Sun","",IF(INDEX(Attendance!$S:$S,MATCH($B86&amp;V$7,Attendance!$N:$N,0))=TRUE,"",IF(V87&lt;8,"",INDEX(Attendance!$G:$G,MATCH($B86&amp;V$7,Attendance!$N:$N,0))))),"")</f>
        <v>3</v>
      </c>
      <c r="W88" s="197">
        <f>IFERROR(IF(W$6="Sun","",IF(INDEX(Attendance!$S:$S,MATCH($B86&amp;W$7,Attendance!$N:$N,0))=TRUE,"",IF(W87&lt;8,"",INDEX(Attendance!$G:$G,MATCH($B86&amp;W$7,Attendance!$N:$N,0))))),"")</f>
        <v>0</v>
      </c>
      <c r="X88" s="197">
        <f>IFERROR(IF(X$6="Sun","",IF(INDEX(Attendance!$S:$S,MATCH($B86&amp;X$7,Attendance!$N:$N,0))=TRUE,"",IF(X87&lt;8,"",INDEX(Attendance!$G:$G,MATCH($B86&amp;X$7,Attendance!$N:$N,0))))),"")</f>
        <v>3</v>
      </c>
      <c r="Y88" s="197">
        <f>IFERROR(IF(Y$6="Sun","",IF(INDEX(Attendance!$S:$S,MATCH($B86&amp;Y$7,Attendance!$N:$N,0))=TRUE,"",IF(Y87&lt;8,"",INDEX(Attendance!$G:$G,MATCH($B86&amp;Y$7,Attendance!$N:$N,0))))),"")</f>
        <v>3</v>
      </c>
      <c r="Z88" s="197" t="str">
        <f>IFERROR(IF(Z$6="Sun","",IF(INDEX(Attendance!$S:$S,MATCH($B86&amp;Z$7,Attendance!$N:$N,0))=TRUE,"",IF(Z87&lt;8,"",INDEX(Attendance!$G:$G,MATCH($B86&amp;Z$7,Attendance!$N:$N,0))))),"")</f>
        <v/>
      </c>
      <c r="AA88" s="197">
        <f>IFERROR(IF(AA$6="Sun","",IF(INDEX(Attendance!$S:$S,MATCH($B86&amp;AA$7,Attendance!$N:$N,0))=TRUE,"",IF(AA87&lt;8,"",INDEX(Attendance!$G:$G,MATCH($B86&amp;AA$7,Attendance!$N:$N,0))))),"")</f>
        <v>3</v>
      </c>
      <c r="AB88" s="197">
        <f>IFERROR(IF(AB$6="Sun","",IF(INDEX(Attendance!$S:$S,MATCH($B86&amp;AB$7,Attendance!$N:$N,0))=TRUE,"",IF(AB87&lt;8,"",INDEX(Attendance!$G:$G,MATCH($B86&amp;AB$7,Attendance!$N:$N,0))))),"")</f>
        <v>3</v>
      </c>
      <c r="AC88" s="197">
        <f>IFERROR(IF(AC$6="Sun","",IF(INDEX(Attendance!$S:$S,MATCH($B86&amp;AC$7,Attendance!$N:$N,0))=TRUE,"",IF(AC87&lt;8,"",INDEX(Attendance!$G:$G,MATCH($B86&amp;AC$7,Attendance!$N:$N,0))))),"")</f>
        <v>3</v>
      </c>
      <c r="AD88" s="197" t="str">
        <f>IFERROR(IF(AD$6="Sun","",IF(INDEX(Attendance!$S:$S,MATCH($B86&amp;AD$7,Attendance!$N:$N,0))=TRUE,"",IF(AD87&lt;8,"",INDEX(Attendance!$G:$G,MATCH($B86&amp;AD$7,Attendance!$N:$N,0))))),"")</f>
        <v/>
      </c>
      <c r="AE88" s="197">
        <f>IFERROR(IF(AE$6="Sun","",IF(INDEX(Attendance!$S:$S,MATCH($B86&amp;AE$7,Attendance!$N:$N,0))=TRUE,"",IF(AE87&lt;8,"",INDEX(Attendance!$G:$G,MATCH($B86&amp;AE$7,Attendance!$N:$N,0))))),"")</f>
        <v>3</v>
      </c>
      <c r="AF88" s="197">
        <f>IFERROR(IF(AF$6="Sun","",IF(INDEX(Attendance!$S:$S,MATCH($B86&amp;AF$7,Attendance!$N:$N,0))=TRUE,"",IF(AF87&lt;8,"",INDEX(Attendance!$G:$G,MATCH($B86&amp;AF$7,Attendance!$N:$N,0))))),"")</f>
        <v>3</v>
      </c>
      <c r="AG88" s="197" t="str">
        <f>IFERROR(IF(AG$6="Sun","",IF(INDEX(Attendance!$S:$S,MATCH($B86&amp;AG$7,Attendance!$N:$N,0))=TRUE,"",IF(AG87&lt;8,"",INDEX(Attendance!$G:$G,MATCH($B86&amp;AG$7,Attendance!$N:$N,0))))),"")</f>
        <v/>
      </c>
      <c r="AH88" s="197" t="str">
        <f>IFERROR(IF(AH$6="Sun","",IF(INDEX(Attendance!$S:$S,MATCH($B86&amp;AH$7,Attendance!$N:$N,0))=TRUE,"",IF(AH87&lt;8,"",INDEX(Attendance!$G:$G,MATCH($B86&amp;AH$7,Attendance!$N:$N,0))))),"")</f>
        <v/>
      </c>
      <c r="AI88" s="197" t="str">
        <f>IFERROR(IF(AI$6="Sun","",IF(INDEX(Attendance!$S:$S,MATCH($B86&amp;AI$7,Attendance!$N:$N,0))=TRUE,"",IF(AI87&lt;8,"",INDEX(Attendance!$G:$G,MATCH($B86&amp;AI$7,Attendance!$N:$N,0))))),"")</f>
        <v/>
      </c>
      <c r="AJ88" s="197" t="str">
        <f>IFERROR(IF(AJ$6="Sun","",IF(INDEX(Attendance!$S:$S,MATCH($B86&amp;AJ$7,Attendance!$N:$N,0))=TRUE,"",IF(AJ87&lt;8,"",INDEX(Attendance!$G:$G,MATCH($B86&amp;AJ$7,Attendance!$N:$N,0))))),"")</f>
        <v/>
      </c>
      <c r="AK88" s="259"/>
      <c r="AL88" s="198"/>
      <c r="AM88" s="198"/>
      <c r="AN88" s="198"/>
      <c r="AO88" s="262"/>
      <c r="AP88" s="265"/>
      <c r="AQ88" s="86"/>
      <c r="AR88" s="194"/>
      <c r="AS88" s="194"/>
      <c r="AT88" s="194"/>
      <c r="AU88" s="256"/>
    </row>
    <row r="89" spans="1:47" s="213" customFormat="1" ht="33" customHeight="1" x14ac:dyDescent="0.35">
      <c r="A89" s="189"/>
      <c r="B89" s="184"/>
      <c r="C89" s="195" t="str">
        <f>_xlfn.IFNA(INDEX(Masterlist!F:F,MATCH(B86,Masterlist!B:B,0)),"")</f>
        <v>Acc No. 15 Bank Code 15</v>
      </c>
      <c r="D89" s="88"/>
      <c r="E89" s="196"/>
      <c r="F89" s="199"/>
      <c r="G89" s="200"/>
      <c r="H89" s="192"/>
      <c r="I89" s="192"/>
      <c r="J89" s="192"/>
      <c r="K89" s="192"/>
      <c r="L89" s="192"/>
      <c r="M89" s="192"/>
      <c r="N89" s="192"/>
      <c r="O89" s="192"/>
      <c r="P89" s="192"/>
      <c r="Q89" s="201"/>
      <c r="R89" s="201"/>
      <c r="S89" s="192"/>
      <c r="T89" s="192"/>
      <c r="U89" s="192"/>
      <c r="V89" s="192"/>
      <c r="W89" s="192"/>
      <c r="X89" s="192"/>
      <c r="Y89" s="192"/>
      <c r="Z89" s="192"/>
      <c r="AA89" s="192"/>
      <c r="AB89" s="192"/>
      <c r="AC89" s="192"/>
      <c r="AD89" s="192"/>
      <c r="AE89" s="192"/>
      <c r="AF89" s="192"/>
      <c r="AG89" s="192"/>
      <c r="AH89" s="192"/>
      <c r="AI89" s="192"/>
      <c r="AJ89" s="192"/>
      <c r="AK89" s="259"/>
      <c r="AL89" s="198"/>
      <c r="AM89" s="198"/>
      <c r="AN89" s="198"/>
      <c r="AO89" s="262"/>
      <c r="AP89" s="265"/>
      <c r="AQ89" s="86"/>
      <c r="AR89" s="194"/>
      <c r="AS89" s="194"/>
      <c r="AT89" s="194"/>
      <c r="AU89" s="256"/>
    </row>
    <row r="90" spans="1:47" s="213" customFormat="1" ht="33" customHeight="1" x14ac:dyDescent="0.35">
      <c r="A90" s="189"/>
      <c r="B90" s="184"/>
      <c r="C90" s="202">
        <f>_xlfn.IFNA(INDEX(Masterlist!I:I,MATCH(B86,Masterlist!B:B,0)),"")</f>
        <v>43069</v>
      </c>
      <c r="D90" s="226" t="str">
        <f>_xlfn.IFNA(IF(INDEX(Attendance!H:H,MATCH(B86,Attendance!$A:$A,0))="VMI","SCOPE ALLW",""),"")</f>
        <v/>
      </c>
      <c r="E90" s="196" t="s">
        <v>13</v>
      </c>
      <c r="F90" s="203">
        <f>IFERROR(IF(AND(RIGHT(F86,1)="N",VALUE(F87)&gt;=8),Database!$I$3,""),"")</f>
        <v>2</v>
      </c>
      <c r="G90" s="192">
        <f>IFERROR(IF(AND(RIGHT(G86,1)="N",VALUE(G87)&gt;=8),Database!$I$3,""),"")</f>
        <v>2</v>
      </c>
      <c r="H90" s="199">
        <f>IFERROR(IF(AND(RIGHT(H86,1)="N",VALUE(H87)&gt;=8),Database!$I$3,""),"")</f>
        <v>2</v>
      </c>
      <c r="I90" s="192">
        <f>IFERROR(IF(AND(RIGHT(I86,1)="N",VALUE(I87)&gt;=8),Database!$I$3,""),"")</f>
        <v>2</v>
      </c>
      <c r="J90" s="192">
        <f>IFERROR(IF(AND(RIGHT(J86,1)="N",VALUE(J87)&gt;=8),Database!$I$3,""),"")</f>
        <v>2</v>
      </c>
      <c r="K90" s="192">
        <f>IFERROR(IF(AND(RIGHT(K86,1)="N",VALUE(K87)&gt;=8),Database!$I$3,""),"")</f>
        <v>2</v>
      </c>
      <c r="L90" s="192" t="str">
        <f>IFERROR(IF(AND(RIGHT(L86,1)="N",VALUE(L87)&gt;=8),Database!$I$3,""),"")</f>
        <v/>
      </c>
      <c r="M90" s="192">
        <f>IFERROR(IF(AND(RIGHT(M86,1)="N",VALUE(M87)&gt;=8),Database!$I$3,""),"")</f>
        <v>2</v>
      </c>
      <c r="N90" s="192">
        <f>IFERROR(IF(AND(RIGHT(N86,1)="N",VALUE(N87)&gt;=8),Database!$I$3,""),"")</f>
        <v>2</v>
      </c>
      <c r="O90" s="192">
        <f>IFERROR(IF(AND(RIGHT(O86,1)="N",VALUE(O87)&gt;=8),Database!$I$3,""),"")</f>
        <v>2</v>
      </c>
      <c r="P90" s="192">
        <f>IFERROR(IF(AND(RIGHT(P86,1)="N",VALUE(P87)&gt;=8),Database!$I$3,""),"")</f>
        <v>2</v>
      </c>
      <c r="Q90" s="192" t="str">
        <f>IFERROR(IF(AND(RIGHT(Q86,1)="N",VALUE(Q87)&gt;=8),Database!$I$3,""),"")</f>
        <v/>
      </c>
      <c r="R90" s="192" t="str">
        <f>IFERROR(IF(AND(RIGHT(R86,1)="N",VALUE(R87)&gt;=8),Database!$I$3,""),"")</f>
        <v/>
      </c>
      <c r="S90" s="192" t="str">
        <f>IFERROR(IF(AND(RIGHT(S86,1)="N",VALUE(S87)&gt;=8),Database!$I$3,""),"")</f>
        <v/>
      </c>
      <c r="T90" s="192" t="str">
        <f>IFERROR(IF(AND(RIGHT(T86,1)="N",VALUE(T87)&gt;=8),Database!$I$3,""),"")</f>
        <v/>
      </c>
      <c r="U90" s="192" t="str">
        <f>IFERROR(IF(AND(RIGHT(U86,1)="N",VALUE(U87)&gt;=8),Database!$I$3,""),"")</f>
        <v/>
      </c>
      <c r="V90" s="192" t="str">
        <f>IFERROR(IF(AND(RIGHT(V86,1)="N",VALUE(V87)&gt;=8),Database!$I$3,""),"")</f>
        <v/>
      </c>
      <c r="W90" s="192" t="str">
        <f>IFERROR(IF(AND(RIGHT(W86,1)="N",VALUE(W87)&gt;=8),Database!$I$3,""),"")</f>
        <v/>
      </c>
      <c r="X90" s="192" t="str">
        <f>IFERROR(IF(AND(RIGHT(X86,1)="N",VALUE(X87)&gt;=8),Database!$I$3,""),"")</f>
        <v/>
      </c>
      <c r="Y90" s="192" t="str">
        <f>IFERROR(IF(AND(RIGHT(Y86,1)="N",VALUE(Y87)&gt;=8),Database!$I$3,""),"")</f>
        <v/>
      </c>
      <c r="Z90" s="192" t="str">
        <f>IFERROR(IF(AND(RIGHT(Z86,1)="N",VALUE(Z87)&gt;=8),Database!$I$3,""),"")</f>
        <v/>
      </c>
      <c r="AA90" s="192" t="str">
        <f>IFERROR(IF(AND(RIGHT(AA86,1)="N",VALUE(AA87)&gt;=8),Database!$I$3,""),"")</f>
        <v/>
      </c>
      <c r="AB90" s="192" t="str">
        <f>IFERROR(IF(AND(RIGHT(AB86,1)="N",VALUE(AB87)&gt;=8),Database!$I$3,""),"")</f>
        <v/>
      </c>
      <c r="AC90" s="192" t="str">
        <f>IFERROR(IF(AND(RIGHT(AC86,1)="N",VALUE(AC87)&gt;=8),Database!$I$3,""),"")</f>
        <v/>
      </c>
      <c r="AD90" s="192" t="str">
        <f>IFERROR(IF(AND(RIGHT(AD86,1)="N",VALUE(AD87)&gt;=8),Database!$I$3,""),"")</f>
        <v/>
      </c>
      <c r="AE90" s="192" t="str">
        <f>IFERROR(IF(AND(RIGHT(AE86,1)="N",VALUE(AE87)&gt;=8),Database!$I$3,""),"")</f>
        <v/>
      </c>
      <c r="AF90" s="192" t="str">
        <f>IFERROR(IF(AND(RIGHT(AF86,1)="N",VALUE(AF87)&gt;=8),Database!$I$3,""),"")</f>
        <v/>
      </c>
      <c r="AG90" s="192" t="str">
        <f>IFERROR(IF(AND(RIGHT(AG86,1)="N",VALUE(AG87)&gt;=8),Database!$I$3,""),"")</f>
        <v/>
      </c>
      <c r="AH90" s="192" t="str">
        <f>IFERROR(IF(AND(RIGHT(AH86,1)="N",VALUE(AH87)&gt;=8),Database!$I$3,""),"")</f>
        <v/>
      </c>
      <c r="AI90" s="192" t="str">
        <f>IFERROR(IF(AND(RIGHT(AI86,1)="N",VALUE(AI87)&gt;=8),Database!$I$3,""),"")</f>
        <v/>
      </c>
      <c r="AJ90" s="192" t="str">
        <f>IFERROR(IF(AND(RIGHT(AJ86,1)="N",VALUE(AJ87)&gt;=8),Database!$I$3,""),"")</f>
        <v/>
      </c>
      <c r="AK90" s="259"/>
      <c r="AL90" s="204"/>
      <c r="AM90" s="198"/>
      <c r="AN90" s="198"/>
      <c r="AO90" s="262"/>
      <c r="AP90" s="265"/>
      <c r="AQ90" s="86"/>
      <c r="AR90" s="194"/>
      <c r="AS90" s="194"/>
      <c r="AT90" s="194"/>
      <c r="AU90" s="256"/>
    </row>
    <row r="91" spans="1:47" s="213" customFormat="1" ht="33" customHeight="1" thickBot="1" x14ac:dyDescent="0.4">
      <c r="A91" s="189"/>
      <c r="B91" s="205"/>
      <c r="C91" s="222"/>
      <c r="D91" s="28"/>
      <c r="E91" s="206" t="s">
        <v>176</v>
      </c>
      <c r="F91" s="207">
        <f>IFERROR(IF(INDEX(Attendance!$T:$T,MATCH($B86&amp;F$7,Attendance!$N:$N,0))=TRUE,"L",IF(SUM(F87:F88)&gt;=10,5,"")),"")</f>
        <v>5</v>
      </c>
      <c r="G91" s="207">
        <f>IFERROR(IF(INDEX(Attendance!$T:$T,MATCH($B86&amp;G$7,Attendance!$N:$N,0))=TRUE,"L",IF(SUM(G87:G88)&gt;=10,5,"")),"")</f>
        <v>5</v>
      </c>
      <c r="H91" s="208">
        <f>IFERROR(IF(INDEX(Attendance!$T:$T,MATCH($B86&amp;H$7,Attendance!$N:$N,0))=TRUE,"L",IF(SUM(H87:H88)&gt;=10,5,"")),"")</f>
        <v>5</v>
      </c>
      <c r="I91" s="208">
        <f>IFERROR(IF(INDEX(Attendance!$T:$T,MATCH($B86&amp;I$7,Attendance!$N:$N,0))=TRUE,"L",IF(SUM(I87:I88)&gt;=10,5,"")),"")</f>
        <v>5</v>
      </c>
      <c r="J91" s="208">
        <f>IFERROR(IF(INDEX(Attendance!$T:$T,MATCH($B86&amp;J$7,Attendance!$N:$N,0))=TRUE,"L",IF(SUM(J87:J88)&gt;=10,5,"")),"")</f>
        <v>5</v>
      </c>
      <c r="K91" s="208">
        <f>IFERROR(IF(INDEX(Attendance!$T:$T,MATCH($B86&amp;K$7,Attendance!$N:$N,0))=TRUE,"L",IF(SUM(K87:K88)&gt;=10,5,"")),"")</f>
        <v>5</v>
      </c>
      <c r="L91" s="208" t="str">
        <f>IFERROR(IF(INDEX(Attendance!$T:$T,MATCH($B86&amp;L$7,Attendance!$N:$N,0))=TRUE,"L",IF(SUM(L87:L88)&gt;=10,5,"")),"")</f>
        <v/>
      </c>
      <c r="M91" s="208">
        <f>IFERROR(IF(INDEX(Attendance!$T:$T,MATCH($B86&amp;M$7,Attendance!$N:$N,0))=TRUE,"L",IF(SUM(M87:M88)&gt;=10,5,"")),"")</f>
        <v>5</v>
      </c>
      <c r="N91" s="208">
        <f>IFERROR(IF(INDEX(Attendance!$T:$T,MATCH($B86&amp;N$7,Attendance!$N:$N,0))=TRUE,"L",IF(SUM(N87:N88)&gt;=10,5,"")),"")</f>
        <v>5</v>
      </c>
      <c r="O91" s="208">
        <f>IFERROR(IF(INDEX(Attendance!$T:$T,MATCH($B86&amp;O$7,Attendance!$N:$N,0))=TRUE,"L",IF(SUM(O87:O88)&gt;=10,5,"")),"")</f>
        <v>5</v>
      </c>
      <c r="P91" s="208">
        <f>IFERROR(IF(INDEX(Attendance!$T:$T,MATCH($B86&amp;P$7,Attendance!$N:$N,0))=TRUE,"L",IF(SUM(P87:P88)&gt;=10,5,"")),"")</f>
        <v>5</v>
      </c>
      <c r="Q91" s="208" t="str">
        <f>IFERROR(IF(INDEX(Attendance!$T:$T,MATCH($B86&amp;Q$7,Attendance!$N:$N,0))=TRUE,"L",IF(SUM(Q87:Q88)&gt;=10,5,"")),"")</f>
        <v/>
      </c>
      <c r="R91" s="208" t="str">
        <f>IFERROR(IF(INDEX(Attendance!$T:$T,MATCH($B86&amp;R$7,Attendance!$N:$N,0))=TRUE,"L",IF(SUM(R87:R88)&gt;=10,5,"")),"")</f>
        <v/>
      </c>
      <c r="S91" s="208" t="str">
        <f>IFERROR(IF(INDEX(Attendance!$T:$T,MATCH($B86&amp;S$7,Attendance!$N:$N,0))=TRUE,"L",IF(SUM(S87:S88)&gt;=10,5,"")),"")</f>
        <v/>
      </c>
      <c r="T91" s="208">
        <f>IFERROR(IF(INDEX(Attendance!$T:$T,MATCH($B86&amp;T$7,Attendance!$N:$N,0))=TRUE,"L",IF(SUM(T87:T88)&gt;=10,5,"")),"")</f>
        <v>5</v>
      </c>
      <c r="U91" s="208">
        <f>IFERROR(IF(INDEX(Attendance!$T:$T,MATCH($B86&amp;U$7,Attendance!$N:$N,0))=TRUE,"L",IF(SUM(U87:U88)&gt;=10,5,"")),"")</f>
        <v>5</v>
      </c>
      <c r="V91" s="208">
        <f>IFERROR(IF(INDEX(Attendance!$T:$T,MATCH($B86&amp;V$7,Attendance!$N:$N,0))=TRUE,"L",IF(SUM(V87:V88)&gt;=10,5,"")),"")</f>
        <v>5</v>
      </c>
      <c r="W91" s="208" t="str">
        <f>IFERROR(IF(INDEX(Attendance!$T:$T,MATCH($B86&amp;W$7,Attendance!$N:$N,0))=TRUE,"L",IF(SUM(W87:W88)&gt;=10,5,"")),"")</f>
        <v/>
      </c>
      <c r="X91" s="208">
        <f>IFERROR(IF(INDEX(Attendance!$T:$T,MATCH($B86&amp;X$7,Attendance!$N:$N,0))=TRUE,"L",IF(SUM(X87:X88)&gt;=10,5,"")),"")</f>
        <v>5</v>
      </c>
      <c r="Y91" s="208">
        <f>IFERROR(IF(INDEX(Attendance!$T:$T,MATCH($B86&amp;Y$7,Attendance!$N:$N,0))=TRUE,"L",IF(SUM(Y87:Y88)&gt;=10,5,"")),"")</f>
        <v>5</v>
      </c>
      <c r="Z91" s="208" t="str">
        <f>IFERROR(IF(INDEX(Attendance!$T:$T,MATCH($B86&amp;Z$7,Attendance!$N:$N,0))=TRUE,"L",IF(SUM(Z87:Z88)&gt;=10,5,"")),"")</f>
        <v/>
      </c>
      <c r="AA91" s="208">
        <f>IFERROR(IF(INDEX(Attendance!$T:$T,MATCH($B86&amp;AA$7,Attendance!$N:$N,0))=TRUE,"L",IF(SUM(AA87:AA88)&gt;=10,5,"")),"")</f>
        <v>5</v>
      </c>
      <c r="AB91" s="208">
        <f>IFERROR(IF(INDEX(Attendance!$T:$T,MATCH($B86&amp;AB$7,Attendance!$N:$N,0))=TRUE,"L",IF(SUM(AB87:AB88)&gt;=10,5,"")),"")</f>
        <v>5</v>
      </c>
      <c r="AC91" s="208">
        <f>IFERROR(IF(INDEX(Attendance!$T:$T,MATCH($B86&amp;AC$7,Attendance!$N:$N,0))=TRUE,"L",IF(SUM(AC87:AC88)&gt;=10,5,"")),"")</f>
        <v>5</v>
      </c>
      <c r="AD91" s="208" t="str">
        <f>IFERROR(IF(INDEX(Attendance!$T:$T,MATCH($B86&amp;AD$7,Attendance!$N:$N,0))=TRUE,"L",IF(SUM(AD87:AD88)&gt;=10,5,"")),"")</f>
        <v>L</v>
      </c>
      <c r="AE91" s="208">
        <f>IFERROR(IF(INDEX(Attendance!$T:$T,MATCH($B86&amp;AE$7,Attendance!$N:$N,0))=TRUE,"L",IF(SUM(AE87:AE88)&gt;=10,5,"")),"")</f>
        <v>5</v>
      </c>
      <c r="AF91" s="208">
        <f>IFERROR(IF(INDEX(Attendance!$T:$T,MATCH($B86&amp;AF$7,Attendance!$N:$N,0))=TRUE,"L",IF(SUM(AF87:AF88)&gt;=10,5,"")),"")</f>
        <v>5</v>
      </c>
      <c r="AG91" s="208" t="str">
        <f>IFERROR(IF(INDEX(Attendance!$T:$T,MATCH($B86&amp;AG$7,Attendance!$N:$N,0))=TRUE,"L",IF(SUM(AG87:AG88)&gt;=10,5,"")),"")</f>
        <v/>
      </c>
      <c r="AH91" s="208" t="str">
        <f>IFERROR(IF(INDEX(Attendance!$T:$T,MATCH($B86&amp;AH$7,Attendance!$N:$N,0))=TRUE,"L",IF(SUM(AH87:AH88)&gt;=10,5,"")),"")</f>
        <v/>
      </c>
      <c r="AI91" s="208" t="str">
        <f>IFERROR(IF(INDEX(Attendance!$T:$T,MATCH($B86&amp;AI$7,Attendance!$N:$N,0))=TRUE,"L",IF(SUM(AI87:AI88)&gt;=10,5,"")),"")</f>
        <v/>
      </c>
      <c r="AJ91" s="208" t="str">
        <f>IFERROR(IF(INDEX(Attendance!$T:$T,MATCH($B86&amp;AJ$7,Attendance!$N:$N,0))=TRUE,"L",IF(SUM(AJ87:AJ88)&gt;=10,5,"")),"")</f>
        <v/>
      </c>
      <c r="AK91" s="260"/>
      <c r="AL91" s="209">
        <f>ROUND(AL86*AL87,2)</f>
        <v>475.1</v>
      </c>
      <c r="AM91" s="209">
        <f>ROUND(AM86*AM87,2)</f>
        <v>0</v>
      </c>
      <c r="AN91" s="209">
        <f>ROUND(AN86*AN87,2)</f>
        <v>0</v>
      </c>
      <c r="AO91" s="263"/>
      <c r="AP91" s="266"/>
      <c r="AQ91" s="210">
        <f>AQ86*$AQ$5</f>
        <v>0</v>
      </c>
      <c r="AR91" s="211">
        <f>AR86*ROUND(IF($C91="",Basic,MID($C91,FIND("RM",$C91)+3,4))/WorkDays,2)</f>
        <v>0</v>
      </c>
      <c r="AS91" s="211">
        <f>AS86*ROUND(IF($C91="",Basic,MID($C91,FIND("RM",$C91)+3,4))/WorkDays,2)</f>
        <v>0</v>
      </c>
      <c r="AT91" s="211">
        <f>AT86*ROUND(IF($C91="",Basic,MID($C91,FIND("RM",$C91)+3,4))/WorkDays,2)</f>
        <v>92.3</v>
      </c>
      <c r="AU91" s="257"/>
    </row>
    <row r="92" spans="1:47" s="212" customFormat="1" ht="33" customHeight="1" x14ac:dyDescent="0.25">
      <c r="A92" s="175">
        <f t="shared" si="12"/>
        <v>15</v>
      </c>
      <c r="B92" s="184" t="str">
        <f>_xlfn.IFNA(INDEX(Attendance!$A:$A,MATCH(A92,Attendance!$M:$M,0)),"")</f>
        <v>Code 16</v>
      </c>
      <c r="C92" s="185" t="str">
        <f>_xlfn.IFNA(INDEX(Masterlist!C:C,MATCH(B92,Masterlist!B:B,0)),"")</f>
        <v>Name 16</v>
      </c>
      <c r="D92" s="87"/>
      <c r="E92" s="186" t="s">
        <v>173</v>
      </c>
      <c r="F92" s="83" t="str" cm="1">
        <f t="array" ref="F92">_xlfn.IFNA(IF(OR(VALUE(F$7&amp;$C$3)=PH),IF(F93="","PH",IF(INDEX(Attendance!$O:$O,MATCH($B92&amp;F$7,Attendance!$N:$N,0))&lt;"1200","PM","PN")),IF(F$6="Sun",IF(F93="","RD",IF(INDEX(Attendance!$O:$O,MATCH($B92&amp;F$7,Attendance!$N:$N,0))&lt;"1200","RM","RN")),IF(F93="",IF(F$7="","",IF(INDEX(Attendance!$I:$I,MATCH($B92&amp;F$7,Attendance!$N:$N,0))="ABS","AB","UL")),IF(INDEX(Attendance!$O:$O,MATCH($B92&amp;F$7,Attendance!$N:$N,0))&lt;"1200","M","N")))),"")</f>
        <v>M</v>
      </c>
      <c r="G92" s="83" t="str" cm="1">
        <f t="array" ref="G92">_xlfn.IFNA(IF(OR(VALUE(G$7&amp;$C$3)=PH),IF(G93="","PH",IF(INDEX(Attendance!$O:$O,MATCH($B92&amp;G$7,Attendance!$N:$N,0))&lt;"1200","PM","PN")),IF(G$6="Sun",IF(G93="","RD",IF(INDEX(Attendance!$O:$O,MATCH($B92&amp;G$7,Attendance!$N:$N,0))&lt;"1200","RM","RN")),IF(G93="",IF(G$7="","",IF(INDEX(Attendance!$I:$I,MATCH($B92&amp;G$7,Attendance!$N:$N,0))="ABS","AB","UL")),IF(INDEX(Attendance!$O:$O,MATCH($B92&amp;G$7,Attendance!$N:$N,0))&lt;"1200","M","N")))),"")</f>
        <v>M</v>
      </c>
      <c r="H92" s="83" t="str" cm="1">
        <f t="array" ref="H92">_xlfn.IFNA(IF(OR(VALUE(H$7&amp;$C$3)=PH),IF(H93="","PH",IF(INDEX(Attendance!$O:$O,MATCH($B92&amp;H$7,Attendance!$N:$N,0))&lt;"1200","PM","PN")),IF(H$6="Sun",IF(H93="","RD",IF(INDEX(Attendance!$O:$O,MATCH($B92&amp;H$7,Attendance!$N:$N,0))&lt;"1200","RM","RN")),IF(H93="",IF(H$7="","",IF(INDEX(Attendance!$I:$I,MATCH($B92&amp;H$7,Attendance!$N:$N,0))="ABS","AB","UL")),IF(INDEX(Attendance!$O:$O,MATCH($B92&amp;H$7,Attendance!$N:$N,0))&lt;"1200","M","N")))),"")</f>
        <v>M</v>
      </c>
      <c r="I92" s="83" t="str" cm="1">
        <f t="array" ref="I92">_xlfn.IFNA(IF(OR(VALUE(I$7&amp;$C$3)=PH),IF(I93="","PH",IF(INDEX(Attendance!$O:$O,MATCH($B92&amp;I$7,Attendance!$N:$N,0))&lt;"1200","PM","PN")),IF(I$6="Sun",IF(I93="","RD",IF(INDEX(Attendance!$O:$O,MATCH($B92&amp;I$7,Attendance!$N:$N,0))&lt;"1200","RM","RN")),IF(I93="",IF(I$7="","",IF(INDEX(Attendance!$I:$I,MATCH($B92&amp;I$7,Attendance!$N:$N,0))="ABS","AB","UL")),IF(INDEX(Attendance!$O:$O,MATCH($B92&amp;I$7,Attendance!$N:$N,0))&lt;"1200","M","N")))),"")</f>
        <v>M</v>
      </c>
      <c r="J92" s="83" t="str" cm="1">
        <f t="array" ref="J92">_xlfn.IFNA(IF(OR(VALUE(J$7&amp;$C$3)=PH),IF(J93="","PH",IF(INDEX(Attendance!$O:$O,MATCH($B92&amp;J$7,Attendance!$N:$N,0))&lt;"1200","PM","PN")),IF(J$6="Sun",IF(J93="","RD",IF(INDEX(Attendance!$O:$O,MATCH($B92&amp;J$7,Attendance!$N:$N,0))&lt;"1200","RM","RN")),IF(J93="",IF(J$7="","",IF(INDEX(Attendance!$I:$I,MATCH($B92&amp;J$7,Attendance!$N:$N,0))="ABS","AB","UL")),IF(INDEX(Attendance!$O:$O,MATCH($B92&amp;J$7,Attendance!$N:$N,0))&lt;"1200","M","N")))),"")</f>
        <v>M</v>
      </c>
      <c r="K92" s="83" t="str" cm="1">
        <f t="array" ref="K92">_xlfn.IFNA(IF(OR(VALUE(K$7&amp;$C$3)=PH),IF(K93="","PH",IF(INDEX(Attendance!$O:$O,MATCH($B92&amp;K$7,Attendance!$N:$N,0))&lt;"1200","PM","PN")),IF(K$6="Sun",IF(K93="","RD",IF(INDEX(Attendance!$O:$O,MATCH($B92&amp;K$7,Attendance!$N:$N,0))&lt;"1200","RM","RN")),IF(K93="",IF(K$7="","",IF(INDEX(Attendance!$I:$I,MATCH($B92&amp;K$7,Attendance!$N:$N,0))="ABS","AB","UL")),IF(INDEX(Attendance!$O:$O,MATCH($B92&amp;K$7,Attendance!$N:$N,0))&lt;"1200","M","N")))),"")</f>
        <v>M</v>
      </c>
      <c r="L92" s="83" t="str" cm="1">
        <f t="array" ref="L92">_xlfn.IFNA(IF(OR(VALUE(L$7&amp;$C$3)=PH),IF(L93="","PH",IF(INDEX(Attendance!$O:$O,MATCH($B92&amp;L$7,Attendance!$N:$N,0))&lt;"1200","PM","PN")),IF(L$6="Sun",IF(L93="","RD",IF(INDEX(Attendance!$O:$O,MATCH($B92&amp;L$7,Attendance!$N:$N,0))&lt;"1200","RM","RN")),IF(L93="",IF(L$7="","",IF(INDEX(Attendance!$I:$I,MATCH($B92&amp;L$7,Attendance!$N:$N,0))="ABS","AB","UL")),IF(INDEX(Attendance!$O:$O,MATCH($B92&amp;L$7,Attendance!$N:$N,0))&lt;"1200","M","N")))),"")</f>
        <v>RD</v>
      </c>
      <c r="M92" s="83" t="str" cm="1">
        <f t="array" ref="M92">_xlfn.IFNA(IF(OR(VALUE(M$7&amp;$C$3)=PH),IF(M93="","PH",IF(INDEX(Attendance!$O:$O,MATCH($B92&amp;M$7,Attendance!$N:$N,0))&lt;"1200","PM","PN")),IF(M$6="Sun",IF(M93="","RD",IF(INDEX(Attendance!$O:$O,MATCH($B92&amp;M$7,Attendance!$N:$N,0))&lt;"1200","RM","RN")),IF(M93="",IF(M$7="","",IF(INDEX(Attendance!$I:$I,MATCH($B92&amp;M$7,Attendance!$N:$N,0))="ABS","AB","UL")),IF(INDEX(Attendance!$O:$O,MATCH($B92&amp;M$7,Attendance!$N:$N,0))&lt;"1200","M","N")))),"")</f>
        <v>M</v>
      </c>
      <c r="N92" s="83" t="str" cm="1">
        <f t="array" ref="N92">_xlfn.IFNA(IF(OR(VALUE(N$7&amp;$C$3)=PH),IF(N93="","PH",IF(INDEX(Attendance!$O:$O,MATCH($B92&amp;N$7,Attendance!$N:$N,0))&lt;"1200","PM","PN")),IF(N$6="Sun",IF(N93="","RD",IF(INDEX(Attendance!$O:$O,MATCH($B92&amp;N$7,Attendance!$N:$N,0))&lt;"1200","RM","RN")),IF(N93="",IF(N$7="","",IF(INDEX(Attendance!$I:$I,MATCH($B92&amp;N$7,Attendance!$N:$N,0))="ABS","AB","UL")),IF(INDEX(Attendance!$O:$O,MATCH($B92&amp;N$7,Attendance!$N:$N,0))&lt;"1200","M","N")))),"")</f>
        <v>M</v>
      </c>
      <c r="O92" s="83" t="str" cm="1">
        <f t="array" ref="O92">_xlfn.IFNA(IF(OR(VALUE(O$7&amp;$C$3)=PH),IF(O93="","PH",IF(INDEX(Attendance!$O:$O,MATCH($B92&amp;O$7,Attendance!$N:$N,0))&lt;"1200","PM","PN")),IF(O$6="Sun",IF(O93="","RD",IF(INDEX(Attendance!$O:$O,MATCH($B92&amp;O$7,Attendance!$N:$N,0))&lt;"1200","RM","RN")),IF(O93="",IF(O$7="","",IF(INDEX(Attendance!$I:$I,MATCH($B92&amp;O$7,Attendance!$N:$N,0))="ABS","AB","UL")),IF(INDEX(Attendance!$O:$O,MATCH($B92&amp;O$7,Attendance!$N:$N,0))&lt;"1200","M","N")))),"")</f>
        <v>M</v>
      </c>
      <c r="P92" s="83" t="str" cm="1">
        <f t="array" ref="P92">_xlfn.IFNA(IF(OR(VALUE(P$7&amp;$C$3)=PH),IF(P93="","PH",IF(INDEX(Attendance!$O:$O,MATCH($B92&amp;P$7,Attendance!$N:$N,0))&lt;"1200","PM","PN")),IF(P$6="Sun",IF(P93="","RD",IF(INDEX(Attendance!$O:$O,MATCH($B92&amp;P$7,Attendance!$N:$N,0))&lt;"1200","RM","RN")),IF(P93="",IF(P$7="","",IF(INDEX(Attendance!$I:$I,MATCH($B92&amp;P$7,Attendance!$N:$N,0))="ABS","AB","UL")),IF(INDEX(Attendance!$O:$O,MATCH($B92&amp;P$7,Attendance!$N:$N,0))&lt;"1200","M","N")))),"")</f>
        <v>AB</v>
      </c>
      <c r="Q92" s="83" t="str" cm="1">
        <f t="array" ref="Q92">_xlfn.IFNA(IF(OR(VALUE(Q$7&amp;$C$3)=PH),IF(Q93="","PH",IF(INDEX(Attendance!$O:$O,MATCH($B92&amp;Q$7,Attendance!$N:$N,0))&lt;"1200","PM","PN")),IF(Q$6="Sun",IF(Q93="","RD",IF(INDEX(Attendance!$O:$O,MATCH($B92&amp;Q$7,Attendance!$N:$N,0))&lt;"1200","RM","RN")),IF(Q93="",IF(Q$7="","",IF(INDEX(Attendance!$I:$I,MATCH($B92&amp;Q$7,Attendance!$N:$N,0))="ABS","AB","UL")),IF(INDEX(Attendance!$O:$O,MATCH($B92&amp;Q$7,Attendance!$N:$N,0))&lt;"1200","M","N")))),"")</f>
        <v>PH</v>
      </c>
      <c r="R92" s="83" t="str" cm="1">
        <f t="array" ref="R92">_xlfn.IFNA(IF(OR(VALUE(R$7&amp;$C$3)=PH),IF(R93="","PH",IF(INDEX(Attendance!$O:$O,MATCH($B92&amp;R$7,Attendance!$N:$N,0))&lt;"1200","PM","PN")),IF(R$6="Sun",IF(R93="","RD",IF(INDEX(Attendance!$O:$O,MATCH($B92&amp;R$7,Attendance!$N:$N,0))&lt;"1200","RM","RN")),IF(R93="",IF(R$7="","",IF(INDEX(Attendance!$I:$I,MATCH($B92&amp;R$7,Attendance!$N:$N,0))="ABS","AB","UL")),IF(INDEX(Attendance!$O:$O,MATCH($B92&amp;R$7,Attendance!$N:$N,0))&lt;"1200","M","N")))),"")</f>
        <v>PH</v>
      </c>
      <c r="S92" s="83" t="str" cm="1">
        <f t="array" ref="S92">_xlfn.IFNA(IF(OR(VALUE(S$7&amp;$C$3)=PH),IF(S93="","PH",IF(INDEX(Attendance!$O:$O,MATCH($B92&amp;S$7,Attendance!$N:$N,0))&lt;"1200","PM","PN")),IF(S$6="Sun",IF(S93="","RD",IF(INDEX(Attendance!$O:$O,MATCH($B92&amp;S$7,Attendance!$N:$N,0))&lt;"1200","RM","RN")),IF(S93="",IF(S$7="","",IF(INDEX(Attendance!$I:$I,MATCH($B92&amp;S$7,Attendance!$N:$N,0))="ABS","AB","UL")),IF(INDEX(Attendance!$O:$O,MATCH($B92&amp;S$7,Attendance!$N:$N,0))&lt;"1200","M","N")))),"")</f>
        <v>RD</v>
      </c>
      <c r="T92" s="83" t="str" cm="1">
        <f t="array" ref="T92">_xlfn.IFNA(IF(OR(VALUE(T$7&amp;$C$3)=PH),IF(T93="","PH",IF(INDEX(Attendance!$O:$O,MATCH($B92&amp;T$7,Attendance!$N:$N,0))&lt;"1200","PM","PN")),IF(T$6="Sun",IF(T93="","RD",IF(INDEX(Attendance!$O:$O,MATCH($B92&amp;T$7,Attendance!$N:$N,0))&lt;"1200","RM","RN")),IF(T93="",IF(T$7="","",IF(INDEX(Attendance!$I:$I,MATCH($B92&amp;T$7,Attendance!$N:$N,0))="ABS","AB","UL")),IF(INDEX(Attendance!$O:$O,MATCH($B92&amp;T$7,Attendance!$N:$N,0))&lt;"1200","M","N")))),"")</f>
        <v>UL</v>
      </c>
      <c r="U92" s="83" t="str" cm="1">
        <f t="array" ref="U92">_xlfn.IFNA(IF(OR(VALUE(U$7&amp;$C$3)=PH),IF(U93="","PH",IF(INDEX(Attendance!$O:$O,MATCH($B92&amp;U$7,Attendance!$N:$N,0))&lt;"1200","PM","PN")),IF(U$6="Sun",IF(U93="","RD",IF(INDEX(Attendance!$O:$O,MATCH($B92&amp;U$7,Attendance!$N:$N,0))&lt;"1200","RM","RN")),IF(U93="",IF(U$7="","",IF(INDEX(Attendance!$I:$I,MATCH($B92&amp;U$7,Attendance!$N:$N,0))="ABS","AB","UL")),IF(INDEX(Attendance!$O:$O,MATCH($B92&amp;U$7,Attendance!$N:$N,0))&lt;"1200","M","N")))),"")</f>
        <v>UL</v>
      </c>
      <c r="V92" s="83" t="str" cm="1">
        <f t="array" ref="V92">_xlfn.IFNA(IF(OR(VALUE(V$7&amp;$C$3)=PH),IF(V93="","PH",IF(INDEX(Attendance!$O:$O,MATCH($B92&amp;V$7,Attendance!$N:$N,0))&lt;"1200","PM","PN")),IF(V$6="Sun",IF(V93="","RD",IF(INDEX(Attendance!$O:$O,MATCH($B92&amp;V$7,Attendance!$N:$N,0))&lt;"1200","RM","RN")),IF(V93="",IF(V$7="","",IF(INDEX(Attendance!$I:$I,MATCH($B92&amp;V$7,Attendance!$N:$N,0))="ABS","AB","UL")),IF(INDEX(Attendance!$O:$O,MATCH($B92&amp;V$7,Attendance!$N:$N,0))&lt;"1200","M","N")))),"")</f>
        <v>UL</v>
      </c>
      <c r="W92" s="83" t="str" cm="1">
        <f t="array" ref="W92">_xlfn.IFNA(IF(OR(VALUE(W$7&amp;$C$3)=PH),IF(W93="","PH",IF(INDEX(Attendance!$O:$O,MATCH($B92&amp;W$7,Attendance!$N:$N,0))&lt;"1200","PM","PN")),IF(W$6="Sun",IF(W93="","RD",IF(INDEX(Attendance!$O:$O,MATCH($B92&amp;W$7,Attendance!$N:$N,0))&lt;"1200","RM","RN")),IF(W93="",IF(W$7="","",IF(INDEX(Attendance!$I:$I,MATCH($B92&amp;W$7,Attendance!$N:$N,0))="ABS","AB","UL")),IF(INDEX(Attendance!$O:$O,MATCH($B92&amp;W$7,Attendance!$N:$N,0))&lt;"1200","M","N")))),"")</f>
        <v>N</v>
      </c>
      <c r="X92" s="83" t="str" cm="1">
        <f t="array" ref="X92">_xlfn.IFNA(IF(OR(VALUE(X$7&amp;$C$3)=PH),IF(X93="","PH",IF(INDEX(Attendance!$O:$O,MATCH($B92&amp;X$7,Attendance!$N:$N,0))&lt;"1200","PM","PN")),IF(X$6="Sun",IF(X93="","RD",IF(INDEX(Attendance!$O:$O,MATCH($B92&amp;X$7,Attendance!$N:$N,0))&lt;"1200","RM","RN")),IF(X93="",IF(X$7="","",IF(INDEX(Attendance!$I:$I,MATCH($B92&amp;X$7,Attendance!$N:$N,0))="ABS","AB","UL")),IF(INDEX(Attendance!$O:$O,MATCH($B92&amp;X$7,Attendance!$N:$N,0))&lt;"1200","M","N")))),"")</f>
        <v>N</v>
      </c>
      <c r="Y92" s="83" t="str" cm="1">
        <f t="array" ref="Y92">_xlfn.IFNA(IF(OR(VALUE(Y$7&amp;$C$3)=PH),IF(Y93="","PH",IF(INDEX(Attendance!$O:$O,MATCH($B92&amp;Y$7,Attendance!$N:$N,0))&lt;"1200","PM","PN")),IF(Y$6="Sun",IF(Y93="","RD",IF(INDEX(Attendance!$O:$O,MATCH($B92&amp;Y$7,Attendance!$N:$N,0))&lt;"1200","RM","RN")),IF(Y93="",IF(Y$7="","",IF(INDEX(Attendance!$I:$I,MATCH($B92&amp;Y$7,Attendance!$N:$N,0))="ABS","AB","UL")),IF(INDEX(Attendance!$O:$O,MATCH($B92&amp;Y$7,Attendance!$N:$N,0))&lt;"1200","M","N")))),"")</f>
        <v>N</v>
      </c>
      <c r="Z92" s="83" t="str" cm="1">
        <f t="array" ref="Z92">_xlfn.IFNA(IF(OR(VALUE(Z$7&amp;$C$3)=PH),IF(Z93="","PH",IF(INDEX(Attendance!$O:$O,MATCH($B92&amp;Z$7,Attendance!$N:$N,0))&lt;"1200","PM","PN")),IF(Z$6="Sun",IF(Z93="","RD",IF(INDEX(Attendance!$O:$O,MATCH($B92&amp;Z$7,Attendance!$N:$N,0))&lt;"1200","RM","RN")),IF(Z93="",IF(Z$7="","",IF(INDEX(Attendance!$I:$I,MATCH($B92&amp;Z$7,Attendance!$N:$N,0))="ABS","AB","UL")),IF(INDEX(Attendance!$O:$O,MATCH($B92&amp;Z$7,Attendance!$N:$N,0))&lt;"1200","M","N")))),"")</f>
        <v>RD</v>
      </c>
      <c r="AA92" s="83" t="str" cm="1">
        <f t="array" ref="AA92">_xlfn.IFNA(IF(OR(VALUE(AA$7&amp;$C$3)=PH),IF(AA93="","PH",IF(INDEX(Attendance!$O:$O,MATCH($B92&amp;AA$7,Attendance!$N:$N,0))&lt;"1200","PM","PN")),IF(AA$6="Sun",IF(AA93="","RD",IF(INDEX(Attendance!$O:$O,MATCH($B92&amp;AA$7,Attendance!$N:$N,0))&lt;"1200","RM","RN")),IF(AA93="",IF(AA$7="","",IF(INDEX(Attendance!$I:$I,MATCH($B92&amp;AA$7,Attendance!$N:$N,0))="ABS","AB","UL")),IF(INDEX(Attendance!$O:$O,MATCH($B92&amp;AA$7,Attendance!$N:$N,0))&lt;"1200","M","N")))),"")</f>
        <v>N</v>
      </c>
      <c r="AB92" s="83" t="str" cm="1">
        <f t="array" ref="AB92">_xlfn.IFNA(IF(OR(VALUE(AB$7&amp;$C$3)=PH),IF(AB93="","PH",IF(INDEX(Attendance!$O:$O,MATCH($B92&amp;AB$7,Attendance!$N:$N,0))&lt;"1200","PM","PN")),IF(AB$6="Sun",IF(AB93="","RD",IF(INDEX(Attendance!$O:$O,MATCH($B92&amp;AB$7,Attendance!$N:$N,0))&lt;"1200","RM","RN")),IF(AB93="",IF(AB$7="","",IF(INDEX(Attendance!$I:$I,MATCH($B92&amp;AB$7,Attendance!$N:$N,0))="ABS","AB","UL")),IF(INDEX(Attendance!$O:$O,MATCH($B92&amp;AB$7,Attendance!$N:$N,0))&lt;"1200","M","N")))),"")</f>
        <v>N</v>
      </c>
      <c r="AC92" s="83" t="str" cm="1">
        <f t="array" ref="AC92">_xlfn.IFNA(IF(OR(VALUE(AC$7&amp;$C$3)=PH),IF(AC93="","PH",IF(INDEX(Attendance!$O:$O,MATCH($B92&amp;AC$7,Attendance!$N:$N,0))&lt;"1200","PM","PN")),IF(AC$6="Sun",IF(AC93="","RD",IF(INDEX(Attendance!$O:$O,MATCH($B92&amp;AC$7,Attendance!$N:$N,0))&lt;"1200","RM","RN")),IF(AC93="",IF(AC$7="","",IF(INDEX(Attendance!$I:$I,MATCH($B92&amp;AC$7,Attendance!$N:$N,0))="ABS","AB","UL")),IF(INDEX(Attendance!$O:$O,MATCH($B92&amp;AC$7,Attendance!$N:$N,0))&lt;"1200","M","N")))),"")</f>
        <v>N</v>
      </c>
      <c r="AD92" s="83" t="str" cm="1">
        <f t="array" ref="AD92">_xlfn.IFNA(IF(OR(VALUE(AD$7&amp;$C$3)=PH),IF(AD93="","PH",IF(INDEX(Attendance!$O:$O,MATCH($B92&amp;AD$7,Attendance!$N:$N,0))&lt;"1200","PM","PN")),IF(AD$6="Sun",IF(AD93="","RD",IF(INDEX(Attendance!$O:$O,MATCH($B92&amp;AD$7,Attendance!$N:$N,0))&lt;"1200","RM","RN")),IF(AD93="",IF(AD$7="","",IF(INDEX(Attendance!$I:$I,MATCH($B92&amp;AD$7,Attendance!$N:$N,0))="ABS","AB","UL")),IF(INDEX(Attendance!$O:$O,MATCH($B92&amp;AD$7,Attendance!$N:$N,0))&lt;"1200","M","N")))),"")</f>
        <v>N</v>
      </c>
      <c r="AE92" s="83" t="str" cm="1">
        <f t="array" ref="AE92">_xlfn.IFNA(IF(OR(VALUE(AE$7&amp;$C$3)=PH),IF(AE93="","PH",IF(INDEX(Attendance!$O:$O,MATCH($B92&amp;AE$7,Attendance!$N:$N,0))&lt;"1200","PM","PN")),IF(AE$6="Sun",IF(AE93="","RD",IF(INDEX(Attendance!$O:$O,MATCH($B92&amp;AE$7,Attendance!$N:$N,0))&lt;"1200","RM","RN")),IF(AE93="",IF(AE$7="","",IF(INDEX(Attendance!$I:$I,MATCH($B92&amp;AE$7,Attendance!$N:$N,0))="ABS","AB","UL")),IF(INDEX(Attendance!$O:$O,MATCH($B92&amp;AE$7,Attendance!$N:$N,0))&lt;"1200","M","N")))),"")</f>
        <v>N</v>
      </c>
      <c r="AF92" s="83" t="str" cm="1">
        <f t="array" ref="AF92">_xlfn.IFNA(IF(OR(VALUE(AF$7&amp;$C$3)=PH),IF(AF93="","PH",IF(INDEX(Attendance!$O:$O,MATCH($B92&amp;AF$7,Attendance!$N:$N,0))&lt;"1200","PM","PN")),IF(AF$6="Sun",IF(AF93="","RD",IF(INDEX(Attendance!$O:$O,MATCH($B92&amp;AF$7,Attendance!$N:$N,0))&lt;"1200","RM","RN")),IF(AF93="",IF(AF$7="","",IF(INDEX(Attendance!$I:$I,MATCH($B92&amp;AF$7,Attendance!$N:$N,0))="ABS","AB","UL")),IF(INDEX(Attendance!$O:$O,MATCH($B92&amp;AF$7,Attendance!$N:$N,0))&lt;"1200","M","N")))),"")</f>
        <v>N</v>
      </c>
      <c r="AG92" s="83" t="str" cm="1">
        <f t="array" ref="AG92">_xlfn.IFNA(IF(OR(VALUE(AG$7&amp;$C$3)=PH),IF(AG93="","PH",IF(INDEX(Attendance!$O:$O,MATCH($B92&amp;AG$7,Attendance!$N:$N,0))&lt;"1200","PM","PN")),IF(AG$6="Sun",IF(AG93="","RD",IF(INDEX(Attendance!$O:$O,MATCH($B92&amp;AG$7,Attendance!$N:$N,0))&lt;"1200","RM","RN")),IF(AG93="",IF(AG$7="","",IF(INDEX(Attendance!$I:$I,MATCH($B92&amp;AG$7,Attendance!$N:$N,0))="ABS","AB","UL")),IF(INDEX(Attendance!$O:$O,MATCH($B92&amp;AG$7,Attendance!$N:$N,0))&lt;"1200","M","N")))),"")</f>
        <v>RD</v>
      </c>
      <c r="AH92" s="83" t="str" cm="1">
        <f t="array" ref="AH92">_xlfn.IFNA(IF(OR(VALUE(AH$7&amp;$C$3)=PH),IF(AH93="","PH",IF(INDEX(Attendance!$O:$O,MATCH($B92&amp;AH$7,Attendance!$N:$N,0))&lt;"1200","PM","PN")),IF(AH$6="Sun",IF(AH93="","RD",IF(INDEX(Attendance!$O:$O,MATCH($B92&amp;AH$7,Attendance!$N:$N,0))&lt;"1200","RM","RN")),IF(AH93="",IF(AH$7="","",IF(INDEX(Attendance!$I:$I,MATCH($B92&amp;AH$7,Attendance!$N:$N,0))="ABS","AB","UL")),IF(INDEX(Attendance!$O:$O,MATCH($B92&amp;AH$7,Attendance!$N:$N,0))&lt;"1200","M","N")))),"")</f>
        <v/>
      </c>
      <c r="AI92" s="83" t="str" cm="1">
        <f t="array" ref="AI92">_xlfn.IFNA(IF(OR(VALUE(AI$7&amp;$C$3)=PH),IF(AI93="","PH",IF(INDEX(Attendance!$O:$O,MATCH($B92&amp;AI$7,Attendance!$N:$N,0))&lt;"1200","PM","PN")),IF(AI$6="Sun",IF(AI93="","RD",IF(INDEX(Attendance!$O:$O,MATCH($B92&amp;AI$7,Attendance!$N:$N,0))&lt;"1200","RM","RN")),IF(AI93="",IF(AI$7="","",IF(INDEX(Attendance!$I:$I,MATCH($B92&amp;AI$7,Attendance!$N:$N,0))="ABS","AB","UL")),IF(INDEX(Attendance!$O:$O,MATCH($B92&amp;AI$7,Attendance!$N:$N,0))&lt;"1200","M","N")))),"")</f>
        <v/>
      </c>
      <c r="AJ92" s="83" t="str" cm="1">
        <f t="array" ref="AJ92">_xlfn.IFNA(IF(OR(VALUE(AJ$7&amp;$C$3)=PH),IF(AJ93="","PH",IF(INDEX(Attendance!$O:$O,MATCH($B92&amp;AJ$7,Attendance!$N:$N,0))&lt;"1200","PM","PN")),IF(AJ$6="Sun",IF(AJ93="","RD",IF(INDEX(Attendance!$O:$O,MATCH($B92&amp;AJ$7,Attendance!$N:$N,0))&lt;"1200","RM","RN")),IF(AJ93="",IF(AJ$7="","",IF(INDEX(Attendance!$I:$I,MATCH($B92&amp;AJ$7,Attendance!$N:$N,0))="ABS","AB","UL")),IF(INDEX(Attendance!$O:$O,MATCH($B92&amp;AJ$7,Attendance!$N:$N,0))&lt;"1200","M","N")))),"")</f>
        <v/>
      </c>
      <c r="AK92" s="258">
        <f>SUM(SUMIF(F92:AJ92,{"M","N","A"},F93:AJ93))</f>
        <v>144</v>
      </c>
      <c r="AL92" s="187">
        <f>SUM(SUMIF(F92:AJ92,{"M","N"},F94:AJ94),SUMIF(F92:AJ92,{"OM","ON"},F93:AJ93))</f>
        <v>48</v>
      </c>
      <c r="AM92" s="187">
        <f>SUM(SUMIF(F92:AJ92,{"PM","PN","RM","RN"},F93:AJ93))</f>
        <v>0</v>
      </c>
      <c r="AN92" s="187">
        <f>SUM(SUMIF(F92:AJ92,{"PM","PN"},F94:AJ94))</f>
        <v>0</v>
      </c>
      <c r="AO92" s="261">
        <f>SUM(F97:AJ97)</f>
        <v>90</v>
      </c>
      <c r="AP92" s="264">
        <f>SUM(F96:AJ96)</f>
        <v>18</v>
      </c>
      <c r="AQ92" s="188">
        <f>IF(D96="",0,SUM(COUNTIFS(F92:AJ92,{"M","N","A","OM","ON","OA","PM","PN","PA","RM","RN","RA"})))</f>
        <v>0</v>
      </c>
      <c r="AR92" s="74">
        <f>COUNTIF(F92:AJ92,"AL")</f>
        <v>0</v>
      </c>
      <c r="AS92" s="74">
        <f>COUNTIF(F92:AJ92,"MC")</f>
        <v>0</v>
      </c>
      <c r="AT92" s="74">
        <f>SUM(COUNTIF(F92:AJ92,{"RPH","PH"}))</f>
        <v>2</v>
      </c>
      <c r="AU92" s="255">
        <f t="shared" ref="AU92" si="16">_xlfn.IFNA(IF($B92="",0,AK92*$AK$5+SUM(AL97:AN97)+SUM(AO92:AP97)+SUM(AQ97:AT97)),"")</f>
        <v>1452.8</v>
      </c>
    </row>
    <row r="93" spans="1:47" s="212" customFormat="1" ht="33" customHeight="1" x14ac:dyDescent="0.25">
      <c r="A93" s="189"/>
      <c r="B93" s="184"/>
      <c r="C93" s="190" t="str">
        <f>_xlfn.IFNA(INDEX(Masterlist!D:D,MATCH(B92,Masterlist!B:B,0)),"")</f>
        <v>IC No. 16</v>
      </c>
      <c r="D93" s="88"/>
      <c r="E93" s="191" t="s">
        <v>174</v>
      </c>
      <c r="F93" s="192">
        <f>IFERROR(IF(F$6="Sun",INDEX(Attendance!$R:$R,MATCH($B92&amp;F$7,Attendance!$N:$N,0)),IF(INDEX(Attendance!$R:$R,MATCH($B92&amp;F$7,Attendance!$N:$N,0))="","",IF(INDEX(Attendance!$R:$R,MATCH($B92&amp;F$7,Attendance!$N:$N,0))&gt;8,8,INDEX(Attendance!$R:$R,MATCH($B92&amp;F$7,Attendance!$N:$N,0))))),"")</f>
        <v>8</v>
      </c>
      <c r="G93" s="192">
        <f>IFERROR(IF(G$6="Sun",INDEX(Attendance!$R:$R,MATCH($B92&amp;G$7,Attendance!$N:$N,0)),IF(INDEX(Attendance!$R:$R,MATCH($B92&amp;G$7,Attendance!$N:$N,0))="","",IF(INDEX(Attendance!$R:$R,MATCH($B92&amp;G$7,Attendance!$N:$N,0))&gt;8,8,INDEX(Attendance!$R:$R,MATCH($B92&amp;G$7,Attendance!$N:$N,0))))),"")</f>
        <v>8</v>
      </c>
      <c r="H93" s="192">
        <f>IFERROR(IF(H$6="Sun",INDEX(Attendance!$R:$R,MATCH($B92&amp;H$7,Attendance!$N:$N,0)),IF(INDEX(Attendance!$R:$R,MATCH($B92&amp;H$7,Attendance!$N:$N,0))="","",IF(INDEX(Attendance!$R:$R,MATCH($B92&amp;H$7,Attendance!$N:$N,0))&gt;8,8,INDEX(Attendance!$R:$R,MATCH($B92&amp;H$7,Attendance!$N:$N,0))))),"")</f>
        <v>8</v>
      </c>
      <c r="I93" s="192">
        <f>IFERROR(IF(I$6="Sun",INDEX(Attendance!$R:$R,MATCH($B92&amp;I$7,Attendance!$N:$N,0)),IF(INDEX(Attendance!$R:$R,MATCH($B92&amp;I$7,Attendance!$N:$N,0))="","",IF(INDEX(Attendance!$R:$R,MATCH($B92&amp;I$7,Attendance!$N:$N,0))&gt;8,8,INDEX(Attendance!$R:$R,MATCH($B92&amp;I$7,Attendance!$N:$N,0))))),"")</f>
        <v>8</v>
      </c>
      <c r="J93" s="192">
        <f>IFERROR(IF(J$6="Sun",INDEX(Attendance!$R:$R,MATCH($B92&amp;J$7,Attendance!$N:$N,0)),IF(INDEX(Attendance!$R:$R,MATCH($B92&amp;J$7,Attendance!$N:$N,0))="","",IF(INDEX(Attendance!$R:$R,MATCH($B92&amp;J$7,Attendance!$N:$N,0))&gt;8,8,INDEX(Attendance!$R:$R,MATCH($B92&amp;J$7,Attendance!$N:$N,0))))),"")</f>
        <v>8</v>
      </c>
      <c r="K93" s="192">
        <f>IFERROR(IF(K$6="Sun",INDEX(Attendance!$R:$R,MATCH($B92&amp;K$7,Attendance!$N:$N,0)),IF(INDEX(Attendance!$R:$R,MATCH($B92&amp;K$7,Attendance!$N:$N,0))="","",IF(INDEX(Attendance!$R:$R,MATCH($B92&amp;K$7,Attendance!$N:$N,0))&gt;8,8,INDEX(Attendance!$R:$R,MATCH($B92&amp;K$7,Attendance!$N:$N,0))))),"")</f>
        <v>8</v>
      </c>
      <c r="L93" s="192" t="str">
        <f>IFERROR(IF(L$6="Sun",INDEX(Attendance!$R:$R,MATCH($B92&amp;L$7,Attendance!$N:$N,0)),IF(INDEX(Attendance!$R:$R,MATCH($B92&amp;L$7,Attendance!$N:$N,0))="","",IF(INDEX(Attendance!$R:$R,MATCH($B92&amp;L$7,Attendance!$N:$N,0))&gt;8,8,INDEX(Attendance!$R:$R,MATCH($B92&amp;L$7,Attendance!$N:$N,0))))),"")</f>
        <v/>
      </c>
      <c r="M93" s="192">
        <f>IFERROR(IF(M$6="Sun",INDEX(Attendance!$R:$R,MATCH($B92&amp;M$7,Attendance!$N:$N,0)),IF(INDEX(Attendance!$R:$R,MATCH($B92&amp;M$7,Attendance!$N:$N,0))="","",IF(INDEX(Attendance!$R:$R,MATCH($B92&amp;M$7,Attendance!$N:$N,0))&gt;8,8,INDEX(Attendance!$R:$R,MATCH($B92&amp;M$7,Attendance!$N:$N,0))))),"")</f>
        <v>8</v>
      </c>
      <c r="N93" s="192">
        <f>IFERROR(IF(N$6="Sun",INDEX(Attendance!$R:$R,MATCH($B92&amp;N$7,Attendance!$N:$N,0)),IF(INDEX(Attendance!$R:$R,MATCH($B92&amp;N$7,Attendance!$N:$N,0))="","",IF(INDEX(Attendance!$R:$R,MATCH($B92&amp;N$7,Attendance!$N:$N,0))&gt;8,8,INDEX(Attendance!$R:$R,MATCH($B92&amp;N$7,Attendance!$N:$N,0))))),"")</f>
        <v>8</v>
      </c>
      <c r="O93" s="192">
        <f>IFERROR(IF(O$6="Sun",INDEX(Attendance!$R:$R,MATCH($B92&amp;O$7,Attendance!$N:$N,0)),IF(INDEX(Attendance!$R:$R,MATCH($B92&amp;O$7,Attendance!$N:$N,0))="","",IF(INDEX(Attendance!$R:$R,MATCH($B92&amp;O$7,Attendance!$N:$N,0))&gt;8,8,INDEX(Attendance!$R:$R,MATCH($B92&amp;O$7,Attendance!$N:$N,0))))),"")</f>
        <v>8</v>
      </c>
      <c r="P93" s="192" t="str">
        <f>IFERROR(IF(P$6="Sun",INDEX(Attendance!$R:$R,MATCH($B92&amp;P$7,Attendance!$N:$N,0)),IF(INDEX(Attendance!$R:$R,MATCH($B92&amp;P$7,Attendance!$N:$N,0))="","",IF(INDEX(Attendance!$R:$R,MATCH($B92&amp;P$7,Attendance!$N:$N,0))&gt;8,8,INDEX(Attendance!$R:$R,MATCH($B92&amp;P$7,Attendance!$N:$N,0))))),"")</f>
        <v/>
      </c>
      <c r="Q93" s="192" t="str">
        <f>IFERROR(IF(Q$6="Sun",INDEX(Attendance!$R:$R,MATCH($B92&amp;Q$7,Attendance!$N:$N,0)),IF(INDEX(Attendance!$R:$R,MATCH($B92&amp;Q$7,Attendance!$N:$N,0))="","",IF(INDEX(Attendance!$R:$R,MATCH($B92&amp;Q$7,Attendance!$N:$N,0))&gt;8,8,INDEX(Attendance!$R:$R,MATCH($B92&amp;Q$7,Attendance!$N:$N,0))))),"")</f>
        <v/>
      </c>
      <c r="R93" s="192" t="str">
        <f>IFERROR(IF(R$6="Sun",INDEX(Attendance!$R:$R,MATCH($B92&amp;R$7,Attendance!$N:$N,0)),IF(INDEX(Attendance!$R:$R,MATCH($B92&amp;R$7,Attendance!$N:$N,0))="","",IF(INDEX(Attendance!$R:$R,MATCH($B92&amp;R$7,Attendance!$N:$N,0))&gt;8,8,INDEX(Attendance!$R:$R,MATCH($B92&amp;R$7,Attendance!$N:$N,0))))),"")</f>
        <v/>
      </c>
      <c r="S93" s="192" t="str">
        <f>IFERROR(IF(S$6="Sun",INDEX(Attendance!$R:$R,MATCH($B92&amp;S$7,Attendance!$N:$N,0)),IF(INDEX(Attendance!$R:$R,MATCH($B92&amp;S$7,Attendance!$N:$N,0))="","",IF(INDEX(Attendance!$R:$R,MATCH($B92&amp;S$7,Attendance!$N:$N,0))&gt;8,8,INDEX(Attendance!$R:$R,MATCH($B92&amp;S$7,Attendance!$N:$N,0))))),"")</f>
        <v/>
      </c>
      <c r="T93" s="192" t="str">
        <f>IFERROR(IF(T$6="Sun",INDEX(Attendance!$R:$R,MATCH($B92&amp;T$7,Attendance!$N:$N,0)),IF(INDEX(Attendance!$R:$R,MATCH($B92&amp;T$7,Attendance!$N:$N,0))="","",IF(INDEX(Attendance!$R:$R,MATCH($B92&amp;T$7,Attendance!$N:$N,0))&gt;8,8,INDEX(Attendance!$R:$R,MATCH($B92&amp;T$7,Attendance!$N:$N,0))))),"")</f>
        <v/>
      </c>
      <c r="U93" s="192" t="str">
        <f>IFERROR(IF(U$6="Sun",INDEX(Attendance!$R:$R,MATCH($B92&amp;U$7,Attendance!$N:$N,0)),IF(INDEX(Attendance!$R:$R,MATCH($B92&amp;U$7,Attendance!$N:$N,0))="","",IF(INDEX(Attendance!$R:$R,MATCH($B92&amp;U$7,Attendance!$N:$N,0))&gt;8,8,INDEX(Attendance!$R:$R,MATCH($B92&amp;U$7,Attendance!$N:$N,0))))),"")</f>
        <v/>
      </c>
      <c r="V93" s="192" t="str">
        <f>IFERROR(IF(V$6="Sun",INDEX(Attendance!$R:$R,MATCH($B92&amp;V$7,Attendance!$N:$N,0)),IF(INDEX(Attendance!$R:$R,MATCH($B92&amp;V$7,Attendance!$N:$N,0))="","",IF(INDEX(Attendance!$R:$R,MATCH($B92&amp;V$7,Attendance!$N:$N,0))&gt;8,8,INDEX(Attendance!$R:$R,MATCH($B92&amp;V$7,Attendance!$N:$N,0))))),"")</f>
        <v/>
      </c>
      <c r="W93" s="192">
        <f>IFERROR(IF(W$6="Sun",INDEX(Attendance!$R:$R,MATCH($B92&amp;W$7,Attendance!$N:$N,0)),IF(INDEX(Attendance!$R:$R,MATCH($B92&amp;W$7,Attendance!$N:$N,0))="","",IF(INDEX(Attendance!$R:$R,MATCH($B92&amp;W$7,Attendance!$N:$N,0))&gt;8,8,INDEX(Attendance!$R:$R,MATCH($B92&amp;W$7,Attendance!$N:$N,0))))),"")</f>
        <v>8</v>
      </c>
      <c r="X93" s="192">
        <f>IFERROR(IF(X$6="Sun",INDEX(Attendance!$R:$R,MATCH($B92&amp;X$7,Attendance!$N:$N,0)),IF(INDEX(Attendance!$R:$R,MATCH($B92&amp;X$7,Attendance!$N:$N,0))="","",IF(INDEX(Attendance!$R:$R,MATCH($B92&amp;X$7,Attendance!$N:$N,0))&gt;8,8,INDEX(Attendance!$R:$R,MATCH($B92&amp;X$7,Attendance!$N:$N,0))))),"")</f>
        <v>8</v>
      </c>
      <c r="Y93" s="192">
        <f>IFERROR(IF(Y$6="Sun",INDEX(Attendance!$R:$R,MATCH($B92&amp;Y$7,Attendance!$N:$N,0)),IF(INDEX(Attendance!$R:$R,MATCH($B92&amp;Y$7,Attendance!$N:$N,0))="","",IF(INDEX(Attendance!$R:$R,MATCH($B92&amp;Y$7,Attendance!$N:$N,0))&gt;8,8,INDEX(Attendance!$R:$R,MATCH($B92&amp;Y$7,Attendance!$N:$N,0))))),"")</f>
        <v>8</v>
      </c>
      <c r="Z93" s="192" t="str">
        <f>IFERROR(IF(Z$6="Sun",INDEX(Attendance!$R:$R,MATCH($B92&amp;Z$7,Attendance!$N:$N,0)),IF(INDEX(Attendance!$R:$R,MATCH($B92&amp;Z$7,Attendance!$N:$N,0))="","",IF(INDEX(Attendance!$R:$R,MATCH($B92&amp;Z$7,Attendance!$N:$N,0))&gt;8,8,INDEX(Attendance!$R:$R,MATCH($B92&amp;Z$7,Attendance!$N:$N,0))))),"")</f>
        <v/>
      </c>
      <c r="AA93" s="192">
        <f>IFERROR(IF(AA$6="Sun",INDEX(Attendance!$R:$R,MATCH($B92&amp;AA$7,Attendance!$N:$N,0)),IF(INDEX(Attendance!$R:$R,MATCH($B92&amp;AA$7,Attendance!$N:$N,0))="","",IF(INDEX(Attendance!$R:$R,MATCH($B92&amp;AA$7,Attendance!$N:$N,0))&gt;8,8,INDEX(Attendance!$R:$R,MATCH($B92&amp;AA$7,Attendance!$N:$N,0))))),"")</f>
        <v>8</v>
      </c>
      <c r="AB93" s="192">
        <f>IFERROR(IF(AB$6="Sun",INDEX(Attendance!$R:$R,MATCH($B92&amp;AB$7,Attendance!$N:$N,0)),IF(INDEX(Attendance!$R:$R,MATCH($B92&amp;AB$7,Attendance!$N:$N,0))="","",IF(INDEX(Attendance!$R:$R,MATCH($B92&amp;AB$7,Attendance!$N:$N,0))&gt;8,8,INDEX(Attendance!$R:$R,MATCH($B92&amp;AB$7,Attendance!$N:$N,0))))),"")</f>
        <v>8</v>
      </c>
      <c r="AC93" s="192">
        <f>IFERROR(IF(AC$6="Sun",INDEX(Attendance!$R:$R,MATCH($B92&amp;AC$7,Attendance!$N:$N,0)),IF(INDEX(Attendance!$R:$R,MATCH($B92&amp;AC$7,Attendance!$N:$N,0))="","",IF(INDEX(Attendance!$R:$R,MATCH($B92&amp;AC$7,Attendance!$N:$N,0))&gt;8,8,INDEX(Attendance!$R:$R,MATCH($B92&amp;AC$7,Attendance!$N:$N,0))))),"")</f>
        <v>8</v>
      </c>
      <c r="AD93" s="192">
        <f>IFERROR(IF(AD$6="Sun",INDEX(Attendance!$R:$R,MATCH($B92&amp;AD$7,Attendance!$N:$N,0)),IF(INDEX(Attendance!$R:$R,MATCH($B92&amp;AD$7,Attendance!$N:$N,0))="","",IF(INDEX(Attendance!$R:$R,MATCH($B92&amp;AD$7,Attendance!$N:$N,0))&gt;8,8,INDEX(Attendance!$R:$R,MATCH($B92&amp;AD$7,Attendance!$N:$N,0))))),"")</f>
        <v>8</v>
      </c>
      <c r="AE93" s="192">
        <f>IFERROR(IF(AE$6="Sun",INDEX(Attendance!$R:$R,MATCH($B92&amp;AE$7,Attendance!$N:$N,0)),IF(INDEX(Attendance!$R:$R,MATCH($B92&amp;AE$7,Attendance!$N:$N,0))="","",IF(INDEX(Attendance!$R:$R,MATCH($B92&amp;AE$7,Attendance!$N:$N,0))&gt;8,8,INDEX(Attendance!$R:$R,MATCH($B92&amp;AE$7,Attendance!$N:$N,0))))),"")</f>
        <v>8</v>
      </c>
      <c r="AF93" s="192">
        <f>IFERROR(IF(AF$6="Sun",INDEX(Attendance!$R:$R,MATCH($B92&amp;AF$7,Attendance!$N:$N,0)),IF(INDEX(Attendance!$R:$R,MATCH($B92&amp;AF$7,Attendance!$N:$N,0))="","",IF(INDEX(Attendance!$R:$R,MATCH($B92&amp;AF$7,Attendance!$N:$N,0))&gt;8,8,INDEX(Attendance!$R:$R,MATCH($B92&amp;AF$7,Attendance!$N:$N,0))))),"")</f>
        <v>8</v>
      </c>
      <c r="AG93" s="192" t="str">
        <f>IFERROR(IF(AG$6="Sun",INDEX(Attendance!$R:$R,MATCH($B92&amp;AG$7,Attendance!$N:$N,0)),IF(INDEX(Attendance!$R:$R,MATCH($B92&amp;AG$7,Attendance!$N:$N,0))="","",IF(INDEX(Attendance!$R:$R,MATCH($B92&amp;AG$7,Attendance!$N:$N,0))&gt;8,8,INDEX(Attendance!$R:$R,MATCH($B92&amp;AG$7,Attendance!$N:$N,0))))),"")</f>
        <v/>
      </c>
      <c r="AH93" s="192" t="str">
        <f>IFERROR(IF(AH$6="Sun",INDEX(Attendance!$R:$R,MATCH($B92&amp;AH$7,Attendance!$N:$N,0)),IF(INDEX(Attendance!$R:$R,MATCH($B92&amp;AH$7,Attendance!$N:$N,0))="","",IF(INDEX(Attendance!$R:$R,MATCH($B92&amp;AH$7,Attendance!$N:$N,0))&gt;8,8,INDEX(Attendance!$R:$R,MATCH($B92&amp;AH$7,Attendance!$N:$N,0))))),"")</f>
        <v/>
      </c>
      <c r="AI93" s="192" t="str">
        <f>IFERROR(IF(AI$6="Sun",INDEX(Attendance!$R:$R,MATCH($B92&amp;AI$7,Attendance!$N:$N,0)),IF(INDEX(Attendance!$R:$R,MATCH($B92&amp;AI$7,Attendance!$N:$N,0))="","",IF(INDEX(Attendance!$R:$R,MATCH($B92&amp;AI$7,Attendance!$N:$N,0))&gt;8,8,INDEX(Attendance!$R:$R,MATCH($B92&amp;AI$7,Attendance!$N:$N,0))))),"")</f>
        <v/>
      </c>
      <c r="AJ93" s="192" t="str">
        <f>IFERROR(IF(AJ$6="Sun",INDEX(Attendance!$R:$R,MATCH($B92&amp;AJ$7,Attendance!$N:$N,0)),IF(INDEX(Attendance!$R:$R,MATCH($B92&amp;AJ$7,Attendance!$N:$N,0))="","",IF(INDEX(Attendance!$R:$R,MATCH($B92&amp;AJ$7,Attendance!$N:$N,0))&gt;8,8,INDEX(Attendance!$R:$R,MATCH($B92&amp;AJ$7,Attendance!$N:$N,0))))),"")</f>
        <v/>
      </c>
      <c r="AK93" s="259"/>
      <c r="AL93" s="193">
        <f>ROUND((IF($C97="",Basic,MID($C97,FIND("RM",$C97)+3,4))+$AP92+$AQ97)/WorkDays/WorkHours*AL$6,4)</f>
        <v>8.7836999999999996</v>
      </c>
      <c r="AM93" s="193">
        <f>ROUND((IF($C97="",Basic,MID($C97,FIND("RM",$C97)+3,4))+$AP92+$AQ97)/WorkDays/WorkHours*AM$6,4)</f>
        <v>11.711499999999999</v>
      </c>
      <c r="AN93" s="193">
        <f>ROUND((IF($C97="",Basic,MID($C97,FIND("RM",$C97)+3,4))+$AP92+$AQ97)/WorkDays/WorkHours*AN$6,4)</f>
        <v>17.567299999999999</v>
      </c>
      <c r="AO93" s="262"/>
      <c r="AP93" s="265"/>
      <c r="AQ93" s="86"/>
      <c r="AR93" s="194"/>
      <c r="AS93" s="194"/>
      <c r="AT93" s="194"/>
      <c r="AU93" s="256"/>
    </row>
    <row r="94" spans="1:47" s="212" customFormat="1" ht="33" customHeight="1" x14ac:dyDescent="0.25">
      <c r="A94" s="189"/>
      <c r="B94" s="184"/>
      <c r="C94" s="195" t="str">
        <f>_xlfn.IFNA(INDEX(Masterlist!E:E,MATCH(B92,Masterlist!B:B,0)),"")</f>
        <v>Phone No. 16</v>
      </c>
      <c r="D94" s="1"/>
      <c r="E94" s="196" t="s">
        <v>175</v>
      </c>
      <c r="F94" s="197">
        <f>IFERROR(IF(F$6="Sun","",IF(INDEX(Attendance!$S:$S,MATCH($B92&amp;F$7,Attendance!$N:$N,0))=TRUE,"",IF(F93&lt;8,"",INDEX(Attendance!$G:$G,MATCH($B92&amp;F$7,Attendance!$N:$N,0))))),"")</f>
        <v>2</v>
      </c>
      <c r="G94" s="197">
        <f>IFERROR(IF(G$6="Sun","",IF(INDEX(Attendance!$S:$S,MATCH($B92&amp;G$7,Attendance!$N:$N,0))=TRUE,"",IF(G93&lt;8,"",INDEX(Attendance!$G:$G,MATCH($B92&amp;G$7,Attendance!$N:$N,0))))),"")</f>
        <v>2</v>
      </c>
      <c r="H94" s="197">
        <f>IFERROR(IF(H$6="Sun","",IF(INDEX(Attendance!$S:$S,MATCH($B92&amp;H$7,Attendance!$N:$N,0))=TRUE,"",IF(H93&lt;8,"",INDEX(Attendance!$G:$G,MATCH($B92&amp;H$7,Attendance!$N:$N,0))))),"")</f>
        <v>2</v>
      </c>
      <c r="I94" s="197">
        <f>IFERROR(IF(I$6="Sun","",IF(INDEX(Attendance!$S:$S,MATCH($B92&amp;I$7,Attendance!$N:$N,0))=TRUE,"",IF(I93&lt;8,"",INDEX(Attendance!$G:$G,MATCH($B92&amp;I$7,Attendance!$N:$N,0))))),"")</f>
        <v>2</v>
      </c>
      <c r="J94" s="197">
        <f>IFERROR(IF(J$6="Sun","",IF(INDEX(Attendance!$S:$S,MATCH($B92&amp;J$7,Attendance!$N:$N,0))=TRUE,"",IF(J93&lt;8,"",INDEX(Attendance!$G:$G,MATCH($B92&amp;J$7,Attendance!$N:$N,0))))),"")</f>
        <v>2</v>
      </c>
      <c r="K94" s="197">
        <f>IFERROR(IF(K$6="Sun","",IF(INDEX(Attendance!$S:$S,MATCH($B92&amp;K$7,Attendance!$N:$N,0))=TRUE,"",IF(K93&lt;8,"",INDEX(Attendance!$G:$G,MATCH($B92&amp;K$7,Attendance!$N:$N,0))))),"")</f>
        <v>2</v>
      </c>
      <c r="L94" s="197" t="str">
        <f>IFERROR(IF(L$6="Sun","",IF(INDEX(Attendance!$S:$S,MATCH($B92&amp;L$7,Attendance!$N:$N,0))=TRUE,"",IF(L93&lt;8,"",INDEX(Attendance!$G:$G,MATCH($B92&amp;L$7,Attendance!$N:$N,0))))),"")</f>
        <v/>
      </c>
      <c r="M94" s="197">
        <f>IFERROR(IF(M$6="Sun","",IF(INDEX(Attendance!$S:$S,MATCH($B92&amp;M$7,Attendance!$N:$N,0))=TRUE,"",IF(M93&lt;8,"",INDEX(Attendance!$G:$G,MATCH($B92&amp;M$7,Attendance!$N:$N,0))))),"")</f>
        <v>3</v>
      </c>
      <c r="N94" s="197">
        <f>IFERROR(IF(N$6="Sun","",IF(INDEX(Attendance!$S:$S,MATCH($B92&amp;N$7,Attendance!$N:$N,0))=TRUE,"",IF(N93&lt;8,"",INDEX(Attendance!$G:$G,MATCH($B92&amp;N$7,Attendance!$N:$N,0))))),"")</f>
        <v>3</v>
      </c>
      <c r="O94" s="197">
        <f>IFERROR(IF(O$6="Sun","",IF(INDEX(Attendance!$S:$S,MATCH($B92&amp;O$7,Attendance!$N:$N,0))=TRUE,"",IF(O93&lt;8,"",INDEX(Attendance!$G:$G,MATCH($B92&amp;O$7,Attendance!$N:$N,0))))),"")</f>
        <v>3</v>
      </c>
      <c r="P94" s="197">
        <f>IFERROR(IF(P$6="Sun","",IF(INDEX(Attendance!$S:$S,MATCH($B92&amp;P$7,Attendance!$N:$N,0))=TRUE,"",IF(P93&lt;8,"",INDEX(Attendance!$G:$G,MATCH($B92&amp;P$7,Attendance!$N:$N,0))))),"")</f>
        <v>0</v>
      </c>
      <c r="Q94" s="197">
        <f>IFERROR(IF(Q$6="Sun","",IF(INDEX(Attendance!$S:$S,MATCH($B92&amp;Q$7,Attendance!$N:$N,0))=TRUE,"",IF(Q93&lt;8,"",INDEX(Attendance!$G:$G,MATCH($B92&amp;Q$7,Attendance!$N:$N,0))))),"")</f>
        <v>0</v>
      </c>
      <c r="R94" s="197">
        <f>IFERROR(IF(R$6="Sun","",IF(INDEX(Attendance!$S:$S,MATCH($B92&amp;R$7,Attendance!$N:$N,0))=TRUE,"",IF(R93&lt;8,"",INDEX(Attendance!$G:$G,MATCH($B92&amp;R$7,Attendance!$N:$N,0))))),"")</f>
        <v>0</v>
      </c>
      <c r="S94" s="197" t="str">
        <f>IFERROR(IF(S$6="Sun","",IF(INDEX(Attendance!$S:$S,MATCH($B92&amp;S$7,Attendance!$N:$N,0))=TRUE,"",IF(S93&lt;8,"",INDEX(Attendance!$G:$G,MATCH($B92&amp;S$7,Attendance!$N:$N,0))))),"")</f>
        <v/>
      </c>
      <c r="T94" s="197">
        <f>IFERROR(IF(T$6="Sun","",IF(INDEX(Attendance!$S:$S,MATCH($B92&amp;T$7,Attendance!$N:$N,0))=TRUE,"",IF(T93&lt;8,"",INDEX(Attendance!$G:$G,MATCH($B92&amp;T$7,Attendance!$N:$N,0))))),"")</f>
        <v>0</v>
      </c>
      <c r="U94" s="197">
        <f>IFERROR(IF(U$6="Sun","",IF(INDEX(Attendance!$S:$S,MATCH($B92&amp;U$7,Attendance!$N:$N,0))=TRUE,"",IF(U93&lt;8,"",INDEX(Attendance!$G:$G,MATCH($B92&amp;U$7,Attendance!$N:$N,0))))),"")</f>
        <v>0</v>
      </c>
      <c r="V94" s="197">
        <f>IFERROR(IF(V$6="Sun","",IF(INDEX(Attendance!$S:$S,MATCH($B92&amp;V$7,Attendance!$N:$N,0))=TRUE,"",IF(V93&lt;8,"",INDEX(Attendance!$G:$G,MATCH($B92&amp;V$7,Attendance!$N:$N,0))))),"")</f>
        <v>0</v>
      </c>
      <c r="W94" s="197">
        <f>IFERROR(IF(W$6="Sun","",IF(INDEX(Attendance!$S:$S,MATCH($B92&amp;W$7,Attendance!$N:$N,0))=TRUE,"",IF(W93&lt;8,"",INDEX(Attendance!$G:$G,MATCH($B92&amp;W$7,Attendance!$N:$N,0))))),"")</f>
        <v>3</v>
      </c>
      <c r="X94" s="197">
        <f>IFERROR(IF(X$6="Sun","",IF(INDEX(Attendance!$S:$S,MATCH($B92&amp;X$7,Attendance!$N:$N,0))=TRUE,"",IF(X93&lt;8,"",INDEX(Attendance!$G:$G,MATCH($B92&amp;X$7,Attendance!$N:$N,0))))),"")</f>
        <v>3</v>
      </c>
      <c r="Y94" s="197">
        <f>IFERROR(IF(Y$6="Sun","",IF(INDEX(Attendance!$S:$S,MATCH($B92&amp;Y$7,Attendance!$N:$N,0))=TRUE,"",IF(Y93&lt;8,"",INDEX(Attendance!$G:$G,MATCH($B92&amp;Y$7,Attendance!$N:$N,0))))),"")</f>
        <v>3</v>
      </c>
      <c r="Z94" s="197" t="str">
        <f>IFERROR(IF(Z$6="Sun","",IF(INDEX(Attendance!$S:$S,MATCH($B92&amp;Z$7,Attendance!$N:$N,0))=TRUE,"",IF(Z93&lt;8,"",INDEX(Attendance!$G:$G,MATCH($B92&amp;Z$7,Attendance!$N:$N,0))))),"")</f>
        <v/>
      </c>
      <c r="AA94" s="197">
        <f>IFERROR(IF(AA$6="Sun","",IF(INDEX(Attendance!$S:$S,MATCH($B92&amp;AA$7,Attendance!$N:$N,0))=TRUE,"",IF(AA93&lt;8,"",INDEX(Attendance!$G:$G,MATCH($B92&amp;AA$7,Attendance!$N:$N,0))))),"")</f>
        <v>3</v>
      </c>
      <c r="AB94" s="197">
        <f>IFERROR(IF(AB$6="Sun","",IF(INDEX(Attendance!$S:$S,MATCH($B92&amp;AB$7,Attendance!$N:$N,0))=TRUE,"",IF(AB93&lt;8,"",INDEX(Attendance!$G:$G,MATCH($B92&amp;AB$7,Attendance!$N:$N,0))))),"")</f>
        <v>3</v>
      </c>
      <c r="AC94" s="197">
        <f>IFERROR(IF(AC$6="Sun","",IF(INDEX(Attendance!$S:$S,MATCH($B92&amp;AC$7,Attendance!$N:$N,0))=TRUE,"",IF(AC93&lt;8,"",INDEX(Attendance!$G:$G,MATCH($B92&amp;AC$7,Attendance!$N:$N,0))))),"")</f>
        <v>3</v>
      </c>
      <c r="AD94" s="197">
        <f>IFERROR(IF(AD$6="Sun","",IF(INDEX(Attendance!$S:$S,MATCH($B92&amp;AD$7,Attendance!$N:$N,0))=TRUE,"",IF(AD93&lt;8,"",INDEX(Attendance!$G:$G,MATCH($B92&amp;AD$7,Attendance!$N:$N,0))))),"")</f>
        <v>3</v>
      </c>
      <c r="AE94" s="197">
        <f>IFERROR(IF(AE$6="Sun","",IF(INDEX(Attendance!$S:$S,MATCH($B92&amp;AE$7,Attendance!$N:$N,0))=TRUE,"",IF(AE93&lt;8,"",INDEX(Attendance!$G:$G,MATCH($B92&amp;AE$7,Attendance!$N:$N,0))))),"")</f>
        <v>3</v>
      </c>
      <c r="AF94" s="197">
        <f>IFERROR(IF(AF$6="Sun","",IF(INDEX(Attendance!$S:$S,MATCH($B92&amp;AF$7,Attendance!$N:$N,0))=TRUE,"",IF(AF93&lt;8,"",INDEX(Attendance!$G:$G,MATCH($B92&amp;AF$7,Attendance!$N:$N,0))))),"")</f>
        <v>3</v>
      </c>
      <c r="AG94" s="197" t="str">
        <f>IFERROR(IF(AG$6="Sun","",IF(INDEX(Attendance!$S:$S,MATCH($B92&amp;AG$7,Attendance!$N:$N,0))=TRUE,"",IF(AG93&lt;8,"",INDEX(Attendance!$G:$G,MATCH($B92&amp;AG$7,Attendance!$N:$N,0))))),"")</f>
        <v/>
      </c>
      <c r="AH94" s="197" t="str">
        <f>IFERROR(IF(AH$6="Sun","",IF(INDEX(Attendance!$S:$S,MATCH($B92&amp;AH$7,Attendance!$N:$N,0))=TRUE,"",IF(AH93&lt;8,"",INDEX(Attendance!$G:$G,MATCH($B92&amp;AH$7,Attendance!$N:$N,0))))),"")</f>
        <v/>
      </c>
      <c r="AI94" s="197" t="str">
        <f>IFERROR(IF(AI$6="Sun","",IF(INDEX(Attendance!$S:$S,MATCH($B92&amp;AI$7,Attendance!$N:$N,0))=TRUE,"",IF(AI93&lt;8,"",INDEX(Attendance!$G:$G,MATCH($B92&amp;AI$7,Attendance!$N:$N,0))))),"")</f>
        <v/>
      </c>
      <c r="AJ94" s="197" t="str">
        <f>IFERROR(IF(AJ$6="Sun","",IF(INDEX(Attendance!$S:$S,MATCH($B92&amp;AJ$7,Attendance!$N:$N,0))=TRUE,"",IF(AJ93&lt;8,"",INDEX(Attendance!$G:$G,MATCH($B92&amp;AJ$7,Attendance!$N:$N,0))))),"")</f>
        <v/>
      </c>
      <c r="AK94" s="259"/>
      <c r="AL94" s="198"/>
      <c r="AM94" s="198"/>
      <c r="AN94" s="198"/>
      <c r="AO94" s="262"/>
      <c r="AP94" s="265"/>
      <c r="AQ94" s="86"/>
      <c r="AR94" s="194"/>
      <c r="AS94" s="194"/>
      <c r="AT94" s="194"/>
      <c r="AU94" s="256"/>
    </row>
    <row r="95" spans="1:47" s="212" customFormat="1" ht="33" customHeight="1" x14ac:dyDescent="0.25">
      <c r="A95" s="189"/>
      <c r="B95" s="184"/>
      <c r="C95" s="195" t="str">
        <f>_xlfn.IFNA(INDEX(Masterlist!F:F,MATCH(B92,Masterlist!B:B,0)),"")</f>
        <v>Acc No. 16 Bank Code 16</v>
      </c>
      <c r="D95" s="88"/>
      <c r="E95" s="196"/>
      <c r="F95" s="199"/>
      <c r="G95" s="200"/>
      <c r="H95" s="192"/>
      <c r="I95" s="192"/>
      <c r="J95" s="192"/>
      <c r="K95" s="192"/>
      <c r="L95" s="192"/>
      <c r="M95" s="192"/>
      <c r="N95" s="192"/>
      <c r="O95" s="192"/>
      <c r="P95" s="192"/>
      <c r="Q95" s="201"/>
      <c r="R95" s="201"/>
      <c r="S95" s="192"/>
      <c r="T95" s="192"/>
      <c r="U95" s="192"/>
      <c r="V95" s="192"/>
      <c r="W95" s="192"/>
      <c r="X95" s="192"/>
      <c r="Y95" s="192"/>
      <c r="Z95" s="192"/>
      <c r="AA95" s="192"/>
      <c r="AB95" s="192"/>
      <c r="AC95" s="192"/>
      <c r="AD95" s="192"/>
      <c r="AE95" s="192"/>
      <c r="AF95" s="192"/>
      <c r="AG95" s="192"/>
      <c r="AH95" s="192"/>
      <c r="AI95" s="192"/>
      <c r="AJ95" s="192"/>
      <c r="AK95" s="259"/>
      <c r="AL95" s="198"/>
      <c r="AM95" s="198"/>
      <c r="AN95" s="198"/>
      <c r="AO95" s="262"/>
      <c r="AP95" s="265"/>
      <c r="AQ95" s="86"/>
      <c r="AR95" s="194"/>
      <c r="AS95" s="194"/>
      <c r="AT95" s="194"/>
      <c r="AU95" s="256"/>
    </row>
    <row r="96" spans="1:47" s="212" customFormat="1" ht="33" customHeight="1" x14ac:dyDescent="0.25">
      <c r="A96" s="189"/>
      <c r="B96" s="184"/>
      <c r="C96" s="202">
        <f>_xlfn.IFNA(INDEX(Masterlist!I:I,MATCH(B92,Masterlist!B:B,0)),"")</f>
        <v>43090</v>
      </c>
      <c r="D96" s="226" t="str">
        <f>_xlfn.IFNA(IF(INDEX(Attendance!H:H,MATCH(B92,Attendance!$A:$A,0))="VMI","SCOPE ALLW",""),"")</f>
        <v/>
      </c>
      <c r="E96" s="196" t="s">
        <v>13</v>
      </c>
      <c r="F96" s="203" t="str">
        <f>IFERROR(IF(AND(RIGHT(F92,1)="N",VALUE(F93)&gt;=8),Database!$I$3,""),"")</f>
        <v/>
      </c>
      <c r="G96" s="192" t="str">
        <f>IFERROR(IF(AND(RIGHT(G92,1)="N",VALUE(G93)&gt;=8),Database!$I$3,""),"")</f>
        <v/>
      </c>
      <c r="H96" s="199" t="str">
        <f>IFERROR(IF(AND(RIGHT(H92,1)="N",VALUE(H93)&gt;=8),Database!$I$3,""),"")</f>
        <v/>
      </c>
      <c r="I96" s="192" t="str">
        <f>IFERROR(IF(AND(RIGHT(I92,1)="N",VALUE(I93)&gt;=8),Database!$I$3,""),"")</f>
        <v/>
      </c>
      <c r="J96" s="192" t="str">
        <f>IFERROR(IF(AND(RIGHT(J92,1)="N",VALUE(J93)&gt;=8),Database!$I$3,""),"")</f>
        <v/>
      </c>
      <c r="K96" s="192" t="str">
        <f>IFERROR(IF(AND(RIGHT(K92,1)="N",VALUE(K93)&gt;=8),Database!$I$3,""),"")</f>
        <v/>
      </c>
      <c r="L96" s="192" t="str">
        <f>IFERROR(IF(AND(RIGHT(L92,1)="N",VALUE(L93)&gt;=8),Database!$I$3,""),"")</f>
        <v/>
      </c>
      <c r="M96" s="192" t="str">
        <f>IFERROR(IF(AND(RIGHT(M92,1)="N",VALUE(M93)&gt;=8),Database!$I$3,""),"")</f>
        <v/>
      </c>
      <c r="N96" s="192" t="str">
        <f>IFERROR(IF(AND(RIGHT(N92,1)="N",VALUE(N93)&gt;=8),Database!$I$3,""),"")</f>
        <v/>
      </c>
      <c r="O96" s="192" t="str">
        <f>IFERROR(IF(AND(RIGHT(O92,1)="N",VALUE(O93)&gt;=8),Database!$I$3,""),"")</f>
        <v/>
      </c>
      <c r="P96" s="192" t="str">
        <f>IFERROR(IF(AND(RIGHT(P92,1)="N",VALUE(P93)&gt;=8),Database!$I$3,""),"")</f>
        <v/>
      </c>
      <c r="Q96" s="192" t="str">
        <f>IFERROR(IF(AND(RIGHT(Q92,1)="N",VALUE(Q93)&gt;=8),Database!$I$3,""),"")</f>
        <v/>
      </c>
      <c r="R96" s="192" t="str">
        <f>IFERROR(IF(AND(RIGHT(R92,1)="N",VALUE(R93)&gt;=8),Database!$I$3,""),"")</f>
        <v/>
      </c>
      <c r="S96" s="192" t="str">
        <f>IFERROR(IF(AND(RIGHT(S92,1)="N",VALUE(S93)&gt;=8),Database!$I$3,""),"")</f>
        <v/>
      </c>
      <c r="T96" s="192" t="str">
        <f>IFERROR(IF(AND(RIGHT(T92,1)="N",VALUE(T93)&gt;=8),Database!$I$3,""),"")</f>
        <v/>
      </c>
      <c r="U96" s="192" t="str">
        <f>IFERROR(IF(AND(RIGHT(U92,1)="N",VALUE(U93)&gt;=8),Database!$I$3,""),"")</f>
        <v/>
      </c>
      <c r="V96" s="192" t="str">
        <f>IFERROR(IF(AND(RIGHT(V92,1)="N",VALUE(V93)&gt;=8),Database!$I$3,""),"")</f>
        <v/>
      </c>
      <c r="W96" s="192">
        <f>IFERROR(IF(AND(RIGHT(W92,1)="N",VALUE(W93)&gt;=8),Database!$I$3,""),"")</f>
        <v>2</v>
      </c>
      <c r="X96" s="192">
        <f>IFERROR(IF(AND(RIGHT(X92,1)="N",VALUE(X93)&gt;=8),Database!$I$3,""),"")</f>
        <v>2</v>
      </c>
      <c r="Y96" s="192">
        <f>IFERROR(IF(AND(RIGHT(Y92,1)="N",VALUE(Y93)&gt;=8),Database!$I$3,""),"")</f>
        <v>2</v>
      </c>
      <c r="Z96" s="192" t="str">
        <f>IFERROR(IF(AND(RIGHT(Z92,1)="N",VALUE(Z93)&gt;=8),Database!$I$3,""),"")</f>
        <v/>
      </c>
      <c r="AA96" s="192">
        <f>IFERROR(IF(AND(RIGHT(AA92,1)="N",VALUE(AA93)&gt;=8),Database!$I$3,""),"")</f>
        <v>2</v>
      </c>
      <c r="AB96" s="192">
        <f>IFERROR(IF(AND(RIGHT(AB92,1)="N",VALUE(AB93)&gt;=8),Database!$I$3,""),"")</f>
        <v>2</v>
      </c>
      <c r="AC96" s="192">
        <f>IFERROR(IF(AND(RIGHT(AC92,1)="N",VALUE(AC93)&gt;=8),Database!$I$3,""),"")</f>
        <v>2</v>
      </c>
      <c r="AD96" s="192">
        <f>IFERROR(IF(AND(RIGHT(AD92,1)="N",VALUE(AD93)&gt;=8),Database!$I$3,""),"")</f>
        <v>2</v>
      </c>
      <c r="AE96" s="192">
        <f>IFERROR(IF(AND(RIGHT(AE92,1)="N",VALUE(AE93)&gt;=8),Database!$I$3,""),"")</f>
        <v>2</v>
      </c>
      <c r="AF96" s="192">
        <f>IFERROR(IF(AND(RIGHT(AF92,1)="N",VALUE(AF93)&gt;=8),Database!$I$3,""),"")</f>
        <v>2</v>
      </c>
      <c r="AG96" s="192" t="str">
        <f>IFERROR(IF(AND(RIGHT(AG92,1)="N",VALUE(AG93)&gt;=8),Database!$I$3,""),"")</f>
        <v/>
      </c>
      <c r="AH96" s="192" t="str">
        <f>IFERROR(IF(AND(RIGHT(AH92,1)="N",VALUE(AH93)&gt;=8),Database!$I$3,""),"")</f>
        <v/>
      </c>
      <c r="AI96" s="192" t="str">
        <f>IFERROR(IF(AND(RIGHT(AI92,1)="N",VALUE(AI93)&gt;=8),Database!$I$3,""),"")</f>
        <v/>
      </c>
      <c r="AJ96" s="192" t="str">
        <f>IFERROR(IF(AND(RIGHT(AJ92,1)="N",VALUE(AJ93)&gt;=8),Database!$I$3,""),"")</f>
        <v/>
      </c>
      <c r="AK96" s="259"/>
      <c r="AL96" s="204"/>
      <c r="AM96" s="198"/>
      <c r="AN96" s="198"/>
      <c r="AO96" s="262"/>
      <c r="AP96" s="265"/>
      <c r="AQ96" s="86"/>
      <c r="AR96" s="194"/>
      <c r="AS96" s="194"/>
      <c r="AT96" s="194"/>
      <c r="AU96" s="256"/>
    </row>
    <row r="97" spans="1:47" s="212" customFormat="1" ht="33" customHeight="1" thickBot="1" x14ac:dyDescent="0.3">
      <c r="A97" s="189"/>
      <c r="B97" s="205"/>
      <c r="C97" s="222"/>
      <c r="D97" s="28"/>
      <c r="E97" s="206" t="s">
        <v>176</v>
      </c>
      <c r="F97" s="207">
        <f>IFERROR(IF(INDEX(Attendance!$T:$T,MATCH($B92&amp;F$7,Attendance!$N:$N,0))=TRUE,"L",IF(SUM(F93:F94)&gt;=10,5,"")),"")</f>
        <v>5</v>
      </c>
      <c r="G97" s="207">
        <f>IFERROR(IF(INDEX(Attendance!$T:$T,MATCH($B92&amp;G$7,Attendance!$N:$N,0))=TRUE,"L",IF(SUM(G93:G94)&gt;=10,5,"")),"")</f>
        <v>5</v>
      </c>
      <c r="H97" s="208">
        <f>IFERROR(IF(INDEX(Attendance!$T:$T,MATCH($B92&amp;H$7,Attendance!$N:$N,0))=TRUE,"L",IF(SUM(H93:H94)&gt;=10,5,"")),"")</f>
        <v>5</v>
      </c>
      <c r="I97" s="208">
        <f>IFERROR(IF(INDEX(Attendance!$T:$T,MATCH($B92&amp;I$7,Attendance!$N:$N,0))=TRUE,"L",IF(SUM(I93:I94)&gt;=10,5,"")),"")</f>
        <v>5</v>
      </c>
      <c r="J97" s="208">
        <f>IFERROR(IF(INDEX(Attendance!$T:$T,MATCH($B92&amp;J$7,Attendance!$N:$N,0))=TRUE,"L",IF(SUM(J93:J94)&gt;=10,5,"")),"")</f>
        <v>5</v>
      </c>
      <c r="K97" s="208">
        <f>IFERROR(IF(INDEX(Attendance!$T:$T,MATCH($B92&amp;K$7,Attendance!$N:$N,0))=TRUE,"L",IF(SUM(K93:K94)&gt;=10,5,"")),"")</f>
        <v>5</v>
      </c>
      <c r="L97" s="208" t="str">
        <f>IFERROR(IF(INDEX(Attendance!$T:$T,MATCH($B92&amp;L$7,Attendance!$N:$N,0))=TRUE,"L",IF(SUM(L93:L94)&gt;=10,5,"")),"")</f>
        <v/>
      </c>
      <c r="M97" s="208">
        <f>IFERROR(IF(INDEX(Attendance!$T:$T,MATCH($B92&amp;M$7,Attendance!$N:$N,0))=TRUE,"L",IF(SUM(M93:M94)&gt;=10,5,"")),"")</f>
        <v>5</v>
      </c>
      <c r="N97" s="208">
        <f>IFERROR(IF(INDEX(Attendance!$T:$T,MATCH($B92&amp;N$7,Attendance!$N:$N,0))=TRUE,"L",IF(SUM(N93:N94)&gt;=10,5,"")),"")</f>
        <v>5</v>
      </c>
      <c r="O97" s="208">
        <f>IFERROR(IF(INDEX(Attendance!$T:$T,MATCH($B92&amp;O$7,Attendance!$N:$N,0))=TRUE,"L",IF(SUM(O93:O94)&gt;=10,5,"")),"")</f>
        <v>5</v>
      </c>
      <c r="P97" s="208" t="str">
        <f>IFERROR(IF(INDEX(Attendance!$T:$T,MATCH($B92&amp;P$7,Attendance!$N:$N,0))=TRUE,"L",IF(SUM(P93:P94)&gt;=10,5,"")),"")</f>
        <v/>
      </c>
      <c r="Q97" s="208" t="str">
        <f>IFERROR(IF(INDEX(Attendance!$T:$T,MATCH($B92&amp;Q$7,Attendance!$N:$N,0))=TRUE,"L",IF(SUM(Q93:Q94)&gt;=10,5,"")),"")</f>
        <v/>
      </c>
      <c r="R97" s="208" t="str">
        <f>IFERROR(IF(INDEX(Attendance!$T:$T,MATCH($B92&amp;R$7,Attendance!$N:$N,0))=TRUE,"L",IF(SUM(R93:R94)&gt;=10,5,"")),"")</f>
        <v/>
      </c>
      <c r="S97" s="208" t="str">
        <f>IFERROR(IF(INDEX(Attendance!$T:$T,MATCH($B92&amp;S$7,Attendance!$N:$N,0))=TRUE,"L",IF(SUM(S93:S94)&gt;=10,5,"")),"")</f>
        <v/>
      </c>
      <c r="T97" s="208" t="str">
        <f>IFERROR(IF(INDEX(Attendance!$T:$T,MATCH($B92&amp;T$7,Attendance!$N:$N,0))=TRUE,"L",IF(SUM(T93:T94)&gt;=10,5,"")),"")</f>
        <v/>
      </c>
      <c r="U97" s="208" t="str">
        <f>IFERROR(IF(INDEX(Attendance!$T:$T,MATCH($B92&amp;U$7,Attendance!$N:$N,0))=TRUE,"L",IF(SUM(U93:U94)&gt;=10,5,"")),"")</f>
        <v/>
      </c>
      <c r="V97" s="208" t="str">
        <f>IFERROR(IF(INDEX(Attendance!$T:$T,MATCH($B92&amp;V$7,Attendance!$N:$N,0))=TRUE,"L",IF(SUM(V93:V94)&gt;=10,5,"")),"")</f>
        <v/>
      </c>
      <c r="W97" s="208">
        <f>IFERROR(IF(INDEX(Attendance!$T:$T,MATCH($B92&amp;W$7,Attendance!$N:$N,0))=TRUE,"L",IF(SUM(W93:W94)&gt;=10,5,"")),"")</f>
        <v>5</v>
      </c>
      <c r="X97" s="208">
        <f>IFERROR(IF(INDEX(Attendance!$T:$T,MATCH($B92&amp;X$7,Attendance!$N:$N,0))=TRUE,"L",IF(SUM(X93:X94)&gt;=10,5,"")),"")</f>
        <v>5</v>
      </c>
      <c r="Y97" s="208">
        <f>IFERROR(IF(INDEX(Attendance!$T:$T,MATCH($B92&amp;Y$7,Attendance!$N:$N,0))=TRUE,"L",IF(SUM(Y93:Y94)&gt;=10,5,"")),"")</f>
        <v>5</v>
      </c>
      <c r="Z97" s="208" t="str">
        <f>IFERROR(IF(INDEX(Attendance!$T:$T,MATCH($B92&amp;Z$7,Attendance!$N:$N,0))=TRUE,"L",IF(SUM(Z93:Z94)&gt;=10,5,"")),"")</f>
        <v/>
      </c>
      <c r="AA97" s="208">
        <f>IFERROR(IF(INDEX(Attendance!$T:$T,MATCH($B92&amp;AA$7,Attendance!$N:$N,0))=TRUE,"L",IF(SUM(AA93:AA94)&gt;=10,5,"")),"")</f>
        <v>5</v>
      </c>
      <c r="AB97" s="208">
        <f>IFERROR(IF(INDEX(Attendance!$T:$T,MATCH($B92&amp;AB$7,Attendance!$N:$N,0))=TRUE,"L",IF(SUM(AB93:AB94)&gt;=10,5,"")),"")</f>
        <v>5</v>
      </c>
      <c r="AC97" s="208">
        <f>IFERROR(IF(INDEX(Attendance!$T:$T,MATCH($B92&amp;AC$7,Attendance!$N:$N,0))=TRUE,"L",IF(SUM(AC93:AC94)&gt;=10,5,"")),"")</f>
        <v>5</v>
      </c>
      <c r="AD97" s="208">
        <f>IFERROR(IF(INDEX(Attendance!$T:$T,MATCH($B92&amp;AD$7,Attendance!$N:$N,0))=TRUE,"L",IF(SUM(AD93:AD94)&gt;=10,5,"")),"")</f>
        <v>5</v>
      </c>
      <c r="AE97" s="208">
        <f>IFERROR(IF(INDEX(Attendance!$T:$T,MATCH($B92&amp;AE$7,Attendance!$N:$N,0))=TRUE,"L",IF(SUM(AE93:AE94)&gt;=10,5,"")),"")</f>
        <v>5</v>
      </c>
      <c r="AF97" s="208">
        <f>IFERROR(IF(INDEX(Attendance!$T:$T,MATCH($B92&amp;AF$7,Attendance!$N:$N,0))=TRUE,"L",IF(SUM(AF93:AF94)&gt;=10,5,"")),"")</f>
        <v>5</v>
      </c>
      <c r="AG97" s="208" t="str">
        <f>IFERROR(IF(INDEX(Attendance!$T:$T,MATCH($B92&amp;AG$7,Attendance!$N:$N,0))=TRUE,"L",IF(SUM(AG93:AG94)&gt;=10,5,"")),"")</f>
        <v/>
      </c>
      <c r="AH97" s="208" t="str">
        <f>IFERROR(IF(INDEX(Attendance!$T:$T,MATCH($B92&amp;AH$7,Attendance!$N:$N,0))=TRUE,"L",IF(SUM(AH93:AH94)&gt;=10,5,"")),"")</f>
        <v/>
      </c>
      <c r="AI97" s="208" t="str">
        <f>IFERROR(IF(INDEX(Attendance!$T:$T,MATCH($B92&amp;AI$7,Attendance!$N:$N,0))=TRUE,"L",IF(SUM(AI93:AI94)&gt;=10,5,"")),"")</f>
        <v/>
      </c>
      <c r="AJ97" s="208" t="str">
        <f>IFERROR(IF(INDEX(Attendance!$T:$T,MATCH($B92&amp;AJ$7,Attendance!$N:$N,0))=TRUE,"L",IF(SUM(AJ93:AJ94)&gt;=10,5,"")),"")</f>
        <v/>
      </c>
      <c r="AK97" s="260"/>
      <c r="AL97" s="209">
        <f>ROUND(AL92*AL93,2)</f>
        <v>421.62</v>
      </c>
      <c r="AM97" s="209">
        <f>ROUND(AM92*AM93,2)</f>
        <v>0</v>
      </c>
      <c r="AN97" s="209">
        <f>ROUND(AN92*AN93,2)</f>
        <v>0</v>
      </c>
      <c r="AO97" s="263"/>
      <c r="AP97" s="266"/>
      <c r="AQ97" s="210">
        <f>AQ92*$AQ$5</f>
        <v>0</v>
      </c>
      <c r="AR97" s="211">
        <f>AR92*ROUND(IF($C97="",Basic,MID($C97,FIND("RM",$C97)+3,4))/WorkDays,2)</f>
        <v>0</v>
      </c>
      <c r="AS97" s="211">
        <f>AS92*ROUND(IF($C97="",Basic,MID($C97,FIND("RM",$C97)+3,4))/WorkDays,2)</f>
        <v>0</v>
      </c>
      <c r="AT97" s="211">
        <f>AT92*ROUND(IF($C97="",Basic,MID($C97,FIND("RM",$C97)+3,4))/WorkDays,2)</f>
        <v>92.3</v>
      </c>
      <c r="AU97" s="257"/>
    </row>
    <row r="98" spans="1:47" s="213" customFormat="1" ht="33" customHeight="1" x14ac:dyDescent="0.35">
      <c r="A98" s="175">
        <f t="shared" si="12"/>
        <v>16</v>
      </c>
      <c r="B98" s="184" t="str">
        <f>_xlfn.IFNA(INDEX(Attendance!$A:$A,MATCH(A98,Attendance!$M:$M,0)),"")</f>
        <v>Code 17</v>
      </c>
      <c r="C98" s="185" t="str">
        <f>_xlfn.IFNA(INDEX(Masterlist!C:C,MATCH(B98,Masterlist!B:B,0)),"")</f>
        <v>Name 17</v>
      </c>
      <c r="D98" s="87"/>
      <c r="E98" s="186" t="s">
        <v>173</v>
      </c>
      <c r="F98" s="83" t="str" cm="1">
        <f t="array" ref="F98">_xlfn.IFNA(IF(OR(VALUE(F$7&amp;$C$3)=PH),IF(F99="","PH",IF(INDEX(Attendance!$O:$O,MATCH($B98&amp;F$7,Attendance!$N:$N,0))&lt;"1200","PM","PN")),IF(F$6="Sun",IF(F99="","RD",IF(INDEX(Attendance!$O:$O,MATCH($B98&amp;F$7,Attendance!$N:$N,0))&lt;"1200","RM","RN")),IF(F99="",IF(F$7="","",IF(INDEX(Attendance!$I:$I,MATCH($B98&amp;F$7,Attendance!$N:$N,0))="ABS","AB","UL")),IF(INDEX(Attendance!$O:$O,MATCH($B98&amp;F$7,Attendance!$N:$N,0))&lt;"1200","M","N")))),"")</f>
        <v>N</v>
      </c>
      <c r="G98" s="83" t="str" cm="1">
        <f t="array" ref="G98">_xlfn.IFNA(IF(OR(VALUE(G$7&amp;$C$3)=PH),IF(G99="","PH",IF(INDEX(Attendance!$O:$O,MATCH($B98&amp;G$7,Attendance!$N:$N,0))&lt;"1200","PM","PN")),IF(G$6="Sun",IF(G99="","RD",IF(INDEX(Attendance!$O:$O,MATCH($B98&amp;G$7,Attendance!$N:$N,0))&lt;"1200","RM","RN")),IF(G99="",IF(G$7="","",IF(INDEX(Attendance!$I:$I,MATCH($B98&amp;G$7,Attendance!$N:$N,0))="ABS","AB","UL")),IF(INDEX(Attendance!$O:$O,MATCH($B98&amp;G$7,Attendance!$N:$N,0))&lt;"1200","M","N")))),"")</f>
        <v>N</v>
      </c>
      <c r="H98" s="83" t="str" cm="1">
        <f t="array" ref="H98">_xlfn.IFNA(IF(OR(VALUE(H$7&amp;$C$3)=PH),IF(H99="","PH",IF(INDEX(Attendance!$O:$O,MATCH($B98&amp;H$7,Attendance!$N:$N,0))&lt;"1200","PM","PN")),IF(H$6="Sun",IF(H99="","RD",IF(INDEX(Attendance!$O:$O,MATCH($B98&amp;H$7,Attendance!$N:$N,0))&lt;"1200","RM","RN")),IF(H99="",IF(H$7="","",IF(INDEX(Attendance!$I:$I,MATCH($B98&amp;H$7,Attendance!$N:$N,0))="ABS","AB","UL")),IF(INDEX(Attendance!$O:$O,MATCH($B98&amp;H$7,Attendance!$N:$N,0))&lt;"1200","M","N")))),"")</f>
        <v>N</v>
      </c>
      <c r="I98" s="83" t="str" cm="1">
        <f t="array" ref="I98">_xlfn.IFNA(IF(OR(VALUE(I$7&amp;$C$3)=PH),IF(I99="","PH",IF(INDEX(Attendance!$O:$O,MATCH($B98&amp;I$7,Attendance!$N:$N,0))&lt;"1200","PM","PN")),IF(I$6="Sun",IF(I99="","RD",IF(INDEX(Attendance!$O:$O,MATCH($B98&amp;I$7,Attendance!$N:$N,0))&lt;"1200","RM","RN")),IF(I99="",IF(I$7="","",IF(INDEX(Attendance!$I:$I,MATCH($B98&amp;I$7,Attendance!$N:$N,0))="ABS","AB","UL")),IF(INDEX(Attendance!$O:$O,MATCH($B98&amp;I$7,Attendance!$N:$N,0))&lt;"1200","M","N")))),"")</f>
        <v>N</v>
      </c>
      <c r="J98" s="83" t="str" cm="1">
        <f t="array" ref="J98">_xlfn.IFNA(IF(OR(VALUE(J$7&amp;$C$3)=PH),IF(J99="","PH",IF(INDEX(Attendance!$O:$O,MATCH($B98&amp;J$7,Attendance!$N:$N,0))&lt;"1200","PM","PN")),IF(J$6="Sun",IF(J99="","RD",IF(INDEX(Attendance!$O:$O,MATCH($B98&amp;J$7,Attendance!$N:$N,0))&lt;"1200","RM","RN")),IF(J99="",IF(J$7="","",IF(INDEX(Attendance!$I:$I,MATCH($B98&amp;J$7,Attendance!$N:$N,0))="ABS","AB","UL")),IF(INDEX(Attendance!$O:$O,MATCH($B98&amp;J$7,Attendance!$N:$N,0))&lt;"1200","M","N")))),"")</f>
        <v>N</v>
      </c>
      <c r="K98" s="83" t="str" cm="1">
        <f t="array" ref="K98">_xlfn.IFNA(IF(OR(VALUE(K$7&amp;$C$3)=PH),IF(K99="","PH",IF(INDEX(Attendance!$O:$O,MATCH($B98&amp;K$7,Attendance!$N:$N,0))&lt;"1200","PM","PN")),IF(K$6="Sun",IF(K99="","RD",IF(INDEX(Attendance!$O:$O,MATCH($B98&amp;K$7,Attendance!$N:$N,0))&lt;"1200","RM","RN")),IF(K99="",IF(K$7="","",IF(INDEX(Attendance!$I:$I,MATCH($B98&amp;K$7,Attendance!$N:$N,0))="ABS","AB","UL")),IF(INDEX(Attendance!$O:$O,MATCH($B98&amp;K$7,Attendance!$N:$N,0))&lt;"1200","M","N")))),"")</f>
        <v>N</v>
      </c>
      <c r="L98" s="83" t="str" cm="1">
        <f t="array" ref="L98">_xlfn.IFNA(IF(OR(VALUE(L$7&amp;$C$3)=PH),IF(L99="","PH",IF(INDEX(Attendance!$O:$O,MATCH($B98&amp;L$7,Attendance!$N:$N,0))&lt;"1200","PM","PN")),IF(L$6="Sun",IF(L99="","RD",IF(INDEX(Attendance!$O:$O,MATCH($B98&amp;L$7,Attendance!$N:$N,0))&lt;"1200","RM","RN")),IF(L99="",IF(L$7="","",IF(INDEX(Attendance!$I:$I,MATCH($B98&amp;L$7,Attendance!$N:$N,0))="ABS","AB","UL")),IF(INDEX(Attendance!$O:$O,MATCH($B98&amp;L$7,Attendance!$N:$N,0))&lt;"1200","M","N")))),"")</f>
        <v>RD</v>
      </c>
      <c r="M98" s="83" t="str" cm="1">
        <f t="array" ref="M98">_xlfn.IFNA(IF(OR(VALUE(M$7&amp;$C$3)=PH),IF(M99="","PH",IF(INDEX(Attendance!$O:$O,MATCH($B98&amp;M$7,Attendance!$N:$N,0))&lt;"1200","PM","PN")),IF(M$6="Sun",IF(M99="","RD",IF(INDEX(Attendance!$O:$O,MATCH($B98&amp;M$7,Attendance!$N:$N,0))&lt;"1200","RM","RN")),IF(M99="",IF(M$7="","",IF(INDEX(Attendance!$I:$I,MATCH($B98&amp;M$7,Attendance!$N:$N,0))="ABS","AB","UL")),IF(INDEX(Attendance!$O:$O,MATCH($B98&amp;M$7,Attendance!$N:$N,0))&lt;"1200","M","N")))),"")</f>
        <v>N</v>
      </c>
      <c r="N98" s="83" t="str" cm="1">
        <f t="array" ref="N98">_xlfn.IFNA(IF(OR(VALUE(N$7&amp;$C$3)=PH),IF(N99="","PH",IF(INDEX(Attendance!$O:$O,MATCH($B98&amp;N$7,Attendance!$N:$N,0))&lt;"1200","PM","PN")),IF(N$6="Sun",IF(N99="","RD",IF(INDEX(Attendance!$O:$O,MATCH($B98&amp;N$7,Attendance!$N:$N,0))&lt;"1200","RM","RN")),IF(N99="",IF(N$7="","",IF(INDEX(Attendance!$I:$I,MATCH($B98&amp;N$7,Attendance!$N:$N,0))="ABS","AB","UL")),IF(INDEX(Attendance!$O:$O,MATCH($B98&amp;N$7,Attendance!$N:$N,0))&lt;"1200","M","N")))),"")</f>
        <v>N</v>
      </c>
      <c r="O98" s="83" t="str" cm="1">
        <f t="array" ref="O98">_xlfn.IFNA(IF(OR(VALUE(O$7&amp;$C$3)=PH),IF(O99="","PH",IF(INDEX(Attendance!$O:$O,MATCH($B98&amp;O$7,Attendance!$N:$N,0))&lt;"1200","PM","PN")),IF(O$6="Sun",IF(O99="","RD",IF(INDEX(Attendance!$O:$O,MATCH($B98&amp;O$7,Attendance!$N:$N,0))&lt;"1200","RM","RN")),IF(O99="",IF(O$7="","",IF(INDEX(Attendance!$I:$I,MATCH($B98&amp;O$7,Attendance!$N:$N,0))="ABS","AB","UL")),IF(INDEX(Attendance!$O:$O,MATCH($B98&amp;O$7,Attendance!$N:$N,0))&lt;"1200","M","N")))),"")</f>
        <v>N</v>
      </c>
      <c r="P98" s="83" t="str" cm="1">
        <f t="array" ref="P98">_xlfn.IFNA(IF(OR(VALUE(P$7&amp;$C$3)=PH),IF(P99="","PH",IF(INDEX(Attendance!$O:$O,MATCH($B98&amp;P$7,Attendance!$N:$N,0))&lt;"1200","PM","PN")),IF(P$6="Sun",IF(P99="","RD",IF(INDEX(Attendance!$O:$O,MATCH($B98&amp;P$7,Attendance!$N:$N,0))&lt;"1200","RM","RN")),IF(P99="",IF(P$7="","",IF(INDEX(Attendance!$I:$I,MATCH($B98&amp;P$7,Attendance!$N:$N,0))="ABS","AB","UL")),IF(INDEX(Attendance!$O:$O,MATCH($B98&amp;P$7,Attendance!$N:$N,0))&lt;"1200","M","N")))),"")</f>
        <v>N</v>
      </c>
      <c r="Q98" s="83" t="str" cm="1">
        <f t="array" ref="Q98">_xlfn.IFNA(IF(OR(VALUE(Q$7&amp;$C$3)=PH),IF(Q99="","PH",IF(INDEX(Attendance!$O:$O,MATCH($B98&amp;Q$7,Attendance!$N:$N,0))&lt;"1200","PM","PN")),IF(Q$6="Sun",IF(Q99="","RD",IF(INDEX(Attendance!$O:$O,MATCH($B98&amp;Q$7,Attendance!$N:$N,0))&lt;"1200","RM","RN")),IF(Q99="",IF(Q$7="","",IF(INDEX(Attendance!$I:$I,MATCH($B98&amp;Q$7,Attendance!$N:$N,0))="ABS","AB","UL")),IF(INDEX(Attendance!$O:$O,MATCH($B98&amp;Q$7,Attendance!$N:$N,0))&lt;"1200","M","N")))),"")</f>
        <v>PH</v>
      </c>
      <c r="R98" s="83" t="str" cm="1">
        <f t="array" ref="R98">_xlfn.IFNA(IF(OR(VALUE(R$7&amp;$C$3)=PH),IF(R99="","PH",IF(INDEX(Attendance!$O:$O,MATCH($B98&amp;R$7,Attendance!$N:$N,0))&lt;"1200","PM","PN")),IF(R$6="Sun",IF(R99="","RD",IF(INDEX(Attendance!$O:$O,MATCH($B98&amp;R$7,Attendance!$N:$N,0))&lt;"1200","RM","RN")),IF(R99="",IF(R$7="","",IF(INDEX(Attendance!$I:$I,MATCH($B98&amp;R$7,Attendance!$N:$N,0))="ABS","AB","UL")),IF(INDEX(Attendance!$O:$O,MATCH($B98&amp;R$7,Attendance!$N:$N,0))&lt;"1200","M","N")))),"")</f>
        <v>PH</v>
      </c>
      <c r="S98" s="83" t="str" cm="1">
        <f t="array" ref="S98">_xlfn.IFNA(IF(OR(VALUE(S$7&amp;$C$3)=PH),IF(S99="","PH",IF(INDEX(Attendance!$O:$O,MATCH($B98&amp;S$7,Attendance!$N:$N,0))&lt;"1200","PM","PN")),IF(S$6="Sun",IF(S99="","RD",IF(INDEX(Attendance!$O:$O,MATCH($B98&amp;S$7,Attendance!$N:$N,0))&lt;"1200","RM","RN")),IF(S99="",IF(S$7="","",IF(INDEX(Attendance!$I:$I,MATCH($B98&amp;S$7,Attendance!$N:$N,0))="ABS","AB","UL")),IF(INDEX(Attendance!$O:$O,MATCH($B98&amp;S$7,Attendance!$N:$N,0))&lt;"1200","M","N")))),"")</f>
        <v>RD</v>
      </c>
      <c r="T98" s="83" t="str" cm="1">
        <f t="array" ref="T98">_xlfn.IFNA(IF(OR(VALUE(T$7&amp;$C$3)=PH),IF(T99="","PH",IF(INDEX(Attendance!$O:$O,MATCH($B98&amp;T$7,Attendance!$N:$N,0))&lt;"1200","PM","PN")),IF(T$6="Sun",IF(T99="","RD",IF(INDEX(Attendance!$O:$O,MATCH($B98&amp;T$7,Attendance!$N:$N,0))&lt;"1200","RM","RN")),IF(T99="",IF(T$7="","",IF(INDEX(Attendance!$I:$I,MATCH($B98&amp;T$7,Attendance!$N:$N,0))="ABS","AB","UL")),IF(INDEX(Attendance!$O:$O,MATCH($B98&amp;T$7,Attendance!$N:$N,0))&lt;"1200","M","N")))),"")</f>
        <v>M</v>
      </c>
      <c r="U98" s="83" t="str" cm="1">
        <f t="array" ref="U98">_xlfn.IFNA(IF(OR(VALUE(U$7&amp;$C$3)=PH),IF(U99="","PH",IF(INDEX(Attendance!$O:$O,MATCH($B98&amp;U$7,Attendance!$N:$N,0))&lt;"1200","PM","PN")),IF(U$6="Sun",IF(U99="","RD",IF(INDEX(Attendance!$O:$O,MATCH($B98&amp;U$7,Attendance!$N:$N,0))&lt;"1200","RM","RN")),IF(U99="",IF(U$7="","",IF(INDEX(Attendance!$I:$I,MATCH($B98&amp;U$7,Attendance!$N:$N,0))="ABS","AB","UL")),IF(INDEX(Attendance!$O:$O,MATCH($B98&amp;U$7,Attendance!$N:$N,0))&lt;"1200","M","N")))),"")</f>
        <v>M</v>
      </c>
      <c r="V98" s="83" t="str" cm="1">
        <f t="array" ref="V98">_xlfn.IFNA(IF(OR(VALUE(V$7&amp;$C$3)=PH),IF(V99="","PH",IF(INDEX(Attendance!$O:$O,MATCH($B98&amp;V$7,Attendance!$N:$N,0))&lt;"1200","PM","PN")),IF(V$6="Sun",IF(V99="","RD",IF(INDEX(Attendance!$O:$O,MATCH($B98&amp;V$7,Attendance!$N:$N,0))&lt;"1200","RM","RN")),IF(V99="",IF(V$7="","",IF(INDEX(Attendance!$I:$I,MATCH($B98&amp;V$7,Attendance!$N:$N,0))="ABS","AB","UL")),IF(INDEX(Attendance!$O:$O,MATCH($B98&amp;V$7,Attendance!$N:$N,0))&lt;"1200","M","N")))),"")</f>
        <v>M</v>
      </c>
      <c r="W98" s="83" t="str" cm="1">
        <f t="array" ref="W98">_xlfn.IFNA(IF(OR(VALUE(W$7&amp;$C$3)=PH),IF(W99="","PH",IF(INDEX(Attendance!$O:$O,MATCH($B98&amp;W$7,Attendance!$N:$N,0))&lt;"1200","PM","PN")),IF(W$6="Sun",IF(W99="","RD",IF(INDEX(Attendance!$O:$O,MATCH($B98&amp;W$7,Attendance!$N:$N,0))&lt;"1200","RM","RN")),IF(W99="",IF(W$7="","",IF(INDEX(Attendance!$I:$I,MATCH($B98&amp;W$7,Attendance!$N:$N,0))="ABS","AB","UL")),IF(INDEX(Attendance!$O:$O,MATCH($B98&amp;W$7,Attendance!$N:$N,0))&lt;"1200","M","N")))),"")</f>
        <v>M</v>
      </c>
      <c r="X98" s="83" t="str" cm="1">
        <f t="array" ref="X98">_xlfn.IFNA(IF(OR(VALUE(X$7&amp;$C$3)=PH),IF(X99="","PH",IF(INDEX(Attendance!$O:$O,MATCH($B98&amp;X$7,Attendance!$N:$N,0))&lt;"1200","PM","PN")),IF(X$6="Sun",IF(X99="","RD",IF(INDEX(Attendance!$O:$O,MATCH($B98&amp;X$7,Attendance!$N:$N,0))&lt;"1200","RM","RN")),IF(X99="",IF(X$7="","",IF(INDEX(Attendance!$I:$I,MATCH($B98&amp;X$7,Attendance!$N:$N,0))="ABS","AB","UL")),IF(INDEX(Attendance!$O:$O,MATCH($B98&amp;X$7,Attendance!$N:$N,0))&lt;"1200","M","N")))),"")</f>
        <v>M</v>
      </c>
      <c r="Y98" s="83" t="str" cm="1">
        <f t="array" ref="Y98">_xlfn.IFNA(IF(OR(VALUE(Y$7&amp;$C$3)=PH),IF(Y99="","PH",IF(INDEX(Attendance!$O:$O,MATCH($B98&amp;Y$7,Attendance!$N:$N,0))&lt;"1200","PM","PN")),IF(Y$6="Sun",IF(Y99="","RD",IF(INDEX(Attendance!$O:$O,MATCH($B98&amp;Y$7,Attendance!$N:$N,0))&lt;"1200","RM","RN")),IF(Y99="",IF(Y$7="","",IF(INDEX(Attendance!$I:$I,MATCH($B98&amp;Y$7,Attendance!$N:$N,0))="ABS","AB","UL")),IF(INDEX(Attendance!$O:$O,MATCH($B98&amp;Y$7,Attendance!$N:$N,0))&lt;"1200","M","N")))),"")</f>
        <v>M</v>
      </c>
      <c r="Z98" s="83" t="str" cm="1">
        <f t="array" ref="Z98">_xlfn.IFNA(IF(OR(VALUE(Z$7&amp;$C$3)=PH),IF(Z99="","PH",IF(INDEX(Attendance!$O:$O,MATCH($B98&amp;Z$7,Attendance!$N:$N,0))&lt;"1200","PM","PN")),IF(Z$6="Sun",IF(Z99="","RD",IF(INDEX(Attendance!$O:$O,MATCH($B98&amp;Z$7,Attendance!$N:$N,0))&lt;"1200","RM","RN")),IF(Z99="",IF(Z$7="","",IF(INDEX(Attendance!$I:$I,MATCH($B98&amp;Z$7,Attendance!$N:$N,0))="ABS","AB","UL")),IF(INDEX(Attendance!$O:$O,MATCH($B98&amp;Z$7,Attendance!$N:$N,0))&lt;"1200","M","N")))),"")</f>
        <v>RD</v>
      </c>
      <c r="AA98" s="83" t="str" cm="1">
        <f t="array" ref="AA98">_xlfn.IFNA(IF(OR(VALUE(AA$7&amp;$C$3)=PH),IF(AA99="","PH",IF(INDEX(Attendance!$O:$O,MATCH($B98&amp;AA$7,Attendance!$N:$N,0))&lt;"1200","PM","PN")),IF(AA$6="Sun",IF(AA99="","RD",IF(INDEX(Attendance!$O:$O,MATCH($B98&amp;AA$7,Attendance!$N:$N,0))&lt;"1200","RM","RN")),IF(AA99="",IF(AA$7="","",IF(INDEX(Attendance!$I:$I,MATCH($B98&amp;AA$7,Attendance!$N:$N,0))="ABS","AB","UL")),IF(INDEX(Attendance!$O:$O,MATCH($B98&amp;AA$7,Attendance!$N:$N,0))&lt;"1200","M","N")))),"")</f>
        <v>M</v>
      </c>
      <c r="AB98" s="83" t="str" cm="1">
        <f t="array" ref="AB98">_xlfn.IFNA(IF(OR(VALUE(AB$7&amp;$C$3)=PH),IF(AB99="","PH",IF(INDEX(Attendance!$O:$O,MATCH($B98&amp;AB$7,Attendance!$N:$N,0))&lt;"1200","PM","PN")),IF(AB$6="Sun",IF(AB99="","RD",IF(INDEX(Attendance!$O:$O,MATCH($B98&amp;AB$7,Attendance!$N:$N,0))&lt;"1200","RM","RN")),IF(AB99="",IF(AB$7="","",IF(INDEX(Attendance!$I:$I,MATCH($B98&amp;AB$7,Attendance!$N:$N,0))="ABS","AB","UL")),IF(INDEX(Attendance!$O:$O,MATCH($B98&amp;AB$7,Attendance!$N:$N,0))&lt;"1200","M","N")))),"")</f>
        <v>M</v>
      </c>
      <c r="AC98" s="83" t="str" cm="1">
        <f t="array" ref="AC98">_xlfn.IFNA(IF(OR(VALUE(AC$7&amp;$C$3)=PH),IF(AC99="","PH",IF(INDEX(Attendance!$O:$O,MATCH($B98&amp;AC$7,Attendance!$N:$N,0))&lt;"1200","PM","PN")),IF(AC$6="Sun",IF(AC99="","RD",IF(INDEX(Attendance!$O:$O,MATCH($B98&amp;AC$7,Attendance!$N:$N,0))&lt;"1200","RM","RN")),IF(AC99="",IF(AC$7="","",IF(INDEX(Attendance!$I:$I,MATCH($B98&amp;AC$7,Attendance!$N:$N,0))="ABS","AB","UL")),IF(INDEX(Attendance!$O:$O,MATCH($B98&amp;AC$7,Attendance!$N:$N,0))&lt;"1200","M","N")))),"")</f>
        <v>M</v>
      </c>
      <c r="AD98" s="83" t="str" cm="1">
        <f t="array" ref="AD98">_xlfn.IFNA(IF(OR(VALUE(AD$7&amp;$C$3)=PH),IF(AD99="","PH",IF(INDEX(Attendance!$O:$O,MATCH($B98&amp;AD$7,Attendance!$N:$N,0))&lt;"1200","PM","PN")),IF(AD$6="Sun",IF(AD99="","RD",IF(INDEX(Attendance!$O:$O,MATCH($B98&amp;AD$7,Attendance!$N:$N,0))&lt;"1200","RM","RN")),IF(AD99="",IF(AD$7="","",IF(INDEX(Attendance!$I:$I,MATCH($B98&amp;AD$7,Attendance!$N:$N,0))="ABS","AB","UL")),IF(INDEX(Attendance!$O:$O,MATCH($B98&amp;AD$7,Attendance!$N:$N,0))&lt;"1200","M","N")))),"")</f>
        <v>M</v>
      </c>
      <c r="AE98" s="83" t="str" cm="1">
        <f t="array" ref="AE98">_xlfn.IFNA(IF(OR(VALUE(AE$7&amp;$C$3)=PH),IF(AE99="","PH",IF(INDEX(Attendance!$O:$O,MATCH($B98&amp;AE$7,Attendance!$N:$N,0))&lt;"1200","PM","PN")),IF(AE$6="Sun",IF(AE99="","RD",IF(INDEX(Attendance!$O:$O,MATCH($B98&amp;AE$7,Attendance!$N:$N,0))&lt;"1200","RM","RN")),IF(AE99="",IF(AE$7="","",IF(INDEX(Attendance!$I:$I,MATCH($B98&amp;AE$7,Attendance!$N:$N,0))="ABS","AB","UL")),IF(INDEX(Attendance!$O:$O,MATCH($B98&amp;AE$7,Attendance!$N:$N,0))&lt;"1200","M","N")))),"")</f>
        <v>M</v>
      </c>
      <c r="AF98" s="83" t="str" cm="1">
        <f t="array" ref="AF98">_xlfn.IFNA(IF(OR(VALUE(AF$7&amp;$C$3)=PH),IF(AF99="","PH",IF(INDEX(Attendance!$O:$O,MATCH($B98&amp;AF$7,Attendance!$N:$N,0))&lt;"1200","PM","PN")),IF(AF$6="Sun",IF(AF99="","RD",IF(INDEX(Attendance!$O:$O,MATCH($B98&amp;AF$7,Attendance!$N:$N,0))&lt;"1200","RM","RN")),IF(AF99="",IF(AF$7="","",IF(INDEX(Attendance!$I:$I,MATCH($B98&amp;AF$7,Attendance!$N:$N,0))="ABS","AB","UL")),IF(INDEX(Attendance!$O:$O,MATCH($B98&amp;AF$7,Attendance!$N:$N,0))&lt;"1200","M","N")))),"")</f>
        <v>M</v>
      </c>
      <c r="AG98" s="83" t="str" cm="1">
        <f t="array" ref="AG98">_xlfn.IFNA(IF(OR(VALUE(AG$7&amp;$C$3)=PH),IF(AG99="","PH",IF(INDEX(Attendance!$O:$O,MATCH($B98&amp;AG$7,Attendance!$N:$N,0))&lt;"1200","PM","PN")),IF(AG$6="Sun",IF(AG99="","RD",IF(INDEX(Attendance!$O:$O,MATCH($B98&amp;AG$7,Attendance!$N:$N,0))&lt;"1200","RM","RN")),IF(AG99="",IF(AG$7="","",IF(INDEX(Attendance!$I:$I,MATCH($B98&amp;AG$7,Attendance!$N:$N,0))="ABS","AB","UL")),IF(INDEX(Attendance!$O:$O,MATCH($B98&amp;AG$7,Attendance!$N:$N,0))&lt;"1200","M","N")))),"")</f>
        <v>RD</v>
      </c>
      <c r="AH98" s="83" t="str" cm="1">
        <f t="array" ref="AH98">_xlfn.IFNA(IF(OR(VALUE(AH$7&amp;$C$3)=PH),IF(AH99="","PH",IF(INDEX(Attendance!$O:$O,MATCH($B98&amp;AH$7,Attendance!$N:$N,0))&lt;"1200","PM","PN")),IF(AH$6="Sun",IF(AH99="","RD",IF(INDEX(Attendance!$O:$O,MATCH($B98&amp;AH$7,Attendance!$N:$N,0))&lt;"1200","RM","RN")),IF(AH99="",IF(AH$7="","",IF(INDEX(Attendance!$I:$I,MATCH($B98&amp;AH$7,Attendance!$N:$N,0))="ABS","AB","UL")),IF(INDEX(Attendance!$O:$O,MATCH($B98&amp;AH$7,Attendance!$N:$N,0))&lt;"1200","M","N")))),"")</f>
        <v/>
      </c>
      <c r="AI98" s="83" t="str" cm="1">
        <f t="array" ref="AI98">_xlfn.IFNA(IF(OR(VALUE(AI$7&amp;$C$3)=PH),IF(AI99="","PH",IF(INDEX(Attendance!$O:$O,MATCH($B98&amp;AI$7,Attendance!$N:$N,0))&lt;"1200","PM","PN")),IF(AI$6="Sun",IF(AI99="","RD",IF(INDEX(Attendance!$O:$O,MATCH($B98&amp;AI$7,Attendance!$N:$N,0))&lt;"1200","RM","RN")),IF(AI99="",IF(AI$7="","",IF(INDEX(Attendance!$I:$I,MATCH($B98&amp;AI$7,Attendance!$N:$N,0))="ABS","AB","UL")),IF(INDEX(Attendance!$O:$O,MATCH($B98&amp;AI$7,Attendance!$N:$N,0))&lt;"1200","M","N")))),"")</f>
        <v/>
      </c>
      <c r="AJ98" s="83" t="str" cm="1">
        <f t="array" ref="AJ98">_xlfn.IFNA(IF(OR(VALUE(AJ$7&amp;$C$3)=PH),IF(AJ99="","PH",IF(INDEX(Attendance!$O:$O,MATCH($B98&amp;AJ$7,Attendance!$N:$N,0))&lt;"1200","PM","PN")),IF(AJ$6="Sun",IF(AJ99="","RD",IF(INDEX(Attendance!$O:$O,MATCH($B98&amp;AJ$7,Attendance!$N:$N,0))&lt;"1200","RM","RN")),IF(AJ99="",IF(AJ$7="","",IF(INDEX(Attendance!$I:$I,MATCH($B98&amp;AJ$7,Attendance!$N:$N,0))="ABS","AB","UL")),IF(INDEX(Attendance!$O:$O,MATCH($B98&amp;AJ$7,Attendance!$N:$N,0))&lt;"1200","M","N")))),"")</f>
        <v/>
      </c>
      <c r="AK98" s="258">
        <f>SUM(SUMIF(F98:AJ98,{"M","N","A"},F99:AJ99))</f>
        <v>176</v>
      </c>
      <c r="AL98" s="187">
        <f>SUM(SUMIF(F98:AJ98,{"M","N"},F100:AJ100),SUMIF(F98:AJ98,{"OM","ON"},F99:AJ99))</f>
        <v>54</v>
      </c>
      <c r="AM98" s="187">
        <f>SUM(SUMIF(F98:AJ98,{"PM","PN","RM","RN"},F99:AJ99))</f>
        <v>0</v>
      </c>
      <c r="AN98" s="187">
        <f>SUM(SUMIF(F98:AJ98,{"PM","PN"},F100:AJ100))</f>
        <v>0</v>
      </c>
      <c r="AO98" s="261">
        <f>SUM(F103:AJ103)</f>
        <v>100</v>
      </c>
      <c r="AP98" s="264">
        <f>SUM(F102:AJ102)</f>
        <v>20</v>
      </c>
      <c r="AQ98" s="188">
        <f>IF(D102="",0,SUM(COUNTIFS(F98:AJ98,{"M","N","A","OM","ON","OA","PM","PN","PA","RM","RN","RA"})))</f>
        <v>0</v>
      </c>
      <c r="AR98" s="74">
        <f>COUNTIF(F98:AJ98,"AL")</f>
        <v>0</v>
      </c>
      <c r="AS98" s="74">
        <f>COUNTIF(F98:AJ98,"MC")</f>
        <v>0</v>
      </c>
      <c r="AT98" s="74">
        <f>SUM(COUNTIF(F98:AJ98,{"RPH","PH"}))</f>
        <v>2</v>
      </c>
      <c r="AU98" s="255">
        <f t="shared" ref="AU98" si="17">_xlfn.IFNA(IF($B98="",0,AK98*$AK$5+SUM(AL103:AN103)+SUM(AO98:AP103)+SUM(AQ103:AT103)),"")</f>
        <v>1702.9199999999998</v>
      </c>
    </row>
    <row r="99" spans="1:47" s="213" customFormat="1" ht="33" customHeight="1" x14ac:dyDescent="0.35">
      <c r="A99" s="189"/>
      <c r="B99" s="184"/>
      <c r="C99" s="190" t="str">
        <f>_xlfn.IFNA(INDEX(Masterlist!D:D,MATCH(B98,Masterlist!B:B,0)),"")</f>
        <v>IC No. 17</v>
      </c>
      <c r="D99" s="88"/>
      <c r="E99" s="191" t="s">
        <v>174</v>
      </c>
      <c r="F99" s="192">
        <f>IFERROR(IF(F$6="Sun",INDEX(Attendance!$R:$R,MATCH($B98&amp;F$7,Attendance!$N:$N,0)),IF(INDEX(Attendance!$R:$R,MATCH($B98&amp;F$7,Attendance!$N:$N,0))="","",IF(INDEX(Attendance!$R:$R,MATCH($B98&amp;F$7,Attendance!$N:$N,0))&gt;8,8,INDEX(Attendance!$R:$R,MATCH($B98&amp;F$7,Attendance!$N:$N,0))))),"")</f>
        <v>8</v>
      </c>
      <c r="G99" s="192">
        <f>IFERROR(IF(G$6="Sun",INDEX(Attendance!$R:$R,MATCH($B98&amp;G$7,Attendance!$N:$N,0)),IF(INDEX(Attendance!$R:$R,MATCH($B98&amp;G$7,Attendance!$N:$N,0))="","",IF(INDEX(Attendance!$R:$R,MATCH($B98&amp;G$7,Attendance!$N:$N,0))&gt;8,8,INDEX(Attendance!$R:$R,MATCH($B98&amp;G$7,Attendance!$N:$N,0))))),"")</f>
        <v>8</v>
      </c>
      <c r="H99" s="192">
        <f>IFERROR(IF(H$6="Sun",INDEX(Attendance!$R:$R,MATCH($B98&amp;H$7,Attendance!$N:$N,0)),IF(INDEX(Attendance!$R:$R,MATCH($B98&amp;H$7,Attendance!$N:$N,0))="","",IF(INDEX(Attendance!$R:$R,MATCH($B98&amp;H$7,Attendance!$N:$N,0))&gt;8,8,INDEX(Attendance!$R:$R,MATCH($B98&amp;H$7,Attendance!$N:$N,0))))),"")</f>
        <v>8</v>
      </c>
      <c r="I99" s="192">
        <f>IFERROR(IF(I$6="Sun",INDEX(Attendance!$R:$R,MATCH($B98&amp;I$7,Attendance!$N:$N,0)),IF(INDEX(Attendance!$R:$R,MATCH($B98&amp;I$7,Attendance!$N:$N,0))="","",IF(INDEX(Attendance!$R:$R,MATCH($B98&amp;I$7,Attendance!$N:$N,0))&gt;8,8,INDEX(Attendance!$R:$R,MATCH($B98&amp;I$7,Attendance!$N:$N,0))))),"")</f>
        <v>8</v>
      </c>
      <c r="J99" s="192">
        <f>IFERROR(IF(J$6="Sun",INDEX(Attendance!$R:$R,MATCH($B98&amp;J$7,Attendance!$N:$N,0)),IF(INDEX(Attendance!$R:$R,MATCH($B98&amp;J$7,Attendance!$N:$N,0))="","",IF(INDEX(Attendance!$R:$R,MATCH($B98&amp;J$7,Attendance!$N:$N,0))&gt;8,8,INDEX(Attendance!$R:$R,MATCH($B98&amp;J$7,Attendance!$N:$N,0))))),"")</f>
        <v>8</v>
      </c>
      <c r="K99" s="192">
        <f>IFERROR(IF(K$6="Sun",INDEX(Attendance!$R:$R,MATCH($B98&amp;K$7,Attendance!$N:$N,0)),IF(INDEX(Attendance!$R:$R,MATCH($B98&amp;K$7,Attendance!$N:$N,0))="","",IF(INDEX(Attendance!$R:$R,MATCH($B98&amp;K$7,Attendance!$N:$N,0))&gt;8,8,INDEX(Attendance!$R:$R,MATCH($B98&amp;K$7,Attendance!$N:$N,0))))),"")</f>
        <v>8</v>
      </c>
      <c r="L99" s="192" t="str">
        <f>IFERROR(IF(L$6="Sun",INDEX(Attendance!$R:$R,MATCH($B98&amp;L$7,Attendance!$N:$N,0)),IF(INDEX(Attendance!$R:$R,MATCH($B98&amp;L$7,Attendance!$N:$N,0))="","",IF(INDEX(Attendance!$R:$R,MATCH($B98&amp;L$7,Attendance!$N:$N,0))&gt;8,8,INDEX(Attendance!$R:$R,MATCH($B98&amp;L$7,Attendance!$N:$N,0))))),"")</f>
        <v/>
      </c>
      <c r="M99" s="192">
        <f>IFERROR(IF(M$6="Sun",INDEX(Attendance!$R:$R,MATCH($B98&amp;M$7,Attendance!$N:$N,0)),IF(INDEX(Attendance!$R:$R,MATCH($B98&amp;M$7,Attendance!$N:$N,0))="","",IF(INDEX(Attendance!$R:$R,MATCH($B98&amp;M$7,Attendance!$N:$N,0))&gt;8,8,INDEX(Attendance!$R:$R,MATCH($B98&amp;M$7,Attendance!$N:$N,0))))),"")</f>
        <v>8</v>
      </c>
      <c r="N99" s="192">
        <f>IFERROR(IF(N$6="Sun",INDEX(Attendance!$R:$R,MATCH($B98&amp;N$7,Attendance!$N:$N,0)),IF(INDEX(Attendance!$R:$R,MATCH($B98&amp;N$7,Attendance!$N:$N,0))="","",IF(INDEX(Attendance!$R:$R,MATCH($B98&amp;N$7,Attendance!$N:$N,0))&gt;8,8,INDEX(Attendance!$R:$R,MATCH($B98&amp;N$7,Attendance!$N:$N,0))))),"")</f>
        <v>8</v>
      </c>
      <c r="O99" s="192">
        <f>IFERROR(IF(O$6="Sun",INDEX(Attendance!$R:$R,MATCH($B98&amp;O$7,Attendance!$N:$N,0)),IF(INDEX(Attendance!$R:$R,MATCH($B98&amp;O$7,Attendance!$N:$N,0))="","",IF(INDEX(Attendance!$R:$R,MATCH($B98&amp;O$7,Attendance!$N:$N,0))&gt;8,8,INDEX(Attendance!$R:$R,MATCH($B98&amp;O$7,Attendance!$N:$N,0))))),"")</f>
        <v>8</v>
      </c>
      <c r="P99" s="192">
        <f>IFERROR(IF(P$6="Sun",INDEX(Attendance!$R:$R,MATCH($B98&amp;P$7,Attendance!$N:$N,0)),IF(INDEX(Attendance!$R:$R,MATCH($B98&amp;P$7,Attendance!$N:$N,0))="","",IF(INDEX(Attendance!$R:$R,MATCH($B98&amp;P$7,Attendance!$N:$N,0))&gt;8,8,INDEX(Attendance!$R:$R,MATCH($B98&amp;P$7,Attendance!$N:$N,0))))),"")</f>
        <v>8</v>
      </c>
      <c r="Q99" s="192" t="str">
        <f>IFERROR(IF(Q$6="Sun",INDEX(Attendance!$R:$R,MATCH($B98&amp;Q$7,Attendance!$N:$N,0)),IF(INDEX(Attendance!$R:$R,MATCH($B98&amp;Q$7,Attendance!$N:$N,0))="","",IF(INDEX(Attendance!$R:$R,MATCH($B98&amp;Q$7,Attendance!$N:$N,0))&gt;8,8,INDEX(Attendance!$R:$R,MATCH($B98&amp;Q$7,Attendance!$N:$N,0))))),"")</f>
        <v/>
      </c>
      <c r="R99" s="192" t="str">
        <f>IFERROR(IF(R$6="Sun",INDEX(Attendance!$R:$R,MATCH($B98&amp;R$7,Attendance!$N:$N,0)),IF(INDEX(Attendance!$R:$R,MATCH($B98&amp;R$7,Attendance!$N:$N,0))="","",IF(INDEX(Attendance!$R:$R,MATCH($B98&amp;R$7,Attendance!$N:$N,0))&gt;8,8,INDEX(Attendance!$R:$R,MATCH($B98&amp;R$7,Attendance!$N:$N,0))))),"")</f>
        <v/>
      </c>
      <c r="S99" s="192" t="str">
        <f>IFERROR(IF(S$6="Sun",INDEX(Attendance!$R:$R,MATCH($B98&amp;S$7,Attendance!$N:$N,0)),IF(INDEX(Attendance!$R:$R,MATCH($B98&amp;S$7,Attendance!$N:$N,0))="","",IF(INDEX(Attendance!$R:$R,MATCH($B98&amp;S$7,Attendance!$N:$N,0))&gt;8,8,INDEX(Attendance!$R:$R,MATCH($B98&amp;S$7,Attendance!$N:$N,0))))),"")</f>
        <v/>
      </c>
      <c r="T99" s="192">
        <f>IFERROR(IF(T$6="Sun",INDEX(Attendance!$R:$R,MATCH($B98&amp;T$7,Attendance!$N:$N,0)),IF(INDEX(Attendance!$R:$R,MATCH($B98&amp;T$7,Attendance!$N:$N,0))="","",IF(INDEX(Attendance!$R:$R,MATCH($B98&amp;T$7,Attendance!$N:$N,0))&gt;8,8,INDEX(Attendance!$R:$R,MATCH($B98&amp;T$7,Attendance!$N:$N,0))))),"")</f>
        <v>8</v>
      </c>
      <c r="U99" s="192">
        <f>IFERROR(IF(U$6="Sun",INDEX(Attendance!$R:$R,MATCH($B98&amp;U$7,Attendance!$N:$N,0)),IF(INDEX(Attendance!$R:$R,MATCH($B98&amp;U$7,Attendance!$N:$N,0))="","",IF(INDEX(Attendance!$R:$R,MATCH($B98&amp;U$7,Attendance!$N:$N,0))&gt;8,8,INDEX(Attendance!$R:$R,MATCH($B98&amp;U$7,Attendance!$N:$N,0))))),"")</f>
        <v>8</v>
      </c>
      <c r="V99" s="192">
        <f>IFERROR(IF(V$6="Sun",INDEX(Attendance!$R:$R,MATCH($B98&amp;V$7,Attendance!$N:$N,0)),IF(INDEX(Attendance!$R:$R,MATCH($B98&amp;V$7,Attendance!$N:$N,0))="","",IF(INDEX(Attendance!$R:$R,MATCH($B98&amp;V$7,Attendance!$N:$N,0))&gt;8,8,INDEX(Attendance!$R:$R,MATCH($B98&amp;V$7,Attendance!$N:$N,0))))),"")</f>
        <v>8</v>
      </c>
      <c r="W99" s="192">
        <f>IFERROR(IF(W$6="Sun",INDEX(Attendance!$R:$R,MATCH($B98&amp;W$7,Attendance!$N:$N,0)),IF(INDEX(Attendance!$R:$R,MATCH($B98&amp;W$7,Attendance!$N:$N,0))="","",IF(INDEX(Attendance!$R:$R,MATCH($B98&amp;W$7,Attendance!$N:$N,0))&gt;8,8,INDEX(Attendance!$R:$R,MATCH($B98&amp;W$7,Attendance!$N:$N,0))))),"")</f>
        <v>8</v>
      </c>
      <c r="X99" s="192">
        <f>IFERROR(IF(X$6="Sun",INDEX(Attendance!$R:$R,MATCH($B98&amp;X$7,Attendance!$N:$N,0)),IF(INDEX(Attendance!$R:$R,MATCH($B98&amp;X$7,Attendance!$N:$N,0))="","",IF(INDEX(Attendance!$R:$R,MATCH($B98&amp;X$7,Attendance!$N:$N,0))&gt;8,8,INDEX(Attendance!$R:$R,MATCH($B98&amp;X$7,Attendance!$N:$N,0))))),"")</f>
        <v>8</v>
      </c>
      <c r="Y99" s="192">
        <f>IFERROR(IF(Y$6="Sun",INDEX(Attendance!$R:$R,MATCH($B98&amp;Y$7,Attendance!$N:$N,0)),IF(INDEX(Attendance!$R:$R,MATCH($B98&amp;Y$7,Attendance!$N:$N,0))="","",IF(INDEX(Attendance!$R:$R,MATCH($B98&amp;Y$7,Attendance!$N:$N,0))&gt;8,8,INDEX(Attendance!$R:$R,MATCH($B98&amp;Y$7,Attendance!$N:$N,0))))),"")</f>
        <v>8</v>
      </c>
      <c r="Z99" s="192" t="str">
        <f>IFERROR(IF(Z$6="Sun",INDEX(Attendance!$R:$R,MATCH($B98&amp;Z$7,Attendance!$N:$N,0)),IF(INDEX(Attendance!$R:$R,MATCH($B98&amp;Z$7,Attendance!$N:$N,0))="","",IF(INDEX(Attendance!$R:$R,MATCH($B98&amp;Z$7,Attendance!$N:$N,0))&gt;8,8,INDEX(Attendance!$R:$R,MATCH($B98&amp;Z$7,Attendance!$N:$N,0))))),"")</f>
        <v/>
      </c>
      <c r="AA99" s="192">
        <f>IFERROR(IF(AA$6="Sun",INDEX(Attendance!$R:$R,MATCH($B98&amp;AA$7,Attendance!$N:$N,0)),IF(INDEX(Attendance!$R:$R,MATCH($B98&amp;AA$7,Attendance!$N:$N,0))="","",IF(INDEX(Attendance!$R:$R,MATCH($B98&amp;AA$7,Attendance!$N:$N,0))&gt;8,8,INDEX(Attendance!$R:$R,MATCH($B98&amp;AA$7,Attendance!$N:$N,0))))),"")</f>
        <v>8</v>
      </c>
      <c r="AB99" s="192">
        <f>IFERROR(IF(AB$6="Sun",INDEX(Attendance!$R:$R,MATCH($B98&amp;AB$7,Attendance!$N:$N,0)),IF(INDEX(Attendance!$R:$R,MATCH($B98&amp;AB$7,Attendance!$N:$N,0))="","",IF(INDEX(Attendance!$R:$R,MATCH($B98&amp;AB$7,Attendance!$N:$N,0))&gt;8,8,INDEX(Attendance!$R:$R,MATCH($B98&amp;AB$7,Attendance!$N:$N,0))))),"")</f>
        <v>8</v>
      </c>
      <c r="AC99" s="192">
        <f>IFERROR(IF(AC$6="Sun",INDEX(Attendance!$R:$R,MATCH($B98&amp;AC$7,Attendance!$N:$N,0)),IF(INDEX(Attendance!$R:$R,MATCH($B98&amp;AC$7,Attendance!$N:$N,0))="","",IF(INDEX(Attendance!$R:$R,MATCH($B98&amp;AC$7,Attendance!$N:$N,0))&gt;8,8,INDEX(Attendance!$R:$R,MATCH($B98&amp;AC$7,Attendance!$N:$N,0))))),"")</f>
        <v>8</v>
      </c>
      <c r="AD99" s="192">
        <f>IFERROR(IF(AD$6="Sun",INDEX(Attendance!$R:$R,MATCH($B98&amp;AD$7,Attendance!$N:$N,0)),IF(INDEX(Attendance!$R:$R,MATCH($B98&amp;AD$7,Attendance!$N:$N,0))="","",IF(INDEX(Attendance!$R:$R,MATCH($B98&amp;AD$7,Attendance!$N:$N,0))&gt;8,8,INDEX(Attendance!$R:$R,MATCH($B98&amp;AD$7,Attendance!$N:$N,0))))),"")</f>
        <v>8</v>
      </c>
      <c r="AE99" s="192">
        <f>IFERROR(IF(AE$6="Sun",INDEX(Attendance!$R:$R,MATCH($B98&amp;AE$7,Attendance!$N:$N,0)),IF(INDEX(Attendance!$R:$R,MATCH($B98&amp;AE$7,Attendance!$N:$N,0))="","",IF(INDEX(Attendance!$R:$R,MATCH($B98&amp;AE$7,Attendance!$N:$N,0))&gt;8,8,INDEX(Attendance!$R:$R,MATCH($B98&amp;AE$7,Attendance!$N:$N,0))))),"")</f>
        <v>8</v>
      </c>
      <c r="AF99" s="192">
        <f>IFERROR(IF(AF$6="Sun",INDEX(Attendance!$R:$R,MATCH($B98&amp;AF$7,Attendance!$N:$N,0)),IF(INDEX(Attendance!$R:$R,MATCH($B98&amp;AF$7,Attendance!$N:$N,0))="","",IF(INDEX(Attendance!$R:$R,MATCH($B98&amp;AF$7,Attendance!$N:$N,0))&gt;8,8,INDEX(Attendance!$R:$R,MATCH($B98&amp;AF$7,Attendance!$N:$N,0))))),"")</f>
        <v>8</v>
      </c>
      <c r="AG99" s="192" t="str">
        <f>IFERROR(IF(AG$6="Sun",INDEX(Attendance!$R:$R,MATCH($B98&amp;AG$7,Attendance!$N:$N,0)),IF(INDEX(Attendance!$R:$R,MATCH($B98&amp;AG$7,Attendance!$N:$N,0))="","",IF(INDEX(Attendance!$R:$R,MATCH($B98&amp;AG$7,Attendance!$N:$N,0))&gt;8,8,INDEX(Attendance!$R:$R,MATCH($B98&amp;AG$7,Attendance!$N:$N,0))))),"")</f>
        <v/>
      </c>
      <c r="AH99" s="192" t="str">
        <f>IFERROR(IF(AH$6="Sun",INDEX(Attendance!$R:$R,MATCH($B98&amp;AH$7,Attendance!$N:$N,0)),IF(INDEX(Attendance!$R:$R,MATCH($B98&amp;AH$7,Attendance!$N:$N,0))="","",IF(INDEX(Attendance!$R:$R,MATCH($B98&amp;AH$7,Attendance!$N:$N,0))&gt;8,8,INDEX(Attendance!$R:$R,MATCH($B98&amp;AH$7,Attendance!$N:$N,0))))),"")</f>
        <v/>
      </c>
      <c r="AI99" s="192" t="str">
        <f>IFERROR(IF(AI$6="Sun",INDEX(Attendance!$R:$R,MATCH($B98&amp;AI$7,Attendance!$N:$N,0)),IF(INDEX(Attendance!$R:$R,MATCH($B98&amp;AI$7,Attendance!$N:$N,0))="","",IF(INDEX(Attendance!$R:$R,MATCH($B98&amp;AI$7,Attendance!$N:$N,0))&gt;8,8,INDEX(Attendance!$R:$R,MATCH($B98&amp;AI$7,Attendance!$N:$N,0))))),"")</f>
        <v/>
      </c>
      <c r="AJ99" s="192" t="str">
        <f>IFERROR(IF(AJ$6="Sun",INDEX(Attendance!$R:$R,MATCH($B98&amp;AJ$7,Attendance!$N:$N,0)),IF(INDEX(Attendance!$R:$R,MATCH($B98&amp;AJ$7,Attendance!$N:$N,0))="","",IF(INDEX(Attendance!$R:$R,MATCH($B98&amp;AJ$7,Attendance!$N:$N,0))&gt;8,8,INDEX(Attendance!$R:$R,MATCH($B98&amp;AJ$7,Attendance!$N:$N,0))))),"")</f>
        <v/>
      </c>
      <c r="AK99" s="259"/>
      <c r="AL99" s="193">
        <f>ROUND((IF($C103="",Basic,MID($C103,FIND("RM",$C103)+3,4))+$AP98+$AQ103)/WorkDays/WorkHours*AL$6,4)</f>
        <v>8.7980999999999998</v>
      </c>
      <c r="AM99" s="193">
        <f>ROUND((IF($C103="",Basic,MID($C103,FIND("RM",$C103)+3,4))+$AP98+$AQ103)/WorkDays/WorkHours*AM$6,4)</f>
        <v>11.7308</v>
      </c>
      <c r="AN99" s="193">
        <f>ROUND((IF($C103="",Basic,MID($C103,FIND("RM",$C103)+3,4))+$AP98+$AQ103)/WorkDays/WorkHours*AN$6,4)</f>
        <v>17.5962</v>
      </c>
      <c r="AO99" s="262"/>
      <c r="AP99" s="265"/>
      <c r="AQ99" s="86"/>
      <c r="AR99" s="194"/>
      <c r="AS99" s="194"/>
      <c r="AT99" s="194"/>
      <c r="AU99" s="256"/>
    </row>
    <row r="100" spans="1:47" s="213" customFormat="1" ht="33" customHeight="1" x14ac:dyDescent="0.35">
      <c r="A100" s="189"/>
      <c r="B100" s="184"/>
      <c r="C100" s="195" t="str">
        <f>_xlfn.IFNA(INDEX(Masterlist!E:E,MATCH(B98,Masterlist!B:B,0)),"")</f>
        <v>Phone No. 17</v>
      </c>
      <c r="D100" s="1"/>
      <c r="E100" s="196" t="s">
        <v>175</v>
      </c>
      <c r="F100" s="197">
        <f>IFERROR(IF(F$6="Sun","",IF(INDEX(Attendance!$S:$S,MATCH($B98&amp;F$7,Attendance!$N:$N,0))=TRUE,"",IF(F99&lt;8,"",INDEX(Attendance!$G:$G,MATCH($B98&amp;F$7,Attendance!$N:$N,0))))),"")</f>
        <v>2</v>
      </c>
      <c r="G100" s="197">
        <f>IFERROR(IF(G$6="Sun","",IF(INDEX(Attendance!$S:$S,MATCH($B98&amp;G$7,Attendance!$N:$N,0))=TRUE,"",IF(G99&lt;8,"",INDEX(Attendance!$G:$G,MATCH($B98&amp;G$7,Attendance!$N:$N,0))))),"")</f>
        <v>2</v>
      </c>
      <c r="H100" s="197">
        <f>IFERROR(IF(H$6="Sun","",IF(INDEX(Attendance!$S:$S,MATCH($B98&amp;H$7,Attendance!$N:$N,0))=TRUE,"",IF(H99&lt;8,"",INDEX(Attendance!$G:$G,MATCH($B98&amp;H$7,Attendance!$N:$N,0))))),"")</f>
        <v>2</v>
      </c>
      <c r="I100" s="197">
        <f>IFERROR(IF(I$6="Sun","",IF(INDEX(Attendance!$S:$S,MATCH($B98&amp;I$7,Attendance!$N:$N,0))=TRUE,"",IF(I99&lt;8,"",INDEX(Attendance!$G:$G,MATCH($B98&amp;I$7,Attendance!$N:$N,0))))),"")</f>
        <v>2</v>
      </c>
      <c r="J100" s="197">
        <f>IFERROR(IF(J$6="Sun","",IF(INDEX(Attendance!$S:$S,MATCH($B98&amp;J$7,Attendance!$N:$N,0))=TRUE,"",IF(J99&lt;8,"",INDEX(Attendance!$G:$G,MATCH($B98&amp;J$7,Attendance!$N:$N,0))))),"")</f>
        <v>2</v>
      </c>
      <c r="K100" s="197">
        <f>IFERROR(IF(K$6="Sun","",IF(INDEX(Attendance!$S:$S,MATCH($B98&amp;K$7,Attendance!$N:$N,0))=TRUE,"",IF(K99&lt;8,"",INDEX(Attendance!$G:$G,MATCH($B98&amp;K$7,Attendance!$N:$N,0))))),"")</f>
        <v>2</v>
      </c>
      <c r="L100" s="197" t="str">
        <f>IFERROR(IF(L$6="Sun","",IF(INDEX(Attendance!$S:$S,MATCH($B98&amp;L$7,Attendance!$N:$N,0))=TRUE,"",IF(L99&lt;8,"",INDEX(Attendance!$G:$G,MATCH($B98&amp;L$7,Attendance!$N:$N,0))))),"")</f>
        <v/>
      </c>
      <c r="M100" s="197">
        <f>IFERROR(IF(M$6="Sun","",IF(INDEX(Attendance!$S:$S,MATCH($B98&amp;M$7,Attendance!$N:$N,0))=TRUE,"",IF(M99&lt;8,"",INDEX(Attendance!$G:$G,MATCH($B98&amp;M$7,Attendance!$N:$N,0))))),"")</f>
        <v>3</v>
      </c>
      <c r="N100" s="197">
        <f>IFERROR(IF(N$6="Sun","",IF(INDEX(Attendance!$S:$S,MATCH($B98&amp;N$7,Attendance!$N:$N,0))=TRUE,"",IF(N99&lt;8,"",INDEX(Attendance!$G:$G,MATCH($B98&amp;N$7,Attendance!$N:$N,0))))),"")</f>
        <v>3</v>
      </c>
      <c r="O100" s="197">
        <f>IFERROR(IF(O$6="Sun","",IF(INDEX(Attendance!$S:$S,MATCH($B98&amp;O$7,Attendance!$N:$N,0))=TRUE,"",IF(O99&lt;8,"",INDEX(Attendance!$G:$G,MATCH($B98&amp;O$7,Attendance!$N:$N,0))))),"")</f>
        <v>3</v>
      </c>
      <c r="P100" s="197">
        <f>IFERROR(IF(P$6="Sun","",IF(INDEX(Attendance!$S:$S,MATCH($B98&amp;P$7,Attendance!$N:$N,0))=TRUE,"",IF(P99&lt;8,"",INDEX(Attendance!$G:$G,MATCH($B98&amp;P$7,Attendance!$N:$N,0))))),"")</f>
        <v>3</v>
      </c>
      <c r="Q100" s="197">
        <f>IFERROR(IF(Q$6="Sun","",IF(INDEX(Attendance!$S:$S,MATCH($B98&amp;Q$7,Attendance!$N:$N,0))=TRUE,"",IF(Q99&lt;8,"",INDEX(Attendance!$G:$G,MATCH($B98&amp;Q$7,Attendance!$N:$N,0))))),"")</f>
        <v>0</v>
      </c>
      <c r="R100" s="197">
        <f>IFERROR(IF(R$6="Sun","",IF(INDEX(Attendance!$S:$S,MATCH($B98&amp;R$7,Attendance!$N:$N,0))=TRUE,"",IF(R99&lt;8,"",INDEX(Attendance!$G:$G,MATCH($B98&amp;R$7,Attendance!$N:$N,0))))),"")</f>
        <v>0</v>
      </c>
      <c r="S100" s="197" t="str">
        <f>IFERROR(IF(S$6="Sun","",IF(INDEX(Attendance!$S:$S,MATCH($B98&amp;S$7,Attendance!$N:$N,0))=TRUE,"",IF(S99&lt;8,"",INDEX(Attendance!$G:$G,MATCH($B98&amp;S$7,Attendance!$N:$N,0))))),"")</f>
        <v/>
      </c>
      <c r="T100" s="197">
        <f>IFERROR(IF(T$6="Sun","",IF(INDEX(Attendance!$S:$S,MATCH($B98&amp;T$7,Attendance!$N:$N,0))=TRUE,"",IF(T99&lt;8,"",INDEX(Attendance!$G:$G,MATCH($B98&amp;T$7,Attendance!$N:$N,0))))),"")</f>
        <v>3</v>
      </c>
      <c r="U100" s="197">
        <f>IFERROR(IF(U$6="Sun","",IF(INDEX(Attendance!$S:$S,MATCH($B98&amp;U$7,Attendance!$N:$N,0))=TRUE,"",IF(U99&lt;8,"",INDEX(Attendance!$G:$G,MATCH($B98&amp;U$7,Attendance!$N:$N,0))))),"")</f>
        <v>3</v>
      </c>
      <c r="V100" s="197">
        <f>IFERROR(IF(V$6="Sun","",IF(INDEX(Attendance!$S:$S,MATCH($B98&amp;V$7,Attendance!$N:$N,0))=TRUE,"",IF(V99&lt;8,"",INDEX(Attendance!$G:$G,MATCH($B98&amp;V$7,Attendance!$N:$N,0))))),"")</f>
        <v>3</v>
      </c>
      <c r="W100" s="197">
        <f>IFERROR(IF(W$6="Sun","",IF(INDEX(Attendance!$S:$S,MATCH($B98&amp;W$7,Attendance!$N:$N,0))=TRUE,"",IF(W99&lt;8,"",INDEX(Attendance!$G:$G,MATCH($B98&amp;W$7,Attendance!$N:$N,0))))),"")</f>
        <v>3</v>
      </c>
      <c r="X100" s="197" t="str">
        <f>IFERROR(IF(X$6="Sun","",IF(INDEX(Attendance!$S:$S,MATCH($B98&amp;X$7,Attendance!$N:$N,0))=TRUE,"",IF(X99&lt;8,"",INDEX(Attendance!$G:$G,MATCH($B98&amp;X$7,Attendance!$N:$N,0))))),"")</f>
        <v/>
      </c>
      <c r="Y100" s="197">
        <f>IFERROR(IF(Y$6="Sun","",IF(INDEX(Attendance!$S:$S,MATCH($B98&amp;Y$7,Attendance!$N:$N,0))=TRUE,"",IF(Y99&lt;8,"",INDEX(Attendance!$G:$G,MATCH($B98&amp;Y$7,Attendance!$N:$N,0))))),"")</f>
        <v>3</v>
      </c>
      <c r="Z100" s="197" t="str">
        <f>IFERROR(IF(Z$6="Sun","",IF(INDEX(Attendance!$S:$S,MATCH($B98&amp;Z$7,Attendance!$N:$N,0))=TRUE,"",IF(Z99&lt;8,"",INDEX(Attendance!$G:$G,MATCH($B98&amp;Z$7,Attendance!$N:$N,0))))),"")</f>
        <v/>
      </c>
      <c r="AA100" s="197">
        <f>IFERROR(IF(AA$6="Sun","",IF(INDEX(Attendance!$S:$S,MATCH($B98&amp;AA$7,Attendance!$N:$N,0))=TRUE,"",IF(AA99&lt;8,"",INDEX(Attendance!$G:$G,MATCH($B98&amp;AA$7,Attendance!$N:$N,0))))),"")</f>
        <v>3</v>
      </c>
      <c r="AB100" s="197">
        <f>IFERROR(IF(AB$6="Sun","",IF(INDEX(Attendance!$S:$S,MATCH($B98&amp;AB$7,Attendance!$N:$N,0))=TRUE,"",IF(AB99&lt;8,"",INDEX(Attendance!$G:$G,MATCH($B98&amp;AB$7,Attendance!$N:$N,0))))),"")</f>
        <v>3</v>
      </c>
      <c r="AC100" s="197">
        <f>IFERROR(IF(AC$6="Sun","",IF(INDEX(Attendance!$S:$S,MATCH($B98&amp;AC$7,Attendance!$N:$N,0))=TRUE,"",IF(AC99&lt;8,"",INDEX(Attendance!$G:$G,MATCH($B98&amp;AC$7,Attendance!$N:$N,0))))),"")</f>
        <v>3</v>
      </c>
      <c r="AD100" s="197">
        <f>IFERROR(IF(AD$6="Sun","",IF(INDEX(Attendance!$S:$S,MATCH($B98&amp;AD$7,Attendance!$N:$N,0))=TRUE,"",IF(AD99&lt;8,"",INDEX(Attendance!$G:$G,MATCH($B98&amp;AD$7,Attendance!$N:$N,0))))),"")</f>
        <v>3</v>
      </c>
      <c r="AE100" s="197" t="str">
        <f>IFERROR(IF(AE$6="Sun","",IF(INDEX(Attendance!$S:$S,MATCH($B98&amp;AE$7,Attendance!$N:$N,0))=TRUE,"",IF(AE99&lt;8,"",INDEX(Attendance!$G:$G,MATCH($B98&amp;AE$7,Attendance!$N:$N,0))))),"")</f>
        <v/>
      </c>
      <c r="AF100" s="197">
        <f>IFERROR(IF(AF$6="Sun","",IF(INDEX(Attendance!$S:$S,MATCH($B98&amp;AF$7,Attendance!$N:$N,0))=TRUE,"",IF(AF99&lt;8,"",INDEX(Attendance!$G:$G,MATCH($B98&amp;AF$7,Attendance!$N:$N,0))))),"")</f>
        <v>3</v>
      </c>
      <c r="AG100" s="197" t="str">
        <f>IFERROR(IF(AG$6="Sun","",IF(INDEX(Attendance!$S:$S,MATCH($B98&amp;AG$7,Attendance!$N:$N,0))=TRUE,"",IF(AG99&lt;8,"",INDEX(Attendance!$G:$G,MATCH($B98&amp;AG$7,Attendance!$N:$N,0))))),"")</f>
        <v/>
      </c>
      <c r="AH100" s="197" t="str">
        <f>IFERROR(IF(AH$6="Sun","",IF(INDEX(Attendance!$S:$S,MATCH($B98&amp;AH$7,Attendance!$N:$N,0))=TRUE,"",IF(AH99&lt;8,"",INDEX(Attendance!$G:$G,MATCH($B98&amp;AH$7,Attendance!$N:$N,0))))),"")</f>
        <v/>
      </c>
      <c r="AI100" s="197" t="str">
        <f>IFERROR(IF(AI$6="Sun","",IF(INDEX(Attendance!$S:$S,MATCH($B98&amp;AI$7,Attendance!$N:$N,0))=TRUE,"",IF(AI99&lt;8,"",INDEX(Attendance!$G:$G,MATCH($B98&amp;AI$7,Attendance!$N:$N,0))))),"")</f>
        <v/>
      </c>
      <c r="AJ100" s="197" t="str">
        <f>IFERROR(IF(AJ$6="Sun","",IF(INDEX(Attendance!$S:$S,MATCH($B98&amp;AJ$7,Attendance!$N:$N,0))=TRUE,"",IF(AJ99&lt;8,"",INDEX(Attendance!$G:$G,MATCH($B98&amp;AJ$7,Attendance!$N:$N,0))))),"")</f>
        <v/>
      </c>
      <c r="AK100" s="259"/>
      <c r="AL100" s="198"/>
      <c r="AM100" s="198"/>
      <c r="AN100" s="198"/>
      <c r="AO100" s="262"/>
      <c r="AP100" s="265"/>
      <c r="AQ100" s="86"/>
      <c r="AR100" s="194"/>
      <c r="AS100" s="194"/>
      <c r="AT100" s="194"/>
      <c r="AU100" s="256"/>
    </row>
    <row r="101" spans="1:47" s="213" customFormat="1" ht="33" customHeight="1" x14ac:dyDescent="0.35">
      <c r="A101" s="189"/>
      <c r="B101" s="184"/>
      <c r="C101" s="195" t="str">
        <f>_xlfn.IFNA(INDEX(Masterlist!F:F,MATCH(B98,Masterlist!B:B,0)),"")</f>
        <v>Acc No. 17 Bank Code 17</v>
      </c>
      <c r="D101" s="88"/>
      <c r="E101" s="196"/>
      <c r="F101" s="199"/>
      <c r="G101" s="200"/>
      <c r="H101" s="192"/>
      <c r="I101" s="192"/>
      <c r="J101" s="192"/>
      <c r="K101" s="192"/>
      <c r="L101" s="192"/>
      <c r="M101" s="192"/>
      <c r="N101" s="192"/>
      <c r="O101" s="192"/>
      <c r="P101" s="192"/>
      <c r="Q101" s="201"/>
      <c r="R101" s="201"/>
      <c r="S101" s="192"/>
      <c r="T101" s="192"/>
      <c r="U101" s="192"/>
      <c r="V101" s="192"/>
      <c r="W101" s="192"/>
      <c r="X101" s="192"/>
      <c r="Y101" s="192"/>
      <c r="Z101" s="192"/>
      <c r="AA101" s="192"/>
      <c r="AB101" s="192"/>
      <c r="AC101" s="192"/>
      <c r="AD101" s="192"/>
      <c r="AE101" s="192"/>
      <c r="AF101" s="192"/>
      <c r="AG101" s="192"/>
      <c r="AH101" s="192"/>
      <c r="AI101" s="192"/>
      <c r="AJ101" s="192"/>
      <c r="AK101" s="259"/>
      <c r="AL101" s="198"/>
      <c r="AM101" s="198"/>
      <c r="AN101" s="198"/>
      <c r="AO101" s="262"/>
      <c r="AP101" s="265"/>
      <c r="AQ101" s="86"/>
      <c r="AR101" s="194"/>
      <c r="AS101" s="194"/>
      <c r="AT101" s="194"/>
      <c r="AU101" s="256"/>
    </row>
    <row r="102" spans="1:47" s="213" customFormat="1" ht="33" customHeight="1" x14ac:dyDescent="0.35">
      <c r="A102" s="189"/>
      <c r="B102" s="184"/>
      <c r="C102" s="202">
        <f>_xlfn.IFNA(INDEX(Masterlist!I:I,MATCH(B98,Masterlist!B:B,0)),"")</f>
        <v>43090</v>
      </c>
      <c r="D102" s="226" t="str">
        <f>_xlfn.IFNA(IF(INDEX(Attendance!H:H,MATCH(B98,Attendance!$A:$A,0))="VMI","SCOPE ALLW",""),"")</f>
        <v/>
      </c>
      <c r="E102" s="196" t="s">
        <v>13</v>
      </c>
      <c r="F102" s="203">
        <f>IFERROR(IF(AND(RIGHT(F98,1)="N",VALUE(F99)&gt;=8),Database!$I$3,""),"")</f>
        <v>2</v>
      </c>
      <c r="G102" s="192">
        <f>IFERROR(IF(AND(RIGHT(G98,1)="N",VALUE(G99)&gt;=8),Database!$I$3,""),"")</f>
        <v>2</v>
      </c>
      <c r="H102" s="199">
        <f>IFERROR(IF(AND(RIGHT(H98,1)="N",VALUE(H99)&gt;=8),Database!$I$3,""),"")</f>
        <v>2</v>
      </c>
      <c r="I102" s="192">
        <f>IFERROR(IF(AND(RIGHT(I98,1)="N",VALUE(I99)&gt;=8),Database!$I$3,""),"")</f>
        <v>2</v>
      </c>
      <c r="J102" s="192">
        <f>IFERROR(IF(AND(RIGHT(J98,1)="N",VALUE(J99)&gt;=8),Database!$I$3,""),"")</f>
        <v>2</v>
      </c>
      <c r="K102" s="192">
        <f>IFERROR(IF(AND(RIGHT(K98,1)="N",VALUE(K99)&gt;=8),Database!$I$3,""),"")</f>
        <v>2</v>
      </c>
      <c r="L102" s="192" t="str">
        <f>IFERROR(IF(AND(RIGHT(L98,1)="N",VALUE(L99)&gt;=8),Database!$I$3,""),"")</f>
        <v/>
      </c>
      <c r="M102" s="192">
        <f>IFERROR(IF(AND(RIGHT(M98,1)="N",VALUE(M99)&gt;=8),Database!$I$3,""),"")</f>
        <v>2</v>
      </c>
      <c r="N102" s="192">
        <f>IFERROR(IF(AND(RIGHT(N98,1)="N",VALUE(N99)&gt;=8),Database!$I$3,""),"")</f>
        <v>2</v>
      </c>
      <c r="O102" s="192">
        <f>IFERROR(IF(AND(RIGHT(O98,1)="N",VALUE(O99)&gt;=8),Database!$I$3,""),"")</f>
        <v>2</v>
      </c>
      <c r="P102" s="192">
        <f>IFERROR(IF(AND(RIGHT(P98,1)="N",VALUE(P99)&gt;=8),Database!$I$3,""),"")</f>
        <v>2</v>
      </c>
      <c r="Q102" s="192" t="str">
        <f>IFERROR(IF(AND(RIGHT(Q98,1)="N",VALUE(Q99)&gt;=8),Database!$I$3,""),"")</f>
        <v/>
      </c>
      <c r="R102" s="192" t="str">
        <f>IFERROR(IF(AND(RIGHT(R98,1)="N",VALUE(R99)&gt;=8),Database!$I$3,""),"")</f>
        <v/>
      </c>
      <c r="S102" s="192" t="str">
        <f>IFERROR(IF(AND(RIGHT(S98,1)="N",VALUE(S99)&gt;=8),Database!$I$3,""),"")</f>
        <v/>
      </c>
      <c r="T102" s="192" t="str">
        <f>IFERROR(IF(AND(RIGHT(T98,1)="N",VALUE(T99)&gt;=8),Database!$I$3,""),"")</f>
        <v/>
      </c>
      <c r="U102" s="192" t="str">
        <f>IFERROR(IF(AND(RIGHT(U98,1)="N",VALUE(U99)&gt;=8),Database!$I$3,""),"")</f>
        <v/>
      </c>
      <c r="V102" s="192" t="str">
        <f>IFERROR(IF(AND(RIGHT(V98,1)="N",VALUE(V99)&gt;=8),Database!$I$3,""),"")</f>
        <v/>
      </c>
      <c r="W102" s="192" t="str">
        <f>IFERROR(IF(AND(RIGHT(W98,1)="N",VALUE(W99)&gt;=8),Database!$I$3,""),"")</f>
        <v/>
      </c>
      <c r="X102" s="192" t="str">
        <f>IFERROR(IF(AND(RIGHT(X98,1)="N",VALUE(X99)&gt;=8),Database!$I$3,""),"")</f>
        <v/>
      </c>
      <c r="Y102" s="192" t="str">
        <f>IFERROR(IF(AND(RIGHT(Y98,1)="N",VALUE(Y99)&gt;=8),Database!$I$3,""),"")</f>
        <v/>
      </c>
      <c r="Z102" s="192" t="str">
        <f>IFERROR(IF(AND(RIGHT(Z98,1)="N",VALUE(Z99)&gt;=8),Database!$I$3,""),"")</f>
        <v/>
      </c>
      <c r="AA102" s="192" t="str">
        <f>IFERROR(IF(AND(RIGHT(AA98,1)="N",VALUE(AA99)&gt;=8),Database!$I$3,""),"")</f>
        <v/>
      </c>
      <c r="AB102" s="192" t="str">
        <f>IFERROR(IF(AND(RIGHT(AB98,1)="N",VALUE(AB99)&gt;=8),Database!$I$3,""),"")</f>
        <v/>
      </c>
      <c r="AC102" s="192" t="str">
        <f>IFERROR(IF(AND(RIGHT(AC98,1)="N",VALUE(AC99)&gt;=8),Database!$I$3,""),"")</f>
        <v/>
      </c>
      <c r="AD102" s="192" t="str">
        <f>IFERROR(IF(AND(RIGHT(AD98,1)="N",VALUE(AD99)&gt;=8),Database!$I$3,""),"")</f>
        <v/>
      </c>
      <c r="AE102" s="192" t="str">
        <f>IFERROR(IF(AND(RIGHT(AE98,1)="N",VALUE(AE99)&gt;=8),Database!$I$3,""),"")</f>
        <v/>
      </c>
      <c r="AF102" s="192" t="str">
        <f>IFERROR(IF(AND(RIGHT(AF98,1)="N",VALUE(AF99)&gt;=8),Database!$I$3,""),"")</f>
        <v/>
      </c>
      <c r="AG102" s="192" t="str">
        <f>IFERROR(IF(AND(RIGHT(AG98,1)="N",VALUE(AG99)&gt;=8),Database!$I$3,""),"")</f>
        <v/>
      </c>
      <c r="AH102" s="192" t="str">
        <f>IFERROR(IF(AND(RIGHT(AH98,1)="N",VALUE(AH99)&gt;=8),Database!$I$3,""),"")</f>
        <v/>
      </c>
      <c r="AI102" s="192" t="str">
        <f>IFERROR(IF(AND(RIGHT(AI98,1)="N",VALUE(AI99)&gt;=8),Database!$I$3,""),"")</f>
        <v/>
      </c>
      <c r="AJ102" s="192" t="str">
        <f>IFERROR(IF(AND(RIGHT(AJ98,1)="N",VALUE(AJ99)&gt;=8),Database!$I$3,""),"")</f>
        <v/>
      </c>
      <c r="AK102" s="259"/>
      <c r="AL102" s="204"/>
      <c r="AM102" s="198"/>
      <c r="AN102" s="198"/>
      <c r="AO102" s="262"/>
      <c r="AP102" s="265"/>
      <c r="AQ102" s="86"/>
      <c r="AR102" s="194"/>
      <c r="AS102" s="194"/>
      <c r="AT102" s="194"/>
      <c r="AU102" s="256"/>
    </row>
    <row r="103" spans="1:47" s="213" customFormat="1" ht="33" customHeight="1" thickBot="1" x14ac:dyDescent="0.4">
      <c r="A103" s="189"/>
      <c r="B103" s="205"/>
      <c r="C103" s="222"/>
      <c r="D103" s="28"/>
      <c r="E103" s="206" t="s">
        <v>176</v>
      </c>
      <c r="F103" s="207">
        <f>IFERROR(IF(INDEX(Attendance!$T:$T,MATCH($B98&amp;F$7,Attendance!$N:$N,0))=TRUE,"L",IF(SUM(F99:F100)&gt;=10,5,"")),"")</f>
        <v>5</v>
      </c>
      <c r="G103" s="207">
        <f>IFERROR(IF(INDEX(Attendance!$T:$T,MATCH($B98&amp;G$7,Attendance!$N:$N,0))=TRUE,"L",IF(SUM(G99:G100)&gt;=10,5,"")),"")</f>
        <v>5</v>
      </c>
      <c r="H103" s="208">
        <f>IFERROR(IF(INDEX(Attendance!$T:$T,MATCH($B98&amp;H$7,Attendance!$N:$N,0))=TRUE,"L",IF(SUM(H99:H100)&gt;=10,5,"")),"")</f>
        <v>5</v>
      </c>
      <c r="I103" s="208">
        <f>IFERROR(IF(INDEX(Attendance!$T:$T,MATCH($B98&amp;I$7,Attendance!$N:$N,0))=TRUE,"L",IF(SUM(I99:I100)&gt;=10,5,"")),"")</f>
        <v>5</v>
      </c>
      <c r="J103" s="208">
        <f>IFERROR(IF(INDEX(Attendance!$T:$T,MATCH($B98&amp;J$7,Attendance!$N:$N,0))=TRUE,"L",IF(SUM(J99:J100)&gt;=10,5,"")),"")</f>
        <v>5</v>
      </c>
      <c r="K103" s="208">
        <f>IFERROR(IF(INDEX(Attendance!$T:$T,MATCH($B98&amp;K$7,Attendance!$N:$N,0))=TRUE,"L",IF(SUM(K99:K100)&gt;=10,5,"")),"")</f>
        <v>5</v>
      </c>
      <c r="L103" s="208" t="str">
        <f>IFERROR(IF(INDEX(Attendance!$T:$T,MATCH($B98&amp;L$7,Attendance!$N:$N,0))=TRUE,"L",IF(SUM(L99:L100)&gt;=10,5,"")),"")</f>
        <v/>
      </c>
      <c r="M103" s="208">
        <f>IFERROR(IF(INDEX(Attendance!$T:$T,MATCH($B98&amp;M$7,Attendance!$N:$N,0))=TRUE,"L",IF(SUM(M99:M100)&gt;=10,5,"")),"")</f>
        <v>5</v>
      </c>
      <c r="N103" s="208">
        <f>IFERROR(IF(INDEX(Attendance!$T:$T,MATCH($B98&amp;N$7,Attendance!$N:$N,0))=TRUE,"L",IF(SUM(N99:N100)&gt;=10,5,"")),"")</f>
        <v>5</v>
      </c>
      <c r="O103" s="208">
        <f>IFERROR(IF(INDEX(Attendance!$T:$T,MATCH($B98&amp;O$7,Attendance!$N:$N,0))=TRUE,"L",IF(SUM(O99:O100)&gt;=10,5,"")),"")</f>
        <v>5</v>
      </c>
      <c r="P103" s="208">
        <f>IFERROR(IF(INDEX(Attendance!$T:$T,MATCH($B98&amp;P$7,Attendance!$N:$N,0))=TRUE,"L",IF(SUM(P99:P100)&gt;=10,5,"")),"")</f>
        <v>5</v>
      </c>
      <c r="Q103" s="208" t="str">
        <f>IFERROR(IF(INDEX(Attendance!$T:$T,MATCH($B98&amp;Q$7,Attendance!$N:$N,0))=TRUE,"L",IF(SUM(Q99:Q100)&gt;=10,5,"")),"")</f>
        <v/>
      </c>
      <c r="R103" s="208" t="str">
        <f>IFERROR(IF(INDEX(Attendance!$T:$T,MATCH($B98&amp;R$7,Attendance!$N:$N,0))=TRUE,"L",IF(SUM(R99:R100)&gt;=10,5,"")),"")</f>
        <v/>
      </c>
      <c r="S103" s="208" t="str">
        <f>IFERROR(IF(INDEX(Attendance!$T:$T,MATCH($B98&amp;S$7,Attendance!$N:$N,0))=TRUE,"L",IF(SUM(S99:S100)&gt;=10,5,"")),"")</f>
        <v/>
      </c>
      <c r="T103" s="208">
        <f>IFERROR(IF(INDEX(Attendance!$T:$T,MATCH($B98&amp;T$7,Attendance!$N:$N,0))=TRUE,"L",IF(SUM(T99:T100)&gt;=10,5,"")),"")</f>
        <v>5</v>
      </c>
      <c r="U103" s="208">
        <f>IFERROR(IF(INDEX(Attendance!$T:$T,MATCH($B98&amp;U$7,Attendance!$N:$N,0))=TRUE,"L",IF(SUM(U99:U100)&gt;=10,5,"")),"")</f>
        <v>5</v>
      </c>
      <c r="V103" s="208">
        <f>IFERROR(IF(INDEX(Attendance!$T:$T,MATCH($B98&amp;V$7,Attendance!$N:$N,0))=TRUE,"L",IF(SUM(V99:V100)&gt;=10,5,"")),"")</f>
        <v>5</v>
      </c>
      <c r="W103" s="208">
        <f>IFERROR(IF(INDEX(Attendance!$T:$T,MATCH($B98&amp;W$7,Attendance!$N:$N,0))=TRUE,"L",IF(SUM(W99:W100)&gt;=10,5,"")),"")</f>
        <v>5</v>
      </c>
      <c r="X103" s="208" t="str">
        <f>IFERROR(IF(INDEX(Attendance!$T:$T,MATCH($B98&amp;X$7,Attendance!$N:$N,0))=TRUE,"L",IF(SUM(X99:X100)&gt;=10,5,"")),"")</f>
        <v>L</v>
      </c>
      <c r="Y103" s="208">
        <f>IFERROR(IF(INDEX(Attendance!$T:$T,MATCH($B98&amp;Y$7,Attendance!$N:$N,0))=TRUE,"L",IF(SUM(Y99:Y100)&gt;=10,5,"")),"")</f>
        <v>5</v>
      </c>
      <c r="Z103" s="208" t="str">
        <f>IFERROR(IF(INDEX(Attendance!$T:$T,MATCH($B98&amp;Z$7,Attendance!$N:$N,0))=TRUE,"L",IF(SUM(Z99:Z100)&gt;=10,5,"")),"")</f>
        <v/>
      </c>
      <c r="AA103" s="208">
        <f>IFERROR(IF(INDEX(Attendance!$T:$T,MATCH($B98&amp;AA$7,Attendance!$N:$N,0))=TRUE,"L",IF(SUM(AA99:AA100)&gt;=10,5,"")),"")</f>
        <v>5</v>
      </c>
      <c r="AB103" s="208">
        <f>IFERROR(IF(INDEX(Attendance!$T:$T,MATCH($B98&amp;AB$7,Attendance!$N:$N,0))=TRUE,"L",IF(SUM(AB99:AB100)&gt;=10,5,"")),"")</f>
        <v>5</v>
      </c>
      <c r="AC103" s="208">
        <f>IFERROR(IF(INDEX(Attendance!$T:$T,MATCH($B98&amp;AC$7,Attendance!$N:$N,0))=TRUE,"L",IF(SUM(AC99:AC100)&gt;=10,5,"")),"")</f>
        <v>5</v>
      </c>
      <c r="AD103" s="208">
        <f>IFERROR(IF(INDEX(Attendance!$T:$T,MATCH($B98&amp;AD$7,Attendance!$N:$N,0))=TRUE,"L",IF(SUM(AD99:AD100)&gt;=10,5,"")),"")</f>
        <v>5</v>
      </c>
      <c r="AE103" s="208" t="str">
        <f>IFERROR(IF(INDEX(Attendance!$T:$T,MATCH($B98&amp;AE$7,Attendance!$N:$N,0))=TRUE,"L",IF(SUM(AE99:AE100)&gt;=10,5,"")),"")</f>
        <v>L</v>
      </c>
      <c r="AF103" s="208">
        <f>IFERROR(IF(INDEX(Attendance!$T:$T,MATCH($B98&amp;AF$7,Attendance!$N:$N,0))=TRUE,"L",IF(SUM(AF99:AF100)&gt;=10,5,"")),"")</f>
        <v>5</v>
      </c>
      <c r="AG103" s="208" t="str">
        <f>IFERROR(IF(INDEX(Attendance!$T:$T,MATCH($B98&amp;AG$7,Attendance!$N:$N,0))=TRUE,"L",IF(SUM(AG99:AG100)&gt;=10,5,"")),"")</f>
        <v/>
      </c>
      <c r="AH103" s="208" t="str">
        <f>IFERROR(IF(INDEX(Attendance!$T:$T,MATCH($B98&amp;AH$7,Attendance!$N:$N,0))=TRUE,"L",IF(SUM(AH99:AH100)&gt;=10,5,"")),"")</f>
        <v/>
      </c>
      <c r="AI103" s="208" t="str">
        <f>IFERROR(IF(INDEX(Attendance!$T:$T,MATCH($B98&amp;AI$7,Attendance!$N:$N,0))=TRUE,"L",IF(SUM(AI99:AI100)&gt;=10,5,"")),"")</f>
        <v/>
      </c>
      <c r="AJ103" s="208" t="str">
        <f>IFERROR(IF(INDEX(Attendance!$T:$T,MATCH($B98&amp;AJ$7,Attendance!$N:$N,0))=TRUE,"L",IF(SUM(AJ99:AJ100)&gt;=10,5,"")),"")</f>
        <v/>
      </c>
      <c r="AK103" s="260"/>
      <c r="AL103" s="209">
        <f>ROUND(AL98*AL99,2)</f>
        <v>475.1</v>
      </c>
      <c r="AM103" s="209">
        <f>ROUND(AM98*AM99,2)</f>
        <v>0</v>
      </c>
      <c r="AN103" s="209">
        <f>ROUND(AN98*AN99,2)</f>
        <v>0</v>
      </c>
      <c r="AO103" s="263"/>
      <c r="AP103" s="266"/>
      <c r="AQ103" s="210">
        <f>AQ98*$AQ$5</f>
        <v>0</v>
      </c>
      <c r="AR103" s="211">
        <f>AR98*ROUND(IF($C103="",Basic,MID($C103,FIND("RM",$C103)+3,4))/WorkDays,2)</f>
        <v>0</v>
      </c>
      <c r="AS103" s="211">
        <f>AS98*ROUND(IF($C103="",Basic,MID($C103,FIND("RM",$C103)+3,4))/WorkDays,2)</f>
        <v>0</v>
      </c>
      <c r="AT103" s="211">
        <f>AT98*ROUND(IF($C103="",Basic,MID($C103,FIND("RM",$C103)+3,4))/WorkDays,2)</f>
        <v>92.3</v>
      </c>
      <c r="AU103" s="257"/>
    </row>
    <row r="104" spans="1:47" s="213" customFormat="1" ht="33" customHeight="1" x14ac:dyDescent="0.35">
      <c r="A104" s="175">
        <f t="shared" si="12"/>
        <v>17</v>
      </c>
      <c r="B104" s="184" t="str">
        <f>_xlfn.IFNA(INDEX(Attendance!$A:$A,MATCH(A104,Attendance!$M:$M,0)),"")</f>
        <v>Code 18</v>
      </c>
      <c r="C104" s="185" t="str">
        <f>_xlfn.IFNA(INDEX(Masterlist!C:C,MATCH(B104,Masterlist!B:B,0)),"")</f>
        <v>Name 18</v>
      </c>
      <c r="D104" s="87"/>
      <c r="E104" s="186" t="s">
        <v>173</v>
      </c>
      <c r="F104" s="83" t="str" cm="1">
        <f t="array" ref="F104">_xlfn.IFNA(IF(OR(VALUE(F$7&amp;$C$3)=PH),IF(F105="","PH",IF(INDEX(Attendance!$O:$O,MATCH($B104&amp;F$7,Attendance!$N:$N,0))&lt;"1200","PM","PN")),IF(F$6="Sun",IF(F105="","RD",IF(INDEX(Attendance!$O:$O,MATCH($B104&amp;F$7,Attendance!$N:$N,0))&lt;"1200","RM","RN")),IF(F105="",IF(F$7="","",IF(INDEX(Attendance!$I:$I,MATCH($B104&amp;F$7,Attendance!$N:$N,0))="ABS","AB","UL")),IF(INDEX(Attendance!$O:$O,MATCH($B104&amp;F$7,Attendance!$N:$N,0))&lt;"1200","M","N")))),"")</f>
        <v>N</v>
      </c>
      <c r="G104" s="83" t="str" cm="1">
        <f t="array" ref="G104">_xlfn.IFNA(IF(OR(VALUE(G$7&amp;$C$3)=PH),IF(G105="","PH",IF(INDEX(Attendance!$O:$O,MATCH($B104&amp;G$7,Attendance!$N:$N,0))&lt;"1200","PM","PN")),IF(G$6="Sun",IF(G105="","RD",IF(INDEX(Attendance!$O:$O,MATCH($B104&amp;G$7,Attendance!$N:$N,0))&lt;"1200","RM","RN")),IF(G105="",IF(G$7="","",IF(INDEX(Attendance!$I:$I,MATCH($B104&amp;G$7,Attendance!$N:$N,0))="ABS","AB","UL")),IF(INDEX(Attendance!$O:$O,MATCH($B104&amp;G$7,Attendance!$N:$N,0))&lt;"1200","M","N")))),"")</f>
        <v>N</v>
      </c>
      <c r="H104" s="83" t="str" cm="1">
        <f t="array" ref="H104">_xlfn.IFNA(IF(OR(VALUE(H$7&amp;$C$3)=PH),IF(H105="","PH",IF(INDEX(Attendance!$O:$O,MATCH($B104&amp;H$7,Attendance!$N:$N,0))&lt;"1200","PM","PN")),IF(H$6="Sun",IF(H105="","RD",IF(INDEX(Attendance!$O:$O,MATCH($B104&amp;H$7,Attendance!$N:$N,0))&lt;"1200","RM","RN")),IF(H105="",IF(H$7="","",IF(INDEX(Attendance!$I:$I,MATCH($B104&amp;H$7,Attendance!$N:$N,0))="ABS","AB","UL")),IF(INDEX(Attendance!$O:$O,MATCH($B104&amp;H$7,Attendance!$N:$N,0))&lt;"1200","M","N")))),"")</f>
        <v>N</v>
      </c>
      <c r="I104" s="83" t="str" cm="1">
        <f t="array" ref="I104">_xlfn.IFNA(IF(OR(VALUE(I$7&amp;$C$3)=PH),IF(I105="","PH",IF(INDEX(Attendance!$O:$O,MATCH($B104&amp;I$7,Attendance!$N:$N,0))&lt;"1200","PM","PN")),IF(I$6="Sun",IF(I105="","RD",IF(INDEX(Attendance!$O:$O,MATCH($B104&amp;I$7,Attendance!$N:$N,0))&lt;"1200","RM","RN")),IF(I105="",IF(I$7="","",IF(INDEX(Attendance!$I:$I,MATCH($B104&amp;I$7,Attendance!$N:$N,0))="ABS","AB","UL")),IF(INDEX(Attendance!$O:$O,MATCH($B104&amp;I$7,Attendance!$N:$N,0))&lt;"1200","M","N")))),"")</f>
        <v>N</v>
      </c>
      <c r="J104" s="83" t="str" cm="1">
        <f t="array" ref="J104">_xlfn.IFNA(IF(OR(VALUE(J$7&amp;$C$3)=PH),IF(J105="","PH",IF(INDEX(Attendance!$O:$O,MATCH($B104&amp;J$7,Attendance!$N:$N,0))&lt;"1200","PM","PN")),IF(J$6="Sun",IF(J105="","RD",IF(INDEX(Attendance!$O:$O,MATCH($B104&amp;J$7,Attendance!$N:$N,0))&lt;"1200","RM","RN")),IF(J105="",IF(J$7="","",IF(INDEX(Attendance!$I:$I,MATCH($B104&amp;J$7,Attendance!$N:$N,0))="ABS","AB","UL")),IF(INDEX(Attendance!$O:$O,MATCH($B104&amp;J$7,Attendance!$N:$N,0))&lt;"1200","M","N")))),"")</f>
        <v>N</v>
      </c>
      <c r="K104" s="83" t="str" cm="1">
        <f t="array" ref="K104">_xlfn.IFNA(IF(OR(VALUE(K$7&amp;$C$3)=PH),IF(K105="","PH",IF(INDEX(Attendance!$O:$O,MATCH($B104&amp;K$7,Attendance!$N:$N,0))&lt;"1200","PM","PN")),IF(K$6="Sun",IF(K105="","RD",IF(INDEX(Attendance!$O:$O,MATCH($B104&amp;K$7,Attendance!$N:$N,0))&lt;"1200","RM","RN")),IF(K105="",IF(K$7="","",IF(INDEX(Attendance!$I:$I,MATCH($B104&amp;K$7,Attendance!$N:$N,0))="ABS","AB","UL")),IF(INDEX(Attendance!$O:$O,MATCH($B104&amp;K$7,Attendance!$N:$N,0))&lt;"1200","M","N")))),"")</f>
        <v>N</v>
      </c>
      <c r="L104" s="83" t="str" cm="1">
        <f t="array" ref="L104">_xlfn.IFNA(IF(OR(VALUE(L$7&amp;$C$3)=PH),IF(L105="","PH",IF(INDEX(Attendance!$O:$O,MATCH($B104&amp;L$7,Attendance!$N:$N,0))&lt;"1200","PM","PN")),IF(L$6="Sun",IF(L105="","RD",IF(INDEX(Attendance!$O:$O,MATCH($B104&amp;L$7,Attendance!$N:$N,0))&lt;"1200","RM","RN")),IF(L105="",IF(L$7="","",IF(INDEX(Attendance!$I:$I,MATCH($B104&amp;L$7,Attendance!$N:$N,0))="ABS","AB","UL")),IF(INDEX(Attendance!$O:$O,MATCH($B104&amp;L$7,Attendance!$N:$N,0))&lt;"1200","M","N")))),"")</f>
        <v>RD</v>
      </c>
      <c r="M104" s="83" t="str" cm="1">
        <f t="array" ref="M104">_xlfn.IFNA(IF(OR(VALUE(M$7&amp;$C$3)=PH),IF(M105="","PH",IF(INDEX(Attendance!$O:$O,MATCH($B104&amp;M$7,Attendance!$N:$N,0))&lt;"1200","PM","PN")),IF(M$6="Sun",IF(M105="","RD",IF(INDEX(Attendance!$O:$O,MATCH($B104&amp;M$7,Attendance!$N:$N,0))&lt;"1200","RM","RN")),IF(M105="",IF(M$7="","",IF(INDEX(Attendance!$I:$I,MATCH($B104&amp;M$7,Attendance!$N:$N,0))="ABS","AB","UL")),IF(INDEX(Attendance!$O:$O,MATCH($B104&amp;M$7,Attendance!$N:$N,0))&lt;"1200","M","N")))),"")</f>
        <v>N</v>
      </c>
      <c r="N104" s="83" t="str" cm="1">
        <f t="array" ref="N104">_xlfn.IFNA(IF(OR(VALUE(N$7&amp;$C$3)=PH),IF(N105="","PH",IF(INDEX(Attendance!$O:$O,MATCH($B104&amp;N$7,Attendance!$N:$N,0))&lt;"1200","PM","PN")),IF(N$6="Sun",IF(N105="","RD",IF(INDEX(Attendance!$O:$O,MATCH($B104&amp;N$7,Attendance!$N:$N,0))&lt;"1200","RM","RN")),IF(N105="",IF(N$7="","",IF(INDEX(Attendance!$I:$I,MATCH($B104&amp;N$7,Attendance!$N:$N,0))="ABS","AB","UL")),IF(INDEX(Attendance!$O:$O,MATCH($B104&amp;N$7,Attendance!$N:$N,0))&lt;"1200","M","N")))),"")</f>
        <v>N</v>
      </c>
      <c r="O104" s="83" t="str" cm="1">
        <f t="array" ref="O104">_xlfn.IFNA(IF(OR(VALUE(O$7&amp;$C$3)=PH),IF(O105="","PH",IF(INDEX(Attendance!$O:$O,MATCH($B104&amp;O$7,Attendance!$N:$N,0))&lt;"1200","PM","PN")),IF(O$6="Sun",IF(O105="","RD",IF(INDEX(Attendance!$O:$O,MATCH($B104&amp;O$7,Attendance!$N:$N,0))&lt;"1200","RM","RN")),IF(O105="",IF(O$7="","",IF(INDEX(Attendance!$I:$I,MATCH($B104&amp;O$7,Attendance!$N:$N,0))="ABS","AB","UL")),IF(INDEX(Attendance!$O:$O,MATCH($B104&amp;O$7,Attendance!$N:$N,0))&lt;"1200","M","N")))),"")</f>
        <v>N</v>
      </c>
      <c r="P104" s="83" t="str" cm="1">
        <f t="array" ref="P104">_xlfn.IFNA(IF(OR(VALUE(P$7&amp;$C$3)=PH),IF(P105="","PH",IF(INDEX(Attendance!$O:$O,MATCH($B104&amp;P$7,Attendance!$N:$N,0))&lt;"1200","PM","PN")),IF(P$6="Sun",IF(P105="","RD",IF(INDEX(Attendance!$O:$O,MATCH($B104&amp;P$7,Attendance!$N:$N,0))&lt;"1200","RM","RN")),IF(P105="",IF(P$7="","",IF(INDEX(Attendance!$I:$I,MATCH($B104&amp;P$7,Attendance!$N:$N,0))="ABS","AB","UL")),IF(INDEX(Attendance!$O:$O,MATCH($B104&amp;P$7,Attendance!$N:$N,0))&lt;"1200","M","N")))),"")</f>
        <v>N</v>
      </c>
      <c r="Q104" s="83" t="str" cm="1">
        <f t="array" ref="Q104">_xlfn.IFNA(IF(OR(VALUE(Q$7&amp;$C$3)=PH),IF(Q105="","PH",IF(INDEX(Attendance!$O:$O,MATCH($B104&amp;Q$7,Attendance!$N:$N,0))&lt;"1200","PM","PN")),IF(Q$6="Sun",IF(Q105="","RD",IF(INDEX(Attendance!$O:$O,MATCH($B104&amp;Q$7,Attendance!$N:$N,0))&lt;"1200","RM","RN")),IF(Q105="",IF(Q$7="","",IF(INDEX(Attendance!$I:$I,MATCH($B104&amp;Q$7,Attendance!$N:$N,0))="ABS","AB","UL")),IF(INDEX(Attendance!$O:$O,MATCH($B104&amp;Q$7,Attendance!$N:$N,0))&lt;"1200","M","N")))),"")</f>
        <v>PH</v>
      </c>
      <c r="R104" s="83" t="str" cm="1">
        <f t="array" ref="R104">_xlfn.IFNA(IF(OR(VALUE(R$7&amp;$C$3)=PH),IF(R105="","PH",IF(INDEX(Attendance!$O:$O,MATCH($B104&amp;R$7,Attendance!$N:$N,0))&lt;"1200","PM","PN")),IF(R$6="Sun",IF(R105="","RD",IF(INDEX(Attendance!$O:$O,MATCH($B104&amp;R$7,Attendance!$N:$N,0))&lt;"1200","RM","RN")),IF(R105="",IF(R$7="","",IF(INDEX(Attendance!$I:$I,MATCH($B104&amp;R$7,Attendance!$N:$N,0))="ABS","AB","UL")),IF(INDEX(Attendance!$O:$O,MATCH($B104&amp;R$7,Attendance!$N:$N,0))&lt;"1200","M","N")))),"")</f>
        <v>PH</v>
      </c>
      <c r="S104" s="83" t="str" cm="1">
        <f t="array" ref="S104">_xlfn.IFNA(IF(OR(VALUE(S$7&amp;$C$3)=PH),IF(S105="","PH",IF(INDEX(Attendance!$O:$O,MATCH($B104&amp;S$7,Attendance!$N:$N,0))&lt;"1200","PM","PN")),IF(S$6="Sun",IF(S105="","RD",IF(INDEX(Attendance!$O:$O,MATCH($B104&amp;S$7,Attendance!$N:$N,0))&lt;"1200","RM","RN")),IF(S105="",IF(S$7="","",IF(INDEX(Attendance!$I:$I,MATCH($B104&amp;S$7,Attendance!$N:$N,0))="ABS","AB","UL")),IF(INDEX(Attendance!$O:$O,MATCH($B104&amp;S$7,Attendance!$N:$N,0))&lt;"1200","M","N")))),"")</f>
        <v>RD</v>
      </c>
      <c r="T104" s="83" t="str" cm="1">
        <f t="array" ref="T104">_xlfn.IFNA(IF(OR(VALUE(T$7&amp;$C$3)=PH),IF(T105="","PH",IF(INDEX(Attendance!$O:$O,MATCH($B104&amp;T$7,Attendance!$N:$N,0))&lt;"1200","PM","PN")),IF(T$6="Sun",IF(T105="","RD",IF(INDEX(Attendance!$O:$O,MATCH($B104&amp;T$7,Attendance!$N:$N,0))&lt;"1200","RM","RN")),IF(T105="",IF(T$7="","",IF(INDEX(Attendance!$I:$I,MATCH($B104&amp;T$7,Attendance!$N:$N,0))="ABS","AB","UL")),IF(INDEX(Attendance!$O:$O,MATCH($B104&amp;T$7,Attendance!$N:$N,0))&lt;"1200","M","N")))),"")</f>
        <v>M</v>
      </c>
      <c r="U104" s="83" t="str" cm="1">
        <f t="array" ref="U104">_xlfn.IFNA(IF(OR(VALUE(U$7&amp;$C$3)=PH),IF(U105="","PH",IF(INDEX(Attendance!$O:$O,MATCH($B104&amp;U$7,Attendance!$N:$N,0))&lt;"1200","PM","PN")),IF(U$6="Sun",IF(U105="","RD",IF(INDEX(Attendance!$O:$O,MATCH($B104&amp;U$7,Attendance!$N:$N,0))&lt;"1200","RM","RN")),IF(U105="",IF(U$7="","",IF(INDEX(Attendance!$I:$I,MATCH($B104&amp;U$7,Attendance!$N:$N,0))="ABS","AB","UL")),IF(INDEX(Attendance!$O:$O,MATCH($B104&amp;U$7,Attendance!$N:$N,0))&lt;"1200","M","N")))),"")</f>
        <v>M</v>
      </c>
      <c r="V104" s="83" t="str" cm="1">
        <f t="array" ref="V104">_xlfn.IFNA(IF(OR(VALUE(V$7&amp;$C$3)=PH),IF(V105="","PH",IF(INDEX(Attendance!$O:$O,MATCH($B104&amp;V$7,Attendance!$N:$N,0))&lt;"1200","PM","PN")),IF(V$6="Sun",IF(V105="","RD",IF(INDEX(Attendance!$O:$O,MATCH($B104&amp;V$7,Attendance!$N:$N,0))&lt;"1200","RM","RN")),IF(V105="",IF(V$7="","",IF(INDEX(Attendance!$I:$I,MATCH($B104&amp;V$7,Attendance!$N:$N,0))="ABS","AB","UL")),IF(INDEX(Attendance!$O:$O,MATCH($B104&amp;V$7,Attendance!$N:$N,0))&lt;"1200","M","N")))),"")</f>
        <v>M</v>
      </c>
      <c r="W104" s="83" t="str" cm="1">
        <f t="array" ref="W104">_xlfn.IFNA(IF(OR(VALUE(W$7&amp;$C$3)=PH),IF(W105="","PH",IF(INDEX(Attendance!$O:$O,MATCH($B104&amp;W$7,Attendance!$N:$N,0))&lt;"1200","PM","PN")),IF(W$6="Sun",IF(W105="","RD",IF(INDEX(Attendance!$O:$O,MATCH($B104&amp;W$7,Attendance!$N:$N,0))&lt;"1200","RM","RN")),IF(W105="",IF(W$7="","",IF(INDEX(Attendance!$I:$I,MATCH($B104&amp;W$7,Attendance!$N:$N,0))="ABS","AB","UL")),IF(INDEX(Attendance!$O:$O,MATCH($B104&amp;W$7,Attendance!$N:$N,0))&lt;"1200","M","N")))),"")</f>
        <v>M</v>
      </c>
      <c r="X104" s="83" t="str" cm="1">
        <f t="array" ref="X104">_xlfn.IFNA(IF(OR(VALUE(X$7&amp;$C$3)=PH),IF(X105="","PH",IF(INDEX(Attendance!$O:$O,MATCH($B104&amp;X$7,Attendance!$N:$N,0))&lt;"1200","PM","PN")),IF(X$6="Sun",IF(X105="","RD",IF(INDEX(Attendance!$O:$O,MATCH($B104&amp;X$7,Attendance!$N:$N,0))&lt;"1200","RM","RN")),IF(X105="",IF(X$7="","",IF(INDEX(Attendance!$I:$I,MATCH($B104&amp;X$7,Attendance!$N:$N,0))="ABS","AB","UL")),IF(INDEX(Attendance!$O:$O,MATCH($B104&amp;X$7,Attendance!$N:$N,0))&lt;"1200","M","N")))),"")</f>
        <v>M</v>
      </c>
      <c r="Y104" s="83" t="str" cm="1">
        <f t="array" ref="Y104">_xlfn.IFNA(IF(OR(VALUE(Y$7&amp;$C$3)=PH),IF(Y105="","PH",IF(INDEX(Attendance!$O:$O,MATCH($B104&amp;Y$7,Attendance!$N:$N,0))&lt;"1200","PM","PN")),IF(Y$6="Sun",IF(Y105="","RD",IF(INDEX(Attendance!$O:$O,MATCH($B104&amp;Y$7,Attendance!$N:$N,0))&lt;"1200","RM","RN")),IF(Y105="",IF(Y$7="","",IF(INDEX(Attendance!$I:$I,MATCH($B104&amp;Y$7,Attendance!$N:$N,0))="ABS","AB","UL")),IF(INDEX(Attendance!$O:$O,MATCH($B104&amp;Y$7,Attendance!$N:$N,0))&lt;"1200","M","N")))),"")</f>
        <v>M</v>
      </c>
      <c r="Z104" s="83" t="str" cm="1">
        <f t="array" ref="Z104">_xlfn.IFNA(IF(OR(VALUE(Z$7&amp;$C$3)=PH),IF(Z105="","PH",IF(INDEX(Attendance!$O:$O,MATCH($B104&amp;Z$7,Attendance!$N:$N,0))&lt;"1200","PM","PN")),IF(Z$6="Sun",IF(Z105="","RD",IF(INDEX(Attendance!$O:$O,MATCH($B104&amp;Z$7,Attendance!$N:$N,0))&lt;"1200","RM","RN")),IF(Z105="",IF(Z$7="","",IF(INDEX(Attendance!$I:$I,MATCH($B104&amp;Z$7,Attendance!$N:$N,0))="ABS","AB","UL")),IF(INDEX(Attendance!$O:$O,MATCH($B104&amp;Z$7,Attendance!$N:$N,0))&lt;"1200","M","N")))),"")</f>
        <v>RD</v>
      </c>
      <c r="AA104" s="83" t="str" cm="1">
        <f t="array" ref="AA104">_xlfn.IFNA(IF(OR(VALUE(AA$7&amp;$C$3)=PH),IF(AA105="","PH",IF(INDEX(Attendance!$O:$O,MATCH($B104&amp;AA$7,Attendance!$N:$N,0))&lt;"1200","PM","PN")),IF(AA$6="Sun",IF(AA105="","RD",IF(INDEX(Attendance!$O:$O,MATCH($B104&amp;AA$7,Attendance!$N:$N,0))&lt;"1200","RM","RN")),IF(AA105="",IF(AA$7="","",IF(INDEX(Attendance!$I:$I,MATCH($B104&amp;AA$7,Attendance!$N:$N,0))="ABS","AB","UL")),IF(INDEX(Attendance!$O:$O,MATCH($B104&amp;AA$7,Attendance!$N:$N,0))&lt;"1200","M","N")))),"")</f>
        <v>M</v>
      </c>
      <c r="AB104" s="83" t="str" cm="1">
        <f t="array" ref="AB104">_xlfn.IFNA(IF(OR(VALUE(AB$7&amp;$C$3)=PH),IF(AB105="","PH",IF(INDEX(Attendance!$O:$O,MATCH($B104&amp;AB$7,Attendance!$N:$N,0))&lt;"1200","PM","PN")),IF(AB$6="Sun",IF(AB105="","RD",IF(INDEX(Attendance!$O:$O,MATCH($B104&amp;AB$7,Attendance!$N:$N,0))&lt;"1200","RM","RN")),IF(AB105="",IF(AB$7="","",IF(INDEX(Attendance!$I:$I,MATCH($B104&amp;AB$7,Attendance!$N:$N,0))="ABS","AB","UL")),IF(INDEX(Attendance!$O:$O,MATCH($B104&amp;AB$7,Attendance!$N:$N,0))&lt;"1200","M","N")))),"")</f>
        <v>M</v>
      </c>
      <c r="AC104" s="83" t="str" cm="1">
        <f t="array" ref="AC104">_xlfn.IFNA(IF(OR(VALUE(AC$7&amp;$C$3)=PH),IF(AC105="","PH",IF(INDEX(Attendance!$O:$O,MATCH($B104&amp;AC$7,Attendance!$N:$N,0))&lt;"1200","PM","PN")),IF(AC$6="Sun",IF(AC105="","RD",IF(INDEX(Attendance!$O:$O,MATCH($B104&amp;AC$7,Attendance!$N:$N,0))&lt;"1200","RM","RN")),IF(AC105="",IF(AC$7="","",IF(INDEX(Attendance!$I:$I,MATCH($B104&amp;AC$7,Attendance!$N:$N,0))="ABS","AB","UL")),IF(INDEX(Attendance!$O:$O,MATCH($B104&amp;AC$7,Attendance!$N:$N,0))&lt;"1200","M","N")))),"")</f>
        <v>M</v>
      </c>
      <c r="AD104" s="83" t="str" cm="1">
        <f t="array" ref="AD104">_xlfn.IFNA(IF(OR(VALUE(AD$7&amp;$C$3)=PH),IF(AD105="","PH",IF(INDEX(Attendance!$O:$O,MATCH($B104&amp;AD$7,Attendance!$N:$N,0))&lt;"1200","PM","PN")),IF(AD$6="Sun",IF(AD105="","RD",IF(INDEX(Attendance!$O:$O,MATCH($B104&amp;AD$7,Attendance!$N:$N,0))&lt;"1200","RM","RN")),IF(AD105="",IF(AD$7="","",IF(INDEX(Attendance!$I:$I,MATCH($B104&amp;AD$7,Attendance!$N:$N,0))="ABS","AB","UL")),IF(INDEX(Attendance!$O:$O,MATCH($B104&amp;AD$7,Attendance!$N:$N,0))&lt;"1200","M","N")))),"")</f>
        <v>M</v>
      </c>
      <c r="AE104" s="83" t="str" cm="1">
        <f t="array" ref="AE104">_xlfn.IFNA(IF(OR(VALUE(AE$7&amp;$C$3)=PH),IF(AE105="","PH",IF(INDEX(Attendance!$O:$O,MATCH($B104&amp;AE$7,Attendance!$N:$N,0))&lt;"1200","PM","PN")),IF(AE$6="Sun",IF(AE105="","RD",IF(INDEX(Attendance!$O:$O,MATCH($B104&amp;AE$7,Attendance!$N:$N,0))&lt;"1200","RM","RN")),IF(AE105="",IF(AE$7="","",IF(INDEX(Attendance!$I:$I,MATCH($B104&amp;AE$7,Attendance!$N:$N,0))="ABS","AB","UL")),IF(INDEX(Attendance!$O:$O,MATCH($B104&amp;AE$7,Attendance!$N:$N,0))&lt;"1200","M","N")))),"")</f>
        <v>M</v>
      </c>
      <c r="AF104" s="83" t="str" cm="1">
        <f t="array" ref="AF104">_xlfn.IFNA(IF(OR(VALUE(AF$7&amp;$C$3)=PH),IF(AF105="","PH",IF(INDEX(Attendance!$O:$O,MATCH($B104&amp;AF$7,Attendance!$N:$N,0))&lt;"1200","PM","PN")),IF(AF$6="Sun",IF(AF105="","RD",IF(INDEX(Attendance!$O:$O,MATCH($B104&amp;AF$7,Attendance!$N:$N,0))&lt;"1200","RM","RN")),IF(AF105="",IF(AF$7="","",IF(INDEX(Attendance!$I:$I,MATCH($B104&amp;AF$7,Attendance!$N:$N,0))="ABS","AB","UL")),IF(INDEX(Attendance!$O:$O,MATCH($B104&amp;AF$7,Attendance!$N:$N,0))&lt;"1200","M","N")))),"")</f>
        <v>M</v>
      </c>
      <c r="AG104" s="83" t="str" cm="1">
        <f t="array" ref="AG104">_xlfn.IFNA(IF(OR(VALUE(AG$7&amp;$C$3)=PH),IF(AG105="","PH",IF(INDEX(Attendance!$O:$O,MATCH($B104&amp;AG$7,Attendance!$N:$N,0))&lt;"1200","PM","PN")),IF(AG$6="Sun",IF(AG105="","RD",IF(INDEX(Attendance!$O:$O,MATCH($B104&amp;AG$7,Attendance!$N:$N,0))&lt;"1200","RM","RN")),IF(AG105="",IF(AG$7="","",IF(INDEX(Attendance!$I:$I,MATCH($B104&amp;AG$7,Attendance!$N:$N,0))="ABS","AB","UL")),IF(INDEX(Attendance!$O:$O,MATCH($B104&amp;AG$7,Attendance!$N:$N,0))&lt;"1200","M","N")))),"")</f>
        <v>RD</v>
      </c>
      <c r="AH104" s="83" t="str" cm="1">
        <f t="array" ref="AH104">_xlfn.IFNA(IF(OR(VALUE(AH$7&amp;$C$3)=PH),IF(AH105="","PH",IF(INDEX(Attendance!$O:$O,MATCH($B104&amp;AH$7,Attendance!$N:$N,0))&lt;"1200","PM","PN")),IF(AH$6="Sun",IF(AH105="","RD",IF(INDEX(Attendance!$O:$O,MATCH($B104&amp;AH$7,Attendance!$N:$N,0))&lt;"1200","RM","RN")),IF(AH105="",IF(AH$7="","",IF(INDEX(Attendance!$I:$I,MATCH($B104&amp;AH$7,Attendance!$N:$N,0))="ABS","AB","UL")),IF(INDEX(Attendance!$O:$O,MATCH($B104&amp;AH$7,Attendance!$N:$N,0))&lt;"1200","M","N")))),"")</f>
        <v/>
      </c>
      <c r="AI104" s="83" t="str" cm="1">
        <f t="array" ref="AI104">_xlfn.IFNA(IF(OR(VALUE(AI$7&amp;$C$3)=PH),IF(AI105="","PH",IF(INDEX(Attendance!$O:$O,MATCH($B104&amp;AI$7,Attendance!$N:$N,0))&lt;"1200","PM","PN")),IF(AI$6="Sun",IF(AI105="","RD",IF(INDEX(Attendance!$O:$O,MATCH($B104&amp;AI$7,Attendance!$N:$N,0))&lt;"1200","RM","RN")),IF(AI105="",IF(AI$7="","",IF(INDEX(Attendance!$I:$I,MATCH($B104&amp;AI$7,Attendance!$N:$N,0))="ABS","AB","UL")),IF(INDEX(Attendance!$O:$O,MATCH($B104&amp;AI$7,Attendance!$N:$N,0))&lt;"1200","M","N")))),"")</f>
        <v/>
      </c>
      <c r="AJ104" s="83" t="str" cm="1">
        <f t="array" ref="AJ104">_xlfn.IFNA(IF(OR(VALUE(AJ$7&amp;$C$3)=PH),IF(AJ105="","PH",IF(INDEX(Attendance!$O:$O,MATCH($B104&amp;AJ$7,Attendance!$N:$N,0))&lt;"1200","PM","PN")),IF(AJ$6="Sun",IF(AJ105="","RD",IF(INDEX(Attendance!$O:$O,MATCH($B104&amp;AJ$7,Attendance!$N:$N,0))&lt;"1200","RM","RN")),IF(AJ105="",IF(AJ$7="","",IF(INDEX(Attendance!$I:$I,MATCH($B104&amp;AJ$7,Attendance!$N:$N,0))="ABS","AB","UL")),IF(INDEX(Attendance!$O:$O,MATCH($B104&amp;AJ$7,Attendance!$N:$N,0))&lt;"1200","M","N")))),"")</f>
        <v/>
      </c>
      <c r="AK104" s="258">
        <f>SUM(SUMIF(F104:AJ104,{"M","N","A"},F105:AJ105))</f>
        <v>176</v>
      </c>
      <c r="AL104" s="187">
        <f>SUM(SUMIF(F104:AJ104,{"M","N"},F106:AJ106),SUMIF(F104:AJ104,{"OM","ON"},F105:AJ105))</f>
        <v>60</v>
      </c>
      <c r="AM104" s="187">
        <f>SUM(SUMIF(F104:AJ104,{"PM","PN","RM","RN"},F105:AJ105))</f>
        <v>0</v>
      </c>
      <c r="AN104" s="187">
        <f>SUM(SUMIF(F104:AJ104,{"PM","PN"},F106:AJ106))</f>
        <v>0</v>
      </c>
      <c r="AO104" s="261">
        <f>SUM(F109:AJ109)</f>
        <v>110</v>
      </c>
      <c r="AP104" s="264">
        <f>SUM(F108:AJ108)</f>
        <v>20</v>
      </c>
      <c r="AQ104" s="188">
        <f>IF(D108="",0,SUM(COUNTIFS(F104:AJ104,{"M","N","A","OM","ON","OA","PM","PN","PA","RM","RN","RA"})))</f>
        <v>0</v>
      </c>
      <c r="AR104" s="74">
        <f>COUNTIF(F104:AJ104,"AL")</f>
        <v>0</v>
      </c>
      <c r="AS104" s="74">
        <f>COUNTIF(F104:AJ104,"MC")</f>
        <v>0</v>
      </c>
      <c r="AT104" s="74">
        <f>SUM(COUNTIF(F104:AJ104,{"RPH","PH"}))</f>
        <v>2</v>
      </c>
      <c r="AU104" s="255">
        <f t="shared" ref="AU104" si="18">_xlfn.IFNA(IF($B104="",0,AK104*$AK$5+SUM(AL109:AN109)+SUM(AO104:AP109)+SUM(AQ109:AT109)),"")</f>
        <v>1765.7099999999998</v>
      </c>
    </row>
    <row r="105" spans="1:47" s="213" customFormat="1" ht="33" customHeight="1" x14ac:dyDescent="0.35">
      <c r="A105" s="189"/>
      <c r="B105" s="184"/>
      <c r="C105" s="190" t="str">
        <f>_xlfn.IFNA(INDEX(Masterlist!D:D,MATCH(B104,Masterlist!B:B,0)),"")</f>
        <v>IC No. 18</v>
      </c>
      <c r="D105" s="88"/>
      <c r="E105" s="191" t="s">
        <v>174</v>
      </c>
      <c r="F105" s="192">
        <f>IFERROR(IF(F$6="Sun",INDEX(Attendance!$R:$R,MATCH($B104&amp;F$7,Attendance!$N:$N,0)),IF(INDEX(Attendance!$R:$R,MATCH($B104&amp;F$7,Attendance!$N:$N,0))="","",IF(INDEX(Attendance!$R:$R,MATCH($B104&amp;F$7,Attendance!$N:$N,0))&gt;8,8,INDEX(Attendance!$R:$R,MATCH($B104&amp;F$7,Attendance!$N:$N,0))))),"")</f>
        <v>8</v>
      </c>
      <c r="G105" s="192">
        <f>IFERROR(IF(G$6="Sun",INDEX(Attendance!$R:$R,MATCH($B104&amp;G$7,Attendance!$N:$N,0)),IF(INDEX(Attendance!$R:$R,MATCH($B104&amp;G$7,Attendance!$N:$N,0))="","",IF(INDEX(Attendance!$R:$R,MATCH($B104&amp;G$7,Attendance!$N:$N,0))&gt;8,8,INDEX(Attendance!$R:$R,MATCH($B104&amp;G$7,Attendance!$N:$N,0))))),"")</f>
        <v>8</v>
      </c>
      <c r="H105" s="192">
        <f>IFERROR(IF(H$6="Sun",INDEX(Attendance!$R:$R,MATCH($B104&amp;H$7,Attendance!$N:$N,0)),IF(INDEX(Attendance!$R:$R,MATCH($B104&amp;H$7,Attendance!$N:$N,0))="","",IF(INDEX(Attendance!$R:$R,MATCH($B104&amp;H$7,Attendance!$N:$N,0))&gt;8,8,INDEX(Attendance!$R:$R,MATCH($B104&amp;H$7,Attendance!$N:$N,0))))),"")</f>
        <v>8</v>
      </c>
      <c r="I105" s="192">
        <f>IFERROR(IF(I$6="Sun",INDEX(Attendance!$R:$R,MATCH($B104&amp;I$7,Attendance!$N:$N,0)),IF(INDEX(Attendance!$R:$R,MATCH($B104&amp;I$7,Attendance!$N:$N,0))="","",IF(INDEX(Attendance!$R:$R,MATCH($B104&amp;I$7,Attendance!$N:$N,0))&gt;8,8,INDEX(Attendance!$R:$R,MATCH($B104&amp;I$7,Attendance!$N:$N,0))))),"")</f>
        <v>8</v>
      </c>
      <c r="J105" s="192">
        <f>IFERROR(IF(J$6="Sun",INDEX(Attendance!$R:$R,MATCH($B104&amp;J$7,Attendance!$N:$N,0)),IF(INDEX(Attendance!$R:$R,MATCH($B104&amp;J$7,Attendance!$N:$N,0))="","",IF(INDEX(Attendance!$R:$R,MATCH($B104&amp;J$7,Attendance!$N:$N,0))&gt;8,8,INDEX(Attendance!$R:$R,MATCH($B104&amp;J$7,Attendance!$N:$N,0))))),"")</f>
        <v>8</v>
      </c>
      <c r="K105" s="192">
        <f>IFERROR(IF(K$6="Sun",INDEX(Attendance!$R:$R,MATCH($B104&amp;K$7,Attendance!$N:$N,0)),IF(INDEX(Attendance!$R:$R,MATCH($B104&amp;K$7,Attendance!$N:$N,0))="","",IF(INDEX(Attendance!$R:$R,MATCH($B104&amp;K$7,Attendance!$N:$N,0))&gt;8,8,INDEX(Attendance!$R:$R,MATCH($B104&amp;K$7,Attendance!$N:$N,0))))),"")</f>
        <v>8</v>
      </c>
      <c r="L105" s="192" t="str">
        <f>IFERROR(IF(L$6="Sun",INDEX(Attendance!$R:$R,MATCH($B104&amp;L$7,Attendance!$N:$N,0)),IF(INDEX(Attendance!$R:$R,MATCH($B104&amp;L$7,Attendance!$N:$N,0))="","",IF(INDEX(Attendance!$R:$R,MATCH($B104&amp;L$7,Attendance!$N:$N,0))&gt;8,8,INDEX(Attendance!$R:$R,MATCH($B104&amp;L$7,Attendance!$N:$N,0))))),"")</f>
        <v/>
      </c>
      <c r="M105" s="192">
        <f>IFERROR(IF(M$6="Sun",INDEX(Attendance!$R:$R,MATCH($B104&amp;M$7,Attendance!$N:$N,0)),IF(INDEX(Attendance!$R:$R,MATCH($B104&amp;M$7,Attendance!$N:$N,0))="","",IF(INDEX(Attendance!$R:$R,MATCH($B104&amp;M$7,Attendance!$N:$N,0))&gt;8,8,INDEX(Attendance!$R:$R,MATCH($B104&amp;M$7,Attendance!$N:$N,0))))),"")</f>
        <v>8</v>
      </c>
      <c r="N105" s="192">
        <f>IFERROR(IF(N$6="Sun",INDEX(Attendance!$R:$R,MATCH($B104&amp;N$7,Attendance!$N:$N,0)),IF(INDEX(Attendance!$R:$R,MATCH($B104&amp;N$7,Attendance!$N:$N,0))="","",IF(INDEX(Attendance!$R:$R,MATCH($B104&amp;N$7,Attendance!$N:$N,0))&gt;8,8,INDEX(Attendance!$R:$R,MATCH($B104&amp;N$7,Attendance!$N:$N,0))))),"")</f>
        <v>8</v>
      </c>
      <c r="O105" s="192">
        <f>IFERROR(IF(O$6="Sun",INDEX(Attendance!$R:$R,MATCH($B104&amp;O$7,Attendance!$N:$N,0)),IF(INDEX(Attendance!$R:$R,MATCH($B104&amp;O$7,Attendance!$N:$N,0))="","",IF(INDEX(Attendance!$R:$R,MATCH($B104&amp;O$7,Attendance!$N:$N,0))&gt;8,8,INDEX(Attendance!$R:$R,MATCH($B104&amp;O$7,Attendance!$N:$N,0))))),"")</f>
        <v>8</v>
      </c>
      <c r="P105" s="192">
        <f>IFERROR(IF(P$6="Sun",INDEX(Attendance!$R:$R,MATCH($B104&amp;P$7,Attendance!$N:$N,0)),IF(INDEX(Attendance!$R:$R,MATCH($B104&amp;P$7,Attendance!$N:$N,0))="","",IF(INDEX(Attendance!$R:$R,MATCH($B104&amp;P$7,Attendance!$N:$N,0))&gt;8,8,INDEX(Attendance!$R:$R,MATCH($B104&amp;P$7,Attendance!$N:$N,0))))),"")</f>
        <v>8</v>
      </c>
      <c r="Q105" s="192" t="str">
        <f>IFERROR(IF(Q$6="Sun",INDEX(Attendance!$R:$R,MATCH($B104&amp;Q$7,Attendance!$N:$N,0)),IF(INDEX(Attendance!$R:$R,MATCH($B104&amp;Q$7,Attendance!$N:$N,0))="","",IF(INDEX(Attendance!$R:$R,MATCH($B104&amp;Q$7,Attendance!$N:$N,0))&gt;8,8,INDEX(Attendance!$R:$R,MATCH($B104&amp;Q$7,Attendance!$N:$N,0))))),"")</f>
        <v/>
      </c>
      <c r="R105" s="192" t="str">
        <f>IFERROR(IF(R$6="Sun",INDEX(Attendance!$R:$R,MATCH($B104&amp;R$7,Attendance!$N:$N,0)),IF(INDEX(Attendance!$R:$R,MATCH($B104&amp;R$7,Attendance!$N:$N,0))="","",IF(INDEX(Attendance!$R:$R,MATCH($B104&amp;R$7,Attendance!$N:$N,0))&gt;8,8,INDEX(Attendance!$R:$R,MATCH($B104&amp;R$7,Attendance!$N:$N,0))))),"")</f>
        <v/>
      </c>
      <c r="S105" s="192" t="str">
        <f>IFERROR(IF(S$6="Sun",INDEX(Attendance!$R:$R,MATCH($B104&amp;S$7,Attendance!$N:$N,0)),IF(INDEX(Attendance!$R:$R,MATCH($B104&amp;S$7,Attendance!$N:$N,0))="","",IF(INDEX(Attendance!$R:$R,MATCH($B104&amp;S$7,Attendance!$N:$N,0))&gt;8,8,INDEX(Attendance!$R:$R,MATCH($B104&amp;S$7,Attendance!$N:$N,0))))),"")</f>
        <v/>
      </c>
      <c r="T105" s="192">
        <f>IFERROR(IF(T$6="Sun",INDEX(Attendance!$R:$R,MATCH($B104&amp;T$7,Attendance!$N:$N,0)),IF(INDEX(Attendance!$R:$R,MATCH($B104&amp;T$7,Attendance!$N:$N,0))="","",IF(INDEX(Attendance!$R:$R,MATCH($B104&amp;T$7,Attendance!$N:$N,0))&gt;8,8,INDEX(Attendance!$R:$R,MATCH($B104&amp;T$7,Attendance!$N:$N,0))))),"")</f>
        <v>8</v>
      </c>
      <c r="U105" s="192">
        <f>IFERROR(IF(U$6="Sun",INDEX(Attendance!$R:$R,MATCH($B104&amp;U$7,Attendance!$N:$N,0)),IF(INDEX(Attendance!$R:$R,MATCH($B104&amp;U$7,Attendance!$N:$N,0))="","",IF(INDEX(Attendance!$R:$R,MATCH($B104&amp;U$7,Attendance!$N:$N,0))&gt;8,8,INDEX(Attendance!$R:$R,MATCH($B104&amp;U$7,Attendance!$N:$N,0))))),"")</f>
        <v>8</v>
      </c>
      <c r="V105" s="192">
        <f>IFERROR(IF(V$6="Sun",INDEX(Attendance!$R:$R,MATCH($B104&amp;V$7,Attendance!$N:$N,0)),IF(INDEX(Attendance!$R:$R,MATCH($B104&amp;V$7,Attendance!$N:$N,0))="","",IF(INDEX(Attendance!$R:$R,MATCH($B104&amp;V$7,Attendance!$N:$N,0))&gt;8,8,INDEX(Attendance!$R:$R,MATCH($B104&amp;V$7,Attendance!$N:$N,0))))),"")</f>
        <v>8</v>
      </c>
      <c r="W105" s="192">
        <f>IFERROR(IF(W$6="Sun",INDEX(Attendance!$R:$R,MATCH($B104&amp;W$7,Attendance!$N:$N,0)),IF(INDEX(Attendance!$R:$R,MATCH($B104&amp;W$7,Attendance!$N:$N,0))="","",IF(INDEX(Attendance!$R:$R,MATCH($B104&amp;W$7,Attendance!$N:$N,0))&gt;8,8,INDEX(Attendance!$R:$R,MATCH($B104&amp;W$7,Attendance!$N:$N,0))))),"")</f>
        <v>8</v>
      </c>
      <c r="X105" s="192">
        <f>IFERROR(IF(X$6="Sun",INDEX(Attendance!$R:$R,MATCH($B104&amp;X$7,Attendance!$N:$N,0)),IF(INDEX(Attendance!$R:$R,MATCH($B104&amp;X$7,Attendance!$N:$N,0))="","",IF(INDEX(Attendance!$R:$R,MATCH($B104&amp;X$7,Attendance!$N:$N,0))&gt;8,8,INDEX(Attendance!$R:$R,MATCH($B104&amp;X$7,Attendance!$N:$N,0))))),"")</f>
        <v>8</v>
      </c>
      <c r="Y105" s="192">
        <f>IFERROR(IF(Y$6="Sun",INDEX(Attendance!$R:$R,MATCH($B104&amp;Y$7,Attendance!$N:$N,0)),IF(INDEX(Attendance!$R:$R,MATCH($B104&amp;Y$7,Attendance!$N:$N,0))="","",IF(INDEX(Attendance!$R:$R,MATCH($B104&amp;Y$7,Attendance!$N:$N,0))&gt;8,8,INDEX(Attendance!$R:$R,MATCH($B104&amp;Y$7,Attendance!$N:$N,0))))),"")</f>
        <v>8</v>
      </c>
      <c r="Z105" s="192" t="str">
        <f>IFERROR(IF(Z$6="Sun",INDEX(Attendance!$R:$R,MATCH($B104&amp;Z$7,Attendance!$N:$N,0)),IF(INDEX(Attendance!$R:$R,MATCH($B104&amp;Z$7,Attendance!$N:$N,0))="","",IF(INDEX(Attendance!$R:$R,MATCH($B104&amp;Z$7,Attendance!$N:$N,0))&gt;8,8,INDEX(Attendance!$R:$R,MATCH($B104&amp;Z$7,Attendance!$N:$N,0))))),"")</f>
        <v/>
      </c>
      <c r="AA105" s="192">
        <f>IFERROR(IF(AA$6="Sun",INDEX(Attendance!$R:$R,MATCH($B104&amp;AA$7,Attendance!$N:$N,0)),IF(INDEX(Attendance!$R:$R,MATCH($B104&amp;AA$7,Attendance!$N:$N,0))="","",IF(INDEX(Attendance!$R:$R,MATCH($B104&amp;AA$7,Attendance!$N:$N,0))&gt;8,8,INDEX(Attendance!$R:$R,MATCH($B104&amp;AA$7,Attendance!$N:$N,0))))),"")</f>
        <v>8</v>
      </c>
      <c r="AB105" s="192">
        <f>IFERROR(IF(AB$6="Sun",INDEX(Attendance!$R:$R,MATCH($B104&amp;AB$7,Attendance!$N:$N,0)),IF(INDEX(Attendance!$R:$R,MATCH($B104&amp;AB$7,Attendance!$N:$N,0))="","",IF(INDEX(Attendance!$R:$R,MATCH($B104&amp;AB$7,Attendance!$N:$N,0))&gt;8,8,INDEX(Attendance!$R:$R,MATCH($B104&amp;AB$7,Attendance!$N:$N,0))))),"")</f>
        <v>8</v>
      </c>
      <c r="AC105" s="192">
        <f>IFERROR(IF(AC$6="Sun",INDEX(Attendance!$R:$R,MATCH($B104&amp;AC$7,Attendance!$N:$N,0)),IF(INDEX(Attendance!$R:$R,MATCH($B104&amp;AC$7,Attendance!$N:$N,0))="","",IF(INDEX(Attendance!$R:$R,MATCH($B104&amp;AC$7,Attendance!$N:$N,0))&gt;8,8,INDEX(Attendance!$R:$R,MATCH($B104&amp;AC$7,Attendance!$N:$N,0))))),"")</f>
        <v>8</v>
      </c>
      <c r="AD105" s="192">
        <f>IFERROR(IF(AD$6="Sun",INDEX(Attendance!$R:$R,MATCH($B104&amp;AD$7,Attendance!$N:$N,0)),IF(INDEX(Attendance!$R:$R,MATCH($B104&amp;AD$7,Attendance!$N:$N,0))="","",IF(INDEX(Attendance!$R:$R,MATCH($B104&amp;AD$7,Attendance!$N:$N,0))&gt;8,8,INDEX(Attendance!$R:$R,MATCH($B104&amp;AD$7,Attendance!$N:$N,0))))),"")</f>
        <v>8</v>
      </c>
      <c r="AE105" s="192">
        <f>IFERROR(IF(AE$6="Sun",INDEX(Attendance!$R:$R,MATCH($B104&amp;AE$7,Attendance!$N:$N,0)),IF(INDEX(Attendance!$R:$R,MATCH($B104&amp;AE$7,Attendance!$N:$N,0))="","",IF(INDEX(Attendance!$R:$R,MATCH($B104&amp;AE$7,Attendance!$N:$N,0))&gt;8,8,INDEX(Attendance!$R:$R,MATCH($B104&amp;AE$7,Attendance!$N:$N,0))))),"")</f>
        <v>8</v>
      </c>
      <c r="AF105" s="192">
        <f>IFERROR(IF(AF$6="Sun",INDEX(Attendance!$R:$R,MATCH($B104&amp;AF$7,Attendance!$N:$N,0)),IF(INDEX(Attendance!$R:$R,MATCH($B104&amp;AF$7,Attendance!$N:$N,0))="","",IF(INDEX(Attendance!$R:$R,MATCH($B104&amp;AF$7,Attendance!$N:$N,0))&gt;8,8,INDEX(Attendance!$R:$R,MATCH($B104&amp;AF$7,Attendance!$N:$N,0))))),"")</f>
        <v>8</v>
      </c>
      <c r="AG105" s="192" t="str">
        <f>IFERROR(IF(AG$6="Sun",INDEX(Attendance!$R:$R,MATCH($B104&amp;AG$7,Attendance!$N:$N,0)),IF(INDEX(Attendance!$R:$R,MATCH($B104&amp;AG$7,Attendance!$N:$N,0))="","",IF(INDEX(Attendance!$R:$R,MATCH($B104&amp;AG$7,Attendance!$N:$N,0))&gt;8,8,INDEX(Attendance!$R:$R,MATCH($B104&amp;AG$7,Attendance!$N:$N,0))))),"")</f>
        <v/>
      </c>
      <c r="AH105" s="192" t="str">
        <f>IFERROR(IF(AH$6="Sun",INDEX(Attendance!$R:$R,MATCH($B104&amp;AH$7,Attendance!$N:$N,0)),IF(INDEX(Attendance!$R:$R,MATCH($B104&amp;AH$7,Attendance!$N:$N,0))="","",IF(INDEX(Attendance!$R:$R,MATCH($B104&amp;AH$7,Attendance!$N:$N,0))&gt;8,8,INDEX(Attendance!$R:$R,MATCH($B104&amp;AH$7,Attendance!$N:$N,0))))),"")</f>
        <v/>
      </c>
      <c r="AI105" s="192" t="str">
        <f>IFERROR(IF(AI$6="Sun",INDEX(Attendance!$R:$R,MATCH($B104&amp;AI$7,Attendance!$N:$N,0)),IF(INDEX(Attendance!$R:$R,MATCH($B104&amp;AI$7,Attendance!$N:$N,0))="","",IF(INDEX(Attendance!$R:$R,MATCH($B104&amp;AI$7,Attendance!$N:$N,0))&gt;8,8,INDEX(Attendance!$R:$R,MATCH($B104&amp;AI$7,Attendance!$N:$N,0))))),"")</f>
        <v/>
      </c>
      <c r="AJ105" s="192" t="str">
        <f>IFERROR(IF(AJ$6="Sun",INDEX(Attendance!$R:$R,MATCH($B104&amp;AJ$7,Attendance!$N:$N,0)),IF(INDEX(Attendance!$R:$R,MATCH($B104&amp;AJ$7,Attendance!$N:$N,0))="","",IF(INDEX(Attendance!$R:$R,MATCH($B104&amp;AJ$7,Attendance!$N:$N,0))&gt;8,8,INDEX(Attendance!$R:$R,MATCH($B104&amp;AJ$7,Attendance!$N:$N,0))))),"")</f>
        <v/>
      </c>
      <c r="AK105" s="259"/>
      <c r="AL105" s="193">
        <f>ROUND((IF($C109="",Basic,MID($C109,FIND("RM",$C109)+3,4))+$AP104+$AQ109)/WorkDays/WorkHours*AL$6,4)</f>
        <v>8.7980999999999998</v>
      </c>
      <c r="AM105" s="193">
        <f>ROUND((IF($C109="",Basic,MID($C109,FIND("RM",$C109)+3,4))+$AP104+$AQ109)/WorkDays/WorkHours*AM$6,4)</f>
        <v>11.7308</v>
      </c>
      <c r="AN105" s="193">
        <f>ROUND((IF($C109="",Basic,MID($C109,FIND("RM",$C109)+3,4))+$AP104+$AQ109)/WorkDays/WorkHours*AN$6,4)</f>
        <v>17.5962</v>
      </c>
      <c r="AO105" s="262"/>
      <c r="AP105" s="265"/>
      <c r="AQ105" s="86"/>
      <c r="AR105" s="194"/>
      <c r="AS105" s="194"/>
      <c r="AT105" s="194"/>
      <c r="AU105" s="256"/>
    </row>
    <row r="106" spans="1:47" s="213" customFormat="1" ht="33" customHeight="1" x14ac:dyDescent="0.35">
      <c r="A106" s="189"/>
      <c r="B106" s="184"/>
      <c r="C106" s="195" t="str">
        <f>_xlfn.IFNA(INDEX(Masterlist!E:E,MATCH(B104,Masterlist!B:B,0)),"")</f>
        <v>Phone No. 18</v>
      </c>
      <c r="D106" s="1"/>
      <c r="E106" s="196" t="s">
        <v>175</v>
      </c>
      <c r="F106" s="197">
        <f>IFERROR(IF(F$6="Sun","",IF(INDEX(Attendance!$S:$S,MATCH($B104&amp;F$7,Attendance!$N:$N,0))=TRUE,"",IF(F105&lt;8,"",INDEX(Attendance!$G:$G,MATCH($B104&amp;F$7,Attendance!$N:$N,0))))),"")</f>
        <v>2</v>
      </c>
      <c r="G106" s="197">
        <f>IFERROR(IF(G$6="Sun","",IF(INDEX(Attendance!$S:$S,MATCH($B104&amp;G$7,Attendance!$N:$N,0))=TRUE,"",IF(G105&lt;8,"",INDEX(Attendance!$G:$G,MATCH($B104&amp;G$7,Attendance!$N:$N,0))))),"")</f>
        <v>2</v>
      </c>
      <c r="H106" s="197">
        <f>IFERROR(IF(H$6="Sun","",IF(INDEX(Attendance!$S:$S,MATCH($B104&amp;H$7,Attendance!$N:$N,0))=TRUE,"",IF(H105&lt;8,"",INDEX(Attendance!$G:$G,MATCH($B104&amp;H$7,Attendance!$N:$N,0))))),"")</f>
        <v>2</v>
      </c>
      <c r="I106" s="197">
        <f>IFERROR(IF(I$6="Sun","",IF(INDEX(Attendance!$S:$S,MATCH($B104&amp;I$7,Attendance!$N:$N,0))=TRUE,"",IF(I105&lt;8,"",INDEX(Attendance!$G:$G,MATCH($B104&amp;I$7,Attendance!$N:$N,0))))),"")</f>
        <v>2</v>
      </c>
      <c r="J106" s="197">
        <f>IFERROR(IF(J$6="Sun","",IF(INDEX(Attendance!$S:$S,MATCH($B104&amp;J$7,Attendance!$N:$N,0))=TRUE,"",IF(J105&lt;8,"",INDEX(Attendance!$G:$G,MATCH($B104&amp;J$7,Attendance!$N:$N,0))))),"")</f>
        <v>2</v>
      </c>
      <c r="K106" s="197">
        <f>IFERROR(IF(K$6="Sun","",IF(INDEX(Attendance!$S:$S,MATCH($B104&amp;K$7,Attendance!$N:$N,0))=TRUE,"",IF(K105&lt;8,"",INDEX(Attendance!$G:$G,MATCH($B104&amp;K$7,Attendance!$N:$N,0))))),"")</f>
        <v>2</v>
      </c>
      <c r="L106" s="197" t="str">
        <f>IFERROR(IF(L$6="Sun","",IF(INDEX(Attendance!$S:$S,MATCH($B104&amp;L$7,Attendance!$N:$N,0))=TRUE,"",IF(L105&lt;8,"",INDEX(Attendance!$G:$G,MATCH($B104&amp;L$7,Attendance!$N:$N,0))))),"")</f>
        <v/>
      </c>
      <c r="M106" s="197">
        <f>IFERROR(IF(M$6="Sun","",IF(INDEX(Attendance!$S:$S,MATCH($B104&amp;M$7,Attendance!$N:$N,0))=TRUE,"",IF(M105&lt;8,"",INDEX(Attendance!$G:$G,MATCH($B104&amp;M$7,Attendance!$N:$N,0))))),"")</f>
        <v>3</v>
      </c>
      <c r="N106" s="197">
        <f>IFERROR(IF(N$6="Sun","",IF(INDEX(Attendance!$S:$S,MATCH($B104&amp;N$7,Attendance!$N:$N,0))=TRUE,"",IF(N105&lt;8,"",INDEX(Attendance!$G:$G,MATCH($B104&amp;N$7,Attendance!$N:$N,0))))),"")</f>
        <v>3</v>
      </c>
      <c r="O106" s="197">
        <f>IFERROR(IF(O$6="Sun","",IF(INDEX(Attendance!$S:$S,MATCH($B104&amp;O$7,Attendance!$N:$N,0))=TRUE,"",IF(O105&lt;8,"",INDEX(Attendance!$G:$G,MATCH($B104&amp;O$7,Attendance!$N:$N,0))))),"")</f>
        <v>3</v>
      </c>
      <c r="P106" s="197">
        <f>IFERROR(IF(P$6="Sun","",IF(INDEX(Attendance!$S:$S,MATCH($B104&amp;P$7,Attendance!$N:$N,0))=TRUE,"",IF(P105&lt;8,"",INDEX(Attendance!$G:$G,MATCH($B104&amp;P$7,Attendance!$N:$N,0))))),"")</f>
        <v>3</v>
      </c>
      <c r="Q106" s="197">
        <f>IFERROR(IF(Q$6="Sun","",IF(INDEX(Attendance!$S:$S,MATCH($B104&amp;Q$7,Attendance!$N:$N,0))=TRUE,"",IF(Q105&lt;8,"",INDEX(Attendance!$G:$G,MATCH($B104&amp;Q$7,Attendance!$N:$N,0))))),"")</f>
        <v>0</v>
      </c>
      <c r="R106" s="197">
        <f>IFERROR(IF(R$6="Sun","",IF(INDEX(Attendance!$S:$S,MATCH($B104&amp;R$7,Attendance!$N:$N,0))=TRUE,"",IF(R105&lt;8,"",INDEX(Attendance!$G:$G,MATCH($B104&amp;R$7,Attendance!$N:$N,0))))),"")</f>
        <v>0</v>
      </c>
      <c r="S106" s="197" t="str">
        <f>IFERROR(IF(S$6="Sun","",IF(INDEX(Attendance!$S:$S,MATCH($B104&amp;S$7,Attendance!$N:$N,0))=TRUE,"",IF(S105&lt;8,"",INDEX(Attendance!$G:$G,MATCH($B104&amp;S$7,Attendance!$N:$N,0))))),"")</f>
        <v/>
      </c>
      <c r="T106" s="197">
        <f>IFERROR(IF(T$6="Sun","",IF(INDEX(Attendance!$S:$S,MATCH($B104&amp;T$7,Attendance!$N:$N,0))=TRUE,"",IF(T105&lt;8,"",INDEX(Attendance!$G:$G,MATCH($B104&amp;T$7,Attendance!$N:$N,0))))),"")</f>
        <v>3</v>
      </c>
      <c r="U106" s="197">
        <f>IFERROR(IF(U$6="Sun","",IF(INDEX(Attendance!$S:$S,MATCH($B104&amp;U$7,Attendance!$N:$N,0))=TRUE,"",IF(U105&lt;8,"",INDEX(Attendance!$G:$G,MATCH($B104&amp;U$7,Attendance!$N:$N,0))))),"")</f>
        <v>3</v>
      </c>
      <c r="V106" s="197">
        <f>IFERROR(IF(V$6="Sun","",IF(INDEX(Attendance!$S:$S,MATCH($B104&amp;V$7,Attendance!$N:$N,0))=TRUE,"",IF(V105&lt;8,"",INDEX(Attendance!$G:$G,MATCH($B104&amp;V$7,Attendance!$N:$N,0))))),"")</f>
        <v>3</v>
      </c>
      <c r="W106" s="197">
        <f>IFERROR(IF(W$6="Sun","",IF(INDEX(Attendance!$S:$S,MATCH($B104&amp;W$7,Attendance!$N:$N,0))=TRUE,"",IF(W105&lt;8,"",INDEX(Attendance!$G:$G,MATCH($B104&amp;W$7,Attendance!$N:$N,0))))),"")</f>
        <v>3</v>
      </c>
      <c r="X106" s="197">
        <f>IFERROR(IF(X$6="Sun","",IF(INDEX(Attendance!$S:$S,MATCH($B104&amp;X$7,Attendance!$N:$N,0))=TRUE,"",IF(X105&lt;8,"",INDEX(Attendance!$G:$G,MATCH($B104&amp;X$7,Attendance!$N:$N,0))))),"")</f>
        <v>3</v>
      </c>
      <c r="Y106" s="197">
        <f>IFERROR(IF(Y$6="Sun","",IF(INDEX(Attendance!$S:$S,MATCH($B104&amp;Y$7,Attendance!$N:$N,0))=TRUE,"",IF(Y105&lt;8,"",INDEX(Attendance!$G:$G,MATCH($B104&amp;Y$7,Attendance!$N:$N,0))))),"")</f>
        <v>3</v>
      </c>
      <c r="Z106" s="197" t="str">
        <f>IFERROR(IF(Z$6="Sun","",IF(INDEX(Attendance!$S:$S,MATCH($B104&amp;Z$7,Attendance!$N:$N,0))=TRUE,"",IF(Z105&lt;8,"",INDEX(Attendance!$G:$G,MATCH($B104&amp;Z$7,Attendance!$N:$N,0))))),"")</f>
        <v/>
      </c>
      <c r="AA106" s="197">
        <f>IFERROR(IF(AA$6="Sun","",IF(INDEX(Attendance!$S:$S,MATCH($B104&amp;AA$7,Attendance!$N:$N,0))=TRUE,"",IF(AA105&lt;8,"",INDEX(Attendance!$G:$G,MATCH($B104&amp;AA$7,Attendance!$N:$N,0))))),"")</f>
        <v>3</v>
      </c>
      <c r="AB106" s="197">
        <f>IFERROR(IF(AB$6="Sun","",IF(INDEX(Attendance!$S:$S,MATCH($B104&amp;AB$7,Attendance!$N:$N,0))=TRUE,"",IF(AB105&lt;8,"",INDEX(Attendance!$G:$G,MATCH($B104&amp;AB$7,Attendance!$N:$N,0))))),"")</f>
        <v>3</v>
      </c>
      <c r="AC106" s="197">
        <f>IFERROR(IF(AC$6="Sun","",IF(INDEX(Attendance!$S:$S,MATCH($B104&amp;AC$7,Attendance!$N:$N,0))=TRUE,"",IF(AC105&lt;8,"",INDEX(Attendance!$G:$G,MATCH($B104&amp;AC$7,Attendance!$N:$N,0))))),"")</f>
        <v>3</v>
      </c>
      <c r="AD106" s="197">
        <f>IFERROR(IF(AD$6="Sun","",IF(INDEX(Attendance!$S:$S,MATCH($B104&amp;AD$7,Attendance!$N:$N,0))=TRUE,"",IF(AD105&lt;8,"",INDEX(Attendance!$G:$G,MATCH($B104&amp;AD$7,Attendance!$N:$N,0))))),"")</f>
        <v>3</v>
      </c>
      <c r="AE106" s="197">
        <f>IFERROR(IF(AE$6="Sun","",IF(INDEX(Attendance!$S:$S,MATCH($B104&amp;AE$7,Attendance!$N:$N,0))=TRUE,"",IF(AE105&lt;8,"",INDEX(Attendance!$G:$G,MATCH($B104&amp;AE$7,Attendance!$N:$N,0))))),"")</f>
        <v>3</v>
      </c>
      <c r="AF106" s="197">
        <f>IFERROR(IF(AF$6="Sun","",IF(INDEX(Attendance!$S:$S,MATCH($B104&amp;AF$7,Attendance!$N:$N,0))=TRUE,"",IF(AF105&lt;8,"",INDEX(Attendance!$G:$G,MATCH($B104&amp;AF$7,Attendance!$N:$N,0))))),"")</f>
        <v>3</v>
      </c>
      <c r="AG106" s="197" t="str">
        <f>IFERROR(IF(AG$6="Sun","",IF(INDEX(Attendance!$S:$S,MATCH($B104&amp;AG$7,Attendance!$N:$N,0))=TRUE,"",IF(AG105&lt;8,"",INDEX(Attendance!$G:$G,MATCH($B104&amp;AG$7,Attendance!$N:$N,0))))),"")</f>
        <v/>
      </c>
      <c r="AH106" s="197" t="str">
        <f>IFERROR(IF(AH$6="Sun","",IF(INDEX(Attendance!$S:$S,MATCH($B104&amp;AH$7,Attendance!$N:$N,0))=TRUE,"",IF(AH105&lt;8,"",INDEX(Attendance!$G:$G,MATCH($B104&amp;AH$7,Attendance!$N:$N,0))))),"")</f>
        <v/>
      </c>
      <c r="AI106" s="197" t="str">
        <f>IFERROR(IF(AI$6="Sun","",IF(INDEX(Attendance!$S:$S,MATCH($B104&amp;AI$7,Attendance!$N:$N,0))=TRUE,"",IF(AI105&lt;8,"",INDEX(Attendance!$G:$G,MATCH($B104&amp;AI$7,Attendance!$N:$N,0))))),"")</f>
        <v/>
      </c>
      <c r="AJ106" s="197" t="str">
        <f>IFERROR(IF(AJ$6="Sun","",IF(INDEX(Attendance!$S:$S,MATCH($B104&amp;AJ$7,Attendance!$N:$N,0))=TRUE,"",IF(AJ105&lt;8,"",INDEX(Attendance!$G:$G,MATCH($B104&amp;AJ$7,Attendance!$N:$N,0))))),"")</f>
        <v/>
      </c>
      <c r="AK106" s="259"/>
      <c r="AL106" s="198"/>
      <c r="AM106" s="198"/>
      <c r="AN106" s="198"/>
      <c r="AO106" s="262"/>
      <c r="AP106" s="265"/>
      <c r="AQ106" s="86"/>
      <c r="AR106" s="194"/>
      <c r="AS106" s="194"/>
      <c r="AT106" s="194"/>
      <c r="AU106" s="256"/>
    </row>
    <row r="107" spans="1:47" s="213" customFormat="1" ht="33" customHeight="1" x14ac:dyDescent="0.35">
      <c r="A107" s="189"/>
      <c r="B107" s="184"/>
      <c r="C107" s="195" t="str">
        <f>_xlfn.IFNA(INDEX(Masterlist!F:F,MATCH(B104,Masterlist!B:B,0)),"")</f>
        <v>Acc No. 18 Bank Code 18</v>
      </c>
      <c r="D107" s="88"/>
      <c r="E107" s="196"/>
      <c r="F107" s="199"/>
      <c r="G107" s="200"/>
      <c r="H107" s="192"/>
      <c r="I107" s="192"/>
      <c r="J107" s="192"/>
      <c r="K107" s="192"/>
      <c r="L107" s="192"/>
      <c r="M107" s="192"/>
      <c r="N107" s="192"/>
      <c r="O107" s="192"/>
      <c r="P107" s="192"/>
      <c r="Q107" s="201"/>
      <c r="R107" s="201"/>
      <c r="S107" s="192"/>
      <c r="T107" s="192"/>
      <c r="U107" s="192"/>
      <c r="V107" s="192"/>
      <c r="W107" s="192"/>
      <c r="X107" s="192"/>
      <c r="Y107" s="192"/>
      <c r="Z107" s="192"/>
      <c r="AA107" s="192"/>
      <c r="AB107" s="192"/>
      <c r="AC107" s="192"/>
      <c r="AD107" s="192"/>
      <c r="AE107" s="192"/>
      <c r="AF107" s="192"/>
      <c r="AG107" s="192"/>
      <c r="AH107" s="192"/>
      <c r="AI107" s="192"/>
      <c r="AJ107" s="192"/>
      <c r="AK107" s="259"/>
      <c r="AL107" s="198"/>
      <c r="AM107" s="198"/>
      <c r="AN107" s="198"/>
      <c r="AO107" s="262"/>
      <c r="AP107" s="265"/>
      <c r="AQ107" s="86"/>
      <c r="AR107" s="194"/>
      <c r="AS107" s="194"/>
      <c r="AT107" s="194"/>
      <c r="AU107" s="256"/>
    </row>
    <row r="108" spans="1:47" s="213" customFormat="1" ht="33" customHeight="1" x14ac:dyDescent="0.35">
      <c r="A108" s="189"/>
      <c r="B108" s="184"/>
      <c r="C108" s="202">
        <f>_xlfn.IFNA(INDEX(Masterlist!I:I,MATCH(B104,Masterlist!B:B,0)),"")</f>
        <v>43151</v>
      </c>
      <c r="D108" s="226" t="str">
        <f>_xlfn.IFNA(IF(INDEX(Attendance!H:H,MATCH(B104,Attendance!$A:$A,0))="VMI","SCOPE ALLW",""),"")</f>
        <v/>
      </c>
      <c r="E108" s="196" t="s">
        <v>13</v>
      </c>
      <c r="F108" s="203">
        <f>IFERROR(IF(AND(RIGHT(F104,1)="N",VALUE(F105)&gt;=8),Database!$I$3,""),"")</f>
        <v>2</v>
      </c>
      <c r="G108" s="192">
        <f>IFERROR(IF(AND(RIGHT(G104,1)="N",VALUE(G105)&gt;=8),Database!$I$3,""),"")</f>
        <v>2</v>
      </c>
      <c r="H108" s="199">
        <f>IFERROR(IF(AND(RIGHT(H104,1)="N",VALUE(H105)&gt;=8),Database!$I$3,""),"")</f>
        <v>2</v>
      </c>
      <c r="I108" s="192">
        <f>IFERROR(IF(AND(RIGHT(I104,1)="N",VALUE(I105)&gt;=8),Database!$I$3,""),"")</f>
        <v>2</v>
      </c>
      <c r="J108" s="192">
        <f>IFERROR(IF(AND(RIGHT(J104,1)="N",VALUE(J105)&gt;=8),Database!$I$3,""),"")</f>
        <v>2</v>
      </c>
      <c r="K108" s="192">
        <f>IFERROR(IF(AND(RIGHT(K104,1)="N",VALUE(K105)&gt;=8),Database!$I$3,""),"")</f>
        <v>2</v>
      </c>
      <c r="L108" s="192" t="str">
        <f>IFERROR(IF(AND(RIGHT(L104,1)="N",VALUE(L105)&gt;=8),Database!$I$3,""),"")</f>
        <v/>
      </c>
      <c r="M108" s="192">
        <f>IFERROR(IF(AND(RIGHT(M104,1)="N",VALUE(M105)&gt;=8),Database!$I$3,""),"")</f>
        <v>2</v>
      </c>
      <c r="N108" s="192">
        <f>IFERROR(IF(AND(RIGHT(N104,1)="N",VALUE(N105)&gt;=8),Database!$I$3,""),"")</f>
        <v>2</v>
      </c>
      <c r="O108" s="192">
        <f>IFERROR(IF(AND(RIGHT(O104,1)="N",VALUE(O105)&gt;=8),Database!$I$3,""),"")</f>
        <v>2</v>
      </c>
      <c r="P108" s="192">
        <f>IFERROR(IF(AND(RIGHT(P104,1)="N",VALUE(P105)&gt;=8),Database!$I$3,""),"")</f>
        <v>2</v>
      </c>
      <c r="Q108" s="192" t="str">
        <f>IFERROR(IF(AND(RIGHT(Q104,1)="N",VALUE(Q105)&gt;=8),Database!$I$3,""),"")</f>
        <v/>
      </c>
      <c r="R108" s="192" t="str">
        <f>IFERROR(IF(AND(RIGHT(R104,1)="N",VALUE(R105)&gt;=8),Database!$I$3,""),"")</f>
        <v/>
      </c>
      <c r="S108" s="192" t="str">
        <f>IFERROR(IF(AND(RIGHT(S104,1)="N",VALUE(S105)&gt;=8),Database!$I$3,""),"")</f>
        <v/>
      </c>
      <c r="T108" s="192" t="str">
        <f>IFERROR(IF(AND(RIGHT(T104,1)="N",VALUE(T105)&gt;=8),Database!$I$3,""),"")</f>
        <v/>
      </c>
      <c r="U108" s="192" t="str">
        <f>IFERROR(IF(AND(RIGHT(U104,1)="N",VALUE(U105)&gt;=8),Database!$I$3,""),"")</f>
        <v/>
      </c>
      <c r="V108" s="192" t="str">
        <f>IFERROR(IF(AND(RIGHT(V104,1)="N",VALUE(V105)&gt;=8),Database!$I$3,""),"")</f>
        <v/>
      </c>
      <c r="W108" s="192" t="str">
        <f>IFERROR(IF(AND(RIGHT(W104,1)="N",VALUE(W105)&gt;=8),Database!$I$3,""),"")</f>
        <v/>
      </c>
      <c r="X108" s="192" t="str">
        <f>IFERROR(IF(AND(RIGHT(X104,1)="N",VALUE(X105)&gt;=8),Database!$I$3,""),"")</f>
        <v/>
      </c>
      <c r="Y108" s="192" t="str">
        <f>IFERROR(IF(AND(RIGHT(Y104,1)="N",VALUE(Y105)&gt;=8),Database!$I$3,""),"")</f>
        <v/>
      </c>
      <c r="Z108" s="192" t="str">
        <f>IFERROR(IF(AND(RIGHT(Z104,1)="N",VALUE(Z105)&gt;=8),Database!$I$3,""),"")</f>
        <v/>
      </c>
      <c r="AA108" s="192" t="str">
        <f>IFERROR(IF(AND(RIGHT(AA104,1)="N",VALUE(AA105)&gt;=8),Database!$I$3,""),"")</f>
        <v/>
      </c>
      <c r="AB108" s="192" t="str">
        <f>IFERROR(IF(AND(RIGHT(AB104,1)="N",VALUE(AB105)&gt;=8),Database!$I$3,""),"")</f>
        <v/>
      </c>
      <c r="AC108" s="192" t="str">
        <f>IFERROR(IF(AND(RIGHT(AC104,1)="N",VALUE(AC105)&gt;=8),Database!$I$3,""),"")</f>
        <v/>
      </c>
      <c r="AD108" s="192" t="str">
        <f>IFERROR(IF(AND(RIGHT(AD104,1)="N",VALUE(AD105)&gt;=8),Database!$I$3,""),"")</f>
        <v/>
      </c>
      <c r="AE108" s="192" t="str">
        <f>IFERROR(IF(AND(RIGHT(AE104,1)="N",VALUE(AE105)&gt;=8),Database!$I$3,""),"")</f>
        <v/>
      </c>
      <c r="AF108" s="192" t="str">
        <f>IFERROR(IF(AND(RIGHT(AF104,1)="N",VALUE(AF105)&gt;=8),Database!$I$3,""),"")</f>
        <v/>
      </c>
      <c r="AG108" s="192" t="str">
        <f>IFERROR(IF(AND(RIGHT(AG104,1)="N",VALUE(AG105)&gt;=8),Database!$I$3,""),"")</f>
        <v/>
      </c>
      <c r="AH108" s="192" t="str">
        <f>IFERROR(IF(AND(RIGHT(AH104,1)="N",VALUE(AH105)&gt;=8),Database!$I$3,""),"")</f>
        <v/>
      </c>
      <c r="AI108" s="192" t="str">
        <f>IFERROR(IF(AND(RIGHT(AI104,1)="N",VALUE(AI105)&gt;=8),Database!$I$3,""),"")</f>
        <v/>
      </c>
      <c r="AJ108" s="192" t="str">
        <f>IFERROR(IF(AND(RIGHT(AJ104,1)="N",VALUE(AJ105)&gt;=8),Database!$I$3,""),"")</f>
        <v/>
      </c>
      <c r="AK108" s="259"/>
      <c r="AL108" s="204"/>
      <c r="AM108" s="198"/>
      <c r="AN108" s="198"/>
      <c r="AO108" s="262"/>
      <c r="AP108" s="265"/>
      <c r="AQ108" s="86"/>
      <c r="AR108" s="194"/>
      <c r="AS108" s="194"/>
      <c r="AT108" s="194"/>
      <c r="AU108" s="256"/>
    </row>
    <row r="109" spans="1:47" s="213" customFormat="1" ht="33" customHeight="1" thickBot="1" x14ac:dyDescent="0.4">
      <c r="A109" s="189"/>
      <c r="B109" s="205"/>
      <c r="C109" s="222"/>
      <c r="D109" s="28"/>
      <c r="E109" s="206" t="s">
        <v>176</v>
      </c>
      <c r="F109" s="207">
        <f>IFERROR(IF(INDEX(Attendance!$T:$T,MATCH($B104&amp;F$7,Attendance!$N:$N,0))=TRUE,"L",IF(SUM(F105:F106)&gt;=10,5,"")),"")</f>
        <v>5</v>
      </c>
      <c r="G109" s="207">
        <f>IFERROR(IF(INDEX(Attendance!$T:$T,MATCH($B104&amp;G$7,Attendance!$N:$N,0))=TRUE,"L",IF(SUM(G105:G106)&gt;=10,5,"")),"")</f>
        <v>5</v>
      </c>
      <c r="H109" s="208">
        <f>IFERROR(IF(INDEX(Attendance!$T:$T,MATCH($B104&amp;H$7,Attendance!$N:$N,0))=TRUE,"L",IF(SUM(H105:H106)&gt;=10,5,"")),"")</f>
        <v>5</v>
      </c>
      <c r="I109" s="208">
        <f>IFERROR(IF(INDEX(Attendance!$T:$T,MATCH($B104&amp;I$7,Attendance!$N:$N,0))=TRUE,"L",IF(SUM(I105:I106)&gt;=10,5,"")),"")</f>
        <v>5</v>
      </c>
      <c r="J109" s="208">
        <f>IFERROR(IF(INDEX(Attendance!$T:$T,MATCH($B104&amp;J$7,Attendance!$N:$N,0))=TRUE,"L",IF(SUM(J105:J106)&gt;=10,5,"")),"")</f>
        <v>5</v>
      </c>
      <c r="K109" s="208">
        <f>IFERROR(IF(INDEX(Attendance!$T:$T,MATCH($B104&amp;K$7,Attendance!$N:$N,0))=TRUE,"L",IF(SUM(K105:K106)&gt;=10,5,"")),"")</f>
        <v>5</v>
      </c>
      <c r="L109" s="208" t="str">
        <f>IFERROR(IF(INDEX(Attendance!$T:$T,MATCH($B104&amp;L$7,Attendance!$N:$N,0))=TRUE,"L",IF(SUM(L105:L106)&gt;=10,5,"")),"")</f>
        <v/>
      </c>
      <c r="M109" s="208">
        <f>IFERROR(IF(INDEX(Attendance!$T:$T,MATCH($B104&amp;M$7,Attendance!$N:$N,0))=TRUE,"L",IF(SUM(M105:M106)&gt;=10,5,"")),"")</f>
        <v>5</v>
      </c>
      <c r="N109" s="208">
        <f>IFERROR(IF(INDEX(Attendance!$T:$T,MATCH($B104&amp;N$7,Attendance!$N:$N,0))=TRUE,"L",IF(SUM(N105:N106)&gt;=10,5,"")),"")</f>
        <v>5</v>
      </c>
      <c r="O109" s="208">
        <f>IFERROR(IF(INDEX(Attendance!$T:$T,MATCH($B104&amp;O$7,Attendance!$N:$N,0))=TRUE,"L",IF(SUM(O105:O106)&gt;=10,5,"")),"")</f>
        <v>5</v>
      </c>
      <c r="P109" s="208">
        <f>IFERROR(IF(INDEX(Attendance!$T:$T,MATCH($B104&amp;P$7,Attendance!$N:$N,0))=TRUE,"L",IF(SUM(P105:P106)&gt;=10,5,"")),"")</f>
        <v>5</v>
      </c>
      <c r="Q109" s="208" t="str">
        <f>IFERROR(IF(INDEX(Attendance!$T:$T,MATCH($B104&amp;Q$7,Attendance!$N:$N,0))=TRUE,"L",IF(SUM(Q105:Q106)&gt;=10,5,"")),"")</f>
        <v/>
      </c>
      <c r="R109" s="208" t="str">
        <f>IFERROR(IF(INDEX(Attendance!$T:$T,MATCH($B104&amp;R$7,Attendance!$N:$N,0))=TRUE,"L",IF(SUM(R105:R106)&gt;=10,5,"")),"")</f>
        <v/>
      </c>
      <c r="S109" s="208" t="str">
        <f>IFERROR(IF(INDEX(Attendance!$T:$T,MATCH($B104&amp;S$7,Attendance!$N:$N,0))=TRUE,"L",IF(SUM(S105:S106)&gt;=10,5,"")),"")</f>
        <v/>
      </c>
      <c r="T109" s="208">
        <f>IFERROR(IF(INDEX(Attendance!$T:$T,MATCH($B104&amp;T$7,Attendance!$N:$N,0))=TRUE,"L",IF(SUM(T105:T106)&gt;=10,5,"")),"")</f>
        <v>5</v>
      </c>
      <c r="U109" s="208">
        <f>IFERROR(IF(INDEX(Attendance!$T:$T,MATCH($B104&amp;U$7,Attendance!$N:$N,0))=TRUE,"L",IF(SUM(U105:U106)&gt;=10,5,"")),"")</f>
        <v>5</v>
      </c>
      <c r="V109" s="208">
        <f>IFERROR(IF(INDEX(Attendance!$T:$T,MATCH($B104&amp;V$7,Attendance!$N:$N,0))=TRUE,"L",IF(SUM(V105:V106)&gt;=10,5,"")),"")</f>
        <v>5</v>
      </c>
      <c r="W109" s="208">
        <f>IFERROR(IF(INDEX(Attendance!$T:$T,MATCH($B104&amp;W$7,Attendance!$N:$N,0))=TRUE,"L",IF(SUM(W105:W106)&gt;=10,5,"")),"")</f>
        <v>5</v>
      </c>
      <c r="X109" s="208">
        <f>IFERROR(IF(INDEX(Attendance!$T:$T,MATCH($B104&amp;X$7,Attendance!$N:$N,0))=TRUE,"L",IF(SUM(X105:X106)&gt;=10,5,"")),"")</f>
        <v>5</v>
      </c>
      <c r="Y109" s="208">
        <f>IFERROR(IF(INDEX(Attendance!$T:$T,MATCH($B104&amp;Y$7,Attendance!$N:$N,0))=TRUE,"L",IF(SUM(Y105:Y106)&gt;=10,5,"")),"")</f>
        <v>5</v>
      </c>
      <c r="Z109" s="208" t="str">
        <f>IFERROR(IF(INDEX(Attendance!$T:$T,MATCH($B104&amp;Z$7,Attendance!$N:$N,0))=TRUE,"L",IF(SUM(Z105:Z106)&gt;=10,5,"")),"")</f>
        <v/>
      </c>
      <c r="AA109" s="208">
        <f>IFERROR(IF(INDEX(Attendance!$T:$T,MATCH($B104&amp;AA$7,Attendance!$N:$N,0))=TRUE,"L",IF(SUM(AA105:AA106)&gt;=10,5,"")),"")</f>
        <v>5</v>
      </c>
      <c r="AB109" s="208">
        <f>IFERROR(IF(INDEX(Attendance!$T:$T,MATCH($B104&amp;AB$7,Attendance!$N:$N,0))=TRUE,"L",IF(SUM(AB105:AB106)&gt;=10,5,"")),"")</f>
        <v>5</v>
      </c>
      <c r="AC109" s="208">
        <f>IFERROR(IF(INDEX(Attendance!$T:$T,MATCH($B104&amp;AC$7,Attendance!$N:$N,0))=TRUE,"L",IF(SUM(AC105:AC106)&gt;=10,5,"")),"")</f>
        <v>5</v>
      </c>
      <c r="AD109" s="208">
        <f>IFERROR(IF(INDEX(Attendance!$T:$T,MATCH($B104&amp;AD$7,Attendance!$N:$N,0))=TRUE,"L",IF(SUM(AD105:AD106)&gt;=10,5,"")),"")</f>
        <v>5</v>
      </c>
      <c r="AE109" s="208">
        <f>IFERROR(IF(INDEX(Attendance!$T:$T,MATCH($B104&amp;AE$7,Attendance!$N:$N,0))=TRUE,"L",IF(SUM(AE105:AE106)&gt;=10,5,"")),"")</f>
        <v>5</v>
      </c>
      <c r="AF109" s="208">
        <f>IFERROR(IF(INDEX(Attendance!$T:$T,MATCH($B104&amp;AF$7,Attendance!$N:$N,0))=TRUE,"L",IF(SUM(AF105:AF106)&gt;=10,5,"")),"")</f>
        <v>5</v>
      </c>
      <c r="AG109" s="208" t="str">
        <f>IFERROR(IF(INDEX(Attendance!$T:$T,MATCH($B104&amp;AG$7,Attendance!$N:$N,0))=TRUE,"L",IF(SUM(AG105:AG106)&gt;=10,5,"")),"")</f>
        <v/>
      </c>
      <c r="AH109" s="208" t="str">
        <f>IFERROR(IF(INDEX(Attendance!$T:$T,MATCH($B104&amp;AH$7,Attendance!$N:$N,0))=TRUE,"L",IF(SUM(AH105:AH106)&gt;=10,5,"")),"")</f>
        <v/>
      </c>
      <c r="AI109" s="208" t="str">
        <f>IFERROR(IF(INDEX(Attendance!$T:$T,MATCH($B104&amp;AI$7,Attendance!$N:$N,0))=TRUE,"L",IF(SUM(AI105:AI106)&gt;=10,5,"")),"")</f>
        <v/>
      </c>
      <c r="AJ109" s="208" t="str">
        <f>IFERROR(IF(INDEX(Attendance!$T:$T,MATCH($B104&amp;AJ$7,Attendance!$N:$N,0))=TRUE,"L",IF(SUM(AJ105:AJ106)&gt;=10,5,"")),"")</f>
        <v/>
      </c>
      <c r="AK109" s="260"/>
      <c r="AL109" s="209">
        <f>ROUND(AL104*AL105,2)</f>
        <v>527.89</v>
      </c>
      <c r="AM109" s="209">
        <f>ROUND(AM104*AM105,2)</f>
        <v>0</v>
      </c>
      <c r="AN109" s="209">
        <f>ROUND(AN104*AN105,2)</f>
        <v>0</v>
      </c>
      <c r="AO109" s="263"/>
      <c r="AP109" s="266"/>
      <c r="AQ109" s="210">
        <f>AQ104*$AQ$5</f>
        <v>0</v>
      </c>
      <c r="AR109" s="211">
        <f>AR104*ROUND(IF($C109="",Basic,MID($C109,FIND("RM",$C109)+3,4))/WorkDays,2)</f>
        <v>0</v>
      </c>
      <c r="AS109" s="211">
        <f>AS104*ROUND(IF($C109="",Basic,MID($C109,FIND("RM",$C109)+3,4))/WorkDays,2)</f>
        <v>0</v>
      </c>
      <c r="AT109" s="211">
        <f>AT104*ROUND(IF($C109="",Basic,MID($C109,FIND("RM",$C109)+3,4))/WorkDays,2)</f>
        <v>92.3</v>
      </c>
      <c r="AU109" s="257"/>
    </row>
    <row r="110" spans="1:47" s="213" customFormat="1" ht="33" customHeight="1" x14ac:dyDescent="0.35">
      <c r="A110" s="175">
        <f t="shared" si="12"/>
        <v>18</v>
      </c>
      <c r="B110" s="184" t="str">
        <f>_xlfn.IFNA(INDEX(Attendance!$A:$A,MATCH(A110,Attendance!$M:$M,0)),"")</f>
        <v>Code 19</v>
      </c>
      <c r="C110" s="185" t="str">
        <f>_xlfn.IFNA(INDEX(Masterlist!C:C,MATCH(B110,Masterlist!B:B,0)),"")</f>
        <v>Name 19</v>
      </c>
      <c r="D110" s="87"/>
      <c r="E110" s="186" t="s">
        <v>173</v>
      </c>
      <c r="F110" s="83" t="str" cm="1">
        <f t="array" ref="F110">_xlfn.IFNA(IF(OR(VALUE(F$7&amp;$C$3)=PH),IF(F111="","PH",IF(INDEX(Attendance!$O:$O,MATCH($B110&amp;F$7,Attendance!$N:$N,0))&lt;"1200","PM","PN")),IF(F$6="Sun",IF(F111="","RD",IF(INDEX(Attendance!$O:$O,MATCH($B110&amp;F$7,Attendance!$N:$N,0))&lt;"1200","RM","RN")),IF(F111="",IF(F$7="","",IF(INDEX(Attendance!$I:$I,MATCH($B110&amp;F$7,Attendance!$N:$N,0))="ABS","AB","UL")),IF(INDEX(Attendance!$O:$O,MATCH($B110&amp;F$7,Attendance!$N:$N,0))&lt;"1200","M","N")))),"")</f>
        <v>M</v>
      </c>
      <c r="G110" s="83" t="str" cm="1">
        <f t="array" ref="G110">_xlfn.IFNA(IF(OR(VALUE(G$7&amp;$C$3)=PH),IF(G111="","PH",IF(INDEX(Attendance!$O:$O,MATCH($B110&amp;G$7,Attendance!$N:$N,0))&lt;"1200","PM","PN")),IF(G$6="Sun",IF(G111="","RD",IF(INDEX(Attendance!$O:$O,MATCH($B110&amp;G$7,Attendance!$N:$N,0))&lt;"1200","RM","RN")),IF(G111="",IF(G$7="","",IF(INDEX(Attendance!$I:$I,MATCH($B110&amp;G$7,Attendance!$N:$N,0))="ABS","AB","UL")),IF(INDEX(Attendance!$O:$O,MATCH($B110&amp;G$7,Attendance!$N:$N,0))&lt;"1200","M","N")))),"")</f>
        <v>M</v>
      </c>
      <c r="H110" s="83" t="str" cm="1">
        <f t="array" ref="H110">_xlfn.IFNA(IF(OR(VALUE(H$7&amp;$C$3)=PH),IF(H111="","PH",IF(INDEX(Attendance!$O:$O,MATCH($B110&amp;H$7,Attendance!$N:$N,0))&lt;"1200","PM","PN")),IF(H$6="Sun",IF(H111="","RD",IF(INDEX(Attendance!$O:$O,MATCH($B110&amp;H$7,Attendance!$N:$N,0))&lt;"1200","RM","RN")),IF(H111="",IF(H$7="","",IF(INDEX(Attendance!$I:$I,MATCH($B110&amp;H$7,Attendance!$N:$N,0))="ABS","AB","UL")),IF(INDEX(Attendance!$O:$O,MATCH($B110&amp;H$7,Attendance!$N:$N,0))&lt;"1200","M","N")))),"")</f>
        <v>M</v>
      </c>
      <c r="I110" s="83" t="str" cm="1">
        <f t="array" ref="I110">_xlfn.IFNA(IF(OR(VALUE(I$7&amp;$C$3)=PH),IF(I111="","PH",IF(INDEX(Attendance!$O:$O,MATCH($B110&amp;I$7,Attendance!$N:$N,0))&lt;"1200","PM","PN")),IF(I$6="Sun",IF(I111="","RD",IF(INDEX(Attendance!$O:$O,MATCH($B110&amp;I$7,Attendance!$N:$N,0))&lt;"1200","RM","RN")),IF(I111="",IF(I$7="","",IF(INDEX(Attendance!$I:$I,MATCH($B110&amp;I$7,Attendance!$N:$N,0))="ABS","AB","UL")),IF(INDEX(Attendance!$O:$O,MATCH($B110&amp;I$7,Attendance!$N:$N,0))&lt;"1200","M","N")))),"")</f>
        <v>M</v>
      </c>
      <c r="J110" s="83" t="str" cm="1">
        <f t="array" ref="J110">_xlfn.IFNA(IF(OR(VALUE(J$7&amp;$C$3)=PH),IF(J111="","PH",IF(INDEX(Attendance!$O:$O,MATCH($B110&amp;J$7,Attendance!$N:$N,0))&lt;"1200","PM","PN")),IF(J$6="Sun",IF(J111="","RD",IF(INDEX(Attendance!$O:$O,MATCH($B110&amp;J$7,Attendance!$N:$N,0))&lt;"1200","RM","RN")),IF(J111="",IF(J$7="","",IF(INDEX(Attendance!$I:$I,MATCH($B110&amp;J$7,Attendance!$N:$N,0))="ABS","AB","UL")),IF(INDEX(Attendance!$O:$O,MATCH($B110&amp;J$7,Attendance!$N:$N,0))&lt;"1200","M","N")))),"")</f>
        <v>M</v>
      </c>
      <c r="K110" s="83" t="str" cm="1">
        <f t="array" ref="K110">_xlfn.IFNA(IF(OR(VALUE(K$7&amp;$C$3)=PH),IF(K111="","PH",IF(INDEX(Attendance!$O:$O,MATCH($B110&amp;K$7,Attendance!$N:$N,0))&lt;"1200","PM","PN")),IF(K$6="Sun",IF(K111="","RD",IF(INDEX(Attendance!$O:$O,MATCH($B110&amp;K$7,Attendance!$N:$N,0))&lt;"1200","RM","RN")),IF(K111="",IF(K$7="","",IF(INDEX(Attendance!$I:$I,MATCH($B110&amp;K$7,Attendance!$N:$N,0))="ABS","AB","UL")),IF(INDEX(Attendance!$O:$O,MATCH($B110&amp;K$7,Attendance!$N:$N,0))&lt;"1200","M","N")))),"")</f>
        <v>M</v>
      </c>
      <c r="L110" s="83" t="str" cm="1">
        <f t="array" ref="L110">_xlfn.IFNA(IF(OR(VALUE(L$7&amp;$C$3)=PH),IF(L111="","PH",IF(INDEX(Attendance!$O:$O,MATCH($B110&amp;L$7,Attendance!$N:$N,0))&lt;"1200","PM","PN")),IF(L$6="Sun",IF(L111="","RD",IF(INDEX(Attendance!$O:$O,MATCH($B110&amp;L$7,Attendance!$N:$N,0))&lt;"1200","RM","RN")),IF(L111="",IF(L$7="","",IF(INDEX(Attendance!$I:$I,MATCH($B110&amp;L$7,Attendance!$N:$N,0))="ABS","AB","UL")),IF(INDEX(Attendance!$O:$O,MATCH($B110&amp;L$7,Attendance!$N:$N,0))&lt;"1200","M","N")))),"")</f>
        <v>RD</v>
      </c>
      <c r="M110" s="83" t="str" cm="1">
        <f t="array" ref="M110">_xlfn.IFNA(IF(OR(VALUE(M$7&amp;$C$3)=PH),IF(M111="","PH",IF(INDEX(Attendance!$O:$O,MATCH($B110&amp;M$7,Attendance!$N:$N,0))&lt;"1200","PM","PN")),IF(M$6="Sun",IF(M111="","RD",IF(INDEX(Attendance!$O:$O,MATCH($B110&amp;M$7,Attendance!$N:$N,0))&lt;"1200","RM","RN")),IF(M111="",IF(M$7="","",IF(INDEX(Attendance!$I:$I,MATCH($B110&amp;M$7,Attendance!$N:$N,0))="ABS","AB","UL")),IF(INDEX(Attendance!$O:$O,MATCH($B110&amp;M$7,Attendance!$N:$N,0))&lt;"1200","M","N")))),"")</f>
        <v>UL</v>
      </c>
      <c r="N110" s="83" t="str" cm="1">
        <f t="array" ref="N110">_xlfn.IFNA(IF(OR(VALUE(N$7&amp;$C$3)=PH),IF(N111="","PH",IF(INDEX(Attendance!$O:$O,MATCH($B110&amp;N$7,Attendance!$N:$N,0))&lt;"1200","PM","PN")),IF(N$6="Sun",IF(N111="","RD",IF(INDEX(Attendance!$O:$O,MATCH($B110&amp;N$7,Attendance!$N:$N,0))&lt;"1200","RM","RN")),IF(N111="",IF(N$7="","",IF(INDEX(Attendance!$I:$I,MATCH($B110&amp;N$7,Attendance!$N:$N,0))="ABS","AB","UL")),IF(INDEX(Attendance!$O:$O,MATCH($B110&amp;N$7,Attendance!$N:$N,0))&lt;"1200","M","N")))),"")</f>
        <v>UL</v>
      </c>
      <c r="O110" s="83" t="str" cm="1">
        <f t="array" ref="O110">_xlfn.IFNA(IF(OR(VALUE(O$7&amp;$C$3)=PH),IF(O111="","PH",IF(INDEX(Attendance!$O:$O,MATCH($B110&amp;O$7,Attendance!$N:$N,0))&lt;"1200","PM","PN")),IF(O$6="Sun",IF(O111="","RD",IF(INDEX(Attendance!$O:$O,MATCH($B110&amp;O$7,Attendance!$N:$N,0))&lt;"1200","RM","RN")),IF(O111="",IF(O$7="","",IF(INDEX(Attendance!$I:$I,MATCH($B110&amp;O$7,Attendance!$N:$N,0))="ABS","AB","UL")),IF(INDEX(Attendance!$O:$O,MATCH($B110&amp;O$7,Attendance!$N:$N,0))&lt;"1200","M","N")))),"")</f>
        <v>UL</v>
      </c>
      <c r="P110" s="83" t="str" cm="1">
        <f t="array" ref="P110">_xlfn.IFNA(IF(OR(VALUE(P$7&amp;$C$3)=PH),IF(P111="","PH",IF(INDEX(Attendance!$O:$O,MATCH($B110&amp;P$7,Attendance!$N:$N,0))&lt;"1200","PM","PN")),IF(P$6="Sun",IF(P111="","RD",IF(INDEX(Attendance!$O:$O,MATCH($B110&amp;P$7,Attendance!$N:$N,0))&lt;"1200","RM","RN")),IF(P111="",IF(P$7="","",IF(INDEX(Attendance!$I:$I,MATCH($B110&amp;P$7,Attendance!$N:$N,0))="ABS","AB","UL")),IF(INDEX(Attendance!$O:$O,MATCH($B110&amp;P$7,Attendance!$N:$N,0))&lt;"1200","M","N")))),"")</f>
        <v>UL</v>
      </c>
      <c r="Q110" s="83" t="str" cm="1">
        <f t="array" ref="Q110">_xlfn.IFNA(IF(OR(VALUE(Q$7&amp;$C$3)=PH),IF(Q111="","PH",IF(INDEX(Attendance!$O:$O,MATCH($B110&amp;Q$7,Attendance!$N:$N,0))&lt;"1200","PM","PN")),IF(Q$6="Sun",IF(Q111="","RD",IF(INDEX(Attendance!$O:$O,MATCH($B110&amp;Q$7,Attendance!$N:$N,0))&lt;"1200","RM","RN")),IF(Q111="",IF(Q$7="","",IF(INDEX(Attendance!$I:$I,MATCH($B110&amp;Q$7,Attendance!$N:$N,0))="ABS","AB","UL")),IF(INDEX(Attendance!$O:$O,MATCH($B110&amp;Q$7,Attendance!$N:$N,0))&lt;"1200","M","N")))),"")</f>
        <v>PH</v>
      </c>
      <c r="R110" s="83" t="str" cm="1">
        <f t="array" ref="R110">_xlfn.IFNA(IF(OR(VALUE(R$7&amp;$C$3)=PH),IF(R111="","PH",IF(INDEX(Attendance!$O:$O,MATCH($B110&amp;R$7,Attendance!$N:$N,0))&lt;"1200","PM","PN")),IF(R$6="Sun",IF(R111="","RD",IF(INDEX(Attendance!$O:$O,MATCH($B110&amp;R$7,Attendance!$N:$N,0))&lt;"1200","RM","RN")),IF(R111="",IF(R$7="","",IF(INDEX(Attendance!$I:$I,MATCH($B110&amp;R$7,Attendance!$N:$N,0))="ABS","AB","UL")),IF(INDEX(Attendance!$O:$O,MATCH($B110&amp;R$7,Attendance!$N:$N,0))&lt;"1200","M","N")))),"")</f>
        <v>PH</v>
      </c>
      <c r="S110" s="83" t="str" cm="1">
        <f t="array" ref="S110">_xlfn.IFNA(IF(OR(VALUE(S$7&amp;$C$3)=PH),IF(S111="","PH",IF(INDEX(Attendance!$O:$O,MATCH($B110&amp;S$7,Attendance!$N:$N,0))&lt;"1200","PM","PN")),IF(S$6="Sun",IF(S111="","RD",IF(INDEX(Attendance!$O:$O,MATCH($B110&amp;S$7,Attendance!$N:$N,0))&lt;"1200","RM","RN")),IF(S111="",IF(S$7="","",IF(INDEX(Attendance!$I:$I,MATCH($B110&amp;S$7,Attendance!$N:$N,0))="ABS","AB","UL")),IF(INDEX(Attendance!$O:$O,MATCH($B110&amp;S$7,Attendance!$N:$N,0))&lt;"1200","M","N")))),"")</f>
        <v>RD</v>
      </c>
      <c r="T110" s="83" t="str" cm="1">
        <f t="array" ref="T110">_xlfn.IFNA(IF(OR(VALUE(T$7&amp;$C$3)=PH),IF(T111="","PH",IF(INDEX(Attendance!$O:$O,MATCH($B110&amp;T$7,Attendance!$N:$N,0))&lt;"1200","PM","PN")),IF(T$6="Sun",IF(T111="","RD",IF(INDEX(Attendance!$O:$O,MATCH($B110&amp;T$7,Attendance!$N:$N,0))&lt;"1200","RM","RN")),IF(T111="",IF(T$7="","",IF(INDEX(Attendance!$I:$I,MATCH($B110&amp;T$7,Attendance!$N:$N,0))="ABS","AB","UL")),IF(INDEX(Attendance!$O:$O,MATCH($B110&amp;T$7,Attendance!$N:$N,0))&lt;"1200","M","N")))),"")</f>
        <v>AB</v>
      </c>
      <c r="U110" s="83" t="str" cm="1">
        <f t="array" ref="U110">_xlfn.IFNA(IF(OR(VALUE(U$7&amp;$C$3)=PH),IF(U111="","PH",IF(INDEX(Attendance!$O:$O,MATCH($B110&amp;U$7,Attendance!$N:$N,0))&lt;"1200","PM","PN")),IF(U$6="Sun",IF(U111="","RD",IF(INDEX(Attendance!$O:$O,MATCH($B110&amp;U$7,Attendance!$N:$N,0))&lt;"1200","RM","RN")),IF(U111="",IF(U$7="","",IF(INDEX(Attendance!$I:$I,MATCH($B110&amp;U$7,Attendance!$N:$N,0))="ABS","AB","UL")),IF(INDEX(Attendance!$O:$O,MATCH($B110&amp;U$7,Attendance!$N:$N,0))&lt;"1200","M","N")))),"")</f>
        <v>UL</v>
      </c>
      <c r="V110" s="83" t="str" cm="1">
        <f t="array" ref="V110">_xlfn.IFNA(IF(OR(VALUE(V$7&amp;$C$3)=PH),IF(V111="","PH",IF(INDEX(Attendance!$O:$O,MATCH($B110&amp;V$7,Attendance!$N:$N,0))&lt;"1200","PM","PN")),IF(V$6="Sun",IF(V111="","RD",IF(INDEX(Attendance!$O:$O,MATCH($B110&amp;V$7,Attendance!$N:$N,0))&lt;"1200","RM","RN")),IF(V111="",IF(V$7="","",IF(INDEX(Attendance!$I:$I,MATCH($B110&amp;V$7,Attendance!$N:$N,0))="ABS","AB","UL")),IF(INDEX(Attendance!$O:$O,MATCH($B110&amp;V$7,Attendance!$N:$N,0))&lt;"1200","M","N")))),"")</f>
        <v>UL</v>
      </c>
      <c r="W110" s="83" t="str" cm="1">
        <f t="array" ref="W110">_xlfn.IFNA(IF(OR(VALUE(W$7&amp;$C$3)=PH),IF(W111="","PH",IF(INDEX(Attendance!$O:$O,MATCH($B110&amp;W$7,Attendance!$N:$N,0))&lt;"1200","PM","PN")),IF(W$6="Sun",IF(W111="","RD",IF(INDEX(Attendance!$O:$O,MATCH($B110&amp;W$7,Attendance!$N:$N,0))&lt;"1200","RM","RN")),IF(W111="",IF(W$7="","",IF(INDEX(Attendance!$I:$I,MATCH($B110&amp;W$7,Attendance!$N:$N,0))="ABS","AB","UL")),IF(INDEX(Attendance!$O:$O,MATCH($B110&amp;W$7,Attendance!$N:$N,0))&lt;"1200","M","N")))),"")</f>
        <v>UL</v>
      </c>
      <c r="X110" s="83" t="str" cm="1">
        <f t="array" ref="X110">_xlfn.IFNA(IF(OR(VALUE(X$7&amp;$C$3)=PH),IF(X111="","PH",IF(INDEX(Attendance!$O:$O,MATCH($B110&amp;X$7,Attendance!$N:$N,0))&lt;"1200","PM","PN")),IF(X$6="Sun",IF(X111="","RD",IF(INDEX(Attendance!$O:$O,MATCH($B110&amp;X$7,Attendance!$N:$N,0))&lt;"1200","RM","RN")),IF(X111="",IF(X$7="","",IF(INDEX(Attendance!$I:$I,MATCH($B110&amp;X$7,Attendance!$N:$N,0))="ABS","AB","UL")),IF(INDEX(Attendance!$O:$O,MATCH($B110&amp;X$7,Attendance!$N:$N,0))&lt;"1200","M","N")))),"")</f>
        <v>UL</v>
      </c>
      <c r="Y110" s="83" t="str" cm="1">
        <f t="array" ref="Y110">_xlfn.IFNA(IF(OR(VALUE(Y$7&amp;$C$3)=PH),IF(Y111="","PH",IF(INDEX(Attendance!$O:$O,MATCH($B110&amp;Y$7,Attendance!$N:$N,0))&lt;"1200","PM","PN")),IF(Y$6="Sun",IF(Y111="","RD",IF(INDEX(Attendance!$O:$O,MATCH($B110&amp;Y$7,Attendance!$N:$N,0))&lt;"1200","RM","RN")),IF(Y111="",IF(Y$7="","",IF(INDEX(Attendance!$I:$I,MATCH($B110&amp;Y$7,Attendance!$N:$N,0))="ABS","AB","UL")),IF(INDEX(Attendance!$O:$O,MATCH($B110&amp;Y$7,Attendance!$N:$N,0))&lt;"1200","M","N")))),"")</f>
        <v>AB</v>
      </c>
      <c r="Z110" s="83" t="str" cm="1">
        <f t="array" ref="Z110">_xlfn.IFNA(IF(OR(VALUE(Z$7&amp;$C$3)=PH),IF(Z111="","PH",IF(INDEX(Attendance!$O:$O,MATCH($B110&amp;Z$7,Attendance!$N:$N,0))&lt;"1200","PM","PN")),IF(Z$6="Sun",IF(Z111="","RD",IF(INDEX(Attendance!$O:$O,MATCH($B110&amp;Z$7,Attendance!$N:$N,0))&lt;"1200","RM","RN")),IF(Z111="",IF(Z$7="","",IF(INDEX(Attendance!$I:$I,MATCH($B110&amp;Z$7,Attendance!$N:$N,0))="ABS","AB","UL")),IF(INDEX(Attendance!$O:$O,MATCH($B110&amp;Z$7,Attendance!$N:$N,0))&lt;"1200","M","N")))),"")</f>
        <v>RD</v>
      </c>
      <c r="AA110" s="83" t="str" cm="1">
        <f t="array" ref="AA110">_xlfn.IFNA(IF(OR(VALUE(AA$7&amp;$C$3)=PH),IF(AA111="","PH",IF(INDEX(Attendance!$O:$O,MATCH($B110&amp;AA$7,Attendance!$N:$N,0))&lt;"1200","PM","PN")),IF(AA$6="Sun",IF(AA111="","RD",IF(INDEX(Attendance!$O:$O,MATCH($B110&amp;AA$7,Attendance!$N:$N,0))&lt;"1200","RM","RN")),IF(AA111="",IF(AA$7="","",IF(INDEX(Attendance!$I:$I,MATCH($B110&amp;AA$7,Attendance!$N:$N,0))="ABS","AB","UL")),IF(INDEX(Attendance!$O:$O,MATCH($B110&amp;AA$7,Attendance!$N:$N,0))&lt;"1200","M","N")))),"")</f>
        <v>UL</v>
      </c>
      <c r="AB110" s="83" t="str" cm="1">
        <f t="array" ref="AB110">_xlfn.IFNA(IF(OR(VALUE(AB$7&amp;$C$3)=PH),IF(AB111="","PH",IF(INDEX(Attendance!$O:$O,MATCH($B110&amp;AB$7,Attendance!$N:$N,0))&lt;"1200","PM","PN")),IF(AB$6="Sun",IF(AB111="","RD",IF(INDEX(Attendance!$O:$O,MATCH($B110&amp;AB$7,Attendance!$N:$N,0))&lt;"1200","RM","RN")),IF(AB111="",IF(AB$7="","",IF(INDEX(Attendance!$I:$I,MATCH($B110&amp;AB$7,Attendance!$N:$N,0))="ABS","AB","UL")),IF(INDEX(Attendance!$O:$O,MATCH($B110&amp;AB$7,Attendance!$N:$N,0))&lt;"1200","M","N")))),"")</f>
        <v>UL</v>
      </c>
      <c r="AC110" s="83" t="str" cm="1">
        <f t="array" ref="AC110">_xlfn.IFNA(IF(OR(VALUE(AC$7&amp;$C$3)=PH),IF(AC111="","PH",IF(INDEX(Attendance!$O:$O,MATCH($B110&amp;AC$7,Attendance!$N:$N,0))&lt;"1200","PM","PN")),IF(AC$6="Sun",IF(AC111="","RD",IF(INDEX(Attendance!$O:$O,MATCH($B110&amp;AC$7,Attendance!$N:$N,0))&lt;"1200","RM","RN")),IF(AC111="",IF(AC$7="","",IF(INDEX(Attendance!$I:$I,MATCH($B110&amp;AC$7,Attendance!$N:$N,0))="ABS","AB","UL")),IF(INDEX(Attendance!$O:$O,MATCH($B110&amp;AC$7,Attendance!$N:$N,0))&lt;"1200","M","N")))),"")</f>
        <v>UL</v>
      </c>
      <c r="AD110" s="83" t="str" cm="1">
        <f t="array" ref="AD110">_xlfn.IFNA(IF(OR(VALUE(AD$7&amp;$C$3)=PH),IF(AD111="","PH",IF(INDEX(Attendance!$O:$O,MATCH($B110&amp;AD$7,Attendance!$N:$N,0))&lt;"1200","PM","PN")),IF(AD$6="Sun",IF(AD111="","RD",IF(INDEX(Attendance!$O:$O,MATCH($B110&amp;AD$7,Attendance!$N:$N,0))&lt;"1200","RM","RN")),IF(AD111="",IF(AD$7="","",IF(INDEX(Attendance!$I:$I,MATCH($B110&amp;AD$7,Attendance!$N:$N,0))="ABS","AB","UL")),IF(INDEX(Attendance!$O:$O,MATCH($B110&amp;AD$7,Attendance!$N:$N,0))&lt;"1200","M","N")))),"")</f>
        <v>N</v>
      </c>
      <c r="AE110" s="83" t="str" cm="1">
        <f t="array" ref="AE110">_xlfn.IFNA(IF(OR(VALUE(AE$7&amp;$C$3)=PH),IF(AE111="","PH",IF(INDEX(Attendance!$O:$O,MATCH($B110&amp;AE$7,Attendance!$N:$N,0))&lt;"1200","PM","PN")),IF(AE$6="Sun",IF(AE111="","RD",IF(INDEX(Attendance!$O:$O,MATCH($B110&amp;AE$7,Attendance!$N:$N,0))&lt;"1200","RM","RN")),IF(AE111="",IF(AE$7="","",IF(INDEX(Attendance!$I:$I,MATCH($B110&amp;AE$7,Attendance!$N:$N,0))="ABS","AB","UL")),IF(INDEX(Attendance!$O:$O,MATCH($B110&amp;AE$7,Attendance!$N:$N,0))&lt;"1200","M","N")))),"")</f>
        <v>N</v>
      </c>
      <c r="AF110" s="83" t="str" cm="1">
        <f t="array" ref="AF110">_xlfn.IFNA(IF(OR(VALUE(AF$7&amp;$C$3)=PH),IF(AF111="","PH",IF(INDEX(Attendance!$O:$O,MATCH($B110&amp;AF$7,Attendance!$N:$N,0))&lt;"1200","PM","PN")),IF(AF$6="Sun",IF(AF111="","RD",IF(INDEX(Attendance!$O:$O,MATCH($B110&amp;AF$7,Attendance!$N:$N,0))&lt;"1200","RM","RN")),IF(AF111="",IF(AF$7="","",IF(INDEX(Attendance!$I:$I,MATCH($B110&amp;AF$7,Attendance!$N:$N,0))="ABS","AB","UL")),IF(INDEX(Attendance!$O:$O,MATCH($B110&amp;AF$7,Attendance!$N:$N,0))&lt;"1200","M","N")))),"")</f>
        <v>N</v>
      </c>
      <c r="AG110" s="83" t="str" cm="1">
        <f t="array" ref="AG110">_xlfn.IFNA(IF(OR(VALUE(AG$7&amp;$C$3)=PH),IF(AG111="","PH",IF(INDEX(Attendance!$O:$O,MATCH($B110&amp;AG$7,Attendance!$N:$N,0))&lt;"1200","PM","PN")),IF(AG$6="Sun",IF(AG111="","RD",IF(INDEX(Attendance!$O:$O,MATCH($B110&amp;AG$7,Attendance!$N:$N,0))&lt;"1200","RM","RN")),IF(AG111="",IF(AG$7="","",IF(INDEX(Attendance!$I:$I,MATCH($B110&amp;AG$7,Attendance!$N:$N,0))="ABS","AB","UL")),IF(INDEX(Attendance!$O:$O,MATCH($B110&amp;AG$7,Attendance!$N:$N,0))&lt;"1200","M","N")))),"")</f>
        <v>RD</v>
      </c>
      <c r="AH110" s="83" t="str" cm="1">
        <f t="array" ref="AH110">_xlfn.IFNA(IF(OR(VALUE(AH$7&amp;$C$3)=PH),IF(AH111="","PH",IF(INDEX(Attendance!$O:$O,MATCH($B110&amp;AH$7,Attendance!$N:$N,0))&lt;"1200","PM","PN")),IF(AH$6="Sun",IF(AH111="","RD",IF(INDEX(Attendance!$O:$O,MATCH($B110&amp;AH$7,Attendance!$N:$N,0))&lt;"1200","RM","RN")),IF(AH111="",IF(AH$7="","",IF(INDEX(Attendance!$I:$I,MATCH($B110&amp;AH$7,Attendance!$N:$N,0))="ABS","AB","UL")),IF(INDEX(Attendance!$O:$O,MATCH($B110&amp;AH$7,Attendance!$N:$N,0))&lt;"1200","M","N")))),"")</f>
        <v/>
      </c>
      <c r="AI110" s="83" t="str" cm="1">
        <f t="array" ref="AI110">_xlfn.IFNA(IF(OR(VALUE(AI$7&amp;$C$3)=PH),IF(AI111="","PH",IF(INDEX(Attendance!$O:$O,MATCH($B110&amp;AI$7,Attendance!$N:$N,0))&lt;"1200","PM","PN")),IF(AI$6="Sun",IF(AI111="","RD",IF(INDEX(Attendance!$O:$O,MATCH($B110&amp;AI$7,Attendance!$N:$N,0))&lt;"1200","RM","RN")),IF(AI111="",IF(AI$7="","",IF(INDEX(Attendance!$I:$I,MATCH($B110&amp;AI$7,Attendance!$N:$N,0))="ABS","AB","UL")),IF(INDEX(Attendance!$O:$O,MATCH($B110&amp;AI$7,Attendance!$N:$N,0))&lt;"1200","M","N")))),"")</f>
        <v/>
      </c>
      <c r="AJ110" s="83" t="str" cm="1">
        <f t="array" ref="AJ110">_xlfn.IFNA(IF(OR(VALUE(AJ$7&amp;$C$3)=PH),IF(AJ111="","PH",IF(INDEX(Attendance!$O:$O,MATCH($B110&amp;AJ$7,Attendance!$N:$N,0))&lt;"1200","PM","PN")),IF(AJ$6="Sun",IF(AJ111="","RD",IF(INDEX(Attendance!$O:$O,MATCH($B110&amp;AJ$7,Attendance!$N:$N,0))&lt;"1200","RM","RN")),IF(AJ111="",IF(AJ$7="","",IF(INDEX(Attendance!$I:$I,MATCH($B110&amp;AJ$7,Attendance!$N:$N,0))="ABS","AB","UL")),IF(INDEX(Attendance!$O:$O,MATCH($B110&amp;AJ$7,Attendance!$N:$N,0))&lt;"1200","M","N")))),"")</f>
        <v/>
      </c>
      <c r="AK110" s="258">
        <f>SUM(SUMIF(F110:AJ110,{"M","N","A"},F111:AJ111))</f>
        <v>72</v>
      </c>
      <c r="AL110" s="187">
        <f>SUM(SUMIF(F110:AJ110,{"M","N"},F112:AJ112),SUMIF(F110:AJ110,{"OM","ON"},F111:AJ111))</f>
        <v>21</v>
      </c>
      <c r="AM110" s="187">
        <f>SUM(SUMIF(F110:AJ110,{"PM","PN","RM","RN"},F111:AJ111))</f>
        <v>0</v>
      </c>
      <c r="AN110" s="187">
        <f>SUM(SUMIF(F110:AJ110,{"PM","PN"},F112:AJ112))</f>
        <v>0</v>
      </c>
      <c r="AO110" s="261">
        <f>SUM(F115:AJ115)</f>
        <v>45</v>
      </c>
      <c r="AP110" s="264">
        <f>SUM(F114:AJ114)</f>
        <v>6</v>
      </c>
      <c r="AQ110" s="188">
        <f>IF(D114="",0,SUM(COUNTIFS(F110:AJ110,{"M","N","A","OM","ON","OA","PM","PN","PA","RM","RN","RA"})))</f>
        <v>0</v>
      </c>
      <c r="AR110" s="74">
        <f>COUNTIF(F110:AJ110,"AL")</f>
        <v>0</v>
      </c>
      <c r="AS110" s="74">
        <f>COUNTIF(F110:AJ110,"MC")</f>
        <v>0</v>
      </c>
      <c r="AT110" s="74">
        <f>SUM(COUNTIF(F110:AJ110,{"RPH","PH"}))</f>
        <v>2</v>
      </c>
      <c r="AU110" s="255">
        <f t="shared" ref="AU110" si="19">_xlfn.IFNA(IF($B110="",0,AK110*$AK$5+SUM(AL115:AN115)+SUM(AO110:AP115)+SUM(AQ115:AT115)),"")</f>
        <v>741.37999999999988</v>
      </c>
    </row>
    <row r="111" spans="1:47" s="213" customFormat="1" ht="33" customHeight="1" x14ac:dyDescent="0.35">
      <c r="A111" s="189"/>
      <c r="B111" s="184"/>
      <c r="C111" s="190" t="str">
        <f>_xlfn.IFNA(INDEX(Masterlist!D:D,MATCH(B110,Masterlist!B:B,0)),"")</f>
        <v>IC No. 19</v>
      </c>
      <c r="D111" s="88"/>
      <c r="E111" s="191" t="s">
        <v>174</v>
      </c>
      <c r="F111" s="192">
        <f>IFERROR(IF(F$6="Sun",INDEX(Attendance!$R:$R,MATCH($B110&amp;F$7,Attendance!$N:$N,0)),IF(INDEX(Attendance!$R:$R,MATCH($B110&amp;F$7,Attendance!$N:$N,0))="","",IF(INDEX(Attendance!$R:$R,MATCH($B110&amp;F$7,Attendance!$N:$N,0))&gt;8,8,INDEX(Attendance!$R:$R,MATCH($B110&amp;F$7,Attendance!$N:$N,0))))),"")</f>
        <v>8</v>
      </c>
      <c r="G111" s="192">
        <f>IFERROR(IF(G$6="Sun",INDEX(Attendance!$R:$R,MATCH($B110&amp;G$7,Attendance!$N:$N,0)),IF(INDEX(Attendance!$R:$R,MATCH($B110&amp;G$7,Attendance!$N:$N,0))="","",IF(INDEX(Attendance!$R:$R,MATCH($B110&amp;G$7,Attendance!$N:$N,0))&gt;8,8,INDEX(Attendance!$R:$R,MATCH($B110&amp;G$7,Attendance!$N:$N,0))))),"")</f>
        <v>8</v>
      </c>
      <c r="H111" s="192">
        <f>IFERROR(IF(H$6="Sun",INDEX(Attendance!$R:$R,MATCH($B110&amp;H$7,Attendance!$N:$N,0)),IF(INDEX(Attendance!$R:$R,MATCH($B110&amp;H$7,Attendance!$N:$N,0))="","",IF(INDEX(Attendance!$R:$R,MATCH($B110&amp;H$7,Attendance!$N:$N,0))&gt;8,8,INDEX(Attendance!$R:$R,MATCH($B110&amp;H$7,Attendance!$N:$N,0))))),"")</f>
        <v>8</v>
      </c>
      <c r="I111" s="192">
        <f>IFERROR(IF(I$6="Sun",INDEX(Attendance!$R:$R,MATCH($B110&amp;I$7,Attendance!$N:$N,0)),IF(INDEX(Attendance!$R:$R,MATCH($B110&amp;I$7,Attendance!$N:$N,0))="","",IF(INDEX(Attendance!$R:$R,MATCH($B110&amp;I$7,Attendance!$N:$N,0))&gt;8,8,INDEX(Attendance!$R:$R,MATCH($B110&amp;I$7,Attendance!$N:$N,0))))),"")</f>
        <v>8</v>
      </c>
      <c r="J111" s="192">
        <f>IFERROR(IF(J$6="Sun",INDEX(Attendance!$R:$R,MATCH($B110&amp;J$7,Attendance!$N:$N,0)),IF(INDEX(Attendance!$R:$R,MATCH($B110&amp;J$7,Attendance!$N:$N,0))="","",IF(INDEX(Attendance!$R:$R,MATCH($B110&amp;J$7,Attendance!$N:$N,0))&gt;8,8,INDEX(Attendance!$R:$R,MATCH($B110&amp;J$7,Attendance!$N:$N,0))))),"")</f>
        <v>8</v>
      </c>
      <c r="K111" s="192">
        <f>IFERROR(IF(K$6="Sun",INDEX(Attendance!$R:$R,MATCH($B110&amp;K$7,Attendance!$N:$N,0)),IF(INDEX(Attendance!$R:$R,MATCH($B110&amp;K$7,Attendance!$N:$N,0))="","",IF(INDEX(Attendance!$R:$R,MATCH($B110&amp;K$7,Attendance!$N:$N,0))&gt;8,8,INDEX(Attendance!$R:$R,MATCH($B110&amp;K$7,Attendance!$N:$N,0))))),"")</f>
        <v>8</v>
      </c>
      <c r="L111" s="192" t="str">
        <f>IFERROR(IF(L$6="Sun",INDEX(Attendance!$R:$R,MATCH($B110&amp;L$7,Attendance!$N:$N,0)),IF(INDEX(Attendance!$R:$R,MATCH($B110&amp;L$7,Attendance!$N:$N,0))="","",IF(INDEX(Attendance!$R:$R,MATCH($B110&amp;L$7,Attendance!$N:$N,0))&gt;8,8,INDEX(Attendance!$R:$R,MATCH($B110&amp;L$7,Attendance!$N:$N,0))))),"")</f>
        <v/>
      </c>
      <c r="M111" s="192" t="str">
        <f>IFERROR(IF(M$6="Sun",INDEX(Attendance!$R:$R,MATCH($B110&amp;M$7,Attendance!$N:$N,0)),IF(INDEX(Attendance!$R:$R,MATCH($B110&amp;M$7,Attendance!$N:$N,0))="","",IF(INDEX(Attendance!$R:$R,MATCH($B110&amp;M$7,Attendance!$N:$N,0))&gt;8,8,INDEX(Attendance!$R:$R,MATCH($B110&amp;M$7,Attendance!$N:$N,0))))),"")</f>
        <v/>
      </c>
      <c r="N111" s="192" t="str">
        <f>IFERROR(IF(N$6="Sun",INDEX(Attendance!$R:$R,MATCH($B110&amp;N$7,Attendance!$N:$N,0)),IF(INDEX(Attendance!$R:$R,MATCH($B110&amp;N$7,Attendance!$N:$N,0))="","",IF(INDEX(Attendance!$R:$R,MATCH($B110&amp;N$7,Attendance!$N:$N,0))&gt;8,8,INDEX(Attendance!$R:$R,MATCH($B110&amp;N$7,Attendance!$N:$N,0))))),"")</f>
        <v/>
      </c>
      <c r="O111" s="192" t="str">
        <f>IFERROR(IF(O$6="Sun",INDEX(Attendance!$R:$R,MATCH($B110&amp;O$7,Attendance!$N:$N,0)),IF(INDEX(Attendance!$R:$R,MATCH($B110&amp;O$7,Attendance!$N:$N,0))="","",IF(INDEX(Attendance!$R:$R,MATCH($B110&amp;O$7,Attendance!$N:$N,0))&gt;8,8,INDEX(Attendance!$R:$R,MATCH($B110&amp;O$7,Attendance!$N:$N,0))))),"")</f>
        <v/>
      </c>
      <c r="P111" s="192" t="str">
        <f>IFERROR(IF(P$6="Sun",INDEX(Attendance!$R:$R,MATCH($B110&amp;P$7,Attendance!$N:$N,0)),IF(INDEX(Attendance!$R:$R,MATCH($B110&amp;P$7,Attendance!$N:$N,0))="","",IF(INDEX(Attendance!$R:$R,MATCH($B110&amp;P$7,Attendance!$N:$N,0))&gt;8,8,INDEX(Attendance!$R:$R,MATCH($B110&amp;P$7,Attendance!$N:$N,0))))),"")</f>
        <v/>
      </c>
      <c r="Q111" s="192" t="str">
        <f>IFERROR(IF(Q$6="Sun",INDEX(Attendance!$R:$R,MATCH($B110&amp;Q$7,Attendance!$N:$N,0)),IF(INDEX(Attendance!$R:$R,MATCH($B110&amp;Q$7,Attendance!$N:$N,0))="","",IF(INDEX(Attendance!$R:$R,MATCH($B110&amp;Q$7,Attendance!$N:$N,0))&gt;8,8,INDEX(Attendance!$R:$R,MATCH($B110&amp;Q$7,Attendance!$N:$N,0))))),"")</f>
        <v/>
      </c>
      <c r="R111" s="192" t="str">
        <f>IFERROR(IF(R$6="Sun",INDEX(Attendance!$R:$R,MATCH($B110&amp;R$7,Attendance!$N:$N,0)),IF(INDEX(Attendance!$R:$R,MATCH($B110&amp;R$7,Attendance!$N:$N,0))="","",IF(INDEX(Attendance!$R:$R,MATCH($B110&amp;R$7,Attendance!$N:$N,0))&gt;8,8,INDEX(Attendance!$R:$R,MATCH($B110&amp;R$7,Attendance!$N:$N,0))))),"")</f>
        <v/>
      </c>
      <c r="S111" s="192" t="str">
        <f>IFERROR(IF(S$6="Sun",INDEX(Attendance!$R:$R,MATCH($B110&amp;S$7,Attendance!$N:$N,0)),IF(INDEX(Attendance!$R:$R,MATCH($B110&amp;S$7,Attendance!$N:$N,0))="","",IF(INDEX(Attendance!$R:$R,MATCH($B110&amp;S$7,Attendance!$N:$N,0))&gt;8,8,INDEX(Attendance!$R:$R,MATCH($B110&amp;S$7,Attendance!$N:$N,0))))),"")</f>
        <v/>
      </c>
      <c r="T111" s="192" t="str">
        <f>IFERROR(IF(T$6="Sun",INDEX(Attendance!$R:$R,MATCH($B110&amp;T$7,Attendance!$N:$N,0)),IF(INDEX(Attendance!$R:$R,MATCH($B110&amp;T$7,Attendance!$N:$N,0))="","",IF(INDEX(Attendance!$R:$R,MATCH($B110&amp;T$7,Attendance!$N:$N,0))&gt;8,8,INDEX(Attendance!$R:$R,MATCH($B110&amp;T$7,Attendance!$N:$N,0))))),"")</f>
        <v/>
      </c>
      <c r="U111" s="192" t="str">
        <f>IFERROR(IF(U$6="Sun",INDEX(Attendance!$R:$R,MATCH($B110&amp;U$7,Attendance!$N:$N,0)),IF(INDEX(Attendance!$R:$R,MATCH($B110&amp;U$7,Attendance!$N:$N,0))="","",IF(INDEX(Attendance!$R:$R,MATCH($B110&amp;U$7,Attendance!$N:$N,0))&gt;8,8,INDEX(Attendance!$R:$R,MATCH($B110&amp;U$7,Attendance!$N:$N,0))))),"")</f>
        <v/>
      </c>
      <c r="V111" s="192" t="str">
        <f>IFERROR(IF(V$6="Sun",INDEX(Attendance!$R:$R,MATCH($B110&amp;V$7,Attendance!$N:$N,0)),IF(INDEX(Attendance!$R:$R,MATCH($B110&amp;V$7,Attendance!$N:$N,0))="","",IF(INDEX(Attendance!$R:$R,MATCH($B110&amp;V$7,Attendance!$N:$N,0))&gt;8,8,INDEX(Attendance!$R:$R,MATCH($B110&amp;V$7,Attendance!$N:$N,0))))),"")</f>
        <v/>
      </c>
      <c r="W111" s="192" t="str">
        <f>IFERROR(IF(W$6="Sun",INDEX(Attendance!$R:$R,MATCH($B110&amp;W$7,Attendance!$N:$N,0)),IF(INDEX(Attendance!$R:$R,MATCH($B110&amp;W$7,Attendance!$N:$N,0))="","",IF(INDEX(Attendance!$R:$R,MATCH($B110&amp;W$7,Attendance!$N:$N,0))&gt;8,8,INDEX(Attendance!$R:$R,MATCH($B110&amp;W$7,Attendance!$N:$N,0))))),"")</f>
        <v/>
      </c>
      <c r="X111" s="192" t="str">
        <f>IFERROR(IF(X$6="Sun",INDEX(Attendance!$R:$R,MATCH($B110&amp;X$7,Attendance!$N:$N,0)),IF(INDEX(Attendance!$R:$R,MATCH($B110&amp;X$7,Attendance!$N:$N,0))="","",IF(INDEX(Attendance!$R:$R,MATCH($B110&amp;X$7,Attendance!$N:$N,0))&gt;8,8,INDEX(Attendance!$R:$R,MATCH($B110&amp;X$7,Attendance!$N:$N,0))))),"")</f>
        <v/>
      </c>
      <c r="Y111" s="192" t="str">
        <f>IFERROR(IF(Y$6="Sun",INDEX(Attendance!$R:$R,MATCH($B110&amp;Y$7,Attendance!$N:$N,0)),IF(INDEX(Attendance!$R:$R,MATCH($B110&amp;Y$7,Attendance!$N:$N,0))="","",IF(INDEX(Attendance!$R:$R,MATCH($B110&amp;Y$7,Attendance!$N:$N,0))&gt;8,8,INDEX(Attendance!$R:$R,MATCH($B110&amp;Y$7,Attendance!$N:$N,0))))),"")</f>
        <v/>
      </c>
      <c r="Z111" s="192" t="str">
        <f>IFERROR(IF(Z$6="Sun",INDEX(Attendance!$R:$R,MATCH($B110&amp;Z$7,Attendance!$N:$N,0)),IF(INDEX(Attendance!$R:$R,MATCH($B110&amp;Z$7,Attendance!$N:$N,0))="","",IF(INDEX(Attendance!$R:$R,MATCH($B110&amp;Z$7,Attendance!$N:$N,0))&gt;8,8,INDEX(Attendance!$R:$R,MATCH($B110&amp;Z$7,Attendance!$N:$N,0))))),"")</f>
        <v/>
      </c>
      <c r="AA111" s="192" t="str">
        <f>IFERROR(IF(AA$6="Sun",INDEX(Attendance!$R:$R,MATCH($B110&amp;AA$7,Attendance!$N:$N,0)),IF(INDEX(Attendance!$R:$R,MATCH($B110&amp;AA$7,Attendance!$N:$N,0))="","",IF(INDEX(Attendance!$R:$R,MATCH($B110&amp;AA$7,Attendance!$N:$N,0))&gt;8,8,INDEX(Attendance!$R:$R,MATCH($B110&amp;AA$7,Attendance!$N:$N,0))))),"")</f>
        <v/>
      </c>
      <c r="AB111" s="192" t="str">
        <f>IFERROR(IF(AB$6="Sun",INDEX(Attendance!$R:$R,MATCH($B110&amp;AB$7,Attendance!$N:$N,0)),IF(INDEX(Attendance!$R:$R,MATCH($B110&amp;AB$7,Attendance!$N:$N,0))="","",IF(INDEX(Attendance!$R:$R,MATCH($B110&amp;AB$7,Attendance!$N:$N,0))&gt;8,8,INDEX(Attendance!$R:$R,MATCH($B110&amp;AB$7,Attendance!$N:$N,0))))),"")</f>
        <v/>
      </c>
      <c r="AC111" s="192" t="str">
        <f>IFERROR(IF(AC$6="Sun",INDEX(Attendance!$R:$R,MATCH($B110&amp;AC$7,Attendance!$N:$N,0)),IF(INDEX(Attendance!$R:$R,MATCH($B110&amp;AC$7,Attendance!$N:$N,0))="","",IF(INDEX(Attendance!$R:$R,MATCH($B110&amp;AC$7,Attendance!$N:$N,0))&gt;8,8,INDEX(Attendance!$R:$R,MATCH($B110&amp;AC$7,Attendance!$N:$N,0))))),"")</f>
        <v/>
      </c>
      <c r="AD111" s="192">
        <f>IFERROR(IF(AD$6="Sun",INDEX(Attendance!$R:$R,MATCH($B110&amp;AD$7,Attendance!$N:$N,0)),IF(INDEX(Attendance!$R:$R,MATCH($B110&amp;AD$7,Attendance!$N:$N,0))="","",IF(INDEX(Attendance!$R:$R,MATCH($B110&amp;AD$7,Attendance!$N:$N,0))&gt;8,8,INDEX(Attendance!$R:$R,MATCH($B110&amp;AD$7,Attendance!$N:$N,0))))),"")</f>
        <v>8</v>
      </c>
      <c r="AE111" s="192">
        <f>IFERROR(IF(AE$6="Sun",INDEX(Attendance!$R:$R,MATCH($B110&amp;AE$7,Attendance!$N:$N,0)),IF(INDEX(Attendance!$R:$R,MATCH($B110&amp;AE$7,Attendance!$N:$N,0))="","",IF(INDEX(Attendance!$R:$R,MATCH($B110&amp;AE$7,Attendance!$N:$N,0))&gt;8,8,INDEX(Attendance!$R:$R,MATCH($B110&amp;AE$7,Attendance!$N:$N,0))))),"")</f>
        <v>8</v>
      </c>
      <c r="AF111" s="192">
        <f>IFERROR(IF(AF$6="Sun",INDEX(Attendance!$R:$R,MATCH($B110&amp;AF$7,Attendance!$N:$N,0)),IF(INDEX(Attendance!$R:$R,MATCH($B110&amp;AF$7,Attendance!$N:$N,0))="","",IF(INDEX(Attendance!$R:$R,MATCH($B110&amp;AF$7,Attendance!$N:$N,0))&gt;8,8,INDEX(Attendance!$R:$R,MATCH($B110&amp;AF$7,Attendance!$N:$N,0))))),"")</f>
        <v>8</v>
      </c>
      <c r="AG111" s="192" t="str">
        <f>IFERROR(IF(AG$6="Sun",INDEX(Attendance!$R:$R,MATCH($B110&amp;AG$7,Attendance!$N:$N,0)),IF(INDEX(Attendance!$R:$R,MATCH($B110&amp;AG$7,Attendance!$N:$N,0))="","",IF(INDEX(Attendance!$R:$R,MATCH($B110&amp;AG$7,Attendance!$N:$N,0))&gt;8,8,INDEX(Attendance!$R:$R,MATCH($B110&amp;AG$7,Attendance!$N:$N,0))))),"")</f>
        <v/>
      </c>
      <c r="AH111" s="192" t="str">
        <f>IFERROR(IF(AH$6="Sun",INDEX(Attendance!$R:$R,MATCH($B110&amp;AH$7,Attendance!$N:$N,0)),IF(INDEX(Attendance!$R:$R,MATCH($B110&amp;AH$7,Attendance!$N:$N,0))="","",IF(INDEX(Attendance!$R:$R,MATCH($B110&amp;AH$7,Attendance!$N:$N,0))&gt;8,8,INDEX(Attendance!$R:$R,MATCH($B110&amp;AH$7,Attendance!$N:$N,0))))),"")</f>
        <v/>
      </c>
      <c r="AI111" s="192" t="str">
        <f>IFERROR(IF(AI$6="Sun",INDEX(Attendance!$R:$R,MATCH($B110&amp;AI$7,Attendance!$N:$N,0)),IF(INDEX(Attendance!$R:$R,MATCH($B110&amp;AI$7,Attendance!$N:$N,0))="","",IF(INDEX(Attendance!$R:$R,MATCH($B110&amp;AI$7,Attendance!$N:$N,0))&gt;8,8,INDEX(Attendance!$R:$R,MATCH($B110&amp;AI$7,Attendance!$N:$N,0))))),"")</f>
        <v/>
      </c>
      <c r="AJ111" s="192" t="str">
        <f>IFERROR(IF(AJ$6="Sun",INDEX(Attendance!$R:$R,MATCH($B110&amp;AJ$7,Attendance!$N:$N,0)),IF(INDEX(Attendance!$R:$R,MATCH($B110&amp;AJ$7,Attendance!$N:$N,0))="","",IF(INDEX(Attendance!$R:$R,MATCH($B110&amp;AJ$7,Attendance!$N:$N,0))&gt;8,8,INDEX(Attendance!$R:$R,MATCH($B110&amp;AJ$7,Attendance!$N:$N,0))))),"")</f>
        <v/>
      </c>
      <c r="AK111" s="259"/>
      <c r="AL111" s="193">
        <f>ROUND((IF($C115="",Basic,MID($C115,FIND("RM",$C115)+3,4))+$AP110+$AQ115)/WorkDays/WorkHours*AL$6,4)</f>
        <v>8.6971000000000007</v>
      </c>
      <c r="AM111" s="193">
        <f>ROUND((IF($C115="",Basic,MID($C115,FIND("RM",$C115)+3,4))+$AP110+$AQ115)/WorkDays/WorkHours*AM$6,4)</f>
        <v>11.5962</v>
      </c>
      <c r="AN111" s="193">
        <f>ROUND((IF($C115="",Basic,MID($C115,FIND("RM",$C115)+3,4))+$AP110+$AQ115)/WorkDays/WorkHours*AN$6,4)</f>
        <v>17.394200000000001</v>
      </c>
      <c r="AO111" s="262"/>
      <c r="AP111" s="265"/>
      <c r="AQ111" s="86"/>
      <c r="AR111" s="194"/>
      <c r="AS111" s="194"/>
      <c r="AT111" s="194"/>
      <c r="AU111" s="256"/>
    </row>
    <row r="112" spans="1:47" s="213" customFormat="1" ht="33" customHeight="1" x14ac:dyDescent="0.35">
      <c r="A112" s="189"/>
      <c r="B112" s="184"/>
      <c r="C112" s="195" t="str">
        <f>_xlfn.IFNA(INDEX(Masterlist!E:E,MATCH(B110,Masterlist!B:B,0)),"")</f>
        <v>Phone No. 19</v>
      </c>
      <c r="D112" s="1"/>
      <c r="E112" s="196" t="s">
        <v>175</v>
      </c>
      <c r="F112" s="197">
        <f>IFERROR(IF(F$6="Sun","",IF(INDEX(Attendance!$S:$S,MATCH($B110&amp;F$7,Attendance!$N:$N,0))=TRUE,"",IF(F111&lt;8,"",INDEX(Attendance!$G:$G,MATCH($B110&amp;F$7,Attendance!$N:$N,0))))),"")</f>
        <v>2</v>
      </c>
      <c r="G112" s="197">
        <f>IFERROR(IF(G$6="Sun","",IF(INDEX(Attendance!$S:$S,MATCH($B110&amp;G$7,Attendance!$N:$N,0))=TRUE,"",IF(G111&lt;8,"",INDEX(Attendance!$G:$G,MATCH($B110&amp;G$7,Attendance!$N:$N,0))))),"")</f>
        <v>2</v>
      </c>
      <c r="H112" s="197">
        <f>IFERROR(IF(H$6="Sun","",IF(INDEX(Attendance!$S:$S,MATCH($B110&amp;H$7,Attendance!$N:$N,0))=TRUE,"",IF(H111&lt;8,"",INDEX(Attendance!$G:$G,MATCH($B110&amp;H$7,Attendance!$N:$N,0))))),"")</f>
        <v>2</v>
      </c>
      <c r="I112" s="197">
        <f>IFERROR(IF(I$6="Sun","",IF(INDEX(Attendance!$S:$S,MATCH($B110&amp;I$7,Attendance!$N:$N,0))=TRUE,"",IF(I111&lt;8,"",INDEX(Attendance!$G:$G,MATCH($B110&amp;I$7,Attendance!$N:$N,0))))),"")</f>
        <v>2</v>
      </c>
      <c r="J112" s="197">
        <f>IFERROR(IF(J$6="Sun","",IF(INDEX(Attendance!$S:$S,MATCH($B110&amp;J$7,Attendance!$N:$N,0))=TRUE,"",IF(J111&lt;8,"",INDEX(Attendance!$G:$G,MATCH($B110&amp;J$7,Attendance!$N:$N,0))))),"")</f>
        <v>2</v>
      </c>
      <c r="K112" s="197">
        <f>IFERROR(IF(K$6="Sun","",IF(INDEX(Attendance!$S:$S,MATCH($B110&amp;K$7,Attendance!$N:$N,0))=TRUE,"",IF(K111&lt;8,"",INDEX(Attendance!$G:$G,MATCH($B110&amp;K$7,Attendance!$N:$N,0))))),"")</f>
        <v>2</v>
      </c>
      <c r="L112" s="197" t="str">
        <f>IFERROR(IF(L$6="Sun","",IF(INDEX(Attendance!$S:$S,MATCH($B110&amp;L$7,Attendance!$N:$N,0))=TRUE,"",IF(L111&lt;8,"",INDEX(Attendance!$G:$G,MATCH($B110&amp;L$7,Attendance!$N:$N,0))))),"")</f>
        <v/>
      </c>
      <c r="M112" s="197">
        <f>IFERROR(IF(M$6="Sun","",IF(INDEX(Attendance!$S:$S,MATCH($B110&amp;M$7,Attendance!$N:$N,0))=TRUE,"",IF(M111&lt;8,"",INDEX(Attendance!$G:$G,MATCH($B110&amp;M$7,Attendance!$N:$N,0))))),"")</f>
        <v>0</v>
      </c>
      <c r="N112" s="197">
        <f>IFERROR(IF(N$6="Sun","",IF(INDEX(Attendance!$S:$S,MATCH($B110&amp;N$7,Attendance!$N:$N,0))=TRUE,"",IF(N111&lt;8,"",INDEX(Attendance!$G:$G,MATCH($B110&amp;N$7,Attendance!$N:$N,0))))),"")</f>
        <v>0</v>
      </c>
      <c r="O112" s="197">
        <f>IFERROR(IF(O$6="Sun","",IF(INDEX(Attendance!$S:$S,MATCH($B110&amp;O$7,Attendance!$N:$N,0))=TRUE,"",IF(O111&lt;8,"",INDEX(Attendance!$G:$G,MATCH($B110&amp;O$7,Attendance!$N:$N,0))))),"")</f>
        <v>0</v>
      </c>
      <c r="P112" s="197">
        <f>IFERROR(IF(P$6="Sun","",IF(INDEX(Attendance!$S:$S,MATCH($B110&amp;P$7,Attendance!$N:$N,0))=TRUE,"",IF(P111&lt;8,"",INDEX(Attendance!$G:$G,MATCH($B110&amp;P$7,Attendance!$N:$N,0))))),"")</f>
        <v>0</v>
      </c>
      <c r="Q112" s="197">
        <f>IFERROR(IF(Q$6="Sun","",IF(INDEX(Attendance!$S:$S,MATCH($B110&amp;Q$7,Attendance!$N:$N,0))=TRUE,"",IF(Q111&lt;8,"",INDEX(Attendance!$G:$G,MATCH($B110&amp;Q$7,Attendance!$N:$N,0))))),"")</f>
        <v>0</v>
      </c>
      <c r="R112" s="197">
        <f>IFERROR(IF(R$6="Sun","",IF(INDEX(Attendance!$S:$S,MATCH($B110&amp;R$7,Attendance!$N:$N,0))=TRUE,"",IF(R111&lt;8,"",INDEX(Attendance!$G:$G,MATCH($B110&amp;R$7,Attendance!$N:$N,0))))),"")</f>
        <v>0</v>
      </c>
      <c r="S112" s="197" t="str">
        <f>IFERROR(IF(S$6="Sun","",IF(INDEX(Attendance!$S:$S,MATCH($B110&amp;S$7,Attendance!$N:$N,0))=TRUE,"",IF(S111&lt;8,"",INDEX(Attendance!$G:$G,MATCH($B110&amp;S$7,Attendance!$N:$N,0))))),"")</f>
        <v/>
      </c>
      <c r="T112" s="197">
        <f>IFERROR(IF(T$6="Sun","",IF(INDEX(Attendance!$S:$S,MATCH($B110&amp;T$7,Attendance!$N:$N,0))=TRUE,"",IF(T111&lt;8,"",INDEX(Attendance!$G:$G,MATCH($B110&amp;T$7,Attendance!$N:$N,0))))),"")</f>
        <v>0</v>
      </c>
      <c r="U112" s="197">
        <f>IFERROR(IF(U$6="Sun","",IF(INDEX(Attendance!$S:$S,MATCH($B110&amp;U$7,Attendance!$N:$N,0))=TRUE,"",IF(U111&lt;8,"",INDEX(Attendance!$G:$G,MATCH($B110&amp;U$7,Attendance!$N:$N,0))))),"")</f>
        <v>0</v>
      </c>
      <c r="V112" s="197">
        <f>IFERROR(IF(V$6="Sun","",IF(INDEX(Attendance!$S:$S,MATCH($B110&amp;V$7,Attendance!$N:$N,0))=TRUE,"",IF(V111&lt;8,"",INDEX(Attendance!$G:$G,MATCH($B110&amp;V$7,Attendance!$N:$N,0))))),"")</f>
        <v>0</v>
      </c>
      <c r="W112" s="197">
        <f>IFERROR(IF(W$6="Sun","",IF(INDEX(Attendance!$S:$S,MATCH($B110&amp;W$7,Attendance!$N:$N,0))=TRUE,"",IF(W111&lt;8,"",INDEX(Attendance!$G:$G,MATCH($B110&amp;W$7,Attendance!$N:$N,0))))),"")</f>
        <v>0</v>
      </c>
      <c r="X112" s="197">
        <f>IFERROR(IF(X$6="Sun","",IF(INDEX(Attendance!$S:$S,MATCH($B110&amp;X$7,Attendance!$N:$N,0))=TRUE,"",IF(X111&lt;8,"",INDEX(Attendance!$G:$G,MATCH($B110&amp;X$7,Attendance!$N:$N,0))))),"")</f>
        <v>0</v>
      </c>
      <c r="Y112" s="197">
        <f>IFERROR(IF(Y$6="Sun","",IF(INDEX(Attendance!$S:$S,MATCH($B110&amp;Y$7,Attendance!$N:$N,0))=TRUE,"",IF(Y111&lt;8,"",INDEX(Attendance!$G:$G,MATCH($B110&amp;Y$7,Attendance!$N:$N,0))))),"")</f>
        <v>0</v>
      </c>
      <c r="Z112" s="197" t="str">
        <f>IFERROR(IF(Z$6="Sun","",IF(INDEX(Attendance!$S:$S,MATCH($B110&amp;Z$7,Attendance!$N:$N,0))=TRUE,"",IF(Z111&lt;8,"",INDEX(Attendance!$G:$G,MATCH($B110&amp;Z$7,Attendance!$N:$N,0))))),"")</f>
        <v/>
      </c>
      <c r="AA112" s="197">
        <f>IFERROR(IF(AA$6="Sun","",IF(INDEX(Attendance!$S:$S,MATCH($B110&amp;AA$7,Attendance!$N:$N,0))=TRUE,"",IF(AA111&lt;8,"",INDEX(Attendance!$G:$G,MATCH($B110&amp;AA$7,Attendance!$N:$N,0))))),"")</f>
        <v>0</v>
      </c>
      <c r="AB112" s="197">
        <f>IFERROR(IF(AB$6="Sun","",IF(INDEX(Attendance!$S:$S,MATCH($B110&amp;AB$7,Attendance!$N:$N,0))=TRUE,"",IF(AB111&lt;8,"",INDEX(Attendance!$G:$G,MATCH($B110&amp;AB$7,Attendance!$N:$N,0))))),"")</f>
        <v>0</v>
      </c>
      <c r="AC112" s="197">
        <f>IFERROR(IF(AC$6="Sun","",IF(INDEX(Attendance!$S:$S,MATCH($B110&amp;AC$7,Attendance!$N:$N,0))=TRUE,"",IF(AC111&lt;8,"",INDEX(Attendance!$G:$G,MATCH($B110&amp;AC$7,Attendance!$N:$N,0))))),"")</f>
        <v>0</v>
      </c>
      <c r="AD112" s="197">
        <f>IFERROR(IF(AD$6="Sun","",IF(INDEX(Attendance!$S:$S,MATCH($B110&amp;AD$7,Attendance!$N:$N,0))=TRUE,"",IF(AD111&lt;8,"",INDEX(Attendance!$G:$G,MATCH($B110&amp;AD$7,Attendance!$N:$N,0))))),"")</f>
        <v>3</v>
      </c>
      <c r="AE112" s="197">
        <f>IFERROR(IF(AE$6="Sun","",IF(INDEX(Attendance!$S:$S,MATCH($B110&amp;AE$7,Attendance!$N:$N,0))=TRUE,"",IF(AE111&lt;8,"",INDEX(Attendance!$G:$G,MATCH($B110&amp;AE$7,Attendance!$N:$N,0))))),"")</f>
        <v>3</v>
      </c>
      <c r="AF112" s="197">
        <f>IFERROR(IF(AF$6="Sun","",IF(INDEX(Attendance!$S:$S,MATCH($B110&amp;AF$7,Attendance!$N:$N,0))=TRUE,"",IF(AF111&lt;8,"",INDEX(Attendance!$G:$G,MATCH($B110&amp;AF$7,Attendance!$N:$N,0))))),"")</f>
        <v>3</v>
      </c>
      <c r="AG112" s="197" t="str">
        <f>IFERROR(IF(AG$6="Sun","",IF(INDEX(Attendance!$S:$S,MATCH($B110&amp;AG$7,Attendance!$N:$N,0))=TRUE,"",IF(AG111&lt;8,"",INDEX(Attendance!$G:$G,MATCH($B110&amp;AG$7,Attendance!$N:$N,0))))),"")</f>
        <v/>
      </c>
      <c r="AH112" s="197" t="str">
        <f>IFERROR(IF(AH$6="Sun","",IF(INDEX(Attendance!$S:$S,MATCH($B110&amp;AH$7,Attendance!$N:$N,0))=TRUE,"",IF(AH111&lt;8,"",INDEX(Attendance!$G:$G,MATCH($B110&amp;AH$7,Attendance!$N:$N,0))))),"")</f>
        <v/>
      </c>
      <c r="AI112" s="197" t="str">
        <f>IFERROR(IF(AI$6="Sun","",IF(INDEX(Attendance!$S:$S,MATCH($B110&amp;AI$7,Attendance!$N:$N,0))=TRUE,"",IF(AI111&lt;8,"",INDEX(Attendance!$G:$G,MATCH($B110&amp;AI$7,Attendance!$N:$N,0))))),"")</f>
        <v/>
      </c>
      <c r="AJ112" s="197" t="str">
        <f>IFERROR(IF(AJ$6="Sun","",IF(INDEX(Attendance!$S:$S,MATCH($B110&amp;AJ$7,Attendance!$N:$N,0))=TRUE,"",IF(AJ111&lt;8,"",INDEX(Attendance!$G:$G,MATCH($B110&amp;AJ$7,Attendance!$N:$N,0))))),"")</f>
        <v/>
      </c>
      <c r="AK112" s="259"/>
      <c r="AL112" s="198"/>
      <c r="AM112" s="198"/>
      <c r="AN112" s="198"/>
      <c r="AO112" s="262"/>
      <c r="AP112" s="265"/>
      <c r="AQ112" s="86"/>
      <c r="AR112" s="194"/>
      <c r="AS112" s="194"/>
      <c r="AT112" s="194"/>
      <c r="AU112" s="256"/>
    </row>
    <row r="113" spans="1:47" s="213" customFormat="1" ht="33" customHeight="1" x14ac:dyDescent="0.35">
      <c r="A113" s="189"/>
      <c r="B113" s="184"/>
      <c r="C113" s="195" t="str">
        <f>_xlfn.IFNA(INDEX(Masterlist!F:F,MATCH(B110,Masterlist!B:B,0)),"")</f>
        <v>Acc No. 19 Bank Code 19</v>
      </c>
      <c r="D113" s="88"/>
      <c r="E113" s="196"/>
      <c r="F113" s="199"/>
      <c r="G113" s="200"/>
      <c r="H113" s="192"/>
      <c r="I113" s="192"/>
      <c r="J113" s="192"/>
      <c r="K113" s="192"/>
      <c r="L113" s="192"/>
      <c r="M113" s="192"/>
      <c r="N113" s="192"/>
      <c r="O113" s="192"/>
      <c r="P113" s="192"/>
      <c r="Q113" s="201"/>
      <c r="R113" s="201"/>
      <c r="S113" s="192"/>
      <c r="T113" s="192"/>
      <c r="U113" s="192"/>
      <c r="V113" s="192"/>
      <c r="W113" s="192"/>
      <c r="X113" s="192"/>
      <c r="Y113" s="192"/>
      <c r="Z113" s="192"/>
      <c r="AA113" s="192"/>
      <c r="AB113" s="192"/>
      <c r="AC113" s="192"/>
      <c r="AD113" s="192"/>
      <c r="AE113" s="192"/>
      <c r="AF113" s="192"/>
      <c r="AG113" s="192"/>
      <c r="AH113" s="192"/>
      <c r="AI113" s="192"/>
      <c r="AJ113" s="192"/>
      <c r="AK113" s="259"/>
      <c r="AL113" s="198"/>
      <c r="AM113" s="198"/>
      <c r="AN113" s="198"/>
      <c r="AO113" s="262"/>
      <c r="AP113" s="265"/>
      <c r="AQ113" s="86"/>
      <c r="AR113" s="194"/>
      <c r="AS113" s="194"/>
      <c r="AT113" s="194"/>
      <c r="AU113" s="256"/>
    </row>
    <row r="114" spans="1:47" s="213" customFormat="1" ht="33" customHeight="1" x14ac:dyDescent="0.35">
      <c r="A114" s="189"/>
      <c r="B114" s="184"/>
      <c r="C114" s="202">
        <f>_xlfn.IFNA(INDEX(Masterlist!I:I,MATCH(B110,Masterlist!B:B,0)),"")</f>
        <v>43164</v>
      </c>
      <c r="D114" s="226" t="str">
        <f>_xlfn.IFNA(IF(INDEX(Attendance!H:H,MATCH(B110,Attendance!$A:$A,0))="VMI","SCOPE ALLW",""),"")</f>
        <v/>
      </c>
      <c r="E114" s="196" t="s">
        <v>13</v>
      </c>
      <c r="F114" s="203" t="str">
        <f>IFERROR(IF(AND(RIGHT(F110,1)="N",VALUE(F111)&gt;=8),Database!$I$3,""),"")</f>
        <v/>
      </c>
      <c r="G114" s="192" t="str">
        <f>IFERROR(IF(AND(RIGHT(G110,1)="N",VALUE(G111)&gt;=8),Database!$I$3,""),"")</f>
        <v/>
      </c>
      <c r="H114" s="199" t="str">
        <f>IFERROR(IF(AND(RIGHT(H110,1)="N",VALUE(H111)&gt;=8),Database!$I$3,""),"")</f>
        <v/>
      </c>
      <c r="I114" s="192" t="str">
        <f>IFERROR(IF(AND(RIGHT(I110,1)="N",VALUE(I111)&gt;=8),Database!$I$3,""),"")</f>
        <v/>
      </c>
      <c r="J114" s="192" t="str">
        <f>IFERROR(IF(AND(RIGHT(J110,1)="N",VALUE(J111)&gt;=8),Database!$I$3,""),"")</f>
        <v/>
      </c>
      <c r="K114" s="192" t="str">
        <f>IFERROR(IF(AND(RIGHT(K110,1)="N",VALUE(K111)&gt;=8),Database!$I$3,""),"")</f>
        <v/>
      </c>
      <c r="L114" s="192" t="str">
        <f>IFERROR(IF(AND(RIGHT(L110,1)="N",VALUE(L111)&gt;=8),Database!$I$3,""),"")</f>
        <v/>
      </c>
      <c r="M114" s="192" t="str">
        <f>IFERROR(IF(AND(RIGHT(M110,1)="N",VALUE(M111)&gt;=8),Database!$I$3,""),"")</f>
        <v/>
      </c>
      <c r="N114" s="192" t="str">
        <f>IFERROR(IF(AND(RIGHT(N110,1)="N",VALUE(N111)&gt;=8),Database!$I$3,""),"")</f>
        <v/>
      </c>
      <c r="O114" s="192" t="str">
        <f>IFERROR(IF(AND(RIGHT(O110,1)="N",VALUE(O111)&gt;=8),Database!$I$3,""),"")</f>
        <v/>
      </c>
      <c r="P114" s="192" t="str">
        <f>IFERROR(IF(AND(RIGHT(P110,1)="N",VALUE(P111)&gt;=8),Database!$I$3,""),"")</f>
        <v/>
      </c>
      <c r="Q114" s="192" t="str">
        <f>IFERROR(IF(AND(RIGHT(Q110,1)="N",VALUE(Q111)&gt;=8),Database!$I$3,""),"")</f>
        <v/>
      </c>
      <c r="R114" s="192" t="str">
        <f>IFERROR(IF(AND(RIGHT(R110,1)="N",VALUE(R111)&gt;=8),Database!$I$3,""),"")</f>
        <v/>
      </c>
      <c r="S114" s="192" t="str">
        <f>IFERROR(IF(AND(RIGHT(S110,1)="N",VALUE(S111)&gt;=8),Database!$I$3,""),"")</f>
        <v/>
      </c>
      <c r="T114" s="192" t="str">
        <f>IFERROR(IF(AND(RIGHT(T110,1)="N",VALUE(T111)&gt;=8),Database!$I$3,""),"")</f>
        <v/>
      </c>
      <c r="U114" s="192" t="str">
        <f>IFERROR(IF(AND(RIGHT(U110,1)="N",VALUE(U111)&gt;=8),Database!$I$3,""),"")</f>
        <v/>
      </c>
      <c r="V114" s="192" t="str">
        <f>IFERROR(IF(AND(RIGHT(V110,1)="N",VALUE(V111)&gt;=8),Database!$I$3,""),"")</f>
        <v/>
      </c>
      <c r="W114" s="192" t="str">
        <f>IFERROR(IF(AND(RIGHT(W110,1)="N",VALUE(W111)&gt;=8),Database!$I$3,""),"")</f>
        <v/>
      </c>
      <c r="X114" s="192" t="str">
        <f>IFERROR(IF(AND(RIGHT(X110,1)="N",VALUE(X111)&gt;=8),Database!$I$3,""),"")</f>
        <v/>
      </c>
      <c r="Y114" s="192" t="str">
        <f>IFERROR(IF(AND(RIGHT(Y110,1)="N",VALUE(Y111)&gt;=8),Database!$I$3,""),"")</f>
        <v/>
      </c>
      <c r="Z114" s="192" t="str">
        <f>IFERROR(IF(AND(RIGHT(Z110,1)="N",VALUE(Z111)&gt;=8),Database!$I$3,""),"")</f>
        <v/>
      </c>
      <c r="AA114" s="192" t="str">
        <f>IFERROR(IF(AND(RIGHT(AA110,1)="N",VALUE(AA111)&gt;=8),Database!$I$3,""),"")</f>
        <v/>
      </c>
      <c r="AB114" s="192" t="str">
        <f>IFERROR(IF(AND(RIGHT(AB110,1)="N",VALUE(AB111)&gt;=8),Database!$I$3,""),"")</f>
        <v/>
      </c>
      <c r="AC114" s="192" t="str">
        <f>IFERROR(IF(AND(RIGHT(AC110,1)="N",VALUE(AC111)&gt;=8),Database!$I$3,""),"")</f>
        <v/>
      </c>
      <c r="AD114" s="192">
        <f>IFERROR(IF(AND(RIGHT(AD110,1)="N",VALUE(AD111)&gt;=8),Database!$I$3,""),"")</f>
        <v>2</v>
      </c>
      <c r="AE114" s="192">
        <f>IFERROR(IF(AND(RIGHT(AE110,1)="N",VALUE(AE111)&gt;=8),Database!$I$3,""),"")</f>
        <v>2</v>
      </c>
      <c r="AF114" s="192">
        <f>IFERROR(IF(AND(RIGHT(AF110,1)="N",VALUE(AF111)&gt;=8),Database!$I$3,""),"")</f>
        <v>2</v>
      </c>
      <c r="AG114" s="192" t="str">
        <f>IFERROR(IF(AND(RIGHT(AG110,1)="N",VALUE(AG111)&gt;=8),Database!$I$3,""),"")</f>
        <v/>
      </c>
      <c r="AH114" s="192" t="str">
        <f>IFERROR(IF(AND(RIGHT(AH110,1)="N",VALUE(AH111)&gt;=8),Database!$I$3,""),"")</f>
        <v/>
      </c>
      <c r="AI114" s="192" t="str">
        <f>IFERROR(IF(AND(RIGHT(AI110,1)="N",VALUE(AI111)&gt;=8),Database!$I$3,""),"")</f>
        <v/>
      </c>
      <c r="AJ114" s="192" t="str">
        <f>IFERROR(IF(AND(RIGHT(AJ110,1)="N",VALUE(AJ111)&gt;=8),Database!$I$3,""),"")</f>
        <v/>
      </c>
      <c r="AK114" s="259"/>
      <c r="AL114" s="204"/>
      <c r="AM114" s="198"/>
      <c r="AN114" s="198"/>
      <c r="AO114" s="262"/>
      <c r="AP114" s="265"/>
      <c r="AQ114" s="86"/>
      <c r="AR114" s="194"/>
      <c r="AS114" s="194"/>
      <c r="AT114" s="194"/>
      <c r="AU114" s="256"/>
    </row>
    <row r="115" spans="1:47" s="213" customFormat="1" ht="33" customHeight="1" thickBot="1" x14ac:dyDescent="0.4">
      <c r="A115" s="189"/>
      <c r="B115" s="205"/>
      <c r="C115" s="222"/>
      <c r="D115" s="28"/>
      <c r="E115" s="206" t="s">
        <v>176</v>
      </c>
      <c r="F115" s="207">
        <f>IFERROR(IF(INDEX(Attendance!$T:$T,MATCH($B110&amp;F$7,Attendance!$N:$N,0))=TRUE,"L",IF(SUM(F111:F112)&gt;=10,5,"")),"")</f>
        <v>5</v>
      </c>
      <c r="G115" s="207">
        <f>IFERROR(IF(INDEX(Attendance!$T:$T,MATCH($B110&amp;G$7,Attendance!$N:$N,0))=TRUE,"L",IF(SUM(G111:G112)&gt;=10,5,"")),"")</f>
        <v>5</v>
      </c>
      <c r="H115" s="208">
        <f>IFERROR(IF(INDEX(Attendance!$T:$T,MATCH($B110&amp;H$7,Attendance!$N:$N,0))=TRUE,"L",IF(SUM(H111:H112)&gt;=10,5,"")),"")</f>
        <v>5</v>
      </c>
      <c r="I115" s="208">
        <f>IFERROR(IF(INDEX(Attendance!$T:$T,MATCH($B110&amp;I$7,Attendance!$N:$N,0))=TRUE,"L",IF(SUM(I111:I112)&gt;=10,5,"")),"")</f>
        <v>5</v>
      </c>
      <c r="J115" s="208">
        <f>IFERROR(IF(INDEX(Attendance!$T:$T,MATCH($B110&amp;J$7,Attendance!$N:$N,0))=TRUE,"L",IF(SUM(J111:J112)&gt;=10,5,"")),"")</f>
        <v>5</v>
      </c>
      <c r="K115" s="208">
        <f>IFERROR(IF(INDEX(Attendance!$T:$T,MATCH($B110&amp;K$7,Attendance!$N:$N,0))=TRUE,"L",IF(SUM(K111:K112)&gt;=10,5,"")),"")</f>
        <v>5</v>
      </c>
      <c r="L115" s="208" t="str">
        <f>IFERROR(IF(INDEX(Attendance!$T:$T,MATCH($B110&amp;L$7,Attendance!$N:$N,0))=TRUE,"L",IF(SUM(L111:L112)&gt;=10,5,"")),"")</f>
        <v/>
      </c>
      <c r="M115" s="208" t="str">
        <f>IFERROR(IF(INDEX(Attendance!$T:$T,MATCH($B110&amp;M$7,Attendance!$N:$N,0))=TRUE,"L",IF(SUM(M111:M112)&gt;=10,5,"")),"")</f>
        <v/>
      </c>
      <c r="N115" s="208" t="str">
        <f>IFERROR(IF(INDEX(Attendance!$T:$T,MATCH($B110&amp;N$7,Attendance!$N:$N,0))=TRUE,"L",IF(SUM(N111:N112)&gt;=10,5,"")),"")</f>
        <v/>
      </c>
      <c r="O115" s="208" t="str">
        <f>IFERROR(IF(INDEX(Attendance!$T:$T,MATCH($B110&amp;O$7,Attendance!$N:$N,0))=TRUE,"L",IF(SUM(O111:O112)&gt;=10,5,"")),"")</f>
        <v/>
      </c>
      <c r="P115" s="208" t="str">
        <f>IFERROR(IF(INDEX(Attendance!$T:$T,MATCH($B110&amp;P$7,Attendance!$N:$N,0))=TRUE,"L",IF(SUM(P111:P112)&gt;=10,5,"")),"")</f>
        <v/>
      </c>
      <c r="Q115" s="208" t="str">
        <f>IFERROR(IF(INDEX(Attendance!$T:$T,MATCH($B110&amp;Q$7,Attendance!$N:$N,0))=TRUE,"L",IF(SUM(Q111:Q112)&gt;=10,5,"")),"")</f>
        <v/>
      </c>
      <c r="R115" s="208" t="str">
        <f>IFERROR(IF(INDEX(Attendance!$T:$T,MATCH($B110&amp;R$7,Attendance!$N:$N,0))=TRUE,"L",IF(SUM(R111:R112)&gt;=10,5,"")),"")</f>
        <v/>
      </c>
      <c r="S115" s="208" t="str">
        <f>IFERROR(IF(INDEX(Attendance!$T:$T,MATCH($B110&amp;S$7,Attendance!$N:$N,0))=TRUE,"L",IF(SUM(S111:S112)&gt;=10,5,"")),"")</f>
        <v/>
      </c>
      <c r="T115" s="208" t="str">
        <f>IFERROR(IF(INDEX(Attendance!$T:$T,MATCH($B110&amp;T$7,Attendance!$N:$N,0))=TRUE,"L",IF(SUM(T111:T112)&gt;=10,5,"")),"")</f>
        <v/>
      </c>
      <c r="U115" s="208" t="str">
        <f>IFERROR(IF(INDEX(Attendance!$T:$T,MATCH($B110&amp;U$7,Attendance!$N:$N,0))=TRUE,"L",IF(SUM(U111:U112)&gt;=10,5,"")),"")</f>
        <v/>
      </c>
      <c r="V115" s="208" t="str">
        <f>IFERROR(IF(INDEX(Attendance!$T:$T,MATCH($B110&amp;V$7,Attendance!$N:$N,0))=TRUE,"L",IF(SUM(V111:V112)&gt;=10,5,"")),"")</f>
        <v/>
      </c>
      <c r="W115" s="208" t="str">
        <f>IFERROR(IF(INDEX(Attendance!$T:$T,MATCH($B110&amp;W$7,Attendance!$N:$N,0))=TRUE,"L",IF(SUM(W111:W112)&gt;=10,5,"")),"")</f>
        <v/>
      </c>
      <c r="X115" s="208" t="str">
        <f>IFERROR(IF(INDEX(Attendance!$T:$T,MATCH($B110&amp;X$7,Attendance!$N:$N,0))=TRUE,"L",IF(SUM(X111:X112)&gt;=10,5,"")),"")</f>
        <v/>
      </c>
      <c r="Y115" s="208" t="str">
        <f>IFERROR(IF(INDEX(Attendance!$T:$T,MATCH($B110&amp;Y$7,Attendance!$N:$N,0))=TRUE,"L",IF(SUM(Y111:Y112)&gt;=10,5,"")),"")</f>
        <v/>
      </c>
      <c r="Z115" s="208" t="str">
        <f>IFERROR(IF(INDEX(Attendance!$T:$T,MATCH($B110&amp;Z$7,Attendance!$N:$N,0))=TRUE,"L",IF(SUM(Z111:Z112)&gt;=10,5,"")),"")</f>
        <v/>
      </c>
      <c r="AA115" s="208" t="str">
        <f>IFERROR(IF(INDEX(Attendance!$T:$T,MATCH($B110&amp;AA$7,Attendance!$N:$N,0))=TRUE,"L",IF(SUM(AA111:AA112)&gt;=10,5,"")),"")</f>
        <v/>
      </c>
      <c r="AB115" s="208" t="str">
        <f>IFERROR(IF(INDEX(Attendance!$T:$T,MATCH($B110&amp;AB$7,Attendance!$N:$N,0))=TRUE,"L",IF(SUM(AB111:AB112)&gt;=10,5,"")),"")</f>
        <v/>
      </c>
      <c r="AC115" s="208" t="str">
        <f>IFERROR(IF(INDEX(Attendance!$T:$T,MATCH($B110&amp;AC$7,Attendance!$N:$N,0))=TRUE,"L",IF(SUM(AC111:AC112)&gt;=10,5,"")),"")</f>
        <v/>
      </c>
      <c r="AD115" s="208">
        <f>IFERROR(IF(INDEX(Attendance!$T:$T,MATCH($B110&amp;AD$7,Attendance!$N:$N,0))=TRUE,"L",IF(SUM(AD111:AD112)&gt;=10,5,"")),"")</f>
        <v>5</v>
      </c>
      <c r="AE115" s="208">
        <f>IFERROR(IF(INDEX(Attendance!$T:$T,MATCH($B110&amp;AE$7,Attendance!$N:$N,0))=TRUE,"L",IF(SUM(AE111:AE112)&gt;=10,5,"")),"")</f>
        <v>5</v>
      </c>
      <c r="AF115" s="208">
        <f>IFERROR(IF(INDEX(Attendance!$T:$T,MATCH($B110&amp;AF$7,Attendance!$N:$N,0))=TRUE,"L",IF(SUM(AF111:AF112)&gt;=10,5,"")),"")</f>
        <v>5</v>
      </c>
      <c r="AG115" s="208" t="str">
        <f>IFERROR(IF(INDEX(Attendance!$T:$T,MATCH($B110&amp;AG$7,Attendance!$N:$N,0))=TRUE,"L",IF(SUM(AG111:AG112)&gt;=10,5,"")),"")</f>
        <v/>
      </c>
      <c r="AH115" s="208" t="str">
        <f>IFERROR(IF(INDEX(Attendance!$T:$T,MATCH($B110&amp;AH$7,Attendance!$N:$N,0))=TRUE,"L",IF(SUM(AH111:AH112)&gt;=10,5,"")),"")</f>
        <v/>
      </c>
      <c r="AI115" s="208" t="str">
        <f>IFERROR(IF(INDEX(Attendance!$T:$T,MATCH($B110&amp;AI$7,Attendance!$N:$N,0))=TRUE,"L",IF(SUM(AI111:AI112)&gt;=10,5,"")),"")</f>
        <v/>
      </c>
      <c r="AJ115" s="208" t="str">
        <f>IFERROR(IF(INDEX(Attendance!$T:$T,MATCH($B110&amp;AJ$7,Attendance!$N:$N,0))=TRUE,"L",IF(SUM(AJ111:AJ112)&gt;=10,5,"")),"")</f>
        <v/>
      </c>
      <c r="AK115" s="260"/>
      <c r="AL115" s="209">
        <f>ROUND(AL110*AL111,2)</f>
        <v>182.64</v>
      </c>
      <c r="AM115" s="209">
        <f>ROUND(AM110*AM111,2)</f>
        <v>0</v>
      </c>
      <c r="AN115" s="209">
        <f>ROUND(AN110*AN111,2)</f>
        <v>0</v>
      </c>
      <c r="AO115" s="263"/>
      <c r="AP115" s="266"/>
      <c r="AQ115" s="210">
        <f>AQ110*$AQ$5</f>
        <v>0</v>
      </c>
      <c r="AR115" s="211">
        <f>AR110*ROUND(IF($C115="",Basic,MID($C115,FIND("RM",$C115)+3,4))/WorkDays,2)</f>
        <v>0</v>
      </c>
      <c r="AS115" s="211">
        <f>AS110*ROUND(IF($C115="",Basic,MID($C115,FIND("RM",$C115)+3,4))/WorkDays,2)</f>
        <v>0</v>
      </c>
      <c r="AT115" s="211">
        <f>AT110*ROUND(IF($C115="",Basic,MID($C115,FIND("RM",$C115)+3,4))/WorkDays,2)</f>
        <v>92.3</v>
      </c>
      <c r="AU115" s="257"/>
    </row>
    <row r="116" spans="1:47" s="212" customFormat="1" ht="33" customHeight="1" x14ac:dyDescent="0.25">
      <c r="A116" s="175">
        <f t="shared" si="12"/>
        <v>19</v>
      </c>
      <c r="B116" s="184" t="str">
        <f>_xlfn.IFNA(INDEX(Attendance!$A:$A,MATCH(A116,Attendance!$M:$M,0)),"")</f>
        <v>Code 20</v>
      </c>
      <c r="C116" s="185" t="str">
        <f>_xlfn.IFNA(INDEX(Masterlist!C:C,MATCH(B116,Masterlist!B:B,0)),"")</f>
        <v>Name 20</v>
      </c>
      <c r="D116" s="87"/>
      <c r="E116" s="186" t="s">
        <v>173</v>
      </c>
      <c r="F116" s="83" t="str" cm="1">
        <f t="array" ref="F116">_xlfn.IFNA(IF(OR(VALUE(F$7&amp;$C$3)=PH),IF(F117="","PH",IF(INDEX(Attendance!$O:$O,MATCH($B116&amp;F$7,Attendance!$N:$N,0))&lt;"1200","PM","PN")),IF(F$6="Sun",IF(F117="","RD",IF(INDEX(Attendance!$O:$O,MATCH($B116&amp;F$7,Attendance!$N:$N,0))&lt;"1200","RM","RN")),IF(F117="",IF(F$7="","",IF(INDEX(Attendance!$I:$I,MATCH($B116&amp;F$7,Attendance!$N:$N,0))="ABS","AB","UL")),IF(INDEX(Attendance!$O:$O,MATCH($B116&amp;F$7,Attendance!$N:$N,0))&lt;"1200","M","N")))),"")</f>
        <v>M</v>
      </c>
      <c r="G116" s="83" t="str" cm="1">
        <f t="array" ref="G116">_xlfn.IFNA(IF(OR(VALUE(G$7&amp;$C$3)=PH),IF(G117="","PH",IF(INDEX(Attendance!$O:$O,MATCH($B116&amp;G$7,Attendance!$N:$N,0))&lt;"1200","PM","PN")),IF(G$6="Sun",IF(G117="","RD",IF(INDEX(Attendance!$O:$O,MATCH($B116&amp;G$7,Attendance!$N:$N,0))&lt;"1200","RM","RN")),IF(G117="",IF(G$7="","",IF(INDEX(Attendance!$I:$I,MATCH($B116&amp;G$7,Attendance!$N:$N,0))="ABS","AB","UL")),IF(INDEX(Attendance!$O:$O,MATCH($B116&amp;G$7,Attendance!$N:$N,0))&lt;"1200","M","N")))),"")</f>
        <v>M</v>
      </c>
      <c r="H116" s="83" t="str" cm="1">
        <f t="array" ref="H116">_xlfn.IFNA(IF(OR(VALUE(H$7&amp;$C$3)=PH),IF(H117="","PH",IF(INDEX(Attendance!$O:$O,MATCH($B116&amp;H$7,Attendance!$N:$N,0))&lt;"1200","PM","PN")),IF(H$6="Sun",IF(H117="","RD",IF(INDEX(Attendance!$O:$O,MATCH($B116&amp;H$7,Attendance!$N:$N,0))&lt;"1200","RM","RN")),IF(H117="",IF(H$7="","",IF(INDEX(Attendance!$I:$I,MATCH($B116&amp;H$7,Attendance!$N:$N,0))="ABS","AB","UL")),IF(INDEX(Attendance!$O:$O,MATCH($B116&amp;H$7,Attendance!$N:$N,0))&lt;"1200","M","N")))),"")</f>
        <v>M</v>
      </c>
      <c r="I116" s="83" t="str" cm="1">
        <f t="array" ref="I116">_xlfn.IFNA(IF(OR(VALUE(I$7&amp;$C$3)=PH),IF(I117="","PH",IF(INDEX(Attendance!$O:$O,MATCH($B116&amp;I$7,Attendance!$N:$N,0))&lt;"1200","PM","PN")),IF(I$6="Sun",IF(I117="","RD",IF(INDEX(Attendance!$O:$O,MATCH($B116&amp;I$7,Attendance!$N:$N,0))&lt;"1200","RM","RN")),IF(I117="",IF(I$7="","",IF(INDEX(Attendance!$I:$I,MATCH($B116&amp;I$7,Attendance!$N:$N,0))="ABS","AB","UL")),IF(INDEX(Attendance!$O:$O,MATCH($B116&amp;I$7,Attendance!$N:$N,0))&lt;"1200","M","N")))),"")</f>
        <v>M</v>
      </c>
      <c r="J116" s="83" t="str" cm="1">
        <f t="array" ref="J116">_xlfn.IFNA(IF(OR(VALUE(J$7&amp;$C$3)=PH),IF(J117="","PH",IF(INDEX(Attendance!$O:$O,MATCH($B116&amp;J$7,Attendance!$N:$N,0))&lt;"1200","PM","PN")),IF(J$6="Sun",IF(J117="","RD",IF(INDEX(Attendance!$O:$O,MATCH($B116&amp;J$7,Attendance!$N:$N,0))&lt;"1200","RM","RN")),IF(J117="",IF(J$7="","",IF(INDEX(Attendance!$I:$I,MATCH($B116&amp;J$7,Attendance!$N:$N,0))="ABS","AB","UL")),IF(INDEX(Attendance!$O:$O,MATCH($B116&amp;J$7,Attendance!$N:$N,0))&lt;"1200","M","N")))),"")</f>
        <v>M</v>
      </c>
      <c r="K116" s="83" t="str" cm="1">
        <f t="array" ref="K116">_xlfn.IFNA(IF(OR(VALUE(K$7&amp;$C$3)=PH),IF(K117="","PH",IF(INDEX(Attendance!$O:$O,MATCH($B116&amp;K$7,Attendance!$N:$N,0))&lt;"1200","PM","PN")),IF(K$6="Sun",IF(K117="","RD",IF(INDEX(Attendance!$O:$O,MATCH($B116&amp;K$7,Attendance!$N:$N,0))&lt;"1200","RM","RN")),IF(K117="",IF(K$7="","",IF(INDEX(Attendance!$I:$I,MATCH($B116&amp;K$7,Attendance!$N:$N,0))="ABS","AB","UL")),IF(INDEX(Attendance!$O:$O,MATCH($B116&amp;K$7,Attendance!$N:$N,0))&lt;"1200","M","N")))),"")</f>
        <v>M</v>
      </c>
      <c r="L116" s="83" t="str" cm="1">
        <f t="array" ref="L116">_xlfn.IFNA(IF(OR(VALUE(L$7&amp;$C$3)=PH),IF(L117="","PH",IF(INDEX(Attendance!$O:$O,MATCH($B116&amp;L$7,Attendance!$N:$N,0))&lt;"1200","PM","PN")),IF(L$6="Sun",IF(L117="","RD",IF(INDEX(Attendance!$O:$O,MATCH($B116&amp;L$7,Attendance!$N:$N,0))&lt;"1200","RM","RN")),IF(L117="",IF(L$7="","",IF(INDEX(Attendance!$I:$I,MATCH($B116&amp;L$7,Attendance!$N:$N,0))="ABS","AB","UL")),IF(INDEX(Attendance!$O:$O,MATCH($B116&amp;L$7,Attendance!$N:$N,0))&lt;"1200","M","N")))),"")</f>
        <v>RD</v>
      </c>
      <c r="M116" s="83" t="str" cm="1">
        <f t="array" ref="M116">_xlfn.IFNA(IF(OR(VALUE(M$7&amp;$C$3)=PH),IF(M117="","PH",IF(INDEX(Attendance!$O:$O,MATCH($B116&amp;M$7,Attendance!$N:$N,0))&lt;"1200","PM","PN")),IF(M$6="Sun",IF(M117="","RD",IF(INDEX(Attendance!$O:$O,MATCH($B116&amp;M$7,Attendance!$N:$N,0))&lt;"1200","RM","RN")),IF(M117="",IF(M$7="","",IF(INDEX(Attendance!$I:$I,MATCH($B116&amp;M$7,Attendance!$N:$N,0))="ABS","AB","UL")),IF(INDEX(Attendance!$O:$O,MATCH($B116&amp;M$7,Attendance!$N:$N,0))&lt;"1200","M","N")))),"")</f>
        <v>AB</v>
      </c>
      <c r="N116" s="83" t="str" cm="1">
        <f t="array" ref="N116">_xlfn.IFNA(IF(OR(VALUE(N$7&amp;$C$3)=PH),IF(N117="","PH",IF(INDEX(Attendance!$O:$O,MATCH($B116&amp;N$7,Attendance!$N:$N,0))&lt;"1200","PM","PN")),IF(N$6="Sun",IF(N117="","RD",IF(INDEX(Attendance!$O:$O,MATCH($B116&amp;N$7,Attendance!$N:$N,0))&lt;"1200","RM","RN")),IF(N117="",IF(N$7="","",IF(INDEX(Attendance!$I:$I,MATCH($B116&amp;N$7,Attendance!$N:$N,0))="ABS","AB","UL")),IF(INDEX(Attendance!$O:$O,MATCH($B116&amp;N$7,Attendance!$N:$N,0))&lt;"1200","M","N")))),"")</f>
        <v>M</v>
      </c>
      <c r="O116" s="83" t="str" cm="1">
        <f t="array" ref="O116">_xlfn.IFNA(IF(OR(VALUE(O$7&amp;$C$3)=PH),IF(O117="","PH",IF(INDEX(Attendance!$O:$O,MATCH($B116&amp;O$7,Attendance!$N:$N,0))&lt;"1200","PM","PN")),IF(O$6="Sun",IF(O117="","RD",IF(INDEX(Attendance!$O:$O,MATCH($B116&amp;O$7,Attendance!$N:$N,0))&lt;"1200","RM","RN")),IF(O117="",IF(O$7="","",IF(INDEX(Attendance!$I:$I,MATCH($B116&amp;O$7,Attendance!$N:$N,0))="ABS","AB","UL")),IF(INDEX(Attendance!$O:$O,MATCH($B116&amp;O$7,Attendance!$N:$N,0))&lt;"1200","M","N")))),"")</f>
        <v>M</v>
      </c>
      <c r="P116" s="83" t="str" cm="1">
        <f t="array" ref="P116">_xlfn.IFNA(IF(OR(VALUE(P$7&amp;$C$3)=PH),IF(P117="","PH",IF(INDEX(Attendance!$O:$O,MATCH($B116&amp;P$7,Attendance!$N:$N,0))&lt;"1200","PM","PN")),IF(P$6="Sun",IF(P117="","RD",IF(INDEX(Attendance!$O:$O,MATCH($B116&amp;P$7,Attendance!$N:$N,0))&lt;"1200","RM","RN")),IF(P117="",IF(P$7="","",IF(INDEX(Attendance!$I:$I,MATCH($B116&amp;P$7,Attendance!$N:$N,0))="ABS","AB","UL")),IF(INDEX(Attendance!$O:$O,MATCH($B116&amp;P$7,Attendance!$N:$N,0))&lt;"1200","M","N")))),"")</f>
        <v>M</v>
      </c>
      <c r="Q116" s="83" t="str" cm="1">
        <f t="array" ref="Q116">_xlfn.IFNA(IF(OR(VALUE(Q$7&amp;$C$3)=PH),IF(Q117="","PH",IF(INDEX(Attendance!$O:$O,MATCH($B116&amp;Q$7,Attendance!$N:$N,0))&lt;"1200","PM","PN")),IF(Q$6="Sun",IF(Q117="","RD",IF(INDEX(Attendance!$O:$O,MATCH($B116&amp;Q$7,Attendance!$N:$N,0))&lt;"1200","RM","RN")),IF(Q117="",IF(Q$7="","",IF(INDEX(Attendance!$I:$I,MATCH($B116&amp;Q$7,Attendance!$N:$N,0))="ABS","AB","UL")),IF(INDEX(Attendance!$O:$O,MATCH($B116&amp;Q$7,Attendance!$N:$N,0))&lt;"1200","M","N")))),"")</f>
        <v>PH</v>
      </c>
      <c r="R116" s="83" t="str" cm="1">
        <f t="array" ref="R116">_xlfn.IFNA(IF(OR(VALUE(R$7&amp;$C$3)=PH),IF(R117="","PH",IF(INDEX(Attendance!$O:$O,MATCH($B116&amp;R$7,Attendance!$N:$N,0))&lt;"1200","PM","PN")),IF(R$6="Sun",IF(R117="","RD",IF(INDEX(Attendance!$O:$O,MATCH($B116&amp;R$7,Attendance!$N:$N,0))&lt;"1200","RM","RN")),IF(R117="",IF(R$7="","",IF(INDEX(Attendance!$I:$I,MATCH($B116&amp;R$7,Attendance!$N:$N,0))="ABS","AB","UL")),IF(INDEX(Attendance!$O:$O,MATCH($B116&amp;R$7,Attendance!$N:$N,0))&lt;"1200","M","N")))),"")</f>
        <v>PH</v>
      </c>
      <c r="S116" s="83" t="str" cm="1">
        <f t="array" ref="S116">_xlfn.IFNA(IF(OR(VALUE(S$7&amp;$C$3)=PH),IF(S117="","PH",IF(INDEX(Attendance!$O:$O,MATCH($B116&amp;S$7,Attendance!$N:$N,0))&lt;"1200","PM","PN")),IF(S$6="Sun",IF(S117="","RD",IF(INDEX(Attendance!$O:$O,MATCH($B116&amp;S$7,Attendance!$N:$N,0))&lt;"1200","RM","RN")),IF(S117="",IF(S$7="","",IF(INDEX(Attendance!$I:$I,MATCH($B116&amp;S$7,Attendance!$N:$N,0))="ABS","AB","UL")),IF(INDEX(Attendance!$O:$O,MATCH($B116&amp;S$7,Attendance!$N:$N,0))&lt;"1200","M","N")))),"")</f>
        <v>RD</v>
      </c>
      <c r="T116" s="83" t="str" cm="1">
        <f t="array" ref="T116">_xlfn.IFNA(IF(OR(VALUE(T$7&amp;$C$3)=PH),IF(T117="","PH",IF(INDEX(Attendance!$O:$O,MATCH($B116&amp;T$7,Attendance!$N:$N,0))&lt;"1200","PM","PN")),IF(T$6="Sun",IF(T117="","RD",IF(INDEX(Attendance!$O:$O,MATCH($B116&amp;T$7,Attendance!$N:$N,0))&lt;"1200","RM","RN")),IF(T117="",IF(T$7="","",IF(INDEX(Attendance!$I:$I,MATCH($B116&amp;T$7,Attendance!$N:$N,0))="ABS","AB","UL")),IF(INDEX(Attendance!$O:$O,MATCH($B116&amp;T$7,Attendance!$N:$N,0))&lt;"1200","M","N")))),"")</f>
        <v>N</v>
      </c>
      <c r="U116" s="83" t="str" cm="1">
        <f t="array" ref="U116">_xlfn.IFNA(IF(OR(VALUE(U$7&amp;$C$3)=PH),IF(U117="","PH",IF(INDEX(Attendance!$O:$O,MATCH($B116&amp;U$7,Attendance!$N:$N,0))&lt;"1200","PM","PN")),IF(U$6="Sun",IF(U117="","RD",IF(INDEX(Attendance!$O:$O,MATCH($B116&amp;U$7,Attendance!$N:$N,0))&lt;"1200","RM","RN")),IF(U117="",IF(U$7="","",IF(INDEX(Attendance!$I:$I,MATCH($B116&amp;U$7,Attendance!$N:$N,0))="ABS","AB","UL")),IF(INDEX(Attendance!$O:$O,MATCH($B116&amp;U$7,Attendance!$N:$N,0))&lt;"1200","M","N")))),"")</f>
        <v>N</v>
      </c>
      <c r="V116" s="83" t="str" cm="1">
        <f t="array" ref="V116">_xlfn.IFNA(IF(OR(VALUE(V$7&amp;$C$3)=PH),IF(V117="","PH",IF(INDEX(Attendance!$O:$O,MATCH($B116&amp;V$7,Attendance!$N:$N,0))&lt;"1200","PM","PN")),IF(V$6="Sun",IF(V117="","RD",IF(INDEX(Attendance!$O:$O,MATCH($B116&amp;V$7,Attendance!$N:$N,0))&lt;"1200","RM","RN")),IF(V117="",IF(V$7="","",IF(INDEX(Attendance!$I:$I,MATCH($B116&amp;V$7,Attendance!$N:$N,0))="ABS","AB","UL")),IF(INDEX(Attendance!$O:$O,MATCH($B116&amp;V$7,Attendance!$N:$N,0))&lt;"1200","M","N")))),"")</f>
        <v>N</v>
      </c>
      <c r="W116" s="83" t="str" cm="1">
        <f t="array" ref="W116">_xlfn.IFNA(IF(OR(VALUE(W$7&amp;$C$3)=PH),IF(W117="","PH",IF(INDEX(Attendance!$O:$O,MATCH($B116&amp;W$7,Attendance!$N:$N,0))&lt;"1200","PM","PN")),IF(W$6="Sun",IF(W117="","RD",IF(INDEX(Attendance!$O:$O,MATCH($B116&amp;W$7,Attendance!$N:$N,0))&lt;"1200","RM","RN")),IF(W117="",IF(W$7="","",IF(INDEX(Attendance!$I:$I,MATCH($B116&amp;W$7,Attendance!$N:$N,0))="ABS","AB","UL")),IF(INDEX(Attendance!$O:$O,MATCH($B116&amp;W$7,Attendance!$N:$N,0))&lt;"1200","M","N")))),"")</f>
        <v>N</v>
      </c>
      <c r="X116" s="83" t="str" cm="1">
        <f t="array" ref="X116">_xlfn.IFNA(IF(OR(VALUE(X$7&amp;$C$3)=PH),IF(X117="","PH",IF(INDEX(Attendance!$O:$O,MATCH($B116&amp;X$7,Attendance!$N:$N,0))&lt;"1200","PM","PN")),IF(X$6="Sun",IF(X117="","RD",IF(INDEX(Attendance!$O:$O,MATCH($B116&amp;X$7,Attendance!$N:$N,0))&lt;"1200","RM","RN")),IF(X117="",IF(X$7="","",IF(INDEX(Attendance!$I:$I,MATCH($B116&amp;X$7,Attendance!$N:$N,0))="ABS","AB","UL")),IF(INDEX(Attendance!$O:$O,MATCH($B116&amp;X$7,Attendance!$N:$N,0))&lt;"1200","M","N")))),"")</f>
        <v>N</v>
      </c>
      <c r="Y116" s="83" t="str" cm="1">
        <f t="array" ref="Y116">_xlfn.IFNA(IF(OR(VALUE(Y$7&amp;$C$3)=PH),IF(Y117="","PH",IF(INDEX(Attendance!$O:$O,MATCH($B116&amp;Y$7,Attendance!$N:$N,0))&lt;"1200","PM","PN")),IF(Y$6="Sun",IF(Y117="","RD",IF(INDEX(Attendance!$O:$O,MATCH($B116&amp;Y$7,Attendance!$N:$N,0))&lt;"1200","RM","RN")),IF(Y117="",IF(Y$7="","",IF(INDEX(Attendance!$I:$I,MATCH($B116&amp;Y$7,Attendance!$N:$N,0))="ABS","AB","UL")),IF(INDEX(Attendance!$O:$O,MATCH($B116&amp;Y$7,Attendance!$N:$N,0))&lt;"1200","M","N")))),"")</f>
        <v>N</v>
      </c>
      <c r="Z116" s="83" t="str" cm="1">
        <f t="array" ref="Z116">_xlfn.IFNA(IF(OR(VALUE(Z$7&amp;$C$3)=PH),IF(Z117="","PH",IF(INDEX(Attendance!$O:$O,MATCH($B116&amp;Z$7,Attendance!$N:$N,0))&lt;"1200","PM","PN")),IF(Z$6="Sun",IF(Z117="","RD",IF(INDEX(Attendance!$O:$O,MATCH($B116&amp;Z$7,Attendance!$N:$N,0))&lt;"1200","RM","RN")),IF(Z117="",IF(Z$7="","",IF(INDEX(Attendance!$I:$I,MATCH($B116&amp;Z$7,Attendance!$N:$N,0))="ABS","AB","UL")),IF(INDEX(Attendance!$O:$O,MATCH($B116&amp;Z$7,Attendance!$N:$N,0))&lt;"1200","M","N")))),"")</f>
        <v>RD</v>
      </c>
      <c r="AA116" s="83" t="str" cm="1">
        <f t="array" ref="AA116">_xlfn.IFNA(IF(OR(VALUE(AA$7&amp;$C$3)=PH),IF(AA117="","PH",IF(INDEX(Attendance!$O:$O,MATCH($B116&amp;AA$7,Attendance!$N:$N,0))&lt;"1200","PM","PN")),IF(AA$6="Sun",IF(AA117="","RD",IF(INDEX(Attendance!$O:$O,MATCH($B116&amp;AA$7,Attendance!$N:$N,0))&lt;"1200","RM","RN")),IF(AA117="",IF(AA$7="","",IF(INDEX(Attendance!$I:$I,MATCH($B116&amp;AA$7,Attendance!$N:$N,0))="ABS","AB","UL")),IF(INDEX(Attendance!$O:$O,MATCH($B116&amp;AA$7,Attendance!$N:$N,0))&lt;"1200","M","N")))),"")</f>
        <v>N</v>
      </c>
      <c r="AB116" s="83" t="str" cm="1">
        <f t="array" ref="AB116">_xlfn.IFNA(IF(OR(VALUE(AB$7&amp;$C$3)=PH),IF(AB117="","PH",IF(INDEX(Attendance!$O:$O,MATCH($B116&amp;AB$7,Attendance!$N:$N,0))&lt;"1200","PM","PN")),IF(AB$6="Sun",IF(AB117="","RD",IF(INDEX(Attendance!$O:$O,MATCH($B116&amp;AB$7,Attendance!$N:$N,0))&lt;"1200","RM","RN")),IF(AB117="",IF(AB$7="","",IF(INDEX(Attendance!$I:$I,MATCH($B116&amp;AB$7,Attendance!$N:$N,0))="ABS","AB","UL")),IF(INDEX(Attendance!$O:$O,MATCH($B116&amp;AB$7,Attendance!$N:$N,0))&lt;"1200","M","N")))),"")</f>
        <v>N</v>
      </c>
      <c r="AC116" s="83" t="str" cm="1">
        <f t="array" ref="AC116">_xlfn.IFNA(IF(OR(VALUE(AC$7&amp;$C$3)=PH),IF(AC117="","PH",IF(INDEX(Attendance!$O:$O,MATCH($B116&amp;AC$7,Attendance!$N:$N,0))&lt;"1200","PM","PN")),IF(AC$6="Sun",IF(AC117="","RD",IF(INDEX(Attendance!$O:$O,MATCH($B116&amp;AC$7,Attendance!$N:$N,0))&lt;"1200","RM","RN")),IF(AC117="",IF(AC$7="","",IF(INDEX(Attendance!$I:$I,MATCH($B116&amp;AC$7,Attendance!$N:$N,0))="ABS","AB","UL")),IF(INDEX(Attendance!$O:$O,MATCH($B116&amp;AC$7,Attendance!$N:$N,0))&lt;"1200","M","N")))),"")</f>
        <v>N</v>
      </c>
      <c r="AD116" s="83" t="str" cm="1">
        <f t="array" ref="AD116">_xlfn.IFNA(IF(OR(VALUE(AD$7&amp;$C$3)=PH),IF(AD117="","PH",IF(INDEX(Attendance!$O:$O,MATCH($B116&amp;AD$7,Attendance!$N:$N,0))&lt;"1200","PM","PN")),IF(AD$6="Sun",IF(AD117="","RD",IF(INDEX(Attendance!$O:$O,MATCH($B116&amp;AD$7,Attendance!$N:$N,0))&lt;"1200","RM","RN")),IF(AD117="",IF(AD$7="","",IF(INDEX(Attendance!$I:$I,MATCH($B116&amp;AD$7,Attendance!$N:$N,0))="ABS","AB","UL")),IF(INDEX(Attendance!$O:$O,MATCH($B116&amp;AD$7,Attendance!$N:$N,0))&lt;"1200","M","N")))),"")</f>
        <v>N</v>
      </c>
      <c r="AE116" s="83" t="str" cm="1">
        <f t="array" ref="AE116">_xlfn.IFNA(IF(OR(VALUE(AE$7&amp;$C$3)=PH),IF(AE117="","PH",IF(INDEX(Attendance!$O:$O,MATCH($B116&amp;AE$7,Attendance!$N:$N,0))&lt;"1200","PM","PN")),IF(AE$6="Sun",IF(AE117="","RD",IF(INDEX(Attendance!$O:$O,MATCH($B116&amp;AE$7,Attendance!$N:$N,0))&lt;"1200","RM","RN")),IF(AE117="",IF(AE$7="","",IF(INDEX(Attendance!$I:$I,MATCH($B116&amp;AE$7,Attendance!$N:$N,0))="ABS","AB","UL")),IF(INDEX(Attendance!$O:$O,MATCH($B116&amp;AE$7,Attendance!$N:$N,0))&lt;"1200","M","N")))),"")</f>
        <v>N</v>
      </c>
      <c r="AF116" s="83" t="str" cm="1">
        <f t="array" ref="AF116">_xlfn.IFNA(IF(OR(VALUE(AF$7&amp;$C$3)=PH),IF(AF117="","PH",IF(INDEX(Attendance!$O:$O,MATCH($B116&amp;AF$7,Attendance!$N:$N,0))&lt;"1200","PM","PN")),IF(AF$6="Sun",IF(AF117="","RD",IF(INDEX(Attendance!$O:$O,MATCH($B116&amp;AF$7,Attendance!$N:$N,0))&lt;"1200","RM","RN")),IF(AF117="",IF(AF$7="","",IF(INDEX(Attendance!$I:$I,MATCH($B116&amp;AF$7,Attendance!$N:$N,0))="ABS","AB","UL")),IF(INDEX(Attendance!$O:$O,MATCH($B116&amp;AF$7,Attendance!$N:$N,0))&lt;"1200","M","N")))),"")</f>
        <v>N</v>
      </c>
      <c r="AG116" s="83" t="str" cm="1">
        <f t="array" ref="AG116">_xlfn.IFNA(IF(OR(VALUE(AG$7&amp;$C$3)=PH),IF(AG117="","PH",IF(INDEX(Attendance!$O:$O,MATCH($B116&amp;AG$7,Attendance!$N:$N,0))&lt;"1200","PM","PN")),IF(AG$6="Sun",IF(AG117="","RD",IF(INDEX(Attendance!$O:$O,MATCH($B116&amp;AG$7,Attendance!$N:$N,0))&lt;"1200","RM","RN")),IF(AG117="",IF(AG$7="","",IF(INDEX(Attendance!$I:$I,MATCH($B116&amp;AG$7,Attendance!$N:$N,0))="ABS","AB","UL")),IF(INDEX(Attendance!$O:$O,MATCH($B116&amp;AG$7,Attendance!$N:$N,0))&lt;"1200","M","N")))),"")</f>
        <v>RD</v>
      </c>
      <c r="AH116" s="83" t="str" cm="1">
        <f t="array" ref="AH116">_xlfn.IFNA(IF(OR(VALUE(AH$7&amp;$C$3)=PH),IF(AH117="","PH",IF(INDEX(Attendance!$O:$O,MATCH($B116&amp;AH$7,Attendance!$N:$N,0))&lt;"1200","PM","PN")),IF(AH$6="Sun",IF(AH117="","RD",IF(INDEX(Attendance!$O:$O,MATCH($B116&amp;AH$7,Attendance!$N:$N,0))&lt;"1200","RM","RN")),IF(AH117="",IF(AH$7="","",IF(INDEX(Attendance!$I:$I,MATCH($B116&amp;AH$7,Attendance!$N:$N,0))="ABS","AB","UL")),IF(INDEX(Attendance!$O:$O,MATCH($B116&amp;AH$7,Attendance!$N:$N,0))&lt;"1200","M","N")))),"")</f>
        <v/>
      </c>
      <c r="AI116" s="83" t="str" cm="1">
        <f t="array" ref="AI116">_xlfn.IFNA(IF(OR(VALUE(AI$7&amp;$C$3)=PH),IF(AI117="","PH",IF(INDEX(Attendance!$O:$O,MATCH($B116&amp;AI$7,Attendance!$N:$N,0))&lt;"1200","PM","PN")),IF(AI$6="Sun",IF(AI117="","RD",IF(INDEX(Attendance!$O:$O,MATCH($B116&amp;AI$7,Attendance!$N:$N,0))&lt;"1200","RM","RN")),IF(AI117="",IF(AI$7="","",IF(INDEX(Attendance!$I:$I,MATCH($B116&amp;AI$7,Attendance!$N:$N,0))="ABS","AB","UL")),IF(INDEX(Attendance!$O:$O,MATCH($B116&amp;AI$7,Attendance!$N:$N,0))&lt;"1200","M","N")))),"")</f>
        <v/>
      </c>
      <c r="AJ116" s="83" t="str" cm="1">
        <f t="array" ref="AJ116">_xlfn.IFNA(IF(OR(VALUE(AJ$7&amp;$C$3)=PH),IF(AJ117="","PH",IF(INDEX(Attendance!$O:$O,MATCH($B116&amp;AJ$7,Attendance!$N:$N,0))&lt;"1200","PM","PN")),IF(AJ$6="Sun",IF(AJ117="","RD",IF(INDEX(Attendance!$O:$O,MATCH($B116&amp;AJ$7,Attendance!$N:$N,0))&lt;"1200","RM","RN")),IF(AJ117="",IF(AJ$7="","",IF(INDEX(Attendance!$I:$I,MATCH($B116&amp;AJ$7,Attendance!$N:$N,0))="ABS","AB","UL")),IF(INDEX(Attendance!$O:$O,MATCH($B116&amp;AJ$7,Attendance!$N:$N,0))&lt;"1200","M","N")))),"")</f>
        <v/>
      </c>
      <c r="AK116" s="258">
        <f>SUM(SUMIF(F116:AJ116,{"M","N","A"},F117:AJ117))</f>
        <v>168</v>
      </c>
      <c r="AL116" s="187">
        <f>SUM(SUMIF(F116:AJ116,{"M","N"},F118:AJ118),SUMIF(F116:AJ116,{"OM","ON"},F117:AJ117))</f>
        <v>57</v>
      </c>
      <c r="AM116" s="187">
        <f>SUM(SUMIF(F116:AJ116,{"PM","PN","RM","RN"},F117:AJ117))</f>
        <v>0</v>
      </c>
      <c r="AN116" s="187">
        <f>SUM(SUMIF(F116:AJ116,{"PM","PN"},F118:AJ118))</f>
        <v>0</v>
      </c>
      <c r="AO116" s="261">
        <f>SUM(F121:AJ121)</f>
        <v>105</v>
      </c>
      <c r="AP116" s="264">
        <f>SUM(F120:AJ120)</f>
        <v>24</v>
      </c>
      <c r="AQ116" s="188">
        <f>IF(D120="",0,SUM(COUNTIFS(F116:AJ116,{"M","N","A","OM","ON","OA","PM","PN","PA","RM","RN","RA"})))</f>
        <v>0</v>
      </c>
      <c r="AR116" s="74">
        <f>COUNTIF(F116:AJ116,"AL")</f>
        <v>0</v>
      </c>
      <c r="AS116" s="74">
        <f>COUNTIF(F116:AJ116,"MC")</f>
        <v>0</v>
      </c>
      <c r="AT116" s="74">
        <f>SUM(COUNTIF(F116:AJ116,{"RPH","PH"}))</f>
        <v>2</v>
      </c>
      <c r="AU116" s="255">
        <f t="shared" ref="AU116" si="20">_xlfn.IFNA(IF($B116="",0,AK116*$AK$5+SUM(AL121:AN121)+SUM(AO116:AP121)+SUM(AQ121:AT121)),"")</f>
        <v>1693.7899999999997</v>
      </c>
    </row>
    <row r="117" spans="1:47" s="212" customFormat="1" ht="33" customHeight="1" x14ac:dyDescent="0.25">
      <c r="A117" s="189"/>
      <c r="B117" s="184"/>
      <c r="C117" s="190" t="str">
        <f>_xlfn.IFNA(INDEX(Masterlist!D:D,MATCH(B116,Masterlist!B:B,0)),"")</f>
        <v>IC No. 20</v>
      </c>
      <c r="D117" s="88"/>
      <c r="E117" s="191" t="s">
        <v>174</v>
      </c>
      <c r="F117" s="192">
        <f>IFERROR(IF(F$6="Sun",INDEX(Attendance!$R:$R,MATCH($B116&amp;F$7,Attendance!$N:$N,0)),IF(INDEX(Attendance!$R:$R,MATCH($B116&amp;F$7,Attendance!$N:$N,0))="","",IF(INDEX(Attendance!$R:$R,MATCH($B116&amp;F$7,Attendance!$N:$N,0))&gt;8,8,INDEX(Attendance!$R:$R,MATCH($B116&amp;F$7,Attendance!$N:$N,0))))),"")</f>
        <v>8</v>
      </c>
      <c r="G117" s="192">
        <f>IFERROR(IF(G$6="Sun",INDEX(Attendance!$R:$R,MATCH($B116&amp;G$7,Attendance!$N:$N,0)),IF(INDEX(Attendance!$R:$R,MATCH($B116&amp;G$7,Attendance!$N:$N,0))="","",IF(INDEX(Attendance!$R:$R,MATCH($B116&amp;G$7,Attendance!$N:$N,0))&gt;8,8,INDEX(Attendance!$R:$R,MATCH($B116&amp;G$7,Attendance!$N:$N,0))))),"")</f>
        <v>8</v>
      </c>
      <c r="H117" s="192">
        <f>IFERROR(IF(H$6="Sun",INDEX(Attendance!$R:$R,MATCH($B116&amp;H$7,Attendance!$N:$N,0)),IF(INDEX(Attendance!$R:$R,MATCH($B116&amp;H$7,Attendance!$N:$N,0))="","",IF(INDEX(Attendance!$R:$R,MATCH($B116&amp;H$7,Attendance!$N:$N,0))&gt;8,8,INDEX(Attendance!$R:$R,MATCH($B116&amp;H$7,Attendance!$N:$N,0))))),"")</f>
        <v>8</v>
      </c>
      <c r="I117" s="192">
        <f>IFERROR(IF(I$6="Sun",INDEX(Attendance!$R:$R,MATCH($B116&amp;I$7,Attendance!$N:$N,0)),IF(INDEX(Attendance!$R:$R,MATCH($B116&amp;I$7,Attendance!$N:$N,0))="","",IF(INDEX(Attendance!$R:$R,MATCH($B116&amp;I$7,Attendance!$N:$N,0))&gt;8,8,INDEX(Attendance!$R:$R,MATCH($B116&amp;I$7,Attendance!$N:$N,0))))),"")</f>
        <v>8</v>
      </c>
      <c r="J117" s="192">
        <f>IFERROR(IF(J$6="Sun",INDEX(Attendance!$R:$R,MATCH($B116&amp;J$7,Attendance!$N:$N,0)),IF(INDEX(Attendance!$R:$R,MATCH($B116&amp;J$7,Attendance!$N:$N,0))="","",IF(INDEX(Attendance!$R:$R,MATCH($B116&amp;J$7,Attendance!$N:$N,0))&gt;8,8,INDEX(Attendance!$R:$R,MATCH($B116&amp;J$7,Attendance!$N:$N,0))))),"")</f>
        <v>8</v>
      </c>
      <c r="K117" s="192">
        <f>IFERROR(IF(K$6="Sun",INDEX(Attendance!$R:$R,MATCH($B116&amp;K$7,Attendance!$N:$N,0)),IF(INDEX(Attendance!$R:$R,MATCH($B116&amp;K$7,Attendance!$N:$N,0))="","",IF(INDEX(Attendance!$R:$R,MATCH($B116&amp;K$7,Attendance!$N:$N,0))&gt;8,8,INDEX(Attendance!$R:$R,MATCH($B116&amp;K$7,Attendance!$N:$N,0))))),"")</f>
        <v>8</v>
      </c>
      <c r="L117" s="192" t="str">
        <f>IFERROR(IF(L$6="Sun",INDEX(Attendance!$R:$R,MATCH($B116&amp;L$7,Attendance!$N:$N,0)),IF(INDEX(Attendance!$R:$R,MATCH($B116&amp;L$7,Attendance!$N:$N,0))="","",IF(INDEX(Attendance!$R:$R,MATCH($B116&amp;L$7,Attendance!$N:$N,0))&gt;8,8,INDEX(Attendance!$R:$R,MATCH($B116&amp;L$7,Attendance!$N:$N,0))))),"")</f>
        <v/>
      </c>
      <c r="M117" s="192" t="str">
        <f>IFERROR(IF(M$6="Sun",INDEX(Attendance!$R:$R,MATCH($B116&amp;M$7,Attendance!$N:$N,0)),IF(INDEX(Attendance!$R:$R,MATCH($B116&amp;M$7,Attendance!$N:$N,0))="","",IF(INDEX(Attendance!$R:$R,MATCH($B116&amp;M$7,Attendance!$N:$N,0))&gt;8,8,INDEX(Attendance!$R:$R,MATCH($B116&amp;M$7,Attendance!$N:$N,0))))),"")</f>
        <v/>
      </c>
      <c r="N117" s="192">
        <f>IFERROR(IF(N$6="Sun",INDEX(Attendance!$R:$R,MATCH($B116&amp;N$7,Attendance!$N:$N,0)),IF(INDEX(Attendance!$R:$R,MATCH($B116&amp;N$7,Attendance!$N:$N,0))="","",IF(INDEX(Attendance!$R:$R,MATCH($B116&amp;N$7,Attendance!$N:$N,0))&gt;8,8,INDEX(Attendance!$R:$R,MATCH($B116&amp;N$7,Attendance!$N:$N,0))))),"")</f>
        <v>8</v>
      </c>
      <c r="O117" s="192">
        <f>IFERROR(IF(O$6="Sun",INDEX(Attendance!$R:$R,MATCH($B116&amp;O$7,Attendance!$N:$N,0)),IF(INDEX(Attendance!$R:$R,MATCH($B116&amp;O$7,Attendance!$N:$N,0))="","",IF(INDEX(Attendance!$R:$R,MATCH($B116&amp;O$7,Attendance!$N:$N,0))&gt;8,8,INDEX(Attendance!$R:$R,MATCH($B116&amp;O$7,Attendance!$N:$N,0))))),"")</f>
        <v>8</v>
      </c>
      <c r="P117" s="192">
        <f>IFERROR(IF(P$6="Sun",INDEX(Attendance!$R:$R,MATCH($B116&amp;P$7,Attendance!$N:$N,0)),IF(INDEX(Attendance!$R:$R,MATCH($B116&amp;P$7,Attendance!$N:$N,0))="","",IF(INDEX(Attendance!$R:$R,MATCH($B116&amp;P$7,Attendance!$N:$N,0))&gt;8,8,INDEX(Attendance!$R:$R,MATCH($B116&amp;P$7,Attendance!$N:$N,0))))),"")</f>
        <v>8</v>
      </c>
      <c r="Q117" s="192" t="str">
        <f>IFERROR(IF(Q$6="Sun",INDEX(Attendance!$R:$R,MATCH($B116&amp;Q$7,Attendance!$N:$N,0)),IF(INDEX(Attendance!$R:$R,MATCH($B116&amp;Q$7,Attendance!$N:$N,0))="","",IF(INDEX(Attendance!$R:$R,MATCH($B116&amp;Q$7,Attendance!$N:$N,0))&gt;8,8,INDEX(Attendance!$R:$R,MATCH($B116&amp;Q$7,Attendance!$N:$N,0))))),"")</f>
        <v/>
      </c>
      <c r="R117" s="192" t="str">
        <f>IFERROR(IF(R$6="Sun",INDEX(Attendance!$R:$R,MATCH($B116&amp;R$7,Attendance!$N:$N,0)),IF(INDEX(Attendance!$R:$R,MATCH($B116&amp;R$7,Attendance!$N:$N,0))="","",IF(INDEX(Attendance!$R:$R,MATCH($B116&amp;R$7,Attendance!$N:$N,0))&gt;8,8,INDEX(Attendance!$R:$R,MATCH($B116&amp;R$7,Attendance!$N:$N,0))))),"")</f>
        <v/>
      </c>
      <c r="S117" s="192" t="str">
        <f>IFERROR(IF(S$6="Sun",INDEX(Attendance!$R:$R,MATCH($B116&amp;S$7,Attendance!$N:$N,0)),IF(INDEX(Attendance!$R:$R,MATCH($B116&amp;S$7,Attendance!$N:$N,0))="","",IF(INDEX(Attendance!$R:$R,MATCH($B116&amp;S$7,Attendance!$N:$N,0))&gt;8,8,INDEX(Attendance!$R:$R,MATCH($B116&amp;S$7,Attendance!$N:$N,0))))),"")</f>
        <v/>
      </c>
      <c r="T117" s="192">
        <f>IFERROR(IF(T$6="Sun",INDEX(Attendance!$R:$R,MATCH($B116&amp;T$7,Attendance!$N:$N,0)),IF(INDEX(Attendance!$R:$R,MATCH($B116&amp;T$7,Attendance!$N:$N,0))="","",IF(INDEX(Attendance!$R:$R,MATCH($B116&amp;T$7,Attendance!$N:$N,0))&gt;8,8,INDEX(Attendance!$R:$R,MATCH($B116&amp;T$7,Attendance!$N:$N,0))))),"")</f>
        <v>8</v>
      </c>
      <c r="U117" s="192">
        <f>IFERROR(IF(U$6="Sun",INDEX(Attendance!$R:$R,MATCH($B116&amp;U$7,Attendance!$N:$N,0)),IF(INDEX(Attendance!$R:$R,MATCH($B116&amp;U$7,Attendance!$N:$N,0))="","",IF(INDEX(Attendance!$R:$R,MATCH($B116&amp;U$7,Attendance!$N:$N,0))&gt;8,8,INDEX(Attendance!$R:$R,MATCH($B116&amp;U$7,Attendance!$N:$N,0))))),"")</f>
        <v>8</v>
      </c>
      <c r="V117" s="192">
        <f>IFERROR(IF(V$6="Sun",INDEX(Attendance!$R:$R,MATCH($B116&amp;V$7,Attendance!$N:$N,0)),IF(INDEX(Attendance!$R:$R,MATCH($B116&amp;V$7,Attendance!$N:$N,0))="","",IF(INDEX(Attendance!$R:$R,MATCH($B116&amp;V$7,Attendance!$N:$N,0))&gt;8,8,INDEX(Attendance!$R:$R,MATCH($B116&amp;V$7,Attendance!$N:$N,0))))),"")</f>
        <v>8</v>
      </c>
      <c r="W117" s="192">
        <f>IFERROR(IF(W$6="Sun",INDEX(Attendance!$R:$R,MATCH($B116&amp;W$7,Attendance!$N:$N,0)),IF(INDEX(Attendance!$R:$R,MATCH($B116&amp;W$7,Attendance!$N:$N,0))="","",IF(INDEX(Attendance!$R:$R,MATCH($B116&amp;W$7,Attendance!$N:$N,0))&gt;8,8,INDEX(Attendance!$R:$R,MATCH($B116&amp;W$7,Attendance!$N:$N,0))))),"")</f>
        <v>8</v>
      </c>
      <c r="X117" s="192">
        <f>IFERROR(IF(X$6="Sun",INDEX(Attendance!$R:$R,MATCH($B116&amp;X$7,Attendance!$N:$N,0)),IF(INDEX(Attendance!$R:$R,MATCH($B116&amp;X$7,Attendance!$N:$N,0))="","",IF(INDEX(Attendance!$R:$R,MATCH($B116&amp;X$7,Attendance!$N:$N,0))&gt;8,8,INDEX(Attendance!$R:$R,MATCH($B116&amp;X$7,Attendance!$N:$N,0))))),"")</f>
        <v>8</v>
      </c>
      <c r="Y117" s="192">
        <f>IFERROR(IF(Y$6="Sun",INDEX(Attendance!$R:$R,MATCH($B116&amp;Y$7,Attendance!$N:$N,0)),IF(INDEX(Attendance!$R:$R,MATCH($B116&amp;Y$7,Attendance!$N:$N,0))="","",IF(INDEX(Attendance!$R:$R,MATCH($B116&amp;Y$7,Attendance!$N:$N,0))&gt;8,8,INDEX(Attendance!$R:$R,MATCH($B116&amp;Y$7,Attendance!$N:$N,0))))),"")</f>
        <v>8</v>
      </c>
      <c r="Z117" s="192" t="str">
        <f>IFERROR(IF(Z$6="Sun",INDEX(Attendance!$R:$R,MATCH($B116&amp;Z$7,Attendance!$N:$N,0)),IF(INDEX(Attendance!$R:$R,MATCH($B116&amp;Z$7,Attendance!$N:$N,0))="","",IF(INDEX(Attendance!$R:$R,MATCH($B116&amp;Z$7,Attendance!$N:$N,0))&gt;8,8,INDEX(Attendance!$R:$R,MATCH($B116&amp;Z$7,Attendance!$N:$N,0))))),"")</f>
        <v/>
      </c>
      <c r="AA117" s="192">
        <f>IFERROR(IF(AA$6="Sun",INDEX(Attendance!$R:$R,MATCH($B116&amp;AA$7,Attendance!$N:$N,0)),IF(INDEX(Attendance!$R:$R,MATCH($B116&amp;AA$7,Attendance!$N:$N,0))="","",IF(INDEX(Attendance!$R:$R,MATCH($B116&amp;AA$7,Attendance!$N:$N,0))&gt;8,8,INDEX(Attendance!$R:$R,MATCH($B116&amp;AA$7,Attendance!$N:$N,0))))),"")</f>
        <v>8</v>
      </c>
      <c r="AB117" s="192">
        <f>IFERROR(IF(AB$6="Sun",INDEX(Attendance!$R:$R,MATCH($B116&amp;AB$7,Attendance!$N:$N,0)),IF(INDEX(Attendance!$R:$R,MATCH($B116&amp;AB$7,Attendance!$N:$N,0))="","",IF(INDEX(Attendance!$R:$R,MATCH($B116&amp;AB$7,Attendance!$N:$N,0))&gt;8,8,INDEX(Attendance!$R:$R,MATCH($B116&amp;AB$7,Attendance!$N:$N,0))))),"")</f>
        <v>8</v>
      </c>
      <c r="AC117" s="192">
        <f>IFERROR(IF(AC$6="Sun",INDEX(Attendance!$R:$R,MATCH($B116&amp;AC$7,Attendance!$N:$N,0)),IF(INDEX(Attendance!$R:$R,MATCH($B116&amp;AC$7,Attendance!$N:$N,0))="","",IF(INDEX(Attendance!$R:$R,MATCH($B116&amp;AC$7,Attendance!$N:$N,0))&gt;8,8,INDEX(Attendance!$R:$R,MATCH($B116&amp;AC$7,Attendance!$N:$N,0))))),"")</f>
        <v>8</v>
      </c>
      <c r="AD117" s="192">
        <f>IFERROR(IF(AD$6="Sun",INDEX(Attendance!$R:$R,MATCH($B116&amp;AD$7,Attendance!$N:$N,0)),IF(INDEX(Attendance!$R:$R,MATCH($B116&amp;AD$7,Attendance!$N:$N,0))="","",IF(INDEX(Attendance!$R:$R,MATCH($B116&amp;AD$7,Attendance!$N:$N,0))&gt;8,8,INDEX(Attendance!$R:$R,MATCH($B116&amp;AD$7,Attendance!$N:$N,0))))),"")</f>
        <v>8</v>
      </c>
      <c r="AE117" s="192">
        <f>IFERROR(IF(AE$6="Sun",INDEX(Attendance!$R:$R,MATCH($B116&amp;AE$7,Attendance!$N:$N,0)),IF(INDEX(Attendance!$R:$R,MATCH($B116&amp;AE$7,Attendance!$N:$N,0))="","",IF(INDEX(Attendance!$R:$R,MATCH($B116&amp;AE$7,Attendance!$N:$N,0))&gt;8,8,INDEX(Attendance!$R:$R,MATCH($B116&amp;AE$7,Attendance!$N:$N,0))))),"")</f>
        <v>8</v>
      </c>
      <c r="AF117" s="192">
        <f>IFERROR(IF(AF$6="Sun",INDEX(Attendance!$R:$R,MATCH($B116&amp;AF$7,Attendance!$N:$N,0)),IF(INDEX(Attendance!$R:$R,MATCH($B116&amp;AF$7,Attendance!$N:$N,0))="","",IF(INDEX(Attendance!$R:$R,MATCH($B116&amp;AF$7,Attendance!$N:$N,0))&gt;8,8,INDEX(Attendance!$R:$R,MATCH($B116&amp;AF$7,Attendance!$N:$N,0))))),"")</f>
        <v>8</v>
      </c>
      <c r="AG117" s="192" t="str">
        <f>IFERROR(IF(AG$6="Sun",INDEX(Attendance!$R:$R,MATCH($B116&amp;AG$7,Attendance!$N:$N,0)),IF(INDEX(Attendance!$R:$R,MATCH($B116&amp;AG$7,Attendance!$N:$N,0))="","",IF(INDEX(Attendance!$R:$R,MATCH($B116&amp;AG$7,Attendance!$N:$N,0))&gt;8,8,INDEX(Attendance!$R:$R,MATCH($B116&amp;AG$7,Attendance!$N:$N,0))))),"")</f>
        <v/>
      </c>
      <c r="AH117" s="192" t="str">
        <f>IFERROR(IF(AH$6="Sun",INDEX(Attendance!$R:$R,MATCH($B116&amp;AH$7,Attendance!$N:$N,0)),IF(INDEX(Attendance!$R:$R,MATCH($B116&amp;AH$7,Attendance!$N:$N,0))="","",IF(INDEX(Attendance!$R:$R,MATCH($B116&amp;AH$7,Attendance!$N:$N,0))&gt;8,8,INDEX(Attendance!$R:$R,MATCH($B116&amp;AH$7,Attendance!$N:$N,0))))),"")</f>
        <v/>
      </c>
      <c r="AI117" s="192" t="str">
        <f>IFERROR(IF(AI$6="Sun",INDEX(Attendance!$R:$R,MATCH($B116&amp;AI$7,Attendance!$N:$N,0)),IF(INDEX(Attendance!$R:$R,MATCH($B116&amp;AI$7,Attendance!$N:$N,0))="","",IF(INDEX(Attendance!$R:$R,MATCH($B116&amp;AI$7,Attendance!$N:$N,0))&gt;8,8,INDEX(Attendance!$R:$R,MATCH($B116&amp;AI$7,Attendance!$N:$N,0))))),"")</f>
        <v/>
      </c>
      <c r="AJ117" s="192" t="str">
        <f>IFERROR(IF(AJ$6="Sun",INDEX(Attendance!$R:$R,MATCH($B116&amp;AJ$7,Attendance!$N:$N,0)),IF(INDEX(Attendance!$R:$R,MATCH($B116&amp;AJ$7,Attendance!$N:$N,0))="","",IF(INDEX(Attendance!$R:$R,MATCH($B116&amp;AJ$7,Attendance!$N:$N,0))&gt;8,8,INDEX(Attendance!$R:$R,MATCH($B116&amp;AJ$7,Attendance!$N:$N,0))))),"")</f>
        <v/>
      </c>
      <c r="AK117" s="259"/>
      <c r="AL117" s="193">
        <f>ROUND((IF($C121="",Basic,MID($C121,FIND("RM",$C121)+3,4))+$AP116+$AQ121)/WorkDays/WorkHours*AL$6,4)</f>
        <v>8.8269000000000002</v>
      </c>
      <c r="AM117" s="193">
        <f>ROUND((IF($C121="",Basic,MID($C121,FIND("RM",$C121)+3,4))+$AP116+$AQ121)/WorkDays/WorkHours*AM$6,4)</f>
        <v>11.7692</v>
      </c>
      <c r="AN117" s="193">
        <f>ROUND((IF($C121="",Basic,MID($C121,FIND("RM",$C121)+3,4))+$AP116+$AQ121)/WorkDays/WorkHours*AN$6,4)</f>
        <v>17.6538</v>
      </c>
      <c r="AO117" s="262"/>
      <c r="AP117" s="265"/>
      <c r="AQ117" s="86"/>
      <c r="AR117" s="194"/>
      <c r="AS117" s="194"/>
      <c r="AT117" s="194"/>
      <c r="AU117" s="256"/>
    </row>
    <row r="118" spans="1:47" s="212" customFormat="1" ht="33" customHeight="1" x14ac:dyDescent="0.25">
      <c r="A118" s="189"/>
      <c r="B118" s="184"/>
      <c r="C118" s="195" t="str">
        <f>_xlfn.IFNA(INDEX(Masterlist!E:E,MATCH(B116,Masterlist!B:B,0)),"")</f>
        <v>Phone No. 20</v>
      </c>
      <c r="D118" s="1"/>
      <c r="E118" s="196" t="s">
        <v>175</v>
      </c>
      <c r="F118" s="197">
        <f>IFERROR(IF(F$6="Sun","",IF(INDEX(Attendance!$S:$S,MATCH($B116&amp;F$7,Attendance!$N:$N,0))=TRUE,"",IF(F117&lt;8,"",INDEX(Attendance!$G:$G,MATCH($B116&amp;F$7,Attendance!$N:$N,0))))),"")</f>
        <v>2</v>
      </c>
      <c r="G118" s="197">
        <f>IFERROR(IF(G$6="Sun","",IF(INDEX(Attendance!$S:$S,MATCH($B116&amp;G$7,Attendance!$N:$N,0))=TRUE,"",IF(G117&lt;8,"",INDEX(Attendance!$G:$G,MATCH($B116&amp;G$7,Attendance!$N:$N,0))))),"")</f>
        <v>2</v>
      </c>
      <c r="H118" s="197">
        <f>IFERROR(IF(H$6="Sun","",IF(INDEX(Attendance!$S:$S,MATCH($B116&amp;H$7,Attendance!$N:$N,0))=TRUE,"",IF(H117&lt;8,"",INDEX(Attendance!$G:$G,MATCH($B116&amp;H$7,Attendance!$N:$N,0))))),"")</f>
        <v>2</v>
      </c>
      <c r="I118" s="197">
        <f>IFERROR(IF(I$6="Sun","",IF(INDEX(Attendance!$S:$S,MATCH($B116&amp;I$7,Attendance!$N:$N,0))=TRUE,"",IF(I117&lt;8,"",INDEX(Attendance!$G:$G,MATCH($B116&amp;I$7,Attendance!$N:$N,0))))),"")</f>
        <v>2</v>
      </c>
      <c r="J118" s="197">
        <f>IFERROR(IF(J$6="Sun","",IF(INDEX(Attendance!$S:$S,MATCH($B116&amp;J$7,Attendance!$N:$N,0))=TRUE,"",IF(J117&lt;8,"",INDEX(Attendance!$G:$G,MATCH($B116&amp;J$7,Attendance!$N:$N,0))))),"")</f>
        <v>2</v>
      </c>
      <c r="K118" s="197">
        <f>IFERROR(IF(K$6="Sun","",IF(INDEX(Attendance!$S:$S,MATCH($B116&amp;K$7,Attendance!$N:$N,0))=TRUE,"",IF(K117&lt;8,"",INDEX(Attendance!$G:$G,MATCH($B116&amp;K$7,Attendance!$N:$N,0))))),"")</f>
        <v>2</v>
      </c>
      <c r="L118" s="197" t="str">
        <f>IFERROR(IF(L$6="Sun","",IF(INDEX(Attendance!$S:$S,MATCH($B116&amp;L$7,Attendance!$N:$N,0))=TRUE,"",IF(L117&lt;8,"",INDEX(Attendance!$G:$G,MATCH($B116&amp;L$7,Attendance!$N:$N,0))))),"")</f>
        <v/>
      </c>
      <c r="M118" s="197">
        <f>IFERROR(IF(M$6="Sun","",IF(INDEX(Attendance!$S:$S,MATCH($B116&amp;M$7,Attendance!$N:$N,0))=TRUE,"",IF(M117&lt;8,"",INDEX(Attendance!$G:$G,MATCH($B116&amp;M$7,Attendance!$N:$N,0))))),"")</f>
        <v>0</v>
      </c>
      <c r="N118" s="197">
        <f>IFERROR(IF(N$6="Sun","",IF(INDEX(Attendance!$S:$S,MATCH($B116&amp;N$7,Attendance!$N:$N,0))=TRUE,"",IF(N117&lt;8,"",INDEX(Attendance!$G:$G,MATCH($B116&amp;N$7,Attendance!$N:$N,0))))),"")</f>
        <v>3</v>
      </c>
      <c r="O118" s="197">
        <f>IFERROR(IF(O$6="Sun","",IF(INDEX(Attendance!$S:$S,MATCH($B116&amp;O$7,Attendance!$N:$N,0))=TRUE,"",IF(O117&lt;8,"",INDEX(Attendance!$G:$G,MATCH($B116&amp;O$7,Attendance!$N:$N,0))))),"")</f>
        <v>3</v>
      </c>
      <c r="P118" s="197">
        <f>IFERROR(IF(P$6="Sun","",IF(INDEX(Attendance!$S:$S,MATCH($B116&amp;P$7,Attendance!$N:$N,0))=TRUE,"",IF(P117&lt;8,"",INDEX(Attendance!$G:$G,MATCH($B116&amp;P$7,Attendance!$N:$N,0))))),"")</f>
        <v>3</v>
      </c>
      <c r="Q118" s="197">
        <f>IFERROR(IF(Q$6="Sun","",IF(INDEX(Attendance!$S:$S,MATCH($B116&amp;Q$7,Attendance!$N:$N,0))=TRUE,"",IF(Q117&lt;8,"",INDEX(Attendance!$G:$G,MATCH($B116&amp;Q$7,Attendance!$N:$N,0))))),"")</f>
        <v>0</v>
      </c>
      <c r="R118" s="197">
        <f>IFERROR(IF(R$6="Sun","",IF(INDEX(Attendance!$S:$S,MATCH($B116&amp;R$7,Attendance!$N:$N,0))=TRUE,"",IF(R117&lt;8,"",INDEX(Attendance!$G:$G,MATCH($B116&amp;R$7,Attendance!$N:$N,0))))),"")</f>
        <v>0</v>
      </c>
      <c r="S118" s="197" t="str">
        <f>IFERROR(IF(S$6="Sun","",IF(INDEX(Attendance!$S:$S,MATCH($B116&amp;S$7,Attendance!$N:$N,0))=TRUE,"",IF(S117&lt;8,"",INDEX(Attendance!$G:$G,MATCH($B116&amp;S$7,Attendance!$N:$N,0))))),"")</f>
        <v/>
      </c>
      <c r="T118" s="197">
        <f>IFERROR(IF(T$6="Sun","",IF(INDEX(Attendance!$S:$S,MATCH($B116&amp;T$7,Attendance!$N:$N,0))=TRUE,"",IF(T117&lt;8,"",INDEX(Attendance!$G:$G,MATCH($B116&amp;T$7,Attendance!$N:$N,0))))),"")</f>
        <v>3</v>
      </c>
      <c r="U118" s="197">
        <f>IFERROR(IF(U$6="Sun","",IF(INDEX(Attendance!$S:$S,MATCH($B116&amp;U$7,Attendance!$N:$N,0))=TRUE,"",IF(U117&lt;8,"",INDEX(Attendance!$G:$G,MATCH($B116&amp;U$7,Attendance!$N:$N,0))))),"")</f>
        <v>3</v>
      </c>
      <c r="V118" s="197">
        <f>IFERROR(IF(V$6="Sun","",IF(INDEX(Attendance!$S:$S,MATCH($B116&amp;V$7,Attendance!$N:$N,0))=TRUE,"",IF(V117&lt;8,"",INDEX(Attendance!$G:$G,MATCH($B116&amp;V$7,Attendance!$N:$N,0))))),"")</f>
        <v>3</v>
      </c>
      <c r="W118" s="197">
        <f>IFERROR(IF(W$6="Sun","",IF(INDEX(Attendance!$S:$S,MATCH($B116&amp;W$7,Attendance!$N:$N,0))=TRUE,"",IF(W117&lt;8,"",INDEX(Attendance!$G:$G,MATCH($B116&amp;W$7,Attendance!$N:$N,0))))),"")</f>
        <v>3</v>
      </c>
      <c r="X118" s="197">
        <f>IFERROR(IF(X$6="Sun","",IF(INDEX(Attendance!$S:$S,MATCH($B116&amp;X$7,Attendance!$N:$N,0))=TRUE,"",IF(X117&lt;8,"",INDEX(Attendance!$G:$G,MATCH($B116&amp;X$7,Attendance!$N:$N,0))))),"")</f>
        <v>3</v>
      </c>
      <c r="Y118" s="197">
        <f>IFERROR(IF(Y$6="Sun","",IF(INDEX(Attendance!$S:$S,MATCH($B116&amp;Y$7,Attendance!$N:$N,0))=TRUE,"",IF(Y117&lt;8,"",INDEX(Attendance!$G:$G,MATCH($B116&amp;Y$7,Attendance!$N:$N,0))))),"")</f>
        <v>3</v>
      </c>
      <c r="Z118" s="197" t="str">
        <f>IFERROR(IF(Z$6="Sun","",IF(INDEX(Attendance!$S:$S,MATCH($B116&amp;Z$7,Attendance!$N:$N,0))=TRUE,"",IF(Z117&lt;8,"",INDEX(Attendance!$G:$G,MATCH($B116&amp;Z$7,Attendance!$N:$N,0))))),"")</f>
        <v/>
      </c>
      <c r="AA118" s="197">
        <f>IFERROR(IF(AA$6="Sun","",IF(INDEX(Attendance!$S:$S,MATCH($B116&amp;AA$7,Attendance!$N:$N,0))=TRUE,"",IF(AA117&lt;8,"",INDEX(Attendance!$G:$G,MATCH($B116&amp;AA$7,Attendance!$N:$N,0))))),"")</f>
        <v>3</v>
      </c>
      <c r="AB118" s="197">
        <f>IFERROR(IF(AB$6="Sun","",IF(INDEX(Attendance!$S:$S,MATCH($B116&amp;AB$7,Attendance!$N:$N,0))=TRUE,"",IF(AB117&lt;8,"",INDEX(Attendance!$G:$G,MATCH($B116&amp;AB$7,Attendance!$N:$N,0))))),"")</f>
        <v>3</v>
      </c>
      <c r="AC118" s="197">
        <f>IFERROR(IF(AC$6="Sun","",IF(INDEX(Attendance!$S:$S,MATCH($B116&amp;AC$7,Attendance!$N:$N,0))=TRUE,"",IF(AC117&lt;8,"",INDEX(Attendance!$G:$G,MATCH($B116&amp;AC$7,Attendance!$N:$N,0))))),"")</f>
        <v>3</v>
      </c>
      <c r="AD118" s="197">
        <f>IFERROR(IF(AD$6="Sun","",IF(INDEX(Attendance!$S:$S,MATCH($B116&amp;AD$7,Attendance!$N:$N,0))=TRUE,"",IF(AD117&lt;8,"",INDEX(Attendance!$G:$G,MATCH($B116&amp;AD$7,Attendance!$N:$N,0))))),"")</f>
        <v>3</v>
      </c>
      <c r="AE118" s="197">
        <f>IFERROR(IF(AE$6="Sun","",IF(INDEX(Attendance!$S:$S,MATCH($B116&amp;AE$7,Attendance!$N:$N,0))=TRUE,"",IF(AE117&lt;8,"",INDEX(Attendance!$G:$G,MATCH($B116&amp;AE$7,Attendance!$N:$N,0))))),"")</f>
        <v>3</v>
      </c>
      <c r="AF118" s="197">
        <f>IFERROR(IF(AF$6="Sun","",IF(INDEX(Attendance!$S:$S,MATCH($B116&amp;AF$7,Attendance!$N:$N,0))=TRUE,"",IF(AF117&lt;8,"",INDEX(Attendance!$G:$G,MATCH($B116&amp;AF$7,Attendance!$N:$N,0))))),"")</f>
        <v>3</v>
      </c>
      <c r="AG118" s="197" t="str">
        <f>IFERROR(IF(AG$6="Sun","",IF(INDEX(Attendance!$S:$S,MATCH($B116&amp;AG$7,Attendance!$N:$N,0))=TRUE,"",IF(AG117&lt;8,"",INDEX(Attendance!$G:$G,MATCH($B116&amp;AG$7,Attendance!$N:$N,0))))),"")</f>
        <v/>
      </c>
      <c r="AH118" s="197" t="str">
        <f>IFERROR(IF(AH$6="Sun","",IF(INDEX(Attendance!$S:$S,MATCH($B116&amp;AH$7,Attendance!$N:$N,0))=TRUE,"",IF(AH117&lt;8,"",INDEX(Attendance!$G:$G,MATCH($B116&amp;AH$7,Attendance!$N:$N,0))))),"")</f>
        <v/>
      </c>
      <c r="AI118" s="197" t="str">
        <f>IFERROR(IF(AI$6="Sun","",IF(INDEX(Attendance!$S:$S,MATCH($B116&amp;AI$7,Attendance!$N:$N,0))=TRUE,"",IF(AI117&lt;8,"",INDEX(Attendance!$G:$G,MATCH($B116&amp;AI$7,Attendance!$N:$N,0))))),"")</f>
        <v/>
      </c>
      <c r="AJ118" s="197" t="str">
        <f>IFERROR(IF(AJ$6="Sun","",IF(INDEX(Attendance!$S:$S,MATCH($B116&amp;AJ$7,Attendance!$N:$N,0))=TRUE,"",IF(AJ117&lt;8,"",INDEX(Attendance!$G:$G,MATCH($B116&amp;AJ$7,Attendance!$N:$N,0))))),"")</f>
        <v/>
      </c>
      <c r="AK118" s="259"/>
      <c r="AL118" s="198"/>
      <c r="AM118" s="198"/>
      <c r="AN118" s="198"/>
      <c r="AO118" s="262"/>
      <c r="AP118" s="265"/>
      <c r="AQ118" s="86"/>
      <c r="AR118" s="194"/>
      <c r="AS118" s="194"/>
      <c r="AT118" s="194"/>
      <c r="AU118" s="256"/>
    </row>
    <row r="119" spans="1:47" s="212" customFormat="1" ht="33" customHeight="1" x14ac:dyDescent="0.25">
      <c r="A119" s="189"/>
      <c r="B119" s="184"/>
      <c r="C119" s="195" t="str">
        <f>_xlfn.IFNA(INDEX(Masterlist!F:F,MATCH(B116,Masterlist!B:B,0)),"")</f>
        <v>Acc No. 20 Bank Code 20</v>
      </c>
      <c r="D119" s="88"/>
      <c r="E119" s="196"/>
      <c r="F119" s="199"/>
      <c r="G119" s="200"/>
      <c r="H119" s="192"/>
      <c r="I119" s="192"/>
      <c r="J119" s="192"/>
      <c r="K119" s="192"/>
      <c r="L119" s="192"/>
      <c r="M119" s="192"/>
      <c r="N119" s="192"/>
      <c r="O119" s="192"/>
      <c r="P119" s="192"/>
      <c r="Q119" s="201"/>
      <c r="R119" s="201"/>
      <c r="S119" s="192"/>
      <c r="T119" s="192"/>
      <c r="U119" s="192"/>
      <c r="V119" s="192"/>
      <c r="W119" s="192"/>
      <c r="X119" s="192"/>
      <c r="Y119" s="192"/>
      <c r="Z119" s="192"/>
      <c r="AA119" s="192"/>
      <c r="AB119" s="192"/>
      <c r="AC119" s="192"/>
      <c r="AD119" s="192"/>
      <c r="AE119" s="192"/>
      <c r="AF119" s="192"/>
      <c r="AG119" s="192"/>
      <c r="AH119" s="192"/>
      <c r="AI119" s="192"/>
      <c r="AJ119" s="192"/>
      <c r="AK119" s="259"/>
      <c r="AL119" s="198"/>
      <c r="AM119" s="198"/>
      <c r="AN119" s="198"/>
      <c r="AO119" s="262"/>
      <c r="AP119" s="265"/>
      <c r="AQ119" s="86"/>
      <c r="AR119" s="194"/>
      <c r="AS119" s="194"/>
      <c r="AT119" s="194"/>
      <c r="AU119" s="256"/>
    </row>
    <row r="120" spans="1:47" s="212" customFormat="1" ht="33" customHeight="1" x14ac:dyDescent="0.25">
      <c r="A120" s="189"/>
      <c r="B120" s="184"/>
      <c r="C120" s="202">
        <f>_xlfn.IFNA(INDEX(Masterlist!I:I,MATCH(B116,Masterlist!B:B,0)),"")</f>
        <v>43173</v>
      </c>
      <c r="D120" s="226" t="str">
        <f>_xlfn.IFNA(IF(INDEX(Attendance!H:H,MATCH(B116,Attendance!$A:$A,0))="VMI","SCOPE ALLW",""),"")</f>
        <v/>
      </c>
      <c r="E120" s="196" t="s">
        <v>13</v>
      </c>
      <c r="F120" s="203" t="str">
        <f>IFERROR(IF(AND(RIGHT(F116,1)="N",VALUE(F117)&gt;=8),Database!$I$3,""),"")</f>
        <v/>
      </c>
      <c r="G120" s="192" t="str">
        <f>IFERROR(IF(AND(RIGHT(G116,1)="N",VALUE(G117)&gt;=8),Database!$I$3,""),"")</f>
        <v/>
      </c>
      <c r="H120" s="199" t="str">
        <f>IFERROR(IF(AND(RIGHT(H116,1)="N",VALUE(H117)&gt;=8),Database!$I$3,""),"")</f>
        <v/>
      </c>
      <c r="I120" s="192" t="str">
        <f>IFERROR(IF(AND(RIGHT(I116,1)="N",VALUE(I117)&gt;=8),Database!$I$3,""),"")</f>
        <v/>
      </c>
      <c r="J120" s="192" t="str">
        <f>IFERROR(IF(AND(RIGHT(J116,1)="N",VALUE(J117)&gt;=8),Database!$I$3,""),"")</f>
        <v/>
      </c>
      <c r="K120" s="192" t="str">
        <f>IFERROR(IF(AND(RIGHT(K116,1)="N",VALUE(K117)&gt;=8),Database!$I$3,""),"")</f>
        <v/>
      </c>
      <c r="L120" s="192" t="str">
        <f>IFERROR(IF(AND(RIGHT(L116,1)="N",VALUE(L117)&gt;=8),Database!$I$3,""),"")</f>
        <v/>
      </c>
      <c r="M120" s="192" t="str">
        <f>IFERROR(IF(AND(RIGHT(M116,1)="N",VALUE(M117)&gt;=8),Database!$I$3,""),"")</f>
        <v/>
      </c>
      <c r="N120" s="192" t="str">
        <f>IFERROR(IF(AND(RIGHT(N116,1)="N",VALUE(N117)&gt;=8),Database!$I$3,""),"")</f>
        <v/>
      </c>
      <c r="O120" s="192" t="str">
        <f>IFERROR(IF(AND(RIGHT(O116,1)="N",VALUE(O117)&gt;=8),Database!$I$3,""),"")</f>
        <v/>
      </c>
      <c r="P120" s="192" t="str">
        <f>IFERROR(IF(AND(RIGHT(P116,1)="N",VALUE(P117)&gt;=8),Database!$I$3,""),"")</f>
        <v/>
      </c>
      <c r="Q120" s="192" t="str">
        <f>IFERROR(IF(AND(RIGHT(Q116,1)="N",VALUE(Q117)&gt;=8),Database!$I$3,""),"")</f>
        <v/>
      </c>
      <c r="R120" s="192" t="str">
        <f>IFERROR(IF(AND(RIGHT(R116,1)="N",VALUE(R117)&gt;=8),Database!$I$3,""),"")</f>
        <v/>
      </c>
      <c r="S120" s="192" t="str">
        <f>IFERROR(IF(AND(RIGHT(S116,1)="N",VALUE(S117)&gt;=8),Database!$I$3,""),"")</f>
        <v/>
      </c>
      <c r="T120" s="192">
        <f>IFERROR(IF(AND(RIGHT(T116,1)="N",VALUE(T117)&gt;=8),Database!$I$3,""),"")</f>
        <v>2</v>
      </c>
      <c r="U120" s="192">
        <f>IFERROR(IF(AND(RIGHT(U116,1)="N",VALUE(U117)&gt;=8),Database!$I$3,""),"")</f>
        <v>2</v>
      </c>
      <c r="V120" s="192">
        <f>IFERROR(IF(AND(RIGHT(V116,1)="N",VALUE(V117)&gt;=8),Database!$I$3,""),"")</f>
        <v>2</v>
      </c>
      <c r="W120" s="192">
        <f>IFERROR(IF(AND(RIGHT(W116,1)="N",VALUE(W117)&gt;=8),Database!$I$3,""),"")</f>
        <v>2</v>
      </c>
      <c r="X120" s="192">
        <f>IFERROR(IF(AND(RIGHT(X116,1)="N",VALUE(X117)&gt;=8),Database!$I$3,""),"")</f>
        <v>2</v>
      </c>
      <c r="Y120" s="192">
        <f>IFERROR(IF(AND(RIGHT(Y116,1)="N",VALUE(Y117)&gt;=8),Database!$I$3,""),"")</f>
        <v>2</v>
      </c>
      <c r="Z120" s="192" t="str">
        <f>IFERROR(IF(AND(RIGHT(Z116,1)="N",VALUE(Z117)&gt;=8),Database!$I$3,""),"")</f>
        <v/>
      </c>
      <c r="AA120" s="192">
        <f>IFERROR(IF(AND(RIGHT(AA116,1)="N",VALUE(AA117)&gt;=8),Database!$I$3,""),"")</f>
        <v>2</v>
      </c>
      <c r="AB120" s="192">
        <f>IFERROR(IF(AND(RIGHT(AB116,1)="N",VALUE(AB117)&gt;=8),Database!$I$3,""),"")</f>
        <v>2</v>
      </c>
      <c r="AC120" s="192">
        <f>IFERROR(IF(AND(RIGHT(AC116,1)="N",VALUE(AC117)&gt;=8),Database!$I$3,""),"")</f>
        <v>2</v>
      </c>
      <c r="AD120" s="192">
        <f>IFERROR(IF(AND(RIGHT(AD116,1)="N",VALUE(AD117)&gt;=8),Database!$I$3,""),"")</f>
        <v>2</v>
      </c>
      <c r="AE120" s="192">
        <f>IFERROR(IF(AND(RIGHT(AE116,1)="N",VALUE(AE117)&gt;=8),Database!$I$3,""),"")</f>
        <v>2</v>
      </c>
      <c r="AF120" s="192">
        <f>IFERROR(IF(AND(RIGHT(AF116,1)="N",VALUE(AF117)&gt;=8),Database!$I$3,""),"")</f>
        <v>2</v>
      </c>
      <c r="AG120" s="192" t="str">
        <f>IFERROR(IF(AND(RIGHT(AG116,1)="N",VALUE(AG117)&gt;=8),Database!$I$3,""),"")</f>
        <v/>
      </c>
      <c r="AH120" s="192" t="str">
        <f>IFERROR(IF(AND(RIGHT(AH116,1)="N",VALUE(AH117)&gt;=8),Database!$I$3,""),"")</f>
        <v/>
      </c>
      <c r="AI120" s="192" t="str">
        <f>IFERROR(IF(AND(RIGHT(AI116,1)="N",VALUE(AI117)&gt;=8),Database!$I$3,""),"")</f>
        <v/>
      </c>
      <c r="AJ120" s="192" t="str">
        <f>IFERROR(IF(AND(RIGHT(AJ116,1)="N",VALUE(AJ117)&gt;=8),Database!$I$3,""),"")</f>
        <v/>
      </c>
      <c r="AK120" s="259"/>
      <c r="AL120" s="204"/>
      <c r="AM120" s="198"/>
      <c r="AN120" s="198"/>
      <c r="AO120" s="262"/>
      <c r="AP120" s="265"/>
      <c r="AQ120" s="86"/>
      <c r="AR120" s="194"/>
      <c r="AS120" s="194"/>
      <c r="AT120" s="194"/>
      <c r="AU120" s="256"/>
    </row>
    <row r="121" spans="1:47" s="212" customFormat="1" ht="33" customHeight="1" thickBot="1" x14ac:dyDescent="0.3">
      <c r="A121" s="189"/>
      <c r="B121" s="205"/>
      <c r="C121" s="222"/>
      <c r="D121" s="28"/>
      <c r="E121" s="206" t="s">
        <v>176</v>
      </c>
      <c r="F121" s="207">
        <f>IFERROR(IF(INDEX(Attendance!$T:$T,MATCH($B116&amp;F$7,Attendance!$N:$N,0))=TRUE,"L",IF(SUM(F117:F118)&gt;=10,5,"")),"")</f>
        <v>5</v>
      </c>
      <c r="G121" s="207">
        <f>IFERROR(IF(INDEX(Attendance!$T:$T,MATCH($B116&amp;G$7,Attendance!$N:$N,0))=TRUE,"L",IF(SUM(G117:G118)&gt;=10,5,"")),"")</f>
        <v>5</v>
      </c>
      <c r="H121" s="208">
        <f>IFERROR(IF(INDEX(Attendance!$T:$T,MATCH($B116&amp;H$7,Attendance!$N:$N,0))=TRUE,"L",IF(SUM(H117:H118)&gt;=10,5,"")),"")</f>
        <v>5</v>
      </c>
      <c r="I121" s="208">
        <f>IFERROR(IF(INDEX(Attendance!$T:$T,MATCH($B116&amp;I$7,Attendance!$N:$N,0))=TRUE,"L",IF(SUM(I117:I118)&gt;=10,5,"")),"")</f>
        <v>5</v>
      </c>
      <c r="J121" s="208">
        <f>IFERROR(IF(INDEX(Attendance!$T:$T,MATCH($B116&amp;J$7,Attendance!$N:$N,0))=TRUE,"L",IF(SUM(J117:J118)&gt;=10,5,"")),"")</f>
        <v>5</v>
      </c>
      <c r="K121" s="208">
        <f>IFERROR(IF(INDEX(Attendance!$T:$T,MATCH($B116&amp;K$7,Attendance!$N:$N,0))=TRUE,"L",IF(SUM(K117:K118)&gt;=10,5,"")),"")</f>
        <v>5</v>
      </c>
      <c r="L121" s="208" t="str">
        <f>IFERROR(IF(INDEX(Attendance!$T:$T,MATCH($B116&amp;L$7,Attendance!$N:$N,0))=TRUE,"L",IF(SUM(L117:L118)&gt;=10,5,"")),"")</f>
        <v/>
      </c>
      <c r="M121" s="208" t="str">
        <f>IFERROR(IF(INDEX(Attendance!$T:$T,MATCH($B116&amp;M$7,Attendance!$N:$N,0))=TRUE,"L",IF(SUM(M117:M118)&gt;=10,5,"")),"")</f>
        <v/>
      </c>
      <c r="N121" s="208">
        <f>IFERROR(IF(INDEX(Attendance!$T:$T,MATCH($B116&amp;N$7,Attendance!$N:$N,0))=TRUE,"L",IF(SUM(N117:N118)&gt;=10,5,"")),"")</f>
        <v>5</v>
      </c>
      <c r="O121" s="208">
        <f>IFERROR(IF(INDEX(Attendance!$T:$T,MATCH($B116&amp;O$7,Attendance!$N:$N,0))=TRUE,"L",IF(SUM(O117:O118)&gt;=10,5,"")),"")</f>
        <v>5</v>
      </c>
      <c r="P121" s="208">
        <f>IFERROR(IF(INDEX(Attendance!$T:$T,MATCH($B116&amp;P$7,Attendance!$N:$N,0))=TRUE,"L",IF(SUM(P117:P118)&gt;=10,5,"")),"")</f>
        <v>5</v>
      </c>
      <c r="Q121" s="208" t="str">
        <f>IFERROR(IF(INDEX(Attendance!$T:$T,MATCH($B116&amp;Q$7,Attendance!$N:$N,0))=TRUE,"L",IF(SUM(Q117:Q118)&gt;=10,5,"")),"")</f>
        <v/>
      </c>
      <c r="R121" s="208" t="str">
        <f>IFERROR(IF(INDEX(Attendance!$T:$T,MATCH($B116&amp;R$7,Attendance!$N:$N,0))=TRUE,"L",IF(SUM(R117:R118)&gt;=10,5,"")),"")</f>
        <v/>
      </c>
      <c r="S121" s="208" t="str">
        <f>IFERROR(IF(INDEX(Attendance!$T:$T,MATCH($B116&amp;S$7,Attendance!$N:$N,0))=TRUE,"L",IF(SUM(S117:S118)&gt;=10,5,"")),"")</f>
        <v/>
      </c>
      <c r="T121" s="208">
        <f>IFERROR(IF(INDEX(Attendance!$T:$T,MATCH($B116&amp;T$7,Attendance!$N:$N,0))=TRUE,"L",IF(SUM(T117:T118)&gt;=10,5,"")),"")</f>
        <v>5</v>
      </c>
      <c r="U121" s="208">
        <f>IFERROR(IF(INDEX(Attendance!$T:$T,MATCH($B116&amp;U$7,Attendance!$N:$N,0))=TRUE,"L",IF(SUM(U117:U118)&gt;=10,5,"")),"")</f>
        <v>5</v>
      </c>
      <c r="V121" s="208">
        <f>IFERROR(IF(INDEX(Attendance!$T:$T,MATCH($B116&amp;V$7,Attendance!$N:$N,0))=TRUE,"L",IF(SUM(V117:V118)&gt;=10,5,"")),"")</f>
        <v>5</v>
      </c>
      <c r="W121" s="208">
        <f>IFERROR(IF(INDEX(Attendance!$T:$T,MATCH($B116&amp;W$7,Attendance!$N:$N,0))=TRUE,"L",IF(SUM(W117:W118)&gt;=10,5,"")),"")</f>
        <v>5</v>
      </c>
      <c r="X121" s="208">
        <f>IFERROR(IF(INDEX(Attendance!$T:$T,MATCH($B116&amp;X$7,Attendance!$N:$N,0))=TRUE,"L",IF(SUM(X117:X118)&gt;=10,5,"")),"")</f>
        <v>5</v>
      </c>
      <c r="Y121" s="208">
        <f>IFERROR(IF(INDEX(Attendance!$T:$T,MATCH($B116&amp;Y$7,Attendance!$N:$N,0))=TRUE,"L",IF(SUM(Y117:Y118)&gt;=10,5,"")),"")</f>
        <v>5</v>
      </c>
      <c r="Z121" s="208" t="str">
        <f>IFERROR(IF(INDEX(Attendance!$T:$T,MATCH($B116&amp;Z$7,Attendance!$N:$N,0))=TRUE,"L",IF(SUM(Z117:Z118)&gt;=10,5,"")),"")</f>
        <v/>
      </c>
      <c r="AA121" s="208">
        <f>IFERROR(IF(INDEX(Attendance!$T:$T,MATCH($B116&amp;AA$7,Attendance!$N:$N,0))=TRUE,"L",IF(SUM(AA117:AA118)&gt;=10,5,"")),"")</f>
        <v>5</v>
      </c>
      <c r="AB121" s="208">
        <f>IFERROR(IF(INDEX(Attendance!$T:$T,MATCH($B116&amp;AB$7,Attendance!$N:$N,0))=TRUE,"L",IF(SUM(AB117:AB118)&gt;=10,5,"")),"")</f>
        <v>5</v>
      </c>
      <c r="AC121" s="208">
        <f>IFERROR(IF(INDEX(Attendance!$T:$T,MATCH($B116&amp;AC$7,Attendance!$N:$N,0))=TRUE,"L",IF(SUM(AC117:AC118)&gt;=10,5,"")),"")</f>
        <v>5</v>
      </c>
      <c r="AD121" s="208">
        <f>IFERROR(IF(INDEX(Attendance!$T:$T,MATCH($B116&amp;AD$7,Attendance!$N:$N,0))=TRUE,"L",IF(SUM(AD117:AD118)&gt;=10,5,"")),"")</f>
        <v>5</v>
      </c>
      <c r="AE121" s="208">
        <f>IFERROR(IF(INDEX(Attendance!$T:$T,MATCH($B116&amp;AE$7,Attendance!$N:$N,0))=TRUE,"L",IF(SUM(AE117:AE118)&gt;=10,5,"")),"")</f>
        <v>5</v>
      </c>
      <c r="AF121" s="208">
        <f>IFERROR(IF(INDEX(Attendance!$T:$T,MATCH($B116&amp;AF$7,Attendance!$N:$N,0))=TRUE,"L",IF(SUM(AF117:AF118)&gt;=10,5,"")),"")</f>
        <v>5</v>
      </c>
      <c r="AG121" s="208" t="str">
        <f>IFERROR(IF(INDEX(Attendance!$T:$T,MATCH($B116&amp;AG$7,Attendance!$N:$N,0))=TRUE,"L",IF(SUM(AG117:AG118)&gt;=10,5,"")),"")</f>
        <v/>
      </c>
      <c r="AH121" s="208" t="str">
        <f>IFERROR(IF(INDEX(Attendance!$T:$T,MATCH($B116&amp;AH$7,Attendance!$N:$N,0))=TRUE,"L",IF(SUM(AH117:AH118)&gt;=10,5,"")),"")</f>
        <v/>
      </c>
      <c r="AI121" s="208" t="str">
        <f>IFERROR(IF(INDEX(Attendance!$T:$T,MATCH($B116&amp;AI$7,Attendance!$N:$N,0))=TRUE,"L",IF(SUM(AI117:AI118)&gt;=10,5,"")),"")</f>
        <v/>
      </c>
      <c r="AJ121" s="208" t="str">
        <f>IFERROR(IF(INDEX(Attendance!$T:$T,MATCH($B116&amp;AJ$7,Attendance!$N:$N,0))=TRUE,"L",IF(SUM(AJ117:AJ118)&gt;=10,5,"")),"")</f>
        <v/>
      </c>
      <c r="AK121" s="260"/>
      <c r="AL121" s="209">
        <f>ROUND(AL116*AL117,2)</f>
        <v>503.13</v>
      </c>
      <c r="AM121" s="209">
        <f>ROUND(AM116*AM117,2)</f>
        <v>0</v>
      </c>
      <c r="AN121" s="209">
        <f>ROUND(AN116*AN117,2)</f>
        <v>0</v>
      </c>
      <c r="AO121" s="263"/>
      <c r="AP121" s="266"/>
      <c r="AQ121" s="210">
        <f>AQ116*$AQ$5</f>
        <v>0</v>
      </c>
      <c r="AR121" s="211">
        <f>AR116*ROUND(IF($C121="",Basic,MID($C121,FIND("RM",$C121)+3,4))/WorkDays,2)</f>
        <v>0</v>
      </c>
      <c r="AS121" s="211">
        <f>AS116*ROUND(IF($C121="",Basic,MID($C121,FIND("RM",$C121)+3,4))/WorkDays,2)</f>
        <v>0</v>
      </c>
      <c r="AT121" s="211">
        <f>AT116*ROUND(IF($C121="",Basic,MID($C121,FIND("RM",$C121)+3,4))/WorkDays,2)</f>
        <v>92.3</v>
      </c>
      <c r="AU121" s="257"/>
    </row>
    <row r="122" spans="1:47" s="213" customFormat="1" ht="33" customHeight="1" x14ac:dyDescent="0.35">
      <c r="A122" s="175">
        <f t="shared" si="12"/>
        <v>20</v>
      </c>
      <c r="B122" s="184" t="str">
        <f>_xlfn.IFNA(INDEX(Attendance!$A:$A,MATCH(A122,Attendance!$M:$M,0)),"")</f>
        <v>Code 21</v>
      </c>
      <c r="C122" s="185" t="str">
        <f>_xlfn.IFNA(INDEX(Masterlist!C:C,MATCH(B122,Masterlist!B:B,0)),"")</f>
        <v>Name 21</v>
      </c>
      <c r="D122" s="87"/>
      <c r="E122" s="186" t="s">
        <v>173</v>
      </c>
      <c r="F122" s="83" t="str" cm="1">
        <f t="array" ref="F122">_xlfn.IFNA(IF(OR(VALUE(F$7&amp;$C$3)=PH),IF(F123="","PH",IF(INDEX(Attendance!$O:$O,MATCH($B122&amp;F$7,Attendance!$N:$N,0))&lt;"1200","PM","PN")),IF(F$6="Sun",IF(F123="","RD",IF(INDEX(Attendance!$O:$O,MATCH($B122&amp;F$7,Attendance!$N:$N,0))&lt;"1200","RM","RN")),IF(F123="",IF(F$7="","",IF(INDEX(Attendance!$I:$I,MATCH($B122&amp;F$7,Attendance!$N:$N,0))="ABS","AB","UL")),IF(INDEX(Attendance!$O:$O,MATCH($B122&amp;F$7,Attendance!$N:$N,0))&lt;"1200","M","N")))),"")</f>
        <v>M</v>
      </c>
      <c r="G122" s="83" t="str" cm="1">
        <f t="array" ref="G122">_xlfn.IFNA(IF(OR(VALUE(G$7&amp;$C$3)=PH),IF(G123="","PH",IF(INDEX(Attendance!$O:$O,MATCH($B122&amp;G$7,Attendance!$N:$N,0))&lt;"1200","PM","PN")),IF(G$6="Sun",IF(G123="","RD",IF(INDEX(Attendance!$O:$O,MATCH($B122&amp;G$7,Attendance!$N:$N,0))&lt;"1200","RM","RN")),IF(G123="",IF(G$7="","",IF(INDEX(Attendance!$I:$I,MATCH($B122&amp;G$7,Attendance!$N:$N,0))="ABS","AB","UL")),IF(INDEX(Attendance!$O:$O,MATCH($B122&amp;G$7,Attendance!$N:$N,0))&lt;"1200","M","N")))),"")</f>
        <v>M</v>
      </c>
      <c r="H122" s="83" t="str" cm="1">
        <f t="array" ref="H122">_xlfn.IFNA(IF(OR(VALUE(H$7&amp;$C$3)=PH),IF(H123="","PH",IF(INDEX(Attendance!$O:$O,MATCH($B122&amp;H$7,Attendance!$N:$N,0))&lt;"1200","PM","PN")),IF(H$6="Sun",IF(H123="","RD",IF(INDEX(Attendance!$O:$O,MATCH($B122&amp;H$7,Attendance!$N:$N,0))&lt;"1200","RM","RN")),IF(H123="",IF(H$7="","",IF(INDEX(Attendance!$I:$I,MATCH($B122&amp;H$7,Attendance!$N:$N,0))="ABS","AB","UL")),IF(INDEX(Attendance!$O:$O,MATCH($B122&amp;H$7,Attendance!$N:$N,0))&lt;"1200","M","N")))),"")</f>
        <v>UL</v>
      </c>
      <c r="I122" s="83" t="str" cm="1">
        <f t="array" ref="I122">_xlfn.IFNA(IF(OR(VALUE(I$7&amp;$C$3)=PH),IF(I123="","PH",IF(INDEX(Attendance!$O:$O,MATCH($B122&amp;I$7,Attendance!$N:$N,0))&lt;"1200","PM","PN")),IF(I$6="Sun",IF(I123="","RD",IF(INDEX(Attendance!$O:$O,MATCH($B122&amp;I$7,Attendance!$N:$N,0))&lt;"1200","RM","RN")),IF(I123="",IF(I$7="","",IF(INDEX(Attendance!$I:$I,MATCH($B122&amp;I$7,Attendance!$N:$N,0))="ABS","AB","UL")),IF(INDEX(Attendance!$O:$O,MATCH($B122&amp;I$7,Attendance!$N:$N,0))&lt;"1200","M","N")))),"")</f>
        <v>M</v>
      </c>
      <c r="J122" s="83" t="str" cm="1">
        <f t="array" ref="J122">_xlfn.IFNA(IF(OR(VALUE(J$7&amp;$C$3)=PH),IF(J123="","PH",IF(INDEX(Attendance!$O:$O,MATCH($B122&amp;J$7,Attendance!$N:$N,0))&lt;"1200","PM","PN")),IF(J$6="Sun",IF(J123="","RD",IF(INDEX(Attendance!$O:$O,MATCH($B122&amp;J$7,Attendance!$N:$N,0))&lt;"1200","RM","RN")),IF(J123="",IF(J$7="","",IF(INDEX(Attendance!$I:$I,MATCH($B122&amp;J$7,Attendance!$N:$N,0))="ABS","AB","UL")),IF(INDEX(Attendance!$O:$O,MATCH($B122&amp;J$7,Attendance!$N:$N,0))&lt;"1200","M","N")))),"")</f>
        <v>M</v>
      </c>
      <c r="K122" s="83" t="str" cm="1">
        <f t="array" ref="K122">_xlfn.IFNA(IF(OR(VALUE(K$7&amp;$C$3)=PH),IF(K123="","PH",IF(INDEX(Attendance!$O:$O,MATCH($B122&amp;K$7,Attendance!$N:$N,0))&lt;"1200","PM","PN")),IF(K$6="Sun",IF(K123="","RD",IF(INDEX(Attendance!$O:$O,MATCH($B122&amp;K$7,Attendance!$N:$N,0))&lt;"1200","RM","RN")),IF(K123="",IF(K$7="","",IF(INDEX(Attendance!$I:$I,MATCH($B122&amp;K$7,Attendance!$N:$N,0))="ABS","AB","UL")),IF(INDEX(Attendance!$O:$O,MATCH($B122&amp;K$7,Attendance!$N:$N,0))&lt;"1200","M","N")))),"")</f>
        <v>M</v>
      </c>
      <c r="L122" s="83" t="str" cm="1">
        <f t="array" ref="L122">_xlfn.IFNA(IF(OR(VALUE(L$7&amp;$C$3)=PH),IF(L123="","PH",IF(INDEX(Attendance!$O:$O,MATCH($B122&amp;L$7,Attendance!$N:$N,0))&lt;"1200","PM","PN")),IF(L$6="Sun",IF(L123="","RD",IF(INDEX(Attendance!$O:$O,MATCH($B122&amp;L$7,Attendance!$N:$N,0))&lt;"1200","RM","RN")),IF(L123="",IF(L$7="","",IF(INDEX(Attendance!$I:$I,MATCH($B122&amp;L$7,Attendance!$N:$N,0))="ABS","AB","UL")),IF(INDEX(Attendance!$O:$O,MATCH($B122&amp;L$7,Attendance!$N:$N,0))&lt;"1200","M","N")))),"")</f>
        <v>RD</v>
      </c>
      <c r="M122" s="83" t="str" cm="1">
        <f t="array" ref="M122">_xlfn.IFNA(IF(OR(VALUE(M$7&amp;$C$3)=PH),IF(M123="","PH",IF(INDEX(Attendance!$O:$O,MATCH($B122&amp;M$7,Attendance!$N:$N,0))&lt;"1200","PM","PN")),IF(M$6="Sun",IF(M123="","RD",IF(INDEX(Attendance!$O:$O,MATCH($B122&amp;M$7,Attendance!$N:$N,0))&lt;"1200","RM","RN")),IF(M123="",IF(M$7="","",IF(INDEX(Attendance!$I:$I,MATCH($B122&amp;M$7,Attendance!$N:$N,0))="ABS","AB","UL")),IF(INDEX(Attendance!$O:$O,MATCH($B122&amp;M$7,Attendance!$N:$N,0))&lt;"1200","M","N")))),"")</f>
        <v>M</v>
      </c>
      <c r="N122" s="83" t="str" cm="1">
        <f t="array" ref="N122">_xlfn.IFNA(IF(OR(VALUE(N$7&amp;$C$3)=PH),IF(N123="","PH",IF(INDEX(Attendance!$O:$O,MATCH($B122&amp;N$7,Attendance!$N:$N,0))&lt;"1200","PM","PN")),IF(N$6="Sun",IF(N123="","RD",IF(INDEX(Attendance!$O:$O,MATCH($B122&amp;N$7,Attendance!$N:$N,0))&lt;"1200","RM","RN")),IF(N123="",IF(N$7="","",IF(INDEX(Attendance!$I:$I,MATCH($B122&amp;N$7,Attendance!$N:$N,0))="ABS","AB","UL")),IF(INDEX(Attendance!$O:$O,MATCH($B122&amp;N$7,Attendance!$N:$N,0))&lt;"1200","M","N")))),"")</f>
        <v>M</v>
      </c>
      <c r="O122" s="83" t="str" cm="1">
        <f t="array" ref="O122">_xlfn.IFNA(IF(OR(VALUE(O$7&amp;$C$3)=PH),IF(O123="","PH",IF(INDEX(Attendance!$O:$O,MATCH($B122&amp;O$7,Attendance!$N:$N,0))&lt;"1200","PM","PN")),IF(O$6="Sun",IF(O123="","RD",IF(INDEX(Attendance!$O:$O,MATCH($B122&amp;O$7,Attendance!$N:$N,0))&lt;"1200","RM","RN")),IF(O123="",IF(O$7="","",IF(INDEX(Attendance!$I:$I,MATCH($B122&amp;O$7,Attendance!$N:$N,0))="ABS","AB","UL")),IF(INDEX(Attendance!$O:$O,MATCH($B122&amp;O$7,Attendance!$N:$N,0))&lt;"1200","M","N")))),"")</f>
        <v>M</v>
      </c>
      <c r="P122" s="83" t="str" cm="1">
        <f t="array" ref="P122">_xlfn.IFNA(IF(OR(VALUE(P$7&amp;$C$3)=PH),IF(P123="","PH",IF(INDEX(Attendance!$O:$O,MATCH($B122&amp;P$7,Attendance!$N:$N,0))&lt;"1200","PM","PN")),IF(P$6="Sun",IF(P123="","RD",IF(INDEX(Attendance!$O:$O,MATCH($B122&amp;P$7,Attendance!$N:$N,0))&lt;"1200","RM","RN")),IF(P123="",IF(P$7="","",IF(INDEX(Attendance!$I:$I,MATCH($B122&amp;P$7,Attendance!$N:$N,0))="ABS","AB","UL")),IF(INDEX(Attendance!$O:$O,MATCH($B122&amp;P$7,Attendance!$N:$N,0))&lt;"1200","M","N")))),"")</f>
        <v>M</v>
      </c>
      <c r="Q122" s="83" t="str" cm="1">
        <f t="array" ref="Q122">_xlfn.IFNA(IF(OR(VALUE(Q$7&amp;$C$3)=PH),IF(Q123="","PH",IF(INDEX(Attendance!$O:$O,MATCH($B122&amp;Q$7,Attendance!$N:$N,0))&lt;"1200","PM","PN")),IF(Q$6="Sun",IF(Q123="","RD",IF(INDEX(Attendance!$O:$O,MATCH($B122&amp;Q$7,Attendance!$N:$N,0))&lt;"1200","RM","RN")),IF(Q123="",IF(Q$7="","",IF(INDEX(Attendance!$I:$I,MATCH($B122&amp;Q$7,Attendance!$N:$N,0))="ABS","AB","UL")),IF(INDEX(Attendance!$O:$O,MATCH($B122&amp;Q$7,Attendance!$N:$N,0))&lt;"1200","M","N")))),"")</f>
        <v>PH</v>
      </c>
      <c r="R122" s="83" t="str" cm="1">
        <f t="array" ref="R122">_xlfn.IFNA(IF(OR(VALUE(R$7&amp;$C$3)=PH),IF(R123="","PH",IF(INDEX(Attendance!$O:$O,MATCH($B122&amp;R$7,Attendance!$N:$N,0))&lt;"1200","PM","PN")),IF(R$6="Sun",IF(R123="","RD",IF(INDEX(Attendance!$O:$O,MATCH($B122&amp;R$7,Attendance!$N:$N,0))&lt;"1200","RM","RN")),IF(R123="",IF(R$7="","",IF(INDEX(Attendance!$I:$I,MATCH($B122&amp;R$7,Attendance!$N:$N,0))="ABS","AB","UL")),IF(INDEX(Attendance!$O:$O,MATCH($B122&amp;R$7,Attendance!$N:$N,0))&lt;"1200","M","N")))),"")</f>
        <v>PH</v>
      </c>
      <c r="S122" s="83" t="str" cm="1">
        <f t="array" ref="S122">_xlfn.IFNA(IF(OR(VALUE(S$7&amp;$C$3)=PH),IF(S123="","PH",IF(INDEX(Attendance!$O:$O,MATCH($B122&amp;S$7,Attendance!$N:$N,0))&lt;"1200","PM","PN")),IF(S$6="Sun",IF(S123="","RD",IF(INDEX(Attendance!$O:$O,MATCH($B122&amp;S$7,Attendance!$N:$N,0))&lt;"1200","RM","RN")),IF(S123="",IF(S$7="","",IF(INDEX(Attendance!$I:$I,MATCH($B122&amp;S$7,Attendance!$N:$N,0))="ABS","AB","UL")),IF(INDEX(Attendance!$O:$O,MATCH($B122&amp;S$7,Attendance!$N:$N,0))&lt;"1200","M","N")))),"")</f>
        <v>RD</v>
      </c>
      <c r="T122" s="83" t="str" cm="1">
        <f t="array" ref="T122">_xlfn.IFNA(IF(OR(VALUE(T$7&amp;$C$3)=PH),IF(T123="","PH",IF(INDEX(Attendance!$O:$O,MATCH($B122&amp;T$7,Attendance!$N:$N,0))&lt;"1200","PM","PN")),IF(T$6="Sun",IF(T123="","RD",IF(INDEX(Attendance!$O:$O,MATCH($B122&amp;T$7,Attendance!$N:$N,0))&lt;"1200","RM","RN")),IF(T123="",IF(T$7="","",IF(INDEX(Attendance!$I:$I,MATCH($B122&amp;T$7,Attendance!$N:$N,0))="ABS","AB","UL")),IF(INDEX(Attendance!$O:$O,MATCH($B122&amp;T$7,Attendance!$N:$N,0))&lt;"1200","M","N")))),"")</f>
        <v>N</v>
      </c>
      <c r="U122" s="83" t="str" cm="1">
        <f t="array" ref="U122">_xlfn.IFNA(IF(OR(VALUE(U$7&amp;$C$3)=PH),IF(U123="","PH",IF(INDEX(Attendance!$O:$O,MATCH($B122&amp;U$7,Attendance!$N:$N,0))&lt;"1200","PM","PN")),IF(U$6="Sun",IF(U123="","RD",IF(INDEX(Attendance!$O:$O,MATCH($B122&amp;U$7,Attendance!$N:$N,0))&lt;"1200","RM","RN")),IF(U123="",IF(U$7="","",IF(INDEX(Attendance!$I:$I,MATCH($B122&amp;U$7,Attendance!$N:$N,0))="ABS","AB","UL")),IF(INDEX(Attendance!$O:$O,MATCH($B122&amp;U$7,Attendance!$N:$N,0))&lt;"1200","M","N")))),"")</f>
        <v>N</v>
      </c>
      <c r="V122" s="83" t="str" cm="1">
        <f t="array" ref="V122">_xlfn.IFNA(IF(OR(VALUE(V$7&amp;$C$3)=PH),IF(V123="","PH",IF(INDEX(Attendance!$O:$O,MATCH($B122&amp;V$7,Attendance!$N:$N,0))&lt;"1200","PM","PN")),IF(V$6="Sun",IF(V123="","RD",IF(INDEX(Attendance!$O:$O,MATCH($B122&amp;V$7,Attendance!$N:$N,0))&lt;"1200","RM","RN")),IF(V123="",IF(V$7="","",IF(INDEX(Attendance!$I:$I,MATCH($B122&amp;V$7,Attendance!$N:$N,0))="ABS","AB","UL")),IF(INDEX(Attendance!$O:$O,MATCH($B122&amp;V$7,Attendance!$N:$N,0))&lt;"1200","M","N")))),"")</f>
        <v>N</v>
      </c>
      <c r="W122" s="83" t="str" cm="1">
        <f t="array" ref="W122">_xlfn.IFNA(IF(OR(VALUE(W$7&amp;$C$3)=PH),IF(W123="","PH",IF(INDEX(Attendance!$O:$O,MATCH($B122&amp;W$7,Attendance!$N:$N,0))&lt;"1200","PM","PN")),IF(W$6="Sun",IF(W123="","RD",IF(INDEX(Attendance!$O:$O,MATCH($B122&amp;W$7,Attendance!$N:$N,0))&lt;"1200","RM","RN")),IF(W123="",IF(W$7="","",IF(INDEX(Attendance!$I:$I,MATCH($B122&amp;W$7,Attendance!$N:$N,0))="ABS","AB","UL")),IF(INDEX(Attendance!$O:$O,MATCH($B122&amp;W$7,Attendance!$N:$N,0))&lt;"1200","M","N")))),"")</f>
        <v>N</v>
      </c>
      <c r="X122" s="83" t="str" cm="1">
        <f t="array" ref="X122">_xlfn.IFNA(IF(OR(VALUE(X$7&amp;$C$3)=PH),IF(X123="","PH",IF(INDEX(Attendance!$O:$O,MATCH($B122&amp;X$7,Attendance!$N:$N,0))&lt;"1200","PM","PN")),IF(X$6="Sun",IF(X123="","RD",IF(INDEX(Attendance!$O:$O,MATCH($B122&amp;X$7,Attendance!$N:$N,0))&lt;"1200","RM","RN")),IF(X123="",IF(X$7="","",IF(INDEX(Attendance!$I:$I,MATCH($B122&amp;X$7,Attendance!$N:$N,0))="ABS","AB","UL")),IF(INDEX(Attendance!$O:$O,MATCH($B122&amp;X$7,Attendance!$N:$N,0))&lt;"1200","M","N")))),"")</f>
        <v>N</v>
      </c>
      <c r="Y122" s="83" t="str" cm="1">
        <f t="array" ref="Y122">_xlfn.IFNA(IF(OR(VALUE(Y$7&amp;$C$3)=PH),IF(Y123="","PH",IF(INDEX(Attendance!$O:$O,MATCH($B122&amp;Y$7,Attendance!$N:$N,0))&lt;"1200","PM","PN")),IF(Y$6="Sun",IF(Y123="","RD",IF(INDEX(Attendance!$O:$O,MATCH($B122&amp;Y$7,Attendance!$N:$N,0))&lt;"1200","RM","RN")),IF(Y123="",IF(Y$7="","",IF(INDEX(Attendance!$I:$I,MATCH($B122&amp;Y$7,Attendance!$N:$N,0))="ABS","AB","UL")),IF(INDEX(Attendance!$O:$O,MATCH($B122&amp;Y$7,Attendance!$N:$N,0))&lt;"1200","M","N")))),"")</f>
        <v>N</v>
      </c>
      <c r="Z122" s="83" t="str" cm="1">
        <f t="array" ref="Z122">_xlfn.IFNA(IF(OR(VALUE(Z$7&amp;$C$3)=PH),IF(Z123="","PH",IF(INDEX(Attendance!$O:$O,MATCH($B122&amp;Z$7,Attendance!$N:$N,0))&lt;"1200","PM","PN")),IF(Z$6="Sun",IF(Z123="","RD",IF(INDEX(Attendance!$O:$O,MATCH($B122&amp;Z$7,Attendance!$N:$N,0))&lt;"1200","RM","RN")),IF(Z123="",IF(Z$7="","",IF(INDEX(Attendance!$I:$I,MATCH($B122&amp;Z$7,Attendance!$N:$N,0))="ABS","AB","UL")),IF(INDEX(Attendance!$O:$O,MATCH($B122&amp;Z$7,Attendance!$N:$N,0))&lt;"1200","M","N")))),"")</f>
        <v>RD</v>
      </c>
      <c r="AA122" s="83" t="str" cm="1">
        <f t="array" ref="AA122">_xlfn.IFNA(IF(OR(VALUE(AA$7&amp;$C$3)=PH),IF(AA123="","PH",IF(INDEX(Attendance!$O:$O,MATCH($B122&amp;AA$7,Attendance!$N:$N,0))&lt;"1200","PM","PN")),IF(AA$6="Sun",IF(AA123="","RD",IF(INDEX(Attendance!$O:$O,MATCH($B122&amp;AA$7,Attendance!$N:$N,0))&lt;"1200","RM","RN")),IF(AA123="",IF(AA$7="","",IF(INDEX(Attendance!$I:$I,MATCH($B122&amp;AA$7,Attendance!$N:$N,0))="ABS","AB","UL")),IF(INDEX(Attendance!$O:$O,MATCH($B122&amp;AA$7,Attendance!$N:$N,0))&lt;"1200","M","N")))),"")</f>
        <v>N</v>
      </c>
      <c r="AB122" s="83" t="str" cm="1">
        <f t="array" ref="AB122">_xlfn.IFNA(IF(OR(VALUE(AB$7&amp;$C$3)=PH),IF(AB123="","PH",IF(INDEX(Attendance!$O:$O,MATCH($B122&amp;AB$7,Attendance!$N:$N,0))&lt;"1200","PM","PN")),IF(AB$6="Sun",IF(AB123="","RD",IF(INDEX(Attendance!$O:$O,MATCH($B122&amp;AB$7,Attendance!$N:$N,0))&lt;"1200","RM","RN")),IF(AB123="",IF(AB$7="","",IF(INDEX(Attendance!$I:$I,MATCH($B122&amp;AB$7,Attendance!$N:$N,0))="ABS","AB","UL")),IF(INDEX(Attendance!$O:$O,MATCH($B122&amp;AB$7,Attendance!$N:$N,0))&lt;"1200","M","N")))),"")</f>
        <v>N</v>
      </c>
      <c r="AC122" s="83" t="str" cm="1">
        <f t="array" ref="AC122">_xlfn.IFNA(IF(OR(VALUE(AC$7&amp;$C$3)=PH),IF(AC123="","PH",IF(INDEX(Attendance!$O:$O,MATCH($B122&amp;AC$7,Attendance!$N:$N,0))&lt;"1200","PM","PN")),IF(AC$6="Sun",IF(AC123="","RD",IF(INDEX(Attendance!$O:$O,MATCH($B122&amp;AC$7,Attendance!$N:$N,0))&lt;"1200","RM","RN")),IF(AC123="",IF(AC$7="","",IF(INDEX(Attendance!$I:$I,MATCH($B122&amp;AC$7,Attendance!$N:$N,0))="ABS","AB","UL")),IF(INDEX(Attendance!$O:$O,MATCH($B122&amp;AC$7,Attendance!$N:$N,0))&lt;"1200","M","N")))),"")</f>
        <v>N</v>
      </c>
      <c r="AD122" s="83" t="str" cm="1">
        <f t="array" ref="AD122">_xlfn.IFNA(IF(OR(VALUE(AD$7&amp;$C$3)=PH),IF(AD123="","PH",IF(INDEX(Attendance!$O:$O,MATCH($B122&amp;AD$7,Attendance!$N:$N,0))&lt;"1200","PM","PN")),IF(AD$6="Sun",IF(AD123="","RD",IF(INDEX(Attendance!$O:$O,MATCH($B122&amp;AD$7,Attendance!$N:$N,0))&lt;"1200","RM","RN")),IF(AD123="",IF(AD$7="","",IF(INDEX(Attendance!$I:$I,MATCH($B122&amp;AD$7,Attendance!$N:$N,0))="ABS","AB","UL")),IF(INDEX(Attendance!$O:$O,MATCH($B122&amp;AD$7,Attendance!$N:$N,0))&lt;"1200","M","N")))),"")</f>
        <v>N</v>
      </c>
      <c r="AE122" s="83" t="str" cm="1">
        <f t="array" ref="AE122">_xlfn.IFNA(IF(OR(VALUE(AE$7&amp;$C$3)=PH),IF(AE123="","PH",IF(INDEX(Attendance!$O:$O,MATCH($B122&amp;AE$7,Attendance!$N:$N,0))&lt;"1200","PM","PN")),IF(AE$6="Sun",IF(AE123="","RD",IF(INDEX(Attendance!$O:$O,MATCH($B122&amp;AE$7,Attendance!$N:$N,0))&lt;"1200","RM","RN")),IF(AE123="",IF(AE$7="","",IF(INDEX(Attendance!$I:$I,MATCH($B122&amp;AE$7,Attendance!$N:$N,0))="ABS","AB","UL")),IF(INDEX(Attendance!$O:$O,MATCH($B122&amp;AE$7,Attendance!$N:$N,0))&lt;"1200","M","N")))),"")</f>
        <v>N</v>
      </c>
      <c r="AF122" s="83" t="str" cm="1">
        <f t="array" ref="AF122">_xlfn.IFNA(IF(OR(VALUE(AF$7&amp;$C$3)=PH),IF(AF123="","PH",IF(INDEX(Attendance!$O:$O,MATCH($B122&amp;AF$7,Attendance!$N:$N,0))&lt;"1200","PM","PN")),IF(AF$6="Sun",IF(AF123="","RD",IF(INDEX(Attendance!$O:$O,MATCH($B122&amp;AF$7,Attendance!$N:$N,0))&lt;"1200","RM","RN")),IF(AF123="",IF(AF$7="","",IF(INDEX(Attendance!$I:$I,MATCH($B122&amp;AF$7,Attendance!$N:$N,0))="ABS","AB","UL")),IF(INDEX(Attendance!$O:$O,MATCH($B122&amp;AF$7,Attendance!$N:$N,0))&lt;"1200","M","N")))),"")</f>
        <v>N</v>
      </c>
      <c r="AG122" s="83" t="str" cm="1">
        <f t="array" ref="AG122">_xlfn.IFNA(IF(OR(VALUE(AG$7&amp;$C$3)=PH),IF(AG123="","PH",IF(INDEX(Attendance!$O:$O,MATCH($B122&amp;AG$7,Attendance!$N:$N,0))&lt;"1200","PM","PN")),IF(AG$6="Sun",IF(AG123="","RD",IF(INDEX(Attendance!$O:$O,MATCH($B122&amp;AG$7,Attendance!$N:$N,0))&lt;"1200","RM","RN")),IF(AG123="",IF(AG$7="","",IF(INDEX(Attendance!$I:$I,MATCH($B122&amp;AG$7,Attendance!$N:$N,0))="ABS","AB","UL")),IF(INDEX(Attendance!$O:$O,MATCH($B122&amp;AG$7,Attendance!$N:$N,0))&lt;"1200","M","N")))),"")</f>
        <v>RD</v>
      </c>
      <c r="AH122" s="83" t="str" cm="1">
        <f t="array" ref="AH122">_xlfn.IFNA(IF(OR(VALUE(AH$7&amp;$C$3)=PH),IF(AH123="","PH",IF(INDEX(Attendance!$O:$O,MATCH($B122&amp;AH$7,Attendance!$N:$N,0))&lt;"1200","PM","PN")),IF(AH$6="Sun",IF(AH123="","RD",IF(INDEX(Attendance!$O:$O,MATCH($B122&amp;AH$7,Attendance!$N:$N,0))&lt;"1200","RM","RN")),IF(AH123="",IF(AH$7="","",IF(INDEX(Attendance!$I:$I,MATCH($B122&amp;AH$7,Attendance!$N:$N,0))="ABS","AB","UL")),IF(INDEX(Attendance!$O:$O,MATCH($B122&amp;AH$7,Attendance!$N:$N,0))&lt;"1200","M","N")))),"")</f>
        <v/>
      </c>
      <c r="AI122" s="83" t="str" cm="1">
        <f t="array" ref="AI122">_xlfn.IFNA(IF(OR(VALUE(AI$7&amp;$C$3)=PH),IF(AI123="","PH",IF(INDEX(Attendance!$O:$O,MATCH($B122&amp;AI$7,Attendance!$N:$N,0))&lt;"1200","PM","PN")),IF(AI$6="Sun",IF(AI123="","RD",IF(INDEX(Attendance!$O:$O,MATCH($B122&amp;AI$7,Attendance!$N:$N,0))&lt;"1200","RM","RN")),IF(AI123="",IF(AI$7="","",IF(INDEX(Attendance!$I:$I,MATCH($B122&amp;AI$7,Attendance!$N:$N,0))="ABS","AB","UL")),IF(INDEX(Attendance!$O:$O,MATCH($B122&amp;AI$7,Attendance!$N:$N,0))&lt;"1200","M","N")))),"")</f>
        <v/>
      </c>
      <c r="AJ122" s="83" t="str" cm="1">
        <f t="array" ref="AJ122">_xlfn.IFNA(IF(OR(VALUE(AJ$7&amp;$C$3)=PH),IF(AJ123="","PH",IF(INDEX(Attendance!$O:$O,MATCH($B122&amp;AJ$7,Attendance!$N:$N,0))&lt;"1200","PM","PN")),IF(AJ$6="Sun",IF(AJ123="","RD",IF(INDEX(Attendance!$O:$O,MATCH($B122&amp;AJ$7,Attendance!$N:$N,0))&lt;"1200","RM","RN")),IF(AJ123="",IF(AJ$7="","",IF(INDEX(Attendance!$I:$I,MATCH($B122&amp;AJ$7,Attendance!$N:$N,0))="ABS","AB","UL")),IF(INDEX(Attendance!$O:$O,MATCH($B122&amp;AJ$7,Attendance!$N:$N,0))&lt;"1200","M","N")))),"")</f>
        <v/>
      </c>
      <c r="AK122" s="258">
        <f>SUM(SUMIF(F122:AJ122,{"M","N","A"},F123:AJ123))</f>
        <v>168</v>
      </c>
      <c r="AL122" s="187">
        <f>SUM(SUMIF(F122:AJ122,{"M","N"},F124:AJ124),SUMIF(F122:AJ122,{"OM","ON"},F123:AJ123))</f>
        <v>63</v>
      </c>
      <c r="AM122" s="187">
        <f>SUM(SUMIF(F122:AJ122,{"PM","PN","RM","RN"},F123:AJ123))</f>
        <v>0</v>
      </c>
      <c r="AN122" s="187">
        <f>SUM(SUMIF(F122:AJ122,{"PM","PN"},F124:AJ124))</f>
        <v>0</v>
      </c>
      <c r="AO122" s="261">
        <f>SUM(F127:AJ127)</f>
        <v>105</v>
      </c>
      <c r="AP122" s="264">
        <f>SUM(F126:AJ126)</f>
        <v>24</v>
      </c>
      <c r="AQ122" s="188">
        <f>IF(D126="",0,SUM(COUNTIFS(F122:AJ122,{"M","N","A","OM","ON","OA","PM","PN","PA","RM","RN","RA"})))</f>
        <v>0</v>
      </c>
      <c r="AR122" s="74">
        <f>COUNTIF(F122:AJ122,"AL")</f>
        <v>0</v>
      </c>
      <c r="AS122" s="74">
        <f>COUNTIF(F122:AJ122,"MC")</f>
        <v>0</v>
      </c>
      <c r="AT122" s="74">
        <f>SUM(COUNTIF(F122:AJ122,{"RPH","PH"}))</f>
        <v>2</v>
      </c>
      <c r="AU122" s="255">
        <f t="shared" ref="AU122" si="21">_xlfn.IFNA(IF($B122="",0,AK122*$AK$5+SUM(AL127:AN127)+SUM(AO122:AP127)+SUM(AQ127:AT127)),"")</f>
        <v>1746.7499999999998</v>
      </c>
    </row>
    <row r="123" spans="1:47" s="213" customFormat="1" ht="33" customHeight="1" x14ac:dyDescent="0.35">
      <c r="A123" s="189"/>
      <c r="B123" s="184"/>
      <c r="C123" s="190" t="str">
        <f>_xlfn.IFNA(INDEX(Masterlist!D:D,MATCH(B122,Masterlist!B:B,0)),"")</f>
        <v>IC No. 21</v>
      </c>
      <c r="D123" s="88"/>
      <c r="E123" s="191" t="s">
        <v>174</v>
      </c>
      <c r="F123" s="192">
        <f>IFERROR(IF(F$6="Sun",INDEX(Attendance!$R:$R,MATCH($B122&amp;F$7,Attendance!$N:$N,0)),IF(INDEX(Attendance!$R:$R,MATCH($B122&amp;F$7,Attendance!$N:$N,0))="","",IF(INDEX(Attendance!$R:$R,MATCH($B122&amp;F$7,Attendance!$N:$N,0))&gt;8,8,INDEX(Attendance!$R:$R,MATCH($B122&amp;F$7,Attendance!$N:$N,0))))),"")</f>
        <v>8</v>
      </c>
      <c r="G123" s="192">
        <f>IFERROR(IF(G$6="Sun",INDEX(Attendance!$R:$R,MATCH($B122&amp;G$7,Attendance!$N:$N,0)),IF(INDEX(Attendance!$R:$R,MATCH($B122&amp;G$7,Attendance!$N:$N,0))="","",IF(INDEX(Attendance!$R:$R,MATCH($B122&amp;G$7,Attendance!$N:$N,0))&gt;8,8,INDEX(Attendance!$R:$R,MATCH($B122&amp;G$7,Attendance!$N:$N,0))))),"")</f>
        <v>8</v>
      </c>
      <c r="H123" s="192" t="str">
        <f>IFERROR(IF(H$6="Sun",INDEX(Attendance!$R:$R,MATCH($B122&amp;H$7,Attendance!$N:$N,0)),IF(INDEX(Attendance!$R:$R,MATCH($B122&amp;H$7,Attendance!$N:$N,0))="","",IF(INDEX(Attendance!$R:$R,MATCH($B122&amp;H$7,Attendance!$N:$N,0))&gt;8,8,INDEX(Attendance!$R:$R,MATCH($B122&amp;H$7,Attendance!$N:$N,0))))),"")</f>
        <v/>
      </c>
      <c r="I123" s="192">
        <f>IFERROR(IF(I$6="Sun",INDEX(Attendance!$R:$R,MATCH($B122&amp;I$7,Attendance!$N:$N,0)),IF(INDEX(Attendance!$R:$R,MATCH($B122&amp;I$7,Attendance!$N:$N,0))="","",IF(INDEX(Attendance!$R:$R,MATCH($B122&amp;I$7,Attendance!$N:$N,0))&gt;8,8,INDEX(Attendance!$R:$R,MATCH($B122&amp;I$7,Attendance!$N:$N,0))))),"")</f>
        <v>8</v>
      </c>
      <c r="J123" s="192">
        <f>IFERROR(IF(J$6="Sun",INDEX(Attendance!$R:$R,MATCH($B122&amp;J$7,Attendance!$N:$N,0)),IF(INDEX(Attendance!$R:$R,MATCH($B122&amp;J$7,Attendance!$N:$N,0))="","",IF(INDEX(Attendance!$R:$R,MATCH($B122&amp;J$7,Attendance!$N:$N,0))&gt;8,8,INDEX(Attendance!$R:$R,MATCH($B122&amp;J$7,Attendance!$N:$N,0))))),"")</f>
        <v>8</v>
      </c>
      <c r="K123" s="192">
        <f>IFERROR(IF(K$6="Sun",INDEX(Attendance!$R:$R,MATCH($B122&amp;K$7,Attendance!$N:$N,0)),IF(INDEX(Attendance!$R:$R,MATCH($B122&amp;K$7,Attendance!$N:$N,0))="","",IF(INDEX(Attendance!$R:$R,MATCH($B122&amp;K$7,Attendance!$N:$N,0))&gt;8,8,INDEX(Attendance!$R:$R,MATCH($B122&amp;K$7,Attendance!$N:$N,0))))),"")</f>
        <v>8</v>
      </c>
      <c r="L123" s="192" t="str">
        <f>IFERROR(IF(L$6="Sun",INDEX(Attendance!$R:$R,MATCH($B122&amp;L$7,Attendance!$N:$N,0)),IF(INDEX(Attendance!$R:$R,MATCH($B122&amp;L$7,Attendance!$N:$N,0))="","",IF(INDEX(Attendance!$R:$R,MATCH($B122&amp;L$7,Attendance!$N:$N,0))&gt;8,8,INDEX(Attendance!$R:$R,MATCH($B122&amp;L$7,Attendance!$N:$N,0))))),"")</f>
        <v/>
      </c>
      <c r="M123" s="192">
        <f>IFERROR(IF(M$6="Sun",INDEX(Attendance!$R:$R,MATCH($B122&amp;M$7,Attendance!$N:$N,0)),IF(INDEX(Attendance!$R:$R,MATCH($B122&amp;M$7,Attendance!$N:$N,0))="","",IF(INDEX(Attendance!$R:$R,MATCH($B122&amp;M$7,Attendance!$N:$N,0))&gt;8,8,INDEX(Attendance!$R:$R,MATCH($B122&amp;M$7,Attendance!$N:$N,0))))),"")</f>
        <v>8</v>
      </c>
      <c r="N123" s="192">
        <f>IFERROR(IF(N$6="Sun",INDEX(Attendance!$R:$R,MATCH($B122&amp;N$7,Attendance!$N:$N,0)),IF(INDEX(Attendance!$R:$R,MATCH($B122&amp;N$7,Attendance!$N:$N,0))="","",IF(INDEX(Attendance!$R:$R,MATCH($B122&amp;N$7,Attendance!$N:$N,0))&gt;8,8,INDEX(Attendance!$R:$R,MATCH($B122&amp;N$7,Attendance!$N:$N,0))))),"")</f>
        <v>8</v>
      </c>
      <c r="O123" s="192">
        <f>IFERROR(IF(O$6="Sun",INDEX(Attendance!$R:$R,MATCH($B122&amp;O$7,Attendance!$N:$N,0)),IF(INDEX(Attendance!$R:$R,MATCH($B122&amp;O$7,Attendance!$N:$N,0))="","",IF(INDEX(Attendance!$R:$R,MATCH($B122&amp;O$7,Attendance!$N:$N,0))&gt;8,8,INDEX(Attendance!$R:$R,MATCH($B122&amp;O$7,Attendance!$N:$N,0))))),"")</f>
        <v>8</v>
      </c>
      <c r="P123" s="192">
        <f>IFERROR(IF(P$6="Sun",INDEX(Attendance!$R:$R,MATCH($B122&amp;P$7,Attendance!$N:$N,0)),IF(INDEX(Attendance!$R:$R,MATCH($B122&amp;P$7,Attendance!$N:$N,0))="","",IF(INDEX(Attendance!$R:$R,MATCH($B122&amp;P$7,Attendance!$N:$N,0))&gt;8,8,INDEX(Attendance!$R:$R,MATCH($B122&amp;P$7,Attendance!$N:$N,0))))),"")</f>
        <v>8</v>
      </c>
      <c r="Q123" s="192" t="str">
        <f>IFERROR(IF(Q$6="Sun",INDEX(Attendance!$R:$R,MATCH($B122&amp;Q$7,Attendance!$N:$N,0)),IF(INDEX(Attendance!$R:$R,MATCH($B122&amp;Q$7,Attendance!$N:$N,0))="","",IF(INDEX(Attendance!$R:$R,MATCH($B122&amp;Q$7,Attendance!$N:$N,0))&gt;8,8,INDEX(Attendance!$R:$R,MATCH($B122&amp;Q$7,Attendance!$N:$N,0))))),"")</f>
        <v/>
      </c>
      <c r="R123" s="192" t="str">
        <f>IFERROR(IF(R$6="Sun",INDEX(Attendance!$R:$R,MATCH($B122&amp;R$7,Attendance!$N:$N,0)),IF(INDEX(Attendance!$R:$R,MATCH($B122&amp;R$7,Attendance!$N:$N,0))="","",IF(INDEX(Attendance!$R:$R,MATCH($B122&amp;R$7,Attendance!$N:$N,0))&gt;8,8,INDEX(Attendance!$R:$R,MATCH($B122&amp;R$7,Attendance!$N:$N,0))))),"")</f>
        <v/>
      </c>
      <c r="S123" s="192" t="str">
        <f>IFERROR(IF(S$6="Sun",INDEX(Attendance!$R:$R,MATCH($B122&amp;S$7,Attendance!$N:$N,0)),IF(INDEX(Attendance!$R:$R,MATCH($B122&amp;S$7,Attendance!$N:$N,0))="","",IF(INDEX(Attendance!$R:$R,MATCH($B122&amp;S$7,Attendance!$N:$N,0))&gt;8,8,INDEX(Attendance!$R:$R,MATCH($B122&amp;S$7,Attendance!$N:$N,0))))),"")</f>
        <v/>
      </c>
      <c r="T123" s="192">
        <f>IFERROR(IF(T$6="Sun",INDEX(Attendance!$R:$R,MATCH($B122&amp;T$7,Attendance!$N:$N,0)),IF(INDEX(Attendance!$R:$R,MATCH($B122&amp;T$7,Attendance!$N:$N,0))="","",IF(INDEX(Attendance!$R:$R,MATCH($B122&amp;T$7,Attendance!$N:$N,0))&gt;8,8,INDEX(Attendance!$R:$R,MATCH($B122&amp;T$7,Attendance!$N:$N,0))))),"")</f>
        <v>8</v>
      </c>
      <c r="U123" s="192">
        <f>IFERROR(IF(U$6="Sun",INDEX(Attendance!$R:$R,MATCH($B122&amp;U$7,Attendance!$N:$N,0)),IF(INDEX(Attendance!$R:$R,MATCH($B122&amp;U$7,Attendance!$N:$N,0))="","",IF(INDEX(Attendance!$R:$R,MATCH($B122&amp;U$7,Attendance!$N:$N,0))&gt;8,8,INDEX(Attendance!$R:$R,MATCH($B122&amp;U$7,Attendance!$N:$N,0))))),"")</f>
        <v>8</v>
      </c>
      <c r="V123" s="192">
        <f>IFERROR(IF(V$6="Sun",INDEX(Attendance!$R:$R,MATCH($B122&amp;V$7,Attendance!$N:$N,0)),IF(INDEX(Attendance!$R:$R,MATCH($B122&amp;V$7,Attendance!$N:$N,0))="","",IF(INDEX(Attendance!$R:$R,MATCH($B122&amp;V$7,Attendance!$N:$N,0))&gt;8,8,INDEX(Attendance!$R:$R,MATCH($B122&amp;V$7,Attendance!$N:$N,0))))),"")</f>
        <v>8</v>
      </c>
      <c r="W123" s="192">
        <f>IFERROR(IF(W$6="Sun",INDEX(Attendance!$R:$R,MATCH($B122&amp;W$7,Attendance!$N:$N,0)),IF(INDEX(Attendance!$R:$R,MATCH($B122&amp;W$7,Attendance!$N:$N,0))="","",IF(INDEX(Attendance!$R:$R,MATCH($B122&amp;W$7,Attendance!$N:$N,0))&gt;8,8,INDEX(Attendance!$R:$R,MATCH($B122&amp;W$7,Attendance!$N:$N,0))))),"")</f>
        <v>8</v>
      </c>
      <c r="X123" s="192">
        <f>IFERROR(IF(X$6="Sun",INDEX(Attendance!$R:$R,MATCH($B122&amp;X$7,Attendance!$N:$N,0)),IF(INDEX(Attendance!$R:$R,MATCH($B122&amp;X$7,Attendance!$N:$N,0))="","",IF(INDEX(Attendance!$R:$R,MATCH($B122&amp;X$7,Attendance!$N:$N,0))&gt;8,8,INDEX(Attendance!$R:$R,MATCH($B122&amp;X$7,Attendance!$N:$N,0))))),"")</f>
        <v>8</v>
      </c>
      <c r="Y123" s="192">
        <f>IFERROR(IF(Y$6="Sun",INDEX(Attendance!$R:$R,MATCH($B122&amp;Y$7,Attendance!$N:$N,0)),IF(INDEX(Attendance!$R:$R,MATCH($B122&amp;Y$7,Attendance!$N:$N,0))="","",IF(INDEX(Attendance!$R:$R,MATCH($B122&amp;Y$7,Attendance!$N:$N,0))&gt;8,8,INDEX(Attendance!$R:$R,MATCH($B122&amp;Y$7,Attendance!$N:$N,0))))),"")</f>
        <v>8</v>
      </c>
      <c r="Z123" s="192" t="str">
        <f>IFERROR(IF(Z$6="Sun",INDEX(Attendance!$R:$R,MATCH($B122&amp;Z$7,Attendance!$N:$N,0)),IF(INDEX(Attendance!$R:$R,MATCH($B122&amp;Z$7,Attendance!$N:$N,0))="","",IF(INDEX(Attendance!$R:$R,MATCH($B122&amp;Z$7,Attendance!$N:$N,0))&gt;8,8,INDEX(Attendance!$R:$R,MATCH($B122&amp;Z$7,Attendance!$N:$N,0))))),"")</f>
        <v/>
      </c>
      <c r="AA123" s="192">
        <f>IFERROR(IF(AA$6="Sun",INDEX(Attendance!$R:$R,MATCH($B122&amp;AA$7,Attendance!$N:$N,0)),IF(INDEX(Attendance!$R:$R,MATCH($B122&amp;AA$7,Attendance!$N:$N,0))="","",IF(INDEX(Attendance!$R:$R,MATCH($B122&amp;AA$7,Attendance!$N:$N,0))&gt;8,8,INDEX(Attendance!$R:$R,MATCH($B122&amp;AA$7,Attendance!$N:$N,0))))),"")</f>
        <v>8</v>
      </c>
      <c r="AB123" s="192">
        <f>IFERROR(IF(AB$6="Sun",INDEX(Attendance!$R:$R,MATCH($B122&amp;AB$7,Attendance!$N:$N,0)),IF(INDEX(Attendance!$R:$R,MATCH($B122&amp;AB$7,Attendance!$N:$N,0))="","",IF(INDEX(Attendance!$R:$R,MATCH($B122&amp;AB$7,Attendance!$N:$N,0))&gt;8,8,INDEX(Attendance!$R:$R,MATCH($B122&amp;AB$7,Attendance!$N:$N,0))))),"")</f>
        <v>8</v>
      </c>
      <c r="AC123" s="192">
        <f>IFERROR(IF(AC$6="Sun",INDEX(Attendance!$R:$R,MATCH($B122&amp;AC$7,Attendance!$N:$N,0)),IF(INDEX(Attendance!$R:$R,MATCH($B122&amp;AC$7,Attendance!$N:$N,0))="","",IF(INDEX(Attendance!$R:$R,MATCH($B122&amp;AC$7,Attendance!$N:$N,0))&gt;8,8,INDEX(Attendance!$R:$R,MATCH($B122&amp;AC$7,Attendance!$N:$N,0))))),"")</f>
        <v>8</v>
      </c>
      <c r="AD123" s="192">
        <f>IFERROR(IF(AD$6="Sun",INDEX(Attendance!$R:$R,MATCH($B122&amp;AD$7,Attendance!$N:$N,0)),IF(INDEX(Attendance!$R:$R,MATCH($B122&amp;AD$7,Attendance!$N:$N,0))="","",IF(INDEX(Attendance!$R:$R,MATCH($B122&amp;AD$7,Attendance!$N:$N,0))&gt;8,8,INDEX(Attendance!$R:$R,MATCH($B122&amp;AD$7,Attendance!$N:$N,0))))),"")</f>
        <v>8</v>
      </c>
      <c r="AE123" s="192">
        <f>IFERROR(IF(AE$6="Sun",INDEX(Attendance!$R:$R,MATCH($B122&amp;AE$7,Attendance!$N:$N,0)),IF(INDEX(Attendance!$R:$R,MATCH($B122&amp;AE$7,Attendance!$N:$N,0))="","",IF(INDEX(Attendance!$R:$R,MATCH($B122&amp;AE$7,Attendance!$N:$N,0))&gt;8,8,INDEX(Attendance!$R:$R,MATCH($B122&amp;AE$7,Attendance!$N:$N,0))))),"")</f>
        <v>8</v>
      </c>
      <c r="AF123" s="192">
        <f>IFERROR(IF(AF$6="Sun",INDEX(Attendance!$R:$R,MATCH($B122&amp;AF$7,Attendance!$N:$N,0)),IF(INDEX(Attendance!$R:$R,MATCH($B122&amp;AF$7,Attendance!$N:$N,0))="","",IF(INDEX(Attendance!$R:$R,MATCH($B122&amp;AF$7,Attendance!$N:$N,0))&gt;8,8,INDEX(Attendance!$R:$R,MATCH($B122&amp;AF$7,Attendance!$N:$N,0))))),"")</f>
        <v>8</v>
      </c>
      <c r="AG123" s="192" t="str">
        <f>IFERROR(IF(AG$6="Sun",INDEX(Attendance!$R:$R,MATCH($B122&amp;AG$7,Attendance!$N:$N,0)),IF(INDEX(Attendance!$R:$R,MATCH($B122&amp;AG$7,Attendance!$N:$N,0))="","",IF(INDEX(Attendance!$R:$R,MATCH($B122&amp;AG$7,Attendance!$N:$N,0))&gt;8,8,INDEX(Attendance!$R:$R,MATCH($B122&amp;AG$7,Attendance!$N:$N,0))))),"")</f>
        <v/>
      </c>
      <c r="AH123" s="192" t="str">
        <f>IFERROR(IF(AH$6="Sun",INDEX(Attendance!$R:$R,MATCH($B122&amp;AH$7,Attendance!$N:$N,0)),IF(INDEX(Attendance!$R:$R,MATCH($B122&amp;AH$7,Attendance!$N:$N,0))="","",IF(INDEX(Attendance!$R:$R,MATCH($B122&amp;AH$7,Attendance!$N:$N,0))&gt;8,8,INDEX(Attendance!$R:$R,MATCH($B122&amp;AH$7,Attendance!$N:$N,0))))),"")</f>
        <v/>
      </c>
      <c r="AI123" s="192" t="str">
        <f>IFERROR(IF(AI$6="Sun",INDEX(Attendance!$R:$R,MATCH($B122&amp;AI$7,Attendance!$N:$N,0)),IF(INDEX(Attendance!$R:$R,MATCH($B122&amp;AI$7,Attendance!$N:$N,0))="","",IF(INDEX(Attendance!$R:$R,MATCH($B122&amp;AI$7,Attendance!$N:$N,0))&gt;8,8,INDEX(Attendance!$R:$R,MATCH($B122&amp;AI$7,Attendance!$N:$N,0))))),"")</f>
        <v/>
      </c>
      <c r="AJ123" s="192" t="str">
        <f>IFERROR(IF(AJ$6="Sun",INDEX(Attendance!$R:$R,MATCH($B122&amp;AJ$7,Attendance!$N:$N,0)),IF(INDEX(Attendance!$R:$R,MATCH($B122&amp;AJ$7,Attendance!$N:$N,0))="","",IF(INDEX(Attendance!$R:$R,MATCH($B122&amp;AJ$7,Attendance!$N:$N,0))&gt;8,8,INDEX(Attendance!$R:$R,MATCH($B122&amp;AJ$7,Attendance!$N:$N,0))))),"")</f>
        <v/>
      </c>
      <c r="AK123" s="259"/>
      <c r="AL123" s="193">
        <f>ROUND((IF($C127="",Basic,MID($C127,FIND("RM",$C127)+3,4))+$AP122+$AQ127)/WorkDays/WorkHours*AL$6,4)</f>
        <v>8.8269000000000002</v>
      </c>
      <c r="AM123" s="193">
        <f>ROUND((IF($C127="",Basic,MID($C127,FIND("RM",$C127)+3,4))+$AP122+$AQ127)/WorkDays/WorkHours*AM$6,4)</f>
        <v>11.7692</v>
      </c>
      <c r="AN123" s="193">
        <f>ROUND((IF($C127="",Basic,MID($C127,FIND("RM",$C127)+3,4))+$AP122+$AQ127)/WorkDays/WorkHours*AN$6,4)</f>
        <v>17.6538</v>
      </c>
      <c r="AO123" s="262"/>
      <c r="AP123" s="265"/>
      <c r="AQ123" s="86"/>
      <c r="AR123" s="194"/>
      <c r="AS123" s="194"/>
      <c r="AT123" s="194"/>
      <c r="AU123" s="256"/>
    </row>
    <row r="124" spans="1:47" s="213" customFormat="1" ht="33" customHeight="1" x14ac:dyDescent="0.35">
      <c r="A124" s="189"/>
      <c r="B124" s="184"/>
      <c r="C124" s="195" t="str">
        <f>_xlfn.IFNA(INDEX(Masterlist!E:E,MATCH(B122,Masterlist!B:B,0)),"")</f>
        <v>Phone No. 21</v>
      </c>
      <c r="D124" s="1"/>
      <c r="E124" s="196" t="s">
        <v>175</v>
      </c>
      <c r="F124" s="197">
        <f>IFERROR(IF(F$6="Sun","",IF(INDEX(Attendance!$S:$S,MATCH($B122&amp;F$7,Attendance!$N:$N,0))=TRUE,"",IF(F123&lt;8,"",INDEX(Attendance!$G:$G,MATCH($B122&amp;F$7,Attendance!$N:$N,0))))),"")</f>
        <v>3</v>
      </c>
      <c r="G124" s="197">
        <f>IFERROR(IF(G$6="Sun","",IF(INDEX(Attendance!$S:$S,MATCH($B122&amp;G$7,Attendance!$N:$N,0))=TRUE,"",IF(G123&lt;8,"",INDEX(Attendance!$G:$G,MATCH($B122&amp;G$7,Attendance!$N:$N,0))))),"")</f>
        <v>3</v>
      </c>
      <c r="H124" s="197">
        <f>IFERROR(IF(H$6="Sun","",IF(INDEX(Attendance!$S:$S,MATCH($B122&amp;H$7,Attendance!$N:$N,0))=TRUE,"",IF(H123&lt;8,"",INDEX(Attendance!$G:$G,MATCH($B122&amp;H$7,Attendance!$N:$N,0))))),"")</f>
        <v>0</v>
      </c>
      <c r="I124" s="197">
        <f>IFERROR(IF(I$6="Sun","",IF(INDEX(Attendance!$S:$S,MATCH($B122&amp;I$7,Attendance!$N:$N,0))=TRUE,"",IF(I123&lt;8,"",INDEX(Attendance!$G:$G,MATCH($B122&amp;I$7,Attendance!$N:$N,0))))),"")</f>
        <v>3</v>
      </c>
      <c r="J124" s="197">
        <f>IFERROR(IF(J$6="Sun","",IF(INDEX(Attendance!$S:$S,MATCH($B122&amp;J$7,Attendance!$N:$N,0))=TRUE,"",IF(J123&lt;8,"",INDEX(Attendance!$G:$G,MATCH($B122&amp;J$7,Attendance!$N:$N,0))))),"")</f>
        <v>3</v>
      </c>
      <c r="K124" s="197">
        <f>IFERROR(IF(K$6="Sun","",IF(INDEX(Attendance!$S:$S,MATCH($B122&amp;K$7,Attendance!$N:$N,0))=TRUE,"",IF(K123&lt;8,"",INDEX(Attendance!$G:$G,MATCH($B122&amp;K$7,Attendance!$N:$N,0))))),"")</f>
        <v>3</v>
      </c>
      <c r="L124" s="197" t="str">
        <f>IFERROR(IF(L$6="Sun","",IF(INDEX(Attendance!$S:$S,MATCH($B122&amp;L$7,Attendance!$N:$N,0))=TRUE,"",IF(L123&lt;8,"",INDEX(Attendance!$G:$G,MATCH($B122&amp;L$7,Attendance!$N:$N,0))))),"")</f>
        <v/>
      </c>
      <c r="M124" s="197">
        <f>IFERROR(IF(M$6="Sun","",IF(INDEX(Attendance!$S:$S,MATCH($B122&amp;M$7,Attendance!$N:$N,0))=TRUE,"",IF(M123&lt;8,"",INDEX(Attendance!$G:$G,MATCH($B122&amp;M$7,Attendance!$N:$N,0))))),"")</f>
        <v>3</v>
      </c>
      <c r="N124" s="197">
        <f>IFERROR(IF(N$6="Sun","",IF(INDEX(Attendance!$S:$S,MATCH($B122&amp;N$7,Attendance!$N:$N,0))=TRUE,"",IF(N123&lt;8,"",INDEX(Attendance!$G:$G,MATCH($B122&amp;N$7,Attendance!$N:$N,0))))),"")</f>
        <v>3</v>
      </c>
      <c r="O124" s="197">
        <f>IFERROR(IF(O$6="Sun","",IF(INDEX(Attendance!$S:$S,MATCH($B122&amp;O$7,Attendance!$N:$N,0))=TRUE,"",IF(O123&lt;8,"",INDEX(Attendance!$G:$G,MATCH($B122&amp;O$7,Attendance!$N:$N,0))))),"")</f>
        <v>3</v>
      </c>
      <c r="P124" s="197">
        <f>IFERROR(IF(P$6="Sun","",IF(INDEX(Attendance!$S:$S,MATCH($B122&amp;P$7,Attendance!$N:$N,0))=TRUE,"",IF(P123&lt;8,"",INDEX(Attendance!$G:$G,MATCH($B122&amp;P$7,Attendance!$N:$N,0))))),"")</f>
        <v>3</v>
      </c>
      <c r="Q124" s="197">
        <f>IFERROR(IF(Q$6="Sun","",IF(INDEX(Attendance!$S:$S,MATCH($B122&amp;Q$7,Attendance!$N:$N,0))=TRUE,"",IF(Q123&lt;8,"",INDEX(Attendance!$G:$G,MATCH($B122&amp;Q$7,Attendance!$N:$N,0))))),"")</f>
        <v>0</v>
      </c>
      <c r="R124" s="197">
        <f>IFERROR(IF(R$6="Sun","",IF(INDEX(Attendance!$S:$S,MATCH($B122&amp;R$7,Attendance!$N:$N,0))=TRUE,"",IF(R123&lt;8,"",INDEX(Attendance!$G:$G,MATCH($B122&amp;R$7,Attendance!$N:$N,0))))),"")</f>
        <v>0</v>
      </c>
      <c r="S124" s="197" t="str">
        <f>IFERROR(IF(S$6="Sun","",IF(INDEX(Attendance!$S:$S,MATCH($B122&amp;S$7,Attendance!$N:$N,0))=TRUE,"",IF(S123&lt;8,"",INDEX(Attendance!$G:$G,MATCH($B122&amp;S$7,Attendance!$N:$N,0))))),"")</f>
        <v/>
      </c>
      <c r="T124" s="197">
        <f>IFERROR(IF(T$6="Sun","",IF(INDEX(Attendance!$S:$S,MATCH($B122&amp;T$7,Attendance!$N:$N,0))=TRUE,"",IF(T123&lt;8,"",INDEX(Attendance!$G:$G,MATCH($B122&amp;T$7,Attendance!$N:$N,0))))),"")</f>
        <v>3</v>
      </c>
      <c r="U124" s="197">
        <f>IFERROR(IF(U$6="Sun","",IF(INDEX(Attendance!$S:$S,MATCH($B122&amp;U$7,Attendance!$N:$N,0))=TRUE,"",IF(U123&lt;8,"",INDEX(Attendance!$G:$G,MATCH($B122&amp;U$7,Attendance!$N:$N,0))))),"")</f>
        <v>3</v>
      </c>
      <c r="V124" s="197">
        <f>IFERROR(IF(V$6="Sun","",IF(INDEX(Attendance!$S:$S,MATCH($B122&amp;V$7,Attendance!$N:$N,0))=TRUE,"",IF(V123&lt;8,"",INDEX(Attendance!$G:$G,MATCH($B122&amp;V$7,Attendance!$N:$N,0))))),"")</f>
        <v>3</v>
      </c>
      <c r="W124" s="197">
        <f>IFERROR(IF(W$6="Sun","",IF(INDEX(Attendance!$S:$S,MATCH($B122&amp;W$7,Attendance!$N:$N,0))=TRUE,"",IF(W123&lt;8,"",INDEX(Attendance!$G:$G,MATCH($B122&amp;W$7,Attendance!$N:$N,0))))),"")</f>
        <v>3</v>
      </c>
      <c r="X124" s="197">
        <f>IFERROR(IF(X$6="Sun","",IF(INDEX(Attendance!$S:$S,MATCH($B122&amp;X$7,Attendance!$N:$N,0))=TRUE,"",IF(X123&lt;8,"",INDEX(Attendance!$G:$G,MATCH($B122&amp;X$7,Attendance!$N:$N,0))))),"")</f>
        <v>3</v>
      </c>
      <c r="Y124" s="197">
        <f>IFERROR(IF(Y$6="Sun","",IF(INDEX(Attendance!$S:$S,MATCH($B122&amp;Y$7,Attendance!$N:$N,0))=TRUE,"",IF(Y123&lt;8,"",INDEX(Attendance!$G:$G,MATCH($B122&amp;Y$7,Attendance!$N:$N,0))))),"")</f>
        <v>3</v>
      </c>
      <c r="Z124" s="197" t="str">
        <f>IFERROR(IF(Z$6="Sun","",IF(INDEX(Attendance!$S:$S,MATCH($B122&amp;Z$7,Attendance!$N:$N,0))=TRUE,"",IF(Z123&lt;8,"",INDEX(Attendance!$G:$G,MATCH($B122&amp;Z$7,Attendance!$N:$N,0))))),"")</f>
        <v/>
      </c>
      <c r="AA124" s="197">
        <f>IFERROR(IF(AA$6="Sun","",IF(INDEX(Attendance!$S:$S,MATCH($B122&amp;AA$7,Attendance!$N:$N,0))=TRUE,"",IF(AA123&lt;8,"",INDEX(Attendance!$G:$G,MATCH($B122&amp;AA$7,Attendance!$N:$N,0))))),"")</f>
        <v>3</v>
      </c>
      <c r="AB124" s="197">
        <f>IFERROR(IF(AB$6="Sun","",IF(INDEX(Attendance!$S:$S,MATCH($B122&amp;AB$7,Attendance!$N:$N,0))=TRUE,"",IF(AB123&lt;8,"",INDEX(Attendance!$G:$G,MATCH($B122&amp;AB$7,Attendance!$N:$N,0))))),"")</f>
        <v>3</v>
      </c>
      <c r="AC124" s="197">
        <f>IFERROR(IF(AC$6="Sun","",IF(INDEX(Attendance!$S:$S,MATCH($B122&amp;AC$7,Attendance!$N:$N,0))=TRUE,"",IF(AC123&lt;8,"",INDEX(Attendance!$G:$G,MATCH($B122&amp;AC$7,Attendance!$N:$N,0))))),"")</f>
        <v>3</v>
      </c>
      <c r="AD124" s="197">
        <f>IFERROR(IF(AD$6="Sun","",IF(INDEX(Attendance!$S:$S,MATCH($B122&amp;AD$7,Attendance!$N:$N,0))=TRUE,"",IF(AD123&lt;8,"",INDEX(Attendance!$G:$G,MATCH($B122&amp;AD$7,Attendance!$N:$N,0))))),"")</f>
        <v>3</v>
      </c>
      <c r="AE124" s="197">
        <f>IFERROR(IF(AE$6="Sun","",IF(INDEX(Attendance!$S:$S,MATCH($B122&amp;AE$7,Attendance!$N:$N,0))=TRUE,"",IF(AE123&lt;8,"",INDEX(Attendance!$G:$G,MATCH($B122&amp;AE$7,Attendance!$N:$N,0))))),"")</f>
        <v>3</v>
      </c>
      <c r="AF124" s="197">
        <f>IFERROR(IF(AF$6="Sun","",IF(INDEX(Attendance!$S:$S,MATCH($B122&amp;AF$7,Attendance!$N:$N,0))=TRUE,"",IF(AF123&lt;8,"",INDEX(Attendance!$G:$G,MATCH($B122&amp;AF$7,Attendance!$N:$N,0))))),"")</f>
        <v>3</v>
      </c>
      <c r="AG124" s="197" t="str">
        <f>IFERROR(IF(AG$6="Sun","",IF(INDEX(Attendance!$S:$S,MATCH($B122&amp;AG$7,Attendance!$N:$N,0))=TRUE,"",IF(AG123&lt;8,"",INDEX(Attendance!$G:$G,MATCH($B122&amp;AG$7,Attendance!$N:$N,0))))),"")</f>
        <v/>
      </c>
      <c r="AH124" s="197" t="str">
        <f>IFERROR(IF(AH$6="Sun","",IF(INDEX(Attendance!$S:$S,MATCH($B122&amp;AH$7,Attendance!$N:$N,0))=TRUE,"",IF(AH123&lt;8,"",INDEX(Attendance!$G:$G,MATCH($B122&amp;AH$7,Attendance!$N:$N,0))))),"")</f>
        <v/>
      </c>
      <c r="AI124" s="197" t="str">
        <f>IFERROR(IF(AI$6="Sun","",IF(INDEX(Attendance!$S:$S,MATCH($B122&amp;AI$7,Attendance!$N:$N,0))=TRUE,"",IF(AI123&lt;8,"",INDEX(Attendance!$G:$G,MATCH($B122&amp;AI$7,Attendance!$N:$N,0))))),"")</f>
        <v/>
      </c>
      <c r="AJ124" s="197" t="str">
        <f>IFERROR(IF(AJ$6="Sun","",IF(INDEX(Attendance!$S:$S,MATCH($B122&amp;AJ$7,Attendance!$N:$N,0))=TRUE,"",IF(AJ123&lt;8,"",INDEX(Attendance!$G:$G,MATCH($B122&amp;AJ$7,Attendance!$N:$N,0))))),"")</f>
        <v/>
      </c>
      <c r="AK124" s="259"/>
      <c r="AL124" s="198"/>
      <c r="AM124" s="198"/>
      <c r="AN124" s="198"/>
      <c r="AO124" s="262"/>
      <c r="AP124" s="265"/>
      <c r="AQ124" s="86"/>
      <c r="AR124" s="194"/>
      <c r="AS124" s="194"/>
      <c r="AT124" s="194"/>
      <c r="AU124" s="256"/>
    </row>
    <row r="125" spans="1:47" s="213" customFormat="1" ht="33" customHeight="1" x14ac:dyDescent="0.35">
      <c r="A125" s="189"/>
      <c r="B125" s="184"/>
      <c r="C125" s="195" t="str">
        <f>_xlfn.IFNA(INDEX(Masterlist!F:F,MATCH(B122,Masterlist!B:B,0)),"")</f>
        <v>Acc No. 21 Bank Code 21</v>
      </c>
      <c r="D125" s="88"/>
      <c r="E125" s="196"/>
      <c r="F125" s="199"/>
      <c r="G125" s="200"/>
      <c r="H125" s="192"/>
      <c r="I125" s="192"/>
      <c r="J125" s="192"/>
      <c r="K125" s="192"/>
      <c r="L125" s="192"/>
      <c r="M125" s="192"/>
      <c r="N125" s="192"/>
      <c r="O125" s="192"/>
      <c r="P125" s="192"/>
      <c r="Q125" s="201"/>
      <c r="R125" s="201"/>
      <c r="S125" s="192"/>
      <c r="T125" s="192"/>
      <c r="U125" s="192"/>
      <c r="V125" s="192"/>
      <c r="W125" s="192"/>
      <c r="X125" s="192"/>
      <c r="Y125" s="192"/>
      <c r="Z125" s="192"/>
      <c r="AA125" s="192"/>
      <c r="AB125" s="192"/>
      <c r="AC125" s="192"/>
      <c r="AD125" s="192"/>
      <c r="AE125" s="192"/>
      <c r="AF125" s="192"/>
      <c r="AG125" s="192"/>
      <c r="AH125" s="192"/>
      <c r="AI125" s="192"/>
      <c r="AJ125" s="192"/>
      <c r="AK125" s="259"/>
      <c r="AL125" s="198"/>
      <c r="AM125" s="198"/>
      <c r="AN125" s="198"/>
      <c r="AO125" s="262"/>
      <c r="AP125" s="265"/>
      <c r="AQ125" s="86"/>
      <c r="AR125" s="194"/>
      <c r="AS125" s="194"/>
      <c r="AT125" s="194"/>
      <c r="AU125" s="256"/>
    </row>
    <row r="126" spans="1:47" s="213" customFormat="1" ht="33" customHeight="1" x14ac:dyDescent="0.35">
      <c r="A126" s="189"/>
      <c r="B126" s="184"/>
      <c r="C126" s="202">
        <f>_xlfn.IFNA(INDEX(Masterlist!I:I,MATCH(B122,Masterlist!B:B,0)),"")</f>
        <v>43195</v>
      </c>
      <c r="D126" s="226" t="str">
        <f>_xlfn.IFNA(IF(INDEX(Attendance!H:H,MATCH(B122,Attendance!$A:$A,0))="VMI","SCOPE ALLW",""),"")</f>
        <v/>
      </c>
      <c r="E126" s="196" t="s">
        <v>13</v>
      </c>
      <c r="F126" s="203" t="str">
        <f>IFERROR(IF(AND(RIGHT(F122,1)="N",VALUE(F123)&gt;=8),Database!$I$3,""),"")</f>
        <v/>
      </c>
      <c r="G126" s="192" t="str">
        <f>IFERROR(IF(AND(RIGHT(G122,1)="N",VALUE(G123)&gt;=8),Database!$I$3,""),"")</f>
        <v/>
      </c>
      <c r="H126" s="199" t="str">
        <f>IFERROR(IF(AND(RIGHT(H122,1)="N",VALUE(H123)&gt;=8),Database!$I$3,""),"")</f>
        <v/>
      </c>
      <c r="I126" s="192" t="str">
        <f>IFERROR(IF(AND(RIGHT(I122,1)="N",VALUE(I123)&gt;=8),Database!$I$3,""),"")</f>
        <v/>
      </c>
      <c r="J126" s="192" t="str">
        <f>IFERROR(IF(AND(RIGHT(J122,1)="N",VALUE(J123)&gt;=8),Database!$I$3,""),"")</f>
        <v/>
      </c>
      <c r="K126" s="192" t="str">
        <f>IFERROR(IF(AND(RIGHT(K122,1)="N",VALUE(K123)&gt;=8),Database!$I$3,""),"")</f>
        <v/>
      </c>
      <c r="L126" s="192" t="str">
        <f>IFERROR(IF(AND(RIGHT(L122,1)="N",VALUE(L123)&gt;=8),Database!$I$3,""),"")</f>
        <v/>
      </c>
      <c r="M126" s="192" t="str">
        <f>IFERROR(IF(AND(RIGHT(M122,1)="N",VALUE(M123)&gt;=8),Database!$I$3,""),"")</f>
        <v/>
      </c>
      <c r="N126" s="192" t="str">
        <f>IFERROR(IF(AND(RIGHT(N122,1)="N",VALUE(N123)&gt;=8),Database!$I$3,""),"")</f>
        <v/>
      </c>
      <c r="O126" s="192" t="str">
        <f>IFERROR(IF(AND(RIGHT(O122,1)="N",VALUE(O123)&gt;=8),Database!$I$3,""),"")</f>
        <v/>
      </c>
      <c r="P126" s="192" t="str">
        <f>IFERROR(IF(AND(RIGHT(P122,1)="N",VALUE(P123)&gt;=8),Database!$I$3,""),"")</f>
        <v/>
      </c>
      <c r="Q126" s="192" t="str">
        <f>IFERROR(IF(AND(RIGHT(Q122,1)="N",VALUE(Q123)&gt;=8),Database!$I$3,""),"")</f>
        <v/>
      </c>
      <c r="R126" s="192" t="str">
        <f>IFERROR(IF(AND(RIGHT(R122,1)="N",VALUE(R123)&gt;=8),Database!$I$3,""),"")</f>
        <v/>
      </c>
      <c r="S126" s="192" t="str">
        <f>IFERROR(IF(AND(RIGHT(S122,1)="N",VALUE(S123)&gt;=8),Database!$I$3,""),"")</f>
        <v/>
      </c>
      <c r="T126" s="192">
        <f>IFERROR(IF(AND(RIGHT(T122,1)="N",VALUE(T123)&gt;=8),Database!$I$3,""),"")</f>
        <v>2</v>
      </c>
      <c r="U126" s="192">
        <f>IFERROR(IF(AND(RIGHT(U122,1)="N",VALUE(U123)&gt;=8),Database!$I$3,""),"")</f>
        <v>2</v>
      </c>
      <c r="V126" s="192">
        <f>IFERROR(IF(AND(RIGHT(V122,1)="N",VALUE(V123)&gt;=8),Database!$I$3,""),"")</f>
        <v>2</v>
      </c>
      <c r="W126" s="192">
        <f>IFERROR(IF(AND(RIGHT(W122,1)="N",VALUE(W123)&gt;=8),Database!$I$3,""),"")</f>
        <v>2</v>
      </c>
      <c r="X126" s="192">
        <f>IFERROR(IF(AND(RIGHT(X122,1)="N",VALUE(X123)&gt;=8),Database!$I$3,""),"")</f>
        <v>2</v>
      </c>
      <c r="Y126" s="192">
        <f>IFERROR(IF(AND(RIGHT(Y122,1)="N",VALUE(Y123)&gt;=8),Database!$I$3,""),"")</f>
        <v>2</v>
      </c>
      <c r="Z126" s="192" t="str">
        <f>IFERROR(IF(AND(RIGHT(Z122,1)="N",VALUE(Z123)&gt;=8),Database!$I$3,""),"")</f>
        <v/>
      </c>
      <c r="AA126" s="192">
        <f>IFERROR(IF(AND(RIGHT(AA122,1)="N",VALUE(AA123)&gt;=8),Database!$I$3,""),"")</f>
        <v>2</v>
      </c>
      <c r="AB126" s="192">
        <f>IFERROR(IF(AND(RIGHT(AB122,1)="N",VALUE(AB123)&gt;=8),Database!$I$3,""),"")</f>
        <v>2</v>
      </c>
      <c r="AC126" s="192">
        <f>IFERROR(IF(AND(RIGHT(AC122,1)="N",VALUE(AC123)&gt;=8),Database!$I$3,""),"")</f>
        <v>2</v>
      </c>
      <c r="AD126" s="192">
        <f>IFERROR(IF(AND(RIGHT(AD122,1)="N",VALUE(AD123)&gt;=8),Database!$I$3,""),"")</f>
        <v>2</v>
      </c>
      <c r="AE126" s="192">
        <f>IFERROR(IF(AND(RIGHT(AE122,1)="N",VALUE(AE123)&gt;=8),Database!$I$3,""),"")</f>
        <v>2</v>
      </c>
      <c r="AF126" s="192">
        <f>IFERROR(IF(AND(RIGHT(AF122,1)="N",VALUE(AF123)&gt;=8),Database!$I$3,""),"")</f>
        <v>2</v>
      </c>
      <c r="AG126" s="192" t="str">
        <f>IFERROR(IF(AND(RIGHT(AG122,1)="N",VALUE(AG123)&gt;=8),Database!$I$3,""),"")</f>
        <v/>
      </c>
      <c r="AH126" s="192" t="str">
        <f>IFERROR(IF(AND(RIGHT(AH122,1)="N",VALUE(AH123)&gt;=8),Database!$I$3,""),"")</f>
        <v/>
      </c>
      <c r="AI126" s="192" t="str">
        <f>IFERROR(IF(AND(RIGHT(AI122,1)="N",VALUE(AI123)&gt;=8),Database!$I$3,""),"")</f>
        <v/>
      </c>
      <c r="AJ126" s="192" t="str">
        <f>IFERROR(IF(AND(RIGHT(AJ122,1)="N",VALUE(AJ123)&gt;=8),Database!$I$3,""),"")</f>
        <v/>
      </c>
      <c r="AK126" s="259"/>
      <c r="AL126" s="204"/>
      <c r="AM126" s="198"/>
      <c r="AN126" s="198"/>
      <c r="AO126" s="262"/>
      <c r="AP126" s="265"/>
      <c r="AQ126" s="86"/>
      <c r="AR126" s="194"/>
      <c r="AS126" s="194"/>
      <c r="AT126" s="194"/>
      <c r="AU126" s="256"/>
    </row>
    <row r="127" spans="1:47" s="213" customFormat="1" ht="33" customHeight="1" thickBot="1" x14ac:dyDescent="0.4">
      <c r="A127" s="189"/>
      <c r="B127" s="205"/>
      <c r="C127" s="222"/>
      <c r="D127" s="28"/>
      <c r="E127" s="206" t="s">
        <v>176</v>
      </c>
      <c r="F127" s="207">
        <f>IFERROR(IF(INDEX(Attendance!$T:$T,MATCH($B122&amp;F$7,Attendance!$N:$N,0))=TRUE,"L",IF(SUM(F123:F124)&gt;=10,5,"")),"")</f>
        <v>5</v>
      </c>
      <c r="G127" s="207">
        <f>IFERROR(IF(INDEX(Attendance!$T:$T,MATCH($B122&amp;G$7,Attendance!$N:$N,0))=TRUE,"L",IF(SUM(G123:G124)&gt;=10,5,"")),"")</f>
        <v>5</v>
      </c>
      <c r="H127" s="208" t="str">
        <f>IFERROR(IF(INDEX(Attendance!$T:$T,MATCH($B122&amp;H$7,Attendance!$N:$N,0))=TRUE,"L",IF(SUM(H123:H124)&gt;=10,5,"")),"")</f>
        <v/>
      </c>
      <c r="I127" s="208">
        <f>IFERROR(IF(INDEX(Attendance!$T:$T,MATCH($B122&amp;I$7,Attendance!$N:$N,0))=TRUE,"L",IF(SUM(I123:I124)&gt;=10,5,"")),"")</f>
        <v>5</v>
      </c>
      <c r="J127" s="208">
        <f>IFERROR(IF(INDEX(Attendance!$T:$T,MATCH($B122&amp;J$7,Attendance!$N:$N,0))=TRUE,"L",IF(SUM(J123:J124)&gt;=10,5,"")),"")</f>
        <v>5</v>
      </c>
      <c r="K127" s="208">
        <f>IFERROR(IF(INDEX(Attendance!$T:$T,MATCH($B122&amp;K$7,Attendance!$N:$N,0))=TRUE,"L",IF(SUM(K123:K124)&gt;=10,5,"")),"")</f>
        <v>5</v>
      </c>
      <c r="L127" s="208" t="str">
        <f>IFERROR(IF(INDEX(Attendance!$T:$T,MATCH($B122&amp;L$7,Attendance!$N:$N,0))=TRUE,"L",IF(SUM(L123:L124)&gt;=10,5,"")),"")</f>
        <v/>
      </c>
      <c r="M127" s="208">
        <f>IFERROR(IF(INDEX(Attendance!$T:$T,MATCH($B122&amp;M$7,Attendance!$N:$N,0))=TRUE,"L",IF(SUM(M123:M124)&gt;=10,5,"")),"")</f>
        <v>5</v>
      </c>
      <c r="N127" s="208">
        <f>IFERROR(IF(INDEX(Attendance!$T:$T,MATCH($B122&amp;N$7,Attendance!$N:$N,0))=TRUE,"L",IF(SUM(N123:N124)&gt;=10,5,"")),"")</f>
        <v>5</v>
      </c>
      <c r="O127" s="208">
        <f>IFERROR(IF(INDEX(Attendance!$T:$T,MATCH($B122&amp;O$7,Attendance!$N:$N,0))=TRUE,"L",IF(SUM(O123:O124)&gt;=10,5,"")),"")</f>
        <v>5</v>
      </c>
      <c r="P127" s="208">
        <f>IFERROR(IF(INDEX(Attendance!$T:$T,MATCH($B122&amp;P$7,Attendance!$N:$N,0))=TRUE,"L",IF(SUM(P123:P124)&gt;=10,5,"")),"")</f>
        <v>5</v>
      </c>
      <c r="Q127" s="208" t="str">
        <f>IFERROR(IF(INDEX(Attendance!$T:$T,MATCH($B122&amp;Q$7,Attendance!$N:$N,0))=TRUE,"L",IF(SUM(Q123:Q124)&gt;=10,5,"")),"")</f>
        <v/>
      </c>
      <c r="R127" s="208" t="str">
        <f>IFERROR(IF(INDEX(Attendance!$T:$T,MATCH($B122&amp;R$7,Attendance!$N:$N,0))=TRUE,"L",IF(SUM(R123:R124)&gt;=10,5,"")),"")</f>
        <v/>
      </c>
      <c r="S127" s="208" t="str">
        <f>IFERROR(IF(INDEX(Attendance!$T:$T,MATCH($B122&amp;S$7,Attendance!$N:$N,0))=TRUE,"L",IF(SUM(S123:S124)&gt;=10,5,"")),"")</f>
        <v/>
      </c>
      <c r="T127" s="208">
        <f>IFERROR(IF(INDEX(Attendance!$T:$T,MATCH($B122&amp;T$7,Attendance!$N:$N,0))=TRUE,"L",IF(SUM(T123:T124)&gt;=10,5,"")),"")</f>
        <v>5</v>
      </c>
      <c r="U127" s="208">
        <f>IFERROR(IF(INDEX(Attendance!$T:$T,MATCH($B122&amp;U$7,Attendance!$N:$N,0))=TRUE,"L",IF(SUM(U123:U124)&gt;=10,5,"")),"")</f>
        <v>5</v>
      </c>
      <c r="V127" s="208">
        <f>IFERROR(IF(INDEX(Attendance!$T:$T,MATCH($B122&amp;V$7,Attendance!$N:$N,0))=TRUE,"L",IF(SUM(V123:V124)&gt;=10,5,"")),"")</f>
        <v>5</v>
      </c>
      <c r="W127" s="208">
        <f>IFERROR(IF(INDEX(Attendance!$T:$T,MATCH($B122&amp;W$7,Attendance!$N:$N,0))=TRUE,"L",IF(SUM(W123:W124)&gt;=10,5,"")),"")</f>
        <v>5</v>
      </c>
      <c r="X127" s="208">
        <f>IFERROR(IF(INDEX(Attendance!$T:$T,MATCH($B122&amp;X$7,Attendance!$N:$N,0))=TRUE,"L",IF(SUM(X123:X124)&gt;=10,5,"")),"")</f>
        <v>5</v>
      </c>
      <c r="Y127" s="208">
        <f>IFERROR(IF(INDEX(Attendance!$T:$T,MATCH($B122&amp;Y$7,Attendance!$N:$N,0))=TRUE,"L",IF(SUM(Y123:Y124)&gt;=10,5,"")),"")</f>
        <v>5</v>
      </c>
      <c r="Z127" s="208" t="str">
        <f>IFERROR(IF(INDEX(Attendance!$T:$T,MATCH($B122&amp;Z$7,Attendance!$N:$N,0))=TRUE,"L",IF(SUM(Z123:Z124)&gt;=10,5,"")),"")</f>
        <v/>
      </c>
      <c r="AA127" s="208">
        <f>IFERROR(IF(INDEX(Attendance!$T:$T,MATCH($B122&amp;AA$7,Attendance!$N:$N,0))=TRUE,"L",IF(SUM(AA123:AA124)&gt;=10,5,"")),"")</f>
        <v>5</v>
      </c>
      <c r="AB127" s="208">
        <f>IFERROR(IF(INDEX(Attendance!$T:$T,MATCH($B122&amp;AB$7,Attendance!$N:$N,0))=TRUE,"L",IF(SUM(AB123:AB124)&gt;=10,5,"")),"")</f>
        <v>5</v>
      </c>
      <c r="AC127" s="208">
        <f>IFERROR(IF(INDEX(Attendance!$T:$T,MATCH($B122&amp;AC$7,Attendance!$N:$N,0))=TRUE,"L",IF(SUM(AC123:AC124)&gt;=10,5,"")),"")</f>
        <v>5</v>
      </c>
      <c r="AD127" s="208">
        <f>IFERROR(IF(INDEX(Attendance!$T:$T,MATCH($B122&amp;AD$7,Attendance!$N:$N,0))=TRUE,"L",IF(SUM(AD123:AD124)&gt;=10,5,"")),"")</f>
        <v>5</v>
      </c>
      <c r="AE127" s="208">
        <f>IFERROR(IF(INDEX(Attendance!$T:$T,MATCH($B122&amp;AE$7,Attendance!$N:$N,0))=TRUE,"L",IF(SUM(AE123:AE124)&gt;=10,5,"")),"")</f>
        <v>5</v>
      </c>
      <c r="AF127" s="208">
        <f>IFERROR(IF(INDEX(Attendance!$T:$T,MATCH($B122&amp;AF$7,Attendance!$N:$N,0))=TRUE,"L",IF(SUM(AF123:AF124)&gt;=10,5,"")),"")</f>
        <v>5</v>
      </c>
      <c r="AG127" s="208" t="str">
        <f>IFERROR(IF(INDEX(Attendance!$T:$T,MATCH($B122&amp;AG$7,Attendance!$N:$N,0))=TRUE,"L",IF(SUM(AG123:AG124)&gt;=10,5,"")),"")</f>
        <v/>
      </c>
      <c r="AH127" s="208" t="str">
        <f>IFERROR(IF(INDEX(Attendance!$T:$T,MATCH($B122&amp;AH$7,Attendance!$N:$N,0))=TRUE,"L",IF(SUM(AH123:AH124)&gt;=10,5,"")),"")</f>
        <v/>
      </c>
      <c r="AI127" s="208" t="str">
        <f>IFERROR(IF(INDEX(Attendance!$T:$T,MATCH($B122&amp;AI$7,Attendance!$N:$N,0))=TRUE,"L",IF(SUM(AI123:AI124)&gt;=10,5,"")),"")</f>
        <v/>
      </c>
      <c r="AJ127" s="208" t="str">
        <f>IFERROR(IF(INDEX(Attendance!$T:$T,MATCH($B122&amp;AJ$7,Attendance!$N:$N,0))=TRUE,"L",IF(SUM(AJ123:AJ124)&gt;=10,5,"")),"")</f>
        <v/>
      </c>
      <c r="AK127" s="260"/>
      <c r="AL127" s="209">
        <f>ROUND(AL122*AL123,2)</f>
        <v>556.09</v>
      </c>
      <c r="AM127" s="209">
        <f>ROUND(AM122*AM123,2)</f>
        <v>0</v>
      </c>
      <c r="AN127" s="209">
        <f>ROUND(AN122*AN123,2)</f>
        <v>0</v>
      </c>
      <c r="AO127" s="263"/>
      <c r="AP127" s="266"/>
      <c r="AQ127" s="210">
        <f>AQ122*$AQ$5</f>
        <v>0</v>
      </c>
      <c r="AR127" s="211">
        <f>AR122*ROUND(IF($C127="",Basic,MID($C127,FIND("RM",$C127)+3,4))/WorkDays,2)</f>
        <v>0</v>
      </c>
      <c r="AS127" s="211">
        <f>AS122*ROUND(IF($C127="",Basic,MID($C127,FIND("RM",$C127)+3,4))/WorkDays,2)</f>
        <v>0</v>
      </c>
      <c r="AT127" s="211">
        <f>AT122*ROUND(IF($C127="",Basic,MID($C127,FIND("RM",$C127)+3,4))/WorkDays,2)</f>
        <v>92.3</v>
      </c>
      <c r="AU127" s="257"/>
    </row>
    <row r="128" spans="1:47" s="212" customFormat="1" ht="33" customHeight="1" x14ac:dyDescent="0.25">
      <c r="A128" s="175">
        <f t="shared" si="12"/>
        <v>21</v>
      </c>
      <c r="B128" s="184" t="str">
        <f>_xlfn.IFNA(INDEX(Attendance!$A:$A,MATCH(A128,Attendance!$M:$M,0)),"")</f>
        <v>Code 22</v>
      </c>
      <c r="C128" s="185" t="str">
        <f>_xlfn.IFNA(INDEX(Masterlist!C:C,MATCH(B128,Masterlist!B:B,0)),"")</f>
        <v>Name 22</v>
      </c>
      <c r="D128" s="87"/>
      <c r="E128" s="186" t="s">
        <v>173</v>
      </c>
      <c r="F128" s="83" t="str" cm="1">
        <f t="array" ref="F128">_xlfn.IFNA(IF(OR(VALUE(F$7&amp;$C$3)=PH),IF(F129="","PH",IF(INDEX(Attendance!$O:$O,MATCH($B128&amp;F$7,Attendance!$N:$N,0))&lt;"1200","PM","PN")),IF(F$6="Sun",IF(F129="","RD",IF(INDEX(Attendance!$O:$O,MATCH($B128&amp;F$7,Attendance!$N:$N,0))&lt;"1200","RM","RN")),IF(F129="",IF(F$7="","",IF(INDEX(Attendance!$I:$I,MATCH($B128&amp;F$7,Attendance!$N:$N,0))="ABS","AB","UL")),IF(INDEX(Attendance!$O:$O,MATCH($B128&amp;F$7,Attendance!$N:$N,0))&lt;"1200","M","N")))),"")</f>
        <v>M</v>
      </c>
      <c r="G128" s="83" t="str" cm="1">
        <f t="array" ref="G128">_xlfn.IFNA(IF(OR(VALUE(G$7&amp;$C$3)=PH),IF(G129="","PH",IF(INDEX(Attendance!$O:$O,MATCH($B128&amp;G$7,Attendance!$N:$N,0))&lt;"1200","PM","PN")),IF(G$6="Sun",IF(G129="","RD",IF(INDEX(Attendance!$O:$O,MATCH($B128&amp;G$7,Attendance!$N:$N,0))&lt;"1200","RM","RN")),IF(G129="",IF(G$7="","",IF(INDEX(Attendance!$I:$I,MATCH($B128&amp;G$7,Attendance!$N:$N,0))="ABS","AB","UL")),IF(INDEX(Attendance!$O:$O,MATCH($B128&amp;G$7,Attendance!$N:$N,0))&lt;"1200","M","N")))),"")</f>
        <v>M</v>
      </c>
      <c r="H128" s="83" t="str" cm="1">
        <f t="array" ref="H128">_xlfn.IFNA(IF(OR(VALUE(H$7&amp;$C$3)=PH),IF(H129="","PH",IF(INDEX(Attendance!$O:$O,MATCH($B128&amp;H$7,Attendance!$N:$N,0))&lt;"1200","PM","PN")),IF(H$6="Sun",IF(H129="","RD",IF(INDEX(Attendance!$O:$O,MATCH($B128&amp;H$7,Attendance!$N:$N,0))&lt;"1200","RM","RN")),IF(H129="",IF(H$7="","",IF(INDEX(Attendance!$I:$I,MATCH($B128&amp;H$7,Attendance!$N:$N,0))="ABS","AB","UL")),IF(INDEX(Attendance!$O:$O,MATCH($B128&amp;H$7,Attendance!$N:$N,0))&lt;"1200","M","N")))),"")</f>
        <v>M</v>
      </c>
      <c r="I128" s="83" t="str" cm="1">
        <f t="array" ref="I128">_xlfn.IFNA(IF(OR(VALUE(I$7&amp;$C$3)=PH),IF(I129="","PH",IF(INDEX(Attendance!$O:$O,MATCH($B128&amp;I$7,Attendance!$N:$N,0))&lt;"1200","PM","PN")),IF(I$6="Sun",IF(I129="","RD",IF(INDEX(Attendance!$O:$O,MATCH($B128&amp;I$7,Attendance!$N:$N,0))&lt;"1200","RM","RN")),IF(I129="",IF(I$7="","",IF(INDEX(Attendance!$I:$I,MATCH($B128&amp;I$7,Attendance!$N:$N,0))="ABS","AB","UL")),IF(INDEX(Attendance!$O:$O,MATCH($B128&amp;I$7,Attendance!$N:$N,0))&lt;"1200","M","N")))),"")</f>
        <v>M</v>
      </c>
      <c r="J128" s="83" t="str" cm="1">
        <f t="array" ref="J128">_xlfn.IFNA(IF(OR(VALUE(J$7&amp;$C$3)=PH),IF(J129="","PH",IF(INDEX(Attendance!$O:$O,MATCH($B128&amp;J$7,Attendance!$N:$N,0))&lt;"1200","PM","PN")),IF(J$6="Sun",IF(J129="","RD",IF(INDEX(Attendance!$O:$O,MATCH($B128&amp;J$7,Attendance!$N:$N,0))&lt;"1200","RM","RN")),IF(J129="",IF(J$7="","",IF(INDEX(Attendance!$I:$I,MATCH($B128&amp;J$7,Attendance!$N:$N,0))="ABS","AB","UL")),IF(INDEX(Attendance!$O:$O,MATCH($B128&amp;J$7,Attendance!$N:$N,0))&lt;"1200","M","N")))),"")</f>
        <v>M</v>
      </c>
      <c r="K128" s="83" t="str" cm="1">
        <f t="array" ref="K128">_xlfn.IFNA(IF(OR(VALUE(K$7&amp;$C$3)=PH),IF(K129="","PH",IF(INDEX(Attendance!$O:$O,MATCH($B128&amp;K$7,Attendance!$N:$N,0))&lt;"1200","PM","PN")),IF(K$6="Sun",IF(K129="","RD",IF(INDEX(Attendance!$O:$O,MATCH($B128&amp;K$7,Attendance!$N:$N,0))&lt;"1200","RM","RN")),IF(K129="",IF(K$7="","",IF(INDEX(Attendance!$I:$I,MATCH($B128&amp;K$7,Attendance!$N:$N,0))="ABS","AB","UL")),IF(INDEX(Attendance!$O:$O,MATCH($B128&amp;K$7,Attendance!$N:$N,0))&lt;"1200","M","N")))),"")</f>
        <v>M</v>
      </c>
      <c r="L128" s="83" t="str" cm="1">
        <f t="array" ref="L128">_xlfn.IFNA(IF(OR(VALUE(L$7&amp;$C$3)=PH),IF(L129="","PH",IF(INDEX(Attendance!$O:$O,MATCH($B128&amp;L$7,Attendance!$N:$N,0))&lt;"1200","PM","PN")),IF(L$6="Sun",IF(L129="","RD",IF(INDEX(Attendance!$O:$O,MATCH($B128&amp;L$7,Attendance!$N:$N,0))&lt;"1200","RM","RN")),IF(L129="",IF(L$7="","",IF(INDEX(Attendance!$I:$I,MATCH($B128&amp;L$7,Attendance!$N:$N,0))="ABS","AB","UL")),IF(INDEX(Attendance!$O:$O,MATCH($B128&amp;L$7,Attendance!$N:$N,0))&lt;"1200","M","N")))),"")</f>
        <v>RD</v>
      </c>
      <c r="M128" s="83" t="str" cm="1">
        <f t="array" ref="M128">_xlfn.IFNA(IF(OR(VALUE(M$7&amp;$C$3)=PH),IF(M129="","PH",IF(INDEX(Attendance!$O:$O,MATCH($B128&amp;M$7,Attendance!$N:$N,0))&lt;"1200","PM","PN")),IF(M$6="Sun",IF(M129="","RD",IF(INDEX(Attendance!$O:$O,MATCH($B128&amp;M$7,Attendance!$N:$N,0))&lt;"1200","RM","RN")),IF(M129="",IF(M$7="","",IF(INDEX(Attendance!$I:$I,MATCH($B128&amp;M$7,Attendance!$N:$N,0))="ABS","AB","UL")),IF(INDEX(Attendance!$O:$O,MATCH($B128&amp;M$7,Attendance!$N:$N,0))&lt;"1200","M","N")))),"")</f>
        <v>M</v>
      </c>
      <c r="N128" s="83" t="str" cm="1">
        <f t="array" ref="N128">_xlfn.IFNA(IF(OR(VALUE(N$7&amp;$C$3)=PH),IF(N129="","PH",IF(INDEX(Attendance!$O:$O,MATCH($B128&amp;N$7,Attendance!$N:$N,0))&lt;"1200","PM","PN")),IF(N$6="Sun",IF(N129="","RD",IF(INDEX(Attendance!$O:$O,MATCH($B128&amp;N$7,Attendance!$N:$N,0))&lt;"1200","RM","RN")),IF(N129="",IF(N$7="","",IF(INDEX(Attendance!$I:$I,MATCH($B128&amp;N$7,Attendance!$N:$N,0))="ABS","AB","UL")),IF(INDEX(Attendance!$O:$O,MATCH($B128&amp;N$7,Attendance!$N:$N,0))&lt;"1200","M","N")))),"")</f>
        <v>M</v>
      </c>
      <c r="O128" s="83" t="str" cm="1">
        <f t="array" ref="O128">_xlfn.IFNA(IF(OR(VALUE(O$7&amp;$C$3)=PH),IF(O129="","PH",IF(INDEX(Attendance!$O:$O,MATCH($B128&amp;O$7,Attendance!$N:$N,0))&lt;"1200","PM","PN")),IF(O$6="Sun",IF(O129="","RD",IF(INDEX(Attendance!$O:$O,MATCH($B128&amp;O$7,Attendance!$N:$N,0))&lt;"1200","RM","RN")),IF(O129="",IF(O$7="","",IF(INDEX(Attendance!$I:$I,MATCH($B128&amp;O$7,Attendance!$N:$N,0))="ABS","AB","UL")),IF(INDEX(Attendance!$O:$O,MATCH($B128&amp;O$7,Attendance!$N:$N,0))&lt;"1200","M","N")))),"")</f>
        <v>M</v>
      </c>
      <c r="P128" s="83" t="str" cm="1">
        <f t="array" ref="P128">_xlfn.IFNA(IF(OR(VALUE(P$7&amp;$C$3)=PH),IF(P129="","PH",IF(INDEX(Attendance!$O:$O,MATCH($B128&amp;P$7,Attendance!$N:$N,0))&lt;"1200","PM","PN")),IF(P$6="Sun",IF(P129="","RD",IF(INDEX(Attendance!$O:$O,MATCH($B128&amp;P$7,Attendance!$N:$N,0))&lt;"1200","RM","RN")),IF(P129="",IF(P$7="","",IF(INDEX(Attendance!$I:$I,MATCH($B128&amp;P$7,Attendance!$N:$N,0))="ABS","AB","UL")),IF(INDEX(Attendance!$O:$O,MATCH($B128&amp;P$7,Attendance!$N:$N,0))&lt;"1200","M","N")))),"")</f>
        <v>M</v>
      </c>
      <c r="Q128" s="83" t="str" cm="1">
        <f t="array" ref="Q128">_xlfn.IFNA(IF(OR(VALUE(Q$7&amp;$C$3)=PH),IF(Q129="","PH",IF(INDEX(Attendance!$O:$O,MATCH($B128&amp;Q$7,Attendance!$N:$N,0))&lt;"1200","PM","PN")),IF(Q$6="Sun",IF(Q129="","RD",IF(INDEX(Attendance!$O:$O,MATCH($B128&amp;Q$7,Attendance!$N:$N,0))&lt;"1200","RM","RN")),IF(Q129="",IF(Q$7="","",IF(INDEX(Attendance!$I:$I,MATCH($B128&amp;Q$7,Attendance!$N:$N,0))="ABS","AB","UL")),IF(INDEX(Attendance!$O:$O,MATCH($B128&amp;Q$7,Attendance!$N:$N,0))&lt;"1200","M","N")))),"")</f>
        <v>PH</v>
      </c>
      <c r="R128" s="83" t="str" cm="1">
        <f t="array" ref="R128">_xlfn.IFNA(IF(OR(VALUE(R$7&amp;$C$3)=PH),IF(R129="","PH",IF(INDEX(Attendance!$O:$O,MATCH($B128&amp;R$7,Attendance!$N:$N,0))&lt;"1200","PM","PN")),IF(R$6="Sun",IF(R129="","RD",IF(INDEX(Attendance!$O:$O,MATCH($B128&amp;R$7,Attendance!$N:$N,0))&lt;"1200","RM","RN")),IF(R129="",IF(R$7="","",IF(INDEX(Attendance!$I:$I,MATCH($B128&amp;R$7,Attendance!$N:$N,0))="ABS","AB","UL")),IF(INDEX(Attendance!$O:$O,MATCH($B128&amp;R$7,Attendance!$N:$N,0))&lt;"1200","M","N")))),"")</f>
        <v>PH</v>
      </c>
      <c r="S128" s="83" t="str" cm="1">
        <f t="array" ref="S128">_xlfn.IFNA(IF(OR(VALUE(S$7&amp;$C$3)=PH),IF(S129="","PH",IF(INDEX(Attendance!$O:$O,MATCH($B128&amp;S$7,Attendance!$N:$N,0))&lt;"1200","PM","PN")),IF(S$6="Sun",IF(S129="","RD",IF(INDEX(Attendance!$O:$O,MATCH($B128&amp;S$7,Attendance!$N:$N,0))&lt;"1200","RM","RN")),IF(S129="",IF(S$7="","",IF(INDEX(Attendance!$I:$I,MATCH($B128&amp;S$7,Attendance!$N:$N,0))="ABS","AB","UL")),IF(INDEX(Attendance!$O:$O,MATCH($B128&amp;S$7,Attendance!$N:$N,0))&lt;"1200","M","N")))),"")</f>
        <v>RD</v>
      </c>
      <c r="T128" s="83" t="str" cm="1">
        <f t="array" ref="T128">_xlfn.IFNA(IF(OR(VALUE(T$7&amp;$C$3)=PH),IF(T129="","PH",IF(INDEX(Attendance!$O:$O,MATCH($B128&amp;T$7,Attendance!$N:$N,0))&lt;"1200","PM","PN")),IF(T$6="Sun",IF(T129="","RD",IF(INDEX(Attendance!$O:$O,MATCH($B128&amp;T$7,Attendance!$N:$N,0))&lt;"1200","RM","RN")),IF(T129="",IF(T$7="","",IF(INDEX(Attendance!$I:$I,MATCH($B128&amp;T$7,Attendance!$N:$N,0))="ABS","AB","UL")),IF(INDEX(Attendance!$O:$O,MATCH($B128&amp;T$7,Attendance!$N:$N,0))&lt;"1200","M","N")))),"")</f>
        <v>N</v>
      </c>
      <c r="U128" s="83" t="str" cm="1">
        <f t="array" ref="U128">_xlfn.IFNA(IF(OR(VALUE(U$7&amp;$C$3)=PH),IF(U129="","PH",IF(INDEX(Attendance!$O:$O,MATCH($B128&amp;U$7,Attendance!$N:$N,0))&lt;"1200","PM","PN")),IF(U$6="Sun",IF(U129="","RD",IF(INDEX(Attendance!$O:$O,MATCH($B128&amp;U$7,Attendance!$N:$N,0))&lt;"1200","RM","RN")),IF(U129="",IF(U$7="","",IF(INDEX(Attendance!$I:$I,MATCH($B128&amp;U$7,Attendance!$N:$N,0))="ABS","AB","UL")),IF(INDEX(Attendance!$O:$O,MATCH($B128&amp;U$7,Attendance!$N:$N,0))&lt;"1200","M","N")))),"")</f>
        <v>N</v>
      </c>
      <c r="V128" s="83" t="str" cm="1">
        <f t="array" ref="V128">_xlfn.IFNA(IF(OR(VALUE(V$7&amp;$C$3)=PH),IF(V129="","PH",IF(INDEX(Attendance!$O:$O,MATCH($B128&amp;V$7,Attendance!$N:$N,0))&lt;"1200","PM","PN")),IF(V$6="Sun",IF(V129="","RD",IF(INDEX(Attendance!$O:$O,MATCH($B128&amp;V$7,Attendance!$N:$N,0))&lt;"1200","RM","RN")),IF(V129="",IF(V$7="","",IF(INDEX(Attendance!$I:$I,MATCH($B128&amp;V$7,Attendance!$N:$N,0))="ABS","AB","UL")),IF(INDEX(Attendance!$O:$O,MATCH($B128&amp;V$7,Attendance!$N:$N,0))&lt;"1200","M","N")))),"")</f>
        <v>N</v>
      </c>
      <c r="W128" s="83" t="str" cm="1">
        <f t="array" ref="W128">_xlfn.IFNA(IF(OR(VALUE(W$7&amp;$C$3)=PH),IF(W129="","PH",IF(INDEX(Attendance!$O:$O,MATCH($B128&amp;W$7,Attendance!$N:$N,0))&lt;"1200","PM","PN")),IF(W$6="Sun",IF(W129="","RD",IF(INDEX(Attendance!$O:$O,MATCH($B128&amp;W$7,Attendance!$N:$N,0))&lt;"1200","RM","RN")),IF(W129="",IF(W$7="","",IF(INDEX(Attendance!$I:$I,MATCH($B128&amp;W$7,Attendance!$N:$N,0))="ABS","AB","UL")),IF(INDEX(Attendance!$O:$O,MATCH($B128&amp;W$7,Attendance!$N:$N,0))&lt;"1200","M","N")))),"")</f>
        <v>N</v>
      </c>
      <c r="X128" s="83" t="str" cm="1">
        <f t="array" ref="X128">_xlfn.IFNA(IF(OR(VALUE(X$7&amp;$C$3)=PH),IF(X129="","PH",IF(INDEX(Attendance!$O:$O,MATCH($B128&amp;X$7,Attendance!$N:$N,0))&lt;"1200","PM","PN")),IF(X$6="Sun",IF(X129="","RD",IF(INDEX(Attendance!$O:$O,MATCH($B128&amp;X$7,Attendance!$N:$N,0))&lt;"1200","RM","RN")),IF(X129="",IF(X$7="","",IF(INDEX(Attendance!$I:$I,MATCH($B128&amp;X$7,Attendance!$N:$N,0))="ABS","AB","UL")),IF(INDEX(Attendance!$O:$O,MATCH($B128&amp;X$7,Attendance!$N:$N,0))&lt;"1200","M","N")))),"")</f>
        <v>N</v>
      </c>
      <c r="Y128" s="83" t="str" cm="1">
        <f t="array" ref="Y128">_xlfn.IFNA(IF(OR(VALUE(Y$7&amp;$C$3)=PH),IF(Y129="","PH",IF(INDEX(Attendance!$O:$O,MATCH($B128&amp;Y$7,Attendance!$N:$N,0))&lt;"1200","PM","PN")),IF(Y$6="Sun",IF(Y129="","RD",IF(INDEX(Attendance!$O:$O,MATCH($B128&amp;Y$7,Attendance!$N:$N,0))&lt;"1200","RM","RN")),IF(Y129="",IF(Y$7="","",IF(INDEX(Attendance!$I:$I,MATCH($B128&amp;Y$7,Attendance!$N:$N,0))="ABS","AB","UL")),IF(INDEX(Attendance!$O:$O,MATCH($B128&amp;Y$7,Attendance!$N:$N,0))&lt;"1200","M","N")))),"")</f>
        <v>N</v>
      </c>
      <c r="Z128" s="83" t="str" cm="1">
        <f t="array" ref="Z128">_xlfn.IFNA(IF(OR(VALUE(Z$7&amp;$C$3)=PH),IF(Z129="","PH",IF(INDEX(Attendance!$O:$O,MATCH($B128&amp;Z$7,Attendance!$N:$N,0))&lt;"1200","PM","PN")),IF(Z$6="Sun",IF(Z129="","RD",IF(INDEX(Attendance!$O:$O,MATCH($B128&amp;Z$7,Attendance!$N:$N,0))&lt;"1200","RM","RN")),IF(Z129="",IF(Z$7="","",IF(INDEX(Attendance!$I:$I,MATCH($B128&amp;Z$7,Attendance!$N:$N,0))="ABS","AB","UL")),IF(INDEX(Attendance!$O:$O,MATCH($B128&amp;Z$7,Attendance!$N:$N,0))&lt;"1200","M","N")))),"")</f>
        <v>RD</v>
      </c>
      <c r="AA128" s="83" t="str" cm="1">
        <f t="array" ref="AA128">_xlfn.IFNA(IF(OR(VALUE(AA$7&amp;$C$3)=PH),IF(AA129="","PH",IF(INDEX(Attendance!$O:$O,MATCH($B128&amp;AA$7,Attendance!$N:$N,0))&lt;"1200","PM","PN")),IF(AA$6="Sun",IF(AA129="","RD",IF(INDEX(Attendance!$O:$O,MATCH($B128&amp;AA$7,Attendance!$N:$N,0))&lt;"1200","RM","RN")),IF(AA129="",IF(AA$7="","",IF(INDEX(Attendance!$I:$I,MATCH($B128&amp;AA$7,Attendance!$N:$N,0))="ABS","AB","UL")),IF(INDEX(Attendance!$O:$O,MATCH($B128&amp;AA$7,Attendance!$N:$N,0))&lt;"1200","M","N")))),"")</f>
        <v>N</v>
      </c>
      <c r="AB128" s="83" t="str" cm="1">
        <f t="array" ref="AB128">_xlfn.IFNA(IF(OR(VALUE(AB$7&amp;$C$3)=PH),IF(AB129="","PH",IF(INDEX(Attendance!$O:$O,MATCH($B128&amp;AB$7,Attendance!$N:$N,0))&lt;"1200","PM","PN")),IF(AB$6="Sun",IF(AB129="","RD",IF(INDEX(Attendance!$O:$O,MATCH($B128&amp;AB$7,Attendance!$N:$N,0))&lt;"1200","RM","RN")),IF(AB129="",IF(AB$7="","",IF(INDEX(Attendance!$I:$I,MATCH($B128&amp;AB$7,Attendance!$N:$N,0))="ABS","AB","UL")),IF(INDEX(Attendance!$O:$O,MATCH($B128&amp;AB$7,Attendance!$N:$N,0))&lt;"1200","M","N")))),"")</f>
        <v>N</v>
      </c>
      <c r="AC128" s="83" t="str" cm="1">
        <f t="array" ref="AC128">_xlfn.IFNA(IF(OR(VALUE(AC$7&amp;$C$3)=PH),IF(AC129="","PH",IF(INDEX(Attendance!$O:$O,MATCH($B128&amp;AC$7,Attendance!$N:$N,0))&lt;"1200","PM","PN")),IF(AC$6="Sun",IF(AC129="","RD",IF(INDEX(Attendance!$O:$O,MATCH($B128&amp;AC$7,Attendance!$N:$N,0))&lt;"1200","RM","RN")),IF(AC129="",IF(AC$7="","",IF(INDEX(Attendance!$I:$I,MATCH($B128&amp;AC$7,Attendance!$N:$N,0))="ABS","AB","UL")),IF(INDEX(Attendance!$O:$O,MATCH($B128&amp;AC$7,Attendance!$N:$N,0))&lt;"1200","M","N")))),"")</f>
        <v>N</v>
      </c>
      <c r="AD128" s="83" t="str" cm="1">
        <f t="array" ref="AD128">_xlfn.IFNA(IF(OR(VALUE(AD$7&amp;$C$3)=PH),IF(AD129="","PH",IF(INDEX(Attendance!$O:$O,MATCH($B128&amp;AD$7,Attendance!$N:$N,0))&lt;"1200","PM","PN")),IF(AD$6="Sun",IF(AD129="","RD",IF(INDEX(Attendance!$O:$O,MATCH($B128&amp;AD$7,Attendance!$N:$N,0))&lt;"1200","RM","RN")),IF(AD129="",IF(AD$7="","",IF(INDEX(Attendance!$I:$I,MATCH($B128&amp;AD$7,Attendance!$N:$N,0))="ABS","AB","UL")),IF(INDEX(Attendance!$O:$O,MATCH($B128&amp;AD$7,Attendance!$N:$N,0))&lt;"1200","M","N")))),"")</f>
        <v>N</v>
      </c>
      <c r="AE128" s="83" t="str" cm="1">
        <f t="array" ref="AE128">_xlfn.IFNA(IF(OR(VALUE(AE$7&amp;$C$3)=PH),IF(AE129="","PH",IF(INDEX(Attendance!$O:$O,MATCH($B128&amp;AE$7,Attendance!$N:$N,0))&lt;"1200","PM","PN")),IF(AE$6="Sun",IF(AE129="","RD",IF(INDEX(Attendance!$O:$O,MATCH($B128&amp;AE$7,Attendance!$N:$N,0))&lt;"1200","RM","RN")),IF(AE129="",IF(AE$7="","",IF(INDEX(Attendance!$I:$I,MATCH($B128&amp;AE$7,Attendance!$N:$N,0))="ABS","AB","UL")),IF(INDEX(Attendance!$O:$O,MATCH($B128&amp;AE$7,Attendance!$N:$N,0))&lt;"1200","M","N")))),"")</f>
        <v>N</v>
      </c>
      <c r="AF128" s="83" t="str" cm="1">
        <f t="array" ref="AF128">_xlfn.IFNA(IF(OR(VALUE(AF$7&amp;$C$3)=PH),IF(AF129="","PH",IF(INDEX(Attendance!$O:$O,MATCH($B128&amp;AF$7,Attendance!$N:$N,0))&lt;"1200","PM","PN")),IF(AF$6="Sun",IF(AF129="","RD",IF(INDEX(Attendance!$O:$O,MATCH($B128&amp;AF$7,Attendance!$N:$N,0))&lt;"1200","RM","RN")),IF(AF129="",IF(AF$7="","",IF(INDEX(Attendance!$I:$I,MATCH($B128&amp;AF$7,Attendance!$N:$N,0))="ABS","AB","UL")),IF(INDEX(Attendance!$O:$O,MATCH($B128&amp;AF$7,Attendance!$N:$N,0))&lt;"1200","M","N")))),"")</f>
        <v>N</v>
      </c>
      <c r="AG128" s="83" t="str" cm="1">
        <f t="array" ref="AG128">_xlfn.IFNA(IF(OR(VALUE(AG$7&amp;$C$3)=PH),IF(AG129="","PH",IF(INDEX(Attendance!$O:$O,MATCH($B128&amp;AG$7,Attendance!$N:$N,0))&lt;"1200","PM","PN")),IF(AG$6="Sun",IF(AG129="","RD",IF(INDEX(Attendance!$O:$O,MATCH($B128&amp;AG$7,Attendance!$N:$N,0))&lt;"1200","RM","RN")),IF(AG129="",IF(AG$7="","",IF(INDEX(Attendance!$I:$I,MATCH($B128&amp;AG$7,Attendance!$N:$N,0))="ABS","AB","UL")),IF(INDEX(Attendance!$O:$O,MATCH($B128&amp;AG$7,Attendance!$N:$N,0))&lt;"1200","M","N")))),"")</f>
        <v>RD</v>
      </c>
      <c r="AH128" s="83" t="str" cm="1">
        <f t="array" ref="AH128">_xlfn.IFNA(IF(OR(VALUE(AH$7&amp;$C$3)=PH),IF(AH129="","PH",IF(INDEX(Attendance!$O:$O,MATCH($B128&amp;AH$7,Attendance!$N:$N,0))&lt;"1200","PM","PN")),IF(AH$6="Sun",IF(AH129="","RD",IF(INDEX(Attendance!$O:$O,MATCH($B128&amp;AH$7,Attendance!$N:$N,0))&lt;"1200","RM","RN")),IF(AH129="",IF(AH$7="","",IF(INDEX(Attendance!$I:$I,MATCH($B128&amp;AH$7,Attendance!$N:$N,0))="ABS","AB","UL")),IF(INDEX(Attendance!$O:$O,MATCH($B128&amp;AH$7,Attendance!$N:$N,0))&lt;"1200","M","N")))),"")</f>
        <v/>
      </c>
      <c r="AI128" s="83" t="str" cm="1">
        <f t="array" ref="AI128">_xlfn.IFNA(IF(OR(VALUE(AI$7&amp;$C$3)=PH),IF(AI129="","PH",IF(INDEX(Attendance!$O:$O,MATCH($B128&amp;AI$7,Attendance!$N:$N,0))&lt;"1200","PM","PN")),IF(AI$6="Sun",IF(AI129="","RD",IF(INDEX(Attendance!$O:$O,MATCH($B128&amp;AI$7,Attendance!$N:$N,0))&lt;"1200","RM","RN")),IF(AI129="",IF(AI$7="","",IF(INDEX(Attendance!$I:$I,MATCH($B128&amp;AI$7,Attendance!$N:$N,0))="ABS","AB","UL")),IF(INDEX(Attendance!$O:$O,MATCH($B128&amp;AI$7,Attendance!$N:$N,0))&lt;"1200","M","N")))),"")</f>
        <v/>
      </c>
      <c r="AJ128" s="83" t="str" cm="1">
        <f t="array" ref="AJ128">_xlfn.IFNA(IF(OR(VALUE(AJ$7&amp;$C$3)=PH),IF(AJ129="","PH",IF(INDEX(Attendance!$O:$O,MATCH($B128&amp;AJ$7,Attendance!$N:$N,0))&lt;"1200","PM","PN")),IF(AJ$6="Sun",IF(AJ129="","RD",IF(INDEX(Attendance!$O:$O,MATCH($B128&amp;AJ$7,Attendance!$N:$N,0))&lt;"1200","RM","RN")),IF(AJ129="",IF(AJ$7="","",IF(INDEX(Attendance!$I:$I,MATCH($B128&amp;AJ$7,Attendance!$N:$N,0))="ABS","AB","UL")),IF(INDEX(Attendance!$O:$O,MATCH($B128&amp;AJ$7,Attendance!$N:$N,0))&lt;"1200","M","N")))),"")</f>
        <v/>
      </c>
      <c r="AK128" s="258">
        <f>SUM(SUMIF(F128:AJ128,{"M","N","A"},F129:AJ129))</f>
        <v>176</v>
      </c>
      <c r="AL128" s="187">
        <f>SUM(SUMIF(F128:AJ128,{"M","N"},F130:AJ130),SUMIF(F128:AJ128,{"OM","ON"},F129:AJ129))</f>
        <v>60</v>
      </c>
      <c r="AM128" s="187">
        <f>SUM(SUMIF(F128:AJ128,{"PM","PN","RM","RN"},F129:AJ129))</f>
        <v>0</v>
      </c>
      <c r="AN128" s="187">
        <f>SUM(SUMIF(F128:AJ128,{"PM","PN"},F130:AJ130))</f>
        <v>0</v>
      </c>
      <c r="AO128" s="261">
        <f>SUM(F133:AJ133)</f>
        <v>110</v>
      </c>
      <c r="AP128" s="264">
        <f>SUM(F132:AJ132)</f>
        <v>24</v>
      </c>
      <c r="AQ128" s="188">
        <f>IF(D132="",0,SUM(COUNTIFS(F128:AJ128,{"M","N","A","OM","ON","OA","PM","PN","PA","RM","RN","RA"})))</f>
        <v>0</v>
      </c>
      <c r="AR128" s="74">
        <f>COUNTIF(F128:AJ128,"AL")</f>
        <v>0</v>
      </c>
      <c r="AS128" s="74">
        <f>COUNTIF(F128:AJ128,"MC")</f>
        <v>0</v>
      </c>
      <c r="AT128" s="74">
        <f>SUM(COUNTIF(F128:AJ128,{"RPH","PH"}))</f>
        <v>2</v>
      </c>
      <c r="AU128" s="255">
        <f t="shared" ref="AU128" si="22">_xlfn.IFNA(IF($B128="",0,AK128*$AK$5+SUM(AL133:AN133)+SUM(AO128:AP133)+SUM(AQ133:AT133)),"")</f>
        <v>1771.43</v>
      </c>
    </row>
    <row r="129" spans="1:47" s="212" customFormat="1" ht="33" customHeight="1" x14ac:dyDescent="0.25">
      <c r="A129" s="189"/>
      <c r="B129" s="184"/>
      <c r="C129" s="190" t="str">
        <f>_xlfn.IFNA(INDEX(Masterlist!D:D,MATCH(B128,Masterlist!B:B,0)),"")</f>
        <v>IC No. 22</v>
      </c>
      <c r="D129" s="88"/>
      <c r="E129" s="191" t="s">
        <v>174</v>
      </c>
      <c r="F129" s="192">
        <f>IFERROR(IF(F$6="Sun",INDEX(Attendance!$R:$R,MATCH($B128&amp;F$7,Attendance!$N:$N,0)),IF(INDEX(Attendance!$R:$R,MATCH($B128&amp;F$7,Attendance!$N:$N,0))="","",IF(INDEX(Attendance!$R:$R,MATCH($B128&amp;F$7,Attendance!$N:$N,0))&gt;8,8,INDEX(Attendance!$R:$R,MATCH($B128&amp;F$7,Attendance!$N:$N,0))))),"")</f>
        <v>8</v>
      </c>
      <c r="G129" s="192">
        <f>IFERROR(IF(G$6="Sun",INDEX(Attendance!$R:$R,MATCH($B128&amp;G$7,Attendance!$N:$N,0)),IF(INDEX(Attendance!$R:$R,MATCH($B128&amp;G$7,Attendance!$N:$N,0))="","",IF(INDEX(Attendance!$R:$R,MATCH($B128&amp;G$7,Attendance!$N:$N,0))&gt;8,8,INDEX(Attendance!$R:$R,MATCH($B128&amp;G$7,Attendance!$N:$N,0))))),"")</f>
        <v>8</v>
      </c>
      <c r="H129" s="192">
        <f>IFERROR(IF(H$6="Sun",INDEX(Attendance!$R:$R,MATCH($B128&amp;H$7,Attendance!$N:$N,0)),IF(INDEX(Attendance!$R:$R,MATCH($B128&amp;H$7,Attendance!$N:$N,0))="","",IF(INDEX(Attendance!$R:$R,MATCH($B128&amp;H$7,Attendance!$N:$N,0))&gt;8,8,INDEX(Attendance!$R:$R,MATCH($B128&amp;H$7,Attendance!$N:$N,0))))),"")</f>
        <v>8</v>
      </c>
      <c r="I129" s="192">
        <f>IFERROR(IF(I$6="Sun",INDEX(Attendance!$R:$R,MATCH($B128&amp;I$7,Attendance!$N:$N,0)),IF(INDEX(Attendance!$R:$R,MATCH($B128&amp;I$7,Attendance!$N:$N,0))="","",IF(INDEX(Attendance!$R:$R,MATCH($B128&amp;I$7,Attendance!$N:$N,0))&gt;8,8,INDEX(Attendance!$R:$R,MATCH($B128&amp;I$7,Attendance!$N:$N,0))))),"")</f>
        <v>8</v>
      </c>
      <c r="J129" s="192">
        <f>IFERROR(IF(J$6="Sun",INDEX(Attendance!$R:$R,MATCH($B128&amp;J$7,Attendance!$N:$N,0)),IF(INDEX(Attendance!$R:$R,MATCH($B128&amp;J$7,Attendance!$N:$N,0))="","",IF(INDEX(Attendance!$R:$R,MATCH($B128&amp;J$7,Attendance!$N:$N,0))&gt;8,8,INDEX(Attendance!$R:$R,MATCH($B128&amp;J$7,Attendance!$N:$N,0))))),"")</f>
        <v>8</v>
      </c>
      <c r="K129" s="192">
        <f>IFERROR(IF(K$6="Sun",INDEX(Attendance!$R:$R,MATCH($B128&amp;K$7,Attendance!$N:$N,0)),IF(INDEX(Attendance!$R:$R,MATCH($B128&amp;K$7,Attendance!$N:$N,0))="","",IF(INDEX(Attendance!$R:$R,MATCH($B128&amp;K$7,Attendance!$N:$N,0))&gt;8,8,INDEX(Attendance!$R:$R,MATCH($B128&amp;K$7,Attendance!$N:$N,0))))),"")</f>
        <v>8</v>
      </c>
      <c r="L129" s="192" t="str">
        <f>IFERROR(IF(L$6="Sun",INDEX(Attendance!$R:$R,MATCH($B128&amp;L$7,Attendance!$N:$N,0)),IF(INDEX(Attendance!$R:$R,MATCH($B128&amp;L$7,Attendance!$N:$N,0))="","",IF(INDEX(Attendance!$R:$R,MATCH($B128&amp;L$7,Attendance!$N:$N,0))&gt;8,8,INDEX(Attendance!$R:$R,MATCH($B128&amp;L$7,Attendance!$N:$N,0))))),"")</f>
        <v/>
      </c>
      <c r="M129" s="192">
        <f>IFERROR(IF(M$6="Sun",INDEX(Attendance!$R:$R,MATCH($B128&amp;M$7,Attendance!$N:$N,0)),IF(INDEX(Attendance!$R:$R,MATCH($B128&amp;M$7,Attendance!$N:$N,0))="","",IF(INDEX(Attendance!$R:$R,MATCH($B128&amp;M$7,Attendance!$N:$N,0))&gt;8,8,INDEX(Attendance!$R:$R,MATCH($B128&amp;M$7,Attendance!$N:$N,0))))),"")</f>
        <v>8</v>
      </c>
      <c r="N129" s="192">
        <f>IFERROR(IF(N$6="Sun",INDEX(Attendance!$R:$R,MATCH($B128&amp;N$7,Attendance!$N:$N,0)),IF(INDEX(Attendance!$R:$R,MATCH($B128&amp;N$7,Attendance!$N:$N,0))="","",IF(INDEX(Attendance!$R:$R,MATCH($B128&amp;N$7,Attendance!$N:$N,0))&gt;8,8,INDEX(Attendance!$R:$R,MATCH($B128&amp;N$7,Attendance!$N:$N,0))))),"")</f>
        <v>8</v>
      </c>
      <c r="O129" s="192">
        <f>IFERROR(IF(O$6="Sun",INDEX(Attendance!$R:$R,MATCH($B128&amp;O$7,Attendance!$N:$N,0)),IF(INDEX(Attendance!$R:$R,MATCH($B128&amp;O$7,Attendance!$N:$N,0))="","",IF(INDEX(Attendance!$R:$R,MATCH($B128&amp;O$7,Attendance!$N:$N,0))&gt;8,8,INDEX(Attendance!$R:$R,MATCH($B128&amp;O$7,Attendance!$N:$N,0))))),"")</f>
        <v>8</v>
      </c>
      <c r="P129" s="192">
        <f>IFERROR(IF(P$6="Sun",INDEX(Attendance!$R:$R,MATCH($B128&amp;P$7,Attendance!$N:$N,0)),IF(INDEX(Attendance!$R:$R,MATCH($B128&amp;P$7,Attendance!$N:$N,0))="","",IF(INDEX(Attendance!$R:$R,MATCH($B128&amp;P$7,Attendance!$N:$N,0))&gt;8,8,INDEX(Attendance!$R:$R,MATCH($B128&amp;P$7,Attendance!$N:$N,0))))),"")</f>
        <v>8</v>
      </c>
      <c r="Q129" s="192" t="str">
        <f>IFERROR(IF(Q$6="Sun",INDEX(Attendance!$R:$R,MATCH($B128&amp;Q$7,Attendance!$N:$N,0)),IF(INDEX(Attendance!$R:$R,MATCH($B128&amp;Q$7,Attendance!$N:$N,0))="","",IF(INDEX(Attendance!$R:$R,MATCH($B128&amp;Q$7,Attendance!$N:$N,0))&gt;8,8,INDEX(Attendance!$R:$R,MATCH($B128&amp;Q$7,Attendance!$N:$N,0))))),"")</f>
        <v/>
      </c>
      <c r="R129" s="192" t="str">
        <f>IFERROR(IF(R$6="Sun",INDEX(Attendance!$R:$R,MATCH($B128&amp;R$7,Attendance!$N:$N,0)),IF(INDEX(Attendance!$R:$R,MATCH($B128&amp;R$7,Attendance!$N:$N,0))="","",IF(INDEX(Attendance!$R:$R,MATCH($B128&amp;R$7,Attendance!$N:$N,0))&gt;8,8,INDEX(Attendance!$R:$R,MATCH($B128&amp;R$7,Attendance!$N:$N,0))))),"")</f>
        <v/>
      </c>
      <c r="S129" s="192" t="str">
        <f>IFERROR(IF(S$6="Sun",INDEX(Attendance!$R:$R,MATCH($B128&amp;S$7,Attendance!$N:$N,0)),IF(INDEX(Attendance!$R:$R,MATCH($B128&amp;S$7,Attendance!$N:$N,0))="","",IF(INDEX(Attendance!$R:$R,MATCH($B128&amp;S$7,Attendance!$N:$N,0))&gt;8,8,INDEX(Attendance!$R:$R,MATCH($B128&amp;S$7,Attendance!$N:$N,0))))),"")</f>
        <v/>
      </c>
      <c r="T129" s="192">
        <f>IFERROR(IF(T$6="Sun",INDEX(Attendance!$R:$R,MATCH($B128&amp;T$7,Attendance!$N:$N,0)),IF(INDEX(Attendance!$R:$R,MATCH($B128&amp;T$7,Attendance!$N:$N,0))="","",IF(INDEX(Attendance!$R:$R,MATCH($B128&amp;T$7,Attendance!$N:$N,0))&gt;8,8,INDEX(Attendance!$R:$R,MATCH($B128&amp;T$7,Attendance!$N:$N,0))))),"")</f>
        <v>8</v>
      </c>
      <c r="U129" s="192">
        <f>IFERROR(IF(U$6="Sun",INDEX(Attendance!$R:$R,MATCH($B128&amp;U$7,Attendance!$N:$N,0)),IF(INDEX(Attendance!$R:$R,MATCH($B128&amp;U$7,Attendance!$N:$N,0))="","",IF(INDEX(Attendance!$R:$R,MATCH($B128&amp;U$7,Attendance!$N:$N,0))&gt;8,8,INDEX(Attendance!$R:$R,MATCH($B128&amp;U$7,Attendance!$N:$N,0))))),"")</f>
        <v>8</v>
      </c>
      <c r="V129" s="192">
        <f>IFERROR(IF(V$6="Sun",INDEX(Attendance!$R:$R,MATCH($B128&amp;V$7,Attendance!$N:$N,0)),IF(INDEX(Attendance!$R:$R,MATCH($B128&amp;V$7,Attendance!$N:$N,0))="","",IF(INDEX(Attendance!$R:$R,MATCH($B128&amp;V$7,Attendance!$N:$N,0))&gt;8,8,INDEX(Attendance!$R:$R,MATCH($B128&amp;V$7,Attendance!$N:$N,0))))),"")</f>
        <v>8</v>
      </c>
      <c r="W129" s="192">
        <f>IFERROR(IF(W$6="Sun",INDEX(Attendance!$R:$R,MATCH($B128&amp;W$7,Attendance!$N:$N,0)),IF(INDEX(Attendance!$R:$R,MATCH($B128&amp;W$7,Attendance!$N:$N,0))="","",IF(INDEX(Attendance!$R:$R,MATCH($B128&amp;W$7,Attendance!$N:$N,0))&gt;8,8,INDEX(Attendance!$R:$R,MATCH($B128&amp;W$7,Attendance!$N:$N,0))))),"")</f>
        <v>8</v>
      </c>
      <c r="X129" s="192">
        <f>IFERROR(IF(X$6="Sun",INDEX(Attendance!$R:$R,MATCH($B128&amp;X$7,Attendance!$N:$N,0)),IF(INDEX(Attendance!$R:$R,MATCH($B128&amp;X$7,Attendance!$N:$N,0))="","",IF(INDEX(Attendance!$R:$R,MATCH($B128&amp;X$7,Attendance!$N:$N,0))&gt;8,8,INDEX(Attendance!$R:$R,MATCH($B128&amp;X$7,Attendance!$N:$N,0))))),"")</f>
        <v>8</v>
      </c>
      <c r="Y129" s="192">
        <f>IFERROR(IF(Y$6="Sun",INDEX(Attendance!$R:$R,MATCH($B128&amp;Y$7,Attendance!$N:$N,0)),IF(INDEX(Attendance!$R:$R,MATCH($B128&amp;Y$7,Attendance!$N:$N,0))="","",IF(INDEX(Attendance!$R:$R,MATCH($B128&amp;Y$7,Attendance!$N:$N,0))&gt;8,8,INDEX(Attendance!$R:$R,MATCH($B128&amp;Y$7,Attendance!$N:$N,0))))),"")</f>
        <v>8</v>
      </c>
      <c r="Z129" s="192" t="str">
        <f>IFERROR(IF(Z$6="Sun",INDEX(Attendance!$R:$R,MATCH($B128&amp;Z$7,Attendance!$N:$N,0)),IF(INDEX(Attendance!$R:$R,MATCH($B128&amp;Z$7,Attendance!$N:$N,0))="","",IF(INDEX(Attendance!$R:$R,MATCH($B128&amp;Z$7,Attendance!$N:$N,0))&gt;8,8,INDEX(Attendance!$R:$R,MATCH($B128&amp;Z$7,Attendance!$N:$N,0))))),"")</f>
        <v/>
      </c>
      <c r="AA129" s="192">
        <f>IFERROR(IF(AA$6="Sun",INDEX(Attendance!$R:$R,MATCH($B128&amp;AA$7,Attendance!$N:$N,0)),IF(INDEX(Attendance!$R:$R,MATCH($B128&amp;AA$7,Attendance!$N:$N,0))="","",IF(INDEX(Attendance!$R:$R,MATCH($B128&amp;AA$7,Attendance!$N:$N,0))&gt;8,8,INDEX(Attendance!$R:$R,MATCH($B128&amp;AA$7,Attendance!$N:$N,0))))),"")</f>
        <v>8</v>
      </c>
      <c r="AB129" s="192">
        <f>IFERROR(IF(AB$6="Sun",INDEX(Attendance!$R:$R,MATCH($B128&amp;AB$7,Attendance!$N:$N,0)),IF(INDEX(Attendance!$R:$R,MATCH($B128&amp;AB$7,Attendance!$N:$N,0))="","",IF(INDEX(Attendance!$R:$R,MATCH($B128&amp;AB$7,Attendance!$N:$N,0))&gt;8,8,INDEX(Attendance!$R:$R,MATCH($B128&amp;AB$7,Attendance!$N:$N,0))))),"")</f>
        <v>8</v>
      </c>
      <c r="AC129" s="192">
        <f>IFERROR(IF(AC$6="Sun",INDEX(Attendance!$R:$R,MATCH($B128&amp;AC$7,Attendance!$N:$N,0)),IF(INDEX(Attendance!$R:$R,MATCH($B128&amp;AC$7,Attendance!$N:$N,0))="","",IF(INDEX(Attendance!$R:$R,MATCH($B128&amp;AC$7,Attendance!$N:$N,0))&gt;8,8,INDEX(Attendance!$R:$R,MATCH($B128&amp;AC$7,Attendance!$N:$N,0))))),"")</f>
        <v>8</v>
      </c>
      <c r="AD129" s="192">
        <f>IFERROR(IF(AD$6="Sun",INDEX(Attendance!$R:$R,MATCH($B128&amp;AD$7,Attendance!$N:$N,0)),IF(INDEX(Attendance!$R:$R,MATCH($B128&amp;AD$7,Attendance!$N:$N,0))="","",IF(INDEX(Attendance!$R:$R,MATCH($B128&amp;AD$7,Attendance!$N:$N,0))&gt;8,8,INDEX(Attendance!$R:$R,MATCH($B128&amp;AD$7,Attendance!$N:$N,0))))),"")</f>
        <v>8</v>
      </c>
      <c r="AE129" s="192">
        <f>IFERROR(IF(AE$6="Sun",INDEX(Attendance!$R:$R,MATCH($B128&amp;AE$7,Attendance!$N:$N,0)),IF(INDEX(Attendance!$R:$R,MATCH($B128&amp;AE$7,Attendance!$N:$N,0))="","",IF(INDEX(Attendance!$R:$R,MATCH($B128&amp;AE$7,Attendance!$N:$N,0))&gt;8,8,INDEX(Attendance!$R:$R,MATCH($B128&amp;AE$7,Attendance!$N:$N,0))))),"")</f>
        <v>8</v>
      </c>
      <c r="AF129" s="192">
        <f>IFERROR(IF(AF$6="Sun",INDEX(Attendance!$R:$R,MATCH($B128&amp;AF$7,Attendance!$N:$N,0)),IF(INDEX(Attendance!$R:$R,MATCH($B128&amp;AF$7,Attendance!$N:$N,0))="","",IF(INDEX(Attendance!$R:$R,MATCH($B128&amp;AF$7,Attendance!$N:$N,0))&gt;8,8,INDEX(Attendance!$R:$R,MATCH($B128&amp;AF$7,Attendance!$N:$N,0))))),"")</f>
        <v>8</v>
      </c>
      <c r="AG129" s="192" t="str">
        <f>IFERROR(IF(AG$6="Sun",INDEX(Attendance!$R:$R,MATCH($B128&amp;AG$7,Attendance!$N:$N,0)),IF(INDEX(Attendance!$R:$R,MATCH($B128&amp;AG$7,Attendance!$N:$N,0))="","",IF(INDEX(Attendance!$R:$R,MATCH($B128&amp;AG$7,Attendance!$N:$N,0))&gt;8,8,INDEX(Attendance!$R:$R,MATCH($B128&amp;AG$7,Attendance!$N:$N,0))))),"")</f>
        <v/>
      </c>
      <c r="AH129" s="192" t="str">
        <f>IFERROR(IF(AH$6="Sun",INDEX(Attendance!$R:$R,MATCH($B128&amp;AH$7,Attendance!$N:$N,0)),IF(INDEX(Attendance!$R:$R,MATCH($B128&amp;AH$7,Attendance!$N:$N,0))="","",IF(INDEX(Attendance!$R:$R,MATCH($B128&amp;AH$7,Attendance!$N:$N,0))&gt;8,8,INDEX(Attendance!$R:$R,MATCH($B128&amp;AH$7,Attendance!$N:$N,0))))),"")</f>
        <v/>
      </c>
      <c r="AI129" s="192" t="str">
        <f>IFERROR(IF(AI$6="Sun",INDEX(Attendance!$R:$R,MATCH($B128&amp;AI$7,Attendance!$N:$N,0)),IF(INDEX(Attendance!$R:$R,MATCH($B128&amp;AI$7,Attendance!$N:$N,0))="","",IF(INDEX(Attendance!$R:$R,MATCH($B128&amp;AI$7,Attendance!$N:$N,0))&gt;8,8,INDEX(Attendance!$R:$R,MATCH($B128&amp;AI$7,Attendance!$N:$N,0))))),"")</f>
        <v/>
      </c>
      <c r="AJ129" s="192" t="str">
        <f>IFERROR(IF(AJ$6="Sun",INDEX(Attendance!$R:$R,MATCH($B128&amp;AJ$7,Attendance!$N:$N,0)),IF(INDEX(Attendance!$R:$R,MATCH($B128&amp;AJ$7,Attendance!$N:$N,0))="","",IF(INDEX(Attendance!$R:$R,MATCH($B128&amp;AJ$7,Attendance!$N:$N,0))&gt;8,8,INDEX(Attendance!$R:$R,MATCH($B128&amp;AJ$7,Attendance!$N:$N,0))))),"")</f>
        <v/>
      </c>
      <c r="AK129" s="259"/>
      <c r="AL129" s="193">
        <f>ROUND((IF($C133="",Basic,MID($C133,FIND("RM",$C133)+3,4))+$AP128+$AQ133)/WorkDays/WorkHours*AL$6,4)</f>
        <v>8.8269000000000002</v>
      </c>
      <c r="AM129" s="193">
        <f>ROUND((IF($C133="",Basic,MID($C133,FIND("RM",$C133)+3,4))+$AP128+$AQ133)/WorkDays/WorkHours*AM$6,4)</f>
        <v>11.7692</v>
      </c>
      <c r="AN129" s="193">
        <f>ROUND((IF($C133="",Basic,MID($C133,FIND("RM",$C133)+3,4))+$AP128+$AQ133)/WorkDays/WorkHours*AN$6,4)</f>
        <v>17.6538</v>
      </c>
      <c r="AO129" s="262"/>
      <c r="AP129" s="265"/>
      <c r="AQ129" s="86"/>
      <c r="AR129" s="194"/>
      <c r="AS129" s="194"/>
      <c r="AT129" s="194"/>
      <c r="AU129" s="256"/>
    </row>
    <row r="130" spans="1:47" s="212" customFormat="1" ht="33" customHeight="1" x14ac:dyDescent="0.25">
      <c r="A130" s="189"/>
      <c r="B130" s="184"/>
      <c r="C130" s="195" t="str">
        <f>_xlfn.IFNA(INDEX(Masterlist!E:E,MATCH(B128,Masterlist!B:B,0)),"")</f>
        <v>Phone No. 22</v>
      </c>
      <c r="D130" s="1"/>
      <c r="E130" s="196" t="s">
        <v>175</v>
      </c>
      <c r="F130" s="197">
        <f>IFERROR(IF(F$6="Sun","",IF(INDEX(Attendance!$S:$S,MATCH($B128&amp;F$7,Attendance!$N:$N,0))=TRUE,"",IF(F129&lt;8,"",INDEX(Attendance!$G:$G,MATCH($B128&amp;F$7,Attendance!$N:$N,0))))),"")</f>
        <v>2</v>
      </c>
      <c r="G130" s="197">
        <f>IFERROR(IF(G$6="Sun","",IF(INDEX(Attendance!$S:$S,MATCH($B128&amp;G$7,Attendance!$N:$N,0))=TRUE,"",IF(G129&lt;8,"",INDEX(Attendance!$G:$G,MATCH($B128&amp;G$7,Attendance!$N:$N,0))))),"")</f>
        <v>2</v>
      </c>
      <c r="H130" s="197">
        <f>IFERROR(IF(H$6="Sun","",IF(INDEX(Attendance!$S:$S,MATCH($B128&amp;H$7,Attendance!$N:$N,0))=TRUE,"",IF(H129&lt;8,"",INDEX(Attendance!$G:$G,MATCH($B128&amp;H$7,Attendance!$N:$N,0))))),"")</f>
        <v>2</v>
      </c>
      <c r="I130" s="197">
        <f>IFERROR(IF(I$6="Sun","",IF(INDEX(Attendance!$S:$S,MATCH($B128&amp;I$7,Attendance!$N:$N,0))=TRUE,"",IF(I129&lt;8,"",INDEX(Attendance!$G:$G,MATCH($B128&amp;I$7,Attendance!$N:$N,0))))),"")</f>
        <v>2</v>
      </c>
      <c r="J130" s="197">
        <f>IFERROR(IF(J$6="Sun","",IF(INDEX(Attendance!$S:$S,MATCH($B128&amp;J$7,Attendance!$N:$N,0))=TRUE,"",IF(J129&lt;8,"",INDEX(Attendance!$G:$G,MATCH($B128&amp;J$7,Attendance!$N:$N,0))))),"")</f>
        <v>2</v>
      </c>
      <c r="K130" s="197">
        <f>IFERROR(IF(K$6="Sun","",IF(INDEX(Attendance!$S:$S,MATCH($B128&amp;K$7,Attendance!$N:$N,0))=TRUE,"",IF(K129&lt;8,"",INDEX(Attendance!$G:$G,MATCH($B128&amp;K$7,Attendance!$N:$N,0))))),"")</f>
        <v>2</v>
      </c>
      <c r="L130" s="197" t="str">
        <f>IFERROR(IF(L$6="Sun","",IF(INDEX(Attendance!$S:$S,MATCH($B128&amp;L$7,Attendance!$N:$N,0))=TRUE,"",IF(L129&lt;8,"",INDEX(Attendance!$G:$G,MATCH($B128&amp;L$7,Attendance!$N:$N,0))))),"")</f>
        <v/>
      </c>
      <c r="M130" s="197">
        <f>IFERROR(IF(M$6="Sun","",IF(INDEX(Attendance!$S:$S,MATCH($B128&amp;M$7,Attendance!$N:$N,0))=TRUE,"",IF(M129&lt;8,"",INDEX(Attendance!$G:$G,MATCH($B128&amp;M$7,Attendance!$N:$N,0))))),"")</f>
        <v>3</v>
      </c>
      <c r="N130" s="197">
        <f>IFERROR(IF(N$6="Sun","",IF(INDEX(Attendance!$S:$S,MATCH($B128&amp;N$7,Attendance!$N:$N,0))=TRUE,"",IF(N129&lt;8,"",INDEX(Attendance!$G:$G,MATCH($B128&amp;N$7,Attendance!$N:$N,0))))),"")</f>
        <v>3</v>
      </c>
      <c r="O130" s="197">
        <f>IFERROR(IF(O$6="Sun","",IF(INDEX(Attendance!$S:$S,MATCH($B128&amp;O$7,Attendance!$N:$N,0))=TRUE,"",IF(O129&lt;8,"",INDEX(Attendance!$G:$G,MATCH($B128&amp;O$7,Attendance!$N:$N,0))))),"")</f>
        <v>3</v>
      </c>
      <c r="P130" s="197">
        <f>IFERROR(IF(P$6="Sun","",IF(INDEX(Attendance!$S:$S,MATCH($B128&amp;P$7,Attendance!$N:$N,0))=TRUE,"",IF(P129&lt;8,"",INDEX(Attendance!$G:$G,MATCH($B128&amp;P$7,Attendance!$N:$N,0))))),"")</f>
        <v>3</v>
      </c>
      <c r="Q130" s="197">
        <f>IFERROR(IF(Q$6="Sun","",IF(INDEX(Attendance!$S:$S,MATCH($B128&amp;Q$7,Attendance!$N:$N,0))=TRUE,"",IF(Q129&lt;8,"",INDEX(Attendance!$G:$G,MATCH($B128&amp;Q$7,Attendance!$N:$N,0))))),"")</f>
        <v>0</v>
      </c>
      <c r="R130" s="197">
        <f>IFERROR(IF(R$6="Sun","",IF(INDEX(Attendance!$S:$S,MATCH($B128&amp;R$7,Attendance!$N:$N,0))=TRUE,"",IF(R129&lt;8,"",INDEX(Attendance!$G:$G,MATCH($B128&amp;R$7,Attendance!$N:$N,0))))),"")</f>
        <v>0</v>
      </c>
      <c r="S130" s="197" t="str">
        <f>IFERROR(IF(S$6="Sun","",IF(INDEX(Attendance!$S:$S,MATCH($B128&amp;S$7,Attendance!$N:$N,0))=TRUE,"",IF(S129&lt;8,"",INDEX(Attendance!$G:$G,MATCH($B128&amp;S$7,Attendance!$N:$N,0))))),"")</f>
        <v/>
      </c>
      <c r="T130" s="197">
        <f>IFERROR(IF(T$6="Sun","",IF(INDEX(Attendance!$S:$S,MATCH($B128&amp;T$7,Attendance!$N:$N,0))=TRUE,"",IF(T129&lt;8,"",INDEX(Attendance!$G:$G,MATCH($B128&amp;T$7,Attendance!$N:$N,0))))),"")</f>
        <v>3</v>
      </c>
      <c r="U130" s="197">
        <f>IFERROR(IF(U$6="Sun","",IF(INDEX(Attendance!$S:$S,MATCH($B128&amp;U$7,Attendance!$N:$N,0))=TRUE,"",IF(U129&lt;8,"",INDEX(Attendance!$G:$G,MATCH($B128&amp;U$7,Attendance!$N:$N,0))))),"")</f>
        <v>3</v>
      </c>
      <c r="V130" s="197">
        <f>IFERROR(IF(V$6="Sun","",IF(INDEX(Attendance!$S:$S,MATCH($B128&amp;V$7,Attendance!$N:$N,0))=TRUE,"",IF(V129&lt;8,"",INDEX(Attendance!$G:$G,MATCH($B128&amp;V$7,Attendance!$N:$N,0))))),"")</f>
        <v>3</v>
      </c>
      <c r="W130" s="197">
        <f>IFERROR(IF(W$6="Sun","",IF(INDEX(Attendance!$S:$S,MATCH($B128&amp;W$7,Attendance!$N:$N,0))=TRUE,"",IF(W129&lt;8,"",INDEX(Attendance!$G:$G,MATCH($B128&amp;W$7,Attendance!$N:$N,0))))),"")</f>
        <v>3</v>
      </c>
      <c r="X130" s="197">
        <f>IFERROR(IF(X$6="Sun","",IF(INDEX(Attendance!$S:$S,MATCH($B128&amp;X$7,Attendance!$N:$N,0))=TRUE,"",IF(X129&lt;8,"",INDEX(Attendance!$G:$G,MATCH($B128&amp;X$7,Attendance!$N:$N,0))))),"")</f>
        <v>3</v>
      </c>
      <c r="Y130" s="197">
        <f>IFERROR(IF(Y$6="Sun","",IF(INDEX(Attendance!$S:$S,MATCH($B128&amp;Y$7,Attendance!$N:$N,0))=TRUE,"",IF(Y129&lt;8,"",INDEX(Attendance!$G:$G,MATCH($B128&amp;Y$7,Attendance!$N:$N,0))))),"")</f>
        <v>3</v>
      </c>
      <c r="Z130" s="197" t="str">
        <f>IFERROR(IF(Z$6="Sun","",IF(INDEX(Attendance!$S:$S,MATCH($B128&amp;Z$7,Attendance!$N:$N,0))=TRUE,"",IF(Z129&lt;8,"",INDEX(Attendance!$G:$G,MATCH($B128&amp;Z$7,Attendance!$N:$N,0))))),"")</f>
        <v/>
      </c>
      <c r="AA130" s="197">
        <f>IFERROR(IF(AA$6="Sun","",IF(INDEX(Attendance!$S:$S,MATCH($B128&amp;AA$7,Attendance!$N:$N,0))=TRUE,"",IF(AA129&lt;8,"",INDEX(Attendance!$G:$G,MATCH($B128&amp;AA$7,Attendance!$N:$N,0))))),"")</f>
        <v>3</v>
      </c>
      <c r="AB130" s="197">
        <f>IFERROR(IF(AB$6="Sun","",IF(INDEX(Attendance!$S:$S,MATCH($B128&amp;AB$7,Attendance!$N:$N,0))=TRUE,"",IF(AB129&lt;8,"",INDEX(Attendance!$G:$G,MATCH($B128&amp;AB$7,Attendance!$N:$N,0))))),"")</f>
        <v>3</v>
      </c>
      <c r="AC130" s="197">
        <f>IFERROR(IF(AC$6="Sun","",IF(INDEX(Attendance!$S:$S,MATCH($B128&amp;AC$7,Attendance!$N:$N,0))=TRUE,"",IF(AC129&lt;8,"",INDEX(Attendance!$G:$G,MATCH($B128&amp;AC$7,Attendance!$N:$N,0))))),"")</f>
        <v>3</v>
      </c>
      <c r="AD130" s="197">
        <f>IFERROR(IF(AD$6="Sun","",IF(INDEX(Attendance!$S:$S,MATCH($B128&amp;AD$7,Attendance!$N:$N,0))=TRUE,"",IF(AD129&lt;8,"",INDEX(Attendance!$G:$G,MATCH($B128&amp;AD$7,Attendance!$N:$N,0))))),"")</f>
        <v>3</v>
      </c>
      <c r="AE130" s="197">
        <f>IFERROR(IF(AE$6="Sun","",IF(INDEX(Attendance!$S:$S,MATCH($B128&amp;AE$7,Attendance!$N:$N,0))=TRUE,"",IF(AE129&lt;8,"",INDEX(Attendance!$G:$G,MATCH($B128&amp;AE$7,Attendance!$N:$N,0))))),"")</f>
        <v>3</v>
      </c>
      <c r="AF130" s="197">
        <f>IFERROR(IF(AF$6="Sun","",IF(INDEX(Attendance!$S:$S,MATCH($B128&amp;AF$7,Attendance!$N:$N,0))=TRUE,"",IF(AF129&lt;8,"",INDEX(Attendance!$G:$G,MATCH($B128&amp;AF$7,Attendance!$N:$N,0))))),"")</f>
        <v>3</v>
      </c>
      <c r="AG130" s="197" t="str">
        <f>IFERROR(IF(AG$6="Sun","",IF(INDEX(Attendance!$S:$S,MATCH($B128&amp;AG$7,Attendance!$N:$N,0))=TRUE,"",IF(AG129&lt;8,"",INDEX(Attendance!$G:$G,MATCH($B128&amp;AG$7,Attendance!$N:$N,0))))),"")</f>
        <v/>
      </c>
      <c r="AH130" s="197" t="str">
        <f>IFERROR(IF(AH$6="Sun","",IF(INDEX(Attendance!$S:$S,MATCH($B128&amp;AH$7,Attendance!$N:$N,0))=TRUE,"",IF(AH129&lt;8,"",INDEX(Attendance!$G:$G,MATCH($B128&amp;AH$7,Attendance!$N:$N,0))))),"")</f>
        <v/>
      </c>
      <c r="AI130" s="197" t="str">
        <f>IFERROR(IF(AI$6="Sun","",IF(INDEX(Attendance!$S:$S,MATCH($B128&amp;AI$7,Attendance!$N:$N,0))=TRUE,"",IF(AI129&lt;8,"",INDEX(Attendance!$G:$G,MATCH($B128&amp;AI$7,Attendance!$N:$N,0))))),"")</f>
        <v/>
      </c>
      <c r="AJ130" s="197" t="str">
        <f>IFERROR(IF(AJ$6="Sun","",IF(INDEX(Attendance!$S:$S,MATCH($B128&amp;AJ$7,Attendance!$N:$N,0))=TRUE,"",IF(AJ129&lt;8,"",INDEX(Attendance!$G:$G,MATCH($B128&amp;AJ$7,Attendance!$N:$N,0))))),"")</f>
        <v/>
      </c>
      <c r="AK130" s="259"/>
      <c r="AL130" s="198"/>
      <c r="AM130" s="198"/>
      <c r="AN130" s="198"/>
      <c r="AO130" s="262"/>
      <c r="AP130" s="265"/>
      <c r="AQ130" s="86"/>
      <c r="AR130" s="194"/>
      <c r="AS130" s="194"/>
      <c r="AT130" s="194"/>
      <c r="AU130" s="256"/>
    </row>
    <row r="131" spans="1:47" s="212" customFormat="1" ht="33" customHeight="1" x14ac:dyDescent="0.25">
      <c r="A131" s="189"/>
      <c r="B131" s="184"/>
      <c r="C131" s="195" t="str">
        <f>_xlfn.IFNA(INDEX(Masterlist!F:F,MATCH(B128,Masterlist!B:B,0)),"")</f>
        <v>Acc No. 22 Bank Code 22</v>
      </c>
      <c r="D131" s="88"/>
      <c r="E131" s="196"/>
      <c r="F131" s="199"/>
      <c r="G131" s="200"/>
      <c r="H131" s="192"/>
      <c r="I131" s="192"/>
      <c r="J131" s="192"/>
      <c r="K131" s="192"/>
      <c r="L131" s="192"/>
      <c r="M131" s="192"/>
      <c r="N131" s="192"/>
      <c r="O131" s="192"/>
      <c r="P131" s="192"/>
      <c r="Q131" s="201"/>
      <c r="R131" s="201"/>
      <c r="S131" s="192"/>
      <c r="T131" s="192"/>
      <c r="U131" s="192"/>
      <c r="V131" s="192"/>
      <c r="W131" s="192"/>
      <c r="X131" s="192"/>
      <c r="Y131" s="192"/>
      <c r="Z131" s="192"/>
      <c r="AA131" s="192"/>
      <c r="AB131" s="192"/>
      <c r="AC131" s="192"/>
      <c r="AD131" s="192"/>
      <c r="AE131" s="192"/>
      <c r="AF131" s="192"/>
      <c r="AG131" s="192"/>
      <c r="AH131" s="192"/>
      <c r="AI131" s="192"/>
      <c r="AJ131" s="192"/>
      <c r="AK131" s="259"/>
      <c r="AL131" s="198"/>
      <c r="AM131" s="198"/>
      <c r="AN131" s="198"/>
      <c r="AO131" s="262"/>
      <c r="AP131" s="265"/>
      <c r="AQ131" s="86"/>
      <c r="AR131" s="194"/>
      <c r="AS131" s="194"/>
      <c r="AT131" s="194"/>
      <c r="AU131" s="256"/>
    </row>
    <row r="132" spans="1:47" s="212" customFormat="1" ht="33" customHeight="1" x14ac:dyDescent="0.25">
      <c r="A132" s="189"/>
      <c r="B132" s="184"/>
      <c r="C132" s="202">
        <f>_xlfn.IFNA(INDEX(Masterlist!I:I,MATCH(B128,Masterlist!B:B,0)),"")</f>
        <v>43704</v>
      </c>
      <c r="D132" s="226" t="str">
        <f>_xlfn.IFNA(IF(INDEX(Attendance!H:H,MATCH(B128,Attendance!$A:$A,0))="VMI","SCOPE ALLW",""),"")</f>
        <v/>
      </c>
      <c r="E132" s="196" t="s">
        <v>13</v>
      </c>
      <c r="F132" s="203" t="str">
        <f>IFERROR(IF(AND(RIGHT(F128,1)="N",VALUE(F129)&gt;=8),Database!$I$3,""),"")</f>
        <v/>
      </c>
      <c r="G132" s="192" t="str">
        <f>IFERROR(IF(AND(RIGHT(G128,1)="N",VALUE(G129)&gt;=8),Database!$I$3,""),"")</f>
        <v/>
      </c>
      <c r="H132" s="199" t="str">
        <f>IFERROR(IF(AND(RIGHT(H128,1)="N",VALUE(H129)&gt;=8),Database!$I$3,""),"")</f>
        <v/>
      </c>
      <c r="I132" s="192" t="str">
        <f>IFERROR(IF(AND(RIGHT(I128,1)="N",VALUE(I129)&gt;=8),Database!$I$3,""),"")</f>
        <v/>
      </c>
      <c r="J132" s="192" t="str">
        <f>IFERROR(IF(AND(RIGHT(J128,1)="N",VALUE(J129)&gt;=8),Database!$I$3,""),"")</f>
        <v/>
      </c>
      <c r="K132" s="192" t="str">
        <f>IFERROR(IF(AND(RIGHT(K128,1)="N",VALUE(K129)&gt;=8),Database!$I$3,""),"")</f>
        <v/>
      </c>
      <c r="L132" s="192" t="str">
        <f>IFERROR(IF(AND(RIGHT(L128,1)="N",VALUE(L129)&gt;=8),Database!$I$3,""),"")</f>
        <v/>
      </c>
      <c r="M132" s="192" t="str">
        <f>IFERROR(IF(AND(RIGHT(M128,1)="N",VALUE(M129)&gt;=8),Database!$I$3,""),"")</f>
        <v/>
      </c>
      <c r="N132" s="192" t="str">
        <f>IFERROR(IF(AND(RIGHT(N128,1)="N",VALUE(N129)&gt;=8),Database!$I$3,""),"")</f>
        <v/>
      </c>
      <c r="O132" s="192" t="str">
        <f>IFERROR(IF(AND(RIGHT(O128,1)="N",VALUE(O129)&gt;=8),Database!$I$3,""),"")</f>
        <v/>
      </c>
      <c r="P132" s="192" t="str">
        <f>IFERROR(IF(AND(RIGHT(P128,1)="N",VALUE(P129)&gt;=8),Database!$I$3,""),"")</f>
        <v/>
      </c>
      <c r="Q132" s="192" t="str">
        <f>IFERROR(IF(AND(RIGHT(Q128,1)="N",VALUE(Q129)&gt;=8),Database!$I$3,""),"")</f>
        <v/>
      </c>
      <c r="R132" s="192" t="str">
        <f>IFERROR(IF(AND(RIGHT(R128,1)="N",VALUE(R129)&gt;=8),Database!$I$3,""),"")</f>
        <v/>
      </c>
      <c r="S132" s="192" t="str">
        <f>IFERROR(IF(AND(RIGHT(S128,1)="N",VALUE(S129)&gt;=8),Database!$I$3,""),"")</f>
        <v/>
      </c>
      <c r="T132" s="192">
        <f>IFERROR(IF(AND(RIGHT(T128,1)="N",VALUE(T129)&gt;=8),Database!$I$3,""),"")</f>
        <v>2</v>
      </c>
      <c r="U132" s="192">
        <f>IFERROR(IF(AND(RIGHT(U128,1)="N",VALUE(U129)&gt;=8),Database!$I$3,""),"")</f>
        <v>2</v>
      </c>
      <c r="V132" s="192">
        <f>IFERROR(IF(AND(RIGHT(V128,1)="N",VALUE(V129)&gt;=8),Database!$I$3,""),"")</f>
        <v>2</v>
      </c>
      <c r="W132" s="192">
        <f>IFERROR(IF(AND(RIGHT(W128,1)="N",VALUE(W129)&gt;=8),Database!$I$3,""),"")</f>
        <v>2</v>
      </c>
      <c r="X132" s="192">
        <f>IFERROR(IF(AND(RIGHT(X128,1)="N",VALUE(X129)&gt;=8),Database!$I$3,""),"")</f>
        <v>2</v>
      </c>
      <c r="Y132" s="192">
        <f>IFERROR(IF(AND(RIGHT(Y128,1)="N",VALUE(Y129)&gt;=8),Database!$I$3,""),"")</f>
        <v>2</v>
      </c>
      <c r="Z132" s="192" t="str">
        <f>IFERROR(IF(AND(RIGHT(Z128,1)="N",VALUE(Z129)&gt;=8),Database!$I$3,""),"")</f>
        <v/>
      </c>
      <c r="AA132" s="192">
        <f>IFERROR(IF(AND(RIGHT(AA128,1)="N",VALUE(AA129)&gt;=8),Database!$I$3,""),"")</f>
        <v>2</v>
      </c>
      <c r="AB132" s="192">
        <f>IFERROR(IF(AND(RIGHT(AB128,1)="N",VALUE(AB129)&gt;=8),Database!$I$3,""),"")</f>
        <v>2</v>
      </c>
      <c r="AC132" s="192">
        <f>IFERROR(IF(AND(RIGHT(AC128,1)="N",VALUE(AC129)&gt;=8),Database!$I$3,""),"")</f>
        <v>2</v>
      </c>
      <c r="AD132" s="192">
        <f>IFERROR(IF(AND(RIGHT(AD128,1)="N",VALUE(AD129)&gt;=8),Database!$I$3,""),"")</f>
        <v>2</v>
      </c>
      <c r="AE132" s="192">
        <f>IFERROR(IF(AND(RIGHT(AE128,1)="N",VALUE(AE129)&gt;=8),Database!$I$3,""),"")</f>
        <v>2</v>
      </c>
      <c r="AF132" s="192">
        <f>IFERROR(IF(AND(RIGHT(AF128,1)="N",VALUE(AF129)&gt;=8),Database!$I$3,""),"")</f>
        <v>2</v>
      </c>
      <c r="AG132" s="192" t="str">
        <f>IFERROR(IF(AND(RIGHT(AG128,1)="N",VALUE(AG129)&gt;=8),Database!$I$3,""),"")</f>
        <v/>
      </c>
      <c r="AH132" s="192" t="str">
        <f>IFERROR(IF(AND(RIGHT(AH128,1)="N",VALUE(AH129)&gt;=8),Database!$I$3,""),"")</f>
        <v/>
      </c>
      <c r="AI132" s="192" t="str">
        <f>IFERROR(IF(AND(RIGHT(AI128,1)="N",VALUE(AI129)&gt;=8),Database!$I$3,""),"")</f>
        <v/>
      </c>
      <c r="AJ132" s="192" t="str">
        <f>IFERROR(IF(AND(RIGHT(AJ128,1)="N",VALUE(AJ129)&gt;=8),Database!$I$3,""),"")</f>
        <v/>
      </c>
      <c r="AK132" s="259"/>
      <c r="AL132" s="204"/>
      <c r="AM132" s="198"/>
      <c r="AN132" s="198"/>
      <c r="AO132" s="262"/>
      <c r="AP132" s="265"/>
      <c r="AQ132" s="86"/>
      <c r="AR132" s="194"/>
      <c r="AS132" s="194"/>
      <c r="AT132" s="194"/>
      <c r="AU132" s="256"/>
    </row>
    <row r="133" spans="1:47" s="212" customFormat="1" ht="33" customHeight="1" thickBot="1" x14ac:dyDescent="0.3">
      <c r="A133" s="189"/>
      <c r="B133" s="205"/>
      <c r="C133" s="222"/>
      <c r="D133" s="28"/>
      <c r="E133" s="206" t="s">
        <v>176</v>
      </c>
      <c r="F133" s="207">
        <f>IFERROR(IF(INDEX(Attendance!$T:$T,MATCH($B128&amp;F$7,Attendance!$N:$N,0))=TRUE,"L",IF(SUM(F129:F130)&gt;=10,5,"")),"")</f>
        <v>5</v>
      </c>
      <c r="G133" s="207">
        <f>IFERROR(IF(INDEX(Attendance!$T:$T,MATCH($B128&amp;G$7,Attendance!$N:$N,0))=TRUE,"L",IF(SUM(G129:G130)&gt;=10,5,"")),"")</f>
        <v>5</v>
      </c>
      <c r="H133" s="208">
        <f>IFERROR(IF(INDEX(Attendance!$T:$T,MATCH($B128&amp;H$7,Attendance!$N:$N,0))=TRUE,"L",IF(SUM(H129:H130)&gt;=10,5,"")),"")</f>
        <v>5</v>
      </c>
      <c r="I133" s="208">
        <f>IFERROR(IF(INDEX(Attendance!$T:$T,MATCH($B128&amp;I$7,Attendance!$N:$N,0))=TRUE,"L",IF(SUM(I129:I130)&gt;=10,5,"")),"")</f>
        <v>5</v>
      </c>
      <c r="J133" s="208">
        <f>IFERROR(IF(INDEX(Attendance!$T:$T,MATCH($B128&amp;J$7,Attendance!$N:$N,0))=TRUE,"L",IF(SUM(J129:J130)&gt;=10,5,"")),"")</f>
        <v>5</v>
      </c>
      <c r="K133" s="208">
        <f>IFERROR(IF(INDEX(Attendance!$T:$T,MATCH($B128&amp;K$7,Attendance!$N:$N,0))=TRUE,"L",IF(SUM(K129:K130)&gt;=10,5,"")),"")</f>
        <v>5</v>
      </c>
      <c r="L133" s="208" t="str">
        <f>IFERROR(IF(INDEX(Attendance!$T:$T,MATCH($B128&amp;L$7,Attendance!$N:$N,0))=TRUE,"L",IF(SUM(L129:L130)&gt;=10,5,"")),"")</f>
        <v/>
      </c>
      <c r="M133" s="208">
        <f>IFERROR(IF(INDEX(Attendance!$T:$T,MATCH($B128&amp;M$7,Attendance!$N:$N,0))=TRUE,"L",IF(SUM(M129:M130)&gt;=10,5,"")),"")</f>
        <v>5</v>
      </c>
      <c r="N133" s="208">
        <f>IFERROR(IF(INDEX(Attendance!$T:$T,MATCH($B128&amp;N$7,Attendance!$N:$N,0))=TRUE,"L",IF(SUM(N129:N130)&gt;=10,5,"")),"")</f>
        <v>5</v>
      </c>
      <c r="O133" s="208">
        <f>IFERROR(IF(INDEX(Attendance!$T:$T,MATCH($B128&amp;O$7,Attendance!$N:$N,0))=TRUE,"L",IF(SUM(O129:O130)&gt;=10,5,"")),"")</f>
        <v>5</v>
      </c>
      <c r="P133" s="208">
        <f>IFERROR(IF(INDEX(Attendance!$T:$T,MATCH($B128&amp;P$7,Attendance!$N:$N,0))=TRUE,"L",IF(SUM(P129:P130)&gt;=10,5,"")),"")</f>
        <v>5</v>
      </c>
      <c r="Q133" s="208" t="str">
        <f>IFERROR(IF(INDEX(Attendance!$T:$T,MATCH($B128&amp;Q$7,Attendance!$N:$N,0))=TRUE,"L",IF(SUM(Q129:Q130)&gt;=10,5,"")),"")</f>
        <v/>
      </c>
      <c r="R133" s="208" t="str">
        <f>IFERROR(IF(INDEX(Attendance!$T:$T,MATCH($B128&amp;R$7,Attendance!$N:$N,0))=TRUE,"L",IF(SUM(R129:R130)&gt;=10,5,"")),"")</f>
        <v/>
      </c>
      <c r="S133" s="208" t="str">
        <f>IFERROR(IF(INDEX(Attendance!$T:$T,MATCH($B128&amp;S$7,Attendance!$N:$N,0))=TRUE,"L",IF(SUM(S129:S130)&gt;=10,5,"")),"")</f>
        <v/>
      </c>
      <c r="T133" s="208">
        <f>IFERROR(IF(INDEX(Attendance!$T:$T,MATCH($B128&amp;T$7,Attendance!$N:$N,0))=TRUE,"L",IF(SUM(T129:T130)&gt;=10,5,"")),"")</f>
        <v>5</v>
      </c>
      <c r="U133" s="208">
        <f>IFERROR(IF(INDEX(Attendance!$T:$T,MATCH($B128&amp;U$7,Attendance!$N:$N,0))=TRUE,"L",IF(SUM(U129:U130)&gt;=10,5,"")),"")</f>
        <v>5</v>
      </c>
      <c r="V133" s="208">
        <f>IFERROR(IF(INDEX(Attendance!$T:$T,MATCH($B128&amp;V$7,Attendance!$N:$N,0))=TRUE,"L",IF(SUM(V129:V130)&gt;=10,5,"")),"")</f>
        <v>5</v>
      </c>
      <c r="W133" s="208">
        <f>IFERROR(IF(INDEX(Attendance!$T:$T,MATCH($B128&amp;W$7,Attendance!$N:$N,0))=TRUE,"L",IF(SUM(W129:W130)&gt;=10,5,"")),"")</f>
        <v>5</v>
      </c>
      <c r="X133" s="208">
        <f>IFERROR(IF(INDEX(Attendance!$T:$T,MATCH($B128&amp;X$7,Attendance!$N:$N,0))=TRUE,"L",IF(SUM(X129:X130)&gt;=10,5,"")),"")</f>
        <v>5</v>
      </c>
      <c r="Y133" s="208">
        <f>IFERROR(IF(INDEX(Attendance!$T:$T,MATCH($B128&amp;Y$7,Attendance!$N:$N,0))=TRUE,"L",IF(SUM(Y129:Y130)&gt;=10,5,"")),"")</f>
        <v>5</v>
      </c>
      <c r="Z133" s="208" t="str">
        <f>IFERROR(IF(INDEX(Attendance!$T:$T,MATCH($B128&amp;Z$7,Attendance!$N:$N,0))=TRUE,"L",IF(SUM(Z129:Z130)&gt;=10,5,"")),"")</f>
        <v/>
      </c>
      <c r="AA133" s="208">
        <f>IFERROR(IF(INDEX(Attendance!$T:$T,MATCH($B128&amp;AA$7,Attendance!$N:$N,0))=TRUE,"L",IF(SUM(AA129:AA130)&gt;=10,5,"")),"")</f>
        <v>5</v>
      </c>
      <c r="AB133" s="208">
        <f>IFERROR(IF(INDEX(Attendance!$T:$T,MATCH($B128&amp;AB$7,Attendance!$N:$N,0))=TRUE,"L",IF(SUM(AB129:AB130)&gt;=10,5,"")),"")</f>
        <v>5</v>
      </c>
      <c r="AC133" s="208">
        <f>IFERROR(IF(INDEX(Attendance!$T:$T,MATCH($B128&amp;AC$7,Attendance!$N:$N,0))=TRUE,"L",IF(SUM(AC129:AC130)&gt;=10,5,"")),"")</f>
        <v>5</v>
      </c>
      <c r="AD133" s="208">
        <f>IFERROR(IF(INDEX(Attendance!$T:$T,MATCH($B128&amp;AD$7,Attendance!$N:$N,0))=TRUE,"L",IF(SUM(AD129:AD130)&gt;=10,5,"")),"")</f>
        <v>5</v>
      </c>
      <c r="AE133" s="208">
        <f>IFERROR(IF(INDEX(Attendance!$T:$T,MATCH($B128&amp;AE$7,Attendance!$N:$N,0))=TRUE,"L",IF(SUM(AE129:AE130)&gt;=10,5,"")),"")</f>
        <v>5</v>
      </c>
      <c r="AF133" s="208">
        <f>IFERROR(IF(INDEX(Attendance!$T:$T,MATCH($B128&amp;AF$7,Attendance!$N:$N,0))=TRUE,"L",IF(SUM(AF129:AF130)&gt;=10,5,"")),"")</f>
        <v>5</v>
      </c>
      <c r="AG133" s="208" t="str">
        <f>IFERROR(IF(INDEX(Attendance!$T:$T,MATCH($B128&amp;AG$7,Attendance!$N:$N,0))=TRUE,"L",IF(SUM(AG129:AG130)&gt;=10,5,"")),"")</f>
        <v/>
      </c>
      <c r="AH133" s="208" t="str">
        <f>IFERROR(IF(INDEX(Attendance!$T:$T,MATCH($B128&amp;AH$7,Attendance!$N:$N,0))=TRUE,"L",IF(SUM(AH129:AH130)&gt;=10,5,"")),"")</f>
        <v/>
      </c>
      <c r="AI133" s="208" t="str">
        <f>IFERROR(IF(INDEX(Attendance!$T:$T,MATCH($B128&amp;AI$7,Attendance!$N:$N,0))=TRUE,"L",IF(SUM(AI129:AI130)&gt;=10,5,"")),"")</f>
        <v/>
      </c>
      <c r="AJ133" s="208" t="str">
        <f>IFERROR(IF(INDEX(Attendance!$T:$T,MATCH($B128&amp;AJ$7,Attendance!$N:$N,0))=TRUE,"L",IF(SUM(AJ129:AJ130)&gt;=10,5,"")),"")</f>
        <v/>
      </c>
      <c r="AK133" s="260"/>
      <c r="AL133" s="209">
        <f>ROUND(AL128*AL129,2)</f>
        <v>529.61</v>
      </c>
      <c r="AM133" s="209">
        <f>ROUND(AM128*AM129,2)</f>
        <v>0</v>
      </c>
      <c r="AN133" s="209">
        <f>ROUND(AN128*AN129,2)</f>
        <v>0</v>
      </c>
      <c r="AO133" s="263"/>
      <c r="AP133" s="266"/>
      <c r="AQ133" s="210">
        <f>AQ128*$AQ$5</f>
        <v>0</v>
      </c>
      <c r="AR133" s="211">
        <f>AR128*ROUND(IF($C133="",Basic,MID($C133,FIND("RM",$C133)+3,4))/WorkDays,2)</f>
        <v>0</v>
      </c>
      <c r="AS133" s="211">
        <f>AS128*ROUND(IF($C133="",Basic,MID($C133,FIND("RM",$C133)+3,4))/WorkDays,2)</f>
        <v>0</v>
      </c>
      <c r="AT133" s="211">
        <f>AT128*ROUND(IF($C133="",Basic,MID($C133,FIND("RM",$C133)+3,4))/WorkDays,2)</f>
        <v>92.3</v>
      </c>
      <c r="AU133" s="257"/>
    </row>
    <row r="134" spans="1:47" s="213" customFormat="1" ht="33" customHeight="1" x14ac:dyDescent="0.35">
      <c r="A134" s="175">
        <f t="shared" si="12"/>
        <v>22</v>
      </c>
      <c r="B134" s="184" t="str">
        <f>_xlfn.IFNA(INDEX(Attendance!$A:$A,MATCH(A134,Attendance!$M:$M,0)),"")</f>
        <v>Code 24</v>
      </c>
      <c r="C134" s="185" t="str">
        <f>_xlfn.IFNA(INDEX(Masterlist!C:C,MATCH(B134,Masterlist!B:B,0)),"")</f>
        <v>Name 24</v>
      </c>
      <c r="D134" s="87"/>
      <c r="E134" s="186" t="s">
        <v>173</v>
      </c>
      <c r="F134" s="83" t="str" cm="1">
        <f t="array" ref="F134">_xlfn.IFNA(IF(OR(VALUE(F$7&amp;$C$3)=PH),IF(F135="","PH",IF(INDEX(Attendance!$O:$O,MATCH($B134&amp;F$7,Attendance!$N:$N,0))&lt;"1200","PM","PN")),IF(F$6="Sun",IF(F135="","RD",IF(INDEX(Attendance!$O:$O,MATCH($B134&amp;F$7,Attendance!$N:$N,0))&lt;"1200","RM","RN")),IF(F135="",IF(F$7="","",IF(INDEX(Attendance!$I:$I,MATCH($B134&amp;F$7,Attendance!$N:$N,0))="ABS","AB","UL")),IF(INDEX(Attendance!$O:$O,MATCH($B134&amp;F$7,Attendance!$N:$N,0))&lt;"1200","M","N")))),"")</f>
        <v>M</v>
      </c>
      <c r="G134" s="83" t="str" cm="1">
        <f t="array" ref="G134">_xlfn.IFNA(IF(OR(VALUE(G$7&amp;$C$3)=PH),IF(G135="","PH",IF(INDEX(Attendance!$O:$O,MATCH($B134&amp;G$7,Attendance!$N:$N,0))&lt;"1200","PM","PN")),IF(G$6="Sun",IF(G135="","RD",IF(INDEX(Attendance!$O:$O,MATCH($B134&amp;G$7,Attendance!$N:$N,0))&lt;"1200","RM","RN")),IF(G135="",IF(G$7="","",IF(INDEX(Attendance!$I:$I,MATCH($B134&amp;G$7,Attendance!$N:$N,0))="ABS","AB","UL")),IF(INDEX(Attendance!$O:$O,MATCH($B134&amp;G$7,Attendance!$N:$N,0))&lt;"1200","M","N")))),"")</f>
        <v>M</v>
      </c>
      <c r="H134" s="83" t="str" cm="1">
        <f t="array" ref="H134">_xlfn.IFNA(IF(OR(VALUE(H$7&amp;$C$3)=PH),IF(H135="","PH",IF(INDEX(Attendance!$O:$O,MATCH($B134&amp;H$7,Attendance!$N:$N,0))&lt;"1200","PM","PN")),IF(H$6="Sun",IF(H135="","RD",IF(INDEX(Attendance!$O:$O,MATCH($B134&amp;H$7,Attendance!$N:$N,0))&lt;"1200","RM","RN")),IF(H135="",IF(H$7="","",IF(INDEX(Attendance!$I:$I,MATCH($B134&amp;H$7,Attendance!$N:$N,0))="ABS","AB","UL")),IF(INDEX(Attendance!$O:$O,MATCH($B134&amp;H$7,Attendance!$N:$N,0))&lt;"1200","M","N")))),"")</f>
        <v>M</v>
      </c>
      <c r="I134" s="83" t="str" cm="1">
        <f t="array" ref="I134">_xlfn.IFNA(IF(OR(VALUE(I$7&amp;$C$3)=PH),IF(I135="","PH",IF(INDEX(Attendance!$O:$O,MATCH($B134&amp;I$7,Attendance!$N:$N,0))&lt;"1200","PM","PN")),IF(I$6="Sun",IF(I135="","RD",IF(INDEX(Attendance!$O:$O,MATCH($B134&amp;I$7,Attendance!$N:$N,0))&lt;"1200","RM","RN")),IF(I135="",IF(I$7="","",IF(INDEX(Attendance!$I:$I,MATCH($B134&amp;I$7,Attendance!$N:$N,0))="ABS","AB","UL")),IF(INDEX(Attendance!$O:$O,MATCH($B134&amp;I$7,Attendance!$N:$N,0))&lt;"1200","M","N")))),"")</f>
        <v>M</v>
      </c>
      <c r="J134" s="83" t="str" cm="1">
        <f t="array" ref="J134">_xlfn.IFNA(IF(OR(VALUE(J$7&amp;$C$3)=PH),IF(J135="","PH",IF(INDEX(Attendance!$O:$O,MATCH($B134&amp;J$7,Attendance!$N:$N,0))&lt;"1200","PM","PN")),IF(J$6="Sun",IF(J135="","RD",IF(INDEX(Attendance!$O:$O,MATCH($B134&amp;J$7,Attendance!$N:$N,0))&lt;"1200","RM","RN")),IF(J135="",IF(J$7="","",IF(INDEX(Attendance!$I:$I,MATCH($B134&amp;J$7,Attendance!$N:$N,0))="ABS","AB","UL")),IF(INDEX(Attendance!$O:$O,MATCH($B134&amp;J$7,Attendance!$N:$N,0))&lt;"1200","M","N")))),"")</f>
        <v>M</v>
      </c>
      <c r="K134" s="83" t="str" cm="1">
        <f t="array" ref="K134">_xlfn.IFNA(IF(OR(VALUE(K$7&amp;$C$3)=PH),IF(K135="","PH",IF(INDEX(Attendance!$O:$O,MATCH($B134&amp;K$7,Attendance!$N:$N,0))&lt;"1200","PM","PN")),IF(K$6="Sun",IF(K135="","RD",IF(INDEX(Attendance!$O:$O,MATCH($B134&amp;K$7,Attendance!$N:$N,0))&lt;"1200","RM","RN")),IF(K135="",IF(K$7="","",IF(INDEX(Attendance!$I:$I,MATCH($B134&amp;K$7,Attendance!$N:$N,0))="ABS","AB","UL")),IF(INDEX(Attendance!$O:$O,MATCH($B134&amp;K$7,Attendance!$N:$N,0))&lt;"1200","M","N")))),"")</f>
        <v>M</v>
      </c>
      <c r="L134" s="83" t="str" cm="1">
        <f t="array" ref="L134">_xlfn.IFNA(IF(OR(VALUE(L$7&amp;$C$3)=PH),IF(L135="","PH",IF(INDEX(Attendance!$O:$O,MATCH($B134&amp;L$7,Attendance!$N:$N,0))&lt;"1200","PM","PN")),IF(L$6="Sun",IF(L135="","RD",IF(INDEX(Attendance!$O:$O,MATCH($B134&amp;L$7,Attendance!$N:$N,0))&lt;"1200","RM","RN")),IF(L135="",IF(L$7="","",IF(INDEX(Attendance!$I:$I,MATCH($B134&amp;L$7,Attendance!$N:$N,0))="ABS","AB","UL")),IF(INDEX(Attendance!$O:$O,MATCH($B134&amp;L$7,Attendance!$N:$N,0))&lt;"1200","M","N")))),"")</f>
        <v>RM</v>
      </c>
      <c r="M134" s="83" t="str" cm="1">
        <f t="array" ref="M134">_xlfn.IFNA(IF(OR(VALUE(M$7&amp;$C$3)=PH),IF(M135="","PH",IF(INDEX(Attendance!$O:$O,MATCH($B134&amp;M$7,Attendance!$N:$N,0))&lt;"1200","PM","PN")),IF(M$6="Sun",IF(M135="","RD",IF(INDEX(Attendance!$O:$O,MATCH($B134&amp;M$7,Attendance!$N:$N,0))&lt;"1200","RM","RN")),IF(M135="",IF(M$7="","",IF(INDEX(Attendance!$I:$I,MATCH($B134&amp;M$7,Attendance!$N:$N,0))="ABS","AB","UL")),IF(INDEX(Attendance!$O:$O,MATCH($B134&amp;M$7,Attendance!$N:$N,0))&lt;"1200","M","N")))),"")</f>
        <v>M</v>
      </c>
      <c r="N134" s="83" t="str" cm="1">
        <f t="array" ref="N134">_xlfn.IFNA(IF(OR(VALUE(N$7&amp;$C$3)=PH),IF(N135="","PH",IF(INDEX(Attendance!$O:$O,MATCH($B134&amp;N$7,Attendance!$N:$N,0))&lt;"1200","PM","PN")),IF(N$6="Sun",IF(N135="","RD",IF(INDEX(Attendance!$O:$O,MATCH($B134&amp;N$7,Attendance!$N:$N,0))&lt;"1200","RM","RN")),IF(N135="",IF(N$7="","",IF(INDEX(Attendance!$I:$I,MATCH($B134&amp;N$7,Attendance!$N:$N,0))="ABS","AB","UL")),IF(INDEX(Attendance!$O:$O,MATCH($B134&amp;N$7,Attendance!$N:$N,0))&lt;"1200","M","N")))),"")</f>
        <v>M</v>
      </c>
      <c r="O134" s="83" t="str" cm="1">
        <f t="array" ref="O134">_xlfn.IFNA(IF(OR(VALUE(O$7&amp;$C$3)=PH),IF(O135="","PH",IF(INDEX(Attendance!$O:$O,MATCH($B134&amp;O$7,Attendance!$N:$N,0))&lt;"1200","PM","PN")),IF(O$6="Sun",IF(O135="","RD",IF(INDEX(Attendance!$O:$O,MATCH($B134&amp;O$7,Attendance!$N:$N,0))&lt;"1200","RM","RN")),IF(O135="",IF(O$7="","",IF(INDEX(Attendance!$I:$I,MATCH($B134&amp;O$7,Attendance!$N:$N,0))="ABS","AB","UL")),IF(INDEX(Attendance!$O:$O,MATCH($B134&amp;O$7,Attendance!$N:$N,0))&lt;"1200","M","N")))),"")</f>
        <v>M</v>
      </c>
      <c r="P134" s="83" t="str" cm="1">
        <f t="array" ref="P134">_xlfn.IFNA(IF(OR(VALUE(P$7&amp;$C$3)=PH),IF(P135="","PH",IF(INDEX(Attendance!$O:$O,MATCH($B134&amp;P$7,Attendance!$N:$N,0))&lt;"1200","PM","PN")),IF(P$6="Sun",IF(P135="","RD",IF(INDEX(Attendance!$O:$O,MATCH($B134&amp;P$7,Attendance!$N:$N,0))&lt;"1200","RM","RN")),IF(P135="",IF(P$7="","",IF(INDEX(Attendance!$I:$I,MATCH($B134&amp;P$7,Attendance!$N:$N,0))="ABS","AB","UL")),IF(INDEX(Attendance!$O:$O,MATCH($B134&amp;P$7,Attendance!$N:$N,0))&lt;"1200","M","N")))),"")</f>
        <v>M</v>
      </c>
      <c r="Q134" s="83" t="str" cm="1">
        <f t="array" ref="Q134">_xlfn.IFNA(IF(OR(VALUE(Q$7&amp;$C$3)=PH),IF(Q135="","PH",IF(INDEX(Attendance!$O:$O,MATCH($B134&amp;Q$7,Attendance!$N:$N,0))&lt;"1200","PM","PN")),IF(Q$6="Sun",IF(Q135="","RD",IF(INDEX(Attendance!$O:$O,MATCH($B134&amp;Q$7,Attendance!$N:$N,0))&lt;"1200","RM","RN")),IF(Q135="",IF(Q$7="","",IF(INDEX(Attendance!$I:$I,MATCH($B134&amp;Q$7,Attendance!$N:$N,0))="ABS","AB","UL")),IF(INDEX(Attendance!$O:$O,MATCH($B134&amp;Q$7,Attendance!$N:$N,0))&lt;"1200","M","N")))),"")</f>
        <v>PH</v>
      </c>
      <c r="R134" s="83" t="str" cm="1">
        <f t="array" ref="R134">_xlfn.IFNA(IF(OR(VALUE(R$7&amp;$C$3)=PH),IF(R135="","PH",IF(INDEX(Attendance!$O:$O,MATCH($B134&amp;R$7,Attendance!$N:$N,0))&lt;"1200","PM","PN")),IF(R$6="Sun",IF(R135="","RD",IF(INDEX(Attendance!$O:$O,MATCH($B134&amp;R$7,Attendance!$N:$N,0))&lt;"1200","RM","RN")),IF(R135="",IF(R$7="","",IF(INDEX(Attendance!$I:$I,MATCH($B134&amp;R$7,Attendance!$N:$N,0))="ABS","AB","UL")),IF(INDEX(Attendance!$O:$O,MATCH($B134&amp;R$7,Attendance!$N:$N,0))&lt;"1200","M","N")))),"")</f>
        <v>PH</v>
      </c>
      <c r="S134" s="83" t="str" cm="1">
        <f t="array" ref="S134">_xlfn.IFNA(IF(OR(VALUE(S$7&amp;$C$3)=PH),IF(S135="","PH",IF(INDEX(Attendance!$O:$O,MATCH($B134&amp;S$7,Attendance!$N:$N,0))&lt;"1200","PM","PN")),IF(S$6="Sun",IF(S135="","RD",IF(INDEX(Attendance!$O:$O,MATCH($B134&amp;S$7,Attendance!$N:$N,0))&lt;"1200","RM","RN")),IF(S135="",IF(S$7="","",IF(INDEX(Attendance!$I:$I,MATCH($B134&amp;S$7,Attendance!$N:$N,0))="ABS","AB","UL")),IF(INDEX(Attendance!$O:$O,MATCH($B134&amp;S$7,Attendance!$N:$N,0))&lt;"1200","M","N")))),"")</f>
        <v>RN</v>
      </c>
      <c r="T134" s="83" t="str" cm="1">
        <f t="array" ref="T134">_xlfn.IFNA(IF(OR(VALUE(T$7&amp;$C$3)=PH),IF(T135="","PH",IF(INDEX(Attendance!$O:$O,MATCH($B134&amp;T$7,Attendance!$N:$N,0))&lt;"1200","PM","PN")),IF(T$6="Sun",IF(T135="","RD",IF(INDEX(Attendance!$O:$O,MATCH($B134&amp;T$7,Attendance!$N:$N,0))&lt;"1200","RM","RN")),IF(T135="",IF(T$7="","",IF(INDEX(Attendance!$I:$I,MATCH($B134&amp;T$7,Attendance!$N:$N,0))="ABS","AB","UL")),IF(INDEX(Attendance!$O:$O,MATCH($B134&amp;T$7,Attendance!$N:$N,0))&lt;"1200","M","N")))),"")</f>
        <v>N</v>
      </c>
      <c r="U134" s="83" t="str" cm="1">
        <f t="array" ref="U134">_xlfn.IFNA(IF(OR(VALUE(U$7&amp;$C$3)=PH),IF(U135="","PH",IF(INDEX(Attendance!$O:$O,MATCH($B134&amp;U$7,Attendance!$N:$N,0))&lt;"1200","PM","PN")),IF(U$6="Sun",IF(U135="","RD",IF(INDEX(Attendance!$O:$O,MATCH($B134&amp;U$7,Attendance!$N:$N,0))&lt;"1200","RM","RN")),IF(U135="",IF(U$7="","",IF(INDEX(Attendance!$I:$I,MATCH($B134&amp;U$7,Attendance!$N:$N,0))="ABS","AB","UL")),IF(INDEX(Attendance!$O:$O,MATCH($B134&amp;U$7,Attendance!$N:$N,0))&lt;"1200","M","N")))),"")</f>
        <v>N</v>
      </c>
      <c r="V134" s="83" t="str" cm="1">
        <f t="array" ref="V134">_xlfn.IFNA(IF(OR(VALUE(V$7&amp;$C$3)=PH),IF(V135="","PH",IF(INDEX(Attendance!$O:$O,MATCH($B134&amp;V$7,Attendance!$N:$N,0))&lt;"1200","PM","PN")),IF(V$6="Sun",IF(V135="","RD",IF(INDEX(Attendance!$O:$O,MATCH($B134&amp;V$7,Attendance!$N:$N,0))&lt;"1200","RM","RN")),IF(V135="",IF(V$7="","",IF(INDEX(Attendance!$I:$I,MATCH($B134&amp;V$7,Attendance!$N:$N,0))="ABS","AB","UL")),IF(INDEX(Attendance!$O:$O,MATCH($B134&amp;V$7,Attendance!$N:$N,0))&lt;"1200","M","N")))),"")</f>
        <v>N</v>
      </c>
      <c r="W134" s="83" t="str" cm="1">
        <f t="array" ref="W134">_xlfn.IFNA(IF(OR(VALUE(W$7&amp;$C$3)=PH),IF(W135="","PH",IF(INDEX(Attendance!$O:$O,MATCH($B134&amp;W$7,Attendance!$N:$N,0))&lt;"1200","PM","PN")),IF(W$6="Sun",IF(W135="","RD",IF(INDEX(Attendance!$O:$O,MATCH($B134&amp;W$7,Attendance!$N:$N,0))&lt;"1200","RM","RN")),IF(W135="",IF(W$7="","",IF(INDEX(Attendance!$I:$I,MATCH($B134&amp;W$7,Attendance!$N:$N,0))="ABS","AB","UL")),IF(INDEX(Attendance!$O:$O,MATCH($B134&amp;W$7,Attendance!$N:$N,0))&lt;"1200","M","N")))),"")</f>
        <v>N</v>
      </c>
      <c r="X134" s="83" t="str" cm="1">
        <f t="array" ref="X134">_xlfn.IFNA(IF(OR(VALUE(X$7&amp;$C$3)=PH),IF(X135="","PH",IF(INDEX(Attendance!$O:$O,MATCH($B134&amp;X$7,Attendance!$N:$N,0))&lt;"1200","PM","PN")),IF(X$6="Sun",IF(X135="","RD",IF(INDEX(Attendance!$O:$O,MATCH($B134&amp;X$7,Attendance!$N:$N,0))&lt;"1200","RM","RN")),IF(X135="",IF(X$7="","",IF(INDEX(Attendance!$I:$I,MATCH($B134&amp;X$7,Attendance!$N:$N,0))="ABS","AB","UL")),IF(INDEX(Attendance!$O:$O,MATCH($B134&amp;X$7,Attendance!$N:$N,0))&lt;"1200","M","N")))),"")</f>
        <v>N</v>
      </c>
      <c r="Y134" s="83" t="str" cm="1">
        <f t="array" ref="Y134">_xlfn.IFNA(IF(OR(VALUE(Y$7&amp;$C$3)=PH),IF(Y135="","PH",IF(INDEX(Attendance!$O:$O,MATCH($B134&amp;Y$7,Attendance!$N:$N,0))&lt;"1200","PM","PN")),IF(Y$6="Sun",IF(Y135="","RD",IF(INDEX(Attendance!$O:$O,MATCH($B134&amp;Y$7,Attendance!$N:$N,0))&lt;"1200","RM","RN")),IF(Y135="",IF(Y$7="","",IF(INDEX(Attendance!$I:$I,MATCH($B134&amp;Y$7,Attendance!$N:$N,0))="ABS","AB","UL")),IF(INDEX(Attendance!$O:$O,MATCH($B134&amp;Y$7,Attendance!$N:$N,0))&lt;"1200","M","N")))),"")</f>
        <v>N</v>
      </c>
      <c r="Z134" s="83" t="str" cm="1">
        <f t="array" ref="Z134">_xlfn.IFNA(IF(OR(VALUE(Z$7&amp;$C$3)=PH),IF(Z135="","PH",IF(INDEX(Attendance!$O:$O,MATCH($B134&amp;Z$7,Attendance!$N:$N,0))&lt;"1200","PM","PN")),IF(Z$6="Sun",IF(Z135="","RD",IF(INDEX(Attendance!$O:$O,MATCH($B134&amp;Z$7,Attendance!$N:$N,0))&lt;"1200","RM","RN")),IF(Z135="",IF(Z$7="","",IF(INDEX(Attendance!$I:$I,MATCH($B134&amp;Z$7,Attendance!$N:$N,0))="ABS","AB","UL")),IF(INDEX(Attendance!$O:$O,MATCH($B134&amp;Z$7,Attendance!$N:$N,0))&lt;"1200","M","N")))),"")</f>
        <v>RD</v>
      </c>
      <c r="AA134" s="83" t="str" cm="1">
        <f t="array" ref="AA134">_xlfn.IFNA(IF(OR(VALUE(AA$7&amp;$C$3)=PH),IF(AA135="","PH",IF(INDEX(Attendance!$O:$O,MATCH($B134&amp;AA$7,Attendance!$N:$N,0))&lt;"1200","PM","PN")),IF(AA$6="Sun",IF(AA135="","RD",IF(INDEX(Attendance!$O:$O,MATCH($B134&amp;AA$7,Attendance!$N:$N,0))&lt;"1200","RM","RN")),IF(AA135="",IF(AA$7="","",IF(INDEX(Attendance!$I:$I,MATCH($B134&amp;AA$7,Attendance!$N:$N,0))="ABS","AB","UL")),IF(INDEX(Attendance!$O:$O,MATCH($B134&amp;AA$7,Attendance!$N:$N,0))&lt;"1200","M","N")))),"")</f>
        <v>N</v>
      </c>
      <c r="AB134" s="83" t="str" cm="1">
        <f t="array" ref="AB134">_xlfn.IFNA(IF(OR(VALUE(AB$7&amp;$C$3)=PH),IF(AB135="","PH",IF(INDEX(Attendance!$O:$O,MATCH($B134&amp;AB$7,Attendance!$N:$N,0))&lt;"1200","PM","PN")),IF(AB$6="Sun",IF(AB135="","RD",IF(INDEX(Attendance!$O:$O,MATCH($B134&amp;AB$7,Attendance!$N:$N,0))&lt;"1200","RM","RN")),IF(AB135="",IF(AB$7="","",IF(INDEX(Attendance!$I:$I,MATCH($B134&amp;AB$7,Attendance!$N:$N,0))="ABS","AB","UL")),IF(INDEX(Attendance!$O:$O,MATCH($B134&amp;AB$7,Attendance!$N:$N,0))&lt;"1200","M","N")))),"")</f>
        <v>N</v>
      </c>
      <c r="AC134" s="83" t="str" cm="1">
        <f t="array" ref="AC134">_xlfn.IFNA(IF(OR(VALUE(AC$7&amp;$C$3)=PH),IF(AC135="","PH",IF(INDEX(Attendance!$O:$O,MATCH($B134&amp;AC$7,Attendance!$N:$N,0))&lt;"1200","PM","PN")),IF(AC$6="Sun",IF(AC135="","RD",IF(INDEX(Attendance!$O:$O,MATCH($B134&amp;AC$7,Attendance!$N:$N,0))&lt;"1200","RM","RN")),IF(AC135="",IF(AC$7="","",IF(INDEX(Attendance!$I:$I,MATCH($B134&amp;AC$7,Attendance!$N:$N,0))="ABS","AB","UL")),IF(INDEX(Attendance!$O:$O,MATCH($B134&amp;AC$7,Attendance!$N:$N,0))&lt;"1200","M","N")))),"")</f>
        <v>N</v>
      </c>
      <c r="AD134" s="83" t="str" cm="1">
        <f t="array" ref="AD134">_xlfn.IFNA(IF(OR(VALUE(AD$7&amp;$C$3)=PH),IF(AD135="","PH",IF(INDEX(Attendance!$O:$O,MATCH($B134&amp;AD$7,Attendance!$N:$N,0))&lt;"1200","PM","PN")),IF(AD$6="Sun",IF(AD135="","RD",IF(INDEX(Attendance!$O:$O,MATCH($B134&amp;AD$7,Attendance!$N:$N,0))&lt;"1200","RM","RN")),IF(AD135="",IF(AD$7="","",IF(INDEX(Attendance!$I:$I,MATCH($B134&amp;AD$7,Attendance!$N:$N,0))="ABS","AB","UL")),IF(INDEX(Attendance!$O:$O,MATCH($B134&amp;AD$7,Attendance!$N:$N,0))&lt;"1200","M","N")))),"")</f>
        <v>N</v>
      </c>
      <c r="AE134" s="83" t="str" cm="1">
        <f t="array" ref="AE134">_xlfn.IFNA(IF(OR(VALUE(AE$7&amp;$C$3)=PH),IF(AE135="","PH",IF(INDEX(Attendance!$O:$O,MATCH($B134&amp;AE$7,Attendance!$N:$N,0))&lt;"1200","PM","PN")),IF(AE$6="Sun",IF(AE135="","RD",IF(INDEX(Attendance!$O:$O,MATCH($B134&amp;AE$7,Attendance!$N:$N,0))&lt;"1200","RM","RN")),IF(AE135="",IF(AE$7="","",IF(INDEX(Attendance!$I:$I,MATCH($B134&amp;AE$7,Attendance!$N:$N,0))="ABS","AB","UL")),IF(INDEX(Attendance!$O:$O,MATCH($B134&amp;AE$7,Attendance!$N:$N,0))&lt;"1200","M","N")))),"")</f>
        <v>N</v>
      </c>
      <c r="AF134" s="83" t="str" cm="1">
        <f t="array" ref="AF134">_xlfn.IFNA(IF(OR(VALUE(AF$7&amp;$C$3)=PH),IF(AF135="","PH",IF(INDEX(Attendance!$O:$O,MATCH($B134&amp;AF$7,Attendance!$N:$N,0))&lt;"1200","PM","PN")),IF(AF$6="Sun",IF(AF135="","RD",IF(INDEX(Attendance!$O:$O,MATCH($B134&amp;AF$7,Attendance!$N:$N,0))&lt;"1200","RM","RN")),IF(AF135="",IF(AF$7="","",IF(INDEX(Attendance!$I:$I,MATCH($B134&amp;AF$7,Attendance!$N:$N,0))="ABS","AB","UL")),IF(INDEX(Attendance!$O:$O,MATCH($B134&amp;AF$7,Attendance!$N:$N,0))&lt;"1200","M","N")))),"")</f>
        <v>N</v>
      </c>
      <c r="AG134" s="83" t="str" cm="1">
        <f t="array" ref="AG134">_xlfn.IFNA(IF(OR(VALUE(AG$7&amp;$C$3)=PH),IF(AG135="","PH",IF(INDEX(Attendance!$O:$O,MATCH($B134&amp;AG$7,Attendance!$N:$N,0))&lt;"1200","PM","PN")),IF(AG$6="Sun",IF(AG135="","RD",IF(INDEX(Attendance!$O:$O,MATCH($B134&amp;AG$7,Attendance!$N:$N,0))&lt;"1200","RM","RN")),IF(AG135="",IF(AG$7="","",IF(INDEX(Attendance!$I:$I,MATCH($B134&amp;AG$7,Attendance!$N:$N,0))="ABS","AB","UL")),IF(INDEX(Attendance!$O:$O,MATCH($B134&amp;AG$7,Attendance!$N:$N,0))&lt;"1200","M","N")))),"")</f>
        <v>RD</v>
      </c>
      <c r="AH134" s="83" t="str" cm="1">
        <f t="array" ref="AH134">_xlfn.IFNA(IF(OR(VALUE(AH$7&amp;$C$3)=PH),IF(AH135="","PH",IF(INDEX(Attendance!$O:$O,MATCH($B134&amp;AH$7,Attendance!$N:$N,0))&lt;"1200","PM","PN")),IF(AH$6="Sun",IF(AH135="","RD",IF(INDEX(Attendance!$O:$O,MATCH($B134&amp;AH$7,Attendance!$N:$N,0))&lt;"1200","RM","RN")),IF(AH135="",IF(AH$7="","",IF(INDEX(Attendance!$I:$I,MATCH($B134&amp;AH$7,Attendance!$N:$N,0))="ABS","AB","UL")),IF(INDEX(Attendance!$O:$O,MATCH($B134&amp;AH$7,Attendance!$N:$N,0))&lt;"1200","M","N")))),"")</f>
        <v/>
      </c>
      <c r="AI134" s="83" t="str" cm="1">
        <f t="array" ref="AI134">_xlfn.IFNA(IF(OR(VALUE(AI$7&amp;$C$3)=PH),IF(AI135="","PH",IF(INDEX(Attendance!$O:$O,MATCH($B134&amp;AI$7,Attendance!$N:$N,0))&lt;"1200","PM","PN")),IF(AI$6="Sun",IF(AI135="","RD",IF(INDEX(Attendance!$O:$O,MATCH($B134&amp;AI$7,Attendance!$N:$N,0))&lt;"1200","RM","RN")),IF(AI135="",IF(AI$7="","",IF(INDEX(Attendance!$I:$I,MATCH($B134&amp;AI$7,Attendance!$N:$N,0))="ABS","AB","UL")),IF(INDEX(Attendance!$O:$O,MATCH($B134&amp;AI$7,Attendance!$N:$N,0))&lt;"1200","M","N")))),"")</f>
        <v/>
      </c>
      <c r="AJ134" s="83" t="str" cm="1">
        <f t="array" ref="AJ134">_xlfn.IFNA(IF(OR(VALUE(AJ$7&amp;$C$3)=PH),IF(AJ135="","PH",IF(INDEX(Attendance!$O:$O,MATCH($B134&amp;AJ$7,Attendance!$N:$N,0))&lt;"1200","PM","PN")),IF(AJ$6="Sun",IF(AJ135="","RD",IF(INDEX(Attendance!$O:$O,MATCH($B134&amp;AJ$7,Attendance!$N:$N,0))&lt;"1200","RM","RN")),IF(AJ135="",IF(AJ$7="","",IF(INDEX(Attendance!$I:$I,MATCH($B134&amp;AJ$7,Attendance!$N:$N,0))="ABS","AB","UL")),IF(INDEX(Attendance!$O:$O,MATCH($B134&amp;AJ$7,Attendance!$N:$N,0))&lt;"1200","M","N")))),"")</f>
        <v/>
      </c>
      <c r="AK134" s="258">
        <f>SUM(SUMIF(F134:AJ134,{"M","N","A"},F135:AJ135))</f>
        <v>176</v>
      </c>
      <c r="AL134" s="187">
        <f>SUM(SUMIF(F134:AJ134,{"M","N"},F136:AJ136),SUMIF(F134:AJ134,{"OM","ON"},F135:AJ135))</f>
        <v>60</v>
      </c>
      <c r="AM134" s="187">
        <f>SUM(SUMIF(F134:AJ134,{"PM","PN","RM","RN"},F135:AJ135))</f>
        <v>23</v>
      </c>
      <c r="AN134" s="187">
        <f>SUM(SUMIF(F134:AJ134,{"PM","PN"},F136:AJ136))</f>
        <v>0</v>
      </c>
      <c r="AO134" s="261">
        <f>SUM(F139:AJ139)</f>
        <v>110</v>
      </c>
      <c r="AP134" s="264">
        <f>SUM(F138:AJ138)</f>
        <v>26</v>
      </c>
      <c r="AQ134" s="188">
        <f>IF(D138="",0,SUM(COUNTIFS(F134:AJ134,{"M","N","A","OM","ON","OA","PM","PN","PA","RM","RN","RA"})))</f>
        <v>0</v>
      </c>
      <c r="AR134" s="74">
        <f>COUNTIF(F134:AJ134,"AL")</f>
        <v>0</v>
      </c>
      <c r="AS134" s="74">
        <f>COUNTIF(F134:AJ134,"MC")</f>
        <v>0</v>
      </c>
      <c r="AT134" s="74">
        <f>SUM(COUNTIF(F134:AJ134,{"RPH","PH"}))</f>
        <v>2</v>
      </c>
      <c r="AU134" s="255">
        <f t="shared" ref="AU134" si="23">_xlfn.IFNA(IF($B134="",0,AK134*$AK$5+SUM(AL139:AN139)+SUM(AO134:AP139)+SUM(AQ139:AT139)),"")</f>
        <v>2045.4399999999998</v>
      </c>
    </row>
    <row r="135" spans="1:47" s="213" customFormat="1" ht="33" customHeight="1" x14ac:dyDescent="0.35">
      <c r="A135" s="189"/>
      <c r="B135" s="184"/>
      <c r="C135" s="190" t="str">
        <f>_xlfn.IFNA(INDEX(Masterlist!D:D,MATCH(B134,Masterlist!B:B,0)),"")</f>
        <v>IC No. 24</v>
      </c>
      <c r="D135" s="88"/>
      <c r="E135" s="191" t="s">
        <v>174</v>
      </c>
      <c r="F135" s="192">
        <f>IFERROR(IF(F$6="Sun",INDEX(Attendance!$R:$R,MATCH($B134&amp;F$7,Attendance!$N:$N,0)),IF(INDEX(Attendance!$R:$R,MATCH($B134&amp;F$7,Attendance!$N:$N,0))="","",IF(INDEX(Attendance!$R:$R,MATCH($B134&amp;F$7,Attendance!$N:$N,0))&gt;8,8,INDEX(Attendance!$R:$R,MATCH($B134&amp;F$7,Attendance!$N:$N,0))))),"")</f>
        <v>8</v>
      </c>
      <c r="G135" s="192">
        <f>IFERROR(IF(G$6="Sun",INDEX(Attendance!$R:$R,MATCH($B134&amp;G$7,Attendance!$N:$N,0)),IF(INDEX(Attendance!$R:$R,MATCH($B134&amp;G$7,Attendance!$N:$N,0))="","",IF(INDEX(Attendance!$R:$R,MATCH($B134&amp;G$7,Attendance!$N:$N,0))&gt;8,8,INDEX(Attendance!$R:$R,MATCH($B134&amp;G$7,Attendance!$N:$N,0))))),"")</f>
        <v>8</v>
      </c>
      <c r="H135" s="192">
        <f>IFERROR(IF(H$6="Sun",INDEX(Attendance!$R:$R,MATCH($B134&amp;H$7,Attendance!$N:$N,0)),IF(INDEX(Attendance!$R:$R,MATCH($B134&amp;H$7,Attendance!$N:$N,0))="","",IF(INDEX(Attendance!$R:$R,MATCH($B134&amp;H$7,Attendance!$N:$N,0))&gt;8,8,INDEX(Attendance!$R:$R,MATCH($B134&amp;H$7,Attendance!$N:$N,0))))),"")</f>
        <v>8</v>
      </c>
      <c r="I135" s="192">
        <f>IFERROR(IF(I$6="Sun",INDEX(Attendance!$R:$R,MATCH($B134&amp;I$7,Attendance!$N:$N,0)),IF(INDEX(Attendance!$R:$R,MATCH($B134&amp;I$7,Attendance!$N:$N,0))="","",IF(INDEX(Attendance!$R:$R,MATCH($B134&amp;I$7,Attendance!$N:$N,0))&gt;8,8,INDEX(Attendance!$R:$R,MATCH($B134&amp;I$7,Attendance!$N:$N,0))))),"")</f>
        <v>8</v>
      </c>
      <c r="J135" s="192">
        <f>IFERROR(IF(J$6="Sun",INDEX(Attendance!$R:$R,MATCH($B134&amp;J$7,Attendance!$N:$N,0)),IF(INDEX(Attendance!$R:$R,MATCH($B134&amp;J$7,Attendance!$N:$N,0))="","",IF(INDEX(Attendance!$R:$R,MATCH($B134&amp;J$7,Attendance!$N:$N,0))&gt;8,8,INDEX(Attendance!$R:$R,MATCH($B134&amp;J$7,Attendance!$N:$N,0))))),"")</f>
        <v>8</v>
      </c>
      <c r="K135" s="192">
        <f>IFERROR(IF(K$6="Sun",INDEX(Attendance!$R:$R,MATCH($B134&amp;K$7,Attendance!$N:$N,0)),IF(INDEX(Attendance!$R:$R,MATCH($B134&amp;K$7,Attendance!$N:$N,0))="","",IF(INDEX(Attendance!$R:$R,MATCH($B134&amp;K$7,Attendance!$N:$N,0))&gt;8,8,INDEX(Attendance!$R:$R,MATCH($B134&amp;K$7,Attendance!$N:$N,0))))),"")</f>
        <v>8</v>
      </c>
      <c r="L135" s="192">
        <f>IFERROR(IF(L$6="Sun",INDEX(Attendance!$R:$R,MATCH($B134&amp;L$7,Attendance!$N:$N,0)),IF(INDEX(Attendance!$R:$R,MATCH($B134&amp;L$7,Attendance!$N:$N,0))="","",IF(INDEX(Attendance!$R:$R,MATCH($B134&amp;L$7,Attendance!$N:$N,0))&gt;8,8,INDEX(Attendance!$R:$R,MATCH($B134&amp;L$7,Attendance!$N:$N,0))))),"")</f>
        <v>11</v>
      </c>
      <c r="M135" s="192">
        <f>IFERROR(IF(M$6="Sun",INDEX(Attendance!$R:$R,MATCH($B134&amp;M$7,Attendance!$N:$N,0)),IF(INDEX(Attendance!$R:$R,MATCH($B134&amp;M$7,Attendance!$N:$N,0))="","",IF(INDEX(Attendance!$R:$R,MATCH($B134&amp;M$7,Attendance!$N:$N,0))&gt;8,8,INDEX(Attendance!$R:$R,MATCH($B134&amp;M$7,Attendance!$N:$N,0))))),"")</f>
        <v>8</v>
      </c>
      <c r="N135" s="192">
        <f>IFERROR(IF(N$6="Sun",INDEX(Attendance!$R:$R,MATCH($B134&amp;N$7,Attendance!$N:$N,0)),IF(INDEX(Attendance!$R:$R,MATCH($B134&amp;N$7,Attendance!$N:$N,0))="","",IF(INDEX(Attendance!$R:$R,MATCH($B134&amp;N$7,Attendance!$N:$N,0))&gt;8,8,INDEX(Attendance!$R:$R,MATCH($B134&amp;N$7,Attendance!$N:$N,0))))),"")</f>
        <v>8</v>
      </c>
      <c r="O135" s="192">
        <f>IFERROR(IF(O$6="Sun",INDEX(Attendance!$R:$R,MATCH($B134&amp;O$7,Attendance!$N:$N,0)),IF(INDEX(Attendance!$R:$R,MATCH($B134&amp;O$7,Attendance!$N:$N,0))="","",IF(INDEX(Attendance!$R:$R,MATCH($B134&amp;O$7,Attendance!$N:$N,0))&gt;8,8,INDEX(Attendance!$R:$R,MATCH($B134&amp;O$7,Attendance!$N:$N,0))))),"")</f>
        <v>8</v>
      </c>
      <c r="P135" s="192">
        <f>IFERROR(IF(P$6="Sun",INDEX(Attendance!$R:$R,MATCH($B134&amp;P$7,Attendance!$N:$N,0)),IF(INDEX(Attendance!$R:$R,MATCH($B134&amp;P$7,Attendance!$N:$N,0))="","",IF(INDEX(Attendance!$R:$R,MATCH($B134&amp;P$7,Attendance!$N:$N,0))&gt;8,8,INDEX(Attendance!$R:$R,MATCH($B134&amp;P$7,Attendance!$N:$N,0))))),"")</f>
        <v>8</v>
      </c>
      <c r="Q135" s="192" t="str">
        <f>IFERROR(IF(Q$6="Sun",INDEX(Attendance!$R:$R,MATCH($B134&amp;Q$7,Attendance!$N:$N,0)),IF(INDEX(Attendance!$R:$R,MATCH($B134&amp;Q$7,Attendance!$N:$N,0))="","",IF(INDEX(Attendance!$R:$R,MATCH($B134&amp;Q$7,Attendance!$N:$N,0))&gt;8,8,INDEX(Attendance!$R:$R,MATCH($B134&amp;Q$7,Attendance!$N:$N,0))))),"")</f>
        <v/>
      </c>
      <c r="R135" s="192" t="str">
        <f>IFERROR(IF(R$6="Sun",INDEX(Attendance!$R:$R,MATCH($B134&amp;R$7,Attendance!$N:$N,0)),IF(INDEX(Attendance!$R:$R,MATCH($B134&amp;R$7,Attendance!$N:$N,0))="","",IF(INDEX(Attendance!$R:$R,MATCH($B134&amp;R$7,Attendance!$N:$N,0))&gt;8,8,INDEX(Attendance!$R:$R,MATCH($B134&amp;R$7,Attendance!$N:$N,0))))),"")</f>
        <v/>
      </c>
      <c r="S135" s="192">
        <f>IFERROR(IF(S$6="Sun",INDEX(Attendance!$R:$R,MATCH($B134&amp;S$7,Attendance!$N:$N,0)),IF(INDEX(Attendance!$R:$R,MATCH($B134&amp;S$7,Attendance!$N:$N,0))="","",IF(INDEX(Attendance!$R:$R,MATCH($B134&amp;S$7,Attendance!$N:$N,0))&gt;8,8,INDEX(Attendance!$R:$R,MATCH($B134&amp;S$7,Attendance!$N:$N,0))))),"")</f>
        <v>12</v>
      </c>
      <c r="T135" s="192">
        <f>IFERROR(IF(T$6="Sun",INDEX(Attendance!$R:$R,MATCH($B134&amp;T$7,Attendance!$N:$N,0)),IF(INDEX(Attendance!$R:$R,MATCH($B134&amp;T$7,Attendance!$N:$N,0))="","",IF(INDEX(Attendance!$R:$R,MATCH($B134&amp;T$7,Attendance!$N:$N,0))&gt;8,8,INDEX(Attendance!$R:$R,MATCH($B134&amp;T$7,Attendance!$N:$N,0))))),"")</f>
        <v>8</v>
      </c>
      <c r="U135" s="192">
        <f>IFERROR(IF(U$6="Sun",INDEX(Attendance!$R:$R,MATCH($B134&amp;U$7,Attendance!$N:$N,0)),IF(INDEX(Attendance!$R:$R,MATCH($B134&amp;U$7,Attendance!$N:$N,0))="","",IF(INDEX(Attendance!$R:$R,MATCH($B134&amp;U$7,Attendance!$N:$N,0))&gt;8,8,INDEX(Attendance!$R:$R,MATCH($B134&amp;U$7,Attendance!$N:$N,0))))),"")</f>
        <v>8</v>
      </c>
      <c r="V135" s="192">
        <f>IFERROR(IF(V$6="Sun",INDEX(Attendance!$R:$R,MATCH($B134&amp;V$7,Attendance!$N:$N,0)),IF(INDEX(Attendance!$R:$R,MATCH($B134&amp;V$7,Attendance!$N:$N,0))="","",IF(INDEX(Attendance!$R:$R,MATCH($B134&amp;V$7,Attendance!$N:$N,0))&gt;8,8,INDEX(Attendance!$R:$R,MATCH($B134&amp;V$7,Attendance!$N:$N,0))))),"")</f>
        <v>8</v>
      </c>
      <c r="W135" s="192">
        <f>IFERROR(IF(W$6="Sun",INDEX(Attendance!$R:$R,MATCH($B134&amp;W$7,Attendance!$N:$N,0)),IF(INDEX(Attendance!$R:$R,MATCH($B134&amp;W$7,Attendance!$N:$N,0))="","",IF(INDEX(Attendance!$R:$R,MATCH($B134&amp;W$7,Attendance!$N:$N,0))&gt;8,8,INDEX(Attendance!$R:$R,MATCH($B134&amp;W$7,Attendance!$N:$N,0))))),"")</f>
        <v>8</v>
      </c>
      <c r="X135" s="192">
        <f>IFERROR(IF(X$6="Sun",INDEX(Attendance!$R:$R,MATCH($B134&amp;X$7,Attendance!$N:$N,0)),IF(INDEX(Attendance!$R:$R,MATCH($B134&amp;X$7,Attendance!$N:$N,0))="","",IF(INDEX(Attendance!$R:$R,MATCH($B134&amp;X$7,Attendance!$N:$N,0))&gt;8,8,INDEX(Attendance!$R:$R,MATCH($B134&amp;X$7,Attendance!$N:$N,0))))),"")</f>
        <v>8</v>
      </c>
      <c r="Y135" s="192">
        <f>IFERROR(IF(Y$6="Sun",INDEX(Attendance!$R:$R,MATCH($B134&amp;Y$7,Attendance!$N:$N,0)),IF(INDEX(Attendance!$R:$R,MATCH($B134&amp;Y$7,Attendance!$N:$N,0))="","",IF(INDEX(Attendance!$R:$R,MATCH($B134&amp;Y$7,Attendance!$N:$N,0))&gt;8,8,INDEX(Attendance!$R:$R,MATCH($B134&amp;Y$7,Attendance!$N:$N,0))))),"")</f>
        <v>8</v>
      </c>
      <c r="Z135" s="192" t="str">
        <f>IFERROR(IF(Z$6="Sun",INDEX(Attendance!$R:$R,MATCH($B134&amp;Z$7,Attendance!$N:$N,0)),IF(INDEX(Attendance!$R:$R,MATCH($B134&amp;Z$7,Attendance!$N:$N,0))="","",IF(INDEX(Attendance!$R:$R,MATCH($B134&amp;Z$7,Attendance!$N:$N,0))&gt;8,8,INDEX(Attendance!$R:$R,MATCH($B134&amp;Z$7,Attendance!$N:$N,0))))),"")</f>
        <v/>
      </c>
      <c r="AA135" s="192">
        <f>IFERROR(IF(AA$6="Sun",INDEX(Attendance!$R:$R,MATCH($B134&amp;AA$7,Attendance!$N:$N,0)),IF(INDEX(Attendance!$R:$R,MATCH($B134&amp;AA$7,Attendance!$N:$N,0))="","",IF(INDEX(Attendance!$R:$R,MATCH($B134&amp;AA$7,Attendance!$N:$N,0))&gt;8,8,INDEX(Attendance!$R:$R,MATCH($B134&amp;AA$7,Attendance!$N:$N,0))))),"")</f>
        <v>8</v>
      </c>
      <c r="AB135" s="192">
        <f>IFERROR(IF(AB$6="Sun",INDEX(Attendance!$R:$R,MATCH($B134&amp;AB$7,Attendance!$N:$N,0)),IF(INDEX(Attendance!$R:$R,MATCH($B134&amp;AB$7,Attendance!$N:$N,0))="","",IF(INDEX(Attendance!$R:$R,MATCH($B134&amp;AB$7,Attendance!$N:$N,0))&gt;8,8,INDEX(Attendance!$R:$R,MATCH($B134&amp;AB$7,Attendance!$N:$N,0))))),"")</f>
        <v>8</v>
      </c>
      <c r="AC135" s="192">
        <f>IFERROR(IF(AC$6="Sun",INDEX(Attendance!$R:$R,MATCH($B134&amp;AC$7,Attendance!$N:$N,0)),IF(INDEX(Attendance!$R:$R,MATCH($B134&amp;AC$7,Attendance!$N:$N,0))="","",IF(INDEX(Attendance!$R:$R,MATCH($B134&amp;AC$7,Attendance!$N:$N,0))&gt;8,8,INDEX(Attendance!$R:$R,MATCH($B134&amp;AC$7,Attendance!$N:$N,0))))),"")</f>
        <v>8</v>
      </c>
      <c r="AD135" s="192">
        <f>IFERROR(IF(AD$6="Sun",INDEX(Attendance!$R:$R,MATCH($B134&amp;AD$7,Attendance!$N:$N,0)),IF(INDEX(Attendance!$R:$R,MATCH($B134&amp;AD$7,Attendance!$N:$N,0))="","",IF(INDEX(Attendance!$R:$R,MATCH($B134&amp;AD$7,Attendance!$N:$N,0))&gt;8,8,INDEX(Attendance!$R:$R,MATCH($B134&amp;AD$7,Attendance!$N:$N,0))))),"")</f>
        <v>8</v>
      </c>
      <c r="AE135" s="192">
        <f>IFERROR(IF(AE$6="Sun",INDEX(Attendance!$R:$R,MATCH($B134&amp;AE$7,Attendance!$N:$N,0)),IF(INDEX(Attendance!$R:$R,MATCH($B134&amp;AE$7,Attendance!$N:$N,0))="","",IF(INDEX(Attendance!$R:$R,MATCH($B134&amp;AE$7,Attendance!$N:$N,0))&gt;8,8,INDEX(Attendance!$R:$R,MATCH($B134&amp;AE$7,Attendance!$N:$N,0))))),"")</f>
        <v>8</v>
      </c>
      <c r="AF135" s="192">
        <f>IFERROR(IF(AF$6="Sun",INDEX(Attendance!$R:$R,MATCH($B134&amp;AF$7,Attendance!$N:$N,0)),IF(INDEX(Attendance!$R:$R,MATCH($B134&amp;AF$7,Attendance!$N:$N,0))="","",IF(INDEX(Attendance!$R:$R,MATCH($B134&amp;AF$7,Attendance!$N:$N,0))&gt;8,8,INDEX(Attendance!$R:$R,MATCH($B134&amp;AF$7,Attendance!$N:$N,0))))),"")</f>
        <v>8</v>
      </c>
      <c r="AG135" s="192" t="str">
        <f>IFERROR(IF(AG$6="Sun",INDEX(Attendance!$R:$R,MATCH($B134&amp;AG$7,Attendance!$N:$N,0)),IF(INDEX(Attendance!$R:$R,MATCH($B134&amp;AG$7,Attendance!$N:$N,0))="","",IF(INDEX(Attendance!$R:$R,MATCH($B134&amp;AG$7,Attendance!$N:$N,0))&gt;8,8,INDEX(Attendance!$R:$R,MATCH($B134&amp;AG$7,Attendance!$N:$N,0))))),"")</f>
        <v/>
      </c>
      <c r="AH135" s="192" t="str">
        <f>IFERROR(IF(AH$6="Sun",INDEX(Attendance!$R:$R,MATCH($B134&amp;AH$7,Attendance!$N:$N,0)),IF(INDEX(Attendance!$R:$R,MATCH($B134&amp;AH$7,Attendance!$N:$N,0))="","",IF(INDEX(Attendance!$R:$R,MATCH($B134&amp;AH$7,Attendance!$N:$N,0))&gt;8,8,INDEX(Attendance!$R:$R,MATCH($B134&amp;AH$7,Attendance!$N:$N,0))))),"")</f>
        <v/>
      </c>
      <c r="AI135" s="192" t="str">
        <f>IFERROR(IF(AI$6="Sun",INDEX(Attendance!$R:$R,MATCH($B134&amp;AI$7,Attendance!$N:$N,0)),IF(INDEX(Attendance!$R:$R,MATCH($B134&amp;AI$7,Attendance!$N:$N,0))="","",IF(INDEX(Attendance!$R:$R,MATCH($B134&amp;AI$7,Attendance!$N:$N,0))&gt;8,8,INDEX(Attendance!$R:$R,MATCH($B134&amp;AI$7,Attendance!$N:$N,0))))),"")</f>
        <v/>
      </c>
      <c r="AJ135" s="192" t="str">
        <f>IFERROR(IF(AJ$6="Sun",INDEX(Attendance!$R:$R,MATCH($B134&amp;AJ$7,Attendance!$N:$N,0)),IF(INDEX(Attendance!$R:$R,MATCH($B134&amp;AJ$7,Attendance!$N:$N,0))="","",IF(INDEX(Attendance!$R:$R,MATCH($B134&amp;AJ$7,Attendance!$N:$N,0))&gt;8,8,INDEX(Attendance!$R:$R,MATCH($B134&amp;AJ$7,Attendance!$N:$N,0))))),"")</f>
        <v/>
      </c>
      <c r="AK135" s="259"/>
      <c r="AL135" s="193">
        <f>ROUND((IF($C139="",Basic,MID($C139,FIND("RM",$C139)+3,4))+$AP134+$AQ139)/WorkDays/WorkHours*AL$6,4)</f>
        <v>8.8413000000000004</v>
      </c>
      <c r="AM135" s="193">
        <f>ROUND((IF($C139="",Basic,MID($C139,FIND("RM",$C139)+3,4))+$AP134+$AQ139)/WorkDays/WorkHours*AM$6,4)</f>
        <v>11.788500000000001</v>
      </c>
      <c r="AN135" s="193">
        <f>ROUND((IF($C139="",Basic,MID($C139,FIND("RM",$C139)+3,4))+$AP134+$AQ139)/WorkDays/WorkHours*AN$6,4)</f>
        <v>17.682700000000001</v>
      </c>
      <c r="AO135" s="262"/>
      <c r="AP135" s="265"/>
      <c r="AQ135" s="86"/>
      <c r="AR135" s="194"/>
      <c r="AS135" s="194"/>
      <c r="AT135" s="194"/>
      <c r="AU135" s="256"/>
    </row>
    <row r="136" spans="1:47" s="213" customFormat="1" ht="33" customHeight="1" x14ac:dyDescent="0.35">
      <c r="A136" s="189"/>
      <c r="B136" s="184"/>
      <c r="C136" s="195" t="str">
        <f>_xlfn.IFNA(INDEX(Masterlist!E:E,MATCH(B134,Masterlist!B:B,0)),"")</f>
        <v>Phone No. 24</v>
      </c>
      <c r="D136" s="1"/>
      <c r="E136" s="196" t="s">
        <v>175</v>
      </c>
      <c r="F136" s="197">
        <f>IFERROR(IF(F$6="Sun","",IF(INDEX(Attendance!$S:$S,MATCH($B134&amp;F$7,Attendance!$N:$N,0))=TRUE,"",IF(F135&lt;8,"",INDEX(Attendance!$G:$G,MATCH($B134&amp;F$7,Attendance!$N:$N,0))))),"")</f>
        <v>2</v>
      </c>
      <c r="G136" s="197">
        <f>IFERROR(IF(G$6="Sun","",IF(INDEX(Attendance!$S:$S,MATCH($B134&amp;G$7,Attendance!$N:$N,0))=TRUE,"",IF(G135&lt;8,"",INDEX(Attendance!$G:$G,MATCH($B134&amp;G$7,Attendance!$N:$N,0))))),"")</f>
        <v>2</v>
      </c>
      <c r="H136" s="197">
        <f>IFERROR(IF(H$6="Sun","",IF(INDEX(Attendance!$S:$S,MATCH($B134&amp;H$7,Attendance!$N:$N,0))=TRUE,"",IF(H135&lt;8,"",INDEX(Attendance!$G:$G,MATCH($B134&amp;H$7,Attendance!$N:$N,0))))),"")</f>
        <v>2</v>
      </c>
      <c r="I136" s="197">
        <f>IFERROR(IF(I$6="Sun","",IF(INDEX(Attendance!$S:$S,MATCH($B134&amp;I$7,Attendance!$N:$N,0))=TRUE,"",IF(I135&lt;8,"",INDEX(Attendance!$G:$G,MATCH($B134&amp;I$7,Attendance!$N:$N,0))))),"")</f>
        <v>2</v>
      </c>
      <c r="J136" s="197">
        <f>IFERROR(IF(J$6="Sun","",IF(INDEX(Attendance!$S:$S,MATCH($B134&amp;J$7,Attendance!$N:$N,0))=TRUE,"",IF(J135&lt;8,"",INDEX(Attendance!$G:$G,MATCH($B134&amp;J$7,Attendance!$N:$N,0))))),"")</f>
        <v>2</v>
      </c>
      <c r="K136" s="197">
        <f>IFERROR(IF(K$6="Sun","",IF(INDEX(Attendance!$S:$S,MATCH($B134&amp;K$7,Attendance!$N:$N,0))=TRUE,"",IF(K135&lt;8,"",INDEX(Attendance!$G:$G,MATCH($B134&amp;K$7,Attendance!$N:$N,0))))),"")</f>
        <v>2</v>
      </c>
      <c r="L136" s="197" t="str">
        <f>IFERROR(IF(L$6="Sun","",IF(INDEX(Attendance!$S:$S,MATCH($B134&amp;L$7,Attendance!$N:$N,0))=TRUE,"",IF(L135&lt;8,"",INDEX(Attendance!$G:$G,MATCH($B134&amp;L$7,Attendance!$N:$N,0))))),"")</f>
        <v/>
      </c>
      <c r="M136" s="197">
        <f>IFERROR(IF(M$6="Sun","",IF(INDEX(Attendance!$S:$S,MATCH($B134&amp;M$7,Attendance!$N:$N,0))=TRUE,"",IF(M135&lt;8,"",INDEX(Attendance!$G:$G,MATCH($B134&amp;M$7,Attendance!$N:$N,0))))),"")</f>
        <v>3</v>
      </c>
      <c r="N136" s="197">
        <f>IFERROR(IF(N$6="Sun","",IF(INDEX(Attendance!$S:$S,MATCH($B134&amp;N$7,Attendance!$N:$N,0))=TRUE,"",IF(N135&lt;8,"",INDEX(Attendance!$G:$G,MATCH($B134&amp;N$7,Attendance!$N:$N,0))))),"")</f>
        <v>3</v>
      </c>
      <c r="O136" s="197">
        <f>IFERROR(IF(O$6="Sun","",IF(INDEX(Attendance!$S:$S,MATCH($B134&amp;O$7,Attendance!$N:$N,0))=TRUE,"",IF(O135&lt;8,"",INDEX(Attendance!$G:$G,MATCH($B134&amp;O$7,Attendance!$N:$N,0))))),"")</f>
        <v>3</v>
      </c>
      <c r="P136" s="197">
        <f>IFERROR(IF(P$6="Sun","",IF(INDEX(Attendance!$S:$S,MATCH($B134&amp;P$7,Attendance!$N:$N,0))=TRUE,"",IF(P135&lt;8,"",INDEX(Attendance!$G:$G,MATCH($B134&amp;P$7,Attendance!$N:$N,0))))),"")</f>
        <v>3</v>
      </c>
      <c r="Q136" s="197">
        <f>IFERROR(IF(Q$6="Sun","",IF(INDEX(Attendance!$S:$S,MATCH($B134&amp;Q$7,Attendance!$N:$N,0))=TRUE,"",IF(Q135&lt;8,"",INDEX(Attendance!$G:$G,MATCH($B134&amp;Q$7,Attendance!$N:$N,0))))),"")</f>
        <v>0</v>
      </c>
      <c r="R136" s="197">
        <f>IFERROR(IF(R$6="Sun","",IF(INDEX(Attendance!$S:$S,MATCH($B134&amp;R$7,Attendance!$N:$N,0))=TRUE,"",IF(R135&lt;8,"",INDEX(Attendance!$G:$G,MATCH($B134&amp;R$7,Attendance!$N:$N,0))))),"")</f>
        <v>0</v>
      </c>
      <c r="S136" s="197" t="str">
        <f>IFERROR(IF(S$6="Sun","",IF(INDEX(Attendance!$S:$S,MATCH($B134&amp;S$7,Attendance!$N:$N,0))=TRUE,"",IF(S135&lt;8,"",INDEX(Attendance!$G:$G,MATCH($B134&amp;S$7,Attendance!$N:$N,0))))),"")</f>
        <v/>
      </c>
      <c r="T136" s="197">
        <f>IFERROR(IF(T$6="Sun","",IF(INDEX(Attendance!$S:$S,MATCH($B134&amp;T$7,Attendance!$N:$N,0))=TRUE,"",IF(T135&lt;8,"",INDEX(Attendance!$G:$G,MATCH($B134&amp;T$7,Attendance!$N:$N,0))))),"")</f>
        <v>3</v>
      </c>
      <c r="U136" s="197">
        <f>IFERROR(IF(U$6="Sun","",IF(INDEX(Attendance!$S:$S,MATCH($B134&amp;U$7,Attendance!$N:$N,0))=TRUE,"",IF(U135&lt;8,"",INDEX(Attendance!$G:$G,MATCH($B134&amp;U$7,Attendance!$N:$N,0))))),"")</f>
        <v>3</v>
      </c>
      <c r="V136" s="197">
        <f>IFERROR(IF(V$6="Sun","",IF(INDEX(Attendance!$S:$S,MATCH($B134&amp;V$7,Attendance!$N:$N,0))=TRUE,"",IF(V135&lt;8,"",INDEX(Attendance!$G:$G,MATCH($B134&amp;V$7,Attendance!$N:$N,0))))),"")</f>
        <v>3</v>
      </c>
      <c r="W136" s="197">
        <f>IFERROR(IF(W$6="Sun","",IF(INDEX(Attendance!$S:$S,MATCH($B134&amp;W$7,Attendance!$N:$N,0))=TRUE,"",IF(W135&lt;8,"",INDEX(Attendance!$G:$G,MATCH($B134&amp;W$7,Attendance!$N:$N,0))))),"")</f>
        <v>3</v>
      </c>
      <c r="X136" s="197">
        <f>IFERROR(IF(X$6="Sun","",IF(INDEX(Attendance!$S:$S,MATCH($B134&amp;X$7,Attendance!$N:$N,0))=TRUE,"",IF(X135&lt;8,"",INDEX(Attendance!$G:$G,MATCH($B134&amp;X$7,Attendance!$N:$N,0))))),"")</f>
        <v>3</v>
      </c>
      <c r="Y136" s="197">
        <f>IFERROR(IF(Y$6="Sun","",IF(INDEX(Attendance!$S:$S,MATCH($B134&amp;Y$7,Attendance!$N:$N,0))=TRUE,"",IF(Y135&lt;8,"",INDEX(Attendance!$G:$G,MATCH($B134&amp;Y$7,Attendance!$N:$N,0))))),"")</f>
        <v>3</v>
      </c>
      <c r="Z136" s="197" t="str">
        <f>IFERROR(IF(Z$6="Sun","",IF(INDEX(Attendance!$S:$S,MATCH($B134&amp;Z$7,Attendance!$N:$N,0))=TRUE,"",IF(Z135&lt;8,"",INDEX(Attendance!$G:$G,MATCH($B134&amp;Z$7,Attendance!$N:$N,0))))),"")</f>
        <v/>
      </c>
      <c r="AA136" s="197">
        <f>IFERROR(IF(AA$6="Sun","",IF(INDEX(Attendance!$S:$S,MATCH($B134&amp;AA$7,Attendance!$N:$N,0))=TRUE,"",IF(AA135&lt;8,"",INDEX(Attendance!$G:$G,MATCH($B134&amp;AA$7,Attendance!$N:$N,0))))),"")</f>
        <v>3</v>
      </c>
      <c r="AB136" s="197">
        <f>IFERROR(IF(AB$6="Sun","",IF(INDEX(Attendance!$S:$S,MATCH($B134&amp;AB$7,Attendance!$N:$N,0))=TRUE,"",IF(AB135&lt;8,"",INDEX(Attendance!$G:$G,MATCH($B134&amp;AB$7,Attendance!$N:$N,0))))),"")</f>
        <v>3</v>
      </c>
      <c r="AC136" s="197">
        <f>IFERROR(IF(AC$6="Sun","",IF(INDEX(Attendance!$S:$S,MATCH($B134&amp;AC$7,Attendance!$N:$N,0))=TRUE,"",IF(AC135&lt;8,"",INDEX(Attendance!$G:$G,MATCH($B134&amp;AC$7,Attendance!$N:$N,0))))),"")</f>
        <v>3</v>
      </c>
      <c r="AD136" s="197">
        <f>IFERROR(IF(AD$6="Sun","",IF(INDEX(Attendance!$S:$S,MATCH($B134&amp;AD$7,Attendance!$N:$N,0))=TRUE,"",IF(AD135&lt;8,"",INDEX(Attendance!$G:$G,MATCH($B134&amp;AD$7,Attendance!$N:$N,0))))),"")</f>
        <v>3</v>
      </c>
      <c r="AE136" s="197">
        <f>IFERROR(IF(AE$6="Sun","",IF(INDEX(Attendance!$S:$S,MATCH($B134&amp;AE$7,Attendance!$N:$N,0))=TRUE,"",IF(AE135&lt;8,"",INDEX(Attendance!$G:$G,MATCH($B134&amp;AE$7,Attendance!$N:$N,0))))),"")</f>
        <v>3</v>
      </c>
      <c r="AF136" s="197">
        <f>IFERROR(IF(AF$6="Sun","",IF(INDEX(Attendance!$S:$S,MATCH($B134&amp;AF$7,Attendance!$N:$N,0))=TRUE,"",IF(AF135&lt;8,"",INDEX(Attendance!$G:$G,MATCH($B134&amp;AF$7,Attendance!$N:$N,0))))),"")</f>
        <v>3</v>
      </c>
      <c r="AG136" s="197" t="str">
        <f>IFERROR(IF(AG$6="Sun","",IF(INDEX(Attendance!$S:$S,MATCH($B134&amp;AG$7,Attendance!$N:$N,0))=TRUE,"",IF(AG135&lt;8,"",INDEX(Attendance!$G:$G,MATCH($B134&amp;AG$7,Attendance!$N:$N,0))))),"")</f>
        <v/>
      </c>
      <c r="AH136" s="197" t="str">
        <f>IFERROR(IF(AH$6="Sun","",IF(INDEX(Attendance!$S:$S,MATCH($B134&amp;AH$7,Attendance!$N:$N,0))=TRUE,"",IF(AH135&lt;8,"",INDEX(Attendance!$G:$G,MATCH($B134&amp;AH$7,Attendance!$N:$N,0))))),"")</f>
        <v/>
      </c>
      <c r="AI136" s="197" t="str">
        <f>IFERROR(IF(AI$6="Sun","",IF(INDEX(Attendance!$S:$S,MATCH($B134&amp;AI$7,Attendance!$N:$N,0))=TRUE,"",IF(AI135&lt;8,"",INDEX(Attendance!$G:$G,MATCH($B134&amp;AI$7,Attendance!$N:$N,0))))),"")</f>
        <v/>
      </c>
      <c r="AJ136" s="197" t="str">
        <f>IFERROR(IF(AJ$6="Sun","",IF(INDEX(Attendance!$S:$S,MATCH($B134&amp;AJ$7,Attendance!$N:$N,0))=TRUE,"",IF(AJ135&lt;8,"",INDEX(Attendance!$G:$G,MATCH($B134&amp;AJ$7,Attendance!$N:$N,0))))),"")</f>
        <v/>
      </c>
      <c r="AK136" s="259"/>
      <c r="AL136" s="198"/>
      <c r="AM136" s="198"/>
      <c r="AN136" s="198"/>
      <c r="AO136" s="262"/>
      <c r="AP136" s="265"/>
      <c r="AQ136" s="86"/>
      <c r="AR136" s="194"/>
      <c r="AS136" s="194"/>
      <c r="AT136" s="194"/>
      <c r="AU136" s="256"/>
    </row>
    <row r="137" spans="1:47" s="213" customFormat="1" ht="33" customHeight="1" x14ac:dyDescent="0.35">
      <c r="A137" s="189"/>
      <c r="B137" s="184"/>
      <c r="C137" s="195" t="str">
        <f>_xlfn.IFNA(INDEX(Masterlist!F:F,MATCH(B134,Masterlist!B:B,0)),"")</f>
        <v>Acc No. 24 Bank Code 24</v>
      </c>
      <c r="D137" s="88"/>
      <c r="E137" s="196"/>
      <c r="F137" s="199"/>
      <c r="G137" s="200"/>
      <c r="H137" s="192"/>
      <c r="I137" s="192"/>
      <c r="J137" s="192"/>
      <c r="K137" s="192"/>
      <c r="L137" s="192"/>
      <c r="M137" s="192"/>
      <c r="N137" s="192"/>
      <c r="O137" s="192"/>
      <c r="P137" s="192"/>
      <c r="Q137" s="201"/>
      <c r="R137" s="201"/>
      <c r="S137" s="192"/>
      <c r="T137" s="192"/>
      <c r="U137" s="192"/>
      <c r="V137" s="192"/>
      <c r="W137" s="192"/>
      <c r="X137" s="192"/>
      <c r="Y137" s="192"/>
      <c r="Z137" s="192"/>
      <c r="AA137" s="192"/>
      <c r="AB137" s="192"/>
      <c r="AC137" s="192"/>
      <c r="AD137" s="192"/>
      <c r="AE137" s="192"/>
      <c r="AF137" s="192"/>
      <c r="AG137" s="192"/>
      <c r="AH137" s="192"/>
      <c r="AI137" s="192"/>
      <c r="AJ137" s="192"/>
      <c r="AK137" s="259"/>
      <c r="AL137" s="198"/>
      <c r="AM137" s="198"/>
      <c r="AN137" s="198"/>
      <c r="AO137" s="262"/>
      <c r="AP137" s="265"/>
      <c r="AQ137" s="86"/>
      <c r="AR137" s="194"/>
      <c r="AS137" s="194"/>
      <c r="AT137" s="194"/>
      <c r="AU137" s="256"/>
    </row>
    <row r="138" spans="1:47" s="213" customFormat="1" ht="33" customHeight="1" x14ac:dyDescent="0.35">
      <c r="A138" s="189"/>
      <c r="B138" s="184"/>
      <c r="C138" s="202">
        <f>_xlfn.IFNA(INDEX(Masterlist!I:I,MATCH(B134,Masterlist!B:B,0)),"")</f>
        <v>43719</v>
      </c>
      <c r="D138" s="226" t="str">
        <f>_xlfn.IFNA(IF(INDEX(Attendance!H:H,MATCH(B134,Attendance!$A:$A,0))="VMI","SCOPE ALLW",""),"")</f>
        <v/>
      </c>
      <c r="E138" s="196" t="s">
        <v>13</v>
      </c>
      <c r="F138" s="203" t="str">
        <f>IFERROR(IF(AND(RIGHT(F134,1)="N",VALUE(F135)&gt;=8),Database!$I$3,""),"")</f>
        <v/>
      </c>
      <c r="G138" s="192" t="str">
        <f>IFERROR(IF(AND(RIGHT(G134,1)="N",VALUE(G135)&gt;=8),Database!$I$3,""),"")</f>
        <v/>
      </c>
      <c r="H138" s="199" t="str">
        <f>IFERROR(IF(AND(RIGHT(H134,1)="N",VALUE(H135)&gt;=8),Database!$I$3,""),"")</f>
        <v/>
      </c>
      <c r="I138" s="192" t="str">
        <f>IFERROR(IF(AND(RIGHT(I134,1)="N",VALUE(I135)&gt;=8),Database!$I$3,""),"")</f>
        <v/>
      </c>
      <c r="J138" s="192" t="str">
        <f>IFERROR(IF(AND(RIGHT(J134,1)="N",VALUE(J135)&gt;=8),Database!$I$3,""),"")</f>
        <v/>
      </c>
      <c r="K138" s="192" t="str">
        <f>IFERROR(IF(AND(RIGHT(K134,1)="N",VALUE(K135)&gt;=8),Database!$I$3,""),"")</f>
        <v/>
      </c>
      <c r="L138" s="192" t="str">
        <f>IFERROR(IF(AND(RIGHT(L134,1)="N",VALUE(L135)&gt;=8),Database!$I$3,""),"")</f>
        <v/>
      </c>
      <c r="M138" s="192" t="str">
        <f>IFERROR(IF(AND(RIGHT(M134,1)="N",VALUE(M135)&gt;=8),Database!$I$3,""),"")</f>
        <v/>
      </c>
      <c r="N138" s="192" t="str">
        <f>IFERROR(IF(AND(RIGHT(N134,1)="N",VALUE(N135)&gt;=8),Database!$I$3,""),"")</f>
        <v/>
      </c>
      <c r="O138" s="192" t="str">
        <f>IFERROR(IF(AND(RIGHT(O134,1)="N",VALUE(O135)&gt;=8),Database!$I$3,""),"")</f>
        <v/>
      </c>
      <c r="P138" s="192" t="str">
        <f>IFERROR(IF(AND(RIGHT(P134,1)="N",VALUE(P135)&gt;=8),Database!$I$3,""),"")</f>
        <v/>
      </c>
      <c r="Q138" s="192" t="str">
        <f>IFERROR(IF(AND(RIGHT(Q134,1)="N",VALUE(Q135)&gt;=8),Database!$I$3,""),"")</f>
        <v/>
      </c>
      <c r="R138" s="192" t="str">
        <f>IFERROR(IF(AND(RIGHT(R134,1)="N",VALUE(R135)&gt;=8),Database!$I$3,""),"")</f>
        <v/>
      </c>
      <c r="S138" s="192">
        <f>IFERROR(IF(AND(RIGHT(S134,1)="N",VALUE(S135)&gt;=8),Database!$I$3,""),"")</f>
        <v>2</v>
      </c>
      <c r="T138" s="192">
        <f>IFERROR(IF(AND(RIGHT(T134,1)="N",VALUE(T135)&gt;=8),Database!$I$3,""),"")</f>
        <v>2</v>
      </c>
      <c r="U138" s="192">
        <f>IFERROR(IF(AND(RIGHT(U134,1)="N",VALUE(U135)&gt;=8),Database!$I$3,""),"")</f>
        <v>2</v>
      </c>
      <c r="V138" s="192">
        <f>IFERROR(IF(AND(RIGHT(V134,1)="N",VALUE(V135)&gt;=8),Database!$I$3,""),"")</f>
        <v>2</v>
      </c>
      <c r="W138" s="192">
        <f>IFERROR(IF(AND(RIGHT(W134,1)="N",VALUE(W135)&gt;=8),Database!$I$3,""),"")</f>
        <v>2</v>
      </c>
      <c r="X138" s="192">
        <f>IFERROR(IF(AND(RIGHT(X134,1)="N",VALUE(X135)&gt;=8),Database!$I$3,""),"")</f>
        <v>2</v>
      </c>
      <c r="Y138" s="192">
        <f>IFERROR(IF(AND(RIGHT(Y134,1)="N",VALUE(Y135)&gt;=8),Database!$I$3,""),"")</f>
        <v>2</v>
      </c>
      <c r="Z138" s="192" t="str">
        <f>IFERROR(IF(AND(RIGHT(Z134,1)="N",VALUE(Z135)&gt;=8),Database!$I$3,""),"")</f>
        <v/>
      </c>
      <c r="AA138" s="192">
        <f>IFERROR(IF(AND(RIGHT(AA134,1)="N",VALUE(AA135)&gt;=8),Database!$I$3,""),"")</f>
        <v>2</v>
      </c>
      <c r="AB138" s="192">
        <f>IFERROR(IF(AND(RIGHT(AB134,1)="N",VALUE(AB135)&gt;=8),Database!$I$3,""),"")</f>
        <v>2</v>
      </c>
      <c r="AC138" s="192">
        <f>IFERROR(IF(AND(RIGHT(AC134,1)="N",VALUE(AC135)&gt;=8),Database!$I$3,""),"")</f>
        <v>2</v>
      </c>
      <c r="AD138" s="192">
        <f>IFERROR(IF(AND(RIGHT(AD134,1)="N",VALUE(AD135)&gt;=8),Database!$I$3,""),"")</f>
        <v>2</v>
      </c>
      <c r="AE138" s="192">
        <f>IFERROR(IF(AND(RIGHT(AE134,1)="N",VALUE(AE135)&gt;=8),Database!$I$3,""),"")</f>
        <v>2</v>
      </c>
      <c r="AF138" s="192">
        <f>IFERROR(IF(AND(RIGHT(AF134,1)="N",VALUE(AF135)&gt;=8),Database!$I$3,""),"")</f>
        <v>2</v>
      </c>
      <c r="AG138" s="192" t="str">
        <f>IFERROR(IF(AND(RIGHT(AG134,1)="N",VALUE(AG135)&gt;=8),Database!$I$3,""),"")</f>
        <v/>
      </c>
      <c r="AH138" s="192" t="str">
        <f>IFERROR(IF(AND(RIGHT(AH134,1)="N",VALUE(AH135)&gt;=8),Database!$I$3,""),"")</f>
        <v/>
      </c>
      <c r="AI138" s="192" t="str">
        <f>IFERROR(IF(AND(RIGHT(AI134,1)="N",VALUE(AI135)&gt;=8),Database!$I$3,""),"")</f>
        <v/>
      </c>
      <c r="AJ138" s="192" t="str">
        <f>IFERROR(IF(AND(RIGHT(AJ134,1)="N",VALUE(AJ135)&gt;=8),Database!$I$3,""),"")</f>
        <v/>
      </c>
      <c r="AK138" s="259"/>
      <c r="AL138" s="204"/>
      <c r="AM138" s="198"/>
      <c r="AN138" s="198"/>
      <c r="AO138" s="262"/>
      <c r="AP138" s="265"/>
      <c r="AQ138" s="86"/>
      <c r="AR138" s="194"/>
      <c r="AS138" s="194"/>
      <c r="AT138" s="194"/>
      <c r="AU138" s="256"/>
    </row>
    <row r="139" spans="1:47" s="213" customFormat="1" ht="33" customHeight="1" thickBot="1" x14ac:dyDescent="0.4">
      <c r="A139" s="189"/>
      <c r="B139" s="205"/>
      <c r="C139" s="222"/>
      <c r="D139" s="28"/>
      <c r="E139" s="206" t="s">
        <v>176</v>
      </c>
      <c r="F139" s="207">
        <f>IFERROR(IF(INDEX(Attendance!$T:$T,MATCH($B134&amp;F$7,Attendance!$N:$N,0))=TRUE,"L",IF(SUM(F135:F136)&gt;=10,5,"")),"")</f>
        <v>5</v>
      </c>
      <c r="G139" s="207">
        <f>IFERROR(IF(INDEX(Attendance!$T:$T,MATCH($B134&amp;G$7,Attendance!$N:$N,0))=TRUE,"L",IF(SUM(G135:G136)&gt;=10,5,"")),"")</f>
        <v>5</v>
      </c>
      <c r="H139" s="208">
        <f>IFERROR(IF(INDEX(Attendance!$T:$T,MATCH($B134&amp;H$7,Attendance!$N:$N,0))=TRUE,"L",IF(SUM(H135:H136)&gt;=10,5,"")),"")</f>
        <v>5</v>
      </c>
      <c r="I139" s="208">
        <f>IFERROR(IF(INDEX(Attendance!$T:$T,MATCH($B134&amp;I$7,Attendance!$N:$N,0))=TRUE,"L",IF(SUM(I135:I136)&gt;=10,5,"")),"")</f>
        <v>5</v>
      </c>
      <c r="J139" s="208" t="str">
        <f>IFERROR(IF(INDEX(Attendance!$T:$T,MATCH($B134&amp;J$7,Attendance!$N:$N,0))=TRUE,"L",IF(SUM(J135:J136)&gt;=10,5,"")),"")</f>
        <v>L</v>
      </c>
      <c r="K139" s="208">
        <f>IFERROR(IF(INDEX(Attendance!$T:$T,MATCH($B134&amp;K$7,Attendance!$N:$N,0))=TRUE,"L",IF(SUM(K135:K136)&gt;=10,5,"")),"")</f>
        <v>5</v>
      </c>
      <c r="L139" s="208">
        <f>IFERROR(IF(INDEX(Attendance!$T:$T,MATCH($B134&amp;L$7,Attendance!$N:$N,0))=TRUE,"L",IF(SUM(L135:L136)&gt;=10,5,"")),"")</f>
        <v>5</v>
      </c>
      <c r="M139" s="208">
        <f>IFERROR(IF(INDEX(Attendance!$T:$T,MATCH($B134&amp;M$7,Attendance!$N:$N,0))=TRUE,"L",IF(SUM(M135:M136)&gt;=10,5,"")),"")</f>
        <v>5</v>
      </c>
      <c r="N139" s="208">
        <f>IFERROR(IF(INDEX(Attendance!$T:$T,MATCH($B134&amp;N$7,Attendance!$N:$N,0))=TRUE,"L",IF(SUM(N135:N136)&gt;=10,5,"")),"")</f>
        <v>5</v>
      </c>
      <c r="O139" s="208" t="str">
        <f>IFERROR(IF(INDEX(Attendance!$T:$T,MATCH($B134&amp;O$7,Attendance!$N:$N,0))=TRUE,"L",IF(SUM(O135:O136)&gt;=10,5,"")),"")</f>
        <v>L</v>
      </c>
      <c r="P139" s="208">
        <f>IFERROR(IF(INDEX(Attendance!$T:$T,MATCH($B134&amp;P$7,Attendance!$N:$N,0))=TRUE,"L",IF(SUM(P135:P136)&gt;=10,5,"")),"")</f>
        <v>5</v>
      </c>
      <c r="Q139" s="208" t="str">
        <f>IFERROR(IF(INDEX(Attendance!$T:$T,MATCH($B134&amp;Q$7,Attendance!$N:$N,0))=TRUE,"L",IF(SUM(Q135:Q136)&gt;=10,5,"")),"")</f>
        <v/>
      </c>
      <c r="R139" s="208" t="str">
        <f>IFERROR(IF(INDEX(Attendance!$T:$T,MATCH($B134&amp;R$7,Attendance!$N:$N,0))=TRUE,"L",IF(SUM(R135:R136)&gt;=10,5,"")),"")</f>
        <v/>
      </c>
      <c r="S139" s="208">
        <f>IFERROR(IF(INDEX(Attendance!$T:$T,MATCH($B134&amp;S$7,Attendance!$N:$N,0))=TRUE,"L",IF(SUM(S135:S136)&gt;=10,5,"")),"")</f>
        <v>5</v>
      </c>
      <c r="T139" s="208">
        <f>IFERROR(IF(INDEX(Attendance!$T:$T,MATCH($B134&amp;T$7,Attendance!$N:$N,0))=TRUE,"L",IF(SUM(T135:T136)&gt;=10,5,"")),"")</f>
        <v>5</v>
      </c>
      <c r="U139" s="208">
        <f>IFERROR(IF(INDEX(Attendance!$T:$T,MATCH($B134&amp;U$7,Attendance!$N:$N,0))=TRUE,"L",IF(SUM(U135:U136)&gt;=10,5,"")),"")</f>
        <v>5</v>
      </c>
      <c r="V139" s="208">
        <f>IFERROR(IF(INDEX(Attendance!$T:$T,MATCH($B134&amp;V$7,Attendance!$N:$N,0))=TRUE,"L",IF(SUM(V135:V136)&gt;=10,5,"")),"")</f>
        <v>5</v>
      </c>
      <c r="W139" s="208">
        <f>IFERROR(IF(INDEX(Attendance!$T:$T,MATCH($B134&amp;W$7,Attendance!$N:$N,0))=TRUE,"L",IF(SUM(W135:W136)&gt;=10,5,"")),"")</f>
        <v>5</v>
      </c>
      <c r="X139" s="208">
        <f>IFERROR(IF(INDEX(Attendance!$T:$T,MATCH($B134&amp;X$7,Attendance!$N:$N,0))=TRUE,"L",IF(SUM(X135:X136)&gt;=10,5,"")),"")</f>
        <v>5</v>
      </c>
      <c r="Y139" s="208">
        <f>IFERROR(IF(INDEX(Attendance!$T:$T,MATCH($B134&amp;Y$7,Attendance!$N:$N,0))=TRUE,"L",IF(SUM(Y135:Y136)&gt;=10,5,"")),"")</f>
        <v>5</v>
      </c>
      <c r="Z139" s="208" t="str">
        <f>IFERROR(IF(INDEX(Attendance!$T:$T,MATCH($B134&amp;Z$7,Attendance!$N:$N,0))=TRUE,"L",IF(SUM(Z135:Z136)&gt;=10,5,"")),"")</f>
        <v/>
      </c>
      <c r="AA139" s="208">
        <f>IFERROR(IF(INDEX(Attendance!$T:$T,MATCH($B134&amp;AA$7,Attendance!$N:$N,0))=TRUE,"L",IF(SUM(AA135:AA136)&gt;=10,5,"")),"")</f>
        <v>5</v>
      </c>
      <c r="AB139" s="208">
        <f>IFERROR(IF(INDEX(Attendance!$T:$T,MATCH($B134&amp;AB$7,Attendance!$N:$N,0))=TRUE,"L",IF(SUM(AB135:AB136)&gt;=10,5,"")),"")</f>
        <v>5</v>
      </c>
      <c r="AC139" s="208">
        <f>IFERROR(IF(INDEX(Attendance!$T:$T,MATCH($B134&amp;AC$7,Attendance!$N:$N,0))=TRUE,"L",IF(SUM(AC135:AC136)&gt;=10,5,"")),"")</f>
        <v>5</v>
      </c>
      <c r="AD139" s="208">
        <f>IFERROR(IF(INDEX(Attendance!$T:$T,MATCH($B134&amp;AD$7,Attendance!$N:$N,0))=TRUE,"L",IF(SUM(AD135:AD136)&gt;=10,5,"")),"")</f>
        <v>5</v>
      </c>
      <c r="AE139" s="208">
        <f>IFERROR(IF(INDEX(Attendance!$T:$T,MATCH($B134&amp;AE$7,Attendance!$N:$N,0))=TRUE,"L",IF(SUM(AE135:AE136)&gt;=10,5,"")),"")</f>
        <v>5</v>
      </c>
      <c r="AF139" s="208">
        <f>IFERROR(IF(INDEX(Attendance!$T:$T,MATCH($B134&amp;AF$7,Attendance!$N:$N,0))=TRUE,"L",IF(SUM(AF135:AF136)&gt;=10,5,"")),"")</f>
        <v>5</v>
      </c>
      <c r="AG139" s="208" t="str">
        <f>IFERROR(IF(INDEX(Attendance!$T:$T,MATCH($B134&amp;AG$7,Attendance!$N:$N,0))=TRUE,"L",IF(SUM(AG135:AG136)&gt;=10,5,"")),"")</f>
        <v/>
      </c>
      <c r="AH139" s="208" t="str">
        <f>IFERROR(IF(INDEX(Attendance!$T:$T,MATCH($B134&amp;AH$7,Attendance!$N:$N,0))=TRUE,"L",IF(SUM(AH135:AH136)&gt;=10,5,"")),"")</f>
        <v/>
      </c>
      <c r="AI139" s="208" t="str">
        <f>IFERROR(IF(INDEX(Attendance!$T:$T,MATCH($B134&amp;AI$7,Attendance!$N:$N,0))=TRUE,"L",IF(SUM(AI135:AI136)&gt;=10,5,"")),"")</f>
        <v/>
      </c>
      <c r="AJ139" s="208" t="str">
        <f>IFERROR(IF(INDEX(Attendance!$T:$T,MATCH($B134&amp;AJ$7,Attendance!$N:$N,0))=TRUE,"L",IF(SUM(AJ135:AJ136)&gt;=10,5,"")),"")</f>
        <v/>
      </c>
      <c r="AK139" s="260"/>
      <c r="AL139" s="209">
        <f>ROUND(AL134*AL135,2)</f>
        <v>530.48</v>
      </c>
      <c r="AM139" s="209">
        <f>ROUND(AM134*AM135,2)</f>
        <v>271.14</v>
      </c>
      <c r="AN139" s="209">
        <f>ROUND(AN134*AN135,2)</f>
        <v>0</v>
      </c>
      <c r="AO139" s="263"/>
      <c r="AP139" s="266"/>
      <c r="AQ139" s="210">
        <f>AQ134*$AQ$5</f>
        <v>0</v>
      </c>
      <c r="AR139" s="211">
        <f>AR134*ROUND(IF($C139="",Basic,MID($C139,FIND("RM",$C139)+3,4))/WorkDays,2)</f>
        <v>0</v>
      </c>
      <c r="AS139" s="211">
        <f>AS134*ROUND(IF($C139="",Basic,MID($C139,FIND("RM",$C139)+3,4))/WorkDays,2)</f>
        <v>0</v>
      </c>
      <c r="AT139" s="211">
        <f>AT134*ROUND(IF($C139="",Basic,MID($C139,FIND("RM",$C139)+3,4))/WorkDays,2)</f>
        <v>92.3</v>
      </c>
      <c r="AU139" s="257"/>
    </row>
    <row r="140" spans="1:47" s="213" customFormat="1" ht="33" customHeight="1" x14ac:dyDescent="0.35">
      <c r="A140" s="175">
        <f t="shared" ref="A140:A200" si="24">IF((ROW()-ROW(A$6)-2)/6=ROUNDUP((ROW()-ROW(A$6)-2)/6,0),(ROW()-ROW(A$6)-2)/6+1,"")</f>
        <v>23</v>
      </c>
      <c r="B140" s="184" t="str">
        <f>_xlfn.IFNA(INDEX(Attendance!$A:$A,MATCH(A140,Attendance!$M:$M,0)),"")</f>
        <v>Code 25</v>
      </c>
      <c r="C140" s="185" t="str">
        <f>_xlfn.IFNA(INDEX(Masterlist!C:C,MATCH(B140,Masterlist!B:B,0)),"")</f>
        <v>Name 25</v>
      </c>
      <c r="D140" s="87"/>
      <c r="E140" s="186" t="s">
        <v>173</v>
      </c>
      <c r="F140" s="83" t="str" cm="1">
        <f t="array" ref="F140">_xlfn.IFNA(IF(OR(VALUE(F$7&amp;$C$3)=PH),IF(F141="","PH",IF(INDEX(Attendance!$O:$O,MATCH($B140&amp;F$7,Attendance!$N:$N,0))&lt;"1200","PM","PN")),IF(F$6="Sun",IF(F141="","RD",IF(INDEX(Attendance!$O:$O,MATCH($B140&amp;F$7,Attendance!$N:$N,0))&lt;"1200","RM","RN")),IF(F141="",IF(F$7="","",IF(INDEX(Attendance!$I:$I,MATCH($B140&amp;F$7,Attendance!$N:$N,0))="ABS","AB","UL")),IF(INDEX(Attendance!$O:$O,MATCH($B140&amp;F$7,Attendance!$N:$N,0))&lt;"1200","M","N")))),"")</f>
        <v>M</v>
      </c>
      <c r="G140" s="83" t="str" cm="1">
        <f t="array" ref="G140">_xlfn.IFNA(IF(OR(VALUE(G$7&amp;$C$3)=PH),IF(G141="","PH",IF(INDEX(Attendance!$O:$O,MATCH($B140&amp;G$7,Attendance!$N:$N,0))&lt;"1200","PM","PN")),IF(G$6="Sun",IF(G141="","RD",IF(INDEX(Attendance!$O:$O,MATCH($B140&amp;G$7,Attendance!$N:$N,0))&lt;"1200","RM","RN")),IF(G141="",IF(G$7="","",IF(INDEX(Attendance!$I:$I,MATCH($B140&amp;G$7,Attendance!$N:$N,0))="ABS","AB","UL")),IF(INDEX(Attendance!$O:$O,MATCH($B140&amp;G$7,Attendance!$N:$N,0))&lt;"1200","M","N")))),"")</f>
        <v>M</v>
      </c>
      <c r="H140" s="83" t="str" cm="1">
        <f t="array" ref="H140">_xlfn.IFNA(IF(OR(VALUE(H$7&amp;$C$3)=PH),IF(H141="","PH",IF(INDEX(Attendance!$O:$O,MATCH($B140&amp;H$7,Attendance!$N:$N,0))&lt;"1200","PM","PN")),IF(H$6="Sun",IF(H141="","RD",IF(INDEX(Attendance!$O:$O,MATCH($B140&amp;H$7,Attendance!$N:$N,0))&lt;"1200","RM","RN")),IF(H141="",IF(H$7="","",IF(INDEX(Attendance!$I:$I,MATCH($B140&amp;H$7,Attendance!$N:$N,0))="ABS","AB","UL")),IF(INDEX(Attendance!$O:$O,MATCH($B140&amp;H$7,Attendance!$N:$N,0))&lt;"1200","M","N")))),"")</f>
        <v>M</v>
      </c>
      <c r="I140" s="83" t="str" cm="1">
        <f t="array" ref="I140">_xlfn.IFNA(IF(OR(VALUE(I$7&amp;$C$3)=PH),IF(I141="","PH",IF(INDEX(Attendance!$O:$O,MATCH($B140&amp;I$7,Attendance!$N:$N,0))&lt;"1200","PM","PN")),IF(I$6="Sun",IF(I141="","RD",IF(INDEX(Attendance!$O:$O,MATCH($B140&amp;I$7,Attendance!$N:$N,0))&lt;"1200","RM","RN")),IF(I141="",IF(I$7="","",IF(INDEX(Attendance!$I:$I,MATCH($B140&amp;I$7,Attendance!$N:$N,0))="ABS","AB","UL")),IF(INDEX(Attendance!$O:$O,MATCH($B140&amp;I$7,Attendance!$N:$N,0))&lt;"1200","M","N")))),"")</f>
        <v>M</v>
      </c>
      <c r="J140" s="83" t="str" cm="1">
        <f t="array" ref="J140">_xlfn.IFNA(IF(OR(VALUE(J$7&amp;$C$3)=PH),IF(J141="","PH",IF(INDEX(Attendance!$O:$O,MATCH($B140&amp;J$7,Attendance!$N:$N,0))&lt;"1200","PM","PN")),IF(J$6="Sun",IF(J141="","RD",IF(INDEX(Attendance!$O:$O,MATCH($B140&amp;J$7,Attendance!$N:$N,0))&lt;"1200","RM","RN")),IF(J141="",IF(J$7="","",IF(INDEX(Attendance!$I:$I,MATCH($B140&amp;J$7,Attendance!$N:$N,0))="ABS","AB","UL")),IF(INDEX(Attendance!$O:$O,MATCH($B140&amp;J$7,Attendance!$N:$N,0))&lt;"1200","M","N")))),"")</f>
        <v>M</v>
      </c>
      <c r="K140" s="83" t="str" cm="1">
        <f t="array" ref="K140">_xlfn.IFNA(IF(OR(VALUE(K$7&amp;$C$3)=PH),IF(K141="","PH",IF(INDEX(Attendance!$O:$O,MATCH($B140&amp;K$7,Attendance!$N:$N,0))&lt;"1200","PM","PN")),IF(K$6="Sun",IF(K141="","RD",IF(INDEX(Attendance!$O:$O,MATCH($B140&amp;K$7,Attendance!$N:$N,0))&lt;"1200","RM","RN")),IF(K141="",IF(K$7="","",IF(INDEX(Attendance!$I:$I,MATCH($B140&amp;K$7,Attendance!$N:$N,0))="ABS","AB","UL")),IF(INDEX(Attendance!$O:$O,MATCH($B140&amp;K$7,Attendance!$N:$N,0))&lt;"1200","M","N")))),"")</f>
        <v>M</v>
      </c>
      <c r="L140" s="83" t="str" cm="1">
        <f t="array" ref="L140">_xlfn.IFNA(IF(OR(VALUE(L$7&amp;$C$3)=PH),IF(L141="","PH",IF(INDEX(Attendance!$O:$O,MATCH($B140&amp;L$7,Attendance!$N:$N,0))&lt;"1200","PM","PN")),IF(L$6="Sun",IF(L141="","RD",IF(INDEX(Attendance!$O:$O,MATCH($B140&amp;L$7,Attendance!$N:$N,0))&lt;"1200","RM","RN")),IF(L141="",IF(L$7="","",IF(INDEX(Attendance!$I:$I,MATCH($B140&amp;L$7,Attendance!$N:$N,0))="ABS","AB","UL")),IF(INDEX(Attendance!$O:$O,MATCH($B140&amp;L$7,Attendance!$N:$N,0))&lt;"1200","M","N")))),"")</f>
        <v>RM</v>
      </c>
      <c r="M140" s="83" t="str" cm="1">
        <f t="array" ref="M140">_xlfn.IFNA(IF(OR(VALUE(M$7&amp;$C$3)=PH),IF(M141="","PH",IF(INDEX(Attendance!$O:$O,MATCH($B140&amp;M$7,Attendance!$N:$N,0))&lt;"1200","PM","PN")),IF(M$6="Sun",IF(M141="","RD",IF(INDEX(Attendance!$O:$O,MATCH($B140&amp;M$7,Attendance!$N:$N,0))&lt;"1200","RM","RN")),IF(M141="",IF(M$7="","",IF(INDEX(Attendance!$I:$I,MATCH($B140&amp;M$7,Attendance!$N:$N,0))="ABS","AB","UL")),IF(INDEX(Attendance!$O:$O,MATCH($B140&amp;M$7,Attendance!$N:$N,0))&lt;"1200","M","N")))),"")</f>
        <v>M</v>
      </c>
      <c r="N140" s="83" t="str" cm="1">
        <f t="array" ref="N140">_xlfn.IFNA(IF(OR(VALUE(N$7&amp;$C$3)=PH),IF(N141="","PH",IF(INDEX(Attendance!$O:$O,MATCH($B140&amp;N$7,Attendance!$N:$N,0))&lt;"1200","PM","PN")),IF(N$6="Sun",IF(N141="","RD",IF(INDEX(Attendance!$O:$O,MATCH($B140&amp;N$7,Attendance!$N:$N,0))&lt;"1200","RM","RN")),IF(N141="",IF(N$7="","",IF(INDEX(Attendance!$I:$I,MATCH($B140&amp;N$7,Attendance!$N:$N,0))="ABS","AB","UL")),IF(INDEX(Attendance!$O:$O,MATCH($B140&amp;N$7,Attendance!$N:$N,0))&lt;"1200","M","N")))),"")</f>
        <v>M</v>
      </c>
      <c r="O140" s="83" t="str" cm="1">
        <f t="array" ref="O140">_xlfn.IFNA(IF(OR(VALUE(O$7&amp;$C$3)=PH),IF(O141="","PH",IF(INDEX(Attendance!$O:$O,MATCH($B140&amp;O$7,Attendance!$N:$N,0))&lt;"1200","PM","PN")),IF(O$6="Sun",IF(O141="","RD",IF(INDEX(Attendance!$O:$O,MATCH($B140&amp;O$7,Attendance!$N:$N,0))&lt;"1200","RM","RN")),IF(O141="",IF(O$7="","",IF(INDEX(Attendance!$I:$I,MATCH($B140&amp;O$7,Attendance!$N:$N,0))="ABS","AB","UL")),IF(INDEX(Attendance!$O:$O,MATCH($B140&amp;O$7,Attendance!$N:$N,0))&lt;"1200","M","N")))),"")</f>
        <v>M</v>
      </c>
      <c r="P140" s="83" t="str" cm="1">
        <f t="array" ref="P140">_xlfn.IFNA(IF(OR(VALUE(P$7&amp;$C$3)=PH),IF(P141="","PH",IF(INDEX(Attendance!$O:$O,MATCH($B140&amp;P$7,Attendance!$N:$N,0))&lt;"1200","PM","PN")),IF(P$6="Sun",IF(P141="","RD",IF(INDEX(Attendance!$O:$O,MATCH($B140&amp;P$7,Attendance!$N:$N,0))&lt;"1200","RM","RN")),IF(P141="",IF(P$7="","",IF(INDEX(Attendance!$I:$I,MATCH($B140&amp;P$7,Attendance!$N:$N,0))="ABS","AB","UL")),IF(INDEX(Attendance!$O:$O,MATCH($B140&amp;P$7,Attendance!$N:$N,0))&lt;"1200","M","N")))),"")</f>
        <v>M</v>
      </c>
      <c r="Q140" s="83" t="str" cm="1">
        <f t="array" ref="Q140">_xlfn.IFNA(IF(OR(VALUE(Q$7&amp;$C$3)=PH),IF(Q141="","PH",IF(INDEX(Attendance!$O:$O,MATCH($B140&amp;Q$7,Attendance!$N:$N,0))&lt;"1200","PM","PN")),IF(Q$6="Sun",IF(Q141="","RD",IF(INDEX(Attendance!$O:$O,MATCH($B140&amp;Q$7,Attendance!$N:$N,0))&lt;"1200","RM","RN")),IF(Q141="",IF(Q$7="","",IF(INDEX(Attendance!$I:$I,MATCH($B140&amp;Q$7,Attendance!$N:$N,0))="ABS","AB","UL")),IF(INDEX(Attendance!$O:$O,MATCH($B140&amp;Q$7,Attendance!$N:$N,0))&lt;"1200","M","N")))),"")</f>
        <v>PH</v>
      </c>
      <c r="R140" s="83" t="str" cm="1">
        <f t="array" ref="R140">_xlfn.IFNA(IF(OR(VALUE(R$7&amp;$C$3)=PH),IF(R141="","PH",IF(INDEX(Attendance!$O:$O,MATCH($B140&amp;R$7,Attendance!$N:$N,0))&lt;"1200","PM","PN")),IF(R$6="Sun",IF(R141="","RD",IF(INDEX(Attendance!$O:$O,MATCH($B140&amp;R$7,Attendance!$N:$N,0))&lt;"1200","RM","RN")),IF(R141="",IF(R$7="","",IF(INDEX(Attendance!$I:$I,MATCH($B140&amp;R$7,Attendance!$N:$N,0))="ABS","AB","UL")),IF(INDEX(Attendance!$O:$O,MATCH($B140&amp;R$7,Attendance!$N:$N,0))&lt;"1200","M","N")))),"")</f>
        <v>PH</v>
      </c>
      <c r="S140" s="83" t="str" cm="1">
        <f t="array" ref="S140">_xlfn.IFNA(IF(OR(VALUE(S$7&amp;$C$3)=PH),IF(S141="","PH",IF(INDEX(Attendance!$O:$O,MATCH($B140&amp;S$7,Attendance!$N:$N,0))&lt;"1200","PM","PN")),IF(S$6="Sun",IF(S141="","RD",IF(INDEX(Attendance!$O:$O,MATCH($B140&amp;S$7,Attendance!$N:$N,0))&lt;"1200","RM","RN")),IF(S141="",IF(S$7="","",IF(INDEX(Attendance!$I:$I,MATCH($B140&amp;S$7,Attendance!$N:$N,0))="ABS","AB","UL")),IF(INDEX(Attendance!$O:$O,MATCH($B140&amp;S$7,Attendance!$N:$N,0))&lt;"1200","M","N")))),"")</f>
        <v>RN</v>
      </c>
      <c r="T140" s="83" t="str" cm="1">
        <f t="array" ref="T140">_xlfn.IFNA(IF(OR(VALUE(T$7&amp;$C$3)=PH),IF(T141="","PH",IF(INDEX(Attendance!$O:$O,MATCH($B140&amp;T$7,Attendance!$N:$N,0))&lt;"1200","PM","PN")),IF(T$6="Sun",IF(T141="","RD",IF(INDEX(Attendance!$O:$O,MATCH($B140&amp;T$7,Attendance!$N:$N,0))&lt;"1200","RM","RN")),IF(T141="",IF(T$7="","",IF(INDEX(Attendance!$I:$I,MATCH($B140&amp;T$7,Attendance!$N:$N,0))="ABS","AB","UL")),IF(INDEX(Attendance!$O:$O,MATCH($B140&amp;T$7,Attendance!$N:$N,0))&lt;"1200","M","N")))),"")</f>
        <v>N</v>
      </c>
      <c r="U140" s="83" t="str" cm="1">
        <f t="array" ref="U140">_xlfn.IFNA(IF(OR(VALUE(U$7&amp;$C$3)=PH),IF(U141="","PH",IF(INDEX(Attendance!$O:$O,MATCH($B140&amp;U$7,Attendance!$N:$N,0))&lt;"1200","PM","PN")),IF(U$6="Sun",IF(U141="","RD",IF(INDEX(Attendance!$O:$O,MATCH($B140&amp;U$7,Attendance!$N:$N,0))&lt;"1200","RM","RN")),IF(U141="",IF(U$7="","",IF(INDEX(Attendance!$I:$I,MATCH($B140&amp;U$7,Attendance!$N:$N,0))="ABS","AB","UL")),IF(INDEX(Attendance!$O:$O,MATCH($B140&amp;U$7,Attendance!$N:$N,0))&lt;"1200","M","N")))),"")</f>
        <v>N</v>
      </c>
      <c r="V140" s="83" t="str" cm="1">
        <f t="array" ref="V140">_xlfn.IFNA(IF(OR(VALUE(V$7&amp;$C$3)=PH),IF(V141="","PH",IF(INDEX(Attendance!$O:$O,MATCH($B140&amp;V$7,Attendance!$N:$N,0))&lt;"1200","PM","PN")),IF(V$6="Sun",IF(V141="","RD",IF(INDEX(Attendance!$O:$O,MATCH($B140&amp;V$7,Attendance!$N:$N,0))&lt;"1200","RM","RN")),IF(V141="",IF(V$7="","",IF(INDEX(Attendance!$I:$I,MATCH($B140&amp;V$7,Attendance!$N:$N,0))="ABS","AB","UL")),IF(INDEX(Attendance!$O:$O,MATCH($B140&amp;V$7,Attendance!$N:$N,0))&lt;"1200","M","N")))),"")</f>
        <v>N</v>
      </c>
      <c r="W140" s="83" t="str" cm="1">
        <f t="array" ref="W140">_xlfn.IFNA(IF(OR(VALUE(W$7&amp;$C$3)=PH),IF(W141="","PH",IF(INDEX(Attendance!$O:$O,MATCH($B140&amp;W$7,Attendance!$N:$N,0))&lt;"1200","PM","PN")),IF(W$6="Sun",IF(W141="","RD",IF(INDEX(Attendance!$O:$O,MATCH($B140&amp;W$7,Attendance!$N:$N,0))&lt;"1200","RM","RN")),IF(W141="",IF(W$7="","",IF(INDEX(Attendance!$I:$I,MATCH($B140&amp;W$7,Attendance!$N:$N,0))="ABS","AB","UL")),IF(INDEX(Attendance!$O:$O,MATCH($B140&amp;W$7,Attendance!$N:$N,0))&lt;"1200","M","N")))),"")</f>
        <v>N</v>
      </c>
      <c r="X140" s="83" t="str" cm="1">
        <f t="array" ref="X140">_xlfn.IFNA(IF(OR(VALUE(X$7&amp;$C$3)=PH),IF(X141="","PH",IF(INDEX(Attendance!$O:$O,MATCH($B140&amp;X$7,Attendance!$N:$N,0))&lt;"1200","PM","PN")),IF(X$6="Sun",IF(X141="","RD",IF(INDEX(Attendance!$O:$O,MATCH($B140&amp;X$7,Attendance!$N:$N,0))&lt;"1200","RM","RN")),IF(X141="",IF(X$7="","",IF(INDEX(Attendance!$I:$I,MATCH($B140&amp;X$7,Attendance!$N:$N,0))="ABS","AB","UL")),IF(INDEX(Attendance!$O:$O,MATCH($B140&amp;X$7,Attendance!$N:$N,0))&lt;"1200","M","N")))),"")</f>
        <v>N</v>
      </c>
      <c r="Y140" s="83" t="str" cm="1">
        <f t="array" ref="Y140">_xlfn.IFNA(IF(OR(VALUE(Y$7&amp;$C$3)=PH),IF(Y141="","PH",IF(INDEX(Attendance!$O:$O,MATCH($B140&amp;Y$7,Attendance!$N:$N,0))&lt;"1200","PM","PN")),IF(Y$6="Sun",IF(Y141="","RD",IF(INDEX(Attendance!$O:$O,MATCH($B140&amp;Y$7,Attendance!$N:$N,0))&lt;"1200","RM","RN")),IF(Y141="",IF(Y$7="","",IF(INDEX(Attendance!$I:$I,MATCH($B140&amp;Y$7,Attendance!$N:$N,0))="ABS","AB","UL")),IF(INDEX(Attendance!$O:$O,MATCH($B140&amp;Y$7,Attendance!$N:$N,0))&lt;"1200","M","N")))),"")</f>
        <v>N</v>
      </c>
      <c r="Z140" s="83" t="str" cm="1">
        <f t="array" ref="Z140">_xlfn.IFNA(IF(OR(VALUE(Z$7&amp;$C$3)=PH),IF(Z141="","PH",IF(INDEX(Attendance!$O:$O,MATCH($B140&amp;Z$7,Attendance!$N:$N,0))&lt;"1200","PM","PN")),IF(Z$6="Sun",IF(Z141="","RD",IF(INDEX(Attendance!$O:$O,MATCH($B140&amp;Z$7,Attendance!$N:$N,0))&lt;"1200","RM","RN")),IF(Z141="",IF(Z$7="","",IF(INDEX(Attendance!$I:$I,MATCH($B140&amp;Z$7,Attendance!$N:$N,0))="ABS","AB","UL")),IF(INDEX(Attendance!$O:$O,MATCH($B140&amp;Z$7,Attendance!$N:$N,0))&lt;"1200","M","N")))),"")</f>
        <v>RD</v>
      </c>
      <c r="AA140" s="83" t="str" cm="1">
        <f t="array" ref="AA140">_xlfn.IFNA(IF(OR(VALUE(AA$7&amp;$C$3)=PH),IF(AA141="","PH",IF(INDEX(Attendance!$O:$O,MATCH($B140&amp;AA$7,Attendance!$N:$N,0))&lt;"1200","PM","PN")),IF(AA$6="Sun",IF(AA141="","RD",IF(INDEX(Attendance!$O:$O,MATCH($B140&amp;AA$7,Attendance!$N:$N,0))&lt;"1200","RM","RN")),IF(AA141="",IF(AA$7="","",IF(INDEX(Attendance!$I:$I,MATCH($B140&amp;AA$7,Attendance!$N:$N,0))="ABS","AB","UL")),IF(INDEX(Attendance!$O:$O,MATCH($B140&amp;AA$7,Attendance!$N:$N,0))&lt;"1200","M","N")))),"")</f>
        <v>N</v>
      </c>
      <c r="AB140" s="83" t="str" cm="1">
        <f t="array" ref="AB140">_xlfn.IFNA(IF(OR(VALUE(AB$7&amp;$C$3)=PH),IF(AB141="","PH",IF(INDEX(Attendance!$O:$O,MATCH($B140&amp;AB$7,Attendance!$N:$N,0))&lt;"1200","PM","PN")),IF(AB$6="Sun",IF(AB141="","RD",IF(INDEX(Attendance!$O:$O,MATCH($B140&amp;AB$7,Attendance!$N:$N,0))&lt;"1200","RM","RN")),IF(AB141="",IF(AB$7="","",IF(INDEX(Attendance!$I:$I,MATCH($B140&amp;AB$7,Attendance!$N:$N,0))="ABS","AB","UL")),IF(INDEX(Attendance!$O:$O,MATCH($B140&amp;AB$7,Attendance!$N:$N,0))&lt;"1200","M","N")))),"")</f>
        <v>N</v>
      </c>
      <c r="AC140" s="83" t="str" cm="1">
        <f t="array" ref="AC140">_xlfn.IFNA(IF(OR(VALUE(AC$7&amp;$C$3)=PH),IF(AC141="","PH",IF(INDEX(Attendance!$O:$O,MATCH($B140&amp;AC$7,Attendance!$N:$N,0))&lt;"1200","PM","PN")),IF(AC$6="Sun",IF(AC141="","RD",IF(INDEX(Attendance!$O:$O,MATCH($B140&amp;AC$7,Attendance!$N:$N,0))&lt;"1200","RM","RN")),IF(AC141="",IF(AC$7="","",IF(INDEX(Attendance!$I:$I,MATCH($B140&amp;AC$7,Attendance!$N:$N,0))="ABS","AB","UL")),IF(INDEX(Attendance!$O:$O,MATCH($B140&amp;AC$7,Attendance!$N:$N,0))&lt;"1200","M","N")))),"")</f>
        <v>N</v>
      </c>
      <c r="AD140" s="83" t="str" cm="1">
        <f t="array" ref="AD140">_xlfn.IFNA(IF(OR(VALUE(AD$7&amp;$C$3)=PH),IF(AD141="","PH",IF(INDEX(Attendance!$O:$O,MATCH($B140&amp;AD$7,Attendance!$N:$N,0))&lt;"1200","PM","PN")),IF(AD$6="Sun",IF(AD141="","RD",IF(INDEX(Attendance!$O:$O,MATCH($B140&amp;AD$7,Attendance!$N:$N,0))&lt;"1200","RM","RN")),IF(AD141="",IF(AD$7="","",IF(INDEX(Attendance!$I:$I,MATCH($B140&amp;AD$7,Attendance!$N:$N,0))="ABS","AB","UL")),IF(INDEX(Attendance!$O:$O,MATCH($B140&amp;AD$7,Attendance!$N:$N,0))&lt;"1200","M","N")))),"")</f>
        <v>N</v>
      </c>
      <c r="AE140" s="83" t="str" cm="1">
        <f t="array" ref="AE140">_xlfn.IFNA(IF(OR(VALUE(AE$7&amp;$C$3)=PH),IF(AE141="","PH",IF(INDEX(Attendance!$O:$O,MATCH($B140&amp;AE$7,Attendance!$N:$N,0))&lt;"1200","PM","PN")),IF(AE$6="Sun",IF(AE141="","RD",IF(INDEX(Attendance!$O:$O,MATCH($B140&amp;AE$7,Attendance!$N:$N,0))&lt;"1200","RM","RN")),IF(AE141="",IF(AE$7="","",IF(INDEX(Attendance!$I:$I,MATCH($B140&amp;AE$7,Attendance!$N:$N,0))="ABS","AB","UL")),IF(INDEX(Attendance!$O:$O,MATCH($B140&amp;AE$7,Attendance!$N:$N,0))&lt;"1200","M","N")))),"")</f>
        <v>N</v>
      </c>
      <c r="AF140" s="83" t="str" cm="1">
        <f t="array" ref="AF140">_xlfn.IFNA(IF(OR(VALUE(AF$7&amp;$C$3)=PH),IF(AF141="","PH",IF(INDEX(Attendance!$O:$O,MATCH($B140&amp;AF$7,Attendance!$N:$N,0))&lt;"1200","PM","PN")),IF(AF$6="Sun",IF(AF141="","RD",IF(INDEX(Attendance!$O:$O,MATCH($B140&amp;AF$7,Attendance!$N:$N,0))&lt;"1200","RM","RN")),IF(AF141="",IF(AF$7="","",IF(INDEX(Attendance!$I:$I,MATCH($B140&amp;AF$7,Attendance!$N:$N,0))="ABS","AB","UL")),IF(INDEX(Attendance!$O:$O,MATCH($B140&amp;AF$7,Attendance!$N:$N,0))&lt;"1200","M","N")))),"")</f>
        <v>N</v>
      </c>
      <c r="AG140" s="83" t="str" cm="1">
        <f t="array" ref="AG140">_xlfn.IFNA(IF(OR(VALUE(AG$7&amp;$C$3)=PH),IF(AG141="","PH",IF(INDEX(Attendance!$O:$O,MATCH($B140&amp;AG$7,Attendance!$N:$N,0))&lt;"1200","PM","PN")),IF(AG$6="Sun",IF(AG141="","RD",IF(INDEX(Attendance!$O:$O,MATCH($B140&amp;AG$7,Attendance!$N:$N,0))&lt;"1200","RM","RN")),IF(AG141="",IF(AG$7="","",IF(INDEX(Attendance!$I:$I,MATCH($B140&amp;AG$7,Attendance!$N:$N,0))="ABS","AB","UL")),IF(INDEX(Attendance!$O:$O,MATCH($B140&amp;AG$7,Attendance!$N:$N,0))&lt;"1200","M","N")))),"")</f>
        <v>RD</v>
      </c>
      <c r="AH140" s="83" t="str" cm="1">
        <f t="array" ref="AH140">_xlfn.IFNA(IF(OR(VALUE(AH$7&amp;$C$3)=PH),IF(AH141="","PH",IF(INDEX(Attendance!$O:$O,MATCH($B140&amp;AH$7,Attendance!$N:$N,0))&lt;"1200","PM","PN")),IF(AH$6="Sun",IF(AH141="","RD",IF(INDEX(Attendance!$O:$O,MATCH($B140&amp;AH$7,Attendance!$N:$N,0))&lt;"1200","RM","RN")),IF(AH141="",IF(AH$7="","",IF(INDEX(Attendance!$I:$I,MATCH($B140&amp;AH$7,Attendance!$N:$N,0))="ABS","AB","UL")),IF(INDEX(Attendance!$O:$O,MATCH($B140&amp;AH$7,Attendance!$N:$N,0))&lt;"1200","M","N")))),"")</f>
        <v/>
      </c>
      <c r="AI140" s="83" t="str" cm="1">
        <f t="array" ref="AI140">_xlfn.IFNA(IF(OR(VALUE(AI$7&amp;$C$3)=PH),IF(AI141="","PH",IF(INDEX(Attendance!$O:$O,MATCH($B140&amp;AI$7,Attendance!$N:$N,0))&lt;"1200","PM","PN")),IF(AI$6="Sun",IF(AI141="","RD",IF(INDEX(Attendance!$O:$O,MATCH($B140&amp;AI$7,Attendance!$N:$N,0))&lt;"1200","RM","RN")),IF(AI141="",IF(AI$7="","",IF(INDEX(Attendance!$I:$I,MATCH($B140&amp;AI$7,Attendance!$N:$N,0))="ABS","AB","UL")),IF(INDEX(Attendance!$O:$O,MATCH($B140&amp;AI$7,Attendance!$N:$N,0))&lt;"1200","M","N")))),"")</f>
        <v/>
      </c>
      <c r="AJ140" s="83" t="str" cm="1">
        <f t="array" ref="AJ140">_xlfn.IFNA(IF(OR(VALUE(AJ$7&amp;$C$3)=PH),IF(AJ141="","PH",IF(INDEX(Attendance!$O:$O,MATCH($B140&amp;AJ$7,Attendance!$N:$N,0))&lt;"1200","PM","PN")),IF(AJ$6="Sun",IF(AJ141="","RD",IF(INDEX(Attendance!$O:$O,MATCH($B140&amp;AJ$7,Attendance!$N:$N,0))&lt;"1200","RM","RN")),IF(AJ141="",IF(AJ$7="","",IF(INDEX(Attendance!$I:$I,MATCH($B140&amp;AJ$7,Attendance!$N:$N,0))="ABS","AB","UL")),IF(INDEX(Attendance!$O:$O,MATCH($B140&amp;AJ$7,Attendance!$N:$N,0))&lt;"1200","M","N")))),"")</f>
        <v/>
      </c>
      <c r="AK140" s="258">
        <f>SUM(SUMIF(F140:AJ140,{"M","N","A"},F141:AJ141))</f>
        <v>176</v>
      </c>
      <c r="AL140" s="187">
        <f>SUM(SUMIF(F140:AJ140,{"M","N"},F142:AJ142),SUMIF(F140:AJ140,{"OM","ON"},F141:AJ141))</f>
        <v>60</v>
      </c>
      <c r="AM140" s="187">
        <f>SUM(SUMIF(F140:AJ140,{"PM","PN","RM","RN"},F141:AJ141))</f>
        <v>23</v>
      </c>
      <c r="AN140" s="187">
        <f>SUM(SUMIF(F140:AJ140,{"PM","PN"},F142:AJ142))</f>
        <v>0</v>
      </c>
      <c r="AO140" s="261">
        <f>SUM(F145:AJ145)</f>
        <v>110</v>
      </c>
      <c r="AP140" s="264">
        <f>SUM(F144:AJ144)</f>
        <v>26</v>
      </c>
      <c r="AQ140" s="188">
        <f>IF(D144="",0,SUM(COUNTIFS(F140:AJ140,{"M","N","A","OM","ON","OA","PM","PN","PA","RM","RN","RA"})))</f>
        <v>0</v>
      </c>
      <c r="AR140" s="74">
        <f>COUNTIF(F140:AJ140,"AL")</f>
        <v>0</v>
      </c>
      <c r="AS140" s="74">
        <f>COUNTIF(F140:AJ140,"MC")</f>
        <v>0</v>
      </c>
      <c r="AT140" s="74">
        <f>SUM(COUNTIF(F140:AJ140,{"RPH","PH"}))</f>
        <v>2</v>
      </c>
      <c r="AU140" s="255">
        <f t="shared" ref="AU140" si="25">_xlfn.IFNA(IF($B140="",0,AK140*$AK$5+SUM(AL145:AN145)+SUM(AO140:AP145)+SUM(AQ145:AT145)),"")</f>
        <v>2045.4399999999998</v>
      </c>
    </row>
    <row r="141" spans="1:47" s="213" customFormat="1" ht="33" customHeight="1" x14ac:dyDescent="0.35">
      <c r="A141" s="189"/>
      <c r="B141" s="184"/>
      <c r="C141" s="190" t="str">
        <f>_xlfn.IFNA(INDEX(Masterlist!D:D,MATCH(B140,Masterlist!B:B,0)),"")</f>
        <v>IC No. 25</v>
      </c>
      <c r="D141" s="88"/>
      <c r="E141" s="191" t="s">
        <v>174</v>
      </c>
      <c r="F141" s="192">
        <f>IFERROR(IF(F$6="Sun",INDEX(Attendance!$R:$R,MATCH($B140&amp;F$7,Attendance!$N:$N,0)),IF(INDEX(Attendance!$R:$R,MATCH($B140&amp;F$7,Attendance!$N:$N,0))="","",IF(INDEX(Attendance!$R:$R,MATCH($B140&amp;F$7,Attendance!$N:$N,0))&gt;8,8,INDEX(Attendance!$R:$R,MATCH($B140&amp;F$7,Attendance!$N:$N,0))))),"")</f>
        <v>8</v>
      </c>
      <c r="G141" s="192">
        <f>IFERROR(IF(G$6="Sun",INDEX(Attendance!$R:$R,MATCH($B140&amp;G$7,Attendance!$N:$N,0)),IF(INDEX(Attendance!$R:$R,MATCH($B140&amp;G$7,Attendance!$N:$N,0))="","",IF(INDEX(Attendance!$R:$R,MATCH($B140&amp;G$7,Attendance!$N:$N,0))&gt;8,8,INDEX(Attendance!$R:$R,MATCH($B140&amp;G$7,Attendance!$N:$N,0))))),"")</f>
        <v>8</v>
      </c>
      <c r="H141" s="192">
        <f>IFERROR(IF(H$6="Sun",INDEX(Attendance!$R:$R,MATCH($B140&amp;H$7,Attendance!$N:$N,0)),IF(INDEX(Attendance!$R:$R,MATCH($B140&amp;H$7,Attendance!$N:$N,0))="","",IF(INDEX(Attendance!$R:$R,MATCH($B140&amp;H$7,Attendance!$N:$N,0))&gt;8,8,INDEX(Attendance!$R:$R,MATCH($B140&amp;H$7,Attendance!$N:$N,0))))),"")</f>
        <v>8</v>
      </c>
      <c r="I141" s="192">
        <f>IFERROR(IF(I$6="Sun",INDEX(Attendance!$R:$R,MATCH($B140&amp;I$7,Attendance!$N:$N,0)),IF(INDEX(Attendance!$R:$R,MATCH($B140&amp;I$7,Attendance!$N:$N,0))="","",IF(INDEX(Attendance!$R:$R,MATCH($B140&amp;I$7,Attendance!$N:$N,0))&gt;8,8,INDEX(Attendance!$R:$R,MATCH($B140&amp;I$7,Attendance!$N:$N,0))))),"")</f>
        <v>8</v>
      </c>
      <c r="J141" s="192">
        <f>IFERROR(IF(J$6="Sun",INDEX(Attendance!$R:$R,MATCH($B140&amp;J$7,Attendance!$N:$N,0)),IF(INDEX(Attendance!$R:$R,MATCH($B140&amp;J$7,Attendance!$N:$N,0))="","",IF(INDEX(Attendance!$R:$R,MATCH($B140&amp;J$7,Attendance!$N:$N,0))&gt;8,8,INDEX(Attendance!$R:$R,MATCH($B140&amp;J$7,Attendance!$N:$N,0))))),"")</f>
        <v>8</v>
      </c>
      <c r="K141" s="192">
        <f>IFERROR(IF(K$6="Sun",INDEX(Attendance!$R:$R,MATCH($B140&amp;K$7,Attendance!$N:$N,0)),IF(INDEX(Attendance!$R:$R,MATCH($B140&amp;K$7,Attendance!$N:$N,0))="","",IF(INDEX(Attendance!$R:$R,MATCH($B140&amp;K$7,Attendance!$N:$N,0))&gt;8,8,INDEX(Attendance!$R:$R,MATCH($B140&amp;K$7,Attendance!$N:$N,0))))),"")</f>
        <v>8</v>
      </c>
      <c r="L141" s="192">
        <f>IFERROR(IF(L$6="Sun",INDEX(Attendance!$R:$R,MATCH($B140&amp;L$7,Attendance!$N:$N,0)),IF(INDEX(Attendance!$R:$R,MATCH($B140&amp;L$7,Attendance!$N:$N,0))="","",IF(INDEX(Attendance!$R:$R,MATCH($B140&amp;L$7,Attendance!$N:$N,0))&gt;8,8,INDEX(Attendance!$R:$R,MATCH($B140&amp;L$7,Attendance!$N:$N,0))))),"")</f>
        <v>11</v>
      </c>
      <c r="M141" s="192">
        <f>IFERROR(IF(M$6="Sun",INDEX(Attendance!$R:$R,MATCH($B140&amp;M$7,Attendance!$N:$N,0)),IF(INDEX(Attendance!$R:$R,MATCH($B140&amp;M$7,Attendance!$N:$N,0))="","",IF(INDEX(Attendance!$R:$R,MATCH($B140&amp;M$7,Attendance!$N:$N,0))&gt;8,8,INDEX(Attendance!$R:$R,MATCH($B140&amp;M$7,Attendance!$N:$N,0))))),"")</f>
        <v>8</v>
      </c>
      <c r="N141" s="192">
        <f>IFERROR(IF(N$6="Sun",INDEX(Attendance!$R:$R,MATCH($B140&amp;N$7,Attendance!$N:$N,0)),IF(INDEX(Attendance!$R:$R,MATCH($B140&amp;N$7,Attendance!$N:$N,0))="","",IF(INDEX(Attendance!$R:$R,MATCH($B140&amp;N$7,Attendance!$N:$N,0))&gt;8,8,INDEX(Attendance!$R:$R,MATCH($B140&amp;N$7,Attendance!$N:$N,0))))),"")</f>
        <v>8</v>
      </c>
      <c r="O141" s="192">
        <f>IFERROR(IF(O$6="Sun",INDEX(Attendance!$R:$R,MATCH($B140&amp;O$7,Attendance!$N:$N,0)),IF(INDEX(Attendance!$R:$R,MATCH($B140&amp;O$7,Attendance!$N:$N,0))="","",IF(INDEX(Attendance!$R:$R,MATCH($B140&amp;O$7,Attendance!$N:$N,0))&gt;8,8,INDEX(Attendance!$R:$R,MATCH($B140&amp;O$7,Attendance!$N:$N,0))))),"")</f>
        <v>8</v>
      </c>
      <c r="P141" s="192">
        <f>IFERROR(IF(P$6="Sun",INDEX(Attendance!$R:$R,MATCH($B140&amp;P$7,Attendance!$N:$N,0)),IF(INDEX(Attendance!$R:$R,MATCH($B140&amp;P$7,Attendance!$N:$N,0))="","",IF(INDEX(Attendance!$R:$R,MATCH($B140&amp;P$7,Attendance!$N:$N,0))&gt;8,8,INDEX(Attendance!$R:$R,MATCH($B140&amp;P$7,Attendance!$N:$N,0))))),"")</f>
        <v>8</v>
      </c>
      <c r="Q141" s="192" t="str">
        <f>IFERROR(IF(Q$6="Sun",INDEX(Attendance!$R:$R,MATCH($B140&amp;Q$7,Attendance!$N:$N,0)),IF(INDEX(Attendance!$R:$R,MATCH($B140&amp;Q$7,Attendance!$N:$N,0))="","",IF(INDEX(Attendance!$R:$R,MATCH($B140&amp;Q$7,Attendance!$N:$N,0))&gt;8,8,INDEX(Attendance!$R:$R,MATCH($B140&amp;Q$7,Attendance!$N:$N,0))))),"")</f>
        <v/>
      </c>
      <c r="R141" s="192" t="str">
        <f>IFERROR(IF(R$6="Sun",INDEX(Attendance!$R:$R,MATCH($B140&amp;R$7,Attendance!$N:$N,0)),IF(INDEX(Attendance!$R:$R,MATCH($B140&amp;R$7,Attendance!$N:$N,0))="","",IF(INDEX(Attendance!$R:$R,MATCH($B140&amp;R$7,Attendance!$N:$N,0))&gt;8,8,INDEX(Attendance!$R:$R,MATCH($B140&amp;R$7,Attendance!$N:$N,0))))),"")</f>
        <v/>
      </c>
      <c r="S141" s="192">
        <f>IFERROR(IF(S$6="Sun",INDEX(Attendance!$R:$R,MATCH($B140&amp;S$7,Attendance!$N:$N,0)),IF(INDEX(Attendance!$R:$R,MATCH($B140&amp;S$7,Attendance!$N:$N,0))="","",IF(INDEX(Attendance!$R:$R,MATCH($B140&amp;S$7,Attendance!$N:$N,0))&gt;8,8,INDEX(Attendance!$R:$R,MATCH($B140&amp;S$7,Attendance!$N:$N,0))))),"")</f>
        <v>12</v>
      </c>
      <c r="T141" s="192">
        <f>IFERROR(IF(T$6="Sun",INDEX(Attendance!$R:$R,MATCH($B140&amp;T$7,Attendance!$N:$N,0)),IF(INDEX(Attendance!$R:$R,MATCH($B140&amp;T$7,Attendance!$N:$N,0))="","",IF(INDEX(Attendance!$R:$R,MATCH($B140&amp;T$7,Attendance!$N:$N,0))&gt;8,8,INDEX(Attendance!$R:$R,MATCH($B140&amp;T$7,Attendance!$N:$N,0))))),"")</f>
        <v>8</v>
      </c>
      <c r="U141" s="192">
        <f>IFERROR(IF(U$6="Sun",INDEX(Attendance!$R:$R,MATCH($B140&amp;U$7,Attendance!$N:$N,0)),IF(INDEX(Attendance!$R:$R,MATCH($B140&amp;U$7,Attendance!$N:$N,0))="","",IF(INDEX(Attendance!$R:$R,MATCH($B140&amp;U$7,Attendance!$N:$N,0))&gt;8,8,INDEX(Attendance!$R:$R,MATCH($B140&amp;U$7,Attendance!$N:$N,0))))),"")</f>
        <v>8</v>
      </c>
      <c r="V141" s="192">
        <f>IFERROR(IF(V$6="Sun",INDEX(Attendance!$R:$R,MATCH($B140&amp;V$7,Attendance!$N:$N,0)),IF(INDEX(Attendance!$R:$R,MATCH($B140&amp;V$7,Attendance!$N:$N,0))="","",IF(INDEX(Attendance!$R:$R,MATCH($B140&amp;V$7,Attendance!$N:$N,0))&gt;8,8,INDEX(Attendance!$R:$R,MATCH($B140&amp;V$7,Attendance!$N:$N,0))))),"")</f>
        <v>8</v>
      </c>
      <c r="W141" s="192">
        <f>IFERROR(IF(W$6="Sun",INDEX(Attendance!$R:$R,MATCH($B140&amp;W$7,Attendance!$N:$N,0)),IF(INDEX(Attendance!$R:$R,MATCH($B140&amp;W$7,Attendance!$N:$N,0))="","",IF(INDEX(Attendance!$R:$R,MATCH($B140&amp;W$7,Attendance!$N:$N,0))&gt;8,8,INDEX(Attendance!$R:$R,MATCH($B140&amp;W$7,Attendance!$N:$N,0))))),"")</f>
        <v>8</v>
      </c>
      <c r="X141" s="192">
        <f>IFERROR(IF(X$6="Sun",INDEX(Attendance!$R:$R,MATCH($B140&amp;X$7,Attendance!$N:$N,0)),IF(INDEX(Attendance!$R:$R,MATCH($B140&amp;X$7,Attendance!$N:$N,0))="","",IF(INDEX(Attendance!$R:$R,MATCH($B140&amp;X$7,Attendance!$N:$N,0))&gt;8,8,INDEX(Attendance!$R:$R,MATCH($B140&amp;X$7,Attendance!$N:$N,0))))),"")</f>
        <v>8</v>
      </c>
      <c r="Y141" s="192">
        <f>IFERROR(IF(Y$6="Sun",INDEX(Attendance!$R:$R,MATCH($B140&amp;Y$7,Attendance!$N:$N,0)),IF(INDEX(Attendance!$R:$R,MATCH($B140&amp;Y$7,Attendance!$N:$N,0))="","",IF(INDEX(Attendance!$R:$R,MATCH($B140&amp;Y$7,Attendance!$N:$N,0))&gt;8,8,INDEX(Attendance!$R:$R,MATCH($B140&amp;Y$7,Attendance!$N:$N,0))))),"")</f>
        <v>8</v>
      </c>
      <c r="Z141" s="192" t="str">
        <f>IFERROR(IF(Z$6="Sun",INDEX(Attendance!$R:$R,MATCH($B140&amp;Z$7,Attendance!$N:$N,0)),IF(INDEX(Attendance!$R:$R,MATCH($B140&amp;Z$7,Attendance!$N:$N,0))="","",IF(INDEX(Attendance!$R:$R,MATCH($B140&amp;Z$7,Attendance!$N:$N,0))&gt;8,8,INDEX(Attendance!$R:$R,MATCH($B140&amp;Z$7,Attendance!$N:$N,0))))),"")</f>
        <v/>
      </c>
      <c r="AA141" s="192">
        <f>IFERROR(IF(AA$6="Sun",INDEX(Attendance!$R:$R,MATCH($B140&amp;AA$7,Attendance!$N:$N,0)),IF(INDEX(Attendance!$R:$R,MATCH($B140&amp;AA$7,Attendance!$N:$N,0))="","",IF(INDEX(Attendance!$R:$R,MATCH($B140&amp;AA$7,Attendance!$N:$N,0))&gt;8,8,INDEX(Attendance!$R:$R,MATCH($B140&amp;AA$7,Attendance!$N:$N,0))))),"")</f>
        <v>8</v>
      </c>
      <c r="AB141" s="192">
        <f>IFERROR(IF(AB$6="Sun",INDEX(Attendance!$R:$R,MATCH($B140&amp;AB$7,Attendance!$N:$N,0)),IF(INDEX(Attendance!$R:$R,MATCH($B140&amp;AB$7,Attendance!$N:$N,0))="","",IF(INDEX(Attendance!$R:$R,MATCH($B140&amp;AB$7,Attendance!$N:$N,0))&gt;8,8,INDEX(Attendance!$R:$R,MATCH($B140&amp;AB$7,Attendance!$N:$N,0))))),"")</f>
        <v>8</v>
      </c>
      <c r="AC141" s="192">
        <f>IFERROR(IF(AC$6="Sun",INDEX(Attendance!$R:$R,MATCH($B140&amp;AC$7,Attendance!$N:$N,0)),IF(INDEX(Attendance!$R:$R,MATCH($B140&amp;AC$7,Attendance!$N:$N,0))="","",IF(INDEX(Attendance!$R:$R,MATCH($B140&amp;AC$7,Attendance!$N:$N,0))&gt;8,8,INDEX(Attendance!$R:$R,MATCH($B140&amp;AC$7,Attendance!$N:$N,0))))),"")</f>
        <v>8</v>
      </c>
      <c r="AD141" s="192">
        <f>IFERROR(IF(AD$6="Sun",INDEX(Attendance!$R:$R,MATCH($B140&amp;AD$7,Attendance!$N:$N,0)),IF(INDEX(Attendance!$R:$R,MATCH($B140&amp;AD$7,Attendance!$N:$N,0))="","",IF(INDEX(Attendance!$R:$R,MATCH($B140&amp;AD$7,Attendance!$N:$N,0))&gt;8,8,INDEX(Attendance!$R:$R,MATCH($B140&amp;AD$7,Attendance!$N:$N,0))))),"")</f>
        <v>8</v>
      </c>
      <c r="AE141" s="192">
        <f>IFERROR(IF(AE$6="Sun",INDEX(Attendance!$R:$R,MATCH($B140&amp;AE$7,Attendance!$N:$N,0)),IF(INDEX(Attendance!$R:$R,MATCH($B140&amp;AE$7,Attendance!$N:$N,0))="","",IF(INDEX(Attendance!$R:$R,MATCH($B140&amp;AE$7,Attendance!$N:$N,0))&gt;8,8,INDEX(Attendance!$R:$R,MATCH($B140&amp;AE$7,Attendance!$N:$N,0))))),"")</f>
        <v>8</v>
      </c>
      <c r="AF141" s="192">
        <f>IFERROR(IF(AF$6="Sun",INDEX(Attendance!$R:$R,MATCH($B140&amp;AF$7,Attendance!$N:$N,0)),IF(INDEX(Attendance!$R:$R,MATCH($B140&amp;AF$7,Attendance!$N:$N,0))="","",IF(INDEX(Attendance!$R:$R,MATCH($B140&amp;AF$7,Attendance!$N:$N,0))&gt;8,8,INDEX(Attendance!$R:$R,MATCH($B140&amp;AF$7,Attendance!$N:$N,0))))),"")</f>
        <v>8</v>
      </c>
      <c r="AG141" s="192" t="str">
        <f>IFERROR(IF(AG$6="Sun",INDEX(Attendance!$R:$R,MATCH($B140&amp;AG$7,Attendance!$N:$N,0)),IF(INDEX(Attendance!$R:$R,MATCH($B140&amp;AG$7,Attendance!$N:$N,0))="","",IF(INDEX(Attendance!$R:$R,MATCH($B140&amp;AG$7,Attendance!$N:$N,0))&gt;8,8,INDEX(Attendance!$R:$R,MATCH($B140&amp;AG$7,Attendance!$N:$N,0))))),"")</f>
        <v/>
      </c>
      <c r="AH141" s="192" t="str">
        <f>IFERROR(IF(AH$6="Sun",INDEX(Attendance!$R:$R,MATCH($B140&amp;AH$7,Attendance!$N:$N,0)),IF(INDEX(Attendance!$R:$R,MATCH($B140&amp;AH$7,Attendance!$N:$N,0))="","",IF(INDEX(Attendance!$R:$R,MATCH($B140&amp;AH$7,Attendance!$N:$N,0))&gt;8,8,INDEX(Attendance!$R:$R,MATCH($B140&amp;AH$7,Attendance!$N:$N,0))))),"")</f>
        <v/>
      </c>
      <c r="AI141" s="192" t="str">
        <f>IFERROR(IF(AI$6="Sun",INDEX(Attendance!$R:$R,MATCH($B140&amp;AI$7,Attendance!$N:$N,0)),IF(INDEX(Attendance!$R:$R,MATCH($B140&amp;AI$7,Attendance!$N:$N,0))="","",IF(INDEX(Attendance!$R:$R,MATCH($B140&amp;AI$7,Attendance!$N:$N,0))&gt;8,8,INDEX(Attendance!$R:$R,MATCH($B140&amp;AI$7,Attendance!$N:$N,0))))),"")</f>
        <v/>
      </c>
      <c r="AJ141" s="192" t="str">
        <f>IFERROR(IF(AJ$6="Sun",INDEX(Attendance!$R:$R,MATCH($B140&amp;AJ$7,Attendance!$N:$N,0)),IF(INDEX(Attendance!$R:$R,MATCH($B140&amp;AJ$7,Attendance!$N:$N,0))="","",IF(INDEX(Attendance!$R:$R,MATCH($B140&amp;AJ$7,Attendance!$N:$N,0))&gt;8,8,INDEX(Attendance!$R:$R,MATCH($B140&amp;AJ$7,Attendance!$N:$N,0))))),"")</f>
        <v/>
      </c>
      <c r="AK141" s="259"/>
      <c r="AL141" s="193">
        <f>ROUND((IF($C145="",Basic,MID($C145,FIND("RM",$C145)+3,4))+$AP140+$AQ145)/WorkDays/WorkHours*AL$6,4)</f>
        <v>8.8413000000000004</v>
      </c>
      <c r="AM141" s="193">
        <f>ROUND((IF($C145="",Basic,MID($C145,FIND("RM",$C145)+3,4))+$AP140+$AQ145)/WorkDays/WorkHours*AM$6,4)</f>
        <v>11.788500000000001</v>
      </c>
      <c r="AN141" s="193">
        <f>ROUND((IF($C145="",Basic,MID($C145,FIND("RM",$C145)+3,4))+$AP140+$AQ145)/WorkDays/WorkHours*AN$6,4)</f>
        <v>17.682700000000001</v>
      </c>
      <c r="AO141" s="262"/>
      <c r="AP141" s="265"/>
      <c r="AQ141" s="86"/>
      <c r="AR141" s="194"/>
      <c r="AS141" s="194"/>
      <c r="AT141" s="194"/>
      <c r="AU141" s="256"/>
    </row>
    <row r="142" spans="1:47" s="213" customFormat="1" ht="33" customHeight="1" x14ac:dyDescent="0.35">
      <c r="A142" s="189"/>
      <c r="B142" s="184"/>
      <c r="C142" s="195" t="str">
        <f>_xlfn.IFNA(INDEX(Masterlist!E:E,MATCH(B140,Masterlist!B:B,0)),"")</f>
        <v>Phone No. 25</v>
      </c>
      <c r="D142" s="1"/>
      <c r="E142" s="196" t="s">
        <v>175</v>
      </c>
      <c r="F142" s="197">
        <f>IFERROR(IF(F$6="Sun","",IF(INDEX(Attendance!$S:$S,MATCH($B140&amp;F$7,Attendance!$N:$N,0))=TRUE,"",IF(F141&lt;8,"",INDEX(Attendance!$G:$G,MATCH($B140&amp;F$7,Attendance!$N:$N,0))))),"")</f>
        <v>2</v>
      </c>
      <c r="G142" s="197">
        <f>IFERROR(IF(G$6="Sun","",IF(INDEX(Attendance!$S:$S,MATCH($B140&amp;G$7,Attendance!$N:$N,0))=TRUE,"",IF(G141&lt;8,"",INDEX(Attendance!$G:$G,MATCH($B140&amp;G$7,Attendance!$N:$N,0))))),"")</f>
        <v>2</v>
      </c>
      <c r="H142" s="197">
        <f>IFERROR(IF(H$6="Sun","",IF(INDEX(Attendance!$S:$S,MATCH($B140&amp;H$7,Attendance!$N:$N,0))=TRUE,"",IF(H141&lt;8,"",INDEX(Attendance!$G:$G,MATCH($B140&amp;H$7,Attendance!$N:$N,0))))),"")</f>
        <v>2</v>
      </c>
      <c r="I142" s="197">
        <f>IFERROR(IF(I$6="Sun","",IF(INDEX(Attendance!$S:$S,MATCH($B140&amp;I$7,Attendance!$N:$N,0))=TRUE,"",IF(I141&lt;8,"",INDEX(Attendance!$G:$G,MATCH($B140&amp;I$7,Attendance!$N:$N,0))))),"")</f>
        <v>2</v>
      </c>
      <c r="J142" s="197">
        <f>IFERROR(IF(J$6="Sun","",IF(INDEX(Attendance!$S:$S,MATCH($B140&amp;J$7,Attendance!$N:$N,0))=TRUE,"",IF(J141&lt;8,"",INDEX(Attendance!$G:$G,MATCH($B140&amp;J$7,Attendance!$N:$N,0))))),"")</f>
        <v>2</v>
      </c>
      <c r="K142" s="197">
        <f>IFERROR(IF(K$6="Sun","",IF(INDEX(Attendance!$S:$S,MATCH($B140&amp;K$7,Attendance!$N:$N,0))=TRUE,"",IF(K141&lt;8,"",INDEX(Attendance!$G:$G,MATCH($B140&amp;K$7,Attendance!$N:$N,0))))),"")</f>
        <v>2</v>
      </c>
      <c r="L142" s="197" t="str">
        <f>IFERROR(IF(L$6="Sun","",IF(INDEX(Attendance!$S:$S,MATCH($B140&amp;L$7,Attendance!$N:$N,0))=TRUE,"",IF(L141&lt;8,"",INDEX(Attendance!$G:$G,MATCH($B140&amp;L$7,Attendance!$N:$N,0))))),"")</f>
        <v/>
      </c>
      <c r="M142" s="197">
        <f>IFERROR(IF(M$6="Sun","",IF(INDEX(Attendance!$S:$S,MATCH($B140&amp;M$7,Attendance!$N:$N,0))=TRUE,"",IF(M141&lt;8,"",INDEX(Attendance!$G:$G,MATCH($B140&amp;M$7,Attendance!$N:$N,0))))),"")</f>
        <v>3</v>
      </c>
      <c r="N142" s="197">
        <f>IFERROR(IF(N$6="Sun","",IF(INDEX(Attendance!$S:$S,MATCH($B140&amp;N$7,Attendance!$N:$N,0))=TRUE,"",IF(N141&lt;8,"",INDEX(Attendance!$G:$G,MATCH($B140&amp;N$7,Attendance!$N:$N,0))))),"")</f>
        <v>3</v>
      </c>
      <c r="O142" s="197">
        <f>IFERROR(IF(O$6="Sun","",IF(INDEX(Attendance!$S:$S,MATCH($B140&amp;O$7,Attendance!$N:$N,0))=TRUE,"",IF(O141&lt;8,"",INDEX(Attendance!$G:$G,MATCH($B140&amp;O$7,Attendance!$N:$N,0))))),"")</f>
        <v>3</v>
      </c>
      <c r="P142" s="197">
        <f>IFERROR(IF(P$6="Sun","",IF(INDEX(Attendance!$S:$S,MATCH($B140&amp;P$7,Attendance!$N:$N,0))=TRUE,"",IF(P141&lt;8,"",INDEX(Attendance!$G:$G,MATCH($B140&amp;P$7,Attendance!$N:$N,0))))),"")</f>
        <v>3</v>
      </c>
      <c r="Q142" s="197">
        <f>IFERROR(IF(Q$6="Sun","",IF(INDEX(Attendance!$S:$S,MATCH($B140&amp;Q$7,Attendance!$N:$N,0))=TRUE,"",IF(Q141&lt;8,"",INDEX(Attendance!$G:$G,MATCH($B140&amp;Q$7,Attendance!$N:$N,0))))),"")</f>
        <v>0</v>
      </c>
      <c r="R142" s="197">
        <f>IFERROR(IF(R$6="Sun","",IF(INDEX(Attendance!$S:$S,MATCH($B140&amp;R$7,Attendance!$N:$N,0))=TRUE,"",IF(R141&lt;8,"",INDEX(Attendance!$G:$G,MATCH($B140&amp;R$7,Attendance!$N:$N,0))))),"")</f>
        <v>0</v>
      </c>
      <c r="S142" s="197" t="str">
        <f>IFERROR(IF(S$6="Sun","",IF(INDEX(Attendance!$S:$S,MATCH($B140&amp;S$7,Attendance!$N:$N,0))=TRUE,"",IF(S141&lt;8,"",INDEX(Attendance!$G:$G,MATCH($B140&amp;S$7,Attendance!$N:$N,0))))),"")</f>
        <v/>
      </c>
      <c r="T142" s="197">
        <f>IFERROR(IF(T$6="Sun","",IF(INDEX(Attendance!$S:$S,MATCH($B140&amp;T$7,Attendance!$N:$N,0))=TRUE,"",IF(T141&lt;8,"",INDEX(Attendance!$G:$G,MATCH($B140&amp;T$7,Attendance!$N:$N,0))))),"")</f>
        <v>3</v>
      </c>
      <c r="U142" s="197">
        <f>IFERROR(IF(U$6="Sun","",IF(INDEX(Attendance!$S:$S,MATCH($B140&amp;U$7,Attendance!$N:$N,0))=TRUE,"",IF(U141&lt;8,"",INDEX(Attendance!$G:$G,MATCH($B140&amp;U$7,Attendance!$N:$N,0))))),"")</f>
        <v>3</v>
      </c>
      <c r="V142" s="197">
        <f>IFERROR(IF(V$6="Sun","",IF(INDEX(Attendance!$S:$S,MATCH($B140&amp;V$7,Attendance!$N:$N,0))=TRUE,"",IF(V141&lt;8,"",INDEX(Attendance!$G:$G,MATCH($B140&amp;V$7,Attendance!$N:$N,0))))),"")</f>
        <v>3</v>
      </c>
      <c r="W142" s="197">
        <f>IFERROR(IF(W$6="Sun","",IF(INDEX(Attendance!$S:$S,MATCH($B140&amp;W$7,Attendance!$N:$N,0))=TRUE,"",IF(W141&lt;8,"",INDEX(Attendance!$G:$G,MATCH($B140&amp;W$7,Attendance!$N:$N,0))))),"")</f>
        <v>3</v>
      </c>
      <c r="X142" s="197">
        <f>IFERROR(IF(X$6="Sun","",IF(INDEX(Attendance!$S:$S,MATCH($B140&amp;X$7,Attendance!$N:$N,0))=TRUE,"",IF(X141&lt;8,"",INDEX(Attendance!$G:$G,MATCH($B140&amp;X$7,Attendance!$N:$N,0))))),"")</f>
        <v>3</v>
      </c>
      <c r="Y142" s="197">
        <f>IFERROR(IF(Y$6="Sun","",IF(INDEX(Attendance!$S:$S,MATCH($B140&amp;Y$7,Attendance!$N:$N,0))=TRUE,"",IF(Y141&lt;8,"",INDEX(Attendance!$G:$G,MATCH($B140&amp;Y$7,Attendance!$N:$N,0))))),"")</f>
        <v>3</v>
      </c>
      <c r="Z142" s="197" t="str">
        <f>IFERROR(IF(Z$6="Sun","",IF(INDEX(Attendance!$S:$S,MATCH($B140&amp;Z$7,Attendance!$N:$N,0))=TRUE,"",IF(Z141&lt;8,"",INDEX(Attendance!$G:$G,MATCH($B140&amp;Z$7,Attendance!$N:$N,0))))),"")</f>
        <v/>
      </c>
      <c r="AA142" s="197">
        <f>IFERROR(IF(AA$6="Sun","",IF(INDEX(Attendance!$S:$S,MATCH($B140&amp;AA$7,Attendance!$N:$N,0))=TRUE,"",IF(AA141&lt;8,"",INDEX(Attendance!$G:$G,MATCH($B140&amp;AA$7,Attendance!$N:$N,0))))),"")</f>
        <v>3</v>
      </c>
      <c r="AB142" s="197">
        <f>IFERROR(IF(AB$6="Sun","",IF(INDEX(Attendance!$S:$S,MATCH($B140&amp;AB$7,Attendance!$N:$N,0))=TRUE,"",IF(AB141&lt;8,"",INDEX(Attendance!$G:$G,MATCH($B140&amp;AB$7,Attendance!$N:$N,0))))),"")</f>
        <v>3</v>
      </c>
      <c r="AC142" s="197">
        <f>IFERROR(IF(AC$6="Sun","",IF(INDEX(Attendance!$S:$S,MATCH($B140&amp;AC$7,Attendance!$N:$N,0))=TRUE,"",IF(AC141&lt;8,"",INDEX(Attendance!$G:$G,MATCH($B140&amp;AC$7,Attendance!$N:$N,0))))),"")</f>
        <v>3</v>
      </c>
      <c r="AD142" s="197">
        <f>IFERROR(IF(AD$6="Sun","",IF(INDEX(Attendance!$S:$S,MATCH($B140&amp;AD$7,Attendance!$N:$N,0))=TRUE,"",IF(AD141&lt;8,"",INDEX(Attendance!$G:$G,MATCH($B140&amp;AD$7,Attendance!$N:$N,0))))),"")</f>
        <v>3</v>
      </c>
      <c r="AE142" s="197">
        <f>IFERROR(IF(AE$6="Sun","",IF(INDEX(Attendance!$S:$S,MATCH($B140&amp;AE$7,Attendance!$N:$N,0))=TRUE,"",IF(AE141&lt;8,"",INDEX(Attendance!$G:$G,MATCH($B140&amp;AE$7,Attendance!$N:$N,0))))),"")</f>
        <v>3</v>
      </c>
      <c r="AF142" s="197">
        <f>IFERROR(IF(AF$6="Sun","",IF(INDEX(Attendance!$S:$S,MATCH($B140&amp;AF$7,Attendance!$N:$N,0))=TRUE,"",IF(AF141&lt;8,"",INDEX(Attendance!$G:$G,MATCH($B140&amp;AF$7,Attendance!$N:$N,0))))),"")</f>
        <v>3</v>
      </c>
      <c r="AG142" s="197" t="str">
        <f>IFERROR(IF(AG$6="Sun","",IF(INDEX(Attendance!$S:$S,MATCH($B140&amp;AG$7,Attendance!$N:$N,0))=TRUE,"",IF(AG141&lt;8,"",INDEX(Attendance!$G:$G,MATCH($B140&amp;AG$7,Attendance!$N:$N,0))))),"")</f>
        <v/>
      </c>
      <c r="AH142" s="197" t="str">
        <f>IFERROR(IF(AH$6="Sun","",IF(INDEX(Attendance!$S:$S,MATCH($B140&amp;AH$7,Attendance!$N:$N,0))=TRUE,"",IF(AH141&lt;8,"",INDEX(Attendance!$G:$G,MATCH($B140&amp;AH$7,Attendance!$N:$N,0))))),"")</f>
        <v/>
      </c>
      <c r="AI142" s="197" t="str">
        <f>IFERROR(IF(AI$6="Sun","",IF(INDEX(Attendance!$S:$S,MATCH($B140&amp;AI$7,Attendance!$N:$N,0))=TRUE,"",IF(AI141&lt;8,"",INDEX(Attendance!$G:$G,MATCH($B140&amp;AI$7,Attendance!$N:$N,0))))),"")</f>
        <v/>
      </c>
      <c r="AJ142" s="197" t="str">
        <f>IFERROR(IF(AJ$6="Sun","",IF(INDEX(Attendance!$S:$S,MATCH($B140&amp;AJ$7,Attendance!$N:$N,0))=TRUE,"",IF(AJ141&lt;8,"",INDEX(Attendance!$G:$G,MATCH($B140&amp;AJ$7,Attendance!$N:$N,0))))),"")</f>
        <v/>
      </c>
      <c r="AK142" s="259"/>
      <c r="AL142" s="198"/>
      <c r="AM142" s="198"/>
      <c r="AN142" s="198"/>
      <c r="AO142" s="262"/>
      <c r="AP142" s="265"/>
      <c r="AQ142" s="86"/>
      <c r="AR142" s="194"/>
      <c r="AS142" s="194"/>
      <c r="AT142" s="194"/>
      <c r="AU142" s="256"/>
    </row>
    <row r="143" spans="1:47" s="213" customFormat="1" ht="33" customHeight="1" x14ac:dyDescent="0.35">
      <c r="A143" s="189"/>
      <c r="B143" s="184"/>
      <c r="C143" s="195" t="str">
        <f>_xlfn.IFNA(INDEX(Masterlist!F:F,MATCH(B140,Masterlist!B:B,0)),"")</f>
        <v>Acc No. 25 Bank Code 25</v>
      </c>
      <c r="D143" s="88"/>
      <c r="E143" s="196"/>
      <c r="F143" s="199"/>
      <c r="G143" s="200"/>
      <c r="H143" s="192"/>
      <c r="I143" s="192"/>
      <c r="J143" s="192"/>
      <c r="K143" s="192"/>
      <c r="L143" s="192"/>
      <c r="M143" s="192"/>
      <c r="N143" s="192"/>
      <c r="O143" s="192"/>
      <c r="P143" s="192"/>
      <c r="Q143" s="201"/>
      <c r="R143" s="201"/>
      <c r="S143" s="192"/>
      <c r="T143" s="192"/>
      <c r="U143" s="192"/>
      <c r="V143" s="192"/>
      <c r="W143" s="192"/>
      <c r="X143" s="192"/>
      <c r="Y143" s="192"/>
      <c r="Z143" s="192"/>
      <c r="AA143" s="192"/>
      <c r="AB143" s="192"/>
      <c r="AC143" s="192"/>
      <c r="AD143" s="192"/>
      <c r="AE143" s="192"/>
      <c r="AF143" s="192"/>
      <c r="AG143" s="192"/>
      <c r="AH143" s="192"/>
      <c r="AI143" s="192"/>
      <c r="AJ143" s="192"/>
      <c r="AK143" s="259"/>
      <c r="AL143" s="198"/>
      <c r="AM143" s="198"/>
      <c r="AN143" s="198"/>
      <c r="AO143" s="262"/>
      <c r="AP143" s="265"/>
      <c r="AQ143" s="86"/>
      <c r="AR143" s="194"/>
      <c r="AS143" s="194"/>
      <c r="AT143" s="194"/>
      <c r="AU143" s="256"/>
    </row>
    <row r="144" spans="1:47" s="213" customFormat="1" ht="33" customHeight="1" x14ac:dyDescent="0.35">
      <c r="A144" s="189"/>
      <c r="B144" s="184"/>
      <c r="C144" s="202">
        <f>_xlfn.IFNA(INDEX(Masterlist!I:I,MATCH(B140,Masterlist!B:B,0)),"")</f>
        <v>43719</v>
      </c>
      <c r="D144" s="226" t="str">
        <f>_xlfn.IFNA(IF(INDEX(Attendance!H:H,MATCH(B140,Attendance!$A:$A,0))="VMI","SCOPE ALLW",""),"")</f>
        <v/>
      </c>
      <c r="E144" s="196" t="s">
        <v>13</v>
      </c>
      <c r="F144" s="203" t="str">
        <f>IFERROR(IF(AND(RIGHT(F140,1)="N",VALUE(F141)&gt;=8),Database!$I$3,""),"")</f>
        <v/>
      </c>
      <c r="G144" s="192" t="str">
        <f>IFERROR(IF(AND(RIGHT(G140,1)="N",VALUE(G141)&gt;=8),Database!$I$3,""),"")</f>
        <v/>
      </c>
      <c r="H144" s="199" t="str">
        <f>IFERROR(IF(AND(RIGHT(H140,1)="N",VALUE(H141)&gt;=8),Database!$I$3,""),"")</f>
        <v/>
      </c>
      <c r="I144" s="192" t="str">
        <f>IFERROR(IF(AND(RIGHT(I140,1)="N",VALUE(I141)&gt;=8),Database!$I$3,""),"")</f>
        <v/>
      </c>
      <c r="J144" s="192" t="str">
        <f>IFERROR(IF(AND(RIGHT(J140,1)="N",VALUE(J141)&gt;=8),Database!$I$3,""),"")</f>
        <v/>
      </c>
      <c r="K144" s="192" t="str">
        <f>IFERROR(IF(AND(RIGHT(K140,1)="N",VALUE(K141)&gt;=8),Database!$I$3,""),"")</f>
        <v/>
      </c>
      <c r="L144" s="192" t="str">
        <f>IFERROR(IF(AND(RIGHT(L140,1)="N",VALUE(L141)&gt;=8),Database!$I$3,""),"")</f>
        <v/>
      </c>
      <c r="M144" s="192" t="str">
        <f>IFERROR(IF(AND(RIGHT(M140,1)="N",VALUE(M141)&gt;=8),Database!$I$3,""),"")</f>
        <v/>
      </c>
      <c r="N144" s="192" t="str">
        <f>IFERROR(IF(AND(RIGHT(N140,1)="N",VALUE(N141)&gt;=8),Database!$I$3,""),"")</f>
        <v/>
      </c>
      <c r="O144" s="192" t="str">
        <f>IFERROR(IF(AND(RIGHT(O140,1)="N",VALUE(O141)&gt;=8),Database!$I$3,""),"")</f>
        <v/>
      </c>
      <c r="P144" s="192" t="str">
        <f>IFERROR(IF(AND(RIGHT(P140,1)="N",VALUE(P141)&gt;=8),Database!$I$3,""),"")</f>
        <v/>
      </c>
      <c r="Q144" s="192" t="str">
        <f>IFERROR(IF(AND(RIGHT(Q140,1)="N",VALUE(Q141)&gt;=8),Database!$I$3,""),"")</f>
        <v/>
      </c>
      <c r="R144" s="192" t="str">
        <f>IFERROR(IF(AND(RIGHT(R140,1)="N",VALUE(R141)&gt;=8),Database!$I$3,""),"")</f>
        <v/>
      </c>
      <c r="S144" s="192">
        <f>IFERROR(IF(AND(RIGHT(S140,1)="N",VALUE(S141)&gt;=8),Database!$I$3,""),"")</f>
        <v>2</v>
      </c>
      <c r="T144" s="192">
        <f>IFERROR(IF(AND(RIGHT(T140,1)="N",VALUE(T141)&gt;=8),Database!$I$3,""),"")</f>
        <v>2</v>
      </c>
      <c r="U144" s="192">
        <f>IFERROR(IF(AND(RIGHT(U140,1)="N",VALUE(U141)&gt;=8),Database!$I$3,""),"")</f>
        <v>2</v>
      </c>
      <c r="V144" s="192">
        <f>IFERROR(IF(AND(RIGHT(V140,1)="N",VALUE(V141)&gt;=8),Database!$I$3,""),"")</f>
        <v>2</v>
      </c>
      <c r="W144" s="192">
        <f>IFERROR(IF(AND(RIGHT(W140,1)="N",VALUE(W141)&gt;=8),Database!$I$3,""),"")</f>
        <v>2</v>
      </c>
      <c r="X144" s="192">
        <f>IFERROR(IF(AND(RIGHT(X140,1)="N",VALUE(X141)&gt;=8),Database!$I$3,""),"")</f>
        <v>2</v>
      </c>
      <c r="Y144" s="192">
        <f>IFERROR(IF(AND(RIGHT(Y140,1)="N",VALUE(Y141)&gt;=8),Database!$I$3,""),"")</f>
        <v>2</v>
      </c>
      <c r="Z144" s="192" t="str">
        <f>IFERROR(IF(AND(RIGHT(Z140,1)="N",VALUE(Z141)&gt;=8),Database!$I$3,""),"")</f>
        <v/>
      </c>
      <c r="AA144" s="192">
        <f>IFERROR(IF(AND(RIGHT(AA140,1)="N",VALUE(AA141)&gt;=8),Database!$I$3,""),"")</f>
        <v>2</v>
      </c>
      <c r="AB144" s="192">
        <f>IFERROR(IF(AND(RIGHT(AB140,1)="N",VALUE(AB141)&gt;=8),Database!$I$3,""),"")</f>
        <v>2</v>
      </c>
      <c r="AC144" s="192">
        <f>IFERROR(IF(AND(RIGHT(AC140,1)="N",VALUE(AC141)&gt;=8),Database!$I$3,""),"")</f>
        <v>2</v>
      </c>
      <c r="AD144" s="192">
        <f>IFERROR(IF(AND(RIGHT(AD140,1)="N",VALUE(AD141)&gt;=8),Database!$I$3,""),"")</f>
        <v>2</v>
      </c>
      <c r="AE144" s="192">
        <f>IFERROR(IF(AND(RIGHT(AE140,1)="N",VALUE(AE141)&gt;=8),Database!$I$3,""),"")</f>
        <v>2</v>
      </c>
      <c r="AF144" s="192">
        <f>IFERROR(IF(AND(RIGHT(AF140,1)="N",VALUE(AF141)&gt;=8),Database!$I$3,""),"")</f>
        <v>2</v>
      </c>
      <c r="AG144" s="192" t="str">
        <f>IFERROR(IF(AND(RIGHT(AG140,1)="N",VALUE(AG141)&gt;=8),Database!$I$3,""),"")</f>
        <v/>
      </c>
      <c r="AH144" s="192" t="str">
        <f>IFERROR(IF(AND(RIGHT(AH140,1)="N",VALUE(AH141)&gt;=8),Database!$I$3,""),"")</f>
        <v/>
      </c>
      <c r="AI144" s="192" t="str">
        <f>IFERROR(IF(AND(RIGHT(AI140,1)="N",VALUE(AI141)&gt;=8),Database!$I$3,""),"")</f>
        <v/>
      </c>
      <c r="AJ144" s="192" t="str">
        <f>IFERROR(IF(AND(RIGHT(AJ140,1)="N",VALUE(AJ141)&gt;=8),Database!$I$3,""),"")</f>
        <v/>
      </c>
      <c r="AK144" s="259"/>
      <c r="AL144" s="204"/>
      <c r="AM144" s="198"/>
      <c r="AN144" s="198"/>
      <c r="AO144" s="262"/>
      <c r="AP144" s="265"/>
      <c r="AQ144" s="86"/>
      <c r="AR144" s="194"/>
      <c r="AS144" s="194"/>
      <c r="AT144" s="194"/>
      <c r="AU144" s="256"/>
    </row>
    <row r="145" spans="1:47" s="213" customFormat="1" ht="33" customHeight="1" thickBot="1" x14ac:dyDescent="0.4">
      <c r="A145" s="189"/>
      <c r="B145" s="205"/>
      <c r="C145" s="222"/>
      <c r="D145" s="28"/>
      <c r="E145" s="206" t="s">
        <v>176</v>
      </c>
      <c r="F145" s="207">
        <f>IFERROR(IF(INDEX(Attendance!$T:$T,MATCH($B140&amp;F$7,Attendance!$N:$N,0))=TRUE,"L",IF(SUM(F141:F142)&gt;=10,5,"")),"")</f>
        <v>5</v>
      </c>
      <c r="G145" s="207">
        <f>IFERROR(IF(INDEX(Attendance!$T:$T,MATCH($B140&amp;G$7,Attendance!$N:$N,0))=TRUE,"L",IF(SUM(G141:G142)&gt;=10,5,"")),"")</f>
        <v>5</v>
      </c>
      <c r="H145" s="208">
        <f>IFERROR(IF(INDEX(Attendance!$T:$T,MATCH($B140&amp;H$7,Attendance!$N:$N,0))=TRUE,"L",IF(SUM(H141:H142)&gt;=10,5,"")),"")</f>
        <v>5</v>
      </c>
      <c r="I145" s="208">
        <f>IFERROR(IF(INDEX(Attendance!$T:$T,MATCH($B140&amp;I$7,Attendance!$N:$N,0))=TRUE,"L",IF(SUM(I141:I142)&gt;=10,5,"")),"")</f>
        <v>5</v>
      </c>
      <c r="J145" s="208" t="str">
        <f>IFERROR(IF(INDEX(Attendance!$T:$T,MATCH($B140&amp;J$7,Attendance!$N:$N,0))=TRUE,"L",IF(SUM(J141:J142)&gt;=10,5,"")),"")</f>
        <v>L</v>
      </c>
      <c r="K145" s="208">
        <f>IFERROR(IF(INDEX(Attendance!$T:$T,MATCH($B140&amp;K$7,Attendance!$N:$N,0))=TRUE,"L",IF(SUM(K141:K142)&gt;=10,5,"")),"")</f>
        <v>5</v>
      </c>
      <c r="L145" s="208">
        <f>IFERROR(IF(INDEX(Attendance!$T:$T,MATCH($B140&amp;L$7,Attendance!$N:$N,0))=TRUE,"L",IF(SUM(L141:L142)&gt;=10,5,"")),"")</f>
        <v>5</v>
      </c>
      <c r="M145" s="208">
        <f>IFERROR(IF(INDEX(Attendance!$T:$T,MATCH($B140&amp;M$7,Attendance!$N:$N,0))=TRUE,"L",IF(SUM(M141:M142)&gt;=10,5,"")),"")</f>
        <v>5</v>
      </c>
      <c r="N145" s="208">
        <f>IFERROR(IF(INDEX(Attendance!$T:$T,MATCH($B140&amp;N$7,Attendance!$N:$N,0))=TRUE,"L",IF(SUM(N141:N142)&gt;=10,5,"")),"")</f>
        <v>5</v>
      </c>
      <c r="O145" s="208" t="str">
        <f>IFERROR(IF(INDEX(Attendance!$T:$T,MATCH($B140&amp;O$7,Attendance!$N:$N,0))=TRUE,"L",IF(SUM(O141:O142)&gt;=10,5,"")),"")</f>
        <v>L</v>
      </c>
      <c r="P145" s="208">
        <f>IFERROR(IF(INDEX(Attendance!$T:$T,MATCH($B140&amp;P$7,Attendance!$N:$N,0))=TRUE,"L",IF(SUM(P141:P142)&gt;=10,5,"")),"")</f>
        <v>5</v>
      </c>
      <c r="Q145" s="208" t="str">
        <f>IFERROR(IF(INDEX(Attendance!$T:$T,MATCH($B140&amp;Q$7,Attendance!$N:$N,0))=TRUE,"L",IF(SUM(Q141:Q142)&gt;=10,5,"")),"")</f>
        <v/>
      </c>
      <c r="R145" s="208" t="str">
        <f>IFERROR(IF(INDEX(Attendance!$T:$T,MATCH($B140&amp;R$7,Attendance!$N:$N,0))=TRUE,"L",IF(SUM(R141:R142)&gt;=10,5,"")),"")</f>
        <v/>
      </c>
      <c r="S145" s="208">
        <f>IFERROR(IF(INDEX(Attendance!$T:$T,MATCH($B140&amp;S$7,Attendance!$N:$N,0))=TRUE,"L",IF(SUM(S141:S142)&gt;=10,5,"")),"")</f>
        <v>5</v>
      </c>
      <c r="T145" s="208">
        <f>IFERROR(IF(INDEX(Attendance!$T:$T,MATCH($B140&amp;T$7,Attendance!$N:$N,0))=TRUE,"L",IF(SUM(T141:T142)&gt;=10,5,"")),"")</f>
        <v>5</v>
      </c>
      <c r="U145" s="208">
        <f>IFERROR(IF(INDEX(Attendance!$T:$T,MATCH($B140&amp;U$7,Attendance!$N:$N,0))=TRUE,"L",IF(SUM(U141:U142)&gt;=10,5,"")),"")</f>
        <v>5</v>
      </c>
      <c r="V145" s="208">
        <f>IFERROR(IF(INDEX(Attendance!$T:$T,MATCH($B140&amp;V$7,Attendance!$N:$N,0))=TRUE,"L",IF(SUM(V141:V142)&gt;=10,5,"")),"")</f>
        <v>5</v>
      </c>
      <c r="W145" s="208">
        <f>IFERROR(IF(INDEX(Attendance!$T:$T,MATCH($B140&amp;W$7,Attendance!$N:$N,0))=TRUE,"L",IF(SUM(W141:W142)&gt;=10,5,"")),"")</f>
        <v>5</v>
      </c>
      <c r="X145" s="208">
        <f>IFERROR(IF(INDEX(Attendance!$T:$T,MATCH($B140&amp;X$7,Attendance!$N:$N,0))=TRUE,"L",IF(SUM(X141:X142)&gt;=10,5,"")),"")</f>
        <v>5</v>
      </c>
      <c r="Y145" s="208">
        <f>IFERROR(IF(INDEX(Attendance!$T:$T,MATCH($B140&amp;Y$7,Attendance!$N:$N,0))=TRUE,"L",IF(SUM(Y141:Y142)&gt;=10,5,"")),"")</f>
        <v>5</v>
      </c>
      <c r="Z145" s="208" t="str">
        <f>IFERROR(IF(INDEX(Attendance!$T:$T,MATCH($B140&amp;Z$7,Attendance!$N:$N,0))=TRUE,"L",IF(SUM(Z141:Z142)&gt;=10,5,"")),"")</f>
        <v/>
      </c>
      <c r="AA145" s="208">
        <f>IFERROR(IF(INDEX(Attendance!$T:$T,MATCH($B140&amp;AA$7,Attendance!$N:$N,0))=TRUE,"L",IF(SUM(AA141:AA142)&gt;=10,5,"")),"")</f>
        <v>5</v>
      </c>
      <c r="AB145" s="208">
        <f>IFERROR(IF(INDEX(Attendance!$T:$T,MATCH($B140&amp;AB$7,Attendance!$N:$N,0))=TRUE,"L",IF(SUM(AB141:AB142)&gt;=10,5,"")),"")</f>
        <v>5</v>
      </c>
      <c r="AC145" s="208">
        <f>IFERROR(IF(INDEX(Attendance!$T:$T,MATCH($B140&amp;AC$7,Attendance!$N:$N,0))=TRUE,"L",IF(SUM(AC141:AC142)&gt;=10,5,"")),"")</f>
        <v>5</v>
      </c>
      <c r="AD145" s="208">
        <f>IFERROR(IF(INDEX(Attendance!$T:$T,MATCH($B140&amp;AD$7,Attendance!$N:$N,0))=TRUE,"L",IF(SUM(AD141:AD142)&gt;=10,5,"")),"")</f>
        <v>5</v>
      </c>
      <c r="AE145" s="208">
        <f>IFERROR(IF(INDEX(Attendance!$T:$T,MATCH($B140&amp;AE$7,Attendance!$N:$N,0))=TRUE,"L",IF(SUM(AE141:AE142)&gt;=10,5,"")),"")</f>
        <v>5</v>
      </c>
      <c r="AF145" s="208">
        <f>IFERROR(IF(INDEX(Attendance!$T:$T,MATCH($B140&amp;AF$7,Attendance!$N:$N,0))=TRUE,"L",IF(SUM(AF141:AF142)&gt;=10,5,"")),"")</f>
        <v>5</v>
      </c>
      <c r="AG145" s="208" t="str">
        <f>IFERROR(IF(INDEX(Attendance!$T:$T,MATCH($B140&amp;AG$7,Attendance!$N:$N,0))=TRUE,"L",IF(SUM(AG141:AG142)&gt;=10,5,"")),"")</f>
        <v/>
      </c>
      <c r="AH145" s="208" t="str">
        <f>IFERROR(IF(INDEX(Attendance!$T:$T,MATCH($B140&amp;AH$7,Attendance!$N:$N,0))=TRUE,"L",IF(SUM(AH141:AH142)&gt;=10,5,"")),"")</f>
        <v/>
      </c>
      <c r="AI145" s="208" t="str">
        <f>IFERROR(IF(INDEX(Attendance!$T:$T,MATCH($B140&amp;AI$7,Attendance!$N:$N,0))=TRUE,"L",IF(SUM(AI141:AI142)&gt;=10,5,"")),"")</f>
        <v/>
      </c>
      <c r="AJ145" s="208" t="str">
        <f>IFERROR(IF(INDEX(Attendance!$T:$T,MATCH($B140&amp;AJ$7,Attendance!$N:$N,0))=TRUE,"L",IF(SUM(AJ141:AJ142)&gt;=10,5,"")),"")</f>
        <v/>
      </c>
      <c r="AK145" s="260"/>
      <c r="AL145" s="209">
        <f>ROUND(AL140*AL141,2)</f>
        <v>530.48</v>
      </c>
      <c r="AM145" s="209">
        <f>ROUND(AM140*AM141,2)</f>
        <v>271.14</v>
      </c>
      <c r="AN145" s="209">
        <f>ROUND(AN140*AN141,2)</f>
        <v>0</v>
      </c>
      <c r="AO145" s="263"/>
      <c r="AP145" s="266"/>
      <c r="AQ145" s="210">
        <f>AQ140*$AQ$5</f>
        <v>0</v>
      </c>
      <c r="AR145" s="211">
        <f>AR140*ROUND(IF($C145="",Basic,MID($C145,FIND("RM",$C145)+3,4))/WorkDays,2)</f>
        <v>0</v>
      </c>
      <c r="AS145" s="211">
        <f>AS140*ROUND(IF($C145="",Basic,MID($C145,FIND("RM",$C145)+3,4))/WorkDays,2)</f>
        <v>0</v>
      </c>
      <c r="AT145" s="211">
        <f>AT140*ROUND(IF($C145="",Basic,MID($C145,FIND("RM",$C145)+3,4))/WorkDays,2)</f>
        <v>92.3</v>
      </c>
      <c r="AU145" s="257"/>
    </row>
    <row r="146" spans="1:47" s="213" customFormat="1" ht="33" customHeight="1" x14ac:dyDescent="0.35">
      <c r="A146" s="175">
        <f t="shared" si="24"/>
        <v>24</v>
      </c>
      <c r="B146" s="184" t="str">
        <f>_xlfn.IFNA(INDEX(Attendance!$A:$A,MATCH(A146,Attendance!$M:$M,0)),"")</f>
        <v>Code 26</v>
      </c>
      <c r="C146" s="185" t="str">
        <f>_xlfn.IFNA(INDEX(Masterlist!C:C,MATCH(B146,Masterlist!B:B,0)),"")</f>
        <v>Name 26</v>
      </c>
      <c r="D146" s="87"/>
      <c r="E146" s="186" t="s">
        <v>173</v>
      </c>
      <c r="F146" s="83" t="str" cm="1">
        <f t="array" ref="F146">_xlfn.IFNA(IF(OR(VALUE(F$7&amp;$C$3)=PH),IF(F147="","PH",IF(INDEX(Attendance!$O:$O,MATCH($B146&amp;F$7,Attendance!$N:$N,0))&lt;"1200","PM","PN")),IF(F$6="Sun",IF(F147="","RD",IF(INDEX(Attendance!$O:$O,MATCH($B146&amp;F$7,Attendance!$N:$N,0))&lt;"1200","RM","RN")),IF(F147="",IF(F$7="","",IF(INDEX(Attendance!$I:$I,MATCH($B146&amp;F$7,Attendance!$N:$N,0))="ABS","AB","UL")),IF(INDEX(Attendance!$O:$O,MATCH($B146&amp;F$7,Attendance!$N:$N,0))&lt;"1200","M","N")))),"")</f>
        <v>N</v>
      </c>
      <c r="G146" s="83" t="str" cm="1">
        <f t="array" ref="G146">_xlfn.IFNA(IF(OR(VALUE(G$7&amp;$C$3)=PH),IF(G147="","PH",IF(INDEX(Attendance!$O:$O,MATCH($B146&amp;G$7,Attendance!$N:$N,0))&lt;"1200","PM","PN")),IF(G$6="Sun",IF(G147="","RD",IF(INDEX(Attendance!$O:$O,MATCH($B146&amp;G$7,Attendance!$N:$N,0))&lt;"1200","RM","RN")),IF(G147="",IF(G$7="","",IF(INDEX(Attendance!$I:$I,MATCH($B146&amp;G$7,Attendance!$N:$N,0))="ABS","AB","UL")),IF(INDEX(Attendance!$O:$O,MATCH($B146&amp;G$7,Attendance!$N:$N,0))&lt;"1200","M","N")))),"")</f>
        <v>N</v>
      </c>
      <c r="H146" s="83" t="str" cm="1">
        <f t="array" ref="H146">_xlfn.IFNA(IF(OR(VALUE(H$7&amp;$C$3)=PH),IF(H147="","PH",IF(INDEX(Attendance!$O:$O,MATCH($B146&amp;H$7,Attendance!$N:$N,0))&lt;"1200","PM","PN")),IF(H$6="Sun",IF(H147="","RD",IF(INDEX(Attendance!$O:$O,MATCH($B146&amp;H$7,Attendance!$N:$N,0))&lt;"1200","RM","RN")),IF(H147="",IF(H$7="","",IF(INDEX(Attendance!$I:$I,MATCH($B146&amp;H$7,Attendance!$N:$N,0))="ABS","AB","UL")),IF(INDEX(Attendance!$O:$O,MATCH($B146&amp;H$7,Attendance!$N:$N,0))&lt;"1200","M","N")))),"")</f>
        <v>N</v>
      </c>
      <c r="I146" s="83" t="str" cm="1">
        <f t="array" ref="I146">_xlfn.IFNA(IF(OR(VALUE(I$7&amp;$C$3)=PH),IF(I147="","PH",IF(INDEX(Attendance!$O:$O,MATCH($B146&amp;I$7,Attendance!$N:$N,0))&lt;"1200","PM","PN")),IF(I$6="Sun",IF(I147="","RD",IF(INDEX(Attendance!$O:$O,MATCH($B146&amp;I$7,Attendance!$N:$N,0))&lt;"1200","RM","RN")),IF(I147="",IF(I$7="","",IF(INDEX(Attendance!$I:$I,MATCH($B146&amp;I$7,Attendance!$N:$N,0))="ABS","AB","UL")),IF(INDEX(Attendance!$O:$O,MATCH($B146&amp;I$7,Attendance!$N:$N,0))&lt;"1200","M","N")))),"")</f>
        <v>N</v>
      </c>
      <c r="J146" s="83" t="str" cm="1">
        <f t="array" ref="J146">_xlfn.IFNA(IF(OR(VALUE(J$7&amp;$C$3)=PH),IF(J147="","PH",IF(INDEX(Attendance!$O:$O,MATCH($B146&amp;J$7,Attendance!$N:$N,0))&lt;"1200","PM","PN")),IF(J$6="Sun",IF(J147="","RD",IF(INDEX(Attendance!$O:$O,MATCH($B146&amp;J$7,Attendance!$N:$N,0))&lt;"1200","RM","RN")),IF(J147="",IF(J$7="","",IF(INDEX(Attendance!$I:$I,MATCH($B146&amp;J$7,Attendance!$N:$N,0))="ABS","AB","UL")),IF(INDEX(Attendance!$O:$O,MATCH($B146&amp;J$7,Attendance!$N:$N,0))&lt;"1200","M","N")))),"")</f>
        <v>N</v>
      </c>
      <c r="K146" s="83" t="str" cm="1">
        <f t="array" ref="K146">_xlfn.IFNA(IF(OR(VALUE(K$7&amp;$C$3)=PH),IF(K147="","PH",IF(INDEX(Attendance!$O:$O,MATCH($B146&amp;K$7,Attendance!$N:$N,0))&lt;"1200","PM","PN")),IF(K$6="Sun",IF(K147="","RD",IF(INDEX(Attendance!$O:$O,MATCH($B146&amp;K$7,Attendance!$N:$N,0))&lt;"1200","RM","RN")),IF(K147="",IF(K$7="","",IF(INDEX(Attendance!$I:$I,MATCH($B146&amp;K$7,Attendance!$N:$N,0))="ABS","AB","UL")),IF(INDEX(Attendance!$O:$O,MATCH($B146&amp;K$7,Attendance!$N:$N,0))&lt;"1200","M","N")))),"")</f>
        <v>N</v>
      </c>
      <c r="L146" s="83" t="str" cm="1">
        <f t="array" ref="L146">_xlfn.IFNA(IF(OR(VALUE(L$7&amp;$C$3)=PH),IF(L147="","PH",IF(INDEX(Attendance!$O:$O,MATCH($B146&amp;L$7,Attendance!$N:$N,0))&lt;"1200","PM","PN")),IF(L$6="Sun",IF(L147="","RD",IF(INDEX(Attendance!$O:$O,MATCH($B146&amp;L$7,Attendance!$N:$N,0))&lt;"1200","RM","RN")),IF(L147="",IF(L$7="","",IF(INDEX(Attendance!$I:$I,MATCH($B146&amp;L$7,Attendance!$N:$N,0))="ABS","AB","UL")),IF(INDEX(Attendance!$O:$O,MATCH($B146&amp;L$7,Attendance!$N:$N,0))&lt;"1200","M","N")))),"")</f>
        <v>RD</v>
      </c>
      <c r="M146" s="83" t="str" cm="1">
        <f t="array" ref="M146">_xlfn.IFNA(IF(OR(VALUE(M$7&amp;$C$3)=PH),IF(M147="","PH",IF(INDEX(Attendance!$O:$O,MATCH($B146&amp;M$7,Attendance!$N:$N,0))&lt;"1200","PM","PN")),IF(M$6="Sun",IF(M147="","RD",IF(INDEX(Attendance!$O:$O,MATCH($B146&amp;M$7,Attendance!$N:$N,0))&lt;"1200","RM","RN")),IF(M147="",IF(M$7="","",IF(INDEX(Attendance!$I:$I,MATCH($B146&amp;M$7,Attendance!$N:$N,0))="ABS","AB","UL")),IF(INDEX(Attendance!$O:$O,MATCH($B146&amp;M$7,Attendance!$N:$N,0))&lt;"1200","M","N")))),"")</f>
        <v>N</v>
      </c>
      <c r="N146" s="83" t="str" cm="1">
        <f t="array" ref="N146">_xlfn.IFNA(IF(OR(VALUE(N$7&amp;$C$3)=PH),IF(N147="","PH",IF(INDEX(Attendance!$O:$O,MATCH($B146&amp;N$7,Attendance!$N:$N,0))&lt;"1200","PM","PN")),IF(N$6="Sun",IF(N147="","RD",IF(INDEX(Attendance!$O:$O,MATCH($B146&amp;N$7,Attendance!$N:$N,0))&lt;"1200","RM","RN")),IF(N147="",IF(N$7="","",IF(INDEX(Attendance!$I:$I,MATCH($B146&amp;N$7,Attendance!$N:$N,0))="ABS","AB","UL")),IF(INDEX(Attendance!$O:$O,MATCH($B146&amp;N$7,Attendance!$N:$N,0))&lt;"1200","M","N")))),"")</f>
        <v>N</v>
      </c>
      <c r="O146" s="83" t="str" cm="1">
        <f t="array" ref="O146">_xlfn.IFNA(IF(OR(VALUE(O$7&amp;$C$3)=PH),IF(O147="","PH",IF(INDEX(Attendance!$O:$O,MATCH($B146&amp;O$7,Attendance!$N:$N,0))&lt;"1200","PM","PN")),IF(O$6="Sun",IF(O147="","RD",IF(INDEX(Attendance!$O:$O,MATCH($B146&amp;O$7,Attendance!$N:$N,0))&lt;"1200","RM","RN")),IF(O147="",IF(O$7="","",IF(INDEX(Attendance!$I:$I,MATCH($B146&amp;O$7,Attendance!$N:$N,0))="ABS","AB","UL")),IF(INDEX(Attendance!$O:$O,MATCH($B146&amp;O$7,Attendance!$N:$N,0))&lt;"1200","M","N")))),"")</f>
        <v>N</v>
      </c>
      <c r="P146" s="83" t="str" cm="1">
        <f t="array" ref="P146">_xlfn.IFNA(IF(OR(VALUE(P$7&amp;$C$3)=PH),IF(P147="","PH",IF(INDEX(Attendance!$O:$O,MATCH($B146&amp;P$7,Attendance!$N:$N,0))&lt;"1200","PM","PN")),IF(P$6="Sun",IF(P147="","RD",IF(INDEX(Attendance!$O:$O,MATCH($B146&amp;P$7,Attendance!$N:$N,0))&lt;"1200","RM","RN")),IF(P147="",IF(P$7="","",IF(INDEX(Attendance!$I:$I,MATCH($B146&amp;P$7,Attendance!$N:$N,0))="ABS","AB","UL")),IF(INDEX(Attendance!$O:$O,MATCH($B146&amp;P$7,Attendance!$N:$N,0))&lt;"1200","M","N")))),"")</f>
        <v>N</v>
      </c>
      <c r="Q146" s="83" t="str" cm="1">
        <f t="array" ref="Q146">_xlfn.IFNA(IF(OR(VALUE(Q$7&amp;$C$3)=PH),IF(Q147="","PH",IF(INDEX(Attendance!$O:$O,MATCH($B146&amp;Q$7,Attendance!$N:$N,0))&lt;"1200","PM","PN")),IF(Q$6="Sun",IF(Q147="","RD",IF(INDEX(Attendance!$O:$O,MATCH($B146&amp;Q$7,Attendance!$N:$N,0))&lt;"1200","RM","RN")),IF(Q147="",IF(Q$7="","",IF(INDEX(Attendance!$I:$I,MATCH($B146&amp;Q$7,Attendance!$N:$N,0))="ABS","AB","UL")),IF(INDEX(Attendance!$O:$O,MATCH($B146&amp;Q$7,Attendance!$N:$N,0))&lt;"1200","M","N")))),"")</f>
        <v>PH</v>
      </c>
      <c r="R146" s="83" t="str" cm="1">
        <f t="array" ref="R146">_xlfn.IFNA(IF(OR(VALUE(R$7&amp;$C$3)=PH),IF(R147="","PH",IF(INDEX(Attendance!$O:$O,MATCH($B146&amp;R$7,Attendance!$N:$N,0))&lt;"1200","PM","PN")),IF(R$6="Sun",IF(R147="","RD",IF(INDEX(Attendance!$O:$O,MATCH($B146&amp;R$7,Attendance!$N:$N,0))&lt;"1200","RM","RN")),IF(R147="",IF(R$7="","",IF(INDEX(Attendance!$I:$I,MATCH($B146&amp;R$7,Attendance!$N:$N,0))="ABS","AB","UL")),IF(INDEX(Attendance!$O:$O,MATCH($B146&amp;R$7,Attendance!$N:$N,0))&lt;"1200","M","N")))),"")</f>
        <v>PH</v>
      </c>
      <c r="S146" s="83" t="str" cm="1">
        <f t="array" ref="S146">_xlfn.IFNA(IF(OR(VALUE(S$7&amp;$C$3)=PH),IF(S147="","PH",IF(INDEX(Attendance!$O:$O,MATCH($B146&amp;S$7,Attendance!$N:$N,0))&lt;"1200","PM","PN")),IF(S$6="Sun",IF(S147="","RD",IF(INDEX(Attendance!$O:$O,MATCH($B146&amp;S$7,Attendance!$N:$N,0))&lt;"1200","RM","RN")),IF(S147="",IF(S$7="","",IF(INDEX(Attendance!$I:$I,MATCH($B146&amp;S$7,Attendance!$N:$N,0))="ABS","AB","UL")),IF(INDEX(Attendance!$O:$O,MATCH($B146&amp;S$7,Attendance!$N:$N,0))&lt;"1200","M","N")))),"")</f>
        <v>RD</v>
      </c>
      <c r="T146" s="83" t="str" cm="1">
        <f t="array" ref="T146">_xlfn.IFNA(IF(OR(VALUE(T$7&amp;$C$3)=PH),IF(T147="","PH",IF(INDEX(Attendance!$O:$O,MATCH($B146&amp;T$7,Attendance!$N:$N,0))&lt;"1200","PM","PN")),IF(T$6="Sun",IF(T147="","RD",IF(INDEX(Attendance!$O:$O,MATCH($B146&amp;T$7,Attendance!$N:$N,0))&lt;"1200","RM","RN")),IF(T147="",IF(T$7="","",IF(INDEX(Attendance!$I:$I,MATCH($B146&amp;T$7,Attendance!$N:$N,0))="ABS","AB","UL")),IF(INDEX(Attendance!$O:$O,MATCH($B146&amp;T$7,Attendance!$N:$N,0))&lt;"1200","M","N")))),"")</f>
        <v>M</v>
      </c>
      <c r="U146" s="83" t="str" cm="1">
        <f t="array" ref="U146">_xlfn.IFNA(IF(OR(VALUE(U$7&amp;$C$3)=PH),IF(U147="","PH",IF(INDEX(Attendance!$O:$O,MATCH($B146&amp;U$7,Attendance!$N:$N,0))&lt;"1200","PM","PN")),IF(U$6="Sun",IF(U147="","RD",IF(INDEX(Attendance!$O:$O,MATCH($B146&amp;U$7,Attendance!$N:$N,0))&lt;"1200","RM","RN")),IF(U147="",IF(U$7="","",IF(INDEX(Attendance!$I:$I,MATCH($B146&amp;U$7,Attendance!$N:$N,0))="ABS","AB","UL")),IF(INDEX(Attendance!$O:$O,MATCH($B146&amp;U$7,Attendance!$N:$N,0))&lt;"1200","M","N")))),"")</f>
        <v>M</v>
      </c>
      <c r="V146" s="83" t="str" cm="1">
        <f t="array" ref="V146">_xlfn.IFNA(IF(OR(VALUE(V$7&amp;$C$3)=PH),IF(V147="","PH",IF(INDEX(Attendance!$O:$O,MATCH($B146&amp;V$7,Attendance!$N:$N,0))&lt;"1200","PM","PN")),IF(V$6="Sun",IF(V147="","RD",IF(INDEX(Attendance!$O:$O,MATCH($B146&amp;V$7,Attendance!$N:$N,0))&lt;"1200","RM","RN")),IF(V147="",IF(V$7="","",IF(INDEX(Attendance!$I:$I,MATCH($B146&amp;V$7,Attendance!$N:$N,0))="ABS","AB","UL")),IF(INDEX(Attendance!$O:$O,MATCH($B146&amp;V$7,Attendance!$N:$N,0))&lt;"1200","M","N")))),"")</f>
        <v>M</v>
      </c>
      <c r="W146" s="83" t="str" cm="1">
        <f t="array" ref="W146">_xlfn.IFNA(IF(OR(VALUE(W$7&amp;$C$3)=PH),IF(W147="","PH",IF(INDEX(Attendance!$O:$O,MATCH($B146&amp;W$7,Attendance!$N:$N,0))&lt;"1200","PM","PN")),IF(W$6="Sun",IF(W147="","RD",IF(INDEX(Attendance!$O:$O,MATCH($B146&amp;W$7,Attendance!$N:$N,0))&lt;"1200","RM","RN")),IF(W147="",IF(W$7="","",IF(INDEX(Attendance!$I:$I,MATCH($B146&amp;W$7,Attendance!$N:$N,0))="ABS","AB","UL")),IF(INDEX(Attendance!$O:$O,MATCH($B146&amp;W$7,Attendance!$N:$N,0))&lt;"1200","M","N")))),"")</f>
        <v>M</v>
      </c>
      <c r="X146" s="83" t="str" cm="1">
        <f t="array" ref="X146">_xlfn.IFNA(IF(OR(VALUE(X$7&amp;$C$3)=PH),IF(X147="","PH",IF(INDEX(Attendance!$O:$O,MATCH($B146&amp;X$7,Attendance!$N:$N,0))&lt;"1200","PM","PN")),IF(X$6="Sun",IF(X147="","RD",IF(INDEX(Attendance!$O:$O,MATCH($B146&amp;X$7,Attendance!$N:$N,0))&lt;"1200","RM","RN")),IF(X147="",IF(X$7="","",IF(INDEX(Attendance!$I:$I,MATCH($B146&amp;X$7,Attendance!$N:$N,0))="ABS","AB","UL")),IF(INDEX(Attendance!$O:$O,MATCH($B146&amp;X$7,Attendance!$N:$N,0))&lt;"1200","M","N")))),"")</f>
        <v>M</v>
      </c>
      <c r="Y146" s="83" t="str" cm="1">
        <f t="array" ref="Y146">_xlfn.IFNA(IF(OR(VALUE(Y$7&amp;$C$3)=PH),IF(Y147="","PH",IF(INDEX(Attendance!$O:$O,MATCH($B146&amp;Y$7,Attendance!$N:$N,0))&lt;"1200","PM","PN")),IF(Y$6="Sun",IF(Y147="","RD",IF(INDEX(Attendance!$O:$O,MATCH($B146&amp;Y$7,Attendance!$N:$N,0))&lt;"1200","RM","RN")),IF(Y147="",IF(Y$7="","",IF(INDEX(Attendance!$I:$I,MATCH($B146&amp;Y$7,Attendance!$N:$N,0))="ABS","AB","UL")),IF(INDEX(Attendance!$O:$O,MATCH($B146&amp;Y$7,Attendance!$N:$N,0))&lt;"1200","M","N")))),"")</f>
        <v>M</v>
      </c>
      <c r="Z146" s="83" t="str" cm="1">
        <f t="array" ref="Z146">_xlfn.IFNA(IF(OR(VALUE(Z$7&amp;$C$3)=PH),IF(Z147="","PH",IF(INDEX(Attendance!$O:$O,MATCH($B146&amp;Z$7,Attendance!$N:$N,0))&lt;"1200","PM","PN")),IF(Z$6="Sun",IF(Z147="","RD",IF(INDEX(Attendance!$O:$O,MATCH($B146&amp;Z$7,Attendance!$N:$N,0))&lt;"1200","RM","RN")),IF(Z147="",IF(Z$7="","",IF(INDEX(Attendance!$I:$I,MATCH($B146&amp;Z$7,Attendance!$N:$N,0))="ABS","AB","UL")),IF(INDEX(Attendance!$O:$O,MATCH($B146&amp;Z$7,Attendance!$N:$N,0))&lt;"1200","M","N")))),"")</f>
        <v>RD</v>
      </c>
      <c r="AA146" s="83" t="str" cm="1">
        <f t="array" ref="AA146">_xlfn.IFNA(IF(OR(VALUE(AA$7&amp;$C$3)=PH),IF(AA147="","PH",IF(INDEX(Attendance!$O:$O,MATCH($B146&amp;AA$7,Attendance!$N:$N,0))&lt;"1200","PM","PN")),IF(AA$6="Sun",IF(AA147="","RD",IF(INDEX(Attendance!$O:$O,MATCH($B146&amp;AA$7,Attendance!$N:$N,0))&lt;"1200","RM","RN")),IF(AA147="",IF(AA$7="","",IF(INDEX(Attendance!$I:$I,MATCH($B146&amp;AA$7,Attendance!$N:$N,0))="ABS","AB","UL")),IF(INDEX(Attendance!$O:$O,MATCH($B146&amp;AA$7,Attendance!$N:$N,0))&lt;"1200","M","N")))),"")</f>
        <v>M</v>
      </c>
      <c r="AB146" s="83" t="str" cm="1">
        <f t="array" ref="AB146">_xlfn.IFNA(IF(OR(VALUE(AB$7&amp;$C$3)=PH),IF(AB147="","PH",IF(INDEX(Attendance!$O:$O,MATCH($B146&amp;AB$7,Attendance!$N:$N,0))&lt;"1200","PM","PN")),IF(AB$6="Sun",IF(AB147="","RD",IF(INDEX(Attendance!$O:$O,MATCH($B146&amp;AB$7,Attendance!$N:$N,0))&lt;"1200","RM","RN")),IF(AB147="",IF(AB$7="","",IF(INDEX(Attendance!$I:$I,MATCH($B146&amp;AB$7,Attendance!$N:$N,0))="ABS","AB","UL")),IF(INDEX(Attendance!$O:$O,MATCH($B146&amp;AB$7,Attendance!$N:$N,0))&lt;"1200","M","N")))),"")</f>
        <v>M</v>
      </c>
      <c r="AC146" s="83" t="str" cm="1">
        <f t="array" ref="AC146">_xlfn.IFNA(IF(OR(VALUE(AC$7&amp;$C$3)=PH),IF(AC147="","PH",IF(INDEX(Attendance!$O:$O,MATCH($B146&amp;AC$7,Attendance!$N:$N,0))&lt;"1200","PM","PN")),IF(AC$6="Sun",IF(AC147="","RD",IF(INDEX(Attendance!$O:$O,MATCH($B146&amp;AC$7,Attendance!$N:$N,0))&lt;"1200","RM","RN")),IF(AC147="",IF(AC$7="","",IF(INDEX(Attendance!$I:$I,MATCH($B146&amp;AC$7,Attendance!$N:$N,0))="ABS","AB","UL")),IF(INDEX(Attendance!$O:$O,MATCH($B146&amp;AC$7,Attendance!$N:$N,0))&lt;"1200","M","N")))),"")</f>
        <v>M</v>
      </c>
      <c r="AD146" s="83" t="str" cm="1">
        <f t="array" ref="AD146">_xlfn.IFNA(IF(OR(VALUE(AD$7&amp;$C$3)=PH),IF(AD147="","PH",IF(INDEX(Attendance!$O:$O,MATCH($B146&amp;AD$7,Attendance!$N:$N,0))&lt;"1200","PM","PN")),IF(AD$6="Sun",IF(AD147="","RD",IF(INDEX(Attendance!$O:$O,MATCH($B146&amp;AD$7,Attendance!$N:$N,0))&lt;"1200","RM","RN")),IF(AD147="",IF(AD$7="","",IF(INDEX(Attendance!$I:$I,MATCH($B146&amp;AD$7,Attendance!$N:$N,0))="ABS","AB","UL")),IF(INDEX(Attendance!$O:$O,MATCH($B146&amp;AD$7,Attendance!$N:$N,0))&lt;"1200","M","N")))),"")</f>
        <v>M</v>
      </c>
      <c r="AE146" s="83" t="str" cm="1">
        <f t="array" ref="AE146">_xlfn.IFNA(IF(OR(VALUE(AE$7&amp;$C$3)=PH),IF(AE147="","PH",IF(INDEX(Attendance!$O:$O,MATCH($B146&amp;AE$7,Attendance!$N:$N,0))&lt;"1200","PM","PN")),IF(AE$6="Sun",IF(AE147="","RD",IF(INDEX(Attendance!$O:$O,MATCH($B146&amp;AE$7,Attendance!$N:$N,0))&lt;"1200","RM","RN")),IF(AE147="",IF(AE$7="","",IF(INDEX(Attendance!$I:$I,MATCH($B146&amp;AE$7,Attendance!$N:$N,0))="ABS","AB","UL")),IF(INDEX(Attendance!$O:$O,MATCH($B146&amp;AE$7,Attendance!$N:$N,0))&lt;"1200","M","N")))),"")</f>
        <v>M</v>
      </c>
      <c r="AF146" s="83" t="str" cm="1">
        <f t="array" ref="AF146">_xlfn.IFNA(IF(OR(VALUE(AF$7&amp;$C$3)=PH),IF(AF147="","PH",IF(INDEX(Attendance!$O:$O,MATCH($B146&amp;AF$7,Attendance!$N:$N,0))&lt;"1200","PM","PN")),IF(AF$6="Sun",IF(AF147="","RD",IF(INDEX(Attendance!$O:$O,MATCH($B146&amp;AF$7,Attendance!$N:$N,0))&lt;"1200","RM","RN")),IF(AF147="",IF(AF$7="","",IF(INDEX(Attendance!$I:$I,MATCH($B146&amp;AF$7,Attendance!$N:$N,0))="ABS","AB","UL")),IF(INDEX(Attendance!$O:$O,MATCH($B146&amp;AF$7,Attendance!$N:$N,0))&lt;"1200","M","N")))),"")</f>
        <v>M</v>
      </c>
      <c r="AG146" s="83" t="str" cm="1">
        <f t="array" ref="AG146">_xlfn.IFNA(IF(OR(VALUE(AG$7&amp;$C$3)=PH),IF(AG147="","PH",IF(INDEX(Attendance!$O:$O,MATCH($B146&amp;AG$7,Attendance!$N:$N,0))&lt;"1200","PM","PN")),IF(AG$6="Sun",IF(AG147="","RD",IF(INDEX(Attendance!$O:$O,MATCH($B146&amp;AG$7,Attendance!$N:$N,0))&lt;"1200","RM","RN")),IF(AG147="",IF(AG$7="","",IF(INDEX(Attendance!$I:$I,MATCH($B146&amp;AG$7,Attendance!$N:$N,0))="ABS","AB","UL")),IF(INDEX(Attendance!$O:$O,MATCH($B146&amp;AG$7,Attendance!$N:$N,0))&lt;"1200","M","N")))),"")</f>
        <v>RD</v>
      </c>
      <c r="AH146" s="83" t="str" cm="1">
        <f t="array" ref="AH146">_xlfn.IFNA(IF(OR(VALUE(AH$7&amp;$C$3)=PH),IF(AH147="","PH",IF(INDEX(Attendance!$O:$O,MATCH($B146&amp;AH$7,Attendance!$N:$N,0))&lt;"1200","PM","PN")),IF(AH$6="Sun",IF(AH147="","RD",IF(INDEX(Attendance!$O:$O,MATCH($B146&amp;AH$7,Attendance!$N:$N,0))&lt;"1200","RM","RN")),IF(AH147="",IF(AH$7="","",IF(INDEX(Attendance!$I:$I,MATCH($B146&amp;AH$7,Attendance!$N:$N,0))="ABS","AB","UL")),IF(INDEX(Attendance!$O:$O,MATCH($B146&amp;AH$7,Attendance!$N:$N,0))&lt;"1200","M","N")))),"")</f>
        <v/>
      </c>
      <c r="AI146" s="83" t="str" cm="1">
        <f t="array" ref="AI146">_xlfn.IFNA(IF(OR(VALUE(AI$7&amp;$C$3)=PH),IF(AI147="","PH",IF(INDEX(Attendance!$O:$O,MATCH($B146&amp;AI$7,Attendance!$N:$N,0))&lt;"1200","PM","PN")),IF(AI$6="Sun",IF(AI147="","RD",IF(INDEX(Attendance!$O:$O,MATCH($B146&amp;AI$7,Attendance!$N:$N,0))&lt;"1200","RM","RN")),IF(AI147="",IF(AI$7="","",IF(INDEX(Attendance!$I:$I,MATCH($B146&amp;AI$7,Attendance!$N:$N,0))="ABS","AB","UL")),IF(INDEX(Attendance!$O:$O,MATCH($B146&amp;AI$7,Attendance!$N:$N,0))&lt;"1200","M","N")))),"")</f>
        <v/>
      </c>
      <c r="AJ146" s="83" t="str" cm="1">
        <f t="array" ref="AJ146">_xlfn.IFNA(IF(OR(VALUE(AJ$7&amp;$C$3)=PH),IF(AJ147="","PH",IF(INDEX(Attendance!$O:$O,MATCH($B146&amp;AJ$7,Attendance!$N:$N,0))&lt;"1200","PM","PN")),IF(AJ$6="Sun",IF(AJ147="","RD",IF(INDEX(Attendance!$O:$O,MATCH($B146&amp;AJ$7,Attendance!$N:$N,0))&lt;"1200","RM","RN")),IF(AJ147="",IF(AJ$7="","",IF(INDEX(Attendance!$I:$I,MATCH($B146&amp;AJ$7,Attendance!$N:$N,0))="ABS","AB","UL")),IF(INDEX(Attendance!$O:$O,MATCH($B146&amp;AJ$7,Attendance!$N:$N,0))&lt;"1200","M","N")))),"")</f>
        <v/>
      </c>
      <c r="AK146" s="258">
        <f>SUM(SUMIF(F146:AJ146,{"M","N","A"},F147:AJ147))</f>
        <v>176</v>
      </c>
      <c r="AL146" s="187">
        <f>SUM(SUMIF(F146:AJ146,{"M","N"},F148:AJ148),SUMIF(F146:AJ146,{"OM","ON"},F147:AJ147))</f>
        <v>60</v>
      </c>
      <c r="AM146" s="187">
        <f>SUM(SUMIF(F146:AJ146,{"PM","PN","RM","RN"},F147:AJ147))</f>
        <v>0</v>
      </c>
      <c r="AN146" s="187">
        <f>SUM(SUMIF(F146:AJ146,{"PM","PN"},F148:AJ148))</f>
        <v>0</v>
      </c>
      <c r="AO146" s="261">
        <f>SUM(F151:AJ151)</f>
        <v>110</v>
      </c>
      <c r="AP146" s="264">
        <f>SUM(F150:AJ150)</f>
        <v>20</v>
      </c>
      <c r="AQ146" s="188">
        <f>IF(D150="",0,SUM(COUNTIFS(F146:AJ146,{"M","N","A","OM","ON","OA","PM","PN","PA","RM","RN","RA"})))</f>
        <v>0</v>
      </c>
      <c r="AR146" s="74">
        <f>COUNTIF(F146:AJ146,"AL")</f>
        <v>0</v>
      </c>
      <c r="AS146" s="74">
        <f>COUNTIF(F146:AJ146,"MC")</f>
        <v>0</v>
      </c>
      <c r="AT146" s="74">
        <f>SUM(COUNTIF(F146:AJ146,{"RPH","PH"}))</f>
        <v>2</v>
      </c>
      <c r="AU146" s="255">
        <f t="shared" ref="AU146" si="26">_xlfn.IFNA(IF($B146="",0,AK146*$AK$5+SUM(AL151:AN151)+SUM(AO146:AP151)+SUM(AQ151:AT151)),"")</f>
        <v>1765.7099999999998</v>
      </c>
    </row>
    <row r="147" spans="1:47" s="213" customFormat="1" ht="33" customHeight="1" x14ac:dyDescent="0.35">
      <c r="A147" s="189"/>
      <c r="B147" s="184"/>
      <c r="C147" s="190" t="str">
        <f>_xlfn.IFNA(INDEX(Masterlist!D:D,MATCH(B146,Masterlist!B:B,0)),"")</f>
        <v>IC No. 26</v>
      </c>
      <c r="D147" s="88"/>
      <c r="E147" s="191" t="s">
        <v>174</v>
      </c>
      <c r="F147" s="192">
        <f>IFERROR(IF(F$6="Sun",INDEX(Attendance!$R:$R,MATCH($B146&amp;F$7,Attendance!$N:$N,0)),IF(INDEX(Attendance!$R:$R,MATCH($B146&amp;F$7,Attendance!$N:$N,0))="","",IF(INDEX(Attendance!$R:$R,MATCH($B146&amp;F$7,Attendance!$N:$N,0))&gt;8,8,INDEX(Attendance!$R:$R,MATCH($B146&amp;F$7,Attendance!$N:$N,0))))),"")</f>
        <v>8</v>
      </c>
      <c r="G147" s="192">
        <f>IFERROR(IF(G$6="Sun",INDEX(Attendance!$R:$R,MATCH($B146&amp;G$7,Attendance!$N:$N,0)),IF(INDEX(Attendance!$R:$R,MATCH($B146&amp;G$7,Attendance!$N:$N,0))="","",IF(INDEX(Attendance!$R:$R,MATCH($B146&amp;G$7,Attendance!$N:$N,0))&gt;8,8,INDEX(Attendance!$R:$R,MATCH($B146&amp;G$7,Attendance!$N:$N,0))))),"")</f>
        <v>8</v>
      </c>
      <c r="H147" s="192">
        <f>IFERROR(IF(H$6="Sun",INDEX(Attendance!$R:$R,MATCH($B146&amp;H$7,Attendance!$N:$N,0)),IF(INDEX(Attendance!$R:$R,MATCH($B146&amp;H$7,Attendance!$N:$N,0))="","",IF(INDEX(Attendance!$R:$R,MATCH($B146&amp;H$7,Attendance!$N:$N,0))&gt;8,8,INDEX(Attendance!$R:$R,MATCH($B146&amp;H$7,Attendance!$N:$N,0))))),"")</f>
        <v>8</v>
      </c>
      <c r="I147" s="192">
        <f>IFERROR(IF(I$6="Sun",INDEX(Attendance!$R:$R,MATCH($B146&amp;I$7,Attendance!$N:$N,0)),IF(INDEX(Attendance!$R:$R,MATCH($B146&amp;I$7,Attendance!$N:$N,0))="","",IF(INDEX(Attendance!$R:$R,MATCH($B146&amp;I$7,Attendance!$N:$N,0))&gt;8,8,INDEX(Attendance!$R:$R,MATCH($B146&amp;I$7,Attendance!$N:$N,0))))),"")</f>
        <v>8</v>
      </c>
      <c r="J147" s="192">
        <f>IFERROR(IF(J$6="Sun",INDEX(Attendance!$R:$R,MATCH($B146&amp;J$7,Attendance!$N:$N,0)),IF(INDEX(Attendance!$R:$R,MATCH($B146&amp;J$7,Attendance!$N:$N,0))="","",IF(INDEX(Attendance!$R:$R,MATCH($B146&amp;J$7,Attendance!$N:$N,0))&gt;8,8,INDEX(Attendance!$R:$R,MATCH($B146&amp;J$7,Attendance!$N:$N,0))))),"")</f>
        <v>8</v>
      </c>
      <c r="K147" s="192">
        <f>IFERROR(IF(K$6="Sun",INDEX(Attendance!$R:$R,MATCH($B146&amp;K$7,Attendance!$N:$N,0)),IF(INDEX(Attendance!$R:$R,MATCH($B146&amp;K$7,Attendance!$N:$N,0))="","",IF(INDEX(Attendance!$R:$R,MATCH($B146&amp;K$7,Attendance!$N:$N,0))&gt;8,8,INDEX(Attendance!$R:$R,MATCH($B146&amp;K$7,Attendance!$N:$N,0))))),"")</f>
        <v>8</v>
      </c>
      <c r="L147" s="192" t="str">
        <f>IFERROR(IF(L$6="Sun",INDEX(Attendance!$R:$R,MATCH($B146&amp;L$7,Attendance!$N:$N,0)),IF(INDEX(Attendance!$R:$R,MATCH($B146&amp;L$7,Attendance!$N:$N,0))="","",IF(INDEX(Attendance!$R:$R,MATCH($B146&amp;L$7,Attendance!$N:$N,0))&gt;8,8,INDEX(Attendance!$R:$R,MATCH($B146&amp;L$7,Attendance!$N:$N,0))))),"")</f>
        <v/>
      </c>
      <c r="M147" s="192">
        <f>IFERROR(IF(M$6="Sun",INDEX(Attendance!$R:$R,MATCH($B146&amp;M$7,Attendance!$N:$N,0)),IF(INDEX(Attendance!$R:$R,MATCH($B146&amp;M$7,Attendance!$N:$N,0))="","",IF(INDEX(Attendance!$R:$R,MATCH($B146&amp;M$7,Attendance!$N:$N,0))&gt;8,8,INDEX(Attendance!$R:$R,MATCH($B146&amp;M$7,Attendance!$N:$N,0))))),"")</f>
        <v>8</v>
      </c>
      <c r="N147" s="192">
        <f>IFERROR(IF(N$6="Sun",INDEX(Attendance!$R:$R,MATCH($B146&amp;N$7,Attendance!$N:$N,0)),IF(INDEX(Attendance!$R:$R,MATCH($B146&amp;N$7,Attendance!$N:$N,0))="","",IF(INDEX(Attendance!$R:$R,MATCH($B146&amp;N$7,Attendance!$N:$N,0))&gt;8,8,INDEX(Attendance!$R:$R,MATCH($B146&amp;N$7,Attendance!$N:$N,0))))),"")</f>
        <v>8</v>
      </c>
      <c r="O147" s="192">
        <f>IFERROR(IF(O$6="Sun",INDEX(Attendance!$R:$R,MATCH($B146&amp;O$7,Attendance!$N:$N,0)),IF(INDEX(Attendance!$R:$R,MATCH($B146&amp;O$7,Attendance!$N:$N,0))="","",IF(INDEX(Attendance!$R:$R,MATCH($B146&amp;O$7,Attendance!$N:$N,0))&gt;8,8,INDEX(Attendance!$R:$R,MATCH($B146&amp;O$7,Attendance!$N:$N,0))))),"")</f>
        <v>8</v>
      </c>
      <c r="P147" s="192">
        <f>IFERROR(IF(P$6="Sun",INDEX(Attendance!$R:$R,MATCH($B146&amp;P$7,Attendance!$N:$N,0)),IF(INDEX(Attendance!$R:$R,MATCH($B146&amp;P$7,Attendance!$N:$N,0))="","",IF(INDEX(Attendance!$R:$R,MATCH($B146&amp;P$7,Attendance!$N:$N,0))&gt;8,8,INDEX(Attendance!$R:$R,MATCH($B146&amp;P$7,Attendance!$N:$N,0))))),"")</f>
        <v>8</v>
      </c>
      <c r="Q147" s="192" t="str">
        <f>IFERROR(IF(Q$6="Sun",INDEX(Attendance!$R:$R,MATCH($B146&amp;Q$7,Attendance!$N:$N,0)),IF(INDEX(Attendance!$R:$R,MATCH($B146&amp;Q$7,Attendance!$N:$N,0))="","",IF(INDEX(Attendance!$R:$R,MATCH($B146&amp;Q$7,Attendance!$N:$N,0))&gt;8,8,INDEX(Attendance!$R:$R,MATCH($B146&amp;Q$7,Attendance!$N:$N,0))))),"")</f>
        <v/>
      </c>
      <c r="R147" s="192" t="str">
        <f>IFERROR(IF(R$6="Sun",INDEX(Attendance!$R:$R,MATCH($B146&amp;R$7,Attendance!$N:$N,0)),IF(INDEX(Attendance!$R:$R,MATCH($B146&amp;R$7,Attendance!$N:$N,0))="","",IF(INDEX(Attendance!$R:$R,MATCH($B146&amp;R$7,Attendance!$N:$N,0))&gt;8,8,INDEX(Attendance!$R:$R,MATCH($B146&amp;R$7,Attendance!$N:$N,0))))),"")</f>
        <v/>
      </c>
      <c r="S147" s="192" t="str">
        <f>IFERROR(IF(S$6="Sun",INDEX(Attendance!$R:$R,MATCH($B146&amp;S$7,Attendance!$N:$N,0)),IF(INDEX(Attendance!$R:$R,MATCH($B146&amp;S$7,Attendance!$N:$N,0))="","",IF(INDEX(Attendance!$R:$R,MATCH($B146&amp;S$7,Attendance!$N:$N,0))&gt;8,8,INDEX(Attendance!$R:$R,MATCH($B146&amp;S$7,Attendance!$N:$N,0))))),"")</f>
        <v/>
      </c>
      <c r="T147" s="192">
        <f>IFERROR(IF(T$6="Sun",INDEX(Attendance!$R:$R,MATCH($B146&amp;T$7,Attendance!$N:$N,0)),IF(INDEX(Attendance!$R:$R,MATCH($B146&amp;T$7,Attendance!$N:$N,0))="","",IF(INDEX(Attendance!$R:$R,MATCH($B146&amp;T$7,Attendance!$N:$N,0))&gt;8,8,INDEX(Attendance!$R:$R,MATCH($B146&amp;T$7,Attendance!$N:$N,0))))),"")</f>
        <v>8</v>
      </c>
      <c r="U147" s="192">
        <f>IFERROR(IF(U$6="Sun",INDEX(Attendance!$R:$R,MATCH($B146&amp;U$7,Attendance!$N:$N,0)),IF(INDEX(Attendance!$R:$R,MATCH($B146&amp;U$7,Attendance!$N:$N,0))="","",IF(INDEX(Attendance!$R:$R,MATCH($B146&amp;U$7,Attendance!$N:$N,0))&gt;8,8,INDEX(Attendance!$R:$R,MATCH($B146&amp;U$7,Attendance!$N:$N,0))))),"")</f>
        <v>8</v>
      </c>
      <c r="V147" s="192">
        <f>IFERROR(IF(V$6="Sun",INDEX(Attendance!$R:$R,MATCH($B146&amp;V$7,Attendance!$N:$N,0)),IF(INDEX(Attendance!$R:$R,MATCH($B146&amp;V$7,Attendance!$N:$N,0))="","",IF(INDEX(Attendance!$R:$R,MATCH($B146&amp;V$7,Attendance!$N:$N,0))&gt;8,8,INDEX(Attendance!$R:$R,MATCH($B146&amp;V$7,Attendance!$N:$N,0))))),"")</f>
        <v>8</v>
      </c>
      <c r="W147" s="192">
        <f>IFERROR(IF(W$6="Sun",INDEX(Attendance!$R:$R,MATCH($B146&amp;W$7,Attendance!$N:$N,0)),IF(INDEX(Attendance!$R:$R,MATCH($B146&amp;W$7,Attendance!$N:$N,0))="","",IF(INDEX(Attendance!$R:$R,MATCH($B146&amp;W$7,Attendance!$N:$N,0))&gt;8,8,INDEX(Attendance!$R:$R,MATCH($B146&amp;W$7,Attendance!$N:$N,0))))),"")</f>
        <v>8</v>
      </c>
      <c r="X147" s="192">
        <f>IFERROR(IF(X$6="Sun",INDEX(Attendance!$R:$R,MATCH($B146&amp;X$7,Attendance!$N:$N,0)),IF(INDEX(Attendance!$R:$R,MATCH($B146&amp;X$7,Attendance!$N:$N,0))="","",IF(INDEX(Attendance!$R:$R,MATCH($B146&amp;X$7,Attendance!$N:$N,0))&gt;8,8,INDEX(Attendance!$R:$R,MATCH($B146&amp;X$7,Attendance!$N:$N,0))))),"")</f>
        <v>8</v>
      </c>
      <c r="Y147" s="192">
        <f>IFERROR(IF(Y$6="Sun",INDEX(Attendance!$R:$R,MATCH($B146&amp;Y$7,Attendance!$N:$N,0)),IF(INDEX(Attendance!$R:$R,MATCH($B146&amp;Y$7,Attendance!$N:$N,0))="","",IF(INDEX(Attendance!$R:$R,MATCH($B146&amp;Y$7,Attendance!$N:$N,0))&gt;8,8,INDEX(Attendance!$R:$R,MATCH($B146&amp;Y$7,Attendance!$N:$N,0))))),"")</f>
        <v>8</v>
      </c>
      <c r="Z147" s="192" t="str">
        <f>IFERROR(IF(Z$6="Sun",INDEX(Attendance!$R:$R,MATCH($B146&amp;Z$7,Attendance!$N:$N,0)),IF(INDEX(Attendance!$R:$R,MATCH($B146&amp;Z$7,Attendance!$N:$N,0))="","",IF(INDEX(Attendance!$R:$R,MATCH($B146&amp;Z$7,Attendance!$N:$N,0))&gt;8,8,INDEX(Attendance!$R:$R,MATCH($B146&amp;Z$7,Attendance!$N:$N,0))))),"")</f>
        <v/>
      </c>
      <c r="AA147" s="192">
        <f>IFERROR(IF(AA$6="Sun",INDEX(Attendance!$R:$R,MATCH($B146&amp;AA$7,Attendance!$N:$N,0)),IF(INDEX(Attendance!$R:$R,MATCH($B146&amp;AA$7,Attendance!$N:$N,0))="","",IF(INDEX(Attendance!$R:$R,MATCH($B146&amp;AA$7,Attendance!$N:$N,0))&gt;8,8,INDEX(Attendance!$R:$R,MATCH($B146&amp;AA$7,Attendance!$N:$N,0))))),"")</f>
        <v>8</v>
      </c>
      <c r="AB147" s="192">
        <f>IFERROR(IF(AB$6="Sun",INDEX(Attendance!$R:$R,MATCH($B146&amp;AB$7,Attendance!$N:$N,0)),IF(INDEX(Attendance!$R:$R,MATCH($B146&amp;AB$7,Attendance!$N:$N,0))="","",IF(INDEX(Attendance!$R:$R,MATCH($B146&amp;AB$7,Attendance!$N:$N,0))&gt;8,8,INDEX(Attendance!$R:$R,MATCH($B146&amp;AB$7,Attendance!$N:$N,0))))),"")</f>
        <v>8</v>
      </c>
      <c r="AC147" s="192">
        <f>IFERROR(IF(AC$6="Sun",INDEX(Attendance!$R:$R,MATCH($B146&amp;AC$7,Attendance!$N:$N,0)),IF(INDEX(Attendance!$R:$R,MATCH($B146&amp;AC$7,Attendance!$N:$N,0))="","",IF(INDEX(Attendance!$R:$R,MATCH($B146&amp;AC$7,Attendance!$N:$N,0))&gt;8,8,INDEX(Attendance!$R:$R,MATCH($B146&amp;AC$7,Attendance!$N:$N,0))))),"")</f>
        <v>8</v>
      </c>
      <c r="AD147" s="192">
        <f>IFERROR(IF(AD$6="Sun",INDEX(Attendance!$R:$R,MATCH($B146&amp;AD$7,Attendance!$N:$N,0)),IF(INDEX(Attendance!$R:$R,MATCH($B146&amp;AD$7,Attendance!$N:$N,0))="","",IF(INDEX(Attendance!$R:$R,MATCH($B146&amp;AD$7,Attendance!$N:$N,0))&gt;8,8,INDEX(Attendance!$R:$R,MATCH($B146&amp;AD$7,Attendance!$N:$N,0))))),"")</f>
        <v>8</v>
      </c>
      <c r="AE147" s="192">
        <f>IFERROR(IF(AE$6="Sun",INDEX(Attendance!$R:$R,MATCH($B146&amp;AE$7,Attendance!$N:$N,0)),IF(INDEX(Attendance!$R:$R,MATCH($B146&amp;AE$7,Attendance!$N:$N,0))="","",IF(INDEX(Attendance!$R:$R,MATCH($B146&amp;AE$7,Attendance!$N:$N,0))&gt;8,8,INDEX(Attendance!$R:$R,MATCH($B146&amp;AE$7,Attendance!$N:$N,0))))),"")</f>
        <v>8</v>
      </c>
      <c r="AF147" s="192">
        <f>IFERROR(IF(AF$6="Sun",INDEX(Attendance!$R:$R,MATCH($B146&amp;AF$7,Attendance!$N:$N,0)),IF(INDEX(Attendance!$R:$R,MATCH($B146&amp;AF$7,Attendance!$N:$N,0))="","",IF(INDEX(Attendance!$R:$R,MATCH($B146&amp;AF$7,Attendance!$N:$N,0))&gt;8,8,INDEX(Attendance!$R:$R,MATCH($B146&amp;AF$7,Attendance!$N:$N,0))))),"")</f>
        <v>8</v>
      </c>
      <c r="AG147" s="192" t="str">
        <f>IFERROR(IF(AG$6="Sun",INDEX(Attendance!$R:$R,MATCH($B146&amp;AG$7,Attendance!$N:$N,0)),IF(INDEX(Attendance!$R:$R,MATCH($B146&amp;AG$7,Attendance!$N:$N,0))="","",IF(INDEX(Attendance!$R:$R,MATCH($B146&amp;AG$7,Attendance!$N:$N,0))&gt;8,8,INDEX(Attendance!$R:$R,MATCH($B146&amp;AG$7,Attendance!$N:$N,0))))),"")</f>
        <v/>
      </c>
      <c r="AH147" s="192" t="str">
        <f>IFERROR(IF(AH$6="Sun",INDEX(Attendance!$R:$R,MATCH($B146&amp;AH$7,Attendance!$N:$N,0)),IF(INDEX(Attendance!$R:$R,MATCH($B146&amp;AH$7,Attendance!$N:$N,0))="","",IF(INDEX(Attendance!$R:$R,MATCH($B146&amp;AH$7,Attendance!$N:$N,0))&gt;8,8,INDEX(Attendance!$R:$R,MATCH($B146&amp;AH$7,Attendance!$N:$N,0))))),"")</f>
        <v/>
      </c>
      <c r="AI147" s="192" t="str">
        <f>IFERROR(IF(AI$6="Sun",INDEX(Attendance!$R:$R,MATCH($B146&amp;AI$7,Attendance!$N:$N,0)),IF(INDEX(Attendance!$R:$R,MATCH($B146&amp;AI$7,Attendance!$N:$N,0))="","",IF(INDEX(Attendance!$R:$R,MATCH($B146&amp;AI$7,Attendance!$N:$N,0))&gt;8,8,INDEX(Attendance!$R:$R,MATCH($B146&amp;AI$7,Attendance!$N:$N,0))))),"")</f>
        <v/>
      </c>
      <c r="AJ147" s="192" t="str">
        <f>IFERROR(IF(AJ$6="Sun",INDEX(Attendance!$R:$R,MATCH($B146&amp;AJ$7,Attendance!$N:$N,0)),IF(INDEX(Attendance!$R:$R,MATCH($B146&amp;AJ$7,Attendance!$N:$N,0))="","",IF(INDEX(Attendance!$R:$R,MATCH($B146&amp;AJ$7,Attendance!$N:$N,0))&gt;8,8,INDEX(Attendance!$R:$R,MATCH($B146&amp;AJ$7,Attendance!$N:$N,0))))),"")</f>
        <v/>
      </c>
      <c r="AK147" s="259"/>
      <c r="AL147" s="193">
        <f>ROUND((IF($C151="",Basic,MID($C151,FIND("RM",$C151)+3,4))+$AP146+$AQ151)/WorkDays/WorkHours*AL$6,4)</f>
        <v>8.7980999999999998</v>
      </c>
      <c r="AM147" s="193">
        <f>ROUND((IF($C151="",Basic,MID($C151,FIND("RM",$C151)+3,4))+$AP146+$AQ151)/WorkDays/WorkHours*AM$6,4)</f>
        <v>11.7308</v>
      </c>
      <c r="AN147" s="193">
        <f>ROUND((IF($C151="",Basic,MID($C151,FIND("RM",$C151)+3,4))+$AP146+$AQ151)/WorkDays/WorkHours*AN$6,4)</f>
        <v>17.5962</v>
      </c>
      <c r="AO147" s="262"/>
      <c r="AP147" s="265"/>
      <c r="AQ147" s="86"/>
      <c r="AR147" s="194"/>
      <c r="AS147" s="194"/>
      <c r="AT147" s="194"/>
      <c r="AU147" s="256"/>
    </row>
    <row r="148" spans="1:47" s="213" customFormat="1" ht="33" customHeight="1" x14ac:dyDescent="0.35">
      <c r="A148" s="189"/>
      <c r="B148" s="184"/>
      <c r="C148" s="195" t="str">
        <f>_xlfn.IFNA(INDEX(Masterlist!E:E,MATCH(B146,Masterlist!B:B,0)),"")</f>
        <v>Phone No. 26</v>
      </c>
      <c r="D148" s="1"/>
      <c r="E148" s="196" t="s">
        <v>175</v>
      </c>
      <c r="F148" s="197">
        <f>IFERROR(IF(F$6="Sun","",IF(INDEX(Attendance!$S:$S,MATCH($B146&amp;F$7,Attendance!$N:$N,0))=TRUE,"",IF(F147&lt;8,"",INDEX(Attendance!$G:$G,MATCH($B146&amp;F$7,Attendance!$N:$N,0))))),"")</f>
        <v>2</v>
      </c>
      <c r="G148" s="197">
        <f>IFERROR(IF(G$6="Sun","",IF(INDEX(Attendance!$S:$S,MATCH($B146&amp;G$7,Attendance!$N:$N,0))=TRUE,"",IF(G147&lt;8,"",INDEX(Attendance!$G:$G,MATCH($B146&amp;G$7,Attendance!$N:$N,0))))),"")</f>
        <v>2</v>
      </c>
      <c r="H148" s="197">
        <f>IFERROR(IF(H$6="Sun","",IF(INDEX(Attendance!$S:$S,MATCH($B146&amp;H$7,Attendance!$N:$N,0))=TRUE,"",IF(H147&lt;8,"",INDEX(Attendance!$G:$G,MATCH($B146&amp;H$7,Attendance!$N:$N,0))))),"")</f>
        <v>2</v>
      </c>
      <c r="I148" s="197">
        <f>IFERROR(IF(I$6="Sun","",IF(INDEX(Attendance!$S:$S,MATCH($B146&amp;I$7,Attendance!$N:$N,0))=TRUE,"",IF(I147&lt;8,"",INDEX(Attendance!$G:$G,MATCH($B146&amp;I$7,Attendance!$N:$N,0))))),"")</f>
        <v>2</v>
      </c>
      <c r="J148" s="197">
        <f>IFERROR(IF(J$6="Sun","",IF(INDEX(Attendance!$S:$S,MATCH($B146&amp;J$7,Attendance!$N:$N,0))=TRUE,"",IF(J147&lt;8,"",INDEX(Attendance!$G:$G,MATCH($B146&amp;J$7,Attendance!$N:$N,0))))),"")</f>
        <v>2</v>
      </c>
      <c r="K148" s="197">
        <f>IFERROR(IF(K$6="Sun","",IF(INDEX(Attendance!$S:$S,MATCH($B146&amp;K$7,Attendance!$N:$N,0))=TRUE,"",IF(K147&lt;8,"",INDEX(Attendance!$G:$G,MATCH($B146&amp;K$7,Attendance!$N:$N,0))))),"")</f>
        <v>2</v>
      </c>
      <c r="L148" s="197" t="str">
        <f>IFERROR(IF(L$6="Sun","",IF(INDEX(Attendance!$S:$S,MATCH($B146&amp;L$7,Attendance!$N:$N,0))=TRUE,"",IF(L147&lt;8,"",INDEX(Attendance!$G:$G,MATCH($B146&amp;L$7,Attendance!$N:$N,0))))),"")</f>
        <v/>
      </c>
      <c r="M148" s="197">
        <f>IFERROR(IF(M$6="Sun","",IF(INDEX(Attendance!$S:$S,MATCH($B146&amp;M$7,Attendance!$N:$N,0))=TRUE,"",IF(M147&lt;8,"",INDEX(Attendance!$G:$G,MATCH($B146&amp;M$7,Attendance!$N:$N,0))))),"")</f>
        <v>3</v>
      </c>
      <c r="N148" s="197">
        <f>IFERROR(IF(N$6="Sun","",IF(INDEX(Attendance!$S:$S,MATCH($B146&amp;N$7,Attendance!$N:$N,0))=TRUE,"",IF(N147&lt;8,"",INDEX(Attendance!$G:$G,MATCH($B146&amp;N$7,Attendance!$N:$N,0))))),"")</f>
        <v>3</v>
      </c>
      <c r="O148" s="197">
        <f>IFERROR(IF(O$6="Sun","",IF(INDEX(Attendance!$S:$S,MATCH($B146&amp;O$7,Attendance!$N:$N,0))=TRUE,"",IF(O147&lt;8,"",INDEX(Attendance!$G:$G,MATCH($B146&amp;O$7,Attendance!$N:$N,0))))),"")</f>
        <v>3</v>
      </c>
      <c r="P148" s="197">
        <f>IFERROR(IF(P$6="Sun","",IF(INDEX(Attendance!$S:$S,MATCH($B146&amp;P$7,Attendance!$N:$N,0))=TRUE,"",IF(P147&lt;8,"",INDEX(Attendance!$G:$G,MATCH($B146&amp;P$7,Attendance!$N:$N,0))))),"")</f>
        <v>3</v>
      </c>
      <c r="Q148" s="197">
        <f>IFERROR(IF(Q$6="Sun","",IF(INDEX(Attendance!$S:$S,MATCH($B146&amp;Q$7,Attendance!$N:$N,0))=TRUE,"",IF(Q147&lt;8,"",INDEX(Attendance!$G:$G,MATCH($B146&amp;Q$7,Attendance!$N:$N,0))))),"")</f>
        <v>0</v>
      </c>
      <c r="R148" s="197">
        <f>IFERROR(IF(R$6="Sun","",IF(INDEX(Attendance!$S:$S,MATCH($B146&amp;R$7,Attendance!$N:$N,0))=TRUE,"",IF(R147&lt;8,"",INDEX(Attendance!$G:$G,MATCH($B146&amp;R$7,Attendance!$N:$N,0))))),"")</f>
        <v>0</v>
      </c>
      <c r="S148" s="197" t="str">
        <f>IFERROR(IF(S$6="Sun","",IF(INDEX(Attendance!$S:$S,MATCH($B146&amp;S$7,Attendance!$N:$N,0))=TRUE,"",IF(S147&lt;8,"",INDEX(Attendance!$G:$G,MATCH($B146&amp;S$7,Attendance!$N:$N,0))))),"")</f>
        <v/>
      </c>
      <c r="T148" s="197">
        <f>IFERROR(IF(T$6="Sun","",IF(INDEX(Attendance!$S:$S,MATCH($B146&amp;T$7,Attendance!$N:$N,0))=TRUE,"",IF(T147&lt;8,"",INDEX(Attendance!$G:$G,MATCH($B146&amp;T$7,Attendance!$N:$N,0))))),"")</f>
        <v>3</v>
      </c>
      <c r="U148" s="197">
        <f>IFERROR(IF(U$6="Sun","",IF(INDEX(Attendance!$S:$S,MATCH($B146&amp;U$7,Attendance!$N:$N,0))=TRUE,"",IF(U147&lt;8,"",INDEX(Attendance!$G:$G,MATCH($B146&amp;U$7,Attendance!$N:$N,0))))),"")</f>
        <v>3</v>
      </c>
      <c r="V148" s="197">
        <f>IFERROR(IF(V$6="Sun","",IF(INDEX(Attendance!$S:$S,MATCH($B146&amp;V$7,Attendance!$N:$N,0))=TRUE,"",IF(V147&lt;8,"",INDEX(Attendance!$G:$G,MATCH($B146&amp;V$7,Attendance!$N:$N,0))))),"")</f>
        <v>3</v>
      </c>
      <c r="W148" s="197">
        <f>IFERROR(IF(W$6="Sun","",IF(INDEX(Attendance!$S:$S,MATCH($B146&amp;W$7,Attendance!$N:$N,0))=TRUE,"",IF(W147&lt;8,"",INDEX(Attendance!$G:$G,MATCH($B146&amp;W$7,Attendance!$N:$N,0))))),"")</f>
        <v>3</v>
      </c>
      <c r="X148" s="197">
        <f>IFERROR(IF(X$6="Sun","",IF(INDEX(Attendance!$S:$S,MATCH($B146&amp;X$7,Attendance!$N:$N,0))=TRUE,"",IF(X147&lt;8,"",INDEX(Attendance!$G:$G,MATCH($B146&amp;X$7,Attendance!$N:$N,0))))),"")</f>
        <v>3</v>
      </c>
      <c r="Y148" s="197">
        <f>IFERROR(IF(Y$6="Sun","",IF(INDEX(Attendance!$S:$S,MATCH($B146&amp;Y$7,Attendance!$N:$N,0))=TRUE,"",IF(Y147&lt;8,"",INDEX(Attendance!$G:$G,MATCH($B146&amp;Y$7,Attendance!$N:$N,0))))),"")</f>
        <v>3</v>
      </c>
      <c r="Z148" s="197" t="str">
        <f>IFERROR(IF(Z$6="Sun","",IF(INDEX(Attendance!$S:$S,MATCH($B146&amp;Z$7,Attendance!$N:$N,0))=TRUE,"",IF(Z147&lt;8,"",INDEX(Attendance!$G:$G,MATCH($B146&amp;Z$7,Attendance!$N:$N,0))))),"")</f>
        <v/>
      </c>
      <c r="AA148" s="197">
        <f>IFERROR(IF(AA$6="Sun","",IF(INDEX(Attendance!$S:$S,MATCH($B146&amp;AA$7,Attendance!$N:$N,0))=TRUE,"",IF(AA147&lt;8,"",INDEX(Attendance!$G:$G,MATCH($B146&amp;AA$7,Attendance!$N:$N,0))))),"")</f>
        <v>3</v>
      </c>
      <c r="AB148" s="197">
        <f>IFERROR(IF(AB$6="Sun","",IF(INDEX(Attendance!$S:$S,MATCH($B146&amp;AB$7,Attendance!$N:$N,0))=TRUE,"",IF(AB147&lt;8,"",INDEX(Attendance!$G:$G,MATCH($B146&amp;AB$7,Attendance!$N:$N,0))))),"")</f>
        <v>3</v>
      </c>
      <c r="AC148" s="197">
        <f>IFERROR(IF(AC$6="Sun","",IF(INDEX(Attendance!$S:$S,MATCH($B146&amp;AC$7,Attendance!$N:$N,0))=TRUE,"",IF(AC147&lt;8,"",INDEX(Attendance!$G:$G,MATCH($B146&amp;AC$7,Attendance!$N:$N,0))))),"")</f>
        <v>3</v>
      </c>
      <c r="AD148" s="197">
        <f>IFERROR(IF(AD$6="Sun","",IF(INDEX(Attendance!$S:$S,MATCH($B146&amp;AD$7,Attendance!$N:$N,0))=TRUE,"",IF(AD147&lt;8,"",INDEX(Attendance!$G:$G,MATCH($B146&amp;AD$7,Attendance!$N:$N,0))))),"")</f>
        <v>3</v>
      </c>
      <c r="AE148" s="197">
        <f>IFERROR(IF(AE$6="Sun","",IF(INDEX(Attendance!$S:$S,MATCH($B146&amp;AE$7,Attendance!$N:$N,0))=TRUE,"",IF(AE147&lt;8,"",INDEX(Attendance!$G:$G,MATCH($B146&amp;AE$7,Attendance!$N:$N,0))))),"")</f>
        <v>3</v>
      </c>
      <c r="AF148" s="197">
        <f>IFERROR(IF(AF$6="Sun","",IF(INDEX(Attendance!$S:$S,MATCH($B146&amp;AF$7,Attendance!$N:$N,0))=TRUE,"",IF(AF147&lt;8,"",INDEX(Attendance!$G:$G,MATCH($B146&amp;AF$7,Attendance!$N:$N,0))))),"")</f>
        <v>3</v>
      </c>
      <c r="AG148" s="197" t="str">
        <f>IFERROR(IF(AG$6="Sun","",IF(INDEX(Attendance!$S:$S,MATCH($B146&amp;AG$7,Attendance!$N:$N,0))=TRUE,"",IF(AG147&lt;8,"",INDEX(Attendance!$G:$G,MATCH($B146&amp;AG$7,Attendance!$N:$N,0))))),"")</f>
        <v/>
      </c>
      <c r="AH148" s="197" t="str">
        <f>IFERROR(IF(AH$6="Sun","",IF(INDEX(Attendance!$S:$S,MATCH($B146&amp;AH$7,Attendance!$N:$N,0))=TRUE,"",IF(AH147&lt;8,"",INDEX(Attendance!$G:$G,MATCH($B146&amp;AH$7,Attendance!$N:$N,0))))),"")</f>
        <v/>
      </c>
      <c r="AI148" s="197" t="str">
        <f>IFERROR(IF(AI$6="Sun","",IF(INDEX(Attendance!$S:$S,MATCH($B146&amp;AI$7,Attendance!$N:$N,0))=TRUE,"",IF(AI147&lt;8,"",INDEX(Attendance!$G:$G,MATCH($B146&amp;AI$7,Attendance!$N:$N,0))))),"")</f>
        <v/>
      </c>
      <c r="AJ148" s="197" t="str">
        <f>IFERROR(IF(AJ$6="Sun","",IF(INDEX(Attendance!$S:$S,MATCH($B146&amp;AJ$7,Attendance!$N:$N,0))=TRUE,"",IF(AJ147&lt;8,"",INDEX(Attendance!$G:$G,MATCH($B146&amp;AJ$7,Attendance!$N:$N,0))))),"")</f>
        <v/>
      </c>
      <c r="AK148" s="259"/>
      <c r="AL148" s="198"/>
      <c r="AM148" s="198"/>
      <c r="AN148" s="198"/>
      <c r="AO148" s="262"/>
      <c r="AP148" s="265"/>
      <c r="AQ148" s="86"/>
      <c r="AR148" s="194"/>
      <c r="AS148" s="194"/>
      <c r="AT148" s="194"/>
      <c r="AU148" s="256"/>
    </row>
    <row r="149" spans="1:47" s="213" customFormat="1" ht="33" customHeight="1" x14ac:dyDescent="0.35">
      <c r="A149" s="189"/>
      <c r="B149" s="184"/>
      <c r="C149" s="195" t="str">
        <f>_xlfn.IFNA(INDEX(Masterlist!F:F,MATCH(B146,Masterlist!B:B,0)),"")</f>
        <v>Acc No. 26 Bank Code 26</v>
      </c>
      <c r="D149" s="88"/>
      <c r="E149" s="196"/>
      <c r="F149" s="199"/>
      <c r="G149" s="200"/>
      <c r="H149" s="192"/>
      <c r="I149" s="192"/>
      <c r="J149" s="192"/>
      <c r="K149" s="192"/>
      <c r="L149" s="192"/>
      <c r="M149" s="192"/>
      <c r="N149" s="192"/>
      <c r="O149" s="192"/>
      <c r="P149" s="192"/>
      <c r="Q149" s="201"/>
      <c r="R149" s="201"/>
      <c r="S149" s="192"/>
      <c r="T149" s="192"/>
      <c r="U149" s="192"/>
      <c r="V149" s="192"/>
      <c r="W149" s="192"/>
      <c r="X149" s="192"/>
      <c r="Y149" s="192"/>
      <c r="Z149" s="192"/>
      <c r="AA149" s="192"/>
      <c r="AB149" s="192"/>
      <c r="AC149" s="192"/>
      <c r="AD149" s="192"/>
      <c r="AE149" s="192"/>
      <c r="AF149" s="192"/>
      <c r="AG149" s="192"/>
      <c r="AH149" s="192"/>
      <c r="AI149" s="192"/>
      <c r="AJ149" s="192"/>
      <c r="AK149" s="259"/>
      <c r="AL149" s="198"/>
      <c r="AM149" s="198"/>
      <c r="AN149" s="198"/>
      <c r="AO149" s="262"/>
      <c r="AP149" s="265"/>
      <c r="AQ149" s="86"/>
      <c r="AR149" s="194"/>
      <c r="AS149" s="194"/>
      <c r="AT149" s="194"/>
      <c r="AU149" s="256"/>
    </row>
    <row r="150" spans="1:47" s="213" customFormat="1" ht="33" customHeight="1" x14ac:dyDescent="0.35">
      <c r="A150" s="189"/>
      <c r="B150" s="184"/>
      <c r="C150" s="202">
        <f>_xlfn.IFNA(INDEX(Masterlist!I:I,MATCH(B146,Masterlist!B:B,0)),"")</f>
        <v>43727</v>
      </c>
      <c r="D150" s="226" t="str">
        <f>_xlfn.IFNA(IF(INDEX(Attendance!H:H,MATCH(B146,Attendance!$A:$A,0))="VMI","SCOPE ALLW",""),"")</f>
        <v/>
      </c>
      <c r="E150" s="196" t="s">
        <v>13</v>
      </c>
      <c r="F150" s="203">
        <f>IFERROR(IF(AND(RIGHT(F146,1)="N",VALUE(F147)&gt;=8),Database!$I$3,""),"")</f>
        <v>2</v>
      </c>
      <c r="G150" s="192">
        <f>IFERROR(IF(AND(RIGHT(G146,1)="N",VALUE(G147)&gt;=8),Database!$I$3,""),"")</f>
        <v>2</v>
      </c>
      <c r="H150" s="199">
        <f>IFERROR(IF(AND(RIGHT(H146,1)="N",VALUE(H147)&gt;=8),Database!$I$3,""),"")</f>
        <v>2</v>
      </c>
      <c r="I150" s="192">
        <f>IFERROR(IF(AND(RIGHT(I146,1)="N",VALUE(I147)&gt;=8),Database!$I$3,""),"")</f>
        <v>2</v>
      </c>
      <c r="J150" s="192">
        <f>IFERROR(IF(AND(RIGHT(J146,1)="N",VALUE(J147)&gt;=8),Database!$I$3,""),"")</f>
        <v>2</v>
      </c>
      <c r="K150" s="192">
        <f>IFERROR(IF(AND(RIGHT(K146,1)="N",VALUE(K147)&gt;=8),Database!$I$3,""),"")</f>
        <v>2</v>
      </c>
      <c r="L150" s="192" t="str">
        <f>IFERROR(IF(AND(RIGHT(L146,1)="N",VALUE(L147)&gt;=8),Database!$I$3,""),"")</f>
        <v/>
      </c>
      <c r="M150" s="192">
        <f>IFERROR(IF(AND(RIGHT(M146,1)="N",VALUE(M147)&gt;=8),Database!$I$3,""),"")</f>
        <v>2</v>
      </c>
      <c r="N150" s="192">
        <f>IFERROR(IF(AND(RIGHT(N146,1)="N",VALUE(N147)&gt;=8),Database!$I$3,""),"")</f>
        <v>2</v>
      </c>
      <c r="O150" s="192">
        <f>IFERROR(IF(AND(RIGHT(O146,1)="N",VALUE(O147)&gt;=8),Database!$I$3,""),"")</f>
        <v>2</v>
      </c>
      <c r="P150" s="192">
        <f>IFERROR(IF(AND(RIGHT(P146,1)="N",VALUE(P147)&gt;=8),Database!$I$3,""),"")</f>
        <v>2</v>
      </c>
      <c r="Q150" s="192" t="str">
        <f>IFERROR(IF(AND(RIGHT(Q146,1)="N",VALUE(Q147)&gt;=8),Database!$I$3,""),"")</f>
        <v/>
      </c>
      <c r="R150" s="192" t="str">
        <f>IFERROR(IF(AND(RIGHT(R146,1)="N",VALUE(R147)&gt;=8),Database!$I$3,""),"")</f>
        <v/>
      </c>
      <c r="S150" s="192" t="str">
        <f>IFERROR(IF(AND(RIGHT(S146,1)="N",VALUE(S147)&gt;=8),Database!$I$3,""),"")</f>
        <v/>
      </c>
      <c r="T150" s="192" t="str">
        <f>IFERROR(IF(AND(RIGHT(T146,1)="N",VALUE(T147)&gt;=8),Database!$I$3,""),"")</f>
        <v/>
      </c>
      <c r="U150" s="192" t="str">
        <f>IFERROR(IF(AND(RIGHT(U146,1)="N",VALUE(U147)&gt;=8),Database!$I$3,""),"")</f>
        <v/>
      </c>
      <c r="V150" s="192" t="str">
        <f>IFERROR(IF(AND(RIGHT(V146,1)="N",VALUE(V147)&gt;=8),Database!$I$3,""),"")</f>
        <v/>
      </c>
      <c r="W150" s="192" t="str">
        <f>IFERROR(IF(AND(RIGHT(W146,1)="N",VALUE(W147)&gt;=8),Database!$I$3,""),"")</f>
        <v/>
      </c>
      <c r="X150" s="192" t="str">
        <f>IFERROR(IF(AND(RIGHT(X146,1)="N",VALUE(X147)&gt;=8),Database!$I$3,""),"")</f>
        <v/>
      </c>
      <c r="Y150" s="192" t="str">
        <f>IFERROR(IF(AND(RIGHT(Y146,1)="N",VALUE(Y147)&gt;=8),Database!$I$3,""),"")</f>
        <v/>
      </c>
      <c r="Z150" s="192" t="str">
        <f>IFERROR(IF(AND(RIGHT(Z146,1)="N",VALUE(Z147)&gt;=8),Database!$I$3,""),"")</f>
        <v/>
      </c>
      <c r="AA150" s="192" t="str">
        <f>IFERROR(IF(AND(RIGHT(AA146,1)="N",VALUE(AA147)&gt;=8),Database!$I$3,""),"")</f>
        <v/>
      </c>
      <c r="AB150" s="192" t="str">
        <f>IFERROR(IF(AND(RIGHT(AB146,1)="N",VALUE(AB147)&gt;=8),Database!$I$3,""),"")</f>
        <v/>
      </c>
      <c r="AC150" s="192" t="str">
        <f>IFERROR(IF(AND(RIGHT(AC146,1)="N",VALUE(AC147)&gt;=8),Database!$I$3,""),"")</f>
        <v/>
      </c>
      <c r="AD150" s="192" t="str">
        <f>IFERROR(IF(AND(RIGHT(AD146,1)="N",VALUE(AD147)&gt;=8),Database!$I$3,""),"")</f>
        <v/>
      </c>
      <c r="AE150" s="192" t="str">
        <f>IFERROR(IF(AND(RIGHT(AE146,1)="N",VALUE(AE147)&gt;=8),Database!$I$3,""),"")</f>
        <v/>
      </c>
      <c r="AF150" s="192" t="str">
        <f>IFERROR(IF(AND(RIGHT(AF146,1)="N",VALUE(AF147)&gt;=8),Database!$I$3,""),"")</f>
        <v/>
      </c>
      <c r="AG150" s="192" t="str">
        <f>IFERROR(IF(AND(RIGHT(AG146,1)="N",VALUE(AG147)&gt;=8),Database!$I$3,""),"")</f>
        <v/>
      </c>
      <c r="AH150" s="192" t="str">
        <f>IFERROR(IF(AND(RIGHT(AH146,1)="N",VALUE(AH147)&gt;=8),Database!$I$3,""),"")</f>
        <v/>
      </c>
      <c r="AI150" s="192" t="str">
        <f>IFERROR(IF(AND(RIGHT(AI146,1)="N",VALUE(AI147)&gt;=8),Database!$I$3,""),"")</f>
        <v/>
      </c>
      <c r="AJ150" s="192" t="str">
        <f>IFERROR(IF(AND(RIGHT(AJ146,1)="N",VALUE(AJ147)&gt;=8),Database!$I$3,""),"")</f>
        <v/>
      </c>
      <c r="AK150" s="259"/>
      <c r="AL150" s="204"/>
      <c r="AM150" s="198"/>
      <c r="AN150" s="198"/>
      <c r="AO150" s="262"/>
      <c r="AP150" s="265"/>
      <c r="AQ150" s="86"/>
      <c r="AR150" s="194"/>
      <c r="AS150" s="194"/>
      <c r="AT150" s="194"/>
      <c r="AU150" s="256"/>
    </row>
    <row r="151" spans="1:47" s="213" customFormat="1" ht="33" customHeight="1" thickBot="1" x14ac:dyDescent="0.4">
      <c r="A151" s="189"/>
      <c r="B151" s="205"/>
      <c r="C151" s="222"/>
      <c r="D151" s="28"/>
      <c r="E151" s="206" t="s">
        <v>176</v>
      </c>
      <c r="F151" s="207">
        <f>IFERROR(IF(INDEX(Attendance!$T:$T,MATCH($B146&amp;F$7,Attendance!$N:$N,0))=TRUE,"L",IF(SUM(F147:F148)&gt;=10,5,"")),"")</f>
        <v>5</v>
      </c>
      <c r="G151" s="207">
        <f>IFERROR(IF(INDEX(Attendance!$T:$T,MATCH($B146&amp;G$7,Attendance!$N:$N,0))=TRUE,"L",IF(SUM(G147:G148)&gt;=10,5,"")),"")</f>
        <v>5</v>
      </c>
      <c r="H151" s="208">
        <f>IFERROR(IF(INDEX(Attendance!$T:$T,MATCH($B146&amp;H$7,Attendance!$N:$N,0))=TRUE,"L",IF(SUM(H147:H148)&gt;=10,5,"")),"")</f>
        <v>5</v>
      </c>
      <c r="I151" s="208">
        <f>IFERROR(IF(INDEX(Attendance!$T:$T,MATCH($B146&amp;I$7,Attendance!$N:$N,0))=TRUE,"L",IF(SUM(I147:I148)&gt;=10,5,"")),"")</f>
        <v>5</v>
      </c>
      <c r="J151" s="208">
        <f>IFERROR(IF(INDEX(Attendance!$T:$T,MATCH($B146&amp;J$7,Attendance!$N:$N,0))=TRUE,"L",IF(SUM(J147:J148)&gt;=10,5,"")),"")</f>
        <v>5</v>
      </c>
      <c r="K151" s="208">
        <f>IFERROR(IF(INDEX(Attendance!$T:$T,MATCH($B146&amp;K$7,Attendance!$N:$N,0))=TRUE,"L",IF(SUM(K147:K148)&gt;=10,5,"")),"")</f>
        <v>5</v>
      </c>
      <c r="L151" s="208" t="str">
        <f>IFERROR(IF(INDEX(Attendance!$T:$T,MATCH($B146&amp;L$7,Attendance!$N:$N,0))=TRUE,"L",IF(SUM(L147:L148)&gt;=10,5,"")),"")</f>
        <v/>
      </c>
      <c r="M151" s="208">
        <f>IFERROR(IF(INDEX(Attendance!$T:$T,MATCH($B146&amp;M$7,Attendance!$N:$N,0))=TRUE,"L",IF(SUM(M147:M148)&gt;=10,5,"")),"")</f>
        <v>5</v>
      </c>
      <c r="N151" s="208">
        <f>IFERROR(IF(INDEX(Attendance!$T:$T,MATCH($B146&amp;N$7,Attendance!$N:$N,0))=TRUE,"L",IF(SUM(N147:N148)&gt;=10,5,"")),"")</f>
        <v>5</v>
      </c>
      <c r="O151" s="208">
        <f>IFERROR(IF(INDEX(Attendance!$T:$T,MATCH($B146&amp;O$7,Attendance!$N:$N,0))=TRUE,"L",IF(SUM(O147:O148)&gt;=10,5,"")),"")</f>
        <v>5</v>
      </c>
      <c r="P151" s="208">
        <f>IFERROR(IF(INDEX(Attendance!$T:$T,MATCH($B146&amp;P$7,Attendance!$N:$N,0))=TRUE,"L",IF(SUM(P147:P148)&gt;=10,5,"")),"")</f>
        <v>5</v>
      </c>
      <c r="Q151" s="208" t="str">
        <f>IFERROR(IF(INDEX(Attendance!$T:$T,MATCH($B146&amp;Q$7,Attendance!$N:$N,0))=TRUE,"L",IF(SUM(Q147:Q148)&gt;=10,5,"")),"")</f>
        <v/>
      </c>
      <c r="R151" s="208" t="str">
        <f>IFERROR(IF(INDEX(Attendance!$T:$T,MATCH($B146&amp;R$7,Attendance!$N:$N,0))=TRUE,"L",IF(SUM(R147:R148)&gt;=10,5,"")),"")</f>
        <v/>
      </c>
      <c r="S151" s="208" t="str">
        <f>IFERROR(IF(INDEX(Attendance!$T:$T,MATCH($B146&amp;S$7,Attendance!$N:$N,0))=TRUE,"L",IF(SUM(S147:S148)&gt;=10,5,"")),"")</f>
        <v/>
      </c>
      <c r="T151" s="208">
        <f>IFERROR(IF(INDEX(Attendance!$T:$T,MATCH($B146&amp;T$7,Attendance!$N:$N,0))=TRUE,"L",IF(SUM(T147:T148)&gt;=10,5,"")),"")</f>
        <v>5</v>
      </c>
      <c r="U151" s="208">
        <f>IFERROR(IF(INDEX(Attendance!$T:$T,MATCH($B146&amp;U$7,Attendance!$N:$N,0))=TRUE,"L",IF(SUM(U147:U148)&gt;=10,5,"")),"")</f>
        <v>5</v>
      </c>
      <c r="V151" s="208">
        <f>IFERROR(IF(INDEX(Attendance!$T:$T,MATCH($B146&amp;V$7,Attendance!$N:$N,0))=TRUE,"L",IF(SUM(V147:V148)&gt;=10,5,"")),"")</f>
        <v>5</v>
      </c>
      <c r="W151" s="208">
        <f>IFERROR(IF(INDEX(Attendance!$T:$T,MATCH($B146&amp;W$7,Attendance!$N:$N,0))=TRUE,"L",IF(SUM(W147:W148)&gt;=10,5,"")),"")</f>
        <v>5</v>
      </c>
      <c r="X151" s="208">
        <f>IFERROR(IF(INDEX(Attendance!$T:$T,MATCH($B146&amp;X$7,Attendance!$N:$N,0))=TRUE,"L",IF(SUM(X147:X148)&gt;=10,5,"")),"")</f>
        <v>5</v>
      </c>
      <c r="Y151" s="208">
        <f>IFERROR(IF(INDEX(Attendance!$T:$T,MATCH($B146&amp;Y$7,Attendance!$N:$N,0))=TRUE,"L",IF(SUM(Y147:Y148)&gt;=10,5,"")),"")</f>
        <v>5</v>
      </c>
      <c r="Z151" s="208" t="str">
        <f>IFERROR(IF(INDEX(Attendance!$T:$T,MATCH($B146&amp;Z$7,Attendance!$N:$N,0))=TRUE,"L",IF(SUM(Z147:Z148)&gt;=10,5,"")),"")</f>
        <v/>
      </c>
      <c r="AA151" s="208">
        <f>IFERROR(IF(INDEX(Attendance!$T:$T,MATCH($B146&amp;AA$7,Attendance!$N:$N,0))=TRUE,"L",IF(SUM(AA147:AA148)&gt;=10,5,"")),"")</f>
        <v>5</v>
      </c>
      <c r="AB151" s="208">
        <f>IFERROR(IF(INDEX(Attendance!$T:$T,MATCH($B146&amp;AB$7,Attendance!$N:$N,0))=TRUE,"L",IF(SUM(AB147:AB148)&gt;=10,5,"")),"")</f>
        <v>5</v>
      </c>
      <c r="AC151" s="208">
        <f>IFERROR(IF(INDEX(Attendance!$T:$T,MATCH($B146&amp;AC$7,Attendance!$N:$N,0))=TRUE,"L",IF(SUM(AC147:AC148)&gt;=10,5,"")),"")</f>
        <v>5</v>
      </c>
      <c r="AD151" s="208">
        <f>IFERROR(IF(INDEX(Attendance!$T:$T,MATCH($B146&amp;AD$7,Attendance!$N:$N,0))=TRUE,"L",IF(SUM(AD147:AD148)&gt;=10,5,"")),"")</f>
        <v>5</v>
      </c>
      <c r="AE151" s="208">
        <f>IFERROR(IF(INDEX(Attendance!$T:$T,MATCH($B146&amp;AE$7,Attendance!$N:$N,0))=TRUE,"L",IF(SUM(AE147:AE148)&gt;=10,5,"")),"")</f>
        <v>5</v>
      </c>
      <c r="AF151" s="208">
        <f>IFERROR(IF(INDEX(Attendance!$T:$T,MATCH($B146&amp;AF$7,Attendance!$N:$N,0))=TRUE,"L",IF(SUM(AF147:AF148)&gt;=10,5,"")),"")</f>
        <v>5</v>
      </c>
      <c r="AG151" s="208" t="str">
        <f>IFERROR(IF(INDEX(Attendance!$T:$T,MATCH($B146&amp;AG$7,Attendance!$N:$N,0))=TRUE,"L",IF(SUM(AG147:AG148)&gt;=10,5,"")),"")</f>
        <v/>
      </c>
      <c r="AH151" s="208" t="str">
        <f>IFERROR(IF(INDEX(Attendance!$T:$T,MATCH($B146&amp;AH$7,Attendance!$N:$N,0))=TRUE,"L",IF(SUM(AH147:AH148)&gt;=10,5,"")),"")</f>
        <v/>
      </c>
      <c r="AI151" s="208" t="str">
        <f>IFERROR(IF(INDEX(Attendance!$T:$T,MATCH($B146&amp;AI$7,Attendance!$N:$N,0))=TRUE,"L",IF(SUM(AI147:AI148)&gt;=10,5,"")),"")</f>
        <v/>
      </c>
      <c r="AJ151" s="208" t="str">
        <f>IFERROR(IF(INDEX(Attendance!$T:$T,MATCH($B146&amp;AJ$7,Attendance!$N:$N,0))=TRUE,"L",IF(SUM(AJ147:AJ148)&gt;=10,5,"")),"")</f>
        <v/>
      </c>
      <c r="AK151" s="260"/>
      <c r="AL151" s="209">
        <f>ROUND(AL146*AL147,2)</f>
        <v>527.89</v>
      </c>
      <c r="AM151" s="209">
        <f>ROUND(AM146*AM147,2)</f>
        <v>0</v>
      </c>
      <c r="AN151" s="209">
        <f>ROUND(AN146*AN147,2)</f>
        <v>0</v>
      </c>
      <c r="AO151" s="263"/>
      <c r="AP151" s="266"/>
      <c r="AQ151" s="210">
        <f>AQ146*$AQ$5</f>
        <v>0</v>
      </c>
      <c r="AR151" s="211">
        <f>AR146*ROUND(IF($C151="",Basic,MID($C151,FIND("RM",$C151)+3,4))/WorkDays,2)</f>
        <v>0</v>
      </c>
      <c r="AS151" s="211">
        <f>AS146*ROUND(IF($C151="",Basic,MID($C151,FIND("RM",$C151)+3,4))/WorkDays,2)</f>
        <v>0</v>
      </c>
      <c r="AT151" s="211">
        <f>AT146*ROUND(IF($C151="",Basic,MID($C151,FIND("RM",$C151)+3,4))/WorkDays,2)</f>
        <v>92.3</v>
      </c>
      <c r="AU151" s="257"/>
    </row>
    <row r="152" spans="1:47" s="213" customFormat="1" ht="33" customHeight="1" x14ac:dyDescent="0.35">
      <c r="A152" s="175">
        <f t="shared" si="24"/>
        <v>25</v>
      </c>
      <c r="B152" s="184" t="str">
        <f>_xlfn.IFNA(INDEX(Attendance!$A:$A,MATCH(A152,Attendance!$M:$M,0)),"")</f>
        <v>Code 27</v>
      </c>
      <c r="C152" s="185" t="str">
        <f>_xlfn.IFNA(INDEX(Masterlist!C:C,MATCH(B152,Masterlist!B:B,0)),"")</f>
        <v>Name 27</v>
      </c>
      <c r="D152" s="87"/>
      <c r="E152" s="186" t="s">
        <v>173</v>
      </c>
      <c r="F152" s="83" t="str" cm="1">
        <f t="array" ref="F152">_xlfn.IFNA(IF(OR(VALUE(F$7&amp;$C$3)=PH),IF(F153="","PH",IF(INDEX(Attendance!$O:$O,MATCH($B152&amp;F$7,Attendance!$N:$N,0))&lt;"1200","PM","PN")),IF(F$6="Sun",IF(F153="","RD",IF(INDEX(Attendance!$O:$O,MATCH($B152&amp;F$7,Attendance!$N:$N,0))&lt;"1200","RM","RN")),IF(F153="",IF(F$7="","",IF(INDEX(Attendance!$I:$I,MATCH($B152&amp;F$7,Attendance!$N:$N,0))="ABS","AB","UL")),IF(INDEX(Attendance!$O:$O,MATCH($B152&amp;F$7,Attendance!$N:$N,0))&lt;"1200","M","N")))),"")</f>
        <v>N</v>
      </c>
      <c r="G152" s="83" t="str" cm="1">
        <f t="array" ref="G152">_xlfn.IFNA(IF(OR(VALUE(G$7&amp;$C$3)=PH),IF(G153="","PH",IF(INDEX(Attendance!$O:$O,MATCH($B152&amp;G$7,Attendance!$N:$N,0))&lt;"1200","PM","PN")),IF(G$6="Sun",IF(G153="","RD",IF(INDEX(Attendance!$O:$O,MATCH($B152&amp;G$7,Attendance!$N:$N,0))&lt;"1200","RM","RN")),IF(G153="",IF(G$7="","",IF(INDEX(Attendance!$I:$I,MATCH($B152&amp;G$7,Attendance!$N:$N,0))="ABS","AB","UL")),IF(INDEX(Attendance!$O:$O,MATCH($B152&amp;G$7,Attendance!$N:$N,0))&lt;"1200","M","N")))),"")</f>
        <v>N</v>
      </c>
      <c r="H152" s="83" t="str" cm="1">
        <f t="array" ref="H152">_xlfn.IFNA(IF(OR(VALUE(H$7&amp;$C$3)=PH),IF(H153="","PH",IF(INDEX(Attendance!$O:$O,MATCH($B152&amp;H$7,Attendance!$N:$N,0))&lt;"1200","PM","PN")),IF(H$6="Sun",IF(H153="","RD",IF(INDEX(Attendance!$O:$O,MATCH($B152&amp;H$7,Attendance!$N:$N,0))&lt;"1200","RM","RN")),IF(H153="",IF(H$7="","",IF(INDEX(Attendance!$I:$I,MATCH($B152&amp;H$7,Attendance!$N:$N,0))="ABS","AB","UL")),IF(INDEX(Attendance!$O:$O,MATCH($B152&amp;H$7,Attendance!$N:$N,0))&lt;"1200","M","N")))),"")</f>
        <v>N</v>
      </c>
      <c r="I152" s="83" t="str" cm="1">
        <f t="array" ref="I152">_xlfn.IFNA(IF(OR(VALUE(I$7&amp;$C$3)=PH),IF(I153="","PH",IF(INDEX(Attendance!$O:$O,MATCH($B152&amp;I$7,Attendance!$N:$N,0))&lt;"1200","PM","PN")),IF(I$6="Sun",IF(I153="","RD",IF(INDEX(Attendance!$O:$O,MATCH($B152&amp;I$7,Attendance!$N:$N,0))&lt;"1200","RM","RN")),IF(I153="",IF(I$7="","",IF(INDEX(Attendance!$I:$I,MATCH($B152&amp;I$7,Attendance!$N:$N,0))="ABS","AB","UL")),IF(INDEX(Attendance!$O:$O,MATCH($B152&amp;I$7,Attendance!$N:$N,0))&lt;"1200","M","N")))),"")</f>
        <v>N</v>
      </c>
      <c r="J152" s="83" t="str" cm="1">
        <f t="array" ref="J152">_xlfn.IFNA(IF(OR(VALUE(J$7&amp;$C$3)=PH),IF(J153="","PH",IF(INDEX(Attendance!$O:$O,MATCH($B152&amp;J$7,Attendance!$N:$N,0))&lt;"1200","PM","PN")),IF(J$6="Sun",IF(J153="","RD",IF(INDEX(Attendance!$O:$O,MATCH($B152&amp;J$7,Attendance!$N:$N,0))&lt;"1200","RM","RN")),IF(J153="",IF(J$7="","",IF(INDEX(Attendance!$I:$I,MATCH($B152&amp;J$7,Attendance!$N:$N,0))="ABS","AB","UL")),IF(INDEX(Attendance!$O:$O,MATCH($B152&amp;J$7,Attendance!$N:$N,0))&lt;"1200","M","N")))),"")</f>
        <v>N</v>
      </c>
      <c r="K152" s="83" t="str" cm="1">
        <f t="array" ref="K152">_xlfn.IFNA(IF(OR(VALUE(K$7&amp;$C$3)=PH),IF(K153="","PH",IF(INDEX(Attendance!$O:$O,MATCH($B152&amp;K$7,Attendance!$N:$N,0))&lt;"1200","PM","PN")),IF(K$6="Sun",IF(K153="","RD",IF(INDEX(Attendance!$O:$O,MATCH($B152&amp;K$7,Attendance!$N:$N,0))&lt;"1200","RM","RN")),IF(K153="",IF(K$7="","",IF(INDEX(Attendance!$I:$I,MATCH($B152&amp;K$7,Attendance!$N:$N,0))="ABS","AB","UL")),IF(INDEX(Attendance!$O:$O,MATCH($B152&amp;K$7,Attendance!$N:$N,0))&lt;"1200","M","N")))),"")</f>
        <v>N</v>
      </c>
      <c r="L152" s="83" t="str" cm="1">
        <f t="array" ref="L152">_xlfn.IFNA(IF(OR(VALUE(L$7&amp;$C$3)=PH),IF(L153="","PH",IF(INDEX(Attendance!$O:$O,MATCH($B152&amp;L$7,Attendance!$N:$N,0))&lt;"1200","PM","PN")),IF(L$6="Sun",IF(L153="","RD",IF(INDEX(Attendance!$O:$O,MATCH($B152&amp;L$7,Attendance!$N:$N,0))&lt;"1200","RM","RN")),IF(L153="",IF(L$7="","",IF(INDEX(Attendance!$I:$I,MATCH($B152&amp;L$7,Attendance!$N:$N,0))="ABS","AB","UL")),IF(INDEX(Attendance!$O:$O,MATCH($B152&amp;L$7,Attendance!$N:$N,0))&lt;"1200","M","N")))),"")</f>
        <v>RD</v>
      </c>
      <c r="M152" s="83" t="str" cm="1">
        <f t="array" ref="M152">_xlfn.IFNA(IF(OR(VALUE(M$7&amp;$C$3)=PH),IF(M153="","PH",IF(INDEX(Attendance!$O:$O,MATCH($B152&amp;M$7,Attendance!$N:$N,0))&lt;"1200","PM","PN")),IF(M$6="Sun",IF(M153="","RD",IF(INDEX(Attendance!$O:$O,MATCH($B152&amp;M$7,Attendance!$N:$N,0))&lt;"1200","RM","RN")),IF(M153="",IF(M$7="","",IF(INDEX(Attendance!$I:$I,MATCH($B152&amp;M$7,Attendance!$N:$N,0))="ABS","AB","UL")),IF(INDEX(Attendance!$O:$O,MATCH($B152&amp;M$7,Attendance!$N:$N,0))&lt;"1200","M","N")))),"")</f>
        <v>N</v>
      </c>
      <c r="N152" s="83" t="str" cm="1">
        <f t="array" ref="N152">_xlfn.IFNA(IF(OR(VALUE(N$7&amp;$C$3)=PH),IF(N153="","PH",IF(INDEX(Attendance!$O:$O,MATCH($B152&amp;N$7,Attendance!$N:$N,0))&lt;"1200","PM","PN")),IF(N$6="Sun",IF(N153="","RD",IF(INDEX(Attendance!$O:$O,MATCH($B152&amp;N$7,Attendance!$N:$N,0))&lt;"1200","RM","RN")),IF(N153="",IF(N$7="","",IF(INDEX(Attendance!$I:$I,MATCH($B152&amp;N$7,Attendance!$N:$N,0))="ABS","AB","UL")),IF(INDEX(Attendance!$O:$O,MATCH($B152&amp;N$7,Attendance!$N:$N,0))&lt;"1200","M","N")))),"")</f>
        <v>N</v>
      </c>
      <c r="O152" s="83" t="str" cm="1">
        <f t="array" ref="O152">_xlfn.IFNA(IF(OR(VALUE(O$7&amp;$C$3)=PH),IF(O153="","PH",IF(INDEX(Attendance!$O:$O,MATCH($B152&amp;O$7,Attendance!$N:$N,0))&lt;"1200","PM","PN")),IF(O$6="Sun",IF(O153="","RD",IF(INDEX(Attendance!$O:$O,MATCH($B152&amp;O$7,Attendance!$N:$N,0))&lt;"1200","RM","RN")),IF(O153="",IF(O$7="","",IF(INDEX(Attendance!$I:$I,MATCH($B152&amp;O$7,Attendance!$N:$N,0))="ABS","AB","UL")),IF(INDEX(Attendance!$O:$O,MATCH($B152&amp;O$7,Attendance!$N:$N,0))&lt;"1200","M","N")))),"")</f>
        <v>N</v>
      </c>
      <c r="P152" s="83" t="str" cm="1">
        <f t="array" ref="P152">_xlfn.IFNA(IF(OR(VALUE(P$7&amp;$C$3)=PH),IF(P153="","PH",IF(INDEX(Attendance!$O:$O,MATCH($B152&amp;P$7,Attendance!$N:$N,0))&lt;"1200","PM","PN")),IF(P$6="Sun",IF(P153="","RD",IF(INDEX(Attendance!$O:$O,MATCH($B152&amp;P$7,Attendance!$N:$N,0))&lt;"1200","RM","RN")),IF(P153="",IF(P$7="","",IF(INDEX(Attendance!$I:$I,MATCH($B152&amp;P$7,Attendance!$N:$N,0))="ABS","AB","UL")),IF(INDEX(Attendance!$O:$O,MATCH($B152&amp;P$7,Attendance!$N:$N,0))&lt;"1200","M","N")))),"")</f>
        <v>N</v>
      </c>
      <c r="Q152" s="83" t="str" cm="1">
        <f t="array" ref="Q152">_xlfn.IFNA(IF(OR(VALUE(Q$7&amp;$C$3)=PH),IF(Q153="","PH",IF(INDEX(Attendance!$O:$O,MATCH($B152&amp;Q$7,Attendance!$N:$N,0))&lt;"1200","PM","PN")),IF(Q$6="Sun",IF(Q153="","RD",IF(INDEX(Attendance!$O:$O,MATCH($B152&amp;Q$7,Attendance!$N:$N,0))&lt;"1200","RM","RN")),IF(Q153="",IF(Q$7="","",IF(INDEX(Attendance!$I:$I,MATCH($B152&amp;Q$7,Attendance!$N:$N,0))="ABS","AB","UL")),IF(INDEX(Attendance!$O:$O,MATCH($B152&amp;Q$7,Attendance!$N:$N,0))&lt;"1200","M","N")))),"")</f>
        <v>PH</v>
      </c>
      <c r="R152" s="83" t="str" cm="1">
        <f t="array" ref="R152">_xlfn.IFNA(IF(OR(VALUE(R$7&amp;$C$3)=PH),IF(R153="","PH",IF(INDEX(Attendance!$O:$O,MATCH($B152&amp;R$7,Attendance!$N:$N,0))&lt;"1200","PM","PN")),IF(R$6="Sun",IF(R153="","RD",IF(INDEX(Attendance!$O:$O,MATCH($B152&amp;R$7,Attendance!$N:$N,0))&lt;"1200","RM","RN")),IF(R153="",IF(R$7="","",IF(INDEX(Attendance!$I:$I,MATCH($B152&amp;R$7,Attendance!$N:$N,0))="ABS","AB","UL")),IF(INDEX(Attendance!$O:$O,MATCH($B152&amp;R$7,Attendance!$N:$N,0))&lt;"1200","M","N")))),"")</f>
        <v>PH</v>
      </c>
      <c r="S152" s="83" t="str" cm="1">
        <f t="array" ref="S152">_xlfn.IFNA(IF(OR(VALUE(S$7&amp;$C$3)=PH),IF(S153="","PH",IF(INDEX(Attendance!$O:$O,MATCH($B152&amp;S$7,Attendance!$N:$N,0))&lt;"1200","PM","PN")),IF(S$6="Sun",IF(S153="","RD",IF(INDEX(Attendance!$O:$O,MATCH($B152&amp;S$7,Attendance!$N:$N,0))&lt;"1200","RM","RN")),IF(S153="",IF(S$7="","",IF(INDEX(Attendance!$I:$I,MATCH($B152&amp;S$7,Attendance!$N:$N,0))="ABS","AB","UL")),IF(INDEX(Attendance!$O:$O,MATCH($B152&amp;S$7,Attendance!$N:$N,0))&lt;"1200","M","N")))),"")</f>
        <v>RD</v>
      </c>
      <c r="T152" s="83" t="str" cm="1">
        <f t="array" ref="T152">_xlfn.IFNA(IF(OR(VALUE(T$7&amp;$C$3)=PH),IF(T153="","PH",IF(INDEX(Attendance!$O:$O,MATCH($B152&amp;T$7,Attendance!$N:$N,0))&lt;"1200","PM","PN")),IF(T$6="Sun",IF(T153="","RD",IF(INDEX(Attendance!$O:$O,MATCH($B152&amp;T$7,Attendance!$N:$N,0))&lt;"1200","RM","RN")),IF(T153="",IF(T$7="","",IF(INDEX(Attendance!$I:$I,MATCH($B152&amp;T$7,Attendance!$N:$N,0))="ABS","AB","UL")),IF(INDEX(Attendance!$O:$O,MATCH($B152&amp;T$7,Attendance!$N:$N,0))&lt;"1200","M","N")))),"")</f>
        <v>M</v>
      </c>
      <c r="U152" s="83" t="str" cm="1">
        <f t="array" ref="U152">_xlfn.IFNA(IF(OR(VALUE(U$7&amp;$C$3)=PH),IF(U153="","PH",IF(INDEX(Attendance!$O:$O,MATCH($B152&amp;U$7,Attendance!$N:$N,0))&lt;"1200","PM","PN")),IF(U$6="Sun",IF(U153="","RD",IF(INDEX(Attendance!$O:$O,MATCH($B152&amp;U$7,Attendance!$N:$N,0))&lt;"1200","RM","RN")),IF(U153="",IF(U$7="","",IF(INDEX(Attendance!$I:$I,MATCH($B152&amp;U$7,Attendance!$N:$N,0))="ABS","AB","UL")),IF(INDEX(Attendance!$O:$O,MATCH($B152&amp;U$7,Attendance!$N:$N,0))&lt;"1200","M","N")))),"")</f>
        <v>AB</v>
      </c>
      <c r="V152" s="83" t="str" cm="1">
        <f t="array" ref="V152">_xlfn.IFNA(IF(OR(VALUE(V$7&amp;$C$3)=PH),IF(V153="","PH",IF(INDEX(Attendance!$O:$O,MATCH($B152&amp;V$7,Attendance!$N:$N,0))&lt;"1200","PM","PN")),IF(V$6="Sun",IF(V153="","RD",IF(INDEX(Attendance!$O:$O,MATCH($B152&amp;V$7,Attendance!$N:$N,0))&lt;"1200","RM","RN")),IF(V153="",IF(V$7="","",IF(INDEX(Attendance!$I:$I,MATCH($B152&amp;V$7,Attendance!$N:$N,0))="ABS","AB","UL")),IF(INDEX(Attendance!$O:$O,MATCH($B152&amp;V$7,Attendance!$N:$N,0))&lt;"1200","M","N")))),"")</f>
        <v>M</v>
      </c>
      <c r="W152" s="83" t="str" cm="1">
        <f t="array" ref="W152">_xlfn.IFNA(IF(OR(VALUE(W$7&amp;$C$3)=PH),IF(W153="","PH",IF(INDEX(Attendance!$O:$O,MATCH($B152&amp;W$7,Attendance!$N:$N,0))&lt;"1200","PM","PN")),IF(W$6="Sun",IF(W153="","RD",IF(INDEX(Attendance!$O:$O,MATCH($B152&amp;W$7,Attendance!$N:$N,0))&lt;"1200","RM","RN")),IF(W153="",IF(W$7="","",IF(INDEX(Attendance!$I:$I,MATCH($B152&amp;W$7,Attendance!$N:$N,0))="ABS","AB","UL")),IF(INDEX(Attendance!$O:$O,MATCH($B152&amp;W$7,Attendance!$N:$N,0))&lt;"1200","M","N")))),"")</f>
        <v>M</v>
      </c>
      <c r="X152" s="83" t="str" cm="1">
        <f t="array" ref="X152">_xlfn.IFNA(IF(OR(VALUE(X$7&amp;$C$3)=PH),IF(X153="","PH",IF(INDEX(Attendance!$O:$O,MATCH($B152&amp;X$7,Attendance!$N:$N,0))&lt;"1200","PM","PN")),IF(X$6="Sun",IF(X153="","RD",IF(INDEX(Attendance!$O:$O,MATCH($B152&amp;X$7,Attendance!$N:$N,0))&lt;"1200","RM","RN")),IF(X153="",IF(X$7="","",IF(INDEX(Attendance!$I:$I,MATCH($B152&amp;X$7,Attendance!$N:$N,0))="ABS","AB","UL")),IF(INDEX(Attendance!$O:$O,MATCH($B152&amp;X$7,Attendance!$N:$N,0))&lt;"1200","M","N")))),"")</f>
        <v>M</v>
      </c>
      <c r="Y152" s="83" t="str" cm="1">
        <f t="array" ref="Y152">_xlfn.IFNA(IF(OR(VALUE(Y$7&amp;$C$3)=PH),IF(Y153="","PH",IF(INDEX(Attendance!$O:$O,MATCH($B152&amp;Y$7,Attendance!$N:$N,0))&lt;"1200","PM","PN")),IF(Y$6="Sun",IF(Y153="","RD",IF(INDEX(Attendance!$O:$O,MATCH($B152&amp;Y$7,Attendance!$N:$N,0))&lt;"1200","RM","RN")),IF(Y153="",IF(Y$7="","",IF(INDEX(Attendance!$I:$I,MATCH($B152&amp;Y$7,Attendance!$N:$N,0))="ABS","AB","UL")),IF(INDEX(Attendance!$O:$O,MATCH($B152&amp;Y$7,Attendance!$N:$N,0))&lt;"1200","M","N")))),"")</f>
        <v>M</v>
      </c>
      <c r="Z152" s="83" t="str" cm="1">
        <f t="array" ref="Z152">_xlfn.IFNA(IF(OR(VALUE(Z$7&amp;$C$3)=PH),IF(Z153="","PH",IF(INDEX(Attendance!$O:$O,MATCH($B152&amp;Z$7,Attendance!$N:$N,0))&lt;"1200","PM","PN")),IF(Z$6="Sun",IF(Z153="","RD",IF(INDEX(Attendance!$O:$O,MATCH($B152&amp;Z$7,Attendance!$N:$N,0))&lt;"1200","RM","RN")),IF(Z153="",IF(Z$7="","",IF(INDEX(Attendance!$I:$I,MATCH($B152&amp;Z$7,Attendance!$N:$N,0))="ABS","AB","UL")),IF(INDEX(Attendance!$O:$O,MATCH($B152&amp;Z$7,Attendance!$N:$N,0))&lt;"1200","M","N")))),"")</f>
        <v>RD</v>
      </c>
      <c r="AA152" s="83" t="str" cm="1">
        <f t="array" ref="AA152">_xlfn.IFNA(IF(OR(VALUE(AA$7&amp;$C$3)=PH),IF(AA153="","PH",IF(INDEX(Attendance!$O:$O,MATCH($B152&amp;AA$7,Attendance!$N:$N,0))&lt;"1200","PM","PN")),IF(AA$6="Sun",IF(AA153="","RD",IF(INDEX(Attendance!$O:$O,MATCH($B152&amp;AA$7,Attendance!$N:$N,0))&lt;"1200","RM","RN")),IF(AA153="",IF(AA$7="","",IF(INDEX(Attendance!$I:$I,MATCH($B152&amp;AA$7,Attendance!$N:$N,0))="ABS","AB","UL")),IF(INDEX(Attendance!$O:$O,MATCH($B152&amp;AA$7,Attendance!$N:$N,0))&lt;"1200","M","N")))),"")</f>
        <v>M</v>
      </c>
      <c r="AB152" s="83" t="str" cm="1">
        <f t="array" ref="AB152">_xlfn.IFNA(IF(OR(VALUE(AB$7&amp;$C$3)=PH),IF(AB153="","PH",IF(INDEX(Attendance!$O:$O,MATCH($B152&amp;AB$7,Attendance!$N:$N,0))&lt;"1200","PM","PN")),IF(AB$6="Sun",IF(AB153="","RD",IF(INDEX(Attendance!$O:$O,MATCH($B152&amp;AB$7,Attendance!$N:$N,0))&lt;"1200","RM","RN")),IF(AB153="",IF(AB$7="","",IF(INDEX(Attendance!$I:$I,MATCH($B152&amp;AB$7,Attendance!$N:$N,0))="ABS","AB","UL")),IF(INDEX(Attendance!$O:$O,MATCH($B152&amp;AB$7,Attendance!$N:$N,0))&lt;"1200","M","N")))),"")</f>
        <v>M</v>
      </c>
      <c r="AC152" s="83" t="str" cm="1">
        <f t="array" ref="AC152">_xlfn.IFNA(IF(OR(VALUE(AC$7&amp;$C$3)=PH),IF(AC153="","PH",IF(INDEX(Attendance!$O:$O,MATCH($B152&amp;AC$7,Attendance!$N:$N,0))&lt;"1200","PM","PN")),IF(AC$6="Sun",IF(AC153="","RD",IF(INDEX(Attendance!$O:$O,MATCH($B152&amp;AC$7,Attendance!$N:$N,0))&lt;"1200","RM","RN")),IF(AC153="",IF(AC$7="","",IF(INDEX(Attendance!$I:$I,MATCH($B152&amp;AC$7,Attendance!$N:$N,0))="ABS","AB","UL")),IF(INDEX(Attendance!$O:$O,MATCH($B152&amp;AC$7,Attendance!$N:$N,0))&lt;"1200","M","N")))),"")</f>
        <v>M</v>
      </c>
      <c r="AD152" s="83" t="str" cm="1">
        <f t="array" ref="AD152">_xlfn.IFNA(IF(OR(VALUE(AD$7&amp;$C$3)=PH),IF(AD153="","PH",IF(INDEX(Attendance!$O:$O,MATCH($B152&amp;AD$7,Attendance!$N:$N,0))&lt;"1200","PM","PN")),IF(AD$6="Sun",IF(AD153="","RD",IF(INDEX(Attendance!$O:$O,MATCH($B152&amp;AD$7,Attendance!$N:$N,0))&lt;"1200","RM","RN")),IF(AD153="",IF(AD$7="","",IF(INDEX(Attendance!$I:$I,MATCH($B152&amp;AD$7,Attendance!$N:$N,0))="ABS","AB","UL")),IF(INDEX(Attendance!$O:$O,MATCH($B152&amp;AD$7,Attendance!$N:$N,0))&lt;"1200","M","N")))),"")</f>
        <v>M</v>
      </c>
      <c r="AE152" s="83" t="str" cm="1">
        <f t="array" ref="AE152">_xlfn.IFNA(IF(OR(VALUE(AE$7&amp;$C$3)=PH),IF(AE153="","PH",IF(INDEX(Attendance!$O:$O,MATCH($B152&amp;AE$7,Attendance!$N:$N,0))&lt;"1200","PM","PN")),IF(AE$6="Sun",IF(AE153="","RD",IF(INDEX(Attendance!$O:$O,MATCH($B152&amp;AE$7,Attendance!$N:$N,0))&lt;"1200","RM","RN")),IF(AE153="",IF(AE$7="","",IF(INDEX(Attendance!$I:$I,MATCH($B152&amp;AE$7,Attendance!$N:$N,0))="ABS","AB","UL")),IF(INDEX(Attendance!$O:$O,MATCH($B152&amp;AE$7,Attendance!$N:$N,0))&lt;"1200","M","N")))),"")</f>
        <v>M</v>
      </c>
      <c r="AF152" s="83" t="str" cm="1">
        <f t="array" ref="AF152">_xlfn.IFNA(IF(OR(VALUE(AF$7&amp;$C$3)=PH),IF(AF153="","PH",IF(INDEX(Attendance!$O:$O,MATCH($B152&amp;AF$7,Attendance!$N:$N,0))&lt;"1200","PM","PN")),IF(AF$6="Sun",IF(AF153="","RD",IF(INDEX(Attendance!$O:$O,MATCH($B152&amp;AF$7,Attendance!$N:$N,0))&lt;"1200","RM","RN")),IF(AF153="",IF(AF$7="","",IF(INDEX(Attendance!$I:$I,MATCH($B152&amp;AF$7,Attendance!$N:$N,0))="ABS","AB","UL")),IF(INDEX(Attendance!$O:$O,MATCH($B152&amp;AF$7,Attendance!$N:$N,0))&lt;"1200","M","N")))),"")</f>
        <v>M</v>
      </c>
      <c r="AG152" s="83" t="str" cm="1">
        <f t="array" ref="AG152">_xlfn.IFNA(IF(OR(VALUE(AG$7&amp;$C$3)=PH),IF(AG153="","PH",IF(INDEX(Attendance!$O:$O,MATCH($B152&amp;AG$7,Attendance!$N:$N,0))&lt;"1200","PM","PN")),IF(AG$6="Sun",IF(AG153="","RD",IF(INDEX(Attendance!$O:$O,MATCH($B152&amp;AG$7,Attendance!$N:$N,0))&lt;"1200","RM","RN")),IF(AG153="",IF(AG$7="","",IF(INDEX(Attendance!$I:$I,MATCH($B152&amp;AG$7,Attendance!$N:$N,0))="ABS","AB","UL")),IF(INDEX(Attendance!$O:$O,MATCH($B152&amp;AG$7,Attendance!$N:$N,0))&lt;"1200","M","N")))),"")</f>
        <v>RD</v>
      </c>
      <c r="AH152" s="83" t="str" cm="1">
        <f t="array" ref="AH152">_xlfn.IFNA(IF(OR(VALUE(AH$7&amp;$C$3)=PH),IF(AH153="","PH",IF(INDEX(Attendance!$O:$O,MATCH($B152&amp;AH$7,Attendance!$N:$N,0))&lt;"1200","PM","PN")),IF(AH$6="Sun",IF(AH153="","RD",IF(INDEX(Attendance!$O:$O,MATCH($B152&amp;AH$7,Attendance!$N:$N,0))&lt;"1200","RM","RN")),IF(AH153="",IF(AH$7="","",IF(INDEX(Attendance!$I:$I,MATCH($B152&amp;AH$7,Attendance!$N:$N,0))="ABS","AB","UL")),IF(INDEX(Attendance!$O:$O,MATCH($B152&amp;AH$7,Attendance!$N:$N,0))&lt;"1200","M","N")))),"")</f>
        <v/>
      </c>
      <c r="AI152" s="83" t="str" cm="1">
        <f t="array" ref="AI152">_xlfn.IFNA(IF(OR(VALUE(AI$7&amp;$C$3)=PH),IF(AI153="","PH",IF(INDEX(Attendance!$O:$O,MATCH($B152&amp;AI$7,Attendance!$N:$N,0))&lt;"1200","PM","PN")),IF(AI$6="Sun",IF(AI153="","RD",IF(INDEX(Attendance!$O:$O,MATCH($B152&amp;AI$7,Attendance!$N:$N,0))&lt;"1200","RM","RN")),IF(AI153="",IF(AI$7="","",IF(INDEX(Attendance!$I:$I,MATCH($B152&amp;AI$7,Attendance!$N:$N,0))="ABS","AB","UL")),IF(INDEX(Attendance!$O:$O,MATCH($B152&amp;AI$7,Attendance!$N:$N,0))&lt;"1200","M","N")))),"")</f>
        <v/>
      </c>
      <c r="AJ152" s="83" t="str" cm="1">
        <f t="array" ref="AJ152">_xlfn.IFNA(IF(OR(VALUE(AJ$7&amp;$C$3)=PH),IF(AJ153="","PH",IF(INDEX(Attendance!$O:$O,MATCH($B152&amp;AJ$7,Attendance!$N:$N,0))&lt;"1200","PM","PN")),IF(AJ$6="Sun",IF(AJ153="","RD",IF(INDEX(Attendance!$O:$O,MATCH($B152&amp;AJ$7,Attendance!$N:$N,0))&lt;"1200","RM","RN")),IF(AJ153="",IF(AJ$7="","",IF(INDEX(Attendance!$I:$I,MATCH($B152&amp;AJ$7,Attendance!$N:$N,0))="ABS","AB","UL")),IF(INDEX(Attendance!$O:$O,MATCH($B152&amp;AJ$7,Attendance!$N:$N,0))&lt;"1200","M","N")))),"")</f>
        <v/>
      </c>
      <c r="AK152" s="258">
        <f>SUM(SUMIF(F152:AJ152,{"M","N","A"},F153:AJ153))</f>
        <v>168</v>
      </c>
      <c r="AL152" s="187">
        <f>SUM(SUMIF(F152:AJ152,{"M","N"},F154:AJ154),SUMIF(F152:AJ152,{"OM","ON"},F153:AJ153))</f>
        <v>57</v>
      </c>
      <c r="AM152" s="187">
        <f>SUM(SUMIF(F152:AJ152,{"PM","PN","RM","RN"},F153:AJ153))</f>
        <v>0</v>
      </c>
      <c r="AN152" s="187">
        <f>SUM(SUMIF(F152:AJ152,{"PM","PN"},F154:AJ154))</f>
        <v>0</v>
      </c>
      <c r="AO152" s="261">
        <f>SUM(F157:AJ157)</f>
        <v>105</v>
      </c>
      <c r="AP152" s="264">
        <f>SUM(F156:AJ156)</f>
        <v>20</v>
      </c>
      <c r="AQ152" s="214">
        <f>IF(D156="",0,SUM(COUNTIFS(F152:AJ152,{"M","N","A","OM","ON","OA","PM","PN","PA","RM","RN","RA"})))</f>
        <v>0</v>
      </c>
      <c r="AR152" s="74">
        <f>COUNTIF(F152:AJ152,"AL")</f>
        <v>0</v>
      </c>
      <c r="AS152" s="74">
        <f>COUNTIF(F152:AJ152,"MC")</f>
        <v>0</v>
      </c>
      <c r="AT152" s="74">
        <f>SUM(COUNTIF(F152:AJ152,{"RPH","PH"}))</f>
        <v>2</v>
      </c>
      <c r="AU152" s="255">
        <f t="shared" ref="AU152" si="27">_xlfn.IFNA(IF($B152="",0,AK152*$AK$5+SUM(AL157:AN157)+SUM(AO152:AP157)+SUM(AQ157:AT157)),"")</f>
        <v>1688.1499999999999</v>
      </c>
    </row>
    <row r="153" spans="1:47" s="213" customFormat="1" ht="33" customHeight="1" x14ac:dyDescent="0.35">
      <c r="A153" s="189"/>
      <c r="B153" s="184"/>
      <c r="C153" s="190" t="str">
        <f>_xlfn.IFNA(INDEX(Masterlist!D:D,MATCH(B152,Masterlist!B:B,0)),"")</f>
        <v>IC No. 27</v>
      </c>
      <c r="D153" s="88"/>
      <c r="E153" s="191" t="s">
        <v>174</v>
      </c>
      <c r="F153" s="192">
        <f>IFERROR(IF(F$6="Sun",INDEX(Attendance!$R:$R,MATCH($B152&amp;F$7,Attendance!$N:$N,0)),IF(INDEX(Attendance!$R:$R,MATCH($B152&amp;F$7,Attendance!$N:$N,0))="","",IF(INDEX(Attendance!$R:$R,MATCH($B152&amp;F$7,Attendance!$N:$N,0))&gt;8,8,INDEX(Attendance!$R:$R,MATCH($B152&amp;F$7,Attendance!$N:$N,0))))),"")</f>
        <v>8</v>
      </c>
      <c r="G153" s="192">
        <f>IFERROR(IF(G$6="Sun",INDEX(Attendance!$R:$R,MATCH($B152&amp;G$7,Attendance!$N:$N,0)),IF(INDEX(Attendance!$R:$R,MATCH($B152&amp;G$7,Attendance!$N:$N,0))="","",IF(INDEX(Attendance!$R:$R,MATCH($B152&amp;G$7,Attendance!$N:$N,0))&gt;8,8,INDEX(Attendance!$R:$R,MATCH($B152&amp;G$7,Attendance!$N:$N,0))))),"")</f>
        <v>8</v>
      </c>
      <c r="H153" s="192">
        <f>IFERROR(IF(H$6="Sun",INDEX(Attendance!$R:$R,MATCH($B152&amp;H$7,Attendance!$N:$N,0)),IF(INDEX(Attendance!$R:$R,MATCH($B152&amp;H$7,Attendance!$N:$N,0))="","",IF(INDEX(Attendance!$R:$R,MATCH($B152&amp;H$7,Attendance!$N:$N,0))&gt;8,8,INDEX(Attendance!$R:$R,MATCH($B152&amp;H$7,Attendance!$N:$N,0))))),"")</f>
        <v>8</v>
      </c>
      <c r="I153" s="192">
        <f>IFERROR(IF(I$6="Sun",INDEX(Attendance!$R:$R,MATCH($B152&amp;I$7,Attendance!$N:$N,0)),IF(INDEX(Attendance!$R:$R,MATCH($B152&amp;I$7,Attendance!$N:$N,0))="","",IF(INDEX(Attendance!$R:$R,MATCH($B152&amp;I$7,Attendance!$N:$N,0))&gt;8,8,INDEX(Attendance!$R:$R,MATCH($B152&amp;I$7,Attendance!$N:$N,0))))),"")</f>
        <v>8</v>
      </c>
      <c r="J153" s="192">
        <f>IFERROR(IF(J$6="Sun",INDEX(Attendance!$R:$R,MATCH($B152&amp;J$7,Attendance!$N:$N,0)),IF(INDEX(Attendance!$R:$R,MATCH($B152&amp;J$7,Attendance!$N:$N,0))="","",IF(INDEX(Attendance!$R:$R,MATCH($B152&amp;J$7,Attendance!$N:$N,0))&gt;8,8,INDEX(Attendance!$R:$R,MATCH($B152&amp;J$7,Attendance!$N:$N,0))))),"")</f>
        <v>8</v>
      </c>
      <c r="K153" s="192">
        <f>IFERROR(IF(K$6="Sun",INDEX(Attendance!$R:$R,MATCH($B152&amp;K$7,Attendance!$N:$N,0)),IF(INDEX(Attendance!$R:$R,MATCH($B152&amp;K$7,Attendance!$N:$N,0))="","",IF(INDEX(Attendance!$R:$R,MATCH($B152&amp;K$7,Attendance!$N:$N,0))&gt;8,8,INDEX(Attendance!$R:$R,MATCH($B152&amp;K$7,Attendance!$N:$N,0))))),"")</f>
        <v>8</v>
      </c>
      <c r="L153" s="192" t="str">
        <f>IFERROR(IF(L$6="Sun",INDEX(Attendance!$R:$R,MATCH($B152&amp;L$7,Attendance!$N:$N,0)),IF(INDEX(Attendance!$R:$R,MATCH($B152&amp;L$7,Attendance!$N:$N,0))="","",IF(INDEX(Attendance!$R:$R,MATCH($B152&amp;L$7,Attendance!$N:$N,0))&gt;8,8,INDEX(Attendance!$R:$R,MATCH($B152&amp;L$7,Attendance!$N:$N,0))))),"")</f>
        <v/>
      </c>
      <c r="M153" s="192">
        <f>IFERROR(IF(M$6="Sun",INDEX(Attendance!$R:$R,MATCH($B152&amp;M$7,Attendance!$N:$N,0)),IF(INDEX(Attendance!$R:$R,MATCH($B152&amp;M$7,Attendance!$N:$N,0))="","",IF(INDEX(Attendance!$R:$R,MATCH($B152&amp;M$7,Attendance!$N:$N,0))&gt;8,8,INDEX(Attendance!$R:$R,MATCH($B152&amp;M$7,Attendance!$N:$N,0))))),"")</f>
        <v>8</v>
      </c>
      <c r="N153" s="192">
        <f>IFERROR(IF(N$6="Sun",INDEX(Attendance!$R:$R,MATCH($B152&amp;N$7,Attendance!$N:$N,0)),IF(INDEX(Attendance!$R:$R,MATCH($B152&amp;N$7,Attendance!$N:$N,0))="","",IF(INDEX(Attendance!$R:$R,MATCH($B152&amp;N$7,Attendance!$N:$N,0))&gt;8,8,INDEX(Attendance!$R:$R,MATCH($B152&amp;N$7,Attendance!$N:$N,0))))),"")</f>
        <v>8</v>
      </c>
      <c r="O153" s="192">
        <f>IFERROR(IF(O$6="Sun",INDEX(Attendance!$R:$R,MATCH($B152&amp;O$7,Attendance!$N:$N,0)),IF(INDEX(Attendance!$R:$R,MATCH($B152&amp;O$7,Attendance!$N:$N,0))="","",IF(INDEX(Attendance!$R:$R,MATCH($B152&amp;O$7,Attendance!$N:$N,0))&gt;8,8,INDEX(Attendance!$R:$R,MATCH($B152&amp;O$7,Attendance!$N:$N,0))))),"")</f>
        <v>8</v>
      </c>
      <c r="P153" s="192">
        <f>IFERROR(IF(P$6="Sun",INDEX(Attendance!$R:$R,MATCH($B152&amp;P$7,Attendance!$N:$N,0)),IF(INDEX(Attendance!$R:$R,MATCH($B152&amp;P$7,Attendance!$N:$N,0))="","",IF(INDEX(Attendance!$R:$R,MATCH($B152&amp;P$7,Attendance!$N:$N,0))&gt;8,8,INDEX(Attendance!$R:$R,MATCH($B152&amp;P$7,Attendance!$N:$N,0))))),"")</f>
        <v>8</v>
      </c>
      <c r="Q153" s="192" t="str">
        <f>IFERROR(IF(Q$6="Sun",INDEX(Attendance!$R:$R,MATCH($B152&amp;Q$7,Attendance!$N:$N,0)),IF(INDEX(Attendance!$R:$R,MATCH($B152&amp;Q$7,Attendance!$N:$N,0))="","",IF(INDEX(Attendance!$R:$R,MATCH($B152&amp;Q$7,Attendance!$N:$N,0))&gt;8,8,INDEX(Attendance!$R:$R,MATCH($B152&amp;Q$7,Attendance!$N:$N,0))))),"")</f>
        <v/>
      </c>
      <c r="R153" s="192" t="str">
        <f>IFERROR(IF(R$6="Sun",INDEX(Attendance!$R:$R,MATCH($B152&amp;R$7,Attendance!$N:$N,0)),IF(INDEX(Attendance!$R:$R,MATCH($B152&amp;R$7,Attendance!$N:$N,0))="","",IF(INDEX(Attendance!$R:$R,MATCH($B152&amp;R$7,Attendance!$N:$N,0))&gt;8,8,INDEX(Attendance!$R:$R,MATCH($B152&amp;R$7,Attendance!$N:$N,0))))),"")</f>
        <v/>
      </c>
      <c r="S153" s="192" t="str">
        <f>IFERROR(IF(S$6="Sun",INDEX(Attendance!$R:$R,MATCH($B152&amp;S$7,Attendance!$N:$N,0)),IF(INDEX(Attendance!$R:$R,MATCH($B152&amp;S$7,Attendance!$N:$N,0))="","",IF(INDEX(Attendance!$R:$R,MATCH($B152&amp;S$7,Attendance!$N:$N,0))&gt;8,8,INDEX(Attendance!$R:$R,MATCH($B152&amp;S$7,Attendance!$N:$N,0))))),"")</f>
        <v/>
      </c>
      <c r="T153" s="192">
        <f>IFERROR(IF(T$6="Sun",INDEX(Attendance!$R:$R,MATCH($B152&amp;T$7,Attendance!$N:$N,0)),IF(INDEX(Attendance!$R:$R,MATCH($B152&amp;T$7,Attendance!$N:$N,0))="","",IF(INDEX(Attendance!$R:$R,MATCH($B152&amp;T$7,Attendance!$N:$N,0))&gt;8,8,INDEX(Attendance!$R:$R,MATCH($B152&amp;T$7,Attendance!$N:$N,0))))),"")</f>
        <v>8</v>
      </c>
      <c r="U153" s="192" t="str">
        <f>IFERROR(IF(U$6="Sun",INDEX(Attendance!$R:$R,MATCH($B152&amp;U$7,Attendance!$N:$N,0)),IF(INDEX(Attendance!$R:$R,MATCH($B152&amp;U$7,Attendance!$N:$N,0))="","",IF(INDEX(Attendance!$R:$R,MATCH($B152&amp;U$7,Attendance!$N:$N,0))&gt;8,8,INDEX(Attendance!$R:$R,MATCH($B152&amp;U$7,Attendance!$N:$N,0))))),"")</f>
        <v/>
      </c>
      <c r="V153" s="192">
        <f>IFERROR(IF(V$6="Sun",INDEX(Attendance!$R:$R,MATCH($B152&amp;V$7,Attendance!$N:$N,0)),IF(INDEX(Attendance!$R:$R,MATCH($B152&amp;V$7,Attendance!$N:$N,0))="","",IF(INDEX(Attendance!$R:$R,MATCH($B152&amp;V$7,Attendance!$N:$N,0))&gt;8,8,INDEX(Attendance!$R:$R,MATCH($B152&amp;V$7,Attendance!$N:$N,0))))),"")</f>
        <v>8</v>
      </c>
      <c r="W153" s="192">
        <f>IFERROR(IF(W$6="Sun",INDEX(Attendance!$R:$R,MATCH($B152&amp;W$7,Attendance!$N:$N,0)),IF(INDEX(Attendance!$R:$R,MATCH($B152&amp;W$7,Attendance!$N:$N,0))="","",IF(INDEX(Attendance!$R:$R,MATCH($B152&amp;W$7,Attendance!$N:$N,0))&gt;8,8,INDEX(Attendance!$R:$R,MATCH($B152&amp;W$7,Attendance!$N:$N,0))))),"")</f>
        <v>8</v>
      </c>
      <c r="X153" s="192">
        <f>IFERROR(IF(X$6="Sun",INDEX(Attendance!$R:$R,MATCH($B152&amp;X$7,Attendance!$N:$N,0)),IF(INDEX(Attendance!$R:$R,MATCH($B152&amp;X$7,Attendance!$N:$N,0))="","",IF(INDEX(Attendance!$R:$R,MATCH($B152&amp;X$7,Attendance!$N:$N,0))&gt;8,8,INDEX(Attendance!$R:$R,MATCH($B152&amp;X$7,Attendance!$N:$N,0))))),"")</f>
        <v>8</v>
      </c>
      <c r="Y153" s="192">
        <f>IFERROR(IF(Y$6="Sun",INDEX(Attendance!$R:$R,MATCH($B152&amp;Y$7,Attendance!$N:$N,0)),IF(INDEX(Attendance!$R:$R,MATCH($B152&amp;Y$7,Attendance!$N:$N,0))="","",IF(INDEX(Attendance!$R:$R,MATCH($B152&amp;Y$7,Attendance!$N:$N,0))&gt;8,8,INDEX(Attendance!$R:$R,MATCH($B152&amp;Y$7,Attendance!$N:$N,0))))),"")</f>
        <v>8</v>
      </c>
      <c r="Z153" s="192" t="str">
        <f>IFERROR(IF(Z$6="Sun",INDEX(Attendance!$R:$R,MATCH($B152&amp;Z$7,Attendance!$N:$N,0)),IF(INDEX(Attendance!$R:$R,MATCH($B152&amp;Z$7,Attendance!$N:$N,0))="","",IF(INDEX(Attendance!$R:$R,MATCH($B152&amp;Z$7,Attendance!$N:$N,0))&gt;8,8,INDEX(Attendance!$R:$R,MATCH($B152&amp;Z$7,Attendance!$N:$N,0))))),"")</f>
        <v/>
      </c>
      <c r="AA153" s="192">
        <f>IFERROR(IF(AA$6="Sun",INDEX(Attendance!$R:$R,MATCH($B152&amp;AA$7,Attendance!$N:$N,0)),IF(INDEX(Attendance!$R:$R,MATCH($B152&amp;AA$7,Attendance!$N:$N,0))="","",IF(INDEX(Attendance!$R:$R,MATCH($B152&amp;AA$7,Attendance!$N:$N,0))&gt;8,8,INDEX(Attendance!$R:$R,MATCH($B152&amp;AA$7,Attendance!$N:$N,0))))),"")</f>
        <v>8</v>
      </c>
      <c r="AB153" s="192">
        <f>IFERROR(IF(AB$6="Sun",INDEX(Attendance!$R:$R,MATCH($B152&amp;AB$7,Attendance!$N:$N,0)),IF(INDEX(Attendance!$R:$R,MATCH($B152&amp;AB$7,Attendance!$N:$N,0))="","",IF(INDEX(Attendance!$R:$R,MATCH($B152&amp;AB$7,Attendance!$N:$N,0))&gt;8,8,INDEX(Attendance!$R:$R,MATCH($B152&amp;AB$7,Attendance!$N:$N,0))))),"")</f>
        <v>8</v>
      </c>
      <c r="AC153" s="192">
        <f>IFERROR(IF(AC$6="Sun",INDEX(Attendance!$R:$R,MATCH($B152&amp;AC$7,Attendance!$N:$N,0)),IF(INDEX(Attendance!$R:$R,MATCH($B152&amp;AC$7,Attendance!$N:$N,0))="","",IF(INDEX(Attendance!$R:$R,MATCH($B152&amp;AC$7,Attendance!$N:$N,0))&gt;8,8,INDEX(Attendance!$R:$R,MATCH($B152&amp;AC$7,Attendance!$N:$N,0))))),"")</f>
        <v>8</v>
      </c>
      <c r="AD153" s="192">
        <f>IFERROR(IF(AD$6="Sun",INDEX(Attendance!$R:$R,MATCH($B152&amp;AD$7,Attendance!$N:$N,0)),IF(INDEX(Attendance!$R:$R,MATCH($B152&amp;AD$7,Attendance!$N:$N,0))="","",IF(INDEX(Attendance!$R:$R,MATCH($B152&amp;AD$7,Attendance!$N:$N,0))&gt;8,8,INDEX(Attendance!$R:$R,MATCH($B152&amp;AD$7,Attendance!$N:$N,0))))),"")</f>
        <v>8</v>
      </c>
      <c r="AE153" s="192">
        <f>IFERROR(IF(AE$6="Sun",INDEX(Attendance!$R:$R,MATCH($B152&amp;AE$7,Attendance!$N:$N,0)),IF(INDEX(Attendance!$R:$R,MATCH($B152&amp;AE$7,Attendance!$N:$N,0))="","",IF(INDEX(Attendance!$R:$R,MATCH($B152&amp;AE$7,Attendance!$N:$N,0))&gt;8,8,INDEX(Attendance!$R:$R,MATCH($B152&amp;AE$7,Attendance!$N:$N,0))))),"")</f>
        <v>8</v>
      </c>
      <c r="AF153" s="192">
        <f>IFERROR(IF(AF$6="Sun",INDEX(Attendance!$R:$R,MATCH($B152&amp;AF$7,Attendance!$N:$N,0)),IF(INDEX(Attendance!$R:$R,MATCH($B152&amp;AF$7,Attendance!$N:$N,0))="","",IF(INDEX(Attendance!$R:$R,MATCH($B152&amp;AF$7,Attendance!$N:$N,0))&gt;8,8,INDEX(Attendance!$R:$R,MATCH($B152&amp;AF$7,Attendance!$N:$N,0))))),"")</f>
        <v>8</v>
      </c>
      <c r="AG153" s="192" t="str">
        <f>IFERROR(IF(AG$6="Sun",INDEX(Attendance!$R:$R,MATCH($B152&amp;AG$7,Attendance!$N:$N,0)),IF(INDEX(Attendance!$R:$R,MATCH($B152&amp;AG$7,Attendance!$N:$N,0))="","",IF(INDEX(Attendance!$R:$R,MATCH($B152&amp;AG$7,Attendance!$N:$N,0))&gt;8,8,INDEX(Attendance!$R:$R,MATCH($B152&amp;AG$7,Attendance!$N:$N,0))))),"")</f>
        <v/>
      </c>
      <c r="AH153" s="192" t="str">
        <f>IFERROR(IF(AH$6="Sun",INDEX(Attendance!$R:$R,MATCH($B152&amp;AH$7,Attendance!$N:$N,0)),IF(INDEX(Attendance!$R:$R,MATCH($B152&amp;AH$7,Attendance!$N:$N,0))="","",IF(INDEX(Attendance!$R:$R,MATCH($B152&amp;AH$7,Attendance!$N:$N,0))&gt;8,8,INDEX(Attendance!$R:$R,MATCH($B152&amp;AH$7,Attendance!$N:$N,0))))),"")</f>
        <v/>
      </c>
      <c r="AI153" s="192" t="str">
        <f>IFERROR(IF(AI$6="Sun",INDEX(Attendance!$R:$R,MATCH($B152&amp;AI$7,Attendance!$N:$N,0)),IF(INDEX(Attendance!$R:$R,MATCH($B152&amp;AI$7,Attendance!$N:$N,0))="","",IF(INDEX(Attendance!$R:$R,MATCH($B152&amp;AI$7,Attendance!$N:$N,0))&gt;8,8,INDEX(Attendance!$R:$R,MATCH($B152&amp;AI$7,Attendance!$N:$N,0))))),"")</f>
        <v/>
      </c>
      <c r="AJ153" s="192" t="str">
        <f>IFERROR(IF(AJ$6="Sun",INDEX(Attendance!$R:$R,MATCH($B152&amp;AJ$7,Attendance!$N:$N,0)),IF(INDEX(Attendance!$R:$R,MATCH($B152&amp;AJ$7,Attendance!$N:$N,0))="","",IF(INDEX(Attendance!$R:$R,MATCH($B152&amp;AJ$7,Attendance!$N:$N,0))&gt;8,8,INDEX(Attendance!$R:$R,MATCH($B152&amp;AJ$7,Attendance!$N:$N,0))))),"")</f>
        <v/>
      </c>
      <c r="AK153" s="259"/>
      <c r="AL153" s="193">
        <f>ROUND((IF($C157="",Basic,MID($C157,FIND("RM",$C157)+3,4))+$AP152+$AQ157)/WorkDays/WorkHours*AL$6,4)</f>
        <v>8.7980999999999998</v>
      </c>
      <c r="AM153" s="193">
        <f>ROUND((IF($C157="",Basic,MID($C157,FIND("RM",$C157)+3,4))+$AP152+$AQ157)/WorkDays/WorkHours*AM$6,4)</f>
        <v>11.7308</v>
      </c>
      <c r="AN153" s="193">
        <f>ROUND((IF($C157="",Basic,MID($C157,FIND("RM",$C157)+3,4))+$AP152+$AQ157)/WorkDays/WorkHours*AN$6,4)</f>
        <v>17.5962</v>
      </c>
      <c r="AO153" s="262"/>
      <c r="AP153" s="265"/>
      <c r="AQ153" s="86"/>
      <c r="AR153" s="194"/>
      <c r="AS153" s="194"/>
      <c r="AT153" s="194"/>
      <c r="AU153" s="256"/>
    </row>
    <row r="154" spans="1:47" s="213" customFormat="1" ht="33" customHeight="1" x14ac:dyDescent="0.35">
      <c r="A154" s="189"/>
      <c r="B154" s="184"/>
      <c r="C154" s="195" t="str">
        <f>_xlfn.IFNA(INDEX(Masterlist!E:E,MATCH(B152,Masterlist!B:B,0)),"")</f>
        <v>Phone No. 27</v>
      </c>
      <c r="D154" s="1"/>
      <c r="E154" s="196" t="s">
        <v>175</v>
      </c>
      <c r="F154" s="197">
        <f>IFERROR(IF(F$6="Sun","",IF(INDEX(Attendance!$S:$S,MATCH($B152&amp;F$7,Attendance!$N:$N,0))=TRUE,"",IF(F153&lt;8,"",INDEX(Attendance!$G:$G,MATCH($B152&amp;F$7,Attendance!$N:$N,0))))),"")</f>
        <v>2</v>
      </c>
      <c r="G154" s="197">
        <f>IFERROR(IF(G$6="Sun","",IF(INDEX(Attendance!$S:$S,MATCH($B152&amp;G$7,Attendance!$N:$N,0))=TRUE,"",IF(G153&lt;8,"",INDEX(Attendance!$G:$G,MATCH($B152&amp;G$7,Attendance!$N:$N,0))))),"")</f>
        <v>2</v>
      </c>
      <c r="H154" s="197">
        <f>IFERROR(IF(H$6="Sun","",IF(INDEX(Attendance!$S:$S,MATCH($B152&amp;H$7,Attendance!$N:$N,0))=TRUE,"",IF(H153&lt;8,"",INDEX(Attendance!$G:$G,MATCH($B152&amp;H$7,Attendance!$N:$N,0))))),"")</f>
        <v>2</v>
      </c>
      <c r="I154" s="197">
        <f>IFERROR(IF(I$6="Sun","",IF(INDEX(Attendance!$S:$S,MATCH($B152&amp;I$7,Attendance!$N:$N,0))=TRUE,"",IF(I153&lt;8,"",INDEX(Attendance!$G:$G,MATCH($B152&amp;I$7,Attendance!$N:$N,0))))),"")</f>
        <v>2</v>
      </c>
      <c r="J154" s="197">
        <f>IFERROR(IF(J$6="Sun","",IF(INDEX(Attendance!$S:$S,MATCH($B152&amp;J$7,Attendance!$N:$N,0))=TRUE,"",IF(J153&lt;8,"",INDEX(Attendance!$G:$G,MATCH($B152&amp;J$7,Attendance!$N:$N,0))))),"")</f>
        <v>2</v>
      </c>
      <c r="K154" s="197">
        <f>IFERROR(IF(K$6="Sun","",IF(INDEX(Attendance!$S:$S,MATCH($B152&amp;K$7,Attendance!$N:$N,0))=TRUE,"",IF(K153&lt;8,"",INDEX(Attendance!$G:$G,MATCH($B152&amp;K$7,Attendance!$N:$N,0))))),"")</f>
        <v>2</v>
      </c>
      <c r="L154" s="197" t="str">
        <f>IFERROR(IF(L$6="Sun","",IF(INDEX(Attendance!$S:$S,MATCH($B152&amp;L$7,Attendance!$N:$N,0))=TRUE,"",IF(L153&lt;8,"",INDEX(Attendance!$G:$G,MATCH($B152&amp;L$7,Attendance!$N:$N,0))))),"")</f>
        <v/>
      </c>
      <c r="M154" s="197">
        <f>IFERROR(IF(M$6="Sun","",IF(INDEX(Attendance!$S:$S,MATCH($B152&amp;M$7,Attendance!$N:$N,0))=TRUE,"",IF(M153&lt;8,"",INDEX(Attendance!$G:$G,MATCH($B152&amp;M$7,Attendance!$N:$N,0))))),"")</f>
        <v>3</v>
      </c>
      <c r="N154" s="197">
        <f>IFERROR(IF(N$6="Sun","",IF(INDEX(Attendance!$S:$S,MATCH($B152&amp;N$7,Attendance!$N:$N,0))=TRUE,"",IF(N153&lt;8,"",INDEX(Attendance!$G:$G,MATCH($B152&amp;N$7,Attendance!$N:$N,0))))),"")</f>
        <v>3</v>
      </c>
      <c r="O154" s="197">
        <f>IFERROR(IF(O$6="Sun","",IF(INDEX(Attendance!$S:$S,MATCH($B152&amp;O$7,Attendance!$N:$N,0))=TRUE,"",IF(O153&lt;8,"",INDEX(Attendance!$G:$G,MATCH($B152&amp;O$7,Attendance!$N:$N,0))))),"")</f>
        <v>3</v>
      </c>
      <c r="P154" s="197">
        <f>IFERROR(IF(P$6="Sun","",IF(INDEX(Attendance!$S:$S,MATCH($B152&amp;P$7,Attendance!$N:$N,0))=TRUE,"",IF(P153&lt;8,"",INDEX(Attendance!$G:$G,MATCH($B152&amp;P$7,Attendance!$N:$N,0))))),"")</f>
        <v>3</v>
      </c>
      <c r="Q154" s="197">
        <f>IFERROR(IF(Q$6="Sun","",IF(INDEX(Attendance!$S:$S,MATCH($B152&amp;Q$7,Attendance!$N:$N,0))=TRUE,"",IF(Q153&lt;8,"",INDEX(Attendance!$G:$G,MATCH($B152&amp;Q$7,Attendance!$N:$N,0))))),"")</f>
        <v>0</v>
      </c>
      <c r="R154" s="197">
        <f>IFERROR(IF(R$6="Sun","",IF(INDEX(Attendance!$S:$S,MATCH($B152&amp;R$7,Attendance!$N:$N,0))=TRUE,"",IF(R153&lt;8,"",INDEX(Attendance!$G:$G,MATCH($B152&amp;R$7,Attendance!$N:$N,0))))),"")</f>
        <v>0</v>
      </c>
      <c r="S154" s="197" t="str">
        <f>IFERROR(IF(S$6="Sun","",IF(INDEX(Attendance!$S:$S,MATCH($B152&amp;S$7,Attendance!$N:$N,0))=TRUE,"",IF(S153&lt;8,"",INDEX(Attendance!$G:$G,MATCH($B152&amp;S$7,Attendance!$N:$N,0))))),"")</f>
        <v/>
      </c>
      <c r="T154" s="197">
        <f>IFERROR(IF(T$6="Sun","",IF(INDEX(Attendance!$S:$S,MATCH($B152&amp;T$7,Attendance!$N:$N,0))=TRUE,"",IF(T153&lt;8,"",INDEX(Attendance!$G:$G,MATCH($B152&amp;T$7,Attendance!$N:$N,0))))),"")</f>
        <v>3</v>
      </c>
      <c r="U154" s="197">
        <f>IFERROR(IF(U$6="Sun","",IF(INDEX(Attendance!$S:$S,MATCH($B152&amp;U$7,Attendance!$N:$N,0))=TRUE,"",IF(U153&lt;8,"",INDEX(Attendance!$G:$G,MATCH($B152&amp;U$7,Attendance!$N:$N,0))))),"")</f>
        <v>0</v>
      </c>
      <c r="V154" s="197">
        <f>IFERROR(IF(V$6="Sun","",IF(INDEX(Attendance!$S:$S,MATCH($B152&amp;V$7,Attendance!$N:$N,0))=TRUE,"",IF(V153&lt;8,"",INDEX(Attendance!$G:$G,MATCH($B152&amp;V$7,Attendance!$N:$N,0))))),"")</f>
        <v>3</v>
      </c>
      <c r="W154" s="197">
        <f>IFERROR(IF(W$6="Sun","",IF(INDEX(Attendance!$S:$S,MATCH($B152&amp;W$7,Attendance!$N:$N,0))=TRUE,"",IF(W153&lt;8,"",INDEX(Attendance!$G:$G,MATCH($B152&amp;W$7,Attendance!$N:$N,0))))),"")</f>
        <v>3</v>
      </c>
      <c r="X154" s="197">
        <f>IFERROR(IF(X$6="Sun","",IF(INDEX(Attendance!$S:$S,MATCH($B152&amp;X$7,Attendance!$N:$N,0))=TRUE,"",IF(X153&lt;8,"",INDEX(Attendance!$G:$G,MATCH($B152&amp;X$7,Attendance!$N:$N,0))))),"")</f>
        <v>3</v>
      </c>
      <c r="Y154" s="197">
        <f>IFERROR(IF(Y$6="Sun","",IF(INDEX(Attendance!$S:$S,MATCH($B152&amp;Y$7,Attendance!$N:$N,0))=TRUE,"",IF(Y153&lt;8,"",INDEX(Attendance!$G:$G,MATCH($B152&amp;Y$7,Attendance!$N:$N,0))))),"")</f>
        <v>3</v>
      </c>
      <c r="Z154" s="197" t="str">
        <f>IFERROR(IF(Z$6="Sun","",IF(INDEX(Attendance!$S:$S,MATCH($B152&amp;Z$7,Attendance!$N:$N,0))=TRUE,"",IF(Z153&lt;8,"",INDEX(Attendance!$G:$G,MATCH($B152&amp;Z$7,Attendance!$N:$N,0))))),"")</f>
        <v/>
      </c>
      <c r="AA154" s="197">
        <f>IFERROR(IF(AA$6="Sun","",IF(INDEX(Attendance!$S:$S,MATCH($B152&amp;AA$7,Attendance!$N:$N,0))=TRUE,"",IF(AA153&lt;8,"",INDEX(Attendance!$G:$G,MATCH($B152&amp;AA$7,Attendance!$N:$N,0))))),"")</f>
        <v>3</v>
      </c>
      <c r="AB154" s="197">
        <f>IFERROR(IF(AB$6="Sun","",IF(INDEX(Attendance!$S:$S,MATCH($B152&amp;AB$7,Attendance!$N:$N,0))=TRUE,"",IF(AB153&lt;8,"",INDEX(Attendance!$G:$G,MATCH($B152&amp;AB$7,Attendance!$N:$N,0))))),"")</f>
        <v>3</v>
      </c>
      <c r="AC154" s="197">
        <f>IFERROR(IF(AC$6="Sun","",IF(INDEX(Attendance!$S:$S,MATCH($B152&amp;AC$7,Attendance!$N:$N,0))=TRUE,"",IF(AC153&lt;8,"",INDEX(Attendance!$G:$G,MATCH($B152&amp;AC$7,Attendance!$N:$N,0))))),"")</f>
        <v>3</v>
      </c>
      <c r="AD154" s="197">
        <f>IFERROR(IF(AD$6="Sun","",IF(INDEX(Attendance!$S:$S,MATCH($B152&amp;AD$7,Attendance!$N:$N,0))=TRUE,"",IF(AD153&lt;8,"",INDEX(Attendance!$G:$G,MATCH($B152&amp;AD$7,Attendance!$N:$N,0))))),"")</f>
        <v>3</v>
      </c>
      <c r="AE154" s="197">
        <f>IFERROR(IF(AE$6="Sun","",IF(INDEX(Attendance!$S:$S,MATCH($B152&amp;AE$7,Attendance!$N:$N,0))=TRUE,"",IF(AE153&lt;8,"",INDEX(Attendance!$G:$G,MATCH($B152&amp;AE$7,Attendance!$N:$N,0))))),"")</f>
        <v>3</v>
      </c>
      <c r="AF154" s="197">
        <f>IFERROR(IF(AF$6="Sun","",IF(INDEX(Attendance!$S:$S,MATCH($B152&amp;AF$7,Attendance!$N:$N,0))=TRUE,"",IF(AF153&lt;8,"",INDEX(Attendance!$G:$G,MATCH($B152&amp;AF$7,Attendance!$N:$N,0))))),"")</f>
        <v>3</v>
      </c>
      <c r="AG154" s="197" t="str">
        <f>IFERROR(IF(AG$6="Sun","",IF(INDEX(Attendance!$S:$S,MATCH($B152&amp;AG$7,Attendance!$N:$N,0))=TRUE,"",IF(AG153&lt;8,"",INDEX(Attendance!$G:$G,MATCH($B152&amp;AG$7,Attendance!$N:$N,0))))),"")</f>
        <v/>
      </c>
      <c r="AH154" s="197" t="str">
        <f>IFERROR(IF(AH$6="Sun","",IF(INDEX(Attendance!$S:$S,MATCH($B152&amp;AH$7,Attendance!$N:$N,0))=TRUE,"",IF(AH153&lt;8,"",INDEX(Attendance!$G:$G,MATCH($B152&amp;AH$7,Attendance!$N:$N,0))))),"")</f>
        <v/>
      </c>
      <c r="AI154" s="197" t="str">
        <f>IFERROR(IF(AI$6="Sun","",IF(INDEX(Attendance!$S:$S,MATCH($B152&amp;AI$7,Attendance!$N:$N,0))=TRUE,"",IF(AI153&lt;8,"",INDEX(Attendance!$G:$G,MATCH($B152&amp;AI$7,Attendance!$N:$N,0))))),"")</f>
        <v/>
      </c>
      <c r="AJ154" s="197" t="str">
        <f>IFERROR(IF(AJ$6="Sun","",IF(INDEX(Attendance!$S:$S,MATCH($B152&amp;AJ$7,Attendance!$N:$N,0))=TRUE,"",IF(AJ153&lt;8,"",INDEX(Attendance!$G:$G,MATCH($B152&amp;AJ$7,Attendance!$N:$N,0))))),"")</f>
        <v/>
      </c>
      <c r="AK154" s="259"/>
      <c r="AL154" s="198"/>
      <c r="AM154" s="198"/>
      <c r="AN154" s="198"/>
      <c r="AO154" s="262"/>
      <c r="AP154" s="265"/>
      <c r="AQ154" s="86"/>
      <c r="AR154" s="194"/>
      <c r="AS154" s="194"/>
      <c r="AT154" s="194"/>
      <c r="AU154" s="256"/>
    </row>
    <row r="155" spans="1:47" s="213" customFormat="1" ht="33" customHeight="1" x14ac:dyDescent="0.35">
      <c r="A155" s="189"/>
      <c r="B155" s="184"/>
      <c r="C155" s="195" t="str">
        <f>_xlfn.IFNA(INDEX(Masterlist!F:F,MATCH(B152,Masterlist!B:B,0)),"")</f>
        <v>Acc No. 27 Bank Code 27</v>
      </c>
      <c r="D155" s="88"/>
      <c r="E155" s="196"/>
      <c r="F155" s="199"/>
      <c r="G155" s="200"/>
      <c r="H155" s="192"/>
      <c r="I155" s="192"/>
      <c r="J155" s="192"/>
      <c r="K155" s="192"/>
      <c r="L155" s="192"/>
      <c r="M155" s="192"/>
      <c r="N155" s="192"/>
      <c r="O155" s="192"/>
      <c r="P155" s="192"/>
      <c r="Q155" s="201"/>
      <c r="R155" s="201"/>
      <c r="S155" s="192"/>
      <c r="T155" s="192"/>
      <c r="U155" s="192"/>
      <c r="V155" s="192"/>
      <c r="W155" s="192"/>
      <c r="X155" s="192"/>
      <c r="Y155" s="192"/>
      <c r="Z155" s="192"/>
      <c r="AA155" s="192"/>
      <c r="AB155" s="192"/>
      <c r="AC155" s="192"/>
      <c r="AD155" s="192"/>
      <c r="AE155" s="192"/>
      <c r="AF155" s="192"/>
      <c r="AG155" s="192"/>
      <c r="AH155" s="192"/>
      <c r="AI155" s="192"/>
      <c r="AJ155" s="192"/>
      <c r="AK155" s="259"/>
      <c r="AL155" s="198"/>
      <c r="AM155" s="198"/>
      <c r="AN155" s="198"/>
      <c r="AO155" s="262"/>
      <c r="AP155" s="265"/>
      <c r="AQ155" s="86"/>
      <c r="AR155" s="194"/>
      <c r="AS155" s="194"/>
      <c r="AT155" s="194"/>
      <c r="AU155" s="256"/>
    </row>
    <row r="156" spans="1:47" s="213" customFormat="1" ht="33" customHeight="1" x14ac:dyDescent="0.35">
      <c r="A156" s="189"/>
      <c r="B156" s="184"/>
      <c r="C156" s="202">
        <f>_xlfn.IFNA(INDEX(Masterlist!I:I,MATCH(B152,Masterlist!B:B,0)),"")</f>
        <v>43731</v>
      </c>
      <c r="D156" s="226" t="str">
        <f>_xlfn.IFNA(IF(INDEX(Attendance!H:H,MATCH(B152,Attendance!$A:$A,0))="VMI","SCOPE ALLW",""),"")</f>
        <v/>
      </c>
      <c r="E156" s="196" t="s">
        <v>13</v>
      </c>
      <c r="F156" s="203">
        <f>IFERROR(IF(AND(RIGHT(F152,1)="N",VALUE(F153)&gt;=8),Database!$I$3,""),"")</f>
        <v>2</v>
      </c>
      <c r="G156" s="192">
        <f>IFERROR(IF(AND(RIGHT(G152,1)="N",VALUE(G153)&gt;=8),Database!$I$3,""),"")</f>
        <v>2</v>
      </c>
      <c r="H156" s="199">
        <f>IFERROR(IF(AND(RIGHT(H152,1)="N",VALUE(H153)&gt;=8),Database!$I$3,""),"")</f>
        <v>2</v>
      </c>
      <c r="I156" s="192">
        <f>IFERROR(IF(AND(RIGHT(I152,1)="N",VALUE(I153)&gt;=8),Database!$I$3,""),"")</f>
        <v>2</v>
      </c>
      <c r="J156" s="192">
        <f>IFERROR(IF(AND(RIGHT(J152,1)="N",VALUE(J153)&gt;=8),Database!$I$3,""),"")</f>
        <v>2</v>
      </c>
      <c r="K156" s="192">
        <f>IFERROR(IF(AND(RIGHT(K152,1)="N",VALUE(K153)&gt;=8),Database!$I$3,""),"")</f>
        <v>2</v>
      </c>
      <c r="L156" s="192" t="str">
        <f>IFERROR(IF(AND(RIGHT(L152,1)="N",VALUE(L153)&gt;=8),Database!$I$3,""),"")</f>
        <v/>
      </c>
      <c r="M156" s="192">
        <f>IFERROR(IF(AND(RIGHT(M152,1)="N",VALUE(M153)&gt;=8),Database!$I$3,""),"")</f>
        <v>2</v>
      </c>
      <c r="N156" s="192">
        <f>IFERROR(IF(AND(RIGHT(N152,1)="N",VALUE(N153)&gt;=8),Database!$I$3,""),"")</f>
        <v>2</v>
      </c>
      <c r="O156" s="192">
        <f>IFERROR(IF(AND(RIGHT(O152,1)="N",VALUE(O153)&gt;=8),Database!$I$3,""),"")</f>
        <v>2</v>
      </c>
      <c r="P156" s="192">
        <f>IFERROR(IF(AND(RIGHT(P152,1)="N",VALUE(P153)&gt;=8),Database!$I$3,""),"")</f>
        <v>2</v>
      </c>
      <c r="Q156" s="192" t="str">
        <f>IFERROR(IF(AND(RIGHT(Q152,1)="N",VALUE(Q153)&gt;=8),Database!$I$3,""),"")</f>
        <v/>
      </c>
      <c r="R156" s="192" t="str">
        <f>IFERROR(IF(AND(RIGHT(R152,1)="N",VALUE(R153)&gt;=8),Database!$I$3,""),"")</f>
        <v/>
      </c>
      <c r="S156" s="192" t="str">
        <f>IFERROR(IF(AND(RIGHT(S152,1)="N",VALUE(S153)&gt;=8),Database!$I$3,""),"")</f>
        <v/>
      </c>
      <c r="T156" s="192" t="str">
        <f>IFERROR(IF(AND(RIGHT(T152,1)="N",VALUE(T153)&gt;=8),Database!$I$3,""),"")</f>
        <v/>
      </c>
      <c r="U156" s="192" t="str">
        <f>IFERROR(IF(AND(RIGHT(U152,1)="N",VALUE(U153)&gt;=8),Database!$I$3,""),"")</f>
        <v/>
      </c>
      <c r="V156" s="192" t="str">
        <f>IFERROR(IF(AND(RIGHT(V152,1)="N",VALUE(V153)&gt;=8),Database!$I$3,""),"")</f>
        <v/>
      </c>
      <c r="W156" s="192" t="str">
        <f>IFERROR(IF(AND(RIGHT(W152,1)="N",VALUE(W153)&gt;=8),Database!$I$3,""),"")</f>
        <v/>
      </c>
      <c r="X156" s="192" t="str">
        <f>IFERROR(IF(AND(RIGHT(X152,1)="N",VALUE(X153)&gt;=8),Database!$I$3,""),"")</f>
        <v/>
      </c>
      <c r="Y156" s="192" t="str">
        <f>IFERROR(IF(AND(RIGHT(Y152,1)="N",VALUE(Y153)&gt;=8),Database!$I$3,""),"")</f>
        <v/>
      </c>
      <c r="Z156" s="192" t="str">
        <f>IFERROR(IF(AND(RIGHT(Z152,1)="N",VALUE(Z153)&gt;=8),Database!$I$3,""),"")</f>
        <v/>
      </c>
      <c r="AA156" s="192" t="str">
        <f>IFERROR(IF(AND(RIGHT(AA152,1)="N",VALUE(AA153)&gt;=8),Database!$I$3,""),"")</f>
        <v/>
      </c>
      <c r="AB156" s="192" t="str">
        <f>IFERROR(IF(AND(RIGHT(AB152,1)="N",VALUE(AB153)&gt;=8),Database!$I$3,""),"")</f>
        <v/>
      </c>
      <c r="AC156" s="192" t="str">
        <f>IFERROR(IF(AND(RIGHT(AC152,1)="N",VALUE(AC153)&gt;=8),Database!$I$3,""),"")</f>
        <v/>
      </c>
      <c r="AD156" s="192" t="str">
        <f>IFERROR(IF(AND(RIGHT(AD152,1)="N",VALUE(AD153)&gt;=8),Database!$I$3,""),"")</f>
        <v/>
      </c>
      <c r="AE156" s="192" t="str">
        <f>IFERROR(IF(AND(RIGHT(AE152,1)="N",VALUE(AE153)&gt;=8),Database!$I$3,""),"")</f>
        <v/>
      </c>
      <c r="AF156" s="192" t="str">
        <f>IFERROR(IF(AND(RIGHT(AF152,1)="N",VALUE(AF153)&gt;=8),Database!$I$3,""),"")</f>
        <v/>
      </c>
      <c r="AG156" s="192" t="str">
        <f>IFERROR(IF(AND(RIGHT(AG152,1)="N",VALUE(AG153)&gt;=8),Database!$I$3,""),"")</f>
        <v/>
      </c>
      <c r="AH156" s="192" t="str">
        <f>IFERROR(IF(AND(RIGHT(AH152,1)="N",VALUE(AH153)&gt;=8),Database!$I$3,""),"")</f>
        <v/>
      </c>
      <c r="AI156" s="192" t="str">
        <f>IFERROR(IF(AND(RIGHT(AI152,1)="N",VALUE(AI153)&gt;=8),Database!$I$3,""),"")</f>
        <v/>
      </c>
      <c r="AJ156" s="192" t="str">
        <f>IFERROR(IF(AND(RIGHT(AJ152,1)="N",VALUE(AJ153)&gt;=8),Database!$I$3,""),"")</f>
        <v/>
      </c>
      <c r="AK156" s="259"/>
      <c r="AL156" s="204"/>
      <c r="AM156" s="198"/>
      <c r="AN156" s="198"/>
      <c r="AO156" s="262"/>
      <c r="AP156" s="265"/>
      <c r="AQ156" s="86"/>
      <c r="AR156" s="194"/>
      <c r="AS156" s="194"/>
      <c r="AT156" s="194"/>
      <c r="AU156" s="256"/>
    </row>
    <row r="157" spans="1:47" s="213" customFormat="1" ht="33" customHeight="1" thickBot="1" x14ac:dyDescent="0.4">
      <c r="A157" s="189"/>
      <c r="B157" s="205"/>
      <c r="C157" s="222"/>
      <c r="D157" s="28"/>
      <c r="E157" s="206" t="s">
        <v>176</v>
      </c>
      <c r="F157" s="207">
        <f>IFERROR(IF(INDEX(Attendance!$T:$T,MATCH($B152&amp;F$7,Attendance!$N:$N,0))=TRUE,"L",IF(SUM(F153:F154)&gt;=10,5,"")),"")</f>
        <v>5</v>
      </c>
      <c r="G157" s="207">
        <f>IFERROR(IF(INDEX(Attendance!$T:$T,MATCH($B152&amp;G$7,Attendance!$N:$N,0))=TRUE,"L",IF(SUM(G153:G154)&gt;=10,5,"")),"")</f>
        <v>5</v>
      </c>
      <c r="H157" s="208">
        <f>IFERROR(IF(INDEX(Attendance!$T:$T,MATCH($B152&amp;H$7,Attendance!$N:$N,0))=TRUE,"L",IF(SUM(H153:H154)&gt;=10,5,"")),"")</f>
        <v>5</v>
      </c>
      <c r="I157" s="208">
        <f>IFERROR(IF(INDEX(Attendance!$T:$T,MATCH($B152&amp;I$7,Attendance!$N:$N,0))=TRUE,"L",IF(SUM(I153:I154)&gt;=10,5,"")),"")</f>
        <v>5</v>
      </c>
      <c r="J157" s="208">
        <f>IFERROR(IF(INDEX(Attendance!$T:$T,MATCH($B152&amp;J$7,Attendance!$N:$N,0))=TRUE,"L",IF(SUM(J153:J154)&gt;=10,5,"")),"")</f>
        <v>5</v>
      </c>
      <c r="K157" s="208">
        <f>IFERROR(IF(INDEX(Attendance!$T:$T,MATCH($B152&amp;K$7,Attendance!$N:$N,0))=TRUE,"L",IF(SUM(K153:K154)&gt;=10,5,"")),"")</f>
        <v>5</v>
      </c>
      <c r="L157" s="208" t="str">
        <f>IFERROR(IF(INDEX(Attendance!$T:$T,MATCH($B152&amp;L$7,Attendance!$N:$N,0))=TRUE,"L",IF(SUM(L153:L154)&gt;=10,5,"")),"")</f>
        <v/>
      </c>
      <c r="M157" s="208">
        <f>IFERROR(IF(INDEX(Attendance!$T:$T,MATCH($B152&amp;M$7,Attendance!$N:$N,0))=TRUE,"L",IF(SUM(M153:M154)&gt;=10,5,"")),"")</f>
        <v>5</v>
      </c>
      <c r="N157" s="208">
        <f>IFERROR(IF(INDEX(Attendance!$T:$T,MATCH($B152&amp;N$7,Attendance!$N:$N,0))=TRUE,"L",IF(SUM(N153:N154)&gt;=10,5,"")),"")</f>
        <v>5</v>
      </c>
      <c r="O157" s="208">
        <f>IFERROR(IF(INDEX(Attendance!$T:$T,MATCH($B152&amp;O$7,Attendance!$N:$N,0))=TRUE,"L",IF(SUM(O153:O154)&gt;=10,5,"")),"")</f>
        <v>5</v>
      </c>
      <c r="P157" s="208">
        <f>IFERROR(IF(INDEX(Attendance!$T:$T,MATCH($B152&amp;P$7,Attendance!$N:$N,0))=TRUE,"L",IF(SUM(P153:P154)&gt;=10,5,"")),"")</f>
        <v>5</v>
      </c>
      <c r="Q157" s="208" t="str">
        <f>IFERROR(IF(INDEX(Attendance!$T:$T,MATCH($B152&amp;Q$7,Attendance!$N:$N,0))=TRUE,"L",IF(SUM(Q153:Q154)&gt;=10,5,"")),"")</f>
        <v/>
      </c>
      <c r="R157" s="208" t="str">
        <f>IFERROR(IF(INDEX(Attendance!$T:$T,MATCH($B152&amp;R$7,Attendance!$N:$N,0))=TRUE,"L",IF(SUM(R153:R154)&gt;=10,5,"")),"")</f>
        <v/>
      </c>
      <c r="S157" s="208" t="str">
        <f>IFERROR(IF(INDEX(Attendance!$T:$T,MATCH($B152&amp;S$7,Attendance!$N:$N,0))=TRUE,"L",IF(SUM(S153:S154)&gt;=10,5,"")),"")</f>
        <v/>
      </c>
      <c r="T157" s="208">
        <f>IFERROR(IF(INDEX(Attendance!$T:$T,MATCH($B152&amp;T$7,Attendance!$N:$N,0))=TRUE,"L",IF(SUM(T153:T154)&gt;=10,5,"")),"")</f>
        <v>5</v>
      </c>
      <c r="U157" s="208" t="str">
        <f>IFERROR(IF(INDEX(Attendance!$T:$T,MATCH($B152&amp;U$7,Attendance!$N:$N,0))=TRUE,"L",IF(SUM(U153:U154)&gt;=10,5,"")),"")</f>
        <v/>
      </c>
      <c r="V157" s="208">
        <f>IFERROR(IF(INDEX(Attendance!$T:$T,MATCH($B152&amp;V$7,Attendance!$N:$N,0))=TRUE,"L",IF(SUM(V153:V154)&gt;=10,5,"")),"")</f>
        <v>5</v>
      </c>
      <c r="W157" s="208">
        <f>IFERROR(IF(INDEX(Attendance!$T:$T,MATCH($B152&amp;W$7,Attendance!$N:$N,0))=TRUE,"L",IF(SUM(W153:W154)&gt;=10,5,"")),"")</f>
        <v>5</v>
      </c>
      <c r="X157" s="208">
        <f>IFERROR(IF(INDEX(Attendance!$T:$T,MATCH($B152&amp;X$7,Attendance!$N:$N,0))=TRUE,"L",IF(SUM(X153:X154)&gt;=10,5,"")),"")</f>
        <v>5</v>
      </c>
      <c r="Y157" s="208">
        <f>IFERROR(IF(INDEX(Attendance!$T:$T,MATCH($B152&amp;Y$7,Attendance!$N:$N,0))=TRUE,"L",IF(SUM(Y153:Y154)&gt;=10,5,"")),"")</f>
        <v>5</v>
      </c>
      <c r="Z157" s="208" t="str">
        <f>IFERROR(IF(INDEX(Attendance!$T:$T,MATCH($B152&amp;Z$7,Attendance!$N:$N,0))=TRUE,"L",IF(SUM(Z153:Z154)&gt;=10,5,"")),"")</f>
        <v/>
      </c>
      <c r="AA157" s="208">
        <f>IFERROR(IF(INDEX(Attendance!$T:$T,MATCH($B152&amp;AA$7,Attendance!$N:$N,0))=TRUE,"L",IF(SUM(AA153:AA154)&gt;=10,5,"")),"")</f>
        <v>5</v>
      </c>
      <c r="AB157" s="208">
        <f>IFERROR(IF(INDEX(Attendance!$T:$T,MATCH($B152&amp;AB$7,Attendance!$N:$N,0))=TRUE,"L",IF(SUM(AB153:AB154)&gt;=10,5,"")),"")</f>
        <v>5</v>
      </c>
      <c r="AC157" s="208">
        <f>IFERROR(IF(INDEX(Attendance!$T:$T,MATCH($B152&amp;AC$7,Attendance!$N:$N,0))=TRUE,"L",IF(SUM(AC153:AC154)&gt;=10,5,"")),"")</f>
        <v>5</v>
      </c>
      <c r="AD157" s="208">
        <f>IFERROR(IF(INDEX(Attendance!$T:$T,MATCH($B152&amp;AD$7,Attendance!$N:$N,0))=TRUE,"L",IF(SUM(AD153:AD154)&gt;=10,5,"")),"")</f>
        <v>5</v>
      </c>
      <c r="AE157" s="208">
        <f>IFERROR(IF(INDEX(Attendance!$T:$T,MATCH($B152&amp;AE$7,Attendance!$N:$N,0))=TRUE,"L",IF(SUM(AE153:AE154)&gt;=10,5,"")),"")</f>
        <v>5</v>
      </c>
      <c r="AF157" s="208">
        <f>IFERROR(IF(INDEX(Attendance!$T:$T,MATCH($B152&amp;AF$7,Attendance!$N:$N,0))=TRUE,"L",IF(SUM(AF153:AF154)&gt;=10,5,"")),"")</f>
        <v>5</v>
      </c>
      <c r="AG157" s="208" t="str">
        <f>IFERROR(IF(INDEX(Attendance!$T:$T,MATCH($B152&amp;AG$7,Attendance!$N:$N,0))=TRUE,"L",IF(SUM(AG153:AG154)&gt;=10,5,"")),"")</f>
        <v/>
      </c>
      <c r="AH157" s="208" t="str">
        <f>IFERROR(IF(INDEX(Attendance!$T:$T,MATCH($B152&amp;AH$7,Attendance!$N:$N,0))=TRUE,"L",IF(SUM(AH153:AH154)&gt;=10,5,"")),"")</f>
        <v/>
      </c>
      <c r="AI157" s="208" t="str">
        <f>IFERROR(IF(INDEX(Attendance!$T:$T,MATCH($B152&amp;AI$7,Attendance!$N:$N,0))=TRUE,"L",IF(SUM(AI153:AI154)&gt;=10,5,"")),"")</f>
        <v/>
      </c>
      <c r="AJ157" s="208" t="str">
        <f>IFERROR(IF(INDEX(Attendance!$T:$T,MATCH($B152&amp;AJ$7,Attendance!$N:$N,0))=TRUE,"L",IF(SUM(AJ153:AJ154)&gt;=10,5,"")),"")</f>
        <v/>
      </c>
      <c r="AK157" s="260"/>
      <c r="AL157" s="209">
        <f>ROUND(AL152*AL153,2)</f>
        <v>501.49</v>
      </c>
      <c r="AM157" s="209">
        <f>ROUND(AM152*AM153,2)</f>
        <v>0</v>
      </c>
      <c r="AN157" s="209">
        <f>ROUND(AN152*AN153,2)</f>
        <v>0</v>
      </c>
      <c r="AO157" s="263"/>
      <c r="AP157" s="266"/>
      <c r="AQ157" s="210">
        <f>AQ152*$AQ$5</f>
        <v>0</v>
      </c>
      <c r="AR157" s="211">
        <f>AR152*ROUND(IF($C157="",Basic,MID($C157,FIND("RM",$C157)+3,4))/WorkDays,2)</f>
        <v>0</v>
      </c>
      <c r="AS157" s="211">
        <f>AS152*ROUND(IF($C157="",Basic,MID($C157,FIND("RM",$C157)+3,4))/WorkDays,2)</f>
        <v>0</v>
      </c>
      <c r="AT157" s="211">
        <f>AT152*ROUND(IF($C157="",Basic,MID($C157,FIND("RM",$C157)+3,4))/WorkDays,2)</f>
        <v>92.3</v>
      </c>
      <c r="AU157" s="257"/>
    </row>
    <row r="158" spans="1:47" s="212" customFormat="1" ht="33" customHeight="1" x14ac:dyDescent="0.25">
      <c r="A158" s="175">
        <f t="shared" si="24"/>
        <v>26</v>
      </c>
      <c r="B158" s="184" t="str">
        <f>_xlfn.IFNA(INDEX(Attendance!$A:$A,MATCH(A158,Attendance!$M:$M,0)),"")</f>
        <v>Code 29</v>
      </c>
      <c r="C158" s="185" t="str">
        <f>_xlfn.IFNA(INDEX(Masterlist!C:C,MATCH(B158,Masterlist!B:B,0)),"")</f>
        <v>Name 29</v>
      </c>
      <c r="D158" s="87"/>
      <c r="E158" s="186" t="s">
        <v>173</v>
      </c>
      <c r="F158" s="83" t="str" cm="1">
        <f t="array" ref="F158">_xlfn.IFNA(IF(OR(VALUE(F$7&amp;$C$3)=PH),IF(F159="","PH",IF(INDEX(Attendance!$O:$O,MATCH($B158&amp;F$7,Attendance!$N:$N,0))&lt;"1200","PM","PN")),IF(F$6="Sun",IF(F159="","RD",IF(INDEX(Attendance!$O:$O,MATCH($B158&amp;F$7,Attendance!$N:$N,0))&lt;"1200","RM","RN")),IF(F159="",IF(F$7="","",IF(INDEX(Attendance!$I:$I,MATCH($B158&amp;F$7,Attendance!$N:$N,0))="ABS","AB","UL")),IF(INDEX(Attendance!$O:$O,MATCH($B158&amp;F$7,Attendance!$N:$N,0))&lt;"1200","M","N")))),"")</f>
        <v>N</v>
      </c>
      <c r="G158" s="83" t="str" cm="1">
        <f t="array" ref="G158">_xlfn.IFNA(IF(OR(VALUE(G$7&amp;$C$3)=PH),IF(G159="","PH",IF(INDEX(Attendance!$O:$O,MATCH($B158&amp;G$7,Attendance!$N:$N,0))&lt;"1200","PM","PN")),IF(G$6="Sun",IF(G159="","RD",IF(INDEX(Attendance!$O:$O,MATCH($B158&amp;G$7,Attendance!$N:$N,0))&lt;"1200","RM","RN")),IF(G159="",IF(G$7="","",IF(INDEX(Attendance!$I:$I,MATCH($B158&amp;G$7,Attendance!$N:$N,0))="ABS","AB","UL")),IF(INDEX(Attendance!$O:$O,MATCH($B158&amp;G$7,Attendance!$N:$N,0))&lt;"1200","M","N")))),"")</f>
        <v>N</v>
      </c>
      <c r="H158" s="83" t="str" cm="1">
        <f t="array" ref="H158">_xlfn.IFNA(IF(OR(VALUE(H$7&amp;$C$3)=PH),IF(H159="","PH",IF(INDEX(Attendance!$O:$O,MATCH($B158&amp;H$7,Attendance!$N:$N,0))&lt;"1200","PM","PN")),IF(H$6="Sun",IF(H159="","RD",IF(INDEX(Attendance!$O:$O,MATCH($B158&amp;H$7,Attendance!$N:$N,0))&lt;"1200","RM","RN")),IF(H159="",IF(H$7="","",IF(INDEX(Attendance!$I:$I,MATCH($B158&amp;H$7,Attendance!$N:$N,0))="ABS","AB","UL")),IF(INDEX(Attendance!$O:$O,MATCH($B158&amp;H$7,Attendance!$N:$N,0))&lt;"1200","M","N")))),"")</f>
        <v>N</v>
      </c>
      <c r="I158" s="83" t="str" cm="1">
        <f t="array" ref="I158">_xlfn.IFNA(IF(OR(VALUE(I$7&amp;$C$3)=PH),IF(I159="","PH",IF(INDEX(Attendance!$O:$O,MATCH($B158&amp;I$7,Attendance!$N:$N,0))&lt;"1200","PM","PN")),IF(I$6="Sun",IF(I159="","RD",IF(INDEX(Attendance!$O:$O,MATCH($B158&amp;I$7,Attendance!$N:$N,0))&lt;"1200","RM","RN")),IF(I159="",IF(I$7="","",IF(INDEX(Attendance!$I:$I,MATCH($B158&amp;I$7,Attendance!$N:$N,0))="ABS","AB","UL")),IF(INDEX(Attendance!$O:$O,MATCH($B158&amp;I$7,Attendance!$N:$N,0))&lt;"1200","M","N")))),"")</f>
        <v>N</v>
      </c>
      <c r="J158" s="83" t="str" cm="1">
        <f t="array" ref="J158">_xlfn.IFNA(IF(OR(VALUE(J$7&amp;$C$3)=PH),IF(J159="","PH",IF(INDEX(Attendance!$O:$O,MATCH($B158&amp;J$7,Attendance!$N:$N,0))&lt;"1200","PM","PN")),IF(J$6="Sun",IF(J159="","RD",IF(INDEX(Attendance!$O:$O,MATCH($B158&amp;J$7,Attendance!$N:$N,0))&lt;"1200","RM","RN")),IF(J159="",IF(J$7="","",IF(INDEX(Attendance!$I:$I,MATCH($B158&amp;J$7,Attendance!$N:$N,0))="ABS","AB","UL")),IF(INDEX(Attendance!$O:$O,MATCH($B158&amp;J$7,Attendance!$N:$N,0))&lt;"1200","M","N")))),"")</f>
        <v>N</v>
      </c>
      <c r="K158" s="83" t="str" cm="1">
        <f t="array" ref="K158">_xlfn.IFNA(IF(OR(VALUE(K$7&amp;$C$3)=PH),IF(K159="","PH",IF(INDEX(Attendance!$O:$O,MATCH($B158&amp;K$7,Attendance!$N:$N,0))&lt;"1200","PM","PN")),IF(K$6="Sun",IF(K159="","RD",IF(INDEX(Attendance!$O:$O,MATCH($B158&amp;K$7,Attendance!$N:$N,0))&lt;"1200","RM","RN")),IF(K159="",IF(K$7="","",IF(INDEX(Attendance!$I:$I,MATCH($B158&amp;K$7,Attendance!$N:$N,0))="ABS","AB","UL")),IF(INDEX(Attendance!$O:$O,MATCH($B158&amp;K$7,Attendance!$N:$N,0))&lt;"1200","M","N")))),"")</f>
        <v>N</v>
      </c>
      <c r="L158" s="83" t="str" cm="1">
        <f t="array" ref="L158">_xlfn.IFNA(IF(OR(VALUE(L$7&amp;$C$3)=PH),IF(L159="","PH",IF(INDEX(Attendance!$O:$O,MATCH($B158&amp;L$7,Attendance!$N:$N,0))&lt;"1200","PM","PN")),IF(L$6="Sun",IF(L159="","RD",IF(INDEX(Attendance!$O:$O,MATCH($B158&amp;L$7,Attendance!$N:$N,0))&lt;"1200","RM","RN")),IF(L159="",IF(L$7="","",IF(INDEX(Attendance!$I:$I,MATCH($B158&amp;L$7,Attendance!$N:$N,0))="ABS","AB","UL")),IF(INDEX(Attendance!$O:$O,MATCH($B158&amp;L$7,Attendance!$N:$N,0))&lt;"1200","M","N")))),"")</f>
        <v>RD</v>
      </c>
      <c r="M158" s="83" t="str" cm="1">
        <f t="array" ref="M158">_xlfn.IFNA(IF(OR(VALUE(M$7&amp;$C$3)=PH),IF(M159="","PH",IF(INDEX(Attendance!$O:$O,MATCH($B158&amp;M$7,Attendance!$N:$N,0))&lt;"1200","PM","PN")),IF(M$6="Sun",IF(M159="","RD",IF(INDEX(Attendance!$O:$O,MATCH($B158&amp;M$7,Attendance!$N:$N,0))&lt;"1200","RM","RN")),IF(M159="",IF(M$7="","",IF(INDEX(Attendance!$I:$I,MATCH($B158&amp;M$7,Attendance!$N:$N,0))="ABS","AB","UL")),IF(INDEX(Attendance!$O:$O,MATCH($B158&amp;M$7,Attendance!$N:$N,0))&lt;"1200","M","N")))),"")</f>
        <v>N</v>
      </c>
      <c r="N158" s="83" t="str" cm="1">
        <f t="array" ref="N158">_xlfn.IFNA(IF(OR(VALUE(N$7&amp;$C$3)=PH),IF(N159="","PH",IF(INDEX(Attendance!$O:$O,MATCH($B158&amp;N$7,Attendance!$N:$N,0))&lt;"1200","PM","PN")),IF(N$6="Sun",IF(N159="","RD",IF(INDEX(Attendance!$O:$O,MATCH($B158&amp;N$7,Attendance!$N:$N,0))&lt;"1200","RM","RN")),IF(N159="",IF(N$7="","",IF(INDEX(Attendance!$I:$I,MATCH($B158&amp;N$7,Attendance!$N:$N,0))="ABS","AB","UL")),IF(INDEX(Attendance!$O:$O,MATCH($B158&amp;N$7,Attendance!$N:$N,0))&lt;"1200","M","N")))),"")</f>
        <v>N</v>
      </c>
      <c r="O158" s="83" t="str" cm="1">
        <f t="array" ref="O158">_xlfn.IFNA(IF(OR(VALUE(O$7&amp;$C$3)=PH),IF(O159="","PH",IF(INDEX(Attendance!$O:$O,MATCH($B158&amp;O$7,Attendance!$N:$N,0))&lt;"1200","PM","PN")),IF(O$6="Sun",IF(O159="","RD",IF(INDEX(Attendance!$O:$O,MATCH($B158&amp;O$7,Attendance!$N:$N,0))&lt;"1200","RM","RN")),IF(O159="",IF(O$7="","",IF(INDEX(Attendance!$I:$I,MATCH($B158&amp;O$7,Attendance!$N:$N,0))="ABS","AB","UL")),IF(INDEX(Attendance!$O:$O,MATCH($B158&amp;O$7,Attendance!$N:$N,0))&lt;"1200","M","N")))),"")</f>
        <v>N</v>
      </c>
      <c r="P158" s="83" t="str" cm="1">
        <f t="array" ref="P158">_xlfn.IFNA(IF(OR(VALUE(P$7&amp;$C$3)=PH),IF(P159="","PH",IF(INDEX(Attendance!$O:$O,MATCH($B158&amp;P$7,Attendance!$N:$N,0))&lt;"1200","PM","PN")),IF(P$6="Sun",IF(P159="","RD",IF(INDEX(Attendance!$O:$O,MATCH($B158&amp;P$7,Attendance!$N:$N,0))&lt;"1200","RM","RN")),IF(P159="",IF(P$7="","",IF(INDEX(Attendance!$I:$I,MATCH($B158&amp;P$7,Attendance!$N:$N,0))="ABS","AB","UL")),IF(INDEX(Attendance!$O:$O,MATCH($B158&amp;P$7,Attendance!$N:$N,0))&lt;"1200","M","N")))),"")</f>
        <v>N</v>
      </c>
      <c r="Q158" s="83" t="str" cm="1">
        <f t="array" ref="Q158">_xlfn.IFNA(IF(OR(VALUE(Q$7&amp;$C$3)=PH),IF(Q159="","PH",IF(INDEX(Attendance!$O:$O,MATCH($B158&amp;Q$7,Attendance!$N:$N,0))&lt;"1200","PM","PN")),IF(Q$6="Sun",IF(Q159="","RD",IF(INDEX(Attendance!$O:$O,MATCH($B158&amp;Q$7,Attendance!$N:$N,0))&lt;"1200","RM","RN")),IF(Q159="",IF(Q$7="","",IF(INDEX(Attendance!$I:$I,MATCH($B158&amp;Q$7,Attendance!$N:$N,0))="ABS","AB","UL")),IF(INDEX(Attendance!$O:$O,MATCH($B158&amp;Q$7,Attendance!$N:$N,0))&lt;"1200","M","N")))),"")</f>
        <v>PH</v>
      </c>
      <c r="R158" s="83" t="str" cm="1">
        <f t="array" ref="R158">_xlfn.IFNA(IF(OR(VALUE(R$7&amp;$C$3)=PH),IF(R159="","PH",IF(INDEX(Attendance!$O:$O,MATCH($B158&amp;R$7,Attendance!$N:$N,0))&lt;"1200","PM","PN")),IF(R$6="Sun",IF(R159="","RD",IF(INDEX(Attendance!$O:$O,MATCH($B158&amp;R$7,Attendance!$N:$N,0))&lt;"1200","RM","RN")),IF(R159="",IF(R$7="","",IF(INDEX(Attendance!$I:$I,MATCH($B158&amp;R$7,Attendance!$N:$N,0))="ABS","AB","UL")),IF(INDEX(Attendance!$O:$O,MATCH($B158&amp;R$7,Attendance!$N:$N,0))&lt;"1200","M","N")))),"")</f>
        <v>PH</v>
      </c>
      <c r="S158" s="83" t="str" cm="1">
        <f t="array" ref="S158">_xlfn.IFNA(IF(OR(VALUE(S$7&amp;$C$3)=PH),IF(S159="","PH",IF(INDEX(Attendance!$O:$O,MATCH($B158&amp;S$7,Attendance!$N:$N,0))&lt;"1200","PM","PN")),IF(S$6="Sun",IF(S159="","RD",IF(INDEX(Attendance!$O:$O,MATCH($B158&amp;S$7,Attendance!$N:$N,0))&lt;"1200","RM","RN")),IF(S159="",IF(S$7="","",IF(INDEX(Attendance!$I:$I,MATCH($B158&amp;S$7,Attendance!$N:$N,0))="ABS","AB","UL")),IF(INDEX(Attendance!$O:$O,MATCH($B158&amp;S$7,Attendance!$N:$N,0))&lt;"1200","M","N")))),"")</f>
        <v>RD</v>
      </c>
      <c r="T158" s="83" t="str" cm="1">
        <f t="array" ref="T158">_xlfn.IFNA(IF(OR(VALUE(T$7&amp;$C$3)=PH),IF(T159="","PH",IF(INDEX(Attendance!$O:$O,MATCH($B158&amp;T$7,Attendance!$N:$N,0))&lt;"1200","PM","PN")),IF(T$6="Sun",IF(T159="","RD",IF(INDEX(Attendance!$O:$O,MATCH($B158&amp;T$7,Attendance!$N:$N,0))&lt;"1200","RM","RN")),IF(T159="",IF(T$7="","",IF(INDEX(Attendance!$I:$I,MATCH($B158&amp;T$7,Attendance!$N:$N,0))="ABS","AB","UL")),IF(INDEX(Attendance!$O:$O,MATCH($B158&amp;T$7,Attendance!$N:$N,0))&lt;"1200","M","N")))),"")</f>
        <v>M</v>
      </c>
      <c r="U158" s="83" t="str" cm="1">
        <f t="array" ref="U158">_xlfn.IFNA(IF(OR(VALUE(U$7&amp;$C$3)=PH),IF(U159="","PH",IF(INDEX(Attendance!$O:$O,MATCH($B158&amp;U$7,Attendance!$N:$N,0))&lt;"1200","PM","PN")),IF(U$6="Sun",IF(U159="","RD",IF(INDEX(Attendance!$O:$O,MATCH($B158&amp;U$7,Attendance!$N:$N,0))&lt;"1200","RM","RN")),IF(U159="",IF(U$7="","",IF(INDEX(Attendance!$I:$I,MATCH($B158&amp;U$7,Attendance!$N:$N,0))="ABS","AB","UL")),IF(INDEX(Attendance!$O:$O,MATCH($B158&amp;U$7,Attendance!$N:$N,0))&lt;"1200","M","N")))),"")</f>
        <v>M</v>
      </c>
      <c r="V158" s="83" t="str" cm="1">
        <f t="array" ref="V158">_xlfn.IFNA(IF(OR(VALUE(V$7&amp;$C$3)=PH),IF(V159="","PH",IF(INDEX(Attendance!$O:$O,MATCH($B158&amp;V$7,Attendance!$N:$N,0))&lt;"1200","PM","PN")),IF(V$6="Sun",IF(V159="","RD",IF(INDEX(Attendance!$O:$O,MATCH($B158&amp;V$7,Attendance!$N:$N,0))&lt;"1200","RM","RN")),IF(V159="",IF(V$7="","",IF(INDEX(Attendance!$I:$I,MATCH($B158&amp;V$7,Attendance!$N:$N,0))="ABS","AB","UL")),IF(INDEX(Attendance!$O:$O,MATCH($B158&amp;V$7,Attendance!$N:$N,0))&lt;"1200","M","N")))),"")</f>
        <v>M</v>
      </c>
      <c r="W158" s="83" t="str" cm="1">
        <f t="array" ref="W158">_xlfn.IFNA(IF(OR(VALUE(W$7&amp;$C$3)=PH),IF(W159="","PH",IF(INDEX(Attendance!$O:$O,MATCH($B158&amp;W$7,Attendance!$N:$N,0))&lt;"1200","PM","PN")),IF(W$6="Sun",IF(W159="","RD",IF(INDEX(Attendance!$O:$O,MATCH($B158&amp;W$7,Attendance!$N:$N,0))&lt;"1200","RM","RN")),IF(W159="",IF(W$7="","",IF(INDEX(Attendance!$I:$I,MATCH($B158&amp;W$7,Attendance!$N:$N,0))="ABS","AB","UL")),IF(INDEX(Attendance!$O:$O,MATCH($B158&amp;W$7,Attendance!$N:$N,0))&lt;"1200","M","N")))),"")</f>
        <v>M</v>
      </c>
      <c r="X158" s="83" t="str" cm="1">
        <f t="array" ref="X158">_xlfn.IFNA(IF(OR(VALUE(X$7&amp;$C$3)=PH),IF(X159="","PH",IF(INDEX(Attendance!$O:$O,MATCH($B158&amp;X$7,Attendance!$N:$N,0))&lt;"1200","PM","PN")),IF(X$6="Sun",IF(X159="","RD",IF(INDEX(Attendance!$O:$O,MATCH($B158&amp;X$7,Attendance!$N:$N,0))&lt;"1200","RM","RN")),IF(X159="",IF(X$7="","",IF(INDEX(Attendance!$I:$I,MATCH($B158&amp;X$7,Attendance!$N:$N,0))="ABS","AB","UL")),IF(INDEX(Attendance!$O:$O,MATCH($B158&amp;X$7,Attendance!$N:$N,0))&lt;"1200","M","N")))),"")</f>
        <v>M</v>
      </c>
      <c r="Y158" s="83" t="str" cm="1">
        <f t="array" ref="Y158">_xlfn.IFNA(IF(OR(VALUE(Y$7&amp;$C$3)=PH),IF(Y159="","PH",IF(INDEX(Attendance!$O:$O,MATCH($B158&amp;Y$7,Attendance!$N:$N,0))&lt;"1200","PM","PN")),IF(Y$6="Sun",IF(Y159="","RD",IF(INDEX(Attendance!$O:$O,MATCH($B158&amp;Y$7,Attendance!$N:$N,0))&lt;"1200","RM","RN")),IF(Y159="",IF(Y$7="","",IF(INDEX(Attendance!$I:$I,MATCH($B158&amp;Y$7,Attendance!$N:$N,0))="ABS","AB","UL")),IF(INDEX(Attendance!$O:$O,MATCH($B158&amp;Y$7,Attendance!$N:$N,0))&lt;"1200","M","N")))),"")</f>
        <v>M</v>
      </c>
      <c r="Z158" s="83" t="str" cm="1">
        <f t="array" ref="Z158">_xlfn.IFNA(IF(OR(VALUE(Z$7&amp;$C$3)=PH),IF(Z159="","PH",IF(INDEX(Attendance!$O:$O,MATCH($B158&amp;Z$7,Attendance!$N:$N,0))&lt;"1200","PM","PN")),IF(Z$6="Sun",IF(Z159="","RD",IF(INDEX(Attendance!$O:$O,MATCH($B158&amp;Z$7,Attendance!$N:$N,0))&lt;"1200","RM","RN")),IF(Z159="",IF(Z$7="","",IF(INDEX(Attendance!$I:$I,MATCH($B158&amp;Z$7,Attendance!$N:$N,0))="ABS","AB","UL")),IF(INDEX(Attendance!$O:$O,MATCH($B158&amp;Z$7,Attendance!$N:$N,0))&lt;"1200","M","N")))),"")</f>
        <v>RD</v>
      </c>
      <c r="AA158" s="83" t="str" cm="1">
        <f t="array" ref="AA158">_xlfn.IFNA(IF(OR(VALUE(AA$7&amp;$C$3)=PH),IF(AA159="","PH",IF(INDEX(Attendance!$O:$O,MATCH($B158&amp;AA$7,Attendance!$N:$N,0))&lt;"1200","PM","PN")),IF(AA$6="Sun",IF(AA159="","RD",IF(INDEX(Attendance!$O:$O,MATCH($B158&amp;AA$7,Attendance!$N:$N,0))&lt;"1200","RM","RN")),IF(AA159="",IF(AA$7="","",IF(INDEX(Attendance!$I:$I,MATCH($B158&amp;AA$7,Attendance!$N:$N,0))="ABS","AB","UL")),IF(INDEX(Attendance!$O:$O,MATCH($B158&amp;AA$7,Attendance!$N:$N,0))&lt;"1200","M","N")))),"")</f>
        <v>M</v>
      </c>
      <c r="AB158" s="83" t="str" cm="1">
        <f t="array" ref="AB158">_xlfn.IFNA(IF(OR(VALUE(AB$7&amp;$C$3)=PH),IF(AB159="","PH",IF(INDEX(Attendance!$O:$O,MATCH($B158&amp;AB$7,Attendance!$N:$N,0))&lt;"1200","PM","PN")),IF(AB$6="Sun",IF(AB159="","RD",IF(INDEX(Attendance!$O:$O,MATCH($B158&amp;AB$7,Attendance!$N:$N,0))&lt;"1200","RM","RN")),IF(AB159="",IF(AB$7="","",IF(INDEX(Attendance!$I:$I,MATCH($B158&amp;AB$7,Attendance!$N:$N,0))="ABS","AB","UL")),IF(INDEX(Attendance!$O:$O,MATCH($B158&amp;AB$7,Attendance!$N:$N,0))&lt;"1200","M","N")))),"")</f>
        <v>M</v>
      </c>
      <c r="AC158" s="83" t="str" cm="1">
        <f t="array" ref="AC158">_xlfn.IFNA(IF(OR(VALUE(AC$7&amp;$C$3)=PH),IF(AC159="","PH",IF(INDEX(Attendance!$O:$O,MATCH($B158&amp;AC$7,Attendance!$N:$N,0))&lt;"1200","PM","PN")),IF(AC$6="Sun",IF(AC159="","RD",IF(INDEX(Attendance!$O:$O,MATCH($B158&amp;AC$7,Attendance!$N:$N,0))&lt;"1200","RM","RN")),IF(AC159="",IF(AC$7="","",IF(INDEX(Attendance!$I:$I,MATCH($B158&amp;AC$7,Attendance!$N:$N,0))="ABS","AB","UL")),IF(INDEX(Attendance!$O:$O,MATCH($B158&amp;AC$7,Attendance!$N:$N,0))&lt;"1200","M","N")))),"")</f>
        <v>UL</v>
      </c>
      <c r="AD158" s="83" t="str" cm="1">
        <f t="array" ref="AD158">_xlfn.IFNA(IF(OR(VALUE(AD$7&amp;$C$3)=PH),IF(AD159="","PH",IF(INDEX(Attendance!$O:$O,MATCH($B158&amp;AD$7,Attendance!$N:$N,0))&lt;"1200","PM","PN")),IF(AD$6="Sun",IF(AD159="","RD",IF(INDEX(Attendance!$O:$O,MATCH($B158&amp;AD$7,Attendance!$N:$N,0))&lt;"1200","RM","RN")),IF(AD159="",IF(AD$7="","",IF(INDEX(Attendance!$I:$I,MATCH($B158&amp;AD$7,Attendance!$N:$N,0))="ABS","AB","UL")),IF(INDEX(Attendance!$O:$O,MATCH($B158&amp;AD$7,Attendance!$N:$N,0))&lt;"1200","M","N")))),"")</f>
        <v>M</v>
      </c>
      <c r="AE158" s="83" t="str" cm="1">
        <f t="array" ref="AE158">_xlfn.IFNA(IF(OR(VALUE(AE$7&amp;$C$3)=PH),IF(AE159="","PH",IF(INDEX(Attendance!$O:$O,MATCH($B158&amp;AE$7,Attendance!$N:$N,0))&lt;"1200","PM","PN")),IF(AE$6="Sun",IF(AE159="","RD",IF(INDEX(Attendance!$O:$O,MATCH($B158&amp;AE$7,Attendance!$N:$N,0))&lt;"1200","RM","RN")),IF(AE159="",IF(AE$7="","",IF(INDEX(Attendance!$I:$I,MATCH($B158&amp;AE$7,Attendance!$N:$N,0))="ABS","AB","UL")),IF(INDEX(Attendance!$O:$O,MATCH($B158&amp;AE$7,Attendance!$N:$N,0))&lt;"1200","M","N")))),"")</f>
        <v>M</v>
      </c>
      <c r="AF158" s="83" t="str" cm="1">
        <f t="array" ref="AF158">_xlfn.IFNA(IF(OR(VALUE(AF$7&amp;$C$3)=PH),IF(AF159="","PH",IF(INDEX(Attendance!$O:$O,MATCH($B158&amp;AF$7,Attendance!$N:$N,0))&lt;"1200","PM","PN")),IF(AF$6="Sun",IF(AF159="","RD",IF(INDEX(Attendance!$O:$O,MATCH($B158&amp;AF$7,Attendance!$N:$N,0))&lt;"1200","RM","RN")),IF(AF159="",IF(AF$7="","",IF(INDEX(Attendance!$I:$I,MATCH($B158&amp;AF$7,Attendance!$N:$N,0))="ABS","AB","UL")),IF(INDEX(Attendance!$O:$O,MATCH($B158&amp;AF$7,Attendance!$N:$N,0))&lt;"1200","M","N")))),"")</f>
        <v>M</v>
      </c>
      <c r="AG158" s="83" t="str" cm="1">
        <f t="array" ref="AG158">_xlfn.IFNA(IF(OR(VALUE(AG$7&amp;$C$3)=PH),IF(AG159="","PH",IF(INDEX(Attendance!$O:$O,MATCH($B158&amp;AG$7,Attendance!$N:$N,0))&lt;"1200","PM","PN")),IF(AG$6="Sun",IF(AG159="","RD",IF(INDEX(Attendance!$O:$O,MATCH($B158&amp;AG$7,Attendance!$N:$N,0))&lt;"1200","RM","RN")),IF(AG159="",IF(AG$7="","",IF(INDEX(Attendance!$I:$I,MATCH($B158&amp;AG$7,Attendance!$N:$N,0))="ABS","AB","UL")),IF(INDEX(Attendance!$O:$O,MATCH($B158&amp;AG$7,Attendance!$N:$N,0))&lt;"1200","M","N")))),"")</f>
        <v>RD</v>
      </c>
      <c r="AH158" s="83" t="str" cm="1">
        <f t="array" ref="AH158">_xlfn.IFNA(IF(OR(VALUE(AH$7&amp;$C$3)=PH),IF(AH159="","PH",IF(INDEX(Attendance!$O:$O,MATCH($B158&amp;AH$7,Attendance!$N:$N,0))&lt;"1200","PM","PN")),IF(AH$6="Sun",IF(AH159="","RD",IF(INDEX(Attendance!$O:$O,MATCH($B158&amp;AH$7,Attendance!$N:$N,0))&lt;"1200","RM","RN")),IF(AH159="",IF(AH$7="","",IF(INDEX(Attendance!$I:$I,MATCH($B158&amp;AH$7,Attendance!$N:$N,0))="ABS","AB","UL")),IF(INDEX(Attendance!$O:$O,MATCH($B158&amp;AH$7,Attendance!$N:$N,0))&lt;"1200","M","N")))),"")</f>
        <v/>
      </c>
      <c r="AI158" s="83" t="str" cm="1">
        <f t="array" ref="AI158">_xlfn.IFNA(IF(OR(VALUE(AI$7&amp;$C$3)=PH),IF(AI159="","PH",IF(INDEX(Attendance!$O:$O,MATCH($B158&amp;AI$7,Attendance!$N:$N,0))&lt;"1200","PM","PN")),IF(AI$6="Sun",IF(AI159="","RD",IF(INDEX(Attendance!$O:$O,MATCH($B158&amp;AI$7,Attendance!$N:$N,0))&lt;"1200","RM","RN")),IF(AI159="",IF(AI$7="","",IF(INDEX(Attendance!$I:$I,MATCH($B158&amp;AI$7,Attendance!$N:$N,0))="ABS","AB","UL")),IF(INDEX(Attendance!$O:$O,MATCH($B158&amp;AI$7,Attendance!$N:$N,0))&lt;"1200","M","N")))),"")</f>
        <v/>
      </c>
      <c r="AJ158" s="83" t="str" cm="1">
        <f t="array" ref="AJ158">_xlfn.IFNA(IF(OR(VALUE(AJ$7&amp;$C$3)=PH),IF(AJ159="","PH",IF(INDEX(Attendance!$O:$O,MATCH($B158&amp;AJ$7,Attendance!$N:$N,0))&lt;"1200","PM","PN")),IF(AJ$6="Sun",IF(AJ159="","RD",IF(INDEX(Attendance!$O:$O,MATCH($B158&amp;AJ$7,Attendance!$N:$N,0))&lt;"1200","RM","RN")),IF(AJ159="",IF(AJ$7="","",IF(INDEX(Attendance!$I:$I,MATCH($B158&amp;AJ$7,Attendance!$N:$N,0))="ABS","AB","UL")),IF(INDEX(Attendance!$O:$O,MATCH($B158&amp;AJ$7,Attendance!$N:$N,0))&lt;"1200","M","N")))),"")</f>
        <v/>
      </c>
      <c r="AK158" s="258">
        <f>SUM(SUMIF(F158:AJ158,{"M","N","A"},F159:AJ159))</f>
        <v>168</v>
      </c>
      <c r="AL158" s="187">
        <f>SUM(SUMIF(F158:AJ158,{"M","N"},F160:AJ160),SUMIF(F158:AJ158,{"OM","ON"},F159:AJ159))</f>
        <v>54</v>
      </c>
      <c r="AM158" s="187">
        <f>SUM(SUMIF(F158:AJ158,{"PM","PN","RM","RN"},F159:AJ159))</f>
        <v>0</v>
      </c>
      <c r="AN158" s="187">
        <f>SUM(SUMIF(F158:AJ158,{"PM","PN"},F160:AJ160))</f>
        <v>0</v>
      </c>
      <c r="AO158" s="261">
        <f>SUM(F163:AJ163)</f>
        <v>100</v>
      </c>
      <c r="AP158" s="264">
        <f>SUM(F162:AJ162)</f>
        <v>20</v>
      </c>
      <c r="AQ158" s="188">
        <f>IF(D162="",0,SUM(COUNTIFS(F158:AJ158,{"M","N","A","OM","ON","OA","PM","PN","PA","RM","RN","RA"})))</f>
        <v>0</v>
      </c>
      <c r="AR158" s="74">
        <f>COUNTIF(F158:AJ158,"AL")</f>
        <v>0</v>
      </c>
      <c r="AS158" s="74">
        <f>COUNTIF(F158:AJ158,"MC")</f>
        <v>0</v>
      </c>
      <c r="AT158" s="74">
        <f>SUM(COUNTIF(F158:AJ158,{"RPH","PH"}))</f>
        <v>2</v>
      </c>
      <c r="AU158" s="255">
        <f t="shared" ref="AU158" si="28">_xlfn.IFNA(IF($B158="",0,AK158*$AK$5+SUM(AL163:AN163)+SUM(AO158:AP163)+SUM(AQ163:AT163)),"")</f>
        <v>1656.76</v>
      </c>
    </row>
    <row r="159" spans="1:47" s="212" customFormat="1" ht="33" customHeight="1" x14ac:dyDescent="0.25">
      <c r="A159" s="189"/>
      <c r="B159" s="184"/>
      <c r="C159" s="190" t="str">
        <f>_xlfn.IFNA(INDEX(Masterlist!D:D,MATCH(B158,Masterlist!B:B,0)),"")</f>
        <v>IC No. 29</v>
      </c>
      <c r="D159" s="88"/>
      <c r="E159" s="191" t="s">
        <v>174</v>
      </c>
      <c r="F159" s="192">
        <f>IFERROR(IF(F$6="Sun",INDEX(Attendance!$R:$R,MATCH($B158&amp;F$7,Attendance!$N:$N,0)),IF(INDEX(Attendance!$R:$R,MATCH($B158&amp;F$7,Attendance!$N:$N,0))="","",IF(INDEX(Attendance!$R:$R,MATCH($B158&amp;F$7,Attendance!$N:$N,0))&gt;8,8,INDEX(Attendance!$R:$R,MATCH($B158&amp;F$7,Attendance!$N:$N,0))))),"")</f>
        <v>8</v>
      </c>
      <c r="G159" s="192">
        <f>IFERROR(IF(G$6="Sun",INDEX(Attendance!$R:$R,MATCH($B158&amp;G$7,Attendance!$N:$N,0)),IF(INDEX(Attendance!$R:$R,MATCH($B158&amp;G$7,Attendance!$N:$N,0))="","",IF(INDEX(Attendance!$R:$R,MATCH($B158&amp;G$7,Attendance!$N:$N,0))&gt;8,8,INDEX(Attendance!$R:$R,MATCH($B158&amp;G$7,Attendance!$N:$N,0))))),"")</f>
        <v>8</v>
      </c>
      <c r="H159" s="192">
        <f>IFERROR(IF(H$6="Sun",INDEX(Attendance!$R:$R,MATCH($B158&amp;H$7,Attendance!$N:$N,0)),IF(INDEX(Attendance!$R:$R,MATCH($B158&amp;H$7,Attendance!$N:$N,0))="","",IF(INDEX(Attendance!$R:$R,MATCH($B158&amp;H$7,Attendance!$N:$N,0))&gt;8,8,INDEX(Attendance!$R:$R,MATCH($B158&amp;H$7,Attendance!$N:$N,0))))),"")</f>
        <v>8</v>
      </c>
      <c r="I159" s="192">
        <f>IFERROR(IF(I$6="Sun",INDEX(Attendance!$R:$R,MATCH($B158&amp;I$7,Attendance!$N:$N,0)),IF(INDEX(Attendance!$R:$R,MATCH($B158&amp;I$7,Attendance!$N:$N,0))="","",IF(INDEX(Attendance!$R:$R,MATCH($B158&amp;I$7,Attendance!$N:$N,0))&gt;8,8,INDEX(Attendance!$R:$R,MATCH($B158&amp;I$7,Attendance!$N:$N,0))))),"")</f>
        <v>8</v>
      </c>
      <c r="J159" s="192">
        <f>IFERROR(IF(J$6="Sun",INDEX(Attendance!$R:$R,MATCH($B158&amp;J$7,Attendance!$N:$N,0)),IF(INDEX(Attendance!$R:$R,MATCH($B158&amp;J$7,Attendance!$N:$N,0))="","",IF(INDEX(Attendance!$R:$R,MATCH($B158&amp;J$7,Attendance!$N:$N,0))&gt;8,8,INDEX(Attendance!$R:$R,MATCH($B158&amp;J$7,Attendance!$N:$N,0))))),"")</f>
        <v>8</v>
      </c>
      <c r="K159" s="192">
        <f>IFERROR(IF(K$6="Sun",INDEX(Attendance!$R:$R,MATCH($B158&amp;K$7,Attendance!$N:$N,0)),IF(INDEX(Attendance!$R:$R,MATCH($B158&amp;K$7,Attendance!$N:$N,0))="","",IF(INDEX(Attendance!$R:$R,MATCH($B158&amp;K$7,Attendance!$N:$N,0))&gt;8,8,INDEX(Attendance!$R:$R,MATCH($B158&amp;K$7,Attendance!$N:$N,0))))),"")</f>
        <v>8</v>
      </c>
      <c r="L159" s="192" t="str">
        <f>IFERROR(IF(L$6="Sun",INDEX(Attendance!$R:$R,MATCH($B158&amp;L$7,Attendance!$N:$N,0)),IF(INDEX(Attendance!$R:$R,MATCH($B158&amp;L$7,Attendance!$N:$N,0))="","",IF(INDEX(Attendance!$R:$R,MATCH($B158&amp;L$7,Attendance!$N:$N,0))&gt;8,8,INDEX(Attendance!$R:$R,MATCH($B158&amp;L$7,Attendance!$N:$N,0))))),"")</f>
        <v/>
      </c>
      <c r="M159" s="192">
        <f>IFERROR(IF(M$6="Sun",INDEX(Attendance!$R:$R,MATCH($B158&amp;M$7,Attendance!$N:$N,0)),IF(INDEX(Attendance!$R:$R,MATCH($B158&amp;M$7,Attendance!$N:$N,0))="","",IF(INDEX(Attendance!$R:$R,MATCH($B158&amp;M$7,Attendance!$N:$N,0))&gt;8,8,INDEX(Attendance!$R:$R,MATCH($B158&amp;M$7,Attendance!$N:$N,0))))),"")</f>
        <v>8</v>
      </c>
      <c r="N159" s="192">
        <f>IFERROR(IF(N$6="Sun",INDEX(Attendance!$R:$R,MATCH($B158&amp;N$7,Attendance!$N:$N,0)),IF(INDEX(Attendance!$R:$R,MATCH($B158&amp;N$7,Attendance!$N:$N,0))="","",IF(INDEX(Attendance!$R:$R,MATCH($B158&amp;N$7,Attendance!$N:$N,0))&gt;8,8,INDEX(Attendance!$R:$R,MATCH($B158&amp;N$7,Attendance!$N:$N,0))))),"")</f>
        <v>8</v>
      </c>
      <c r="O159" s="192">
        <f>IFERROR(IF(O$6="Sun",INDEX(Attendance!$R:$R,MATCH($B158&amp;O$7,Attendance!$N:$N,0)),IF(INDEX(Attendance!$R:$R,MATCH($B158&amp;O$7,Attendance!$N:$N,0))="","",IF(INDEX(Attendance!$R:$R,MATCH($B158&amp;O$7,Attendance!$N:$N,0))&gt;8,8,INDEX(Attendance!$R:$R,MATCH($B158&amp;O$7,Attendance!$N:$N,0))))),"")</f>
        <v>8</v>
      </c>
      <c r="P159" s="192">
        <f>IFERROR(IF(P$6="Sun",INDEX(Attendance!$R:$R,MATCH($B158&amp;P$7,Attendance!$N:$N,0)),IF(INDEX(Attendance!$R:$R,MATCH($B158&amp;P$7,Attendance!$N:$N,0))="","",IF(INDEX(Attendance!$R:$R,MATCH($B158&amp;P$7,Attendance!$N:$N,0))&gt;8,8,INDEX(Attendance!$R:$R,MATCH($B158&amp;P$7,Attendance!$N:$N,0))))),"")</f>
        <v>8</v>
      </c>
      <c r="Q159" s="192" t="str">
        <f>IFERROR(IF(Q$6="Sun",INDEX(Attendance!$R:$R,MATCH($B158&amp;Q$7,Attendance!$N:$N,0)),IF(INDEX(Attendance!$R:$R,MATCH($B158&amp;Q$7,Attendance!$N:$N,0))="","",IF(INDEX(Attendance!$R:$R,MATCH($B158&amp;Q$7,Attendance!$N:$N,0))&gt;8,8,INDEX(Attendance!$R:$R,MATCH($B158&amp;Q$7,Attendance!$N:$N,0))))),"")</f>
        <v/>
      </c>
      <c r="R159" s="192" t="str">
        <f>IFERROR(IF(R$6="Sun",INDEX(Attendance!$R:$R,MATCH($B158&amp;R$7,Attendance!$N:$N,0)),IF(INDEX(Attendance!$R:$R,MATCH($B158&amp;R$7,Attendance!$N:$N,0))="","",IF(INDEX(Attendance!$R:$R,MATCH($B158&amp;R$7,Attendance!$N:$N,0))&gt;8,8,INDEX(Attendance!$R:$R,MATCH($B158&amp;R$7,Attendance!$N:$N,0))))),"")</f>
        <v/>
      </c>
      <c r="S159" s="192" t="str">
        <f>IFERROR(IF(S$6="Sun",INDEX(Attendance!$R:$R,MATCH($B158&amp;S$7,Attendance!$N:$N,0)),IF(INDEX(Attendance!$R:$R,MATCH($B158&amp;S$7,Attendance!$N:$N,0))="","",IF(INDEX(Attendance!$R:$R,MATCH($B158&amp;S$7,Attendance!$N:$N,0))&gt;8,8,INDEX(Attendance!$R:$R,MATCH($B158&amp;S$7,Attendance!$N:$N,0))))),"")</f>
        <v/>
      </c>
      <c r="T159" s="192">
        <f>IFERROR(IF(T$6="Sun",INDEX(Attendance!$R:$R,MATCH($B158&amp;T$7,Attendance!$N:$N,0)),IF(INDEX(Attendance!$R:$R,MATCH($B158&amp;T$7,Attendance!$N:$N,0))="","",IF(INDEX(Attendance!$R:$R,MATCH($B158&amp;T$7,Attendance!$N:$N,0))&gt;8,8,INDEX(Attendance!$R:$R,MATCH($B158&amp;T$7,Attendance!$N:$N,0))))),"")</f>
        <v>8</v>
      </c>
      <c r="U159" s="192">
        <f>IFERROR(IF(U$6="Sun",INDEX(Attendance!$R:$R,MATCH($B158&amp;U$7,Attendance!$N:$N,0)),IF(INDEX(Attendance!$R:$R,MATCH($B158&amp;U$7,Attendance!$N:$N,0))="","",IF(INDEX(Attendance!$R:$R,MATCH($B158&amp;U$7,Attendance!$N:$N,0))&gt;8,8,INDEX(Attendance!$R:$R,MATCH($B158&amp;U$7,Attendance!$N:$N,0))))),"")</f>
        <v>8</v>
      </c>
      <c r="V159" s="192">
        <f>IFERROR(IF(V$6="Sun",INDEX(Attendance!$R:$R,MATCH($B158&amp;V$7,Attendance!$N:$N,0)),IF(INDEX(Attendance!$R:$R,MATCH($B158&amp;V$7,Attendance!$N:$N,0))="","",IF(INDEX(Attendance!$R:$R,MATCH($B158&amp;V$7,Attendance!$N:$N,0))&gt;8,8,INDEX(Attendance!$R:$R,MATCH($B158&amp;V$7,Attendance!$N:$N,0))))),"")</f>
        <v>8</v>
      </c>
      <c r="W159" s="192">
        <f>IFERROR(IF(W$6="Sun",INDEX(Attendance!$R:$R,MATCH($B158&amp;W$7,Attendance!$N:$N,0)),IF(INDEX(Attendance!$R:$R,MATCH($B158&amp;W$7,Attendance!$N:$N,0))="","",IF(INDEX(Attendance!$R:$R,MATCH($B158&amp;W$7,Attendance!$N:$N,0))&gt;8,8,INDEX(Attendance!$R:$R,MATCH($B158&amp;W$7,Attendance!$N:$N,0))))),"")</f>
        <v>8</v>
      </c>
      <c r="X159" s="192">
        <f>IFERROR(IF(X$6="Sun",INDEX(Attendance!$R:$R,MATCH($B158&amp;X$7,Attendance!$N:$N,0)),IF(INDEX(Attendance!$R:$R,MATCH($B158&amp;X$7,Attendance!$N:$N,0))="","",IF(INDEX(Attendance!$R:$R,MATCH($B158&amp;X$7,Attendance!$N:$N,0))&gt;8,8,INDEX(Attendance!$R:$R,MATCH($B158&amp;X$7,Attendance!$N:$N,0))))),"")</f>
        <v>8</v>
      </c>
      <c r="Y159" s="192">
        <f>IFERROR(IF(Y$6="Sun",INDEX(Attendance!$R:$R,MATCH($B158&amp;Y$7,Attendance!$N:$N,0)),IF(INDEX(Attendance!$R:$R,MATCH($B158&amp;Y$7,Attendance!$N:$N,0))="","",IF(INDEX(Attendance!$R:$R,MATCH($B158&amp;Y$7,Attendance!$N:$N,0))&gt;8,8,INDEX(Attendance!$R:$R,MATCH($B158&amp;Y$7,Attendance!$N:$N,0))))),"")</f>
        <v>8</v>
      </c>
      <c r="Z159" s="192" t="str">
        <f>IFERROR(IF(Z$6="Sun",INDEX(Attendance!$R:$R,MATCH($B158&amp;Z$7,Attendance!$N:$N,0)),IF(INDEX(Attendance!$R:$R,MATCH($B158&amp;Z$7,Attendance!$N:$N,0))="","",IF(INDEX(Attendance!$R:$R,MATCH($B158&amp;Z$7,Attendance!$N:$N,0))&gt;8,8,INDEX(Attendance!$R:$R,MATCH($B158&amp;Z$7,Attendance!$N:$N,0))))),"")</f>
        <v/>
      </c>
      <c r="AA159" s="192">
        <f>IFERROR(IF(AA$6="Sun",INDEX(Attendance!$R:$R,MATCH($B158&amp;AA$7,Attendance!$N:$N,0)),IF(INDEX(Attendance!$R:$R,MATCH($B158&amp;AA$7,Attendance!$N:$N,0))="","",IF(INDEX(Attendance!$R:$R,MATCH($B158&amp;AA$7,Attendance!$N:$N,0))&gt;8,8,INDEX(Attendance!$R:$R,MATCH($B158&amp;AA$7,Attendance!$N:$N,0))))),"")</f>
        <v>8</v>
      </c>
      <c r="AB159" s="192">
        <f>IFERROR(IF(AB$6="Sun",INDEX(Attendance!$R:$R,MATCH($B158&amp;AB$7,Attendance!$N:$N,0)),IF(INDEX(Attendance!$R:$R,MATCH($B158&amp;AB$7,Attendance!$N:$N,0))="","",IF(INDEX(Attendance!$R:$R,MATCH($B158&amp;AB$7,Attendance!$N:$N,0))&gt;8,8,INDEX(Attendance!$R:$R,MATCH($B158&amp;AB$7,Attendance!$N:$N,0))))),"")</f>
        <v>8</v>
      </c>
      <c r="AC159" s="192" t="str">
        <f>IFERROR(IF(AC$6="Sun",INDEX(Attendance!$R:$R,MATCH($B158&amp;AC$7,Attendance!$N:$N,0)),IF(INDEX(Attendance!$R:$R,MATCH($B158&amp;AC$7,Attendance!$N:$N,0))="","",IF(INDEX(Attendance!$R:$R,MATCH($B158&amp;AC$7,Attendance!$N:$N,0))&gt;8,8,INDEX(Attendance!$R:$R,MATCH($B158&amp;AC$7,Attendance!$N:$N,0))))),"")</f>
        <v/>
      </c>
      <c r="AD159" s="192">
        <f>IFERROR(IF(AD$6="Sun",INDEX(Attendance!$R:$R,MATCH($B158&amp;AD$7,Attendance!$N:$N,0)),IF(INDEX(Attendance!$R:$R,MATCH($B158&amp;AD$7,Attendance!$N:$N,0))="","",IF(INDEX(Attendance!$R:$R,MATCH($B158&amp;AD$7,Attendance!$N:$N,0))&gt;8,8,INDEX(Attendance!$R:$R,MATCH($B158&amp;AD$7,Attendance!$N:$N,0))))),"")</f>
        <v>8</v>
      </c>
      <c r="AE159" s="192">
        <f>IFERROR(IF(AE$6="Sun",INDEX(Attendance!$R:$R,MATCH($B158&amp;AE$7,Attendance!$N:$N,0)),IF(INDEX(Attendance!$R:$R,MATCH($B158&amp;AE$7,Attendance!$N:$N,0))="","",IF(INDEX(Attendance!$R:$R,MATCH($B158&amp;AE$7,Attendance!$N:$N,0))&gt;8,8,INDEX(Attendance!$R:$R,MATCH($B158&amp;AE$7,Attendance!$N:$N,0))))),"")</f>
        <v>8</v>
      </c>
      <c r="AF159" s="192">
        <f>IFERROR(IF(AF$6="Sun",INDEX(Attendance!$R:$R,MATCH($B158&amp;AF$7,Attendance!$N:$N,0)),IF(INDEX(Attendance!$R:$R,MATCH($B158&amp;AF$7,Attendance!$N:$N,0))="","",IF(INDEX(Attendance!$R:$R,MATCH($B158&amp;AF$7,Attendance!$N:$N,0))&gt;8,8,INDEX(Attendance!$R:$R,MATCH($B158&amp;AF$7,Attendance!$N:$N,0))))),"")</f>
        <v>8</v>
      </c>
      <c r="AG159" s="192" t="str">
        <f>IFERROR(IF(AG$6="Sun",INDEX(Attendance!$R:$R,MATCH($B158&amp;AG$7,Attendance!$N:$N,0)),IF(INDEX(Attendance!$R:$R,MATCH($B158&amp;AG$7,Attendance!$N:$N,0))="","",IF(INDEX(Attendance!$R:$R,MATCH($B158&amp;AG$7,Attendance!$N:$N,0))&gt;8,8,INDEX(Attendance!$R:$R,MATCH($B158&amp;AG$7,Attendance!$N:$N,0))))),"")</f>
        <v/>
      </c>
      <c r="AH159" s="192" t="str">
        <f>IFERROR(IF(AH$6="Sun",INDEX(Attendance!$R:$R,MATCH($B158&amp;AH$7,Attendance!$N:$N,0)),IF(INDEX(Attendance!$R:$R,MATCH($B158&amp;AH$7,Attendance!$N:$N,0))="","",IF(INDEX(Attendance!$R:$R,MATCH($B158&amp;AH$7,Attendance!$N:$N,0))&gt;8,8,INDEX(Attendance!$R:$R,MATCH($B158&amp;AH$7,Attendance!$N:$N,0))))),"")</f>
        <v/>
      </c>
      <c r="AI159" s="192" t="str">
        <f>IFERROR(IF(AI$6="Sun",INDEX(Attendance!$R:$R,MATCH($B158&amp;AI$7,Attendance!$N:$N,0)),IF(INDEX(Attendance!$R:$R,MATCH($B158&amp;AI$7,Attendance!$N:$N,0))="","",IF(INDEX(Attendance!$R:$R,MATCH($B158&amp;AI$7,Attendance!$N:$N,0))&gt;8,8,INDEX(Attendance!$R:$R,MATCH($B158&amp;AI$7,Attendance!$N:$N,0))))),"")</f>
        <v/>
      </c>
      <c r="AJ159" s="192" t="str">
        <f>IFERROR(IF(AJ$6="Sun",INDEX(Attendance!$R:$R,MATCH($B158&amp;AJ$7,Attendance!$N:$N,0)),IF(INDEX(Attendance!$R:$R,MATCH($B158&amp;AJ$7,Attendance!$N:$N,0))="","",IF(INDEX(Attendance!$R:$R,MATCH($B158&amp;AJ$7,Attendance!$N:$N,0))&gt;8,8,INDEX(Attendance!$R:$R,MATCH($B158&amp;AJ$7,Attendance!$N:$N,0))))),"")</f>
        <v/>
      </c>
      <c r="AK159" s="259"/>
      <c r="AL159" s="193">
        <f>ROUND((IF($C163="",Basic,MID($C163,FIND("RM",$C163)+3,4))+$AP158+$AQ163)/WorkDays/WorkHours*AL$6,4)</f>
        <v>8.7980999999999998</v>
      </c>
      <c r="AM159" s="193">
        <f>ROUND((IF($C163="",Basic,MID($C163,FIND("RM",$C163)+3,4))+$AP158+$AQ163)/WorkDays/WorkHours*AM$6,4)</f>
        <v>11.7308</v>
      </c>
      <c r="AN159" s="193">
        <f>ROUND((IF($C163="",Basic,MID($C163,FIND("RM",$C163)+3,4))+$AP158+$AQ163)/WorkDays/WorkHours*AN$6,4)</f>
        <v>17.5962</v>
      </c>
      <c r="AO159" s="262"/>
      <c r="AP159" s="265"/>
      <c r="AQ159" s="86"/>
      <c r="AR159" s="194"/>
      <c r="AS159" s="194"/>
      <c r="AT159" s="194"/>
      <c r="AU159" s="256"/>
    </row>
    <row r="160" spans="1:47" s="212" customFormat="1" ht="33" customHeight="1" x14ac:dyDescent="0.25">
      <c r="A160" s="189"/>
      <c r="B160" s="184"/>
      <c r="C160" s="195" t="str">
        <f>_xlfn.IFNA(INDEX(Masterlist!E:E,MATCH(B158,Masterlist!B:B,0)),"")</f>
        <v>Phone No. 29</v>
      </c>
      <c r="D160" s="1"/>
      <c r="E160" s="196" t="s">
        <v>175</v>
      </c>
      <c r="F160" s="197">
        <f>IFERROR(IF(F$6="Sun","",IF(INDEX(Attendance!$S:$S,MATCH($B158&amp;F$7,Attendance!$N:$N,0))=TRUE,"",IF(F159&lt;8,"",INDEX(Attendance!$G:$G,MATCH($B158&amp;F$7,Attendance!$N:$N,0))))),"")</f>
        <v>2</v>
      </c>
      <c r="G160" s="197">
        <f>IFERROR(IF(G$6="Sun","",IF(INDEX(Attendance!$S:$S,MATCH($B158&amp;G$7,Attendance!$N:$N,0))=TRUE,"",IF(G159&lt;8,"",INDEX(Attendance!$G:$G,MATCH($B158&amp;G$7,Attendance!$N:$N,0))))),"")</f>
        <v>2</v>
      </c>
      <c r="H160" s="197">
        <f>IFERROR(IF(H$6="Sun","",IF(INDEX(Attendance!$S:$S,MATCH($B158&amp;H$7,Attendance!$N:$N,0))=TRUE,"",IF(H159&lt;8,"",INDEX(Attendance!$G:$G,MATCH($B158&amp;H$7,Attendance!$N:$N,0))))),"")</f>
        <v>2</v>
      </c>
      <c r="I160" s="197">
        <f>IFERROR(IF(I$6="Sun","",IF(INDEX(Attendance!$S:$S,MATCH($B158&amp;I$7,Attendance!$N:$N,0))=TRUE,"",IF(I159&lt;8,"",INDEX(Attendance!$G:$G,MATCH($B158&amp;I$7,Attendance!$N:$N,0))))),"")</f>
        <v>2</v>
      </c>
      <c r="J160" s="197">
        <f>IFERROR(IF(J$6="Sun","",IF(INDEX(Attendance!$S:$S,MATCH($B158&amp;J$7,Attendance!$N:$N,0))=TRUE,"",IF(J159&lt;8,"",INDEX(Attendance!$G:$G,MATCH($B158&amp;J$7,Attendance!$N:$N,0))))),"")</f>
        <v>2</v>
      </c>
      <c r="K160" s="197">
        <f>IFERROR(IF(K$6="Sun","",IF(INDEX(Attendance!$S:$S,MATCH($B158&amp;K$7,Attendance!$N:$N,0))=TRUE,"",IF(K159&lt;8,"",INDEX(Attendance!$G:$G,MATCH($B158&amp;K$7,Attendance!$N:$N,0))))),"")</f>
        <v>2</v>
      </c>
      <c r="L160" s="197" t="str">
        <f>IFERROR(IF(L$6="Sun","",IF(INDEX(Attendance!$S:$S,MATCH($B158&amp;L$7,Attendance!$N:$N,0))=TRUE,"",IF(L159&lt;8,"",INDEX(Attendance!$G:$G,MATCH($B158&amp;L$7,Attendance!$N:$N,0))))),"")</f>
        <v/>
      </c>
      <c r="M160" s="197">
        <f>IFERROR(IF(M$6="Sun","",IF(INDEX(Attendance!$S:$S,MATCH($B158&amp;M$7,Attendance!$N:$N,0))=TRUE,"",IF(M159&lt;8,"",INDEX(Attendance!$G:$G,MATCH($B158&amp;M$7,Attendance!$N:$N,0))))),"")</f>
        <v>3</v>
      </c>
      <c r="N160" s="197">
        <f>IFERROR(IF(N$6="Sun","",IF(INDEX(Attendance!$S:$S,MATCH($B158&amp;N$7,Attendance!$N:$N,0))=TRUE,"",IF(N159&lt;8,"",INDEX(Attendance!$G:$G,MATCH($B158&amp;N$7,Attendance!$N:$N,0))))),"")</f>
        <v>3</v>
      </c>
      <c r="O160" s="197">
        <f>IFERROR(IF(O$6="Sun","",IF(INDEX(Attendance!$S:$S,MATCH($B158&amp;O$7,Attendance!$N:$N,0))=TRUE,"",IF(O159&lt;8,"",INDEX(Attendance!$G:$G,MATCH($B158&amp;O$7,Attendance!$N:$N,0))))),"")</f>
        <v>3</v>
      </c>
      <c r="P160" s="197">
        <f>IFERROR(IF(P$6="Sun","",IF(INDEX(Attendance!$S:$S,MATCH($B158&amp;P$7,Attendance!$N:$N,0))=TRUE,"",IF(P159&lt;8,"",INDEX(Attendance!$G:$G,MATCH($B158&amp;P$7,Attendance!$N:$N,0))))),"")</f>
        <v>3</v>
      </c>
      <c r="Q160" s="197">
        <f>IFERROR(IF(Q$6="Sun","",IF(INDEX(Attendance!$S:$S,MATCH($B158&amp;Q$7,Attendance!$N:$N,0))=TRUE,"",IF(Q159&lt;8,"",INDEX(Attendance!$G:$G,MATCH($B158&amp;Q$7,Attendance!$N:$N,0))))),"")</f>
        <v>0</v>
      </c>
      <c r="R160" s="197">
        <f>IFERROR(IF(R$6="Sun","",IF(INDEX(Attendance!$S:$S,MATCH($B158&amp;R$7,Attendance!$N:$N,0))=TRUE,"",IF(R159&lt;8,"",INDEX(Attendance!$G:$G,MATCH($B158&amp;R$7,Attendance!$N:$N,0))))),"")</f>
        <v>0</v>
      </c>
      <c r="S160" s="197" t="str">
        <f>IFERROR(IF(S$6="Sun","",IF(INDEX(Attendance!$S:$S,MATCH($B158&amp;S$7,Attendance!$N:$N,0))=TRUE,"",IF(S159&lt;8,"",INDEX(Attendance!$G:$G,MATCH($B158&amp;S$7,Attendance!$N:$N,0))))),"")</f>
        <v/>
      </c>
      <c r="T160" s="197">
        <f>IFERROR(IF(T$6="Sun","",IF(INDEX(Attendance!$S:$S,MATCH($B158&amp;T$7,Attendance!$N:$N,0))=TRUE,"",IF(T159&lt;8,"",INDEX(Attendance!$G:$G,MATCH($B158&amp;T$7,Attendance!$N:$N,0))))),"")</f>
        <v>3</v>
      </c>
      <c r="U160" s="197">
        <f>IFERROR(IF(U$6="Sun","",IF(INDEX(Attendance!$S:$S,MATCH($B158&amp;U$7,Attendance!$N:$N,0))=TRUE,"",IF(U159&lt;8,"",INDEX(Attendance!$G:$G,MATCH($B158&amp;U$7,Attendance!$N:$N,0))))),"")</f>
        <v>0</v>
      </c>
      <c r="V160" s="197">
        <f>IFERROR(IF(V$6="Sun","",IF(INDEX(Attendance!$S:$S,MATCH($B158&amp;V$7,Attendance!$N:$N,0))=TRUE,"",IF(V159&lt;8,"",INDEX(Attendance!$G:$G,MATCH($B158&amp;V$7,Attendance!$N:$N,0))))),"")</f>
        <v>3</v>
      </c>
      <c r="W160" s="197">
        <f>IFERROR(IF(W$6="Sun","",IF(INDEX(Attendance!$S:$S,MATCH($B158&amp;W$7,Attendance!$N:$N,0))=TRUE,"",IF(W159&lt;8,"",INDEX(Attendance!$G:$G,MATCH($B158&amp;W$7,Attendance!$N:$N,0))))),"")</f>
        <v>3</v>
      </c>
      <c r="X160" s="197">
        <f>IFERROR(IF(X$6="Sun","",IF(INDEX(Attendance!$S:$S,MATCH($B158&amp;X$7,Attendance!$N:$N,0))=TRUE,"",IF(X159&lt;8,"",INDEX(Attendance!$G:$G,MATCH($B158&amp;X$7,Attendance!$N:$N,0))))),"")</f>
        <v>3</v>
      </c>
      <c r="Y160" s="197">
        <f>IFERROR(IF(Y$6="Sun","",IF(INDEX(Attendance!$S:$S,MATCH($B158&amp;Y$7,Attendance!$N:$N,0))=TRUE,"",IF(Y159&lt;8,"",INDEX(Attendance!$G:$G,MATCH($B158&amp;Y$7,Attendance!$N:$N,0))))),"")</f>
        <v>3</v>
      </c>
      <c r="Z160" s="197" t="str">
        <f>IFERROR(IF(Z$6="Sun","",IF(INDEX(Attendance!$S:$S,MATCH($B158&amp;Z$7,Attendance!$N:$N,0))=TRUE,"",IF(Z159&lt;8,"",INDEX(Attendance!$G:$G,MATCH($B158&amp;Z$7,Attendance!$N:$N,0))))),"")</f>
        <v/>
      </c>
      <c r="AA160" s="197">
        <f>IFERROR(IF(AA$6="Sun","",IF(INDEX(Attendance!$S:$S,MATCH($B158&amp;AA$7,Attendance!$N:$N,0))=TRUE,"",IF(AA159&lt;8,"",INDEX(Attendance!$G:$G,MATCH($B158&amp;AA$7,Attendance!$N:$N,0))))),"")</f>
        <v>3</v>
      </c>
      <c r="AB160" s="197">
        <f>IFERROR(IF(AB$6="Sun","",IF(INDEX(Attendance!$S:$S,MATCH($B158&amp;AB$7,Attendance!$N:$N,0))=TRUE,"",IF(AB159&lt;8,"",INDEX(Attendance!$G:$G,MATCH($B158&amp;AB$7,Attendance!$N:$N,0))))),"")</f>
        <v>3</v>
      </c>
      <c r="AC160" s="197">
        <f>IFERROR(IF(AC$6="Sun","",IF(INDEX(Attendance!$S:$S,MATCH($B158&amp;AC$7,Attendance!$N:$N,0))=TRUE,"",IF(AC159&lt;8,"",INDEX(Attendance!$G:$G,MATCH($B158&amp;AC$7,Attendance!$N:$N,0))))),"")</f>
        <v>0</v>
      </c>
      <c r="AD160" s="197">
        <f>IFERROR(IF(AD$6="Sun","",IF(INDEX(Attendance!$S:$S,MATCH($B158&amp;AD$7,Attendance!$N:$N,0))=TRUE,"",IF(AD159&lt;8,"",INDEX(Attendance!$G:$G,MATCH($B158&amp;AD$7,Attendance!$N:$N,0))))),"")</f>
        <v>3</v>
      </c>
      <c r="AE160" s="197">
        <f>IFERROR(IF(AE$6="Sun","",IF(INDEX(Attendance!$S:$S,MATCH($B158&amp;AE$7,Attendance!$N:$N,0))=TRUE,"",IF(AE159&lt;8,"",INDEX(Attendance!$G:$G,MATCH($B158&amp;AE$7,Attendance!$N:$N,0))))),"")</f>
        <v>3</v>
      </c>
      <c r="AF160" s="197">
        <f>IFERROR(IF(AF$6="Sun","",IF(INDEX(Attendance!$S:$S,MATCH($B158&amp;AF$7,Attendance!$N:$N,0))=TRUE,"",IF(AF159&lt;8,"",INDEX(Attendance!$G:$G,MATCH($B158&amp;AF$7,Attendance!$N:$N,0))))),"")</f>
        <v>3</v>
      </c>
      <c r="AG160" s="197" t="str">
        <f>IFERROR(IF(AG$6="Sun","",IF(INDEX(Attendance!$S:$S,MATCH($B158&amp;AG$7,Attendance!$N:$N,0))=TRUE,"",IF(AG159&lt;8,"",INDEX(Attendance!$G:$G,MATCH($B158&amp;AG$7,Attendance!$N:$N,0))))),"")</f>
        <v/>
      </c>
      <c r="AH160" s="197" t="str">
        <f>IFERROR(IF(AH$6="Sun","",IF(INDEX(Attendance!$S:$S,MATCH($B158&amp;AH$7,Attendance!$N:$N,0))=TRUE,"",IF(AH159&lt;8,"",INDEX(Attendance!$G:$G,MATCH($B158&amp;AH$7,Attendance!$N:$N,0))))),"")</f>
        <v/>
      </c>
      <c r="AI160" s="197" t="str">
        <f>IFERROR(IF(AI$6="Sun","",IF(INDEX(Attendance!$S:$S,MATCH($B158&amp;AI$7,Attendance!$N:$N,0))=TRUE,"",IF(AI159&lt;8,"",INDEX(Attendance!$G:$G,MATCH($B158&amp;AI$7,Attendance!$N:$N,0))))),"")</f>
        <v/>
      </c>
      <c r="AJ160" s="197" t="str">
        <f>IFERROR(IF(AJ$6="Sun","",IF(INDEX(Attendance!$S:$S,MATCH($B158&amp;AJ$7,Attendance!$N:$N,0))=TRUE,"",IF(AJ159&lt;8,"",INDEX(Attendance!$G:$G,MATCH($B158&amp;AJ$7,Attendance!$N:$N,0))))),"")</f>
        <v/>
      </c>
      <c r="AK160" s="259"/>
      <c r="AL160" s="198"/>
      <c r="AM160" s="198"/>
      <c r="AN160" s="198"/>
      <c r="AO160" s="262"/>
      <c r="AP160" s="265"/>
      <c r="AQ160" s="86"/>
      <c r="AR160" s="194"/>
      <c r="AS160" s="194"/>
      <c r="AT160" s="194"/>
      <c r="AU160" s="256"/>
    </row>
    <row r="161" spans="1:47" s="212" customFormat="1" ht="33" customHeight="1" x14ac:dyDescent="0.25">
      <c r="A161" s="189"/>
      <c r="B161" s="184"/>
      <c r="C161" s="195" t="str">
        <f>_xlfn.IFNA(INDEX(Masterlist!F:F,MATCH(B158,Masterlist!B:B,0)),"")</f>
        <v>Acc No. 29 Bank Code 29</v>
      </c>
      <c r="D161" s="88"/>
      <c r="E161" s="196"/>
      <c r="F161" s="199"/>
      <c r="G161" s="200"/>
      <c r="H161" s="192"/>
      <c r="I161" s="192"/>
      <c r="J161" s="192"/>
      <c r="K161" s="192"/>
      <c r="L161" s="192"/>
      <c r="M161" s="192"/>
      <c r="N161" s="192"/>
      <c r="O161" s="192"/>
      <c r="P161" s="192"/>
      <c r="Q161" s="201"/>
      <c r="R161" s="201"/>
      <c r="S161" s="192"/>
      <c r="T161" s="192"/>
      <c r="U161" s="192"/>
      <c r="V161" s="192"/>
      <c r="W161" s="192"/>
      <c r="X161" s="192"/>
      <c r="Y161" s="192"/>
      <c r="Z161" s="192"/>
      <c r="AA161" s="192"/>
      <c r="AB161" s="192"/>
      <c r="AC161" s="192"/>
      <c r="AD161" s="192"/>
      <c r="AE161" s="192"/>
      <c r="AF161" s="192"/>
      <c r="AG161" s="192"/>
      <c r="AH161" s="192"/>
      <c r="AI161" s="192"/>
      <c r="AJ161" s="192"/>
      <c r="AK161" s="259"/>
      <c r="AL161" s="198"/>
      <c r="AM161" s="198"/>
      <c r="AN161" s="198"/>
      <c r="AO161" s="262"/>
      <c r="AP161" s="265"/>
      <c r="AQ161" s="86"/>
      <c r="AR161" s="194"/>
      <c r="AS161" s="194"/>
      <c r="AT161" s="194"/>
      <c r="AU161" s="256"/>
    </row>
    <row r="162" spans="1:47" s="212" customFormat="1" ht="33" customHeight="1" x14ac:dyDescent="0.25">
      <c r="A162" s="189"/>
      <c r="B162" s="184"/>
      <c r="C162" s="202">
        <f>_xlfn.IFNA(INDEX(Masterlist!I:I,MATCH(B158,Masterlist!B:B,0)),"")</f>
        <v>43747</v>
      </c>
      <c r="D162" s="226" t="str">
        <f>_xlfn.IFNA(IF(INDEX(Attendance!H:H,MATCH(B158,Attendance!$A:$A,0))="VMI","SCOPE ALLW",""),"")</f>
        <v/>
      </c>
      <c r="E162" s="196" t="s">
        <v>13</v>
      </c>
      <c r="F162" s="203">
        <f>IFERROR(IF(AND(RIGHT(F158,1)="N",VALUE(F159)&gt;=8),Database!$I$3,""),"")</f>
        <v>2</v>
      </c>
      <c r="G162" s="192">
        <f>IFERROR(IF(AND(RIGHT(G158,1)="N",VALUE(G159)&gt;=8),Database!$I$3,""),"")</f>
        <v>2</v>
      </c>
      <c r="H162" s="199">
        <f>IFERROR(IF(AND(RIGHT(H158,1)="N",VALUE(H159)&gt;=8),Database!$I$3,""),"")</f>
        <v>2</v>
      </c>
      <c r="I162" s="192">
        <f>IFERROR(IF(AND(RIGHT(I158,1)="N",VALUE(I159)&gt;=8),Database!$I$3,""),"")</f>
        <v>2</v>
      </c>
      <c r="J162" s="192">
        <f>IFERROR(IF(AND(RIGHT(J158,1)="N",VALUE(J159)&gt;=8),Database!$I$3,""),"")</f>
        <v>2</v>
      </c>
      <c r="K162" s="192">
        <f>IFERROR(IF(AND(RIGHT(K158,1)="N",VALUE(K159)&gt;=8),Database!$I$3,""),"")</f>
        <v>2</v>
      </c>
      <c r="L162" s="192" t="str">
        <f>IFERROR(IF(AND(RIGHT(L158,1)="N",VALUE(L159)&gt;=8),Database!$I$3,""),"")</f>
        <v/>
      </c>
      <c r="M162" s="192">
        <f>IFERROR(IF(AND(RIGHT(M158,1)="N",VALUE(M159)&gt;=8),Database!$I$3,""),"")</f>
        <v>2</v>
      </c>
      <c r="N162" s="192">
        <f>IFERROR(IF(AND(RIGHT(N158,1)="N",VALUE(N159)&gt;=8),Database!$I$3,""),"")</f>
        <v>2</v>
      </c>
      <c r="O162" s="192">
        <f>IFERROR(IF(AND(RIGHT(O158,1)="N",VALUE(O159)&gt;=8),Database!$I$3,""),"")</f>
        <v>2</v>
      </c>
      <c r="P162" s="192">
        <f>IFERROR(IF(AND(RIGHT(P158,1)="N",VALUE(P159)&gt;=8),Database!$I$3,""),"")</f>
        <v>2</v>
      </c>
      <c r="Q162" s="192" t="str">
        <f>IFERROR(IF(AND(RIGHT(Q158,1)="N",VALUE(Q159)&gt;=8),Database!$I$3,""),"")</f>
        <v/>
      </c>
      <c r="R162" s="192" t="str">
        <f>IFERROR(IF(AND(RIGHT(R158,1)="N",VALUE(R159)&gt;=8),Database!$I$3,""),"")</f>
        <v/>
      </c>
      <c r="S162" s="192" t="str">
        <f>IFERROR(IF(AND(RIGHT(S158,1)="N",VALUE(S159)&gt;=8),Database!$I$3,""),"")</f>
        <v/>
      </c>
      <c r="T162" s="192" t="str">
        <f>IFERROR(IF(AND(RIGHT(T158,1)="N",VALUE(T159)&gt;=8),Database!$I$3,""),"")</f>
        <v/>
      </c>
      <c r="U162" s="192" t="str">
        <f>IFERROR(IF(AND(RIGHT(U158,1)="N",VALUE(U159)&gt;=8),Database!$I$3,""),"")</f>
        <v/>
      </c>
      <c r="V162" s="192" t="str">
        <f>IFERROR(IF(AND(RIGHT(V158,1)="N",VALUE(V159)&gt;=8),Database!$I$3,""),"")</f>
        <v/>
      </c>
      <c r="W162" s="192" t="str">
        <f>IFERROR(IF(AND(RIGHT(W158,1)="N",VALUE(W159)&gt;=8),Database!$I$3,""),"")</f>
        <v/>
      </c>
      <c r="X162" s="192" t="str">
        <f>IFERROR(IF(AND(RIGHT(X158,1)="N",VALUE(X159)&gt;=8),Database!$I$3,""),"")</f>
        <v/>
      </c>
      <c r="Y162" s="192" t="str">
        <f>IFERROR(IF(AND(RIGHT(Y158,1)="N",VALUE(Y159)&gt;=8),Database!$I$3,""),"")</f>
        <v/>
      </c>
      <c r="Z162" s="192" t="str">
        <f>IFERROR(IF(AND(RIGHT(Z158,1)="N",VALUE(Z159)&gt;=8),Database!$I$3,""),"")</f>
        <v/>
      </c>
      <c r="AA162" s="192" t="str">
        <f>IFERROR(IF(AND(RIGHT(AA158,1)="N",VALUE(AA159)&gt;=8),Database!$I$3,""),"")</f>
        <v/>
      </c>
      <c r="AB162" s="192" t="str">
        <f>IFERROR(IF(AND(RIGHT(AB158,1)="N",VALUE(AB159)&gt;=8),Database!$I$3,""),"")</f>
        <v/>
      </c>
      <c r="AC162" s="192" t="str">
        <f>IFERROR(IF(AND(RIGHT(AC158,1)="N",VALUE(AC159)&gt;=8),Database!$I$3,""),"")</f>
        <v/>
      </c>
      <c r="AD162" s="192" t="str">
        <f>IFERROR(IF(AND(RIGHT(AD158,1)="N",VALUE(AD159)&gt;=8),Database!$I$3,""),"")</f>
        <v/>
      </c>
      <c r="AE162" s="192" t="str">
        <f>IFERROR(IF(AND(RIGHT(AE158,1)="N",VALUE(AE159)&gt;=8),Database!$I$3,""),"")</f>
        <v/>
      </c>
      <c r="AF162" s="192" t="str">
        <f>IFERROR(IF(AND(RIGHT(AF158,1)="N",VALUE(AF159)&gt;=8),Database!$I$3,""),"")</f>
        <v/>
      </c>
      <c r="AG162" s="192" t="str">
        <f>IFERROR(IF(AND(RIGHT(AG158,1)="N",VALUE(AG159)&gt;=8),Database!$I$3,""),"")</f>
        <v/>
      </c>
      <c r="AH162" s="192" t="str">
        <f>IFERROR(IF(AND(RIGHT(AH158,1)="N",VALUE(AH159)&gt;=8),Database!$I$3,""),"")</f>
        <v/>
      </c>
      <c r="AI162" s="192" t="str">
        <f>IFERROR(IF(AND(RIGHT(AI158,1)="N",VALUE(AI159)&gt;=8),Database!$I$3,""),"")</f>
        <v/>
      </c>
      <c r="AJ162" s="192" t="str">
        <f>IFERROR(IF(AND(RIGHT(AJ158,1)="N",VALUE(AJ159)&gt;=8),Database!$I$3,""),"")</f>
        <v/>
      </c>
      <c r="AK162" s="259"/>
      <c r="AL162" s="204"/>
      <c r="AM162" s="198"/>
      <c r="AN162" s="198"/>
      <c r="AO162" s="262"/>
      <c r="AP162" s="265"/>
      <c r="AQ162" s="86"/>
      <c r="AR162" s="194"/>
      <c r="AS162" s="194"/>
      <c r="AT162" s="194"/>
      <c r="AU162" s="256"/>
    </row>
    <row r="163" spans="1:47" s="212" customFormat="1" ht="33" customHeight="1" thickBot="1" x14ac:dyDescent="0.3">
      <c r="A163" s="189"/>
      <c r="B163" s="205"/>
      <c r="C163" s="222"/>
      <c r="D163" s="28"/>
      <c r="E163" s="206" t="s">
        <v>176</v>
      </c>
      <c r="F163" s="207">
        <f>IFERROR(IF(INDEX(Attendance!$T:$T,MATCH($B158&amp;F$7,Attendance!$N:$N,0))=TRUE,"L",IF(SUM(F159:F160)&gt;=10,5,"")),"")</f>
        <v>5</v>
      </c>
      <c r="G163" s="207">
        <f>IFERROR(IF(INDEX(Attendance!$T:$T,MATCH($B158&amp;G$7,Attendance!$N:$N,0))=TRUE,"L",IF(SUM(G159:G160)&gt;=10,5,"")),"")</f>
        <v>5</v>
      </c>
      <c r="H163" s="208">
        <f>IFERROR(IF(INDEX(Attendance!$T:$T,MATCH($B158&amp;H$7,Attendance!$N:$N,0))=TRUE,"L",IF(SUM(H159:H160)&gt;=10,5,"")),"")</f>
        <v>5</v>
      </c>
      <c r="I163" s="208">
        <f>IFERROR(IF(INDEX(Attendance!$T:$T,MATCH($B158&amp;I$7,Attendance!$N:$N,0))=TRUE,"L",IF(SUM(I159:I160)&gt;=10,5,"")),"")</f>
        <v>5</v>
      </c>
      <c r="J163" s="208">
        <f>IFERROR(IF(INDEX(Attendance!$T:$T,MATCH($B158&amp;J$7,Attendance!$N:$N,0))=TRUE,"L",IF(SUM(J159:J160)&gt;=10,5,"")),"")</f>
        <v>5</v>
      </c>
      <c r="K163" s="208">
        <f>IFERROR(IF(INDEX(Attendance!$T:$T,MATCH($B158&amp;K$7,Attendance!$N:$N,0))=TRUE,"L",IF(SUM(K159:K160)&gt;=10,5,"")),"")</f>
        <v>5</v>
      </c>
      <c r="L163" s="208" t="str">
        <f>IFERROR(IF(INDEX(Attendance!$T:$T,MATCH($B158&amp;L$7,Attendance!$N:$N,0))=TRUE,"L",IF(SUM(L159:L160)&gt;=10,5,"")),"")</f>
        <v/>
      </c>
      <c r="M163" s="208">
        <f>IFERROR(IF(INDEX(Attendance!$T:$T,MATCH($B158&amp;M$7,Attendance!$N:$N,0))=TRUE,"L",IF(SUM(M159:M160)&gt;=10,5,"")),"")</f>
        <v>5</v>
      </c>
      <c r="N163" s="208">
        <f>IFERROR(IF(INDEX(Attendance!$T:$T,MATCH($B158&amp;N$7,Attendance!$N:$N,0))=TRUE,"L",IF(SUM(N159:N160)&gt;=10,5,"")),"")</f>
        <v>5</v>
      </c>
      <c r="O163" s="208">
        <f>IFERROR(IF(INDEX(Attendance!$T:$T,MATCH($B158&amp;O$7,Attendance!$N:$N,0))=TRUE,"L",IF(SUM(O159:O160)&gt;=10,5,"")),"")</f>
        <v>5</v>
      </c>
      <c r="P163" s="208">
        <f>IFERROR(IF(INDEX(Attendance!$T:$T,MATCH($B158&amp;P$7,Attendance!$N:$N,0))=TRUE,"L",IF(SUM(P159:P160)&gt;=10,5,"")),"")</f>
        <v>5</v>
      </c>
      <c r="Q163" s="208" t="str">
        <f>IFERROR(IF(INDEX(Attendance!$T:$T,MATCH($B158&amp;Q$7,Attendance!$N:$N,0))=TRUE,"L",IF(SUM(Q159:Q160)&gt;=10,5,"")),"")</f>
        <v/>
      </c>
      <c r="R163" s="208" t="str">
        <f>IFERROR(IF(INDEX(Attendance!$T:$T,MATCH($B158&amp;R$7,Attendance!$N:$N,0))=TRUE,"L",IF(SUM(R159:R160)&gt;=10,5,"")),"")</f>
        <v/>
      </c>
      <c r="S163" s="208" t="str">
        <f>IFERROR(IF(INDEX(Attendance!$T:$T,MATCH($B158&amp;S$7,Attendance!$N:$N,0))=TRUE,"L",IF(SUM(S159:S160)&gt;=10,5,"")),"")</f>
        <v/>
      </c>
      <c r="T163" s="208">
        <f>IFERROR(IF(INDEX(Attendance!$T:$T,MATCH($B158&amp;T$7,Attendance!$N:$N,0))=TRUE,"L",IF(SUM(T159:T160)&gt;=10,5,"")),"")</f>
        <v>5</v>
      </c>
      <c r="U163" s="208" t="str">
        <f>IFERROR(IF(INDEX(Attendance!$T:$T,MATCH($B158&amp;U$7,Attendance!$N:$N,0))=TRUE,"L",IF(SUM(U159:U160)&gt;=10,5,"")),"")</f>
        <v/>
      </c>
      <c r="V163" s="208">
        <f>IFERROR(IF(INDEX(Attendance!$T:$T,MATCH($B158&amp;V$7,Attendance!$N:$N,0))=TRUE,"L",IF(SUM(V159:V160)&gt;=10,5,"")),"")</f>
        <v>5</v>
      </c>
      <c r="W163" s="208">
        <f>IFERROR(IF(INDEX(Attendance!$T:$T,MATCH($B158&amp;W$7,Attendance!$N:$N,0))=TRUE,"L",IF(SUM(W159:W160)&gt;=10,5,"")),"")</f>
        <v>5</v>
      </c>
      <c r="X163" s="208">
        <f>IFERROR(IF(INDEX(Attendance!$T:$T,MATCH($B158&amp;X$7,Attendance!$N:$N,0))=TRUE,"L",IF(SUM(X159:X160)&gt;=10,5,"")),"")</f>
        <v>5</v>
      </c>
      <c r="Y163" s="208">
        <f>IFERROR(IF(INDEX(Attendance!$T:$T,MATCH($B158&amp;Y$7,Attendance!$N:$N,0))=TRUE,"L",IF(SUM(Y159:Y160)&gt;=10,5,"")),"")</f>
        <v>5</v>
      </c>
      <c r="Z163" s="208" t="str">
        <f>IFERROR(IF(INDEX(Attendance!$T:$T,MATCH($B158&amp;Z$7,Attendance!$N:$N,0))=TRUE,"L",IF(SUM(Z159:Z160)&gt;=10,5,"")),"")</f>
        <v/>
      </c>
      <c r="AA163" s="208">
        <f>IFERROR(IF(INDEX(Attendance!$T:$T,MATCH($B158&amp;AA$7,Attendance!$N:$N,0))=TRUE,"L",IF(SUM(AA159:AA160)&gt;=10,5,"")),"")</f>
        <v>5</v>
      </c>
      <c r="AB163" s="208">
        <f>IFERROR(IF(INDEX(Attendance!$T:$T,MATCH($B158&amp;AB$7,Attendance!$N:$N,0))=TRUE,"L",IF(SUM(AB159:AB160)&gt;=10,5,"")),"")</f>
        <v>5</v>
      </c>
      <c r="AC163" s="208" t="str">
        <f>IFERROR(IF(INDEX(Attendance!$T:$T,MATCH($B158&amp;AC$7,Attendance!$N:$N,0))=TRUE,"L",IF(SUM(AC159:AC160)&gt;=10,5,"")),"")</f>
        <v/>
      </c>
      <c r="AD163" s="208">
        <f>IFERROR(IF(INDEX(Attendance!$T:$T,MATCH($B158&amp;AD$7,Attendance!$N:$N,0))=TRUE,"L",IF(SUM(AD159:AD160)&gt;=10,5,"")),"")</f>
        <v>5</v>
      </c>
      <c r="AE163" s="208">
        <f>IFERROR(IF(INDEX(Attendance!$T:$T,MATCH($B158&amp;AE$7,Attendance!$N:$N,0))=TRUE,"L",IF(SUM(AE159:AE160)&gt;=10,5,"")),"")</f>
        <v>5</v>
      </c>
      <c r="AF163" s="208">
        <f>IFERROR(IF(INDEX(Attendance!$T:$T,MATCH($B158&amp;AF$7,Attendance!$N:$N,0))=TRUE,"L",IF(SUM(AF159:AF160)&gt;=10,5,"")),"")</f>
        <v>5</v>
      </c>
      <c r="AG163" s="208" t="str">
        <f>IFERROR(IF(INDEX(Attendance!$T:$T,MATCH($B158&amp;AG$7,Attendance!$N:$N,0))=TRUE,"L",IF(SUM(AG159:AG160)&gt;=10,5,"")),"")</f>
        <v/>
      </c>
      <c r="AH163" s="208" t="str">
        <f>IFERROR(IF(INDEX(Attendance!$T:$T,MATCH($B158&amp;AH$7,Attendance!$N:$N,0))=TRUE,"L",IF(SUM(AH159:AH160)&gt;=10,5,"")),"")</f>
        <v/>
      </c>
      <c r="AI163" s="208" t="str">
        <f>IFERROR(IF(INDEX(Attendance!$T:$T,MATCH($B158&amp;AI$7,Attendance!$N:$N,0))=TRUE,"L",IF(SUM(AI159:AI160)&gt;=10,5,"")),"")</f>
        <v/>
      </c>
      <c r="AJ163" s="208" t="str">
        <f>IFERROR(IF(INDEX(Attendance!$T:$T,MATCH($B158&amp;AJ$7,Attendance!$N:$N,0))=TRUE,"L",IF(SUM(AJ159:AJ160)&gt;=10,5,"")),"")</f>
        <v/>
      </c>
      <c r="AK163" s="260"/>
      <c r="AL163" s="209">
        <f>ROUND(AL158*AL159,2)</f>
        <v>475.1</v>
      </c>
      <c r="AM163" s="209">
        <f>ROUND(AM158*AM159,2)</f>
        <v>0</v>
      </c>
      <c r="AN163" s="209">
        <f>ROUND(AN158*AN159,2)</f>
        <v>0</v>
      </c>
      <c r="AO163" s="263"/>
      <c r="AP163" s="266"/>
      <c r="AQ163" s="210">
        <f>AQ158*$AQ$5</f>
        <v>0</v>
      </c>
      <c r="AR163" s="211">
        <f>AR158*ROUND(IF($C163="",Basic,MID($C163,FIND("RM",$C163)+3,4))/WorkDays,2)</f>
        <v>0</v>
      </c>
      <c r="AS163" s="211">
        <f>AS158*ROUND(IF($C163="",Basic,MID($C163,FIND("RM",$C163)+3,4))/WorkDays,2)</f>
        <v>0</v>
      </c>
      <c r="AT163" s="211">
        <f>AT158*ROUND(IF($C163="",Basic,MID($C163,FIND("RM",$C163)+3,4))/WorkDays,2)</f>
        <v>92.3</v>
      </c>
      <c r="AU163" s="257"/>
    </row>
    <row r="164" spans="1:47" s="213" customFormat="1" ht="33" customHeight="1" x14ac:dyDescent="0.35">
      <c r="A164" s="175">
        <f t="shared" si="24"/>
        <v>27</v>
      </c>
      <c r="B164" s="184" t="str">
        <f>_xlfn.IFNA(INDEX(Attendance!$A:$A,MATCH(A164,Attendance!$M:$M,0)),"")</f>
        <v>Code 30</v>
      </c>
      <c r="C164" s="185" t="str">
        <f>_xlfn.IFNA(INDEX(Masterlist!C:C,MATCH(B164,Masterlist!B:B,0)),"")</f>
        <v>Name 30</v>
      </c>
      <c r="D164" s="87"/>
      <c r="E164" s="186" t="s">
        <v>173</v>
      </c>
      <c r="F164" s="83" t="str" cm="1">
        <f t="array" ref="F164">_xlfn.IFNA(IF(OR(VALUE(F$7&amp;$C$3)=PH),IF(F165="","PH",IF(INDEX(Attendance!$O:$O,MATCH($B164&amp;F$7,Attendance!$N:$N,0))&lt;"1200","PM","PN")),IF(F$6="Sun",IF(F165="","RD",IF(INDEX(Attendance!$O:$O,MATCH($B164&amp;F$7,Attendance!$N:$N,0))&lt;"1200","RM","RN")),IF(F165="",IF(F$7="","",IF(INDEX(Attendance!$I:$I,MATCH($B164&amp;F$7,Attendance!$N:$N,0))="ABS","AB","UL")),IF(INDEX(Attendance!$O:$O,MATCH($B164&amp;F$7,Attendance!$N:$N,0))&lt;"1200","M","N")))),"")</f>
        <v>N</v>
      </c>
      <c r="G164" s="83" t="str" cm="1">
        <f t="array" ref="G164">_xlfn.IFNA(IF(OR(VALUE(G$7&amp;$C$3)=PH),IF(G165="","PH",IF(INDEX(Attendance!$O:$O,MATCH($B164&amp;G$7,Attendance!$N:$N,0))&lt;"1200","PM","PN")),IF(G$6="Sun",IF(G165="","RD",IF(INDEX(Attendance!$O:$O,MATCH($B164&amp;G$7,Attendance!$N:$N,0))&lt;"1200","RM","RN")),IF(G165="",IF(G$7="","",IF(INDEX(Attendance!$I:$I,MATCH($B164&amp;G$7,Attendance!$N:$N,0))="ABS","AB","UL")),IF(INDEX(Attendance!$O:$O,MATCH($B164&amp;G$7,Attendance!$N:$N,0))&lt;"1200","M","N")))),"")</f>
        <v>N</v>
      </c>
      <c r="H164" s="83" t="str" cm="1">
        <f t="array" ref="H164">_xlfn.IFNA(IF(OR(VALUE(H$7&amp;$C$3)=PH),IF(H165="","PH",IF(INDEX(Attendance!$O:$O,MATCH($B164&amp;H$7,Attendance!$N:$N,0))&lt;"1200","PM","PN")),IF(H$6="Sun",IF(H165="","RD",IF(INDEX(Attendance!$O:$O,MATCH($B164&amp;H$7,Attendance!$N:$N,0))&lt;"1200","RM","RN")),IF(H165="",IF(H$7="","",IF(INDEX(Attendance!$I:$I,MATCH($B164&amp;H$7,Attendance!$N:$N,0))="ABS","AB","UL")),IF(INDEX(Attendance!$O:$O,MATCH($B164&amp;H$7,Attendance!$N:$N,0))&lt;"1200","M","N")))),"")</f>
        <v>N</v>
      </c>
      <c r="I164" s="83" t="str" cm="1">
        <f t="array" ref="I164">_xlfn.IFNA(IF(OR(VALUE(I$7&amp;$C$3)=PH),IF(I165="","PH",IF(INDEX(Attendance!$O:$O,MATCH($B164&amp;I$7,Attendance!$N:$N,0))&lt;"1200","PM","PN")),IF(I$6="Sun",IF(I165="","RD",IF(INDEX(Attendance!$O:$O,MATCH($B164&amp;I$7,Attendance!$N:$N,0))&lt;"1200","RM","RN")),IF(I165="",IF(I$7="","",IF(INDEX(Attendance!$I:$I,MATCH($B164&amp;I$7,Attendance!$N:$N,0))="ABS","AB","UL")),IF(INDEX(Attendance!$O:$O,MATCH($B164&amp;I$7,Attendance!$N:$N,0))&lt;"1200","M","N")))),"")</f>
        <v>UL</v>
      </c>
      <c r="J164" s="83" t="str" cm="1">
        <f t="array" ref="J164">_xlfn.IFNA(IF(OR(VALUE(J$7&amp;$C$3)=PH),IF(J165="","PH",IF(INDEX(Attendance!$O:$O,MATCH($B164&amp;J$7,Attendance!$N:$N,0))&lt;"1200","PM","PN")),IF(J$6="Sun",IF(J165="","RD",IF(INDEX(Attendance!$O:$O,MATCH($B164&amp;J$7,Attendance!$N:$N,0))&lt;"1200","RM","RN")),IF(J165="",IF(J$7="","",IF(INDEX(Attendance!$I:$I,MATCH($B164&amp;J$7,Attendance!$N:$N,0))="ABS","AB","UL")),IF(INDEX(Attendance!$O:$O,MATCH($B164&amp;J$7,Attendance!$N:$N,0))&lt;"1200","M","N")))),"")</f>
        <v>N</v>
      </c>
      <c r="K164" s="83" t="str" cm="1">
        <f t="array" ref="K164">_xlfn.IFNA(IF(OR(VALUE(K$7&amp;$C$3)=PH),IF(K165="","PH",IF(INDEX(Attendance!$O:$O,MATCH($B164&amp;K$7,Attendance!$N:$N,0))&lt;"1200","PM","PN")),IF(K$6="Sun",IF(K165="","RD",IF(INDEX(Attendance!$O:$O,MATCH($B164&amp;K$7,Attendance!$N:$N,0))&lt;"1200","RM","RN")),IF(K165="",IF(K$7="","",IF(INDEX(Attendance!$I:$I,MATCH($B164&amp;K$7,Attendance!$N:$N,0))="ABS","AB","UL")),IF(INDEX(Attendance!$O:$O,MATCH($B164&amp;K$7,Attendance!$N:$N,0))&lt;"1200","M","N")))),"")</f>
        <v>N</v>
      </c>
      <c r="L164" s="83" t="str" cm="1">
        <f t="array" ref="L164">_xlfn.IFNA(IF(OR(VALUE(L$7&amp;$C$3)=PH),IF(L165="","PH",IF(INDEX(Attendance!$O:$O,MATCH($B164&amp;L$7,Attendance!$N:$N,0))&lt;"1200","PM","PN")),IF(L$6="Sun",IF(L165="","RD",IF(INDEX(Attendance!$O:$O,MATCH($B164&amp;L$7,Attendance!$N:$N,0))&lt;"1200","RM","RN")),IF(L165="",IF(L$7="","",IF(INDEX(Attendance!$I:$I,MATCH($B164&amp;L$7,Attendance!$N:$N,0))="ABS","AB","UL")),IF(INDEX(Attendance!$O:$O,MATCH($B164&amp;L$7,Attendance!$N:$N,0))&lt;"1200","M","N")))),"")</f>
        <v>RD</v>
      </c>
      <c r="M164" s="83" t="str" cm="1">
        <f t="array" ref="M164">_xlfn.IFNA(IF(OR(VALUE(M$7&amp;$C$3)=PH),IF(M165="","PH",IF(INDEX(Attendance!$O:$O,MATCH($B164&amp;M$7,Attendance!$N:$N,0))&lt;"1200","PM","PN")),IF(M$6="Sun",IF(M165="","RD",IF(INDEX(Attendance!$O:$O,MATCH($B164&amp;M$7,Attendance!$N:$N,0))&lt;"1200","RM","RN")),IF(M165="",IF(M$7="","",IF(INDEX(Attendance!$I:$I,MATCH($B164&amp;M$7,Attendance!$N:$N,0))="ABS","AB","UL")),IF(INDEX(Attendance!$O:$O,MATCH($B164&amp;M$7,Attendance!$N:$N,0))&lt;"1200","M","N")))),"")</f>
        <v>N</v>
      </c>
      <c r="N164" s="83" t="str" cm="1">
        <f t="array" ref="N164">_xlfn.IFNA(IF(OR(VALUE(N$7&amp;$C$3)=PH),IF(N165="","PH",IF(INDEX(Attendance!$O:$O,MATCH($B164&amp;N$7,Attendance!$N:$N,0))&lt;"1200","PM","PN")),IF(N$6="Sun",IF(N165="","RD",IF(INDEX(Attendance!$O:$O,MATCH($B164&amp;N$7,Attendance!$N:$N,0))&lt;"1200","RM","RN")),IF(N165="",IF(N$7="","",IF(INDEX(Attendance!$I:$I,MATCH($B164&amp;N$7,Attendance!$N:$N,0))="ABS","AB","UL")),IF(INDEX(Attendance!$O:$O,MATCH($B164&amp;N$7,Attendance!$N:$N,0))&lt;"1200","M","N")))),"")</f>
        <v>N</v>
      </c>
      <c r="O164" s="83" t="str" cm="1">
        <f t="array" ref="O164">_xlfn.IFNA(IF(OR(VALUE(O$7&amp;$C$3)=PH),IF(O165="","PH",IF(INDEX(Attendance!$O:$O,MATCH($B164&amp;O$7,Attendance!$N:$N,0))&lt;"1200","PM","PN")),IF(O$6="Sun",IF(O165="","RD",IF(INDEX(Attendance!$O:$O,MATCH($B164&amp;O$7,Attendance!$N:$N,0))&lt;"1200","RM","RN")),IF(O165="",IF(O$7="","",IF(INDEX(Attendance!$I:$I,MATCH($B164&amp;O$7,Attendance!$N:$N,0))="ABS","AB","UL")),IF(INDEX(Attendance!$O:$O,MATCH($B164&amp;O$7,Attendance!$N:$N,0))&lt;"1200","M","N")))),"")</f>
        <v/>
      </c>
      <c r="P164" s="83" t="str" cm="1">
        <f t="array" ref="P164">_xlfn.IFNA(IF(OR(VALUE(P$7&amp;$C$3)=PH),IF(P165="","PH",IF(INDEX(Attendance!$O:$O,MATCH($B164&amp;P$7,Attendance!$N:$N,0))&lt;"1200","PM","PN")),IF(P$6="Sun",IF(P165="","RD",IF(INDEX(Attendance!$O:$O,MATCH($B164&amp;P$7,Attendance!$N:$N,0))&lt;"1200","RM","RN")),IF(P165="",IF(P$7="","",IF(INDEX(Attendance!$I:$I,MATCH($B164&amp;P$7,Attendance!$N:$N,0))="ABS","AB","UL")),IF(INDEX(Attendance!$O:$O,MATCH($B164&amp;P$7,Attendance!$N:$N,0))&lt;"1200","M","N")))),"")</f>
        <v/>
      </c>
      <c r="Q164" s="83" t="str" cm="1">
        <f t="array" ref="Q164">_xlfn.IFNA(IF(OR(VALUE(Q$7&amp;$C$3)=PH),IF(Q165="","PH",IF(INDEX(Attendance!$O:$O,MATCH($B164&amp;Q$7,Attendance!$N:$N,0))&lt;"1200","PM","PN")),IF(Q$6="Sun",IF(Q165="","RD",IF(INDEX(Attendance!$O:$O,MATCH($B164&amp;Q$7,Attendance!$N:$N,0))&lt;"1200","RM","RN")),IF(Q165="",IF(Q$7="","",IF(INDEX(Attendance!$I:$I,MATCH($B164&amp;Q$7,Attendance!$N:$N,0))="ABS","AB","UL")),IF(INDEX(Attendance!$O:$O,MATCH($B164&amp;Q$7,Attendance!$N:$N,0))&lt;"1200","M","N")))),"")</f>
        <v>PH</v>
      </c>
      <c r="R164" s="83" t="str" cm="1">
        <f t="array" ref="R164">_xlfn.IFNA(IF(OR(VALUE(R$7&amp;$C$3)=PH),IF(R165="","PH",IF(INDEX(Attendance!$O:$O,MATCH($B164&amp;R$7,Attendance!$N:$N,0))&lt;"1200","PM","PN")),IF(R$6="Sun",IF(R165="","RD",IF(INDEX(Attendance!$O:$O,MATCH($B164&amp;R$7,Attendance!$N:$N,0))&lt;"1200","RM","RN")),IF(R165="",IF(R$7="","",IF(INDEX(Attendance!$I:$I,MATCH($B164&amp;R$7,Attendance!$N:$N,0))="ABS","AB","UL")),IF(INDEX(Attendance!$O:$O,MATCH($B164&amp;R$7,Attendance!$N:$N,0))&lt;"1200","M","N")))),"")</f>
        <v>PH</v>
      </c>
      <c r="S164" s="83" t="str" cm="1">
        <f t="array" ref="S164">_xlfn.IFNA(IF(OR(VALUE(S$7&amp;$C$3)=PH),IF(S165="","PH",IF(INDEX(Attendance!$O:$O,MATCH($B164&amp;S$7,Attendance!$N:$N,0))&lt;"1200","PM","PN")),IF(S$6="Sun",IF(S165="","RD",IF(INDEX(Attendance!$O:$O,MATCH($B164&amp;S$7,Attendance!$N:$N,0))&lt;"1200","RM","RN")),IF(S165="",IF(S$7="","",IF(INDEX(Attendance!$I:$I,MATCH($B164&amp;S$7,Attendance!$N:$N,0))="ABS","AB","UL")),IF(INDEX(Attendance!$O:$O,MATCH($B164&amp;S$7,Attendance!$N:$N,0))&lt;"1200","M","N")))),"")</f>
        <v>RD</v>
      </c>
      <c r="T164" s="83" t="str" cm="1">
        <f t="array" ref="T164">_xlfn.IFNA(IF(OR(VALUE(T$7&amp;$C$3)=PH),IF(T165="","PH",IF(INDEX(Attendance!$O:$O,MATCH($B164&amp;T$7,Attendance!$N:$N,0))&lt;"1200","PM","PN")),IF(T$6="Sun",IF(T165="","RD",IF(INDEX(Attendance!$O:$O,MATCH($B164&amp;T$7,Attendance!$N:$N,0))&lt;"1200","RM","RN")),IF(T165="",IF(T$7="","",IF(INDEX(Attendance!$I:$I,MATCH($B164&amp;T$7,Attendance!$N:$N,0))="ABS","AB","UL")),IF(INDEX(Attendance!$O:$O,MATCH($B164&amp;T$7,Attendance!$N:$N,0))&lt;"1200","M","N")))),"")</f>
        <v/>
      </c>
      <c r="U164" s="83" t="str" cm="1">
        <f t="array" ref="U164">_xlfn.IFNA(IF(OR(VALUE(U$7&amp;$C$3)=PH),IF(U165="","PH",IF(INDEX(Attendance!$O:$O,MATCH($B164&amp;U$7,Attendance!$N:$N,0))&lt;"1200","PM","PN")),IF(U$6="Sun",IF(U165="","RD",IF(INDEX(Attendance!$O:$O,MATCH($B164&amp;U$7,Attendance!$N:$N,0))&lt;"1200","RM","RN")),IF(U165="",IF(U$7="","",IF(INDEX(Attendance!$I:$I,MATCH($B164&amp;U$7,Attendance!$N:$N,0))="ABS","AB","UL")),IF(INDEX(Attendance!$O:$O,MATCH($B164&amp;U$7,Attendance!$N:$N,0))&lt;"1200","M","N")))),"")</f>
        <v/>
      </c>
      <c r="V164" s="83" t="str" cm="1">
        <f t="array" ref="V164">_xlfn.IFNA(IF(OR(VALUE(V$7&amp;$C$3)=PH),IF(V165="","PH",IF(INDEX(Attendance!$O:$O,MATCH($B164&amp;V$7,Attendance!$N:$N,0))&lt;"1200","PM","PN")),IF(V$6="Sun",IF(V165="","RD",IF(INDEX(Attendance!$O:$O,MATCH($B164&amp;V$7,Attendance!$N:$N,0))&lt;"1200","RM","RN")),IF(V165="",IF(V$7="","",IF(INDEX(Attendance!$I:$I,MATCH($B164&amp;V$7,Attendance!$N:$N,0))="ABS","AB","UL")),IF(INDEX(Attendance!$O:$O,MATCH($B164&amp;V$7,Attendance!$N:$N,0))&lt;"1200","M","N")))),"")</f>
        <v/>
      </c>
      <c r="W164" s="83" t="str" cm="1">
        <f t="array" ref="W164">_xlfn.IFNA(IF(OR(VALUE(W$7&amp;$C$3)=PH),IF(W165="","PH",IF(INDEX(Attendance!$O:$O,MATCH($B164&amp;W$7,Attendance!$N:$N,0))&lt;"1200","PM","PN")),IF(W$6="Sun",IF(W165="","RD",IF(INDEX(Attendance!$O:$O,MATCH($B164&amp;W$7,Attendance!$N:$N,0))&lt;"1200","RM","RN")),IF(W165="",IF(W$7="","",IF(INDEX(Attendance!$I:$I,MATCH($B164&amp;W$7,Attendance!$N:$N,0))="ABS","AB","UL")),IF(INDEX(Attendance!$O:$O,MATCH($B164&amp;W$7,Attendance!$N:$N,0))&lt;"1200","M","N")))),"")</f>
        <v/>
      </c>
      <c r="X164" s="83" t="str" cm="1">
        <f t="array" ref="X164">_xlfn.IFNA(IF(OR(VALUE(X$7&amp;$C$3)=PH),IF(X165="","PH",IF(INDEX(Attendance!$O:$O,MATCH($B164&amp;X$7,Attendance!$N:$N,0))&lt;"1200","PM","PN")),IF(X$6="Sun",IF(X165="","RD",IF(INDEX(Attendance!$O:$O,MATCH($B164&amp;X$7,Attendance!$N:$N,0))&lt;"1200","RM","RN")),IF(X165="",IF(X$7="","",IF(INDEX(Attendance!$I:$I,MATCH($B164&amp;X$7,Attendance!$N:$N,0))="ABS","AB","UL")),IF(INDEX(Attendance!$O:$O,MATCH($B164&amp;X$7,Attendance!$N:$N,0))&lt;"1200","M","N")))),"")</f>
        <v/>
      </c>
      <c r="Y164" s="83" t="str" cm="1">
        <f t="array" ref="Y164">_xlfn.IFNA(IF(OR(VALUE(Y$7&amp;$C$3)=PH),IF(Y165="","PH",IF(INDEX(Attendance!$O:$O,MATCH($B164&amp;Y$7,Attendance!$N:$N,0))&lt;"1200","PM","PN")),IF(Y$6="Sun",IF(Y165="","RD",IF(INDEX(Attendance!$O:$O,MATCH($B164&amp;Y$7,Attendance!$N:$N,0))&lt;"1200","RM","RN")),IF(Y165="",IF(Y$7="","",IF(INDEX(Attendance!$I:$I,MATCH($B164&amp;Y$7,Attendance!$N:$N,0))="ABS","AB","UL")),IF(INDEX(Attendance!$O:$O,MATCH($B164&amp;Y$7,Attendance!$N:$N,0))&lt;"1200","M","N")))),"")</f>
        <v/>
      </c>
      <c r="Z164" s="83" t="str" cm="1">
        <f t="array" ref="Z164">_xlfn.IFNA(IF(OR(VALUE(Z$7&amp;$C$3)=PH),IF(Z165="","PH",IF(INDEX(Attendance!$O:$O,MATCH($B164&amp;Z$7,Attendance!$N:$N,0))&lt;"1200","PM","PN")),IF(Z$6="Sun",IF(Z165="","RD",IF(INDEX(Attendance!$O:$O,MATCH($B164&amp;Z$7,Attendance!$N:$N,0))&lt;"1200","RM","RN")),IF(Z165="",IF(Z$7="","",IF(INDEX(Attendance!$I:$I,MATCH($B164&amp;Z$7,Attendance!$N:$N,0))="ABS","AB","UL")),IF(INDEX(Attendance!$O:$O,MATCH($B164&amp;Z$7,Attendance!$N:$N,0))&lt;"1200","M","N")))),"")</f>
        <v>RD</v>
      </c>
      <c r="AA164" s="83" t="str" cm="1">
        <f t="array" ref="AA164">_xlfn.IFNA(IF(OR(VALUE(AA$7&amp;$C$3)=PH),IF(AA165="","PH",IF(INDEX(Attendance!$O:$O,MATCH($B164&amp;AA$7,Attendance!$N:$N,0))&lt;"1200","PM","PN")),IF(AA$6="Sun",IF(AA165="","RD",IF(INDEX(Attendance!$O:$O,MATCH($B164&amp;AA$7,Attendance!$N:$N,0))&lt;"1200","RM","RN")),IF(AA165="",IF(AA$7="","",IF(INDEX(Attendance!$I:$I,MATCH($B164&amp;AA$7,Attendance!$N:$N,0))="ABS","AB","UL")),IF(INDEX(Attendance!$O:$O,MATCH($B164&amp;AA$7,Attendance!$N:$N,0))&lt;"1200","M","N")))),"")</f>
        <v/>
      </c>
      <c r="AB164" s="83" t="str" cm="1">
        <f t="array" ref="AB164">_xlfn.IFNA(IF(OR(VALUE(AB$7&amp;$C$3)=PH),IF(AB165="","PH",IF(INDEX(Attendance!$O:$O,MATCH($B164&amp;AB$7,Attendance!$N:$N,0))&lt;"1200","PM","PN")),IF(AB$6="Sun",IF(AB165="","RD",IF(INDEX(Attendance!$O:$O,MATCH($B164&amp;AB$7,Attendance!$N:$N,0))&lt;"1200","RM","RN")),IF(AB165="",IF(AB$7="","",IF(INDEX(Attendance!$I:$I,MATCH($B164&amp;AB$7,Attendance!$N:$N,0))="ABS","AB","UL")),IF(INDEX(Attendance!$O:$O,MATCH($B164&amp;AB$7,Attendance!$N:$N,0))&lt;"1200","M","N")))),"")</f>
        <v/>
      </c>
      <c r="AC164" s="83" t="str" cm="1">
        <f t="array" ref="AC164">_xlfn.IFNA(IF(OR(VALUE(AC$7&amp;$C$3)=PH),IF(AC165="","PH",IF(INDEX(Attendance!$O:$O,MATCH($B164&amp;AC$7,Attendance!$N:$N,0))&lt;"1200","PM","PN")),IF(AC$6="Sun",IF(AC165="","RD",IF(INDEX(Attendance!$O:$O,MATCH($B164&amp;AC$7,Attendance!$N:$N,0))&lt;"1200","RM","RN")),IF(AC165="",IF(AC$7="","",IF(INDEX(Attendance!$I:$I,MATCH($B164&amp;AC$7,Attendance!$N:$N,0))="ABS","AB","UL")),IF(INDEX(Attendance!$O:$O,MATCH($B164&amp;AC$7,Attendance!$N:$N,0))&lt;"1200","M","N")))),"")</f>
        <v/>
      </c>
      <c r="AD164" s="83" t="str" cm="1">
        <f t="array" ref="AD164">_xlfn.IFNA(IF(OR(VALUE(AD$7&amp;$C$3)=PH),IF(AD165="","PH",IF(INDEX(Attendance!$O:$O,MATCH($B164&amp;AD$7,Attendance!$N:$N,0))&lt;"1200","PM","PN")),IF(AD$6="Sun",IF(AD165="","RD",IF(INDEX(Attendance!$O:$O,MATCH($B164&amp;AD$7,Attendance!$N:$N,0))&lt;"1200","RM","RN")),IF(AD165="",IF(AD$7="","",IF(INDEX(Attendance!$I:$I,MATCH($B164&amp;AD$7,Attendance!$N:$N,0))="ABS","AB","UL")),IF(INDEX(Attendance!$O:$O,MATCH($B164&amp;AD$7,Attendance!$N:$N,0))&lt;"1200","M","N")))),"")</f>
        <v/>
      </c>
      <c r="AE164" s="83" t="str" cm="1">
        <f t="array" ref="AE164">_xlfn.IFNA(IF(OR(VALUE(AE$7&amp;$C$3)=PH),IF(AE165="","PH",IF(INDEX(Attendance!$O:$O,MATCH($B164&amp;AE$7,Attendance!$N:$N,0))&lt;"1200","PM","PN")),IF(AE$6="Sun",IF(AE165="","RD",IF(INDEX(Attendance!$O:$O,MATCH($B164&amp;AE$7,Attendance!$N:$N,0))&lt;"1200","RM","RN")),IF(AE165="",IF(AE$7="","",IF(INDEX(Attendance!$I:$I,MATCH($B164&amp;AE$7,Attendance!$N:$N,0))="ABS","AB","UL")),IF(INDEX(Attendance!$O:$O,MATCH($B164&amp;AE$7,Attendance!$N:$N,0))&lt;"1200","M","N")))),"")</f>
        <v/>
      </c>
      <c r="AF164" s="83" t="str" cm="1">
        <f t="array" ref="AF164">_xlfn.IFNA(IF(OR(VALUE(AF$7&amp;$C$3)=PH),IF(AF165="","PH",IF(INDEX(Attendance!$O:$O,MATCH($B164&amp;AF$7,Attendance!$N:$N,0))&lt;"1200","PM","PN")),IF(AF$6="Sun",IF(AF165="","RD",IF(INDEX(Attendance!$O:$O,MATCH($B164&amp;AF$7,Attendance!$N:$N,0))&lt;"1200","RM","RN")),IF(AF165="",IF(AF$7="","",IF(INDEX(Attendance!$I:$I,MATCH($B164&amp;AF$7,Attendance!$N:$N,0))="ABS","AB","UL")),IF(INDEX(Attendance!$O:$O,MATCH($B164&amp;AF$7,Attendance!$N:$N,0))&lt;"1200","M","N")))),"")</f>
        <v/>
      </c>
      <c r="AG164" s="83" t="str" cm="1">
        <f t="array" ref="AG164">_xlfn.IFNA(IF(OR(VALUE(AG$7&amp;$C$3)=PH),IF(AG165="","PH",IF(INDEX(Attendance!$O:$O,MATCH($B164&amp;AG$7,Attendance!$N:$N,0))&lt;"1200","PM","PN")),IF(AG$6="Sun",IF(AG165="","RD",IF(INDEX(Attendance!$O:$O,MATCH($B164&amp;AG$7,Attendance!$N:$N,0))&lt;"1200","RM","RN")),IF(AG165="",IF(AG$7="","",IF(INDEX(Attendance!$I:$I,MATCH($B164&amp;AG$7,Attendance!$N:$N,0))="ABS","AB","UL")),IF(INDEX(Attendance!$O:$O,MATCH($B164&amp;AG$7,Attendance!$N:$N,0))&lt;"1200","M","N")))),"")</f>
        <v>RD</v>
      </c>
      <c r="AH164" s="83" t="str" cm="1">
        <f t="array" ref="AH164">_xlfn.IFNA(IF(OR(VALUE(AH$7&amp;$C$3)=PH),IF(AH165="","PH",IF(INDEX(Attendance!$O:$O,MATCH($B164&amp;AH$7,Attendance!$N:$N,0))&lt;"1200","PM","PN")),IF(AH$6="Sun",IF(AH165="","RD",IF(INDEX(Attendance!$O:$O,MATCH($B164&amp;AH$7,Attendance!$N:$N,0))&lt;"1200","RM","RN")),IF(AH165="",IF(AH$7="","",IF(INDEX(Attendance!$I:$I,MATCH($B164&amp;AH$7,Attendance!$N:$N,0))="ABS","AB","UL")),IF(INDEX(Attendance!$O:$O,MATCH($B164&amp;AH$7,Attendance!$N:$N,0))&lt;"1200","M","N")))),"")</f>
        <v/>
      </c>
      <c r="AI164" s="83" t="str" cm="1">
        <f t="array" ref="AI164">_xlfn.IFNA(IF(OR(VALUE(AI$7&amp;$C$3)=PH),IF(AI165="","PH",IF(INDEX(Attendance!$O:$O,MATCH($B164&amp;AI$7,Attendance!$N:$N,0))&lt;"1200","PM","PN")),IF(AI$6="Sun",IF(AI165="","RD",IF(INDEX(Attendance!$O:$O,MATCH($B164&amp;AI$7,Attendance!$N:$N,0))&lt;"1200","RM","RN")),IF(AI165="",IF(AI$7="","",IF(INDEX(Attendance!$I:$I,MATCH($B164&amp;AI$7,Attendance!$N:$N,0))="ABS","AB","UL")),IF(INDEX(Attendance!$O:$O,MATCH($B164&amp;AI$7,Attendance!$N:$N,0))&lt;"1200","M","N")))),"")</f>
        <v/>
      </c>
      <c r="AJ164" s="83" t="str" cm="1">
        <f t="array" ref="AJ164">_xlfn.IFNA(IF(OR(VALUE(AJ$7&amp;$C$3)=PH),IF(AJ165="","PH",IF(INDEX(Attendance!$O:$O,MATCH($B164&amp;AJ$7,Attendance!$N:$N,0))&lt;"1200","PM","PN")),IF(AJ$6="Sun",IF(AJ165="","RD",IF(INDEX(Attendance!$O:$O,MATCH($B164&amp;AJ$7,Attendance!$N:$N,0))&lt;"1200","RM","RN")),IF(AJ165="",IF(AJ$7="","",IF(INDEX(Attendance!$I:$I,MATCH($B164&amp;AJ$7,Attendance!$N:$N,0))="ABS","AB","UL")),IF(INDEX(Attendance!$O:$O,MATCH($B164&amp;AJ$7,Attendance!$N:$N,0))&lt;"1200","M","N")))),"")</f>
        <v/>
      </c>
      <c r="AK164" s="258">
        <f>SUM(SUMIF(F164:AJ164,{"M","N","A"},F165:AJ165))</f>
        <v>56</v>
      </c>
      <c r="AL164" s="187">
        <f>SUM(SUMIF(F164:AJ164,{"M","N"},F166:AJ166),SUMIF(F164:AJ164,{"OM","ON"},F165:AJ165))</f>
        <v>16</v>
      </c>
      <c r="AM164" s="187">
        <f>SUM(SUMIF(F164:AJ164,{"PM","PN","RM","RN"},F165:AJ165))</f>
        <v>0</v>
      </c>
      <c r="AN164" s="187">
        <f>SUM(SUMIF(F164:AJ164,{"PM","PN"},F166:AJ166))</f>
        <v>0</v>
      </c>
      <c r="AO164" s="261">
        <f>SUM(F169:AJ169)</f>
        <v>35</v>
      </c>
      <c r="AP164" s="264">
        <f>SUM(F168:AJ168)</f>
        <v>14</v>
      </c>
      <c r="AQ164" s="188">
        <f>IF(D168="",0,SUM(COUNTIFS(F164:AJ164,{"M","N","A","OM","ON","OA","PM","PN","PA","RM","RN","RA"})))</f>
        <v>0</v>
      </c>
      <c r="AR164" s="74">
        <f>COUNTIF(F164:AJ164,"AL")</f>
        <v>0</v>
      </c>
      <c r="AS164" s="74">
        <f>COUNTIF(F164:AJ164,"MC")</f>
        <v>0</v>
      </c>
      <c r="AT164" s="74">
        <f>SUM(COUNTIF(F164:AJ164,{"RPH","PH"}))</f>
        <v>2</v>
      </c>
      <c r="AU164" s="255">
        <f t="shared" ref="AU164" si="29">_xlfn.IFNA(IF($B164="",0,AK164*$AK$5+SUM(AL169:AN169)+SUM(AO164:AP169)+SUM(AQ169:AT169)),"")</f>
        <v>604.5</v>
      </c>
    </row>
    <row r="165" spans="1:47" s="213" customFormat="1" ht="33" customHeight="1" x14ac:dyDescent="0.35">
      <c r="A165" s="189"/>
      <c r="B165" s="184"/>
      <c r="C165" s="190" t="str">
        <f>_xlfn.IFNA(INDEX(Masterlist!D:D,MATCH(B164,Masterlist!B:B,0)),"")</f>
        <v>IC No. 30</v>
      </c>
      <c r="D165" s="88"/>
      <c r="E165" s="191" t="s">
        <v>174</v>
      </c>
      <c r="F165" s="192">
        <f>IFERROR(IF(F$6="Sun",INDEX(Attendance!$R:$R,MATCH($B164&amp;F$7,Attendance!$N:$N,0)),IF(INDEX(Attendance!$R:$R,MATCH($B164&amp;F$7,Attendance!$N:$N,0))="","",IF(INDEX(Attendance!$R:$R,MATCH($B164&amp;F$7,Attendance!$N:$N,0))&gt;8,8,INDEX(Attendance!$R:$R,MATCH($B164&amp;F$7,Attendance!$N:$N,0))))),"")</f>
        <v>8</v>
      </c>
      <c r="G165" s="192">
        <f>IFERROR(IF(G$6="Sun",INDEX(Attendance!$R:$R,MATCH($B164&amp;G$7,Attendance!$N:$N,0)),IF(INDEX(Attendance!$R:$R,MATCH($B164&amp;G$7,Attendance!$N:$N,0))="","",IF(INDEX(Attendance!$R:$R,MATCH($B164&amp;G$7,Attendance!$N:$N,0))&gt;8,8,INDEX(Attendance!$R:$R,MATCH($B164&amp;G$7,Attendance!$N:$N,0))))),"")</f>
        <v>8</v>
      </c>
      <c r="H165" s="192">
        <f>IFERROR(IF(H$6="Sun",INDEX(Attendance!$R:$R,MATCH($B164&amp;H$7,Attendance!$N:$N,0)),IF(INDEX(Attendance!$R:$R,MATCH($B164&amp;H$7,Attendance!$N:$N,0))="","",IF(INDEX(Attendance!$R:$R,MATCH($B164&amp;H$7,Attendance!$N:$N,0))&gt;8,8,INDEX(Attendance!$R:$R,MATCH($B164&amp;H$7,Attendance!$N:$N,0))))),"")</f>
        <v>8</v>
      </c>
      <c r="I165" s="192" t="str">
        <f>IFERROR(IF(I$6="Sun",INDEX(Attendance!$R:$R,MATCH($B164&amp;I$7,Attendance!$N:$N,0)),IF(INDEX(Attendance!$R:$R,MATCH($B164&amp;I$7,Attendance!$N:$N,0))="","",IF(INDEX(Attendance!$R:$R,MATCH($B164&amp;I$7,Attendance!$N:$N,0))&gt;8,8,INDEX(Attendance!$R:$R,MATCH($B164&amp;I$7,Attendance!$N:$N,0))))),"")</f>
        <v/>
      </c>
      <c r="J165" s="192">
        <f>IFERROR(IF(J$6="Sun",INDEX(Attendance!$R:$R,MATCH($B164&amp;J$7,Attendance!$N:$N,0)),IF(INDEX(Attendance!$R:$R,MATCH($B164&amp;J$7,Attendance!$N:$N,0))="","",IF(INDEX(Attendance!$R:$R,MATCH($B164&amp;J$7,Attendance!$N:$N,0))&gt;8,8,INDEX(Attendance!$R:$R,MATCH($B164&amp;J$7,Attendance!$N:$N,0))))),"")</f>
        <v>8</v>
      </c>
      <c r="K165" s="192">
        <f>IFERROR(IF(K$6="Sun",INDEX(Attendance!$R:$R,MATCH($B164&amp;K$7,Attendance!$N:$N,0)),IF(INDEX(Attendance!$R:$R,MATCH($B164&amp;K$7,Attendance!$N:$N,0))="","",IF(INDEX(Attendance!$R:$R,MATCH($B164&amp;K$7,Attendance!$N:$N,0))&gt;8,8,INDEX(Attendance!$R:$R,MATCH($B164&amp;K$7,Attendance!$N:$N,0))))),"")</f>
        <v>8</v>
      </c>
      <c r="L165" s="192" t="str">
        <f>IFERROR(IF(L$6="Sun",INDEX(Attendance!$R:$R,MATCH($B164&amp;L$7,Attendance!$N:$N,0)),IF(INDEX(Attendance!$R:$R,MATCH($B164&amp;L$7,Attendance!$N:$N,0))="","",IF(INDEX(Attendance!$R:$R,MATCH($B164&amp;L$7,Attendance!$N:$N,0))&gt;8,8,INDEX(Attendance!$R:$R,MATCH($B164&amp;L$7,Attendance!$N:$N,0))))),"")</f>
        <v/>
      </c>
      <c r="M165" s="192">
        <f>IFERROR(IF(M$6="Sun",INDEX(Attendance!$R:$R,MATCH($B164&amp;M$7,Attendance!$N:$N,0)),IF(INDEX(Attendance!$R:$R,MATCH($B164&amp;M$7,Attendance!$N:$N,0))="","",IF(INDEX(Attendance!$R:$R,MATCH($B164&amp;M$7,Attendance!$N:$N,0))&gt;8,8,INDEX(Attendance!$R:$R,MATCH($B164&amp;M$7,Attendance!$N:$N,0))))),"")</f>
        <v>8</v>
      </c>
      <c r="N165" s="192">
        <f>IFERROR(IF(N$6="Sun",INDEX(Attendance!$R:$R,MATCH($B164&amp;N$7,Attendance!$N:$N,0)),IF(INDEX(Attendance!$R:$R,MATCH($B164&amp;N$7,Attendance!$N:$N,0))="","",IF(INDEX(Attendance!$R:$R,MATCH($B164&amp;N$7,Attendance!$N:$N,0))&gt;8,8,INDEX(Attendance!$R:$R,MATCH($B164&amp;N$7,Attendance!$N:$N,0))))),"")</f>
        <v>8</v>
      </c>
      <c r="O165" s="192" t="str">
        <f>IFERROR(IF(O$6="Sun",INDEX(Attendance!$R:$R,MATCH($B164&amp;O$7,Attendance!$N:$N,0)),IF(INDEX(Attendance!$R:$R,MATCH($B164&amp;O$7,Attendance!$N:$N,0))="","",IF(INDEX(Attendance!$R:$R,MATCH($B164&amp;O$7,Attendance!$N:$N,0))&gt;8,8,INDEX(Attendance!$R:$R,MATCH($B164&amp;O$7,Attendance!$N:$N,0))))),"")</f>
        <v/>
      </c>
      <c r="P165" s="192" t="str">
        <f>IFERROR(IF(P$6="Sun",INDEX(Attendance!$R:$R,MATCH($B164&amp;P$7,Attendance!$N:$N,0)),IF(INDEX(Attendance!$R:$R,MATCH($B164&amp;P$7,Attendance!$N:$N,0))="","",IF(INDEX(Attendance!$R:$R,MATCH($B164&amp;P$7,Attendance!$N:$N,0))&gt;8,8,INDEX(Attendance!$R:$R,MATCH($B164&amp;P$7,Attendance!$N:$N,0))))),"")</f>
        <v/>
      </c>
      <c r="Q165" s="192" t="str">
        <f>IFERROR(IF(Q$6="Sun",INDEX(Attendance!$R:$R,MATCH($B164&amp;Q$7,Attendance!$N:$N,0)),IF(INDEX(Attendance!$R:$R,MATCH($B164&amp;Q$7,Attendance!$N:$N,0))="","",IF(INDEX(Attendance!$R:$R,MATCH($B164&amp;Q$7,Attendance!$N:$N,0))&gt;8,8,INDEX(Attendance!$R:$R,MATCH($B164&amp;Q$7,Attendance!$N:$N,0))))),"")</f>
        <v/>
      </c>
      <c r="R165" s="192" t="str">
        <f>IFERROR(IF(R$6="Sun",INDEX(Attendance!$R:$R,MATCH($B164&amp;R$7,Attendance!$N:$N,0)),IF(INDEX(Attendance!$R:$R,MATCH($B164&amp;R$7,Attendance!$N:$N,0))="","",IF(INDEX(Attendance!$R:$R,MATCH($B164&amp;R$7,Attendance!$N:$N,0))&gt;8,8,INDEX(Attendance!$R:$R,MATCH($B164&amp;R$7,Attendance!$N:$N,0))))),"")</f>
        <v/>
      </c>
      <c r="S165" s="192" t="str">
        <f>IFERROR(IF(S$6="Sun",INDEX(Attendance!$R:$R,MATCH($B164&amp;S$7,Attendance!$N:$N,0)),IF(INDEX(Attendance!$R:$R,MATCH($B164&amp;S$7,Attendance!$N:$N,0))="","",IF(INDEX(Attendance!$R:$R,MATCH($B164&amp;S$7,Attendance!$N:$N,0))&gt;8,8,INDEX(Attendance!$R:$R,MATCH($B164&amp;S$7,Attendance!$N:$N,0))))),"")</f>
        <v/>
      </c>
      <c r="T165" s="192" t="str">
        <f>IFERROR(IF(T$6="Sun",INDEX(Attendance!$R:$R,MATCH($B164&amp;T$7,Attendance!$N:$N,0)),IF(INDEX(Attendance!$R:$R,MATCH($B164&amp;T$7,Attendance!$N:$N,0))="","",IF(INDEX(Attendance!$R:$R,MATCH($B164&amp;T$7,Attendance!$N:$N,0))&gt;8,8,INDEX(Attendance!$R:$R,MATCH($B164&amp;T$7,Attendance!$N:$N,0))))),"")</f>
        <v/>
      </c>
      <c r="U165" s="192" t="str">
        <f>IFERROR(IF(U$6="Sun",INDEX(Attendance!$R:$R,MATCH($B164&amp;U$7,Attendance!$N:$N,0)),IF(INDEX(Attendance!$R:$R,MATCH($B164&amp;U$7,Attendance!$N:$N,0))="","",IF(INDEX(Attendance!$R:$R,MATCH($B164&amp;U$7,Attendance!$N:$N,0))&gt;8,8,INDEX(Attendance!$R:$R,MATCH($B164&amp;U$7,Attendance!$N:$N,0))))),"")</f>
        <v/>
      </c>
      <c r="V165" s="192" t="str">
        <f>IFERROR(IF(V$6="Sun",INDEX(Attendance!$R:$R,MATCH($B164&amp;V$7,Attendance!$N:$N,0)),IF(INDEX(Attendance!$R:$R,MATCH($B164&amp;V$7,Attendance!$N:$N,0))="","",IF(INDEX(Attendance!$R:$R,MATCH($B164&amp;V$7,Attendance!$N:$N,0))&gt;8,8,INDEX(Attendance!$R:$R,MATCH($B164&amp;V$7,Attendance!$N:$N,0))))),"")</f>
        <v/>
      </c>
      <c r="W165" s="192" t="str">
        <f>IFERROR(IF(W$6="Sun",INDEX(Attendance!$R:$R,MATCH($B164&amp;W$7,Attendance!$N:$N,0)),IF(INDEX(Attendance!$R:$R,MATCH($B164&amp;W$7,Attendance!$N:$N,0))="","",IF(INDEX(Attendance!$R:$R,MATCH($B164&amp;W$7,Attendance!$N:$N,0))&gt;8,8,INDEX(Attendance!$R:$R,MATCH($B164&amp;W$7,Attendance!$N:$N,0))))),"")</f>
        <v/>
      </c>
      <c r="X165" s="192" t="str">
        <f>IFERROR(IF(X$6="Sun",INDEX(Attendance!$R:$R,MATCH($B164&amp;X$7,Attendance!$N:$N,0)),IF(INDEX(Attendance!$R:$R,MATCH($B164&amp;X$7,Attendance!$N:$N,0))="","",IF(INDEX(Attendance!$R:$R,MATCH($B164&amp;X$7,Attendance!$N:$N,0))&gt;8,8,INDEX(Attendance!$R:$R,MATCH($B164&amp;X$7,Attendance!$N:$N,0))))),"")</f>
        <v/>
      </c>
      <c r="Y165" s="192" t="str">
        <f>IFERROR(IF(Y$6="Sun",INDEX(Attendance!$R:$R,MATCH($B164&amp;Y$7,Attendance!$N:$N,0)),IF(INDEX(Attendance!$R:$R,MATCH($B164&amp;Y$7,Attendance!$N:$N,0))="","",IF(INDEX(Attendance!$R:$R,MATCH($B164&amp;Y$7,Attendance!$N:$N,0))&gt;8,8,INDEX(Attendance!$R:$R,MATCH($B164&amp;Y$7,Attendance!$N:$N,0))))),"")</f>
        <v/>
      </c>
      <c r="Z165" s="192" t="str">
        <f>IFERROR(IF(Z$6="Sun",INDEX(Attendance!$R:$R,MATCH($B164&amp;Z$7,Attendance!$N:$N,0)),IF(INDEX(Attendance!$R:$R,MATCH($B164&amp;Z$7,Attendance!$N:$N,0))="","",IF(INDEX(Attendance!$R:$R,MATCH($B164&amp;Z$7,Attendance!$N:$N,0))&gt;8,8,INDEX(Attendance!$R:$R,MATCH($B164&amp;Z$7,Attendance!$N:$N,0))))),"")</f>
        <v/>
      </c>
      <c r="AA165" s="192" t="str">
        <f>IFERROR(IF(AA$6="Sun",INDEX(Attendance!$R:$R,MATCH($B164&amp;AA$7,Attendance!$N:$N,0)),IF(INDEX(Attendance!$R:$R,MATCH($B164&amp;AA$7,Attendance!$N:$N,0))="","",IF(INDEX(Attendance!$R:$R,MATCH($B164&amp;AA$7,Attendance!$N:$N,0))&gt;8,8,INDEX(Attendance!$R:$R,MATCH($B164&amp;AA$7,Attendance!$N:$N,0))))),"")</f>
        <v/>
      </c>
      <c r="AB165" s="192" t="str">
        <f>IFERROR(IF(AB$6="Sun",INDEX(Attendance!$R:$R,MATCH($B164&amp;AB$7,Attendance!$N:$N,0)),IF(INDEX(Attendance!$R:$R,MATCH($B164&amp;AB$7,Attendance!$N:$N,0))="","",IF(INDEX(Attendance!$R:$R,MATCH($B164&amp;AB$7,Attendance!$N:$N,0))&gt;8,8,INDEX(Attendance!$R:$R,MATCH($B164&amp;AB$7,Attendance!$N:$N,0))))),"")</f>
        <v/>
      </c>
      <c r="AC165" s="192" t="str">
        <f>IFERROR(IF(AC$6="Sun",INDEX(Attendance!$R:$R,MATCH($B164&amp;AC$7,Attendance!$N:$N,0)),IF(INDEX(Attendance!$R:$R,MATCH($B164&amp;AC$7,Attendance!$N:$N,0))="","",IF(INDEX(Attendance!$R:$R,MATCH($B164&amp;AC$7,Attendance!$N:$N,0))&gt;8,8,INDEX(Attendance!$R:$R,MATCH($B164&amp;AC$7,Attendance!$N:$N,0))))),"")</f>
        <v/>
      </c>
      <c r="AD165" s="192" t="str">
        <f>IFERROR(IF(AD$6="Sun",INDEX(Attendance!$R:$R,MATCH($B164&amp;AD$7,Attendance!$N:$N,0)),IF(INDEX(Attendance!$R:$R,MATCH($B164&amp;AD$7,Attendance!$N:$N,0))="","",IF(INDEX(Attendance!$R:$R,MATCH($B164&amp;AD$7,Attendance!$N:$N,0))&gt;8,8,INDEX(Attendance!$R:$R,MATCH($B164&amp;AD$7,Attendance!$N:$N,0))))),"")</f>
        <v/>
      </c>
      <c r="AE165" s="192" t="str">
        <f>IFERROR(IF(AE$6="Sun",INDEX(Attendance!$R:$R,MATCH($B164&amp;AE$7,Attendance!$N:$N,0)),IF(INDEX(Attendance!$R:$R,MATCH($B164&amp;AE$7,Attendance!$N:$N,0))="","",IF(INDEX(Attendance!$R:$R,MATCH($B164&amp;AE$7,Attendance!$N:$N,0))&gt;8,8,INDEX(Attendance!$R:$R,MATCH($B164&amp;AE$7,Attendance!$N:$N,0))))),"")</f>
        <v/>
      </c>
      <c r="AF165" s="192" t="str">
        <f>IFERROR(IF(AF$6="Sun",INDEX(Attendance!$R:$R,MATCH($B164&amp;AF$7,Attendance!$N:$N,0)),IF(INDEX(Attendance!$R:$R,MATCH($B164&amp;AF$7,Attendance!$N:$N,0))="","",IF(INDEX(Attendance!$R:$R,MATCH($B164&amp;AF$7,Attendance!$N:$N,0))&gt;8,8,INDEX(Attendance!$R:$R,MATCH($B164&amp;AF$7,Attendance!$N:$N,0))))),"")</f>
        <v/>
      </c>
      <c r="AG165" s="192" t="str">
        <f>IFERROR(IF(AG$6="Sun",INDEX(Attendance!$R:$R,MATCH($B164&amp;AG$7,Attendance!$N:$N,0)),IF(INDEX(Attendance!$R:$R,MATCH($B164&amp;AG$7,Attendance!$N:$N,0))="","",IF(INDEX(Attendance!$R:$R,MATCH($B164&amp;AG$7,Attendance!$N:$N,0))&gt;8,8,INDEX(Attendance!$R:$R,MATCH($B164&amp;AG$7,Attendance!$N:$N,0))))),"")</f>
        <v/>
      </c>
      <c r="AH165" s="192" t="str">
        <f>IFERROR(IF(AH$6="Sun",INDEX(Attendance!$R:$R,MATCH($B164&amp;AH$7,Attendance!$N:$N,0)),IF(INDEX(Attendance!$R:$R,MATCH($B164&amp;AH$7,Attendance!$N:$N,0))="","",IF(INDEX(Attendance!$R:$R,MATCH($B164&amp;AH$7,Attendance!$N:$N,0))&gt;8,8,INDEX(Attendance!$R:$R,MATCH($B164&amp;AH$7,Attendance!$N:$N,0))))),"")</f>
        <v/>
      </c>
      <c r="AI165" s="192" t="str">
        <f>IFERROR(IF(AI$6="Sun",INDEX(Attendance!$R:$R,MATCH($B164&amp;AI$7,Attendance!$N:$N,0)),IF(INDEX(Attendance!$R:$R,MATCH($B164&amp;AI$7,Attendance!$N:$N,0))="","",IF(INDEX(Attendance!$R:$R,MATCH($B164&amp;AI$7,Attendance!$N:$N,0))&gt;8,8,INDEX(Attendance!$R:$R,MATCH($B164&amp;AI$7,Attendance!$N:$N,0))))),"")</f>
        <v/>
      </c>
      <c r="AJ165" s="192" t="str">
        <f>IFERROR(IF(AJ$6="Sun",INDEX(Attendance!$R:$R,MATCH($B164&amp;AJ$7,Attendance!$N:$N,0)),IF(INDEX(Attendance!$R:$R,MATCH($B164&amp;AJ$7,Attendance!$N:$N,0))="","",IF(INDEX(Attendance!$R:$R,MATCH($B164&amp;AJ$7,Attendance!$N:$N,0))&gt;8,8,INDEX(Attendance!$R:$R,MATCH($B164&amp;AJ$7,Attendance!$N:$N,0))))),"")</f>
        <v/>
      </c>
      <c r="AK165" s="259"/>
      <c r="AL165" s="193">
        <f>ROUND((IF($C169="",Basic,MID($C169,FIND("RM",$C169)+3,4))+$AP164+$AQ169)/WorkDays/WorkHours*AL$6,4)</f>
        <v>8.7547999999999995</v>
      </c>
      <c r="AM165" s="193">
        <f>ROUND((IF($C169="",Basic,MID($C169,FIND("RM",$C169)+3,4))+$AP164+$AQ169)/WorkDays/WorkHours*AM$6,4)</f>
        <v>11.6731</v>
      </c>
      <c r="AN165" s="193">
        <f>ROUND((IF($C169="",Basic,MID($C169,FIND("RM",$C169)+3,4))+$AP164+$AQ169)/WorkDays/WorkHours*AN$6,4)</f>
        <v>17.509599999999999</v>
      </c>
      <c r="AO165" s="262"/>
      <c r="AP165" s="265"/>
      <c r="AQ165" s="86"/>
      <c r="AR165" s="194"/>
      <c r="AS165" s="194"/>
      <c r="AT165" s="194"/>
      <c r="AU165" s="256"/>
    </row>
    <row r="166" spans="1:47" s="213" customFormat="1" ht="33" customHeight="1" x14ac:dyDescent="0.35">
      <c r="A166" s="189"/>
      <c r="B166" s="184"/>
      <c r="C166" s="195" t="str">
        <f>_xlfn.IFNA(INDEX(Masterlist!E:E,MATCH(B164,Masterlist!B:B,0)),"")</f>
        <v>Phone No. 30</v>
      </c>
      <c r="D166" s="1"/>
      <c r="E166" s="196" t="s">
        <v>175</v>
      </c>
      <c r="F166" s="197">
        <f>IFERROR(IF(F$6="Sun","",IF(INDEX(Attendance!$S:$S,MATCH($B164&amp;F$7,Attendance!$N:$N,0))=TRUE,"",IF(F165&lt;8,"",INDEX(Attendance!$G:$G,MATCH($B164&amp;F$7,Attendance!$N:$N,0))))),"")</f>
        <v>2</v>
      </c>
      <c r="G166" s="197">
        <f>IFERROR(IF(G$6="Sun","",IF(INDEX(Attendance!$S:$S,MATCH($B164&amp;G$7,Attendance!$N:$N,0))=TRUE,"",IF(G165&lt;8,"",INDEX(Attendance!$G:$G,MATCH($B164&amp;G$7,Attendance!$N:$N,0))))),"")</f>
        <v>2</v>
      </c>
      <c r="H166" s="197">
        <f>IFERROR(IF(H$6="Sun","",IF(INDEX(Attendance!$S:$S,MATCH($B164&amp;H$7,Attendance!$N:$N,0))=TRUE,"",IF(H165&lt;8,"",INDEX(Attendance!$G:$G,MATCH($B164&amp;H$7,Attendance!$N:$N,0))))),"")</f>
        <v>2</v>
      </c>
      <c r="I166" s="197">
        <f>IFERROR(IF(I$6="Sun","",IF(INDEX(Attendance!$S:$S,MATCH($B164&amp;I$7,Attendance!$N:$N,0))=TRUE,"",IF(I165&lt;8,"",INDEX(Attendance!$G:$G,MATCH($B164&amp;I$7,Attendance!$N:$N,0))))),"")</f>
        <v>0</v>
      </c>
      <c r="J166" s="197">
        <f>IFERROR(IF(J$6="Sun","",IF(INDEX(Attendance!$S:$S,MATCH($B164&amp;J$7,Attendance!$N:$N,0))=TRUE,"",IF(J165&lt;8,"",INDEX(Attendance!$G:$G,MATCH($B164&amp;J$7,Attendance!$N:$N,0))))),"")</f>
        <v>2</v>
      </c>
      <c r="K166" s="197">
        <f>IFERROR(IF(K$6="Sun","",IF(INDEX(Attendance!$S:$S,MATCH($B164&amp;K$7,Attendance!$N:$N,0))=TRUE,"",IF(K165&lt;8,"",INDEX(Attendance!$G:$G,MATCH($B164&amp;K$7,Attendance!$N:$N,0))))),"")</f>
        <v>2</v>
      </c>
      <c r="L166" s="197" t="str">
        <f>IFERROR(IF(L$6="Sun","",IF(INDEX(Attendance!$S:$S,MATCH($B164&amp;L$7,Attendance!$N:$N,0))=TRUE,"",IF(L165&lt;8,"",INDEX(Attendance!$G:$G,MATCH($B164&amp;L$7,Attendance!$N:$N,0))))),"")</f>
        <v/>
      </c>
      <c r="M166" s="197">
        <f>IFERROR(IF(M$6="Sun","",IF(INDEX(Attendance!$S:$S,MATCH($B164&amp;M$7,Attendance!$N:$N,0))=TRUE,"",IF(M165&lt;8,"",INDEX(Attendance!$G:$G,MATCH($B164&amp;M$7,Attendance!$N:$N,0))))),"")</f>
        <v>3</v>
      </c>
      <c r="N166" s="197">
        <f>IFERROR(IF(N$6="Sun","",IF(INDEX(Attendance!$S:$S,MATCH($B164&amp;N$7,Attendance!$N:$N,0))=TRUE,"",IF(N165&lt;8,"",INDEX(Attendance!$G:$G,MATCH($B164&amp;N$7,Attendance!$N:$N,0))))),"")</f>
        <v>3</v>
      </c>
      <c r="O166" s="197" t="str">
        <f>IFERROR(IF(O$6="Sun","",IF(INDEX(Attendance!$S:$S,MATCH($B164&amp;O$7,Attendance!$N:$N,0))=TRUE,"",IF(O165&lt;8,"",INDEX(Attendance!$G:$G,MATCH($B164&amp;O$7,Attendance!$N:$N,0))))),"")</f>
        <v/>
      </c>
      <c r="P166" s="197" t="str">
        <f>IFERROR(IF(P$6="Sun","",IF(INDEX(Attendance!$S:$S,MATCH($B164&amp;P$7,Attendance!$N:$N,0))=TRUE,"",IF(P165&lt;8,"",INDEX(Attendance!$G:$G,MATCH($B164&amp;P$7,Attendance!$N:$N,0))))),"")</f>
        <v/>
      </c>
      <c r="Q166" s="197" t="str">
        <f>IFERROR(IF(Q$6="Sun","",IF(INDEX(Attendance!$S:$S,MATCH($B164&amp;Q$7,Attendance!$N:$N,0))=TRUE,"",IF(Q165&lt;8,"",INDEX(Attendance!$G:$G,MATCH($B164&amp;Q$7,Attendance!$N:$N,0))))),"")</f>
        <v/>
      </c>
      <c r="R166" s="197" t="str">
        <f>IFERROR(IF(R$6="Sun","",IF(INDEX(Attendance!$S:$S,MATCH($B164&amp;R$7,Attendance!$N:$N,0))=TRUE,"",IF(R165&lt;8,"",INDEX(Attendance!$G:$G,MATCH($B164&amp;R$7,Attendance!$N:$N,0))))),"")</f>
        <v/>
      </c>
      <c r="S166" s="197" t="str">
        <f>IFERROR(IF(S$6="Sun","",IF(INDEX(Attendance!$S:$S,MATCH($B164&amp;S$7,Attendance!$N:$N,0))=TRUE,"",IF(S165&lt;8,"",INDEX(Attendance!$G:$G,MATCH($B164&amp;S$7,Attendance!$N:$N,0))))),"")</f>
        <v/>
      </c>
      <c r="T166" s="197" t="str">
        <f>IFERROR(IF(T$6="Sun","",IF(INDEX(Attendance!$S:$S,MATCH($B164&amp;T$7,Attendance!$N:$N,0))=TRUE,"",IF(T165&lt;8,"",INDEX(Attendance!$G:$G,MATCH($B164&amp;T$7,Attendance!$N:$N,0))))),"")</f>
        <v/>
      </c>
      <c r="U166" s="197" t="str">
        <f>IFERROR(IF(U$6="Sun","",IF(INDEX(Attendance!$S:$S,MATCH($B164&amp;U$7,Attendance!$N:$N,0))=TRUE,"",IF(U165&lt;8,"",INDEX(Attendance!$G:$G,MATCH($B164&amp;U$7,Attendance!$N:$N,0))))),"")</f>
        <v/>
      </c>
      <c r="V166" s="197" t="str">
        <f>IFERROR(IF(V$6="Sun","",IF(INDEX(Attendance!$S:$S,MATCH($B164&amp;V$7,Attendance!$N:$N,0))=TRUE,"",IF(V165&lt;8,"",INDEX(Attendance!$G:$G,MATCH($B164&amp;V$7,Attendance!$N:$N,0))))),"")</f>
        <v/>
      </c>
      <c r="W166" s="197" t="str">
        <f>IFERROR(IF(W$6="Sun","",IF(INDEX(Attendance!$S:$S,MATCH($B164&amp;W$7,Attendance!$N:$N,0))=TRUE,"",IF(W165&lt;8,"",INDEX(Attendance!$G:$G,MATCH($B164&amp;W$7,Attendance!$N:$N,0))))),"")</f>
        <v/>
      </c>
      <c r="X166" s="197" t="str">
        <f>IFERROR(IF(X$6="Sun","",IF(INDEX(Attendance!$S:$S,MATCH($B164&amp;X$7,Attendance!$N:$N,0))=TRUE,"",IF(X165&lt;8,"",INDEX(Attendance!$G:$G,MATCH($B164&amp;X$7,Attendance!$N:$N,0))))),"")</f>
        <v/>
      </c>
      <c r="Y166" s="197" t="str">
        <f>IFERROR(IF(Y$6="Sun","",IF(INDEX(Attendance!$S:$S,MATCH($B164&amp;Y$7,Attendance!$N:$N,0))=TRUE,"",IF(Y165&lt;8,"",INDEX(Attendance!$G:$G,MATCH($B164&amp;Y$7,Attendance!$N:$N,0))))),"")</f>
        <v/>
      </c>
      <c r="Z166" s="197" t="str">
        <f>IFERROR(IF(Z$6="Sun","",IF(INDEX(Attendance!$S:$S,MATCH($B164&amp;Z$7,Attendance!$N:$N,0))=TRUE,"",IF(Z165&lt;8,"",INDEX(Attendance!$G:$G,MATCH($B164&amp;Z$7,Attendance!$N:$N,0))))),"")</f>
        <v/>
      </c>
      <c r="AA166" s="197" t="str">
        <f>IFERROR(IF(AA$6="Sun","",IF(INDEX(Attendance!$S:$S,MATCH($B164&amp;AA$7,Attendance!$N:$N,0))=TRUE,"",IF(AA165&lt;8,"",INDEX(Attendance!$G:$G,MATCH($B164&amp;AA$7,Attendance!$N:$N,0))))),"")</f>
        <v/>
      </c>
      <c r="AB166" s="197" t="str">
        <f>IFERROR(IF(AB$6="Sun","",IF(INDEX(Attendance!$S:$S,MATCH($B164&amp;AB$7,Attendance!$N:$N,0))=TRUE,"",IF(AB165&lt;8,"",INDEX(Attendance!$G:$G,MATCH($B164&amp;AB$7,Attendance!$N:$N,0))))),"")</f>
        <v/>
      </c>
      <c r="AC166" s="197" t="str">
        <f>IFERROR(IF(AC$6="Sun","",IF(INDEX(Attendance!$S:$S,MATCH($B164&amp;AC$7,Attendance!$N:$N,0))=TRUE,"",IF(AC165&lt;8,"",INDEX(Attendance!$G:$G,MATCH($B164&amp;AC$7,Attendance!$N:$N,0))))),"")</f>
        <v/>
      </c>
      <c r="AD166" s="197" t="str">
        <f>IFERROR(IF(AD$6="Sun","",IF(INDEX(Attendance!$S:$S,MATCH($B164&amp;AD$7,Attendance!$N:$N,0))=TRUE,"",IF(AD165&lt;8,"",INDEX(Attendance!$G:$G,MATCH($B164&amp;AD$7,Attendance!$N:$N,0))))),"")</f>
        <v/>
      </c>
      <c r="AE166" s="197" t="str">
        <f>IFERROR(IF(AE$6="Sun","",IF(INDEX(Attendance!$S:$S,MATCH($B164&amp;AE$7,Attendance!$N:$N,0))=TRUE,"",IF(AE165&lt;8,"",INDEX(Attendance!$G:$G,MATCH($B164&amp;AE$7,Attendance!$N:$N,0))))),"")</f>
        <v/>
      </c>
      <c r="AF166" s="197" t="str">
        <f>IFERROR(IF(AF$6="Sun","",IF(INDEX(Attendance!$S:$S,MATCH($B164&amp;AF$7,Attendance!$N:$N,0))=TRUE,"",IF(AF165&lt;8,"",INDEX(Attendance!$G:$G,MATCH($B164&amp;AF$7,Attendance!$N:$N,0))))),"")</f>
        <v/>
      </c>
      <c r="AG166" s="197" t="str">
        <f>IFERROR(IF(AG$6="Sun","",IF(INDEX(Attendance!$S:$S,MATCH($B164&amp;AG$7,Attendance!$N:$N,0))=TRUE,"",IF(AG165&lt;8,"",INDEX(Attendance!$G:$G,MATCH($B164&amp;AG$7,Attendance!$N:$N,0))))),"")</f>
        <v/>
      </c>
      <c r="AH166" s="197" t="str">
        <f>IFERROR(IF(AH$6="Sun","",IF(INDEX(Attendance!$S:$S,MATCH($B164&amp;AH$7,Attendance!$N:$N,0))=TRUE,"",IF(AH165&lt;8,"",INDEX(Attendance!$G:$G,MATCH($B164&amp;AH$7,Attendance!$N:$N,0))))),"")</f>
        <v/>
      </c>
      <c r="AI166" s="197" t="str">
        <f>IFERROR(IF(AI$6="Sun","",IF(INDEX(Attendance!$S:$S,MATCH($B164&amp;AI$7,Attendance!$N:$N,0))=TRUE,"",IF(AI165&lt;8,"",INDEX(Attendance!$G:$G,MATCH($B164&amp;AI$7,Attendance!$N:$N,0))))),"")</f>
        <v/>
      </c>
      <c r="AJ166" s="197" t="str">
        <f>IFERROR(IF(AJ$6="Sun","",IF(INDEX(Attendance!$S:$S,MATCH($B164&amp;AJ$7,Attendance!$N:$N,0))=TRUE,"",IF(AJ165&lt;8,"",INDEX(Attendance!$G:$G,MATCH($B164&amp;AJ$7,Attendance!$N:$N,0))))),"")</f>
        <v/>
      </c>
      <c r="AK166" s="259"/>
      <c r="AL166" s="198"/>
      <c r="AM166" s="198"/>
      <c r="AN166" s="198"/>
      <c r="AO166" s="262"/>
      <c r="AP166" s="265"/>
      <c r="AQ166" s="86"/>
      <c r="AR166" s="194"/>
      <c r="AS166" s="194"/>
      <c r="AT166" s="194"/>
      <c r="AU166" s="256"/>
    </row>
    <row r="167" spans="1:47" s="213" customFormat="1" ht="33" customHeight="1" x14ac:dyDescent="0.35">
      <c r="A167" s="189"/>
      <c r="B167" s="184"/>
      <c r="C167" s="195" t="str">
        <f>_xlfn.IFNA(INDEX(Masterlist!F:F,MATCH(B164,Masterlist!B:B,0)),"")</f>
        <v>Acc No. 30 Bank Code 30</v>
      </c>
      <c r="D167" s="88"/>
      <c r="E167" s="196"/>
      <c r="F167" s="199"/>
      <c r="G167" s="200"/>
      <c r="H167" s="192"/>
      <c r="I167" s="192"/>
      <c r="J167" s="192"/>
      <c r="K167" s="192"/>
      <c r="L167" s="192"/>
      <c r="M167" s="192"/>
      <c r="N167" s="192"/>
      <c r="O167" s="192"/>
      <c r="P167" s="192"/>
      <c r="Q167" s="201"/>
      <c r="R167" s="201"/>
      <c r="S167" s="192"/>
      <c r="T167" s="192"/>
      <c r="U167" s="192"/>
      <c r="V167" s="192"/>
      <c r="W167" s="192"/>
      <c r="X167" s="192"/>
      <c r="Y167" s="192"/>
      <c r="Z167" s="192"/>
      <c r="AA167" s="192"/>
      <c r="AB167" s="192"/>
      <c r="AC167" s="192"/>
      <c r="AD167" s="192"/>
      <c r="AE167" s="192"/>
      <c r="AF167" s="192"/>
      <c r="AG167" s="192"/>
      <c r="AH167" s="192"/>
      <c r="AI167" s="192"/>
      <c r="AJ167" s="192"/>
      <c r="AK167" s="259"/>
      <c r="AL167" s="198"/>
      <c r="AM167" s="198"/>
      <c r="AN167" s="198"/>
      <c r="AO167" s="262"/>
      <c r="AP167" s="265"/>
      <c r="AQ167" s="86"/>
      <c r="AR167" s="194"/>
      <c r="AS167" s="194"/>
      <c r="AT167" s="194"/>
      <c r="AU167" s="256"/>
    </row>
    <row r="168" spans="1:47" s="213" customFormat="1" ht="33" customHeight="1" x14ac:dyDescent="0.35">
      <c r="A168" s="189"/>
      <c r="B168" s="184"/>
      <c r="C168" s="202">
        <f>_xlfn.IFNA(INDEX(Masterlist!I:I,MATCH(B164,Masterlist!B:B,0)),"")</f>
        <v>43777</v>
      </c>
      <c r="D168" s="226" t="str">
        <f>_xlfn.IFNA(IF(INDEX(Attendance!H:H,MATCH(B164,Attendance!$A:$A,0))="VMI","SCOPE ALLW",""),"")</f>
        <v/>
      </c>
      <c r="E168" s="196" t="s">
        <v>13</v>
      </c>
      <c r="F168" s="203">
        <f>IFERROR(IF(AND(RIGHT(F164,1)="N",VALUE(F165)&gt;=8),Database!$I$3,""),"")</f>
        <v>2</v>
      </c>
      <c r="G168" s="192">
        <f>IFERROR(IF(AND(RIGHT(G164,1)="N",VALUE(G165)&gt;=8),Database!$I$3,""),"")</f>
        <v>2</v>
      </c>
      <c r="H168" s="199">
        <f>IFERROR(IF(AND(RIGHT(H164,1)="N",VALUE(H165)&gt;=8),Database!$I$3,""),"")</f>
        <v>2</v>
      </c>
      <c r="I168" s="192" t="str">
        <f>IFERROR(IF(AND(RIGHT(I164,1)="N",VALUE(I165)&gt;=8),Database!$I$3,""),"")</f>
        <v/>
      </c>
      <c r="J168" s="192">
        <f>IFERROR(IF(AND(RIGHT(J164,1)="N",VALUE(J165)&gt;=8),Database!$I$3,""),"")</f>
        <v>2</v>
      </c>
      <c r="K168" s="192">
        <f>IFERROR(IF(AND(RIGHT(K164,1)="N",VALUE(K165)&gt;=8),Database!$I$3,""),"")</f>
        <v>2</v>
      </c>
      <c r="L168" s="192" t="str">
        <f>IFERROR(IF(AND(RIGHT(L164,1)="N",VALUE(L165)&gt;=8),Database!$I$3,""),"")</f>
        <v/>
      </c>
      <c r="M168" s="192">
        <f>IFERROR(IF(AND(RIGHT(M164,1)="N",VALUE(M165)&gt;=8),Database!$I$3,""),"")</f>
        <v>2</v>
      </c>
      <c r="N168" s="192">
        <f>IFERROR(IF(AND(RIGHT(N164,1)="N",VALUE(N165)&gt;=8),Database!$I$3,""),"")</f>
        <v>2</v>
      </c>
      <c r="O168" s="192" t="str">
        <f>IFERROR(IF(AND(RIGHT(O164,1)="N",VALUE(O165)&gt;=8),Database!$I$3,""),"")</f>
        <v/>
      </c>
      <c r="P168" s="192" t="str">
        <f>IFERROR(IF(AND(RIGHT(P164,1)="N",VALUE(P165)&gt;=8),Database!$I$3,""),"")</f>
        <v/>
      </c>
      <c r="Q168" s="192" t="str">
        <f>IFERROR(IF(AND(RIGHT(Q164,1)="N",VALUE(Q165)&gt;=8),Database!$I$3,""),"")</f>
        <v/>
      </c>
      <c r="R168" s="192" t="str">
        <f>IFERROR(IF(AND(RIGHT(R164,1)="N",VALUE(R165)&gt;=8),Database!$I$3,""),"")</f>
        <v/>
      </c>
      <c r="S168" s="192" t="str">
        <f>IFERROR(IF(AND(RIGHT(S164,1)="N",VALUE(S165)&gt;=8),Database!$I$3,""),"")</f>
        <v/>
      </c>
      <c r="T168" s="192" t="str">
        <f>IFERROR(IF(AND(RIGHT(T164,1)="N",VALUE(T165)&gt;=8),Database!$I$3,""),"")</f>
        <v/>
      </c>
      <c r="U168" s="192" t="str">
        <f>IFERROR(IF(AND(RIGHT(U164,1)="N",VALUE(U165)&gt;=8),Database!$I$3,""),"")</f>
        <v/>
      </c>
      <c r="V168" s="192" t="str">
        <f>IFERROR(IF(AND(RIGHT(V164,1)="N",VALUE(V165)&gt;=8),Database!$I$3,""),"")</f>
        <v/>
      </c>
      <c r="W168" s="192" t="str">
        <f>IFERROR(IF(AND(RIGHT(W164,1)="N",VALUE(W165)&gt;=8),Database!$I$3,""),"")</f>
        <v/>
      </c>
      <c r="X168" s="192" t="str">
        <f>IFERROR(IF(AND(RIGHT(X164,1)="N",VALUE(X165)&gt;=8),Database!$I$3,""),"")</f>
        <v/>
      </c>
      <c r="Y168" s="192" t="str">
        <f>IFERROR(IF(AND(RIGHT(Y164,1)="N",VALUE(Y165)&gt;=8),Database!$I$3,""),"")</f>
        <v/>
      </c>
      <c r="Z168" s="192" t="str">
        <f>IFERROR(IF(AND(RIGHT(Z164,1)="N",VALUE(Z165)&gt;=8),Database!$I$3,""),"")</f>
        <v/>
      </c>
      <c r="AA168" s="192" t="str">
        <f>IFERROR(IF(AND(RIGHT(AA164,1)="N",VALUE(AA165)&gt;=8),Database!$I$3,""),"")</f>
        <v/>
      </c>
      <c r="AB168" s="192" t="str">
        <f>IFERROR(IF(AND(RIGHT(AB164,1)="N",VALUE(AB165)&gt;=8),Database!$I$3,""),"")</f>
        <v/>
      </c>
      <c r="AC168" s="192" t="str">
        <f>IFERROR(IF(AND(RIGHT(AC164,1)="N",VALUE(AC165)&gt;=8),Database!$I$3,""),"")</f>
        <v/>
      </c>
      <c r="AD168" s="192" t="str">
        <f>IFERROR(IF(AND(RIGHT(AD164,1)="N",VALUE(AD165)&gt;=8),Database!$I$3,""),"")</f>
        <v/>
      </c>
      <c r="AE168" s="192" t="str">
        <f>IFERROR(IF(AND(RIGHT(AE164,1)="N",VALUE(AE165)&gt;=8),Database!$I$3,""),"")</f>
        <v/>
      </c>
      <c r="AF168" s="192" t="str">
        <f>IFERROR(IF(AND(RIGHT(AF164,1)="N",VALUE(AF165)&gt;=8),Database!$I$3,""),"")</f>
        <v/>
      </c>
      <c r="AG168" s="192" t="str">
        <f>IFERROR(IF(AND(RIGHT(AG164,1)="N",VALUE(AG165)&gt;=8),Database!$I$3,""),"")</f>
        <v/>
      </c>
      <c r="AH168" s="192" t="str">
        <f>IFERROR(IF(AND(RIGHT(AH164,1)="N",VALUE(AH165)&gt;=8),Database!$I$3,""),"")</f>
        <v/>
      </c>
      <c r="AI168" s="192" t="str">
        <f>IFERROR(IF(AND(RIGHT(AI164,1)="N",VALUE(AI165)&gt;=8),Database!$I$3,""),"")</f>
        <v/>
      </c>
      <c r="AJ168" s="192" t="str">
        <f>IFERROR(IF(AND(RIGHT(AJ164,1)="N",VALUE(AJ165)&gt;=8),Database!$I$3,""),"")</f>
        <v/>
      </c>
      <c r="AK168" s="259"/>
      <c r="AL168" s="204"/>
      <c r="AM168" s="198"/>
      <c r="AN168" s="198"/>
      <c r="AO168" s="262"/>
      <c r="AP168" s="265"/>
      <c r="AQ168" s="86"/>
      <c r="AR168" s="194"/>
      <c r="AS168" s="194"/>
      <c r="AT168" s="194"/>
      <c r="AU168" s="256"/>
    </row>
    <row r="169" spans="1:47" s="213" customFormat="1" ht="33" customHeight="1" thickBot="1" x14ac:dyDescent="0.4">
      <c r="A169" s="189"/>
      <c r="B169" s="205"/>
      <c r="C169" s="222"/>
      <c r="D169" s="28"/>
      <c r="E169" s="206" t="s">
        <v>176</v>
      </c>
      <c r="F169" s="207">
        <f>IFERROR(IF(INDEX(Attendance!$T:$T,MATCH($B164&amp;F$7,Attendance!$N:$N,0))=TRUE,"L",IF(SUM(F165:F166)&gt;=10,5,"")),"")</f>
        <v>5</v>
      </c>
      <c r="G169" s="207">
        <f>IFERROR(IF(INDEX(Attendance!$T:$T,MATCH($B164&amp;G$7,Attendance!$N:$N,0))=TRUE,"L",IF(SUM(G165:G166)&gt;=10,5,"")),"")</f>
        <v>5</v>
      </c>
      <c r="H169" s="208">
        <f>IFERROR(IF(INDEX(Attendance!$T:$T,MATCH($B164&amp;H$7,Attendance!$N:$N,0))=TRUE,"L",IF(SUM(H165:H166)&gt;=10,5,"")),"")</f>
        <v>5</v>
      </c>
      <c r="I169" s="208" t="str">
        <f>IFERROR(IF(INDEX(Attendance!$T:$T,MATCH($B164&amp;I$7,Attendance!$N:$N,0))=TRUE,"L",IF(SUM(I165:I166)&gt;=10,5,"")),"")</f>
        <v/>
      </c>
      <c r="J169" s="208">
        <f>IFERROR(IF(INDEX(Attendance!$T:$T,MATCH($B164&amp;J$7,Attendance!$N:$N,0))=TRUE,"L",IF(SUM(J165:J166)&gt;=10,5,"")),"")</f>
        <v>5</v>
      </c>
      <c r="K169" s="208">
        <f>IFERROR(IF(INDEX(Attendance!$T:$T,MATCH($B164&amp;K$7,Attendance!$N:$N,0))=TRUE,"L",IF(SUM(K165:K166)&gt;=10,5,"")),"")</f>
        <v>5</v>
      </c>
      <c r="L169" s="208" t="str">
        <f>IFERROR(IF(INDEX(Attendance!$T:$T,MATCH($B164&amp;L$7,Attendance!$N:$N,0))=TRUE,"L",IF(SUM(L165:L166)&gt;=10,5,"")),"")</f>
        <v/>
      </c>
      <c r="M169" s="208">
        <f>IFERROR(IF(INDEX(Attendance!$T:$T,MATCH($B164&amp;M$7,Attendance!$N:$N,0))=TRUE,"L",IF(SUM(M165:M166)&gt;=10,5,"")),"")</f>
        <v>5</v>
      </c>
      <c r="N169" s="208">
        <f>IFERROR(IF(INDEX(Attendance!$T:$T,MATCH($B164&amp;N$7,Attendance!$N:$N,0))=TRUE,"L",IF(SUM(N165:N166)&gt;=10,5,"")),"")</f>
        <v>5</v>
      </c>
      <c r="O169" s="208" t="str">
        <f>IFERROR(IF(INDEX(Attendance!$T:$T,MATCH($B164&amp;O$7,Attendance!$N:$N,0))=TRUE,"L",IF(SUM(O165:O166)&gt;=10,5,"")),"")</f>
        <v/>
      </c>
      <c r="P169" s="208" t="str">
        <f>IFERROR(IF(INDEX(Attendance!$T:$T,MATCH($B164&amp;P$7,Attendance!$N:$N,0))=TRUE,"L",IF(SUM(P165:P166)&gt;=10,5,"")),"")</f>
        <v/>
      </c>
      <c r="Q169" s="208" t="str">
        <f>IFERROR(IF(INDEX(Attendance!$T:$T,MATCH($B164&amp;Q$7,Attendance!$N:$N,0))=TRUE,"L",IF(SUM(Q165:Q166)&gt;=10,5,"")),"")</f>
        <v/>
      </c>
      <c r="R169" s="208" t="str">
        <f>IFERROR(IF(INDEX(Attendance!$T:$T,MATCH($B164&amp;R$7,Attendance!$N:$N,0))=TRUE,"L",IF(SUM(R165:R166)&gt;=10,5,"")),"")</f>
        <v/>
      </c>
      <c r="S169" s="208" t="str">
        <f>IFERROR(IF(INDEX(Attendance!$T:$T,MATCH($B164&amp;S$7,Attendance!$N:$N,0))=TRUE,"L",IF(SUM(S165:S166)&gt;=10,5,"")),"")</f>
        <v/>
      </c>
      <c r="T169" s="208" t="str">
        <f>IFERROR(IF(INDEX(Attendance!$T:$T,MATCH($B164&amp;T$7,Attendance!$N:$N,0))=TRUE,"L",IF(SUM(T165:T166)&gt;=10,5,"")),"")</f>
        <v/>
      </c>
      <c r="U169" s="208" t="str">
        <f>IFERROR(IF(INDEX(Attendance!$T:$T,MATCH($B164&amp;U$7,Attendance!$N:$N,0))=TRUE,"L",IF(SUM(U165:U166)&gt;=10,5,"")),"")</f>
        <v/>
      </c>
      <c r="V169" s="208" t="str">
        <f>IFERROR(IF(INDEX(Attendance!$T:$T,MATCH($B164&amp;V$7,Attendance!$N:$N,0))=TRUE,"L",IF(SUM(V165:V166)&gt;=10,5,"")),"")</f>
        <v/>
      </c>
      <c r="W169" s="208" t="str">
        <f>IFERROR(IF(INDEX(Attendance!$T:$T,MATCH($B164&amp;W$7,Attendance!$N:$N,0))=TRUE,"L",IF(SUM(W165:W166)&gt;=10,5,"")),"")</f>
        <v/>
      </c>
      <c r="X169" s="208" t="str">
        <f>IFERROR(IF(INDEX(Attendance!$T:$T,MATCH($B164&amp;X$7,Attendance!$N:$N,0))=TRUE,"L",IF(SUM(X165:X166)&gt;=10,5,"")),"")</f>
        <v/>
      </c>
      <c r="Y169" s="208" t="str">
        <f>IFERROR(IF(INDEX(Attendance!$T:$T,MATCH($B164&amp;Y$7,Attendance!$N:$N,0))=TRUE,"L",IF(SUM(Y165:Y166)&gt;=10,5,"")),"")</f>
        <v/>
      </c>
      <c r="Z169" s="208" t="str">
        <f>IFERROR(IF(INDEX(Attendance!$T:$T,MATCH($B164&amp;Z$7,Attendance!$N:$N,0))=TRUE,"L",IF(SUM(Z165:Z166)&gt;=10,5,"")),"")</f>
        <v/>
      </c>
      <c r="AA169" s="208" t="str">
        <f>IFERROR(IF(INDEX(Attendance!$T:$T,MATCH($B164&amp;AA$7,Attendance!$N:$N,0))=TRUE,"L",IF(SUM(AA165:AA166)&gt;=10,5,"")),"")</f>
        <v/>
      </c>
      <c r="AB169" s="208" t="str">
        <f>IFERROR(IF(INDEX(Attendance!$T:$T,MATCH($B164&amp;AB$7,Attendance!$N:$N,0))=TRUE,"L",IF(SUM(AB165:AB166)&gt;=10,5,"")),"")</f>
        <v/>
      </c>
      <c r="AC169" s="208" t="str">
        <f>IFERROR(IF(INDEX(Attendance!$T:$T,MATCH($B164&amp;AC$7,Attendance!$N:$N,0))=TRUE,"L",IF(SUM(AC165:AC166)&gt;=10,5,"")),"")</f>
        <v/>
      </c>
      <c r="AD169" s="208" t="str">
        <f>IFERROR(IF(INDEX(Attendance!$T:$T,MATCH($B164&amp;AD$7,Attendance!$N:$N,0))=TRUE,"L",IF(SUM(AD165:AD166)&gt;=10,5,"")),"")</f>
        <v/>
      </c>
      <c r="AE169" s="208" t="str">
        <f>IFERROR(IF(INDEX(Attendance!$T:$T,MATCH($B164&amp;AE$7,Attendance!$N:$N,0))=TRUE,"L",IF(SUM(AE165:AE166)&gt;=10,5,"")),"")</f>
        <v/>
      </c>
      <c r="AF169" s="208" t="str">
        <f>IFERROR(IF(INDEX(Attendance!$T:$T,MATCH($B164&amp;AF$7,Attendance!$N:$N,0))=TRUE,"L",IF(SUM(AF165:AF166)&gt;=10,5,"")),"")</f>
        <v/>
      </c>
      <c r="AG169" s="208" t="str">
        <f>IFERROR(IF(INDEX(Attendance!$T:$T,MATCH($B164&amp;AG$7,Attendance!$N:$N,0))=TRUE,"L",IF(SUM(AG165:AG166)&gt;=10,5,"")),"")</f>
        <v/>
      </c>
      <c r="AH169" s="208" t="str">
        <f>IFERROR(IF(INDEX(Attendance!$T:$T,MATCH($B164&amp;AH$7,Attendance!$N:$N,0))=TRUE,"L",IF(SUM(AH165:AH166)&gt;=10,5,"")),"")</f>
        <v/>
      </c>
      <c r="AI169" s="208" t="str">
        <f>IFERROR(IF(INDEX(Attendance!$T:$T,MATCH($B164&amp;AI$7,Attendance!$N:$N,0))=TRUE,"L",IF(SUM(AI165:AI166)&gt;=10,5,"")),"")</f>
        <v/>
      </c>
      <c r="AJ169" s="208" t="str">
        <f>IFERROR(IF(INDEX(Attendance!$T:$T,MATCH($B164&amp;AJ$7,Attendance!$N:$N,0))=TRUE,"L",IF(SUM(AJ165:AJ166)&gt;=10,5,"")),"")</f>
        <v/>
      </c>
      <c r="AK169" s="260"/>
      <c r="AL169" s="209">
        <f>ROUND(AL164*AL165,2)</f>
        <v>140.08000000000001</v>
      </c>
      <c r="AM169" s="209">
        <f>ROUND(AM164*AM165,2)</f>
        <v>0</v>
      </c>
      <c r="AN169" s="209">
        <f>ROUND(AN164*AN165,2)</f>
        <v>0</v>
      </c>
      <c r="AO169" s="263"/>
      <c r="AP169" s="266"/>
      <c r="AQ169" s="210">
        <f>AQ164*$AQ$5</f>
        <v>0</v>
      </c>
      <c r="AR169" s="211">
        <f>AR164*ROUND(IF($C169="",Basic,MID($C169,FIND("RM",$C169)+3,4))/WorkDays,2)</f>
        <v>0</v>
      </c>
      <c r="AS169" s="211">
        <f>AS164*ROUND(IF($C169="",Basic,MID($C169,FIND("RM",$C169)+3,4))/WorkDays,2)</f>
        <v>0</v>
      </c>
      <c r="AT169" s="211">
        <f>AT164*ROUND(IF($C169="",Basic,MID($C169,FIND("RM",$C169)+3,4))/WorkDays,2)</f>
        <v>92.3</v>
      </c>
      <c r="AU169" s="257"/>
    </row>
    <row r="170" spans="1:47" s="212" customFormat="1" ht="33" customHeight="1" x14ac:dyDescent="0.25">
      <c r="A170" s="175">
        <f t="shared" si="24"/>
        <v>28</v>
      </c>
      <c r="B170" s="184" t="str">
        <f>_xlfn.IFNA(INDEX(Attendance!$A:$A,MATCH(A170,Attendance!$M:$M,0)),"")</f>
        <v>Code 31</v>
      </c>
      <c r="C170" s="185" t="str">
        <f>_xlfn.IFNA(INDEX(Masterlist!C:C,MATCH(B170,Masterlist!B:B,0)),"")</f>
        <v>Name 31</v>
      </c>
      <c r="D170" s="87"/>
      <c r="E170" s="186" t="s">
        <v>173</v>
      </c>
      <c r="F170" s="83" t="str" cm="1">
        <f t="array" ref="F170">_xlfn.IFNA(IF(OR(VALUE(F$7&amp;$C$3)=PH),IF(F171="","PH",IF(INDEX(Attendance!$O:$O,MATCH($B170&amp;F$7,Attendance!$N:$N,0))&lt;"1200","PM","PN")),IF(F$6="Sun",IF(F171="","RD",IF(INDEX(Attendance!$O:$O,MATCH($B170&amp;F$7,Attendance!$N:$N,0))&lt;"1200","RM","RN")),IF(F171="",IF(F$7="","",IF(INDEX(Attendance!$I:$I,MATCH($B170&amp;F$7,Attendance!$N:$N,0))="ABS","AB","UL")),IF(INDEX(Attendance!$O:$O,MATCH($B170&amp;F$7,Attendance!$N:$N,0))&lt;"1200","M","N")))),"")</f>
        <v>AB</v>
      </c>
      <c r="G170" s="83" t="str" cm="1">
        <f t="array" ref="G170">_xlfn.IFNA(IF(OR(VALUE(G$7&amp;$C$3)=PH),IF(G171="","PH",IF(INDEX(Attendance!$O:$O,MATCH($B170&amp;G$7,Attendance!$N:$N,0))&lt;"1200","PM","PN")),IF(G$6="Sun",IF(G171="","RD",IF(INDEX(Attendance!$O:$O,MATCH($B170&amp;G$7,Attendance!$N:$N,0))&lt;"1200","RM","RN")),IF(G171="",IF(G$7="","",IF(INDEX(Attendance!$I:$I,MATCH($B170&amp;G$7,Attendance!$N:$N,0))="ABS","AB","UL")),IF(INDEX(Attendance!$O:$O,MATCH($B170&amp;G$7,Attendance!$N:$N,0))&lt;"1200","M","N")))),"")</f>
        <v>AB</v>
      </c>
      <c r="H170" s="83" t="str" cm="1">
        <f t="array" ref="H170">_xlfn.IFNA(IF(OR(VALUE(H$7&amp;$C$3)=PH),IF(H171="","PH",IF(INDEX(Attendance!$O:$O,MATCH($B170&amp;H$7,Attendance!$N:$N,0))&lt;"1200","PM","PN")),IF(H$6="Sun",IF(H171="","RD",IF(INDEX(Attendance!$O:$O,MATCH($B170&amp;H$7,Attendance!$N:$N,0))&lt;"1200","RM","RN")),IF(H171="",IF(H$7="","",IF(INDEX(Attendance!$I:$I,MATCH($B170&amp;H$7,Attendance!$N:$N,0))="ABS","AB","UL")),IF(INDEX(Attendance!$O:$O,MATCH($B170&amp;H$7,Attendance!$N:$N,0))&lt;"1200","M","N")))),"")</f>
        <v>AB</v>
      </c>
      <c r="I170" s="83" t="str" cm="1">
        <f t="array" ref="I170">_xlfn.IFNA(IF(OR(VALUE(I$7&amp;$C$3)=PH),IF(I171="","PH",IF(INDEX(Attendance!$O:$O,MATCH($B170&amp;I$7,Attendance!$N:$N,0))&lt;"1200","PM","PN")),IF(I$6="Sun",IF(I171="","RD",IF(INDEX(Attendance!$O:$O,MATCH($B170&amp;I$7,Attendance!$N:$N,0))&lt;"1200","RM","RN")),IF(I171="",IF(I$7="","",IF(INDEX(Attendance!$I:$I,MATCH($B170&amp;I$7,Attendance!$N:$N,0))="ABS","AB","UL")),IF(INDEX(Attendance!$O:$O,MATCH($B170&amp;I$7,Attendance!$N:$N,0))&lt;"1200","M","N")))),"")</f>
        <v>AB</v>
      </c>
      <c r="J170" s="83" t="str" cm="1">
        <f t="array" ref="J170">_xlfn.IFNA(IF(OR(VALUE(J$7&amp;$C$3)=PH),IF(J171="","PH",IF(INDEX(Attendance!$O:$O,MATCH($B170&amp;J$7,Attendance!$N:$N,0))&lt;"1200","PM","PN")),IF(J$6="Sun",IF(J171="","RD",IF(INDEX(Attendance!$O:$O,MATCH($B170&amp;J$7,Attendance!$N:$N,0))&lt;"1200","RM","RN")),IF(J171="",IF(J$7="","",IF(INDEX(Attendance!$I:$I,MATCH($B170&amp;J$7,Attendance!$N:$N,0))="ABS","AB","UL")),IF(INDEX(Attendance!$O:$O,MATCH($B170&amp;J$7,Attendance!$N:$N,0))&lt;"1200","M","N")))),"")</f>
        <v>AB</v>
      </c>
      <c r="K170" s="83" t="str" cm="1">
        <f t="array" ref="K170">_xlfn.IFNA(IF(OR(VALUE(K$7&amp;$C$3)=PH),IF(K171="","PH",IF(INDEX(Attendance!$O:$O,MATCH($B170&amp;K$7,Attendance!$N:$N,0))&lt;"1200","PM","PN")),IF(K$6="Sun",IF(K171="","RD",IF(INDEX(Attendance!$O:$O,MATCH($B170&amp;K$7,Attendance!$N:$N,0))&lt;"1200","RM","RN")),IF(K171="",IF(K$7="","",IF(INDEX(Attendance!$I:$I,MATCH($B170&amp;K$7,Attendance!$N:$N,0))="ABS","AB","UL")),IF(INDEX(Attendance!$O:$O,MATCH($B170&amp;K$7,Attendance!$N:$N,0))&lt;"1200","M","N")))),"")</f>
        <v>AB</v>
      </c>
      <c r="L170" s="83" t="str" cm="1">
        <f t="array" ref="L170">_xlfn.IFNA(IF(OR(VALUE(L$7&amp;$C$3)=PH),IF(L171="","PH",IF(INDEX(Attendance!$O:$O,MATCH($B170&amp;L$7,Attendance!$N:$N,0))&lt;"1200","PM","PN")),IF(L$6="Sun",IF(L171="","RD",IF(INDEX(Attendance!$O:$O,MATCH($B170&amp;L$7,Attendance!$N:$N,0))&lt;"1200","RM","RN")),IF(L171="",IF(L$7="","",IF(INDEX(Attendance!$I:$I,MATCH($B170&amp;L$7,Attendance!$N:$N,0))="ABS","AB","UL")),IF(INDEX(Attendance!$O:$O,MATCH($B170&amp;L$7,Attendance!$N:$N,0))&lt;"1200","M","N")))),"")</f>
        <v>RD</v>
      </c>
      <c r="M170" s="83" t="str" cm="1">
        <f t="array" ref="M170">_xlfn.IFNA(IF(OR(VALUE(M$7&amp;$C$3)=PH),IF(M171="","PH",IF(INDEX(Attendance!$O:$O,MATCH($B170&amp;M$7,Attendance!$N:$N,0))&lt;"1200","PM","PN")),IF(M$6="Sun",IF(M171="","RD",IF(INDEX(Attendance!$O:$O,MATCH($B170&amp;M$7,Attendance!$N:$N,0))&lt;"1200","RM","RN")),IF(M171="",IF(M$7="","",IF(INDEX(Attendance!$I:$I,MATCH($B170&amp;M$7,Attendance!$N:$N,0))="ABS","AB","UL")),IF(INDEX(Attendance!$O:$O,MATCH($B170&amp;M$7,Attendance!$N:$N,0))&lt;"1200","M","N")))),"")</f>
        <v>AB</v>
      </c>
      <c r="N170" s="83" t="str" cm="1">
        <f t="array" ref="N170">_xlfn.IFNA(IF(OR(VALUE(N$7&amp;$C$3)=PH),IF(N171="","PH",IF(INDEX(Attendance!$O:$O,MATCH($B170&amp;N$7,Attendance!$N:$N,0))&lt;"1200","PM","PN")),IF(N$6="Sun",IF(N171="","RD",IF(INDEX(Attendance!$O:$O,MATCH($B170&amp;N$7,Attendance!$N:$N,0))&lt;"1200","RM","RN")),IF(N171="",IF(N$7="","",IF(INDEX(Attendance!$I:$I,MATCH($B170&amp;N$7,Attendance!$N:$N,0))="ABS","AB","UL")),IF(INDEX(Attendance!$O:$O,MATCH($B170&amp;N$7,Attendance!$N:$N,0))&lt;"1200","M","N")))),"")</f>
        <v>AB</v>
      </c>
      <c r="O170" s="83" t="str" cm="1">
        <f t="array" ref="O170">_xlfn.IFNA(IF(OR(VALUE(O$7&amp;$C$3)=PH),IF(O171="","PH",IF(INDEX(Attendance!$O:$O,MATCH($B170&amp;O$7,Attendance!$N:$N,0))&lt;"1200","PM","PN")),IF(O$6="Sun",IF(O171="","RD",IF(INDEX(Attendance!$O:$O,MATCH($B170&amp;O$7,Attendance!$N:$N,0))&lt;"1200","RM","RN")),IF(O171="",IF(O$7="","",IF(INDEX(Attendance!$I:$I,MATCH($B170&amp;O$7,Attendance!$N:$N,0))="ABS","AB","UL")),IF(INDEX(Attendance!$O:$O,MATCH($B170&amp;O$7,Attendance!$N:$N,0))&lt;"1200","M","N")))),"")</f>
        <v>AB</v>
      </c>
      <c r="P170" s="83" t="str" cm="1">
        <f t="array" ref="P170">_xlfn.IFNA(IF(OR(VALUE(P$7&amp;$C$3)=PH),IF(P171="","PH",IF(INDEX(Attendance!$O:$O,MATCH($B170&amp;P$7,Attendance!$N:$N,0))&lt;"1200","PM","PN")),IF(P$6="Sun",IF(P171="","RD",IF(INDEX(Attendance!$O:$O,MATCH($B170&amp;P$7,Attendance!$N:$N,0))&lt;"1200","RM","RN")),IF(P171="",IF(P$7="","",IF(INDEX(Attendance!$I:$I,MATCH($B170&amp;P$7,Attendance!$N:$N,0))="ABS","AB","UL")),IF(INDEX(Attendance!$O:$O,MATCH($B170&amp;P$7,Attendance!$N:$N,0))&lt;"1200","M","N")))),"")</f>
        <v>AB</v>
      </c>
      <c r="Q170" s="83" t="str" cm="1">
        <f t="array" ref="Q170">_xlfn.IFNA(IF(OR(VALUE(Q$7&amp;$C$3)=PH),IF(Q171="","PH",IF(INDEX(Attendance!$O:$O,MATCH($B170&amp;Q$7,Attendance!$N:$N,0))&lt;"1200","PM","PN")),IF(Q$6="Sun",IF(Q171="","RD",IF(INDEX(Attendance!$O:$O,MATCH($B170&amp;Q$7,Attendance!$N:$N,0))&lt;"1200","RM","RN")),IF(Q171="",IF(Q$7="","",IF(INDEX(Attendance!$I:$I,MATCH($B170&amp;Q$7,Attendance!$N:$N,0))="ABS","AB","UL")),IF(INDEX(Attendance!$O:$O,MATCH($B170&amp;Q$7,Attendance!$N:$N,0))&lt;"1200","M","N")))),"")</f>
        <v>PH</v>
      </c>
      <c r="R170" s="83" t="str" cm="1">
        <f t="array" ref="R170">_xlfn.IFNA(IF(OR(VALUE(R$7&amp;$C$3)=PH),IF(R171="","PH",IF(INDEX(Attendance!$O:$O,MATCH($B170&amp;R$7,Attendance!$N:$N,0))&lt;"1200","PM","PN")),IF(R$6="Sun",IF(R171="","RD",IF(INDEX(Attendance!$O:$O,MATCH($B170&amp;R$7,Attendance!$N:$N,0))&lt;"1200","RM","RN")),IF(R171="",IF(R$7="","",IF(INDEX(Attendance!$I:$I,MATCH($B170&amp;R$7,Attendance!$N:$N,0))="ABS","AB","UL")),IF(INDEX(Attendance!$O:$O,MATCH($B170&amp;R$7,Attendance!$N:$N,0))&lt;"1200","M","N")))),"")</f>
        <v>PH</v>
      </c>
      <c r="S170" s="83" t="str" cm="1">
        <f t="array" ref="S170">_xlfn.IFNA(IF(OR(VALUE(S$7&amp;$C$3)=PH),IF(S171="","PH",IF(INDEX(Attendance!$O:$O,MATCH($B170&amp;S$7,Attendance!$N:$N,0))&lt;"1200","PM","PN")),IF(S$6="Sun",IF(S171="","RD",IF(INDEX(Attendance!$O:$O,MATCH($B170&amp;S$7,Attendance!$N:$N,0))&lt;"1200","RM","RN")),IF(S171="",IF(S$7="","",IF(INDEX(Attendance!$I:$I,MATCH($B170&amp;S$7,Attendance!$N:$N,0))="ABS","AB","UL")),IF(INDEX(Attendance!$O:$O,MATCH($B170&amp;S$7,Attendance!$N:$N,0))&lt;"1200","M","N")))),"")</f>
        <v>RD</v>
      </c>
      <c r="T170" s="83" t="str" cm="1">
        <f t="array" ref="T170">_xlfn.IFNA(IF(OR(VALUE(T$7&amp;$C$3)=PH),IF(T171="","PH",IF(INDEX(Attendance!$O:$O,MATCH($B170&amp;T$7,Attendance!$N:$N,0))&lt;"1200","PM","PN")),IF(T$6="Sun",IF(T171="","RD",IF(INDEX(Attendance!$O:$O,MATCH($B170&amp;T$7,Attendance!$N:$N,0))&lt;"1200","RM","RN")),IF(T171="",IF(T$7="","",IF(INDEX(Attendance!$I:$I,MATCH($B170&amp;T$7,Attendance!$N:$N,0))="ABS","AB","UL")),IF(INDEX(Attendance!$O:$O,MATCH($B170&amp;T$7,Attendance!$N:$N,0))&lt;"1200","M","N")))),"")</f>
        <v>AB</v>
      </c>
      <c r="U170" s="83" t="str" cm="1">
        <f t="array" ref="U170">_xlfn.IFNA(IF(OR(VALUE(U$7&amp;$C$3)=PH),IF(U171="","PH",IF(INDEX(Attendance!$O:$O,MATCH($B170&amp;U$7,Attendance!$N:$N,0))&lt;"1200","PM","PN")),IF(U$6="Sun",IF(U171="","RD",IF(INDEX(Attendance!$O:$O,MATCH($B170&amp;U$7,Attendance!$N:$N,0))&lt;"1200","RM","RN")),IF(U171="",IF(U$7="","",IF(INDEX(Attendance!$I:$I,MATCH($B170&amp;U$7,Attendance!$N:$N,0))="ABS","AB","UL")),IF(INDEX(Attendance!$O:$O,MATCH($B170&amp;U$7,Attendance!$N:$N,0))&lt;"1200","M","N")))),"")</f>
        <v>UL</v>
      </c>
      <c r="V170" s="83" t="str" cm="1">
        <f t="array" ref="V170">_xlfn.IFNA(IF(OR(VALUE(V$7&amp;$C$3)=PH),IF(V171="","PH",IF(INDEX(Attendance!$O:$O,MATCH($B170&amp;V$7,Attendance!$N:$N,0))&lt;"1200","PM","PN")),IF(V$6="Sun",IF(V171="","RD",IF(INDEX(Attendance!$O:$O,MATCH($B170&amp;V$7,Attendance!$N:$N,0))&lt;"1200","RM","RN")),IF(V171="",IF(V$7="","",IF(INDEX(Attendance!$I:$I,MATCH($B170&amp;V$7,Attendance!$N:$N,0))="ABS","AB","UL")),IF(INDEX(Attendance!$O:$O,MATCH($B170&amp;V$7,Attendance!$N:$N,0))&lt;"1200","M","N")))),"")</f>
        <v>UL</v>
      </c>
      <c r="W170" s="83" t="str" cm="1">
        <f t="array" ref="W170">_xlfn.IFNA(IF(OR(VALUE(W$7&amp;$C$3)=PH),IF(W171="","PH",IF(INDEX(Attendance!$O:$O,MATCH($B170&amp;W$7,Attendance!$N:$N,0))&lt;"1200","PM","PN")),IF(W$6="Sun",IF(W171="","RD",IF(INDEX(Attendance!$O:$O,MATCH($B170&amp;W$7,Attendance!$N:$N,0))&lt;"1200","RM","RN")),IF(W171="",IF(W$7="","",IF(INDEX(Attendance!$I:$I,MATCH($B170&amp;W$7,Attendance!$N:$N,0))="ABS","AB","UL")),IF(INDEX(Attendance!$O:$O,MATCH($B170&amp;W$7,Attendance!$N:$N,0))&lt;"1200","M","N")))),"")</f>
        <v>UL</v>
      </c>
      <c r="X170" s="83" t="str" cm="1">
        <f t="array" ref="X170">_xlfn.IFNA(IF(OR(VALUE(X$7&amp;$C$3)=PH),IF(X171="","PH",IF(INDEX(Attendance!$O:$O,MATCH($B170&amp;X$7,Attendance!$N:$N,0))&lt;"1200","PM","PN")),IF(X$6="Sun",IF(X171="","RD",IF(INDEX(Attendance!$O:$O,MATCH($B170&amp;X$7,Attendance!$N:$N,0))&lt;"1200","RM","RN")),IF(X171="",IF(X$7="","",IF(INDEX(Attendance!$I:$I,MATCH($B170&amp;X$7,Attendance!$N:$N,0))="ABS","AB","UL")),IF(INDEX(Attendance!$O:$O,MATCH($B170&amp;X$7,Attendance!$N:$N,0))&lt;"1200","M","N")))),"")</f>
        <v>UL</v>
      </c>
      <c r="Y170" s="83" t="str" cm="1">
        <f t="array" ref="Y170">_xlfn.IFNA(IF(OR(VALUE(Y$7&amp;$C$3)=PH),IF(Y171="","PH",IF(INDEX(Attendance!$O:$O,MATCH($B170&amp;Y$7,Attendance!$N:$N,0))&lt;"1200","PM","PN")),IF(Y$6="Sun",IF(Y171="","RD",IF(INDEX(Attendance!$O:$O,MATCH($B170&amp;Y$7,Attendance!$N:$N,0))&lt;"1200","RM","RN")),IF(Y171="",IF(Y$7="","",IF(INDEX(Attendance!$I:$I,MATCH($B170&amp;Y$7,Attendance!$N:$N,0))="ABS","AB","UL")),IF(INDEX(Attendance!$O:$O,MATCH($B170&amp;Y$7,Attendance!$N:$N,0))&lt;"1200","M","N")))),"")</f>
        <v>UL</v>
      </c>
      <c r="Z170" s="83" t="str" cm="1">
        <f t="array" ref="Z170">_xlfn.IFNA(IF(OR(VALUE(Z$7&amp;$C$3)=PH),IF(Z171="","PH",IF(INDEX(Attendance!$O:$O,MATCH($B170&amp;Z$7,Attendance!$N:$N,0))&lt;"1200","PM","PN")),IF(Z$6="Sun",IF(Z171="","RD",IF(INDEX(Attendance!$O:$O,MATCH($B170&amp;Z$7,Attendance!$N:$N,0))&lt;"1200","RM","RN")),IF(Z171="",IF(Z$7="","",IF(INDEX(Attendance!$I:$I,MATCH($B170&amp;Z$7,Attendance!$N:$N,0))="ABS","AB","UL")),IF(INDEX(Attendance!$O:$O,MATCH($B170&amp;Z$7,Attendance!$N:$N,0))&lt;"1200","M","N")))),"")</f>
        <v>RD</v>
      </c>
      <c r="AA170" s="83" t="str" cm="1">
        <f t="array" ref="AA170">_xlfn.IFNA(IF(OR(VALUE(AA$7&amp;$C$3)=PH),IF(AA171="","PH",IF(INDEX(Attendance!$O:$O,MATCH($B170&amp;AA$7,Attendance!$N:$N,0))&lt;"1200","PM","PN")),IF(AA$6="Sun",IF(AA171="","RD",IF(INDEX(Attendance!$O:$O,MATCH($B170&amp;AA$7,Attendance!$N:$N,0))&lt;"1200","RM","RN")),IF(AA171="",IF(AA$7="","",IF(INDEX(Attendance!$I:$I,MATCH($B170&amp;AA$7,Attendance!$N:$N,0))="ABS","AB","UL")),IF(INDEX(Attendance!$O:$O,MATCH($B170&amp;AA$7,Attendance!$N:$N,0))&lt;"1200","M","N")))),"")</f>
        <v>UL</v>
      </c>
      <c r="AB170" s="83" t="str" cm="1">
        <f t="array" ref="AB170">_xlfn.IFNA(IF(OR(VALUE(AB$7&amp;$C$3)=PH),IF(AB171="","PH",IF(INDEX(Attendance!$O:$O,MATCH($B170&amp;AB$7,Attendance!$N:$N,0))&lt;"1200","PM","PN")),IF(AB$6="Sun",IF(AB171="","RD",IF(INDEX(Attendance!$O:$O,MATCH($B170&amp;AB$7,Attendance!$N:$N,0))&lt;"1200","RM","RN")),IF(AB171="",IF(AB$7="","",IF(INDEX(Attendance!$I:$I,MATCH($B170&amp;AB$7,Attendance!$N:$N,0))="ABS","AB","UL")),IF(INDEX(Attendance!$O:$O,MATCH($B170&amp;AB$7,Attendance!$N:$N,0))&lt;"1200","M","N")))),"")</f>
        <v>UL</v>
      </c>
      <c r="AC170" s="83" t="str" cm="1">
        <f t="array" ref="AC170">_xlfn.IFNA(IF(OR(VALUE(AC$7&amp;$C$3)=PH),IF(AC171="","PH",IF(INDEX(Attendance!$O:$O,MATCH($B170&amp;AC$7,Attendance!$N:$N,0))&lt;"1200","PM","PN")),IF(AC$6="Sun",IF(AC171="","RD",IF(INDEX(Attendance!$O:$O,MATCH($B170&amp;AC$7,Attendance!$N:$N,0))&lt;"1200","RM","RN")),IF(AC171="",IF(AC$7="","",IF(INDEX(Attendance!$I:$I,MATCH($B170&amp;AC$7,Attendance!$N:$N,0))="ABS","AB","UL")),IF(INDEX(Attendance!$O:$O,MATCH($B170&amp;AC$7,Attendance!$N:$N,0))&lt;"1200","M","N")))),"")</f>
        <v>UL</v>
      </c>
      <c r="AD170" s="83" t="str" cm="1">
        <f t="array" ref="AD170">_xlfn.IFNA(IF(OR(VALUE(AD$7&amp;$C$3)=PH),IF(AD171="","PH",IF(INDEX(Attendance!$O:$O,MATCH($B170&amp;AD$7,Attendance!$N:$N,0))&lt;"1200","PM","PN")),IF(AD$6="Sun",IF(AD171="","RD",IF(INDEX(Attendance!$O:$O,MATCH($B170&amp;AD$7,Attendance!$N:$N,0))&lt;"1200","RM","RN")),IF(AD171="",IF(AD$7="","",IF(INDEX(Attendance!$I:$I,MATCH($B170&amp;AD$7,Attendance!$N:$N,0))="ABS","AB","UL")),IF(INDEX(Attendance!$O:$O,MATCH($B170&amp;AD$7,Attendance!$N:$N,0))&lt;"1200","M","N")))),"")</f>
        <v>M</v>
      </c>
      <c r="AE170" s="83" t="str" cm="1">
        <f t="array" ref="AE170">_xlfn.IFNA(IF(OR(VALUE(AE$7&amp;$C$3)=PH),IF(AE171="","PH",IF(INDEX(Attendance!$O:$O,MATCH($B170&amp;AE$7,Attendance!$N:$N,0))&lt;"1200","PM","PN")),IF(AE$6="Sun",IF(AE171="","RD",IF(INDEX(Attendance!$O:$O,MATCH($B170&amp;AE$7,Attendance!$N:$N,0))&lt;"1200","RM","RN")),IF(AE171="",IF(AE$7="","",IF(INDEX(Attendance!$I:$I,MATCH($B170&amp;AE$7,Attendance!$N:$N,0))="ABS","AB","UL")),IF(INDEX(Attendance!$O:$O,MATCH($B170&amp;AE$7,Attendance!$N:$N,0))&lt;"1200","M","N")))),"")</f>
        <v>M</v>
      </c>
      <c r="AF170" s="83" t="str" cm="1">
        <f t="array" ref="AF170">_xlfn.IFNA(IF(OR(VALUE(AF$7&amp;$C$3)=PH),IF(AF171="","PH",IF(INDEX(Attendance!$O:$O,MATCH($B170&amp;AF$7,Attendance!$N:$N,0))&lt;"1200","PM","PN")),IF(AF$6="Sun",IF(AF171="","RD",IF(INDEX(Attendance!$O:$O,MATCH($B170&amp;AF$7,Attendance!$N:$N,0))&lt;"1200","RM","RN")),IF(AF171="",IF(AF$7="","",IF(INDEX(Attendance!$I:$I,MATCH($B170&amp;AF$7,Attendance!$N:$N,0))="ABS","AB","UL")),IF(INDEX(Attendance!$O:$O,MATCH($B170&amp;AF$7,Attendance!$N:$N,0))&lt;"1200","M","N")))),"")</f>
        <v>M</v>
      </c>
      <c r="AG170" s="83" t="str" cm="1">
        <f t="array" ref="AG170">_xlfn.IFNA(IF(OR(VALUE(AG$7&amp;$C$3)=PH),IF(AG171="","PH",IF(INDEX(Attendance!$O:$O,MATCH($B170&amp;AG$7,Attendance!$N:$N,0))&lt;"1200","PM","PN")),IF(AG$6="Sun",IF(AG171="","RD",IF(INDEX(Attendance!$O:$O,MATCH($B170&amp;AG$7,Attendance!$N:$N,0))&lt;"1200","RM","RN")),IF(AG171="",IF(AG$7="","",IF(INDEX(Attendance!$I:$I,MATCH($B170&amp;AG$7,Attendance!$N:$N,0))="ABS","AB","UL")),IF(INDEX(Attendance!$O:$O,MATCH($B170&amp;AG$7,Attendance!$N:$N,0))&lt;"1200","M","N")))),"")</f>
        <v>RD</v>
      </c>
      <c r="AH170" s="83" t="str" cm="1">
        <f t="array" ref="AH170">_xlfn.IFNA(IF(OR(VALUE(AH$7&amp;$C$3)=PH),IF(AH171="","PH",IF(INDEX(Attendance!$O:$O,MATCH($B170&amp;AH$7,Attendance!$N:$N,0))&lt;"1200","PM","PN")),IF(AH$6="Sun",IF(AH171="","RD",IF(INDEX(Attendance!$O:$O,MATCH($B170&amp;AH$7,Attendance!$N:$N,0))&lt;"1200","RM","RN")),IF(AH171="",IF(AH$7="","",IF(INDEX(Attendance!$I:$I,MATCH($B170&amp;AH$7,Attendance!$N:$N,0))="ABS","AB","UL")),IF(INDEX(Attendance!$O:$O,MATCH($B170&amp;AH$7,Attendance!$N:$N,0))&lt;"1200","M","N")))),"")</f>
        <v/>
      </c>
      <c r="AI170" s="83" t="str" cm="1">
        <f t="array" ref="AI170">_xlfn.IFNA(IF(OR(VALUE(AI$7&amp;$C$3)=PH),IF(AI171="","PH",IF(INDEX(Attendance!$O:$O,MATCH($B170&amp;AI$7,Attendance!$N:$N,0))&lt;"1200","PM","PN")),IF(AI$6="Sun",IF(AI171="","RD",IF(INDEX(Attendance!$O:$O,MATCH($B170&amp;AI$7,Attendance!$N:$N,0))&lt;"1200","RM","RN")),IF(AI171="",IF(AI$7="","",IF(INDEX(Attendance!$I:$I,MATCH($B170&amp;AI$7,Attendance!$N:$N,0))="ABS","AB","UL")),IF(INDEX(Attendance!$O:$O,MATCH($B170&amp;AI$7,Attendance!$N:$N,0))&lt;"1200","M","N")))),"")</f>
        <v/>
      </c>
      <c r="AJ170" s="83" t="str" cm="1">
        <f t="array" ref="AJ170">_xlfn.IFNA(IF(OR(VALUE(AJ$7&amp;$C$3)=PH),IF(AJ171="","PH",IF(INDEX(Attendance!$O:$O,MATCH($B170&amp;AJ$7,Attendance!$N:$N,0))&lt;"1200","PM","PN")),IF(AJ$6="Sun",IF(AJ171="","RD",IF(INDEX(Attendance!$O:$O,MATCH($B170&amp;AJ$7,Attendance!$N:$N,0))&lt;"1200","RM","RN")),IF(AJ171="",IF(AJ$7="","",IF(INDEX(Attendance!$I:$I,MATCH($B170&amp;AJ$7,Attendance!$N:$N,0))="ABS","AB","UL")),IF(INDEX(Attendance!$O:$O,MATCH($B170&amp;AJ$7,Attendance!$N:$N,0))&lt;"1200","M","N")))),"")</f>
        <v/>
      </c>
      <c r="AK170" s="258">
        <f>SUM(SUMIF(F170:AJ170,{"M","N","A"},F171:AJ171))</f>
        <v>24</v>
      </c>
      <c r="AL170" s="187">
        <f>SUM(SUMIF(F170:AJ170,{"M","N"},F172:AJ172),SUMIF(F170:AJ170,{"OM","ON"},F171:AJ171))</f>
        <v>9</v>
      </c>
      <c r="AM170" s="187">
        <f>SUM(SUMIF(F170:AJ170,{"PM","PN","RM","RN"},F171:AJ171))</f>
        <v>0</v>
      </c>
      <c r="AN170" s="187">
        <f>SUM(SUMIF(F170:AJ170,{"PM","PN"},F172:AJ172))</f>
        <v>0</v>
      </c>
      <c r="AO170" s="261">
        <f>SUM(F175:AJ175)</f>
        <v>15</v>
      </c>
      <c r="AP170" s="264">
        <f>SUM(F174:AJ174)</f>
        <v>0</v>
      </c>
      <c r="AQ170" s="188">
        <f>IF(D174="",0,SUM(COUNTIFS(F170:AJ170,{"M","N","A","OM","ON","OA","PM","PN","PA","RM","RN","RA"})))</f>
        <v>0</v>
      </c>
      <c r="AR170" s="74">
        <f>COUNTIF(F170:AJ170,"AL")</f>
        <v>0</v>
      </c>
      <c r="AS170" s="74">
        <f>COUNTIF(F170:AJ170,"MC")</f>
        <v>0</v>
      </c>
      <c r="AT170" s="74">
        <f>SUM(COUNTIF(F170:AJ170,{"RPH","PH"}))</f>
        <v>2</v>
      </c>
      <c r="AU170" s="255">
        <f t="shared" ref="AU170" si="30">_xlfn.IFNA(IF($B170="",0,AK170*$AK$5+SUM(AL175:AN175)+SUM(AO170:AP175)+SUM(AQ175:AT175)),"")</f>
        <v>323.65999999999997</v>
      </c>
    </row>
    <row r="171" spans="1:47" s="212" customFormat="1" ht="33" customHeight="1" x14ac:dyDescent="0.25">
      <c r="A171" s="189"/>
      <c r="B171" s="184"/>
      <c r="C171" s="190" t="str">
        <f>_xlfn.IFNA(INDEX(Masterlist!D:D,MATCH(B170,Masterlist!B:B,0)),"")</f>
        <v>IC No. 31</v>
      </c>
      <c r="D171" s="88"/>
      <c r="E171" s="191" t="s">
        <v>174</v>
      </c>
      <c r="F171" s="192" t="str">
        <f>IFERROR(IF(F$6="Sun",INDEX(Attendance!$R:$R,MATCH($B170&amp;F$7,Attendance!$N:$N,0)),IF(INDEX(Attendance!$R:$R,MATCH($B170&amp;F$7,Attendance!$N:$N,0))="","",IF(INDEX(Attendance!$R:$R,MATCH($B170&amp;F$7,Attendance!$N:$N,0))&gt;8,8,INDEX(Attendance!$R:$R,MATCH($B170&amp;F$7,Attendance!$N:$N,0))))),"")</f>
        <v/>
      </c>
      <c r="G171" s="192" t="str">
        <f>IFERROR(IF(G$6="Sun",INDEX(Attendance!$R:$R,MATCH($B170&amp;G$7,Attendance!$N:$N,0)),IF(INDEX(Attendance!$R:$R,MATCH($B170&amp;G$7,Attendance!$N:$N,0))="","",IF(INDEX(Attendance!$R:$R,MATCH($B170&amp;G$7,Attendance!$N:$N,0))&gt;8,8,INDEX(Attendance!$R:$R,MATCH($B170&amp;G$7,Attendance!$N:$N,0))))),"")</f>
        <v/>
      </c>
      <c r="H171" s="192" t="str">
        <f>IFERROR(IF(H$6="Sun",INDEX(Attendance!$R:$R,MATCH($B170&amp;H$7,Attendance!$N:$N,0)),IF(INDEX(Attendance!$R:$R,MATCH($B170&amp;H$7,Attendance!$N:$N,0))="","",IF(INDEX(Attendance!$R:$R,MATCH($B170&amp;H$7,Attendance!$N:$N,0))&gt;8,8,INDEX(Attendance!$R:$R,MATCH($B170&amp;H$7,Attendance!$N:$N,0))))),"")</f>
        <v/>
      </c>
      <c r="I171" s="192" t="str">
        <f>IFERROR(IF(I$6="Sun",INDEX(Attendance!$R:$R,MATCH($B170&amp;I$7,Attendance!$N:$N,0)),IF(INDEX(Attendance!$R:$R,MATCH($B170&amp;I$7,Attendance!$N:$N,0))="","",IF(INDEX(Attendance!$R:$R,MATCH($B170&amp;I$7,Attendance!$N:$N,0))&gt;8,8,INDEX(Attendance!$R:$R,MATCH($B170&amp;I$7,Attendance!$N:$N,0))))),"")</f>
        <v/>
      </c>
      <c r="J171" s="192" t="str">
        <f>IFERROR(IF(J$6="Sun",INDEX(Attendance!$R:$R,MATCH($B170&amp;J$7,Attendance!$N:$N,0)),IF(INDEX(Attendance!$R:$R,MATCH($B170&amp;J$7,Attendance!$N:$N,0))="","",IF(INDEX(Attendance!$R:$R,MATCH($B170&amp;J$7,Attendance!$N:$N,0))&gt;8,8,INDEX(Attendance!$R:$R,MATCH($B170&amp;J$7,Attendance!$N:$N,0))))),"")</f>
        <v/>
      </c>
      <c r="K171" s="192" t="str">
        <f>IFERROR(IF(K$6="Sun",INDEX(Attendance!$R:$R,MATCH($B170&amp;K$7,Attendance!$N:$N,0)),IF(INDEX(Attendance!$R:$R,MATCH($B170&amp;K$7,Attendance!$N:$N,0))="","",IF(INDEX(Attendance!$R:$R,MATCH($B170&amp;K$7,Attendance!$N:$N,0))&gt;8,8,INDEX(Attendance!$R:$R,MATCH($B170&amp;K$7,Attendance!$N:$N,0))))),"")</f>
        <v/>
      </c>
      <c r="L171" s="192" t="str">
        <f>IFERROR(IF(L$6="Sun",INDEX(Attendance!$R:$R,MATCH($B170&amp;L$7,Attendance!$N:$N,0)),IF(INDEX(Attendance!$R:$R,MATCH($B170&amp;L$7,Attendance!$N:$N,0))="","",IF(INDEX(Attendance!$R:$R,MATCH($B170&amp;L$7,Attendance!$N:$N,0))&gt;8,8,INDEX(Attendance!$R:$R,MATCH($B170&amp;L$7,Attendance!$N:$N,0))))),"")</f>
        <v/>
      </c>
      <c r="M171" s="192" t="str">
        <f>IFERROR(IF(M$6="Sun",INDEX(Attendance!$R:$R,MATCH($B170&amp;M$7,Attendance!$N:$N,0)),IF(INDEX(Attendance!$R:$R,MATCH($B170&amp;M$7,Attendance!$N:$N,0))="","",IF(INDEX(Attendance!$R:$R,MATCH($B170&amp;M$7,Attendance!$N:$N,0))&gt;8,8,INDEX(Attendance!$R:$R,MATCH($B170&amp;M$7,Attendance!$N:$N,0))))),"")</f>
        <v/>
      </c>
      <c r="N171" s="192" t="str">
        <f>IFERROR(IF(N$6="Sun",INDEX(Attendance!$R:$R,MATCH($B170&amp;N$7,Attendance!$N:$N,0)),IF(INDEX(Attendance!$R:$R,MATCH($B170&amp;N$7,Attendance!$N:$N,0))="","",IF(INDEX(Attendance!$R:$R,MATCH($B170&amp;N$7,Attendance!$N:$N,0))&gt;8,8,INDEX(Attendance!$R:$R,MATCH($B170&amp;N$7,Attendance!$N:$N,0))))),"")</f>
        <v/>
      </c>
      <c r="O171" s="192" t="str">
        <f>IFERROR(IF(O$6="Sun",INDEX(Attendance!$R:$R,MATCH($B170&amp;O$7,Attendance!$N:$N,0)),IF(INDEX(Attendance!$R:$R,MATCH($B170&amp;O$7,Attendance!$N:$N,0))="","",IF(INDEX(Attendance!$R:$R,MATCH($B170&amp;O$7,Attendance!$N:$N,0))&gt;8,8,INDEX(Attendance!$R:$R,MATCH($B170&amp;O$7,Attendance!$N:$N,0))))),"")</f>
        <v/>
      </c>
      <c r="P171" s="192" t="str">
        <f>IFERROR(IF(P$6="Sun",INDEX(Attendance!$R:$R,MATCH($B170&amp;P$7,Attendance!$N:$N,0)),IF(INDEX(Attendance!$R:$R,MATCH($B170&amp;P$7,Attendance!$N:$N,0))="","",IF(INDEX(Attendance!$R:$R,MATCH($B170&amp;P$7,Attendance!$N:$N,0))&gt;8,8,INDEX(Attendance!$R:$R,MATCH($B170&amp;P$7,Attendance!$N:$N,0))))),"")</f>
        <v/>
      </c>
      <c r="Q171" s="192" t="str">
        <f>IFERROR(IF(Q$6="Sun",INDEX(Attendance!$R:$R,MATCH($B170&amp;Q$7,Attendance!$N:$N,0)),IF(INDEX(Attendance!$R:$R,MATCH($B170&amp;Q$7,Attendance!$N:$N,0))="","",IF(INDEX(Attendance!$R:$R,MATCH($B170&amp;Q$7,Attendance!$N:$N,0))&gt;8,8,INDEX(Attendance!$R:$R,MATCH($B170&amp;Q$7,Attendance!$N:$N,0))))),"")</f>
        <v/>
      </c>
      <c r="R171" s="192" t="str">
        <f>IFERROR(IF(R$6="Sun",INDEX(Attendance!$R:$R,MATCH($B170&amp;R$7,Attendance!$N:$N,0)),IF(INDEX(Attendance!$R:$R,MATCH($B170&amp;R$7,Attendance!$N:$N,0))="","",IF(INDEX(Attendance!$R:$R,MATCH($B170&amp;R$7,Attendance!$N:$N,0))&gt;8,8,INDEX(Attendance!$R:$R,MATCH($B170&amp;R$7,Attendance!$N:$N,0))))),"")</f>
        <v/>
      </c>
      <c r="S171" s="192" t="str">
        <f>IFERROR(IF(S$6="Sun",INDEX(Attendance!$R:$R,MATCH($B170&amp;S$7,Attendance!$N:$N,0)),IF(INDEX(Attendance!$R:$R,MATCH($B170&amp;S$7,Attendance!$N:$N,0))="","",IF(INDEX(Attendance!$R:$R,MATCH($B170&amp;S$7,Attendance!$N:$N,0))&gt;8,8,INDEX(Attendance!$R:$R,MATCH($B170&amp;S$7,Attendance!$N:$N,0))))),"")</f>
        <v/>
      </c>
      <c r="T171" s="192" t="str">
        <f>IFERROR(IF(T$6="Sun",INDEX(Attendance!$R:$R,MATCH($B170&amp;T$7,Attendance!$N:$N,0)),IF(INDEX(Attendance!$R:$R,MATCH($B170&amp;T$7,Attendance!$N:$N,0))="","",IF(INDEX(Attendance!$R:$R,MATCH($B170&amp;T$7,Attendance!$N:$N,0))&gt;8,8,INDEX(Attendance!$R:$R,MATCH($B170&amp;T$7,Attendance!$N:$N,0))))),"")</f>
        <v/>
      </c>
      <c r="U171" s="192" t="str">
        <f>IFERROR(IF(U$6="Sun",INDEX(Attendance!$R:$R,MATCH($B170&amp;U$7,Attendance!$N:$N,0)),IF(INDEX(Attendance!$R:$R,MATCH($B170&amp;U$7,Attendance!$N:$N,0))="","",IF(INDEX(Attendance!$R:$R,MATCH($B170&amp;U$7,Attendance!$N:$N,0))&gt;8,8,INDEX(Attendance!$R:$R,MATCH($B170&amp;U$7,Attendance!$N:$N,0))))),"")</f>
        <v/>
      </c>
      <c r="V171" s="192" t="str">
        <f>IFERROR(IF(V$6="Sun",INDEX(Attendance!$R:$R,MATCH($B170&amp;V$7,Attendance!$N:$N,0)),IF(INDEX(Attendance!$R:$R,MATCH($B170&amp;V$7,Attendance!$N:$N,0))="","",IF(INDEX(Attendance!$R:$R,MATCH($B170&amp;V$7,Attendance!$N:$N,0))&gt;8,8,INDEX(Attendance!$R:$R,MATCH($B170&amp;V$7,Attendance!$N:$N,0))))),"")</f>
        <v/>
      </c>
      <c r="W171" s="192" t="str">
        <f>IFERROR(IF(W$6="Sun",INDEX(Attendance!$R:$R,MATCH($B170&amp;W$7,Attendance!$N:$N,0)),IF(INDEX(Attendance!$R:$R,MATCH($B170&amp;W$7,Attendance!$N:$N,0))="","",IF(INDEX(Attendance!$R:$R,MATCH($B170&amp;W$7,Attendance!$N:$N,0))&gt;8,8,INDEX(Attendance!$R:$R,MATCH($B170&amp;W$7,Attendance!$N:$N,0))))),"")</f>
        <v/>
      </c>
      <c r="X171" s="192" t="str">
        <f>IFERROR(IF(X$6="Sun",INDEX(Attendance!$R:$R,MATCH($B170&amp;X$7,Attendance!$N:$N,0)),IF(INDEX(Attendance!$R:$R,MATCH($B170&amp;X$7,Attendance!$N:$N,0))="","",IF(INDEX(Attendance!$R:$R,MATCH($B170&amp;X$7,Attendance!$N:$N,0))&gt;8,8,INDEX(Attendance!$R:$R,MATCH($B170&amp;X$7,Attendance!$N:$N,0))))),"")</f>
        <v/>
      </c>
      <c r="Y171" s="192" t="str">
        <f>IFERROR(IF(Y$6="Sun",INDEX(Attendance!$R:$R,MATCH($B170&amp;Y$7,Attendance!$N:$N,0)),IF(INDEX(Attendance!$R:$R,MATCH($B170&amp;Y$7,Attendance!$N:$N,0))="","",IF(INDEX(Attendance!$R:$R,MATCH($B170&amp;Y$7,Attendance!$N:$N,0))&gt;8,8,INDEX(Attendance!$R:$R,MATCH($B170&amp;Y$7,Attendance!$N:$N,0))))),"")</f>
        <v/>
      </c>
      <c r="Z171" s="192" t="str">
        <f>IFERROR(IF(Z$6="Sun",INDEX(Attendance!$R:$R,MATCH($B170&amp;Z$7,Attendance!$N:$N,0)),IF(INDEX(Attendance!$R:$R,MATCH($B170&amp;Z$7,Attendance!$N:$N,0))="","",IF(INDEX(Attendance!$R:$R,MATCH($B170&amp;Z$7,Attendance!$N:$N,0))&gt;8,8,INDEX(Attendance!$R:$R,MATCH($B170&amp;Z$7,Attendance!$N:$N,0))))),"")</f>
        <v/>
      </c>
      <c r="AA171" s="192" t="str">
        <f>IFERROR(IF(AA$6="Sun",INDEX(Attendance!$R:$R,MATCH($B170&amp;AA$7,Attendance!$N:$N,0)),IF(INDEX(Attendance!$R:$R,MATCH($B170&amp;AA$7,Attendance!$N:$N,0))="","",IF(INDEX(Attendance!$R:$R,MATCH($B170&amp;AA$7,Attendance!$N:$N,0))&gt;8,8,INDEX(Attendance!$R:$R,MATCH($B170&amp;AA$7,Attendance!$N:$N,0))))),"")</f>
        <v/>
      </c>
      <c r="AB171" s="192" t="str">
        <f>IFERROR(IF(AB$6="Sun",INDEX(Attendance!$R:$R,MATCH($B170&amp;AB$7,Attendance!$N:$N,0)),IF(INDEX(Attendance!$R:$R,MATCH($B170&amp;AB$7,Attendance!$N:$N,0))="","",IF(INDEX(Attendance!$R:$R,MATCH($B170&amp;AB$7,Attendance!$N:$N,0))&gt;8,8,INDEX(Attendance!$R:$R,MATCH($B170&amp;AB$7,Attendance!$N:$N,0))))),"")</f>
        <v/>
      </c>
      <c r="AC171" s="192" t="str">
        <f>IFERROR(IF(AC$6="Sun",INDEX(Attendance!$R:$R,MATCH($B170&amp;AC$7,Attendance!$N:$N,0)),IF(INDEX(Attendance!$R:$R,MATCH($B170&amp;AC$7,Attendance!$N:$N,0))="","",IF(INDEX(Attendance!$R:$R,MATCH($B170&amp;AC$7,Attendance!$N:$N,0))&gt;8,8,INDEX(Attendance!$R:$R,MATCH($B170&amp;AC$7,Attendance!$N:$N,0))))),"")</f>
        <v/>
      </c>
      <c r="AD171" s="192">
        <f>IFERROR(IF(AD$6="Sun",INDEX(Attendance!$R:$R,MATCH($B170&amp;AD$7,Attendance!$N:$N,0)),IF(INDEX(Attendance!$R:$R,MATCH($B170&amp;AD$7,Attendance!$N:$N,0))="","",IF(INDEX(Attendance!$R:$R,MATCH($B170&amp;AD$7,Attendance!$N:$N,0))&gt;8,8,INDEX(Attendance!$R:$R,MATCH($B170&amp;AD$7,Attendance!$N:$N,0))))),"")</f>
        <v>8</v>
      </c>
      <c r="AE171" s="192">
        <f>IFERROR(IF(AE$6="Sun",INDEX(Attendance!$R:$R,MATCH($B170&amp;AE$7,Attendance!$N:$N,0)),IF(INDEX(Attendance!$R:$R,MATCH($B170&amp;AE$7,Attendance!$N:$N,0))="","",IF(INDEX(Attendance!$R:$R,MATCH($B170&amp;AE$7,Attendance!$N:$N,0))&gt;8,8,INDEX(Attendance!$R:$R,MATCH($B170&amp;AE$7,Attendance!$N:$N,0))))),"")</f>
        <v>8</v>
      </c>
      <c r="AF171" s="192">
        <f>IFERROR(IF(AF$6="Sun",INDEX(Attendance!$R:$R,MATCH($B170&amp;AF$7,Attendance!$N:$N,0)),IF(INDEX(Attendance!$R:$R,MATCH($B170&amp;AF$7,Attendance!$N:$N,0))="","",IF(INDEX(Attendance!$R:$R,MATCH($B170&amp;AF$7,Attendance!$N:$N,0))&gt;8,8,INDEX(Attendance!$R:$R,MATCH($B170&amp;AF$7,Attendance!$N:$N,0))))),"")</f>
        <v>8</v>
      </c>
      <c r="AG171" s="192" t="str">
        <f>IFERROR(IF(AG$6="Sun",INDEX(Attendance!$R:$R,MATCH($B170&amp;AG$7,Attendance!$N:$N,0)),IF(INDEX(Attendance!$R:$R,MATCH($B170&amp;AG$7,Attendance!$N:$N,0))="","",IF(INDEX(Attendance!$R:$R,MATCH($B170&amp;AG$7,Attendance!$N:$N,0))&gt;8,8,INDEX(Attendance!$R:$R,MATCH($B170&amp;AG$7,Attendance!$N:$N,0))))),"")</f>
        <v/>
      </c>
      <c r="AH171" s="192" t="str">
        <f>IFERROR(IF(AH$6="Sun",INDEX(Attendance!$R:$R,MATCH($B170&amp;AH$7,Attendance!$N:$N,0)),IF(INDEX(Attendance!$R:$R,MATCH($B170&amp;AH$7,Attendance!$N:$N,0))="","",IF(INDEX(Attendance!$R:$R,MATCH($B170&amp;AH$7,Attendance!$N:$N,0))&gt;8,8,INDEX(Attendance!$R:$R,MATCH($B170&amp;AH$7,Attendance!$N:$N,0))))),"")</f>
        <v/>
      </c>
      <c r="AI171" s="192" t="str">
        <f>IFERROR(IF(AI$6="Sun",INDEX(Attendance!$R:$R,MATCH($B170&amp;AI$7,Attendance!$N:$N,0)),IF(INDEX(Attendance!$R:$R,MATCH($B170&amp;AI$7,Attendance!$N:$N,0))="","",IF(INDEX(Attendance!$R:$R,MATCH($B170&amp;AI$7,Attendance!$N:$N,0))&gt;8,8,INDEX(Attendance!$R:$R,MATCH($B170&amp;AI$7,Attendance!$N:$N,0))))),"")</f>
        <v/>
      </c>
      <c r="AJ171" s="192" t="str">
        <f>IFERROR(IF(AJ$6="Sun",INDEX(Attendance!$R:$R,MATCH($B170&amp;AJ$7,Attendance!$N:$N,0)),IF(INDEX(Attendance!$R:$R,MATCH($B170&amp;AJ$7,Attendance!$N:$N,0))="","",IF(INDEX(Attendance!$R:$R,MATCH($B170&amp;AJ$7,Attendance!$N:$N,0))&gt;8,8,INDEX(Attendance!$R:$R,MATCH($B170&amp;AJ$7,Attendance!$N:$N,0))))),"")</f>
        <v/>
      </c>
      <c r="AK171" s="259"/>
      <c r="AL171" s="193">
        <f>ROUND((IF($C175="",Basic,MID($C175,FIND("RM",$C175)+3,4))+$AP170+$AQ175)/WorkDays/WorkHours*AL$6,4)</f>
        <v>8.6538000000000004</v>
      </c>
      <c r="AM171" s="193">
        <f>ROUND((IF($C175="",Basic,MID($C175,FIND("RM",$C175)+3,4))+$AP170+$AQ175)/WorkDays/WorkHours*AM$6,4)</f>
        <v>11.538500000000001</v>
      </c>
      <c r="AN171" s="193">
        <f>ROUND((IF($C175="",Basic,MID($C175,FIND("RM",$C175)+3,4))+$AP170+$AQ175)/WorkDays/WorkHours*AN$6,4)</f>
        <v>17.307700000000001</v>
      </c>
      <c r="AO171" s="262"/>
      <c r="AP171" s="265"/>
      <c r="AQ171" s="86"/>
      <c r="AR171" s="194"/>
      <c r="AS171" s="194"/>
      <c r="AT171" s="194"/>
      <c r="AU171" s="256"/>
    </row>
    <row r="172" spans="1:47" s="212" customFormat="1" ht="33" customHeight="1" x14ac:dyDescent="0.25">
      <c r="A172" s="189"/>
      <c r="B172" s="184"/>
      <c r="C172" s="195" t="str">
        <f>_xlfn.IFNA(INDEX(Masterlist!E:E,MATCH(B170,Masterlist!B:B,0)),"")</f>
        <v>Phone No. 31</v>
      </c>
      <c r="D172" s="1"/>
      <c r="E172" s="196" t="s">
        <v>175</v>
      </c>
      <c r="F172" s="197">
        <f>IFERROR(IF(F$6="Sun","",IF(INDEX(Attendance!$S:$S,MATCH($B170&amp;F$7,Attendance!$N:$N,0))=TRUE,"",IF(F171&lt;8,"",INDEX(Attendance!$G:$G,MATCH($B170&amp;F$7,Attendance!$N:$N,0))))),"")</f>
        <v>0</v>
      </c>
      <c r="G172" s="197">
        <f>IFERROR(IF(G$6="Sun","",IF(INDEX(Attendance!$S:$S,MATCH($B170&amp;G$7,Attendance!$N:$N,0))=TRUE,"",IF(G171&lt;8,"",INDEX(Attendance!$G:$G,MATCH($B170&amp;G$7,Attendance!$N:$N,0))))),"")</f>
        <v>0</v>
      </c>
      <c r="H172" s="197">
        <f>IFERROR(IF(H$6="Sun","",IF(INDEX(Attendance!$S:$S,MATCH($B170&amp;H$7,Attendance!$N:$N,0))=TRUE,"",IF(H171&lt;8,"",INDEX(Attendance!$G:$G,MATCH($B170&amp;H$7,Attendance!$N:$N,0))))),"")</f>
        <v>0</v>
      </c>
      <c r="I172" s="197">
        <f>IFERROR(IF(I$6="Sun","",IF(INDEX(Attendance!$S:$S,MATCH($B170&amp;I$7,Attendance!$N:$N,0))=TRUE,"",IF(I171&lt;8,"",INDEX(Attendance!$G:$G,MATCH($B170&amp;I$7,Attendance!$N:$N,0))))),"")</f>
        <v>0</v>
      </c>
      <c r="J172" s="197">
        <f>IFERROR(IF(J$6="Sun","",IF(INDEX(Attendance!$S:$S,MATCH($B170&amp;J$7,Attendance!$N:$N,0))=TRUE,"",IF(J171&lt;8,"",INDEX(Attendance!$G:$G,MATCH($B170&amp;J$7,Attendance!$N:$N,0))))),"")</f>
        <v>0</v>
      </c>
      <c r="K172" s="197">
        <f>IFERROR(IF(K$6="Sun","",IF(INDEX(Attendance!$S:$S,MATCH($B170&amp;K$7,Attendance!$N:$N,0))=TRUE,"",IF(K171&lt;8,"",INDEX(Attendance!$G:$G,MATCH($B170&amp;K$7,Attendance!$N:$N,0))))),"")</f>
        <v>0</v>
      </c>
      <c r="L172" s="197" t="str">
        <f>IFERROR(IF(L$6="Sun","",IF(INDEX(Attendance!$S:$S,MATCH($B170&amp;L$7,Attendance!$N:$N,0))=TRUE,"",IF(L171&lt;8,"",INDEX(Attendance!$G:$G,MATCH($B170&amp;L$7,Attendance!$N:$N,0))))),"")</f>
        <v/>
      </c>
      <c r="M172" s="197">
        <f>IFERROR(IF(M$6="Sun","",IF(INDEX(Attendance!$S:$S,MATCH($B170&amp;M$7,Attendance!$N:$N,0))=TRUE,"",IF(M171&lt;8,"",INDEX(Attendance!$G:$G,MATCH($B170&amp;M$7,Attendance!$N:$N,0))))),"")</f>
        <v>0</v>
      </c>
      <c r="N172" s="197">
        <f>IFERROR(IF(N$6="Sun","",IF(INDEX(Attendance!$S:$S,MATCH($B170&amp;N$7,Attendance!$N:$N,0))=TRUE,"",IF(N171&lt;8,"",INDEX(Attendance!$G:$G,MATCH($B170&amp;N$7,Attendance!$N:$N,0))))),"")</f>
        <v>0</v>
      </c>
      <c r="O172" s="197">
        <f>IFERROR(IF(O$6="Sun","",IF(INDEX(Attendance!$S:$S,MATCH($B170&amp;O$7,Attendance!$N:$N,0))=TRUE,"",IF(O171&lt;8,"",INDEX(Attendance!$G:$G,MATCH($B170&amp;O$7,Attendance!$N:$N,0))))),"")</f>
        <v>0</v>
      </c>
      <c r="P172" s="197">
        <f>IFERROR(IF(P$6="Sun","",IF(INDEX(Attendance!$S:$S,MATCH($B170&amp;P$7,Attendance!$N:$N,0))=TRUE,"",IF(P171&lt;8,"",INDEX(Attendance!$G:$G,MATCH($B170&amp;P$7,Attendance!$N:$N,0))))),"")</f>
        <v>0</v>
      </c>
      <c r="Q172" s="197">
        <f>IFERROR(IF(Q$6="Sun","",IF(INDEX(Attendance!$S:$S,MATCH($B170&amp;Q$7,Attendance!$N:$N,0))=TRUE,"",IF(Q171&lt;8,"",INDEX(Attendance!$G:$G,MATCH($B170&amp;Q$7,Attendance!$N:$N,0))))),"")</f>
        <v>0</v>
      </c>
      <c r="R172" s="197">
        <f>IFERROR(IF(R$6="Sun","",IF(INDEX(Attendance!$S:$S,MATCH($B170&amp;R$7,Attendance!$N:$N,0))=TRUE,"",IF(R171&lt;8,"",INDEX(Attendance!$G:$G,MATCH($B170&amp;R$7,Attendance!$N:$N,0))))),"")</f>
        <v>0</v>
      </c>
      <c r="S172" s="197" t="str">
        <f>IFERROR(IF(S$6="Sun","",IF(INDEX(Attendance!$S:$S,MATCH($B170&amp;S$7,Attendance!$N:$N,0))=TRUE,"",IF(S171&lt;8,"",INDEX(Attendance!$G:$G,MATCH($B170&amp;S$7,Attendance!$N:$N,0))))),"")</f>
        <v/>
      </c>
      <c r="T172" s="197">
        <f>IFERROR(IF(T$6="Sun","",IF(INDEX(Attendance!$S:$S,MATCH($B170&amp;T$7,Attendance!$N:$N,0))=TRUE,"",IF(T171&lt;8,"",INDEX(Attendance!$G:$G,MATCH($B170&amp;T$7,Attendance!$N:$N,0))))),"")</f>
        <v>0</v>
      </c>
      <c r="U172" s="197">
        <f>IFERROR(IF(U$6="Sun","",IF(INDEX(Attendance!$S:$S,MATCH($B170&amp;U$7,Attendance!$N:$N,0))=TRUE,"",IF(U171&lt;8,"",INDEX(Attendance!$G:$G,MATCH($B170&amp;U$7,Attendance!$N:$N,0))))),"")</f>
        <v>0</v>
      </c>
      <c r="V172" s="197">
        <f>IFERROR(IF(V$6="Sun","",IF(INDEX(Attendance!$S:$S,MATCH($B170&amp;V$7,Attendance!$N:$N,0))=TRUE,"",IF(V171&lt;8,"",INDEX(Attendance!$G:$G,MATCH($B170&amp;V$7,Attendance!$N:$N,0))))),"")</f>
        <v>0</v>
      </c>
      <c r="W172" s="197">
        <f>IFERROR(IF(W$6="Sun","",IF(INDEX(Attendance!$S:$S,MATCH($B170&amp;W$7,Attendance!$N:$N,0))=TRUE,"",IF(W171&lt;8,"",INDEX(Attendance!$G:$G,MATCH($B170&amp;W$7,Attendance!$N:$N,0))))),"")</f>
        <v>0</v>
      </c>
      <c r="X172" s="197">
        <f>IFERROR(IF(X$6="Sun","",IF(INDEX(Attendance!$S:$S,MATCH($B170&amp;X$7,Attendance!$N:$N,0))=TRUE,"",IF(X171&lt;8,"",INDEX(Attendance!$G:$G,MATCH($B170&amp;X$7,Attendance!$N:$N,0))))),"")</f>
        <v>0</v>
      </c>
      <c r="Y172" s="197">
        <f>IFERROR(IF(Y$6="Sun","",IF(INDEX(Attendance!$S:$S,MATCH($B170&amp;Y$7,Attendance!$N:$N,0))=TRUE,"",IF(Y171&lt;8,"",INDEX(Attendance!$G:$G,MATCH($B170&amp;Y$7,Attendance!$N:$N,0))))),"")</f>
        <v>0</v>
      </c>
      <c r="Z172" s="197" t="str">
        <f>IFERROR(IF(Z$6="Sun","",IF(INDEX(Attendance!$S:$S,MATCH($B170&amp;Z$7,Attendance!$N:$N,0))=TRUE,"",IF(Z171&lt;8,"",INDEX(Attendance!$G:$G,MATCH($B170&amp;Z$7,Attendance!$N:$N,0))))),"")</f>
        <v/>
      </c>
      <c r="AA172" s="197">
        <f>IFERROR(IF(AA$6="Sun","",IF(INDEX(Attendance!$S:$S,MATCH($B170&amp;AA$7,Attendance!$N:$N,0))=TRUE,"",IF(AA171&lt;8,"",INDEX(Attendance!$G:$G,MATCH($B170&amp;AA$7,Attendance!$N:$N,0))))),"")</f>
        <v>0</v>
      </c>
      <c r="AB172" s="197">
        <f>IFERROR(IF(AB$6="Sun","",IF(INDEX(Attendance!$S:$S,MATCH($B170&amp;AB$7,Attendance!$N:$N,0))=TRUE,"",IF(AB171&lt;8,"",INDEX(Attendance!$G:$G,MATCH($B170&amp;AB$7,Attendance!$N:$N,0))))),"")</f>
        <v>0</v>
      </c>
      <c r="AC172" s="197">
        <f>IFERROR(IF(AC$6="Sun","",IF(INDEX(Attendance!$S:$S,MATCH($B170&amp;AC$7,Attendance!$N:$N,0))=TRUE,"",IF(AC171&lt;8,"",INDEX(Attendance!$G:$G,MATCH($B170&amp;AC$7,Attendance!$N:$N,0))))),"")</f>
        <v>0</v>
      </c>
      <c r="AD172" s="197">
        <f>IFERROR(IF(AD$6="Sun","",IF(INDEX(Attendance!$S:$S,MATCH($B170&amp;AD$7,Attendance!$N:$N,0))=TRUE,"",IF(AD171&lt;8,"",INDEX(Attendance!$G:$G,MATCH($B170&amp;AD$7,Attendance!$N:$N,0))))),"")</f>
        <v>3</v>
      </c>
      <c r="AE172" s="197">
        <f>IFERROR(IF(AE$6="Sun","",IF(INDEX(Attendance!$S:$S,MATCH($B170&amp;AE$7,Attendance!$N:$N,0))=TRUE,"",IF(AE171&lt;8,"",INDEX(Attendance!$G:$G,MATCH($B170&amp;AE$7,Attendance!$N:$N,0))))),"")</f>
        <v>3</v>
      </c>
      <c r="AF172" s="197">
        <f>IFERROR(IF(AF$6="Sun","",IF(INDEX(Attendance!$S:$S,MATCH($B170&amp;AF$7,Attendance!$N:$N,0))=TRUE,"",IF(AF171&lt;8,"",INDEX(Attendance!$G:$G,MATCH($B170&amp;AF$7,Attendance!$N:$N,0))))),"")</f>
        <v>3</v>
      </c>
      <c r="AG172" s="197" t="str">
        <f>IFERROR(IF(AG$6="Sun","",IF(INDEX(Attendance!$S:$S,MATCH($B170&amp;AG$7,Attendance!$N:$N,0))=TRUE,"",IF(AG171&lt;8,"",INDEX(Attendance!$G:$G,MATCH($B170&amp;AG$7,Attendance!$N:$N,0))))),"")</f>
        <v/>
      </c>
      <c r="AH172" s="197" t="str">
        <f>IFERROR(IF(AH$6="Sun","",IF(INDEX(Attendance!$S:$S,MATCH($B170&amp;AH$7,Attendance!$N:$N,0))=TRUE,"",IF(AH171&lt;8,"",INDEX(Attendance!$G:$G,MATCH($B170&amp;AH$7,Attendance!$N:$N,0))))),"")</f>
        <v/>
      </c>
      <c r="AI172" s="197" t="str">
        <f>IFERROR(IF(AI$6="Sun","",IF(INDEX(Attendance!$S:$S,MATCH($B170&amp;AI$7,Attendance!$N:$N,0))=TRUE,"",IF(AI171&lt;8,"",INDEX(Attendance!$G:$G,MATCH($B170&amp;AI$7,Attendance!$N:$N,0))))),"")</f>
        <v/>
      </c>
      <c r="AJ172" s="197" t="str">
        <f>IFERROR(IF(AJ$6="Sun","",IF(INDEX(Attendance!$S:$S,MATCH($B170&amp;AJ$7,Attendance!$N:$N,0))=TRUE,"",IF(AJ171&lt;8,"",INDEX(Attendance!$G:$G,MATCH($B170&amp;AJ$7,Attendance!$N:$N,0))))),"")</f>
        <v/>
      </c>
      <c r="AK172" s="259"/>
      <c r="AL172" s="198"/>
      <c r="AM172" s="198"/>
      <c r="AN172" s="198"/>
      <c r="AO172" s="262"/>
      <c r="AP172" s="265"/>
      <c r="AQ172" s="86"/>
      <c r="AR172" s="194"/>
      <c r="AS172" s="194"/>
      <c r="AT172" s="194"/>
      <c r="AU172" s="256"/>
    </row>
    <row r="173" spans="1:47" s="212" customFormat="1" ht="33" customHeight="1" x14ac:dyDescent="0.25">
      <c r="A173" s="189"/>
      <c r="B173" s="184"/>
      <c r="C173" s="195" t="str">
        <f>_xlfn.IFNA(INDEX(Masterlist!F:F,MATCH(B170,Masterlist!B:B,0)),"")</f>
        <v>Acc No. 31 Bank Code 31</v>
      </c>
      <c r="D173" s="88"/>
      <c r="E173" s="196"/>
      <c r="F173" s="199"/>
      <c r="G173" s="200"/>
      <c r="H173" s="192"/>
      <c r="I173" s="192"/>
      <c r="J173" s="192"/>
      <c r="K173" s="192"/>
      <c r="L173" s="192"/>
      <c r="M173" s="192"/>
      <c r="N173" s="192"/>
      <c r="O173" s="192"/>
      <c r="P173" s="192"/>
      <c r="Q173" s="201"/>
      <c r="R173" s="201"/>
      <c r="S173" s="192"/>
      <c r="T173" s="192"/>
      <c r="U173" s="192"/>
      <c r="V173" s="192"/>
      <c r="W173" s="192"/>
      <c r="X173" s="192"/>
      <c r="Y173" s="192"/>
      <c r="Z173" s="192"/>
      <c r="AA173" s="192"/>
      <c r="AB173" s="192"/>
      <c r="AC173" s="192"/>
      <c r="AD173" s="192"/>
      <c r="AE173" s="192"/>
      <c r="AF173" s="192"/>
      <c r="AG173" s="192"/>
      <c r="AH173" s="192"/>
      <c r="AI173" s="192"/>
      <c r="AJ173" s="192"/>
      <c r="AK173" s="259"/>
      <c r="AL173" s="198"/>
      <c r="AM173" s="198"/>
      <c r="AN173" s="198"/>
      <c r="AO173" s="262"/>
      <c r="AP173" s="265"/>
      <c r="AQ173" s="86"/>
      <c r="AR173" s="194"/>
      <c r="AS173" s="194"/>
      <c r="AT173" s="194"/>
      <c r="AU173" s="256"/>
    </row>
    <row r="174" spans="1:47" s="212" customFormat="1" ht="33" customHeight="1" x14ac:dyDescent="0.25">
      <c r="A174" s="189"/>
      <c r="B174" s="184"/>
      <c r="C174" s="202">
        <f>_xlfn.IFNA(INDEX(Masterlist!I:I,MATCH(B170,Masterlist!B:B,0)),"")</f>
        <v>43794</v>
      </c>
      <c r="D174" s="226" t="str">
        <f>_xlfn.IFNA(IF(INDEX(Attendance!H:H,MATCH(B170,Attendance!$A:$A,0))="VMI","SCOPE ALLW",""),"")</f>
        <v/>
      </c>
      <c r="E174" s="196" t="s">
        <v>13</v>
      </c>
      <c r="F174" s="203" t="str">
        <f>IFERROR(IF(AND(RIGHT(F170,1)="N",VALUE(F171)&gt;=8),Database!$I$3,""),"")</f>
        <v/>
      </c>
      <c r="G174" s="192" t="str">
        <f>IFERROR(IF(AND(RIGHT(G170,1)="N",VALUE(G171)&gt;=8),Database!$I$3,""),"")</f>
        <v/>
      </c>
      <c r="H174" s="199" t="str">
        <f>IFERROR(IF(AND(RIGHT(H170,1)="N",VALUE(H171)&gt;=8),Database!$I$3,""),"")</f>
        <v/>
      </c>
      <c r="I174" s="192" t="str">
        <f>IFERROR(IF(AND(RIGHT(I170,1)="N",VALUE(I171)&gt;=8),Database!$I$3,""),"")</f>
        <v/>
      </c>
      <c r="J174" s="192" t="str">
        <f>IFERROR(IF(AND(RIGHT(J170,1)="N",VALUE(J171)&gt;=8),Database!$I$3,""),"")</f>
        <v/>
      </c>
      <c r="K174" s="192" t="str">
        <f>IFERROR(IF(AND(RIGHT(K170,1)="N",VALUE(K171)&gt;=8),Database!$I$3,""),"")</f>
        <v/>
      </c>
      <c r="L174" s="192" t="str">
        <f>IFERROR(IF(AND(RIGHT(L170,1)="N",VALUE(L171)&gt;=8),Database!$I$3,""),"")</f>
        <v/>
      </c>
      <c r="M174" s="192" t="str">
        <f>IFERROR(IF(AND(RIGHT(M170,1)="N",VALUE(M171)&gt;=8),Database!$I$3,""),"")</f>
        <v/>
      </c>
      <c r="N174" s="192" t="str">
        <f>IFERROR(IF(AND(RIGHT(N170,1)="N",VALUE(N171)&gt;=8),Database!$I$3,""),"")</f>
        <v/>
      </c>
      <c r="O174" s="192" t="str">
        <f>IFERROR(IF(AND(RIGHT(O170,1)="N",VALUE(O171)&gt;=8),Database!$I$3,""),"")</f>
        <v/>
      </c>
      <c r="P174" s="192" t="str">
        <f>IFERROR(IF(AND(RIGHT(P170,1)="N",VALUE(P171)&gt;=8),Database!$I$3,""),"")</f>
        <v/>
      </c>
      <c r="Q174" s="192" t="str">
        <f>IFERROR(IF(AND(RIGHT(Q170,1)="N",VALUE(Q171)&gt;=8),Database!$I$3,""),"")</f>
        <v/>
      </c>
      <c r="R174" s="192" t="str">
        <f>IFERROR(IF(AND(RIGHT(R170,1)="N",VALUE(R171)&gt;=8),Database!$I$3,""),"")</f>
        <v/>
      </c>
      <c r="S174" s="192" t="str">
        <f>IFERROR(IF(AND(RIGHT(S170,1)="N",VALUE(S171)&gt;=8),Database!$I$3,""),"")</f>
        <v/>
      </c>
      <c r="T174" s="192" t="str">
        <f>IFERROR(IF(AND(RIGHT(T170,1)="N",VALUE(T171)&gt;=8),Database!$I$3,""),"")</f>
        <v/>
      </c>
      <c r="U174" s="192" t="str">
        <f>IFERROR(IF(AND(RIGHT(U170,1)="N",VALUE(U171)&gt;=8),Database!$I$3,""),"")</f>
        <v/>
      </c>
      <c r="V174" s="192" t="str">
        <f>IFERROR(IF(AND(RIGHT(V170,1)="N",VALUE(V171)&gt;=8),Database!$I$3,""),"")</f>
        <v/>
      </c>
      <c r="W174" s="192" t="str">
        <f>IFERROR(IF(AND(RIGHT(W170,1)="N",VALUE(W171)&gt;=8),Database!$I$3,""),"")</f>
        <v/>
      </c>
      <c r="X174" s="192" t="str">
        <f>IFERROR(IF(AND(RIGHT(X170,1)="N",VALUE(X171)&gt;=8),Database!$I$3,""),"")</f>
        <v/>
      </c>
      <c r="Y174" s="192" t="str">
        <f>IFERROR(IF(AND(RIGHT(Y170,1)="N",VALUE(Y171)&gt;=8),Database!$I$3,""),"")</f>
        <v/>
      </c>
      <c r="Z174" s="192" t="str">
        <f>IFERROR(IF(AND(RIGHT(Z170,1)="N",VALUE(Z171)&gt;=8),Database!$I$3,""),"")</f>
        <v/>
      </c>
      <c r="AA174" s="192" t="str">
        <f>IFERROR(IF(AND(RIGHT(AA170,1)="N",VALUE(AA171)&gt;=8),Database!$I$3,""),"")</f>
        <v/>
      </c>
      <c r="AB174" s="192" t="str">
        <f>IFERROR(IF(AND(RIGHT(AB170,1)="N",VALUE(AB171)&gt;=8),Database!$I$3,""),"")</f>
        <v/>
      </c>
      <c r="AC174" s="192" t="str">
        <f>IFERROR(IF(AND(RIGHT(AC170,1)="N",VALUE(AC171)&gt;=8),Database!$I$3,""),"")</f>
        <v/>
      </c>
      <c r="AD174" s="192" t="str">
        <f>IFERROR(IF(AND(RIGHT(AD170,1)="N",VALUE(AD171)&gt;=8),Database!$I$3,""),"")</f>
        <v/>
      </c>
      <c r="AE174" s="192" t="str">
        <f>IFERROR(IF(AND(RIGHT(AE170,1)="N",VALUE(AE171)&gt;=8),Database!$I$3,""),"")</f>
        <v/>
      </c>
      <c r="AF174" s="192" t="str">
        <f>IFERROR(IF(AND(RIGHT(AF170,1)="N",VALUE(AF171)&gt;=8),Database!$I$3,""),"")</f>
        <v/>
      </c>
      <c r="AG174" s="192" t="str">
        <f>IFERROR(IF(AND(RIGHT(AG170,1)="N",VALUE(AG171)&gt;=8),Database!$I$3,""),"")</f>
        <v/>
      </c>
      <c r="AH174" s="192" t="str">
        <f>IFERROR(IF(AND(RIGHT(AH170,1)="N",VALUE(AH171)&gt;=8),Database!$I$3,""),"")</f>
        <v/>
      </c>
      <c r="AI174" s="192" t="str">
        <f>IFERROR(IF(AND(RIGHT(AI170,1)="N",VALUE(AI171)&gt;=8),Database!$I$3,""),"")</f>
        <v/>
      </c>
      <c r="AJ174" s="192" t="str">
        <f>IFERROR(IF(AND(RIGHT(AJ170,1)="N",VALUE(AJ171)&gt;=8),Database!$I$3,""),"")</f>
        <v/>
      </c>
      <c r="AK174" s="259"/>
      <c r="AL174" s="204"/>
      <c r="AM174" s="198"/>
      <c r="AN174" s="198"/>
      <c r="AO174" s="262"/>
      <c r="AP174" s="265"/>
      <c r="AQ174" s="86"/>
      <c r="AR174" s="194"/>
      <c r="AS174" s="194"/>
      <c r="AT174" s="194"/>
      <c r="AU174" s="256"/>
    </row>
    <row r="175" spans="1:47" s="212" customFormat="1" ht="33" customHeight="1" thickBot="1" x14ac:dyDescent="0.3">
      <c r="A175" s="189"/>
      <c r="B175" s="205"/>
      <c r="C175" s="222"/>
      <c r="D175" s="28"/>
      <c r="E175" s="206" t="s">
        <v>176</v>
      </c>
      <c r="F175" s="207" t="str">
        <f>IFERROR(IF(INDEX(Attendance!$T:$T,MATCH($B170&amp;F$7,Attendance!$N:$N,0))=TRUE,"L",IF(SUM(F171:F172)&gt;=10,5,"")),"")</f>
        <v/>
      </c>
      <c r="G175" s="207" t="str">
        <f>IFERROR(IF(INDEX(Attendance!$T:$T,MATCH($B170&amp;G$7,Attendance!$N:$N,0))=TRUE,"L",IF(SUM(G171:G172)&gt;=10,5,"")),"")</f>
        <v/>
      </c>
      <c r="H175" s="208" t="str">
        <f>IFERROR(IF(INDEX(Attendance!$T:$T,MATCH($B170&amp;H$7,Attendance!$N:$N,0))=TRUE,"L",IF(SUM(H171:H172)&gt;=10,5,"")),"")</f>
        <v/>
      </c>
      <c r="I175" s="208" t="str">
        <f>IFERROR(IF(INDEX(Attendance!$T:$T,MATCH($B170&amp;I$7,Attendance!$N:$N,0))=TRUE,"L",IF(SUM(I171:I172)&gt;=10,5,"")),"")</f>
        <v/>
      </c>
      <c r="J175" s="208" t="str">
        <f>IFERROR(IF(INDEX(Attendance!$T:$T,MATCH($B170&amp;J$7,Attendance!$N:$N,0))=TRUE,"L",IF(SUM(J171:J172)&gt;=10,5,"")),"")</f>
        <v/>
      </c>
      <c r="K175" s="208" t="str">
        <f>IFERROR(IF(INDEX(Attendance!$T:$T,MATCH($B170&amp;K$7,Attendance!$N:$N,0))=TRUE,"L",IF(SUM(K171:K172)&gt;=10,5,"")),"")</f>
        <v/>
      </c>
      <c r="L175" s="208" t="str">
        <f>IFERROR(IF(INDEX(Attendance!$T:$T,MATCH($B170&amp;L$7,Attendance!$N:$N,0))=TRUE,"L",IF(SUM(L171:L172)&gt;=10,5,"")),"")</f>
        <v/>
      </c>
      <c r="M175" s="208" t="str">
        <f>IFERROR(IF(INDEX(Attendance!$T:$T,MATCH($B170&amp;M$7,Attendance!$N:$N,0))=TRUE,"L",IF(SUM(M171:M172)&gt;=10,5,"")),"")</f>
        <v/>
      </c>
      <c r="N175" s="208" t="str">
        <f>IFERROR(IF(INDEX(Attendance!$T:$T,MATCH($B170&amp;N$7,Attendance!$N:$N,0))=TRUE,"L",IF(SUM(N171:N172)&gt;=10,5,"")),"")</f>
        <v/>
      </c>
      <c r="O175" s="208" t="str">
        <f>IFERROR(IF(INDEX(Attendance!$T:$T,MATCH($B170&amp;O$7,Attendance!$N:$N,0))=TRUE,"L",IF(SUM(O171:O172)&gt;=10,5,"")),"")</f>
        <v/>
      </c>
      <c r="P175" s="208" t="str">
        <f>IFERROR(IF(INDEX(Attendance!$T:$T,MATCH($B170&amp;P$7,Attendance!$N:$N,0))=TRUE,"L",IF(SUM(P171:P172)&gt;=10,5,"")),"")</f>
        <v/>
      </c>
      <c r="Q175" s="208" t="str">
        <f>IFERROR(IF(INDEX(Attendance!$T:$T,MATCH($B170&amp;Q$7,Attendance!$N:$N,0))=TRUE,"L",IF(SUM(Q171:Q172)&gt;=10,5,"")),"")</f>
        <v/>
      </c>
      <c r="R175" s="208" t="str">
        <f>IFERROR(IF(INDEX(Attendance!$T:$T,MATCH($B170&amp;R$7,Attendance!$N:$N,0))=TRUE,"L",IF(SUM(R171:R172)&gt;=10,5,"")),"")</f>
        <v/>
      </c>
      <c r="S175" s="208" t="str">
        <f>IFERROR(IF(INDEX(Attendance!$T:$T,MATCH($B170&amp;S$7,Attendance!$N:$N,0))=TRUE,"L",IF(SUM(S171:S172)&gt;=10,5,"")),"")</f>
        <v/>
      </c>
      <c r="T175" s="208" t="str">
        <f>IFERROR(IF(INDEX(Attendance!$T:$T,MATCH($B170&amp;T$7,Attendance!$N:$N,0))=TRUE,"L",IF(SUM(T171:T172)&gt;=10,5,"")),"")</f>
        <v/>
      </c>
      <c r="U175" s="208" t="str">
        <f>IFERROR(IF(INDEX(Attendance!$T:$T,MATCH($B170&amp;U$7,Attendance!$N:$N,0))=TRUE,"L",IF(SUM(U171:U172)&gt;=10,5,"")),"")</f>
        <v/>
      </c>
      <c r="V175" s="208" t="str">
        <f>IFERROR(IF(INDEX(Attendance!$T:$T,MATCH($B170&amp;V$7,Attendance!$N:$N,0))=TRUE,"L",IF(SUM(V171:V172)&gt;=10,5,"")),"")</f>
        <v/>
      </c>
      <c r="W175" s="208" t="str">
        <f>IFERROR(IF(INDEX(Attendance!$T:$T,MATCH($B170&amp;W$7,Attendance!$N:$N,0))=TRUE,"L",IF(SUM(W171:W172)&gt;=10,5,"")),"")</f>
        <v/>
      </c>
      <c r="X175" s="208" t="str">
        <f>IFERROR(IF(INDEX(Attendance!$T:$T,MATCH($B170&amp;X$7,Attendance!$N:$N,0))=TRUE,"L",IF(SUM(X171:X172)&gt;=10,5,"")),"")</f>
        <v/>
      </c>
      <c r="Y175" s="208" t="str">
        <f>IFERROR(IF(INDEX(Attendance!$T:$T,MATCH($B170&amp;Y$7,Attendance!$N:$N,0))=TRUE,"L",IF(SUM(Y171:Y172)&gt;=10,5,"")),"")</f>
        <v/>
      </c>
      <c r="Z175" s="208" t="str">
        <f>IFERROR(IF(INDEX(Attendance!$T:$T,MATCH($B170&amp;Z$7,Attendance!$N:$N,0))=TRUE,"L",IF(SUM(Z171:Z172)&gt;=10,5,"")),"")</f>
        <v/>
      </c>
      <c r="AA175" s="208" t="str">
        <f>IFERROR(IF(INDEX(Attendance!$T:$T,MATCH($B170&amp;AA$7,Attendance!$N:$N,0))=TRUE,"L",IF(SUM(AA171:AA172)&gt;=10,5,"")),"")</f>
        <v/>
      </c>
      <c r="AB175" s="208" t="str">
        <f>IFERROR(IF(INDEX(Attendance!$T:$T,MATCH($B170&amp;AB$7,Attendance!$N:$N,0))=TRUE,"L",IF(SUM(AB171:AB172)&gt;=10,5,"")),"")</f>
        <v/>
      </c>
      <c r="AC175" s="208" t="str">
        <f>IFERROR(IF(INDEX(Attendance!$T:$T,MATCH($B170&amp;AC$7,Attendance!$N:$N,0))=TRUE,"L",IF(SUM(AC171:AC172)&gt;=10,5,"")),"")</f>
        <v/>
      </c>
      <c r="AD175" s="208">
        <f>IFERROR(IF(INDEX(Attendance!$T:$T,MATCH($B170&amp;AD$7,Attendance!$N:$N,0))=TRUE,"L",IF(SUM(AD171:AD172)&gt;=10,5,"")),"")</f>
        <v>5</v>
      </c>
      <c r="AE175" s="208">
        <f>IFERROR(IF(INDEX(Attendance!$T:$T,MATCH($B170&amp;AE$7,Attendance!$N:$N,0))=TRUE,"L",IF(SUM(AE171:AE172)&gt;=10,5,"")),"")</f>
        <v>5</v>
      </c>
      <c r="AF175" s="208">
        <f>IFERROR(IF(INDEX(Attendance!$T:$T,MATCH($B170&amp;AF$7,Attendance!$N:$N,0))=TRUE,"L",IF(SUM(AF171:AF172)&gt;=10,5,"")),"")</f>
        <v>5</v>
      </c>
      <c r="AG175" s="208" t="str">
        <f>IFERROR(IF(INDEX(Attendance!$T:$T,MATCH($B170&amp;AG$7,Attendance!$N:$N,0))=TRUE,"L",IF(SUM(AG171:AG172)&gt;=10,5,"")),"")</f>
        <v/>
      </c>
      <c r="AH175" s="208" t="str">
        <f>IFERROR(IF(INDEX(Attendance!$T:$T,MATCH($B170&amp;AH$7,Attendance!$N:$N,0))=TRUE,"L",IF(SUM(AH171:AH172)&gt;=10,5,"")),"")</f>
        <v/>
      </c>
      <c r="AI175" s="208" t="str">
        <f>IFERROR(IF(INDEX(Attendance!$T:$T,MATCH($B170&amp;AI$7,Attendance!$N:$N,0))=TRUE,"L",IF(SUM(AI171:AI172)&gt;=10,5,"")),"")</f>
        <v/>
      </c>
      <c r="AJ175" s="208" t="str">
        <f>IFERROR(IF(INDEX(Attendance!$T:$T,MATCH($B170&amp;AJ$7,Attendance!$N:$N,0))=TRUE,"L",IF(SUM(AJ171:AJ172)&gt;=10,5,"")),"")</f>
        <v/>
      </c>
      <c r="AK175" s="260"/>
      <c r="AL175" s="209">
        <f>ROUND(AL170*AL171,2)</f>
        <v>77.88</v>
      </c>
      <c r="AM175" s="209">
        <f>ROUND(AM170*AM171,2)</f>
        <v>0</v>
      </c>
      <c r="AN175" s="209">
        <f>ROUND(AN170*AN171,2)</f>
        <v>0</v>
      </c>
      <c r="AO175" s="263"/>
      <c r="AP175" s="266"/>
      <c r="AQ175" s="210">
        <f>AQ170*$AQ$5</f>
        <v>0</v>
      </c>
      <c r="AR175" s="211">
        <f>AR170*ROUND(IF($C175="",Basic,MID($C175,FIND("RM",$C175)+3,4))/WorkDays,2)</f>
        <v>0</v>
      </c>
      <c r="AS175" s="211">
        <f>AS170*ROUND(IF($C175="",Basic,MID($C175,FIND("RM",$C175)+3,4))/WorkDays,2)</f>
        <v>0</v>
      </c>
      <c r="AT175" s="211">
        <f>AT170*ROUND(IF($C175="",Basic,MID($C175,FIND("RM",$C175)+3,4))/WorkDays,2)</f>
        <v>92.3</v>
      </c>
      <c r="AU175" s="257"/>
    </row>
    <row r="176" spans="1:47" s="213" customFormat="1" ht="33" customHeight="1" x14ac:dyDescent="0.35">
      <c r="A176" s="175">
        <f t="shared" si="24"/>
        <v>29</v>
      </c>
      <c r="B176" s="184" t="str">
        <f>_xlfn.IFNA(INDEX(Attendance!$A:$A,MATCH(A176,Attendance!$M:$M,0)),"")</f>
        <v>Code 32</v>
      </c>
      <c r="C176" s="185" t="str">
        <f>_xlfn.IFNA(INDEX(Masterlist!C:C,MATCH(B176,Masterlist!B:B,0)),"")</f>
        <v>Name 32</v>
      </c>
      <c r="D176" s="87"/>
      <c r="E176" s="186" t="s">
        <v>173</v>
      </c>
      <c r="F176" s="83" t="str" cm="1">
        <f t="array" ref="F176">_xlfn.IFNA(IF(OR(VALUE(F$7&amp;$C$3)=PH),IF(F177="","PH",IF(INDEX(Attendance!$O:$O,MATCH($B176&amp;F$7,Attendance!$N:$N,0))&lt;"1200","PM","PN")),IF(F$6="Sun",IF(F177="","RD",IF(INDEX(Attendance!$O:$O,MATCH($B176&amp;F$7,Attendance!$N:$N,0))&lt;"1200","RM","RN")),IF(F177="",IF(F$7="","",IF(INDEX(Attendance!$I:$I,MATCH($B176&amp;F$7,Attendance!$N:$N,0))="ABS","AB","UL")),IF(INDEX(Attendance!$O:$O,MATCH($B176&amp;F$7,Attendance!$N:$N,0))&lt;"1200","M","N")))),"")</f>
        <v>N</v>
      </c>
      <c r="G176" s="83" t="str" cm="1">
        <f t="array" ref="G176">_xlfn.IFNA(IF(OR(VALUE(G$7&amp;$C$3)=PH),IF(G177="","PH",IF(INDEX(Attendance!$O:$O,MATCH($B176&amp;G$7,Attendance!$N:$N,0))&lt;"1200","PM","PN")),IF(G$6="Sun",IF(G177="","RD",IF(INDEX(Attendance!$O:$O,MATCH($B176&amp;G$7,Attendance!$N:$N,0))&lt;"1200","RM","RN")),IF(G177="",IF(G$7="","",IF(INDEX(Attendance!$I:$I,MATCH($B176&amp;G$7,Attendance!$N:$N,0))="ABS","AB","UL")),IF(INDEX(Attendance!$O:$O,MATCH($B176&amp;G$7,Attendance!$N:$N,0))&lt;"1200","M","N")))),"")</f>
        <v>N</v>
      </c>
      <c r="H176" s="83" t="str" cm="1">
        <f t="array" ref="H176">_xlfn.IFNA(IF(OR(VALUE(H$7&amp;$C$3)=PH),IF(H177="","PH",IF(INDEX(Attendance!$O:$O,MATCH($B176&amp;H$7,Attendance!$N:$N,0))&lt;"1200","PM","PN")),IF(H$6="Sun",IF(H177="","RD",IF(INDEX(Attendance!$O:$O,MATCH($B176&amp;H$7,Attendance!$N:$N,0))&lt;"1200","RM","RN")),IF(H177="",IF(H$7="","",IF(INDEX(Attendance!$I:$I,MATCH($B176&amp;H$7,Attendance!$N:$N,0))="ABS","AB","UL")),IF(INDEX(Attendance!$O:$O,MATCH($B176&amp;H$7,Attendance!$N:$N,0))&lt;"1200","M","N")))),"")</f>
        <v>N</v>
      </c>
      <c r="I176" s="83" t="str" cm="1">
        <f t="array" ref="I176">_xlfn.IFNA(IF(OR(VALUE(I$7&amp;$C$3)=PH),IF(I177="","PH",IF(INDEX(Attendance!$O:$O,MATCH($B176&amp;I$7,Attendance!$N:$N,0))&lt;"1200","PM","PN")),IF(I$6="Sun",IF(I177="","RD",IF(INDEX(Attendance!$O:$O,MATCH($B176&amp;I$7,Attendance!$N:$N,0))&lt;"1200","RM","RN")),IF(I177="",IF(I$7="","",IF(INDEX(Attendance!$I:$I,MATCH($B176&amp;I$7,Attendance!$N:$N,0))="ABS","AB","UL")),IF(INDEX(Attendance!$O:$O,MATCH($B176&amp;I$7,Attendance!$N:$N,0))&lt;"1200","M","N")))),"")</f>
        <v>N</v>
      </c>
      <c r="J176" s="83" t="str" cm="1">
        <f t="array" ref="J176">_xlfn.IFNA(IF(OR(VALUE(J$7&amp;$C$3)=PH),IF(J177="","PH",IF(INDEX(Attendance!$O:$O,MATCH($B176&amp;J$7,Attendance!$N:$N,0))&lt;"1200","PM","PN")),IF(J$6="Sun",IF(J177="","RD",IF(INDEX(Attendance!$O:$O,MATCH($B176&amp;J$7,Attendance!$N:$N,0))&lt;"1200","RM","RN")),IF(J177="",IF(J$7="","",IF(INDEX(Attendance!$I:$I,MATCH($B176&amp;J$7,Attendance!$N:$N,0))="ABS","AB","UL")),IF(INDEX(Attendance!$O:$O,MATCH($B176&amp;J$7,Attendance!$N:$N,0))&lt;"1200","M","N")))),"")</f>
        <v>N</v>
      </c>
      <c r="K176" s="83" t="str" cm="1">
        <f t="array" ref="K176">_xlfn.IFNA(IF(OR(VALUE(K$7&amp;$C$3)=PH),IF(K177="","PH",IF(INDEX(Attendance!$O:$O,MATCH($B176&amp;K$7,Attendance!$N:$N,0))&lt;"1200","PM","PN")),IF(K$6="Sun",IF(K177="","RD",IF(INDEX(Attendance!$O:$O,MATCH($B176&amp;K$7,Attendance!$N:$N,0))&lt;"1200","RM","RN")),IF(K177="",IF(K$7="","",IF(INDEX(Attendance!$I:$I,MATCH($B176&amp;K$7,Attendance!$N:$N,0))="ABS","AB","UL")),IF(INDEX(Attendance!$O:$O,MATCH($B176&amp;K$7,Attendance!$N:$N,0))&lt;"1200","M","N")))),"")</f>
        <v>N</v>
      </c>
      <c r="L176" s="83" t="str" cm="1">
        <f t="array" ref="L176">_xlfn.IFNA(IF(OR(VALUE(L$7&amp;$C$3)=PH),IF(L177="","PH",IF(INDEX(Attendance!$O:$O,MATCH($B176&amp;L$7,Attendance!$N:$N,0))&lt;"1200","PM","PN")),IF(L$6="Sun",IF(L177="","RD",IF(INDEX(Attendance!$O:$O,MATCH($B176&amp;L$7,Attendance!$N:$N,0))&lt;"1200","RM","RN")),IF(L177="",IF(L$7="","",IF(INDEX(Attendance!$I:$I,MATCH($B176&amp;L$7,Attendance!$N:$N,0))="ABS","AB","UL")),IF(INDEX(Attendance!$O:$O,MATCH($B176&amp;L$7,Attendance!$N:$N,0))&lt;"1200","M","N")))),"")</f>
        <v>RD</v>
      </c>
      <c r="M176" s="83" t="str" cm="1">
        <f t="array" ref="M176">_xlfn.IFNA(IF(OR(VALUE(M$7&amp;$C$3)=PH),IF(M177="","PH",IF(INDEX(Attendance!$O:$O,MATCH($B176&amp;M$7,Attendance!$N:$N,0))&lt;"1200","PM","PN")),IF(M$6="Sun",IF(M177="","RD",IF(INDEX(Attendance!$O:$O,MATCH($B176&amp;M$7,Attendance!$N:$N,0))&lt;"1200","RM","RN")),IF(M177="",IF(M$7="","",IF(INDEX(Attendance!$I:$I,MATCH($B176&amp;M$7,Attendance!$N:$N,0))="ABS","AB","UL")),IF(INDEX(Attendance!$O:$O,MATCH($B176&amp;M$7,Attendance!$N:$N,0))&lt;"1200","M","N")))),"")</f>
        <v>N</v>
      </c>
      <c r="N176" s="83" t="str" cm="1">
        <f t="array" ref="N176">_xlfn.IFNA(IF(OR(VALUE(N$7&amp;$C$3)=PH),IF(N177="","PH",IF(INDEX(Attendance!$O:$O,MATCH($B176&amp;N$7,Attendance!$N:$N,0))&lt;"1200","PM","PN")),IF(N$6="Sun",IF(N177="","RD",IF(INDEX(Attendance!$O:$O,MATCH($B176&amp;N$7,Attendance!$N:$N,0))&lt;"1200","RM","RN")),IF(N177="",IF(N$7="","",IF(INDEX(Attendance!$I:$I,MATCH($B176&amp;N$7,Attendance!$N:$N,0))="ABS","AB","UL")),IF(INDEX(Attendance!$O:$O,MATCH($B176&amp;N$7,Attendance!$N:$N,0))&lt;"1200","M","N")))),"")</f>
        <v>N</v>
      </c>
      <c r="O176" s="83" t="str" cm="1">
        <f t="array" ref="O176">_xlfn.IFNA(IF(OR(VALUE(O$7&amp;$C$3)=PH),IF(O177="","PH",IF(INDEX(Attendance!$O:$O,MATCH($B176&amp;O$7,Attendance!$N:$N,0))&lt;"1200","PM","PN")),IF(O$6="Sun",IF(O177="","RD",IF(INDEX(Attendance!$O:$O,MATCH($B176&amp;O$7,Attendance!$N:$N,0))&lt;"1200","RM","RN")),IF(O177="",IF(O$7="","",IF(INDEX(Attendance!$I:$I,MATCH($B176&amp;O$7,Attendance!$N:$N,0))="ABS","AB","UL")),IF(INDEX(Attendance!$O:$O,MATCH($B176&amp;O$7,Attendance!$N:$N,0))&lt;"1200","M","N")))),"")</f>
        <v>N</v>
      </c>
      <c r="P176" s="83" t="str" cm="1">
        <f t="array" ref="P176">_xlfn.IFNA(IF(OR(VALUE(P$7&amp;$C$3)=PH),IF(P177="","PH",IF(INDEX(Attendance!$O:$O,MATCH($B176&amp;P$7,Attendance!$N:$N,0))&lt;"1200","PM","PN")),IF(P$6="Sun",IF(P177="","RD",IF(INDEX(Attendance!$O:$O,MATCH($B176&amp;P$7,Attendance!$N:$N,0))&lt;"1200","RM","RN")),IF(P177="",IF(P$7="","",IF(INDEX(Attendance!$I:$I,MATCH($B176&amp;P$7,Attendance!$N:$N,0))="ABS","AB","UL")),IF(INDEX(Attendance!$O:$O,MATCH($B176&amp;P$7,Attendance!$N:$N,0))&lt;"1200","M","N")))),"")</f>
        <v>N</v>
      </c>
      <c r="Q176" s="83" t="str" cm="1">
        <f t="array" ref="Q176">_xlfn.IFNA(IF(OR(VALUE(Q$7&amp;$C$3)=PH),IF(Q177="","PH",IF(INDEX(Attendance!$O:$O,MATCH($B176&amp;Q$7,Attendance!$N:$N,0))&lt;"1200","PM","PN")),IF(Q$6="Sun",IF(Q177="","RD",IF(INDEX(Attendance!$O:$O,MATCH($B176&amp;Q$7,Attendance!$N:$N,0))&lt;"1200","RM","RN")),IF(Q177="",IF(Q$7="","",IF(INDEX(Attendance!$I:$I,MATCH($B176&amp;Q$7,Attendance!$N:$N,0))="ABS","AB","UL")),IF(INDEX(Attendance!$O:$O,MATCH($B176&amp;Q$7,Attendance!$N:$N,0))&lt;"1200","M","N")))),"")</f>
        <v>PH</v>
      </c>
      <c r="R176" s="83" t="str" cm="1">
        <f t="array" ref="R176">_xlfn.IFNA(IF(OR(VALUE(R$7&amp;$C$3)=PH),IF(R177="","PH",IF(INDEX(Attendance!$O:$O,MATCH($B176&amp;R$7,Attendance!$N:$N,0))&lt;"1200","PM","PN")),IF(R$6="Sun",IF(R177="","RD",IF(INDEX(Attendance!$O:$O,MATCH($B176&amp;R$7,Attendance!$N:$N,0))&lt;"1200","RM","RN")),IF(R177="",IF(R$7="","",IF(INDEX(Attendance!$I:$I,MATCH($B176&amp;R$7,Attendance!$N:$N,0))="ABS","AB","UL")),IF(INDEX(Attendance!$O:$O,MATCH($B176&amp;R$7,Attendance!$N:$N,0))&lt;"1200","M","N")))),"")</f>
        <v>PH</v>
      </c>
      <c r="S176" s="83" t="str" cm="1">
        <f t="array" ref="S176">_xlfn.IFNA(IF(OR(VALUE(S$7&amp;$C$3)=PH),IF(S177="","PH",IF(INDEX(Attendance!$O:$O,MATCH($B176&amp;S$7,Attendance!$N:$N,0))&lt;"1200","PM","PN")),IF(S$6="Sun",IF(S177="","RD",IF(INDEX(Attendance!$O:$O,MATCH($B176&amp;S$7,Attendance!$N:$N,0))&lt;"1200","RM","RN")),IF(S177="",IF(S$7="","",IF(INDEX(Attendance!$I:$I,MATCH($B176&amp;S$7,Attendance!$N:$N,0))="ABS","AB","UL")),IF(INDEX(Attendance!$O:$O,MATCH($B176&amp;S$7,Attendance!$N:$N,0))&lt;"1200","M","N")))),"")</f>
        <v>RM</v>
      </c>
      <c r="T176" s="83" t="str" cm="1">
        <f t="array" ref="T176">_xlfn.IFNA(IF(OR(VALUE(T$7&amp;$C$3)=PH),IF(T177="","PH",IF(INDEX(Attendance!$O:$O,MATCH($B176&amp;T$7,Attendance!$N:$N,0))&lt;"1200","PM","PN")),IF(T$6="Sun",IF(T177="","RD",IF(INDEX(Attendance!$O:$O,MATCH($B176&amp;T$7,Attendance!$N:$N,0))&lt;"1200","RM","RN")),IF(T177="",IF(T$7="","",IF(INDEX(Attendance!$I:$I,MATCH($B176&amp;T$7,Attendance!$N:$N,0))="ABS","AB","UL")),IF(INDEX(Attendance!$O:$O,MATCH($B176&amp;T$7,Attendance!$N:$N,0))&lt;"1200","M","N")))),"")</f>
        <v>M</v>
      </c>
      <c r="U176" s="83" t="str" cm="1">
        <f t="array" ref="U176">_xlfn.IFNA(IF(OR(VALUE(U$7&amp;$C$3)=PH),IF(U177="","PH",IF(INDEX(Attendance!$O:$O,MATCH($B176&amp;U$7,Attendance!$N:$N,0))&lt;"1200","PM","PN")),IF(U$6="Sun",IF(U177="","RD",IF(INDEX(Attendance!$O:$O,MATCH($B176&amp;U$7,Attendance!$N:$N,0))&lt;"1200","RM","RN")),IF(U177="",IF(U$7="","",IF(INDEX(Attendance!$I:$I,MATCH($B176&amp;U$7,Attendance!$N:$N,0))="ABS","AB","UL")),IF(INDEX(Attendance!$O:$O,MATCH($B176&amp;U$7,Attendance!$N:$N,0))&lt;"1200","M","N")))),"")</f>
        <v>M</v>
      </c>
      <c r="V176" s="83" t="str" cm="1">
        <f t="array" ref="V176">_xlfn.IFNA(IF(OR(VALUE(V$7&amp;$C$3)=PH),IF(V177="","PH",IF(INDEX(Attendance!$O:$O,MATCH($B176&amp;V$7,Attendance!$N:$N,0))&lt;"1200","PM","PN")),IF(V$6="Sun",IF(V177="","RD",IF(INDEX(Attendance!$O:$O,MATCH($B176&amp;V$7,Attendance!$N:$N,0))&lt;"1200","RM","RN")),IF(V177="",IF(V$7="","",IF(INDEX(Attendance!$I:$I,MATCH($B176&amp;V$7,Attendance!$N:$N,0))="ABS","AB","UL")),IF(INDEX(Attendance!$O:$O,MATCH($B176&amp;V$7,Attendance!$N:$N,0))&lt;"1200","M","N")))),"")</f>
        <v>M</v>
      </c>
      <c r="W176" s="83" t="str" cm="1">
        <f t="array" ref="W176">_xlfn.IFNA(IF(OR(VALUE(W$7&amp;$C$3)=PH),IF(W177="","PH",IF(INDEX(Attendance!$O:$O,MATCH($B176&amp;W$7,Attendance!$N:$N,0))&lt;"1200","PM","PN")),IF(W$6="Sun",IF(W177="","RD",IF(INDEX(Attendance!$O:$O,MATCH($B176&amp;W$7,Attendance!$N:$N,0))&lt;"1200","RM","RN")),IF(W177="",IF(W$7="","",IF(INDEX(Attendance!$I:$I,MATCH($B176&amp;W$7,Attendance!$N:$N,0))="ABS","AB","UL")),IF(INDEX(Attendance!$O:$O,MATCH($B176&amp;W$7,Attendance!$N:$N,0))&lt;"1200","M","N")))),"")</f>
        <v>M</v>
      </c>
      <c r="X176" s="83" t="str" cm="1">
        <f t="array" ref="X176">_xlfn.IFNA(IF(OR(VALUE(X$7&amp;$C$3)=PH),IF(X177="","PH",IF(INDEX(Attendance!$O:$O,MATCH($B176&amp;X$7,Attendance!$N:$N,0))&lt;"1200","PM","PN")),IF(X$6="Sun",IF(X177="","RD",IF(INDEX(Attendance!$O:$O,MATCH($B176&amp;X$7,Attendance!$N:$N,0))&lt;"1200","RM","RN")),IF(X177="",IF(X$7="","",IF(INDEX(Attendance!$I:$I,MATCH($B176&amp;X$7,Attendance!$N:$N,0))="ABS","AB","UL")),IF(INDEX(Attendance!$O:$O,MATCH($B176&amp;X$7,Attendance!$N:$N,0))&lt;"1200","M","N")))),"")</f>
        <v>M</v>
      </c>
      <c r="Y176" s="83" t="str" cm="1">
        <f t="array" ref="Y176">_xlfn.IFNA(IF(OR(VALUE(Y$7&amp;$C$3)=PH),IF(Y177="","PH",IF(INDEX(Attendance!$O:$O,MATCH($B176&amp;Y$7,Attendance!$N:$N,0))&lt;"1200","PM","PN")),IF(Y$6="Sun",IF(Y177="","RD",IF(INDEX(Attendance!$O:$O,MATCH($B176&amp;Y$7,Attendance!$N:$N,0))&lt;"1200","RM","RN")),IF(Y177="",IF(Y$7="","",IF(INDEX(Attendance!$I:$I,MATCH($B176&amp;Y$7,Attendance!$N:$N,0))="ABS","AB","UL")),IF(INDEX(Attendance!$O:$O,MATCH($B176&amp;Y$7,Attendance!$N:$N,0))&lt;"1200","M","N")))),"")</f>
        <v>M</v>
      </c>
      <c r="Z176" s="83" t="str" cm="1">
        <f t="array" ref="Z176">_xlfn.IFNA(IF(OR(VALUE(Z$7&amp;$C$3)=PH),IF(Z177="","PH",IF(INDEX(Attendance!$O:$O,MATCH($B176&amp;Z$7,Attendance!$N:$N,0))&lt;"1200","PM","PN")),IF(Z$6="Sun",IF(Z177="","RD",IF(INDEX(Attendance!$O:$O,MATCH($B176&amp;Z$7,Attendance!$N:$N,0))&lt;"1200","RM","RN")),IF(Z177="",IF(Z$7="","",IF(INDEX(Attendance!$I:$I,MATCH($B176&amp;Z$7,Attendance!$N:$N,0))="ABS","AB","UL")),IF(INDEX(Attendance!$O:$O,MATCH($B176&amp;Z$7,Attendance!$N:$N,0))&lt;"1200","M","N")))),"")</f>
        <v>RM</v>
      </c>
      <c r="AA176" s="83" t="str" cm="1">
        <f t="array" ref="AA176">_xlfn.IFNA(IF(OR(VALUE(AA$7&amp;$C$3)=PH),IF(AA177="","PH",IF(INDEX(Attendance!$O:$O,MATCH($B176&amp;AA$7,Attendance!$N:$N,0))&lt;"1200","PM","PN")),IF(AA$6="Sun",IF(AA177="","RD",IF(INDEX(Attendance!$O:$O,MATCH($B176&amp;AA$7,Attendance!$N:$N,0))&lt;"1200","RM","RN")),IF(AA177="",IF(AA$7="","",IF(INDEX(Attendance!$I:$I,MATCH($B176&amp;AA$7,Attendance!$N:$N,0))="ABS","AB","UL")),IF(INDEX(Attendance!$O:$O,MATCH($B176&amp;AA$7,Attendance!$N:$N,0))&lt;"1200","M","N")))),"")</f>
        <v>M</v>
      </c>
      <c r="AB176" s="83" t="str" cm="1">
        <f t="array" ref="AB176">_xlfn.IFNA(IF(OR(VALUE(AB$7&amp;$C$3)=PH),IF(AB177="","PH",IF(INDEX(Attendance!$O:$O,MATCH($B176&amp;AB$7,Attendance!$N:$N,0))&lt;"1200","PM","PN")),IF(AB$6="Sun",IF(AB177="","RD",IF(INDEX(Attendance!$O:$O,MATCH($B176&amp;AB$7,Attendance!$N:$N,0))&lt;"1200","RM","RN")),IF(AB177="",IF(AB$7="","",IF(INDEX(Attendance!$I:$I,MATCH($B176&amp;AB$7,Attendance!$N:$N,0))="ABS","AB","UL")),IF(INDEX(Attendance!$O:$O,MATCH($B176&amp;AB$7,Attendance!$N:$N,0))&lt;"1200","M","N")))),"")</f>
        <v>M</v>
      </c>
      <c r="AC176" s="83" t="str" cm="1">
        <f t="array" ref="AC176">_xlfn.IFNA(IF(OR(VALUE(AC$7&amp;$C$3)=PH),IF(AC177="","PH",IF(INDEX(Attendance!$O:$O,MATCH($B176&amp;AC$7,Attendance!$N:$N,0))&lt;"1200","PM","PN")),IF(AC$6="Sun",IF(AC177="","RD",IF(INDEX(Attendance!$O:$O,MATCH($B176&amp;AC$7,Attendance!$N:$N,0))&lt;"1200","RM","RN")),IF(AC177="",IF(AC$7="","",IF(INDEX(Attendance!$I:$I,MATCH($B176&amp;AC$7,Attendance!$N:$N,0))="ABS","AB","UL")),IF(INDEX(Attendance!$O:$O,MATCH($B176&amp;AC$7,Attendance!$N:$N,0))&lt;"1200","M","N")))),"")</f>
        <v>M</v>
      </c>
      <c r="AD176" s="83" t="str" cm="1">
        <f t="array" ref="AD176">_xlfn.IFNA(IF(OR(VALUE(AD$7&amp;$C$3)=PH),IF(AD177="","PH",IF(INDEX(Attendance!$O:$O,MATCH($B176&amp;AD$7,Attendance!$N:$N,0))&lt;"1200","PM","PN")),IF(AD$6="Sun",IF(AD177="","RD",IF(INDEX(Attendance!$O:$O,MATCH($B176&amp;AD$7,Attendance!$N:$N,0))&lt;"1200","RM","RN")),IF(AD177="",IF(AD$7="","",IF(INDEX(Attendance!$I:$I,MATCH($B176&amp;AD$7,Attendance!$N:$N,0))="ABS","AB","UL")),IF(INDEX(Attendance!$O:$O,MATCH($B176&amp;AD$7,Attendance!$N:$N,0))&lt;"1200","M","N")))),"")</f>
        <v>M</v>
      </c>
      <c r="AE176" s="83" t="str" cm="1">
        <f t="array" ref="AE176">_xlfn.IFNA(IF(OR(VALUE(AE$7&amp;$C$3)=PH),IF(AE177="","PH",IF(INDEX(Attendance!$O:$O,MATCH($B176&amp;AE$7,Attendance!$N:$N,0))&lt;"1200","PM","PN")),IF(AE$6="Sun",IF(AE177="","RD",IF(INDEX(Attendance!$O:$O,MATCH($B176&amp;AE$7,Attendance!$N:$N,0))&lt;"1200","RM","RN")),IF(AE177="",IF(AE$7="","",IF(INDEX(Attendance!$I:$I,MATCH($B176&amp;AE$7,Attendance!$N:$N,0))="ABS","AB","UL")),IF(INDEX(Attendance!$O:$O,MATCH($B176&amp;AE$7,Attendance!$N:$N,0))&lt;"1200","M","N")))),"")</f>
        <v>M</v>
      </c>
      <c r="AF176" s="83" t="str" cm="1">
        <f t="array" ref="AF176">_xlfn.IFNA(IF(OR(VALUE(AF$7&amp;$C$3)=PH),IF(AF177="","PH",IF(INDEX(Attendance!$O:$O,MATCH($B176&amp;AF$7,Attendance!$N:$N,0))&lt;"1200","PM","PN")),IF(AF$6="Sun",IF(AF177="","RD",IF(INDEX(Attendance!$O:$O,MATCH($B176&amp;AF$7,Attendance!$N:$N,0))&lt;"1200","RM","RN")),IF(AF177="",IF(AF$7="","",IF(INDEX(Attendance!$I:$I,MATCH($B176&amp;AF$7,Attendance!$N:$N,0))="ABS","AB","UL")),IF(INDEX(Attendance!$O:$O,MATCH($B176&amp;AF$7,Attendance!$N:$N,0))&lt;"1200","M","N")))),"")</f>
        <v>M</v>
      </c>
      <c r="AG176" s="83" t="str" cm="1">
        <f t="array" ref="AG176">_xlfn.IFNA(IF(OR(VALUE(AG$7&amp;$C$3)=PH),IF(AG177="","PH",IF(INDEX(Attendance!$O:$O,MATCH($B176&amp;AG$7,Attendance!$N:$N,0))&lt;"1200","PM","PN")),IF(AG$6="Sun",IF(AG177="","RD",IF(INDEX(Attendance!$O:$O,MATCH($B176&amp;AG$7,Attendance!$N:$N,0))&lt;"1200","RM","RN")),IF(AG177="",IF(AG$7="","",IF(INDEX(Attendance!$I:$I,MATCH($B176&amp;AG$7,Attendance!$N:$N,0))="ABS","AB","UL")),IF(INDEX(Attendance!$O:$O,MATCH($B176&amp;AG$7,Attendance!$N:$N,0))&lt;"1200","M","N")))),"")</f>
        <v>RD</v>
      </c>
      <c r="AH176" s="83" t="str" cm="1">
        <f t="array" ref="AH176">_xlfn.IFNA(IF(OR(VALUE(AH$7&amp;$C$3)=PH),IF(AH177="","PH",IF(INDEX(Attendance!$O:$O,MATCH($B176&amp;AH$7,Attendance!$N:$N,0))&lt;"1200","PM","PN")),IF(AH$6="Sun",IF(AH177="","RD",IF(INDEX(Attendance!$O:$O,MATCH($B176&amp;AH$7,Attendance!$N:$N,0))&lt;"1200","RM","RN")),IF(AH177="",IF(AH$7="","",IF(INDEX(Attendance!$I:$I,MATCH($B176&amp;AH$7,Attendance!$N:$N,0))="ABS","AB","UL")),IF(INDEX(Attendance!$O:$O,MATCH($B176&amp;AH$7,Attendance!$N:$N,0))&lt;"1200","M","N")))),"")</f>
        <v/>
      </c>
      <c r="AI176" s="83" t="str" cm="1">
        <f t="array" ref="AI176">_xlfn.IFNA(IF(OR(VALUE(AI$7&amp;$C$3)=PH),IF(AI177="","PH",IF(INDEX(Attendance!$O:$O,MATCH($B176&amp;AI$7,Attendance!$N:$N,0))&lt;"1200","PM","PN")),IF(AI$6="Sun",IF(AI177="","RD",IF(INDEX(Attendance!$O:$O,MATCH($B176&amp;AI$7,Attendance!$N:$N,0))&lt;"1200","RM","RN")),IF(AI177="",IF(AI$7="","",IF(INDEX(Attendance!$I:$I,MATCH($B176&amp;AI$7,Attendance!$N:$N,0))="ABS","AB","UL")),IF(INDEX(Attendance!$O:$O,MATCH($B176&amp;AI$7,Attendance!$N:$N,0))&lt;"1200","M","N")))),"")</f>
        <v/>
      </c>
      <c r="AJ176" s="83" t="str" cm="1">
        <f t="array" ref="AJ176">_xlfn.IFNA(IF(OR(VALUE(AJ$7&amp;$C$3)=PH),IF(AJ177="","PH",IF(INDEX(Attendance!$O:$O,MATCH($B176&amp;AJ$7,Attendance!$N:$N,0))&lt;"1200","PM","PN")),IF(AJ$6="Sun",IF(AJ177="","RD",IF(INDEX(Attendance!$O:$O,MATCH($B176&amp;AJ$7,Attendance!$N:$N,0))&lt;"1200","RM","RN")),IF(AJ177="",IF(AJ$7="","",IF(INDEX(Attendance!$I:$I,MATCH($B176&amp;AJ$7,Attendance!$N:$N,0))="ABS","AB","UL")),IF(INDEX(Attendance!$O:$O,MATCH($B176&amp;AJ$7,Attendance!$N:$N,0))&lt;"1200","M","N")))),"")</f>
        <v/>
      </c>
      <c r="AK176" s="258">
        <f>SUM(SUMIF(F176:AJ176,{"M","N","A"},F177:AJ177))</f>
        <v>176</v>
      </c>
      <c r="AL176" s="187">
        <f>SUM(SUMIF(F176:AJ176,{"M","N"},F178:AJ178),SUMIF(F176:AJ176,{"OM","ON"},F177:AJ177))</f>
        <v>60</v>
      </c>
      <c r="AM176" s="187">
        <f>SUM(SUMIF(F176:AJ176,{"PM","PN","RM","RN"},F177:AJ177))</f>
        <v>24</v>
      </c>
      <c r="AN176" s="187">
        <f>SUM(SUMIF(F176:AJ176,{"PM","PN"},F178:AJ178))</f>
        <v>0</v>
      </c>
      <c r="AO176" s="261">
        <f>SUM(F181:AJ181)</f>
        <v>120</v>
      </c>
      <c r="AP176" s="264">
        <f>SUM(F180:AJ180)</f>
        <v>20</v>
      </c>
      <c r="AQ176" s="188">
        <f>IF(D180="",0,SUM(COUNTIFS(F176:AJ176,{"M","N","A","OM","ON","OA","PM","PN","PA","RM","RN","RA"})))</f>
        <v>24</v>
      </c>
      <c r="AR176" s="74">
        <f>COUNTIF(F176:AJ176,"AL")</f>
        <v>0</v>
      </c>
      <c r="AS176" s="74">
        <f>COUNTIF(F176:AJ176,"MC")</f>
        <v>0</v>
      </c>
      <c r="AT176" s="74">
        <f>SUM(COUNTIF(F176:AJ176,{"RPH","PH"}))</f>
        <v>2</v>
      </c>
      <c r="AU176" s="255">
        <f t="shared" ref="AU176" si="31">_xlfn.IFNA(IF($B176="",0,AK176*$AK$5+SUM(AL181:AN181)+SUM(AO176:AP181)+SUM(AQ181:AT181)),"")</f>
        <v>2157.0500000000002</v>
      </c>
    </row>
    <row r="177" spans="1:47" s="213" customFormat="1" ht="33" customHeight="1" x14ac:dyDescent="0.35">
      <c r="A177" s="189"/>
      <c r="B177" s="184"/>
      <c r="C177" s="190" t="str">
        <f>_xlfn.IFNA(INDEX(Masterlist!D:D,MATCH(B176,Masterlist!B:B,0)),"")</f>
        <v>IC No. 32</v>
      </c>
      <c r="D177" s="88"/>
      <c r="E177" s="191" t="s">
        <v>174</v>
      </c>
      <c r="F177" s="192">
        <f>IFERROR(IF(F$6="Sun",INDEX(Attendance!$R:$R,MATCH($B176&amp;F$7,Attendance!$N:$N,0)),IF(INDEX(Attendance!$R:$R,MATCH($B176&amp;F$7,Attendance!$N:$N,0))="","",IF(INDEX(Attendance!$R:$R,MATCH($B176&amp;F$7,Attendance!$N:$N,0))&gt;8,8,INDEX(Attendance!$R:$R,MATCH($B176&amp;F$7,Attendance!$N:$N,0))))),"")</f>
        <v>8</v>
      </c>
      <c r="G177" s="192">
        <f>IFERROR(IF(G$6="Sun",INDEX(Attendance!$R:$R,MATCH($B176&amp;G$7,Attendance!$N:$N,0)),IF(INDEX(Attendance!$R:$R,MATCH($B176&amp;G$7,Attendance!$N:$N,0))="","",IF(INDEX(Attendance!$R:$R,MATCH($B176&amp;G$7,Attendance!$N:$N,0))&gt;8,8,INDEX(Attendance!$R:$R,MATCH($B176&amp;G$7,Attendance!$N:$N,0))))),"")</f>
        <v>8</v>
      </c>
      <c r="H177" s="192">
        <f>IFERROR(IF(H$6="Sun",INDEX(Attendance!$R:$R,MATCH($B176&amp;H$7,Attendance!$N:$N,0)),IF(INDEX(Attendance!$R:$R,MATCH($B176&amp;H$7,Attendance!$N:$N,0))="","",IF(INDEX(Attendance!$R:$R,MATCH($B176&amp;H$7,Attendance!$N:$N,0))&gt;8,8,INDEX(Attendance!$R:$R,MATCH($B176&amp;H$7,Attendance!$N:$N,0))))),"")</f>
        <v>8</v>
      </c>
      <c r="I177" s="192">
        <f>IFERROR(IF(I$6="Sun",INDEX(Attendance!$R:$R,MATCH($B176&amp;I$7,Attendance!$N:$N,0)),IF(INDEX(Attendance!$R:$R,MATCH($B176&amp;I$7,Attendance!$N:$N,0))="","",IF(INDEX(Attendance!$R:$R,MATCH($B176&amp;I$7,Attendance!$N:$N,0))&gt;8,8,INDEX(Attendance!$R:$R,MATCH($B176&amp;I$7,Attendance!$N:$N,0))))),"")</f>
        <v>8</v>
      </c>
      <c r="J177" s="192">
        <f>IFERROR(IF(J$6="Sun",INDEX(Attendance!$R:$R,MATCH($B176&amp;J$7,Attendance!$N:$N,0)),IF(INDEX(Attendance!$R:$R,MATCH($B176&amp;J$7,Attendance!$N:$N,0))="","",IF(INDEX(Attendance!$R:$R,MATCH($B176&amp;J$7,Attendance!$N:$N,0))&gt;8,8,INDEX(Attendance!$R:$R,MATCH($B176&amp;J$7,Attendance!$N:$N,0))))),"")</f>
        <v>8</v>
      </c>
      <c r="K177" s="192">
        <f>IFERROR(IF(K$6="Sun",INDEX(Attendance!$R:$R,MATCH($B176&amp;K$7,Attendance!$N:$N,0)),IF(INDEX(Attendance!$R:$R,MATCH($B176&amp;K$7,Attendance!$N:$N,0))="","",IF(INDEX(Attendance!$R:$R,MATCH($B176&amp;K$7,Attendance!$N:$N,0))&gt;8,8,INDEX(Attendance!$R:$R,MATCH($B176&amp;K$7,Attendance!$N:$N,0))))),"")</f>
        <v>8</v>
      </c>
      <c r="L177" s="192" t="str">
        <f>IFERROR(IF(L$6="Sun",INDEX(Attendance!$R:$R,MATCH($B176&amp;L$7,Attendance!$N:$N,0)),IF(INDEX(Attendance!$R:$R,MATCH($B176&amp;L$7,Attendance!$N:$N,0))="","",IF(INDEX(Attendance!$R:$R,MATCH($B176&amp;L$7,Attendance!$N:$N,0))&gt;8,8,INDEX(Attendance!$R:$R,MATCH($B176&amp;L$7,Attendance!$N:$N,0))))),"")</f>
        <v/>
      </c>
      <c r="M177" s="192">
        <f>IFERROR(IF(M$6="Sun",INDEX(Attendance!$R:$R,MATCH($B176&amp;M$7,Attendance!$N:$N,0)),IF(INDEX(Attendance!$R:$R,MATCH($B176&amp;M$7,Attendance!$N:$N,0))="","",IF(INDEX(Attendance!$R:$R,MATCH($B176&amp;M$7,Attendance!$N:$N,0))&gt;8,8,INDEX(Attendance!$R:$R,MATCH($B176&amp;M$7,Attendance!$N:$N,0))))),"")</f>
        <v>8</v>
      </c>
      <c r="N177" s="192">
        <f>IFERROR(IF(N$6="Sun",INDEX(Attendance!$R:$R,MATCH($B176&amp;N$7,Attendance!$N:$N,0)),IF(INDEX(Attendance!$R:$R,MATCH($B176&amp;N$7,Attendance!$N:$N,0))="","",IF(INDEX(Attendance!$R:$R,MATCH($B176&amp;N$7,Attendance!$N:$N,0))&gt;8,8,INDEX(Attendance!$R:$R,MATCH($B176&amp;N$7,Attendance!$N:$N,0))))),"")</f>
        <v>8</v>
      </c>
      <c r="O177" s="192">
        <f>IFERROR(IF(O$6="Sun",INDEX(Attendance!$R:$R,MATCH($B176&amp;O$7,Attendance!$N:$N,0)),IF(INDEX(Attendance!$R:$R,MATCH($B176&amp;O$7,Attendance!$N:$N,0))="","",IF(INDEX(Attendance!$R:$R,MATCH($B176&amp;O$7,Attendance!$N:$N,0))&gt;8,8,INDEX(Attendance!$R:$R,MATCH($B176&amp;O$7,Attendance!$N:$N,0))))),"")</f>
        <v>8</v>
      </c>
      <c r="P177" s="192">
        <f>IFERROR(IF(P$6="Sun",INDEX(Attendance!$R:$R,MATCH($B176&amp;P$7,Attendance!$N:$N,0)),IF(INDEX(Attendance!$R:$R,MATCH($B176&amp;P$7,Attendance!$N:$N,0))="","",IF(INDEX(Attendance!$R:$R,MATCH($B176&amp;P$7,Attendance!$N:$N,0))&gt;8,8,INDEX(Attendance!$R:$R,MATCH($B176&amp;P$7,Attendance!$N:$N,0))))),"")</f>
        <v>8</v>
      </c>
      <c r="Q177" s="192" t="str">
        <f>IFERROR(IF(Q$6="Sun",INDEX(Attendance!$R:$R,MATCH($B176&amp;Q$7,Attendance!$N:$N,0)),IF(INDEX(Attendance!$R:$R,MATCH($B176&amp;Q$7,Attendance!$N:$N,0))="","",IF(INDEX(Attendance!$R:$R,MATCH($B176&amp;Q$7,Attendance!$N:$N,0))&gt;8,8,INDEX(Attendance!$R:$R,MATCH($B176&amp;Q$7,Attendance!$N:$N,0))))),"")</f>
        <v/>
      </c>
      <c r="R177" s="192" t="str">
        <f>IFERROR(IF(R$6="Sun",INDEX(Attendance!$R:$R,MATCH($B176&amp;R$7,Attendance!$N:$N,0)),IF(INDEX(Attendance!$R:$R,MATCH($B176&amp;R$7,Attendance!$N:$N,0))="","",IF(INDEX(Attendance!$R:$R,MATCH($B176&amp;R$7,Attendance!$N:$N,0))&gt;8,8,INDEX(Attendance!$R:$R,MATCH($B176&amp;R$7,Attendance!$N:$N,0))))),"")</f>
        <v/>
      </c>
      <c r="S177" s="192">
        <f>IFERROR(IF(S$6="Sun",INDEX(Attendance!$R:$R,MATCH($B176&amp;S$7,Attendance!$N:$N,0)),IF(INDEX(Attendance!$R:$R,MATCH($B176&amp;S$7,Attendance!$N:$N,0))="","",IF(INDEX(Attendance!$R:$R,MATCH($B176&amp;S$7,Attendance!$N:$N,0))&gt;8,8,INDEX(Attendance!$R:$R,MATCH($B176&amp;S$7,Attendance!$N:$N,0))))),"")</f>
        <v>12</v>
      </c>
      <c r="T177" s="192">
        <f>IFERROR(IF(T$6="Sun",INDEX(Attendance!$R:$R,MATCH($B176&amp;T$7,Attendance!$N:$N,0)),IF(INDEX(Attendance!$R:$R,MATCH($B176&amp;T$7,Attendance!$N:$N,0))="","",IF(INDEX(Attendance!$R:$R,MATCH($B176&amp;T$7,Attendance!$N:$N,0))&gt;8,8,INDEX(Attendance!$R:$R,MATCH($B176&amp;T$7,Attendance!$N:$N,0))))),"")</f>
        <v>8</v>
      </c>
      <c r="U177" s="192">
        <f>IFERROR(IF(U$6="Sun",INDEX(Attendance!$R:$R,MATCH($B176&amp;U$7,Attendance!$N:$N,0)),IF(INDEX(Attendance!$R:$R,MATCH($B176&amp;U$7,Attendance!$N:$N,0))="","",IF(INDEX(Attendance!$R:$R,MATCH($B176&amp;U$7,Attendance!$N:$N,0))&gt;8,8,INDEX(Attendance!$R:$R,MATCH($B176&amp;U$7,Attendance!$N:$N,0))))),"")</f>
        <v>8</v>
      </c>
      <c r="V177" s="192">
        <f>IFERROR(IF(V$6="Sun",INDEX(Attendance!$R:$R,MATCH($B176&amp;V$7,Attendance!$N:$N,0)),IF(INDEX(Attendance!$R:$R,MATCH($B176&amp;V$7,Attendance!$N:$N,0))="","",IF(INDEX(Attendance!$R:$R,MATCH($B176&amp;V$7,Attendance!$N:$N,0))&gt;8,8,INDEX(Attendance!$R:$R,MATCH($B176&amp;V$7,Attendance!$N:$N,0))))),"")</f>
        <v>8</v>
      </c>
      <c r="W177" s="192">
        <f>IFERROR(IF(W$6="Sun",INDEX(Attendance!$R:$R,MATCH($B176&amp;W$7,Attendance!$N:$N,0)),IF(INDEX(Attendance!$R:$R,MATCH($B176&amp;W$7,Attendance!$N:$N,0))="","",IF(INDEX(Attendance!$R:$R,MATCH($B176&amp;W$7,Attendance!$N:$N,0))&gt;8,8,INDEX(Attendance!$R:$R,MATCH($B176&amp;W$7,Attendance!$N:$N,0))))),"")</f>
        <v>8</v>
      </c>
      <c r="X177" s="192">
        <f>IFERROR(IF(X$6="Sun",INDEX(Attendance!$R:$R,MATCH($B176&amp;X$7,Attendance!$N:$N,0)),IF(INDEX(Attendance!$R:$R,MATCH($B176&amp;X$7,Attendance!$N:$N,0))="","",IF(INDEX(Attendance!$R:$R,MATCH($B176&amp;X$7,Attendance!$N:$N,0))&gt;8,8,INDEX(Attendance!$R:$R,MATCH($B176&amp;X$7,Attendance!$N:$N,0))))),"")</f>
        <v>8</v>
      </c>
      <c r="Y177" s="192">
        <f>IFERROR(IF(Y$6="Sun",INDEX(Attendance!$R:$R,MATCH($B176&amp;Y$7,Attendance!$N:$N,0)),IF(INDEX(Attendance!$R:$R,MATCH($B176&amp;Y$7,Attendance!$N:$N,0))="","",IF(INDEX(Attendance!$R:$R,MATCH($B176&amp;Y$7,Attendance!$N:$N,0))&gt;8,8,INDEX(Attendance!$R:$R,MATCH($B176&amp;Y$7,Attendance!$N:$N,0))))),"")</f>
        <v>8</v>
      </c>
      <c r="Z177" s="192">
        <f>IFERROR(IF(Z$6="Sun",INDEX(Attendance!$R:$R,MATCH($B176&amp;Z$7,Attendance!$N:$N,0)),IF(INDEX(Attendance!$R:$R,MATCH($B176&amp;Z$7,Attendance!$N:$N,0))="","",IF(INDEX(Attendance!$R:$R,MATCH($B176&amp;Z$7,Attendance!$N:$N,0))&gt;8,8,INDEX(Attendance!$R:$R,MATCH($B176&amp;Z$7,Attendance!$N:$N,0))))),"")</f>
        <v>12</v>
      </c>
      <c r="AA177" s="192">
        <f>IFERROR(IF(AA$6="Sun",INDEX(Attendance!$R:$R,MATCH($B176&amp;AA$7,Attendance!$N:$N,0)),IF(INDEX(Attendance!$R:$R,MATCH($B176&amp;AA$7,Attendance!$N:$N,0))="","",IF(INDEX(Attendance!$R:$R,MATCH($B176&amp;AA$7,Attendance!$N:$N,0))&gt;8,8,INDEX(Attendance!$R:$R,MATCH($B176&amp;AA$7,Attendance!$N:$N,0))))),"")</f>
        <v>8</v>
      </c>
      <c r="AB177" s="192">
        <f>IFERROR(IF(AB$6="Sun",INDEX(Attendance!$R:$R,MATCH($B176&amp;AB$7,Attendance!$N:$N,0)),IF(INDEX(Attendance!$R:$R,MATCH($B176&amp;AB$7,Attendance!$N:$N,0))="","",IF(INDEX(Attendance!$R:$R,MATCH($B176&amp;AB$7,Attendance!$N:$N,0))&gt;8,8,INDEX(Attendance!$R:$R,MATCH($B176&amp;AB$7,Attendance!$N:$N,0))))),"")</f>
        <v>8</v>
      </c>
      <c r="AC177" s="192">
        <f>IFERROR(IF(AC$6="Sun",INDEX(Attendance!$R:$R,MATCH($B176&amp;AC$7,Attendance!$N:$N,0)),IF(INDEX(Attendance!$R:$R,MATCH($B176&amp;AC$7,Attendance!$N:$N,0))="","",IF(INDEX(Attendance!$R:$R,MATCH($B176&amp;AC$7,Attendance!$N:$N,0))&gt;8,8,INDEX(Attendance!$R:$R,MATCH($B176&amp;AC$7,Attendance!$N:$N,0))))),"")</f>
        <v>8</v>
      </c>
      <c r="AD177" s="192">
        <f>IFERROR(IF(AD$6="Sun",INDEX(Attendance!$R:$R,MATCH($B176&amp;AD$7,Attendance!$N:$N,0)),IF(INDEX(Attendance!$R:$R,MATCH($B176&amp;AD$7,Attendance!$N:$N,0))="","",IF(INDEX(Attendance!$R:$R,MATCH($B176&amp;AD$7,Attendance!$N:$N,0))&gt;8,8,INDEX(Attendance!$R:$R,MATCH($B176&amp;AD$7,Attendance!$N:$N,0))))),"")</f>
        <v>8</v>
      </c>
      <c r="AE177" s="192">
        <f>IFERROR(IF(AE$6="Sun",INDEX(Attendance!$R:$R,MATCH($B176&amp;AE$7,Attendance!$N:$N,0)),IF(INDEX(Attendance!$R:$R,MATCH($B176&amp;AE$7,Attendance!$N:$N,0))="","",IF(INDEX(Attendance!$R:$R,MATCH($B176&amp;AE$7,Attendance!$N:$N,0))&gt;8,8,INDEX(Attendance!$R:$R,MATCH($B176&amp;AE$7,Attendance!$N:$N,0))))),"")</f>
        <v>8</v>
      </c>
      <c r="AF177" s="192">
        <f>IFERROR(IF(AF$6="Sun",INDEX(Attendance!$R:$R,MATCH($B176&amp;AF$7,Attendance!$N:$N,0)),IF(INDEX(Attendance!$R:$R,MATCH($B176&amp;AF$7,Attendance!$N:$N,0))="","",IF(INDEX(Attendance!$R:$R,MATCH($B176&amp;AF$7,Attendance!$N:$N,0))&gt;8,8,INDEX(Attendance!$R:$R,MATCH($B176&amp;AF$7,Attendance!$N:$N,0))))),"")</f>
        <v>8</v>
      </c>
      <c r="AG177" s="192" t="str">
        <f>IFERROR(IF(AG$6="Sun",INDEX(Attendance!$R:$R,MATCH($B176&amp;AG$7,Attendance!$N:$N,0)),IF(INDEX(Attendance!$R:$R,MATCH($B176&amp;AG$7,Attendance!$N:$N,0))="","",IF(INDEX(Attendance!$R:$R,MATCH($B176&amp;AG$7,Attendance!$N:$N,0))&gt;8,8,INDEX(Attendance!$R:$R,MATCH($B176&amp;AG$7,Attendance!$N:$N,0))))),"")</f>
        <v/>
      </c>
      <c r="AH177" s="192" t="str">
        <f>IFERROR(IF(AH$6="Sun",INDEX(Attendance!$R:$R,MATCH($B176&amp;AH$7,Attendance!$N:$N,0)),IF(INDEX(Attendance!$R:$R,MATCH($B176&amp;AH$7,Attendance!$N:$N,0))="","",IF(INDEX(Attendance!$R:$R,MATCH($B176&amp;AH$7,Attendance!$N:$N,0))&gt;8,8,INDEX(Attendance!$R:$R,MATCH($B176&amp;AH$7,Attendance!$N:$N,0))))),"")</f>
        <v/>
      </c>
      <c r="AI177" s="192" t="str">
        <f>IFERROR(IF(AI$6="Sun",INDEX(Attendance!$R:$R,MATCH($B176&amp;AI$7,Attendance!$N:$N,0)),IF(INDEX(Attendance!$R:$R,MATCH($B176&amp;AI$7,Attendance!$N:$N,0))="","",IF(INDEX(Attendance!$R:$R,MATCH($B176&amp;AI$7,Attendance!$N:$N,0))&gt;8,8,INDEX(Attendance!$R:$R,MATCH($B176&amp;AI$7,Attendance!$N:$N,0))))),"")</f>
        <v/>
      </c>
      <c r="AJ177" s="192" t="str">
        <f>IFERROR(IF(AJ$6="Sun",INDEX(Attendance!$R:$R,MATCH($B176&amp;AJ$7,Attendance!$N:$N,0)),IF(INDEX(Attendance!$R:$R,MATCH($B176&amp;AJ$7,Attendance!$N:$N,0))="","",IF(INDEX(Attendance!$R:$R,MATCH($B176&amp;AJ$7,Attendance!$N:$N,0))&gt;8,8,INDEX(Attendance!$R:$R,MATCH($B176&amp;AJ$7,Attendance!$N:$N,0))))),"")</f>
        <v/>
      </c>
      <c r="AK177" s="259"/>
      <c r="AL177" s="193">
        <f>ROUND((IF($C181="",Basic,MID($C181,FIND("RM",$C181)+3,4))+$AP176+$AQ181)/WorkDays/WorkHours*AL$6,4)</f>
        <v>9.2308000000000003</v>
      </c>
      <c r="AM177" s="193">
        <f>ROUND((IF($C181="",Basic,MID($C181,FIND("RM",$C181)+3,4))+$AP176+$AQ181)/WorkDays/WorkHours*AM$6,4)</f>
        <v>12.307700000000001</v>
      </c>
      <c r="AN177" s="193">
        <f>ROUND((IF($C181="",Basic,MID($C181,FIND("RM",$C181)+3,4))+$AP176+$AQ181)/WorkDays/WorkHours*AN$6,4)</f>
        <v>18.461500000000001</v>
      </c>
      <c r="AO177" s="262"/>
      <c r="AP177" s="265"/>
      <c r="AQ177" s="86"/>
      <c r="AR177" s="194"/>
      <c r="AS177" s="194"/>
      <c r="AT177" s="194"/>
      <c r="AU177" s="256"/>
    </row>
    <row r="178" spans="1:47" s="213" customFormat="1" ht="33" customHeight="1" x14ac:dyDescent="0.35">
      <c r="A178" s="189"/>
      <c r="B178" s="184"/>
      <c r="C178" s="195" t="str">
        <f>_xlfn.IFNA(INDEX(Masterlist!E:E,MATCH(B176,Masterlist!B:B,0)),"")</f>
        <v>Phone No. 32</v>
      </c>
      <c r="D178" s="1"/>
      <c r="E178" s="196" t="s">
        <v>175</v>
      </c>
      <c r="F178" s="197">
        <f>IFERROR(IF(F$6="Sun","",IF(INDEX(Attendance!$S:$S,MATCH($B176&amp;F$7,Attendance!$N:$N,0))=TRUE,"",IF(F177&lt;8,"",INDEX(Attendance!$G:$G,MATCH($B176&amp;F$7,Attendance!$N:$N,0))))),"")</f>
        <v>2</v>
      </c>
      <c r="G178" s="197">
        <f>IFERROR(IF(G$6="Sun","",IF(INDEX(Attendance!$S:$S,MATCH($B176&amp;G$7,Attendance!$N:$N,0))=TRUE,"",IF(G177&lt;8,"",INDEX(Attendance!$G:$G,MATCH($B176&amp;G$7,Attendance!$N:$N,0))))),"")</f>
        <v>2</v>
      </c>
      <c r="H178" s="197">
        <f>IFERROR(IF(H$6="Sun","",IF(INDEX(Attendance!$S:$S,MATCH($B176&amp;H$7,Attendance!$N:$N,0))=TRUE,"",IF(H177&lt;8,"",INDEX(Attendance!$G:$G,MATCH($B176&amp;H$7,Attendance!$N:$N,0))))),"")</f>
        <v>2</v>
      </c>
      <c r="I178" s="197">
        <f>IFERROR(IF(I$6="Sun","",IF(INDEX(Attendance!$S:$S,MATCH($B176&amp;I$7,Attendance!$N:$N,0))=TRUE,"",IF(I177&lt;8,"",INDEX(Attendance!$G:$G,MATCH($B176&amp;I$7,Attendance!$N:$N,0))))),"")</f>
        <v>2</v>
      </c>
      <c r="J178" s="197">
        <f>IFERROR(IF(J$6="Sun","",IF(INDEX(Attendance!$S:$S,MATCH($B176&amp;J$7,Attendance!$N:$N,0))=TRUE,"",IF(J177&lt;8,"",INDEX(Attendance!$G:$G,MATCH($B176&amp;J$7,Attendance!$N:$N,0))))),"")</f>
        <v>2</v>
      </c>
      <c r="K178" s="197">
        <f>IFERROR(IF(K$6="Sun","",IF(INDEX(Attendance!$S:$S,MATCH($B176&amp;K$7,Attendance!$N:$N,0))=TRUE,"",IF(K177&lt;8,"",INDEX(Attendance!$G:$G,MATCH($B176&amp;K$7,Attendance!$N:$N,0))))),"")</f>
        <v>2</v>
      </c>
      <c r="L178" s="197" t="str">
        <f>IFERROR(IF(L$6="Sun","",IF(INDEX(Attendance!$S:$S,MATCH($B176&amp;L$7,Attendance!$N:$N,0))=TRUE,"",IF(L177&lt;8,"",INDEX(Attendance!$G:$G,MATCH($B176&amp;L$7,Attendance!$N:$N,0))))),"")</f>
        <v/>
      </c>
      <c r="M178" s="197">
        <f>IFERROR(IF(M$6="Sun","",IF(INDEX(Attendance!$S:$S,MATCH($B176&amp;M$7,Attendance!$N:$N,0))=TRUE,"",IF(M177&lt;8,"",INDEX(Attendance!$G:$G,MATCH($B176&amp;M$7,Attendance!$N:$N,0))))),"")</f>
        <v>3</v>
      </c>
      <c r="N178" s="197">
        <f>IFERROR(IF(N$6="Sun","",IF(INDEX(Attendance!$S:$S,MATCH($B176&amp;N$7,Attendance!$N:$N,0))=TRUE,"",IF(N177&lt;8,"",INDEX(Attendance!$G:$G,MATCH($B176&amp;N$7,Attendance!$N:$N,0))))),"")</f>
        <v>3</v>
      </c>
      <c r="O178" s="197">
        <f>IFERROR(IF(O$6="Sun","",IF(INDEX(Attendance!$S:$S,MATCH($B176&amp;O$7,Attendance!$N:$N,0))=TRUE,"",IF(O177&lt;8,"",INDEX(Attendance!$G:$G,MATCH($B176&amp;O$7,Attendance!$N:$N,0))))),"")</f>
        <v>3</v>
      </c>
      <c r="P178" s="197">
        <f>IFERROR(IF(P$6="Sun","",IF(INDEX(Attendance!$S:$S,MATCH($B176&amp;P$7,Attendance!$N:$N,0))=TRUE,"",IF(P177&lt;8,"",INDEX(Attendance!$G:$G,MATCH($B176&amp;P$7,Attendance!$N:$N,0))))),"")</f>
        <v>3</v>
      </c>
      <c r="Q178" s="197">
        <f>IFERROR(IF(Q$6="Sun","",IF(INDEX(Attendance!$S:$S,MATCH($B176&amp;Q$7,Attendance!$N:$N,0))=TRUE,"",IF(Q177&lt;8,"",INDEX(Attendance!$G:$G,MATCH($B176&amp;Q$7,Attendance!$N:$N,0))))),"")</f>
        <v>0</v>
      </c>
      <c r="R178" s="197">
        <f>IFERROR(IF(R$6="Sun","",IF(INDEX(Attendance!$S:$S,MATCH($B176&amp;R$7,Attendance!$N:$N,0))=TRUE,"",IF(R177&lt;8,"",INDEX(Attendance!$G:$G,MATCH($B176&amp;R$7,Attendance!$N:$N,0))))),"")</f>
        <v>0</v>
      </c>
      <c r="S178" s="197" t="str">
        <f>IFERROR(IF(S$6="Sun","",IF(INDEX(Attendance!$S:$S,MATCH($B176&amp;S$7,Attendance!$N:$N,0))=TRUE,"",IF(S177&lt;8,"",INDEX(Attendance!$G:$G,MATCH($B176&amp;S$7,Attendance!$N:$N,0))))),"")</f>
        <v/>
      </c>
      <c r="T178" s="197">
        <f>IFERROR(IF(T$6="Sun","",IF(INDEX(Attendance!$S:$S,MATCH($B176&amp;T$7,Attendance!$N:$N,0))=TRUE,"",IF(T177&lt;8,"",INDEX(Attendance!$G:$G,MATCH($B176&amp;T$7,Attendance!$N:$N,0))))),"")</f>
        <v>3</v>
      </c>
      <c r="U178" s="197">
        <f>IFERROR(IF(U$6="Sun","",IF(INDEX(Attendance!$S:$S,MATCH($B176&amp;U$7,Attendance!$N:$N,0))=TRUE,"",IF(U177&lt;8,"",INDEX(Attendance!$G:$G,MATCH($B176&amp;U$7,Attendance!$N:$N,0))))),"")</f>
        <v>3</v>
      </c>
      <c r="V178" s="197">
        <f>IFERROR(IF(V$6="Sun","",IF(INDEX(Attendance!$S:$S,MATCH($B176&amp;V$7,Attendance!$N:$N,0))=TRUE,"",IF(V177&lt;8,"",INDEX(Attendance!$G:$G,MATCH($B176&amp;V$7,Attendance!$N:$N,0))))),"")</f>
        <v>3</v>
      </c>
      <c r="W178" s="197">
        <f>IFERROR(IF(W$6="Sun","",IF(INDEX(Attendance!$S:$S,MATCH($B176&amp;W$7,Attendance!$N:$N,0))=TRUE,"",IF(W177&lt;8,"",INDEX(Attendance!$G:$G,MATCH($B176&amp;W$7,Attendance!$N:$N,0))))),"")</f>
        <v>3</v>
      </c>
      <c r="X178" s="197">
        <f>IFERROR(IF(X$6="Sun","",IF(INDEX(Attendance!$S:$S,MATCH($B176&amp;X$7,Attendance!$N:$N,0))=TRUE,"",IF(X177&lt;8,"",INDEX(Attendance!$G:$G,MATCH($B176&amp;X$7,Attendance!$N:$N,0))))),"")</f>
        <v>3</v>
      </c>
      <c r="Y178" s="197">
        <f>IFERROR(IF(Y$6="Sun","",IF(INDEX(Attendance!$S:$S,MATCH($B176&amp;Y$7,Attendance!$N:$N,0))=TRUE,"",IF(Y177&lt;8,"",INDEX(Attendance!$G:$G,MATCH($B176&amp;Y$7,Attendance!$N:$N,0))))),"")</f>
        <v>3</v>
      </c>
      <c r="Z178" s="197" t="str">
        <f>IFERROR(IF(Z$6="Sun","",IF(INDEX(Attendance!$S:$S,MATCH($B176&amp;Z$7,Attendance!$N:$N,0))=TRUE,"",IF(Z177&lt;8,"",INDEX(Attendance!$G:$G,MATCH($B176&amp;Z$7,Attendance!$N:$N,0))))),"")</f>
        <v/>
      </c>
      <c r="AA178" s="197">
        <f>IFERROR(IF(AA$6="Sun","",IF(INDEX(Attendance!$S:$S,MATCH($B176&amp;AA$7,Attendance!$N:$N,0))=TRUE,"",IF(AA177&lt;8,"",INDEX(Attendance!$G:$G,MATCH($B176&amp;AA$7,Attendance!$N:$N,0))))),"")</f>
        <v>3</v>
      </c>
      <c r="AB178" s="197">
        <f>IFERROR(IF(AB$6="Sun","",IF(INDEX(Attendance!$S:$S,MATCH($B176&amp;AB$7,Attendance!$N:$N,0))=TRUE,"",IF(AB177&lt;8,"",INDEX(Attendance!$G:$G,MATCH($B176&amp;AB$7,Attendance!$N:$N,0))))),"")</f>
        <v>3</v>
      </c>
      <c r="AC178" s="197">
        <f>IFERROR(IF(AC$6="Sun","",IF(INDEX(Attendance!$S:$S,MATCH($B176&amp;AC$7,Attendance!$N:$N,0))=TRUE,"",IF(AC177&lt;8,"",INDEX(Attendance!$G:$G,MATCH($B176&amp;AC$7,Attendance!$N:$N,0))))),"")</f>
        <v>3</v>
      </c>
      <c r="AD178" s="197">
        <f>IFERROR(IF(AD$6="Sun","",IF(INDEX(Attendance!$S:$S,MATCH($B176&amp;AD$7,Attendance!$N:$N,0))=TRUE,"",IF(AD177&lt;8,"",INDEX(Attendance!$G:$G,MATCH($B176&amp;AD$7,Attendance!$N:$N,0))))),"")</f>
        <v>3</v>
      </c>
      <c r="AE178" s="197">
        <f>IFERROR(IF(AE$6="Sun","",IF(INDEX(Attendance!$S:$S,MATCH($B176&amp;AE$7,Attendance!$N:$N,0))=TRUE,"",IF(AE177&lt;8,"",INDEX(Attendance!$G:$G,MATCH($B176&amp;AE$7,Attendance!$N:$N,0))))),"")</f>
        <v>3</v>
      </c>
      <c r="AF178" s="197">
        <f>IFERROR(IF(AF$6="Sun","",IF(INDEX(Attendance!$S:$S,MATCH($B176&amp;AF$7,Attendance!$N:$N,0))=TRUE,"",IF(AF177&lt;8,"",INDEX(Attendance!$G:$G,MATCH($B176&amp;AF$7,Attendance!$N:$N,0))))),"")</f>
        <v>3</v>
      </c>
      <c r="AG178" s="197" t="str">
        <f>IFERROR(IF(AG$6="Sun","",IF(INDEX(Attendance!$S:$S,MATCH($B176&amp;AG$7,Attendance!$N:$N,0))=TRUE,"",IF(AG177&lt;8,"",INDEX(Attendance!$G:$G,MATCH($B176&amp;AG$7,Attendance!$N:$N,0))))),"")</f>
        <v/>
      </c>
      <c r="AH178" s="197" t="str">
        <f>IFERROR(IF(AH$6="Sun","",IF(INDEX(Attendance!$S:$S,MATCH($B176&amp;AH$7,Attendance!$N:$N,0))=TRUE,"",IF(AH177&lt;8,"",INDEX(Attendance!$G:$G,MATCH($B176&amp;AH$7,Attendance!$N:$N,0))))),"")</f>
        <v/>
      </c>
      <c r="AI178" s="197" t="str">
        <f>IFERROR(IF(AI$6="Sun","",IF(INDEX(Attendance!$S:$S,MATCH($B176&amp;AI$7,Attendance!$N:$N,0))=TRUE,"",IF(AI177&lt;8,"",INDEX(Attendance!$G:$G,MATCH($B176&amp;AI$7,Attendance!$N:$N,0))))),"")</f>
        <v/>
      </c>
      <c r="AJ178" s="197" t="str">
        <f>IFERROR(IF(AJ$6="Sun","",IF(INDEX(Attendance!$S:$S,MATCH($B176&amp;AJ$7,Attendance!$N:$N,0))=TRUE,"",IF(AJ177&lt;8,"",INDEX(Attendance!$G:$G,MATCH($B176&amp;AJ$7,Attendance!$N:$N,0))))),"")</f>
        <v/>
      </c>
      <c r="AK178" s="259"/>
      <c r="AL178" s="198"/>
      <c r="AM178" s="198"/>
      <c r="AN178" s="198"/>
      <c r="AO178" s="262"/>
      <c r="AP178" s="265"/>
      <c r="AQ178" s="86"/>
      <c r="AR178" s="194"/>
      <c r="AS178" s="194"/>
      <c r="AT178" s="194"/>
      <c r="AU178" s="256"/>
    </row>
    <row r="179" spans="1:47" s="213" customFormat="1" ht="33" customHeight="1" x14ac:dyDescent="0.35">
      <c r="A179" s="189"/>
      <c r="B179" s="184"/>
      <c r="C179" s="195" t="str">
        <f>_xlfn.IFNA(INDEX(Masterlist!F:F,MATCH(B176,Masterlist!B:B,0)),"")</f>
        <v>Acc No. 32 Bank Code 32</v>
      </c>
      <c r="D179" s="88"/>
      <c r="E179" s="196"/>
      <c r="F179" s="199"/>
      <c r="G179" s="200"/>
      <c r="H179" s="192"/>
      <c r="I179" s="192"/>
      <c r="J179" s="192"/>
      <c r="K179" s="192"/>
      <c r="L179" s="192"/>
      <c r="M179" s="192"/>
      <c r="N179" s="192"/>
      <c r="O179" s="192"/>
      <c r="P179" s="192"/>
      <c r="Q179" s="201"/>
      <c r="R179" s="201"/>
      <c r="S179" s="192"/>
      <c r="T179" s="192"/>
      <c r="U179" s="192"/>
      <c r="V179" s="192"/>
      <c r="W179" s="192"/>
      <c r="X179" s="192"/>
      <c r="Y179" s="192"/>
      <c r="Z179" s="192"/>
      <c r="AA179" s="192"/>
      <c r="AB179" s="192"/>
      <c r="AC179" s="192"/>
      <c r="AD179" s="192"/>
      <c r="AE179" s="192"/>
      <c r="AF179" s="192"/>
      <c r="AG179" s="192"/>
      <c r="AH179" s="192"/>
      <c r="AI179" s="192"/>
      <c r="AJ179" s="192"/>
      <c r="AK179" s="259"/>
      <c r="AL179" s="198"/>
      <c r="AM179" s="198"/>
      <c r="AN179" s="198"/>
      <c r="AO179" s="262"/>
      <c r="AP179" s="265"/>
      <c r="AQ179" s="86"/>
      <c r="AR179" s="194"/>
      <c r="AS179" s="194"/>
      <c r="AT179" s="194"/>
      <c r="AU179" s="256"/>
    </row>
    <row r="180" spans="1:47" s="213" customFormat="1" ht="33" customHeight="1" x14ac:dyDescent="0.35">
      <c r="A180" s="189"/>
      <c r="B180" s="184"/>
      <c r="C180" s="202">
        <f>_xlfn.IFNA(INDEX(Masterlist!I:I,MATCH(B176,Masterlist!B:B,0)),"")</f>
        <v>43802</v>
      </c>
      <c r="D180" s="226" t="str">
        <f>_xlfn.IFNA(IF(INDEX(Attendance!H:H,MATCH(B176,Attendance!$A:$A,0))="VMI","SCOPE ALLW",""),"")</f>
        <v>SCOPE ALLW</v>
      </c>
      <c r="E180" s="196" t="s">
        <v>13</v>
      </c>
      <c r="F180" s="203">
        <f>IFERROR(IF(AND(RIGHT(F176,1)="N",VALUE(F177)&gt;=8),Database!$I$3,""),"")</f>
        <v>2</v>
      </c>
      <c r="G180" s="192">
        <f>IFERROR(IF(AND(RIGHT(G176,1)="N",VALUE(G177)&gt;=8),Database!$I$3,""),"")</f>
        <v>2</v>
      </c>
      <c r="H180" s="199">
        <f>IFERROR(IF(AND(RIGHT(H176,1)="N",VALUE(H177)&gt;=8),Database!$I$3,""),"")</f>
        <v>2</v>
      </c>
      <c r="I180" s="192">
        <f>IFERROR(IF(AND(RIGHT(I176,1)="N",VALUE(I177)&gt;=8),Database!$I$3,""),"")</f>
        <v>2</v>
      </c>
      <c r="J180" s="192">
        <f>IFERROR(IF(AND(RIGHT(J176,1)="N",VALUE(J177)&gt;=8),Database!$I$3,""),"")</f>
        <v>2</v>
      </c>
      <c r="K180" s="192">
        <f>IFERROR(IF(AND(RIGHT(K176,1)="N",VALUE(K177)&gt;=8),Database!$I$3,""),"")</f>
        <v>2</v>
      </c>
      <c r="L180" s="192" t="str">
        <f>IFERROR(IF(AND(RIGHT(L176,1)="N",VALUE(L177)&gt;=8),Database!$I$3,""),"")</f>
        <v/>
      </c>
      <c r="M180" s="192">
        <f>IFERROR(IF(AND(RIGHT(M176,1)="N",VALUE(M177)&gt;=8),Database!$I$3,""),"")</f>
        <v>2</v>
      </c>
      <c r="N180" s="192">
        <f>IFERROR(IF(AND(RIGHT(N176,1)="N",VALUE(N177)&gt;=8),Database!$I$3,""),"")</f>
        <v>2</v>
      </c>
      <c r="O180" s="192">
        <f>IFERROR(IF(AND(RIGHT(O176,1)="N",VALUE(O177)&gt;=8),Database!$I$3,""),"")</f>
        <v>2</v>
      </c>
      <c r="P180" s="192">
        <f>IFERROR(IF(AND(RIGHT(P176,1)="N",VALUE(P177)&gt;=8),Database!$I$3,""),"")</f>
        <v>2</v>
      </c>
      <c r="Q180" s="192" t="str">
        <f>IFERROR(IF(AND(RIGHT(Q176,1)="N",VALUE(Q177)&gt;=8),Database!$I$3,""),"")</f>
        <v/>
      </c>
      <c r="R180" s="192" t="str">
        <f>IFERROR(IF(AND(RIGHT(R176,1)="N",VALUE(R177)&gt;=8),Database!$I$3,""),"")</f>
        <v/>
      </c>
      <c r="S180" s="192" t="str">
        <f>IFERROR(IF(AND(RIGHT(S176,1)="N",VALUE(S177)&gt;=8),Database!$I$3,""),"")</f>
        <v/>
      </c>
      <c r="T180" s="192" t="str">
        <f>IFERROR(IF(AND(RIGHT(T176,1)="N",VALUE(T177)&gt;=8),Database!$I$3,""),"")</f>
        <v/>
      </c>
      <c r="U180" s="192" t="str">
        <f>IFERROR(IF(AND(RIGHT(U176,1)="N",VALUE(U177)&gt;=8),Database!$I$3,""),"")</f>
        <v/>
      </c>
      <c r="V180" s="192" t="str">
        <f>IFERROR(IF(AND(RIGHT(V176,1)="N",VALUE(V177)&gt;=8),Database!$I$3,""),"")</f>
        <v/>
      </c>
      <c r="W180" s="192" t="str">
        <f>IFERROR(IF(AND(RIGHT(W176,1)="N",VALUE(W177)&gt;=8),Database!$I$3,""),"")</f>
        <v/>
      </c>
      <c r="X180" s="192" t="str">
        <f>IFERROR(IF(AND(RIGHT(X176,1)="N",VALUE(X177)&gt;=8),Database!$I$3,""),"")</f>
        <v/>
      </c>
      <c r="Y180" s="192" t="str">
        <f>IFERROR(IF(AND(RIGHT(Y176,1)="N",VALUE(Y177)&gt;=8),Database!$I$3,""),"")</f>
        <v/>
      </c>
      <c r="Z180" s="192" t="str">
        <f>IFERROR(IF(AND(RIGHT(Z176,1)="N",VALUE(Z177)&gt;=8),Database!$I$3,""),"")</f>
        <v/>
      </c>
      <c r="AA180" s="192" t="str">
        <f>IFERROR(IF(AND(RIGHT(AA176,1)="N",VALUE(AA177)&gt;=8),Database!$I$3,""),"")</f>
        <v/>
      </c>
      <c r="AB180" s="192" t="str">
        <f>IFERROR(IF(AND(RIGHT(AB176,1)="N",VALUE(AB177)&gt;=8),Database!$I$3,""),"")</f>
        <v/>
      </c>
      <c r="AC180" s="192" t="str">
        <f>IFERROR(IF(AND(RIGHT(AC176,1)="N",VALUE(AC177)&gt;=8),Database!$I$3,""),"")</f>
        <v/>
      </c>
      <c r="AD180" s="192" t="str">
        <f>IFERROR(IF(AND(RIGHT(AD176,1)="N",VALUE(AD177)&gt;=8),Database!$I$3,""),"")</f>
        <v/>
      </c>
      <c r="AE180" s="192" t="str">
        <f>IFERROR(IF(AND(RIGHT(AE176,1)="N",VALUE(AE177)&gt;=8),Database!$I$3,""),"")</f>
        <v/>
      </c>
      <c r="AF180" s="192" t="str">
        <f>IFERROR(IF(AND(RIGHT(AF176,1)="N",VALUE(AF177)&gt;=8),Database!$I$3,""),"")</f>
        <v/>
      </c>
      <c r="AG180" s="192" t="str">
        <f>IFERROR(IF(AND(RIGHT(AG176,1)="N",VALUE(AG177)&gt;=8),Database!$I$3,""),"")</f>
        <v/>
      </c>
      <c r="AH180" s="192" t="str">
        <f>IFERROR(IF(AND(RIGHT(AH176,1)="N",VALUE(AH177)&gt;=8),Database!$I$3,""),"")</f>
        <v/>
      </c>
      <c r="AI180" s="192" t="str">
        <f>IFERROR(IF(AND(RIGHT(AI176,1)="N",VALUE(AI177)&gt;=8),Database!$I$3,""),"")</f>
        <v/>
      </c>
      <c r="AJ180" s="192" t="str">
        <f>IFERROR(IF(AND(RIGHT(AJ176,1)="N",VALUE(AJ177)&gt;=8),Database!$I$3,""),"")</f>
        <v/>
      </c>
      <c r="AK180" s="259"/>
      <c r="AL180" s="204"/>
      <c r="AM180" s="198"/>
      <c r="AN180" s="198"/>
      <c r="AO180" s="262"/>
      <c r="AP180" s="265"/>
      <c r="AQ180" s="86"/>
      <c r="AR180" s="194"/>
      <c r="AS180" s="194"/>
      <c r="AT180" s="194"/>
      <c r="AU180" s="256"/>
    </row>
    <row r="181" spans="1:47" s="213" customFormat="1" ht="33" customHeight="1" thickBot="1" x14ac:dyDescent="0.4">
      <c r="A181" s="189"/>
      <c r="B181" s="205"/>
      <c r="C181" s="222"/>
      <c r="D181" s="28"/>
      <c r="E181" s="206" t="s">
        <v>176</v>
      </c>
      <c r="F181" s="207">
        <f>IFERROR(IF(INDEX(Attendance!$T:$T,MATCH($B176&amp;F$7,Attendance!$N:$N,0))=TRUE,"L",IF(SUM(F177:F178)&gt;=10,5,"")),"")</f>
        <v>5</v>
      </c>
      <c r="G181" s="207">
        <f>IFERROR(IF(INDEX(Attendance!$T:$T,MATCH($B176&amp;G$7,Attendance!$N:$N,0))=TRUE,"L",IF(SUM(G177:G178)&gt;=10,5,"")),"")</f>
        <v>5</v>
      </c>
      <c r="H181" s="208">
        <f>IFERROR(IF(INDEX(Attendance!$T:$T,MATCH($B176&amp;H$7,Attendance!$N:$N,0))=TRUE,"L",IF(SUM(H177:H178)&gt;=10,5,"")),"")</f>
        <v>5</v>
      </c>
      <c r="I181" s="208">
        <f>IFERROR(IF(INDEX(Attendance!$T:$T,MATCH($B176&amp;I$7,Attendance!$N:$N,0))=TRUE,"L",IF(SUM(I177:I178)&gt;=10,5,"")),"")</f>
        <v>5</v>
      </c>
      <c r="J181" s="208">
        <f>IFERROR(IF(INDEX(Attendance!$T:$T,MATCH($B176&amp;J$7,Attendance!$N:$N,0))=TRUE,"L",IF(SUM(J177:J178)&gt;=10,5,"")),"")</f>
        <v>5</v>
      </c>
      <c r="K181" s="208">
        <f>IFERROR(IF(INDEX(Attendance!$T:$T,MATCH($B176&amp;K$7,Attendance!$N:$N,0))=TRUE,"L",IF(SUM(K177:K178)&gt;=10,5,"")),"")</f>
        <v>5</v>
      </c>
      <c r="L181" s="208" t="str">
        <f>IFERROR(IF(INDEX(Attendance!$T:$T,MATCH($B176&amp;L$7,Attendance!$N:$N,0))=TRUE,"L",IF(SUM(L177:L178)&gt;=10,5,"")),"")</f>
        <v/>
      </c>
      <c r="M181" s="208">
        <f>IFERROR(IF(INDEX(Attendance!$T:$T,MATCH($B176&amp;M$7,Attendance!$N:$N,0))=TRUE,"L",IF(SUM(M177:M178)&gt;=10,5,"")),"")</f>
        <v>5</v>
      </c>
      <c r="N181" s="208">
        <f>IFERROR(IF(INDEX(Attendance!$T:$T,MATCH($B176&amp;N$7,Attendance!$N:$N,0))=TRUE,"L",IF(SUM(N177:N178)&gt;=10,5,"")),"")</f>
        <v>5</v>
      </c>
      <c r="O181" s="208">
        <f>IFERROR(IF(INDEX(Attendance!$T:$T,MATCH($B176&amp;O$7,Attendance!$N:$N,0))=TRUE,"L",IF(SUM(O177:O178)&gt;=10,5,"")),"")</f>
        <v>5</v>
      </c>
      <c r="P181" s="208">
        <f>IFERROR(IF(INDEX(Attendance!$T:$T,MATCH($B176&amp;P$7,Attendance!$N:$N,0))=TRUE,"L",IF(SUM(P177:P178)&gt;=10,5,"")),"")</f>
        <v>5</v>
      </c>
      <c r="Q181" s="208" t="str">
        <f>IFERROR(IF(INDEX(Attendance!$T:$T,MATCH($B176&amp;Q$7,Attendance!$N:$N,0))=TRUE,"L",IF(SUM(Q177:Q178)&gt;=10,5,"")),"")</f>
        <v/>
      </c>
      <c r="R181" s="208" t="str">
        <f>IFERROR(IF(INDEX(Attendance!$T:$T,MATCH($B176&amp;R$7,Attendance!$N:$N,0))=TRUE,"L",IF(SUM(R177:R178)&gt;=10,5,"")),"")</f>
        <v/>
      </c>
      <c r="S181" s="208">
        <f>IFERROR(IF(INDEX(Attendance!$T:$T,MATCH($B176&amp;S$7,Attendance!$N:$N,0))=TRUE,"L",IF(SUM(S177:S178)&gt;=10,5,"")),"")</f>
        <v>5</v>
      </c>
      <c r="T181" s="208">
        <f>IFERROR(IF(INDEX(Attendance!$T:$T,MATCH($B176&amp;T$7,Attendance!$N:$N,0))=TRUE,"L",IF(SUM(T177:T178)&gt;=10,5,"")),"")</f>
        <v>5</v>
      </c>
      <c r="U181" s="208">
        <f>IFERROR(IF(INDEX(Attendance!$T:$T,MATCH($B176&amp;U$7,Attendance!$N:$N,0))=TRUE,"L",IF(SUM(U177:U178)&gt;=10,5,"")),"")</f>
        <v>5</v>
      </c>
      <c r="V181" s="208">
        <f>IFERROR(IF(INDEX(Attendance!$T:$T,MATCH($B176&amp;V$7,Attendance!$N:$N,0))=TRUE,"L",IF(SUM(V177:V178)&gt;=10,5,"")),"")</f>
        <v>5</v>
      </c>
      <c r="W181" s="208">
        <f>IFERROR(IF(INDEX(Attendance!$T:$T,MATCH($B176&amp;W$7,Attendance!$N:$N,0))=TRUE,"L",IF(SUM(W177:W178)&gt;=10,5,"")),"")</f>
        <v>5</v>
      </c>
      <c r="X181" s="208">
        <f>IFERROR(IF(INDEX(Attendance!$T:$T,MATCH($B176&amp;X$7,Attendance!$N:$N,0))=TRUE,"L",IF(SUM(X177:X178)&gt;=10,5,"")),"")</f>
        <v>5</v>
      </c>
      <c r="Y181" s="208">
        <f>IFERROR(IF(INDEX(Attendance!$T:$T,MATCH($B176&amp;Y$7,Attendance!$N:$N,0))=TRUE,"L",IF(SUM(Y177:Y178)&gt;=10,5,"")),"")</f>
        <v>5</v>
      </c>
      <c r="Z181" s="208">
        <f>IFERROR(IF(INDEX(Attendance!$T:$T,MATCH($B176&amp;Z$7,Attendance!$N:$N,0))=TRUE,"L",IF(SUM(Z177:Z178)&gt;=10,5,"")),"")</f>
        <v>5</v>
      </c>
      <c r="AA181" s="208">
        <f>IFERROR(IF(INDEX(Attendance!$T:$T,MATCH($B176&amp;AA$7,Attendance!$N:$N,0))=TRUE,"L",IF(SUM(AA177:AA178)&gt;=10,5,"")),"")</f>
        <v>5</v>
      </c>
      <c r="AB181" s="208">
        <f>IFERROR(IF(INDEX(Attendance!$T:$T,MATCH($B176&amp;AB$7,Attendance!$N:$N,0))=TRUE,"L",IF(SUM(AB177:AB178)&gt;=10,5,"")),"")</f>
        <v>5</v>
      </c>
      <c r="AC181" s="208">
        <f>IFERROR(IF(INDEX(Attendance!$T:$T,MATCH($B176&amp;AC$7,Attendance!$N:$N,0))=TRUE,"L",IF(SUM(AC177:AC178)&gt;=10,5,"")),"")</f>
        <v>5</v>
      </c>
      <c r="AD181" s="208">
        <f>IFERROR(IF(INDEX(Attendance!$T:$T,MATCH($B176&amp;AD$7,Attendance!$N:$N,0))=TRUE,"L",IF(SUM(AD177:AD178)&gt;=10,5,"")),"")</f>
        <v>5</v>
      </c>
      <c r="AE181" s="208">
        <f>IFERROR(IF(INDEX(Attendance!$T:$T,MATCH($B176&amp;AE$7,Attendance!$N:$N,0))=TRUE,"L",IF(SUM(AE177:AE178)&gt;=10,5,"")),"")</f>
        <v>5</v>
      </c>
      <c r="AF181" s="208">
        <f>IFERROR(IF(INDEX(Attendance!$T:$T,MATCH($B176&amp;AF$7,Attendance!$N:$N,0))=TRUE,"L",IF(SUM(AF177:AF178)&gt;=10,5,"")),"")</f>
        <v>5</v>
      </c>
      <c r="AG181" s="208" t="str">
        <f>IFERROR(IF(INDEX(Attendance!$T:$T,MATCH($B176&amp;AG$7,Attendance!$N:$N,0))=TRUE,"L",IF(SUM(AG177:AG178)&gt;=10,5,"")),"")</f>
        <v/>
      </c>
      <c r="AH181" s="208" t="str">
        <f>IFERROR(IF(INDEX(Attendance!$T:$T,MATCH($B176&amp;AH$7,Attendance!$N:$N,0))=TRUE,"L",IF(SUM(AH177:AH178)&gt;=10,5,"")),"")</f>
        <v/>
      </c>
      <c r="AI181" s="208" t="str">
        <f>IFERROR(IF(INDEX(Attendance!$T:$T,MATCH($B176&amp;AI$7,Attendance!$N:$N,0))=TRUE,"L",IF(SUM(AI177:AI178)&gt;=10,5,"")),"")</f>
        <v/>
      </c>
      <c r="AJ181" s="208" t="str">
        <f>IFERROR(IF(INDEX(Attendance!$T:$T,MATCH($B176&amp;AJ$7,Attendance!$N:$N,0))=TRUE,"L",IF(SUM(AJ177:AJ178)&gt;=10,5,"")),"")</f>
        <v/>
      </c>
      <c r="AK181" s="260"/>
      <c r="AL181" s="209">
        <f>ROUND(AL176*AL177,2)</f>
        <v>553.85</v>
      </c>
      <c r="AM181" s="209">
        <f>ROUND(AM176*AM177,2)</f>
        <v>295.38</v>
      </c>
      <c r="AN181" s="209">
        <f>ROUND(AN176*AN177,2)</f>
        <v>0</v>
      </c>
      <c r="AO181" s="263"/>
      <c r="AP181" s="266"/>
      <c r="AQ181" s="210">
        <f>AQ176*$AQ$5</f>
        <v>60</v>
      </c>
      <c r="AR181" s="211">
        <f>AR176*ROUND(IF($C181="",Basic,MID($C181,FIND("RM",$C181)+3,4))/WorkDays,2)</f>
        <v>0</v>
      </c>
      <c r="AS181" s="211">
        <f>AS176*ROUND(IF($C181="",Basic,MID($C181,FIND("RM",$C181)+3,4))/WorkDays,2)</f>
        <v>0</v>
      </c>
      <c r="AT181" s="211">
        <f>AT176*ROUND(IF($C181="",Basic,MID($C181,FIND("RM",$C181)+3,4))/WorkDays,2)</f>
        <v>92.3</v>
      </c>
      <c r="AU181" s="257"/>
    </row>
    <row r="182" spans="1:47" s="212" customFormat="1" ht="33" customHeight="1" x14ac:dyDescent="0.25">
      <c r="A182" s="175">
        <f t="shared" si="24"/>
        <v>30</v>
      </c>
      <c r="B182" s="184" t="str">
        <f>_xlfn.IFNA(INDEX(Attendance!$A:$A,MATCH(A182,Attendance!$M:$M,0)),"")</f>
        <v>Code 33</v>
      </c>
      <c r="C182" s="185" t="str">
        <f>_xlfn.IFNA(INDEX(Masterlist!C:C,MATCH(B182,Masterlist!B:B,0)),"")</f>
        <v>Name 33</v>
      </c>
      <c r="D182" s="87"/>
      <c r="E182" s="186" t="s">
        <v>173</v>
      </c>
      <c r="F182" s="83" t="str" cm="1">
        <f t="array" ref="F182">_xlfn.IFNA(IF(OR(VALUE(F$7&amp;$C$3)=PH),IF(F183="","PH",IF(INDEX(Attendance!$O:$O,MATCH($B182&amp;F$7,Attendance!$N:$N,0))&lt;"1200","PM","PN")),IF(F$6="Sun",IF(F183="","RD",IF(INDEX(Attendance!$O:$O,MATCH($B182&amp;F$7,Attendance!$N:$N,0))&lt;"1200","RM","RN")),IF(F183="",IF(F$7="","",IF(INDEX(Attendance!$I:$I,MATCH($B182&amp;F$7,Attendance!$N:$N,0))="ABS","AB","UL")),IF(INDEX(Attendance!$O:$O,MATCH($B182&amp;F$7,Attendance!$N:$N,0))&lt;"1200","M","N")))),"")</f>
        <v>M</v>
      </c>
      <c r="G182" s="83" t="str" cm="1">
        <f t="array" ref="G182">_xlfn.IFNA(IF(OR(VALUE(G$7&amp;$C$3)=PH),IF(G183="","PH",IF(INDEX(Attendance!$O:$O,MATCH($B182&amp;G$7,Attendance!$N:$N,0))&lt;"1200","PM","PN")),IF(G$6="Sun",IF(G183="","RD",IF(INDEX(Attendance!$O:$O,MATCH($B182&amp;G$7,Attendance!$N:$N,0))&lt;"1200","RM","RN")),IF(G183="",IF(G$7="","",IF(INDEX(Attendance!$I:$I,MATCH($B182&amp;G$7,Attendance!$N:$N,0))="ABS","AB","UL")),IF(INDEX(Attendance!$O:$O,MATCH($B182&amp;G$7,Attendance!$N:$N,0))&lt;"1200","M","N")))),"")</f>
        <v>UL</v>
      </c>
      <c r="H182" s="83" t="str" cm="1">
        <f t="array" ref="H182">_xlfn.IFNA(IF(OR(VALUE(H$7&amp;$C$3)=PH),IF(H183="","PH",IF(INDEX(Attendance!$O:$O,MATCH($B182&amp;H$7,Attendance!$N:$N,0))&lt;"1200","PM","PN")),IF(H$6="Sun",IF(H183="","RD",IF(INDEX(Attendance!$O:$O,MATCH($B182&amp;H$7,Attendance!$N:$N,0))&lt;"1200","RM","RN")),IF(H183="",IF(H$7="","",IF(INDEX(Attendance!$I:$I,MATCH($B182&amp;H$7,Attendance!$N:$N,0))="ABS","AB","UL")),IF(INDEX(Attendance!$O:$O,MATCH($B182&amp;H$7,Attendance!$N:$N,0))&lt;"1200","M","N")))),"")</f>
        <v>AB</v>
      </c>
      <c r="I182" s="83" t="str" cm="1">
        <f t="array" ref="I182">_xlfn.IFNA(IF(OR(VALUE(I$7&amp;$C$3)=PH),IF(I183="","PH",IF(INDEX(Attendance!$O:$O,MATCH($B182&amp;I$7,Attendance!$N:$N,0))&lt;"1200","PM","PN")),IF(I$6="Sun",IF(I183="","RD",IF(INDEX(Attendance!$O:$O,MATCH($B182&amp;I$7,Attendance!$N:$N,0))&lt;"1200","RM","RN")),IF(I183="",IF(I$7="","",IF(INDEX(Attendance!$I:$I,MATCH($B182&amp;I$7,Attendance!$N:$N,0))="ABS","AB","UL")),IF(INDEX(Attendance!$O:$O,MATCH($B182&amp;I$7,Attendance!$N:$N,0))&lt;"1200","M","N")))),"")</f>
        <v>AB</v>
      </c>
      <c r="J182" s="83" t="str" cm="1">
        <f t="array" ref="J182">_xlfn.IFNA(IF(OR(VALUE(J$7&amp;$C$3)=PH),IF(J183="","PH",IF(INDEX(Attendance!$O:$O,MATCH($B182&amp;J$7,Attendance!$N:$N,0))&lt;"1200","PM","PN")),IF(J$6="Sun",IF(J183="","RD",IF(INDEX(Attendance!$O:$O,MATCH($B182&amp;J$7,Attendance!$N:$N,0))&lt;"1200","RM","RN")),IF(J183="",IF(J$7="","",IF(INDEX(Attendance!$I:$I,MATCH($B182&amp;J$7,Attendance!$N:$N,0))="ABS","AB","UL")),IF(INDEX(Attendance!$O:$O,MATCH($B182&amp;J$7,Attendance!$N:$N,0))&lt;"1200","M","N")))),"")</f>
        <v>UL</v>
      </c>
      <c r="K182" s="83" t="str" cm="1">
        <f t="array" ref="K182">_xlfn.IFNA(IF(OR(VALUE(K$7&amp;$C$3)=PH),IF(K183="","PH",IF(INDEX(Attendance!$O:$O,MATCH($B182&amp;K$7,Attendance!$N:$N,0))&lt;"1200","PM","PN")),IF(K$6="Sun",IF(K183="","RD",IF(INDEX(Attendance!$O:$O,MATCH($B182&amp;K$7,Attendance!$N:$N,0))&lt;"1200","RM","RN")),IF(K183="",IF(K$7="","",IF(INDEX(Attendance!$I:$I,MATCH($B182&amp;K$7,Attendance!$N:$N,0))="ABS","AB","UL")),IF(INDEX(Attendance!$O:$O,MATCH($B182&amp;K$7,Attendance!$N:$N,0))&lt;"1200","M","N")))),"")</f>
        <v>AB</v>
      </c>
      <c r="L182" s="83" t="str" cm="1">
        <f t="array" ref="L182">_xlfn.IFNA(IF(OR(VALUE(L$7&amp;$C$3)=PH),IF(L183="","PH",IF(INDEX(Attendance!$O:$O,MATCH($B182&amp;L$7,Attendance!$N:$N,0))&lt;"1200","PM","PN")),IF(L$6="Sun",IF(L183="","RD",IF(INDEX(Attendance!$O:$O,MATCH($B182&amp;L$7,Attendance!$N:$N,0))&lt;"1200","RM","RN")),IF(L183="",IF(L$7="","",IF(INDEX(Attendance!$I:$I,MATCH($B182&amp;L$7,Attendance!$N:$N,0))="ABS","AB","UL")),IF(INDEX(Attendance!$O:$O,MATCH($B182&amp;L$7,Attendance!$N:$N,0))&lt;"1200","M","N")))),"")</f>
        <v>RD</v>
      </c>
      <c r="M182" s="83" t="str" cm="1">
        <f t="array" ref="M182">_xlfn.IFNA(IF(OR(VALUE(M$7&amp;$C$3)=PH),IF(M183="","PH",IF(INDEX(Attendance!$O:$O,MATCH($B182&amp;M$7,Attendance!$N:$N,0))&lt;"1200","PM","PN")),IF(M$6="Sun",IF(M183="","RD",IF(INDEX(Attendance!$O:$O,MATCH($B182&amp;M$7,Attendance!$N:$N,0))&lt;"1200","RM","RN")),IF(M183="",IF(M$7="","",IF(INDEX(Attendance!$I:$I,MATCH($B182&amp;M$7,Attendance!$N:$N,0))="ABS","AB","UL")),IF(INDEX(Attendance!$O:$O,MATCH($B182&amp;M$7,Attendance!$N:$N,0))&lt;"1200","M","N")))),"")</f>
        <v>AB</v>
      </c>
      <c r="N182" s="83" t="str" cm="1">
        <f t="array" ref="N182">_xlfn.IFNA(IF(OR(VALUE(N$7&amp;$C$3)=PH),IF(N183="","PH",IF(INDEX(Attendance!$O:$O,MATCH($B182&amp;N$7,Attendance!$N:$N,0))&lt;"1200","PM","PN")),IF(N$6="Sun",IF(N183="","RD",IF(INDEX(Attendance!$O:$O,MATCH($B182&amp;N$7,Attendance!$N:$N,0))&lt;"1200","RM","RN")),IF(N183="",IF(N$7="","",IF(INDEX(Attendance!$I:$I,MATCH($B182&amp;N$7,Attendance!$N:$N,0))="ABS","AB","UL")),IF(INDEX(Attendance!$O:$O,MATCH($B182&amp;N$7,Attendance!$N:$N,0))&lt;"1200","M","N")))),"")</f>
        <v>AB</v>
      </c>
      <c r="O182" s="83" t="str" cm="1">
        <f t="array" ref="O182">_xlfn.IFNA(IF(OR(VALUE(O$7&amp;$C$3)=PH),IF(O183="","PH",IF(INDEX(Attendance!$O:$O,MATCH($B182&amp;O$7,Attendance!$N:$N,0))&lt;"1200","PM","PN")),IF(O$6="Sun",IF(O183="","RD",IF(INDEX(Attendance!$O:$O,MATCH($B182&amp;O$7,Attendance!$N:$N,0))&lt;"1200","RM","RN")),IF(O183="",IF(O$7="","",IF(INDEX(Attendance!$I:$I,MATCH($B182&amp;O$7,Attendance!$N:$N,0))="ABS","AB","UL")),IF(INDEX(Attendance!$O:$O,MATCH($B182&amp;O$7,Attendance!$N:$N,0))&lt;"1200","M","N")))),"")</f>
        <v>AB</v>
      </c>
      <c r="P182" s="83" t="str" cm="1">
        <f t="array" ref="P182">_xlfn.IFNA(IF(OR(VALUE(P$7&amp;$C$3)=PH),IF(P183="","PH",IF(INDEX(Attendance!$O:$O,MATCH($B182&amp;P$7,Attendance!$N:$N,0))&lt;"1200","PM","PN")),IF(P$6="Sun",IF(P183="","RD",IF(INDEX(Attendance!$O:$O,MATCH($B182&amp;P$7,Attendance!$N:$N,0))&lt;"1200","RM","RN")),IF(P183="",IF(P$7="","",IF(INDEX(Attendance!$I:$I,MATCH($B182&amp;P$7,Attendance!$N:$N,0))="ABS","AB","UL")),IF(INDEX(Attendance!$O:$O,MATCH($B182&amp;P$7,Attendance!$N:$N,0))&lt;"1200","M","N")))),"")</f>
        <v>AB</v>
      </c>
      <c r="Q182" s="83" t="str" cm="1">
        <f t="array" ref="Q182">_xlfn.IFNA(IF(OR(VALUE(Q$7&amp;$C$3)=PH),IF(Q183="","PH",IF(INDEX(Attendance!$O:$O,MATCH($B182&amp;Q$7,Attendance!$N:$N,0))&lt;"1200","PM","PN")),IF(Q$6="Sun",IF(Q183="","RD",IF(INDEX(Attendance!$O:$O,MATCH($B182&amp;Q$7,Attendance!$N:$N,0))&lt;"1200","RM","RN")),IF(Q183="",IF(Q$7="","",IF(INDEX(Attendance!$I:$I,MATCH($B182&amp;Q$7,Attendance!$N:$N,0))="ABS","AB","UL")),IF(INDEX(Attendance!$O:$O,MATCH($B182&amp;Q$7,Attendance!$N:$N,0))&lt;"1200","M","N")))),"")</f>
        <v>PH</v>
      </c>
      <c r="R182" s="83" t="str" cm="1">
        <f t="array" ref="R182">_xlfn.IFNA(IF(OR(VALUE(R$7&amp;$C$3)=PH),IF(R183="","PH",IF(INDEX(Attendance!$O:$O,MATCH($B182&amp;R$7,Attendance!$N:$N,0))&lt;"1200","PM","PN")),IF(R$6="Sun",IF(R183="","RD",IF(INDEX(Attendance!$O:$O,MATCH($B182&amp;R$7,Attendance!$N:$N,0))&lt;"1200","RM","RN")),IF(R183="",IF(R$7="","",IF(INDEX(Attendance!$I:$I,MATCH($B182&amp;R$7,Attendance!$N:$N,0))="ABS","AB","UL")),IF(INDEX(Attendance!$O:$O,MATCH($B182&amp;R$7,Attendance!$N:$N,0))&lt;"1200","M","N")))),"")</f>
        <v>PH</v>
      </c>
      <c r="S182" s="83" t="str" cm="1">
        <f t="array" ref="S182">_xlfn.IFNA(IF(OR(VALUE(S$7&amp;$C$3)=PH),IF(S183="","PH",IF(INDEX(Attendance!$O:$O,MATCH($B182&amp;S$7,Attendance!$N:$N,0))&lt;"1200","PM","PN")),IF(S$6="Sun",IF(S183="","RD",IF(INDEX(Attendance!$O:$O,MATCH($B182&amp;S$7,Attendance!$N:$N,0))&lt;"1200","RM","RN")),IF(S183="",IF(S$7="","",IF(INDEX(Attendance!$I:$I,MATCH($B182&amp;S$7,Attendance!$N:$N,0))="ABS","AB","UL")),IF(INDEX(Attendance!$O:$O,MATCH($B182&amp;S$7,Attendance!$N:$N,0))&lt;"1200","M","N")))),"")</f>
        <v>RD</v>
      </c>
      <c r="T182" s="83" t="str" cm="1">
        <f t="array" ref="T182">_xlfn.IFNA(IF(OR(VALUE(T$7&amp;$C$3)=PH),IF(T183="","PH",IF(INDEX(Attendance!$O:$O,MATCH($B182&amp;T$7,Attendance!$N:$N,0))&lt;"1200","PM","PN")),IF(T$6="Sun",IF(T183="","RD",IF(INDEX(Attendance!$O:$O,MATCH($B182&amp;T$7,Attendance!$N:$N,0))&lt;"1200","RM","RN")),IF(T183="",IF(T$7="","",IF(INDEX(Attendance!$I:$I,MATCH($B182&amp;T$7,Attendance!$N:$N,0))="ABS","AB","UL")),IF(INDEX(Attendance!$O:$O,MATCH($B182&amp;T$7,Attendance!$N:$N,0))&lt;"1200","M","N")))),"")</f>
        <v>AB</v>
      </c>
      <c r="U182" s="83" t="str" cm="1">
        <f t="array" ref="U182">_xlfn.IFNA(IF(OR(VALUE(U$7&amp;$C$3)=PH),IF(U183="","PH",IF(INDEX(Attendance!$O:$O,MATCH($B182&amp;U$7,Attendance!$N:$N,0))&lt;"1200","PM","PN")),IF(U$6="Sun",IF(U183="","RD",IF(INDEX(Attendance!$O:$O,MATCH($B182&amp;U$7,Attendance!$N:$N,0))&lt;"1200","RM","RN")),IF(U183="",IF(U$7="","",IF(INDEX(Attendance!$I:$I,MATCH($B182&amp;U$7,Attendance!$N:$N,0))="ABS","AB","UL")),IF(INDEX(Attendance!$O:$O,MATCH($B182&amp;U$7,Attendance!$N:$N,0))&lt;"1200","M","N")))),"")</f>
        <v>N</v>
      </c>
      <c r="V182" s="83" t="str" cm="1">
        <f t="array" ref="V182">_xlfn.IFNA(IF(OR(VALUE(V$7&amp;$C$3)=PH),IF(V183="","PH",IF(INDEX(Attendance!$O:$O,MATCH($B182&amp;V$7,Attendance!$N:$N,0))&lt;"1200","PM","PN")),IF(V$6="Sun",IF(V183="","RD",IF(INDEX(Attendance!$O:$O,MATCH($B182&amp;V$7,Attendance!$N:$N,0))&lt;"1200","RM","RN")),IF(V183="",IF(V$7="","",IF(INDEX(Attendance!$I:$I,MATCH($B182&amp;V$7,Attendance!$N:$N,0))="ABS","AB","UL")),IF(INDEX(Attendance!$O:$O,MATCH($B182&amp;V$7,Attendance!$N:$N,0))&lt;"1200","M","N")))),"")</f>
        <v>N</v>
      </c>
      <c r="W182" s="83" t="str" cm="1">
        <f t="array" ref="W182">_xlfn.IFNA(IF(OR(VALUE(W$7&amp;$C$3)=PH),IF(W183="","PH",IF(INDEX(Attendance!$O:$O,MATCH($B182&amp;W$7,Attendance!$N:$N,0))&lt;"1200","PM","PN")),IF(W$6="Sun",IF(W183="","RD",IF(INDEX(Attendance!$O:$O,MATCH($B182&amp;W$7,Attendance!$N:$N,0))&lt;"1200","RM","RN")),IF(W183="",IF(W$7="","",IF(INDEX(Attendance!$I:$I,MATCH($B182&amp;W$7,Attendance!$N:$N,0))="ABS","AB","UL")),IF(INDEX(Attendance!$O:$O,MATCH($B182&amp;W$7,Attendance!$N:$N,0))&lt;"1200","M","N")))),"")</f>
        <v>N</v>
      </c>
      <c r="X182" s="83" t="str" cm="1">
        <f t="array" ref="X182">_xlfn.IFNA(IF(OR(VALUE(X$7&amp;$C$3)=PH),IF(X183="","PH",IF(INDEX(Attendance!$O:$O,MATCH($B182&amp;X$7,Attendance!$N:$N,0))&lt;"1200","PM","PN")),IF(X$6="Sun",IF(X183="","RD",IF(INDEX(Attendance!$O:$O,MATCH($B182&amp;X$7,Attendance!$N:$N,0))&lt;"1200","RM","RN")),IF(X183="",IF(X$7="","",IF(INDEX(Attendance!$I:$I,MATCH($B182&amp;X$7,Attendance!$N:$N,0))="ABS","AB","UL")),IF(INDEX(Attendance!$O:$O,MATCH($B182&amp;X$7,Attendance!$N:$N,0))&lt;"1200","M","N")))),"")</f>
        <v>N</v>
      </c>
      <c r="Y182" s="83" t="str" cm="1">
        <f t="array" ref="Y182">_xlfn.IFNA(IF(OR(VALUE(Y$7&amp;$C$3)=PH),IF(Y183="","PH",IF(INDEX(Attendance!$O:$O,MATCH($B182&amp;Y$7,Attendance!$N:$N,0))&lt;"1200","PM","PN")),IF(Y$6="Sun",IF(Y183="","RD",IF(INDEX(Attendance!$O:$O,MATCH($B182&amp;Y$7,Attendance!$N:$N,0))&lt;"1200","RM","RN")),IF(Y183="",IF(Y$7="","",IF(INDEX(Attendance!$I:$I,MATCH($B182&amp;Y$7,Attendance!$N:$N,0))="ABS","AB","UL")),IF(INDEX(Attendance!$O:$O,MATCH($B182&amp;Y$7,Attendance!$N:$N,0))&lt;"1200","M","N")))),"")</f>
        <v>AB</v>
      </c>
      <c r="Z182" s="83" t="str" cm="1">
        <f t="array" ref="Z182">_xlfn.IFNA(IF(OR(VALUE(Z$7&amp;$C$3)=PH),IF(Z183="","PH",IF(INDEX(Attendance!$O:$O,MATCH($B182&amp;Z$7,Attendance!$N:$N,0))&lt;"1200","PM","PN")),IF(Z$6="Sun",IF(Z183="","RD",IF(INDEX(Attendance!$O:$O,MATCH($B182&amp;Z$7,Attendance!$N:$N,0))&lt;"1200","RM","RN")),IF(Z183="",IF(Z$7="","",IF(INDEX(Attendance!$I:$I,MATCH($B182&amp;Z$7,Attendance!$N:$N,0))="ABS","AB","UL")),IF(INDEX(Attendance!$O:$O,MATCH($B182&amp;Z$7,Attendance!$N:$N,0))&lt;"1200","M","N")))),"")</f>
        <v>RD</v>
      </c>
      <c r="AA182" s="83" t="str" cm="1">
        <f t="array" ref="AA182">_xlfn.IFNA(IF(OR(VALUE(AA$7&amp;$C$3)=PH),IF(AA183="","PH",IF(INDEX(Attendance!$O:$O,MATCH($B182&amp;AA$7,Attendance!$N:$N,0))&lt;"1200","PM","PN")),IF(AA$6="Sun",IF(AA183="","RD",IF(INDEX(Attendance!$O:$O,MATCH($B182&amp;AA$7,Attendance!$N:$N,0))&lt;"1200","RM","RN")),IF(AA183="",IF(AA$7="","",IF(INDEX(Attendance!$I:$I,MATCH($B182&amp;AA$7,Attendance!$N:$N,0))="ABS","AB","UL")),IF(INDEX(Attendance!$O:$O,MATCH($B182&amp;AA$7,Attendance!$N:$N,0))&lt;"1200","M","N")))),"")</f>
        <v>N</v>
      </c>
      <c r="AB182" s="83" t="str" cm="1">
        <f t="array" ref="AB182">_xlfn.IFNA(IF(OR(VALUE(AB$7&amp;$C$3)=PH),IF(AB183="","PH",IF(INDEX(Attendance!$O:$O,MATCH($B182&amp;AB$7,Attendance!$N:$N,0))&lt;"1200","PM","PN")),IF(AB$6="Sun",IF(AB183="","RD",IF(INDEX(Attendance!$O:$O,MATCH($B182&amp;AB$7,Attendance!$N:$N,0))&lt;"1200","RM","RN")),IF(AB183="",IF(AB$7="","",IF(INDEX(Attendance!$I:$I,MATCH($B182&amp;AB$7,Attendance!$N:$N,0))="ABS","AB","UL")),IF(INDEX(Attendance!$O:$O,MATCH($B182&amp;AB$7,Attendance!$N:$N,0))&lt;"1200","M","N")))),"")</f>
        <v>N</v>
      </c>
      <c r="AC182" s="83" t="str" cm="1">
        <f t="array" ref="AC182">_xlfn.IFNA(IF(OR(VALUE(AC$7&amp;$C$3)=PH),IF(AC183="","PH",IF(INDEX(Attendance!$O:$O,MATCH($B182&amp;AC$7,Attendance!$N:$N,0))&lt;"1200","PM","PN")),IF(AC$6="Sun",IF(AC183="","RD",IF(INDEX(Attendance!$O:$O,MATCH($B182&amp;AC$7,Attendance!$N:$N,0))&lt;"1200","RM","RN")),IF(AC183="",IF(AC$7="","",IF(INDEX(Attendance!$I:$I,MATCH($B182&amp;AC$7,Attendance!$N:$N,0))="ABS","AB","UL")),IF(INDEX(Attendance!$O:$O,MATCH($B182&amp;AC$7,Attendance!$N:$N,0))&lt;"1200","M","N")))),"")</f>
        <v>N</v>
      </c>
      <c r="AD182" s="83" t="str" cm="1">
        <f t="array" ref="AD182">_xlfn.IFNA(IF(OR(VALUE(AD$7&amp;$C$3)=PH),IF(AD183="","PH",IF(INDEX(Attendance!$O:$O,MATCH($B182&amp;AD$7,Attendance!$N:$N,0))&lt;"1200","PM","PN")),IF(AD$6="Sun",IF(AD183="","RD",IF(INDEX(Attendance!$O:$O,MATCH($B182&amp;AD$7,Attendance!$N:$N,0))&lt;"1200","RM","RN")),IF(AD183="",IF(AD$7="","",IF(INDEX(Attendance!$I:$I,MATCH($B182&amp;AD$7,Attendance!$N:$N,0))="ABS","AB","UL")),IF(INDEX(Attendance!$O:$O,MATCH($B182&amp;AD$7,Attendance!$N:$N,0))&lt;"1200","M","N")))),"")</f>
        <v>N</v>
      </c>
      <c r="AE182" s="83" t="str" cm="1">
        <f t="array" ref="AE182">_xlfn.IFNA(IF(OR(VALUE(AE$7&amp;$C$3)=PH),IF(AE183="","PH",IF(INDEX(Attendance!$O:$O,MATCH($B182&amp;AE$7,Attendance!$N:$N,0))&lt;"1200","PM","PN")),IF(AE$6="Sun",IF(AE183="","RD",IF(INDEX(Attendance!$O:$O,MATCH($B182&amp;AE$7,Attendance!$N:$N,0))&lt;"1200","RM","RN")),IF(AE183="",IF(AE$7="","",IF(INDEX(Attendance!$I:$I,MATCH($B182&amp;AE$7,Attendance!$N:$N,0))="ABS","AB","UL")),IF(INDEX(Attendance!$O:$O,MATCH($B182&amp;AE$7,Attendance!$N:$N,0))&lt;"1200","M","N")))),"")</f>
        <v>N</v>
      </c>
      <c r="AF182" s="83" t="str" cm="1">
        <f t="array" ref="AF182">_xlfn.IFNA(IF(OR(VALUE(AF$7&amp;$C$3)=PH),IF(AF183="","PH",IF(INDEX(Attendance!$O:$O,MATCH($B182&amp;AF$7,Attendance!$N:$N,0))&lt;"1200","PM","PN")),IF(AF$6="Sun",IF(AF183="","RD",IF(INDEX(Attendance!$O:$O,MATCH($B182&amp;AF$7,Attendance!$N:$N,0))&lt;"1200","RM","RN")),IF(AF183="",IF(AF$7="","",IF(INDEX(Attendance!$I:$I,MATCH($B182&amp;AF$7,Attendance!$N:$N,0))="ABS","AB","UL")),IF(INDEX(Attendance!$O:$O,MATCH($B182&amp;AF$7,Attendance!$N:$N,0))&lt;"1200","M","N")))),"")</f>
        <v>AB</v>
      </c>
      <c r="AG182" s="83" t="str" cm="1">
        <f t="array" ref="AG182">_xlfn.IFNA(IF(OR(VALUE(AG$7&amp;$C$3)=PH),IF(AG183="","PH",IF(INDEX(Attendance!$O:$O,MATCH($B182&amp;AG$7,Attendance!$N:$N,0))&lt;"1200","PM","PN")),IF(AG$6="Sun",IF(AG183="","RD",IF(INDEX(Attendance!$O:$O,MATCH($B182&amp;AG$7,Attendance!$N:$N,0))&lt;"1200","RM","RN")),IF(AG183="",IF(AG$7="","",IF(INDEX(Attendance!$I:$I,MATCH($B182&amp;AG$7,Attendance!$N:$N,0))="ABS","AB","UL")),IF(INDEX(Attendance!$O:$O,MATCH($B182&amp;AG$7,Attendance!$N:$N,0))&lt;"1200","M","N")))),"")</f>
        <v>RD</v>
      </c>
      <c r="AH182" s="83" t="str" cm="1">
        <f t="array" ref="AH182">_xlfn.IFNA(IF(OR(VALUE(AH$7&amp;$C$3)=PH),IF(AH183="","PH",IF(INDEX(Attendance!$O:$O,MATCH($B182&amp;AH$7,Attendance!$N:$N,0))&lt;"1200","PM","PN")),IF(AH$6="Sun",IF(AH183="","RD",IF(INDEX(Attendance!$O:$O,MATCH($B182&amp;AH$7,Attendance!$N:$N,0))&lt;"1200","RM","RN")),IF(AH183="",IF(AH$7="","",IF(INDEX(Attendance!$I:$I,MATCH($B182&amp;AH$7,Attendance!$N:$N,0))="ABS","AB","UL")),IF(INDEX(Attendance!$O:$O,MATCH($B182&amp;AH$7,Attendance!$N:$N,0))&lt;"1200","M","N")))),"")</f>
        <v/>
      </c>
      <c r="AI182" s="83" t="str" cm="1">
        <f t="array" ref="AI182">_xlfn.IFNA(IF(OR(VALUE(AI$7&amp;$C$3)=PH),IF(AI183="","PH",IF(INDEX(Attendance!$O:$O,MATCH($B182&amp;AI$7,Attendance!$N:$N,0))&lt;"1200","PM","PN")),IF(AI$6="Sun",IF(AI183="","RD",IF(INDEX(Attendance!$O:$O,MATCH($B182&amp;AI$7,Attendance!$N:$N,0))&lt;"1200","RM","RN")),IF(AI183="",IF(AI$7="","",IF(INDEX(Attendance!$I:$I,MATCH($B182&amp;AI$7,Attendance!$N:$N,0))="ABS","AB","UL")),IF(INDEX(Attendance!$O:$O,MATCH($B182&amp;AI$7,Attendance!$N:$N,0))&lt;"1200","M","N")))),"")</f>
        <v/>
      </c>
      <c r="AJ182" s="83" t="str" cm="1">
        <f t="array" ref="AJ182">_xlfn.IFNA(IF(OR(VALUE(AJ$7&amp;$C$3)=PH),IF(AJ183="","PH",IF(INDEX(Attendance!$O:$O,MATCH($B182&amp;AJ$7,Attendance!$N:$N,0))&lt;"1200","PM","PN")),IF(AJ$6="Sun",IF(AJ183="","RD",IF(INDEX(Attendance!$O:$O,MATCH($B182&amp;AJ$7,Attendance!$N:$N,0))&lt;"1200","RM","RN")),IF(AJ183="",IF(AJ$7="","",IF(INDEX(Attendance!$I:$I,MATCH($B182&amp;AJ$7,Attendance!$N:$N,0))="ABS","AB","UL")),IF(INDEX(Attendance!$O:$O,MATCH($B182&amp;AJ$7,Attendance!$N:$N,0))&lt;"1200","M","N")))),"")</f>
        <v/>
      </c>
      <c r="AK182" s="258">
        <f>SUM(SUMIF(F182:AJ182,{"M","N","A"},F183:AJ183))</f>
        <v>80</v>
      </c>
      <c r="AL182" s="187">
        <f>SUM(SUMIF(F182:AJ182,{"M","N"},F184:AJ184),SUMIF(F182:AJ182,{"OM","ON"},F183:AJ183))</f>
        <v>14</v>
      </c>
      <c r="AM182" s="187">
        <f>SUM(SUMIF(F182:AJ182,{"PM","PN","RM","RN"},F183:AJ183))</f>
        <v>0</v>
      </c>
      <c r="AN182" s="187">
        <f>SUM(SUMIF(F182:AJ182,{"PM","PN"},F184:AJ184))</f>
        <v>0</v>
      </c>
      <c r="AO182" s="261">
        <f>SUM(F187:AJ187)</f>
        <v>20</v>
      </c>
      <c r="AP182" s="264">
        <f>SUM(F186:AJ186)</f>
        <v>18</v>
      </c>
      <c r="AQ182" s="188">
        <f>IF(D186="",0,SUM(COUNTIFS(F182:AJ182,{"M","N","A","OM","ON","OA","PM","PN","PA","RM","RN","RA"})))</f>
        <v>0</v>
      </c>
      <c r="AR182" s="74">
        <f>COUNTIF(F182:AJ182,"AL")</f>
        <v>0</v>
      </c>
      <c r="AS182" s="74">
        <f>COUNTIF(F182:AJ182,"MC")</f>
        <v>0</v>
      </c>
      <c r="AT182" s="74">
        <f>SUM(COUNTIF(F182:AJ182,{"RPH","PH"}))</f>
        <v>2</v>
      </c>
      <c r="AU182" s="255">
        <f t="shared" ref="AU182" si="32">_xlfn.IFNA(IF($B182="",0,AK182*$AK$5+SUM(AL187:AN187)+SUM(AO182:AP187)+SUM(AQ187:AT187)),"")</f>
        <v>714.86999999999989</v>
      </c>
    </row>
    <row r="183" spans="1:47" s="212" customFormat="1" ht="33" customHeight="1" x14ac:dyDescent="0.25">
      <c r="A183" s="189"/>
      <c r="B183" s="184"/>
      <c r="C183" s="190" t="str">
        <f>_xlfn.IFNA(INDEX(Masterlist!D:D,MATCH(B182,Masterlist!B:B,0)),"")</f>
        <v>IC No. 33</v>
      </c>
      <c r="D183" s="88"/>
      <c r="E183" s="191" t="s">
        <v>174</v>
      </c>
      <c r="F183" s="192">
        <f>IFERROR(IF(F$6="Sun",INDEX(Attendance!$R:$R,MATCH($B182&amp;F$7,Attendance!$N:$N,0)),IF(INDEX(Attendance!$R:$R,MATCH($B182&amp;F$7,Attendance!$N:$N,0))="","",IF(INDEX(Attendance!$R:$R,MATCH($B182&amp;F$7,Attendance!$N:$N,0))&gt;8,8,INDEX(Attendance!$R:$R,MATCH($B182&amp;F$7,Attendance!$N:$N,0))))),"")</f>
        <v>8</v>
      </c>
      <c r="G183" s="192" t="str">
        <f>IFERROR(IF(G$6="Sun",INDEX(Attendance!$R:$R,MATCH($B182&amp;G$7,Attendance!$N:$N,0)),IF(INDEX(Attendance!$R:$R,MATCH($B182&amp;G$7,Attendance!$N:$N,0))="","",IF(INDEX(Attendance!$R:$R,MATCH($B182&amp;G$7,Attendance!$N:$N,0))&gt;8,8,INDEX(Attendance!$R:$R,MATCH($B182&amp;G$7,Attendance!$N:$N,0))))),"")</f>
        <v/>
      </c>
      <c r="H183" s="192" t="str">
        <f>IFERROR(IF(H$6="Sun",INDEX(Attendance!$R:$R,MATCH($B182&amp;H$7,Attendance!$N:$N,0)),IF(INDEX(Attendance!$R:$R,MATCH($B182&amp;H$7,Attendance!$N:$N,0))="","",IF(INDEX(Attendance!$R:$R,MATCH($B182&amp;H$7,Attendance!$N:$N,0))&gt;8,8,INDEX(Attendance!$R:$R,MATCH($B182&amp;H$7,Attendance!$N:$N,0))))),"")</f>
        <v/>
      </c>
      <c r="I183" s="192" t="str">
        <f>IFERROR(IF(I$6="Sun",INDEX(Attendance!$R:$R,MATCH($B182&amp;I$7,Attendance!$N:$N,0)),IF(INDEX(Attendance!$R:$R,MATCH($B182&amp;I$7,Attendance!$N:$N,0))="","",IF(INDEX(Attendance!$R:$R,MATCH($B182&amp;I$7,Attendance!$N:$N,0))&gt;8,8,INDEX(Attendance!$R:$R,MATCH($B182&amp;I$7,Attendance!$N:$N,0))))),"")</f>
        <v/>
      </c>
      <c r="J183" s="192" t="str">
        <f>IFERROR(IF(J$6="Sun",INDEX(Attendance!$R:$R,MATCH($B182&amp;J$7,Attendance!$N:$N,0)),IF(INDEX(Attendance!$R:$R,MATCH($B182&amp;J$7,Attendance!$N:$N,0))="","",IF(INDEX(Attendance!$R:$R,MATCH($B182&amp;J$7,Attendance!$N:$N,0))&gt;8,8,INDEX(Attendance!$R:$R,MATCH($B182&amp;J$7,Attendance!$N:$N,0))))),"")</f>
        <v/>
      </c>
      <c r="K183" s="192" t="str">
        <f>IFERROR(IF(K$6="Sun",INDEX(Attendance!$R:$R,MATCH($B182&amp;K$7,Attendance!$N:$N,0)),IF(INDEX(Attendance!$R:$R,MATCH($B182&amp;K$7,Attendance!$N:$N,0))="","",IF(INDEX(Attendance!$R:$R,MATCH($B182&amp;K$7,Attendance!$N:$N,0))&gt;8,8,INDEX(Attendance!$R:$R,MATCH($B182&amp;K$7,Attendance!$N:$N,0))))),"")</f>
        <v/>
      </c>
      <c r="L183" s="192" t="str">
        <f>IFERROR(IF(L$6="Sun",INDEX(Attendance!$R:$R,MATCH($B182&amp;L$7,Attendance!$N:$N,0)),IF(INDEX(Attendance!$R:$R,MATCH($B182&amp;L$7,Attendance!$N:$N,0))="","",IF(INDEX(Attendance!$R:$R,MATCH($B182&amp;L$7,Attendance!$N:$N,0))&gt;8,8,INDEX(Attendance!$R:$R,MATCH($B182&amp;L$7,Attendance!$N:$N,0))))),"")</f>
        <v/>
      </c>
      <c r="M183" s="192" t="str">
        <f>IFERROR(IF(M$6="Sun",INDEX(Attendance!$R:$R,MATCH($B182&amp;M$7,Attendance!$N:$N,0)),IF(INDEX(Attendance!$R:$R,MATCH($B182&amp;M$7,Attendance!$N:$N,0))="","",IF(INDEX(Attendance!$R:$R,MATCH($B182&amp;M$7,Attendance!$N:$N,0))&gt;8,8,INDEX(Attendance!$R:$R,MATCH($B182&amp;M$7,Attendance!$N:$N,0))))),"")</f>
        <v/>
      </c>
      <c r="N183" s="192" t="str">
        <f>IFERROR(IF(N$6="Sun",INDEX(Attendance!$R:$R,MATCH($B182&amp;N$7,Attendance!$N:$N,0)),IF(INDEX(Attendance!$R:$R,MATCH($B182&amp;N$7,Attendance!$N:$N,0))="","",IF(INDEX(Attendance!$R:$R,MATCH($B182&amp;N$7,Attendance!$N:$N,0))&gt;8,8,INDEX(Attendance!$R:$R,MATCH($B182&amp;N$7,Attendance!$N:$N,0))))),"")</f>
        <v/>
      </c>
      <c r="O183" s="192" t="str">
        <f>IFERROR(IF(O$6="Sun",INDEX(Attendance!$R:$R,MATCH($B182&amp;O$7,Attendance!$N:$N,0)),IF(INDEX(Attendance!$R:$R,MATCH($B182&amp;O$7,Attendance!$N:$N,0))="","",IF(INDEX(Attendance!$R:$R,MATCH($B182&amp;O$7,Attendance!$N:$N,0))&gt;8,8,INDEX(Attendance!$R:$R,MATCH($B182&amp;O$7,Attendance!$N:$N,0))))),"")</f>
        <v/>
      </c>
      <c r="P183" s="192" t="str">
        <f>IFERROR(IF(P$6="Sun",INDEX(Attendance!$R:$R,MATCH($B182&amp;P$7,Attendance!$N:$N,0)),IF(INDEX(Attendance!$R:$R,MATCH($B182&amp;P$7,Attendance!$N:$N,0))="","",IF(INDEX(Attendance!$R:$R,MATCH($B182&amp;P$7,Attendance!$N:$N,0))&gt;8,8,INDEX(Attendance!$R:$R,MATCH($B182&amp;P$7,Attendance!$N:$N,0))))),"")</f>
        <v/>
      </c>
      <c r="Q183" s="192" t="str">
        <f>IFERROR(IF(Q$6="Sun",INDEX(Attendance!$R:$R,MATCH($B182&amp;Q$7,Attendance!$N:$N,0)),IF(INDEX(Attendance!$R:$R,MATCH($B182&amp;Q$7,Attendance!$N:$N,0))="","",IF(INDEX(Attendance!$R:$R,MATCH($B182&amp;Q$7,Attendance!$N:$N,0))&gt;8,8,INDEX(Attendance!$R:$R,MATCH($B182&amp;Q$7,Attendance!$N:$N,0))))),"")</f>
        <v/>
      </c>
      <c r="R183" s="192" t="str">
        <f>IFERROR(IF(R$6="Sun",INDEX(Attendance!$R:$R,MATCH($B182&amp;R$7,Attendance!$N:$N,0)),IF(INDEX(Attendance!$R:$R,MATCH($B182&amp;R$7,Attendance!$N:$N,0))="","",IF(INDEX(Attendance!$R:$R,MATCH($B182&amp;R$7,Attendance!$N:$N,0))&gt;8,8,INDEX(Attendance!$R:$R,MATCH($B182&amp;R$7,Attendance!$N:$N,0))))),"")</f>
        <v/>
      </c>
      <c r="S183" s="192" t="str">
        <f>IFERROR(IF(S$6="Sun",INDEX(Attendance!$R:$R,MATCH($B182&amp;S$7,Attendance!$N:$N,0)),IF(INDEX(Attendance!$R:$R,MATCH($B182&amp;S$7,Attendance!$N:$N,0))="","",IF(INDEX(Attendance!$R:$R,MATCH($B182&amp;S$7,Attendance!$N:$N,0))&gt;8,8,INDEX(Attendance!$R:$R,MATCH($B182&amp;S$7,Attendance!$N:$N,0))))),"")</f>
        <v/>
      </c>
      <c r="T183" s="192" t="str">
        <f>IFERROR(IF(T$6="Sun",INDEX(Attendance!$R:$R,MATCH($B182&amp;T$7,Attendance!$N:$N,0)),IF(INDEX(Attendance!$R:$R,MATCH($B182&amp;T$7,Attendance!$N:$N,0))="","",IF(INDEX(Attendance!$R:$R,MATCH($B182&amp;T$7,Attendance!$N:$N,0))&gt;8,8,INDEX(Attendance!$R:$R,MATCH($B182&amp;T$7,Attendance!$N:$N,0))))),"")</f>
        <v/>
      </c>
      <c r="U183" s="192">
        <f>IFERROR(IF(U$6="Sun",INDEX(Attendance!$R:$R,MATCH($B182&amp;U$7,Attendance!$N:$N,0)),IF(INDEX(Attendance!$R:$R,MATCH($B182&amp;U$7,Attendance!$N:$N,0))="","",IF(INDEX(Attendance!$R:$R,MATCH($B182&amp;U$7,Attendance!$N:$N,0))&gt;8,8,INDEX(Attendance!$R:$R,MATCH($B182&amp;U$7,Attendance!$N:$N,0))))),"")</f>
        <v>8</v>
      </c>
      <c r="V183" s="192">
        <f>IFERROR(IF(V$6="Sun",INDEX(Attendance!$R:$R,MATCH($B182&amp;V$7,Attendance!$N:$N,0)),IF(INDEX(Attendance!$R:$R,MATCH($B182&amp;V$7,Attendance!$N:$N,0))="","",IF(INDEX(Attendance!$R:$R,MATCH($B182&amp;V$7,Attendance!$N:$N,0))&gt;8,8,INDEX(Attendance!$R:$R,MATCH($B182&amp;V$7,Attendance!$N:$N,0))))),"")</f>
        <v>8</v>
      </c>
      <c r="W183" s="192">
        <f>IFERROR(IF(W$6="Sun",INDEX(Attendance!$R:$R,MATCH($B182&amp;W$7,Attendance!$N:$N,0)),IF(INDEX(Attendance!$R:$R,MATCH($B182&amp;W$7,Attendance!$N:$N,0))="","",IF(INDEX(Attendance!$R:$R,MATCH($B182&amp;W$7,Attendance!$N:$N,0))&gt;8,8,INDEX(Attendance!$R:$R,MATCH($B182&amp;W$7,Attendance!$N:$N,0))))),"")</f>
        <v>8</v>
      </c>
      <c r="X183" s="192">
        <f>IFERROR(IF(X$6="Sun",INDEX(Attendance!$R:$R,MATCH($B182&amp;X$7,Attendance!$N:$N,0)),IF(INDEX(Attendance!$R:$R,MATCH($B182&amp;X$7,Attendance!$N:$N,0))="","",IF(INDEX(Attendance!$R:$R,MATCH($B182&amp;X$7,Attendance!$N:$N,0))&gt;8,8,INDEX(Attendance!$R:$R,MATCH($B182&amp;X$7,Attendance!$N:$N,0))))),"")</f>
        <v>8</v>
      </c>
      <c r="Y183" s="192" t="str">
        <f>IFERROR(IF(Y$6="Sun",INDEX(Attendance!$R:$R,MATCH($B182&amp;Y$7,Attendance!$N:$N,0)),IF(INDEX(Attendance!$R:$R,MATCH($B182&amp;Y$7,Attendance!$N:$N,0))="","",IF(INDEX(Attendance!$R:$R,MATCH($B182&amp;Y$7,Attendance!$N:$N,0))&gt;8,8,INDEX(Attendance!$R:$R,MATCH($B182&amp;Y$7,Attendance!$N:$N,0))))),"")</f>
        <v/>
      </c>
      <c r="Z183" s="192" t="str">
        <f>IFERROR(IF(Z$6="Sun",INDEX(Attendance!$R:$R,MATCH($B182&amp;Z$7,Attendance!$N:$N,0)),IF(INDEX(Attendance!$R:$R,MATCH($B182&amp;Z$7,Attendance!$N:$N,0))="","",IF(INDEX(Attendance!$R:$R,MATCH($B182&amp;Z$7,Attendance!$N:$N,0))&gt;8,8,INDEX(Attendance!$R:$R,MATCH($B182&amp;Z$7,Attendance!$N:$N,0))))),"")</f>
        <v/>
      </c>
      <c r="AA183" s="192">
        <f>IFERROR(IF(AA$6="Sun",INDEX(Attendance!$R:$R,MATCH($B182&amp;AA$7,Attendance!$N:$N,0)),IF(INDEX(Attendance!$R:$R,MATCH($B182&amp;AA$7,Attendance!$N:$N,0))="","",IF(INDEX(Attendance!$R:$R,MATCH($B182&amp;AA$7,Attendance!$N:$N,0))&gt;8,8,INDEX(Attendance!$R:$R,MATCH($B182&amp;AA$7,Attendance!$N:$N,0))))),"")</f>
        <v>8</v>
      </c>
      <c r="AB183" s="192">
        <f>IFERROR(IF(AB$6="Sun",INDEX(Attendance!$R:$R,MATCH($B182&amp;AB$7,Attendance!$N:$N,0)),IF(INDEX(Attendance!$R:$R,MATCH($B182&amp;AB$7,Attendance!$N:$N,0))="","",IF(INDEX(Attendance!$R:$R,MATCH($B182&amp;AB$7,Attendance!$N:$N,0))&gt;8,8,INDEX(Attendance!$R:$R,MATCH($B182&amp;AB$7,Attendance!$N:$N,0))))),"")</f>
        <v>8</v>
      </c>
      <c r="AC183" s="192">
        <f>IFERROR(IF(AC$6="Sun",INDEX(Attendance!$R:$R,MATCH($B182&amp;AC$7,Attendance!$N:$N,0)),IF(INDEX(Attendance!$R:$R,MATCH($B182&amp;AC$7,Attendance!$N:$N,0))="","",IF(INDEX(Attendance!$R:$R,MATCH($B182&amp;AC$7,Attendance!$N:$N,0))&gt;8,8,INDEX(Attendance!$R:$R,MATCH($B182&amp;AC$7,Attendance!$N:$N,0))))),"")</f>
        <v>8</v>
      </c>
      <c r="AD183" s="192">
        <f>IFERROR(IF(AD$6="Sun",INDEX(Attendance!$R:$R,MATCH($B182&amp;AD$7,Attendance!$N:$N,0)),IF(INDEX(Attendance!$R:$R,MATCH($B182&amp;AD$7,Attendance!$N:$N,0))="","",IF(INDEX(Attendance!$R:$R,MATCH($B182&amp;AD$7,Attendance!$N:$N,0))&gt;8,8,INDEX(Attendance!$R:$R,MATCH($B182&amp;AD$7,Attendance!$N:$N,0))))),"")</f>
        <v>8</v>
      </c>
      <c r="AE183" s="192">
        <f>IFERROR(IF(AE$6="Sun",INDEX(Attendance!$R:$R,MATCH($B182&amp;AE$7,Attendance!$N:$N,0)),IF(INDEX(Attendance!$R:$R,MATCH($B182&amp;AE$7,Attendance!$N:$N,0))="","",IF(INDEX(Attendance!$R:$R,MATCH($B182&amp;AE$7,Attendance!$N:$N,0))&gt;8,8,INDEX(Attendance!$R:$R,MATCH($B182&amp;AE$7,Attendance!$N:$N,0))))),"")</f>
        <v>8</v>
      </c>
      <c r="AF183" s="192" t="str">
        <f>IFERROR(IF(AF$6="Sun",INDEX(Attendance!$R:$R,MATCH($B182&amp;AF$7,Attendance!$N:$N,0)),IF(INDEX(Attendance!$R:$R,MATCH($B182&amp;AF$7,Attendance!$N:$N,0))="","",IF(INDEX(Attendance!$R:$R,MATCH($B182&amp;AF$7,Attendance!$N:$N,0))&gt;8,8,INDEX(Attendance!$R:$R,MATCH($B182&amp;AF$7,Attendance!$N:$N,0))))),"")</f>
        <v/>
      </c>
      <c r="AG183" s="192" t="str">
        <f>IFERROR(IF(AG$6="Sun",INDEX(Attendance!$R:$R,MATCH($B182&amp;AG$7,Attendance!$N:$N,0)),IF(INDEX(Attendance!$R:$R,MATCH($B182&amp;AG$7,Attendance!$N:$N,0))="","",IF(INDEX(Attendance!$R:$R,MATCH($B182&amp;AG$7,Attendance!$N:$N,0))&gt;8,8,INDEX(Attendance!$R:$R,MATCH($B182&amp;AG$7,Attendance!$N:$N,0))))),"")</f>
        <v/>
      </c>
      <c r="AH183" s="192" t="str">
        <f>IFERROR(IF(AH$6="Sun",INDEX(Attendance!$R:$R,MATCH($B182&amp;AH$7,Attendance!$N:$N,0)),IF(INDEX(Attendance!$R:$R,MATCH($B182&amp;AH$7,Attendance!$N:$N,0))="","",IF(INDEX(Attendance!$R:$R,MATCH($B182&amp;AH$7,Attendance!$N:$N,0))&gt;8,8,INDEX(Attendance!$R:$R,MATCH($B182&amp;AH$7,Attendance!$N:$N,0))))),"")</f>
        <v/>
      </c>
      <c r="AI183" s="192" t="str">
        <f>IFERROR(IF(AI$6="Sun",INDEX(Attendance!$R:$R,MATCH($B182&amp;AI$7,Attendance!$N:$N,0)),IF(INDEX(Attendance!$R:$R,MATCH($B182&amp;AI$7,Attendance!$N:$N,0))="","",IF(INDEX(Attendance!$R:$R,MATCH($B182&amp;AI$7,Attendance!$N:$N,0))&gt;8,8,INDEX(Attendance!$R:$R,MATCH($B182&amp;AI$7,Attendance!$N:$N,0))))),"")</f>
        <v/>
      </c>
      <c r="AJ183" s="192" t="str">
        <f>IFERROR(IF(AJ$6="Sun",INDEX(Attendance!$R:$R,MATCH($B182&amp;AJ$7,Attendance!$N:$N,0)),IF(INDEX(Attendance!$R:$R,MATCH($B182&amp;AJ$7,Attendance!$N:$N,0))="","",IF(INDEX(Attendance!$R:$R,MATCH($B182&amp;AJ$7,Attendance!$N:$N,0))&gt;8,8,INDEX(Attendance!$R:$R,MATCH($B182&amp;AJ$7,Attendance!$N:$N,0))))),"")</f>
        <v/>
      </c>
      <c r="AK183" s="259"/>
      <c r="AL183" s="193">
        <f>ROUND((IF($C187="",Basic,MID($C187,FIND("RM",$C187)+3,4))+$AP182+$AQ187)/WorkDays/WorkHours*AL$6,4)</f>
        <v>8.7836999999999996</v>
      </c>
      <c r="AM183" s="193">
        <f>ROUND((IF($C187="",Basic,MID($C187,FIND("RM",$C187)+3,4))+$AP182+$AQ187)/WorkDays/WorkHours*AM$6,4)</f>
        <v>11.711499999999999</v>
      </c>
      <c r="AN183" s="193">
        <f>ROUND((IF($C187="",Basic,MID($C187,FIND("RM",$C187)+3,4))+$AP182+$AQ187)/WorkDays/WorkHours*AN$6,4)</f>
        <v>17.567299999999999</v>
      </c>
      <c r="AO183" s="262"/>
      <c r="AP183" s="265"/>
      <c r="AQ183" s="86"/>
      <c r="AR183" s="194"/>
      <c r="AS183" s="194"/>
      <c r="AT183" s="194"/>
      <c r="AU183" s="256"/>
    </row>
    <row r="184" spans="1:47" s="212" customFormat="1" ht="33" customHeight="1" x14ac:dyDescent="0.25">
      <c r="A184" s="189"/>
      <c r="B184" s="184"/>
      <c r="C184" s="195" t="str">
        <f>_xlfn.IFNA(INDEX(Masterlist!E:E,MATCH(B182,Masterlist!B:B,0)),"")</f>
        <v>Phone No. 33</v>
      </c>
      <c r="D184" s="1"/>
      <c r="E184" s="196" t="s">
        <v>175</v>
      </c>
      <c r="F184" s="197">
        <f>IFERROR(IF(F$6="Sun","",IF(INDEX(Attendance!$S:$S,MATCH($B182&amp;F$7,Attendance!$N:$N,0))=TRUE,"",IF(F183&lt;8,"",INDEX(Attendance!$G:$G,MATCH($B182&amp;F$7,Attendance!$N:$N,0))))),"")</f>
        <v>2</v>
      </c>
      <c r="G184" s="197">
        <f>IFERROR(IF(G$6="Sun","",IF(INDEX(Attendance!$S:$S,MATCH($B182&amp;G$7,Attendance!$N:$N,0))=TRUE,"",IF(G183&lt;8,"",INDEX(Attendance!$G:$G,MATCH($B182&amp;G$7,Attendance!$N:$N,0))))),"")</f>
        <v>0</v>
      </c>
      <c r="H184" s="197">
        <f>IFERROR(IF(H$6="Sun","",IF(INDEX(Attendance!$S:$S,MATCH($B182&amp;H$7,Attendance!$N:$N,0))=TRUE,"",IF(H183&lt;8,"",INDEX(Attendance!$G:$G,MATCH($B182&amp;H$7,Attendance!$N:$N,0))))),"")</f>
        <v>0</v>
      </c>
      <c r="I184" s="197">
        <f>IFERROR(IF(I$6="Sun","",IF(INDEX(Attendance!$S:$S,MATCH($B182&amp;I$7,Attendance!$N:$N,0))=TRUE,"",IF(I183&lt;8,"",INDEX(Attendance!$G:$G,MATCH($B182&amp;I$7,Attendance!$N:$N,0))))),"")</f>
        <v>0</v>
      </c>
      <c r="J184" s="197">
        <f>IFERROR(IF(J$6="Sun","",IF(INDEX(Attendance!$S:$S,MATCH($B182&amp;J$7,Attendance!$N:$N,0))=TRUE,"",IF(J183&lt;8,"",INDEX(Attendance!$G:$G,MATCH($B182&amp;J$7,Attendance!$N:$N,0))))),"")</f>
        <v>0</v>
      </c>
      <c r="K184" s="197">
        <f>IFERROR(IF(K$6="Sun","",IF(INDEX(Attendance!$S:$S,MATCH($B182&amp;K$7,Attendance!$N:$N,0))=TRUE,"",IF(K183&lt;8,"",INDEX(Attendance!$G:$G,MATCH($B182&amp;K$7,Attendance!$N:$N,0))))),"")</f>
        <v>0</v>
      </c>
      <c r="L184" s="197" t="str">
        <f>IFERROR(IF(L$6="Sun","",IF(INDEX(Attendance!$S:$S,MATCH($B182&amp;L$7,Attendance!$N:$N,0))=TRUE,"",IF(L183&lt;8,"",INDEX(Attendance!$G:$G,MATCH($B182&amp;L$7,Attendance!$N:$N,0))))),"")</f>
        <v/>
      </c>
      <c r="M184" s="197">
        <f>IFERROR(IF(M$6="Sun","",IF(INDEX(Attendance!$S:$S,MATCH($B182&amp;M$7,Attendance!$N:$N,0))=TRUE,"",IF(M183&lt;8,"",INDEX(Attendance!$G:$G,MATCH($B182&amp;M$7,Attendance!$N:$N,0))))),"")</f>
        <v>0</v>
      </c>
      <c r="N184" s="197">
        <f>IFERROR(IF(N$6="Sun","",IF(INDEX(Attendance!$S:$S,MATCH($B182&amp;N$7,Attendance!$N:$N,0))=TRUE,"",IF(N183&lt;8,"",INDEX(Attendance!$G:$G,MATCH($B182&amp;N$7,Attendance!$N:$N,0))))),"")</f>
        <v>0</v>
      </c>
      <c r="O184" s="197">
        <f>IFERROR(IF(O$6="Sun","",IF(INDEX(Attendance!$S:$S,MATCH($B182&amp;O$7,Attendance!$N:$N,0))=TRUE,"",IF(O183&lt;8,"",INDEX(Attendance!$G:$G,MATCH($B182&amp;O$7,Attendance!$N:$N,0))))),"")</f>
        <v>0</v>
      </c>
      <c r="P184" s="197">
        <f>IFERROR(IF(P$6="Sun","",IF(INDEX(Attendance!$S:$S,MATCH($B182&amp;P$7,Attendance!$N:$N,0))=TRUE,"",IF(P183&lt;8,"",INDEX(Attendance!$G:$G,MATCH($B182&amp;P$7,Attendance!$N:$N,0))))),"")</f>
        <v>0</v>
      </c>
      <c r="Q184" s="197">
        <f>IFERROR(IF(Q$6="Sun","",IF(INDEX(Attendance!$S:$S,MATCH($B182&amp;Q$7,Attendance!$N:$N,0))=TRUE,"",IF(Q183&lt;8,"",INDEX(Attendance!$G:$G,MATCH($B182&amp;Q$7,Attendance!$N:$N,0))))),"")</f>
        <v>0</v>
      </c>
      <c r="R184" s="197">
        <f>IFERROR(IF(R$6="Sun","",IF(INDEX(Attendance!$S:$S,MATCH($B182&amp;R$7,Attendance!$N:$N,0))=TRUE,"",IF(R183&lt;8,"",INDEX(Attendance!$G:$G,MATCH($B182&amp;R$7,Attendance!$N:$N,0))))),"")</f>
        <v>0</v>
      </c>
      <c r="S184" s="197" t="str">
        <f>IFERROR(IF(S$6="Sun","",IF(INDEX(Attendance!$S:$S,MATCH($B182&amp;S$7,Attendance!$N:$N,0))=TRUE,"",IF(S183&lt;8,"",INDEX(Attendance!$G:$G,MATCH($B182&amp;S$7,Attendance!$N:$N,0))))),"")</f>
        <v/>
      </c>
      <c r="T184" s="197">
        <f>IFERROR(IF(T$6="Sun","",IF(INDEX(Attendance!$S:$S,MATCH($B182&amp;T$7,Attendance!$N:$N,0))=TRUE,"",IF(T183&lt;8,"",INDEX(Attendance!$G:$G,MATCH($B182&amp;T$7,Attendance!$N:$N,0))))),"")</f>
        <v>0</v>
      </c>
      <c r="U184" s="197">
        <f>IFERROR(IF(U$6="Sun","",IF(INDEX(Attendance!$S:$S,MATCH($B182&amp;U$7,Attendance!$N:$N,0))=TRUE,"",IF(U183&lt;8,"",INDEX(Attendance!$G:$G,MATCH($B182&amp;U$7,Attendance!$N:$N,0))))),"")</f>
        <v>3</v>
      </c>
      <c r="V184" s="197">
        <f>IFERROR(IF(V$6="Sun","",IF(INDEX(Attendance!$S:$S,MATCH($B182&amp;V$7,Attendance!$N:$N,0))=TRUE,"",IF(V183&lt;8,"",INDEX(Attendance!$G:$G,MATCH($B182&amp;V$7,Attendance!$N:$N,0))))),"")</f>
        <v>3</v>
      </c>
      <c r="W184" s="197">
        <f>IFERROR(IF(W$6="Sun","",IF(INDEX(Attendance!$S:$S,MATCH($B182&amp;W$7,Attendance!$N:$N,0))=TRUE,"",IF(W183&lt;8,"",INDEX(Attendance!$G:$G,MATCH($B182&amp;W$7,Attendance!$N:$N,0))))),"")</f>
        <v>3</v>
      </c>
      <c r="X184" s="197">
        <f>IFERROR(IF(X$6="Sun","",IF(INDEX(Attendance!$S:$S,MATCH($B182&amp;X$7,Attendance!$N:$N,0))=TRUE,"",IF(X183&lt;8,"",INDEX(Attendance!$G:$G,MATCH($B182&amp;X$7,Attendance!$N:$N,0))))),"")</f>
        <v>3</v>
      </c>
      <c r="Y184" s="197">
        <f>IFERROR(IF(Y$6="Sun","",IF(INDEX(Attendance!$S:$S,MATCH($B182&amp;Y$7,Attendance!$N:$N,0))=TRUE,"",IF(Y183&lt;8,"",INDEX(Attendance!$G:$G,MATCH($B182&amp;Y$7,Attendance!$N:$N,0))))),"")</f>
        <v>0</v>
      </c>
      <c r="Z184" s="197" t="str">
        <f>IFERROR(IF(Z$6="Sun","",IF(INDEX(Attendance!$S:$S,MATCH($B182&amp;Z$7,Attendance!$N:$N,0))=TRUE,"",IF(Z183&lt;8,"",INDEX(Attendance!$G:$G,MATCH($B182&amp;Z$7,Attendance!$N:$N,0))))),"")</f>
        <v/>
      </c>
      <c r="AA184" s="197">
        <f>IFERROR(IF(AA$6="Sun","",IF(INDEX(Attendance!$S:$S,MATCH($B182&amp;AA$7,Attendance!$N:$N,0))=TRUE,"",IF(AA183&lt;8,"",INDEX(Attendance!$G:$G,MATCH($B182&amp;AA$7,Attendance!$N:$N,0))))),"")</f>
        <v>0</v>
      </c>
      <c r="AB184" s="197">
        <f>IFERROR(IF(AB$6="Sun","",IF(INDEX(Attendance!$S:$S,MATCH($B182&amp;AB$7,Attendance!$N:$N,0))=TRUE,"",IF(AB183&lt;8,"",INDEX(Attendance!$G:$G,MATCH($B182&amp;AB$7,Attendance!$N:$N,0))))),"")</f>
        <v>0</v>
      </c>
      <c r="AC184" s="197">
        <f>IFERROR(IF(AC$6="Sun","",IF(INDEX(Attendance!$S:$S,MATCH($B182&amp;AC$7,Attendance!$N:$N,0))=TRUE,"",IF(AC183&lt;8,"",INDEX(Attendance!$G:$G,MATCH($B182&amp;AC$7,Attendance!$N:$N,0))))),"")</f>
        <v>0</v>
      </c>
      <c r="AD184" s="197">
        <f>IFERROR(IF(AD$6="Sun","",IF(INDEX(Attendance!$S:$S,MATCH($B182&amp;AD$7,Attendance!$N:$N,0))=TRUE,"",IF(AD183&lt;8,"",INDEX(Attendance!$G:$G,MATCH($B182&amp;AD$7,Attendance!$N:$N,0))))),"")</f>
        <v>0</v>
      </c>
      <c r="AE184" s="197">
        <f>IFERROR(IF(AE$6="Sun","",IF(INDEX(Attendance!$S:$S,MATCH($B182&amp;AE$7,Attendance!$N:$N,0))=TRUE,"",IF(AE183&lt;8,"",INDEX(Attendance!$G:$G,MATCH($B182&amp;AE$7,Attendance!$N:$N,0))))),"")</f>
        <v>0</v>
      </c>
      <c r="AF184" s="197">
        <f>IFERROR(IF(AF$6="Sun","",IF(INDEX(Attendance!$S:$S,MATCH($B182&amp;AF$7,Attendance!$N:$N,0))=TRUE,"",IF(AF183&lt;8,"",INDEX(Attendance!$G:$G,MATCH($B182&amp;AF$7,Attendance!$N:$N,0))))),"")</f>
        <v>0</v>
      </c>
      <c r="AG184" s="197" t="str">
        <f>IFERROR(IF(AG$6="Sun","",IF(INDEX(Attendance!$S:$S,MATCH($B182&amp;AG$7,Attendance!$N:$N,0))=TRUE,"",IF(AG183&lt;8,"",INDEX(Attendance!$G:$G,MATCH($B182&amp;AG$7,Attendance!$N:$N,0))))),"")</f>
        <v/>
      </c>
      <c r="AH184" s="197" t="str">
        <f>IFERROR(IF(AH$6="Sun","",IF(INDEX(Attendance!$S:$S,MATCH($B182&amp;AH$7,Attendance!$N:$N,0))=TRUE,"",IF(AH183&lt;8,"",INDEX(Attendance!$G:$G,MATCH($B182&amp;AH$7,Attendance!$N:$N,0))))),"")</f>
        <v/>
      </c>
      <c r="AI184" s="197" t="str">
        <f>IFERROR(IF(AI$6="Sun","",IF(INDEX(Attendance!$S:$S,MATCH($B182&amp;AI$7,Attendance!$N:$N,0))=TRUE,"",IF(AI183&lt;8,"",INDEX(Attendance!$G:$G,MATCH($B182&amp;AI$7,Attendance!$N:$N,0))))),"")</f>
        <v/>
      </c>
      <c r="AJ184" s="197" t="str">
        <f>IFERROR(IF(AJ$6="Sun","",IF(INDEX(Attendance!$S:$S,MATCH($B182&amp;AJ$7,Attendance!$N:$N,0))=TRUE,"",IF(AJ183&lt;8,"",INDEX(Attendance!$G:$G,MATCH($B182&amp;AJ$7,Attendance!$N:$N,0))))),"")</f>
        <v/>
      </c>
      <c r="AK184" s="259"/>
      <c r="AL184" s="198"/>
      <c r="AM184" s="198"/>
      <c r="AN184" s="198"/>
      <c r="AO184" s="262"/>
      <c r="AP184" s="265"/>
      <c r="AQ184" s="86"/>
      <c r="AR184" s="194"/>
      <c r="AS184" s="194"/>
      <c r="AT184" s="194"/>
      <c r="AU184" s="256"/>
    </row>
    <row r="185" spans="1:47" s="212" customFormat="1" ht="33" customHeight="1" x14ac:dyDescent="0.25">
      <c r="A185" s="189"/>
      <c r="B185" s="184"/>
      <c r="C185" s="195" t="str">
        <f>_xlfn.IFNA(INDEX(Masterlist!F:F,MATCH(B182,Masterlist!B:B,0)),"")</f>
        <v>Acc No. 33 Bank Code 33</v>
      </c>
      <c r="D185" s="88"/>
      <c r="E185" s="196"/>
      <c r="F185" s="199"/>
      <c r="G185" s="200"/>
      <c r="H185" s="192"/>
      <c r="I185" s="192"/>
      <c r="J185" s="192"/>
      <c r="K185" s="192"/>
      <c r="L185" s="192"/>
      <c r="M185" s="192"/>
      <c r="N185" s="192"/>
      <c r="O185" s="192"/>
      <c r="P185" s="192"/>
      <c r="Q185" s="201"/>
      <c r="R185" s="201"/>
      <c r="S185" s="192"/>
      <c r="T185" s="192"/>
      <c r="U185" s="192"/>
      <c r="V185" s="192"/>
      <c r="W185" s="192"/>
      <c r="X185" s="192"/>
      <c r="Y185" s="192"/>
      <c r="Z185" s="192"/>
      <c r="AA185" s="192"/>
      <c r="AB185" s="192"/>
      <c r="AC185" s="192"/>
      <c r="AD185" s="192"/>
      <c r="AE185" s="192"/>
      <c r="AF185" s="192"/>
      <c r="AG185" s="192"/>
      <c r="AH185" s="192"/>
      <c r="AI185" s="192"/>
      <c r="AJ185" s="192"/>
      <c r="AK185" s="259"/>
      <c r="AL185" s="198"/>
      <c r="AM185" s="198"/>
      <c r="AN185" s="198"/>
      <c r="AO185" s="262"/>
      <c r="AP185" s="265"/>
      <c r="AQ185" s="86"/>
      <c r="AR185" s="194"/>
      <c r="AS185" s="194"/>
      <c r="AT185" s="194"/>
      <c r="AU185" s="256"/>
    </row>
    <row r="186" spans="1:47" s="212" customFormat="1" ht="33" customHeight="1" x14ac:dyDescent="0.25">
      <c r="A186" s="189"/>
      <c r="B186" s="184"/>
      <c r="C186" s="202">
        <f>_xlfn.IFNA(INDEX(Masterlist!I:I,MATCH(B182,Masterlist!B:B,0)),"")</f>
        <v>43836</v>
      </c>
      <c r="D186" s="226" t="str">
        <f>_xlfn.IFNA(IF(INDEX(Attendance!H:H,MATCH(B182,Attendance!$A:$A,0))="VMI","SCOPE ALLW",""),"")</f>
        <v/>
      </c>
      <c r="E186" s="196" t="s">
        <v>13</v>
      </c>
      <c r="F186" s="203" t="str">
        <f>IFERROR(IF(AND(RIGHT(F182,1)="N",VALUE(F183)&gt;=8),Database!$I$3,""),"")</f>
        <v/>
      </c>
      <c r="G186" s="192" t="str">
        <f>IFERROR(IF(AND(RIGHT(G182,1)="N",VALUE(G183)&gt;=8),Database!$I$3,""),"")</f>
        <v/>
      </c>
      <c r="H186" s="199" t="str">
        <f>IFERROR(IF(AND(RIGHT(H182,1)="N",VALUE(H183)&gt;=8),Database!$I$3,""),"")</f>
        <v/>
      </c>
      <c r="I186" s="192" t="str">
        <f>IFERROR(IF(AND(RIGHT(I182,1)="N",VALUE(I183)&gt;=8),Database!$I$3,""),"")</f>
        <v/>
      </c>
      <c r="J186" s="192" t="str">
        <f>IFERROR(IF(AND(RIGHT(J182,1)="N",VALUE(J183)&gt;=8),Database!$I$3,""),"")</f>
        <v/>
      </c>
      <c r="K186" s="192" t="str">
        <f>IFERROR(IF(AND(RIGHT(K182,1)="N",VALUE(K183)&gt;=8),Database!$I$3,""),"")</f>
        <v/>
      </c>
      <c r="L186" s="192" t="str">
        <f>IFERROR(IF(AND(RIGHT(L182,1)="N",VALUE(L183)&gt;=8),Database!$I$3,""),"")</f>
        <v/>
      </c>
      <c r="M186" s="192" t="str">
        <f>IFERROR(IF(AND(RIGHT(M182,1)="N",VALUE(M183)&gt;=8),Database!$I$3,""),"")</f>
        <v/>
      </c>
      <c r="N186" s="192" t="str">
        <f>IFERROR(IF(AND(RIGHT(N182,1)="N",VALUE(N183)&gt;=8),Database!$I$3,""),"")</f>
        <v/>
      </c>
      <c r="O186" s="192" t="str">
        <f>IFERROR(IF(AND(RIGHT(O182,1)="N",VALUE(O183)&gt;=8),Database!$I$3,""),"")</f>
        <v/>
      </c>
      <c r="P186" s="192" t="str">
        <f>IFERROR(IF(AND(RIGHT(P182,1)="N",VALUE(P183)&gt;=8),Database!$I$3,""),"")</f>
        <v/>
      </c>
      <c r="Q186" s="192" t="str">
        <f>IFERROR(IF(AND(RIGHT(Q182,1)="N",VALUE(Q183)&gt;=8),Database!$I$3,""),"")</f>
        <v/>
      </c>
      <c r="R186" s="192" t="str">
        <f>IFERROR(IF(AND(RIGHT(R182,1)="N",VALUE(R183)&gt;=8),Database!$I$3,""),"")</f>
        <v/>
      </c>
      <c r="S186" s="192" t="str">
        <f>IFERROR(IF(AND(RIGHT(S182,1)="N",VALUE(S183)&gt;=8),Database!$I$3,""),"")</f>
        <v/>
      </c>
      <c r="T186" s="192" t="str">
        <f>IFERROR(IF(AND(RIGHT(T182,1)="N",VALUE(T183)&gt;=8),Database!$I$3,""),"")</f>
        <v/>
      </c>
      <c r="U186" s="192">
        <f>IFERROR(IF(AND(RIGHT(U182,1)="N",VALUE(U183)&gt;=8),Database!$I$3,""),"")</f>
        <v>2</v>
      </c>
      <c r="V186" s="192">
        <f>IFERROR(IF(AND(RIGHT(V182,1)="N",VALUE(V183)&gt;=8),Database!$I$3,""),"")</f>
        <v>2</v>
      </c>
      <c r="W186" s="192">
        <f>IFERROR(IF(AND(RIGHT(W182,1)="N",VALUE(W183)&gt;=8),Database!$I$3,""),"")</f>
        <v>2</v>
      </c>
      <c r="X186" s="192">
        <f>IFERROR(IF(AND(RIGHT(X182,1)="N",VALUE(X183)&gt;=8),Database!$I$3,""),"")</f>
        <v>2</v>
      </c>
      <c r="Y186" s="192" t="str">
        <f>IFERROR(IF(AND(RIGHT(Y182,1)="N",VALUE(Y183)&gt;=8),Database!$I$3,""),"")</f>
        <v/>
      </c>
      <c r="Z186" s="192" t="str">
        <f>IFERROR(IF(AND(RIGHT(Z182,1)="N",VALUE(Z183)&gt;=8),Database!$I$3,""),"")</f>
        <v/>
      </c>
      <c r="AA186" s="192">
        <f>IFERROR(IF(AND(RIGHT(AA182,1)="N",VALUE(AA183)&gt;=8),Database!$I$3,""),"")</f>
        <v>2</v>
      </c>
      <c r="AB186" s="192">
        <f>IFERROR(IF(AND(RIGHT(AB182,1)="N",VALUE(AB183)&gt;=8),Database!$I$3,""),"")</f>
        <v>2</v>
      </c>
      <c r="AC186" s="192">
        <f>IFERROR(IF(AND(RIGHT(AC182,1)="N",VALUE(AC183)&gt;=8),Database!$I$3,""),"")</f>
        <v>2</v>
      </c>
      <c r="AD186" s="192">
        <f>IFERROR(IF(AND(RIGHT(AD182,1)="N",VALUE(AD183)&gt;=8),Database!$I$3,""),"")</f>
        <v>2</v>
      </c>
      <c r="AE186" s="192">
        <f>IFERROR(IF(AND(RIGHT(AE182,1)="N",VALUE(AE183)&gt;=8),Database!$I$3,""),"")</f>
        <v>2</v>
      </c>
      <c r="AF186" s="192" t="str">
        <f>IFERROR(IF(AND(RIGHT(AF182,1)="N",VALUE(AF183)&gt;=8),Database!$I$3,""),"")</f>
        <v/>
      </c>
      <c r="AG186" s="192" t="str">
        <f>IFERROR(IF(AND(RIGHT(AG182,1)="N",VALUE(AG183)&gt;=8),Database!$I$3,""),"")</f>
        <v/>
      </c>
      <c r="AH186" s="192" t="str">
        <f>IFERROR(IF(AND(RIGHT(AH182,1)="N",VALUE(AH183)&gt;=8),Database!$I$3,""),"")</f>
        <v/>
      </c>
      <c r="AI186" s="192" t="str">
        <f>IFERROR(IF(AND(RIGHT(AI182,1)="N",VALUE(AI183)&gt;=8),Database!$I$3,""),"")</f>
        <v/>
      </c>
      <c r="AJ186" s="192" t="str">
        <f>IFERROR(IF(AND(RIGHT(AJ182,1)="N",VALUE(AJ183)&gt;=8),Database!$I$3,""),"")</f>
        <v/>
      </c>
      <c r="AK186" s="259"/>
      <c r="AL186" s="204"/>
      <c r="AM186" s="198"/>
      <c r="AN186" s="198"/>
      <c r="AO186" s="262"/>
      <c r="AP186" s="265"/>
      <c r="AQ186" s="86"/>
      <c r="AR186" s="194"/>
      <c r="AS186" s="194"/>
      <c r="AT186" s="194"/>
      <c r="AU186" s="256"/>
    </row>
    <row r="187" spans="1:47" s="212" customFormat="1" ht="33" customHeight="1" thickBot="1" x14ac:dyDescent="0.3">
      <c r="A187" s="189"/>
      <c r="B187" s="205"/>
      <c r="C187" s="222"/>
      <c r="D187" s="28"/>
      <c r="E187" s="206" t="s">
        <v>176</v>
      </c>
      <c r="F187" s="207">
        <f>IFERROR(IF(INDEX(Attendance!$T:$T,MATCH($B182&amp;F$7,Attendance!$N:$N,0))=TRUE,"L",IF(SUM(F183:F184)&gt;=10,5,"")),"")</f>
        <v>5</v>
      </c>
      <c r="G187" s="207" t="str">
        <f>IFERROR(IF(INDEX(Attendance!$T:$T,MATCH($B182&amp;G$7,Attendance!$N:$N,0))=TRUE,"L",IF(SUM(G183:G184)&gt;=10,5,"")),"")</f>
        <v/>
      </c>
      <c r="H187" s="208" t="str">
        <f>IFERROR(IF(INDEX(Attendance!$T:$T,MATCH($B182&amp;H$7,Attendance!$N:$N,0))=TRUE,"L",IF(SUM(H183:H184)&gt;=10,5,"")),"")</f>
        <v/>
      </c>
      <c r="I187" s="208" t="str">
        <f>IFERROR(IF(INDEX(Attendance!$T:$T,MATCH($B182&amp;I$7,Attendance!$N:$N,0))=TRUE,"L",IF(SUM(I183:I184)&gt;=10,5,"")),"")</f>
        <v/>
      </c>
      <c r="J187" s="208" t="str">
        <f>IFERROR(IF(INDEX(Attendance!$T:$T,MATCH($B182&amp;J$7,Attendance!$N:$N,0))=TRUE,"L",IF(SUM(J183:J184)&gt;=10,5,"")),"")</f>
        <v/>
      </c>
      <c r="K187" s="208" t="str">
        <f>IFERROR(IF(INDEX(Attendance!$T:$T,MATCH($B182&amp;K$7,Attendance!$N:$N,0))=TRUE,"L",IF(SUM(K183:K184)&gt;=10,5,"")),"")</f>
        <v/>
      </c>
      <c r="L187" s="208" t="str">
        <f>IFERROR(IF(INDEX(Attendance!$T:$T,MATCH($B182&amp;L$7,Attendance!$N:$N,0))=TRUE,"L",IF(SUM(L183:L184)&gt;=10,5,"")),"")</f>
        <v/>
      </c>
      <c r="M187" s="208" t="str">
        <f>IFERROR(IF(INDEX(Attendance!$T:$T,MATCH($B182&amp;M$7,Attendance!$N:$N,0))=TRUE,"L",IF(SUM(M183:M184)&gt;=10,5,"")),"")</f>
        <v/>
      </c>
      <c r="N187" s="208" t="str">
        <f>IFERROR(IF(INDEX(Attendance!$T:$T,MATCH($B182&amp;N$7,Attendance!$N:$N,0))=TRUE,"L",IF(SUM(N183:N184)&gt;=10,5,"")),"")</f>
        <v/>
      </c>
      <c r="O187" s="208" t="str">
        <f>IFERROR(IF(INDEX(Attendance!$T:$T,MATCH($B182&amp;O$7,Attendance!$N:$N,0))=TRUE,"L",IF(SUM(O183:O184)&gt;=10,5,"")),"")</f>
        <v/>
      </c>
      <c r="P187" s="208" t="str">
        <f>IFERROR(IF(INDEX(Attendance!$T:$T,MATCH($B182&amp;P$7,Attendance!$N:$N,0))=TRUE,"L",IF(SUM(P183:P184)&gt;=10,5,"")),"")</f>
        <v/>
      </c>
      <c r="Q187" s="208" t="str">
        <f>IFERROR(IF(INDEX(Attendance!$T:$T,MATCH($B182&amp;Q$7,Attendance!$N:$N,0))=TRUE,"L",IF(SUM(Q183:Q184)&gt;=10,5,"")),"")</f>
        <v/>
      </c>
      <c r="R187" s="208" t="str">
        <f>IFERROR(IF(INDEX(Attendance!$T:$T,MATCH($B182&amp;R$7,Attendance!$N:$N,0))=TRUE,"L",IF(SUM(R183:R184)&gt;=10,5,"")),"")</f>
        <v/>
      </c>
      <c r="S187" s="208" t="str">
        <f>IFERROR(IF(INDEX(Attendance!$T:$T,MATCH($B182&amp;S$7,Attendance!$N:$N,0))=TRUE,"L",IF(SUM(S183:S184)&gt;=10,5,"")),"")</f>
        <v/>
      </c>
      <c r="T187" s="208" t="str">
        <f>IFERROR(IF(INDEX(Attendance!$T:$T,MATCH($B182&amp;T$7,Attendance!$N:$N,0))=TRUE,"L",IF(SUM(T183:T184)&gt;=10,5,"")),"")</f>
        <v/>
      </c>
      <c r="U187" s="208">
        <f>IFERROR(IF(INDEX(Attendance!$T:$T,MATCH($B182&amp;U$7,Attendance!$N:$N,0))=TRUE,"L",IF(SUM(U183:U184)&gt;=10,5,"")),"")</f>
        <v>5</v>
      </c>
      <c r="V187" s="208">
        <f>IFERROR(IF(INDEX(Attendance!$T:$T,MATCH($B182&amp;V$7,Attendance!$N:$N,0))=TRUE,"L",IF(SUM(V183:V184)&gt;=10,5,"")),"")</f>
        <v>5</v>
      </c>
      <c r="W187" s="208">
        <f>IFERROR(IF(INDEX(Attendance!$T:$T,MATCH($B182&amp;W$7,Attendance!$N:$N,0))=TRUE,"L",IF(SUM(W183:W184)&gt;=10,5,"")),"")</f>
        <v>5</v>
      </c>
      <c r="X187" s="208" t="str">
        <f>IFERROR(IF(INDEX(Attendance!$T:$T,MATCH($B182&amp;X$7,Attendance!$N:$N,0))=TRUE,"L",IF(SUM(X183:X184)&gt;=10,5,"")),"")</f>
        <v>L</v>
      </c>
      <c r="Y187" s="208" t="str">
        <f>IFERROR(IF(INDEX(Attendance!$T:$T,MATCH($B182&amp;Y$7,Attendance!$N:$N,0))=TRUE,"L",IF(SUM(Y183:Y184)&gt;=10,5,"")),"")</f>
        <v/>
      </c>
      <c r="Z187" s="208" t="str">
        <f>IFERROR(IF(INDEX(Attendance!$T:$T,MATCH($B182&amp;Z$7,Attendance!$N:$N,0))=TRUE,"L",IF(SUM(Z183:Z184)&gt;=10,5,"")),"")</f>
        <v/>
      </c>
      <c r="AA187" s="208" t="str">
        <f>IFERROR(IF(INDEX(Attendance!$T:$T,MATCH($B182&amp;AA$7,Attendance!$N:$N,0))=TRUE,"L",IF(SUM(AA183:AA184)&gt;=10,5,"")),"")</f>
        <v/>
      </c>
      <c r="AB187" s="208" t="str">
        <f>IFERROR(IF(INDEX(Attendance!$T:$T,MATCH($B182&amp;AB$7,Attendance!$N:$N,0))=TRUE,"L",IF(SUM(AB183:AB184)&gt;=10,5,"")),"")</f>
        <v/>
      </c>
      <c r="AC187" s="208" t="str">
        <f>IFERROR(IF(INDEX(Attendance!$T:$T,MATCH($B182&amp;AC$7,Attendance!$N:$N,0))=TRUE,"L",IF(SUM(AC183:AC184)&gt;=10,5,"")),"")</f>
        <v/>
      </c>
      <c r="AD187" s="208" t="str">
        <f>IFERROR(IF(INDEX(Attendance!$T:$T,MATCH($B182&amp;AD$7,Attendance!$N:$N,0))=TRUE,"L",IF(SUM(AD183:AD184)&gt;=10,5,"")),"")</f>
        <v/>
      </c>
      <c r="AE187" s="208" t="str">
        <f>IFERROR(IF(INDEX(Attendance!$T:$T,MATCH($B182&amp;AE$7,Attendance!$N:$N,0))=TRUE,"L",IF(SUM(AE183:AE184)&gt;=10,5,"")),"")</f>
        <v/>
      </c>
      <c r="AF187" s="208" t="str">
        <f>IFERROR(IF(INDEX(Attendance!$T:$T,MATCH($B182&amp;AF$7,Attendance!$N:$N,0))=TRUE,"L",IF(SUM(AF183:AF184)&gt;=10,5,"")),"")</f>
        <v/>
      </c>
      <c r="AG187" s="208" t="str">
        <f>IFERROR(IF(INDEX(Attendance!$T:$T,MATCH($B182&amp;AG$7,Attendance!$N:$N,0))=TRUE,"L",IF(SUM(AG183:AG184)&gt;=10,5,"")),"")</f>
        <v/>
      </c>
      <c r="AH187" s="208" t="str">
        <f>IFERROR(IF(INDEX(Attendance!$T:$T,MATCH($B182&amp;AH$7,Attendance!$N:$N,0))=TRUE,"L",IF(SUM(AH183:AH184)&gt;=10,5,"")),"")</f>
        <v/>
      </c>
      <c r="AI187" s="208" t="str">
        <f>IFERROR(IF(INDEX(Attendance!$T:$T,MATCH($B182&amp;AI$7,Attendance!$N:$N,0))=TRUE,"L",IF(SUM(AI183:AI184)&gt;=10,5,"")),"")</f>
        <v/>
      </c>
      <c r="AJ187" s="208" t="str">
        <f>IFERROR(IF(INDEX(Attendance!$T:$T,MATCH($B182&amp;AJ$7,Attendance!$N:$N,0))=TRUE,"L",IF(SUM(AJ183:AJ184)&gt;=10,5,"")),"")</f>
        <v/>
      </c>
      <c r="AK187" s="260"/>
      <c r="AL187" s="209">
        <f>ROUND(AL182*AL183,2)</f>
        <v>122.97</v>
      </c>
      <c r="AM187" s="209">
        <f>ROUND(AM182*AM183,2)</f>
        <v>0</v>
      </c>
      <c r="AN187" s="209">
        <f>ROUND(AN182*AN183,2)</f>
        <v>0</v>
      </c>
      <c r="AO187" s="263"/>
      <c r="AP187" s="266"/>
      <c r="AQ187" s="210">
        <f>AQ182*$AQ$5</f>
        <v>0</v>
      </c>
      <c r="AR187" s="211">
        <f>AR182*ROUND(IF($C187="",Basic,MID($C187,FIND("RM",$C187)+3,4))/WorkDays,2)</f>
        <v>0</v>
      </c>
      <c r="AS187" s="211">
        <f>AS182*ROUND(IF($C187="",Basic,MID($C187,FIND("RM",$C187)+3,4))/WorkDays,2)</f>
        <v>0</v>
      </c>
      <c r="AT187" s="211">
        <f>AT182*ROUND(IF($C187="",Basic,MID($C187,FIND("RM",$C187)+3,4))/WorkDays,2)</f>
        <v>92.3</v>
      </c>
      <c r="AU187" s="257"/>
    </row>
    <row r="188" spans="1:47" s="213" customFormat="1" ht="33" customHeight="1" x14ac:dyDescent="0.35">
      <c r="A188" s="175">
        <f t="shared" si="24"/>
        <v>31</v>
      </c>
      <c r="B188" s="184" t="str">
        <f>_xlfn.IFNA(INDEX(Attendance!$A:$A,MATCH(A188,Attendance!$M:$M,0)),"")</f>
        <v>Code 35</v>
      </c>
      <c r="C188" s="185" t="str">
        <f>_xlfn.IFNA(INDEX(Masterlist!C:C,MATCH(B188,Masterlist!B:B,0)),"")</f>
        <v>Name 35</v>
      </c>
      <c r="D188" s="87"/>
      <c r="E188" s="186" t="s">
        <v>173</v>
      </c>
      <c r="F188" s="83" t="str" cm="1">
        <f t="array" ref="F188">_xlfn.IFNA(IF(OR(VALUE(F$7&amp;$C$3)=PH),IF(F189="","PH",IF(INDEX(Attendance!$O:$O,MATCH($B188&amp;F$7,Attendance!$N:$N,0))&lt;"1200","PM","PN")),IF(F$6="Sun",IF(F189="","RD",IF(INDEX(Attendance!$O:$O,MATCH($B188&amp;F$7,Attendance!$N:$N,0))&lt;"1200","RM","RN")),IF(F189="",IF(F$7="","",IF(INDEX(Attendance!$I:$I,MATCH($B188&amp;F$7,Attendance!$N:$N,0))="ABS","AB","UL")),IF(INDEX(Attendance!$O:$O,MATCH($B188&amp;F$7,Attendance!$N:$N,0))&lt;"1200","M","N")))),"")</f>
        <v>N</v>
      </c>
      <c r="G188" s="83" t="str" cm="1">
        <f t="array" ref="G188">_xlfn.IFNA(IF(OR(VALUE(G$7&amp;$C$3)=PH),IF(G189="","PH",IF(INDEX(Attendance!$O:$O,MATCH($B188&amp;G$7,Attendance!$N:$N,0))&lt;"1200","PM","PN")),IF(G$6="Sun",IF(G189="","RD",IF(INDEX(Attendance!$O:$O,MATCH($B188&amp;G$7,Attendance!$N:$N,0))&lt;"1200","RM","RN")),IF(G189="",IF(G$7="","",IF(INDEX(Attendance!$I:$I,MATCH($B188&amp;G$7,Attendance!$N:$N,0))="ABS","AB","UL")),IF(INDEX(Attendance!$O:$O,MATCH($B188&amp;G$7,Attendance!$N:$N,0))&lt;"1200","M","N")))),"")</f>
        <v>UL</v>
      </c>
      <c r="H188" s="83" t="str" cm="1">
        <f t="array" ref="H188">_xlfn.IFNA(IF(OR(VALUE(H$7&amp;$C$3)=PH),IF(H189="","PH",IF(INDEX(Attendance!$O:$O,MATCH($B188&amp;H$7,Attendance!$N:$N,0))&lt;"1200","PM","PN")),IF(H$6="Sun",IF(H189="","RD",IF(INDEX(Attendance!$O:$O,MATCH($B188&amp;H$7,Attendance!$N:$N,0))&lt;"1200","RM","RN")),IF(H189="",IF(H$7="","",IF(INDEX(Attendance!$I:$I,MATCH($B188&amp;H$7,Attendance!$N:$N,0))="ABS","AB","UL")),IF(INDEX(Attendance!$O:$O,MATCH($B188&amp;H$7,Attendance!$N:$N,0))&lt;"1200","M","N")))),"")</f>
        <v>N</v>
      </c>
      <c r="I188" s="83" t="str" cm="1">
        <f t="array" ref="I188">_xlfn.IFNA(IF(OR(VALUE(I$7&amp;$C$3)=PH),IF(I189="","PH",IF(INDEX(Attendance!$O:$O,MATCH($B188&amp;I$7,Attendance!$N:$N,0))&lt;"1200","PM","PN")),IF(I$6="Sun",IF(I189="","RD",IF(INDEX(Attendance!$O:$O,MATCH($B188&amp;I$7,Attendance!$N:$N,0))&lt;"1200","RM","RN")),IF(I189="",IF(I$7="","",IF(INDEX(Attendance!$I:$I,MATCH($B188&amp;I$7,Attendance!$N:$N,0))="ABS","AB","UL")),IF(INDEX(Attendance!$O:$O,MATCH($B188&amp;I$7,Attendance!$N:$N,0))&lt;"1200","M","N")))),"")</f>
        <v>AB</v>
      </c>
      <c r="J188" s="83" t="str" cm="1">
        <f t="array" ref="J188">_xlfn.IFNA(IF(OR(VALUE(J$7&amp;$C$3)=PH),IF(J189="","PH",IF(INDEX(Attendance!$O:$O,MATCH($B188&amp;J$7,Attendance!$N:$N,0))&lt;"1200","PM","PN")),IF(J$6="Sun",IF(J189="","RD",IF(INDEX(Attendance!$O:$O,MATCH($B188&amp;J$7,Attendance!$N:$N,0))&lt;"1200","RM","RN")),IF(J189="",IF(J$7="","",IF(INDEX(Attendance!$I:$I,MATCH($B188&amp;J$7,Attendance!$N:$N,0))="ABS","AB","UL")),IF(INDEX(Attendance!$O:$O,MATCH($B188&amp;J$7,Attendance!$N:$N,0))&lt;"1200","M","N")))),"")</f>
        <v>N</v>
      </c>
      <c r="K188" s="83" t="str" cm="1">
        <f t="array" ref="K188">_xlfn.IFNA(IF(OR(VALUE(K$7&amp;$C$3)=PH),IF(K189="","PH",IF(INDEX(Attendance!$O:$O,MATCH($B188&amp;K$7,Attendance!$N:$N,0))&lt;"1200","PM","PN")),IF(K$6="Sun",IF(K189="","RD",IF(INDEX(Attendance!$O:$O,MATCH($B188&amp;K$7,Attendance!$N:$N,0))&lt;"1200","RM","RN")),IF(K189="",IF(K$7="","",IF(INDEX(Attendance!$I:$I,MATCH($B188&amp;K$7,Attendance!$N:$N,0))="ABS","AB","UL")),IF(INDEX(Attendance!$O:$O,MATCH($B188&amp;K$7,Attendance!$N:$N,0))&lt;"1200","M","N")))),"")</f>
        <v>N</v>
      </c>
      <c r="L188" s="83" t="str" cm="1">
        <f t="array" ref="L188">_xlfn.IFNA(IF(OR(VALUE(L$7&amp;$C$3)=PH),IF(L189="","PH",IF(INDEX(Attendance!$O:$O,MATCH($B188&amp;L$7,Attendance!$N:$N,0))&lt;"1200","PM","PN")),IF(L$6="Sun",IF(L189="","RD",IF(INDEX(Attendance!$O:$O,MATCH($B188&amp;L$7,Attendance!$N:$N,0))&lt;"1200","RM","RN")),IF(L189="",IF(L$7="","",IF(INDEX(Attendance!$I:$I,MATCH($B188&amp;L$7,Attendance!$N:$N,0))="ABS","AB","UL")),IF(INDEX(Attendance!$O:$O,MATCH($B188&amp;L$7,Attendance!$N:$N,0))&lt;"1200","M","N")))),"")</f>
        <v>RD</v>
      </c>
      <c r="M188" s="83" t="str" cm="1">
        <f t="array" ref="M188">_xlfn.IFNA(IF(OR(VALUE(M$7&amp;$C$3)=PH),IF(M189="","PH",IF(INDEX(Attendance!$O:$O,MATCH($B188&amp;M$7,Attendance!$N:$N,0))&lt;"1200","PM","PN")),IF(M$6="Sun",IF(M189="","RD",IF(INDEX(Attendance!$O:$O,MATCH($B188&amp;M$7,Attendance!$N:$N,0))&lt;"1200","RM","RN")),IF(M189="",IF(M$7="","",IF(INDEX(Attendance!$I:$I,MATCH($B188&amp;M$7,Attendance!$N:$N,0))="ABS","AB","UL")),IF(INDEX(Attendance!$O:$O,MATCH($B188&amp;M$7,Attendance!$N:$N,0))&lt;"1200","M","N")))),"")</f>
        <v>N</v>
      </c>
      <c r="N188" s="83" t="str" cm="1">
        <f t="array" ref="N188">_xlfn.IFNA(IF(OR(VALUE(N$7&amp;$C$3)=PH),IF(N189="","PH",IF(INDEX(Attendance!$O:$O,MATCH($B188&amp;N$7,Attendance!$N:$N,0))&lt;"1200","PM","PN")),IF(N$6="Sun",IF(N189="","RD",IF(INDEX(Attendance!$O:$O,MATCH($B188&amp;N$7,Attendance!$N:$N,0))&lt;"1200","RM","RN")),IF(N189="",IF(N$7="","",IF(INDEX(Attendance!$I:$I,MATCH($B188&amp;N$7,Attendance!$N:$N,0))="ABS","AB","UL")),IF(INDEX(Attendance!$O:$O,MATCH($B188&amp;N$7,Attendance!$N:$N,0))&lt;"1200","M","N")))),"")</f>
        <v/>
      </c>
      <c r="O188" s="83" t="str" cm="1">
        <f t="array" ref="O188">_xlfn.IFNA(IF(OR(VALUE(O$7&amp;$C$3)=PH),IF(O189="","PH",IF(INDEX(Attendance!$O:$O,MATCH($B188&amp;O$7,Attendance!$N:$N,0))&lt;"1200","PM","PN")),IF(O$6="Sun",IF(O189="","RD",IF(INDEX(Attendance!$O:$O,MATCH($B188&amp;O$7,Attendance!$N:$N,0))&lt;"1200","RM","RN")),IF(O189="",IF(O$7="","",IF(INDEX(Attendance!$I:$I,MATCH($B188&amp;O$7,Attendance!$N:$N,0))="ABS","AB","UL")),IF(INDEX(Attendance!$O:$O,MATCH($B188&amp;O$7,Attendance!$N:$N,0))&lt;"1200","M","N")))),"")</f>
        <v/>
      </c>
      <c r="P188" s="83" t="str" cm="1">
        <f t="array" ref="P188">_xlfn.IFNA(IF(OR(VALUE(P$7&amp;$C$3)=PH),IF(P189="","PH",IF(INDEX(Attendance!$O:$O,MATCH($B188&amp;P$7,Attendance!$N:$N,0))&lt;"1200","PM","PN")),IF(P$6="Sun",IF(P189="","RD",IF(INDEX(Attendance!$O:$O,MATCH($B188&amp;P$7,Attendance!$N:$N,0))&lt;"1200","RM","RN")),IF(P189="",IF(P$7="","",IF(INDEX(Attendance!$I:$I,MATCH($B188&amp;P$7,Attendance!$N:$N,0))="ABS","AB","UL")),IF(INDEX(Attendance!$O:$O,MATCH($B188&amp;P$7,Attendance!$N:$N,0))&lt;"1200","M","N")))),"")</f>
        <v/>
      </c>
      <c r="Q188" s="83" t="str" cm="1">
        <f t="array" ref="Q188">_xlfn.IFNA(IF(OR(VALUE(Q$7&amp;$C$3)=PH),IF(Q189="","PH",IF(INDEX(Attendance!$O:$O,MATCH($B188&amp;Q$7,Attendance!$N:$N,0))&lt;"1200","PM","PN")),IF(Q$6="Sun",IF(Q189="","RD",IF(INDEX(Attendance!$O:$O,MATCH($B188&amp;Q$7,Attendance!$N:$N,0))&lt;"1200","RM","RN")),IF(Q189="",IF(Q$7="","",IF(INDEX(Attendance!$I:$I,MATCH($B188&amp;Q$7,Attendance!$N:$N,0))="ABS","AB","UL")),IF(INDEX(Attendance!$O:$O,MATCH($B188&amp;Q$7,Attendance!$N:$N,0))&lt;"1200","M","N")))),"")</f>
        <v>PH</v>
      </c>
      <c r="R188" s="83" t="str" cm="1">
        <f t="array" ref="R188">_xlfn.IFNA(IF(OR(VALUE(R$7&amp;$C$3)=PH),IF(R189="","PH",IF(INDEX(Attendance!$O:$O,MATCH($B188&amp;R$7,Attendance!$N:$N,0))&lt;"1200","PM","PN")),IF(R$6="Sun",IF(R189="","RD",IF(INDEX(Attendance!$O:$O,MATCH($B188&amp;R$7,Attendance!$N:$N,0))&lt;"1200","RM","RN")),IF(R189="",IF(R$7="","",IF(INDEX(Attendance!$I:$I,MATCH($B188&amp;R$7,Attendance!$N:$N,0))="ABS","AB","UL")),IF(INDEX(Attendance!$O:$O,MATCH($B188&amp;R$7,Attendance!$N:$N,0))&lt;"1200","M","N")))),"")</f>
        <v>PH</v>
      </c>
      <c r="S188" s="83" t="str" cm="1">
        <f t="array" ref="S188">_xlfn.IFNA(IF(OR(VALUE(S$7&amp;$C$3)=PH),IF(S189="","PH",IF(INDEX(Attendance!$O:$O,MATCH($B188&amp;S$7,Attendance!$N:$N,0))&lt;"1200","PM","PN")),IF(S$6="Sun",IF(S189="","RD",IF(INDEX(Attendance!$O:$O,MATCH($B188&amp;S$7,Attendance!$N:$N,0))&lt;"1200","RM","RN")),IF(S189="",IF(S$7="","",IF(INDEX(Attendance!$I:$I,MATCH($B188&amp;S$7,Attendance!$N:$N,0))="ABS","AB","UL")),IF(INDEX(Attendance!$O:$O,MATCH($B188&amp;S$7,Attendance!$N:$N,0))&lt;"1200","M","N")))),"")</f>
        <v>RD</v>
      </c>
      <c r="T188" s="83" t="str" cm="1">
        <f t="array" ref="T188">_xlfn.IFNA(IF(OR(VALUE(T$7&amp;$C$3)=PH),IF(T189="","PH",IF(INDEX(Attendance!$O:$O,MATCH($B188&amp;T$7,Attendance!$N:$N,0))&lt;"1200","PM","PN")),IF(T$6="Sun",IF(T189="","RD",IF(INDEX(Attendance!$O:$O,MATCH($B188&amp;T$7,Attendance!$N:$N,0))&lt;"1200","RM","RN")),IF(T189="",IF(T$7="","",IF(INDEX(Attendance!$I:$I,MATCH($B188&amp;T$7,Attendance!$N:$N,0))="ABS","AB","UL")),IF(INDEX(Attendance!$O:$O,MATCH($B188&amp;T$7,Attendance!$N:$N,0))&lt;"1200","M","N")))),"")</f>
        <v/>
      </c>
      <c r="U188" s="83" t="str" cm="1">
        <f t="array" ref="U188">_xlfn.IFNA(IF(OR(VALUE(U$7&amp;$C$3)=PH),IF(U189="","PH",IF(INDEX(Attendance!$O:$O,MATCH($B188&amp;U$7,Attendance!$N:$N,0))&lt;"1200","PM","PN")),IF(U$6="Sun",IF(U189="","RD",IF(INDEX(Attendance!$O:$O,MATCH($B188&amp;U$7,Attendance!$N:$N,0))&lt;"1200","RM","RN")),IF(U189="",IF(U$7="","",IF(INDEX(Attendance!$I:$I,MATCH($B188&amp;U$7,Attendance!$N:$N,0))="ABS","AB","UL")),IF(INDEX(Attendance!$O:$O,MATCH($B188&amp;U$7,Attendance!$N:$N,0))&lt;"1200","M","N")))),"")</f>
        <v/>
      </c>
      <c r="V188" s="83" t="str" cm="1">
        <f t="array" ref="V188">_xlfn.IFNA(IF(OR(VALUE(V$7&amp;$C$3)=PH),IF(V189="","PH",IF(INDEX(Attendance!$O:$O,MATCH($B188&amp;V$7,Attendance!$N:$N,0))&lt;"1200","PM","PN")),IF(V$6="Sun",IF(V189="","RD",IF(INDEX(Attendance!$O:$O,MATCH($B188&amp;V$7,Attendance!$N:$N,0))&lt;"1200","RM","RN")),IF(V189="",IF(V$7="","",IF(INDEX(Attendance!$I:$I,MATCH($B188&amp;V$7,Attendance!$N:$N,0))="ABS","AB","UL")),IF(INDEX(Attendance!$O:$O,MATCH($B188&amp;V$7,Attendance!$N:$N,0))&lt;"1200","M","N")))),"")</f>
        <v/>
      </c>
      <c r="W188" s="83" t="str" cm="1">
        <f t="array" ref="W188">_xlfn.IFNA(IF(OR(VALUE(W$7&amp;$C$3)=PH),IF(W189="","PH",IF(INDEX(Attendance!$O:$O,MATCH($B188&amp;W$7,Attendance!$N:$N,0))&lt;"1200","PM","PN")),IF(W$6="Sun",IF(W189="","RD",IF(INDEX(Attendance!$O:$O,MATCH($B188&amp;W$7,Attendance!$N:$N,0))&lt;"1200","RM","RN")),IF(W189="",IF(W$7="","",IF(INDEX(Attendance!$I:$I,MATCH($B188&amp;W$7,Attendance!$N:$N,0))="ABS","AB","UL")),IF(INDEX(Attendance!$O:$O,MATCH($B188&amp;W$7,Attendance!$N:$N,0))&lt;"1200","M","N")))),"")</f>
        <v/>
      </c>
      <c r="X188" s="83" t="str" cm="1">
        <f t="array" ref="X188">_xlfn.IFNA(IF(OR(VALUE(X$7&amp;$C$3)=PH),IF(X189="","PH",IF(INDEX(Attendance!$O:$O,MATCH($B188&amp;X$7,Attendance!$N:$N,0))&lt;"1200","PM","PN")),IF(X$6="Sun",IF(X189="","RD",IF(INDEX(Attendance!$O:$O,MATCH($B188&amp;X$7,Attendance!$N:$N,0))&lt;"1200","RM","RN")),IF(X189="",IF(X$7="","",IF(INDEX(Attendance!$I:$I,MATCH($B188&amp;X$7,Attendance!$N:$N,0))="ABS","AB","UL")),IF(INDEX(Attendance!$O:$O,MATCH($B188&amp;X$7,Attendance!$N:$N,0))&lt;"1200","M","N")))),"")</f>
        <v/>
      </c>
      <c r="Y188" s="83" t="str" cm="1">
        <f t="array" ref="Y188">_xlfn.IFNA(IF(OR(VALUE(Y$7&amp;$C$3)=PH),IF(Y189="","PH",IF(INDEX(Attendance!$O:$O,MATCH($B188&amp;Y$7,Attendance!$N:$N,0))&lt;"1200","PM","PN")),IF(Y$6="Sun",IF(Y189="","RD",IF(INDEX(Attendance!$O:$O,MATCH($B188&amp;Y$7,Attendance!$N:$N,0))&lt;"1200","RM","RN")),IF(Y189="",IF(Y$7="","",IF(INDEX(Attendance!$I:$I,MATCH($B188&amp;Y$7,Attendance!$N:$N,0))="ABS","AB","UL")),IF(INDEX(Attendance!$O:$O,MATCH($B188&amp;Y$7,Attendance!$N:$N,0))&lt;"1200","M","N")))),"")</f>
        <v/>
      </c>
      <c r="Z188" s="83" t="str" cm="1">
        <f t="array" ref="Z188">_xlfn.IFNA(IF(OR(VALUE(Z$7&amp;$C$3)=PH),IF(Z189="","PH",IF(INDEX(Attendance!$O:$O,MATCH($B188&amp;Z$7,Attendance!$N:$N,0))&lt;"1200","PM","PN")),IF(Z$6="Sun",IF(Z189="","RD",IF(INDEX(Attendance!$O:$O,MATCH($B188&amp;Z$7,Attendance!$N:$N,0))&lt;"1200","RM","RN")),IF(Z189="",IF(Z$7="","",IF(INDEX(Attendance!$I:$I,MATCH($B188&amp;Z$7,Attendance!$N:$N,0))="ABS","AB","UL")),IF(INDEX(Attendance!$O:$O,MATCH($B188&amp;Z$7,Attendance!$N:$N,0))&lt;"1200","M","N")))),"")</f>
        <v>RD</v>
      </c>
      <c r="AA188" s="83" t="str" cm="1">
        <f t="array" ref="AA188">_xlfn.IFNA(IF(OR(VALUE(AA$7&amp;$C$3)=PH),IF(AA189="","PH",IF(INDEX(Attendance!$O:$O,MATCH($B188&amp;AA$7,Attendance!$N:$N,0))&lt;"1200","PM","PN")),IF(AA$6="Sun",IF(AA189="","RD",IF(INDEX(Attendance!$O:$O,MATCH($B188&amp;AA$7,Attendance!$N:$N,0))&lt;"1200","RM","RN")),IF(AA189="",IF(AA$7="","",IF(INDEX(Attendance!$I:$I,MATCH($B188&amp;AA$7,Attendance!$N:$N,0))="ABS","AB","UL")),IF(INDEX(Attendance!$O:$O,MATCH($B188&amp;AA$7,Attendance!$N:$N,0))&lt;"1200","M","N")))),"")</f>
        <v/>
      </c>
      <c r="AB188" s="83" t="str" cm="1">
        <f t="array" ref="AB188">_xlfn.IFNA(IF(OR(VALUE(AB$7&amp;$C$3)=PH),IF(AB189="","PH",IF(INDEX(Attendance!$O:$O,MATCH($B188&amp;AB$7,Attendance!$N:$N,0))&lt;"1200","PM","PN")),IF(AB$6="Sun",IF(AB189="","RD",IF(INDEX(Attendance!$O:$O,MATCH($B188&amp;AB$7,Attendance!$N:$N,0))&lt;"1200","RM","RN")),IF(AB189="",IF(AB$7="","",IF(INDEX(Attendance!$I:$I,MATCH($B188&amp;AB$7,Attendance!$N:$N,0))="ABS","AB","UL")),IF(INDEX(Attendance!$O:$O,MATCH($B188&amp;AB$7,Attendance!$N:$N,0))&lt;"1200","M","N")))),"")</f>
        <v/>
      </c>
      <c r="AC188" s="83" t="str" cm="1">
        <f t="array" ref="AC188">_xlfn.IFNA(IF(OR(VALUE(AC$7&amp;$C$3)=PH),IF(AC189="","PH",IF(INDEX(Attendance!$O:$O,MATCH($B188&amp;AC$7,Attendance!$N:$N,0))&lt;"1200","PM","PN")),IF(AC$6="Sun",IF(AC189="","RD",IF(INDEX(Attendance!$O:$O,MATCH($B188&amp;AC$7,Attendance!$N:$N,0))&lt;"1200","RM","RN")),IF(AC189="",IF(AC$7="","",IF(INDEX(Attendance!$I:$I,MATCH($B188&amp;AC$7,Attendance!$N:$N,0))="ABS","AB","UL")),IF(INDEX(Attendance!$O:$O,MATCH($B188&amp;AC$7,Attendance!$N:$N,0))&lt;"1200","M","N")))),"")</f>
        <v/>
      </c>
      <c r="AD188" s="83" t="str" cm="1">
        <f t="array" ref="AD188">_xlfn.IFNA(IF(OR(VALUE(AD$7&amp;$C$3)=PH),IF(AD189="","PH",IF(INDEX(Attendance!$O:$O,MATCH($B188&amp;AD$7,Attendance!$N:$N,0))&lt;"1200","PM","PN")),IF(AD$6="Sun",IF(AD189="","RD",IF(INDEX(Attendance!$O:$O,MATCH($B188&amp;AD$7,Attendance!$N:$N,0))&lt;"1200","RM","RN")),IF(AD189="",IF(AD$7="","",IF(INDEX(Attendance!$I:$I,MATCH($B188&amp;AD$7,Attendance!$N:$N,0))="ABS","AB","UL")),IF(INDEX(Attendance!$O:$O,MATCH($B188&amp;AD$7,Attendance!$N:$N,0))&lt;"1200","M","N")))),"")</f>
        <v/>
      </c>
      <c r="AE188" s="83" t="str" cm="1">
        <f t="array" ref="AE188">_xlfn.IFNA(IF(OR(VALUE(AE$7&amp;$C$3)=PH),IF(AE189="","PH",IF(INDEX(Attendance!$O:$O,MATCH($B188&amp;AE$7,Attendance!$N:$N,0))&lt;"1200","PM","PN")),IF(AE$6="Sun",IF(AE189="","RD",IF(INDEX(Attendance!$O:$O,MATCH($B188&amp;AE$7,Attendance!$N:$N,0))&lt;"1200","RM","RN")),IF(AE189="",IF(AE$7="","",IF(INDEX(Attendance!$I:$I,MATCH($B188&amp;AE$7,Attendance!$N:$N,0))="ABS","AB","UL")),IF(INDEX(Attendance!$O:$O,MATCH($B188&amp;AE$7,Attendance!$N:$N,0))&lt;"1200","M","N")))),"")</f>
        <v/>
      </c>
      <c r="AF188" s="83" t="str" cm="1">
        <f t="array" ref="AF188">_xlfn.IFNA(IF(OR(VALUE(AF$7&amp;$C$3)=PH),IF(AF189="","PH",IF(INDEX(Attendance!$O:$O,MATCH($B188&amp;AF$7,Attendance!$N:$N,0))&lt;"1200","PM","PN")),IF(AF$6="Sun",IF(AF189="","RD",IF(INDEX(Attendance!$O:$O,MATCH($B188&amp;AF$7,Attendance!$N:$N,0))&lt;"1200","RM","RN")),IF(AF189="",IF(AF$7="","",IF(INDEX(Attendance!$I:$I,MATCH($B188&amp;AF$7,Attendance!$N:$N,0))="ABS","AB","UL")),IF(INDEX(Attendance!$O:$O,MATCH($B188&amp;AF$7,Attendance!$N:$N,0))&lt;"1200","M","N")))),"")</f>
        <v/>
      </c>
      <c r="AG188" s="83" t="str" cm="1">
        <f t="array" ref="AG188">_xlfn.IFNA(IF(OR(VALUE(AG$7&amp;$C$3)=PH),IF(AG189="","PH",IF(INDEX(Attendance!$O:$O,MATCH($B188&amp;AG$7,Attendance!$N:$N,0))&lt;"1200","PM","PN")),IF(AG$6="Sun",IF(AG189="","RD",IF(INDEX(Attendance!$O:$O,MATCH($B188&amp;AG$7,Attendance!$N:$N,0))&lt;"1200","RM","RN")),IF(AG189="",IF(AG$7="","",IF(INDEX(Attendance!$I:$I,MATCH($B188&amp;AG$7,Attendance!$N:$N,0))="ABS","AB","UL")),IF(INDEX(Attendance!$O:$O,MATCH($B188&amp;AG$7,Attendance!$N:$N,0))&lt;"1200","M","N")))),"")</f>
        <v>RD</v>
      </c>
      <c r="AH188" s="83" t="str" cm="1">
        <f t="array" ref="AH188">_xlfn.IFNA(IF(OR(VALUE(AH$7&amp;$C$3)=PH),IF(AH189="","PH",IF(INDEX(Attendance!$O:$O,MATCH($B188&amp;AH$7,Attendance!$N:$N,0))&lt;"1200","PM","PN")),IF(AH$6="Sun",IF(AH189="","RD",IF(INDEX(Attendance!$O:$O,MATCH($B188&amp;AH$7,Attendance!$N:$N,0))&lt;"1200","RM","RN")),IF(AH189="",IF(AH$7="","",IF(INDEX(Attendance!$I:$I,MATCH($B188&amp;AH$7,Attendance!$N:$N,0))="ABS","AB","UL")),IF(INDEX(Attendance!$O:$O,MATCH($B188&amp;AH$7,Attendance!$N:$N,0))&lt;"1200","M","N")))),"")</f>
        <v/>
      </c>
      <c r="AI188" s="83" t="str" cm="1">
        <f t="array" ref="AI188">_xlfn.IFNA(IF(OR(VALUE(AI$7&amp;$C$3)=PH),IF(AI189="","PH",IF(INDEX(Attendance!$O:$O,MATCH($B188&amp;AI$7,Attendance!$N:$N,0))&lt;"1200","PM","PN")),IF(AI$6="Sun",IF(AI189="","RD",IF(INDEX(Attendance!$O:$O,MATCH($B188&amp;AI$7,Attendance!$N:$N,0))&lt;"1200","RM","RN")),IF(AI189="",IF(AI$7="","",IF(INDEX(Attendance!$I:$I,MATCH($B188&amp;AI$7,Attendance!$N:$N,0))="ABS","AB","UL")),IF(INDEX(Attendance!$O:$O,MATCH($B188&amp;AI$7,Attendance!$N:$N,0))&lt;"1200","M","N")))),"")</f>
        <v/>
      </c>
      <c r="AJ188" s="83" t="str" cm="1">
        <f t="array" ref="AJ188">_xlfn.IFNA(IF(OR(VALUE(AJ$7&amp;$C$3)=PH),IF(AJ189="","PH",IF(INDEX(Attendance!$O:$O,MATCH($B188&amp;AJ$7,Attendance!$N:$N,0))&lt;"1200","PM","PN")),IF(AJ$6="Sun",IF(AJ189="","RD",IF(INDEX(Attendance!$O:$O,MATCH($B188&amp;AJ$7,Attendance!$N:$N,0))&lt;"1200","RM","RN")),IF(AJ189="",IF(AJ$7="","",IF(INDEX(Attendance!$I:$I,MATCH($B188&amp;AJ$7,Attendance!$N:$N,0))="ABS","AB","UL")),IF(INDEX(Attendance!$O:$O,MATCH($B188&amp;AJ$7,Attendance!$N:$N,0))&lt;"1200","M","N")))),"")</f>
        <v/>
      </c>
      <c r="AK188" s="258">
        <f>SUM(SUMIF(F188:AJ188,{"M","N","A"},F189:AJ189))</f>
        <v>40</v>
      </c>
      <c r="AL188" s="187">
        <f>SUM(SUMIF(F188:AJ188,{"M","N"},F190:AJ190),SUMIF(F188:AJ188,{"OM","ON"},F189:AJ189))</f>
        <v>11</v>
      </c>
      <c r="AM188" s="187">
        <f>SUM(SUMIF(F188:AJ188,{"PM","PN","RM","RN"},F189:AJ189))</f>
        <v>0</v>
      </c>
      <c r="AN188" s="187">
        <f>SUM(SUMIF(F188:AJ188,{"PM","PN"},F190:AJ190))</f>
        <v>0</v>
      </c>
      <c r="AO188" s="261">
        <f>SUM(F193:AJ193)</f>
        <v>25</v>
      </c>
      <c r="AP188" s="264">
        <f>SUM(F192:AJ192)</f>
        <v>10</v>
      </c>
      <c r="AQ188" s="188">
        <f>IF(D192="",0,SUM(COUNTIFS(F188:AJ188,{"M","N","A","OM","ON","OA","PM","PN","PA","RM","RN","RA"})))</f>
        <v>0</v>
      </c>
      <c r="AR188" s="74">
        <f>COUNTIF(F188:AJ188,"AL")</f>
        <v>0</v>
      </c>
      <c r="AS188" s="74">
        <f>COUNTIF(F188:AJ188,"MC")</f>
        <v>0</v>
      </c>
      <c r="AT188" s="74">
        <f>SUM(COUNTIF(F188:AJ188,{"RPH","PH"}))</f>
        <v>2</v>
      </c>
      <c r="AU188" s="255">
        <f t="shared" ref="AU188" si="33">_xlfn.IFNA(IF($B188="",0,AK188*$AK$5+SUM(AL193:AN193)+SUM(AO188:AP193)+SUM(AQ193:AT193)),"")</f>
        <v>454.09</v>
      </c>
    </row>
    <row r="189" spans="1:47" s="213" customFormat="1" ht="33" customHeight="1" x14ac:dyDescent="0.35">
      <c r="A189" s="189"/>
      <c r="B189" s="184"/>
      <c r="C189" s="190" t="str">
        <f>_xlfn.IFNA(INDEX(Masterlist!D:D,MATCH(B188,Masterlist!B:B,0)),"")</f>
        <v>IC No. 35</v>
      </c>
      <c r="D189" s="88"/>
      <c r="E189" s="191" t="s">
        <v>174</v>
      </c>
      <c r="F189" s="192">
        <f>IFERROR(IF(F$6="Sun",INDEX(Attendance!$R:$R,MATCH($B188&amp;F$7,Attendance!$N:$N,0)),IF(INDEX(Attendance!$R:$R,MATCH($B188&amp;F$7,Attendance!$N:$N,0))="","",IF(INDEX(Attendance!$R:$R,MATCH($B188&amp;F$7,Attendance!$N:$N,0))&gt;8,8,INDEX(Attendance!$R:$R,MATCH($B188&amp;F$7,Attendance!$N:$N,0))))),"")</f>
        <v>8</v>
      </c>
      <c r="G189" s="192" t="str">
        <f>IFERROR(IF(G$6="Sun",INDEX(Attendance!$R:$R,MATCH($B188&amp;G$7,Attendance!$N:$N,0)),IF(INDEX(Attendance!$R:$R,MATCH($B188&amp;G$7,Attendance!$N:$N,0))="","",IF(INDEX(Attendance!$R:$R,MATCH($B188&amp;G$7,Attendance!$N:$N,0))&gt;8,8,INDEX(Attendance!$R:$R,MATCH($B188&amp;G$7,Attendance!$N:$N,0))))),"")</f>
        <v/>
      </c>
      <c r="H189" s="192">
        <f>IFERROR(IF(H$6="Sun",INDEX(Attendance!$R:$R,MATCH($B188&amp;H$7,Attendance!$N:$N,0)),IF(INDEX(Attendance!$R:$R,MATCH($B188&amp;H$7,Attendance!$N:$N,0))="","",IF(INDEX(Attendance!$R:$R,MATCH($B188&amp;H$7,Attendance!$N:$N,0))&gt;8,8,INDEX(Attendance!$R:$R,MATCH($B188&amp;H$7,Attendance!$N:$N,0))))),"")</f>
        <v>8</v>
      </c>
      <c r="I189" s="192" t="str">
        <f>IFERROR(IF(I$6="Sun",INDEX(Attendance!$R:$R,MATCH($B188&amp;I$7,Attendance!$N:$N,0)),IF(INDEX(Attendance!$R:$R,MATCH($B188&amp;I$7,Attendance!$N:$N,0))="","",IF(INDEX(Attendance!$R:$R,MATCH($B188&amp;I$7,Attendance!$N:$N,0))&gt;8,8,INDEX(Attendance!$R:$R,MATCH($B188&amp;I$7,Attendance!$N:$N,0))))),"")</f>
        <v/>
      </c>
      <c r="J189" s="192">
        <f>IFERROR(IF(J$6="Sun",INDEX(Attendance!$R:$R,MATCH($B188&amp;J$7,Attendance!$N:$N,0)),IF(INDEX(Attendance!$R:$R,MATCH($B188&amp;J$7,Attendance!$N:$N,0))="","",IF(INDEX(Attendance!$R:$R,MATCH($B188&amp;J$7,Attendance!$N:$N,0))&gt;8,8,INDEX(Attendance!$R:$R,MATCH($B188&amp;J$7,Attendance!$N:$N,0))))),"")</f>
        <v>8</v>
      </c>
      <c r="K189" s="192">
        <f>IFERROR(IF(K$6="Sun",INDEX(Attendance!$R:$R,MATCH($B188&amp;K$7,Attendance!$N:$N,0)),IF(INDEX(Attendance!$R:$R,MATCH($B188&amp;K$7,Attendance!$N:$N,0))="","",IF(INDEX(Attendance!$R:$R,MATCH($B188&amp;K$7,Attendance!$N:$N,0))&gt;8,8,INDEX(Attendance!$R:$R,MATCH($B188&amp;K$7,Attendance!$N:$N,0))))),"")</f>
        <v>8</v>
      </c>
      <c r="L189" s="192" t="str">
        <f>IFERROR(IF(L$6="Sun",INDEX(Attendance!$R:$R,MATCH($B188&amp;L$7,Attendance!$N:$N,0)),IF(INDEX(Attendance!$R:$R,MATCH($B188&amp;L$7,Attendance!$N:$N,0))="","",IF(INDEX(Attendance!$R:$R,MATCH($B188&amp;L$7,Attendance!$N:$N,0))&gt;8,8,INDEX(Attendance!$R:$R,MATCH($B188&amp;L$7,Attendance!$N:$N,0))))),"")</f>
        <v/>
      </c>
      <c r="M189" s="192">
        <f>IFERROR(IF(M$6="Sun",INDEX(Attendance!$R:$R,MATCH($B188&amp;M$7,Attendance!$N:$N,0)),IF(INDEX(Attendance!$R:$R,MATCH($B188&amp;M$7,Attendance!$N:$N,0))="","",IF(INDEX(Attendance!$R:$R,MATCH($B188&amp;M$7,Attendance!$N:$N,0))&gt;8,8,INDEX(Attendance!$R:$R,MATCH($B188&amp;M$7,Attendance!$N:$N,0))))),"")</f>
        <v>8</v>
      </c>
      <c r="N189" s="192" t="str">
        <f>IFERROR(IF(N$6="Sun",INDEX(Attendance!$R:$R,MATCH($B188&amp;N$7,Attendance!$N:$N,0)),IF(INDEX(Attendance!$R:$R,MATCH($B188&amp;N$7,Attendance!$N:$N,0))="","",IF(INDEX(Attendance!$R:$R,MATCH($B188&amp;N$7,Attendance!$N:$N,0))&gt;8,8,INDEX(Attendance!$R:$R,MATCH($B188&amp;N$7,Attendance!$N:$N,0))))),"")</f>
        <v/>
      </c>
      <c r="O189" s="192" t="str">
        <f>IFERROR(IF(O$6="Sun",INDEX(Attendance!$R:$R,MATCH($B188&amp;O$7,Attendance!$N:$N,0)),IF(INDEX(Attendance!$R:$R,MATCH($B188&amp;O$7,Attendance!$N:$N,0))="","",IF(INDEX(Attendance!$R:$R,MATCH($B188&amp;O$7,Attendance!$N:$N,0))&gt;8,8,INDEX(Attendance!$R:$R,MATCH($B188&amp;O$7,Attendance!$N:$N,0))))),"")</f>
        <v/>
      </c>
      <c r="P189" s="192" t="str">
        <f>IFERROR(IF(P$6="Sun",INDEX(Attendance!$R:$R,MATCH($B188&amp;P$7,Attendance!$N:$N,0)),IF(INDEX(Attendance!$R:$R,MATCH($B188&amp;P$7,Attendance!$N:$N,0))="","",IF(INDEX(Attendance!$R:$R,MATCH($B188&amp;P$7,Attendance!$N:$N,0))&gt;8,8,INDEX(Attendance!$R:$R,MATCH($B188&amp;P$7,Attendance!$N:$N,0))))),"")</f>
        <v/>
      </c>
      <c r="Q189" s="192" t="str">
        <f>IFERROR(IF(Q$6="Sun",INDEX(Attendance!$R:$R,MATCH($B188&amp;Q$7,Attendance!$N:$N,0)),IF(INDEX(Attendance!$R:$R,MATCH($B188&amp;Q$7,Attendance!$N:$N,0))="","",IF(INDEX(Attendance!$R:$R,MATCH($B188&amp;Q$7,Attendance!$N:$N,0))&gt;8,8,INDEX(Attendance!$R:$R,MATCH($B188&amp;Q$7,Attendance!$N:$N,0))))),"")</f>
        <v/>
      </c>
      <c r="R189" s="192" t="str">
        <f>IFERROR(IF(R$6="Sun",INDEX(Attendance!$R:$R,MATCH($B188&amp;R$7,Attendance!$N:$N,0)),IF(INDEX(Attendance!$R:$R,MATCH($B188&amp;R$7,Attendance!$N:$N,0))="","",IF(INDEX(Attendance!$R:$R,MATCH($B188&amp;R$7,Attendance!$N:$N,0))&gt;8,8,INDEX(Attendance!$R:$R,MATCH($B188&amp;R$7,Attendance!$N:$N,0))))),"")</f>
        <v/>
      </c>
      <c r="S189" s="192" t="str">
        <f>IFERROR(IF(S$6="Sun",INDEX(Attendance!$R:$R,MATCH($B188&amp;S$7,Attendance!$N:$N,0)),IF(INDEX(Attendance!$R:$R,MATCH($B188&amp;S$7,Attendance!$N:$N,0))="","",IF(INDEX(Attendance!$R:$R,MATCH($B188&amp;S$7,Attendance!$N:$N,0))&gt;8,8,INDEX(Attendance!$R:$R,MATCH($B188&amp;S$7,Attendance!$N:$N,0))))),"")</f>
        <v/>
      </c>
      <c r="T189" s="192" t="str">
        <f>IFERROR(IF(T$6="Sun",INDEX(Attendance!$R:$R,MATCH($B188&amp;T$7,Attendance!$N:$N,0)),IF(INDEX(Attendance!$R:$R,MATCH($B188&amp;T$7,Attendance!$N:$N,0))="","",IF(INDEX(Attendance!$R:$R,MATCH($B188&amp;T$7,Attendance!$N:$N,0))&gt;8,8,INDEX(Attendance!$R:$R,MATCH($B188&amp;T$7,Attendance!$N:$N,0))))),"")</f>
        <v/>
      </c>
      <c r="U189" s="192" t="str">
        <f>IFERROR(IF(U$6="Sun",INDEX(Attendance!$R:$R,MATCH($B188&amp;U$7,Attendance!$N:$N,0)),IF(INDEX(Attendance!$R:$R,MATCH($B188&amp;U$7,Attendance!$N:$N,0))="","",IF(INDEX(Attendance!$R:$R,MATCH($B188&amp;U$7,Attendance!$N:$N,0))&gt;8,8,INDEX(Attendance!$R:$R,MATCH($B188&amp;U$7,Attendance!$N:$N,0))))),"")</f>
        <v/>
      </c>
      <c r="V189" s="192" t="str">
        <f>IFERROR(IF(V$6="Sun",INDEX(Attendance!$R:$R,MATCH($B188&amp;V$7,Attendance!$N:$N,0)),IF(INDEX(Attendance!$R:$R,MATCH($B188&amp;V$7,Attendance!$N:$N,0))="","",IF(INDEX(Attendance!$R:$R,MATCH($B188&amp;V$7,Attendance!$N:$N,0))&gt;8,8,INDEX(Attendance!$R:$R,MATCH($B188&amp;V$7,Attendance!$N:$N,0))))),"")</f>
        <v/>
      </c>
      <c r="W189" s="192" t="str">
        <f>IFERROR(IF(W$6="Sun",INDEX(Attendance!$R:$R,MATCH($B188&amp;W$7,Attendance!$N:$N,0)),IF(INDEX(Attendance!$R:$R,MATCH($B188&amp;W$7,Attendance!$N:$N,0))="","",IF(INDEX(Attendance!$R:$R,MATCH($B188&amp;W$7,Attendance!$N:$N,0))&gt;8,8,INDEX(Attendance!$R:$R,MATCH($B188&amp;W$7,Attendance!$N:$N,0))))),"")</f>
        <v/>
      </c>
      <c r="X189" s="192" t="str">
        <f>IFERROR(IF(X$6="Sun",INDEX(Attendance!$R:$R,MATCH($B188&amp;X$7,Attendance!$N:$N,0)),IF(INDEX(Attendance!$R:$R,MATCH($B188&amp;X$7,Attendance!$N:$N,0))="","",IF(INDEX(Attendance!$R:$R,MATCH($B188&amp;X$7,Attendance!$N:$N,0))&gt;8,8,INDEX(Attendance!$R:$R,MATCH($B188&amp;X$7,Attendance!$N:$N,0))))),"")</f>
        <v/>
      </c>
      <c r="Y189" s="192" t="str">
        <f>IFERROR(IF(Y$6="Sun",INDEX(Attendance!$R:$R,MATCH($B188&amp;Y$7,Attendance!$N:$N,0)),IF(INDEX(Attendance!$R:$R,MATCH($B188&amp;Y$7,Attendance!$N:$N,0))="","",IF(INDEX(Attendance!$R:$R,MATCH($B188&amp;Y$7,Attendance!$N:$N,0))&gt;8,8,INDEX(Attendance!$R:$R,MATCH($B188&amp;Y$7,Attendance!$N:$N,0))))),"")</f>
        <v/>
      </c>
      <c r="Z189" s="192" t="str">
        <f>IFERROR(IF(Z$6="Sun",INDEX(Attendance!$R:$R,MATCH($B188&amp;Z$7,Attendance!$N:$N,0)),IF(INDEX(Attendance!$R:$R,MATCH($B188&amp;Z$7,Attendance!$N:$N,0))="","",IF(INDEX(Attendance!$R:$R,MATCH($B188&amp;Z$7,Attendance!$N:$N,0))&gt;8,8,INDEX(Attendance!$R:$R,MATCH($B188&amp;Z$7,Attendance!$N:$N,0))))),"")</f>
        <v/>
      </c>
      <c r="AA189" s="192" t="str">
        <f>IFERROR(IF(AA$6="Sun",INDEX(Attendance!$R:$R,MATCH($B188&amp;AA$7,Attendance!$N:$N,0)),IF(INDEX(Attendance!$R:$R,MATCH($B188&amp;AA$7,Attendance!$N:$N,0))="","",IF(INDEX(Attendance!$R:$R,MATCH($B188&amp;AA$7,Attendance!$N:$N,0))&gt;8,8,INDEX(Attendance!$R:$R,MATCH($B188&amp;AA$7,Attendance!$N:$N,0))))),"")</f>
        <v/>
      </c>
      <c r="AB189" s="192" t="str">
        <f>IFERROR(IF(AB$6="Sun",INDEX(Attendance!$R:$R,MATCH($B188&amp;AB$7,Attendance!$N:$N,0)),IF(INDEX(Attendance!$R:$R,MATCH($B188&amp;AB$7,Attendance!$N:$N,0))="","",IF(INDEX(Attendance!$R:$R,MATCH($B188&amp;AB$7,Attendance!$N:$N,0))&gt;8,8,INDEX(Attendance!$R:$R,MATCH($B188&amp;AB$7,Attendance!$N:$N,0))))),"")</f>
        <v/>
      </c>
      <c r="AC189" s="192" t="str">
        <f>IFERROR(IF(AC$6="Sun",INDEX(Attendance!$R:$R,MATCH($B188&amp;AC$7,Attendance!$N:$N,0)),IF(INDEX(Attendance!$R:$R,MATCH($B188&amp;AC$7,Attendance!$N:$N,0))="","",IF(INDEX(Attendance!$R:$R,MATCH($B188&amp;AC$7,Attendance!$N:$N,0))&gt;8,8,INDEX(Attendance!$R:$R,MATCH($B188&amp;AC$7,Attendance!$N:$N,0))))),"")</f>
        <v/>
      </c>
      <c r="AD189" s="192" t="str">
        <f>IFERROR(IF(AD$6="Sun",INDEX(Attendance!$R:$R,MATCH($B188&amp;AD$7,Attendance!$N:$N,0)),IF(INDEX(Attendance!$R:$R,MATCH($B188&amp;AD$7,Attendance!$N:$N,0))="","",IF(INDEX(Attendance!$R:$R,MATCH($B188&amp;AD$7,Attendance!$N:$N,0))&gt;8,8,INDEX(Attendance!$R:$R,MATCH($B188&amp;AD$7,Attendance!$N:$N,0))))),"")</f>
        <v/>
      </c>
      <c r="AE189" s="192" t="str">
        <f>IFERROR(IF(AE$6="Sun",INDEX(Attendance!$R:$R,MATCH($B188&amp;AE$7,Attendance!$N:$N,0)),IF(INDEX(Attendance!$R:$R,MATCH($B188&amp;AE$7,Attendance!$N:$N,0))="","",IF(INDEX(Attendance!$R:$R,MATCH($B188&amp;AE$7,Attendance!$N:$N,0))&gt;8,8,INDEX(Attendance!$R:$R,MATCH($B188&amp;AE$7,Attendance!$N:$N,0))))),"")</f>
        <v/>
      </c>
      <c r="AF189" s="192" t="str">
        <f>IFERROR(IF(AF$6="Sun",INDEX(Attendance!$R:$R,MATCH($B188&amp;AF$7,Attendance!$N:$N,0)),IF(INDEX(Attendance!$R:$R,MATCH($B188&amp;AF$7,Attendance!$N:$N,0))="","",IF(INDEX(Attendance!$R:$R,MATCH($B188&amp;AF$7,Attendance!$N:$N,0))&gt;8,8,INDEX(Attendance!$R:$R,MATCH($B188&amp;AF$7,Attendance!$N:$N,0))))),"")</f>
        <v/>
      </c>
      <c r="AG189" s="192" t="str">
        <f>IFERROR(IF(AG$6="Sun",INDEX(Attendance!$R:$R,MATCH($B188&amp;AG$7,Attendance!$N:$N,0)),IF(INDEX(Attendance!$R:$R,MATCH($B188&amp;AG$7,Attendance!$N:$N,0))="","",IF(INDEX(Attendance!$R:$R,MATCH($B188&amp;AG$7,Attendance!$N:$N,0))&gt;8,8,INDEX(Attendance!$R:$R,MATCH($B188&amp;AG$7,Attendance!$N:$N,0))))),"")</f>
        <v/>
      </c>
      <c r="AH189" s="192" t="str">
        <f>IFERROR(IF(AH$6="Sun",INDEX(Attendance!$R:$R,MATCH($B188&amp;AH$7,Attendance!$N:$N,0)),IF(INDEX(Attendance!$R:$R,MATCH($B188&amp;AH$7,Attendance!$N:$N,0))="","",IF(INDEX(Attendance!$R:$R,MATCH($B188&amp;AH$7,Attendance!$N:$N,0))&gt;8,8,INDEX(Attendance!$R:$R,MATCH($B188&amp;AH$7,Attendance!$N:$N,0))))),"")</f>
        <v/>
      </c>
      <c r="AI189" s="192" t="str">
        <f>IFERROR(IF(AI$6="Sun",INDEX(Attendance!$R:$R,MATCH($B188&amp;AI$7,Attendance!$N:$N,0)),IF(INDEX(Attendance!$R:$R,MATCH($B188&amp;AI$7,Attendance!$N:$N,0))="","",IF(INDEX(Attendance!$R:$R,MATCH($B188&amp;AI$7,Attendance!$N:$N,0))&gt;8,8,INDEX(Attendance!$R:$R,MATCH($B188&amp;AI$7,Attendance!$N:$N,0))))),"")</f>
        <v/>
      </c>
      <c r="AJ189" s="192" t="str">
        <f>IFERROR(IF(AJ$6="Sun",INDEX(Attendance!$R:$R,MATCH($B188&amp;AJ$7,Attendance!$N:$N,0)),IF(INDEX(Attendance!$R:$R,MATCH($B188&amp;AJ$7,Attendance!$N:$N,0))="","",IF(INDEX(Attendance!$R:$R,MATCH($B188&amp;AJ$7,Attendance!$N:$N,0))&gt;8,8,INDEX(Attendance!$R:$R,MATCH($B188&amp;AJ$7,Attendance!$N:$N,0))))),"")</f>
        <v/>
      </c>
      <c r="AK189" s="259"/>
      <c r="AL189" s="193">
        <f>ROUND((IF($C193="",Basic,MID($C193,FIND("RM",$C193)+3,4))+$AP188+$AQ193)/WorkDays/WorkHours*AL$6,4)</f>
        <v>8.7260000000000009</v>
      </c>
      <c r="AM189" s="193">
        <f>ROUND((IF($C193="",Basic,MID($C193,FIND("RM",$C193)+3,4))+$AP188+$AQ193)/WorkDays/WorkHours*AM$6,4)</f>
        <v>11.634600000000001</v>
      </c>
      <c r="AN189" s="193">
        <f>ROUND((IF($C193="",Basic,MID($C193,FIND("RM",$C193)+3,4))+$AP188+$AQ193)/WorkDays/WorkHours*AN$6,4)</f>
        <v>17.451899999999998</v>
      </c>
      <c r="AO189" s="262"/>
      <c r="AP189" s="265"/>
      <c r="AQ189" s="86"/>
      <c r="AR189" s="194"/>
      <c r="AS189" s="194"/>
      <c r="AT189" s="194"/>
      <c r="AU189" s="256"/>
    </row>
    <row r="190" spans="1:47" s="213" customFormat="1" ht="33" customHeight="1" x14ac:dyDescent="0.35">
      <c r="A190" s="189"/>
      <c r="B190" s="184"/>
      <c r="C190" s="195" t="str">
        <f>_xlfn.IFNA(INDEX(Masterlist!E:E,MATCH(B188,Masterlist!B:B,0)),"")</f>
        <v>Phone No. 35</v>
      </c>
      <c r="D190" s="1"/>
      <c r="E190" s="196" t="s">
        <v>175</v>
      </c>
      <c r="F190" s="197">
        <f>IFERROR(IF(F$6="Sun","",IF(INDEX(Attendance!$S:$S,MATCH($B188&amp;F$7,Attendance!$N:$N,0))=TRUE,"",IF(F189&lt;8,"",INDEX(Attendance!$G:$G,MATCH($B188&amp;F$7,Attendance!$N:$N,0))))),"")</f>
        <v>2</v>
      </c>
      <c r="G190" s="197">
        <f>IFERROR(IF(G$6="Sun","",IF(INDEX(Attendance!$S:$S,MATCH($B188&amp;G$7,Attendance!$N:$N,0))=TRUE,"",IF(G189&lt;8,"",INDEX(Attendance!$G:$G,MATCH($B188&amp;G$7,Attendance!$N:$N,0))))),"")</f>
        <v>0</v>
      </c>
      <c r="H190" s="197">
        <f>IFERROR(IF(H$6="Sun","",IF(INDEX(Attendance!$S:$S,MATCH($B188&amp;H$7,Attendance!$N:$N,0))=TRUE,"",IF(H189&lt;8,"",INDEX(Attendance!$G:$G,MATCH($B188&amp;H$7,Attendance!$N:$N,0))))),"")</f>
        <v>2</v>
      </c>
      <c r="I190" s="197">
        <f>IFERROR(IF(I$6="Sun","",IF(INDEX(Attendance!$S:$S,MATCH($B188&amp;I$7,Attendance!$N:$N,0))=TRUE,"",IF(I189&lt;8,"",INDEX(Attendance!$G:$G,MATCH($B188&amp;I$7,Attendance!$N:$N,0))))),"")</f>
        <v>0</v>
      </c>
      <c r="J190" s="197">
        <f>IFERROR(IF(J$6="Sun","",IF(INDEX(Attendance!$S:$S,MATCH($B188&amp;J$7,Attendance!$N:$N,0))=TRUE,"",IF(J189&lt;8,"",INDEX(Attendance!$G:$G,MATCH($B188&amp;J$7,Attendance!$N:$N,0))))),"")</f>
        <v>2</v>
      </c>
      <c r="K190" s="197">
        <f>IFERROR(IF(K$6="Sun","",IF(INDEX(Attendance!$S:$S,MATCH($B188&amp;K$7,Attendance!$N:$N,0))=TRUE,"",IF(K189&lt;8,"",INDEX(Attendance!$G:$G,MATCH($B188&amp;K$7,Attendance!$N:$N,0))))),"")</f>
        <v>2</v>
      </c>
      <c r="L190" s="197" t="str">
        <f>IFERROR(IF(L$6="Sun","",IF(INDEX(Attendance!$S:$S,MATCH($B188&amp;L$7,Attendance!$N:$N,0))=TRUE,"",IF(L189&lt;8,"",INDEX(Attendance!$G:$G,MATCH($B188&amp;L$7,Attendance!$N:$N,0))))),"")</f>
        <v/>
      </c>
      <c r="M190" s="197">
        <f>IFERROR(IF(M$6="Sun","",IF(INDEX(Attendance!$S:$S,MATCH($B188&amp;M$7,Attendance!$N:$N,0))=TRUE,"",IF(M189&lt;8,"",INDEX(Attendance!$G:$G,MATCH($B188&amp;M$7,Attendance!$N:$N,0))))),"")</f>
        <v>3</v>
      </c>
      <c r="N190" s="197" t="str">
        <f>IFERROR(IF(N$6="Sun","",IF(INDEX(Attendance!$S:$S,MATCH($B188&amp;N$7,Attendance!$N:$N,0))=TRUE,"",IF(N189&lt;8,"",INDEX(Attendance!$G:$G,MATCH($B188&amp;N$7,Attendance!$N:$N,0))))),"")</f>
        <v/>
      </c>
      <c r="O190" s="197" t="str">
        <f>IFERROR(IF(O$6="Sun","",IF(INDEX(Attendance!$S:$S,MATCH($B188&amp;O$7,Attendance!$N:$N,0))=TRUE,"",IF(O189&lt;8,"",INDEX(Attendance!$G:$G,MATCH($B188&amp;O$7,Attendance!$N:$N,0))))),"")</f>
        <v/>
      </c>
      <c r="P190" s="197" t="str">
        <f>IFERROR(IF(P$6="Sun","",IF(INDEX(Attendance!$S:$S,MATCH($B188&amp;P$7,Attendance!$N:$N,0))=TRUE,"",IF(P189&lt;8,"",INDEX(Attendance!$G:$G,MATCH($B188&amp;P$7,Attendance!$N:$N,0))))),"")</f>
        <v/>
      </c>
      <c r="Q190" s="197" t="str">
        <f>IFERROR(IF(Q$6="Sun","",IF(INDEX(Attendance!$S:$S,MATCH($B188&amp;Q$7,Attendance!$N:$N,0))=TRUE,"",IF(Q189&lt;8,"",INDEX(Attendance!$G:$G,MATCH($B188&amp;Q$7,Attendance!$N:$N,0))))),"")</f>
        <v/>
      </c>
      <c r="R190" s="197" t="str">
        <f>IFERROR(IF(R$6="Sun","",IF(INDEX(Attendance!$S:$S,MATCH($B188&amp;R$7,Attendance!$N:$N,0))=TRUE,"",IF(R189&lt;8,"",INDEX(Attendance!$G:$G,MATCH($B188&amp;R$7,Attendance!$N:$N,0))))),"")</f>
        <v/>
      </c>
      <c r="S190" s="197" t="str">
        <f>IFERROR(IF(S$6="Sun","",IF(INDEX(Attendance!$S:$S,MATCH($B188&amp;S$7,Attendance!$N:$N,0))=TRUE,"",IF(S189&lt;8,"",INDEX(Attendance!$G:$G,MATCH($B188&amp;S$7,Attendance!$N:$N,0))))),"")</f>
        <v/>
      </c>
      <c r="T190" s="197" t="str">
        <f>IFERROR(IF(T$6="Sun","",IF(INDEX(Attendance!$S:$S,MATCH($B188&amp;T$7,Attendance!$N:$N,0))=TRUE,"",IF(T189&lt;8,"",INDEX(Attendance!$G:$G,MATCH($B188&amp;T$7,Attendance!$N:$N,0))))),"")</f>
        <v/>
      </c>
      <c r="U190" s="197" t="str">
        <f>IFERROR(IF(U$6="Sun","",IF(INDEX(Attendance!$S:$S,MATCH($B188&amp;U$7,Attendance!$N:$N,0))=TRUE,"",IF(U189&lt;8,"",INDEX(Attendance!$G:$G,MATCH($B188&amp;U$7,Attendance!$N:$N,0))))),"")</f>
        <v/>
      </c>
      <c r="V190" s="197" t="str">
        <f>IFERROR(IF(V$6="Sun","",IF(INDEX(Attendance!$S:$S,MATCH($B188&amp;V$7,Attendance!$N:$N,0))=TRUE,"",IF(V189&lt;8,"",INDEX(Attendance!$G:$G,MATCH($B188&amp;V$7,Attendance!$N:$N,0))))),"")</f>
        <v/>
      </c>
      <c r="W190" s="197" t="str">
        <f>IFERROR(IF(W$6="Sun","",IF(INDEX(Attendance!$S:$S,MATCH($B188&amp;W$7,Attendance!$N:$N,0))=TRUE,"",IF(W189&lt;8,"",INDEX(Attendance!$G:$G,MATCH($B188&amp;W$7,Attendance!$N:$N,0))))),"")</f>
        <v/>
      </c>
      <c r="X190" s="197" t="str">
        <f>IFERROR(IF(X$6="Sun","",IF(INDEX(Attendance!$S:$S,MATCH($B188&amp;X$7,Attendance!$N:$N,0))=TRUE,"",IF(X189&lt;8,"",INDEX(Attendance!$G:$G,MATCH($B188&amp;X$7,Attendance!$N:$N,0))))),"")</f>
        <v/>
      </c>
      <c r="Y190" s="197" t="str">
        <f>IFERROR(IF(Y$6="Sun","",IF(INDEX(Attendance!$S:$S,MATCH($B188&amp;Y$7,Attendance!$N:$N,0))=TRUE,"",IF(Y189&lt;8,"",INDEX(Attendance!$G:$G,MATCH($B188&amp;Y$7,Attendance!$N:$N,0))))),"")</f>
        <v/>
      </c>
      <c r="Z190" s="197" t="str">
        <f>IFERROR(IF(Z$6="Sun","",IF(INDEX(Attendance!$S:$S,MATCH($B188&amp;Z$7,Attendance!$N:$N,0))=TRUE,"",IF(Z189&lt;8,"",INDEX(Attendance!$G:$G,MATCH($B188&amp;Z$7,Attendance!$N:$N,0))))),"")</f>
        <v/>
      </c>
      <c r="AA190" s="197" t="str">
        <f>IFERROR(IF(AA$6="Sun","",IF(INDEX(Attendance!$S:$S,MATCH($B188&amp;AA$7,Attendance!$N:$N,0))=TRUE,"",IF(AA189&lt;8,"",INDEX(Attendance!$G:$G,MATCH($B188&amp;AA$7,Attendance!$N:$N,0))))),"")</f>
        <v/>
      </c>
      <c r="AB190" s="197" t="str">
        <f>IFERROR(IF(AB$6="Sun","",IF(INDEX(Attendance!$S:$S,MATCH($B188&amp;AB$7,Attendance!$N:$N,0))=TRUE,"",IF(AB189&lt;8,"",INDEX(Attendance!$G:$G,MATCH($B188&amp;AB$7,Attendance!$N:$N,0))))),"")</f>
        <v/>
      </c>
      <c r="AC190" s="197" t="str">
        <f>IFERROR(IF(AC$6="Sun","",IF(INDEX(Attendance!$S:$S,MATCH($B188&amp;AC$7,Attendance!$N:$N,0))=TRUE,"",IF(AC189&lt;8,"",INDEX(Attendance!$G:$G,MATCH($B188&amp;AC$7,Attendance!$N:$N,0))))),"")</f>
        <v/>
      </c>
      <c r="AD190" s="197" t="str">
        <f>IFERROR(IF(AD$6="Sun","",IF(INDEX(Attendance!$S:$S,MATCH($B188&amp;AD$7,Attendance!$N:$N,0))=TRUE,"",IF(AD189&lt;8,"",INDEX(Attendance!$G:$G,MATCH($B188&amp;AD$7,Attendance!$N:$N,0))))),"")</f>
        <v/>
      </c>
      <c r="AE190" s="197" t="str">
        <f>IFERROR(IF(AE$6="Sun","",IF(INDEX(Attendance!$S:$S,MATCH($B188&amp;AE$7,Attendance!$N:$N,0))=TRUE,"",IF(AE189&lt;8,"",INDEX(Attendance!$G:$G,MATCH($B188&amp;AE$7,Attendance!$N:$N,0))))),"")</f>
        <v/>
      </c>
      <c r="AF190" s="197" t="str">
        <f>IFERROR(IF(AF$6="Sun","",IF(INDEX(Attendance!$S:$S,MATCH($B188&amp;AF$7,Attendance!$N:$N,0))=TRUE,"",IF(AF189&lt;8,"",INDEX(Attendance!$G:$G,MATCH($B188&amp;AF$7,Attendance!$N:$N,0))))),"")</f>
        <v/>
      </c>
      <c r="AG190" s="197" t="str">
        <f>IFERROR(IF(AG$6="Sun","",IF(INDEX(Attendance!$S:$S,MATCH($B188&amp;AG$7,Attendance!$N:$N,0))=TRUE,"",IF(AG189&lt;8,"",INDEX(Attendance!$G:$G,MATCH($B188&amp;AG$7,Attendance!$N:$N,0))))),"")</f>
        <v/>
      </c>
      <c r="AH190" s="197" t="str">
        <f>IFERROR(IF(AH$6="Sun","",IF(INDEX(Attendance!$S:$S,MATCH($B188&amp;AH$7,Attendance!$N:$N,0))=TRUE,"",IF(AH189&lt;8,"",INDEX(Attendance!$G:$G,MATCH($B188&amp;AH$7,Attendance!$N:$N,0))))),"")</f>
        <v/>
      </c>
      <c r="AI190" s="197" t="str">
        <f>IFERROR(IF(AI$6="Sun","",IF(INDEX(Attendance!$S:$S,MATCH($B188&amp;AI$7,Attendance!$N:$N,0))=TRUE,"",IF(AI189&lt;8,"",INDEX(Attendance!$G:$G,MATCH($B188&amp;AI$7,Attendance!$N:$N,0))))),"")</f>
        <v/>
      </c>
      <c r="AJ190" s="197" t="str">
        <f>IFERROR(IF(AJ$6="Sun","",IF(INDEX(Attendance!$S:$S,MATCH($B188&amp;AJ$7,Attendance!$N:$N,0))=TRUE,"",IF(AJ189&lt;8,"",INDEX(Attendance!$G:$G,MATCH($B188&amp;AJ$7,Attendance!$N:$N,0))))),"")</f>
        <v/>
      </c>
      <c r="AK190" s="259"/>
      <c r="AL190" s="198"/>
      <c r="AM190" s="198"/>
      <c r="AN190" s="198"/>
      <c r="AO190" s="262"/>
      <c r="AP190" s="265"/>
      <c r="AQ190" s="86"/>
      <c r="AR190" s="194"/>
      <c r="AS190" s="194"/>
      <c r="AT190" s="194"/>
      <c r="AU190" s="256"/>
    </row>
    <row r="191" spans="1:47" s="213" customFormat="1" ht="33" customHeight="1" x14ac:dyDescent="0.35">
      <c r="A191" s="189"/>
      <c r="B191" s="184"/>
      <c r="C191" s="195" t="str">
        <f>_xlfn.IFNA(INDEX(Masterlist!F:F,MATCH(B188,Masterlist!B:B,0)),"")</f>
        <v>Acc No. 35 Bank Code 35</v>
      </c>
      <c r="D191" s="88"/>
      <c r="E191" s="196"/>
      <c r="F191" s="199"/>
      <c r="G191" s="200"/>
      <c r="H191" s="192"/>
      <c r="I191" s="192"/>
      <c r="J191" s="192"/>
      <c r="K191" s="192"/>
      <c r="L191" s="192"/>
      <c r="M191" s="192"/>
      <c r="N191" s="192"/>
      <c r="O191" s="192"/>
      <c r="P191" s="192"/>
      <c r="Q191" s="201"/>
      <c r="R191" s="201"/>
      <c r="S191" s="192"/>
      <c r="T191" s="192"/>
      <c r="U191" s="192"/>
      <c r="V191" s="192"/>
      <c r="W191" s="192"/>
      <c r="X191" s="192"/>
      <c r="Y191" s="192"/>
      <c r="Z191" s="192"/>
      <c r="AA191" s="192"/>
      <c r="AB191" s="192"/>
      <c r="AC191" s="192"/>
      <c r="AD191" s="192"/>
      <c r="AE191" s="192"/>
      <c r="AF191" s="192"/>
      <c r="AG191" s="192"/>
      <c r="AH191" s="192"/>
      <c r="AI191" s="192"/>
      <c r="AJ191" s="192"/>
      <c r="AK191" s="259"/>
      <c r="AL191" s="198"/>
      <c r="AM191" s="198"/>
      <c r="AN191" s="198"/>
      <c r="AO191" s="262"/>
      <c r="AP191" s="265"/>
      <c r="AQ191" s="86"/>
      <c r="AR191" s="194"/>
      <c r="AS191" s="194"/>
      <c r="AT191" s="194"/>
      <c r="AU191" s="256"/>
    </row>
    <row r="192" spans="1:47" s="213" customFormat="1" ht="33" customHeight="1" x14ac:dyDescent="0.35">
      <c r="A192" s="189"/>
      <c r="B192" s="184"/>
      <c r="C192" s="202">
        <f>_xlfn.IFNA(INDEX(Masterlist!I:I,MATCH(B188,Masterlist!B:B,0)),"")</f>
        <v>43860</v>
      </c>
      <c r="D192" s="226" t="str">
        <f>_xlfn.IFNA(IF(INDEX(Attendance!H:H,MATCH(B188,Attendance!$A:$A,0))="VMI","SCOPE ALLW",""),"")</f>
        <v/>
      </c>
      <c r="E192" s="196" t="s">
        <v>13</v>
      </c>
      <c r="F192" s="203">
        <f>IFERROR(IF(AND(RIGHT(F188,1)="N",VALUE(F189)&gt;=8),Database!$I$3,""),"")</f>
        <v>2</v>
      </c>
      <c r="G192" s="192" t="str">
        <f>IFERROR(IF(AND(RIGHT(G188,1)="N",VALUE(G189)&gt;=8),Database!$I$3,""),"")</f>
        <v/>
      </c>
      <c r="H192" s="199">
        <f>IFERROR(IF(AND(RIGHT(H188,1)="N",VALUE(H189)&gt;=8),Database!$I$3,""),"")</f>
        <v>2</v>
      </c>
      <c r="I192" s="192" t="str">
        <f>IFERROR(IF(AND(RIGHT(I188,1)="N",VALUE(I189)&gt;=8),Database!$I$3,""),"")</f>
        <v/>
      </c>
      <c r="J192" s="192">
        <f>IFERROR(IF(AND(RIGHT(J188,1)="N",VALUE(J189)&gt;=8),Database!$I$3,""),"")</f>
        <v>2</v>
      </c>
      <c r="K192" s="192">
        <f>IFERROR(IF(AND(RIGHT(K188,1)="N",VALUE(K189)&gt;=8),Database!$I$3,""),"")</f>
        <v>2</v>
      </c>
      <c r="L192" s="192" t="str">
        <f>IFERROR(IF(AND(RIGHT(L188,1)="N",VALUE(L189)&gt;=8),Database!$I$3,""),"")</f>
        <v/>
      </c>
      <c r="M192" s="192">
        <f>IFERROR(IF(AND(RIGHT(M188,1)="N",VALUE(M189)&gt;=8),Database!$I$3,""),"")</f>
        <v>2</v>
      </c>
      <c r="N192" s="192" t="str">
        <f>IFERROR(IF(AND(RIGHT(N188,1)="N",VALUE(N189)&gt;=8),Database!$I$3,""),"")</f>
        <v/>
      </c>
      <c r="O192" s="192" t="str">
        <f>IFERROR(IF(AND(RIGHT(O188,1)="N",VALUE(O189)&gt;=8),Database!$I$3,""),"")</f>
        <v/>
      </c>
      <c r="P192" s="192" t="str">
        <f>IFERROR(IF(AND(RIGHT(P188,1)="N",VALUE(P189)&gt;=8),Database!$I$3,""),"")</f>
        <v/>
      </c>
      <c r="Q192" s="192" t="str">
        <f>IFERROR(IF(AND(RIGHT(Q188,1)="N",VALUE(Q189)&gt;=8),Database!$I$3,""),"")</f>
        <v/>
      </c>
      <c r="R192" s="192" t="str">
        <f>IFERROR(IF(AND(RIGHT(R188,1)="N",VALUE(R189)&gt;=8),Database!$I$3,""),"")</f>
        <v/>
      </c>
      <c r="S192" s="192" t="str">
        <f>IFERROR(IF(AND(RIGHT(S188,1)="N",VALUE(S189)&gt;=8),Database!$I$3,""),"")</f>
        <v/>
      </c>
      <c r="T192" s="192" t="str">
        <f>IFERROR(IF(AND(RIGHT(T188,1)="N",VALUE(T189)&gt;=8),Database!$I$3,""),"")</f>
        <v/>
      </c>
      <c r="U192" s="192" t="str">
        <f>IFERROR(IF(AND(RIGHT(U188,1)="N",VALUE(U189)&gt;=8),Database!$I$3,""),"")</f>
        <v/>
      </c>
      <c r="V192" s="192" t="str">
        <f>IFERROR(IF(AND(RIGHT(V188,1)="N",VALUE(V189)&gt;=8),Database!$I$3,""),"")</f>
        <v/>
      </c>
      <c r="W192" s="192" t="str">
        <f>IFERROR(IF(AND(RIGHT(W188,1)="N",VALUE(W189)&gt;=8),Database!$I$3,""),"")</f>
        <v/>
      </c>
      <c r="X192" s="192" t="str">
        <f>IFERROR(IF(AND(RIGHT(X188,1)="N",VALUE(X189)&gt;=8),Database!$I$3,""),"")</f>
        <v/>
      </c>
      <c r="Y192" s="192" t="str">
        <f>IFERROR(IF(AND(RIGHT(Y188,1)="N",VALUE(Y189)&gt;=8),Database!$I$3,""),"")</f>
        <v/>
      </c>
      <c r="Z192" s="192" t="str">
        <f>IFERROR(IF(AND(RIGHT(Z188,1)="N",VALUE(Z189)&gt;=8),Database!$I$3,""),"")</f>
        <v/>
      </c>
      <c r="AA192" s="192" t="str">
        <f>IFERROR(IF(AND(RIGHT(AA188,1)="N",VALUE(AA189)&gt;=8),Database!$I$3,""),"")</f>
        <v/>
      </c>
      <c r="AB192" s="192" t="str">
        <f>IFERROR(IF(AND(RIGHT(AB188,1)="N",VALUE(AB189)&gt;=8),Database!$I$3,""),"")</f>
        <v/>
      </c>
      <c r="AC192" s="192" t="str">
        <f>IFERROR(IF(AND(RIGHT(AC188,1)="N",VALUE(AC189)&gt;=8),Database!$I$3,""),"")</f>
        <v/>
      </c>
      <c r="AD192" s="192" t="str">
        <f>IFERROR(IF(AND(RIGHT(AD188,1)="N",VALUE(AD189)&gt;=8),Database!$I$3,""),"")</f>
        <v/>
      </c>
      <c r="AE192" s="192" t="str">
        <f>IFERROR(IF(AND(RIGHT(AE188,1)="N",VALUE(AE189)&gt;=8),Database!$I$3,""),"")</f>
        <v/>
      </c>
      <c r="AF192" s="192" t="str">
        <f>IFERROR(IF(AND(RIGHT(AF188,1)="N",VALUE(AF189)&gt;=8),Database!$I$3,""),"")</f>
        <v/>
      </c>
      <c r="AG192" s="192" t="str">
        <f>IFERROR(IF(AND(RIGHT(AG188,1)="N",VALUE(AG189)&gt;=8),Database!$I$3,""),"")</f>
        <v/>
      </c>
      <c r="AH192" s="192" t="str">
        <f>IFERROR(IF(AND(RIGHT(AH188,1)="N",VALUE(AH189)&gt;=8),Database!$I$3,""),"")</f>
        <v/>
      </c>
      <c r="AI192" s="192" t="str">
        <f>IFERROR(IF(AND(RIGHT(AI188,1)="N",VALUE(AI189)&gt;=8),Database!$I$3,""),"")</f>
        <v/>
      </c>
      <c r="AJ192" s="192" t="str">
        <f>IFERROR(IF(AND(RIGHT(AJ188,1)="N",VALUE(AJ189)&gt;=8),Database!$I$3,""),"")</f>
        <v/>
      </c>
      <c r="AK192" s="259"/>
      <c r="AL192" s="204"/>
      <c r="AM192" s="198"/>
      <c r="AN192" s="198"/>
      <c r="AO192" s="262"/>
      <c r="AP192" s="265"/>
      <c r="AQ192" s="86"/>
      <c r="AR192" s="194"/>
      <c r="AS192" s="194"/>
      <c r="AT192" s="194"/>
      <c r="AU192" s="256"/>
    </row>
    <row r="193" spans="1:47" s="213" customFormat="1" ht="33" customHeight="1" thickBot="1" x14ac:dyDescent="0.4">
      <c r="A193" s="189"/>
      <c r="B193" s="205"/>
      <c r="C193" s="222"/>
      <c r="D193" s="28"/>
      <c r="E193" s="206" t="s">
        <v>176</v>
      </c>
      <c r="F193" s="207">
        <f>IFERROR(IF(INDEX(Attendance!$T:$T,MATCH($B188&amp;F$7,Attendance!$N:$N,0))=TRUE,"L",IF(SUM(F189:F190)&gt;=10,5,"")),"")</f>
        <v>5</v>
      </c>
      <c r="G193" s="207" t="str">
        <f>IFERROR(IF(INDEX(Attendance!$T:$T,MATCH($B188&amp;G$7,Attendance!$N:$N,0))=TRUE,"L",IF(SUM(G189:G190)&gt;=10,5,"")),"")</f>
        <v/>
      </c>
      <c r="H193" s="208">
        <f>IFERROR(IF(INDEX(Attendance!$T:$T,MATCH($B188&amp;H$7,Attendance!$N:$N,0))=TRUE,"L",IF(SUM(H189:H190)&gt;=10,5,"")),"")</f>
        <v>5</v>
      </c>
      <c r="I193" s="208" t="str">
        <f>IFERROR(IF(INDEX(Attendance!$T:$T,MATCH($B188&amp;I$7,Attendance!$N:$N,0))=TRUE,"L",IF(SUM(I189:I190)&gt;=10,5,"")),"")</f>
        <v/>
      </c>
      <c r="J193" s="208">
        <f>IFERROR(IF(INDEX(Attendance!$T:$T,MATCH($B188&amp;J$7,Attendance!$N:$N,0))=TRUE,"L",IF(SUM(J189:J190)&gt;=10,5,"")),"")</f>
        <v>5</v>
      </c>
      <c r="K193" s="208">
        <f>IFERROR(IF(INDEX(Attendance!$T:$T,MATCH($B188&amp;K$7,Attendance!$N:$N,0))=TRUE,"L",IF(SUM(K189:K190)&gt;=10,5,"")),"")</f>
        <v>5</v>
      </c>
      <c r="L193" s="208" t="str">
        <f>IFERROR(IF(INDEX(Attendance!$T:$T,MATCH($B188&amp;L$7,Attendance!$N:$N,0))=TRUE,"L",IF(SUM(L189:L190)&gt;=10,5,"")),"")</f>
        <v/>
      </c>
      <c r="M193" s="208">
        <f>IFERROR(IF(INDEX(Attendance!$T:$T,MATCH($B188&amp;M$7,Attendance!$N:$N,0))=TRUE,"L",IF(SUM(M189:M190)&gt;=10,5,"")),"")</f>
        <v>5</v>
      </c>
      <c r="N193" s="208" t="str">
        <f>IFERROR(IF(INDEX(Attendance!$T:$T,MATCH($B188&amp;N$7,Attendance!$N:$N,0))=TRUE,"L",IF(SUM(N189:N190)&gt;=10,5,"")),"")</f>
        <v/>
      </c>
      <c r="O193" s="208" t="str">
        <f>IFERROR(IF(INDEX(Attendance!$T:$T,MATCH($B188&amp;O$7,Attendance!$N:$N,0))=TRUE,"L",IF(SUM(O189:O190)&gt;=10,5,"")),"")</f>
        <v/>
      </c>
      <c r="P193" s="208" t="str">
        <f>IFERROR(IF(INDEX(Attendance!$T:$T,MATCH($B188&amp;P$7,Attendance!$N:$N,0))=TRUE,"L",IF(SUM(P189:P190)&gt;=10,5,"")),"")</f>
        <v/>
      </c>
      <c r="Q193" s="208" t="str">
        <f>IFERROR(IF(INDEX(Attendance!$T:$T,MATCH($B188&amp;Q$7,Attendance!$N:$N,0))=TRUE,"L",IF(SUM(Q189:Q190)&gt;=10,5,"")),"")</f>
        <v/>
      </c>
      <c r="R193" s="208" t="str">
        <f>IFERROR(IF(INDEX(Attendance!$T:$T,MATCH($B188&amp;R$7,Attendance!$N:$N,0))=TRUE,"L",IF(SUM(R189:R190)&gt;=10,5,"")),"")</f>
        <v/>
      </c>
      <c r="S193" s="208" t="str">
        <f>IFERROR(IF(INDEX(Attendance!$T:$T,MATCH($B188&amp;S$7,Attendance!$N:$N,0))=TRUE,"L",IF(SUM(S189:S190)&gt;=10,5,"")),"")</f>
        <v/>
      </c>
      <c r="T193" s="208" t="str">
        <f>IFERROR(IF(INDEX(Attendance!$T:$T,MATCH($B188&amp;T$7,Attendance!$N:$N,0))=TRUE,"L",IF(SUM(T189:T190)&gt;=10,5,"")),"")</f>
        <v/>
      </c>
      <c r="U193" s="208" t="str">
        <f>IFERROR(IF(INDEX(Attendance!$T:$T,MATCH($B188&amp;U$7,Attendance!$N:$N,0))=TRUE,"L",IF(SUM(U189:U190)&gt;=10,5,"")),"")</f>
        <v/>
      </c>
      <c r="V193" s="208" t="str">
        <f>IFERROR(IF(INDEX(Attendance!$T:$T,MATCH($B188&amp;V$7,Attendance!$N:$N,0))=TRUE,"L",IF(SUM(V189:V190)&gt;=10,5,"")),"")</f>
        <v/>
      </c>
      <c r="W193" s="208" t="str">
        <f>IFERROR(IF(INDEX(Attendance!$T:$T,MATCH($B188&amp;W$7,Attendance!$N:$N,0))=TRUE,"L",IF(SUM(W189:W190)&gt;=10,5,"")),"")</f>
        <v/>
      </c>
      <c r="X193" s="208" t="str">
        <f>IFERROR(IF(INDEX(Attendance!$T:$T,MATCH($B188&amp;X$7,Attendance!$N:$N,0))=TRUE,"L",IF(SUM(X189:X190)&gt;=10,5,"")),"")</f>
        <v/>
      </c>
      <c r="Y193" s="208" t="str">
        <f>IFERROR(IF(INDEX(Attendance!$T:$T,MATCH($B188&amp;Y$7,Attendance!$N:$N,0))=TRUE,"L",IF(SUM(Y189:Y190)&gt;=10,5,"")),"")</f>
        <v/>
      </c>
      <c r="Z193" s="208" t="str">
        <f>IFERROR(IF(INDEX(Attendance!$T:$T,MATCH($B188&amp;Z$7,Attendance!$N:$N,0))=TRUE,"L",IF(SUM(Z189:Z190)&gt;=10,5,"")),"")</f>
        <v/>
      </c>
      <c r="AA193" s="208" t="str">
        <f>IFERROR(IF(INDEX(Attendance!$T:$T,MATCH($B188&amp;AA$7,Attendance!$N:$N,0))=TRUE,"L",IF(SUM(AA189:AA190)&gt;=10,5,"")),"")</f>
        <v/>
      </c>
      <c r="AB193" s="208" t="str">
        <f>IFERROR(IF(INDEX(Attendance!$T:$T,MATCH($B188&amp;AB$7,Attendance!$N:$N,0))=TRUE,"L",IF(SUM(AB189:AB190)&gt;=10,5,"")),"")</f>
        <v/>
      </c>
      <c r="AC193" s="208" t="str">
        <f>IFERROR(IF(INDEX(Attendance!$T:$T,MATCH($B188&amp;AC$7,Attendance!$N:$N,0))=TRUE,"L",IF(SUM(AC189:AC190)&gt;=10,5,"")),"")</f>
        <v/>
      </c>
      <c r="AD193" s="208" t="str">
        <f>IFERROR(IF(INDEX(Attendance!$T:$T,MATCH($B188&amp;AD$7,Attendance!$N:$N,0))=TRUE,"L",IF(SUM(AD189:AD190)&gt;=10,5,"")),"")</f>
        <v/>
      </c>
      <c r="AE193" s="208" t="str">
        <f>IFERROR(IF(INDEX(Attendance!$T:$T,MATCH($B188&amp;AE$7,Attendance!$N:$N,0))=TRUE,"L",IF(SUM(AE189:AE190)&gt;=10,5,"")),"")</f>
        <v/>
      </c>
      <c r="AF193" s="208" t="str">
        <f>IFERROR(IF(INDEX(Attendance!$T:$T,MATCH($B188&amp;AF$7,Attendance!$N:$N,0))=TRUE,"L",IF(SUM(AF189:AF190)&gt;=10,5,"")),"")</f>
        <v/>
      </c>
      <c r="AG193" s="208" t="str">
        <f>IFERROR(IF(INDEX(Attendance!$T:$T,MATCH($B188&amp;AG$7,Attendance!$N:$N,0))=TRUE,"L",IF(SUM(AG189:AG190)&gt;=10,5,"")),"")</f>
        <v/>
      </c>
      <c r="AH193" s="208" t="str">
        <f>IFERROR(IF(INDEX(Attendance!$T:$T,MATCH($B188&amp;AH$7,Attendance!$N:$N,0))=TRUE,"L",IF(SUM(AH189:AH190)&gt;=10,5,"")),"")</f>
        <v/>
      </c>
      <c r="AI193" s="208" t="str">
        <f>IFERROR(IF(INDEX(Attendance!$T:$T,MATCH($B188&amp;AI$7,Attendance!$N:$N,0))=TRUE,"L",IF(SUM(AI189:AI190)&gt;=10,5,"")),"")</f>
        <v/>
      </c>
      <c r="AJ193" s="208" t="str">
        <f>IFERROR(IF(INDEX(Attendance!$T:$T,MATCH($B188&amp;AJ$7,Attendance!$N:$N,0))=TRUE,"L",IF(SUM(AJ189:AJ190)&gt;=10,5,"")),"")</f>
        <v/>
      </c>
      <c r="AK193" s="260"/>
      <c r="AL193" s="209">
        <f>ROUND(AL188*AL189,2)</f>
        <v>95.99</v>
      </c>
      <c r="AM193" s="209">
        <f>ROUND(AM188*AM189,2)</f>
        <v>0</v>
      </c>
      <c r="AN193" s="209">
        <f>ROUND(AN188*AN189,2)</f>
        <v>0</v>
      </c>
      <c r="AO193" s="263"/>
      <c r="AP193" s="266"/>
      <c r="AQ193" s="210">
        <f>AQ188*$AQ$5</f>
        <v>0</v>
      </c>
      <c r="AR193" s="211">
        <f>AR188*ROUND(IF($C193="",Basic,MID($C193,FIND("RM",$C193)+3,4))/WorkDays,2)</f>
        <v>0</v>
      </c>
      <c r="AS193" s="211">
        <f>AS188*ROUND(IF($C193="",Basic,MID($C193,FIND("RM",$C193)+3,4))/WorkDays,2)</f>
        <v>0</v>
      </c>
      <c r="AT193" s="211">
        <f>AT188*ROUND(IF($C193="",Basic,MID($C193,FIND("RM",$C193)+3,4))/WorkDays,2)</f>
        <v>92.3</v>
      </c>
      <c r="AU193" s="257"/>
    </row>
    <row r="194" spans="1:47" s="212" customFormat="1" ht="33" customHeight="1" x14ac:dyDescent="0.25">
      <c r="A194" s="175">
        <f t="shared" si="24"/>
        <v>32</v>
      </c>
      <c r="B194" s="184" t="str">
        <f>_xlfn.IFNA(INDEX(Attendance!$A:$A,MATCH(A194,Attendance!$M:$M,0)),"")</f>
        <v>Code 36</v>
      </c>
      <c r="C194" s="185" t="str">
        <f>_xlfn.IFNA(INDEX(Masterlist!C:C,MATCH(B194,Masterlist!B:B,0)),"")</f>
        <v>Name 36</v>
      </c>
      <c r="D194" s="87"/>
      <c r="E194" s="186" t="s">
        <v>173</v>
      </c>
      <c r="F194" s="83" t="str" cm="1">
        <f t="array" ref="F194">_xlfn.IFNA(IF(OR(VALUE(F$7&amp;$C$3)=PH),IF(F195="","PH",IF(INDEX(Attendance!$O:$O,MATCH($B194&amp;F$7,Attendance!$N:$N,0))&lt;"1200","PM","PN")),IF(F$6="Sun",IF(F195="","RD",IF(INDEX(Attendance!$O:$O,MATCH($B194&amp;F$7,Attendance!$N:$N,0))&lt;"1200","RM","RN")),IF(F195="",IF(F$7="","",IF(INDEX(Attendance!$I:$I,MATCH($B194&amp;F$7,Attendance!$N:$N,0))="ABS","AB","UL")),IF(INDEX(Attendance!$O:$O,MATCH($B194&amp;F$7,Attendance!$N:$N,0))&lt;"1200","M","N")))),"")</f>
        <v>N</v>
      </c>
      <c r="G194" s="83" t="str" cm="1">
        <f t="array" ref="G194">_xlfn.IFNA(IF(OR(VALUE(G$7&amp;$C$3)=PH),IF(G195="","PH",IF(INDEX(Attendance!$O:$O,MATCH($B194&amp;G$7,Attendance!$N:$N,0))&lt;"1200","PM","PN")),IF(G$6="Sun",IF(G195="","RD",IF(INDEX(Attendance!$O:$O,MATCH($B194&amp;G$7,Attendance!$N:$N,0))&lt;"1200","RM","RN")),IF(G195="",IF(G$7="","",IF(INDEX(Attendance!$I:$I,MATCH($B194&amp;G$7,Attendance!$N:$N,0))="ABS","AB","UL")),IF(INDEX(Attendance!$O:$O,MATCH($B194&amp;G$7,Attendance!$N:$N,0))&lt;"1200","M","N")))),"")</f>
        <v>N</v>
      </c>
      <c r="H194" s="83" t="str" cm="1">
        <f t="array" ref="H194">_xlfn.IFNA(IF(OR(VALUE(H$7&amp;$C$3)=PH),IF(H195="","PH",IF(INDEX(Attendance!$O:$O,MATCH($B194&amp;H$7,Attendance!$N:$N,0))&lt;"1200","PM","PN")),IF(H$6="Sun",IF(H195="","RD",IF(INDEX(Attendance!$O:$O,MATCH($B194&amp;H$7,Attendance!$N:$N,0))&lt;"1200","RM","RN")),IF(H195="",IF(H$7="","",IF(INDEX(Attendance!$I:$I,MATCH($B194&amp;H$7,Attendance!$N:$N,0))="ABS","AB","UL")),IF(INDEX(Attendance!$O:$O,MATCH($B194&amp;H$7,Attendance!$N:$N,0))&lt;"1200","M","N")))),"")</f>
        <v>N</v>
      </c>
      <c r="I194" s="83" t="str" cm="1">
        <f t="array" ref="I194">_xlfn.IFNA(IF(OR(VALUE(I$7&amp;$C$3)=PH),IF(I195="","PH",IF(INDEX(Attendance!$O:$O,MATCH($B194&amp;I$7,Attendance!$N:$N,0))&lt;"1200","PM","PN")),IF(I$6="Sun",IF(I195="","RD",IF(INDEX(Attendance!$O:$O,MATCH($B194&amp;I$7,Attendance!$N:$N,0))&lt;"1200","RM","RN")),IF(I195="",IF(I$7="","",IF(INDEX(Attendance!$I:$I,MATCH($B194&amp;I$7,Attendance!$N:$N,0))="ABS","AB","UL")),IF(INDEX(Attendance!$O:$O,MATCH($B194&amp;I$7,Attendance!$N:$N,0))&lt;"1200","M","N")))),"")</f>
        <v>N</v>
      </c>
      <c r="J194" s="83" t="str" cm="1">
        <f t="array" ref="J194">_xlfn.IFNA(IF(OR(VALUE(J$7&amp;$C$3)=PH),IF(J195="","PH",IF(INDEX(Attendance!$O:$O,MATCH($B194&amp;J$7,Attendance!$N:$N,0))&lt;"1200","PM","PN")),IF(J$6="Sun",IF(J195="","RD",IF(INDEX(Attendance!$O:$O,MATCH($B194&amp;J$7,Attendance!$N:$N,0))&lt;"1200","RM","RN")),IF(J195="",IF(J$7="","",IF(INDEX(Attendance!$I:$I,MATCH($B194&amp;J$7,Attendance!$N:$N,0))="ABS","AB","UL")),IF(INDEX(Attendance!$O:$O,MATCH($B194&amp;J$7,Attendance!$N:$N,0))&lt;"1200","M","N")))),"")</f>
        <v>N</v>
      </c>
      <c r="K194" s="83" t="str" cm="1">
        <f t="array" ref="K194">_xlfn.IFNA(IF(OR(VALUE(K$7&amp;$C$3)=PH),IF(K195="","PH",IF(INDEX(Attendance!$O:$O,MATCH($B194&amp;K$7,Attendance!$N:$N,0))&lt;"1200","PM","PN")),IF(K$6="Sun",IF(K195="","RD",IF(INDEX(Attendance!$O:$O,MATCH($B194&amp;K$7,Attendance!$N:$N,0))&lt;"1200","RM","RN")),IF(K195="",IF(K$7="","",IF(INDEX(Attendance!$I:$I,MATCH($B194&amp;K$7,Attendance!$N:$N,0))="ABS","AB","UL")),IF(INDEX(Attendance!$O:$O,MATCH($B194&amp;K$7,Attendance!$N:$N,0))&lt;"1200","M","N")))),"")</f>
        <v>N</v>
      </c>
      <c r="L194" s="83" t="str" cm="1">
        <f t="array" ref="L194">_xlfn.IFNA(IF(OR(VALUE(L$7&amp;$C$3)=PH),IF(L195="","PH",IF(INDEX(Attendance!$O:$O,MATCH($B194&amp;L$7,Attendance!$N:$N,0))&lt;"1200","PM","PN")),IF(L$6="Sun",IF(L195="","RD",IF(INDEX(Attendance!$O:$O,MATCH($B194&amp;L$7,Attendance!$N:$N,0))&lt;"1200","RM","RN")),IF(L195="",IF(L$7="","",IF(INDEX(Attendance!$I:$I,MATCH($B194&amp;L$7,Attendance!$N:$N,0))="ABS","AB","UL")),IF(INDEX(Attendance!$O:$O,MATCH($B194&amp;L$7,Attendance!$N:$N,0))&lt;"1200","M","N")))),"")</f>
        <v>RD</v>
      </c>
      <c r="M194" s="83" t="str" cm="1">
        <f t="array" ref="M194">_xlfn.IFNA(IF(OR(VALUE(M$7&amp;$C$3)=PH),IF(M195="","PH",IF(INDEX(Attendance!$O:$O,MATCH($B194&amp;M$7,Attendance!$N:$N,0))&lt;"1200","PM","PN")),IF(M$6="Sun",IF(M195="","RD",IF(INDEX(Attendance!$O:$O,MATCH($B194&amp;M$7,Attendance!$N:$N,0))&lt;"1200","RM","RN")),IF(M195="",IF(M$7="","",IF(INDEX(Attendance!$I:$I,MATCH($B194&amp;M$7,Attendance!$N:$N,0))="ABS","AB","UL")),IF(INDEX(Attendance!$O:$O,MATCH($B194&amp;M$7,Attendance!$N:$N,0))&lt;"1200","M","N")))),"")</f>
        <v>UL</v>
      </c>
      <c r="N194" s="83" t="str" cm="1">
        <f t="array" ref="N194">_xlfn.IFNA(IF(OR(VALUE(N$7&amp;$C$3)=PH),IF(N195="","PH",IF(INDEX(Attendance!$O:$O,MATCH($B194&amp;N$7,Attendance!$N:$N,0))&lt;"1200","PM","PN")),IF(N$6="Sun",IF(N195="","RD",IF(INDEX(Attendance!$O:$O,MATCH($B194&amp;N$7,Attendance!$N:$N,0))&lt;"1200","RM","RN")),IF(N195="",IF(N$7="","",IF(INDEX(Attendance!$I:$I,MATCH($B194&amp;N$7,Attendance!$N:$N,0))="ABS","AB","UL")),IF(INDEX(Attendance!$O:$O,MATCH($B194&amp;N$7,Attendance!$N:$N,0))&lt;"1200","M","N")))),"")</f>
        <v>UL</v>
      </c>
      <c r="O194" s="83" t="str" cm="1">
        <f t="array" ref="O194">_xlfn.IFNA(IF(OR(VALUE(O$7&amp;$C$3)=PH),IF(O195="","PH",IF(INDEX(Attendance!$O:$O,MATCH($B194&amp;O$7,Attendance!$N:$N,0))&lt;"1200","PM","PN")),IF(O$6="Sun",IF(O195="","RD",IF(INDEX(Attendance!$O:$O,MATCH($B194&amp;O$7,Attendance!$N:$N,0))&lt;"1200","RM","RN")),IF(O195="",IF(O$7="","",IF(INDEX(Attendance!$I:$I,MATCH($B194&amp;O$7,Attendance!$N:$N,0))="ABS","AB","UL")),IF(INDEX(Attendance!$O:$O,MATCH($B194&amp;O$7,Attendance!$N:$N,0))&lt;"1200","M","N")))),"")</f>
        <v>N</v>
      </c>
      <c r="P194" s="83" t="str" cm="1">
        <f t="array" ref="P194">_xlfn.IFNA(IF(OR(VALUE(P$7&amp;$C$3)=PH),IF(P195="","PH",IF(INDEX(Attendance!$O:$O,MATCH($B194&amp;P$7,Attendance!$N:$N,0))&lt;"1200","PM","PN")),IF(P$6="Sun",IF(P195="","RD",IF(INDEX(Attendance!$O:$O,MATCH($B194&amp;P$7,Attendance!$N:$N,0))&lt;"1200","RM","RN")),IF(P195="",IF(P$7="","",IF(INDEX(Attendance!$I:$I,MATCH($B194&amp;P$7,Attendance!$N:$N,0))="ABS","AB","UL")),IF(INDEX(Attendance!$O:$O,MATCH($B194&amp;P$7,Attendance!$N:$N,0))&lt;"1200","M","N")))),"")</f>
        <v>N</v>
      </c>
      <c r="Q194" s="83" t="str" cm="1">
        <f t="array" ref="Q194">_xlfn.IFNA(IF(OR(VALUE(Q$7&amp;$C$3)=PH),IF(Q195="","PH",IF(INDEX(Attendance!$O:$O,MATCH($B194&amp;Q$7,Attendance!$N:$N,0))&lt;"1200","PM","PN")),IF(Q$6="Sun",IF(Q195="","RD",IF(INDEX(Attendance!$O:$O,MATCH($B194&amp;Q$7,Attendance!$N:$N,0))&lt;"1200","RM","RN")),IF(Q195="",IF(Q$7="","",IF(INDEX(Attendance!$I:$I,MATCH($B194&amp;Q$7,Attendance!$N:$N,0))="ABS","AB","UL")),IF(INDEX(Attendance!$O:$O,MATCH($B194&amp;Q$7,Attendance!$N:$N,0))&lt;"1200","M","N")))),"")</f>
        <v>PH</v>
      </c>
      <c r="R194" s="83" t="str" cm="1">
        <f t="array" ref="R194">_xlfn.IFNA(IF(OR(VALUE(R$7&amp;$C$3)=PH),IF(R195="","PH",IF(INDEX(Attendance!$O:$O,MATCH($B194&amp;R$7,Attendance!$N:$N,0))&lt;"1200","PM","PN")),IF(R$6="Sun",IF(R195="","RD",IF(INDEX(Attendance!$O:$O,MATCH($B194&amp;R$7,Attendance!$N:$N,0))&lt;"1200","RM","RN")),IF(R195="",IF(R$7="","",IF(INDEX(Attendance!$I:$I,MATCH($B194&amp;R$7,Attendance!$N:$N,0))="ABS","AB","UL")),IF(INDEX(Attendance!$O:$O,MATCH($B194&amp;R$7,Attendance!$N:$N,0))&lt;"1200","M","N")))),"")</f>
        <v>PH</v>
      </c>
      <c r="S194" s="83" t="str" cm="1">
        <f t="array" ref="S194">_xlfn.IFNA(IF(OR(VALUE(S$7&amp;$C$3)=PH),IF(S195="","PH",IF(INDEX(Attendance!$O:$O,MATCH($B194&amp;S$7,Attendance!$N:$N,0))&lt;"1200","PM","PN")),IF(S$6="Sun",IF(S195="","RD",IF(INDEX(Attendance!$O:$O,MATCH($B194&amp;S$7,Attendance!$N:$N,0))&lt;"1200","RM","RN")),IF(S195="",IF(S$7="","",IF(INDEX(Attendance!$I:$I,MATCH($B194&amp;S$7,Attendance!$N:$N,0))="ABS","AB","UL")),IF(INDEX(Attendance!$O:$O,MATCH($B194&amp;S$7,Attendance!$N:$N,0))&lt;"1200","M","N")))),"")</f>
        <v>RD</v>
      </c>
      <c r="T194" s="83" t="str" cm="1">
        <f t="array" ref="T194">_xlfn.IFNA(IF(OR(VALUE(T$7&amp;$C$3)=PH),IF(T195="","PH",IF(INDEX(Attendance!$O:$O,MATCH($B194&amp;T$7,Attendance!$N:$N,0))&lt;"1200","PM","PN")),IF(T$6="Sun",IF(T195="","RD",IF(INDEX(Attendance!$O:$O,MATCH($B194&amp;T$7,Attendance!$N:$N,0))&lt;"1200","RM","RN")),IF(T195="",IF(T$7="","",IF(INDEX(Attendance!$I:$I,MATCH($B194&amp;T$7,Attendance!$N:$N,0))="ABS","AB","UL")),IF(INDEX(Attendance!$O:$O,MATCH($B194&amp;T$7,Attendance!$N:$N,0))&lt;"1200","M","N")))),"")</f>
        <v>M</v>
      </c>
      <c r="U194" s="83" t="str" cm="1">
        <f t="array" ref="U194">_xlfn.IFNA(IF(OR(VALUE(U$7&amp;$C$3)=PH),IF(U195="","PH",IF(INDEX(Attendance!$O:$O,MATCH($B194&amp;U$7,Attendance!$N:$N,0))&lt;"1200","PM","PN")),IF(U$6="Sun",IF(U195="","RD",IF(INDEX(Attendance!$O:$O,MATCH($B194&amp;U$7,Attendance!$N:$N,0))&lt;"1200","RM","RN")),IF(U195="",IF(U$7="","",IF(INDEX(Attendance!$I:$I,MATCH($B194&amp;U$7,Attendance!$N:$N,0))="ABS","AB","UL")),IF(INDEX(Attendance!$O:$O,MATCH($B194&amp;U$7,Attendance!$N:$N,0))&lt;"1200","M","N")))),"")</f>
        <v>M</v>
      </c>
      <c r="V194" s="83" t="str" cm="1">
        <f t="array" ref="V194">_xlfn.IFNA(IF(OR(VALUE(V$7&amp;$C$3)=PH),IF(V195="","PH",IF(INDEX(Attendance!$O:$O,MATCH($B194&amp;V$7,Attendance!$N:$N,0))&lt;"1200","PM","PN")),IF(V$6="Sun",IF(V195="","RD",IF(INDEX(Attendance!$O:$O,MATCH($B194&amp;V$7,Attendance!$N:$N,0))&lt;"1200","RM","RN")),IF(V195="",IF(V$7="","",IF(INDEX(Attendance!$I:$I,MATCH($B194&amp;V$7,Attendance!$N:$N,0))="ABS","AB","UL")),IF(INDEX(Attendance!$O:$O,MATCH($B194&amp;V$7,Attendance!$N:$N,0))&lt;"1200","M","N")))),"")</f>
        <v>M</v>
      </c>
      <c r="W194" s="83" t="str" cm="1">
        <f t="array" ref="W194">_xlfn.IFNA(IF(OR(VALUE(W$7&amp;$C$3)=PH),IF(W195="","PH",IF(INDEX(Attendance!$O:$O,MATCH($B194&amp;W$7,Attendance!$N:$N,0))&lt;"1200","PM","PN")),IF(W$6="Sun",IF(W195="","RD",IF(INDEX(Attendance!$O:$O,MATCH($B194&amp;W$7,Attendance!$N:$N,0))&lt;"1200","RM","RN")),IF(W195="",IF(W$7="","",IF(INDEX(Attendance!$I:$I,MATCH($B194&amp;W$7,Attendance!$N:$N,0))="ABS","AB","UL")),IF(INDEX(Attendance!$O:$O,MATCH($B194&amp;W$7,Attendance!$N:$N,0))&lt;"1200","M","N")))),"")</f>
        <v>M</v>
      </c>
      <c r="X194" s="83" t="str" cm="1">
        <f t="array" ref="X194">_xlfn.IFNA(IF(OR(VALUE(X$7&amp;$C$3)=PH),IF(X195="","PH",IF(INDEX(Attendance!$O:$O,MATCH($B194&amp;X$7,Attendance!$N:$N,0))&lt;"1200","PM","PN")),IF(X$6="Sun",IF(X195="","RD",IF(INDEX(Attendance!$O:$O,MATCH($B194&amp;X$7,Attendance!$N:$N,0))&lt;"1200","RM","RN")),IF(X195="",IF(X$7="","",IF(INDEX(Attendance!$I:$I,MATCH($B194&amp;X$7,Attendance!$N:$N,0))="ABS","AB","UL")),IF(INDEX(Attendance!$O:$O,MATCH($B194&amp;X$7,Attendance!$N:$N,0))&lt;"1200","M","N")))),"")</f>
        <v>M</v>
      </c>
      <c r="Y194" s="83" t="str" cm="1">
        <f t="array" ref="Y194">_xlfn.IFNA(IF(OR(VALUE(Y$7&amp;$C$3)=PH),IF(Y195="","PH",IF(INDEX(Attendance!$O:$O,MATCH($B194&amp;Y$7,Attendance!$N:$N,0))&lt;"1200","PM","PN")),IF(Y$6="Sun",IF(Y195="","RD",IF(INDEX(Attendance!$O:$O,MATCH($B194&amp;Y$7,Attendance!$N:$N,0))&lt;"1200","RM","RN")),IF(Y195="",IF(Y$7="","",IF(INDEX(Attendance!$I:$I,MATCH($B194&amp;Y$7,Attendance!$N:$N,0))="ABS","AB","UL")),IF(INDEX(Attendance!$O:$O,MATCH($B194&amp;Y$7,Attendance!$N:$N,0))&lt;"1200","M","N")))),"")</f>
        <v>M</v>
      </c>
      <c r="Z194" s="83" t="str" cm="1">
        <f t="array" ref="Z194">_xlfn.IFNA(IF(OR(VALUE(Z$7&amp;$C$3)=PH),IF(Z195="","PH",IF(INDEX(Attendance!$O:$O,MATCH($B194&amp;Z$7,Attendance!$N:$N,0))&lt;"1200","PM","PN")),IF(Z$6="Sun",IF(Z195="","RD",IF(INDEX(Attendance!$O:$O,MATCH($B194&amp;Z$7,Attendance!$N:$N,0))&lt;"1200","RM","RN")),IF(Z195="",IF(Z$7="","",IF(INDEX(Attendance!$I:$I,MATCH($B194&amp;Z$7,Attendance!$N:$N,0))="ABS","AB","UL")),IF(INDEX(Attendance!$O:$O,MATCH($B194&amp;Z$7,Attendance!$N:$N,0))&lt;"1200","M","N")))),"")</f>
        <v>RD</v>
      </c>
      <c r="AA194" s="83" t="str" cm="1">
        <f t="array" ref="AA194">_xlfn.IFNA(IF(OR(VALUE(AA$7&amp;$C$3)=PH),IF(AA195="","PH",IF(INDEX(Attendance!$O:$O,MATCH($B194&amp;AA$7,Attendance!$N:$N,0))&lt;"1200","PM","PN")),IF(AA$6="Sun",IF(AA195="","RD",IF(INDEX(Attendance!$O:$O,MATCH($B194&amp;AA$7,Attendance!$N:$N,0))&lt;"1200","RM","RN")),IF(AA195="",IF(AA$7="","",IF(INDEX(Attendance!$I:$I,MATCH($B194&amp;AA$7,Attendance!$N:$N,0))="ABS","AB","UL")),IF(INDEX(Attendance!$O:$O,MATCH($B194&amp;AA$7,Attendance!$N:$N,0))&lt;"1200","M","N")))),"")</f>
        <v>M</v>
      </c>
      <c r="AB194" s="83" t="str" cm="1">
        <f t="array" ref="AB194">_xlfn.IFNA(IF(OR(VALUE(AB$7&amp;$C$3)=PH),IF(AB195="","PH",IF(INDEX(Attendance!$O:$O,MATCH($B194&amp;AB$7,Attendance!$N:$N,0))&lt;"1200","PM","PN")),IF(AB$6="Sun",IF(AB195="","RD",IF(INDEX(Attendance!$O:$O,MATCH($B194&amp;AB$7,Attendance!$N:$N,0))&lt;"1200","RM","RN")),IF(AB195="",IF(AB$7="","",IF(INDEX(Attendance!$I:$I,MATCH($B194&amp;AB$7,Attendance!$N:$N,0))="ABS","AB","UL")),IF(INDEX(Attendance!$O:$O,MATCH($B194&amp;AB$7,Attendance!$N:$N,0))&lt;"1200","M","N")))),"")</f>
        <v>M</v>
      </c>
      <c r="AC194" s="83" t="str" cm="1">
        <f t="array" ref="AC194">_xlfn.IFNA(IF(OR(VALUE(AC$7&amp;$C$3)=PH),IF(AC195="","PH",IF(INDEX(Attendance!$O:$O,MATCH($B194&amp;AC$7,Attendance!$N:$N,0))&lt;"1200","PM","PN")),IF(AC$6="Sun",IF(AC195="","RD",IF(INDEX(Attendance!$O:$O,MATCH($B194&amp;AC$7,Attendance!$N:$N,0))&lt;"1200","RM","RN")),IF(AC195="",IF(AC$7="","",IF(INDEX(Attendance!$I:$I,MATCH($B194&amp;AC$7,Attendance!$N:$N,0))="ABS","AB","UL")),IF(INDEX(Attendance!$O:$O,MATCH($B194&amp;AC$7,Attendance!$N:$N,0))&lt;"1200","M","N")))),"")</f>
        <v>M</v>
      </c>
      <c r="AD194" s="83" t="str" cm="1">
        <f t="array" ref="AD194">_xlfn.IFNA(IF(OR(VALUE(AD$7&amp;$C$3)=PH),IF(AD195="","PH",IF(INDEX(Attendance!$O:$O,MATCH($B194&amp;AD$7,Attendance!$N:$N,0))&lt;"1200","PM","PN")),IF(AD$6="Sun",IF(AD195="","RD",IF(INDEX(Attendance!$O:$O,MATCH($B194&amp;AD$7,Attendance!$N:$N,0))&lt;"1200","RM","RN")),IF(AD195="",IF(AD$7="","",IF(INDEX(Attendance!$I:$I,MATCH($B194&amp;AD$7,Attendance!$N:$N,0))="ABS","AB","UL")),IF(INDEX(Attendance!$O:$O,MATCH($B194&amp;AD$7,Attendance!$N:$N,0))&lt;"1200","M","N")))),"")</f>
        <v>M</v>
      </c>
      <c r="AE194" s="83" t="str" cm="1">
        <f t="array" ref="AE194">_xlfn.IFNA(IF(OR(VALUE(AE$7&amp;$C$3)=PH),IF(AE195="","PH",IF(INDEX(Attendance!$O:$O,MATCH($B194&amp;AE$7,Attendance!$N:$N,0))&lt;"1200","PM","PN")),IF(AE$6="Sun",IF(AE195="","RD",IF(INDEX(Attendance!$O:$O,MATCH($B194&amp;AE$7,Attendance!$N:$N,0))&lt;"1200","RM","RN")),IF(AE195="",IF(AE$7="","",IF(INDEX(Attendance!$I:$I,MATCH($B194&amp;AE$7,Attendance!$N:$N,0))="ABS","AB","UL")),IF(INDEX(Attendance!$O:$O,MATCH($B194&amp;AE$7,Attendance!$N:$N,0))&lt;"1200","M","N")))),"")</f>
        <v>M</v>
      </c>
      <c r="AF194" s="83" t="str" cm="1">
        <f t="array" ref="AF194">_xlfn.IFNA(IF(OR(VALUE(AF$7&amp;$C$3)=PH),IF(AF195="","PH",IF(INDEX(Attendance!$O:$O,MATCH($B194&amp;AF$7,Attendance!$N:$N,0))&lt;"1200","PM","PN")),IF(AF$6="Sun",IF(AF195="","RD",IF(INDEX(Attendance!$O:$O,MATCH($B194&amp;AF$7,Attendance!$N:$N,0))&lt;"1200","RM","RN")),IF(AF195="",IF(AF$7="","",IF(INDEX(Attendance!$I:$I,MATCH($B194&amp;AF$7,Attendance!$N:$N,0))="ABS","AB","UL")),IF(INDEX(Attendance!$O:$O,MATCH($B194&amp;AF$7,Attendance!$N:$N,0))&lt;"1200","M","N")))),"")</f>
        <v>AB</v>
      </c>
      <c r="AG194" s="83" t="str" cm="1">
        <f t="array" ref="AG194">_xlfn.IFNA(IF(OR(VALUE(AG$7&amp;$C$3)=PH),IF(AG195="","PH",IF(INDEX(Attendance!$O:$O,MATCH($B194&amp;AG$7,Attendance!$N:$N,0))&lt;"1200","PM","PN")),IF(AG$6="Sun",IF(AG195="","RD",IF(INDEX(Attendance!$O:$O,MATCH($B194&amp;AG$7,Attendance!$N:$N,0))&lt;"1200","RM","RN")),IF(AG195="",IF(AG$7="","",IF(INDEX(Attendance!$I:$I,MATCH($B194&amp;AG$7,Attendance!$N:$N,0))="ABS","AB","UL")),IF(INDEX(Attendance!$O:$O,MATCH($B194&amp;AG$7,Attendance!$N:$N,0))&lt;"1200","M","N")))),"")</f>
        <v>RD</v>
      </c>
      <c r="AH194" s="83" t="str" cm="1">
        <f t="array" ref="AH194">_xlfn.IFNA(IF(OR(VALUE(AH$7&amp;$C$3)=PH),IF(AH195="","PH",IF(INDEX(Attendance!$O:$O,MATCH($B194&amp;AH$7,Attendance!$N:$N,0))&lt;"1200","PM","PN")),IF(AH$6="Sun",IF(AH195="","RD",IF(INDEX(Attendance!$O:$O,MATCH($B194&amp;AH$7,Attendance!$N:$N,0))&lt;"1200","RM","RN")),IF(AH195="",IF(AH$7="","",IF(INDEX(Attendance!$I:$I,MATCH($B194&amp;AH$7,Attendance!$N:$N,0))="ABS","AB","UL")),IF(INDEX(Attendance!$O:$O,MATCH($B194&amp;AH$7,Attendance!$N:$N,0))&lt;"1200","M","N")))),"")</f>
        <v/>
      </c>
      <c r="AI194" s="83" t="str" cm="1">
        <f t="array" ref="AI194">_xlfn.IFNA(IF(OR(VALUE(AI$7&amp;$C$3)=PH),IF(AI195="","PH",IF(INDEX(Attendance!$O:$O,MATCH($B194&amp;AI$7,Attendance!$N:$N,0))&lt;"1200","PM","PN")),IF(AI$6="Sun",IF(AI195="","RD",IF(INDEX(Attendance!$O:$O,MATCH($B194&amp;AI$7,Attendance!$N:$N,0))&lt;"1200","RM","RN")),IF(AI195="",IF(AI$7="","",IF(INDEX(Attendance!$I:$I,MATCH($B194&amp;AI$7,Attendance!$N:$N,0))="ABS","AB","UL")),IF(INDEX(Attendance!$O:$O,MATCH($B194&amp;AI$7,Attendance!$N:$N,0))&lt;"1200","M","N")))),"")</f>
        <v/>
      </c>
      <c r="AJ194" s="83" t="str" cm="1">
        <f t="array" ref="AJ194">_xlfn.IFNA(IF(OR(VALUE(AJ$7&amp;$C$3)=PH),IF(AJ195="","PH",IF(INDEX(Attendance!$O:$O,MATCH($B194&amp;AJ$7,Attendance!$N:$N,0))&lt;"1200","PM","PN")),IF(AJ$6="Sun",IF(AJ195="","RD",IF(INDEX(Attendance!$O:$O,MATCH($B194&amp;AJ$7,Attendance!$N:$N,0))&lt;"1200","RM","RN")),IF(AJ195="",IF(AJ$7="","",IF(INDEX(Attendance!$I:$I,MATCH($B194&amp;AJ$7,Attendance!$N:$N,0))="ABS","AB","UL")),IF(INDEX(Attendance!$O:$O,MATCH($B194&amp;AJ$7,Attendance!$N:$N,0))&lt;"1200","M","N")))),"")</f>
        <v/>
      </c>
      <c r="AK194" s="258">
        <f>SUM(SUMIF(F194:AJ194,{"M","N","A"},F195:AJ195))</f>
        <v>152</v>
      </c>
      <c r="AL194" s="187">
        <f>SUM(SUMIF(F194:AJ194,{"M","N"},F196:AJ196),SUMIF(F194:AJ194,{"OM","ON"},F195:AJ195))</f>
        <v>51</v>
      </c>
      <c r="AM194" s="187">
        <f>SUM(SUMIF(F194:AJ194,{"PM","PN","RM","RN"},F195:AJ195))</f>
        <v>0</v>
      </c>
      <c r="AN194" s="187">
        <f>SUM(SUMIF(F194:AJ194,{"PM","PN"},F196:AJ196))</f>
        <v>0</v>
      </c>
      <c r="AO194" s="261">
        <f>SUM(F199:AJ199)</f>
        <v>95</v>
      </c>
      <c r="AP194" s="264">
        <f>SUM(F198:AJ198)</f>
        <v>16</v>
      </c>
      <c r="AQ194" s="188">
        <f>IF(D198="",0,SUM(COUNTIFS(F194:AJ194,{"M","N","A","OM","ON","OA","PM","PN","PA","RM","RN","RA"})))</f>
        <v>0</v>
      </c>
      <c r="AR194" s="74">
        <f>COUNTIF(F194:AJ194,"AL")</f>
        <v>0</v>
      </c>
      <c r="AS194" s="74">
        <f>COUNTIF(F194:AJ194,"MC")</f>
        <v>0</v>
      </c>
      <c r="AT194" s="74">
        <f>SUM(COUNTIF(F194:AJ194,{"RPH","PH"}))</f>
        <v>2</v>
      </c>
      <c r="AU194" s="255">
        <f t="shared" ref="AU194" si="34">_xlfn.IFNA(IF($B194="",0,AK194*$AK$5+SUM(AL199:AN199)+SUM(AO194:AP199)+SUM(AQ199:AT199)),"")</f>
        <v>1527.57</v>
      </c>
    </row>
    <row r="195" spans="1:47" s="212" customFormat="1" ht="33" customHeight="1" x14ac:dyDescent="0.25">
      <c r="A195" s="189"/>
      <c r="B195" s="184"/>
      <c r="C195" s="190" t="str">
        <f>_xlfn.IFNA(INDEX(Masterlist!D:D,MATCH(B194,Masterlist!B:B,0)),"")</f>
        <v>IC No. 36</v>
      </c>
      <c r="D195" s="88"/>
      <c r="E195" s="191" t="s">
        <v>174</v>
      </c>
      <c r="F195" s="192">
        <f>IFERROR(IF(F$6="Sun",INDEX(Attendance!$R:$R,MATCH($B194&amp;F$7,Attendance!$N:$N,0)),IF(INDEX(Attendance!$R:$R,MATCH($B194&amp;F$7,Attendance!$N:$N,0))="","",IF(INDEX(Attendance!$R:$R,MATCH($B194&amp;F$7,Attendance!$N:$N,0))&gt;8,8,INDEX(Attendance!$R:$R,MATCH($B194&amp;F$7,Attendance!$N:$N,0))))),"")</f>
        <v>8</v>
      </c>
      <c r="G195" s="192">
        <f>IFERROR(IF(G$6="Sun",INDEX(Attendance!$R:$R,MATCH($B194&amp;G$7,Attendance!$N:$N,0)),IF(INDEX(Attendance!$R:$R,MATCH($B194&amp;G$7,Attendance!$N:$N,0))="","",IF(INDEX(Attendance!$R:$R,MATCH($B194&amp;G$7,Attendance!$N:$N,0))&gt;8,8,INDEX(Attendance!$R:$R,MATCH($B194&amp;G$7,Attendance!$N:$N,0))))),"")</f>
        <v>8</v>
      </c>
      <c r="H195" s="192">
        <f>IFERROR(IF(H$6="Sun",INDEX(Attendance!$R:$R,MATCH($B194&amp;H$7,Attendance!$N:$N,0)),IF(INDEX(Attendance!$R:$R,MATCH($B194&amp;H$7,Attendance!$N:$N,0))="","",IF(INDEX(Attendance!$R:$R,MATCH($B194&amp;H$7,Attendance!$N:$N,0))&gt;8,8,INDEX(Attendance!$R:$R,MATCH($B194&amp;H$7,Attendance!$N:$N,0))))),"")</f>
        <v>8</v>
      </c>
      <c r="I195" s="192">
        <f>IFERROR(IF(I$6="Sun",INDEX(Attendance!$R:$R,MATCH($B194&amp;I$7,Attendance!$N:$N,0)),IF(INDEX(Attendance!$R:$R,MATCH($B194&amp;I$7,Attendance!$N:$N,0))="","",IF(INDEX(Attendance!$R:$R,MATCH($B194&amp;I$7,Attendance!$N:$N,0))&gt;8,8,INDEX(Attendance!$R:$R,MATCH($B194&amp;I$7,Attendance!$N:$N,0))))),"")</f>
        <v>8</v>
      </c>
      <c r="J195" s="192">
        <f>IFERROR(IF(J$6="Sun",INDEX(Attendance!$R:$R,MATCH($B194&amp;J$7,Attendance!$N:$N,0)),IF(INDEX(Attendance!$R:$R,MATCH($B194&amp;J$7,Attendance!$N:$N,0))="","",IF(INDEX(Attendance!$R:$R,MATCH($B194&amp;J$7,Attendance!$N:$N,0))&gt;8,8,INDEX(Attendance!$R:$R,MATCH($B194&amp;J$7,Attendance!$N:$N,0))))),"")</f>
        <v>8</v>
      </c>
      <c r="K195" s="192">
        <f>IFERROR(IF(K$6="Sun",INDEX(Attendance!$R:$R,MATCH($B194&amp;K$7,Attendance!$N:$N,0)),IF(INDEX(Attendance!$R:$R,MATCH($B194&amp;K$7,Attendance!$N:$N,0))="","",IF(INDEX(Attendance!$R:$R,MATCH($B194&amp;K$7,Attendance!$N:$N,0))&gt;8,8,INDEX(Attendance!$R:$R,MATCH($B194&amp;K$7,Attendance!$N:$N,0))))),"")</f>
        <v>8</v>
      </c>
      <c r="L195" s="192" t="str">
        <f>IFERROR(IF(L$6="Sun",INDEX(Attendance!$R:$R,MATCH($B194&amp;L$7,Attendance!$N:$N,0)),IF(INDEX(Attendance!$R:$R,MATCH($B194&amp;L$7,Attendance!$N:$N,0))="","",IF(INDEX(Attendance!$R:$R,MATCH($B194&amp;L$7,Attendance!$N:$N,0))&gt;8,8,INDEX(Attendance!$R:$R,MATCH($B194&amp;L$7,Attendance!$N:$N,0))))),"")</f>
        <v/>
      </c>
      <c r="M195" s="192" t="str">
        <f>IFERROR(IF(M$6="Sun",INDEX(Attendance!$R:$R,MATCH($B194&amp;M$7,Attendance!$N:$N,0)),IF(INDEX(Attendance!$R:$R,MATCH($B194&amp;M$7,Attendance!$N:$N,0))="","",IF(INDEX(Attendance!$R:$R,MATCH($B194&amp;M$7,Attendance!$N:$N,0))&gt;8,8,INDEX(Attendance!$R:$R,MATCH($B194&amp;M$7,Attendance!$N:$N,0))))),"")</f>
        <v/>
      </c>
      <c r="N195" s="192" t="str">
        <f>IFERROR(IF(N$6="Sun",INDEX(Attendance!$R:$R,MATCH($B194&amp;N$7,Attendance!$N:$N,0)),IF(INDEX(Attendance!$R:$R,MATCH($B194&amp;N$7,Attendance!$N:$N,0))="","",IF(INDEX(Attendance!$R:$R,MATCH($B194&amp;N$7,Attendance!$N:$N,0))&gt;8,8,INDEX(Attendance!$R:$R,MATCH($B194&amp;N$7,Attendance!$N:$N,0))))),"")</f>
        <v/>
      </c>
      <c r="O195" s="192">
        <f>IFERROR(IF(O$6="Sun",INDEX(Attendance!$R:$R,MATCH($B194&amp;O$7,Attendance!$N:$N,0)),IF(INDEX(Attendance!$R:$R,MATCH($B194&amp;O$7,Attendance!$N:$N,0))="","",IF(INDEX(Attendance!$R:$R,MATCH($B194&amp;O$7,Attendance!$N:$N,0))&gt;8,8,INDEX(Attendance!$R:$R,MATCH($B194&amp;O$7,Attendance!$N:$N,0))))),"")</f>
        <v>8</v>
      </c>
      <c r="P195" s="192">
        <f>IFERROR(IF(P$6="Sun",INDEX(Attendance!$R:$R,MATCH($B194&amp;P$7,Attendance!$N:$N,0)),IF(INDEX(Attendance!$R:$R,MATCH($B194&amp;P$7,Attendance!$N:$N,0))="","",IF(INDEX(Attendance!$R:$R,MATCH($B194&amp;P$7,Attendance!$N:$N,0))&gt;8,8,INDEX(Attendance!$R:$R,MATCH($B194&amp;P$7,Attendance!$N:$N,0))))),"")</f>
        <v>8</v>
      </c>
      <c r="Q195" s="192" t="str">
        <f>IFERROR(IF(Q$6="Sun",INDEX(Attendance!$R:$R,MATCH($B194&amp;Q$7,Attendance!$N:$N,0)),IF(INDEX(Attendance!$R:$R,MATCH($B194&amp;Q$7,Attendance!$N:$N,0))="","",IF(INDEX(Attendance!$R:$R,MATCH($B194&amp;Q$7,Attendance!$N:$N,0))&gt;8,8,INDEX(Attendance!$R:$R,MATCH($B194&amp;Q$7,Attendance!$N:$N,0))))),"")</f>
        <v/>
      </c>
      <c r="R195" s="192" t="str">
        <f>IFERROR(IF(R$6="Sun",INDEX(Attendance!$R:$R,MATCH($B194&amp;R$7,Attendance!$N:$N,0)),IF(INDEX(Attendance!$R:$R,MATCH($B194&amp;R$7,Attendance!$N:$N,0))="","",IF(INDEX(Attendance!$R:$R,MATCH($B194&amp;R$7,Attendance!$N:$N,0))&gt;8,8,INDEX(Attendance!$R:$R,MATCH($B194&amp;R$7,Attendance!$N:$N,0))))),"")</f>
        <v/>
      </c>
      <c r="S195" s="192" t="str">
        <f>IFERROR(IF(S$6="Sun",INDEX(Attendance!$R:$R,MATCH($B194&amp;S$7,Attendance!$N:$N,0)),IF(INDEX(Attendance!$R:$R,MATCH($B194&amp;S$7,Attendance!$N:$N,0))="","",IF(INDEX(Attendance!$R:$R,MATCH($B194&amp;S$7,Attendance!$N:$N,0))&gt;8,8,INDEX(Attendance!$R:$R,MATCH($B194&amp;S$7,Attendance!$N:$N,0))))),"")</f>
        <v/>
      </c>
      <c r="T195" s="192">
        <f>IFERROR(IF(T$6="Sun",INDEX(Attendance!$R:$R,MATCH($B194&amp;T$7,Attendance!$N:$N,0)),IF(INDEX(Attendance!$R:$R,MATCH($B194&amp;T$7,Attendance!$N:$N,0))="","",IF(INDEX(Attendance!$R:$R,MATCH($B194&amp;T$7,Attendance!$N:$N,0))&gt;8,8,INDEX(Attendance!$R:$R,MATCH($B194&amp;T$7,Attendance!$N:$N,0))))),"")</f>
        <v>8</v>
      </c>
      <c r="U195" s="192">
        <f>IFERROR(IF(U$6="Sun",INDEX(Attendance!$R:$R,MATCH($B194&amp;U$7,Attendance!$N:$N,0)),IF(INDEX(Attendance!$R:$R,MATCH($B194&amp;U$7,Attendance!$N:$N,0))="","",IF(INDEX(Attendance!$R:$R,MATCH($B194&amp;U$7,Attendance!$N:$N,0))&gt;8,8,INDEX(Attendance!$R:$R,MATCH($B194&amp;U$7,Attendance!$N:$N,0))))),"")</f>
        <v>8</v>
      </c>
      <c r="V195" s="192">
        <f>IFERROR(IF(V$6="Sun",INDEX(Attendance!$R:$R,MATCH($B194&amp;V$7,Attendance!$N:$N,0)),IF(INDEX(Attendance!$R:$R,MATCH($B194&amp;V$7,Attendance!$N:$N,0))="","",IF(INDEX(Attendance!$R:$R,MATCH($B194&amp;V$7,Attendance!$N:$N,0))&gt;8,8,INDEX(Attendance!$R:$R,MATCH($B194&amp;V$7,Attendance!$N:$N,0))))),"")</f>
        <v>8</v>
      </c>
      <c r="W195" s="192">
        <f>IFERROR(IF(W$6="Sun",INDEX(Attendance!$R:$R,MATCH($B194&amp;W$7,Attendance!$N:$N,0)),IF(INDEX(Attendance!$R:$R,MATCH($B194&amp;W$7,Attendance!$N:$N,0))="","",IF(INDEX(Attendance!$R:$R,MATCH($B194&amp;W$7,Attendance!$N:$N,0))&gt;8,8,INDEX(Attendance!$R:$R,MATCH($B194&amp;W$7,Attendance!$N:$N,0))))),"")</f>
        <v>8</v>
      </c>
      <c r="X195" s="192">
        <f>IFERROR(IF(X$6="Sun",INDEX(Attendance!$R:$R,MATCH($B194&amp;X$7,Attendance!$N:$N,0)),IF(INDEX(Attendance!$R:$R,MATCH($B194&amp;X$7,Attendance!$N:$N,0))="","",IF(INDEX(Attendance!$R:$R,MATCH($B194&amp;X$7,Attendance!$N:$N,0))&gt;8,8,INDEX(Attendance!$R:$R,MATCH($B194&amp;X$7,Attendance!$N:$N,0))))),"")</f>
        <v>8</v>
      </c>
      <c r="Y195" s="192">
        <f>IFERROR(IF(Y$6="Sun",INDEX(Attendance!$R:$R,MATCH($B194&amp;Y$7,Attendance!$N:$N,0)),IF(INDEX(Attendance!$R:$R,MATCH($B194&amp;Y$7,Attendance!$N:$N,0))="","",IF(INDEX(Attendance!$R:$R,MATCH($B194&amp;Y$7,Attendance!$N:$N,0))&gt;8,8,INDEX(Attendance!$R:$R,MATCH($B194&amp;Y$7,Attendance!$N:$N,0))))),"")</f>
        <v>8</v>
      </c>
      <c r="Z195" s="192" t="str">
        <f>IFERROR(IF(Z$6="Sun",INDEX(Attendance!$R:$R,MATCH($B194&amp;Z$7,Attendance!$N:$N,0)),IF(INDEX(Attendance!$R:$R,MATCH($B194&amp;Z$7,Attendance!$N:$N,0))="","",IF(INDEX(Attendance!$R:$R,MATCH($B194&amp;Z$7,Attendance!$N:$N,0))&gt;8,8,INDEX(Attendance!$R:$R,MATCH($B194&amp;Z$7,Attendance!$N:$N,0))))),"")</f>
        <v/>
      </c>
      <c r="AA195" s="192">
        <f>IFERROR(IF(AA$6="Sun",INDEX(Attendance!$R:$R,MATCH($B194&amp;AA$7,Attendance!$N:$N,0)),IF(INDEX(Attendance!$R:$R,MATCH($B194&amp;AA$7,Attendance!$N:$N,0))="","",IF(INDEX(Attendance!$R:$R,MATCH($B194&amp;AA$7,Attendance!$N:$N,0))&gt;8,8,INDEX(Attendance!$R:$R,MATCH($B194&amp;AA$7,Attendance!$N:$N,0))))),"")</f>
        <v>8</v>
      </c>
      <c r="AB195" s="192">
        <f>IFERROR(IF(AB$6="Sun",INDEX(Attendance!$R:$R,MATCH($B194&amp;AB$7,Attendance!$N:$N,0)),IF(INDEX(Attendance!$R:$R,MATCH($B194&amp;AB$7,Attendance!$N:$N,0))="","",IF(INDEX(Attendance!$R:$R,MATCH($B194&amp;AB$7,Attendance!$N:$N,0))&gt;8,8,INDEX(Attendance!$R:$R,MATCH($B194&amp;AB$7,Attendance!$N:$N,0))))),"")</f>
        <v>8</v>
      </c>
      <c r="AC195" s="192">
        <f>IFERROR(IF(AC$6="Sun",INDEX(Attendance!$R:$R,MATCH($B194&amp;AC$7,Attendance!$N:$N,0)),IF(INDEX(Attendance!$R:$R,MATCH($B194&amp;AC$7,Attendance!$N:$N,0))="","",IF(INDEX(Attendance!$R:$R,MATCH($B194&amp;AC$7,Attendance!$N:$N,0))&gt;8,8,INDEX(Attendance!$R:$R,MATCH($B194&amp;AC$7,Attendance!$N:$N,0))))),"")</f>
        <v>8</v>
      </c>
      <c r="AD195" s="192">
        <f>IFERROR(IF(AD$6="Sun",INDEX(Attendance!$R:$R,MATCH($B194&amp;AD$7,Attendance!$N:$N,0)),IF(INDEX(Attendance!$R:$R,MATCH($B194&amp;AD$7,Attendance!$N:$N,0))="","",IF(INDEX(Attendance!$R:$R,MATCH($B194&amp;AD$7,Attendance!$N:$N,0))&gt;8,8,INDEX(Attendance!$R:$R,MATCH($B194&amp;AD$7,Attendance!$N:$N,0))))),"")</f>
        <v>8</v>
      </c>
      <c r="AE195" s="192">
        <f>IFERROR(IF(AE$6="Sun",INDEX(Attendance!$R:$R,MATCH($B194&amp;AE$7,Attendance!$N:$N,0)),IF(INDEX(Attendance!$R:$R,MATCH($B194&amp;AE$7,Attendance!$N:$N,0))="","",IF(INDEX(Attendance!$R:$R,MATCH($B194&amp;AE$7,Attendance!$N:$N,0))&gt;8,8,INDEX(Attendance!$R:$R,MATCH($B194&amp;AE$7,Attendance!$N:$N,0))))),"")</f>
        <v>8</v>
      </c>
      <c r="AF195" s="192" t="str">
        <f>IFERROR(IF(AF$6="Sun",INDEX(Attendance!$R:$R,MATCH($B194&amp;AF$7,Attendance!$N:$N,0)),IF(INDEX(Attendance!$R:$R,MATCH($B194&amp;AF$7,Attendance!$N:$N,0))="","",IF(INDEX(Attendance!$R:$R,MATCH($B194&amp;AF$7,Attendance!$N:$N,0))&gt;8,8,INDEX(Attendance!$R:$R,MATCH($B194&amp;AF$7,Attendance!$N:$N,0))))),"")</f>
        <v/>
      </c>
      <c r="AG195" s="192" t="str">
        <f>IFERROR(IF(AG$6="Sun",INDEX(Attendance!$R:$R,MATCH($B194&amp;AG$7,Attendance!$N:$N,0)),IF(INDEX(Attendance!$R:$R,MATCH($B194&amp;AG$7,Attendance!$N:$N,0))="","",IF(INDEX(Attendance!$R:$R,MATCH($B194&amp;AG$7,Attendance!$N:$N,0))&gt;8,8,INDEX(Attendance!$R:$R,MATCH($B194&amp;AG$7,Attendance!$N:$N,0))))),"")</f>
        <v/>
      </c>
      <c r="AH195" s="192" t="str">
        <f>IFERROR(IF(AH$6="Sun",INDEX(Attendance!$R:$R,MATCH($B194&amp;AH$7,Attendance!$N:$N,0)),IF(INDEX(Attendance!$R:$R,MATCH($B194&amp;AH$7,Attendance!$N:$N,0))="","",IF(INDEX(Attendance!$R:$R,MATCH($B194&amp;AH$7,Attendance!$N:$N,0))&gt;8,8,INDEX(Attendance!$R:$R,MATCH($B194&amp;AH$7,Attendance!$N:$N,0))))),"")</f>
        <v/>
      </c>
      <c r="AI195" s="192" t="str">
        <f>IFERROR(IF(AI$6="Sun",INDEX(Attendance!$R:$R,MATCH($B194&amp;AI$7,Attendance!$N:$N,0)),IF(INDEX(Attendance!$R:$R,MATCH($B194&amp;AI$7,Attendance!$N:$N,0))="","",IF(INDEX(Attendance!$R:$R,MATCH($B194&amp;AI$7,Attendance!$N:$N,0))&gt;8,8,INDEX(Attendance!$R:$R,MATCH($B194&amp;AI$7,Attendance!$N:$N,0))))),"")</f>
        <v/>
      </c>
      <c r="AJ195" s="192" t="str">
        <f>IFERROR(IF(AJ$6="Sun",INDEX(Attendance!$R:$R,MATCH($B194&amp;AJ$7,Attendance!$N:$N,0)),IF(INDEX(Attendance!$R:$R,MATCH($B194&amp;AJ$7,Attendance!$N:$N,0))="","",IF(INDEX(Attendance!$R:$R,MATCH($B194&amp;AJ$7,Attendance!$N:$N,0))&gt;8,8,INDEX(Attendance!$R:$R,MATCH($B194&amp;AJ$7,Attendance!$N:$N,0))))),"")</f>
        <v/>
      </c>
      <c r="AK195" s="259"/>
      <c r="AL195" s="193">
        <f>ROUND((IF($C199="",Basic,MID($C199,FIND("RM",$C199)+3,4))+$AP194+$AQ199)/WorkDays/WorkHours*AL$6,4)</f>
        <v>8.7691999999999997</v>
      </c>
      <c r="AM195" s="193">
        <f>ROUND((IF($C199="",Basic,MID($C199,FIND("RM",$C199)+3,4))+$AP194+$AQ199)/WorkDays/WorkHours*AM$6,4)</f>
        <v>11.692299999999999</v>
      </c>
      <c r="AN195" s="193">
        <f>ROUND((IF($C199="",Basic,MID($C199,FIND("RM",$C199)+3,4))+$AP194+$AQ199)/WorkDays/WorkHours*AN$6,4)</f>
        <v>17.538499999999999</v>
      </c>
      <c r="AO195" s="262"/>
      <c r="AP195" s="265"/>
      <c r="AQ195" s="86"/>
      <c r="AR195" s="194"/>
      <c r="AS195" s="194"/>
      <c r="AT195" s="194"/>
      <c r="AU195" s="256"/>
    </row>
    <row r="196" spans="1:47" s="212" customFormat="1" ht="33" customHeight="1" x14ac:dyDescent="0.25">
      <c r="A196" s="189"/>
      <c r="B196" s="184"/>
      <c r="C196" s="195" t="str">
        <f>_xlfn.IFNA(INDEX(Masterlist!E:E,MATCH(B194,Masterlist!B:B,0)),"")</f>
        <v>Phone No. 36</v>
      </c>
      <c r="D196" s="1"/>
      <c r="E196" s="196" t="s">
        <v>175</v>
      </c>
      <c r="F196" s="197">
        <f>IFERROR(IF(F$6="Sun","",IF(INDEX(Attendance!$S:$S,MATCH($B194&amp;F$7,Attendance!$N:$N,0))=TRUE,"",IF(F195&lt;8,"",INDEX(Attendance!$G:$G,MATCH($B194&amp;F$7,Attendance!$N:$N,0))))),"")</f>
        <v>2</v>
      </c>
      <c r="G196" s="197">
        <f>IFERROR(IF(G$6="Sun","",IF(INDEX(Attendance!$S:$S,MATCH($B194&amp;G$7,Attendance!$N:$N,0))=TRUE,"",IF(G195&lt;8,"",INDEX(Attendance!$G:$G,MATCH($B194&amp;G$7,Attendance!$N:$N,0))))),"")</f>
        <v>2</v>
      </c>
      <c r="H196" s="197">
        <f>IFERROR(IF(H$6="Sun","",IF(INDEX(Attendance!$S:$S,MATCH($B194&amp;H$7,Attendance!$N:$N,0))=TRUE,"",IF(H195&lt;8,"",INDEX(Attendance!$G:$G,MATCH($B194&amp;H$7,Attendance!$N:$N,0))))),"")</f>
        <v>2</v>
      </c>
      <c r="I196" s="197">
        <f>IFERROR(IF(I$6="Sun","",IF(INDEX(Attendance!$S:$S,MATCH($B194&amp;I$7,Attendance!$N:$N,0))=TRUE,"",IF(I195&lt;8,"",INDEX(Attendance!$G:$G,MATCH($B194&amp;I$7,Attendance!$N:$N,0))))),"")</f>
        <v>2</v>
      </c>
      <c r="J196" s="197">
        <f>IFERROR(IF(J$6="Sun","",IF(INDEX(Attendance!$S:$S,MATCH($B194&amp;J$7,Attendance!$N:$N,0))=TRUE,"",IF(J195&lt;8,"",INDEX(Attendance!$G:$G,MATCH($B194&amp;J$7,Attendance!$N:$N,0))))),"")</f>
        <v>2</v>
      </c>
      <c r="K196" s="197">
        <f>IFERROR(IF(K$6="Sun","",IF(INDEX(Attendance!$S:$S,MATCH($B194&amp;K$7,Attendance!$N:$N,0))=TRUE,"",IF(K195&lt;8,"",INDEX(Attendance!$G:$G,MATCH($B194&amp;K$7,Attendance!$N:$N,0))))),"")</f>
        <v>2</v>
      </c>
      <c r="L196" s="197" t="str">
        <f>IFERROR(IF(L$6="Sun","",IF(INDEX(Attendance!$S:$S,MATCH($B194&amp;L$7,Attendance!$N:$N,0))=TRUE,"",IF(L195&lt;8,"",INDEX(Attendance!$G:$G,MATCH($B194&amp;L$7,Attendance!$N:$N,0))))),"")</f>
        <v/>
      </c>
      <c r="M196" s="197">
        <f>IFERROR(IF(M$6="Sun","",IF(INDEX(Attendance!$S:$S,MATCH($B194&amp;M$7,Attendance!$N:$N,0))=TRUE,"",IF(M195&lt;8,"",INDEX(Attendance!$G:$G,MATCH($B194&amp;M$7,Attendance!$N:$N,0))))),"")</f>
        <v>0</v>
      </c>
      <c r="N196" s="197">
        <f>IFERROR(IF(N$6="Sun","",IF(INDEX(Attendance!$S:$S,MATCH($B194&amp;N$7,Attendance!$N:$N,0))=TRUE,"",IF(N195&lt;8,"",INDEX(Attendance!$G:$G,MATCH($B194&amp;N$7,Attendance!$N:$N,0))))),"")</f>
        <v>0</v>
      </c>
      <c r="O196" s="197">
        <f>IFERROR(IF(O$6="Sun","",IF(INDEX(Attendance!$S:$S,MATCH($B194&amp;O$7,Attendance!$N:$N,0))=TRUE,"",IF(O195&lt;8,"",INDEX(Attendance!$G:$G,MATCH($B194&amp;O$7,Attendance!$N:$N,0))))),"")</f>
        <v>3</v>
      </c>
      <c r="P196" s="197">
        <f>IFERROR(IF(P$6="Sun","",IF(INDEX(Attendance!$S:$S,MATCH($B194&amp;P$7,Attendance!$N:$N,0))=TRUE,"",IF(P195&lt;8,"",INDEX(Attendance!$G:$G,MATCH($B194&amp;P$7,Attendance!$N:$N,0))))),"")</f>
        <v>3</v>
      </c>
      <c r="Q196" s="197">
        <f>IFERROR(IF(Q$6="Sun","",IF(INDEX(Attendance!$S:$S,MATCH($B194&amp;Q$7,Attendance!$N:$N,0))=TRUE,"",IF(Q195&lt;8,"",INDEX(Attendance!$G:$G,MATCH($B194&amp;Q$7,Attendance!$N:$N,0))))),"")</f>
        <v>0</v>
      </c>
      <c r="R196" s="197">
        <f>IFERROR(IF(R$6="Sun","",IF(INDEX(Attendance!$S:$S,MATCH($B194&amp;R$7,Attendance!$N:$N,0))=TRUE,"",IF(R195&lt;8,"",INDEX(Attendance!$G:$G,MATCH($B194&amp;R$7,Attendance!$N:$N,0))))),"")</f>
        <v>0</v>
      </c>
      <c r="S196" s="197" t="str">
        <f>IFERROR(IF(S$6="Sun","",IF(INDEX(Attendance!$S:$S,MATCH($B194&amp;S$7,Attendance!$N:$N,0))=TRUE,"",IF(S195&lt;8,"",INDEX(Attendance!$G:$G,MATCH($B194&amp;S$7,Attendance!$N:$N,0))))),"")</f>
        <v/>
      </c>
      <c r="T196" s="197">
        <f>IFERROR(IF(T$6="Sun","",IF(INDEX(Attendance!$S:$S,MATCH($B194&amp;T$7,Attendance!$N:$N,0))=TRUE,"",IF(T195&lt;8,"",INDEX(Attendance!$G:$G,MATCH($B194&amp;T$7,Attendance!$N:$N,0))))),"")</f>
        <v>3</v>
      </c>
      <c r="U196" s="197">
        <f>IFERROR(IF(U$6="Sun","",IF(INDEX(Attendance!$S:$S,MATCH($B194&amp;U$7,Attendance!$N:$N,0))=TRUE,"",IF(U195&lt;8,"",INDEX(Attendance!$G:$G,MATCH($B194&amp;U$7,Attendance!$N:$N,0))))),"")</f>
        <v>3</v>
      </c>
      <c r="V196" s="197">
        <f>IFERROR(IF(V$6="Sun","",IF(INDEX(Attendance!$S:$S,MATCH($B194&amp;V$7,Attendance!$N:$N,0))=TRUE,"",IF(V195&lt;8,"",INDEX(Attendance!$G:$G,MATCH($B194&amp;V$7,Attendance!$N:$N,0))))),"")</f>
        <v>3</v>
      </c>
      <c r="W196" s="197">
        <f>IFERROR(IF(W$6="Sun","",IF(INDEX(Attendance!$S:$S,MATCH($B194&amp;W$7,Attendance!$N:$N,0))=TRUE,"",IF(W195&lt;8,"",INDEX(Attendance!$G:$G,MATCH($B194&amp;W$7,Attendance!$N:$N,0))))),"")</f>
        <v>3</v>
      </c>
      <c r="X196" s="197">
        <f>IFERROR(IF(X$6="Sun","",IF(INDEX(Attendance!$S:$S,MATCH($B194&amp;X$7,Attendance!$N:$N,0))=TRUE,"",IF(X195&lt;8,"",INDEX(Attendance!$G:$G,MATCH($B194&amp;X$7,Attendance!$N:$N,0))))),"")</f>
        <v>3</v>
      </c>
      <c r="Y196" s="197">
        <f>IFERROR(IF(Y$6="Sun","",IF(INDEX(Attendance!$S:$S,MATCH($B194&amp;Y$7,Attendance!$N:$N,0))=TRUE,"",IF(Y195&lt;8,"",INDEX(Attendance!$G:$G,MATCH($B194&amp;Y$7,Attendance!$N:$N,0))))),"")</f>
        <v>3</v>
      </c>
      <c r="Z196" s="197" t="str">
        <f>IFERROR(IF(Z$6="Sun","",IF(INDEX(Attendance!$S:$S,MATCH($B194&amp;Z$7,Attendance!$N:$N,0))=TRUE,"",IF(Z195&lt;8,"",INDEX(Attendance!$G:$G,MATCH($B194&amp;Z$7,Attendance!$N:$N,0))))),"")</f>
        <v/>
      </c>
      <c r="AA196" s="197">
        <f>IFERROR(IF(AA$6="Sun","",IF(INDEX(Attendance!$S:$S,MATCH($B194&amp;AA$7,Attendance!$N:$N,0))=TRUE,"",IF(AA195&lt;8,"",INDEX(Attendance!$G:$G,MATCH($B194&amp;AA$7,Attendance!$N:$N,0))))),"")</f>
        <v>3</v>
      </c>
      <c r="AB196" s="197">
        <f>IFERROR(IF(AB$6="Sun","",IF(INDEX(Attendance!$S:$S,MATCH($B194&amp;AB$7,Attendance!$N:$N,0))=TRUE,"",IF(AB195&lt;8,"",INDEX(Attendance!$G:$G,MATCH($B194&amp;AB$7,Attendance!$N:$N,0))))),"")</f>
        <v>3</v>
      </c>
      <c r="AC196" s="197">
        <f>IFERROR(IF(AC$6="Sun","",IF(INDEX(Attendance!$S:$S,MATCH($B194&amp;AC$7,Attendance!$N:$N,0))=TRUE,"",IF(AC195&lt;8,"",INDEX(Attendance!$G:$G,MATCH($B194&amp;AC$7,Attendance!$N:$N,0))))),"")</f>
        <v>3</v>
      </c>
      <c r="AD196" s="197">
        <f>IFERROR(IF(AD$6="Sun","",IF(INDEX(Attendance!$S:$S,MATCH($B194&amp;AD$7,Attendance!$N:$N,0))=TRUE,"",IF(AD195&lt;8,"",INDEX(Attendance!$G:$G,MATCH($B194&amp;AD$7,Attendance!$N:$N,0))))),"")</f>
        <v>3</v>
      </c>
      <c r="AE196" s="197">
        <f>IFERROR(IF(AE$6="Sun","",IF(INDEX(Attendance!$S:$S,MATCH($B194&amp;AE$7,Attendance!$N:$N,0))=TRUE,"",IF(AE195&lt;8,"",INDEX(Attendance!$G:$G,MATCH($B194&amp;AE$7,Attendance!$N:$N,0))))),"")</f>
        <v>3</v>
      </c>
      <c r="AF196" s="197">
        <f>IFERROR(IF(AF$6="Sun","",IF(INDEX(Attendance!$S:$S,MATCH($B194&amp;AF$7,Attendance!$N:$N,0))=TRUE,"",IF(AF195&lt;8,"",INDEX(Attendance!$G:$G,MATCH($B194&amp;AF$7,Attendance!$N:$N,0))))),"")</f>
        <v>0</v>
      </c>
      <c r="AG196" s="197" t="str">
        <f>IFERROR(IF(AG$6="Sun","",IF(INDEX(Attendance!$S:$S,MATCH($B194&amp;AG$7,Attendance!$N:$N,0))=TRUE,"",IF(AG195&lt;8,"",INDEX(Attendance!$G:$G,MATCH($B194&amp;AG$7,Attendance!$N:$N,0))))),"")</f>
        <v/>
      </c>
      <c r="AH196" s="197" t="str">
        <f>IFERROR(IF(AH$6="Sun","",IF(INDEX(Attendance!$S:$S,MATCH($B194&amp;AH$7,Attendance!$N:$N,0))=TRUE,"",IF(AH195&lt;8,"",INDEX(Attendance!$G:$G,MATCH($B194&amp;AH$7,Attendance!$N:$N,0))))),"")</f>
        <v/>
      </c>
      <c r="AI196" s="197" t="str">
        <f>IFERROR(IF(AI$6="Sun","",IF(INDEX(Attendance!$S:$S,MATCH($B194&amp;AI$7,Attendance!$N:$N,0))=TRUE,"",IF(AI195&lt;8,"",INDEX(Attendance!$G:$G,MATCH($B194&amp;AI$7,Attendance!$N:$N,0))))),"")</f>
        <v/>
      </c>
      <c r="AJ196" s="197" t="str">
        <f>IFERROR(IF(AJ$6="Sun","",IF(INDEX(Attendance!$S:$S,MATCH($B194&amp;AJ$7,Attendance!$N:$N,0))=TRUE,"",IF(AJ195&lt;8,"",INDEX(Attendance!$G:$G,MATCH($B194&amp;AJ$7,Attendance!$N:$N,0))))),"")</f>
        <v/>
      </c>
      <c r="AK196" s="259"/>
      <c r="AL196" s="198"/>
      <c r="AM196" s="198"/>
      <c r="AN196" s="198"/>
      <c r="AO196" s="262"/>
      <c r="AP196" s="265"/>
      <c r="AQ196" s="86"/>
      <c r="AR196" s="194"/>
      <c r="AS196" s="194"/>
      <c r="AT196" s="194"/>
      <c r="AU196" s="256"/>
    </row>
    <row r="197" spans="1:47" s="212" customFormat="1" ht="33" customHeight="1" x14ac:dyDescent="0.25">
      <c r="A197" s="189"/>
      <c r="B197" s="184"/>
      <c r="C197" s="195" t="str">
        <f>_xlfn.IFNA(INDEX(Masterlist!F:F,MATCH(B194,Masterlist!B:B,0)),"")</f>
        <v>Acc No. 36 Bank Code 36</v>
      </c>
      <c r="D197" s="88"/>
      <c r="E197" s="196"/>
      <c r="F197" s="199"/>
      <c r="G197" s="200"/>
      <c r="H197" s="192"/>
      <c r="I197" s="192"/>
      <c r="J197" s="192"/>
      <c r="K197" s="192"/>
      <c r="L197" s="192"/>
      <c r="M197" s="192"/>
      <c r="N197" s="192"/>
      <c r="O197" s="192"/>
      <c r="P197" s="192"/>
      <c r="Q197" s="201"/>
      <c r="R197" s="201"/>
      <c r="S197" s="192"/>
      <c r="T197" s="192"/>
      <c r="U197" s="192"/>
      <c r="V197" s="192"/>
      <c r="W197" s="192"/>
      <c r="X197" s="192"/>
      <c r="Y197" s="192"/>
      <c r="Z197" s="192"/>
      <c r="AA197" s="192"/>
      <c r="AB197" s="192"/>
      <c r="AC197" s="192"/>
      <c r="AD197" s="192"/>
      <c r="AE197" s="192"/>
      <c r="AF197" s="192"/>
      <c r="AG197" s="192"/>
      <c r="AH197" s="192"/>
      <c r="AI197" s="192"/>
      <c r="AJ197" s="192"/>
      <c r="AK197" s="259"/>
      <c r="AL197" s="198"/>
      <c r="AM197" s="198"/>
      <c r="AN197" s="198"/>
      <c r="AO197" s="262"/>
      <c r="AP197" s="265"/>
      <c r="AQ197" s="86"/>
      <c r="AR197" s="194"/>
      <c r="AS197" s="194"/>
      <c r="AT197" s="194"/>
      <c r="AU197" s="256"/>
    </row>
    <row r="198" spans="1:47" s="212" customFormat="1" ht="33" customHeight="1" x14ac:dyDescent="0.25">
      <c r="A198" s="189"/>
      <c r="B198" s="184"/>
      <c r="C198" s="202">
        <f>_xlfn.IFNA(INDEX(Masterlist!I:I,MATCH(B194,Masterlist!B:B,0)),"")</f>
        <v>43872</v>
      </c>
      <c r="D198" s="226" t="str">
        <f>_xlfn.IFNA(IF(INDEX(Attendance!H:H,MATCH(B194,Attendance!$A:$A,0))="VMI","SCOPE ALLW",""),"")</f>
        <v/>
      </c>
      <c r="E198" s="196" t="s">
        <v>13</v>
      </c>
      <c r="F198" s="203">
        <f>IFERROR(IF(AND(RIGHT(F194,1)="N",VALUE(F195)&gt;=8),Database!$I$3,""),"")</f>
        <v>2</v>
      </c>
      <c r="G198" s="192">
        <f>IFERROR(IF(AND(RIGHT(G194,1)="N",VALUE(G195)&gt;=8),Database!$I$3,""),"")</f>
        <v>2</v>
      </c>
      <c r="H198" s="199">
        <f>IFERROR(IF(AND(RIGHT(H194,1)="N",VALUE(H195)&gt;=8),Database!$I$3,""),"")</f>
        <v>2</v>
      </c>
      <c r="I198" s="192">
        <f>IFERROR(IF(AND(RIGHT(I194,1)="N",VALUE(I195)&gt;=8),Database!$I$3,""),"")</f>
        <v>2</v>
      </c>
      <c r="J198" s="192">
        <f>IFERROR(IF(AND(RIGHT(J194,1)="N",VALUE(J195)&gt;=8),Database!$I$3,""),"")</f>
        <v>2</v>
      </c>
      <c r="K198" s="192">
        <f>IFERROR(IF(AND(RIGHT(K194,1)="N",VALUE(K195)&gt;=8),Database!$I$3,""),"")</f>
        <v>2</v>
      </c>
      <c r="L198" s="192" t="str">
        <f>IFERROR(IF(AND(RIGHT(L194,1)="N",VALUE(L195)&gt;=8),Database!$I$3,""),"")</f>
        <v/>
      </c>
      <c r="M198" s="192" t="str">
        <f>IFERROR(IF(AND(RIGHT(M194,1)="N",VALUE(M195)&gt;=8),Database!$I$3,""),"")</f>
        <v/>
      </c>
      <c r="N198" s="192" t="str">
        <f>IFERROR(IF(AND(RIGHT(N194,1)="N",VALUE(N195)&gt;=8),Database!$I$3,""),"")</f>
        <v/>
      </c>
      <c r="O198" s="192">
        <f>IFERROR(IF(AND(RIGHT(O194,1)="N",VALUE(O195)&gt;=8),Database!$I$3,""),"")</f>
        <v>2</v>
      </c>
      <c r="P198" s="192">
        <f>IFERROR(IF(AND(RIGHT(P194,1)="N",VALUE(P195)&gt;=8),Database!$I$3,""),"")</f>
        <v>2</v>
      </c>
      <c r="Q198" s="192" t="str">
        <f>IFERROR(IF(AND(RIGHT(Q194,1)="N",VALUE(Q195)&gt;=8),Database!$I$3,""),"")</f>
        <v/>
      </c>
      <c r="R198" s="192" t="str">
        <f>IFERROR(IF(AND(RIGHT(R194,1)="N",VALUE(R195)&gt;=8),Database!$I$3,""),"")</f>
        <v/>
      </c>
      <c r="S198" s="192" t="str">
        <f>IFERROR(IF(AND(RIGHT(S194,1)="N",VALUE(S195)&gt;=8),Database!$I$3,""),"")</f>
        <v/>
      </c>
      <c r="T198" s="192" t="str">
        <f>IFERROR(IF(AND(RIGHT(T194,1)="N",VALUE(T195)&gt;=8),Database!$I$3,""),"")</f>
        <v/>
      </c>
      <c r="U198" s="192" t="str">
        <f>IFERROR(IF(AND(RIGHT(U194,1)="N",VALUE(U195)&gt;=8),Database!$I$3,""),"")</f>
        <v/>
      </c>
      <c r="V198" s="192" t="str">
        <f>IFERROR(IF(AND(RIGHT(V194,1)="N",VALUE(V195)&gt;=8),Database!$I$3,""),"")</f>
        <v/>
      </c>
      <c r="W198" s="192" t="str">
        <f>IFERROR(IF(AND(RIGHT(W194,1)="N",VALUE(W195)&gt;=8),Database!$I$3,""),"")</f>
        <v/>
      </c>
      <c r="X198" s="192" t="str">
        <f>IFERROR(IF(AND(RIGHT(X194,1)="N",VALUE(X195)&gt;=8),Database!$I$3,""),"")</f>
        <v/>
      </c>
      <c r="Y198" s="192" t="str">
        <f>IFERROR(IF(AND(RIGHT(Y194,1)="N",VALUE(Y195)&gt;=8),Database!$I$3,""),"")</f>
        <v/>
      </c>
      <c r="Z198" s="192" t="str">
        <f>IFERROR(IF(AND(RIGHT(Z194,1)="N",VALUE(Z195)&gt;=8),Database!$I$3,""),"")</f>
        <v/>
      </c>
      <c r="AA198" s="192" t="str">
        <f>IFERROR(IF(AND(RIGHT(AA194,1)="N",VALUE(AA195)&gt;=8),Database!$I$3,""),"")</f>
        <v/>
      </c>
      <c r="AB198" s="192" t="str">
        <f>IFERROR(IF(AND(RIGHT(AB194,1)="N",VALUE(AB195)&gt;=8),Database!$I$3,""),"")</f>
        <v/>
      </c>
      <c r="AC198" s="192" t="str">
        <f>IFERROR(IF(AND(RIGHT(AC194,1)="N",VALUE(AC195)&gt;=8),Database!$I$3,""),"")</f>
        <v/>
      </c>
      <c r="AD198" s="192" t="str">
        <f>IFERROR(IF(AND(RIGHT(AD194,1)="N",VALUE(AD195)&gt;=8),Database!$I$3,""),"")</f>
        <v/>
      </c>
      <c r="AE198" s="192" t="str">
        <f>IFERROR(IF(AND(RIGHT(AE194,1)="N",VALUE(AE195)&gt;=8),Database!$I$3,""),"")</f>
        <v/>
      </c>
      <c r="AF198" s="192" t="str">
        <f>IFERROR(IF(AND(RIGHT(AF194,1)="N",VALUE(AF195)&gt;=8),Database!$I$3,""),"")</f>
        <v/>
      </c>
      <c r="AG198" s="192" t="str">
        <f>IFERROR(IF(AND(RIGHT(AG194,1)="N",VALUE(AG195)&gt;=8),Database!$I$3,""),"")</f>
        <v/>
      </c>
      <c r="AH198" s="192" t="str">
        <f>IFERROR(IF(AND(RIGHT(AH194,1)="N",VALUE(AH195)&gt;=8),Database!$I$3,""),"")</f>
        <v/>
      </c>
      <c r="AI198" s="192" t="str">
        <f>IFERROR(IF(AND(RIGHT(AI194,1)="N",VALUE(AI195)&gt;=8),Database!$I$3,""),"")</f>
        <v/>
      </c>
      <c r="AJ198" s="192" t="str">
        <f>IFERROR(IF(AND(RIGHT(AJ194,1)="N",VALUE(AJ195)&gt;=8),Database!$I$3,""),"")</f>
        <v/>
      </c>
      <c r="AK198" s="259"/>
      <c r="AL198" s="204"/>
      <c r="AM198" s="198"/>
      <c r="AN198" s="198"/>
      <c r="AO198" s="262"/>
      <c r="AP198" s="265"/>
      <c r="AQ198" s="86"/>
      <c r="AR198" s="194"/>
      <c r="AS198" s="194"/>
      <c r="AT198" s="194"/>
      <c r="AU198" s="256"/>
    </row>
    <row r="199" spans="1:47" s="212" customFormat="1" ht="33" customHeight="1" thickBot="1" x14ac:dyDescent="0.3">
      <c r="A199" s="189"/>
      <c r="B199" s="205"/>
      <c r="C199" s="222"/>
      <c r="D199" s="28"/>
      <c r="E199" s="206" t="s">
        <v>176</v>
      </c>
      <c r="F199" s="207">
        <f>IFERROR(IF(INDEX(Attendance!$T:$T,MATCH($B194&amp;F$7,Attendance!$N:$N,0))=TRUE,"L",IF(SUM(F195:F196)&gt;=10,5,"")),"")</f>
        <v>5</v>
      </c>
      <c r="G199" s="207">
        <f>IFERROR(IF(INDEX(Attendance!$T:$T,MATCH($B194&amp;G$7,Attendance!$N:$N,0))=TRUE,"L",IF(SUM(G195:G196)&gt;=10,5,"")),"")</f>
        <v>5</v>
      </c>
      <c r="H199" s="208">
        <f>IFERROR(IF(INDEX(Attendance!$T:$T,MATCH($B194&amp;H$7,Attendance!$N:$N,0))=TRUE,"L",IF(SUM(H195:H196)&gt;=10,5,"")),"")</f>
        <v>5</v>
      </c>
      <c r="I199" s="208">
        <f>IFERROR(IF(INDEX(Attendance!$T:$T,MATCH($B194&amp;I$7,Attendance!$N:$N,0))=TRUE,"L",IF(SUM(I195:I196)&gt;=10,5,"")),"")</f>
        <v>5</v>
      </c>
      <c r="J199" s="208">
        <f>IFERROR(IF(INDEX(Attendance!$T:$T,MATCH($B194&amp;J$7,Attendance!$N:$N,0))=TRUE,"L",IF(SUM(J195:J196)&gt;=10,5,"")),"")</f>
        <v>5</v>
      </c>
      <c r="K199" s="208">
        <f>IFERROR(IF(INDEX(Attendance!$T:$T,MATCH($B194&amp;K$7,Attendance!$N:$N,0))=TRUE,"L",IF(SUM(K195:K196)&gt;=10,5,"")),"")</f>
        <v>5</v>
      </c>
      <c r="L199" s="208" t="str">
        <f>IFERROR(IF(INDEX(Attendance!$T:$T,MATCH($B194&amp;L$7,Attendance!$N:$N,0))=TRUE,"L",IF(SUM(L195:L196)&gt;=10,5,"")),"")</f>
        <v/>
      </c>
      <c r="M199" s="208" t="str">
        <f>IFERROR(IF(INDEX(Attendance!$T:$T,MATCH($B194&amp;M$7,Attendance!$N:$N,0))=TRUE,"L",IF(SUM(M195:M196)&gt;=10,5,"")),"")</f>
        <v/>
      </c>
      <c r="N199" s="208" t="str">
        <f>IFERROR(IF(INDEX(Attendance!$T:$T,MATCH($B194&amp;N$7,Attendance!$N:$N,0))=TRUE,"L",IF(SUM(N195:N196)&gt;=10,5,"")),"")</f>
        <v/>
      </c>
      <c r="O199" s="208">
        <f>IFERROR(IF(INDEX(Attendance!$T:$T,MATCH($B194&amp;O$7,Attendance!$N:$N,0))=TRUE,"L",IF(SUM(O195:O196)&gt;=10,5,"")),"")</f>
        <v>5</v>
      </c>
      <c r="P199" s="208">
        <f>IFERROR(IF(INDEX(Attendance!$T:$T,MATCH($B194&amp;P$7,Attendance!$N:$N,0))=TRUE,"L",IF(SUM(P195:P196)&gt;=10,5,"")),"")</f>
        <v>5</v>
      </c>
      <c r="Q199" s="208" t="str">
        <f>IFERROR(IF(INDEX(Attendance!$T:$T,MATCH($B194&amp;Q$7,Attendance!$N:$N,0))=TRUE,"L",IF(SUM(Q195:Q196)&gt;=10,5,"")),"")</f>
        <v/>
      </c>
      <c r="R199" s="208" t="str">
        <f>IFERROR(IF(INDEX(Attendance!$T:$T,MATCH($B194&amp;R$7,Attendance!$N:$N,0))=TRUE,"L",IF(SUM(R195:R196)&gt;=10,5,"")),"")</f>
        <v/>
      </c>
      <c r="S199" s="208" t="str">
        <f>IFERROR(IF(INDEX(Attendance!$T:$T,MATCH($B194&amp;S$7,Attendance!$N:$N,0))=TRUE,"L",IF(SUM(S195:S196)&gt;=10,5,"")),"")</f>
        <v/>
      </c>
      <c r="T199" s="208">
        <f>IFERROR(IF(INDEX(Attendance!$T:$T,MATCH($B194&amp;T$7,Attendance!$N:$N,0))=TRUE,"L",IF(SUM(T195:T196)&gt;=10,5,"")),"")</f>
        <v>5</v>
      </c>
      <c r="U199" s="208">
        <f>IFERROR(IF(INDEX(Attendance!$T:$T,MATCH($B194&amp;U$7,Attendance!$N:$N,0))=TRUE,"L",IF(SUM(U195:U196)&gt;=10,5,"")),"")</f>
        <v>5</v>
      </c>
      <c r="V199" s="208">
        <f>IFERROR(IF(INDEX(Attendance!$T:$T,MATCH($B194&amp;V$7,Attendance!$N:$N,0))=TRUE,"L",IF(SUM(V195:V196)&gt;=10,5,"")),"")</f>
        <v>5</v>
      </c>
      <c r="W199" s="208">
        <f>IFERROR(IF(INDEX(Attendance!$T:$T,MATCH($B194&amp;W$7,Attendance!$N:$N,0))=TRUE,"L",IF(SUM(W195:W196)&gt;=10,5,"")),"")</f>
        <v>5</v>
      </c>
      <c r="X199" s="208">
        <f>IFERROR(IF(INDEX(Attendance!$T:$T,MATCH($B194&amp;X$7,Attendance!$N:$N,0))=TRUE,"L",IF(SUM(X195:X196)&gt;=10,5,"")),"")</f>
        <v>5</v>
      </c>
      <c r="Y199" s="208">
        <f>IFERROR(IF(INDEX(Attendance!$T:$T,MATCH($B194&amp;Y$7,Attendance!$N:$N,0))=TRUE,"L",IF(SUM(Y195:Y196)&gt;=10,5,"")),"")</f>
        <v>5</v>
      </c>
      <c r="Z199" s="208" t="str">
        <f>IFERROR(IF(INDEX(Attendance!$T:$T,MATCH($B194&amp;Z$7,Attendance!$N:$N,0))=TRUE,"L",IF(SUM(Z195:Z196)&gt;=10,5,"")),"")</f>
        <v/>
      </c>
      <c r="AA199" s="208">
        <f>IFERROR(IF(INDEX(Attendance!$T:$T,MATCH($B194&amp;AA$7,Attendance!$N:$N,0))=TRUE,"L",IF(SUM(AA195:AA196)&gt;=10,5,"")),"")</f>
        <v>5</v>
      </c>
      <c r="AB199" s="208">
        <f>IFERROR(IF(INDEX(Attendance!$T:$T,MATCH($B194&amp;AB$7,Attendance!$N:$N,0))=TRUE,"L",IF(SUM(AB195:AB196)&gt;=10,5,"")),"")</f>
        <v>5</v>
      </c>
      <c r="AC199" s="208">
        <f>IFERROR(IF(INDEX(Attendance!$T:$T,MATCH($B194&amp;AC$7,Attendance!$N:$N,0))=TRUE,"L",IF(SUM(AC195:AC196)&gt;=10,5,"")),"")</f>
        <v>5</v>
      </c>
      <c r="AD199" s="208">
        <f>IFERROR(IF(INDEX(Attendance!$T:$T,MATCH($B194&amp;AD$7,Attendance!$N:$N,0))=TRUE,"L",IF(SUM(AD195:AD196)&gt;=10,5,"")),"")</f>
        <v>5</v>
      </c>
      <c r="AE199" s="208">
        <f>IFERROR(IF(INDEX(Attendance!$T:$T,MATCH($B194&amp;AE$7,Attendance!$N:$N,0))=TRUE,"L",IF(SUM(AE195:AE196)&gt;=10,5,"")),"")</f>
        <v>5</v>
      </c>
      <c r="AF199" s="208" t="str">
        <f>IFERROR(IF(INDEX(Attendance!$T:$T,MATCH($B194&amp;AF$7,Attendance!$N:$N,0))=TRUE,"L",IF(SUM(AF195:AF196)&gt;=10,5,"")),"")</f>
        <v/>
      </c>
      <c r="AG199" s="208" t="str">
        <f>IFERROR(IF(INDEX(Attendance!$T:$T,MATCH($B194&amp;AG$7,Attendance!$N:$N,0))=TRUE,"L",IF(SUM(AG195:AG196)&gt;=10,5,"")),"")</f>
        <v/>
      </c>
      <c r="AH199" s="208" t="str">
        <f>IFERROR(IF(INDEX(Attendance!$T:$T,MATCH($B194&amp;AH$7,Attendance!$N:$N,0))=TRUE,"L",IF(SUM(AH195:AH196)&gt;=10,5,"")),"")</f>
        <v/>
      </c>
      <c r="AI199" s="208" t="str">
        <f>IFERROR(IF(INDEX(Attendance!$T:$T,MATCH($B194&amp;AI$7,Attendance!$N:$N,0))=TRUE,"L",IF(SUM(AI195:AI196)&gt;=10,5,"")),"")</f>
        <v/>
      </c>
      <c r="AJ199" s="208" t="str">
        <f>IFERROR(IF(INDEX(Attendance!$T:$T,MATCH($B194&amp;AJ$7,Attendance!$N:$N,0))=TRUE,"L",IF(SUM(AJ195:AJ196)&gt;=10,5,"")),"")</f>
        <v/>
      </c>
      <c r="AK199" s="260"/>
      <c r="AL199" s="209">
        <f>ROUND(AL194*AL195,2)</f>
        <v>447.23</v>
      </c>
      <c r="AM199" s="209">
        <f>ROUND(AM194*AM195,2)</f>
        <v>0</v>
      </c>
      <c r="AN199" s="209">
        <f>ROUND(AN194*AN195,2)</f>
        <v>0</v>
      </c>
      <c r="AO199" s="263"/>
      <c r="AP199" s="266"/>
      <c r="AQ199" s="210">
        <f>AQ194*$AQ$5</f>
        <v>0</v>
      </c>
      <c r="AR199" s="211">
        <f>AR194*ROUND(IF($C199="",Basic,MID($C199,FIND("RM",$C199)+3,4))/WorkDays,2)</f>
        <v>0</v>
      </c>
      <c r="AS199" s="211">
        <f>AS194*ROUND(IF($C199="",Basic,MID($C199,FIND("RM",$C199)+3,4))/WorkDays,2)</f>
        <v>0</v>
      </c>
      <c r="AT199" s="211">
        <f>AT194*ROUND(IF($C199="",Basic,MID($C199,FIND("RM",$C199)+3,4))/WorkDays,2)</f>
        <v>92.3</v>
      </c>
      <c r="AU199" s="257"/>
    </row>
    <row r="200" spans="1:47" s="213" customFormat="1" ht="33" customHeight="1" x14ac:dyDescent="0.35">
      <c r="A200" s="175">
        <f t="shared" si="24"/>
        <v>33</v>
      </c>
      <c r="B200" s="184" t="str">
        <f>_xlfn.IFNA(INDEX(Attendance!$A:$A,MATCH(A200,Attendance!$M:$M,0)),"")</f>
        <v>Code 37</v>
      </c>
      <c r="C200" s="185" t="str">
        <f>_xlfn.IFNA(INDEX(Masterlist!C:C,MATCH(B200,Masterlist!B:B,0)),"")</f>
        <v>Name 37</v>
      </c>
      <c r="D200" s="87"/>
      <c r="E200" s="186" t="s">
        <v>173</v>
      </c>
      <c r="F200" s="83" t="str" cm="1">
        <f t="array" ref="F200">_xlfn.IFNA(IF(OR(VALUE(F$7&amp;$C$3)=PH),IF(F201="","PH",IF(INDEX(Attendance!$O:$O,MATCH($B200&amp;F$7,Attendance!$N:$N,0))&lt;"1200","PM","PN")),IF(F$6="Sun",IF(F201="","RD",IF(INDEX(Attendance!$O:$O,MATCH($B200&amp;F$7,Attendance!$N:$N,0))&lt;"1200","RM","RN")),IF(F201="",IF(F$7="","",IF(INDEX(Attendance!$I:$I,MATCH($B200&amp;F$7,Attendance!$N:$N,0))="ABS","AB","UL")),IF(INDEX(Attendance!$O:$O,MATCH($B200&amp;F$7,Attendance!$N:$N,0))&lt;"1200","M","N")))),"")</f>
        <v>N</v>
      </c>
      <c r="G200" s="83" t="str" cm="1">
        <f t="array" ref="G200">_xlfn.IFNA(IF(OR(VALUE(G$7&amp;$C$3)=PH),IF(G201="","PH",IF(INDEX(Attendance!$O:$O,MATCH($B200&amp;G$7,Attendance!$N:$N,0))&lt;"1200","PM","PN")),IF(G$6="Sun",IF(G201="","RD",IF(INDEX(Attendance!$O:$O,MATCH($B200&amp;G$7,Attendance!$N:$N,0))&lt;"1200","RM","RN")),IF(G201="",IF(G$7="","",IF(INDEX(Attendance!$I:$I,MATCH($B200&amp;G$7,Attendance!$N:$N,0))="ABS","AB","UL")),IF(INDEX(Attendance!$O:$O,MATCH($B200&amp;G$7,Attendance!$N:$N,0))&lt;"1200","M","N")))),"")</f>
        <v>N</v>
      </c>
      <c r="H200" s="83" t="str" cm="1">
        <f t="array" ref="H200">_xlfn.IFNA(IF(OR(VALUE(H$7&amp;$C$3)=PH),IF(H201="","PH",IF(INDEX(Attendance!$O:$O,MATCH($B200&amp;H$7,Attendance!$N:$N,0))&lt;"1200","PM","PN")),IF(H$6="Sun",IF(H201="","RD",IF(INDEX(Attendance!$O:$O,MATCH($B200&amp;H$7,Attendance!$N:$N,0))&lt;"1200","RM","RN")),IF(H201="",IF(H$7="","",IF(INDEX(Attendance!$I:$I,MATCH($B200&amp;H$7,Attendance!$N:$N,0))="ABS","AB","UL")),IF(INDEX(Attendance!$O:$O,MATCH($B200&amp;H$7,Attendance!$N:$N,0))&lt;"1200","M","N")))),"")</f>
        <v>N</v>
      </c>
      <c r="I200" s="83" t="str" cm="1">
        <f t="array" ref="I200">_xlfn.IFNA(IF(OR(VALUE(I$7&amp;$C$3)=PH),IF(I201="","PH",IF(INDEX(Attendance!$O:$O,MATCH($B200&amp;I$7,Attendance!$N:$N,0))&lt;"1200","PM","PN")),IF(I$6="Sun",IF(I201="","RD",IF(INDEX(Attendance!$O:$O,MATCH($B200&amp;I$7,Attendance!$N:$N,0))&lt;"1200","RM","RN")),IF(I201="",IF(I$7="","",IF(INDEX(Attendance!$I:$I,MATCH($B200&amp;I$7,Attendance!$N:$N,0))="ABS","AB","UL")),IF(INDEX(Attendance!$O:$O,MATCH($B200&amp;I$7,Attendance!$N:$N,0))&lt;"1200","M","N")))),"")</f>
        <v>N</v>
      </c>
      <c r="J200" s="83" t="str" cm="1">
        <f t="array" ref="J200">_xlfn.IFNA(IF(OR(VALUE(J$7&amp;$C$3)=PH),IF(J201="","PH",IF(INDEX(Attendance!$O:$O,MATCH($B200&amp;J$7,Attendance!$N:$N,0))&lt;"1200","PM","PN")),IF(J$6="Sun",IF(J201="","RD",IF(INDEX(Attendance!$O:$O,MATCH($B200&amp;J$7,Attendance!$N:$N,0))&lt;"1200","RM","RN")),IF(J201="",IF(J$7="","",IF(INDEX(Attendance!$I:$I,MATCH($B200&amp;J$7,Attendance!$N:$N,0))="ABS","AB","UL")),IF(INDEX(Attendance!$O:$O,MATCH($B200&amp;J$7,Attendance!$N:$N,0))&lt;"1200","M","N")))),"")</f>
        <v>N</v>
      </c>
      <c r="K200" s="83" t="str" cm="1">
        <f t="array" ref="K200">_xlfn.IFNA(IF(OR(VALUE(K$7&amp;$C$3)=PH),IF(K201="","PH",IF(INDEX(Attendance!$O:$O,MATCH($B200&amp;K$7,Attendance!$N:$N,0))&lt;"1200","PM","PN")),IF(K$6="Sun",IF(K201="","RD",IF(INDEX(Attendance!$O:$O,MATCH($B200&amp;K$7,Attendance!$N:$N,0))&lt;"1200","RM","RN")),IF(K201="",IF(K$7="","",IF(INDEX(Attendance!$I:$I,MATCH($B200&amp;K$7,Attendance!$N:$N,0))="ABS","AB","UL")),IF(INDEX(Attendance!$O:$O,MATCH($B200&amp;K$7,Attendance!$N:$N,0))&lt;"1200","M","N")))),"")</f>
        <v>N</v>
      </c>
      <c r="L200" s="83" t="str" cm="1">
        <f t="array" ref="L200">_xlfn.IFNA(IF(OR(VALUE(L$7&amp;$C$3)=PH),IF(L201="","PH",IF(INDEX(Attendance!$O:$O,MATCH($B200&amp;L$7,Attendance!$N:$N,0))&lt;"1200","PM","PN")),IF(L$6="Sun",IF(L201="","RD",IF(INDEX(Attendance!$O:$O,MATCH($B200&amp;L$7,Attendance!$N:$N,0))&lt;"1200","RM","RN")),IF(L201="",IF(L$7="","",IF(INDEX(Attendance!$I:$I,MATCH($B200&amp;L$7,Attendance!$N:$N,0))="ABS","AB","UL")),IF(INDEX(Attendance!$O:$O,MATCH($B200&amp;L$7,Attendance!$N:$N,0))&lt;"1200","M","N")))),"")</f>
        <v>RD</v>
      </c>
      <c r="M200" s="83" t="str" cm="1">
        <f t="array" ref="M200">_xlfn.IFNA(IF(OR(VALUE(M$7&amp;$C$3)=PH),IF(M201="","PH",IF(INDEX(Attendance!$O:$O,MATCH($B200&amp;M$7,Attendance!$N:$N,0))&lt;"1200","PM","PN")),IF(M$6="Sun",IF(M201="","RD",IF(INDEX(Attendance!$O:$O,MATCH($B200&amp;M$7,Attendance!$N:$N,0))&lt;"1200","RM","RN")),IF(M201="",IF(M$7="","",IF(INDEX(Attendance!$I:$I,MATCH($B200&amp;M$7,Attendance!$N:$N,0))="ABS","AB","UL")),IF(INDEX(Attendance!$O:$O,MATCH($B200&amp;M$7,Attendance!$N:$N,0))&lt;"1200","M","N")))),"")</f>
        <v>N</v>
      </c>
      <c r="N200" s="83" t="str" cm="1">
        <f t="array" ref="N200">_xlfn.IFNA(IF(OR(VALUE(N$7&amp;$C$3)=PH),IF(N201="","PH",IF(INDEX(Attendance!$O:$O,MATCH($B200&amp;N$7,Attendance!$N:$N,0))&lt;"1200","PM","PN")),IF(N$6="Sun",IF(N201="","RD",IF(INDEX(Attendance!$O:$O,MATCH($B200&amp;N$7,Attendance!$N:$N,0))&lt;"1200","RM","RN")),IF(N201="",IF(N$7="","",IF(INDEX(Attendance!$I:$I,MATCH($B200&amp;N$7,Attendance!$N:$N,0))="ABS","AB","UL")),IF(INDEX(Attendance!$O:$O,MATCH($B200&amp;N$7,Attendance!$N:$N,0))&lt;"1200","M","N")))),"")</f>
        <v>N</v>
      </c>
      <c r="O200" s="83" t="str" cm="1">
        <f t="array" ref="O200">_xlfn.IFNA(IF(OR(VALUE(O$7&amp;$C$3)=PH),IF(O201="","PH",IF(INDEX(Attendance!$O:$O,MATCH($B200&amp;O$7,Attendance!$N:$N,0))&lt;"1200","PM","PN")),IF(O$6="Sun",IF(O201="","RD",IF(INDEX(Attendance!$O:$O,MATCH($B200&amp;O$7,Attendance!$N:$N,0))&lt;"1200","RM","RN")),IF(O201="",IF(O$7="","",IF(INDEX(Attendance!$I:$I,MATCH($B200&amp;O$7,Attendance!$N:$N,0))="ABS","AB","UL")),IF(INDEX(Attendance!$O:$O,MATCH($B200&amp;O$7,Attendance!$N:$N,0))&lt;"1200","M","N")))),"")</f>
        <v>N</v>
      </c>
      <c r="P200" s="83" t="str" cm="1">
        <f t="array" ref="P200">_xlfn.IFNA(IF(OR(VALUE(P$7&amp;$C$3)=PH),IF(P201="","PH",IF(INDEX(Attendance!$O:$O,MATCH($B200&amp;P$7,Attendance!$N:$N,0))&lt;"1200","PM","PN")),IF(P$6="Sun",IF(P201="","RD",IF(INDEX(Attendance!$O:$O,MATCH($B200&amp;P$7,Attendance!$N:$N,0))&lt;"1200","RM","RN")),IF(P201="",IF(P$7="","",IF(INDEX(Attendance!$I:$I,MATCH($B200&amp;P$7,Attendance!$N:$N,0))="ABS","AB","UL")),IF(INDEX(Attendance!$O:$O,MATCH($B200&amp;P$7,Attendance!$N:$N,0))&lt;"1200","M","N")))),"")</f>
        <v>N</v>
      </c>
      <c r="Q200" s="83" t="str" cm="1">
        <f t="array" ref="Q200">_xlfn.IFNA(IF(OR(VALUE(Q$7&amp;$C$3)=PH),IF(Q201="","PH",IF(INDEX(Attendance!$O:$O,MATCH($B200&amp;Q$7,Attendance!$N:$N,0))&lt;"1200","PM","PN")),IF(Q$6="Sun",IF(Q201="","RD",IF(INDEX(Attendance!$O:$O,MATCH($B200&amp;Q$7,Attendance!$N:$N,0))&lt;"1200","RM","RN")),IF(Q201="",IF(Q$7="","",IF(INDEX(Attendance!$I:$I,MATCH($B200&amp;Q$7,Attendance!$N:$N,0))="ABS","AB","UL")),IF(INDEX(Attendance!$O:$O,MATCH($B200&amp;Q$7,Attendance!$N:$N,0))&lt;"1200","M","N")))),"")</f>
        <v>PH</v>
      </c>
      <c r="R200" s="83" t="str" cm="1">
        <f t="array" ref="R200">_xlfn.IFNA(IF(OR(VALUE(R$7&amp;$C$3)=PH),IF(R201="","PH",IF(INDEX(Attendance!$O:$O,MATCH($B200&amp;R$7,Attendance!$N:$N,0))&lt;"1200","PM","PN")),IF(R$6="Sun",IF(R201="","RD",IF(INDEX(Attendance!$O:$O,MATCH($B200&amp;R$7,Attendance!$N:$N,0))&lt;"1200","RM","RN")),IF(R201="",IF(R$7="","",IF(INDEX(Attendance!$I:$I,MATCH($B200&amp;R$7,Attendance!$N:$N,0))="ABS","AB","UL")),IF(INDEX(Attendance!$O:$O,MATCH($B200&amp;R$7,Attendance!$N:$N,0))&lt;"1200","M","N")))),"")</f>
        <v>PH</v>
      </c>
      <c r="S200" s="83" t="str" cm="1">
        <f t="array" ref="S200">_xlfn.IFNA(IF(OR(VALUE(S$7&amp;$C$3)=PH),IF(S201="","PH",IF(INDEX(Attendance!$O:$O,MATCH($B200&amp;S$7,Attendance!$N:$N,0))&lt;"1200","PM","PN")),IF(S$6="Sun",IF(S201="","RD",IF(INDEX(Attendance!$O:$O,MATCH($B200&amp;S$7,Attendance!$N:$N,0))&lt;"1200","RM","RN")),IF(S201="",IF(S$7="","",IF(INDEX(Attendance!$I:$I,MATCH($B200&amp;S$7,Attendance!$N:$N,0))="ABS","AB","UL")),IF(INDEX(Attendance!$O:$O,MATCH($B200&amp;S$7,Attendance!$N:$N,0))&lt;"1200","M","N")))),"")</f>
        <v>RD</v>
      </c>
      <c r="T200" s="83" t="str" cm="1">
        <f t="array" ref="T200">_xlfn.IFNA(IF(OR(VALUE(T$7&amp;$C$3)=PH),IF(T201="","PH",IF(INDEX(Attendance!$O:$O,MATCH($B200&amp;T$7,Attendance!$N:$N,0))&lt;"1200","PM","PN")),IF(T$6="Sun",IF(T201="","RD",IF(INDEX(Attendance!$O:$O,MATCH($B200&amp;T$7,Attendance!$N:$N,0))&lt;"1200","RM","RN")),IF(T201="",IF(T$7="","",IF(INDEX(Attendance!$I:$I,MATCH($B200&amp;T$7,Attendance!$N:$N,0))="ABS","AB","UL")),IF(INDEX(Attendance!$O:$O,MATCH($B200&amp;T$7,Attendance!$N:$N,0))&lt;"1200","M","N")))),"")</f>
        <v>M</v>
      </c>
      <c r="U200" s="83" t="str" cm="1">
        <f t="array" ref="U200">_xlfn.IFNA(IF(OR(VALUE(U$7&amp;$C$3)=PH),IF(U201="","PH",IF(INDEX(Attendance!$O:$O,MATCH($B200&amp;U$7,Attendance!$N:$N,0))&lt;"1200","PM","PN")),IF(U$6="Sun",IF(U201="","RD",IF(INDEX(Attendance!$O:$O,MATCH($B200&amp;U$7,Attendance!$N:$N,0))&lt;"1200","RM","RN")),IF(U201="",IF(U$7="","",IF(INDEX(Attendance!$I:$I,MATCH($B200&amp;U$7,Attendance!$N:$N,0))="ABS","AB","UL")),IF(INDEX(Attendance!$O:$O,MATCH($B200&amp;U$7,Attendance!$N:$N,0))&lt;"1200","M","N")))),"")</f>
        <v>M</v>
      </c>
      <c r="V200" s="83" t="str" cm="1">
        <f t="array" ref="V200">_xlfn.IFNA(IF(OR(VALUE(V$7&amp;$C$3)=PH),IF(V201="","PH",IF(INDEX(Attendance!$O:$O,MATCH($B200&amp;V$7,Attendance!$N:$N,0))&lt;"1200","PM","PN")),IF(V$6="Sun",IF(V201="","RD",IF(INDEX(Attendance!$O:$O,MATCH($B200&amp;V$7,Attendance!$N:$N,0))&lt;"1200","RM","RN")),IF(V201="",IF(V$7="","",IF(INDEX(Attendance!$I:$I,MATCH($B200&amp;V$7,Attendance!$N:$N,0))="ABS","AB","UL")),IF(INDEX(Attendance!$O:$O,MATCH($B200&amp;V$7,Attendance!$N:$N,0))&lt;"1200","M","N")))),"")</f>
        <v>M</v>
      </c>
      <c r="W200" s="83" t="str" cm="1">
        <f t="array" ref="W200">_xlfn.IFNA(IF(OR(VALUE(W$7&amp;$C$3)=PH),IF(W201="","PH",IF(INDEX(Attendance!$O:$O,MATCH($B200&amp;W$7,Attendance!$N:$N,0))&lt;"1200","PM","PN")),IF(W$6="Sun",IF(W201="","RD",IF(INDEX(Attendance!$O:$O,MATCH($B200&amp;W$7,Attendance!$N:$N,0))&lt;"1200","RM","RN")),IF(W201="",IF(W$7="","",IF(INDEX(Attendance!$I:$I,MATCH($B200&amp;W$7,Attendance!$N:$N,0))="ABS","AB","UL")),IF(INDEX(Attendance!$O:$O,MATCH($B200&amp;W$7,Attendance!$N:$N,0))&lt;"1200","M","N")))),"")</f>
        <v>M</v>
      </c>
      <c r="X200" s="83" t="str" cm="1">
        <f t="array" ref="X200">_xlfn.IFNA(IF(OR(VALUE(X$7&amp;$C$3)=PH),IF(X201="","PH",IF(INDEX(Attendance!$O:$O,MATCH($B200&amp;X$7,Attendance!$N:$N,0))&lt;"1200","PM","PN")),IF(X$6="Sun",IF(X201="","RD",IF(INDEX(Attendance!$O:$O,MATCH($B200&amp;X$7,Attendance!$N:$N,0))&lt;"1200","RM","RN")),IF(X201="",IF(X$7="","",IF(INDEX(Attendance!$I:$I,MATCH($B200&amp;X$7,Attendance!$N:$N,0))="ABS","AB","UL")),IF(INDEX(Attendance!$O:$O,MATCH($B200&amp;X$7,Attendance!$N:$N,0))&lt;"1200","M","N")))),"")</f>
        <v>M</v>
      </c>
      <c r="Y200" s="83" t="str" cm="1">
        <f t="array" ref="Y200">_xlfn.IFNA(IF(OR(VALUE(Y$7&amp;$C$3)=PH),IF(Y201="","PH",IF(INDEX(Attendance!$O:$O,MATCH($B200&amp;Y$7,Attendance!$N:$N,0))&lt;"1200","PM","PN")),IF(Y$6="Sun",IF(Y201="","RD",IF(INDEX(Attendance!$O:$O,MATCH($B200&amp;Y$7,Attendance!$N:$N,0))&lt;"1200","RM","RN")),IF(Y201="",IF(Y$7="","",IF(INDEX(Attendance!$I:$I,MATCH($B200&amp;Y$7,Attendance!$N:$N,0))="ABS","AB","UL")),IF(INDEX(Attendance!$O:$O,MATCH($B200&amp;Y$7,Attendance!$N:$N,0))&lt;"1200","M","N")))),"")</f>
        <v>M</v>
      </c>
      <c r="Z200" s="83" t="str" cm="1">
        <f t="array" ref="Z200">_xlfn.IFNA(IF(OR(VALUE(Z$7&amp;$C$3)=PH),IF(Z201="","PH",IF(INDEX(Attendance!$O:$O,MATCH($B200&amp;Z$7,Attendance!$N:$N,0))&lt;"1200","PM","PN")),IF(Z$6="Sun",IF(Z201="","RD",IF(INDEX(Attendance!$O:$O,MATCH($B200&amp;Z$7,Attendance!$N:$N,0))&lt;"1200","RM","RN")),IF(Z201="",IF(Z$7="","",IF(INDEX(Attendance!$I:$I,MATCH($B200&amp;Z$7,Attendance!$N:$N,0))="ABS","AB","UL")),IF(INDEX(Attendance!$O:$O,MATCH($B200&amp;Z$7,Attendance!$N:$N,0))&lt;"1200","M","N")))),"")</f>
        <v>RD</v>
      </c>
      <c r="AA200" s="83" t="str" cm="1">
        <f t="array" ref="AA200">_xlfn.IFNA(IF(OR(VALUE(AA$7&amp;$C$3)=PH),IF(AA201="","PH",IF(INDEX(Attendance!$O:$O,MATCH($B200&amp;AA$7,Attendance!$N:$N,0))&lt;"1200","PM","PN")),IF(AA$6="Sun",IF(AA201="","RD",IF(INDEX(Attendance!$O:$O,MATCH($B200&amp;AA$7,Attendance!$N:$N,0))&lt;"1200","RM","RN")),IF(AA201="",IF(AA$7="","",IF(INDEX(Attendance!$I:$I,MATCH($B200&amp;AA$7,Attendance!$N:$N,0))="ABS","AB","UL")),IF(INDEX(Attendance!$O:$O,MATCH($B200&amp;AA$7,Attendance!$N:$N,0))&lt;"1200","M","N")))),"")</f>
        <v>M</v>
      </c>
      <c r="AB200" s="83" t="str" cm="1">
        <f t="array" ref="AB200">_xlfn.IFNA(IF(OR(VALUE(AB$7&amp;$C$3)=PH),IF(AB201="","PH",IF(INDEX(Attendance!$O:$O,MATCH($B200&amp;AB$7,Attendance!$N:$N,0))&lt;"1200","PM","PN")),IF(AB$6="Sun",IF(AB201="","RD",IF(INDEX(Attendance!$O:$O,MATCH($B200&amp;AB$7,Attendance!$N:$N,0))&lt;"1200","RM","RN")),IF(AB201="",IF(AB$7="","",IF(INDEX(Attendance!$I:$I,MATCH($B200&amp;AB$7,Attendance!$N:$N,0))="ABS","AB","UL")),IF(INDEX(Attendance!$O:$O,MATCH($B200&amp;AB$7,Attendance!$N:$N,0))&lt;"1200","M","N")))),"")</f>
        <v>M</v>
      </c>
      <c r="AC200" s="83" t="str" cm="1">
        <f t="array" ref="AC200">_xlfn.IFNA(IF(OR(VALUE(AC$7&amp;$C$3)=PH),IF(AC201="","PH",IF(INDEX(Attendance!$O:$O,MATCH($B200&amp;AC$7,Attendance!$N:$N,0))&lt;"1200","PM","PN")),IF(AC$6="Sun",IF(AC201="","RD",IF(INDEX(Attendance!$O:$O,MATCH($B200&amp;AC$7,Attendance!$N:$N,0))&lt;"1200","RM","RN")),IF(AC201="",IF(AC$7="","",IF(INDEX(Attendance!$I:$I,MATCH($B200&amp;AC$7,Attendance!$N:$N,0))="ABS","AB","UL")),IF(INDEX(Attendance!$O:$O,MATCH($B200&amp;AC$7,Attendance!$N:$N,0))&lt;"1200","M","N")))),"")</f>
        <v>M</v>
      </c>
      <c r="AD200" s="83" t="str" cm="1">
        <f t="array" ref="AD200">_xlfn.IFNA(IF(OR(VALUE(AD$7&amp;$C$3)=PH),IF(AD201="","PH",IF(INDEX(Attendance!$O:$O,MATCH($B200&amp;AD$7,Attendance!$N:$N,0))&lt;"1200","PM","PN")),IF(AD$6="Sun",IF(AD201="","RD",IF(INDEX(Attendance!$O:$O,MATCH($B200&amp;AD$7,Attendance!$N:$N,0))&lt;"1200","RM","RN")),IF(AD201="",IF(AD$7="","",IF(INDEX(Attendance!$I:$I,MATCH($B200&amp;AD$7,Attendance!$N:$N,0))="ABS","AB","UL")),IF(INDEX(Attendance!$O:$O,MATCH($B200&amp;AD$7,Attendance!$N:$N,0))&lt;"1200","M","N")))),"")</f>
        <v>M</v>
      </c>
      <c r="AE200" s="83" t="str" cm="1">
        <f t="array" ref="AE200">_xlfn.IFNA(IF(OR(VALUE(AE$7&amp;$C$3)=PH),IF(AE201="","PH",IF(INDEX(Attendance!$O:$O,MATCH($B200&amp;AE$7,Attendance!$N:$N,0))&lt;"1200","PM","PN")),IF(AE$6="Sun",IF(AE201="","RD",IF(INDEX(Attendance!$O:$O,MATCH($B200&amp;AE$7,Attendance!$N:$N,0))&lt;"1200","RM","RN")),IF(AE201="",IF(AE$7="","",IF(INDEX(Attendance!$I:$I,MATCH($B200&amp;AE$7,Attendance!$N:$N,0))="ABS","AB","UL")),IF(INDEX(Attendance!$O:$O,MATCH($B200&amp;AE$7,Attendance!$N:$N,0))&lt;"1200","M","N")))),"")</f>
        <v>UL</v>
      </c>
      <c r="AF200" s="83" t="str" cm="1">
        <f t="array" ref="AF200">_xlfn.IFNA(IF(OR(VALUE(AF$7&amp;$C$3)=PH),IF(AF201="","PH",IF(INDEX(Attendance!$O:$O,MATCH($B200&amp;AF$7,Attendance!$N:$N,0))&lt;"1200","PM","PN")),IF(AF$6="Sun",IF(AF201="","RD",IF(INDEX(Attendance!$O:$O,MATCH($B200&amp;AF$7,Attendance!$N:$N,0))&lt;"1200","RM","RN")),IF(AF201="",IF(AF$7="","",IF(INDEX(Attendance!$I:$I,MATCH($B200&amp;AF$7,Attendance!$N:$N,0))="ABS","AB","UL")),IF(INDEX(Attendance!$O:$O,MATCH($B200&amp;AF$7,Attendance!$N:$N,0))&lt;"1200","M","N")))),"")</f>
        <v>M</v>
      </c>
      <c r="AG200" s="83" t="str" cm="1">
        <f t="array" ref="AG200">_xlfn.IFNA(IF(OR(VALUE(AG$7&amp;$C$3)=PH),IF(AG201="","PH",IF(INDEX(Attendance!$O:$O,MATCH($B200&amp;AG$7,Attendance!$N:$N,0))&lt;"1200","PM","PN")),IF(AG$6="Sun",IF(AG201="","RD",IF(INDEX(Attendance!$O:$O,MATCH($B200&amp;AG$7,Attendance!$N:$N,0))&lt;"1200","RM","RN")),IF(AG201="",IF(AG$7="","",IF(INDEX(Attendance!$I:$I,MATCH($B200&amp;AG$7,Attendance!$N:$N,0))="ABS","AB","UL")),IF(INDEX(Attendance!$O:$O,MATCH($B200&amp;AG$7,Attendance!$N:$N,0))&lt;"1200","M","N")))),"")</f>
        <v>RD</v>
      </c>
      <c r="AH200" s="83" t="str" cm="1">
        <f t="array" ref="AH200">_xlfn.IFNA(IF(OR(VALUE(AH$7&amp;$C$3)=PH),IF(AH201="","PH",IF(INDEX(Attendance!$O:$O,MATCH($B200&amp;AH$7,Attendance!$N:$N,0))&lt;"1200","PM","PN")),IF(AH$6="Sun",IF(AH201="","RD",IF(INDEX(Attendance!$O:$O,MATCH($B200&amp;AH$7,Attendance!$N:$N,0))&lt;"1200","RM","RN")),IF(AH201="",IF(AH$7="","",IF(INDEX(Attendance!$I:$I,MATCH($B200&amp;AH$7,Attendance!$N:$N,0))="ABS","AB","UL")),IF(INDEX(Attendance!$O:$O,MATCH($B200&amp;AH$7,Attendance!$N:$N,0))&lt;"1200","M","N")))),"")</f>
        <v/>
      </c>
      <c r="AI200" s="83" t="str" cm="1">
        <f t="array" ref="AI200">_xlfn.IFNA(IF(OR(VALUE(AI$7&amp;$C$3)=PH),IF(AI201="","PH",IF(INDEX(Attendance!$O:$O,MATCH($B200&amp;AI$7,Attendance!$N:$N,0))&lt;"1200","PM","PN")),IF(AI$6="Sun",IF(AI201="","RD",IF(INDEX(Attendance!$O:$O,MATCH($B200&amp;AI$7,Attendance!$N:$N,0))&lt;"1200","RM","RN")),IF(AI201="",IF(AI$7="","",IF(INDEX(Attendance!$I:$I,MATCH($B200&amp;AI$7,Attendance!$N:$N,0))="ABS","AB","UL")),IF(INDEX(Attendance!$O:$O,MATCH($B200&amp;AI$7,Attendance!$N:$N,0))&lt;"1200","M","N")))),"")</f>
        <v/>
      </c>
      <c r="AJ200" s="83" t="str" cm="1">
        <f t="array" ref="AJ200">_xlfn.IFNA(IF(OR(VALUE(AJ$7&amp;$C$3)=PH),IF(AJ201="","PH",IF(INDEX(Attendance!$O:$O,MATCH($B200&amp;AJ$7,Attendance!$N:$N,0))&lt;"1200","PM","PN")),IF(AJ$6="Sun",IF(AJ201="","RD",IF(INDEX(Attendance!$O:$O,MATCH($B200&amp;AJ$7,Attendance!$N:$N,0))&lt;"1200","RM","RN")),IF(AJ201="",IF(AJ$7="","",IF(INDEX(Attendance!$I:$I,MATCH($B200&amp;AJ$7,Attendance!$N:$N,0))="ABS","AB","UL")),IF(INDEX(Attendance!$O:$O,MATCH($B200&amp;AJ$7,Attendance!$N:$N,0))&lt;"1200","M","N")))),"")</f>
        <v/>
      </c>
      <c r="AK200" s="258">
        <f>SUM(SUMIF(F200:AJ200,{"M","N","A"},F201:AJ201))</f>
        <v>168</v>
      </c>
      <c r="AL200" s="187">
        <f>SUM(SUMIF(F200:AJ200,{"M","N"},F202:AJ202),SUMIF(F200:AJ200,{"OM","ON"},F201:AJ201))</f>
        <v>57</v>
      </c>
      <c r="AM200" s="187">
        <f>SUM(SUMIF(F200:AJ200,{"PM","PN","RM","RN"},F201:AJ201))</f>
        <v>0</v>
      </c>
      <c r="AN200" s="187">
        <f>SUM(SUMIF(F200:AJ200,{"PM","PN"},F202:AJ202))</f>
        <v>0</v>
      </c>
      <c r="AO200" s="261">
        <f>SUM(F205:AJ205)</f>
        <v>105</v>
      </c>
      <c r="AP200" s="264">
        <f>SUM(F204:AJ204)</f>
        <v>20</v>
      </c>
      <c r="AQ200" s="188">
        <f>IF(D204="",0,SUM(COUNTIFS(F200:AJ200,{"M","N","A","OM","ON","OA","PM","PN","PA","RM","RN","RA"})))</f>
        <v>0</v>
      </c>
      <c r="AR200" s="74">
        <f>COUNTIF(F200:AJ200,"AL")</f>
        <v>0</v>
      </c>
      <c r="AS200" s="74">
        <f>COUNTIF(F200:AJ200,"MC")</f>
        <v>0</v>
      </c>
      <c r="AT200" s="74">
        <f>SUM(COUNTIF(F200:AJ200,{"RPH","PH"}))</f>
        <v>2</v>
      </c>
      <c r="AU200" s="255">
        <f t="shared" ref="AU200" si="35">_xlfn.IFNA(IF($B200="",0,AK200*$AK$5+SUM(AL205:AN205)+SUM(AO200:AP205)+SUM(AQ205:AT205)),"")</f>
        <v>1688.1499999999999</v>
      </c>
    </row>
    <row r="201" spans="1:47" s="213" customFormat="1" ht="33" customHeight="1" x14ac:dyDescent="0.35">
      <c r="A201" s="189"/>
      <c r="B201" s="184"/>
      <c r="C201" s="190" t="str">
        <f>_xlfn.IFNA(INDEX(Masterlist!D:D,MATCH(B200,Masterlist!B:B,0)),"")</f>
        <v>IC No. 37</v>
      </c>
      <c r="D201" s="88"/>
      <c r="E201" s="191" t="s">
        <v>174</v>
      </c>
      <c r="F201" s="192">
        <f>IFERROR(IF(F$6="Sun",INDEX(Attendance!$R:$R,MATCH($B200&amp;F$7,Attendance!$N:$N,0)),IF(INDEX(Attendance!$R:$R,MATCH($B200&amp;F$7,Attendance!$N:$N,0))="","",IF(INDEX(Attendance!$R:$R,MATCH($B200&amp;F$7,Attendance!$N:$N,0))&gt;8,8,INDEX(Attendance!$R:$R,MATCH($B200&amp;F$7,Attendance!$N:$N,0))))),"")</f>
        <v>8</v>
      </c>
      <c r="G201" s="192">
        <f>IFERROR(IF(G$6="Sun",INDEX(Attendance!$R:$R,MATCH($B200&amp;G$7,Attendance!$N:$N,0)),IF(INDEX(Attendance!$R:$R,MATCH($B200&amp;G$7,Attendance!$N:$N,0))="","",IF(INDEX(Attendance!$R:$R,MATCH($B200&amp;G$7,Attendance!$N:$N,0))&gt;8,8,INDEX(Attendance!$R:$R,MATCH($B200&amp;G$7,Attendance!$N:$N,0))))),"")</f>
        <v>8</v>
      </c>
      <c r="H201" s="192">
        <f>IFERROR(IF(H$6="Sun",INDEX(Attendance!$R:$R,MATCH($B200&amp;H$7,Attendance!$N:$N,0)),IF(INDEX(Attendance!$R:$R,MATCH($B200&amp;H$7,Attendance!$N:$N,0))="","",IF(INDEX(Attendance!$R:$R,MATCH($B200&amp;H$7,Attendance!$N:$N,0))&gt;8,8,INDEX(Attendance!$R:$R,MATCH($B200&amp;H$7,Attendance!$N:$N,0))))),"")</f>
        <v>8</v>
      </c>
      <c r="I201" s="192">
        <f>IFERROR(IF(I$6="Sun",INDEX(Attendance!$R:$R,MATCH($B200&amp;I$7,Attendance!$N:$N,0)),IF(INDEX(Attendance!$R:$R,MATCH($B200&amp;I$7,Attendance!$N:$N,0))="","",IF(INDEX(Attendance!$R:$R,MATCH($B200&amp;I$7,Attendance!$N:$N,0))&gt;8,8,INDEX(Attendance!$R:$R,MATCH($B200&amp;I$7,Attendance!$N:$N,0))))),"")</f>
        <v>8</v>
      </c>
      <c r="J201" s="192">
        <f>IFERROR(IF(J$6="Sun",INDEX(Attendance!$R:$R,MATCH($B200&amp;J$7,Attendance!$N:$N,0)),IF(INDEX(Attendance!$R:$R,MATCH($B200&amp;J$7,Attendance!$N:$N,0))="","",IF(INDEX(Attendance!$R:$R,MATCH($B200&amp;J$7,Attendance!$N:$N,0))&gt;8,8,INDEX(Attendance!$R:$R,MATCH($B200&amp;J$7,Attendance!$N:$N,0))))),"")</f>
        <v>8</v>
      </c>
      <c r="K201" s="192">
        <f>IFERROR(IF(K$6="Sun",INDEX(Attendance!$R:$R,MATCH($B200&amp;K$7,Attendance!$N:$N,0)),IF(INDEX(Attendance!$R:$R,MATCH($B200&amp;K$7,Attendance!$N:$N,0))="","",IF(INDEX(Attendance!$R:$R,MATCH($B200&amp;K$7,Attendance!$N:$N,0))&gt;8,8,INDEX(Attendance!$R:$R,MATCH($B200&amp;K$7,Attendance!$N:$N,0))))),"")</f>
        <v>8</v>
      </c>
      <c r="L201" s="192" t="str">
        <f>IFERROR(IF(L$6="Sun",INDEX(Attendance!$R:$R,MATCH($B200&amp;L$7,Attendance!$N:$N,0)),IF(INDEX(Attendance!$R:$R,MATCH($B200&amp;L$7,Attendance!$N:$N,0))="","",IF(INDEX(Attendance!$R:$R,MATCH($B200&amp;L$7,Attendance!$N:$N,0))&gt;8,8,INDEX(Attendance!$R:$R,MATCH($B200&amp;L$7,Attendance!$N:$N,0))))),"")</f>
        <v/>
      </c>
      <c r="M201" s="192">
        <f>IFERROR(IF(M$6="Sun",INDEX(Attendance!$R:$R,MATCH($B200&amp;M$7,Attendance!$N:$N,0)),IF(INDEX(Attendance!$R:$R,MATCH($B200&amp;M$7,Attendance!$N:$N,0))="","",IF(INDEX(Attendance!$R:$R,MATCH($B200&amp;M$7,Attendance!$N:$N,0))&gt;8,8,INDEX(Attendance!$R:$R,MATCH($B200&amp;M$7,Attendance!$N:$N,0))))),"")</f>
        <v>8</v>
      </c>
      <c r="N201" s="192">
        <f>IFERROR(IF(N$6="Sun",INDEX(Attendance!$R:$R,MATCH($B200&amp;N$7,Attendance!$N:$N,0)),IF(INDEX(Attendance!$R:$R,MATCH($B200&amp;N$7,Attendance!$N:$N,0))="","",IF(INDEX(Attendance!$R:$R,MATCH($B200&amp;N$7,Attendance!$N:$N,0))&gt;8,8,INDEX(Attendance!$R:$R,MATCH($B200&amp;N$7,Attendance!$N:$N,0))))),"")</f>
        <v>8</v>
      </c>
      <c r="O201" s="192">
        <f>IFERROR(IF(O$6="Sun",INDEX(Attendance!$R:$R,MATCH($B200&amp;O$7,Attendance!$N:$N,0)),IF(INDEX(Attendance!$R:$R,MATCH($B200&amp;O$7,Attendance!$N:$N,0))="","",IF(INDEX(Attendance!$R:$R,MATCH($B200&amp;O$7,Attendance!$N:$N,0))&gt;8,8,INDEX(Attendance!$R:$R,MATCH($B200&amp;O$7,Attendance!$N:$N,0))))),"")</f>
        <v>8</v>
      </c>
      <c r="P201" s="192">
        <f>IFERROR(IF(P$6="Sun",INDEX(Attendance!$R:$R,MATCH($B200&amp;P$7,Attendance!$N:$N,0)),IF(INDEX(Attendance!$R:$R,MATCH($B200&amp;P$7,Attendance!$N:$N,0))="","",IF(INDEX(Attendance!$R:$R,MATCH($B200&amp;P$7,Attendance!$N:$N,0))&gt;8,8,INDEX(Attendance!$R:$R,MATCH($B200&amp;P$7,Attendance!$N:$N,0))))),"")</f>
        <v>8</v>
      </c>
      <c r="Q201" s="192" t="str">
        <f>IFERROR(IF(Q$6="Sun",INDEX(Attendance!$R:$R,MATCH($B200&amp;Q$7,Attendance!$N:$N,0)),IF(INDEX(Attendance!$R:$R,MATCH($B200&amp;Q$7,Attendance!$N:$N,0))="","",IF(INDEX(Attendance!$R:$R,MATCH($B200&amp;Q$7,Attendance!$N:$N,0))&gt;8,8,INDEX(Attendance!$R:$R,MATCH($B200&amp;Q$7,Attendance!$N:$N,0))))),"")</f>
        <v/>
      </c>
      <c r="R201" s="192" t="str">
        <f>IFERROR(IF(R$6="Sun",INDEX(Attendance!$R:$R,MATCH($B200&amp;R$7,Attendance!$N:$N,0)),IF(INDEX(Attendance!$R:$R,MATCH($B200&amp;R$7,Attendance!$N:$N,0))="","",IF(INDEX(Attendance!$R:$R,MATCH($B200&amp;R$7,Attendance!$N:$N,0))&gt;8,8,INDEX(Attendance!$R:$R,MATCH($B200&amp;R$7,Attendance!$N:$N,0))))),"")</f>
        <v/>
      </c>
      <c r="S201" s="192" t="str">
        <f>IFERROR(IF(S$6="Sun",INDEX(Attendance!$R:$R,MATCH($B200&amp;S$7,Attendance!$N:$N,0)),IF(INDEX(Attendance!$R:$R,MATCH($B200&amp;S$7,Attendance!$N:$N,0))="","",IF(INDEX(Attendance!$R:$R,MATCH($B200&amp;S$7,Attendance!$N:$N,0))&gt;8,8,INDEX(Attendance!$R:$R,MATCH($B200&amp;S$7,Attendance!$N:$N,0))))),"")</f>
        <v/>
      </c>
      <c r="T201" s="192">
        <f>IFERROR(IF(T$6="Sun",INDEX(Attendance!$R:$R,MATCH($B200&amp;T$7,Attendance!$N:$N,0)),IF(INDEX(Attendance!$R:$R,MATCH($B200&amp;T$7,Attendance!$N:$N,0))="","",IF(INDEX(Attendance!$R:$R,MATCH($B200&amp;T$7,Attendance!$N:$N,0))&gt;8,8,INDEX(Attendance!$R:$R,MATCH($B200&amp;T$7,Attendance!$N:$N,0))))),"")</f>
        <v>8</v>
      </c>
      <c r="U201" s="192">
        <f>IFERROR(IF(U$6="Sun",INDEX(Attendance!$R:$R,MATCH($B200&amp;U$7,Attendance!$N:$N,0)),IF(INDEX(Attendance!$R:$R,MATCH($B200&amp;U$7,Attendance!$N:$N,0))="","",IF(INDEX(Attendance!$R:$R,MATCH($B200&amp;U$7,Attendance!$N:$N,0))&gt;8,8,INDEX(Attendance!$R:$R,MATCH($B200&amp;U$7,Attendance!$N:$N,0))))),"")</f>
        <v>8</v>
      </c>
      <c r="V201" s="192">
        <f>IFERROR(IF(V$6="Sun",INDEX(Attendance!$R:$R,MATCH($B200&amp;V$7,Attendance!$N:$N,0)),IF(INDEX(Attendance!$R:$R,MATCH($B200&amp;V$7,Attendance!$N:$N,0))="","",IF(INDEX(Attendance!$R:$R,MATCH($B200&amp;V$7,Attendance!$N:$N,0))&gt;8,8,INDEX(Attendance!$R:$R,MATCH($B200&amp;V$7,Attendance!$N:$N,0))))),"")</f>
        <v>8</v>
      </c>
      <c r="W201" s="192">
        <f>IFERROR(IF(W$6="Sun",INDEX(Attendance!$R:$R,MATCH($B200&amp;W$7,Attendance!$N:$N,0)),IF(INDEX(Attendance!$R:$R,MATCH($B200&amp;W$7,Attendance!$N:$N,0))="","",IF(INDEX(Attendance!$R:$R,MATCH($B200&amp;W$7,Attendance!$N:$N,0))&gt;8,8,INDEX(Attendance!$R:$R,MATCH($B200&amp;W$7,Attendance!$N:$N,0))))),"")</f>
        <v>8</v>
      </c>
      <c r="X201" s="192">
        <f>IFERROR(IF(X$6="Sun",INDEX(Attendance!$R:$R,MATCH($B200&amp;X$7,Attendance!$N:$N,0)),IF(INDEX(Attendance!$R:$R,MATCH($B200&amp;X$7,Attendance!$N:$N,0))="","",IF(INDEX(Attendance!$R:$R,MATCH($B200&amp;X$7,Attendance!$N:$N,0))&gt;8,8,INDEX(Attendance!$R:$R,MATCH($B200&amp;X$7,Attendance!$N:$N,0))))),"")</f>
        <v>8</v>
      </c>
      <c r="Y201" s="192">
        <f>IFERROR(IF(Y$6="Sun",INDEX(Attendance!$R:$R,MATCH($B200&amp;Y$7,Attendance!$N:$N,0)),IF(INDEX(Attendance!$R:$R,MATCH($B200&amp;Y$7,Attendance!$N:$N,0))="","",IF(INDEX(Attendance!$R:$R,MATCH($B200&amp;Y$7,Attendance!$N:$N,0))&gt;8,8,INDEX(Attendance!$R:$R,MATCH($B200&amp;Y$7,Attendance!$N:$N,0))))),"")</f>
        <v>8</v>
      </c>
      <c r="Z201" s="192" t="str">
        <f>IFERROR(IF(Z$6="Sun",INDEX(Attendance!$R:$R,MATCH($B200&amp;Z$7,Attendance!$N:$N,0)),IF(INDEX(Attendance!$R:$R,MATCH($B200&amp;Z$7,Attendance!$N:$N,0))="","",IF(INDEX(Attendance!$R:$R,MATCH($B200&amp;Z$7,Attendance!$N:$N,0))&gt;8,8,INDEX(Attendance!$R:$R,MATCH($B200&amp;Z$7,Attendance!$N:$N,0))))),"")</f>
        <v/>
      </c>
      <c r="AA201" s="192">
        <f>IFERROR(IF(AA$6="Sun",INDEX(Attendance!$R:$R,MATCH($B200&amp;AA$7,Attendance!$N:$N,0)),IF(INDEX(Attendance!$R:$R,MATCH($B200&amp;AA$7,Attendance!$N:$N,0))="","",IF(INDEX(Attendance!$R:$R,MATCH($B200&amp;AA$7,Attendance!$N:$N,0))&gt;8,8,INDEX(Attendance!$R:$R,MATCH($B200&amp;AA$7,Attendance!$N:$N,0))))),"")</f>
        <v>8</v>
      </c>
      <c r="AB201" s="192">
        <f>IFERROR(IF(AB$6="Sun",INDEX(Attendance!$R:$R,MATCH($B200&amp;AB$7,Attendance!$N:$N,0)),IF(INDEX(Attendance!$R:$R,MATCH($B200&amp;AB$7,Attendance!$N:$N,0))="","",IF(INDEX(Attendance!$R:$R,MATCH($B200&amp;AB$7,Attendance!$N:$N,0))&gt;8,8,INDEX(Attendance!$R:$R,MATCH($B200&amp;AB$7,Attendance!$N:$N,0))))),"")</f>
        <v>8</v>
      </c>
      <c r="AC201" s="192">
        <f>IFERROR(IF(AC$6="Sun",INDEX(Attendance!$R:$R,MATCH($B200&amp;AC$7,Attendance!$N:$N,0)),IF(INDEX(Attendance!$R:$R,MATCH($B200&amp;AC$7,Attendance!$N:$N,0))="","",IF(INDEX(Attendance!$R:$R,MATCH($B200&amp;AC$7,Attendance!$N:$N,0))&gt;8,8,INDEX(Attendance!$R:$R,MATCH($B200&amp;AC$7,Attendance!$N:$N,0))))),"")</f>
        <v>8</v>
      </c>
      <c r="AD201" s="192">
        <f>IFERROR(IF(AD$6="Sun",INDEX(Attendance!$R:$R,MATCH($B200&amp;AD$7,Attendance!$N:$N,0)),IF(INDEX(Attendance!$R:$R,MATCH($B200&amp;AD$7,Attendance!$N:$N,0))="","",IF(INDEX(Attendance!$R:$R,MATCH($B200&amp;AD$7,Attendance!$N:$N,0))&gt;8,8,INDEX(Attendance!$R:$R,MATCH($B200&amp;AD$7,Attendance!$N:$N,0))))),"")</f>
        <v>8</v>
      </c>
      <c r="AE201" s="192" t="str">
        <f>IFERROR(IF(AE$6="Sun",INDEX(Attendance!$R:$R,MATCH($B200&amp;AE$7,Attendance!$N:$N,0)),IF(INDEX(Attendance!$R:$R,MATCH($B200&amp;AE$7,Attendance!$N:$N,0))="","",IF(INDEX(Attendance!$R:$R,MATCH($B200&amp;AE$7,Attendance!$N:$N,0))&gt;8,8,INDEX(Attendance!$R:$R,MATCH($B200&amp;AE$7,Attendance!$N:$N,0))))),"")</f>
        <v/>
      </c>
      <c r="AF201" s="192">
        <f>IFERROR(IF(AF$6="Sun",INDEX(Attendance!$R:$R,MATCH($B200&amp;AF$7,Attendance!$N:$N,0)),IF(INDEX(Attendance!$R:$R,MATCH($B200&amp;AF$7,Attendance!$N:$N,0))="","",IF(INDEX(Attendance!$R:$R,MATCH($B200&amp;AF$7,Attendance!$N:$N,0))&gt;8,8,INDEX(Attendance!$R:$R,MATCH($B200&amp;AF$7,Attendance!$N:$N,0))))),"")</f>
        <v>8</v>
      </c>
      <c r="AG201" s="192" t="str">
        <f>IFERROR(IF(AG$6="Sun",INDEX(Attendance!$R:$R,MATCH($B200&amp;AG$7,Attendance!$N:$N,0)),IF(INDEX(Attendance!$R:$R,MATCH($B200&amp;AG$7,Attendance!$N:$N,0))="","",IF(INDEX(Attendance!$R:$R,MATCH($B200&amp;AG$7,Attendance!$N:$N,0))&gt;8,8,INDEX(Attendance!$R:$R,MATCH($B200&amp;AG$7,Attendance!$N:$N,0))))),"")</f>
        <v/>
      </c>
      <c r="AH201" s="192" t="str">
        <f>IFERROR(IF(AH$6="Sun",INDEX(Attendance!$R:$R,MATCH($B200&amp;AH$7,Attendance!$N:$N,0)),IF(INDEX(Attendance!$R:$R,MATCH($B200&amp;AH$7,Attendance!$N:$N,0))="","",IF(INDEX(Attendance!$R:$R,MATCH($B200&amp;AH$7,Attendance!$N:$N,0))&gt;8,8,INDEX(Attendance!$R:$R,MATCH($B200&amp;AH$7,Attendance!$N:$N,0))))),"")</f>
        <v/>
      </c>
      <c r="AI201" s="192" t="str">
        <f>IFERROR(IF(AI$6="Sun",INDEX(Attendance!$R:$R,MATCH($B200&amp;AI$7,Attendance!$N:$N,0)),IF(INDEX(Attendance!$R:$R,MATCH($B200&amp;AI$7,Attendance!$N:$N,0))="","",IF(INDEX(Attendance!$R:$R,MATCH($B200&amp;AI$7,Attendance!$N:$N,0))&gt;8,8,INDEX(Attendance!$R:$R,MATCH($B200&amp;AI$7,Attendance!$N:$N,0))))),"")</f>
        <v/>
      </c>
      <c r="AJ201" s="192" t="str">
        <f>IFERROR(IF(AJ$6="Sun",INDEX(Attendance!$R:$R,MATCH($B200&amp;AJ$7,Attendance!$N:$N,0)),IF(INDEX(Attendance!$R:$R,MATCH($B200&amp;AJ$7,Attendance!$N:$N,0))="","",IF(INDEX(Attendance!$R:$R,MATCH($B200&amp;AJ$7,Attendance!$N:$N,0))&gt;8,8,INDEX(Attendance!$R:$R,MATCH($B200&amp;AJ$7,Attendance!$N:$N,0))))),"")</f>
        <v/>
      </c>
      <c r="AK201" s="259"/>
      <c r="AL201" s="193">
        <f>ROUND((IF($C205="",Basic,MID($C205,FIND("RM",$C205)+3,4))+$AP200+$AQ205)/WorkDays/WorkHours*AL$6,4)</f>
        <v>8.7980999999999998</v>
      </c>
      <c r="AM201" s="193">
        <f>ROUND((IF($C205="",Basic,MID($C205,FIND("RM",$C205)+3,4))+$AP200+$AQ205)/WorkDays/WorkHours*AM$6,4)</f>
        <v>11.7308</v>
      </c>
      <c r="AN201" s="193">
        <f>ROUND((IF($C205="",Basic,MID($C205,FIND("RM",$C205)+3,4))+$AP200+$AQ205)/WorkDays/WorkHours*AN$6,4)</f>
        <v>17.5962</v>
      </c>
      <c r="AO201" s="262"/>
      <c r="AP201" s="265"/>
      <c r="AQ201" s="86"/>
      <c r="AR201" s="194"/>
      <c r="AS201" s="194"/>
      <c r="AT201" s="194"/>
      <c r="AU201" s="256"/>
    </row>
    <row r="202" spans="1:47" s="213" customFormat="1" ht="33" customHeight="1" x14ac:dyDescent="0.35">
      <c r="A202" s="189"/>
      <c r="B202" s="184"/>
      <c r="C202" s="195" t="str">
        <f>_xlfn.IFNA(INDEX(Masterlist!E:E,MATCH(B200,Masterlist!B:B,0)),"")</f>
        <v>Phone No. 37</v>
      </c>
      <c r="D202" s="1"/>
      <c r="E202" s="196" t="s">
        <v>175</v>
      </c>
      <c r="F202" s="197">
        <f>IFERROR(IF(F$6="Sun","",IF(INDEX(Attendance!$S:$S,MATCH($B200&amp;F$7,Attendance!$N:$N,0))=TRUE,"",IF(F201&lt;8,"",INDEX(Attendance!$G:$G,MATCH($B200&amp;F$7,Attendance!$N:$N,0))))),"")</f>
        <v>2</v>
      </c>
      <c r="G202" s="197">
        <f>IFERROR(IF(G$6="Sun","",IF(INDEX(Attendance!$S:$S,MATCH($B200&amp;G$7,Attendance!$N:$N,0))=TRUE,"",IF(G201&lt;8,"",INDEX(Attendance!$G:$G,MATCH($B200&amp;G$7,Attendance!$N:$N,0))))),"")</f>
        <v>2</v>
      </c>
      <c r="H202" s="197">
        <f>IFERROR(IF(H$6="Sun","",IF(INDEX(Attendance!$S:$S,MATCH($B200&amp;H$7,Attendance!$N:$N,0))=TRUE,"",IF(H201&lt;8,"",INDEX(Attendance!$G:$G,MATCH($B200&amp;H$7,Attendance!$N:$N,0))))),"")</f>
        <v>2</v>
      </c>
      <c r="I202" s="197">
        <f>IFERROR(IF(I$6="Sun","",IF(INDEX(Attendance!$S:$S,MATCH($B200&amp;I$7,Attendance!$N:$N,0))=TRUE,"",IF(I201&lt;8,"",INDEX(Attendance!$G:$G,MATCH($B200&amp;I$7,Attendance!$N:$N,0))))),"")</f>
        <v>2</v>
      </c>
      <c r="J202" s="197">
        <f>IFERROR(IF(J$6="Sun","",IF(INDEX(Attendance!$S:$S,MATCH($B200&amp;J$7,Attendance!$N:$N,0))=TRUE,"",IF(J201&lt;8,"",INDEX(Attendance!$G:$G,MATCH($B200&amp;J$7,Attendance!$N:$N,0))))),"")</f>
        <v>2</v>
      </c>
      <c r="K202" s="197">
        <f>IFERROR(IF(K$6="Sun","",IF(INDEX(Attendance!$S:$S,MATCH($B200&amp;K$7,Attendance!$N:$N,0))=TRUE,"",IF(K201&lt;8,"",INDEX(Attendance!$G:$G,MATCH($B200&amp;K$7,Attendance!$N:$N,0))))),"")</f>
        <v>2</v>
      </c>
      <c r="L202" s="197" t="str">
        <f>IFERROR(IF(L$6="Sun","",IF(INDEX(Attendance!$S:$S,MATCH($B200&amp;L$7,Attendance!$N:$N,0))=TRUE,"",IF(L201&lt;8,"",INDEX(Attendance!$G:$G,MATCH($B200&amp;L$7,Attendance!$N:$N,0))))),"")</f>
        <v/>
      </c>
      <c r="M202" s="197">
        <f>IFERROR(IF(M$6="Sun","",IF(INDEX(Attendance!$S:$S,MATCH($B200&amp;M$7,Attendance!$N:$N,0))=TRUE,"",IF(M201&lt;8,"",INDEX(Attendance!$G:$G,MATCH($B200&amp;M$7,Attendance!$N:$N,0))))),"")</f>
        <v>3</v>
      </c>
      <c r="N202" s="197">
        <f>IFERROR(IF(N$6="Sun","",IF(INDEX(Attendance!$S:$S,MATCH($B200&amp;N$7,Attendance!$N:$N,0))=TRUE,"",IF(N201&lt;8,"",INDEX(Attendance!$G:$G,MATCH($B200&amp;N$7,Attendance!$N:$N,0))))),"")</f>
        <v>3</v>
      </c>
      <c r="O202" s="197">
        <f>IFERROR(IF(O$6="Sun","",IF(INDEX(Attendance!$S:$S,MATCH($B200&amp;O$7,Attendance!$N:$N,0))=TRUE,"",IF(O201&lt;8,"",INDEX(Attendance!$G:$G,MATCH($B200&amp;O$7,Attendance!$N:$N,0))))),"")</f>
        <v>3</v>
      </c>
      <c r="P202" s="197">
        <f>IFERROR(IF(P$6="Sun","",IF(INDEX(Attendance!$S:$S,MATCH($B200&amp;P$7,Attendance!$N:$N,0))=TRUE,"",IF(P201&lt;8,"",INDEX(Attendance!$G:$G,MATCH($B200&amp;P$7,Attendance!$N:$N,0))))),"")</f>
        <v>3</v>
      </c>
      <c r="Q202" s="197">
        <f>IFERROR(IF(Q$6="Sun","",IF(INDEX(Attendance!$S:$S,MATCH($B200&amp;Q$7,Attendance!$N:$N,0))=TRUE,"",IF(Q201&lt;8,"",INDEX(Attendance!$G:$G,MATCH($B200&amp;Q$7,Attendance!$N:$N,0))))),"")</f>
        <v>0</v>
      </c>
      <c r="R202" s="197">
        <f>IFERROR(IF(R$6="Sun","",IF(INDEX(Attendance!$S:$S,MATCH($B200&amp;R$7,Attendance!$N:$N,0))=TRUE,"",IF(R201&lt;8,"",INDEX(Attendance!$G:$G,MATCH($B200&amp;R$7,Attendance!$N:$N,0))))),"")</f>
        <v>0</v>
      </c>
      <c r="S202" s="197" t="str">
        <f>IFERROR(IF(S$6="Sun","",IF(INDEX(Attendance!$S:$S,MATCH($B200&amp;S$7,Attendance!$N:$N,0))=TRUE,"",IF(S201&lt;8,"",INDEX(Attendance!$G:$G,MATCH($B200&amp;S$7,Attendance!$N:$N,0))))),"")</f>
        <v/>
      </c>
      <c r="T202" s="197">
        <f>IFERROR(IF(T$6="Sun","",IF(INDEX(Attendance!$S:$S,MATCH($B200&amp;T$7,Attendance!$N:$N,0))=TRUE,"",IF(T201&lt;8,"",INDEX(Attendance!$G:$G,MATCH($B200&amp;T$7,Attendance!$N:$N,0))))),"")</f>
        <v>3</v>
      </c>
      <c r="U202" s="197">
        <f>IFERROR(IF(U$6="Sun","",IF(INDEX(Attendance!$S:$S,MATCH($B200&amp;U$7,Attendance!$N:$N,0))=TRUE,"",IF(U201&lt;8,"",INDEX(Attendance!$G:$G,MATCH($B200&amp;U$7,Attendance!$N:$N,0))))),"")</f>
        <v>3</v>
      </c>
      <c r="V202" s="197">
        <f>IFERROR(IF(V$6="Sun","",IF(INDEX(Attendance!$S:$S,MATCH($B200&amp;V$7,Attendance!$N:$N,0))=TRUE,"",IF(V201&lt;8,"",INDEX(Attendance!$G:$G,MATCH($B200&amp;V$7,Attendance!$N:$N,0))))),"")</f>
        <v>3</v>
      </c>
      <c r="W202" s="197">
        <f>IFERROR(IF(W$6="Sun","",IF(INDEX(Attendance!$S:$S,MATCH($B200&amp;W$7,Attendance!$N:$N,0))=TRUE,"",IF(W201&lt;8,"",INDEX(Attendance!$G:$G,MATCH($B200&amp;W$7,Attendance!$N:$N,0))))),"")</f>
        <v>3</v>
      </c>
      <c r="X202" s="197">
        <f>IFERROR(IF(X$6="Sun","",IF(INDEX(Attendance!$S:$S,MATCH($B200&amp;X$7,Attendance!$N:$N,0))=TRUE,"",IF(X201&lt;8,"",INDEX(Attendance!$G:$G,MATCH($B200&amp;X$7,Attendance!$N:$N,0))))),"")</f>
        <v>3</v>
      </c>
      <c r="Y202" s="197">
        <f>IFERROR(IF(Y$6="Sun","",IF(INDEX(Attendance!$S:$S,MATCH($B200&amp;Y$7,Attendance!$N:$N,0))=TRUE,"",IF(Y201&lt;8,"",INDEX(Attendance!$G:$G,MATCH($B200&amp;Y$7,Attendance!$N:$N,0))))),"")</f>
        <v>3</v>
      </c>
      <c r="Z202" s="197" t="str">
        <f>IFERROR(IF(Z$6="Sun","",IF(INDEX(Attendance!$S:$S,MATCH($B200&amp;Z$7,Attendance!$N:$N,0))=TRUE,"",IF(Z201&lt;8,"",INDEX(Attendance!$G:$G,MATCH($B200&amp;Z$7,Attendance!$N:$N,0))))),"")</f>
        <v/>
      </c>
      <c r="AA202" s="197">
        <f>IFERROR(IF(AA$6="Sun","",IF(INDEX(Attendance!$S:$S,MATCH($B200&amp;AA$7,Attendance!$N:$N,0))=TRUE,"",IF(AA201&lt;8,"",INDEX(Attendance!$G:$G,MATCH($B200&amp;AA$7,Attendance!$N:$N,0))))),"")</f>
        <v>3</v>
      </c>
      <c r="AB202" s="197">
        <f>IFERROR(IF(AB$6="Sun","",IF(INDEX(Attendance!$S:$S,MATCH($B200&amp;AB$7,Attendance!$N:$N,0))=TRUE,"",IF(AB201&lt;8,"",INDEX(Attendance!$G:$G,MATCH($B200&amp;AB$7,Attendance!$N:$N,0))))),"")</f>
        <v>3</v>
      </c>
      <c r="AC202" s="197">
        <f>IFERROR(IF(AC$6="Sun","",IF(INDEX(Attendance!$S:$S,MATCH($B200&amp;AC$7,Attendance!$N:$N,0))=TRUE,"",IF(AC201&lt;8,"",INDEX(Attendance!$G:$G,MATCH($B200&amp;AC$7,Attendance!$N:$N,0))))),"")</f>
        <v>3</v>
      </c>
      <c r="AD202" s="197">
        <f>IFERROR(IF(AD$6="Sun","",IF(INDEX(Attendance!$S:$S,MATCH($B200&amp;AD$7,Attendance!$N:$N,0))=TRUE,"",IF(AD201&lt;8,"",INDEX(Attendance!$G:$G,MATCH($B200&amp;AD$7,Attendance!$N:$N,0))))),"")</f>
        <v>3</v>
      </c>
      <c r="AE202" s="197">
        <f>IFERROR(IF(AE$6="Sun","",IF(INDEX(Attendance!$S:$S,MATCH($B200&amp;AE$7,Attendance!$N:$N,0))=TRUE,"",IF(AE201&lt;8,"",INDEX(Attendance!$G:$G,MATCH($B200&amp;AE$7,Attendance!$N:$N,0))))),"")</f>
        <v>0</v>
      </c>
      <c r="AF202" s="197">
        <f>IFERROR(IF(AF$6="Sun","",IF(INDEX(Attendance!$S:$S,MATCH($B200&amp;AF$7,Attendance!$N:$N,0))=TRUE,"",IF(AF201&lt;8,"",INDEX(Attendance!$G:$G,MATCH($B200&amp;AF$7,Attendance!$N:$N,0))))),"")</f>
        <v>3</v>
      </c>
      <c r="AG202" s="197" t="str">
        <f>IFERROR(IF(AG$6="Sun","",IF(INDEX(Attendance!$S:$S,MATCH($B200&amp;AG$7,Attendance!$N:$N,0))=TRUE,"",IF(AG201&lt;8,"",INDEX(Attendance!$G:$G,MATCH($B200&amp;AG$7,Attendance!$N:$N,0))))),"")</f>
        <v/>
      </c>
      <c r="AH202" s="197" t="str">
        <f>IFERROR(IF(AH$6="Sun","",IF(INDEX(Attendance!$S:$S,MATCH($B200&amp;AH$7,Attendance!$N:$N,0))=TRUE,"",IF(AH201&lt;8,"",INDEX(Attendance!$G:$G,MATCH($B200&amp;AH$7,Attendance!$N:$N,0))))),"")</f>
        <v/>
      </c>
      <c r="AI202" s="197" t="str">
        <f>IFERROR(IF(AI$6="Sun","",IF(INDEX(Attendance!$S:$S,MATCH($B200&amp;AI$7,Attendance!$N:$N,0))=TRUE,"",IF(AI201&lt;8,"",INDEX(Attendance!$G:$G,MATCH($B200&amp;AI$7,Attendance!$N:$N,0))))),"")</f>
        <v/>
      </c>
      <c r="AJ202" s="197" t="str">
        <f>IFERROR(IF(AJ$6="Sun","",IF(INDEX(Attendance!$S:$S,MATCH($B200&amp;AJ$7,Attendance!$N:$N,0))=TRUE,"",IF(AJ201&lt;8,"",INDEX(Attendance!$G:$G,MATCH($B200&amp;AJ$7,Attendance!$N:$N,0))))),"")</f>
        <v/>
      </c>
      <c r="AK202" s="259"/>
      <c r="AL202" s="198"/>
      <c r="AM202" s="198"/>
      <c r="AN202" s="198"/>
      <c r="AO202" s="262"/>
      <c r="AP202" s="265"/>
      <c r="AQ202" s="86"/>
      <c r="AR202" s="194"/>
      <c r="AS202" s="194"/>
      <c r="AT202" s="194"/>
      <c r="AU202" s="256"/>
    </row>
    <row r="203" spans="1:47" s="213" customFormat="1" ht="33" customHeight="1" x14ac:dyDescent="0.35">
      <c r="A203" s="189"/>
      <c r="B203" s="184"/>
      <c r="C203" s="195" t="str">
        <f>_xlfn.IFNA(INDEX(Masterlist!F:F,MATCH(B200,Masterlist!B:B,0)),"")</f>
        <v>Acc No. 37 Bank Code 37</v>
      </c>
      <c r="D203" s="88"/>
      <c r="E203" s="196"/>
      <c r="F203" s="199"/>
      <c r="G203" s="200"/>
      <c r="H203" s="192"/>
      <c r="I203" s="192"/>
      <c r="J203" s="192"/>
      <c r="K203" s="192"/>
      <c r="L203" s="192"/>
      <c r="M203" s="192"/>
      <c r="N203" s="192"/>
      <c r="O203" s="192"/>
      <c r="P203" s="192"/>
      <c r="Q203" s="201"/>
      <c r="R203" s="201"/>
      <c r="S203" s="192"/>
      <c r="T203" s="192"/>
      <c r="U203" s="192"/>
      <c r="V203" s="192"/>
      <c r="W203" s="192"/>
      <c r="X203" s="192"/>
      <c r="Y203" s="192"/>
      <c r="Z203" s="192"/>
      <c r="AA203" s="192"/>
      <c r="AB203" s="192"/>
      <c r="AC203" s="192"/>
      <c r="AD203" s="192"/>
      <c r="AE203" s="192"/>
      <c r="AF203" s="192"/>
      <c r="AG203" s="192"/>
      <c r="AH203" s="192"/>
      <c r="AI203" s="192"/>
      <c r="AJ203" s="192"/>
      <c r="AK203" s="259"/>
      <c r="AL203" s="198"/>
      <c r="AM203" s="198"/>
      <c r="AN203" s="198"/>
      <c r="AO203" s="262"/>
      <c r="AP203" s="265"/>
      <c r="AQ203" s="86"/>
      <c r="AR203" s="194"/>
      <c r="AS203" s="194"/>
      <c r="AT203" s="194"/>
      <c r="AU203" s="256"/>
    </row>
    <row r="204" spans="1:47" s="213" customFormat="1" ht="33" customHeight="1" x14ac:dyDescent="0.35">
      <c r="A204" s="189"/>
      <c r="B204" s="184"/>
      <c r="C204" s="202">
        <f>_xlfn.IFNA(INDEX(Masterlist!I:I,MATCH(B200,Masterlist!B:B,0)),"")</f>
        <v>43878</v>
      </c>
      <c r="D204" s="226" t="str">
        <f>_xlfn.IFNA(IF(INDEX(Attendance!H:H,MATCH(B200,Attendance!$A:$A,0))="VMI","SCOPE ALLW",""),"")</f>
        <v/>
      </c>
      <c r="E204" s="196" t="s">
        <v>13</v>
      </c>
      <c r="F204" s="203">
        <f>IFERROR(IF(AND(RIGHT(F200,1)="N",VALUE(F201)&gt;=8),Database!$I$3,""),"")</f>
        <v>2</v>
      </c>
      <c r="G204" s="192">
        <f>IFERROR(IF(AND(RIGHT(G200,1)="N",VALUE(G201)&gt;=8),Database!$I$3,""),"")</f>
        <v>2</v>
      </c>
      <c r="H204" s="199">
        <f>IFERROR(IF(AND(RIGHT(H200,1)="N",VALUE(H201)&gt;=8),Database!$I$3,""),"")</f>
        <v>2</v>
      </c>
      <c r="I204" s="192">
        <f>IFERROR(IF(AND(RIGHT(I200,1)="N",VALUE(I201)&gt;=8),Database!$I$3,""),"")</f>
        <v>2</v>
      </c>
      <c r="J204" s="192">
        <f>IFERROR(IF(AND(RIGHT(J200,1)="N",VALUE(J201)&gt;=8),Database!$I$3,""),"")</f>
        <v>2</v>
      </c>
      <c r="K204" s="192">
        <f>IFERROR(IF(AND(RIGHT(K200,1)="N",VALUE(K201)&gt;=8),Database!$I$3,""),"")</f>
        <v>2</v>
      </c>
      <c r="L204" s="192" t="str">
        <f>IFERROR(IF(AND(RIGHT(L200,1)="N",VALUE(L201)&gt;=8),Database!$I$3,""),"")</f>
        <v/>
      </c>
      <c r="M204" s="192">
        <f>IFERROR(IF(AND(RIGHT(M200,1)="N",VALUE(M201)&gt;=8),Database!$I$3,""),"")</f>
        <v>2</v>
      </c>
      <c r="N204" s="192">
        <f>IFERROR(IF(AND(RIGHT(N200,1)="N",VALUE(N201)&gt;=8),Database!$I$3,""),"")</f>
        <v>2</v>
      </c>
      <c r="O204" s="192">
        <f>IFERROR(IF(AND(RIGHT(O200,1)="N",VALUE(O201)&gt;=8),Database!$I$3,""),"")</f>
        <v>2</v>
      </c>
      <c r="P204" s="192">
        <f>IFERROR(IF(AND(RIGHT(P200,1)="N",VALUE(P201)&gt;=8),Database!$I$3,""),"")</f>
        <v>2</v>
      </c>
      <c r="Q204" s="192" t="str">
        <f>IFERROR(IF(AND(RIGHT(Q200,1)="N",VALUE(Q201)&gt;=8),Database!$I$3,""),"")</f>
        <v/>
      </c>
      <c r="R204" s="192" t="str">
        <f>IFERROR(IF(AND(RIGHT(R200,1)="N",VALUE(R201)&gt;=8),Database!$I$3,""),"")</f>
        <v/>
      </c>
      <c r="S204" s="192" t="str">
        <f>IFERROR(IF(AND(RIGHT(S200,1)="N",VALUE(S201)&gt;=8),Database!$I$3,""),"")</f>
        <v/>
      </c>
      <c r="T204" s="192" t="str">
        <f>IFERROR(IF(AND(RIGHT(T200,1)="N",VALUE(T201)&gt;=8),Database!$I$3,""),"")</f>
        <v/>
      </c>
      <c r="U204" s="192" t="str">
        <f>IFERROR(IF(AND(RIGHT(U200,1)="N",VALUE(U201)&gt;=8),Database!$I$3,""),"")</f>
        <v/>
      </c>
      <c r="V204" s="192" t="str">
        <f>IFERROR(IF(AND(RIGHT(V200,1)="N",VALUE(V201)&gt;=8),Database!$I$3,""),"")</f>
        <v/>
      </c>
      <c r="W204" s="192" t="str">
        <f>IFERROR(IF(AND(RIGHT(W200,1)="N",VALUE(W201)&gt;=8),Database!$I$3,""),"")</f>
        <v/>
      </c>
      <c r="X204" s="192" t="str">
        <f>IFERROR(IF(AND(RIGHT(X200,1)="N",VALUE(X201)&gt;=8),Database!$I$3,""),"")</f>
        <v/>
      </c>
      <c r="Y204" s="192" t="str">
        <f>IFERROR(IF(AND(RIGHT(Y200,1)="N",VALUE(Y201)&gt;=8),Database!$I$3,""),"")</f>
        <v/>
      </c>
      <c r="Z204" s="192" t="str">
        <f>IFERROR(IF(AND(RIGHT(Z200,1)="N",VALUE(Z201)&gt;=8),Database!$I$3,""),"")</f>
        <v/>
      </c>
      <c r="AA204" s="192" t="str">
        <f>IFERROR(IF(AND(RIGHT(AA200,1)="N",VALUE(AA201)&gt;=8),Database!$I$3,""),"")</f>
        <v/>
      </c>
      <c r="AB204" s="192" t="str">
        <f>IFERROR(IF(AND(RIGHT(AB200,1)="N",VALUE(AB201)&gt;=8),Database!$I$3,""),"")</f>
        <v/>
      </c>
      <c r="AC204" s="192" t="str">
        <f>IFERROR(IF(AND(RIGHT(AC200,1)="N",VALUE(AC201)&gt;=8),Database!$I$3,""),"")</f>
        <v/>
      </c>
      <c r="AD204" s="192" t="str">
        <f>IFERROR(IF(AND(RIGHT(AD200,1)="N",VALUE(AD201)&gt;=8),Database!$I$3,""),"")</f>
        <v/>
      </c>
      <c r="AE204" s="192" t="str">
        <f>IFERROR(IF(AND(RIGHT(AE200,1)="N",VALUE(AE201)&gt;=8),Database!$I$3,""),"")</f>
        <v/>
      </c>
      <c r="AF204" s="192" t="str">
        <f>IFERROR(IF(AND(RIGHT(AF200,1)="N",VALUE(AF201)&gt;=8),Database!$I$3,""),"")</f>
        <v/>
      </c>
      <c r="AG204" s="192" t="str">
        <f>IFERROR(IF(AND(RIGHT(AG200,1)="N",VALUE(AG201)&gt;=8),Database!$I$3,""),"")</f>
        <v/>
      </c>
      <c r="AH204" s="192" t="str">
        <f>IFERROR(IF(AND(RIGHT(AH200,1)="N",VALUE(AH201)&gt;=8),Database!$I$3,""),"")</f>
        <v/>
      </c>
      <c r="AI204" s="192" t="str">
        <f>IFERROR(IF(AND(RIGHT(AI200,1)="N",VALUE(AI201)&gt;=8),Database!$I$3,""),"")</f>
        <v/>
      </c>
      <c r="AJ204" s="192" t="str">
        <f>IFERROR(IF(AND(RIGHT(AJ200,1)="N",VALUE(AJ201)&gt;=8),Database!$I$3,""),"")</f>
        <v/>
      </c>
      <c r="AK204" s="259"/>
      <c r="AL204" s="204"/>
      <c r="AM204" s="198"/>
      <c r="AN204" s="198"/>
      <c r="AO204" s="262"/>
      <c r="AP204" s="265"/>
      <c r="AQ204" s="86"/>
      <c r="AR204" s="194"/>
      <c r="AS204" s="194"/>
      <c r="AT204" s="194"/>
      <c r="AU204" s="256"/>
    </row>
    <row r="205" spans="1:47" s="213" customFormat="1" ht="33" customHeight="1" thickBot="1" x14ac:dyDescent="0.4">
      <c r="A205" s="189"/>
      <c r="B205" s="205"/>
      <c r="C205" s="222"/>
      <c r="D205" s="28"/>
      <c r="E205" s="206" t="s">
        <v>176</v>
      </c>
      <c r="F205" s="207">
        <f>IFERROR(IF(INDEX(Attendance!$T:$T,MATCH($B200&amp;F$7,Attendance!$N:$N,0))=TRUE,"L",IF(SUM(F201:F202)&gt;=10,5,"")),"")</f>
        <v>5</v>
      </c>
      <c r="G205" s="207">
        <f>IFERROR(IF(INDEX(Attendance!$T:$T,MATCH($B200&amp;G$7,Attendance!$N:$N,0))=TRUE,"L",IF(SUM(G201:G202)&gt;=10,5,"")),"")</f>
        <v>5</v>
      </c>
      <c r="H205" s="208">
        <f>IFERROR(IF(INDEX(Attendance!$T:$T,MATCH($B200&amp;H$7,Attendance!$N:$N,0))=TRUE,"L",IF(SUM(H201:H202)&gt;=10,5,"")),"")</f>
        <v>5</v>
      </c>
      <c r="I205" s="208">
        <f>IFERROR(IF(INDEX(Attendance!$T:$T,MATCH($B200&amp;I$7,Attendance!$N:$N,0))=TRUE,"L",IF(SUM(I201:I202)&gt;=10,5,"")),"")</f>
        <v>5</v>
      </c>
      <c r="J205" s="208">
        <f>IFERROR(IF(INDEX(Attendance!$T:$T,MATCH($B200&amp;J$7,Attendance!$N:$N,0))=TRUE,"L",IF(SUM(J201:J202)&gt;=10,5,"")),"")</f>
        <v>5</v>
      </c>
      <c r="K205" s="208">
        <f>IFERROR(IF(INDEX(Attendance!$T:$T,MATCH($B200&amp;K$7,Attendance!$N:$N,0))=TRUE,"L",IF(SUM(K201:K202)&gt;=10,5,"")),"")</f>
        <v>5</v>
      </c>
      <c r="L205" s="208" t="str">
        <f>IFERROR(IF(INDEX(Attendance!$T:$T,MATCH($B200&amp;L$7,Attendance!$N:$N,0))=TRUE,"L",IF(SUM(L201:L202)&gt;=10,5,"")),"")</f>
        <v/>
      </c>
      <c r="M205" s="208">
        <f>IFERROR(IF(INDEX(Attendance!$T:$T,MATCH($B200&amp;M$7,Attendance!$N:$N,0))=TRUE,"L",IF(SUM(M201:M202)&gt;=10,5,"")),"")</f>
        <v>5</v>
      </c>
      <c r="N205" s="208">
        <f>IFERROR(IF(INDEX(Attendance!$T:$T,MATCH($B200&amp;N$7,Attendance!$N:$N,0))=TRUE,"L",IF(SUM(N201:N202)&gt;=10,5,"")),"")</f>
        <v>5</v>
      </c>
      <c r="O205" s="208">
        <f>IFERROR(IF(INDEX(Attendance!$T:$T,MATCH($B200&amp;O$7,Attendance!$N:$N,0))=TRUE,"L",IF(SUM(O201:O202)&gt;=10,5,"")),"")</f>
        <v>5</v>
      </c>
      <c r="P205" s="208">
        <f>IFERROR(IF(INDEX(Attendance!$T:$T,MATCH($B200&amp;P$7,Attendance!$N:$N,0))=TRUE,"L",IF(SUM(P201:P202)&gt;=10,5,"")),"")</f>
        <v>5</v>
      </c>
      <c r="Q205" s="208" t="str">
        <f>IFERROR(IF(INDEX(Attendance!$T:$T,MATCH($B200&amp;Q$7,Attendance!$N:$N,0))=TRUE,"L",IF(SUM(Q201:Q202)&gt;=10,5,"")),"")</f>
        <v/>
      </c>
      <c r="R205" s="208" t="str">
        <f>IFERROR(IF(INDEX(Attendance!$T:$T,MATCH($B200&amp;R$7,Attendance!$N:$N,0))=TRUE,"L",IF(SUM(R201:R202)&gt;=10,5,"")),"")</f>
        <v/>
      </c>
      <c r="S205" s="208" t="str">
        <f>IFERROR(IF(INDEX(Attendance!$T:$T,MATCH($B200&amp;S$7,Attendance!$N:$N,0))=TRUE,"L",IF(SUM(S201:S202)&gt;=10,5,"")),"")</f>
        <v/>
      </c>
      <c r="T205" s="208">
        <f>IFERROR(IF(INDEX(Attendance!$T:$T,MATCH($B200&amp;T$7,Attendance!$N:$N,0))=TRUE,"L",IF(SUM(T201:T202)&gt;=10,5,"")),"")</f>
        <v>5</v>
      </c>
      <c r="U205" s="208">
        <f>IFERROR(IF(INDEX(Attendance!$T:$T,MATCH($B200&amp;U$7,Attendance!$N:$N,0))=TRUE,"L",IF(SUM(U201:U202)&gt;=10,5,"")),"")</f>
        <v>5</v>
      </c>
      <c r="V205" s="208">
        <f>IFERROR(IF(INDEX(Attendance!$T:$T,MATCH($B200&amp;V$7,Attendance!$N:$N,0))=TRUE,"L",IF(SUM(V201:V202)&gt;=10,5,"")),"")</f>
        <v>5</v>
      </c>
      <c r="W205" s="208">
        <f>IFERROR(IF(INDEX(Attendance!$T:$T,MATCH($B200&amp;W$7,Attendance!$N:$N,0))=TRUE,"L",IF(SUM(W201:W202)&gt;=10,5,"")),"")</f>
        <v>5</v>
      </c>
      <c r="X205" s="208">
        <f>IFERROR(IF(INDEX(Attendance!$T:$T,MATCH($B200&amp;X$7,Attendance!$N:$N,0))=TRUE,"L",IF(SUM(X201:X202)&gt;=10,5,"")),"")</f>
        <v>5</v>
      </c>
      <c r="Y205" s="208">
        <f>IFERROR(IF(INDEX(Attendance!$T:$T,MATCH($B200&amp;Y$7,Attendance!$N:$N,0))=TRUE,"L",IF(SUM(Y201:Y202)&gt;=10,5,"")),"")</f>
        <v>5</v>
      </c>
      <c r="Z205" s="208" t="str">
        <f>IFERROR(IF(INDEX(Attendance!$T:$T,MATCH($B200&amp;Z$7,Attendance!$N:$N,0))=TRUE,"L",IF(SUM(Z201:Z202)&gt;=10,5,"")),"")</f>
        <v/>
      </c>
      <c r="AA205" s="208">
        <f>IFERROR(IF(INDEX(Attendance!$T:$T,MATCH($B200&amp;AA$7,Attendance!$N:$N,0))=TRUE,"L",IF(SUM(AA201:AA202)&gt;=10,5,"")),"")</f>
        <v>5</v>
      </c>
      <c r="AB205" s="208">
        <f>IFERROR(IF(INDEX(Attendance!$T:$T,MATCH($B200&amp;AB$7,Attendance!$N:$N,0))=TRUE,"L",IF(SUM(AB201:AB202)&gt;=10,5,"")),"")</f>
        <v>5</v>
      </c>
      <c r="AC205" s="208">
        <f>IFERROR(IF(INDEX(Attendance!$T:$T,MATCH($B200&amp;AC$7,Attendance!$N:$N,0))=TRUE,"L",IF(SUM(AC201:AC202)&gt;=10,5,"")),"")</f>
        <v>5</v>
      </c>
      <c r="AD205" s="208">
        <f>IFERROR(IF(INDEX(Attendance!$T:$T,MATCH($B200&amp;AD$7,Attendance!$N:$N,0))=TRUE,"L",IF(SUM(AD201:AD202)&gt;=10,5,"")),"")</f>
        <v>5</v>
      </c>
      <c r="AE205" s="208" t="str">
        <f>IFERROR(IF(INDEX(Attendance!$T:$T,MATCH($B200&amp;AE$7,Attendance!$N:$N,0))=TRUE,"L",IF(SUM(AE201:AE202)&gt;=10,5,"")),"")</f>
        <v/>
      </c>
      <c r="AF205" s="208">
        <f>IFERROR(IF(INDEX(Attendance!$T:$T,MATCH($B200&amp;AF$7,Attendance!$N:$N,0))=TRUE,"L",IF(SUM(AF201:AF202)&gt;=10,5,"")),"")</f>
        <v>5</v>
      </c>
      <c r="AG205" s="208" t="str">
        <f>IFERROR(IF(INDEX(Attendance!$T:$T,MATCH($B200&amp;AG$7,Attendance!$N:$N,0))=TRUE,"L",IF(SUM(AG201:AG202)&gt;=10,5,"")),"")</f>
        <v/>
      </c>
      <c r="AH205" s="208" t="str">
        <f>IFERROR(IF(INDEX(Attendance!$T:$T,MATCH($B200&amp;AH$7,Attendance!$N:$N,0))=TRUE,"L",IF(SUM(AH201:AH202)&gt;=10,5,"")),"")</f>
        <v/>
      </c>
      <c r="AI205" s="208" t="str">
        <f>IFERROR(IF(INDEX(Attendance!$T:$T,MATCH($B200&amp;AI$7,Attendance!$N:$N,0))=TRUE,"L",IF(SUM(AI201:AI202)&gt;=10,5,"")),"")</f>
        <v/>
      </c>
      <c r="AJ205" s="208" t="str">
        <f>IFERROR(IF(INDEX(Attendance!$T:$T,MATCH($B200&amp;AJ$7,Attendance!$N:$N,0))=TRUE,"L",IF(SUM(AJ201:AJ202)&gt;=10,5,"")),"")</f>
        <v/>
      </c>
      <c r="AK205" s="260"/>
      <c r="AL205" s="209">
        <f>ROUND(AL200*AL201,2)</f>
        <v>501.49</v>
      </c>
      <c r="AM205" s="209">
        <f>ROUND(AM200*AM201,2)</f>
        <v>0</v>
      </c>
      <c r="AN205" s="209">
        <f>ROUND(AN200*AN201,2)</f>
        <v>0</v>
      </c>
      <c r="AO205" s="263"/>
      <c r="AP205" s="266"/>
      <c r="AQ205" s="210">
        <f>AQ200*$AQ$5</f>
        <v>0</v>
      </c>
      <c r="AR205" s="211">
        <f>AR200*ROUND(IF($C205="",Basic,MID($C205,FIND("RM",$C205)+3,4))/WorkDays,2)</f>
        <v>0</v>
      </c>
      <c r="AS205" s="211">
        <f>AS200*ROUND(IF($C205="",Basic,MID($C205,FIND("RM",$C205)+3,4))/WorkDays,2)</f>
        <v>0</v>
      </c>
      <c r="AT205" s="211">
        <f>AT200*ROUND(IF($C205="",Basic,MID($C205,FIND("RM",$C205)+3,4))/WorkDays,2)</f>
        <v>92.3</v>
      </c>
      <c r="AU205" s="257"/>
    </row>
    <row r="206" spans="1:47" s="213" customFormat="1" ht="33" customHeight="1" x14ac:dyDescent="0.35">
      <c r="A206" s="175">
        <f t="shared" ref="A206:A260" si="36">IF((ROW()-ROW(A$6)-2)/6=ROUNDUP((ROW()-ROW(A$6)-2)/6,0),(ROW()-ROW(A$6)-2)/6+1,"")</f>
        <v>34</v>
      </c>
      <c r="B206" s="184" t="str">
        <f>_xlfn.IFNA(INDEX(Attendance!$A:$A,MATCH(A206,Attendance!$M:$M,0)),"")</f>
        <v>Code 40</v>
      </c>
      <c r="C206" s="185" t="str">
        <f>_xlfn.IFNA(INDEX(Masterlist!C:C,MATCH(B206,Masterlist!B:B,0)),"")</f>
        <v>Name 40</v>
      </c>
      <c r="D206" s="87"/>
      <c r="E206" s="186" t="s">
        <v>173</v>
      </c>
      <c r="F206" s="83" t="str" cm="1">
        <f t="array" ref="F206">_xlfn.IFNA(IF(OR(VALUE(F$7&amp;$C$3)=PH),IF(F207="","PH",IF(INDEX(Attendance!$O:$O,MATCH($B206&amp;F$7,Attendance!$N:$N,0))&lt;"1200","PM","PN")),IF(F$6="Sun",IF(F207="","RD",IF(INDEX(Attendance!$O:$O,MATCH($B206&amp;F$7,Attendance!$N:$N,0))&lt;"1200","RM","RN")),IF(F207="",IF(F$7="","",IF(INDEX(Attendance!$I:$I,MATCH($B206&amp;F$7,Attendance!$N:$N,0))="ABS","AB","UL")),IF(INDEX(Attendance!$O:$O,MATCH($B206&amp;F$7,Attendance!$N:$N,0))&lt;"1200","M","N")))),"")</f>
        <v>N</v>
      </c>
      <c r="G206" s="83" t="str" cm="1">
        <f t="array" ref="G206">_xlfn.IFNA(IF(OR(VALUE(G$7&amp;$C$3)=PH),IF(G207="","PH",IF(INDEX(Attendance!$O:$O,MATCH($B206&amp;G$7,Attendance!$N:$N,0))&lt;"1200","PM","PN")),IF(G$6="Sun",IF(G207="","RD",IF(INDEX(Attendance!$O:$O,MATCH($B206&amp;G$7,Attendance!$N:$N,0))&lt;"1200","RM","RN")),IF(G207="",IF(G$7="","",IF(INDEX(Attendance!$I:$I,MATCH($B206&amp;G$7,Attendance!$N:$N,0))="ABS","AB","UL")),IF(INDEX(Attendance!$O:$O,MATCH($B206&amp;G$7,Attendance!$N:$N,0))&lt;"1200","M","N")))),"")</f>
        <v>N</v>
      </c>
      <c r="H206" s="83" t="str" cm="1">
        <f t="array" ref="H206">_xlfn.IFNA(IF(OR(VALUE(H$7&amp;$C$3)=PH),IF(H207="","PH",IF(INDEX(Attendance!$O:$O,MATCH($B206&amp;H$7,Attendance!$N:$N,0))&lt;"1200","PM","PN")),IF(H$6="Sun",IF(H207="","RD",IF(INDEX(Attendance!$O:$O,MATCH($B206&amp;H$7,Attendance!$N:$N,0))&lt;"1200","RM","RN")),IF(H207="",IF(H$7="","",IF(INDEX(Attendance!$I:$I,MATCH($B206&amp;H$7,Attendance!$N:$N,0))="ABS","AB","UL")),IF(INDEX(Attendance!$O:$O,MATCH($B206&amp;H$7,Attendance!$N:$N,0))&lt;"1200","M","N")))),"")</f>
        <v>N</v>
      </c>
      <c r="I206" s="83" t="str" cm="1">
        <f t="array" ref="I206">_xlfn.IFNA(IF(OR(VALUE(I$7&amp;$C$3)=PH),IF(I207="","PH",IF(INDEX(Attendance!$O:$O,MATCH($B206&amp;I$7,Attendance!$N:$N,0))&lt;"1200","PM","PN")),IF(I$6="Sun",IF(I207="","RD",IF(INDEX(Attendance!$O:$O,MATCH($B206&amp;I$7,Attendance!$N:$N,0))&lt;"1200","RM","RN")),IF(I207="",IF(I$7="","",IF(INDEX(Attendance!$I:$I,MATCH($B206&amp;I$7,Attendance!$N:$N,0))="ABS","AB","UL")),IF(INDEX(Attendance!$O:$O,MATCH($B206&amp;I$7,Attendance!$N:$N,0))&lt;"1200","M","N")))),"")</f>
        <v>N</v>
      </c>
      <c r="J206" s="83" t="str" cm="1">
        <f t="array" ref="J206">_xlfn.IFNA(IF(OR(VALUE(J$7&amp;$C$3)=PH),IF(J207="","PH",IF(INDEX(Attendance!$O:$O,MATCH($B206&amp;J$7,Attendance!$N:$N,0))&lt;"1200","PM","PN")),IF(J$6="Sun",IF(J207="","RD",IF(INDEX(Attendance!$O:$O,MATCH($B206&amp;J$7,Attendance!$N:$N,0))&lt;"1200","RM","RN")),IF(J207="",IF(J$7="","",IF(INDEX(Attendance!$I:$I,MATCH($B206&amp;J$7,Attendance!$N:$N,0))="ABS","AB","UL")),IF(INDEX(Attendance!$O:$O,MATCH($B206&amp;J$7,Attendance!$N:$N,0))&lt;"1200","M","N")))),"")</f>
        <v>N</v>
      </c>
      <c r="K206" s="83" t="str" cm="1">
        <f t="array" ref="K206">_xlfn.IFNA(IF(OR(VALUE(K$7&amp;$C$3)=PH),IF(K207="","PH",IF(INDEX(Attendance!$O:$O,MATCH($B206&amp;K$7,Attendance!$N:$N,0))&lt;"1200","PM","PN")),IF(K$6="Sun",IF(K207="","RD",IF(INDEX(Attendance!$O:$O,MATCH($B206&amp;K$7,Attendance!$N:$N,0))&lt;"1200","RM","RN")),IF(K207="",IF(K$7="","",IF(INDEX(Attendance!$I:$I,MATCH($B206&amp;K$7,Attendance!$N:$N,0))="ABS","AB","UL")),IF(INDEX(Attendance!$O:$O,MATCH($B206&amp;K$7,Attendance!$N:$N,0))&lt;"1200","M","N")))),"")</f>
        <v>N</v>
      </c>
      <c r="L206" s="83" t="str" cm="1">
        <f t="array" ref="L206">_xlfn.IFNA(IF(OR(VALUE(L$7&amp;$C$3)=PH),IF(L207="","PH",IF(INDEX(Attendance!$O:$O,MATCH($B206&amp;L$7,Attendance!$N:$N,0))&lt;"1200","PM","PN")),IF(L$6="Sun",IF(L207="","RD",IF(INDEX(Attendance!$O:$O,MATCH($B206&amp;L$7,Attendance!$N:$N,0))&lt;"1200","RM","RN")),IF(L207="",IF(L$7="","",IF(INDEX(Attendance!$I:$I,MATCH($B206&amp;L$7,Attendance!$N:$N,0))="ABS","AB","UL")),IF(INDEX(Attendance!$O:$O,MATCH($B206&amp;L$7,Attendance!$N:$N,0))&lt;"1200","M","N")))),"")</f>
        <v>RD</v>
      </c>
      <c r="M206" s="83" t="str" cm="1">
        <f t="array" ref="M206">_xlfn.IFNA(IF(OR(VALUE(M$7&amp;$C$3)=PH),IF(M207="","PH",IF(INDEX(Attendance!$O:$O,MATCH($B206&amp;M$7,Attendance!$N:$N,0))&lt;"1200","PM","PN")),IF(M$6="Sun",IF(M207="","RD",IF(INDEX(Attendance!$O:$O,MATCH($B206&amp;M$7,Attendance!$N:$N,0))&lt;"1200","RM","RN")),IF(M207="",IF(M$7="","",IF(INDEX(Attendance!$I:$I,MATCH($B206&amp;M$7,Attendance!$N:$N,0))="ABS","AB","UL")),IF(INDEX(Attendance!$O:$O,MATCH($B206&amp;M$7,Attendance!$N:$N,0))&lt;"1200","M","N")))),"")</f>
        <v>N</v>
      </c>
      <c r="N206" s="83" t="str" cm="1">
        <f t="array" ref="N206">_xlfn.IFNA(IF(OR(VALUE(N$7&amp;$C$3)=PH),IF(N207="","PH",IF(INDEX(Attendance!$O:$O,MATCH($B206&amp;N$7,Attendance!$N:$N,0))&lt;"1200","PM","PN")),IF(N$6="Sun",IF(N207="","RD",IF(INDEX(Attendance!$O:$O,MATCH($B206&amp;N$7,Attendance!$N:$N,0))&lt;"1200","RM","RN")),IF(N207="",IF(N$7="","",IF(INDEX(Attendance!$I:$I,MATCH($B206&amp;N$7,Attendance!$N:$N,0))="ABS","AB","UL")),IF(INDEX(Attendance!$O:$O,MATCH($B206&amp;N$7,Attendance!$N:$N,0))&lt;"1200","M","N")))),"")</f>
        <v>N</v>
      </c>
      <c r="O206" s="83" t="str" cm="1">
        <f t="array" ref="O206">_xlfn.IFNA(IF(OR(VALUE(O$7&amp;$C$3)=PH),IF(O207="","PH",IF(INDEX(Attendance!$O:$O,MATCH($B206&amp;O$7,Attendance!$N:$N,0))&lt;"1200","PM","PN")),IF(O$6="Sun",IF(O207="","RD",IF(INDEX(Attendance!$O:$O,MATCH($B206&amp;O$7,Attendance!$N:$N,0))&lt;"1200","RM","RN")),IF(O207="",IF(O$7="","",IF(INDEX(Attendance!$I:$I,MATCH($B206&amp;O$7,Attendance!$N:$N,0))="ABS","AB","UL")),IF(INDEX(Attendance!$O:$O,MATCH($B206&amp;O$7,Attendance!$N:$N,0))&lt;"1200","M","N")))),"")</f>
        <v>N</v>
      </c>
      <c r="P206" s="83" t="str" cm="1">
        <f t="array" ref="P206">_xlfn.IFNA(IF(OR(VALUE(P$7&amp;$C$3)=PH),IF(P207="","PH",IF(INDEX(Attendance!$O:$O,MATCH($B206&amp;P$7,Attendance!$N:$N,0))&lt;"1200","PM","PN")),IF(P$6="Sun",IF(P207="","RD",IF(INDEX(Attendance!$O:$O,MATCH($B206&amp;P$7,Attendance!$N:$N,0))&lt;"1200","RM","RN")),IF(P207="",IF(P$7="","",IF(INDEX(Attendance!$I:$I,MATCH($B206&amp;P$7,Attendance!$N:$N,0))="ABS","AB","UL")),IF(INDEX(Attendance!$O:$O,MATCH($B206&amp;P$7,Attendance!$N:$N,0))&lt;"1200","M","N")))),"")</f>
        <v>N</v>
      </c>
      <c r="Q206" s="83" t="str" cm="1">
        <f t="array" ref="Q206">_xlfn.IFNA(IF(OR(VALUE(Q$7&amp;$C$3)=PH),IF(Q207="","PH",IF(INDEX(Attendance!$O:$O,MATCH($B206&amp;Q$7,Attendance!$N:$N,0))&lt;"1200","PM","PN")),IF(Q$6="Sun",IF(Q207="","RD",IF(INDEX(Attendance!$O:$O,MATCH($B206&amp;Q$7,Attendance!$N:$N,0))&lt;"1200","RM","RN")),IF(Q207="",IF(Q$7="","",IF(INDEX(Attendance!$I:$I,MATCH($B206&amp;Q$7,Attendance!$N:$N,0))="ABS","AB","UL")),IF(INDEX(Attendance!$O:$O,MATCH($B206&amp;Q$7,Attendance!$N:$N,0))&lt;"1200","M","N")))),"")</f>
        <v>PH</v>
      </c>
      <c r="R206" s="83" t="str" cm="1">
        <f t="array" ref="R206">_xlfn.IFNA(IF(OR(VALUE(R$7&amp;$C$3)=PH),IF(R207="","PH",IF(INDEX(Attendance!$O:$O,MATCH($B206&amp;R$7,Attendance!$N:$N,0))&lt;"1200","PM","PN")),IF(R$6="Sun",IF(R207="","RD",IF(INDEX(Attendance!$O:$O,MATCH($B206&amp;R$7,Attendance!$N:$N,0))&lt;"1200","RM","RN")),IF(R207="",IF(R$7="","",IF(INDEX(Attendance!$I:$I,MATCH($B206&amp;R$7,Attendance!$N:$N,0))="ABS","AB","UL")),IF(INDEX(Attendance!$O:$O,MATCH($B206&amp;R$7,Attendance!$N:$N,0))&lt;"1200","M","N")))),"")</f>
        <v>PH</v>
      </c>
      <c r="S206" s="83" t="str" cm="1">
        <f t="array" ref="S206">_xlfn.IFNA(IF(OR(VALUE(S$7&amp;$C$3)=PH),IF(S207="","PH",IF(INDEX(Attendance!$O:$O,MATCH($B206&amp;S$7,Attendance!$N:$N,0))&lt;"1200","PM","PN")),IF(S$6="Sun",IF(S207="","RD",IF(INDEX(Attendance!$O:$O,MATCH($B206&amp;S$7,Attendance!$N:$N,0))&lt;"1200","RM","RN")),IF(S207="",IF(S$7="","",IF(INDEX(Attendance!$I:$I,MATCH($B206&amp;S$7,Attendance!$N:$N,0))="ABS","AB","UL")),IF(INDEX(Attendance!$O:$O,MATCH($B206&amp;S$7,Attendance!$N:$N,0))&lt;"1200","M","N")))),"")</f>
        <v>RD</v>
      </c>
      <c r="T206" s="83" t="str" cm="1">
        <f t="array" ref="T206">_xlfn.IFNA(IF(OR(VALUE(T$7&amp;$C$3)=PH),IF(T207="","PH",IF(INDEX(Attendance!$O:$O,MATCH($B206&amp;T$7,Attendance!$N:$N,0))&lt;"1200","PM","PN")),IF(T$6="Sun",IF(T207="","RD",IF(INDEX(Attendance!$O:$O,MATCH($B206&amp;T$7,Attendance!$N:$N,0))&lt;"1200","RM","RN")),IF(T207="",IF(T$7="","",IF(INDEX(Attendance!$I:$I,MATCH($B206&amp;T$7,Attendance!$N:$N,0))="ABS","AB","UL")),IF(INDEX(Attendance!$O:$O,MATCH($B206&amp;T$7,Attendance!$N:$N,0))&lt;"1200","M","N")))),"")</f>
        <v>M</v>
      </c>
      <c r="U206" s="83" t="str" cm="1">
        <f t="array" ref="U206">_xlfn.IFNA(IF(OR(VALUE(U$7&amp;$C$3)=PH),IF(U207="","PH",IF(INDEX(Attendance!$O:$O,MATCH($B206&amp;U$7,Attendance!$N:$N,0))&lt;"1200","PM","PN")),IF(U$6="Sun",IF(U207="","RD",IF(INDEX(Attendance!$O:$O,MATCH($B206&amp;U$7,Attendance!$N:$N,0))&lt;"1200","RM","RN")),IF(U207="",IF(U$7="","",IF(INDEX(Attendance!$I:$I,MATCH($B206&amp;U$7,Attendance!$N:$N,0))="ABS","AB","UL")),IF(INDEX(Attendance!$O:$O,MATCH($B206&amp;U$7,Attendance!$N:$N,0))&lt;"1200","M","N")))),"")</f>
        <v>M</v>
      </c>
      <c r="V206" s="83" t="str" cm="1">
        <f t="array" ref="V206">_xlfn.IFNA(IF(OR(VALUE(V$7&amp;$C$3)=PH),IF(V207="","PH",IF(INDEX(Attendance!$O:$O,MATCH($B206&amp;V$7,Attendance!$N:$N,0))&lt;"1200","PM","PN")),IF(V$6="Sun",IF(V207="","RD",IF(INDEX(Attendance!$O:$O,MATCH($B206&amp;V$7,Attendance!$N:$N,0))&lt;"1200","RM","RN")),IF(V207="",IF(V$7="","",IF(INDEX(Attendance!$I:$I,MATCH($B206&amp;V$7,Attendance!$N:$N,0))="ABS","AB","UL")),IF(INDEX(Attendance!$O:$O,MATCH($B206&amp;V$7,Attendance!$N:$N,0))&lt;"1200","M","N")))),"")</f>
        <v>M</v>
      </c>
      <c r="W206" s="83" t="str" cm="1">
        <f t="array" ref="W206">_xlfn.IFNA(IF(OR(VALUE(W$7&amp;$C$3)=PH),IF(W207="","PH",IF(INDEX(Attendance!$O:$O,MATCH($B206&amp;W$7,Attendance!$N:$N,0))&lt;"1200","PM","PN")),IF(W$6="Sun",IF(W207="","RD",IF(INDEX(Attendance!$O:$O,MATCH($B206&amp;W$7,Attendance!$N:$N,0))&lt;"1200","RM","RN")),IF(W207="",IF(W$7="","",IF(INDEX(Attendance!$I:$I,MATCH($B206&amp;W$7,Attendance!$N:$N,0))="ABS","AB","UL")),IF(INDEX(Attendance!$O:$O,MATCH($B206&amp;W$7,Attendance!$N:$N,0))&lt;"1200","M","N")))),"")</f>
        <v>M</v>
      </c>
      <c r="X206" s="83" t="str" cm="1">
        <f t="array" ref="X206">_xlfn.IFNA(IF(OR(VALUE(X$7&amp;$C$3)=PH),IF(X207="","PH",IF(INDEX(Attendance!$O:$O,MATCH($B206&amp;X$7,Attendance!$N:$N,0))&lt;"1200","PM","PN")),IF(X$6="Sun",IF(X207="","RD",IF(INDEX(Attendance!$O:$O,MATCH($B206&amp;X$7,Attendance!$N:$N,0))&lt;"1200","RM","RN")),IF(X207="",IF(X$7="","",IF(INDEX(Attendance!$I:$I,MATCH($B206&amp;X$7,Attendance!$N:$N,0))="ABS","AB","UL")),IF(INDEX(Attendance!$O:$O,MATCH($B206&amp;X$7,Attendance!$N:$N,0))&lt;"1200","M","N")))),"")</f>
        <v>M</v>
      </c>
      <c r="Y206" s="83" t="str" cm="1">
        <f t="array" ref="Y206">_xlfn.IFNA(IF(OR(VALUE(Y$7&amp;$C$3)=PH),IF(Y207="","PH",IF(INDEX(Attendance!$O:$O,MATCH($B206&amp;Y$7,Attendance!$N:$N,0))&lt;"1200","PM","PN")),IF(Y$6="Sun",IF(Y207="","RD",IF(INDEX(Attendance!$O:$O,MATCH($B206&amp;Y$7,Attendance!$N:$N,0))&lt;"1200","RM","RN")),IF(Y207="",IF(Y$7="","",IF(INDEX(Attendance!$I:$I,MATCH($B206&amp;Y$7,Attendance!$N:$N,0))="ABS","AB","UL")),IF(INDEX(Attendance!$O:$O,MATCH($B206&amp;Y$7,Attendance!$N:$N,0))&lt;"1200","M","N")))),"")</f>
        <v>M</v>
      </c>
      <c r="Z206" s="83" t="str" cm="1">
        <f t="array" ref="Z206">_xlfn.IFNA(IF(OR(VALUE(Z$7&amp;$C$3)=PH),IF(Z207="","PH",IF(INDEX(Attendance!$O:$O,MATCH($B206&amp;Z$7,Attendance!$N:$N,0))&lt;"1200","PM","PN")),IF(Z$6="Sun",IF(Z207="","RD",IF(INDEX(Attendance!$O:$O,MATCH($B206&amp;Z$7,Attendance!$N:$N,0))&lt;"1200","RM","RN")),IF(Z207="",IF(Z$7="","",IF(INDEX(Attendance!$I:$I,MATCH($B206&amp;Z$7,Attendance!$N:$N,0))="ABS","AB","UL")),IF(INDEX(Attendance!$O:$O,MATCH($B206&amp;Z$7,Attendance!$N:$N,0))&lt;"1200","M","N")))),"")</f>
        <v>RD</v>
      </c>
      <c r="AA206" s="83" t="str" cm="1">
        <f t="array" ref="AA206">_xlfn.IFNA(IF(OR(VALUE(AA$7&amp;$C$3)=PH),IF(AA207="","PH",IF(INDEX(Attendance!$O:$O,MATCH($B206&amp;AA$7,Attendance!$N:$N,0))&lt;"1200","PM","PN")),IF(AA$6="Sun",IF(AA207="","RD",IF(INDEX(Attendance!$O:$O,MATCH($B206&amp;AA$7,Attendance!$N:$N,0))&lt;"1200","RM","RN")),IF(AA207="",IF(AA$7="","",IF(INDEX(Attendance!$I:$I,MATCH($B206&amp;AA$7,Attendance!$N:$N,0))="ABS","AB","UL")),IF(INDEX(Attendance!$O:$O,MATCH($B206&amp;AA$7,Attendance!$N:$N,0))&lt;"1200","M","N")))),"")</f>
        <v>M</v>
      </c>
      <c r="AB206" s="83" t="str" cm="1">
        <f t="array" ref="AB206">_xlfn.IFNA(IF(OR(VALUE(AB$7&amp;$C$3)=PH),IF(AB207="","PH",IF(INDEX(Attendance!$O:$O,MATCH($B206&amp;AB$7,Attendance!$N:$N,0))&lt;"1200","PM","PN")),IF(AB$6="Sun",IF(AB207="","RD",IF(INDEX(Attendance!$O:$O,MATCH($B206&amp;AB$7,Attendance!$N:$N,0))&lt;"1200","RM","RN")),IF(AB207="",IF(AB$7="","",IF(INDEX(Attendance!$I:$I,MATCH($B206&amp;AB$7,Attendance!$N:$N,0))="ABS","AB","UL")),IF(INDEX(Attendance!$O:$O,MATCH($B206&amp;AB$7,Attendance!$N:$N,0))&lt;"1200","M","N")))),"")</f>
        <v>M</v>
      </c>
      <c r="AC206" s="83" t="str" cm="1">
        <f t="array" ref="AC206">_xlfn.IFNA(IF(OR(VALUE(AC$7&amp;$C$3)=PH),IF(AC207="","PH",IF(INDEX(Attendance!$O:$O,MATCH($B206&amp;AC$7,Attendance!$N:$N,0))&lt;"1200","PM","PN")),IF(AC$6="Sun",IF(AC207="","RD",IF(INDEX(Attendance!$O:$O,MATCH($B206&amp;AC$7,Attendance!$N:$N,0))&lt;"1200","RM","RN")),IF(AC207="",IF(AC$7="","",IF(INDEX(Attendance!$I:$I,MATCH($B206&amp;AC$7,Attendance!$N:$N,0))="ABS","AB","UL")),IF(INDEX(Attendance!$O:$O,MATCH($B206&amp;AC$7,Attendance!$N:$N,0))&lt;"1200","M","N")))),"")</f>
        <v>M</v>
      </c>
      <c r="AD206" s="83" t="str" cm="1">
        <f t="array" ref="AD206">_xlfn.IFNA(IF(OR(VALUE(AD$7&amp;$C$3)=PH),IF(AD207="","PH",IF(INDEX(Attendance!$O:$O,MATCH($B206&amp;AD$7,Attendance!$N:$N,0))&lt;"1200","PM","PN")),IF(AD$6="Sun",IF(AD207="","RD",IF(INDEX(Attendance!$O:$O,MATCH($B206&amp;AD$7,Attendance!$N:$N,0))&lt;"1200","RM","RN")),IF(AD207="",IF(AD$7="","",IF(INDEX(Attendance!$I:$I,MATCH($B206&amp;AD$7,Attendance!$N:$N,0))="ABS","AB","UL")),IF(INDEX(Attendance!$O:$O,MATCH($B206&amp;AD$7,Attendance!$N:$N,0))&lt;"1200","M","N")))),"")</f>
        <v>M</v>
      </c>
      <c r="AE206" s="83" t="str" cm="1">
        <f t="array" ref="AE206">_xlfn.IFNA(IF(OR(VALUE(AE$7&amp;$C$3)=PH),IF(AE207="","PH",IF(INDEX(Attendance!$O:$O,MATCH($B206&amp;AE$7,Attendance!$N:$N,0))&lt;"1200","PM","PN")),IF(AE$6="Sun",IF(AE207="","RD",IF(INDEX(Attendance!$O:$O,MATCH($B206&amp;AE$7,Attendance!$N:$N,0))&lt;"1200","RM","RN")),IF(AE207="",IF(AE$7="","",IF(INDEX(Attendance!$I:$I,MATCH($B206&amp;AE$7,Attendance!$N:$N,0))="ABS","AB","UL")),IF(INDEX(Attendance!$O:$O,MATCH($B206&amp;AE$7,Attendance!$N:$N,0))&lt;"1200","M","N")))),"")</f>
        <v>M</v>
      </c>
      <c r="AF206" s="83" t="str" cm="1">
        <f t="array" ref="AF206">_xlfn.IFNA(IF(OR(VALUE(AF$7&amp;$C$3)=PH),IF(AF207="","PH",IF(INDEX(Attendance!$O:$O,MATCH($B206&amp;AF$7,Attendance!$N:$N,0))&lt;"1200","PM","PN")),IF(AF$6="Sun",IF(AF207="","RD",IF(INDEX(Attendance!$O:$O,MATCH($B206&amp;AF$7,Attendance!$N:$N,0))&lt;"1200","RM","RN")),IF(AF207="",IF(AF$7="","",IF(INDEX(Attendance!$I:$I,MATCH($B206&amp;AF$7,Attendance!$N:$N,0))="ABS","AB","UL")),IF(INDEX(Attendance!$O:$O,MATCH($B206&amp;AF$7,Attendance!$N:$N,0))&lt;"1200","M","N")))),"")</f>
        <v>M</v>
      </c>
      <c r="AG206" s="83" t="str" cm="1">
        <f t="array" ref="AG206">_xlfn.IFNA(IF(OR(VALUE(AG$7&amp;$C$3)=PH),IF(AG207="","PH",IF(INDEX(Attendance!$O:$O,MATCH($B206&amp;AG$7,Attendance!$N:$N,0))&lt;"1200","PM","PN")),IF(AG$6="Sun",IF(AG207="","RD",IF(INDEX(Attendance!$O:$O,MATCH($B206&amp;AG$7,Attendance!$N:$N,0))&lt;"1200","RM","RN")),IF(AG207="",IF(AG$7="","",IF(INDEX(Attendance!$I:$I,MATCH($B206&amp;AG$7,Attendance!$N:$N,0))="ABS","AB","UL")),IF(INDEX(Attendance!$O:$O,MATCH($B206&amp;AG$7,Attendance!$N:$N,0))&lt;"1200","M","N")))),"")</f>
        <v>RD</v>
      </c>
      <c r="AH206" s="83" t="str" cm="1">
        <f t="array" ref="AH206">_xlfn.IFNA(IF(OR(VALUE(AH$7&amp;$C$3)=PH),IF(AH207="","PH",IF(INDEX(Attendance!$O:$O,MATCH($B206&amp;AH$7,Attendance!$N:$N,0))&lt;"1200","PM","PN")),IF(AH$6="Sun",IF(AH207="","RD",IF(INDEX(Attendance!$O:$O,MATCH($B206&amp;AH$7,Attendance!$N:$N,0))&lt;"1200","RM","RN")),IF(AH207="",IF(AH$7="","",IF(INDEX(Attendance!$I:$I,MATCH($B206&amp;AH$7,Attendance!$N:$N,0))="ABS","AB","UL")),IF(INDEX(Attendance!$O:$O,MATCH($B206&amp;AH$7,Attendance!$N:$N,0))&lt;"1200","M","N")))),"")</f>
        <v/>
      </c>
      <c r="AI206" s="83" t="str" cm="1">
        <f t="array" ref="AI206">_xlfn.IFNA(IF(OR(VALUE(AI$7&amp;$C$3)=PH),IF(AI207="","PH",IF(INDEX(Attendance!$O:$O,MATCH($B206&amp;AI$7,Attendance!$N:$N,0))&lt;"1200","PM","PN")),IF(AI$6="Sun",IF(AI207="","RD",IF(INDEX(Attendance!$O:$O,MATCH($B206&amp;AI$7,Attendance!$N:$N,0))&lt;"1200","RM","RN")),IF(AI207="",IF(AI$7="","",IF(INDEX(Attendance!$I:$I,MATCH($B206&amp;AI$7,Attendance!$N:$N,0))="ABS","AB","UL")),IF(INDEX(Attendance!$O:$O,MATCH($B206&amp;AI$7,Attendance!$N:$N,0))&lt;"1200","M","N")))),"")</f>
        <v/>
      </c>
      <c r="AJ206" s="83" t="str" cm="1">
        <f t="array" ref="AJ206">_xlfn.IFNA(IF(OR(VALUE(AJ$7&amp;$C$3)=PH),IF(AJ207="","PH",IF(INDEX(Attendance!$O:$O,MATCH($B206&amp;AJ$7,Attendance!$N:$N,0))&lt;"1200","PM","PN")),IF(AJ$6="Sun",IF(AJ207="","RD",IF(INDEX(Attendance!$O:$O,MATCH($B206&amp;AJ$7,Attendance!$N:$N,0))&lt;"1200","RM","RN")),IF(AJ207="",IF(AJ$7="","",IF(INDEX(Attendance!$I:$I,MATCH($B206&amp;AJ$7,Attendance!$N:$N,0))="ABS","AB","UL")),IF(INDEX(Attendance!$O:$O,MATCH($B206&amp;AJ$7,Attendance!$N:$N,0))&lt;"1200","M","N")))),"")</f>
        <v/>
      </c>
      <c r="AK206" s="258">
        <f>SUM(SUMIF(F206:AJ206,{"M","N","A"},F207:AJ207))</f>
        <v>176</v>
      </c>
      <c r="AL206" s="187">
        <f>SUM(SUMIF(F206:AJ206,{"M","N"},F208:AJ208),SUMIF(F206:AJ206,{"OM","ON"},F207:AJ207))</f>
        <v>60</v>
      </c>
      <c r="AM206" s="187">
        <f>SUM(SUMIF(F206:AJ206,{"PM","PN","RM","RN"},F207:AJ207))</f>
        <v>0</v>
      </c>
      <c r="AN206" s="187">
        <f>SUM(SUMIF(F206:AJ206,{"PM","PN"},F208:AJ208))</f>
        <v>0</v>
      </c>
      <c r="AO206" s="261">
        <f>SUM(F211:AJ211)</f>
        <v>110</v>
      </c>
      <c r="AP206" s="264">
        <f>SUM(F210:AJ210)</f>
        <v>20</v>
      </c>
      <c r="AQ206" s="188">
        <f>IF(D210="",0,SUM(COUNTIFS(F206:AJ206,{"M","N","A","OM","ON","OA","PM","PN","PA","RM","RN","RA"})))</f>
        <v>0</v>
      </c>
      <c r="AR206" s="74">
        <f>COUNTIF(F206:AJ206,"AL")</f>
        <v>0</v>
      </c>
      <c r="AS206" s="74">
        <f>COUNTIF(F206:AJ206,"MC")</f>
        <v>0</v>
      </c>
      <c r="AT206" s="74">
        <f>SUM(COUNTIF(F206:AJ206,{"RPH","PH"}))</f>
        <v>2</v>
      </c>
      <c r="AU206" s="255">
        <f t="shared" ref="AU206" si="37">_xlfn.IFNA(IF($B206="",0,AK206*$AK$5+SUM(AL211:AN211)+SUM(AO206:AP211)+SUM(AQ211:AT211)),"")</f>
        <v>1765.7099999999998</v>
      </c>
    </row>
    <row r="207" spans="1:47" s="213" customFormat="1" ht="33" customHeight="1" x14ac:dyDescent="0.35">
      <c r="A207" s="189"/>
      <c r="B207" s="184"/>
      <c r="C207" s="190" t="str">
        <f>_xlfn.IFNA(INDEX(Masterlist!D:D,MATCH(B206,Masterlist!B:B,0)),"")</f>
        <v>IC No. 40</v>
      </c>
      <c r="D207" s="88"/>
      <c r="E207" s="191" t="s">
        <v>174</v>
      </c>
      <c r="F207" s="192">
        <f>IFERROR(IF(F$6="Sun",INDEX(Attendance!$R:$R,MATCH($B206&amp;F$7,Attendance!$N:$N,0)),IF(INDEX(Attendance!$R:$R,MATCH($B206&amp;F$7,Attendance!$N:$N,0))="","",IF(INDEX(Attendance!$R:$R,MATCH($B206&amp;F$7,Attendance!$N:$N,0))&gt;8,8,INDEX(Attendance!$R:$R,MATCH($B206&amp;F$7,Attendance!$N:$N,0))))),"")</f>
        <v>8</v>
      </c>
      <c r="G207" s="192">
        <f>IFERROR(IF(G$6="Sun",INDEX(Attendance!$R:$R,MATCH($B206&amp;G$7,Attendance!$N:$N,0)),IF(INDEX(Attendance!$R:$R,MATCH($B206&amp;G$7,Attendance!$N:$N,0))="","",IF(INDEX(Attendance!$R:$R,MATCH($B206&amp;G$7,Attendance!$N:$N,0))&gt;8,8,INDEX(Attendance!$R:$R,MATCH($B206&amp;G$7,Attendance!$N:$N,0))))),"")</f>
        <v>8</v>
      </c>
      <c r="H207" s="192">
        <f>IFERROR(IF(H$6="Sun",INDEX(Attendance!$R:$R,MATCH($B206&amp;H$7,Attendance!$N:$N,0)),IF(INDEX(Attendance!$R:$R,MATCH($B206&amp;H$7,Attendance!$N:$N,0))="","",IF(INDEX(Attendance!$R:$R,MATCH($B206&amp;H$7,Attendance!$N:$N,0))&gt;8,8,INDEX(Attendance!$R:$R,MATCH($B206&amp;H$7,Attendance!$N:$N,0))))),"")</f>
        <v>8</v>
      </c>
      <c r="I207" s="192">
        <f>IFERROR(IF(I$6="Sun",INDEX(Attendance!$R:$R,MATCH($B206&amp;I$7,Attendance!$N:$N,0)),IF(INDEX(Attendance!$R:$R,MATCH($B206&amp;I$7,Attendance!$N:$N,0))="","",IF(INDEX(Attendance!$R:$R,MATCH($B206&amp;I$7,Attendance!$N:$N,0))&gt;8,8,INDEX(Attendance!$R:$R,MATCH($B206&amp;I$7,Attendance!$N:$N,0))))),"")</f>
        <v>8</v>
      </c>
      <c r="J207" s="192">
        <f>IFERROR(IF(J$6="Sun",INDEX(Attendance!$R:$R,MATCH($B206&amp;J$7,Attendance!$N:$N,0)),IF(INDEX(Attendance!$R:$R,MATCH($B206&amp;J$7,Attendance!$N:$N,0))="","",IF(INDEX(Attendance!$R:$R,MATCH($B206&amp;J$7,Attendance!$N:$N,0))&gt;8,8,INDEX(Attendance!$R:$R,MATCH($B206&amp;J$7,Attendance!$N:$N,0))))),"")</f>
        <v>8</v>
      </c>
      <c r="K207" s="192">
        <f>IFERROR(IF(K$6="Sun",INDEX(Attendance!$R:$R,MATCH($B206&amp;K$7,Attendance!$N:$N,0)),IF(INDEX(Attendance!$R:$R,MATCH($B206&amp;K$7,Attendance!$N:$N,0))="","",IF(INDEX(Attendance!$R:$R,MATCH($B206&amp;K$7,Attendance!$N:$N,0))&gt;8,8,INDEX(Attendance!$R:$R,MATCH($B206&amp;K$7,Attendance!$N:$N,0))))),"")</f>
        <v>8</v>
      </c>
      <c r="L207" s="192" t="str">
        <f>IFERROR(IF(L$6="Sun",INDEX(Attendance!$R:$R,MATCH($B206&amp;L$7,Attendance!$N:$N,0)),IF(INDEX(Attendance!$R:$R,MATCH($B206&amp;L$7,Attendance!$N:$N,0))="","",IF(INDEX(Attendance!$R:$R,MATCH($B206&amp;L$7,Attendance!$N:$N,0))&gt;8,8,INDEX(Attendance!$R:$R,MATCH($B206&amp;L$7,Attendance!$N:$N,0))))),"")</f>
        <v/>
      </c>
      <c r="M207" s="192">
        <f>IFERROR(IF(M$6="Sun",INDEX(Attendance!$R:$R,MATCH($B206&amp;M$7,Attendance!$N:$N,0)),IF(INDEX(Attendance!$R:$R,MATCH($B206&amp;M$7,Attendance!$N:$N,0))="","",IF(INDEX(Attendance!$R:$R,MATCH($B206&amp;M$7,Attendance!$N:$N,0))&gt;8,8,INDEX(Attendance!$R:$R,MATCH($B206&amp;M$7,Attendance!$N:$N,0))))),"")</f>
        <v>8</v>
      </c>
      <c r="N207" s="192">
        <f>IFERROR(IF(N$6="Sun",INDEX(Attendance!$R:$R,MATCH($B206&amp;N$7,Attendance!$N:$N,0)),IF(INDEX(Attendance!$R:$R,MATCH($B206&amp;N$7,Attendance!$N:$N,0))="","",IF(INDEX(Attendance!$R:$R,MATCH($B206&amp;N$7,Attendance!$N:$N,0))&gt;8,8,INDEX(Attendance!$R:$R,MATCH($B206&amp;N$7,Attendance!$N:$N,0))))),"")</f>
        <v>8</v>
      </c>
      <c r="O207" s="192">
        <f>IFERROR(IF(O$6="Sun",INDEX(Attendance!$R:$R,MATCH($B206&amp;O$7,Attendance!$N:$N,0)),IF(INDEX(Attendance!$R:$R,MATCH($B206&amp;O$7,Attendance!$N:$N,0))="","",IF(INDEX(Attendance!$R:$R,MATCH($B206&amp;O$7,Attendance!$N:$N,0))&gt;8,8,INDEX(Attendance!$R:$R,MATCH($B206&amp;O$7,Attendance!$N:$N,0))))),"")</f>
        <v>8</v>
      </c>
      <c r="P207" s="192">
        <f>IFERROR(IF(P$6="Sun",INDEX(Attendance!$R:$R,MATCH($B206&amp;P$7,Attendance!$N:$N,0)),IF(INDEX(Attendance!$R:$R,MATCH($B206&amp;P$7,Attendance!$N:$N,0))="","",IF(INDEX(Attendance!$R:$R,MATCH($B206&amp;P$7,Attendance!$N:$N,0))&gt;8,8,INDEX(Attendance!$R:$R,MATCH($B206&amp;P$7,Attendance!$N:$N,0))))),"")</f>
        <v>8</v>
      </c>
      <c r="Q207" s="192" t="str">
        <f>IFERROR(IF(Q$6="Sun",INDEX(Attendance!$R:$R,MATCH($B206&amp;Q$7,Attendance!$N:$N,0)),IF(INDEX(Attendance!$R:$R,MATCH($B206&amp;Q$7,Attendance!$N:$N,0))="","",IF(INDEX(Attendance!$R:$R,MATCH($B206&amp;Q$7,Attendance!$N:$N,0))&gt;8,8,INDEX(Attendance!$R:$R,MATCH($B206&amp;Q$7,Attendance!$N:$N,0))))),"")</f>
        <v/>
      </c>
      <c r="R207" s="192" t="str">
        <f>IFERROR(IF(R$6="Sun",INDEX(Attendance!$R:$R,MATCH($B206&amp;R$7,Attendance!$N:$N,0)),IF(INDEX(Attendance!$R:$R,MATCH($B206&amp;R$7,Attendance!$N:$N,0))="","",IF(INDEX(Attendance!$R:$R,MATCH($B206&amp;R$7,Attendance!$N:$N,0))&gt;8,8,INDEX(Attendance!$R:$R,MATCH($B206&amp;R$7,Attendance!$N:$N,0))))),"")</f>
        <v/>
      </c>
      <c r="S207" s="192" t="str">
        <f>IFERROR(IF(S$6="Sun",INDEX(Attendance!$R:$R,MATCH($B206&amp;S$7,Attendance!$N:$N,0)),IF(INDEX(Attendance!$R:$R,MATCH($B206&amp;S$7,Attendance!$N:$N,0))="","",IF(INDEX(Attendance!$R:$R,MATCH($B206&amp;S$7,Attendance!$N:$N,0))&gt;8,8,INDEX(Attendance!$R:$R,MATCH($B206&amp;S$7,Attendance!$N:$N,0))))),"")</f>
        <v/>
      </c>
      <c r="T207" s="192">
        <f>IFERROR(IF(T$6="Sun",INDEX(Attendance!$R:$R,MATCH($B206&amp;T$7,Attendance!$N:$N,0)),IF(INDEX(Attendance!$R:$R,MATCH($B206&amp;T$7,Attendance!$N:$N,0))="","",IF(INDEX(Attendance!$R:$R,MATCH($B206&amp;T$7,Attendance!$N:$N,0))&gt;8,8,INDEX(Attendance!$R:$R,MATCH($B206&amp;T$7,Attendance!$N:$N,0))))),"")</f>
        <v>8</v>
      </c>
      <c r="U207" s="192">
        <f>IFERROR(IF(U$6="Sun",INDEX(Attendance!$R:$R,MATCH($B206&amp;U$7,Attendance!$N:$N,0)),IF(INDEX(Attendance!$R:$R,MATCH($B206&amp;U$7,Attendance!$N:$N,0))="","",IF(INDEX(Attendance!$R:$R,MATCH($B206&amp;U$7,Attendance!$N:$N,0))&gt;8,8,INDEX(Attendance!$R:$R,MATCH($B206&amp;U$7,Attendance!$N:$N,0))))),"")</f>
        <v>8</v>
      </c>
      <c r="V207" s="192">
        <f>IFERROR(IF(V$6="Sun",INDEX(Attendance!$R:$R,MATCH($B206&amp;V$7,Attendance!$N:$N,0)),IF(INDEX(Attendance!$R:$R,MATCH($B206&amp;V$7,Attendance!$N:$N,0))="","",IF(INDEX(Attendance!$R:$R,MATCH($B206&amp;V$7,Attendance!$N:$N,0))&gt;8,8,INDEX(Attendance!$R:$R,MATCH($B206&amp;V$7,Attendance!$N:$N,0))))),"")</f>
        <v>8</v>
      </c>
      <c r="W207" s="192">
        <f>IFERROR(IF(W$6="Sun",INDEX(Attendance!$R:$R,MATCH($B206&amp;W$7,Attendance!$N:$N,0)),IF(INDEX(Attendance!$R:$R,MATCH($B206&amp;W$7,Attendance!$N:$N,0))="","",IF(INDEX(Attendance!$R:$R,MATCH($B206&amp;W$7,Attendance!$N:$N,0))&gt;8,8,INDEX(Attendance!$R:$R,MATCH($B206&amp;W$7,Attendance!$N:$N,0))))),"")</f>
        <v>8</v>
      </c>
      <c r="X207" s="192">
        <f>IFERROR(IF(X$6="Sun",INDEX(Attendance!$R:$R,MATCH($B206&amp;X$7,Attendance!$N:$N,0)),IF(INDEX(Attendance!$R:$R,MATCH($B206&amp;X$7,Attendance!$N:$N,0))="","",IF(INDEX(Attendance!$R:$R,MATCH($B206&amp;X$7,Attendance!$N:$N,0))&gt;8,8,INDEX(Attendance!$R:$R,MATCH($B206&amp;X$7,Attendance!$N:$N,0))))),"")</f>
        <v>8</v>
      </c>
      <c r="Y207" s="192">
        <f>IFERROR(IF(Y$6="Sun",INDEX(Attendance!$R:$R,MATCH($B206&amp;Y$7,Attendance!$N:$N,0)),IF(INDEX(Attendance!$R:$R,MATCH($B206&amp;Y$7,Attendance!$N:$N,0))="","",IF(INDEX(Attendance!$R:$R,MATCH($B206&amp;Y$7,Attendance!$N:$N,0))&gt;8,8,INDEX(Attendance!$R:$R,MATCH($B206&amp;Y$7,Attendance!$N:$N,0))))),"")</f>
        <v>8</v>
      </c>
      <c r="Z207" s="192" t="str">
        <f>IFERROR(IF(Z$6="Sun",INDEX(Attendance!$R:$R,MATCH($B206&amp;Z$7,Attendance!$N:$N,0)),IF(INDEX(Attendance!$R:$R,MATCH($B206&amp;Z$7,Attendance!$N:$N,0))="","",IF(INDEX(Attendance!$R:$R,MATCH($B206&amp;Z$7,Attendance!$N:$N,0))&gt;8,8,INDEX(Attendance!$R:$R,MATCH($B206&amp;Z$7,Attendance!$N:$N,0))))),"")</f>
        <v/>
      </c>
      <c r="AA207" s="192">
        <f>IFERROR(IF(AA$6="Sun",INDEX(Attendance!$R:$R,MATCH($B206&amp;AA$7,Attendance!$N:$N,0)),IF(INDEX(Attendance!$R:$R,MATCH($B206&amp;AA$7,Attendance!$N:$N,0))="","",IF(INDEX(Attendance!$R:$R,MATCH($B206&amp;AA$7,Attendance!$N:$N,0))&gt;8,8,INDEX(Attendance!$R:$R,MATCH($B206&amp;AA$7,Attendance!$N:$N,0))))),"")</f>
        <v>8</v>
      </c>
      <c r="AB207" s="192">
        <f>IFERROR(IF(AB$6="Sun",INDEX(Attendance!$R:$R,MATCH($B206&amp;AB$7,Attendance!$N:$N,0)),IF(INDEX(Attendance!$R:$R,MATCH($B206&amp;AB$7,Attendance!$N:$N,0))="","",IF(INDEX(Attendance!$R:$R,MATCH($B206&amp;AB$7,Attendance!$N:$N,0))&gt;8,8,INDEX(Attendance!$R:$R,MATCH($B206&amp;AB$7,Attendance!$N:$N,0))))),"")</f>
        <v>8</v>
      </c>
      <c r="AC207" s="192">
        <f>IFERROR(IF(AC$6="Sun",INDEX(Attendance!$R:$R,MATCH($B206&amp;AC$7,Attendance!$N:$N,0)),IF(INDEX(Attendance!$R:$R,MATCH($B206&amp;AC$7,Attendance!$N:$N,0))="","",IF(INDEX(Attendance!$R:$R,MATCH($B206&amp;AC$7,Attendance!$N:$N,0))&gt;8,8,INDEX(Attendance!$R:$R,MATCH($B206&amp;AC$7,Attendance!$N:$N,0))))),"")</f>
        <v>8</v>
      </c>
      <c r="AD207" s="192">
        <f>IFERROR(IF(AD$6="Sun",INDEX(Attendance!$R:$R,MATCH($B206&amp;AD$7,Attendance!$N:$N,0)),IF(INDEX(Attendance!$R:$R,MATCH($B206&amp;AD$7,Attendance!$N:$N,0))="","",IF(INDEX(Attendance!$R:$R,MATCH($B206&amp;AD$7,Attendance!$N:$N,0))&gt;8,8,INDEX(Attendance!$R:$R,MATCH($B206&amp;AD$7,Attendance!$N:$N,0))))),"")</f>
        <v>8</v>
      </c>
      <c r="AE207" s="192">
        <f>IFERROR(IF(AE$6="Sun",INDEX(Attendance!$R:$R,MATCH($B206&amp;AE$7,Attendance!$N:$N,0)),IF(INDEX(Attendance!$R:$R,MATCH($B206&amp;AE$7,Attendance!$N:$N,0))="","",IF(INDEX(Attendance!$R:$R,MATCH($B206&amp;AE$7,Attendance!$N:$N,0))&gt;8,8,INDEX(Attendance!$R:$R,MATCH($B206&amp;AE$7,Attendance!$N:$N,0))))),"")</f>
        <v>8</v>
      </c>
      <c r="AF207" s="192">
        <f>IFERROR(IF(AF$6="Sun",INDEX(Attendance!$R:$R,MATCH($B206&amp;AF$7,Attendance!$N:$N,0)),IF(INDEX(Attendance!$R:$R,MATCH($B206&amp;AF$7,Attendance!$N:$N,0))="","",IF(INDEX(Attendance!$R:$R,MATCH($B206&amp;AF$7,Attendance!$N:$N,0))&gt;8,8,INDEX(Attendance!$R:$R,MATCH($B206&amp;AF$7,Attendance!$N:$N,0))))),"")</f>
        <v>8</v>
      </c>
      <c r="AG207" s="192" t="str">
        <f>IFERROR(IF(AG$6="Sun",INDEX(Attendance!$R:$R,MATCH($B206&amp;AG$7,Attendance!$N:$N,0)),IF(INDEX(Attendance!$R:$R,MATCH($B206&amp;AG$7,Attendance!$N:$N,0))="","",IF(INDEX(Attendance!$R:$R,MATCH($B206&amp;AG$7,Attendance!$N:$N,0))&gt;8,8,INDEX(Attendance!$R:$R,MATCH($B206&amp;AG$7,Attendance!$N:$N,0))))),"")</f>
        <v/>
      </c>
      <c r="AH207" s="192" t="str">
        <f>IFERROR(IF(AH$6="Sun",INDEX(Attendance!$R:$R,MATCH($B206&amp;AH$7,Attendance!$N:$N,0)),IF(INDEX(Attendance!$R:$R,MATCH($B206&amp;AH$7,Attendance!$N:$N,0))="","",IF(INDEX(Attendance!$R:$R,MATCH($B206&amp;AH$7,Attendance!$N:$N,0))&gt;8,8,INDEX(Attendance!$R:$R,MATCH($B206&amp;AH$7,Attendance!$N:$N,0))))),"")</f>
        <v/>
      </c>
      <c r="AI207" s="192" t="str">
        <f>IFERROR(IF(AI$6="Sun",INDEX(Attendance!$R:$R,MATCH($B206&amp;AI$7,Attendance!$N:$N,0)),IF(INDEX(Attendance!$R:$R,MATCH($B206&amp;AI$7,Attendance!$N:$N,0))="","",IF(INDEX(Attendance!$R:$R,MATCH($B206&amp;AI$7,Attendance!$N:$N,0))&gt;8,8,INDEX(Attendance!$R:$R,MATCH($B206&amp;AI$7,Attendance!$N:$N,0))))),"")</f>
        <v/>
      </c>
      <c r="AJ207" s="192" t="str">
        <f>IFERROR(IF(AJ$6="Sun",INDEX(Attendance!$R:$R,MATCH($B206&amp;AJ$7,Attendance!$N:$N,0)),IF(INDEX(Attendance!$R:$R,MATCH($B206&amp;AJ$7,Attendance!$N:$N,0))="","",IF(INDEX(Attendance!$R:$R,MATCH($B206&amp;AJ$7,Attendance!$N:$N,0))&gt;8,8,INDEX(Attendance!$R:$R,MATCH($B206&amp;AJ$7,Attendance!$N:$N,0))))),"")</f>
        <v/>
      </c>
      <c r="AK207" s="259"/>
      <c r="AL207" s="193">
        <f>ROUND((IF($C211="",Basic,MID($C211,FIND("RM",$C211)+3,4))+$AP206+$AQ211)/WorkDays/WorkHours*AL$6,4)</f>
        <v>8.7980999999999998</v>
      </c>
      <c r="AM207" s="193">
        <f>ROUND((IF($C211="",Basic,MID($C211,FIND("RM",$C211)+3,4))+$AP206+$AQ211)/WorkDays/WorkHours*AM$6,4)</f>
        <v>11.7308</v>
      </c>
      <c r="AN207" s="193">
        <f>ROUND((IF($C211="",Basic,MID($C211,FIND("RM",$C211)+3,4))+$AP206+$AQ211)/WorkDays/WorkHours*AN$6,4)</f>
        <v>17.5962</v>
      </c>
      <c r="AO207" s="262"/>
      <c r="AP207" s="265"/>
      <c r="AQ207" s="86"/>
      <c r="AR207" s="194"/>
      <c r="AS207" s="194"/>
      <c r="AT207" s="194"/>
      <c r="AU207" s="256"/>
    </row>
    <row r="208" spans="1:47" s="213" customFormat="1" ht="33" customHeight="1" x14ac:dyDescent="0.35">
      <c r="A208" s="189"/>
      <c r="B208" s="184"/>
      <c r="C208" s="195" t="str">
        <f>_xlfn.IFNA(INDEX(Masterlist!E:E,MATCH(B206,Masterlist!B:B,0)),"")</f>
        <v>Phone No. 40</v>
      </c>
      <c r="D208" s="1"/>
      <c r="E208" s="196" t="s">
        <v>175</v>
      </c>
      <c r="F208" s="197">
        <f>IFERROR(IF(F$6="Sun","",IF(INDEX(Attendance!$S:$S,MATCH($B206&amp;F$7,Attendance!$N:$N,0))=TRUE,"",IF(F207&lt;8,"",INDEX(Attendance!$G:$G,MATCH($B206&amp;F$7,Attendance!$N:$N,0))))),"")</f>
        <v>2</v>
      </c>
      <c r="G208" s="197">
        <f>IFERROR(IF(G$6="Sun","",IF(INDEX(Attendance!$S:$S,MATCH($B206&amp;G$7,Attendance!$N:$N,0))=TRUE,"",IF(G207&lt;8,"",INDEX(Attendance!$G:$G,MATCH($B206&amp;G$7,Attendance!$N:$N,0))))),"")</f>
        <v>2</v>
      </c>
      <c r="H208" s="197">
        <f>IFERROR(IF(H$6="Sun","",IF(INDEX(Attendance!$S:$S,MATCH($B206&amp;H$7,Attendance!$N:$N,0))=TRUE,"",IF(H207&lt;8,"",INDEX(Attendance!$G:$G,MATCH($B206&amp;H$7,Attendance!$N:$N,0))))),"")</f>
        <v>2</v>
      </c>
      <c r="I208" s="197">
        <f>IFERROR(IF(I$6="Sun","",IF(INDEX(Attendance!$S:$S,MATCH($B206&amp;I$7,Attendance!$N:$N,0))=TRUE,"",IF(I207&lt;8,"",INDEX(Attendance!$G:$G,MATCH($B206&amp;I$7,Attendance!$N:$N,0))))),"")</f>
        <v>2</v>
      </c>
      <c r="J208" s="197">
        <f>IFERROR(IF(J$6="Sun","",IF(INDEX(Attendance!$S:$S,MATCH($B206&amp;J$7,Attendance!$N:$N,0))=TRUE,"",IF(J207&lt;8,"",INDEX(Attendance!$G:$G,MATCH($B206&amp;J$7,Attendance!$N:$N,0))))),"")</f>
        <v>2</v>
      </c>
      <c r="K208" s="197">
        <f>IFERROR(IF(K$6="Sun","",IF(INDEX(Attendance!$S:$S,MATCH($B206&amp;K$7,Attendance!$N:$N,0))=TRUE,"",IF(K207&lt;8,"",INDEX(Attendance!$G:$G,MATCH($B206&amp;K$7,Attendance!$N:$N,0))))),"")</f>
        <v>2</v>
      </c>
      <c r="L208" s="197" t="str">
        <f>IFERROR(IF(L$6="Sun","",IF(INDEX(Attendance!$S:$S,MATCH($B206&amp;L$7,Attendance!$N:$N,0))=TRUE,"",IF(L207&lt;8,"",INDEX(Attendance!$G:$G,MATCH($B206&amp;L$7,Attendance!$N:$N,0))))),"")</f>
        <v/>
      </c>
      <c r="M208" s="197">
        <f>IFERROR(IF(M$6="Sun","",IF(INDEX(Attendance!$S:$S,MATCH($B206&amp;M$7,Attendance!$N:$N,0))=TRUE,"",IF(M207&lt;8,"",INDEX(Attendance!$G:$G,MATCH($B206&amp;M$7,Attendance!$N:$N,0))))),"")</f>
        <v>3</v>
      </c>
      <c r="N208" s="197">
        <f>IFERROR(IF(N$6="Sun","",IF(INDEX(Attendance!$S:$S,MATCH($B206&amp;N$7,Attendance!$N:$N,0))=TRUE,"",IF(N207&lt;8,"",INDEX(Attendance!$G:$G,MATCH($B206&amp;N$7,Attendance!$N:$N,0))))),"")</f>
        <v>3</v>
      </c>
      <c r="O208" s="197">
        <f>IFERROR(IF(O$6="Sun","",IF(INDEX(Attendance!$S:$S,MATCH($B206&amp;O$7,Attendance!$N:$N,0))=TRUE,"",IF(O207&lt;8,"",INDEX(Attendance!$G:$G,MATCH($B206&amp;O$7,Attendance!$N:$N,0))))),"")</f>
        <v>3</v>
      </c>
      <c r="P208" s="197">
        <f>IFERROR(IF(P$6="Sun","",IF(INDEX(Attendance!$S:$S,MATCH($B206&amp;P$7,Attendance!$N:$N,0))=TRUE,"",IF(P207&lt;8,"",INDEX(Attendance!$G:$G,MATCH($B206&amp;P$7,Attendance!$N:$N,0))))),"")</f>
        <v>3</v>
      </c>
      <c r="Q208" s="197">
        <f>IFERROR(IF(Q$6="Sun","",IF(INDEX(Attendance!$S:$S,MATCH($B206&amp;Q$7,Attendance!$N:$N,0))=TRUE,"",IF(Q207&lt;8,"",INDEX(Attendance!$G:$G,MATCH($B206&amp;Q$7,Attendance!$N:$N,0))))),"")</f>
        <v>0</v>
      </c>
      <c r="R208" s="197">
        <f>IFERROR(IF(R$6="Sun","",IF(INDEX(Attendance!$S:$S,MATCH($B206&amp;R$7,Attendance!$N:$N,0))=TRUE,"",IF(R207&lt;8,"",INDEX(Attendance!$G:$G,MATCH($B206&amp;R$7,Attendance!$N:$N,0))))),"")</f>
        <v>0</v>
      </c>
      <c r="S208" s="197" t="str">
        <f>IFERROR(IF(S$6="Sun","",IF(INDEX(Attendance!$S:$S,MATCH($B206&amp;S$7,Attendance!$N:$N,0))=TRUE,"",IF(S207&lt;8,"",INDEX(Attendance!$G:$G,MATCH($B206&amp;S$7,Attendance!$N:$N,0))))),"")</f>
        <v/>
      </c>
      <c r="T208" s="197">
        <f>IFERROR(IF(T$6="Sun","",IF(INDEX(Attendance!$S:$S,MATCH($B206&amp;T$7,Attendance!$N:$N,0))=TRUE,"",IF(T207&lt;8,"",INDEX(Attendance!$G:$G,MATCH($B206&amp;T$7,Attendance!$N:$N,0))))),"")</f>
        <v>3</v>
      </c>
      <c r="U208" s="197">
        <f>IFERROR(IF(U$6="Sun","",IF(INDEX(Attendance!$S:$S,MATCH($B206&amp;U$7,Attendance!$N:$N,0))=TRUE,"",IF(U207&lt;8,"",INDEX(Attendance!$G:$G,MATCH($B206&amp;U$7,Attendance!$N:$N,0))))),"")</f>
        <v>3</v>
      </c>
      <c r="V208" s="197">
        <f>IFERROR(IF(V$6="Sun","",IF(INDEX(Attendance!$S:$S,MATCH($B206&amp;V$7,Attendance!$N:$N,0))=TRUE,"",IF(V207&lt;8,"",INDEX(Attendance!$G:$G,MATCH($B206&amp;V$7,Attendance!$N:$N,0))))),"")</f>
        <v>3</v>
      </c>
      <c r="W208" s="197">
        <f>IFERROR(IF(W$6="Sun","",IF(INDEX(Attendance!$S:$S,MATCH($B206&amp;W$7,Attendance!$N:$N,0))=TRUE,"",IF(W207&lt;8,"",INDEX(Attendance!$G:$G,MATCH($B206&amp;W$7,Attendance!$N:$N,0))))),"")</f>
        <v>3</v>
      </c>
      <c r="X208" s="197">
        <f>IFERROR(IF(X$6="Sun","",IF(INDEX(Attendance!$S:$S,MATCH($B206&amp;X$7,Attendance!$N:$N,0))=TRUE,"",IF(X207&lt;8,"",INDEX(Attendance!$G:$G,MATCH($B206&amp;X$7,Attendance!$N:$N,0))))),"")</f>
        <v>3</v>
      </c>
      <c r="Y208" s="197">
        <f>IFERROR(IF(Y$6="Sun","",IF(INDEX(Attendance!$S:$S,MATCH($B206&amp;Y$7,Attendance!$N:$N,0))=TRUE,"",IF(Y207&lt;8,"",INDEX(Attendance!$G:$G,MATCH($B206&amp;Y$7,Attendance!$N:$N,0))))),"")</f>
        <v>3</v>
      </c>
      <c r="Z208" s="197" t="str">
        <f>IFERROR(IF(Z$6="Sun","",IF(INDEX(Attendance!$S:$S,MATCH($B206&amp;Z$7,Attendance!$N:$N,0))=TRUE,"",IF(Z207&lt;8,"",INDEX(Attendance!$G:$G,MATCH($B206&amp;Z$7,Attendance!$N:$N,0))))),"")</f>
        <v/>
      </c>
      <c r="AA208" s="197">
        <f>IFERROR(IF(AA$6="Sun","",IF(INDEX(Attendance!$S:$S,MATCH($B206&amp;AA$7,Attendance!$N:$N,0))=TRUE,"",IF(AA207&lt;8,"",INDEX(Attendance!$G:$G,MATCH($B206&amp;AA$7,Attendance!$N:$N,0))))),"")</f>
        <v>3</v>
      </c>
      <c r="AB208" s="197">
        <f>IFERROR(IF(AB$6="Sun","",IF(INDEX(Attendance!$S:$S,MATCH($B206&amp;AB$7,Attendance!$N:$N,0))=TRUE,"",IF(AB207&lt;8,"",INDEX(Attendance!$G:$G,MATCH($B206&amp;AB$7,Attendance!$N:$N,0))))),"")</f>
        <v>3</v>
      </c>
      <c r="AC208" s="197">
        <f>IFERROR(IF(AC$6="Sun","",IF(INDEX(Attendance!$S:$S,MATCH($B206&amp;AC$7,Attendance!$N:$N,0))=TRUE,"",IF(AC207&lt;8,"",INDEX(Attendance!$G:$G,MATCH($B206&amp;AC$7,Attendance!$N:$N,0))))),"")</f>
        <v>3</v>
      </c>
      <c r="AD208" s="197">
        <f>IFERROR(IF(AD$6="Sun","",IF(INDEX(Attendance!$S:$S,MATCH($B206&amp;AD$7,Attendance!$N:$N,0))=TRUE,"",IF(AD207&lt;8,"",INDEX(Attendance!$G:$G,MATCH($B206&amp;AD$7,Attendance!$N:$N,0))))),"")</f>
        <v>3</v>
      </c>
      <c r="AE208" s="197">
        <f>IFERROR(IF(AE$6="Sun","",IF(INDEX(Attendance!$S:$S,MATCH($B206&amp;AE$7,Attendance!$N:$N,0))=TRUE,"",IF(AE207&lt;8,"",INDEX(Attendance!$G:$G,MATCH($B206&amp;AE$7,Attendance!$N:$N,0))))),"")</f>
        <v>3</v>
      </c>
      <c r="AF208" s="197">
        <f>IFERROR(IF(AF$6="Sun","",IF(INDEX(Attendance!$S:$S,MATCH($B206&amp;AF$7,Attendance!$N:$N,0))=TRUE,"",IF(AF207&lt;8,"",INDEX(Attendance!$G:$G,MATCH($B206&amp;AF$7,Attendance!$N:$N,0))))),"")</f>
        <v>3</v>
      </c>
      <c r="AG208" s="197" t="str">
        <f>IFERROR(IF(AG$6="Sun","",IF(INDEX(Attendance!$S:$S,MATCH($B206&amp;AG$7,Attendance!$N:$N,0))=TRUE,"",IF(AG207&lt;8,"",INDEX(Attendance!$G:$G,MATCH($B206&amp;AG$7,Attendance!$N:$N,0))))),"")</f>
        <v/>
      </c>
      <c r="AH208" s="197" t="str">
        <f>IFERROR(IF(AH$6="Sun","",IF(INDEX(Attendance!$S:$S,MATCH($B206&amp;AH$7,Attendance!$N:$N,0))=TRUE,"",IF(AH207&lt;8,"",INDEX(Attendance!$G:$G,MATCH($B206&amp;AH$7,Attendance!$N:$N,0))))),"")</f>
        <v/>
      </c>
      <c r="AI208" s="197" t="str">
        <f>IFERROR(IF(AI$6="Sun","",IF(INDEX(Attendance!$S:$S,MATCH($B206&amp;AI$7,Attendance!$N:$N,0))=TRUE,"",IF(AI207&lt;8,"",INDEX(Attendance!$G:$G,MATCH($B206&amp;AI$7,Attendance!$N:$N,0))))),"")</f>
        <v/>
      </c>
      <c r="AJ208" s="197" t="str">
        <f>IFERROR(IF(AJ$6="Sun","",IF(INDEX(Attendance!$S:$S,MATCH($B206&amp;AJ$7,Attendance!$N:$N,0))=TRUE,"",IF(AJ207&lt;8,"",INDEX(Attendance!$G:$G,MATCH($B206&amp;AJ$7,Attendance!$N:$N,0))))),"")</f>
        <v/>
      </c>
      <c r="AK208" s="259"/>
      <c r="AL208" s="198"/>
      <c r="AM208" s="198"/>
      <c r="AN208" s="198"/>
      <c r="AO208" s="262"/>
      <c r="AP208" s="265"/>
      <c r="AQ208" s="86"/>
      <c r="AR208" s="194"/>
      <c r="AS208" s="194"/>
      <c r="AT208" s="194"/>
      <c r="AU208" s="256"/>
    </row>
    <row r="209" spans="1:47" s="213" customFormat="1" ht="33" customHeight="1" x14ac:dyDescent="0.35">
      <c r="A209" s="189"/>
      <c r="B209" s="184"/>
      <c r="C209" s="195" t="str">
        <f>_xlfn.IFNA(INDEX(Masterlist!F:F,MATCH(B206,Masterlist!B:B,0)),"")</f>
        <v>Acc No. 40 Bank Code 40</v>
      </c>
      <c r="D209" s="88"/>
      <c r="E209" s="196"/>
      <c r="F209" s="199"/>
      <c r="G209" s="200"/>
      <c r="H209" s="192"/>
      <c r="I209" s="192"/>
      <c r="J209" s="192"/>
      <c r="K209" s="192"/>
      <c r="L209" s="192"/>
      <c r="M209" s="192"/>
      <c r="N209" s="192"/>
      <c r="O209" s="192"/>
      <c r="P209" s="192"/>
      <c r="Q209" s="201"/>
      <c r="R209" s="201"/>
      <c r="S209" s="192"/>
      <c r="T209" s="192"/>
      <c r="U209" s="192"/>
      <c r="V209" s="192"/>
      <c r="W209" s="192"/>
      <c r="X209" s="192"/>
      <c r="Y209" s="192"/>
      <c r="Z209" s="192"/>
      <c r="AA209" s="192"/>
      <c r="AB209" s="192"/>
      <c r="AC209" s="192"/>
      <c r="AD209" s="192"/>
      <c r="AE209" s="192"/>
      <c r="AF209" s="192"/>
      <c r="AG209" s="192"/>
      <c r="AH209" s="192"/>
      <c r="AI209" s="192"/>
      <c r="AJ209" s="192"/>
      <c r="AK209" s="259"/>
      <c r="AL209" s="198"/>
      <c r="AM209" s="198"/>
      <c r="AN209" s="198"/>
      <c r="AO209" s="262"/>
      <c r="AP209" s="265"/>
      <c r="AQ209" s="86"/>
      <c r="AR209" s="194"/>
      <c r="AS209" s="194"/>
      <c r="AT209" s="194"/>
      <c r="AU209" s="256"/>
    </row>
    <row r="210" spans="1:47" s="213" customFormat="1" ht="33" customHeight="1" x14ac:dyDescent="0.35">
      <c r="A210" s="189"/>
      <c r="B210" s="184"/>
      <c r="C210" s="202">
        <f>_xlfn.IFNA(INDEX(Masterlist!I:I,MATCH(B206,Masterlist!B:B,0)),"")</f>
        <v>43881</v>
      </c>
      <c r="D210" s="226" t="str">
        <f>_xlfn.IFNA(IF(INDEX(Attendance!H:H,MATCH(B206,Attendance!$A:$A,0))="VMI","SCOPE ALLW",""),"")</f>
        <v/>
      </c>
      <c r="E210" s="196" t="s">
        <v>13</v>
      </c>
      <c r="F210" s="203">
        <f>IFERROR(IF(AND(RIGHT(F206,1)="N",VALUE(F207)&gt;=8),Database!$I$3,""),"")</f>
        <v>2</v>
      </c>
      <c r="G210" s="192">
        <f>IFERROR(IF(AND(RIGHT(G206,1)="N",VALUE(G207)&gt;=8),Database!$I$3,""),"")</f>
        <v>2</v>
      </c>
      <c r="H210" s="199">
        <f>IFERROR(IF(AND(RIGHT(H206,1)="N",VALUE(H207)&gt;=8),Database!$I$3,""),"")</f>
        <v>2</v>
      </c>
      <c r="I210" s="192">
        <f>IFERROR(IF(AND(RIGHT(I206,1)="N",VALUE(I207)&gt;=8),Database!$I$3,""),"")</f>
        <v>2</v>
      </c>
      <c r="J210" s="192">
        <f>IFERROR(IF(AND(RIGHT(J206,1)="N",VALUE(J207)&gt;=8),Database!$I$3,""),"")</f>
        <v>2</v>
      </c>
      <c r="K210" s="192">
        <f>IFERROR(IF(AND(RIGHT(K206,1)="N",VALUE(K207)&gt;=8),Database!$I$3,""),"")</f>
        <v>2</v>
      </c>
      <c r="L210" s="192" t="str">
        <f>IFERROR(IF(AND(RIGHT(L206,1)="N",VALUE(L207)&gt;=8),Database!$I$3,""),"")</f>
        <v/>
      </c>
      <c r="M210" s="192">
        <f>IFERROR(IF(AND(RIGHT(M206,1)="N",VALUE(M207)&gt;=8),Database!$I$3,""),"")</f>
        <v>2</v>
      </c>
      <c r="N210" s="192">
        <f>IFERROR(IF(AND(RIGHT(N206,1)="N",VALUE(N207)&gt;=8),Database!$I$3,""),"")</f>
        <v>2</v>
      </c>
      <c r="O210" s="192">
        <f>IFERROR(IF(AND(RIGHT(O206,1)="N",VALUE(O207)&gt;=8),Database!$I$3,""),"")</f>
        <v>2</v>
      </c>
      <c r="P210" s="192">
        <f>IFERROR(IF(AND(RIGHT(P206,1)="N",VALUE(P207)&gt;=8),Database!$I$3,""),"")</f>
        <v>2</v>
      </c>
      <c r="Q210" s="192" t="str">
        <f>IFERROR(IF(AND(RIGHT(Q206,1)="N",VALUE(Q207)&gt;=8),Database!$I$3,""),"")</f>
        <v/>
      </c>
      <c r="R210" s="192" t="str">
        <f>IFERROR(IF(AND(RIGHT(R206,1)="N",VALUE(R207)&gt;=8),Database!$I$3,""),"")</f>
        <v/>
      </c>
      <c r="S210" s="192" t="str">
        <f>IFERROR(IF(AND(RIGHT(S206,1)="N",VALUE(S207)&gt;=8),Database!$I$3,""),"")</f>
        <v/>
      </c>
      <c r="T210" s="192" t="str">
        <f>IFERROR(IF(AND(RIGHT(T206,1)="N",VALUE(T207)&gt;=8),Database!$I$3,""),"")</f>
        <v/>
      </c>
      <c r="U210" s="192" t="str">
        <f>IFERROR(IF(AND(RIGHT(U206,1)="N",VALUE(U207)&gt;=8),Database!$I$3,""),"")</f>
        <v/>
      </c>
      <c r="V210" s="192" t="str">
        <f>IFERROR(IF(AND(RIGHT(V206,1)="N",VALUE(V207)&gt;=8),Database!$I$3,""),"")</f>
        <v/>
      </c>
      <c r="W210" s="192" t="str">
        <f>IFERROR(IF(AND(RIGHT(W206,1)="N",VALUE(W207)&gt;=8),Database!$I$3,""),"")</f>
        <v/>
      </c>
      <c r="X210" s="192" t="str">
        <f>IFERROR(IF(AND(RIGHT(X206,1)="N",VALUE(X207)&gt;=8),Database!$I$3,""),"")</f>
        <v/>
      </c>
      <c r="Y210" s="192" t="str">
        <f>IFERROR(IF(AND(RIGHT(Y206,1)="N",VALUE(Y207)&gt;=8),Database!$I$3,""),"")</f>
        <v/>
      </c>
      <c r="Z210" s="192" t="str">
        <f>IFERROR(IF(AND(RIGHT(Z206,1)="N",VALUE(Z207)&gt;=8),Database!$I$3,""),"")</f>
        <v/>
      </c>
      <c r="AA210" s="192" t="str">
        <f>IFERROR(IF(AND(RIGHT(AA206,1)="N",VALUE(AA207)&gt;=8),Database!$I$3,""),"")</f>
        <v/>
      </c>
      <c r="AB210" s="192" t="str">
        <f>IFERROR(IF(AND(RIGHT(AB206,1)="N",VALUE(AB207)&gt;=8),Database!$I$3,""),"")</f>
        <v/>
      </c>
      <c r="AC210" s="192" t="str">
        <f>IFERROR(IF(AND(RIGHT(AC206,1)="N",VALUE(AC207)&gt;=8),Database!$I$3,""),"")</f>
        <v/>
      </c>
      <c r="AD210" s="192" t="str">
        <f>IFERROR(IF(AND(RIGHT(AD206,1)="N",VALUE(AD207)&gt;=8),Database!$I$3,""),"")</f>
        <v/>
      </c>
      <c r="AE210" s="192" t="str">
        <f>IFERROR(IF(AND(RIGHT(AE206,1)="N",VALUE(AE207)&gt;=8),Database!$I$3,""),"")</f>
        <v/>
      </c>
      <c r="AF210" s="192" t="str">
        <f>IFERROR(IF(AND(RIGHT(AF206,1)="N",VALUE(AF207)&gt;=8),Database!$I$3,""),"")</f>
        <v/>
      </c>
      <c r="AG210" s="192" t="str">
        <f>IFERROR(IF(AND(RIGHT(AG206,1)="N",VALUE(AG207)&gt;=8),Database!$I$3,""),"")</f>
        <v/>
      </c>
      <c r="AH210" s="192" t="str">
        <f>IFERROR(IF(AND(RIGHT(AH206,1)="N",VALUE(AH207)&gt;=8),Database!$I$3,""),"")</f>
        <v/>
      </c>
      <c r="AI210" s="192" t="str">
        <f>IFERROR(IF(AND(RIGHT(AI206,1)="N",VALUE(AI207)&gt;=8),Database!$I$3,""),"")</f>
        <v/>
      </c>
      <c r="AJ210" s="192" t="str">
        <f>IFERROR(IF(AND(RIGHT(AJ206,1)="N",VALUE(AJ207)&gt;=8),Database!$I$3,""),"")</f>
        <v/>
      </c>
      <c r="AK210" s="259"/>
      <c r="AL210" s="204"/>
      <c r="AM210" s="198"/>
      <c r="AN210" s="198"/>
      <c r="AO210" s="262"/>
      <c r="AP210" s="265"/>
      <c r="AQ210" s="86"/>
      <c r="AR210" s="194"/>
      <c r="AS210" s="194"/>
      <c r="AT210" s="194"/>
      <c r="AU210" s="256"/>
    </row>
    <row r="211" spans="1:47" s="213" customFormat="1" ht="33" customHeight="1" thickBot="1" x14ac:dyDescent="0.4">
      <c r="A211" s="189"/>
      <c r="B211" s="205"/>
      <c r="C211" s="222"/>
      <c r="D211" s="28"/>
      <c r="E211" s="206" t="s">
        <v>176</v>
      </c>
      <c r="F211" s="207">
        <f>IFERROR(IF(INDEX(Attendance!$T:$T,MATCH($B206&amp;F$7,Attendance!$N:$N,0))=TRUE,"L",IF(SUM(F207:F208)&gt;=10,5,"")),"")</f>
        <v>5</v>
      </c>
      <c r="G211" s="207">
        <f>IFERROR(IF(INDEX(Attendance!$T:$T,MATCH($B206&amp;G$7,Attendance!$N:$N,0))=TRUE,"L",IF(SUM(G207:G208)&gt;=10,5,"")),"")</f>
        <v>5</v>
      </c>
      <c r="H211" s="208">
        <f>IFERROR(IF(INDEX(Attendance!$T:$T,MATCH($B206&amp;H$7,Attendance!$N:$N,0))=TRUE,"L",IF(SUM(H207:H208)&gt;=10,5,"")),"")</f>
        <v>5</v>
      </c>
      <c r="I211" s="208">
        <f>IFERROR(IF(INDEX(Attendance!$T:$T,MATCH($B206&amp;I$7,Attendance!$N:$N,0))=TRUE,"L",IF(SUM(I207:I208)&gt;=10,5,"")),"")</f>
        <v>5</v>
      </c>
      <c r="J211" s="208">
        <f>IFERROR(IF(INDEX(Attendance!$T:$T,MATCH($B206&amp;J$7,Attendance!$N:$N,0))=TRUE,"L",IF(SUM(J207:J208)&gt;=10,5,"")),"")</f>
        <v>5</v>
      </c>
      <c r="K211" s="208">
        <f>IFERROR(IF(INDEX(Attendance!$T:$T,MATCH($B206&amp;K$7,Attendance!$N:$N,0))=TRUE,"L",IF(SUM(K207:K208)&gt;=10,5,"")),"")</f>
        <v>5</v>
      </c>
      <c r="L211" s="208" t="str">
        <f>IFERROR(IF(INDEX(Attendance!$T:$T,MATCH($B206&amp;L$7,Attendance!$N:$N,0))=TRUE,"L",IF(SUM(L207:L208)&gt;=10,5,"")),"")</f>
        <v/>
      </c>
      <c r="M211" s="208">
        <f>IFERROR(IF(INDEX(Attendance!$T:$T,MATCH($B206&amp;M$7,Attendance!$N:$N,0))=TRUE,"L",IF(SUM(M207:M208)&gt;=10,5,"")),"")</f>
        <v>5</v>
      </c>
      <c r="N211" s="208">
        <f>IFERROR(IF(INDEX(Attendance!$T:$T,MATCH($B206&amp;N$7,Attendance!$N:$N,0))=TRUE,"L",IF(SUM(N207:N208)&gt;=10,5,"")),"")</f>
        <v>5</v>
      </c>
      <c r="O211" s="208">
        <f>IFERROR(IF(INDEX(Attendance!$T:$T,MATCH($B206&amp;O$7,Attendance!$N:$N,0))=TRUE,"L",IF(SUM(O207:O208)&gt;=10,5,"")),"")</f>
        <v>5</v>
      </c>
      <c r="P211" s="208">
        <f>IFERROR(IF(INDEX(Attendance!$T:$T,MATCH($B206&amp;P$7,Attendance!$N:$N,0))=TRUE,"L",IF(SUM(P207:P208)&gt;=10,5,"")),"")</f>
        <v>5</v>
      </c>
      <c r="Q211" s="208" t="str">
        <f>IFERROR(IF(INDEX(Attendance!$T:$T,MATCH($B206&amp;Q$7,Attendance!$N:$N,0))=TRUE,"L",IF(SUM(Q207:Q208)&gt;=10,5,"")),"")</f>
        <v/>
      </c>
      <c r="R211" s="208" t="str">
        <f>IFERROR(IF(INDEX(Attendance!$T:$T,MATCH($B206&amp;R$7,Attendance!$N:$N,0))=TRUE,"L",IF(SUM(R207:R208)&gt;=10,5,"")),"")</f>
        <v/>
      </c>
      <c r="S211" s="208" t="str">
        <f>IFERROR(IF(INDEX(Attendance!$T:$T,MATCH($B206&amp;S$7,Attendance!$N:$N,0))=TRUE,"L",IF(SUM(S207:S208)&gt;=10,5,"")),"")</f>
        <v/>
      </c>
      <c r="T211" s="208">
        <f>IFERROR(IF(INDEX(Attendance!$T:$T,MATCH($B206&amp;T$7,Attendance!$N:$N,0))=TRUE,"L",IF(SUM(T207:T208)&gt;=10,5,"")),"")</f>
        <v>5</v>
      </c>
      <c r="U211" s="208">
        <f>IFERROR(IF(INDEX(Attendance!$T:$T,MATCH($B206&amp;U$7,Attendance!$N:$N,0))=TRUE,"L",IF(SUM(U207:U208)&gt;=10,5,"")),"")</f>
        <v>5</v>
      </c>
      <c r="V211" s="208">
        <f>IFERROR(IF(INDEX(Attendance!$T:$T,MATCH($B206&amp;V$7,Attendance!$N:$N,0))=TRUE,"L",IF(SUM(V207:V208)&gt;=10,5,"")),"")</f>
        <v>5</v>
      </c>
      <c r="W211" s="208">
        <f>IFERROR(IF(INDEX(Attendance!$T:$T,MATCH($B206&amp;W$7,Attendance!$N:$N,0))=TRUE,"L",IF(SUM(W207:W208)&gt;=10,5,"")),"")</f>
        <v>5</v>
      </c>
      <c r="X211" s="208">
        <f>IFERROR(IF(INDEX(Attendance!$T:$T,MATCH($B206&amp;X$7,Attendance!$N:$N,0))=TRUE,"L",IF(SUM(X207:X208)&gt;=10,5,"")),"")</f>
        <v>5</v>
      </c>
      <c r="Y211" s="208">
        <f>IFERROR(IF(INDEX(Attendance!$T:$T,MATCH($B206&amp;Y$7,Attendance!$N:$N,0))=TRUE,"L",IF(SUM(Y207:Y208)&gt;=10,5,"")),"")</f>
        <v>5</v>
      </c>
      <c r="Z211" s="208" t="str">
        <f>IFERROR(IF(INDEX(Attendance!$T:$T,MATCH($B206&amp;Z$7,Attendance!$N:$N,0))=TRUE,"L",IF(SUM(Z207:Z208)&gt;=10,5,"")),"")</f>
        <v/>
      </c>
      <c r="AA211" s="208">
        <f>IFERROR(IF(INDEX(Attendance!$T:$T,MATCH($B206&amp;AA$7,Attendance!$N:$N,0))=TRUE,"L",IF(SUM(AA207:AA208)&gt;=10,5,"")),"")</f>
        <v>5</v>
      </c>
      <c r="AB211" s="208">
        <f>IFERROR(IF(INDEX(Attendance!$T:$T,MATCH($B206&amp;AB$7,Attendance!$N:$N,0))=TRUE,"L",IF(SUM(AB207:AB208)&gt;=10,5,"")),"")</f>
        <v>5</v>
      </c>
      <c r="AC211" s="208">
        <f>IFERROR(IF(INDEX(Attendance!$T:$T,MATCH($B206&amp;AC$7,Attendance!$N:$N,0))=TRUE,"L",IF(SUM(AC207:AC208)&gt;=10,5,"")),"")</f>
        <v>5</v>
      </c>
      <c r="AD211" s="208">
        <f>IFERROR(IF(INDEX(Attendance!$T:$T,MATCH($B206&amp;AD$7,Attendance!$N:$N,0))=TRUE,"L",IF(SUM(AD207:AD208)&gt;=10,5,"")),"")</f>
        <v>5</v>
      </c>
      <c r="AE211" s="208">
        <f>IFERROR(IF(INDEX(Attendance!$T:$T,MATCH($B206&amp;AE$7,Attendance!$N:$N,0))=TRUE,"L",IF(SUM(AE207:AE208)&gt;=10,5,"")),"")</f>
        <v>5</v>
      </c>
      <c r="AF211" s="208">
        <f>IFERROR(IF(INDEX(Attendance!$T:$T,MATCH($B206&amp;AF$7,Attendance!$N:$N,0))=TRUE,"L",IF(SUM(AF207:AF208)&gt;=10,5,"")),"")</f>
        <v>5</v>
      </c>
      <c r="AG211" s="208" t="str">
        <f>IFERROR(IF(INDEX(Attendance!$T:$T,MATCH($B206&amp;AG$7,Attendance!$N:$N,0))=TRUE,"L",IF(SUM(AG207:AG208)&gt;=10,5,"")),"")</f>
        <v/>
      </c>
      <c r="AH211" s="208" t="str">
        <f>IFERROR(IF(INDEX(Attendance!$T:$T,MATCH($B206&amp;AH$7,Attendance!$N:$N,0))=TRUE,"L",IF(SUM(AH207:AH208)&gt;=10,5,"")),"")</f>
        <v/>
      </c>
      <c r="AI211" s="208" t="str">
        <f>IFERROR(IF(INDEX(Attendance!$T:$T,MATCH($B206&amp;AI$7,Attendance!$N:$N,0))=TRUE,"L",IF(SUM(AI207:AI208)&gt;=10,5,"")),"")</f>
        <v/>
      </c>
      <c r="AJ211" s="208" t="str">
        <f>IFERROR(IF(INDEX(Attendance!$T:$T,MATCH($B206&amp;AJ$7,Attendance!$N:$N,0))=TRUE,"L",IF(SUM(AJ207:AJ208)&gt;=10,5,"")),"")</f>
        <v/>
      </c>
      <c r="AK211" s="260"/>
      <c r="AL211" s="209">
        <f>ROUND(AL206*AL207,2)</f>
        <v>527.89</v>
      </c>
      <c r="AM211" s="209">
        <f>ROUND(AM206*AM207,2)</f>
        <v>0</v>
      </c>
      <c r="AN211" s="209">
        <f>ROUND(AN206*AN207,2)</f>
        <v>0</v>
      </c>
      <c r="AO211" s="263"/>
      <c r="AP211" s="266"/>
      <c r="AQ211" s="210">
        <f>AQ206*$AQ$5</f>
        <v>0</v>
      </c>
      <c r="AR211" s="211">
        <f>AR206*ROUND(IF($C211="",Basic,MID($C211,FIND("RM",$C211)+3,4))/WorkDays,2)</f>
        <v>0</v>
      </c>
      <c r="AS211" s="211">
        <f>AS206*ROUND(IF($C211="",Basic,MID($C211,FIND("RM",$C211)+3,4))/WorkDays,2)</f>
        <v>0</v>
      </c>
      <c r="AT211" s="211">
        <f>AT206*ROUND(IF($C211="",Basic,MID($C211,FIND("RM",$C211)+3,4))/WorkDays,2)</f>
        <v>92.3</v>
      </c>
      <c r="AU211" s="257"/>
    </row>
    <row r="212" spans="1:47" s="212" customFormat="1" ht="33" customHeight="1" x14ac:dyDescent="0.25">
      <c r="A212" s="175">
        <f t="shared" si="36"/>
        <v>35</v>
      </c>
      <c r="B212" s="184" t="str">
        <f>_xlfn.IFNA(INDEX(Attendance!$A:$A,MATCH(A212,Attendance!$M:$M,0)),"")</f>
        <v>Code 42</v>
      </c>
      <c r="C212" s="185" t="str">
        <f>_xlfn.IFNA(INDEX(Masterlist!C:C,MATCH(B212,Masterlist!B:B,0)),"")</f>
        <v>Name 42</v>
      </c>
      <c r="D212" s="87"/>
      <c r="E212" s="186" t="s">
        <v>173</v>
      </c>
      <c r="F212" s="83" t="str" cm="1">
        <f t="array" ref="F212">_xlfn.IFNA(IF(OR(VALUE(F$7&amp;$C$3)=PH),IF(F213="","PH",IF(INDEX(Attendance!$O:$O,MATCH($B212&amp;F$7,Attendance!$N:$N,0))&lt;"1200","PM","PN")),IF(F$6="Sun",IF(F213="","RD",IF(INDEX(Attendance!$O:$O,MATCH($B212&amp;F$7,Attendance!$N:$N,0))&lt;"1200","RM","RN")),IF(F213="",IF(F$7="","",IF(INDEX(Attendance!$I:$I,MATCH($B212&amp;F$7,Attendance!$N:$N,0))="ABS","AB","UL")),IF(INDEX(Attendance!$O:$O,MATCH($B212&amp;F$7,Attendance!$N:$N,0))&lt;"1200","M","N")))),"")</f>
        <v>M</v>
      </c>
      <c r="G212" s="83" t="str" cm="1">
        <f t="array" ref="G212">_xlfn.IFNA(IF(OR(VALUE(G$7&amp;$C$3)=PH),IF(G213="","PH",IF(INDEX(Attendance!$O:$O,MATCH($B212&amp;G$7,Attendance!$N:$N,0))&lt;"1200","PM","PN")),IF(G$6="Sun",IF(G213="","RD",IF(INDEX(Attendance!$O:$O,MATCH($B212&amp;G$7,Attendance!$N:$N,0))&lt;"1200","RM","RN")),IF(G213="",IF(G$7="","",IF(INDEX(Attendance!$I:$I,MATCH($B212&amp;G$7,Attendance!$N:$N,0))="ABS","AB","UL")),IF(INDEX(Attendance!$O:$O,MATCH($B212&amp;G$7,Attendance!$N:$N,0))&lt;"1200","M","N")))),"")</f>
        <v>M</v>
      </c>
      <c r="H212" s="83" t="str" cm="1">
        <f t="array" ref="H212">_xlfn.IFNA(IF(OR(VALUE(H$7&amp;$C$3)=PH),IF(H213="","PH",IF(INDEX(Attendance!$O:$O,MATCH($B212&amp;H$7,Attendance!$N:$N,0))&lt;"1200","PM","PN")),IF(H$6="Sun",IF(H213="","RD",IF(INDEX(Attendance!$O:$O,MATCH($B212&amp;H$7,Attendance!$N:$N,0))&lt;"1200","RM","RN")),IF(H213="",IF(H$7="","",IF(INDEX(Attendance!$I:$I,MATCH($B212&amp;H$7,Attendance!$N:$N,0))="ABS","AB","UL")),IF(INDEX(Attendance!$O:$O,MATCH($B212&amp;H$7,Attendance!$N:$N,0))&lt;"1200","M","N")))),"")</f>
        <v>M</v>
      </c>
      <c r="I212" s="83" t="str" cm="1">
        <f t="array" ref="I212">_xlfn.IFNA(IF(OR(VALUE(I$7&amp;$C$3)=PH),IF(I213="","PH",IF(INDEX(Attendance!$O:$O,MATCH($B212&amp;I$7,Attendance!$N:$N,0))&lt;"1200","PM","PN")),IF(I$6="Sun",IF(I213="","RD",IF(INDEX(Attendance!$O:$O,MATCH($B212&amp;I$7,Attendance!$N:$N,0))&lt;"1200","RM","RN")),IF(I213="",IF(I$7="","",IF(INDEX(Attendance!$I:$I,MATCH($B212&amp;I$7,Attendance!$N:$N,0))="ABS","AB","UL")),IF(INDEX(Attendance!$O:$O,MATCH($B212&amp;I$7,Attendance!$N:$N,0))&lt;"1200","M","N")))),"")</f>
        <v>M</v>
      </c>
      <c r="J212" s="83" t="str" cm="1">
        <f t="array" ref="J212">_xlfn.IFNA(IF(OR(VALUE(J$7&amp;$C$3)=PH),IF(J213="","PH",IF(INDEX(Attendance!$O:$O,MATCH($B212&amp;J$7,Attendance!$N:$N,0))&lt;"1200","PM","PN")),IF(J$6="Sun",IF(J213="","RD",IF(INDEX(Attendance!$O:$O,MATCH($B212&amp;J$7,Attendance!$N:$N,0))&lt;"1200","RM","RN")),IF(J213="",IF(J$7="","",IF(INDEX(Attendance!$I:$I,MATCH($B212&amp;J$7,Attendance!$N:$N,0))="ABS","AB","UL")),IF(INDEX(Attendance!$O:$O,MATCH($B212&amp;J$7,Attendance!$N:$N,0))&lt;"1200","M","N")))),"")</f>
        <v>M</v>
      </c>
      <c r="K212" s="83" t="str" cm="1">
        <f t="array" ref="K212">_xlfn.IFNA(IF(OR(VALUE(K$7&amp;$C$3)=PH),IF(K213="","PH",IF(INDEX(Attendance!$O:$O,MATCH($B212&amp;K$7,Attendance!$N:$N,0))&lt;"1200","PM","PN")),IF(K$6="Sun",IF(K213="","RD",IF(INDEX(Attendance!$O:$O,MATCH($B212&amp;K$7,Attendance!$N:$N,0))&lt;"1200","RM","RN")),IF(K213="",IF(K$7="","",IF(INDEX(Attendance!$I:$I,MATCH($B212&amp;K$7,Attendance!$N:$N,0))="ABS","AB","UL")),IF(INDEX(Attendance!$O:$O,MATCH($B212&amp;K$7,Attendance!$N:$N,0))&lt;"1200","M","N")))),"")</f>
        <v>M</v>
      </c>
      <c r="L212" s="83" t="str" cm="1">
        <f t="array" ref="L212">_xlfn.IFNA(IF(OR(VALUE(L$7&amp;$C$3)=PH),IF(L213="","PH",IF(INDEX(Attendance!$O:$O,MATCH($B212&amp;L$7,Attendance!$N:$N,0))&lt;"1200","PM","PN")),IF(L$6="Sun",IF(L213="","RD",IF(INDEX(Attendance!$O:$O,MATCH($B212&amp;L$7,Attendance!$N:$N,0))&lt;"1200","RM","RN")),IF(L213="",IF(L$7="","",IF(INDEX(Attendance!$I:$I,MATCH($B212&amp;L$7,Attendance!$N:$N,0))="ABS","AB","UL")),IF(INDEX(Attendance!$O:$O,MATCH($B212&amp;L$7,Attendance!$N:$N,0))&lt;"1200","M","N")))),"")</f>
        <v>RD</v>
      </c>
      <c r="M212" s="83" t="str" cm="1">
        <f t="array" ref="M212">_xlfn.IFNA(IF(OR(VALUE(M$7&amp;$C$3)=PH),IF(M213="","PH",IF(INDEX(Attendance!$O:$O,MATCH($B212&amp;M$7,Attendance!$N:$N,0))&lt;"1200","PM","PN")),IF(M$6="Sun",IF(M213="","RD",IF(INDEX(Attendance!$O:$O,MATCH($B212&amp;M$7,Attendance!$N:$N,0))&lt;"1200","RM","RN")),IF(M213="",IF(M$7="","",IF(INDEX(Attendance!$I:$I,MATCH($B212&amp;M$7,Attendance!$N:$N,0))="ABS","AB","UL")),IF(INDEX(Attendance!$O:$O,MATCH($B212&amp;M$7,Attendance!$N:$N,0))&lt;"1200","M","N")))),"")</f>
        <v>M</v>
      </c>
      <c r="N212" s="83" t="str" cm="1">
        <f t="array" ref="N212">_xlfn.IFNA(IF(OR(VALUE(N$7&amp;$C$3)=PH),IF(N213="","PH",IF(INDEX(Attendance!$O:$O,MATCH($B212&amp;N$7,Attendance!$N:$N,0))&lt;"1200","PM","PN")),IF(N$6="Sun",IF(N213="","RD",IF(INDEX(Attendance!$O:$O,MATCH($B212&amp;N$7,Attendance!$N:$N,0))&lt;"1200","RM","RN")),IF(N213="",IF(N$7="","",IF(INDEX(Attendance!$I:$I,MATCH($B212&amp;N$7,Attendance!$N:$N,0))="ABS","AB","UL")),IF(INDEX(Attendance!$O:$O,MATCH($B212&amp;N$7,Attendance!$N:$N,0))&lt;"1200","M","N")))),"")</f>
        <v>M</v>
      </c>
      <c r="O212" s="83" t="str" cm="1">
        <f t="array" ref="O212">_xlfn.IFNA(IF(OR(VALUE(O$7&amp;$C$3)=PH),IF(O213="","PH",IF(INDEX(Attendance!$O:$O,MATCH($B212&amp;O$7,Attendance!$N:$N,0))&lt;"1200","PM","PN")),IF(O$6="Sun",IF(O213="","RD",IF(INDEX(Attendance!$O:$O,MATCH($B212&amp;O$7,Attendance!$N:$N,0))&lt;"1200","RM","RN")),IF(O213="",IF(O$7="","",IF(INDEX(Attendance!$I:$I,MATCH($B212&amp;O$7,Attendance!$N:$N,0))="ABS","AB","UL")),IF(INDEX(Attendance!$O:$O,MATCH($B212&amp;O$7,Attendance!$N:$N,0))&lt;"1200","M","N")))),"")</f>
        <v>M</v>
      </c>
      <c r="P212" s="83" t="str" cm="1">
        <f t="array" ref="P212">_xlfn.IFNA(IF(OR(VALUE(P$7&amp;$C$3)=PH),IF(P213="","PH",IF(INDEX(Attendance!$O:$O,MATCH($B212&amp;P$7,Attendance!$N:$N,0))&lt;"1200","PM","PN")),IF(P$6="Sun",IF(P213="","RD",IF(INDEX(Attendance!$O:$O,MATCH($B212&amp;P$7,Attendance!$N:$N,0))&lt;"1200","RM","RN")),IF(P213="",IF(P$7="","",IF(INDEX(Attendance!$I:$I,MATCH($B212&amp;P$7,Attendance!$N:$N,0))="ABS","AB","UL")),IF(INDEX(Attendance!$O:$O,MATCH($B212&amp;P$7,Attendance!$N:$N,0))&lt;"1200","M","N")))),"")</f>
        <v>M</v>
      </c>
      <c r="Q212" s="83" t="str" cm="1">
        <f t="array" ref="Q212">_xlfn.IFNA(IF(OR(VALUE(Q$7&amp;$C$3)=PH),IF(Q213="","PH",IF(INDEX(Attendance!$O:$O,MATCH($B212&amp;Q$7,Attendance!$N:$N,0))&lt;"1200","PM","PN")),IF(Q$6="Sun",IF(Q213="","RD",IF(INDEX(Attendance!$O:$O,MATCH($B212&amp;Q$7,Attendance!$N:$N,0))&lt;"1200","RM","RN")),IF(Q213="",IF(Q$7="","",IF(INDEX(Attendance!$I:$I,MATCH($B212&amp;Q$7,Attendance!$N:$N,0))="ABS","AB","UL")),IF(INDEX(Attendance!$O:$O,MATCH($B212&amp;Q$7,Attendance!$N:$N,0))&lt;"1200","M","N")))),"")</f>
        <v>PH</v>
      </c>
      <c r="R212" s="83" t="str" cm="1">
        <f t="array" ref="R212">_xlfn.IFNA(IF(OR(VALUE(R$7&amp;$C$3)=PH),IF(R213="","PH",IF(INDEX(Attendance!$O:$O,MATCH($B212&amp;R$7,Attendance!$N:$N,0))&lt;"1200","PM","PN")),IF(R$6="Sun",IF(R213="","RD",IF(INDEX(Attendance!$O:$O,MATCH($B212&amp;R$7,Attendance!$N:$N,0))&lt;"1200","RM","RN")),IF(R213="",IF(R$7="","",IF(INDEX(Attendance!$I:$I,MATCH($B212&amp;R$7,Attendance!$N:$N,0))="ABS","AB","UL")),IF(INDEX(Attendance!$O:$O,MATCH($B212&amp;R$7,Attendance!$N:$N,0))&lt;"1200","M","N")))),"")</f>
        <v>PH</v>
      </c>
      <c r="S212" s="83" t="str" cm="1">
        <f t="array" ref="S212">_xlfn.IFNA(IF(OR(VALUE(S$7&amp;$C$3)=PH),IF(S213="","PH",IF(INDEX(Attendance!$O:$O,MATCH($B212&amp;S$7,Attendance!$N:$N,0))&lt;"1200","PM","PN")),IF(S$6="Sun",IF(S213="","RD",IF(INDEX(Attendance!$O:$O,MATCH($B212&amp;S$7,Attendance!$N:$N,0))&lt;"1200","RM","RN")),IF(S213="",IF(S$7="","",IF(INDEX(Attendance!$I:$I,MATCH($B212&amp;S$7,Attendance!$N:$N,0))="ABS","AB","UL")),IF(INDEX(Attendance!$O:$O,MATCH($B212&amp;S$7,Attendance!$N:$N,0))&lt;"1200","M","N")))),"")</f>
        <v>RD</v>
      </c>
      <c r="T212" s="83" t="str" cm="1">
        <f t="array" ref="T212">_xlfn.IFNA(IF(OR(VALUE(T$7&amp;$C$3)=PH),IF(T213="","PH",IF(INDEX(Attendance!$O:$O,MATCH($B212&amp;T$7,Attendance!$N:$N,0))&lt;"1200","PM","PN")),IF(T$6="Sun",IF(T213="","RD",IF(INDEX(Attendance!$O:$O,MATCH($B212&amp;T$7,Attendance!$N:$N,0))&lt;"1200","RM","RN")),IF(T213="",IF(T$7="","",IF(INDEX(Attendance!$I:$I,MATCH($B212&amp;T$7,Attendance!$N:$N,0))="ABS","AB","UL")),IF(INDEX(Attendance!$O:$O,MATCH($B212&amp;T$7,Attendance!$N:$N,0))&lt;"1200","M","N")))),"")</f>
        <v>N</v>
      </c>
      <c r="U212" s="83" t="str" cm="1">
        <f t="array" ref="U212">_xlfn.IFNA(IF(OR(VALUE(U$7&amp;$C$3)=PH),IF(U213="","PH",IF(INDEX(Attendance!$O:$O,MATCH($B212&amp;U$7,Attendance!$N:$N,0))&lt;"1200","PM","PN")),IF(U$6="Sun",IF(U213="","RD",IF(INDEX(Attendance!$O:$O,MATCH($B212&amp;U$7,Attendance!$N:$N,0))&lt;"1200","RM","RN")),IF(U213="",IF(U$7="","",IF(INDEX(Attendance!$I:$I,MATCH($B212&amp;U$7,Attendance!$N:$N,0))="ABS","AB","UL")),IF(INDEX(Attendance!$O:$O,MATCH($B212&amp;U$7,Attendance!$N:$N,0))&lt;"1200","M","N")))),"")</f>
        <v>N</v>
      </c>
      <c r="V212" s="83" t="str" cm="1">
        <f t="array" ref="V212">_xlfn.IFNA(IF(OR(VALUE(V$7&amp;$C$3)=PH),IF(V213="","PH",IF(INDEX(Attendance!$O:$O,MATCH($B212&amp;V$7,Attendance!$N:$N,0))&lt;"1200","PM","PN")),IF(V$6="Sun",IF(V213="","RD",IF(INDEX(Attendance!$O:$O,MATCH($B212&amp;V$7,Attendance!$N:$N,0))&lt;"1200","RM","RN")),IF(V213="",IF(V$7="","",IF(INDEX(Attendance!$I:$I,MATCH($B212&amp;V$7,Attendance!$N:$N,0))="ABS","AB","UL")),IF(INDEX(Attendance!$O:$O,MATCH($B212&amp;V$7,Attendance!$N:$N,0))&lt;"1200","M","N")))),"")</f>
        <v>N</v>
      </c>
      <c r="W212" s="83" t="str" cm="1">
        <f t="array" ref="W212">_xlfn.IFNA(IF(OR(VALUE(W$7&amp;$C$3)=PH),IF(W213="","PH",IF(INDEX(Attendance!$O:$O,MATCH($B212&amp;W$7,Attendance!$N:$N,0))&lt;"1200","PM","PN")),IF(W$6="Sun",IF(W213="","RD",IF(INDEX(Attendance!$O:$O,MATCH($B212&amp;W$7,Attendance!$N:$N,0))&lt;"1200","RM","RN")),IF(W213="",IF(W$7="","",IF(INDEX(Attendance!$I:$I,MATCH($B212&amp;W$7,Attendance!$N:$N,0))="ABS","AB","UL")),IF(INDEX(Attendance!$O:$O,MATCH($B212&amp;W$7,Attendance!$N:$N,0))&lt;"1200","M","N")))),"")</f>
        <v>N</v>
      </c>
      <c r="X212" s="83" t="str" cm="1">
        <f t="array" ref="X212">_xlfn.IFNA(IF(OR(VALUE(X$7&amp;$C$3)=PH),IF(X213="","PH",IF(INDEX(Attendance!$O:$O,MATCH($B212&amp;X$7,Attendance!$N:$N,0))&lt;"1200","PM","PN")),IF(X$6="Sun",IF(X213="","RD",IF(INDEX(Attendance!$O:$O,MATCH($B212&amp;X$7,Attendance!$N:$N,0))&lt;"1200","RM","RN")),IF(X213="",IF(X$7="","",IF(INDEX(Attendance!$I:$I,MATCH($B212&amp;X$7,Attendance!$N:$N,0))="ABS","AB","UL")),IF(INDEX(Attendance!$O:$O,MATCH($B212&amp;X$7,Attendance!$N:$N,0))&lt;"1200","M","N")))),"")</f>
        <v>N</v>
      </c>
      <c r="Y212" s="83" t="str" cm="1">
        <f t="array" ref="Y212">_xlfn.IFNA(IF(OR(VALUE(Y$7&amp;$C$3)=PH),IF(Y213="","PH",IF(INDEX(Attendance!$O:$O,MATCH($B212&amp;Y$7,Attendance!$N:$N,0))&lt;"1200","PM","PN")),IF(Y$6="Sun",IF(Y213="","RD",IF(INDEX(Attendance!$O:$O,MATCH($B212&amp;Y$7,Attendance!$N:$N,0))&lt;"1200","RM","RN")),IF(Y213="",IF(Y$7="","",IF(INDEX(Attendance!$I:$I,MATCH($B212&amp;Y$7,Attendance!$N:$N,0))="ABS","AB","UL")),IF(INDEX(Attendance!$O:$O,MATCH($B212&amp;Y$7,Attendance!$N:$N,0))&lt;"1200","M","N")))),"")</f>
        <v>N</v>
      </c>
      <c r="Z212" s="83" t="str" cm="1">
        <f t="array" ref="Z212">_xlfn.IFNA(IF(OR(VALUE(Z$7&amp;$C$3)=PH),IF(Z213="","PH",IF(INDEX(Attendance!$O:$O,MATCH($B212&amp;Z$7,Attendance!$N:$N,0))&lt;"1200","PM","PN")),IF(Z$6="Sun",IF(Z213="","RD",IF(INDEX(Attendance!$O:$O,MATCH($B212&amp;Z$7,Attendance!$N:$N,0))&lt;"1200","RM","RN")),IF(Z213="",IF(Z$7="","",IF(INDEX(Attendance!$I:$I,MATCH($B212&amp;Z$7,Attendance!$N:$N,0))="ABS","AB","UL")),IF(INDEX(Attendance!$O:$O,MATCH($B212&amp;Z$7,Attendance!$N:$N,0))&lt;"1200","M","N")))),"")</f>
        <v>RD</v>
      </c>
      <c r="AA212" s="83" t="str" cm="1">
        <f t="array" ref="AA212">_xlfn.IFNA(IF(OR(VALUE(AA$7&amp;$C$3)=PH),IF(AA213="","PH",IF(INDEX(Attendance!$O:$O,MATCH($B212&amp;AA$7,Attendance!$N:$N,0))&lt;"1200","PM","PN")),IF(AA$6="Sun",IF(AA213="","RD",IF(INDEX(Attendance!$O:$O,MATCH($B212&amp;AA$7,Attendance!$N:$N,0))&lt;"1200","RM","RN")),IF(AA213="",IF(AA$7="","",IF(INDEX(Attendance!$I:$I,MATCH($B212&amp;AA$7,Attendance!$N:$N,0))="ABS","AB","UL")),IF(INDEX(Attendance!$O:$O,MATCH($B212&amp;AA$7,Attendance!$N:$N,0))&lt;"1200","M","N")))),"")</f>
        <v>AB</v>
      </c>
      <c r="AB212" s="83" t="str" cm="1">
        <f t="array" ref="AB212">_xlfn.IFNA(IF(OR(VALUE(AB$7&amp;$C$3)=PH),IF(AB213="","PH",IF(INDEX(Attendance!$O:$O,MATCH($B212&amp;AB$7,Attendance!$N:$N,0))&lt;"1200","PM","PN")),IF(AB$6="Sun",IF(AB213="","RD",IF(INDEX(Attendance!$O:$O,MATCH($B212&amp;AB$7,Attendance!$N:$N,0))&lt;"1200","RM","RN")),IF(AB213="",IF(AB$7="","",IF(INDEX(Attendance!$I:$I,MATCH($B212&amp;AB$7,Attendance!$N:$N,0))="ABS","AB","UL")),IF(INDEX(Attendance!$O:$O,MATCH($B212&amp;AB$7,Attendance!$N:$N,0))&lt;"1200","M","N")))),"")</f>
        <v>N</v>
      </c>
      <c r="AC212" s="83" t="str" cm="1">
        <f t="array" ref="AC212">_xlfn.IFNA(IF(OR(VALUE(AC$7&amp;$C$3)=PH),IF(AC213="","PH",IF(INDEX(Attendance!$O:$O,MATCH($B212&amp;AC$7,Attendance!$N:$N,0))&lt;"1200","PM","PN")),IF(AC$6="Sun",IF(AC213="","RD",IF(INDEX(Attendance!$O:$O,MATCH($B212&amp;AC$7,Attendance!$N:$N,0))&lt;"1200","RM","RN")),IF(AC213="",IF(AC$7="","",IF(INDEX(Attendance!$I:$I,MATCH($B212&amp;AC$7,Attendance!$N:$N,0))="ABS","AB","UL")),IF(INDEX(Attendance!$O:$O,MATCH($B212&amp;AC$7,Attendance!$N:$N,0))&lt;"1200","M","N")))),"")</f>
        <v>UL</v>
      </c>
      <c r="AD212" s="83" t="str" cm="1">
        <f t="array" ref="AD212">_xlfn.IFNA(IF(OR(VALUE(AD$7&amp;$C$3)=PH),IF(AD213="","PH",IF(INDEX(Attendance!$O:$O,MATCH($B212&amp;AD$7,Attendance!$N:$N,0))&lt;"1200","PM","PN")),IF(AD$6="Sun",IF(AD213="","RD",IF(INDEX(Attendance!$O:$O,MATCH($B212&amp;AD$7,Attendance!$N:$N,0))&lt;"1200","RM","RN")),IF(AD213="",IF(AD$7="","",IF(INDEX(Attendance!$I:$I,MATCH($B212&amp;AD$7,Attendance!$N:$N,0))="ABS","AB","UL")),IF(INDEX(Attendance!$O:$O,MATCH($B212&amp;AD$7,Attendance!$N:$N,0))&lt;"1200","M","N")))),"")</f>
        <v>N</v>
      </c>
      <c r="AE212" s="83" t="str" cm="1">
        <f t="array" ref="AE212">_xlfn.IFNA(IF(OR(VALUE(AE$7&amp;$C$3)=PH),IF(AE213="","PH",IF(INDEX(Attendance!$O:$O,MATCH($B212&amp;AE$7,Attendance!$N:$N,0))&lt;"1200","PM","PN")),IF(AE$6="Sun",IF(AE213="","RD",IF(INDEX(Attendance!$O:$O,MATCH($B212&amp;AE$7,Attendance!$N:$N,0))&lt;"1200","RM","RN")),IF(AE213="",IF(AE$7="","",IF(INDEX(Attendance!$I:$I,MATCH($B212&amp;AE$7,Attendance!$N:$N,0))="ABS","AB","UL")),IF(INDEX(Attendance!$O:$O,MATCH($B212&amp;AE$7,Attendance!$N:$N,0))&lt;"1200","M","N")))),"")</f>
        <v>N</v>
      </c>
      <c r="AF212" s="83" t="str" cm="1">
        <f t="array" ref="AF212">_xlfn.IFNA(IF(OR(VALUE(AF$7&amp;$C$3)=PH),IF(AF213="","PH",IF(INDEX(Attendance!$O:$O,MATCH($B212&amp;AF$7,Attendance!$N:$N,0))&lt;"1200","PM","PN")),IF(AF$6="Sun",IF(AF213="","RD",IF(INDEX(Attendance!$O:$O,MATCH($B212&amp;AF$7,Attendance!$N:$N,0))&lt;"1200","RM","RN")),IF(AF213="",IF(AF$7="","",IF(INDEX(Attendance!$I:$I,MATCH($B212&amp;AF$7,Attendance!$N:$N,0))="ABS","AB","UL")),IF(INDEX(Attendance!$O:$O,MATCH($B212&amp;AF$7,Attendance!$N:$N,0))&lt;"1200","M","N")))),"")</f>
        <v>N</v>
      </c>
      <c r="AG212" s="83" t="str" cm="1">
        <f t="array" ref="AG212">_xlfn.IFNA(IF(OR(VALUE(AG$7&amp;$C$3)=PH),IF(AG213="","PH",IF(INDEX(Attendance!$O:$O,MATCH($B212&amp;AG$7,Attendance!$N:$N,0))&lt;"1200","PM","PN")),IF(AG$6="Sun",IF(AG213="","RD",IF(INDEX(Attendance!$O:$O,MATCH($B212&amp;AG$7,Attendance!$N:$N,0))&lt;"1200","RM","RN")),IF(AG213="",IF(AG$7="","",IF(INDEX(Attendance!$I:$I,MATCH($B212&amp;AG$7,Attendance!$N:$N,0))="ABS","AB","UL")),IF(INDEX(Attendance!$O:$O,MATCH($B212&amp;AG$7,Attendance!$N:$N,0))&lt;"1200","M","N")))),"")</f>
        <v>RD</v>
      </c>
      <c r="AH212" s="83" t="str" cm="1">
        <f t="array" ref="AH212">_xlfn.IFNA(IF(OR(VALUE(AH$7&amp;$C$3)=PH),IF(AH213="","PH",IF(INDEX(Attendance!$O:$O,MATCH($B212&amp;AH$7,Attendance!$N:$N,0))&lt;"1200","PM","PN")),IF(AH$6="Sun",IF(AH213="","RD",IF(INDEX(Attendance!$O:$O,MATCH($B212&amp;AH$7,Attendance!$N:$N,0))&lt;"1200","RM","RN")),IF(AH213="",IF(AH$7="","",IF(INDEX(Attendance!$I:$I,MATCH($B212&amp;AH$7,Attendance!$N:$N,0))="ABS","AB","UL")),IF(INDEX(Attendance!$O:$O,MATCH($B212&amp;AH$7,Attendance!$N:$N,0))&lt;"1200","M","N")))),"")</f>
        <v/>
      </c>
      <c r="AI212" s="83" t="str" cm="1">
        <f t="array" ref="AI212">_xlfn.IFNA(IF(OR(VALUE(AI$7&amp;$C$3)=PH),IF(AI213="","PH",IF(INDEX(Attendance!$O:$O,MATCH($B212&amp;AI$7,Attendance!$N:$N,0))&lt;"1200","PM","PN")),IF(AI$6="Sun",IF(AI213="","RD",IF(INDEX(Attendance!$O:$O,MATCH($B212&amp;AI$7,Attendance!$N:$N,0))&lt;"1200","RM","RN")),IF(AI213="",IF(AI$7="","",IF(INDEX(Attendance!$I:$I,MATCH($B212&amp;AI$7,Attendance!$N:$N,0))="ABS","AB","UL")),IF(INDEX(Attendance!$O:$O,MATCH($B212&amp;AI$7,Attendance!$N:$N,0))&lt;"1200","M","N")))),"")</f>
        <v/>
      </c>
      <c r="AJ212" s="83" t="str" cm="1">
        <f t="array" ref="AJ212">_xlfn.IFNA(IF(OR(VALUE(AJ$7&amp;$C$3)=PH),IF(AJ213="","PH",IF(INDEX(Attendance!$O:$O,MATCH($B212&amp;AJ$7,Attendance!$N:$N,0))&lt;"1200","PM","PN")),IF(AJ$6="Sun",IF(AJ213="","RD",IF(INDEX(Attendance!$O:$O,MATCH($B212&amp;AJ$7,Attendance!$N:$N,0))&lt;"1200","RM","RN")),IF(AJ213="",IF(AJ$7="","",IF(INDEX(Attendance!$I:$I,MATCH($B212&amp;AJ$7,Attendance!$N:$N,0))="ABS","AB","UL")),IF(INDEX(Attendance!$O:$O,MATCH($B212&amp;AJ$7,Attendance!$N:$N,0))&lt;"1200","M","N")))),"")</f>
        <v/>
      </c>
      <c r="AK212" s="258">
        <f>SUM(SUMIF(F212:AJ212,{"M","N","A"},F213:AJ213))</f>
        <v>160</v>
      </c>
      <c r="AL212" s="187">
        <f>SUM(SUMIF(F212:AJ212,{"M","N"},F214:AJ214),SUMIF(F212:AJ212,{"OM","ON"},F213:AJ213))</f>
        <v>54</v>
      </c>
      <c r="AM212" s="187">
        <f>SUM(SUMIF(F212:AJ212,{"PM","PN","RM","RN"},F213:AJ213))</f>
        <v>0</v>
      </c>
      <c r="AN212" s="187">
        <f>SUM(SUMIF(F212:AJ212,{"PM","PN"},F214:AJ214))</f>
        <v>0</v>
      </c>
      <c r="AO212" s="261">
        <f>SUM(F217:AJ217)</f>
        <v>100</v>
      </c>
      <c r="AP212" s="264">
        <f>SUM(F216:AJ216)</f>
        <v>20</v>
      </c>
      <c r="AQ212" s="188">
        <f>IF(D216="",0,SUM(COUNTIFS(F212:AJ212,{"M","N","A","OM","ON","OA","PM","PN","PA","RM","RN","RA"})))</f>
        <v>20</v>
      </c>
      <c r="AR212" s="74">
        <f>COUNTIF(F212:AJ212,"AL")</f>
        <v>0</v>
      </c>
      <c r="AS212" s="74">
        <f>COUNTIF(F212:AJ212,"MC")</f>
        <v>0</v>
      </c>
      <c r="AT212" s="74">
        <f>SUM(COUNTIF(F212:AJ212,{"RPH","PH"}))</f>
        <v>2</v>
      </c>
      <c r="AU212" s="255">
        <f t="shared" ref="AU212" si="38">_xlfn.IFNA(IF($B212="",0,AK212*$AK$5+SUM(AL217:AN217)+SUM(AO212:AP217)+SUM(AQ217:AT217)),"")</f>
        <v>1680.07</v>
      </c>
    </row>
    <row r="213" spans="1:47" s="212" customFormat="1" ht="33" customHeight="1" x14ac:dyDescent="0.25">
      <c r="A213" s="189"/>
      <c r="B213" s="184"/>
      <c r="C213" s="190" t="str">
        <f>_xlfn.IFNA(INDEX(Masterlist!D:D,MATCH(B212,Masterlist!B:B,0)),"")</f>
        <v>IC No. 42</v>
      </c>
      <c r="D213" s="88"/>
      <c r="E213" s="191" t="s">
        <v>174</v>
      </c>
      <c r="F213" s="192">
        <f>IFERROR(IF(F$6="Sun",INDEX(Attendance!$R:$R,MATCH($B212&amp;F$7,Attendance!$N:$N,0)),IF(INDEX(Attendance!$R:$R,MATCH($B212&amp;F$7,Attendance!$N:$N,0))="","",IF(INDEX(Attendance!$R:$R,MATCH($B212&amp;F$7,Attendance!$N:$N,0))&gt;8,8,INDEX(Attendance!$R:$R,MATCH($B212&amp;F$7,Attendance!$N:$N,0))))),"")</f>
        <v>8</v>
      </c>
      <c r="G213" s="192">
        <f>IFERROR(IF(G$6="Sun",INDEX(Attendance!$R:$R,MATCH($B212&amp;G$7,Attendance!$N:$N,0)),IF(INDEX(Attendance!$R:$R,MATCH($B212&amp;G$7,Attendance!$N:$N,0))="","",IF(INDEX(Attendance!$R:$R,MATCH($B212&amp;G$7,Attendance!$N:$N,0))&gt;8,8,INDEX(Attendance!$R:$R,MATCH($B212&amp;G$7,Attendance!$N:$N,0))))),"")</f>
        <v>8</v>
      </c>
      <c r="H213" s="192">
        <f>IFERROR(IF(H$6="Sun",INDEX(Attendance!$R:$R,MATCH($B212&amp;H$7,Attendance!$N:$N,0)),IF(INDEX(Attendance!$R:$R,MATCH($B212&amp;H$7,Attendance!$N:$N,0))="","",IF(INDEX(Attendance!$R:$R,MATCH($B212&amp;H$7,Attendance!$N:$N,0))&gt;8,8,INDEX(Attendance!$R:$R,MATCH($B212&amp;H$7,Attendance!$N:$N,0))))),"")</f>
        <v>8</v>
      </c>
      <c r="I213" s="192">
        <f>IFERROR(IF(I$6="Sun",INDEX(Attendance!$R:$R,MATCH($B212&amp;I$7,Attendance!$N:$N,0)),IF(INDEX(Attendance!$R:$R,MATCH($B212&amp;I$7,Attendance!$N:$N,0))="","",IF(INDEX(Attendance!$R:$R,MATCH($B212&amp;I$7,Attendance!$N:$N,0))&gt;8,8,INDEX(Attendance!$R:$R,MATCH($B212&amp;I$7,Attendance!$N:$N,0))))),"")</f>
        <v>8</v>
      </c>
      <c r="J213" s="192">
        <f>IFERROR(IF(J$6="Sun",INDEX(Attendance!$R:$R,MATCH($B212&amp;J$7,Attendance!$N:$N,0)),IF(INDEX(Attendance!$R:$R,MATCH($B212&amp;J$7,Attendance!$N:$N,0))="","",IF(INDEX(Attendance!$R:$R,MATCH($B212&amp;J$7,Attendance!$N:$N,0))&gt;8,8,INDEX(Attendance!$R:$R,MATCH($B212&amp;J$7,Attendance!$N:$N,0))))),"")</f>
        <v>8</v>
      </c>
      <c r="K213" s="192">
        <f>IFERROR(IF(K$6="Sun",INDEX(Attendance!$R:$R,MATCH($B212&amp;K$7,Attendance!$N:$N,0)),IF(INDEX(Attendance!$R:$R,MATCH($B212&amp;K$7,Attendance!$N:$N,0))="","",IF(INDEX(Attendance!$R:$R,MATCH($B212&amp;K$7,Attendance!$N:$N,0))&gt;8,8,INDEX(Attendance!$R:$R,MATCH($B212&amp;K$7,Attendance!$N:$N,0))))),"")</f>
        <v>8</v>
      </c>
      <c r="L213" s="192" t="str">
        <f>IFERROR(IF(L$6="Sun",INDEX(Attendance!$R:$R,MATCH($B212&amp;L$7,Attendance!$N:$N,0)),IF(INDEX(Attendance!$R:$R,MATCH($B212&amp;L$7,Attendance!$N:$N,0))="","",IF(INDEX(Attendance!$R:$R,MATCH($B212&amp;L$7,Attendance!$N:$N,0))&gt;8,8,INDEX(Attendance!$R:$R,MATCH($B212&amp;L$7,Attendance!$N:$N,0))))),"")</f>
        <v/>
      </c>
      <c r="M213" s="192">
        <f>IFERROR(IF(M$6="Sun",INDEX(Attendance!$R:$R,MATCH($B212&amp;M$7,Attendance!$N:$N,0)),IF(INDEX(Attendance!$R:$R,MATCH($B212&amp;M$7,Attendance!$N:$N,0))="","",IF(INDEX(Attendance!$R:$R,MATCH($B212&amp;M$7,Attendance!$N:$N,0))&gt;8,8,INDEX(Attendance!$R:$R,MATCH($B212&amp;M$7,Attendance!$N:$N,0))))),"")</f>
        <v>8</v>
      </c>
      <c r="N213" s="192">
        <f>IFERROR(IF(N$6="Sun",INDEX(Attendance!$R:$R,MATCH($B212&amp;N$7,Attendance!$N:$N,0)),IF(INDEX(Attendance!$R:$R,MATCH($B212&amp;N$7,Attendance!$N:$N,0))="","",IF(INDEX(Attendance!$R:$R,MATCH($B212&amp;N$7,Attendance!$N:$N,0))&gt;8,8,INDEX(Attendance!$R:$R,MATCH($B212&amp;N$7,Attendance!$N:$N,0))))),"")</f>
        <v>8</v>
      </c>
      <c r="O213" s="192">
        <f>IFERROR(IF(O$6="Sun",INDEX(Attendance!$R:$R,MATCH($B212&amp;O$7,Attendance!$N:$N,0)),IF(INDEX(Attendance!$R:$R,MATCH($B212&amp;O$7,Attendance!$N:$N,0))="","",IF(INDEX(Attendance!$R:$R,MATCH($B212&amp;O$7,Attendance!$N:$N,0))&gt;8,8,INDEX(Attendance!$R:$R,MATCH($B212&amp;O$7,Attendance!$N:$N,0))))),"")</f>
        <v>8</v>
      </c>
      <c r="P213" s="192">
        <f>IFERROR(IF(P$6="Sun",INDEX(Attendance!$R:$R,MATCH($B212&amp;P$7,Attendance!$N:$N,0)),IF(INDEX(Attendance!$R:$R,MATCH($B212&amp;P$7,Attendance!$N:$N,0))="","",IF(INDEX(Attendance!$R:$R,MATCH($B212&amp;P$7,Attendance!$N:$N,0))&gt;8,8,INDEX(Attendance!$R:$R,MATCH($B212&amp;P$7,Attendance!$N:$N,0))))),"")</f>
        <v>8</v>
      </c>
      <c r="Q213" s="192" t="str">
        <f>IFERROR(IF(Q$6="Sun",INDEX(Attendance!$R:$R,MATCH($B212&amp;Q$7,Attendance!$N:$N,0)),IF(INDEX(Attendance!$R:$R,MATCH($B212&amp;Q$7,Attendance!$N:$N,0))="","",IF(INDEX(Attendance!$R:$R,MATCH($B212&amp;Q$7,Attendance!$N:$N,0))&gt;8,8,INDEX(Attendance!$R:$R,MATCH($B212&amp;Q$7,Attendance!$N:$N,0))))),"")</f>
        <v/>
      </c>
      <c r="R213" s="192" t="str">
        <f>IFERROR(IF(R$6="Sun",INDEX(Attendance!$R:$R,MATCH($B212&amp;R$7,Attendance!$N:$N,0)),IF(INDEX(Attendance!$R:$R,MATCH($B212&amp;R$7,Attendance!$N:$N,0))="","",IF(INDEX(Attendance!$R:$R,MATCH($B212&amp;R$7,Attendance!$N:$N,0))&gt;8,8,INDEX(Attendance!$R:$R,MATCH($B212&amp;R$7,Attendance!$N:$N,0))))),"")</f>
        <v/>
      </c>
      <c r="S213" s="192" t="str">
        <f>IFERROR(IF(S$6="Sun",INDEX(Attendance!$R:$R,MATCH($B212&amp;S$7,Attendance!$N:$N,0)),IF(INDEX(Attendance!$R:$R,MATCH($B212&amp;S$7,Attendance!$N:$N,0))="","",IF(INDEX(Attendance!$R:$R,MATCH($B212&amp;S$7,Attendance!$N:$N,0))&gt;8,8,INDEX(Attendance!$R:$R,MATCH($B212&amp;S$7,Attendance!$N:$N,0))))),"")</f>
        <v/>
      </c>
      <c r="T213" s="192">
        <f>IFERROR(IF(T$6="Sun",INDEX(Attendance!$R:$R,MATCH($B212&amp;T$7,Attendance!$N:$N,0)),IF(INDEX(Attendance!$R:$R,MATCH($B212&amp;T$7,Attendance!$N:$N,0))="","",IF(INDEX(Attendance!$R:$R,MATCH($B212&amp;T$7,Attendance!$N:$N,0))&gt;8,8,INDEX(Attendance!$R:$R,MATCH($B212&amp;T$7,Attendance!$N:$N,0))))),"")</f>
        <v>8</v>
      </c>
      <c r="U213" s="192">
        <f>IFERROR(IF(U$6="Sun",INDEX(Attendance!$R:$R,MATCH($B212&amp;U$7,Attendance!$N:$N,0)),IF(INDEX(Attendance!$R:$R,MATCH($B212&amp;U$7,Attendance!$N:$N,0))="","",IF(INDEX(Attendance!$R:$R,MATCH($B212&amp;U$7,Attendance!$N:$N,0))&gt;8,8,INDEX(Attendance!$R:$R,MATCH($B212&amp;U$7,Attendance!$N:$N,0))))),"")</f>
        <v>8</v>
      </c>
      <c r="V213" s="192">
        <f>IFERROR(IF(V$6="Sun",INDEX(Attendance!$R:$R,MATCH($B212&amp;V$7,Attendance!$N:$N,0)),IF(INDEX(Attendance!$R:$R,MATCH($B212&amp;V$7,Attendance!$N:$N,0))="","",IF(INDEX(Attendance!$R:$R,MATCH($B212&amp;V$7,Attendance!$N:$N,0))&gt;8,8,INDEX(Attendance!$R:$R,MATCH($B212&amp;V$7,Attendance!$N:$N,0))))),"")</f>
        <v>8</v>
      </c>
      <c r="W213" s="192">
        <f>IFERROR(IF(W$6="Sun",INDEX(Attendance!$R:$R,MATCH($B212&amp;W$7,Attendance!$N:$N,0)),IF(INDEX(Attendance!$R:$R,MATCH($B212&amp;W$7,Attendance!$N:$N,0))="","",IF(INDEX(Attendance!$R:$R,MATCH($B212&amp;W$7,Attendance!$N:$N,0))&gt;8,8,INDEX(Attendance!$R:$R,MATCH($B212&amp;W$7,Attendance!$N:$N,0))))),"")</f>
        <v>8</v>
      </c>
      <c r="X213" s="192">
        <f>IFERROR(IF(X$6="Sun",INDEX(Attendance!$R:$R,MATCH($B212&amp;X$7,Attendance!$N:$N,0)),IF(INDEX(Attendance!$R:$R,MATCH($B212&amp;X$7,Attendance!$N:$N,0))="","",IF(INDEX(Attendance!$R:$R,MATCH($B212&amp;X$7,Attendance!$N:$N,0))&gt;8,8,INDEX(Attendance!$R:$R,MATCH($B212&amp;X$7,Attendance!$N:$N,0))))),"")</f>
        <v>8</v>
      </c>
      <c r="Y213" s="192">
        <f>IFERROR(IF(Y$6="Sun",INDEX(Attendance!$R:$R,MATCH($B212&amp;Y$7,Attendance!$N:$N,0)),IF(INDEX(Attendance!$R:$R,MATCH($B212&amp;Y$7,Attendance!$N:$N,0))="","",IF(INDEX(Attendance!$R:$R,MATCH($B212&amp;Y$7,Attendance!$N:$N,0))&gt;8,8,INDEX(Attendance!$R:$R,MATCH($B212&amp;Y$7,Attendance!$N:$N,0))))),"")</f>
        <v>8</v>
      </c>
      <c r="Z213" s="192" t="str">
        <f>IFERROR(IF(Z$6="Sun",INDEX(Attendance!$R:$R,MATCH($B212&amp;Z$7,Attendance!$N:$N,0)),IF(INDEX(Attendance!$R:$R,MATCH($B212&amp;Z$7,Attendance!$N:$N,0))="","",IF(INDEX(Attendance!$R:$R,MATCH($B212&amp;Z$7,Attendance!$N:$N,0))&gt;8,8,INDEX(Attendance!$R:$R,MATCH($B212&amp;Z$7,Attendance!$N:$N,0))))),"")</f>
        <v/>
      </c>
      <c r="AA213" s="192" t="str">
        <f>IFERROR(IF(AA$6="Sun",INDEX(Attendance!$R:$R,MATCH($B212&amp;AA$7,Attendance!$N:$N,0)),IF(INDEX(Attendance!$R:$R,MATCH($B212&amp;AA$7,Attendance!$N:$N,0))="","",IF(INDEX(Attendance!$R:$R,MATCH($B212&amp;AA$7,Attendance!$N:$N,0))&gt;8,8,INDEX(Attendance!$R:$R,MATCH($B212&amp;AA$7,Attendance!$N:$N,0))))),"")</f>
        <v/>
      </c>
      <c r="AB213" s="192">
        <f>IFERROR(IF(AB$6="Sun",INDEX(Attendance!$R:$R,MATCH($B212&amp;AB$7,Attendance!$N:$N,0)),IF(INDEX(Attendance!$R:$R,MATCH($B212&amp;AB$7,Attendance!$N:$N,0))="","",IF(INDEX(Attendance!$R:$R,MATCH($B212&amp;AB$7,Attendance!$N:$N,0))&gt;8,8,INDEX(Attendance!$R:$R,MATCH($B212&amp;AB$7,Attendance!$N:$N,0))))),"")</f>
        <v>8</v>
      </c>
      <c r="AC213" s="192" t="str">
        <f>IFERROR(IF(AC$6="Sun",INDEX(Attendance!$R:$R,MATCH($B212&amp;AC$7,Attendance!$N:$N,0)),IF(INDEX(Attendance!$R:$R,MATCH($B212&amp;AC$7,Attendance!$N:$N,0))="","",IF(INDEX(Attendance!$R:$R,MATCH($B212&amp;AC$7,Attendance!$N:$N,0))&gt;8,8,INDEX(Attendance!$R:$R,MATCH($B212&amp;AC$7,Attendance!$N:$N,0))))),"")</f>
        <v/>
      </c>
      <c r="AD213" s="192">
        <f>IFERROR(IF(AD$6="Sun",INDEX(Attendance!$R:$R,MATCH($B212&amp;AD$7,Attendance!$N:$N,0)),IF(INDEX(Attendance!$R:$R,MATCH($B212&amp;AD$7,Attendance!$N:$N,0))="","",IF(INDEX(Attendance!$R:$R,MATCH($B212&amp;AD$7,Attendance!$N:$N,0))&gt;8,8,INDEX(Attendance!$R:$R,MATCH($B212&amp;AD$7,Attendance!$N:$N,0))))),"")</f>
        <v>8</v>
      </c>
      <c r="AE213" s="192">
        <f>IFERROR(IF(AE$6="Sun",INDEX(Attendance!$R:$R,MATCH($B212&amp;AE$7,Attendance!$N:$N,0)),IF(INDEX(Attendance!$R:$R,MATCH($B212&amp;AE$7,Attendance!$N:$N,0))="","",IF(INDEX(Attendance!$R:$R,MATCH($B212&amp;AE$7,Attendance!$N:$N,0))&gt;8,8,INDEX(Attendance!$R:$R,MATCH($B212&amp;AE$7,Attendance!$N:$N,0))))),"")</f>
        <v>8</v>
      </c>
      <c r="AF213" s="192">
        <f>IFERROR(IF(AF$6="Sun",INDEX(Attendance!$R:$R,MATCH($B212&amp;AF$7,Attendance!$N:$N,0)),IF(INDEX(Attendance!$R:$R,MATCH($B212&amp;AF$7,Attendance!$N:$N,0))="","",IF(INDEX(Attendance!$R:$R,MATCH($B212&amp;AF$7,Attendance!$N:$N,0))&gt;8,8,INDEX(Attendance!$R:$R,MATCH($B212&amp;AF$7,Attendance!$N:$N,0))))),"")</f>
        <v>8</v>
      </c>
      <c r="AG213" s="192" t="str">
        <f>IFERROR(IF(AG$6="Sun",INDEX(Attendance!$R:$R,MATCH($B212&amp;AG$7,Attendance!$N:$N,0)),IF(INDEX(Attendance!$R:$R,MATCH($B212&amp;AG$7,Attendance!$N:$N,0))="","",IF(INDEX(Attendance!$R:$R,MATCH($B212&amp;AG$7,Attendance!$N:$N,0))&gt;8,8,INDEX(Attendance!$R:$R,MATCH($B212&amp;AG$7,Attendance!$N:$N,0))))),"")</f>
        <v/>
      </c>
      <c r="AH213" s="192" t="str">
        <f>IFERROR(IF(AH$6="Sun",INDEX(Attendance!$R:$R,MATCH($B212&amp;AH$7,Attendance!$N:$N,0)),IF(INDEX(Attendance!$R:$R,MATCH($B212&amp;AH$7,Attendance!$N:$N,0))="","",IF(INDEX(Attendance!$R:$R,MATCH($B212&amp;AH$7,Attendance!$N:$N,0))&gt;8,8,INDEX(Attendance!$R:$R,MATCH($B212&amp;AH$7,Attendance!$N:$N,0))))),"")</f>
        <v/>
      </c>
      <c r="AI213" s="192" t="str">
        <f>IFERROR(IF(AI$6="Sun",INDEX(Attendance!$R:$R,MATCH($B212&amp;AI$7,Attendance!$N:$N,0)),IF(INDEX(Attendance!$R:$R,MATCH($B212&amp;AI$7,Attendance!$N:$N,0))="","",IF(INDEX(Attendance!$R:$R,MATCH($B212&amp;AI$7,Attendance!$N:$N,0))&gt;8,8,INDEX(Attendance!$R:$R,MATCH($B212&amp;AI$7,Attendance!$N:$N,0))))),"")</f>
        <v/>
      </c>
      <c r="AJ213" s="192" t="str">
        <f>IFERROR(IF(AJ$6="Sun",INDEX(Attendance!$R:$R,MATCH($B212&amp;AJ$7,Attendance!$N:$N,0)),IF(INDEX(Attendance!$R:$R,MATCH($B212&amp;AJ$7,Attendance!$N:$N,0))="","",IF(INDEX(Attendance!$R:$R,MATCH($B212&amp;AJ$7,Attendance!$N:$N,0))&gt;8,8,INDEX(Attendance!$R:$R,MATCH($B212&amp;AJ$7,Attendance!$N:$N,0))))),"")</f>
        <v/>
      </c>
      <c r="AK213" s="259"/>
      <c r="AL213" s="193">
        <f>ROUND((IF($C217="",Basic,MID($C217,FIND("RM",$C217)+3,4))+$AP212+$AQ217)/WorkDays/WorkHours*AL$6,4)</f>
        <v>9.1586999999999996</v>
      </c>
      <c r="AM213" s="193">
        <f>ROUND((IF($C217="",Basic,MID($C217,FIND("RM",$C217)+3,4))+$AP212+$AQ217)/WorkDays/WorkHours*AM$6,4)</f>
        <v>12.211499999999999</v>
      </c>
      <c r="AN213" s="193">
        <f>ROUND((IF($C217="",Basic,MID($C217,FIND("RM",$C217)+3,4))+$AP212+$AQ217)/WorkDays/WorkHours*AN$6,4)</f>
        <v>18.317299999999999</v>
      </c>
      <c r="AO213" s="262"/>
      <c r="AP213" s="265"/>
      <c r="AQ213" s="86"/>
      <c r="AR213" s="194"/>
      <c r="AS213" s="194"/>
      <c r="AT213" s="194"/>
      <c r="AU213" s="256"/>
    </row>
    <row r="214" spans="1:47" s="212" customFormat="1" ht="33" customHeight="1" x14ac:dyDescent="0.25">
      <c r="A214" s="189"/>
      <c r="B214" s="184"/>
      <c r="C214" s="195" t="str">
        <f>_xlfn.IFNA(INDEX(Masterlist!E:E,MATCH(B212,Masterlist!B:B,0)),"")</f>
        <v>Phone No. 42</v>
      </c>
      <c r="D214" s="1"/>
      <c r="E214" s="196" t="s">
        <v>175</v>
      </c>
      <c r="F214" s="197">
        <f>IFERROR(IF(F$6="Sun","",IF(INDEX(Attendance!$S:$S,MATCH($B212&amp;F$7,Attendance!$N:$N,0))=TRUE,"",IF(F213&lt;8,"",INDEX(Attendance!$G:$G,MATCH($B212&amp;F$7,Attendance!$N:$N,0))))),"")</f>
        <v>2</v>
      </c>
      <c r="G214" s="197">
        <f>IFERROR(IF(G$6="Sun","",IF(INDEX(Attendance!$S:$S,MATCH($B212&amp;G$7,Attendance!$N:$N,0))=TRUE,"",IF(G213&lt;8,"",INDEX(Attendance!$G:$G,MATCH($B212&amp;G$7,Attendance!$N:$N,0))))),"")</f>
        <v>2</v>
      </c>
      <c r="H214" s="197">
        <f>IFERROR(IF(H$6="Sun","",IF(INDEX(Attendance!$S:$S,MATCH($B212&amp;H$7,Attendance!$N:$N,0))=TRUE,"",IF(H213&lt;8,"",INDEX(Attendance!$G:$G,MATCH($B212&amp;H$7,Attendance!$N:$N,0))))),"")</f>
        <v>2</v>
      </c>
      <c r="I214" s="197">
        <f>IFERROR(IF(I$6="Sun","",IF(INDEX(Attendance!$S:$S,MATCH($B212&amp;I$7,Attendance!$N:$N,0))=TRUE,"",IF(I213&lt;8,"",INDEX(Attendance!$G:$G,MATCH($B212&amp;I$7,Attendance!$N:$N,0))))),"")</f>
        <v>2</v>
      </c>
      <c r="J214" s="197">
        <f>IFERROR(IF(J$6="Sun","",IF(INDEX(Attendance!$S:$S,MATCH($B212&amp;J$7,Attendance!$N:$N,0))=TRUE,"",IF(J213&lt;8,"",INDEX(Attendance!$G:$G,MATCH($B212&amp;J$7,Attendance!$N:$N,0))))),"")</f>
        <v>2</v>
      </c>
      <c r="K214" s="197">
        <f>IFERROR(IF(K$6="Sun","",IF(INDEX(Attendance!$S:$S,MATCH($B212&amp;K$7,Attendance!$N:$N,0))=TRUE,"",IF(K213&lt;8,"",INDEX(Attendance!$G:$G,MATCH($B212&amp;K$7,Attendance!$N:$N,0))))),"")</f>
        <v>2</v>
      </c>
      <c r="L214" s="197" t="str">
        <f>IFERROR(IF(L$6="Sun","",IF(INDEX(Attendance!$S:$S,MATCH($B212&amp;L$7,Attendance!$N:$N,0))=TRUE,"",IF(L213&lt;8,"",INDEX(Attendance!$G:$G,MATCH($B212&amp;L$7,Attendance!$N:$N,0))))),"")</f>
        <v/>
      </c>
      <c r="M214" s="197">
        <f>IFERROR(IF(M$6="Sun","",IF(INDEX(Attendance!$S:$S,MATCH($B212&amp;M$7,Attendance!$N:$N,0))=TRUE,"",IF(M213&lt;8,"",INDEX(Attendance!$G:$G,MATCH($B212&amp;M$7,Attendance!$N:$N,0))))),"")</f>
        <v>3</v>
      </c>
      <c r="N214" s="197">
        <f>IFERROR(IF(N$6="Sun","",IF(INDEX(Attendance!$S:$S,MATCH($B212&amp;N$7,Attendance!$N:$N,0))=TRUE,"",IF(N213&lt;8,"",INDEX(Attendance!$G:$G,MATCH($B212&amp;N$7,Attendance!$N:$N,0))))),"")</f>
        <v>3</v>
      </c>
      <c r="O214" s="197">
        <f>IFERROR(IF(O$6="Sun","",IF(INDEX(Attendance!$S:$S,MATCH($B212&amp;O$7,Attendance!$N:$N,0))=TRUE,"",IF(O213&lt;8,"",INDEX(Attendance!$G:$G,MATCH($B212&amp;O$7,Attendance!$N:$N,0))))),"")</f>
        <v>3</v>
      </c>
      <c r="P214" s="197">
        <f>IFERROR(IF(P$6="Sun","",IF(INDEX(Attendance!$S:$S,MATCH($B212&amp;P$7,Attendance!$N:$N,0))=TRUE,"",IF(P213&lt;8,"",INDEX(Attendance!$G:$G,MATCH($B212&amp;P$7,Attendance!$N:$N,0))))),"")</f>
        <v>3</v>
      </c>
      <c r="Q214" s="197">
        <f>IFERROR(IF(Q$6="Sun","",IF(INDEX(Attendance!$S:$S,MATCH($B212&amp;Q$7,Attendance!$N:$N,0))=TRUE,"",IF(Q213&lt;8,"",INDEX(Attendance!$G:$G,MATCH($B212&amp;Q$7,Attendance!$N:$N,0))))),"")</f>
        <v>0</v>
      </c>
      <c r="R214" s="197">
        <f>IFERROR(IF(R$6="Sun","",IF(INDEX(Attendance!$S:$S,MATCH($B212&amp;R$7,Attendance!$N:$N,0))=TRUE,"",IF(R213&lt;8,"",INDEX(Attendance!$G:$G,MATCH($B212&amp;R$7,Attendance!$N:$N,0))))),"")</f>
        <v>0</v>
      </c>
      <c r="S214" s="197" t="str">
        <f>IFERROR(IF(S$6="Sun","",IF(INDEX(Attendance!$S:$S,MATCH($B212&amp;S$7,Attendance!$N:$N,0))=TRUE,"",IF(S213&lt;8,"",INDEX(Attendance!$G:$G,MATCH($B212&amp;S$7,Attendance!$N:$N,0))))),"")</f>
        <v/>
      </c>
      <c r="T214" s="197">
        <f>IFERROR(IF(T$6="Sun","",IF(INDEX(Attendance!$S:$S,MATCH($B212&amp;T$7,Attendance!$N:$N,0))=TRUE,"",IF(T213&lt;8,"",INDEX(Attendance!$G:$G,MATCH($B212&amp;T$7,Attendance!$N:$N,0))))),"")</f>
        <v>3</v>
      </c>
      <c r="U214" s="197">
        <f>IFERROR(IF(U$6="Sun","",IF(INDEX(Attendance!$S:$S,MATCH($B212&amp;U$7,Attendance!$N:$N,0))=TRUE,"",IF(U213&lt;8,"",INDEX(Attendance!$G:$G,MATCH($B212&amp;U$7,Attendance!$N:$N,0))))),"")</f>
        <v>3</v>
      </c>
      <c r="V214" s="197">
        <f>IFERROR(IF(V$6="Sun","",IF(INDEX(Attendance!$S:$S,MATCH($B212&amp;V$7,Attendance!$N:$N,0))=TRUE,"",IF(V213&lt;8,"",INDEX(Attendance!$G:$G,MATCH($B212&amp;V$7,Attendance!$N:$N,0))))),"")</f>
        <v>3</v>
      </c>
      <c r="W214" s="197">
        <f>IFERROR(IF(W$6="Sun","",IF(INDEX(Attendance!$S:$S,MATCH($B212&amp;W$7,Attendance!$N:$N,0))=TRUE,"",IF(W213&lt;8,"",INDEX(Attendance!$G:$G,MATCH($B212&amp;W$7,Attendance!$N:$N,0))))),"")</f>
        <v>3</v>
      </c>
      <c r="X214" s="197">
        <f>IFERROR(IF(X$6="Sun","",IF(INDEX(Attendance!$S:$S,MATCH($B212&amp;X$7,Attendance!$N:$N,0))=TRUE,"",IF(X213&lt;8,"",INDEX(Attendance!$G:$G,MATCH($B212&amp;X$7,Attendance!$N:$N,0))))),"")</f>
        <v>3</v>
      </c>
      <c r="Y214" s="197">
        <f>IFERROR(IF(Y$6="Sun","",IF(INDEX(Attendance!$S:$S,MATCH($B212&amp;Y$7,Attendance!$N:$N,0))=TRUE,"",IF(Y213&lt;8,"",INDEX(Attendance!$G:$G,MATCH($B212&amp;Y$7,Attendance!$N:$N,0))))),"")</f>
        <v>3</v>
      </c>
      <c r="Z214" s="197" t="str">
        <f>IFERROR(IF(Z$6="Sun","",IF(INDEX(Attendance!$S:$S,MATCH($B212&amp;Z$7,Attendance!$N:$N,0))=TRUE,"",IF(Z213&lt;8,"",INDEX(Attendance!$G:$G,MATCH($B212&amp;Z$7,Attendance!$N:$N,0))))),"")</f>
        <v/>
      </c>
      <c r="AA214" s="197">
        <f>IFERROR(IF(AA$6="Sun","",IF(INDEX(Attendance!$S:$S,MATCH($B212&amp;AA$7,Attendance!$N:$N,0))=TRUE,"",IF(AA213&lt;8,"",INDEX(Attendance!$G:$G,MATCH($B212&amp;AA$7,Attendance!$N:$N,0))))),"")</f>
        <v>0</v>
      </c>
      <c r="AB214" s="197">
        <f>IFERROR(IF(AB$6="Sun","",IF(INDEX(Attendance!$S:$S,MATCH($B212&amp;AB$7,Attendance!$N:$N,0))=TRUE,"",IF(AB213&lt;8,"",INDEX(Attendance!$G:$G,MATCH($B212&amp;AB$7,Attendance!$N:$N,0))))),"")</f>
        <v>3</v>
      </c>
      <c r="AC214" s="197">
        <f>IFERROR(IF(AC$6="Sun","",IF(INDEX(Attendance!$S:$S,MATCH($B212&amp;AC$7,Attendance!$N:$N,0))=TRUE,"",IF(AC213&lt;8,"",INDEX(Attendance!$G:$G,MATCH($B212&amp;AC$7,Attendance!$N:$N,0))))),"")</f>
        <v>0</v>
      </c>
      <c r="AD214" s="197">
        <f>IFERROR(IF(AD$6="Sun","",IF(INDEX(Attendance!$S:$S,MATCH($B212&amp;AD$7,Attendance!$N:$N,0))=TRUE,"",IF(AD213&lt;8,"",INDEX(Attendance!$G:$G,MATCH($B212&amp;AD$7,Attendance!$N:$N,0))))),"")</f>
        <v>3</v>
      </c>
      <c r="AE214" s="197">
        <f>IFERROR(IF(AE$6="Sun","",IF(INDEX(Attendance!$S:$S,MATCH($B212&amp;AE$7,Attendance!$N:$N,0))=TRUE,"",IF(AE213&lt;8,"",INDEX(Attendance!$G:$G,MATCH($B212&amp;AE$7,Attendance!$N:$N,0))))),"")</f>
        <v>3</v>
      </c>
      <c r="AF214" s="197">
        <f>IFERROR(IF(AF$6="Sun","",IF(INDEX(Attendance!$S:$S,MATCH($B212&amp;AF$7,Attendance!$N:$N,0))=TRUE,"",IF(AF213&lt;8,"",INDEX(Attendance!$G:$G,MATCH($B212&amp;AF$7,Attendance!$N:$N,0))))),"")</f>
        <v>3</v>
      </c>
      <c r="AG214" s="197" t="str">
        <f>IFERROR(IF(AG$6="Sun","",IF(INDEX(Attendance!$S:$S,MATCH($B212&amp;AG$7,Attendance!$N:$N,0))=TRUE,"",IF(AG213&lt;8,"",INDEX(Attendance!$G:$G,MATCH($B212&amp;AG$7,Attendance!$N:$N,0))))),"")</f>
        <v/>
      </c>
      <c r="AH214" s="197" t="str">
        <f>IFERROR(IF(AH$6="Sun","",IF(INDEX(Attendance!$S:$S,MATCH($B212&amp;AH$7,Attendance!$N:$N,0))=TRUE,"",IF(AH213&lt;8,"",INDEX(Attendance!$G:$G,MATCH($B212&amp;AH$7,Attendance!$N:$N,0))))),"")</f>
        <v/>
      </c>
      <c r="AI214" s="197" t="str">
        <f>IFERROR(IF(AI$6="Sun","",IF(INDEX(Attendance!$S:$S,MATCH($B212&amp;AI$7,Attendance!$N:$N,0))=TRUE,"",IF(AI213&lt;8,"",INDEX(Attendance!$G:$G,MATCH($B212&amp;AI$7,Attendance!$N:$N,0))))),"")</f>
        <v/>
      </c>
      <c r="AJ214" s="197" t="str">
        <f>IFERROR(IF(AJ$6="Sun","",IF(INDEX(Attendance!$S:$S,MATCH($B212&amp;AJ$7,Attendance!$N:$N,0))=TRUE,"",IF(AJ213&lt;8,"",INDEX(Attendance!$G:$G,MATCH($B212&amp;AJ$7,Attendance!$N:$N,0))))),"")</f>
        <v/>
      </c>
      <c r="AK214" s="259"/>
      <c r="AL214" s="198"/>
      <c r="AM214" s="198"/>
      <c r="AN214" s="198"/>
      <c r="AO214" s="262"/>
      <c r="AP214" s="265"/>
      <c r="AQ214" s="86"/>
      <c r="AR214" s="194"/>
      <c r="AS214" s="194"/>
      <c r="AT214" s="194"/>
      <c r="AU214" s="256"/>
    </row>
    <row r="215" spans="1:47" s="212" customFormat="1" ht="33" customHeight="1" x14ac:dyDescent="0.25">
      <c r="A215" s="189"/>
      <c r="B215" s="184"/>
      <c r="C215" s="195" t="str">
        <f>_xlfn.IFNA(INDEX(Masterlist!F:F,MATCH(B212,Masterlist!B:B,0)),"")</f>
        <v>Acc No. 42 Bank Code 42</v>
      </c>
      <c r="D215" s="88"/>
      <c r="E215" s="196"/>
      <c r="F215" s="199"/>
      <c r="G215" s="200"/>
      <c r="H215" s="192"/>
      <c r="I215" s="192"/>
      <c r="J215" s="192"/>
      <c r="K215" s="192"/>
      <c r="L215" s="192"/>
      <c r="M215" s="192"/>
      <c r="N215" s="192"/>
      <c r="O215" s="192"/>
      <c r="P215" s="192"/>
      <c r="Q215" s="201"/>
      <c r="R215" s="201"/>
      <c r="S215" s="192"/>
      <c r="T215" s="192"/>
      <c r="U215" s="192"/>
      <c r="V215" s="192"/>
      <c r="W215" s="192"/>
      <c r="X215" s="192"/>
      <c r="Y215" s="192"/>
      <c r="Z215" s="192"/>
      <c r="AA215" s="192"/>
      <c r="AB215" s="192"/>
      <c r="AC215" s="192"/>
      <c r="AD215" s="192"/>
      <c r="AE215" s="192"/>
      <c r="AF215" s="192"/>
      <c r="AG215" s="192"/>
      <c r="AH215" s="192"/>
      <c r="AI215" s="192"/>
      <c r="AJ215" s="192"/>
      <c r="AK215" s="259"/>
      <c r="AL215" s="198"/>
      <c r="AM215" s="198"/>
      <c r="AN215" s="198"/>
      <c r="AO215" s="262"/>
      <c r="AP215" s="265"/>
      <c r="AQ215" s="86"/>
      <c r="AR215" s="194"/>
      <c r="AS215" s="194"/>
      <c r="AT215" s="194"/>
      <c r="AU215" s="256"/>
    </row>
    <row r="216" spans="1:47" s="212" customFormat="1" ht="33" customHeight="1" x14ac:dyDescent="0.25">
      <c r="A216" s="189"/>
      <c r="B216" s="184"/>
      <c r="C216" s="202">
        <f>_xlfn.IFNA(INDEX(Masterlist!I:I,MATCH(B212,Masterlist!B:B,0)),"")</f>
        <v>43892</v>
      </c>
      <c r="D216" s="226" t="str">
        <f>_xlfn.IFNA(IF(INDEX(Attendance!H:H,MATCH(B212,Attendance!$A:$A,0))="VMI","SCOPE ALLW",""),"")</f>
        <v>SCOPE ALLW</v>
      </c>
      <c r="E216" s="196" t="s">
        <v>13</v>
      </c>
      <c r="F216" s="203" t="str">
        <f>IFERROR(IF(AND(RIGHT(F212,1)="N",VALUE(F213)&gt;=8),Database!$I$3,""),"")</f>
        <v/>
      </c>
      <c r="G216" s="192" t="str">
        <f>IFERROR(IF(AND(RIGHT(G212,1)="N",VALUE(G213)&gt;=8),Database!$I$3,""),"")</f>
        <v/>
      </c>
      <c r="H216" s="199" t="str">
        <f>IFERROR(IF(AND(RIGHT(H212,1)="N",VALUE(H213)&gt;=8),Database!$I$3,""),"")</f>
        <v/>
      </c>
      <c r="I216" s="192" t="str">
        <f>IFERROR(IF(AND(RIGHT(I212,1)="N",VALUE(I213)&gt;=8),Database!$I$3,""),"")</f>
        <v/>
      </c>
      <c r="J216" s="192" t="str">
        <f>IFERROR(IF(AND(RIGHT(J212,1)="N",VALUE(J213)&gt;=8),Database!$I$3,""),"")</f>
        <v/>
      </c>
      <c r="K216" s="192" t="str">
        <f>IFERROR(IF(AND(RIGHT(K212,1)="N",VALUE(K213)&gt;=8),Database!$I$3,""),"")</f>
        <v/>
      </c>
      <c r="L216" s="192" t="str">
        <f>IFERROR(IF(AND(RIGHT(L212,1)="N",VALUE(L213)&gt;=8),Database!$I$3,""),"")</f>
        <v/>
      </c>
      <c r="M216" s="192" t="str">
        <f>IFERROR(IF(AND(RIGHT(M212,1)="N",VALUE(M213)&gt;=8),Database!$I$3,""),"")</f>
        <v/>
      </c>
      <c r="N216" s="192" t="str">
        <f>IFERROR(IF(AND(RIGHT(N212,1)="N",VALUE(N213)&gt;=8),Database!$I$3,""),"")</f>
        <v/>
      </c>
      <c r="O216" s="192" t="str">
        <f>IFERROR(IF(AND(RIGHT(O212,1)="N",VALUE(O213)&gt;=8),Database!$I$3,""),"")</f>
        <v/>
      </c>
      <c r="P216" s="192" t="str">
        <f>IFERROR(IF(AND(RIGHT(P212,1)="N",VALUE(P213)&gt;=8),Database!$I$3,""),"")</f>
        <v/>
      </c>
      <c r="Q216" s="192" t="str">
        <f>IFERROR(IF(AND(RIGHT(Q212,1)="N",VALUE(Q213)&gt;=8),Database!$I$3,""),"")</f>
        <v/>
      </c>
      <c r="R216" s="192" t="str">
        <f>IFERROR(IF(AND(RIGHT(R212,1)="N",VALUE(R213)&gt;=8),Database!$I$3,""),"")</f>
        <v/>
      </c>
      <c r="S216" s="192" t="str">
        <f>IFERROR(IF(AND(RIGHT(S212,1)="N",VALUE(S213)&gt;=8),Database!$I$3,""),"")</f>
        <v/>
      </c>
      <c r="T216" s="192">
        <f>IFERROR(IF(AND(RIGHT(T212,1)="N",VALUE(T213)&gt;=8),Database!$I$3,""),"")</f>
        <v>2</v>
      </c>
      <c r="U216" s="192">
        <f>IFERROR(IF(AND(RIGHT(U212,1)="N",VALUE(U213)&gt;=8),Database!$I$3,""),"")</f>
        <v>2</v>
      </c>
      <c r="V216" s="192">
        <f>IFERROR(IF(AND(RIGHT(V212,1)="N",VALUE(V213)&gt;=8),Database!$I$3,""),"")</f>
        <v>2</v>
      </c>
      <c r="W216" s="192">
        <f>IFERROR(IF(AND(RIGHT(W212,1)="N",VALUE(W213)&gt;=8),Database!$I$3,""),"")</f>
        <v>2</v>
      </c>
      <c r="X216" s="192">
        <f>IFERROR(IF(AND(RIGHT(X212,1)="N",VALUE(X213)&gt;=8),Database!$I$3,""),"")</f>
        <v>2</v>
      </c>
      <c r="Y216" s="192">
        <f>IFERROR(IF(AND(RIGHT(Y212,1)="N",VALUE(Y213)&gt;=8),Database!$I$3,""),"")</f>
        <v>2</v>
      </c>
      <c r="Z216" s="192" t="str">
        <f>IFERROR(IF(AND(RIGHT(Z212,1)="N",VALUE(Z213)&gt;=8),Database!$I$3,""),"")</f>
        <v/>
      </c>
      <c r="AA216" s="192" t="str">
        <f>IFERROR(IF(AND(RIGHT(AA212,1)="N",VALUE(AA213)&gt;=8),Database!$I$3,""),"")</f>
        <v/>
      </c>
      <c r="AB216" s="192">
        <f>IFERROR(IF(AND(RIGHT(AB212,1)="N",VALUE(AB213)&gt;=8),Database!$I$3,""),"")</f>
        <v>2</v>
      </c>
      <c r="AC216" s="192" t="str">
        <f>IFERROR(IF(AND(RIGHT(AC212,1)="N",VALUE(AC213)&gt;=8),Database!$I$3,""),"")</f>
        <v/>
      </c>
      <c r="AD216" s="192">
        <f>IFERROR(IF(AND(RIGHT(AD212,1)="N",VALUE(AD213)&gt;=8),Database!$I$3,""),"")</f>
        <v>2</v>
      </c>
      <c r="AE216" s="192">
        <f>IFERROR(IF(AND(RIGHT(AE212,1)="N",VALUE(AE213)&gt;=8),Database!$I$3,""),"")</f>
        <v>2</v>
      </c>
      <c r="AF216" s="192">
        <f>IFERROR(IF(AND(RIGHT(AF212,1)="N",VALUE(AF213)&gt;=8),Database!$I$3,""),"")</f>
        <v>2</v>
      </c>
      <c r="AG216" s="192" t="str">
        <f>IFERROR(IF(AND(RIGHT(AG212,1)="N",VALUE(AG213)&gt;=8),Database!$I$3,""),"")</f>
        <v/>
      </c>
      <c r="AH216" s="192" t="str">
        <f>IFERROR(IF(AND(RIGHT(AH212,1)="N",VALUE(AH213)&gt;=8),Database!$I$3,""),"")</f>
        <v/>
      </c>
      <c r="AI216" s="192" t="str">
        <f>IFERROR(IF(AND(RIGHT(AI212,1)="N",VALUE(AI213)&gt;=8),Database!$I$3,""),"")</f>
        <v/>
      </c>
      <c r="AJ216" s="192" t="str">
        <f>IFERROR(IF(AND(RIGHT(AJ212,1)="N",VALUE(AJ213)&gt;=8),Database!$I$3,""),"")</f>
        <v/>
      </c>
      <c r="AK216" s="259"/>
      <c r="AL216" s="204"/>
      <c r="AM216" s="198"/>
      <c r="AN216" s="198"/>
      <c r="AO216" s="262"/>
      <c r="AP216" s="265"/>
      <c r="AQ216" s="86"/>
      <c r="AR216" s="194"/>
      <c r="AS216" s="194"/>
      <c r="AT216" s="194"/>
      <c r="AU216" s="256"/>
    </row>
    <row r="217" spans="1:47" s="212" customFormat="1" ht="33" customHeight="1" thickBot="1" x14ac:dyDescent="0.3">
      <c r="A217" s="189"/>
      <c r="B217" s="205"/>
      <c r="C217" s="222"/>
      <c r="D217" s="28"/>
      <c r="E217" s="206" t="s">
        <v>176</v>
      </c>
      <c r="F217" s="207">
        <f>IFERROR(IF(INDEX(Attendance!$T:$T,MATCH($B212&amp;F$7,Attendance!$N:$N,0))=TRUE,"L",IF(SUM(F213:F214)&gt;=10,5,"")),"")</f>
        <v>5</v>
      </c>
      <c r="G217" s="207">
        <f>IFERROR(IF(INDEX(Attendance!$T:$T,MATCH($B212&amp;G$7,Attendance!$N:$N,0))=TRUE,"L",IF(SUM(G213:G214)&gt;=10,5,"")),"")</f>
        <v>5</v>
      </c>
      <c r="H217" s="208">
        <f>IFERROR(IF(INDEX(Attendance!$T:$T,MATCH($B212&amp;H$7,Attendance!$N:$N,0))=TRUE,"L",IF(SUM(H213:H214)&gt;=10,5,"")),"")</f>
        <v>5</v>
      </c>
      <c r="I217" s="208">
        <f>IFERROR(IF(INDEX(Attendance!$T:$T,MATCH($B212&amp;I$7,Attendance!$N:$N,0))=TRUE,"L",IF(SUM(I213:I214)&gt;=10,5,"")),"")</f>
        <v>5</v>
      </c>
      <c r="J217" s="208">
        <f>IFERROR(IF(INDEX(Attendance!$T:$T,MATCH($B212&amp;J$7,Attendance!$N:$N,0))=TRUE,"L",IF(SUM(J213:J214)&gt;=10,5,"")),"")</f>
        <v>5</v>
      </c>
      <c r="K217" s="208">
        <f>IFERROR(IF(INDEX(Attendance!$T:$T,MATCH($B212&amp;K$7,Attendance!$N:$N,0))=TRUE,"L",IF(SUM(K213:K214)&gt;=10,5,"")),"")</f>
        <v>5</v>
      </c>
      <c r="L217" s="208" t="str">
        <f>IFERROR(IF(INDEX(Attendance!$T:$T,MATCH($B212&amp;L$7,Attendance!$N:$N,0))=TRUE,"L",IF(SUM(L213:L214)&gt;=10,5,"")),"")</f>
        <v/>
      </c>
      <c r="M217" s="208">
        <f>IFERROR(IF(INDEX(Attendance!$T:$T,MATCH($B212&amp;M$7,Attendance!$N:$N,0))=TRUE,"L",IF(SUM(M213:M214)&gt;=10,5,"")),"")</f>
        <v>5</v>
      </c>
      <c r="N217" s="208">
        <f>IFERROR(IF(INDEX(Attendance!$T:$T,MATCH($B212&amp;N$7,Attendance!$N:$N,0))=TRUE,"L",IF(SUM(N213:N214)&gt;=10,5,"")),"")</f>
        <v>5</v>
      </c>
      <c r="O217" s="208">
        <f>IFERROR(IF(INDEX(Attendance!$T:$T,MATCH($B212&amp;O$7,Attendance!$N:$N,0))=TRUE,"L",IF(SUM(O213:O214)&gt;=10,5,"")),"")</f>
        <v>5</v>
      </c>
      <c r="P217" s="208">
        <f>IFERROR(IF(INDEX(Attendance!$T:$T,MATCH($B212&amp;P$7,Attendance!$N:$N,0))=TRUE,"L",IF(SUM(P213:P214)&gt;=10,5,"")),"")</f>
        <v>5</v>
      </c>
      <c r="Q217" s="208" t="str">
        <f>IFERROR(IF(INDEX(Attendance!$T:$T,MATCH($B212&amp;Q$7,Attendance!$N:$N,0))=TRUE,"L",IF(SUM(Q213:Q214)&gt;=10,5,"")),"")</f>
        <v/>
      </c>
      <c r="R217" s="208" t="str">
        <f>IFERROR(IF(INDEX(Attendance!$T:$T,MATCH($B212&amp;R$7,Attendance!$N:$N,0))=TRUE,"L",IF(SUM(R213:R214)&gt;=10,5,"")),"")</f>
        <v/>
      </c>
      <c r="S217" s="208" t="str">
        <f>IFERROR(IF(INDEX(Attendance!$T:$T,MATCH($B212&amp;S$7,Attendance!$N:$N,0))=TRUE,"L",IF(SUM(S213:S214)&gt;=10,5,"")),"")</f>
        <v/>
      </c>
      <c r="T217" s="208">
        <f>IFERROR(IF(INDEX(Attendance!$T:$T,MATCH($B212&amp;T$7,Attendance!$N:$N,0))=TRUE,"L",IF(SUM(T213:T214)&gt;=10,5,"")),"")</f>
        <v>5</v>
      </c>
      <c r="U217" s="208">
        <f>IFERROR(IF(INDEX(Attendance!$T:$T,MATCH($B212&amp;U$7,Attendance!$N:$N,0))=TRUE,"L",IF(SUM(U213:U214)&gt;=10,5,"")),"")</f>
        <v>5</v>
      </c>
      <c r="V217" s="208">
        <f>IFERROR(IF(INDEX(Attendance!$T:$T,MATCH($B212&amp;V$7,Attendance!$N:$N,0))=TRUE,"L",IF(SUM(V213:V214)&gt;=10,5,"")),"")</f>
        <v>5</v>
      </c>
      <c r="W217" s="208">
        <f>IFERROR(IF(INDEX(Attendance!$T:$T,MATCH($B212&amp;W$7,Attendance!$N:$N,0))=TRUE,"L",IF(SUM(W213:W214)&gt;=10,5,"")),"")</f>
        <v>5</v>
      </c>
      <c r="X217" s="208">
        <f>IFERROR(IF(INDEX(Attendance!$T:$T,MATCH($B212&amp;X$7,Attendance!$N:$N,0))=TRUE,"L",IF(SUM(X213:X214)&gt;=10,5,"")),"")</f>
        <v>5</v>
      </c>
      <c r="Y217" s="208">
        <f>IFERROR(IF(INDEX(Attendance!$T:$T,MATCH($B212&amp;Y$7,Attendance!$N:$N,0))=TRUE,"L",IF(SUM(Y213:Y214)&gt;=10,5,"")),"")</f>
        <v>5</v>
      </c>
      <c r="Z217" s="208" t="str">
        <f>IFERROR(IF(INDEX(Attendance!$T:$T,MATCH($B212&amp;Z$7,Attendance!$N:$N,0))=TRUE,"L",IF(SUM(Z213:Z214)&gt;=10,5,"")),"")</f>
        <v/>
      </c>
      <c r="AA217" s="208" t="str">
        <f>IFERROR(IF(INDEX(Attendance!$T:$T,MATCH($B212&amp;AA$7,Attendance!$N:$N,0))=TRUE,"L",IF(SUM(AA213:AA214)&gt;=10,5,"")),"")</f>
        <v/>
      </c>
      <c r="AB217" s="208">
        <f>IFERROR(IF(INDEX(Attendance!$T:$T,MATCH($B212&amp;AB$7,Attendance!$N:$N,0))=TRUE,"L",IF(SUM(AB213:AB214)&gt;=10,5,"")),"")</f>
        <v>5</v>
      </c>
      <c r="AC217" s="208" t="str">
        <f>IFERROR(IF(INDEX(Attendance!$T:$T,MATCH($B212&amp;AC$7,Attendance!$N:$N,0))=TRUE,"L",IF(SUM(AC213:AC214)&gt;=10,5,"")),"")</f>
        <v/>
      </c>
      <c r="AD217" s="208">
        <f>IFERROR(IF(INDEX(Attendance!$T:$T,MATCH($B212&amp;AD$7,Attendance!$N:$N,0))=TRUE,"L",IF(SUM(AD213:AD214)&gt;=10,5,"")),"")</f>
        <v>5</v>
      </c>
      <c r="AE217" s="208">
        <f>IFERROR(IF(INDEX(Attendance!$T:$T,MATCH($B212&amp;AE$7,Attendance!$N:$N,0))=TRUE,"L",IF(SUM(AE213:AE214)&gt;=10,5,"")),"")</f>
        <v>5</v>
      </c>
      <c r="AF217" s="208">
        <f>IFERROR(IF(INDEX(Attendance!$T:$T,MATCH($B212&amp;AF$7,Attendance!$N:$N,0))=TRUE,"L",IF(SUM(AF213:AF214)&gt;=10,5,"")),"")</f>
        <v>5</v>
      </c>
      <c r="AG217" s="208" t="str">
        <f>IFERROR(IF(INDEX(Attendance!$T:$T,MATCH($B212&amp;AG$7,Attendance!$N:$N,0))=TRUE,"L",IF(SUM(AG213:AG214)&gt;=10,5,"")),"")</f>
        <v/>
      </c>
      <c r="AH217" s="208" t="str">
        <f>IFERROR(IF(INDEX(Attendance!$T:$T,MATCH($B212&amp;AH$7,Attendance!$N:$N,0))=TRUE,"L",IF(SUM(AH213:AH214)&gt;=10,5,"")),"")</f>
        <v/>
      </c>
      <c r="AI217" s="208" t="str">
        <f>IFERROR(IF(INDEX(Attendance!$T:$T,MATCH($B212&amp;AI$7,Attendance!$N:$N,0))=TRUE,"L",IF(SUM(AI213:AI214)&gt;=10,5,"")),"")</f>
        <v/>
      </c>
      <c r="AJ217" s="208" t="str">
        <f>IFERROR(IF(INDEX(Attendance!$T:$T,MATCH($B212&amp;AJ$7,Attendance!$N:$N,0))=TRUE,"L",IF(SUM(AJ213:AJ214)&gt;=10,5,"")),"")</f>
        <v/>
      </c>
      <c r="AK217" s="260"/>
      <c r="AL217" s="209">
        <f>ROUND(AL212*AL213,2)</f>
        <v>494.57</v>
      </c>
      <c r="AM217" s="209">
        <f>ROUND(AM212*AM213,2)</f>
        <v>0</v>
      </c>
      <c r="AN217" s="209">
        <f>ROUND(AN212*AN213,2)</f>
        <v>0</v>
      </c>
      <c r="AO217" s="263"/>
      <c r="AP217" s="266"/>
      <c r="AQ217" s="210">
        <f>AQ212*$AQ$5</f>
        <v>50</v>
      </c>
      <c r="AR217" s="211">
        <f>AR212*ROUND(IF($C217="",Basic,MID($C217,FIND("RM",$C217)+3,4))/WorkDays,2)</f>
        <v>0</v>
      </c>
      <c r="AS217" s="211">
        <f>AS212*ROUND(IF($C217="",Basic,MID($C217,FIND("RM",$C217)+3,4))/WorkDays,2)</f>
        <v>0</v>
      </c>
      <c r="AT217" s="211">
        <f>AT212*ROUND(IF($C217="",Basic,MID($C217,FIND("RM",$C217)+3,4))/WorkDays,2)</f>
        <v>92.3</v>
      </c>
      <c r="AU217" s="257"/>
    </row>
    <row r="218" spans="1:47" s="213" customFormat="1" ht="33" customHeight="1" x14ac:dyDescent="0.35">
      <c r="A218" s="175">
        <f t="shared" si="36"/>
        <v>36</v>
      </c>
      <c r="B218" s="184" t="str">
        <f>_xlfn.IFNA(INDEX(Attendance!$A:$A,MATCH(A218,Attendance!$M:$M,0)),"")</f>
        <v>Code 43</v>
      </c>
      <c r="C218" s="185" t="str">
        <f>_xlfn.IFNA(INDEX(Masterlist!C:C,MATCH(B218,Masterlist!B:B,0)),"")</f>
        <v>Name 43</v>
      </c>
      <c r="D218" s="87"/>
      <c r="E218" s="186" t="s">
        <v>173</v>
      </c>
      <c r="F218" s="83" t="str" cm="1">
        <f t="array" ref="F218">_xlfn.IFNA(IF(OR(VALUE(F$7&amp;$C$3)=PH),IF(F219="","PH",IF(INDEX(Attendance!$O:$O,MATCH($B218&amp;F$7,Attendance!$N:$N,0))&lt;"1200","PM","PN")),IF(F$6="Sun",IF(F219="","RD",IF(INDEX(Attendance!$O:$O,MATCH($B218&amp;F$7,Attendance!$N:$N,0))&lt;"1200","RM","RN")),IF(F219="",IF(F$7="","",IF(INDEX(Attendance!$I:$I,MATCH($B218&amp;F$7,Attendance!$N:$N,0))="ABS","AB","UL")),IF(INDEX(Attendance!$O:$O,MATCH($B218&amp;F$7,Attendance!$N:$N,0))&lt;"1200","M","N")))),"")</f>
        <v>N</v>
      </c>
      <c r="G218" s="83" t="str" cm="1">
        <f t="array" ref="G218">_xlfn.IFNA(IF(OR(VALUE(G$7&amp;$C$3)=PH),IF(G219="","PH",IF(INDEX(Attendance!$O:$O,MATCH($B218&amp;G$7,Attendance!$N:$N,0))&lt;"1200","PM","PN")),IF(G$6="Sun",IF(G219="","RD",IF(INDEX(Attendance!$O:$O,MATCH($B218&amp;G$7,Attendance!$N:$N,0))&lt;"1200","RM","RN")),IF(G219="",IF(G$7="","",IF(INDEX(Attendance!$I:$I,MATCH($B218&amp;G$7,Attendance!$N:$N,0))="ABS","AB","UL")),IF(INDEX(Attendance!$O:$O,MATCH($B218&amp;G$7,Attendance!$N:$N,0))&lt;"1200","M","N")))),"")</f>
        <v>N</v>
      </c>
      <c r="H218" s="83" t="str" cm="1">
        <f t="array" ref="H218">_xlfn.IFNA(IF(OR(VALUE(H$7&amp;$C$3)=PH),IF(H219="","PH",IF(INDEX(Attendance!$O:$O,MATCH($B218&amp;H$7,Attendance!$N:$N,0))&lt;"1200","PM","PN")),IF(H$6="Sun",IF(H219="","RD",IF(INDEX(Attendance!$O:$O,MATCH($B218&amp;H$7,Attendance!$N:$N,0))&lt;"1200","RM","RN")),IF(H219="",IF(H$7="","",IF(INDEX(Attendance!$I:$I,MATCH($B218&amp;H$7,Attendance!$N:$N,0))="ABS","AB","UL")),IF(INDEX(Attendance!$O:$O,MATCH($B218&amp;H$7,Attendance!$N:$N,0))&lt;"1200","M","N")))),"")</f>
        <v>N</v>
      </c>
      <c r="I218" s="83" t="str" cm="1">
        <f t="array" ref="I218">_xlfn.IFNA(IF(OR(VALUE(I$7&amp;$C$3)=PH),IF(I219="","PH",IF(INDEX(Attendance!$O:$O,MATCH($B218&amp;I$7,Attendance!$N:$N,0))&lt;"1200","PM","PN")),IF(I$6="Sun",IF(I219="","RD",IF(INDEX(Attendance!$O:$O,MATCH($B218&amp;I$7,Attendance!$N:$N,0))&lt;"1200","RM","RN")),IF(I219="",IF(I$7="","",IF(INDEX(Attendance!$I:$I,MATCH($B218&amp;I$7,Attendance!$N:$N,0))="ABS","AB","UL")),IF(INDEX(Attendance!$O:$O,MATCH($B218&amp;I$7,Attendance!$N:$N,0))&lt;"1200","M","N")))),"")</f>
        <v>N</v>
      </c>
      <c r="J218" s="83" t="str" cm="1">
        <f t="array" ref="J218">_xlfn.IFNA(IF(OR(VALUE(J$7&amp;$C$3)=PH),IF(J219="","PH",IF(INDEX(Attendance!$O:$O,MATCH($B218&amp;J$7,Attendance!$N:$N,0))&lt;"1200","PM","PN")),IF(J$6="Sun",IF(J219="","RD",IF(INDEX(Attendance!$O:$O,MATCH($B218&amp;J$7,Attendance!$N:$N,0))&lt;"1200","RM","RN")),IF(J219="",IF(J$7="","",IF(INDEX(Attendance!$I:$I,MATCH($B218&amp;J$7,Attendance!$N:$N,0))="ABS","AB","UL")),IF(INDEX(Attendance!$O:$O,MATCH($B218&amp;J$7,Attendance!$N:$N,0))&lt;"1200","M","N")))),"")</f>
        <v>N</v>
      </c>
      <c r="K218" s="83" t="str" cm="1">
        <f t="array" ref="K218">_xlfn.IFNA(IF(OR(VALUE(K$7&amp;$C$3)=PH),IF(K219="","PH",IF(INDEX(Attendance!$O:$O,MATCH($B218&amp;K$7,Attendance!$N:$N,0))&lt;"1200","PM","PN")),IF(K$6="Sun",IF(K219="","RD",IF(INDEX(Attendance!$O:$O,MATCH($B218&amp;K$7,Attendance!$N:$N,0))&lt;"1200","RM","RN")),IF(K219="",IF(K$7="","",IF(INDEX(Attendance!$I:$I,MATCH($B218&amp;K$7,Attendance!$N:$N,0))="ABS","AB","UL")),IF(INDEX(Attendance!$O:$O,MATCH($B218&amp;K$7,Attendance!$N:$N,0))&lt;"1200","M","N")))),"")</f>
        <v>N</v>
      </c>
      <c r="L218" s="83" t="str" cm="1">
        <f t="array" ref="L218">_xlfn.IFNA(IF(OR(VALUE(L$7&amp;$C$3)=PH),IF(L219="","PH",IF(INDEX(Attendance!$O:$O,MATCH($B218&amp;L$7,Attendance!$N:$N,0))&lt;"1200","PM","PN")),IF(L$6="Sun",IF(L219="","RD",IF(INDEX(Attendance!$O:$O,MATCH($B218&amp;L$7,Attendance!$N:$N,0))&lt;"1200","RM","RN")),IF(L219="",IF(L$7="","",IF(INDEX(Attendance!$I:$I,MATCH($B218&amp;L$7,Attendance!$N:$N,0))="ABS","AB","UL")),IF(INDEX(Attendance!$O:$O,MATCH($B218&amp;L$7,Attendance!$N:$N,0))&lt;"1200","M","N")))),"")</f>
        <v>RD</v>
      </c>
      <c r="M218" s="83" t="str" cm="1">
        <f t="array" ref="M218">_xlfn.IFNA(IF(OR(VALUE(M$7&amp;$C$3)=PH),IF(M219="","PH",IF(INDEX(Attendance!$O:$O,MATCH($B218&amp;M$7,Attendance!$N:$N,0))&lt;"1200","PM","PN")),IF(M$6="Sun",IF(M219="","RD",IF(INDEX(Attendance!$O:$O,MATCH($B218&amp;M$7,Attendance!$N:$N,0))&lt;"1200","RM","RN")),IF(M219="",IF(M$7="","",IF(INDEX(Attendance!$I:$I,MATCH($B218&amp;M$7,Attendance!$N:$N,0))="ABS","AB","UL")),IF(INDEX(Attendance!$O:$O,MATCH($B218&amp;M$7,Attendance!$N:$N,0))&lt;"1200","M","N")))),"")</f>
        <v>N</v>
      </c>
      <c r="N218" s="83" t="str" cm="1">
        <f t="array" ref="N218">_xlfn.IFNA(IF(OR(VALUE(N$7&amp;$C$3)=PH),IF(N219="","PH",IF(INDEX(Attendance!$O:$O,MATCH($B218&amp;N$7,Attendance!$N:$N,0))&lt;"1200","PM","PN")),IF(N$6="Sun",IF(N219="","RD",IF(INDEX(Attendance!$O:$O,MATCH($B218&amp;N$7,Attendance!$N:$N,0))&lt;"1200","RM","RN")),IF(N219="",IF(N$7="","",IF(INDEX(Attendance!$I:$I,MATCH($B218&amp;N$7,Attendance!$N:$N,0))="ABS","AB","UL")),IF(INDEX(Attendance!$O:$O,MATCH($B218&amp;N$7,Attendance!$N:$N,0))&lt;"1200","M","N")))),"")</f>
        <v>N</v>
      </c>
      <c r="O218" s="83" t="str" cm="1">
        <f t="array" ref="O218">_xlfn.IFNA(IF(OR(VALUE(O$7&amp;$C$3)=PH),IF(O219="","PH",IF(INDEX(Attendance!$O:$O,MATCH($B218&amp;O$7,Attendance!$N:$N,0))&lt;"1200","PM","PN")),IF(O$6="Sun",IF(O219="","RD",IF(INDEX(Attendance!$O:$O,MATCH($B218&amp;O$7,Attendance!$N:$N,0))&lt;"1200","RM","RN")),IF(O219="",IF(O$7="","",IF(INDEX(Attendance!$I:$I,MATCH($B218&amp;O$7,Attendance!$N:$N,0))="ABS","AB","UL")),IF(INDEX(Attendance!$O:$O,MATCH($B218&amp;O$7,Attendance!$N:$N,0))&lt;"1200","M","N")))),"")</f>
        <v>N</v>
      </c>
      <c r="P218" s="83" t="str" cm="1">
        <f t="array" ref="P218">_xlfn.IFNA(IF(OR(VALUE(P$7&amp;$C$3)=PH),IF(P219="","PH",IF(INDEX(Attendance!$O:$O,MATCH($B218&amp;P$7,Attendance!$N:$N,0))&lt;"1200","PM","PN")),IF(P$6="Sun",IF(P219="","RD",IF(INDEX(Attendance!$O:$O,MATCH($B218&amp;P$7,Attendance!$N:$N,0))&lt;"1200","RM","RN")),IF(P219="",IF(P$7="","",IF(INDEX(Attendance!$I:$I,MATCH($B218&amp;P$7,Attendance!$N:$N,0))="ABS","AB","UL")),IF(INDEX(Attendance!$O:$O,MATCH($B218&amp;P$7,Attendance!$N:$N,0))&lt;"1200","M","N")))),"")</f>
        <v>N</v>
      </c>
      <c r="Q218" s="83" t="str" cm="1">
        <f t="array" ref="Q218">_xlfn.IFNA(IF(OR(VALUE(Q$7&amp;$C$3)=PH),IF(Q219="","PH",IF(INDEX(Attendance!$O:$O,MATCH($B218&amp;Q$7,Attendance!$N:$N,0))&lt;"1200","PM","PN")),IF(Q$6="Sun",IF(Q219="","RD",IF(INDEX(Attendance!$O:$O,MATCH($B218&amp;Q$7,Attendance!$N:$N,0))&lt;"1200","RM","RN")),IF(Q219="",IF(Q$7="","",IF(INDEX(Attendance!$I:$I,MATCH($B218&amp;Q$7,Attendance!$N:$N,0))="ABS","AB","UL")),IF(INDEX(Attendance!$O:$O,MATCH($B218&amp;Q$7,Attendance!$N:$N,0))&lt;"1200","M","N")))),"")</f>
        <v>PH</v>
      </c>
      <c r="R218" s="83" t="str" cm="1">
        <f t="array" ref="R218">_xlfn.IFNA(IF(OR(VALUE(R$7&amp;$C$3)=PH),IF(R219="","PH",IF(INDEX(Attendance!$O:$O,MATCH($B218&amp;R$7,Attendance!$N:$N,0))&lt;"1200","PM","PN")),IF(R$6="Sun",IF(R219="","RD",IF(INDEX(Attendance!$O:$O,MATCH($B218&amp;R$7,Attendance!$N:$N,0))&lt;"1200","RM","RN")),IF(R219="",IF(R$7="","",IF(INDEX(Attendance!$I:$I,MATCH($B218&amp;R$7,Attendance!$N:$N,0))="ABS","AB","UL")),IF(INDEX(Attendance!$O:$O,MATCH($B218&amp;R$7,Attendance!$N:$N,0))&lt;"1200","M","N")))),"")</f>
        <v>PH</v>
      </c>
      <c r="S218" s="83" t="str" cm="1">
        <f t="array" ref="S218">_xlfn.IFNA(IF(OR(VALUE(S$7&amp;$C$3)=PH),IF(S219="","PH",IF(INDEX(Attendance!$O:$O,MATCH($B218&amp;S$7,Attendance!$N:$N,0))&lt;"1200","PM","PN")),IF(S$6="Sun",IF(S219="","RD",IF(INDEX(Attendance!$O:$O,MATCH($B218&amp;S$7,Attendance!$N:$N,0))&lt;"1200","RM","RN")),IF(S219="",IF(S$7="","",IF(INDEX(Attendance!$I:$I,MATCH($B218&amp;S$7,Attendance!$N:$N,0))="ABS","AB","UL")),IF(INDEX(Attendance!$O:$O,MATCH($B218&amp;S$7,Attendance!$N:$N,0))&lt;"1200","M","N")))),"")</f>
        <v>RD</v>
      </c>
      <c r="T218" s="83" t="str" cm="1">
        <f t="array" ref="T218">_xlfn.IFNA(IF(OR(VALUE(T$7&amp;$C$3)=PH),IF(T219="","PH",IF(INDEX(Attendance!$O:$O,MATCH($B218&amp;T$7,Attendance!$N:$N,0))&lt;"1200","PM","PN")),IF(T$6="Sun",IF(T219="","RD",IF(INDEX(Attendance!$O:$O,MATCH($B218&amp;T$7,Attendance!$N:$N,0))&lt;"1200","RM","RN")),IF(T219="",IF(T$7="","",IF(INDEX(Attendance!$I:$I,MATCH($B218&amp;T$7,Attendance!$N:$N,0))="ABS","AB","UL")),IF(INDEX(Attendance!$O:$O,MATCH($B218&amp;T$7,Attendance!$N:$N,0))&lt;"1200","M","N")))),"")</f>
        <v>M</v>
      </c>
      <c r="U218" s="83" t="str" cm="1">
        <f t="array" ref="U218">_xlfn.IFNA(IF(OR(VALUE(U$7&amp;$C$3)=PH),IF(U219="","PH",IF(INDEX(Attendance!$O:$O,MATCH($B218&amp;U$7,Attendance!$N:$N,0))&lt;"1200","PM","PN")),IF(U$6="Sun",IF(U219="","RD",IF(INDEX(Attendance!$O:$O,MATCH($B218&amp;U$7,Attendance!$N:$N,0))&lt;"1200","RM","RN")),IF(U219="",IF(U$7="","",IF(INDEX(Attendance!$I:$I,MATCH($B218&amp;U$7,Attendance!$N:$N,0))="ABS","AB","UL")),IF(INDEX(Attendance!$O:$O,MATCH($B218&amp;U$7,Attendance!$N:$N,0))&lt;"1200","M","N")))),"")</f>
        <v>M</v>
      </c>
      <c r="V218" s="83" t="str" cm="1">
        <f t="array" ref="V218">_xlfn.IFNA(IF(OR(VALUE(V$7&amp;$C$3)=PH),IF(V219="","PH",IF(INDEX(Attendance!$O:$O,MATCH($B218&amp;V$7,Attendance!$N:$N,0))&lt;"1200","PM","PN")),IF(V$6="Sun",IF(V219="","RD",IF(INDEX(Attendance!$O:$O,MATCH($B218&amp;V$7,Attendance!$N:$N,0))&lt;"1200","RM","RN")),IF(V219="",IF(V$7="","",IF(INDEX(Attendance!$I:$I,MATCH($B218&amp;V$7,Attendance!$N:$N,0))="ABS","AB","UL")),IF(INDEX(Attendance!$O:$O,MATCH($B218&amp;V$7,Attendance!$N:$N,0))&lt;"1200","M","N")))),"")</f>
        <v>M</v>
      </c>
      <c r="W218" s="83" t="str" cm="1">
        <f t="array" ref="W218">_xlfn.IFNA(IF(OR(VALUE(W$7&amp;$C$3)=PH),IF(W219="","PH",IF(INDEX(Attendance!$O:$O,MATCH($B218&amp;W$7,Attendance!$N:$N,0))&lt;"1200","PM","PN")),IF(W$6="Sun",IF(W219="","RD",IF(INDEX(Attendance!$O:$O,MATCH($B218&amp;W$7,Attendance!$N:$N,0))&lt;"1200","RM","RN")),IF(W219="",IF(W$7="","",IF(INDEX(Attendance!$I:$I,MATCH($B218&amp;W$7,Attendance!$N:$N,0))="ABS","AB","UL")),IF(INDEX(Attendance!$O:$O,MATCH($B218&amp;W$7,Attendance!$N:$N,0))&lt;"1200","M","N")))),"")</f>
        <v>M</v>
      </c>
      <c r="X218" s="83" t="str" cm="1">
        <f t="array" ref="X218">_xlfn.IFNA(IF(OR(VALUE(X$7&amp;$C$3)=PH),IF(X219="","PH",IF(INDEX(Attendance!$O:$O,MATCH($B218&amp;X$7,Attendance!$N:$N,0))&lt;"1200","PM","PN")),IF(X$6="Sun",IF(X219="","RD",IF(INDEX(Attendance!$O:$O,MATCH($B218&amp;X$7,Attendance!$N:$N,0))&lt;"1200","RM","RN")),IF(X219="",IF(X$7="","",IF(INDEX(Attendance!$I:$I,MATCH($B218&amp;X$7,Attendance!$N:$N,0))="ABS","AB","UL")),IF(INDEX(Attendance!$O:$O,MATCH($B218&amp;X$7,Attendance!$N:$N,0))&lt;"1200","M","N")))),"")</f>
        <v>M</v>
      </c>
      <c r="Y218" s="83" t="str" cm="1">
        <f t="array" ref="Y218">_xlfn.IFNA(IF(OR(VALUE(Y$7&amp;$C$3)=PH),IF(Y219="","PH",IF(INDEX(Attendance!$O:$O,MATCH($B218&amp;Y$7,Attendance!$N:$N,0))&lt;"1200","PM","PN")),IF(Y$6="Sun",IF(Y219="","RD",IF(INDEX(Attendance!$O:$O,MATCH($B218&amp;Y$7,Attendance!$N:$N,0))&lt;"1200","RM","RN")),IF(Y219="",IF(Y$7="","",IF(INDEX(Attendance!$I:$I,MATCH($B218&amp;Y$7,Attendance!$N:$N,0))="ABS","AB","UL")),IF(INDEX(Attendance!$O:$O,MATCH($B218&amp;Y$7,Attendance!$N:$N,0))&lt;"1200","M","N")))),"")</f>
        <v>M</v>
      </c>
      <c r="Z218" s="83" t="str" cm="1">
        <f t="array" ref="Z218">_xlfn.IFNA(IF(OR(VALUE(Z$7&amp;$C$3)=PH),IF(Z219="","PH",IF(INDEX(Attendance!$O:$O,MATCH($B218&amp;Z$7,Attendance!$N:$N,0))&lt;"1200","PM","PN")),IF(Z$6="Sun",IF(Z219="","RD",IF(INDEX(Attendance!$O:$O,MATCH($B218&amp;Z$7,Attendance!$N:$N,0))&lt;"1200","RM","RN")),IF(Z219="",IF(Z$7="","",IF(INDEX(Attendance!$I:$I,MATCH($B218&amp;Z$7,Attendance!$N:$N,0))="ABS","AB","UL")),IF(INDEX(Attendance!$O:$O,MATCH($B218&amp;Z$7,Attendance!$N:$N,0))&lt;"1200","M","N")))),"")</f>
        <v>RD</v>
      </c>
      <c r="AA218" s="83" t="str" cm="1">
        <f t="array" ref="AA218">_xlfn.IFNA(IF(OR(VALUE(AA$7&amp;$C$3)=PH),IF(AA219="","PH",IF(INDEX(Attendance!$O:$O,MATCH($B218&amp;AA$7,Attendance!$N:$N,0))&lt;"1200","PM","PN")),IF(AA$6="Sun",IF(AA219="","RD",IF(INDEX(Attendance!$O:$O,MATCH($B218&amp;AA$7,Attendance!$N:$N,0))&lt;"1200","RM","RN")),IF(AA219="",IF(AA$7="","",IF(INDEX(Attendance!$I:$I,MATCH($B218&amp;AA$7,Attendance!$N:$N,0))="ABS","AB","UL")),IF(INDEX(Attendance!$O:$O,MATCH($B218&amp;AA$7,Attendance!$N:$N,0))&lt;"1200","M","N")))),"")</f>
        <v>M</v>
      </c>
      <c r="AB218" s="83" t="str" cm="1">
        <f t="array" ref="AB218">_xlfn.IFNA(IF(OR(VALUE(AB$7&amp;$C$3)=PH),IF(AB219="","PH",IF(INDEX(Attendance!$O:$O,MATCH($B218&amp;AB$7,Attendance!$N:$N,0))&lt;"1200","PM","PN")),IF(AB$6="Sun",IF(AB219="","RD",IF(INDEX(Attendance!$O:$O,MATCH($B218&amp;AB$7,Attendance!$N:$N,0))&lt;"1200","RM","RN")),IF(AB219="",IF(AB$7="","",IF(INDEX(Attendance!$I:$I,MATCH($B218&amp;AB$7,Attendance!$N:$N,0))="ABS","AB","UL")),IF(INDEX(Attendance!$O:$O,MATCH($B218&amp;AB$7,Attendance!$N:$N,0))&lt;"1200","M","N")))),"")</f>
        <v>M</v>
      </c>
      <c r="AC218" s="83" t="str" cm="1">
        <f t="array" ref="AC218">_xlfn.IFNA(IF(OR(VALUE(AC$7&amp;$C$3)=PH),IF(AC219="","PH",IF(INDEX(Attendance!$O:$O,MATCH($B218&amp;AC$7,Attendance!$N:$N,0))&lt;"1200","PM","PN")),IF(AC$6="Sun",IF(AC219="","RD",IF(INDEX(Attendance!$O:$O,MATCH($B218&amp;AC$7,Attendance!$N:$N,0))&lt;"1200","RM","RN")),IF(AC219="",IF(AC$7="","",IF(INDEX(Attendance!$I:$I,MATCH($B218&amp;AC$7,Attendance!$N:$N,0))="ABS","AB","UL")),IF(INDEX(Attendance!$O:$O,MATCH($B218&amp;AC$7,Attendance!$N:$N,0))&lt;"1200","M","N")))),"")</f>
        <v>UL</v>
      </c>
      <c r="AD218" s="83" t="str" cm="1">
        <f t="array" ref="AD218">_xlfn.IFNA(IF(OR(VALUE(AD$7&amp;$C$3)=PH),IF(AD219="","PH",IF(INDEX(Attendance!$O:$O,MATCH($B218&amp;AD$7,Attendance!$N:$N,0))&lt;"1200","PM","PN")),IF(AD$6="Sun",IF(AD219="","RD",IF(INDEX(Attendance!$O:$O,MATCH($B218&amp;AD$7,Attendance!$N:$N,0))&lt;"1200","RM","RN")),IF(AD219="",IF(AD$7="","",IF(INDEX(Attendance!$I:$I,MATCH($B218&amp;AD$7,Attendance!$N:$N,0))="ABS","AB","UL")),IF(INDEX(Attendance!$O:$O,MATCH($B218&amp;AD$7,Attendance!$N:$N,0))&lt;"1200","M","N")))),"")</f>
        <v>AB</v>
      </c>
      <c r="AE218" s="83" t="str" cm="1">
        <f t="array" ref="AE218">_xlfn.IFNA(IF(OR(VALUE(AE$7&amp;$C$3)=PH),IF(AE219="","PH",IF(INDEX(Attendance!$O:$O,MATCH($B218&amp;AE$7,Attendance!$N:$N,0))&lt;"1200","PM","PN")),IF(AE$6="Sun",IF(AE219="","RD",IF(INDEX(Attendance!$O:$O,MATCH($B218&amp;AE$7,Attendance!$N:$N,0))&lt;"1200","RM","RN")),IF(AE219="",IF(AE$7="","",IF(INDEX(Attendance!$I:$I,MATCH($B218&amp;AE$7,Attendance!$N:$N,0))="ABS","AB","UL")),IF(INDEX(Attendance!$O:$O,MATCH($B218&amp;AE$7,Attendance!$N:$N,0))&lt;"1200","M","N")))),"")</f>
        <v>M</v>
      </c>
      <c r="AF218" s="83" t="str" cm="1">
        <f t="array" ref="AF218">_xlfn.IFNA(IF(OR(VALUE(AF$7&amp;$C$3)=PH),IF(AF219="","PH",IF(INDEX(Attendance!$O:$O,MATCH($B218&amp;AF$7,Attendance!$N:$N,0))&lt;"1200","PM","PN")),IF(AF$6="Sun",IF(AF219="","RD",IF(INDEX(Attendance!$O:$O,MATCH($B218&amp;AF$7,Attendance!$N:$N,0))&lt;"1200","RM","RN")),IF(AF219="",IF(AF$7="","",IF(INDEX(Attendance!$I:$I,MATCH($B218&amp;AF$7,Attendance!$N:$N,0))="ABS","AB","UL")),IF(INDEX(Attendance!$O:$O,MATCH($B218&amp;AF$7,Attendance!$N:$N,0))&lt;"1200","M","N")))),"")</f>
        <v>M</v>
      </c>
      <c r="AG218" s="83" t="str" cm="1">
        <f t="array" ref="AG218">_xlfn.IFNA(IF(OR(VALUE(AG$7&amp;$C$3)=PH),IF(AG219="","PH",IF(INDEX(Attendance!$O:$O,MATCH($B218&amp;AG$7,Attendance!$N:$N,0))&lt;"1200","PM","PN")),IF(AG$6="Sun",IF(AG219="","RD",IF(INDEX(Attendance!$O:$O,MATCH($B218&amp;AG$7,Attendance!$N:$N,0))&lt;"1200","RM","RN")),IF(AG219="",IF(AG$7="","",IF(INDEX(Attendance!$I:$I,MATCH($B218&amp;AG$7,Attendance!$N:$N,0))="ABS","AB","UL")),IF(INDEX(Attendance!$O:$O,MATCH($B218&amp;AG$7,Attendance!$N:$N,0))&lt;"1200","M","N")))),"")</f>
        <v>RD</v>
      </c>
      <c r="AH218" s="83" t="str" cm="1">
        <f t="array" ref="AH218">_xlfn.IFNA(IF(OR(VALUE(AH$7&amp;$C$3)=PH),IF(AH219="","PH",IF(INDEX(Attendance!$O:$O,MATCH($B218&amp;AH$7,Attendance!$N:$N,0))&lt;"1200","PM","PN")),IF(AH$6="Sun",IF(AH219="","RD",IF(INDEX(Attendance!$O:$O,MATCH($B218&amp;AH$7,Attendance!$N:$N,0))&lt;"1200","RM","RN")),IF(AH219="",IF(AH$7="","",IF(INDEX(Attendance!$I:$I,MATCH($B218&amp;AH$7,Attendance!$N:$N,0))="ABS","AB","UL")),IF(INDEX(Attendance!$O:$O,MATCH($B218&amp;AH$7,Attendance!$N:$N,0))&lt;"1200","M","N")))),"")</f>
        <v/>
      </c>
      <c r="AI218" s="83" t="str" cm="1">
        <f t="array" ref="AI218">_xlfn.IFNA(IF(OR(VALUE(AI$7&amp;$C$3)=PH),IF(AI219="","PH",IF(INDEX(Attendance!$O:$O,MATCH($B218&amp;AI$7,Attendance!$N:$N,0))&lt;"1200","PM","PN")),IF(AI$6="Sun",IF(AI219="","RD",IF(INDEX(Attendance!$O:$O,MATCH($B218&amp;AI$7,Attendance!$N:$N,0))&lt;"1200","RM","RN")),IF(AI219="",IF(AI$7="","",IF(INDEX(Attendance!$I:$I,MATCH($B218&amp;AI$7,Attendance!$N:$N,0))="ABS","AB","UL")),IF(INDEX(Attendance!$O:$O,MATCH($B218&amp;AI$7,Attendance!$N:$N,0))&lt;"1200","M","N")))),"")</f>
        <v/>
      </c>
      <c r="AJ218" s="83" t="str" cm="1">
        <f t="array" ref="AJ218">_xlfn.IFNA(IF(OR(VALUE(AJ$7&amp;$C$3)=PH),IF(AJ219="","PH",IF(INDEX(Attendance!$O:$O,MATCH($B218&amp;AJ$7,Attendance!$N:$N,0))&lt;"1200","PM","PN")),IF(AJ$6="Sun",IF(AJ219="","RD",IF(INDEX(Attendance!$O:$O,MATCH($B218&amp;AJ$7,Attendance!$N:$N,0))&lt;"1200","RM","RN")),IF(AJ219="",IF(AJ$7="","",IF(INDEX(Attendance!$I:$I,MATCH($B218&amp;AJ$7,Attendance!$N:$N,0))="ABS","AB","UL")),IF(INDEX(Attendance!$O:$O,MATCH($B218&amp;AJ$7,Attendance!$N:$N,0))&lt;"1200","M","N")))),"")</f>
        <v/>
      </c>
      <c r="AK218" s="258">
        <f>SUM(SUMIF(F218:AJ218,{"M","N","A"},F219:AJ219))</f>
        <v>160</v>
      </c>
      <c r="AL218" s="187">
        <f>SUM(SUMIF(F218:AJ218,{"M","N"},F220:AJ220),SUMIF(F218:AJ218,{"OM","ON"},F219:AJ219))</f>
        <v>54</v>
      </c>
      <c r="AM218" s="187">
        <f>SUM(SUMIF(F218:AJ218,{"PM","PN","RM","RN"},F219:AJ219))</f>
        <v>0</v>
      </c>
      <c r="AN218" s="187">
        <f>SUM(SUMIF(F218:AJ218,{"PM","PN"},F220:AJ220))</f>
        <v>0</v>
      </c>
      <c r="AO218" s="261">
        <f>SUM(F223:AJ223)</f>
        <v>100</v>
      </c>
      <c r="AP218" s="264">
        <f>SUM(F222:AJ222)</f>
        <v>20</v>
      </c>
      <c r="AQ218" s="188">
        <f>IF(D222="",0,SUM(COUNTIFS(F218:AJ218,{"M","N","A","OM","ON","OA","PM","PN","PA","RM","RN","RA"})))</f>
        <v>0</v>
      </c>
      <c r="AR218" s="74">
        <f>COUNTIF(F218:AJ218,"AL")</f>
        <v>0</v>
      </c>
      <c r="AS218" s="74">
        <f>COUNTIF(F218:AJ218,"MC")</f>
        <v>0</v>
      </c>
      <c r="AT218" s="74">
        <f>SUM(COUNTIF(F218:AJ218,{"RPH","PH"}))</f>
        <v>2</v>
      </c>
      <c r="AU218" s="255">
        <f t="shared" ref="AU218" si="39">_xlfn.IFNA(IF($B218="",0,AK218*$AK$5+SUM(AL223:AN223)+SUM(AO218:AP223)+SUM(AQ223:AT223)),"")</f>
        <v>1610.6</v>
      </c>
    </row>
    <row r="219" spans="1:47" s="213" customFormat="1" ht="33" customHeight="1" x14ac:dyDescent="0.35">
      <c r="A219" s="189"/>
      <c r="B219" s="184"/>
      <c r="C219" s="190" t="str">
        <f>_xlfn.IFNA(INDEX(Masterlist!D:D,MATCH(B218,Masterlist!B:B,0)),"")</f>
        <v>IC No. 43</v>
      </c>
      <c r="D219" s="88"/>
      <c r="E219" s="191" t="s">
        <v>174</v>
      </c>
      <c r="F219" s="192">
        <f>IFERROR(IF(F$6="Sun",INDEX(Attendance!$R:$R,MATCH($B218&amp;F$7,Attendance!$N:$N,0)),IF(INDEX(Attendance!$R:$R,MATCH($B218&amp;F$7,Attendance!$N:$N,0))="","",IF(INDEX(Attendance!$R:$R,MATCH($B218&amp;F$7,Attendance!$N:$N,0))&gt;8,8,INDEX(Attendance!$R:$R,MATCH($B218&amp;F$7,Attendance!$N:$N,0))))),"")</f>
        <v>8</v>
      </c>
      <c r="G219" s="192">
        <f>IFERROR(IF(G$6="Sun",INDEX(Attendance!$R:$R,MATCH($B218&amp;G$7,Attendance!$N:$N,0)),IF(INDEX(Attendance!$R:$R,MATCH($B218&amp;G$7,Attendance!$N:$N,0))="","",IF(INDEX(Attendance!$R:$R,MATCH($B218&amp;G$7,Attendance!$N:$N,0))&gt;8,8,INDEX(Attendance!$R:$R,MATCH($B218&amp;G$7,Attendance!$N:$N,0))))),"")</f>
        <v>8</v>
      </c>
      <c r="H219" s="192">
        <f>IFERROR(IF(H$6="Sun",INDEX(Attendance!$R:$R,MATCH($B218&amp;H$7,Attendance!$N:$N,0)),IF(INDEX(Attendance!$R:$R,MATCH($B218&amp;H$7,Attendance!$N:$N,0))="","",IF(INDEX(Attendance!$R:$R,MATCH($B218&amp;H$7,Attendance!$N:$N,0))&gt;8,8,INDEX(Attendance!$R:$R,MATCH($B218&amp;H$7,Attendance!$N:$N,0))))),"")</f>
        <v>8</v>
      </c>
      <c r="I219" s="192">
        <f>IFERROR(IF(I$6="Sun",INDEX(Attendance!$R:$R,MATCH($B218&amp;I$7,Attendance!$N:$N,0)),IF(INDEX(Attendance!$R:$R,MATCH($B218&amp;I$7,Attendance!$N:$N,0))="","",IF(INDEX(Attendance!$R:$R,MATCH($B218&amp;I$7,Attendance!$N:$N,0))&gt;8,8,INDEX(Attendance!$R:$R,MATCH($B218&amp;I$7,Attendance!$N:$N,0))))),"")</f>
        <v>8</v>
      </c>
      <c r="J219" s="192">
        <f>IFERROR(IF(J$6="Sun",INDEX(Attendance!$R:$R,MATCH($B218&amp;J$7,Attendance!$N:$N,0)),IF(INDEX(Attendance!$R:$R,MATCH($B218&amp;J$7,Attendance!$N:$N,0))="","",IF(INDEX(Attendance!$R:$R,MATCH($B218&amp;J$7,Attendance!$N:$N,0))&gt;8,8,INDEX(Attendance!$R:$R,MATCH($B218&amp;J$7,Attendance!$N:$N,0))))),"")</f>
        <v>8</v>
      </c>
      <c r="K219" s="192">
        <f>IFERROR(IF(K$6="Sun",INDEX(Attendance!$R:$R,MATCH($B218&amp;K$7,Attendance!$N:$N,0)),IF(INDEX(Attendance!$R:$R,MATCH($B218&amp;K$7,Attendance!$N:$N,0))="","",IF(INDEX(Attendance!$R:$R,MATCH($B218&amp;K$7,Attendance!$N:$N,0))&gt;8,8,INDEX(Attendance!$R:$R,MATCH($B218&amp;K$7,Attendance!$N:$N,0))))),"")</f>
        <v>8</v>
      </c>
      <c r="L219" s="192" t="str">
        <f>IFERROR(IF(L$6="Sun",INDEX(Attendance!$R:$R,MATCH($B218&amp;L$7,Attendance!$N:$N,0)),IF(INDEX(Attendance!$R:$R,MATCH($B218&amp;L$7,Attendance!$N:$N,0))="","",IF(INDEX(Attendance!$R:$R,MATCH($B218&amp;L$7,Attendance!$N:$N,0))&gt;8,8,INDEX(Attendance!$R:$R,MATCH($B218&amp;L$7,Attendance!$N:$N,0))))),"")</f>
        <v/>
      </c>
      <c r="M219" s="192">
        <f>IFERROR(IF(M$6="Sun",INDEX(Attendance!$R:$R,MATCH($B218&amp;M$7,Attendance!$N:$N,0)),IF(INDEX(Attendance!$R:$R,MATCH($B218&amp;M$7,Attendance!$N:$N,0))="","",IF(INDEX(Attendance!$R:$R,MATCH($B218&amp;M$7,Attendance!$N:$N,0))&gt;8,8,INDEX(Attendance!$R:$R,MATCH($B218&amp;M$7,Attendance!$N:$N,0))))),"")</f>
        <v>8</v>
      </c>
      <c r="N219" s="192">
        <f>IFERROR(IF(N$6="Sun",INDEX(Attendance!$R:$R,MATCH($B218&amp;N$7,Attendance!$N:$N,0)),IF(INDEX(Attendance!$R:$R,MATCH($B218&amp;N$7,Attendance!$N:$N,0))="","",IF(INDEX(Attendance!$R:$R,MATCH($B218&amp;N$7,Attendance!$N:$N,0))&gt;8,8,INDEX(Attendance!$R:$R,MATCH($B218&amp;N$7,Attendance!$N:$N,0))))),"")</f>
        <v>8</v>
      </c>
      <c r="O219" s="192">
        <f>IFERROR(IF(O$6="Sun",INDEX(Attendance!$R:$R,MATCH($B218&amp;O$7,Attendance!$N:$N,0)),IF(INDEX(Attendance!$R:$R,MATCH($B218&amp;O$7,Attendance!$N:$N,0))="","",IF(INDEX(Attendance!$R:$R,MATCH($B218&amp;O$7,Attendance!$N:$N,0))&gt;8,8,INDEX(Attendance!$R:$R,MATCH($B218&amp;O$7,Attendance!$N:$N,0))))),"")</f>
        <v>8</v>
      </c>
      <c r="P219" s="192">
        <f>IFERROR(IF(P$6="Sun",INDEX(Attendance!$R:$R,MATCH($B218&amp;P$7,Attendance!$N:$N,0)),IF(INDEX(Attendance!$R:$R,MATCH($B218&amp;P$7,Attendance!$N:$N,0))="","",IF(INDEX(Attendance!$R:$R,MATCH($B218&amp;P$7,Attendance!$N:$N,0))&gt;8,8,INDEX(Attendance!$R:$R,MATCH($B218&amp;P$7,Attendance!$N:$N,0))))),"")</f>
        <v>8</v>
      </c>
      <c r="Q219" s="192" t="str">
        <f>IFERROR(IF(Q$6="Sun",INDEX(Attendance!$R:$R,MATCH($B218&amp;Q$7,Attendance!$N:$N,0)),IF(INDEX(Attendance!$R:$R,MATCH($B218&amp;Q$7,Attendance!$N:$N,0))="","",IF(INDEX(Attendance!$R:$R,MATCH($B218&amp;Q$7,Attendance!$N:$N,0))&gt;8,8,INDEX(Attendance!$R:$R,MATCH($B218&amp;Q$7,Attendance!$N:$N,0))))),"")</f>
        <v/>
      </c>
      <c r="R219" s="192" t="str">
        <f>IFERROR(IF(R$6="Sun",INDEX(Attendance!$R:$R,MATCH($B218&amp;R$7,Attendance!$N:$N,0)),IF(INDEX(Attendance!$R:$R,MATCH($B218&amp;R$7,Attendance!$N:$N,0))="","",IF(INDEX(Attendance!$R:$R,MATCH($B218&amp;R$7,Attendance!$N:$N,0))&gt;8,8,INDEX(Attendance!$R:$R,MATCH($B218&amp;R$7,Attendance!$N:$N,0))))),"")</f>
        <v/>
      </c>
      <c r="S219" s="192" t="str">
        <f>IFERROR(IF(S$6="Sun",INDEX(Attendance!$R:$R,MATCH($B218&amp;S$7,Attendance!$N:$N,0)),IF(INDEX(Attendance!$R:$R,MATCH($B218&amp;S$7,Attendance!$N:$N,0))="","",IF(INDEX(Attendance!$R:$R,MATCH($B218&amp;S$7,Attendance!$N:$N,0))&gt;8,8,INDEX(Attendance!$R:$R,MATCH($B218&amp;S$7,Attendance!$N:$N,0))))),"")</f>
        <v/>
      </c>
      <c r="T219" s="192">
        <f>IFERROR(IF(T$6="Sun",INDEX(Attendance!$R:$R,MATCH($B218&amp;T$7,Attendance!$N:$N,0)),IF(INDEX(Attendance!$R:$R,MATCH($B218&amp;T$7,Attendance!$N:$N,0))="","",IF(INDEX(Attendance!$R:$R,MATCH($B218&amp;T$7,Attendance!$N:$N,0))&gt;8,8,INDEX(Attendance!$R:$R,MATCH($B218&amp;T$7,Attendance!$N:$N,0))))),"")</f>
        <v>8</v>
      </c>
      <c r="U219" s="192">
        <f>IFERROR(IF(U$6="Sun",INDEX(Attendance!$R:$R,MATCH($B218&amp;U$7,Attendance!$N:$N,0)),IF(INDEX(Attendance!$R:$R,MATCH($B218&amp;U$7,Attendance!$N:$N,0))="","",IF(INDEX(Attendance!$R:$R,MATCH($B218&amp;U$7,Attendance!$N:$N,0))&gt;8,8,INDEX(Attendance!$R:$R,MATCH($B218&amp;U$7,Attendance!$N:$N,0))))),"")</f>
        <v>8</v>
      </c>
      <c r="V219" s="192">
        <f>IFERROR(IF(V$6="Sun",INDEX(Attendance!$R:$R,MATCH($B218&amp;V$7,Attendance!$N:$N,0)),IF(INDEX(Attendance!$R:$R,MATCH($B218&amp;V$7,Attendance!$N:$N,0))="","",IF(INDEX(Attendance!$R:$R,MATCH($B218&amp;V$7,Attendance!$N:$N,0))&gt;8,8,INDEX(Attendance!$R:$R,MATCH($B218&amp;V$7,Attendance!$N:$N,0))))),"")</f>
        <v>8</v>
      </c>
      <c r="W219" s="192">
        <f>IFERROR(IF(W$6="Sun",INDEX(Attendance!$R:$R,MATCH($B218&amp;W$7,Attendance!$N:$N,0)),IF(INDEX(Attendance!$R:$R,MATCH($B218&amp;W$7,Attendance!$N:$N,0))="","",IF(INDEX(Attendance!$R:$R,MATCH($B218&amp;W$7,Attendance!$N:$N,0))&gt;8,8,INDEX(Attendance!$R:$R,MATCH($B218&amp;W$7,Attendance!$N:$N,0))))),"")</f>
        <v>8</v>
      </c>
      <c r="X219" s="192">
        <f>IFERROR(IF(X$6="Sun",INDEX(Attendance!$R:$R,MATCH($B218&amp;X$7,Attendance!$N:$N,0)),IF(INDEX(Attendance!$R:$R,MATCH($B218&amp;X$7,Attendance!$N:$N,0))="","",IF(INDEX(Attendance!$R:$R,MATCH($B218&amp;X$7,Attendance!$N:$N,0))&gt;8,8,INDEX(Attendance!$R:$R,MATCH($B218&amp;X$7,Attendance!$N:$N,0))))),"")</f>
        <v>8</v>
      </c>
      <c r="Y219" s="192">
        <f>IFERROR(IF(Y$6="Sun",INDEX(Attendance!$R:$R,MATCH($B218&amp;Y$7,Attendance!$N:$N,0)),IF(INDEX(Attendance!$R:$R,MATCH($B218&amp;Y$7,Attendance!$N:$N,0))="","",IF(INDEX(Attendance!$R:$R,MATCH($B218&amp;Y$7,Attendance!$N:$N,0))&gt;8,8,INDEX(Attendance!$R:$R,MATCH($B218&amp;Y$7,Attendance!$N:$N,0))))),"")</f>
        <v>8</v>
      </c>
      <c r="Z219" s="192" t="str">
        <f>IFERROR(IF(Z$6="Sun",INDEX(Attendance!$R:$R,MATCH($B218&amp;Z$7,Attendance!$N:$N,0)),IF(INDEX(Attendance!$R:$R,MATCH($B218&amp;Z$7,Attendance!$N:$N,0))="","",IF(INDEX(Attendance!$R:$R,MATCH($B218&amp;Z$7,Attendance!$N:$N,0))&gt;8,8,INDEX(Attendance!$R:$R,MATCH($B218&amp;Z$7,Attendance!$N:$N,0))))),"")</f>
        <v/>
      </c>
      <c r="AA219" s="192">
        <f>IFERROR(IF(AA$6="Sun",INDEX(Attendance!$R:$R,MATCH($B218&amp;AA$7,Attendance!$N:$N,0)),IF(INDEX(Attendance!$R:$R,MATCH($B218&amp;AA$7,Attendance!$N:$N,0))="","",IF(INDEX(Attendance!$R:$R,MATCH($B218&amp;AA$7,Attendance!$N:$N,0))&gt;8,8,INDEX(Attendance!$R:$R,MATCH($B218&amp;AA$7,Attendance!$N:$N,0))))),"")</f>
        <v>8</v>
      </c>
      <c r="AB219" s="192">
        <f>IFERROR(IF(AB$6="Sun",INDEX(Attendance!$R:$R,MATCH($B218&amp;AB$7,Attendance!$N:$N,0)),IF(INDEX(Attendance!$R:$R,MATCH($B218&amp;AB$7,Attendance!$N:$N,0))="","",IF(INDEX(Attendance!$R:$R,MATCH($B218&amp;AB$7,Attendance!$N:$N,0))&gt;8,8,INDEX(Attendance!$R:$R,MATCH($B218&amp;AB$7,Attendance!$N:$N,0))))),"")</f>
        <v>8</v>
      </c>
      <c r="AC219" s="192" t="str">
        <f>IFERROR(IF(AC$6="Sun",INDEX(Attendance!$R:$R,MATCH($B218&amp;AC$7,Attendance!$N:$N,0)),IF(INDEX(Attendance!$R:$R,MATCH($B218&amp;AC$7,Attendance!$N:$N,0))="","",IF(INDEX(Attendance!$R:$R,MATCH($B218&amp;AC$7,Attendance!$N:$N,0))&gt;8,8,INDEX(Attendance!$R:$R,MATCH($B218&amp;AC$7,Attendance!$N:$N,0))))),"")</f>
        <v/>
      </c>
      <c r="AD219" s="192" t="str">
        <f>IFERROR(IF(AD$6="Sun",INDEX(Attendance!$R:$R,MATCH($B218&amp;AD$7,Attendance!$N:$N,0)),IF(INDEX(Attendance!$R:$R,MATCH($B218&amp;AD$7,Attendance!$N:$N,0))="","",IF(INDEX(Attendance!$R:$R,MATCH($B218&amp;AD$7,Attendance!$N:$N,0))&gt;8,8,INDEX(Attendance!$R:$R,MATCH($B218&amp;AD$7,Attendance!$N:$N,0))))),"")</f>
        <v/>
      </c>
      <c r="AE219" s="192">
        <f>IFERROR(IF(AE$6="Sun",INDEX(Attendance!$R:$R,MATCH($B218&amp;AE$7,Attendance!$N:$N,0)),IF(INDEX(Attendance!$R:$R,MATCH($B218&amp;AE$7,Attendance!$N:$N,0))="","",IF(INDEX(Attendance!$R:$R,MATCH($B218&amp;AE$7,Attendance!$N:$N,0))&gt;8,8,INDEX(Attendance!$R:$R,MATCH($B218&amp;AE$7,Attendance!$N:$N,0))))),"")</f>
        <v>8</v>
      </c>
      <c r="AF219" s="192">
        <f>IFERROR(IF(AF$6="Sun",INDEX(Attendance!$R:$R,MATCH($B218&amp;AF$7,Attendance!$N:$N,0)),IF(INDEX(Attendance!$R:$R,MATCH($B218&amp;AF$7,Attendance!$N:$N,0))="","",IF(INDEX(Attendance!$R:$R,MATCH($B218&amp;AF$7,Attendance!$N:$N,0))&gt;8,8,INDEX(Attendance!$R:$R,MATCH($B218&amp;AF$7,Attendance!$N:$N,0))))),"")</f>
        <v>8</v>
      </c>
      <c r="AG219" s="192" t="str">
        <f>IFERROR(IF(AG$6="Sun",INDEX(Attendance!$R:$R,MATCH($B218&amp;AG$7,Attendance!$N:$N,0)),IF(INDEX(Attendance!$R:$R,MATCH($B218&amp;AG$7,Attendance!$N:$N,0))="","",IF(INDEX(Attendance!$R:$R,MATCH($B218&amp;AG$7,Attendance!$N:$N,0))&gt;8,8,INDEX(Attendance!$R:$R,MATCH($B218&amp;AG$7,Attendance!$N:$N,0))))),"")</f>
        <v/>
      </c>
      <c r="AH219" s="192" t="str">
        <f>IFERROR(IF(AH$6="Sun",INDEX(Attendance!$R:$R,MATCH($B218&amp;AH$7,Attendance!$N:$N,0)),IF(INDEX(Attendance!$R:$R,MATCH($B218&amp;AH$7,Attendance!$N:$N,0))="","",IF(INDEX(Attendance!$R:$R,MATCH($B218&amp;AH$7,Attendance!$N:$N,0))&gt;8,8,INDEX(Attendance!$R:$R,MATCH($B218&amp;AH$7,Attendance!$N:$N,0))))),"")</f>
        <v/>
      </c>
      <c r="AI219" s="192" t="str">
        <f>IFERROR(IF(AI$6="Sun",INDEX(Attendance!$R:$R,MATCH($B218&amp;AI$7,Attendance!$N:$N,0)),IF(INDEX(Attendance!$R:$R,MATCH($B218&amp;AI$7,Attendance!$N:$N,0))="","",IF(INDEX(Attendance!$R:$R,MATCH($B218&amp;AI$7,Attendance!$N:$N,0))&gt;8,8,INDEX(Attendance!$R:$R,MATCH($B218&amp;AI$7,Attendance!$N:$N,0))))),"")</f>
        <v/>
      </c>
      <c r="AJ219" s="192" t="str">
        <f>IFERROR(IF(AJ$6="Sun",INDEX(Attendance!$R:$R,MATCH($B218&amp;AJ$7,Attendance!$N:$N,0)),IF(INDEX(Attendance!$R:$R,MATCH($B218&amp;AJ$7,Attendance!$N:$N,0))="","",IF(INDEX(Attendance!$R:$R,MATCH($B218&amp;AJ$7,Attendance!$N:$N,0))&gt;8,8,INDEX(Attendance!$R:$R,MATCH($B218&amp;AJ$7,Attendance!$N:$N,0))))),"")</f>
        <v/>
      </c>
      <c r="AK219" s="259"/>
      <c r="AL219" s="193">
        <f>ROUND((IF($C223="",Basic,MID($C223,FIND("RM",$C223)+3,4))+$AP218+$AQ223)/WorkDays/WorkHours*AL$6,4)</f>
        <v>8.7980999999999998</v>
      </c>
      <c r="AM219" s="193">
        <f>ROUND((IF($C223="",Basic,MID($C223,FIND("RM",$C223)+3,4))+$AP218+$AQ223)/WorkDays/WorkHours*AM$6,4)</f>
        <v>11.7308</v>
      </c>
      <c r="AN219" s="193">
        <f>ROUND((IF($C223="",Basic,MID($C223,FIND("RM",$C223)+3,4))+$AP218+$AQ223)/WorkDays/WorkHours*AN$6,4)</f>
        <v>17.5962</v>
      </c>
      <c r="AO219" s="262"/>
      <c r="AP219" s="265"/>
      <c r="AQ219" s="86"/>
      <c r="AR219" s="194"/>
      <c r="AS219" s="194"/>
      <c r="AT219" s="194"/>
      <c r="AU219" s="256"/>
    </row>
    <row r="220" spans="1:47" s="213" customFormat="1" ht="33" customHeight="1" x14ac:dyDescent="0.35">
      <c r="A220" s="189"/>
      <c r="B220" s="184"/>
      <c r="C220" s="195" t="str">
        <f>_xlfn.IFNA(INDEX(Masterlist!E:E,MATCH(B218,Masterlist!B:B,0)),"")</f>
        <v>Phone No. 43</v>
      </c>
      <c r="D220" s="1"/>
      <c r="E220" s="196" t="s">
        <v>175</v>
      </c>
      <c r="F220" s="197">
        <f>IFERROR(IF(F$6="Sun","",IF(INDEX(Attendance!$S:$S,MATCH($B218&amp;F$7,Attendance!$N:$N,0))=TRUE,"",IF(F219&lt;8,"",INDEX(Attendance!$G:$G,MATCH($B218&amp;F$7,Attendance!$N:$N,0))))),"")</f>
        <v>2</v>
      </c>
      <c r="G220" s="197">
        <f>IFERROR(IF(G$6="Sun","",IF(INDEX(Attendance!$S:$S,MATCH($B218&amp;G$7,Attendance!$N:$N,0))=TRUE,"",IF(G219&lt;8,"",INDEX(Attendance!$G:$G,MATCH($B218&amp;G$7,Attendance!$N:$N,0))))),"")</f>
        <v>2</v>
      </c>
      <c r="H220" s="197">
        <f>IFERROR(IF(H$6="Sun","",IF(INDEX(Attendance!$S:$S,MATCH($B218&amp;H$7,Attendance!$N:$N,0))=TRUE,"",IF(H219&lt;8,"",INDEX(Attendance!$G:$G,MATCH($B218&amp;H$7,Attendance!$N:$N,0))))),"")</f>
        <v>2</v>
      </c>
      <c r="I220" s="197">
        <f>IFERROR(IF(I$6="Sun","",IF(INDEX(Attendance!$S:$S,MATCH($B218&amp;I$7,Attendance!$N:$N,0))=TRUE,"",IF(I219&lt;8,"",INDEX(Attendance!$G:$G,MATCH($B218&amp;I$7,Attendance!$N:$N,0))))),"")</f>
        <v>2</v>
      </c>
      <c r="J220" s="197">
        <f>IFERROR(IF(J$6="Sun","",IF(INDEX(Attendance!$S:$S,MATCH($B218&amp;J$7,Attendance!$N:$N,0))=TRUE,"",IF(J219&lt;8,"",INDEX(Attendance!$G:$G,MATCH($B218&amp;J$7,Attendance!$N:$N,0))))),"")</f>
        <v>2</v>
      </c>
      <c r="K220" s="197">
        <f>IFERROR(IF(K$6="Sun","",IF(INDEX(Attendance!$S:$S,MATCH($B218&amp;K$7,Attendance!$N:$N,0))=TRUE,"",IF(K219&lt;8,"",INDEX(Attendance!$G:$G,MATCH($B218&amp;K$7,Attendance!$N:$N,0))))),"")</f>
        <v>2</v>
      </c>
      <c r="L220" s="197" t="str">
        <f>IFERROR(IF(L$6="Sun","",IF(INDEX(Attendance!$S:$S,MATCH($B218&amp;L$7,Attendance!$N:$N,0))=TRUE,"",IF(L219&lt;8,"",INDEX(Attendance!$G:$G,MATCH($B218&amp;L$7,Attendance!$N:$N,0))))),"")</f>
        <v/>
      </c>
      <c r="M220" s="197">
        <f>IFERROR(IF(M$6="Sun","",IF(INDEX(Attendance!$S:$S,MATCH($B218&amp;M$7,Attendance!$N:$N,0))=TRUE,"",IF(M219&lt;8,"",INDEX(Attendance!$G:$G,MATCH($B218&amp;M$7,Attendance!$N:$N,0))))),"")</f>
        <v>3</v>
      </c>
      <c r="N220" s="197">
        <f>IFERROR(IF(N$6="Sun","",IF(INDEX(Attendance!$S:$S,MATCH($B218&amp;N$7,Attendance!$N:$N,0))=TRUE,"",IF(N219&lt;8,"",INDEX(Attendance!$G:$G,MATCH($B218&amp;N$7,Attendance!$N:$N,0))))),"")</f>
        <v>3</v>
      </c>
      <c r="O220" s="197">
        <f>IFERROR(IF(O$6="Sun","",IF(INDEX(Attendance!$S:$S,MATCH($B218&amp;O$7,Attendance!$N:$N,0))=TRUE,"",IF(O219&lt;8,"",INDEX(Attendance!$G:$G,MATCH($B218&amp;O$7,Attendance!$N:$N,0))))),"")</f>
        <v>3</v>
      </c>
      <c r="P220" s="197">
        <f>IFERROR(IF(P$6="Sun","",IF(INDEX(Attendance!$S:$S,MATCH($B218&amp;P$7,Attendance!$N:$N,0))=TRUE,"",IF(P219&lt;8,"",INDEX(Attendance!$G:$G,MATCH($B218&amp;P$7,Attendance!$N:$N,0))))),"")</f>
        <v>3</v>
      </c>
      <c r="Q220" s="197">
        <f>IFERROR(IF(Q$6="Sun","",IF(INDEX(Attendance!$S:$S,MATCH($B218&amp;Q$7,Attendance!$N:$N,0))=TRUE,"",IF(Q219&lt;8,"",INDEX(Attendance!$G:$G,MATCH($B218&amp;Q$7,Attendance!$N:$N,0))))),"")</f>
        <v>0</v>
      </c>
      <c r="R220" s="197">
        <f>IFERROR(IF(R$6="Sun","",IF(INDEX(Attendance!$S:$S,MATCH($B218&amp;R$7,Attendance!$N:$N,0))=TRUE,"",IF(R219&lt;8,"",INDEX(Attendance!$G:$G,MATCH($B218&amp;R$7,Attendance!$N:$N,0))))),"")</f>
        <v>0</v>
      </c>
      <c r="S220" s="197" t="str">
        <f>IFERROR(IF(S$6="Sun","",IF(INDEX(Attendance!$S:$S,MATCH($B218&amp;S$7,Attendance!$N:$N,0))=TRUE,"",IF(S219&lt;8,"",INDEX(Attendance!$G:$G,MATCH($B218&amp;S$7,Attendance!$N:$N,0))))),"")</f>
        <v/>
      </c>
      <c r="T220" s="197">
        <f>IFERROR(IF(T$6="Sun","",IF(INDEX(Attendance!$S:$S,MATCH($B218&amp;T$7,Attendance!$N:$N,0))=TRUE,"",IF(T219&lt;8,"",INDEX(Attendance!$G:$G,MATCH($B218&amp;T$7,Attendance!$N:$N,0))))),"")</f>
        <v>3</v>
      </c>
      <c r="U220" s="197">
        <f>IFERROR(IF(U$6="Sun","",IF(INDEX(Attendance!$S:$S,MATCH($B218&amp;U$7,Attendance!$N:$N,0))=TRUE,"",IF(U219&lt;8,"",INDEX(Attendance!$G:$G,MATCH($B218&amp;U$7,Attendance!$N:$N,0))))),"")</f>
        <v>3</v>
      </c>
      <c r="V220" s="197">
        <f>IFERROR(IF(V$6="Sun","",IF(INDEX(Attendance!$S:$S,MATCH($B218&amp;V$7,Attendance!$N:$N,0))=TRUE,"",IF(V219&lt;8,"",INDEX(Attendance!$G:$G,MATCH($B218&amp;V$7,Attendance!$N:$N,0))))),"")</f>
        <v>3</v>
      </c>
      <c r="W220" s="197">
        <f>IFERROR(IF(W$6="Sun","",IF(INDEX(Attendance!$S:$S,MATCH($B218&amp;W$7,Attendance!$N:$N,0))=TRUE,"",IF(W219&lt;8,"",INDEX(Attendance!$G:$G,MATCH($B218&amp;W$7,Attendance!$N:$N,0))))),"")</f>
        <v>3</v>
      </c>
      <c r="X220" s="197">
        <f>IFERROR(IF(X$6="Sun","",IF(INDEX(Attendance!$S:$S,MATCH($B218&amp;X$7,Attendance!$N:$N,0))=TRUE,"",IF(X219&lt;8,"",INDEX(Attendance!$G:$G,MATCH($B218&amp;X$7,Attendance!$N:$N,0))))),"")</f>
        <v>3</v>
      </c>
      <c r="Y220" s="197">
        <f>IFERROR(IF(Y$6="Sun","",IF(INDEX(Attendance!$S:$S,MATCH($B218&amp;Y$7,Attendance!$N:$N,0))=TRUE,"",IF(Y219&lt;8,"",INDEX(Attendance!$G:$G,MATCH($B218&amp;Y$7,Attendance!$N:$N,0))))),"")</f>
        <v>3</v>
      </c>
      <c r="Z220" s="197" t="str">
        <f>IFERROR(IF(Z$6="Sun","",IF(INDEX(Attendance!$S:$S,MATCH($B218&amp;Z$7,Attendance!$N:$N,0))=TRUE,"",IF(Z219&lt;8,"",INDEX(Attendance!$G:$G,MATCH($B218&amp;Z$7,Attendance!$N:$N,0))))),"")</f>
        <v/>
      </c>
      <c r="AA220" s="197">
        <f>IFERROR(IF(AA$6="Sun","",IF(INDEX(Attendance!$S:$S,MATCH($B218&amp;AA$7,Attendance!$N:$N,0))=TRUE,"",IF(AA219&lt;8,"",INDEX(Attendance!$G:$G,MATCH($B218&amp;AA$7,Attendance!$N:$N,0))))),"")</f>
        <v>3</v>
      </c>
      <c r="AB220" s="197">
        <f>IFERROR(IF(AB$6="Sun","",IF(INDEX(Attendance!$S:$S,MATCH($B218&amp;AB$7,Attendance!$N:$N,0))=TRUE,"",IF(AB219&lt;8,"",INDEX(Attendance!$G:$G,MATCH($B218&amp;AB$7,Attendance!$N:$N,0))))),"")</f>
        <v>3</v>
      </c>
      <c r="AC220" s="197">
        <f>IFERROR(IF(AC$6="Sun","",IF(INDEX(Attendance!$S:$S,MATCH($B218&amp;AC$7,Attendance!$N:$N,0))=TRUE,"",IF(AC219&lt;8,"",INDEX(Attendance!$G:$G,MATCH($B218&amp;AC$7,Attendance!$N:$N,0))))),"")</f>
        <v>0</v>
      </c>
      <c r="AD220" s="197">
        <f>IFERROR(IF(AD$6="Sun","",IF(INDEX(Attendance!$S:$S,MATCH($B218&amp;AD$7,Attendance!$N:$N,0))=TRUE,"",IF(AD219&lt;8,"",INDEX(Attendance!$G:$G,MATCH($B218&amp;AD$7,Attendance!$N:$N,0))))),"")</f>
        <v>0</v>
      </c>
      <c r="AE220" s="197">
        <f>IFERROR(IF(AE$6="Sun","",IF(INDEX(Attendance!$S:$S,MATCH($B218&amp;AE$7,Attendance!$N:$N,0))=TRUE,"",IF(AE219&lt;8,"",INDEX(Attendance!$G:$G,MATCH($B218&amp;AE$7,Attendance!$N:$N,0))))),"")</f>
        <v>3</v>
      </c>
      <c r="AF220" s="197">
        <f>IFERROR(IF(AF$6="Sun","",IF(INDEX(Attendance!$S:$S,MATCH($B218&amp;AF$7,Attendance!$N:$N,0))=TRUE,"",IF(AF219&lt;8,"",INDEX(Attendance!$G:$G,MATCH($B218&amp;AF$7,Attendance!$N:$N,0))))),"")</f>
        <v>3</v>
      </c>
      <c r="AG220" s="197" t="str">
        <f>IFERROR(IF(AG$6="Sun","",IF(INDEX(Attendance!$S:$S,MATCH($B218&amp;AG$7,Attendance!$N:$N,0))=TRUE,"",IF(AG219&lt;8,"",INDEX(Attendance!$G:$G,MATCH($B218&amp;AG$7,Attendance!$N:$N,0))))),"")</f>
        <v/>
      </c>
      <c r="AH220" s="197" t="str">
        <f>IFERROR(IF(AH$6="Sun","",IF(INDEX(Attendance!$S:$S,MATCH($B218&amp;AH$7,Attendance!$N:$N,0))=TRUE,"",IF(AH219&lt;8,"",INDEX(Attendance!$G:$G,MATCH($B218&amp;AH$7,Attendance!$N:$N,0))))),"")</f>
        <v/>
      </c>
      <c r="AI220" s="197" t="str">
        <f>IFERROR(IF(AI$6="Sun","",IF(INDEX(Attendance!$S:$S,MATCH($B218&amp;AI$7,Attendance!$N:$N,0))=TRUE,"",IF(AI219&lt;8,"",INDEX(Attendance!$G:$G,MATCH($B218&amp;AI$7,Attendance!$N:$N,0))))),"")</f>
        <v/>
      </c>
      <c r="AJ220" s="197" t="str">
        <f>IFERROR(IF(AJ$6="Sun","",IF(INDEX(Attendance!$S:$S,MATCH($B218&amp;AJ$7,Attendance!$N:$N,0))=TRUE,"",IF(AJ219&lt;8,"",INDEX(Attendance!$G:$G,MATCH($B218&amp;AJ$7,Attendance!$N:$N,0))))),"")</f>
        <v/>
      </c>
      <c r="AK220" s="259"/>
      <c r="AL220" s="198"/>
      <c r="AM220" s="198"/>
      <c r="AN220" s="198"/>
      <c r="AO220" s="262"/>
      <c r="AP220" s="265"/>
      <c r="AQ220" s="86"/>
      <c r="AR220" s="194"/>
      <c r="AS220" s="194"/>
      <c r="AT220" s="194"/>
      <c r="AU220" s="256"/>
    </row>
    <row r="221" spans="1:47" s="213" customFormat="1" ht="33" customHeight="1" x14ac:dyDescent="0.35">
      <c r="A221" s="189"/>
      <c r="B221" s="184"/>
      <c r="C221" s="195" t="str">
        <f>_xlfn.IFNA(INDEX(Masterlist!F:F,MATCH(B218,Masterlist!B:B,0)),"")</f>
        <v>Acc No. 43 Bank Code 43</v>
      </c>
      <c r="D221" s="88"/>
      <c r="E221" s="196"/>
      <c r="F221" s="199"/>
      <c r="G221" s="200"/>
      <c r="H221" s="192"/>
      <c r="I221" s="192"/>
      <c r="J221" s="192"/>
      <c r="K221" s="192"/>
      <c r="L221" s="192"/>
      <c r="M221" s="192"/>
      <c r="N221" s="192"/>
      <c r="O221" s="192"/>
      <c r="P221" s="192"/>
      <c r="Q221" s="201"/>
      <c r="R221" s="201"/>
      <c r="S221" s="192"/>
      <c r="T221" s="192"/>
      <c r="U221" s="192"/>
      <c r="V221" s="192"/>
      <c r="W221" s="192"/>
      <c r="X221" s="192"/>
      <c r="Y221" s="192"/>
      <c r="Z221" s="192"/>
      <c r="AA221" s="192"/>
      <c r="AB221" s="192"/>
      <c r="AC221" s="192"/>
      <c r="AD221" s="192"/>
      <c r="AE221" s="192"/>
      <c r="AF221" s="192"/>
      <c r="AG221" s="192"/>
      <c r="AH221" s="192"/>
      <c r="AI221" s="192"/>
      <c r="AJ221" s="192"/>
      <c r="AK221" s="259"/>
      <c r="AL221" s="198"/>
      <c r="AM221" s="198"/>
      <c r="AN221" s="198"/>
      <c r="AO221" s="262"/>
      <c r="AP221" s="265"/>
      <c r="AQ221" s="86"/>
      <c r="AR221" s="194"/>
      <c r="AS221" s="194"/>
      <c r="AT221" s="194"/>
      <c r="AU221" s="256"/>
    </row>
    <row r="222" spans="1:47" s="213" customFormat="1" ht="33" customHeight="1" x14ac:dyDescent="0.35">
      <c r="A222" s="189"/>
      <c r="B222" s="184"/>
      <c r="C222" s="202">
        <f>_xlfn.IFNA(INDEX(Masterlist!I:I,MATCH(B218,Masterlist!B:B,0)),"")</f>
        <v>43899</v>
      </c>
      <c r="D222" s="226" t="str">
        <f>_xlfn.IFNA(IF(INDEX(Attendance!H:H,MATCH(B218,Attendance!$A:$A,0))="VMI","SCOPE ALLW",""),"")</f>
        <v/>
      </c>
      <c r="E222" s="196" t="s">
        <v>13</v>
      </c>
      <c r="F222" s="203">
        <f>IFERROR(IF(AND(RIGHT(F218,1)="N",VALUE(F219)&gt;=8),Database!$I$3,""),"")</f>
        <v>2</v>
      </c>
      <c r="G222" s="192">
        <f>IFERROR(IF(AND(RIGHT(G218,1)="N",VALUE(G219)&gt;=8),Database!$I$3,""),"")</f>
        <v>2</v>
      </c>
      <c r="H222" s="199">
        <f>IFERROR(IF(AND(RIGHT(H218,1)="N",VALUE(H219)&gt;=8),Database!$I$3,""),"")</f>
        <v>2</v>
      </c>
      <c r="I222" s="192">
        <f>IFERROR(IF(AND(RIGHT(I218,1)="N",VALUE(I219)&gt;=8),Database!$I$3,""),"")</f>
        <v>2</v>
      </c>
      <c r="J222" s="192">
        <f>IFERROR(IF(AND(RIGHT(J218,1)="N",VALUE(J219)&gt;=8),Database!$I$3,""),"")</f>
        <v>2</v>
      </c>
      <c r="K222" s="192">
        <f>IFERROR(IF(AND(RIGHT(K218,1)="N",VALUE(K219)&gt;=8),Database!$I$3,""),"")</f>
        <v>2</v>
      </c>
      <c r="L222" s="192" t="str">
        <f>IFERROR(IF(AND(RIGHT(L218,1)="N",VALUE(L219)&gt;=8),Database!$I$3,""),"")</f>
        <v/>
      </c>
      <c r="M222" s="192">
        <f>IFERROR(IF(AND(RIGHT(M218,1)="N",VALUE(M219)&gt;=8),Database!$I$3,""),"")</f>
        <v>2</v>
      </c>
      <c r="N222" s="192">
        <f>IFERROR(IF(AND(RIGHT(N218,1)="N",VALUE(N219)&gt;=8),Database!$I$3,""),"")</f>
        <v>2</v>
      </c>
      <c r="O222" s="192">
        <f>IFERROR(IF(AND(RIGHT(O218,1)="N",VALUE(O219)&gt;=8),Database!$I$3,""),"")</f>
        <v>2</v>
      </c>
      <c r="P222" s="192">
        <f>IFERROR(IF(AND(RIGHT(P218,1)="N",VALUE(P219)&gt;=8),Database!$I$3,""),"")</f>
        <v>2</v>
      </c>
      <c r="Q222" s="192" t="str">
        <f>IFERROR(IF(AND(RIGHT(Q218,1)="N",VALUE(Q219)&gt;=8),Database!$I$3,""),"")</f>
        <v/>
      </c>
      <c r="R222" s="192" t="str">
        <f>IFERROR(IF(AND(RIGHT(R218,1)="N",VALUE(R219)&gt;=8),Database!$I$3,""),"")</f>
        <v/>
      </c>
      <c r="S222" s="192" t="str">
        <f>IFERROR(IF(AND(RIGHT(S218,1)="N",VALUE(S219)&gt;=8),Database!$I$3,""),"")</f>
        <v/>
      </c>
      <c r="T222" s="192" t="str">
        <f>IFERROR(IF(AND(RIGHT(T218,1)="N",VALUE(T219)&gt;=8),Database!$I$3,""),"")</f>
        <v/>
      </c>
      <c r="U222" s="192" t="str">
        <f>IFERROR(IF(AND(RIGHT(U218,1)="N",VALUE(U219)&gt;=8),Database!$I$3,""),"")</f>
        <v/>
      </c>
      <c r="V222" s="192" t="str">
        <f>IFERROR(IF(AND(RIGHT(V218,1)="N",VALUE(V219)&gt;=8),Database!$I$3,""),"")</f>
        <v/>
      </c>
      <c r="W222" s="192" t="str">
        <f>IFERROR(IF(AND(RIGHT(W218,1)="N",VALUE(W219)&gt;=8),Database!$I$3,""),"")</f>
        <v/>
      </c>
      <c r="X222" s="192" t="str">
        <f>IFERROR(IF(AND(RIGHT(X218,1)="N",VALUE(X219)&gt;=8),Database!$I$3,""),"")</f>
        <v/>
      </c>
      <c r="Y222" s="192" t="str">
        <f>IFERROR(IF(AND(RIGHT(Y218,1)="N",VALUE(Y219)&gt;=8),Database!$I$3,""),"")</f>
        <v/>
      </c>
      <c r="Z222" s="192" t="str">
        <f>IFERROR(IF(AND(RIGHT(Z218,1)="N",VALUE(Z219)&gt;=8),Database!$I$3,""),"")</f>
        <v/>
      </c>
      <c r="AA222" s="192" t="str">
        <f>IFERROR(IF(AND(RIGHT(AA218,1)="N",VALUE(AA219)&gt;=8),Database!$I$3,""),"")</f>
        <v/>
      </c>
      <c r="AB222" s="192" t="str">
        <f>IFERROR(IF(AND(RIGHT(AB218,1)="N",VALUE(AB219)&gt;=8),Database!$I$3,""),"")</f>
        <v/>
      </c>
      <c r="AC222" s="192" t="str">
        <f>IFERROR(IF(AND(RIGHT(AC218,1)="N",VALUE(AC219)&gt;=8),Database!$I$3,""),"")</f>
        <v/>
      </c>
      <c r="AD222" s="192" t="str">
        <f>IFERROR(IF(AND(RIGHT(AD218,1)="N",VALUE(AD219)&gt;=8),Database!$I$3,""),"")</f>
        <v/>
      </c>
      <c r="AE222" s="192" t="str">
        <f>IFERROR(IF(AND(RIGHT(AE218,1)="N",VALUE(AE219)&gt;=8),Database!$I$3,""),"")</f>
        <v/>
      </c>
      <c r="AF222" s="192" t="str">
        <f>IFERROR(IF(AND(RIGHT(AF218,1)="N",VALUE(AF219)&gt;=8),Database!$I$3,""),"")</f>
        <v/>
      </c>
      <c r="AG222" s="192" t="str">
        <f>IFERROR(IF(AND(RIGHT(AG218,1)="N",VALUE(AG219)&gt;=8),Database!$I$3,""),"")</f>
        <v/>
      </c>
      <c r="AH222" s="192" t="str">
        <f>IFERROR(IF(AND(RIGHT(AH218,1)="N",VALUE(AH219)&gt;=8),Database!$I$3,""),"")</f>
        <v/>
      </c>
      <c r="AI222" s="192" t="str">
        <f>IFERROR(IF(AND(RIGHT(AI218,1)="N",VALUE(AI219)&gt;=8),Database!$I$3,""),"")</f>
        <v/>
      </c>
      <c r="AJ222" s="192" t="str">
        <f>IFERROR(IF(AND(RIGHT(AJ218,1)="N",VALUE(AJ219)&gt;=8),Database!$I$3,""),"")</f>
        <v/>
      </c>
      <c r="AK222" s="259"/>
      <c r="AL222" s="204"/>
      <c r="AM222" s="198"/>
      <c r="AN222" s="198"/>
      <c r="AO222" s="262"/>
      <c r="AP222" s="265"/>
      <c r="AQ222" s="86"/>
      <c r="AR222" s="194"/>
      <c r="AS222" s="194"/>
      <c r="AT222" s="194"/>
      <c r="AU222" s="256"/>
    </row>
    <row r="223" spans="1:47" s="213" customFormat="1" ht="33" customHeight="1" thickBot="1" x14ac:dyDescent="0.4">
      <c r="A223" s="189"/>
      <c r="B223" s="205"/>
      <c r="C223" s="222"/>
      <c r="D223" s="28"/>
      <c r="E223" s="206" t="s">
        <v>176</v>
      </c>
      <c r="F223" s="207">
        <f>IFERROR(IF(INDEX(Attendance!$T:$T,MATCH($B218&amp;F$7,Attendance!$N:$N,0))=TRUE,"L",IF(SUM(F219:F220)&gt;=10,5,"")),"")</f>
        <v>5</v>
      </c>
      <c r="G223" s="207">
        <f>IFERROR(IF(INDEX(Attendance!$T:$T,MATCH($B218&amp;G$7,Attendance!$N:$N,0))=TRUE,"L",IF(SUM(G219:G220)&gt;=10,5,"")),"")</f>
        <v>5</v>
      </c>
      <c r="H223" s="208">
        <f>IFERROR(IF(INDEX(Attendance!$T:$T,MATCH($B218&amp;H$7,Attendance!$N:$N,0))=TRUE,"L",IF(SUM(H219:H220)&gt;=10,5,"")),"")</f>
        <v>5</v>
      </c>
      <c r="I223" s="208">
        <f>IFERROR(IF(INDEX(Attendance!$T:$T,MATCH($B218&amp;I$7,Attendance!$N:$N,0))=TRUE,"L",IF(SUM(I219:I220)&gt;=10,5,"")),"")</f>
        <v>5</v>
      </c>
      <c r="J223" s="208">
        <f>IFERROR(IF(INDEX(Attendance!$T:$T,MATCH($B218&amp;J$7,Attendance!$N:$N,0))=TRUE,"L",IF(SUM(J219:J220)&gt;=10,5,"")),"")</f>
        <v>5</v>
      </c>
      <c r="K223" s="208">
        <f>IFERROR(IF(INDEX(Attendance!$T:$T,MATCH($B218&amp;K$7,Attendance!$N:$N,0))=TRUE,"L",IF(SUM(K219:K220)&gt;=10,5,"")),"")</f>
        <v>5</v>
      </c>
      <c r="L223" s="208" t="str">
        <f>IFERROR(IF(INDEX(Attendance!$T:$T,MATCH($B218&amp;L$7,Attendance!$N:$N,0))=TRUE,"L",IF(SUM(L219:L220)&gt;=10,5,"")),"")</f>
        <v/>
      </c>
      <c r="M223" s="208">
        <f>IFERROR(IF(INDEX(Attendance!$T:$T,MATCH($B218&amp;M$7,Attendance!$N:$N,0))=TRUE,"L",IF(SUM(M219:M220)&gt;=10,5,"")),"")</f>
        <v>5</v>
      </c>
      <c r="N223" s="208">
        <f>IFERROR(IF(INDEX(Attendance!$T:$T,MATCH($B218&amp;N$7,Attendance!$N:$N,0))=TRUE,"L",IF(SUM(N219:N220)&gt;=10,5,"")),"")</f>
        <v>5</v>
      </c>
      <c r="O223" s="208">
        <f>IFERROR(IF(INDEX(Attendance!$T:$T,MATCH($B218&amp;O$7,Attendance!$N:$N,0))=TRUE,"L",IF(SUM(O219:O220)&gt;=10,5,"")),"")</f>
        <v>5</v>
      </c>
      <c r="P223" s="208">
        <f>IFERROR(IF(INDEX(Attendance!$T:$T,MATCH($B218&amp;P$7,Attendance!$N:$N,0))=TRUE,"L",IF(SUM(P219:P220)&gt;=10,5,"")),"")</f>
        <v>5</v>
      </c>
      <c r="Q223" s="208" t="str">
        <f>IFERROR(IF(INDEX(Attendance!$T:$T,MATCH($B218&amp;Q$7,Attendance!$N:$N,0))=TRUE,"L",IF(SUM(Q219:Q220)&gt;=10,5,"")),"")</f>
        <v/>
      </c>
      <c r="R223" s="208" t="str">
        <f>IFERROR(IF(INDEX(Attendance!$T:$T,MATCH($B218&amp;R$7,Attendance!$N:$N,0))=TRUE,"L",IF(SUM(R219:R220)&gt;=10,5,"")),"")</f>
        <v/>
      </c>
      <c r="S223" s="208" t="str">
        <f>IFERROR(IF(INDEX(Attendance!$T:$T,MATCH($B218&amp;S$7,Attendance!$N:$N,0))=TRUE,"L",IF(SUM(S219:S220)&gt;=10,5,"")),"")</f>
        <v/>
      </c>
      <c r="T223" s="208">
        <f>IFERROR(IF(INDEX(Attendance!$T:$T,MATCH($B218&amp;T$7,Attendance!$N:$N,0))=TRUE,"L",IF(SUM(T219:T220)&gt;=10,5,"")),"")</f>
        <v>5</v>
      </c>
      <c r="U223" s="208">
        <f>IFERROR(IF(INDEX(Attendance!$T:$T,MATCH($B218&amp;U$7,Attendance!$N:$N,0))=TRUE,"L",IF(SUM(U219:U220)&gt;=10,5,"")),"")</f>
        <v>5</v>
      </c>
      <c r="V223" s="208">
        <f>IFERROR(IF(INDEX(Attendance!$T:$T,MATCH($B218&amp;V$7,Attendance!$N:$N,0))=TRUE,"L",IF(SUM(V219:V220)&gt;=10,5,"")),"")</f>
        <v>5</v>
      </c>
      <c r="W223" s="208">
        <f>IFERROR(IF(INDEX(Attendance!$T:$T,MATCH($B218&amp;W$7,Attendance!$N:$N,0))=TRUE,"L",IF(SUM(W219:W220)&gt;=10,5,"")),"")</f>
        <v>5</v>
      </c>
      <c r="X223" s="208">
        <f>IFERROR(IF(INDEX(Attendance!$T:$T,MATCH($B218&amp;X$7,Attendance!$N:$N,0))=TRUE,"L",IF(SUM(X219:X220)&gt;=10,5,"")),"")</f>
        <v>5</v>
      </c>
      <c r="Y223" s="208">
        <f>IFERROR(IF(INDEX(Attendance!$T:$T,MATCH($B218&amp;Y$7,Attendance!$N:$N,0))=TRUE,"L",IF(SUM(Y219:Y220)&gt;=10,5,"")),"")</f>
        <v>5</v>
      </c>
      <c r="Z223" s="208" t="str">
        <f>IFERROR(IF(INDEX(Attendance!$T:$T,MATCH($B218&amp;Z$7,Attendance!$N:$N,0))=TRUE,"L",IF(SUM(Z219:Z220)&gt;=10,5,"")),"")</f>
        <v/>
      </c>
      <c r="AA223" s="208">
        <f>IFERROR(IF(INDEX(Attendance!$T:$T,MATCH($B218&amp;AA$7,Attendance!$N:$N,0))=TRUE,"L",IF(SUM(AA219:AA220)&gt;=10,5,"")),"")</f>
        <v>5</v>
      </c>
      <c r="AB223" s="208">
        <f>IFERROR(IF(INDEX(Attendance!$T:$T,MATCH($B218&amp;AB$7,Attendance!$N:$N,0))=TRUE,"L",IF(SUM(AB219:AB220)&gt;=10,5,"")),"")</f>
        <v>5</v>
      </c>
      <c r="AC223" s="208" t="str">
        <f>IFERROR(IF(INDEX(Attendance!$T:$T,MATCH($B218&amp;AC$7,Attendance!$N:$N,0))=TRUE,"L",IF(SUM(AC219:AC220)&gt;=10,5,"")),"")</f>
        <v/>
      </c>
      <c r="AD223" s="208" t="str">
        <f>IFERROR(IF(INDEX(Attendance!$T:$T,MATCH($B218&amp;AD$7,Attendance!$N:$N,0))=TRUE,"L",IF(SUM(AD219:AD220)&gt;=10,5,"")),"")</f>
        <v/>
      </c>
      <c r="AE223" s="208">
        <f>IFERROR(IF(INDEX(Attendance!$T:$T,MATCH($B218&amp;AE$7,Attendance!$N:$N,0))=TRUE,"L",IF(SUM(AE219:AE220)&gt;=10,5,"")),"")</f>
        <v>5</v>
      </c>
      <c r="AF223" s="208">
        <f>IFERROR(IF(INDEX(Attendance!$T:$T,MATCH($B218&amp;AF$7,Attendance!$N:$N,0))=TRUE,"L",IF(SUM(AF219:AF220)&gt;=10,5,"")),"")</f>
        <v>5</v>
      </c>
      <c r="AG223" s="208" t="str">
        <f>IFERROR(IF(INDEX(Attendance!$T:$T,MATCH($B218&amp;AG$7,Attendance!$N:$N,0))=TRUE,"L",IF(SUM(AG219:AG220)&gt;=10,5,"")),"")</f>
        <v/>
      </c>
      <c r="AH223" s="208" t="str">
        <f>IFERROR(IF(INDEX(Attendance!$T:$T,MATCH($B218&amp;AH$7,Attendance!$N:$N,0))=TRUE,"L",IF(SUM(AH219:AH220)&gt;=10,5,"")),"")</f>
        <v/>
      </c>
      <c r="AI223" s="208" t="str">
        <f>IFERROR(IF(INDEX(Attendance!$T:$T,MATCH($B218&amp;AI$7,Attendance!$N:$N,0))=TRUE,"L",IF(SUM(AI219:AI220)&gt;=10,5,"")),"")</f>
        <v/>
      </c>
      <c r="AJ223" s="208" t="str">
        <f>IFERROR(IF(INDEX(Attendance!$T:$T,MATCH($B218&amp;AJ$7,Attendance!$N:$N,0))=TRUE,"L",IF(SUM(AJ219:AJ220)&gt;=10,5,"")),"")</f>
        <v/>
      </c>
      <c r="AK223" s="260"/>
      <c r="AL223" s="209">
        <f>ROUND(AL218*AL219,2)</f>
        <v>475.1</v>
      </c>
      <c r="AM223" s="209">
        <f>ROUND(AM218*AM219,2)</f>
        <v>0</v>
      </c>
      <c r="AN223" s="209">
        <f>ROUND(AN218*AN219,2)</f>
        <v>0</v>
      </c>
      <c r="AO223" s="263"/>
      <c r="AP223" s="266"/>
      <c r="AQ223" s="210">
        <f>AQ218*$AQ$5</f>
        <v>0</v>
      </c>
      <c r="AR223" s="211">
        <f>AR218*ROUND(IF($C223="",Basic,MID($C223,FIND("RM",$C223)+3,4))/WorkDays,2)</f>
        <v>0</v>
      </c>
      <c r="AS223" s="211">
        <f>AS218*ROUND(IF($C223="",Basic,MID($C223,FIND("RM",$C223)+3,4))/WorkDays,2)</f>
        <v>0</v>
      </c>
      <c r="AT223" s="211">
        <f>AT218*ROUND(IF($C223="",Basic,MID($C223,FIND("RM",$C223)+3,4))/WorkDays,2)</f>
        <v>92.3</v>
      </c>
      <c r="AU223" s="257"/>
    </row>
    <row r="224" spans="1:47" s="212" customFormat="1" ht="33" customHeight="1" x14ac:dyDescent="0.25">
      <c r="A224" s="175">
        <f t="shared" si="36"/>
        <v>37</v>
      </c>
      <c r="B224" s="184" t="str">
        <f>_xlfn.IFNA(INDEX(Attendance!$A:$A,MATCH(A224,Attendance!$M:$M,0)),"")</f>
        <v>Code 44</v>
      </c>
      <c r="C224" s="185" t="str">
        <f>_xlfn.IFNA(INDEX(Masterlist!C:C,MATCH(B224,Masterlist!B:B,0)),"")</f>
        <v>Name 44</v>
      </c>
      <c r="D224" s="87"/>
      <c r="E224" s="186" t="s">
        <v>173</v>
      </c>
      <c r="F224" s="83" t="str" cm="1">
        <f t="array" ref="F224">_xlfn.IFNA(IF(OR(VALUE(F$7&amp;$C$3)=PH),IF(F225="","PH",IF(INDEX(Attendance!$O:$O,MATCH($B224&amp;F$7,Attendance!$N:$N,0))&lt;"1200","PM","PN")),IF(F$6="Sun",IF(F225="","RD",IF(INDEX(Attendance!$O:$O,MATCH($B224&amp;F$7,Attendance!$N:$N,0))&lt;"1200","RM","RN")),IF(F225="",IF(F$7="","",IF(INDEX(Attendance!$I:$I,MATCH($B224&amp;F$7,Attendance!$N:$N,0))="ABS","AB","UL")),IF(INDEX(Attendance!$O:$O,MATCH($B224&amp;F$7,Attendance!$N:$N,0))&lt;"1200","M","N")))),"")</f>
        <v>AB</v>
      </c>
      <c r="G224" s="83" t="str" cm="1">
        <f t="array" ref="G224">_xlfn.IFNA(IF(OR(VALUE(G$7&amp;$C$3)=PH),IF(G225="","PH",IF(INDEX(Attendance!$O:$O,MATCH($B224&amp;G$7,Attendance!$N:$N,0))&lt;"1200","PM","PN")),IF(G$6="Sun",IF(G225="","RD",IF(INDEX(Attendance!$O:$O,MATCH($B224&amp;G$7,Attendance!$N:$N,0))&lt;"1200","RM","RN")),IF(G225="",IF(G$7="","",IF(INDEX(Attendance!$I:$I,MATCH($B224&amp;G$7,Attendance!$N:$N,0))="ABS","AB","UL")),IF(INDEX(Attendance!$O:$O,MATCH($B224&amp;G$7,Attendance!$N:$N,0))&lt;"1200","M","N")))),"")</f>
        <v>N</v>
      </c>
      <c r="H224" s="83" t="str" cm="1">
        <f t="array" ref="H224">_xlfn.IFNA(IF(OR(VALUE(H$7&amp;$C$3)=PH),IF(H225="","PH",IF(INDEX(Attendance!$O:$O,MATCH($B224&amp;H$7,Attendance!$N:$N,0))&lt;"1200","PM","PN")),IF(H$6="Sun",IF(H225="","RD",IF(INDEX(Attendance!$O:$O,MATCH($B224&amp;H$7,Attendance!$N:$N,0))&lt;"1200","RM","RN")),IF(H225="",IF(H$7="","",IF(INDEX(Attendance!$I:$I,MATCH($B224&amp;H$7,Attendance!$N:$N,0))="ABS","AB","UL")),IF(INDEX(Attendance!$O:$O,MATCH($B224&amp;H$7,Attendance!$N:$N,0))&lt;"1200","M","N")))),"")</f>
        <v>N</v>
      </c>
      <c r="I224" s="83" t="str" cm="1">
        <f t="array" ref="I224">_xlfn.IFNA(IF(OR(VALUE(I$7&amp;$C$3)=PH),IF(I225="","PH",IF(INDEX(Attendance!$O:$O,MATCH($B224&amp;I$7,Attendance!$N:$N,0))&lt;"1200","PM","PN")),IF(I$6="Sun",IF(I225="","RD",IF(INDEX(Attendance!$O:$O,MATCH($B224&amp;I$7,Attendance!$N:$N,0))&lt;"1200","RM","RN")),IF(I225="",IF(I$7="","",IF(INDEX(Attendance!$I:$I,MATCH($B224&amp;I$7,Attendance!$N:$N,0))="ABS","AB","UL")),IF(INDEX(Attendance!$O:$O,MATCH($B224&amp;I$7,Attendance!$N:$N,0))&lt;"1200","M","N")))),"")</f>
        <v>N</v>
      </c>
      <c r="J224" s="83" t="str" cm="1">
        <f t="array" ref="J224">_xlfn.IFNA(IF(OR(VALUE(J$7&amp;$C$3)=PH),IF(J225="","PH",IF(INDEX(Attendance!$O:$O,MATCH($B224&amp;J$7,Attendance!$N:$N,0))&lt;"1200","PM","PN")),IF(J$6="Sun",IF(J225="","RD",IF(INDEX(Attendance!$O:$O,MATCH($B224&amp;J$7,Attendance!$N:$N,0))&lt;"1200","RM","RN")),IF(J225="",IF(J$7="","",IF(INDEX(Attendance!$I:$I,MATCH($B224&amp;J$7,Attendance!$N:$N,0))="ABS","AB","UL")),IF(INDEX(Attendance!$O:$O,MATCH($B224&amp;J$7,Attendance!$N:$N,0))&lt;"1200","M","N")))),"")</f>
        <v>N</v>
      </c>
      <c r="K224" s="83" t="str" cm="1">
        <f t="array" ref="K224">_xlfn.IFNA(IF(OR(VALUE(K$7&amp;$C$3)=PH),IF(K225="","PH",IF(INDEX(Attendance!$O:$O,MATCH($B224&amp;K$7,Attendance!$N:$N,0))&lt;"1200","PM","PN")),IF(K$6="Sun",IF(K225="","RD",IF(INDEX(Attendance!$O:$O,MATCH($B224&amp;K$7,Attendance!$N:$N,0))&lt;"1200","RM","RN")),IF(K225="",IF(K$7="","",IF(INDEX(Attendance!$I:$I,MATCH($B224&amp;K$7,Attendance!$N:$N,0))="ABS","AB","UL")),IF(INDEX(Attendance!$O:$O,MATCH($B224&amp;K$7,Attendance!$N:$N,0))&lt;"1200","M","N")))),"")</f>
        <v>N</v>
      </c>
      <c r="L224" s="83" t="str" cm="1">
        <f t="array" ref="L224">_xlfn.IFNA(IF(OR(VALUE(L$7&amp;$C$3)=PH),IF(L225="","PH",IF(INDEX(Attendance!$O:$O,MATCH($B224&amp;L$7,Attendance!$N:$N,0))&lt;"1200","PM","PN")),IF(L$6="Sun",IF(L225="","RD",IF(INDEX(Attendance!$O:$O,MATCH($B224&amp;L$7,Attendance!$N:$N,0))&lt;"1200","RM","RN")),IF(L225="",IF(L$7="","",IF(INDEX(Attendance!$I:$I,MATCH($B224&amp;L$7,Attendance!$N:$N,0))="ABS","AB","UL")),IF(INDEX(Attendance!$O:$O,MATCH($B224&amp;L$7,Attendance!$N:$N,0))&lt;"1200","M","N")))),"")</f>
        <v>RD</v>
      </c>
      <c r="M224" s="83" t="str" cm="1">
        <f t="array" ref="M224">_xlfn.IFNA(IF(OR(VALUE(M$7&amp;$C$3)=PH),IF(M225="","PH",IF(INDEX(Attendance!$O:$O,MATCH($B224&amp;M$7,Attendance!$N:$N,0))&lt;"1200","PM","PN")),IF(M$6="Sun",IF(M225="","RD",IF(INDEX(Attendance!$O:$O,MATCH($B224&amp;M$7,Attendance!$N:$N,0))&lt;"1200","RM","RN")),IF(M225="",IF(M$7="","",IF(INDEX(Attendance!$I:$I,MATCH($B224&amp;M$7,Attendance!$N:$N,0))="ABS","AB","UL")),IF(INDEX(Attendance!$O:$O,MATCH($B224&amp;M$7,Attendance!$N:$N,0))&lt;"1200","M","N")))),"")</f>
        <v>N</v>
      </c>
      <c r="N224" s="83" t="str" cm="1">
        <f t="array" ref="N224">_xlfn.IFNA(IF(OR(VALUE(N$7&amp;$C$3)=PH),IF(N225="","PH",IF(INDEX(Attendance!$O:$O,MATCH($B224&amp;N$7,Attendance!$N:$N,0))&lt;"1200","PM","PN")),IF(N$6="Sun",IF(N225="","RD",IF(INDEX(Attendance!$O:$O,MATCH($B224&amp;N$7,Attendance!$N:$N,0))&lt;"1200","RM","RN")),IF(N225="",IF(N$7="","",IF(INDEX(Attendance!$I:$I,MATCH($B224&amp;N$7,Attendance!$N:$N,0))="ABS","AB","UL")),IF(INDEX(Attendance!$O:$O,MATCH($B224&amp;N$7,Attendance!$N:$N,0))&lt;"1200","M","N")))),"")</f>
        <v>N</v>
      </c>
      <c r="O224" s="83" t="str" cm="1">
        <f t="array" ref="O224">_xlfn.IFNA(IF(OR(VALUE(O$7&amp;$C$3)=PH),IF(O225="","PH",IF(INDEX(Attendance!$O:$O,MATCH($B224&amp;O$7,Attendance!$N:$N,0))&lt;"1200","PM","PN")),IF(O$6="Sun",IF(O225="","RD",IF(INDEX(Attendance!$O:$O,MATCH($B224&amp;O$7,Attendance!$N:$N,0))&lt;"1200","RM","RN")),IF(O225="",IF(O$7="","",IF(INDEX(Attendance!$I:$I,MATCH($B224&amp;O$7,Attendance!$N:$N,0))="ABS","AB","UL")),IF(INDEX(Attendance!$O:$O,MATCH($B224&amp;O$7,Attendance!$N:$N,0))&lt;"1200","M","N")))),"")</f>
        <v>N</v>
      </c>
      <c r="P224" s="83" t="str" cm="1">
        <f t="array" ref="P224">_xlfn.IFNA(IF(OR(VALUE(P$7&amp;$C$3)=PH),IF(P225="","PH",IF(INDEX(Attendance!$O:$O,MATCH($B224&amp;P$7,Attendance!$N:$N,0))&lt;"1200","PM","PN")),IF(P$6="Sun",IF(P225="","RD",IF(INDEX(Attendance!$O:$O,MATCH($B224&amp;P$7,Attendance!$N:$N,0))&lt;"1200","RM","RN")),IF(P225="",IF(P$7="","",IF(INDEX(Attendance!$I:$I,MATCH($B224&amp;P$7,Attendance!$N:$N,0))="ABS","AB","UL")),IF(INDEX(Attendance!$O:$O,MATCH($B224&amp;P$7,Attendance!$N:$N,0))&lt;"1200","M","N")))),"")</f>
        <v>N</v>
      </c>
      <c r="Q224" s="83" t="str" cm="1">
        <f t="array" ref="Q224">_xlfn.IFNA(IF(OR(VALUE(Q$7&amp;$C$3)=PH),IF(Q225="","PH",IF(INDEX(Attendance!$O:$O,MATCH($B224&amp;Q$7,Attendance!$N:$N,0))&lt;"1200","PM","PN")),IF(Q$6="Sun",IF(Q225="","RD",IF(INDEX(Attendance!$O:$O,MATCH($B224&amp;Q$7,Attendance!$N:$N,0))&lt;"1200","RM","RN")),IF(Q225="",IF(Q$7="","",IF(INDEX(Attendance!$I:$I,MATCH($B224&amp;Q$7,Attendance!$N:$N,0))="ABS","AB","UL")),IF(INDEX(Attendance!$O:$O,MATCH($B224&amp;Q$7,Attendance!$N:$N,0))&lt;"1200","M","N")))),"")</f>
        <v>PH</v>
      </c>
      <c r="R224" s="83" t="str" cm="1">
        <f t="array" ref="R224">_xlfn.IFNA(IF(OR(VALUE(R$7&amp;$C$3)=PH),IF(R225="","PH",IF(INDEX(Attendance!$O:$O,MATCH($B224&amp;R$7,Attendance!$N:$N,0))&lt;"1200","PM","PN")),IF(R$6="Sun",IF(R225="","RD",IF(INDEX(Attendance!$O:$O,MATCH($B224&amp;R$7,Attendance!$N:$N,0))&lt;"1200","RM","RN")),IF(R225="",IF(R$7="","",IF(INDEX(Attendance!$I:$I,MATCH($B224&amp;R$7,Attendance!$N:$N,0))="ABS","AB","UL")),IF(INDEX(Attendance!$O:$O,MATCH($B224&amp;R$7,Attendance!$N:$N,0))&lt;"1200","M","N")))),"")</f>
        <v>PH</v>
      </c>
      <c r="S224" s="83" t="str" cm="1">
        <f t="array" ref="S224">_xlfn.IFNA(IF(OR(VALUE(S$7&amp;$C$3)=PH),IF(S225="","PH",IF(INDEX(Attendance!$O:$O,MATCH($B224&amp;S$7,Attendance!$N:$N,0))&lt;"1200","PM","PN")),IF(S$6="Sun",IF(S225="","RD",IF(INDEX(Attendance!$O:$O,MATCH($B224&amp;S$7,Attendance!$N:$N,0))&lt;"1200","RM","RN")),IF(S225="",IF(S$7="","",IF(INDEX(Attendance!$I:$I,MATCH($B224&amp;S$7,Attendance!$N:$N,0))="ABS","AB","UL")),IF(INDEX(Attendance!$O:$O,MATCH($B224&amp;S$7,Attendance!$N:$N,0))&lt;"1200","M","N")))),"")</f>
        <v>RD</v>
      </c>
      <c r="T224" s="83" t="str" cm="1">
        <f t="array" ref="T224">_xlfn.IFNA(IF(OR(VALUE(T$7&amp;$C$3)=PH),IF(T225="","PH",IF(INDEX(Attendance!$O:$O,MATCH($B224&amp;T$7,Attendance!$N:$N,0))&lt;"1200","PM","PN")),IF(T$6="Sun",IF(T225="","RD",IF(INDEX(Attendance!$O:$O,MATCH($B224&amp;T$7,Attendance!$N:$N,0))&lt;"1200","RM","RN")),IF(T225="",IF(T$7="","",IF(INDEX(Attendance!$I:$I,MATCH($B224&amp;T$7,Attendance!$N:$N,0))="ABS","AB","UL")),IF(INDEX(Attendance!$O:$O,MATCH($B224&amp;T$7,Attendance!$N:$N,0))&lt;"1200","M","N")))),"")</f>
        <v>AB</v>
      </c>
      <c r="U224" s="83" t="str" cm="1">
        <f t="array" ref="U224">_xlfn.IFNA(IF(OR(VALUE(U$7&amp;$C$3)=PH),IF(U225="","PH",IF(INDEX(Attendance!$O:$O,MATCH($B224&amp;U$7,Attendance!$N:$N,0))&lt;"1200","PM","PN")),IF(U$6="Sun",IF(U225="","RD",IF(INDEX(Attendance!$O:$O,MATCH($B224&amp;U$7,Attendance!$N:$N,0))&lt;"1200","RM","RN")),IF(U225="",IF(U$7="","",IF(INDEX(Attendance!$I:$I,MATCH($B224&amp;U$7,Attendance!$N:$N,0))="ABS","AB","UL")),IF(INDEX(Attendance!$O:$O,MATCH($B224&amp;U$7,Attendance!$N:$N,0))&lt;"1200","M","N")))),"")</f>
        <v>M</v>
      </c>
      <c r="V224" s="83" t="str" cm="1">
        <f t="array" ref="V224">_xlfn.IFNA(IF(OR(VALUE(V$7&amp;$C$3)=PH),IF(V225="","PH",IF(INDEX(Attendance!$O:$O,MATCH($B224&amp;V$7,Attendance!$N:$N,0))&lt;"1200","PM","PN")),IF(V$6="Sun",IF(V225="","RD",IF(INDEX(Attendance!$O:$O,MATCH($B224&amp;V$7,Attendance!$N:$N,0))&lt;"1200","RM","RN")),IF(V225="",IF(V$7="","",IF(INDEX(Attendance!$I:$I,MATCH($B224&amp;V$7,Attendance!$N:$N,0))="ABS","AB","UL")),IF(INDEX(Attendance!$O:$O,MATCH($B224&amp;V$7,Attendance!$N:$N,0))&lt;"1200","M","N")))),"")</f>
        <v>M</v>
      </c>
      <c r="W224" s="83" t="str" cm="1">
        <f t="array" ref="W224">_xlfn.IFNA(IF(OR(VALUE(W$7&amp;$C$3)=PH),IF(W225="","PH",IF(INDEX(Attendance!$O:$O,MATCH($B224&amp;W$7,Attendance!$N:$N,0))&lt;"1200","PM","PN")),IF(W$6="Sun",IF(W225="","RD",IF(INDEX(Attendance!$O:$O,MATCH($B224&amp;W$7,Attendance!$N:$N,0))&lt;"1200","RM","RN")),IF(W225="",IF(W$7="","",IF(INDEX(Attendance!$I:$I,MATCH($B224&amp;W$7,Attendance!$N:$N,0))="ABS","AB","UL")),IF(INDEX(Attendance!$O:$O,MATCH($B224&amp;W$7,Attendance!$N:$N,0))&lt;"1200","M","N")))),"")</f>
        <v>M</v>
      </c>
      <c r="X224" s="83" t="str" cm="1">
        <f t="array" ref="X224">_xlfn.IFNA(IF(OR(VALUE(X$7&amp;$C$3)=PH),IF(X225="","PH",IF(INDEX(Attendance!$O:$O,MATCH($B224&amp;X$7,Attendance!$N:$N,0))&lt;"1200","PM","PN")),IF(X$6="Sun",IF(X225="","RD",IF(INDEX(Attendance!$O:$O,MATCH($B224&amp;X$7,Attendance!$N:$N,0))&lt;"1200","RM","RN")),IF(X225="",IF(X$7="","",IF(INDEX(Attendance!$I:$I,MATCH($B224&amp;X$7,Attendance!$N:$N,0))="ABS","AB","UL")),IF(INDEX(Attendance!$O:$O,MATCH($B224&amp;X$7,Attendance!$N:$N,0))&lt;"1200","M","N")))),"")</f>
        <v>M</v>
      </c>
      <c r="Y224" s="83" t="str" cm="1">
        <f t="array" ref="Y224">_xlfn.IFNA(IF(OR(VALUE(Y$7&amp;$C$3)=PH),IF(Y225="","PH",IF(INDEX(Attendance!$O:$O,MATCH($B224&amp;Y$7,Attendance!$N:$N,0))&lt;"1200","PM","PN")),IF(Y$6="Sun",IF(Y225="","RD",IF(INDEX(Attendance!$O:$O,MATCH($B224&amp;Y$7,Attendance!$N:$N,0))&lt;"1200","RM","RN")),IF(Y225="",IF(Y$7="","",IF(INDEX(Attendance!$I:$I,MATCH($B224&amp;Y$7,Attendance!$N:$N,0))="ABS","AB","UL")),IF(INDEX(Attendance!$O:$O,MATCH($B224&amp;Y$7,Attendance!$N:$N,0))&lt;"1200","M","N")))),"")</f>
        <v>M</v>
      </c>
      <c r="Z224" s="83" t="str" cm="1">
        <f t="array" ref="Z224">_xlfn.IFNA(IF(OR(VALUE(Z$7&amp;$C$3)=PH),IF(Z225="","PH",IF(INDEX(Attendance!$O:$O,MATCH($B224&amp;Z$7,Attendance!$N:$N,0))&lt;"1200","PM","PN")),IF(Z$6="Sun",IF(Z225="","RD",IF(INDEX(Attendance!$O:$O,MATCH($B224&amp;Z$7,Attendance!$N:$N,0))&lt;"1200","RM","RN")),IF(Z225="",IF(Z$7="","",IF(INDEX(Attendance!$I:$I,MATCH($B224&amp;Z$7,Attendance!$N:$N,0))="ABS","AB","UL")),IF(INDEX(Attendance!$O:$O,MATCH($B224&amp;Z$7,Attendance!$N:$N,0))&lt;"1200","M","N")))),"")</f>
        <v>RD</v>
      </c>
      <c r="AA224" s="83" t="str" cm="1">
        <f t="array" ref="AA224">_xlfn.IFNA(IF(OR(VALUE(AA$7&amp;$C$3)=PH),IF(AA225="","PH",IF(INDEX(Attendance!$O:$O,MATCH($B224&amp;AA$7,Attendance!$N:$N,0))&lt;"1200","PM","PN")),IF(AA$6="Sun",IF(AA225="","RD",IF(INDEX(Attendance!$O:$O,MATCH($B224&amp;AA$7,Attendance!$N:$N,0))&lt;"1200","RM","RN")),IF(AA225="",IF(AA$7="","",IF(INDEX(Attendance!$I:$I,MATCH($B224&amp;AA$7,Attendance!$N:$N,0))="ABS","AB","UL")),IF(INDEX(Attendance!$O:$O,MATCH($B224&amp;AA$7,Attendance!$N:$N,0))&lt;"1200","M","N")))),"")</f>
        <v>M</v>
      </c>
      <c r="AB224" s="83" t="str" cm="1">
        <f t="array" ref="AB224">_xlfn.IFNA(IF(OR(VALUE(AB$7&amp;$C$3)=PH),IF(AB225="","PH",IF(INDEX(Attendance!$O:$O,MATCH($B224&amp;AB$7,Attendance!$N:$N,0))&lt;"1200","PM","PN")),IF(AB$6="Sun",IF(AB225="","RD",IF(INDEX(Attendance!$O:$O,MATCH($B224&amp;AB$7,Attendance!$N:$N,0))&lt;"1200","RM","RN")),IF(AB225="",IF(AB$7="","",IF(INDEX(Attendance!$I:$I,MATCH($B224&amp;AB$7,Attendance!$N:$N,0))="ABS","AB","UL")),IF(INDEX(Attendance!$O:$O,MATCH($B224&amp;AB$7,Attendance!$N:$N,0))&lt;"1200","M","N")))),"")</f>
        <v>M</v>
      </c>
      <c r="AC224" s="83" t="str" cm="1">
        <f t="array" ref="AC224">_xlfn.IFNA(IF(OR(VALUE(AC$7&amp;$C$3)=PH),IF(AC225="","PH",IF(INDEX(Attendance!$O:$O,MATCH($B224&amp;AC$7,Attendance!$N:$N,0))&lt;"1200","PM","PN")),IF(AC$6="Sun",IF(AC225="","RD",IF(INDEX(Attendance!$O:$O,MATCH($B224&amp;AC$7,Attendance!$N:$N,0))&lt;"1200","RM","RN")),IF(AC225="",IF(AC$7="","",IF(INDEX(Attendance!$I:$I,MATCH($B224&amp;AC$7,Attendance!$N:$N,0))="ABS","AB","UL")),IF(INDEX(Attendance!$O:$O,MATCH($B224&amp;AC$7,Attendance!$N:$N,0))&lt;"1200","M","N")))),"")</f>
        <v>M</v>
      </c>
      <c r="AD224" s="83" t="str" cm="1">
        <f t="array" ref="AD224">_xlfn.IFNA(IF(OR(VALUE(AD$7&amp;$C$3)=PH),IF(AD225="","PH",IF(INDEX(Attendance!$O:$O,MATCH($B224&amp;AD$7,Attendance!$N:$N,0))&lt;"1200","PM","PN")),IF(AD$6="Sun",IF(AD225="","RD",IF(INDEX(Attendance!$O:$O,MATCH($B224&amp;AD$7,Attendance!$N:$N,0))&lt;"1200","RM","RN")),IF(AD225="",IF(AD$7="","",IF(INDEX(Attendance!$I:$I,MATCH($B224&amp;AD$7,Attendance!$N:$N,0))="ABS","AB","UL")),IF(INDEX(Attendance!$O:$O,MATCH($B224&amp;AD$7,Attendance!$N:$N,0))&lt;"1200","M","N")))),"")</f>
        <v>M</v>
      </c>
      <c r="AE224" s="83" t="str" cm="1">
        <f t="array" ref="AE224">_xlfn.IFNA(IF(OR(VALUE(AE$7&amp;$C$3)=PH),IF(AE225="","PH",IF(INDEX(Attendance!$O:$O,MATCH($B224&amp;AE$7,Attendance!$N:$N,0))&lt;"1200","PM","PN")),IF(AE$6="Sun",IF(AE225="","RD",IF(INDEX(Attendance!$O:$O,MATCH($B224&amp;AE$7,Attendance!$N:$N,0))&lt;"1200","RM","RN")),IF(AE225="",IF(AE$7="","",IF(INDEX(Attendance!$I:$I,MATCH($B224&amp;AE$7,Attendance!$N:$N,0))="ABS","AB","UL")),IF(INDEX(Attendance!$O:$O,MATCH($B224&amp;AE$7,Attendance!$N:$N,0))&lt;"1200","M","N")))),"")</f>
        <v>M</v>
      </c>
      <c r="AF224" s="83" t="str" cm="1">
        <f t="array" ref="AF224">_xlfn.IFNA(IF(OR(VALUE(AF$7&amp;$C$3)=PH),IF(AF225="","PH",IF(INDEX(Attendance!$O:$O,MATCH($B224&amp;AF$7,Attendance!$N:$N,0))&lt;"1200","PM","PN")),IF(AF$6="Sun",IF(AF225="","RD",IF(INDEX(Attendance!$O:$O,MATCH($B224&amp;AF$7,Attendance!$N:$N,0))&lt;"1200","RM","RN")),IF(AF225="",IF(AF$7="","",IF(INDEX(Attendance!$I:$I,MATCH($B224&amp;AF$7,Attendance!$N:$N,0))="ABS","AB","UL")),IF(INDEX(Attendance!$O:$O,MATCH($B224&amp;AF$7,Attendance!$N:$N,0))&lt;"1200","M","N")))),"")</f>
        <v>M</v>
      </c>
      <c r="AG224" s="83" t="str" cm="1">
        <f t="array" ref="AG224">_xlfn.IFNA(IF(OR(VALUE(AG$7&amp;$C$3)=PH),IF(AG225="","PH",IF(INDEX(Attendance!$O:$O,MATCH($B224&amp;AG$7,Attendance!$N:$N,0))&lt;"1200","PM","PN")),IF(AG$6="Sun",IF(AG225="","RD",IF(INDEX(Attendance!$O:$O,MATCH($B224&amp;AG$7,Attendance!$N:$N,0))&lt;"1200","RM","RN")),IF(AG225="",IF(AG$7="","",IF(INDEX(Attendance!$I:$I,MATCH($B224&amp;AG$7,Attendance!$N:$N,0))="ABS","AB","UL")),IF(INDEX(Attendance!$O:$O,MATCH($B224&amp;AG$7,Attendance!$N:$N,0))&lt;"1200","M","N")))),"")</f>
        <v>RD</v>
      </c>
      <c r="AH224" s="83" t="str" cm="1">
        <f t="array" ref="AH224">_xlfn.IFNA(IF(OR(VALUE(AH$7&amp;$C$3)=PH),IF(AH225="","PH",IF(INDEX(Attendance!$O:$O,MATCH($B224&amp;AH$7,Attendance!$N:$N,0))&lt;"1200","PM","PN")),IF(AH$6="Sun",IF(AH225="","RD",IF(INDEX(Attendance!$O:$O,MATCH($B224&amp;AH$7,Attendance!$N:$N,0))&lt;"1200","RM","RN")),IF(AH225="",IF(AH$7="","",IF(INDEX(Attendance!$I:$I,MATCH($B224&amp;AH$7,Attendance!$N:$N,0))="ABS","AB","UL")),IF(INDEX(Attendance!$O:$O,MATCH($B224&amp;AH$7,Attendance!$N:$N,0))&lt;"1200","M","N")))),"")</f>
        <v/>
      </c>
      <c r="AI224" s="83" t="str" cm="1">
        <f t="array" ref="AI224">_xlfn.IFNA(IF(OR(VALUE(AI$7&amp;$C$3)=PH),IF(AI225="","PH",IF(INDEX(Attendance!$O:$O,MATCH($B224&amp;AI$7,Attendance!$N:$N,0))&lt;"1200","PM","PN")),IF(AI$6="Sun",IF(AI225="","RD",IF(INDEX(Attendance!$O:$O,MATCH($B224&amp;AI$7,Attendance!$N:$N,0))&lt;"1200","RM","RN")),IF(AI225="",IF(AI$7="","",IF(INDEX(Attendance!$I:$I,MATCH($B224&amp;AI$7,Attendance!$N:$N,0))="ABS","AB","UL")),IF(INDEX(Attendance!$O:$O,MATCH($B224&amp;AI$7,Attendance!$N:$N,0))&lt;"1200","M","N")))),"")</f>
        <v/>
      </c>
      <c r="AJ224" s="83" t="str" cm="1">
        <f t="array" ref="AJ224">_xlfn.IFNA(IF(OR(VALUE(AJ$7&amp;$C$3)=PH),IF(AJ225="","PH",IF(INDEX(Attendance!$O:$O,MATCH($B224&amp;AJ$7,Attendance!$N:$N,0))&lt;"1200","PM","PN")),IF(AJ$6="Sun",IF(AJ225="","RD",IF(INDEX(Attendance!$O:$O,MATCH($B224&amp;AJ$7,Attendance!$N:$N,0))&lt;"1200","RM","RN")),IF(AJ225="",IF(AJ$7="","",IF(INDEX(Attendance!$I:$I,MATCH($B224&amp;AJ$7,Attendance!$N:$N,0))="ABS","AB","UL")),IF(INDEX(Attendance!$O:$O,MATCH($B224&amp;AJ$7,Attendance!$N:$N,0))&lt;"1200","M","N")))),"")</f>
        <v/>
      </c>
      <c r="AK224" s="258">
        <f>SUM(SUMIF(F224:AJ224,{"M","N","A"},F225:AJ225))</f>
        <v>160</v>
      </c>
      <c r="AL224" s="187">
        <f>SUM(SUMIF(F224:AJ224,{"M","N"},F226:AJ226),SUMIF(F224:AJ224,{"OM","ON"},F225:AJ225))</f>
        <v>55</v>
      </c>
      <c r="AM224" s="187">
        <f>SUM(SUMIF(F224:AJ224,{"PM","PN","RM","RN"},F225:AJ225))</f>
        <v>0</v>
      </c>
      <c r="AN224" s="187">
        <f>SUM(SUMIF(F224:AJ224,{"PM","PN"},F226:AJ226))</f>
        <v>0</v>
      </c>
      <c r="AO224" s="261">
        <f>SUM(F229:AJ229)</f>
        <v>100</v>
      </c>
      <c r="AP224" s="264">
        <f>SUM(F228:AJ228)</f>
        <v>18</v>
      </c>
      <c r="AQ224" s="188">
        <f>IF(D228="",0,SUM(COUNTIFS(F224:AJ224,{"M","N","A","OM","ON","OA","PM","PN","PA","RM","RN","RA"})))</f>
        <v>0</v>
      </c>
      <c r="AR224" s="74">
        <f>COUNTIF(F224:AJ224,"AL")</f>
        <v>0</v>
      </c>
      <c r="AS224" s="74">
        <f>COUNTIF(F224:AJ224,"MC")</f>
        <v>0</v>
      </c>
      <c r="AT224" s="74">
        <f>SUM(COUNTIF(F224:AJ224,{"RPH","PH"}))</f>
        <v>2</v>
      </c>
      <c r="AU224" s="255">
        <f t="shared" ref="AU224" si="40">_xlfn.IFNA(IF($B224="",0,AK224*$AK$5+SUM(AL229:AN229)+SUM(AO224:AP229)+SUM(AQ229:AT229)),"")</f>
        <v>1616.6</v>
      </c>
    </row>
    <row r="225" spans="1:47" s="212" customFormat="1" ht="33" customHeight="1" x14ac:dyDescent="0.25">
      <c r="A225" s="189"/>
      <c r="B225" s="184"/>
      <c r="C225" s="190" t="str">
        <f>_xlfn.IFNA(INDEX(Masterlist!D:D,MATCH(B224,Masterlist!B:B,0)),"")</f>
        <v>IC No. 44</v>
      </c>
      <c r="D225" s="88"/>
      <c r="E225" s="191" t="s">
        <v>174</v>
      </c>
      <c r="F225" s="192" t="str">
        <f>IFERROR(IF(F$6="Sun",INDEX(Attendance!$R:$R,MATCH($B224&amp;F$7,Attendance!$N:$N,0)),IF(INDEX(Attendance!$R:$R,MATCH($B224&amp;F$7,Attendance!$N:$N,0))="","",IF(INDEX(Attendance!$R:$R,MATCH($B224&amp;F$7,Attendance!$N:$N,0))&gt;8,8,INDEX(Attendance!$R:$R,MATCH($B224&amp;F$7,Attendance!$N:$N,0))))),"")</f>
        <v/>
      </c>
      <c r="G225" s="192">
        <f>IFERROR(IF(G$6="Sun",INDEX(Attendance!$R:$R,MATCH($B224&amp;G$7,Attendance!$N:$N,0)),IF(INDEX(Attendance!$R:$R,MATCH($B224&amp;G$7,Attendance!$N:$N,0))="","",IF(INDEX(Attendance!$R:$R,MATCH($B224&amp;G$7,Attendance!$N:$N,0))&gt;8,8,INDEX(Attendance!$R:$R,MATCH($B224&amp;G$7,Attendance!$N:$N,0))))),"")</f>
        <v>8</v>
      </c>
      <c r="H225" s="192">
        <f>IFERROR(IF(H$6="Sun",INDEX(Attendance!$R:$R,MATCH($B224&amp;H$7,Attendance!$N:$N,0)),IF(INDEX(Attendance!$R:$R,MATCH($B224&amp;H$7,Attendance!$N:$N,0))="","",IF(INDEX(Attendance!$R:$R,MATCH($B224&amp;H$7,Attendance!$N:$N,0))&gt;8,8,INDEX(Attendance!$R:$R,MATCH($B224&amp;H$7,Attendance!$N:$N,0))))),"")</f>
        <v>8</v>
      </c>
      <c r="I225" s="192">
        <f>IFERROR(IF(I$6="Sun",INDEX(Attendance!$R:$R,MATCH($B224&amp;I$7,Attendance!$N:$N,0)),IF(INDEX(Attendance!$R:$R,MATCH($B224&amp;I$7,Attendance!$N:$N,0))="","",IF(INDEX(Attendance!$R:$R,MATCH($B224&amp;I$7,Attendance!$N:$N,0))&gt;8,8,INDEX(Attendance!$R:$R,MATCH($B224&amp;I$7,Attendance!$N:$N,0))))),"")</f>
        <v>8</v>
      </c>
      <c r="J225" s="192">
        <f>IFERROR(IF(J$6="Sun",INDEX(Attendance!$R:$R,MATCH($B224&amp;J$7,Attendance!$N:$N,0)),IF(INDEX(Attendance!$R:$R,MATCH($B224&amp;J$7,Attendance!$N:$N,0))="","",IF(INDEX(Attendance!$R:$R,MATCH($B224&amp;J$7,Attendance!$N:$N,0))&gt;8,8,INDEX(Attendance!$R:$R,MATCH($B224&amp;J$7,Attendance!$N:$N,0))))),"")</f>
        <v>8</v>
      </c>
      <c r="K225" s="192">
        <f>IFERROR(IF(K$6="Sun",INDEX(Attendance!$R:$R,MATCH($B224&amp;K$7,Attendance!$N:$N,0)),IF(INDEX(Attendance!$R:$R,MATCH($B224&amp;K$7,Attendance!$N:$N,0))="","",IF(INDEX(Attendance!$R:$R,MATCH($B224&amp;K$7,Attendance!$N:$N,0))&gt;8,8,INDEX(Attendance!$R:$R,MATCH($B224&amp;K$7,Attendance!$N:$N,0))))),"")</f>
        <v>8</v>
      </c>
      <c r="L225" s="192" t="str">
        <f>IFERROR(IF(L$6="Sun",INDEX(Attendance!$R:$R,MATCH($B224&amp;L$7,Attendance!$N:$N,0)),IF(INDEX(Attendance!$R:$R,MATCH($B224&amp;L$7,Attendance!$N:$N,0))="","",IF(INDEX(Attendance!$R:$R,MATCH($B224&amp;L$7,Attendance!$N:$N,0))&gt;8,8,INDEX(Attendance!$R:$R,MATCH($B224&amp;L$7,Attendance!$N:$N,0))))),"")</f>
        <v/>
      </c>
      <c r="M225" s="192">
        <f>IFERROR(IF(M$6="Sun",INDEX(Attendance!$R:$R,MATCH($B224&amp;M$7,Attendance!$N:$N,0)),IF(INDEX(Attendance!$R:$R,MATCH($B224&amp;M$7,Attendance!$N:$N,0))="","",IF(INDEX(Attendance!$R:$R,MATCH($B224&amp;M$7,Attendance!$N:$N,0))&gt;8,8,INDEX(Attendance!$R:$R,MATCH($B224&amp;M$7,Attendance!$N:$N,0))))),"")</f>
        <v>8</v>
      </c>
      <c r="N225" s="192">
        <f>IFERROR(IF(N$6="Sun",INDEX(Attendance!$R:$R,MATCH($B224&amp;N$7,Attendance!$N:$N,0)),IF(INDEX(Attendance!$R:$R,MATCH($B224&amp;N$7,Attendance!$N:$N,0))="","",IF(INDEX(Attendance!$R:$R,MATCH($B224&amp;N$7,Attendance!$N:$N,0))&gt;8,8,INDEX(Attendance!$R:$R,MATCH($B224&amp;N$7,Attendance!$N:$N,0))))),"")</f>
        <v>8</v>
      </c>
      <c r="O225" s="192">
        <f>IFERROR(IF(O$6="Sun",INDEX(Attendance!$R:$R,MATCH($B224&amp;O$7,Attendance!$N:$N,0)),IF(INDEX(Attendance!$R:$R,MATCH($B224&amp;O$7,Attendance!$N:$N,0))="","",IF(INDEX(Attendance!$R:$R,MATCH($B224&amp;O$7,Attendance!$N:$N,0))&gt;8,8,INDEX(Attendance!$R:$R,MATCH($B224&amp;O$7,Attendance!$N:$N,0))))),"")</f>
        <v>8</v>
      </c>
      <c r="P225" s="192">
        <f>IFERROR(IF(P$6="Sun",INDEX(Attendance!$R:$R,MATCH($B224&amp;P$7,Attendance!$N:$N,0)),IF(INDEX(Attendance!$R:$R,MATCH($B224&amp;P$7,Attendance!$N:$N,0))="","",IF(INDEX(Attendance!$R:$R,MATCH($B224&amp;P$7,Attendance!$N:$N,0))&gt;8,8,INDEX(Attendance!$R:$R,MATCH($B224&amp;P$7,Attendance!$N:$N,0))))),"")</f>
        <v>8</v>
      </c>
      <c r="Q225" s="192" t="str">
        <f>IFERROR(IF(Q$6="Sun",INDEX(Attendance!$R:$R,MATCH($B224&amp;Q$7,Attendance!$N:$N,0)),IF(INDEX(Attendance!$R:$R,MATCH($B224&amp;Q$7,Attendance!$N:$N,0))="","",IF(INDEX(Attendance!$R:$R,MATCH($B224&amp;Q$7,Attendance!$N:$N,0))&gt;8,8,INDEX(Attendance!$R:$R,MATCH($B224&amp;Q$7,Attendance!$N:$N,0))))),"")</f>
        <v/>
      </c>
      <c r="R225" s="192" t="str">
        <f>IFERROR(IF(R$6="Sun",INDEX(Attendance!$R:$R,MATCH($B224&amp;R$7,Attendance!$N:$N,0)),IF(INDEX(Attendance!$R:$R,MATCH($B224&amp;R$7,Attendance!$N:$N,0))="","",IF(INDEX(Attendance!$R:$R,MATCH($B224&amp;R$7,Attendance!$N:$N,0))&gt;8,8,INDEX(Attendance!$R:$R,MATCH($B224&amp;R$7,Attendance!$N:$N,0))))),"")</f>
        <v/>
      </c>
      <c r="S225" s="192" t="str">
        <f>IFERROR(IF(S$6="Sun",INDEX(Attendance!$R:$R,MATCH($B224&amp;S$7,Attendance!$N:$N,0)),IF(INDEX(Attendance!$R:$R,MATCH($B224&amp;S$7,Attendance!$N:$N,0))="","",IF(INDEX(Attendance!$R:$R,MATCH($B224&amp;S$7,Attendance!$N:$N,0))&gt;8,8,INDEX(Attendance!$R:$R,MATCH($B224&amp;S$7,Attendance!$N:$N,0))))),"")</f>
        <v/>
      </c>
      <c r="T225" s="192" t="str">
        <f>IFERROR(IF(T$6="Sun",INDEX(Attendance!$R:$R,MATCH($B224&amp;T$7,Attendance!$N:$N,0)),IF(INDEX(Attendance!$R:$R,MATCH($B224&amp;T$7,Attendance!$N:$N,0))="","",IF(INDEX(Attendance!$R:$R,MATCH($B224&amp;T$7,Attendance!$N:$N,0))&gt;8,8,INDEX(Attendance!$R:$R,MATCH($B224&amp;T$7,Attendance!$N:$N,0))))),"")</f>
        <v/>
      </c>
      <c r="U225" s="192">
        <f>IFERROR(IF(U$6="Sun",INDEX(Attendance!$R:$R,MATCH($B224&amp;U$7,Attendance!$N:$N,0)),IF(INDEX(Attendance!$R:$R,MATCH($B224&amp;U$7,Attendance!$N:$N,0))="","",IF(INDEX(Attendance!$R:$R,MATCH($B224&amp;U$7,Attendance!$N:$N,0))&gt;8,8,INDEX(Attendance!$R:$R,MATCH($B224&amp;U$7,Attendance!$N:$N,0))))),"")</f>
        <v>8</v>
      </c>
      <c r="V225" s="192">
        <f>IFERROR(IF(V$6="Sun",INDEX(Attendance!$R:$R,MATCH($B224&amp;V$7,Attendance!$N:$N,0)),IF(INDEX(Attendance!$R:$R,MATCH($B224&amp;V$7,Attendance!$N:$N,0))="","",IF(INDEX(Attendance!$R:$R,MATCH($B224&amp;V$7,Attendance!$N:$N,0))&gt;8,8,INDEX(Attendance!$R:$R,MATCH($B224&amp;V$7,Attendance!$N:$N,0))))),"")</f>
        <v>8</v>
      </c>
      <c r="W225" s="192">
        <f>IFERROR(IF(W$6="Sun",INDEX(Attendance!$R:$R,MATCH($B224&amp;W$7,Attendance!$N:$N,0)),IF(INDEX(Attendance!$R:$R,MATCH($B224&amp;W$7,Attendance!$N:$N,0))="","",IF(INDEX(Attendance!$R:$R,MATCH($B224&amp;W$7,Attendance!$N:$N,0))&gt;8,8,INDEX(Attendance!$R:$R,MATCH($B224&amp;W$7,Attendance!$N:$N,0))))),"")</f>
        <v>8</v>
      </c>
      <c r="X225" s="192">
        <f>IFERROR(IF(X$6="Sun",INDEX(Attendance!$R:$R,MATCH($B224&amp;X$7,Attendance!$N:$N,0)),IF(INDEX(Attendance!$R:$R,MATCH($B224&amp;X$7,Attendance!$N:$N,0))="","",IF(INDEX(Attendance!$R:$R,MATCH($B224&amp;X$7,Attendance!$N:$N,0))&gt;8,8,INDEX(Attendance!$R:$R,MATCH($B224&amp;X$7,Attendance!$N:$N,0))))),"")</f>
        <v>8</v>
      </c>
      <c r="Y225" s="192">
        <f>IFERROR(IF(Y$6="Sun",INDEX(Attendance!$R:$R,MATCH($B224&amp;Y$7,Attendance!$N:$N,0)),IF(INDEX(Attendance!$R:$R,MATCH($B224&amp;Y$7,Attendance!$N:$N,0))="","",IF(INDEX(Attendance!$R:$R,MATCH($B224&amp;Y$7,Attendance!$N:$N,0))&gt;8,8,INDEX(Attendance!$R:$R,MATCH($B224&amp;Y$7,Attendance!$N:$N,0))))),"")</f>
        <v>8</v>
      </c>
      <c r="Z225" s="192" t="str">
        <f>IFERROR(IF(Z$6="Sun",INDEX(Attendance!$R:$R,MATCH($B224&amp;Z$7,Attendance!$N:$N,0)),IF(INDEX(Attendance!$R:$R,MATCH($B224&amp;Z$7,Attendance!$N:$N,0))="","",IF(INDEX(Attendance!$R:$R,MATCH($B224&amp;Z$7,Attendance!$N:$N,0))&gt;8,8,INDEX(Attendance!$R:$R,MATCH($B224&amp;Z$7,Attendance!$N:$N,0))))),"")</f>
        <v/>
      </c>
      <c r="AA225" s="192">
        <f>IFERROR(IF(AA$6="Sun",INDEX(Attendance!$R:$R,MATCH($B224&amp;AA$7,Attendance!$N:$N,0)),IF(INDEX(Attendance!$R:$R,MATCH($B224&amp;AA$7,Attendance!$N:$N,0))="","",IF(INDEX(Attendance!$R:$R,MATCH($B224&amp;AA$7,Attendance!$N:$N,0))&gt;8,8,INDEX(Attendance!$R:$R,MATCH($B224&amp;AA$7,Attendance!$N:$N,0))))),"")</f>
        <v>8</v>
      </c>
      <c r="AB225" s="192">
        <f>IFERROR(IF(AB$6="Sun",INDEX(Attendance!$R:$R,MATCH($B224&amp;AB$7,Attendance!$N:$N,0)),IF(INDEX(Attendance!$R:$R,MATCH($B224&amp;AB$7,Attendance!$N:$N,0))="","",IF(INDEX(Attendance!$R:$R,MATCH($B224&amp;AB$7,Attendance!$N:$N,0))&gt;8,8,INDEX(Attendance!$R:$R,MATCH($B224&amp;AB$7,Attendance!$N:$N,0))))),"")</f>
        <v>8</v>
      </c>
      <c r="AC225" s="192">
        <f>IFERROR(IF(AC$6="Sun",INDEX(Attendance!$R:$R,MATCH($B224&amp;AC$7,Attendance!$N:$N,0)),IF(INDEX(Attendance!$R:$R,MATCH($B224&amp;AC$7,Attendance!$N:$N,0))="","",IF(INDEX(Attendance!$R:$R,MATCH($B224&amp;AC$7,Attendance!$N:$N,0))&gt;8,8,INDEX(Attendance!$R:$R,MATCH($B224&amp;AC$7,Attendance!$N:$N,0))))),"")</f>
        <v>8</v>
      </c>
      <c r="AD225" s="192">
        <f>IFERROR(IF(AD$6="Sun",INDEX(Attendance!$R:$R,MATCH($B224&amp;AD$7,Attendance!$N:$N,0)),IF(INDEX(Attendance!$R:$R,MATCH($B224&amp;AD$7,Attendance!$N:$N,0))="","",IF(INDEX(Attendance!$R:$R,MATCH($B224&amp;AD$7,Attendance!$N:$N,0))&gt;8,8,INDEX(Attendance!$R:$R,MATCH($B224&amp;AD$7,Attendance!$N:$N,0))))),"")</f>
        <v>8</v>
      </c>
      <c r="AE225" s="192">
        <f>IFERROR(IF(AE$6="Sun",INDEX(Attendance!$R:$R,MATCH($B224&amp;AE$7,Attendance!$N:$N,0)),IF(INDEX(Attendance!$R:$R,MATCH($B224&amp;AE$7,Attendance!$N:$N,0))="","",IF(INDEX(Attendance!$R:$R,MATCH($B224&amp;AE$7,Attendance!$N:$N,0))&gt;8,8,INDEX(Attendance!$R:$R,MATCH($B224&amp;AE$7,Attendance!$N:$N,0))))),"")</f>
        <v>8</v>
      </c>
      <c r="AF225" s="192">
        <f>IFERROR(IF(AF$6="Sun",INDEX(Attendance!$R:$R,MATCH($B224&amp;AF$7,Attendance!$N:$N,0)),IF(INDEX(Attendance!$R:$R,MATCH($B224&amp;AF$7,Attendance!$N:$N,0))="","",IF(INDEX(Attendance!$R:$R,MATCH($B224&amp;AF$7,Attendance!$N:$N,0))&gt;8,8,INDEX(Attendance!$R:$R,MATCH($B224&amp;AF$7,Attendance!$N:$N,0))))),"")</f>
        <v>8</v>
      </c>
      <c r="AG225" s="192" t="str">
        <f>IFERROR(IF(AG$6="Sun",INDEX(Attendance!$R:$R,MATCH($B224&amp;AG$7,Attendance!$N:$N,0)),IF(INDEX(Attendance!$R:$R,MATCH($B224&amp;AG$7,Attendance!$N:$N,0))="","",IF(INDEX(Attendance!$R:$R,MATCH($B224&amp;AG$7,Attendance!$N:$N,0))&gt;8,8,INDEX(Attendance!$R:$R,MATCH($B224&amp;AG$7,Attendance!$N:$N,0))))),"")</f>
        <v/>
      </c>
      <c r="AH225" s="192" t="str">
        <f>IFERROR(IF(AH$6="Sun",INDEX(Attendance!$R:$R,MATCH($B224&amp;AH$7,Attendance!$N:$N,0)),IF(INDEX(Attendance!$R:$R,MATCH($B224&amp;AH$7,Attendance!$N:$N,0))="","",IF(INDEX(Attendance!$R:$R,MATCH($B224&amp;AH$7,Attendance!$N:$N,0))&gt;8,8,INDEX(Attendance!$R:$R,MATCH($B224&amp;AH$7,Attendance!$N:$N,0))))),"")</f>
        <v/>
      </c>
      <c r="AI225" s="192" t="str">
        <f>IFERROR(IF(AI$6="Sun",INDEX(Attendance!$R:$R,MATCH($B224&amp;AI$7,Attendance!$N:$N,0)),IF(INDEX(Attendance!$R:$R,MATCH($B224&amp;AI$7,Attendance!$N:$N,0))="","",IF(INDEX(Attendance!$R:$R,MATCH($B224&amp;AI$7,Attendance!$N:$N,0))&gt;8,8,INDEX(Attendance!$R:$R,MATCH($B224&amp;AI$7,Attendance!$N:$N,0))))),"")</f>
        <v/>
      </c>
      <c r="AJ225" s="192" t="str">
        <f>IFERROR(IF(AJ$6="Sun",INDEX(Attendance!$R:$R,MATCH($B224&amp;AJ$7,Attendance!$N:$N,0)),IF(INDEX(Attendance!$R:$R,MATCH($B224&amp;AJ$7,Attendance!$N:$N,0))="","",IF(INDEX(Attendance!$R:$R,MATCH($B224&amp;AJ$7,Attendance!$N:$N,0))&gt;8,8,INDEX(Attendance!$R:$R,MATCH($B224&amp;AJ$7,Attendance!$N:$N,0))))),"")</f>
        <v/>
      </c>
      <c r="AK225" s="259"/>
      <c r="AL225" s="193">
        <f>ROUND((IF($C229="",Basic,MID($C229,FIND("RM",$C229)+3,4))+$AP224+$AQ229)/WorkDays/WorkHours*AL$6,4)</f>
        <v>8.7836999999999996</v>
      </c>
      <c r="AM225" s="193">
        <f>ROUND((IF($C229="",Basic,MID($C229,FIND("RM",$C229)+3,4))+$AP224+$AQ229)/WorkDays/WorkHours*AM$6,4)</f>
        <v>11.711499999999999</v>
      </c>
      <c r="AN225" s="193">
        <f>ROUND((IF($C229="",Basic,MID($C229,FIND("RM",$C229)+3,4))+$AP224+$AQ229)/WorkDays/WorkHours*AN$6,4)</f>
        <v>17.567299999999999</v>
      </c>
      <c r="AO225" s="262"/>
      <c r="AP225" s="265"/>
      <c r="AQ225" s="86"/>
      <c r="AR225" s="194"/>
      <c r="AS225" s="194"/>
      <c r="AT225" s="194"/>
      <c r="AU225" s="256"/>
    </row>
    <row r="226" spans="1:47" s="212" customFormat="1" ht="33" customHeight="1" x14ac:dyDescent="0.25">
      <c r="A226" s="189"/>
      <c r="B226" s="184"/>
      <c r="C226" s="195" t="str">
        <f>_xlfn.IFNA(INDEX(Masterlist!E:E,MATCH(B224,Masterlist!B:B,0)),"")</f>
        <v>Phone No. 44</v>
      </c>
      <c r="D226" s="1"/>
      <c r="E226" s="196" t="s">
        <v>175</v>
      </c>
      <c r="F226" s="197">
        <f>IFERROR(IF(F$6="Sun","",IF(INDEX(Attendance!$S:$S,MATCH($B224&amp;F$7,Attendance!$N:$N,0))=TRUE,"",IF(F225&lt;8,"",INDEX(Attendance!$G:$G,MATCH($B224&amp;F$7,Attendance!$N:$N,0))))),"")</f>
        <v>0</v>
      </c>
      <c r="G226" s="197">
        <f>IFERROR(IF(G$6="Sun","",IF(INDEX(Attendance!$S:$S,MATCH($B224&amp;G$7,Attendance!$N:$N,0))=TRUE,"",IF(G225&lt;8,"",INDEX(Attendance!$G:$G,MATCH($B224&amp;G$7,Attendance!$N:$N,0))))),"")</f>
        <v>2</v>
      </c>
      <c r="H226" s="197">
        <f>IFERROR(IF(H$6="Sun","",IF(INDEX(Attendance!$S:$S,MATCH($B224&amp;H$7,Attendance!$N:$N,0))=TRUE,"",IF(H225&lt;8,"",INDEX(Attendance!$G:$G,MATCH($B224&amp;H$7,Attendance!$N:$N,0))))),"")</f>
        <v>2</v>
      </c>
      <c r="I226" s="197">
        <f>IFERROR(IF(I$6="Sun","",IF(INDEX(Attendance!$S:$S,MATCH($B224&amp;I$7,Attendance!$N:$N,0))=TRUE,"",IF(I225&lt;8,"",INDEX(Attendance!$G:$G,MATCH($B224&amp;I$7,Attendance!$N:$N,0))))),"")</f>
        <v>2</v>
      </c>
      <c r="J226" s="197">
        <f>IFERROR(IF(J$6="Sun","",IF(INDEX(Attendance!$S:$S,MATCH($B224&amp;J$7,Attendance!$N:$N,0))=TRUE,"",IF(J225&lt;8,"",INDEX(Attendance!$G:$G,MATCH($B224&amp;J$7,Attendance!$N:$N,0))))),"")</f>
        <v>2</v>
      </c>
      <c r="K226" s="197">
        <f>IFERROR(IF(K$6="Sun","",IF(INDEX(Attendance!$S:$S,MATCH($B224&amp;K$7,Attendance!$N:$N,0))=TRUE,"",IF(K225&lt;8,"",INDEX(Attendance!$G:$G,MATCH($B224&amp;K$7,Attendance!$N:$N,0))))),"")</f>
        <v>2</v>
      </c>
      <c r="L226" s="197" t="str">
        <f>IFERROR(IF(L$6="Sun","",IF(INDEX(Attendance!$S:$S,MATCH($B224&amp;L$7,Attendance!$N:$N,0))=TRUE,"",IF(L225&lt;8,"",INDEX(Attendance!$G:$G,MATCH($B224&amp;L$7,Attendance!$N:$N,0))))),"")</f>
        <v/>
      </c>
      <c r="M226" s="197">
        <f>IFERROR(IF(M$6="Sun","",IF(INDEX(Attendance!$S:$S,MATCH($B224&amp;M$7,Attendance!$N:$N,0))=TRUE,"",IF(M225&lt;8,"",INDEX(Attendance!$G:$G,MATCH($B224&amp;M$7,Attendance!$N:$N,0))))),"")</f>
        <v>3</v>
      </c>
      <c r="N226" s="197">
        <f>IFERROR(IF(N$6="Sun","",IF(INDEX(Attendance!$S:$S,MATCH($B224&amp;N$7,Attendance!$N:$N,0))=TRUE,"",IF(N225&lt;8,"",INDEX(Attendance!$G:$G,MATCH($B224&amp;N$7,Attendance!$N:$N,0))))),"")</f>
        <v>3</v>
      </c>
      <c r="O226" s="197">
        <f>IFERROR(IF(O$6="Sun","",IF(INDEX(Attendance!$S:$S,MATCH($B224&amp;O$7,Attendance!$N:$N,0))=TRUE,"",IF(O225&lt;8,"",INDEX(Attendance!$G:$G,MATCH($B224&amp;O$7,Attendance!$N:$N,0))))),"")</f>
        <v>3</v>
      </c>
      <c r="P226" s="197">
        <f>IFERROR(IF(P$6="Sun","",IF(INDEX(Attendance!$S:$S,MATCH($B224&amp;P$7,Attendance!$N:$N,0))=TRUE,"",IF(P225&lt;8,"",INDEX(Attendance!$G:$G,MATCH($B224&amp;P$7,Attendance!$N:$N,0))))),"")</f>
        <v>3</v>
      </c>
      <c r="Q226" s="197">
        <f>IFERROR(IF(Q$6="Sun","",IF(INDEX(Attendance!$S:$S,MATCH($B224&amp;Q$7,Attendance!$N:$N,0))=TRUE,"",IF(Q225&lt;8,"",INDEX(Attendance!$G:$G,MATCH($B224&amp;Q$7,Attendance!$N:$N,0))))),"")</f>
        <v>0</v>
      </c>
      <c r="R226" s="197">
        <f>IFERROR(IF(R$6="Sun","",IF(INDEX(Attendance!$S:$S,MATCH($B224&amp;R$7,Attendance!$N:$N,0))=TRUE,"",IF(R225&lt;8,"",INDEX(Attendance!$G:$G,MATCH($B224&amp;R$7,Attendance!$N:$N,0))))),"")</f>
        <v>0</v>
      </c>
      <c r="S226" s="197" t="str">
        <f>IFERROR(IF(S$6="Sun","",IF(INDEX(Attendance!$S:$S,MATCH($B224&amp;S$7,Attendance!$N:$N,0))=TRUE,"",IF(S225&lt;8,"",INDEX(Attendance!$G:$G,MATCH($B224&amp;S$7,Attendance!$N:$N,0))))),"")</f>
        <v/>
      </c>
      <c r="T226" s="197">
        <f>IFERROR(IF(T$6="Sun","",IF(INDEX(Attendance!$S:$S,MATCH($B224&amp;T$7,Attendance!$N:$N,0))=TRUE,"",IF(T225&lt;8,"",INDEX(Attendance!$G:$G,MATCH($B224&amp;T$7,Attendance!$N:$N,0))))),"")</f>
        <v>0</v>
      </c>
      <c r="U226" s="197">
        <f>IFERROR(IF(U$6="Sun","",IF(INDEX(Attendance!$S:$S,MATCH($B224&amp;U$7,Attendance!$N:$N,0))=TRUE,"",IF(U225&lt;8,"",INDEX(Attendance!$G:$G,MATCH($B224&amp;U$7,Attendance!$N:$N,0))))),"")</f>
        <v>3</v>
      </c>
      <c r="V226" s="197">
        <f>IFERROR(IF(V$6="Sun","",IF(INDEX(Attendance!$S:$S,MATCH($B224&amp;V$7,Attendance!$N:$N,0))=TRUE,"",IF(V225&lt;8,"",INDEX(Attendance!$G:$G,MATCH($B224&amp;V$7,Attendance!$N:$N,0))))),"")</f>
        <v>3</v>
      </c>
      <c r="W226" s="197">
        <f>IFERROR(IF(W$6="Sun","",IF(INDEX(Attendance!$S:$S,MATCH($B224&amp;W$7,Attendance!$N:$N,0))=TRUE,"",IF(W225&lt;8,"",INDEX(Attendance!$G:$G,MATCH($B224&amp;W$7,Attendance!$N:$N,0))))),"")</f>
        <v>3</v>
      </c>
      <c r="X226" s="197">
        <f>IFERROR(IF(X$6="Sun","",IF(INDEX(Attendance!$S:$S,MATCH($B224&amp;X$7,Attendance!$N:$N,0))=TRUE,"",IF(X225&lt;8,"",INDEX(Attendance!$G:$G,MATCH($B224&amp;X$7,Attendance!$N:$N,0))))),"")</f>
        <v>3</v>
      </c>
      <c r="Y226" s="197">
        <f>IFERROR(IF(Y$6="Sun","",IF(INDEX(Attendance!$S:$S,MATCH($B224&amp;Y$7,Attendance!$N:$N,0))=TRUE,"",IF(Y225&lt;8,"",INDEX(Attendance!$G:$G,MATCH($B224&amp;Y$7,Attendance!$N:$N,0))))),"")</f>
        <v>3</v>
      </c>
      <c r="Z226" s="197" t="str">
        <f>IFERROR(IF(Z$6="Sun","",IF(INDEX(Attendance!$S:$S,MATCH($B224&amp;Z$7,Attendance!$N:$N,0))=TRUE,"",IF(Z225&lt;8,"",INDEX(Attendance!$G:$G,MATCH($B224&amp;Z$7,Attendance!$N:$N,0))))),"")</f>
        <v/>
      </c>
      <c r="AA226" s="197">
        <f>IFERROR(IF(AA$6="Sun","",IF(INDEX(Attendance!$S:$S,MATCH($B224&amp;AA$7,Attendance!$N:$N,0))=TRUE,"",IF(AA225&lt;8,"",INDEX(Attendance!$G:$G,MATCH($B224&amp;AA$7,Attendance!$N:$N,0))))),"")</f>
        <v>3</v>
      </c>
      <c r="AB226" s="197">
        <f>IFERROR(IF(AB$6="Sun","",IF(INDEX(Attendance!$S:$S,MATCH($B224&amp;AB$7,Attendance!$N:$N,0))=TRUE,"",IF(AB225&lt;8,"",INDEX(Attendance!$G:$G,MATCH($B224&amp;AB$7,Attendance!$N:$N,0))))),"")</f>
        <v>3</v>
      </c>
      <c r="AC226" s="197">
        <f>IFERROR(IF(AC$6="Sun","",IF(INDEX(Attendance!$S:$S,MATCH($B224&amp;AC$7,Attendance!$N:$N,0))=TRUE,"",IF(AC225&lt;8,"",INDEX(Attendance!$G:$G,MATCH($B224&amp;AC$7,Attendance!$N:$N,0))))),"")</f>
        <v>3</v>
      </c>
      <c r="AD226" s="197">
        <f>IFERROR(IF(AD$6="Sun","",IF(INDEX(Attendance!$S:$S,MATCH($B224&amp;AD$7,Attendance!$N:$N,0))=TRUE,"",IF(AD225&lt;8,"",INDEX(Attendance!$G:$G,MATCH($B224&amp;AD$7,Attendance!$N:$N,0))))),"")</f>
        <v>3</v>
      </c>
      <c r="AE226" s="197">
        <f>IFERROR(IF(AE$6="Sun","",IF(INDEX(Attendance!$S:$S,MATCH($B224&amp;AE$7,Attendance!$N:$N,0))=TRUE,"",IF(AE225&lt;8,"",INDEX(Attendance!$G:$G,MATCH($B224&amp;AE$7,Attendance!$N:$N,0))))),"")</f>
        <v>3</v>
      </c>
      <c r="AF226" s="197">
        <f>IFERROR(IF(AF$6="Sun","",IF(INDEX(Attendance!$S:$S,MATCH($B224&amp;AF$7,Attendance!$N:$N,0))=TRUE,"",IF(AF225&lt;8,"",INDEX(Attendance!$G:$G,MATCH($B224&amp;AF$7,Attendance!$N:$N,0))))),"")</f>
        <v>3</v>
      </c>
      <c r="AG226" s="197" t="str">
        <f>IFERROR(IF(AG$6="Sun","",IF(INDEX(Attendance!$S:$S,MATCH($B224&amp;AG$7,Attendance!$N:$N,0))=TRUE,"",IF(AG225&lt;8,"",INDEX(Attendance!$G:$G,MATCH($B224&amp;AG$7,Attendance!$N:$N,0))))),"")</f>
        <v/>
      </c>
      <c r="AH226" s="197" t="str">
        <f>IFERROR(IF(AH$6="Sun","",IF(INDEX(Attendance!$S:$S,MATCH($B224&amp;AH$7,Attendance!$N:$N,0))=TRUE,"",IF(AH225&lt;8,"",INDEX(Attendance!$G:$G,MATCH($B224&amp;AH$7,Attendance!$N:$N,0))))),"")</f>
        <v/>
      </c>
      <c r="AI226" s="197" t="str">
        <f>IFERROR(IF(AI$6="Sun","",IF(INDEX(Attendance!$S:$S,MATCH($B224&amp;AI$7,Attendance!$N:$N,0))=TRUE,"",IF(AI225&lt;8,"",INDEX(Attendance!$G:$G,MATCH($B224&amp;AI$7,Attendance!$N:$N,0))))),"")</f>
        <v/>
      </c>
      <c r="AJ226" s="197" t="str">
        <f>IFERROR(IF(AJ$6="Sun","",IF(INDEX(Attendance!$S:$S,MATCH($B224&amp;AJ$7,Attendance!$N:$N,0))=TRUE,"",IF(AJ225&lt;8,"",INDEX(Attendance!$G:$G,MATCH($B224&amp;AJ$7,Attendance!$N:$N,0))))),"")</f>
        <v/>
      </c>
      <c r="AK226" s="259"/>
      <c r="AL226" s="198"/>
      <c r="AM226" s="198"/>
      <c r="AN226" s="198"/>
      <c r="AO226" s="262"/>
      <c r="AP226" s="265"/>
      <c r="AQ226" s="86"/>
      <c r="AR226" s="194"/>
      <c r="AS226" s="194"/>
      <c r="AT226" s="194"/>
      <c r="AU226" s="256"/>
    </row>
    <row r="227" spans="1:47" s="212" customFormat="1" ht="33" customHeight="1" x14ac:dyDescent="0.25">
      <c r="A227" s="189"/>
      <c r="B227" s="184"/>
      <c r="C227" s="195" t="str">
        <f>_xlfn.IFNA(INDEX(Masterlist!F:F,MATCH(B224,Masterlist!B:B,0)),"")</f>
        <v>Acc No. 44 Bank Code 44</v>
      </c>
      <c r="D227" s="88"/>
      <c r="E227" s="196"/>
      <c r="F227" s="199"/>
      <c r="G227" s="200"/>
      <c r="H227" s="192"/>
      <c r="I227" s="192"/>
      <c r="J227" s="192"/>
      <c r="K227" s="192"/>
      <c r="L227" s="192"/>
      <c r="M227" s="192"/>
      <c r="N227" s="192"/>
      <c r="O227" s="192"/>
      <c r="P227" s="192"/>
      <c r="Q227" s="201"/>
      <c r="R227" s="201"/>
      <c r="S227" s="192"/>
      <c r="T227" s="192"/>
      <c r="U227" s="192"/>
      <c r="V227" s="192"/>
      <c r="W227" s="192"/>
      <c r="X227" s="192"/>
      <c r="Y227" s="192"/>
      <c r="Z227" s="192"/>
      <c r="AA227" s="192"/>
      <c r="AB227" s="192"/>
      <c r="AC227" s="192"/>
      <c r="AD227" s="192"/>
      <c r="AE227" s="192"/>
      <c r="AF227" s="192"/>
      <c r="AG227" s="192"/>
      <c r="AH227" s="192"/>
      <c r="AI227" s="192"/>
      <c r="AJ227" s="192"/>
      <c r="AK227" s="259"/>
      <c r="AL227" s="198"/>
      <c r="AM227" s="198"/>
      <c r="AN227" s="198"/>
      <c r="AO227" s="262"/>
      <c r="AP227" s="265"/>
      <c r="AQ227" s="86"/>
      <c r="AR227" s="194"/>
      <c r="AS227" s="194"/>
      <c r="AT227" s="194"/>
      <c r="AU227" s="256"/>
    </row>
    <row r="228" spans="1:47" s="212" customFormat="1" ht="33" customHeight="1" x14ac:dyDescent="0.25">
      <c r="A228" s="189"/>
      <c r="B228" s="184"/>
      <c r="C228" s="202">
        <f>_xlfn.IFNA(INDEX(Masterlist!I:I,MATCH(B224,Masterlist!B:B,0)),"")</f>
        <v>44140</v>
      </c>
      <c r="D228" s="226" t="str">
        <f>_xlfn.IFNA(IF(INDEX(Attendance!H:H,MATCH(B224,Attendance!$A:$A,0))="VMI","SCOPE ALLW",""),"")</f>
        <v/>
      </c>
      <c r="E228" s="196" t="s">
        <v>13</v>
      </c>
      <c r="F228" s="203" t="str">
        <f>IFERROR(IF(AND(RIGHT(F224,1)="N",VALUE(F225)&gt;=8),Database!$I$3,""),"")</f>
        <v/>
      </c>
      <c r="G228" s="192">
        <f>IFERROR(IF(AND(RIGHT(G224,1)="N",VALUE(G225)&gt;=8),Database!$I$3,""),"")</f>
        <v>2</v>
      </c>
      <c r="H228" s="199">
        <f>IFERROR(IF(AND(RIGHT(H224,1)="N",VALUE(H225)&gt;=8),Database!$I$3,""),"")</f>
        <v>2</v>
      </c>
      <c r="I228" s="192">
        <f>IFERROR(IF(AND(RIGHT(I224,1)="N",VALUE(I225)&gt;=8),Database!$I$3,""),"")</f>
        <v>2</v>
      </c>
      <c r="J228" s="192">
        <f>IFERROR(IF(AND(RIGHT(J224,1)="N",VALUE(J225)&gt;=8),Database!$I$3,""),"")</f>
        <v>2</v>
      </c>
      <c r="K228" s="192">
        <f>IFERROR(IF(AND(RIGHT(K224,1)="N",VALUE(K225)&gt;=8),Database!$I$3,""),"")</f>
        <v>2</v>
      </c>
      <c r="L228" s="192" t="str">
        <f>IFERROR(IF(AND(RIGHT(L224,1)="N",VALUE(L225)&gt;=8),Database!$I$3,""),"")</f>
        <v/>
      </c>
      <c r="M228" s="192">
        <f>IFERROR(IF(AND(RIGHT(M224,1)="N",VALUE(M225)&gt;=8),Database!$I$3,""),"")</f>
        <v>2</v>
      </c>
      <c r="N228" s="192">
        <f>IFERROR(IF(AND(RIGHT(N224,1)="N",VALUE(N225)&gt;=8),Database!$I$3,""),"")</f>
        <v>2</v>
      </c>
      <c r="O228" s="192">
        <f>IFERROR(IF(AND(RIGHT(O224,1)="N",VALUE(O225)&gt;=8),Database!$I$3,""),"")</f>
        <v>2</v>
      </c>
      <c r="P228" s="192">
        <f>IFERROR(IF(AND(RIGHT(P224,1)="N",VALUE(P225)&gt;=8),Database!$I$3,""),"")</f>
        <v>2</v>
      </c>
      <c r="Q228" s="192" t="str">
        <f>IFERROR(IF(AND(RIGHT(Q224,1)="N",VALUE(Q225)&gt;=8),Database!$I$3,""),"")</f>
        <v/>
      </c>
      <c r="R228" s="192" t="str">
        <f>IFERROR(IF(AND(RIGHT(R224,1)="N",VALUE(R225)&gt;=8),Database!$I$3,""),"")</f>
        <v/>
      </c>
      <c r="S228" s="192" t="str">
        <f>IFERROR(IF(AND(RIGHT(S224,1)="N",VALUE(S225)&gt;=8),Database!$I$3,""),"")</f>
        <v/>
      </c>
      <c r="T228" s="192" t="str">
        <f>IFERROR(IF(AND(RIGHT(T224,1)="N",VALUE(T225)&gt;=8),Database!$I$3,""),"")</f>
        <v/>
      </c>
      <c r="U228" s="192" t="str">
        <f>IFERROR(IF(AND(RIGHT(U224,1)="N",VALUE(U225)&gt;=8),Database!$I$3,""),"")</f>
        <v/>
      </c>
      <c r="V228" s="192" t="str">
        <f>IFERROR(IF(AND(RIGHT(V224,1)="N",VALUE(V225)&gt;=8),Database!$I$3,""),"")</f>
        <v/>
      </c>
      <c r="W228" s="192" t="str">
        <f>IFERROR(IF(AND(RIGHT(W224,1)="N",VALUE(W225)&gt;=8),Database!$I$3,""),"")</f>
        <v/>
      </c>
      <c r="X228" s="192" t="str">
        <f>IFERROR(IF(AND(RIGHT(X224,1)="N",VALUE(X225)&gt;=8),Database!$I$3,""),"")</f>
        <v/>
      </c>
      <c r="Y228" s="192" t="str">
        <f>IFERROR(IF(AND(RIGHT(Y224,1)="N",VALUE(Y225)&gt;=8),Database!$I$3,""),"")</f>
        <v/>
      </c>
      <c r="Z228" s="192" t="str">
        <f>IFERROR(IF(AND(RIGHT(Z224,1)="N",VALUE(Z225)&gt;=8),Database!$I$3,""),"")</f>
        <v/>
      </c>
      <c r="AA228" s="192" t="str">
        <f>IFERROR(IF(AND(RIGHT(AA224,1)="N",VALUE(AA225)&gt;=8),Database!$I$3,""),"")</f>
        <v/>
      </c>
      <c r="AB228" s="192" t="str">
        <f>IFERROR(IF(AND(RIGHT(AB224,1)="N",VALUE(AB225)&gt;=8),Database!$I$3,""),"")</f>
        <v/>
      </c>
      <c r="AC228" s="192" t="str">
        <f>IFERROR(IF(AND(RIGHT(AC224,1)="N",VALUE(AC225)&gt;=8),Database!$I$3,""),"")</f>
        <v/>
      </c>
      <c r="AD228" s="192" t="str">
        <f>IFERROR(IF(AND(RIGHT(AD224,1)="N",VALUE(AD225)&gt;=8),Database!$I$3,""),"")</f>
        <v/>
      </c>
      <c r="AE228" s="192" t="str">
        <f>IFERROR(IF(AND(RIGHT(AE224,1)="N",VALUE(AE225)&gt;=8),Database!$I$3,""),"")</f>
        <v/>
      </c>
      <c r="AF228" s="192" t="str">
        <f>IFERROR(IF(AND(RIGHT(AF224,1)="N",VALUE(AF225)&gt;=8),Database!$I$3,""),"")</f>
        <v/>
      </c>
      <c r="AG228" s="192" t="str">
        <f>IFERROR(IF(AND(RIGHT(AG224,1)="N",VALUE(AG225)&gt;=8),Database!$I$3,""),"")</f>
        <v/>
      </c>
      <c r="AH228" s="192" t="str">
        <f>IFERROR(IF(AND(RIGHT(AH224,1)="N",VALUE(AH225)&gt;=8),Database!$I$3,""),"")</f>
        <v/>
      </c>
      <c r="AI228" s="192" t="str">
        <f>IFERROR(IF(AND(RIGHT(AI224,1)="N",VALUE(AI225)&gt;=8),Database!$I$3,""),"")</f>
        <v/>
      </c>
      <c r="AJ228" s="192" t="str">
        <f>IFERROR(IF(AND(RIGHT(AJ224,1)="N",VALUE(AJ225)&gt;=8),Database!$I$3,""),"")</f>
        <v/>
      </c>
      <c r="AK228" s="259"/>
      <c r="AL228" s="204"/>
      <c r="AM228" s="198"/>
      <c r="AN228" s="198"/>
      <c r="AO228" s="262"/>
      <c r="AP228" s="265"/>
      <c r="AQ228" s="86"/>
      <c r="AR228" s="194"/>
      <c r="AS228" s="194"/>
      <c r="AT228" s="194"/>
      <c r="AU228" s="256"/>
    </row>
    <row r="229" spans="1:47" s="212" customFormat="1" ht="33" customHeight="1" thickBot="1" x14ac:dyDescent="0.3">
      <c r="A229" s="189"/>
      <c r="B229" s="205"/>
      <c r="C229" s="222"/>
      <c r="D229" s="28"/>
      <c r="E229" s="206" t="s">
        <v>176</v>
      </c>
      <c r="F229" s="207" t="str">
        <f>IFERROR(IF(INDEX(Attendance!$T:$T,MATCH($B224&amp;F$7,Attendance!$N:$N,0))=TRUE,"L",IF(SUM(F225:F226)&gt;=10,5,"")),"")</f>
        <v/>
      </c>
      <c r="G229" s="207">
        <f>IFERROR(IF(INDEX(Attendance!$T:$T,MATCH($B224&amp;G$7,Attendance!$N:$N,0))=TRUE,"L",IF(SUM(G225:G226)&gt;=10,5,"")),"")</f>
        <v>5</v>
      </c>
      <c r="H229" s="208">
        <f>IFERROR(IF(INDEX(Attendance!$T:$T,MATCH($B224&amp;H$7,Attendance!$N:$N,0))=TRUE,"L",IF(SUM(H225:H226)&gt;=10,5,"")),"")</f>
        <v>5</v>
      </c>
      <c r="I229" s="208">
        <f>IFERROR(IF(INDEX(Attendance!$T:$T,MATCH($B224&amp;I$7,Attendance!$N:$N,0))=TRUE,"L",IF(SUM(I225:I226)&gt;=10,5,"")),"")</f>
        <v>5</v>
      </c>
      <c r="J229" s="208">
        <f>IFERROR(IF(INDEX(Attendance!$T:$T,MATCH($B224&amp;J$7,Attendance!$N:$N,0))=TRUE,"L",IF(SUM(J225:J226)&gt;=10,5,"")),"")</f>
        <v>5</v>
      </c>
      <c r="K229" s="208">
        <f>IFERROR(IF(INDEX(Attendance!$T:$T,MATCH($B224&amp;K$7,Attendance!$N:$N,0))=TRUE,"L",IF(SUM(K225:K226)&gt;=10,5,"")),"")</f>
        <v>5</v>
      </c>
      <c r="L229" s="208" t="str">
        <f>IFERROR(IF(INDEX(Attendance!$T:$T,MATCH($B224&amp;L$7,Attendance!$N:$N,0))=TRUE,"L",IF(SUM(L225:L226)&gt;=10,5,"")),"")</f>
        <v/>
      </c>
      <c r="M229" s="208">
        <f>IFERROR(IF(INDEX(Attendance!$T:$T,MATCH($B224&amp;M$7,Attendance!$N:$N,0))=TRUE,"L",IF(SUM(M225:M226)&gt;=10,5,"")),"")</f>
        <v>5</v>
      </c>
      <c r="N229" s="208">
        <f>IFERROR(IF(INDEX(Attendance!$T:$T,MATCH($B224&amp;N$7,Attendance!$N:$N,0))=TRUE,"L",IF(SUM(N225:N226)&gt;=10,5,"")),"")</f>
        <v>5</v>
      </c>
      <c r="O229" s="208">
        <f>IFERROR(IF(INDEX(Attendance!$T:$T,MATCH($B224&amp;O$7,Attendance!$N:$N,0))=TRUE,"L",IF(SUM(O225:O226)&gt;=10,5,"")),"")</f>
        <v>5</v>
      </c>
      <c r="P229" s="208">
        <f>IFERROR(IF(INDEX(Attendance!$T:$T,MATCH($B224&amp;P$7,Attendance!$N:$N,0))=TRUE,"L",IF(SUM(P225:P226)&gt;=10,5,"")),"")</f>
        <v>5</v>
      </c>
      <c r="Q229" s="208" t="str">
        <f>IFERROR(IF(INDEX(Attendance!$T:$T,MATCH($B224&amp;Q$7,Attendance!$N:$N,0))=TRUE,"L",IF(SUM(Q225:Q226)&gt;=10,5,"")),"")</f>
        <v/>
      </c>
      <c r="R229" s="208" t="str">
        <f>IFERROR(IF(INDEX(Attendance!$T:$T,MATCH($B224&amp;R$7,Attendance!$N:$N,0))=TRUE,"L",IF(SUM(R225:R226)&gt;=10,5,"")),"")</f>
        <v/>
      </c>
      <c r="S229" s="208" t="str">
        <f>IFERROR(IF(INDEX(Attendance!$T:$T,MATCH($B224&amp;S$7,Attendance!$N:$N,0))=TRUE,"L",IF(SUM(S225:S226)&gt;=10,5,"")),"")</f>
        <v/>
      </c>
      <c r="T229" s="208" t="str">
        <f>IFERROR(IF(INDEX(Attendance!$T:$T,MATCH($B224&amp;T$7,Attendance!$N:$N,0))=TRUE,"L",IF(SUM(T225:T226)&gt;=10,5,"")),"")</f>
        <v/>
      </c>
      <c r="U229" s="208">
        <f>IFERROR(IF(INDEX(Attendance!$T:$T,MATCH($B224&amp;U$7,Attendance!$N:$N,0))=TRUE,"L",IF(SUM(U225:U226)&gt;=10,5,"")),"")</f>
        <v>5</v>
      </c>
      <c r="V229" s="208">
        <f>IFERROR(IF(INDEX(Attendance!$T:$T,MATCH($B224&amp;V$7,Attendance!$N:$N,0))=TRUE,"L",IF(SUM(V225:V226)&gt;=10,5,"")),"")</f>
        <v>5</v>
      </c>
      <c r="W229" s="208">
        <f>IFERROR(IF(INDEX(Attendance!$T:$T,MATCH($B224&amp;W$7,Attendance!$N:$N,0))=TRUE,"L",IF(SUM(W225:W226)&gt;=10,5,"")),"")</f>
        <v>5</v>
      </c>
      <c r="X229" s="208">
        <f>IFERROR(IF(INDEX(Attendance!$T:$T,MATCH($B224&amp;X$7,Attendance!$N:$N,0))=TRUE,"L",IF(SUM(X225:X226)&gt;=10,5,"")),"")</f>
        <v>5</v>
      </c>
      <c r="Y229" s="208">
        <f>IFERROR(IF(INDEX(Attendance!$T:$T,MATCH($B224&amp;Y$7,Attendance!$N:$N,0))=TRUE,"L",IF(SUM(Y225:Y226)&gt;=10,5,"")),"")</f>
        <v>5</v>
      </c>
      <c r="Z229" s="208" t="str">
        <f>IFERROR(IF(INDEX(Attendance!$T:$T,MATCH($B224&amp;Z$7,Attendance!$N:$N,0))=TRUE,"L",IF(SUM(Z225:Z226)&gt;=10,5,"")),"")</f>
        <v/>
      </c>
      <c r="AA229" s="208">
        <f>IFERROR(IF(INDEX(Attendance!$T:$T,MATCH($B224&amp;AA$7,Attendance!$N:$N,0))=TRUE,"L",IF(SUM(AA225:AA226)&gt;=10,5,"")),"")</f>
        <v>5</v>
      </c>
      <c r="AB229" s="208">
        <f>IFERROR(IF(INDEX(Attendance!$T:$T,MATCH($B224&amp;AB$7,Attendance!$N:$N,0))=TRUE,"L",IF(SUM(AB225:AB226)&gt;=10,5,"")),"")</f>
        <v>5</v>
      </c>
      <c r="AC229" s="208">
        <f>IFERROR(IF(INDEX(Attendance!$T:$T,MATCH($B224&amp;AC$7,Attendance!$N:$N,0))=TRUE,"L",IF(SUM(AC225:AC226)&gt;=10,5,"")),"")</f>
        <v>5</v>
      </c>
      <c r="AD229" s="208">
        <f>IFERROR(IF(INDEX(Attendance!$T:$T,MATCH($B224&amp;AD$7,Attendance!$N:$N,0))=TRUE,"L",IF(SUM(AD225:AD226)&gt;=10,5,"")),"")</f>
        <v>5</v>
      </c>
      <c r="AE229" s="208">
        <f>IFERROR(IF(INDEX(Attendance!$T:$T,MATCH($B224&amp;AE$7,Attendance!$N:$N,0))=TRUE,"L",IF(SUM(AE225:AE226)&gt;=10,5,"")),"")</f>
        <v>5</v>
      </c>
      <c r="AF229" s="208">
        <f>IFERROR(IF(INDEX(Attendance!$T:$T,MATCH($B224&amp;AF$7,Attendance!$N:$N,0))=TRUE,"L",IF(SUM(AF225:AF226)&gt;=10,5,"")),"")</f>
        <v>5</v>
      </c>
      <c r="AG229" s="208" t="str">
        <f>IFERROR(IF(INDEX(Attendance!$T:$T,MATCH($B224&amp;AG$7,Attendance!$N:$N,0))=TRUE,"L",IF(SUM(AG225:AG226)&gt;=10,5,"")),"")</f>
        <v/>
      </c>
      <c r="AH229" s="208" t="str">
        <f>IFERROR(IF(INDEX(Attendance!$T:$T,MATCH($B224&amp;AH$7,Attendance!$N:$N,0))=TRUE,"L",IF(SUM(AH225:AH226)&gt;=10,5,"")),"")</f>
        <v/>
      </c>
      <c r="AI229" s="208" t="str">
        <f>IFERROR(IF(INDEX(Attendance!$T:$T,MATCH($B224&amp;AI$7,Attendance!$N:$N,0))=TRUE,"L",IF(SUM(AI225:AI226)&gt;=10,5,"")),"")</f>
        <v/>
      </c>
      <c r="AJ229" s="208" t="str">
        <f>IFERROR(IF(INDEX(Attendance!$T:$T,MATCH($B224&amp;AJ$7,Attendance!$N:$N,0))=TRUE,"L",IF(SUM(AJ225:AJ226)&gt;=10,5,"")),"")</f>
        <v/>
      </c>
      <c r="AK229" s="260"/>
      <c r="AL229" s="209">
        <f>ROUND(AL224*AL225,2)</f>
        <v>483.1</v>
      </c>
      <c r="AM229" s="209">
        <f>ROUND(AM224*AM225,2)</f>
        <v>0</v>
      </c>
      <c r="AN229" s="209">
        <f>ROUND(AN224*AN225,2)</f>
        <v>0</v>
      </c>
      <c r="AO229" s="263"/>
      <c r="AP229" s="266"/>
      <c r="AQ229" s="210">
        <f>AQ224*$AQ$5</f>
        <v>0</v>
      </c>
      <c r="AR229" s="211">
        <f>AR224*ROUND(IF($C229="",Basic,MID($C229,FIND("RM",$C229)+3,4))/WorkDays,2)</f>
        <v>0</v>
      </c>
      <c r="AS229" s="211">
        <f>AS224*ROUND(IF($C229="",Basic,MID($C229,FIND("RM",$C229)+3,4))/WorkDays,2)</f>
        <v>0</v>
      </c>
      <c r="AT229" s="211">
        <f>AT224*ROUND(IF($C229="",Basic,MID($C229,FIND("RM",$C229)+3,4))/WorkDays,2)</f>
        <v>92.3</v>
      </c>
      <c r="AU229" s="257"/>
    </row>
    <row r="230" spans="1:47" s="213" customFormat="1" ht="33" customHeight="1" x14ac:dyDescent="0.35">
      <c r="A230" s="175">
        <f t="shared" si="36"/>
        <v>38</v>
      </c>
      <c r="B230" s="184" t="str">
        <f>_xlfn.IFNA(INDEX(Attendance!$A:$A,MATCH(A230,Attendance!$M:$M,0)),"")</f>
        <v>Code 46</v>
      </c>
      <c r="C230" s="185" t="str">
        <f>_xlfn.IFNA(INDEX(Masterlist!C:C,MATCH(B230,Masterlist!B:B,0)),"")</f>
        <v>Name 46</v>
      </c>
      <c r="D230" s="87"/>
      <c r="E230" s="186" t="s">
        <v>173</v>
      </c>
      <c r="F230" s="83" t="str" cm="1">
        <f t="array" ref="F230">_xlfn.IFNA(IF(OR(VALUE(F$7&amp;$C$3)=PH),IF(F231="","PH",IF(INDEX(Attendance!$O:$O,MATCH($B230&amp;F$7,Attendance!$N:$N,0))&lt;"1200","PM","PN")),IF(F$6="Sun",IF(F231="","RD",IF(INDEX(Attendance!$O:$O,MATCH($B230&amp;F$7,Attendance!$N:$N,0))&lt;"1200","RM","RN")),IF(F231="",IF(F$7="","",IF(INDEX(Attendance!$I:$I,MATCH($B230&amp;F$7,Attendance!$N:$N,0))="ABS","AB","UL")),IF(INDEX(Attendance!$O:$O,MATCH($B230&amp;F$7,Attendance!$N:$N,0))&lt;"1200","M","N")))),"")</f>
        <v>N</v>
      </c>
      <c r="G230" s="83" t="str" cm="1">
        <f t="array" ref="G230">_xlfn.IFNA(IF(OR(VALUE(G$7&amp;$C$3)=PH),IF(G231="","PH",IF(INDEX(Attendance!$O:$O,MATCH($B230&amp;G$7,Attendance!$N:$N,0))&lt;"1200","PM","PN")),IF(G$6="Sun",IF(G231="","RD",IF(INDEX(Attendance!$O:$O,MATCH($B230&amp;G$7,Attendance!$N:$N,0))&lt;"1200","RM","RN")),IF(G231="",IF(G$7="","",IF(INDEX(Attendance!$I:$I,MATCH($B230&amp;G$7,Attendance!$N:$N,0))="ABS","AB","UL")),IF(INDEX(Attendance!$O:$O,MATCH($B230&amp;G$7,Attendance!$N:$N,0))&lt;"1200","M","N")))),"")</f>
        <v>N</v>
      </c>
      <c r="H230" s="83" t="str" cm="1">
        <f t="array" ref="H230">_xlfn.IFNA(IF(OR(VALUE(H$7&amp;$C$3)=PH),IF(H231="","PH",IF(INDEX(Attendance!$O:$O,MATCH($B230&amp;H$7,Attendance!$N:$N,0))&lt;"1200","PM","PN")),IF(H$6="Sun",IF(H231="","RD",IF(INDEX(Attendance!$O:$O,MATCH($B230&amp;H$7,Attendance!$N:$N,0))&lt;"1200","RM","RN")),IF(H231="",IF(H$7="","",IF(INDEX(Attendance!$I:$I,MATCH($B230&amp;H$7,Attendance!$N:$N,0))="ABS","AB","UL")),IF(INDEX(Attendance!$O:$O,MATCH($B230&amp;H$7,Attendance!$N:$N,0))&lt;"1200","M","N")))),"")</f>
        <v>UL</v>
      </c>
      <c r="I230" s="83" t="str" cm="1">
        <f t="array" ref="I230">_xlfn.IFNA(IF(OR(VALUE(I$7&amp;$C$3)=PH),IF(I231="","PH",IF(INDEX(Attendance!$O:$O,MATCH($B230&amp;I$7,Attendance!$N:$N,0))&lt;"1200","PM","PN")),IF(I$6="Sun",IF(I231="","RD",IF(INDEX(Attendance!$O:$O,MATCH($B230&amp;I$7,Attendance!$N:$N,0))&lt;"1200","RM","RN")),IF(I231="",IF(I$7="","",IF(INDEX(Attendance!$I:$I,MATCH($B230&amp;I$7,Attendance!$N:$N,0))="ABS","AB","UL")),IF(INDEX(Attendance!$O:$O,MATCH($B230&amp;I$7,Attendance!$N:$N,0))&lt;"1200","M","N")))),"")</f>
        <v>UL</v>
      </c>
      <c r="J230" s="83" t="str" cm="1">
        <f t="array" ref="J230">_xlfn.IFNA(IF(OR(VALUE(J$7&amp;$C$3)=PH),IF(J231="","PH",IF(INDEX(Attendance!$O:$O,MATCH($B230&amp;J$7,Attendance!$N:$N,0))&lt;"1200","PM","PN")),IF(J$6="Sun",IF(J231="","RD",IF(INDEX(Attendance!$O:$O,MATCH($B230&amp;J$7,Attendance!$N:$N,0))&lt;"1200","RM","RN")),IF(J231="",IF(J$7="","",IF(INDEX(Attendance!$I:$I,MATCH($B230&amp;J$7,Attendance!$N:$N,0))="ABS","AB","UL")),IF(INDEX(Attendance!$O:$O,MATCH($B230&amp;J$7,Attendance!$N:$N,0))&lt;"1200","M","N")))),"")</f>
        <v>N</v>
      </c>
      <c r="K230" s="83" t="str" cm="1">
        <f t="array" ref="K230">_xlfn.IFNA(IF(OR(VALUE(K$7&amp;$C$3)=PH),IF(K231="","PH",IF(INDEX(Attendance!$O:$O,MATCH($B230&amp;K$7,Attendance!$N:$N,0))&lt;"1200","PM","PN")),IF(K$6="Sun",IF(K231="","RD",IF(INDEX(Attendance!$O:$O,MATCH($B230&amp;K$7,Attendance!$N:$N,0))&lt;"1200","RM","RN")),IF(K231="",IF(K$7="","",IF(INDEX(Attendance!$I:$I,MATCH($B230&amp;K$7,Attendance!$N:$N,0))="ABS","AB","UL")),IF(INDEX(Attendance!$O:$O,MATCH($B230&amp;K$7,Attendance!$N:$N,0))&lt;"1200","M","N")))),"")</f>
        <v>N</v>
      </c>
      <c r="L230" s="83" t="str" cm="1">
        <f t="array" ref="L230">_xlfn.IFNA(IF(OR(VALUE(L$7&amp;$C$3)=PH),IF(L231="","PH",IF(INDEX(Attendance!$O:$O,MATCH($B230&amp;L$7,Attendance!$N:$N,0))&lt;"1200","PM","PN")),IF(L$6="Sun",IF(L231="","RD",IF(INDEX(Attendance!$O:$O,MATCH($B230&amp;L$7,Attendance!$N:$N,0))&lt;"1200","RM","RN")),IF(L231="",IF(L$7="","",IF(INDEX(Attendance!$I:$I,MATCH($B230&amp;L$7,Attendance!$N:$N,0))="ABS","AB","UL")),IF(INDEX(Attendance!$O:$O,MATCH($B230&amp;L$7,Attendance!$N:$N,0))&lt;"1200","M","N")))),"")</f>
        <v>RD</v>
      </c>
      <c r="M230" s="83" t="str" cm="1">
        <f t="array" ref="M230">_xlfn.IFNA(IF(OR(VALUE(M$7&amp;$C$3)=PH),IF(M231="","PH",IF(INDEX(Attendance!$O:$O,MATCH($B230&amp;M$7,Attendance!$N:$N,0))&lt;"1200","PM","PN")),IF(M$6="Sun",IF(M231="","RD",IF(INDEX(Attendance!$O:$O,MATCH($B230&amp;M$7,Attendance!$N:$N,0))&lt;"1200","RM","RN")),IF(M231="",IF(M$7="","",IF(INDEX(Attendance!$I:$I,MATCH($B230&amp;M$7,Attendance!$N:$N,0))="ABS","AB","UL")),IF(INDEX(Attendance!$O:$O,MATCH($B230&amp;M$7,Attendance!$N:$N,0))&lt;"1200","M","N")))),"")</f>
        <v>N</v>
      </c>
      <c r="N230" s="83" t="str" cm="1">
        <f t="array" ref="N230">_xlfn.IFNA(IF(OR(VALUE(N$7&amp;$C$3)=PH),IF(N231="","PH",IF(INDEX(Attendance!$O:$O,MATCH($B230&amp;N$7,Attendance!$N:$N,0))&lt;"1200","PM","PN")),IF(N$6="Sun",IF(N231="","RD",IF(INDEX(Attendance!$O:$O,MATCH($B230&amp;N$7,Attendance!$N:$N,0))&lt;"1200","RM","RN")),IF(N231="",IF(N$7="","",IF(INDEX(Attendance!$I:$I,MATCH($B230&amp;N$7,Attendance!$N:$N,0))="ABS","AB","UL")),IF(INDEX(Attendance!$O:$O,MATCH($B230&amp;N$7,Attendance!$N:$N,0))&lt;"1200","M","N")))),"")</f>
        <v>N</v>
      </c>
      <c r="O230" s="83" t="str" cm="1">
        <f t="array" ref="O230">_xlfn.IFNA(IF(OR(VALUE(O$7&amp;$C$3)=PH),IF(O231="","PH",IF(INDEX(Attendance!$O:$O,MATCH($B230&amp;O$7,Attendance!$N:$N,0))&lt;"1200","PM","PN")),IF(O$6="Sun",IF(O231="","RD",IF(INDEX(Attendance!$O:$O,MATCH($B230&amp;O$7,Attendance!$N:$N,0))&lt;"1200","RM","RN")),IF(O231="",IF(O$7="","",IF(INDEX(Attendance!$I:$I,MATCH($B230&amp;O$7,Attendance!$N:$N,0))="ABS","AB","UL")),IF(INDEX(Attendance!$O:$O,MATCH($B230&amp;O$7,Attendance!$N:$N,0))&lt;"1200","M","N")))),"")</f>
        <v>N</v>
      </c>
      <c r="P230" s="83" t="str" cm="1">
        <f t="array" ref="P230">_xlfn.IFNA(IF(OR(VALUE(P$7&amp;$C$3)=PH),IF(P231="","PH",IF(INDEX(Attendance!$O:$O,MATCH($B230&amp;P$7,Attendance!$N:$N,0))&lt;"1200","PM","PN")),IF(P$6="Sun",IF(P231="","RD",IF(INDEX(Attendance!$O:$O,MATCH($B230&amp;P$7,Attendance!$N:$N,0))&lt;"1200","RM","RN")),IF(P231="",IF(P$7="","",IF(INDEX(Attendance!$I:$I,MATCH($B230&amp;P$7,Attendance!$N:$N,0))="ABS","AB","UL")),IF(INDEX(Attendance!$O:$O,MATCH($B230&amp;P$7,Attendance!$N:$N,0))&lt;"1200","M","N")))),"")</f>
        <v>N</v>
      </c>
      <c r="Q230" s="83" t="str" cm="1">
        <f t="array" ref="Q230">_xlfn.IFNA(IF(OR(VALUE(Q$7&amp;$C$3)=PH),IF(Q231="","PH",IF(INDEX(Attendance!$O:$O,MATCH($B230&amp;Q$7,Attendance!$N:$N,0))&lt;"1200","PM","PN")),IF(Q$6="Sun",IF(Q231="","RD",IF(INDEX(Attendance!$O:$O,MATCH($B230&amp;Q$7,Attendance!$N:$N,0))&lt;"1200","RM","RN")),IF(Q231="",IF(Q$7="","",IF(INDEX(Attendance!$I:$I,MATCH($B230&amp;Q$7,Attendance!$N:$N,0))="ABS","AB","UL")),IF(INDEX(Attendance!$O:$O,MATCH($B230&amp;Q$7,Attendance!$N:$N,0))&lt;"1200","M","N")))),"")</f>
        <v>PH</v>
      </c>
      <c r="R230" s="83" t="str" cm="1">
        <f t="array" ref="R230">_xlfn.IFNA(IF(OR(VALUE(R$7&amp;$C$3)=PH),IF(R231="","PH",IF(INDEX(Attendance!$O:$O,MATCH($B230&amp;R$7,Attendance!$N:$N,0))&lt;"1200","PM","PN")),IF(R$6="Sun",IF(R231="","RD",IF(INDEX(Attendance!$O:$O,MATCH($B230&amp;R$7,Attendance!$N:$N,0))&lt;"1200","RM","RN")),IF(R231="",IF(R$7="","",IF(INDEX(Attendance!$I:$I,MATCH($B230&amp;R$7,Attendance!$N:$N,0))="ABS","AB","UL")),IF(INDEX(Attendance!$O:$O,MATCH($B230&amp;R$7,Attendance!$N:$N,0))&lt;"1200","M","N")))),"")</f>
        <v>PH</v>
      </c>
      <c r="S230" s="83" t="str" cm="1">
        <f t="array" ref="S230">_xlfn.IFNA(IF(OR(VALUE(S$7&amp;$C$3)=PH),IF(S231="","PH",IF(INDEX(Attendance!$O:$O,MATCH($B230&amp;S$7,Attendance!$N:$N,0))&lt;"1200","PM","PN")),IF(S$6="Sun",IF(S231="","RD",IF(INDEX(Attendance!$O:$O,MATCH($B230&amp;S$7,Attendance!$N:$N,0))&lt;"1200","RM","RN")),IF(S231="",IF(S$7="","",IF(INDEX(Attendance!$I:$I,MATCH($B230&amp;S$7,Attendance!$N:$N,0))="ABS","AB","UL")),IF(INDEX(Attendance!$O:$O,MATCH($B230&amp;S$7,Attendance!$N:$N,0))&lt;"1200","M","N")))),"")</f>
        <v>RD</v>
      </c>
      <c r="T230" s="83" t="str" cm="1">
        <f t="array" ref="T230">_xlfn.IFNA(IF(OR(VALUE(T$7&amp;$C$3)=PH),IF(T231="","PH",IF(INDEX(Attendance!$O:$O,MATCH($B230&amp;T$7,Attendance!$N:$N,0))&lt;"1200","PM","PN")),IF(T$6="Sun",IF(T231="","RD",IF(INDEX(Attendance!$O:$O,MATCH($B230&amp;T$7,Attendance!$N:$N,0))&lt;"1200","RM","RN")),IF(T231="",IF(T$7="","",IF(INDEX(Attendance!$I:$I,MATCH($B230&amp;T$7,Attendance!$N:$N,0))="ABS","AB","UL")),IF(INDEX(Attendance!$O:$O,MATCH($B230&amp;T$7,Attendance!$N:$N,0))&lt;"1200","M","N")))),"")</f>
        <v>M</v>
      </c>
      <c r="U230" s="83" t="str" cm="1">
        <f t="array" ref="U230">_xlfn.IFNA(IF(OR(VALUE(U$7&amp;$C$3)=PH),IF(U231="","PH",IF(INDEX(Attendance!$O:$O,MATCH($B230&amp;U$7,Attendance!$N:$N,0))&lt;"1200","PM","PN")),IF(U$6="Sun",IF(U231="","RD",IF(INDEX(Attendance!$O:$O,MATCH($B230&amp;U$7,Attendance!$N:$N,0))&lt;"1200","RM","RN")),IF(U231="",IF(U$7="","",IF(INDEX(Attendance!$I:$I,MATCH($B230&amp;U$7,Attendance!$N:$N,0))="ABS","AB","UL")),IF(INDEX(Attendance!$O:$O,MATCH($B230&amp;U$7,Attendance!$N:$N,0))&lt;"1200","M","N")))),"")</f>
        <v>M</v>
      </c>
      <c r="V230" s="83" t="str" cm="1">
        <f t="array" ref="V230">_xlfn.IFNA(IF(OR(VALUE(V$7&amp;$C$3)=PH),IF(V231="","PH",IF(INDEX(Attendance!$O:$O,MATCH($B230&amp;V$7,Attendance!$N:$N,0))&lt;"1200","PM","PN")),IF(V$6="Sun",IF(V231="","RD",IF(INDEX(Attendance!$O:$O,MATCH($B230&amp;V$7,Attendance!$N:$N,0))&lt;"1200","RM","RN")),IF(V231="",IF(V$7="","",IF(INDEX(Attendance!$I:$I,MATCH($B230&amp;V$7,Attendance!$N:$N,0))="ABS","AB","UL")),IF(INDEX(Attendance!$O:$O,MATCH($B230&amp;V$7,Attendance!$N:$N,0))&lt;"1200","M","N")))),"")</f>
        <v>M</v>
      </c>
      <c r="W230" s="83" t="str" cm="1">
        <f t="array" ref="W230">_xlfn.IFNA(IF(OR(VALUE(W$7&amp;$C$3)=PH),IF(W231="","PH",IF(INDEX(Attendance!$O:$O,MATCH($B230&amp;W$7,Attendance!$N:$N,0))&lt;"1200","PM","PN")),IF(W$6="Sun",IF(W231="","RD",IF(INDEX(Attendance!$O:$O,MATCH($B230&amp;W$7,Attendance!$N:$N,0))&lt;"1200","RM","RN")),IF(W231="",IF(W$7="","",IF(INDEX(Attendance!$I:$I,MATCH($B230&amp;W$7,Attendance!$N:$N,0))="ABS","AB","UL")),IF(INDEX(Attendance!$O:$O,MATCH($B230&amp;W$7,Attendance!$N:$N,0))&lt;"1200","M","N")))),"")</f>
        <v>M</v>
      </c>
      <c r="X230" s="83" t="str" cm="1">
        <f t="array" ref="X230">_xlfn.IFNA(IF(OR(VALUE(X$7&amp;$C$3)=PH),IF(X231="","PH",IF(INDEX(Attendance!$O:$O,MATCH($B230&amp;X$7,Attendance!$N:$N,0))&lt;"1200","PM","PN")),IF(X$6="Sun",IF(X231="","RD",IF(INDEX(Attendance!$O:$O,MATCH($B230&amp;X$7,Attendance!$N:$N,0))&lt;"1200","RM","RN")),IF(X231="",IF(X$7="","",IF(INDEX(Attendance!$I:$I,MATCH($B230&amp;X$7,Attendance!$N:$N,0))="ABS","AB","UL")),IF(INDEX(Attendance!$O:$O,MATCH($B230&amp;X$7,Attendance!$N:$N,0))&lt;"1200","M","N")))),"")</f>
        <v>M</v>
      </c>
      <c r="Y230" s="83" t="str" cm="1">
        <f t="array" ref="Y230">_xlfn.IFNA(IF(OR(VALUE(Y$7&amp;$C$3)=PH),IF(Y231="","PH",IF(INDEX(Attendance!$O:$O,MATCH($B230&amp;Y$7,Attendance!$N:$N,0))&lt;"1200","PM","PN")),IF(Y$6="Sun",IF(Y231="","RD",IF(INDEX(Attendance!$O:$O,MATCH($B230&amp;Y$7,Attendance!$N:$N,0))&lt;"1200","RM","RN")),IF(Y231="",IF(Y$7="","",IF(INDEX(Attendance!$I:$I,MATCH($B230&amp;Y$7,Attendance!$N:$N,0))="ABS","AB","UL")),IF(INDEX(Attendance!$O:$O,MATCH($B230&amp;Y$7,Attendance!$N:$N,0))&lt;"1200","M","N")))),"")</f>
        <v>M</v>
      </c>
      <c r="Z230" s="83" t="str" cm="1">
        <f t="array" ref="Z230">_xlfn.IFNA(IF(OR(VALUE(Z$7&amp;$C$3)=PH),IF(Z231="","PH",IF(INDEX(Attendance!$O:$O,MATCH($B230&amp;Z$7,Attendance!$N:$N,0))&lt;"1200","PM","PN")),IF(Z$6="Sun",IF(Z231="","RD",IF(INDEX(Attendance!$O:$O,MATCH($B230&amp;Z$7,Attendance!$N:$N,0))&lt;"1200","RM","RN")),IF(Z231="",IF(Z$7="","",IF(INDEX(Attendance!$I:$I,MATCH($B230&amp;Z$7,Attendance!$N:$N,0))="ABS","AB","UL")),IF(INDEX(Attendance!$O:$O,MATCH($B230&amp;Z$7,Attendance!$N:$N,0))&lt;"1200","M","N")))),"")</f>
        <v>RD</v>
      </c>
      <c r="AA230" s="83" t="str" cm="1">
        <f t="array" ref="AA230">_xlfn.IFNA(IF(OR(VALUE(AA$7&amp;$C$3)=PH),IF(AA231="","PH",IF(INDEX(Attendance!$O:$O,MATCH($B230&amp;AA$7,Attendance!$N:$N,0))&lt;"1200","PM","PN")),IF(AA$6="Sun",IF(AA231="","RD",IF(INDEX(Attendance!$O:$O,MATCH($B230&amp;AA$7,Attendance!$N:$N,0))&lt;"1200","RM","RN")),IF(AA231="",IF(AA$7="","",IF(INDEX(Attendance!$I:$I,MATCH($B230&amp;AA$7,Attendance!$N:$N,0))="ABS","AB","UL")),IF(INDEX(Attendance!$O:$O,MATCH($B230&amp;AA$7,Attendance!$N:$N,0))&lt;"1200","M","N")))),"")</f>
        <v>UL</v>
      </c>
      <c r="AB230" s="83" t="str" cm="1">
        <f t="array" ref="AB230">_xlfn.IFNA(IF(OR(VALUE(AB$7&amp;$C$3)=PH),IF(AB231="","PH",IF(INDEX(Attendance!$O:$O,MATCH($B230&amp;AB$7,Attendance!$N:$N,0))&lt;"1200","PM","PN")),IF(AB$6="Sun",IF(AB231="","RD",IF(INDEX(Attendance!$O:$O,MATCH($B230&amp;AB$7,Attendance!$N:$N,0))&lt;"1200","RM","RN")),IF(AB231="",IF(AB$7="","",IF(INDEX(Attendance!$I:$I,MATCH($B230&amp;AB$7,Attendance!$N:$N,0))="ABS","AB","UL")),IF(INDEX(Attendance!$O:$O,MATCH($B230&amp;AB$7,Attendance!$N:$N,0))&lt;"1200","M","N")))),"")</f>
        <v>UL</v>
      </c>
      <c r="AC230" s="83" t="str" cm="1">
        <f t="array" ref="AC230">_xlfn.IFNA(IF(OR(VALUE(AC$7&amp;$C$3)=PH),IF(AC231="","PH",IF(INDEX(Attendance!$O:$O,MATCH($B230&amp;AC$7,Attendance!$N:$N,0))&lt;"1200","PM","PN")),IF(AC$6="Sun",IF(AC231="","RD",IF(INDEX(Attendance!$O:$O,MATCH($B230&amp;AC$7,Attendance!$N:$N,0))&lt;"1200","RM","RN")),IF(AC231="",IF(AC$7="","",IF(INDEX(Attendance!$I:$I,MATCH($B230&amp;AC$7,Attendance!$N:$N,0))="ABS","AB","UL")),IF(INDEX(Attendance!$O:$O,MATCH($B230&amp;AC$7,Attendance!$N:$N,0))&lt;"1200","M","N")))),"")</f>
        <v>UL</v>
      </c>
      <c r="AD230" s="83" t="str" cm="1">
        <f t="array" ref="AD230">_xlfn.IFNA(IF(OR(VALUE(AD$7&amp;$C$3)=PH),IF(AD231="","PH",IF(INDEX(Attendance!$O:$O,MATCH($B230&amp;AD$7,Attendance!$N:$N,0))&lt;"1200","PM","PN")),IF(AD$6="Sun",IF(AD231="","RD",IF(INDEX(Attendance!$O:$O,MATCH($B230&amp;AD$7,Attendance!$N:$N,0))&lt;"1200","RM","RN")),IF(AD231="",IF(AD$7="","",IF(INDEX(Attendance!$I:$I,MATCH($B230&amp;AD$7,Attendance!$N:$N,0))="ABS","AB","UL")),IF(INDEX(Attendance!$O:$O,MATCH($B230&amp;AD$7,Attendance!$N:$N,0))&lt;"1200","M","N")))),"")</f>
        <v>M</v>
      </c>
      <c r="AE230" s="83" t="str" cm="1">
        <f t="array" ref="AE230">_xlfn.IFNA(IF(OR(VALUE(AE$7&amp;$C$3)=PH),IF(AE231="","PH",IF(INDEX(Attendance!$O:$O,MATCH($B230&amp;AE$7,Attendance!$N:$N,0))&lt;"1200","PM","PN")),IF(AE$6="Sun",IF(AE231="","RD",IF(INDEX(Attendance!$O:$O,MATCH($B230&amp;AE$7,Attendance!$N:$N,0))&lt;"1200","RM","RN")),IF(AE231="",IF(AE$7="","",IF(INDEX(Attendance!$I:$I,MATCH($B230&amp;AE$7,Attendance!$N:$N,0))="ABS","AB","UL")),IF(INDEX(Attendance!$O:$O,MATCH($B230&amp;AE$7,Attendance!$N:$N,0))&lt;"1200","M","N")))),"")</f>
        <v>M</v>
      </c>
      <c r="AF230" s="83" t="str" cm="1">
        <f t="array" ref="AF230">_xlfn.IFNA(IF(OR(VALUE(AF$7&amp;$C$3)=PH),IF(AF231="","PH",IF(INDEX(Attendance!$O:$O,MATCH($B230&amp;AF$7,Attendance!$N:$N,0))&lt;"1200","PM","PN")),IF(AF$6="Sun",IF(AF231="","RD",IF(INDEX(Attendance!$O:$O,MATCH($B230&amp;AF$7,Attendance!$N:$N,0))&lt;"1200","RM","RN")),IF(AF231="",IF(AF$7="","",IF(INDEX(Attendance!$I:$I,MATCH($B230&amp;AF$7,Attendance!$N:$N,0))="ABS","AB","UL")),IF(INDEX(Attendance!$O:$O,MATCH($B230&amp;AF$7,Attendance!$N:$N,0))&lt;"1200","M","N")))),"")</f>
        <v>M</v>
      </c>
      <c r="AG230" s="83" t="str" cm="1">
        <f t="array" ref="AG230">_xlfn.IFNA(IF(OR(VALUE(AG$7&amp;$C$3)=PH),IF(AG231="","PH",IF(INDEX(Attendance!$O:$O,MATCH($B230&amp;AG$7,Attendance!$N:$N,0))&lt;"1200","PM","PN")),IF(AG$6="Sun",IF(AG231="","RD",IF(INDEX(Attendance!$O:$O,MATCH($B230&amp;AG$7,Attendance!$N:$N,0))&lt;"1200","RM","RN")),IF(AG231="",IF(AG$7="","",IF(INDEX(Attendance!$I:$I,MATCH($B230&amp;AG$7,Attendance!$N:$N,0))="ABS","AB","UL")),IF(INDEX(Attendance!$O:$O,MATCH($B230&amp;AG$7,Attendance!$N:$N,0))&lt;"1200","M","N")))),"")</f>
        <v>RD</v>
      </c>
      <c r="AH230" s="83" t="str" cm="1">
        <f t="array" ref="AH230">_xlfn.IFNA(IF(OR(VALUE(AH$7&amp;$C$3)=PH),IF(AH231="","PH",IF(INDEX(Attendance!$O:$O,MATCH($B230&amp;AH$7,Attendance!$N:$N,0))&lt;"1200","PM","PN")),IF(AH$6="Sun",IF(AH231="","RD",IF(INDEX(Attendance!$O:$O,MATCH($B230&amp;AH$7,Attendance!$N:$N,0))&lt;"1200","RM","RN")),IF(AH231="",IF(AH$7="","",IF(INDEX(Attendance!$I:$I,MATCH($B230&amp;AH$7,Attendance!$N:$N,0))="ABS","AB","UL")),IF(INDEX(Attendance!$O:$O,MATCH($B230&amp;AH$7,Attendance!$N:$N,0))&lt;"1200","M","N")))),"")</f>
        <v/>
      </c>
      <c r="AI230" s="83" t="str" cm="1">
        <f t="array" ref="AI230">_xlfn.IFNA(IF(OR(VALUE(AI$7&amp;$C$3)=PH),IF(AI231="","PH",IF(INDEX(Attendance!$O:$O,MATCH($B230&amp;AI$7,Attendance!$N:$N,0))&lt;"1200","PM","PN")),IF(AI$6="Sun",IF(AI231="","RD",IF(INDEX(Attendance!$O:$O,MATCH($B230&amp;AI$7,Attendance!$N:$N,0))&lt;"1200","RM","RN")),IF(AI231="",IF(AI$7="","",IF(INDEX(Attendance!$I:$I,MATCH($B230&amp;AI$7,Attendance!$N:$N,0))="ABS","AB","UL")),IF(INDEX(Attendance!$O:$O,MATCH($B230&amp;AI$7,Attendance!$N:$N,0))&lt;"1200","M","N")))),"")</f>
        <v/>
      </c>
      <c r="AJ230" s="83" t="str" cm="1">
        <f t="array" ref="AJ230">_xlfn.IFNA(IF(OR(VALUE(AJ$7&amp;$C$3)=PH),IF(AJ231="","PH",IF(INDEX(Attendance!$O:$O,MATCH($B230&amp;AJ$7,Attendance!$N:$N,0))&lt;"1200","PM","PN")),IF(AJ$6="Sun",IF(AJ231="","RD",IF(INDEX(Attendance!$O:$O,MATCH($B230&amp;AJ$7,Attendance!$N:$N,0))&lt;"1200","RM","RN")),IF(AJ231="",IF(AJ$7="","",IF(INDEX(Attendance!$I:$I,MATCH($B230&amp;AJ$7,Attendance!$N:$N,0))="ABS","AB","UL")),IF(INDEX(Attendance!$O:$O,MATCH($B230&amp;AJ$7,Attendance!$N:$N,0))&lt;"1200","M","N")))),"")</f>
        <v/>
      </c>
      <c r="AK230" s="258">
        <f>SUM(SUMIF(F230:AJ230,{"M","N","A"},F231:AJ231))</f>
        <v>134</v>
      </c>
      <c r="AL230" s="187">
        <f>SUM(SUMIF(F230:AJ230,{"M","N"},F232:AJ232),SUMIF(F230:AJ230,{"OM","ON"},F231:AJ231))</f>
        <v>45</v>
      </c>
      <c r="AM230" s="187">
        <f>SUM(SUMIF(F230:AJ230,{"PM","PN","RM","RN"},F231:AJ231))</f>
        <v>0</v>
      </c>
      <c r="AN230" s="187">
        <f>SUM(SUMIF(F230:AJ230,{"PM","PN"},F232:AJ232))</f>
        <v>0</v>
      </c>
      <c r="AO230" s="261">
        <f>SUM(F235:AJ235)</f>
        <v>80</v>
      </c>
      <c r="AP230" s="264">
        <f>SUM(F234:AJ234)</f>
        <v>14</v>
      </c>
      <c r="AQ230" s="188">
        <f>IF(D234="",0,SUM(COUNTIFS(F230:AJ230,{"M","N","A","OM","ON","OA","PM","PN","PA","RM","RN","RA"})))</f>
        <v>0</v>
      </c>
      <c r="AR230" s="74">
        <f>COUNTIF(F230:AJ230,"AL")</f>
        <v>0</v>
      </c>
      <c r="AS230" s="74">
        <f>COUNTIF(F230:AJ230,"MC")</f>
        <v>0</v>
      </c>
      <c r="AT230" s="74">
        <f>SUM(COUNTIF(F230:AJ230,{"RPH","PH"}))</f>
        <v>2</v>
      </c>
      <c r="AU230" s="255">
        <f t="shared" ref="AU230" si="41">_xlfn.IFNA(IF($B230="",0,AK230*$AK$5+SUM(AL235:AN235)+SUM(AO230:AP235)+SUM(AQ235:AT235)),"")</f>
        <v>1353.45</v>
      </c>
    </row>
    <row r="231" spans="1:47" s="213" customFormat="1" ht="33" customHeight="1" x14ac:dyDescent="0.35">
      <c r="A231" s="189"/>
      <c r="B231" s="184"/>
      <c r="C231" s="190" t="str">
        <f>_xlfn.IFNA(INDEX(Masterlist!D:D,MATCH(B230,Masterlist!B:B,0)),"")</f>
        <v>IC No. 46</v>
      </c>
      <c r="D231" s="88"/>
      <c r="E231" s="191" t="s">
        <v>174</v>
      </c>
      <c r="F231" s="192">
        <f>IFERROR(IF(F$6="Sun",INDEX(Attendance!$R:$R,MATCH($B230&amp;F$7,Attendance!$N:$N,0)),IF(INDEX(Attendance!$R:$R,MATCH($B230&amp;F$7,Attendance!$N:$N,0))="","",IF(INDEX(Attendance!$R:$R,MATCH($B230&amp;F$7,Attendance!$N:$N,0))&gt;8,8,INDEX(Attendance!$R:$R,MATCH($B230&amp;F$7,Attendance!$N:$N,0))))),"")</f>
        <v>8</v>
      </c>
      <c r="G231" s="192">
        <f>IFERROR(IF(G$6="Sun",INDEX(Attendance!$R:$R,MATCH($B230&amp;G$7,Attendance!$N:$N,0)),IF(INDEX(Attendance!$R:$R,MATCH($B230&amp;G$7,Attendance!$N:$N,0))="","",IF(INDEX(Attendance!$R:$R,MATCH($B230&amp;G$7,Attendance!$N:$N,0))&gt;8,8,INDEX(Attendance!$R:$R,MATCH($B230&amp;G$7,Attendance!$N:$N,0))))),"")</f>
        <v>8</v>
      </c>
      <c r="H231" s="192" t="str">
        <f>IFERROR(IF(H$6="Sun",INDEX(Attendance!$R:$R,MATCH($B230&amp;H$7,Attendance!$N:$N,0)),IF(INDEX(Attendance!$R:$R,MATCH($B230&amp;H$7,Attendance!$N:$N,0))="","",IF(INDEX(Attendance!$R:$R,MATCH($B230&amp;H$7,Attendance!$N:$N,0))&gt;8,8,INDEX(Attendance!$R:$R,MATCH($B230&amp;H$7,Attendance!$N:$N,0))))),"")</f>
        <v/>
      </c>
      <c r="I231" s="192" t="str">
        <f>IFERROR(IF(I$6="Sun",INDEX(Attendance!$R:$R,MATCH($B230&amp;I$7,Attendance!$N:$N,0)),IF(INDEX(Attendance!$R:$R,MATCH($B230&amp;I$7,Attendance!$N:$N,0))="","",IF(INDEX(Attendance!$R:$R,MATCH($B230&amp;I$7,Attendance!$N:$N,0))&gt;8,8,INDEX(Attendance!$R:$R,MATCH($B230&amp;I$7,Attendance!$N:$N,0))))),"")</f>
        <v/>
      </c>
      <c r="J231" s="192">
        <f>IFERROR(IF(J$6="Sun",INDEX(Attendance!$R:$R,MATCH($B230&amp;J$7,Attendance!$N:$N,0)),IF(INDEX(Attendance!$R:$R,MATCH($B230&amp;J$7,Attendance!$N:$N,0))="","",IF(INDEX(Attendance!$R:$R,MATCH($B230&amp;J$7,Attendance!$N:$N,0))&gt;8,8,INDEX(Attendance!$R:$R,MATCH($B230&amp;J$7,Attendance!$N:$N,0))))),"")</f>
        <v>6</v>
      </c>
      <c r="K231" s="192">
        <f>IFERROR(IF(K$6="Sun",INDEX(Attendance!$R:$R,MATCH($B230&amp;K$7,Attendance!$N:$N,0)),IF(INDEX(Attendance!$R:$R,MATCH($B230&amp;K$7,Attendance!$N:$N,0))="","",IF(INDEX(Attendance!$R:$R,MATCH($B230&amp;K$7,Attendance!$N:$N,0))&gt;8,8,INDEX(Attendance!$R:$R,MATCH($B230&amp;K$7,Attendance!$N:$N,0))))),"")</f>
        <v>8</v>
      </c>
      <c r="L231" s="192" t="str">
        <f>IFERROR(IF(L$6="Sun",INDEX(Attendance!$R:$R,MATCH($B230&amp;L$7,Attendance!$N:$N,0)),IF(INDEX(Attendance!$R:$R,MATCH($B230&amp;L$7,Attendance!$N:$N,0))="","",IF(INDEX(Attendance!$R:$R,MATCH($B230&amp;L$7,Attendance!$N:$N,0))&gt;8,8,INDEX(Attendance!$R:$R,MATCH($B230&amp;L$7,Attendance!$N:$N,0))))),"")</f>
        <v/>
      </c>
      <c r="M231" s="192">
        <f>IFERROR(IF(M$6="Sun",INDEX(Attendance!$R:$R,MATCH($B230&amp;M$7,Attendance!$N:$N,0)),IF(INDEX(Attendance!$R:$R,MATCH($B230&amp;M$7,Attendance!$N:$N,0))="","",IF(INDEX(Attendance!$R:$R,MATCH($B230&amp;M$7,Attendance!$N:$N,0))&gt;8,8,INDEX(Attendance!$R:$R,MATCH($B230&amp;M$7,Attendance!$N:$N,0))))),"")</f>
        <v>8</v>
      </c>
      <c r="N231" s="192">
        <f>IFERROR(IF(N$6="Sun",INDEX(Attendance!$R:$R,MATCH($B230&amp;N$7,Attendance!$N:$N,0)),IF(INDEX(Attendance!$R:$R,MATCH($B230&amp;N$7,Attendance!$N:$N,0))="","",IF(INDEX(Attendance!$R:$R,MATCH($B230&amp;N$7,Attendance!$N:$N,0))&gt;8,8,INDEX(Attendance!$R:$R,MATCH($B230&amp;N$7,Attendance!$N:$N,0))))),"")</f>
        <v>8</v>
      </c>
      <c r="O231" s="192">
        <f>IFERROR(IF(O$6="Sun",INDEX(Attendance!$R:$R,MATCH($B230&amp;O$7,Attendance!$N:$N,0)),IF(INDEX(Attendance!$R:$R,MATCH($B230&amp;O$7,Attendance!$N:$N,0))="","",IF(INDEX(Attendance!$R:$R,MATCH($B230&amp;O$7,Attendance!$N:$N,0))&gt;8,8,INDEX(Attendance!$R:$R,MATCH($B230&amp;O$7,Attendance!$N:$N,0))))),"")</f>
        <v>8</v>
      </c>
      <c r="P231" s="192">
        <f>IFERROR(IF(P$6="Sun",INDEX(Attendance!$R:$R,MATCH($B230&amp;P$7,Attendance!$N:$N,0)),IF(INDEX(Attendance!$R:$R,MATCH($B230&amp;P$7,Attendance!$N:$N,0))="","",IF(INDEX(Attendance!$R:$R,MATCH($B230&amp;P$7,Attendance!$N:$N,0))&gt;8,8,INDEX(Attendance!$R:$R,MATCH($B230&amp;P$7,Attendance!$N:$N,0))))),"")</f>
        <v>8</v>
      </c>
      <c r="Q231" s="192" t="str">
        <f>IFERROR(IF(Q$6="Sun",INDEX(Attendance!$R:$R,MATCH($B230&amp;Q$7,Attendance!$N:$N,0)),IF(INDEX(Attendance!$R:$R,MATCH($B230&amp;Q$7,Attendance!$N:$N,0))="","",IF(INDEX(Attendance!$R:$R,MATCH($B230&amp;Q$7,Attendance!$N:$N,0))&gt;8,8,INDEX(Attendance!$R:$R,MATCH($B230&amp;Q$7,Attendance!$N:$N,0))))),"")</f>
        <v/>
      </c>
      <c r="R231" s="192" t="str">
        <f>IFERROR(IF(R$6="Sun",INDEX(Attendance!$R:$R,MATCH($B230&amp;R$7,Attendance!$N:$N,0)),IF(INDEX(Attendance!$R:$R,MATCH($B230&amp;R$7,Attendance!$N:$N,0))="","",IF(INDEX(Attendance!$R:$R,MATCH($B230&amp;R$7,Attendance!$N:$N,0))&gt;8,8,INDEX(Attendance!$R:$R,MATCH($B230&amp;R$7,Attendance!$N:$N,0))))),"")</f>
        <v/>
      </c>
      <c r="S231" s="192" t="str">
        <f>IFERROR(IF(S$6="Sun",INDEX(Attendance!$R:$R,MATCH($B230&amp;S$7,Attendance!$N:$N,0)),IF(INDEX(Attendance!$R:$R,MATCH($B230&amp;S$7,Attendance!$N:$N,0))="","",IF(INDEX(Attendance!$R:$R,MATCH($B230&amp;S$7,Attendance!$N:$N,0))&gt;8,8,INDEX(Attendance!$R:$R,MATCH($B230&amp;S$7,Attendance!$N:$N,0))))),"")</f>
        <v/>
      </c>
      <c r="T231" s="192">
        <f>IFERROR(IF(T$6="Sun",INDEX(Attendance!$R:$R,MATCH($B230&amp;T$7,Attendance!$N:$N,0)),IF(INDEX(Attendance!$R:$R,MATCH($B230&amp;T$7,Attendance!$N:$N,0))="","",IF(INDEX(Attendance!$R:$R,MATCH($B230&amp;T$7,Attendance!$N:$N,0))&gt;8,8,INDEX(Attendance!$R:$R,MATCH($B230&amp;T$7,Attendance!$N:$N,0))))),"")</f>
        <v>8</v>
      </c>
      <c r="U231" s="192">
        <f>IFERROR(IF(U$6="Sun",INDEX(Attendance!$R:$R,MATCH($B230&amp;U$7,Attendance!$N:$N,0)),IF(INDEX(Attendance!$R:$R,MATCH($B230&amp;U$7,Attendance!$N:$N,0))="","",IF(INDEX(Attendance!$R:$R,MATCH($B230&amp;U$7,Attendance!$N:$N,0))&gt;8,8,INDEX(Attendance!$R:$R,MATCH($B230&amp;U$7,Attendance!$N:$N,0))))),"")</f>
        <v>8</v>
      </c>
      <c r="V231" s="192">
        <f>IFERROR(IF(V$6="Sun",INDEX(Attendance!$R:$R,MATCH($B230&amp;V$7,Attendance!$N:$N,0)),IF(INDEX(Attendance!$R:$R,MATCH($B230&amp;V$7,Attendance!$N:$N,0))="","",IF(INDEX(Attendance!$R:$R,MATCH($B230&amp;V$7,Attendance!$N:$N,0))&gt;8,8,INDEX(Attendance!$R:$R,MATCH($B230&amp;V$7,Attendance!$N:$N,0))))),"")</f>
        <v>8</v>
      </c>
      <c r="W231" s="192">
        <f>IFERROR(IF(W$6="Sun",INDEX(Attendance!$R:$R,MATCH($B230&amp;W$7,Attendance!$N:$N,0)),IF(INDEX(Attendance!$R:$R,MATCH($B230&amp;W$7,Attendance!$N:$N,0))="","",IF(INDEX(Attendance!$R:$R,MATCH($B230&amp;W$7,Attendance!$N:$N,0))&gt;8,8,INDEX(Attendance!$R:$R,MATCH($B230&amp;W$7,Attendance!$N:$N,0))))),"")</f>
        <v>8</v>
      </c>
      <c r="X231" s="192">
        <f>IFERROR(IF(X$6="Sun",INDEX(Attendance!$R:$R,MATCH($B230&amp;X$7,Attendance!$N:$N,0)),IF(INDEX(Attendance!$R:$R,MATCH($B230&amp;X$7,Attendance!$N:$N,0))="","",IF(INDEX(Attendance!$R:$R,MATCH($B230&amp;X$7,Attendance!$N:$N,0))&gt;8,8,INDEX(Attendance!$R:$R,MATCH($B230&amp;X$7,Attendance!$N:$N,0))))),"")</f>
        <v>8</v>
      </c>
      <c r="Y231" s="192">
        <f>IFERROR(IF(Y$6="Sun",INDEX(Attendance!$R:$R,MATCH($B230&amp;Y$7,Attendance!$N:$N,0)),IF(INDEX(Attendance!$R:$R,MATCH($B230&amp;Y$7,Attendance!$N:$N,0))="","",IF(INDEX(Attendance!$R:$R,MATCH($B230&amp;Y$7,Attendance!$N:$N,0))&gt;8,8,INDEX(Attendance!$R:$R,MATCH($B230&amp;Y$7,Attendance!$N:$N,0))))),"")</f>
        <v>8</v>
      </c>
      <c r="Z231" s="192" t="str">
        <f>IFERROR(IF(Z$6="Sun",INDEX(Attendance!$R:$R,MATCH($B230&amp;Z$7,Attendance!$N:$N,0)),IF(INDEX(Attendance!$R:$R,MATCH($B230&amp;Z$7,Attendance!$N:$N,0))="","",IF(INDEX(Attendance!$R:$R,MATCH($B230&amp;Z$7,Attendance!$N:$N,0))&gt;8,8,INDEX(Attendance!$R:$R,MATCH($B230&amp;Z$7,Attendance!$N:$N,0))))),"")</f>
        <v/>
      </c>
      <c r="AA231" s="192" t="str">
        <f>IFERROR(IF(AA$6="Sun",INDEX(Attendance!$R:$R,MATCH($B230&amp;AA$7,Attendance!$N:$N,0)),IF(INDEX(Attendance!$R:$R,MATCH($B230&amp;AA$7,Attendance!$N:$N,0))="","",IF(INDEX(Attendance!$R:$R,MATCH($B230&amp;AA$7,Attendance!$N:$N,0))&gt;8,8,INDEX(Attendance!$R:$R,MATCH($B230&amp;AA$7,Attendance!$N:$N,0))))),"")</f>
        <v/>
      </c>
      <c r="AB231" s="192" t="str">
        <f>IFERROR(IF(AB$6="Sun",INDEX(Attendance!$R:$R,MATCH($B230&amp;AB$7,Attendance!$N:$N,0)),IF(INDEX(Attendance!$R:$R,MATCH($B230&amp;AB$7,Attendance!$N:$N,0))="","",IF(INDEX(Attendance!$R:$R,MATCH($B230&amp;AB$7,Attendance!$N:$N,0))&gt;8,8,INDEX(Attendance!$R:$R,MATCH($B230&amp;AB$7,Attendance!$N:$N,0))))),"")</f>
        <v/>
      </c>
      <c r="AC231" s="192" t="str">
        <f>IFERROR(IF(AC$6="Sun",INDEX(Attendance!$R:$R,MATCH($B230&amp;AC$7,Attendance!$N:$N,0)),IF(INDEX(Attendance!$R:$R,MATCH($B230&amp;AC$7,Attendance!$N:$N,0))="","",IF(INDEX(Attendance!$R:$R,MATCH($B230&amp;AC$7,Attendance!$N:$N,0))&gt;8,8,INDEX(Attendance!$R:$R,MATCH($B230&amp;AC$7,Attendance!$N:$N,0))))),"")</f>
        <v/>
      </c>
      <c r="AD231" s="192">
        <f>IFERROR(IF(AD$6="Sun",INDEX(Attendance!$R:$R,MATCH($B230&amp;AD$7,Attendance!$N:$N,0)),IF(INDEX(Attendance!$R:$R,MATCH($B230&amp;AD$7,Attendance!$N:$N,0))="","",IF(INDEX(Attendance!$R:$R,MATCH($B230&amp;AD$7,Attendance!$N:$N,0))&gt;8,8,INDEX(Attendance!$R:$R,MATCH($B230&amp;AD$7,Attendance!$N:$N,0))))),"")</f>
        <v>8</v>
      </c>
      <c r="AE231" s="192">
        <f>IFERROR(IF(AE$6="Sun",INDEX(Attendance!$R:$R,MATCH($B230&amp;AE$7,Attendance!$N:$N,0)),IF(INDEX(Attendance!$R:$R,MATCH($B230&amp;AE$7,Attendance!$N:$N,0))="","",IF(INDEX(Attendance!$R:$R,MATCH($B230&amp;AE$7,Attendance!$N:$N,0))&gt;8,8,INDEX(Attendance!$R:$R,MATCH($B230&amp;AE$7,Attendance!$N:$N,0))))),"")</f>
        <v>8</v>
      </c>
      <c r="AF231" s="192">
        <f>IFERROR(IF(AF$6="Sun",INDEX(Attendance!$R:$R,MATCH($B230&amp;AF$7,Attendance!$N:$N,0)),IF(INDEX(Attendance!$R:$R,MATCH($B230&amp;AF$7,Attendance!$N:$N,0))="","",IF(INDEX(Attendance!$R:$R,MATCH($B230&amp;AF$7,Attendance!$N:$N,0))&gt;8,8,INDEX(Attendance!$R:$R,MATCH($B230&amp;AF$7,Attendance!$N:$N,0))))),"")</f>
        <v>8</v>
      </c>
      <c r="AG231" s="192" t="str">
        <f>IFERROR(IF(AG$6="Sun",INDEX(Attendance!$R:$R,MATCH($B230&amp;AG$7,Attendance!$N:$N,0)),IF(INDEX(Attendance!$R:$R,MATCH($B230&amp;AG$7,Attendance!$N:$N,0))="","",IF(INDEX(Attendance!$R:$R,MATCH($B230&amp;AG$7,Attendance!$N:$N,0))&gt;8,8,INDEX(Attendance!$R:$R,MATCH($B230&amp;AG$7,Attendance!$N:$N,0))))),"")</f>
        <v/>
      </c>
      <c r="AH231" s="192" t="str">
        <f>IFERROR(IF(AH$6="Sun",INDEX(Attendance!$R:$R,MATCH($B230&amp;AH$7,Attendance!$N:$N,0)),IF(INDEX(Attendance!$R:$R,MATCH($B230&amp;AH$7,Attendance!$N:$N,0))="","",IF(INDEX(Attendance!$R:$R,MATCH($B230&amp;AH$7,Attendance!$N:$N,0))&gt;8,8,INDEX(Attendance!$R:$R,MATCH($B230&amp;AH$7,Attendance!$N:$N,0))))),"")</f>
        <v/>
      </c>
      <c r="AI231" s="192" t="str">
        <f>IFERROR(IF(AI$6="Sun",INDEX(Attendance!$R:$R,MATCH($B230&amp;AI$7,Attendance!$N:$N,0)),IF(INDEX(Attendance!$R:$R,MATCH($B230&amp;AI$7,Attendance!$N:$N,0))="","",IF(INDEX(Attendance!$R:$R,MATCH($B230&amp;AI$7,Attendance!$N:$N,0))&gt;8,8,INDEX(Attendance!$R:$R,MATCH($B230&amp;AI$7,Attendance!$N:$N,0))))),"")</f>
        <v/>
      </c>
      <c r="AJ231" s="192" t="str">
        <f>IFERROR(IF(AJ$6="Sun",INDEX(Attendance!$R:$R,MATCH($B230&amp;AJ$7,Attendance!$N:$N,0)),IF(INDEX(Attendance!$R:$R,MATCH($B230&amp;AJ$7,Attendance!$N:$N,0))="","",IF(INDEX(Attendance!$R:$R,MATCH($B230&amp;AJ$7,Attendance!$N:$N,0))&gt;8,8,INDEX(Attendance!$R:$R,MATCH($B230&amp;AJ$7,Attendance!$N:$N,0))))),"")</f>
        <v/>
      </c>
      <c r="AK231" s="259"/>
      <c r="AL231" s="193">
        <f>ROUND((IF($C235="",Basic,MID($C235,FIND("RM",$C235)+3,4))+$AP230+$AQ235)/WorkDays/WorkHours*AL$6,4)</f>
        <v>8.7547999999999995</v>
      </c>
      <c r="AM231" s="193">
        <f>ROUND((IF($C235="",Basic,MID($C235,FIND("RM",$C235)+3,4))+$AP230+$AQ235)/WorkDays/WorkHours*AM$6,4)</f>
        <v>11.6731</v>
      </c>
      <c r="AN231" s="193">
        <f>ROUND((IF($C235="",Basic,MID($C235,FIND("RM",$C235)+3,4))+$AP230+$AQ235)/WorkDays/WorkHours*AN$6,4)</f>
        <v>17.509599999999999</v>
      </c>
      <c r="AO231" s="262"/>
      <c r="AP231" s="265"/>
      <c r="AQ231" s="86"/>
      <c r="AR231" s="194"/>
      <c r="AS231" s="194"/>
      <c r="AT231" s="194"/>
      <c r="AU231" s="256"/>
    </row>
    <row r="232" spans="1:47" s="213" customFormat="1" ht="33" customHeight="1" x14ac:dyDescent="0.35">
      <c r="A232" s="189"/>
      <c r="B232" s="184"/>
      <c r="C232" s="195" t="str">
        <f>_xlfn.IFNA(INDEX(Masterlist!E:E,MATCH(B230,Masterlist!B:B,0)),"")</f>
        <v>Phone No. 46</v>
      </c>
      <c r="D232" s="1"/>
      <c r="E232" s="196" t="s">
        <v>175</v>
      </c>
      <c r="F232" s="197">
        <f>IFERROR(IF(F$6="Sun","",IF(INDEX(Attendance!$S:$S,MATCH($B230&amp;F$7,Attendance!$N:$N,0))=TRUE,"",IF(F231&lt;8,"",INDEX(Attendance!$G:$G,MATCH($B230&amp;F$7,Attendance!$N:$N,0))))),"")</f>
        <v>2</v>
      </c>
      <c r="G232" s="197">
        <f>IFERROR(IF(G$6="Sun","",IF(INDEX(Attendance!$S:$S,MATCH($B230&amp;G$7,Attendance!$N:$N,0))=TRUE,"",IF(G231&lt;8,"",INDEX(Attendance!$G:$G,MATCH($B230&amp;G$7,Attendance!$N:$N,0))))),"")</f>
        <v>2</v>
      </c>
      <c r="H232" s="197">
        <f>IFERROR(IF(H$6="Sun","",IF(INDEX(Attendance!$S:$S,MATCH($B230&amp;H$7,Attendance!$N:$N,0))=TRUE,"",IF(H231&lt;8,"",INDEX(Attendance!$G:$G,MATCH($B230&amp;H$7,Attendance!$N:$N,0))))),"")</f>
        <v>0</v>
      </c>
      <c r="I232" s="197">
        <f>IFERROR(IF(I$6="Sun","",IF(INDEX(Attendance!$S:$S,MATCH($B230&amp;I$7,Attendance!$N:$N,0))=TRUE,"",IF(I231&lt;8,"",INDEX(Attendance!$G:$G,MATCH($B230&amp;I$7,Attendance!$N:$N,0))))),"")</f>
        <v>0</v>
      </c>
      <c r="J232" s="197" t="str">
        <f>IFERROR(IF(J$6="Sun","",IF(INDEX(Attendance!$S:$S,MATCH($B230&amp;J$7,Attendance!$N:$N,0))=TRUE,"",IF(J231&lt;8,"",INDEX(Attendance!$G:$G,MATCH($B230&amp;J$7,Attendance!$N:$N,0))))),"")</f>
        <v/>
      </c>
      <c r="K232" s="197">
        <f>IFERROR(IF(K$6="Sun","",IF(INDEX(Attendance!$S:$S,MATCH($B230&amp;K$7,Attendance!$N:$N,0))=TRUE,"",IF(K231&lt;8,"",INDEX(Attendance!$G:$G,MATCH($B230&amp;K$7,Attendance!$N:$N,0))))),"")</f>
        <v>2</v>
      </c>
      <c r="L232" s="197" t="str">
        <f>IFERROR(IF(L$6="Sun","",IF(INDEX(Attendance!$S:$S,MATCH($B230&amp;L$7,Attendance!$N:$N,0))=TRUE,"",IF(L231&lt;8,"",INDEX(Attendance!$G:$G,MATCH($B230&amp;L$7,Attendance!$N:$N,0))))),"")</f>
        <v/>
      </c>
      <c r="M232" s="197">
        <f>IFERROR(IF(M$6="Sun","",IF(INDEX(Attendance!$S:$S,MATCH($B230&amp;M$7,Attendance!$N:$N,0))=TRUE,"",IF(M231&lt;8,"",INDEX(Attendance!$G:$G,MATCH($B230&amp;M$7,Attendance!$N:$N,0))))),"")</f>
        <v>3</v>
      </c>
      <c r="N232" s="197">
        <f>IFERROR(IF(N$6="Sun","",IF(INDEX(Attendance!$S:$S,MATCH($B230&amp;N$7,Attendance!$N:$N,0))=TRUE,"",IF(N231&lt;8,"",INDEX(Attendance!$G:$G,MATCH($B230&amp;N$7,Attendance!$N:$N,0))))),"")</f>
        <v>3</v>
      </c>
      <c r="O232" s="197">
        <f>IFERROR(IF(O$6="Sun","",IF(INDEX(Attendance!$S:$S,MATCH($B230&amp;O$7,Attendance!$N:$N,0))=TRUE,"",IF(O231&lt;8,"",INDEX(Attendance!$G:$G,MATCH($B230&amp;O$7,Attendance!$N:$N,0))))),"")</f>
        <v>3</v>
      </c>
      <c r="P232" s="197">
        <f>IFERROR(IF(P$6="Sun","",IF(INDEX(Attendance!$S:$S,MATCH($B230&amp;P$7,Attendance!$N:$N,0))=TRUE,"",IF(P231&lt;8,"",INDEX(Attendance!$G:$G,MATCH($B230&amp;P$7,Attendance!$N:$N,0))))),"")</f>
        <v>3</v>
      </c>
      <c r="Q232" s="197">
        <f>IFERROR(IF(Q$6="Sun","",IF(INDEX(Attendance!$S:$S,MATCH($B230&amp;Q$7,Attendance!$N:$N,0))=TRUE,"",IF(Q231&lt;8,"",INDEX(Attendance!$G:$G,MATCH($B230&amp;Q$7,Attendance!$N:$N,0))))),"")</f>
        <v>0</v>
      </c>
      <c r="R232" s="197">
        <f>IFERROR(IF(R$6="Sun","",IF(INDEX(Attendance!$S:$S,MATCH($B230&amp;R$7,Attendance!$N:$N,0))=TRUE,"",IF(R231&lt;8,"",INDEX(Attendance!$G:$G,MATCH($B230&amp;R$7,Attendance!$N:$N,0))))),"")</f>
        <v>0</v>
      </c>
      <c r="S232" s="197" t="str">
        <f>IFERROR(IF(S$6="Sun","",IF(INDEX(Attendance!$S:$S,MATCH($B230&amp;S$7,Attendance!$N:$N,0))=TRUE,"",IF(S231&lt;8,"",INDEX(Attendance!$G:$G,MATCH($B230&amp;S$7,Attendance!$N:$N,0))))),"")</f>
        <v/>
      </c>
      <c r="T232" s="197">
        <f>IFERROR(IF(T$6="Sun","",IF(INDEX(Attendance!$S:$S,MATCH($B230&amp;T$7,Attendance!$N:$N,0))=TRUE,"",IF(T231&lt;8,"",INDEX(Attendance!$G:$G,MATCH($B230&amp;T$7,Attendance!$N:$N,0))))),"")</f>
        <v>3</v>
      </c>
      <c r="U232" s="197">
        <f>IFERROR(IF(U$6="Sun","",IF(INDEX(Attendance!$S:$S,MATCH($B230&amp;U$7,Attendance!$N:$N,0))=TRUE,"",IF(U231&lt;8,"",INDEX(Attendance!$G:$G,MATCH($B230&amp;U$7,Attendance!$N:$N,0))))),"")</f>
        <v>3</v>
      </c>
      <c r="V232" s="197">
        <f>IFERROR(IF(V$6="Sun","",IF(INDEX(Attendance!$S:$S,MATCH($B230&amp;V$7,Attendance!$N:$N,0))=TRUE,"",IF(V231&lt;8,"",INDEX(Attendance!$G:$G,MATCH($B230&amp;V$7,Attendance!$N:$N,0))))),"")</f>
        <v>3</v>
      </c>
      <c r="W232" s="197">
        <f>IFERROR(IF(W$6="Sun","",IF(INDEX(Attendance!$S:$S,MATCH($B230&amp;W$7,Attendance!$N:$N,0))=TRUE,"",IF(W231&lt;8,"",INDEX(Attendance!$G:$G,MATCH($B230&amp;W$7,Attendance!$N:$N,0))))),"")</f>
        <v>3</v>
      </c>
      <c r="X232" s="197">
        <f>IFERROR(IF(X$6="Sun","",IF(INDEX(Attendance!$S:$S,MATCH($B230&amp;X$7,Attendance!$N:$N,0))=TRUE,"",IF(X231&lt;8,"",INDEX(Attendance!$G:$G,MATCH($B230&amp;X$7,Attendance!$N:$N,0))))),"")</f>
        <v>3</v>
      </c>
      <c r="Y232" s="197">
        <f>IFERROR(IF(Y$6="Sun","",IF(INDEX(Attendance!$S:$S,MATCH($B230&amp;Y$7,Attendance!$N:$N,0))=TRUE,"",IF(Y231&lt;8,"",INDEX(Attendance!$G:$G,MATCH($B230&amp;Y$7,Attendance!$N:$N,0))))),"")</f>
        <v>3</v>
      </c>
      <c r="Z232" s="197" t="str">
        <f>IFERROR(IF(Z$6="Sun","",IF(INDEX(Attendance!$S:$S,MATCH($B230&amp;Z$7,Attendance!$N:$N,0))=TRUE,"",IF(Z231&lt;8,"",INDEX(Attendance!$G:$G,MATCH($B230&amp;Z$7,Attendance!$N:$N,0))))),"")</f>
        <v/>
      </c>
      <c r="AA232" s="197">
        <f>IFERROR(IF(AA$6="Sun","",IF(INDEX(Attendance!$S:$S,MATCH($B230&amp;AA$7,Attendance!$N:$N,0))=TRUE,"",IF(AA231&lt;8,"",INDEX(Attendance!$G:$G,MATCH($B230&amp;AA$7,Attendance!$N:$N,0))))),"")</f>
        <v>0</v>
      </c>
      <c r="AB232" s="197">
        <f>IFERROR(IF(AB$6="Sun","",IF(INDEX(Attendance!$S:$S,MATCH($B230&amp;AB$7,Attendance!$N:$N,0))=TRUE,"",IF(AB231&lt;8,"",INDEX(Attendance!$G:$G,MATCH($B230&amp;AB$7,Attendance!$N:$N,0))))),"")</f>
        <v>0</v>
      </c>
      <c r="AC232" s="197" t="str">
        <f>IFERROR(IF(AC$6="Sun","",IF(INDEX(Attendance!$S:$S,MATCH($B230&amp;AC$7,Attendance!$N:$N,0))=TRUE,"",IF(AC231&lt;8,"",INDEX(Attendance!$G:$G,MATCH($B230&amp;AC$7,Attendance!$N:$N,0))))),"")</f>
        <v/>
      </c>
      <c r="AD232" s="197">
        <f>IFERROR(IF(AD$6="Sun","",IF(INDEX(Attendance!$S:$S,MATCH($B230&amp;AD$7,Attendance!$N:$N,0))=TRUE,"",IF(AD231&lt;8,"",INDEX(Attendance!$G:$G,MATCH($B230&amp;AD$7,Attendance!$N:$N,0))))),"")</f>
        <v>3</v>
      </c>
      <c r="AE232" s="197">
        <f>IFERROR(IF(AE$6="Sun","",IF(INDEX(Attendance!$S:$S,MATCH($B230&amp;AE$7,Attendance!$N:$N,0))=TRUE,"",IF(AE231&lt;8,"",INDEX(Attendance!$G:$G,MATCH($B230&amp;AE$7,Attendance!$N:$N,0))))),"")</f>
        <v>3</v>
      </c>
      <c r="AF232" s="197">
        <f>IFERROR(IF(AF$6="Sun","",IF(INDEX(Attendance!$S:$S,MATCH($B230&amp;AF$7,Attendance!$N:$N,0))=TRUE,"",IF(AF231&lt;8,"",INDEX(Attendance!$G:$G,MATCH($B230&amp;AF$7,Attendance!$N:$N,0))))),"")</f>
        <v>3</v>
      </c>
      <c r="AG232" s="197" t="str">
        <f>IFERROR(IF(AG$6="Sun","",IF(INDEX(Attendance!$S:$S,MATCH($B230&amp;AG$7,Attendance!$N:$N,0))=TRUE,"",IF(AG231&lt;8,"",INDEX(Attendance!$G:$G,MATCH($B230&amp;AG$7,Attendance!$N:$N,0))))),"")</f>
        <v/>
      </c>
      <c r="AH232" s="197" t="str">
        <f>IFERROR(IF(AH$6="Sun","",IF(INDEX(Attendance!$S:$S,MATCH($B230&amp;AH$7,Attendance!$N:$N,0))=TRUE,"",IF(AH231&lt;8,"",INDEX(Attendance!$G:$G,MATCH($B230&amp;AH$7,Attendance!$N:$N,0))))),"")</f>
        <v/>
      </c>
      <c r="AI232" s="197" t="str">
        <f>IFERROR(IF(AI$6="Sun","",IF(INDEX(Attendance!$S:$S,MATCH($B230&amp;AI$7,Attendance!$N:$N,0))=TRUE,"",IF(AI231&lt;8,"",INDEX(Attendance!$G:$G,MATCH($B230&amp;AI$7,Attendance!$N:$N,0))))),"")</f>
        <v/>
      </c>
      <c r="AJ232" s="197" t="str">
        <f>IFERROR(IF(AJ$6="Sun","",IF(INDEX(Attendance!$S:$S,MATCH($B230&amp;AJ$7,Attendance!$N:$N,0))=TRUE,"",IF(AJ231&lt;8,"",INDEX(Attendance!$G:$G,MATCH($B230&amp;AJ$7,Attendance!$N:$N,0))))),"")</f>
        <v/>
      </c>
      <c r="AK232" s="259"/>
      <c r="AL232" s="198"/>
      <c r="AM232" s="198"/>
      <c r="AN232" s="198"/>
      <c r="AO232" s="262"/>
      <c r="AP232" s="265"/>
      <c r="AQ232" s="86"/>
      <c r="AR232" s="194"/>
      <c r="AS232" s="194"/>
      <c r="AT232" s="194"/>
      <c r="AU232" s="256"/>
    </row>
    <row r="233" spans="1:47" s="213" customFormat="1" ht="33" customHeight="1" x14ac:dyDescent="0.35">
      <c r="A233" s="189"/>
      <c r="B233" s="184"/>
      <c r="C233" s="195" t="str">
        <f>_xlfn.IFNA(INDEX(Masterlist!F:F,MATCH(B230,Masterlist!B:B,0)),"")</f>
        <v>Acc No. 46 Bank Code 46</v>
      </c>
      <c r="D233" s="88"/>
      <c r="E233" s="196"/>
      <c r="F233" s="199"/>
      <c r="G233" s="200"/>
      <c r="H233" s="192"/>
      <c r="I233" s="192"/>
      <c r="J233" s="192"/>
      <c r="K233" s="192"/>
      <c r="L233" s="192"/>
      <c r="M233" s="192"/>
      <c r="N233" s="192"/>
      <c r="O233" s="192"/>
      <c r="P233" s="192"/>
      <c r="Q233" s="201"/>
      <c r="R233" s="201"/>
      <c r="S233" s="192"/>
      <c r="T233" s="192"/>
      <c r="U233" s="192"/>
      <c r="V233" s="192"/>
      <c r="W233" s="192"/>
      <c r="X233" s="192"/>
      <c r="Y233" s="192"/>
      <c r="Z233" s="192"/>
      <c r="AA233" s="192"/>
      <c r="AB233" s="192"/>
      <c r="AC233" s="192"/>
      <c r="AD233" s="192"/>
      <c r="AE233" s="192"/>
      <c r="AF233" s="192"/>
      <c r="AG233" s="192"/>
      <c r="AH233" s="192"/>
      <c r="AI233" s="192"/>
      <c r="AJ233" s="192"/>
      <c r="AK233" s="259"/>
      <c r="AL233" s="198"/>
      <c r="AM233" s="198"/>
      <c r="AN233" s="198"/>
      <c r="AO233" s="262"/>
      <c r="AP233" s="265"/>
      <c r="AQ233" s="86"/>
      <c r="AR233" s="194"/>
      <c r="AS233" s="194"/>
      <c r="AT233" s="194"/>
      <c r="AU233" s="256"/>
    </row>
    <row r="234" spans="1:47" s="213" customFormat="1" ht="33" customHeight="1" x14ac:dyDescent="0.35">
      <c r="A234" s="189"/>
      <c r="B234" s="184"/>
      <c r="C234" s="202">
        <f>_xlfn.IFNA(INDEX(Masterlist!I:I,MATCH(B230,Masterlist!B:B,0)),"")</f>
        <v>44158</v>
      </c>
      <c r="D234" s="226" t="str">
        <f>_xlfn.IFNA(IF(INDEX(Attendance!H:H,MATCH(B230,Attendance!$A:$A,0))="VMI","SCOPE ALLW",""),"")</f>
        <v/>
      </c>
      <c r="E234" s="196" t="s">
        <v>13</v>
      </c>
      <c r="F234" s="203">
        <f>IFERROR(IF(AND(RIGHT(F230,1)="N",VALUE(F231)&gt;=8),Database!$I$3,""),"")</f>
        <v>2</v>
      </c>
      <c r="G234" s="192">
        <f>IFERROR(IF(AND(RIGHT(G230,1)="N",VALUE(G231)&gt;=8),Database!$I$3,""),"")</f>
        <v>2</v>
      </c>
      <c r="H234" s="199" t="str">
        <f>IFERROR(IF(AND(RIGHT(H230,1)="N",VALUE(H231)&gt;=8),Database!$I$3,""),"")</f>
        <v/>
      </c>
      <c r="I234" s="192" t="str">
        <f>IFERROR(IF(AND(RIGHT(I230,1)="N",VALUE(I231)&gt;=8),Database!$I$3,""),"")</f>
        <v/>
      </c>
      <c r="J234" s="192" t="str">
        <f>IFERROR(IF(AND(RIGHT(J230,1)="N",VALUE(J231)&gt;=8),Database!$I$3,""),"")</f>
        <v/>
      </c>
      <c r="K234" s="192">
        <f>IFERROR(IF(AND(RIGHT(K230,1)="N",VALUE(K231)&gt;=8),Database!$I$3,""),"")</f>
        <v>2</v>
      </c>
      <c r="L234" s="192" t="str">
        <f>IFERROR(IF(AND(RIGHT(L230,1)="N",VALUE(L231)&gt;=8),Database!$I$3,""),"")</f>
        <v/>
      </c>
      <c r="M234" s="192">
        <f>IFERROR(IF(AND(RIGHT(M230,1)="N",VALUE(M231)&gt;=8),Database!$I$3,""),"")</f>
        <v>2</v>
      </c>
      <c r="N234" s="192">
        <f>IFERROR(IF(AND(RIGHT(N230,1)="N",VALUE(N231)&gt;=8),Database!$I$3,""),"")</f>
        <v>2</v>
      </c>
      <c r="O234" s="192">
        <f>IFERROR(IF(AND(RIGHT(O230,1)="N",VALUE(O231)&gt;=8),Database!$I$3,""),"")</f>
        <v>2</v>
      </c>
      <c r="P234" s="192">
        <f>IFERROR(IF(AND(RIGHT(P230,1)="N",VALUE(P231)&gt;=8),Database!$I$3,""),"")</f>
        <v>2</v>
      </c>
      <c r="Q234" s="192" t="str">
        <f>IFERROR(IF(AND(RIGHT(Q230,1)="N",VALUE(Q231)&gt;=8),Database!$I$3,""),"")</f>
        <v/>
      </c>
      <c r="R234" s="192" t="str">
        <f>IFERROR(IF(AND(RIGHT(R230,1)="N",VALUE(R231)&gt;=8),Database!$I$3,""),"")</f>
        <v/>
      </c>
      <c r="S234" s="192" t="str">
        <f>IFERROR(IF(AND(RIGHT(S230,1)="N",VALUE(S231)&gt;=8),Database!$I$3,""),"")</f>
        <v/>
      </c>
      <c r="T234" s="192" t="str">
        <f>IFERROR(IF(AND(RIGHT(T230,1)="N",VALUE(T231)&gt;=8),Database!$I$3,""),"")</f>
        <v/>
      </c>
      <c r="U234" s="192" t="str">
        <f>IFERROR(IF(AND(RIGHT(U230,1)="N",VALUE(U231)&gt;=8),Database!$I$3,""),"")</f>
        <v/>
      </c>
      <c r="V234" s="192" t="str">
        <f>IFERROR(IF(AND(RIGHT(V230,1)="N",VALUE(V231)&gt;=8),Database!$I$3,""),"")</f>
        <v/>
      </c>
      <c r="W234" s="192" t="str">
        <f>IFERROR(IF(AND(RIGHT(W230,1)="N",VALUE(W231)&gt;=8),Database!$I$3,""),"")</f>
        <v/>
      </c>
      <c r="X234" s="192" t="str">
        <f>IFERROR(IF(AND(RIGHT(X230,1)="N",VALUE(X231)&gt;=8),Database!$I$3,""),"")</f>
        <v/>
      </c>
      <c r="Y234" s="192" t="str">
        <f>IFERROR(IF(AND(RIGHT(Y230,1)="N",VALUE(Y231)&gt;=8),Database!$I$3,""),"")</f>
        <v/>
      </c>
      <c r="Z234" s="192" t="str">
        <f>IFERROR(IF(AND(RIGHT(Z230,1)="N",VALUE(Z231)&gt;=8),Database!$I$3,""),"")</f>
        <v/>
      </c>
      <c r="AA234" s="192" t="str">
        <f>IFERROR(IF(AND(RIGHT(AA230,1)="N",VALUE(AA231)&gt;=8),Database!$I$3,""),"")</f>
        <v/>
      </c>
      <c r="AB234" s="192" t="str">
        <f>IFERROR(IF(AND(RIGHT(AB230,1)="N",VALUE(AB231)&gt;=8),Database!$I$3,""),"")</f>
        <v/>
      </c>
      <c r="AC234" s="192" t="str">
        <f>IFERROR(IF(AND(RIGHT(AC230,1)="N",VALUE(AC231)&gt;=8),Database!$I$3,""),"")</f>
        <v/>
      </c>
      <c r="AD234" s="192" t="str">
        <f>IFERROR(IF(AND(RIGHT(AD230,1)="N",VALUE(AD231)&gt;=8),Database!$I$3,""),"")</f>
        <v/>
      </c>
      <c r="AE234" s="192" t="str">
        <f>IFERROR(IF(AND(RIGHT(AE230,1)="N",VALUE(AE231)&gt;=8),Database!$I$3,""),"")</f>
        <v/>
      </c>
      <c r="AF234" s="192" t="str">
        <f>IFERROR(IF(AND(RIGHT(AF230,1)="N",VALUE(AF231)&gt;=8),Database!$I$3,""),"")</f>
        <v/>
      </c>
      <c r="AG234" s="192" t="str">
        <f>IFERROR(IF(AND(RIGHT(AG230,1)="N",VALUE(AG231)&gt;=8),Database!$I$3,""),"")</f>
        <v/>
      </c>
      <c r="AH234" s="192" t="str">
        <f>IFERROR(IF(AND(RIGHT(AH230,1)="N",VALUE(AH231)&gt;=8),Database!$I$3,""),"")</f>
        <v/>
      </c>
      <c r="AI234" s="192" t="str">
        <f>IFERROR(IF(AND(RIGHT(AI230,1)="N",VALUE(AI231)&gt;=8),Database!$I$3,""),"")</f>
        <v/>
      </c>
      <c r="AJ234" s="192" t="str">
        <f>IFERROR(IF(AND(RIGHT(AJ230,1)="N",VALUE(AJ231)&gt;=8),Database!$I$3,""),"")</f>
        <v/>
      </c>
      <c r="AK234" s="259"/>
      <c r="AL234" s="204"/>
      <c r="AM234" s="198"/>
      <c r="AN234" s="198"/>
      <c r="AO234" s="262"/>
      <c r="AP234" s="265"/>
      <c r="AQ234" s="86"/>
      <c r="AR234" s="194"/>
      <c r="AS234" s="194"/>
      <c r="AT234" s="194"/>
      <c r="AU234" s="256"/>
    </row>
    <row r="235" spans="1:47" s="213" customFormat="1" ht="33" customHeight="1" thickBot="1" x14ac:dyDescent="0.4">
      <c r="A235" s="189"/>
      <c r="B235" s="205"/>
      <c r="C235" s="222"/>
      <c r="D235" s="28"/>
      <c r="E235" s="206" t="s">
        <v>176</v>
      </c>
      <c r="F235" s="207">
        <f>IFERROR(IF(INDEX(Attendance!$T:$T,MATCH($B230&amp;F$7,Attendance!$N:$N,0))=TRUE,"L",IF(SUM(F231:F232)&gt;=10,5,"")),"")</f>
        <v>5</v>
      </c>
      <c r="G235" s="207">
        <f>IFERROR(IF(INDEX(Attendance!$T:$T,MATCH($B230&amp;G$7,Attendance!$N:$N,0))=TRUE,"L",IF(SUM(G231:G232)&gt;=10,5,"")),"")</f>
        <v>5</v>
      </c>
      <c r="H235" s="208" t="str">
        <f>IFERROR(IF(INDEX(Attendance!$T:$T,MATCH($B230&amp;H$7,Attendance!$N:$N,0))=TRUE,"L",IF(SUM(H231:H232)&gt;=10,5,"")),"")</f>
        <v/>
      </c>
      <c r="I235" s="208" t="str">
        <f>IFERROR(IF(INDEX(Attendance!$T:$T,MATCH($B230&amp;I$7,Attendance!$N:$N,0))=TRUE,"L",IF(SUM(I231:I232)&gt;=10,5,"")),"")</f>
        <v/>
      </c>
      <c r="J235" s="208" t="str">
        <f>IFERROR(IF(INDEX(Attendance!$T:$T,MATCH($B230&amp;J$7,Attendance!$N:$N,0))=TRUE,"L",IF(SUM(J231:J232)&gt;=10,5,"")),"")</f>
        <v>L</v>
      </c>
      <c r="K235" s="208">
        <f>IFERROR(IF(INDEX(Attendance!$T:$T,MATCH($B230&amp;K$7,Attendance!$N:$N,0))=TRUE,"L",IF(SUM(K231:K232)&gt;=10,5,"")),"")</f>
        <v>5</v>
      </c>
      <c r="L235" s="208" t="str">
        <f>IFERROR(IF(INDEX(Attendance!$T:$T,MATCH($B230&amp;L$7,Attendance!$N:$N,0))=TRUE,"L",IF(SUM(L231:L232)&gt;=10,5,"")),"")</f>
        <v/>
      </c>
      <c r="M235" s="208">
        <f>IFERROR(IF(INDEX(Attendance!$T:$T,MATCH($B230&amp;M$7,Attendance!$N:$N,0))=TRUE,"L",IF(SUM(M231:M232)&gt;=10,5,"")),"")</f>
        <v>5</v>
      </c>
      <c r="N235" s="208">
        <f>IFERROR(IF(INDEX(Attendance!$T:$T,MATCH($B230&amp;N$7,Attendance!$N:$N,0))=TRUE,"L",IF(SUM(N231:N232)&gt;=10,5,"")),"")</f>
        <v>5</v>
      </c>
      <c r="O235" s="208">
        <f>IFERROR(IF(INDEX(Attendance!$T:$T,MATCH($B230&amp;O$7,Attendance!$N:$N,0))=TRUE,"L",IF(SUM(O231:O232)&gt;=10,5,"")),"")</f>
        <v>5</v>
      </c>
      <c r="P235" s="208">
        <f>IFERROR(IF(INDEX(Attendance!$T:$T,MATCH($B230&amp;P$7,Attendance!$N:$N,0))=TRUE,"L",IF(SUM(P231:P232)&gt;=10,5,"")),"")</f>
        <v>5</v>
      </c>
      <c r="Q235" s="208" t="str">
        <f>IFERROR(IF(INDEX(Attendance!$T:$T,MATCH($B230&amp;Q$7,Attendance!$N:$N,0))=TRUE,"L",IF(SUM(Q231:Q232)&gt;=10,5,"")),"")</f>
        <v/>
      </c>
      <c r="R235" s="208" t="str">
        <f>IFERROR(IF(INDEX(Attendance!$T:$T,MATCH($B230&amp;R$7,Attendance!$N:$N,0))=TRUE,"L",IF(SUM(R231:R232)&gt;=10,5,"")),"")</f>
        <v/>
      </c>
      <c r="S235" s="208" t="str">
        <f>IFERROR(IF(INDEX(Attendance!$T:$T,MATCH($B230&amp;S$7,Attendance!$N:$N,0))=TRUE,"L",IF(SUM(S231:S232)&gt;=10,5,"")),"")</f>
        <v/>
      </c>
      <c r="T235" s="208">
        <f>IFERROR(IF(INDEX(Attendance!$T:$T,MATCH($B230&amp;T$7,Attendance!$N:$N,0))=TRUE,"L",IF(SUM(T231:T232)&gt;=10,5,"")),"")</f>
        <v>5</v>
      </c>
      <c r="U235" s="208">
        <f>IFERROR(IF(INDEX(Attendance!$T:$T,MATCH($B230&amp;U$7,Attendance!$N:$N,0))=TRUE,"L",IF(SUM(U231:U232)&gt;=10,5,"")),"")</f>
        <v>5</v>
      </c>
      <c r="V235" s="208">
        <f>IFERROR(IF(INDEX(Attendance!$T:$T,MATCH($B230&amp;V$7,Attendance!$N:$N,0))=TRUE,"L",IF(SUM(V231:V232)&gt;=10,5,"")),"")</f>
        <v>5</v>
      </c>
      <c r="W235" s="208">
        <f>IFERROR(IF(INDEX(Attendance!$T:$T,MATCH($B230&amp;W$7,Attendance!$N:$N,0))=TRUE,"L",IF(SUM(W231:W232)&gt;=10,5,"")),"")</f>
        <v>5</v>
      </c>
      <c r="X235" s="208">
        <f>IFERROR(IF(INDEX(Attendance!$T:$T,MATCH($B230&amp;X$7,Attendance!$N:$N,0))=TRUE,"L",IF(SUM(X231:X232)&gt;=10,5,"")),"")</f>
        <v>5</v>
      </c>
      <c r="Y235" s="208">
        <f>IFERROR(IF(INDEX(Attendance!$T:$T,MATCH($B230&amp;Y$7,Attendance!$N:$N,0))=TRUE,"L",IF(SUM(Y231:Y232)&gt;=10,5,"")),"")</f>
        <v>5</v>
      </c>
      <c r="Z235" s="208" t="str">
        <f>IFERROR(IF(INDEX(Attendance!$T:$T,MATCH($B230&amp;Z$7,Attendance!$N:$N,0))=TRUE,"L",IF(SUM(Z231:Z232)&gt;=10,5,"")),"")</f>
        <v/>
      </c>
      <c r="AA235" s="208" t="str">
        <f>IFERROR(IF(INDEX(Attendance!$T:$T,MATCH($B230&amp;AA$7,Attendance!$N:$N,0))=TRUE,"L",IF(SUM(AA231:AA232)&gt;=10,5,"")),"")</f>
        <v/>
      </c>
      <c r="AB235" s="208" t="str">
        <f>IFERROR(IF(INDEX(Attendance!$T:$T,MATCH($B230&amp;AB$7,Attendance!$N:$N,0))=TRUE,"L",IF(SUM(AB231:AB232)&gt;=10,5,"")),"")</f>
        <v/>
      </c>
      <c r="AC235" s="208" t="str">
        <f>IFERROR(IF(INDEX(Attendance!$T:$T,MATCH($B230&amp;AC$7,Attendance!$N:$N,0))=TRUE,"L",IF(SUM(AC231:AC232)&gt;=10,5,"")),"")</f>
        <v>L</v>
      </c>
      <c r="AD235" s="208">
        <f>IFERROR(IF(INDEX(Attendance!$T:$T,MATCH($B230&amp;AD$7,Attendance!$N:$N,0))=TRUE,"L",IF(SUM(AD231:AD232)&gt;=10,5,"")),"")</f>
        <v>5</v>
      </c>
      <c r="AE235" s="208">
        <f>IFERROR(IF(INDEX(Attendance!$T:$T,MATCH($B230&amp;AE$7,Attendance!$N:$N,0))=TRUE,"L",IF(SUM(AE231:AE232)&gt;=10,5,"")),"")</f>
        <v>5</v>
      </c>
      <c r="AF235" s="208">
        <f>IFERROR(IF(INDEX(Attendance!$T:$T,MATCH($B230&amp;AF$7,Attendance!$N:$N,0))=TRUE,"L",IF(SUM(AF231:AF232)&gt;=10,5,"")),"")</f>
        <v>5</v>
      </c>
      <c r="AG235" s="208" t="str">
        <f>IFERROR(IF(INDEX(Attendance!$T:$T,MATCH($B230&amp;AG$7,Attendance!$N:$N,0))=TRUE,"L",IF(SUM(AG231:AG232)&gt;=10,5,"")),"")</f>
        <v/>
      </c>
      <c r="AH235" s="208" t="str">
        <f>IFERROR(IF(INDEX(Attendance!$T:$T,MATCH($B230&amp;AH$7,Attendance!$N:$N,0))=TRUE,"L",IF(SUM(AH231:AH232)&gt;=10,5,"")),"")</f>
        <v/>
      </c>
      <c r="AI235" s="208" t="str">
        <f>IFERROR(IF(INDEX(Attendance!$T:$T,MATCH($B230&amp;AI$7,Attendance!$N:$N,0))=TRUE,"L",IF(SUM(AI231:AI232)&gt;=10,5,"")),"")</f>
        <v/>
      </c>
      <c r="AJ235" s="208" t="str">
        <f>IFERROR(IF(INDEX(Attendance!$T:$T,MATCH($B230&amp;AJ$7,Attendance!$N:$N,0))=TRUE,"L",IF(SUM(AJ231:AJ232)&gt;=10,5,"")),"")</f>
        <v/>
      </c>
      <c r="AK235" s="260"/>
      <c r="AL235" s="209">
        <f>ROUND(AL230*AL231,2)</f>
        <v>393.97</v>
      </c>
      <c r="AM235" s="209">
        <f>ROUND(AM230*AM231,2)</f>
        <v>0</v>
      </c>
      <c r="AN235" s="209">
        <f>ROUND(AN230*AN231,2)</f>
        <v>0</v>
      </c>
      <c r="AO235" s="263"/>
      <c r="AP235" s="266"/>
      <c r="AQ235" s="210">
        <f>AQ230*$AQ$5</f>
        <v>0</v>
      </c>
      <c r="AR235" s="211">
        <f>AR230*ROUND(IF($C235="",Basic,MID($C235,FIND("RM",$C235)+3,4))/WorkDays,2)</f>
        <v>0</v>
      </c>
      <c r="AS235" s="211">
        <f>AS230*ROUND(IF($C235="",Basic,MID($C235,FIND("RM",$C235)+3,4))/WorkDays,2)</f>
        <v>0</v>
      </c>
      <c r="AT235" s="211">
        <f>AT230*ROUND(IF($C235="",Basic,MID($C235,FIND("RM",$C235)+3,4))/WorkDays,2)</f>
        <v>92.3</v>
      </c>
      <c r="AU235" s="257"/>
    </row>
    <row r="236" spans="1:47" s="212" customFormat="1" ht="33" customHeight="1" x14ac:dyDescent="0.25">
      <c r="A236" s="175">
        <f t="shared" si="36"/>
        <v>39</v>
      </c>
      <c r="B236" s="184" t="str">
        <f>_xlfn.IFNA(INDEX(Attendance!$A:$A,MATCH(A236,Attendance!$M:$M,0)),"")</f>
        <v>Code 47</v>
      </c>
      <c r="C236" s="185" t="str">
        <f>_xlfn.IFNA(INDEX(Masterlist!C:C,MATCH(B236,Masterlist!B:B,0)),"")</f>
        <v>Name 47</v>
      </c>
      <c r="D236" s="87"/>
      <c r="E236" s="186" t="s">
        <v>173</v>
      </c>
      <c r="F236" s="83" t="str" cm="1">
        <f t="array" ref="F236">_xlfn.IFNA(IF(OR(VALUE(F$7&amp;$C$3)=PH),IF(F237="","PH",IF(INDEX(Attendance!$O:$O,MATCH($B236&amp;F$7,Attendance!$N:$N,0))&lt;"1200","PM","PN")),IF(F$6="Sun",IF(F237="","RD",IF(INDEX(Attendance!$O:$O,MATCH($B236&amp;F$7,Attendance!$N:$N,0))&lt;"1200","RM","RN")),IF(F237="",IF(F$7="","",IF(INDEX(Attendance!$I:$I,MATCH($B236&amp;F$7,Attendance!$N:$N,0))="ABS","AB","UL")),IF(INDEX(Attendance!$O:$O,MATCH($B236&amp;F$7,Attendance!$N:$N,0))&lt;"1200","M","N")))),"")</f>
        <v/>
      </c>
      <c r="G236" s="83" t="str" cm="1">
        <f t="array" ref="G236">_xlfn.IFNA(IF(OR(VALUE(G$7&amp;$C$3)=PH),IF(G237="","PH",IF(INDEX(Attendance!$O:$O,MATCH($B236&amp;G$7,Attendance!$N:$N,0))&lt;"1200","PM","PN")),IF(G$6="Sun",IF(G237="","RD",IF(INDEX(Attendance!$O:$O,MATCH($B236&amp;G$7,Attendance!$N:$N,0))&lt;"1200","RM","RN")),IF(G237="",IF(G$7="","",IF(INDEX(Attendance!$I:$I,MATCH($B236&amp;G$7,Attendance!$N:$N,0))="ABS","AB","UL")),IF(INDEX(Attendance!$O:$O,MATCH($B236&amp;G$7,Attendance!$N:$N,0))&lt;"1200","M","N")))),"")</f>
        <v/>
      </c>
      <c r="H236" s="83" t="str" cm="1">
        <f t="array" ref="H236">_xlfn.IFNA(IF(OR(VALUE(H$7&amp;$C$3)=PH),IF(H237="","PH",IF(INDEX(Attendance!$O:$O,MATCH($B236&amp;H$7,Attendance!$N:$N,0))&lt;"1200","PM","PN")),IF(H$6="Sun",IF(H237="","RD",IF(INDEX(Attendance!$O:$O,MATCH($B236&amp;H$7,Attendance!$N:$N,0))&lt;"1200","RM","RN")),IF(H237="",IF(H$7="","",IF(INDEX(Attendance!$I:$I,MATCH($B236&amp;H$7,Attendance!$N:$N,0))="ABS","AB","UL")),IF(INDEX(Attendance!$O:$O,MATCH($B236&amp;H$7,Attendance!$N:$N,0))&lt;"1200","M","N")))),"")</f>
        <v/>
      </c>
      <c r="I236" s="83" t="str" cm="1">
        <f t="array" ref="I236">_xlfn.IFNA(IF(OR(VALUE(I$7&amp;$C$3)=PH),IF(I237="","PH",IF(INDEX(Attendance!$O:$O,MATCH($B236&amp;I$7,Attendance!$N:$N,0))&lt;"1200","PM","PN")),IF(I$6="Sun",IF(I237="","RD",IF(INDEX(Attendance!$O:$O,MATCH($B236&amp;I$7,Attendance!$N:$N,0))&lt;"1200","RM","RN")),IF(I237="",IF(I$7="","",IF(INDEX(Attendance!$I:$I,MATCH($B236&amp;I$7,Attendance!$N:$N,0))="ABS","AB","UL")),IF(INDEX(Attendance!$O:$O,MATCH($B236&amp;I$7,Attendance!$N:$N,0))&lt;"1200","M","N")))),"")</f>
        <v/>
      </c>
      <c r="J236" s="83" t="str" cm="1">
        <f t="array" ref="J236">_xlfn.IFNA(IF(OR(VALUE(J$7&amp;$C$3)=PH),IF(J237="","PH",IF(INDEX(Attendance!$O:$O,MATCH($B236&amp;J$7,Attendance!$N:$N,0))&lt;"1200","PM","PN")),IF(J$6="Sun",IF(J237="","RD",IF(INDEX(Attendance!$O:$O,MATCH($B236&amp;J$7,Attendance!$N:$N,0))&lt;"1200","RM","RN")),IF(J237="",IF(J$7="","",IF(INDEX(Attendance!$I:$I,MATCH($B236&amp;J$7,Attendance!$N:$N,0))="ABS","AB","UL")),IF(INDEX(Attendance!$O:$O,MATCH($B236&amp;J$7,Attendance!$N:$N,0))&lt;"1200","M","N")))),"")</f>
        <v/>
      </c>
      <c r="K236" s="83" t="str" cm="1">
        <f t="array" ref="K236">_xlfn.IFNA(IF(OR(VALUE(K$7&amp;$C$3)=PH),IF(K237="","PH",IF(INDEX(Attendance!$O:$O,MATCH($B236&amp;K$7,Attendance!$N:$N,0))&lt;"1200","PM","PN")),IF(K$6="Sun",IF(K237="","RD",IF(INDEX(Attendance!$O:$O,MATCH($B236&amp;K$7,Attendance!$N:$N,0))&lt;"1200","RM","RN")),IF(K237="",IF(K$7="","",IF(INDEX(Attendance!$I:$I,MATCH($B236&amp;K$7,Attendance!$N:$N,0))="ABS","AB","UL")),IF(INDEX(Attendance!$O:$O,MATCH($B236&amp;K$7,Attendance!$N:$N,0))&lt;"1200","M","N")))),"")</f>
        <v/>
      </c>
      <c r="L236" s="83" t="str" cm="1">
        <f t="array" ref="L236">_xlfn.IFNA(IF(OR(VALUE(L$7&amp;$C$3)=PH),IF(L237="","PH",IF(INDEX(Attendance!$O:$O,MATCH($B236&amp;L$7,Attendance!$N:$N,0))&lt;"1200","PM","PN")),IF(L$6="Sun",IF(L237="","RD",IF(INDEX(Attendance!$O:$O,MATCH($B236&amp;L$7,Attendance!$N:$N,0))&lt;"1200","RM","RN")),IF(L237="",IF(L$7="","",IF(INDEX(Attendance!$I:$I,MATCH($B236&amp;L$7,Attendance!$N:$N,0))="ABS","AB","UL")),IF(INDEX(Attendance!$O:$O,MATCH($B236&amp;L$7,Attendance!$N:$N,0))&lt;"1200","M","N")))),"")</f>
        <v>RD</v>
      </c>
      <c r="M236" s="83" t="str" cm="1">
        <f t="array" ref="M236">_xlfn.IFNA(IF(OR(VALUE(M$7&amp;$C$3)=PH),IF(M237="","PH",IF(INDEX(Attendance!$O:$O,MATCH($B236&amp;M$7,Attendance!$N:$N,0))&lt;"1200","PM","PN")),IF(M$6="Sun",IF(M237="","RD",IF(INDEX(Attendance!$O:$O,MATCH($B236&amp;M$7,Attendance!$N:$N,0))&lt;"1200","RM","RN")),IF(M237="",IF(M$7="","",IF(INDEX(Attendance!$I:$I,MATCH($B236&amp;M$7,Attendance!$N:$N,0))="ABS","AB","UL")),IF(INDEX(Attendance!$O:$O,MATCH($B236&amp;M$7,Attendance!$N:$N,0))&lt;"1200","M","N")))),"")</f>
        <v/>
      </c>
      <c r="N236" s="83" t="str" cm="1">
        <f t="array" ref="N236">_xlfn.IFNA(IF(OR(VALUE(N$7&amp;$C$3)=PH),IF(N237="","PH",IF(INDEX(Attendance!$O:$O,MATCH($B236&amp;N$7,Attendance!$N:$N,0))&lt;"1200","PM","PN")),IF(N$6="Sun",IF(N237="","RD",IF(INDEX(Attendance!$O:$O,MATCH($B236&amp;N$7,Attendance!$N:$N,0))&lt;"1200","RM","RN")),IF(N237="",IF(N$7="","",IF(INDEX(Attendance!$I:$I,MATCH($B236&amp;N$7,Attendance!$N:$N,0))="ABS","AB","UL")),IF(INDEX(Attendance!$O:$O,MATCH($B236&amp;N$7,Attendance!$N:$N,0))&lt;"1200","M","N")))),"")</f>
        <v/>
      </c>
      <c r="O236" s="83" t="str" cm="1">
        <f t="array" ref="O236">_xlfn.IFNA(IF(OR(VALUE(O$7&amp;$C$3)=PH),IF(O237="","PH",IF(INDEX(Attendance!$O:$O,MATCH($B236&amp;O$7,Attendance!$N:$N,0))&lt;"1200","PM","PN")),IF(O$6="Sun",IF(O237="","RD",IF(INDEX(Attendance!$O:$O,MATCH($B236&amp;O$7,Attendance!$N:$N,0))&lt;"1200","RM","RN")),IF(O237="",IF(O$7="","",IF(INDEX(Attendance!$I:$I,MATCH($B236&amp;O$7,Attendance!$N:$N,0))="ABS","AB","UL")),IF(INDEX(Attendance!$O:$O,MATCH($B236&amp;O$7,Attendance!$N:$N,0))&lt;"1200","M","N")))),"")</f>
        <v/>
      </c>
      <c r="P236" s="83" t="str" cm="1">
        <f t="array" ref="P236">_xlfn.IFNA(IF(OR(VALUE(P$7&amp;$C$3)=PH),IF(P237="","PH",IF(INDEX(Attendance!$O:$O,MATCH($B236&amp;P$7,Attendance!$N:$N,0))&lt;"1200","PM","PN")),IF(P$6="Sun",IF(P237="","RD",IF(INDEX(Attendance!$O:$O,MATCH($B236&amp;P$7,Attendance!$N:$N,0))&lt;"1200","RM","RN")),IF(P237="",IF(P$7="","",IF(INDEX(Attendance!$I:$I,MATCH($B236&amp;P$7,Attendance!$N:$N,0))="ABS","AB","UL")),IF(INDEX(Attendance!$O:$O,MATCH($B236&amp;P$7,Attendance!$N:$N,0))&lt;"1200","M","N")))),"")</f>
        <v/>
      </c>
      <c r="Q236" s="83" t="str" cm="1">
        <f t="array" ref="Q236">_xlfn.IFNA(IF(OR(VALUE(Q$7&amp;$C$3)=PH),IF(Q237="","PH",IF(INDEX(Attendance!$O:$O,MATCH($B236&amp;Q$7,Attendance!$N:$N,0))&lt;"1200","PM","PN")),IF(Q$6="Sun",IF(Q237="","RD",IF(INDEX(Attendance!$O:$O,MATCH($B236&amp;Q$7,Attendance!$N:$N,0))&lt;"1200","RM","RN")),IF(Q237="",IF(Q$7="","",IF(INDEX(Attendance!$I:$I,MATCH($B236&amp;Q$7,Attendance!$N:$N,0))="ABS","AB","UL")),IF(INDEX(Attendance!$O:$O,MATCH($B236&amp;Q$7,Attendance!$N:$N,0))&lt;"1200","M","N")))),"")</f>
        <v>PH</v>
      </c>
      <c r="R236" s="83" t="str" cm="1">
        <f t="array" ref="R236">_xlfn.IFNA(IF(OR(VALUE(R$7&amp;$C$3)=PH),IF(R237="","PH",IF(INDEX(Attendance!$O:$O,MATCH($B236&amp;R$7,Attendance!$N:$N,0))&lt;"1200","PM","PN")),IF(R$6="Sun",IF(R237="","RD",IF(INDEX(Attendance!$O:$O,MATCH($B236&amp;R$7,Attendance!$N:$N,0))&lt;"1200","RM","RN")),IF(R237="",IF(R$7="","",IF(INDEX(Attendance!$I:$I,MATCH($B236&amp;R$7,Attendance!$N:$N,0))="ABS","AB","UL")),IF(INDEX(Attendance!$O:$O,MATCH($B236&amp;R$7,Attendance!$N:$N,0))&lt;"1200","M","N")))),"")</f>
        <v>PH</v>
      </c>
      <c r="S236" s="83" t="str" cm="1">
        <f t="array" ref="S236">_xlfn.IFNA(IF(OR(VALUE(S$7&amp;$C$3)=PH),IF(S237="","PH",IF(INDEX(Attendance!$O:$O,MATCH($B236&amp;S$7,Attendance!$N:$N,0))&lt;"1200","PM","PN")),IF(S$6="Sun",IF(S237="","RD",IF(INDEX(Attendance!$O:$O,MATCH($B236&amp;S$7,Attendance!$N:$N,0))&lt;"1200","RM","RN")),IF(S237="",IF(S$7="","",IF(INDEX(Attendance!$I:$I,MATCH($B236&amp;S$7,Attendance!$N:$N,0))="ABS","AB","UL")),IF(INDEX(Attendance!$O:$O,MATCH($B236&amp;S$7,Attendance!$N:$N,0))&lt;"1200","M","N")))),"")</f>
        <v>RD</v>
      </c>
      <c r="T236" s="83" t="str" cm="1">
        <f t="array" ref="T236">_xlfn.IFNA(IF(OR(VALUE(T$7&amp;$C$3)=PH),IF(T237="","PH",IF(INDEX(Attendance!$O:$O,MATCH($B236&amp;T$7,Attendance!$N:$N,0))&lt;"1200","PM","PN")),IF(T$6="Sun",IF(T237="","RD",IF(INDEX(Attendance!$O:$O,MATCH($B236&amp;T$7,Attendance!$N:$N,0))&lt;"1200","RM","RN")),IF(T237="",IF(T$7="","",IF(INDEX(Attendance!$I:$I,MATCH($B236&amp;T$7,Attendance!$N:$N,0))="ABS","AB","UL")),IF(INDEX(Attendance!$O:$O,MATCH($B236&amp;T$7,Attendance!$N:$N,0))&lt;"1200","M","N")))),"")</f>
        <v/>
      </c>
      <c r="U236" s="83" t="str" cm="1">
        <f t="array" ref="U236">_xlfn.IFNA(IF(OR(VALUE(U$7&amp;$C$3)=PH),IF(U237="","PH",IF(INDEX(Attendance!$O:$O,MATCH($B236&amp;U$7,Attendance!$N:$N,0))&lt;"1200","PM","PN")),IF(U$6="Sun",IF(U237="","RD",IF(INDEX(Attendance!$O:$O,MATCH($B236&amp;U$7,Attendance!$N:$N,0))&lt;"1200","RM","RN")),IF(U237="",IF(U$7="","",IF(INDEX(Attendance!$I:$I,MATCH($B236&amp;U$7,Attendance!$N:$N,0))="ABS","AB","UL")),IF(INDEX(Attendance!$O:$O,MATCH($B236&amp;U$7,Attendance!$N:$N,0))&lt;"1200","M","N")))),"")</f>
        <v/>
      </c>
      <c r="V236" s="83" t="str" cm="1">
        <f t="array" ref="V236">_xlfn.IFNA(IF(OR(VALUE(V$7&amp;$C$3)=PH),IF(V237="","PH",IF(INDEX(Attendance!$O:$O,MATCH($B236&amp;V$7,Attendance!$N:$N,0))&lt;"1200","PM","PN")),IF(V$6="Sun",IF(V237="","RD",IF(INDEX(Attendance!$O:$O,MATCH($B236&amp;V$7,Attendance!$N:$N,0))&lt;"1200","RM","RN")),IF(V237="",IF(V$7="","",IF(INDEX(Attendance!$I:$I,MATCH($B236&amp;V$7,Attendance!$N:$N,0))="ABS","AB","UL")),IF(INDEX(Attendance!$O:$O,MATCH($B236&amp;V$7,Attendance!$N:$N,0))&lt;"1200","M","N")))),"")</f>
        <v>M</v>
      </c>
      <c r="W236" s="83" t="str" cm="1">
        <f t="array" ref="W236">_xlfn.IFNA(IF(OR(VALUE(W$7&amp;$C$3)=PH),IF(W237="","PH",IF(INDEX(Attendance!$O:$O,MATCH($B236&amp;W$7,Attendance!$N:$N,0))&lt;"1200","PM","PN")),IF(W$6="Sun",IF(W237="","RD",IF(INDEX(Attendance!$O:$O,MATCH($B236&amp;W$7,Attendance!$N:$N,0))&lt;"1200","RM","RN")),IF(W237="",IF(W$7="","",IF(INDEX(Attendance!$I:$I,MATCH($B236&amp;W$7,Attendance!$N:$N,0))="ABS","AB","UL")),IF(INDEX(Attendance!$O:$O,MATCH($B236&amp;W$7,Attendance!$N:$N,0))&lt;"1200","M","N")))),"")</f>
        <v>M</v>
      </c>
      <c r="X236" s="83" t="str" cm="1">
        <f t="array" ref="X236">_xlfn.IFNA(IF(OR(VALUE(X$7&amp;$C$3)=PH),IF(X237="","PH",IF(INDEX(Attendance!$O:$O,MATCH($B236&amp;X$7,Attendance!$N:$N,0))&lt;"1200","PM","PN")),IF(X$6="Sun",IF(X237="","RD",IF(INDEX(Attendance!$O:$O,MATCH($B236&amp;X$7,Attendance!$N:$N,0))&lt;"1200","RM","RN")),IF(X237="",IF(X$7="","",IF(INDEX(Attendance!$I:$I,MATCH($B236&amp;X$7,Attendance!$N:$N,0))="ABS","AB","UL")),IF(INDEX(Attendance!$O:$O,MATCH($B236&amp;X$7,Attendance!$N:$N,0))&lt;"1200","M","N")))),"")</f>
        <v>M</v>
      </c>
      <c r="Y236" s="83" t="str" cm="1">
        <f t="array" ref="Y236">_xlfn.IFNA(IF(OR(VALUE(Y$7&amp;$C$3)=PH),IF(Y237="","PH",IF(INDEX(Attendance!$O:$O,MATCH($B236&amp;Y$7,Attendance!$N:$N,0))&lt;"1200","PM","PN")),IF(Y$6="Sun",IF(Y237="","RD",IF(INDEX(Attendance!$O:$O,MATCH($B236&amp;Y$7,Attendance!$N:$N,0))&lt;"1200","RM","RN")),IF(Y237="",IF(Y$7="","",IF(INDEX(Attendance!$I:$I,MATCH($B236&amp;Y$7,Attendance!$N:$N,0))="ABS","AB","UL")),IF(INDEX(Attendance!$O:$O,MATCH($B236&amp;Y$7,Attendance!$N:$N,0))&lt;"1200","M","N")))),"")</f>
        <v>M</v>
      </c>
      <c r="Z236" s="83" t="str" cm="1">
        <f t="array" ref="Z236">_xlfn.IFNA(IF(OR(VALUE(Z$7&amp;$C$3)=PH),IF(Z237="","PH",IF(INDEX(Attendance!$O:$O,MATCH($B236&amp;Z$7,Attendance!$N:$N,0))&lt;"1200","PM","PN")),IF(Z$6="Sun",IF(Z237="","RD",IF(INDEX(Attendance!$O:$O,MATCH($B236&amp;Z$7,Attendance!$N:$N,0))&lt;"1200","RM","RN")),IF(Z237="",IF(Z$7="","",IF(INDEX(Attendance!$I:$I,MATCH($B236&amp;Z$7,Attendance!$N:$N,0))="ABS","AB","UL")),IF(INDEX(Attendance!$O:$O,MATCH($B236&amp;Z$7,Attendance!$N:$N,0))&lt;"1200","M","N")))),"")</f>
        <v>RD</v>
      </c>
      <c r="AA236" s="83" t="str" cm="1">
        <f t="array" ref="AA236">_xlfn.IFNA(IF(OR(VALUE(AA$7&amp;$C$3)=PH),IF(AA237="","PH",IF(INDEX(Attendance!$O:$O,MATCH($B236&amp;AA$7,Attendance!$N:$N,0))&lt;"1200","PM","PN")),IF(AA$6="Sun",IF(AA237="","RD",IF(INDEX(Attendance!$O:$O,MATCH($B236&amp;AA$7,Attendance!$N:$N,0))&lt;"1200","RM","RN")),IF(AA237="",IF(AA$7="","",IF(INDEX(Attendance!$I:$I,MATCH($B236&amp;AA$7,Attendance!$N:$N,0))="ABS","AB","UL")),IF(INDEX(Attendance!$O:$O,MATCH($B236&amp;AA$7,Attendance!$N:$N,0))&lt;"1200","M","N")))),"")</f>
        <v>M</v>
      </c>
      <c r="AB236" s="83" t="str" cm="1">
        <f t="array" ref="AB236">_xlfn.IFNA(IF(OR(VALUE(AB$7&amp;$C$3)=PH),IF(AB237="","PH",IF(INDEX(Attendance!$O:$O,MATCH($B236&amp;AB$7,Attendance!$N:$N,0))&lt;"1200","PM","PN")),IF(AB$6="Sun",IF(AB237="","RD",IF(INDEX(Attendance!$O:$O,MATCH($B236&amp;AB$7,Attendance!$N:$N,0))&lt;"1200","RM","RN")),IF(AB237="",IF(AB$7="","",IF(INDEX(Attendance!$I:$I,MATCH($B236&amp;AB$7,Attendance!$N:$N,0))="ABS","AB","UL")),IF(INDEX(Attendance!$O:$O,MATCH($B236&amp;AB$7,Attendance!$N:$N,0))&lt;"1200","M","N")))),"")</f>
        <v>M</v>
      </c>
      <c r="AC236" s="83" t="str" cm="1">
        <f t="array" ref="AC236">_xlfn.IFNA(IF(OR(VALUE(AC$7&amp;$C$3)=PH),IF(AC237="","PH",IF(INDEX(Attendance!$O:$O,MATCH($B236&amp;AC$7,Attendance!$N:$N,0))&lt;"1200","PM","PN")),IF(AC$6="Sun",IF(AC237="","RD",IF(INDEX(Attendance!$O:$O,MATCH($B236&amp;AC$7,Attendance!$N:$N,0))&lt;"1200","RM","RN")),IF(AC237="",IF(AC$7="","",IF(INDEX(Attendance!$I:$I,MATCH($B236&amp;AC$7,Attendance!$N:$N,0))="ABS","AB","UL")),IF(INDEX(Attendance!$O:$O,MATCH($B236&amp;AC$7,Attendance!$N:$N,0))&lt;"1200","M","N")))),"")</f>
        <v>M</v>
      </c>
      <c r="AD236" s="83" t="str" cm="1">
        <f t="array" ref="AD236">_xlfn.IFNA(IF(OR(VALUE(AD$7&amp;$C$3)=PH),IF(AD237="","PH",IF(INDEX(Attendance!$O:$O,MATCH($B236&amp;AD$7,Attendance!$N:$N,0))&lt;"1200","PM","PN")),IF(AD$6="Sun",IF(AD237="","RD",IF(INDEX(Attendance!$O:$O,MATCH($B236&amp;AD$7,Attendance!$N:$N,0))&lt;"1200","RM","RN")),IF(AD237="",IF(AD$7="","",IF(INDEX(Attendance!$I:$I,MATCH($B236&amp;AD$7,Attendance!$N:$N,0))="ABS","AB","UL")),IF(INDEX(Attendance!$O:$O,MATCH($B236&amp;AD$7,Attendance!$N:$N,0))&lt;"1200","M","N")))),"")</f>
        <v>M</v>
      </c>
      <c r="AE236" s="83" t="str" cm="1">
        <f t="array" ref="AE236">_xlfn.IFNA(IF(OR(VALUE(AE$7&amp;$C$3)=PH),IF(AE237="","PH",IF(INDEX(Attendance!$O:$O,MATCH($B236&amp;AE$7,Attendance!$N:$N,0))&lt;"1200","PM","PN")),IF(AE$6="Sun",IF(AE237="","RD",IF(INDEX(Attendance!$O:$O,MATCH($B236&amp;AE$7,Attendance!$N:$N,0))&lt;"1200","RM","RN")),IF(AE237="",IF(AE$7="","",IF(INDEX(Attendance!$I:$I,MATCH($B236&amp;AE$7,Attendance!$N:$N,0))="ABS","AB","UL")),IF(INDEX(Attendance!$O:$O,MATCH($B236&amp;AE$7,Attendance!$N:$N,0))&lt;"1200","M","N")))),"")</f>
        <v>M</v>
      </c>
      <c r="AF236" s="83" t="str" cm="1">
        <f t="array" ref="AF236">_xlfn.IFNA(IF(OR(VALUE(AF$7&amp;$C$3)=PH),IF(AF237="","PH",IF(INDEX(Attendance!$O:$O,MATCH($B236&amp;AF$7,Attendance!$N:$N,0))&lt;"1200","PM","PN")),IF(AF$6="Sun",IF(AF237="","RD",IF(INDEX(Attendance!$O:$O,MATCH($B236&amp;AF$7,Attendance!$N:$N,0))&lt;"1200","RM","RN")),IF(AF237="",IF(AF$7="","",IF(INDEX(Attendance!$I:$I,MATCH($B236&amp;AF$7,Attendance!$N:$N,0))="ABS","AB","UL")),IF(INDEX(Attendance!$O:$O,MATCH($B236&amp;AF$7,Attendance!$N:$N,0))&lt;"1200","M","N")))),"")</f>
        <v>M</v>
      </c>
      <c r="AG236" s="83" t="str" cm="1">
        <f t="array" ref="AG236">_xlfn.IFNA(IF(OR(VALUE(AG$7&amp;$C$3)=PH),IF(AG237="","PH",IF(INDEX(Attendance!$O:$O,MATCH($B236&amp;AG$7,Attendance!$N:$N,0))&lt;"1200","PM","PN")),IF(AG$6="Sun",IF(AG237="","RD",IF(INDEX(Attendance!$O:$O,MATCH($B236&amp;AG$7,Attendance!$N:$N,0))&lt;"1200","RM","RN")),IF(AG237="",IF(AG$7="","",IF(INDEX(Attendance!$I:$I,MATCH($B236&amp;AG$7,Attendance!$N:$N,0))="ABS","AB","UL")),IF(INDEX(Attendance!$O:$O,MATCH($B236&amp;AG$7,Attendance!$N:$N,0))&lt;"1200","M","N")))),"")</f>
        <v>RD</v>
      </c>
      <c r="AH236" s="83" t="str" cm="1">
        <f t="array" ref="AH236">_xlfn.IFNA(IF(OR(VALUE(AH$7&amp;$C$3)=PH),IF(AH237="","PH",IF(INDEX(Attendance!$O:$O,MATCH($B236&amp;AH$7,Attendance!$N:$N,0))&lt;"1200","PM","PN")),IF(AH$6="Sun",IF(AH237="","RD",IF(INDEX(Attendance!$O:$O,MATCH($B236&amp;AH$7,Attendance!$N:$N,0))&lt;"1200","RM","RN")),IF(AH237="",IF(AH$7="","",IF(INDEX(Attendance!$I:$I,MATCH($B236&amp;AH$7,Attendance!$N:$N,0))="ABS","AB","UL")),IF(INDEX(Attendance!$O:$O,MATCH($B236&amp;AH$7,Attendance!$N:$N,0))&lt;"1200","M","N")))),"")</f>
        <v/>
      </c>
      <c r="AI236" s="83" t="str" cm="1">
        <f t="array" ref="AI236">_xlfn.IFNA(IF(OR(VALUE(AI$7&amp;$C$3)=PH),IF(AI237="","PH",IF(INDEX(Attendance!$O:$O,MATCH($B236&amp;AI$7,Attendance!$N:$N,0))&lt;"1200","PM","PN")),IF(AI$6="Sun",IF(AI237="","RD",IF(INDEX(Attendance!$O:$O,MATCH($B236&amp;AI$7,Attendance!$N:$N,0))&lt;"1200","RM","RN")),IF(AI237="",IF(AI$7="","",IF(INDEX(Attendance!$I:$I,MATCH($B236&amp;AI$7,Attendance!$N:$N,0))="ABS","AB","UL")),IF(INDEX(Attendance!$O:$O,MATCH($B236&amp;AI$7,Attendance!$N:$N,0))&lt;"1200","M","N")))),"")</f>
        <v/>
      </c>
      <c r="AJ236" s="83" t="str" cm="1">
        <f t="array" ref="AJ236">_xlfn.IFNA(IF(OR(VALUE(AJ$7&amp;$C$3)=PH),IF(AJ237="","PH",IF(INDEX(Attendance!$O:$O,MATCH($B236&amp;AJ$7,Attendance!$N:$N,0))&lt;"1200","PM","PN")),IF(AJ$6="Sun",IF(AJ237="","RD",IF(INDEX(Attendance!$O:$O,MATCH($B236&amp;AJ$7,Attendance!$N:$N,0))&lt;"1200","RM","RN")),IF(AJ237="",IF(AJ$7="","",IF(INDEX(Attendance!$I:$I,MATCH($B236&amp;AJ$7,Attendance!$N:$N,0))="ABS","AB","UL")),IF(INDEX(Attendance!$O:$O,MATCH($B236&amp;AJ$7,Attendance!$N:$N,0))&lt;"1200","M","N")))),"")</f>
        <v/>
      </c>
      <c r="AK236" s="258">
        <f>SUM(SUMIF(F236:AJ236,{"M","N","A"},F237:AJ237))</f>
        <v>80</v>
      </c>
      <c r="AL236" s="187">
        <f>SUM(SUMIF(F236:AJ236,{"M","N"},F238:AJ238),SUMIF(F236:AJ236,{"OM","ON"},F237:AJ237))</f>
        <v>30</v>
      </c>
      <c r="AM236" s="187">
        <f>SUM(SUMIF(F236:AJ236,{"PM","PN","RM","RN"},F237:AJ237))</f>
        <v>0</v>
      </c>
      <c r="AN236" s="187">
        <f>SUM(SUMIF(F236:AJ236,{"PM","PN"},F238:AJ238))</f>
        <v>0</v>
      </c>
      <c r="AO236" s="261">
        <f>SUM(F241:AJ241)</f>
        <v>50</v>
      </c>
      <c r="AP236" s="264">
        <f>SUM(F240:AJ240)</f>
        <v>0</v>
      </c>
      <c r="AQ236" s="188">
        <f>IF(D240="",0,SUM(COUNTIFS(F236:AJ236,{"M","N","A","OM","ON","OA","PM","PN","PA","RM","RN","RA"})))</f>
        <v>0</v>
      </c>
      <c r="AR236" s="74">
        <f>COUNTIF(F236:AJ236,"AL")</f>
        <v>0</v>
      </c>
      <c r="AS236" s="74">
        <f>COUNTIF(F236:AJ236,"MC")</f>
        <v>0</v>
      </c>
      <c r="AT236" s="74">
        <f>SUM(COUNTIF(F236:AJ236,{"RPH","PH"}))</f>
        <v>2</v>
      </c>
      <c r="AU236" s="255">
        <f t="shared" ref="AU236" si="42">_xlfn.IFNA(IF($B236="",0,AK236*$AK$5+SUM(AL241:AN241)+SUM(AO236:AP241)+SUM(AQ241:AT241)),"")</f>
        <v>863.51</v>
      </c>
    </row>
    <row r="237" spans="1:47" s="212" customFormat="1" ht="33" customHeight="1" x14ac:dyDescent="0.25">
      <c r="A237" s="189"/>
      <c r="B237" s="184"/>
      <c r="C237" s="190" t="str">
        <f>_xlfn.IFNA(INDEX(Masterlist!D:D,MATCH(B236,Masterlist!B:B,0)),"")</f>
        <v>IC No. 47</v>
      </c>
      <c r="D237" s="88"/>
      <c r="E237" s="191" t="s">
        <v>174</v>
      </c>
      <c r="F237" s="192" t="str">
        <f>IFERROR(IF(F$6="Sun",INDEX(Attendance!$R:$R,MATCH($B236&amp;F$7,Attendance!$N:$N,0)),IF(INDEX(Attendance!$R:$R,MATCH($B236&amp;F$7,Attendance!$N:$N,0))="","",IF(INDEX(Attendance!$R:$R,MATCH($B236&amp;F$7,Attendance!$N:$N,0))&gt;8,8,INDEX(Attendance!$R:$R,MATCH($B236&amp;F$7,Attendance!$N:$N,0))))),"")</f>
        <v/>
      </c>
      <c r="G237" s="192" t="str">
        <f>IFERROR(IF(G$6="Sun",INDEX(Attendance!$R:$R,MATCH($B236&amp;G$7,Attendance!$N:$N,0)),IF(INDEX(Attendance!$R:$R,MATCH($B236&amp;G$7,Attendance!$N:$N,0))="","",IF(INDEX(Attendance!$R:$R,MATCH($B236&amp;G$7,Attendance!$N:$N,0))&gt;8,8,INDEX(Attendance!$R:$R,MATCH($B236&amp;G$7,Attendance!$N:$N,0))))),"")</f>
        <v/>
      </c>
      <c r="H237" s="192" t="str">
        <f>IFERROR(IF(H$6="Sun",INDEX(Attendance!$R:$R,MATCH($B236&amp;H$7,Attendance!$N:$N,0)),IF(INDEX(Attendance!$R:$R,MATCH($B236&amp;H$7,Attendance!$N:$N,0))="","",IF(INDEX(Attendance!$R:$R,MATCH($B236&amp;H$7,Attendance!$N:$N,0))&gt;8,8,INDEX(Attendance!$R:$R,MATCH($B236&amp;H$7,Attendance!$N:$N,0))))),"")</f>
        <v/>
      </c>
      <c r="I237" s="192" t="str">
        <f>IFERROR(IF(I$6="Sun",INDEX(Attendance!$R:$R,MATCH($B236&amp;I$7,Attendance!$N:$N,0)),IF(INDEX(Attendance!$R:$R,MATCH($B236&amp;I$7,Attendance!$N:$N,0))="","",IF(INDEX(Attendance!$R:$R,MATCH($B236&amp;I$7,Attendance!$N:$N,0))&gt;8,8,INDEX(Attendance!$R:$R,MATCH($B236&amp;I$7,Attendance!$N:$N,0))))),"")</f>
        <v/>
      </c>
      <c r="J237" s="192" t="str">
        <f>IFERROR(IF(J$6="Sun",INDEX(Attendance!$R:$R,MATCH($B236&amp;J$7,Attendance!$N:$N,0)),IF(INDEX(Attendance!$R:$R,MATCH($B236&amp;J$7,Attendance!$N:$N,0))="","",IF(INDEX(Attendance!$R:$R,MATCH($B236&amp;J$7,Attendance!$N:$N,0))&gt;8,8,INDEX(Attendance!$R:$R,MATCH($B236&amp;J$7,Attendance!$N:$N,0))))),"")</f>
        <v/>
      </c>
      <c r="K237" s="192" t="str">
        <f>IFERROR(IF(K$6="Sun",INDEX(Attendance!$R:$R,MATCH($B236&amp;K$7,Attendance!$N:$N,0)),IF(INDEX(Attendance!$R:$R,MATCH($B236&amp;K$7,Attendance!$N:$N,0))="","",IF(INDEX(Attendance!$R:$R,MATCH($B236&amp;K$7,Attendance!$N:$N,0))&gt;8,8,INDEX(Attendance!$R:$R,MATCH($B236&amp;K$7,Attendance!$N:$N,0))))),"")</f>
        <v/>
      </c>
      <c r="L237" s="192" t="str">
        <f>IFERROR(IF(L$6="Sun",INDEX(Attendance!$R:$R,MATCH($B236&amp;L$7,Attendance!$N:$N,0)),IF(INDEX(Attendance!$R:$R,MATCH($B236&amp;L$7,Attendance!$N:$N,0))="","",IF(INDEX(Attendance!$R:$R,MATCH($B236&amp;L$7,Attendance!$N:$N,0))&gt;8,8,INDEX(Attendance!$R:$R,MATCH($B236&amp;L$7,Attendance!$N:$N,0))))),"")</f>
        <v/>
      </c>
      <c r="M237" s="192" t="str">
        <f>IFERROR(IF(M$6="Sun",INDEX(Attendance!$R:$R,MATCH($B236&amp;M$7,Attendance!$N:$N,0)),IF(INDEX(Attendance!$R:$R,MATCH($B236&amp;M$7,Attendance!$N:$N,0))="","",IF(INDEX(Attendance!$R:$R,MATCH($B236&amp;M$7,Attendance!$N:$N,0))&gt;8,8,INDEX(Attendance!$R:$R,MATCH($B236&amp;M$7,Attendance!$N:$N,0))))),"")</f>
        <v/>
      </c>
      <c r="N237" s="192" t="str">
        <f>IFERROR(IF(N$6="Sun",INDEX(Attendance!$R:$R,MATCH($B236&amp;N$7,Attendance!$N:$N,0)),IF(INDEX(Attendance!$R:$R,MATCH($B236&amp;N$7,Attendance!$N:$N,0))="","",IF(INDEX(Attendance!$R:$R,MATCH($B236&amp;N$7,Attendance!$N:$N,0))&gt;8,8,INDEX(Attendance!$R:$R,MATCH($B236&amp;N$7,Attendance!$N:$N,0))))),"")</f>
        <v/>
      </c>
      <c r="O237" s="192" t="str">
        <f>IFERROR(IF(O$6="Sun",INDEX(Attendance!$R:$R,MATCH($B236&amp;O$7,Attendance!$N:$N,0)),IF(INDEX(Attendance!$R:$R,MATCH($B236&amp;O$7,Attendance!$N:$N,0))="","",IF(INDEX(Attendance!$R:$R,MATCH($B236&amp;O$7,Attendance!$N:$N,0))&gt;8,8,INDEX(Attendance!$R:$R,MATCH($B236&amp;O$7,Attendance!$N:$N,0))))),"")</f>
        <v/>
      </c>
      <c r="P237" s="192" t="str">
        <f>IFERROR(IF(P$6="Sun",INDEX(Attendance!$R:$R,MATCH($B236&amp;P$7,Attendance!$N:$N,0)),IF(INDEX(Attendance!$R:$R,MATCH($B236&amp;P$7,Attendance!$N:$N,0))="","",IF(INDEX(Attendance!$R:$R,MATCH($B236&amp;P$7,Attendance!$N:$N,0))&gt;8,8,INDEX(Attendance!$R:$R,MATCH($B236&amp;P$7,Attendance!$N:$N,0))))),"")</f>
        <v/>
      </c>
      <c r="Q237" s="192" t="str">
        <f>IFERROR(IF(Q$6="Sun",INDEX(Attendance!$R:$R,MATCH($B236&amp;Q$7,Attendance!$N:$N,0)),IF(INDEX(Attendance!$R:$R,MATCH($B236&amp;Q$7,Attendance!$N:$N,0))="","",IF(INDEX(Attendance!$R:$R,MATCH($B236&amp;Q$7,Attendance!$N:$N,0))&gt;8,8,INDEX(Attendance!$R:$R,MATCH($B236&amp;Q$7,Attendance!$N:$N,0))))),"")</f>
        <v/>
      </c>
      <c r="R237" s="192" t="str">
        <f>IFERROR(IF(R$6="Sun",INDEX(Attendance!$R:$R,MATCH($B236&amp;R$7,Attendance!$N:$N,0)),IF(INDEX(Attendance!$R:$R,MATCH($B236&amp;R$7,Attendance!$N:$N,0))="","",IF(INDEX(Attendance!$R:$R,MATCH($B236&amp;R$7,Attendance!$N:$N,0))&gt;8,8,INDEX(Attendance!$R:$R,MATCH($B236&amp;R$7,Attendance!$N:$N,0))))),"")</f>
        <v/>
      </c>
      <c r="S237" s="192" t="str">
        <f>IFERROR(IF(S$6="Sun",INDEX(Attendance!$R:$R,MATCH($B236&amp;S$7,Attendance!$N:$N,0)),IF(INDEX(Attendance!$R:$R,MATCH($B236&amp;S$7,Attendance!$N:$N,0))="","",IF(INDEX(Attendance!$R:$R,MATCH($B236&amp;S$7,Attendance!$N:$N,0))&gt;8,8,INDEX(Attendance!$R:$R,MATCH($B236&amp;S$7,Attendance!$N:$N,0))))),"")</f>
        <v/>
      </c>
      <c r="T237" s="192" t="str">
        <f>IFERROR(IF(T$6="Sun",INDEX(Attendance!$R:$R,MATCH($B236&amp;T$7,Attendance!$N:$N,0)),IF(INDEX(Attendance!$R:$R,MATCH($B236&amp;T$7,Attendance!$N:$N,0))="","",IF(INDEX(Attendance!$R:$R,MATCH($B236&amp;T$7,Attendance!$N:$N,0))&gt;8,8,INDEX(Attendance!$R:$R,MATCH($B236&amp;T$7,Attendance!$N:$N,0))))),"")</f>
        <v/>
      </c>
      <c r="U237" s="192" t="str">
        <f>IFERROR(IF(U$6="Sun",INDEX(Attendance!$R:$R,MATCH($B236&amp;U$7,Attendance!$N:$N,0)),IF(INDEX(Attendance!$R:$R,MATCH($B236&amp;U$7,Attendance!$N:$N,0))="","",IF(INDEX(Attendance!$R:$R,MATCH($B236&amp;U$7,Attendance!$N:$N,0))&gt;8,8,INDEX(Attendance!$R:$R,MATCH($B236&amp;U$7,Attendance!$N:$N,0))))),"")</f>
        <v/>
      </c>
      <c r="V237" s="192">
        <f>IFERROR(IF(V$6="Sun",INDEX(Attendance!$R:$R,MATCH($B236&amp;V$7,Attendance!$N:$N,0)),IF(INDEX(Attendance!$R:$R,MATCH($B236&amp;V$7,Attendance!$N:$N,0))="","",IF(INDEX(Attendance!$R:$R,MATCH($B236&amp;V$7,Attendance!$N:$N,0))&gt;8,8,INDEX(Attendance!$R:$R,MATCH($B236&amp;V$7,Attendance!$N:$N,0))))),"")</f>
        <v>8</v>
      </c>
      <c r="W237" s="192">
        <f>IFERROR(IF(W$6="Sun",INDEX(Attendance!$R:$R,MATCH($B236&amp;W$7,Attendance!$N:$N,0)),IF(INDEX(Attendance!$R:$R,MATCH($B236&amp;W$7,Attendance!$N:$N,0))="","",IF(INDEX(Attendance!$R:$R,MATCH($B236&amp;W$7,Attendance!$N:$N,0))&gt;8,8,INDEX(Attendance!$R:$R,MATCH($B236&amp;W$7,Attendance!$N:$N,0))))),"")</f>
        <v>8</v>
      </c>
      <c r="X237" s="192">
        <f>IFERROR(IF(X$6="Sun",INDEX(Attendance!$R:$R,MATCH($B236&amp;X$7,Attendance!$N:$N,0)),IF(INDEX(Attendance!$R:$R,MATCH($B236&amp;X$7,Attendance!$N:$N,0))="","",IF(INDEX(Attendance!$R:$R,MATCH($B236&amp;X$7,Attendance!$N:$N,0))&gt;8,8,INDEX(Attendance!$R:$R,MATCH($B236&amp;X$7,Attendance!$N:$N,0))))),"")</f>
        <v>8</v>
      </c>
      <c r="Y237" s="192">
        <f>IFERROR(IF(Y$6="Sun",INDEX(Attendance!$R:$R,MATCH($B236&amp;Y$7,Attendance!$N:$N,0)),IF(INDEX(Attendance!$R:$R,MATCH($B236&amp;Y$7,Attendance!$N:$N,0))="","",IF(INDEX(Attendance!$R:$R,MATCH($B236&amp;Y$7,Attendance!$N:$N,0))&gt;8,8,INDEX(Attendance!$R:$R,MATCH($B236&amp;Y$7,Attendance!$N:$N,0))))),"")</f>
        <v>8</v>
      </c>
      <c r="Z237" s="192" t="str">
        <f>IFERROR(IF(Z$6="Sun",INDEX(Attendance!$R:$R,MATCH($B236&amp;Z$7,Attendance!$N:$N,0)),IF(INDEX(Attendance!$R:$R,MATCH($B236&amp;Z$7,Attendance!$N:$N,0))="","",IF(INDEX(Attendance!$R:$R,MATCH($B236&amp;Z$7,Attendance!$N:$N,0))&gt;8,8,INDEX(Attendance!$R:$R,MATCH($B236&amp;Z$7,Attendance!$N:$N,0))))),"")</f>
        <v/>
      </c>
      <c r="AA237" s="192">
        <f>IFERROR(IF(AA$6="Sun",INDEX(Attendance!$R:$R,MATCH($B236&amp;AA$7,Attendance!$N:$N,0)),IF(INDEX(Attendance!$R:$R,MATCH($B236&amp;AA$7,Attendance!$N:$N,0))="","",IF(INDEX(Attendance!$R:$R,MATCH($B236&amp;AA$7,Attendance!$N:$N,0))&gt;8,8,INDEX(Attendance!$R:$R,MATCH($B236&amp;AA$7,Attendance!$N:$N,0))))),"")</f>
        <v>8</v>
      </c>
      <c r="AB237" s="192">
        <f>IFERROR(IF(AB$6="Sun",INDEX(Attendance!$R:$R,MATCH($B236&amp;AB$7,Attendance!$N:$N,0)),IF(INDEX(Attendance!$R:$R,MATCH($B236&amp;AB$7,Attendance!$N:$N,0))="","",IF(INDEX(Attendance!$R:$R,MATCH($B236&amp;AB$7,Attendance!$N:$N,0))&gt;8,8,INDEX(Attendance!$R:$R,MATCH($B236&amp;AB$7,Attendance!$N:$N,0))))),"")</f>
        <v>8</v>
      </c>
      <c r="AC237" s="192">
        <f>IFERROR(IF(AC$6="Sun",INDEX(Attendance!$R:$R,MATCH($B236&amp;AC$7,Attendance!$N:$N,0)),IF(INDEX(Attendance!$R:$R,MATCH($B236&amp;AC$7,Attendance!$N:$N,0))="","",IF(INDEX(Attendance!$R:$R,MATCH($B236&amp;AC$7,Attendance!$N:$N,0))&gt;8,8,INDEX(Attendance!$R:$R,MATCH($B236&amp;AC$7,Attendance!$N:$N,0))))),"")</f>
        <v>8</v>
      </c>
      <c r="AD237" s="192">
        <f>IFERROR(IF(AD$6="Sun",INDEX(Attendance!$R:$R,MATCH($B236&amp;AD$7,Attendance!$N:$N,0)),IF(INDEX(Attendance!$R:$R,MATCH($B236&amp;AD$7,Attendance!$N:$N,0))="","",IF(INDEX(Attendance!$R:$R,MATCH($B236&amp;AD$7,Attendance!$N:$N,0))&gt;8,8,INDEX(Attendance!$R:$R,MATCH($B236&amp;AD$7,Attendance!$N:$N,0))))),"")</f>
        <v>8</v>
      </c>
      <c r="AE237" s="192">
        <f>IFERROR(IF(AE$6="Sun",INDEX(Attendance!$R:$R,MATCH($B236&amp;AE$7,Attendance!$N:$N,0)),IF(INDEX(Attendance!$R:$R,MATCH($B236&amp;AE$7,Attendance!$N:$N,0))="","",IF(INDEX(Attendance!$R:$R,MATCH($B236&amp;AE$7,Attendance!$N:$N,0))&gt;8,8,INDEX(Attendance!$R:$R,MATCH($B236&amp;AE$7,Attendance!$N:$N,0))))),"")</f>
        <v>8</v>
      </c>
      <c r="AF237" s="192">
        <f>IFERROR(IF(AF$6="Sun",INDEX(Attendance!$R:$R,MATCH($B236&amp;AF$7,Attendance!$N:$N,0)),IF(INDEX(Attendance!$R:$R,MATCH($B236&amp;AF$7,Attendance!$N:$N,0))="","",IF(INDEX(Attendance!$R:$R,MATCH($B236&amp;AF$7,Attendance!$N:$N,0))&gt;8,8,INDEX(Attendance!$R:$R,MATCH($B236&amp;AF$7,Attendance!$N:$N,0))))),"")</f>
        <v>8</v>
      </c>
      <c r="AG237" s="192" t="str">
        <f>IFERROR(IF(AG$6="Sun",INDEX(Attendance!$R:$R,MATCH($B236&amp;AG$7,Attendance!$N:$N,0)),IF(INDEX(Attendance!$R:$R,MATCH($B236&amp;AG$7,Attendance!$N:$N,0))="","",IF(INDEX(Attendance!$R:$R,MATCH($B236&amp;AG$7,Attendance!$N:$N,0))&gt;8,8,INDEX(Attendance!$R:$R,MATCH($B236&amp;AG$7,Attendance!$N:$N,0))))),"")</f>
        <v/>
      </c>
      <c r="AH237" s="192" t="str">
        <f>IFERROR(IF(AH$6="Sun",INDEX(Attendance!$R:$R,MATCH($B236&amp;AH$7,Attendance!$N:$N,0)),IF(INDEX(Attendance!$R:$R,MATCH($B236&amp;AH$7,Attendance!$N:$N,0))="","",IF(INDEX(Attendance!$R:$R,MATCH($B236&amp;AH$7,Attendance!$N:$N,0))&gt;8,8,INDEX(Attendance!$R:$R,MATCH($B236&amp;AH$7,Attendance!$N:$N,0))))),"")</f>
        <v/>
      </c>
      <c r="AI237" s="192" t="str">
        <f>IFERROR(IF(AI$6="Sun",INDEX(Attendance!$R:$R,MATCH($B236&amp;AI$7,Attendance!$N:$N,0)),IF(INDEX(Attendance!$R:$R,MATCH($B236&amp;AI$7,Attendance!$N:$N,0))="","",IF(INDEX(Attendance!$R:$R,MATCH($B236&amp;AI$7,Attendance!$N:$N,0))&gt;8,8,INDEX(Attendance!$R:$R,MATCH($B236&amp;AI$7,Attendance!$N:$N,0))))),"")</f>
        <v/>
      </c>
      <c r="AJ237" s="192" t="str">
        <f>IFERROR(IF(AJ$6="Sun",INDEX(Attendance!$R:$R,MATCH($B236&amp;AJ$7,Attendance!$N:$N,0)),IF(INDEX(Attendance!$R:$R,MATCH($B236&amp;AJ$7,Attendance!$N:$N,0))="","",IF(INDEX(Attendance!$R:$R,MATCH($B236&amp;AJ$7,Attendance!$N:$N,0))&gt;8,8,INDEX(Attendance!$R:$R,MATCH($B236&amp;AJ$7,Attendance!$N:$N,0))))),"")</f>
        <v/>
      </c>
      <c r="AK237" s="259"/>
      <c r="AL237" s="193">
        <f>ROUND((IF($C241="",Basic,MID($C241,FIND("RM",$C241)+3,4))+$AP236+$AQ241)/WorkDays/WorkHours*AL$6,4)</f>
        <v>8.6538000000000004</v>
      </c>
      <c r="AM237" s="193">
        <f>ROUND((IF($C241="",Basic,MID($C241,FIND("RM",$C241)+3,4))+$AP236+$AQ241)/WorkDays/WorkHours*AM$6,4)</f>
        <v>11.538500000000001</v>
      </c>
      <c r="AN237" s="193">
        <f>ROUND((IF($C241="",Basic,MID($C241,FIND("RM",$C241)+3,4))+$AP236+$AQ241)/WorkDays/WorkHours*AN$6,4)</f>
        <v>17.307700000000001</v>
      </c>
      <c r="AO237" s="262"/>
      <c r="AP237" s="265"/>
      <c r="AQ237" s="86"/>
      <c r="AR237" s="194"/>
      <c r="AS237" s="194"/>
      <c r="AT237" s="194"/>
      <c r="AU237" s="256"/>
    </row>
    <row r="238" spans="1:47" s="212" customFormat="1" ht="33" customHeight="1" x14ac:dyDescent="0.25">
      <c r="A238" s="189"/>
      <c r="B238" s="184"/>
      <c r="C238" s="195" t="str">
        <f>_xlfn.IFNA(INDEX(Masterlist!E:E,MATCH(B236,Masterlist!B:B,0)),"")</f>
        <v>Phone No. 47</v>
      </c>
      <c r="D238" s="1"/>
      <c r="E238" s="196" t="s">
        <v>175</v>
      </c>
      <c r="F238" s="197" t="str">
        <f>IFERROR(IF(F$6="Sun","",IF(INDEX(Attendance!$S:$S,MATCH($B236&amp;F$7,Attendance!$N:$N,0))=TRUE,"",IF(F237&lt;8,"",INDEX(Attendance!$G:$G,MATCH($B236&amp;F$7,Attendance!$N:$N,0))))),"")</f>
        <v/>
      </c>
      <c r="G238" s="197" t="str">
        <f>IFERROR(IF(G$6="Sun","",IF(INDEX(Attendance!$S:$S,MATCH($B236&amp;G$7,Attendance!$N:$N,0))=TRUE,"",IF(G237&lt;8,"",INDEX(Attendance!$G:$G,MATCH($B236&amp;G$7,Attendance!$N:$N,0))))),"")</f>
        <v/>
      </c>
      <c r="H238" s="197" t="str">
        <f>IFERROR(IF(H$6="Sun","",IF(INDEX(Attendance!$S:$S,MATCH($B236&amp;H$7,Attendance!$N:$N,0))=TRUE,"",IF(H237&lt;8,"",INDEX(Attendance!$G:$G,MATCH($B236&amp;H$7,Attendance!$N:$N,0))))),"")</f>
        <v/>
      </c>
      <c r="I238" s="197" t="str">
        <f>IFERROR(IF(I$6="Sun","",IF(INDEX(Attendance!$S:$S,MATCH($B236&amp;I$7,Attendance!$N:$N,0))=TRUE,"",IF(I237&lt;8,"",INDEX(Attendance!$G:$G,MATCH($B236&amp;I$7,Attendance!$N:$N,0))))),"")</f>
        <v/>
      </c>
      <c r="J238" s="197" t="str">
        <f>IFERROR(IF(J$6="Sun","",IF(INDEX(Attendance!$S:$S,MATCH($B236&amp;J$7,Attendance!$N:$N,0))=TRUE,"",IF(J237&lt;8,"",INDEX(Attendance!$G:$G,MATCH($B236&amp;J$7,Attendance!$N:$N,0))))),"")</f>
        <v/>
      </c>
      <c r="K238" s="197" t="str">
        <f>IFERROR(IF(K$6="Sun","",IF(INDEX(Attendance!$S:$S,MATCH($B236&amp;K$7,Attendance!$N:$N,0))=TRUE,"",IF(K237&lt;8,"",INDEX(Attendance!$G:$G,MATCH($B236&amp;K$7,Attendance!$N:$N,0))))),"")</f>
        <v/>
      </c>
      <c r="L238" s="197" t="str">
        <f>IFERROR(IF(L$6="Sun","",IF(INDEX(Attendance!$S:$S,MATCH($B236&amp;L$7,Attendance!$N:$N,0))=TRUE,"",IF(L237&lt;8,"",INDEX(Attendance!$G:$G,MATCH($B236&amp;L$7,Attendance!$N:$N,0))))),"")</f>
        <v/>
      </c>
      <c r="M238" s="197" t="str">
        <f>IFERROR(IF(M$6="Sun","",IF(INDEX(Attendance!$S:$S,MATCH($B236&amp;M$7,Attendance!$N:$N,0))=TRUE,"",IF(M237&lt;8,"",INDEX(Attendance!$G:$G,MATCH($B236&amp;M$7,Attendance!$N:$N,0))))),"")</f>
        <v/>
      </c>
      <c r="N238" s="197" t="str">
        <f>IFERROR(IF(N$6="Sun","",IF(INDEX(Attendance!$S:$S,MATCH($B236&amp;N$7,Attendance!$N:$N,0))=TRUE,"",IF(N237&lt;8,"",INDEX(Attendance!$G:$G,MATCH($B236&amp;N$7,Attendance!$N:$N,0))))),"")</f>
        <v/>
      </c>
      <c r="O238" s="197" t="str">
        <f>IFERROR(IF(O$6="Sun","",IF(INDEX(Attendance!$S:$S,MATCH($B236&amp;O$7,Attendance!$N:$N,0))=TRUE,"",IF(O237&lt;8,"",INDEX(Attendance!$G:$G,MATCH($B236&amp;O$7,Attendance!$N:$N,0))))),"")</f>
        <v/>
      </c>
      <c r="P238" s="197" t="str">
        <f>IFERROR(IF(P$6="Sun","",IF(INDEX(Attendance!$S:$S,MATCH($B236&amp;P$7,Attendance!$N:$N,0))=TRUE,"",IF(P237&lt;8,"",INDEX(Attendance!$G:$G,MATCH($B236&amp;P$7,Attendance!$N:$N,0))))),"")</f>
        <v/>
      </c>
      <c r="Q238" s="197" t="str">
        <f>IFERROR(IF(Q$6="Sun","",IF(INDEX(Attendance!$S:$S,MATCH($B236&amp;Q$7,Attendance!$N:$N,0))=TRUE,"",IF(Q237&lt;8,"",INDEX(Attendance!$G:$G,MATCH($B236&amp;Q$7,Attendance!$N:$N,0))))),"")</f>
        <v/>
      </c>
      <c r="R238" s="197" t="str">
        <f>IFERROR(IF(R$6="Sun","",IF(INDEX(Attendance!$S:$S,MATCH($B236&amp;R$7,Attendance!$N:$N,0))=TRUE,"",IF(R237&lt;8,"",INDEX(Attendance!$G:$G,MATCH($B236&amp;R$7,Attendance!$N:$N,0))))),"")</f>
        <v/>
      </c>
      <c r="S238" s="197" t="str">
        <f>IFERROR(IF(S$6="Sun","",IF(INDEX(Attendance!$S:$S,MATCH($B236&amp;S$7,Attendance!$N:$N,0))=TRUE,"",IF(S237&lt;8,"",INDEX(Attendance!$G:$G,MATCH($B236&amp;S$7,Attendance!$N:$N,0))))),"")</f>
        <v/>
      </c>
      <c r="T238" s="197" t="str">
        <f>IFERROR(IF(T$6="Sun","",IF(INDEX(Attendance!$S:$S,MATCH($B236&amp;T$7,Attendance!$N:$N,0))=TRUE,"",IF(T237&lt;8,"",INDEX(Attendance!$G:$G,MATCH($B236&amp;T$7,Attendance!$N:$N,0))))),"")</f>
        <v/>
      </c>
      <c r="U238" s="197" t="str">
        <f>IFERROR(IF(U$6="Sun","",IF(INDEX(Attendance!$S:$S,MATCH($B236&amp;U$7,Attendance!$N:$N,0))=TRUE,"",IF(U237&lt;8,"",INDEX(Attendance!$G:$G,MATCH($B236&amp;U$7,Attendance!$N:$N,0))))),"")</f>
        <v/>
      </c>
      <c r="V238" s="197">
        <f>IFERROR(IF(V$6="Sun","",IF(INDEX(Attendance!$S:$S,MATCH($B236&amp;V$7,Attendance!$N:$N,0))=TRUE,"",IF(V237&lt;8,"",INDEX(Attendance!$G:$G,MATCH($B236&amp;V$7,Attendance!$N:$N,0))))),"")</f>
        <v>3</v>
      </c>
      <c r="W238" s="197">
        <f>IFERROR(IF(W$6="Sun","",IF(INDEX(Attendance!$S:$S,MATCH($B236&amp;W$7,Attendance!$N:$N,0))=TRUE,"",IF(W237&lt;8,"",INDEX(Attendance!$G:$G,MATCH($B236&amp;W$7,Attendance!$N:$N,0))))),"")</f>
        <v>3</v>
      </c>
      <c r="X238" s="197">
        <f>IFERROR(IF(X$6="Sun","",IF(INDEX(Attendance!$S:$S,MATCH($B236&amp;X$7,Attendance!$N:$N,0))=TRUE,"",IF(X237&lt;8,"",INDEX(Attendance!$G:$G,MATCH($B236&amp;X$7,Attendance!$N:$N,0))))),"")</f>
        <v>3</v>
      </c>
      <c r="Y238" s="197">
        <f>IFERROR(IF(Y$6="Sun","",IF(INDEX(Attendance!$S:$S,MATCH($B236&amp;Y$7,Attendance!$N:$N,0))=TRUE,"",IF(Y237&lt;8,"",INDEX(Attendance!$G:$G,MATCH($B236&amp;Y$7,Attendance!$N:$N,0))))),"")</f>
        <v>3</v>
      </c>
      <c r="Z238" s="197" t="str">
        <f>IFERROR(IF(Z$6="Sun","",IF(INDEX(Attendance!$S:$S,MATCH($B236&amp;Z$7,Attendance!$N:$N,0))=TRUE,"",IF(Z237&lt;8,"",INDEX(Attendance!$G:$G,MATCH($B236&amp;Z$7,Attendance!$N:$N,0))))),"")</f>
        <v/>
      </c>
      <c r="AA238" s="197">
        <f>IFERROR(IF(AA$6="Sun","",IF(INDEX(Attendance!$S:$S,MATCH($B236&amp;AA$7,Attendance!$N:$N,0))=TRUE,"",IF(AA237&lt;8,"",INDEX(Attendance!$G:$G,MATCH($B236&amp;AA$7,Attendance!$N:$N,0))))),"")</f>
        <v>3</v>
      </c>
      <c r="AB238" s="197">
        <f>IFERROR(IF(AB$6="Sun","",IF(INDEX(Attendance!$S:$S,MATCH($B236&amp;AB$7,Attendance!$N:$N,0))=TRUE,"",IF(AB237&lt;8,"",INDEX(Attendance!$G:$G,MATCH($B236&amp;AB$7,Attendance!$N:$N,0))))),"")</f>
        <v>3</v>
      </c>
      <c r="AC238" s="197">
        <f>IFERROR(IF(AC$6="Sun","",IF(INDEX(Attendance!$S:$S,MATCH($B236&amp;AC$7,Attendance!$N:$N,0))=TRUE,"",IF(AC237&lt;8,"",INDEX(Attendance!$G:$G,MATCH($B236&amp;AC$7,Attendance!$N:$N,0))))),"")</f>
        <v>3</v>
      </c>
      <c r="AD238" s="197">
        <f>IFERROR(IF(AD$6="Sun","",IF(INDEX(Attendance!$S:$S,MATCH($B236&amp;AD$7,Attendance!$N:$N,0))=TRUE,"",IF(AD237&lt;8,"",INDEX(Attendance!$G:$G,MATCH($B236&amp;AD$7,Attendance!$N:$N,0))))),"")</f>
        <v>3</v>
      </c>
      <c r="AE238" s="197">
        <f>IFERROR(IF(AE$6="Sun","",IF(INDEX(Attendance!$S:$S,MATCH($B236&amp;AE$7,Attendance!$N:$N,0))=TRUE,"",IF(AE237&lt;8,"",INDEX(Attendance!$G:$G,MATCH($B236&amp;AE$7,Attendance!$N:$N,0))))),"")</f>
        <v>3</v>
      </c>
      <c r="AF238" s="197">
        <f>IFERROR(IF(AF$6="Sun","",IF(INDEX(Attendance!$S:$S,MATCH($B236&amp;AF$7,Attendance!$N:$N,0))=TRUE,"",IF(AF237&lt;8,"",INDEX(Attendance!$G:$G,MATCH($B236&amp;AF$7,Attendance!$N:$N,0))))),"")</f>
        <v>3</v>
      </c>
      <c r="AG238" s="197" t="str">
        <f>IFERROR(IF(AG$6="Sun","",IF(INDEX(Attendance!$S:$S,MATCH($B236&amp;AG$7,Attendance!$N:$N,0))=TRUE,"",IF(AG237&lt;8,"",INDEX(Attendance!$G:$G,MATCH($B236&amp;AG$7,Attendance!$N:$N,0))))),"")</f>
        <v/>
      </c>
      <c r="AH238" s="197" t="str">
        <f>IFERROR(IF(AH$6="Sun","",IF(INDEX(Attendance!$S:$S,MATCH($B236&amp;AH$7,Attendance!$N:$N,0))=TRUE,"",IF(AH237&lt;8,"",INDEX(Attendance!$G:$G,MATCH($B236&amp;AH$7,Attendance!$N:$N,0))))),"")</f>
        <v/>
      </c>
      <c r="AI238" s="197" t="str">
        <f>IFERROR(IF(AI$6="Sun","",IF(INDEX(Attendance!$S:$S,MATCH($B236&amp;AI$7,Attendance!$N:$N,0))=TRUE,"",IF(AI237&lt;8,"",INDEX(Attendance!$G:$G,MATCH($B236&amp;AI$7,Attendance!$N:$N,0))))),"")</f>
        <v/>
      </c>
      <c r="AJ238" s="197" t="str">
        <f>IFERROR(IF(AJ$6="Sun","",IF(INDEX(Attendance!$S:$S,MATCH($B236&amp;AJ$7,Attendance!$N:$N,0))=TRUE,"",IF(AJ237&lt;8,"",INDEX(Attendance!$G:$G,MATCH($B236&amp;AJ$7,Attendance!$N:$N,0))))),"")</f>
        <v/>
      </c>
      <c r="AK238" s="259"/>
      <c r="AL238" s="198"/>
      <c r="AM238" s="198"/>
      <c r="AN238" s="198"/>
      <c r="AO238" s="262"/>
      <c r="AP238" s="265"/>
      <c r="AQ238" s="86"/>
      <c r="AR238" s="194"/>
      <c r="AS238" s="194"/>
      <c r="AT238" s="194"/>
      <c r="AU238" s="256"/>
    </row>
    <row r="239" spans="1:47" s="212" customFormat="1" ht="33" customHeight="1" x14ac:dyDescent="0.25">
      <c r="A239" s="189"/>
      <c r="B239" s="184"/>
      <c r="C239" s="195" t="str">
        <f>_xlfn.IFNA(INDEX(Masterlist!F:F,MATCH(B236,Masterlist!B:B,0)),"")</f>
        <v>Acc No. 47 Bank Code 47</v>
      </c>
      <c r="D239" s="88"/>
      <c r="E239" s="196"/>
      <c r="F239" s="199"/>
      <c r="G239" s="200"/>
      <c r="H239" s="192"/>
      <c r="I239" s="192"/>
      <c r="J239" s="192"/>
      <c r="K239" s="192"/>
      <c r="L239" s="192"/>
      <c r="M239" s="192"/>
      <c r="N239" s="192"/>
      <c r="O239" s="192"/>
      <c r="P239" s="192"/>
      <c r="Q239" s="201"/>
      <c r="R239" s="201"/>
      <c r="S239" s="192"/>
      <c r="T239" s="192"/>
      <c r="U239" s="192"/>
      <c r="V239" s="192"/>
      <c r="W239" s="192"/>
      <c r="X239" s="192"/>
      <c r="Y239" s="192"/>
      <c r="Z239" s="192"/>
      <c r="AA239" s="192"/>
      <c r="AB239" s="192"/>
      <c r="AC239" s="192"/>
      <c r="AD239" s="192"/>
      <c r="AE239" s="192"/>
      <c r="AF239" s="192"/>
      <c r="AG239" s="192"/>
      <c r="AH239" s="192"/>
      <c r="AI239" s="192"/>
      <c r="AJ239" s="192"/>
      <c r="AK239" s="259"/>
      <c r="AL239" s="198"/>
      <c r="AM239" s="198"/>
      <c r="AN239" s="198"/>
      <c r="AO239" s="262"/>
      <c r="AP239" s="265"/>
      <c r="AQ239" s="86"/>
      <c r="AR239" s="194"/>
      <c r="AS239" s="194"/>
      <c r="AT239" s="194"/>
      <c r="AU239" s="256"/>
    </row>
    <row r="240" spans="1:47" s="212" customFormat="1" ht="33" customHeight="1" x14ac:dyDescent="0.25">
      <c r="A240" s="189"/>
      <c r="B240" s="184"/>
      <c r="C240" s="202">
        <f>_xlfn.IFNA(INDEX(Masterlist!I:I,MATCH(B236,Masterlist!B:B,0)),"")</f>
        <v>44244</v>
      </c>
      <c r="D240" s="226" t="str">
        <f>_xlfn.IFNA(IF(INDEX(Attendance!H:H,MATCH(B236,Attendance!$A:$A,0))="VMI","SCOPE ALLW",""),"")</f>
        <v/>
      </c>
      <c r="E240" s="196" t="s">
        <v>13</v>
      </c>
      <c r="F240" s="203" t="str">
        <f>IFERROR(IF(AND(RIGHT(F236,1)="N",VALUE(F237)&gt;=8),Database!$I$3,""),"")</f>
        <v/>
      </c>
      <c r="G240" s="192" t="str">
        <f>IFERROR(IF(AND(RIGHT(G236,1)="N",VALUE(G237)&gt;=8),Database!$I$3,""),"")</f>
        <v/>
      </c>
      <c r="H240" s="199" t="str">
        <f>IFERROR(IF(AND(RIGHT(H236,1)="N",VALUE(H237)&gt;=8),Database!$I$3,""),"")</f>
        <v/>
      </c>
      <c r="I240" s="192" t="str">
        <f>IFERROR(IF(AND(RIGHT(I236,1)="N",VALUE(I237)&gt;=8),Database!$I$3,""),"")</f>
        <v/>
      </c>
      <c r="J240" s="192" t="str">
        <f>IFERROR(IF(AND(RIGHT(J236,1)="N",VALUE(J237)&gt;=8),Database!$I$3,""),"")</f>
        <v/>
      </c>
      <c r="K240" s="192" t="str">
        <f>IFERROR(IF(AND(RIGHT(K236,1)="N",VALUE(K237)&gt;=8),Database!$I$3,""),"")</f>
        <v/>
      </c>
      <c r="L240" s="192" t="str">
        <f>IFERROR(IF(AND(RIGHT(L236,1)="N",VALUE(L237)&gt;=8),Database!$I$3,""),"")</f>
        <v/>
      </c>
      <c r="M240" s="192" t="str">
        <f>IFERROR(IF(AND(RIGHT(M236,1)="N",VALUE(M237)&gt;=8),Database!$I$3,""),"")</f>
        <v/>
      </c>
      <c r="N240" s="192" t="str">
        <f>IFERROR(IF(AND(RIGHT(N236,1)="N",VALUE(N237)&gt;=8),Database!$I$3,""),"")</f>
        <v/>
      </c>
      <c r="O240" s="192" t="str">
        <f>IFERROR(IF(AND(RIGHT(O236,1)="N",VALUE(O237)&gt;=8),Database!$I$3,""),"")</f>
        <v/>
      </c>
      <c r="P240" s="192" t="str">
        <f>IFERROR(IF(AND(RIGHT(P236,1)="N",VALUE(P237)&gt;=8),Database!$I$3,""),"")</f>
        <v/>
      </c>
      <c r="Q240" s="192" t="str">
        <f>IFERROR(IF(AND(RIGHT(Q236,1)="N",VALUE(Q237)&gt;=8),Database!$I$3,""),"")</f>
        <v/>
      </c>
      <c r="R240" s="192" t="str">
        <f>IFERROR(IF(AND(RIGHT(R236,1)="N",VALUE(R237)&gt;=8),Database!$I$3,""),"")</f>
        <v/>
      </c>
      <c r="S240" s="192" t="str">
        <f>IFERROR(IF(AND(RIGHT(S236,1)="N",VALUE(S237)&gt;=8),Database!$I$3,""),"")</f>
        <v/>
      </c>
      <c r="T240" s="192" t="str">
        <f>IFERROR(IF(AND(RIGHT(T236,1)="N",VALUE(T237)&gt;=8),Database!$I$3,""),"")</f>
        <v/>
      </c>
      <c r="U240" s="192" t="str">
        <f>IFERROR(IF(AND(RIGHT(U236,1)="N",VALUE(U237)&gt;=8),Database!$I$3,""),"")</f>
        <v/>
      </c>
      <c r="V240" s="192" t="str">
        <f>IFERROR(IF(AND(RIGHT(V236,1)="N",VALUE(V237)&gt;=8),Database!$I$3,""),"")</f>
        <v/>
      </c>
      <c r="W240" s="192" t="str">
        <f>IFERROR(IF(AND(RIGHT(W236,1)="N",VALUE(W237)&gt;=8),Database!$I$3,""),"")</f>
        <v/>
      </c>
      <c r="X240" s="192" t="str">
        <f>IFERROR(IF(AND(RIGHT(X236,1)="N",VALUE(X237)&gt;=8),Database!$I$3,""),"")</f>
        <v/>
      </c>
      <c r="Y240" s="192" t="str">
        <f>IFERROR(IF(AND(RIGHT(Y236,1)="N",VALUE(Y237)&gt;=8),Database!$I$3,""),"")</f>
        <v/>
      </c>
      <c r="Z240" s="192" t="str">
        <f>IFERROR(IF(AND(RIGHT(Z236,1)="N",VALUE(Z237)&gt;=8),Database!$I$3,""),"")</f>
        <v/>
      </c>
      <c r="AA240" s="192" t="str">
        <f>IFERROR(IF(AND(RIGHT(AA236,1)="N",VALUE(AA237)&gt;=8),Database!$I$3,""),"")</f>
        <v/>
      </c>
      <c r="AB240" s="192" t="str">
        <f>IFERROR(IF(AND(RIGHT(AB236,1)="N",VALUE(AB237)&gt;=8),Database!$I$3,""),"")</f>
        <v/>
      </c>
      <c r="AC240" s="192" t="str">
        <f>IFERROR(IF(AND(RIGHT(AC236,1)="N",VALUE(AC237)&gt;=8),Database!$I$3,""),"")</f>
        <v/>
      </c>
      <c r="AD240" s="192" t="str">
        <f>IFERROR(IF(AND(RIGHT(AD236,1)="N",VALUE(AD237)&gt;=8),Database!$I$3,""),"")</f>
        <v/>
      </c>
      <c r="AE240" s="192" t="str">
        <f>IFERROR(IF(AND(RIGHT(AE236,1)="N",VALUE(AE237)&gt;=8),Database!$I$3,""),"")</f>
        <v/>
      </c>
      <c r="AF240" s="192" t="str">
        <f>IFERROR(IF(AND(RIGHT(AF236,1)="N",VALUE(AF237)&gt;=8),Database!$I$3,""),"")</f>
        <v/>
      </c>
      <c r="AG240" s="192" t="str">
        <f>IFERROR(IF(AND(RIGHT(AG236,1)="N",VALUE(AG237)&gt;=8),Database!$I$3,""),"")</f>
        <v/>
      </c>
      <c r="AH240" s="192" t="str">
        <f>IFERROR(IF(AND(RIGHT(AH236,1)="N",VALUE(AH237)&gt;=8),Database!$I$3,""),"")</f>
        <v/>
      </c>
      <c r="AI240" s="192" t="str">
        <f>IFERROR(IF(AND(RIGHT(AI236,1)="N",VALUE(AI237)&gt;=8),Database!$I$3,""),"")</f>
        <v/>
      </c>
      <c r="AJ240" s="192" t="str">
        <f>IFERROR(IF(AND(RIGHT(AJ236,1)="N",VALUE(AJ237)&gt;=8),Database!$I$3,""),"")</f>
        <v/>
      </c>
      <c r="AK240" s="259"/>
      <c r="AL240" s="204"/>
      <c r="AM240" s="198"/>
      <c r="AN240" s="198"/>
      <c r="AO240" s="262"/>
      <c r="AP240" s="265"/>
      <c r="AQ240" s="86"/>
      <c r="AR240" s="194"/>
      <c r="AS240" s="194"/>
      <c r="AT240" s="194"/>
      <c r="AU240" s="256"/>
    </row>
    <row r="241" spans="1:47" s="212" customFormat="1" ht="33" customHeight="1" thickBot="1" x14ac:dyDescent="0.3">
      <c r="A241" s="189"/>
      <c r="B241" s="205"/>
      <c r="C241" s="222"/>
      <c r="D241" s="28"/>
      <c r="E241" s="206" t="s">
        <v>176</v>
      </c>
      <c r="F241" s="207" t="str">
        <f>IFERROR(IF(INDEX(Attendance!$T:$T,MATCH($B236&amp;F$7,Attendance!$N:$N,0))=TRUE,"L",IF(SUM(F237:F238)&gt;=10,5,"")),"")</f>
        <v/>
      </c>
      <c r="G241" s="207" t="str">
        <f>IFERROR(IF(INDEX(Attendance!$T:$T,MATCH($B236&amp;G$7,Attendance!$N:$N,0))=TRUE,"L",IF(SUM(G237:G238)&gt;=10,5,"")),"")</f>
        <v/>
      </c>
      <c r="H241" s="208" t="str">
        <f>IFERROR(IF(INDEX(Attendance!$T:$T,MATCH($B236&amp;H$7,Attendance!$N:$N,0))=TRUE,"L",IF(SUM(H237:H238)&gt;=10,5,"")),"")</f>
        <v/>
      </c>
      <c r="I241" s="208" t="str">
        <f>IFERROR(IF(INDEX(Attendance!$T:$T,MATCH($B236&amp;I$7,Attendance!$N:$N,0))=TRUE,"L",IF(SUM(I237:I238)&gt;=10,5,"")),"")</f>
        <v/>
      </c>
      <c r="J241" s="208" t="str">
        <f>IFERROR(IF(INDEX(Attendance!$T:$T,MATCH($B236&amp;J$7,Attendance!$N:$N,0))=TRUE,"L",IF(SUM(J237:J238)&gt;=10,5,"")),"")</f>
        <v/>
      </c>
      <c r="K241" s="208" t="str">
        <f>IFERROR(IF(INDEX(Attendance!$T:$T,MATCH($B236&amp;K$7,Attendance!$N:$N,0))=TRUE,"L",IF(SUM(K237:K238)&gt;=10,5,"")),"")</f>
        <v/>
      </c>
      <c r="L241" s="208" t="str">
        <f>IFERROR(IF(INDEX(Attendance!$T:$T,MATCH($B236&amp;L$7,Attendance!$N:$N,0))=TRUE,"L",IF(SUM(L237:L238)&gt;=10,5,"")),"")</f>
        <v/>
      </c>
      <c r="M241" s="208" t="str">
        <f>IFERROR(IF(INDEX(Attendance!$T:$T,MATCH($B236&amp;M$7,Attendance!$N:$N,0))=TRUE,"L",IF(SUM(M237:M238)&gt;=10,5,"")),"")</f>
        <v/>
      </c>
      <c r="N241" s="208" t="str">
        <f>IFERROR(IF(INDEX(Attendance!$T:$T,MATCH($B236&amp;N$7,Attendance!$N:$N,0))=TRUE,"L",IF(SUM(N237:N238)&gt;=10,5,"")),"")</f>
        <v/>
      </c>
      <c r="O241" s="208" t="str">
        <f>IFERROR(IF(INDEX(Attendance!$T:$T,MATCH($B236&amp;O$7,Attendance!$N:$N,0))=TRUE,"L",IF(SUM(O237:O238)&gt;=10,5,"")),"")</f>
        <v/>
      </c>
      <c r="P241" s="208" t="str">
        <f>IFERROR(IF(INDEX(Attendance!$T:$T,MATCH($B236&amp;P$7,Attendance!$N:$N,0))=TRUE,"L",IF(SUM(P237:P238)&gt;=10,5,"")),"")</f>
        <v/>
      </c>
      <c r="Q241" s="208" t="str">
        <f>IFERROR(IF(INDEX(Attendance!$T:$T,MATCH($B236&amp;Q$7,Attendance!$N:$N,0))=TRUE,"L",IF(SUM(Q237:Q238)&gt;=10,5,"")),"")</f>
        <v/>
      </c>
      <c r="R241" s="208" t="str">
        <f>IFERROR(IF(INDEX(Attendance!$T:$T,MATCH($B236&amp;R$7,Attendance!$N:$N,0))=TRUE,"L",IF(SUM(R237:R238)&gt;=10,5,"")),"")</f>
        <v/>
      </c>
      <c r="S241" s="208" t="str">
        <f>IFERROR(IF(INDEX(Attendance!$T:$T,MATCH($B236&amp;S$7,Attendance!$N:$N,0))=TRUE,"L",IF(SUM(S237:S238)&gt;=10,5,"")),"")</f>
        <v/>
      </c>
      <c r="T241" s="208" t="str">
        <f>IFERROR(IF(INDEX(Attendance!$T:$T,MATCH($B236&amp;T$7,Attendance!$N:$N,0))=TRUE,"L",IF(SUM(T237:T238)&gt;=10,5,"")),"")</f>
        <v/>
      </c>
      <c r="U241" s="208" t="str">
        <f>IFERROR(IF(INDEX(Attendance!$T:$T,MATCH($B236&amp;U$7,Attendance!$N:$N,0))=TRUE,"L",IF(SUM(U237:U238)&gt;=10,5,"")),"")</f>
        <v/>
      </c>
      <c r="V241" s="208">
        <f>IFERROR(IF(INDEX(Attendance!$T:$T,MATCH($B236&amp;V$7,Attendance!$N:$N,0))=TRUE,"L",IF(SUM(V237:V238)&gt;=10,5,"")),"")</f>
        <v>5</v>
      </c>
      <c r="W241" s="208">
        <f>IFERROR(IF(INDEX(Attendance!$T:$T,MATCH($B236&amp;W$7,Attendance!$N:$N,0))=TRUE,"L",IF(SUM(W237:W238)&gt;=10,5,"")),"")</f>
        <v>5</v>
      </c>
      <c r="X241" s="208">
        <f>IFERROR(IF(INDEX(Attendance!$T:$T,MATCH($B236&amp;X$7,Attendance!$N:$N,0))=TRUE,"L",IF(SUM(X237:X238)&gt;=10,5,"")),"")</f>
        <v>5</v>
      </c>
      <c r="Y241" s="208">
        <f>IFERROR(IF(INDEX(Attendance!$T:$T,MATCH($B236&amp;Y$7,Attendance!$N:$N,0))=TRUE,"L",IF(SUM(Y237:Y238)&gt;=10,5,"")),"")</f>
        <v>5</v>
      </c>
      <c r="Z241" s="208" t="str">
        <f>IFERROR(IF(INDEX(Attendance!$T:$T,MATCH($B236&amp;Z$7,Attendance!$N:$N,0))=TRUE,"L",IF(SUM(Z237:Z238)&gt;=10,5,"")),"")</f>
        <v/>
      </c>
      <c r="AA241" s="208">
        <f>IFERROR(IF(INDEX(Attendance!$T:$T,MATCH($B236&amp;AA$7,Attendance!$N:$N,0))=TRUE,"L",IF(SUM(AA237:AA238)&gt;=10,5,"")),"")</f>
        <v>5</v>
      </c>
      <c r="AB241" s="208">
        <f>IFERROR(IF(INDEX(Attendance!$T:$T,MATCH($B236&amp;AB$7,Attendance!$N:$N,0))=TRUE,"L",IF(SUM(AB237:AB238)&gt;=10,5,"")),"")</f>
        <v>5</v>
      </c>
      <c r="AC241" s="208">
        <f>IFERROR(IF(INDEX(Attendance!$T:$T,MATCH($B236&amp;AC$7,Attendance!$N:$N,0))=TRUE,"L",IF(SUM(AC237:AC238)&gt;=10,5,"")),"")</f>
        <v>5</v>
      </c>
      <c r="AD241" s="208">
        <f>IFERROR(IF(INDEX(Attendance!$T:$T,MATCH($B236&amp;AD$7,Attendance!$N:$N,0))=TRUE,"L",IF(SUM(AD237:AD238)&gt;=10,5,"")),"")</f>
        <v>5</v>
      </c>
      <c r="AE241" s="208">
        <f>IFERROR(IF(INDEX(Attendance!$T:$T,MATCH($B236&amp;AE$7,Attendance!$N:$N,0))=TRUE,"L",IF(SUM(AE237:AE238)&gt;=10,5,"")),"")</f>
        <v>5</v>
      </c>
      <c r="AF241" s="208">
        <f>IFERROR(IF(INDEX(Attendance!$T:$T,MATCH($B236&amp;AF$7,Attendance!$N:$N,0))=TRUE,"L",IF(SUM(AF237:AF238)&gt;=10,5,"")),"")</f>
        <v>5</v>
      </c>
      <c r="AG241" s="208" t="str">
        <f>IFERROR(IF(INDEX(Attendance!$T:$T,MATCH($B236&amp;AG$7,Attendance!$N:$N,0))=TRUE,"L",IF(SUM(AG237:AG238)&gt;=10,5,"")),"")</f>
        <v/>
      </c>
      <c r="AH241" s="208" t="str">
        <f>IFERROR(IF(INDEX(Attendance!$T:$T,MATCH($B236&amp;AH$7,Attendance!$N:$N,0))=TRUE,"L",IF(SUM(AH237:AH238)&gt;=10,5,"")),"")</f>
        <v/>
      </c>
      <c r="AI241" s="208" t="str">
        <f>IFERROR(IF(INDEX(Attendance!$T:$T,MATCH($B236&amp;AI$7,Attendance!$N:$N,0))=TRUE,"L",IF(SUM(AI237:AI238)&gt;=10,5,"")),"")</f>
        <v/>
      </c>
      <c r="AJ241" s="208" t="str">
        <f>IFERROR(IF(INDEX(Attendance!$T:$T,MATCH($B236&amp;AJ$7,Attendance!$N:$N,0))=TRUE,"L",IF(SUM(AJ237:AJ238)&gt;=10,5,"")),"")</f>
        <v/>
      </c>
      <c r="AK241" s="260"/>
      <c r="AL241" s="209">
        <f>ROUND(AL236*AL237,2)</f>
        <v>259.61</v>
      </c>
      <c r="AM241" s="209">
        <f>ROUND(AM236*AM237,2)</f>
        <v>0</v>
      </c>
      <c r="AN241" s="209">
        <f>ROUND(AN236*AN237,2)</f>
        <v>0</v>
      </c>
      <c r="AO241" s="263"/>
      <c r="AP241" s="266"/>
      <c r="AQ241" s="210">
        <f>AQ236*$AQ$5</f>
        <v>0</v>
      </c>
      <c r="AR241" s="211">
        <f>AR236*ROUND(IF($C241="",Basic,MID($C241,FIND("RM",$C241)+3,4))/WorkDays,2)</f>
        <v>0</v>
      </c>
      <c r="AS241" s="211">
        <f>AS236*ROUND(IF($C241="",Basic,MID($C241,FIND("RM",$C241)+3,4))/WorkDays,2)</f>
        <v>0</v>
      </c>
      <c r="AT241" s="211">
        <f>AT236*ROUND(IF($C241="",Basic,MID($C241,FIND("RM",$C241)+3,4))/WorkDays,2)</f>
        <v>92.3</v>
      </c>
      <c r="AU241" s="257"/>
    </row>
    <row r="242" spans="1:47" s="213" customFormat="1" ht="33" customHeight="1" x14ac:dyDescent="0.35">
      <c r="A242" s="175">
        <f t="shared" si="36"/>
        <v>40</v>
      </c>
      <c r="B242" s="184" t="str">
        <f>_xlfn.IFNA(INDEX(Attendance!$A:$A,MATCH(A242,Attendance!$M:$M,0)),"")</f>
        <v>Code 48</v>
      </c>
      <c r="C242" s="185" t="str">
        <f>_xlfn.IFNA(INDEX(Masterlist!C:C,MATCH(B242,Masterlist!B:B,0)),"")</f>
        <v>Name 48</v>
      </c>
      <c r="D242" s="87"/>
      <c r="E242" s="186" t="s">
        <v>173</v>
      </c>
      <c r="F242" s="83" t="str" cm="1">
        <f t="array" ref="F242">_xlfn.IFNA(IF(OR(VALUE(F$7&amp;$C$3)=PH),IF(F243="","PH",IF(INDEX(Attendance!$O:$O,MATCH($B242&amp;F$7,Attendance!$N:$N,0))&lt;"1200","PM","PN")),IF(F$6="Sun",IF(F243="","RD",IF(INDEX(Attendance!$O:$O,MATCH($B242&amp;F$7,Attendance!$N:$N,0))&lt;"1200","RM","RN")),IF(F243="",IF(F$7="","",IF(INDEX(Attendance!$I:$I,MATCH($B242&amp;F$7,Attendance!$N:$N,0))="ABS","AB","UL")),IF(INDEX(Attendance!$O:$O,MATCH($B242&amp;F$7,Attendance!$N:$N,0))&lt;"1200","M","N")))),"")</f>
        <v/>
      </c>
      <c r="G242" s="83" t="str" cm="1">
        <f t="array" ref="G242">_xlfn.IFNA(IF(OR(VALUE(G$7&amp;$C$3)=PH),IF(G243="","PH",IF(INDEX(Attendance!$O:$O,MATCH($B242&amp;G$7,Attendance!$N:$N,0))&lt;"1200","PM","PN")),IF(G$6="Sun",IF(G243="","RD",IF(INDEX(Attendance!$O:$O,MATCH($B242&amp;G$7,Attendance!$N:$N,0))&lt;"1200","RM","RN")),IF(G243="",IF(G$7="","",IF(INDEX(Attendance!$I:$I,MATCH($B242&amp;G$7,Attendance!$N:$N,0))="ABS","AB","UL")),IF(INDEX(Attendance!$O:$O,MATCH($B242&amp;G$7,Attendance!$N:$N,0))&lt;"1200","M","N")))),"")</f>
        <v/>
      </c>
      <c r="H242" s="83" t="str" cm="1">
        <f t="array" ref="H242">_xlfn.IFNA(IF(OR(VALUE(H$7&amp;$C$3)=PH),IF(H243="","PH",IF(INDEX(Attendance!$O:$O,MATCH($B242&amp;H$7,Attendance!$N:$N,0))&lt;"1200","PM","PN")),IF(H$6="Sun",IF(H243="","RD",IF(INDEX(Attendance!$O:$O,MATCH($B242&amp;H$7,Attendance!$N:$N,0))&lt;"1200","RM","RN")),IF(H243="",IF(H$7="","",IF(INDEX(Attendance!$I:$I,MATCH($B242&amp;H$7,Attendance!$N:$N,0))="ABS","AB","UL")),IF(INDEX(Attendance!$O:$O,MATCH($B242&amp;H$7,Attendance!$N:$N,0))&lt;"1200","M","N")))),"")</f>
        <v/>
      </c>
      <c r="I242" s="83" t="str" cm="1">
        <f t="array" ref="I242">_xlfn.IFNA(IF(OR(VALUE(I$7&amp;$C$3)=PH),IF(I243="","PH",IF(INDEX(Attendance!$O:$O,MATCH($B242&amp;I$7,Attendance!$N:$N,0))&lt;"1200","PM","PN")),IF(I$6="Sun",IF(I243="","RD",IF(INDEX(Attendance!$O:$O,MATCH($B242&amp;I$7,Attendance!$N:$N,0))&lt;"1200","RM","RN")),IF(I243="",IF(I$7="","",IF(INDEX(Attendance!$I:$I,MATCH($B242&amp;I$7,Attendance!$N:$N,0))="ABS","AB","UL")),IF(INDEX(Attendance!$O:$O,MATCH($B242&amp;I$7,Attendance!$N:$N,0))&lt;"1200","M","N")))),"")</f>
        <v/>
      </c>
      <c r="J242" s="83" t="str" cm="1">
        <f t="array" ref="J242">_xlfn.IFNA(IF(OR(VALUE(J$7&amp;$C$3)=PH),IF(J243="","PH",IF(INDEX(Attendance!$O:$O,MATCH($B242&amp;J$7,Attendance!$N:$N,0))&lt;"1200","PM","PN")),IF(J$6="Sun",IF(J243="","RD",IF(INDEX(Attendance!$O:$O,MATCH($B242&amp;J$7,Attendance!$N:$N,0))&lt;"1200","RM","RN")),IF(J243="",IF(J$7="","",IF(INDEX(Attendance!$I:$I,MATCH($B242&amp;J$7,Attendance!$N:$N,0))="ABS","AB","UL")),IF(INDEX(Attendance!$O:$O,MATCH($B242&amp;J$7,Attendance!$N:$N,0))&lt;"1200","M","N")))),"")</f>
        <v/>
      </c>
      <c r="K242" s="83" t="str" cm="1">
        <f t="array" ref="K242">_xlfn.IFNA(IF(OR(VALUE(K$7&amp;$C$3)=PH),IF(K243="","PH",IF(INDEX(Attendance!$O:$O,MATCH($B242&amp;K$7,Attendance!$N:$N,0))&lt;"1200","PM","PN")),IF(K$6="Sun",IF(K243="","RD",IF(INDEX(Attendance!$O:$O,MATCH($B242&amp;K$7,Attendance!$N:$N,0))&lt;"1200","RM","RN")),IF(K243="",IF(K$7="","",IF(INDEX(Attendance!$I:$I,MATCH($B242&amp;K$7,Attendance!$N:$N,0))="ABS","AB","UL")),IF(INDEX(Attendance!$O:$O,MATCH($B242&amp;K$7,Attendance!$N:$N,0))&lt;"1200","M","N")))),"")</f>
        <v/>
      </c>
      <c r="L242" s="83" t="str" cm="1">
        <f t="array" ref="L242">_xlfn.IFNA(IF(OR(VALUE(L$7&amp;$C$3)=PH),IF(L243="","PH",IF(INDEX(Attendance!$O:$O,MATCH($B242&amp;L$7,Attendance!$N:$N,0))&lt;"1200","PM","PN")),IF(L$6="Sun",IF(L243="","RD",IF(INDEX(Attendance!$O:$O,MATCH($B242&amp;L$7,Attendance!$N:$N,0))&lt;"1200","RM","RN")),IF(L243="",IF(L$7="","",IF(INDEX(Attendance!$I:$I,MATCH($B242&amp;L$7,Attendance!$N:$N,0))="ABS","AB","UL")),IF(INDEX(Attendance!$O:$O,MATCH($B242&amp;L$7,Attendance!$N:$N,0))&lt;"1200","M","N")))),"")</f>
        <v>RD</v>
      </c>
      <c r="M242" s="83" t="str" cm="1">
        <f t="array" ref="M242">_xlfn.IFNA(IF(OR(VALUE(M$7&amp;$C$3)=PH),IF(M243="","PH",IF(INDEX(Attendance!$O:$O,MATCH($B242&amp;M$7,Attendance!$N:$N,0))&lt;"1200","PM","PN")),IF(M$6="Sun",IF(M243="","RD",IF(INDEX(Attendance!$O:$O,MATCH($B242&amp;M$7,Attendance!$N:$N,0))&lt;"1200","RM","RN")),IF(M243="",IF(M$7="","",IF(INDEX(Attendance!$I:$I,MATCH($B242&amp;M$7,Attendance!$N:$N,0))="ABS","AB","UL")),IF(INDEX(Attendance!$O:$O,MATCH($B242&amp;M$7,Attendance!$N:$N,0))&lt;"1200","M","N")))),"")</f>
        <v/>
      </c>
      <c r="N242" s="83" t="str" cm="1">
        <f t="array" ref="N242">_xlfn.IFNA(IF(OR(VALUE(N$7&amp;$C$3)=PH),IF(N243="","PH",IF(INDEX(Attendance!$O:$O,MATCH($B242&amp;N$7,Attendance!$N:$N,0))&lt;"1200","PM","PN")),IF(N$6="Sun",IF(N243="","RD",IF(INDEX(Attendance!$O:$O,MATCH($B242&amp;N$7,Attendance!$N:$N,0))&lt;"1200","RM","RN")),IF(N243="",IF(N$7="","",IF(INDEX(Attendance!$I:$I,MATCH($B242&amp;N$7,Attendance!$N:$N,0))="ABS","AB","UL")),IF(INDEX(Attendance!$O:$O,MATCH($B242&amp;N$7,Attendance!$N:$N,0))&lt;"1200","M","N")))),"")</f>
        <v/>
      </c>
      <c r="O242" s="83" t="str" cm="1">
        <f t="array" ref="O242">_xlfn.IFNA(IF(OR(VALUE(O$7&amp;$C$3)=PH),IF(O243="","PH",IF(INDEX(Attendance!$O:$O,MATCH($B242&amp;O$7,Attendance!$N:$N,0))&lt;"1200","PM","PN")),IF(O$6="Sun",IF(O243="","RD",IF(INDEX(Attendance!$O:$O,MATCH($B242&amp;O$7,Attendance!$N:$N,0))&lt;"1200","RM","RN")),IF(O243="",IF(O$7="","",IF(INDEX(Attendance!$I:$I,MATCH($B242&amp;O$7,Attendance!$N:$N,0))="ABS","AB","UL")),IF(INDEX(Attendance!$O:$O,MATCH($B242&amp;O$7,Attendance!$N:$N,0))&lt;"1200","M","N")))),"")</f>
        <v/>
      </c>
      <c r="P242" s="83" t="str" cm="1">
        <f t="array" ref="P242">_xlfn.IFNA(IF(OR(VALUE(P$7&amp;$C$3)=PH),IF(P243="","PH",IF(INDEX(Attendance!$O:$O,MATCH($B242&amp;P$7,Attendance!$N:$N,0))&lt;"1200","PM","PN")),IF(P$6="Sun",IF(P243="","RD",IF(INDEX(Attendance!$O:$O,MATCH($B242&amp;P$7,Attendance!$N:$N,0))&lt;"1200","RM","RN")),IF(P243="",IF(P$7="","",IF(INDEX(Attendance!$I:$I,MATCH($B242&amp;P$7,Attendance!$N:$N,0))="ABS","AB","UL")),IF(INDEX(Attendance!$O:$O,MATCH($B242&amp;P$7,Attendance!$N:$N,0))&lt;"1200","M","N")))),"")</f>
        <v/>
      </c>
      <c r="Q242" s="83" t="str" cm="1">
        <f t="array" ref="Q242">_xlfn.IFNA(IF(OR(VALUE(Q$7&amp;$C$3)=PH),IF(Q243="","PH",IF(INDEX(Attendance!$O:$O,MATCH($B242&amp;Q$7,Attendance!$N:$N,0))&lt;"1200","PM","PN")),IF(Q$6="Sun",IF(Q243="","RD",IF(INDEX(Attendance!$O:$O,MATCH($B242&amp;Q$7,Attendance!$N:$N,0))&lt;"1200","RM","RN")),IF(Q243="",IF(Q$7="","",IF(INDEX(Attendance!$I:$I,MATCH($B242&amp;Q$7,Attendance!$N:$N,0))="ABS","AB","UL")),IF(INDEX(Attendance!$O:$O,MATCH($B242&amp;Q$7,Attendance!$N:$N,0))&lt;"1200","M","N")))),"")</f>
        <v>PH</v>
      </c>
      <c r="R242" s="83" t="str" cm="1">
        <f t="array" ref="R242">_xlfn.IFNA(IF(OR(VALUE(R$7&amp;$C$3)=PH),IF(R243="","PH",IF(INDEX(Attendance!$O:$O,MATCH($B242&amp;R$7,Attendance!$N:$N,0))&lt;"1200","PM","PN")),IF(R$6="Sun",IF(R243="","RD",IF(INDEX(Attendance!$O:$O,MATCH($B242&amp;R$7,Attendance!$N:$N,0))&lt;"1200","RM","RN")),IF(R243="",IF(R$7="","",IF(INDEX(Attendance!$I:$I,MATCH($B242&amp;R$7,Attendance!$N:$N,0))="ABS","AB","UL")),IF(INDEX(Attendance!$O:$O,MATCH($B242&amp;R$7,Attendance!$N:$N,0))&lt;"1200","M","N")))),"")</f>
        <v>PH</v>
      </c>
      <c r="S242" s="83" t="str" cm="1">
        <f t="array" ref="S242">_xlfn.IFNA(IF(OR(VALUE(S$7&amp;$C$3)=PH),IF(S243="","PH",IF(INDEX(Attendance!$O:$O,MATCH($B242&amp;S$7,Attendance!$N:$N,0))&lt;"1200","PM","PN")),IF(S$6="Sun",IF(S243="","RD",IF(INDEX(Attendance!$O:$O,MATCH($B242&amp;S$7,Attendance!$N:$N,0))&lt;"1200","RM","RN")),IF(S243="",IF(S$7="","",IF(INDEX(Attendance!$I:$I,MATCH($B242&amp;S$7,Attendance!$N:$N,0))="ABS","AB","UL")),IF(INDEX(Attendance!$O:$O,MATCH($B242&amp;S$7,Attendance!$N:$N,0))&lt;"1200","M","N")))),"")</f>
        <v>RD</v>
      </c>
      <c r="T242" s="83" t="str" cm="1">
        <f t="array" ref="T242">_xlfn.IFNA(IF(OR(VALUE(T$7&amp;$C$3)=PH),IF(T243="","PH",IF(INDEX(Attendance!$O:$O,MATCH($B242&amp;T$7,Attendance!$N:$N,0))&lt;"1200","PM","PN")),IF(T$6="Sun",IF(T243="","RD",IF(INDEX(Attendance!$O:$O,MATCH($B242&amp;T$7,Attendance!$N:$N,0))&lt;"1200","RM","RN")),IF(T243="",IF(T$7="","",IF(INDEX(Attendance!$I:$I,MATCH($B242&amp;T$7,Attendance!$N:$N,0))="ABS","AB","UL")),IF(INDEX(Attendance!$O:$O,MATCH($B242&amp;T$7,Attendance!$N:$N,0))&lt;"1200","M","N")))),"")</f>
        <v/>
      </c>
      <c r="U242" s="83" t="str" cm="1">
        <f t="array" ref="U242">_xlfn.IFNA(IF(OR(VALUE(U$7&amp;$C$3)=PH),IF(U243="","PH",IF(INDEX(Attendance!$O:$O,MATCH($B242&amp;U$7,Attendance!$N:$N,0))&lt;"1200","PM","PN")),IF(U$6="Sun",IF(U243="","RD",IF(INDEX(Attendance!$O:$O,MATCH($B242&amp;U$7,Attendance!$N:$N,0))&lt;"1200","RM","RN")),IF(U243="",IF(U$7="","",IF(INDEX(Attendance!$I:$I,MATCH($B242&amp;U$7,Attendance!$N:$N,0))="ABS","AB","UL")),IF(INDEX(Attendance!$O:$O,MATCH($B242&amp;U$7,Attendance!$N:$N,0))&lt;"1200","M","N")))),"")</f>
        <v/>
      </c>
      <c r="V242" s="83" t="str" cm="1">
        <f t="array" ref="V242">_xlfn.IFNA(IF(OR(VALUE(V$7&amp;$C$3)=PH),IF(V243="","PH",IF(INDEX(Attendance!$O:$O,MATCH($B242&amp;V$7,Attendance!$N:$N,0))&lt;"1200","PM","PN")),IF(V$6="Sun",IF(V243="","RD",IF(INDEX(Attendance!$O:$O,MATCH($B242&amp;V$7,Attendance!$N:$N,0))&lt;"1200","RM","RN")),IF(V243="",IF(V$7="","",IF(INDEX(Attendance!$I:$I,MATCH($B242&amp;V$7,Attendance!$N:$N,0))="ABS","AB","UL")),IF(INDEX(Attendance!$O:$O,MATCH($B242&amp;V$7,Attendance!$N:$N,0))&lt;"1200","M","N")))),"")</f>
        <v/>
      </c>
      <c r="W242" s="83" t="str" cm="1">
        <f t="array" ref="W242">_xlfn.IFNA(IF(OR(VALUE(W$7&amp;$C$3)=PH),IF(W243="","PH",IF(INDEX(Attendance!$O:$O,MATCH($B242&amp;W$7,Attendance!$N:$N,0))&lt;"1200","PM","PN")),IF(W$6="Sun",IF(W243="","RD",IF(INDEX(Attendance!$O:$O,MATCH($B242&amp;W$7,Attendance!$N:$N,0))&lt;"1200","RM","RN")),IF(W243="",IF(W$7="","",IF(INDEX(Attendance!$I:$I,MATCH($B242&amp;W$7,Attendance!$N:$N,0))="ABS","AB","UL")),IF(INDEX(Attendance!$O:$O,MATCH($B242&amp;W$7,Attendance!$N:$N,0))&lt;"1200","M","N")))),"")</f>
        <v/>
      </c>
      <c r="X242" s="83" t="str" cm="1">
        <f t="array" ref="X242">_xlfn.IFNA(IF(OR(VALUE(X$7&amp;$C$3)=PH),IF(X243="","PH",IF(INDEX(Attendance!$O:$O,MATCH($B242&amp;X$7,Attendance!$N:$N,0))&lt;"1200","PM","PN")),IF(X$6="Sun",IF(X243="","RD",IF(INDEX(Attendance!$O:$O,MATCH($B242&amp;X$7,Attendance!$N:$N,0))&lt;"1200","RM","RN")),IF(X243="",IF(X$7="","",IF(INDEX(Attendance!$I:$I,MATCH($B242&amp;X$7,Attendance!$N:$N,0))="ABS","AB","UL")),IF(INDEX(Attendance!$O:$O,MATCH($B242&amp;X$7,Attendance!$N:$N,0))&lt;"1200","M","N")))),"")</f>
        <v/>
      </c>
      <c r="Y242" s="83" t="str" cm="1">
        <f t="array" ref="Y242">_xlfn.IFNA(IF(OR(VALUE(Y$7&amp;$C$3)=PH),IF(Y243="","PH",IF(INDEX(Attendance!$O:$O,MATCH($B242&amp;Y$7,Attendance!$N:$N,0))&lt;"1200","PM","PN")),IF(Y$6="Sun",IF(Y243="","RD",IF(INDEX(Attendance!$O:$O,MATCH($B242&amp;Y$7,Attendance!$N:$N,0))&lt;"1200","RM","RN")),IF(Y243="",IF(Y$7="","",IF(INDEX(Attendance!$I:$I,MATCH($B242&amp;Y$7,Attendance!$N:$N,0))="ABS","AB","UL")),IF(INDEX(Attendance!$O:$O,MATCH($B242&amp;Y$7,Attendance!$N:$N,0))&lt;"1200","M","N")))),"")</f>
        <v/>
      </c>
      <c r="Z242" s="83" t="str" cm="1">
        <f t="array" ref="Z242">_xlfn.IFNA(IF(OR(VALUE(Z$7&amp;$C$3)=PH),IF(Z243="","PH",IF(INDEX(Attendance!$O:$O,MATCH($B242&amp;Z$7,Attendance!$N:$N,0))&lt;"1200","PM","PN")),IF(Z$6="Sun",IF(Z243="","RD",IF(INDEX(Attendance!$O:$O,MATCH($B242&amp;Z$7,Attendance!$N:$N,0))&lt;"1200","RM","RN")),IF(Z243="",IF(Z$7="","",IF(INDEX(Attendance!$I:$I,MATCH($B242&amp;Z$7,Attendance!$N:$N,0))="ABS","AB","UL")),IF(INDEX(Attendance!$O:$O,MATCH($B242&amp;Z$7,Attendance!$N:$N,0))&lt;"1200","M","N")))),"")</f>
        <v>RD</v>
      </c>
      <c r="AA242" s="83" t="str" cm="1">
        <f t="array" ref="AA242">_xlfn.IFNA(IF(OR(VALUE(AA$7&amp;$C$3)=PH),IF(AA243="","PH",IF(INDEX(Attendance!$O:$O,MATCH($B242&amp;AA$7,Attendance!$N:$N,0))&lt;"1200","PM","PN")),IF(AA$6="Sun",IF(AA243="","RD",IF(INDEX(Attendance!$O:$O,MATCH($B242&amp;AA$7,Attendance!$N:$N,0))&lt;"1200","RM","RN")),IF(AA243="",IF(AA$7="","",IF(INDEX(Attendance!$I:$I,MATCH($B242&amp;AA$7,Attendance!$N:$N,0))="ABS","AB","UL")),IF(INDEX(Attendance!$O:$O,MATCH($B242&amp;AA$7,Attendance!$N:$N,0))&lt;"1200","M","N")))),"")</f>
        <v/>
      </c>
      <c r="AB242" s="83" t="str" cm="1">
        <f t="array" ref="AB242">_xlfn.IFNA(IF(OR(VALUE(AB$7&amp;$C$3)=PH),IF(AB243="","PH",IF(INDEX(Attendance!$O:$O,MATCH($B242&amp;AB$7,Attendance!$N:$N,0))&lt;"1200","PM","PN")),IF(AB$6="Sun",IF(AB243="","RD",IF(INDEX(Attendance!$O:$O,MATCH($B242&amp;AB$7,Attendance!$N:$N,0))&lt;"1200","RM","RN")),IF(AB243="",IF(AB$7="","",IF(INDEX(Attendance!$I:$I,MATCH($B242&amp;AB$7,Attendance!$N:$N,0))="ABS","AB","UL")),IF(INDEX(Attendance!$O:$O,MATCH($B242&amp;AB$7,Attendance!$N:$N,0))&lt;"1200","M","N")))),"")</f>
        <v/>
      </c>
      <c r="AC242" s="83" t="str" cm="1">
        <f t="array" ref="AC242">_xlfn.IFNA(IF(OR(VALUE(AC$7&amp;$C$3)=PH),IF(AC243="","PH",IF(INDEX(Attendance!$O:$O,MATCH($B242&amp;AC$7,Attendance!$N:$N,0))&lt;"1200","PM","PN")),IF(AC$6="Sun",IF(AC243="","RD",IF(INDEX(Attendance!$O:$O,MATCH($B242&amp;AC$7,Attendance!$N:$N,0))&lt;"1200","RM","RN")),IF(AC243="",IF(AC$7="","",IF(INDEX(Attendance!$I:$I,MATCH($B242&amp;AC$7,Attendance!$N:$N,0))="ABS","AB","UL")),IF(INDEX(Attendance!$O:$O,MATCH($B242&amp;AC$7,Attendance!$N:$N,0))&lt;"1200","M","N")))),"")</f>
        <v>M</v>
      </c>
      <c r="AD242" s="83" t="str" cm="1">
        <f t="array" ref="AD242">_xlfn.IFNA(IF(OR(VALUE(AD$7&amp;$C$3)=PH),IF(AD243="","PH",IF(INDEX(Attendance!$O:$O,MATCH($B242&amp;AD$7,Attendance!$N:$N,0))&lt;"1200","PM","PN")),IF(AD$6="Sun",IF(AD243="","RD",IF(INDEX(Attendance!$O:$O,MATCH($B242&amp;AD$7,Attendance!$N:$N,0))&lt;"1200","RM","RN")),IF(AD243="",IF(AD$7="","",IF(INDEX(Attendance!$I:$I,MATCH($B242&amp;AD$7,Attendance!$N:$N,0))="ABS","AB","UL")),IF(INDEX(Attendance!$O:$O,MATCH($B242&amp;AD$7,Attendance!$N:$N,0))&lt;"1200","M","N")))),"")</f>
        <v>M</v>
      </c>
      <c r="AE242" s="83" t="str" cm="1">
        <f t="array" ref="AE242">_xlfn.IFNA(IF(OR(VALUE(AE$7&amp;$C$3)=PH),IF(AE243="","PH",IF(INDEX(Attendance!$O:$O,MATCH($B242&amp;AE$7,Attendance!$N:$N,0))&lt;"1200","PM","PN")),IF(AE$6="Sun",IF(AE243="","RD",IF(INDEX(Attendance!$O:$O,MATCH($B242&amp;AE$7,Attendance!$N:$N,0))&lt;"1200","RM","RN")),IF(AE243="",IF(AE$7="","",IF(INDEX(Attendance!$I:$I,MATCH($B242&amp;AE$7,Attendance!$N:$N,0))="ABS","AB","UL")),IF(INDEX(Attendance!$O:$O,MATCH($B242&amp;AE$7,Attendance!$N:$N,0))&lt;"1200","M","N")))),"")</f>
        <v>M</v>
      </c>
      <c r="AF242" s="83" t="str" cm="1">
        <f t="array" ref="AF242">_xlfn.IFNA(IF(OR(VALUE(AF$7&amp;$C$3)=PH),IF(AF243="","PH",IF(INDEX(Attendance!$O:$O,MATCH($B242&amp;AF$7,Attendance!$N:$N,0))&lt;"1200","PM","PN")),IF(AF$6="Sun",IF(AF243="","RD",IF(INDEX(Attendance!$O:$O,MATCH($B242&amp;AF$7,Attendance!$N:$N,0))&lt;"1200","RM","RN")),IF(AF243="",IF(AF$7="","",IF(INDEX(Attendance!$I:$I,MATCH($B242&amp;AF$7,Attendance!$N:$N,0))="ABS","AB","UL")),IF(INDEX(Attendance!$O:$O,MATCH($B242&amp;AF$7,Attendance!$N:$N,0))&lt;"1200","M","N")))),"")</f>
        <v>M</v>
      </c>
      <c r="AG242" s="83" t="str" cm="1">
        <f t="array" ref="AG242">_xlfn.IFNA(IF(OR(VALUE(AG$7&amp;$C$3)=PH),IF(AG243="","PH",IF(INDEX(Attendance!$O:$O,MATCH($B242&amp;AG$7,Attendance!$N:$N,0))&lt;"1200","PM","PN")),IF(AG$6="Sun",IF(AG243="","RD",IF(INDEX(Attendance!$O:$O,MATCH($B242&amp;AG$7,Attendance!$N:$N,0))&lt;"1200","RM","RN")),IF(AG243="",IF(AG$7="","",IF(INDEX(Attendance!$I:$I,MATCH($B242&amp;AG$7,Attendance!$N:$N,0))="ABS","AB","UL")),IF(INDEX(Attendance!$O:$O,MATCH($B242&amp;AG$7,Attendance!$N:$N,0))&lt;"1200","M","N")))),"")</f>
        <v>RD</v>
      </c>
      <c r="AH242" s="83" t="str" cm="1">
        <f t="array" ref="AH242">_xlfn.IFNA(IF(OR(VALUE(AH$7&amp;$C$3)=PH),IF(AH243="","PH",IF(INDEX(Attendance!$O:$O,MATCH($B242&amp;AH$7,Attendance!$N:$N,0))&lt;"1200","PM","PN")),IF(AH$6="Sun",IF(AH243="","RD",IF(INDEX(Attendance!$O:$O,MATCH($B242&amp;AH$7,Attendance!$N:$N,0))&lt;"1200","RM","RN")),IF(AH243="",IF(AH$7="","",IF(INDEX(Attendance!$I:$I,MATCH($B242&amp;AH$7,Attendance!$N:$N,0))="ABS","AB","UL")),IF(INDEX(Attendance!$O:$O,MATCH($B242&amp;AH$7,Attendance!$N:$N,0))&lt;"1200","M","N")))),"")</f>
        <v/>
      </c>
      <c r="AI242" s="83" t="str" cm="1">
        <f t="array" ref="AI242">_xlfn.IFNA(IF(OR(VALUE(AI$7&amp;$C$3)=PH),IF(AI243="","PH",IF(INDEX(Attendance!$O:$O,MATCH($B242&amp;AI$7,Attendance!$N:$N,0))&lt;"1200","PM","PN")),IF(AI$6="Sun",IF(AI243="","RD",IF(INDEX(Attendance!$O:$O,MATCH($B242&amp;AI$7,Attendance!$N:$N,0))&lt;"1200","RM","RN")),IF(AI243="",IF(AI$7="","",IF(INDEX(Attendance!$I:$I,MATCH($B242&amp;AI$7,Attendance!$N:$N,0))="ABS","AB","UL")),IF(INDEX(Attendance!$O:$O,MATCH($B242&amp;AI$7,Attendance!$N:$N,0))&lt;"1200","M","N")))),"")</f>
        <v/>
      </c>
      <c r="AJ242" s="83" t="str" cm="1">
        <f t="array" ref="AJ242">_xlfn.IFNA(IF(OR(VALUE(AJ$7&amp;$C$3)=PH),IF(AJ243="","PH",IF(INDEX(Attendance!$O:$O,MATCH($B242&amp;AJ$7,Attendance!$N:$N,0))&lt;"1200","PM","PN")),IF(AJ$6="Sun",IF(AJ243="","RD",IF(INDEX(Attendance!$O:$O,MATCH($B242&amp;AJ$7,Attendance!$N:$N,0))&lt;"1200","RM","RN")),IF(AJ243="",IF(AJ$7="","",IF(INDEX(Attendance!$I:$I,MATCH($B242&amp;AJ$7,Attendance!$N:$N,0))="ABS","AB","UL")),IF(INDEX(Attendance!$O:$O,MATCH($B242&amp;AJ$7,Attendance!$N:$N,0))&lt;"1200","M","N")))),"")</f>
        <v/>
      </c>
      <c r="AK242" s="258">
        <f>SUM(SUMIF(F242:AJ242,{"M","N","A"},F243:AJ243))</f>
        <v>32</v>
      </c>
      <c r="AL242" s="187">
        <f>SUM(SUMIF(F242:AJ242,{"M","N"},F244:AJ244),SUMIF(F242:AJ242,{"OM","ON"},F243:AJ243))</f>
        <v>12</v>
      </c>
      <c r="AM242" s="187">
        <f>SUM(SUMIF(F242:AJ242,{"PM","PN","RM","RN"},F243:AJ243))</f>
        <v>0</v>
      </c>
      <c r="AN242" s="187">
        <f>SUM(SUMIF(F242:AJ242,{"PM","PN"},F244:AJ244))</f>
        <v>0</v>
      </c>
      <c r="AO242" s="261">
        <f>SUM(F247:AJ247)</f>
        <v>20</v>
      </c>
      <c r="AP242" s="264">
        <f>SUM(F246:AJ246)</f>
        <v>0</v>
      </c>
      <c r="AQ242" s="188">
        <f>IF(D246="",0,SUM(COUNTIFS(F242:AJ242,{"M","N","A","OM","ON","OA","PM","PN","PA","RM","RN","RA"})))</f>
        <v>0</v>
      </c>
      <c r="AR242" s="74">
        <f>COUNTIF(F242:AJ242,"AL")</f>
        <v>0</v>
      </c>
      <c r="AS242" s="74">
        <f>COUNTIF(F242:AJ242,"MC")</f>
        <v>0</v>
      </c>
      <c r="AT242" s="74">
        <f>SUM(COUNTIF(F242:AJ242,{"RPH","PH"}))</f>
        <v>2</v>
      </c>
      <c r="AU242" s="255">
        <f t="shared" ref="AU242" si="43">_xlfn.IFNA(IF($B242="",0,AK242*$AK$5+SUM(AL247:AN247)+SUM(AO242:AP247)+SUM(AQ247:AT247)),"")</f>
        <v>400.79</v>
      </c>
    </row>
    <row r="243" spans="1:47" s="213" customFormat="1" ht="33" customHeight="1" x14ac:dyDescent="0.35">
      <c r="A243" s="189"/>
      <c r="B243" s="184"/>
      <c r="C243" s="190" t="str">
        <f>_xlfn.IFNA(INDEX(Masterlist!D:D,MATCH(B242,Masterlist!B:B,0)),"")</f>
        <v>IC No. 48</v>
      </c>
      <c r="D243" s="88"/>
      <c r="E243" s="191" t="s">
        <v>174</v>
      </c>
      <c r="F243" s="192" t="str">
        <f>IFERROR(IF(F$6="Sun",INDEX(Attendance!$R:$R,MATCH($B242&amp;F$7,Attendance!$N:$N,0)),IF(INDEX(Attendance!$R:$R,MATCH($B242&amp;F$7,Attendance!$N:$N,0))="","",IF(INDEX(Attendance!$R:$R,MATCH($B242&amp;F$7,Attendance!$N:$N,0))&gt;8,8,INDEX(Attendance!$R:$R,MATCH($B242&amp;F$7,Attendance!$N:$N,0))))),"")</f>
        <v/>
      </c>
      <c r="G243" s="192" t="str">
        <f>IFERROR(IF(G$6="Sun",INDEX(Attendance!$R:$R,MATCH($B242&amp;G$7,Attendance!$N:$N,0)),IF(INDEX(Attendance!$R:$R,MATCH($B242&amp;G$7,Attendance!$N:$N,0))="","",IF(INDEX(Attendance!$R:$R,MATCH($B242&amp;G$7,Attendance!$N:$N,0))&gt;8,8,INDEX(Attendance!$R:$R,MATCH($B242&amp;G$7,Attendance!$N:$N,0))))),"")</f>
        <v/>
      </c>
      <c r="H243" s="192" t="str">
        <f>IFERROR(IF(H$6="Sun",INDEX(Attendance!$R:$R,MATCH($B242&amp;H$7,Attendance!$N:$N,0)),IF(INDEX(Attendance!$R:$R,MATCH($B242&amp;H$7,Attendance!$N:$N,0))="","",IF(INDEX(Attendance!$R:$R,MATCH($B242&amp;H$7,Attendance!$N:$N,0))&gt;8,8,INDEX(Attendance!$R:$R,MATCH($B242&amp;H$7,Attendance!$N:$N,0))))),"")</f>
        <v/>
      </c>
      <c r="I243" s="192" t="str">
        <f>IFERROR(IF(I$6="Sun",INDEX(Attendance!$R:$R,MATCH($B242&amp;I$7,Attendance!$N:$N,0)),IF(INDEX(Attendance!$R:$R,MATCH($B242&amp;I$7,Attendance!$N:$N,0))="","",IF(INDEX(Attendance!$R:$R,MATCH($B242&amp;I$7,Attendance!$N:$N,0))&gt;8,8,INDEX(Attendance!$R:$R,MATCH($B242&amp;I$7,Attendance!$N:$N,0))))),"")</f>
        <v/>
      </c>
      <c r="J243" s="192" t="str">
        <f>IFERROR(IF(J$6="Sun",INDEX(Attendance!$R:$R,MATCH($B242&amp;J$7,Attendance!$N:$N,0)),IF(INDEX(Attendance!$R:$R,MATCH($B242&amp;J$7,Attendance!$N:$N,0))="","",IF(INDEX(Attendance!$R:$R,MATCH($B242&amp;J$7,Attendance!$N:$N,0))&gt;8,8,INDEX(Attendance!$R:$R,MATCH($B242&amp;J$7,Attendance!$N:$N,0))))),"")</f>
        <v/>
      </c>
      <c r="K243" s="192" t="str">
        <f>IFERROR(IF(K$6="Sun",INDEX(Attendance!$R:$R,MATCH($B242&amp;K$7,Attendance!$N:$N,0)),IF(INDEX(Attendance!$R:$R,MATCH($B242&amp;K$7,Attendance!$N:$N,0))="","",IF(INDEX(Attendance!$R:$R,MATCH($B242&amp;K$7,Attendance!$N:$N,0))&gt;8,8,INDEX(Attendance!$R:$R,MATCH($B242&amp;K$7,Attendance!$N:$N,0))))),"")</f>
        <v/>
      </c>
      <c r="L243" s="192" t="str">
        <f>IFERROR(IF(L$6="Sun",INDEX(Attendance!$R:$R,MATCH($B242&amp;L$7,Attendance!$N:$N,0)),IF(INDEX(Attendance!$R:$R,MATCH($B242&amp;L$7,Attendance!$N:$N,0))="","",IF(INDEX(Attendance!$R:$R,MATCH($B242&amp;L$7,Attendance!$N:$N,0))&gt;8,8,INDEX(Attendance!$R:$R,MATCH($B242&amp;L$7,Attendance!$N:$N,0))))),"")</f>
        <v/>
      </c>
      <c r="M243" s="192" t="str">
        <f>IFERROR(IF(M$6="Sun",INDEX(Attendance!$R:$R,MATCH($B242&amp;M$7,Attendance!$N:$N,0)),IF(INDEX(Attendance!$R:$R,MATCH($B242&amp;M$7,Attendance!$N:$N,0))="","",IF(INDEX(Attendance!$R:$R,MATCH($B242&amp;M$7,Attendance!$N:$N,0))&gt;8,8,INDEX(Attendance!$R:$R,MATCH($B242&amp;M$7,Attendance!$N:$N,0))))),"")</f>
        <v/>
      </c>
      <c r="N243" s="192" t="str">
        <f>IFERROR(IF(N$6="Sun",INDEX(Attendance!$R:$R,MATCH($B242&amp;N$7,Attendance!$N:$N,0)),IF(INDEX(Attendance!$R:$R,MATCH($B242&amp;N$7,Attendance!$N:$N,0))="","",IF(INDEX(Attendance!$R:$R,MATCH($B242&amp;N$7,Attendance!$N:$N,0))&gt;8,8,INDEX(Attendance!$R:$R,MATCH($B242&amp;N$7,Attendance!$N:$N,0))))),"")</f>
        <v/>
      </c>
      <c r="O243" s="192" t="str">
        <f>IFERROR(IF(O$6="Sun",INDEX(Attendance!$R:$R,MATCH($B242&amp;O$7,Attendance!$N:$N,0)),IF(INDEX(Attendance!$R:$R,MATCH($B242&amp;O$7,Attendance!$N:$N,0))="","",IF(INDEX(Attendance!$R:$R,MATCH($B242&amp;O$7,Attendance!$N:$N,0))&gt;8,8,INDEX(Attendance!$R:$R,MATCH($B242&amp;O$7,Attendance!$N:$N,0))))),"")</f>
        <v/>
      </c>
      <c r="P243" s="192" t="str">
        <f>IFERROR(IF(P$6="Sun",INDEX(Attendance!$R:$R,MATCH($B242&amp;P$7,Attendance!$N:$N,0)),IF(INDEX(Attendance!$R:$R,MATCH($B242&amp;P$7,Attendance!$N:$N,0))="","",IF(INDEX(Attendance!$R:$R,MATCH($B242&amp;P$7,Attendance!$N:$N,0))&gt;8,8,INDEX(Attendance!$R:$R,MATCH($B242&amp;P$7,Attendance!$N:$N,0))))),"")</f>
        <v/>
      </c>
      <c r="Q243" s="192" t="str">
        <f>IFERROR(IF(Q$6="Sun",INDEX(Attendance!$R:$R,MATCH($B242&amp;Q$7,Attendance!$N:$N,0)),IF(INDEX(Attendance!$R:$R,MATCH($B242&amp;Q$7,Attendance!$N:$N,0))="","",IF(INDEX(Attendance!$R:$R,MATCH($B242&amp;Q$7,Attendance!$N:$N,0))&gt;8,8,INDEX(Attendance!$R:$R,MATCH($B242&amp;Q$7,Attendance!$N:$N,0))))),"")</f>
        <v/>
      </c>
      <c r="R243" s="192" t="str">
        <f>IFERROR(IF(R$6="Sun",INDEX(Attendance!$R:$R,MATCH($B242&amp;R$7,Attendance!$N:$N,0)),IF(INDEX(Attendance!$R:$R,MATCH($B242&amp;R$7,Attendance!$N:$N,0))="","",IF(INDEX(Attendance!$R:$R,MATCH($B242&amp;R$7,Attendance!$N:$N,0))&gt;8,8,INDEX(Attendance!$R:$R,MATCH($B242&amp;R$7,Attendance!$N:$N,0))))),"")</f>
        <v/>
      </c>
      <c r="S243" s="192" t="str">
        <f>IFERROR(IF(S$6="Sun",INDEX(Attendance!$R:$R,MATCH($B242&amp;S$7,Attendance!$N:$N,0)),IF(INDEX(Attendance!$R:$R,MATCH($B242&amp;S$7,Attendance!$N:$N,0))="","",IF(INDEX(Attendance!$R:$R,MATCH($B242&amp;S$7,Attendance!$N:$N,0))&gt;8,8,INDEX(Attendance!$R:$R,MATCH($B242&amp;S$7,Attendance!$N:$N,0))))),"")</f>
        <v/>
      </c>
      <c r="T243" s="192" t="str">
        <f>IFERROR(IF(T$6="Sun",INDEX(Attendance!$R:$R,MATCH($B242&amp;T$7,Attendance!$N:$N,0)),IF(INDEX(Attendance!$R:$R,MATCH($B242&amp;T$7,Attendance!$N:$N,0))="","",IF(INDEX(Attendance!$R:$R,MATCH($B242&amp;T$7,Attendance!$N:$N,0))&gt;8,8,INDEX(Attendance!$R:$R,MATCH($B242&amp;T$7,Attendance!$N:$N,0))))),"")</f>
        <v/>
      </c>
      <c r="U243" s="192" t="str">
        <f>IFERROR(IF(U$6="Sun",INDEX(Attendance!$R:$R,MATCH($B242&amp;U$7,Attendance!$N:$N,0)),IF(INDEX(Attendance!$R:$R,MATCH($B242&amp;U$7,Attendance!$N:$N,0))="","",IF(INDEX(Attendance!$R:$R,MATCH($B242&amp;U$7,Attendance!$N:$N,0))&gt;8,8,INDEX(Attendance!$R:$R,MATCH($B242&amp;U$7,Attendance!$N:$N,0))))),"")</f>
        <v/>
      </c>
      <c r="V243" s="192" t="str">
        <f>IFERROR(IF(V$6="Sun",INDEX(Attendance!$R:$R,MATCH($B242&amp;V$7,Attendance!$N:$N,0)),IF(INDEX(Attendance!$R:$R,MATCH($B242&amp;V$7,Attendance!$N:$N,0))="","",IF(INDEX(Attendance!$R:$R,MATCH($B242&amp;V$7,Attendance!$N:$N,0))&gt;8,8,INDEX(Attendance!$R:$R,MATCH($B242&amp;V$7,Attendance!$N:$N,0))))),"")</f>
        <v/>
      </c>
      <c r="W243" s="192" t="str">
        <f>IFERROR(IF(W$6="Sun",INDEX(Attendance!$R:$R,MATCH($B242&amp;W$7,Attendance!$N:$N,0)),IF(INDEX(Attendance!$R:$R,MATCH($B242&amp;W$7,Attendance!$N:$N,0))="","",IF(INDEX(Attendance!$R:$R,MATCH($B242&amp;W$7,Attendance!$N:$N,0))&gt;8,8,INDEX(Attendance!$R:$R,MATCH($B242&amp;W$7,Attendance!$N:$N,0))))),"")</f>
        <v/>
      </c>
      <c r="X243" s="192" t="str">
        <f>IFERROR(IF(X$6="Sun",INDEX(Attendance!$R:$R,MATCH($B242&amp;X$7,Attendance!$N:$N,0)),IF(INDEX(Attendance!$R:$R,MATCH($B242&amp;X$7,Attendance!$N:$N,0))="","",IF(INDEX(Attendance!$R:$R,MATCH($B242&amp;X$7,Attendance!$N:$N,0))&gt;8,8,INDEX(Attendance!$R:$R,MATCH($B242&amp;X$7,Attendance!$N:$N,0))))),"")</f>
        <v/>
      </c>
      <c r="Y243" s="192" t="str">
        <f>IFERROR(IF(Y$6="Sun",INDEX(Attendance!$R:$R,MATCH($B242&amp;Y$7,Attendance!$N:$N,0)),IF(INDEX(Attendance!$R:$R,MATCH($B242&amp;Y$7,Attendance!$N:$N,0))="","",IF(INDEX(Attendance!$R:$R,MATCH($B242&amp;Y$7,Attendance!$N:$N,0))&gt;8,8,INDEX(Attendance!$R:$R,MATCH($B242&amp;Y$7,Attendance!$N:$N,0))))),"")</f>
        <v/>
      </c>
      <c r="Z243" s="192" t="str">
        <f>IFERROR(IF(Z$6="Sun",INDEX(Attendance!$R:$R,MATCH($B242&amp;Z$7,Attendance!$N:$N,0)),IF(INDEX(Attendance!$R:$R,MATCH($B242&amp;Z$7,Attendance!$N:$N,0))="","",IF(INDEX(Attendance!$R:$R,MATCH($B242&amp;Z$7,Attendance!$N:$N,0))&gt;8,8,INDEX(Attendance!$R:$R,MATCH($B242&amp;Z$7,Attendance!$N:$N,0))))),"")</f>
        <v/>
      </c>
      <c r="AA243" s="192" t="str">
        <f>IFERROR(IF(AA$6="Sun",INDEX(Attendance!$R:$R,MATCH($B242&amp;AA$7,Attendance!$N:$N,0)),IF(INDEX(Attendance!$R:$R,MATCH($B242&amp;AA$7,Attendance!$N:$N,0))="","",IF(INDEX(Attendance!$R:$R,MATCH($B242&amp;AA$7,Attendance!$N:$N,0))&gt;8,8,INDEX(Attendance!$R:$R,MATCH($B242&amp;AA$7,Attendance!$N:$N,0))))),"")</f>
        <v/>
      </c>
      <c r="AB243" s="192" t="str">
        <f>IFERROR(IF(AB$6="Sun",INDEX(Attendance!$R:$R,MATCH($B242&amp;AB$7,Attendance!$N:$N,0)),IF(INDEX(Attendance!$R:$R,MATCH($B242&amp;AB$7,Attendance!$N:$N,0))="","",IF(INDEX(Attendance!$R:$R,MATCH($B242&amp;AB$7,Attendance!$N:$N,0))&gt;8,8,INDEX(Attendance!$R:$R,MATCH($B242&amp;AB$7,Attendance!$N:$N,0))))),"")</f>
        <v/>
      </c>
      <c r="AC243" s="192">
        <f>IFERROR(IF(AC$6="Sun",INDEX(Attendance!$R:$R,MATCH($B242&amp;AC$7,Attendance!$N:$N,0)),IF(INDEX(Attendance!$R:$R,MATCH($B242&amp;AC$7,Attendance!$N:$N,0))="","",IF(INDEX(Attendance!$R:$R,MATCH($B242&amp;AC$7,Attendance!$N:$N,0))&gt;8,8,INDEX(Attendance!$R:$R,MATCH($B242&amp;AC$7,Attendance!$N:$N,0))))),"")</f>
        <v>8</v>
      </c>
      <c r="AD243" s="192">
        <f>IFERROR(IF(AD$6="Sun",INDEX(Attendance!$R:$R,MATCH($B242&amp;AD$7,Attendance!$N:$N,0)),IF(INDEX(Attendance!$R:$R,MATCH($B242&amp;AD$7,Attendance!$N:$N,0))="","",IF(INDEX(Attendance!$R:$R,MATCH($B242&amp;AD$7,Attendance!$N:$N,0))&gt;8,8,INDEX(Attendance!$R:$R,MATCH($B242&amp;AD$7,Attendance!$N:$N,0))))),"")</f>
        <v>8</v>
      </c>
      <c r="AE243" s="192">
        <f>IFERROR(IF(AE$6="Sun",INDEX(Attendance!$R:$R,MATCH($B242&amp;AE$7,Attendance!$N:$N,0)),IF(INDEX(Attendance!$R:$R,MATCH($B242&amp;AE$7,Attendance!$N:$N,0))="","",IF(INDEX(Attendance!$R:$R,MATCH($B242&amp;AE$7,Attendance!$N:$N,0))&gt;8,8,INDEX(Attendance!$R:$R,MATCH($B242&amp;AE$7,Attendance!$N:$N,0))))),"")</f>
        <v>8</v>
      </c>
      <c r="AF243" s="192">
        <f>IFERROR(IF(AF$6="Sun",INDEX(Attendance!$R:$R,MATCH($B242&amp;AF$7,Attendance!$N:$N,0)),IF(INDEX(Attendance!$R:$R,MATCH($B242&amp;AF$7,Attendance!$N:$N,0))="","",IF(INDEX(Attendance!$R:$R,MATCH($B242&amp;AF$7,Attendance!$N:$N,0))&gt;8,8,INDEX(Attendance!$R:$R,MATCH($B242&amp;AF$7,Attendance!$N:$N,0))))),"")</f>
        <v>8</v>
      </c>
      <c r="AG243" s="192" t="str">
        <f>IFERROR(IF(AG$6="Sun",INDEX(Attendance!$R:$R,MATCH($B242&amp;AG$7,Attendance!$N:$N,0)),IF(INDEX(Attendance!$R:$R,MATCH($B242&amp;AG$7,Attendance!$N:$N,0))="","",IF(INDEX(Attendance!$R:$R,MATCH($B242&amp;AG$7,Attendance!$N:$N,0))&gt;8,8,INDEX(Attendance!$R:$R,MATCH($B242&amp;AG$7,Attendance!$N:$N,0))))),"")</f>
        <v/>
      </c>
      <c r="AH243" s="192" t="str">
        <f>IFERROR(IF(AH$6="Sun",INDEX(Attendance!$R:$R,MATCH($B242&amp;AH$7,Attendance!$N:$N,0)),IF(INDEX(Attendance!$R:$R,MATCH($B242&amp;AH$7,Attendance!$N:$N,0))="","",IF(INDEX(Attendance!$R:$R,MATCH($B242&amp;AH$7,Attendance!$N:$N,0))&gt;8,8,INDEX(Attendance!$R:$R,MATCH($B242&amp;AH$7,Attendance!$N:$N,0))))),"")</f>
        <v/>
      </c>
      <c r="AI243" s="192" t="str">
        <f>IFERROR(IF(AI$6="Sun",INDEX(Attendance!$R:$R,MATCH($B242&amp;AI$7,Attendance!$N:$N,0)),IF(INDEX(Attendance!$R:$R,MATCH($B242&amp;AI$7,Attendance!$N:$N,0))="","",IF(INDEX(Attendance!$R:$R,MATCH($B242&amp;AI$7,Attendance!$N:$N,0))&gt;8,8,INDEX(Attendance!$R:$R,MATCH($B242&amp;AI$7,Attendance!$N:$N,0))))),"")</f>
        <v/>
      </c>
      <c r="AJ243" s="192" t="str">
        <f>IFERROR(IF(AJ$6="Sun",INDEX(Attendance!$R:$R,MATCH($B242&amp;AJ$7,Attendance!$N:$N,0)),IF(INDEX(Attendance!$R:$R,MATCH($B242&amp;AJ$7,Attendance!$N:$N,0))="","",IF(INDEX(Attendance!$R:$R,MATCH($B242&amp;AJ$7,Attendance!$N:$N,0))&gt;8,8,INDEX(Attendance!$R:$R,MATCH($B242&amp;AJ$7,Attendance!$N:$N,0))))),"")</f>
        <v/>
      </c>
      <c r="AK243" s="259"/>
      <c r="AL243" s="193">
        <f>ROUND((IF($C247="",Basic,MID($C247,FIND("RM",$C247)+3,4))+$AP242+$AQ247)/WorkDays/WorkHours*AL$6,4)</f>
        <v>8.6538000000000004</v>
      </c>
      <c r="AM243" s="193">
        <f>ROUND((IF($C247="",Basic,MID($C247,FIND("RM",$C247)+3,4))+$AP242+$AQ247)/WorkDays/WorkHours*AM$6,4)</f>
        <v>11.538500000000001</v>
      </c>
      <c r="AN243" s="193">
        <f>ROUND((IF($C247="",Basic,MID($C247,FIND("RM",$C247)+3,4))+$AP242+$AQ247)/WorkDays/WorkHours*AN$6,4)</f>
        <v>17.307700000000001</v>
      </c>
      <c r="AO243" s="262"/>
      <c r="AP243" s="265"/>
      <c r="AQ243" s="86"/>
      <c r="AR243" s="194"/>
      <c r="AS243" s="194"/>
      <c r="AT243" s="194"/>
      <c r="AU243" s="256"/>
    </row>
    <row r="244" spans="1:47" s="213" customFormat="1" ht="33" customHeight="1" x14ac:dyDescent="0.35">
      <c r="A244" s="189"/>
      <c r="B244" s="184"/>
      <c r="C244" s="195" t="str">
        <f>_xlfn.IFNA(INDEX(Masterlist!E:E,MATCH(B242,Masterlist!B:B,0)),"")</f>
        <v>Phone No. 48</v>
      </c>
      <c r="D244" s="1"/>
      <c r="E244" s="196" t="s">
        <v>175</v>
      </c>
      <c r="F244" s="197" t="str">
        <f>IFERROR(IF(F$6="Sun","",IF(INDEX(Attendance!$S:$S,MATCH($B242&amp;F$7,Attendance!$N:$N,0))=TRUE,"",IF(F243&lt;8,"",INDEX(Attendance!$G:$G,MATCH($B242&amp;F$7,Attendance!$N:$N,0))))),"")</f>
        <v/>
      </c>
      <c r="G244" s="197" t="str">
        <f>IFERROR(IF(G$6="Sun","",IF(INDEX(Attendance!$S:$S,MATCH($B242&amp;G$7,Attendance!$N:$N,0))=TRUE,"",IF(G243&lt;8,"",INDEX(Attendance!$G:$G,MATCH($B242&amp;G$7,Attendance!$N:$N,0))))),"")</f>
        <v/>
      </c>
      <c r="H244" s="197" t="str">
        <f>IFERROR(IF(H$6="Sun","",IF(INDEX(Attendance!$S:$S,MATCH($B242&amp;H$7,Attendance!$N:$N,0))=TRUE,"",IF(H243&lt;8,"",INDEX(Attendance!$G:$G,MATCH($B242&amp;H$7,Attendance!$N:$N,0))))),"")</f>
        <v/>
      </c>
      <c r="I244" s="197" t="str">
        <f>IFERROR(IF(I$6="Sun","",IF(INDEX(Attendance!$S:$S,MATCH($B242&amp;I$7,Attendance!$N:$N,0))=TRUE,"",IF(I243&lt;8,"",INDEX(Attendance!$G:$G,MATCH($B242&amp;I$7,Attendance!$N:$N,0))))),"")</f>
        <v/>
      </c>
      <c r="J244" s="197" t="str">
        <f>IFERROR(IF(J$6="Sun","",IF(INDEX(Attendance!$S:$S,MATCH($B242&amp;J$7,Attendance!$N:$N,0))=TRUE,"",IF(J243&lt;8,"",INDEX(Attendance!$G:$G,MATCH($B242&amp;J$7,Attendance!$N:$N,0))))),"")</f>
        <v/>
      </c>
      <c r="K244" s="197" t="str">
        <f>IFERROR(IF(K$6="Sun","",IF(INDEX(Attendance!$S:$S,MATCH($B242&amp;K$7,Attendance!$N:$N,0))=TRUE,"",IF(K243&lt;8,"",INDEX(Attendance!$G:$G,MATCH($B242&amp;K$7,Attendance!$N:$N,0))))),"")</f>
        <v/>
      </c>
      <c r="L244" s="197" t="str">
        <f>IFERROR(IF(L$6="Sun","",IF(INDEX(Attendance!$S:$S,MATCH($B242&amp;L$7,Attendance!$N:$N,0))=TRUE,"",IF(L243&lt;8,"",INDEX(Attendance!$G:$G,MATCH($B242&amp;L$7,Attendance!$N:$N,0))))),"")</f>
        <v/>
      </c>
      <c r="M244" s="197" t="str">
        <f>IFERROR(IF(M$6="Sun","",IF(INDEX(Attendance!$S:$S,MATCH($B242&amp;M$7,Attendance!$N:$N,0))=TRUE,"",IF(M243&lt;8,"",INDEX(Attendance!$G:$G,MATCH($B242&amp;M$7,Attendance!$N:$N,0))))),"")</f>
        <v/>
      </c>
      <c r="N244" s="197" t="str">
        <f>IFERROR(IF(N$6="Sun","",IF(INDEX(Attendance!$S:$S,MATCH($B242&amp;N$7,Attendance!$N:$N,0))=TRUE,"",IF(N243&lt;8,"",INDEX(Attendance!$G:$G,MATCH($B242&amp;N$7,Attendance!$N:$N,0))))),"")</f>
        <v/>
      </c>
      <c r="O244" s="197" t="str">
        <f>IFERROR(IF(O$6="Sun","",IF(INDEX(Attendance!$S:$S,MATCH($B242&amp;O$7,Attendance!$N:$N,0))=TRUE,"",IF(O243&lt;8,"",INDEX(Attendance!$G:$G,MATCH($B242&amp;O$7,Attendance!$N:$N,0))))),"")</f>
        <v/>
      </c>
      <c r="P244" s="197" t="str">
        <f>IFERROR(IF(P$6="Sun","",IF(INDEX(Attendance!$S:$S,MATCH($B242&amp;P$7,Attendance!$N:$N,0))=TRUE,"",IF(P243&lt;8,"",INDEX(Attendance!$G:$G,MATCH($B242&amp;P$7,Attendance!$N:$N,0))))),"")</f>
        <v/>
      </c>
      <c r="Q244" s="197" t="str">
        <f>IFERROR(IF(Q$6="Sun","",IF(INDEX(Attendance!$S:$S,MATCH($B242&amp;Q$7,Attendance!$N:$N,0))=TRUE,"",IF(Q243&lt;8,"",INDEX(Attendance!$G:$G,MATCH($B242&amp;Q$7,Attendance!$N:$N,0))))),"")</f>
        <v/>
      </c>
      <c r="R244" s="197" t="str">
        <f>IFERROR(IF(R$6="Sun","",IF(INDEX(Attendance!$S:$S,MATCH($B242&amp;R$7,Attendance!$N:$N,0))=TRUE,"",IF(R243&lt;8,"",INDEX(Attendance!$G:$G,MATCH($B242&amp;R$7,Attendance!$N:$N,0))))),"")</f>
        <v/>
      </c>
      <c r="S244" s="197" t="str">
        <f>IFERROR(IF(S$6="Sun","",IF(INDEX(Attendance!$S:$S,MATCH($B242&amp;S$7,Attendance!$N:$N,0))=TRUE,"",IF(S243&lt;8,"",INDEX(Attendance!$G:$G,MATCH($B242&amp;S$7,Attendance!$N:$N,0))))),"")</f>
        <v/>
      </c>
      <c r="T244" s="197" t="str">
        <f>IFERROR(IF(T$6="Sun","",IF(INDEX(Attendance!$S:$S,MATCH($B242&amp;T$7,Attendance!$N:$N,0))=TRUE,"",IF(T243&lt;8,"",INDEX(Attendance!$G:$G,MATCH($B242&amp;T$7,Attendance!$N:$N,0))))),"")</f>
        <v/>
      </c>
      <c r="U244" s="197" t="str">
        <f>IFERROR(IF(U$6="Sun","",IF(INDEX(Attendance!$S:$S,MATCH($B242&amp;U$7,Attendance!$N:$N,0))=TRUE,"",IF(U243&lt;8,"",INDEX(Attendance!$G:$G,MATCH($B242&amp;U$7,Attendance!$N:$N,0))))),"")</f>
        <v/>
      </c>
      <c r="V244" s="197" t="str">
        <f>IFERROR(IF(V$6="Sun","",IF(INDEX(Attendance!$S:$S,MATCH($B242&amp;V$7,Attendance!$N:$N,0))=TRUE,"",IF(V243&lt;8,"",INDEX(Attendance!$G:$G,MATCH($B242&amp;V$7,Attendance!$N:$N,0))))),"")</f>
        <v/>
      </c>
      <c r="W244" s="197" t="str">
        <f>IFERROR(IF(W$6="Sun","",IF(INDEX(Attendance!$S:$S,MATCH($B242&amp;W$7,Attendance!$N:$N,0))=TRUE,"",IF(W243&lt;8,"",INDEX(Attendance!$G:$G,MATCH($B242&amp;W$7,Attendance!$N:$N,0))))),"")</f>
        <v/>
      </c>
      <c r="X244" s="197" t="str">
        <f>IFERROR(IF(X$6="Sun","",IF(INDEX(Attendance!$S:$S,MATCH($B242&amp;X$7,Attendance!$N:$N,0))=TRUE,"",IF(X243&lt;8,"",INDEX(Attendance!$G:$G,MATCH($B242&amp;X$7,Attendance!$N:$N,0))))),"")</f>
        <v/>
      </c>
      <c r="Y244" s="197" t="str">
        <f>IFERROR(IF(Y$6="Sun","",IF(INDEX(Attendance!$S:$S,MATCH($B242&amp;Y$7,Attendance!$N:$N,0))=TRUE,"",IF(Y243&lt;8,"",INDEX(Attendance!$G:$G,MATCH($B242&amp;Y$7,Attendance!$N:$N,0))))),"")</f>
        <v/>
      </c>
      <c r="Z244" s="197" t="str">
        <f>IFERROR(IF(Z$6="Sun","",IF(INDEX(Attendance!$S:$S,MATCH($B242&amp;Z$7,Attendance!$N:$N,0))=TRUE,"",IF(Z243&lt;8,"",INDEX(Attendance!$G:$G,MATCH($B242&amp;Z$7,Attendance!$N:$N,0))))),"")</f>
        <v/>
      </c>
      <c r="AA244" s="197" t="str">
        <f>IFERROR(IF(AA$6="Sun","",IF(INDEX(Attendance!$S:$S,MATCH($B242&amp;AA$7,Attendance!$N:$N,0))=TRUE,"",IF(AA243&lt;8,"",INDEX(Attendance!$G:$G,MATCH($B242&amp;AA$7,Attendance!$N:$N,0))))),"")</f>
        <v/>
      </c>
      <c r="AB244" s="197" t="str">
        <f>IFERROR(IF(AB$6="Sun","",IF(INDEX(Attendance!$S:$S,MATCH($B242&amp;AB$7,Attendance!$N:$N,0))=TRUE,"",IF(AB243&lt;8,"",INDEX(Attendance!$G:$G,MATCH($B242&amp;AB$7,Attendance!$N:$N,0))))),"")</f>
        <v/>
      </c>
      <c r="AC244" s="197">
        <f>IFERROR(IF(AC$6="Sun","",IF(INDEX(Attendance!$S:$S,MATCH($B242&amp;AC$7,Attendance!$N:$N,0))=TRUE,"",IF(AC243&lt;8,"",INDEX(Attendance!$G:$G,MATCH($B242&amp;AC$7,Attendance!$N:$N,0))))),"")</f>
        <v>3</v>
      </c>
      <c r="AD244" s="197">
        <f>IFERROR(IF(AD$6="Sun","",IF(INDEX(Attendance!$S:$S,MATCH($B242&amp;AD$7,Attendance!$N:$N,0))=TRUE,"",IF(AD243&lt;8,"",INDEX(Attendance!$G:$G,MATCH($B242&amp;AD$7,Attendance!$N:$N,0))))),"")</f>
        <v>3</v>
      </c>
      <c r="AE244" s="197">
        <f>IFERROR(IF(AE$6="Sun","",IF(INDEX(Attendance!$S:$S,MATCH($B242&amp;AE$7,Attendance!$N:$N,0))=TRUE,"",IF(AE243&lt;8,"",INDEX(Attendance!$G:$G,MATCH($B242&amp;AE$7,Attendance!$N:$N,0))))),"")</f>
        <v>3</v>
      </c>
      <c r="AF244" s="197">
        <f>IFERROR(IF(AF$6="Sun","",IF(INDEX(Attendance!$S:$S,MATCH($B242&amp;AF$7,Attendance!$N:$N,0))=TRUE,"",IF(AF243&lt;8,"",INDEX(Attendance!$G:$G,MATCH($B242&amp;AF$7,Attendance!$N:$N,0))))),"")</f>
        <v>3</v>
      </c>
      <c r="AG244" s="197" t="str">
        <f>IFERROR(IF(AG$6="Sun","",IF(INDEX(Attendance!$S:$S,MATCH($B242&amp;AG$7,Attendance!$N:$N,0))=TRUE,"",IF(AG243&lt;8,"",INDEX(Attendance!$G:$G,MATCH($B242&amp;AG$7,Attendance!$N:$N,0))))),"")</f>
        <v/>
      </c>
      <c r="AH244" s="197" t="str">
        <f>IFERROR(IF(AH$6="Sun","",IF(INDEX(Attendance!$S:$S,MATCH($B242&amp;AH$7,Attendance!$N:$N,0))=TRUE,"",IF(AH243&lt;8,"",INDEX(Attendance!$G:$G,MATCH($B242&amp;AH$7,Attendance!$N:$N,0))))),"")</f>
        <v/>
      </c>
      <c r="AI244" s="197" t="str">
        <f>IFERROR(IF(AI$6="Sun","",IF(INDEX(Attendance!$S:$S,MATCH($B242&amp;AI$7,Attendance!$N:$N,0))=TRUE,"",IF(AI243&lt;8,"",INDEX(Attendance!$G:$G,MATCH($B242&amp;AI$7,Attendance!$N:$N,0))))),"")</f>
        <v/>
      </c>
      <c r="AJ244" s="197" t="str">
        <f>IFERROR(IF(AJ$6="Sun","",IF(INDEX(Attendance!$S:$S,MATCH($B242&amp;AJ$7,Attendance!$N:$N,0))=TRUE,"",IF(AJ243&lt;8,"",INDEX(Attendance!$G:$G,MATCH($B242&amp;AJ$7,Attendance!$N:$N,0))))),"")</f>
        <v/>
      </c>
      <c r="AK244" s="259"/>
      <c r="AL244" s="198"/>
      <c r="AM244" s="198"/>
      <c r="AN244" s="198"/>
      <c r="AO244" s="262"/>
      <c r="AP244" s="265"/>
      <c r="AQ244" s="86"/>
      <c r="AR244" s="194"/>
      <c r="AS244" s="194"/>
      <c r="AT244" s="194"/>
      <c r="AU244" s="256"/>
    </row>
    <row r="245" spans="1:47" s="213" customFormat="1" ht="33" customHeight="1" x14ac:dyDescent="0.35">
      <c r="A245" s="189"/>
      <c r="B245" s="184"/>
      <c r="C245" s="195" t="str">
        <f>_xlfn.IFNA(INDEX(Masterlist!F:F,MATCH(B242,Masterlist!B:B,0)),"")</f>
        <v>Acc No. 48 Bank Code 48</v>
      </c>
      <c r="D245" s="88"/>
      <c r="E245" s="196"/>
      <c r="F245" s="199"/>
      <c r="G245" s="200"/>
      <c r="H245" s="192"/>
      <c r="I245" s="192"/>
      <c r="J245" s="192"/>
      <c r="K245" s="192"/>
      <c r="L245" s="192"/>
      <c r="M245" s="192"/>
      <c r="N245" s="192"/>
      <c r="O245" s="192"/>
      <c r="P245" s="192"/>
      <c r="Q245" s="201"/>
      <c r="R245" s="201"/>
      <c r="S245" s="192"/>
      <c r="T245" s="192"/>
      <c r="U245" s="192"/>
      <c r="V245" s="192"/>
      <c r="W245" s="192"/>
      <c r="X245" s="192"/>
      <c r="Y245" s="192"/>
      <c r="Z245" s="192"/>
      <c r="AA245" s="192"/>
      <c r="AB245" s="192"/>
      <c r="AC245" s="192"/>
      <c r="AD245" s="192"/>
      <c r="AE245" s="192"/>
      <c r="AF245" s="192"/>
      <c r="AG245" s="192"/>
      <c r="AH245" s="192"/>
      <c r="AI245" s="192"/>
      <c r="AJ245" s="192"/>
      <c r="AK245" s="259"/>
      <c r="AL245" s="198"/>
      <c r="AM245" s="198"/>
      <c r="AN245" s="198"/>
      <c r="AO245" s="262"/>
      <c r="AP245" s="265"/>
      <c r="AQ245" s="86"/>
      <c r="AR245" s="194"/>
      <c r="AS245" s="194"/>
      <c r="AT245" s="194"/>
      <c r="AU245" s="256"/>
    </row>
    <row r="246" spans="1:47" s="213" customFormat="1" ht="33" customHeight="1" x14ac:dyDescent="0.35">
      <c r="A246" s="189"/>
      <c r="B246" s="184"/>
      <c r="C246" s="202">
        <f>_xlfn.IFNA(INDEX(Masterlist!I:I,MATCH(B242,Masterlist!B:B,0)),"")</f>
        <v>44251</v>
      </c>
      <c r="D246" s="226" t="str">
        <f>_xlfn.IFNA(IF(INDEX(Attendance!H:H,MATCH(B242,Attendance!$A:$A,0))="VMI","SCOPE ALLW",""),"")</f>
        <v/>
      </c>
      <c r="E246" s="196" t="s">
        <v>13</v>
      </c>
      <c r="F246" s="203" t="str">
        <f>IFERROR(IF(AND(RIGHT(F242,1)="N",VALUE(F243)&gt;=8),Database!$I$3,""),"")</f>
        <v/>
      </c>
      <c r="G246" s="192" t="str">
        <f>IFERROR(IF(AND(RIGHT(G242,1)="N",VALUE(G243)&gt;=8),Database!$I$3,""),"")</f>
        <v/>
      </c>
      <c r="H246" s="199" t="str">
        <f>IFERROR(IF(AND(RIGHT(H242,1)="N",VALUE(H243)&gt;=8),Database!$I$3,""),"")</f>
        <v/>
      </c>
      <c r="I246" s="192" t="str">
        <f>IFERROR(IF(AND(RIGHT(I242,1)="N",VALUE(I243)&gt;=8),Database!$I$3,""),"")</f>
        <v/>
      </c>
      <c r="J246" s="192" t="str">
        <f>IFERROR(IF(AND(RIGHT(J242,1)="N",VALUE(J243)&gt;=8),Database!$I$3,""),"")</f>
        <v/>
      </c>
      <c r="K246" s="192" t="str">
        <f>IFERROR(IF(AND(RIGHT(K242,1)="N",VALUE(K243)&gt;=8),Database!$I$3,""),"")</f>
        <v/>
      </c>
      <c r="L246" s="192" t="str">
        <f>IFERROR(IF(AND(RIGHT(L242,1)="N",VALUE(L243)&gt;=8),Database!$I$3,""),"")</f>
        <v/>
      </c>
      <c r="M246" s="192" t="str">
        <f>IFERROR(IF(AND(RIGHT(M242,1)="N",VALUE(M243)&gt;=8),Database!$I$3,""),"")</f>
        <v/>
      </c>
      <c r="N246" s="192" t="str">
        <f>IFERROR(IF(AND(RIGHT(N242,1)="N",VALUE(N243)&gt;=8),Database!$I$3,""),"")</f>
        <v/>
      </c>
      <c r="O246" s="192" t="str">
        <f>IFERROR(IF(AND(RIGHT(O242,1)="N",VALUE(O243)&gt;=8),Database!$I$3,""),"")</f>
        <v/>
      </c>
      <c r="P246" s="192" t="str">
        <f>IFERROR(IF(AND(RIGHT(P242,1)="N",VALUE(P243)&gt;=8),Database!$I$3,""),"")</f>
        <v/>
      </c>
      <c r="Q246" s="192" t="str">
        <f>IFERROR(IF(AND(RIGHT(Q242,1)="N",VALUE(Q243)&gt;=8),Database!$I$3,""),"")</f>
        <v/>
      </c>
      <c r="R246" s="192" t="str">
        <f>IFERROR(IF(AND(RIGHT(R242,1)="N",VALUE(R243)&gt;=8),Database!$I$3,""),"")</f>
        <v/>
      </c>
      <c r="S246" s="192" t="str">
        <f>IFERROR(IF(AND(RIGHT(S242,1)="N",VALUE(S243)&gt;=8),Database!$I$3,""),"")</f>
        <v/>
      </c>
      <c r="T246" s="192" t="str">
        <f>IFERROR(IF(AND(RIGHT(T242,1)="N",VALUE(T243)&gt;=8),Database!$I$3,""),"")</f>
        <v/>
      </c>
      <c r="U246" s="192" t="str">
        <f>IFERROR(IF(AND(RIGHT(U242,1)="N",VALUE(U243)&gt;=8),Database!$I$3,""),"")</f>
        <v/>
      </c>
      <c r="V246" s="192" t="str">
        <f>IFERROR(IF(AND(RIGHT(V242,1)="N",VALUE(V243)&gt;=8),Database!$I$3,""),"")</f>
        <v/>
      </c>
      <c r="W246" s="192" t="str">
        <f>IFERROR(IF(AND(RIGHT(W242,1)="N",VALUE(W243)&gt;=8),Database!$I$3,""),"")</f>
        <v/>
      </c>
      <c r="X246" s="192" t="str">
        <f>IFERROR(IF(AND(RIGHT(X242,1)="N",VALUE(X243)&gt;=8),Database!$I$3,""),"")</f>
        <v/>
      </c>
      <c r="Y246" s="192" t="str">
        <f>IFERROR(IF(AND(RIGHT(Y242,1)="N",VALUE(Y243)&gt;=8),Database!$I$3,""),"")</f>
        <v/>
      </c>
      <c r="Z246" s="192" t="str">
        <f>IFERROR(IF(AND(RIGHT(Z242,1)="N",VALUE(Z243)&gt;=8),Database!$I$3,""),"")</f>
        <v/>
      </c>
      <c r="AA246" s="192" t="str">
        <f>IFERROR(IF(AND(RIGHT(AA242,1)="N",VALUE(AA243)&gt;=8),Database!$I$3,""),"")</f>
        <v/>
      </c>
      <c r="AB246" s="192" t="str">
        <f>IFERROR(IF(AND(RIGHT(AB242,1)="N",VALUE(AB243)&gt;=8),Database!$I$3,""),"")</f>
        <v/>
      </c>
      <c r="AC246" s="192" t="str">
        <f>IFERROR(IF(AND(RIGHT(AC242,1)="N",VALUE(AC243)&gt;=8),Database!$I$3,""),"")</f>
        <v/>
      </c>
      <c r="AD246" s="192" t="str">
        <f>IFERROR(IF(AND(RIGHT(AD242,1)="N",VALUE(AD243)&gt;=8),Database!$I$3,""),"")</f>
        <v/>
      </c>
      <c r="AE246" s="192" t="str">
        <f>IFERROR(IF(AND(RIGHT(AE242,1)="N",VALUE(AE243)&gt;=8),Database!$I$3,""),"")</f>
        <v/>
      </c>
      <c r="AF246" s="192" t="str">
        <f>IFERROR(IF(AND(RIGHT(AF242,1)="N",VALUE(AF243)&gt;=8),Database!$I$3,""),"")</f>
        <v/>
      </c>
      <c r="AG246" s="192" t="str">
        <f>IFERROR(IF(AND(RIGHT(AG242,1)="N",VALUE(AG243)&gt;=8),Database!$I$3,""),"")</f>
        <v/>
      </c>
      <c r="AH246" s="192" t="str">
        <f>IFERROR(IF(AND(RIGHT(AH242,1)="N",VALUE(AH243)&gt;=8),Database!$I$3,""),"")</f>
        <v/>
      </c>
      <c r="AI246" s="192" t="str">
        <f>IFERROR(IF(AND(RIGHT(AI242,1)="N",VALUE(AI243)&gt;=8),Database!$I$3,""),"")</f>
        <v/>
      </c>
      <c r="AJ246" s="192" t="str">
        <f>IFERROR(IF(AND(RIGHT(AJ242,1)="N",VALUE(AJ243)&gt;=8),Database!$I$3,""),"")</f>
        <v/>
      </c>
      <c r="AK246" s="259"/>
      <c r="AL246" s="204"/>
      <c r="AM246" s="198"/>
      <c r="AN246" s="198"/>
      <c r="AO246" s="262"/>
      <c r="AP246" s="265"/>
      <c r="AQ246" s="86"/>
      <c r="AR246" s="194"/>
      <c r="AS246" s="194"/>
      <c r="AT246" s="194"/>
      <c r="AU246" s="256"/>
    </row>
    <row r="247" spans="1:47" s="213" customFormat="1" ht="33" customHeight="1" thickBot="1" x14ac:dyDescent="0.4">
      <c r="A247" s="189"/>
      <c r="B247" s="205"/>
      <c r="C247" s="222"/>
      <c r="D247" s="28"/>
      <c r="E247" s="206" t="s">
        <v>176</v>
      </c>
      <c r="F247" s="207" t="str">
        <f>IFERROR(IF(INDEX(Attendance!$T:$T,MATCH($B242&amp;F$7,Attendance!$N:$N,0))=TRUE,"L",IF(SUM(F243:F244)&gt;=10,5,"")),"")</f>
        <v/>
      </c>
      <c r="G247" s="207" t="str">
        <f>IFERROR(IF(INDEX(Attendance!$T:$T,MATCH($B242&amp;G$7,Attendance!$N:$N,0))=TRUE,"L",IF(SUM(G243:G244)&gt;=10,5,"")),"")</f>
        <v/>
      </c>
      <c r="H247" s="208" t="str">
        <f>IFERROR(IF(INDEX(Attendance!$T:$T,MATCH($B242&amp;H$7,Attendance!$N:$N,0))=TRUE,"L",IF(SUM(H243:H244)&gt;=10,5,"")),"")</f>
        <v/>
      </c>
      <c r="I247" s="208" t="str">
        <f>IFERROR(IF(INDEX(Attendance!$T:$T,MATCH($B242&amp;I$7,Attendance!$N:$N,0))=TRUE,"L",IF(SUM(I243:I244)&gt;=10,5,"")),"")</f>
        <v/>
      </c>
      <c r="J247" s="208" t="str">
        <f>IFERROR(IF(INDEX(Attendance!$T:$T,MATCH($B242&amp;J$7,Attendance!$N:$N,0))=TRUE,"L",IF(SUM(J243:J244)&gt;=10,5,"")),"")</f>
        <v/>
      </c>
      <c r="K247" s="208" t="str">
        <f>IFERROR(IF(INDEX(Attendance!$T:$T,MATCH($B242&amp;K$7,Attendance!$N:$N,0))=TRUE,"L",IF(SUM(K243:K244)&gt;=10,5,"")),"")</f>
        <v/>
      </c>
      <c r="L247" s="208" t="str">
        <f>IFERROR(IF(INDEX(Attendance!$T:$T,MATCH($B242&amp;L$7,Attendance!$N:$N,0))=TRUE,"L",IF(SUM(L243:L244)&gt;=10,5,"")),"")</f>
        <v/>
      </c>
      <c r="M247" s="208" t="str">
        <f>IFERROR(IF(INDEX(Attendance!$T:$T,MATCH($B242&amp;M$7,Attendance!$N:$N,0))=TRUE,"L",IF(SUM(M243:M244)&gt;=10,5,"")),"")</f>
        <v/>
      </c>
      <c r="N247" s="208" t="str">
        <f>IFERROR(IF(INDEX(Attendance!$T:$T,MATCH($B242&amp;N$7,Attendance!$N:$N,0))=TRUE,"L",IF(SUM(N243:N244)&gt;=10,5,"")),"")</f>
        <v/>
      </c>
      <c r="O247" s="208" t="str">
        <f>IFERROR(IF(INDEX(Attendance!$T:$T,MATCH($B242&amp;O$7,Attendance!$N:$N,0))=TRUE,"L",IF(SUM(O243:O244)&gt;=10,5,"")),"")</f>
        <v/>
      </c>
      <c r="P247" s="208" t="str">
        <f>IFERROR(IF(INDEX(Attendance!$T:$T,MATCH($B242&amp;P$7,Attendance!$N:$N,0))=TRUE,"L",IF(SUM(P243:P244)&gt;=10,5,"")),"")</f>
        <v/>
      </c>
      <c r="Q247" s="208" t="str">
        <f>IFERROR(IF(INDEX(Attendance!$T:$T,MATCH($B242&amp;Q$7,Attendance!$N:$N,0))=TRUE,"L",IF(SUM(Q243:Q244)&gt;=10,5,"")),"")</f>
        <v/>
      </c>
      <c r="R247" s="208" t="str">
        <f>IFERROR(IF(INDEX(Attendance!$T:$T,MATCH($B242&amp;R$7,Attendance!$N:$N,0))=TRUE,"L",IF(SUM(R243:R244)&gt;=10,5,"")),"")</f>
        <v/>
      </c>
      <c r="S247" s="208" t="str">
        <f>IFERROR(IF(INDEX(Attendance!$T:$T,MATCH($B242&amp;S$7,Attendance!$N:$N,0))=TRUE,"L",IF(SUM(S243:S244)&gt;=10,5,"")),"")</f>
        <v/>
      </c>
      <c r="T247" s="208" t="str">
        <f>IFERROR(IF(INDEX(Attendance!$T:$T,MATCH($B242&amp;T$7,Attendance!$N:$N,0))=TRUE,"L",IF(SUM(T243:T244)&gt;=10,5,"")),"")</f>
        <v/>
      </c>
      <c r="U247" s="208" t="str">
        <f>IFERROR(IF(INDEX(Attendance!$T:$T,MATCH($B242&amp;U$7,Attendance!$N:$N,0))=TRUE,"L",IF(SUM(U243:U244)&gt;=10,5,"")),"")</f>
        <v/>
      </c>
      <c r="V247" s="208" t="str">
        <f>IFERROR(IF(INDEX(Attendance!$T:$T,MATCH($B242&amp;V$7,Attendance!$N:$N,0))=TRUE,"L",IF(SUM(V243:V244)&gt;=10,5,"")),"")</f>
        <v/>
      </c>
      <c r="W247" s="208" t="str">
        <f>IFERROR(IF(INDEX(Attendance!$T:$T,MATCH($B242&amp;W$7,Attendance!$N:$N,0))=TRUE,"L",IF(SUM(W243:W244)&gt;=10,5,"")),"")</f>
        <v/>
      </c>
      <c r="X247" s="208" t="str">
        <f>IFERROR(IF(INDEX(Attendance!$T:$T,MATCH($B242&amp;X$7,Attendance!$N:$N,0))=TRUE,"L",IF(SUM(X243:X244)&gt;=10,5,"")),"")</f>
        <v/>
      </c>
      <c r="Y247" s="208" t="str">
        <f>IFERROR(IF(INDEX(Attendance!$T:$T,MATCH($B242&amp;Y$7,Attendance!$N:$N,0))=TRUE,"L",IF(SUM(Y243:Y244)&gt;=10,5,"")),"")</f>
        <v/>
      </c>
      <c r="Z247" s="208" t="str">
        <f>IFERROR(IF(INDEX(Attendance!$T:$T,MATCH($B242&amp;Z$7,Attendance!$N:$N,0))=TRUE,"L",IF(SUM(Z243:Z244)&gt;=10,5,"")),"")</f>
        <v/>
      </c>
      <c r="AA247" s="208" t="str">
        <f>IFERROR(IF(INDEX(Attendance!$T:$T,MATCH($B242&amp;AA$7,Attendance!$N:$N,0))=TRUE,"L",IF(SUM(AA243:AA244)&gt;=10,5,"")),"")</f>
        <v/>
      </c>
      <c r="AB247" s="208" t="str">
        <f>IFERROR(IF(INDEX(Attendance!$T:$T,MATCH($B242&amp;AB$7,Attendance!$N:$N,0))=TRUE,"L",IF(SUM(AB243:AB244)&gt;=10,5,"")),"")</f>
        <v/>
      </c>
      <c r="AC247" s="208">
        <f>IFERROR(IF(INDEX(Attendance!$T:$T,MATCH($B242&amp;AC$7,Attendance!$N:$N,0))=TRUE,"L",IF(SUM(AC243:AC244)&gt;=10,5,"")),"")</f>
        <v>5</v>
      </c>
      <c r="AD247" s="208">
        <f>IFERROR(IF(INDEX(Attendance!$T:$T,MATCH($B242&amp;AD$7,Attendance!$N:$N,0))=TRUE,"L",IF(SUM(AD243:AD244)&gt;=10,5,"")),"")</f>
        <v>5</v>
      </c>
      <c r="AE247" s="208">
        <f>IFERROR(IF(INDEX(Attendance!$T:$T,MATCH($B242&amp;AE$7,Attendance!$N:$N,0))=TRUE,"L",IF(SUM(AE243:AE244)&gt;=10,5,"")),"")</f>
        <v>5</v>
      </c>
      <c r="AF247" s="208">
        <f>IFERROR(IF(INDEX(Attendance!$T:$T,MATCH($B242&amp;AF$7,Attendance!$N:$N,0))=TRUE,"L",IF(SUM(AF243:AF244)&gt;=10,5,"")),"")</f>
        <v>5</v>
      </c>
      <c r="AG247" s="208" t="str">
        <f>IFERROR(IF(INDEX(Attendance!$T:$T,MATCH($B242&amp;AG$7,Attendance!$N:$N,0))=TRUE,"L",IF(SUM(AG243:AG244)&gt;=10,5,"")),"")</f>
        <v/>
      </c>
      <c r="AH247" s="208" t="str">
        <f>IFERROR(IF(INDEX(Attendance!$T:$T,MATCH($B242&amp;AH$7,Attendance!$N:$N,0))=TRUE,"L",IF(SUM(AH243:AH244)&gt;=10,5,"")),"")</f>
        <v/>
      </c>
      <c r="AI247" s="208" t="str">
        <f>IFERROR(IF(INDEX(Attendance!$T:$T,MATCH($B242&amp;AI$7,Attendance!$N:$N,0))=TRUE,"L",IF(SUM(AI243:AI244)&gt;=10,5,"")),"")</f>
        <v/>
      </c>
      <c r="AJ247" s="208" t="str">
        <f>IFERROR(IF(INDEX(Attendance!$T:$T,MATCH($B242&amp;AJ$7,Attendance!$N:$N,0))=TRUE,"L",IF(SUM(AJ243:AJ244)&gt;=10,5,"")),"")</f>
        <v/>
      </c>
      <c r="AK247" s="260"/>
      <c r="AL247" s="209">
        <f>ROUND(AL242*AL243,2)</f>
        <v>103.85</v>
      </c>
      <c r="AM247" s="209">
        <f>ROUND(AM242*AM243,2)</f>
        <v>0</v>
      </c>
      <c r="AN247" s="209">
        <f>ROUND(AN242*AN243,2)</f>
        <v>0</v>
      </c>
      <c r="AO247" s="263"/>
      <c r="AP247" s="266"/>
      <c r="AQ247" s="210">
        <f>AQ242*$AQ$5</f>
        <v>0</v>
      </c>
      <c r="AR247" s="211">
        <f>AR242*ROUND(IF($C247="",Basic,MID($C247,FIND("RM",$C247)+3,4))/WorkDays,2)</f>
        <v>0</v>
      </c>
      <c r="AS247" s="211">
        <f>AS242*ROUND(IF($C247="",Basic,MID($C247,FIND("RM",$C247)+3,4))/WorkDays,2)</f>
        <v>0</v>
      </c>
      <c r="AT247" s="211">
        <f>AT242*ROUND(IF($C247="",Basic,MID($C247,FIND("RM",$C247)+3,4))/WorkDays,2)</f>
        <v>92.3</v>
      </c>
      <c r="AU247" s="257"/>
    </row>
    <row r="248" spans="1:47" s="213" customFormat="1" ht="33" customHeight="1" x14ac:dyDescent="0.35">
      <c r="A248" s="175">
        <f t="shared" si="36"/>
        <v>41</v>
      </c>
      <c r="B248" s="184" t="str">
        <f>_xlfn.IFNA(INDEX(Attendance!$A:$A,MATCH(A248,Attendance!$M:$M,0)),"")</f>
        <v>Code 49</v>
      </c>
      <c r="C248" s="185" t="str">
        <f>_xlfn.IFNA(INDEX(Masterlist!C:C,MATCH(B248,Masterlist!B:B,0)),"")</f>
        <v>Name 49</v>
      </c>
      <c r="D248" s="87"/>
      <c r="E248" s="186" t="s">
        <v>173</v>
      </c>
      <c r="F248" s="83" t="str" cm="1">
        <f t="array" ref="F248">_xlfn.IFNA(IF(OR(VALUE(F$7&amp;$C$3)=PH),IF(F249="","PH",IF(INDEX(Attendance!$O:$O,MATCH($B248&amp;F$7,Attendance!$N:$N,0))&lt;"1200","PM","PN")),IF(F$6="Sun",IF(F249="","RD",IF(INDEX(Attendance!$O:$O,MATCH($B248&amp;F$7,Attendance!$N:$N,0))&lt;"1200","RM","RN")),IF(F249="",IF(F$7="","",IF(INDEX(Attendance!$I:$I,MATCH($B248&amp;F$7,Attendance!$N:$N,0))="ABS","AB","UL")),IF(INDEX(Attendance!$O:$O,MATCH($B248&amp;F$7,Attendance!$N:$N,0))&lt;"1200","M","N")))),"")</f>
        <v/>
      </c>
      <c r="G248" s="83" t="str" cm="1">
        <f t="array" ref="G248">_xlfn.IFNA(IF(OR(VALUE(G$7&amp;$C$3)=PH),IF(G249="","PH",IF(INDEX(Attendance!$O:$O,MATCH($B248&amp;G$7,Attendance!$N:$N,0))&lt;"1200","PM","PN")),IF(G$6="Sun",IF(G249="","RD",IF(INDEX(Attendance!$O:$O,MATCH($B248&amp;G$7,Attendance!$N:$N,0))&lt;"1200","RM","RN")),IF(G249="",IF(G$7="","",IF(INDEX(Attendance!$I:$I,MATCH($B248&amp;G$7,Attendance!$N:$N,0))="ABS","AB","UL")),IF(INDEX(Attendance!$O:$O,MATCH($B248&amp;G$7,Attendance!$N:$N,0))&lt;"1200","M","N")))),"")</f>
        <v/>
      </c>
      <c r="H248" s="83" t="str" cm="1">
        <f t="array" ref="H248">_xlfn.IFNA(IF(OR(VALUE(H$7&amp;$C$3)=PH),IF(H249="","PH",IF(INDEX(Attendance!$O:$O,MATCH($B248&amp;H$7,Attendance!$N:$N,0))&lt;"1200","PM","PN")),IF(H$6="Sun",IF(H249="","RD",IF(INDEX(Attendance!$O:$O,MATCH($B248&amp;H$7,Attendance!$N:$N,0))&lt;"1200","RM","RN")),IF(H249="",IF(H$7="","",IF(INDEX(Attendance!$I:$I,MATCH($B248&amp;H$7,Attendance!$N:$N,0))="ABS","AB","UL")),IF(INDEX(Attendance!$O:$O,MATCH($B248&amp;H$7,Attendance!$N:$N,0))&lt;"1200","M","N")))),"")</f>
        <v/>
      </c>
      <c r="I248" s="83" t="str" cm="1">
        <f t="array" ref="I248">_xlfn.IFNA(IF(OR(VALUE(I$7&amp;$C$3)=PH),IF(I249="","PH",IF(INDEX(Attendance!$O:$O,MATCH($B248&amp;I$7,Attendance!$N:$N,0))&lt;"1200","PM","PN")),IF(I$6="Sun",IF(I249="","RD",IF(INDEX(Attendance!$O:$O,MATCH($B248&amp;I$7,Attendance!$N:$N,0))&lt;"1200","RM","RN")),IF(I249="",IF(I$7="","",IF(INDEX(Attendance!$I:$I,MATCH($B248&amp;I$7,Attendance!$N:$N,0))="ABS","AB","UL")),IF(INDEX(Attendance!$O:$O,MATCH($B248&amp;I$7,Attendance!$N:$N,0))&lt;"1200","M","N")))),"")</f>
        <v/>
      </c>
      <c r="J248" s="83" t="str" cm="1">
        <f t="array" ref="J248">_xlfn.IFNA(IF(OR(VALUE(J$7&amp;$C$3)=PH),IF(J249="","PH",IF(INDEX(Attendance!$O:$O,MATCH($B248&amp;J$7,Attendance!$N:$N,0))&lt;"1200","PM","PN")),IF(J$6="Sun",IF(J249="","RD",IF(INDEX(Attendance!$O:$O,MATCH($B248&amp;J$7,Attendance!$N:$N,0))&lt;"1200","RM","RN")),IF(J249="",IF(J$7="","",IF(INDEX(Attendance!$I:$I,MATCH($B248&amp;J$7,Attendance!$N:$N,0))="ABS","AB","UL")),IF(INDEX(Attendance!$O:$O,MATCH($B248&amp;J$7,Attendance!$N:$N,0))&lt;"1200","M","N")))),"")</f>
        <v/>
      </c>
      <c r="K248" s="83" t="str" cm="1">
        <f t="array" ref="K248">_xlfn.IFNA(IF(OR(VALUE(K$7&amp;$C$3)=PH),IF(K249="","PH",IF(INDEX(Attendance!$O:$O,MATCH($B248&amp;K$7,Attendance!$N:$N,0))&lt;"1200","PM","PN")),IF(K$6="Sun",IF(K249="","RD",IF(INDEX(Attendance!$O:$O,MATCH($B248&amp;K$7,Attendance!$N:$N,0))&lt;"1200","RM","RN")),IF(K249="",IF(K$7="","",IF(INDEX(Attendance!$I:$I,MATCH($B248&amp;K$7,Attendance!$N:$N,0))="ABS","AB","UL")),IF(INDEX(Attendance!$O:$O,MATCH($B248&amp;K$7,Attendance!$N:$N,0))&lt;"1200","M","N")))),"")</f>
        <v/>
      </c>
      <c r="L248" s="83" t="str" cm="1">
        <f t="array" ref="L248">_xlfn.IFNA(IF(OR(VALUE(L$7&amp;$C$3)=PH),IF(L249="","PH",IF(INDEX(Attendance!$O:$O,MATCH($B248&amp;L$7,Attendance!$N:$N,0))&lt;"1200","PM","PN")),IF(L$6="Sun",IF(L249="","RD",IF(INDEX(Attendance!$O:$O,MATCH($B248&amp;L$7,Attendance!$N:$N,0))&lt;"1200","RM","RN")),IF(L249="",IF(L$7="","",IF(INDEX(Attendance!$I:$I,MATCH($B248&amp;L$7,Attendance!$N:$N,0))="ABS","AB","UL")),IF(INDEX(Attendance!$O:$O,MATCH($B248&amp;L$7,Attendance!$N:$N,0))&lt;"1200","M","N")))),"")</f>
        <v>RD</v>
      </c>
      <c r="M248" s="83" t="str" cm="1">
        <f t="array" ref="M248">_xlfn.IFNA(IF(OR(VALUE(M$7&amp;$C$3)=PH),IF(M249="","PH",IF(INDEX(Attendance!$O:$O,MATCH($B248&amp;M$7,Attendance!$N:$N,0))&lt;"1200","PM","PN")),IF(M$6="Sun",IF(M249="","RD",IF(INDEX(Attendance!$O:$O,MATCH($B248&amp;M$7,Attendance!$N:$N,0))&lt;"1200","RM","RN")),IF(M249="",IF(M$7="","",IF(INDEX(Attendance!$I:$I,MATCH($B248&amp;M$7,Attendance!$N:$N,0))="ABS","AB","UL")),IF(INDEX(Attendance!$O:$O,MATCH($B248&amp;M$7,Attendance!$N:$N,0))&lt;"1200","M","N")))),"")</f>
        <v/>
      </c>
      <c r="N248" s="83" t="str" cm="1">
        <f t="array" ref="N248">_xlfn.IFNA(IF(OR(VALUE(N$7&amp;$C$3)=PH),IF(N249="","PH",IF(INDEX(Attendance!$O:$O,MATCH($B248&amp;N$7,Attendance!$N:$N,0))&lt;"1200","PM","PN")),IF(N$6="Sun",IF(N249="","RD",IF(INDEX(Attendance!$O:$O,MATCH($B248&amp;N$7,Attendance!$N:$N,0))&lt;"1200","RM","RN")),IF(N249="",IF(N$7="","",IF(INDEX(Attendance!$I:$I,MATCH($B248&amp;N$7,Attendance!$N:$N,0))="ABS","AB","UL")),IF(INDEX(Attendance!$O:$O,MATCH($B248&amp;N$7,Attendance!$N:$N,0))&lt;"1200","M","N")))),"")</f>
        <v/>
      </c>
      <c r="O248" s="83" t="str" cm="1">
        <f t="array" ref="O248">_xlfn.IFNA(IF(OR(VALUE(O$7&amp;$C$3)=PH),IF(O249="","PH",IF(INDEX(Attendance!$O:$O,MATCH($B248&amp;O$7,Attendance!$N:$N,0))&lt;"1200","PM","PN")),IF(O$6="Sun",IF(O249="","RD",IF(INDEX(Attendance!$O:$O,MATCH($B248&amp;O$7,Attendance!$N:$N,0))&lt;"1200","RM","RN")),IF(O249="",IF(O$7="","",IF(INDEX(Attendance!$I:$I,MATCH($B248&amp;O$7,Attendance!$N:$N,0))="ABS","AB","UL")),IF(INDEX(Attendance!$O:$O,MATCH($B248&amp;O$7,Attendance!$N:$N,0))&lt;"1200","M","N")))),"")</f>
        <v/>
      </c>
      <c r="P248" s="83" t="str" cm="1">
        <f t="array" ref="P248">_xlfn.IFNA(IF(OR(VALUE(P$7&amp;$C$3)=PH),IF(P249="","PH",IF(INDEX(Attendance!$O:$O,MATCH($B248&amp;P$7,Attendance!$N:$N,0))&lt;"1200","PM","PN")),IF(P$6="Sun",IF(P249="","RD",IF(INDEX(Attendance!$O:$O,MATCH($B248&amp;P$7,Attendance!$N:$N,0))&lt;"1200","RM","RN")),IF(P249="",IF(P$7="","",IF(INDEX(Attendance!$I:$I,MATCH($B248&amp;P$7,Attendance!$N:$N,0))="ABS","AB","UL")),IF(INDEX(Attendance!$O:$O,MATCH($B248&amp;P$7,Attendance!$N:$N,0))&lt;"1200","M","N")))),"")</f>
        <v/>
      </c>
      <c r="Q248" s="83" t="str" cm="1">
        <f t="array" ref="Q248">_xlfn.IFNA(IF(OR(VALUE(Q$7&amp;$C$3)=PH),IF(Q249="","PH",IF(INDEX(Attendance!$O:$O,MATCH($B248&amp;Q$7,Attendance!$N:$N,0))&lt;"1200","PM","PN")),IF(Q$6="Sun",IF(Q249="","RD",IF(INDEX(Attendance!$O:$O,MATCH($B248&amp;Q$7,Attendance!$N:$N,0))&lt;"1200","RM","RN")),IF(Q249="",IF(Q$7="","",IF(INDEX(Attendance!$I:$I,MATCH($B248&amp;Q$7,Attendance!$N:$N,0))="ABS","AB","UL")),IF(INDEX(Attendance!$O:$O,MATCH($B248&amp;Q$7,Attendance!$N:$N,0))&lt;"1200","M","N")))),"")</f>
        <v>PH</v>
      </c>
      <c r="R248" s="83" t="str" cm="1">
        <f t="array" ref="R248">_xlfn.IFNA(IF(OR(VALUE(R$7&amp;$C$3)=PH),IF(R249="","PH",IF(INDEX(Attendance!$O:$O,MATCH($B248&amp;R$7,Attendance!$N:$N,0))&lt;"1200","PM","PN")),IF(R$6="Sun",IF(R249="","RD",IF(INDEX(Attendance!$O:$O,MATCH($B248&amp;R$7,Attendance!$N:$N,0))&lt;"1200","RM","RN")),IF(R249="",IF(R$7="","",IF(INDEX(Attendance!$I:$I,MATCH($B248&amp;R$7,Attendance!$N:$N,0))="ABS","AB","UL")),IF(INDEX(Attendance!$O:$O,MATCH($B248&amp;R$7,Attendance!$N:$N,0))&lt;"1200","M","N")))),"")</f>
        <v>PH</v>
      </c>
      <c r="S248" s="83" t="str" cm="1">
        <f t="array" ref="S248">_xlfn.IFNA(IF(OR(VALUE(S$7&amp;$C$3)=PH),IF(S249="","PH",IF(INDEX(Attendance!$O:$O,MATCH($B248&amp;S$7,Attendance!$N:$N,0))&lt;"1200","PM","PN")),IF(S$6="Sun",IF(S249="","RD",IF(INDEX(Attendance!$O:$O,MATCH($B248&amp;S$7,Attendance!$N:$N,0))&lt;"1200","RM","RN")),IF(S249="",IF(S$7="","",IF(INDEX(Attendance!$I:$I,MATCH($B248&amp;S$7,Attendance!$N:$N,0))="ABS","AB","UL")),IF(INDEX(Attendance!$O:$O,MATCH($B248&amp;S$7,Attendance!$N:$N,0))&lt;"1200","M","N")))),"")</f>
        <v>RD</v>
      </c>
      <c r="T248" s="83" t="str" cm="1">
        <f t="array" ref="T248">_xlfn.IFNA(IF(OR(VALUE(T$7&amp;$C$3)=PH),IF(T249="","PH",IF(INDEX(Attendance!$O:$O,MATCH($B248&amp;T$7,Attendance!$N:$N,0))&lt;"1200","PM","PN")),IF(T$6="Sun",IF(T249="","RD",IF(INDEX(Attendance!$O:$O,MATCH($B248&amp;T$7,Attendance!$N:$N,0))&lt;"1200","RM","RN")),IF(T249="",IF(T$7="","",IF(INDEX(Attendance!$I:$I,MATCH($B248&amp;T$7,Attendance!$N:$N,0))="ABS","AB","UL")),IF(INDEX(Attendance!$O:$O,MATCH($B248&amp;T$7,Attendance!$N:$N,0))&lt;"1200","M","N")))),"")</f>
        <v/>
      </c>
      <c r="U248" s="83" t="str" cm="1">
        <f t="array" ref="U248">_xlfn.IFNA(IF(OR(VALUE(U$7&amp;$C$3)=PH),IF(U249="","PH",IF(INDEX(Attendance!$O:$O,MATCH($B248&amp;U$7,Attendance!$N:$N,0))&lt;"1200","PM","PN")),IF(U$6="Sun",IF(U249="","RD",IF(INDEX(Attendance!$O:$O,MATCH($B248&amp;U$7,Attendance!$N:$N,0))&lt;"1200","RM","RN")),IF(U249="",IF(U$7="","",IF(INDEX(Attendance!$I:$I,MATCH($B248&amp;U$7,Attendance!$N:$N,0))="ABS","AB","UL")),IF(INDEX(Attendance!$O:$O,MATCH($B248&amp;U$7,Attendance!$N:$N,0))&lt;"1200","M","N")))),"")</f>
        <v/>
      </c>
      <c r="V248" s="83" t="str" cm="1">
        <f t="array" ref="V248">_xlfn.IFNA(IF(OR(VALUE(V$7&amp;$C$3)=PH),IF(V249="","PH",IF(INDEX(Attendance!$O:$O,MATCH($B248&amp;V$7,Attendance!$N:$N,0))&lt;"1200","PM","PN")),IF(V$6="Sun",IF(V249="","RD",IF(INDEX(Attendance!$O:$O,MATCH($B248&amp;V$7,Attendance!$N:$N,0))&lt;"1200","RM","RN")),IF(V249="",IF(V$7="","",IF(INDEX(Attendance!$I:$I,MATCH($B248&amp;V$7,Attendance!$N:$N,0))="ABS","AB","UL")),IF(INDEX(Attendance!$O:$O,MATCH($B248&amp;V$7,Attendance!$N:$N,0))&lt;"1200","M","N")))),"")</f>
        <v/>
      </c>
      <c r="W248" s="83" t="str" cm="1">
        <f t="array" ref="W248">_xlfn.IFNA(IF(OR(VALUE(W$7&amp;$C$3)=PH),IF(W249="","PH",IF(INDEX(Attendance!$O:$O,MATCH($B248&amp;W$7,Attendance!$N:$N,0))&lt;"1200","PM","PN")),IF(W$6="Sun",IF(W249="","RD",IF(INDEX(Attendance!$O:$O,MATCH($B248&amp;W$7,Attendance!$N:$N,0))&lt;"1200","RM","RN")),IF(W249="",IF(W$7="","",IF(INDEX(Attendance!$I:$I,MATCH($B248&amp;W$7,Attendance!$N:$N,0))="ABS","AB","UL")),IF(INDEX(Attendance!$O:$O,MATCH($B248&amp;W$7,Attendance!$N:$N,0))&lt;"1200","M","N")))),"")</f>
        <v/>
      </c>
      <c r="X248" s="83" t="str" cm="1">
        <f t="array" ref="X248">_xlfn.IFNA(IF(OR(VALUE(X$7&amp;$C$3)=PH),IF(X249="","PH",IF(INDEX(Attendance!$O:$O,MATCH($B248&amp;X$7,Attendance!$N:$N,0))&lt;"1200","PM","PN")),IF(X$6="Sun",IF(X249="","RD",IF(INDEX(Attendance!$O:$O,MATCH($B248&amp;X$7,Attendance!$N:$N,0))&lt;"1200","RM","RN")),IF(X249="",IF(X$7="","",IF(INDEX(Attendance!$I:$I,MATCH($B248&amp;X$7,Attendance!$N:$N,0))="ABS","AB","UL")),IF(INDEX(Attendance!$O:$O,MATCH($B248&amp;X$7,Attendance!$N:$N,0))&lt;"1200","M","N")))),"")</f>
        <v/>
      </c>
      <c r="Y248" s="83" t="str" cm="1">
        <f t="array" ref="Y248">_xlfn.IFNA(IF(OR(VALUE(Y$7&amp;$C$3)=PH),IF(Y249="","PH",IF(INDEX(Attendance!$O:$O,MATCH($B248&amp;Y$7,Attendance!$N:$N,0))&lt;"1200","PM","PN")),IF(Y$6="Sun",IF(Y249="","RD",IF(INDEX(Attendance!$O:$O,MATCH($B248&amp;Y$7,Attendance!$N:$N,0))&lt;"1200","RM","RN")),IF(Y249="",IF(Y$7="","",IF(INDEX(Attendance!$I:$I,MATCH($B248&amp;Y$7,Attendance!$N:$N,0))="ABS","AB","UL")),IF(INDEX(Attendance!$O:$O,MATCH($B248&amp;Y$7,Attendance!$N:$N,0))&lt;"1200","M","N")))),"")</f>
        <v/>
      </c>
      <c r="Z248" s="83" t="str" cm="1">
        <f t="array" ref="Z248">_xlfn.IFNA(IF(OR(VALUE(Z$7&amp;$C$3)=PH),IF(Z249="","PH",IF(INDEX(Attendance!$O:$O,MATCH($B248&amp;Z$7,Attendance!$N:$N,0))&lt;"1200","PM","PN")),IF(Z$6="Sun",IF(Z249="","RD",IF(INDEX(Attendance!$O:$O,MATCH($B248&amp;Z$7,Attendance!$N:$N,0))&lt;"1200","RM","RN")),IF(Z249="",IF(Z$7="","",IF(INDEX(Attendance!$I:$I,MATCH($B248&amp;Z$7,Attendance!$N:$N,0))="ABS","AB","UL")),IF(INDEX(Attendance!$O:$O,MATCH($B248&amp;Z$7,Attendance!$N:$N,0))&lt;"1200","M","N")))),"")</f>
        <v>RD</v>
      </c>
      <c r="AA248" s="83" t="str" cm="1">
        <f t="array" ref="AA248">_xlfn.IFNA(IF(OR(VALUE(AA$7&amp;$C$3)=PH),IF(AA249="","PH",IF(INDEX(Attendance!$O:$O,MATCH($B248&amp;AA$7,Attendance!$N:$N,0))&lt;"1200","PM","PN")),IF(AA$6="Sun",IF(AA249="","RD",IF(INDEX(Attendance!$O:$O,MATCH($B248&amp;AA$7,Attendance!$N:$N,0))&lt;"1200","RM","RN")),IF(AA249="",IF(AA$7="","",IF(INDEX(Attendance!$I:$I,MATCH($B248&amp;AA$7,Attendance!$N:$N,0))="ABS","AB","UL")),IF(INDEX(Attendance!$O:$O,MATCH($B248&amp;AA$7,Attendance!$N:$N,0))&lt;"1200","M","N")))),"")</f>
        <v/>
      </c>
      <c r="AB248" s="83" t="str" cm="1">
        <f t="array" ref="AB248">_xlfn.IFNA(IF(OR(VALUE(AB$7&amp;$C$3)=PH),IF(AB249="","PH",IF(INDEX(Attendance!$O:$O,MATCH($B248&amp;AB$7,Attendance!$N:$N,0))&lt;"1200","PM","PN")),IF(AB$6="Sun",IF(AB249="","RD",IF(INDEX(Attendance!$O:$O,MATCH($B248&amp;AB$7,Attendance!$N:$N,0))&lt;"1200","RM","RN")),IF(AB249="",IF(AB$7="","",IF(INDEX(Attendance!$I:$I,MATCH($B248&amp;AB$7,Attendance!$N:$N,0))="ABS","AB","UL")),IF(INDEX(Attendance!$O:$O,MATCH($B248&amp;AB$7,Attendance!$N:$N,0))&lt;"1200","M","N")))),"")</f>
        <v/>
      </c>
      <c r="AC248" s="83" t="str" cm="1">
        <f t="array" ref="AC248">_xlfn.IFNA(IF(OR(VALUE(AC$7&amp;$C$3)=PH),IF(AC249="","PH",IF(INDEX(Attendance!$O:$O,MATCH($B248&amp;AC$7,Attendance!$N:$N,0))&lt;"1200","PM","PN")),IF(AC$6="Sun",IF(AC249="","RD",IF(INDEX(Attendance!$O:$O,MATCH($B248&amp;AC$7,Attendance!$N:$N,0))&lt;"1200","RM","RN")),IF(AC249="",IF(AC$7="","",IF(INDEX(Attendance!$I:$I,MATCH($B248&amp;AC$7,Attendance!$N:$N,0))="ABS","AB","UL")),IF(INDEX(Attendance!$O:$O,MATCH($B248&amp;AC$7,Attendance!$N:$N,0))&lt;"1200","M","N")))),"")</f>
        <v>M</v>
      </c>
      <c r="AD248" s="83" t="str" cm="1">
        <f t="array" ref="AD248">_xlfn.IFNA(IF(OR(VALUE(AD$7&amp;$C$3)=PH),IF(AD249="","PH",IF(INDEX(Attendance!$O:$O,MATCH($B248&amp;AD$7,Attendance!$N:$N,0))&lt;"1200","PM","PN")),IF(AD$6="Sun",IF(AD249="","RD",IF(INDEX(Attendance!$O:$O,MATCH($B248&amp;AD$7,Attendance!$N:$N,0))&lt;"1200","RM","RN")),IF(AD249="",IF(AD$7="","",IF(INDEX(Attendance!$I:$I,MATCH($B248&amp;AD$7,Attendance!$N:$N,0))="ABS","AB","UL")),IF(INDEX(Attendance!$O:$O,MATCH($B248&amp;AD$7,Attendance!$N:$N,0))&lt;"1200","M","N")))),"")</f>
        <v>M</v>
      </c>
      <c r="AE248" s="83" t="str" cm="1">
        <f t="array" ref="AE248">_xlfn.IFNA(IF(OR(VALUE(AE$7&amp;$C$3)=PH),IF(AE249="","PH",IF(INDEX(Attendance!$O:$O,MATCH($B248&amp;AE$7,Attendance!$N:$N,0))&lt;"1200","PM","PN")),IF(AE$6="Sun",IF(AE249="","RD",IF(INDEX(Attendance!$O:$O,MATCH($B248&amp;AE$7,Attendance!$N:$N,0))&lt;"1200","RM","RN")),IF(AE249="",IF(AE$7="","",IF(INDEX(Attendance!$I:$I,MATCH($B248&amp;AE$7,Attendance!$N:$N,0))="ABS","AB","UL")),IF(INDEX(Attendance!$O:$O,MATCH($B248&amp;AE$7,Attendance!$N:$N,0))&lt;"1200","M","N")))),"")</f>
        <v>M</v>
      </c>
      <c r="AF248" s="83" t="str" cm="1">
        <f t="array" ref="AF248">_xlfn.IFNA(IF(OR(VALUE(AF$7&amp;$C$3)=PH),IF(AF249="","PH",IF(INDEX(Attendance!$O:$O,MATCH($B248&amp;AF$7,Attendance!$N:$N,0))&lt;"1200","PM","PN")),IF(AF$6="Sun",IF(AF249="","RD",IF(INDEX(Attendance!$O:$O,MATCH($B248&amp;AF$7,Attendance!$N:$N,0))&lt;"1200","RM","RN")),IF(AF249="",IF(AF$7="","",IF(INDEX(Attendance!$I:$I,MATCH($B248&amp;AF$7,Attendance!$N:$N,0))="ABS","AB","UL")),IF(INDEX(Attendance!$O:$O,MATCH($B248&amp;AF$7,Attendance!$N:$N,0))&lt;"1200","M","N")))),"")</f>
        <v>M</v>
      </c>
      <c r="AG248" s="83" t="str" cm="1">
        <f t="array" ref="AG248">_xlfn.IFNA(IF(OR(VALUE(AG$7&amp;$C$3)=PH),IF(AG249="","PH",IF(INDEX(Attendance!$O:$O,MATCH($B248&amp;AG$7,Attendance!$N:$N,0))&lt;"1200","PM","PN")),IF(AG$6="Sun",IF(AG249="","RD",IF(INDEX(Attendance!$O:$O,MATCH($B248&amp;AG$7,Attendance!$N:$N,0))&lt;"1200","RM","RN")),IF(AG249="",IF(AG$7="","",IF(INDEX(Attendance!$I:$I,MATCH($B248&amp;AG$7,Attendance!$N:$N,0))="ABS","AB","UL")),IF(INDEX(Attendance!$O:$O,MATCH($B248&amp;AG$7,Attendance!$N:$N,0))&lt;"1200","M","N")))),"")</f>
        <v>RD</v>
      </c>
      <c r="AH248" s="83" t="str" cm="1">
        <f t="array" ref="AH248">_xlfn.IFNA(IF(OR(VALUE(AH$7&amp;$C$3)=PH),IF(AH249="","PH",IF(INDEX(Attendance!$O:$O,MATCH($B248&amp;AH$7,Attendance!$N:$N,0))&lt;"1200","PM","PN")),IF(AH$6="Sun",IF(AH249="","RD",IF(INDEX(Attendance!$O:$O,MATCH($B248&amp;AH$7,Attendance!$N:$N,0))&lt;"1200","RM","RN")),IF(AH249="",IF(AH$7="","",IF(INDEX(Attendance!$I:$I,MATCH($B248&amp;AH$7,Attendance!$N:$N,0))="ABS","AB","UL")),IF(INDEX(Attendance!$O:$O,MATCH($B248&amp;AH$7,Attendance!$N:$N,0))&lt;"1200","M","N")))),"")</f>
        <v/>
      </c>
      <c r="AI248" s="83" t="str" cm="1">
        <f t="array" ref="AI248">_xlfn.IFNA(IF(OR(VALUE(AI$7&amp;$C$3)=PH),IF(AI249="","PH",IF(INDEX(Attendance!$O:$O,MATCH($B248&amp;AI$7,Attendance!$N:$N,0))&lt;"1200","PM","PN")),IF(AI$6="Sun",IF(AI249="","RD",IF(INDEX(Attendance!$O:$O,MATCH($B248&amp;AI$7,Attendance!$N:$N,0))&lt;"1200","RM","RN")),IF(AI249="",IF(AI$7="","",IF(INDEX(Attendance!$I:$I,MATCH($B248&amp;AI$7,Attendance!$N:$N,0))="ABS","AB","UL")),IF(INDEX(Attendance!$O:$O,MATCH($B248&amp;AI$7,Attendance!$N:$N,0))&lt;"1200","M","N")))),"")</f>
        <v/>
      </c>
      <c r="AJ248" s="83" t="str" cm="1">
        <f t="array" ref="AJ248">_xlfn.IFNA(IF(OR(VALUE(AJ$7&amp;$C$3)=PH),IF(AJ249="","PH",IF(INDEX(Attendance!$O:$O,MATCH($B248&amp;AJ$7,Attendance!$N:$N,0))&lt;"1200","PM","PN")),IF(AJ$6="Sun",IF(AJ249="","RD",IF(INDEX(Attendance!$O:$O,MATCH($B248&amp;AJ$7,Attendance!$N:$N,0))&lt;"1200","RM","RN")),IF(AJ249="",IF(AJ$7="","",IF(INDEX(Attendance!$I:$I,MATCH($B248&amp;AJ$7,Attendance!$N:$N,0))="ABS","AB","UL")),IF(INDEX(Attendance!$O:$O,MATCH($B248&amp;AJ$7,Attendance!$N:$N,0))&lt;"1200","M","N")))),"")</f>
        <v/>
      </c>
      <c r="AK248" s="258">
        <f>SUM(SUMIF(F248:AJ248,{"M","N","A"},F249:AJ249))</f>
        <v>32</v>
      </c>
      <c r="AL248" s="187">
        <f>SUM(SUMIF(F248:AJ248,{"M","N"},F250:AJ250),SUMIF(F248:AJ248,{"OM","ON"},F249:AJ249))</f>
        <v>12</v>
      </c>
      <c r="AM248" s="187">
        <f>SUM(SUMIF(F248:AJ248,{"PM","PN","RM","RN"},F249:AJ249))</f>
        <v>0</v>
      </c>
      <c r="AN248" s="187">
        <f>SUM(SUMIF(F248:AJ248,{"PM","PN"},F250:AJ250))</f>
        <v>0</v>
      </c>
      <c r="AO248" s="261">
        <f>SUM(F253:AJ253)</f>
        <v>20</v>
      </c>
      <c r="AP248" s="264">
        <f>SUM(F252:AJ252)</f>
        <v>0</v>
      </c>
      <c r="AQ248" s="188">
        <f>IF(D252="",0,SUM(COUNTIFS(F248:AJ248,{"M","N","A","OM","ON","OA","PM","PN","PA","RM","RN","RA"})))</f>
        <v>0</v>
      </c>
      <c r="AR248" s="74">
        <f>COUNTIF(F248:AJ248,"AL")</f>
        <v>0</v>
      </c>
      <c r="AS248" s="74">
        <f>COUNTIF(F248:AJ248,"MC")</f>
        <v>0</v>
      </c>
      <c r="AT248" s="74">
        <f>COUNTIF(F248:AJ248,"PH")+COUNTIF(F248:AJ248,"RPH")</f>
        <v>2</v>
      </c>
      <c r="AU248" s="255">
        <f t="shared" ref="AU248" si="44">_xlfn.IFNA(IF($B248="",0,AK248*$AK$5+SUM(AL253:AN253)+SUM(AO248:AP253)+SUM(AQ253:AT253)),"")</f>
        <v>400.79</v>
      </c>
    </row>
    <row r="249" spans="1:47" s="213" customFormat="1" ht="33" customHeight="1" x14ac:dyDescent="0.35">
      <c r="A249" s="189"/>
      <c r="B249" s="184"/>
      <c r="C249" s="190" t="str">
        <f>_xlfn.IFNA(INDEX(Masterlist!D:D,MATCH(B248,Masterlist!B:B,0)),"")</f>
        <v>IC No. 49</v>
      </c>
      <c r="D249" s="88"/>
      <c r="E249" s="191" t="s">
        <v>174</v>
      </c>
      <c r="F249" s="192" t="str">
        <f>IFERROR(IF(F$6="Sun",INDEX(Attendance!$R:$R,MATCH($B248&amp;F$7,Attendance!$N:$N,0)),IF(INDEX(Attendance!$R:$R,MATCH($B248&amp;F$7,Attendance!$N:$N,0))="","",IF(INDEX(Attendance!$R:$R,MATCH($B248&amp;F$7,Attendance!$N:$N,0))&gt;8,8,INDEX(Attendance!$R:$R,MATCH($B248&amp;F$7,Attendance!$N:$N,0))))),"")</f>
        <v/>
      </c>
      <c r="G249" s="192" t="str">
        <f>IFERROR(IF(G$6="Sun",INDEX(Attendance!$R:$R,MATCH($B248&amp;G$7,Attendance!$N:$N,0)),IF(INDEX(Attendance!$R:$R,MATCH($B248&amp;G$7,Attendance!$N:$N,0))="","",IF(INDEX(Attendance!$R:$R,MATCH($B248&amp;G$7,Attendance!$N:$N,0))&gt;8,8,INDEX(Attendance!$R:$R,MATCH($B248&amp;G$7,Attendance!$N:$N,0))))),"")</f>
        <v/>
      </c>
      <c r="H249" s="192" t="str">
        <f>IFERROR(IF(H$6="Sun",INDEX(Attendance!$R:$R,MATCH($B248&amp;H$7,Attendance!$N:$N,0)),IF(INDEX(Attendance!$R:$R,MATCH($B248&amp;H$7,Attendance!$N:$N,0))="","",IF(INDEX(Attendance!$R:$R,MATCH($B248&amp;H$7,Attendance!$N:$N,0))&gt;8,8,INDEX(Attendance!$R:$R,MATCH($B248&amp;H$7,Attendance!$N:$N,0))))),"")</f>
        <v/>
      </c>
      <c r="I249" s="192" t="str">
        <f>IFERROR(IF(I$6="Sun",INDEX(Attendance!$R:$R,MATCH($B248&amp;I$7,Attendance!$N:$N,0)),IF(INDEX(Attendance!$R:$R,MATCH($B248&amp;I$7,Attendance!$N:$N,0))="","",IF(INDEX(Attendance!$R:$R,MATCH($B248&amp;I$7,Attendance!$N:$N,0))&gt;8,8,INDEX(Attendance!$R:$R,MATCH($B248&amp;I$7,Attendance!$N:$N,0))))),"")</f>
        <v/>
      </c>
      <c r="J249" s="192" t="str">
        <f>IFERROR(IF(J$6="Sun",INDEX(Attendance!$R:$R,MATCH($B248&amp;J$7,Attendance!$N:$N,0)),IF(INDEX(Attendance!$R:$R,MATCH($B248&amp;J$7,Attendance!$N:$N,0))="","",IF(INDEX(Attendance!$R:$R,MATCH($B248&amp;J$7,Attendance!$N:$N,0))&gt;8,8,INDEX(Attendance!$R:$R,MATCH($B248&amp;J$7,Attendance!$N:$N,0))))),"")</f>
        <v/>
      </c>
      <c r="K249" s="192" t="str">
        <f>IFERROR(IF(K$6="Sun",INDEX(Attendance!$R:$R,MATCH($B248&amp;K$7,Attendance!$N:$N,0)),IF(INDEX(Attendance!$R:$R,MATCH($B248&amp;K$7,Attendance!$N:$N,0))="","",IF(INDEX(Attendance!$R:$R,MATCH($B248&amp;K$7,Attendance!$N:$N,0))&gt;8,8,INDEX(Attendance!$R:$R,MATCH($B248&amp;K$7,Attendance!$N:$N,0))))),"")</f>
        <v/>
      </c>
      <c r="L249" s="192" t="str">
        <f>IFERROR(IF(L$6="Sun",INDEX(Attendance!$R:$R,MATCH($B248&amp;L$7,Attendance!$N:$N,0)),IF(INDEX(Attendance!$R:$R,MATCH($B248&amp;L$7,Attendance!$N:$N,0))="","",IF(INDEX(Attendance!$R:$R,MATCH($B248&amp;L$7,Attendance!$N:$N,0))&gt;8,8,INDEX(Attendance!$R:$R,MATCH($B248&amp;L$7,Attendance!$N:$N,0))))),"")</f>
        <v/>
      </c>
      <c r="M249" s="192" t="str">
        <f>IFERROR(IF(M$6="Sun",INDEX(Attendance!$R:$R,MATCH($B248&amp;M$7,Attendance!$N:$N,0)),IF(INDEX(Attendance!$R:$R,MATCH($B248&amp;M$7,Attendance!$N:$N,0))="","",IF(INDEX(Attendance!$R:$R,MATCH($B248&amp;M$7,Attendance!$N:$N,0))&gt;8,8,INDEX(Attendance!$R:$R,MATCH($B248&amp;M$7,Attendance!$N:$N,0))))),"")</f>
        <v/>
      </c>
      <c r="N249" s="192" t="str">
        <f>IFERROR(IF(N$6="Sun",INDEX(Attendance!$R:$R,MATCH($B248&amp;N$7,Attendance!$N:$N,0)),IF(INDEX(Attendance!$R:$R,MATCH($B248&amp;N$7,Attendance!$N:$N,0))="","",IF(INDEX(Attendance!$R:$R,MATCH($B248&amp;N$7,Attendance!$N:$N,0))&gt;8,8,INDEX(Attendance!$R:$R,MATCH($B248&amp;N$7,Attendance!$N:$N,0))))),"")</f>
        <v/>
      </c>
      <c r="O249" s="192" t="str">
        <f>IFERROR(IF(O$6="Sun",INDEX(Attendance!$R:$R,MATCH($B248&amp;O$7,Attendance!$N:$N,0)),IF(INDEX(Attendance!$R:$R,MATCH($B248&amp;O$7,Attendance!$N:$N,0))="","",IF(INDEX(Attendance!$R:$R,MATCH($B248&amp;O$7,Attendance!$N:$N,0))&gt;8,8,INDEX(Attendance!$R:$R,MATCH($B248&amp;O$7,Attendance!$N:$N,0))))),"")</f>
        <v/>
      </c>
      <c r="P249" s="192" t="str">
        <f>IFERROR(IF(P$6="Sun",INDEX(Attendance!$R:$R,MATCH($B248&amp;P$7,Attendance!$N:$N,0)),IF(INDEX(Attendance!$R:$R,MATCH($B248&amp;P$7,Attendance!$N:$N,0))="","",IF(INDEX(Attendance!$R:$R,MATCH($B248&amp;P$7,Attendance!$N:$N,0))&gt;8,8,INDEX(Attendance!$R:$R,MATCH($B248&amp;P$7,Attendance!$N:$N,0))))),"")</f>
        <v/>
      </c>
      <c r="Q249" s="192" t="str">
        <f>IFERROR(IF(Q$6="Sun",INDEX(Attendance!$R:$R,MATCH($B248&amp;Q$7,Attendance!$N:$N,0)),IF(INDEX(Attendance!$R:$R,MATCH($B248&amp;Q$7,Attendance!$N:$N,0))="","",IF(INDEX(Attendance!$R:$R,MATCH($B248&amp;Q$7,Attendance!$N:$N,0))&gt;8,8,INDEX(Attendance!$R:$R,MATCH($B248&amp;Q$7,Attendance!$N:$N,0))))),"")</f>
        <v/>
      </c>
      <c r="R249" s="192" t="str">
        <f>IFERROR(IF(R$6="Sun",INDEX(Attendance!$R:$R,MATCH($B248&amp;R$7,Attendance!$N:$N,0)),IF(INDEX(Attendance!$R:$R,MATCH($B248&amp;R$7,Attendance!$N:$N,0))="","",IF(INDEX(Attendance!$R:$R,MATCH($B248&amp;R$7,Attendance!$N:$N,0))&gt;8,8,INDEX(Attendance!$R:$R,MATCH($B248&amp;R$7,Attendance!$N:$N,0))))),"")</f>
        <v/>
      </c>
      <c r="S249" s="192" t="str">
        <f>IFERROR(IF(S$6="Sun",INDEX(Attendance!$R:$R,MATCH($B248&amp;S$7,Attendance!$N:$N,0)),IF(INDEX(Attendance!$R:$R,MATCH($B248&amp;S$7,Attendance!$N:$N,0))="","",IF(INDEX(Attendance!$R:$R,MATCH($B248&amp;S$7,Attendance!$N:$N,0))&gt;8,8,INDEX(Attendance!$R:$R,MATCH($B248&amp;S$7,Attendance!$N:$N,0))))),"")</f>
        <v/>
      </c>
      <c r="T249" s="192" t="str">
        <f>IFERROR(IF(T$6="Sun",INDEX(Attendance!$R:$R,MATCH($B248&amp;T$7,Attendance!$N:$N,0)),IF(INDEX(Attendance!$R:$R,MATCH($B248&amp;T$7,Attendance!$N:$N,0))="","",IF(INDEX(Attendance!$R:$R,MATCH($B248&amp;T$7,Attendance!$N:$N,0))&gt;8,8,INDEX(Attendance!$R:$R,MATCH($B248&amp;T$7,Attendance!$N:$N,0))))),"")</f>
        <v/>
      </c>
      <c r="U249" s="192" t="str">
        <f>IFERROR(IF(U$6="Sun",INDEX(Attendance!$R:$R,MATCH($B248&amp;U$7,Attendance!$N:$N,0)),IF(INDEX(Attendance!$R:$R,MATCH($B248&amp;U$7,Attendance!$N:$N,0))="","",IF(INDEX(Attendance!$R:$R,MATCH($B248&amp;U$7,Attendance!$N:$N,0))&gt;8,8,INDEX(Attendance!$R:$R,MATCH($B248&amp;U$7,Attendance!$N:$N,0))))),"")</f>
        <v/>
      </c>
      <c r="V249" s="192" t="str">
        <f>IFERROR(IF(V$6="Sun",INDEX(Attendance!$R:$R,MATCH($B248&amp;V$7,Attendance!$N:$N,0)),IF(INDEX(Attendance!$R:$R,MATCH($B248&amp;V$7,Attendance!$N:$N,0))="","",IF(INDEX(Attendance!$R:$R,MATCH($B248&amp;V$7,Attendance!$N:$N,0))&gt;8,8,INDEX(Attendance!$R:$R,MATCH($B248&amp;V$7,Attendance!$N:$N,0))))),"")</f>
        <v/>
      </c>
      <c r="W249" s="192" t="str">
        <f>IFERROR(IF(W$6="Sun",INDEX(Attendance!$R:$R,MATCH($B248&amp;W$7,Attendance!$N:$N,0)),IF(INDEX(Attendance!$R:$R,MATCH($B248&amp;W$7,Attendance!$N:$N,0))="","",IF(INDEX(Attendance!$R:$R,MATCH($B248&amp;W$7,Attendance!$N:$N,0))&gt;8,8,INDEX(Attendance!$R:$R,MATCH($B248&amp;W$7,Attendance!$N:$N,0))))),"")</f>
        <v/>
      </c>
      <c r="X249" s="192" t="str">
        <f>IFERROR(IF(X$6="Sun",INDEX(Attendance!$R:$R,MATCH($B248&amp;X$7,Attendance!$N:$N,0)),IF(INDEX(Attendance!$R:$R,MATCH($B248&amp;X$7,Attendance!$N:$N,0))="","",IF(INDEX(Attendance!$R:$R,MATCH($B248&amp;X$7,Attendance!$N:$N,0))&gt;8,8,INDEX(Attendance!$R:$R,MATCH($B248&amp;X$7,Attendance!$N:$N,0))))),"")</f>
        <v/>
      </c>
      <c r="Y249" s="192" t="str">
        <f>IFERROR(IF(Y$6="Sun",INDEX(Attendance!$R:$R,MATCH($B248&amp;Y$7,Attendance!$N:$N,0)),IF(INDEX(Attendance!$R:$R,MATCH($B248&amp;Y$7,Attendance!$N:$N,0))="","",IF(INDEX(Attendance!$R:$R,MATCH($B248&amp;Y$7,Attendance!$N:$N,0))&gt;8,8,INDEX(Attendance!$R:$R,MATCH($B248&amp;Y$7,Attendance!$N:$N,0))))),"")</f>
        <v/>
      </c>
      <c r="Z249" s="192" t="str">
        <f>IFERROR(IF(Z$6="Sun",INDEX(Attendance!$R:$R,MATCH($B248&amp;Z$7,Attendance!$N:$N,0)),IF(INDEX(Attendance!$R:$R,MATCH($B248&amp;Z$7,Attendance!$N:$N,0))="","",IF(INDEX(Attendance!$R:$R,MATCH($B248&amp;Z$7,Attendance!$N:$N,0))&gt;8,8,INDEX(Attendance!$R:$R,MATCH($B248&amp;Z$7,Attendance!$N:$N,0))))),"")</f>
        <v/>
      </c>
      <c r="AA249" s="192" t="str">
        <f>IFERROR(IF(AA$6="Sun",INDEX(Attendance!$R:$R,MATCH($B248&amp;AA$7,Attendance!$N:$N,0)),IF(INDEX(Attendance!$R:$R,MATCH($B248&amp;AA$7,Attendance!$N:$N,0))="","",IF(INDEX(Attendance!$R:$R,MATCH($B248&amp;AA$7,Attendance!$N:$N,0))&gt;8,8,INDEX(Attendance!$R:$R,MATCH($B248&amp;AA$7,Attendance!$N:$N,0))))),"")</f>
        <v/>
      </c>
      <c r="AB249" s="192" t="str">
        <f>IFERROR(IF(AB$6="Sun",INDEX(Attendance!$R:$R,MATCH($B248&amp;AB$7,Attendance!$N:$N,0)),IF(INDEX(Attendance!$R:$R,MATCH($B248&amp;AB$7,Attendance!$N:$N,0))="","",IF(INDEX(Attendance!$R:$R,MATCH($B248&amp;AB$7,Attendance!$N:$N,0))&gt;8,8,INDEX(Attendance!$R:$R,MATCH($B248&amp;AB$7,Attendance!$N:$N,0))))),"")</f>
        <v/>
      </c>
      <c r="AC249" s="192">
        <f>IFERROR(IF(AC$6="Sun",INDEX(Attendance!$R:$R,MATCH($B248&amp;AC$7,Attendance!$N:$N,0)),IF(INDEX(Attendance!$R:$R,MATCH($B248&amp;AC$7,Attendance!$N:$N,0))="","",IF(INDEX(Attendance!$R:$R,MATCH($B248&amp;AC$7,Attendance!$N:$N,0))&gt;8,8,INDEX(Attendance!$R:$R,MATCH($B248&amp;AC$7,Attendance!$N:$N,0))))),"")</f>
        <v>8</v>
      </c>
      <c r="AD249" s="192">
        <f>IFERROR(IF(AD$6="Sun",INDEX(Attendance!$R:$R,MATCH($B248&amp;AD$7,Attendance!$N:$N,0)),IF(INDEX(Attendance!$R:$R,MATCH($B248&amp;AD$7,Attendance!$N:$N,0))="","",IF(INDEX(Attendance!$R:$R,MATCH($B248&amp;AD$7,Attendance!$N:$N,0))&gt;8,8,INDEX(Attendance!$R:$R,MATCH($B248&amp;AD$7,Attendance!$N:$N,0))))),"")</f>
        <v>8</v>
      </c>
      <c r="AE249" s="192">
        <f>IFERROR(IF(AE$6="Sun",INDEX(Attendance!$R:$R,MATCH($B248&amp;AE$7,Attendance!$N:$N,0)),IF(INDEX(Attendance!$R:$R,MATCH($B248&amp;AE$7,Attendance!$N:$N,0))="","",IF(INDEX(Attendance!$R:$R,MATCH($B248&amp;AE$7,Attendance!$N:$N,0))&gt;8,8,INDEX(Attendance!$R:$R,MATCH($B248&amp;AE$7,Attendance!$N:$N,0))))),"")</f>
        <v>8</v>
      </c>
      <c r="AF249" s="192">
        <f>IFERROR(IF(AF$6="Sun",INDEX(Attendance!$R:$R,MATCH($B248&amp;AF$7,Attendance!$N:$N,0)),IF(INDEX(Attendance!$R:$R,MATCH($B248&amp;AF$7,Attendance!$N:$N,0))="","",IF(INDEX(Attendance!$R:$R,MATCH($B248&amp;AF$7,Attendance!$N:$N,0))&gt;8,8,INDEX(Attendance!$R:$R,MATCH($B248&amp;AF$7,Attendance!$N:$N,0))))),"")</f>
        <v>8</v>
      </c>
      <c r="AG249" s="192" t="str">
        <f>IFERROR(IF(AG$6="Sun",INDEX(Attendance!$R:$R,MATCH($B248&amp;AG$7,Attendance!$N:$N,0)),IF(INDEX(Attendance!$R:$R,MATCH($B248&amp;AG$7,Attendance!$N:$N,0))="","",IF(INDEX(Attendance!$R:$R,MATCH($B248&amp;AG$7,Attendance!$N:$N,0))&gt;8,8,INDEX(Attendance!$R:$R,MATCH($B248&amp;AG$7,Attendance!$N:$N,0))))),"")</f>
        <v/>
      </c>
      <c r="AH249" s="192" t="str">
        <f>IFERROR(IF(AH$6="Sun",INDEX(Attendance!$R:$R,MATCH($B248&amp;AH$7,Attendance!$N:$N,0)),IF(INDEX(Attendance!$R:$R,MATCH($B248&amp;AH$7,Attendance!$N:$N,0))="","",IF(INDEX(Attendance!$R:$R,MATCH($B248&amp;AH$7,Attendance!$N:$N,0))&gt;8,8,INDEX(Attendance!$R:$R,MATCH($B248&amp;AH$7,Attendance!$N:$N,0))))),"")</f>
        <v/>
      </c>
      <c r="AI249" s="192" t="str">
        <f>IFERROR(IF(AI$6="Sun",INDEX(Attendance!$R:$R,MATCH($B248&amp;AI$7,Attendance!$N:$N,0)),IF(INDEX(Attendance!$R:$R,MATCH($B248&amp;AI$7,Attendance!$N:$N,0))="","",IF(INDEX(Attendance!$R:$R,MATCH($B248&amp;AI$7,Attendance!$N:$N,0))&gt;8,8,INDEX(Attendance!$R:$R,MATCH($B248&amp;AI$7,Attendance!$N:$N,0))))),"")</f>
        <v/>
      </c>
      <c r="AJ249" s="192" t="str">
        <f>IFERROR(IF(AJ$6="Sun",INDEX(Attendance!$R:$R,MATCH($B248&amp;AJ$7,Attendance!$N:$N,0)),IF(INDEX(Attendance!$R:$R,MATCH($B248&amp;AJ$7,Attendance!$N:$N,0))="","",IF(INDEX(Attendance!$R:$R,MATCH($B248&amp;AJ$7,Attendance!$N:$N,0))&gt;8,8,INDEX(Attendance!$R:$R,MATCH($B248&amp;AJ$7,Attendance!$N:$N,0))))),"")</f>
        <v/>
      </c>
      <c r="AK249" s="259"/>
      <c r="AL249" s="193">
        <f>ROUND((IF($C253="",Basic,MID($C253,FIND("RM",$C253)+3,4))+$AP248+$AQ253)/WorkDays/WorkHours*AL$6,4)</f>
        <v>8.6538000000000004</v>
      </c>
      <c r="AM249" s="193">
        <f>ROUND((IF($C253="",Basic,MID($C253,FIND("RM",$C253)+3,4))+$AP248+$AQ253)/WorkDays/WorkHours*AM$6,4)</f>
        <v>11.538500000000001</v>
      </c>
      <c r="AN249" s="193">
        <f>ROUND((IF($C253="",Basic,MID($C253,FIND("RM",$C253)+3,4))+$AP248+$AQ253)/WorkDays/WorkHours*AN$6,4)</f>
        <v>17.307700000000001</v>
      </c>
      <c r="AO249" s="262"/>
      <c r="AP249" s="265"/>
      <c r="AQ249" s="86"/>
      <c r="AR249" s="194"/>
      <c r="AS249" s="194"/>
      <c r="AT249" s="194"/>
      <c r="AU249" s="256"/>
    </row>
    <row r="250" spans="1:47" s="213" customFormat="1" ht="33" customHeight="1" x14ac:dyDescent="0.35">
      <c r="A250" s="189"/>
      <c r="B250" s="184"/>
      <c r="C250" s="195" t="str">
        <f>_xlfn.IFNA(INDEX(Masterlist!E:E,MATCH(B248,Masterlist!B:B,0)),"")</f>
        <v>Phone No. 49</v>
      </c>
      <c r="D250" s="1"/>
      <c r="E250" s="196" t="s">
        <v>175</v>
      </c>
      <c r="F250" s="197" t="str">
        <f>IFERROR(IF(F$6="Sun","",IF(INDEX(Attendance!$S:$S,MATCH($B248&amp;F$7,Attendance!$N:$N,0))=TRUE,"",IF(F249&lt;8,"",INDEX(Attendance!$G:$G,MATCH($B248&amp;F$7,Attendance!$N:$N,0))))),"")</f>
        <v/>
      </c>
      <c r="G250" s="197" t="str">
        <f>IFERROR(IF(G$6="Sun","",IF(INDEX(Attendance!$S:$S,MATCH($B248&amp;G$7,Attendance!$N:$N,0))=TRUE,"",IF(G249&lt;8,"",INDEX(Attendance!$G:$G,MATCH($B248&amp;G$7,Attendance!$N:$N,0))))),"")</f>
        <v/>
      </c>
      <c r="H250" s="197" t="str">
        <f>IFERROR(IF(H$6="Sun","",IF(INDEX(Attendance!$S:$S,MATCH($B248&amp;H$7,Attendance!$N:$N,0))=TRUE,"",IF(H249&lt;8,"",INDEX(Attendance!$G:$G,MATCH($B248&amp;H$7,Attendance!$N:$N,0))))),"")</f>
        <v/>
      </c>
      <c r="I250" s="197" t="str">
        <f>IFERROR(IF(I$6="Sun","",IF(INDEX(Attendance!$S:$S,MATCH($B248&amp;I$7,Attendance!$N:$N,0))=TRUE,"",IF(I249&lt;8,"",INDEX(Attendance!$G:$G,MATCH($B248&amp;I$7,Attendance!$N:$N,0))))),"")</f>
        <v/>
      </c>
      <c r="J250" s="197" t="str">
        <f>IFERROR(IF(J$6="Sun","",IF(INDEX(Attendance!$S:$S,MATCH($B248&amp;J$7,Attendance!$N:$N,0))=TRUE,"",IF(J249&lt;8,"",INDEX(Attendance!$G:$G,MATCH($B248&amp;J$7,Attendance!$N:$N,0))))),"")</f>
        <v/>
      </c>
      <c r="K250" s="197" t="str">
        <f>IFERROR(IF(K$6="Sun","",IF(INDEX(Attendance!$S:$S,MATCH($B248&amp;K$7,Attendance!$N:$N,0))=TRUE,"",IF(K249&lt;8,"",INDEX(Attendance!$G:$G,MATCH($B248&amp;K$7,Attendance!$N:$N,0))))),"")</f>
        <v/>
      </c>
      <c r="L250" s="197" t="str">
        <f>IFERROR(IF(L$6="Sun","",IF(INDEX(Attendance!$S:$S,MATCH($B248&amp;L$7,Attendance!$N:$N,0))=TRUE,"",IF(L249&lt;8,"",INDEX(Attendance!$G:$G,MATCH($B248&amp;L$7,Attendance!$N:$N,0))))),"")</f>
        <v/>
      </c>
      <c r="M250" s="197" t="str">
        <f>IFERROR(IF(M$6="Sun","",IF(INDEX(Attendance!$S:$S,MATCH($B248&amp;M$7,Attendance!$N:$N,0))=TRUE,"",IF(M249&lt;8,"",INDEX(Attendance!$G:$G,MATCH($B248&amp;M$7,Attendance!$N:$N,0))))),"")</f>
        <v/>
      </c>
      <c r="N250" s="197" t="str">
        <f>IFERROR(IF(N$6="Sun","",IF(INDEX(Attendance!$S:$S,MATCH($B248&amp;N$7,Attendance!$N:$N,0))=TRUE,"",IF(N249&lt;8,"",INDEX(Attendance!$G:$G,MATCH($B248&amp;N$7,Attendance!$N:$N,0))))),"")</f>
        <v/>
      </c>
      <c r="O250" s="197" t="str">
        <f>IFERROR(IF(O$6="Sun","",IF(INDEX(Attendance!$S:$S,MATCH($B248&amp;O$7,Attendance!$N:$N,0))=TRUE,"",IF(O249&lt;8,"",INDEX(Attendance!$G:$G,MATCH($B248&amp;O$7,Attendance!$N:$N,0))))),"")</f>
        <v/>
      </c>
      <c r="P250" s="197" t="str">
        <f>IFERROR(IF(P$6="Sun","",IF(INDEX(Attendance!$S:$S,MATCH($B248&amp;P$7,Attendance!$N:$N,0))=TRUE,"",IF(P249&lt;8,"",INDEX(Attendance!$G:$G,MATCH($B248&amp;P$7,Attendance!$N:$N,0))))),"")</f>
        <v/>
      </c>
      <c r="Q250" s="197" t="str">
        <f>IFERROR(IF(Q$6="Sun","",IF(INDEX(Attendance!$S:$S,MATCH($B248&amp;Q$7,Attendance!$N:$N,0))=TRUE,"",IF(Q249&lt;8,"",INDEX(Attendance!$G:$G,MATCH($B248&amp;Q$7,Attendance!$N:$N,0))))),"")</f>
        <v/>
      </c>
      <c r="R250" s="197" t="str">
        <f>IFERROR(IF(R$6="Sun","",IF(INDEX(Attendance!$S:$S,MATCH($B248&amp;R$7,Attendance!$N:$N,0))=TRUE,"",IF(R249&lt;8,"",INDEX(Attendance!$G:$G,MATCH($B248&amp;R$7,Attendance!$N:$N,0))))),"")</f>
        <v/>
      </c>
      <c r="S250" s="197" t="str">
        <f>IFERROR(IF(S$6="Sun","",IF(INDEX(Attendance!$S:$S,MATCH($B248&amp;S$7,Attendance!$N:$N,0))=TRUE,"",IF(S249&lt;8,"",INDEX(Attendance!$G:$G,MATCH($B248&amp;S$7,Attendance!$N:$N,0))))),"")</f>
        <v/>
      </c>
      <c r="T250" s="197" t="str">
        <f>IFERROR(IF(T$6="Sun","",IF(INDEX(Attendance!$S:$S,MATCH($B248&amp;T$7,Attendance!$N:$N,0))=TRUE,"",IF(T249&lt;8,"",INDEX(Attendance!$G:$G,MATCH($B248&amp;T$7,Attendance!$N:$N,0))))),"")</f>
        <v/>
      </c>
      <c r="U250" s="197" t="str">
        <f>IFERROR(IF(U$6="Sun","",IF(INDEX(Attendance!$S:$S,MATCH($B248&amp;U$7,Attendance!$N:$N,0))=TRUE,"",IF(U249&lt;8,"",INDEX(Attendance!$G:$G,MATCH($B248&amp;U$7,Attendance!$N:$N,0))))),"")</f>
        <v/>
      </c>
      <c r="V250" s="197" t="str">
        <f>IFERROR(IF(V$6="Sun","",IF(INDEX(Attendance!$S:$S,MATCH($B248&amp;V$7,Attendance!$N:$N,0))=TRUE,"",IF(V249&lt;8,"",INDEX(Attendance!$G:$G,MATCH($B248&amp;V$7,Attendance!$N:$N,0))))),"")</f>
        <v/>
      </c>
      <c r="W250" s="197" t="str">
        <f>IFERROR(IF(W$6="Sun","",IF(INDEX(Attendance!$S:$S,MATCH($B248&amp;W$7,Attendance!$N:$N,0))=TRUE,"",IF(W249&lt;8,"",INDEX(Attendance!$G:$G,MATCH($B248&amp;W$7,Attendance!$N:$N,0))))),"")</f>
        <v/>
      </c>
      <c r="X250" s="197" t="str">
        <f>IFERROR(IF(X$6="Sun","",IF(INDEX(Attendance!$S:$S,MATCH($B248&amp;X$7,Attendance!$N:$N,0))=TRUE,"",IF(X249&lt;8,"",INDEX(Attendance!$G:$G,MATCH($B248&amp;X$7,Attendance!$N:$N,0))))),"")</f>
        <v/>
      </c>
      <c r="Y250" s="197" t="str">
        <f>IFERROR(IF(Y$6="Sun","",IF(INDEX(Attendance!$S:$S,MATCH($B248&amp;Y$7,Attendance!$N:$N,0))=TRUE,"",IF(Y249&lt;8,"",INDEX(Attendance!$G:$G,MATCH($B248&amp;Y$7,Attendance!$N:$N,0))))),"")</f>
        <v/>
      </c>
      <c r="Z250" s="197" t="str">
        <f>IFERROR(IF(Z$6="Sun","",IF(INDEX(Attendance!$S:$S,MATCH($B248&amp;Z$7,Attendance!$N:$N,0))=TRUE,"",IF(Z249&lt;8,"",INDEX(Attendance!$G:$G,MATCH($B248&amp;Z$7,Attendance!$N:$N,0))))),"")</f>
        <v/>
      </c>
      <c r="AA250" s="197" t="str">
        <f>IFERROR(IF(AA$6="Sun","",IF(INDEX(Attendance!$S:$S,MATCH($B248&amp;AA$7,Attendance!$N:$N,0))=TRUE,"",IF(AA249&lt;8,"",INDEX(Attendance!$G:$G,MATCH($B248&amp;AA$7,Attendance!$N:$N,0))))),"")</f>
        <v/>
      </c>
      <c r="AB250" s="197" t="str">
        <f>IFERROR(IF(AB$6="Sun","",IF(INDEX(Attendance!$S:$S,MATCH($B248&amp;AB$7,Attendance!$N:$N,0))=TRUE,"",IF(AB249&lt;8,"",INDEX(Attendance!$G:$G,MATCH($B248&amp;AB$7,Attendance!$N:$N,0))))),"")</f>
        <v/>
      </c>
      <c r="AC250" s="197">
        <f>IFERROR(IF(AC$6="Sun","",IF(INDEX(Attendance!$S:$S,MATCH($B248&amp;AC$7,Attendance!$N:$N,0))=TRUE,"",IF(AC249&lt;8,"",INDEX(Attendance!$G:$G,MATCH($B248&amp;AC$7,Attendance!$N:$N,0))))),"")</f>
        <v>3</v>
      </c>
      <c r="AD250" s="197">
        <f>IFERROR(IF(AD$6="Sun","",IF(INDEX(Attendance!$S:$S,MATCH($B248&amp;AD$7,Attendance!$N:$N,0))=TRUE,"",IF(AD249&lt;8,"",INDEX(Attendance!$G:$G,MATCH($B248&amp;AD$7,Attendance!$N:$N,0))))),"")</f>
        <v>3</v>
      </c>
      <c r="AE250" s="197">
        <f>IFERROR(IF(AE$6="Sun","",IF(INDEX(Attendance!$S:$S,MATCH($B248&amp;AE$7,Attendance!$N:$N,0))=TRUE,"",IF(AE249&lt;8,"",INDEX(Attendance!$G:$G,MATCH($B248&amp;AE$7,Attendance!$N:$N,0))))),"")</f>
        <v>3</v>
      </c>
      <c r="AF250" s="197">
        <f>IFERROR(IF(AF$6="Sun","",IF(INDEX(Attendance!$S:$S,MATCH($B248&amp;AF$7,Attendance!$N:$N,0))=TRUE,"",IF(AF249&lt;8,"",INDEX(Attendance!$G:$G,MATCH($B248&amp;AF$7,Attendance!$N:$N,0))))),"")</f>
        <v>3</v>
      </c>
      <c r="AG250" s="197" t="str">
        <f>IFERROR(IF(AG$6="Sun","",IF(INDEX(Attendance!$S:$S,MATCH($B248&amp;AG$7,Attendance!$N:$N,0))=TRUE,"",IF(AG249&lt;8,"",INDEX(Attendance!$G:$G,MATCH($B248&amp;AG$7,Attendance!$N:$N,0))))),"")</f>
        <v/>
      </c>
      <c r="AH250" s="197" t="str">
        <f>IFERROR(IF(AH$6="Sun","",IF(INDEX(Attendance!$S:$S,MATCH($B248&amp;AH$7,Attendance!$N:$N,0))=TRUE,"",IF(AH249&lt;8,"",INDEX(Attendance!$G:$G,MATCH($B248&amp;AH$7,Attendance!$N:$N,0))))),"")</f>
        <v/>
      </c>
      <c r="AI250" s="197" t="str">
        <f>IFERROR(IF(AI$6="Sun","",IF(INDEX(Attendance!$S:$S,MATCH($B248&amp;AI$7,Attendance!$N:$N,0))=TRUE,"",IF(AI249&lt;8,"",INDEX(Attendance!$G:$G,MATCH($B248&amp;AI$7,Attendance!$N:$N,0))))),"")</f>
        <v/>
      </c>
      <c r="AJ250" s="197" t="str">
        <f>IFERROR(IF(AJ$6="Sun","",IF(INDEX(Attendance!$S:$S,MATCH($B248&amp;AJ$7,Attendance!$N:$N,0))=TRUE,"",IF(AJ249&lt;8,"",INDEX(Attendance!$G:$G,MATCH($B248&amp;AJ$7,Attendance!$N:$N,0))))),"")</f>
        <v/>
      </c>
      <c r="AK250" s="259"/>
      <c r="AL250" s="198"/>
      <c r="AM250" s="198"/>
      <c r="AN250" s="198"/>
      <c r="AO250" s="262"/>
      <c r="AP250" s="265"/>
      <c r="AQ250" s="86"/>
      <c r="AR250" s="194"/>
      <c r="AS250" s="194"/>
      <c r="AT250" s="194"/>
      <c r="AU250" s="256"/>
    </row>
    <row r="251" spans="1:47" s="213" customFormat="1" ht="33" customHeight="1" x14ac:dyDescent="0.35">
      <c r="A251" s="189"/>
      <c r="B251" s="184"/>
      <c r="C251" s="195" t="str">
        <f>_xlfn.IFNA(INDEX(Masterlist!F:F,MATCH(B248,Masterlist!B:B,0)),"")</f>
        <v>Acc No. 49 Bank Code 49</v>
      </c>
      <c r="D251" s="88"/>
      <c r="E251" s="196"/>
      <c r="F251" s="199"/>
      <c r="G251" s="200"/>
      <c r="H251" s="192"/>
      <c r="I251" s="192"/>
      <c r="J251" s="192"/>
      <c r="K251" s="192"/>
      <c r="L251" s="192"/>
      <c r="M251" s="192"/>
      <c r="N251" s="192"/>
      <c r="O251" s="192"/>
      <c r="P251" s="192"/>
      <c r="Q251" s="201"/>
      <c r="R251" s="201"/>
      <c r="S251" s="192"/>
      <c r="T251" s="192"/>
      <c r="U251" s="192"/>
      <c r="V251" s="192"/>
      <c r="W251" s="192"/>
      <c r="X251" s="192"/>
      <c r="Y251" s="192"/>
      <c r="Z251" s="192"/>
      <c r="AA251" s="192"/>
      <c r="AB251" s="192"/>
      <c r="AC251" s="192"/>
      <c r="AD251" s="192"/>
      <c r="AE251" s="192"/>
      <c r="AF251" s="192"/>
      <c r="AG251" s="192"/>
      <c r="AH251" s="192"/>
      <c r="AI251" s="192"/>
      <c r="AJ251" s="192"/>
      <c r="AK251" s="259"/>
      <c r="AL251" s="198"/>
      <c r="AM251" s="198"/>
      <c r="AN251" s="198"/>
      <c r="AO251" s="262"/>
      <c r="AP251" s="265"/>
      <c r="AQ251" s="86"/>
      <c r="AR251" s="194"/>
      <c r="AS251" s="194"/>
      <c r="AT251" s="194"/>
      <c r="AU251" s="256"/>
    </row>
    <row r="252" spans="1:47" s="213" customFormat="1" ht="33" customHeight="1" x14ac:dyDescent="0.35">
      <c r="A252" s="189"/>
      <c r="B252" s="184"/>
      <c r="C252" s="202">
        <f>_xlfn.IFNA(INDEX(Masterlist!I:I,MATCH(B248,Masterlist!B:B,0)),"")</f>
        <v>44251</v>
      </c>
      <c r="D252" s="226" t="str">
        <f>_xlfn.IFNA(IF(INDEX(Attendance!H:H,MATCH(B248,Attendance!$A:$A,0))="VMI","SCOPE ALLW",""),"")</f>
        <v/>
      </c>
      <c r="E252" s="196" t="s">
        <v>13</v>
      </c>
      <c r="F252" s="203" t="str">
        <f>IFERROR(IF(AND(RIGHT(F248,1)="N",VALUE(F249)&gt;=8),Database!$I$3,""),"")</f>
        <v/>
      </c>
      <c r="G252" s="192" t="str">
        <f>IFERROR(IF(AND(RIGHT(G248,1)="N",VALUE(G249)&gt;=8),Database!$I$3,""),"")</f>
        <v/>
      </c>
      <c r="H252" s="199" t="str">
        <f>IFERROR(IF(AND(RIGHT(H248,1)="N",VALUE(H249)&gt;=8),Database!$I$3,""),"")</f>
        <v/>
      </c>
      <c r="I252" s="192" t="str">
        <f>IFERROR(IF(AND(RIGHT(I248,1)="N",VALUE(I249)&gt;=8),Database!$I$3,""),"")</f>
        <v/>
      </c>
      <c r="J252" s="192" t="str">
        <f>IFERROR(IF(AND(RIGHT(J248,1)="N",VALUE(J249)&gt;=8),Database!$I$3,""),"")</f>
        <v/>
      </c>
      <c r="K252" s="192" t="str">
        <f>IFERROR(IF(AND(RIGHT(K248,1)="N",VALUE(K249)&gt;=8),Database!$I$3,""),"")</f>
        <v/>
      </c>
      <c r="L252" s="192" t="str">
        <f>IFERROR(IF(AND(RIGHT(L248,1)="N",VALUE(L249)&gt;=8),Database!$I$3,""),"")</f>
        <v/>
      </c>
      <c r="M252" s="192" t="str">
        <f>IFERROR(IF(AND(RIGHT(M248,1)="N",VALUE(M249)&gt;=8),Database!$I$3,""),"")</f>
        <v/>
      </c>
      <c r="N252" s="192" t="str">
        <f>IFERROR(IF(AND(RIGHT(N248,1)="N",VALUE(N249)&gt;=8),Database!$I$3,""),"")</f>
        <v/>
      </c>
      <c r="O252" s="192" t="str">
        <f>IFERROR(IF(AND(RIGHT(O248,1)="N",VALUE(O249)&gt;=8),Database!$I$3,""),"")</f>
        <v/>
      </c>
      <c r="P252" s="192" t="str">
        <f>IFERROR(IF(AND(RIGHT(P248,1)="N",VALUE(P249)&gt;=8),Database!$I$3,""),"")</f>
        <v/>
      </c>
      <c r="Q252" s="192" t="str">
        <f>IFERROR(IF(AND(RIGHT(Q248,1)="N",VALUE(Q249)&gt;=8),Database!$I$3,""),"")</f>
        <v/>
      </c>
      <c r="R252" s="192" t="str">
        <f>IFERROR(IF(AND(RIGHT(R248,1)="N",VALUE(R249)&gt;=8),Database!$I$3,""),"")</f>
        <v/>
      </c>
      <c r="S252" s="192" t="str">
        <f>IFERROR(IF(AND(RIGHT(S248,1)="N",VALUE(S249)&gt;=8),Database!$I$3,""),"")</f>
        <v/>
      </c>
      <c r="T252" s="192" t="str">
        <f>IFERROR(IF(AND(RIGHT(T248,1)="N",VALUE(T249)&gt;=8),Database!$I$3,""),"")</f>
        <v/>
      </c>
      <c r="U252" s="192" t="str">
        <f>IFERROR(IF(AND(RIGHT(U248,1)="N",VALUE(U249)&gt;=8),Database!$I$3,""),"")</f>
        <v/>
      </c>
      <c r="V252" s="192" t="str">
        <f>IFERROR(IF(AND(RIGHT(V248,1)="N",VALUE(V249)&gt;=8),Database!$I$3,""),"")</f>
        <v/>
      </c>
      <c r="W252" s="192" t="str">
        <f>IFERROR(IF(AND(RIGHT(W248,1)="N",VALUE(W249)&gt;=8),Database!$I$3,""),"")</f>
        <v/>
      </c>
      <c r="X252" s="192" t="str">
        <f>IFERROR(IF(AND(RIGHT(X248,1)="N",VALUE(X249)&gt;=8),Database!$I$3,""),"")</f>
        <v/>
      </c>
      <c r="Y252" s="192" t="str">
        <f>IFERROR(IF(AND(RIGHT(Y248,1)="N",VALUE(Y249)&gt;=8),Database!$I$3,""),"")</f>
        <v/>
      </c>
      <c r="Z252" s="192" t="str">
        <f>IFERROR(IF(AND(RIGHT(Z248,1)="N",VALUE(Z249)&gt;=8),Database!$I$3,""),"")</f>
        <v/>
      </c>
      <c r="AA252" s="192" t="str">
        <f>IFERROR(IF(AND(RIGHT(AA248,1)="N",VALUE(AA249)&gt;=8),Database!$I$3,""),"")</f>
        <v/>
      </c>
      <c r="AB252" s="192" t="str">
        <f>IFERROR(IF(AND(RIGHT(AB248,1)="N",VALUE(AB249)&gt;=8),Database!$I$3,""),"")</f>
        <v/>
      </c>
      <c r="AC252" s="192" t="str">
        <f>IFERROR(IF(AND(RIGHT(AC248,1)="N",VALUE(AC249)&gt;=8),Database!$I$3,""),"")</f>
        <v/>
      </c>
      <c r="AD252" s="192" t="str">
        <f>IFERROR(IF(AND(RIGHT(AD248,1)="N",VALUE(AD249)&gt;=8),Database!$I$3,""),"")</f>
        <v/>
      </c>
      <c r="AE252" s="192" t="str">
        <f>IFERROR(IF(AND(RIGHT(AE248,1)="N",VALUE(AE249)&gt;=8),Database!$I$3,""),"")</f>
        <v/>
      </c>
      <c r="AF252" s="192" t="str">
        <f>IFERROR(IF(AND(RIGHT(AF248,1)="N",VALUE(AF249)&gt;=8),Database!$I$3,""),"")</f>
        <v/>
      </c>
      <c r="AG252" s="192" t="str">
        <f>IFERROR(IF(AND(RIGHT(AG248,1)="N",VALUE(AG249)&gt;=8),Database!$I$3,""),"")</f>
        <v/>
      </c>
      <c r="AH252" s="192" t="str">
        <f>IFERROR(IF(AND(RIGHT(AH248,1)="N",VALUE(AH249)&gt;=8),Database!$I$3,""),"")</f>
        <v/>
      </c>
      <c r="AI252" s="192" t="str">
        <f>IFERROR(IF(AND(RIGHT(AI248,1)="N",VALUE(AI249)&gt;=8),Database!$I$3,""),"")</f>
        <v/>
      </c>
      <c r="AJ252" s="192" t="str">
        <f>IFERROR(IF(AND(RIGHT(AJ248,1)="N",VALUE(AJ249)&gt;=8),Database!$I$3,""),"")</f>
        <v/>
      </c>
      <c r="AK252" s="259"/>
      <c r="AL252" s="204"/>
      <c r="AM252" s="198"/>
      <c r="AN252" s="198"/>
      <c r="AO252" s="262"/>
      <c r="AP252" s="265"/>
      <c r="AQ252" s="86"/>
      <c r="AR252" s="194"/>
      <c r="AS252" s="194"/>
      <c r="AT252" s="194"/>
      <c r="AU252" s="256"/>
    </row>
    <row r="253" spans="1:47" s="213" customFormat="1" ht="33" customHeight="1" thickBot="1" x14ac:dyDescent="0.4">
      <c r="A253" s="189"/>
      <c r="B253" s="205"/>
      <c r="C253" s="222"/>
      <c r="D253" s="28"/>
      <c r="E253" s="206" t="s">
        <v>176</v>
      </c>
      <c r="F253" s="207" t="str">
        <f>IFERROR(IF(INDEX(Attendance!$T:$T,MATCH($B248&amp;F$7,Attendance!$N:$N,0))=TRUE,"L",IF(SUM(F249:F250)&gt;=10,5,"")),"")</f>
        <v/>
      </c>
      <c r="G253" s="207" t="str">
        <f>IFERROR(IF(INDEX(Attendance!$T:$T,MATCH($B248&amp;G$7,Attendance!$N:$N,0))=TRUE,"L",IF(SUM(G249:G250)&gt;=10,5,"")),"")</f>
        <v/>
      </c>
      <c r="H253" s="208" t="str">
        <f>IFERROR(IF(INDEX(Attendance!$T:$T,MATCH($B248&amp;H$7,Attendance!$N:$N,0))=TRUE,"L",IF(SUM(H249:H250)&gt;=10,5,"")),"")</f>
        <v/>
      </c>
      <c r="I253" s="208" t="str">
        <f>IFERROR(IF(INDEX(Attendance!$T:$T,MATCH($B248&amp;I$7,Attendance!$N:$N,0))=TRUE,"L",IF(SUM(I249:I250)&gt;=10,5,"")),"")</f>
        <v/>
      </c>
      <c r="J253" s="208" t="str">
        <f>IFERROR(IF(INDEX(Attendance!$T:$T,MATCH($B248&amp;J$7,Attendance!$N:$N,0))=TRUE,"L",IF(SUM(J249:J250)&gt;=10,5,"")),"")</f>
        <v/>
      </c>
      <c r="K253" s="208" t="str">
        <f>IFERROR(IF(INDEX(Attendance!$T:$T,MATCH($B248&amp;K$7,Attendance!$N:$N,0))=TRUE,"L",IF(SUM(K249:K250)&gt;=10,5,"")),"")</f>
        <v/>
      </c>
      <c r="L253" s="208" t="str">
        <f>IFERROR(IF(INDEX(Attendance!$T:$T,MATCH($B248&amp;L$7,Attendance!$N:$N,0))=TRUE,"L",IF(SUM(L249:L250)&gt;=10,5,"")),"")</f>
        <v/>
      </c>
      <c r="M253" s="208" t="str">
        <f>IFERROR(IF(INDEX(Attendance!$T:$T,MATCH($B248&amp;M$7,Attendance!$N:$N,0))=TRUE,"L",IF(SUM(M249:M250)&gt;=10,5,"")),"")</f>
        <v/>
      </c>
      <c r="N253" s="208" t="str">
        <f>IFERROR(IF(INDEX(Attendance!$T:$T,MATCH($B248&amp;N$7,Attendance!$N:$N,0))=TRUE,"L",IF(SUM(N249:N250)&gt;=10,5,"")),"")</f>
        <v/>
      </c>
      <c r="O253" s="208" t="str">
        <f>IFERROR(IF(INDEX(Attendance!$T:$T,MATCH($B248&amp;O$7,Attendance!$N:$N,0))=TRUE,"L",IF(SUM(O249:O250)&gt;=10,5,"")),"")</f>
        <v/>
      </c>
      <c r="P253" s="208" t="str">
        <f>IFERROR(IF(INDEX(Attendance!$T:$T,MATCH($B248&amp;P$7,Attendance!$N:$N,0))=TRUE,"L",IF(SUM(P249:P250)&gt;=10,5,"")),"")</f>
        <v/>
      </c>
      <c r="Q253" s="208" t="str">
        <f>IFERROR(IF(INDEX(Attendance!$T:$T,MATCH($B248&amp;Q$7,Attendance!$N:$N,0))=TRUE,"L",IF(SUM(Q249:Q250)&gt;=10,5,"")),"")</f>
        <v/>
      </c>
      <c r="R253" s="208" t="str">
        <f>IFERROR(IF(INDEX(Attendance!$T:$T,MATCH($B248&amp;R$7,Attendance!$N:$N,0))=TRUE,"L",IF(SUM(R249:R250)&gt;=10,5,"")),"")</f>
        <v/>
      </c>
      <c r="S253" s="208" t="str">
        <f>IFERROR(IF(INDEX(Attendance!$T:$T,MATCH($B248&amp;S$7,Attendance!$N:$N,0))=TRUE,"L",IF(SUM(S249:S250)&gt;=10,5,"")),"")</f>
        <v/>
      </c>
      <c r="T253" s="208" t="str">
        <f>IFERROR(IF(INDEX(Attendance!$T:$T,MATCH($B248&amp;T$7,Attendance!$N:$N,0))=TRUE,"L",IF(SUM(T249:T250)&gt;=10,5,"")),"")</f>
        <v/>
      </c>
      <c r="U253" s="208" t="str">
        <f>IFERROR(IF(INDEX(Attendance!$T:$T,MATCH($B248&amp;U$7,Attendance!$N:$N,0))=TRUE,"L",IF(SUM(U249:U250)&gt;=10,5,"")),"")</f>
        <v/>
      </c>
      <c r="V253" s="208" t="str">
        <f>IFERROR(IF(INDEX(Attendance!$T:$T,MATCH($B248&amp;V$7,Attendance!$N:$N,0))=TRUE,"L",IF(SUM(V249:V250)&gt;=10,5,"")),"")</f>
        <v/>
      </c>
      <c r="W253" s="208" t="str">
        <f>IFERROR(IF(INDEX(Attendance!$T:$T,MATCH($B248&amp;W$7,Attendance!$N:$N,0))=TRUE,"L",IF(SUM(W249:W250)&gt;=10,5,"")),"")</f>
        <v/>
      </c>
      <c r="X253" s="208" t="str">
        <f>IFERROR(IF(INDEX(Attendance!$T:$T,MATCH($B248&amp;X$7,Attendance!$N:$N,0))=TRUE,"L",IF(SUM(X249:X250)&gt;=10,5,"")),"")</f>
        <v/>
      </c>
      <c r="Y253" s="208" t="str">
        <f>IFERROR(IF(INDEX(Attendance!$T:$T,MATCH($B248&amp;Y$7,Attendance!$N:$N,0))=TRUE,"L",IF(SUM(Y249:Y250)&gt;=10,5,"")),"")</f>
        <v/>
      </c>
      <c r="Z253" s="208" t="str">
        <f>IFERROR(IF(INDEX(Attendance!$T:$T,MATCH($B248&amp;Z$7,Attendance!$N:$N,0))=TRUE,"L",IF(SUM(Z249:Z250)&gt;=10,5,"")),"")</f>
        <v/>
      </c>
      <c r="AA253" s="208" t="str">
        <f>IFERROR(IF(INDEX(Attendance!$T:$T,MATCH($B248&amp;AA$7,Attendance!$N:$N,0))=TRUE,"L",IF(SUM(AA249:AA250)&gt;=10,5,"")),"")</f>
        <v/>
      </c>
      <c r="AB253" s="208" t="str">
        <f>IFERROR(IF(INDEX(Attendance!$T:$T,MATCH($B248&amp;AB$7,Attendance!$N:$N,0))=TRUE,"L",IF(SUM(AB249:AB250)&gt;=10,5,"")),"")</f>
        <v/>
      </c>
      <c r="AC253" s="208">
        <f>IFERROR(IF(INDEX(Attendance!$T:$T,MATCH($B248&amp;AC$7,Attendance!$N:$N,0))=TRUE,"L",IF(SUM(AC249:AC250)&gt;=10,5,"")),"")</f>
        <v>5</v>
      </c>
      <c r="AD253" s="208">
        <f>IFERROR(IF(INDEX(Attendance!$T:$T,MATCH($B248&amp;AD$7,Attendance!$N:$N,0))=TRUE,"L",IF(SUM(AD249:AD250)&gt;=10,5,"")),"")</f>
        <v>5</v>
      </c>
      <c r="AE253" s="208">
        <f>IFERROR(IF(INDEX(Attendance!$T:$T,MATCH($B248&amp;AE$7,Attendance!$N:$N,0))=TRUE,"L",IF(SUM(AE249:AE250)&gt;=10,5,"")),"")</f>
        <v>5</v>
      </c>
      <c r="AF253" s="208">
        <f>IFERROR(IF(INDEX(Attendance!$T:$T,MATCH($B248&amp;AF$7,Attendance!$N:$N,0))=TRUE,"L",IF(SUM(AF249:AF250)&gt;=10,5,"")),"")</f>
        <v>5</v>
      </c>
      <c r="AG253" s="208" t="str">
        <f>IFERROR(IF(INDEX(Attendance!$T:$T,MATCH($B248&amp;AG$7,Attendance!$N:$N,0))=TRUE,"L",IF(SUM(AG249:AG250)&gt;=10,5,"")),"")</f>
        <v/>
      </c>
      <c r="AH253" s="208" t="str">
        <f>IFERROR(IF(INDEX(Attendance!$T:$T,MATCH($B248&amp;AH$7,Attendance!$N:$N,0))=TRUE,"L",IF(SUM(AH249:AH250)&gt;=10,5,"")),"")</f>
        <v/>
      </c>
      <c r="AI253" s="208" t="str">
        <f>IFERROR(IF(INDEX(Attendance!$T:$T,MATCH($B248&amp;AI$7,Attendance!$N:$N,0))=TRUE,"L",IF(SUM(AI249:AI250)&gt;=10,5,"")),"")</f>
        <v/>
      </c>
      <c r="AJ253" s="208" t="str">
        <f>IFERROR(IF(INDEX(Attendance!$T:$T,MATCH($B248&amp;AJ$7,Attendance!$N:$N,0))=TRUE,"L",IF(SUM(AJ249:AJ250)&gt;=10,5,"")),"")</f>
        <v/>
      </c>
      <c r="AK253" s="260"/>
      <c r="AL253" s="209">
        <f>ROUND(AL248*AL249,2)</f>
        <v>103.85</v>
      </c>
      <c r="AM253" s="209">
        <f>ROUND(AM248*AM249,2)</f>
        <v>0</v>
      </c>
      <c r="AN253" s="209">
        <f>ROUND(AN248*AN249,2)</f>
        <v>0</v>
      </c>
      <c r="AO253" s="263"/>
      <c r="AP253" s="266"/>
      <c r="AQ253" s="210">
        <f>AQ248*$AQ$5</f>
        <v>0</v>
      </c>
      <c r="AR253" s="211">
        <f>AR248*ROUND(IF($C253="",1200,MID($C253,FIND("RM",$C253)+3,4))/26,2)</f>
        <v>0</v>
      </c>
      <c r="AS253" s="211">
        <f t="shared" ref="AS253:AT253" si="45">AS248*ROUND(IF($C253="",1200,MID($C253,FIND("RM",$C253)+3,4))/26,2)</f>
        <v>0</v>
      </c>
      <c r="AT253" s="211">
        <f t="shared" si="45"/>
        <v>92.3</v>
      </c>
      <c r="AU253" s="257"/>
    </row>
    <row r="254" spans="1:47" s="212" customFormat="1" ht="33" customHeight="1" x14ac:dyDescent="0.25">
      <c r="A254" s="175">
        <f t="shared" si="36"/>
        <v>42</v>
      </c>
      <c r="B254" s="184" t="str">
        <f>_xlfn.IFNA(INDEX(Attendance!$A:$A,MATCH(A254,Attendance!$M:$M,0)),"")</f>
        <v>Code 50</v>
      </c>
      <c r="C254" s="185" t="str">
        <f>_xlfn.IFNA(INDEX(Masterlist!C:C,MATCH(B254,Masterlist!B:B,0)),"")</f>
        <v>Name 50</v>
      </c>
      <c r="D254" s="87"/>
      <c r="E254" s="186" t="s">
        <v>173</v>
      </c>
      <c r="F254" s="83" t="str" cm="1">
        <f t="array" ref="F254">_xlfn.IFNA(IF(OR(VALUE(F$7&amp;$C$3)=PH),IF(F255="","PH",IF(INDEX(Attendance!$O:$O,MATCH($B254&amp;F$7,Attendance!$N:$N,0))&lt;"1200","PM","PN")),IF(F$6="Sun",IF(F255="","RD",IF(INDEX(Attendance!$O:$O,MATCH($B254&amp;F$7,Attendance!$N:$N,0))&lt;"1200","RM","RN")),IF(F255="",IF(F$7="","",IF(INDEX(Attendance!$I:$I,MATCH($B254&amp;F$7,Attendance!$N:$N,0))="ABS","AB","UL")),IF(INDEX(Attendance!$O:$O,MATCH($B254&amp;F$7,Attendance!$N:$N,0))&lt;"1200","M","N")))),"")</f>
        <v/>
      </c>
      <c r="G254" s="83" t="str" cm="1">
        <f t="array" ref="G254">_xlfn.IFNA(IF(OR(VALUE(G$7&amp;$C$3)=PH),IF(G255="","PH",IF(INDEX(Attendance!$O:$O,MATCH($B254&amp;G$7,Attendance!$N:$N,0))&lt;"1200","PM","PN")),IF(G$6="Sun",IF(G255="","RD",IF(INDEX(Attendance!$O:$O,MATCH($B254&amp;G$7,Attendance!$N:$N,0))&lt;"1200","RM","RN")),IF(G255="",IF(G$7="","",IF(INDEX(Attendance!$I:$I,MATCH($B254&amp;G$7,Attendance!$N:$N,0))="ABS","AB","UL")),IF(INDEX(Attendance!$O:$O,MATCH($B254&amp;G$7,Attendance!$N:$N,0))&lt;"1200","M","N")))),"")</f>
        <v/>
      </c>
      <c r="H254" s="83" t="str" cm="1">
        <f t="array" ref="H254">_xlfn.IFNA(IF(OR(VALUE(H$7&amp;$C$3)=PH),IF(H255="","PH",IF(INDEX(Attendance!$O:$O,MATCH($B254&amp;H$7,Attendance!$N:$N,0))&lt;"1200","PM","PN")),IF(H$6="Sun",IF(H255="","RD",IF(INDEX(Attendance!$O:$O,MATCH($B254&amp;H$7,Attendance!$N:$N,0))&lt;"1200","RM","RN")),IF(H255="",IF(H$7="","",IF(INDEX(Attendance!$I:$I,MATCH($B254&amp;H$7,Attendance!$N:$N,0))="ABS","AB","UL")),IF(INDEX(Attendance!$O:$O,MATCH($B254&amp;H$7,Attendance!$N:$N,0))&lt;"1200","M","N")))),"")</f>
        <v/>
      </c>
      <c r="I254" s="83" t="str" cm="1">
        <f t="array" ref="I254">_xlfn.IFNA(IF(OR(VALUE(I$7&amp;$C$3)=PH),IF(I255="","PH",IF(INDEX(Attendance!$O:$O,MATCH($B254&amp;I$7,Attendance!$N:$N,0))&lt;"1200","PM","PN")),IF(I$6="Sun",IF(I255="","RD",IF(INDEX(Attendance!$O:$O,MATCH($B254&amp;I$7,Attendance!$N:$N,0))&lt;"1200","RM","RN")),IF(I255="",IF(I$7="","",IF(INDEX(Attendance!$I:$I,MATCH($B254&amp;I$7,Attendance!$N:$N,0))="ABS","AB","UL")),IF(INDEX(Attendance!$O:$O,MATCH($B254&amp;I$7,Attendance!$N:$N,0))&lt;"1200","M","N")))),"")</f>
        <v/>
      </c>
      <c r="J254" s="83" t="str" cm="1">
        <f t="array" ref="J254">_xlfn.IFNA(IF(OR(VALUE(J$7&amp;$C$3)=PH),IF(J255="","PH",IF(INDEX(Attendance!$O:$O,MATCH($B254&amp;J$7,Attendance!$N:$N,0))&lt;"1200","PM","PN")),IF(J$6="Sun",IF(J255="","RD",IF(INDEX(Attendance!$O:$O,MATCH($B254&amp;J$7,Attendance!$N:$N,0))&lt;"1200","RM","RN")),IF(J255="",IF(J$7="","",IF(INDEX(Attendance!$I:$I,MATCH($B254&amp;J$7,Attendance!$N:$N,0))="ABS","AB","UL")),IF(INDEX(Attendance!$O:$O,MATCH($B254&amp;J$7,Attendance!$N:$N,0))&lt;"1200","M","N")))),"")</f>
        <v/>
      </c>
      <c r="K254" s="83" t="str" cm="1">
        <f t="array" ref="K254">_xlfn.IFNA(IF(OR(VALUE(K$7&amp;$C$3)=PH),IF(K255="","PH",IF(INDEX(Attendance!$O:$O,MATCH($B254&amp;K$7,Attendance!$N:$N,0))&lt;"1200","PM","PN")),IF(K$6="Sun",IF(K255="","RD",IF(INDEX(Attendance!$O:$O,MATCH($B254&amp;K$7,Attendance!$N:$N,0))&lt;"1200","RM","RN")),IF(K255="",IF(K$7="","",IF(INDEX(Attendance!$I:$I,MATCH($B254&amp;K$7,Attendance!$N:$N,0))="ABS","AB","UL")),IF(INDEX(Attendance!$O:$O,MATCH($B254&amp;K$7,Attendance!$N:$N,0))&lt;"1200","M","N")))),"")</f>
        <v/>
      </c>
      <c r="L254" s="83" t="str" cm="1">
        <f t="array" ref="L254">_xlfn.IFNA(IF(OR(VALUE(L$7&amp;$C$3)=PH),IF(L255="","PH",IF(INDEX(Attendance!$O:$O,MATCH($B254&amp;L$7,Attendance!$N:$N,0))&lt;"1200","PM","PN")),IF(L$6="Sun",IF(L255="","RD",IF(INDEX(Attendance!$O:$O,MATCH($B254&amp;L$7,Attendance!$N:$N,0))&lt;"1200","RM","RN")),IF(L255="",IF(L$7="","",IF(INDEX(Attendance!$I:$I,MATCH($B254&amp;L$7,Attendance!$N:$N,0))="ABS","AB","UL")),IF(INDEX(Attendance!$O:$O,MATCH($B254&amp;L$7,Attendance!$N:$N,0))&lt;"1200","M","N")))),"")</f>
        <v>RD</v>
      </c>
      <c r="M254" s="83" t="str" cm="1">
        <f t="array" ref="M254">_xlfn.IFNA(IF(OR(VALUE(M$7&amp;$C$3)=PH),IF(M255="","PH",IF(INDEX(Attendance!$O:$O,MATCH($B254&amp;M$7,Attendance!$N:$N,0))&lt;"1200","PM","PN")),IF(M$6="Sun",IF(M255="","RD",IF(INDEX(Attendance!$O:$O,MATCH($B254&amp;M$7,Attendance!$N:$N,0))&lt;"1200","RM","RN")),IF(M255="",IF(M$7="","",IF(INDEX(Attendance!$I:$I,MATCH($B254&amp;M$7,Attendance!$N:$N,0))="ABS","AB","UL")),IF(INDEX(Attendance!$O:$O,MATCH($B254&amp;M$7,Attendance!$N:$N,0))&lt;"1200","M","N")))),"")</f>
        <v/>
      </c>
      <c r="N254" s="83" t="str" cm="1">
        <f t="array" ref="N254">_xlfn.IFNA(IF(OR(VALUE(N$7&amp;$C$3)=PH),IF(N255="","PH",IF(INDEX(Attendance!$O:$O,MATCH($B254&amp;N$7,Attendance!$N:$N,0))&lt;"1200","PM","PN")),IF(N$6="Sun",IF(N255="","RD",IF(INDEX(Attendance!$O:$O,MATCH($B254&amp;N$7,Attendance!$N:$N,0))&lt;"1200","RM","RN")),IF(N255="",IF(N$7="","",IF(INDEX(Attendance!$I:$I,MATCH($B254&amp;N$7,Attendance!$N:$N,0))="ABS","AB","UL")),IF(INDEX(Attendance!$O:$O,MATCH($B254&amp;N$7,Attendance!$N:$N,0))&lt;"1200","M","N")))),"")</f>
        <v/>
      </c>
      <c r="O254" s="83" t="str" cm="1">
        <f t="array" ref="O254">_xlfn.IFNA(IF(OR(VALUE(O$7&amp;$C$3)=PH),IF(O255="","PH",IF(INDEX(Attendance!$O:$O,MATCH($B254&amp;O$7,Attendance!$N:$N,0))&lt;"1200","PM","PN")),IF(O$6="Sun",IF(O255="","RD",IF(INDEX(Attendance!$O:$O,MATCH($B254&amp;O$7,Attendance!$N:$N,0))&lt;"1200","RM","RN")),IF(O255="",IF(O$7="","",IF(INDEX(Attendance!$I:$I,MATCH($B254&amp;O$7,Attendance!$N:$N,0))="ABS","AB","UL")),IF(INDEX(Attendance!$O:$O,MATCH($B254&amp;O$7,Attendance!$N:$N,0))&lt;"1200","M","N")))),"")</f>
        <v/>
      </c>
      <c r="P254" s="83" t="str" cm="1">
        <f t="array" ref="P254">_xlfn.IFNA(IF(OR(VALUE(P$7&amp;$C$3)=PH),IF(P255="","PH",IF(INDEX(Attendance!$O:$O,MATCH($B254&amp;P$7,Attendance!$N:$N,0))&lt;"1200","PM","PN")),IF(P$6="Sun",IF(P255="","RD",IF(INDEX(Attendance!$O:$O,MATCH($B254&amp;P$7,Attendance!$N:$N,0))&lt;"1200","RM","RN")),IF(P255="",IF(P$7="","",IF(INDEX(Attendance!$I:$I,MATCH($B254&amp;P$7,Attendance!$N:$N,0))="ABS","AB","UL")),IF(INDEX(Attendance!$O:$O,MATCH($B254&amp;P$7,Attendance!$N:$N,0))&lt;"1200","M","N")))),"")</f>
        <v/>
      </c>
      <c r="Q254" s="83" t="str" cm="1">
        <f t="array" ref="Q254">_xlfn.IFNA(IF(OR(VALUE(Q$7&amp;$C$3)=PH),IF(Q255="","PH",IF(INDEX(Attendance!$O:$O,MATCH($B254&amp;Q$7,Attendance!$N:$N,0))&lt;"1200","PM","PN")),IF(Q$6="Sun",IF(Q255="","RD",IF(INDEX(Attendance!$O:$O,MATCH($B254&amp;Q$7,Attendance!$N:$N,0))&lt;"1200","RM","RN")),IF(Q255="",IF(Q$7="","",IF(INDEX(Attendance!$I:$I,MATCH($B254&amp;Q$7,Attendance!$N:$N,0))="ABS","AB","UL")),IF(INDEX(Attendance!$O:$O,MATCH($B254&amp;Q$7,Attendance!$N:$N,0))&lt;"1200","M","N")))),"")</f>
        <v>PH</v>
      </c>
      <c r="R254" s="83" t="str" cm="1">
        <f t="array" ref="R254">_xlfn.IFNA(IF(OR(VALUE(R$7&amp;$C$3)=PH),IF(R255="","PH",IF(INDEX(Attendance!$O:$O,MATCH($B254&amp;R$7,Attendance!$N:$N,0))&lt;"1200","PM","PN")),IF(R$6="Sun",IF(R255="","RD",IF(INDEX(Attendance!$O:$O,MATCH($B254&amp;R$7,Attendance!$N:$N,0))&lt;"1200","RM","RN")),IF(R255="",IF(R$7="","",IF(INDEX(Attendance!$I:$I,MATCH($B254&amp;R$7,Attendance!$N:$N,0))="ABS","AB","UL")),IF(INDEX(Attendance!$O:$O,MATCH($B254&amp;R$7,Attendance!$N:$N,0))&lt;"1200","M","N")))),"")</f>
        <v>PH</v>
      </c>
      <c r="S254" s="83" t="str" cm="1">
        <f t="array" ref="S254">_xlfn.IFNA(IF(OR(VALUE(S$7&amp;$C$3)=PH),IF(S255="","PH",IF(INDEX(Attendance!$O:$O,MATCH($B254&amp;S$7,Attendance!$N:$N,0))&lt;"1200","PM","PN")),IF(S$6="Sun",IF(S255="","RD",IF(INDEX(Attendance!$O:$O,MATCH($B254&amp;S$7,Attendance!$N:$N,0))&lt;"1200","RM","RN")),IF(S255="",IF(S$7="","",IF(INDEX(Attendance!$I:$I,MATCH($B254&amp;S$7,Attendance!$N:$N,0))="ABS","AB","UL")),IF(INDEX(Attendance!$O:$O,MATCH($B254&amp;S$7,Attendance!$N:$N,0))&lt;"1200","M","N")))),"")</f>
        <v>RD</v>
      </c>
      <c r="T254" s="83" t="str" cm="1">
        <f t="array" ref="T254">_xlfn.IFNA(IF(OR(VALUE(T$7&amp;$C$3)=PH),IF(T255="","PH",IF(INDEX(Attendance!$O:$O,MATCH($B254&amp;T$7,Attendance!$N:$N,0))&lt;"1200","PM","PN")),IF(T$6="Sun",IF(T255="","RD",IF(INDEX(Attendance!$O:$O,MATCH($B254&amp;T$7,Attendance!$N:$N,0))&lt;"1200","RM","RN")),IF(T255="",IF(T$7="","",IF(INDEX(Attendance!$I:$I,MATCH($B254&amp;T$7,Attendance!$N:$N,0))="ABS","AB","UL")),IF(INDEX(Attendance!$O:$O,MATCH($B254&amp;T$7,Attendance!$N:$N,0))&lt;"1200","M","N")))),"")</f>
        <v/>
      </c>
      <c r="U254" s="83" t="str" cm="1">
        <f t="array" ref="U254">_xlfn.IFNA(IF(OR(VALUE(U$7&amp;$C$3)=PH),IF(U255="","PH",IF(INDEX(Attendance!$O:$O,MATCH($B254&amp;U$7,Attendance!$N:$N,0))&lt;"1200","PM","PN")),IF(U$6="Sun",IF(U255="","RD",IF(INDEX(Attendance!$O:$O,MATCH($B254&amp;U$7,Attendance!$N:$N,0))&lt;"1200","RM","RN")),IF(U255="",IF(U$7="","",IF(INDEX(Attendance!$I:$I,MATCH($B254&amp;U$7,Attendance!$N:$N,0))="ABS","AB","UL")),IF(INDEX(Attendance!$O:$O,MATCH($B254&amp;U$7,Attendance!$N:$N,0))&lt;"1200","M","N")))),"")</f>
        <v/>
      </c>
      <c r="V254" s="83" t="str" cm="1">
        <f t="array" ref="V254">_xlfn.IFNA(IF(OR(VALUE(V$7&amp;$C$3)=PH),IF(V255="","PH",IF(INDEX(Attendance!$O:$O,MATCH($B254&amp;V$7,Attendance!$N:$N,0))&lt;"1200","PM","PN")),IF(V$6="Sun",IF(V255="","RD",IF(INDEX(Attendance!$O:$O,MATCH($B254&amp;V$7,Attendance!$N:$N,0))&lt;"1200","RM","RN")),IF(V255="",IF(V$7="","",IF(INDEX(Attendance!$I:$I,MATCH($B254&amp;V$7,Attendance!$N:$N,0))="ABS","AB","UL")),IF(INDEX(Attendance!$O:$O,MATCH($B254&amp;V$7,Attendance!$N:$N,0))&lt;"1200","M","N")))),"")</f>
        <v/>
      </c>
      <c r="W254" s="83" t="str" cm="1">
        <f t="array" ref="W254">_xlfn.IFNA(IF(OR(VALUE(W$7&amp;$C$3)=PH),IF(W255="","PH",IF(INDEX(Attendance!$O:$O,MATCH($B254&amp;W$7,Attendance!$N:$N,0))&lt;"1200","PM","PN")),IF(W$6="Sun",IF(W255="","RD",IF(INDEX(Attendance!$O:$O,MATCH($B254&amp;W$7,Attendance!$N:$N,0))&lt;"1200","RM","RN")),IF(W255="",IF(W$7="","",IF(INDEX(Attendance!$I:$I,MATCH($B254&amp;W$7,Attendance!$N:$N,0))="ABS","AB","UL")),IF(INDEX(Attendance!$O:$O,MATCH($B254&amp;W$7,Attendance!$N:$N,0))&lt;"1200","M","N")))),"")</f>
        <v/>
      </c>
      <c r="X254" s="83" t="str" cm="1">
        <f t="array" ref="X254">_xlfn.IFNA(IF(OR(VALUE(X$7&amp;$C$3)=PH),IF(X255="","PH",IF(INDEX(Attendance!$O:$O,MATCH($B254&amp;X$7,Attendance!$N:$N,0))&lt;"1200","PM","PN")),IF(X$6="Sun",IF(X255="","RD",IF(INDEX(Attendance!$O:$O,MATCH($B254&amp;X$7,Attendance!$N:$N,0))&lt;"1200","RM","RN")),IF(X255="",IF(X$7="","",IF(INDEX(Attendance!$I:$I,MATCH($B254&amp;X$7,Attendance!$N:$N,0))="ABS","AB","UL")),IF(INDEX(Attendance!$O:$O,MATCH($B254&amp;X$7,Attendance!$N:$N,0))&lt;"1200","M","N")))),"")</f>
        <v/>
      </c>
      <c r="Y254" s="83" t="str" cm="1">
        <f t="array" ref="Y254">_xlfn.IFNA(IF(OR(VALUE(Y$7&amp;$C$3)=PH),IF(Y255="","PH",IF(INDEX(Attendance!$O:$O,MATCH($B254&amp;Y$7,Attendance!$N:$N,0))&lt;"1200","PM","PN")),IF(Y$6="Sun",IF(Y255="","RD",IF(INDEX(Attendance!$O:$O,MATCH($B254&amp;Y$7,Attendance!$N:$N,0))&lt;"1200","RM","RN")),IF(Y255="",IF(Y$7="","",IF(INDEX(Attendance!$I:$I,MATCH($B254&amp;Y$7,Attendance!$N:$N,0))="ABS","AB","UL")),IF(INDEX(Attendance!$O:$O,MATCH($B254&amp;Y$7,Attendance!$N:$N,0))&lt;"1200","M","N")))),"")</f>
        <v/>
      </c>
      <c r="Z254" s="83" t="str" cm="1">
        <f t="array" ref="Z254">_xlfn.IFNA(IF(OR(VALUE(Z$7&amp;$C$3)=PH),IF(Z255="","PH",IF(INDEX(Attendance!$O:$O,MATCH($B254&amp;Z$7,Attendance!$N:$N,0))&lt;"1200","PM","PN")),IF(Z$6="Sun",IF(Z255="","RD",IF(INDEX(Attendance!$O:$O,MATCH($B254&amp;Z$7,Attendance!$N:$N,0))&lt;"1200","RM","RN")),IF(Z255="",IF(Z$7="","",IF(INDEX(Attendance!$I:$I,MATCH($B254&amp;Z$7,Attendance!$N:$N,0))="ABS","AB","UL")),IF(INDEX(Attendance!$O:$O,MATCH($B254&amp;Z$7,Attendance!$N:$N,0))&lt;"1200","M","N")))),"")</f>
        <v>RD</v>
      </c>
      <c r="AA254" s="83" t="str" cm="1">
        <f t="array" ref="AA254">_xlfn.IFNA(IF(OR(VALUE(AA$7&amp;$C$3)=PH),IF(AA255="","PH",IF(INDEX(Attendance!$O:$O,MATCH($B254&amp;AA$7,Attendance!$N:$N,0))&lt;"1200","PM","PN")),IF(AA$6="Sun",IF(AA255="","RD",IF(INDEX(Attendance!$O:$O,MATCH($B254&amp;AA$7,Attendance!$N:$N,0))&lt;"1200","RM","RN")),IF(AA255="",IF(AA$7="","",IF(INDEX(Attendance!$I:$I,MATCH($B254&amp;AA$7,Attendance!$N:$N,0))="ABS","AB","UL")),IF(INDEX(Attendance!$O:$O,MATCH($B254&amp;AA$7,Attendance!$N:$N,0))&lt;"1200","M","N")))),"")</f>
        <v/>
      </c>
      <c r="AB254" s="83" t="str" cm="1">
        <f t="array" ref="AB254">_xlfn.IFNA(IF(OR(VALUE(AB$7&amp;$C$3)=PH),IF(AB255="","PH",IF(INDEX(Attendance!$O:$O,MATCH($B254&amp;AB$7,Attendance!$N:$N,0))&lt;"1200","PM","PN")),IF(AB$6="Sun",IF(AB255="","RD",IF(INDEX(Attendance!$O:$O,MATCH($B254&amp;AB$7,Attendance!$N:$N,0))&lt;"1200","RM","RN")),IF(AB255="",IF(AB$7="","",IF(INDEX(Attendance!$I:$I,MATCH($B254&amp;AB$7,Attendance!$N:$N,0))="ABS","AB","UL")),IF(INDEX(Attendance!$O:$O,MATCH($B254&amp;AB$7,Attendance!$N:$N,0))&lt;"1200","M","N")))),"")</f>
        <v/>
      </c>
      <c r="AC254" s="83" t="str" cm="1">
        <f t="array" ref="AC254">_xlfn.IFNA(IF(OR(VALUE(AC$7&amp;$C$3)=PH),IF(AC255="","PH",IF(INDEX(Attendance!$O:$O,MATCH($B254&amp;AC$7,Attendance!$N:$N,0))&lt;"1200","PM","PN")),IF(AC$6="Sun",IF(AC255="","RD",IF(INDEX(Attendance!$O:$O,MATCH($B254&amp;AC$7,Attendance!$N:$N,0))&lt;"1200","RM","RN")),IF(AC255="",IF(AC$7="","",IF(INDEX(Attendance!$I:$I,MATCH($B254&amp;AC$7,Attendance!$N:$N,0))="ABS","AB","UL")),IF(INDEX(Attendance!$O:$O,MATCH($B254&amp;AC$7,Attendance!$N:$N,0))&lt;"1200","M","N")))),"")</f>
        <v>M</v>
      </c>
      <c r="AD254" s="83" t="str" cm="1">
        <f t="array" ref="AD254">_xlfn.IFNA(IF(OR(VALUE(AD$7&amp;$C$3)=PH),IF(AD255="","PH",IF(INDEX(Attendance!$O:$O,MATCH($B254&amp;AD$7,Attendance!$N:$N,0))&lt;"1200","PM","PN")),IF(AD$6="Sun",IF(AD255="","RD",IF(INDEX(Attendance!$O:$O,MATCH($B254&amp;AD$7,Attendance!$N:$N,0))&lt;"1200","RM","RN")),IF(AD255="",IF(AD$7="","",IF(INDEX(Attendance!$I:$I,MATCH($B254&amp;AD$7,Attendance!$N:$N,0))="ABS","AB","UL")),IF(INDEX(Attendance!$O:$O,MATCH($B254&amp;AD$7,Attendance!$N:$N,0))&lt;"1200","M","N")))),"")</f>
        <v>M</v>
      </c>
      <c r="AE254" s="83" t="str" cm="1">
        <f t="array" ref="AE254">_xlfn.IFNA(IF(OR(VALUE(AE$7&amp;$C$3)=PH),IF(AE255="","PH",IF(INDEX(Attendance!$O:$O,MATCH($B254&amp;AE$7,Attendance!$N:$N,0))&lt;"1200","PM","PN")),IF(AE$6="Sun",IF(AE255="","RD",IF(INDEX(Attendance!$O:$O,MATCH($B254&amp;AE$7,Attendance!$N:$N,0))&lt;"1200","RM","RN")),IF(AE255="",IF(AE$7="","",IF(INDEX(Attendance!$I:$I,MATCH($B254&amp;AE$7,Attendance!$N:$N,0))="ABS","AB","UL")),IF(INDEX(Attendance!$O:$O,MATCH($B254&amp;AE$7,Attendance!$N:$N,0))&lt;"1200","M","N")))),"")</f>
        <v>M</v>
      </c>
      <c r="AF254" s="83" t="str" cm="1">
        <f t="array" ref="AF254">_xlfn.IFNA(IF(OR(VALUE(AF$7&amp;$C$3)=PH),IF(AF255="","PH",IF(INDEX(Attendance!$O:$O,MATCH($B254&amp;AF$7,Attendance!$N:$N,0))&lt;"1200","PM","PN")),IF(AF$6="Sun",IF(AF255="","RD",IF(INDEX(Attendance!$O:$O,MATCH($B254&amp;AF$7,Attendance!$N:$N,0))&lt;"1200","RM","RN")),IF(AF255="",IF(AF$7="","",IF(INDEX(Attendance!$I:$I,MATCH($B254&amp;AF$7,Attendance!$N:$N,0))="ABS","AB","UL")),IF(INDEX(Attendance!$O:$O,MATCH($B254&amp;AF$7,Attendance!$N:$N,0))&lt;"1200","M","N")))),"")</f>
        <v>M</v>
      </c>
      <c r="AG254" s="83" t="str" cm="1">
        <f t="array" ref="AG254">_xlfn.IFNA(IF(OR(VALUE(AG$7&amp;$C$3)=PH),IF(AG255="","PH",IF(INDEX(Attendance!$O:$O,MATCH($B254&amp;AG$7,Attendance!$N:$N,0))&lt;"1200","PM","PN")),IF(AG$6="Sun",IF(AG255="","RD",IF(INDEX(Attendance!$O:$O,MATCH($B254&amp;AG$7,Attendance!$N:$N,0))&lt;"1200","RM","RN")),IF(AG255="",IF(AG$7="","",IF(INDEX(Attendance!$I:$I,MATCH($B254&amp;AG$7,Attendance!$N:$N,0))="ABS","AB","UL")),IF(INDEX(Attendance!$O:$O,MATCH($B254&amp;AG$7,Attendance!$N:$N,0))&lt;"1200","M","N")))),"")</f>
        <v>RD</v>
      </c>
      <c r="AH254" s="83" t="str" cm="1">
        <f t="array" ref="AH254">_xlfn.IFNA(IF(OR(VALUE(AH$7&amp;$C$3)=PH),IF(AH255="","PH",IF(INDEX(Attendance!$O:$O,MATCH($B254&amp;AH$7,Attendance!$N:$N,0))&lt;"1200","PM","PN")),IF(AH$6="Sun",IF(AH255="","RD",IF(INDEX(Attendance!$O:$O,MATCH($B254&amp;AH$7,Attendance!$N:$N,0))&lt;"1200","RM","RN")),IF(AH255="",IF(AH$7="","",IF(INDEX(Attendance!$I:$I,MATCH($B254&amp;AH$7,Attendance!$N:$N,0))="ABS","AB","UL")),IF(INDEX(Attendance!$O:$O,MATCH($B254&amp;AH$7,Attendance!$N:$N,0))&lt;"1200","M","N")))),"")</f>
        <v/>
      </c>
      <c r="AI254" s="83" t="str" cm="1">
        <f t="array" ref="AI254">_xlfn.IFNA(IF(OR(VALUE(AI$7&amp;$C$3)=PH),IF(AI255="","PH",IF(INDEX(Attendance!$O:$O,MATCH($B254&amp;AI$7,Attendance!$N:$N,0))&lt;"1200","PM","PN")),IF(AI$6="Sun",IF(AI255="","RD",IF(INDEX(Attendance!$O:$O,MATCH($B254&amp;AI$7,Attendance!$N:$N,0))&lt;"1200","RM","RN")),IF(AI255="",IF(AI$7="","",IF(INDEX(Attendance!$I:$I,MATCH($B254&amp;AI$7,Attendance!$N:$N,0))="ABS","AB","UL")),IF(INDEX(Attendance!$O:$O,MATCH($B254&amp;AI$7,Attendance!$N:$N,0))&lt;"1200","M","N")))),"")</f>
        <v/>
      </c>
      <c r="AJ254" s="83" t="str" cm="1">
        <f t="array" ref="AJ254">_xlfn.IFNA(IF(OR(VALUE(AJ$7&amp;$C$3)=PH),IF(AJ255="","PH",IF(INDEX(Attendance!$O:$O,MATCH($B254&amp;AJ$7,Attendance!$N:$N,0))&lt;"1200","PM","PN")),IF(AJ$6="Sun",IF(AJ255="","RD",IF(INDEX(Attendance!$O:$O,MATCH($B254&amp;AJ$7,Attendance!$N:$N,0))&lt;"1200","RM","RN")),IF(AJ255="",IF(AJ$7="","",IF(INDEX(Attendance!$I:$I,MATCH($B254&amp;AJ$7,Attendance!$N:$N,0))="ABS","AB","UL")),IF(INDEX(Attendance!$O:$O,MATCH($B254&amp;AJ$7,Attendance!$N:$N,0))&lt;"1200","M","N")))),"")</f>
        <v/>
      </c>
      <c r="AK254" s="258">
        <f>SUM(SUMIF(F254:AJ254,{"M","N","A"},F255:AJ255))</f>
        <v>32</v>
      </c>
      <c r="AL254" s="187">
        <f>SUM(SUMIF(F254:AJ254,{"M","N"},F256:AJ256),SUMIF(F254:AJ254,{"OM","ON"},F255:AJ255))</f>
        <v>12</v>
      </c>
      <c r="AM254" s="187">
        <f>SUM(SUMIF(F254:AJ254,{"PM","PN","RM","RN"},F255:AJ255))</f>
        <v>0</v>
      </c>
      <c r="AN254" s="187">
        <f>SUM(SUMIF(F254:AJ254,{"PM","PN"},F256:AJ256))</f>
        <v>0</v>
      </c>
      <c r="AO254" s="261">
        <f>SUM(F259:AJ259)</f>
        <v>20</v>
      </c>
      <c r="AP254" s="264">
        <f>SUM(F258:AJ258)</f>
        <v>0</v>
      </c>
      <c r="AQ254" s="188">
        <f>IF(D258="",0,SUM(COUNTIFS(F254:AJ254,{"M","N","A","OM","ON","OA","PM","PN","PA","RM","RN","RA"})))</f>
        <v>0</v>
      </c>
      <c r="AR254" s="74">
        <f>COUNTIF(F254:AJ254,"AL")</f>
        <v>0</v>
      </c>
      <c r="AS254" s="74">
        <f>COUNTIF(F254:AJ254,"MC")</f>
        <v>0</v>
      </c>
      <c r="AT254" s="74">
        <f>COUNTIF(F254:AJ254,"PH")+COUNTIF(F254:AJ254,"RPH")</f>
        <v>2</v>
      </c>
      <c r="AU254" s="255">
        <f t="shared" ref="AU254" si="46">_xlfn.IFNA(IF($B254="",0,AK254*$AK$5+SUM(AL259:AN259)+SUM(AO254:AP259)+SUM(AQ259:AT259)),"")</f>
        <v>400.79</v>
      </c>
    </row>
    <row r="255" spans="1:47" s="212" customFormat="1" ht="33" customHeight="1" x14ac:dyDescent="0.25">
      <c r="A255" s="189"/>
      <c r="B255" s="184"/>
      <c r="C255" s="190" t="str">
        <f>_xlfn.IFNA(INDEX(Masterlist!D:D,MATCH(B254,Masterlist!B:B,0)),"")</f>
        <v>IC No. 50</v>
      </c>
      <c r="D255" s="88"/>
      <c r="E255" s="191" t="s">
        <v>174</v>
      </c>
      <c r="F255" s="192" t="str">
        <f>IFERROR(IF(F$6="Sun",INDEX(Attendance!$R:$R,MATCH($B254&amp;F$7,Attendance!$N:$N,0)),IF(INDEX(Attendance!$R:$R,MATCH($B254&amp;F$7,Attendance!$N:$N,0))="","",IF(INDEX(Attendance!$R:$R,MATCH($B254&amp;F$7,Attendance!$N:$N,0))&gt;8,8,INDEX(Attendance!$R:$R,MATCH($B254&amp;F$7,Attendance!$N:$N,0))))),"")</f>
        <v/>
      </c>
      <c r="G255" s="192" t="str">
        <f>IFERROR(IF(G$6="Sun",INDEX(Attendance!$R:$R,MATCH($B254&amp;G$7,Attendance!$N:$N,0)),IF(INDEX(Attendance!$R:$R,MATCH($B254&amp;G$7,Attendance!$N:$N,0))="","",IF(INDEX(Attendance!$R:$R,MATCH($B254&amp;G$7,Attendance!$N:$N,0))&gt;8,8,INDEX(Attendance!$R:$R,MATCH($B254&amp;G$7,Attendance!$N:$N,0))))),"")</f>
        <v/>
      </c>
      <c r="H255" s="192" t="str">
        <f>IFERROR(IF(H$6="Sun",INDEX(Attendance!$R:$R,MATCH($B254&amp;H$7,Attendance!$N:$N,0)),IF(INDEX(Attendance!$R:$R,MATCH($B254&amp;H$7,Attendance!$N:$N,0))="","",IF(INDEX(Attendance!$R:$R,MATCH($B254&amp;H$7,Attendance!$N:$N,0))&gt;8,8,INDEX(Attendance!$R:$R,MATCH($B254&amp;H$7,Attendance!$N:$N,0))))),"")</f>
        <v/>
      </c>
      <c r="I255" s="192" t="str">
        <f>IFERROR(IF(I$6="Sun",INDEX(Attendance!$R:$R,MATCH($B254&amp;I$7,Attendance!$N:$N,0)),IF(INDEX(Attendance!$R:$R,MATCH($B254&amp;I$7,Attendance!$N:$N,0))="","",IF(INDEX(Attendance!$R:$R,MATCH($B254&amp;I$7,Attendance!$N:$N,0))&gt;8,8,INDEX(Attendance!$R:$R,MATCH($B254&amp;I$7,Attendance!$N:$N,0))))),"")</f>
        <v/>
      </c>
      <c r="J255" s="192" t="str">
        <f>IFERROR(IF(J$6="Sun",INDEX(Attendance!$R:$R,MATCH($B254&amp;J$7,Attendance!$N:$N,0)),IF(INDEX(Attendance!$R:$R,MATCH($B254&amp;J$7,Attendance!$N:$N,0))="","",IF(INDEX(Attendance!$R:$R,MATCH($B254&amp;J$7,Attendance!$N:$N,0))&gt;8,8,INDEX(Attendance!$R:$R,MATCH($B254&amp;J$7,Attendance!$N:$N,0))))),"")</f>
        <v/>
      </c>
      <c r="K255" s="192" t="str">
        <f>IFERROR(IF(K$6="Sun",INDEX(Attendance!$R:$R,MATCH($B254&amp;K$7,Attendance!$N:$N,0)),IF(INDEX(Attendance!$R:$R,MATCH($B254&amp;K$7,Attendance!$N:$N,0))="","",IF(INDEX(Attendance!$R:$R,MATCH($B254&amp;K$7,Attendance!$N:$N,0))&gt;8,8,INDEX(Attendance!$R:$R,MATCH($B254&amp;K$7,Attendance!$N:$N,0))))),"")</f>
        <v/>
      </c>
      <c r="L255" s="192" t="str">
        <f>IFERROR(IF(L$6="Sun",INDEX(Attendance!$R:$R,MATCH($B254&amp;L$7,Attendance!$N:$N,0)),IF(INDEX(Attendance!$R:$R,MATCH($B254&amp;L$7,Attendance!$N:$N,0))="","",IF(INDEX(Attendance!$R:$R,MATCH($B254&amp;L$7,Attendance!$N:$N,0))&gt;8,8,INDEX(Attendance!$R:$R,MATCH($B254&amp;L$7,Attendance!$N:$N,0))))),"")</f>
        <v/>
      </c>
      <c r="M255" s="192" t="str">
        <f>IFERROR(IF(M$6="Sun",INDEX(Attendance!$R:$R,MATCH($B254&amp;M$7,Attendance!$N:$N,0)),IF(INDEX(Attendance!$R:$R,MATCH($B254&amp;M$7,Attendance!$N:$N,0))="","",IF(INDEX(Attendance!$R:$R,MATCH($B254&amp;M$7,Attendance!$N:$N,0))&gt;8,8,INDEX(Attendance!$R:$R,MATCH($B254&amp;M$7,Attendance!$N:$N,0))))),"")</f>
        <v/>
      </c>
      <c r="N255" s="192" t="str">
        <f>IFERROR(IF(N$6="Sun",INDEX(Attendance!$R:$R,MATCH($B254&amp;N$7,Attendance!$N:$N,0)),IF(INDEX(Attendance!$R:$R,MATCH($B254&amp;N$7,Attendance!$N:$N,0))="","",IF(INDEX(Attendance!$R:$R,MATCH($B254&amp;N$7,Attendance!$N:$N,0))&gt;8,8,INDEX(Attendance!$R:$R,MATCH($B254&amp;N$7,Attendance!$N:$N,0))))),"")</f>
        <v/>
      </c>
      <c r="O255" s="192" t="str">
        <f>IFERROR(IF(O$6="Sun",INDEX(Attendance!$R:$R,MATCH($B254&amp;O$7,Attendance!$N:$N,0)),IF(INDEX(Attendance!$R:$R,MATCH($B254&amp;O$7,Attendance!$N:$N,0))="","",IF(INDEX(Attendance!$R:$R,MATCH($B254&amp;O$7,Attendance!$N:$N,0))&gt;8,8,INDEX(Attendance!$R:$R,MATCH($B254&amp;O$7,Attendance!$N:$N,0))))),"")</f>
        <v/>
      </c>
      <c r="P255" s="192" t="str">
        <f>IFERROR(IF(P$6="Sun",INDEX(Attendance!$R:$R,MATCH($B254&amp;P$7,Attendance!$N:$N,0)),IF(INDEX(Attendance!$R:$R,MATCH($B254&amp;P$7,Attendance!$N:$N,0))="","",IF(INDEX(Attendance!$R:$R,MATCH($B254&amp;P$7,Attendance!$N:$N,0))&gt;8,8,INDEX(Attendance!$R:$R,MATCH($B254&amp;P$7,Attendance!$N:$N,0))))),"")</f>
        <v/>
      </c>
      <c r="Q255" s="192" t="str">
        <f>IFERROR(IF(Q$6="Sun",INDEX(Attendance!$R:$R,MATCH($B254&amp;Q$7,Attendance!$N:$N,0)),IF(INDEX(Attendance!$R:$R,MATCH($B254&amp;Q$7,Attendance!$N:$N,0))="","",IF(INDEX(Attendance!$R:$R,MATCH($B254&amp;Q$7,Attendance!$N:$N,0))&gt;8,8,INDEX(Attendance!$R:$R,MATCH($B254&amp;Q$7,Attendance!$N:$N,0))))),"")</f>
        <v/>
      </c>
      <c r="R255" s="192" t="str">
        <f>IFERROR(IF(R$6="Sun",INDEX(Attendance!$R:$R,MATCH($B254&amp;R$7,Attendance!$N:$N,0)),IF(INDEX(Attendance!$R:$R,MATCH($B254&amp;R$7,Attendance!$N:$N,0))="","",IF(INDEX(Attendance!$R:$R,MATCH($B254&amp;R$7,Attendance!$N:$N,0))&gt;8,8,INDEX(Attendance!$R:$R,MATCH($B254&amp;R$7,Attendance!$N:$N,0))))),"")</f>
        <v/>
      </c>
      <c r="S255" s="192" t="str">
        <f>IFERROR(IF(S$6="Sun",INDEX(Attendance!$R:$R,MATCH($B254&amp;S$7,Attendance!$N:$N,0)),IF(INDEX(Attendance!$R:$R,MATCH($B254&amp;S$7,Attendance!$N:$N,0))="","",IF(INDEX(Attendance!$R:$R,MATCH($B254&amp;S$7,Attendance!$N:$N,0))&gt;8,8,INDEX(Attendance!$R:$R,MATCH($B254&amp;S$7,Attendance!$N:$N,0))))),"")</f>
        <v/>
      </c>
      <c r="T255" s="192" t="str">
        <f>IFERROR(IF(T$6="Sun",INDEX(Attendance!$R:$R,MATCH($B254&amp;T$7,Attendance!$N:$N,0)),IF(INDEX(Attendance!$R:$R,MATCH($B254&amp;T$7,Attendance!$N:$N,0))="","",IF(INDEX(Attendance!$R:$R,MATCH($B254&amp;T$7,Attendance!$N:$N,0))&gt;8,8,INDEX(Attendance!$R:$R,MATCH($B254&amp;T$7,Attendance!$N:$N,0))))),"")</f>
        <v/>
      </c>
      <c r="U255" s="192" t="str">
        <f>IFERROR(IF(U$6="Sun",INDEX(Attendance!$R:$R,MATCH($B254&amp;U$7,Attendance!$N:$N,0)),IF(INDEX(Attendance!$R:$R,MATCH($B254&amp;U$7,Attendance!$N:$N,0))="","",IF(INDEX(Attendance!$R:$R,MATCH($B254&amp;U$7,Attendance!$N:$N,0))&gt;8,8,INDEX(Attendance!$R:$R,MATCH($B254&amp;U$7,Attendance!$N:$N,0))))),"")</f>
        <v/>
      </c>
      <c r="V255" s="192" t="str">
        <f>IFERROR(IF(V$6="Sun",INDEX(Attendance!$R:$R,MATCH($B254&amp;V$7,Attendance!$N:$N,0)),IF(INDEX(Attendance!$R:$R,MATCH($B254&amp;V$7,Attendance!$N:$N,0))="","",IF(INDEX(Attendance!$R:$R,MATCH($B254&amp;V$7,Attendance!$N:$N,0))&gt;8,8,INDEX(Attendance!$R:$R,MATCH($B254&amp;V$7,Attendance!$N:$N,0))))),"")</f>
        <v/>
      </c>
      <c r="W255" s="192" t="str">
        <f>IFERROR(IF(W$6="Sun",INDEX(Attendance!$R:$R,MATCH($B254&amp;W$7,Attendance!$N:$N,0)),IF(INDEX(Attendance!$R:$R,MATCH($B254&amp;W$7,Attendance!$N:$N,0))="","",IF(INDEX(Attendance!$R:$R,MATCH($B254&amp;W$7,Attendance!$N:$N,0))&gt;8,8,INDEX(Attendance!$R:$R,MATCH($B254&amp;W$7,Attendance!$N:$N,0))))),"")</f>
        <v/>
      </c>
      <c r="X255" s="192" t="str">
        <f>IFERROR(IF(X$6="Sun",INDEX(Attendance!$R:$R,MATCH($B254&amp;X$7,Attendance!$N:$N,0)),IF(INDEX(Attendance!$R:$R,MATCH($B254&amp;X$7,Attendance!$N:$N,0))="","",IF(INDEX(Attendance!$R:$R,MATCH($B254&amp;X$7,Attendance!$N:$N,0))&gt;8,8,INDEX(Attendance!$R:$R,MATCH($B254&amp;X$7,Attendance!$N:$N,0))))),"")</f>
        <v/>
      </c>
      <c r="Y255" s="192" t="str">
        <f>IFERROR(IF(Y$6="Sun",INDEX(Attendance!$R:$R,MATCH($B254&amp;Y$7,Attendance!$N:$N,0)),IF(INDEX(Attendance!$R:$R,MATCH($B254&amp;Y$7,Attendance!$N:$N,0))="","",IF(INDEX(Attendance!$R:$R,MATCH($B254&amp;Y$7,Attendance!$N:$N,0))&gt;8,8,INDEX(Attendance!$R:$R,MATCH($B254&amp;Y$7,Attendance!$N:$N,0))))),"")</f>
        <v/>
      </c>
      <c r="Z255" s="192" t="str">
        <f>IFERROR(IF(Z$6="Sun",INDEX(Attendance!$R:$R,MATCH($B254&amp;Z$7,Attendance!$N:$N,0)),IF(INDEX(Attendance!$R:$R,MATCH($B254&amp;Z$7,Attendance!$N:$N,0))="","",IF(INDEX(Attendance!$R:$R,MATCH($B254&amp;Z$7,Attendance!$N:$N,0))&gt;8,8,INDEX(Attendance!$R:$R,MATCH($B254&amp;Z$7,Attendance!$N:$N,0))))),"")</f>
        <v/>
      </c>
      <c r="AA255" s="192" t="str">
        <f>IFERROR(IF(AA$6="Sun",INDEX(Attendance!$R:$R,MATCH($B254&amp;AA$7,Attendance!$N:$N,0)),IF(INDEX(Attendance!$R:$R,MATCH($B254&amp;AA$7,Attendance!$N:$N,0))="","",IF(INDEX(Attendance!$R:$R,MATCH($B254&amp;AA$7,Attendance!$N:$N,0))&gt;8,8,INDEX(Attendance!$R:$R,MATCH($B254&amp;AA$7,Attendance!$N:$N,0))))),"")</f>
        <v/>
      </c>
      <c r="AB255" s="192" t="str">
        <f>IFERROR(IF(AB$6="Sun",INDEX(Attendance!$R:$R,MATCH($B254&amp;AB$7,Attendance!$N:$N,0)),IF(INDEX(Attendance!$R:$R,MATCH($B254&amp;AB$7,Attendance!$N:$N,0))="","",IF(INDEX(Attendance!$R:$R,MATCH($B254&amp;AB$7,Attendance!$N:$N,0))&gt;8,8,INDEX(Attendance!$R:$R,MATCH($B254&amp;AB$7,Attendance!$N:$N,0))))),"")</f>
        <v/>
      </c>
      <c r="AC255" s="192">
        <f>IFERROR(IF(AC$6="Sun",INDEX(Attendance!$R:$R,MATCH($B254&amp;AC$7,Attendance!$N:$N,0)),IF(INDEX(Attendance!$R:$R,MATCH($B254&amp;AC$7,Attendance!$N:$N,0))="","",IF(INDEX(Attendance!$R:$R,MATCH($B254&amp;AC$7,Attendance!$N:$N,0))&gt;8,8,INDEX(Attendance!$R:$R,MATCH($B254&amp;AC$7,Attendance!$N:$N,0))))),"")</f>
        <v>8</v>
      </c>
      <c r="AD255" s="192">
        <f>IFERROR(IF(AD$6="Sun",INDEX(Attendance!$R:$R,MATCH($B254&amp;AD$7,Attendance!$N:$N,0)),IF(INDEX(Attendance!$R:$R,MATCH($B254&amp;AD$7,Attendance!$N:$N,0))="","",IF(INDEX(Attendance!$R:$R,MATCH($B254&amp;AD$7,Attendance!$N:$N,0))&gt;8,8,INDEX(Attendance!$R:$R,MATCH($B254&amp;AD$7,Attendance!$N:$N,0))))),"")</f>
        <v>8</v>
      </c>
      <c r="AE255" s="192">
        <f>IFERROR(IF(AE$6="Sun",INDEX(Attendance!$R:$R,MATCH($B254&amp;AE$7,Attendance!$N:$N,0)),IF(INDEX(Attendance!$R:$R,MATCH($B254&amp;AE$7,Attendance!$N:$N,0))="","",IF(INDEX(Attendance!$R:$R,MATCH($B254&amp;AE$7,Attendance!$N:$N,0))&gt;8,8,INDEX(Attendance!$R:$R,MATCH($B254&amp;AE$7,Attendance!$N:$N,0))))),"")</f>
        <v>8</v>
      </c>
      <c r="AF255" s="192">
        <f>IFERROR(IF(AF$6="Sun",INDEX(Attendance!$R:$R,MATCH($B254&amp;AF$7,Attendance!$N:$N,0)),IF(INDEX(Attendance!$R:$R,MATCH($B254&amp;AF$7,Attendance!$N:$N,0))="","",IF(INDEX(Attendance!$R:$R,MATCH($B254&amp;AF$7,Attendance!$N:$N,0))&gt;8,8,INDEX(Attendance!$R:$R,MATCH($B254&amp;AF$7,Attendance!$N:$N,0))))),"")</f>
        <v>8</v>
      </c>
      <c r="AG255" s="192" t="str">
        <f>IFERROR(IF(AG$6="Sun",INDEX(Attendance!$R:$R,MATCH($B254&amp;AG$7,Attendance!$N:$N,0)),IF(INDEX(Attendance!$R:$R,MATCH($B254&amp;AG$7,Attendance!$N:$N,0))="","",IF(INDEX(Attendance!$R:$R,MATCH($B254&amp;AG$7,Attendance!$N:$N,0))&gt;8,8,INDEX(Attendance!$R:$R,MATCH($B254&amp;AG$7,Attendance!$N:$N,0))))),"")</f>
        <v/>
      </c>
      <c r="AH255" s="192" t="str">
        <f>IFERROR(IF(AH$6="Sun",INDEX(Attendance!$R:$R,MATCH($B254&amp;AH$7,Attendance!$N:$N,0)),IF(INDEX(Attendance!$R:$R,MATCH($B254&amp;AH$7,Attendance!$N:$N,0))="","",IF(INDEX(Attendance!$R:$R,MATCH($B254&amp;AH$7,Attendance!$N:$N,0))&gt;8,8,INDEX(Attendance!$R:$R,MATCH($B254&amp;AH$7,Attendance!$N:$N,0))))),"")</f>
        <v/>
      </c>
      <c r="AI255" s="192" t="str">
        <f>IFERROR(IF(AI$6="Sun",INDEX(Attendance!$R:$R,MATCH($B254&amp;AI$7,Attendance!$N:$N,0)),IF(INDEX(Attendance!$R:$R,MATCH($B254&amp;AI$7,Attendance!$N:$N,0))="","",IF(INDEX(Attendance!$R:$R,MATCH($B254&amp;AI$7,Attendance!$N:$N,0))&gt;8,8,INDEX(Attendance!$R:$R,MATCH($B254&amp;AI$7,Attendance!$N:$N,0))))),"")</f>
        <v/>
      </c>
      <c r="AJ255" s="192" t="str">
        <f>IFERROR(IF(AJ$6="Sun",INDEX(Attendance!$R:$R,MATCH($B254&amp;AJ$7,Attendance!$N:$N,0)),IF(INDEX(Attendance!$R:$R,MATCH($B254&amp;AJ$7,Attendance!$N:$N,0))="","",IF(INDEX(Attendance!$R:$R,MATCH($B254&amp;AJ$7,Attendance!$N:$N,0))&gt;8,8,INDEX(Attendance!$R:$R,MATCH($B254&amp;AJ$7,Attendance!$N:$N,0))))),"")</f>
        <v/>
      </c>
      <c r="AK255" s="259"/>
      <c r="AL255" s="193">
        <f>ROUND((IF($C259="",Basic,MID($C259,FIND("RM",$C259)+3,4))+$AP254+$AQ259)/WorkDays/WorkHours*AL$6,4)</f>
        <v>8.6538000000000004</v>
      </c>
      <c r="AM255" s="193">
        <f>ROUND((IF($C259="",Basic,MID($C259,FIND("RM",$C259)+3,4))+$AP254+$AQ259)/WorkDays/WorkHours*AM$6,4)</f>
        <v>11.538500000000001</v>
      </c>
      <c r="AN255" s="193">
        <f>ROUND((IF($C259="",Basic,MID($C259,FIND("RM",$C259)+3,4))+$AP254+$AQ259)/WorkDays/WorkHours*AN$6,4)</f>
        <v>17.307700000000001</v>
      </c>
      <c r="AO255" s="262"/>
      <c r="AP255" s="265"/>
      <c r="AQ255" s="86"/>
      <c r="AR255" s="194"/>
      <c r="AS255" s="194"/>
      <c r="AT255" s="194"/>
      <c r="AU255" s="256"/>
    </row>
    <row r="256" spans="1:47" s="212" customFormat="1" ht="33" customHeight="1" x14ac:dyDescent="0.25">
      <c r="A256" s="189"/>
      <c r="B256" s="184"/>
      <c r="C256" s="195" t="str">
        <f>_xlfn.IFNA(INDEX(Masterlist!E:E,MATCH(B254,Masterlist!B:B,0)),"")</f>
        <v>Phone No. 50</v>
      </c>
      <c r="D256" s="1"/>
      <c r="E256" s="196" t="s">
        <v>175</v>
      </c>
      <c r="F256" s="197" t="str">
        <f>IFERROR(IF(F$6="Sun","",IF(INDEX(Attendance!$S:$S,MATCH($B254&amp;F$7,Attendance!$N:$N,0))=TRUE,"",IF(F255&lt;8,"",INDEX(Attendance!$G:$G,MATCH($B254&amp;F$7,Attendance!$N:$N,0))))),"")</f>
        <v/>
      </c>
      <c r="G256" s="197" t="str">
        <f>IFERROR(IF(G$6="Sun","",IF(INDEX(Attendance!$S:$S,MATCH($B254&amp;G$7,Attendance!$N:$N,0))=TRUE,"",IF(G255&lt;8,"",INDEX(Attendance!$G:$G,MATCH($B254&amp;G$7,Attendance!$N:$N,0))))),"")</f>
        <v/>
      </c>
      <c r="H256" s="197" t="str">
        <f>IFERROR(IF(H$6="Sun","",IF(INDEX(Attendance!$S:$S,MATCH($B254&amp;H$7,Attendance!$N:$N,0))=TRUE,"",IF(H255&lt;8,"",INDEX(Attendance!$G:$G,MATCH($B254&amp;H$7,Attendance!$N:$N,0))))),"")</f>
        <v/>
      </c>
      <c r="I256" s="197" t="str">
        <f>IFERROR(IF(I$6="Sun","",IF(INDEX(Attendance!$S:$S,MATCH($B254&amp;I$7,Attendance!$N:$N,0))=TRUE,"",IF(I255&lt;8,"",INDEX(Attendance!$G:$G,MATCH($B254&amp;I$7,Attendance!$N:$N,0))))),"")</f>
        <v/>
      </c>
      <c r="J256" s="197" t="str">
        <f>IFERROR(IF(J$6="Sun","",IF(INDEX(Attendance!$S:$S,MATCH($B254&amp;J$7,Attendance!$N:$N,0))=TRUE,"",IF(J255&lt;8,"",INDEX(Attendance!$G:$G,MATCH($B254&amp;J$7,Attendance!$N:$N,0))))),"")</f>
        <v/>
      </c>
      <c r="K256" s="197" t="str">
        <f>IFERROR(IF(K$6="Sun","",IF(INDEX(Attendance!$S:$S,MATCH($B254&amp;K$7,Attendance!$N:$N,0))=TRUE,"",IF(K255&lt;8,"",INDEX(Attendance!$G:$G,MATCH($B254&amp;K$7,Attendance!$N:$N,0))))),"")</f>
        <v/>
      </c>
      <c r="L256" s="197" t="str">
        <f>IFERROR(IF(L$6="Sun","",IF(INDEX(Attendance!$S:$S,MATCH($B254&amp;L$7,Attendance!$N:$N,0))=TRUE,"",IF(L255&lt;8,"",INDEX(Attendance!$G:$G,MATCH($B254&amp;L$7,Attendance!$N:$N,0))))),"")</f>
        <v/>
      </c>
      <c r="M256" s="197" t="str">
        <f>IFERROR(IF(M$6="Sun","",IF(INDEX(Attendance!$S:$S,MATCH($B254&amp;M$7,Attendance!$N:$N,0))=TRUE,"",IF(M255&lt;8,"",INDEX(Attendance!$G:$G,MATCH($B254&amp;M$7,Attendance!$N:$N,0))))),"")</f>
        <v/>
      </c>
      <c r="N256" s="197" t="str">
        <f>IFERROR(IF(N$6="Sun","",IF(INDEX(Attendance!$S:$S,MATCH($B254&amp;N$7,Attendance!$N:$N,0))=TRUE,"",IF(N255&lt;8,"",INDEX(Attendance!$G:$G,MATCH($B254&amp;N$7,Attendance!$N:$N,0))))),"")</f>
        <v/>
      </c>
      <c r="O256" s="197" t="str">
        <f>IFERROR(IF(O$6="Sun","",IF(INDEX(Attendance!$S:$S,MATCH($B254&amp;O$7,Attendance!$N:$N,0))=TRUE,"",IF(O255&lt;8,"",INDEX(Attendance!$G:$G,MATCH($B254&amp;O$7,Attendance!$N:$N,0))))),"")</f>
        <v/>
      </c>
      <c r="P256" s="197" t="str">
        <f>IFERROR(IF(P$6="Sun","",IF(INDEX(Attendance!$S:$S,MATCH($B254&amp;P$7,Attendance!$N:$N,0))=TRUE,"",IF(P255&lt;8,"",INDEX(Attendance!$G:$G,MATCH($B254&amp;P$7,Attendance!$N:$N,0))))),"")</f>
        <v/>
      </c>
      <c r="Q256" s="197" t="str">
        <f>IFERROR(IF(Q$6="Sun","",IF(INDEX(Attendance!$S:$S,MATCH($B254&amp;Q$7,Attendance!$N:$N,0))=TRUE,"",IF(Q255&lt;8,"",INDEX(Attendance!$G:$G,MATCH($B254&amp;Q$7,Attendance!$N:$N,0))))),"")</f>
        <v/>
      </c>
      <c r="R256" s="197" t="str">
        <f>IFERROR(IF(R$6="Sun","",IF(INDEX(Attendance!$S:$S,MATCH($B254&amp;R$7,Attendance!$N:$N,0))=TRUE,"",IF(R255&lt;8,"",INDEX(Attendance!$G:$G,MATCH($B254&amp;R$7,Attendance!$N:$N,0))))),"")</f>
        <v/>
      </c>
      <c r="S256" s="197" t="str">
        <f>IFERROR(IF(S$6="Sun","",IF(INDEX(Attendance!$S:$S,MATCH($B254&amp;S$7,Attendance!$N:$N,0))=TRUE,"",IF(S255&lt;8,"",INDEX(Attendance!$G:$G,MATCH($B254&amp;S$7,Attendance!$N:$N,0))))),"")</f>
        <v/>
      </c>
      <c r="T256" s="197" t="str">
        <f>IFERROR(IF(T$6="Sun","",IF(INDEX(Attendance!$S:$S,MATCH($B254&amp;T$7,Attendance!$N:$N,0))=TRUE,"",IF(T255&lt;8,"",INDEX(Attendance!$G:$G,MATCH($B254&amp;T$7,Attendance!$N:$N,0))))),"")</f>
        <v/>
      </c>
      <c r="U256" s="197" t="str">
        <f>IFERROR(IF(U$6="Sun","",IF(INDEX(Attendance!$S:$S,MATCH($B254&amp;U$7,Attendance!$N:$N,0))=TRUE,"",IF(U255&lt;8,"",INDEX(Attendance!$G:$G,MATCH($B254&amp;U$7,Attendance!$N:$N,0))))),"")</f>
        <v/>
      </c>
      <c r="V256" s="197" t="str">
        <f>IFERROR(IF(V$6="Sun","",IF(INDEX(Attendance!$S:$S,MATCH($B254&amp;V$7,Attendance!$N:$N,0))=TRUE,"",IF(V255&lt;8,"",INDEX(Attendance!$G:$G,MATCH($B254&amp;V$7,Attendance!$N:$N,0))))),"")</f>
        <v/>
      </c>
      <c r="W256" s="197" t="str">
        <f>IFERROR(IF(W$6="Sun","",IF(INDEX(Attendance!$S:$S,MATCH($B254&amp;W$7,Attendance!$N:$N,0))=TRUE,"",IF(W255&lt;8,"",INDEX(Attendance!$G:$G,MATCH($B254&amp;W$7,Attendance!$N:$N,0))))),"")</f>
        <v/>
      </c>
      <c r="X256" s="197" t="str">
        <f>IFERROR(IF(X$6="Sun","",IF(INDEX(Attendance!$S:$S,MATCH($B254&amp;X$7,Attendance!$N:$N,0))=TRUE,"",IF(X255&lt;8,"",INDEX(Attendance!$G:$G,MATCH($B254&amp;X$7,Attendance!$N:$N,0))))),"")</f>
        <v/>
      </c>
      <c r="Y256" s="197" t="str">
        <f>IFERROR(IF(Y$6="Sun","",IF(INDEX(Attendance!$S:$S,MATCH($B254&amp;Y$7,Attendance!$N:$N,0))=TRUE,"",IF(Y255&lt;8,"",INDEX(Attendance!$G:$G,MATCH($B254&amp;Y$7,Attendance!$N:$N,0))))),"")</f>
        <v/>
      </c>
      <c r="Z256" s="197" t="str">
        <f>IFERROR(IF(Z$6="Sun","",IF(INDEX(Attendance!$S:$S,MATCH($B254&amp;Z$7,Attendance!$N:$N,0))=TRUE,"",IF(Z255&lt;8,"",INDEX(Attendance!$G:$G,MATCH($B254&amp;Z$7,Attendance!$N:$N,0))))),"")</f>
        <v/>
      </c>
      <c r="AA256" s="197" t="str">
        <f>IFERROR(IF(AA$6="Sun","",IF(INDEX(Attendance!$S:$S,MATCH($B254&amp;AA$7,Attendance!$N:$N,0))=TRUE,"",IF(AA255&lt;8,"",INDEX(Attendance!$G:$G,MATCH($B254&amp;AA$7,Attendance!$N:$N,0))))),"")</f>
        <v/>
      </c>
      <c r="AB256" s="197" t="str">
        <f>IFERROR(IF(AB$6="Sun","",IF(INDEX(Attendance!$S:$S,MATCH($B254&amp;AB$7,Attendance!$N:$N,0))=TRUE,"",IF(AB255&lt;8,"",INDEX(Attendance!$G:$G,MATCH($B254&amp;AB$7,Attendance!$N:$N,0))))),"")</f>
        <v/>
      </c>
      <c r="AC256" s="197">
        <f>IFERROR(IF(AC$6="Sun","",IF(INDEX(Attendance!$S:$S,MATCH($B254&amp;AC$7,Attendance!$N:$N,0))=TRUE,"",IF(AC255&lt;8,"",INDEX(Attendance!$G:$G,MATCH($B254&amp;AC$7,Attendance!$N:$N,0))))),"")</f>
        <v>3</v>
      </c>
      <c r="AD256" s="197">
        <f>IFERROR(IF(AD$6="Sun","",IF(INDEX(Attendance!$S:$S,MATCH($B254&amp;AD$7,Attendance!$N:$N,0))=TRUE,"",IF(AD255&lt;8,"",INDEX(Attendance!$G:$G,MATCH($B254&amp;AD$7,Attendance!$N:$N,0))))),"")</f>
        <v>3</v>
      </c>
      <c r="AE256" s="197">
        <f>IFERROR(IF(AE$6="Sun","",IF(INDEX(Attendance!$S:$S,MATCH($B254&amp;AE$7,Attendance!$N:$N,0))=TRUE,"",IF(AE255&lt;8,"",INDEX(Attendance!$G:$G,MATCH($B254&amp;AE$7,Attendance!$N:$N,0))))),"")</f>
        <v>3</v>
      </c>
      <c r="AF256" s="197">
        <f>IFERROR(IF(AF$6="Sun","",IF(INDEX(Attendance!$S:$S,MATCH($B254&amp;AF$7,Attendance!$N:$N,0))=TRUE,"",IF(AF255&lt;8,"",INDEX(Attendance!$G:$G,MATCH($B254&amp;AF$7,Attendance!$N:$N,0))))),"")</f>
        <v>3</v>
      </c>
      <c r="AG256" s="197" t="str">
        <f>IFERROR(IF(AG$6="Sun","",IF(INDEX(Attendance!$S:$S,MATCH($B254&amp;AG$7,Attendance!$N:$N,0))=TRUE,"",IF(AG255&lt;8,"",INDEX(Attendance!$G:$G,MATCH($B254&amp;AG$7,Attendance!$N:$N,0))))),"")</f>
        <v/>
      </c>
      <c r="AH256" s="197" t="str">
        <f>IFERROR(IF(AH$6="Sun","",IF(INDEX(Attendance!$S:$S,MATCH($B254&amp;AH$7,Attendance!$N:$N,0))=TRUE,"",IF(AH255&lt;8,"",INDEX(Attendance!$G:$G,MATCH($B254&amp;AH$7,Attendance!$N:$N,0))))),"")</f>
        <v/>
      </c>
      <c r="AI256" s="197" t="str">
        <f>IFERROR(IF(AI$6="Sun","",IF(INDEX(Attendance!$S:$S,MATCH($B254&amp;AI$7,Attendance!$N:$N,0))=TRUE,"",IF(AI255&lt;8,"",INDEX(Attendance!$G:$G,MATCH($B254&amp;AI$7,Attendance!$N:$N,0))))),"")</f>
        <v/>
      </c>
      <c r="AJ256" s="197" t="str">
        <f>IFERROR(IF(AJ$6="Sun","",IF(INDEX(Attendance!$S:$S,MATCH($B254&amp;AJ$7,Attendance!$N:$N,0))=TRUE,"",IF(AJ255&lt;8,"",INDEX(Attendance!$G:$G,MATCH($B254&amp;AJ$7,Attendance!$N:$N,0))))),"")</f>
        <v/>
      </c>
      <c r="AK256" s="259"/>
      <c r="AL256" s="198"/>
      <c r="AM256" s="198"/>
      <c r="AN256" s="198"/>
      <c r="AO256" s="262"/>
      <c r="AP256" s="265"/>
      <c r="AQ256" s="86"/>
      <c r="AR256" s="194"/>
      <c r="AS256" s="194"/>
      <c r="AT256" s="194"/>
      <c r="AU256" s="256"/>
    </row>
    <row r="257" spans="1:47" s="212" customFormat="1" ht="33" customHeight="1" x14ac:dyDescent="0.25">
      <c r="A257" s="189"/>
      <c r="B257" s="184"/>
      <c r="C257" s="195" t="str">
        <f>_xlfn.IFNA(INDEX(Masterlist!F:F,MATCH(B254,Masterlist!B:B,0)),"")</f>
        <v>Acc No. 50 Bank Code 50</v>
      </c>
      <c r="D257" s="88"/>
      <c r="E257" s="196"/>
      <c r="F257" s="199"/>
      <c r="G257" s="200"/>
      <c r="H257" s="192"/>
      <c r="I257" s="192"/>
      <c r="J257" s="192"/>
      <c r="K257" s="192"/>
      <c r="L257" s="192"/>
      <c r="M257" s="192"/>
      <c r="N257" s="192"/>
      <c r="O257" s="192"/>
      <c r="P257" s="192"/>
      <c r="Q257" s="201"/>
      <c r="R257" s="201"/>
      <c r="S257" s="192"/>
      <c r="T257" s="192"/>
      <c r="U257" s="192"/>
      <c r="V257" s="192"/>
      <c r="W257" s="192"/>
      <c r="X257" s="192"/>
      <c r="Y257" s="192"/>
      <c r="Z257" s="192"/>
      <c r="AA257" s="192"/>
      <c r="AB257" s="192"/>
      <c r="AC257" s="192"/>
      <c r="AD257" s="192"/>
      <c r="AE257" s="192"/>
      <c r="AF257" s="192"/>
      <c r="AG257" s="192"/>
      <c r="AH257" s="192"/>
      <c r="AI257" s="192"/>
      <c r="AJ257" s="192"/>
      <c r="AK257" s="259"/>
      <c r="AL257" s="198"/>
      <c r="AM257" s="198"/>
      <c r="AN257" s="198"/>
      <c r="AO257" s="262"/>
      <c r="AP257" s="265"/>
      <c r="AQ257" s="86"/>
      <c r="AR257" s="194"/>
      <c r="AS257" s="194"/>
      <c r="AT257" s="194"/>
      <c r="AU257" s="256"/>
    </row>
    <row r="258" spans="1:47" s="212" customFormat="1" ht="33" customHeight="1" x14ac:dyDescent="0.25">
      <c r="A258" s="189"/>
      <c r="B258" s="184"/>
      <c r="C258" s="202">
        <f>_xlfn.IFNA(INDEX(Masterlist!I:I,MATCH(B254,Masterlist!B:B,0)),"")</f>
        <v>44251</v>
      </c>
      <c r="D258" s="226" t="str">
        <f>_xlfn.IFNA(IF(INDEX(Attendance!H:H,MATCH(B254,Attendance!$A:$A,0))="VMI","SCOPE ALLW",""),"")</f>
        <v/>
      </c>
      <c r="E258" s="196" t="s">
        <v>13</v>
      </c>
      <c r="F258" s="203" t="str">
        <f>IFERROR(IF(AND(RIGHT(F254,1)="N",VALUE(F255)&gt;=8),Database!$I$3,""),"")</f>
        <v/>
      </c>
      <c r="G258" s="192" t="str">
        <f>IFERROR(IF(AND(RIGHT(G254,1)="N",VALUE(G255)&gt;=8),Database!$I$3,""),"")</f>
        <v/>
      </c>
      <c r="H258" s="199" t="str">
        <f>IFERROR(IF(AND(RIGHT(H254,1)="N",VALUE(H255)&gt;=8),Database!$I$3,""),"")</f>
        <v/>
      </c>
      <c r="I258" s="192" t="str">
        <f>IFERROR(IF(AND(RIGHT(I254,1)="N",VALUE(I255)&gt;=8),Database!$I$3,""),"")</f>
        <v/>
      </c>
      <c r="J258" s="192" t="str">
        <f>IFERROR(IF(AND(RIGHT(J254,1)="N",VALUE(J255)&gt;=8),Database!$I$3,""),"")</f>
        <v/>
      </c>
      <c r="K258" s="192" t="str">
        <f>IFERROR(IF(AND(RIGHT(K254,1)="N",VALUE(K255)&gt;=8),Database!$I$3,""),"")</f>
        <v/>
      </c>
      <c r="L258" s="192" t="str">
        <f>IFERROR(IF(AND(RIGHT(L254,1)="N",VALUE(L255)&gt;=8),Database!$I$3,""),"")</f>
        <v/>
      </c>
      <c r="M258" s="192" t="str">
        <f>IFERROR(IF(AND(RIGHT(M254,1)="N",VALUE(M255)&gt;=8),Database!$I$3,""),"")</f>
        <v/>
      </c>
      <c r="N258" s="192" t="str">
        <f>IFERROR(IF(AND(RIGHT(N254,1)="N",VALUE(N255)&gt;=8),Database!$I$3,""),"")</f>
        <v/>
      </c>
      <c r="O258" s="192" t="str">
        <f>IFERROR(IF(AND(RIGHT(O254,1)="N",VALUE(O255)&gt;=8),Database!$I$3,""),"")</f>
        <v/>
      </c>
      <c r="P258" s="192" t="str">
        <f>IFERROR(IF(AND(RIGHT(P254,1)="N",VALUE(P255)&gt;=8),Database!$I$3,""),"")</f>
        <v/>
      </c>
      <c r="Q258" s="192" t="str">
        <f>IFERROR(IF(AND(RIGHT(Q254,1)="N",VALUE(Q255)&gt;=8),Database!$I$3,""),"")</f>
        <v/>
      </c>
      <c r="R258" s="192" t="str">
        <f>IFERROR(IF(AND(RIGHT(R254,1)="N",VALUE(R255)&gt;=8),Database!$I$3,""),"")</f>
        <v/>
      </c>
      <c r="S258" s="192" t="str">
        <f>IFERROR(IF(AND(RIGHT(S254,1)="N",VALUE(S255)&gt;=8),Database!$I$3,""),"")</f>
        <v/>
      </c>
      <c r="T258" s="192" t="str">
        <f>IFERROR(IF(AND(RIGHT(T254,1)="N",VALUE(T255)&gt;=8),Database!$I$3,""),"")</f>
        <v/>
      </c>
      <c r="U258" s="192" t="str">
        <f>IFERROR(IF(AND(RIGHT(U254,1)="N",VALUE(U255)&gt;=8),Database!$I$3,""),"")</f>
        <v/>
      </c>
      <c r="V258" s="192" t="str">
        <f>IFERROR(IF(AND(RIGHT(V254,1)="N",VALUE(V255)&gt;=8),Database!$I$3,""),"")</f>
        <v/>
      </c>
      <c r="W258" s="192" t="str">
        <f>IFERROR(IF(AND(RIGHT(W254,1)="N",VALUE(W255)&gt;=8),Database!$I$3,""),"")</f>
        <v/>
      </c>
      <c r="X258" s="192" t="str">
        <f>IFERROR(IF(AND(RIGHT(X254,1)="N",VALUE(X255)&gt;=8),Database!$I$3,""),"")</f>
        <v/>
      </c>
      <c r="Y258" s="192" t="str">
        <f>IFERROR(IF(AND(RIGHT(Y254,1)="N",VALUE(Y255)&gt;=8),Database!$I$3,""),"")</f>
        <v/>
      </c>
      <c r="Z258" s="192" t="str">
        <f>IFERROR(IF(AND(RIGHT(Z254,1)="N",VALUE(Z255)&gt;=8),Database!$I$3,""),"")</f>
        <v/>
      </c>
      <c r="AA258" s="192" t="str">
        <f>IFERROR(IF(AND(RIGHT(AA254,1)="N",VALUE(AA255)&gt;=8),Database!$I$3,""),"")</f>
        <v/>
      </c>
      <c r="AB258" s="192" t="str">
        <f>IFERROR(IF(AND(RIGHT(AB254,1)="N",VALUE(AB255)&gt;=8),Database!$I$3,""),"")</f>
        <v/>
      </c>
      <c r="AC258" s="192" t="str">
        <f>IFERROR(IF(AND(RIGHT(AC254,1)="N",VALUE(AC255)&gt;=8),Database!$I$3,""),"")</f>
        <v/>
      </c>
      <c r="AD258" s="192" t="str">
        <f>IFERROR(IF(AND(RIGHT(AD254,1)="N",VALUE(AD255)&gt;=8),Database!$I$3,""),"")</f>
        <v/>
      </c>
      <c r="AE258" s="192" t="str">
        <f>IFERROR(IF(AND(RIGHT(AE254,1)="N",VALUE(AE255)&gt;=8),Database!$I$3,""),"")</f>
        <v/>
      </c>
      <c r="AF258" s="192" t="str">
        <f>IFERROR(IF(AND(RIGHT(AF254,1)="N",VALUE(AF255)&gt;=8),Database!$I$3,""),"")</f>
        <v/>
      </c>
      <c r="AG258" s="192" t="str">
        <f>IFERROR(IF(AND(RIGHT(AG254,1)="N",VALUE(AG255)&gt;=8),Database!$I$3,""),"")</f>
        <v/>
      </c>
      <c r="AH258" s="192" t="str">
        <f>IFERROR(IF(AND(RIGHT(AH254,1)="N",VALUE(AH255)&gt;=8),Database!$I$3,""),"")</f>
        <v/>
      </c>
      <c r="AI258" s="192" t="str">
        <f>IFERROR(IF(AND(RIGHT(AI254,1)="N",VALUE(AI255)&gt;=8),Database!$I$3,""),"")</f>
        <v/>
      </c>
      <c r="AJ258" s="192" t="str">
        <f>IFERROR(IF(AND(RIGHT(AJ254,1)="N",VALUE(AJ255)&gt;=8),Database!$I$3,""),"")</f>
        <v/>
      </c>
      <c r="AK258" s="259"/>
      <c r="AL258" s="204"/>
      <c r="AM258" s="198"/>
      <c r="AN258" s="198"/>
      <c r="AO258" s="262"/>
      <c r="AP258" s="265"/>
      <c r="AQ258" s="86"/>
      <c r="AR258" s="194"/>
      <c r="AS258" s="194"/>
      <c r="AT258" s="194"/>
      <c r="AU258" s="256"/>
    </row>
    <row r="259" spans="1:47" s="212" customFormat="1" ht="33" customHeight="1" thickBot="1" x14ac:dyDescent="0.3">
      <c r="A259" s="189"/>
      <c r="B259" s="205"/>
      <c r="C259" s="222"/>
      <c r="D259" s="28"/>
      <c r="E259" s="206" t="s">
        <v>176</v>
      </c>
      <c r="F259" s="207" t="str">
        <f>IFERROR(IF(INDEX(Attendance!$T:$T,MATCH($B254&amp;F$7,Attendance!$N:$N,0))=TRUE,"L",IF(SUM(F255:F256)&gt;=10,5,"")),"")</f>
        <v/>
      </c>
      <c r="G259" s="207" t="str">
        <f>IFERROR(IF(INDEX(Attendance!$T:$T,MATCH($B254&amp;G$7,Attendance!$N:$N,0))=TRUE,"L",IF(SUM(G255:G256)&gt;=10,5,"")),"")</f>
        <v/>
      </c>
      <c r="H259" s="208" t="str">
        <f>IFERROR(IF(INDEX(Attendance!$T:$T,MATCH($B254&amp;H$7,Attendance!$N:$N,0))=TRUE,"L",IF(SUM(H255:H256)&gt;=10,5,"")),"")</f>
        <v/>
      </c>
      <c r="I259" s="208" t="str">
        <f>IFERROR(IF(INDEX(Attendance!$T:$T,MATCH($B254&amp;I$7,Attendance!$N:$N,0))=TRUE,"L",IF(SUM(I255:I256)&gt;=10,5,"")),"")</f>
        <v/>
      </c>
      <c r="J259" s="208" t="str">
        <f>IFERROR(IF(INDEX(Attendance!$T:$T,MATCH($B254&amp;J$7,Attendance!$N:$N,0))=TRUE,"L",IF(SUM(J255:J256)&gt;=10,5,"")),"")</f>
        <v/>
      </c>
      <c r="K259" s="208" t="str">
        <f>IFERROR(IF(INDEX(Attendance!$T:$T,MATCH($B254&amp;K$7,Attendance!$N:$N,0))=TRUE,"L",IF(SUM(K255:K256)&gt;=10,5,"")),"")</f>
        <v/>
      </c>
      <c r="L259" s="208" t="str">
        <f>IFERROR(IF(INDEX(Attendance!$T:$T,MATCH($B254&amp;L$7,Attendance!$N:$N,0))=TRUE,"L",IF(SUM(L255:L256)&gt;=10,5,"")),"")</f>
        <v/>
      </c>
      <c r="M259" s="208" t="str">
        <f>IFERROR(IF(INDEX(Attendance!$T:$T,MATCH($B254&amp;M$7,Attendance!$N:$N,0))=TRUE,"L",IF(SUM(M255:M256)&gt;=10,5,"")),"")</f>
        <v/>
      </c>
      <c r="N259" s="208" t="str">
        <f>IFERROR(IF(INDEX(Attendance!$T:$T,MATCH($B254&amp;N$7,Attendance!$N:$N,0))=TRUE,"L",IF(SUM(N255:N256)&gt;=10,5,"")),"")</f>
        <v/>
      </c>
      <c r="O259" s="208" t="str">
        <f>IFERROR(IF(INDEX(Attendance!$T:$T,MATCH($B254&amp;O$7,Attendance!$N:$N,0))=TRUE,"L",IF(SUM(O255:O256)&gt;=10,5,"")),"")</f>
        <v/>
      </c>
      <c r="P259" s="208" t="str">
        <f>IFERROR(IF(INDEX(Attendance!$T:$T,MATCH($B254&amp;P$7,Attendance!$N:$N,0))=TRUE,"L",IF(SUM(P255:P256)&gt;=10,5,"")),"")</f>
        <v/>
      </c>
      <c r="Q259" s="208" t="str">
        <f>IFERROR(IF(INDEX(Attendance!$T:$T,MATCH($B254&amp;Q$7,Attendance!$N:$N,0))=TRUE,"L",IF(SUM(Q255:Q256)&gt;=10,5,"")),"")</f>
        <v/>
      </c>
      <c r="R259" s="208" t="str">
        <f>IFERROR(IF(INDEX(Attendance!$T:$T,MATCH($B254&amp;R$7,Attendance!$N:$N,0))=TRUE,"L",IF(SUM(R255:R256)&gt;=10,5,"")),"")</f>
        <v/>
      </c>
      <c r="S259" s="208" t="str">
        <f>IFERROR(IF(INDEX(Attendance!$T:$T,MATCH($B254&amp;S$7,Attendance!$N:$N,0))=TRUE,"L",IF(SUM(S255:S256)&gt;=10,5,"")),"")</f>
        <v/>
      </c>
      <c r="T259" s="208" t="str">
        <f>IFERROR(IF(INDEX(Attendance!$T:$T,MATCH($B254&amp;T$7,Attendance!$N:$N,0))=TRUE,"L",IF(SUM(T255:T256)&gt;=10,5,"")),"")</f>
        <v/>
      </c>
      <c r="U259" s="208" t="str">
        <f>IFERROR(IF(INDEX(Attendance!$T:$T,MATCH($B254&amp;U$7,Attendance!$N:$N,0))=TRUE,"L",IF(SUM(U255:U256)&gt;=10,5,"")),"")</f>
        <v/>
      </c>
      <c r="V259" s="208" t="str">
        <f>IFERROR(IF(INDEX(Attendance!$T:$T,MATCH($B254&amp;V$7,Attendance!$N:$N,0))=TRUE,"L",IF(SUM(V255:V256)&gt;=10,5,"")),"")</f>
        <v/>
      </c>
      <c r="W259" s="208" t="str">
        <f>IFERROR(IF(INDEX(Attendance!$T:$T,MATCH($B254&amp;W$7,Attendance!$N:$N,0))=TRUE,"L",IF(SUM(W255:W256)&gt;=10,5,"")),"")</f>
        <v/>
      </c>
      <c r="X259" s="208" t="str">
        <f>IFERROR(IF(INDEX(Attendance!$T:$T,MATCH($B254&amp;X$7,Attendance!$N:$N,0))=TRUE,"L",IF(SUM(X255:X256)&gt;=10,5,"")),"")</f>
        <v/>
      </c>
      <c r="Y259" s="208" t="str">
        <f>IFERROR(IF(INDEX(Attendance!$T:$T,MATCH($B254&amp;Y$7,Attendance!$N:$N,0))=TRUE,"L",IF(SUM(Y255:Y256)&gt;=10,5,"")),"")</f>
        <v/>
      </c>
      <c r="Z259" s="208" t="str">
        <f>IFERROR(IF(INDEX(Attendance!$T:$T,MATCH($B254&amp;Z$7,Attendance!$N:$N,0))=TRUE,"L",IF(SUM(Z255:Z256)&gt;=10,5,"")),"")</f>
        <v/>
      </c>
      <c r="AA259" s="208" t="str">
        <f>IFERROR(IF(INDEX(Attendance!$T:$T,MATCH($B254&amp;AA$7,Attendance!$N:$N,0))=TRUE,"L",IF(SUM(AA255:AA256)&gt;=10,5,"")),"")</f>
        <v/>
      </c>
      <c r="AB259" s="208" t="str">
        <f>IFERROR(IF(INDEX(Attendance!$T:$T,MATCH($B254&amp;AB$7,Attendance!$N:$N,0))=TRUE,"L",IF(SUM(AB255:AB256)&gt;=10,5,"")),"")</f>
        <v/>
      </c>
      <c r="AC259" s="208">
        <f>IFERROR(IF(INDEX(Attendance!$T:$T,MATCH($B254&amp;AC$7,Attendance!$N:$N,0))=TRUE,"L",IF(SUM(AC255:AC256)&gt;=10,5,"")),"")</f>
        <v>5</v>
      </c>
      <c r="AD259" s="208">
        <f>IFERROR(IF(INDEX(Attendance!$T:$T,MATCH($B254&amp;AD$7,Attendance!$N:$N,0))=TRUE,"L",IF(SUM(AD255:AD256)&gt;=10,5,"")),"")</f>
        <v>5</v>
      </c>
      <c r="AE259" s="208">
        <f>IFERROR(IF(INDEX(Attendance!$T:$T,MATCH($B254&amp;AE$7,Attendance!$N:$N,0))=TRUE,"L",IF(SUM(AE255:AE256)&gt;=10,5,"")),"")</f>
        <v>5</v>
      </c>
      <c r="AF259" s="208">
        <f>IFERROR(IF(INDEX(Attendance!$T:$T,MATCH($B254&amp;AF$7,Attendance!$N:$N,0))=TRUE,"L",IF(SUM(AF255:AF256)&gt;=10,5,"")),"")</f>
        <v>5</v>
      </c>
      <c r="AG259" s="208" t="str">
        <f>IFERROR(IF(INDEX(Attendance!$T:$T,MATCH($B254&amp;AG$7,Attendance!$N:$N,0))=TRUE,"L",IF(SUM(AG255:AG256)&gt;=10,5,"")),"")</f>
        <v/>
      </c>
      <c r="AH259" s="208" t="str">
        <f>IFERROR(IF(INDEX(Attendance!$T:$T,MATCH($B254&amp;AH$7,Attendance!$N:$N,0))=TRUE,"L",IF(SUM(AH255:AH256)&gt;=10,5,"")),"")</f>
        <v/>
      </c>
      <c r="AI259" s="208" t="str">
        <f>IFERROR(IF(INDEX(Attendance!$T:$T,MATCH($B254&amp;AI$7,Attendance!$N:$N,0))=TRUE,"L",IF(SUM(AI255:AI256)&gt;=10,5,"")),"")</f>
        <v/>
      </c>
      <c r="AJ259" s="208" t="str">
        <f>IFERROR(IF(INDEX(Attendance!$T:$T,MATCH($B254&amp;AJ$7,Attendance!$N:$N,0))=TRUE,"L",IF(SUM(AJ255:AJ256)&gt;=10,5,"")),"")</f>
        <v/>
      </c>
      <c r="AK259" s="260"/>
      <c r="AL259" s="209">
        <f>ROUND(AL254*AL255,2)</f>
        <v>103.85</v>
      </c>
      <c r="AM259" s="209">
        <f>ROUND(AM254*AM255,2)</f>
        <v>0</v>
      </c>
      <c r="AN259" s="209">
        <f>ROUND(AN254*AN255,2)</f>
        <v>0</v>
      </c>
      <c r="AO259" s="263"/>
      <c r="AP259" s="266"/>
      <c r="AQ259" s="210">
        <f>AQ254*$AQ$5</f>
        <v>0</v>
      </c>
      <c r="AR259" s="211">
        <f>AR254*ROUND(IF($C259="",1200,MID($C259,FIND("RM",$C259)+3,4))/26,2)</f>
        <v>0</v>
      </c>
      <c r="AS259" s="211">
        <f t="shared" ref="AS259:AT259" si="47">AS254*ROUND(IF($C259="",1200,MID($C259,FIND("RM",$C259)+3,4))/26,2)</f>
        <v>0</v>
      </c>
      <c r="AT259" s="211">
        <f t="shared" si="47"/>
        <v>92.3</v>
      </c>
      <c r="AU259" s="257"/>
    </row>
    <row r="260" spans="1:47" s="213" customFormat="1" ht="33" customHeight="1" x14ac:dyDescent="0.35">
      <c r="A260" s="175">
        <f t="shared" si="36"/>
        <v>43</v>
      </c>
      <c r="B260" s="184" t="str">
        <f>_xlfn.IFNA(INDEX(Attendance!$A:$A,MATCH(A260,Attendance!$M:$M,0)),"")</f>
        <v/>
      </c>
      <c r="C260" s="185" t="str">
        <f>_xlfn.IFNA(INDEX(Masterlist!C:C,MATCH(B260,Masterlist!B:B,0)),"")</f>
        <v/>
      </c>
      <c r="D260" s="87"/>
      <c r="E260" s="186" t="s">
        <v>173</v>
      </c>
      <c r="F260" s="83" t="str" cm="1">
        <f t="array" ref="F260">_xlfn.IFNA(IF(OR(VALUE(F$7&amp;$C$3)=PH),IF(F261="","PH",IF(INDEX(Attendance!$O:$O,MATCH($B260&amp;F$7,Attendance!$N:$N,0))&lt;"1200","PM","PN")),IF(F$6="Sun",IF(F261="","RD",IF(INDEX(Attendance!$O:$O,MATCH($B260&amp;F$7,Attendance!$N:$N,0))&lt;"1200","RM","RN")),IF(F261="",IF(F$7="","",IF(INDEX(Attendance!$I:$I,MATCH($B260&amp;F$7,Attendance!$N:$N,0))="ABS","AB","UL")),IF(INDEX(Attendance!$O:$O,MATCH($B260&amp;F$7,Attendance!$N:$N,0))&lt;"1200","M","N")))),"")</f>
        <v/>
      </c>
      <c r="G260" s="83" t="str" cm="1">
        <f t="array" ref="G260">_xlfn.IFNA(IF(OR(VALUE(G$7&amp;$C$3)=PH),IF(G261="","PH",IF(INDEX(Attendance!$O:$O,MATCH($B260&amp;G$7,Attendance!$N:$N,0))&lt;"1200","PM","PN")),IF(G$6="Sun",IF(G261="","RD",IF(INDEX(Attendance!$O:$O,MATCH($B260&amp;G$7,Attendance!$N:$N,0))&lt;"1200","RM","RN")),IF(G261="",IF(G$7="","",IF(INDEX(Attendance!$I:$I,MATCH($B260&amp;G$7,Attendance!$N:$N,0))="ABS","AB","UL")),IF(INDEX(Attendance!$O:$O,MATCH($B260&amp;G$7,Attendance!$N:$N,0))&lt;"1200","M","N")))),"")</f>
        <v/>
      </c>
      <c r="H260" s="83" t="str" cm="1">
        <f t="array" ref="H260">_xlfn.IFNA(IF(OR(VALUE(H$7&amp;$C$3)=PH),IF(H261="","PH",IF(INDEX(Attendance!$O:$O,MATCH($B260&amp;H$7,Attendance!$N:$N,0))&lt;"1200","PM","PN")),IF(H$6="Sun",IF(H261="","RD",IF(INDEX(Attendance!$O:$O,MATCH($B260&amp;H$7,Attendance!$N:$N,0))&lt;"1200","RM","RN")),IF(H261="",IF(H$7="","",IF(INDEX(Attendance!$I:$I,MATCH($B260&amp;H$7,Attendance!$N:$N,0))="ABS","AB","UL")),IF(INDEX(Attendance!$O:$O,MATCH($B260&amp;H$7,Attendance!$N:$N,0))&lt;"1200","M","N")))),"")</f>
        <v/>
      </c>
      <c r="I260" s="83" t="str" cm="1">
        <f t="array" ref="I260">_xlfn.IFNA(IF(OR(VALUE(I$7&amp;$C$3)=PH),IF(I261="","PH",IF(INDEX(Attendance!$O:$O,MATCH($B260&amp;I$7,Attendance!$N:$N,0))&lt;"1200","PM","PN")),IF(I$6="Sun",IF(I261="","RD",IF(INDEX(Attendance!$O:$O,MATCH($B260&amp;I$7,Attendance!$N:$N,0))&lt;"1200","RM","RN")),IF(I261="",IF(I$7="","",IF(INDEX(Attendance!$I:$I,MATCH($B260&amp;I$7,Attendance!$N:$N,0))="ABS","AB","UL")),IF(INDEX(Attendance!$O:$O,MATCH($B260&amp;I$7,Attendance!$N:$N,0))&lt;"1200","M","N")))),"")</f>
        <v/>
      </c>
      <c r="J260" s="83" t="str" cm="1">
        <f t="array" ref="J260">_xlfn.IFNA(IF(OR(VALUE(J$7&amp;$C$3)=PH),IF(J261="","PH",IF(INDEX(Attendance!$O:$O,MATCH($B260&amp;J$7,Attendance!$N:$N,0))&lt;"1200","PM","PN")),IF(J$6="Sun",IF(J261="","RD",IF(INDEX(Attendance!$O:$O,MATCH($B260&amp;J$7,Attendance!$N:$N,0))&lt;"1200","RM","RN")),IF(J261="",IF(J$7="","",IF(INDEX(Attendance!$I:$I,MATCH($B260&amp;J$7,Attendance!$N:$N,0))="ABS","AB","UL")),IF(INDEX(Attendance!$O:$O,MATCH($B260&amp;J$7,Attendance!$N:$N,0))&lt;"1200","M","N")))),"")</f>
        <v/>
      </c>
      <c r="K260" s="83" t="str" cm="1">
        <f t="array" ref="K260">_xlfn.IFNA(IF(OR(VALUE(K$7&amp;$C$3)=PH),IF(K261="","PH",IF(INDEX(Attendance!$O:$O,MATCH($B260&amp;K$7,Attendance!$N:$N,0))&lt;"1200","PM","PN")),IF(K$6="Sun",IF(K261="","RD",IF(INDEX(Attendance!$O:$O,MATCH($B260&amp;K$7,Attendance!$N:$N,0))&lt;"1200","RM","RN")),IF(K261="",IF(K$7="","",IF(INDEX(Attendance!$I:$I,MATCH($B260&amp;K$7,Attendance!$N:$N,0))="ABS","AB","UL")),IF(INDEX(Attendance!$O:$O,MATCH($B260&amp;K$7,Attendance!$N:$N,0))&lt;"1200","M","N")))),"")</f>
        <v/>
      </c>
      <c r="L260" s="83" t="str" cm="1">
        <f t="array" ref="L260">_xlfn.IFNA(IF(OR(VALUE(L$7&amp;$C$3)=PH),IF(L261="","PH",IF(INDEX(Attendance!$O:$O,MATCH($B260&amp;L$7,Attendance!$N:$N,0))&lt;"1200","PM","PN")),IF(L$6="Sun",IF(L261="","RD",IF(INDEX(Attendance!$O:$O,MATCH($B260&amp;L$7,Attendance!$N:$N,0))&lt;"1200","RM","RN")),IF(L261="",IF(L$7="","",IF(INDEX(Attendance!$I:$I,MATCH($B260&amp;L$7,Attendance!$N:$N,0))="ABS","AB","UL")),IF(INDEX(Attendance!$O:$O,MATCH($B260&amp;L$7,Attendance!$N:$N,0))&lt;"1200","M","N")))),"")</f>
        <v>RD</v>
      </c>
      <c r="M260" s="83" t="str" cm="1">
        <f t="array" ref="M260">_xlfn.IFNA(IF(OR(VALUE(M$7&amp;$C$3)=PH),IF(M261="","PH",IF(INDEX(Attendance!$O:$O,MATCH($B260&amp;M$7,Attendance!$N:$N,0))&lt;"1200","PM","PN")),IF(M$6="Sun",IF(M261="","RD",IF(INDEX(Attendance!$O:$O,MATCH($B260&amp;M$7,Attendance!$N:$N,0))&lt;"1200","RM","RN")),IF(M261="",IF(M$7="","",IF(INDEX(Attendance!$I:$I,MATCH($B260&amp;M$7,Attendance!$N:$N,0))="ABS","AB","UL")),IF(INDEX(Attendance!$O:$O,MATCH($B260&amp;M$7,Attendance!$N:$N,0))&lt;"1200","M","N")))),"")</f>
        <v/>
      </c>
      <c r="N260" s="83" t="str" cm="1">
        <f t="array" ref="N260">_xlfn.IFNA(IF(OR(VALUE(N$7&amp;$C$3)=PH),IF(N261="","PH",IF(INDEX(Attendance!$O:$O,MATCH($B260&amp;N$7,Attendance!$N:$N,0))&lt;"1200","PM","PN")),IF(N$6="Sun",IF(N261="","RD",IF(INDEX(Attendance!$O:$O,MATCH($B260&amp;N$7,Attendance!$N:$N,0))&lt;"1200","RM","RN")),IF(N261="",IF(N$7="","",IF(INDEX(Attendance!$I:$I,MATCH($B260&amp;N$7,Attendance!$N:$N,0))="ABS","AB","UL")),IF(INDEX(Attendance!$O:$O,MATCH($B260&amp;N$7,Attendance!$N:$N,0))&lt;"1200","M","N")))),"")</f>
        <v/>
      </c>
      <c r="O260" s="83" t="str" cm="1">
        <f t="array" ref="O260">_xlfn.IFNA(IF(OR(VALUE(O$7&amp;$C$3)=PH),IF(O261="","PH",IF(INDEX(Attendance!$O:$O,MATCH($B260&amp;O$7,Attendance!$N:$N,0))&lt;"1200","PM","PN")),IF(O$6="Sun",IF(O261="","RD",IF(INDEX(Attendance!$O:$O,MATCH($B260&amp;O$7,Attendance!$N:$N,0))&lt;"1200","RM","RN")),IF(O261="",IF(O$7="","",IF(INDEX(Attendance!$I:$I,MATCH($B260&amp;O$7,Attendance!$N:$N,0))="ABS","AB","UL")),IF(INDEX(Attendance!$O:$O,MATCH($B260&amp;O$7,Attendance!$N:$N,0))&lt;"1200","M","N")))),"")</f>
        <v/>
      </c>
      <c r="P260" s="83" t="str" cm="1">
        <f t="array" ref="P260">_xlfn.IFNA(IF(OR(VALUE(P$7&amp;$C$3)=PH),IF(P261="","PH",IF(INDEX(Attendance!$O:$O,MATCH($B260&amp;P$7,Attendance!$N:$N,0))&lt;"1200","PM","PN")),IF(P$6="Sun",IF(P261="","RD",IF(INDEX(Attendance!$O:$O,MATCH($B260&amp;P$7,Attendance!$N:$N,0))&lt;"1200","RM","RN")),IF(P261="",IF(P$7="","",IF(INDEX(Attendance!$I:$I,MATCH($B260&amp;P$7,Attendance!$N:$N,0))="ABS","AB","UL")),IF(INDEX(Attendance!$O:$O,MATCH($B260&amp;P$7,Attendance!$N:$N,0))&lt;"1200","M","N")))),"")</f>
        <v/>
      </c>
      <c r="Q260" s="83" t="str" cm="1">
        <f t="array" ref="Q260">_xlfn.IFNA(IF(OR(VALUE(Q$7&amp;$C$3)=PH),IF(Q261="","PH",IF(INDEX(Attendance!$O:$O,MATCH($B260&amp;Q$7,Attendance!$N:$N,0))&lt;"1200","PM","PN")),IF(Q$6="Sun",IF(Q261="","RD",IF(INDEX(Attendance!$O:$O,MATCH($B260&amp;Q$7,Attendance!$N:$N,0))&lt;"1200","RM","RN")),IF(Q261="",IF(Q$7="","",IF(INDEX(Attendance!$I:$I,MATCH($B260&amp;Q$7,Attendance!$N:$N,0))="ABS","AB","UL")),IF(INDEX(Attendance!$O:$O,MATCH($B260&amp;Q$7,Attendance!$N:$N,0))&lt;"1200","M","N")))),"")</f>
        <v>PH</v>
      </c>
      <c r="R260" s="83" t="str" cm="1">
        <f t="array" ref="R260">_xlfn.IFNA(IF(OR(VALUE(R$7&amp;$C$3)=PH),IF(R261="","PH",IF(INDEX(Attendance!$O:$O,MATCH($B260&amp;R$7,Attendance!$N:$N,0))&lt;"1200","PM","PN")),IF(R$6="Sun",IF(R261="","RD",IF(INDEX(Attendance!$O:$O,MATCH($B260&amp;R$7,Attendance!$N:$N,0))&lt;"1200","RM","RN")),IF(R261="",IF(R$7="","",IF(INDEX(Attendance!$I:$I,MATCH($B260&amp;R$7,Attendance!$N:$N,0))="ABS","AB","UL")),IF(INDEX(Attendance!$O:$O,MATCH($B260&amp;R$7,Attendance!$N:$N,0))&lt;"1200","M","N")))),"")</f>
        <v>PH</v>
      </c>
      <c r="S260" s="83" t="str" cm="1">
        <f t="array" ref="S260">_xlfn.IFNA(IF(OR(VALUE(S$7&amp;$C$3)=PH),IF(S261="","PH",IF(INDEX(Attendance!$O:$O,MATCH($B260&amp;S$7,Attendance!$N:$N,0))&lt;"1200","PM","PN")),IF(S$6="Sun",IF(S261="","RD",IF(INDEX(Attendance!$O:$O,MATCH($B260&amp;S$7,Attendance!$N:$N,0))&lt;"1200","RM","RN")),IF(S261="",IF(S$7="","",IF(INDEX(Attendance!$I:$I,MATCH($B260&amp;S$7,Attendance!$N:$N,0))="ABS","AB","UL")),IF(INDEX(Attendance!$O:$O,MATCH($B260&amp;S$7,Attendance!$N:$N,0))&lt;"1200","M","N")))),"")</f>
        <v>RD</v>
      </c>
      <c r="T260" s="83" t="str" cm="1">
        <f t="array" ref="T260">_xlfn.IFNA(IF(OR(VALUE(T$7&amp;$C$3)=PH),IF(T261="","PH",IF(INDEX(Attendance!$O:$O,MATCH($B260&amp;T$7,Attendance!$N:$N,0))&lt;"1200","PM","PN")),IF(T$6="Sun",IF(T261="","RD",IF(INDEX(Attendance!$O:$O,MATCH($B260&amp;T$7,Attendance!$N:$N,0))&lt;"1200","RM","RN")),IF(T261="",IF(T$7="","",IF(INDEX(Attendance!$I:$I,MATCH($B260&amp;T$7,Attendance!$N:$N,0))="ABS","AB","UL")),IF(INDEX(Attendance!$O:$O,MATCH($B260&amp;T$7,Attendance!$N:$N,0))&lt;"1200","M","N")))),"")</f>
        <v/>
      </c>
      <c r="U260" s="83" t="str" cm="1">
        <f t="array" ref="U260">_xlfn.IFNA(IF(OR(VALUE(U$7&amp;$C$3)=PH),IF(U261="","PH",IF(INDEX(Attendance!$O:$O,MATCH($B260&amp;U$7,Attendance!$N:$N,0))&lt;"1200","PM","PN")),IF(U$6="Sun",IF(U261="","RD",IF(INDEX(Attendance!$O:$O,MATCH($B260&amp;U$7,Attendance!$N:$N,0))&lt;"1200","RM","RN")),IF(U261="",IF(U$7="","",IF(INDEX(Attendance!$I:$I,MATCH($B260&amp;U$7,Attendance!$N:$N,0))="ABS","AB","UL")),IF(INDEX(Attendance!$O:$O,MATCH($B260&amp;U$7,Attendance!$N:$N,0))&lt;"1200","M","N")))),"")</f>
        <v/>
      </c>
      <c r="V260" s="83" t="str" cm="1">
        <f t="array" ref="V260">_xlfn.IFNA(IF(OR(VALUE(V$7&amp;$C$3)=PH),IF(V261="","PH",IF(INDEX(Attendance!$O:$O,MATCH($B260&amp;V$7,Attendance!$N:$N,0))&lt;"1200","PM","PN")),IF(V$6="Sun",IF(V261="","RD",IF(INDEX(Attendance!$O:$O,MATCH($B260&amp;V$7,Attendance!$N:$N,0))&lt;"1200","RM","RN")),IF(V261="",IF(V$7="","",IF(INDEX(Attendance!$I:$I,MATCH($B260&amp;V$7,Attendance!$N:$N,0))="ABS","AB","UL")),IF(INDEX(Attendance!$O:$O,MATCH($B260&amp;V$7,Attendance!$N:$N,0))&lt;"1200","M","N")))),"")</f>
        <v/>
      </c>
      <c r="W260" s="83" t="str" cm="1">
        <f t="array" ref="W260">_xlfn.IFNA(IF(OR(VALUE(W$7&amp;$C$3)=PH),IF(W261="","PH",IF(INDEX(Attendance!$O:$O,MATCH($B260&amp;W$7,Attendance!$N:$N,0))&lt;"1200","PM","PN")),IF(W$6="Sun",IF(W261="","RD",IF(INDEX(Attendance!$O:$O,MATCH($B260&amp;W$7,Attendance!$N:$N,0))&lt;"1200","RM","RN")),IF(W261="",IF(W$7="","",IF(INDEX(Attendance!$I:$I,MATCH($B260&amp;W$7,Attendance!$N:$N,0))="ABS","AB","UL")),IF(INDEX(Attendance!$O:$O,MATCH($B260&amp;W$7,Attendance!$N:$N,0))&lt;"1200","M","N")))),"")</f>
        <v/>
      </c>
      <c r="X260" s="83" t="str" cm="1">
        <f t="array" ref="X260">_xlfn.IFNA(IF(OR(VALUE(X$7&amp;$C$3)=PH),IF(X261="","PH",IF(INDEX(Attendance!$O:$O,MATCH($B260&amp;X$7,Attendance!$N:$N,0))&lt;"1200","PM","PN")),IF(X$6="Sun",IF(X261="","RD",IF(INDEX(Attendance!$O:$O,MATCH($B260&amp;X$7,Attendance!$N:$N,0))&lt;"1200","RM","RN")),IF(X261="",IF(X$7="","",IF(INDEX(Attendance!$I:$I,MATCH($B260&amp;X$7,Attendance!$N:$N,0))="ABS","AB","UL")),IF(INDEX(Attendance!$O:$O,MATCH($B260&amp;X$7,Attendance!$N:$N,0))&lt;"1200","M","N")))),"")</f>
        <v/>
      </c>
      <c r="Y260" s="83" t="str" cm="1">
        <f t="array" ref="Y260">_xlfn.IFNA(IF(OR(VALUE(Y$7&amp;$C$3)=PH),IF(Y261="","PH",IF(INDEX(Attendance!$O:$O,MATCH($B260&amp;Y$7,Attendance!$N:$N,0))&lt;"1200","PM","PN")),IF(Y$6="Sun",IF(Y261="","RD",IF(INDEX(Attendance!$O:$O,MATCH($B260&amp;Y$7,Attendance!$N:$N,0))&lt;"1200","RM","RN")),IF(Y261="",IF(Y$7="","",IF(INDEX(Attendance!$I:$I,MATCH($B260&amp;Y$7,Attendance!$N:$N,0))="ABS","AB","UL")),IF(INDEX(Attendance!$O:$O,MATCH($B260&amp;Y$7,Attendance!$N:$N,0))&lt;"1200","M","N")))),"")</f>
        <v/>
      </c>
      <c r="Z260" s="83" t="str" cm="1">
        <f t="array" ref="Z260">_xlfn.IFNA(IF(OR(VALUE(Z$7&amp;$C$3)=PH),IF(Z261="","PH",IF(INDEX(Attendance!$O:$O,MATCH($B260&amp;Z$7,Attendance!$N:$N,0))&lt;"1200","PM","PN")),IF(Z$6="Sun",IF(Z261="","RD",IF(INDEX(Attendance!$O:$O,MATCH($B260&amp;Z$7,Attendance!$N:$N,0))&lt;"1200","RM","RN")),IF(Z261="",IF(Z$7="","",IF(INDEX(Attendance!$I:$I,MATCH($B260&amp;Z$7,Attendance!$N:$N,0))="ABS","AB","UL")),IF(INDEX(Attendance!$O:$O,MATCH($B260&amp;Z$7,Attendance!$N:$N,0))&lt;"1200","M","N")))),"")</f>
        <v>RD</v>
      </c>
      <c r="AA260" s="83" t="str" cm="1">
        <f t="array" ref="AA260">_xlfn.IFNA(IF(OR(VALUE(AA$7&amp;$C$3)=PH),IF(AA261="","PH",IF(INDEX(Attendance!$O:$O,MATCH($B260&amp;AA$7,Attendance!$N:$N,0))&lt;"1200","PM","PN")),IF(AA$6="Sun",IF(AA261="","RD",IF(INDEX(Attendance!$O:$O,MATCH($B260&amp;AA$7,Attendance!$N:$N,0))&lt;"1200","RM","RN")),IF(AA261="",IF(AA$7="","",IF(INDEX(Attendance!$I:$I,MATCH($B260&amp;AA$7,Attendance!$N:$N,0))="ABS","AB","UL")),IF(INDEX(Attendance!$O:$O,MATCH($B260&amp;AA$7,Attendance!$N:$N,0))&lt;"1200","M","N")))),"")</f>
        <v/>
      </c>
      <c r="AB260" s="83" t="str" cm="1">
        <f t="array" ref="AB260">_xlfn.IFNA(IF(OR(VALUE(AB$7&amp;$C$3)=PH),IF(AB261="","PH",IF(INDEX(Attendance!$O:$O,MATCH($B260&amp;AB$7,Attendance!$N:$N,0))&lt;"1200","PM","PN")),IF(AB$6="Sun",IF(AB261="","RD",IF(INDEX(Attendance!$O:$O,MATCH($B260&amp;AB$7,Attendance!$N:$N,0))&lt;"1200","RM","RN")),IF(AB261="",IF(AB$7="","",IF(INDEX(Attendance!$I:$I,MATCH($B260&amp;AB$7,Attendance!$N:$N,0))="ABS","AB","UL")),IF(INDEX(Attendance!$O:$O,MATCH($B260&amp;AB$7,Attendance!$N:$N,0))&lt;"1200","M","N")))),"")</f>
        <v/>
      </c>
      <c r="AC260" s="83" t="str" cm="1">
        <f t="array" ref="AC260">_xlfn.IFNA(IF(OR(VALUE(AC$7&amp;$C$3)=PH),IF(AC261="","PH",IF(INDEX(Attendance!$O:$O,MATCH($B260&amp;AC$7,Attendance!$N:$N,0))&lt;"1200","PM","PN")),IF(AC$6="Sun",IF(AC261="","RD",IF(INDEX(Attendance!$O:$O,MATCH($B260&amp;AC$7,Attendance!$N:$N,0))&lt;"1200","RM","RN")),IF(AC261="",IF(AC$7="","",IF(INDEX(Attendance!$I:$I,MATCH($B260&amp;AC$7,Attendance!$N:$N,0))="ABS","AB","UL")),IF(INDEX(Attendance!$O:$O,MATCH($B260&amp;AC$7,Attendance!$N:$N,0))&lt;"1200","M","N")))),"")</f>
        <v/>
      </c>
      <c r="AD260" s="83" t="str" cm="1">
        <f t="array" ref="AD260">_xlfn.IFNA(IF(OR(VALUE(AD$7&amp;$C$3)=PH),IF(AD261="","PH",IF(INDEX(Attendance!$O:$O,MATCH($B260&amp;AD$7,Attendance!$N:$N,0))&lt;"1200","PM","PN")),IF(AD$6="Sun",IF(AD261="","RD",IF(INDEX(Attendance!$O:$O,MATCH($B260&amp;AD$7,Attendance!$N:$N,0))&lt;"1200","RM","RN")),IF(AD261="",IF(AD$7="","",IF(INDEX(Attendance!$I:$I,MATCH($B260&amp;AD$7,Attendance!$N:$N,0))="ABS","AB","UL")),IF(INDEX(Attendance!$O:$O,MATCH($B260&amp;AD$7,Attendance!$N:$N,0))&lt;"1200","M","N")))),"")</f>
        <v/>
      </c>
      <c r="AE260" s="83" t="str" cm="1">
        <f t="array" ref="AE260">_xlfn.IFNA(IF(OR(VALUE(AE$7&amp;$C$3)=PH),IF(AE261="","PH",IF(INDEX(Attendance!$O:$O,MATCH($B260&amp;AE$7,Attendance!$N:$N,0))&lt;"1200","PM","PN")),IF(AE$6="Sun",IF(AE261="","RD",IF(INDEX(Attendance!$O:$O,MATCH($B260&amp;AE$7,Attendance!$N:$N,0))&lt;"1200","RM","RN")),IF(AE261="",IF(AE$7="","",IF(INDEX(Attendance!$I:$I,MATCH($B260&amp;AE$7,Attendance!$N:$N,0))="ABS","AB","UL")),IF(INDEX(Attendance!$O:$O,MATCH($B260&amp;AE$7,Attendance!$N:$N,0))&lt;"1200","M","N")))),"")</f>
        <v/>
      </c>
      <c r="AF260" s="83" t="str" cm="1">
        <f t="array" ref="AF260">_xlfn.IFNA(IF(OR(VALUE(AF$7&amp;$C$3)=PH),IF(AF261="","PH",IF(INDEX(Attendance!$O:$O,MATCH($B260&amp;AF$7,Attendance!$N:$N,0))&lt;"1200","PM","PN")),IF(AF$6="Sun",IF(AF261="","RD",IF(INDEX(Attendance!$O:$O,MATCH($B260&amp;AF$7,Attendance!$N:$N,0))&lt;"1200","RM","RN")),IF(AF261="",IF(AF$7="","",IF(INDEX(Attendance!$I:$I,MATCH($B260&amp;AF$7,Attendance!$N:$N,0))="ABS","AB","UL")),IF(INDEX(Attendance!$O:$O,MATCH($B260&amp;AF$7,Attendance!$N:$N,0))&lt;"1200","M","N")))),"")</f>
        <v/>
      </c>
      <c r="AG260" s="83" t="str" cm="1">
        <f t="array" ref="AG260">_xlfn.IFNA(IF(OR(VALUE(AG$7&amp;$C$3)=PH),IF(AG261="","PH",IF(INDEX(Attendance!$O:$O,MATCH($B260&amp;AG$7,Attendance!$N:$N,0))&lt;"1200","PM","PN")),IF(AG$6="Sun",IF(AG261="","RD",IF(INDEX(Attendance!$O:$O,MATCH($B260&amp;AG$7,Attendance!$N:$N,0))&lt;"1200","RM","RN")),IF(AG261="",IF(AG$7="","",IF(INDEX(Attendance!$I:$I,MATCH($B260&amp;AG$7,Attendance!$N:$N,0))="ABS","AB","UL")),IF(INDEX(Attendance!$O:$O,MATCH($B260&amp;AG$7,Attendance!$N:$N,0))&lt;"1200","M","N")))),"")</f>
        <v>RD</v>
      </c>
      <c r="AH260" s="83" t="str" cm="1">
        <f t="array" ref="AH260">_xlfn.IFNA(IF(OR(VALUE(AH$7&amp;$C$3)=PH),IF(AH261="","PH",IF(INDEX(Attendance!$O:$O,MATCH($B260&amp;AH$7,Attendance!$N:$N,0))&lt;"1200","PM","PN")),IF(AH$6="Sun",IF(AH261="","RD",IF(INDEX(Attendance!$O:$O,MATCH($B260&amp;AH$7,Attendance!$N:$N,0))&lt;"1200","RM","RN")),IF(AH261="",IF(AH$7="","",IF(INDEX(Attendance!$I:$I,MATCH($B260&amp;AH$7,Attendance!$N:$N,0))="ABS","AB","UL")),IF(INDEX(Attendance!$O:$O,MATCH($B260&amp;AH$7,Attendance!$N:$N,0))&lt;"1200","M","N")))),"")</f>
        <v/>
      </c>
      <c r="AI260" s="83" t="str" cm="1">
        <f t="array" ref="AI260">_xlfn.IFNA(IF(OR(VALUE(AI$7&amp;$C$3)=PH),IF(AI261="","PH",IF(INDEX(Attendance!$O:$O,MATCH($B260&amp;AI$7,Attendance!$N:$N,0))&lt;"1200","PM","PN")),IF(AI$6="Sun",IF(AI261="","RD",IF(INDEX(Attendance!$O:$O,MATCH($B260&amp;AI$7,Attendance!$N:$N,0))&lt;"1200","RM","RN")),IF(AI261="",IF(AI$7="","",IF(INDEX(Attendance!$I:$I,MATCH($B260&amp;AI$7,Attendance!$N:$N,0))="ABS","AB","UL")),IF(INDEX(Attendance!$O:$O,MATCH($B260&amp;AI$7,Attendance!$N:$N,0))&lt;"1200","M","N")))),"")</f>
        <v/>
      </c>
      <c r="AJ260" s="83" t="str" cm="1">
        <f t="array" ref="AJ260">_xlfn.IFNA(IF(OR(VALUE(AJ$7&amp;$C$3)=PH),IF(AJ261="","PH",IF(INDEX(Attendance!$O:$O,MATCH($B260&amp;AJ$7,Attendance!$N:$N,0))&lt;"1200","PM","PN")),IF(AJ$6="Sun",IF(AJ261="","RD",IF(INDEX(Attendance!$O:$O,MATCH($B260&amp;AJ$7,Attendance!$N:$N,0))&lt;"1200","RM","RN")),IF(AJ261="",IF(AJ$7="","",IF(INDEX(Attendance!$I:$I,MATCH($B260&amp;AJ$7,Attendance!$N:$N,0))="ABS","AB","UL")),IF(INDEX(Attendance!$O:$O,MATCH($B260&amp;AJ$7,Attendance!$N:$N,0))&lt;"1200","M","N")))),"")</f>
        <v/>
      </c>
      <c r="AK260" s="258">
        <f>SUM(SUMIF(F260:AJ260,{"M","N","A"},F261:AJ261))</f>
        <v>0</v>
      </c>
      <c r="AL260" s="187">
        <f>SUM(SUMIF(F260:AJ260,{"M","N"},F262:AJ262),SUMIF(F260:AJ260,{"OM","ON"},F261:AJ261))</f>
        <v>0</v>
      </c>
      <c r="AM260" s="187">
        <f>SUM(SUMIF(F260:AJ260,{"PM","PN","RM","RN"},F261:AJ261))</f>
        <v>0</v>
      </c>
      <c r="AN260" s="187">
        <f>SUM(SUMIF(F260:AJ260,{"PM","PN"},F262:AJ262))</f>
        <v>0</v>
      </c>
      <c r="AO260" s="261">
        <f>SUM(F265:AJ265)</f>
        <v>0</v>
      </c>
      <c r="AP260" s="264">
        <f>SUM(F264:AJ264)</f>
        <v>0</v>
      </c>
      <c r="AQ260" s="188">
        <f>IF(D264="",0,SUM(COUNTIFS(F260:AJ260,{"M","N","A","OM","ON","OA","PM","PN","PA","RM","RN","RA"})))</f>
        <v>0</v>
      </c>
      <c r="AR260" s="74">
        <f>COUNTIF(F260:AJ260,"AL")</f>
        <v>0</v>
      </c>
      <c r="AS260" s="74">
        <f>COUNTIF(F260:AJ260,"MC")</f>
        <v>0</v>
      </c>
      <c r="AT260" s="74">
        <f>COUNTIF(F260:AJ260,"PH")+COUNTIF(F260:AJ260,"RPH")</f>
        <v>2</v>
      </c>
      <c r="AU260" s="255">
        <f t="shared" ref="AU260" si="48">_xlfn.IFNA(IF($B260="",0,AK260*$AK$5+SUM(AL265:AN265)+SUM(AO260:AP265)+SUM(AQ265:AT265)),"")</f>
        <v>0</v>
      </c>
    </row>
    <row r="261" spans="1:47" s="213" customFormat="1" ht="33" customHeight="1" x14ac:dyDescent="0.35">
      <c r="A261" s="189"/>
      <c r="B261" s="184"/>
      <c r="C261" s="190" t="str">
        <f>_xlfn.IFNA(INDEX(Masterlist!D:D,MATCH(B260,Masterlist!B:B,0)),"")</f>
        <v/>
      </c>
      <c r="D261" s="88"/>
      <c r="E261" s="191" t="s">
        <v>174</v>
      </c>
      <c r="F261" s="192" t="str">
        <f>IFERROR(IF(F$6="Sun",INDEX(Attendance!$R:$R,MATCH($B260&amp;F$7,Attendance!$N:$N,0)),IF(INDEX(Attendance!$R:$R,MATCH($B260&amp;F$7,Attendance!$N:$N,0))="","",IF(INDEX(Attendance!$R:$R,MATCH($B260&amp;F$7,Attendance!$N:$N,0))&gt;8,8,INDEX(Attendance!$R:$R,MATCH($B260&amp;F$7,Attendance!$N:$N,0))))),"")</f>
        <v/>
      </c>
      <c r="G261" s="192" t="str">
        <f>IFERROR(IF(G$6="Sun",INDEX(Attendance!$R:$R,MATCH($B260&amp;G$7,Attendance!$N:$N,0)),IF(INDEX(Attendance!$R:$R,MATCH($B260&amp;G$7,Attendance!$N:$N,0))="","",IF(INDEX(Attendance!$R:$R,MATCH($B260&amp;G$7,Attendance!$N:$N,0))&gt;8,8,INDEX(Attendance!$R:$R,MATCH($B260&amp;G$7,Attendance!$N:$N,0))))),"")</f>
        <v/>
      </c>
      <c r="H261" s="192" t="str">
        <f>IFERROR(IF(H$6="Sun",INDEX(Attendance!$R:$R,MATCH($B260&amp;H$7,Attendance!$N:$N,0)),IF(INDEX(Attendance!$R:$R,MATCH($B260&amp;H$7,Attendance!$N:$N,0))="","",IF(INDEX(Attendance!$R:$R,MATCH($B260&amp;H$7,Attendance!$N:$N,0))&gt;8,8,INDEX(Attendance!$R:$R,MATCH($B260&amp;H$7,Attendance!$N:$N,0))))),"")</f>
        <v/>
      </c>
      <c r="I261" s="192" t="str">
        <f>IFERROR(IF(I$6="Sun",INDEX(Attendance!$R:$R,MATCH($B260&amp;I$7,Attendance!$N:$N,0)),IF(INDEX(Attendance!$R:$R,MATCH($B260&amp;I$7,Attendance!$N:$N,0))="","",IF(INDEX(Attendance!$R:$R,MATCH($B260&amp;I$7,Attendance!$N:$N,0))&gt;8,8,INDEX(Attendance!$R:$R,MATCH($B260&amp;I$7,Attendance!$N:$N,0))))),"")</f>
        <v/>
      </c>
      <c r="J261" s="192" t="str">
        <f>IFERROR(IF(J$6="Sun",INDEX(Attendance!$R:$R,MATCH($B260&amp;J$7,Attendance!$N:$N,0)),IF(INDEX(Attendance!$R:$R,MATCH($B260&amp;J$7,Attendance!$N:$N,0))="","",IF(INDEX(Attendance!$R:$R,MATCH($B260&amp;J$7,Attendance!$N:$N,0))&gt;8,8,INDEX(Attendance!$R:$R,MATCH($B260&amp;J$7,Attendance!$N:$N,0))))),"")</f>
        <v/>
      </c>
      <c r="K261" s="192" t="str">
        <f>IFERROR(IF(K$6="Sun",INDEX(Attendance!$R:$R,MATCH($B260&amp;K$7,Attendance!$N:$N,0)),IF(INDEX(Attendance!$R:$R,MATCH($B260&amp;K$7,Attendance!$N:$N,0))="","",IF(INDEX(Attendance!$R:$R,MATCH($B260&amp;K$7,Attendance!$N:$N,0))&gt;8,8,INDEX(Attendance!$R:$R,MATCH($B260&amp;K$7,Attendance!$N:$N,0))))),"")</f>
        <v/>
      </c>
      <c r="L261" s="192" t="str">
        <f>IFERROR(IF(L$6="Sun",INDEX(Attendance!$R:$R,MATCH($B260&amp;L$7,Attendance!$N:$N,0)),IF(INDEX(Attendance!$R:$R,MATCH($B260&amp;L$7,Attendance!$N:$N,0))="","",IF(INDEX(Attendance!$R:$R,MATCH($B260&amp;L$7,Attendance!$N:$N,0))&gt;8,8,INDEX(Attendance!$R:$R,MATCH($B260&amp;L$7,Attendance!$N:$N,0))))),"")</f>
        <v/>
      </c>
      <c r="M261" s="192" t="str">
        <f>IFERROR(IF(M$6="Sun",INDEX(Attendance!$R:$R,MATCH($B260&amp;M$7,Attendance!$N:$N,0)),IF(INDEX(Attendance!$R:$R,MATCH($B260&amp;M$7,Attendance!$N:$N,0))="","",IF(INDEX(Attendance!$R:$R,MATCH($B260&amp;M$7,Attendance!$N:$N,0))&gt;8,8,INDEX(Attendance!$R:$R,MATCH($B260&amp;M$7,Attendance!$N:$N,0))))),"")</f>
        <v/>
      </c>
      <c r="N261" s="192" t="str">
        <f>IFERROR(IF(N$6="Sun",INDEX(Attendance!$R:$R,MATCH($B260&amp;N$7,Attendance!$N:$N,0)),IF(INDEX(Attendance!$R:$R,MATCH($B260&amp;N$7,Attendance!$N:$N,0))="","",IF(INDEX(Attendance!$R:$R,MATCH($B260&amp;N$7,Attendance!$N:$N,0))&gt;8,8,INDEX(Attendance!$R:$R,MATCH($B260&amp;N$7,Attendance!$N:$N,0))))),"")</f>
        <v/>
      </c>
      <c r="O261" s="192" t="str">
        <f>IFERROR(IF(O$6="Sun",INDEX(Attendance!$R:$R,MATCH($B260&amp;O$7,Attendance!$N:$N,0)),IF(INDEX(Attendance!$R:$R,MATCH($B260&amp;O$7,Attendance!$N:$N,0))="","",IF(INDEX(Attendance!$R:$R,MATCH($B260&amp;O$7,Attendance!$N:$N,0))&gt;8,8,INDEX(Attendance!$R:$R,MATCH($B260&amp;O$7,Attendance!$N:$N,0))))),"")</f>
        <v/>
      </c>
      <c r="P261" s="192" t="str">
        <f>IFERROR(IF(P$6="Sun",INDEX(Attendance!$R:$R,MATCH($B260&amp;P$7,Attendance!$N:$N,0)),IF(INDEX(Attendance!$R:$R,MATCH($B260&amp;P$7,Attendance!$N:$N,0))="","",IF(INDEX(Attendance!$R:$R,MATCH($B260&amp;P$7,Attendance!$N:$N,0))&gt;8,8,INDEX(Attendance!$R:$R,MATCH($B260&amp;P$7,Attendance!$N:$N,0))))),"")</f>
        <v/>
      </c>
      <c r="Q261" s="192" t="str">
        <f>IFERROR(IF(Q$6="Sun",INDEX(Attendance!$R:$R,MATCH($B260&amp;Q$7,Attendance!$N:$N,0)),IF(INDEX(Attendance!$R:$R,MATCH($B260&amp;Q$7,Attendance!$N:$N,0))="","",IF(INDEX(Attendance!$R:$R,MATCH($B260&amp;Q$7,Attendance!$N:$N,0))&gt;8,8,INDEX(Attendance!$R:$R,MATCH($B260&amp;Q$7,Attendance!$N:$N,0))))),"")</f>
        <v/>
      </c>
      <c r="R261" s="192" t="str">
        <f>IFERROR(IF(R$6="Sun",INDEX(Attendance!$R:$R,MATCH($B260&amp;R$7,Attendance!$N:$N,0)),IF(INDEX(Attendance!$R:$R,MATCH($B260&amp;R$7,Attendance!$N:$N,0))="","",IF(INDEX(Attendance!$R:$R,MATCH($B260&amp;R$7,Attendance!$N:$N,0))&gt;8,8,INDEX(Attendance!$R:$R,MATCH($B260&amp;R$7,Attendance!$N:$N,0))))),"")</f>
        <v/>
      </c>
      <c r="S261" s="192" t="str">
        <f>IFERROR(IF(S$6="Sun",INDEX(Attendance!$R:$R,MATCH($B260&amp;S$7,Attendance!$N:$N,0)),IF(INDEX(Attendance!$R:$R,MATCH($B260&amp;S$7,Attendance!$N:$N,0))="","",IF(INDEX(Attendance!$R:$R,MATCH($B260&amp;S$7,Attendance!$N:$N,0))&gt;8,8,INDEX(Attendance!$R:$R,MATCH($B260&amp;S$7,Attendance!$N:$N,0))))),"")</f>
        <v/>
      </c>
      <c r="T261" s="192" t="str">
        <f>IFERROR(IF(T$6="Sun",INDEX(Attendance!$R:$R,MATCH($B260&amp;T$7,Attendance!$N:$N,0)),IF(INDEX(Attendance!$R:$R,MATCH($B260&amp;T$7,Attendance!$N:$N,0))="","",IF(INDEX(Attendance!$R:$R,MATCH($B260&amp;T$7,Attendance!$N:$N,0))&gt;8,8,INDEX(Attendance!$R:$R,MATCH($B260&amp;T$7,Attendance!$N:$N,0))))),"")</f>
        <v/>
      </c>
      <c r="U261" s="192" t="str">
        <f>IFERROR(IF(U$6="Sun",INDEX(Attendance!$R:$R,MATCH($B260&amp;U$7,Attendance!$N:$N,0)),IF(INDEX(Attendance!$R:$R,MATCH($B260&amp;U$7,Attendance!$N:$N,0))="","",IF(INDEX(Attendance!$R:$R,MATCH($B260&amp;U$7,Attendance!$N:$N,0))&gt;8,8,INDEX(Attendance!$R:$R,MATCH($B260&amp;U$7,Attendance!$N:$N,0))))),"")</f>
        <v/>
      </c>
      <c r="V261" s="192" t="str">
        <f>IFERROR(IF(V$6="Sun",INDEX(Attendance!$R:$R,MATCH($B260&amp;V$7,Attendance!$N:$N,0)),IF(INDEX(Attendance!$R:$R,MATCH($B260&amp;V$7,Attendance!$N:$N,0))="","",IF(INDEX(Attendance!$R:$R,MATCH($B260&amp;V$7,Attendance!$N:$N,0))&gt;8,8,INDEX(Attendance!$R:$R,MATCH($B260&amp;V$7,Attendance!$N:$N,0))))),"")</f>
        <v/>
      </c>
      <c r="W261" s="192" t="str">
        <f>IFERROR(IF(W$6="Sun",INDEX(Attendance!$R:$R,MATCH($B260&amp;W$7,Attendance!$N:$N,0)),IF(INDEX(Attendance!$R:$R,MATCH($B260&amp;W$7,Attendance!$N:$N,0))="","",IF(INDEX(Attendance!$R:$R,MATCH($B260&amp;W$7,Attendance!$N:$N,0))&gt;8,8,INDEX(Attendance!$R:$R,MATCH($B260&amp;W$7,Attendance!$N:$N,0))))),"")</f>
        <v/>
      </c>
      <c r="X261" s="192" t="str">
        <f>IFERROR(IF(X$6="Sun",INDEX(Attendance!$R:$R,MATCH($B260&amp;X$7,Attendance!$N:$N,0)),IF(INDEX(Attendance!$R:$R,MATCH($B260&amp;X$7,Attendance!$N:$N,0))="","",IF(INDEX(Attendance!$R:$R,MATCH($B260&amp;X$7,Attendance!$N:$N,0))&gt;8,8,INDEX(Attendance!$R:$R,MATCH($B260&amp;X$7,Attendance!$N:$N,0))))),"")</f>
        <v/>
      </c>
      <c r="Y261" s="192" t="str">
        <f>IFERROR(IF(Y$6="Sun",INDEX(Attendance!$R:$R,MATCH($B260&amp;Y$7,Attendance!$N:$N,0)),IF(INDEX(Attendance!$R:$R,MATCH($B260&amp;Y$7,Attendance!$N:$N,0))="","",IF(INDEX(Attendance!$R:$R,MATCH($B260&amp;Y$7,Attendance!$N:$N,0))&gt;8,8,INDEX(Attendance!$R:$R,MATCH($B260&amp;Y$7,Attendance!$N:$N,0))))),"")</f>
        <v/>
      </c>
      <c r="Z261" s="192" t="str">
        <f>IFERROR(IF(Z$6="Sun",INDEX(Attendance!$R:$R,MATCH($B260&amp;Z$7,Attendance!$N:$N,0)),IF(INDEX(Attendance!$R:$R,MATCH($B260&amp;Z$7,Attendance!$N:$N,0))="","",IF(INDEX(Attendance!$R:$R,MATCH($B260&amp;Z$7,Attendance!$N:$N,0))&gt;8,8,INDEX(Attendance!$R:$R,MATCH($B260&amp;Z$7,Attendance!$N:$N,0))))),"")</f>
        <v/>
      </c>
      <c r="AA261" s="192" t="str">
        <f>IFERROR(IF(AA$6="Sun",INDEX(Attendance!$R:$R,MATCH($B260&amp;AA$7,Attendance!$N:$N,0)),IF(INDEX(Attendance!$R:$R,MATCH($B260&amp;AA$7,Attendance!$N:$N,0))="","",IF(INDEX(Attendance!$R:$R,MATCH($B260&amp;AA$7,Attendance!$N:$N,0))&gt;8,8,INDEX(Attendance!$R:$R,MATCH($B260&amp;AA$7,Attendance!$N:$N,0))))),"")</f>
        <v/>
      </c>
      <c r="AB261" s="192" t="str">
        <f>IFERROR(IF(AB$6="Sun",INDEX(Attendance!$R:$R,MATCH($B260&amp;AB$7,Attendance!$N:$N,0)),IF(INDEX(Attendance!$R:$R,MATCH($B260&amp;AB$7,Attendance!$N:$N,0))="","",IF(INDEX(Attendance!$R:$R,MATCH($B260&amp;AB$7,Attendance!$N:$N,0))&gt;8,8,INDEX(Attendance!$R:$R,MATCH($B260&amp;AB$7,Attendance!$N:$N,0))))),"")</f>
        <v/>
      </c>
      <c r="AC261" s="192" t="str">
        <f>IFERROR(IF(AC$6="Sun",INDEX(Attendance!$R:$R,MATCH($B260&amp;AC$7,Attendance!$N:$N,0)),IF(INDEX(Attendance!$R:$R,MATCH($B260&amp;AC$7,Attendance!$N:$N,0))="","",IF(INDEX(Attendance!$R:$R,MATCH($B260&amp;AC$7,Attendance!$N:$N,0))&gt;8,8,INDEX(Attendance!$R:$R,MATCH($B260&amp;AC$7,Attendance!$N:$N,0))))),"")</f>
        <v/>
      </c>
      <c r="AD261" s="192" t="str">
        <f>IFERROR(IF(AD$6="Sun",INDEX(Attendance!$R:$R,MATCH($B260&amp;AD$7,Attendance!$N:$N,0)),IF(INDEX(Attendance!$R:$R,MATCH($B260&amp;AD$7,Attendance!$N:$N,0))="","",IF(INDEX(Attendance!$R:$R,MATCH($B260&amp;AD$7,Attendance!$N:$N,0))&gt;8,8,INDEX(Attendance!$R:$R,MATCH($B260&amp;AD$7,Attendance!$N:$N,0))))),"")</f>
        <v/>
      </c>
      <c r="AE261" s="192" t="str">
        <f>IFERROR(IF(AE$6="Sun",INDEX(Attendance!$R:$R,MATCH($B260&amp;AE$7,Attendance!$N:$N,0)),IF(INDEX(Attendance!$R:$R,MATCH($B260&amp;AE$7,Attendance!$N:$N,0))="","",IF(INDEX(Attendance!$R:$R,MATCH($B260&amp;AE$7,Attendance!$N:$N,0))&gt;8,8,INDEX(Attendance!$R:$R,MATCH($B260&amp;AE$7,Attendance!$N:$N,0))))),"")</f>
        <v/>
      </c>
      <c r="AF261" s="192" t="str">
        <f>IFERROR(IF(AF$6="Sun",INDEX(Attendance!$R:$R,MATCH($B260&amp;AF$7,Attendance!$N:$N,0)),IF(INDEX(Attendance!$R:$R,MATCH($B260&amp;AF$7,Attendance!$N:$N,0))="","",IF(INDEX(Attendance!$R:$R,MATCH($B260&amp;AF$7,Attendance!$N:$N,0))&gt;8,8,INDEX(Attendance!$R:$R,MATCH($B260&amp;AF$7,Attendance!$N:$N,0))))),"")</f>
        <v/>
      </c>
      <c r="AG261" s="192" t="str">
        <f>IFERROR(IF(AG$6="Sun",INDEX(Attendance!$R:$R,MATCH($B260&amp;AG$7,Attendance!$N:$N,0)),IF(INDEX(Attendance!$R:$R,MATCH($B260&amp;AG$7,Attendance!$N:$N,0))="","",IF(INDEX(Attendance!$R:$R,MATCH($B260&amp;AG$7,Attendance!$N:$N,0))&gt;8,8,INDEX(Attendance!$R:$R,MATCH($B260&amp;AG$7,Attendance!$N:$N,0))))),"")</f>
        <v/>
      </c>
      <c r="AH261" s="192" t="str">
        <f>IFERROR(IF(AH$6="Sun",INDEX(Attendance!$R:$R,MATCH($B260&amp;AH$7,Attendance!$N:$N,0)),IF(INDEX(Attendance!$R:$R,MATCH($B260&amp;AH$7,Attendance!$N:$N,0))="","",IF(INDEX(Attendance!$R:$R,MATCH($B260&amp;AH$7,Attendance!$N:$N,0))&gt;8,8,INDEX(Attendance!$R:$R,MATCH($B260&amp;AH$7,Attendance!$N:$N,0))))),"")</f>
        <v/>
      </c>
      <c r="AI261" s="192" t="str">
        <f>IFERROR(IF(AI$6="Sun",INDEX(Attendance!$R:$R,MATCH($B260&amp;AI$7,Attendance!$N:$N,0)),IF(INDEX(Attendance!$R:$R,MATCH($B260&amp;AI$7,Attendance!$N:$N,0))="","",IF(INDEX(Attendance!$R:$R,MATCH($B260&amp;AI$7,Attendance!$N:$N,0))&gt;8,8,INDEX(Attendance!$R:$R,MATCH($B260&amp;AI$7,Attendance!$N:$N,0))))),"")</f>
        <v/>
      </c>
      <c r="AJ261" s="192" t="str">
        <f>IFERROR(IF(AJ$6="Sun",INDEX(Attendance!$R:$R,MATCH($B260&amp;AJ$7,Attendance!$N:$N,0)),IF(INDEX(Attendance!$R:$R,MATCH($B260&amp;AJ$7,Attendance!$N:$N,0))="","",IF(INDEX(Attendance!$R:$R,MATCH($B260&amp;AJ$7,Attendance!$N:$N,0))&gt;8,8,INDEX(Attendance!$R:$R,MATCH($B260&amp;AJ$7,Attendance!$N:$N,0))))),"")</f>
        <v/>
      </c>
      <c r="AK261" s="259"/>
      <c r="AL261" s="193">
        <f>ROUND((IF($C265="",Basic,MID($C265,FIND("RM",$C265)+3,4))+$AP260+$AQ265)/WorkDays/WorkHours*AL$6,4)</f>
        <v>8.6538000000000004</v>
      </c>
      <c r="AM261" s="193">
        <f>ROUND((IF($C265="",Basic,MID($C265,FIND("RM",$C265)+3,4))+$AP260+$AQ265)/WorkDays/WorkHours*AM$6,4)</f>
        <v>11.538500000000001</v>
      </c>
      <c r="AN261" s="193">
        <f>ROUND((IF($C265="",Basic,MID($C265,FIND("RM",$C265)+3,4))+$AP260+$AQ265)/WorkDays/WorkHours*AN$6,4)</f>
        <v>17.307700000000001</v>
      </c>
      <c r="AO261" s="262"/>
      <c r="AP261" s="265"/>
      <c r="AQ261" s="86"/>
      <c r="AR261" s="194"/>
      <c r="AS261" s="194"/>
      <c r="AT261" s="194"/>
      <c r="AU261" s="256"/>
    </row>
    <row r="262" spans="1:47" s="213" customFormat="1" ht="33" customHeight="1" x14ac:dyDescent="0.35">
      <c r="A262" s="189"/>
      <c r="B262" s="184"/>
      <c r="C262" s="195" t="str">
        <f>_xlfn.IFNA(INDEX(Masterlist!E:E,MATCH(B260,Masterlist!B:B,0)),"")</f>
        <v/>
      </c>
      <c r="D262" s="1"/>
      <c r="E262" s="196" t="s">
        <v>175</v>
      </c>
      <c r="F262" s="197" t="str">
        <f>IFERROR(IF(F$6="Sun","",IF(INDEX(Attendance!$S:$S,MATCH($B260&amp;F$7,Attendance!$N:$N,0))=TRUE,"",IF(F261&lt;8,"",INDEX(Attendance!$G:$G,MATCH($B260&amp;F$7,Attendance!$N:$N,0))))),"")</f>
        <v/>
      </c>
      <c r="G262" s="197" t="str">
        <f>IFERROR(IF(G$6="Sun","",IF(INDEX(Attendance!$S:$S,MATCH($B260&amp;G$7,Attendance!$N:$N,0))=TRUE,"",IF(G261&lt;8,"",INDEX(Attendance!$G:$G,MATCH($B260&amp;G$7,Attendance!$N:$N,0))))),"")</f>
        <v/>
      </c>
      <c r="H262" s="197" t="str">
        <f>IFERROR(IF(H$6="Sun","",IF(INDEX(Attendance!$S:$S,MATCH($B260&amp;H$7,Attendance!$N:$N,0))=TRUE,"",IF(H261&lt;8,"",INDEX(Attendance!$G:$G,MATCH($B260&amp;H$7,Attendance!$N:$N,0))))),"")</f>
        <v/>
      </c>
      <c r="I262" s="197" t="str">
        <f>IFERROR(IF(I$6="Sun","",IF(INDEX(Attendance!$S:$S,MATCH($B260&amp;I$7,Attendance!$N:$N,0))=TRUE,"",IF(I261&lt;8,"",INDEX(Attendance!$G:$G,MATCH($B260&amp;I$7,Attendance!$N:$N,0))))),"")</f>
        <v/>
      </c>
      <c r="J262" s="197" t="str">
        <f>IFERROR(IF(J$6="Sun","",IF(INDEX(Attendance!$S:$S,MATCH($B260&amp;J$7,Attendance!$N:$N,0))=TRUE,"",IF(J261&lt;8,"",INDEX(Attendance!$G:$G,MATCH($B260&amp;J$7,Attendance!$N:$N,0))))),"")</f>
        <v/>
      </c>
      <c r="K262" s="197" t="str">
        <f>IFERROR(IF(K$6="Sun","",IF(INDEX(Attendance!$S:$S,MATCH($B260&amp;K$7,Attendance!$N:$N,0))=TRUE,"",IF(K261&lt;8,"",INDEX(Attendance!$G:$G,MATCH($B260&amp;K$7,Attendance!$N:$N,0))))),"")</f>
        <v/>
      </c>
      <c r="L262" s="197" t="str">
        <f>IFERROR(IF(L$6="Sun","",IF(INDEX(Attendance!$S:$S,MATCH($B260&amp;L$7,Attendance!$N:$N,0))=TRUE,"",IF(L261&lt;8,"",INDEX(Attendance!$G:$G,MATCH($B260&amp;L$7,Attendance!$N:$N,0))))),"")</f>
        <v/>
      </c>
      <c r="M262" s="197" t="str">
        <f>IFERROR(IF(M$6="Sun","",IF(INDEX(Attendance!$S:$S,MATCH($B260&amp;M$7,Attendance!$N:$N,0))=TRUE,"",IF(M261&lt;8,"",INDEX(Attendance!$G:$G,MATCH($B260&amp;M$7,Attendance!$N:$N,0))))),"")</f>
        <v/>
      </c>
      <c r="N262" s="197" t="str">
        <f>IFERROR(IF(N$6="Sun","",IF(INDEX(Attendance!$S:$S,MATCH($B260&amp;N$7,Attendance!$N:$N,0))=TRUE,"",IF(N261&lt;8,"",INDEX(Attendance!$G:$G,MATCH($B260&amp;N$7,Attendance!$N:$N,0))))),"")</f>
        <v/>
      </c>
      <c r="O262" s="197" t="str">
        <f>IFERROR(IF(O$6="Sun","",IF(INDEX(Attendance!$S:$S,MATCH($B260&amp;O$7,Attendance!$N:$N,0))=TRUE,"",IF(O261&lt;8,"",INDEX(Attendance!$G:$G,MATCH($B260&amp;O$7,Attendance!$N:$N,0))))),"")</f>
        <v/>
      </c>
      <c r="P262" s="197" t="str">
        <f>IFERROR(IF(P$6="Sun","",IF(INDEX(Attendance!$S:$S,MATCH($B260&amp;P$7,Attendance!$N:$N,0))=TRUE,"",IF(P261&lt;8,"",INDEX(Attendance!$G:$G,MATCH($B260&amp;P$7,Attendance!$N:$N,0))))),"")</f>
        <v/>
      </c>
      <c r="Q262" s="197" t="str">
        <f>IFERROR(IF(Q$6="Sun","",IF(INDEX(Attendance!$S:$S,MATCH($B260&amp;Q$7,Attendance!$N:$N,0))=TRUE,"",IF(Q261&lt;8,"",INDEX(Attendance!$G:$G,MATCH($B260&amp;Q$7,Attendance!$N:$N,0))))),"")</f>
        <v/>
      </c>
      <c r="R262" s="197" t="str">
        <f>IFERROR(IF(R$6="Sun","",IF(INDEX(Attendance!$S:$S,MATCH($B260&amp;R$7,Attendance!$N:$N,0))=TRUE,"",IF(R261&lt;8,"",INDEX(Attendance!$G:$G,MATCH($B260&amp;R$7,Attendance!$N:$N,0))))),"")</f>
        <v/>
      </c>
      <c r="S262" s="197" t="str">
        <f>IFERROR(IF(S$6="Sun","",IF(INDEX(Attendance!$S:$S,MATCH($B260&amp;S$7,Attendance!$N:$N,0))=TRUE,"",IF(S261&lt;8,"",INDEX(Attendance!$G:$G,MATCH($B260&amp;S$7,Attendance!$N:$N,0))))),"")</f>
        <v/>
      </c>
      <c r="T262" s="197" t="str">
        <f>IFERROR(IF(T$6="Sun","",IF(INDEX(Attendance!$S:$S,MATCH($B260&amp;T$7,Attendance!$N:$N,0))=TRUE,"",IF(T261&lt;8,"",INDEX(Attendance!$G:$G,MATCH($B260&amp;T$7,Attendance!$N:$N,0))))),"")</f>
        <v/>
      </c>
      <c r="U262" s="197" t="str">
        <f>IFERROR(IF(U$6="Sun","",IF(INDEX(Attendance!$S:$S,MATCH($B260&amp;U$7,Attendance!$N:$N,0))=TRUE,"",IF(U261&lt;8,"",INDEX(Attendance!$G:$G,MATCH($B260&amp;U$7,Attendance!$N:$N,0))))),"")</f>
        <v/>
      </c>
      <c r="V262" s="197" t="str">
        <f>IFERROR(IF(V$6="Sun","",IF(INDEX(Attendance!$S:$S,MATCH($B260&amp;V$7,Attendance!$N:$N,0))=TRUE,"",IF(V261&lt;8,"",INDEX(Attendance!$G:$G,MATCH($B260&amp;V$7,Attendance!$N:$N,0))))),"")</f>
        <v/>
      </c>
      <c r="W262" s="197" t="str">
        <f>IFERROR(IF(W$6="Sun","",IF(INDEX(Attendance!$S:$S,MATCH($B260&amp;W$7,Attendance!$N:$N,0))=TRUE,"",IF(W261&lt;8,"",INDEX(Attendance!$G:$G,MATCH($B260&amp;W$7,Attendance!$N:$N,0))))),"")</f>
        <v/>
      </c>
      <c r="X262" s="197" t="str">
        <f>IFERROR(IF(X$6="Sun","",IF(INDEX(Attendance!$S:$S,MATCH($B260&amp;X$7,Attendance!$N:$N,0))=TRUE,"",IF(X261&lt;8,"",INDEX(Attendance!$G:$G,MATCH($B260&amp;X$7,Attendance!$N:$N,0))))),"")</f>
        <v/>
      </c>
      <c r="Y262" s="197" t="str">
        <f>IFERROR(IF(Y$6="Sun","",IF(INDEX(Attendance!$S:$S,MATCH($B260&amp;Y$7,Attendance!$N:$N,0))=TRUE,"",IF(Y261&lt;8,"",INDEX(Attendance!$G:$G,MATCH($B260&amp;Y$7,Attendance!$N:$N,0))))),"")</f>
        <v/>
      </c>
      <c r="Z262" s="197" t="str">
        <f>IFERROR(IF(Z$6="Sun","",IF(INDEX(Attendance!$S:$S,MATCH($B260&amp;Z$7,Attendance!$N:$N,0))=TRUE,"",IF(Z261&lt;8,"",INDEX(Attendance!$G:$G,MATCH($B260&amp;Z$7,Attendance!$N:$N,0))))),"")</f>
        <v/>
      </c>
      <c r="AA262" s="197" t="str">
        <f>IFERROR(IF(AA$6="Sun","",IF(INDEX(Attendance!$S:$S,MATCH($B260&amp;AA$7,Attendance!$N:$N,0))=TRUE,"",IF(AA261&lt;8,"",INDEX(Attendance!$G:$G,MATCH($B260&amp;AA$7,Attendance!$N:$N,0))))),"")</f>
        <v/>
      </c>
      <c r="AB262" s="197" t="str">
        <f>IFERROR(IF(AB$6="Sun","",IF(INDEX(Attendance!$S:$S,MATCH($B260&amp;AB$7,Attendance!$N:$N,0))=TRUE,"",IF(AB261&lt;8,"",INDEX(Attendance!$G:$G,MATCH($B260&amp;AB$7,Attendance!$N:$N,0))))),"")</f>
        <v/>
      </c>
      <c r="AC262" s="197" t="str">
        <f>IFERROR(IF(AC$6="Sun","",IF(INDEX(Attendance!$S:$S,MATCH($B260&amp;AC$7,Attendance!$N:$N,0))=TRUE,"",IF(AC261&lt;8,"",INDEX(Attendance!$G:$G,MATCH($B260&amp;AC$7,Attendance!$N:$N,0))))),"")</f>
        <v/>
      </c>
      <c r="AD262" s="197" t="str">
        <f>IFERROR(IF(AD$6="Sun","",IF(INDEX(Attendance!$S:$S,MATCH($B260&amp;AD$7,Attendance!$N:$N,0))=TRUE,"",IF(AD261&lt;8,"",INDEX(Attendance!$G:$G,MATCH($B260&amp;AD$7,Attendance!$N:$N,0))))),"")</f>
        <v/>
      </c>
      <c r="AE262" s="197" t="str">
        <f>IFERROR(IF(AE$6="Sun","",IF(INDEX(Attendance!$S:$S,MATCH($B260&amp;AE$7,Attendance!$N:$N,0))=TRUE,"",IF(AE261&lt;8,"",INDEX(Attendance!$G:$G,MATCH($B260&amp;AE$7,Attendance!$N:$N,0))))),"")</f>
        <v/>
      </c>
      <c r="AF262" s="197" t="str">
        <f>IFERROR(IF(AF$6="Sun","",IF(INDEX(Attendance!$S:$S,MATCH($B260&amp;AF$7,Attendance!$N:$N,0))=TRUE,"",IF(AF261&lt;8,"",INDEX(Attendance!$G:$G,MATCH($B260&amp;AF$7,Attendance!$N:$N,0))))),"")</f>
        <v/>
      </c>
      <c r="AG262" s="197" t="str">
        <f>IFERROR(IF(AG$6="Sun","",IF(INDEX(Attendance!$S:$S,MATCH($B260&amp;AG$7,Attendance!$N:$N,0))=TRUE,"",IF(AG261&lt;8,"",INDEX(Attendance!$G:$G,MATCH($B260&amp;AG$7,Attendance!$N:$N,0))))),"")</f>
        <v/>
      </c>
      <c r="AH262" s="197" t="str">
        <f>IFERROR(IF(AH$6="Sun","",IF(INDEX(Attendance!$S:$S,MATCH($B260&amp;AH$7,Attendance!$N:$N,0))=TRUE,"",IF(AH261&lt;8,"",INDEX(Attendance!$G:$G,MATCH($B260&amp;AH$7,Attendance!$N:$N,0))))),"")</f>
        <v/>
      </c>
      <c r="AI262" s="197" t="str">
        <f>IFERROR(IF(AI$6="Sun","",IF(INDEX(Attendance!$S:$S,MATCH($B260&amp;AI$7,Attendance!$N:$N,0))=TRUE,"",IF(AI261&lt;8,"",INDEX(Attendance!$G:$G,MATCH($B260&amp;AI$7,Attendance!$N:$N,0))))),"")</f>
        <v/>
      </c>
      <c r="AJ262" s="197" t="str">
        <f>IFERROR(IF(AJ$6="Sun","",IF(INDEX(Attendance!$S:$S,MATCH($B260&amp;AJ$7,Attendance!$N:$N,0))=TRUE,"",IF(AJ261&lt;8,"",INDEX(Attendance!$G:$G,MATCH($B260&amp;AJ$7,Attendance!$N:$N,0))))),"")</f>
        <v/>
      </c>
      <c r="AK262" s="259"/>
      <c r="AL262" s="198"/>
      <c r="AM262" s="198"/>
      <c r="AN262" s="198"/>
      <c r="AO262" s="262"/>
      <c r="AP262" s="265"/>
      <c r="AQ262" s="86"/>
      <c r="AR262" s="194"/>
      <c r="AS262" s="194"/>
      <c r="AT262" s="194"/>
      <c r="AU262" s="256"/>
    </row>
    <row r="263" spans="1:47" s="213" customFormat="1" ht="33" customHeight="1" x14ac:dyDescent="0.35">
      <c r="A263" s="189"/>
      <c r="B263" s="184"/>
      <c r="C263" s="195" t="str">
        <f>_xlfn.IFNA(INDEX(Masterlist!F:F,MATCH(B260,Masterlist!B:B,0)),"")</f>
        <v/>
      </c>
      <c r="D263" s="88"/>
      <c r="E263" s="196"/>
      <c r="F263" s="199"/>
      <c r="G263" s="200"/>
      <c r="H263" s="192"/>
      <c r="I263" s="192"/>
      <c r="J263" s="192"/>
      <c r="K263" s="192"/>
      <c r="L263" s="192"/>
      <c r="M263" s="192"/>
      <c r="N263" s="192"/>
      <c r="O263" s="192"/>
      <c r="P263" s="192"/>
      <c r="Q263" s="201"/>
      <c r="R263" s="201"/>
      <c r="S263" s="192"/>
      <c r="T263" s="192"/>
      <c r="U263" s="192"/>
      <c r="V263" s="192"/>
      <c r="W263" s="192"/>
      <c r="X263" s="192"/>
      <c r="Y263" s="192"/>
      <c r="Z263" s="192"/>
      <c r="AA263" s="192"/>
      <c r="AB263" s="192"/>
      <c r="AC263" s="192"/>
      <c r="AD263" s="192"/>
      <c r="AE263" s="192"/>
      <c r="AF263" s="192"/>
      <c r="AG263" s="192"/>
      <c r="AH263" s="192"/>
      <c r="AI263" s="192"/>
      <c r="AJ263" s="192"/>
      <c r="AK263" s="259"/>
      <c r="AL263" s="198"/>
      <c r="AM263" s="198"/>
      <c r="AN263" s="198"/>
      <c r="AO263" s="262"/>
      <c r="AP263" s="265"/>
      <c r="AQ263" s="86"/>
      <c r="AR263" s="194"/>
      <c r="AS263" s="194"/>
      <c r="AT263" s="194"/>
      <c r="AU263" s="256"/>
    </row>
    <row r="264" spans="1:47" s="213" customFormat="1" ht="33" customHeight="1" x14ac:dyDescent="0.35">
      <c r="A264" s="189"/>
      <c r="B264" s="184"/>
      <c r="C264" s="202" t="str">
        <f>_xlfn.IFNA(INDEX(Masterlist!I:I,MATCH(B260,Masterlist!B:B,0)),"")</f>
        <v/>
      </c>
      <c r="D264" s="226" t="str">
        <f>_xlfn.IFNA(IF(INDEX(Attendance!H:H,MATCH(B260,Attendance!$A:$A,0))="VMI","SCOPE ALLW",""),"")</f>
        <v/>
      </c>
      <c r="E264" s="196" t="s">
        <v>13</v>
      </c>
      <c r="F264" s="203" t="str">
        <f>IFERROR(IF(AND(RIGHT(F260,1)="N",VALUE(F261)&gt;=8),Database!$I$3,""),"")</f>
        <v/>
      </c>
      <c r="G264" s="192" t="str">
        <f>IFERROR(IF(AND(RIGHT(G260,1)="N",VALUE(G261)&gt;=8),Database!$I$3,""),"")</f>
        <v/>
      </c>
      <c r="H264" s="199" t="str">
        <f>IFERROR(IF(AND(RIGHT(H260,1)="N",VALUE(H261)&gt;=8),Database!$I$3,""),"")</f>
        <v/>
      </c>
      <c r="I264" s="192" t="str">
        <f>IFERROR(IF(AND(RIGHT(I260,1)="N",VALUE(I261)&gt;=8),Database!$I$3,""),"")</f>
        <v/>
      </c>
      <c r="J264" s="192" t="str">
        <f>IFERROR(IF(AND(RIGHT(J260,1)="N",VALUE(J261)&gt;=8),Database!$I$3,""),"")</f>
        <v/>
      </c>
      <c r="K264" s="192" t="str">
        <f>IFERROR(IF(AND(RIGHT(K260,1)="N",VALUE(K261)&gt;=8),Database!$I$3,""),"")</f>
        <v/>
      </c>
      <c r="L264" s="192" t="str">
        <f>IFERROR(IF(AND(RIGHT(L260,1)="N",VALUE(L261)&gt;=8),Database!$I$3,""),"")</f>
        <v/>
      </c>
      <c r="M264" s="192" t="str">
        <f>IFERROR(IF(AND(RIGHT(M260,1)="N",VALUE(M261)&gt;=8),Database!$I$3,""),"")</f>
        <v/>
      </c>
      <c r="N264" s="192" t="str">
        <f>IFERROR(IF(AND(RIGHT(N260,1)="N",VALUE(N261)&gt;=8),Database!$I$3,""),"")</f>
        <v/>
      </c>
      <c r="O264" s="192" t="str">
        <f>IFERROR(IF(AND(RIGHT(O260,1)="N",VALUE(O261)&gt;=8),Database!$I$3,""),"")</f>
        <v/>
      </c>
      <c r="P264" s="192" t="str">
        <f>IFERROR(IF(AND(RIGHT(P260,1)="N",VALUE(P261)&gt;=8),Database!$I$3,""),"")</f>
        <v/>
      </c>
      <c r="Q264" s="192" t="str">
        <f>IFERROR(IF(AND(RIGHT(Q260,1)="N",VALUE(Q261)&gt;=8),Database!$I$3,""),"")</f>
        <v/>
      </c>
      <c r="R264" s="192" t="str">
        <f>IFERROR(IF(AND(RIGHT(R260,1)="N",VALUE(R261)&gt;=8),Database!$I$3,""),"")</f>
        <v/>
      </c>
      <c r="S264" s="192" t="str">
        <f>IFERROR(IF(AND(RIGHT(S260,1)="N",VALUE(S261)&gt;=8),Database!$I$3,""),"")</f>
        <v/>
      </c>
      <c r="T264" s="192" t="str">
        <f>IFERROR(IF(AND(RIGHT(T260,1)="N",VALUE(T261)&gt;=8),Database!$I$3,""),"")</f>
        <v/>
      </c>
      <c r="U264" s="192" t="str">
        <f>IFERROR(IF(AND(RIGHT(U260,1)="N",VALUE(U261)&gt;=8),Database!$I$3,""),"")</f>
        <v/>
      </c>
      <c r="V264" s="192" t="str">
        <f>IFERROR(IF(AND(RIGHT(V260,1)="N",VALUE(V261)&gt;=8),Database!$I$3,""),"")</f>
        <v/>
      </c>
      <c r="W264" s="192" t="str">
        <f>IFERROR(IF(AND(RIGHT(W260,1)="N",VALUE(W261)&gt;=8),Database!$I$3,""),"")</f>
        <v/>
      </c>
      <c r="X264" s="192" t="str">
        <f>IFERROR(IF(AND(RIGHT(X260,1)="N",VALUE(X261)&gt;=8),Database!$I$3,""),"")</f>
        <v/>
      </c>
      <c r="Y264" s="192" t="str">
        <f>IFERROR(IF(AND(RIGHT(Y260,1)="N",VALUE(Y261)&gt;=8),Database!$I$3,""),"")</f>
        <v/>
      </c>
      <c r="Z264" s="192" t="str">
        <f>IFERROR(IF(AND(RIGHT(Z260,1)="N",VALUE(Z261)&gt;=8),Database!$I$3,""),"")</f>
        <v/>
      </c>
      <c r="AA264" s="192" t="str">
        <f>IFERROR(IF(AND(RIGHT(AA260,1)="N",VALUE(AA261)&gt;=8),Database!$I$3,""),"")</f>
        <v/>
      </c>
      <c r="AB264" s="192" t="str">
        <f>IFERROR(IF(AND(RIGHT(AB260,1)="N",VALUE(AB261)&gt;=8),Database!$I$3,""),"")</f>
        <v/>
      </c>
      <c r="AC264" s="192" t="str">
        <f>IFERROR(IF(AND(RIGHT(AC260,1)="N",VALUE(AC261)&gt;=8),Database!$I$3,""),"")</f>
        <v/>
      </c>
      <c r="AD264" s="192" t="str">
        <f>IFERROR(IF(AND(RIGHT(AD260,1)="N",VALUE(AD261)&gt;=8),Database!$I$3,""),"")</f>
        <v/>
      </c>
      <c r="AE264" s="192" t="str">
        <f>IFERROR(IF(AND(RIGHT(AE260,1)="N",VALUE(AE261)&gt;=8),Database!$I$3,""),"")</f>
        <v/>
      </c>
      <c r="AF264" s="192" t="str">
        <f>IFERROR(IF(AND(RIGHT(AF260,1)="N",VALUE(AF261)&gt;=8),Database!$I$3,""),"")</f>
        <v/>
      </c>
      <c r="AG264" s="192" t="str">
        <f>IFERROR(IF(AND(RIGHT(AG260,1)="N",VALUE(AG261)&gt;=8),Database!$I$3,""),"")</f>
        <v/>
      </c>
      <c r="AH264" s="192" t="str">
        <f>IFERROR(IF(AND(RIGHT(AH260,1)="N",VALUE(AH261)&gt;=8),Database!$I$3,""),"")</f>
        <v/>
      </c>
      <c r="AI264" s="192" t="str">
        <f>IFERROR(IF(AND(RIGHT(AI260,1)="N",VALUE(AI261)&gt;=8),Database!$I$3,""),"")</f>
        <v/>
      </c>
      <c r="AJ264" s="192" t="str">
        <f>IFERROR(IF(AND(RIGHT(AJ260,1)="N",VALUE(AJ261)&gt;=8),Database!$I$3,""),"")</f>
        <v/>
      </c>
      <c r="AK264" s="259"/>
      <c r="AL264" s="204"/>
      <c r="AM264" s="198"/>
      <c r="AN264" s="198"/>
      <c r="AO264" s="262"/>
      <c r="AP264" s="265"/>
      <c r="AQ264" s="86"/>
      <c r="AR264" s="194"/>
      <c r="AS264" s="194"/>
      <c r="AT264" s="194"/>
      <c r="AU264" s="256"/>
    </row>
    <row r="265" spans="1:47" s="213" customFormat="1" ht="33" customHeight="1" thickBot="1" x14ac:dyDescent="0.4">
      <c r="A265" s="189"/>
      <c r="B265" s="205"/>
      <c r="C265" s="222"/>
      <c r="D265" s="28"/>
      <c r="E265" s="206" t="s">
        <v>176</v>
      </c>
      <c r="F265" s="207" t="str">
        <f>IFERROR(IF(INDEX(Attendance!$T:$T,MATCH($B260&amp;F$7,Attendance!$N:$N,0))=TRUE,"L",IF(SUM(F261:F262)&gt;=10,5,"")),"")</f>
        <v/>
      </c>
      <c r="G265" s="207" t="str">
        <f>IFERROR(IF(INDEX(Attendance!$T:$T,MATCH($B260&amp;G$7,Attendance!$N:$N,0))=TRUE,"L",IF(SUM(G261:G262)&gt;=10,5,"")),"")</f>
        <v/>
      </c>
      <c r="H265" s="208" t="str">
        <f>IFERROR(IF(INDEX(Attendance!$T:$T,MATCH($B260&amp;H$7,Attendance!$N:$N,0))=TRUE,"L",IF(SUM(H261:H262)&gt;=10,5,"")),"")</f>
        <v/>
      </c>
      <c r="I265" s="208" t="str">
        <f>IFERROR(IF(INDEX(Attendance!$T:$T,MATCH($B260&amp;I$7,Attendance!$N:$N,0))=TRUE,"L",IF(SUM(I261:I262)&gt;=10,5,"")),"")</f>
        <v/>
      </c>
      <c r="J265" s="208" t="str">
        <f>IFERROR(IF(INDEX(Attendance!$T:$T,MATCH($B260&amp;J$7,Attendance!$N:$N,0))=TRUE,"L",IF(SUM(J261:J262)&gt;=10,5,"")),"")</f>
        <v/>
      </c>
      <c r="K265" s="208" t="str">
        <f>IFERROR(IF(INDEX(Attendance!$T:$T,MATCH($B260&amp;K$7,Attendance!$N:$N,0))=TRUE,"L",IF(SUM(K261:K262)&gt;=10,5,"")),"")</f>
        <v/>
      </c>
      <c r="L265" s="208" t="str">
        <f>IFERROR(IF(INDEX(Attendance!$T:$T,MATCH($B260&amp;L$7,Attendance!$N:$N,0))=TRUE,"L",IF(SUM(L261:L262)&gt;=10,5,"")),"")</f>
        <v/>
      </c>
      <c r="M265" s="208" t="str">
        <f>IFERROR(IF(INDEX(Attendance!$T:$T,MATCH($B260&amp;M$7,Attendance!$N:$N,0))=TRUE,"L",IF(SUM(M261:M262)&gt;=10,5,"")),"")</f>
        <v/>
      </c>
      <c r="N265" s="208" t="str">
        <f>IFERROR(IF(INDEX(Attendance!$T:$T,MATCH($B260&amp;N$7,Attendance!$N:$N,0))=TRUE,"L",IF(SUM(N261:N262)&gt;=10,5,"")),"")</f>
        <v/>
      </c>
      <c r="O265" s="208" t="str">
        <f>IFERROR(IF(INDEX(Attendance!$T:$T,MATCH($B260&amp;O$7,Attendance!$N:$N,0))=TRUE,"L",IF(SUM(O261:O262)&gt;=10,5,"")),"")</f>
        <v/>
      </c>
      <c r="P265" s="208" t="str">
        <f>IFERROR(IF(INDEX(Attendance!$T:$T,MATCH($B260&amp;P$7,Attendance!$N:$N,0))=TRUE,"L",IF(SUM(P261:P262)&gt;=10,5,"")),"")</f>
        <v/>
      </c>
      <c r="Q265" s="208" t="str">
        <f>IFERROR(IF(INDEX(Attendance!$T:$T,MATCH($B260&amp;Q$7,Attendance!$N:$N,0))=TRUE,"L",IF(SUM(Q261:Q262)&gt;=10,5,"")),"")</f>
        <v/>
      </c>
      <c r="R265" s="208" t="str">
        <f>IFERROR(IF(INDEX(Attendance!$T:$T,MATCH($B260&amp;R$7,Attendance!$N:$N,0))=TRUE,"L",IF(SUM(R261:R262)&gt;=10,5,"")),"")</f>
        <v/>
      </c>
      <c r="S265" s="208" t="str">
        <f>IFERROR(IF(INDEX(Attendance!$T:$T,MATCH($B260&amp;S$7,Attendance!$N:$N,0))=TRUE,"L",IF(SUM(S261:S262)&gt;=10,5,"")),"")</f>
        <v/>
      </c>
      <c r="T265" s="208" t="str">
        <f>IFERROR(IF(INDEX(Attendance!$T:$T,MATCH($B260&amp;T$7,Attendance!$N:$N,0))=TRUE,"L",IF(SUM(T261:T262)&gt;=10,5,"")),"")</f>
        <v/>
      </c>
      <c r="U265" s="208" t="str">
        <f>IFERROR(IF(INDEX(Attendance!$T:$T,MATCH($B260&amp;U$7,Attendance!$N:$N,0))=TRUE,"L",IF(SUM(U261:U262)&gt;=10,5,"")),"")</f>
        <v/>
      </c>
      <c r="V265" s="208" t="str">
        <f>IFERROR(IF(INDEX(Attendance!$T:$T,MATCH($B260&amp;V$7,Attendance!$N:$N,0))=TRUE,"L",IF(SUM(V261:V262)&gt;=10,5,"")),"")</f>
        <v/>
      </c>
      <c r="W265" s="208" t="str">
        <f>IFERROR(IF(INDEX(Attendance!$T:$T,MATCH($B260&amp;W$7,Attendance!$N:$N,0))=TRUE,"L",IF(SUM(W261:W262)&gt;=10,5,"")),"")</f>
        <v/>
      </c>
      <c r="X265" s="208" t="str">
        <f>IFERROR(IF(INDEX(Attendance!$T:$T,MATCH($B260&amp;X$7,Attendance!$N:$N,0))=TRUE,"L",IF(SUM(X261:X262)&gt;=10,5,"")),"")</f>
        <v/>
      </c>
      <c r="Y265" s="208" t="str">
        <f>IFERROR(IF(INDEX(Attendance!$T:$T,MATCH($B260&amp;Y$7,Attendance!$N:$N,0))=TRUE,"L",IF(SUM(Y261:Y262)&gt;=10,5,"")),"")</f>
        <v/>
      </c>
      <c r="Z265" s="208" t="str">
        <f>IFERROR(IF(INDEX(Attendance!$T:$T,MATCH($B260&amp;Z$7,Attendance!$N:$N,0))=TRUE,"L",IF(SUM(Z261:Z262)&gt;=10,5,"")),"")</f>
        <v/>
      </c>
      <c r="AA265" s="208" t="str">
        <f>IFERROR(IF(INDEX(Attendance!$T:$T,MATCH($B260&amp;AA$7,Attendance!$N:$N,0))=TRUE,"L",IF(SUM(AA261:AA262)&gt;=10,5,"")),"")</f>
        <v/>
      </c>
      <c r="AB265" s="208" t="str">
        <f>IFERROR(IF(INDEX(Attendance!$T:$T,MATCH($B260&amp;AB$7,Attendance!$N:$N,0))=TRUE,"L",IF(SUM(AB261:AB262)&gt;=10,5,"")),"")</f>
        <v/>
      </c>
      <c r="AC265" s="208" t="str">
        <f>IFERROR(IF(INDEX(Attendance!$T:$T,MATCH($B260&amp;AC$7,Attendance!$N:$N,0))=TRUE,"L",IF(SUM(AC261:AC262)&gt;=10,5,"")),"")</f>
        <v/>
      </c>
      <c r="AD265" s="208" t="str">
        <f>IFERROR(IF(INDEX(Attendance!$T:$T,MATCH($B260&amp;AD$7,Attendance!$N:$N,0))=TRUE,"L",IF(SUM(AD261:AD262)&gt;=10,5,"")),"")</f>
        <v/>
      </c>
      <c r="AE265" s="208" t="str">
        <f>IFERROR(IF(INDEX(Attendance!$T:$T,MATCH($B260&amp;AE$7,Attendance!$N:$N,0))=TRUE,"L",IF(SUM(AE261:AE262)&gt;=10,5,"")),"")</f>
        <v/>
      </c>
      <c r="AF265" s="208" t="str">
        <f>IFERROR(IF(INDEX(Attendance!$T:$T,MATCH($B260&amp;AF$7,Attendance!$N:$N,0))=TRUE,"L",IF(SUM(AF261:AF262)&gt;=10,5,"")),"")</f>
        <v/>
      </c>
      <c r="AG265" s="208" t="str">
        <f>IFERROR(IF(INDEX(Attendance!$T:$T,MATCH($B260&amp;AG$7,Attendance!$N:$N,0))=TRUE,"L",IF(SUM(AG261:AG262)&gt;=10,5,"")),"")</f>
        <v/>
      </c>
      <c r="AH265" s="208" t="str">
        <f>IFERROR(IF(INDEX(Attendance!$T:$T,MATCH($B260&amp;AH$7,Attendance!$N:$N,0))=TRUE,"L",IF(SUM(AH261:AH262)&gt;=10,5,"")),"")</f>
        <v/>
      </c>
      <c r="AI265" s="208" t="str">
        <f>IFERROR(IF(INDEX(Attendance!$T:$T,MATCH($B260&amp;AI$7,Attendance!$N:$N,0))=TRUE,"L",IF(SUM(AI261:AI262)&gt;=10,5,"")),"")</f>
        <v/>
      </c>
      <c r="AJ265" s="208" t="str">
        <f>IFERROR(IF(INDEX(Attendance!$T:$T,MATCH($B260&amp;AJ$7,Attendance!$N:$N,0))=TRUE,"L",IF(SUM(AJ261:AJ262)&gt;=10,5,"")),"")</f>
        <v/>
      </c>
      <c r="AK265" s="260"/>
      <c r="AL265" s="209">
        <f>ROUND(AL260*AL261,2)</f>
        <v>0</v>
      </c>
      <c r="AM265" s="209">
        <f>ROUND(AM260*AM261,2)</f>
        <v>0</v>
      </c>
      <c r="AN265" s="209">
        <f>ROUND(AN260*AN261,2)</f>
        <v>0</v>
      </c>
      <c r="AO265" s="263"/>
      <c r="AP265" s="266"/>
      <c r="AQ265" s="210">
        <f>AQ260*$AQ$5</f>
        <v>0</v>
      </c>
      <c r="AR265" s="211">
        <f>AR260*ROUND(IF($C265="",1200,MID($C265,FIND("RM",$C265)+3,4))/26,2)</f>
        <v>0</v>
      </c>
      <c r="AS265" s="211">
        <f t="shared" ref="AS265:AT265" si="49">AS260*ROUND(IF($C265="",1200,MID($C265,FIND("RM",$C265)+3,4))/26,2)</f>
        <v>0</v>
      </c>
      <c r="AT265" s="211">
        <f t="shared" si="49"/>
        <v>92.3</v>
      </c>
      <c r="AU265" s="257"/>
    </row>
    <row r="266" spans="1:47" s="213" customFormat="1" ht="33" customHeight="1" x14ac:dyDescent="0.35">
      <c r="A266" s="175">
        <f t="shared" ref="A266:A326" si="50">IF((ROW()-ROW(A$6)-2)/6=ROUNDUP((ROW()-ROW(A$6)-2)/6,0),(ROW()-ROW(A$6)-2)/6+1,"")</f>
        <v>44</v>
      </c>
      <c r="B266" s="184" t="str">
        <f>_xlfn.IFNA(INDEX(Attendance!$A:$A,MATCH(A266,Attendance!$M:$M,0)),"")</f>
        <v/>
      </c>
      <c r="C266" s="185" t="str">
        <f>_xlfn.IFNA(INDEX(Masterlist!C:C,MATCH(B266,Masterlist!B:B,0)),"")</f>
        <v/>
      </c>
      <c r="D266" s="87"/>
      <c r="E266" s="186" t="s">
        <v>173</v>
      </c>
      <c r="F266" s="83" t="str" cm="1">
        <f t="array" ref="F266">_xlfn.IFNA(IF(OR(VALUE(F$7&amp;$C$3)=PH),IF(F267="","PH",IF(INDEX(Attendance!$O:$O,MATCH($B266&amp;F$7,Attendance!$N:$N,0))&lt;"1200","PM","PN")),IF(F$6="Sun",IF(F267="","RD",IF(INDEX(Attendance!$O:$O,MATCH($B266&amp;F$7,Attendance!$N:$N,0))&lt;"1200","RM","RN")),IF(F267="",IF(F$7="","",IF(INDEX(Attendance!$I:$I,MATCH($B266&amp;F$7,Attendance!$N:$N,0))="ABS","AB","UL")),IF(INDEX(Attendance!$O:$O,MATCH($B266&amp;F$7,Attendance!$N:$N,0))&lt;"1200","M","N")))),"")</f>
        <v/>
      </c>
      <c r="G266" s="83" t="str" cm="1">
        <f t="array" ref="G266">_xlfn.IFNA(IF(OR(VALUE(G$7&amp;$C$3)=PH),IF(G267="","PH",IF(INDEX(Attendance!$O:$O,MATCH($B266&amp;G$7,Attendance!$N:$N,0))&lt;"1200","PM","PN")),IF(G$6="Sun",IF(G267="","RD",IF(INDEX(Attendance!$O:$O,MATCH($B266&amp;G$7,Attendance!$N:$N,0))&lt;"1200","RM","RN")),IF(G267="",IF(G$7="","",IF(INDEX(Attendance!$I:$I,MATCH($B266&amp;G$7,Attendance!$N:$N,0))="ABS","AB","UL")),IF(INDEX(Attendance!$O:$O,MATCH($B266&amp;G$7,Attendance!$N:$N,0))&lt;"1200","M","N")))),"")</f>
        <v/>
      </c>
      <c r="H266" s="83" t="str" cm="1">
        <f t="array" ref="H266">_xlfn.IFNA(IF(OR(VALUE(H$7&amp;$C$3)=PH),IF(H267="","PH",IF(INDEX(Attendance!$O:$O,MATCH($B266&amp;H$7,Attendance!$N:$N,0))&lt;"1200","PM","PN")),IF(H$6="Sun",IF(H267="","RD",IF(INDEX(Attendance!$O:$O,MATCH($B266&amp;H$7,Attendance!$N:$N,0))&lt;"1200","RM","RN")),IF(H267="",IF(H$7="","",IF(INDEX(Attendance!$I:$I,MATCH($B266&amp;H$7,Attendance!$N:$N,0))="ABS","AB","UL")),IF(INDEX(Attendance!$O:$O,MATCH($B266&amp;H$7,Attendance!$N:$N,0))&lt;"1200","M","N")))),"")</f>
        <v/>
      </c>
      <c r="I266" s="83" t="str" cm="1">
        <f t="array" ref="I266">_xlfn.IFNA(IF(OR(VALUE(I$7&amp;$C$3)=PH),IF(I267="","PH",IF(INDEX(Attendance!$O:$O,MATCH($B266&amp;I$7,Attendance!$N:$N,0))&lt;"1200","PM","PN")),IF(I$6="Sun",IF(I267="","RD",IF(INDEX(Attendance!$O:$O,MATCH($B266&amp;I$7,Attendance!$N:$N,0))&lt;"1200","RM","RN")),IF(I267="",IF(I$7="","",IF(INDEX(Attendance!$I:$I,MATCH($B266&amp;I$7,Attendance!$N:$N,0))="ABS","AB","UL")),IF(INDEX(Attendance!$O:$O,MATCH($B266&amp;I$7,Attendance!$N:$N,0))&lt;"1200","M","N")))),"")</f>
        <v/>
      </c>
      <c r="J266" s="83" t="str" cm="1">
        <f t="array" ref="J266">_xlfn.IFNA(IF(OR(VALUE(J$7&amp;$C$3)=PH),IF(J267="","PH",IF(INDEX(Attendance!$O:$O,MATCH($B266&amp;J$7,Attendance!$N:$N,0))&lt;"1200","PM","PN")),IF(J$6="Sun",IF(J267="","RD",IF(INDEX(Attendance!$O:$O,MATCH($B266&amp;J$7,Attendance!$N:$N,0))&lt;"1200","RM","RN")),IF(J267="",IF(J$7="","",IF(INDEX(Attendance!$I:$I,MATCH($B266&amp;J$7,Attendance!$N:$N,0))="ABS","AB","UL")),IF(INDEX(Attendance!$O:$O,MATCH($B266&amp;J$7,Attendance!$N:$N,0))&lt;"1200","M","N")))),"")</f>
        <v/>
      </c>
      <c r="K266" s="83" t="str" cm="1">
        <f t="array" ref="K266">_xlfn.IFNA(IF(OR(VALUE(K$7&amp;$C$3)=PH),IF(K267="","PH",IF(INDEX(Attendance!$O:$O,MATCH($B266&amp;K$7,Attendance!$N:$N,0))&lt;"1200","PM","PN")),IF(K$6="Sun",IF(K267="","RD",IF(INDEX(Attendance!$O:$O,MATCH($B266&amp;K$7,Attendance!$N:$N,0))&lt;"1200","RM","RN")),IF(K267="",IF(K$7="","",IF(INDEX(Attendance!$I:$I,MATCH($B266&amp;K$7,Attendance!$N:$N,0))="ABS","AB","UL")),IF(INDEX(Attendance!$O:$O,MATCH($B266&amp;K$7,Attendance!$N:$N,0))&lt;"1200","M","N")))),"")</f>
        <v/>
      </c>
      <c r="L266" s="83" t="str" cm="1">
        <f t="array" ref="L266">_xlfn.IFNA(IF(OR(VALUE(L$7&amp;$C$3)=PH),IF(L267="","PH",IF(INDEX(Attendance!$O:$O,MATCH($B266&amp;L$7,Attendance!$N:$N,0))&lt;"1200","PM","PN")),IF(L$6="Sun",IF(L267="","RD",IF(INDEX(Attendance!$O:$O,MATCH($B266&amp;L$7,Attendance!$N:$N,0))&lt;"1200","RM","RN")),IF(L267="",IF(L$7="","",IF(INDEX(Attendance!$I:$I,MATCH($B266&amp;L$7,Attendance!$N:$N,0))="ABS","AB","UL")),IF(INDEX(Attendance!$O:$O,MATCH($B266&amp;L$7,Attendance!$N:$N,0))&lt;"1200","M","N")))),"")</f>
        <v>RD</v>
      </c>
      <c r="M266" s="83" t="str" cm="1">
        <f t="array" ref="M266">_xlfn.IFNA(IF(OR(VALUE(M$7&amp;$C$3)=PH),IF(M267="","PH",IF(INDEX(Attendance!$O:$O,MATCH($B266&amp;M$7,Attendance!$N:$N,0))&lt;"1200","PM","PN")),IF(M$6="Sun",IF(M267="","RD",IF(INDEX(Attendance!$O:$O,MATCH($B266&amp;M$7,Attendance!$N:$N,0))&lt;"1200","RM","RN")),IF(M267="",IF(M$7="","",IF(INDEX(Attendance!$I:$I,MATCH($B266&amp;M$7,Attendance!$N:$N,0))="ABS","AB","UL")),IF(INDEX(Attendance!$O:$O,MATCH($B266&amp;M$7,Attendance!$N:$N,0))&lt;"1200","M","N")))),"")</f>
        <v/>
      </c>
      <c r="N266" s="83" t="str" cm="1">
        <f t="array" ref="N266">_xlfn.IFNA(IF(OR(VALUE(N$7&amp;$C$3)=PH),IF(N267="","PH",IF(INDEX(Attendance!$O:$O,MATCH($B266&amp;N$7,Attendance!$N:$N,0))&lt;"1200","PM","PN")),IF(N$6="Sun",IF(N267="","RD",IF(INDEX(Attendance!$O:$O,MATCH($B266&amp;N$7,Attendance!$N:$N,0))&lt;"1200","RM","RN")),IF(N267="",IF(N$7="","",IF(INDEX(Attendance!$I:$I,MATCH($B266&amp;N$7,Attendance!$N:$N,0))="ABS","AB","UL")),IF(INDEX(Attendance!$O:$O,MATCH($B266&amp;N$7,Attendance!$N:$N,0))&lt;"1200","M","N")))),"")</f>
        <v/>
      </c>
      <c r="O266" s="83" t="str" cm="1">
        <f t="array" ref="O266">_xlfn.IFNA(IF(OR(VALUE(O$7&amp;$C$3)=PH),IF(O267="","PH",IF(INDEX(Attendance!$O:$O,MATCH($B266&amp;O$7,Attendance!$N:$N,0))&lt;"1200","PM","PN")),IF(O$6="Sun",IF(O267="","RD",IF(INDEX(Attendance!$O:$O,MATCH($B266&amp;O$7,Attendance!$N:$N,0))&lt;"1200","RM","RN")),IF(O267="",IF(O$7="","",IF(INDEX(Attendance!$I:$I,MATCH($B266&amp;O$7,Attendance!$N:$N,0))="ABS","AB","UL")),IF(INDEX(Attendance!$O:$O,MATCH($B266&amp;O$7,Attendance!$N:$N,0))&lt;"1200","M","N")))),"")</f>
        <v/>
      </c>
      <c r="P266" s="83" t="str" cm="1">
        <f t="array" ref="P266">_xlfn.IFNA(IF(OR(VALUE(P$7&amp;$C$3)=PH),IF(P267="","PH",IF(INDEX(Attendance!$O:$O,MATCH($B266&amp;P$7,Attendance!$N:$N,0))&lt;"1200","PM","PN")),IF(P$6="Sun",IF(P267="","RD",IF(INDEX(Attendance!$O:$O,MATCH($B266&amp;P$7,Attendance!$N:$N,0))&lt;"1200","RM","RN")),IF(P267="",IF(P$7="","",IF(INDEX(Attendance!$I:$I,MATCH($B266&amp;P$7,Attendance!$N:$N,0))="ABS","AB","UL")),IF(INDEX(Attendance!$O:$O,MATCH($B266&amp;P$7,Attendance!$N:$N,0))&lt;"1200","M","N")))),"")</f>
        <v/>
      </c>
      <c r="Q266" s="83" t="str" cm="1">
        <f t="array" ref="Q266">_xlfn.IFNA(IF(OR(VALUE(Q$7&amp;$C$3)=PH),IF(Q267="","PH",IF(INDEX(Attendance!$O:$O,MATCH($B266&amp;Q$7,Attendance!$N:$N,0))&lt;"1200","PM","PN")),IF(Q$6="Sun",IF(Q267="","RD",IF(INDEX(Attendance!$O:$O,MATCH($B266&amp;Q$7,Attendance!$N:$N,0))&lt;"1200","RM","RN")),IF(Q267="",IF(Q$7="","",IF(INDEX(Attendance!$I:$I,MATCH($B266&amp;Q$7,Attendance!$N:$N,0))="ABS","AB","UL")),IF(INDEX(Attendance!$O:$O,MATCH($B266&amp;Q$7,Attendance!$N:$N,0))&lt;"1200","M","N")))),"")</f>
        <v>PH</v>
      </c>
      <c r="R266" s="83" t="str" cm="1">
        <f t="array" ref="R266">_xlfn.IFNA(IF(OR(VALUE(R$7&amp;$C$3)=PH),IF(R267="","PH",IF(INDEX(Attendance!$O:$O,MATCH($B266&amp;R$7,Attendance!$N:$N,0))&lt;"1200","PM","PN")),IF(R$6="Sun",IF(R267="","RD",IF(INDEX(Attendance!$O:$O,MATCH($B266&amp;R$7,Attendance!$N:$N,0))&lt;"1200","RM","RN")),IF(R267="",IF(R$7="","",IF(INDEX(Attendance!$I:$I,MATCH($B266&amp;R$7,Attendance!$N:$N,0))="ABS","AB","UL")),IF(INDEX(Attendance!$O:$O,MATCH($B266&amp;R$7,Attendance!$N:$N,0))&lt;"1200","M","N")))),"")</f>
        <v>PH</v>
      </c>
      <c r="S266" s="83" t="str" cm="1">
        <f t="array" ref="S266">_xlfn.IFNA(IF(OR(VALUE(S$7&amp;$C$3)=PH),IF(S267="","PH",IF(INDEX(Attendance!$O:$O,MATCH($B266&amp;S$7,Attendance!$N:$N,0))&lt;"1200","PM","PN")),IF(S$6="Sun",IF(S267="","RD",IF(INDEX(Attendance!$O:$O,MATCH($B266&amp;S$7,Attendance!$N:$N,0))&lt;"1200","RM","RN")),IF(S267="",IF(S$7="","",IF(INDEX(Attendance!$I:$I,MATCH($B266&amp;S$7,Attendance!$N:$N,0))="ABS","AB","UL")),IF(INDEX(Attendance!$O:$O,MATCH($B266&amp;S$7,Attendance!$N:$N,0))&lt;"1200","M","N")))),"")</f>
        <v>RD</v>
      </c>
      <c r="T266" s="83" t="str" cm="1">
        <f t="array" ref="T266">_xlfn.IFNA(IF(OR(VALUE(T$7&amp;$C$3)=PH),IF(T267="","PH",IF(INDEX(Attendance!$O:$O,MATCH($B266&amp;T$7,Attendance!$N:$N,0))&lt;"1200","PM","PN")),IF(T$6="Sun",IF(T267="","RD",IF(INDEX(Attendance!$O:$O,MATCH($B266&amp;T$7,Attendance!$N:$N,0))&lt;"1200","RM","RN")),IF(T267="",IF(T$7="","",IF(INDEX(Attendance!$I:$I,MATCH($B266&amp;T$7,Attendance!$N:$N,0))="ABS","AB","UL")),IF(INDEX(Attendance!$O:$O,MATCH($B266&amp;T$7,Attendance!$N:$N,0))&lt;"1200","M","N")))),"")</f>
        <v/>
      </c>
      <c r="U266" s="83" t="str" cm="1">
        <f t="array" ref="U266">_xlfn.IFNA(IF(OR(VALUE(U$7&amp;$C$3)=PH),IF(U267="","PH",IF(INDEX(Attendance!$O:$O,MATCH($B266&amp;U$7,Attendance!$N:$N,0))&lt;"1200","PM","PN")),IF(U$6="Sun",IF(U267="","RD",IF(INDEX(Attendance!$O:$O,MATCH($B266&amp;U$7,Attendance!$N:$N,0))&lt;"1200","RM","RN")),IF(U267="",IF(U$7="","",IF(INDEX(Attendance!$I:$I,MATCH($B266&amp;U$7,Attendance!$N:$N,0))="ABS","AB","UL")),IF(INDEX(Attendance!$O:$O,MATCH($B266&amp;U$7,Attendance!$N:$N,0))&lt;"1200","M","N")))),"")</f>
        <v/>
      </c>
      <c r="V266" s="83" t="str" cm="1">
        <f t="array" ref="V266">_xlfn.IFNA(IF(OR(VALUE(V$7&amp;$C$3)=PH),IF(V267="","PH",IF(INDEX(Attendance!$O:$O,MATCH($B266&amp;V$7,Attendance!$N:$N,0))&lt;"1200","PM","PN")),IF(V$6="Sun",IF(V267="","RD",IF(INDEX(Attendance!$O:$O,MATCH($B266&amp;V$7,Attendance!$N:$N,0))&lt;"1200","RM","RN")),IF(V267="",IF(V$7="","",IF(INDEX(Attendance!$I:$I,MATCH($B266&amp;V$7,Attendance!$N:$N,0))="ABS","AB","UL")),IF(INDEX(Attendance!$O:$O,MATCH($B266&amp;V$7,Attendance!$N:$N,0))&lt;"1200","M","N")))),"")</f>
        <v/>
      </c>
      <c r="W266" s="83" t="str" cm="1">
        <f t="array" ref="W266">_xlfn.IFNA(IF(OR(VALUE(W$7&amp;$C$3)=PH),IF(W267="","PH",IF(INDEX(Attendance!$O:$O,MATCH($B266&amp;W$7,Attendance!$N:$N,0))&lt;"1200","PM","PN")),IF(W$6="Sun",IF(W267="","RD",IF(INDEX(Attendance!$O:$O,MATCH($B266&amp;W$7,Attendance!$N:$N,0))&lt;"1200","RM","RN")),IF(W267="",IF(W$7="","",IF(INDEX(Attendance!$I:$I,MATCH($B266&amp;W$7,Attendance!$N:$N,0))="ABS","AB","UL")),IF(INDEX(Attendance!$O:$O,MATCH($B266&amp;W$7,Attendance!$N:$N,0))&lt;"1200","M","N")))),"")</f>
        <v/>
      </c>
      <c r="X266" s="83" t="str" cm="1">
        <f t="array" ref="X266">_xlfn.IFNA(IF(OR(VALUE(X$7&amp;$C$3)=PH),IF(X267="","PH",IF(INDEX(Attendance!$O:$O,MATCH($B266&amp;X$7,Attendance!$N:$N,0))&lt;"1200","PM","PN")),IF(X$6="Sun",IF(X267="","RD",IF(INDEX(Attendance!$O:$O,MATCH($B266&amp;X$7,Attendance!$N:$N,0))&lt;"1200","RM","RN")),IF(X267="",IF(X$7="","",IF(INDEX(Attendance!$I:$I,MATCH($B266&amp;X$7,Attendance!$N:$N,0))="ABS","AB","UL")),IF(INDEX(Attendance!$O:$O,MATCH($B266&amp;X$7,Attendance!$N:$N,0))&lt;"1200","M","N")))),"")</f>
        <v/>
      </c>
      <c r="Y266" s="83" t="str" cm="1">
        <f t="array" ref="Y266">_xlfn.IFNA(IF(OR(VALUE(Y$7&amp;$C$3)=PH),IF(Y267="","PH",IF(INDEX(Attendance!$O:$O,MATCH($B266&amp;Y$7,Attendance!$N:$N,0))&lt;"1200","PM","PN")),IF(Y$6="Sun",IF(Y267="","RD",IF(INDEX(Attendance!$O:$O,MATCH($B266&amp;Y$7,Attendance!$N:$N,0))&lt;"1200","RM","RN")),IF(Y267="",IF(Y$7="","",IF(INDEX(Attendance!$I:$I,MATCH($B266&amp;Y$7,Attendance!$N:$N,0))="ABS","AB","UL")),IF(INDEX(Attendance!$O:$O,MATCH($B266&amp;Y$7,Attendance!$N:$N,0))&lt;"1200","M","N")))),"")</f>
        <v/>
      </c>
      <c r="Z266" s="83" t="str" cm="1">
        <f t="array" ref="Z266">_xlfn.IFNA(IF(OR(VALUE(Z$7&amp;$C$3)=PH),IF(Z267="","PH",IF(INDEX(Attendance!$O:$O,MATCH($B266&amp;Z$7,Attendance!$N:$N,0))&lt;"1200","PM","PN")),IF(Z$6="Sun",IF(Z267="","RD",IF(INDEX(Attendance!$O:$O,MATCH($B266&amp;Z$7,Attendance!$N:$N,0))&lt;"1200","RM","RN")),IF(Z267="",IF(Z$7="","",IF(INDEX(Attendance!$I:$I,MATCH($B266&amp;Z$7,Attendance!$N:$N,0))="ABS","AB","UL")),IF(INDEX(Attendance!$O:$O,MATCH($B266&amp;Z$7,Attendance!$N:$N,0))&lt;"1200","M","N")))),"")</f>
        <v>RD</v>
      </c>
      <c r="AA266" s="83" t="str" cm="1">
        <f t="array" ref="AA266">_xlfn.IFNA(IF(OR(VALUE(AA$7&amp;$C$3)=PH),IF(AA267="","PH",IF(INDEX(Attendance!$O:$O,MATCH($B266&amp;AA$7,Attendance!$N:$N,0))&lt;"1200","PM","PN")),IF(AA$6="Sun",IF(AA267="","RD",IF(INDEX(Attendance!$O:$O,MATCH($B266&amp;AA$7,Attendance!$N:$N,0))&lt;"1200","RM","RN")),IF(AA267="",IF(AA$7="","",IF(INDEX(Attendance!$I:$I,MATCH($B266&amp;AA$7,Attendance!$N:$N,0))="ABS","AB","UL")),IF(INDEX(Attendance!$O:$O,MATCH($B266&amp;AA$7,Attendance!$N:$N,0))&lt;"1200","M","N")))),"")</f>
        <v/>
      </c>
      <c r="AB266" s="83" t="str" cm="1">
        <f t="array" ref="AB266">_xlfn.IFNA(IF(OR(VALUE(AB$7&amp;$C$3)=PH),IF(AB267="","PH",IF(INDEX(Attendance!$O:$O,MATCH($B266&amp;AB$7,Attendance!$N:$N,0))&lt;"1200","PM","PN")),IF(AB$6="Sun",IF(AB267="","RD",IF(INDEX(Attendance!$O:$O,MATCH($B266&amp;AB$7,Attendance!$N:$N,0))&lt;"1200","RM","RN")),IF(AB267="",IF(AB$7="","",IF(INDEX(Attendance!$I:$I,MATCH($B266&amp;AB$7,Attendance!$N:$N,0))="ABS","AB","UL")),IF(INDEX(Attendance!$O:$O,MATCH($B266&amp;AB$7,Attendance!$N:$N,0))&lt;"1200","M","N")))),"")</f>
        <v/>
      </c>
      <c r="AC266" s="83" t="str" cm="1">
        <f t="array" ref="AC266">_xlfn.IFNA(IF(OR(VALUE(AC$7&amp;$C$3)=PH),IF(AC267="","PH",IF(INDEX(Attendance!$O:$O,MATCH($B266&amp;AC$7,Attendance!$N:$N,0))&lt;"1200","PM","PN")),IF(AC$6="Sun",IF(AC267="","RD",IF(INDEX(Attendance!$O:$O,MATCH($B266&amp;AC$7,Attendance!$N:$N,0))&lt;"1200","RM","RN")),IF(AC267="",IF(AC$7="","",IF(INDEX(Attendance!$I:$I,MATCH($B266&amp;AC$7,Attendance!$N:$N,0))="ABS","AB","UL")),IF(INDEX(Attendance!$O:$O,MATCH($B266&amp;AC$7,Attendance!$N:$N,0))&lt;"1200","M","N")))),"")</f>
        <v/>
      </c>
      <c r="AD266" s="83" t="str" cm="1">
        <f t="array" ref="AD266">_xlfn.IFNA(IF(OR(VALUE(AD$7&amp;$C$3)=PH),IF(AD267="","PH",IF(INDEX(Attendance!$O:$O,MATCH($B266&amp;AD$7,Attendance!$N:$N,0))&lt;"1200","PM","PN")),IF(AD$6="Sun",IF(AD267="","RD",IF(INDEX(Attendance!$O:$O,MATCH($B266&amp;AD$7,Attendance!$N:$N,0))&lt;"1200","RM","RN")),IF(AD267="",IF(AD$7="","",IF(INDEX(Attendance!$I:$I,MATCH($B266&amp;AD$7,Attendance!$N:$N,0))="ABS","AB","UL")),IF(INDEX(Attendance!$O:$O,MATCH($B266&amp;AD$7,Attendance!$N:$N,0))&lt;"1200","M","N")))),"")</f>
        <v/>
      </c>
      <c r="AE266" s="83" t="str" cm="1">
        <f t="array" ref="AE266">_xlfn.IFNA(IF(OR(VALUE(AE$7&amp;$C$3)=PH),IF(AE267="","PH",IF(INDEX(Attendance!$O:$O,MATCH($B266&amp;AE$7,Attendance!$N:$N,0))&lt;"1200","PM","PN")),IF(AE$6="Sun",IF(AE267="","RD",IF(INDEX(Attendance!$O:$O,MATCH($B266&amp;AE$7,Attendance!$N:$N,0))&lt;"1200","RM","RN")),IF(AE267="",IF(AE$7="","",IF(INDEX(Attendance!$I:$I,MATCH($B266&amp;AE$7,Attendance!$N:$N,0))="ABS","AB","UL")),IF(INDEX(Attendance!$O:$O,MATCH($B266&amp;AE$7,Attendance!$N:$N,0))&lt;"1200","M","N")))),"")</f>
        <v/>
      </c>
      <c r="AF266" s="83" t="str" cm="1">
        <f t="array" ref="AF266">_xlfn.IFNA(IF(OR(VALUE(AF$7&amp;$C$3)=PH),IF(AF267="","PH",IF(INDEX(Attendance!$O:$O,MATCH($B266&amp;AF$7,Attendance!$N:$N,0))&lt;"1200","PM","PN")),IF(AF$6="Sun",IF(AF267="","RD",IF(INDEX(Attendance!$O:$O,MATCH($B266&amp;AF$7,Attendance!$N:$N,0))&lt;"1200","RM","RN")),IF(AF267="",IF(AF$7="","",IF(INDEX(Attendance!$I:$I,MATCH($B266&amp;AF$7,Attendance!$N:$N,0))="ABS","AB","UL")),IF(INDEX(Attendance!$O:$O,MATCH($B266&amp;AF$7,Attendance!$N:$N,0))&lt;"1200","M","N")))),"")</f>
        <v/>
      </c>
      <c r="AG266" s="83" t="str" cm="1">
        <f t="array" ref="AG266">_xlfn.IFNA(IF(OR(VALUE(AG$7&amp;$C$3)=PH),IF(AG267="","PH",IF(INDEX(Attendance!$O:$O,MATCH($B266&amp;AG$7,Attendance!$N:$N,0))&lt;"1200","PM","PN")),IF(AG$6="Sun",IF(AG267="","RD",IF(INDEX(Attendance!$O:$O,MATCH($B266&amp;AG$7,Attendance!$N:$N,0))&lt;"1200","RM","RN")),IF(AG267="",IF(AG$7="","",IF(INDEX(Attendance!$I:$I,MATCH($B266&amp;AG$7,Attendance!$N:$N,0))="ABS","AB","UL")),IF(INDEX(Attendance!$O:$O,MATCH($B266&amp;AG$7,Attendance!$N:$N,0))&lt;"1200","M","N")))),"")</f>
        <v>RD</v>
      </c>
      <c r="AH266" s="83" t="str" cm="1">
        <f t="array" ref="AH266">_xlfn.IFNA(IF(OR(VALUE(AH$7&amp;$C$3)=PH),IF(AH267="","PH",IF(INDEX(Attendance!$O:$O,MATCH($B266&amp;AH$7,Attendance!$N:$N,0))&lt;"1200","PM","PN")),IF(AH$6="Sun",IF(AH267="","RD",IF(INDEX(Attendance!$O:$O,MATCH($B266&amp;AH$7,Attendance!$N:$N,0))&lt;"1200","RM","RN")),IF(AH267="",IF(AH$7="","",IF(INDEX(Attendance!$I:$I,MATCH($B266&amp;AH$7,Attendance!$N:$N,0))="ABS","AB","UL")),IF(INDEX(Attendance!$O:$O,MATCH($B266&amp;AH$7,Attendance!$N:$N,0))&lt;"1200","M","N")))),"")</f>
        <v/>
      </c>
      <c r="AI266" s="83" t="str" cm="1">
        <f t="array" ref="AI266">_xlfn.IFNA(IF(OR(VALUE(AI$7&amp;$C$3)=PH),IF(AI267="","PH",IF(INDEX(Attendance!$O:$O,MATCH($B266&amp;AI$7,Attendance!$N:$N,0))&lt;"1200","PM","PN")),IF(AI$6="Sun",IF(AI267="","RD",IF(INDEX(Attendance!$O:$O,MATCH($B266&amp;AI$7,Attendance!$N:$N,0))&lt;"1200","RM","RN")),IF(AI267="",IF(AI$7="","",IF(INDEX(Attendance!$I:$I,MATCH($B266&amp;AI$7,Attendance!$N:$N,0))="ABS","AB","UL")),IF(INDEX(Attendance!$O:$O,MATCH($B266&amp;AI$7,Attendance!$N:$N,0))&lt;"1200","M","N")))),"")</f>
        <v/>
      </c>
      <c r="AJ266" s="83" t="str" cm="1">
        <f t="array" ref="AJ266">_xlfn.IFNA(IF(OR(VALUE(AJ$7&amp;$C$3)=PH),IF(AJ267="","PH",IF(INDEX(Attendance!$O:$O,MATCH($B266&amp;AJ$7,Attendance!$N:$N,0))&lt;"1200","PM","PN")),IF(AJ$6="Sun",IF(AJ267="","RD",IF(INDEX(Attendance!$O:$O,MATCH($B266&amp;AJ$7,Attendance!$N:$N,0))&lt;"1200","RM","RN")),IF(AJ267="",IF(AJ$7="","",IF(INDEX(Attendance!$I:$I,MATCH($B266&amp;AJ$7,Attendance!$N:$N,0))="ABS","AB","UL")),IF(INDEX(Attendance!$O:$O,MATCH($B266&amp;AJ$7,Attendance!$N:$N,0))&lt;"1200","M","N")))),"")</f>
        <v/>
      </c>
      <c r="AK266" s="258">
        <f>SUM(SUMIF(F266:AJ266,{"M","N","A"},F267:AJ267))</f>
        <v>0</v>
      </c>
      <c r="AL266" s="187">
        <f>SUM(SUMIF(F266:AJ266,{"M","N"},F268:AJ268),SUMIF(F266:AJ266,{"OM","ON"},F267:AJ267))</f>
        <v>0</v>
      </c>
      <c r="AM266" s="187">
        <f>SUM(SUMIF(F266:AJ266,{"PM","PN","RM","RN"},F267:AJ267))</f>
        <v>0</v>
      </c>
      <c r="AN266" s="187">
        <f>SUM(SUMIF(F266:AJ266,{"PM","PN"},F268:AJ268))</f>
        <v>0</v>
      </c>
      <c r="AO266" s="261">
        <f>SUM(F271:AJ271)</f>
        <v>0</v>
      </c>
      <c r="AP266" s="264">
        <f>SUM(F270:AJ270)</f>
        <v>0</v>
      </c>
      <c r="AQ266" s="188">
        <f>IF(D270="",0,SUM(COUNTIFS(F266:AJ266,{"M","N","A","OM","ON","OA","PM","PN","PA","RM","RN","RA"})))</f>
        <v>0</v>
      </c>
      <c r="AR266" s="74">
        <f>COUNTIF(F266:AJ266,"AL")</f>
        <v>0</v>
      </c>
      <c r="AS266" s="74">
        <f>COUNTIF(F266:AJ266,"MC")</f>
        <v>0</v>
      </c>
      <c r="AT266" s="74">
        <f>COUNTIF(F266:AJ266,"PH")+COUNTIF(F266:AJ266,"RPH")</f>
        <v>2</v>
      </c>
      <c r="AU266" s="255">
        <f t="shared" ref="AU266" si="51">_xlfn.IFNA(IF($B266="",0,AK266*$AK$5+SUM(AL271:AN271)+SUM(AO266:AP271)+SUM(AQ271:AT271)),"")</f>
        <v>0</v>
      </c>
    </row>
    <row r="267" spans="1:47" s="213" customFormat="1" ht="33" customHeight="1" x14ac:dyDescent="0.35">
      <c r="A267" s="189"/>
      <c r="B267" s="184"/>
      <c r="C267" s="190" t="str">
        <f>_xlfn.IFNA(INDEX(Masterlist!D:D,MATCH(B266,Masterlist!B:B,0)),"")</f>
        <v/>
      </c>
      <c r="D267" s="88"/>
      <c r="E267" s="191" t="s">
        <v>174</v>
      </c>
      <c r="F267" s="192" t="str">
        <f>IFERROR(IF(F$6="Sun",INDEX(Attendance!$R:$R,MATCH($B266&amp;F$7,Attendance!$N:$N,0)),IF(INDEX(Attendance!$R:$R,MATCH($B266&amp;F$7,Attendance!$N:$N,0))="","",IF(INDEX(Attendance!$R:$R,MATCH($B266&amp;F$7,Attendance!$N:$N,0))&gt;8,8,INDEX(Attendance!$R:$R,MATCH($B266&amp;F$7,Attendance!$N:$N,0))))),"")</f>
        <v/>
      </c>
      <c r="G267" s="192" t="str">
        <f>IFERROR(IF(G$6="Sun",INDEX(Attendance!$R:$R,MATCH($B266&amp;G$7,Attendance!$N:$N,0)),IF(INDEX(Attendance!$R:$R,MATCH($B266&amp;G$7,Attendance!$N:$N,0))="","",IF(INDEX(Attendance!$R:$R,MATCH($B266&amp;G$7,Attendance!$N:$N,0))&gt;8,8,INDEX(Attendance!$R:$R,MATCH($B266&amp;G$7,Attendance!$N:$N,0))))),"")</f>
        <v/>
      </c>
      <c r="H267" s="192" t="str">
        <f>IFERROR(IF(H$6="Sun",INDEX(Attendance!$R:$R,MATCH($B266&amp;H$7,Attendance!$N:$N,0)),IF(INDEX(Attendance!$R:$R,MATCH($B266&amp;H$7,Attendance!$N:$N,0))="","",IF(INDEX(Attendance!$R:$R,MATCH($B266&amp;H$7,Attendance!$N:$N,0))&gt;8,8,INDEX(Attendance!$R:$R,MATCH($B266&amp;H$7,Attendance!$N:$N,0))))),"")</f>
        <v/>
      </c>
      <c r="I267" s="192" t="str">
        <f>IFERROR(IF(I$6="Sun",INDEX(Attendance!$R:$R,MATCH($B266&amp;I$7,Attendance!$N:$N,0)),IF(INDEX(Attendance!$R:$R,MATCH($B266&amp;I$7,Attendance!$N:$N,0))="","",IF(INDEX(Attendance!$R:$R,MATCH($B266&amp;I$7,Attendance!$N:$N,0))&gt;8,8,INDEX(Attendance!$R:$R,MATCH($B266&amp;I$7,Attendance!$N:$N,0))))),"")</f>
        <v/>
      </c>
      <c r="J267" s="192" t="str">
        <f>IFERROR(IF(J$6="Sun",INDEX(Attendance!$R:$R,MATCH($B266&amp;J$7,Attendance!$N:$N,0)),IF(INDEX(Attendance!$R:$R,MATCH($B266&amp;J$7,Attendance!$N:$N,0))="","",IF(INDEX(Attendance!$R:$R,MATCH($B266&amp;J$7,Attendance!$N:$N,0))&gt;8,8,INDEX(Attendance!$R:$R,MATCH($B266&amp;J$7,Attendance!$N:$N,0))))),"")</f>
        <v/>
      </c>
      <c r="K267" s="192" t="str">
        <f>IFERROR(IF(K$6="Sun",INDEX(Attendance!$R:$R,MATCH($B266&amp;K$7,Attendance!$N:$N,0)),IF(INDEX(Attendance!$R:$R,MATCH($B266&amp;K$7,Attendance!$N:$N,0))="","",IF(INDEX(Attendance!$R:$R,MATCH($B266&amp;K$7,Attendance!$N:$N,0))&gt;8,8,INDEX(Attendance!$R:$R,MATCH($B266&amp;K$7,Attendance!$N:$N,0))))),"")</f>
        <v/>
      </c>
      <c r="L267" s="192" t="str">
        <f>IFERROR(IF(L$6="Sun",INDEX(Attendance!$R:$R,MATCH($B266&amp;L$7,Attendance!$N:$N,0)),IF(INDEX(Attendance!$R:$R,MATCH($B266&amp;L$7,Attendance!$N:$N,0))="","",IF(INDEX(Attendance!$R:$R,MATCH($B266&amp;L$7,Attendance!$N:$N,0))&gt;8,8,INDEX(Attendance!$R:$R,MATCH($B266&amp;L$7,Attendance!$N:$N,0))))),"")</f>
        <v/>
      </c>
      <c r="M267" s="192" t="str">
        <f>IFERROR(IF(M$6="Sun",INDEX(Attendance!$R:$R,MATCH($B266&amp;M$7,Attendance!$N:$N,0)),IF(INDEX(Attendance!$R:$R,MATCH($B266&amp;M$7,Attendance!$N:$N,0))="","",IF(INDEX(Attendance!$R:$R,MATCH($B266&amp;M$7,Attendance!$N:$N,0))&gt;8,8,INDEX(Attendance!$R:$R,MATCH($B266&amp;M$7,Attendance!$N:$N,0))))),"")</f>
        <v/>
      </c>
      <c r="N267" s="192" t="str">
        <f>IFERROR(IF(N$6="Sun",INDEX(Attendance!$R:$R,MATCH($B266&amp;N$7,Attendance!$N:$N,0)),IF(INDEX(Attendance!$R:$R,MATCH($B266&amp;N$7,Attendance!$N:$N,0))="","",IF(INDEX(Attendance!$R:$R,MATCH($B266&amp;N$7,Attendance!$N:$N,0))&gt;8,8,INDEX(Attendance!$R:$R,MATCH($B266&amp;N$7,Attendance!$N:$N,0))))),"")</f>
        <v/>
      </c>
      <c r="O267" s="192" t="str">
        <f>IFERROR(IF(O$6="Sun",INDEX(Attendance!$R:$R,MATCH($B266&amp;O$7,Attendance!$N:$N,0)),IF(INDEX(Attendance!$R:$R,MATCH($B266&amp;O$7,Attendance!$N:$N,0))="","",IF(INDEX(Attendance!$R:$R,MATCH($B266&amp;O$7,Attendance!$N:$N,0))&gt;8,8,INDEX(Attendance!$R:$R,MATCH($B266&amp;O$7,Attendance!$N:$N,0))))),"")</f>
        <v/>
      </c>
      <c r="P267" s="192" t="str">
        <f>IFERROR(IF(P$6="Sun",INDEX(Attendance!$R:$R,MATCH($B266&amp;P$7,Attendance!$N:$N,0)),IF(INDEX(Attendance!$R:$R,MATCH($B266&amp;P$7,Attendance!$N:$N,0))="","",IF(INDEX(Attendance!$R:$R,MATCH($B266&amp;P$7,Attendance!$N:$N,0))&gt;8,8,INDEX(Attendance!$R:$R,MATCH($B266&amp;P$7,Attendance!$N:$N,0))))),"")</f>
        <v/>
      </c>
      <c r="Q267" s="192" t="str">
        <f>IFERROR(IF(Q$6="Sun",INDEX(Attendance!$R:$R,MATCH($B266&amp;Q$7,Attendance!$N:$N,0)),IF(INDEX(Attendance!$R:$R,MATCH($B266&amp;Q$7,Attendance!$N:$N,0))="","",IF(INDEX(Attendance!$R:$R,MATCH($B266&amp;Q$7,Attendance!$N:$N,0))&gt;8,8,INDEX(Attendance!$R:$R,MATCH($B266&amp;Q$7,Attendance!$N:$N,0))))),"")</f>
        <v/>
      </c>
      <c r="R267" s="192" t="str">
        <f>IFERROR(IF(R$6="Sun",INDEX(Attendance!$R:$R,MATCH($B266&amp;R$7,Attendance!$N:$N,0)),IF(INDEX(Attendance!$R:$R,MATCH($B266&amp;R$7,Attendance!$N:$N,0))="","",IF(INDEX(Attendance!$R:$R,MATCH($B266&amp;R$7,Attendance!$N:$N,0))&gt;8,8,INDEX(Attendance!$R:$R,MATCH($B266&amp;R$7,Attendance!$N:$N,0))))),"")</f>
        <v/>
      </c>
      <c r="S267" s="192" t="str">
        <f>IFERROR(IF(S$6="Sun",INDEX(Attendance!$R:$R,MATCH($B266&amp;S$7,Attendance!$N:$N,0)),IF(INDEX(Attendance!$R:$R,MATCH($B266&amp;S$7,Attendance!$N:$N,0))="","",IF(INDEX(Attendance!$R:$R,MATCH($B266&amp;S$7,Attendance!$N:$N,0))&gt;8,8,INDEX(Attendance!$R:$R,MATCH($B266&amp;S$7,Attendance!$N:$N,0))))),"")</f>
        <v/>
      </c>
      <c r="T267" s="192" t="str">
        <f>IFERROR(IF(T$6="Sun",INDEX(Attendance!$R:$R,MATCH($B266&amp;T$7,Attendance!$N:$N,0)),IF(INDEX(Attendance!$R:$R,MATCH($B266&amp;T$7,Attendance!$N:$N,0))="","",IF(INDEX(Attendance!$R:$R,MATCH($B266&amp;T$7,Attendance!$N:$N,0))&gt;8,8,INDEX(Attendance!$R:$R,MATCH($B266&amp;T$7,Attendance!$N:$N,0))))),"")</f>
        <v/>
      </c>
      <c r="U267" s="192" t="str">
        <f>IFERROR(IF(U$6="Sun",INDEX(Attendance!$R:$R,MATCH($B266&amp;U$7,Attendance!$N:$N,0)),IF(INDEX(Attendance!$R:$R,MATCH($B266&amp;U$7,Attendance!$N:$N,0))="","",IF(INDEX(Attendance!$R:$R,MATCH($B266&amp;U$7,Attendance!$N:$N,0))&gt;8,8,INDEX(Attendance!$R:$R,MATCH($B266&amp;U$7,Attendance!$N:$N,0))))),"")</f>
        <v/>
      </c>
      <c r="V267" s="192" t="str">
        <f>IFERROR(IF(V$6="Sun",INDEX(Attendance!$R:$R,MATCH($B266&amp;V$7,Attendance!$N:$N,0)),IF(INDEX(Attendance!$R:$R,MATCH($B266&amp;V$7,Attendance!$N:$N,0))="","",IF(INDEX(Attendance!$R:$R,MATCH($B266&amp;V$7,Attendance!$N:$N,0))&gt;8,8,INDEX(Attendance!$R:$R,MATCH($B266&amp;V$7,Attendance!$N:$N,0))))),"")</f>
        <v/>
      </c>
      <c r="W267" s="192" t="str">
        <f>IFERROR(IF(W$6="Sun",INDEX(Attendance!$R:$R,MATCH($B266&amp;W$7,Attendance!$N:$N,0)),IF(INDEX(Attendance!$R:$R,MATCH($B266&amp;W$7,Attendance!$N:$N,0))="","",IF(INDEX(Attendance!$R:$R,MATCH($B266&amp;W$7,Attendance!$N:$N,0))&gt;8,8,INDEX(Attendance!$R:$R,MATCH($B266&amp;W$7,Attendance!$N:$N,0))))),"")</f>
        <v/>
      </c>
      <c r="X267" s="192" t="str">
        <f>IFERROR(IF(X$6="Sun",INDEX(Attendance!$R:$R,MATCH($B266&amp;X$7,Attendance!$N:$N,0)),IF(INDEX(Attendance!$R:$R,MATCH($B266&amp;X$7,Attendance!$N:$N,0))="","",IF(INDEX(Attendance!$R:$R,MATCH($B266&amp;X$7,Attendance!$N:$N,0))&gt;8,8,INDEX(Attendance!$R:$R,MATCH($B266&amp;X$7,Attendance!$N:$N,0))))),"")</f>
        <v/>
      </c>
      <c r="Y267" s="192" t="str">
        <f>IFERROR(IF(Y$6="Sun",INDEX(Attendance!$R:$R,MATCH($B266&amp;Y$7,Attendance!$N:$N,0)),IF(INDEX(Attendance!$R:$R,MATCH($B266&amp;Y$7,Attendance!$N:$N,0))="","",IF(INDEX(Attendance!$R:$R,MATCH($B266&amp;Y$7,Attendance!$N:$N,0))&gt;8,8,INDEX(Attendance!$R:$R,MATCH($B266&amp;Y$7,Attendance!$N:$N,0))))),"")</f>
        <v/>
      </c>
      <c r="Z267" s="192" t="str">
        <f>IFERROR(IF(Z$6="Sun",INDEX(Attendance!$R:$R,MATCH($B266&amp;Z$7,Attendance!$N:$N,0)),IF(INDEX(Attendance!$R:$R,MATCH($B266&amp;Z$7,Attendance!$N:$N,0))="","",IF(INDEX(Attendance!$R:$R,MATCH($B266&amp;Z$7,Attendance!$N:$N,0))&gt;8,8,INDEX(Attendance!$R:$R,MATCH($B266&amp;Z$7,Attendance!$N:$N,0))))),"")</f>
        <v/>
      </c>
      <c r="AA267" s="192" t="str">
        <f>IFERROR(IF(AA$6="Sun",INDEX(Attendance!$R:$R,MATCH($B266&amp;AA$7,Attendance!$N:$N,0)),IF(INDEX(Attendance!$R:$R,MATCH($B266&amp;AA$7,Attendance!$N:$N,0))="","",IF(INDEX(Attendance!$R:$R,MATCH($B266&amp;AA$7,Attendance!$N:$N,0))&gt;8,8,INDEX(Attendance!$R:$R,MATCH($B266&amp;AA$7,Attendance!$N:$N,0))))),"")</f>
        <v/>
      </c>
      <c r="AB267" s="192" t="str">
        <f>IFERROR(IF(AB$6="Sun",INDEX(Attendance!$R:$R,MATCH($B266&amp;AB$7,Attendance!$N:$N,0)),IF(INDEX(Attendance!$R:$R,MATCH($B266&amp;AB$7,Attendance!$N:$N,0))="","",IF(INDEX(Attendance!$R:$R,MATCH($B266&amp;AB$7,Attendance!$N:$N,0))&gt;8,8,INDEX(Attendance!$R:$R,MATCH($B266&amp;AB$7,Attendance!$N:$N,0))))),"")</f>
        <v/>
      </c>
      <c r="AC267" s="192" t="str">
        <f>IFERROR(IF(AC$6="Sun",INDEX(Attendance!$R:$R,MATCH($B266&amp;AC$7,Attendance!$N:$N,0)),IF(INDEX(Attendance!$R:$R,MATCH($B266&amp;AC$7,Attendance!$N:$N,0))="","",IF(INDEX(Attendance!$R:$R,MATCH($B266&amp;AC$7,Attendance!$N:$N,0))&gt;8,8,INDEX(Attendance!$R:$R,MATCH($B266&amp;AC$7,Attendance!$N:$N,0))))),"")</f>
        <v/>
      </c>
      <c r="AD267" s="192" t="str">
        <f>IFERROR(IF(AD$6="Sun",INDEX(Attendance!$R:$R,MATCH($B266&amp;AD$7,Attendance!$N:$N,0)),IF(INDEX(Attendance!$R:$R,MATCH($B266&amp;AD$7,Attendance!$N:$N,0))="","",IF(INDEX(Attendance!$R:$R,MATCH($B266&amp;AD$7,Attendance!$N:$N,0))&gt;8,8,INDEX(Attendance!$R:$R,MATCH($B266&amp;AD$7,Attendance!$N:$N,0))))),"")</f>
        <v/>
      </c>
      <c r="AE267" s="192" t="str">
        <f>IFERROR(IF(AE$6="Sun",INDEX(Attendance!$R:$R,MATCH($B266&amp;AE$7,Attendance!$N:$N,0)),IF(INDEX(Attendance!$R:$R,MATCH($B266&amp;AE$7,Attendance!$N:$N,0))="","",IF(INDEX(Attendance!$R:$R,MATCH($B266&amp;AE$7,Attendance!$N:$N,0))&gt;8,8,INDEX(Attendance!$R:$R,MATCH($B266&amp;AE$7,Attendance!$N:$N,0))))),"")</f>
        <v/>
      </c>
      <c r="AF267" s="192" t="str">
        <f>IFERROR(IF(AF$6="Sun",INDEX(Attendance!$R:$R,MATCH($B266&amp;AF$7,Attendance!$N:$N,0)),IF(INDEX(Attendance!$R:$R,MATCH($B266&amp;AF$7,Attendance!$N:$N,0))="","",IF(INDEX(Attendance!$R:$R,MATCH($B266&amp;AF$7,Attendance!$N:$N,0))&gt;8,8,INDEX(Attendance!$R:$R,MATCH($B266&amp;AF$7,Attendance!$N:$N,0))))),"")</f>
        <v/>
      </c>
      <c r="AG267" s="192" t="str">
        <f>IFERROR(IF(AG$6="Sun",INDEX(Attendance!$R:$R,MATCH($B266&amp;AG$7,Attendance!$N:$N,0)),IF(INDEX(Attendance!$R:$R,MATCH($B266&amp;AG$7,Attendance!$N:$N,0))="","",IF(INDEX(Attendance!$R:$R,MATCH($B266&amp;AG$7,Attendance!$N:$N,0))&gt;8,8,INDEX(Attendance!$R:$R,MATCH($B266&amp;AG$7,Attendance!$N:$N,0))))),"")</f>
        <v/>
      </c>
      <c r="AH267" s="192" t="str">
        <f>IFERROR(IF(AH$6="Sun",INDEX(Attendance!$R:$R,MATCH($B266&amp;AH$7,Attendance!$N:$N,0)),IF(INDEX(Attendance!$R:$R,MATCH($B266&amp;AH$7,Attendance!$N:$N,0))="","",IF(INDEX(Attendance!$R:$R,MATCH($B266&amp;AH$7,Attendance!$N:$N,0))&gt;8,8,INDEX(Attendance!$R:$R,MATCH($B266&amp;AH$7,Attendance!$N:$N,0))))),"")</f>
        <v/>
      </c>
      <c r="AI267" s="192" t="str">
        <f>IFERROR(IF(AI$6="Sun",INDEX(Attendance!$R:$R,MATCH($B266&amp;AI$7,Attendance!$N:$N,0)),IF(INDEX(Attendance!$R:$R,MATCH($B266&amp;AI$7,Attendance!$N:$N,0))="","",IF(INDEX(Attendance!$R:$R,MATCH($B266&amp;AI$7,Attendance!$N:$N,0))&gt;8,8,INDEX(Attendance!$R:$R,MATCH($B266&amp;AI$7,Attendance!$N:$N,0))))),"")</f>
        <v/>
      </c>
      <c r="AJ267" s="192" t="str">
        <f>IFERROR(IF(AJ$6="Sun",INDEX(Attendance!$R:$R,MATCH($B266&amp;AJ$7,Attendance!$N:$N,0)),IF(INDEX(Attendance!$R:$R,MATCH($B266&amp;AJ$7,Attendance!$N:$N,0))="","",IF(INDEX(Attendance!$R:$R,MATCH($B266&amp;AJ$7,Attendance!$N:$N,0))&gt;8,8,INDEX(Attendance!$R:$R,MATCH($B266&amp;AJ$7,Attendance!$N:$N,0))))),"")</f>
        <v/>
      </c>
      <c r="AK267" s="259"/>
      <c r="AL267" s="193">
        <f>ROUND((IF($C271="",Basic,MID($C271,FIND("RM",$C271)+3,4))+$AP266+$AQ271)/WorkDays/WorkHours*AL$6,4)</f>
        <v>8.6538000000000004</v>
      </c>
      <c r="AM267" s="193">
        <f>ROUND((IF($C271="",Basic,MID($C271,FIND("RM",$C271)+3,4))+$AP266+$AQ271)/WorkDays/WorkHours*AM$6,4)</f>
        <v>11.538500000000001</v>
      </c>
      <c r="AN267" s="193">
        <f>ROUND((IF($C271="",Basic,MID($C271,FIND("RM",$C271)+3,4))+$AP266+$AQ271)/WorkDays/WorkHours*AN$6,4)</f>
        <v>17.307700000000001</v>
      </c>
      <c r="AO267" s="262"/>
      <c r="AP267" s="265"/>
      <c r="AQ267" s="86"/>
      <c r="AR267" s="194"/>
      <c r="AS267" s="194"/>
      <c r="AT267" s="194"/>
      <c r="AU267" s="256"/>
    </row>
    <row r="268" spans="1:47" s="213" customFormat="1" ht="33" customHeight="1" x14ac:dyDescent="0.35">
      <c r="A268" s="189"/>
      <c r="B268" s="184"/>
      <c r="C268" s="195" t="str">
        <f>_xlfn.IFNA(INDEX(Masterlist!E:E,MATCH(B266,Masterlist!B:B,0)),"")</f>
        <v/>
      </c>
      <c r="D268" s="1"/>
      <c r="E268" s="196" t="s">
        <v>175</v>
      </c>
      <c r="F268" s="197" t="str">
        <f>IFERROR(IF(F$6="Sun","",IF(INDEX(Attendance!$S:$S,MATCH($B266&amp;F$7,Attendance!$N:$N,0))=TRUE,"",IF(F267&lt;8,"",INDEX(Attendance!$G:$G,MATCH($B266&amp;F$7,Attendance!$N:$N,0))))),"")</f>
        <v/>
      </c>
      <c r="G268" s="197" t="str">
        <f>IFERROR(IF(G$6="Sun","",IF(INDEX(Attendance!$S:$S,MATCH($B266&amp;G$7,Attendance!$N:$N,0))=TRUE,"",IF(G267&lt;8,"",INDEX(Attendance!$G:$G,MATCH($B266&amp;G$7,Attendance!$N:$N,0))))),"")</f>
        <v/>
      </c>
      <c r="H268" s="197" t="str">
        <f>IFERROR(IF(H$6="Sun","",IF(INDEX(Attendance!$S:$S,MATCH($B266&amp;H$7,Attendance!$N:$N,0))=TRUE,"",IF(H267&lt;8,"",INDEX(Attendance!$G:$G,MATCH($B266&amp;H$7,Attendance!$N:$N,0))))),"")</f>
        <v/>
      </c>
      <c r="I268" s="197" t="str">
        <f>IFERROR(IF(I$6="Sun","",IF(INDEX(Attendance!$S:$S,MATCH($B266&amp;I$7,Attendance!$N:$N,0))=TRUE,"",IF(I267&lt;8,"",INDEX(Attendance!$G:$G,MATCH($B266&amp;I$7,Attendance!$N:$N,0))))),"")</f>
        <v/>
      </c>
      <c r="J268" s="197" t="str">
        <f>IFERROR(IF(J$6="Sun","",IF(INDEX(Attendance!$S:$S,MATCH($B266&amp;J$7,Attendance!$N:$N,0))=TRUE,"",IF(J267&lt;8,"",INDEX(Attendance!$G:$G,MATCH($B266&amp;J$7,Attendance!$N:$N,0))))),"")</f>
        <v/>
      </c>
      <c r="K268" s="197" t="str">
        <f>IFERROR(IF(K$6="Sun","",IF(INDEX(Attendance!$S:$S,MATCH($B266&amp;K$7,Attendance!$N:$N,0))=TRUE,"",IF(K267&lt;8,"",INDEX(Attendance!$G:$G,MATCH($B266&amp;K$7,Attendance!$N:$N,0))))),"")</f>
        <v/>
      </c>
      <c r="L268" s="197" t="str">
        <f>IFERROR(IF(L$6="Sun","",IF(INDEX(Attendance!$S:$S,MATCH($B266&amp;L$7,Attendance!$N:$N,0))=TRUE,"",IF(L267&lt;8,"",INDEX(Attendance!$G:$G,MATCH($B266&amp;L$7,Attendance!$N:$N,0))))),"")</f>
        <v/>
      </c>
      <c r="M268" s="197" t="str">
        <f>IFERROR(IF(M$6="Sun","",IF(INDEX(Attendance!$S:$S,MATCH($B266&amp;M$7,Attendance!$N:$N,0))=TRUE,"",IF(M267&lt;8,"",INDEX(Attendance!$G:$G,MATCH($B266&amp;M$7,Attendance!$N:$N,0))))),"")</f>
        <v/>
      </c>
      <c r="N268" s="197" t="str">
        <f>IFERROR(IF(N$6="Sun","",IF(INDEX(Attendance!$S:$S,MATCH($B266&amp;N$7,Attendance!$N:$N,0))=TRUE,"",IF(N267&lt;8,"",INDEX(Attendance!$G:$G,MATCH($B266&amp;N$7,Attendance!$N:$N,0))))),"")</f>
        <v/>
      </c>
      <c r="O268" s="197" t="str">
        <f>IFERROR(IF(O$6="Sun","",IF(INDEX(Attendance!$S:$S,MATCH($B266&amp;O$7,Attendance!$N:$N,0))=TRUE,"",IF(O267&lt;8,"",INDEX(Attendance!$G:$G,MATCH($B266&amp;O$7,Attendance!$N:$N,0))))),"")</f>
        <v/>
      </c>
      <c r="P268" s="197" t="str">
        <f>IFERROR(IF(P$6="Sun","",IF(INDEX(Attendance!$S:$S,MATCH($B266&amp;P$7,Attendance!$N:$N,0))=TRUE,"",IF(P267&lt;8,"",INDEX(Attendance!$G:$G,MATCH($B266&amp;P$7,Attendance!$N:$N,0))))),"")</f>
        <v/>
      </c>
      <c r="Q268" s="197" t="str">
        <f>IFERROR(IF(Q$6="Sun","",IF(INDEX(Attendance!$S:$S,MATCH($B266&amp;Q$7,Attendance!$N:$N,0))=TRUE,"",IF(Q267&lt;8,"",INDEX(Attendance!$G:$G,MATCH($B266&amp;Q$7,Attendance!$N:$N,0))))),"")</f>
        <v/>
      </c>
      <c r="R268" s="197" t="str">
        <f>IFERROR(IF(R$6="Sun","",IF(INDEX(Attendance!$S:$S,MATCH($B266&amp;R$7,Attendance!$N:$N,0))=TRUE,"",IF(R267&lt;8,"",INDEX(Attendance!$G:$G,MATCH($B266&amp;R$7,Attendance!$N:$N,0))))),"")</f>
        <v/>
      </c>
      <c r="S268" s="197" t="str">
        <f>IFERROR(IF(S$6="Sun","",IF(INDEX(Attendance!$S:$S,MATCH($B266&amp;S$7,Attendance!$N:$N,0))=TRUE,"",IF(S267&lt;8,"",INDEX(Attendance!$G:$G,MATCH($B266&amp;S$7,Attendance!$N:$N,0))))),"")</f>
        <v/>
      </c>
      <c r="T268" s="197" t="str">
        <f>IFERROR(IF(T$6="Sun","",IF(INDEX(Attendance!$S:$S,MATCH($B266&amp;T$7,Attendance!$N:$N,0))=TRUE,"",IF(T267&lt;8,"",INDEX(Attendance!$G:$G,MATCH($B266&amp;T$7,Attendance!$N:$N,0))))),"")</f>
        <v/>
      </c>
      <c r="U268" s="197" t="str">
        <f>IFERROR(IF(U$6="Sun","",IF(INDEX(Attendance!$S:$S,MATCH($B266&amp;U$7,Attendance!$N:$N,0))=TRUE,"",IF(U267&lt;8,"",INDEX(Attendance!$G:$G,MATCH($B266&amp;U$7,Attendance!$N:$N,0))))),"")</f>
        <v/>
      </c>
      <c r="V268" s="197" t="str">
        <f>IFERROR(IF(V$6="Sun","",IF(INDEX(Attendance!$S:$S,MATCH($B266&amp;V$7,Attendance!$N:$N,0))=TRUE,"",IF(V267&lt;8,"",INDEX(Attendance!$G:$G,MATCH($B266&amp;V$7,Attendance!$N:$N,0))))),"")</f>
        <v/>
      </c>
      <c r="W268" s="197" t="str">
        <f>IFERROR(IF(W$6="Sun","",IF(INDEX(Attendance!$S:$S,MATCH($B266&amp;W$7,Attendance!$N:$N,0))=TRUE,"",IF(W267&lt;8,"",INDEX(Attendance!$G:$G,MATCH($B266&amp;W$7,Attendance!$N:$N,0))))),"")</f>
        <v/>
      </c>
      <c r="X268" s="197" t="str">
        <f>IFERROR(IF(X$6="Sun","",IF(INDEX(Attendance!$S:$S,MATCH($B266&amp;X$7,Attendance!$N:$N,0))=TRUE,"",IF(X267&lt;8,"",INDEX(Attendance!$G:$G,MATCH($B266&amp;X$7,Attendance!$N:$N,0))))),"")</f>
        <v/>
      </c>
      <c r="Y268" s="197" t="str">
        <f>IFERROR(IF(Y$6="Sun","",IF(INDEX(Attendance!$S:$S,MATCH($B266&amp;Y$7,Attendance!$N:$N,0))=TRUE,"",IF(Y267&lt;8,"",INDEX(Attendance!$G:$G,MATCH($B266&amp;Y$7,Attendance!$N:$N,0))))),"")</f>
        <v/>
      </c>
      <c r="Z268" s="197" t="str">
        <f>IFERROR(IF(Z$6="Sun","",IF(INDEX(Attendance!$S:$S,MATCH($B266&amp;Z$7,Attendance!$N:$N,0))=TRUE,"",IF(Z267&lt;8,"",INDEX(Attendance!$G:$G,MATCH($B266&amp;Z$7,Attendance!$N:$N,0))))),"")</f>
        <v/>
      </c>
      <c r="AA268" s="197" t="str">
        <f>IFERROR(IF(AA$6="Sun","",IF(INDEX(Attendance!$S:$S,MATCH($B266&amp;AA$7,Attendance!$N:$N,0))=TRUE,"",IF(AA267&lt;8,"",INDEX(Attendance!$G:$G,MATCH($B266&amp;AA$7,Attendance!$N:$N,0))))),"")</f>
        <v/>
      </c>
      <c r="AB268" s="197" t="str">
        <f>IFERROR(IF(AB$6="Sun","",IF(INDEX(Attendance!$S:$S,MATCH($B266&amp;AB$7,Attendance!$N:$N,0))=TRUE,"",IF(AB267&lt;8,"",INDEX(Attendance!$G:$G,MATCH($B266&amp;AB$7,Attendance!$N:$N,0))))),"")</f>
        <v/>
      </c>
      <c r="AC268" s="197" t="str">
        <f>IFERROR(IF(AC$6="Sun","",IF(INDEX(Attendance!$S:$S,MATCH($B266&amp;AC$7,Attendance!$N:$N,0))=TRUE,"",IF(AC267&lt;8,"",INDEX(Attendance!$G:$G,MATCH($B266&amp;AC$7,Attendance!$N:$N,0))))),"")</f>
        <v/>
      </c>
      <c r="AD268" s="197" t="str">
        <f>IFERROR(IF(AD$6="Sun","",IF(INDEX(Attendance!$S:$S,MATCH($B266&amp;AD$7,Attendance!$N:$N,0))=TRUE,"",IF(AD267&lt;8,"",INDEX(Attendance!$G:$G,MATCH($B266&amp;AD$7,Attendance!$N:$N,0))))),"")</f>
        <v/>
      </c>
      <c r="AE268" s="197" t="str">
        <f>IFERROR(IF(AE$6="Sun","",IF(INDEX(Attendance!$S:$S,MATCH($B266&amp;AE$7,Attendance!$N:$N,0))=TRUE,"",IF(AE267&lt;8,"",INDEX(Attendance!$G:$G,MATCH($B266&amp;AE$7,Attendance!$N:$N,0))))),"")</f>
        <v/>
      </c>
      <c r="AF268" s="197" t="str">
        <f>IFERROR(IF(AF$6="Sun","",IF(INDEX(Attendance!$S:$S,MATCH($B266&amp;AF$7,Attendance!$N:$N,0))=TRUE,"",IF(AF267&lt;8,"",INDEX(Attendance!$G:$G,MATCH($B266&amp;AF$7,Attendance!$N:$N,0))))),"")</f>
        <v/>
      </c>
      <c r="AG268" s="197" t="str">
        <f>IFERROR(IF(AG$6="Sun","",IF(INDEX(Attendance!$S:$S,MATCH($B266&amp;AG$7,Attendance!$N:$N,0))=TRUE,"",IF(AG267&lt;8,"",INDEX(Attendance!$G:$G,MATCH($B266&amp;AG$7,Attendance!$N:$N,0))))),"")</f>
        <v/>
      </c>
      <c r="AH268" s="197" t="str">
        <f>IFERROR(IF(AH$6="Sun","",IF(INDEX(Attendance!$S:$S,MATCH($B266&amp;AH$7,Attendance!$N:$N,0))=TRUE,"",IF(AH267&lt;8,"",INDEX(Attendance!$G:$G,MATCH($B266&amp;AH$7,Attendance!$N:$N,0))))),"")</f>
        <v/>
      </c>
      <c r="AI268" s="197" t="str">
        <f>IFERROR(IF(AI$6="Sun","",IF(INDEX(Attendance!$S:$S,MATCH($B266&amp;AI$7,Attendance!$N:$N,0))=TRUE,"",IF(AI267&lt;8,"",INDEX(Attendance!$G:$G,MATCH($B266&amp;AI$7,Attendance!$N:$N,0))))),"")</f>
        <v/>
      </c>
      <c r="AJ268" s="197" t="str">
        <f>IFERROR(IF(AJ$6="Sun","",IF(INDEX(Attendance!$S:$S,MATCH($B266&amp;AJ$7,Attendance!$N:$N,0))=TRUE,"",IF(AJ267&lt;8,"",INDEX(Attendance!$G:$G,MATCH($B266&amp;AJ$7,Attendance!$N:$N,0))))),"")</f>
        <v/>
      </c>
      <c r="AK268" s="259"/>
      <c r="AL268" s="198"/>
      <c r="AM268" s="198"/>
      <c r="AN268" s="198"/>
      <c r="AO268" s="262"/>
      <c r="AP268" s="265"/>
      <c r="AQ268" s="86"/>
      <c r="AR268" s="194"/>
      <c r="AS268" s="194"/>
      <c r="AT268" s="194"/>
      <c r="AU268" s="256"/>
    </row>
    <row r="269" spans="1:47" s="213" customFormat="1" ht="33" customHeight="1" x14ac:dyDescent="0.35">
      <c r="A269" s="189"/>
      <c r="B269" s="184"/>
      <c r="C269" s="195" t="str">
        <f>_xlfn.IFNA(INDEX(Masterlist!F:F,MATCH(B266,Masterlist!B:B,0)),"")</f>
        <v/>
      </c>
      <c r="D269" s="88"/>
      <c r="E269" s="196"/>
      <c r="F269" s="199"/>
      <c r="G269" s="200"/>
      <c r="H269" s="192"/>
      <c r="I269" s="192"/>
      <c r="J269" s="192"/>
      <c r="K269" s="192"/>
      <c r="L269" s="192"/>
      <c r="M269" s="192"/>
      <c r="N269" s="192"/>
      <c r="O269" s="192"/>
      <c r="P269" s="192"/>
      <c r="Q269" s="201"/>
      <c r="R269" s="201"/>
      <c r="S269" s="192"/>
      <c r="T269" s="192"/>
      <c r="U269" s="192"/>
      <c r="V269" s="192"/>
      <c r="W269" s="192"/>
      <c r="X269" s="192"/>
      <c r="Y269" s="192"/>
      <c r="Z269" s="192"/>
      <c r="AA269" s="192"/>
      <c r="AB269" s="192"/>
      <c r="AC269" s="192"/>
      <c r="AD269" s="192"/>
      <c r="AE269" s="192"/>
      <c r="AF269" s="192"/>
      <c r="AG269" s="192"/>
      <c r="AH269" s="192"/>
      <c r="AI269" s="192"/>
      <c r="AJ269" s="192"/>
      <c r="AK269" s="259"/>
      <c r="AL269" s="198"/>
      <c r="AM269" s="198"/>
      <c r="AN269" s="198"/>
      <c r="AO269" s="262"/>
      <c r="AP269" s="265"/>
      <c r="AQ269" s="86"/>
      <c r="AR269" s="194"/>
      <c r="AS269" s="194"/>
      <c r="AT269" s="194"/>
      <c r="AU269" s="256"/>
    </row>
    <row r="270" spans="1:47" s="213" customFormat="1" ht="33" customHeight="1" x14ac:dyDescent="0.35">
      <c r="A270" s="189"/>
      <c r="B270" s="184"/>
      <c r="C270" s="202" t="str">
        <f>_xlfn.IFNA(INDEX(Masterlist!I:I,MATCH(B266,Masterlist!B:B,0)),"")</f>
        <v/>
      </c>
      <c r="D270" s="226" t="str">
        <f>_xlfn.IFNA(IF(INDEX(Attendance!H:H,MATCH(B266,Attendance!$A:$A,0))="VMI","SCOPE ALLW",""),"")</f>
        <v/>
      </c>
      <c r="E270" s="196" t="s">
        <v>13</v>
      </c>
      <c r="F270" s="203" t="str">
        <f>IFERROR(IF(AND(RIGHT(F266,1)="N",VALUE(F267)&gt;=8),Database!$I$3,""),"")</f>
        <v/>
      </c>
      <c r="G270" s="192" t="str">
        <f>IFERROR(IF(AND(RIGHT(G266,1)="N",VALUE(G267)&gt;=8),Database!$I$3,""),"")</f>
        <v/>
      </c>
      <c r="H270" s="199" t="str">
        <f>IFERROR(IF(AND(RIGHT(H266,1)="N",VALUE(H267)&gt;=8),Database!$I$3,""),"")</f>
        <v/>
      </c>
      <c r="I270" s="192" t="str">
        <f>IFERROR(IF(AND(RIGHT(I266,1)="N",VALUE(I267)&gt;=8),Database!$I$3,""),"")</f>
        <v/>
      </c>
      <c r="J270" s="192" t="str">
        <f>IFERROR(IF(AND(RIGHT(J266,1)="N",VALUE(J267)&gt;=8),Database!$I$3,""),"")</f>
        <v/>
      </c>
      <c r="K270" s="192" t="str">
        <f>IFERROR(IF(AND(RIGHT(K266,1)="N",VALUE(K267)&gt;=8),Database!$I$3,""),"")</f>
        <v/>
      </c>
      <c r="L270" s="192" t="str">
        <f>IFERROR(IF(AND(RIGHT(L266,1)="N",VALUE(L267)&gt;=8),Database!$I$3,""),"")</f>
        <v/>
      </c>
      <c r="M270" s="192" t="str">
        <f>IFERROR(IF(AND(RIGHT(M266,1)="N",VALUE(M267)&gt;=8),Database!$I$3,""),"")</f>
        <v/>
      </c>
      <c r="N270" s="192" t="str">
        <f>IFERROR(IF(AND(RIGHT(N266,1)="N",VALUE(N267)&gt;=8),Database!$I$3,""),"")</f>
        <v/>
      </c>
      <c r="O270" s="192" t="str">
        <f>IFERROR(IF(AND(RIGHT(O266,1)="N",VALUE(O267)&gt;=8),Database!$I$3,""),"")</f>
        <v/>
      </c>
      <c r="P270" s="192" t="str">
        <f>IFERROR(IF(AND(RIGHT(P266,1)="N",VALUE(P267)&gt;=8),Database!$I$3,""),"")</f>
        <v/>
      </c>
      <c r="Q270" s="192" t="str">
        <f>IFERROR(IF(AND(RIGHT(Q266,1)="N",VALUE(Q267)&gt;=8),Database!$I$3,""),"")</f>
        <v/>
      </c>
      <c r="R270" s="192" t="str">
        <f>IFERROR(IF(AND(RIGHT(R266,1)="N",VALUE(R267)&gt;=8),Database!$I$3,""),"")</f>
        <v/>
      </c>
      <c r="S270" s="192" t="str">
        <f>IFERROR(IF(AND(RIGHT(S266,1)="N",VALUE(S267)&gt;=8),Database!$I$3,""),"")</f>
        <v/>
      </c>
      <c r="T270" s="192" t="str">
        <f>IFERROR(IF(AND(RIGHT(T266,1)="N",VALUE(T267)&gt;=8),Database!$I$3,""),"")</f>
        <v/>
      </c>
      <c r="U270" s="192" t="str">
        <f>IFERROR(IF(AND(RIGHT(U266,1)="N",VALUE(U267)&gt;=8),Database!$I$3,""),"")</f>
        <v/>
      </c>
      <c r="V270" s="192" t="str">
        <f>IFERROR(IF(AND(RIGHT(V266,1)="N",VALUE(V267)&gt;=8),Database!$I$3,""),"")</f>
        <v/>
      </c>
      <c r="W270" s="192" t="str">
        <f>IFERROR(IF(AND(RIGHT(W266,1)="N",VALUE(W267)&gt;=8),Database!$I$3,""),"")</f>
        <v/>
      </c>
      <c r="X270" s="192" t="str">
        <f>IFERROR(IF(AND(RIGHT(X266,1)="N",VALUE(X267)&gt;=8),Database!$I$3,""),"")</f>
        <v/>
      </c>
      <c r="Y270" s="192" t="str">
        <f>IFERROR(IF(AND(RIGHT(Y266,1)="N",VALUE(Y267)&gt;=8),Database!$I$3,""),"")</f>
        <v/>
      </c>
      <c r="Z270" s="192" t="str">
        <f>IFERROR(IF(AND(RIGHT(Z266,1)="N",VALUE(Z267)&gt;=8),Database!$I$3,""),"")</f>
        <v/>
      </c>
      <c r="AA270" s="192" t="str">
        <f>IFERROR(IF(AND(RIGHT(AA266,1)="N",VALUE(AA267)&gt;=8),Database!$I$3,""),"")</f>
        <v/>
      </c>
      <c r="AB270" s="192" t="str">
        <f>IFERROR(IF(AND(RIGHT(AB266,1)="N",VALUE(AB267)&gt;=8),Database!$I$3,""),"")</f>
        <v/>
      </c>
      <c r="AC270" s="192" t="str">
        <f>IFERROR(IF(AND(RIGHT(AC266,1)="N",VALUE(AC267)&gt;=8),Database!$I$3,""),"")</f>
        <v/>
      </c>
      <c r="AD270" s="192" t="str">
        <f>IFERROR(IF(AND(RIGHT(AD266,1)="N",VALUE(AD267)&gt;=8),Database!$I$3,""),"")</f>
        <v/>
      </c>
      <c r="AE270" s="192" t="str">
        <f>IFERROR(IF(AND(RIGHT(AE266,1)="N",VALUE(AE267)&gt;=8),Database!$I$3,""),"")</f>
        <v/>
      </c>
      <c r="AF270" s="192" t="str">
        <f>IFERROR(IF(AND(RIGHT(AF266,1)="N",VALUE(AF267)&gt;=8),Database!$I$3,""),"")</f>
        <v/>
      </c>
      <c r="AG270" s="192" t="str">
        <f>IFERROR(IF(AND(RIGHT(AG266,1)="N",VALUE(AG267)&gt;=8),Database!$I$3,""),"")</f>
        <v/>
      </c>
      <c r="AH270" s="192" t="str">
        <f>IFERROR(IF(AND(RIGHT(AH266,1)="N",VALUE(AH267)&gt;=8),Database!$I$3,""),"")</f>
        <v/>
      </c>
      <c r="AI270" s="192" t="str">
        <f>IFERROR(IF(AND(RIGHT(AI266,1)="N",VALUE(AI267)&gt;=8),Database!$I$3,""),"")</f>
        <v/>
      </c>
      <c r="AJ270" s="192" t="str">
        <f>IFERROR(IF(AND(RIGHT(AJ266,1)="N",VALUE(AJ267)&gt;=8),Database!$I$3,""),"")</f>
        <v/>
      </c>
      <c r="AK270" s="259"/>
      <c r="AL270" s="204"/>
      <c r="AM270" s="198"/>
      <c r="AN270" s="198"/>
      <c r="AO270" s="262"/>
      <c r="AP270" s="265"/>
      <c r="AQ270" s="86"/>
      <c r="AR270" s="194"/>
      <c r="AS270" s="194"/>
      <c r="AT270" s="194"/>
      <c r="AU270" s="256"/>
    </row>
    <row r="271" spans="1:47" s="213" customFormat="1" ht="33" customHeight="1" thickBot="1" x14ac:dyDescent="0.4">
      <c r="A271" s="189"/>
      <c r="B271" s="205"/>
      <c r="C271" s="222"/>
      <c r="D271" s="28"/>
      <c r="E271" s="206" t="s">
        <v>176</v>
      </c>
      <c r="F271" s="207" t="str">
        <f>IFERROR(IF(INDEX(Attendance!$T:$T,MATCH($B266&amp;F$7,Attendance!$N:$N,0))=TRUE,"L",IF(SUM(F267:F268)&gt;=10,5,"")),"")</f>
        <v/>
      </c>
      <c r="G271" s="207" t="str">
        <f>IFERROR(IF(INDEX(Attendance!$T:$T,MATCH($B266&amp;G$7,Attendance!$N:$N,0))=TRUE,"L",IF(SUM(G267:G268)&gt;=10,5,"")),"")</f>
        <v/>
      </c>
      <c r="H271" s="208" t="str">
        <f>IFERROR(IF(INDEX(Attendance!$T:$T,MATCH($B266&amp;H$7,Attendance!$N:$N,0))=TRUE,"L",IF(SUM(H267:H268)&gt;=10,5,"")),"")</f>
        <v/>
      </c>
      <c r="I271" s="208" t="str">
        <f>IFERROR(IF(INDEX(Attendance!$T:$T,MATCH($B266&amp;I$7,Attendance!$N:$N,0))=TRUE,"L",IF(SUM(I267:I268)&gt;=10,5,"")),"")</f>
        <v/>
      </c>
      <c r="J271" s="208" t="str">
        <f>IFERROR(IF(INDEX(Attendance!$T:$T,MATCH($B266&amp;J$7,Attendance!$N:$N,0))=TRUE,"L",IF(SUM(J267:J268)&gt;=10,5,"")),"")</f>
        <v/>
      </c>
      <c r="K271" s="208" t="str">
        <f>IFERROR(IF(INDEX(Attendance!$T:$T,MATCH($B266&amp;K$7,Attendance!$N:$N,0))=TRUE,"L",IF(SUM(K267:K268)&gt;=10,5,"")),"")</f>
        <v/>
      </c>
      <c r="L271" s="208" t="str">
        <f>IFERROR(IF(INDEX(Attendance!$T:$T,MATCH($B266&amp;L$7,Attendance!$N:$N,0))=TRUE,"L",IF(SUM(L267:L268)&gt;=10,5,"")),"")</f>
        <v/>
      </c>
      <c r="M271" s="208" t="str">
        <f>IFERROR(IF(INDEX(Attendance!$T:$T,MATCH($B266&amp;M$7,Attendance!$N:$N,0))=TRUE,"L",IF(SUM(M267:M268)&gt;=10,5,"")),"")</f>
        <v/>
      </c>
      <c r="N271" s="208" t="str">
        <f>IFERROR(IF(INDEX(Attendance!$T:$T,MATCH($B266&amp;N$7,Attendance!$N:$N,0))=TRUE,"L",IF(SUM(N267:N268)&gt;=10,5,"")),"")</f>
        <v/>
      </c>
      <c r="O271" s="208" t="str">
        <f>IFERROR(IF(INDEX(Attendance!$T:$T,MATCH($B266&amp;O$7,Attendance!$N:$N,0))=TRUE,"L",IF(SUM(O267:O268)&gt;=10,5,"")),"")</f>
        <v/>
      </c>
      <c r="P271" s="208" t="str">
        <f>IFERROR(IF(INDEX(Attendance!$T:$T,MATCH($B266&amp;P$7,Attendance!$N:$N,0))=TRUE,"L",IF(SUM(P267:P268)&gt;=10,5,"")),"")</f>
        <v/>
      </c>
      <c r="Q271" s="208" t="str">
        <f>IFERROR(IF(INDEX(Attendance!$T:$T,MATCH($B266&amp;Q$7,Attendance!$N:$N,0))=TRUE,"L",IF(SUM(Q267:Q268)&gt;=10,5,"")),"")</f>
        <v/>
      </c>
      <c r="R271" s="208" t="str">
        <f>IFERROR(IF(INDEX(Attendance!$T:$T,MATCH($B266&amp;R$7,Attendance!$N:$N,0))=TRUE,"L",IF(SUM(R267:R268)&gt;=10,5,"")),"")</f>
        <v/>
      </c>
      <c r="S271" s="208" t="str">
        <f>IFERROR(IF(INDEX(Attendance!$T:$T,MATCH($B266&amp;S$7,Attendance!$N:$N,0))=TRUE,"L",IF(SUM(S267:S268)&gt;=10,5,"")),"")</f>
        <v/>
      </c>
      <c r="T271" s="208" t="str">
        <f>IFERROR(IF(INDEX(Attendance!$T:$T,MATCH($B266&amp;T$7,Attendance!$N:$N,0))=TRUE,"L",IF(SUM(T267:T268)&gt;=10,5,"")),"")</f>
        <v/>
      </c>
      <c r="U271" s="208" t="str">
        <f>IFERROR(IF(INDEX(Attendance!$T:$T,MATCH($B266&amp;U$7,Attendance!$N:$N,0))=TRUE,"L",IF(SUM(U267:U268)&gt;=10,5,"")),"")</f>
        <v/>
      </c>
      <c r="V271" s="208" t="str">
        <f>IFERROR(IF(INDEX(Attendance!$T:$T,MATCH($B266&amp;V$7,Attendance!$N:$N,0))=TRUE,"L",IF(SUM(V267:V268)&gt;=10,5,"")),"")</f>
        <v/>
      </c>
      <c r="W271" s="208" t="str">
        <f>IFERROR(IF(INDEX(Attendance!$T:$T,MATCH($B266&amp;W$7,Attendance!$N:$N,0))=TRUE,"L",IF(SUM(W267:W268)&gt;=10,5,"")),"")</f>
        <v/>
      </c>
      <c r="X271" s="208" t="str">
        <f>IFERROR(IF(INDEX(Attendance!$T:$T,MATCH($B266&amp;X$7,Attendance!$N:$N,0))=TRUE,"L",IF(SUM(X267:X268)&gt;=10,5,"")),"")</f>
        <v/>
      </c>
      <c r="Y271" s="208" t="str">
        <f>IFERROR(IF(INDEX(Attendance!$T:$T,MATCH($B266&amp;Y$7,Attendance!$N:$N,0))=TRUE,"L",IF(SUM(Y267:Y268)&gt;=10,5,"")),"")</f>
        <v/>
      </c>
      <c r="Z271" s="208" t="str">
        <f>IFERROR(IF(INDEX(Attendance!$T:$T,MATCH($B266&amp;Z$7,Attendance!$N:$N,0))=TRUE,"L",IF(SUM(Z267:Z268)&gt;=10,5,"")),"")</f>
        <v/>
      </c>
      <c r="AA271" s="208" t="str">
        <f>IFERROR(IF(INDEX(Attendance!$T:$T,MATCH($B266&amp;AA$7,Attendance!$N:$N,0))=TRUE,"L",IF(SUM(AA267:AA268)&gt;=10,5,"")),"")</f>
        <v/>
      </c>
      <c r="AB271" s="208" t="str">
        <f>IFERROR(IF(INDEX(Attendance!$T:$T,MATCH($B266&amp;AB$7,Attendance!$N:$N,0))=TRUE,"L",IF(SUM(AB267:AB268)&gt;=10,5,"")),"")</f>
        <v/>
      </c>
      <c r="AC271" s="208" t="str">
        <f>IFERROR(IF(INDEX(Attendance!$T:$T,MATCH($B266&amp;AC$7,Attendance!$N:$N,0))=TRUE,"L",IF(SUM(AC267:AC268)&gt;=10,5,"")),"")</f>
        <v/>
      </c>
      <c r="AD271" s="208" t="str">
        <f>IFERROR(IF(INDEX(Attendance!$T:$T,MATCH($B266&amp;AD$7,Attendance!$N:$N,0))=TRUE,"L",IF(SUM(AD267:AD268)&gt;=10,5,"")),"")</f>
        <v/>
      </c>
      <c r="AE271" s="208" t="str">
        <f>IFERROR(IF(INDEX(Attendance!$T:$T,MATCH($B266&amp;AE$7,Attendance!$N:$N,0))=TRUE,"L",IF(SUM(AE267:AE268)&gt;=10,5,"")),"")</f>
        <v/>
      </c>
      <c r="AF271" s="208" t="str">
        <f>IFERROR(IF(INDEX(Attendance!$T:$T,MATCH($B266&amp;AF$7,Attendance!$N:$N,0))=TRUE,"L",IF(SUM(AF267:AF268)&gt;=10,5,"")),"")</f>
        <v/>
      </c>
      <c r="AG271" s="208" t="str">
        <f>IFERROR(IF(INDEX(Attendance!$T:$T,MATCH($B266&amp;AG$7,Attendance!$N:$N,0))=TRUE,"L",IF(SUM(AG267:AG268)&gt;=10,5,"")),"")</f>
        <v/>
      </c>
      <c r="AH271" s="208" t="str">
        <f>IFERROR(IF(INDEX(Attendance!$T:$T,MATCH($B266&amp;AH$7,Attendance!$N:$N,0))=TRUE,"L",IF(SUM(AH267:AH268)&gt;=10,5,"")),"")</f>
        <v/>
      </c>
      <c r="AI271" s="208" t="str">
        <f>IFERROR(IF(INDEX(Attendance!$T:$T,MATCH($B266&amp;AI$7,Attendance!$N:$N,0))=TRUE,"L",IF(SUM(AI267:AI268)&gt;=10,5,"")),"")</f>
        <v/>
      </c>
      <c r="AJ271" s="208" t="str">
        <f>IFERROR(IF(INDEX(Attendance!$T:$T,MATCH($B266&amp;AJ$7,Attendance!$N:$N,0))=TRUE,"L",IF(SUM(AJ267:AJ268)&gt;=10,5,"")),"")</f>
        <v/>
      </c>
      <c r="AK271" s="260"/>
      <c r="AL271" s="209">
        <f>ROUND(AL266*AL267,2)</f>
        <v>0</v>
      </c>
      <c r="AM271" s="209">
        <f>ROUND(AM266*AM267,2)</f>
        <v>0</v>
      </c>
      <c r="AN271" s="209">
        <f>ROUND(AN266*AN267,2)</f>
        <v>0</v>
      </c>
      <c r="AO271" s="263"/>
      <c r="AP271" s="266"/>
      <c r="AQ271" s="210">
        <f>AQ266*$AQ$5</f>
        <v>0</v>
      </c>
      <c r="AR271" s="211">
        <f>AR266*ROUND(IF($C271="",1200,MID($C271,FIND("RM",$C271)+3,4))/26,2)</f>
        <v>0</v>
      </c>
      <c r="AS271" s="211">
        <f t="shared" ref="AS271:AT271" si="52">AS266*ROUND(IF($C271="",1200,MID($C271,FIND("RM",$C271)+3,4))/26,2)</f>
        <v>0</v>
      </c>
      <c r="AT271" s="211">
        <f t="shared" si="52"/>
        <v>92.3</v>
      </c>
      <c r="AU271" s="257"/>
    </row>
    <row r="272" spans="1:47" s="212" customFormat="1" ht="33" customHeight="1" x14ac:dyDescent="0.25">
      <c r="A272" s="175">
        <f t="shared" si="50"/>
        <v>45</v>
      </c>
      <c r="B272" s="184" t="str">
        <f>_xlfn.IFNA(INDEX(Attendance!$A:$A,MATCH(A272,Attendance!$M:$M,0)),"")</f>
        <v/>
      </c>
      <c r="C272" s="185" t="str">
        <f>_xlfn.IFNA(INDEX(Masterlist!C:C,MATCH(B272,Masterlist!B:B,0)),"")</f>
        <v/>
      </c>
      <c r="D272" s="87"/>
      <c r="E272" s="186" t="s">
        <v>173</v>
      </c>
      <c r="F272" s="83" t="str" cm="1">
        <f t="array" ref="F272">_xlfn.IFNA(IF(OR(VALUE(F$7&amp;$C$3)=PH),IF(F273="","PH",IF(INDEX(Attendance!$O:$O,MATCH($B272&amp;F$7,Attendance!$N:$N,0))&lt;"1200","PM","PN")),IF(F$6="Sun",IF(F273="","RD",IF(INDEX(Attendance!$O:$O,MATCH($B272&amp;F$7,Attendance!$N:$N,0))&lt;"1200","RM","RN")),IF(F273="",IF(F$7="","",IF(INDEX(Attendance!$I:$I,MATCH($B272&amp;F$7,Attendance!$N:$N,0))="ABS","AB","UL")),IF(INDEX(Attendance!$O:$O,MATCH($B272&amp;F$7,Attendance!$N:$N,0))&lt;"1200","M","N")))),"")</f>
        <v/>
      </c>
      <c r="G272" s="83" t="str" cm="1">
        <f t="array" ref="G272">_xlfn.IFNA(IF(OR(VALUE(G$7&amp;$C$3)=PH),IF(G273="","PH",IF(INDEX(Attendance!$O:$O,MATCH($B272&amp;G$7,Attendance!$N:$N,0))&lt;"1200","PM","PN")),IF(G$6="Sun",IF(G273="","RD",IF(INDEX(Attendance!$O:$O,MATCH($B272&amp;G$7,Attendance!$N:$N,0))&lt;"1200","RM","RN")),IF(G273="",IF(G$7="","",IF(INDEX(Attendance!$I:$I,MATCH($B272&amp;G$7,Attendance!$N:$N,0))="ABS","AB","UL")),IF(INDEX(Attendance!$O:$O,MATCH($B272&amp;G$7,Attendance!$N:$N,0))&lt;"1200","M","N")))),"")</f>
        <v/>
      </c>
      <c r="H272" s="83" t="str" cm="1">
        <f t="array" ref="H272">_xlfn.IFNA(IF(OR(VALUE(H$7&amp;$C$3)=PH),IF(H273="","PH",IF(INDEX(Attendance!$O:$O,MATCH($B272&amp;H$7,Attendance!$N:$N,0))&lt;"1200","PM","PN")),IF(H$6="Sun",IF(H273="","RD",IF(INDEX(Attendance!$O:$O,MATCH($B272&amp;H$7,Attendance!$N:$N,0))&lt;"1200","RM","RN")),IF(H273="",IF(H$7="","",IF(INDEX(Attendance!$I:$I,MATCH($B272&amp;H$7,Attendance!$N:$N,0))="ABS","AB","UL")),IF(INDEX(Attendance!$O:$O,MATCH($B272&amp;H$7,Attendance!$N:$N,0))&lt;"1200","M","N")))),"")</f>
        <v/>
      </c>
      <c r="I272" s="83" t="str" cm="1">
        <f t="array" ref="I272">_xlfn.IFNA(IF(OR(VALUE(I$7&amp;$C$3)=PH),IF(I273="","PH",IF(INDEX(Attendance!$O:$O,MATCH($B272&amp;I$7,Attendance!$N:$N,0))&lt;"1200","PM","PN")),IF(I$6="Sun",IF(I273="","RD",IF(INDEX(Attendance!$O:$O,MATCH($B272&amp;I$7,Attendance!$N:$N,0))&lt;"1200","RM","RN")),IF(I273="",IF(I$7="","",IF(INDEX(Attendance!$I:$I,MATCH($B272&amp;I$7,Attendance!$N:$N,0))="ABS","AB","UL")),IF(INDEX(Attendance!$O:$O,MATCH($B272&amp;I$7,Attendance!$N:$N,0))&lt;"1200","M","N")))),"")</f>
        <v/>
      </c>
      <c r="J272" s="83" t="str" cm="1">
        <f t="array" ref="J272">_xlfn.IFNA(IF(OR(VALUE(J$7&amp;$C$3)=PH),IF(J273="","PH",IF(INDEX(Attendance!$O:$O,MATCH($B272&amp;J$7,Attendance!$N:$N,0))&lt;"1200","PM","PN")),IF(J$6="Sun",IF(J273="","RD",IF(INDEX(Attendance!$O:$O,MATCH($B272&amp;J$7,Attendance!$N:$N,0))&lt;"1200","RM","RN")),IF(J273="",IF(J$7="","",IF(INDEX(Attendance!$I:$I,MATCH($B272&amp;J$7,Attendance!$N:$N,0))="ABS","AB","UL")),IF(INDEX(Attendance!$O:$O,MATCH($B272&amp;J$7,Attendance!$N:$N,0))&lt;"1200","M","N")))),"")</f>
        <v/>
      </c>
      <c r="K272" s="83" t="str" cm="1">
        <f t="array" ref="K272">_xlfn.IFNA(IF(OR(VALUE(K$7&amp;$C$3)=PH),IF(K273="","PH",IF(INDEX(Attendance!$O:$O,MATCH($B272&amp;K$7,Attendance!$N:$N,0))&lt;"1200","PM","PN")),IF(K$6="Sun",IF(K273="","RD",IF(INDEX(Attendance!$O:$O,MATCH($B272&amp;K$7,Attendance!$N:$N,0))&lt;"1200","RM","RN")),IF(K273="",IF(K$7="","",IF(INDEX(Attendance!$I:$I,MATCH($B272&amp;K$7,Attendance!$N:$N,0))="ABS","AB","UL")),IF(INDEX(Attendance!$O:$O,MATCH($B272&amp;K$7,Attendance!$N:$N,0))&lt;"1200","M","N")))),"")</f>
        <v/>
      </c>
      <c r="L272" s="83" t="str" cm="1">
        <f t="array" ref="L272">_xlfn.IFNA(IF(OR(VALUE(L$7&amp;$C$3)=PH),IF(L273="","PH",IF(INDEX(Attendance!$O:$O,MATCH($B272&amp;L$7,Attendance!$N:$N,0))&lt;"1200","PM","PN")),IF(L$6="Sun",IF(L273="","RD",IF(INDEX(Attendance!$O:$O,MATCH($B272&amp;L$7,Attendance!$N:$N,0))&lt;"1200","RM","RN")),IF(L273="",IF(L$7="","",IF(INDEX(Attendance!$I:$I,MATCH($B272&amp;L$7,Attendance!$N:$N,0))="ABS","AB","UL")),IF(INDEX(Attendance!$O:$O,MATCH($B272&amp;L$7,Attendance!$N:$N,0))&lt;"1200","M","N")))),"")</f>
        <v>RD</v>
      </c>
      <c r="M272" s="83" t="str" cm="1">
        <f t="array" ref="M272">_xlfn.IFNA(IF(OR(VALUE(M$7&amp;$C$3)=PH),IF(M273="","PH",IF(INDEX(Attendance!$O:$O,MATCH($B272&amp;M$7,Attendance!$N:$N,0))&lt;"1200","PM","PN")),IF(M$6="Sun",IF(M273="","RD",IF(INDEX(Attendance!$O:$O,MATCH($B272&amp;M$7,Attendance!$N:$N,0))&lt;"1200","RM","RN")),IF(M273="",IF(M$7="","",IF(INDEX(Attendance!$I:$I,MATCH($B272&amp;M$7,Attendance!$N:$N,0))="ABS","AB","UL")),IF(INDEX(Attendance!$O:$O,MATCH($B272&amp;M$7,Attendance!$N:$N,0))&lt;"1200","M","N")))),"")</f>
        <v/>
      </c>
      <c r="N272" s="83" t="str" cm="1">
        <f t="array" ref="N272">_xlfn.IFNA(IF(OR(VALUE(N$7&amp;$C$3)=PH),IF(N273="","PH",IF(INDEX(Attendance!$O:$O,MATCH($B272&amp;N$7,Attendance!$N:$N,0))&lt;"1200","PM","PN")),IF(N$6="Sun",IF(N273="","RD",IF(INDEX(Attendance!$O:$O,MATCH($B272&amp;N$7,Attendance!$N:$N,0))&lt;"1200","RM","RN")),IF(N273="",IF(N$7="","",IF(INDEX(Attendance!$I:$I,MATCH($B272&amp;N$7,Attendance!$N:$N,0))="ABS","AB","UL")),IF(INDEX(Attendance!$O:$O,MATCH($B272&amp;N$7,Attendance!$N:$N,0))&lt;"1200","M","N")))),"")</f>
        <v/>
      </c>
      <c r="O272" s="83" t="str" cm="1">
        <f t="array" ref="O272">_xlfn.IFNA(IF(OR(VALUE(O$7&amp;$C$3)=PH),IF(O273="","PH",IF(INDEX(Attendance!$O:$O,MATCH($B272&amp;O$7,Attendance!$N:$N,0))&lt;"1200","PM","PN")),IF(O$6="Sun",IF(O273="","RD",IF(INDEX(Attendance!$O:$O,MATCH($B272&amp;O$7,Attendance!$N:$N,0))&lt;"1200","RM","RN")),IF(O273="",IF(O$7="","",IF(INDEX(Attendance!$I:$I,MATCH($B272&amp;O$7,Attendance!$N:$N,0))="ABS","AB","UL")),IF(INDEX(Attendance!$O:$O,MATCH($B272&amp;O$7,Attendance!$N:$N,0))&lt;"1200","M","N")))),"")</f>
        <v/>
      </c>
      <c r="P272" s="83" t="str" cm="1">
        <f t="array" ref="P272">_xlfn.IFNA(IF(OR(VALUE(P$7&amp;$C$3)=PH),IF(P273="","PH",IF(INDEX(Attendance!$O:$O,MATCH($B272&amp;P$7,Attendance!$N:$N,0))&lt;"1200","PM","PN")),IF(P$6="Sun",IF(P273="","RD",IF(INDEX(Attendance!$O:$O,MATCH($B272&amp;P$7,Attendance!$N:$N,0))&lt;"1200","RM","RN")),IF(P273="",IF(P$7="","",IF(INDEX(Attendance!$I:$I,MATCH($B272&amp;P$7,Attendance!$N:$N,0))="ABS","AB","UL")),IF(INDEX(Attendance!$O:$O,MATCH($B272&amp;P$7,Attendance!$N:$N,0))&lt;"1200","M","N")))),"")</f>
        <v/>
      </c>
      <c r="Q272" s="83" t="str" cm="1">
        <f t="array" ref="Q272">_xlfn.IFNA(IF(OR(VALUE(Q$7&amp;$C$3)=PH),IF(Q273="","PH",IF(INDEX(Attendance!$O:$O,MATCH($B272&amp;Q$7,Attendance!$N:$N,0))&lt;"1200","PM","PN")),IF(Q$6="Sun",IF(Q273="","RD",IF(INDEX(Attendance!$O:$O,MATCH($B272&amp;Q$7,Attendance!$N:$N,0))&lt;"1200","RM","RN")),IF(Q273="",IF(Q$7="","",IF(INDEX(Attendance!$I:$I,MATCH($B272&amp;Q$7,Attendance!$N:$N,0))="ABS","AB","UL")),IF(INDEX(Attendance!$O:$O,MATCH($B272&amp;Q$7,Attendance!$N:$N,0))&lt;"1200","M","N")))),"")</f>
        <v>PH</v>
      </c>
      <c r="R272" s="83" t="str" cm="1">
        <f t="array" ref="R272">_xlfn.IFNA(IF(OR(VALUE(R$7&amp;$C$3)=PH),IF(R273="","PH",IF(INDEX(Attendance!$O:$O,MATCH($B272&amp;R$7,Attendance!$N:$N,0))&lt;"1200","PM","PN")),IF(R$6="Sun",IF(R273="","RD",IF(INDEX(Attendance!$O:$O,MATCH($B272&amp;R$7,Attendance!$N:$N,0))&lt;"1200","RM","RN")),IF(R273="",IF(R$7="","",IF(INDEX(Attendance!$I:$I,MATCH($B272&amp;R$7,Attendance!$N:$N,0))="ABS","AB","UL")),IF(INDEX(Attendance!$O:$O,MATCH($B272&amp;R$7,Attendance!$N:$N,0))&lt;"1200","M","N")))),"")</f>
        <v>PH</v>
      </c>
      <c r="S272" s="83" t="str" cm="1">
        <f t="array" ref="S272">_xlfn.IFNA(IF(OR(VALUE(S$7&amp;$C$3)=PH),IF(S273="","PH",IF(INDEX(Attendance!$O:$O,MATCH($B272&amp;S$7,Attendance!$N:$N,0))&lt;"1200","PM","PN")),IF(S$6="Sun",IF(S273="","RD",IF(INDEX(Attendance!$O:$O,MATCH($B272&amp;S$7,Attendance!$N:$N,0))&lt;"1200","RM","RN")),IF(S273="",IF(S$7="","",IF(INDEX(Attendance!$I:$I,MATCH($B272&amp;S$7,Attendance!$N:$N,0))="ABS","AB","UL")),IF(INDEX(Attendance!$O:$O,MATCH($B272&amp;S$7,Attendance!$N:$N,0))&lt;"1200","M","N")))),"")</f>
        <v>RD</v>
      </c>
      <c r="T272" s="83" t="str" cm="1">
        <f t="array" ref="T272">_xlfn.IFNA(IF(OR(VALUE(T$7&amp;$C$3)=PH),IF(T273="","PH",IF(INDEX(Attendance!$O:$O,MATCH($B272&amp;T$7,Attendance!$N:$N,0))&lt;"1200","PM","PN")),IF(T$6="Sun",IF(T273="","RD",IF(INDEX(Attendance!$O:$O,MATCH($B272&amp;T$7,Attendance!$N:$N,0))&lt;"1200","RM","RN")),IF(T273="",IF(T$7="","",IF(INDEX(Attendance!$I:$I,MATCH($B272&amp;T$7,Attendance!$N:$N,0))="ABS","AB","UL")),IF(INDEX(Attendance!$O:$O,MATCH($B272&amp;T$7,Attendance!$N:$N,0))&lt;"1200","M","N")))),"")</f>
        <v/>
      </c>
      <c r="U272" s="83" t="str" cm="1">
        <f t="array" ref="U272">_xlfn.IFNA(IF(OR(VALUE(U$7&amp;$C$3)=PH),IF(U273="","PH",IF(INDEX(Attendance!$O:$O,MATCH($B272&amp;U$7,Attendance!$N:$N,0))&lt;"1200","PM","PN")),IF(U$6="Sun",IF(U273="","RD",IF(INDEX(Attendance!$O:$O,MATCH($B272&amp;U$7,Attendance!$N:$N,0))&lt;"1200","RM","RN")),IF(U273="",IF(U$7="","",IF(INDEX(Attendance!$I:$I,MATCH($B272&amp;U$7,Attendance!$N:$N,0))="ABS","AB","UL")),IF(INDEX(Attendance!$O:$O,MATCH($B272&amp;U$7,Attendance!$N:$N,0))&lt;"1200","M","N")))),"")</f>
        <v/>
      </c>
      <c r="V272" s="83" t="str" cm="1">
        <f t="array" ref="V272">_xlfn.IFNA(IF(OR(VALUE(V$7&amp;$C$3)=PH),IF(V273="","PH",IF(INDEX(Attendance!$O:$O,MATCH($B272&amp;V$7,Attendance!$N:$N,0))&lt;"1200","PM","PN")),IF(V$6="Sun",IF(V273="","RD",IF(INDEX(Attendance!$O:$O,MATCH($B272&amp;V$7,Attendance!$N:$N,0))&lt;"1200","RM","RN")),IF(V273="",IF(V$7="","",IF(INDEX(Attendance!$I:$I,MATCH($B272&amp;V$7,Attendance!$N:$N,0))="ABS","AB","UL")),IF(INDEX(Attendance!$O:$O,MATCH($B272&amp;V$7,Attendance!$N:$N,0))&lt;"1200","M","N")))),"")</f>
        <v/>
      </c>
      <c r="W272" s="83" t="str" cm="1">
        <f t="array" ref="W272">_xlfn.IFNA(IF(OR(VALUE(W$7&amp;$C$3)=PH),IF(W273="","PH",IF(INDEX(Attendance!$O:$O,MATCH($B272&amp;W$7,Attendance!$N:$N,0))&lt;"1200","PM","PN")),IF(W$6="Sun",IF(W273="","RD",IF(INDEX(Attendance!$O:$O,MATCH($B272&amp;W$7,Attendance!$N:$N,0))&lt;"1200","RM","RN")),IF(W273="",IF(W$7="","",IF(INDEX(Attendance!$I:$I,MATCH($B272&amp;W$7,Attendance!$N:$N,0))="ABS","AB","UL")),IF(INDEX(Attendance!$O:$O,MATCH($B272&amp;W$7,Attendance!$N:$N,0))&lt;"1200","M","N")))),"")</f>
        <v/>
      </c>
      <c r="X272" s="83" t="str" cm="1">
        <f t="array" ref="X272">_xlfn.IFNA(IF(OR(VALUE(X$7&amp;$C$3)=PH),IF(X273="","PH",IF(INDEX(Attendance!$O:$O,MATCH($B272&amp;X$7,Attendance!$N:$N,0))&lt;"1200","PM","PN")),IF(X$6="Sun",IF(X273="","RD",IF(INDEX(Attendance!$O:$O,MATCH($B272&amp;X$7,Attendance!$N:$N,0))&lt;"1200","RM","RN")),IF(X273="",IF(X$7="","",IF(INDEX(Attendance!$I:$I,MATCH($B272&amp;X$7,Attendance!$N:$N,0))="ABS","AB","UL")),IF(INDEX(Attendance!$O:$O,MATCH($B272&amp;X$7,Attendance!$N:$N,0))&lt;"1200","M","N")))),"")</f>
        <v/>
      </c>
      <c r="Y272" s="83" t="str" cm="1">
        <f t="array" ref="Y272">_xlfn.IFNA(IF(OR(VALUE(Y$7&amp;$C$3)=PH),IF(Y273="","PH",IF(INDEX(Attendance!$O:$O,MATCH($B272&amp;Y$7,Attendance!$N:$N,0))&lt;"1200","PM","PN")),IF(Y$6="Sun",IF(Y273="","RD",IF(INDEX(Attendance!$O:$O,MATCH($B272&amp;Y$7,Attendance!$N:$N,0))&lt;"1200","RM","RN")),IF(Y273="",IF(Y$7="","",IF(INDEX(Attendance!$I:$I,MATCH($B272&amp;Y$7,Attendance!$N:$N,0))="ABS","AB","UL")),IF(INDEX(Attendance!$O:$O,MATCH($B272&amp;Y$7,Attendance!$N:$N,0))&lt;"1200","M","N")))),"")</f>
        <v/>
      </c>
      <c r="Z272" s="83" t="str" cm="1">
        <f t="array" ref="Z272">_xlfn.IFNA(IF(OR(VALUE(Z$7&amp;$C$3)=PH),IF(Z273="","PH",IF(INDEX(Attendance!$O:$O,MATCH($B272&amp;Z$7,Attendance!$N:$N,0))&lt;"1200","PM","PN")),IF(Z$6="Sun",IF(Z273="","RD",IF(INDEX(Attendance!$O:$O,MATCH($B272&amp;Z$7,Attendance!$N:$N,0))&lt;"1200","RM","RN")),IF(Z273="",IF(Z$7="","",IF(INDEX(Attendance!$I:$I,MATCH($B272&amp;Z$7,Attendance!$N:$N,0))="ABS","AB","UL")),IF(INDEX(Attendance!$O:$O,MATCH($B272&amp;Z$7,Attendance!$N:$N,0))&lt;"1200","M","N")))),"")</f>
        <v>RD</v>
      </c>
      <c r="AA272" s="83" t="str" cm="1">
        <f t="array" ref="AA272">_xlfn.IFNA(IF(OR(VALUE(AA$7&amp;$C$3)=PH),IF(AA273="","PH",IF(INDEX(Attendance!$O:$O,MATCH($B272&amp;AA$7,Attendance!$N:$N,0))&lt;"1200","PM","PN")),IF(AA$6="Sun",IF(AA273="","RD",IF(INDEX(Attendance!$O:$O,MATCH($B272&amp;AA$7,Attendance!$N:$N,0))&lt;"1200","RM","RN")),IF(AA273="",IF(AA$7="","",IF(INDEX(Attendance!$I:$I,MATCH($B272&amp;AA$7,Attendance!$N:$N,0))="ABS","AB","UL")),IF(INDEX(Attendance!$O:$O,MATCH($B272&amp;AA$7,Attendance!$N:$N,0))&lt;"1200","M","N")))),"")</f>
        <v/>
      </c>
      <c r="AB272" s="83" t="str" cm="1">
        <f t="array" ref="AB272">_xlfn.IFNA(IF(OR(VALUE(AB$7&amp;$C$3)=PH),IF(AB273="","PH",IF(INDEX(Attendance!$O:$O,MATCH($B272&amp;AB$7,Attendance!$N:$N,0))&lt;"1200","PM","PN")),IF(AB$6="Sun",IF(AB273="","RD",IF(INDEX(Attendance!$O:$O,MATCH($B272&amp;AB$7,Attendance!$N:$N,0))&lt;"1200","RM","RN")),IF(AB273="",IF(AB$7="","",IF(INDEX(Attendance!$I:$I,MATCH($B272&amp;AB$7,Attendance!$N:$N,0))="ABS","AB","UL")),IF(INDEX(Attendance!$O:$O,MATCH($B272&amp;AB$7,Attendance!$N:$N,0))&lt;"1200","M","N")))),"")</f>
        <v/>
      </c>
      <c r="AC272" s="83" t="str" cm="1">
        <f t="array" ref="AC272">_xlfn.IFNA(IF(OR(VALUE(AC$7&amp;$C$3)=PH),IF(AC273="","PH",IF(INDEX(Attendance!$O:$O,MATCH($B272&amp;AC$7,Attendance!$N:$N,0))&lt;"1200","PM","PN")),IF(AC$6="Sun",IF(AC273="","RD",IF(INDEX(Attendance!$O:$O,MATCH($B272&amp;AC$7,Attendance!$N:$N,0))&lt;"1200","RM","RN")),IF(AC273="",IF(AC$7="","",IF(INDEX(Attendance!$I:$I,MATCH($B272&amp;AC$7,Attendance!$N:$N,0))="ABS","AB","UL")),IF(INDEX(Attendance!$O:$O,MATCH($B272&amp;AC$7,Attendance!$N:$N,0))&lt;"1200","M","N")))),"")</f>
        <v/>
      </c>
      <c r="AD272" s="83" t="str" cm="1">
        <f t="array" ref="AD272">_xlfn.IFNA(IF(OR(VALUE(AD$7&amp;$C$3)=PH),IF(AD273="","PH",IF(INDEX(Attendance!$O:$O,MATCH($B272&amp;AD$7,Attendance!$N:$N,0))&lt;"1200","PM","PN")),IF(AD$6="Sun",IF(AD273="","RD",IF(INDEX(Attendance!$O:$O,MATCH($B272&amp;AD$7,Attendance!$N:$N,0))&lt;"1200","RM","RN")),IF(AD273="",IF(AD$7="","",IF(INDEX(Attendance!$I:$I,MATCH($B272&amp;AD$7,Attendance!$N:$N,0))="ABS","AB","UL")),IF(INDEX(Attendance!$O:$O,MATCH($B272&amp;AD$7,Attendance!$N:$N,0))&lt;"1200","M","N")))),"")</f>
        <v/>
      </c>
      <c r="AE272" s="83" t="str" cm="1">
        <f t="array" ref="AE272">_xlfn.IFNA(IF(OR(VALUE(AE$7&amp;$C$3)=PH),IF(AE273="","PH",IF(INDEX(Attendance!$O:$O,MATCH($B272&amp;AE$7,Attendance!$N:$N,0))&lt;"1200","PM","PN")),IF(AE$6="Sun",IF(AE273="","RD",IF(INDEX(Attendance!$O:$O,MATCH($B272&amp;AE$7,Attendance!$N:$N,0))&lt;"1200","RM","RN")),IF(AE273="",IF(AE$7="","",IF(INDEX(Attendance!$I:$I,MATCH($B272&amp;AE$7,Attendance!$N:$N,0))="ABS","AB","UL")),IF(INDEX(Attendance!$O:$O,MATCH($B272&amp;AE$7,Attendance!$N:$N,0))&lt;"1200","M","N")))),"")</f>
        <v/>
      </c>
      <c r="AF272" s="83" t="str" cm="1">
        <f t="array" ref="AF272">_xlfn.IFNA(IF(OR(VALUE(AF$7&amp;$C$3)=PH),IF(AF273="","PH",IF(INDEX(Attendance!$O:$O,MATCH($B272&amp;AF$7,Attendance!$N:$N,0))&lt;"1200","PM","PN")),IF(AF$6="Sun",IF(AF273="","RD",IF(INDEX(Attendance!$O:$O,MATCH($B272&amp;AF$7,Attendance!$N:$N,0))&lt;"1200","RM","RN")),IF(AF273="",IF(AF$7="","",IF(INDEX(Attendance!$I:$I,MATCH($B272&amp;AF$7,Attendance!$N:$N,0))="ABS","AB","UL")),IF(INDEX(Attendance!$O:$O,MATCH($B272&amp;AF$7,Attendance!$N:$N,0))&lt;"1200","M","N")))),"")</f>
        <v/>
      </c>
      <c r="AG272" s="83" t="str" cm="1">
        <f t="array" ref="AG272">_xlfn.IFNA(IF(OR(VALUE(AG$7&amp;$C$3)=PH),IF(AG273="","PH",IF(INDEX(Attendance!$O:$O,MATCH($B272&amp;AG$7,Attendance!$N:$N,0))&lt;"1200","PM","PN")),IF(AG$6="Sun",IF(AG273="","RD",IF(INDEX(Attendance!$O:$O,MATCH($B272&amp;AG$7,Attendance!$N:$N,0))&lt;"1200","RM","RN")),IF(AG273="",IF(AG$7="","",IF(INDEX(Attendance!$I:$I,MATCH($B272&amp;AG$7,Attendance!$N:$N,0))="ABS","AB","UL")),IF(INDEX(Attendance!$O:$O,MATCH($B272&amp;AG$7,Attendance!$N:$N,0))&lt;"1200","M","N")))),"")</f>
        <v>RD</v>
      </c>
      <c r="AH272" s="83" t="str" cm="1">
        <f t="array" ref="AH272">_xlfn.IFNA(IF(OR(VALUE(AH$7&amp;$C$3)=PH),IF(AH273="","PH",IF(INDEX(Attendance!$O:$O,MATCH($B272&amp;AH$7,Attendance!$N:$N,0))&lt;"1200","PM","PN")),IF(AH$6="Sun",IF(AH273="","RD",IF(INDEX(Attendance!$O:$O,MATCH($B272&amp;AH$7,Attendance!$N:$N,0))&lt;"1200","RM","RN")),IF(AH273="",IF(AH$7="","",IF(INDEX(Attendance!$I:$I,MATCH($B272&amp;AH$7,Attendance!$N:$N,0))="ABS","AB","UL")),IF(INDEX(Attendance!$O:$O,MATCH($B272&amp;AH$7,Attendance!$N:$N,0))&lt;"1200","M","N")))),"")</f>
        <v/>
      </c>
      <c r="AI272" s="83" t="str" cm="1">
        <f t="array" ref="AI272">_xlfn.IFNA(IF(OR(VALUE(AI$7&amp;$C$3)=PH),IF(AI273="","PH",IF(INDEX(Attendance!$O:$O,MATCH($B272&amp;AI$7,Attendance!$N:$N,0))&lt;"1200","PM","PN")),IF(AI$6="Sun",IF(AI273="","RD",IF(INDEX(Attendance!$O:$O,MATCH($B272&amp;AI$7,Attendance!$N:$N,0))&lt;"1200","RM","RN")),IF(AI273="",IF(AI$7="","",IF(INDEX(Attendance!$I:$I,MATCH($B272&amp;AI$7,Attendance!$N:$N,0))="ABS","AB","UL")),IF(INDEX(Attendance!$O:$O,MATCH($B272&amp;AI$7,Attendance!$N:$N,0))&lt;"1200","M","N")))),"")</f>
        <v/>
      </c>
      <c r="AJ272" s="83" t="str" cm="1">
        <f t="array" ref="AJ272">_xlfn.IFNA(IF(OR(VALUE(AJ$7&amp;$C$3)=PH),IF(AJ273="","PH",IF(INDEX(Attendance!$O:$O,MATCH($B272&amp;AJ$7,Attendance!$N:$N,0))&lt;"1200","PM","PN")),IF(AJ$6="Sun",IF(AJ273="","RD",IF(INDEX(Attendance!$O:$O,MATCH($B272&amp;AJ$7,Attendance!$N:$N,0))&lt;"1200","RM","RN")),IF(AJ273="",IF(AJ$7="","",IF(INDEX(Attendance!$I:$I,MATCH($B272&amp;AJ$7,Attendance!$N:$N,0))="ABS","AB","UL")),IF(INDEX(Attendance!$O:$O,MATCH($B272&amp;AJ$7,Attendance!$N:$N,0))&lt;"1200","M","N")))),"")</f>
        <v/>
      </c>
      <c r="AK272" s="258">
        <f>SUM(SUMIF(F272:AJ272,{"M","N","A"},F273:AJ273))</f>
        <v>0</v>
      </c>
      <c r="AL272" s="187">
        <f>SUM(SUMIF(F272:AJ272,{"M","N"},F274:AJ274),SUMIF(F272:AJ272,{"OM","ON"},F273:AJ273))</f>
        <v>0</v>
      </c>
      <c r="AM272" s="187">
        <f>SUM(SUMIF(F272:AJ272,{"PM","PN","RM","RN"},F273:AJ273))</f>
        <v>0</v>
      </c>
      <c r="AN272" s="187">
        <f>SUM(SUMIF(F272:AJ272,{"PM","PN"},F274:AJ274))</f>
        <v>0</v>
      </c>
      <c r="AO272" s="261">
        <f>SUM(F277:AJ277)</f>
        <v>0</v>
      </c>
      <c r="AP272" s="264">
        <f>SUM(F276:AJ276)</f>
        <v>0</v>
      </c>
      <c r="AQ272" s="188">
        <f>IF(D276="",0,SUM(COUNTIFS(F272:AJ272,{"M","N","A","OM","ON","OA","PM","PN","PA","RM","RN","RA"})))</f>
        <v>0</v>
      </c>
      <c r="AR272" s="74">
        <f>COUNTIF(F272:AJ272,"AL")</f>
        <v>0</v>
      </c>
      <c r="AS272" s="74">
        <f>COUNTIF(F272:AJ272,"MC")</f>
        <v>0</v>
      </c>
      <c r="AT272" s="74">
        <f>COUNTIF(F272:AJ272,"PH")+COUNTIF(F272:AJ272,"RPH")</f>
        <v>2</v>
      </c>
      <c r="AU272" s="255">
        <f t="shared" ref="AU272" si="53">_xlfn.IFNA(IF($B272="",0,AK272*$AK$5+SUM(AL277:AN277)+SUM(AO272:AP277)+SUM(AQ277:AT277)),"")</f>
        <v>0</v>
      </c>
    </row>
    <row r="273" spans="1:47" s="212" customFormat="1" ht="33" customHeight="1" x14ac:dyDescent="0.25">
      <c r="A273" s="189"/>
      <c r="B273" s="184"/>
      <c r="C273" s="190" t="str">
        <f>_xlfn.IFNA(INDEX(Masterlist!D:D,MATCH(B272,Masterlist!B:B,0)),"")</f>
        <v/>
      </c>
      <c r="D273" s="88"/>
      <c r="E273" s="191" t="s">
        <v>174</v>
      </c>
      <c r="F273" s="192" t="str">
        <f>IFERROR(IF(F$6="Sun",INDEX(Attendance!$R:$R,MATCH($B272&amp;F$7,Attendance!$N:$N,0)),IF(INDEX(Attendance!$R:$R,MATCH($B272&amp;F$7,Attendance!$N:$N,0))="","",IF(INDEX(Attendance!$R:$R,MATCH($B272&amp;F$7,Attendance!$N:$N,0))&gt;8,8,INDEX(Attendance!$R:$R,MATCH($B272&amp;F$7,Attendance!$N:$N,0))))),"")</f>
        <v/>
      </c>
      <c r="G273" s="192" t="str">
        <f>IFERROR(IF(G$6="Sun",INDEX(Attendance!$R:$R,MATCH($B272&amp;G$7,Attendance!$N:$N,0)),IF(INDEX(Attendance!$R:$R,MATCH($B272&amp;G$7,Attendance!$N:$N,0))="","",IF(INDEX(Attendance!$R:$R,MATCH($B272&amp;G$7,Attendance!$N:$N,0))&gt;8,8,INDEX(Attendance!$R:$R,MATCH($B272&amp;G$7,Attendance!$N:$N,0))))),"")</f>
        <v/>
      </c>
      <c r="H273" s="192" t="str">
        <f>IFERROR(IF(H$6="Sun",INDEX(Attendance!$R:$R,MATCH($B272&amp;H$7,Attendance!$N:$N,0)),IF(INDEX(Attendance!$R:$R,MATCH($B272&amp;H$7,Attendance!$N:$N,0))="","",IF(INDEX(Attendance!$R:$R,MATCH($B272&amp;H$7,Attendance!$N:$N,0))&gt;8,8,INDEX(Attendance!$R:$R,MATCH($B272&amp;H$7,Attendance!$N:$N,0))))),"")</f>
        <v/>
      </c>
      <c r="I273" s="192" t="str">
        <f>IFERROR(IF(I$6="Sun",INDEX(Attendance!$R:$R,MATCH($B272&amp;I$7,Attendance!$N:$N,0)),IF(INDEX(Attendance!$R:$R,MATCH($B272&amp;I$7,Attendance!$N:$N,0))="","",IF(INDEX(Attendance!$R:$R,MATCH($B272&amp;I$7,Attendance!$N:$N,0))&gt;8,8,INDEX(Attendance!$R:$R,MATCH($B272&amp;I$7,Attendance!$N:$N,0))))),"")</f>
        <v/>
      </c>
      <c r="J273" s="192" t="str">
        <f>IFERROR(IF(J$6="Sun",INDEX(Attendance!$R:$R,MATCH($B272&amp;J$7,Attendance!$N:$N,0)),IF(INDEX(Attendance!$R:$R,MATCH($B272&amp;J$7,Attendance!$N:$N,0))="","",IF(INDEX(Attendance!$R:$R,MATCH($B272&amp;J$7,Attendance!$N:$N,0))&gt;8,8,INDEX(Attendance!$R:$R,MATCH($B272&amp;J$7,Attendance!$N:$N,0))))),"")</f>
        <v/>
      </c>
      <c r="K273" s="192" t="str">
        <f>IFERROR(IF(K$6="Sun",INDEX(Attendance!$R:$R,MATCH($B272&amp;K$7,Attendance!$N:$N,0)),IF(INDEX(Attendance!$R:$R,MATCH($B272&amp;K$7,Attendance!$N:$N,0))="","",IF(INDEX(Attendance!$R:$R,MATCH($B272&amp;K$7,Attendance!$N:$N,0))&gt;8,8,INDEX(Attendance!$R:$R,MATCH($B272&amp;K$7,Attendance!$N:$N,0))))),"")</f>
        <v/>
      </c>
      <c r="L273" s="192" t="str">
        <f>IFERROR(IF(L$6="Sun",INDEX(Attendance!$R:$R,MATCH($B272&amp;L$7,Attendance!$N:$N,0)),IF(INDEX(Attendance!$R:$R,MATCH($B272&amp;L$7,Attendance!$N:$N,0))="","",IF(INDEX(Attendance!$R:$R,MATCH($B272&amp;L$7,Attendance!$N:$N,0))&gt;8,8,INDEX(Attendance!$R:$R,MATCH($B272&amp;L$7,Attendance!$N:$N,0))))),"")</f>
        <v/>
      </c>
      <c r="M273" s="192" t="str">
        <f>IFERROR(IF(M$6="Sun",INDEX(Attendance!$R:$R,MATCH($B272&amp;M$7,Attendance!$N:$N,0)),IF(INDEX(Attendance!$R:$R,MATCH($B272&amp;M$7,Attendance!$N:$N,0))="","",IF(INDEX(Attendance!$R:$R,MATCH($B272&amp;M$7,Attendance!$N:$N,0))&gt;8,8,INDEX(Attendance!$R:$R,MATCH($B272&amp;M$7,Attendance!$N:$N,0))))),"")</f>
        <v/>
      </c>
      <c r="N273" s="192" t="str">
        <f>IFERROR(IF(N$6="Sun",INDEX(Attendance!$R:$R,MATCH($B272&amp;N$7,Attendance!$N:$N,0)),IF(INDEX(Attendance!$R:$R,MATCH($B272&amp;N$7,Attendance!$N:$N,0))="","",IF(INDEX(Attendance!$R:$R,MATCH($B272&amp;N$7,Attendance!$N:$N,0))&gt;8,8,INDEX(Attendance!$R:$R,MATCH($B272&amp;N$7,Attendance!$N:$N,0))))),"")</f>
        <v/>
      </c>
      <c r="O273" s="192" t="str">
        <f>IFERROR(IF(O$6="Sun",INDEX(Attendance!$R:$R,MATCH($B272&amp;O$7,Attendance!$N:$N,0)),IF(INDEX(Attendance!$R:$R,MATCH($B272&amp;O$7,Attendance!$N:$N,0))="","",IF(INDEX(Attendance!$R:$R,MATCH($B272&amp;O$7,Attendance!$N:$N,0))&gt;8,8,INDEX(Attendance!$R:$R,MATCH($B272&amp;O$7,Attendance!$N:$N,0))))),"")</f>
        <v/>
      </c>
      <c r="P273" s="192" t="str">
        <f>IFERROR(IF(P$6="Sun",INDEX(Attendance!$R:$R,MATCH($B272&amp;P$7,Attendance!$N:$N,0)),IF(INDEX(Attendance!$R:$R,MATCH($B272&amp;P$7,Attendance!$N:$N,0))="","",IF(INDEX(Attendance!$R:$R,MATCH($B272&amp;P$7,Attendance!$N:$N,0))&gt;8,8,INDEX(Attendance!$R:$R,MATCH($B272&amp;P$7,Attendance!$N:$N,0))))),"")</f>
        <v/>
      </c>
      <c r="Q273" s="192" t="str">
        <f>IFERROR(IF(Q$6="Sun",INDEX(Attendance!$R:$R,MATCH($B272&amp;Q$7,Attendance!$N:$N,0)),IF(INDEX(Attendance!$R:$R,MATCH($B272&amp;Q$7,Attendance!$N:$N,0))="","",IF(INDEX(Attendance!$R:$R,MATCH($B272&amp;Q$7,Attendance!$N:$N,0))&gt;8,8,INDEX(Attendance!$R:$R,MATCH($B272&amp;Q$7,Attendance!$N:$N,0))))),"")</f>
        <v/>
      </c>
      <c r="R273" s="192" t="str">
        <f>IFERROR(IF(R$6="Sun",INDEX(Attendance!$R:$R,MATCH($B272&amp;R$7,Attendance!$N:$N,0)),IF(INDEX(Attendance!$R:$R,MATCH($B272&amp;R$7,Attendance!$N:$N,0))="","",IF(INDEX(Attendance!$R:$R,MATCH($B272&amp;R$7,Attendance!$N:$N,0))&gt;8,8,INDEX(Attendance!$R:$R,MATCH($B272&amp;R$7,Attendance!$N:$N,0))))),"")</f>
        <v/>
      </c>
      <c r="S273" s="192" t="str">
        <f>IFERROR(IF(S$6="Sun",INDEX(Attendance!$R:$R,MATCH($B272&amp;S$7,Attendance!$N:$N,0)),IF(INDEX(Attendance!$R:$R,MATCH($B272&amp;S$7,Attendance!$N:$N,0))="","",IF(INDEX(Attendance!$R:$R,MATCH($B272&amp;S$7,Attendance!$N:$N,0))&gt;8,8,INDEX(Attendance!$R:$R,MATCH($B272&amp;S$7,Attendance!$N:$N,0))))),"")</f>
        <v/>
      </c>
      <c r="T273" s="192" t="str">
        <f>IFERROR(IF(T$6="Sun",INDEX(Attendance!$R:$R,MATCH($B272&amp;T$7,Attendance!$N:$N,0)),IF(INDEX(Attendance!$R:$R,MATCH($B272&amp;T$7,Attendance!$N:$N,0))="","",IF(INDEX(Attendance!$R:$R,MATCH($B272&amp;T$7,Attendance!$N:$N,0))&gt;8,8,INDEX(Attendance!$R:$R,MATCH($B272&amp;T$7,Attendance!$N:$N,0))))),"")</f>
        <v/>
      </c>
      <c r="U273" s="192" t="str">
        <f>IFERROR(IF(U$6="Sun",INDEX(Attendance!$R:$R,MATCH($B272&amp;U$7,Attendance!$N:$N,0)),IF(INDEX(Attendance!$R:$R,MATCH($B272&amp;U$7,Attendance!$N:$N,0))="","",IF(INDEX(Attendance!$R:$R,MATCH($B272&amp;U$7,Attendance!$N:$N,0))&gt;8,8,INDEX(Attendance!$R:$R,MATCH($B272&amp;U$7,Attendance!$N:$N,0))))),"")</f>
        <v/>
      </c>
      <c r="V273" s="192" t="str">
        <f>IFERROR(IF(V$6="Sun",INDEX(Attendance!$R:$R,MATCH($B272&amp;V$7,Attendance!$N:$N,0)),IF(INDEX(Attendance!$R:$R,MATCH($B272&amp;V$7,Attendance!$N:$N,0))="","",IF(INDEX(Attendance!$R:$R,MATCH($B272&amp;V$7,Attendance!$N:$N,0))&gt;8,8,INDEX(Attendance!$R:$R,MATCH($B272&amp;V$7,Attendance!$N:$N,0))))),"")</f>
        <v/>
      </c>
      <c r="W273" s="192" t="str">
        <f>IFERROR(IF(W$6="Sun",INDEX(Attendance!$R:$R,MATCH($B272&amp;W$7,Attendance!$N:$N,0)),IF(INDEX(Attendance!$R:$R,MATCH($B272&amp;W$7,Attendance!$N:$N,0))="","",IF(INDEX(Attendance!$R:$R,MATCH($B272&amp;W$7,Attendance!$N:$N,0))&gt;8,8,INDEX(Attendance!$R:$R,MATCH($B272&amp;W$7,Attendance!$N:$N,0))))),"")</f>
        <v/>
      </c>
      <c r="X273" s="192" t="str">
        <f>IFERROR(IF(X$6="Sun",INDEX(Attendance!$R:$R,MATCH($B272&amp;X$7,Attendance!$N:$N,0)),IF(INDEX(Attendance!$R:$R,MATCH($B272&amp;X$7,Attendance!$N:$N,0))="","",IF(INDEX(Attendance!$R:$R,MATCH($B272&amp;X$7,Attendance!$N:$N,0))&gt;8,8,INDEX(Attendance!$R:$R,MATCH($B272&amp;X$7,Attendance!$N:$N,0))))),"")</f>
        <v/>
      </c>
      <c r="Y273" s="192" t="str">
        <f>IFERROR(IF(Y$6="Sun",INDEX(Attendance!$R:$R,MATCH($B272&amp;Y$7,Attendance!$N:$N,0)),IF(INDEX(Attendance!$R:$R,MATCH($B272&amp;Y$7,Attendance!$N:$N,0))="","",IF(INDEX(Attendance!$R:$R,MATCH($B272&amp;Y$7,Attendance!$N:$N,0))&gt;8,8,INDEX(Attendance!$R:$R,MATCH($B272&amp;Y$7,Attendance!$N:$N,0))))),"")</f>
        <v/>
      </c>
      <c r="Z273" s="192" t="str">
        <f>IFERROR(IF(Z$6="Sun",INDEX(Attendance!$R:$R,MATCH($B272&amp;Z$7,Attendance!$N:$N,0)),IF(INDEX(Attendance!$R:$R,MATCH($B272&amp;Z$7,Attendance!$N:$N,0))="","",IF(INDEX(Attendance!$R:$R,MATCH($B272&amp;Z$7,Attendance!$N:$N,0))&gt;8,8,INDEX(Attendance!$R:$R,MATCH($B272&amp;Z$7,Attendance!$N:$N,0))))),"")</f>
        <v/>
      </c>
      <c r="AA273" s="192" t="str">
        <f>IFERROR(IF(AA$6="Sun",INDEX(Attendance!$R:$R,MATCH($B272&amp;AA$7,Attendance!$N:$N,0)),IF(INDEX(Attendance!$R:$R,MATCH($B272&amp;AA$7,Attendance!$N:$N,0))="","",IF(INDEX(Attendance!$R:$R,MATCH($B272&amp;AA$7,Attendance!$N:$N,0))&gt;8,8,INDEX(Attendance!$R:$R,MATCH($B272&amp;AA$7,Attendance!$N:$N,0))))),"")</f>
        <v/>
      </c>
      <c r="AB273" s="192" t="str">
        <f>IFERROR(IF(AB$6="Sun",INDEX(Attendance!$R:$R,MATCH($B272&amp;AB$7,Attendance!$N:$N,0)),IF(INDEX(Attendance!$R:$R,MATCH($B272&amp;AB$7,Attendance!$N:$N,0))="","",IF(INDEX(Attendance!$R:$R,MATCH($B272&amp;AB$7,Attendance!$N:$N,0))&gt;8,8,INDEX(Attendance!$R:$R,MATCH($B272&amp;AB$7,Attendance!$N:$N,0))))),"")</f>
        <v/>
      </c>
      <c r="AC273" s="192" t="str">
        <f>IFERROR(IF(AC$6="Sun",INDEX(Attendance!$R:$R,MATCH($B272&amp;AC$7,Attendance!$N:$N,0)),IF(INDEX(Attendance!$R:$R,MATCH($B272&amp;AC$7,Attendance!$N:$N,0))="","",IF(INDEX(Attendance!$R:$R,MATCH($B272&amp;AC$7,Attendance!$N:$N,0))&gt;8,8,INDEX(Attendance!$R:$R,MATCH($B272&amp;AC$7,Attendance!$N:$N,0))))),"")</f>
        <v/>
      </c>
      <c r="AD273" s="192" t="str">
        <f>IFERROR(IF(AD$6="Sun",INDEX(Attendance!$R:$R,MATCH($B272&amp;AD$7,Attendance!$N:$N,0)),IF(INDEX(Attendance!$R:$R,MATCH($B272&amp;AD$7,Attendance!$N:$N,0))="","",IF(INDEX(Attendance!$R:$R,MATCH($B272&amp;AD$7,Attendance!$N:$N,0))&gt;8,8,INDEX(Attendance!$R:$R,MATCH($B272&amp;AD$7,Attendance!$N:$N,0))))),"")</f>
        <v/>
      </c>
      <c r="AE273" s="192" t="str">
        <f>IFERROR(IF(AE$6="Sun",INDEX(Attendance!$R:$R,MATCH($B272&amp;AE$7,Attendance!$N:$N,0)),IF(INDEX(Attendance!$R:$R,MATCH($B272&amp;AE$7,Attendance!$N:$N,0))="","",IF(INDEX(Attendance!$R:$R,MATCH($B272&amp;AE$7,Attendance!$N:$N,0))&gt;8,8,INDEX(Attendance!$R:$R,MATCH($B272&amp;AE$7,Attendance!$N:$N,0))))),"")</f>
        <v/>
      </c>
      <c r="AF273" s="192" t="str">
        <f>IFERROR(IF(AF$6="Sun",INDEX(Attendance!$R:$R,MATCH($B272&amp;AF$7,Attendance!$N:$N,0)),IF(INDEX(Attendance!$R:$R,MATCH($B272&amp;AF$7,Attendance!$N:$N,0))="","",IF(INDEX(Attendance!$R:$R,MATCH($B272&amp;AF$7,Attendance!$N:$N,0))&gt;8,8,INDEX(Attendance!$R:$R,MATCH($B272&amp;AF$7,Attendance!$N:$N,0))))),"")</f>
        <v/>
      </c>
      <c r="AG273" s="192" t="str">
        <f>IFERROR(IF(AG$6="Sun",INDEX(Attendance!$R:$R,MATCH($B272&amp;AG$7,Attendance!$N:$N,0)),IF(INDEX(Attendance!$R:$R,MATCH($B272&amp;AG$7,Attendance!$N:$N,0))="","",IF(INDEX(Attendance!$R:$R,MATCH($B272&amp;AG$7,Attendance!$N:$N,0))&gt;8,8,INDEX(Attendance!$R:$R,MATCH($B272&amp;AG$7,Attendance!$N:$N,0))))),"")</f>
        <v/>
      </c>
      <c r="AH273" s="192" t="str">
        <f>IFERROR(IF(AH$6="Sun",INDEX(Attendance!$R:$R,MATCH($B272&amp;AH$7,Attendance!$N:$N,0)),IF(INDEX(Attendance!$R:$R,MATCH($B272&amp;AH$7,Attendance!$N:$N,0))="","",IF(INDEX(Attendance!$R:$R,MATCH($B272&amp;AH$7,Attendance!$N:$N,0))&gt;8,8,INDEX(Attendance!$R:$R,MATCH($B272&amp;AH$7,Attendance!$N:$N,0))))),"")</f>
        <v/>
      </c>
      <c r="AI273" s="192" t="str">
        <f>IFERROR(IF(AI$6="Sun",INDEX(Attendance!$R:$R,MATCH($B272&amp;AI$7,Attendance!$N:$N,0)),IF(INDEX(Attendance!$R:$R,MATCH($B272&amp;AI$7,Attendance!$N:$N,0))="","",IF(INDEX(Attendance!$R:$R,MATCH($B272&amp;AI$7,Attendance!$N:$N,0))&gt;8,8,INDEX(Attendance!$R:$R,MATCH($B272&amp;AI$7,Attendance!$N:$N,0))))),"")</f>
        <v/>
      </c>
      <c r="AJ273" s="192" t="str">
        <f>IFERROR(IF(AJ$6="Sun",INDEX(Attendance!$R:$R,MATCH($B272&amp;AJ$7,Attendance!$N:$N,0)),IF(INDEX(Attendance!$R:$R,MATCH($B272&amp;AJ$7,Attendance!$N:$N,0))="","",IF(INDEX(Attendance!$R:$R,MATCH($B272&amp;AJ$7,Attendance!$N:$N,0))&gt;8,8,INDEX(Attendance!$R:$R,MATCH($B272&amp;AJ$7,Attendance!$N:$N,0))))),"")</f>
        <v/>
      </c>
      <c r="AK273" s="259"/>
      <c r="AL273" s="193">
        <f>ROUND((IF($C277="",Basic,MID($C277,FIND("RM",$C277)+3,4))+$AP272+$AQ277)/WorkDays/WorkHours*AL$6,4)</f>
        <v>8.6538000000000004</v>
      </c>
      <c r="AM273" s="193">
        <f>ROUND((IF($C277="",Basic,MID($C277,FIND("RM",$C277)+3,4))+$AP272+$AQ277)/WorkDays/WorkHours*AM$6,4)</f>
        <v>11.538500000000001</v>
      </c>
      <c r="AN273" s="193">
        <f>ROUND((IF($C277="",Basic,MID($C277,FIND("RM",$C277)+3,4))+$AP272+$AQ277)/WorkDays/WorkHours*AN$6,4)</f>
        <v>17.307700000000001</v>
      </c>
      <c r="AO273" s="262"/>
      <c r="AP273" s="265"/>
      <c r="AQ273" s="86"/>
      <c r="AR273" s="194"/>
      <c r="AS273" s="194"/>
      <c r="AT273" s="194"/>
      <c r="AU273" s="256"/>
    </row>
    <row r="274" spans="1:47" s="212" customFormat="1" ht="33" customHeight="1" x14ac:dyDescent="0.25">
      <c r="A274" s="189"/>
      <c r="B274" s="184"/>
      <c r="C274" s="195" t="str">
        <f>_xlfn.IFNA(INDEX(Masterlist!E:E,MATCH(B272,Masterlist!B:B,0)),"")</f>
        <v/>
      </c>
      <c r="D274" s="1"/>
      <c r="E274" s="196" t="s">
        <v>175</v>
      </c>
      <c r="F274" s="197" t="str">
        <f>IFERROR(IF(F$6="Sun","",IF(INDEX(Attendance!$S:$S,MATCH($B272&amp;F$7,Attendance!$N:$N,0))=TRUE,"",IF(F273&lt;8,"",INDEX(Attendance!$G:$G,MATCH($B272&amp;F$7,Attendance!$N:$N,0))))),"")</f>
        <v/>
      </c>
      <c r="G274" s="197" t="str">
        <f>IFERROR(IF(G$6="Sun","",IF(INDEX(Attendance!$S:$S,MATCH($B272&amp;G$7,Attendance!$N:$N,0))=TRUE,"",IF(G273&lt;8,"",INDEX(Attendance!$G:$G,MATCH($B272&amp;G$7,Attendance!$N:$N,0))))),"")</f>
        <v/>
      </c>
      <c r="H274" s="197" t="str">
        <f>IFERROR(IF(H$6="Sun","",IF(INDEX(Attendance!$S:$S,MATCH($B272&amp;H$7,Attendance!$N:$N,0))=TRUE,"",IF(H273&lt;8,"",INDEX(Attendance!$G:$G,MATCH($B272&amp;H$7,Attendance!$N:$N,0))))),"")</f>
        <v/>
      </c>
      <c r="I274" s="197" t="str">
        <f>IFERROR(IF(I$6="Sun","",IF(INDEX(Attendance!$S:$S,MATCH($B272&amp;I$7,Attendance!$N:$N,0))=TRUE,"",IF(I273&lt;8,"",INDEX(Attendance!$G:$G,MATCH($B272&amp;I$7,Attendance!$N:$N,0))))),"")</f>
        <v/>
      </c>
      <c r="J274" s="197" t="str">
        <f>IFERROR(IF(J$6="Sun","",IF(INDEX(Attendance!$S:$S,MATCH($B272&amp;J$7,Attendance!$N:$N,0))=TRUE,"",IF(J273&lt;8,"",INDEX(Attendance!$G:$G,MATCH($B272&amp;J$7,Attendance!$N:$N,0))))),"")</f>
        <v/>
      </c>
      <c r="K274" s="197" t="str">
        <f>IFERROR(IF(K$6="Sun","",IF(INDEX(Attendance!$S:$S,MATCH($B272&amp;K$7,Attendance!$N:$N,0))=TRUE,"",IF(K273&lt;8,"",INDEX(Attendance!$G:$G,MATCH($B272&amp;K$7,Attendance!$N:$N,0))))),"")</f>
        <v/>
      </c>
      <c r="L274" s="197" t="str">
        <f>IFERROR(IF(L$6="Sun","",IF(INDEX(Attendance!$S:$S,MATCH($B272&amp;L$7,Attendance!$N:$N,0))=TRUE,"",IF(L273&lt;8,"",INDEX(Attendance!$G:$G,MATCH($B272&amp;L$7,Attendance!$N:$N,0))))),"")</f>
        <v/>
      </c>
      <c r="M274" s="197" t="str">
        <f>IFERROR(IF(M$6="Sun","",IF(INDEX(Attendance!$S:$S,MATCH($B272&amp;M$7,Attendance!$N:$N,0))=TRUE,"",IF(M273&lt;8,"",INDEX(Attendance!$G:$G,MATCH($B272&amp;M$7,Attendance!$N:$N,0))))),"")</f>
        <v/>
      </c>
      <c r="N274" s="197" t="str">
        <f>IFERROR(IF(N$6="Sun","",IF(INDEX(Attendance!$S:$S,MATCH($B272&amp;N$7,Attendance!$N:$N,0))=TRUE,"",IF(N273&lt;8,"",INDEX(Attendance!$G:$G,MATCH($B272&amp;N$7,Attendance!$N:$N,0))))),"")</f>
        <v/>
      </c>
      <c r="O274" s="197" t="str">
        <f>IFERROR(IF(O$6="Sun","",IF(INDEX(Attendance!$S:$S,MATCH($B272&amp;O$7,Attendance!$N:$N,0))=TRUE,"",IF(O273&lt;8,"",INDEX(Attendance!$G:$G,MATCH($B272&amp;O$7,Attendance!$N:$N,0))))),"")</f>
        <v/>
      </c>
      <c r="P274" s="197" t="str">
        <f>IFERROR(IF(P$6="Sun","",IF(INDEX(Attendance!$S:$S,MATCH($B272&amp;P$7,Attendance!$N:$N,0))=TRUE,"",IF(P273&lt;8,"",INDEX(Attendance!$G:$G,MATCH($B272&amp;P$7,Attendance!$N:$N,0))))),"")</f>
        <v/>
      </c>
      <c r="Q274" s="197" t="str">
        <f>IFERROR(IF(Q$6="Sun","",IF(INDEX(Attendance!$S:$S,MATCH($B272&amp;Q$7,Attendance!$N:$N,0))=TRUE,"",IF(Q273&lt;8,"",INDEX(Attendance!$G:$G,MATCH($B272&amp;Q$7,Attendance!$N:$N,0))))),"")</f>
        <v/>
      </c>
      <c r="R274" s="197" t="str">
        <f>IFERROR(IF(R$6="Sun","",IF(INDEX(Attendance!$S:$S,MATCH($B272&amp;R$7,Attendance!$N:$N,0))=TRUE,"",IF(R273&lt;8,"",INDEX(Attendance!$G:$G,MATCH($B272&amp;R$7,Attendance!$N:$N,0))))),"")</f>
        <v/>
      </c>
      <c r="S274" s="197" t="str">
        <f>IFERROR(IF(S$6="Sun","",IF(INDEX(Attendance!$S:$S,MATCH($B272&amp;S$7,Attendance!$N:$N,0))=TRUE,"",IF(S273&lt;8,"",INDEX(Attendance!$G:$G,MATCH($B272&amp;S$7,Attendance!$N:$N,0))))),"")</f>
        <v/>
      </c>
      <c r="T274" s="197" t="str">
        <f>IFERROR(IF(T$6="Sun","",IF(INDEX(Attendance!$S:$S,MATCH($B272&amp;T$7,Attendance!$N:$N,0))=TRUE,"",IF(T273&lt;8,"",INDEX(Attendance!$G:$G,MATCH($B272&amp;T$7,Attendance!$N:$N,0))))),"")</f>
        <v/>
      </c>
      <c r="U274" s="197" t="str">
        <f>IFERROR(IF(U$6="Sun","",IF(INDEX(Attendance!$S:$S,MATCH($B272&amp;U$7,Attendance!$N:$N,0))=TRUE,"",IF(U273&lt;8,"",INDEX(Attendance!$G:$G,MATCH($B272&amp;U$7,Attendance!$N:$N,0))))),"")</f>
        <v/>
      </c>
      <c r="V274" s="197" t="str">
        <f>IFERROR(IF(V$6="Sun","",IF(INDEX(Attendance!$S:$S,MATCH($B272&amp;V$7,Attendance!$N:$N,0))=TRUE,"",IF(V273&lt;8,"",INDEX(Attendance!$G:$G,MATCH($B272&amp;V$7,Attendance!$N:$N,0))))),"")</f>
        <v/>
      </c>
      <c r="W274" s="197" t="str">
        <f>IFERROR(IF(W$6="Sun","",IF(INDEX(Attendance!$S:$S,MATCH($B272&amp;W$7,Attendance!$N:$N,0))=TRUE,"",IF(W273&lt;8,"",INDEX(Attendance!$G:$G,MATCH($B272&amp;W$7,Attendance!$N:$N,0))))),"")</f>
        <v/>
      </c>
      <c r="X274" s="197" t="str">
        <f>IFERROR(IF(X$6="Sun","",IF(INDEX(Attendance!$S:$S,MATCH($B272&amp;X$7,Attendance!$N:$N,0))=TRUE,"",IF(X273&lt;8,"",INDEX(Attendance!$G:$G,MATCH($B272&amp;X$7,Attendance!$N:$N,0))))),"")</f>
        <v/>
      </c>
      <c r="Y274" s="197" t="str">
        <f>IFERROR(IF(Y$6="Sun","",IF(INDEX(Attendance!$S:$S,MATCH($B272&amp;Y$7,Attendance!$N:$N,0))=TRUE,"",IF(Y273&lt;8,"",INDEX(Attendance!$G:$G,MATCH($B272&amp;Y$7,Attendance!$N:$N,0))))),"")</f>
        <v/>
      </c>
      <c r="Z274" s="197" t="str">
        <f>IFERROR(IF(Z$6="Sun","",IF(INDEX(Attendance!$S:$S,MATCH($B272&amp;Z$7,Attendance!$N:$N,0))=TRUE,"",IF(Z273&lt;8,"",INDEX(Attendance!$G:$G,MATCH($B272&amp;Z$7,Attendance!$N:$N,0))))),"")</f>
        <v/>
      </c>
      <c r="AA274" s="197" t="str">
        <f>IFERROR(IF(AA$6="Sun","",IF(INDEX(Attendance!$S:$S,MATCH($B272&amp;AA$7,Attendance!$N:$N,0))=TRUE,"",IF(AA273&lt;8,"",INDEX(Attendance!$G:$G,MATCH($B272&amp;AA$7,Attendance!$N:$N,0))))),"")</f>
        <v/>
      </c>
      <c r="AB274" s="197" t="str">
        <f>IFERROR(IF(AB$6="Sun","",IF(INDEX(Attendance!$S:$S,MATCH($B272&amp;AB$7,Attendance!$N:$N,0))=TRUE,"",IF(AB273&lt;8,"",INDEX(Attendance!$G:$G,MATCH($B272&amp;AB$7,Attendance!$N:$N,0))))),"")</f>
        <v/>
      </c>
      <c r="AC274" s="197" t="str">
        <f>IFERROR(IF(AC$6="Sun","",IF(INDEX(Attendance!$S:$S,MATCH($B272&amp;AC$7,Attendance!$N:$N,0))=TRUE,"",IF(AC273&lt;8,"",INDEX(Attendance!$G:$G,MATCH($B272&amp;AC$7,Attendance!$N:$N,0))))),"")</f>
        <v/>
      </c>
      <c r="AD274" s="197" t="str">
        <f>IFERROR(IF(AD$6="Sun","",IF(INDEX(Attendance!$S:$S,MATCH($B272&amp;AD$7,Attendance!$N:$N,0))=TRUE,"",IF(AD273&lt;8,"",INDEX(Attendance!$G:$G,MATCH($B272&amp;AD$7,Attendance!$N:$N,0))))),"")</f>
        <v/>
      </c>
      <c r="AE274" s="197" t="str">
        <f>IFERROR(IF(AE$6="Sun","",IF(INDEX(Attendance!$S:$S,MATCH($B272&amp;AE$7,Attendance!$N:$N,0))=TRUE,"",IF(AE273&lt;8,"",INDEX(Attendance!$G:$G,MATCH($B272&amp;AE$7,Attendance!$N:$N,0))))),"")</f>
        <v/>
      </c>
      <c r="AF274" s="197" t="str">
        <f>IFERROR(IF(AF$6="Sun","",IF(INDEX(Attendance!$S:$S,MATCH($B272&amp;AF$7,Attendance!$N:$N,0))=TRUE,"",IF(AF273&lt;8,"",INDEX(Attendance!$G:$G,MATCH($B272&amp;AF$7,Attendance!$N:$N,0))))),"")</f>
        <v/>
      </c>
      <c r="AG274" s="197" t="str">
        <f>IFERROR(IF(AG$6="Sun","",IF(INDEX(Attendance!$S:$S,MATCH($B272&amp;AG$7,Attendance!$N:$N,0))=TRUE,"",IF(AG273&lt;8,"",INDEX(Attendance!$G:$G,MATCH($B272&amp;AG$7,Attendance!$N:$N,0))))),"")</f>
        <v/>
      </c>
      <c r="AH274" s="197" t="str">
        <f>IFERROR(IF(AH$6="Sun","",IF(INDEX(Attendance!$S:$S,MATCH($B272&amp;AH$7,Attendance!$N:$N,0))=TRUE,"",IF(AH273&lt;8,"",INDEX(Attendance!$G:$G,MATCH($B272&amp;AH$7,Attendance!$N:$N,0))))),"")</f>
        <v/>
      </c>
      <c r="AI274" s="197" t="str">
        <f>IFERROR(IF(AI$6="Sun","",IF(INDEX(Attendance!$S:$S,MATCH($B272&amp;AI$7,Attendance!$N:$N,0))=TRUE,"",IF(AI273&lt;8,"",INDEX(Attendance!$G:$G,MATCH($B272&amp;AI$7,Attendance!$N:$N,0))))),"")</f>
        <v/>
      </c>
      <c r="AJ274" s="197" t="str">
        <f>IFERROR(IF(AJ$6="Sun","",IF(INDEX(Attendance!$S:$S,MATCH($B272&amp;AJ$7,Attendance!$N:$N,0))=TRUE,"",IF(AJ273&lt;8,"",INDEX(Attendance!$G:$G,MATCH($B272&amp;AJ$7,Attendance!$N:$N,0))))),"")</f>
        <v/>
      </c>
      <c r="AK274" s="259"/>
      <c r="AL274" s="198"/>
      <c r="AM274" s="198"/>
      <c r="AN274" s="198"/>
      <c r="AO274" s="262"/>
      <c r="AP274" s="265"/>
      <c r="AQ274" s="86"/>
      <c r="AR274" s="194"/>
      <c r="AS274" s="194"/>
      <c r="AT274" s="194"/>
      <c r="AU274" s="256"/>
    </row>
    <row r="275" spans="1:47" s="212" customFormat="1" ht="33" customHeight="1" x14ac:dyDescent="0.25">
      <c r="A275" s="189"/>
      <c r="B275" s="184"/>
      <c r="C275" s="195" t="str">
        <f>_xlfn.IFNA(INDEX(Masterlist!F:F,MATCH(B272,Masterlist!B:B,0)),"")</f>
        <v/>
      </c>
      <c r="D275" s="88"/>
      <c r="E275" s="196"/>
      <c r="F275" s="199"/>
      <c r="G275" s="200"/>
      <c r="H275" s="192"/>
      <c r="I275" s="192"/>
      <c r="J275" s="192"/>
      <c r="K275" s="192"/>
      <c r="L275" s="192"/>
      <c r="M275" s="192"/>
      <c r="N275" s="192"/>
      <c r="O275" s="192"/>
      <c r="P275" s="192"/>
      <c r="Q275" s="201"/>
      <c r="R275" s="201"/>
      <c r="S275" s="192"/>
      <c r="T275" s="192"/>
      <c r="U275" s="192"/>
      <c r="V275" s="192"/>
      <c r="W275" s="192"/>
      <c r="X275" s="192"/>
      <c r="Y275" s="192"/>
      <c r="Z275" s="192"/>
      <c r="AA275" s="192"/>
      <c r="AB275" s="192"/>
      <c r="AC275" s="192"/>
      <c r="AD275" s="192"/>
      <c r="AE275" s="192"/>
      <c r="AF275" s="192"/>
      <c r="AG275" s="192"/>
      <c r="AH275" s="192"/>
      <c r="AI275" s="192"/>
      <c r="AJ275" s="192"/>
      <c r="AK275" s="259"/>
      <c r="AL275" s="198"/>
      <c r="AM275" s="198"/>
      <c r="AN275" s="198"/>
      <c r="AO275" s="262"/>
      <c r="AP275" s="265"/>
      <c r="AQ275" s="86"/>
      <c r="AR275" s="194"/>
      <c r="AS275" s="194"/>
      <c r="AT275" s="194"/>
      <c r="AU275" s="256"/>
    </row>
    <row r="276" spans="1:47" s="212" customFormat="1" ht="33" customHeight="1" x14ac:dyDescent="0.25">
      <c r="A276" s="189"/>
      <c r="B276" s="184"/>
      <c r="C276" s="202" t="str">
        <f>_xlfn.IFNA(INDEX(Masterlist!I:I,MATCH(B272,Masterlist!B:B,0)),"")</f>
        <v/>
      </c>
      <c r="D276" s="226" t="str">
        <f>_xlfn.IFNA(IF(INDEX(Attendance!H:H,MATCH(B272,Attendance!$A:$A,0))="VMI","SCOPE ALLW",""),"")</f>
        <v/>
      </c>
      <c r="E276" s="196" t="s">
        <v>13</v>
      </c>
      <c r="F276" s="203" t="str">
        <f>IFERROR(IF(AND(RIGHT(F272,1)="N",VALUE(F273)&gt;=8),Database!$I$3,""),"")</f>
        <v/>
      </c>
      <c r="G276" s="192" t="str">
        <f>IFERROR(IF(AND(RIGHT(G272,1)="N",VALUE(G273)&gt;=8),Database!$I$3,""),"")</f>
        <v/>
      </c>
      <c r="H276" s="199" t="str">
        <f>IFERROR(IF(AND(RIGHT(H272,1)="N",VALUE(H273)&gt;=8),Database!$I$3,""),"")</f>
        <v/>
      </c>
      <c r="I276" s="192" t="str">
        <f>IFERROR(IF(AND(RIGHT(I272,1)="N",VALUE(I273)&gt;=8),Database!$I$3,""),"")</f>
        <v/>
      </c>
      <c r="J276" s="192" t="str">
        <f>IFERROR(IF(AND(RIGHT(J272,1)="N",VALUE(J273)&gt;=8),Database!$I$3,""),"")</f>
        <v/>
      </c>
      <c r="K276" s="192" t="str">
        <f>IFERROR(IF(AND(RIGHT(K272,1)="N",VALUE(K273)&gt;=8),Database!$I$3,""),"")</f>
        <v/>
      </c>
      <c r="L276" s="192" t="str">
        <f>IFERROR(IF(AND(RIGHT(L272,1)="N",VALUE(L273)&gt;=8),Database!$I$3,""),"")</f>
        <v/>
      </c>
      <c r="M276" s="192" t="str">
        <f>IFERROR(IF(AND(RIGHT(M272,1)="N",VALUE(M273)&gt;=8),Database!$I$3,""),"")</f>
        <v/>
      </c>
      <c r="N276" s="192" t="str">
        <f>IFERROR(IF(AND(RIGHT(N272,1)="N",VALUE(N273)&gt;=8),Database!$I$3,""),"")</f>
        <v/>
      </c>
      <c r="O276" s="192" t="str">
        <f>IFERROR(IF(AND(RIGHT(O272,1)="N",VALUE(O273)&gt;=8),Database!$I$3,""),"")</f>
        <v/>
      </c>
      <c r="P276" s="192" t="str">
        <f>IFERROR(IF(AND(RIGHT(P272,1)="N",VALUE(P273)&gt;=8),Database!$I$3,""),"")</f>
        <v/>
      </c>
      <c r="Q276" s="192" t="str">
        <f>IFERROR(IF(AND(RIGHT(Q272,1)="N",VALUE(Q273)&gt;=8),Database!$I$3,""),"")</f>
        <v/>
      </c>
      <c r="R276" s="192" t="str">
        <f>IFERROR(IF(AND(RIGHT(R272,1)="N",VALUE(R273)&gt;=8),Database!$I$3,""),"")</f>
        <v/>
      </c>
      <c r="S276" s="192" t="str">
        <f>IFERROR(IF(AND(RIGHT(S272,1)="N",VALUE(S273)&gt;=8),Database!$I$3,""),"")</f>
        <v/>
      </c>
      <c r="T276" s="192" t="str">
        <f>IFERROR(IF(AND(RIGHT(T272,1)="N",VALUE(T273)&gt;=8),Database!$I$3,""),"")</f>
        <v/>
      </c>
      <c r="U276" s="192" t="str">
        <f>IFERROR(IF(AND(RIGHT(U272,1)="N",VALUE(U273)&gt;=8),Database!$I$3,""),"")</f>
        <v/>
      </c>
      <c r="V276" s="192" t="str">
        <f>IFERROR(IF(AND(RIGHT(V272,1)="N",VALUE(V273)&gt;=8),Database!$I$3,""),"")</f>
        <v/>
      </c>
      <c r="W276" s="192" t="str">
        <f>IFERROR(IF(AND(RIGHT(W272,1)="N",VALUE(W273)&gt;=8),Database!$I$3,""),"")</f>
        <v/>
      </c>
      <c r="X276" s="192" t="str">
        <f>IFERROR(IF(AND(RIGHT(X272,1)="N",VALUE(X273)&gt;=8),Database!$I$3,""),"")</f>
        <v/>
      </c>
      <c r="Y276" s="192" t="str">
        <f>IFERROR(IF(AND(RIGHT(Y272,1)="N",VALUE(Y273)&gt;=8),Database!$I$3,""),"")</f>
        <v/>
      </c>
      <c r="Z276" s="192" t="str">
        <f>IFERROR(IF(AND(RIGHT(Z272,1)="N",VALUE(Z273)&gt;=8),Database!$I$3,""),"")</f>
        <v/>
      </c>
      <c r="AA276" s="192" t="str">
        <f>IFERROR(IF(AND(RIGHT(AA272,1)="N",VALUE(AA273)&gt;=8),Database!$I$3,""),"")</f>
        <v/>
      </c>
      <c r="AB276" s="192" t="str">
        <f>IFERROR(IF(AND(RIGHT(AB272,1)="N",VALUE(AB273)&gt;=8),Database!$I$3,""),"")</f>
        <v/>
      </c>
      <c r="AC276" s="192" t="str">
        <f>IFERROR(IF(AND(RIGHT(AC272,1)="N",VALUE(AC273)&gt;=8),Database!$I$3,""),"")</f>
        <v/>
      </c>
      <c r="AD276" s="192" t="str">
        <f>IFERROR(IF(AND(RIGHT(AD272,1)="N",VALUE(AD273)&gt;=8),Database!$I$3,""),"")</f>
        <v/>
      </c>
      <c r="AE276" s="192" t="str">
        <f>IFERROR(IF(AND(RIGHT(AE272,1)="N",VALUE(AE273)&gt;=8),Database!$I$3,""),"")</f>
        <v/>
      </c>
      <c r="AF276" s="192" t="str">
        <f>IFERROR(IF(AND(RIGHT(AF272,1)="N",VALUE(AF273)&gt;=8),Database!$I$3,""),"")</f>
        <v/>
      </c>
      <c r="AG276" s="192" t="str">
        <f>IFERROR(IF(AND(RIGHT(AG272,1)="N",VALUE(AG273)&gt;=8),Database!$I$3,""),"")</f>
        <v/>
      </c>
      <c r="AH276" s="192" t="str">
        <f>IFERROR(IF(AND(RIGHT(AH272,1)="N",VALUE(AH273)&gt;=8),Database!$I$3,""),"")</f>
        <v/>
      </c>
      <c r="AI276" s="192" t="str">
        <f>IFERROR(IF(AND(RIGHT(AI272,1)="N",VALUE(AI273)&gt;=8),Database!$I$3,""),"")</f>
        <v/>
      </c>
      <c r="AJ276" s="192" t="str">
        <f>IFERROR(IF(AND(RIGHT(AJ272,1)="N",VALUE(AJ273)&gt;=8),Database!$I$3,""),"")</f>
        <v/>
      </c>
      <c r="AK276" s="259"/>
      <c r="AL276" s="204"/>
      <c r="AM276" s="198"/>
      <c r="AN276" s="198"/>
      <c r="AO276" s="262"/>
      <c r="AP276" s="265"/>
      <c r="AQ276" s="86"/>
      <c r="AR276" s="194"/>
      <c r="AS276" s="194"/>
      <c r="AT276" s="194"/>
      <c r="AU276" s="256"/>
    </row>
    <row r="277" spans="1:47" s="212" customFormat="1" ht="33" customHeight="1" thickBot="1" x14ac:dyDescent="0.3">
      <c r="A277" s="189"/>
      <c r="B277" s="205"/>
      <c r="C277" s="222"/>
      <c r="D277" s="28"/>
      <c r="E277" s="206" t="s">
        <v>176</v>
      </c>
      <c r="F277" s="207" t="str">
        <f>IFERROR(IF(INDEX(Attendance!$T:$T,MATCH($B272&amp;F$7,Attendance!$N:$N,0))=TRUE,"L",IF(SUM(F273:F274)&gt;=10,5,"")),"")</f>
        <v/>
      </c>
      <c r="G277" s="207" t="str">
        <f>IFERROR(IF(INDEX(Attendance!$T:$T,MATCH($B272&amp;G$7,Attendance!$N:$N,0))=TRUE,"L",IF(SUM(G273:G274)&gt;=10,5,"")),"")</f>
        <v/>
      </c>
      <c r="H277" s="208" t="str">
        <f>IFERROR(IF(INDEX(Attendance!$T:$T,MATCH($B272&amp;H$7,Attendance!$N:$N,0))=TRUE,"L",IF(SUM(H273:H274)&gt;=10,5,"")),"")</f>
        <v/>
      </c>
      <c r="I277" s="208" t="str">
        <f>IFERROR(IF(INDEX(Attendance!$T:$T,MATCH($B272&amp;I$7,Attendance!$N:$N,0))=TRUE,"L",IF(SUM(I273:I274)&gt;=10,5,"")),"")</f>
        <v/>
      </c>
      <c r="J277" s="208" t="str">
        <f>IFERROR(IF(INDEX(Attendance!$T:$T,MATCH($B272&amp;J$7,Attendance!$N:$N,0))=TRUE,"L",IF(SUM(J273:J274)&gt;=10,5,"")),"")</f>
        <v/>
      </c>
      <c r="K277" s="208" t="str">
        <f>IFERROR(IF(INDEX(Attendance!$T:$T,MATCH($B272&amp;K$7,Attendance!$N:$N,0))=TRUE,"L",IF(SUM(K273:K274)&gt;=10,5,"")),"")</f>
        <v/>
      </c>
      <c r="L277" s="208" t="str">
        <f>IFERROR(IF(INDEX(Attendance!$T:$T,MATCH($B272&amp;L$7,Attendance!$N:$N,0))=TRUE,"L",IF(SUM(L273:L274)&gt;=10,5,"")),"")</f>
        <v/>
      </c>
      <c r="M277" s="208" t="str">
        <f>IFERROR(IF(INDEX(Attendance!$T:$T,MATCH($B272&amp;M$7,Attendance!$N:$N,0))=TRUE,"L",IF(SUM(M273:M274)&gt;=10,5,"")),"")</f>
        <v/>
      </c>
      <c r="N277" s="208" t="str">
        <f>IFERROR(IF(INDEX(Attendance!$T:$T,MATCH($B272&amp;N$7,Attendance!$N:$N,0))=TRUE,"L",IF(SUM(N273:N274)&gt;=10,5,"")),"")</f>
        <v/>
      </c>
      <c r="O277" s="208" t="str">
        <f>IFERROR(IF(INDEX(Attendance!$T:$T,MATCH($B272&amp;O$7,Attendance!$N:$N,0))=TRUE,"L",IF(SUM(O273:O274)&gt;=10,5,"")),"")</f>
        <v/>
      </c>
      <c r="P277" s="208" t="str">
        <f>IFERROR(IF(INDEX(Attendance!$T:$T,MATCH($B272&amp;P$7,Attendance!$N:$N,0))=TRUE,"L",IF(SUM(P273:P274)&gt;=10,5,"")),"")</f>
        <v/>
      </c>
      <c r="Q277" s="208" t="str">
        <f>IFERROR(IF(INDEX(Attendance!$T:$T,MATCH($B272&amp;Q$7,Attendance!$N:$N,0))=TRUE,"L",IF(SUM(Q273:Q274)&gt;=10,5,"")),"")</f>
        <v/>
      </c>
      <c r="R277" s="208" t="str">
        <f>IFERROR(IF(INDEX(Attendance!$T:$T,MATCH($B272&amp;R$7,Attendance!$N:$N,0))=TRUE,"L",IF(SUM(R273:R274)&gt;=10,5,"")),"")</f>
        <v/>
      </c>
      <c r="S277" s="208" t="str">
        <f>IFERROR(IF(INDEX(Attendance!$T:$T,MATCH($B272&amp;S$7,Attendance!$N:$N,0))=TRUE,"L",IF(SUM(S273:S274)&gt;=10,5,"")),"")</f>
        <v/>
      </c>
      <c r="T277" s="208" t="str">
        <f>IFERROR(IF(INDEX(Attendance!$T:$T,MATCH($B272&amp;T$7,Attendance!$N:$N,0))=TRUE,"L",IF(SUM(T273:T274)&gt;=10,5,"")),"")</f>
        <v/>
      </c>
      <c r="U277" s="208" t="str">
        <f>IFERROR(IF(INDEX(Attendance!$T:$T,MATCH($B272&amp;U$7,Attendance!$N:$N,0))=TRUE,"L",IF(SUM(U273:U274)&gt;=10,5,"")),"")</f>
        <v/>
      </c>
      <c r="V277" s="208" t="str">
        <f>IFERROR(IF(INDEX(Attendance!$T:$T,MATCH($B272&amp;V$7,Attendance!$N:$N,0))=TRUE,"L",IF(SUM(V273:V274)&gt;=10,5,"")),"")</f>
        <v/>
      </c>
      <c r="W277" s="208" t="str">
        <f>IFERROR(IF(INDEX(Attendance!$T:$T,MATCH($B272&amp;W$7,Attendance!$N:$N,0))=TRUE,"L",IF(SUM(W273:W274)&gt;=10,5,"")),"")</f>
        <v/>
      </c>
      <c r="X277" s="208" t="str">
        <f>IFERROR(IF(INDEX(Attendance!$T:$T,MATCH($B272&amp;X$7,Attendance!$N:$N,0))=TRUE,"L",IF(SUM(X273:X274)&gt;=10,5,"")),"")</f>
        <v/>
      </c>
      <c r="Y277" s="208" t="str">
        <f>IFERROR(IF(INDEX(Attendance!$T:$T,MATCH($B272&amp;Y$7,Attendance!$N:$N,0))=TRUE,"L",IF(SUM(Y273:Y274)&gt;=10,5,"")),"")</f>
        <v/>
      </c>
      <c r="Z277" s="208" t="str">
        <f>IFERROR(IF(INDEX(Attendance!$T:$T,MATCH($B272&amp;Z$7,Attendance!$N:$N,0))=TRUE,"L",IF(SUM(Z273:Z274)&gt;=10,5,"")),"")</f>
        <v/>
      </c>
      <c r="AA277" s="208" t="str">
        <f>IFERROR(IF(INDEX(Attendance!$T:$T,MATCH($B272&amp;AA$7,Attendance!$N:$N,0))=TRUE,"L",IF(SUM(AA273:AA274)&gt;=10,5,"")),"")</f>
        <v/>
      </c>
      <c r="AB277" s="208" t="str">
        <f>IFERROR(IF(INDEX(Attendance!$T:$T,MATCH($B272&amp;AB$7,Attendance!$N:$N,0))=TRUE,"L",IF(SUM(AB273:AB274)&gt;=10,5,"")),"")</f>
        <v/>
      </c>
      <c r="AC277" s="208" t="str">
        <f>IFERROR(IF(INDEX(Attendance!$T:$T,MATCH($B272&amp;AC$7,Attendance!$N:$N,0))=TRUE,"L",IF(SUM(AC273:AC274)&gt;=10,5,"")),"")</f>
        <v/>
      </c>
      <c r="AD277" s="208" t="str">
        <f>IFERROR(IF(INDEX(Attendance!$T:$T,MATCH($B272&amp;AD$7,Attendance!$N:$N,0))=TRUE,"L",IF(SUM(AD273:AD274)&gt;=10,5,"")),"")</f>
        <v/>
      </c>
      <c r="AE277" s="208" t="str">
        <f>IFERROR(IF(INDEX(Attendance!$T:$T,MATCH($B272&amp;AE$7,Attendance!$N:$N,0))=TRUE,"L",IF(SUM(AE273:AE274)&gt;=10,5,"")),"")</f>
        <v/>
      </c>
      <c r="AF277" s="208" t="str">
        <f>IFERROR(IF(INDEX(Attendance!$T:$T,MATCH($B272&amp;AF$7,Attendance!$N:$N,0))=TRUE,"L",IF(SUM(AF273:AF274)&gt;=10,5,"")),"")</f>
        <v/>
      </c>
      <c r="AG277" s="208" t="str">
        <f>IFERROR(IF(INDEX(Attendance!$T:$T,MATCH($B272&amp;AG$7,Attendance!$N:$N,0))=TRUE,"L",IF(SUM(AG273:AG274)&gt;=10,5,"")),"")</f>
        <v/>
      </c>
      <c r="AH277" s="208" t="str">
        <f>IFERROR(IF(INDEX(Attendance!$T:$T,MATCH($B272&amp;AH$7,Attendance!$N:$N,0))=TRUE,"L",IF(SUM(AH273:AH274)&gt;=10,5,"")),"")</f>
        <v/>
      </c>
      <c r="AI277" s="208" t="str">
        <f>IFERROR(IF(INDEX(Attendance!$T:$T,MATCH($B272&amp;AI$7,Attendance!$N:$N,0))=TRUE,"L",IF(SUM(AI273:AI274)&gt;=10,5,"")),"")</f>
        <v/>
      </c>
      <c r="AJ277" s="208" t="str">
        <f>IFERROR(IF(INDEX(Attendance!$T:$T,MATCH($B272&amp;AJ$7,Attendance!$N:$N,0))=TRUE,"L",IF(SUM(AJ273:AJ274)&gt;=10,5,"")),"")</f>
        <v/>
      </c>
      <c r="AK277" s="260"/>
      <c r="AL277" s="209">
        <f>ROUND(AL272*AL273,2)</f>
        <v>0</v>
      </c>
      <c r="AM277" s="209">
        <f>ROUND(AM272*AM273,2)</f>
        <v>0</v>
      </c>
      <c r="AN277" s="209">
        <f>ROUND(AN272*AN273,2)</f>
        <v>0</v>
      </c>
      <c r="AO277" s="263"/>
      <c r="AP277" s="266"/>
      <c r="AQ277" s="210">
        <f>AQ272*$AQ$5</f>
        <v>0</v>
      </c>
      <c r="AR277" s="211">
        <f>AR272*ROUND(IF($C277="",1200,MID($C277,FIND("RM",$C277)+3,4))/26,2)</f>
        <v>0</v>
      </c>
      <c r="AS277" s="211">
        <f t="shared" ref="AS277:AT277" si="54">AS272*ROUND(IF($C277="",1200,MID($C277,FIND("RM",$C277)+3,4))/26,2)</f>
        <v>0</v>
      </c>
      <c r="AT277" s="211">
        <f t="shared" si="54"/>
        <v>92.3</v>
      </c>
      <c r="AU277" s="257"/>
    </row>
    <row r="278" spans="1:47" s="213" customFormat="1" ht="33" customHeight="1" x14ac:dyDescent="0.35">
      <c r="A278" s="175">
        <f t="shared" si="50"/>
        <v>46</v>
      </c>
      <c r="B278" s="184" t="str">
        <f>_xlfn.IFNA(INDEX(Attendance!$A:$A,MATCH(A278,Attendance!$M:$M,0)),"")</f>
        <v/>
      </c>
      <c r="C278" s="185" t="str">
        <f>_xlfn.IFNA(INDEX(Masterlist!C:C,MATCH(B278,Masterlist!B:B,0)),"")</f>
        <v/>
      </c>
      <c r="D278" s="87"/>
      <c r="E278" s="186" t="s">
        <v>173</v>
      </c>
      <c r="F278" s="83" t="str" cm="1">
        <f t="array" ref="F278">_xlfn.IFNA(IF(OR(VALUE(F$7&amp;$C$3)=PH),IF(F279="","PH",IF(INDEX(Attendance!$O:$O,MATCH($B278&amp;F$7,Attendance!$N:$N,0))&lt;"1200","PM","PN")),IF(F$6="Sun",IF(F279="","RD",IF(INDEX(Attendance!$O:$O,MATCH($B278&amp;F$7,Attendance!$N:$N,0))&lt;"1200","RM","RN")),IF(F279="",IF(F$7="","",IF(INDEX(Attendance!$I:$I,MATCH($B278&amp;F$7,Attendance!$N:$N,0))="ABS","AB","UL")),IF(INDEX(Attendance!$O:$O,MATCH($B278&amp;F$7,Attendance!$N:$N,0))&lt;"1200","M","N")))),"")</f>
        <v/>
      </c>
      <c r="G278" s="83" t="str" cm="1">
        <f t="array" ref="G278">_xlfn.IFNA(IF(OR(VALUE(G$7&amp;$C$3)=PH),IF(G279="","PH",IF(INDEX(Attendance!$O:$O,MATCH($B278&amp;G$7,Attendance!$N:$N,0))&lt;"1200","PM","PN")),IF(G$6="Sun",IF(G279="","RD",IF(INDEX(Attendance!$O:$O,MATCH($B278&amp;G$7,Attendance!$N:$N,0))&lt;"1200","RM","RN")),IF(G279="",IF(G$7="","",IF(INDEX(Attendance!$I:$I,MATCH($B278&amp;G$7,Attendance!$N:$N,0))="ABS","AB","UL")),IF(INDEX(Attendance!$O:$O,MATCH($B278&amp;G$7,Attendance!$N:$N,0))&lt;"1200","M","N")))),"")</f>
        <v/>
      </c>
      <c r="H278" s="83" t="str" cm="1">
        <f t="array" ref="H278">_xlfn.IFNA(IF(OR(VALUE(H$7&amp;$C$3)=PH),IF(H279="","PH",IF(INDEX(Attendance!$O:$O,MATCH($B278&amp;H$7,Attendance!$N:$N,0))&lt;"1200","PM","PN")),IF(H$6="Sun",IF(H279="","RD",IF(INDEX(Attendance!$O:$O,MATCH($B278&amp;H$7,Attendance!$N:$N,0))&lt;"1200","RM","RN")),IF(H279="",IF(H$7="","",IF(INDEX(Attendance!$I:$I,MATCH($B278&amp;H$7,Attendance!$N:$N,0))="ABS","AB","UL")),IF(INDEX(Attendance!$O:$O,MATCH($B278&amp;H$7,Attendance!$N:$N,0))&lt;"1200","M","N")))),"")</f>
        <v/>
      </c>
      <c r="I278" s="83" t="str" cm="1">
        <f t="array" ref="I278">_xlfn.IFNA(IF(OR(VALUE(I$7&amp;$C$3)=PH),IF(I279="","PH",IF(INDEX(Attendance!$O:$O,MATCH($B278&amp;I$7,Attendance!$N:$N,0))&lt;"1200","PM","PN")),IF(I$6="Sun",IF(I279="","RD",IF(INDEX(Attendance!$O:$O,MATCH($B278&amp;I$7,Attendance!$N:$N,0))&lt;"1200","RM","RN")),IF(I279="",IF(I$7="","",IF(INDEX(Attendance!$I:$I,MATCH($B278&amp;I$7,Attendance!$N:$N,0))="ABS","AB","UL")),IF(INDEX(Attendance!$O:$O,MATCH($B278&amp;I$7,Attendance!$N:$N,0))&lt;"1200","M","N")))),"")</f>
        <v/>
      </c>
      <c r="J278" s="83" t="str" cm="1">
        <f t="array" ref="J278">_xlfn.IFNA(IF(OR(VALUE(J$7&amp;$C$3)=PH),IF(J279="","PH",IF(INDEX(Attendance!$O:$O,MATCH($B278&amp;J$7,Attendance!$N:$N,0))&lt;"1200","PM","PN")),IF(J$6="Sun",IF(J279="","RD",IF(INDEX(Attendance!$O:$O,MATCH($B278&amp;J$7,Attendance!$N:$N,0))&lt;"1200","RM","RN")),IF(J279="",IF(J$7="","",IF(INDEX(Attendance!$I:$I,MATCH($B278&amp;J$7,Attendance!$N:$N,0))="ABS","AB","UL")),IF(INDEX(Attendance!$O:$O,MATCH($B278&amp;J$7,Attendance!$N:$N,0))&lt;"1200","M","N")))),"")</f>
        <v/>
      </c>
      <c r="K278" s="83" t="str" cm="1">
        <f t="array" ref="K278">_xlfn.IFNA(IF(OR(VALUE(K$7&amp;$C$3)=PH),IF(K279="","PH",IF(INDEX(Attendance!$O:$O,MATCH($B278&amp;K$7,Attendance!$N:$N,0))&lt;"1200","PM","PN")),IF(K$6="Sun",IF(K279="","RD",IF(INDEX(Attendance!$O:$O,MATCH($B278&amp;K$7,Attendance!$N:$N,0))&lt;"1200","RM","RN")),IF(K279="",IF(K$7="","",IF(INDEX(Attendance!$I:$I,MATCH($B278&amp;K$7,Attendance!$N:$N,0))="ABS","AB","UL")),IF(INDEX(Attendance!$O:$O,MATCH($B278&amp;K$7,Attendance!$N:$N,0))&lt;"1200","M","N")))),"")</f>
        <v/>
      </c>
      <c r="L278" s="83" t="str" cm="1">
        <f t="array" ref="L278">_xlfn.IFNA(IF(OR(VALUE(L$7&amp;$C$3)=PH),IF(L279="","PH",IF(INDEX(Attendance!$O:$O,MATCH($B278&amp;L$7,Attendance!$N:$N,0))&lt;"1200","PM","PN")),IF(L$6="Sun",IF(L279="","RD",IF(INDEX(Attendance!$O:$O,MATCH($B278&amp;L$7,Attendance!$N:$N,0))&lt;"1200","RM","RN")),IF(L279="",IF(L$7="","",IF(INDEX(Attendance!$I:$I,MATCH($B278&amp;L$7,Attendance!$N:$N,0))="ABS","AB","UL")),IF(INDEX(Attendance!$O:$O,MATCH($B278&amp;L$7,Attendance!$N:$N,0))&lt;"1200","M","N")))),"")</f>
        <v>RD</v>
      </c>
      <c r="M278" s="83" t="str" cm="1">
        <f t="array" ref="M278">_xlfn.IFNA(IF(OR(VALUE(M$7&amp;$C$3)=PH),IF(M279="","PH",IF(INDEX(Attendance!$O:$O,MATCH($B278&amp;M$7,Attendance!$N:$N,0))&lt;"1200","PM","PN")),IF(M$6="Sun",IF(M279="","RD",IF(INDEX(Attendance!$O:$O,MATCH($B278&amp;M$7,Attendance!$N:$N,0))&lt;"1200","RM","RN")),IF(M279="",IF(M$7="","",IF(INDEX(Attendance!$I:$I,MATCH($B278&amp;M$7,Attendance!$N:$N,0))="ABS","AB","UL")),IF(INDEX(Attendance!$O:$O,MATCH($B278&amp;M$7,Attendance!$N:$N,0))&lt;"1200","M","N")))),"")</f>
        <v/>
      </c>
      <c r="N278" s="83" t="str" cm="1">
        <f t="array" ref="N278">_xlfn.IFNA(IF(OR(VALUE(N$7&amp;$C$3)=PH),IF(N279="","PH",IF(INDEX(Attendance!$O:$O,MATCH($B278&amp;N$7,Attendance!$N:$N,0))&lt;"1200","PM","PN")),IF(N$6="Sun",IF(N279="","RD",IF(INDEX(Attendance!$O:$O,MATCH($B278&amp;N$7,Attendance!$N:$N,0))&lt;"1200","RM","RN")),IF(N279="",IF(N$7="","",IF(INDEX(Attendance!$I:$I,MATCH($B278&amp;N$7,Attendance!$N:$N,0))="ABS","AB","UL")),IF(INDEX(Attendance!$O:$O,MATCH($B278&amp;N$7,Attendance!$N:$N,0))&lt;"1200","M","N")))),"")</f>
        <v/>
      </c>
      <c r="O278" s="83" t="str" cm="1">
        <f t="array" ref="O278">_xlfn.IFNA(IF(OR(VALUE(O$7&amp;$C$3)=PH),IF(O279="","PH",IF(INDEX(Attendance!$O:$O,MATCH($B278&amp;O$7,Attendance!$N:$N,0))&lt;"1200","PM","PN")),IF(O$6="Sun",IF(O279="","RD",IF(INDEX(Attendance!$O:$O,MATCH($B278&amp;O$7,Attendance!$N:$N,0))&lt;"1200","RM","RN")),IF(O279="",IF(O$7="","",IF(INDEX(Attendance!$I:$I,MATCH($B278&amp;O$7,Attendance!$N:$N,0))="ABS","AB","UL")),IF(INDEX(Attendance!$O:$O,MATCH($B278&amp;O$7,Attendance!$N:$N,0))&lt;"1200","M","N")))),"")</f>
        <v/>
      </c>
      <c r="P278" s="83" t="str" cm="1">
        <f t="array" ref="P278">_xlfn.IFNA(IF(OR(VALUE(P$7&amp;$C$3)=PH),IF(P279="","PH",IF(INDEX(Attendance!$O:$O,MATCH($B278&amp;P$7,Attendance!$N:$N,0))&lt;"1200","PM","PN")),IF(P$6="Sun",IF(P279="","RD",IF(INDEX(Attendance!$O:$O,MATCH($B278&amp;P$7,Attendance!$N:$N,0))&lt;"1200","RM","RN")),IF(P279="",IF(P$7="","",IF(INDEX(Attendance!$I:$I,MATCH($B278&amp;P$7,Attendance!$N:$N,0))="ABS","AB","UL")),IF(INDEX(Attendance!$O:$O,MATCH($B278&amp;P$7,Attendance!$N:$N,0))&lt;"1200","M","N")))),"")</f>
        <v/>
      </c>
      <c r="Q278" s="83" t="str" cm="1">
        <f t="array" ref="Q278">_xlfn.IFNA(IF(OR(VALUE(Q$7&amp;$C$3)=PH),IF(Q279="","PH",IF(INDEX(Attendance!$O:$O,MATCH($B278&amp;Q$7,Attendance!$N:$N,0))&lt;"1200","PM","PN")),IF(Q$6="Sun",IF(Q279="","RD",IF(INDEX(Attendance!$O:$O,MATCH($B278&amp;Q$7,Attendance!$N:$N,0))&lt;"1200","RM","RN")),IF(Q279="",IF(Q$7="","",IF(INDEX(Attendance!$I:$I,MATCH($B278&amp;Q$7,Attendance!$N:$N,0))="ABS","AB","UL")),IF(INDEX(Attendance!$O:$O,MATCH($B278&amp;Q$7,Attendance!$N:$N,0))&lt;"1200","M","N")))),"")</f>
        <v>PH</v>
      </c>
      <c r="R278" s="83" t="str" cm="1">
        <f t="array" ref="R278">_xlfn.IFNA(IF(OR(VALUE(R$7&amp;$C$3)=PH),IF(R279="","PH",IF(INDEX(Attendance!$O:$O,MATCH($B278&amp;R$7,Attendance!$N:$N,0))&lt;"1200","PM","PN")),IF(R$6="Sun",IF(R279="","RD",IF(INDEX(Attendance!$O:$O,MATCH($B278&amp;R$7,Attendance!$N:$N,0))&lt;"1200","RM","RN")),IF(R279="",IF(R$7="","",IF(INDEX(Attendance!$I:$I,MATCH($B278&amp;R$7,Attendance!$N:$N,0))="ABS","AB","UL")),IF(INDEX(Attendance!$O:$O,MATCH($B278&amp;R$7,Attendance!$N:$N,0))&lt;"1200","M","N")))),"")</f>
        <v>PH</v>
      </c>
      <c r="S278" s="83" t="str" cm="1">
        <f t="array" ref="S278">_xlfn.IFNA(IF(OR(VALUE(S$7&amp;$C$3)=PH),IF(S279="","PH",IF(INDEX(Attendance!$O:$O,MATCH($B278&amp;S$7,Attendance!$N:$N,0))&lt;"1200","PM","PN")),IF(S$6="Sun",IF(S279="","RD",IF(INDEX(Attendance!$O:$O,MATCH($B278&amp;S$7,Attendance!$N:$N,0))&lt;"1200","RM","RN")),IF(S279="",IF(S$7="","",IF(INDEX(Attendance!$I:$I,MATCH($B278&amp;S$7,Attendance!$N:$N,0))="ABS","AB","UL")),IF(INDEX(Attendance!$O:$O,MATCH($B278&amp;S$7,Attendance!$N:$N,0))&lt;"1200","M","N")))),"")</f>
        <v>RD</v>
      </c>
      <c r="T278" s="83" t="str" cm="1">
        <f t="array" ref="T278">_xlfn.IFNA(IF(OR(VALUE(T$7&amp;$C$3)=PH),IF(T279="","PH",IF(INDEX(Attendance!$O:$O,MATCH($B278&amp;T$7,Attendance!$N:$N,0))&lt;"1200","PM","PN")),IF(T$6="Sun",IF(T279="","RD",IF(INDEX(Attendance!$O:$O,MATCH($B278&amp;T$7,Attendance!$N:$N,0))&lt;"1200","RM","RN")),IF(T279="",IF(T$7="","",IF(INDEX(Attendance!$I:$I,MATCH($B278&amp;T$7,Attendance!$N:$N,0))="ABS","AB","UL")),IF(INDEX(Attendance!$O:$O,MATCH($B278&amp;T$7,Attendance!$N:$N,0))&lt;"1200","M","N")))),"")</f>
        <v/>
      </c>
      <c r="U278" s="83" t="str" cm="1">
        <f t="array" ref="U278">_xlfn.IFNA(IF(OR(VALUE(U$7&amp;$C$3)=PH),IF(U279="","PH",IF(INDEX(Attendance!$O:$O,MATCH($B278&amp;U$7,Attendance!$N:$N,0))&lt;"1200","PM","PN")),IF(U$6="Sun",IF(U279="","RD",IF(INDEX(Attendance!$O:$O,MATCH($B278&amp;U$7,Attendance!$N:$N,0))&lt;"1200","RM","RN")),IF(U279="",IF(U$7="","",IF(INDEX(Attendance!$I:$I,MATCH($B278&amp;U$7,Attendance!$N:$N,0))="ABS","AB","UL")),IF(INDEX(Attendance!$O:$O,MATCH($B278&amp;U$7,Attendance!$N:$N,0))&lt;"1200","M","N")))),"")</f>
        <v/>
      </c>
      <c r="V278" s="83" t="str" cm="1">
        <f t="array" ref="V278">_xlfn.IFNA(IF(OR(VALUE(V$7&amp;$C$3)=PH),IF(V279="","PH",IF(INDEX(Attendance!$O:$O,MATCH($B278&amp;V$7,Attendance!$N:$N,0))&lt;"1200","PM","PN")),IF(V$6="Sun",IF(V279="","RD",IF(INDEX(Attendance!$O:$O,MATCH($B278&amp;V$7,Attendance!$N:$N,0))&lt;"1200","RM","RN")),IF(V279="",IF(V$7="","",IF(INDEX(Attendance!$I:$I,MATCH($B278&amp;V$7,Attendance!$N:$N,0))="ABS","AB","UL")),IF(INDEX(Attendance!$O:$O,MATCH($B278&amp;V$7,Attendance!$N:$N,0))&lt;"1200","M","N")))),"")</f>
        <v/>
      </c>
      <c r="W278" s="83" t="str" cm="1">
        <f t="array" ref="W278">_xlfn.IFNA(IF(OR(VALUE(W$7&amp;$C$3)=PH),IF(W279="","PH",IF(INDEX(Attendance!$O:$O,MATCH($B278&amp;W$7,Attendance!$N:$N,0))&lt;"1200","PM","PN")),IF(W$6="Sun",IF(W279="","RD",IF(INDEX(Attendance!$O:$O,MATCH($B278&amp;W$7,Attendance!$N:$N,0))&lt;"1200","RM","RN")),IF(W279="",IF(W$7="","",IF(INDEX(Attendance!$I:$I,MATCH($B278&amp;W$7,Attendance!$N:$N,0))="ABS","AB","UL")),IF(INDEX(Attendance!$O:$O,MATCH($B278&amp;W$7,Attendance!$N:$N,0))&lt;"1200","M","N")))),"")</f>
        <v/>
      </c>
      <c r="X278" s="83" t="str" cm="1">
        <f t="array" ref="X278">_xlfn.IFNA(IF(OR(VALUE(X$7&amp;$C$3)=PH),IF(X279="","PH",IF(INDEX(Attendance!$O:$O,MATCH($B278&amp;X$7,Attendance!$N:$N,0))&lt;"1200","PM","PN")),IF(X$6="Sun",IF(X279="","RD",IF(INDEX(Attendance!$O:$O,MATCH($B278&amp;X$7,Attendance!$N:$N,0))&lt;"1200","RM","RN")),IF(X279="",IF(X$7="","",IF(INDEX(Attendance!$I:$I,MATCH($B278&amp;X$7,Attendance!$N:$N,0))="ABS","AB","UL")),IF(INDEX(Attendance!$O:$O,MATCH($B278&amp;X$7,Attendance!$N:$N,0))&lt;"1200","M","N")))),"")</f>
        <v/>
      </c>
      <c r="Y278" s="83" t="str" cm="1">
        <f t="array" ref="Y278">_xlfn.IFNA(IF(OR(VALUE(Y$7&amp;$C$3)=PH),IF(Y279="","PH",IF(INDEX(Attendance!$O:$O,MATCH($B278&amp;Y$7,Attendance!$N:$N,0))&lt;"1200","PM","PN")),IF(Y$6="Sun",IF(Y279="","RD",IF(INDEX(Attendance!$O:$O,MATCH($B278&amp;Y$7,Attendance!$N:$N,0))&lt;"1200","RM","RN")),IF(Y279="",IF(Y$7="","",IF(INDEX(Attendance!$I:$I,MATCH($B278&amp;Y$7,Attendance!$N:$N,0))="ABS","AB","UL")),IF(INDEX(Attendance!$O:$O,MATCH($B278&amp;Y$7,Attendance!$N:$N,0))&lt;"1200","M","N")))),"")</f>
        <v/>
      </c>
      <c r="Z278" s="83" t="str" cm="1">
        <f t="array" ref="Z278">_xlfn.IFNA(IF(OR(VALUE(Z$7&amp;$C$3)=PH),IF(Z279="","PH",IF(INDEX(Attendance!$O:$O,MATCH($B278&amp;Z$7,Attendance!$N:$N,0))&lt;"1200","PM","PN")),IF(Z$6="Sun",IF(Z279="","RD",IF(INDEX(Attendance!$O:$O,MATCH($B278&amp;Z$7,Attendance!$N:$N,0))&lt;"1200","RM","RN")),IF(Z279="",IF(Z$7="","",IF(INDEX(Attendance!$I:$I,MATCH($B278&amp;Z$7,Attendance!$N:$N,0))="ABS","AB","UL")),IF(INDEX(Attendance!$O:$O,MATCH($B278&amp;Z$7,Attendance!$N:$N,0))&lt;"1200","M","N")))),"")</f>
        <v>RD</v>
      </c>
      <c r="AA278" s="83" t="str" cm="1">
        <f t="array" ref="AA278">_xlfn.IFNA(IF(OR(VALUE(AA$7&amp;$C$3)=PH),IF(AA279="","PH",IF(INDEX(Attendance!$O:$O,MATCH($B278&amp;AA$7,Attendance!$N:$N,0))&lt;"1200","PM","PN")),IF(AA$6="Sun",IF(AA279="","RD",IF(INDEX(Attendance!$O:$O,MATCH($B278&amp;AA$7,Attendance!$N:$N,0))&lt;"1200","RM","RN")),IF(AA279="",IF(AA$7="","",IF(INDEX(Attendance!$I:$I,MATCH($B278&amp;AA$7,Attendance!$N:$N,0))="ABS","AB","UL")),IF(INDEX(Attendance!$O:$O,MATCH($B278&amp;AA$7,Attendance!$N:$N,0))&lt;"1200","M","N")))),"")</f>
        <v/>
      </c>
      <c r="AB278" s="83" t="str" cm="1">
        <f t="array" ref="AB278">_xlfn.IFNA(IF(OR(VALUE(AB$7&amp;$C$3)=PH),IF(AB279="","PH",IF(INDEX(Attendance!$O:$O,MATCH($B278&amp;AB$7,Attendance!$N:$N,0))&lt;"1200","PM","PN")),IF(AB$6="Sun",IF(AB279="","RD",IF(INDEX(Attendance!$O:$O,MATCH($B278&amp;AB$7,Attendance!$N:$N,0))&lt;"1200","RM","RN")),IF(AB279="",IF(AB$7="","",IF(INDEX(Attendance!$I:$I,MATCH($B278&amp;AB$7,Attendance!$N:$N,0))="ABS","AB","UL")),IF(INDEX(Attendance!$O:$O,MATCH($B278&amp;AB$7,Attendance!$N:$N,0))&lt;"1200","M","N")))),"")</f>
        <v/>
      </c>
      <c r="AC278" s="83" t="str" cm="1">
        <f t="array" ref="AC278">_xlfn.IFNA(IF(OR(VALUE(AC$7&amp;$C$3)=PH),IF(AC279="","PH",IF(INDEX(Attendance!$O:$O,MATCH($B278&amp;AC$7,Attendance!$N:$N,0))&lt;"1200","PM","PN")),IF(AC$6="Sun",IF(AC279="","RD",IF(INDEX(Attendance!$O:$O,MATCH($B278&amp;AC$7,Attendance!$N:$N,0))&lt;"1200","RM","RN")),IF(AC279="",IF(AC$7="","",IF(INDEX(Attendance!$I:$I,MATCH($B278&amp;AC$7,Attendance!$N:$N,0))="ABS","AB","UL")),IF(INDEX(Attendance!$O:$O,MATCH($B278&amp;AC$7,Attendance!$N:$N,0))&lt;"1200","M","N")))),"")</f>
        <v/>
      </c>
      <c r="AD278" s="83" t="str" cm="1">
        <f t="array" ref="AD278">_xlfn.IFNA(IF(OR(VALUE(AD$7&amp;$C$3)=PH),IF(AD279="","PH",IF(INDEX(Attendance!$O:$O,MATCH($B278&amp;AD$7,Attendance!$N:$N,0))&lt;"1200","PM","PN")),IF(AD$6="Sun",IF(AD279="","RD",IF(INDEX(Attendance!$O:$O,MATCH($B278&amp;AD$7,Attendance!$N:$N,0))&lt;"1200","RM","RN")),IF(AD279="",IF(AD$7="","",IF(INDEX(Attendance!$I:$I,MATCH($B278&amp;AD$7,Attendance!$N:$N,0))="ABS","AB","UL")),IF(INDEX(Attendance!$O:$O,MATCH($B278&amp;AD$7,Attendance!$N:$N,0))&lt;"1200","M","N")))),"")</f>
        <v/>
      </c>
      <c r="AE278" s="83" t="str" cm="1">
        <f t="array" ref="AE278">_xlfn.IFNA(IF(OR(VALUE(AE$7&amp;$C$3)=PH),IF(AE279="","PH",IF(INDEX(Attendance!$O:$O,MATCH($B278&amp;AE$7,Attendance!$N:$N,0))&lt;"1200","PM","PN")),IF(AE$6="Sun",IF(AE279="","RD",IF(INDEX(Attendance!$O:$O,MATCH($B278&amp;AE$7,Attendance!$N:$N,0))&lt;"1200","RM","RN")),IF(AE279="",IF(AE$7="","",IF(INDEX(Attendance!$I:$I,MATCH($B278&amp;AE$7,Attendance!$N:$N,0))="ABS","AB","UL")),IF(INDEX(Attendance!$O:$O,MATCH($B278&amp;AE$7,Attendance!$N:$N,0))&lt;"1200","M","N")))),"")</f>
        <v/>
      </c>
      <c r="AF278" s="83" t="str" cm="1">
        <f t="array" ref="AF278">_xlfn.IFNA(IF(OR(VALUE(AF$7&amp;$C$3)=PH),IF(AF279="","PH",IF(INDEX(Attendance!$O:$O,MATCH($B278&amp;AF$7,Attendance!$N:$N,0))&lt;"1200","PM","PN")),IF(AF$6="Sun",IF(AF279="","RD",IF(INDEX(Attendance!$O:$O,MATCH($B278&amp;AF$7,Attendance!$N:$N,0))&lt;"1200","RM","RN")),IF(AF279="",IF(AF$7="","",IF(INDEX(Attendance!$I:$I,MATCH($B278&amp;AF$7,Attendance!$N:$N,0))="ABS","AB","UL")),IF(INDEX(Attendance!$O:$O,MATCH($B278&amp;AF$7,Attendance!$N:$N,0))&lt;"1200","M","N")))),"")</f>
        <v/>
      </c>
      <c r="AG278" s="83" t="str" cm="1">
        <f t="array" ref="AG278">_xlfn.IFNA(IF(OR(VALUE(AG$7&amp;$C$3)=PH),IF(AG279="","PH",IF(INDEX(Attendance!$O:$O,MATCH($B278&amp;AG$7,Attendance!$N:$N,0))&lt;"1200","PM","PN")),IF(AG$6="Sun",IF(AG279="","RD",IF(INDEX(Attendance!$O:$O,MATCH($B278&amp;AG$7,Attendance!$N:$N,0))&lt;"1200","RM","RN")),IF(AG279="",IF(AG$7="","",IF(INDEX(Attendance!$I:$I,MATCH($B278&amp;AG$7,Attendance!$N:$N,0))="ABS","AB","UL")),IF(INDEX(Attendance!$O:$O,MATCH($B278&amp;AG$7,Attendance!$N:$N,0))&lt;"1200","M","N")))),"")</f>
        <v>RD</v>
      </c>
      <c r="AH278" s="83" t="str" cm="1">
        <f t="array" ref="AH278">_xlfn.IFNA(IF(OR(VALUE(AH$7&amp;$C$3)=PH),IF(AH279="","PH",IF(INDEX(Attendance!$O:$O,MATCH($B278&amp;AH$7,Attendance!$N:$N,0))&lt;"1200","PM","PN")),IF(AH$6="Sun",IF(AH279="","RD",IF(INDEX(Attendance!$O:$O,MATCH($B278&amp;AH$7,Attendance!$N:$N,0))&lt;"1200","RM","RN")),IF(AH279="",IF(AH$7="","",IF(INDEX(Attendance!$I:$I,MATCH($B278&amp;AH$7,Attendance!$N:$N,0))="ABS","AB","UL")),IF(INDEX(Attendance!$O:$O,MATCH($B278&amp;AH$7,Attendance!$N:$N,0))&lt;"1200","M","N")))),"")</f>
        <v/>
      </c>
      <c r="AI278" s="83" t="str" cm="1">
        <f t="array" ref="AI278">_xlfn.IFNA(IF(OR(VALUE(AI$7&amp;$C$3)=PH),IF(AI279="","PH",IF(INDEX(Attendance!$O:$O,MATCH($B278&amp;AI$7,Attendance!$N:$N,0))&lt;"1200","PM","PN")),IF(AI$6="Sun",IF(AI279="","RD",IF(INDEX(Attendance!$O:$O,MATCH($B278&amp;AI$7,Attendance!$N:$N,0))&lt;"1200","RM","RN")),IF(AI279="",IF(AI$7="","",IF(INDEX(Attendance!$I:$I,MATCH($B278&amp;AI$7,Attendance!$N:$N,0))="ABS","AB","UL")),IF(INDEX(Attendance!$O:$O,MATCH($B278&amp;AI$7,Attendance!$N:$N,0))&lt;"1200","M","N")))),"")</f>
        <v/>
      </c>
      <c r="AJ278" s="83" t="str" cm="1">
        <f t="array" ref="AJ278">_xlfn.IFNA(IF(OR(VALUE(AJ$7&amp;$C$3)=PH),IF(AJ279="","PH",IF(INDEX(Attendance!$O:$O,MATCH($B278&amp;AJ$7,Attendance!$N:$N,0))&lt;"1200","PM","PN")),IF(AJ$6="Sun",IF(AJ279="","RD",IF(INDEX(Attendance!$O:$O,MATCH($B278&amp;AJ$7,Attendance!$N:$N,0))&lt;"1200","RM","RN")),IF(AJ279="",IF(AJ$7="","",IF(INDEX(Attendance!$I:$I,MATCH($B278&amp;AJ$7,Attendance!$N:$N,0))="ABS","AB","UL")),IF(INDEX(Attendance!$O:$O,MATCH($B278&amp;AJ$7,Attendance!$N:$N,0))&lt;"1200","M","N")))),"")</f>
        <v/>
      </c>
      <c r="AK278" s="258">
        <f>SUM(SUMIF(F278:AJ278,{"M","N","A"},F279:AJ279))</f>
        <v>0</v>
      </c>
      <c r="AL278" s="187">
        <f>SUM(SUMIF(F278:AJ278,{"M","N"},F280:AJ280),SUMIF(F278:AJ278,{"OM","ON"},F279:AJ279))</f>
        <v>0</v>
      </c>
      <c r="AM278" s="187">
        <f>SUM(SUMIF(F278:AJ278,{"PM","PN","RM","RN"},F279:AJ279))</f>
        <v>0</v>
      </c>
      <c r="AN278" s="187">
        <f>SUM(SUMIF(F278:AJ278,{"PM","PN"},F280:AJ280))</f>
        <v>0</v>
      </c>
      <c r="AO278" s="261">
        <f>SUM(F283:AJ283)</f>
        <v>0</v>
      </c>
      <c r="AP278" s="264">
        <f>SUM(F282:AJ282)</f>
        <v>0</v>
      </c>
      <c r="AQ278" s="188">
        <f>IF(D282="",0,SUM(COUNTIFS(F278:AJ278,{"M","N","A","OM","ON","OA","PM","PN","PA","RM","RN","RA"})))</f>
        <v>0</v>
      </c>
      <c r="AR278" s="74">
        <f>COUNTIF(F278:AJ278,"AL")</f>
        <v>0</v>
      </c>
      <c r="AS278" s="74">
        <f>COUNTIF(F278:AJ278,"MC")</f>
        <v>0</v>
      </c>
      <c r="AT278" s="74">
        <f>COUNTIF(F278:AJ278,"PH")+COUNTIF(F278:AJ278,"RPH")</f>
        <v>2</v>
      </c>
      <c r="AU278" s="255">
        <f t="shared" ref="AU278" si="55">_xlfn.IFNA(IF($B278="",0,AK278*$AK$5+SUM(AL283:AN283)+SUM(AO278:AP283)+SUM(AQ283:AT283)),"")</f>
        <v>0</v>
      </c>
    </row>
    <row r="279" spans="1:47" s="213" customFormat="1" ht="33" customHeight="1" x14ac:dyDescent="0.35">
      <c r="A279" s="189"/>
      <c r="B279" s="184"/>
      <c r="C279" s="190" t="str">
        <f>_xlfn.IFNA(INDEX(Masterlist!D:D,MATCH(B278,Masterlist!B:B,0)),"")</f>
        <v/>
      </c>
      <c r="D279" s="88"/>
      <c r="E279" s="191" t="s">
        <v>174</v>
      </c>
      <c r="F279" s="192" t="str">
        <f>IFERROR(IF(F$6="Sun",INDEX(Attendance!$R:$R,MATCH($B278&amp;F$7,Attendance!$N:$N,0)),IF(INDEX(Attendance!$R:$R,MATCH($B278&amp;F$7,Attendance!$N:$N,0))="","",IF(INDEX(Attendance!$R:$R,MATCH($B278&amp;F$7,Attendance!$N:$N,0))&gt;8,8,INDEX(Attendance!$R:$R,MATCH($B278&amp;F$7,Attendance!$N:$N,0))))),"")</f>
        <v/>
      </c>
      <c r="G279" s="192" t="str">
        <f>IFERROR(IF(G$6="Sun",INDEX(Attendance!$R:$R,MATCH($B278&amp;G$7,Attendance!$N:$N,0)),IF(INDEX(Attendance!$R:$R,MATCH($B278&amp;G$7,Attendance!$N:$N,0))="","",IF(INDEX(Attendance!$R:$R,MATCH($B278&amp;G$7,Attendance!$N:$N,0))&gt;8,8,INDEX(Attendance!$R:$R,MATCH($B278&amp;G$7,Attendance!$N:$N,0))))),"")</f>
        <v/>
      </c>
      <c r="H279" s="192" t="str">
        <f>IFERROR(IF(H$6="Sun",INDEX(Attendance!$R:$R,MATCH($B278&amp;H$7,Attendance!$N:$N,0)),IF(INDEX(Attendance!$R:$R,MATCH($B278&amp;H$7,Attendance!$N:$N,0))="","",IF(INDEX(Attendance!$R:$R,MATCH($B278&amp;H$7,Attendance!$N:$N,0))&gt;8,8,INDEX(Attendance!$R:$R,MATCH($B278&amp;H$7,Attendance!$N:$N,0))))),"")</f>
        <v/>
      </c>
      <c r="I279" s="192" t="str">
        <f>IFERROR(IF(I$6="Sun",INDEX(Attendance!$R:$R,MATCH($B278&amp;I$7,Attendance!$N:$N,0)),IF(INDEX(Attendance!$R:$R,MATCH($B278&amp;I$7,Attendance!$N:$N,0))="","",IF(INDEX(Attendance!$R:$R,MATCH($B278&amp;I$7,Attendance!$N:$N,0))&gt;8,8,INDEX(Attendance!$R:$R,MATCH($B278&amp;I$7,Attendance!$N:$N,0))))),"")</f>
        <v/>
      </c>
      <c r="J279" s="192" t="str">
        <f>IFERROR(IF(J$6="Sun",INDEX(Attendance!$R:$R,MATCH($B278&amp;J$7,Attendance!$N:$N,0)),IF(INDEX(Attendance!$R:$R,MATCH($B278&amp;J$7,Attendance!$N:$N,0))="","",IF(INDEX(Attendance!$R:$R,MATCH($B278&amp;J$7,Attendance!$N:$N,0))&gt;8,8,INDEX(Attendance!$R:$R,MATCH($B278&amp;J$7,Attendance!$N:$N,0))))),"")</f>
        <v/>
      </c>
      <c r="K279" s="192" t="str">
        <f>IFERROR(IF(K$6="Sun",INDEX(Attendance!$R:$R,MATCH($B278&amp;K$7,Attendance!$N:$N,0)),IF(INDEX(Attendance!$R:$R,MATCH($B278&amp;K$7,Attendance!$N:$N,0))="","",IF(INDEX(Attendance!$R:$R,MATCH($B278&amp;K$7,Attendance!$N:$N,0))&gt;8,8,INDEX(Attendance!$R:$R,MATCH($B278&amp;K$7,Attendance!$N:$N,0))))),"")</f>
        <v/>
      </c>
      <c r="L279" s="192" t="str">
        <f>IFERROR(IF(L$6="Sun",INDEX(Attendance!$R:$R,MATCH($B278&amp;L$7,Attendance!$N:$N,0)),IF(INDEX(Attendance!$R:$R,MATCH($B278&amp;L$7,Attendance!$N:$N,0))="","",IF(INDEX(Attendance!$R:$R,MATCH($B278&amp;L$7,Attendance!$N:$N,0))&gt;8,8,INDEX(Attendance!$R:$R,MATCH($B278&amp;L$7,Attendance!$N:$N,0))))),"")</f>
        <v/>
      </c>
      <c r="M279" s="192" t="str">
        <f>IFERROR(IF(M$6="Sun",INDEX(Attendance!$R:$R,MATCH($B278&amp;M$7,Attendance!$N:$N,0)),IF(INDEX(Attendance!$R:$R,MATCH($B278&amp;M$7,Attendance!$N:$N,0))="","",IF(INDEX(Attendance!$R:$R,MATCH($B278&amp;M$7,Attendance!$N:$N,0))&gt;8,8,INDEX(Attendance!$R:$R,MATCH($B278&amp;M$7,Attendance!$N:$N,0))))),"")</f>
        <v/>
      </c>
      <c r="N279" s="192" t="str">
        <f>IFERROR(IF(N$6="Sun",INDEX(Attendance!$R:$R,MATCH($B278&amp;N$7,Attendance!$N:$N,0)),IF(INDEX(Attendance!$R:$R,MATCH($B278&amp;N$7,Attendance!$N:$N,0))="","",IF(INDEX(Attendance!$R:$R,MATCH($B278&amp;N$7,Attendance!$N:$N,0))&gt;8,8,INDEX(Attendance!$R:$R,MATCH($B278&amp;N$7,Attendance!$N:$N,0))))),"")</f>
        <v/>
      </c>
      <c r="O279" s="192" t="str">
        <f>IFERROR(IF(O$6="Sun",INDEX(Attendance!$R:$R,MATCH($B278&amp;O$7,Attendance!$N:$N,0)),IF(INDEX(Attendance!$R:$R,MATCH($B278&amp;O$7,Attendance!$N:$N,0))="","",IF(INDEX(Attendance!$R:$R,MATCH($B278&amp;O$7,Attendance!$N:$N,0))&gt;8,8,INDEX(Attendance!$R:$R,MATCH($B278&amp;O$7,Attendance!$N:$N,0))))),"")</f>
        <v/>
      </c>
      <c r="P279" s="192" t="str">
        <f>IFERROR(IF(P$6="Sun",INDEX(Attendance!$R:$R,MATCH($B278&amp;P$7,Attendance!$N:$N,0)),IF(INDEX(Attendance!$R:$R,MATCH($B278&amp;P$7,Attendance!$N:$N,0))="","",IF(INDEX(Attendance!$R:$R,MATCH($B278&amp;P$7,Attendance!$N:$N,0))&gt;8,8,INDEX(Attendance!$R:$R,MATCH($B278&amp;P$7,Attendance!$N:$N,0))))),"")</f>
        <v/>
      </c>
      <c r="Q279" s="192" t="str">
        <f>IFERROR(IF(Q$6="Sun",INDEX(Attendance!$R:$R,MATCH($B278&amp;Q$7,Attendance!$N:$N,0)),IF(INDEX(Attendance!$R:$R,MATCH($B278&amp;Q$7,Attendance!$N:$N,0))="","",IF(INDEX(Attendance!$R:$R,MATCH($B278&amp;Q$7,Attendance!$N:$N,0))&gt;8,8,INDEX(Attendance!$R:$R,MATCH($B278&amp;Q$7,Attendance!$N:$N,0))))),"")</f>
        <v/>
      </c>
      <c r="R279" s="192" t="str">
        <f>IFERROR(IF(R$6="Sun",INDEX(Attendance!$R:$R,MATCH($B278&amp;R$7,Attendance!$N:$N,0)),IF(INDEX(Attendance!$R:$R,MATCH($B278&amp;R$7,Attendance!$N:$N,0))="","",IF(INDEX(Attendance!$R:$R,MATCH($B278&amp;R$7,Attendance!$N:$N,0))&gt;8,8,INDEX(Attendance!$R:$R,MATCH($B278&amp;R$7,Attendance!$N:$N,0))))),"")</f>
        <v/>
      </c>
      <c r="S279" s="192" t="str">
        <f>IFERROR(IF(S$6="Sun",INDEX(Attendance!$R:$R,MATCH($B278&amp;S$7,Attendance!$N:$N,0)),IF(INDEX(Attendance!$R:$R,MATCH($B278&amp;S$7,Attendance!$N:$N,0))="","",IF(INDEX(Attendance!$R:$R,MATCH($B278&amp;S$7,Attendance!$N:$N,0))&gt;8,8,INDEX(Attendance!$R:$R,MATCH($B278&amp;S$7,Attendance!$N:$N,0))))),"")</f>
        <v/>
      </c>
      <c r="T279" s="192" t="str">
        <f>IFERROR(IF(T$6="Sun",INDEX(Attendance!$R:$R,MATCH($B278&amp;T$7,Attendance!$N:$N,0)),IF(INDEX(Attendance!$R:$R,MATCH($B278&amp;T$7,Attendance!$N:$N,0))="","",IF(INDEX(Attendance!$R:$R,MATCH($B278&amp;T$7,Attendance!$N:$N,0))&gt;8,8,INDEX(Attendance!$R:$R,MATCH($B278&amp;T$7,Attendance!$N:$N,0))))),"")</f>
        <v/>
      </c>
      <c r="U279" s="192" t="str">
        <f>IFERROR(IF(U$6="Sun",INDEX(Attendance!$R:$R,MATCH($B278&amp;U$7,Attendance!$N:$N,0)),IF(INDEX(Attendance!$R:$R,MATCH($B278&amp;U$7,Attendance!$N:$N,0))="","",IF(INDEX(Attendance!$R:$R,MATCH($B278&amp;U$7,Attendance!$N:$N,0))&gt;8,8,INDEX(Attendance!$R:$R,MATCH($B278&amp;U$7,Attendance!$N:$N,0))))),"")</f>
        <v/>
      </c>
      <c r="V279" s="192" t="str">
        <f>IFERROR(IF(V$6="Sun",INDEX(Attendance!$R:$R,MATCH($B278&amp;V$7,Attendance!$N:$N,0)),IF(INDEX(Attendance!$R:$R,MATCH($B278&amp;V$7,Attendance!$N:$N,0))="","",IF(INDEX(Attendance!$R:$R,MATCH($B278&amp;V$7,Attendance!$N:$N,0))&gt;8,8,INDEX(Attendance!$R:$R,MATCH($B278&amp;V$7,Attendance!$N:$N,0))))),"")</f>
        <v/>
      </c>
      <c r="W279" s="192" t="str">
        <f>IFERROR(IF(W$6="Sun",INDEX(Attendance!$R:$R,MATCH($B278&amp;W$7,Attendance!$N:$N,0)),IF(INDEX(Attendance!$R:$R,MATCH($B278&amp;W$7,Attendance!$N:$N,0))="","",IF(INDEX(Attendance!$R:$R,MATCH($B278&amp;W$7,Attendance!$N:$N,0))&gt;8,8,INDEX(Attendance!$R:$R,MATCH($B278&amp;W$7,Attendance!$N:$N,0))))),"")</f>
        <v/>
      </c>
      <c r="X279" s="192" t="str">
        <f>IFERROR(IF(X$6="Sun",INDEX(Attendance!$R:$R,MATCH($B278&amp;X$7,Attendance!$N:$N,0)),IF(INDEX(Attendance!$R:$R,MATCH($B278&amp;X$7,Attendance!$N:$N,0))="","",IF(INDEX(Attendance!$R:$R,MATCH($B278&amp;X$7,Attendance!$N:$N,0))&gt;8,8,INDEX(Attendance!$R:$R,MATCH($B278&amp;X$7,Attendance!$N:$N,0))))),"")</f>
        <v/>
      </c>
      <c r="Y279" s="192" t="str">
        <f>IFERROR(IF(Y$6="Sun",INDEX(Attendance!$R:$R,MATCH($B278&amp;Y$7,Attendance!$N:$N,0)),IF(INDEX(Attendance!$R:$R,MATCH($B278&amp;Y$7,Attendance!$N:$N,0))="","",IF(INDEX(Attendance!$R:$R,MATCH($B278&amp;Y$7,Attendance!$N:$N,0))&gt;8,8,INDEX(Attendance!$R:$R,MATCH($B278&amp;Y$7,Attendance!$N:$N,0))))),"")</f>
        <v/>
      </c>
      <c r="Z279" s="192" t="str">
        <f>IFERROR(IF(Z$6="Sun",INDEX(Attendance!$R:$R,MATCH($B278&amp;Z$7,Attendance!$N:$N,0)),IF(INDEX(Attendance!$R:$R,MATCH($B278&amp;Z$7,Attendance!$N:$N,0))="","",IF(INDEX(Attendance!$R:$R,MATCH($B278&amp;Z$7,Attendance!$N:$N,0))&gt;8,8,INDEX(Attendance!$R:$R,MATCH($B278&amp;Z$7,Attendance!$N:$N,0))))),"")</f>
        <v/>
      </c>
      <c r="AA279" s="192" t="str">
        <f>IFERROR(IF(AA$6="Sun",INDEX(Attendance!$R:$R,MATCH($B278&amp;AA$7,Attendance!$N:$N,0)),IF(INDEX(Attendance!$R:$R,MATCH($B278&amp;AA$7,Attendance!$N:$N,0))="","",IF(INDEX(Attendance!$R:$R,MATCH($B278&amp;AA$7,Attendance!$N:$N,0))&gt;8,8,INDEX(Attendance!$R:$R,MATCH($B278&amp;AA$7,Attendance!$N:$N,0))))),"")</f>
        <v/>
      </c>
      <c r="AB279" s="192" t="str">
        <f>IFERROR(IF(AB$6="Sun",INDEX(Attendance!$R:$R,MATCH($B278&amp;AB$7,Attendance!$N:$N,0)),IF(INDEX(Attendance!$R:$R,MATCH($B278&amp;AB$7,Attendance!$N:$N,0))="","",IF(INDEX(Attendance!$R:$R,MATCH($B278&amp;AB$7,Attendance!$N:$N,0))&gt;8,8,INDEX(Attendance!$R:$R,MATCH($B278&amp;AB$7,Attendance!$N:$N,0))))),"")</f>
        <v/>
      </c>
      <c r="AC279" s="192" t="str">
        <f>IFERROR(IF(AC$6="Sun",INDEX(Attendance!$R:$R,MATCH($B278&amp;AC$7,Attendance!$N:$N,0)),IF(INDEX(Attendance!$R:$R,MATCH($B278&amp;AC$7,Attendance!$N:$N,0))="","",IF(INDEX(Attendance!$R:$R,MATCH($B278&amp;AC$7,Attendance!$N:$N,0))&gt;8,8,INDEX(Attendance!$R:$R,MATCH($B278&amp;AC$7,Attendance!$N:$N,0))))),"")</f>
        <v/>
      </c>
      <c r="AD279" s="192" t="str">
        <f>IFERROR(IF(AD$6="Sun",INDEX(Attendance!$R:$R,MATCH($B278&amp;AD$7,Attendance!$N:$N,0)),IF(INDEX(Attendance!$R:$R,MATCH($B278&amp;AD$7,Attendance!$N:$N,0))="","",IF(INDEX(Attendance!$R:$R,MATCH($B278&amp;AD$7,Attendance!$N:$N,0))&gt;8,8,INDEX(Attendance!$R:$R,MATCH($B278&amp;AD$7,Attendance!$N:$N,0))))),"")</f>
        <v/>
      </c>
      <c r="AE279" s="192" t="str">
        <f>IFERROR(IF(AE$6="Sun",INDEX(Attendance!$R:$R,MATCH($B278&amp;AE$7,Attendance!$N:$N,0)),IF(INDEX(Attendance!$R:$R,MATCH($B278&amp;AE$7,Attendance!$N:$N,0))="","",IF(INDEX(Attendance!$R:$R,MATCH($B278&amp;AE$7,Attendance!$N:$N,0))&gt;8,8,INDEX(Attendance!$R:$R,MATCH($B278&amp;AE$7,Attendance!$N:$N,0))))),"")</f>
        <v/>
      </c>
      <c r="AF279" s="192" t="str">
        <f>IFERROR(IF(AF$6="Sun",INDEX(Attendance!$R:$R,MATCH($B278&amp;AF$7,Attendance!$N:$N,0)),IF(INDEX(Attendance!$R:$R,MATCH($B278&amp;AF$7,Attendance!$N:$N,0))="","",IF(INDEX(Attendance!$R:$R,MATCH($B278&amp;AF$7,Attendance!$N:$N,0))&gt;8,8,INDEX(Attendance!$R:$R,MATCH($B278&amp;AF$7,Attendance!$N:$N,0))))),"")</f>
        <v/>
      </c>
      <c r="AG279" s="192" t="str">
        <f>IFERROR(IF(AG$6="Sun",INDEX(Attendance!$R:$R,MATCH($B278&amp;AG$7,Attendance!$N:$N,0)),IF(INDEX(Attendance!$R:$R,MATCH($B278&amp;AG$7,Attendance!$N:$N,0))="","",IF(INDEX(Attendance!$R:$R,MATCH($B278&amp;AG$7,Attendance!$N:$N,0))&gt;8,8,INDEX(Attendance!$R:$R,MATCH($B278&amp;AG$7,Attendance!$N:$N,0))))),"")</f>
        <v/>
      </c>
      <c r="AH279" s="192" t="str">
        <f>IFERROR(IF(AH$6="Sun",INDEX(Attendance!$R:$R,MATCH($B278&amp;AH$7,Attendance!$N:$N,0)),IF(INDEX(Attendance!$R:$R,MATCH($B278&amp;AH$7,Attendance!$N:$N,0))="","",IF(INDEX(Attendance!$R:$R,MATCH($B278&amp;AH$7,Attendance!$N:$N,0))&gt;8,8,INDEX(Attendance!$R:$R,MATCH($B278&amp;AH$7,Attendance!$N:$N,0))))),"")</f>
        <v/>
      </c>
      <c r="AI279" s="192" t="str">
        <f>IFERROR(IF(AI$6="Sun",INDEX(Attendance!$R:$R,MATCH($B278&amp;AI$7,Attendance!$N:$N,0)),IF(INDEX(Attendance!$R:$R,MATCH($B278&amp;AI$7,Attendance!$N:$N,0))="","",IF(INDEX(Attendance!$R:$R,MATCH($B278&amp;AI$7,Attendance!$N:$N,0))&gt;8,8,INDEX(Attendance!$R:$R,MATCH($B278&amp;AI$7,Attendance!$N:$N,0))))),"")</f>
        <v/>
      </c>
      <c r="AJ279" s="192" t="str">
        <f>IFERROR(IF(AJ$6="Sun",INDEX(Attendance!$R:$R,MATCH($B278&amp;AJ$7,Attendance!$N:$N,0)),IF(INDEX(Attendance!$R:$R,MATCH($B278&amp;AJ$7,Attendance!$N:$N,0))="","",IF(INDEX(Attendance!$R:$R,MATCH($B278&amp;AJ$7,Attendance!$N:$N,0))&gt;8,8,INDEX(Attendance!$R:$R,MATCH($B278&amp;AJ$7,Attendance!$N:$N,0))))),"")</f>
        <v/>
      </c>
      <c r="AK279" s="259"/>
      <c r="AL279" s="193">
        <f>ROUND((IF($C283="",Basic,MID($C283,FIND("RM",$C283)+3,4))+$AP278+$AQ283)/WorkDays/WorkHours*AL$6,4)</f>
        <v>8.6538000000000004</v>
      </c>
      <c r="AM279" s="193">
        <f>ROUND((IF($C283="",Basic,MID($C283,FIND("RM",$C283)+3,4))+$AP278+$AQ283)/WorkDays/WorkHours*AM$6,4)</f>
        <v>11.538500000000001</v>
      </c>
      <c r="AN279" s="193">
        <f>ROUND((IF($C283="",Basic,MID($C283,FIND("RM",$C283)+3,4))+$AP278+$AQ283)/WorkDays/WorkHours*AN$6,4)</f>
        <v>17.307700000000001</v>
      </c>
      <c r="AO279" s="262"/>
      <c r="AP279" s="265"/>
      <c r="AQ279" s="86"/>
      <c r="AR279" s="194"/>
      <c r="AS279" s="194"/>
      <c r="AT279" s="194"/>
      <c r="AU279" s="256"/>
    </row>
    <row r="280" spans="1:47" s="213" customFormat="1" ht="33" customHeight="1" x14ac:dyDescent="0.35">
      <c r="A280" s="189"/>
      <c r="B280" s="184"/>
      <c r="C280" s="195" t="str">
        <f>_xlfn.IFNA(INDEX(Masterlist!E:E,MATCH(B278,Masterlist!B:B,0)),"")</f>
        <v/>
      </c>
      <c r="D280" s="1"/>
      <c r="E280" s="196" t="s">
        <v>175</v>
      </c>
      <c r="F280" s="197" t="str">
        <f>IFERROR(IF(F$6="Sun","",IF(INDEX(Attendance!$S:$S,MATCH($B278&amp;F$7,Attendance!$N:$N,0))=TRUE,"",IF(F279&lt;8,"",INDEX(Attendance!$G:$G,MATCH($B278&amp;F$7,Attendance!$N:$N,0))))),"")</f>
        <v/>
      </c>
      <c r="G280" s="197" t="str">
        <f>IFERROR(IF(G$6="Sun","",IF(INDEX(Attendance!$S:$S,MATCH($B278&amp;G$7,Attendance!$N:$N,0))=TRUE,"",IF(G279&lt;8,"",INDEX(Attendance!$G:$G,MATCH($B278&amp;G$7,Attendance!$N:$N,0))))),"")</f>
        <v/>
      </c>
      <c r="H280" s="197" t="str">
        <f>IFERROR(IF(H$6="Sun","",IF(INDEX(Attendance!$S:$S,MATCH($B278&amp;H$7,Attendance!$N:$N,0))=TRUE,"",IF(H279&lt;8,"",INDEX(Attendance!$G:$G,MATCH($B278&amp;H$7,Attendance!$N:$N,0))))),"")</f>
        <v/>
      </c>
      <c r="I280" s="197" t="str">
        <f>IFERROR(IF(I$6="Sun","",IF(INDEX(Attendance!$S:$S,MATCH($B278&amp;I$7,Attendance!$N:$N,0))=TRUE,"",IF(I279&lt;8,"",INDEX(Attendance!$G:$G,MATCH($B278&amp;I$7,Attendance!$N:$N,0))))),"")</f>
        <v/>
      </c>
      <c r="J280" s="197" t="str">
        <f>IFERROR(IF(J$6="Sun","",IF(INDEX(Attendance!$S:$S,MATCH($B278&amp;J$7,Attendance!$N:$N,0))=TRUE,"",IF(J279&lt;8,"",INDEX(Attendance!$G:$G,MATCH($B278&amp;J$7,Attendance!$N:$N,0))))),"")</f>
        <v/>
      </c>
      <c r="K280" s="197" t="str">
        <f>IFERROR(IF(K$6="Sun","",IF(INDEX(Attendance!$S:$S,MATCH($B278&amp;K$7,Attendance!$N:$N,0))=TRUE,"",IF(K279&lt;8,"",INDEX(Attendance!$G:$G,MATCH($B278&amp;K$7,Attendance!$N:$N,0))))),"")</f>
        <v/>
      </c>
      <c r="L280" s="197" t="str">
        <f>IFERROR(IF(L$6="Sun","",IF(INDEX(Attendance!$S:$S,MATCH($B278&amp;L$7,Attendance!$N:$N,0))=TRUE,"",IF(L279&lt;8,"",INDEX(Attendance!$G:$G,MATCH($B278&amp;L$7,Attendance!$N:$N,0))))),"")</f>
        <v/>
      </c>
      <c r="M280" s="197" t="str">
        <f>IFERROR(IF(M$6="Sun","",IF(INDEX(Attendance!$S:$S,MATCH($B278&amp;M$7,Attendance!$N:$N,0))=TRUE,"",IF(M279&lt;8,"",INDEX(Attendance!$G:$G,MATCH($B278&amp;M$7,Attendance!$N:$N,0))))),"")</f>
        <v/>
      </c>
      <c r="N280" s="197" t="str">
        <f>IFERROR(IF(N$6="Sun","",IF(INDEX(Attendance!$S:$S,MATCH($B278&amp;N$7,Attendance!$N:$N,0))=TRUE,"",IF(N279&lt;8,"",INDEX(Attendance!$G:$G,MATCH($B278&amp;N$7,Attendance!$N:$N,0))))),"")</f>
        <v/>
      </c>
      <c r="O280" s="197" t="str">
        <f>IFERROR(IF(O$6="Sun","",IF(INDEX(Attendance!$S:$S,MATCH($B278&amp;O$7,Attendance!$N:$N,0))=TRUE,"",IF(O279&lt;8,"",INDEX(Attendance!$G:$G,MATCH($B278&amp;O$7,Attendance!$N:$N,0))))),"")</f>
        <v/>
      </c>
      <c r="P280" s="197" t="str">
        <f>IFERROR(IF(P$6="Sun","",IF(INDEX(Attendance!$S:$S,MATCH($B278&amp;P$7,Attendance!$N:$N,0))=TRUE,"",IF(P279&lt;8,"",INDEX(Attendance!$G:$G,MATCH($B278&amp;P$7,Attendance!$N:$N,0))))),"")</f>
        <v/>
      </c>
      <c r="Q280" s="197" t="str">
        <f>IFERROR(IF(Q$6="Sun","",IF(INDEX(Attendance!$S:$S,MATCH($B278&amp;Q$7,Attendance!$N:$N,0))=TRUE,"",IF(Q279&lt;8,"",INDEX(Attendance!$G:$G,MATCH($B278&amp;Q$7,Attendance!$N:$N,0))))),"")</f>
        <v/>
      </c>
      <c r="R280" s="197" t="str">
        <f>IFERROR(IF(R$6="Sun","",IF(INDEX(Attendance!$S:$S,MATCH($B278&amp;R$7,Attendance!$N:$N,0))=TRUE,"",IF(R279&lt;8,"",INDEX(Attendance!$G:$G,MATCH($B278&amp;R$7,Attendance!$N:$N,0))))),"")</f>
        <v/>
      </c>
      <c r="S280" s="197" t="str">
        <f>IFERROR(IF(S$6="Sun","",IF(INDEX(Attendance!$S:$S,MATCH($B278&amp;S$7,Attendance!$N:$N,0))=TRUE,"",IF(S279&lt;8,"",INDEX(Attendance!$G:$G,MATCH($B278&amp;S$7,Attendance!$N:$N,0))))),"")</f>
        <v/>
      </c>
      <c r="T280" s="197" t="str">
        <f>IFERROR(IF(T$6="Sun","",IF(INDEX(Attendance!$S:$S,MATCH($B278&amp;T$7,Attendance!$N:$N,0))=TRUE,"",IF(T279&lt;8,"",INDEX(Attendance!$G:$G,MATCH($B278&amp;T$7,Attendance!$N:$N,0))))),"")</f>
        <v/>
      </c>
      <c r="U280" s="197" t="str">
        <f>IFERROR(IF(U$6="Sun","",IF(INDEX(Attendance!$S:$S,MATCH($B278&amp;U$7,Attendance!$N:$N,0))=TRUE,"",IF(U279&lt;8,"",INDEX(Attendance!$G:$G,MATCH($B278&amp;U$7,Attendance!$N:$N,0))))),"")</f>
        <v/>
      </c>
      <c r="V280" s="197" t="str">
        <f>IFERROR(IF(V$6="Sun","",IF(INDEX(Attendance!$S:$S,MATCH($B278&amp;V$7,Attendance!$N:$N,0))=TRUE,"",IF(V279&lt;8,"",INDEX(Attendance!$G:$G,MATCH($B278&amp;V$7,Attendance!$N:$N,0))))),"")</f>
        <v/>
      </c>
      <c r="W280" s="197" t="str">
        <f>IFERROR(IF(W$6="Sun","",IF(INDEX(Attendance!$S:$S,MATCH($B278&amp;W$7,Attendance!$N:$N,0))=TRUE,"",IF(W279&lt;8,"",INDEX(Attendance!$G:$G,MATCH($B278&amp;W$7,Attendance!$N:$N,0))))),"")</f>
        <v/>
      </c>
      <c r="X280" s="197" t="str">
        <f>IFERROR(IF(X$6="Sun","",IF(INDEX(Attendance!$S:$S,MATCH($B278&amp;X$7,Attendance!$N:$N,0))=TRUE,"",IF(X279&lt;8,"",INDEX(Attendance!$G:$G,MATCH($B278&amp;X$7,Attendance!$N:$N,0))))),"")</f>
        <v/>
      </c>
      <c r="Y280" s="197" t="str">
        <f>IFERROR(IF(Y$6="Sun","",IF(INDEX(Attendance!$S:$S,MATCH($B278&amp;Y$7,Attendance!$N:$N,0))=TRUE,"",IF(Y279&lt;8,"",INDEX(Attendance!$G:$G,MATCH($B278&amp;Y$7,Attendance!$N:$N,0))))),"")</f>
        <v/>
      </c>
      <c r="Z280" s="197" t="str">
        <f>IFERROR(IF(Z$6="Sun","",IF(INDEX(Attendance!$S:$S,MATCH($B278&amp;Z$7,Attendance!$N:$N,0))=TRUE,"",IF(Z279&lt;8,"",INDEX(Attendance!$G:$G,MATCH($B278&amp;Z$7,Attendance!$N:$N,0))))),"")</f>
        <v/>
      </c>
      <c r="AA280" s="197" t="str">
        <f>IFERROR(IF(AA$6="Sun","",IF(INDEX(Attendance!$S:$S,MATCH($B278&amp;AA$7,Attendance!$N:$N,0))=TRUE,"",IF(AA279&lt;8,"",INDEX(Attendance!$G:$G,MATCH($B278&amp;AA$7,Attendance!$N:$N,0))))),"")</f>
        <v/>
      </c>
      <c r="AB280" s="197" t="str">
        <f>IFERROR(IF(AB$6="Sun","",IF(INDEX(Attendance!$S:$S,MATCH($B278&amp;AB$7,Attendance!$N:$N,0))=TRUE,"",IF(AB279&lt;8,"",INDEX(Attendance!$G:$G,MATCH($B278&amp;AB$7,Attendance!$N:$N,0))))),"")</f>
        <v/>
      </c>
      <c r="AC280" s="197" t="str">
        <f>IFERROR(IF(AC$6="Sun","",IF(INDEX(Attendance!$S:$S,MATCH($B278&amp;AC$7,Attendance!$N:$N,0))=TRUE,"",IF(AC279&lt;8,"",INDEX(Attendance!$G:$G,MATCH($B278&amp;AC$7,Attendance!$N:$N,0))))),"")</f>
        <v/>
      </c>
      <c r="AD280" s="197" t="str">
        <f>IFERROR(IF(AD$6="Sun","",IF(INDEX(Attendance!$S:$S,MATCH($B278&amp;AD$7,Attendance!$N:$N,0))=TRUE,"",IF(AD279&lt;8,"",INDEX(Attendance!$G:$G,MATCH($B278&amp;AD$7,Attendance!$N:$N,0))))),"")</f>
        <v/>
      </c>
      <c r="AE280" s="197" t="str">
        <f>IFERROR(IF(AE$6="Sun","",IF(INDEX(Attendance!$S:$S,MATCH($B278&amp;AE$7,Attendance!$N:$N,0))=TRUE,"",IF(AE279&lt;8,"",INDEX(Attendance!$G:$G,MATCH($B278&amp;AE$7,Attendance!$N:$N,0))))),"")</f>
        <v/>
      </c>
      <c r="AF280" s="197" t="str">
        <f>IFERROR(IF(AF$6="Sun","",IF(INDEX(Attendance!$S:$S,MATCH($B278&amp;AF$7,Attendance!$N:$N,0))=TRUE,"",IF(AF279&lt;8,"",INDEX(Attendance!$G:$G,MATCH($B278&amp;AF$7,Attendance!$N:$N,0))))),"")</f>
        <v/>
      </c>
      <c r="AG280" s="197" t="str">
        <f>IFERROR(IF(AG$6="Sun","",IF(INDEX(Attendance!$S:$S,MATCH($B278&amp;AG$7,Attendance!$N:$N,0))=TRUE,"",IF(AG279&lt;8,"",INDEX(Attendance!$G:$G,MATCH($B278&amp;AG$7,Attendance!$N:$N,0))))),"")</f>
        <v/>
      </c>
      <c r="AH280" s="197" t="str">
        <f>IFERROR(IF(AH$6="Sun","",IF(INDEX(Attendance!$S:$S,MATCH($B278&amp;AH$7,Attendance!$N:$N,0))=TRUE,"",IF(AH279&lt;8,"",INDEX(Attendance!$G:$G,MATCH($B278&amp;AH$7,Attendance!$N:$N,0))))),"")</f>
        <v/>
      </c>
      <c r="AI280" s="197" t="str">
        <f>IFERROR(IF(AI$6="Sun","",IF(INDEX(Attendance!$S:$S,MATCH($B278&amp;AI$7,Attendance!$N:$N,0))=TRUE,"",IF(AI279&lt;8,"",INDEX(Attendance!$G:$G,MATCH($B278&amp;AI$7,Attendance!$N:$N,0))))),"")</f>
        <v/>
      </c>
      <c r="AJ280" s="197" t="str">
        <f>IFERROR(IF(AJ$6="Sun","",IF(INDEX(Attendance!$S:$S,MATCH($B278&amp;AJ$7,Attendance!$N:$N,0))=TRUE,"",IF(AJ279&lt;8,"",INDEX(Attendance!$G:$G,MATCH($B278&amp;AJ$7,Attendance!$N:$N,0))))),"")</f>
        <v/>
      </c>
      <c r="AK280" s="259"/>
      <c r="AL280" s="198"/>
      <c r="AM280" s="198"/>
      <c r="AN280" s="198"/>
      <c r="AO280" s="262"/>
      <c r="AP280" s="265"/>
      <c r="AQ280" s="86"/>
      <c r="AR280" s="194"/>
      <c r="AS280" s="194"/>
      <c r="AT280" s="194"/>
      <c r="AU280" s="256"/>
    </row>
    <row r="281" spans="1:47" s="213" customFormat="1" ht="33" customHeight="1" x14ac:dyDescent="0.35">
      <c r="A281" s="189"/>
      <c r="B281" s="184"/>
      <c r="C281" s="195" t="str">
        <f>_xlfn.IFNA(INDEX(Masterlist!F:F,MATCH(B278,Masterlist!B:B,0)),"")</f>
        <v/>
      </c>
      <c r="D281" s="88"/>
      <c r="E281" s="196"/>
      <c r="F281" s="199"/>
      <c r="G281" s="200"/>
      <c r="H281" s="192"/>
      <c r="I281" s="192"/>
      <c r="J281" s="192"/>
      <c r="K281" s="192"/>
      <c r="L281" s="192"/>
      <c r="M281" s="192"/>
      <c r="N281" s="192"/>
      <c r="O281" s="192"/>
      <c r="P281" s="192"/>
      <c r="Q281" s="201"/>
      <c r="R281" s="201"/>
      <c r="S281" s="192"/>
      <c r="T281" s="192"/>
      <c r="U281" s="192"/>
      <c r="V281" s="192"/>
      <c r="W281" s="192"/>
      <c r="X281" s="192"/>
      <c r="Y281" s="192"/>
      <c r="Z281" s="192"/>
      <c r="AA281" s="192"/>
      <c r="AB281" s="192"/>
      <c r="AC281" s="192"/>
      <c r="AD281" s="192"/>
      <c r="AE281" s="192"/>
      <c r="AF281" s="192"/>
      <c r="AG281" s="192"/>
      <c r="AH281" s="192"/>
      <c r="AI281" s="192"/>
      <c r="AJ281" s="192"/>
      <c r="AK281" s="259"/>
      <c r="AL281" s="198"/>
      <c r="AM281" s="198"/>
      <c r="AN281" s="198"/>
      <c r="AO281" s="262"/>
      <c r="AP281" s="265"/>
      <c r="AQ281" s="86"/>
      <c r="AR281" s="194"/>
      <c r="AS281" s="194"/>
      <c r="AT281" s="194"/>
      <c r="AU281" s="256"/>
    </row>
    <row r="282" spans="1:47" s="213" customFormat="1" ht="33" customHeight="1" x14ac:dyDescent="0.35">
      <c r="A282" s="189"/>
      <c r="B282" s="184"/>
      <c r="C282" s="202" t="str">
        <f>_xlfn.IFNA(INDEX(Masterlist!I:I,MATCH(B278,Masterlist!B:B,0)),"")</f>
        <v/>
      </c>
      <c r="D282" s="226" t="str">
        <f>_xlfn.IFNA(IF(INDEX(Attendance!H:H,MATCH(B278,Attendance!$A:$A,0))="VMI","SCOPE ALLW",""),"")</f>
        <v/>
      </c>
      <c r="E282" s="196" t="s">
        <v>13</v>
      </c>
      <c r="F282" s="203" t="str">
        <f>IFERROR(IF(AND(RIGHT(F278,1)="N",VALUE(F279)&gt;=8),Database!$I$3,""),"")</f>
        <v/>
      </c>
      <c r="G282" s="192" t="str">
        <f>IFERROR(IF(AND(RIGHT(G278,1)="N",VALUE(G279)&gt;=8),Database!$I$3,""),"")</f>
        <v/>
      </c>
      <c r="H282" s="199" t="str">
        <f>IFERROR(IF(AND(RIGHT(H278,1)="N",VALUE(H279)&gt;=8),Database!$I$3,""),"")</f>
        <v/>
      </c>
      <c r="I282" s="192" t="str">
        <f>IFERROR(IF(AND(RIGHT(I278,1)="N",VALUE(I279)&gt;=8),Database!$I$3,""),"")</f>
        <v/>
      </c>
      <c r="J282" s="192" t="str">
        <f>IFERROR(IF(AND(RIGHT(J278,1)="N",VALUE(J279)&gt;=8),Database!$I$3,""),"")</f>
        <v/>
      </c>
      <c r="K282" s="192" t="str">
        <f>IFERROR(IF(AND(RIGHT(K278,1)="N",VALUE(K279)&gt;=8),Database!$I$3,""),"")</f>
        <v/>
      </c>
      <c r="L282" s="192" t="str">
        <f>IFERROR(IF(AND(RIGHT(L278,1)="N",VALUE(L279)&gt;=8),Database!$I$3,""),"")</f>
        <v/>
      </c>
      <c r="M282" s="192" t="str">
        <f>IFERROR(IF(AND(RIGHT(M278,1)="N",VALUE(M279)&gt;=8),Database!$I$3,""),"")</f>
        <v/>
      </c>
      <c r="N282" s="192" t="str">
        <f>IFERROR(IF(AND(RIGHT(N278,1)="N",VALUE(N279)&gt;=8),Database!$I$3,""),"")</f>
        <v/>
      </c>
      <c r="O282" s="192" t="str">
        <f>IFERROR(IF(AND(RIGHT(O278,1)="N",VALUE(O279)&gt;=8),Database!$I$3,""),"")</f>
        <v/>
      </c>
      <c r="P282" s="192" t="str">
        <f>IFERROR(IF(AND(RIGHT(P278,1)="N",VALUE(P279)&gt;=8),Database!$I$3,""),"")</f>
        <v/>
      </c>
      <c r="Q282" s="192" t="str">
        <f>IFERROR(IF(AND(RIGHT(Q278,1)="N",VALUE(Q279)&gt;=8),Database!$I$3,""),"")</f>
        <v/>
      </c>
      <c r="R282" s="192" t="str">
        <f>IFERROR(IF(AND(RIGHT(R278,1)="N",VALUE(R279)&gt;=8),Database!$I$3,""),"")</f>
        <v/>
      </c>
      <c r="S282" s="192" t="str">
        <f>IFERROR(IF(AND(RIGHT(S278,1)="N",VALUE(S279)&gt;=8),Database!$I$3,""),"")</f>
        <v/>
      </c>
      <c r="T282" s="192" t="str">
        <f>IFERROR(IF(AND(RIGHT(T278,1)="N",VALUE(T279)&gt;=8),Database!$I$3,""),"")</f>
        <v/>
      </c>
      <c r="U282" s="192" t="str">
        <f>IFERROR(IF(AND(RIGHT(U278,1)="N",VALUE(U279)&gt;=8),Database!$I$3,""),"")</f>
        <v/>
      </c>
      <c r="V282" s="192" t="str">
        <f>IFERROR(IF(AND(RIGHT(V278,1)="N",VALUE(V279)&gt;=8),Database!$I$3,""),"")</f>
        <v/>
      </c>
      <c r="W282" s="192" t="str">
        <f>IFERROR(IF(AND(RIGHT(W278,1)="N",VALUE(W279)&gt;=8),Database!$I$3,""),"")</f>
        <v/>
      </c>
      <c r="X282" s="192" t="str">
        <f>IFERROR(IF(AND(RIGHT(X278,1)="N",VALUE(X279)&gt;=8),Database!$I$3,""),"")</f>
        <v/>
      </c>
      <c r="Y282" s="192" t="str">
        <f>IFERROR(IF(AND(RIGHT(Y278,1)="N",VALUE(Y279)&gt;=8),Database!$I$3,""),"")</f>
        <v/>
      </c>
      <c r="Z282" s="192" t="str">
        <f>IFERROR(IF(AND(RIGHT(Z278,1)="N",VALUE(Z279)&gt;=8),Database!$I$3,""),"")</f>
        <v/>
      </c>
      <c r="AA282" s="192" t="str">
        <f>IFERROR(IF(AND(RIGHT(AA278,1)="N",VALUE(AA279)&gt;=8),Database!$I$3,""),"")</f>
        <v/>
      </c>
      <c r="AB282" s="192" t="str">
        <f>IFERROR(IF(AND(RIGHT(AB278,1)="N",VALUE(AB279)&gt;=8),Database!$I$3,""),"")</f>
        <v/>
      </c>
      <c r="AC282" s="192" t="str">
        <f>IFERROR(IF(AND(RIGHT(AC278,1)="N",VALUE(AC279)&gt;=8),Database!$I$3,""),"")</f>
        <v/>
      </c>
      <c r="AD282" s="192" t="str">
        <f>IFERROR(IF(AND(RIGHT(AD278,1)="N",VALUE(AD279)&gt;=8),Database!$I$3,""),"")</f>
        <v/>
      </c>
      <c r="AE282" s="192" t="str">
        <f>IFERROR(IF(AND(RIGHT(AE278,1)="N",VALUE(AE279)&gt;=8),Database!$I$3,""),"")</f>
        <v/>
      </c>
      <c r="AF282" s="192" t="str">
        <f>IFERROR(IF(AND(RIGHT(AF278,1)="N",VALUE(AF279)&gt;=8),Database!$I$3,""),"")</f>
        <v/>
      </c>
      <c r="AG282" s="192" t="str">
        <f>IFERROR(IF(AND(RIGHT(AG278,1)="N",VALUE(AG279)&gt;=8),Database!$I$3,""),"")</f>
        <v/>
      </c>
      <c r="AH282" s="192" t="str">
        <f>IFERROR(IF(AND(RIGHT(AH278,1)="N",VALUE(AH279)&gt;=8),Database!$I$3,""),"")</f>
        <v/>
      </c>
      <c r="AI282" s="192" t="str">
        <f>IFERROR(IF(AND(RIGHT(AI278,1)="N",VALUE(AI279)&gt;=8),Database!$I$3,""),"")</f>
        <v/>
      </c>
      <c r="AJ282" s="192" t="str">
        <f>IFERROR(IF(AND(RIGHT(AJ278,1)="N",VALUE(AJ279)&gt;=8),Database!$I$3,""),"")</f>
        <v/>
      </c>
      <c r="AK282" s="259"/>
      <c r="AL282" s="204"/>
      <c r="AM282" s="198"/>
      <c r="AN282" s="198"/>
      <c r="AO282" s="262"/>
      <c r="AP282" s="265"/>
      <c r="AQ282" s="86"/>
      <c r="AR282" s="194"/>
      <c r="AS282" s="194"/>
      <c r="AT282" s="194"/>
      <c r="AU282" s="256"/>
    </row>
    <row r="283" spans="1:47" s="213" customFormat="1" ht="33" customHeight="1" thickBot="1" x14ac:dyDescent="0.4">
      <c r="A283" s="189"/>
      <c r="B283" s="205"/>
      <c r="C283" s="222"/>
      <c r="D283" s="28"/>
      <c r="E283" s="206" t="s">
        <v>176</v>
      </c>
      <c r="F283" s="207" t="str">
        <f>IFERROR(IF(INDEX(Attendance!$T:$T,MATCH($B278&amp;F$7,Attendance!$N:$N,0))=TRUE,"L",IF(SUM(F279:F280)&gt;=10,5,"")),"")</f>
        <v/>
      </c>
      <c r="G283" s="207" t="str">
        <f>IFERROR(IF(INDEX(Attendance!$T:$T,MATCH($B278&amp;G$7,Attendance!$N:$N,0))=TRUE,"L",IF(SUM(G279:G280)&gt;=10,5,"")),"")</f>
        <v/>
      </c>
      <c r="H283" s="208" t="str">
        <f>IFERROR(IF(INDEX(Attendance!$T:$T,MATCH($B278&amp;H$7,Attendance!$N:$N,0))=TRUE,"L",IF(SUM(H279:H280)&gt;=10,5,"")),"")</f>
        <v/>
      </c>
      <c r="I283" s="208" t="str">
        <f>IFERROR(IF(INDEX(Attendance!$T:$T,MATCH($B278&amp;I$7,Attendance!$N:$N,0))=TRUE,"L",IF(SUM(I279:I280)&gt;=10,5,"")),"")</f>
        <v/>
      </c>
      <c r="J283" s="208" t="str">
        <f>IFERROR(IF(INDEX(Attendance!$T:$T,MATCH($B278&amp;J$7,Attendance!$N:$N,0))=TRUE,"L",IF(SUM(J279:J280)&gt;=10,5,"")),"")</f>
        <v/>
      </c>
      <c r="K283" s="208" t="str">
        <f>IFERROR(IF(INDEX(Attendance!$T:$T,MATCH($B278&amp;K$7,Attendance!$N:$N,0))=TRUE,"L",IF(SUM(K279:K280)&gt;=10,5,"")),"")</f>
        <v/>
      </c>
      <c r="L283" s="208" t="str">
        <f>IFERROR(IF(INDEX(Attendance!$T:$T,MATCH($B278&amp;L$7,Attendance!$N:$N,0))=TRUE,"L",IF(SUM(L279:L280)&gt;=10,5,"")),"")</f>
        <v/>
      </c>
      <c r="M283" s="208" t="str">
        <f>IFERROR(IF(INDEX(Attendance!$T:$T,MATCH($B278&amp;M$7,Attendance!$N:$N,0))=TRUE,"L",IF(SUM(M279:M280)&gt;=10,5,"")),"")</f>
        <v/>
      </c>
      <c r="N283" s="208" t="str">
        <f>IFERROR(IF(INDEX(Attendance!$T:$T,MATCH($B278&amp;N$7,Attendance!$N:$N,0))=TRUE,"L",IF(SUM(N279:N280)&gt;=10,5,"")),"")</f>
        <v/>
      </c>
      <c r="O283" s="208" t="str">
        <f>IFERROR(IF(INDEX(Attendance!$T:$T,MATCH($B278&amp;O$7,Attendance!$N:$N,0))=TRUE,"L",IF(SUM(O279:O280)&gt;=10,5,"")),"")</f>
        <v/>
      </c>
      <c r="P283" s="208" t="str">
        <f>IFERROR(IF(INDEX(Attendance!$T:$T,MATCH($B278&amp;P$7,Attendance!$N:$N,0))=TRUE,"L",IF(SUM(P279:P280)&gt;=10,5,"")),"")</f>
        <v/>
      </c>
      <c r="Q283" s="208" t="str">
        <f>IFERROR(IF(INDEX(Attendance!$T:$T,MATCH($B278&amp;Q$7,Attendance!$N:$N,0))=TRUE,"L",IF(SUM(Q279:Q280)&gt;=10,5,"")),"")</f>
        <v/>
      </c>
      <c r="R283" s="208" t="str">
        <f>IFERROR(IF(INDEX(Attendance!$T:$T,MATCH($B278&amp;R$7,Attendance!$N:$N,0))=TRUE,"L",IF(SUM(R279:R280)&gt;=10,5,"")),"")</f>
        <v/>
      </c>
      <c r="S283" s="208" t="str">
        <f>IFERROR(IF(INDEX(Attendance!$T:$T,MATCH($B278&amp;S$7,Attendance!$N:$N,0))=TRUE,"L",IF(SUM(S279:S280)&gt;=10,5,"")),"")</f>
        <v/>
      </c>
      <c r="T283" s="208" t="str">
        <f>IFERROR(IF(INDEX(Attendance!$T:$T,MATCH($B278&amp;T$7,Attendance!$N:$N,0))=TRUE,"L",IF(SUM(T279:T280)&gt;=10,5,"")),"")</f>
        <v/>
      </c>
      <c r="U283" s="208" t="str">
        <f>IFERROR(IF(INDEX(Attendance!$T:$T,MATCH($B278&amp;U$7,Attendance!$N:$N,0))=TRUE,"L",IF(SUM(U279:U280)&gt;=10,5,"")),"")</f>
        <v/>
      </c>
      <c r="V283" s="208" t="str">
        <f>IFERROR(IF(INDEX(Attendance!$T:$T,MATCH($B278&amp;V$7,Attendance!$N:$N,0))=TRUE,"L",IF(SUM(V279:V280)&gt;=10,5,"")),"")</f>
        <v/>
      </c>
      <c r="W283" s="208" t="str">
        <f>IFERROR(IF(INDEX(Attendance!$T:$T,MATCH($B278&amp;W$7,Attendance!$N:$N,0))=TRUE,"L",IF(SUM(W279:W280)&gt;=10,5,"")),"")</f>
        <v/>
      </c>
      <c r="X283" s="208" t="str">
        <f>IFERROR(IF(INDEX(Attendance!$T:$T,MATCH($B278&amp;X$7,Attendance!$N:$N,0))=TRUE,"L",IF(SUM(X279:X280)&gt;=10,5,"")),"")</f>
        <v/>
      </c>
      <c r="Y283" s="208" t="str">
        <f>IFERROR(IF(INDEX(Attendance!$T:$T,MATCH($B278&amp;Y$7,Attendance!$N:$N,0))=TRUE,"L",IF(SUM(Y279:Y280)&gt;=10,5,"")),"")</f>
        <v/>
      </c>
      <c r="Z283" s="208" t="str">
        <f>IFERROR(IF(INDEX(Attendance!$T:$T,MATCH($B278&amp;Z$7,Attendance!$N:$N,0))=TRUE,"L",IF(SUM(Z279:Z280)&gt;=10,5,"")),"")</f>
        <v/>
      </c>
      <c r="AA283" s="208" t="str">
        <f>IFERROR(IF(INDEX(Attendance!$T:$T,MATCH($B278&amp;AA$7,Attendance!$N:$N,0))=TRUE,"L",IF(SUM(AA279:AA280)&gt;=10,5,"")),"")</f>
        <v/>
      </c>
      <c r="AB283" s="208" t="str">
        <f>IFERROR(IF(INDEX(Attendance!$T:$T,MATCH($B278&amp;AB$7,Attendance!$N:$N,0))=TRUE,"L",IF(SUM(AB279:AB280)&gt;=10,5,"")),"")</f>
        <v/>
      </c>
      <c r="AC283" s="208" t="str">
        <f>IFERROR(IF(INDEX(Attendance!$T:$T,MATCH($B278&amp;AC$7,Attendance!$N:$N,0))=TRUE,"L",IF(SUM(AC279:AC280)&gt;=10,5,"")),"")</f>
        <v/>
      </c>
      <c r="AD283" s="208" t="str">
        <f>IFERROR(IF(INDEX(Attendance!$T:$T,MATCH($B278&amp;AD$7,Attendance!$N:$N,0))=TRUE,"L",IF(SUM(AD279:AD280)&gt;=10,5,"")),"")</f>
        <v/>
      </c>
      <c r="AE283" s="208" t="str">
        <f>IFERROR(IF(INDEX(Attendance!$T:$T,MATCH($B278&amp;AE$7,Attendance!$N:$N,0))=TRUE,"L",IF(SUM(AE279:AE280)&gt;=10,5,"")),"")</f>
        <v/>
      </c>
      <c r="AF283" s="208" t="str">
        <f>IFERROR(IF(INDEX(Attendance!$T:$T,MATCH($B278&amp;AF$7,Attendance!$N:$N,0))=TRUE,"L",IF(SUM(AF279:AF280)&gt;=10,5,"")),"")</f>
        <v/>
      </c>
      <c r="AG283" s="208" t="str">
        <f>IFERROR(IF(INDEX(Attendance!$T:$T,MATCH($B278&amp;AG$7,Attendance!$N:$N,0))=TRUE,"L",IF(SUM(AG279:AG280)&gt;=10,5,"")),"")</f>
        <v/>
      </c>
      <c r="AH283" s="208" t="str">
        <f>IFERROR(IF(INDEX(Attendance!$T:$T,MATCH($B278&amp;AH$7,Attendance!$N:$N,0))=TRUE,"L",IF(SUM(AH279:AH280)&gt;=10,5,"")),"")</f>
        <v/>
      </c>
      <c r="AI283" s="208" t="str">
        <f>IFERROR(IF(INDEX(Attendance!$T:$T,MATCH($B278&amp;AI$7,Attendance!$N:$N,0))=TRUE,"L",IF(SUM(AI279:AI280)&gt;=10,5,"")),"")</f>
        <v/>
      </c>
      <c r="AJ283" s="208" t="str">
        <f>IFERROR(IF(INDEX(Attendance!$T:$T,MATCH($B278&amp;AJ$7,Attendance!$N:$N,0))=TRUE,"L",IF(SUM(AJ279:AJ280)&gt;=10,5,"")),"")</f>
        <v/>
      </c>
      <c r="AK283" s="260"/>
      <c r="AL283" s="209">
        <f>ROUND(AL278*AL279,2)</f>
        <v>0</v>
      </c>
      <c r="AM283" s="209">
        <f>ROUND(AM278*AM279,2)</f>
        <v>0</v>
      </c>
      <c r="AN283" s="209">
        <f>ROUND(AN278*AN279,2)</f>
        <v>0</v>
      </c>
      <c r="AO283" s="263"/>
      <c r="AP283" s="266"/>
      <c r="AQ283" s="210">
        <f>AQ278*$AQ$5</f>
        <v>0</v>
      </c>
      <c r="AR283" s="211">
        <f>AR278*ROUND(IF($C283="",1200,MID($C283,FIND("RM",$C283)+3,4))/26,2)</f>
        <v>0</v>
      </c>
      <c r="AS283" s="211">
        <f t="shared" ref="AS283:AT283" si="56">AS278*ROUND(IF($C283="",1200,MID($C283,FIND("RM",$C283)+3,4))/26,2)</f>
        <v>0</v>
      </c>
      <c r="AT283" s="211">
        <f t="shared" si="56"/>
        <v>92.3</v>
      </c>
      <c r="AU283" s="257"/>
    </row>
    <row r="284" spans="1:47" s="213" customFormat="1" ht="33" customHeight="1" x14ac:dyDescent="0.35">
      <c r="A284" s="175">
        <f t="shared" si="50"/>
        <v>47</v>
      </c>
      <c r="B284" s="184" t="str">
        <f>_xlfn.IFNA(INDEX(Attendance!$A:$A,MATCH(A284,Attendance!$M:$M,0)),"")</f>
        <v/>
      </c>
      <c r="C284" s="185" t="str">
        <f>_xlfn.IFNA(INDEX(Masterlist!C:C,MATCH(B284,Masterlist!B:B,0)),"")</f>
        <v/>
      </c>
      <c r="D284" s="87"/>
      <c r="E284" s="186" t="s">
        <v>173</v>
      </c>
      <c r="F284" s="83" t="str" cm="1">
        <f t="array" ref="F284">_xlfn.IFNA(IF(OR(VALUE(F$7&amp;$C$3)=PH),IF(F285="","PH",IF(INDEX(Attendance!$O:$O,MATCH($B284&amp;F$7,Attendance!$N:$N,0))&lt;"1200","PM","PN")),IF(F$6="Sun",IF(F285="","RD",IF(INDEX(Attendance!$O:$O,MATCH($B284&amp;F$7,Attendance!$N:$N,0))&lt;"1200","RM","RN")),IF(F285="",IF(F$7="","",IF(INDEX(Attendance!$I:$I,MATCH($B284&amp;F$7,Attendance!$N:$N,0))="ABS","AB","UL")),IF(INDEX(Attendance!$O:$O,MATCH($B284&amp;F$7,Attendance!$N:$N,0))&lt;"1200","M","N")))),"")</f>
        <v/>
      </c>
      <c r="G284" s="83" t="str" cm="1">
        <f t="array" ref="G284">_xlfn.IFNA(IF(OR(VALUE(G$7&amp;$C$3)=PH),IF(G285="","PH",IF(INDEX(Attendance!$O:$O,MATCH($B284&amp;G$7,Attendance!$N:$N,0))&lt;"1200","PM","PN")),IF(G$6="Sun",IF(G285="","RD",IF(INDEX(Attendance!$O:$O,MATCH($B284&amp;G$7,Attendance!$N:$N,0))&lt;"1200","RM","RN")),IF(G285="",IF(G$7="","",IF(INDEX(Attendance!$I:$I,MATCH($B284&amp;G$7,Attendance!$N:$N,0))="ABS","AB","UL")),IF(INDEX(Attendance!$O:$O,MATCH($B284&amp;G$7,Attendance!$N:$N,0))&lt;"1200","M","N")))),"")</f>
        <v/>
      </c>
      <c r="H284" s="83" t="str" cm="1">
        <f t="array" ref="H284">_xlfn.IFNA(IF(OR(VALUE(H$7&amp;$C$3)=PH),IF(H285="","PH",IF(INDEX(Attendance!$O:$O,MATCH($B284&amp;H$7,Attendance!$N:$N,0))&lt;"1200","PM","PN")),IF(H$6="Sun",IF(H285="","RD",IF(INDEX(Attendance!$O:$O,MATCH($B284&amp;H$7,Attendance!$N:$N,0))&lt;"1200","RM","RN")),IF(H285="",IF(H$7="","",IF(INDEX(Attendance!$I:$I,MATCH($B284&amp;H$7,Attendance!$N:$N,0))="ABS","AB","UL")),IF(INDEX(Attendance!$O:$O,MATCH($B284&amp;H$7,Attendance!$N:$N,0))&lt;"1200","M","N")))),"")</f>
        <v/>
      </c>
      <c r="I284" s="83" t="str" cm="1">
        <f t="array" ref="I284">_xlfn.IFNA(IF(OR(VALUE(I$7&amp;$C$3)=PH),IF(I285="","PH",IF(INDEX(Attendance!$O:$O,MATCH($B284&amp;I$7,Attendance!$N:$N,0))&lt;"1200","PM","PN")),IF(I$6="Sun",IF(I285="","RD",IF(INDEX(Attendance!$O:$O,MATCH($B284&amp;I$7,Attendance!$N:$N,0))&lt;"1200","RM","RN")),IF(I285="",IF(I$7="","",IF(INDEX(Attendance!$I:$I,MATCH($B284&amp;I$7,Attendance!$N:$N,0))="ABS","AB","UL")),IF(INDEX(Attendance!$O:$O,MATCH($B284&amp;I$7,Attendance!$N:$N,0))&lt;"1200","M","N")))),"")</f>
        <v/>
      </c>
      <c r="J284" s="83" t="str" cm="1">
        <f t="array" ref="J284">_xlfn.IFNA(IF(OR(VALUE(J$7&amp;$C$3)=PH),IF(J285="","PH",IF(INDEX(Attendance!$O:$O,MATCH($B284&amp;J$7,Attendance!$N:$N,0))&lt;"1200","PM","PN")),IF(J$6="Sun",IF(J285="","RD",IF(INDEX(Attendance!$O:$O,MATCH($B284&amp;J$7,Attendance!$N:$N,0))&lt;"1200","RM","RN")),IF(J285="",IF(J$7="","",IF(INDEX(Attendance!$I:$I,MATCH($B284&amp;J$7,Attendance!$N:$N,0))="ABS","AB","UL")),IF(INDEX(Attendance!$O:$O,MATCH($B284&amp;J$7,Attendance!$N:$N,0))&lt;"1200","M","N")))),"")</f>
        <v/>
      </c>
      <c r="K284" s="83" t="str" cm="1">
        <f t="array" ref="K284">_xlfn.IFNA(IF(OR(VALUE(K$7&amp;$C$3)=PH),IF(K285="","PH",IF(INDEX(Attendance!$O:$O,MATCH($B284&amp;K$7,Attendance!$N:$N,0))&lt;"1200","PM","PN")),IF(K$6="Sun",IF(K285="","RD",IF(INDEX(Attendance!$O:$O,MATCH($B284&amp;K$7,Attendance!$N:$N,0))&lt;"1200","RM","RN")),IF(K285="",IF(K$7="","",IF(INDEX(Attendance!$I:$I,MATCH($B284&amp;K$7,Attendance!$N:$N,0))="ABS","AB","UL")),IF(INDEX(Attendance!$O:$O,MATCH($B284&amp;K$7,Attendance!$N:$N,0))&lt;"1200","M","N")))),"")</f>
        <v/>
      </c>
      <c r="L284" s="83" t="str" cm="1">
        <f t="array" ref="L284">_xlfn.IFNA(IF(OR(VALUE(L$7&amp;$C$3)=PH),IF(L285="","PH",IF(INDEX(Attendance!$O:$O,MATCH($B284&amp;L$7,Attendance!$N:$N,0))&lt;"1200","PM","PN")),IF(L$6="Sun",IF(L285="","RD",IF(INDEX(Attendance!$O:$O,MATCH($B284&amp;L$7,Attendance!$N:$N,0))&lt;"1200","RM","RN")),IF(L285="",IF(L$7="","",IF(INDEX(Attendance!$I:$I,MATCH($B284&amp;L$7,Attendance!$N:$N,0))="ABS","AB","UL")),IF(INDEX(Attendance!$O:$O,MATCH($B284&amp;L$7,Attendance!$N:$N,0))&lt;"1200","M","N")))),"")</f>
        <v>RD</v>
      </c>
      <c r="M284" s="83" t="str" cm="1">
        <f t="array" ref="M284">_xlfn.IFNA(IF(OR(VALUE(M$7&amp;$C$3)=PH),IF(M285="","PH",IF(INDEX(Attendance!$O:$O,MATCH($B284&amp;M$7,Attendance!$N:$N,0))&lt;"1200","PM","PN")),IF(M$6="Sun",IF(M285="","RD",IF(INDEX(Attendance!$O:$O,MATCH($B284&amp;M$7,Attendance!$N:$N,0))&lt;"1200","RM","RN")),IF(M285="",IF(M$7="","",IF(INDEX(Attendance!$I:$I,MATCH($B284&amp;M$7,Attendance!$N:$N,0))="ABS","AB","UL")),IF(INDEX(Attendance!$O:$O,MATCH($B284&amp;M$7,Attendance!$N:$N,0))&lt;"1200","M","N")))),"")</f>
        <v/>
      </c>
      <c r="N284" s="83" t="str" cm="1">
        <f t="array" ref="N284">_xlfn.IFNA(IF(OR(VALUE(N$7&amp;$C$3)=PH),IF(N285="","PH",IF(INDEX(Attendance!$O:$O,MATCH($B284&amp;N$7,Attendance!$N:$N,0))&lt;"1200","PM","PN")),IF(N$6="Sun",IF(N285="","RD",IF(INDEX(Attendance!$O:$O,MATCH($B284&amp;N$7,Attendance!$N:$N,0))&lt;"1200","RM","RN")),IF(N285="",IF(N$7="","",IF(INDEX(Attendance!$I:$I,MATCH($B284&amp;N$7,Attendance!$N:$N,0))="ABS","AB","UL")),IF(INDEX(Attendance!$O:$O,MATCH($B284&amp;N$7,Attendance!$N:$N,0))&lt;"1200","M","N")))),"")</f>
        <v/>
      </c>
      <c r="O284" s="83" t="str" cm="1">
        <f t="array" ref="O284">_xlfn.IFNA(IF(OR(VALUE(O$7&amp;$C$3)=PH),IF(O285="","PH",IF(INDEX(Attendance!$O:$O,MATCH($B284&amp;O$7,Attendance!$N:$N,0))&lt;"1200","PM","PN")),IF(O$6="Sun",IF(O285="","RD",IF(INDEX(Attendance!$O:$O,MATCH($B284&amp;O$7,Attendance!$N:$N,0))&lt;"1200","RM","RN")),IF(O285="",IF(O$7="","",IF(INDEX(Attendance!$I:$I,MATCH($B284&amp;O$7,Attendance!$N:$N,0))="ABS","AB","UL")),IF(INDEX(Attendance!$O:$O,MATCH($B284&amp;O$7,Attendance!$N:$N,0))&lt;"1200","M","N")))),"")</f>
        <v/>
      </c>
      <c r="P284" s="83" t="str" cm="1">
        <f t="array" ref="P284">_xlfn.IFNA(IF(OR(VALUE(P$7&amp;$C$3)=PH),IF(P285="","PH",IF(INDEX(Attendance!$O:$O,MATCH($B284&amp;P$7,Attendance!$N:$N,0))&lt;"1200","PM","PN")),IF(P$6="Sun",IF(P285="","RD",IF(INDEX(Attendance!$O:$O,MATCH($B284&amp;P$7,Attendance!$N:$N,0))&lt;"1200","RM","RN")),IF(P285="",IF(P$7="","",IF(INDEX(Attendance!$I:$I,MATCH($B284&amp;P$7,Attendance!$N:$N,0))="ABS","AB","UL")),IF(INDEX(Attendance!$O:$O,MATCH($B284&amp;P$7,Attendance!$N:$N,0))&lt;"1200","M","N")))),"")</f>
        <v/>
      </c>
      <c r="Q284" s="83" t="str" cm="1">
        <f t="array" ref="Q284">_xlfn.IFNA(IF(OR(VALUE(Q$7&amp;$C$3)=PH),IF(Q285="","PH",IF(INDEX(Attendance!$O:$O,MATCH($B284&amp;Q$7,Attendance!$N:$N,0))&lt;"1200","PM","PN")),IF(Q$6="Sun",IF(Q285="","RD",IF(INDEX(Attendance!$O:$O,MATCH($B284&amp;Q$7,Attendance!$N:$N,0))&lt;"1200","RM","RN")),IF(Q285="",IF(Q$7="","",IF(INDEX(Attendance!$I:$I,MATCH($B284&amp;Q$7,Attendance!$N:$N,0))="ABS","AB","UL")),IF(INDEX(Attendance!$O:$O,MATCH($B284&amp;Q$7,Attendance!$N:$N,0))&lt;"1200","M","N")))),"")</f>
        <v>PH</v>
      </c>
      <c r="R284" s="83" t="str" cm="1">
        <f t="array" ref="R284">_xlfn.IFNA(IF(OR(VALUE(R$7&amp;$C$3)=PH),IF(R285="","PH",IF(INDEX(Attendance!$O:$O,MATCH($B284&amp;R$7,Attendance!$N:$N,0))&lt;"1200","PM","PN")),IF(R$6="Sun",IF(R285="","RD",IF(INDEX(Attendance!$O:$O,MATCH($B284&amp;R$7,Attendance!$N:$N,0))&lt;"1200","RM","RN")),IF(R285="",IF(R$7="","",IF(INDEX(Attendance!$I:$I,MATCH($B284&amp;R$7,Attendance!$N:$N,0))="ABS","AB","UL")),IF(INDEX(Attendance!$O:$O,MATCH($B284&amp;R$7,Attendance!$N:$N,0))&lt;"1200","M","N")))),"")</f>
        <v>PH</v>
      </c>
      <c r="S284" s="83" t="str" cm="1">
        <f t="array" ref="S284">_xlfn.IFNA(IF(OR(VALUE(S$7&amp;$C$3)=PH),IF(S285="","PH",IF(INDEX(Attendance!$O:$O,MATCH($B284&amp;S$7,Attendance!$N:$N,0))&lt;"1200","PM","PN")),IF(S$6="Sun",IF(S285="","RD",IF(INDEX(Attendance!$O:$O,MATCH($B284&amp;S$7,Attendance!$N:$N,0))&lt;"1200","RM","RN")),IF(S285="",IF(S$7="","",IF(INDEX(Attendance!$I:$I,MATCH($B284&amp;S$7,Attendance!$N:$N,0))="ABS","AB","UL")),IF(INDEX(Attendance!$O:$O,MATCH($B284&amp;S$7,Attendance!$N:$N,0))&lt;"1200","M","N")))),"")</f>
        <v>RD</v>
      </c>
      <c r="T284" s="83" t="str" cm="1">
        <f t="array" ref="T284">_xlfn.IFNA(IF(OR(VALUE(T$7&amp;$C$3)=PH),IF(T285="","PH",IF(INDEX(Attendance!$O:$O,MATCH($B284&amp;T$7,Attendance!$N:$N,0))&lt;"1200","PM","PN")),IF(T$6="Sun",IF(T285="","RD",IF(INDEX(Attendance!$O:$O,MATCH($B284&amp;T$7,Attendance!$N:$N,0))&lt;"1200","RM","RN")),IF(T285="",IF(T$7="","",IF(INDEX(Attendance!$I:$I,MATCH($B284&amp;T$7,Attendance!$N:$N,0))="ABS","AB","UL")),IF(INDEX(Attendance!$O:$O,MATCH($B284&amp;T$7,Attendance!$N:$N,0))&lt;"1200","M","N")))),"")</f>
        <v/>
      </c>
      <c r="U284" s="83" t="str" cm="1">
        <f t="array" ref="U284">_xlfn.IFNA(IF(OR(VALUE(U$7&amp;$C$3)=PH),IF(U285="","PH",IF(INDEX(Attendance!$O:$O,MATCH($B284&amp;U$7,Attendance!$N:$N,0))&lt;"1200","PM","PN")),IF(U$6="Sun",IF(U285="","RD",IF(INDEX(Attendance!$O:$O,MATCH($B284&amp;U$7,Attendance!$N:$N,0))&lt;"1200","RM","RN")),IF(U285="",IF(U$7="","",IF(INDEX(Attendance!$I:$I,MATCH($B284&amp;U$7,Attendance!$N:$N,0))="ABS","AB","UL")),IF(INDEX(Attendance!$O:$O,MATCH($B284&amp;U$7,Attendance!$N:$N,0))&lt;"1200","M","N")))),"")</f>
        <v/>
      </c>
      <c r="V284" s="83" t="str" cm="1">
        <f t="array" ref="V284">_xlfn.IFNA(IF(OR(VALUE(V$7&amp;$C$3)=PH),IF(V285="","PH",IF(INDEX(Attendance!$O:$O,MATCH($B284&amp;V$7,Attendance!$N:$N,0))&lt;"1200","PM","PN")),IF(V$6="Sun",IF(V285="","RD",IF(INDEX(Attendance!$O:$O,MATCH($B284&amp;V$7,Attendance!$N:$N,0))&lt;"1200","RM","RN")),IF(V285="",IF(V$7="","",IF(INDEX(Attendance!$I:$I,MATCH($B284&amp;V$7,Attendance!$N:$N,0))="ABS","AB","UL")),IF(INDEX(Attendance!$O:$O,MATCH($B284&amp;V$7,Attendance!$N:$N,0))&lt;"1200","M","N")))),"")</f>
        <v/>
      </c>
      <c r="W284" s="83" t="str" cm="1">
        <f t="array" ref="W284">_xlfn.IFNA(IF(OR(VALUE(W$7&amp;$C$3)=PH),IF(W285="","PH",IF(INDEX(Attendance!$O:$O,MATCH($B284&amp;W$7,Attendance!$N:$N,0))&lt;"1200","PM","PN")),IF(W$6="Sun",IF(W285="","RD",IF(INDEX(Attendance!$O:$O,MATCH($B284&amp;W$7,Attendance!$N:$N,0))&lt;"1200","RM","RN")),IF(W285="",IF(W$7="","",IF(INDEX(Attendance!$I:$I,MATCH($B284&amp;W$7,Attendance!$N:$N,0))="ABS","AB","UL")),IF(INDEX(Attendance!$O:$O,MATCH($B284&amp;W$7,Attendance!$N:$N,0))&lt;"1200","M","N")))),"")</f>
        <v/>
      </c>
      <c r="X284" s="83" t="str" cm="1">
        <f t="array" ref="X284">_xlfn.IFNA(IF(OR(VALUE(X$7&amp;$C$3)=PH),IF(X285="","PH",IF(INDEX(Attendance!$O:$O,MATCH($B284&amp;X$7,Attendance!$N:$N,0))&lt;"1200","PM","PN")),IF(X$6="Sun",IF(X285="","RD",IF(INDEX(Attendance!$O:$O,MATCH($B284&amp;X$7,Attendance!$N:$N,0))&lt;"1200","RM","RN")),IF(X285="",IF(X$7="","",IF(INDEX(Attendance!$I:$I,MATCH($B284&amp;X$7,Attendance!$N:$N,0))="ABS","AB","UL")),IF(INDEX(Attendance!$O:$O,MATCH($B284&amp;X$7,Attendance!$N:$N,0))&lt;"1200","M","N")))),"")</f>
        <v/>
      </c>
      <c r="Y284" s="83" t="str" cm="1">
        <f t="array" ref="Y284">_xlfn.IFNA(IF(OR(VALUE(Y$7&amp;$C$3)=PH),IF(Y285="","PH",IF(INDEX(Attendance!$O:$O,MATCH($B284&amp;Y$7,Attendance!$N:$N,0))&lt;"1200","PM","PN")),IF(Y$6="Sun",IF(Y285="","RD",IF(INDEX(Attendance!$O:$O,MATCH($B284&amp;Y$7,Attendance!$N:$N,0))&lt;"1200","RM","RN")),IF(Y285="",IF(Y$7="","",IF(INDEX(Attendance!$I:$I,MATCH($B284&amp;Y$7,Attendance!$N:$N,0))="ABS","AB","UL")),IF(INDEX(Attendance!$O:$O,MATCH($B284&amp;Y$7,Attendance!$N:$N,0))&lt;"1200","M","N")))),"")</f>
        <v/>
      </c>
      <c r="Z284" s="83" t="str" cm="1">
        <f t="array" ref="Z284">_xlfn.IFNA(IF(OR(VALUE(Z$7&amp;$C$3)=PH),IF(Z285="","PH",IF(INDEX(Attendance!$O:$O,MATCH($B284&amp;Z$7,Attendance!$N:$N,0))&lt;"1200","PM","PN")),IF(Z$6="Sun",IF(Z285="","RD",IF(INDEX(Attendance!$O:$O,MATCH($B284&amp;Z$7,Attendance!$N:$N,0))&lt;"1200","RM","RN")),IF(Z285="",IF(Z$7="","",IF(INDEX(Attendance!$I:$I,MATCH($B284&amp;Z$7,Attendance!$N:$N,0))="ABS","AB","UL")),IF(INDEX(Attendance!$O:$O,MATCH($B284&amp;Z$7,Attendance!$N:$N,0))&lt;"1200","M","N")))),"")</f>
        <v>RD</v>
      </c>
      <c r="AA284" s="83" t="str" cm="1">
        <f t="array" ref="AA284">_xlfn.IFNA(IF(OR(VALUE(AA$7&amp;$C$3)=PH),IF(AA285="","PH",IF(INDEX(Attendance!$O:$O,MATCH($B284&amp;AA$7,Attendance!$N:$N,0))&lt;"1200","PM","PN")),IF(AA$6="Sun",IF(AA285="","RD",IF(INDEX(Attendance!$O:$O,MATCH($B284&amp;AA$7,Attendance!$N:$N,0))&lt;"1200","RM","RN")),IF(AA285="",IF(AA$7="","",IF(INDEX(Attendance!$I:$I,MATCH($B284&amp;AA$7,Attendance!$N:$N,0))="ABS","AB","UL")),IF(INDEX(Attendance!$O:$O,MATCH($B284&amp;AA$7,Attendance!$N:$N,0))&lt;"1200","M","N")))),"")</f>
        <v/>
      </c>
      <c r="AB284" s="83" t="str" cm="1">
        <f t="array" ref="AB284">_xlfn.IFNA(IF(OR(VALUE(AB$7&amp;$C$3)=PH),IF(AB285="","PH",IF(INDEX(Attendance!$O:$O,MATCH($B284&amp;AB$7,Attendance!$N:$N,0))&lt;"1200","PM","PN")),IF(AB$6="Sun",IF(AB285="","RD",IF(INDEX(Attendance!$O:$O,MATCH($B284&amp;AB$7,Attendance!$N:$N,0))&lt;"1200","RM","RN")),IF(AB285="",IF(AB$7="","",IF(INDEX(Attendance!$I:$I,MATCH($B284&amp;AB$7,Attendance!$N:$N,0))="ABS","AB","UL")),IF(INDEX(Attendance!$O:$O,MATCH($B284&amp;AB$7,Attendance!$N:$N,0))&lt;"1200","M","N")))),"")</f>
        <v/>
      </c>
      <c r="AC284" s="83" t="str" cm="1">
        <f t="array" ref="AC284">_xlfn.IFNA(IF(OR(VALUE(AC$7&amp;$C$3)=PH),IF(AC285="","PH",IF(INDEX(Attendance!$O:$O,MATCH($B284&amp;AC$7,Attendance!$N:$N,0))&lt;"1200","PM","PN")),IF(AC$6="Sun",IF(AC285="","RD",IF(INDEX(Attendance!$O:$O,MATCH($B284&amp;AC$7,Attendance!$N:$N,0))&lt;"1200","RM","RN")),IF(AC285="",IF(AC$7="","",IF(INDEX(Attendance!$I:$I,MATCH($B284&amp;AC$7,Attendance!$N:$N,0))="ABS","AB","UL")),IF(INDEX(Attendance!$O:$O,MATCH($B284&amp;AC$7,Attendance!$N:$N,0))&lt;"1200","M","N")))),"")</f>
        <v/>
      </c>
      <c r="AD284" s="83" t="str" cm="1">
        <f t="array" ref="AD284">_xlfn.IFNA(IF(OR(VALUE(AD$7&amp;$C$3)=PH),IF(AD285="","PH",IF(INDEX(Attendance!$O:$O,MATCH($B284&amp;AD$7,Attendance!$N:$N,0))&lt;"1200","PM","PN")),IF(AD$6="Sun",IF(AD285="","RD",IF(INDEX(Attendance!$O:$O,MATCH($B284&amp;AD$7,Attendance!$N:$N,0))&lt;"1200","RM","RN")),IF(AD285="",IF(AD$7="","",IF(INDEX(Attendance!$I:$I,MATCH($B284&amp;AD$7,Attendance!$N:$N,0))="ABS","AB","UL")),IF(INDEX(Attendance!$O:$O,MATCH($B284&amp;AD$7,Attendance!$N:$N,0))&lt;"1200","M","N")))),"")</f>
        <v/>
      </c>
      <c r="AE284" s="83" t="str" cm="1">
        <f t="array" ref="AE284">_xlfn.IFNA(IF(OR(VALUE(AE$7&amp;$C$3)=PH),IF(AE285="","PH",IF(INDEX(Attendance!$O:$O,MATCH($B284&amp;AE$7,Attendance!$N:$N,0))&lt;"1200","PM","PN")),IF(AE$6="Sun",IF(AE285="","RD",IF(INDEX(Attendance!$O:$O,MATCH($B284&amp;AE$7,Attendance!$N:$N,0))&lt;"1200","RM","RN")),IF(AE285="",IF(AE$7="","",IF(INDEX(Attendance!$I:$I,MATCH($B284&amp;AE$7,Attendance!$N:$N,0))="ABS","AB","UL")),IF(INDEX(Attendance!$O:$O,MATCH($B284&amp;AE$7,Attendance!$N:$N,0))&lt;"1200","M","N")))),"")</f>
        <v/>
      </c>
      <c r="AF284" s="83" t="str" cm="1">
        <f t="array" ref="AF284">_xlfn.IFNA(IF(OR(VALUE(AF$7&amp;$C$3)=PH),IF(AF285="","PH",IF(INDEX(Attendance!$O:$O,MATCH($B284&amp;AF$7,Attendance!$N:$N,0))&lt;"1200","PM","PN")),IF(AF$6="Sun",IF(AF285="","RD",IF(INDEX(Attendance!$O:$O,MATCH($B284&amp;AF$7,Attendance!$N:$N,0))&lt;"1200","RM","RN")),IF(AF285="",IF(AF$7="","",IF(INDEX(Attendance!$I:$I,MATCH($B284&amp;AF$7,Attendance!$N:$N,0))="ABS","AB","UL")),IF(INDEX(Attendance!$O:$O,MATCH($B284&amp;AF$7,Attendance!$N:$N,0))&lt;"1200","M","N")))),"")</f>
        <v/>
      </c>
      <c r="AG284" s="83" t="str" cm="1">
        <f t="array" ref="AG284">_xlfn.IFNA(IF(OR(VALUE(AG$7&amp;$C$3)=PH),IF(AG285="","PH",IF(INDEX(Attendance!$O:$O,MATCH($B284&amp;AG$7,Attendance!$N:$N,0))&lt;"1200","PM","PN")),IF(AG$6="Sun",IF(AG285="","RD",IF(INDEX(Attendance!$O:$O,MATCH($B284&amp;AG$7,Attendance!$N:$N,0))&lt;"1200","RM","RN")),IF(AG285="",IF(AG$7="","",IF(INDEX(Attendance!$I:$I,MATCH($B284&amp;AG$7,Attendance!$N:$N,0))="ABS","AB","UL")),IF(INDEX(Attendance!$O:$O,MATCH($B284&amp;AG$7,Attendance!$N:$N,0))&lt;"1200","M","N")))),"")</f>
        <v>RD</v>
      </c>
      <c r="AH284" s="83" t="str" cm="1">
        <f t="array" ref="AH284">_xlfn.IFNA(IF(OR(VALUE(AH$7&amp;$C$3)=PH),IF(AH285="","PH",IF(INDEX(Attendance!$O:$O,MATCH($B284&amp;AH$7,Attendance!$N:$N,0))&lt;"1200","PM","PN")),IF(AH$6="Sun",IF(AH285="","RD",IF(INDEX(Attendance!$O:$O,MATCH($B284&amp;AH$7,Attendance!$N:$N,0))&lt;"1200","RM","RN")),IF(AH285="",IF(AH$7="","",IF(INDEX(Attendance!$I:$I,MATCH($B284&amp;AH$7,Attendance!$N:$N,0))="ABS","AB","UL")),IF(INDEX(Attendance!$O:$O,MATCH($B284&amp;AH$7,Attendance!$N:$N,0))&lt;"1200","M","N")))),"")</f>
        <v/>
      </c>
      <c r="AI284" s="83" t="str" cm="1">
        <f t="array" ref="AI284">_xlfn.IFNA(IF(OR(VALUE(AI$7&amp;$C$3)=PH),IF(AI285="","PH",IF(INDEX(Attendance!$O:$O,MATCH($B284&amp;AI$7,Attendance!$N:$N,0))&lt;"1200","PM","PN")),IF(AI$6="Sun",IF(AI285="","RD",IF(INDEX(Attendance!$O:$O,MATCH($B284&amp;AI$7,Attendance!$N:$N,0))&lt;"1200","RM","RN")),IF(AI285="",IF(AI$7="","",IF(INDEX(Attendance!$I:$I,MATCH($B284&amp;AI$7,Attendance!$N:$N,0))="ABS","AB","UL")),IF(INDEX(Attendance!$O:$O,MATCH($B284&amp;AI$7,Attendance!$N:$N,0))&lt;"1200","M","N")))),"")</f>
        <v/>
      </c>
      <c r="AJ284" s="83" t="str" cm="1">
        <f t="array" ref="AJ284">_xlfn.IFNA(IF(OR(VALUE(AJ$7&amp;$C$3)=PH),IF(AJ285="","PH",IF(INDEX(Attendance!$O:$O,MATCH($B284&amp;AJ$7,Attendance!$N:$N,0))&lt;"1200","PM","PN")),IF(AJ$6="Sun",IF(AJ285="","RD",IF(INDEX(Attendance!$O:$O,MATCH($B284&amp;AJ$7,Attendance!$N:$N,0))&lt;"1200","RM","RN")),IF(AJ285="",IF(AJ$7="","",IF(INDEX(Attendance!$I:$I,MATCH($B284&amp;AJ$7,Attendance!$N:$N,0))="ABS","AB","UL")),IF(INDEX(Attendance!$O:$O,MATCH($B284&amp;AJ$7,Attendance!$N:$N,0))&lt;"1200","M","N")))),"")</f>
        <v/>
      </c>
      <c r="AK284" s="258">
        <f>SUM(SUMIF(F284:AJ284,{"M","N","A"},F285:AJ285))</f>
        <v>0</v>
      </c>
      <c r="AL284" s="187">
        <f>SUM(SUMIF(F284:AJ284,{"M","N"},F286:AJ286),SUMIF(F284:AJ284,{"OM","ON"},F285:AJ285))</f>
        <v>0</v>
      </c>
      <c r="AM284" s="187">
        <f>SUM(SUMIF(F284:AJ284,{"PM","PN","RM","RN"},F285:AJ285))</f>
        <v>0</v>
      </c>
      <c r="AN284" s="187">
        <f>SUM(SUMIF(F284:AJ284,{"PM","PN"},F286:AJ286))</f>
        <v>0</v>
      </c>
      <c r="AO284" s="261">
        <f>SUM(F289:AJ289)</f>
        <v>0</v>
      </c>
      <c r="AP284" s="264">
        <f>SUM(F288:AJ288)</f>
        <v>0</v>
      </c>
      <c r="AQ284" s="188">
        <f>IF(D288="",0,SUM(COUNTIFS(F284:AJ284,{"M","N","A","OM","ON","OA","PM","PN","PA","RM","RN","RA"})))</f>
        <v>0</v>
      </c>
      <c r="AR284" s="74">
        <f>COUNTIF(F284:AJ284,"AL")</f>
        <v>0</v>
      </c>
      <c r="AS284" s="74">
        <f>COUNTIF(F284:AJ284,"MC")</f>
        <v>0</v>
      </c>
      <c r="AT284" s="74">
        <f>COUNTIF(F284:AJ284,"PH")+COUNTIF(F284:AJ284,"RPH")</f>
        <v>2</v>
      </c>
      <c r="AU284" s="255">
        <f t="shared" ref="AU284" si="57">_xlfn.IFNA(IF($B284="",0,AK284*$AK$5+SUM(AL289:AN289)+SUM(AO284:AP289)+SUM(AQ289:AT289)),"")</f>
        <v>0</v>
      </c>
    </row>
    <row r="285" spans="1:47" s="213" customFormat="1" ht="33" customHeight="1" x14ac:dyDescent="0.35">
      <c r="A285" s="189"/>
      <c r="B285" s="184"/>
      <c r="C285" s="190" t="str">
        <f>_xlfn.IFNA(INDEX(Masterlist!D:D,MATCH(B284,Masterlist!B:B,0)),"")</f>
        <v/>
      </c>
      <c r="D285" s="88"/>
      <c r="E285" s="191" t="s">
        <v>174</v>
      </c>
      <c r="F285" s="192" t="str">
        <f>IFERROR(IF(F$6="Sun",INDEX(Attendance!$R:$R,MATCH($B284&amp;F$7,Attendance!$N:$N,0)),IF(INDEX(Attendance!$R:$R,MATCH($B284&amp;F$7,Attendance!$N:$N,0))="","",IF(INDEX(Attendance!$R:$R,MATCH($B284&amp;F$7,Attendance!$N:$N,0))&gt;8,8,INDEX(Attendance!$R:$R,MATCH($B284&amp;F$7,Attendance!$N:$N,0))))),"")</f>
        <v/>
      </c>
      <c r="G285" s="192" t="str">
        <f>IFERROR(IF(G$6="Sun",INDEX(Attendance!$R:$R,MATCH($B284&amp;G$7,Attendance!$N:$N,0)),IF(INDEX(Attendance!$R:$R,MATCH($B284&amp;G$7,Attendance!$N:$N,0))="","",IF(INDEX(Attendance!$R:$R,MATCH($B284&amp;G$7,Attendance!$N:$N,0))&gt;8,8,INDEX(Attendance!$R:$R,MATCH($B284&amp;G$7,Attendance!$N:$N,0))))),"")</f>
        <v/>
      </c>
      <c r="H285" s="192" t="str">
        <f>IFERROR(IF(H$6="Sun",INDEX(Attendance!$R:$R,MATCH($B284&amp;H$7,Attendance!$N:$N,0)),IF(INDEX(Attendance!$R:$R,MATCH($B284&amp;H$7,Attendance!$N:$N,0))="","",IF(INDEX(Attendance!$R:$R,MATCH($B284&amp;H$7,Attendance!$N:$N,0))&gt;8,8,INDEX(Attendance!$R:$R,MATCH($B284&amp;H$7,Attendance!$N:$N,0))))),"")</f>
        <v/>
      </c>
      <c r="I285" s="192" t="str">
        <f>IFERROR(IF(I$6="Sun",INDEX(Attendance!$R:$R,MATCH($B284&amp;I$7,Attendance!$N:$N,0)),IF(INDEX(Attendance!$R:$R,MATCH($B284&amp;I$7,Attendance!$N:$N,0))="","",IF(INDEX(Attendance!$R:$R,MATCH($B284&amp;I$7,Attendance!$N:$N,0))&gt;8,8,INDEX(Attendance!$R:$R,MATCH($B284&amp;I$7,Attendance!$N:$N,0))))),"")</f>
        <v/>
      </c>
      <c r="J285" s="192" t="str">
        <f>IFERROR(IF(J$6="Sun",INDEX(Attendance!$R:$R,MATCH($B284&amp;J$7,Attendance!$N:$N,0)),IF(INDEX(Attendance!$R:$R,MATCH($B284&amp;J$7,Attendance!$N:$N,0))="","",IF(INDEX(Attendance!$R:$R,MATCH($B284&amp;J$7,Attendance!$N:$N,0))&gt;8,8,INDEX(Attendance!$R:$R,MATCH($B284&amp;J$7,Attendance!$N:$N,0))))),"")</f>
        <v/>
      </c>
      <c r="K285" s="192" t="str">
        <f>IFERROR(IF(K$6="Sun",INDEX(Attendance!$R:$R,MATCH($B284&amp;K$7,Attendance!$N:$N,0)),IF(INDEX(Attendance!$R:$R,MATCH($B284&amp;K$7,Attendance!$N:$N,0))="","",IF(INDEX(Attendance!$R:$R,MATCH($B284&amp;K$7,Attendance!$N:$N,0))&gt;8,8,INDEX(Attendance!$R:$R,MATCH($B284&amp;K$7,Attendance!$N:$N,0))))),"")</f>
        <v/>
      </c>
      <c r="L285" s="192" t="str">
        <f>IFERROR(IF(L$6="Sun",INDEX(Attendance!$R:$R,MATCH($B284&amp;L$7,Attendance!$N:$N,0)),IF(INDEX(Attendance!$R:$R,MATCH($B284&amp;L$7,Attendance!$N:$N,0))="","",IF(INDEX(Attendance!$R:$R,MATCH($B284&amp;L$7,Attendance!$N:$N,0))&gt;8,8,INDEX(Attendance!$R:$R,MATCH($B284&amp;L$7,Attendance!$N:$N,0))))),"")</f>
        <v/>
      </c>
      <c r="M285" s="192" t="str">
        <f>IFERROR(IF(M$6="Sun",INDEX(Attendance!$R:$R,MATCH($B284&amp;M$7,Attendance!$N:$N,0)),IF(INDEX(Attendance!$R:$R,MATCH($B284&amp;M$7,Attendance!$N:$N,0))="","",IF(INDEX(Attendance!$R:$R,MATCH($B284&amp;M$7,Attendance!$N:$N,0))&gt;8,8,INDEX(Attendance!$R:$R,MATCH($B284&amp;M$7,Attendance!$N:$N,0))))),"")</f>
        <v/>
      </c>
      <c r="N285" s="192" t="str">
        <f>IFERROR(IF(N$6="Sun",INDEX(Attendance!$R:$R,MATCH($B284&amp;N$7,Attendance!$N:$N,0)),IF(INDEX(Attendance!$R:$R,MATCH($B284&amp;N$7,Attendance!$N:$N,0))="","",IF(INDEX(Attendance!$R:$R,MATCH($B284&amp;N$7,Attendance!$N:$N,0))&gt;8,8,INDEX(Attendance!$R:$R,MATCH($B284&amp;N$7,Attendance!$N:$N,0))))),"")</f>
        <v/>
      </c>
      <c r="O285" s="192" t="str">
        <f>IFERROR(IF(O$6="Sun",INDEX(Attendance!$R:$R,MATCH($B284&amp;O$7,Attendance!$N:$N,0)),IF(INDEX(Attendance!$R:$R,MATCH($B284&amp;O$7,Attendance!$N:$N,0))="","",IF(INDEX(Attendance!$R:$R,MATCH($B284&amp;O$7,Attendance!$N:$N,0))&gt;8,8,INDEX(Attendance!$R:$R,MATCH($B284&amp;O$7,Attendance!$N:$N,0))))),"")</f>
        <v/>
      </c>
      <c r="P285" s="192" t="str">
        <f>IFERROR(IF(P$6="Sun",INDEX(Attendance!$R:$R,MATCH($B284&amp;P$7,Attendance!$N:$N,0)),IF(INDEX(Attendance!$R:$R,MATCH($B284&amp;P$7,Attendance!$N:$N,0))="","",IF(INDEX(Attendance!$R:$R,MATCH($B284&amp;P$7,Attendance!$N:$N,0))&gt;8,8,INDEX(Attendance!$R:$R,MATCH($B284&amp;P$7,Attendance!$N:$N,0))))),"")</f>
        <v/>
      </c>
      <c r="Q285" s="192" t="str">
        <f>IFERROR(IF(Q$6="Sun",INDEX(Attendance!$R:$R,MATCH($B284&amp;Q$7,Attendance!$N:$N,0)),IF(INDEX(Attendance!$R:$R,MATCH($B284&amp;Q$7,Attendance!$N:$N,0))="","",IF(INDEX(Attendance!$R:$R,MATCH($B284&amp;Q$7,Attendance!$N:$N,0))&gt;8,8,INDEX(Attendance!$R:$R,MATCH($B284&amp;Q$7,Attendance!$N:$N,0))))),"")</f>
        <v/>
      </c>
      <c r="R285" s="192" t="str">
        <f>IFERROR(IF(R$6="Sun",INDEX(Attendance!$R:$R,MATCH($B284&amp;R$7,Attendance!$N:$N,0)),IF(INDEX(Attendance!$R:$R,MATCH($B284&amp;R$7,Attendance!$N:$N,0))="","",IF(INDEX(Attendance!$R:$R,MATCH($B284&amp;R$7,Attendance!$N:$N,0))&gt;8,8,INDEX(Attendance!$R:$R,MATCH($B284&amp;R$7,Attendance!$N:$N,0))))),"")</f>
        <v/>
      </c>
      <c r="S285" s="192" t="str">
        <f>IFERROR(IF(S$6="Sun",INDEX(Attendance!$R:$R,MATCH($B284&amp;S$7,Attendance!$N:$N,0)),IF(INDEX(Attendance!$R:$R,MATCH($B284&amp;S$7,Attendance!$N:$N,0))="","",IF(INDEX(Attendance!$R:$R,MATCH($B284&amp;S$7,Attendance!$N:$N,0))&gt;8,8,INDEX(Attendance!$R:$R,MATCH($B284&amp;S$7,Attendance!$N:$N,0))))),"")</f>
        <v/>
      </c>
      <c r="T285" s="192" t="str">
        <f>IFERROR(IF(T$6="Sun",INDEX(Attendance!$R:$R,MATCH($B284&amp;T$7,Attendance!$N:$N,0)),IF(INDEX(Attendance!$R:$R,MATCH($B284&amp;T$7,Attendance!$N:$N,0))="","",IF(INDEX(Attendance!$R:$R,MATCH($B284&amp;T$7,Attendance!$N:$N,0))&gt;8,8,INDEX(Attendance!$R:$R,MATCH($B284&amp;T$7,Attendance!$N:$N,0))))),"")</f>
        <v/>
      </c>
      <c r="U285" s="192" t="str">
        <f>IFERROR(IF(U$6="Sun",INDEX(Attendance!$R:$R,MATCH($B284&amp;U$7,Attendance!$N:$N,0)),IF(INDEX(Attendance!$R:$R,MATCH($B284&amp;U$7,Attendance!$N:$N,0))="","",IF(INDEX(Attendance!$R:$R,MATCH($B284&amp;U$7,Attendance!$N:$N,0))&gt;8,8,INDEX(Attendance!$R:$R,MATCH($B284&amp;U$7,Attendance!$N:$N,0))))),"")</f>
        <v/>
      </c>
      <c r="V285" s="192" t="str">
        <f>IFERROR(IF(V$6="Sun",INDEX(Attendance!$R:$R,MATCH($B284&amp;V$7,Attendance!$N:$N,0)),IF(INDEX(Attendance!$R:$R,MATCH($B284&amp;V$7,Attendance!$N:$N,0))="","",IF(INDEX(Attendance!$R:$R,MATCH($B284&amp;V$7,Attendance!$N:$N,0))&gt;8,8,INDEX(Attendance!$R:$R,MATCH($B284&amp;V$7,Attendance!$N:$N,0))))),"")</f>
        <v/>
      </c>
      <c r="W285" s="192" t="str">
        <f>IFERROR(IF(W$6="Sun",INDEX(Attendance!$R:$R,MATCH($B284&amp;W$7,Attendance!$N:$N,0)),IF(INDEX(Attendance!$R:$R,MATCH($B284&amp;W$7,Attendance!$N:$N,0))="","",IF(INDEX(Attendance!$R:$R,MATCH($B284&amp;W$7,Attendance!$N:$N,0))&gt;8,8,INDEX(Attendance!$R:$R,MATCH($B284&amp;W$7,Attendance!$N:$N,0))))),"")</f>
        <v/>
      </c>
      <c r="X285" s="192" t="str">
        <f>IFERROR(IF(X$6="Sun",INDEX(Attendance!$R:$R,MATCH($B284&amp;X$7,Attendance!$N:$N,0)),IF(INDEX(Attendance!$R:$R,MATCH($B284&amp;X$7,Attendance!$N:$N,0))="","",IF(INDEX(Attendance!$R:$R,MATCH($B284&amp;X$7,Attendance!$N:$N,0))&gt;8,8,INDEX(Attendance!$R:$R,MATCH($B284&amp;X$7,Attendance!$N:$N,0))))),"")</f>
        <v/>
      </c>
      <c r="Y285" s="192" t="str">
        <f>IFERROR(IF(Y$6="Sun",INDEX(Attendance!$R:$R,MATCH($B284&amp;Y$7,Attendance!$N:$N,0)),IF(INDEX(Attendance!$R:$R,MATCH($B284&amp;Y$7,Attendance!$N:$N,0))="","",IF(INDEX(Attendance!$R:$R,MATCH($B284&amp;Y$7,Attendance!$N:$N,0))&gt;8,8,INDEX(Attendance!$R:$R,MATCH($B284&amp;Y$7,Attendance!$N:$N,0))))),"")</f>
        <v/>
      </c>
      <c r="Z285" s="192" t="str">
        <f>IFERROR(IF(Z$6="Sun",INDEX(Attendance!$R:$R,MATCH($B284&amp;Z$7,Attendance!$N:$N,0)),IF(INDEX(Attendance!$R:$R,MATCH($B284&amp;Z$7,Attendance!$N:$N,0))="","",IF(INDEX(Attendance!$R:$R,MATCH($B284&amp;Z$7,Attendance!$N:$N,0))&gt;8,8,INDEX(Attendance!$R:$R,MATCH($B284&amp;Z$7,Attendance!$N:$N,0))))),"")</f>
        <v/>
      </c>
      <c r="AA285" s="192" t="str">
        <f>IFERROR(IF(AA$6="Sun",INDEX(Attendance!$R:$R,MATCH($B284&amp;AA$7,Attendance!$N:$N,0)),IF(INDEX(Attendance!$R:$R,MATCH($B284&amp;AA$7,Attendance!$N:$N,0))="","",IF(INDEX(Attendance!$R:$R,MATCH($B284&amp;AA$7,Attendance!$N:$N,0))&gt;8,8,INDEX(Attendance!$R:$R,MATCH($B284&amp;AA$7,Attendance!$N:$N,0))))),"")</f>
        <v/>
      </c>
      <c r="AB285" s="192" t="str">
        <f>IFERROR(IF(AB$6="Sun",INDEX(Attendance!$R:$R,MATCH($B284&amp;AB$7,Attendance!$N:$N,0)),IF(INDEX(Attendance!$R:$R,MATCH($B284&amp;AB$7,Attendance!$N:$N,0))="","",IF(INDEX(Attendance!$R:$R,MATCH($B284&amp;AB$7,Attendance!$N:$N,0))&gt;8,8,INDEX(Attendance!$R:$R,MATCH($B284&amp;AB$7,Attendance!$N:$N,0))))),"")</f>
        <v/>
      </c>
      <c r="AC285" s="192" t="str">
        <f>IFERROR(IF(AC$6="Sun",INDEX(Attendance!$R:$R,MATCH($B284&amp;AC$7,Attendance!$N:$N,0)),IF(INDEX(Attendance!$R:$R,MATCH($B284&amp;AC$7,Attendance!$N:$N,0))="","",IF(INDEX(Attendance!$R:$R,MATCH($B284&amp;AC$7,Attendance!$N:$N,0))&gt;8,8,INDEX(Attendance!$R:$R,MATCH($B284&amp;AC$7,Attendance!$N:$N,0))))),"")</f>
        <v/>
      </c>
      <c r="AD285" s="192" t="str">
        <f>IFERROR(IF(AD$6="Sun",INDEX(Attendance!$R:$R,MATCH($B284&amp;AD$7,Attendance!$N:$N,0)),IF(INDEX(Attendance!$R:$R,MATCH($B284&amp;AD$7,Attendance!$N:$N,0))="","",IF(INDEX(Attendance!$R:$R,MATCH($B284&amp;AD$7,Attendance!$N:$N,0))&gt;8,8,INDEX(Attendance!$R:$R,MATCH($B284&amp;AD$7,Attendance!$N:$N,0))))),"")</f>
        <v/>
      </c>
      <c r="AE285" s="192" t="str">
        <f>IFERROR(IF(AE$6="Sun",INDEX(Attendance!$R:$R,MATCH($B284&amp;AE$7,Attendance!$N:$N,0)),IF(INDEX(Attendance!$R:$R,MATCH($B284&amp;AE$7,Attendance!$N:$N,0))="","",IF(INDEX(Attendance!$R:$R,MATCH($B284&amp;AE$7,Attendance!$N:$N,0))&gt;8,8,INDEX(Attendance!$R:$R,MATCH($B284&amp;AE$7,Attendance!$N:$N,0))))),"")</f>
        <v/>
      </c>
      <c r="AF285" s="192" t="str">
        <f>IFERROR(IF(AF$6="Sun",INDEX(Attendance!$R:$R,MATCH($B284&amp;AF$7,Attendance!$N:$N,0)),IF(INDEX(Attendance!$R:$R,MATCH($B284&amp;AF$7,Attendance!$N:$N,0))="","",IF(INDEX(Attendance!$R:$R,MATCH($B284&amp;AF$7,Attendance!$N:$N,0))&gt;8,8,INDEX(Attendance!$R:$R,MATCH($B284&amp;AF$7,Attendance!$N:$N,0))))),"")</f>
        <v/>
      </c>
      <c r="AG285" s="192" t="str">
        <f>IFERROR(IF(AG$6="Sun",INDEX(Attendance!$R:$R,MATCH($B284&amp;AG$7,Attendance!$N:$N,0)),IF(INDEX(Attendance!$R:$R,MATCH($B284&amp;AG$7,Attendance!$N:$N,0))="","",IF(INDEX(Attendance!$R:$R,MATCH($B284&amp;AG$7,Attendance!$N:$N,0))&gt;8,8,INDEX(Attendance!$R:$R,MATCH($B284&amp;AG$7,Attendance!$N:$N,0))))),"")</f>
        <v/>
      </c>
      <c r="AH285" s="192" t="str">
        <f>IFERROR(IF(AH$6="Sun",INDEX(Attendance!$R:$R,MATCH($B284&amp;AH$7,Attendance!$N:$N,0)),IF(INDEX(Attendance!$R:$R,MATCH($B284&amp;AH$7,Attendance!$N:$N,0))="","",IF(INDEX(Attendance!$R:$R,MATCH($B284&amp;AH$7,Attendance!$N:$N,0))&gt;8,8,INDEX(Attendance!$R:$R,MATCH($B284&amp;AH$7,Attendance!$N:$N,0))))),"")</f>
        <v/>
      </c>
      <c r="AI285" s="192" t="str">
        <f>IFERROR(IF(AI$6="Sun",INDEX(Attendance!$R:$R,MATCH($B284&amp;AI$7,Attendance!$N:$N,0)),IF(INDEX(Attendance!$R:$R,MATCH($B284&amp;AI$7,Attendance!$N:$N,0))="","",IF(INDEX(Attendance!$R:$R,MATCH($B284&amp;AI$7,Attendance!$N:$N,0))&gt;8,8,INDEX(Attendance!$R:$R,MATCH($B284&amp;AI$7,Attendance!$N:$N,0))))),"")</f>
        <v/>
      </c>
      <c r="AJ285" s="192" t="str">
        <f>IFERROR(IF(AJ$6="Sun",INDEX(Attendance!$R:$R,MATCH($B284&amp;AJ$7,Attendance!$N:$N,0)),IF(INDEX(Attendance!$R:$R,MATCH($B284&amp;AJ$7,Attendance!$N:$N,0))="","",IF(INDEX(Attendance!$R:$R,MATCH($B284&amp;AJ$7,Attendance!$N:$N,0))&gt;8,8,INDEX(Attendance!$R:$R,MATCH($B284&amp;AJ$7,Attendance!$N:$N,0))))),"")</f>
        <v/>
      </c>
      <c r="AK285" s="259"/>
      <c r="AL285" s="193">
        <f>ROUND((IF($C289="",Basic,MID($C289,FIND("RM",$C289)+3,4))+$AP284+$AQ289)/WorkDays/WorkHours*AL$6,4)</f>
        <v>8.6538000000000004</v>
      </c>
      <c r="AM285" s="193">
        <f>ROUND((IF($C289="",Basic,MID($C289,FIND("RM",$C289)+3,4))+$AP284+$AQ289)/WorkDays/WorkHours*AM$6,4)</f>
        <v>11.538500000000001</v>
      </c>
      <c r="AN285" s="193">
        <f>ROUND((IF($C289="",Basic,MID($C289,FIND("RM",$C289)+3,4))+$AP284+$AQ289)/WorkDays/WorkHours*AN$6,4)</f>
        <v>17.307700000000001</v>
      </c>
      <c r="AO285" s="262"/>
      <c r="AP285" s="265"/>
      <c r="AQ285" s="86"/>
      <c r="AR285" s="194"/>
      <c r="AS285" s="194"/>
      <c r="AT285" s="194"/>
      <c r="AU285" s="256"/>
    </row>
    <row r="286" spans="1:47" s="213" customFormat="1" ht="33" customHeight="1" x14ac:dyDescent="0.35">
      <c r="A286" s="189"/>
      <c r="B286" s="184"/>
      <c r="C286" s="195" t="str">
        <f>_xlfn.IFNA(INDEX(Masterlist!E:E,MATCH(B284,Masterlist!B:B,0)),"")</f>
        <v/>
      </c>
      <c r="D286" s="1"/>
      <c r="E286" s="196" t="s">
        <v>175</v>
      </c>
      <c r="F286" s="197" t="str">
        <f>IFERROR(IF(F$6="Sun","",IF(INDEX(Attendance!$S:$S,MATCH($B284&amp;F$7,Attendance!$N:$N,0))=TRUE,"",IF(F285&lt;8,"",INDEX(Attendance!$G:$G,MATCH($B284&amp;F$7,Attendance!$N:$N,0))))),"")</f>
        <v/>
      </c>
      <c r="G286" s="197" t="str">
        <f>IFERROR(IF(G$6="Sun","",IF(INDEX(Attendance!$S:$S,MATCH($B284&amp;G$7,Attendance!$N:$N,0))=TRUE,"",IF(G285&lt;8,"",INDEX(Attendance!$G:$G,MATCH($B284&amp;G$7,Attendance!$N:$N,0))))),"")</f>
        <v/>
      </c>
      <c r="H286" s="197" t="str">
        <f>IFERROR(IF(H$6="Sun","",IF(INDEX(Attendance!$S:$S,MATCH($B284&amp;H$7,Attendance!$N:$N,0))=TRUE,"",IF(H285&lt;8,"",INDEX(Attendance!$G:$G,MATCH($B284&amp;H$7,Attendance!$N:$N,0))))),"")</f>
        <v/>
      </c>
      <c r="I286" s="197" t="str">
        <f>IFERROR(IF(I$6="Sun","",IF(INDEX(Attendance!$S:$S,MATCH($B284&amp;I$7,Attendance!$N:$N,0))=TRUE,"",IF(I285&lt;8,"",INDEX(Attendance!$G:$G,MATCH($B284&amp;I$7,Attendance!$N:$N,0))))),"")</f>
        <v/>
      </c>
      <c r="J286" s="197" t="str">
        <f>IFERROR(IF(J$6="Sun","",IF(INDEX(Attendance!$S:$S,MATCH($B284&amp;J$7,Attendance!$N:$N,0))=TRUE,"",IF(J285&lt;8,"",INDEX(Attendance!$G:$G,MATCH($B284&amp;J$7,Attendance!$N:$N,0))))),"")</f>
        <v/>
      </c>
      <c r="K286" s="197" t="str">
        <f>IFERROR(IF(K$6="Sun","",IF(INDEX(Attendance!$S:$S,MATCH($B284&amp;K$7,Attendance!$N:$N,0))=TRUE,"",IF(K285&lt;8,"",INDEX(Attendance!$G:$G,MATCH($B284&amp;K$7,Attendance!$N:$N,0))))),"")</f>
        <v/>
      </c>
      <c r="L286" s="197" t="str">
        <f>IFERROR(IF(L$6="Sun","",IF(INDEX(Attendance!$S:$S,MATCH($B284&amp;L$7,Attendance!$N:$N,0))=TRUE,"",IF(L285&lt;8,"",INDEX(Attendance!$G:$G,MATCH($B284&amp;L$7,Attendance!$N:$N,0))))),"")</f>
        <v/>
      </c>
      <c r="M286" s="197" t="str">
        <f>IFERROR(IF(M$6="Sun","",IF(INDEX(Attendance!$S:$S,MATCH($B284&amp;M$7,Attendance!$N:$N,0))=TRUE,"",IF(M285&lt;8,"",INDEX(Attendance!$G:$G,MATCH($B284&amp;M$7,Attendance!$N:$N,0))))),"")</f>
        <v/>
      </c>
      <c r="N286" s="197" t="str">
        <f>IFERROR(IF(N$6="Sun","",IF(INDEX(Attendance!$S:$S,MATCH($B284&amp;N$7,Attendance!$N:$N,0))=TRUE,"",IF(N285&lt;8,"",INDEX(Attendance!$G:$G,MATCH($B284&amp;N$7,Attendance!$N:$N,0))))),"")</f>
        <v/>
      </c>
      <c r="O286" s="197" t="str">
        <f>IFERROR(IF(O$6="Sun","",IF(INDEX(Attendance!$S:$S,MATCH($B284&amp;O$7,Attendance!$N:$N,0))=TRUE,"",IF(O285&lt;8,"",INDEX(Attendance!$G:$G,MATCH($B284&amp;O$7,Attendance!$N:$N,0))))),"")</f>
        <v/>
      </c>
      <c r="P286" s="197" t="str">
        <f>IFERROR(IF(P$6="Sun","",IF(INDEX(Attendance!$S:$S,MATCH($B284&amp;P$7,Attendance!$N:$N,0))=TRUE,"",IF(P285&lt;8,"",INDEX(Attendance!$G:$G,MATCH($B284&amp;P$7,Attendance!$N:$N,0))))),"")</f>
        <v/>
      </c>
      <c r="Q286" s="197" t="str">
        <f>IFERROR(IF(Q$6="Sun","",IF(INDEX(Attendance!$S:$S,MATCH($B284&amp;Q$7,Attendance!$N:$N,0))=TRUE,"",IF(Q285&lt;8,"",INDEX(Attendance!$G:$G,MATCH($B284&amp;Q$7,Attendance!$N:$N,0))))),"")</f>
        <v/>
      </c>
      <c r="R286" s="197" t="str">
        <f>IFERROR(IF(R$6="Sun","",IF(INDEX(Attendance!$S:$S,MATCH($B284&amp;R$7,Attendance!$N:$N,0))=TRUE,"",IF(R285&lt;8,"",INDEX(Attendance!$G:$G,MATCH($B284&amp;R$7,Attendance!$N:$N,0))))),"")</f>
        <v/>
      </c>
      <c r="S286" s="197" t="str">
        <f>IFERROR(IF(S$6="Sun","",IF(INDEX(Attendance!$S:$S,MATCH($B284&amp;S$7,Attendance!$N:$N,0))=TRUE,"",IF(S285&lt;8,"",INDEX(Attendance!$G:$G,MATCH($B284&amp;S$7,Attendance!$N:$N,0))))),"")</f>
        <v/>
      </c>
      <c r="T286" s="197" t="str">
        <f>IFERROR(IF(T$6="Sun","",IF(INDEX(Attendance!$S:$S,MATCH($B284&amp;T$7,Attendance!$N:$N,0))=TRUE,"",IF(T285&lt;8,"",INDEX(Attendance!$G:$G,MATCH($B284&amp;T$7,Attendance!$N:$N,0))))),"")</f>
        <v/>
      </c>
      <c r="U286" s="197" t="str">
        <f>IFERROR(IF(U$6="Sun","",IF(INDEX(Attendance!$S:$S,MATCH($B284&amp;U$7,Attendance!$N:$N,0))=TRUE,"",IF(U285&lt;8,"",INDEX(Attendance!$G:$G,MATCH($B284&amp;U$7,Attendance!$N:$N,0))))),"")</f>
        <v/>
      </c>
      <c r="V286" s="197" t="str">
        <f>IFERROR(IF(V$6="Sun","",IF(INDEX(Attendance!$S:$S,MATCH($B284&amp;V$7,Attendance!$N:$N,0))=TRUE,"",IF(V285&lt;8,"",INDEX(Attendance!$G:$G,MATCH($B284&amp;V$7,Attendance!$N:$N,0))))),"")</f>
        <v/>
      </c>
      <c r="W286" s="197" t="str">
        <f>IFERROR(IF(W$6="Sun","",IF(INDEX(Attendance!$S:$S,MATCH($B284&amp;W$7,Attendance!$N:$N,0))=TRUE,"",IF(W285&lt;8,"",INDEX(Attendance!$G:$G,MATCH($B284&amp;W$7,Attendance!$N:$N,0))))),"")</f>
        <v/>
      </c>
      <c r="X286" s="197" t="str">
        <f>IFERROR(IF(X$6="Sun","",IF(INDEX(Attendance!$S:$S,MATCH($B284&amp;X$7,Attendance!$N:$N,0))=TRUE,"",IF(X285&lt;8,"",INDEX(Attendance!$G:$G,MATCH($B284&amp;X$7,Attendance!$N:$N,0))))),"")</f>
        <v/>
      </c>
      <c r="Y286" s="197" t="str">
        <f>IFERROR(IF(Y$6="Sun","",IF(INDEX(Attendance!$S:$S,MATCH($B284&amp;Y$7,Attendance!$N:$N,0))=TRUE,"",IF(Y285&lt;8,"",INDEX(Attendance!$G:$G,MATCH($B284&amp;Y$7,Attendance!$N:$N,0))))),"")</f>
        <v/>
      </c>
      <c r="Z286" s="197" t="str">
        <f>IFERROR(IF(Z$6="Sun","",IF(INDEX(Attendance!$S:$S,MATCH($B284&amp;Z$7,Attendance!$N:$N,0))=TRUE,"",IF(Z285&lt;8,"",INDEX(Attendance!$G:$G,MATCH($B284&amp;Z$7,Attendance!$N:$N,0))))),"")</f>
        <v/>
      </c>
      <c r="AA286" s="197" t="str">
        <f>IFERROR(IF(AA$6="Sun","",IF(INDEX(Attendance!$S:$S,MATCH($B284&amp;AA$7,Attendance!$N:$N,0))=TRUE,"",IF(AA285&lt;8,"",INDEX(Attendance!$G:$G,MATCH($B284&amp;AA$7,Attendance!$N:$N,0))))),"")</f>
        <v/>
      </c>
      <c r="AB286" s="197" t="str">
        <f>IFERROR(IF(AB$6="Sun","",IF(INDEX(Attendance!$S:$S,MATCH($B284&amp;AB$7,Attendance!$N:$N,0))=TRUE,"",IF(AB285&lt;8,"",INDEX(Attendance!$G:$G,MATCH($B284&amp;AB$7,Attendance!$N:$N,0))))),"")</f>
        <v/>
      </c>
      <c r="AC286" s="197" t="str">
        <f>IFERROR(IF(AC$6="Sun","",IF(INDEX(Attendance!$S:$S,MATCH($B284&amp;AC$7,Attendance!$N:$N,0))=TRUE,"",IF(AC285&lt;8,"",INDEX(Attendance!$G:$G,MATCH($B284&amp;AC$7,Attendance!$N:$N,0))))),"")</f>
        <v/>
      </c>
      <c r="AD286" s="197" t="str">
        <f>IFERROR(IF(AD$6="Sun","",IF(INDEX(Attendance!$S:$S,MATCH($B284&amp;AD$7,Attendance!$N:$N,0))=TRUE,"",IF(AD285&lt;8,"",INDEX(Attendance!$G:$G,MATCH($B284&amp;AD$7,Attendance!$N:$N,0))))),"")</f>
        <v/>
      </c>
      <c r="AE286" s="197" t="str">
        <f>IFERROR(IF(AE$6="Sun","",IF(INDEX(Attendance!$S:$S,MATCH($B284&amp;AE$7,Attendance!$N:$N,0))=TRUE,"",IF(AE285&lt;8,"",INDEX(Attendance!$G:$G,MATCH($B284&amp;AE$7,Attendance!$N:$N,0))))),"")</f>
        <v/>
      </c>
      <c r="AF286" s="197" t="str">
        <f>IFERROR(IF(AF$6="Sun","",IF(INDEX(Attendance!$S:$S,MATCH($B284&amp;AF$7,Attendance!$N:$N,0))=TRUE,"",IF(AF285&lt;8,"",INDEX(Attendance!$G:$G,MATCH($B284&amp;AF$7,Attendance!$N:$N,0))))),"")</f>
        <v/>
      </c>
      <c r="AG286" s="197" t="str">
        <f>IFERROR(IF(AG$6="Sun","",IF(INDEX(Attendance!$S:$S,MATCH($B284&amp;AG$7,Attendance!$N:$N,0))=TRUE,"",IF(AG285&lt;8,"",INDEX(Attendance!$G:$G,MATCH($B284&amp;AG$7,Attendance!$N:$N,0))))),"")</f>
        <v/>
      </c>
      <c r="AH286" s="197" t="str">
        <f>IFERROR(IF(AH$6="Sun","",IF(INDEX(Attendance!$S:$S,MATCH($B284&amp;AH$7,Attendance!$N:$N,0))=TRUE,"",IF(AH285&lt;8,"",INDEX(Attendance!$G:$G,MATCH($B284&amp;AH$7,Attendance!$N:$N,0))))),"")</f>
        <v/>
      </c>
      <c r="AI286" s="197" t="str">
        <f>IFERROR(IF(AI$6="Sun","",IF(INDEX(Attendance!$S:$S,MATCH($B284&amp;AI$7,Attendance!$N:$N,0))=TRUE,"",IF(AI285&lt;8,"",INDEX(Attendance!$G:$G,MATCH($B284&amp;AI$7,Attendance!$N:$N,0))))),"")</f>
        <v/>
      </c>
      <c r="AJ286" s="197" t="str">
        <f>IFERROR(IF(AJ$6="Sun","",IF(INDEX(Attendance!$S:$S,MATCH($B284&amp;AJ$7,Attendance!$N:$N,0))=TRUE,"",IF(AJ285&lt;8,"",INDEX(Attendance!$G:$G,MATCH($B284&amp;AJ$7,Attendance!$N:$N,0))))),"")</f>
        <v/>
      </c>
      <c r="AK286" s="259"/>
      <c r="AL286" s="198"/>
      <c r="AM286" s="198"/>
      <c r="AN286" s="198"/>
      <c r="AO286" s="262"/>
      <c r="AP286" s="265"/>
      <c r="AQ286" s="86"/>
      <c r="AR286" s="194"/>
      <c r="AS286" s="194"/>
      <c r="AT286" s="194"/>
      <c r="AU286" s="256"/>
    </row>
    <row r="287" spans="1:47" s="213" customFormat="1" ht="33" customHeight="1" x14ac:dyDescent="0.35">
      <c r="A287" s="189"/>
      <c r="B287" s="184"/>
      <c r="C287" s="195" t="str">
        <f>_xlfn.IFNA(INDEX(Masterlist!F:F,MATCH(B284,Masterlist!B:B,0)),"")</f>
        <v/>
      </c>
      <c r="D287" s="88"/>
      <c r="E287" s="196"/>
      <c r="F287" s="199"/>
      <c r="G287" s="200"/>
      <c r="H287" s="192"/>
      <c r="I287" s="192"/>
      <c r="J287" s="192"/>
      <c r="K287" s="192"/>
      <c r="L287" s="192"/>
      <c r="M287" s="192"/>
      <c r="N287" s="192"/>
      <c r="O287" s="192"/>
      <c r="P287" s="192"/>
      <c r="Q287" s="201"/>
      <c r="R287" s="201"/>
      <c r="S287" s="192"/>
      <c r="T287" s="192"/>
      <c r="U287" s="192"/>
      <c r="V287" s="192"/>
      <c r="W287" s="192"/>
      <c r="X287" s="192"/>
      <c r="Y287" s="192"/>
      <c r="Z287" s="192"/>
      <c r="AA287" s="192"/>
      <c r="AB287" s="192"/>
      <c r="AC287" s="192"/>
      <c r="AD287" s="192"/>
      <c r="AE287" s="192"/>
      <c r="AF287" s="192"/>
      <c r="AG287" s="192"/>
      <c r="AH287" s="192"/>
      <c r="AI287" s="192"/>
      <c r="AJ287" s="192"/>
      <c r="AK287" s="259"/>
      <c r="AL287" s="198"/>
      <c r="AM287" s="198"/>
      <c r="AN287" s="198"/>
      <c r="AO287" s="262"/>
      <c r="AP287" s="265"/>
      <c r="AQ287" s="86"/>
      <c r="AR287" s="194"/>
      <c r="AS287" s="194"/>
      <c r="AT287" s="194"/>
      <c r="AU287" s="256"/>
    </row>
    <row r="288" spans="1:47" s="213" customFormat="1" ht="33" customHeight="1" x14ac:dyDescent="0.35">
      <c r="A288" s="189"/>
      <c r="B288" s="184"/>
      <c r="C288" s="202" t="str">
        <f>_xlfn.IFNA(INDEX(Masterlist!I:I,MATCH(B284,Masterlist!B:B,0)),"")</f>
        <v/>
      </c>
      <c r="D288" s="226" t="str">
        <f>_xlfn.IFNA(IF(INDEX(Attendance!H:H,MATCH(B284,Attendance!$A:$A,0))="VMI","SCOPE ALLW",""),"")</f>
        <v/>
      </c>
      <c r="E288" s="196" t="s">
        <v>13</v>
      </c>
      <c r="F288" s="203" t="str">
        <f>IFERROR(IF(AND(RIGHT(F284,1)="N",VALUE(F285)&gt;=8),Database!$I$3,""),"")</f>
        <v/>
      </c>
      <c r="G288" s="192" t="str">
        <f>IFERROR(IF(AND(RIGHT(G284,1)="N",VALUE(G285)&gt;=8),Database!$I$3,""),"")</f>
        <v/>
      </c>
      <c r="H288" s="199" t="str">
        <f>IFERROR(IF(AND(RIGHT(H284,1)="N",VALUE(H285)&gt;=8),Database!$I$3,""),"")</f>
        <v/>
      </c>
      <c r="I288" s="192" t="str">
        <f>IFERROR(IF(AND(RIGHT(I284,1)="N",VALUE(I285)&gt;=8),Database!$I$3,""),"")</f>
        <v/>
      </c>
      <c r="J288" s="192" t="str">
        <f>IFERROR(IF(AND(RIGHT(J284,1)="N",VALUE(J285)&gt;=8),Database!$I$3,""),"")</f>
        <v/>
      </c>
      <c r="K288" s="192" t="str">
        <f>IFERROR(IF(AND(RIGHT(K284,1)="N",VALUE(K285)&gt;=8),Database!$I$3,""),"")</f>
        <v/>
      </c>
      <c r="L288" s="192" t="str">
        <f>IFERROR(IF(AND(RIGHT(L284,1)="N",VALUE(L285)&gt;=8),Database!$I$3,""),"")</f>
        <v/>
      </c>
      <c r="M288" s="192" t="str">
        <f>IFERROR(IF(AND(RIGHT(M284,1)="N",VALUE(M285)&gt;=8),Database!$I$3,""),"")</f>
        <v/>
      </c>
      <c r="N288" s="192" t="str">
        <f>IFERROR(IF(AND(RIGHT(N284,1)="N",VALUE(N285)&gt;=8),Database!$I$3,""),"")</f>
        <v/>
      </c>
      <c r="O288" s="192" t="str">
        <f>IFERROR(IF(AND(RIGHT(O284,1)="N",VALUE(O285)&gt;=8),Database!$I$3,""),"")</f>
        <v/>
      </c>
      <c r="P288" s="192" t="str">
        <f>IFERROR(IF(AND(RIGHT(P284,1)="N",VALUE(P285)&gt;=8),Database!$I$3,""),"")</f>
        <v/>
      </c>
      <c r="Q288" s="192" t="str">
        <f>IFERROR(IF(AND(RIGHT(Q284,1)="N",VALUE(Q285)&gt;=8),Database!$I$3,""),"")</f>
        <v/>
      </c>
      <c r="R288" s="192" t="str">
        <f>IFERROR(IF(AND(RIGHT(R284,1)="N",VALUE(R285)&gt;=8),Database!$I$3,""),"")</f>
        <v/>
      </c>
      <c r="S288" s="192" t="str">
        <f>IFERROR(IF(AND(RIGHT(S284,1)="N",VALUE(S285)&gt;=8),Database!$I$3,""),"")</f>
        <v/>
      </c>
      <c r="T288" s="192" t="str">
        <f>IFERROR(IF(AND(RIGHT(T284,1)="N",VALUE(T285)&gt;=8),Database!$I$3,""),"")</f>
        <v/>
      </c>
      <c r="U288" s="192" t="str">
        <f>IFERROR(IF(AND(RIGHT(U284,1)="N",VALUE(U285)&gt;=8),Database!$I$3,""),"")</f>
        <v/>
      </c>
      <c r="V288" s="192" t="str">
        <f>IFERROR(IF(AND(RIGHT(V284,1)="N",VALUE(V285)&gt;=8),Database!$I$3,""),"")</f>
        <v/>
      </c>
      <c r="W288" s="192" t="str">
        <f>IFERROR(IF(AND(RIGHT(W284,1)="N",VALUE(W285)&gt;=8),Database!$I$3,""),"")</f>
        <v/>
      </c>
      <c r="X288" s="192" t="str">
        <f>IFERROR(IF(AND(RIGHT(X284,1)="N",VALUE(X285)&gt;=8),Database!$I$3,""),"")</f>
        <v/>
      </c>
      <c r="Y288" s="192" t="str">
        <f>IFERROR(IF(AND(RIGHT(Y284,1)="N",VALUE(Y285)&gt;=8),Database!$I$3,""),"")</f>
        <v/>
      </c>
      <c r="Z288" s="192" t="str">
        <f>IFERROR(IF(AND(RIGHT(Z284,1)="N",VALUE(Z285)&gt;=8),Database!$I$3,""),"")</f>
        <v/>
      </c>
      <c r="AA288" s="192" t="str">
        <f>IFERROR(IF(AND(RIGHT(AA284,1)="N",VALUE(AA285)&gt;=8),Database!$I$3,""),"")</f>
        <v/>
      </c>
      <c r="AB288" s="192" t="str">
        <f>IFERROR(IF(AND(RIGHT(AB284,1)="N",VALUE(AB285)&gt;=8),Database!$I$3,""),"")</f>
        <v/>
      </c>
      <c r="AC288" s="192" t="str">
        <f>IFERROR(IF(AND(RIGHT(AC284,1)="N",VALUE(AC285)&gt;=8),Database!$I$3,""),"")</f>
        <v/>
      </c>
      <c r="AD288" s="192" t="str">
        <f>IFERROR(IF(AND(RIGHT(AD284,1)="N",VALUE(AD285)&gt;=8),Database!$I$3,""),"")</f>
        <v/>
      </c>
      <c r="AE288" s="192" t="str">
        <f>IFERROR(IF(AND(RIGHT(AE284,1)="N",VALUE(AE285)&gt;=8),Database!$I$3,""),"")</f>
        <v/>
      </c>
      <c r="AF288" s="192" t="str">
        <f>IFERROR(IF(AND(RIGHT(AF284,1)="N",VALUE(AF285)&gt;=8),Database!$I$3,""),"")</f>
        <v/>
      </c>
      <c r="AG288" s="192" t="str">
        <f>IFERROR(IF(AND(RIGHT(AG284,1)="N",VALUE(AG285)&gt;=8),Database!$I$3,""),"")</f>
        <v/>
      </c>
      <c r="AH288" s="192" t="str">
        <f>IFERROR(IF(AND(RIGHT(AH284,1)="N",VALUE(AH285)&gt;=8),Database!$I$3,""),"")</f>
        <v/>
      </c>
      <c r="AI288" s="192" t="str">
        <f>IFERROR(IF(AND(RIGHT(AI284,1)="N",VALUE(AI285)&gt;=8),Database!$I$3,""),"")</f>
        <v/>
      </c>
      <c r="AJ288" s="192" t="str">
        <f>IFERROR(IF(AND(RIGHT(AJ284,1)="N",VALUE(AJ285)&gt;=8),Database!$I$3,""),"")</f>
        <v/>
      </c>
      <c r="AK288" s="259"/>
      <c r="AL288" s="204"/>
      <c r="AM288" s="198"/>
      <c r="AN288" s="198"/>
      <c r="AO288" s="262"/>
      <c r="AP288" s="265"/>
      <c r="AQ288" s="86"/>
      <c r="AR288" s="194"/>
      <c r="AS288" s="194"/>
      <c r="AT288" s="194"/>
      <c r="AU288" s="256"/>
    </row>
    <row r="289" spans="1:47" s="213" customFormat="1" ht="33" customHeight="1" thickBot="1" x14ac:dyDescent="0.4">
      <c r="A289" s="189"/>
      <c r="B289" s="205"/>
      <c r="C289" s="222"/>
      <c r="D289" s="28"/>
      <c r="E289" s="206" t="s">
        <v>176</v>
      </c>
      <c r="F289" s="207" t="str">
        <f>IFERROR(IF(INDEX(Attendance!$T:$T,MATCH($B284&amp;F$7,Attendance!$N:$N,0))=TRUE,"L",IF(SUM(F285:F286)&gt;=10,5,"")),"")</f>
        <v/>
      </c>
      <c r="G289" s="207" t="str">
        <f>IFERROR(IF(INDEX(Attendance!$T:$T,MATCH($B284&amp;G$7,Attendance!$N:$N,0))=TRUE,"L",IF(SUM(G285:G286)&gt;=10,5,"")),"")</f>
        <v/>
      </c>
      <c r="H289" s="208" t="str">
        <f>IFERROR(IF(INDEX(Attendance!$T:$T,MATCH($B284&amp;H$7,Attendance!$N:$N,0))=TRUE,"L",IF(SUM(H285:H286)&gt;=10,5,"")),"")</f>
        <v/>
      </c>
      <c r="I289" s="208" t="str">
        <f>IFERROR(IF(INDEX(Attendance!$T:$T,MATCH($B284&amp;I$7,Attendance!$N:$N,0))=TRUE,"L",IF(SUM(I285:I286)&gt;=10,5,"")),"")</f>
        <v/>
      </c>
      <c r="J289" s="208" t="str">
        <f>IFERROR(IF(INDEX(Attendance!$T:$T,MATCH($B284&amp;J$7,Attendance!$N:$N,0))=TRUE,"L",IF(SUM(J285:J286)&gt;=10,5,"")),"")</f>
        <v/>
      </c>
      <c r="K289" s="208" t="str">
        <f>IFERROR(IF(INDEX(Attendance!$T:$T,MATCH($B284&amp;K$7,Attendance!$N:$N,0))=TRUE,"L",IF(SUM(K285:K286)&gt;=10,5,"")),"")</f>
        <v/>
      </c>
      <c r="L289" s="208" t="str">
        <f>IFERROR(IF(INDEX(Attendance!$T:$T,MATCH($B284&amp;L$7,Attendance!$N:$N,0))=TRUE,"L",IF(SUM(L285:L286)&gt;=10,5,"")),"")</f>
        <v/>
      </c>
      <c r="M289" s="208" t="str">
        <f>IFERROR(IF(INDEX(Attendance!$T:$T,MATCH($B284&amp;M$7,Attendance!$N:$N,0))=TRUE,"L",IF(SUM(M285:M286)&gt;=10,5,"")),"")</f>
        <v/>
      </c>
      <c r="N289" s="208" t="str">
        <f>IFERROR(IF(INDEX(Attendance!$T:$T,MATCH($B284&amp;N$7,Attendance!$N:$N,0))=TRUE,"L",IF(SUM(N285:N286)&gt;=10,5,"")),"")</f>
        <v/>
      </c>
      <c r="O289" s="208" t="str">
        <f>IFERROR(IF(INDEX(Attendance!$T:$T,MATCH($B284&amp;O$7,Attendance!$N:$N,0))=TRUE,"L",IF(SUM(O285:O286)&gt;=10,5,"")),"")</f>
        <v/>
      </c>
      <c r="P289" s="208" t="str">
        <f>IFERROR(IF(INDEX(Attendance!$T:$T,MATCH($B284&amp;P$7,Attendance!$N:$N,0))=TRUE,"L",IF(SUM(P285:P286)&gt;=10,5,"")),"")</f>
        <v/>
      </c>
      <c r="Q289" s="208" t="str">
        <f>IFERROR(IF(INDEX(Attendance!$T:$T,MATCH($B284&amp;Q$7,Attendance!$N:$N,0))=TRUE,"L",IF(SUM(Q285:Q286)&gt;=10,5,"")),"")</f>
        <v/>
      </c>
      <c r="R289" s="208" t="str">
        <f>IFERROR(IF(INDEX(Attendance!$T:$T,MATCH($B284&amp;R$7,Attendance!$N:$N,0))=TRUE,"L",IF(SUM(R285:R286)&gt;=10,5,"")),"")</f>
        <v/>
      </c>
      <c r="S289" s="208" t="str">
        <f>IFERROR(IF(INDEX(Attendance!$T:$T,MATCH($B284&amp;S$7,Attendance!$N:$N,0))=TRUE,"L",IF(SUM(S285:S286)&gt;=10,5,"")),"")</f>
        <v/>
      </c>
      <c r="T289" s="208" t="str">
        <f>IFERROR(IF(INDEX(Attendance!$T:$T,MATCH($B284&amp;T$7,Attendance!$N:$N,0))=TRUE,"L",IF(SUM(T285:T286)&gt;=10,5,"")),"")</f>
        <v/>
      </c>
      <c r="U289" s="208" t="str">
        <f>IFERROR(IF(INDEX(Attendance!$T:$T,MATCH($B284&amp;U$7,Attendance!$N:$N,0))=TRUE,"L",IF(SUM(U285:U286)&gt;=10,5,"")),"")</f>
        <v/>
      </c>
      <c r="V289" s="208" t="str">
        <f>IFERROR(IF(INDEX(Attendance!$T:$T,MATCH($B284&amp;V$7,Attendance!$N:$N,0))=TRUE,"L",IF(SUM(V285:V286)&gt;=10,5,"")),"")</f>
        <v/>
      </c>
      <c r="W289" s="208" t="str">
        <f>IFERROR(IF(INDEX(Attendance!$T:$T,MATCH($B284&amp;W$7,Attendance!$N:$N,0))=TRUE,"L",IF(SUM(W285:W286)&gt;=10,5,"")),"")</f>
        <v/>
      </c>
      <c r="X289" s="208" t="str">
        <f>IFERROR(IF(INDEX(Attendance!$T:$T,MATCH($B284&amp;X$7,Attendance!$N:$N,0))=TRUE,"L",IF(SUM(X285:X286)&gt;=10,5,"")),"")</f>
        <v/>
      </c>
      <c r="Y289" s="208" t="str">
        <f>IFERROR(IF(INDEX(Attendance!$T:$T,MATCH($B284&amp;Y$7,Attendance!$N:$N,0))=TRUE,"L",IF(SUM(Y285:Y286)&gt;=10,5,"")),"")</f>
        <v/>
      </c>
      <c r="Z289" s="208" t="str">
        <f>IFERROR(IF(INDEX(Attendance!$T:$T,MATCH($B284&amp;Z$7,Attendance!$N:$N,0))=TRUE,"L",IF(SUM(Z285:Z286)&gt;=10,5,"")),"")</f>
        <v/>
      </c>
      <c r="AA289" s="208" t="str">
        <f>IFERROR(IF(INDEX(Attendance!$T:$T,MATCH($B284&amp;AA$7,Attendance!$N:$N,0))=TRUE,"L",IF(SUM(AA285:AA286)&gt;=10,5,"")),"")</f>
        <v/>
      </c>
      <c r="AB289" s="208" t="str">
        <f>IFERROR(IF(INDEX(Attendance!$T:$T,MATCH($B284&amp;AB$7,Attendance!$N:$N,0))=TRUE,"L",IF(SUM(AB285:AB286)&gt;=10,5,"")),"")</f>
        <v/>
      </c>
      <c r="AC289" s="208" t="str">
        <f>IFERROR(IF(INDEX(Attendance!$T:$T,MATCH($B284&amp;AC$7,Attendance!$N:$N,0))=TRUE,"L",IF(SUM(AC285:AC286)&gt;=10,5,"")),"")</f>
        <v/>
      </c>
      <c r="AD289" s="208" t="str">
        <f>IFERROR(IF(INDEX(Attendance!$T:$T,MATCH($B284&amp;AD$7,Attendance!$N:$N,0))=TRUE,"L",IF(SUM(AD285:AD286)&gt;=10,5,"")),"")</f>
        <v/>
      </c>
      <c r="AE289" s="208" t="str">
        <f>IFERROR(IF(INDEX(Attendance!$T:$T,MATCH($B284&amp;AE$7,Attendance!$N:$N,0))=TRUE,"L",IF(SUM(AE285:AE286)&gt;=10,5,"")),"")</f>
        <v/>
      </c>
      <c r="AF289" s="208" t="str">
        <f>IFERROR(IF(INDEX(Attendance!$T:$T,MATCH($B284&amp;AF$7,Attendance!$N:$N,0))=TRUE,"L",IF(SUM(AF285:AF286)&gt;=10,5,"")),"")</f>
        <v/>
      </c>
      <c r="AG289" s="208" t="str">
        <f>IFERROR(IF(INDEX(Attendance!$T:$T,MATCH($B284&amp;AG$7,Attendance!$N:$N,0))=TRUE,"L",IF(SUM(AG285:AG286)&gt;=10,5,"")),"")</f>
        <v/>
      </c>
      <c r="AH289" s="208" t="str">
        <f>IFERROR(IF(INDEX(Attendance!$T:$T,MATCH($B284&amp;AH$7,Attendance!$N:$N,0))=TRUE,"L",IF(SUM(AH285:AH286)&gt;=10,5,"")),"")</f>
        <v/>
      </c>
      <c r="AI289" s="208" t="str">
        <f>IFERROR(IF(INDEX(Attendance!$T:$T,MATCH($B284&amp;AI$7,Attendance!$N:$N,0))=TRUE,"L",IF(SUM(AI285:AI286)&gt;=10,5,"")),"")</f>
        <v/>
      </c>
      <c r="AJ289" s="208" t="str">
        <f>IFERROR(IF(INDEX(Attendance!$T:$T,MATCH($B284&amp;AJ$7,Attendance!$N:$N,0))=TRUE,"L",IF(SUM(AJ285:AJ286)&gt;=10,5,"")),"")</f>
        <v/>
      </c>
      <c r="AK289" s="260"/>
      <c r="AL289" s="209">
        <f>ROUND(AL284*AL285,2)</f>
        <v>0</v>
      </c>
      <c r="AM289" s="209">
        <f>ROUND(AM284*AM285,2)</f>
        <v>0</v>
      </c>
      <c r="AN289" s="209">
        <f>ROUND(AN284*AN285,2)</f>
        <v>0</v>
      </c>
      <c r="AO289" s="263"/>
      <c r="AP289" s="266"/>
      <c r="AQ289" s="210">
        <f>AQ284*$AQ$5</f>
        <v>0</v>
      </c>
      <c r="AR289" s="211">
        <f>AR284*ROUND(IF($C289="",1200,MID($C289,FIND("RM",$C289)+3,4))/26,2)</f>
        <v>0</v>
      </c>
      <c r="AS289" s="211">
        <f t="shared" ref="AS289:AT289" si="58">AS284*ROUND(IF($C289="",1200,MID($C289,FIND("RM",$C289)+3,4))/26,2)</f>
        <v>0</v>
      </c>
      <c r="AT289" s="211">
        <f t="shared" si="58"/>
        <v>92.3</v>
      </c>
      <c r="AU289" s="257"/>
    </row>
    <row r="290" spans="1:47" s="212" customFormat="1" ht="33" customHeight="1" x14ac:dyDescent="0.25">
      <c r="A290" s="175">
        <f t="shared" si="50"/>
        <v>48</v>
      </c>
      <c r="B290" s="184" t="str">
        <f>_xlfn.IFNA(INDEX(Attendance!$A:$A,MATCH(A290,Attendance!$M:$M,0)),"")</f>
        <v/>
      </c>
      <c r="C290" s="185" t="str">
        <f>_xlfn.IFNA(INDEX(Masterlist!C:C,MATCH(B290,Masterlist!B:B,0)),"")</f>
        <v/>
      </c>
      <c r="D290" s="87"/>
      <c r="E290" s="186" t="s">
        <v>173</v>
      </c>
      <c r="F290" s="83" t="str" cm="1">
        <f t="array" ref="F290">_xlfn.IFNA(IF(OR(VALUE(F$7&amp;$C$3)=PH),IF(F291="","PH",IF(INDEX(Attendance!$O:$O,MATCH($B290&amp;F$7,Attendance!$N:$N,0))&lt;"1200","PM","PN")),IF(F$6="Sun",IF(F291="","RD",IF(INDEX(Attendance!$O:$O,MATCH($B290&amp;F$7,Attendance!$N:$N,0))&lt;"1200","RM","RN")),IF(F291="",IF(F$7="","",IF(INDEX(Attendance!$I:$I,MATCH($B290&amp;F$7,Attendance!$N:$N,0))="ABS","AB","UL")),IF(INDEX(Attendance!$O:$O,MATCH($B290&amp;F$7,Attendance!$N:$N,0))&lt;"1200","M","N")))),"")</f>
        <v/>
      </c>
      <c r="G290" s="83" t="str" cm="1">
        <f t="array" ref="G290">_xlfn.IFNA(IF(OR(VALUE(G$7&amp;$C$3)=PH),IF(G291="","PH",IF(INDEX(Attendance!$O:$O,MATCH($B290&amp;G$7,Attendance!$N:$N,0))&lt;"1200","PM","PN")),IF(G$6="Sun",IF(G291="","RD",IF(INDEX(Attendance!$O:$O,MATCH($B290&amp;G$7,Attendance!$N:$N,0))&lt;"1200","RM","RN")),IF(G291="",IF(G$7="","",IF(INDEX(Attendance!$I:$I,MATCH($B290&amp;G$7,Attendance!$N:$N,0))="ABS","AB","UL")),IF(INDEX(Attendance!$O:$O,MATCH($B290&amp;G$7,Attendance!$N:$N,0))&lt;"1200","M","N")))),"")</f>
        <v/>
      </c>
      <c r="H290" s="83" t="str" cm="1">
        <f t="array" ref="H290">_xlfn.IFNA(IF(OR(VALUE(H$7&amp;$C$3)=PH),IF(H291="","PH",IF(INDEX(Attendance!$O:$O,MATCH($B290&amp;H$7,Attendance!$N:$N,0))&lt;"1200","PM","PN")),IF(H$6="Sun",IF(H291="","RD",IF(INDEX(Attendance!$O:$O,MATCH($B290&amp;H$7,Attendance!$N:$N,0))&lt;"1200","RM","RN")),IF(H291="",IF(H$7="","",IF(INDEX(Attendance!$I:$I,MATCH($B290&amp;H$7,Attendance!$N:$N,0))="ABS","AB","UL")),IF(INDEX(Attendance!$O:$O,MATCH($B290&amp;H$7,Attendance!$N:$N,0))&lt;"1200","M","N")))),"")</f>
        <v/>
      </c>
      <c r="I290" s="83" t="str" cm="1">
        <f t="array" ref="I290">_xlfn.IFNA(IF(OR(VALUE(I$7&amp;$C$3)=PH),IF(I291="","PH",IF(INDEX(Attendance!$O:$O,MATCH($B290&amp;I$7,Attendance!$N:$N,0))&lt;"1200","PM","PN")),IF(I$6="Sun",IF(I291="","RD",IF(INDEX(Attendance!$O:$O,MATCH($B290&amp;I$7,Attendance!$N:$N,0))&lt;"1200","RM","RN")),IF(I291="",IF(I$7="","",IF(INDEX(Attendance!$I:$I,MATCH($B290&amp;I$7,Attendance!$N:$N,0))="ABS","AB","UL")),IF(INDEX(Attendance!$O:$O,MATCH($B290&amp;I$7,Attendance!$N:$N,0))&lt;"1200","M","N")))),"")</f>
        <v/>
      </c>
      <c r="J290" s="83" t="str" cm="1">
        <f t="array" ref="J290">_xlfn.IFNA(IF(OR(VALUE(J$7&amp;$C$3)=PH),IF(J291="","PH",IF(INDEX(Attendance!$O:$O,MATCH($B290&amp;J$7,Attendance!$N:$N,0))&lt;"1200","PM","PN")),IF(J$6="Sun",IF(J291="","RD",IF(INDEX(Attendance!$O:$O,MATCH($B290&amp;J$7,Attendance!$N:$N,0))&lt;"1200","RM","RN")),IF(J291="",IF(J$7="","",IF(INDEX(Attendance!$I:$I,MATCH($B290&amp;J$7,Attendance!$N:$N,0))="ABS","AB","UL")),IF(INDEX(Attendance!$O:$O,MATCH($B290&amp;J$7,Attendance!$N:$N,0))&lt;"1200","M","N")))),"")</f>
        <v/>
      </c>
      <c r="K290" s="83" t="str" cm="1">
        <f t="array" ref="K290">_xlfn.IFNA(IF(OR(VALUE(K$7&amp;$C$3)=PH),IF(K291="","PH",IF(INDEX(Attendance!$O:$O,MATCH($B290&amp;K$7,Attendance!$N:$N,0))&lt;"1200","PM","PN")),IF(K$6="Sun",IF(K291="","RD",IF(INDEX(Attendance!$O:$O,MATCH($B290&amp;K$7,Attendance!$N:$N,0))&lt;"1200","RM","RN")),IF(K291="",IF(K$7="","",IF(INDEX(Attendance!$I:$I,MATCH($B290&amp;K$7,Attendance!$N:$N,0))="ABS","AB","UL")),IF(INDEX(Attendance!$O:$O,MATCH($B290&amp;K$7,Attendance!$N:$N,0))&lt;"1200","M","N")))),"")</f>
        <v/>
      </c>
      <c r="L290" s="83" t="str" cm="1">
        <f t="array" ref="L290">_xlfn.IFNA(IF(OR(VALUE(L$7&amp;$C$3)=PH),IF(L291="","PH",IF(INDEX(Attendance!$O:$O,MATCH($B290&amp;L$7,Attendance!$N:$N,0))&lt;"1200","PM","PN")),IF(L$6="Sun",IF(L291="","RD",IF(INDEX(Attendance!$O:$O,MATCH($B290&amp;L$7,Attendance!$N:$N,0))&lt;"1200","RM","RN")),IF(L291="",IF(L$7="","",IF(INDEX(Attendance!$I:$I,MATCH($B290&amp;L$7,Attendance!$N:$N,0))="ABS","AB","UL")),IF(INDEX(Attendance!$O:$O,MATCH($B290&amp;L$7,Attendance!$N:$N,0))&lt;"1200","M","N")))),"")</f>
        <v>RD</v>
      </c>
      <c r="M290" s="83" t="str" cm="1">
        <f t="array" ref="M290">_xlfn.IFNA(IF(OR(VALUE(M$7&amp;$C$3)=PH),IF(M291="","PH",IF(INDEX(Attendance!$O:$O,MATCH($B290&amp;M$7,Attendance!$N:$N,0))&lt;"1200","PM","PN")),IF(M$6="Sun",IF(M291="","RD",IF(INDEX(Attendance!$O:$O,MATCH($B290&amp;M$7,Attendance!$N:$N,0))&lt;"1200","RM","RN")),IF(M291="",IF(M$7="","",IF(INDEX(Attendance!$I:$I,MATCH($B290&amp;M$7,Attendance!$N:$N,0))="ABS","AB","UL")),IF(INDEX(Attendance!$O:$O,MATCH($B290&amp;M$7,Attendance!$N:$N,0))&lt;"1200","M","N")))),"")</f>
        <v/>
      </c>
      <c r="N290" s="83" t="str" cm="1">
        <f t="array" ref="N290">_xlfn.IFNA(IF(OR(VALUE(N$7&amp;$C$3)=PH),IF(N291="","PH",IF(INDEX(Attendance!$O:$O,MATCH($B290&amp;N$7,Attendance!$N:$N,0))&lt;"1200","PM","PN")),IF(N$6="Sun",IF(N291="","RD",IF(INDEX(Attendance!$O:$O,MATCH($B290&amp;N$7,Attendance!$N:$N,0))&lt;"1200","RM","RN")),IF(N291="",IF(N$7="","",IF(INDEX(Attendance!$I:$I,MATCH($B290&amp;N$7,Attendance!$N:$N,0))="ABS","AB","UL")),IF(INDEX(Attendance!$O:$O,MATCH($B290&amp;N$7,Attendance!$N:$N,0))&lt;"1200","M","N")))),"")</f>
        <v/>
      </c>
      <c r="O290" s="83" t="str" cm="1">
        <f t="array" ref="O290">_xlfn.IFNA(IF(OR(VALUE(O$7&amp;$C$3)=PH),IF(O291="","PH",IF(INDEX(Attendance!$O:$O,MATCH($B290&amp;O$7,Attendance!$N:$N,0))&lt;"1200","PM","PN")),IF(O$6="Sun",IF(O291="","RD",IF(INDEX(Attendance!$O:$O,MATCH($B290&amp;O$7,Attendance!$N:$N,0))&lt;"1200","RM","RN")),IF(O291="",IF(O$7="","",IF(INDEX(Attendance!$I:$I,MATCH($B290&amp;O$7,Attendance!$N:$N,0))="ABS","AB","UL")),IF(INDEX(Attendance!$O:$O,MATCH($B290&amp;O$7,Attendance!$N:$N,0))&lt;"1200","M","N")))),"")</f>
        <v/>
      </c>
      <c r="P290" s="83" t="str" cm="1">
        <f t="array" ref="P290">_xlfn.IFNA(IF(OR(VALUE(P$7&amp;$C$3)=PH),IF(P291="","PH",IF(INDEX(Attendance!$O:$O,MATCH($B290&amp;P$7,Attendance!$N:$N,0))&lt;"1200","PM","PN")),IF(P$6="Sun",IF(P291="","RD",IF(INDEX(Attendance!$O:$O,MATCH($B290&amp;P$7,Attendance!$N:$N,0))&lt;"1200","RM","RN")),IF(P291="",IF(P$7="","",IF(INDEX(Attendance!$I:$I,MATCH($B290&amp;P$7,Attendance!$N:$N,0))="ABS","AB","UL")),IF(INDEX(Attendance!$O:$O,MATCH($B290&amp;P$7,Attendance!$N:$N,0))&lt;"1200","M","N")))),"")</f>
        <v/>
      </c>
      <c r="Q290" s="83" t="str" cm="1">
        <f t="array" ref="Q290">_xlfn.IFNA(IF(OR(VALUE(Q$7&amp;$C$3)=PH),IF(Q291="","PH",IF(INDEX(Attendance!$O:$O,MATCH($B290&amp;Q$7,Attendance!$N:$N,0))&lt;"1200","PM","PN")),IF(Q$6="Sun",IF(Q291="","RD",IF(INDEX(Attendance!$O:$O,MATCH($B290&amp;Q$7,Attendance!$N:$N,0))&lt;"1200","RM","RN")),IF(Q291="",IF(Q$7="","",IF(INDEX(Attendance!$I:$I,MATCH($B290&amp;Q$7,Attendance!$N:$N,0))="ABS","AB","UL")),IF(INDEX(Attendance!$O:$O,MATCH($B290&amp;Q$7,Attendance!$N:$N,0))&lt;"1200","M","N")))),"")</f>
        <v>PH</v>
      </c>
      <c r="R290" s="83" t="str" cm="1">
        <f t="array" ref="R290">_xlfn.IFNA(IF(OR(VALUE(R$7&amp;$C$3)=PH),IF(R291="","PH",IF(INDEX(Attendance!$O:$O,MATCH($B290&amp;R$7,Attendance!$N:$N,0))&lt;"1200","PM","PN")),IF(R$6="Sun",IF(R291="","RD",IF(INDEX(Attendance!$O:$O,MATCH($B290&amp;R$7,Attendance!$N:$N,0))&lt;"1200","RM","RN")),IF(R291="",IF(R$7="","",IF(INDEX(Attendance!$I:$I,MATCH($B290&amp;R$7,Attendance!$N:$N,0))="ABS","AB","UL")),IF(INDEX(Attendance!$O:$O,MATCH($B290&amp;R$7,Attendance!$N:$N,0))&lt;"1200","M","N")))),"")</f>
        <v>PH</v>
      </c>
      <c r="S290" s="83" t="str" cm="1">
        <f t="array" ref="S290">_xlfn.IFNA(IF(OR(VALUE(S$7&amp;$C$3)=PH),IF(S291="","PH",IF(INDEX(Attendance!$O:$O,MATCH($B290&amp;S$7,Attendance!$N:$N,0))&lt;"1200","PM","PN")),IF(S$6="Sun",IF(S291="","RD",IF(INDEX(Attendance!$O:$O,MATCH($B290&amp;S$7,Attendance!$N:$N,0))&lt;"1200","RM","RN")),IF(S291="",IF(S$7="","",IF(INDEX(Attendance!$I:$I,MATCH($B290&amp;S$7,Attendance!$N:$N,0))="ABS","AB","UL")),IF(INDEX(Attendance!$O:$O,MATCH($B290&amp;S$7,Attendance!$N:$N,0))&lt;"1200","M","N")))),"")</f>
        <v>RD</v>
      </c>
      <c r="T290" s="83" t="str" cm="1">
        <f t="array" ref="T290">_xlfn.IFNA(IF(OR(VALUE(T$7&amp;$C$3)=PH),IF(T291="","PH",IF(INDEX(Attendance!$O:$O,MATCH($B290&amp;T$7,Attendance!$N:$N,0))&lt;"1200","PM","PN")),IF(T$6="Sun",IF(T291="","RD",IF(INDEX(Attendance!$O:$O,MATCH($B290&amp;T$7,Attendance!$N:$N,0))&lt;"1200","RM","RN")),IF(T291="",IF(T$7="","",IF(INDEX(Attendance!$I:$I,MATCH($B290&amp;T$7,Attendance!$N:$N,0))="ABS","AB","UL")),IF(INDEX(Attendance!$O:$O,MATCH($B290&amp;T$7,Attendance!$N:$N,0))&lt;"1200","M","N")))),"")</f>
        <v/>
      </c>
      <c r="U290" s="83" t="str" cm="1">
        <f t="array" ref="U290">_xlfn.IFNA(IF(OR(VALUE(U$7&amp;$C$3)=PH),IF(U291="","PH",IF(INDEX(Attendance!$O:$O,MATCH($B290&amp;U$7,Attendance!$N:$N,0))&lt;"1200","PM","PN")),IF(U$6="Sun",IF(U291="","RD",IF(INDEX(Attendance!$O:$O,MATCH($B290&amp;U$7,Attendance!$N:$N,0))&lt;"1200","RM","RN")),IF(U291="",IF(U$7="","",IF(INDEX(Attendance!$I:$I,MATCH($B290&amp;U$7,Attendance!$N:$N,0))="ABS","AB","UL")),IF(INDEX(Attendance!$O:$O,MATCH($B290&amp;U$7,Attendance!$N:$N,0))&lt;"1200","M","N")))),"")</f>
        <v/>
      </c>
      <c r="V290" s="83" t="str" cm="1">
        <f t="array" ref="V290">_xlfn.IFNA(IF(OR(VALUE(V$7&amp;$C$3)=PH),IF(V291="","PH",IF(INDEX(Attendance!$O:$O,MATCH($B290&amp;V$7,Attendance!$N:$N,0))&lt;"1200","PM","PN")),IF(V$6="Sun",IF(V291="","RD",IF(INDEX(Attendance!$O:$O,MATCH($B290&amp;V$7,Attendance!$N:$N,0))&lt;"1200","RM","RN")),IF(V291="",IF(V$7="","",IF(INDEX(Attendance!$I:$I,MATCH($B290&amp;V$7,Attendance!$N:$N,0))="ABS","AB","UL")),IF(INDEX(Attendance!$O:$O,MATCH($B290&amp;V$7,Attendance!$N:$N,0))&lt;"1200","M","N")))),"")</f>
        <v/>
      </c>
      <c r="W290" s="83" t="str" cm="1">
        <f t="array" ref="W290">_xlfn.IFNA(IF(OR(VALUE(W$7&amp;$C$3)=PH),IF(W291="","PH",IF(INDEX(Attendance!$O:$O,MATCH($B290&amp;W$7,Attendance!$N:$N,0))&lt;"1200","PM","PN")),IF(W$6="Sun",IF(W291="","RD",IF(INDEX(Attendance!$O:$O,MATCH($B290&amp;W$7,Attendance!$N:$N,0))&lt;"1200","RM","RN")),IF(W291="",IF(W$7="","",IF(INDEX(Attendance!$I:$I,MATCH($B290&amp;W$7,Attendance!$N:$N,0))="ABS","AB","UL")),IF(INDEX(Attendance!$O:$O,MATCH($B290&amp;W$7,Attendance!$N:$N,0))&lt;"1200","M","N")))),"")</f>
        <v/>
      </c>
      <c r="X290" s="83" t="str" cm="1">
        <f t="array" ref="X290">_xlfn.IFNA(IF(OR(VALUE(X$7&amp;$C$3)=PH),IF(X291="","PH",IF(INDEX(Attendance!$O:$O,MATCH($B290&amp;X$7,Attendance!$N:$N,0))&lt;"1200","PM","PN")),IF(X$6="Sun",IF(X291="","RD",IF(INDEX(Attendance!$O:$O,MATCH($B290&amp;X$7,Attendance!$N:$N,0))&lt;"1200","RM","RN")),IF(X291="",IF(X$7="","",IF(INDEX(Attendance!$I:$I,MATCH($B290&amp;X$7,Attendance!$N:$N,0))="ABS","AB","UL")),IF(INDEX(Attendance!$O:$O,MATCH($B290&amp;X$7,Attendance!$N:$N,0))&lt;"1200","M","N")))),"")</f>
        <v/>
      </c>
      <c r="Y290" s="83" t="str" cm="1">
        <f t="array" ref="Y290">_xlfn.IFNA(IF(OR(VALUE(Y$7&amp;$C$3)=PH),IF(Y291="","PH",IF(INDEX(Attendance!$O:$O,MATCH($B290&amp;Y$7,Attendance!$N:$N,0))&lt;"1200","PM","PN")),IF(Y$6="Sun",IF(Y291="","RD",IF(INDEX(Attendance!$O:$O,MATCH($B290&amp;Y$7,Attendance!$N:$N,0))&lt;"1200","RM","RN")),IF(Y291="",IF(Y$7="","",IF(INDEX(Attendance!$I:$I,MATCH($B290&amp;Y$7,Attendance!$N:$N,0))="ABS","AB","UL")),IF(INDEX(Attendance!$O:$O,MATCH($B290&amp;Y$7,Attendance!$N:$N,0))&lt;"1200","M","N")))),"")</f>
        <v/>
      </c>
      <c r="Z290" s="83" t="str" cm="1">
        <f t="array" ref="Z290">_xlfn.IFNA(IF(OR(VALUE(Z$7&amp;$C$3)=PH),IF(Z291="","PH",IF(INDEX(Attendance!$O:$O,MATCH($B290&amp;Z$7,Attendance!$N:$N,0))&lt;"1200","PM","PN")),IF(Z$6="Sun",IF(Z291="","RD",IF(INDEX(Attendance!$O:$O,MATCH($B290&amp;Z$7,Attendance!$N:$N,0))&lt;"1200","RM","RN")),IF(Z291="",IF(Z$7="","",IF(INDEX(Attendance!$I:$I,MATCH($B290&amp;Z$7,Attendance!$N:$N,0))="ABS","AB","UL")),IF(INDEX(Attendance!$O:$O,MATCH($B290&amp;Z$7,Attendance!$N:$N,0))&lt;"1200","M","N")))),"")</f>
        <v>RD</v>
      </c>
      <c r="AA290" s="83" t="str" cm="1">
        <f t="array" ref="AA290">_xlfn.IFNA(IF(OR(VALUE(AA$7&amp;$C$3)=PH),IF(AA291="","PH",IF(INDEX(Attendance!$O:$O,MATCH($B290&amp;AA$7,Attendance!$N:$N,0))&lt;"1200","PM","PN")),IF(AA$6="Sun",IF(AA291="","RD",IF(INDEX(Attendance!$O:$O,MATCH($B290&amp;AA$7,Attendance!$N:$N,0))&lt;"1200","RM","RN")),IF(AA291="",IF(AA$7="","",IF(INDEX(Attendance!$I:$I,MATCH($B290&amp;AA$7,Attendance!$N:$N,0))="ABS","AB","UL")),IF(INDEX(Attendance!$O:$O,MATCH($B290&amp;AA$7,Attendance!$N:$N,0))&lt;"1200","M","N")))),"")</f>
        <v/>
      </c>
      <c r="AB290" s="83" t="str" cm="1">
        <f t="array" ref="AB290">_xlfn.IFNA(IF(OR(VALUE(AB$7&amp;$C$3)=PH),IF(AB291="","PH",IF(INDEX(Attendance!$O:$O,MATCH($B290&amp;AB$7,Attendance!$N:$N,0))&lt;"1200","PM","PN")),IF(AB$6="Sun",IF(AB291="","RD",IF(INDEX(Attendance!$O:$O,MATCH($B290&amp;AB$7,Attendance!$N:$N,0))&lt;"1200","RM","RN")),IF(AB291="",IF(AB$7="","",IF(INDEX(Attendance!$I:$I,MATCH($B290&amp;AB$7,Attendance!$N:$N,0))="ABS","AB","UL")),IF(INDEX(Attendance!$O:$O,MATCH($B290&amp;AB$7,Attendance!$N:$N,0))&lt;"1200","M","N")))),"")</f>
        <v/>
      </c>
      <c r="AC290" s="83" t="str" cm="1">
        <f t="array" ref="AC290">_xlfn.IFNA(IF(OR(VALUE(AC$7&amp;$C$3)=PH),IF(AC291="","PH",IF(INDEX(Attendance!$O:$O,MATCH($B290&amp;AC$7,Attendance!$N:$N,0))&lt;"1200","PM","PN")),IF(AC$6="Sun",IF(AC291="","RD",IF(INDEX(Attendance!$O:$O,MATCH($B290&amp;AC$7,Attendance!$N:$N,0))&lt;"1200","RM","RN")),IF(AC291="",IF(AC$7="","",IF(INDEX(Attendance!$I:$I,MATCH($B290&amp;AC$7,Attendance!$N:$N,0))="ABS","AB","UL")),IF(INDEX(Attendance!$O:$O,MATCH($B290&amp;AC$7,Attendance!$N:$N,0))&lt;"1200","M","N")))),"")</f>
        <v/>
      </c>
      <c r="AD290" s="83" t="str" cm="1">
        <f t="array" ref="AD290">_xlfn.IFNA(IF(OR(VALUE(AD$7&amp;$C$3)=PH),IF(AD291="","PH",IF(INDEX(Attendance!$O:$O,MATCH($B290&amp;AD$7,Attendance!$N:$N,0))&lt;"1200","PM","PN")),IF(AD$6="Sun",IF(AD291="","RD",IF(INDEX(Attendance!$O:$O,MATCH($B290&amp;AD$7,Attendance!$N:$N,0))&lt;"1200","RM","RN")),IF(AD291="",IF(AD$7="","",IF(INDEX(Attendance!$I:$I,MATCH($B290&amp;AD$7,Attendance!$N:$N,0))="ABS","AB","UL")),IF(INDEX(Attendance!$O:$O,MATCH($B290&amp;AD$7,Attendance!$N:$N,0))&lt;"1200","M","N")))),"")</f>
        <v/>
      </c>
      <c r="AE290" s="83" t="str" cm="1">
        <f t="array" ref="AE290">_xlfn.IFNA(IF(OR(VALUE(AE$7&amp;$C$3)=PH),IF(AE291="","PH",IF(INDEX(Attendance!$O:$O,MATCH($B290&amp;AE$7,Attendance!$N:$N,0))&lt;"1200","PM","PN")),IF(AE$6="Sun",IF(AE291="","RD",IF(INDEX(Attendance!$O:$O,MATCH($B290&amp;AE$7,Attendance!$N:$N,0))&lt;"1200","RM","RN")),IF(AE291="",IF(AE$7="","",IF(INDEX(Attendance!$I:$I,MATCH($B290&amp;AE$7,Attendance!$N:$N,0))="ABS","AB","UL")),IF(INDEX(Attendance!$O:$O,MATCH($B290&amp;AE$7,Attendance!$N:$N,0))&lt;"1200","M","N")))),"")</f>
        <v/>
      </c>
      <c r="AF290" s="83" t="str" cm="1">
        <f t="array" ref="AF290">_xlfn.IFNA(IF(OR(VALUE(AF$7&amp;$C$3)=PH),IF(AF291="","PH",IF(INDEX(Attendance!$O:$O,MATCH($B290&amp;AF$7,Attendance!$N:$N,0))&lt;"1200","PM","PN")),IF(AF$6="Sun",IF(AF291="","RD",IF(INDEX(Attendance!$O:$O,MATCH($B290&amp;AF$7,Attendance!$N:$N,0))&lt;"1200","RM","RN")),IF(AF291="",IF(AF$7="","",IF(INDEX(Attendance!$I:$I,MATCH($B290&amp;AF$7,Attendance!$N:$N,0))="ABS","AB","UL")),IF(INDEX(Attendance!$O:$O,MATCH($B290&amp;AF$7,Attendance!$N:$N,0))&lt;"1200","M","N")))),"")</f>
        <v/>
      </c>
      <c r="AG290" s="83" t="str" cm="1">
        <f t="array" ref="AG290">_xlfn.IFNA(IF(OR(VALUE(AG$7&amp;$C$3)=PH),IF(AG291="","PH",IF(INDEX(Attendance!$O:$O,MATCH($B290&amp;AG$7,Attendance!$N:$N,0))&lt;"1200","PM","PN")),IF(AG$6="Sun",IF(AG291="","RD",IF(INDEX(Attendance!$O:$O,MATCH($B290&amp;AG$7,Attendance!$N:$N,0))&lt;"1200","RM","RN")),IF(AG291="",IF(AG$7="","",IF(INDEX(Attendance!$I:$I,MATCH($B290&amp;AG$7,Attendance!$N:$N,0))="ABS","AB","UL")),IF(INDEX(Attendance!$O:$O,MATCH($B290&amp;AG$7,Attendance!$N:$N,0))&lt;"1200","M","N")))),"")</f>
        <v>RD</v>
      </c>
      <c r="AH290" s="83" t="str" cm="1">
        <f t="array" ref="AH290">_xlfn.IFNA(IF(OR(VALUE(AH$7&amp;$C$3)=PH),IF(AH291="","PH",IF(INDEX(Attendance!$O:$O,MATCH($B290&amp;AH$7,Attendance!$N:$N,0))&lt;"1200","PM","PN")),IF(AH$6="Sun",IF(AH291="","RD",IF(INDEX(Attendance!$O:$O,MATCH($B290&amp;AH$7,Attendance!$N:$N,0))&lt;"1200","RM","RN")),IF(AH291="",IF(AH$7="","",IF(INDEX(Attendance!$I:$I,MATCH($B290&amp;AH$7,Attendance!$N:$N,0))="ABS","AB","UL")),IF(INDEX(Attendance!$O:$O,MATCH($B290&amp;AH$7,Attendance!$N:$N,0))&lt;"1200","M","N")))),"")</f>
        <v/>
      </c>
      <c r="AI290" s="83" t="str" cm="1">
        <f t="array" ref="AI290">_xlfn.IFNA(IF(OR(VALUE(AI$7&amp;$C$3)=PH),IF(AI291="","PH",IF(INDEX(Attendance!$O:$O,MATCH($B290&amp;AI$7,Attendance!$N:$N,0))&lt;"1200","PM","PN")),IF(AI$6="Sun",IF(AI291="","RD",IF(INDEX(Attendance!$O:$O,MATCH($B290&amp;AI$7,Attendance!$N:$N,0))&lt;"1200","RM","RN")),IF(AI291="",IF(AI$7="","",IF(INDEX(Attendance!$I:$I,MATCH($B290&amp;AI$7,Attendance!$N:$N,0))="ABS","AB","UL")),IF(INDEX(Attendance!$O:$O,MATCH($B290&amp;AI$7,Attendance!$N:$N,0))&lt;"1200","M","N")))),"")</f>
        <v/>
      </c>
      <c r="AJ290" s="83" t="str" cm="1">
        <f t="array" ref="AJ290">_xlfn.IFNA(IF(OR(VALUE(AJ$7&amp;$C$3)=PH),IF(AJ291="","PH",IF(INDEX(Attendance!$O:$O,MATCH($B290&amp;AJ$7,Attendance!$N:$N,0))&lt;"1200","PM","PN")),IF(AJ$6="Sun",IF(AJ291="","RD",IF(INDEX(Attendance!$O:$O,MATCH($B290&amp;AJ$7,Attendance!$N:$N,0))&lt;"1200","RM","RN")),IF(AJ291="",IF(AJ$7="","",IF(INDEX(Attendance!$I:$I,MATCH($B290&amp;AJ$7,Attendance!$N:$N,0))="ABS","AB","UL")),IF(INDEX(Attendance!$O:$O,MATCH($B290&amp;AJ$7,Attendance!$N:$N,0))&lt;"1200","M","N")))),"")</f>
        <v/>
      </c>
      <c r="AK290" s="258">
        <f>SUM(SUMIF(F290:AJ290,{"M","N","A"},F291:AJ291))</f>
        <v>0</v>
      </c>
      <c r="AL290" s="187">
        <f>SUM(SUMIF(F290:AJ290,{"M","N"},F292:AJ292),SUMIF(F290:AJ290,{"OM","ON"},F291:AJ291))</f>
        <v>0</v>
      </c>
      <c r="AM290" s="187">
        <f>SUM(SUMIF(F290:AJ290,{"PM","PN","RM","RN"},F291:AJ291))</f>
        <v>0</v>
      </c>
      <c r="AN290" s="187">
        <f>SUM(SUMIF(F290:AJ290,{"PM","PN"},F292:AJ292))</f>
        <v>0</v>
      </c>
      <c r="AO290" s="261">
        <f>SUM(F295:AJ295)</f>
        <v>0</v>
      </c>
      <c r="AP290" s="264">
        <f>SUM(F294:AJ294)</f>
        <v>0</v>
      </c>
      <c r="AQ290" s="188">
        <f>IF(D294="",0,SUM(COUNTIFS(F290:AJ290,{"M","N","A","OM","ON","OA","PM","PN","PA","RM","RN","RA"})))</f>
        <v>0</v>
      </c>
      <c r="AR290" s="74">
        <f>COUNTIF(F290:AJ290,"AL")</f>
        <v>0</v>
      </c>
      <c r="AS290" s="74">
        <f>COUNTIF(F290:AJ290,"MC")</f>
        <v>0</v>
      </c>
      <c r="AT290" s="74">
        <f>COUNTIF(F290:AJ290,"PH")+COUNTIF(F290:AJ290,"RPH")</f>
        <v>2</v>
      </c>
      <c r="AU290" s="255">
        <f t="shared" ref="AU290" si="59">_xlfn.IFNA(IF($B290="",0,AK290*$AK$5+SUM(AL295:AN295)+SUM(AO290:AP295)+SUM(AQ295:AT295)),"")</f>
        <v>0</v>
      </c>
    </row>
    <row r="291" spans="1:47" s="212" customFormat="1" ht="33" customHeight="1" x14ac:dyDescent="0.25">
      <c r="A291" s="189"/>
      <c r="B291" s="184"/>
      <c r="C291" s="190" t="str">
        <f>_xlfn.IFNA(INDEX(Masterlist!D:D,MATCH(B290,Masterlist!B:B,0)),"")</f>
        <v/>
      </c>
      <c r="D291" s="88"/>
      <c r="E291" s="191" t="s">
        <v>174</v>
      </c>
      <c r="F291" s="192" t="str">
        <f>IFERROR(IF(F$6="Sun",INDEX(Attendance!$R:$R,MATCH($B290&amp;F$7,Attendance!$N:$N,0)),IF(INDEX(Attendance!$R:$R,MATCH($B290&amp;F$7,Attendance!$N:$N,0))="","",IF(INDEX(Attendance!$R:$R,MATCH($B290&amp;F$7,Attendance!$N:$N,0))&gt;8,8,INDEX(Attendance!$R:$R,MATCH($B290&amp;F$7,Attendance!$N:$N,0))))),"")</f>
        <v/>
      </c>
      <c r="G291" s="192" t="str">
        <f>IFERROR(IF(G$6="Sun",INDEX(Attendance!$R:$R,MATCH($B290&amp;G$7,Attendance!$N:$N,0)),IF(INDEX(Attendance!$R:$R,MATCH($B290&amp;G$7,Attendance!$N:$N,0))="","",IF(INDEX(Attendance!$R:$R,MATCH($B290&amp;G$7,Attendance!$N:$N,0))&gt;8,8,INDEX(Attendance!$R:$R,MATCH($B290&amp;G$7,Attendance!$N:$N,0))))),"")</f>
        <v/>
      </c>
      <c r="H291" s="192" t="str">
        <f>IFERROR(IF(H$6="Sun",INDEX(Attendance!$R:$R,MATCH($B290&amp;H$7,Attendance!$N:$N,0)),IF(INDEX(Attendance!$R:$R,MATCH($B290&amp;H$7,Attendance!$N:$N,0))="","",IF(INDEX(Attendance!$R:$R,MATCH($B290&amp;H$7,Attendance!$N:$N,0))&gt;8,8,INDEX(Attendance!$R:$R,MATCH($B290&amp;H$7,Attendance!$N:$N,0))))),"")</f>
        <v/>
      </c>
      <c r="I291" s="192" t="str">
        <f>IFERROR(IF(I$6="Sun",INDEX(Attendance!$R:$R,MATCH($B290&amp;I$7,Attendance!$N:$N,0)),IF(INDEX(Attendance!$R:$R,MATCH($B290&amp;I$7,Attendance!$N:$N,0))="","",IF(INDEX(Attendance!$R:$R,MATCH($B290&amp;I$7,Attendance!$N:$N,0))&gt;8,8,INDEX(Attendance!$R:$R,MATCH($B290&amp;I$7,Attendance!$N:$N,0))))),"")</f>
        <v/>
      </c>
      <c r="J291" s="192" t="str">
        <f>IFERROR(IF(J$6="Sun",INDEX(Attendance!$R:$R,MATCH($B290&amp;J$7,Attendance!$N:$N,0)),IF(INDEX(Attendance!$R:$R,MATCH($B290&amp;J$7,Attendance!$N:$N,0))="","",IF(INDEX(Attendance!$R:$R,MATCH($B290&amp;J$7,Attendance!$N:$N,0))&gt;8,8,INDEX(Attendance!$R:$R,MATCH($B290&amp;J$7,Attendance!$N:$N,0))))),"")</f>
        <v/>
      </c>
      <c r="K291" s="192" t="str">
        <f>IFERROR(IF(K$6="Sun",INDEX(Attendance!$R:$R,MATCH($B290&amp;K$7,Attendance!$N:$N,0)),IF(INDEX(Attendance!$R:$R,MATCH($B290&amp;K$7,Attendance!$N:$N,0))="","",IF(INDEX(Attendance!$R:$R,MATCH($B290&amp;K$7,Attendance!$N:$N,0))&gt;8,8,INDEX(Attendance!$R:$R,MATCH($B290&amp;K$7,Attendance!$N:$N,0))))),"")</f>
        <v/>
      </c>
      <c r="L291" s="192" t="str">
        <f>IFERROR(IF(L$6="Sun",INDEX(Attendance!$R:$R,MATCH($B290&amp;L$7,Attendance!$N:$N,0)),IF(INDEX(Attendance!$R:$R,MATCH($B290&amp;L$7,Attendance!$N:$N,0))="","",IF(INDEX(Attendance!$R:$R,MATCH($B290&amp;L$7,Attendance!$N:$N,0))&gt;8,8,INDEX(Attendance!$R:$R,MATCH($B290&amp;L$7,Attendance!$N:$N,0))))),"")</f>
        <v/>
      </c>
      <c r="M291" s="192" t="str">
        <f>IFERROR(IF(M$6="Sun",INDEX(Attendance!$R:$R,MATCH($B290&amp;M$7,Attendance!$N:$N,0)),IF(INDEX(Attendance!$R:$R,MATCH($B290&amp;M$7,Attendance!$N:$N,0))="","",IF(INDEX(Attendance!$R:$R,MATCH($B290&amp;M$7,Attendance!$N:$N,0))&gt;8,8,INDEX(Attendance!$R:$R,MATCH($B290&amp;M$7,Attendance!$N:$N,0))))),"")</f>
        <v/>
      </c>
      <c r="N291" s="192" t="str">
        <f>IFERROR(IF(N$6="Sun",INDEX(Attendance!$R:$R,MATCH($B290&amp;N$7,Attendance!$N:$N,0)),IF(INDEX(Attendance!$R:$R,MATCH($B290&amp;N$7,Attendance!$N:$N,0))="","",IF(INDEX(Attendance!$R:$R,MATCH($B290&amp;N$7,Attendance!$N:$N,0))&gt;8,8,INDEX(Attendance!$R:$R,MATCH($B290&amp;N$7,Attendance!$N:$N,0))))),"")</f>
        <v/>
      </c>
      <c r="O291" s="192" t="str">
        <f>IFERROR(IF(O$6="Sun",INDEX(Attendance!$R:$R,MATCH($B290&amp;O$7,Attendance!$N:$N,0)),IF(INDEX(Attendance!$R:$R,MATCH($B290&amp;O$7,Attendance!$N:$N,0))="","",IF(INDEX(Attendance!$R:$R,MATCH($B290&amp;O$7,Attendance!$N:$N,0))&gt;8,8,INDEX(Attendance!$R:$R,MATCH($B290&amp;O$7,Attendance!$N:$N,0))))),"")</f>
        <v/>
      </c>
      <c r="P291" s="192" t="str">
        <f>IFERROR(IF(P$6="Sun",INDEX(Attendance!$R:$R,MATCH($B290&amp;P$7,Attendance!$N:$N,0)),IF(INDEX(Attendance!$R:$R,MATCH($B290&amp;P$7,Attendance!$N:$N,0))="","",IF(INDEX(Attendance!$R:$R,MATCH($B290&amp;P$7,Attendance!$N:$N,0))&gt;8,8,INDEX(Attendance!$R:$R,MATCH($B290&amp;P$7,Attendance!$N:$N,0))))),"")</f>
        <v/>
      </c>
      <c r="Q291" s="192" t="str">
        <f>IFERROR(IF(Q$6="Sun",INDEX(Attendance!$R:$R,MATCH($B290&amp;Q$7,Attendance!$N:$N,0)),IF(INDEX(Attendance!$R:$R,MATCH($B290&amp;Q$7,Attendance!$N:$N,0))="","",IF(INDEX(Attendance!$R:$R,MATCH($B290&amp;Q$7,Attendance!$N:$N,0))&gt;8,8,INDEX(Attendance!$R:$R,MATCH($B290&amp;Q$7,Attendance!$N:$N,0))))),"")</f>
        <v/>
      </c>
      <c r="R291" s="192" t="str">
        <f>IFERROR(IF(R$6="Sun",INDEX(Attendance!$R:$R,MATCH($B290&amp;R$7,Attendance!$N:$N,0)),IF(INDEX(Attendance!$R:$R,MATCH($B290&amp;R$7,Attendance!$N:$N,0))="","",IF(INDEX(Attendance!$R:$R,MATCH($B290&amp;R$7,Attendance!$N:$N,0))&gt;8,8,INDEX(Attendance!$R:$R,MATCH($B290&amp;R$7,Attendance!$N:$N,0))))),"")</f>
        <v/>
      </c>
      <c r="S291" s="192" t="str">
        <f>IFERROR(IF(S$6="Sun",INDEX(Attendance!$R:$R,MATCH($B290&amp;S$7,Attendance!$N:$N,0)),IF(INDEX(Attendance!$R:$R,MATCH($B290&amp;S$7,Attendance!$N:$N,0))="","",IF(INDEX(Attendance!$R:$R,MATCH($B290&amp;S$7,Attendance!$N:$N,0))&gt;8,8,INDEX(Attendance!$R:$R,MATCH($B290&amp;S$7,Attendance!$N:$N,0))))),"")</f>
        <v/>
      </c>
      <c r="T291" s="192" t="str">
        <f>IFERROR(IF(T$6="Sun",INDEX(Attendance!$R:$R,MATCH($B290&amp;T$7,Attendance!$N:$N,0)),IF(INDEX(Attendance!$R:$R,MATCH($B290&amp;T$7,Attendance!$N:$N,0))="","",IF(INDEX(Attendance!$R:$R,MATCH($B290&amp;T$7,Attendance!$N:$N,0))&gt;8,8,INDEX(Attendance!$R:$R,MATCH($B290&amp;T$7,Attendance!$N:$N,0))))),"")</f>
        <v/>
      </c>
      <c r="U291" s="192" t="str">
        <f>IFERROR(IF(U$6="Sun",INDEX(Attendance!$R:$R,MATCH($B290&amp;U$7,Attendance!$N:$N,0)),IF(INDEX(Attendance!$R:$R,MATCH($B290&amp;U$7,Attendance!$N:$N,0))="","",IF(INDEX(Attendance!$R:$R,MATCH($B290&amp;U$7,Attendance!$N:$N,0))&gt;8,8,INDEX(Attendance!$R:$R,MATCH($B290&amp;U$7,Attendance!$N:$N,0))))),"")</f>
        <v/>
      </c>
      <c r="V291" s="192" t="str">
        <f>IFERROR(IF(V$6="Sun",INDEX(Attendance!$R:$R,MATCH($B290&amp;V$7,Attendance!$N:$N,0)),IF(INDEX(Attendance!$R:$R,MATCH($B290&amp;V$7,Attendance!$N:$N,0))="","",IF(INDEX(Attendance!$R:$R,MATCH($B290&amp;V$7,Attendance!$N:$N,0))&gt;8,8,INDEX(Attendance!$R:$R,MATCH($B290&amp;V$7,Attendance!$N:$N,0))))),"")</f>
        <v/>
      </c>
      <c r="W291" s="192" t="str">
        <f>IFERROR(IF(W$6="Sun",INDEX(Attendance!$R:$R,MATCH($B290&amp;W$7,Attendance!$N:$N,0)),IF(INDEX(Attendance!$R:$R,MATCH($B290&amp;W$7,Attendance!$N:$N,0))="","",IF(INDEX(Attendance!$R:$R,MATCH($B290&amp;W$7,Attendance!$N:$N,0))&gt;8,8,INDEX(Attendance!$R:$R,MATCH($B290&amp;W$7,Attendance!$N:$N,0))))),"")</f>
        <v/>
      </c>
      <c r="X291" s="192" t="str">
        <f>IFERROR(IF(X$6="Sun",INDEX(Attendance!$R:$R,MATCH($B290&amp;X$7,Attendance!$N:$N,0)),IF(INDEX(Attendance!$R:$R,MATCH($B290&amp;X$7,Attendance!$N:$N,0))="","",IF(INDEX(Attendance!$R:$R,MATCH($B290&amp;X$7,Attendance!$N:$N,0))&gt;8,8,INDEX(Attendance!$R:$R,MATCH($B290&amp;X$7,Attendance!$N:$N,0))))),"")</f>
        <v/>
      </c>
      <c r="Y291" s="192" t="str">
        <f>IFERROR(IF(Y$6="Sun",INDEX(Attendance!$R:$R,MATCH($B290&amp;Y$7,Attendance!$N:$N,0)),IF(INDEX(Attendance!$R:$R,MATCH($B290&amp;Y$7,Attendance!$N:$N,0))="","",IF(INDEX(Attendance!$R:$R,MATCH($B290&amp;Y$7,Attendance!$N:$N,0))&gt;8,8,INDEX(Attendance!$R:$R,MATCH($B290&amp;Y$7,Attendance!$N:$N,0))))),"")</f>
        <v/>
      </c>
      <c r="Z291" s="192" t="str">
        <f>IFERROR(IF(Z$6="Sun",INDEX(Attendance!$R:$R,MATCH($B290&amp;Z$7,Attendance!$N:$N,0)),IF(INDEX(Attendance!$R:$R,MATCH($B290&amp;Z$7,Attendance!$N:$N,0))="","",IF(INDEX(Attendance!$R:$R,MATCH($B290&amp;Z$7,Attendance!$N:$N,0))&gt;8,8,INDEX(Attendance!$R:$R,MATCH($B290&amp;Z$7,Attendance!$N:$N,0))))),"")</f>
        <v/>
      </c>
      <c r="AA291" s="192" t="str">
        <f>IFERROR(IF(AA$6="Sun",INDEX(Attendance!$R:$R,MATCH($B290&amp;AA$7,Attendance!$N:$N,0)),IF(INDEX(Attendance!$R:$R,MATCH($B290&amp;AA$7,Attendance!$N:$N,0))="","",IF(INDEX(Attendance!$R:$R,MATCH($B290&amp;AA$7,Attendance!$N:$N,0))&gt;8,8,INDEX(Attendance!$R:$R,MATCH($B290&amp;AA$7,Attendance!$N:$N,0))))),"")</f>
        <v/>
      </c>
      <c r="AB291" s="192" t="str">
        <f>IFERROR(IF(AB$6="Sun",INDEX(Attendance!$R:$R,MATCH($B290&amp;AB$7,Attendance!$N:$N,0)),IF(INDEX(Attendance!$R:$R,MATCH($B290&amp;AB$7,Attendance!$N:$N,0))="","",IF(INDEX(Attendance!$R:$R,MATCH($B290&amp;AB$7,Attendance!$N:$N,0))&gt;8,8,INDEX(Attendance!$R:$R,MATCH($B290&amp;AB$7,Attendance!$N:$N,0))))),"")</f>
        <v/>
      </c>
      <c r="AC291" s="192" t="str">
        <f>IFERROR(IF(AC$6="Sun",INDEX(Attendance!$R:$R,MATCH($B290&amp;AC$7,Attendance!$N:$N,0)),IF(INDEX(Attendance!$R:$R,MATCH($B290&amp;AC$7,Attendance!$N:$N,0))="","",IF(INDEX(Attendance!$R:$R,MATCH($B290&amp;AC$7,Attendance!$N:$N,0))&gt;8,8,INDEX(Attendance!$R:$R,MATCH($B290&amp;AC$7,Attendance!$N:$N,0))))),"")</f>
        <v/>
      </c>
      <c r="AD291" s="192" t="str">
        <f>IFERROR(IF(AD$6="Sun",INDEX(Attendance!$R:$R,MATCH($B290&amp;AD$7,Attendance!$N:$N,0)),IF(INDEX(Attendance!$R:$R,MATCH($B290&amp;AD$7,Attendance!$N:$N,0))="","",IF(INDEX(Attendance!$R:$R,MATCH($B290&amp;AD$7,Attendance!$N:$N,0))&gt;8,8,INDEX(Attendance!$R:$R,MATCH($B290&amp;AD$7,Attendance!$N:$N,0))))),"")</f>
        <v/>
      </c>
      <c r="AE291" s="192" t="str">
        <f>IFERROR(IF(AE$6="Sun",INDEX(Attendance!$R:$R,MATCH($B290&amp;AE$7,Attendance!$N:$N,0)),IF(INDEX(Attendance!$R:$R,MATCH($B290&amp;AE$7,Attendance!$N:$N,0))="","",IF(INDEX(Attendance!$R:$R,MATCH($B290&amp;AE$7,Attendance!$N:$N,0))&gt;8,8,INDEX(Attendance!$R:$R,MATCH($B290&amp;AE$7,Attendance!$N:$N,0))))),"")</f>
        <v/>
      </c>
      <c r="AF291" s="192" t="str">
        <f>IFERROR(IF(AF$6="Sun",INDEX(Attendance!$R:$R,MATCH($B290&amp;AF$7,Attendance!$N:$N,0)),IF(INDEX(Attendance!$R:$R,MATCH($B290&amp;AF$7,Attendance!$N:$N,0))="","",IF(INDEX(Attendance!$R:$R,MATCH($B290&amp;AF$7,Attendance!$N:$N,0))&gt;8,8,INDEX(Attendance!$R:$R,MATCH($B290&amp;AF$7,Attendance!$N:$N,0))))),"")</f>
        <v/>
      </c>
      <c r="AG291" s="192" t="str">
        <f>IFERROR(IF(AG$6="Sun",INDEX(Attendance!$R:$R,MATCH($B290&amp;AG$7,Attendance!$N:$N,0)),IF(INDEX(Attendance!$R:$R,MATCH($B290&amp;AG$7,Attendance!$N:$N,0))="","",IF(INDEX(Attendance!$R:$R,MATCH($B290&amp;AG$7,Attendance!$N:$N,0))&gt;8,8,INDEX(Attendance!$R:$R,MATCH($B290&amp;AG$7,Attendance!$N:$N,0))))),"")</f>
        <v/>
      </c>
      <c r="AH291" s="192" t="str">
        <f>IFERROR(IF(AH$6="Sun",INDEX(Attendance!$R:$R,MATCH($B290&amp;AH$7,Attendance!$N:$N,0)),IF(INDEX(Attendance!$R:$R,MATCH($B290&amp;AH$7,Attendance!$N:$N,0))="","",IF(INDEX(Attendance!$R:$R,MATCH($B290&amp;AH$7,Attendance!$N:$N,0))&gt;8,8,INDEX(Attendance!$R:$R,MATCH($B290&amp;AH$7,Attendance!$N:$N,0))))),"")</f>
        <v/>
      </c>
      <c r="AI291" s="192" t="str">
        <f>IFERROR(IF(AI$6="Sun",INDEX(Attendance!$R:$R,MATCH($B290&amp;AI$7,Attendance!$N:$N,0)),IF(INDEX(Attendance!$R:$R,MATCH($B290&amp;AI$7,Attendance!$N:$N,0))="","",IF(INDEX(Attendance!$R:$R,MATCH($B290&amp;AI$7,Attendance!$N:$N,0))&gt;8,8,INDEX(Attendance!$R:$R,MATCH($B290&amp;AI$7,Attendance!$N:$N,0))))),"")</f>
        <v/>
      </c>
      <c r="AJ291" s="192" t="str">
        <f>IFERROR(IF(AJ$6="Sun",INDEX(Attendance!$R:$R,MATCH($B290&amp;AJ$7,Attendance!$N:$N,0)),IF(INDEX(Attendance!$R:$R,MATCH($B290&amp;AJ$7,Attendance!$N:$N,0))="","",IF(INDEX(Attendance!$R:$R,MATCH($B290&amp;AJ$7,Attendance!$N:$N,0))&gt;8,8,INDEX(Attendance!$R:$R,MATCH($B290&amp;AJ$7,Attendance!$N:$N,0))))),"")</f>
        <v/>
      </c>
      <c r="AK291" s="259"/>
      <c r="AL291" s="193">
        <f>ROUND((IF($C295="",Basic,MID($C295,FIND("RM",$C295)+3,4))+$AP290+$AQ295)/WorkDays/WorkHours*AL$6,4)</f>
        <v>8.6538000000000004</v>
      </c>
      <c r="AM291" s="193">
        <f>ROUND((IF($C295="",Basic,MID($C295,FIND("RM",$C295)+3,4))+$AP290+$AQ295)/WorkDays/WorkHours*AM$6,4)</f>
        <v>11.538500000000001</v>
      </c>
      <c r="AN291" s="193">
        <f>ROUND((IF($C295="",Basic,MID($C295,FIND("RM",$C295)+3,4))+$AP290+$AQ295)/WorkDays/WorkHours*AN$6,4)</f>
        <v>17.307700000000001</v>
      </c>
      <c r="AO291" s="262"/>
      <c r="AP291" s="265"/>
      <c r="AQ291" s="86"/>
      <c r="AR291" s="194"/>
      <c r="AS291" s="194"/>
      <c r="AT291" s="194"/>
      <c r="AU291" s="256"/>
    </row>
    <row r="292" spans="1:47" s="212" customFormat="1" ht="33" customHeight="1" x14ac:dyDescent="0.25">
      <c r="A292" s="189"/>
      <c r="B292" s="184"/>
      <c r="C292" s="195" t="str">
        <f>_xlfn.IFNA(INDEX(Masterlist!E:E,MATCH(B290,Masterlist!B:B,0)),"")</f>
        <v/>
      </c>
      <c r="D292" s="1"/>
      <c r="E292" s="196" t="s">
        <v>175</v>
      </c>
      <c r="F292" s="197" t="str">
        <f>IFERROR(IF(F$6="Sun","",IF(INDEX(Attendance!$S:$S,MATCH($B290&amp;F$7,Attendance!$N:$N,0))=TRUE,"",IF(F291&lt;8,"",INDEX(Attendance!$G:$G,MATCH($B290&amp;F$7,Attendance!$N:$N,0))))),"")</f>
        <v/>
      </c>
      <c r="G292" s="197" t="str">
        <f>IFERROR(IF(G$6="Sun","",IF(INDEX(Attendance!$S:$S,MATCH($B290&amp;G$7,Attendance!$N:$N,0))=TRUE,"",IF(G291&lt;8,"",INDEX(Attendance!$G:$G,MATCH($B290&amp;G$7,Attendance!$N:$N,0))))),"")</f>
        <v/>
      </c>
      <c r="H292" s="197" t="str">
        <f>IFERROR(IF(H$6="Sun","",IF(INDEX(Attendance!$S:$S,MATCH($B290&amp;H$7,Attendance!$N:$N,0))=TRUE,"",IF(H291&lt;8,"",INDEX(Attendance!$G:$G,MATCH($B290&amp;H$7,Attendance!$N:$N,0))))),"")</f>
        <v/>
      </c>
      <c r="I292" s="197" t="str">
        <f>IFERROR(IF(I$6="Sun","",IF(INDEX(Attendance!$S:$S,MATCH($B290&amp;I$7,Attendance!$N:$N,0))=TRUE,"",IF(I291&lt;8,"",INDEX(Attendance!$G:$G,MATCH($B290&amp;I$7,Attendance!$N:$N,0))))),"")</f>
        <v/>
      </c>
      <c r="J292" s="197" t="str">
        <f>IFERROR(IF(J$6="Sun","",IF(INDEX(Attendance!$S:$S,MATCH($B290&amp;J$7,Attendance!$N:$N,0))=TRUE,"",IF(J291&lt;8,"",INDEX(Attendance!$G:$G,MATCH($B290&amp;J$7,Attendance!$N:$N,0))))),"")</f>
        <v/>
      </c>
      <c r="K292" s="197" t="str">
        <f>IFERROR(IF(K$6="Sun","",IF(INDEX(Attendance!$S:$S,MATCH($B290&amp;K$7,Attendance!$N:$N,0))=TRUE,"",IF(K291&lt;8,"",INDEX(Attendance!$G:$G,MATCH($B290&amp;K$7,Attendance!$N:$N,0))))),"")</f>
        <v/>
      </c>
      <c r="L292" s="197" t="str">
        <f>IFERROR(IF(L$6="Sun","",IF(INDEX(Attendance!$S:$S,MATCH($B290&amp;L$7,Attendance!$N:$N,0))=TRUE,"",IF(L291&lt;8,"",INDEX(Attendance!$G:$G,MATCH($B290&amp;L$7,Attendance!$N:$N,0))))),"")</f>
        <v/>
      </c>
      <c r="M292" s="197" t="str">
        <f>IFERROR(IF(M$6="Sun","",IF(INDEX(Attendance!$S:$S,MATCH($B290&amp;M$7,Attendance!$N:$N,0))=TRUE,"",IF(M291&lt;8,"",INDEX(Attendance!$G:$G,MATCH($B290&amp;M$7,Attendance!$N:$N,0))))),"")</f>
        <v/>
      </c>
      <c r="N292" s="197" t="str">
        <f>IFERROR(IF(N$6="Sun","",IF(INDEX(Attendance!$S:$S,MATCH($B290&amp;N$7,Attendance!$N:$N,0))=TRUE,"",IF(N291&lt;8,"",INDEX(Attendance!$G:$G,MATCH($B290&amp;N$7,Attendance!$N:$N,0))))),"")</f>
        <v/>
      </c>
      <c r="O292" s="197" t="str">
        <f>IFERROR(IF(O$6="Sun","",IF(INDEX(Attendance!$S:$S,MATCH($B290&amp;O$7,Attendance!$N:$N,0))=TRUE,"",IF(O291&lt;8,"",INDEX(Attendance!$G:$G,MATCH($B290&amp;O$7,Attendance!$N:$N,0))))),"")</f>
        <v/>
      </c>
      <c r="P292" s="197" t="str">
        <f>IFERROR(IF(P$6="Sun","",IF(INDEX(Attendance!$S:$S,MATCH($B290&amp;P$7,Attendance!$N:$N,0))=TRUE,"",IF(P291&lt;8,"",INDEX(Attendance!$G:$G,MATCH($B290&amp;P$7,Attendance!$N:$N,0))))),"")</f>
        <v/>
      </c>
      <c r="Q292" s="197" t="str">
        <f>IFERROR(IF(Q$6="Sun","",IF(INDEX(Attendance!$S:$S,MATCH($B290&amp;Q$7,Attendance!$N:$N,0))=TRUE,"",IF(Q291&lt;8,"",INDEX(Attendance!$G:$G,MATCH($B290&amp;Q$7,Attendance!$N:$N,0))))),"")</f>
        <v/>
      </c>
      <c r="R292" s="197" t="str">
        <f>IFERROR(IF(R$6="Sun","",IF(INDEX(Attendance!$S:$S,MATCH($B290&amp;R$7,Attendance!$N:$N,0))=TRUE,"",IF(R291&lt;8,"",INDEX(Attendance!$G:$G,MATCH($B290&amp;R$7,Attendance!$N:$N,0))))),"")</f>
        <v/>
      </c>
      <c r="S292" s="197" t="str">
        <f>IFERROR(IF(S$6="Sun","",IF(INDEX(Attendance!$S:$S,MATCH($B290&amp;S$7,Attendance!$N:$N,0))=TRUE,"",IF(S291&lt;8,"",INDEX(Attendance!$G:$G,MATCH($B290&amp;S$7,Attendance!$N:$N,0))))),"")</f>
        <v/>
      </c>
      <c r="T292" s="197" t="str">
        <f>IFERROR(IF(T$6="Sun","",IF(INDEX(Attendance!$S:$S,MATCH($B290&amp;T$7,Attendance!$N:$N,0))=TRUE,"",IF(T291&lt;8,"",INDEX(Attendance!$G:$G,MATCH($B290&amp;T$7,Attendance!$N:$N,0))))),"")</f>
        <v/>
      </c>
      <c r="U292" s="197" t="str">
        <f>IFERROR(IF(U$6="Sun","",IF(INDEX(Attendance!$S:$S,MATCH($B290&amp;U$7,Attendance!$N:$N,0))=TRUE,"",IF(U291&lt;8,"",INDEX(Attendance!$G:$G,MATCH($B290&amp;U$7,Attendance!$N:$N,0))))),"")</f>
        <v/>
      </c>
      <c r="V292" s="197" t="str">
        <f>IFERROR(IF(V$6="Sun","",IF(INDEX(Attendance!$S:$S,MATCH($B290&amp;V$7,Attendance!$N:$N,0))=TRUE,"",IF(V291&lt;8,"",INDEX(Attendance!$G:$G,MATCH($B290&amp;V$7,Attendance!$N:$N,0))))),"")</f>
        <v/>
      </c>
      <c r="W292" s="197" t="str">
        <f>IFERROR(IF(W$6="Sun","",IF(INDEX(Attendance!$S:$S,MATCH($B290&amp;W$7,Attendance!$N:$N,0))=TRUE,"",IF(W291&lt;8,"",INDEX(Attendance!$G:$G,MATCH($B290&amp;W$7,Attendance!$N:$N,0))))),"")</f>
        <v/>
      </c>
      <c r="X292" s="197" t="str">
        <f>IFERROR(IF(X$6="Sun","",IF(INDEX(Attendance!$S:$S,MATCH($B290&amp;X$7,Attendance!$N:$N,0))=TRUE,"",IF(X291&lt;8,"",INDEX(Attendance!$G:$G,MATCH($B290&amp;X$7,Attendance!$N:$N,0))))),"")</f>
        <v/>
      </c>
      <c r="Y292" s="197" t="str">
        <f>IFERROR(IF(Y$6="Sun","",IF(INDEX(Attendance!$S:$S,MATCH($B290&amp;Y$7,Attendance!$N:$N,0))=TRUE,"",IF(Y291&lt;8,"",INDEX(Attendance!$G:$G,MATCH($B290&amp;Y$7,Attendance!$N:$N,0))))),"")</f>
        <v/>
      </c>
      <c r="Z292" s="197" t="str">
        <f>IFERROR(IF(Z$6="Sun","",IF(INDEX(Attendance!$S:$S,MATCH($B290&amp;Z$7,Attendance!$N:$N,0))=TRUE,"",IF(Z291&lt;8,"",INDEX(Attendance!$G:$G,MATCH($B290&amp;Z$7,Attendance!$N:$N,0))))),"")</f>
        <v/>
      </c>
      <c r="AA292" s="197" t="str">
        <f>IFERROR(IF(AA$6="Sun","",IF(INDEX(Attendance!$S:$S,MATCH($B290&amp;AA$7,Attendance!$N:$N,0))=TRUE,"",IF(AA291&lt;8,"",INDEX(Attendance!$G:$G,MATCH($B290&amp;AA$7,Attendance!$N:$N,0))))),"")</f>
        <v/>
      </c>
      <c r="AB292" s="197" t="str">
        <f>IFERROR(IF(AB$6="Sun","",IF(INDEX(Attendance!$S:$S,MATCH($B290&amp;AB$7,Attendance!$N:$N,0))=TRUE,"",IF(AB291&lt;8,"",INDEX(Attendance!$G:$G,MATCH($B290&amp;AB$7,Attendance!$N:$N,0))))),"")</f>
        <v/>
      </c>
      <c r="AC292" s="197" t="str">
        <f>IFERROR(IF(AC$6="Sun","",IF(INDEX(Attendance!$S:$S,MATCH($B290&amp;AC$7,Attendance!$N:$N,0))=TRUE,"",IF(AC291&lt;8,"",INDEX(Attendance!$G:$G,MATCH($B290&amp;AC$7,Attendance!$N:$N,0))))),"")</f>
        <v/>
      </c>
      <c r="AD292" s="197" t="str">
        <f>IFERROR(IF(AD$6="Sun","",IF(INDEX(Attendance!$S:$S,MATCH($B290&amp;AD$7,Attendance!$N:$N,0))=TRUE,"",IF(AD291&lt;8,"",INDEX(Attendance!$G:$G,MATCH($B290&amp;AD$7,Attendance!$N:$N,0))))),"")</f>
        <v/>
      </c>
      <c r="AE292" s="197" t="str">
        <f>IFERROR(IF(AE$6="Sun","",IF(INDEX(Attendance!$S:$S,MATCH($B290&amp;AE$7,Attendance!$N:$N,0))=TRUE,"",IF(AE291&lt;8,"",INDEX(Attendance!$G:$G,MATCH($B290&amp;AE$7,Attendance!$N:$N,0))))),"")</f>
        <v/>
      </c>
      <c r="AF292" s="197" t="str">
        <f>IFERROR(IF(AF$6="Sun","",IF(INDEX(Attendance!$S:$S,MATCH($B290&amp;AF$7,Attendance!$N:$N,0))=TRUE,"",IF(AF291&lt;8,"",INDEX(Attendance!$G:$G,MATCH($B290&amp;AF$7,Attendance!$N:$N,0))))),"")</f>
        <v/>
      </c>
      <c r="AG292" s="197" t="str">
        <f>IFERROR(IF(AG$6="Sun","",IF(INDEX(Attendance!$S:$S,MATCH($B290&amp;AG$7,Attendance!$N:$N,0))=TRUE,"",IF(AG291&lt;8,"",INDEX(Attendance!$G:$G,MATCH($B290&amp;AG$7,Attendance!$N:$N,0))))),"")</f>
        <v/>
      </c>
      <c r="AH292" s="197" t="str">
        <f>IFERROR(IF(AH$6="Sun","",IF(INDEX(Attendance!$S:$S,MATCH($B290&amp;AH$7,Attendance!$N:$N,0))=TRUE,"",IF(AH291&lt;8,"",INDEX(Attendance!$G:$G,MATCH($B290&amp;AH$7,Attendance!$N:$N,0))))),"")</f>
        <v/>
      </c>
      <c r="AI292" s="197" t="str">
        <f>IFERROR(IF(AI$6="Sun","",IF(INDEX(Attendance!$S:$S,MATCH($B290&amp;AI$7,Attendance!$N:$N,0))=TRUE,"",IF(AI291&lt;8,"",INDEX(Attendance!$G:$G,MATCH($B290&amp;AI$7,Attendance!$N:$N,0))))),"")</f>
        <v/>
      </c>
      <c r="AJ292" s="197" t="str">
        <f>IFERROR(IF(AJ$6="Sun","",IF(INDEX(Attendance!$S:$S,MATCH($B290&amp;AJ$7,Attendance!$N:$N,0))=TRUE,"",IF(AJ291&lt;8,"",INDEX(Attendance!$G:$G,MATCH($B290&amp;AJ$7,Attendance!$N:$N,0))))),"")</f>
        <v/>
      </c>
      <c r="AK292" s="259"/>
      <c r="AL292" s="198"/>
      <c r="AM292" s="198"/>
      <c r="AN292" s="198"/>
      <c r="AO292" s="262"/>
      <c r="AP292" s="265"/>
      <c r="AQ292" s="86"/>
      <c r="AR292" s="194"/>
      <c r="AS292" s="194"/>
      <c r="AT292" s="194"/>
      <c r="AU292" s="256"/>
    </row>
    <row r="293" spans="1:47" s="212" customFormat="1" ht="33" customHeight="1" x14ac:dyDescent="0.25">
      <c r="A293" s="189"/>
      <c r="B293" s="184"/>
      <c r="C293" s="195" t="str">
        <f>_xlfn.IFNA(INDEX(Masterlist!F:F,MATCH(B290,Masterlist!B:B,0)),"")</f>
        <v/>
      </c>
      <c r="D293" s="88"/>
      <c r="E293" s="196"/>
      <c r="F293" s="199"/>
      <c r="G293" s="200"/>
      <c r="H293" s="192"/>
      <c r="I293" s="192"/>
      <c r="J293" s="192"/>
      <c r="K293" s="192"/>
      <c r="L293" s="192"/>
      <c r="M293" s="192"/>
      <c r="N293" s="192"/>
      <c r="O293" s="192"/>
      <c r="P293" s="192"/>
      <c r="Q293" s="201"/>
      <c r="R293" s="201"/>
      <c r="S293" s="192"/>
      <c r="T293" s="192"/>
      <c r="U293" s="192"/>
      <c r="V293" s="192"/>
      <c r="W293" s="192"/>
      <c r="X293" s="192"/>
      <c r="Y293" s="192"/>
      <c r="Z293" s="192"/>
      <c r="AA293" s="192"/>
      <c r="AB293" s="192"/>
      <c r="AC293" s="192"/>
      <c r="AD293" s="192"/>
      <c r="AE293" s="192"/>
      <c r="AF293" s="192"/>
      <c r="AG293" s="192"/>
      <c r="AH293" s="192"/>
      <c r="AI293" s="192"/>
      <c r="AJ293" s="192"/>
      <c r="AK293" s="259"/>
      <c r="AL293" s="198"/>
      <c r="AM293" s="198"/>
      <c r="AN293" s="198"/>
      <c r="AO293" s="262"/>
      <c r="AP293" s="265"/>
      <c r="AQ293" s="86"/>
      <c r="AR293" s="194"/>
      <c r="AS293" s="194"/>
      <c r="AT293" s="194"/>
      <c r="AU293" s="256"/>
    </row>
    <row r="294" spans="1:47" s="212" customFormat="1" ht="33" customHeight="1" x14ac:dyDescent="0.25">
      <c r="A294" s="189"/>
      <c r="B294" s="184"/>
      <c r="C294" s="202" t="str">
        <f>_xlfn.IFNA(INDEX(Masterlist!I:I,MATCH(B290,Masterlist!B:B,0)),"")</f>
        <v/>
      </c>
      <c r="D294" s="226" t="str">
        <f>_xlfn.IFNA(IF(INDEX(Attendance!H:H,MATCH(B290,Attendance!$A:$A,0))="VMI","SCOPE ALLW",""),"")</f>
        <v/>
      </c>
      <c r="E294" s="196" t="s">
        <v>13</v>
      </c>
      <c r="F294" s="203" t="str">
        <f>IFERROR(IF(AND(RIGHT(F290,1)="N",VALUE(F291)&gt;=8),Database!$I$3,""),"")</f>
        <v/>
      </c>
      <c r="G294" s="192" t="str">
        <f>IFERROR(IF(AND(RIGHT(G290,1)="N",VALUE(G291)&gt;=8),Database!$I$3,""),"")</f>
        <v/>
      </c>
      <c r="H294" s="199" t="str">
        <f>IFERROR(IF(AND(RIGHT(H290,1)="N",VALUE(H291)&gt;=8),Database!$I$3,""),"")</f>
        <v/>
      </c>
      <c r="I294" s="192" t="str">
        <f>IFERROR(IF(AND(RIGHT(I290,1)="N",VALUE(I291)&gt;=8),Database!$I$3,""),"")</f>
        <v/>
      </c>
      <c r="J294" s="192" t="str">
        <f>IFERROR(IF(AND(RIGHT(J290,1)="N",VALUE(J291)&gt;=8),Database!$I$3,""),"")</f>
        <v/>
      </c>
      <c r="K294" s="192" t="str">
        <f>IFERROR(IF(AND(RIGHT(K290,1)="N",VALUE(K291)&gt;=8),Database!$I$3,""),"")</f>
        <v/>
      </c>
      <c r="L294" s="192" t="str">
        <f>IFERROR(IF(AND(RIGHT(L290,1)="N",VALUE(L291)&gt;=8),Database!$I$3,""),"")</f>
        <v/>
      </c>
      <c r="M294" s="192" t="str">
        <f>IFERROR(IF(AND(RIGHT(M290,1)="N",VALUE(M291)&gt;=8),Database!$I$3,""),"")</f>
        <v/>
      </c>
      <c r="N294" s="192" t="str">
        <f>IFERROR(IF(AND(RIGHT(N290,1)="N",VALUE(N291)&gt;=8),Database!$I$3,""),"")</f>
        <v/>
      </c>
      <c r="O294" s="192" t="str">
        <f>IFERROR(IF(AND(RIGHT(O290,1)="N",VALUE(O291)&gt;=8),Database!$I$3,""),"")</f>
        <v/>
      </c>
      <c r="P294" s="192" t="str">
        <f>IFERROR(IF(AND(RIGHT(P290,1)="N",VALUE(P291)&gt;=8),Database!$I$3,""),"")</f>
        <v/>
      </c>
      <c r="Q294" s="192" t="str">
        <f>IFERROR(IF(AND(RIGHT(Q290,1)="N",VALUE(Q291)&gt;=8),Database!$I$3,""),"")</f>
        <v/>
      </c>
      <c r="R294" s="192" t="str">
        <f>IFERROR(IF(AND(RIGHT(R290,1)="N",VALUE(R291)&gt;=8),Database!$I$3,""),"")</f>
        <v/>
      </c>
      <c r="S294" s="192" t="str">
        <f>IFERROR(IF(AND(RIGHT(S290,1)="N",VALUE(S291)&gt;=8),Database!$I$3,""),"")</f>
        <v/>
      </c>
      <c r="T294" s="192" t="str">
        <f>IFERROR(IF(AND(RIGHT(T290,1)="N",VALUE(T291)&gt;=8),Database!$I$3,""),"")</f>
        <v/>
      </c>
      <c r="U294" s="192" t="str">
        <f>IFERROR(IF(AND(RIGHT(U290,1)="N",VALUE(U291)&gt;=8),Database!$I$3,""),"")</f>
        <v/>
      </c>
      <c r="V294" s="192" t="str">
        <f>IFERROR(IF(AND(RIGHT(V290,1)="N",VALUE(V291)&gt;=8),Database!$I$3,""),"")</f>
        <v/>
      </c>
      <c r="W294" s="192" t="str">
        <f>IFERROR(IF(AND(RIGHT(W290,1)="N",VALUE(W291)&gt;=8),Database!$I$3,""),"")</f>
        <v/>
      </c>
      <c r="X294" s="192" t="str">
        <f>IFERROR(IF(AND(RIGHT(X290,1)="N",VALUE(X291)&gt;=8),Database!$I$3,""),"")</f>
        <v/>
      </c>
      <c r="Y294" s="192" t="str">
        <f>IFERROR(IF(AND(RIGHT(Y290,1)="N",VALUE(Y291)&gt;=8),Database!$I$3,""),"")</f>
        <v/>
      </c>
      <c r="Z294" s="192" t="str">
        <f>IFERROR(IF(AND(RIGHT(Z290,1)="N",VALUE(Z291)&gt;=8),Database!$I$3,""),"")</f>
        <v/>
      </c>
      <c r="AA294" s="192" t="str">
        <f>IFERROR(IF(AND(RIGHT(AA290,1)="N",VALUE(AA291)&gt;=8),Database!$I$3,""),"")</f>
        <v/>
      </c>
      <c r="AB294" s="192" t="str">
        <f>IFERROR(IF(AND(RIGHT(AB290,1)="N",VALUE(AB291)&gt;=8),Database!$I$3,""),"")</f>
        <v/>
      </c>
      <c r="AC294" s="192" t="str">
        <f>IFERROR(IF(AND(RIGHT(AC290,1)="N",VALUE(AC291)&gt;=8),Database!$I$3,""),"")</f>
        <v/>
      </c>
      <c r="AD294" s="192" t="str">
        <f>IFERROR(IF(AND(RIGHT(AD290,1)="N",VALUE(AD291)&gt;=8),Database!$I$3,""),"")</f>
        <v/>
      </c>
      <c r="AE294" s="192" t="str">
        <f>IFERROR(IF(AND(RIGHT(AE290,1)="N",VALUE(AE291)&gt;=8),Database!$I$3,""),"")</f>
        <v/>
      </c>
      <c r="AF294" s="192" t="str">
        <f>IFERROR(IF(AND(RIGHT(AF290,1)="N",VALUE(AF291)&gt;=8),Database!$I$3,""),"")</f>
        <v/>
      </c>
      <c r="AG294" s="192" t="str">
        <f>IFERROR(IF(AND(RIGHT(AG290,1)="N",VALUE(AG291)&gt;=8),Database!$I$3,""),"")</f>
        <v/>
      </c>
      <c r="AH294" s="192" t="str">
        <f>IFERROR(IF(AND(RIGHT(AH290,1)="N",VALUE(AH291)&gt;=8),Database!$I$3,""),"")</f>
        <v/>
      </c>
      <c r="AI294" s="192" t="str">
        <f>IFERROR(IF(AND(RIGHT(AI290,1)="N",VALUE(AI291)&gt;=8),Database!$I$3,""),"")</f>
        <v/>
      </c>
      <c r="AJ294" s="192" t="str">
        <f>IFERROR(IF(AND(RIGHT(AJ290,1)="N",VALUE(AJ291)&gt;=8),Database!$I$3,""),"")</f>
        <v/>
      </c>
      <c r="AK294" s="259"/>
      <c r="AL294" s="204"/>
      <c r="AM294" s="198"/>
      <c r="AN294" s="198"/>
      <c r="AO294" s="262"/>
      <c r="AP294" s="265"/>
      <c r="AQ294" s="86"/>
      <c r="AR294" s="194"/>
      <c r="AS294" s="194"/>
      <c r="AT294" s="194"/>
      <c r="AU294" s="256"/>
    </row>
    <row r="295" spans="1:47" s="212" customFormat="1" ht="33" customHeight="1" thickBot="1" x14ac:dyDescent="0.3">
      <c r="A295" s="179"/>
      <c r="B295" s="205"/>
      <c r="C295" s="222"/>
      <c r="D295" s="28"/>
      <c r="E295" s="206" t="s">
        <v>176</v>
      </c>
      <c r="F295" s="207" t="str">
        <f>IFERROR(IF(INDEX(Attendance!$T:$T,MATCH($B290&amp;F$7,Attendance!$N:$N,0))=TRUE,"L",IF(SUM(F291:F292)&gt;=10,5,"")),"")</f>
        <v/>
      </c>
      <c r="G295" s="207" t="str">
        <f>IFERROR(IF(INDEX(Attendance!$T:$T,MATCH($B290&amp;G$7,Attendance!$N:$N,0))=TRUE,"L",IF(SUM(G291:G292)&gt;=10,5,"")),"")</f>
        <v/>
      </c>
      <c r="H295" s="208" t="str">
        <f>IFERROR(IF(INDEX(Attendance!$T:$T,MATCH($B290&amp;H$7,Attendance!$N:$N,0))=TRUE,"L",IF(SUM(H291:H292)&gt;=10,5,"")),"")</f>
        <v/>
      </c>
      <c r="I295" s="208" t="str">
        <f>IFERROR(IF(INDEX(Attendance!$T:$T,MATCH($B290&amp;I$7,Attendance!$N:$N,0))=TRUE,"L",IF(SUM(I291:I292)&gt;=10,5,"")),"")</f>
        <v/>
      </c>
      <c r="J295" s="208" t="str">
        <f>IFERROR(IF(INDEX(Attendance!$T:$T,MATCH($B290&amp;J$7,Attendance!$N:$N,0))=TRUE,"L",IF(SUM(J291:J292)&gt;=10,5,"")),"")</f>
        <v/>
      </c>
      <c r="K295" s="208" t="str">
        <f>IFERROR(IF(INDEX(Attendance!$T:$T,MATCH($B290&amp;K$7,Attendance!$N:$N,0))=TRUE,"L",IF(SUM(K291:K292)&gt;=10,5,"")),"")</f>
        <v/>
      </c>
      <c r="L295" s="208" t="str">
        <f>IFERROR(IF(INDEX(Attendance!$T:$T,MATCH($B290&amp;L$7,Attendance!$N:$N,0))=TRUE,"L",IF(SUM(L291:L292)&gt;=10,5,"")),"")</f>
        <v/>
      </c>
      <c r="M295" s="208" t="str">
        <f>IFERROR(IF(INDEX(Attendance!$T:$T,MATCH($B290&amp;M$7,Attendance!$N:$N,0))=TRUE,"L",IF(SUM(M291:M292)&gt;=10,5,"")),"")</f>
        <v/>
      </c>
      <c r="N295" s="208" t="str">
        <f>IFERROR(IF(INDEX(Attendance!$T:$T,MATCH($B290&amp;N$7,Attendance!$N:$N,0))=TRUE,"L",IF(SUM(N291:N292)&gt;=10,5,"")),"")</f>
        <v/>
      </c>
      <c r="O295" s="208" t="str">
        <f>IFERROR(IF(INDEX(Attendance!$T:$T,MATCH($B290&amp;O$7,Attendance!$N:$N,0))=TRUE,"L",IF(SUM(O291:O292)&gt;=10,5,"")),"")</f>
        <v/>
      </c>
      <c r="P295" s="208" t="str">
        <f>IFERROR(IF(INDEX(Attendance!$T:$T,MATCH($B290&amp;P$7,Attendance!$N:$N,0))=TRUE,"L",IF(SUM(P291:P292)&gt;=10,5,"")),"")</f>
        <v/>
      </c>
      <c r="Q295" s="208" t="str">
        <f>IFERROR(IF(INDEX(Attendance!$T:$T,MATCH($B290&amp;Q$7,Attendance!$N:$N,0))=TRUE,"L",IF(SUM(Q291:Q292)&gt;=10,5,"")),"")</f>
        <v/>
      </c>
      <c r="R295" s="208" t="str">
        <f>IFERROR(IF(INDEX(Attendance!$T:$T,MATCH($B290&amp;R$7,Attendance!$N:$N,0))=TRUE,"L",IF(SUM(R291:R292)&gt;=10,5,"")),"")</f>
        <v/>
      </c>
      <c r="S295" s="208" t="str">
        <f>IFERROR(IF(INDEX(Attendance!$T:$T,MATCH($B290&amp;S$7,Attendance!$N:$N,0))=TRUE,"L",IF(SUM(S291:S292)&gt;=10,5,"")),"")</f>
        <v/>
      </c>
      <c r="T295" s="208" t="str">
        <f>IFERROR(IF(INDEX(Attendance!$T:$T,MATCH($B290&amp;T$7,Attendance!$N:$N,0))=TRUE,"L",IF(SUM(T291:T292)&gt;=10,5,"")),"")</f>
        <v/>
      </c>
      <c r="U295" s="208" t="str">
        <f>IFERROR(IF(INDEX(Attendance!$T:$T,MATCH($B290&amp;U$7,Attendance!$N:$N,0))=TRUE,"L",IF(SUM(U291:U292)&gt;=10,5,"")),"")</f>
        <v/>
      </c>
      <c r="V295" s="208" t="str">
        <f>IFERROR(IF(INDEX(Attendance!$T:$T,MATCH($B290&amp;V$7,Attendance!$N:$N,0))=TRUE,"L",IF(SUM(V291:V292)&gt;=10,5,"")),"")</f>
        <v/>
      </c>
      <c r="W295" s="208" t="str">
        <f>IFERROR(IF(INDEX(Attendance!$T:$T,MATCH($B290&amp;W$7,Attendance!$N:$N,0))=TRUE,"L",IF(SUM(W291:W292)&gt;=10,5,"")),"")</f>
        <v/>
      </c>
      <c r="X295" s="208" t="str">
        <f>IFERROR(IF(INDEX(Attendance!$T:$T,MATCH($B290&amp;X$7,Attendance!$N:$N,0))=TRUE,"L",IF(SUM(X291:X292)&gt;=10,5,"")),"")</f>
        <v/>
      </c>
      <c r="Y295" s="208" t="str">
        <f>IFERROR(IF(INDEX(Attendance!$T:$T,MATCH($B290&amp;Y$7,Attendance!$N:$N,0))=TRUE,"L",IF(SUM(Y291:Y292)&gt;=10,5,"")),"")</f>
        <v/>
      </c>
      <c r="Z295" s="208" t="str">
        <f>IFERROR(IF(INDEX(Attendance!$T:$T,MATCH($B290&amp;Z$7,Attendance!$N:$N,0))=TRUE,"L",IF(SUM(Z291:Z292)&gt;=10,5,"")),"")</f>
        <v/>
      </c>
      <c r="AA295" s="208" t="str">
        <f>IFERROR(IF(INDEX(Attendance!$T:$T,MATCH($B290&amp;AA$7,Attendance!$N:$N,0))=TRUE,"L",IF(SUM(AA291:AA292)&gt;=10,5,"")),"")</f>
        <v/>
      </c>
      <c r="AB295" s="208" t="str">
        <f>IFERROR(IF(INDEX(Attendance!$T:$T,MATCH($B290&amp;AB$7,Attendance!$N:$N,0))=TRUE,"L",IF(SUM(AB291:AB292)&gt;=10,5,"")),"")</f>
        <v/>
      </c>
      <c r="AC295" s="208" t="str">
        <f>IFERROR(IF(INDEX(Attendance!$T:$T,MATCH($B290&amp;AC$7,Attendance!$N:$N,0))=TRUE,"L",IF(SUM(AC291:AC292)&gt;=10,5,"")),"")</f>
        <v/>
      </c>
      <c r="AD295" s="208" t="str">
        <f>IFERROR(IF(INDEX(Attendance!$T:$T,MATCH($B290&amp;AD$7,Attendance!$N:$N,0))=TRUE,"L",IF(SUM(AD291:AD292)&gt;=10,5,"")),"")</f>
        <v/>
      </c>
      <c r="AE295" s="208" t="str">
        <f>IFERROR(IF(INDEX(Attendance!$T:$T,MATCH($B290&amp;AE$7,Attendance!$N:$N,0))=TRUE,"L",IF(SUM(AE291:AE292)&gt;=10,5,"")),"")</f>
        <v/>
      </c>
      <c r="AF295" s="208" t="str">
        <f>IFERROR(IF(INDEX(Attendance!$T:$T,MATCH($B290&amp;AF$7,Attendance!$N:$N,0))=TRUE,"L",IF(SUM(AF291:AF292)&gt;=10,5,"")),"")</f>
        <v/>
      </c>
      <c r="AG295" s="208" t="str">
        <f>IFERROR(IF(INDEX(Attendance!$T:$T,MATCH($B290&amp;AG$7,Attendance!$N:$N,0))=TRUE,"L",IF(SUM(AG291:AG292)&gt;=10,5,"")),"")</f>
        <v/>
      </c>
      <c r="AH295" s="208" t="str">
        <f>IFERROR(IF(INDEX(Attendance!$T:$T,MATCH($B290&amp;AH$7,Attendance!$N:$N,0))=TRUE,"L",IF(SUM(AH291:AH292)&gt;=10,5,"")),"")</f>
        <v/>
      </c>
      <c r="AI295" s="208" t="str">
        <f>IFERROR(IF(INDEX(Attendance!$T:$T,MATCH($B290&amp;AI$7,Attendance!$N:$N,0))=TRUE,"L",IF(SUM(AI291:AI292)&gt;=10,5,"")),"")</f>
        <v/>
      </c>
      <c r="AJ295" s="208" t="str">
        <f>IFERROR(IF(INDEX(Attendance!$T:$T,MATCH($B290&amp;AJ$7,Attendance!$N:$N,0))=TRUE,"L",IF(SUM(AJ291:AJ292)&gt;=10,5,"")),"")</f>
        <v/>
      </c>
      <c r="AK295" s="260"/>
      <c r="AL295" s="209">
        <f>ROUND(AL290*AL291,2)</f>
        <v>0</v>
      </c>
      <c r="AM295" s="209">
        <f>ROUND(AM290*AM291,2)</f>
        <v>0</v>
      </c>
      <c r="AN295" s="209">
        <f>ROUND(AN290*AN291,2)</f>
        <v>0</v>
      </c>
      <c r="AO295" s="263"/>
      <c r="AP295" s="266"/>
      <c r="AQ295" s="210">
        <f>AQ290*$AQ$5</f>
        <v>0</v>
      </c>
      <c r="AR295" s="211">
        <f>AR290*ROUND(IF($C295="",1200,MID($C295,FIND("RM",$C295)+3,4))/26,2)</f>
        <v>0</v>
      </c>
      <c r="AS295" s="211">
        <f t="shared" ref="AS295:AT295" si="60">AS290*ROUND(IF($C295="",1200,MID($C295,FIND("RM",$C295)+3,4))/26,2)</f>
        <v>0</v>
      </c>
      <c r="AT295" s="211">
        <f t="shared" si="60"/>
        <v>92.3</v>
      </c>
      <c r="AU295" s="257"/>
    </row>
    <row r="296" spans="1:47" s="212" customFormat="1" ht="33" customHeight="1" x14ac:dyDescent="0.25">
      <c r="A296" s="175">
        <f t="shared" si="50"/>
        <v>49</v>
      </c>
      <c r="B296" s="184" t="str">
        <f>_xlfn.IFNA(INDEX(Attendance!$A:$A,MATCH(A296,Attendance!$M:$M,0)),"")</f>
        <v/>
      </c>
      <c r="C296" s="185" t="str">
        <f>_xlfn.IFNA(INDEX(Masterlist!C:C,MATCH(B296,Masterlist!B:B,0)),"")</f>
        <v/>
      </c>
      <c r="D296" s="87"/>
      <c r="E296" s="186" t="s">
        <v>173</v>
      </c>
      <c r="F296" s="83" t="str" cm="1">
        <f t="array" ref="F296">_xlfn.IFNA(IF(OR(VALUE(F$7&amp;$C$3)=PH),IF(F297="","PH",IF(INDEX(Attendance!$O:$O,MATCH($B296&amp;F$7,Attendance!$N:$N,0))&lt;"1200","PM","PN")),IF(F$6="Sun",IF(F297="","RD",IF(INDEX(Attendance!$O:$O,MATCH($B296&amp;F$7,Attendance!$N:$N,0))&lt;"1200","RM","RN")),IF(F297="",IF(F$7="","",IF(INDEX(Attendance!$I:$I,MATCH($B296&amp;F$7,Attendance!$N:$N,0))="ABS","AB","UL")),IF(INDEX(Attendance!$O:$O,MATCH($B296&amp;F$7,Attendance!$N:$N,0))&lt;"1200","M","N")))),"")</f>
        <v/>
      </c>
      <c r="G296" s="83" t="str" cm="1">
        <f t="array" ref="G296">_xlfn.IFNA(IF(OR(VALUE(G$7&amp;$C$3)=PH),IF(G297="","PH",IF(INDEX(Attendance!$O:$O,MATCH($B296&amp;G$7,Attendance!$N:$N,0))&lt;"1200","PM","PN")),IF(G$6="Sun",IF(G297="","RD",IF(INDEX(Attendance!$O:$O,MATCH($B296&amp;G$7,Attendance!$N:$N,0))&lt;"1200","RM","RN")),IF(G297="",IF(G$7="","",IF(INDEX(Attendance!$I:$I,MATCH($B296&amp;G$7,Attendance!$N:$N,0))="ABS","AB","UL")),IF(INDEX(Attendance!$O:$O,MATCH($B296&amp;G$7,Attendance!$N:$N,0))&lt;"1200","M","N")))),"")</f>
        <v/>
      </c>
      <c r="H296" s="83" t="str" cm="1">
        <f t="array" ref="H296">_xlfn.IFNA(IF(OR(VALUE(H$7&amp;$C$3)=PH),IF(H297="","PH",IF(INDEX(Attendance!$O:$O,MATCH($B296&amp;H$7,Attendance!$N:$N,0))&lt;"1200","PM","PN")),IF(H$6="Sun",IF(H297="","RD",IF(INDEX(Attendance!$O:$O,MATCH($B296&amp;H$7,Attendance!$N:$N,0))&lt;"1200","RM","RN")),IF(H297="",IF(H$7="","",IF(INDEX(Attendance!$I:$I,MATCH($B296&amp;H$7,Attendance!$N:$N,0))="ABS","AB","UL")),IF(INDEX(Attendance!$O:$O,MATCH($B296&amp;H$7,Attendance!$N:$N,0))&lt;"1200","M","N")))),"")</f>
        <v/>
      </c>
      <c r="I296" s="83" t="str" cm="1">
        <f t="array" ref="I296">_xlfn.IFNA(IF(OR(VALUE(I$7&amp;$C$3)=PH),IF(I297="","PH",IF(INDEX(Attendance!$O:$O,MATCH($B296&amp;I$7,Attendance!$N:$N,0))&lt;"1200","PM","PN")),IF(I$6="Sun",IF(I297="","RD",IF(INDEX(Attendance!$O:$O,MATCH($B296&amp;I$7,Attendance!$N:$N,0))&lt;"1200","RM","RN")),IF(I297="",IF(I$7="","",IF(INDEX(Attendance!$I:$I,MATCH($B296&amp;I$7,Attendance!$N:$N,0))="ABS","AB","UL")),IF(INDEX(Attendance!$O:$O,MATCH($B296&amp;I$7,Attendance!$N:$N,0))&lt;"1200","M","N")))),"")</f>
        <v/>
      </c>
      <c r="J296" s="83" t="str" cm="1">
        <f t="array" ref="J296">_xlfn.IFNA(IF(OR(VALUE(J$7&amp;$C$3)=PH),IF(J297="","PH",IF(INDEX(Attendance!$O:$O,MATCH($B296&amp;J$7,Attendance!$N:$N,0))&lt;"1200","PM","PN")),IF(J$6="Sun",IF(J297="","RD",IF(INDEX(Attendance!$O:$O,MATCH($B296&amp;J$7,Attendance!$N:$N,0))&lt;"1200","RM","RN")),IF(J297="",IF(J$7="","",IF(INDEX(Attendance!$I:$I,MATCH($B296&amp;J$7,Attendance!$N:$N,0))="ABS","AB","UL")),IF(INDEX(Attendance!$O:$O,MATCH($B296&amp;J$7,Attendance!$N:$N,0))&lt;"1200","M","N")))),"")</f>
        <v/>
      </c>
      <c r="K296" s="83" t="str" cm="1">
        <f t="array" ref="K296">_xlfn.IFNA(IF(OR(VALUE(K$7&amp;$C$3)=PH),IF(K297="","PH",IF(INDEX(Attendance!$O:$O,MATCH($B296&amp;K$7,Attendance!$N:$N,0))&lt;"1200","PM","PN")),IF(K$6="Sun",IF(K297="","RD",IF(INDEX(Attendance!$O:$O,MATCH($B296&amp;K$7,Attendance!$N:$N,0))&lt;"1200","RM","RN")),IF(K297="",IF(K$7="","",IF(INDEX(Attendance!$I:$I,MATCH($B296&amp;K$7,Attendance!$N:$N,0))="ABS","AB","UL")),IF(INDEX(Attendance!$O:$O,MATCH($B296&amp;K$7,Attendance!$N:$N,0))&lt;"1200","M","N")))),"")</f>
        <v/>
      </c>
      <c r="L296" s="83" t="str" cm="1">
        <f t="array" ref="L296">_xlfn.IFNA(IF(OR(VALUE(L$7&amp;$C$3)=PH),IF(L297="","PH",IF(INDEX(Attendance!$O:$O,MATCH($B296&amp;L$7,Attendance!$N:$N,0))&lt;"1200","PM","PN")),IF(L$6="Sun",IF(L297="","RD",IF(INDEX(Attendance!$O:$O,MATCH($B296&amp;L$7,Attendance!$N:$N,0))&lt;"1200","RM","RN")),IF(L297="",IF(L$7="","",IF(INDEX(Attendance!$I:$I,MATCH($B296&amp;L$7,Attendance!$N:$N,0))="ABS","AB","UL")),IF(INDEX(Attendance!$O:$O,MATCH($B296&amp;L$7,Attendance!$N:$N,0))&lt;"1200","M","N")))),"")</f>
        <v>RD</v>
      </c>
      <c r="M296" s="83" t="str" cm="1">
        <f t="array" ref="M296">_xlfn.IFNA(IF(OR(VALUE(M$7&amp;$C$3)=PH),IF(M297="","PH",IF(INDEX(Attendance!$O:$O,MATCH($B296&amp;M$7,Attendance!$N:$N,0))&lt;"1200","PM","PN")),IF(M$6="Sun",IF(M297="","RD",IF(INDEX(Attendance!$O:$O,MATCH($B296&amp;M$7,Attendance!$N:$N,0))&lt;"1200","RM","RN")),IF(M297="",IF(M$7="","",IF(INDEX(Attendance!$I:$I,MATCH($B296&amp;M$7,Attendance!$N:$N,0))="ABS","AB","UL")),IF(INDEX(Attendance!$O:$O,MATCH($B296&amp;M$7,Attendance!$N:$N,0))&lt;"1200","M","N")))),"")</f>
        <v/>
      </c>
      <c r="N296" s="83" t="str" cm="1">
        <f t="array" ref="N296">_xlfn.IFNA(IF(OR(VALUE(N$7&amp;$C$3)=PH),IF(N297="","PH",IF(INDEX(Attendance!$O:$O,MATCH($B296&amp;N$7,Attendance!$N:$N,0))&lt;"1200","PM","PN")),IF(N$6="Sun",IF(N297="","RD",IF(INDEX(Attendance!$O:$O,MATCH($B296&amp;N$7,Attendance!$N:$N,0))&lt;"1200","RM","RN")),IF(N297="",IF(N$7="","",IF(INDEX(Attendance!$I:$I,MATCH($B296&amp;N$7,Attendance!$N:$N,0))="ABS","AB","UL")),IF(INDEX(Attendance!$O:$O,MATCH($B296&amp;N$7,Attendance!$N:$N,0))&lt;"1200","M","N")))),"")</f>
        <v/>
      </c>
      <c r="O296" s="83" t="str" cm="1">
        <f t="array" ref="O296">_xlfn.IFNA(IF(OR(VALUE(O$7&amp;$C$3)=PH),IF(O297="","PH",IF(INDEX(Attendance!$O:$O,MATCH($B296&amp;O$7,Attendance!$N:$N,0))&lt;"1200","PM","PN")),IF(O$6="Sun",IF(O297="","RD",IF(INDEX(Attendance!$O:$O,MATCH($B296&amp;O$7,Attendance!$N:$N,0))&lt;"1200","RM","RN")),IF(O297="",IF(O$7="","",IF(INDEX(Attendance!$I:$I,MATCH($B296&amp;O$7,Attendance!$N:$N,0))="ABS","AB","UL")),IF(INDEX(Attendance!$O:$O,MATCH($B296&amp;O$7,Attendance!$N:$N,0))&lt;"1200","M","N")))),"")</f>
        <v/>
      </c>
      <c r="P296" s="83" t="str" cm="1">
        <f t="array" ref="P296">_xlfn.IFNA(IF(OR(VALUE(P$7&amp;$C$3)=PH),IF(P297="","PH",IF(INDEX(Attendance!$O:$O,MATCH($B296&amp;P$7,Attendance!$N:$N,0))&lt;"1200","PM","PN")),IF(P$6="Sun",IF(P297="","RD",IF(INDEX(Attendance!$O:$O,MATCH($B296&amp;P$7,Attendance!$N:$N,0))&lt;"1200","RM","RN")),IF(P297="",IF(P$7="","",IF(INDEX(Attendance!$I:$I,MATCH($B296&amp;P$7,Attendance!$N:$N,0))="ABS","AB","UL")),IF(INDEX(Attendance!$O:$O,MATCH($B296&amp;P$7,Attendance!$N:$N,0))&lt;"1200","M","N")))),"")</f>
        <v/>
      </c>
      <c r="Q296" s="83" t="str" cm="1">
        <f t="array" ref="Q296">_xlfn.IFNA(IF(OR(VALUE(Q$7&amp;$C$3)=PH),IF(Q297="","PH",IF(INDEX(Attendance!$O:$O,MATCH($B296&amp;Q$7,Attendance!$N:$N,0))&lt;"1200","PM","PN")),IF(Q$6="Sun",IF(Q297="","RD",IF(INDEX(Attendance!$O:$O,MATCH($B296&amp;Q$7,Attendance!$N:$N,0))&lt;"1200","RM","RN")),IF(Q297="",IF(Q$7="","",IF(INDEX(Attendance!$I:$I,MATCH($B296&amp;Q$7,Attendance!$N:$N,0))="ABS","AB","UL")),IF(INDEX(Attendance!$O:$O,MATCH($B296&amp;Q$7,Attendance!$N:$N,0))&lt;"1200","M","N")))),"")</f>
        <v>PH</v>
      </c>
      <c r="R296" s="83" t="str" cm="1">
        <f t="array" ref="R296">_xlfn.IFNA(IF(OR(VALUE(R$7&amp;$C$3)=PH),IF(R297="","PH",IF(INDEX(Attendance!$O:$O,MATCH($B296&amp;R$7,Attendance!$N:$N,0))&lt;"1200","PM","PN")),IF(R$6="Sun",IF(R297="","RD",IF(INDEX(Attendance!$O:$O,MATCH($B296&amp;R$7,Attendance!$N:$N,0))&lt;"1200","RM","RN")),IF(R297="",IF(R$7="","",IF(INDEX(Attendance!$I:$I,MATCH($B296&amp;R$7,Attendance!$N:$N,0))="ABS","AB","UL")),IF(INDEX(Attendance!$O:$O,MATCH($B296&amp;R$7,Attendance!$N:$N,0))&lt;"1200","M","N")))),"")</f>
        <v>PH</v>
      </c>
      <c r="S296" s="83" t="str" cm="1">
        <f t="array" ref="S296">_xlfn.IFNA(IF(OR(VALUE(S$7&amp;$C$3)=PH),IF(S297="","PH",IF(INDEX(Attendance!$O:$O,MATCH($B296&amp;S$7,Attendance!$N:$N,0))&lt;"1200","PM","PN")),IF(S$6="Sun",IF(S297="","RD",IF(INDEX(Attendance!$O:$O,MATCH($B296&amp;S$7,Attendance!$N:$N,0))&lt;"1200","RM","RN")),IF(S297="",IF(S$7="","",IF(INDEX(Attendance!$I:$I,MATCH($B296&amp;S$7,Attendance!$N:$N,0))="ABS","AB","UL")),IF(INDEX(Attendance!$O:$O,MATCH($B296&amp;S$7,Attendance!$N:$N,0))&lt;"1200","M","N")))),"")</f>
        <v>RD</v>
      </c>
      <c r="T296" s="83" t="str" cm="1">
        <f t="array" ref="T296">_xlfn.IFNA(IF(OR(VALUE(T$7&amp;$C$3)=PH),IF(T297="","PH",IF(INDEX(Attendance!$O:$O,MATCH($B296&amp;T$7,Attendance!$N:$N,0))&lt;"1200","PM","PN")),IF(T$6="Sun",IF(T297="","RD",IF(INDEX(Attendance!$O:$O,MATCH($B296&amp;T$7,Attendance!$N:$N,0))&lt;"1200","RM","RN")),IF(T297="",IF(T$7="","",IF(INDEX(Attendance!$I:$I,MATCH($B296&amp;T$7,Attendance!$N:$N,0))="ABS","AB","UL")),IF(INDEX(Attendance!$O:$O,MATCH($B296&amp;T$7,Attendance!$N:$N,0))&lt;"1200","M","N")))),"")</f>
        <v/>
      </c>
      <c r="U296" s="83" t="str" cm="1">
        <f t="array" ref="U296">_xlfn.IFNA(IF(OR(VALUE(U$7&amp;$C$3)=PH),IF(U297="","PH",IF(INDEX(Attendance!$O:$O,MATCH($B296&amp;U$7,Attendance!$N:$N,0))&lt;"1200","PM","PN")),IF(U$6="Sun",IF(U297="","RD",IF(INDEX(Attendance!$O:$O,MATCH($B296&amp;U$7,Attendance!$N:$N,0))&lt;"1200","RM","RN")),IF(U297="",IF(U$7="","",IF(INDEX(Attendance!$I:$I,MATCH($B296&amp;U$7,Attendance!$N:$N,0))="ABS","AB","UL")),IF(INDEX(Attendance!$O:$O,MATCH($B296&amp;U$7,Attendance!$N:$N,0))&lt;"1200","M","N")))),"")</f>
        <v/>
      </c>
      <c r="V296" s="83" t="str" cm="1">
        <f t="array" ref="V296">_xlfn.IFNA(IF(OR(VALUE(V$7&amp;$C$3)=PH),IF(V297="","PH",IF(INDEX(Attendance!$O:$O,MATCH($B296&amp;V$7,Attendance!$N:$N,0))&lt;"1200","PM","PN")),IF(V$6="Sun",IF(V297="","RD",IF(INDEX(Attendance!$O:$O,MATCH($B296&amp;V$7,Attendance!$N:$N,0))&lt;"1200","RM","RN")),IF(V297="",IF(V$7="","",IF(INDEX(Attendance!$I:$I,MATCH($B296&amp;V$7,Attendance!$N:$N,0))="ABS","AB","UL")),IF(INDEX(Attendance!$O:$O,MATCH($B296&amp;V$7,Attendance!$N:$N,0))&lt;"1200","M","N")))),"")</f>
        <v/>
      </c>
      <c r="W296" s="83" t="str" cm="1">
        <f t="array" ref="W296">_xlfn.IFNA(IF(OR(VALUE(W$7&amp;$C$3)=PH),IF(W297="","PH",IF(INDEX(Attendance!$O:$O,MATCH($B296&amp;W$7,Attendance!$N:$N,0))&lt;"1200","PM","PN")),IF(W$6="Sun",IF(W297="","RD",IF(INDEX(Attendance!$O:$O,MATCH($B296&amp;W$7,Attendance!$N:$N,0))&lt;"1200","RM","RN")),IF(W297="",IF(W$7="","",IF(INDEX(Attendance!$I:$I,MATCH($B296&amp;W$7,Attendance!$N:$N,0))="ABS","AB","UL")),IF(INDEX(Attendance!$O:$O,MATCH($B296&amp;W$7,Attendance!$N:$N,0))&lt;"1200","M","N")))),"")</f>
        <v/>
      </c>
      <c r="X296" s="83" t="str" cm="1">
        <f t="array" ref="X296">_xlfn.IFNA(IF(OR(VALUE(X$7&amp;$C$3)=PH),IF(X297="","PH",IF(INDEX(Attendance!$O:$O,MATCH($B296&amp;X$7,Attendance!$N:$N,0))&lt;"1200","PM","PN")),IF(X$6="Sun",IF(X297="","RD",IF(INDEX(Attendance!$O:$O,MATCH($B296&amp;X$7,Attendance!$N:$N,0))&lt;"1200","RM","RN")),IF(X297="",IF(X$7="","",IF(INDEX(Attendance!$I:$I,MATCH($B296&amp;X$7,Attendance!$N:$N,0))="ABS","AB","UL")),IF(INDEX(Attendance!$O:$O,MATCH($B296&amp;X$7,Attendance!$N:$N,0))&lt;"1200","M","N")))),"")</f>
        <v/>
      </c>
      <c r="Y296" s="83" t="str" cm="1">
        <f t="array" ref="Y296">_xlfn.IFNA(IF(OR(VALUE(Y$7&amp;$C$3)=PH),IF(Y297="","PH",IF(INDEX(Attendance!$O:$O,MATCH($B296&amp;Y$7,Attendance!$N:$N,0))&lt;"1200","PM","PN")),IF(Y$6="Sun",IF(Y297="","RD",IF(INDEX(Attendance!$O:$O,MATCH($B296&amp;Y$7,Attendance!$N:$N,0))&lt;"1200","RM","RN")),IF(Y297="",IF(Y$7="","",IF(INDEX(Attendance!$I:$I,MATCH($B296&amp;Y$7,Attendance!$N:$N,0))="ABS","AB","UL")),IF(INDEX(Attendance!$O:$O,MATCH($B296&amp;Y$7,Attendance!$N:$N,0))&lt;"1200","M","N")))),"")</f>
        <v/>
      </c>
      <c r="Z296" s="83" t="str" cm="1">
        <f t="array" ref="Z296">_xlfn.IFNA(IF(OR(VALUE(Z$7&amp;$C$3)=PH),IF(Z297="","PH",IF(INDEX(Attendance!$O:$O,MATCH($B296&amp;Z$7,Attendance!$N:$N,0))&lt;"1200","PM","PN")),IF(Z$6="Sun",IF(Z297="","RD",IF(INDEX(Attendance!$O:$O,MATCH($B296&amp;Z$7,Attendance!$N:$N,0))&lt;"1200","RM","RN")),IF(Z297="",IF(Z$7="","",IF(INDEX(Attendance!$I:$I,MATCH($B296&amp;Z$7,Attendance!$N:$N,0))="ABS","AB","UL")),IF(INDEX(Attendance!$O:$O,MATCH($B296&amp;Z$7,Attendance!$N:$N,0))&lt;"1200","M","N")))),"")</f>
        <v>RD</v>
      </c>
      <c r="AA296" s="83" t="str" cm="1">
        <f t="array" ref="AA296">_xlfn.IFNA(IF(OR(VALUE(AA$7&amp;$C$3)=PH),IF(AA297="","PH",IF(INDEX(Attendance!$O:$O,MATCH($B296&amp;AA$7,Attendance!$N:$N,0))&lt;"1200","PM","PN")),IF(AA$6="Sun",IF(AA297="","RD",IF(INDEX(Attendance!$O:$O,MATCH($B296&amp;AA$7,Attendance!$N:$N,0))&lt;"1200","RM","RN")),IF(AA297="",IF(AA$7="","",IF(INDEX(Attendance!$I:$I,MATCH($B296&amp;AA$7,Attendance!$N:$N,0))="ABS","AB","UL")),IF(INDEX(Attendance!$O:$O,MATCH($B296&amp;AA$7,Attendance!$N:$N,0))&lt;"1200","M","N")))),"")</f>
        <v/>
      </c>
      <c r="AB296" s="83" t="str" cm="1">
        <f t="array" ref="AB296">_xlfn.IFNA(IF(OR(VALUE(AB$7&amp;$C$3)=PH),IF(AB297="","PH",IF(INDEX(Attendance!$O:$O,MATCH($B296&amp;AB$7,Attendance!$N:$N,0))&lt;"1200","PM","PN")),IF(AB$6="Sun",IF(AB297="","RD",IF(INDEX(Attendance!$O:$O,MATCH($B296&amp;AB$7,Attendance!$N:$N,0))&lt;"1200","RM","RN")),IF(AB297="",IF(AB$7="","",IF(INDEX(Attendance!$I:$I,MATCH($B296&amp;AB$7,Attendance!$N:$N,0))="ABS","AB","UL")),IF(INDEX(Attendance!$O:$O,MATCH($B296&amp;AB$7,Attendance!$N:$N,0))&lt;"1200","M","N")))),"")</f>
        <v/>
      </c>
      <c r="AC296" s="83" t="str" cm="1">
        <f t="array" ref="AC296">_xlfn.IFNA(IF(OR(VALUE(AC$7&amp;$C$3)=PH),IF(AC297="","PH",IF(INDEX(Attendance!$O:$O,MATCH($B296&amp;AC$7,Attendance!$N:$N,0))&lt;"1200","PM","PN")),IF(AC$6="Sun",IF(AC297="","RD",IF(INDEX(Attendance!$O:$O,MATCH($B296&amp;AC$7,Attendance!$N:$N,0))&lt;"1200","RM","RN")),IF(AC297="",IF(AC$7="","",IF(INDEX(Attendance!$I:$I,MATCH($B296&amp;AC$7,Attendance!$N:$N,0))="ABS","AB","UL")),IF(INDEX(Attendance!$O:$O,MATCH($B296&amp;AC$7,Attendance!$N:$N,0))&lt;"1200","M","N")))),"")</f>
        <v/>
      </c>
      <c r="AD296" s="83" t="str" cm="1">
        <f t="array" ref="AD296">_xlfn.IFNA(IF(OR(VALUE(AD$7&amp;$C$3)=PH),IF(AD297="","PH",IF(INDEX(Attendance!$O:$O,MATCH($B296&amp;AD$7,Attendance!$N:$N,0))&lt;"1200","PM","PN")),IF(AD$6="Sun",IF(AD297="","RD",IF(INDEX(Attendance!$O:$O,MATCH($B296&amp;AD$7,Attendance!$N:$N,0))&lt;"1200","RM","RN")),IF(AD297="",IF(AD$7="","",IF(INDEX(Attendance!$I:$I,MATCH($B296&amp;AD$7,Attendance!$N:$N,0))="ABS","AB","UL")),IF(INDEX(Attendance!$O:$O,MATCH($B296&amp;AD$7,Attendance!$N:$N,0))&lt;"1200","M","N")))),"")</f>
        <v/>
      </c>
      <c r="AE296" s="83" t="str" cm="1">
        <f t="array" ref="AE296">_xlfn.IFNA(IF(OR(VALUE(AE$7&amp;$C$3)=PH),IF(AE297="","PH",IF(INDEX(Attendance!$O:$O,MATCH($B296&amp;AE$7,Attendance!$N:$N,0))&lt;"1200","PM","PN")),IF(AE$6="Sun",IF(AE297="","RD",IF(INDEX(Attendance!$O:$O,MATCH($B296&amp;AE$7,Attendance!$N:$N,0))&lt;"1200","RM","RN")),IF(AE297="",IF(AE$7="","",IF(INDEX(Attendance!$I:$I,MATCH($B296&amp;AE$7,Attendance!$N:$N,0))="ABS","AB","UL")),IF(INDEX(Attendance!$O:$O,MATCH($B296&amp;AE$7,Attendance!$N:$N,0))&lt;"1200","M","N")))),"")</f>
        <v/>
      </c>
      <c r="AF296" s="83" t="str" cm="1">
        <f t="array" ref="AF296">_xlfn.IFNA(IF(OR(VALUE(AF$7&amp;$C$3)=PH),IF(AF297="","PH",IF(INDEX(Attendance!$O:$O,MATCH($B296&amp;AF$7,Attendance!$N:$N,0))&lt;"1200","PM","PN")),IF(AF$6="Sun",IF(AF297="","RD",IF(INDEX(Attendance!$O:$O,MATCH($B296&amp;AF$7,Attendance!$N:$N,0))&lt;"1200","RM","RN")),IF(AF297="",IF(AF$7="","",IF(INDEX(Attendance!$I:$I,MATCH($B296&amp;AF$7,Attendance!$N:$N,0))="ABS","AB","UL")),IF(INDEX(Attendance!$O:$O,MATCH($B296&amp;AF$7,Attendance!$N:$N,0))&lt;"1200","M","N")))),"")</f>
        <v/>
      </c>
      <c r="AG296" s="83" t="str" cm="1">
        <f t="array" ref="AG296">_xlfn.IFNA(IF(OR(VALUE(AG$7&amp;$C$3)=PH),IF(AG297="","PH",IF(INDEX(Attendance!$O:$O,MATCH($B296&amp;AG$7,Attendance!$N:$N,0))&lt;"1200","PM","PN")),IF(AG$6="Sun",IF(AG297="","RD",IF(INDEX(Attendance!$O:$O,MATCH($B296&amp;AG$7,Attendance!$N:$N,0))&lt;"1200","RM","RN")),IF(AG297="",IF(AG$7="","",IF(INDEX(Attendance!$I:$I,MATCH($B296&amp;AG$7,Attendance!$N:$N,0))="ABS","AB","UL")),IF(INDEX(Attendance!$O:$O,MATCH($B296&amp;AG$7,Attendance!$N:$N,0))&lt;"1200","M","N")))),"")</f>
        <v>RD</v>
      </c>
      <c r="AH296" s="83" t="str" cm="1">
        <f t="array" ref="AH296">_xlfn.IFNA(IF(OR(VALUE(AH$7&amp;$C$3)=PH),IF(AH297="","PH",IF(INDEX(Attendance!$O:$O,MATCH($B296&amp;AH$7,Attendance!$N:$N,0))&lt;"1200","PM","PN")),IF(AH$6="Sun",IF(AH297="","RD",IF(INDEX(Attendance!$O:$O,MATCH($B296&amp;AH$7,Attendance!$N:$N,0))&lt;"1200","RM","RN")),IF(AH297="",IF(AH$7="","",IF(INDEX(Attendance!$I:$I,MATCH($B296&amp;AH$7,Attendance!$N:$N,0))="ABS","AB","UL")),IF(INDEX(Attendance!$O:$O,MATCH($B296&amp;AH$7,Attendance!$N:$N,0))&lt;"1200","M","N")))),"")</f>
        <v/>
      </c>
      <c r="AI296" s="83" t="str" cm="1">
        <f t="array" ref="AI296">_xlfn.IFNA(IF(OR(VALUE(AI$7&amp;$C$3)=PH),IF(AI297="","PH",IF(INDEX(Attendance!$O:$O,MATCH($B296&amp;AI$7,Attendance!$N:$N,0))&lt;"1200","PM","PN")),IF(AI$6="Sun",IF(AI297="","RD",IF(INDEX(Attendance!$O:$O,MATCH($B296&amp;AI$7,Attendance!$N:$N,0))&lt;"1200","RM","RN")),IF(AI297="",IF(AI$7="","",IF(INDEX(Attendance!$I:$I,MATCH($B296&amp;AI$7,Attendance!$N:$N,0))="ABS","AB","UL")),IF(INDEX(Attendance!$O:$O,MATCH($B296&amp;AI$7,Attendance!$N:$N,0))&lt;"1200","M","N")))),"")</f>
        <v/>
      </c>
      <c r="AJ296" s="83" t="str" cm="1">
        <f t="array" ref="AJ296">_xlfn.IFNA(IF(OR(VALUE(AJ$7&amp;$C$3)=PH),IF(AJ297="","PH",IF(INDEX(Attendance!$O:$O,MATCH($B296&amp;AJ$7,Attendance!$N:$N,0))&lt;"1200","PM","PN")),IF(AJ$6="Sun",IF(AJ297="","RD",IF(INDEX(Attendance!$O:$O,MATCH($B296&amp;AJ$7,Attendance!$N:$N,0))&lt;"1200","RM","RN")),IF(AJ297="",IF(AJ$7="","",IF(INDEX(Attendance!$I:$I,MATCH($B296&amp;AJ$7,Attendance!$N:$N,0))="ABS","AB","UL")),IF(INDEX(Attendance!$O:$O,MATCH($B296&amp;AJ$7,Attendance!$N:$N,0))&lt;"1200","M","N")))),"")</f>
        <v/>
      </c>
      <c r="AK296" s="258">
        <f>SUM(SUMIF(F296:AJ296,{"M","N","A"},F297:AJ297))</f>
        <v>0</v>
      </c>
      <c r="AL296" s="187">
        <f>SUM(SUMIF(F296:AJ296,{"M","N"},F298:AJ298),SUMIF(F296:AJ296,{"OM","ON"},F297:AJ297))</f>
        <v>0</v>
      </c>
      <c r="AM296" s="187">
        <f>SUM(SUMIF(F296:AJ296,{"PM","PN","RM","RN"},F297:AJ297))</f>
        <v>0</v>
      </c>
      <c r="AN296" s="187">
        <f>SUM(SUMIF(F296:AJ296,{"PM","PN"},F298:AJ298))</f>
        <v>0</v>
      </c>
      <c r="AO296" s="261">
        <f>SUM(F301:AJ301)</f>
        <v>0</v>
      </c>
      <c r="AP296" s="264">
        <f>SUM(F300:AJ300)</f>
        <v>0</v>
      </c>
      <c r="AQ296" s="188">
        <f>IF(D300="",0,SUM(COUNTIFS(F296:AJ296,{"M","N","A","OM","ON","OA","PM","PN","PA","RM","RN","RA"})))</f>
        <v>0</v>
      </c>
      <c r="AR296" s="74">
        <f>COUNTIF(F296:AJ296,"AL")</f>
        <v>0</v>
      </c>
      <c r="AS296" s="74">
        <f>COUNTIF(F296:AJ296,"MC")</f>
        <v>0</v>
      </c>
      <c r="AT296" s="74">
        <f>COUNTIF(F296:AJ296,"PH")+COUNTIF(F296:AJ296,"RPH")</f>
        <v>2</v>
      </c>
      <c r="AU296" s="255">
        <f t="shared" ref="AU296" si="61">_xlfn.IFNA(IF($B296="",0,AK296*$AK$5+SUM(AL301:AN301)+SUM(AO296:AP301)+SUM(AQ301:AT301)),"")</f>
        <v>0</v>
      </c>
    </row>
    <row r="297" spans="1:47" s="212" customFormat="1" ht="33" customHeight="1" x14ac:dyDescent="0.25">
      <c r="A297" s="189"/>
      <c r="B297" s="184"/>
      <c r="C297" s="190" t="str">
        <f>_xlfn.IFNA(INDEX(Masterlist!D:D,MATCH(B296,Masterlist!B:B,0)),"")</f>
        <v/>
      </c>
      <c r="D297" s="88"/>
      <c r="E297" s="191" t="s">
        <v>174</v>
      </c>
      <c r="F297" s="192" t="str">
        <f>IFERROR(IF(F$6="Sun",INDEX(Attendance!$R:$R,MATCH($B296&amp;F$7,Attendance!$N:$N,0)),IF(INDEX(Attendance!$R:$R,MATCH($B296&amp;F$7,Attendance!$N:$N,0))="","",IF(INDEX(Attendance!$R:$R,MATCH($B296&amp;F$7,Attendance!$N:$N,0))&gt;8,8,INDEX(Attendance!$R:$R,MATCH($B296&amp;F$7,Attendance!$N:$N,0))))),"")</f>
        <v/>
      </c>
      <c r="G297" s="192" t="str">
        <f>IFERROR(IF(G$6="Sun",INDEX(Attendance!$R:$R,MATCH($B296&amp;G$7,Attendance!$N:$N,0)),IF(INDEX(Attendance!$R:$R,MATCH($B296&amp;G$7,Attendance!$N:$N,0))="","",IF(INDEX(Attendance!$R:$R,MATCH($B296&amp;G$7,Attendance!$N:$N,0))&gt;8,8,INDEX(Attendance!$R:$R,MATCH($B296&amp;G$7,Attendance!$N:$N,0))))),"")</f>
        <v/>
      </c>
      <c r="H297" s="192" t="str">
        <f>IFERROR(IF(H$6="Sun",INDEX(Attendance!$R:$R,MATCH($B296&amp;H$7,Attendance!$N:$N,0)),IF(INDEX(Attendance!$R:$R,MATCH($B296&amp;H$7,Attendance!$N:$N,0))="","",IF(INDEX(Attendance!$R:$R,MATCH($B296&amp;H$7,Attendance!$N:$N,0))&gt;8,8,INDEX(Attendance!$R:$R,MATCH($B296&amp;H$7,Attendance!$N:$N,0))))),"")</f>
        <v/>
      </c>
      <c r="I297" s="192" t="str">
        <f>IFERROR(IF(I$6="Sun",INDEX(Attendance!$R:$R,MATCH($B296&amp;I$7,Attendance!$N:$N,0)),IF(INDEX(Attendance!$R:$R,MATCH($B296&amp;I$7,Attendance!$N:$N,0))="","",IF(INDEX(Attendance!$R:$R,MATCH($B296&amp;I$7,Attendance!$N:$N,0))&gt;8,8,INDEX(Attendance!$R:$R,MATCH($B296&amp;I$7,Attendance!$N:$N,0))))),"")</f>
        <v/>
      </c>
      <c r="J297" s="192" t="str">
        <f>IFERROR(IF(J$6="Sun",INDEX(Attendance!$R:$R,MATCH($B296&amp;J$7,Attendance!$N:$N,0)),IF(INDEX(Attendance!$R:$R,MATCH($B296&amp;J$7,Attendance!$N:$N,0))="","",IF(INDEX(Attendance!$R:$R,MATCH($B296&amp;J$7,Attendance!$N:$N,0))&gt;8,8,INDEX(Attendance!$R:$R,MATCH($B296&amp;J$7,Attendance!$N:$N,0))))),"")</f>
        <v/>
      </c>
      <c r="K297" s="192" t="str">
        <f>IFERROR(IF(K$6="Sun",INDEX(Attendance!$R:$R,MATCH($B296&amp;K$7,Attendance!$N:$N,0)),IF(INDEX(Attendance!$R:$R,MATCH($B296&amp;K$7,Attendance!$N:$N,0))="","",IF(INDEX(Attendance!$R:$R,MATCH($B296&amp;K$7,Attendance!$N:$N,0))&gt;8,8,INDEX(Attendance!$R:$R,MATCH($B296&amp;K$7,Attendance!$N:$N,0))))),"")</f>
        <v/>
      </c>
      <c r="L297" s="192" t="str">
        <f>IFERROR(IF(L$6="Sun",INDEX(Attendance!$R:$R,MATCH($B296&amp;L$7,Attendance!$N:$N,0)),IF(INDEX(Attendance!$R:$R,MATCH($B296&amp;L$7,Attendance!$N:$N,0))="","",IF(INDEX(Attendance!$R:$R,MATCH($B296&amp;L$7,Attendance!$N:$N,0))&gt;8,8,INDEX(Attendance!$R:$R,MATCH($B296&amp;L$7,Attendance!$N:$N,0))))),"")</f>
        <v/>
      </c>
      <c r="M297" s="192" t="str">
        <f>IFERROR(IF(M$6="Sun",INDEX(Attendance!$R:$R,MATCH($B296&amp;M$7,Attendance!$N:$N,0)),IF(INDEX(Attendance!$R:$R,MATCH($B296&amp;M$7,Attendance!$N:$N,0))="","",IF(INDEX(Attendance!$R:$R,MATCH($B296&amp;M$7,Attendance!$N:$N,0))&gt;8,8,INDEX(Attendance!$R:$R,MATCH($B296&amp;M$7,Attendance!$N:$N,0))))),"")</f>
        <v/>
      </c>
      <c r="N297" s="192" t="str">
        <f>IFERROR(IF(N$6="Sun",INDEX(Attendance!$R:$R,MATCH($B296&amp;N$7,Attendance!$N:$N,0)),IF(INDEX(Attendance!$R:$R,MATCH($B296&amp;N$7,Attendance!$N:$N,0))="","",IF(INDEX(Attendance!$R:$R,MATCH($B296&amp;N$7,Attendance!$N:$N,0))&gt;8,8,INDEX(Attendance!$R:$R,MATCH($B296&amp;N$7,Attendance!$N:$N,0))))),"")</f>
        <v/>
      </c>
      <c r="O297" s="192" t="str">
        <f>IFERROR(IF(O$6="Sun",INDEX(Attendance!$R:$R,MATCH($B296&amp;O$7,Attendance!$N:$N,0)),IF(INDEX(Attendance!$R:$R,MATCH($B296&amp;O$7,Attendance!$N:$N,0))="","",IF(INDEX(Attendance!$R:$R,MATCH($B296&amp;O$7,Attendance!$N:$N,0))&gt;8,8,INDEX(Attendance!$R:$R,MATCH($B296&amp;O$7,Attendance!$N:$N,0))))),"")</f>
        <v/>
      </c>
      <c r="P297" s="192" t="str">
        <f>IFERROR(IF(P$6="Sun",INDEX(Attendance!$R:$R,MATCH($B296&amp;P$7,Attendance!$N:$N,0)),IF(INDEX(Attendance!$R:$R,MATCH($B296&amp;P$7,Attendance!$N:$N,0))="","",IF(INDEX(Attendance!$R:$R,MATCH($B296&amp;P$7,Attendance!$N:$N,0))&gt;8,8,INDEX(Attendance!$R:$R,MATCH($B296&amp;P$7,Attendance!$N:$N,0))))),"")</f>
        <v/>
      </c>
      <c r="Q297" s="192" t="str">
        <f>IFERROR(IF(Q$6="Sun",INDEX(Attendance!$R:$R,MATCH($B296&amp;Q$7,Attendance!$N:$N,0)),IF(INDEX(Attendance!$R:$R,MATCH($B296&amp;Q$7,Attendance!$N:$N,0))="","",IF(INDEX(Attendance!$R:$R,MATCH($B296&amp;Q$7,Attendance!$N:$N,0))&gt;8,8,INDEX(Attendance!$R:$R,MATCH($B296&amp;Q$7,Attendance!$N:$N,0))))),"")</f>
        <v/>
      </c>
      <c r="R297" s="192" t="str">
        <f>IFERROR(IF(R$6="Sun",INDEX(Attendance!$R:$R,MATCH($B296&amp;R$7,Attendance!$N:$N,0)),IF(INDEX(Attendance!$R:$R,MATCH($B296&amp;R$7,Attendance!$N:$N,0))="","",IF(INDEX(Attendance!$R:$R,MATCH($B296&amp;R$7,Attendance!$N:$N,0))&gt;8,8,INDEX(Attendance!$R:$R,MATCH($B296&amp;R$7,Attendance!$N:$N,0))))),"")</f>
        <v/>
      </c>
      <c r="S297" s="192" t="str">
        <f>IFERROR(IF(S$6="Sun",INDEX(Attendance!$R:$R,MATCH($B296&amp;S$7,Attendance!$N:$N,0)),IF(INDEX(Attendance!$R:$R,MATCH($B296&amp;S$7,Attendance!$N:$N,0))="","",IF(INDEX(Attendance!$R:$R,MATCH($B296&amp;S$7,Attendance!$N:$N,0))&gt;8,8,INDEX(Attendance!$R:$R,MATCH($B296&amp;S$7,Attendance!$N:$N,0))))),"")</f>
        <v/>
      </c>
      <c r="T297" s="192" t="str">
        <f>IFERROR(IF(T$6="Sun",INDEX(Attendance!$R:$R,MATCH($B296&amp;T$7,Attendance!$N:$N,0)),IF(INDEX(Attendance!$R:$R,MATCH($B296&amp;T$7,Attendance!$N:$N,0))="","",IF(INDEX(Attendance!$R:$R,MATCH($B296&amp;T$7,Attendance!$N:$N,0))&gt;8,8,INDEX(Attendance!$R:$R,MATCH($B296&amp;T$7,Attendance!$N:$N,0))))),"")</f>
        <v/>
      </c>
      <c r="U297" s="192" t="str">
        <f>IFERROR(IF(U$6="Sun",INDEX(Attendance!$R:$R,MATCH($B296&amp;U$7,Attendance!$N:$N,0)),IF(INDEX(Attendance!$R:$R,MATCH($B296&amp;U$7,Attendance!$N:$N,0))="","",IF(INDEX(Attendance!$R:$R,MATCH($B296&amp;U$7,Attendance!$N:$N,0))&gt;8,8,INDEX(Attendance!$R:$R,MATCH($B296&amp;U$7,Attendance!$N:$N,0))))),"")</f>
        <v/>
      </c>
      <c r="V297" s="192" t="str">
        <f>IFERROR(IF(V$6="Sun",INDEX(Attendance!$R:$R,MATCH($B296&amp;V$7,Attendance!$N:$N,0)),IF(INDEX(Attendance!$R:$R,MATCH($B296&amp;V$7,Attendance!$N:$N,0))="","",IF(INDEX(Attendance!$R:$R,MATCH($B296&amp;V$7,Attendance!$N:$N,0))&gt;8,8,INDEX(Attendance!$R:$R,MATCH($B296&amp;V$7,Attendance!$N:$N,0))))),"")</f>
        <v/>
      </c>
      <c r="W297" s="192" t="str">
        <f>IFERROR(IF(W$6="Sun",INDEX(Attendance!$R:$R,MATCH($B296&amp;W$7,Attendance!$N:$N,0)),IF(INDEX(Attendance!$R:$R,MATCH($B296&amp;W$7,Attendance!$N:$N,0))="","",IF(INDEX(Attendance!$R:$R,MATCH($B296&amp;W$7,Attendance!$N:$N,0))&gt;8,8,INDEX(Attendance!$R:$R,MATCH($B296&amp;W$7,Attendance!$N:$N,0))))),"")</f>
        <v/>
      </c>
      <c r="X297" s="192" t="str">
        <f>IFERROR(IF(X$6="Sun",INDEX(Attendance!$R:$R,MATCH($B296&amp;X$7,Attendance!$N:$N,0)),IF(INDEX(Attendance!$R:$R,MATCH($B296&amp;X$7,Attendance!$N:$N,0))="","",IF(INDEX(Attendance!$R:$R,MATCH($B296&amp;X$7,Attendance!$N:$N,0))&gt;8,8,INDEX(Attendance!$R:$R,MATCH($B296&amp;X$7,Attendance!$N:$N,0))))),"")</f>
        <v/>
      </c>
      <c r="Y297" s="192" t="str">
        <f>IFERROR(IF(Y$6="Sun",INDEX(Attendance!$R:$R,MATCH($B296&amp;Y$7,Attendance!$N:$N,0)),IF(INDEX(Attendance!$R:$R,MATCH($B296&amp;Y$7,Attendance!$N:$N,0))="","",IF(INDEX(Attendance!$R:$R,MATCH($B296&amp;Y$7,Attendance!$N:$N,0))&gt;8,8,INDEX(Attendance!$R:$R,MATCH($B296&amp;Y$7,Attendance!$N:$N,0))))),"")</f>
        <v/>
      </c>
      <c r="Z297" s="192" t="str">
        <f>IFERROR(IF(Z$6="Sun",INDEX(Attendance!$R:$R,MATCH($B296&amp;Z$7,Attendance!$N:$N,0)),IF(INDEX(Attendance!$R:$R,MATCH($B296&amp;Z$7,Attendance!$N:$N,0))="","",IF(INDEX(Attendance!$R:$R,MATCH($B296&amp;Z$7,Attendance!$N:$N,0))&gt;8,8,INDEX(Attendance!$R:$R,MATCH($B296&amp;Z$7,Attendance!$N:$N,0))))),"")</f>
        <v/>
      </c>
      <c r="AA297" s="192" t="str">
        <f>IFERROR(IF(AA$6="Sun",INDEX(Attendance!$R:$R,MATCH($B296&amp;AA$7,Attendance!$N:$N,0)),IF(INDEX(Attendance!$R:$R,MATCH($B296&amp;AA$7,Attendance!$N:$N,0))="","",IF(INDEX(Attendance!$R:$R,MATCH($B296&amp;AA$7,Attendance!$N:$N,0))&gt;8,8,INDEX(Attendance!$R:$R,MATCH($B296&amp;AA$7,Attendance!$N:$N,0))))),"")</f>
        <v/>
      </c>
      <c r="AB297" s="192" t="str">
        <f>IFERROR(IF(AB$6="Sun",INDEX(Attendance!$R:$R,MATCH($B296&amp;AB$7,Attendance!$N:$N,0)),IF(INDEX(Attendance!$R:$R,MATCH($B296&amp;AB$7,Attendance!$N:$N,0))="","",IF(INDEX(Attendance!$R:$R,MATCH($B296&amp;AB$7,Attendance!$N:$N,0))&gt;8,8,INDEX(Attendance!$R:$R,MATCH($B296&amp;AB$7,Attendance!$N:$N,0))))),"")</f>
        <v/>
      </c>
      <c r="AC297" s="192" t="str">
        <f>IFERROR(IF(AC$6="Sun",INDEX(Attendance!$R:$R,MATCH($B296&amp;AC$7,Attendance!$N:$N,0)),IF(INDEX(Attendance!$R:$R,MATCH($B296&amp;AC$7,Attendance!$N:$N,0))="","",IF(INDEX(Attendance!$R:$R,MATCH($B296&amp;AC$7,Attendance!$N:$N,0))&gt;8,8,INDEX(Attendance!$R:$R,MATCH($B296&amp;AC$7,Attendance!$N:$N,0))))),"")</f>
        <v/>
      </c>
      <c r="AD297" s="192" t="str">
        <f>IFERROR(IF(AD$6="Sun",INDEX(Attendance!$R:$R,MATCH($B296&amp;AD$7,Attendance!$N:$N,0)),IF(INDEX(Attendance!$R:$R,MATCH($B296&amp;AD$7,Attendance!$N:$N,0))="","",IF(INDEX(Attendance!$R:$R,MATCH($B296&amp;AD$7,Attendance!$N:$N,0))&gt;8,8,INDEX(Attendance!$R:$R,MATCH($B296&amp;AD$7,Attendance!$N:$N,0))))),"")</f>
        <v/>
      </c>
      <c r="AE297" s="192" t="str">
        <f>IFERROR(IF(AE$6="Sun",INDEX(Attendance!$R:$R,MATCH($B296&amp;AE$7,Attendance!$N:$N,0)),IF(INDEX(Attendance!$R:$R,MATCH($B296&amp;AE$7,Attendance!$N:$N,0))="","",IF(INDEX(Attendance!$R:$R,MATCH($B296&amp;AE$7,Attendance!$N:$N,0))&gt;8,8,INDEX(Attendance!$R:$R,MATCH($B296&amp;AE$7,Attendance!$N:$N,0))))),"")</f>
        <v/>
      </c>
      <c r="AF297" s="192" t="str">
        <f>IFERROR(IF(AF$6="Sun",INDEX(Attendance!$R:$R,MATCH($B296&amp;AF$7,Attendance!$N:$N,0)),IF(INDEX(Attendance!$R:$R,MATCH($B296&amp;AF$7,Attendance!$N:$N,0))="","",IF(INDEX(Attendance!$R:$R,MATCH($B296&amp;AF$7,Attendance!$N:$N,0))&gt;8,8,INDEX(Attendance!$R:$R,MATCH($B296&amp;AF$7,Attendance!$N:$N,0))))),"")</f>
        <v/>
      </c>
      <c r="AG297" s="192" t="str">
        <f>IFERROR(IF(AG$6="Sun",INDEX(Attendance!$R:$R,MATCH($B296&amp;AG$7,Attendance!$N:$N,0)),IF(INDEX(Attendance!$R:$R,MATCH($B296&amp;AG$7,Attendance!$N:$N,0))="","",IF(INDEX(Attendance!$R:$R,MATCH($B296&amp;AG$7,Attendance!$N:$N,0))&gt;8,8,INDEX(Attendance!$R:$R,MATCH($B296&amp;AG$7,Attendance!$N:$N,0))))),"")</f>
        <v/>
      </c>
      <c r="AH297" s="192" t="str">
        <f>IFERROR(IF(AH$6="Sun",INDEX(Attendance!$R:$R,MATCH($B296&amp;AH$7,Attendance!$N:$N,0)),IF(INDEX(Attendance!$R:$R,MATCH($B296&amp;AH$7,Attendance!$N:$N,0))="","",IF(INDEX(Attendance!$R:$R,MATCH($B296&amp;AH$7,Attendance!$N:$N,0))&gt;8,8,INDEX(Attendance!$R:$R,MATCH($B296&amp;AH$7,Attendance!$N:$N,0))))),"")</f>
        <v/>
      </c>
      <c r="AI297" s="192" t="str">
        <f>IFERROR(IF(AI$6="Sun",INDEX(Attendance!$R:$R,MATCH($B296&amp;AI$7,Attendance!$N:$N,0)),IF(INDEX(Attendance!$R:$R,MATCH($B296&amp;AI$7,Attendance!$N:$N,0))="","",IF(INDEX(Attendance!$R:$R,MATCH($B296&amp;AI$7,Attendance!$N:$N,0))&gt;8,8,INDEX(Attendance!$R:$R,MATCH($B296&amp;AI$7,Attendance!$N:$N,0))))),"")</f>
        <v/>
      </c>
      <c r="AJ297" s="192" t="str">
        <f>IFERROR(IF(AJ$6="Sun",INDEX(Attendance!$R:$R,MATCH($B296&amp;AJ$7,Attendance!$N:$N,0)),IF(INDEX(Attendance!$R:$R,MATCH($B296&amp;AJ$7,Attendance!$N:$N,0))="","",IF(INDEX(Attendance!$R:$R,MATCH($B296&amp;AJ$7,Attendance!$N:$N,0))&gt;8,8,INDEX(Attendance!$R:$R,MATCH($B296&amp;AJ$7,Attendance!$N:$N,0))))),"")</f>
        <v/>
      </c>
      <c r="AK297" s="259"/>
      <c r="AL297" s="193">
        <f>ROUND((IF($C301="",Basic,MID($C301,FIND("RM",$C301)+3,4))+$AP296+$AQ301)/WorkDays/WorkHours*AL$6,4)</f>
        <v>8.6538000000000004</v>
      </c>
      <c r="AM297" s="193">
        <f>ROUND((IF($C301="",Basic,MID($C301,FIND("RM",$C301)+3,4))+$AP296+$AQ301)/WorkDays/WorkHours*AM$6,4)</f>
        <v>11.538500000000001</v>
      </c>
      <c r="AN297" s="193">
        <f>ROUND((IF($C301="",Basic,MID($C301,FIND("RM",$C301)+3,4))+$AP296+$AQ301)/WorkDays/WorkHours*AN$6,4)</f>
        <v>17.307700000000001</v>
      </c>
      <c r="AO297" s="262"/>
      <c r="AP297" s="265"/>
      <c r="AQ297" s="86"/>
      <c r="AR297" s="194"/>
      <c r="AS297" s="194"/>
      <c r="AT297" s="194"/>
      <c r="AU297" s="256"/>
    </row>
    <row r="298" spans="1:47" s="212" customFormat="1" ht="33" customHeight="1" x14ac:dyDescent="0.25">
      <c r="A298" s="189"/>
      <c r="B298" s="184"/>
      <c r="C298" s="195" t="str">
        <f>_xlfn.IFNA(INDEX(Masterlist!E:E,MATCH(B296,Masterlist!B:B,0)),"")</f>
        <v/>
      </c>
      <c r="D298" s="1"/>
      <c r="E298" s="196" t="s">
        <v>175</v>
      </c>
      <c r="F298" s="197" t="str">
        <f>IFERROR(IF(F$6="Sun","",IF(INDEX(Attendance!$S:$S,MATCH($B296&amp;F$7,Attendance!$N:$N,0))=TRUE,"",IF(F297&lt;8,"",INDEX(Attendance!$G:$G,MATCH($B296&amp;F$7,Attendance!$N:$N,0))))),"")</f>
        <v/>
      </c>
      <c r="G298" s="197" t="str">
        <f>IFERROR(IF(G$6="Sun","",IF(INDEX(Attendance!$S:$S,MATCH($B296&amp;G$7,Attendance!$N:$N,0))=TRUE,"",IF(G297&lt;8,"",INDEX(Attendance!$G:$G,MATCH($B296&amp;G$7,Attendance!$N:$N,0))))),"")</f>
        <v/>
      </c>
      <c r="H298" s="197" t="str">
        <f>IFERROR(IF(H$6="Sun","",IF(INDEX(Attendance!$S:$S,MATCH($B296&amp;H$7,Attendance!$N:$N,0))=TRUE,"",IF(H297&lt;8,"",INDEX(Attendance!$G:$G,MATCH($B296&amp;H$7,Attendance!$N:$N,0))))),"")</f>
        <v/>
      </c>
      <c r="I298" s="197" t="str">
        <f>IFERROR(IF(I$6="Sun","",IF(INDEX(Attendance!$S:$S,MATCH($B296&amp;I$7,Attendance!$N:$N,0))=TRUE,"",IF(I297&lt;8,"",INDEX(Attendance!$G:$G,MATCH($B296&amp;I$7,Attendance!$N:$N,0))))),"")</f>
        <v/>
      </c>
      <c r="J298" s="197" t="str">
        <f>IFERROR(IF(J$6="Sun","",IF(INDEX(Attendance!$S:$S,MATCH($B296&amp;J$7,Attendance!$N:$N,0))=TRUE,"",IF(J297&lt;8,"",INDEX(Attendance!$G:$G,MATCH($B296&amp;J$7,Attendance!$N:$N,0))))),"")</f>
        <v/>
      </c>
      <c r="K298" s="197" t="str">
        <f>IFERROR(IF(K$6="Sun","",IF(INDEX(Attendance!$S:$S,MATCH($B296&amp;K$7,Attendance!$N:$N,0))=TRUE,"",IF(K297&lt;8,"",INDEX(Attendance!$G:$G,MATCH($B296&amp;K$7,Attendance!$N:$N,0))))),"")</f>
        <v/>
      </c>
      <c r="L298" s="197" t="str">
        <f>IFERROR(IF(L$6="Sun","",IF(INDEX(Attendance!$S:$S,MATCH($B296&amp;L$7,Attendance!$N:$N,0))=TRUE,"",IF(L297&lt;8,"",INDEX(Attendance!$G:$G,MATCH($B296&amp;L$7,Attendance!$N:$N,0))))),"")</f>
        <v/>
      </c>
      <c r="M298" s="197" t="str">
        <f>IFERROR(IF(M$6="Sun","",IF(INDEX(Attendance!$S:$S,MATCH($B296&amp;M$7,Attendance!$N:$N,0))=TRUE,"",IF(M297&lt;8,"",INDEX(Attendance!$G:$G,MATCH($B296&amp;M$7,Attendance!$N:$N,0))))),"")</f>
        <v/>
      </c>
      <c r="N298" s="197" t="str">
        <f>IFERROR(IF(N$6="Sun","",IF(INDEX(Attendance!$S:$S,MATCH($B296&amp;N$7,Attendance!$N:$N,0))=TRUE,"",IF(N297&lt;8,"",INDEX(Attendance!$G:$G,MATCH($B296&amp;N$7,Attendance!$N:$N,0))))),"")</f>
        <v/>
      </c>
      <c r="O298" s="197" t="str">
        <f>IFERROR(IF(O$6="Sun","",IF(INDEX(Attendance!$S:$S,MATCH($B296&amp;O$7,Attendance!$N:$N,0))=TRUE,"",IF(O297&lt;8,"",INDEX(Attendance!$G:$G,MATCH($B296&amp;O$7,Attendance!$N:$N,0))))),"")</f>
        <v/>
      </c>
      <c r="P298" s="197" t="str">
        <f>IFERROR(IF(P$6="Sun","",IF(INDEX(Attendance!$S:$S,MATCH($B296&amp;P$7,Attendance!$N:$N,0))=TRUE,"",IF(P297&lt;8,"",INDEX(Attendance!$G:$G,MATCH($B296&amp;P$7,Attendance!$N:$N,0))))),"")</f>
        <v/>
      </c>
      <c r="Q298" s="197" t="str">
        <f>IFERROR(IF(Q$6="Sun","",IF(INDEX(Attendance!$S:$S,MATCH($B296&amp;Q$7,Attendance!$N:$N,0))=TRUE,"",IF(Q297&lt;8,"",INDEX(Attendance!$G:$G,MATCH($B296&amp;Q$7,Attendance!$N:$N,0))))),"")</f>
        <v/>
      </c>
      <c r="R298" s="197" t="str">
        <f>IFERROR(IF(R$6="Sun","",IF(INDEX(Attendance!$S:$S,MATCH($B296&amp;R$7,Attendance!$N:$N,0))=TRUE,"",IF(R297&lt;8,"",INDEX(Attendance!$G:$G,MATCH($B296&amp;R$7,Attendance!$N:$N,0))))),"")</f>
        <v/>
      </c>
      <c r="S298" s="197" t="str">
        <f>IFERROR(IF(S$6="Sun","",IF(INDEX(Attendance!$S:$S,MATCH($B296&amp;S$7,Attendance!$N:$N,0))=TRUE,"",IF(S297&lt;8,"",INDEX(Attendance!$G:$G,MATCH($B296&amp;S$7,Attendance!$N:$N,0))))),"")</f>
        <v/>
      </c>
      <c r="T298" s="197" t="str">
        <f>IFERROR(IF(T$6="Sun","",IF(INDEX(Attendance!$S:$S,MATCH($B296&amp;T$7,Attendance!$N:$N,0))=TRUE,"",IF(T297&lt;8,"",INDEX(Attendance!$G:$G,MATCH($B296&amp;T$7,Attendance!$N:$N,0))))),"")</f>
        <v/>
      </c>
      <c r="U298" s="197" t="str">
        <f>IFERROR(IF(U$6="Sun","",IF(INDEX(Attendance!$S:$S,MATCH($B296&amp;U$7,Attendance!$N:$N,0))=TRUE,"",IF(U297&lt;8,"",INDEX(Attendance!$G:$G,MATCH($B296&amp;U$7,Attendance!$N:$N,0))))),"")</f>
        <v/>
      </c>
      <c r="V298" s="197" t="str">
        <f>IFERROR(IF(V$6="Sun","",IF(INDEX(Attendance!$S:$S,MATCH($B296&amp;V$7,Attendance!$N:$N,0))=TRUE,"",IF(V297&lt;8,"",INDEX(Attendance!$G:$G,MATCH($B296&amp;V$7,Attendance!$N:$N,0))))),"")</f>
        <v/>
      </c>
      <c r="W298" s="197" t="str">
        <f>IFERROR(IF(W$6="Sun","",IF(INDEX(Attendance!$S:$S,MATCH($B296&amp;W$7,Attendance!$N:$N,0))=TRUE,"",IF(W297&lt;8,"",INDEX(Attendance!$G:$G,MATCH($B296&amp;W$7,Attendance!$N:$N,0))))),"")</f>
        <v/>
      </c>
      <c r="X298" s="197" t="str">
        <f>IFERROR(IF(X$6="Sun","",IF(INDEX(Attendance!$S:$S,MATCH($B296&amp;X$7,Attendance!$N:$N,0))=TRUE,"",IF(X297&lt;8,"",INDEX(Attendance!$G:$G,MATCH($B296&amp;X$7,Attendance!$N:$N,0))))),"")</f>
        <v/>
      </c>
      <c r="Y298" s="197" t="str">
        <f>IFERROR(IF(Y$6="Sun","",IF(INDEX(Attendance!$S:$S,MATCH($B296&amp;Y$7,Attendance!$N:$N,0))=TRUE,"",IF(Y297&lt;8,"",INDEX(Attendance!$G:$G,MATCH($B296&amp;Y$7,Attendance!$N:$N,0))))),"")</f>
        <v/>
      </c>
      <c r="Z298" s="197" t="str">
        <f>IFERROR(IF(Z$6="Sun","",IF(INDEX(Attendance!$S:$S,MATCH($B296&amp;Z$7,Attendance!$N:$N,0))=TRUE,"",IF(Z297&lt;8,"",INDEX(Attendance!$G:$G,MATCH($B296&amp;Z$7,Attendance!$N:$N,0))))),"")</f>
        <v/>
      </c>
      <c r="AA298" s="197" t="str">
        <f>IFERROR(IF(AA$6="Sun","",IF(INDEX(Attendance!$S:$S,MATCH($B296&amp;AA$7,Attendance!$N:$N,0))=TRUE,"",IF(AA297&lt;8,"",INDEX(Attendance!$G:$G,MATCH($B296&amp;AA$7,Attendance!$N:$N,0))))),"")</f>
        <v/>
      </c>
      <c r="AB298" s="197" t="str">
        <f>IFERROR(IF(AB$6="Sun","",IF(INDEX(Attendance!$S:$S,MATCH($B296&amp;AB$7,Attendance!$N:$N,0))=TRUE,"",IF(AB297&lt;8,"",INDEX(Attendance!$G:$G,MATCH($B296&amp;AB$7,Attendance!$N:$N,0))))),"")</f>
        <v/>
      </c>
      <c r="AC298" s="197" t="str">
        <f>IFERROR(IF(AC$6="Sun","",IF(INDEX(Attendance!$S:$S,MATCH($B296&amp;AC$7,Attendance!$N:$N,0))=TRUE,"",IF(AC297&lt;8,"",INDEX(Attendance!$G:$G,MATCH($B296&amp;AC$7,Attendance!$N:$N,0))))),"")</f>
        <v/>
      </c>
      <c r="AD298" s="197" t="str">
        <f>IFERROR(IF(AD$6="Sun","",IF(INDEX(Attendance!$S:$S,MATCH($B296&amp;AD$7,Attendance!$N:$N,0))=TRUE,"",IF(AD297&lt;8,"",INDEX(Attendance!$G:$G,MATCH($B296&amp;AD$7,Attendance!$N:$N,0))))),"")</f>
        <v/>
      </c>
      <c r="AE298" s="197" t="str">
        <f>IFERROR(IF(AE$6="Sun","",IF(INDEX(Attendance!$S:$S,MATCH($B296&amp;AE$7,Attendance!$N:$N,0))=TRUE,"",IF(AE297&lt;8,"",INDEX(Attendance!$G:$G,MATCH($B296&amp;AE$7,Attendance!$N:$N,0))))),"")</f>
        <v/>
      </c>
      <c r="AF298" s="197" t="str">
        <f>IFERROR(IF(AF$6="Sun","",IF(INDEX(Attendance!$S:$S,MATCH($B296&amp;AF$7,Attendance!$N:$N,0))=TRUE,"",IF(AF297&lt;8,"",INDEX(Attendance!$G:$G,MATCH($B296&amp;AF$7,Attendance!$N:$N,0))))),"")</f>
        <v/>
      </c>
      <c r="AG298" s="197" t="str">
        <f>IFERROR(IF(AG$6="Sun","",IF(INDEX(Attendance!$S:$S,MATCH($B296&amp;AG$7,Attendance!$N:$N,0))=TRUE,"",IF(AG297&lt;8,"",INDEX(Attendance!$G:$G,MATCH($B296&amp;AG$7,Attendance!$N:$N,0))))),"")</f>
        <v/>
      </c>
      <c r="AH298" s="197" t="str">
        <f>IFERROR(IF(AH$6="Sun","",IF(INDEX(Attendance!$S:$S,MATCH($B296&amp;AH$7,Attendance!$N:$N,0))=TRUE,"",IF(AH297&lt;8,"",INDEX(Attendance!$G:$G,MATCH($B296&amp;AH$7,Attendance!$N:$N,0))))),"")</f>
        <v/>
      </c>
      <c r="AI298" s="197" t="str">
        <f>IFERROR(IF(AI$6="Sun","",IF(INDEX(Attendance!$S:$S,MATCH($B296&amp;AI$7,Attendance!$N:$N,0))=TRUE,"",IF(AI297&lt;8,"",INDEX(Attendance!$G:$G,MATCH($B296&amp;AI$7,Attendance!$N:$N,0))))),"")</f>
        <v/>
      </c>
      <c r="AJ298" s="197" t="str">
        <f>IFERROR(IF(AJ$6="Sun","",IF(INDEX(Attendance!$S:$S,MATCH($B296&amp;AJ$7,Attendance!$N:$N,0))=TRUE,"",IF(AJ297&lt;8,"",INDEX(Attendance!$G:$G,MATCH($B296&amp;AJ$7,Attendance!$N:$N,0))))),"")</f>
        <v/>
      </c>
      <c r="AK298" s="259"/>
      <c r="AL298" s="198"/>
      <c r="AM298" s="198"/>
      <c r="AN298" s="198"/>
      <c r="AO298" s="262"/>
      <c r="AP298" s="265"/>
      <c r="AQ298" s="86"/>
      <c r="AR298" s="194"/>
      <c r="AS298" s="194"/>
      <c r="AT298" s="194"/>
      <c r="AU298" s="256"/>
    </row>
    <row r="299" spans="1:47" s="212" customFormat="1" ht="33" customHeight="1" x14ac:dyDescent="0.25">
      <c r="A299" s="189"/>
      <c r="B299" s="184"/>
      <c r="C299" s="195" t="str">
        <f>_xlfn.IFNA(INDEX(Masterlist!F:F,MATCH(B296,Masterlist!B:B,0)),"")</f>
        <v/>
      </c>
      <c r="D299" s="88"/>
      <c r="E299" s="196"/>
      <c r="F299" s="199"/>
      <c r="G299" s="200"/>
      <c r="H299" s="192"/>
      <c r="I299" s="192"/>
      <c r="J299" s="192"/>
      <c r="K299" s="192"/>
      <c r="L299" s="192"/>
      <c r="M299" s="192"/>
      <c r="N299" s="192"/>
      <c r="O299" s="192"/>
      <c r="P299" s="192"/>
      <c r="Q299" s="201"/>
      <c r="R299" s="201"/>
      <c r="S299" s="192"/>
      <c r="T299" s="192"/>
      <c r="U299" s="192"/>
      <c r="V299" s="192"/>
      <c r="W299" s="192"/>
      <c r="X299" s="192"/>
      <c r="Y299" s="192"/>
      <c r="Z299" s="192"/>
      <c r="AA299" s="192"/>
      <c r="AB299" s="192"/>
      <c r="AC299" s="192"/>
      <c r="AD299" s="192"/>
      <c r="AE299" s="192"/>
      <c r="AF299" s="192"/>
      <c r="AG299" s="192"/>
      <c r="AH299" s="192"/>
      <c r="AI299" s="192"/>
      <c r="AJ299" s="192"/>
      <c r="AK299" s="259"/>
      <c r="AL299" s="198"/>
      <c r="AM299" s="198"/>
      <c r="AN299" s="198"/>
      <c r="AO299" s="262"/>
      <c r="AP299" s="265"/>
      <c r="AQ299" s="86"/>
      <c r="AR299" s="194"/>
      <c r="AS299" s="194"/>
      <c r="AT299" s="194"/>
      <c r="AU299" s="256"/>
    </row>
    <row r="300" spans="1:47" s="212" customFormat="1" ht="33" customHeight="1" x14ac:dyDescent="0.25">
      <c r="A300" s="189"/>
      <c r="B300" s="184"/>
      <c r="C300" s="202" t="str">
        <f>_xlfn.IFNA(INDEX(Masterlist!I:I,MATCH(B296,Masterlist!B:B,0)),"")</f>
        <v/>
      </c>
      <c r="D300" s="226" t="str">
        <f>_xlfn.IFNA(IF(INDEX(Attendance!H:H,MATCH(B296,Attendance!$A:$A,0))="VMI","SCOPE ALLW",""),"")</f>
        <v/>
      </c>
      <c r="E300" s="196" t="s">
        <v>13</v>
      </c>
      <c r="F300" s="203" t="str">
        <f>IFERROR(IF(AND(RIGHT(F296,1)="N",VALUE(F297)&gt;=8),Database!$I$3,""),"")</f>
        <v/>
      </c>
      <c r="G300" s="192" t="str">
        <f>IFERROR(IF(AND(RIGHT(G296,1)="N",VALUE(G297)&gt;=8),Database!$I$3,""),"")</f>
        <v/>
      </c>
      <c r="H300" s="199" t="str">
        <f>IFERROR(IF(AND(RIGHT(H296,1)="N",VALUE(H297)&gt;=8),Database!$I$3,""),"")</f>
        <v/>
      </c>
      <c r="I300" s="192" t="str">
        <f>IFERROR(IF(AND(RIGHT(I296,1)="N",VALUE(I297)&gt;=8),Database!$I$3,""),"")</f>
        <v/>
      </c>
      <c r="J300" s="192" t="str">
        <f>IFERROR(IF(AND(RIGHT(J296,1)="N",VALUE(J297)&gt;=8),Database!$I$3,""),"")</f>
        <v/>
      </c>
      <c r="K300" s="192" t="str">
        <f>IFERROR(IF(AND(RIGHT(K296,1)="N",VALUE(K297)&gt;=8),Database!$I$3,""),"")</f>
        <v/>
      </c>
      <c r="L300" s="192" t="str">
        <f>IFERROR(IF(AND(RIGHT(L296,1)="N",VALUE(L297)&gt;=8),Database!$I$3,""),"")</f>
        <v/>
      </c>
      <c r="M300" s="192" t="str">
        <f>IFERROR(IF(AND(RIGHT(M296,1)="N",VALUE(M297)&gt;=8),Database!$I$3,""),"")</f>
        <v/>
      </c>
      <c r="N300" s="192" t="str">
        <f>IFERROR(IF(AND(RIGHT(N296,1)="N",VALUE(N297)&gt;=8),Database!$I$3,""),"")</f>
        <v/>
      </c>
      <c r="O300" s="192" t="str">
        <f>IFERROR(IF(AND(RIGHT(O296,1)="N",VALUE(O297)&gt;=8),Database!$I$3,""),"")</f>
        <v/>
      </c>
      <c r="P300" s="192" t="str">
        <f>IFERROR(IF(AND(RIGHT(P296,1)="N",VALUE(P297)&gt;=8),Database!$I$3,""),"")</f>
        <v/>
      </c>
      <c r="Q300" s="192" t="str">
        <f>IFERROR(IF(AND(RIGHT(Q296,1)="N",VALUE(Q297)&gt;=8),Database!$I$3,""),"")</f>
        <v/>
      </c>
      <c r="R300" s="192" t="str">
        <f>IFERROR(IF(AND(RIGHT(R296,1)="N",VALUE(R297)&gt;=8),Database!$I$3,""),"")</f>
        <v/>
      </c>
      <c r="S300" s="192" t="str">
        <f>IFERROR(IF(AND(RIGHT(S296,1)="N",VALUE(S297)&gt;=8),Database!$I$3,""),"")</f>
        <v/>
      </c>
      <c r="T300" s="192" t="str">
        <f>IFERROR(IF(AND(RIGHT(T296,1)="N",VALUE(T297)&gt;=8),Database!$I$3,""),"")</f>
        <v/>
      </c>
      <c r="U300" s="192" t="str">
        <f>IFERROR(IF(AND(RIGHT(U296,1)="N",VALUE(U297)&gt;=8),Database!$I$3,""),"")</f>
        <v/>
      </c>
      <c r="V300" s="192" t="str">
        <f>IFERROR(IF(AND(RIGHT(V296,1)="N",VALUE(V297)&gt;=8),Database!$I$3,""),"")</f>
        <v/>
      </c>
      <c r="W300" s="192" t="str">
        <f>IFERROR(IF(AND(RIGHT(W296,1)="N",VALUE(W297)&gt;=8),Database!$I$3,""),"")</f>
        <v/>
      </c>
      <c r="X300" s="192" t="str">
        <f>IFERROR(IF(AND(RIGHT(X296,1)="N",VALUE(X297)&gt;=8),Database!$I$3,""),"")</f>
        <v/>
      </c>
      <c r="Y300" s="192" t="str">
        <f>IFERROR(IF(AND(RIGHT(Y296,1)="N",VALUE(Y297)&gt;=8),Database!$I$3,""),"")</f>
        <v/>
      </c>
      <c r="Z300" s="192" t="str">
        <f>IFERROR(IF(AND(RIGHT(Z296,1)="N",VALUE(Z297)&gt;=8),Database!$I$3,""),"")</f>
        <v/>
      </c>
      <c r="AA300" s="192" t="str">
        <f>IFERROR(IF(AND(RIGHT(AA296,1)="N",VALUE(AA297)&gt;=8),Database!$I$3,""),"")</f>
        <v/>
      </c>
      <c r="AB300" s="192" t="str">
        <f>IFERROR(IF(AND(RIGHT(AB296,1)="N",VALUE(AB297)&gt;=8),Database!$I$3,""),"")</f>
        <v/>
      </c>
      <c r="AC300" s="192" t="str">
        <f>IFERROR(IF(AND(RIGHT(AC296,1)="N",VALUE(AC297)&gt;=8),Database!$I$3,""),"")</f>
        <v/>
      </c>
      <c r="AD300" s="192" t="str">
        <f>IFERROR(IF(AND(RIGHT(AD296,1)="N",VALUE(AD297)&gt;=8),Database!$I$3,""),"")</f>
        <v/>
      </c>
      <c r="AE300" s="192" t="str">
        <f>IFERROR(IF(AND(RIGHT(AE296,1)="N",VALUE(AE297)&gt;=8),Database!$I$3,""),"")</f>
        <v/>
      </c>
      <c r="AF300" s="192" t="str">
        <f>IFERROR(IF(AND(RIGHT(AF296,1)="N",VALUE(AF297)&gt;=8),Database!$I$3,""),"")</f>
        <v/>
      </c>
      <c r="AG300" s="192" t="str">
        <f>IFERROR(IF(AND(RIGHT(AG296,1)="N",VALUE(AG297)&gt;=8),Database!$I$3,""),"")</f>
        <v/>
      </c>
      <c r="AH300" s="192" t="str">
        <f>IFERROR(IF(AND(RIGHT(AH296,1)="N",VALUE(AH297)&gt;=8),Database!$I$3,""),"")</f>
        <v/>
      </c>
      <c r="AI300" s="192" t="str">
        <f>IFERROR(IF(AND(RIGHT(AI296,1)="N",VALUE(AI297)&gt;=8),Database!$I$3,""),"")</f>
        <v/>
      </c>
      <c r="AJ300" s="192" t="str">
        <f>IFERROR(IF(AND(RIGHT(AJ296,1)="N",VALUE(AJ297)&gt;=8),Database!$I$3,""),"")</f>
        <v/>
      </c>
      <c r="AK300" s="259"/>
      <c r="AL300" s="204"/>
      <c r="AM300" s="198"/>
      <c r="AN300" s="198"/>
      <c r="AO300" s="262"/>
      <c r="AP300" s="265"/>
      <c r="AQ300" s="86"/>
      <c r="AR300" s="194"/>
      <c r="AS300" s="194"/>
      <c r="AT300" s="194"/>
      <c r="AU300" s="256"/>
    </row>
    <row r="301" spans="1:47" s="212" customFormat="1" ht="33" customHeight="1" thickBot="1" x14ac:dyDescent="0.3">
      <c r="A301" s="189"/>
      <c r="B301" s="205"/>
      <c r="C301" s="222"/>
      <c r="D301" s="28"/>
      <c r="E301" s="206" t="s">
        <v>176</v>
      </c>
      <c r="F301" s="207" t="str">
        <f>IFERROR(IF(INDEX(Attendance!$T:$T,MATCH($B296&amp;F$7,Attendance!$N:$N,0))=TRUE,"L",IF(SUM(F297:F298)&gt;=10,5,"")),"")</f>
        <v/>
      </c>
      <c r="G301" s="207" t="str">
        <f>IFERROR(IF(INDEX(Attendance!$T:$T,MATCH($B296&amp;G$7,Attendance!$N:$N,0))=TRUE,"L",IF(SUM(G297:G298)&gt;=10,5,"")),"")</f>
        <v/>
      </c>
      <c r="H301" s="208" t="str">
        <f>IFERROR(IF(INDEX(Attendance!$T:$T,MATCH($B296&amp;H$7,Attendance!$N:$N,0))=TRUE,"L",IF(SUM(H297:H298)&gt;=10,5,"")),"")</f>
        <v/>
      </c>
      <c r="I301" s="208" t="str">
        <f>IFERROR(IF(INDEX(Attendance!$T:$T,MATCH($B296&amp;I$7,Attendance!$N:$N,0))=TRUE,"L",IF(SUM(I297:I298)&gt;=10,5,"")),"")</f>
        <v/>
      </c>
      <c r="J301" s="208" t="str">
        <f>IFERROR(IF(INDEX(Attendance!$T:$T,MATCH($B296&amp;J$7,Attendance!$N:$N,0))=TRUE,"L",IF(SUM(J297:J298)&gt;=10,5,"")),"")</f>
        <v/>
      </c>
      <c r="K301" s="208" t="str">
        <f>IFERROR(IF(INDEX(Attendance!$T:$T,MATCH($B296&amp;K$7,Attendance!$N:$N,0))=TRUE,"L",IF(SUM(K297:K298)&gt;=10,5,"")),"")</f>
        <v/>
      </c>
      <c r="L301" s="208" t="str">
        <f>IFERROR(IF(INDEX(Attendance!$T:$T,MATCH($B296&amp;L$7,Attendance!$N:$N,0))=TRUE,"L",IF(SUM(L297:L298)&gt;=10,5,"")),"")</f>
        <v/>
      </c>
      <c r="M301" s="208" t="str">
        <f>IFERROR(IF(INDEX(Attendance!$T:$T,MATCH($B296&amp;M$7,Attendance!$N:$N,0))=TRUE,"L",IF(SUM(M297:M298)&gt;=10,5,"")),"")</f>
        <v/>
      </c>
      <c r="N301" s="208" t="str">
        <f>IFERROR(IF(INDEX(Attendance!$T:$T,MATCH($B296&amp;N$7,Attendance!$N:$N,0))=TRUE,"L",IF(SUM(N297:N298)&gt;=10,5,"")),"")</f>
        <v/>
      </c>
      <c r="O301" s="208" t="str">
        <f>IFERROR(IF(INDEX(Attendance!$T:$T,MATCH($B296&amp;O$7,Attendance!$N:$N,0))=TRUE,"L",IF(SUM(O297:O298)&gt;=10,5,"")),"")</f>
        <v/>
      </c>
      <c r="P301" s="208" t="str">
        <f>IFERROR(IF(INDEX(Attendance!$T:$T,MATCH($B296&amp;P$7,Attendance!$N:$N,0))=TRUE,"L",IF(SUM(P297:P298)&gt;=10,5,"")),"")</f>
        <v/>
      </c>
      <c r="Q301" s="208" t="str">
        <f>IFERROR(IF(INDEX(Attendance!$T:$T,MATCH($B296&amp;Q$7,Attendance!$N:$N,0))=TRUE,"L",IF(SUM(Q297:Q298)&gt;=10,5,"")),"")</f>
        <v/>
      </c>
      <c r="R301" s="208" t="str">
        <f>IFERROR(IF(INDEX(Attendance!$T:$T,MATCH($B296&amp;R$7,Attendance!$N:$N,0))=TRUE,"L",IF(SUM(R297:R298)&gt;=10,5,"")),"")</f>
        <v/>
      </c>
      <c r="S301" s="208" t="str">
        <f>IFERROR(IF(INDEX(Attendance!$T:$T,MATCH($B296&amp;S$7,Attendance!$N:$N,0))=TRUE,"L",IF(SUM(S297:S298)&gt;=10,5,"")),"")</f>
        <v/>
      </c>
      <c r="T301" s="208" t="str">
        <f>IFERROR(IF(INDEX(Attendance!$T:$T,MATCH($B296&amp;T$7,Attendance!$N:$N,0))=TRUE,"L",IF(SUM(T297:T298)&gt;=10,5,"")),"")</f>
        <v/>
      </c>
      <c r="U301" s="208" t="str">
        <f>IFERROR(IF(INDEX(Attendance!$T:$T,MATCH($B296&amp;U$7,Attendance!$N:$N,0))=TRUE,"L",IF(SUM(U297:U298)&gt;=10,5,"")),"")</f>
        <v/>
      </c>
      <c r="V301" s="208" t="str">
        <f>IFERROR(IF(INDEX(Attendance!$T:$T,MATCH($B296&amp;V$7,Attendance!$N:$N,0))=TRUE,"L",IF(SUM(V297:V298)&gt;=10,5,"")),"")</f>
        <v/>
      </c>
      <c r="W301" s="208" t="str">
        <f>IFERROR(IF(INDEX(Attendance!$T:$T,MATCH($B296&amp;W$7,Attendance!$N:$N,0))=TRUE,"L",IF(SUM(W297:W298)&gt;=10,5,"")),"")</f>
        <v/>
      </c>
      <c r="X301" s="208" t="str">
        <f>IFERROR(IF(INDEX(Attendance!$T:$T,MATCH($B296&amp;X$7,Attendance!$N:$N,0))=TRUE,"L",IF(SUM(X297:X298)&gt;=10,5,"")),"")</f>
        <v/>
      </c>
      <c r="Y301" s="208" t="str">
        <f>IFERROR(IF(INDEX(Attendance!$T:$T,MATCH($B296&amp;Y$7,Attendance!$N:$N,0))=TRUE,"L",IF(SUM(Y297:Y298)&gt;=10,5,"")),"")</f>
        <v/>
      </c>
      <c r="Z301" s="208" t="str">
        <f>IFERROR(IF(INDEX(Attendance!$T:$T,MATCH($B296&amp;Z$7,Attendance!$N:$N,0))=TRUE,"L",IF(SUM(Z297:Z298)&gt;=10,5,"")),"")</f>
        <v/>
      </c>
      <c r="AA301" s="208" t="str">
        <f>IFERROR(IF(INDEX(Attendance!$T:$T,MATCH($B296&amp;AA$7,Attendance!$N:$N,0))=TRUE,"L",IF(SUM(AA297:AA298)&gt;=10,5,"")),"")</f>
        <v/>
      </c>
      <c r="AB301" s="208" t="str">
        <f>IFERROR(IF(INDEX(Attendance!$T:$T,MATCH($B296&amp;AB$7,Attendance!$N:$N,0))=TRUE,"L",IF(SUM(AB297:AB298)&gt;=10,5,"")),"")</f>
        <v/>
      </c>
      <c r="AC301" s="208" t="str">
        <f>IFERROR(IF(INDEX(Attendance!$T:$T,MATCH($B296&amp;AC$7,Attendance!$N:$N,0))=TRUE,"L",IF(SUM(AC297:AC298)&gt;=10,5,"")),"")</f>
        <v/>
      </c>
      <c r="AD301" s="208" t="str">
        <f>IFERROR(IF(INDEX(Attendance!$T:$T,MATCH($B296&amp;AD$7,Attendance!$N:$N,0))=TRUE,"L",IF(SUM(AD297:AD298)&gt;=10,5,"")),"")</f>
        <v/>
      </c>
      <c r="AE301" s="208" t="str">
        <f>IFERROR(IF(INDEX(Attendance!$T:$T,MATCH($B296&amp;AE$7,Attendance!$N:$N,0))=TRUE,"L",IF(SUM(AE297:AE298)&gt;=10,5,"")),"")</f>
        <v/>
      </c>
      <c r="AF301" s="208" t="str">
        <f>IFERROR(IF(INDEX(Attendance!$T:$T,MATCH($B296&amp;AF$7,Attendance!$N:$N,0))=TRUE,"L",IF(SUM(AF297:AF298)&gt;=10,5,"")),"")</f>
        <v/>
      </c>
      <c r="AG301" s="208" t="str">
        <f>IFERROR(IF(INDEX(Attendance!$T:$T,MATCH($B296&amp;AG$7,Attendance!$N:$N,0))=TRUE,"L",IF(SUM(AG297:AG298)&gt;=10,5,"")),"")</f>
        <v/>
      </c>
      <c r="AH301" s="208" t="str">
        <f>IFERROR(IF(INDEX(Attendance!$T:$T,MATCH($B296&amp;AH$7,Attendance!$N:$N,0))=TRUE,"L",IF(SUM(AH297:AH298)&gt;=10,5,"")),"")</f>
        <v/>
      </c>
      <c r="AI301" s="208" t="str">
        <f>IFERROR(IF(INDEX(Attendance!$T:$T,MATCH($B296&amp;AI$7,Attendance!$N:$N,0))=TRUE,"L",IF(SUM(AI297:AI298)&gt;=10,5,"")),"")</f>
        <v/>
      </c>
      <c r="AJ301" s="208" t="str">
        <f>IFERROR(IF(INDEX(Attendance!$T:$T,MATCH($B296&amp;AJ$7,Attendance!$N:$N,0))=TRUE,"L",IF(SUM(AJ297:AJ298)&gt;=10,5,"")),"")</f>
        <v/>
      </c>
      <c r="AK301" s="260"/>
      <c r="AL301" s="209">
        <f>ROUND(AL296*AL297,2)</f>
        <v>0</v>
      </c>
      <c r="AM301" s="209">
        <f>ROUND(AM296*AM297,2)</f>
        <v>0</v>
      </c>
      <c r="AN301" s="209">
        <f>ROUND(AN296*AN297,2)</f>
        <v>0</v>
      </c>
      <c r="AO301" s="263"/>
      <c r="AP301" s="266"/>
      <c r="AQ301" s="210">
        <f>AQ296*$AQ$5</f>
        <v>0</v>
      </c>
      <c r="AR301" s="211">
        <f>AR296*ROUND(IF($C301="",1200,MID($C301,FIND("RM",$C301)+3,4))/26,2)</f>
        <v>0</v>
      </c>
      <c r="AS301" s="211">
        <f t="shared" ref="AS301:AT301" si="62">AS296*ROUND(IF($C301="",1200,MID($C301,FIND("RM",$C301)+3,4))/26,2)</f>
        <v>0</v>
      </c>
      <c r="AT301" s="211">
        <f t="shared" si="62"/>
        <v>92.3</v>
      </c>
      <c r="AU301" s="257"/>
    </row>
    <row r="302" spans="1:47" s="213" customFormat="1" ht="33" customHeight="1" x14ac:dyDescent="0.35">
      <c r="A302" s="175">
        <f t="shared" si="50"/>
        <v>50</v>
      </c>
      <c r="B302" s="184" t="str">
        <f>_xlfn.IFNA(INDEX(Attendance!$A:$A,MATCH(A302,Attendance!$M:$M,0)),"")</f>
        <v/>
      </c>
      <c r="C302" s="185" t="str">
        <f>_xlfn.IFNA(INDEX(Masterlist!C:C,MATCH(B302,Masterlist!B:B,0)),"")</f>
        <v/>
      </c>
      <c r="D302" s="87"/>
      <c r="E302" s="186" t="s">
        <v>173</v>
      </c>
      <c r="F302" s="83" t="str" cm="1">
        <f t="array" ref="F302">_xlfn.IFNA(IF(OR(VALUE(F$7&amp;$C$3)=PH),IF(F303="","PH",IF(INDEX(Attendance!$O:$O,MATCH($B302&amp;F$7,Attendance!$N:$N,0))&lt;"1200","PM","PN")),IF(F$6="Sun",IF(F303="","RD",IF(INDEX(Attendance!$O:$O,MATCH($B302&amp;F$7,Attendance!$N:$N,0))&lt;"1200","RM","RN")),IF(F303="",IF(F$7="","",IF(INDEX(Attendance!$I:$I,MATCH($B302&amp;F$7,Attendance!$N:$N,0))="ABS","AB","UL")),IF(INDEX(Attendance!$O:$O,MATCH($B302&amp;F$7,Attendance!$N:$N,0))&lt;"1200","M","N")))),"")</f>
        <v/>
      </c>
      <c r="G302" s="83" t="str" cm="1">
        <f t="array" ref="G302">_xlfn.IFNA(IF(OR(VALUE(G$7&amp;$C$3)=PH),IF(G303="","PH",IF(INDEX(Attendance!$O:$O,MATCH($B302&amp;G$7,Attendance!$N:$N,0))&lt;"1200","PM","PN")),IF(G$6="Sun",IF(G303="","RD",IF(INDEX(Attendance!$O:$O,MATCH($B302&amp;G$7,Attendance!$N:$N,0))&lt;"1200","RM","RN")),IF(G303="",IF(G$7="","",IF(INDEX(Attendance!$I:$I,MATCH($B302&amp;G$7,Attendance!$N:$N,0))="ABS","AB","UL")),IF(INDEX(Attendance!$O:$O,MATCH($B302&amp;G$7,Attendance!$N:$N,0))&lt;"1200","M","N")))),"")</f>
        <v/>
      </c>
      <c r="H302" s="83" t="str" cm="1">
        <f t="array" ref="H302">_xlfn.IFNA(IF(OR(VALUE(H$7&amp;$C$3)=PH),IF(H303="","PH",IF(INDEX(Attendance!$O:$O,MATCH($B302&amp;H$7,Attendance!$N:$N,0))&lt;"1200","PM","PN")),IF(H$6="Sun",IF(H303="","RD",IF(INDEX(Attendance!$O:$O,MATCH($B302&amp;H$7,Attendance!$N:$N,0))&lt;"1200","RM","RN")),IF(H303="",IF(H$7="","",IF(INDEX(Attendance!$I:$I,MATCH($B302&amp;H$7,Attendance!$N:$N,0))="ABS","AB","UL")),IF(INDEX(Attendance!$O:$O,MATCH($B302&amp;H$7,Attendance!$N:$N,0))&lt;"1200","M","N")))),"")</f>
        <v/>
      </c>
      <c r="I302" s="83" t="str" cm="1">
        <f t="array" ref="I302">_xlfn.IFNA(IF(OR(VALUE(I$7&amp;$C$3)=PH),IF(I303="","PH",IF(INDEX(Attendance!$O:$O,MATCH($B302&amp;I$7,Attendance!$N:$N,0))&lt;"1200","PM","PN")),IF(I$6="Sun",IF(I303="","RD",IF(INDEX(Attendance!$O:$O,MATCH($B302&amp;I$7,Attendance!$N:$N,0))&lt;"1200","RM","RN")),IF(I303="",IF(I$7="","",IF(INDEX(Attendance!$I:$I,MATCH($B302&amp;I$7,Attendance!$N:$N,0))="ABS","AB","UL")),IF(INDEX(Attendance!$O:$O,MATCH($B302&amp;I$7,Attendance!$N:$N,0))&lt;"1200","M","N")))),"")</f>
        <v/>
      </c>
      <c r="J302" s="83" t="str" cm="1">
        <f t="array" ref="J302">_xlfn.IFNA(IF(OR(VALUE(J$7&amp;$C$3)=PH),IF(J303="","PH",IF(INDEX(Attendance!$O:$O,MATCH($B302&amp;J$7,Attendance!$N:$N,0))&lt;"1200","PM","PN")),IF(J$6="Sun",IF(J303="","RD",IF(INDEX(Attendance!$O:$O,MATCH($B302&amp;J$7,Attendance!$N:$N,0))&lt;"1200","RM","RN")),IF(J303="",IF(J$7="","",IF(INDEX(Attendance!$I:$I,MATCH($B302&amp;J$7,Attendance!$N:$N,0))="ABS","AB","UL")),IF(INDEX(Attendance!$O:$O,MATCH($B302&amp;J$7,Attendance!$N:$N,0))&lt;"1200","M","N")))),"")</f>
        <v/>
      </c>
      <c r="K302" s="83" t="str" cm="1">
        <f t="array" ref="K302">_xlfn.IFNA(IF(OR(VALUE(K$7&amp;$C$3)=PH),IF(K303="","PH",IF(INDEX(Attendance!$O:$O,MATCH($B302&amp;K$7,Attendance!$N:$N,0))&lt;"1200","PM","PN")),IF(K$6="Sun",IF(K303="","RD",IF(INDEX(Attendance!$O:$O,MATCH($B302&amp;K$7,Attendance!$N:$N,0))&lt;"1200","RM","RN")),IF(K303="",IF(K$7="","",IF(INDEX(Attendance!$I:$I,MATCH($B302&amp;K$7,Attendance!$N:$N,0))="ABS","AB","UL")),IF(INDEX(Attendance!$O:$O,MATCH($B302&amp;K$7,Attendance!$N:$N,0))&lt;"1200","M","N")))),"")</f>
        <v/>
      </c>
      <c r="L302" s="83" t="str" cm="1">
        <f t="array" ref="L302">_xlfn.IFNA(IF(OR(VALUE(L$7&amp;$C$3)=PH),IF(L303="","PH",IF(INDEX(Attendance!$O:$O,MATCH($B302&amp;L$7,Attendance!$N:$N,0))&lt;"1200","PM","PN")),IF(L$6="Sun",IF(L303="","RD",IF(INDEX(Attendance!$O:$O,MATCH($B302&amp;L$7,Attendance!$N:$N,0))&lt;"1200","RM","RN")),IF(L303="",IF(L$7="","",IF(INDEX(Attendance!$I:$I,MATCH($B302&amp;L$7,Attendance!$N:$N,0))="ABS","AB","UL")),IF(INDEX(Attendance!$O:$O,MATCH($B302&amp;L$7,Attendance!$N:$N,0))&lt;"1200","M","N")))),"")</f>
        <v>RD</v>
      </c>
      <c r="M302" s="83" t="str" cm="1">
        <f t="array" ref="M302">_xlfn.IFNA(IF(OR(VALUE(M$7&amp;$C$3)=PH),IF(M303="","PH",IF(INDEX(Attendance!$O:$O,MATCH($B302&amp;M$7,Attendance!$N:$N,0))&lt;"1200","PM","PN")),IF(M$6="Sun",IF(M303="","RD",IF(INDEX(Attendance!$O:$O,MATCH($B302&amp;M$7,Attendance!$N:$N,0))&lt;"1200","RM","RN")),IF(M303="",IF(M$7="","",IF(INDEX(Attendance!$I:$I,MATCH($B302&amp;M$7,Attendance!$N:$N,0))="ABS","AB","UL")),IF(INDEX(Attendance!$O:$O,MATCH($B302&amp;M$7,Attendance!$N:$N,0))&lt;"1200","M","N")))),"")</f>
        <v/>
      </c>
      <c r="N302" s="83" t="str" cm="1">
        <f t="array" ref="N302">_xlfn.IFNA(IF(OR(VALUE(N$7&amp;$C$3)=PH),IF(N303="","PH",IF(INDEX(Attendance!$O:$O,MATCH($B302&amp;N$7,Attendance!$N:$N,0))&lt;"1200","PM","PN")),IF(N$6="Sun",IF(N303="","RD",IF(INDEX(Attendance!$O:$O,MATCH($B302&amp;N$7,Attendance!$N:$N,0))&lt;"1200","RM","RN")),IF(N303="",IF(N$7="","",IF(INDEX(Attendance!$I:$I,MATCH($B302&amp;N$7,Attendance!$N:$N,0))="ABS","AB","UL")),IF(INDEX(Attendance!$O:$O,MATCH($B302&amp;N$7,Attendance!$N:$N,0))&lt;"1200","M","N")))),"")</f>
        <v/>
      </c>
      <c r="O302" s="83" t="str" cm="1">
        <f t="array" ref="O302">_xlfn.IFNA(IF(OR(VALUE(O$7&amp;$C$3)=PH),IF(O303="","PH",IF(INDEX(Attendance!$O:$O,MATCH($B302&amp;O$7,Attendance!$N:$N,0))&lt;"1200","PM","PN")),IF(O$6="Sun",IF(O303="","RD",IF(INDEX(Attendance!$O:$O,MATCH($B302&amp;O$7,Attendance!$N:$N,0))&lt;"1200","RM","RN")),IF(O303="",IF(O$7="","",IF(INDEX(Attendance!$I:$I,MATCH($B302&amp;O$7,Attendance!$N:$N,0))="ABS","AB","UL")),IF(INDEX(Attendance!$O:$O,MATCH($B302&amp;O$7,Attendance!$N:$N,0))&lt;"1200","M","N")))),"")</f>
        <v/>
      </c>
      <c r="P302" s="83" t="str" cm="1">
        <f t="array" ref="P302">_xlfn.IFNA(IF(OR(VALUE(P$7&amp;$C$3)=PH),IF(P303="","PH",IF(INDEX(Attendance!$O:$O,MATCH($B302&amp;P$7,Attendance!$N:$N,0))&lt;"1200","PM","PN")),IF(P$6="Sun",IF(P303="","RD",IF(INDEX(Attendance!$O:$O,MATCH($B302&amp;P$7,Attendance!$N:$N,0))&lt;"1200","RM","RN")),IF(P303="",IF(P$7="","",IF(INDEX(Attendance!$I:$I,MATCH($B302&amp;P$7,Attendance!$N:$N,0))="ABS","AB","UL")),IF(INDEX(Attendance!$O:$O,MATCH($B302&amp;P$7,Attendance!$N:$N,0))&lt;"1200","M","N")))),"")</f>
        <v/>
      </c>
      <c r="Q302" s="83" t="str" cm="1">
        <f t="array" ref="Q302">_xlfn.IFNA(IF(OR(VALUE(Q$7&amp;$C$3)=PH),IF(Q303="","PH",IF(INDEX(Attendance!$O:$O,MATCH($B302&amp;Q$7,Attendance!$N:$N,0))&lt;"1200","PM","PN")),IF(Q$6="Sun",IF(Q303="","RD",IF(INDEX(Attendance!$O:$O,MATCH($B302&amp;Q$7,Attendance!$N:$N,0))&lt;"1200","RM","RN")),IF(Q303="",IF(Q$7="","",IF(INDEX(Attendance!$I:$I,MATCH($B302&amp;Q$7,Attendance!$N:$N,0))="ABS","AB","UL")),IF(INDEX(Attendance!$O:$O,MATCH($B302&amp;Q$7,Attendance!$N:$N,0))&lt;"1200","M","N")))),"")</f>
        <v>PH</v>
      </c>
      <c r="R302" s="83" t="str" cm="1">
        <f t="array" ref="R302">_xlfn.IFNA(IF(OR(VALUE(R$7&amp;$C$3)=PH),IF(R303="","PH",IF(INDEX(Attendance!$O:$O,MATCH($B302&amp;R$7,Attendance!$N:$N,0))&lt;"1200","PM","PN")),IF(R$6="Sun",IF(R303="","RD",IF(INDEX(Attendance!$O:$O,MATCH($B302&amp;R$7,Attendance!$N:$N,0))&lt;"1200","RM","RN")),IF(R303="",IF(R$7="","",IF(INDEX(Attendance!$I:$I,MATCH($B302&amp;R$7,Attendance!$N:$N,0))="ABS","AB","UL")),IF(INDEX(Attendance!$O:$O,MATCH($B302&amp;R$7,Attendance!$N:$N,0))&lt;"1200","M","N")))),"")</f>
        <v>PH</v>
      </c>
      <c r="S302" s="83" t="str" cm="1">
        <f t="array" ref="S302">_xlfn.IFNA(IF(OR(VALUE(S$7&amp;$C$3)=PH),IF(S303="","PH",IF(INDEX(Attendance!$O:$O,MATCH($B302&amp;S$7,Attendance!$N:$N,0))&lt;"1200","PM","PN")),IF(S$6="Sun",IF(S303="","RD",IF(INDEX(Attendance!$O:$O,MATCH($B302&amp;S$7,Attendance!$N:$N,0))&lt;"1200","RM","RN")),IF(S303="",IF(S$7="","",IF(INDEX(Attendance!$I:$I,MATCH($B302&amp;S$7,Attendance!$N:$N,0))="ABS","AB","UL")),IF(INDEX(Attendance!$O:$O,MATCH($B302&amp;S$7,Attendance!$N:$N,0))&lt;"1200","M","N")))),"")</f>
        <v>RD</v>
      </c>
      <c r="T302" s="83" t="str" cm="1">
        <f t="array" ref="T302">_xlfn.IFNA(IF(OR(VALUE(T$7&amp;$C$3)=PH),IF(T303="","PH",IF(INDEX(Attendance!$O:$O,MATCH($B302&amp;T$7,Attendance!$N:$N,0))&lt;"1200","PM","PN")),IF(T$6="Sun",IF(T303="","RD",IF(INDEX(Attendance!$O:$O,MATCH($B302&amp;T$7,Attendance!$N:$N,0))&lt;"1200","RM","RN")),IF(T303="",IF(T$7="","",IF(INDEX(Attendance!$I:$I,MATCH($B302&amp;T$7,Attendance!$N:$N,0))="ABS","AB","UL")),IF(INDEX(Attendance!$O:$O,MATCH($B302&amp;T$7,Attendance!$N:$N,0))&lt;"1200","M","N")))),"")</f>
        <v/>
      </c>
      <c r="U302" s="83" t="str" cm="1">
        <f t="array" ref="U302">_xlfn.IFNA(IF(OR(VALUE(U$7&amp;$C$3)=PH),IF(U303="","PH",IF(INDEX(Attendance!$O:$O,MATCH($B302&amp;U$7,Attendance!$N:$N,0))&lt;"1200","PM","PN")),IF(U$6="Sun",IF(U303="","RD",IF(INDEX(Attendance!$O:$O,MATCH($B302&amp;U$7,Attendance!$N:$N,0))&lt;"1200","RM","RN")),IF(U303="",IF(U$7="","",IF(INDEX(Attendance!$I:$I,MATCH($B302&amp;U$7,Attendance!$N:$N,0))="ABS","AB","UL")),IF(INDEX(Attendance!$O:$O,MATCH($B302&amp;U$7,Attendance!$N:$N,0))&lt;"1200","M","N")))),"")</f>
        <v/>
      </c>
      <c r="V302" s="83" t="str" cm="1">
        <f t="array" ref="V302">_xlfn.IFNA(IF(OR(VALUE(V$7&amp;$C$3)=PH),IF(V303="","PH",IF(INDEX(Attendance!$O:$O,MATCH($B302&amp;V$7,Attendance!$N:$N,0))&lt;"1200","PM","PN")),IF(V$6="Sun",IF(V303="","RD",IF(INDEX(Attendance!$O:$O,MATCH($B302&amp;V$7,Attendance!$N:$N,0))&lt;"1200","RM","RN")),IF(V303="",IF(V$7="","",IF(INDEX(Attendance!$I:$I,MATCH($B302&amp;V$7,Attendance!$N:$N,0))="ABS","AB","UL")),IF(INDEX(Attendance!$O:$O,MATCH($B302&amp;V$7,Attendance!$N:$N,0))&lt;"1200","M","N")))),"")</f>
        <v/>
      </c>
      <c r="W302" s="83" t="str" cm="1">
        <f t="array" ref="W302">_xlfn.IFNA(IF(OR(VALUE(W$7&amp;$C$3)=PH),IF(W303="","PH",IF(INDEX(Attendance!$O:$O,MATCH($B302&amp;W$7,Attendance!$N:$N,0))&lt;"1200","PM","PN")),IF(W$6="Sun",IF(W303="","RD",IF(INDEX(Attendance!$O:$O,MATCH($B302&amp;W$7,Attendance!$N:$N,0))&lt;"1200","RM","RN")),IF(W303="",IF(W$7="","",IF(INDEX(Attendance!$I:$I,MATCH($B302&amp;W$7,Attendance!$N:$N,0))="ABS","AB","UL")),IF(INDEX(Attendance!$O:$O,MATCH($B302&amp;W$7,Attendance!$N:$N,0))&lt;"1200","M","N")))),"")</f>
        <v/>
      </c>
      <c r="X302" s="83" t="str" cm="1">
        <f t="array" ref="X302">_xlfn.IFNA(IF(OR(VALUE(X$7&amp;$C$3)=PH),IF(X303="","PH",IF(INDEX(Attendance!$O:$O,MATCH($B302&amp;X$7,Attendance!$N:$N,0))&lt;"1200","PM","PN")),IF(X$6="Sun",IF(X303="","RD",IF(INDEX(Attendance!$O:$O,MATCH($B302&amp;X$7,Attendance!$N:$N,0))&lt;"1200","RM","RN")),IF(X303="",IF(X$7="","",IF(INDEX(Attendance!$I:$I,MATCH($B302&amp;X$7,Attendance!$N:$N,0))="ABS","AB","UL")),IF(INDEX(Attendance!$O:$O,MATCH($B302&amp;X$7,Attendance!$N:$N,0))&lt;"1200","M","N")))),"")</f>
        <v/>
      </c>
      <c r="Y302" s="83" t="str" cm="1">
        <f t="array" ref="Y302">_xlfn.IFNA(IF(OR(VALUE(Y$7&amp;$C$3)=PH),IF(Y303="","PH",IF(INDEX(Attendance!$O:$O,MATCH($B302&amp;Y$7,Attendance!$N:$N,0))&lt;"1200","PM","PN")),IF(Y$6="Sun",IF(Y303="","RD",IF(INDEX(Attendance!$O:$O,MATCH($B302&amp;Y$7,Attendance!$N:$N,0))&lt;"1200","RM","RN")),IF(Y303="",IF(Y$7="","",IF(INDEX(Attendance!$I:$I,MATCH($B302&amp;Y$7,Attendance!$N:$N,0))="ABS","AB","UL")),IF(INDEX(Attendance!$O:$O,MATCH($B302&amp;Y$7,Attendance!$N:$N,0))&lt;"1200","M","N")))),"")</f>
        <v/>
      </c>
      <c r="Z302" s="83" t="str" cm="1">
        <f t="array" ref="Z302">_xlfn.IFNA(IF(OR(VALUE(Z$7&amp;$C$3)=PH),IF(Z303="","PH",IF(INDEX(Attendance!$O:$O,MATCH($B302&amp;Z$7,Attendance!$N:$N,0))&lt;"1200","PM","PN")),IF(Z$6="Sun",IF(Z303="","RD",IF(INDEX(Attendance!$O:$O,MATCH($B302&amp;Z$7,Attendance!$N:$N,0))&lt;"1200","RM","RN")),IF(Z303="",IF(Z$7="","",IF(INDEX(Attendance!$I:$I,MATCH($B302&amp;Z$7,Attendance!$N:$N,0))="ABS","AB","UL")),IF(INDEX(Attendance!$O:$O,MATCH($B302&amp;Z$7,Attendance!$N:$N,0))&lt;"1200","M","N")))),"")</f>
        <v>RD</v>
      </c>
      <c r="AA302" s="83" t="str" cm="1">
        <f t="array" ref="AA302">_xlfn.IFNA(IF(OR(VALUE(AA$7&amp;$C$3)=PH),IF(AA303="","PH",IF(INDEX(Attendance!$O:$O,MATCH($B302&amp;AA$7,Attendance!$N:$N,0))&lt;"1200","PM","PN")),IF(AA$6="Sun",IF(AA303="","RD",IF(INDEX(Attendance!$O:$O,MATCH($B302&amp;AA$7,Attendance!$N:$N,0))&lt;"1200","RM","RN")),IF(AA303="",IF(AA$7="","",IF(INDEX(Attendance!$I:$I,MATCH($B302&amp;AA$7,Attendance!$N:$N,0))="ABS","AB","UL")),IF(INDEX(Attendance!$O:$O,MATCH($B302&amp;AA$7,Attendance!$N:$N,0))&lt;"1200","M","N")))),"")</f>
        <v/>
      </c>
      <c r="AB302" s="83" t="str" cm="1">
        <f t="array" ref="AB302">_xlfn.IFNA(IF(OR(VALUE(AB$7&amp;$C$3)=PH),IF(AB303="","PH",IF(INDEX(Attendance!$O:$O,MATCH($B302&amp;AB$7,Attendance!$N:$N,0))&lt;"1200","PM","PN")),IF(AB$6="Sun",IF(AB303="","RD",IF(INDEX(Attendance!$O:$O,MATCH($B302&amp;AB$7,Attendance!$N:$N,0))&lt;"1200","RM","RN")),IF(AB303="",IF(AB$7="","",IF(INDEX(Attendance!$I:$I,MATCH($B302&amp;AB$7,Attendance!$N:$N,0))="ABS","AB","UL")),IF(INDEX(Attendance!$O:$O,MATCH($B302&amp;AB$7,Attendance!$N:$N,0))&lt;"1200","M","N")))),"")</f>
        <v/>
      </c>
      <c r="AC302" s="83" t="str" cm="1">
        <f t="array" ref="AC302">_xlfn.IFNA(IF(OR(VALUE(AC$7&amp;$C$3)=PH),IF(AC303="","PH",IF(INDEX(Attendance!$O:$O,MATCH($B302&amp;AC$7,Attendance!$N:$N,0))&lt;"1200","PM","PN")),IF(AC$6="Sun",IF(AC303="","RD",IF(INDEX(Attendance!$O:$O,MATCH($B302&amp;AC$7,Attendance!$N:$N,0))&lt;"1200","RM","RN")),IF(AC303="",IF(AC$7="","",IF(INDEX(Attendance!$I:$I,MATCH($B302&amp;AC$7,Attendance!$N:$N,0))="ABS","AB","UL")),IF(INDEX(Attendance!$O:$O,MATCH($B302&amp;AC$7,Attendance!$N:$N,0))&lt;"1200","M","N")))),"")</f>
        <v/>
      </c>
      <c r="AD302" s="83" t="str" cm="1">
        <f t="array" ref="AD302">_xlfn.IFNA(IF(OR(VALUE(AD$7&amp;$C$3)=PH),IF(AD303="","PH",IF(INDEX(Attendance!$O:$O,MATCH($B302&amp;AD$7,Attendance!$N:$N,0))&lt;"1200","PM","PN")),IF(AD$6="Sun",IF(AD303="","RD",IF(INDEX(Attendance!$O:$O,MATCH($B302&amp;AD$7,Attendance!$N:$N,0))&lt;"1200","RM","RN")),IF(AD303="",IF(AD$7="","",IF(INDEX(Attendance!$I:$I,MATCH($B302&amp;AD$7,Attendance!$N:$N,0))="ABS","AB","UL")),IF(INDEX(Attendance!$O:$O,MATCH($B302&amp;AD$7,Attendance!$N:$N,0))&lt;"1200","M","N")))),"")</f>
        <v/>
      </c>
      <c r="AE302" s="83" t="str" cm="1">
        <f t="array" ref="AE302">_xlfn.IFNA(IF(OR(VALUE(AE$7&amp;$C$3)=PH),IF(AE303="","PH",IF(INDEX(Attendance!$O:$O,MATCH($B302&amp;AE$7,Attendance!$N:$N,0))&lt;"1200","PM","PN")),IF(AE$6="Sun",IF(AE303="","RD",IF(INDEX(Attendance!$O:$O,MATCH($B302&amp;AE$7,Attendance!$N:$N,0))&lt;"1200","RM","RN")),IF(AE303="",IF(AE$7="","",IF(INDEX(Attendance!$I:$I,MATCH($B302&amp;AE$7,Attendance!$N:$N,0))="ABS","AB","UL")),IF(INDEX(Attendance!$O:$O,MATCH($B302&amp;AE$7,Attendance!$N:$N,0))&lt;"1200","M","N")))),"")</f>
        <v/>
      </c>
      <c r="AF302" s="83" t="str" cm="1">
        <f t="array" ref="AF302">_xlfn.IFNA(IF(OR(VALUE(AF$7&amp;$C$3)=PH),IF(AF303="","PH",IF(INDEX(Attendance!$O:$O,MATCH($B302&amp;AF$7,Attendance!$N:$N,0))&lt;"1200","PM","PN")),IF(AF$6="Sun",IF(AF303="","RD",IF(INDEX(Attendance!$O:$O,MATCH($B302&amp;AF$7,Attendance!$N:$N,0))&lt;"1200","RM","RN")),IF(AF303="",IF(AF$7="","",IF(INDEX(Attendance!$I:$I,MATCH($B302&amp;AF$7,Attendance!$N:$N,0))="ABS","AB","UL")),IF(INDEX(Attendance!$O:$O,MATCH($B302&amp;AF$7,Attendance!$N:$N,0))&lt;"1200","M","N")))),"")</f>
        <v/>
      </c>
      <c r="AG302" s="83" t="str" cm="1">
        <f t="array" ref="AG302">_xlfn.IFNA(IF(OR(VALUE(AG$7&amp;$C$3)=PH),IF(AG303="","PH",IF(INDEX(Attendance!$O:$O,MATCH($B302&amp;AG$7,Attendance!$N:$N,0))&lt;"1200","PM","PN")),IF(AG$6="Sun",IF(AG303="","RD",IF(INDEX(Attendance!$O:$O,MATCH($B302&amp;AG$7,Attendance!$N:$N,0))&lt;"1200","RM","RN")),IF(AG303="",IF(AG$7="","",IF(INDEX(Attendance!$I:$I,MATCH($B302&amp;AG$7,Attendance!$N:$N,0))="ABS","AB","UL")),IF(INDEX(Attendance!$O:$O,MATCH($B302&amp;AG$7,Attendance!$N:$N,0))&lt;"1200","M","N")))),"")</f>
        <v>RD</v>
      </c>
      <c r="AH302" s="83" t="str" cm="1">
        <f t="array" ref="AH302">_xlfn.IFNA(IF(OR(VALUE(AH$7&amp;$C$3)=PH),IF(AH303="","PH",IF(INDEX(Attendance!$O:$O,MATCH($B302&amp;AH$7,Attendance!$N:$N,0))&lt;"1200","PM","PN")),IF(AH$6="Sun",IF(AH303="","RD",IF(INDEX(Attendance!$O:$O,MATCH($B302&amp;AH$7,Attendance!$N:$N,0))&lt;"1200","RM","RN")),IF(AH303="",IF(AH$7="","",IF(INDEX(Attendance!$I:$I,MATCH($B302&amp;AH$7,Attendance!$N:$N,0))="ABS","AB","UL")),IF(INDEX(Attendance!$O:$O,MATCH($B302&amp;AH$7,Attendance!$N:$N,0))&lt;"1200","M","N")))),"")</f>
        <v/>
      </c>
      <c r="AI302" s="83" t="str" cm="1">
        <f t="array" ref="AI302">_xlfn.IFNA(IF(OR(VALUE(AI$7&amp;$C$3)=PH),IF(AI303="","PH",IF(INDEX(Attendance!$O:$O,MATCH($B302&amp;AI$7,Attendance!$N:$N,0))&lt;"1200","PM","PN")),IF(AI$6="Sun",IF(AI303="","RD",IF(INDEX(Attendance!$O:$O,MATCH($B302&amp;AI$7,Attendance!$N:$N,0))&lt;"1200","RM","RN")),IF(AI303="",IF(AI$7="","",IF(INDEX(Attendance!$I:$I,MATCH($B302&amp;AI$7,Attendance!$N:$N,0))="ABS","AB","UL")),IF(INDEX(Attendance!$O:$O,MATCH($B302&amp;AI$7,Attendance!$N:$N,0))&lt;"1200","M","N")))),"")</f>
        <v/>
      </c>
      <c r="AJ302" s="83" t="str" cm="1">
        <f t="array" ref="AJ302">_xlfn.IFNA(IF(OR(VALUE(AJ$7&amp;$C$3)=PH),IF(AJ303="","PH",IF(INDEX(Attendance!$O:$O,MATCH($B302&amp;AJ$7,Attendance!$N:$N,0))&lt;"1200","PM","PN")),IF(AJ$6="Sun",IF(AJ303="","RD",IF(INDEX(Attendance!$O:$O,MATCH($B302&amp;AJ$7,Attendance!$N:$N,0))&lt;"1200","RM","RN")),IF(AJ303="",IF(AJ$7="","",IF(INDEX(Attendance!$I:$I,MATCH($B302&amp;AJ$7,Attendance!$N:$N,0))="ABS","AB","UL")),IF(INDEX(Attendance!$O:$O,MATCH($B302&amp;AJ$7,Attendance!$N:$N,0))&lt;"1200","M","N")))),"")</f>
        <v/>
      </c>
      <c r="AK302" s="258">
        <f>SUM(SUMIF(F302:AJ302,{"M","N","A"},F303:AJ303))</f>
        <v>0</v>
      </c>
      <c r="AL302" s="187">
        <f>SUM(SUMIF(F302:AJ302,{"M","N"},F304:AJ304),SUMIF(F302:AJ302,{"OM","ON"},F303:AJ303))</f>
        <v>0</v>
      </c>
      <c r="AM302" s="187">
        <f>SUM(SUMIF(F302:AJ302,{"PM","PN","RM","RN"},F303:AJ303))</f>
        <v>0</v>
      </c>
      <c r="AN302" s="187">
        <f>SUM(SUMIF(F302:AJ302,{"PM","PN"},F304:AJ304))</f>
        <v>0</v>
      </c>
      <c r="AO302" s="261">
        <f>SUM(F307:AJ307)</f>
        <v>0</v>
      </c>
      <c r="AP302" s="264">
        <f>SUM(F306:AJ306)</f>
        <v>0</v>
      </c>
      <c r="AQ302" s="214">
        <f>IF(D306="",0,SUM(COUNTIFS(F302:AJ302,{"M","N","A","OM","ON","OA","PM","PN","PA","RM","RN","RA"})))</f>
        <v>0</v>
      </c>
      <c r="AR302" s="74">
        <f>COUNTIF(F302:AJ302,"AL")</f>
        <v>0</v>
      </c>
      <c r="AS302" s="74">
        <f>COUNTIF(F302:AJ302,"MC")</f>
        <v>0</v>
      </c>
      <c r="AT302" s="74">
        <f>COUNTIF(F302:AJ302,"PH")+COUNTIF(F302:AJ302,"RPH")</f>
        <v>2</v>
      </c>
      <c r="AU302" s="255">
        <f t="shared" ref="AU302" si="63">_xlfn.IFNA(IF($B302="",0,AK302*$AK$5+SUM(AL307:AN307)+SUM(AO302:AP307)+SUM(AQ307:AT307)),"")</f>
        <v>0</v>
      </c>
    </row>
    <row r="303" spans="1:47" s="213" customFormat="1" ht="33" customHeight="1" x14ac:dyDescent="0.35">
      <c r="A303" s="189"/>
      <c r="B303" s="184"/>
      <c r="C303" s="190" t="str">
        <f>_xlfn.IFNA(INDEX(Masterlist!D:D,MATCH(B302,Masterlist!B:B,0)),"")</f>
        <v/>
      </c>
      <c r="D303" s="88"/>
      <c r="E303" s="191" t="s">
        <v>174</v>
      </c>
      <c r="F303" s="192" t="str">
        <f>IFERROR(IF(F$6="Sun",INDEX(Attendance!$R:$R,MATCH($B302&amp;F$7,Attendance!$N:$N,0)),IF(INDEX(Attendance!$R:$R,MATCH($B302&amp;F$7,Attendance!$N:$N,0))="","",IF(INDEX(Attendance!$R:$R,MATCH($B302&amp;F$7,Attendance!$N:$N,0))&gt;8,8,INDEX(Attendance!$R:$R,MATCH($B302&amp;F$7,Attendance!$N:$N,0))))),"")</f>
        <v/>
      </c>
      <c r="G303" s="192" t="str">
        <f>IFERROR(IF(G$6="Sun",INDEX(Attendance!$R:$R,MATCH($B302&amp;G$7,Attendance!$N:$N,0)),IF(INDEX(Attendance!$R:$R,MATCH($B302&amp;G$7,Attendance!$N:$N,0))="","",IF(INDEX(Attendance!$R:$R,MATCH($B302&amp;G$7,Attendance!$N:$N,0))&gt;8,8,INDEX(Attendance!$R:$R,MATCH($B302&amp;G$7,Attendance!$N:$N,0))))),"")</f>
        <v/>
      </c>
      <c r="H303" s="192" t="str">
        <f>IFERROR(IF(H$6="Sun",INDEX(Attendance!$R:$R,MATCH($B302&amp;H$7,Attendance!$N:$N,0)),IF(INDEX(Attendance!$R:$R,MATCH($B302&amp;H$7,Attendance!$N:$N,0))="","",IF(INDEX(Attendance!$R:$R,MATCH($B302&amp;H$7,Attendance!$N:$N,0))&gt;8,8,INDEX(Attendance!$R:$R,MATCH($B302&amp;H$7,Attendance!$N:$N,0))))),"")</f>
        <v/>
      </c>
      <c r="I303" s="192" t="str">
        <f>IFERROR(IF(I$6="Sun",INDEX(Attendance!$R:$R,MATCH($B302&amp;I$7,Attendance!$N:$N,0)),IF(INDEX(Attendance!$R:$R,MATCH($B302&amp;I$7,Attendance!$N:$N,0))="","",IF(INDEX(Attendance!$R:$R,MATCH($B302&amp;I$7,Attendance!$N:$N,0))&gt;8,8,INDEX(Attendance!$R:$R,MATCH($B302&amp;I$7,Attendance!$N:$N,0))))),"")</f>
        <v/>
      </c>
      <c r="J303" s="192" t="str">
        <f>IFERROR(IF(J$6="Sun",INDEX(Attendance!$R:$R,MATCH($B302&amp;J$7,Attendance!$N:$N,0)),IF(INDEX(Attendance!$R:$R,MATCH($B302&amp;J$7,Attendance!$N:$N,0))="","",IF(INDEX(Attendance!$R:$R,MATCH($B302&amp;J$7,Attendance!$N:$N,0))&gt;8,8,INDEX(Attendance!$R:$R,MATCH($B302&amp;J$7,Attendance!$N:$N,0))))),"")</f>
        <v/>
      </c>
      <c r="K303" s="192" t="str">
        <f>IFERROR(IF(K$6="Sun",INDEX(Attendance!$R:$R,MATCH($B302&amp;K$7,Attendance!$N:$N,0)),IF(INDEX(Attendance!$R:$R,MATCH($B302&amp;K$7,Attendance!$N:$N,0))="","",IF(INDEX(Attendance!$R:$R,MATCH($B302&amp;K$7,Attendance!$N:$N,0))&gt;8,8,INDEX(Attendance!$R:$R,MATCH($B302&amp;K$7,Attendance!$N:$N,0))))),"")</f>
        <v/>
      </c>
      <c r="L303" s="192" t="str">
        <f>IFERROR(IF(L$6="Sun",INDEX(Attendance!$R:$R,MATCH($B302&amp;L$7,Attendance!$N:$N,0)),IF(INDEX(Attendance!$R:$R,MATCH($B302&amp;L$7,Attendance!$N:$N,0))="","",IF(INDEX(Attendance!$R:$R,MATCH($B302&amp;L$7,Attendance!$N:$N,0))&gt;8,8,INDEX(Attendance!$R:$R,MATCH($B302&amp;L$7,Attendance!$N:$N,0))))),"")</f>
        <v/>
      </c>
      <c r="M303" s="192" t="str">
        <f>IFERROR(IF(M$6="Sun",INDEX(Attendance!$R:$R,MATCH($B302&amp;M$7,Attendance!$N:$N,0)),IF(INDEX(Attendance!$R:$R,MATCH($B302&amp;M$7,Attendance!$N:$N,0))="","",IF(INDEX(Attendance!$R:$R,MATCH($B302&amp;M$7,Attendance!$N:$N,0))&gt;8,8,INDEX(Attendance!$R:$R,MATCH($B302&amp;M$7,Attendance!$N:$N,0))))),"")</f>
        <v/>
      </c>
      <c r="N303" s="192" t="str">
        <f>IFERROR(IF(N$6="Sun",INDEX(Attendance!$R:$R,MATCH($B302&amp;N$7,Attendance!$N:$N,0)),IF(INDEX(Attendance!$R:$R,MATCH($B302&amp;N$7,Attendance!$N:$N,0))="","",IF(INDEX(Attendance!$R:$R,MATCH($B302&amp;N$7,Attendance!$N:$N,0))&gt;8,8,INDEX(Attendance!$R:$R,MATCH($B302&amp;N$7,Attendance!$N:$N,0))))),"")</f>
        <v/>
      </c>
      <c r="O303" s="192" t="str">
        <f>IFERROR(IF(O$6="Sun",INDEX(Attendance!$R:$R,MATCH($B302&amp;O$7,Attendance!$N:$N,0)),IF(INDEX(Attendance!$R:$R,MATCH($B302&amp;O$7,Attendance!$N:$N,0))="","",IF(INDEX(Attendance!$R:$R,MATCH($B302&amp;O$7,Attendance!$N:$N,0))&gt;8,8,INDEX(Attendance!$R:$R,MATCH($B302&amp;O$7,Attendance!$N:$N,0))))),"")</f>
        <v/>
      </c>
      <c r="P303" s="192" t="str">
        <f>IFERROR(IF(P$6="Sun",INDEX(Attendance!$R:$R,MATCH($B302&amp;P$7,Attendance!$N:$N,0)),IF(INDEX(Attendance!$R:$R,MATCH($B302&amp;P$7,Attendance!$N:$N,0))="","",IF(INDEX(Attendance!$R:$R,MATCH($B302&amp;P$7,Attendance!$N:$N,0))&gt;8,8,INDEX(Attendance!$R:$R,MATCH($B302&amp;P$7,Attendance!$N:$N,0))))),"")</f>
        <v/>
      </c>
      <c r="Q303" s="192" t="str">
        <f>IFERROR(IF(Q$6="Sun",INDEX(Attendance!$R:$R,MATCH($B302&amp;Q$7,Attendance!$N:$N,0)),IF(INDEX(Attendance!$R:$R,MATCH($B302&amp;Q$7,Attendance!$N:$N,0))="","",IF(INDEX(Attendance!$R:$R,MATCH($B302&amp;Q$7,Attendance!$N:$N,0))&gt;8,8,INDEX(Attendance!$R:$R,MATCH($B302&amp;Q$7,Attendance!$N:$N,0))))),"")</f>
        <v/>
      </c>
      <c r="R303" s="192" t="str">
        <f>IFERROR(IF(R$6="Sun",INDEX(Attendance!$R:$R,MATCH($B302&amp;R$7,Attendance!$N:$N,0)),IF(INDEX(Attendance!$R:$R,MATCH($B302&amp;R$7,Attendance!$N:$N,0))="","",IF(INDEX(Attendance!$R:$R,MATCH($B302&amp;R$7,Attendance!$N:$N,0))&gt;8,8,INDEX(Attendance!$R:$R,MATCH($B302&amp;R$7,Attendance!$N:$N,0))))),"")</f>
        <v/>
      </c>
      <c r="S303" s="192" t="str">
        <f>IFERROR(IF(S$6="Sun",INDEX(Attendance!$R:$R,MATCH($B302&amp;S$7,Attendance!$N:$N,0)),IF(INDEX(Attendance!$R:$R,MATCH($B302&amp;S$7,Attendance!$N:$N,0))="","",IF(INDEX(Attendance!$R:$R,MATCH($B302&amp;S$7,Attendance!$N:$N,0))&gt;8,8,INDEX(Attendance!$R:$R,MATCH($B302&amp;S$7,Attendance!$N:$N,0))))),"")</f>
        <v/>
      </c>
      <c r="T303" s="192" t="str">
        <f>IFERROR(IF(T$6="Sun",INDEX(Attendance!$R:$R,MATCH($B302&amp;T$7,Attendance!$N:$N,0)),IF(INDEX(Attendance!$R:$R,MATCH($B302&amp;T$7,Attendance!$N:$N,0))="","",IF(INDEX(Attendance!$R:$R,MATCH($B302&amp;T$7,Attendance!$N:$N,0))&gt;8,8,INDEX(Attendance!$R:$R,MATCH($B302&amp;T$7,Attendance!$N:$N,0))))),"")</f>
        <v/>
      </c>
      <c r="U303" s="192" t="str">
        <f>IFERROR(IF(U$6="Sun",INDEX(Attendance!$R:$R,MATCH($B302&amp;U$7,Attendance!$N:$N,0)),IF(INDEX(Attendance!$R:$R,MATCH($B302&amp;U$7,Attendance!$N:$N,0))="","",IF(INDEX(Attendance!$R:$R,MATCH($B302&amp;U$7,Attendance!$N:$N,0))&gt;8,8,INDEX(Attendance!$R:$R,MATCH($B302&amp;U$7,Attendance!$N:$N,0))))),"")</f>
        <v/>
      </c>
      <c r="V303" s="192" t="str">
        <f>IFERROR(IF(V$6="Sun",INDEX(Attendance!$R:$R,MATCH($B302&amp;V$7,Attendance!$N:$N,0)),IF(INDEX(Attendance!$R:$R,MATCH($B302&amp;V$7,Attendance!$N:$N,0))="","",IF(INDEX(Attendance!$R:$R,MATCH($B302&amp;V$7,Attendance!$N:$N,0))&gt;8,8,INDEX(Attendance!$R:$R,MATCH($B302&amp;V$7,Attendance!$N:$N,0))))),"")</f>
        <v/>
      </c>
      <c r="W303" s="192" t="str">
        <f>IFERROR(IF(W$6="Sun",INDEX(Attendance!$R:$R,MATCH($B302&amp;W$7,Attendance!$N:$N,0)),IF(INDEX(Attendance!$R:$R,MATCH($B302&amp;W$7,Attendance!$N:$N,0))="","",IF(INDEX(Attendance!$R:$R,MATCH($B302&amp;W$7,Attendance!$N:$N,0))&gt;8,8,INDEX(Attendance!$R:$R,MATCH($B302&amp;W$7,Attendance!$N:$N,0))))),"")</f>
        <v/>
      </c>
      <c r="X303" s="192" t="str">
        <f>IFERROR(IF(X$6="Sun",INDEX(Attendance!$R:$R,MATCH($B302&amp;X$7,Attendance!$N:$N,0)),IF(INDEX(Attendance!$R:$R,MATCH($B302&amp;X$7,Attendance!$N:$N,0))="","",IF(INDEX(Attendance!$R:$R,MATCH($B302&amp;X$7,Attendance!$N:$N,0))&gt;8,8,INDEX(Attendance!$R:$R,MATCH($B302&amp;X$7,Attendance!$N:$N,0))))),"")</f>
        <v/>
      </c>
      <c r="Y303" s="192" t="str">
        <f>IFERROR(IF(Y$6="Sun",INDEX(Attendance!$R:$R,MATCH($B302&amp;Y$7,Attendance!$N:$N,0)),IF(INDEX(Attendance!$R:$R,MATCH($B302&amp;Y$7,Attendance!$N:$N,0))="","",IF(INDEX(Attendance!$R:$R,MATCH($B302&amp;Y$7,Attendance!$N:$N,0))&gt;8,8,INDEX(Attendance!$R:$R,MATCH($B302&amp;Y$7,Attendance!$N:$N,0))))),"")</f>
        <v/>
      </c>
      <c r="Z303" s="192" t="str">
        <f>IFERROR(IF(Z$6="Sun",INDEX(Attendance!$R:$R,MATCH($B302&amp;Z$7,Attendance!$N:$N,0)),IF(INDEX(Attendance!$R:$R,MATCH($B302&amp;Z$7,Attendance!$N:$N,0))="","",IF(INDEX(Attendance!$R:$R,MATCH($B302&amp;Z$7,Attendance!$N:$N,0))&gt;8,8,INDEX(Attendance!$R:$R,MATCH($B302&amp;Z$7,Attendance!$N:$N,0))))),"")</f>
        <v/>
      </c>
      <c r="AA303" s="192" t="str">
        <f>IFERROR(IF(AA$6="Sun",INDEX(Attendance!$R:$R,MATCH($B302&amp;AA$7,Attendance!$N:$N,0)),IF(INDEX(Attendance!$R:$R,MATCH($B302&amp;AA$7,Attendance!$N:$N,0))="","",IF(INDEX(Attendance!$R:$R,MATCH($B302&amp;AA$7,Attendance!$N:$N,0))&gt;8,8,INDEX(Attendance!$R:$R,MATCH($B302&amp;AA$7,Attendance!$N:$N,0))))),"")</f>
        <v/>
      </c>
      <c r="AB303" s="192" t="str">
        <f>IFERROR(IF(AB$6="Sun",INDEX(Attendance!$R:$R,MATCH($B302&amp;AB$7,Attendance!$N:$N,0)),IF(INDEX(Attendance!$R:$R,MATCH($B302&amp;AB$7,Attendance!$N:$N,0))="","",IF(INDEX(Attendance!$R:$R,MATCH($B302&amp;AB$7,Attendance!$N:$N,0))&gt;8,8,INDEX(Attendance!$R:$R,MATCH($B302&amp;AB$7,Attendance!$N:$N,0))))),"")</f>
        <v/>
      </c>
      <c r="AC303" s="192" t="str">
        <f>IFERROR(IF(AC$6="Sun",INDEX(Attendance!$R:$R,MATCH($B302&amp;AC$7,Attendance!$N:$N,0)),IF(INDEX(Attendance!$R:$R,MATCH($B302&amp;AC$7,Attendance!$N:$N,0))="","",IF(INDEX(Attendance!$R:$R,MATCH($B302&amp;AC$7,Attendance!$N:$N,0))&gt;8,8,INDEX(Attendance!$R:$R,MATCH($B302&amp;AC$7,Attendance!$N:$N,0))))),"")</f>
        <v/>
      </c>
      <c r="AD303" s="192" t="str">
        <f>IFERROR(IF(AD$6="Sun",INDEX(Attendance!$R:$R,MATCH($B302&amp;AD$7,Attendance!$N:$N,0)),IF(INDEX(Attendance!$R:$R,MATCH($B302&amp;AD$7,Attendance!$N:$N,0))="","",IF(INDEX(Attendance!$R:$R,MATCH($B302&amp;AD$7,Attendance!$N:$N,0))&gt;8,8,INDEX(Attendance!$R:$R,MATCH($B302&amp;AD$7,Attendance!$N:$N,0))))),"")</f>
        <v/>
      </c>
      <c r="AE303" s="192" t="str">
        <f>IFERROR(IF(AE$6="Sun",INDEX(Attendance!$R:$R,MATCH($B302&amp;AE$7,Attendance!$N:$N,0)),IF(INDEX(Attendance!$R:$R,MATCH($B302&amp;AE$7,Attendance!$N:$N,0))="","",IF(INDEX(Attendance!$R:$R,MATCH($B302&amp;AE$7,Attendance!$N:$N,0))&gt;8,8,INDEX(Attendance!$R:$R,MATCH($B302&amp;AE$7,Attendance!$N:$N,0))))),"")</f>
        <v/>
      </c>
      <c r="AF303" s="192" t="str">
        <f>IFERROR(IF(AF$6="Sun",INDEX(Attendance!$R:$R,MATCH($B302&amp;AF$7,Attendance!$N:$N,0)),IF(INDEX(Attendance!$R:$R,MATCH($B302&amp;AF$7,Attendance!$N:$N,0))="","",IF(INDEX(Attendance!$R:$R,MATCH($B302&amp;AF$7,Attendance!$N:$N,0))&gt;8,8,INDEX(Attendance!$R:$R,MATCH($B302&amp;AF$7,Attendance!$N:$N,0))))),"")</f>
        <v/>
      </c>
      <c r="AG303" s="192" t="str">
        <f>IFERROR(IF(AG$6="Sun",INDEX(Attendance!$R:$R,MATCH($B302&amp;AG$7,Attendance!$N:$N,0)),IF(INDEX(Attendance!$R:$R,MATCH($B302&amp;AG$7,Attendance!$N:$N,0))="","",IF(INDEX(Attendance!$R:$R,MATCH($B302&amp;AG$7,Attendance!$N:$N,0))&gt;8,8,INDEX(Attendance!$R:$R,MATCH($B302&amp;AG$7,Attendance!$N:$N,0))))),"")</f>
        <v/>
      </c>
      <c r="AH303" s="192" t="str">
        <f>IFERROR(IF(AH$6="Sun",INDEX(Attendance!$R:$R,MATCH($B302&amp;AH$7,Attendance!$N:$N,0)),IF(INDEX(Attendance!$R:$R,MATCH($B302&amp;AH$7,Attendance!$N:$N,0))="","",IF(INDEX(Attendance!$R:$R,MATCH($B302&amp;AH$7,Attendance!$N:$N,0))&gt;8,8,INDEX(Attendance!$R:$R,MATCH($B302&amp;AH$7,Attendance!$N:$N,0))))),"")</f>
        <v/>
      </c>
      <c r="AI303" s="192" t="str">
        <f>IFERROR(IF(AI$6="Sun",INDEX(Attendance!$R:$R,MATCH($B302&amp;AI$7,Attendance!$N:$N,0)),IF(INDEX(Attendance!$R:$R,MATCH($B302&amp;AI$7,Attendance!$N:$N,0))="","",IF(INDEX(Attendance!$R:$R,MATCH($B302&amp;AI$7,Attendance!$N:$N,0))&gt;8,8,INDEX(Attendance!$R:$R,MATCH($B302&amp;AI$7,Attendance!$N:$N,0))))),"")</f>
        <v/>
      </c>
      <c r="AJ303" s="192" t="str">
        <f>IFERROR(IF(AJ$6="Sun",INDEX(Attendance!$R:$R,MATCH($B302&amp;AJ$7,Attendance!$N:$N,0)),IF(INDEX(Attendance!$R:$R,MATCH($B302&amp;AJ$7,Attendance!$N:$N,0))="","",IF(INDEX(Attendance!$R:$R,MATCH($B302&amp;AJ$7,Attendance!$N:$N,0))&gt;8,8,INDEX(Attendance!$R:$R,MATCH($B302&amp;AJ$7,Attendance!$N:$N,0))))),"")</f>
        <v/>
      </c>
      <c r="AK303" s="259"/>
      <c r="AL303" s="193">
        <f>ROUND((IF($C307="",Basic,MID($C307,FIND("RM",$C307)+3,4))+$AP302+$AQ307)/WorkDays/WorkHours*AL$6,4)</f>
        <v>8.6538000000000004</v>
      </c>
      <c r="AM303" s="193">
        <f>ROUND((IF($C307="",Basic,MID($C307,FIND("RM",$C307)+3,4))+$AP302+$AQ307)/WorkDays/WorkHours*AM$6,4)</f>
        <v>11.538500000000001</v>
      </c>
      <c r="AN303" s="193">
        <f>ROUND((IF($C307="",Basic,MID($C307,FIND("RM",$C307)+3,4))+$AP302+$AQ307)/WorkDays/WorkHours*AN$6,4)</f>
        <v>17.307700000000001</v>
      </c>
      <c r="AO303" s="262"/>
      <c r="AP303" s="265"/>
      <c r="AQ303" s="86"/>
      <c r="AR303" s="194"/>
      <c r="AS303" s="194"/>
      <c r="AT303" s="194"/>
      <c r="AU303" s="256"/>
    </row>
    <row r="304" spans="1:47" s="213" customFormat="1" ht="33" customHeight="1" x14ac:dyDescent="0.35">
      <c r="A304" s="189"/>
      <c r="B304" s="184"/>
      <c r="C304" s="195" t="str">
        <f>_xlfn.IFNA(INDEX(Masterlist!E:E,MATCH(B302,Masterlist!B:B,0)),"")</f>
        <v/>
      </c>
      <c r="D304" s="1"/>
      <c r="E304" s="196" t="s">
        <v>175</v>
      </c>
      <c r="F304" s="197" t="str">
        <f>IFERROR(IF(F$6="Sun","",IF(INDEX(Attendance!$S:$S,MATCH($B302&amp;F$7,Attendance!$N:$N,0))=TRUE,"",IF(F303&lt;8,"",INDEX(Attendance!$G:$G,MATCH($B302&amp;F$7,Attendance!$N:$N,0))))),"")</f>
        <v/>
      </c>
      <c r="G304" s="197" t="str">
        <f>IFERROR(IF(G$6="Sun","",IF(INDEX(Attendance!$S:$S,MATCH($B302&amp;G$7,Attendance!$N:$N,0))=TRUE,"",IF(G303&lt;8,"",INDEX(Attendance!$G:$G,MATCH($B302&amp;G$7,Attendance!$N:$N,0))))),"")</f>
        <v/>
      </c>
      <c r="H304" s="197" t="str">
        <f>IFERROR(IF(H$6="Sun","",IF(INDEX(Attendance!$S:$S,MATCH($B302&amp;H$7,Attendance!$N:$N,0))=TRUE,"",IF(H303&lt;8,"",INDEX(Attendance!$G:$G,MATCH($B302&amp;H$7,Attendance!$N:$N,0))))),"")</f>
        <v/>
      </c>
      <c r="I304" s="197" t="str">
        <f>IFERROR(IF(I$6="Sun","",IF(INDEX(Attendance!$S:$S,MATCH($B302&amp;I$7,Attendance!$N:$N,0))=TRUE,"",IF(I303&lt;8,"",INDEX(Attendance!$G:$G,MATCH($B302&amp;I$7,Attendance!$N:$N,0))))),"")</f>
        <v/>
      </c>
      <c r="J304" s="197" t="str">
        <f>IFERROR(IF(J$6="Sun","",IF(INDEX(Attendance!$S:$S,MATCH($B302&amp;J$7,Attendance!$N:$N,0))=TRUE,"",IF(J303&lt;8,"",INDEX(Attendance!$G:$G,MATCH($B302&amp;J$7,Attendance!$N:$N,0))))),"")</f>
        <v/>
      </c>
      <c r="K304" s="197" t="str">
        <f>IFERROR(IF(K$6="Sun","",IF(INDEX(Attendance!$S:$S,MATCH($B302&amp;K$7,Attendance!$N:$N,0))=TRUE,"",IF(K303&lt;8,"",INDEX(Attendance!$G:$G,MATCH($B302&amp;K$7,Attendance!$N:$N,0))))),"")</f>
        <v/>
      </c>
      <c r="L304" s="197" t="str">
        <f>IFERROR(IF(L$6="Sun","",IF(INDEX(Attendance!$S:$S,MATCH($B302&amp;L$7,Attendance!$N:$N,0))=TRUE,"",IF(L303&lt;8,"",INDEX(Attendance!$G:$G,MATCH($B302&amp;L$7,Attendance!$N:$N,0))))),"")</f>
        <v/>
      </c>
      <c r="M304" s="197" t="str">
        <f>IFERROR(IF(M$6="Sun","",IF(INDEX(Attendance!$S:$S,MATCH($B302&amp;M$7,Attendance!$N:$N,0))=TRUE,"",IF(M303&lt;8,"",INDEX(Attendance!$G:$G,MATCH($B302&amp;M$7,Attendance!$N:$N,0))))),"")</f>
        <v/>
      </c>
      <c r="N304" s="197" t="str">
        <f>IFERROR(IF(N$6="Sun","",IF(INDEX(Attendance!$S:$S,MATCH($B302&amp;N$7,Attendance!$N:$N,0))=TRUE,"",IF(N303&lt;8,"",INDEX(Attendance!$G:$G,MATCH($B302&amp;N$7,Attendance!$N:$N,0))))),"")</f>
        <v/>
      </c>
      <c r="O304" s="197" t="str">
        <f>IFERROR(IF(O$6="Sun","",IF(INDEX(Attendance!$S:$S,MATCH($B302&amp;O$7,Attendance!$N:$N,0))=TRUE,"",IF(O303&lt;8,"",INDEX(Attendance!$G:$G,MATCH($B302&amp;O$7,Attendance!$N:$N,0))))),"")</f>
        <v/>
      </c>
      <c r="P304" s="197" t="str">
        <f>IFERROR(IF(P$6="Sun","",IF(INDEX(Attendance!$S:$S,MATCH($B302&amp;P$7,Attendance!$N:$N,0))=TRUE,"",IF(P303&lt;8,"",INDEX(Attendance!$G:$G,MATCH($B302&amp;P$7,Attendance!$N:$N,0))))),"")</f>
        <v/>
      </c>
      <c r="Q304" s="197" t="str">
        <f>IFERROR(IF(Q$6="Sun","",IF(INDEX(Attendance!$S:$S,MATCH($B302&amp;Q$7,Attendance!$N:$N,0))=TRUE,"",IF(Q303&lt;8,"",INDEX(Attendance!$G:$G,MATCH($B302&amp;Q$7,Attendance!$N:$N,0))))),"")</f>
        <v/>
      </c>
      <c r="R304" s="197" t="str">
        <f>IFERROR(IF(R$6="Sun","",IF(INDEX(Attendance!$S:$S,MATCH($B302&amp;R$7,Attendance!$N:$N,0))=TRUE,"",IF(R303&lt;8,"",INDEX(Attendance!$G:$G,MATCH($B302&amp;R$7,Attendance!$N:$N,0))))),"")</f>
        <v/>
      </c>
      <c r="S304" s="197" t="str">
        <f>IFERROR(IF(S$6="Sun","",IF(INDEX(Attendance!$S:$S,MATCH($B302&amp;S$7,Attendance!$N:$N,0))=TRUE,"",IF(S303&lt;8,"",INDEX(Attendance!$G:$G,MATCH($B302&amp;S$7,Attendance!$N:$N,0))))),"")</f>
        <v/>
      </c>
      <c r="T304" s="197" t="str">
        <f>IFERROR(IF(T$6="Sun","",IF(INDEX(Attendance!$S:$S,MATCH($B302&amp;T$7,Attendance!$N:$N,0))=TRUE,"",IF(T303&lt;8,"",INDEX(Attendance!$G:$G,MATCH($B302&amp;T$7,Attendance!$N:$N,0))))),"")</f>
        <v/>
      </c>
      <c r="U304" s="197" t="str">
        <f>IFERROR(IF(U$6="Sun","",IF(INDEX(Attendance!$S:$S,MATCH($B302&amp;U$7,Attendance!$N:$N,0))=TRUE,"",IF(U303&lt;8,"",INDEX(Attendance!$G:$G,MATCH($B302&amp;U$7,Attendance!$N:$N,0))))),"")</f>
        <v/>
      </c>
      <c r="V304" s="197" t="str">
        <f>IFERROR(IF(V$6="Sun","",IF(INDEX(Attendance!$S:$S,MATCH($B302&amp;V$7,Attendance!$N:$N,0))=TRUE,"",IF(V303&lt;8,"",INDEX(Attendance!$G:$G,MATCH($B302&amp;V$7,Attendance!$N:$N,0))))),"")</f>
        <v/>
      </c>
      <c r="W304" s="197" t="str">
        <f>IFERROR(IF(W$6="Sun","",IF(INDEX(Attendance!$S:$S,MATCH($B302&amp;W$7,Attendance!$N:$N,0))=TRUE,"",IF(W303&lt;8,"",INDEX(Attendance!$G:$G,MATCH($B302&amp;W$7,Attendance!$N:$N,0))))),"")</f>
        <v/>
      </c>
      <c r="X304" s="197" t="str">
        <f>IFERROR(IF(X$6="Sun","",IF(INDEX(Attendance!$S:$S,MATCH($B302&amp;X$7,Attendance!$N:$N,0))=TRUE,"",IF(X303&lt;8,"",INDEX(Attendance!$G:$G,MATCH($B302&amp;X$7,Attendance!$N:$N,0))))),"")</f>
        <v/>
      </c>
      <c r="Y304" s="197" t="str">
        <f>IFERROR(IF(Y$6="Sun","",IF(INDEX(Attendance!$S:$S,MATCH($B302&amp;Y$7,Attendance!$N:$N,0))=TRUE,"",IF(Y303&lt;8,"",INDEX(Attendance!$G:$G,MATCH($B302&amp;Y$7,Attendance!$N:$N,0))))),"")</f>
        <v/>
      </c>
      <c r="Z304" s="197" t="str">
        <f>IFERROR(IF(Z$6="Sun","",IF(INDEX(Attendance!$S:$S,MATCH($B302&amp;Z$7,Attendance!$N:$N,0))=TRUE,"",IF(Z303&lt;8,"",INDEX(Attendance!$G:$G,MATCH($B302&amp;Z$7,Attendance!$N:$N,0))))),"")</f>
        <v/>
      </c>
      <c r="AA304" s="197" t="str">
        <f>IFERROR(IF(AA$6="Sun","",IF(INDEX(Attendance!$S:$S,MATCH($B302&amp;AA$7,Attendance!$N:$N,0))=TRUE,"",IF(AA303&lt;8,"",INDEX(Attendance!$G:$G,MATCH($B302&amp;AA$7,Attendance!$N:$N,0))))),"")</f>
        <v/>
      </c>
      <c r="AB304" s="197" t="str">
        <f>IFERROR(IF(AB$6="Sun","",IF(INDEX(Attendance!$S:$S,MATCH($B302&amp;AB$7,Attendance!$N:$N,0))=TRUE,"",IF(AB303&lt;8,"",INDEX(Attendance!$G:$G,MATCH($B302&amp;AB$7,Attendance!$N:$N,0))))),"")</f>
        <v/>
      </c>
      <c r="AC304" s="197" t="str">
        <f>IFERROR(IF(AC$6="Sun","",IF(INDEX(Attendance!$S:$S,MATCH($B302&amp;AC$7,Attendance!$N:$N,0))=TRUE,"",IF(AC303&lt;8,"",INDEX(Attendance!$G:$G,MATCH($B302&amp;AC$7,Attendance!$N:$N,0))))),"")</f>
        <v/>
      </c>
      <c r="AD304" s="197" t="str">
        <f>IFERROR(IF(AD$6="Sun","",IF(INDEX(Attendance!$S:$S,MATCH($B302&amp;AD$7,Attendance!$N:$N,0))=TRUE,"",IF(AD303&lt;8,"",INDEX(Attendance!$G:$G,MATCH($B302&amp;AD$7,Attendance!$N:$N,0))))),"")</f>
        <v/>
      </c>
      <c r="AE304" s="197" t="str">
        <f>IFERROR(IF(AE$6="Sun","",IF(INDEX(Attendance!$S:$S,MATCH($B302&amp;AE$7,Attendance!$N:$N,0))=TRUE,"",IF(AE303&lt;8,"",INDEX(Attendance!$G:$G,MATCH($B302&amp;AE$7,Attendance!$N:$N,0))))),"")</f>
        <v/>
      </c>
      <c r="AF304" s="197" t="str">
        <f>IFERROR(IF(AF$6="Sun","",IF(INDEX(Attendance!$S:$S,MATCH($B302&amp;AF$7,Attendance!$N:$N,0))=TRUE,"",IF(AF303&lt;8,"",INDEX(Attendance!$G:$G,MATCH($B302&amp;AF$7,Attendance!$N:$N,0))))),"")</f>
        <v/>
      </c>
      <c r="AG304" s="197" t="str">
        <f>IFERROR(IF(AG$6="Sun","",IF(INDEX(Attendance!$S:$S,MATCH($B302&amp;AG$7,Attendance!$N:$N,0))=TRUE,"",IF(AG303&lt;8,"",INDEX(Attendance!$G:$G,MATCH($B302&amp;AG$7,Attendance!$N:$N,0))))),"")</f>
        <v/>
      </c>
      <c r="AH304" s="197" t="str">
        <f>IFERROR(IF(AH$6="Sun","",IF(INDEX(Attendance!$S:$S,MATCH($B302&amp;AH$7,Attendance!$N:$N,0))=TRUE,"",IF(AH303&lt;8,"",INDEX(Attendance!$G:$G,MATCH($B302&amp;AH$7,Attendance!$N:$N,0))))),"")</f>
        <v/>
      </c>
      <c r="AI304" s="197" t="str">
        <f>IFERROR(IF(AI$6="Sun","",IF(INDEX(Attendance!$S:$S,MATCH($B302&amp;AI$7,Attendance!$N:$N,0))=TRUE,"",IF(AI303&lt;8,"",INDEX(Attendance!$G:$G,MATCH($B302&amp;AI$7,Attendance!$N:$N,0))))),"")</f>
        <v/>
      </c>
      <c r="AJ304" s="197" t="str">
        <f>IFERROR(IF(AJ$6="Sun","",IF(INDEX(Attendance!$S:$S,MATCH($B302&amp;AJ$7,Attendance!$N:$N,0))=TRUE,"",IF(AJ303&lt;8,"",INDEX(Attendance!$G:$G,MATCH($B302&amp;AJ$7,Attendance!$N:$N,0))))),"")</f>
        <v/>
      </c>
      <c r="AK304" s="259"/>
      <c r="AL304" s="198"/>
      <c r="AM304" s="198"/>
      <c r="AN304" s="198"/>
      <c r="AO304" s="262"/>
      <c r="AP304" s="265"/>
      <c r="AQ304" s="86"/>
      <c r="AR304" s="194"/>
      <c r="AS304" s="194"/>
      <c r="AT304" s="194"/>
      <c r="AU304" s="256"/>
    </row>
    <row r="305" spans="1:47" s="213" customFormat="1" ht="33" customHeight="1" x14ac:dyDescent="0.35">
      <c r="A305" s="189"/>
      <c r="B305" s="184"/>
      <c r="C305" s="195" t="str">
        <f>_xlfn.IFNA(INDEX(Masterlist!F:F,MATCH(B302,Masterlist!B:B,0)),"")</f>
        <v/>
      </c>
      <c r="D305" s="88"/>
      <c r="E305" s="196"/>
      <c r="F305" s="199"/>
      <c r="G305" s="200"/>
      <c r="H305" s="192"/>
      <c r="I305" s="192"/>
      <c r="J305" s="192"/>
      <c r="K305" s="192"/>
      <c r="L305" s="192"/>
      <c r="M305" s="192"/>
      <c r="N305" s="192"/>
      <c r="O305" s="192"/>
      <c r="P305" s="192"/>
      <c r="Q305" s="201"/>
      <c r="R305" s="201"/>
      <c r="S305" s="192"/>
      <c r="T305" s="192"/>
      <c r="U305" s="192"/>
      <c r="V305" s="192"/>
      <c r="W305" s="192"/>
      <c r="X305" s="192"/>
      <c r="Y305" s="192"/>
      <c r="Z305" s="192"/>
      <c r="AA305" s="192"/>
      <c r="AB305" s="192"/>
      <c r="AC305" s="192"/>
      <c r="AD305" s="192"/>
      <c r="AE305" s="192"/>
      <c r="AF305" s="192"/>
      <c r="AG305" s="192"/>
      <c r="AH305" s="192"/>
      <c r="AI305" s="192"/>
      <c r="AJ305" s="192"/>
      <c r="AK305" s="259"/>
      <c r="AL305" s="198"/>
      <c r="AM305" s="198"/>
      <c r="AN305" s="198"/>
      <c r="AO305" s="262"/>
      <c r="AP305" s="265"/>
      <c r="AQ305" s="86"/>
      <c r="AR305" s="194"/>
      <c r="AS305" s="194"/>
      <c r="AT305" s="194"/>
      <c r="AU305" s="256"/>
    </row>
    <row r="306" spans="1:47" s="213" customFormat="1" ht="33" customHeight="1" x14ac:dyDescent="0.35">
      <c r="A306" s="189"/>
      <c r="B306" s="184"/>
      <c r="C306" s="202" t="str">
        <f>_xlfn.IFNA(INDEX(Masterlist!I:I,MATCH(B302,Masterlist!B:B,0)),"")</f>
        <v/>
      </c>
      <c r="D306" s="226" t="str">
        <f>_xlfn.IFNA(IF(INDEX(Attendance!H:H,MATCH(B302,Attendance!$A:$A,0))="VMI","SCOPE ALLW",""),"")</f>
        <v/>
      </c>
      <c r="E306" s="196" t="s">
        <v>13</v>
      </c>
      <c r="F306" s="203" t="str">
        <f>IFERROR(IF(AND(RIGHT(F302,1)="N",VALUE(F303)&gt;=8),Database!$I$3,""),"")</f>
        <v/>
      </c>
      <c r="G306" s="192" t="str">
        <f>IFERROR(IF(AND(RIGHT(G302,1)="N",VALUE(G303)&gt;=8),Database!$I$3,""),"")</f>
        <v/>
      </c>
      <c r="H306" s="199" t="str">
        <f>IFERROR(IF(AND(RIGHT(H302,1)="N",VALUE(H303)&gt;=8),Database!$I$3,""),"")</f>
        <v/>
      </c>
      <c r="I306" s="192" t="str">
        <f>IFERROR(IF(AND(RIGHT(I302,1)="N",VALUE(I303)&gt;=8),Database!$I$3,""),"")</f>
        <v/>
      </c>
      <c r="J306" s="192" t="str">
        <f>IFERROR(IF(AND(RIGHT(J302,1)="N",VALUE(J303)&gt;=8),Database!$I$3,""),"")</f>
        <v/>
      </c>
      <c r="K306" s="192" t="str">
        <f>IFERROR(IF(AND(RIGHT(K302,1)="N",VALUE(K303)&gt;=8),Database!$I$3,""),"")</f>
        <v/>
      </c>
      <c r="L306" s="192" t="str">
        <f>IFERROR(IF(AND(RIGHT(L302,1)="N",VALUE(L303)&gt;=8),Database!$I$3,""),"")</f>
        <v/>
      </c>
      <c r="M306" s="192" t="str">
        <f>IFERROR(IF(AND(RIGHT(M302,1)="N",VALUE(M303)&gt;=8),Database!$I$3,""),"")</f>
        <v/>
      </c>
      <c r="N306" s="192" t="str">
        <f>IFERROR(IF(AND(RIGHT(N302,1)="N",VALUE(N303)&gt;=8),Database!$I$3,""),"")</f>
        <v/>
      </c>
      <c r="O306" s="192" t="str">
        <f>IFERROR(IF(AND(RIGHT(O302,1)="N",VALUE(O303)&gt;=8),Database!$I$3,""),"")</f>
        <v/>
      </c>
      <c r="P306" s="192" t="str">
        <f>IFERROR(IF(AND(RIGHT(P302,1)="N",VALUE(P303)&gt;=8),Database!$I$3,""),"")</f>
        <v/>
      </c>
      <c r="Q306" s="192" t="str">
        <f>IFERROR(IF(AND(RIGHT(Q302,1)="N",VALUE(Q303)&gt;=8),Database!$I$3,""),"")</f>
        <v/>
      </c>
      <c r="R306" s="192" t="str">
        <f>IFERROR(IF(AND(RIGHT(R302,1)="N",VALUE(R303)&gt;=8),Database!$I$3,""),"")</f>
        <v/>
      </c>
      <c r="S306" s="192" t="str">
        <f>IFERROR(IF(AND(RIGHT(S302,1)="N",VALUE(S303)&gt;=8),Database!$I$3,""),"")</f>
        <v/>
      </c>
      <c r="T306" s="192" t="str">
        <f>IFERROR(IF(AND(RIGHT(T302,1)="N",VALUE(T303)&gt;=8),Database!$I$3,""),"")</f>
        <v/>
      </c>
      <c r="U306" s="192" t="str">
        <f>IFERROR(IF(AND(RIGHT(U302,1)="N",VALUE(U303)&gt;=8),Database!$I$3,""),"")</f>
        <v/>
      </c>
      <c r="V306" s="192" t="str">
        <f>IFERROR(IF(AND(RIGHT(V302,1)="N",VALUE(V303)&gt;=8),Database!$I$3,""),"")</f>
        <v/>
      </c>
      <c r="W306" s="192" t="str">
        <f>IFERROR(IF(AND(RIGHT(W302,1)="N",VALUE(W303)&gt;=8),Database!$I$3,""),"")</f>
        <v/>
      </c>
      <c r="X306" s="192" t="str">
        <f>IFERROR(IF(AND(RIGHT(X302,1)="N",VALUE(X303)&gt;=8),Database!$I$3,""),"")</f>
        <v/>
      </c>
      <c r="Y306" s="192" t="str">
        <f>IFERROR(IF(AND(RIGHT(Y302,1)="N",VALUE(Y303)&gt;=8),Database!$I$3,""),"")</f>
        <v/>
      </c>
      <c r="Z306" s="192" t="str">
        <f>IFERROR(IF(AND(RIGHT(Z302,1)="N",VALUE(Z303)&gt;=8),Database!$I$3,""),"")</f>
        <v/>
      </c>
      <c r="AA306" s="192" t="str">
        <f>IFERROR(IF(AND(RIGHT(AA302,1)="N",VALUE(AA303)&gt;=8),Database!$I$3,""),"")</f>
        <v/>
      </c>
      <c r="AB306" s="192" t="str">
        <f>IFERROR(IF(AND(RIGHT(AB302,1)="N",VALUE(AB303)&gt;=8),Database!$I$3,""),"")</f>
        <v/>
      </c>
      <c r="AC306" s="192" t="str">
        <f>IFERROR(IF(AND(RIGHT(AC302,1)="N",VALUE(AC303)&gt;=8),Database!$I$3,""),"")</f>
        <v/>
      </c>
      <c r="AD306" s="192" t="str">
        <f>IFERROR(IF(AND(RIGHT(AD302,1)="N",VALUE(AD303)&gt;=8),Database!$I$3,""),"")</f>
        <v/>
      </c>
      <c r="AE306" s="192" t="str">
        <f>IFERROR(IF(AND(RIGHT(AE302,1)="N",VALUE(AE303)&gt;=8),Database!$I$3,""),"")</f>
        <v/>
      </c>
      <c r="AF306" s="192" t="str">
        <f>IFERROR(IF(AND(RIGHT(AF302,1)="N",VALUE(AF303)&gt;=8),Database!$I$3,""),"")</f>
        <v/>
      </c>
      <c r="AG306" s="192" t="str">
        <f>IFERROR(IF(AND(RIGHT(AG302,1)="N",VALUE(AG303)&gt;=8),Database!$I$3,""),"")</f>
        <v/>
      </c>
      <c r="AH306" s="192" t="str">
        <f>IFERROR(IF(AND(RIGHT(AH302,1)="N",VALUE(AH303)&gt;=8),Database!$I$3,""),"")</f>
        <v/>
      </c>
      <c r="AI306" s="192" t="str">
        <f>IFERROR(IF(AND(RIGHT(AI302,1)="N",VALUE(AI303)&gt;=8),Database!$I$3,""),"")</f>
        <v/>
      </c>
      <c r="AJ306" s="192" t="str">
        <f>IFERROR(IF(AND(RIGHT(AJ302,1)="N",VALUE(AJ303)&gt;=8),Database!$I$3,""),"")</f>
        <v/>
      </c>
      <c r="AK306" s="259"/>
      <c r="AL306" s="204"/>
      <c r="AM306" s="198"/>
      <c r="AN306" s="198"/>
      <c r="AO306" s="262"/>
      <c r="AP306" s="265"/>
      <c r="AQ306" s="86"/>
      <c r="AR306" s="194"/>
      <c r="AS306" s="194"/>
      <c r="AT306" s="194"/>
      <c r="AU306" s="256"/>
    </row>
    <row r="307" spans="1:47" s="213" customFormat="1" ht="33" customHeight="1" thickBot="1" x14ac:dyDescent="0.4">
      <c r="A307" s="189"/>
      <c r="B307" s="205"/>
      <c r="C307" s="222"/>
      <c r="D307" s="28"/>
      <c r="E307" s="206" t="s">
        <v>176</v>
      </c>
      <c r="F307" s="207" t="str">
        <f>IFERROR(IF(INDEX(Attendance!$T:$T,MATCH($B302&amp;F$7,Attendance!$N:$N,0))=TRUE,"L",IF(SUM(F303:F304)&gt;=10,5,"")),"")</f>
        <v/>
      </c>
      <c r="G307" s="207" t="str">
        <f>IFERROR(IF(INDEX(Attendance!$T:$T,MATCH($B302&amp;G$7,Attendance!$N:$N,0))=TRUE,"L",IF(SUM(G303:G304)&gt;=10,5,"")),"")</f>
        <v/>
      </c>
      <c r="H307" s="208" t="str">
        <f>IFERROR(IF(INDEX(Attendance!$T:$T,MATCH($B302&amp;H$7,Attendance!$N:$N,0))=TRUE,"L",IF(SUM(H303:H304)&gt;=10,5,"")),"")</f>
        <v/>
      </c>
      <c r="I307" s="208" t="str">
        <f>IFERROR(IF(INDEX(Attendance!$T:$T,MATCH($B302&amp;I$7,Attendance!$N:$N,0))=TRUE,"L",IF(SUM(I303:I304)&gt;=10,5,"")),"")</f>
        <v/>
      </c>
      <c r="J307" s="208" t="str">
        <f>IFERROR(IF(INDEX(Attendance!$T:$T,MATCH($B302&amp;J$7,Attendance!$N:$N,0))=TRUE,"L",IF(SUM(J303:J304)&gt;=10,5,"")),"")</f>
        <v/>
      </c>
      <c r="K307" s="208" t="str">
        <f>IFERROR(IF(INDEX(Attendance!$T:$T,MATCH($B302&amp;K$7,Attendance!$N:$N,0))=TRUE,"L",IF(SUM(K303:K304)&gt;=10,5,"")),"")</f>
        <v/>
      </c>
      <c r="L307" s="208" t="str">
        <f>IFERROR(IF(INDEX(Attendance!$T:$T,MATCH($B302&amp;L$7,Attendance!$N:$N,0))=TRUE,"L",IF(SUM(L303:L304)&gt;=10,5,"")),"")</f>
        <v/>
      </c>
      <c r="M307" s="208" t="str">
        <f>IFERROR(IF(INDEX(Attendance!$T:$T,MATCH($B302&amp;M$7,Attendance!$N:$N,0))=TRUE,"L",IF(SUM(M303:M304)&gt;=10,5,"")),"")</f>
        <v/>
      </c>
      <c r="N307" s="208" t="str">
        <f>IFERROR(IF(INDEX(Attendance!$T:$T,MATCH($B302&amp;N$7,Attendance!$N:$N,0))=TRUE,"L",IF(SUM(N303:N304)&gt;=10,5,"")),"")</f>
        <v/>
      </c>
      <c r="O307" s="208" t="str">
        <f>IFERROR(IF(INDEX(Attendance!$T:$T,MATCH($B302&amp;O$7,Attendance!$N:$N,0))=TRUE,"L",IF(SUM(O303:O304)&gt;=10,5,"")),"")</f>
        <v/>
      </c>
      <c r="P307" s="208" t="str">
        <f>IFERROR(IF(INDEX(Attendance!$T:$T,MATCH($B302&amp;P$7,Attendance!$N:$N,0))=TRUE,"L",IF(SUM(P303:P304)&gt;=10,5,"")),"")</f>
        <v/>
      </c>
      <c r="Q307" s="208" t="str">
        <f>IFERROR(IF(INDEX(Attendance!$T:$T,MATCH($B302&amp;Q$7,Attendance!$N:$N,0))=TRUE,"L",IF(SUM(Q303:Q304)&gt;=10,5,"")),"")</f>
        <v/>
      </c>
      <c r="R307" s="208" t="str">
        <f>IFERROR(IF(INDEX(Attendance!$T:$T,MATCH($B302&amp;R$7,Attendance!$N:$N,0))=TRUE,"L",IF(SUM(R303:R304)&gt;=10,5,"")),"")</f>
        <v/>
      </c>
      <c r="S307" s="208" t="str">
        <f>IFERROR(IF(INDEX(Attendance!$T:$T,MATCH($B302&amp;S$7,Attendance!$N:$N,0))=TRUE,"L",IF(SUM(S303:S304)&gt;=10,5,"")),"")</f>
        <v/>
      </c>
      <c r="T307" s="208" t="str">
        <f>IFERROR(IF(INDEX(Attendance!$T:$T,MATCH($B302&amp;T$7,Attendance!$N:$N,0))=TRUE,"L",IF(SUM(T303:T304)&gt;=10,5,"")),"")</f>
        <v/>
      </c>
      <c r="U307" s="208" t="str">
        <f>IFERROR(IF(INDEX(Attendance!$T:$T,MATCH($B302&amp;U$7,Attendance!$N:$N,0))=TRUE,"L",IF(SUM(U303:U304)&gt;=10,5,"")),"")</f>
        <v/>
      </c>
      <c r="V307" s="208" t="str">
        <f>IFERROR(IF(INDEX(Attendance!$T:$T,MATCH($B302&amp;V$7,Attendance!$N:$N,0))=TRUE,"L",IF(SUM(V303:V304)&gt;=10,5,"")),"")</f>
        <v/>
      </c>
      <c r="W307" s="208" t="str">
        <f>IFERROR(IF(INDEX(Attendance!$T:$T,MATCH($B302&amp;W$7,Attendance!$N:$N,0))=TRUE,"L",IF(SUM(W303:W304)&gt;=10,5,"")),"")</f>
        <v/>
      </c>
      <c r="X307" s="208" t="str">
        <f>IFERROR(IF(INDEX(Attendance!$T:$T,MATCH($B302&amp;X$7,Attendance!$N:$N,0))=TRUE,"L",IF(SUM(X303:X304)&gt;=10,5,"")),"")</f>
        <v/>
      </c>
      <c r="Y307" s="208" t="str">
        <f>IFERROR(IF(INDEX(Attendance!$T:$T,MATCH($B302&amp;Y$7,Attendance!$N:$N,0))=TRUE,"L",IF(SUM(Y303:Y304)&gt;=10,5,"")),"")</f>
        <v/>
      </c>
      <c r="Z307" s="208" t="str">
        <f>IFERROR(IF(INDEX(Attendance!$T:$T,MATCH($B302&amp;Z$7,Attendance!$N:$N,0))=TRUE,"L",IF(SUM(Z303:Z304)&gt;=10,5,"")),"")</f>
        <v/>
      </c>
      <c r="AA307" s="208" t="str">
        <f>IFERROR(IF(INDEX(Attendance!$T:$T,MATCH($B302&amp;AA$7,Attendance!$N:$N,0))=TRUE,"L",IF(SUM(AA303:AA304)&gt;=10,5,"")),"")</f>
        <v/>
      </c>
      <c r="AB307" s="208" t="str">
        <f>IFERROR(IF(INDEX(Attendance!$T:$T,MATCH($B302&amp;AB$7,Attendance!$N:$N,0))=TRUE,"L",IF(SUM(AB303:AB304)&gt;=10,5,"")),"")</f>
        <v/>
      </c>
      <c r="AC307" s="208" t="str">
        <f>IFERROR(IF(INDEX(Attendance!$T:$T,MATCH($B302&amp;AC$7,Attendance!$N:$N,0))=TRUE,"L",IF(SUM(AC303:AC304)&gt;=10,5,"")),"")</f>
        <v/>
      </c>
      <c r="AD307" s="208" t="str">
        <f>IFERROR(IF(INDEX(Attendance!$T:$T,MATCH($B302&amp;AD$7,Attendance!$N:$N,0))=TRUE,"L",IF(SUM(AD303:AD304)&gt;=10,5,"")),"")</f>
        <v/>
      </c>
      <c r="AE307" s="208" t="str">
        <f>IFERROR(IF(INDEX(Attendance!$T:$T,MATCH($B302&amp;AE$7,Attendance!$N:$N,0))=TRUE,"L",IF(SUM(AE303:AE304)&gt;=10,5,"")),"")</f>
        <v/>
      </c>
      <c r="AF307" s="208" t="str">
        <f>IFERROR(IF(INDEX(Attendance!$T:$T,MATCH($B302&amp;AF$7,Attendance!$N:$N,0))=TRUE,"L",IF(SUM(AF303:AF304)&gt;=10,5,"")),"")</f>
        <v/>
      </c>
      <c r="AG307" s="208" t="str">
        <f>IFERROR(IF(INDEX(Attendance!$T:$T,MATCH($B302&amp;AG$7,Attendance!$N:$N,0))=TRUE,"L",IF(SUM(AG303:AG304)&gt;=10,5,"")),"")</f>
        <v/>
      </c>
      <c r="AH307" s="208" t="str">
        <f>IFERROR(IF(INDEX(Attendance!$T:$T,MATCH($B302&amp;AH$7,Attendance!$N:$N,0))=TRUE,"L",IF(SUM(AH303:AH304)&gt;=10,5,"")),"")</f>
        <v/>
      </c>
      <c r="AI307" s="208" t="str">
        <f>IFERROR(IF(INDEX(Attendance!$T:$T,MATCH($B302&amp;AI$7,Attendance!$N:$N,0))=TRUE,"L",IF(SUM(AI303:AI304)&gt;=10,5,"")),"")</f>
        <v/>
      </c>
      <c r="AJ307" s="208" t="str">
        <f>IFERROR(IF(INDEX(Attendance!$T:$T,MATCH($B302&amp;AJ$7,Attendance!$N:$N,0))=TRUE,"L",IF(SUM(AJ303:AJ304)&gt;=10,5,"")),"")</f>
        <v/>
      </c>
      <c r="AK307" s="260"/>
      <c r="AL307" s="209">
        <f>ROUND(AL302*AL303,2)</f>
        <v>0</v>
      </c>
      <c r="AM307" s="209">
        <f>ROUND(AM302*AM303,2)</f>
        <v>0</v>
      </c>
      <c r="AN307" s="209">
        <f>ROUND(AN302*AN303,2)</f>
        <v>0</v>
      </c>
      <c r="AO307" s="263"/>
      <c r="AP307" s="266"/>
      <c r="AQ307" s="210">
        <f>AQ302*$AQ$5</f>
        <v>0</v>
      </c>
      <c r="AR307" s="211">
        <f>AR302*ROUND(IF($C307="",1200,MID($C307,FIND("RM",$C307)+3,4))/26,2)</f>
        <v>0</v>
      </c>
      <c r="AS307" s="211">
        <f t="shared" ref="AS307:AT307" si="64">AS302*ROUND(IF($C307="",1200,MID($C307,FIND("RM",$C307)+3,4))/26,2)</f>
        <v>0</v>
      </c>
      <c r="AT307" s="211">
        <f t="shared" si="64"/>
        <v>92.3</v>
      </c>
      <c r="AU307" s="257"/>
    </row>
    <row r="308" spans="1:47" s="213" customFormat="1" ht="33" customHeight="1" x14ac:dyDescent="0.35">
      <c r="A308" s="175">
        <f t="shared" si="50"/>
        <v>51</v>
      </c>
      <c r="B308" s="184" t="str">
        <f>_xlfn.IFNA(INDEX(Attendance!$A:$A,MATCH(A308,Attendance!$M:$M,0)),"")</f>
        <v/>
      </c>
      <c r="C308" s="185" t="str">
        <f>_xlfn.IFNA(INDEX(Masterlist!C:C,MATCH(B308,Masterlist!B:B,0)),"")</f>
        <v/>
      </c>
      <c r="D308" s="87"/>
      <c r="E308" s="186" t="s">
        <v>173</v>
      </c>
      <c r="F308" s="83" t="str" cm="1">
        <f t="array" ref="F308">_xlfn.IFNA(IF(OR(VALUE(F$7&amp;$C$3)=PH),IF(F309="","PH",IF(INDEX(Attendance!$O:$O,MATCH($B308&amp;F$7,Attendance!$N:$N,0))&lt;"1200","PM","PN")),IF(F$6="Sun",IF(F309="","RD",IF(INDEX(Attendance!$O:$O,MATCH($B308&amp;F$7,Attendance!$N:$N,0))&lt;"1200","RM","RN")),IF(F309="",IF(F$7="","",IF(INDEX(Attendance!$I:$I,MATCH($B308&amp;F$7,Attendance!$N:$N,0))="ABS","AB","UL")),IF(INDEX(Attendance!$O:$O,MATCH($B308&amp;F$7,Attendance!$N:$N,0))&lt;"1200","M","N")))),"")</f>
        <v/>
      </c>
      <c r="G308" s="83" t="str" cm="1">
        <f t="array" ref="G308">_xlfn.IFNA(IF(OR(VALUE(G$7&amp;$C$3)=PH),IF(G309="","PH",IF(INDEX(Attendance!$O:$O,MATCH($B308&amp;G$7,Attendance!$N:$N,0))&lt;"1200","PM","PN")),IF(G$6="Sun",IF(G309="","RD",IF(INDEX(Attendance!$O:$O,MATCH($B308&amp;G$7,Attendance!$N:$N,0))&lt;"1200","RM","RN")),IF(G309="",IF(G$7="","",IF(INDEX(Attendance!$I:$I,MATCH($B308&amp;G$7,Attendance!$N:$N,0))="ABS","AB","UL")),IF(INDEX(Attendance!$O:$O,MATCH($B308&amp;G$7,Attendance!$N:$N,0))&lt;"1200","M","N")))),"")</f>
        <v/>
      </c>
      <c r="H308" s="83" t="str" cm="1">
        <f t="array" ref="H308">_xlfn.IFNA(IF(OR(VALUE(H$7&amp;$C$3)=PH),IF(H309="","PH",IF(INDEX(Attendance!$O:$O,MATCH($B308&amp;H$7,Attendance!$N:$N,0))&lt;"1200","PM","PN")),IF(H$6="Sun",IF(H309="","RD",IF(INDEX(Attendance!$O:$O,MATCH($B308&amp;H$7,Attendance!$N:$N,0))&lt;"1200","RM","RN")),IF(H309="",IF(H$7="","",IF(INDEX(Attendance!$I:$I,MATCH($B308&amp;H$7,Attendance!$N:$N,0))="ABS","AB","UL")),IF(INDEX(Attendance!$O:$O,MATCH($B308&amp;H$7,Attendance!$N:$N,0))&lt;"1200","M","N")))),"")</f>
        <v/>
      </c>
      <c r="I308" s="83" t="str" cm="1">
        <f t="array" ref="I308">_xlfn.IFNA(IF(OR(VALUE(I$7&amp;$C$3)=PH),IF(I309="","PH",IF(INDEX(Attendance!$O:$O,MATCH($B308&amp;I$7,Attendance!$N:$N,0))&lt;"1200","PM","PN")),IF(I$6="Sun",IF(I309="","RD",IF(INDEX(Attendance!$O:$O,MATCH($B308&amp;I$7,Attendance!$N:$N,0))&lt;"1200","RM","RN")),IF(I309="",IF(I$7="","",IF(INDEX(Attendance!$I:$I,MATCH($B308&amp;I$7,Attendance!$N:$N,0))="ABS","AB","UL")),IF(INDEX(Attendance!$O:$O,MATCH($B308&amp;I$7,Attendance!$N:$N,0))&lt;"1200","M","N")))),"")</f>
        <v/>
      </c>
      <c r="J308" s="83" t="str" cm="1">
        <f t="array" ref="J308">_xlfn.IFNA(IF(OR(VALUE(J$7&amp;$C$3)=PH),IF(J309="","PH",IF(INDEX(Attendance!$O:$O,MATCH($B308&amp;J$7,Attendance!$N:$N,0))&lt;"1200","PM","PN")),IF(J$6="Sun",IF(J309="","RD",IF(INDEX(Attendance!$O:$O,MATCH($B308&amp;J$7,Attendance!$N:$N,0))&lt;"1200","RM","RN")),IF(J309="",IF(J$7="","",IF(INDEX(Attendance!$I:$I,MATCH($B308&amp;J$7,Attendance!$N:$N,0))="ABS","AB","UL")),IF(INDEX(Attendance!$O:$O,MATCH($B308&amp;J$7,Attendance!$N:$N,0))&lt;"1200","M","N")))),"")</f>
        <v/>
      </c>
      <c r="K308" s="83" t="str" cm="1">
        <f t="array" ref="K308">_xlfn.IFNA(IF(OR(VALUE(K$7&amp;$C$3)=PH),IF(K309="","PH",IF(INDEX(Attendance!$O:$O,MATCH($B308&amp;K$7,Attendance!$N:$N,0))&lt;"1200","PM","PN")),IF(K$6="Sun",IF(K309="","RD",IF(INDEX(Attendance!$O:$O,MATCH($B308&amp;K$7,Attendance!$N:$N,0))&lt;"1200","RM","RN")),IF(K309="",IF(K$7="","",IF(INDEX(Attendance!$I:$I,MATCH($B308&amp;K$7,Attendance!$N:$N,0))="ABS","AB","UL")),IF(INDEX(Attendance!$O:$O,MATCH($B308&amp;K$7,Attendance!$N:$N,0))&lt;"1200","M","N")))),"")</f>
        <v/>
      </c>
      <c r="L308" s="83" t="str" cm="1">
        <f t="array" ref="L308">_xlfn.IFNA(IF(OR(VALUE(L$7&amp;$C$3)=PH),IF(L309="","PH",IF(INDEX(Attendance!$O:$O,MATCH($B308&amp;L$7,Attendance!$N:$N,0))&lt;"1200","PM","PN")),IF(L$6="Sun",IF(L309="","RD",IF(INDEX(Attendance!$O:$O,MATCH($B308&amp;L$7,Attendance!$N:$N,0))&lt;"1200","RM","RN")),IF(L309="",IF(L$7="","",IF(INDEX(Attendance!$I:$I,MATCH($B308&amp;L$7,Attendance!$N:$N,0))="ABS","AB","UL")),IF(INDEX(Attendance!$O:$O,MATCH($B308&amp;L$7,Attendance!$N:$N,0))&lt;"1200","M","N")))),"")</f>
        <v>RD</v>
      </c>
      <c r="M308" s="83" t="str" cm="1">
        <f t="array" ref="M308">_xlfn.IFNA(IF(OR(VALUE(M$7&amp;$C$3)=PH),IF(M309="","PH",IF(INDEX(Attendance!$O:$O,MATCH($B308&amp;M$7,Attendance!$N:$N,0))&lt;"1200","PM","PN")),IF(M$6="Sun",IF(M309="","RD",IF(INDEX(Attendance!$O:$O,MATCH($B308&amp;M$7,Attendance!$N:$N,0))&lt;"1200","RM","RN")),IF(M309="",IF(M$7="","",IF(INDEX(Attendance!$I:$I,MATCH($B308&amp;M$7,Attendance!$N:$N,0))="ABS","AB","UL")),IF(INDEX(Attendance!$O:$O,MATCH($B308&amp;M$7,Attendance!$N:$N,0))&lt;"1200","M","N")))),"")</f>
        <v/>
      </c>
      <c r="N308" s="83" t="str" cm="1">
        <f t="array" ref="N308">_xlfn.IFNA(IF(OR(VALUE(N$7&amp;$C$3)=PH),IF(N309="","PH",IF(INDEX(Attendance!$O:$O,MATCH($B308&amp;N$7,Attendance!$N:$N,0))&lt;"1200","PM","PN")),IF(N$6="Sun",IF(N309="","RD",IF(INDEX(Attendance!$O:$O,MATCH($B308&amp;N$7,Attendance!$N:$N,0))&lt;"1200","RM","RN")),IF(N309="",IF(N$7="","",IF(INDEX(Attendance!$I:$I,MATCH($B308&amp;N$7,Attendance!$N:$N,0))="ABS","AB","UL")),IF(INDEX(Attendance!$O:$O,MATCH($B308&amp;N$7,Attendance!$N:$N,0))&lt;"1200","M","N")))),"")</f>
        <v/>
      </c>
      <c r="O308" s="83" t="str" cm="1">
        <f t="array" ref="O308">_xlfn.IFNA(IF(OR(VALUE(O$7&amp;$C$3)=PH),IF(O309="","PH",IF(INDEX(Attendance!$O:$O,MATCH($B308&amp;O$7,Attendance!$N:$N,0))&lt;"1200","PM","PN")),IF(O$6="Sun",IF(O309="","RD",IF(INDEX(Attendance!$O:$O,MATCH($B308&amp;O$7,Attendance!$N:$N,0))&lt;"1200","RM","RN")),IF(O309="",IF(O$7="","",IF(INDEX(Attendance!$I:$I,MATCH($B308&amp;O$7,Attendance!$N:$N,0))="ABS","AB","UL")),IF(INDEX(Attendance!$O:$O,MATCH($B308&amp;O$7,Attendance!$N:$N,0))&lt;"1200","M","N")))),"")</f>
        <v/>
      </c>
      <c r="P308" s="83" t="str" cm="1">
        <f t="array" ref="P308">_xlfn.IFNA(IF(OR(VALUE(P$7&amp;$C$3)=PH),IF(P309="","PH",IF(INDEX(Attendance!$O:$O,MATCH($B308&amp;P$7,Attendance!$N:$N,0))&lt;"1200","PM","PN")),IF(P$6="Sun",IF(P309="","RD",IF(INDEX(Attendance!$O:$O,MATCH($B308&amp;P$7,Attendance!$N:$N,0))&lt;"1200","RM","RN")),IF(P309="",IF(P$7="","",IF(INDEX(Attendance!$I:$I,MATCH($B308&amp;P$7,Attendance!$N:$N,0))="ABS","AB","UL")),IF(INDEX(Attendance!$O:$O,MATCH($B308&amp;P$7,Attendance!$N:$N,0))&lt;"1200","M","N")))),"")</f>
        <v/>
      </c>
      <c r="Q308" s="83" t="str" cm="1">
        <f t="array" ref="Q308">_xlfn.IFNA(IF(OR(VALUE(Q$7&amp;$C$3)=PH),IF(Q309="","PH",IF(INDEX(Attendance!$O:$O,MATCH($B308&amp;Q$7,Attendance!$N:$N,0))&lt;"1200","PM","PN")),IF(Q$6="Sun",IF(Q309="","RD",IF(INDEX(Attendance!$O:$O,MATCH($B308&amp;Q$7,Attendance!$N:$N,0))&lt;"1200","RM","RN")),IF(Q309="",IF(Q$7="","",IF(INDEX(Attendance!$I:$I,MATCH($B308&amp;Q$7,Attendance!$N:$N,0))="ABS","AB","UL")),IF(INDEX(Attendance!$O:$O,MATCH($B308&amp;Q$7,Attendance!$N:$N,0))&lt;"1200","M","N")))),"")</f>
        <v>PH</v>
      </c>
      <c r="R308" s="83" t="str" cm="1">
        <f t="array" ref="R308">_xlfn.IFNA(IF(OR(VALUE(R$7&amp;$C$3)=PH),IF(R309="","PH",IF(INDEX(Attendance!$O:$O,MATCH($B308&amp;R$7,Attendance!$N:$N,0))&lt;"1200","PM","PN")),IF(R$6="Sun",IF(R309="","RD",IF(INDEX(Attendance!$O:$O,MATCH($B308&amp;R$7,Attendance!$N:$N,0))&lt;"1200","RM","RN")),IF(R309="",IF(R$7="","",IF(INDEX(Attendance!$I:$I,MATCH($B308&amp;R$7,Attendance!$N:$N,0))="ABS","AB","UL")),IF(INDEX(Attendance!$O:$O,MATCH($B308&amp;R$7,Attendance!$N:$N,0))&lt;"1200","M","N")))),"")</f>
        <v>PH</v>
      </c>
      <c r="S308" s="83" t="str" cm="1">
        <f t="array" ref="S308">_xlfn.IFNA(IF(OR(VALUE(S$7&amp;$C$3)=PH),IF(S309="","PH",IF(INDEX(Attendance!$O:$O,MATCH($B308&amp;S$7,Attendance!$N:$N,0))&lt;"1200","PM","PN")),IF(S$6="Sun",IF(S309="","RD",IF(INDEX(Attendance!$O:$O,MATCH($B308&amp;S$7,Attendance!$N:$N,0))&lt;"1200","RM","RN")),IF(S309="",IF(S$7="","",IF(INDEX(Attendance!$I:$I,MATCH($B308&amp;S$7,Attendance!$N:$N,0))="ABS","AB","UL")),IF(INDEX(Attendance!$O:$O,MATCH($B308&amp;S$7,Attendance!$N:$N,0))&lt;"1200","M","N")))),"")</f>
        <v>RD</v>
      </c>
      <c r="T308" s="83" t="str" cm="1">
        <f t="array" ref="T308">_xlfn.IFNA(IF(OR(VALUE(T$7&amp;$C$3)=PH),IF(T309="","PH",IF(INDEX(Attendance!$O:$O,MATCH($B308&amp;T$7,Attendance!$N:$N,0))&lt;"1200","PM","PN")),IF(T$6="Sun",IF(T309="","RD",IF(INDEX(Attendance!$O:$O,MATCH($B308&amp;T$7,Attendance!$N:$N,0))&lt;"1200","RM","RN")),IF(T309="",IF(T$7="","",IF(INDEX(Attendance!$I:$I,MATCH($B308&amp;T$7,Attendance!$N:$N,0))="ABS","AB","UL")),IF(INDEX(Attendance!$O:$O,MATCH($B308&amp;T$7,Attendance!$N:$N,0))&lt;"1200","M","N")))),"")</f>
        <v/>
      </c>
      <c r="U308" s="83" t="str" cm="1">
        <f t="array" ref="U308">_xlfn.IFNA(IF(OR(VALUE(U$7&amp;$C$3)=PH),IF(U309="","PH",IF(INDEX(Attendance!$O:$O,MATCH($B308&amp;U$7,Attendance!$N:$N,0))&lt;"1200","PM","PN")),IF(U$6="Sun",IF(U309="","RD",IF(INDEX(Attendance!$O:$O,MATCH($B308&amp;U$7,Attendance!$N:$N,0))&lt;"1200","RM","RN")),IF(U309="",IF(U$7="","",IF(INDEX(Attendance!$I:$I,MATCH($B308&amp;U$7,Attendance!$N:$N,0))="ABS","AB","UL")),IF(INDEX(Attendance!$O:$O,MATCH($B308&amp;U$7,Attendance!$N:$N,0))&lt;"1200","M","N")))),"")</f>
        <v/>
      </c>
      <c r="V308" s="83" t="str" cm="1">
        <f t="array" ref="V308">_xlfn.IFNA(IF(OR(VALUE(V$7&amp;$C$3)=PH),IF(V309="","PH",IF(INDEX(Attendance!$O:$O,MATCH($B308&amp;V$7,Attendance!$N:$N,0))&lt;"1200","PM","PN")),IF(V$6="Sun",IF(V309="","RD",IF(INDEX(Attendance!$O:$O,MATCH($B308&amp;V$7,Attendance!$N:$N,0))&lt;"1200","RM","RN")),IF(V309="",IF(V$7="","",IF(INDEX(Attendance!$I:$I,MATCH($B308&amp;V$7,Attendance!$N:$N,0))="ABS","AB","UL")),IF(INDEX(Attendance!$O:$O,MATCH($B308&amp;V$7,Attendance!$N:$N,0))&lt;"1200","M","N")))),"")</f>
        <v/>
      </c>
      <c r="W308" s="83" t="str" cm="1">
        <f t="array" ref="W308">_xlfn.IFNA(IF(OR(VALUE(W$7&amp;$C$3)=PH),IF(W309="","PH",IF(INDEX(Attendance!$O:$O,MATCH($B308&amp;W$7,Attendance!$N:$N,0))&lt;"1200","PM","PN")),IF(W$6="Sun",IF(W309="","RD",IF(INDEX(Attendance!$O:$O,MATCH($B308&amp;W$7,Attendance!$N:$N,0))&lt;"1200","RM","RN")),IF(W309="",IF(W$7="","",IF(INDEX(Attendance!$I:$I,MATCH($B308&amp;W$7,Attendance!$N:$N,0))="ABS","AB","UL")),IF(INDEX(Attendance!$O:$O,MATCH($B308&amp;W$7,Attendance!$N:$N,0))&lt;"1200","M","N")))),"")</f>
        <v/>
      </c>
      <c r="X308" s="83" t="str" cm="1">
        <f t="array" ref="X308">_xlfn.IFNA(IF(OR(VALUE(X$7&amp;$C$3)=PH),IF(X309="","PH",IF(INDEX(Attendance!$O:$O,MATCH($B308&amp;X$7,Attendance!$N:$N,0))&lt;"1200","PM","PN")),IF(X$6="Sun",IF(X309="","RD",IF(INDEX(Attendance!$O:$O,MATCH($B308&amp;X$7,Attendance!$N:$N,0))&lt;"1200","RM","RN")),IF(X309="",IF(X$7="","",IF(INDEX(Attendance!$I:$I,MATCH($B308&amp;X$7,Attendance!$N:$N,0))="ABS","AB","UL")),IF(INDEX(Attendance!$O:$O,MATCH($B308&amp;X$7,Attendance!$N:$N,0))&lt;"1200","M","N")))),"")</f>
        <v/>
      </c>
      <c r="Y308" s="83" t="str" cm="1">
        <f t="array" ref="Y308">_xlfn.IFNA(IF(OR(VALUE(Y$7&amp;$C$3)=PH),IF(Y309="","PH",IF(INDEX(Attendance!$O:$O,MATCH($B308&amp;Y$7,Attendance!$N:$N,0))&lt;"1200","PM","PN")),IF(Y$6="Sun",IF(Y309="","RD",IF(INDEX(Attendance!$O:$O,MATCH($B308&amp;Y$7,Attendance!$N:$N,0))&lt;"1200","RM","RN")),IF(Y309="",IF(Y$7="","",IF(INDEX(Attendance!$I:$I,MATCH($B308&amp;Y$7,Attendance!$N:$N,0))="ABS","AB","UL")),IF(INDEX(Attendance!$O:$O,MATCH($B308&amp;Y$7,Attendance!$N:$N,0))&lt;"1200","M","N")))),"")</f>
        <v/>
      </c>
      <c r="Z308" s="83" t="str" cm="1">
        <f t="array" ref="Z308">_xlfn.IFNA(IF(OR(VALUE(Z$7&amp;$C$3)=PH),IF(Z309="","PH",IF(INDEX(Attendance!$O:$O,MATCH($B308&amp;Z$7,Attendance!$N:$N,0))&lt;"1200","PM","PN")),IF(Z$6="Sun",IF(Z309="","RD",IF(INDEX(Attendance!$O:$O,MATCH($B308&amp;Z$7,Attendance!$N:$N,0))&lt;"1200","RM","RN")),IF(Z309="",IF(Z$7="","",IF(INDEX(Attendance!$I:$I,MATCH($B308&amp;Z$7,Attendance!$N:$N,0))="ABS","AB","UL")),IF(INDEX(Attendance!$O:$O,MATCH($B308&amp;Z$7,Attendance!$N:$N,0))&lt;"1200","M","N")))),"")</f>
        <v>RD</v>
      </c>
      <c r="AA308" s="83" t="str" cm="1">
        <f t="array" ref="AA308">_xlfn.IFNA(IF(OR(VALUE(AA$7&amp;$C$3)=PH),IF(AA309="","PH",IF(INDEX(Attendance!$O:$O,MATCH($B308&amp;AA$7,Attendance!$N:$N,0))&lt;"1200","PM","PN")),IF(AA$6="Sun",IF(AA309="","RD",IF(INDEX(Attendance!$O:$O,MATCH($B308&amp;AA$7,Attendance!$N:$N,0))&lt;"1200","RM","RN")),IF(AA309="",IF(AA$7="","",IF(INDEX(Attendance!$I:$I,MATCH($B308&amp;AA$7,Attendance!$N:$N,0))="ABS","AB","UL")),IF(INDEX(Attendance!$O:$O,MATCH($B308&amp;AA$7,Attendance!$N:$N,0))&lt;"1200","M","N")))),"")</f>
        <v/>
      </c>
      <c r="AB308" s="83" t="str" cm="1">
        <f t="array" ref="AB308">_xlfn.IFNA(IF(OR(VALUE(AB$7&amp;$C$3)=PH),IF(AB309="","PH",IF(INDEX(Attendance!$O:$O,MATCH($B308&amp;AB$7,Attendance!$N:$N,0))&lt;"1200","PM","PN")),IF(AB$6="Sun",IF(AB309="","RD",IF(INDEX(Attendance!$O:$O,MATCH($B308&amp;AB$7,Attendance!$N:$N,0))&lt;"1200","RM","RN")),IF(AB309="",IF(AB$7="","",IF(INDEX(Attendance!$I:$I,MATCH($B308&amp;AB$7,Attendance!$N:$N,0))="ABS","AB","UL")),IF(INDEX(Attendance!$O:$O,MATCH($B308&amp;AB$7,Attendance!$N:$N,0))&lt;"1200","M","N")))),"")</f>
        <v/>
      </c>
      <c r="AC308" s="83" t="str" cm="1">
        <f t="array" ref="AC308">_xlfn.IFNA(IF(OR(VALUE(AC$7&amp;$C$3)=PH),IF(AC309="","PH",IF(INDEX(Attendance!$O:$O,MATCH($B308&amp;AC$7,Attendance!$N:$N,0))&lt;"1200","PM","PN")),IF(AC$6="Sun",IF(AC309="","RD",IF(INDEX(Attendance!$O:$O,MATCH($B308&amp;AC$7,Attendance!$N:$N,0))&lt;"1200","RM","RN")),IF(AC309="",IF(AC$7="","",IF(INDEX(Attendance!$I:$I,MATCH($B308&amp;AC$7,Attendance!$N:$N,0))="ABS","AB","UL")),IF(INDEX(Attendance!$O:$O,MATCH($B308&amp;AC$7,Attendance!$N:$N,0))&lt;"1200","M","N")))),"")</f>
        <v/>
      </c>
      <c r="AD308" s="83" t="str" cm="1">
        <f t="array" ref="AD308">_xlfn.IFNA(IF(OR(VALUE(AD$7&amp;$C$3)=PH),IF(AD309="","PH",IF(INDEX(Attendance!$O:$O,MATCH($B308&amp;AD$7,Attendance!$N:$N,0))&lt;"1200","PM","PN")),IF(AD$6="Sun",IF(AD309="","RD",IF(INDEX(Attendance!$O:$O,MATCH($B308&amp;AD$7,Attendance!$N:$N,0))&lt;"1200","RM","RN")),IF(AD309="",IF(AD$7="","",IF(INDEX(Attendance!$I:$I,MATCH($B308&amp;AD$7,Attendance!$N:$N,0))="ABS","AB","UL")),IF(INDEX(Attendance!$O:$O,MATCH($B308&amp;AD$7,Attendance!$N:$N,0))&lt;"1200","M","N")))),"")</f>
        <v/>
      </c>
      <c r="AE308" s="83" t="str" cm="1">
        <f t="array" ref="AE308">_xlfn.IFNA(IF(OR(VALUE(AE$7&amp;$C$3)=PH),IF(AE309="","PH",IF(INDEX(Attendance!$O:$O,MATCH($B308&amp;AE$7,Attendance!$N:$N,0))&lt;"1200","PM","PN")),IF(AE$6="Sun",IF(AE309="","RD",IF(INDEX(Attendance!$O:$O,MATCH($B308&amp;AE$7,Attendance!$N:$N,0))&lt;"1200","RM","RN")),IF(AE309="",IF(AE$7="","",IF(INDEX(Attendance!$I:$I,MATCH($B308&amp;AE$7,Attendance!$N:$N,0))="ABS","AB","UL")),IF(INDEX(Attendance!$O:$O,MATCH($B308&amp;AE$7,Attendance!$N:$N,0))&lt;"1200","M","N")))),"")</f>
        <v/>
      </c>
      <c r="AF308" s="83" t="str" cm="1">
        <f t="array" ref="AF308">_xlfn.IFNA(IF(OR(VALUE(AF$7&amp;$C$3)=PH),IF(AF309="","PH",IF(INDEX(Attendance!$O:$O,MATCH($B308&amp;AF$7,Attendance!$N:$N,0))&lt;"1200","PM","PN")),IF(AF$6="Sun",IF(AF309="","RD",IF(INDEX(Attendance!$O:$O,MATCH($B308&amp;AF$7,Attendance!$N:$N,0))&lt;"1200","RM","RN")),IF(AF309="",IF(AF$7="","",IF(INDEX(Attendance!$I:$I,MATCH($B308&amp;AF$7,Attendance!$N:$N,0))="ABS","AB","UL")),IF(INDEX(Attendance!$O:$O,MATCH($B308&amp;AF$7,Attendance!$N:$N,0))&lt;"1200","M","N")))),"")</f>
        <v/>
      </c>
      <c r="AG308" s="83" t="str" cm="1">
        <f t="array" ref="AG308">_xlfn.IFNA(IF(OR(VALUE(AG$7&amp;$C$3)=PH),IF(AG309="","PH",IF(INDEX(Attendance!$O:$O,MATCH($B308&amp;AG$7,Attendance!$N:$N,0))&lt;"1200","PM","PN")),IF(AG$6="Sun",IF(AG309="","RD",IF(INDEX(Attendance!$O:$O,MATCH($B308&amp;AG$7,Attendance!$N:$N,0))&lt;"1200","RM","RN")),IF(AG309="",IF(AG$7="","",IF(INDEX(Attendance!$I:$I,MATCH($B308&amp;AG$7,Attendance!$N:$N,0))="ABS","AB","UL")),IF(INDEX(Attendance!$O:$O,MATCH($B308&amp;AG$7,Attendance!$N:$N,0))&lt;"1200","M","N")))),"")</f>
        <v>RD</v>
      </c>
      <c r="AH308" s="83" t="str" cm="1">
        <f t="array" ref="AH308">_xlfn.IFNA(IF(OR(VALUE(AH$7&amp;$C$3)=PH),IF(AH309="","PH",IF(INDEX(Attendance!$O:$O,MATCH($B308&amp;AH$7,Attendance!$N:$N,0))&lt;"1200","PM","PN")),IF(AH$6="Sun",IF(AH309="","RD",IF(INDEX(Attendance!$O:$O,MATCH($B308&amp;AH$7,Attendance!$N:$N,0))&lt;"1200","RM","RN")),IF(AH309="",IF(AH$7="","",IF(INDEX(Attendance!$I:$I,MATCH($B308&amp;AH$7,Attendance!$N:$N,0))="ABS","AB","UL")),IF(INDEX(Attendance!$O:$O,MATCH($B308&amp;AH$7,Attendance!$N:$N,0))&lt;"1200","M","N")))),"")</f>
        <v/>
      </c>
      <c r="AI308" s="83" t="str" cm="1">
        <f t="array" ref="AI308">_xlfn.IFNA(IF(OR(VALUE(AI$7&amp;$C$3)=PH),IF(AI309="","PH",IF(INDEX(Attendance!$O:$O,MATCH($B308&amp;AI$7,Attendance!$N:$N,0))&lt;"1200","PM","PN")),IF(AI$6="Sun",IF(AI309="","RD",IF(INDEX(Attendance!$O:$O,MATCH($B308&amp;AI$7,Attendance!$N:$N,0))&lt;"1200","RM","RN")),IF(AI309="",IF(AI$7="","",IF(INDEX(Attendance!$I:$I,MATCH($B308&amp;AI$7,Attendance!$N:$N,0))="ABS","AB","UL")),IF(INDEX(Attendance!$O:$O,MATCH($B308&amp;AI$7,Attendance!$N:$N,0))&lt;"1200","M","N")))),"")</f>
        <v/>
      </c>
      <c r="AJ308" s="83" t="str" cm="1">
        <f t="array" ref="AJ308">_xlfn.IFNA(IF(OR(VALUE(AJ$7&amp;$C$3)=PH),IF(AJ309="","PH",IF(INDEX(Attendance!$O:$O,MATCH($B308&amp;AJ$7,Attendance!$N:$N,0))&lt;"1200","PM","PN")),IF(AJ$6="Sun",IF(AJ309="","RD",IF(INDEX(Attendance!$O:$O,MATCH($B308&amp;AJ$7,Attendance!$N:$N,0))&lt;"1200","RM","RN")),IF(AJ309="",IF(AJ$7="","",IF(INDEX(Attendance!$I:$I,MATCH($B308&amp;AJ$7,Attendance!$N:$N,0))="ABS","AB","UL")),IF(INDEX(Attendance!$O:$O,MATCH($B308&amp;AJ$7,Attendance!$N:$N,0))&lt;"1200","M","N")))),"")</f>
        <v/>
      </c>
      <c r="AK308" s="258">
        <f>SUM(SUMIF(F308:AJ308,{"M","N","A"},F309:AJ309))</f>
        <v>0</v>
      </c>
      <c r="AL308" s="187">
        <f>SUM(SUMIF(F308:AJ308,{"M","N"},F310:AJ310),SUMIF(F308:AJ308,{"OM","ON"},F309:AJ309))</f>
        <v>0</v>
      </c>
      <c r="AM308" s="187">
        <f>SUM(SUMIF(F308:AJ308,{"PM","PN","RM","RN"},F309:AJ309))</f>
        <v>0</v>
      </c>
      <c r="AN308" s="187">
        <f>SUM(SUMIF(F308:AJ308,{"PM","PN"},F310:AJ310))</f>
        <v>0</v>
      </c>
      <c r="AO308" s="261">
        <f>SUM(F313:AJ313)</f>
        <v>0</v>
      </c>
      <c r="AP308" s="264">
        <f>SUM(F312:AJ312)</f>
        <v>0</v>
      </c>
      <c r="AQ308" s="188">
        <f>IF(D312="",0,SUM(COUNTIFS(F308:AJ308,{"M","N","A","OM","ON","OA","PM","PN","PA","RM","RN","RA"})))</f>
        <v>0</v>
      </c>
      <c r="AR308" s="74">
        <f>COUNTIF(F308:AJ308,"AL")</f>
        <v>0</v>
      </c>
      <c r="AS308" s="74">
        <f>COUNTIF(F308:AJ308,"MC")</f>
        <v>0</v>
      </c>
      <c r="AT308" s="74">
        <f>COUNTIF(F308:AJ308,"PH")+COUNTIF(F308:AJ308,"RPH")</f>
        <v>2</v>
      </c>
      <c r="AU308" s="255">
        <f t="shared" ref="AU308" si="65">_xlfn.IFNA(IF($B308="",0,AK308*$AK$5+SUM(AL313:AN313)+SUM(AO308:AP313)+SUM(AQ313:AT313)),"")</f>
        <v>0</v>
      </c>
    </row>
    <row r="309" spans="1:47" s="213" customFormat="1" ht="33" customHeight="1" x14ac:dyDescent="0.35">
      <c r="A309" s="189"/>
      <c r="B309" s="184"/>
      <c r="C309" s="190" t="str">
        <f>_xlfn.IFNA(INDEX(Masterlist!D:D,MATCH(B308,Masterlist!B:B,0)),"")</f>
        <v/>
      </c>
      <c r="D309" s="88"/>
      <c r="E309" s="191" t="s">
        <v>174</v>
      </c>
      <c r="F309" s="192" t="str">
        <f>IFERROR(IF(F$6="Sun",INDEX(Attendance!$R:$R,MATCH($B308&amp;F$7,Attendance!$N:$N,0)),IF(INDEX(Attendance!$R:$R,MATCH($B308&amp;F$7,Attendance!$N:$N,0))="","",IF(INDEX(Attendance!$R:$R,MATCH($B308&amp;F$7,Attendance!$N:$N,0))&gt;8,8,INDEX(Attendance!$R:$R,MATCH($B308&amp;F$7,Attendance!$N:$N,0))))),"")</f>
        <v/>
      </c>
      <c r="G309" s="192" t="str">
        <f>IFERROR(IF(G$6="Sun",INDEX(Attendance!$R:$R,MATCH($B308&amp;G$7,Attendance!$N:$N,0)),IF(INDEX(Attendance!$R:$R,MATCH($B308&amp;G$7,Attendance!$N:$N,0))="","",IF(INDEX(Attendance!$R:$R,MATCH($B308&amp;G$7,Attendance!$N:$N,0))&gt;8,8,INDEX(Attendance!$R:$R,MATCH($B308&amp;G$7,Attendance!$N:$N,0))))),"")</f>
        <v/>
      </c>
      <c r="H309" s="192" t="str">
        <f>IFERROR(IF(H$6="Sun",INDEX(Attendance!$R:$R,MATCH($B308&amp;H$7,Attendance!$N:$N,0)),IF(INDEX(Attendance!$R:$R,MATCH($B308&amp;H$7,Attendance!$N:$N,0))="","",IF(INDEX(Attendance!$R:$R,MATCH($B308&amp;H$7,Attendance!$N:$N,0))&gt;8,8,INDEX(Attendance!$R:$R,MATCH($B308&amp;H$7,Attendance!$N:$N,0))))),"")</f>
        <v/>
      </c>
      <c r="I309" s="192" t="str">
        <f>IFERROR(IF(I$6="Sun",INDEX(Attendance!$R:$R,MATCH($B308&amp;I$7,Attendance!$N:$N,0)),IF(INDEX(Attendance!$R:$R,MATCH($B308&amp;I$7,Attendance!$N:$N,0))="","",IF(INDEX(Attendance!$R:$R,MATCH($B308&amp;I$7,Attendance!$N:$N,0))&gt;8,8,INDEX(Attendance!$R:$R,MATCH($B308&amp;I$7,Attendance!$N:$N,0))))),"")</f>
        <v/>
      </c>
      <c r="J309" s="192" t="str">
        <f>IFERROR(IF(J$6="Sun",INDEX(Attendance!$R:$R,MATCH($B308&amp;J$7,Attendance!$N:$N,0)),IF(INDEX(Attendance!$R:$R,MATCH($B308&amp;J$7,Attendance!$N:$N,0))="","",IF(INDEX(Attendance!$R:$R,MATCH($B308&amp;J$7,Attendance!$N:$N,0))&gt;8,8,INDEX(Attendance!$R:$R,MATCH($B308&amp;J$7,Attendance!$N:$N,0))))),"")</f>
        <v/>
      </c>
      <c r="K309" s="192" t="str">
        <f>IFERROR(IF(K$6="Sun",INDEX(Attendance!$R:$R,MATCH($B308&amp;K$7,Attendance!$N:$N,0)),IF(INDEX(Attendance!$R:$R,MATCH($B308&amp;K$7,Attendance!$N:$N,0))="","",IF(INDEX(Attendance!$R:$R,MATCH($B308&amp;K$7,Attendance!$N:$N,0))&gt;8,8,INDEX(Attendance!$R:$R,MATCH($B308&amp;K$7,Attendance!$N:$N,0))))),"")</f>
        <v/>
      </c>
      <c r="L309" s="192" t="str">
        <f>IFERROR(IF(L$6="Sun",INDEX(Attendance!$R:$R,MATCH($B308&amp;L$7,Attendance!$N:$N,0)),IF(INDEX(Attendance!$R:$R,MATCH($B308&amp;L$7,Attendance!$N:$N,0))="","",IF(INDEX(Attendance!$R:$R,MATCH($B308&amp;L$7,Attendance!$N:$N,0))&gt;8,8,INDEX(Attendance!$R:$R,MATCH($B308&amp;L$7,Attendance!$N:$N,0))))),"")</f>
        <v/>
      </c>
      <c r="M309" s="192" t="str">
        <f>IFERROR(IF(M$6="Sun",INDEX(Attendance!$R:$R,MATCH($B308&amp;M$7,Attendance!$N:$N,0)),IF(INDEX(Attendance!$R:$R,MATCH($B308&amp;M$7,Attendance!$N:$N,0))="","",IF(INDEX(Attendance!$R:$R,MATCH($B308&amp;M$7,Attendance!$N:$N,0))&gt;8,8,INDEX(Attendance!$R:$R,MATCH($B308&amp;M$7,Attendance!$N:$N,0))))),"")</f>
        <v/>
      </c>
      <c r="N309" s="192" t="str">
        <f>IFERROR(IF(N$6="Sun",INDEX(Attendance!$R:$R,MATCH($B308&amp;N$7,Attendance!$N:$N,0)),IF(INDEX(Attendance!$R:$R,MATCH($B308&amp;N$7,Attendance!$N:$N,0))="","",IF(INDEX(Attendance!$R:$R,MATCH($B308&amp;N$7,Attendance!$N:$N,0))&gt;8,8,INDEX(Attendance!$R:$R,MATCH($B308&amp;N$7,Attendance!$N:$N,0))))),"")</f>
        <v/>
      </c>
      <c r="O309" s="192" t="str">
        <f>IFERROR(IF(O$6="Sun",INDEX(Attendance!$R:$R,MATCH($B308&amp;O$7,Attendance!$N:$N,0)),IF(INDEX(Attendance!$R:$R,MATCH($B308&amp;O$7,Attendance!$N:$N,0))="","",IF(INDEX(Attendance!$R:$R,MATCH($B308&amp;O$7,Attendance!$N:$N,0))&gt;8,8,INDEX(Attendance!$R:$R,MATCH($B308&amp;O$7,Attendance!$N:$N,0))))),"")</f>
        <v/>
      </c>
      <c r="P309" s="192" t="str">
        <f>IFERROR(IF(P$6="Sun",INDEX(Attendance!$R:$R,MATCH($B308&amp;P$7,Attendance!$N:$N,0)),IF(INDEX(Attendance!$R:$R,MATCH($B308&amp;P$7,Attendance!$N:$N,0))="","",IF(INDEX(Attendance!$R:$R,MATCH($B308&amp;P$7,Attendance!$N:$N,0))&gt;8,8,INDEX(Attendance!$R:$R,MATCH($B308&amp;P$7,Attendance!$N:$N,0))))),"")</f>
        <v/>
      </c>
      <c r="Q309" s="192" t="str">
        <f>IFERROR(IF(Q$6="Sun",INDEX(Attendance!$R:$R,MATCH($B308&amp;Q$7,Attendance!$N:$N,0)),IF(INDEX(Attendance!$R:$R,MATCH($B308&amp;Q$7,Attendance!$N:$N,0))="","",IF(INDEX(Attendance!$R:$R,MATCH($B308&amp;Q$7,Attendance!$N:$N,0))&gt;8,8,INDEX(Attendance!$R:$R,MATCH($B308&amp;Q$7,Attendance!$N:$N,0))))),"")</f>
        <v/>
      </c>
      <c r="R309" s="192" t="str">
        <f>IFERROR(IF(R$6="Sun",INDEX(Attendance!$R:$R,MATCH($B308&amp;R$7,Attendance!$N:$N,0)),IF(INDEX(Attendance!$R:$R,MATCH($B308&amp;R$7,Attendance!$N:$N,0))="","",IF(INDEX(Attendance!$R:$R,MATCH($B308&amp;R$7,Attendance!$N:$N,0))&gt;8,8,INDEX(Attendance!$R:$R,MATCH($B308&amp;R$7,Attendance!$N:$N,0))))),"")</f>
        <v/>
      </c>
      <c r="S309" s="192" t="str">
        <f>IFERROR(IF(S$6="Sun",INDEX(Attendance!$R:$R,MATCH($B308&amp;S$7,Attendance!$N:$N,0)),IF(INDEX(Attendance!$R:$R,MATCH($B308&amp;S$7,Attendance!$N:$N,0))="","",IF(INDEX(Attendance!$R:$R,MATCH($B308&amp;S$7,Attendance!$N:$N,0))&gt;8,8,INDEX(Attendance!$R:$R,MATCH($B308&amp;S$7,Attendance!$N:$N,0))))),"")</f>
        <v/>
      </c>
      <c r="T309" s="192" t="str">
        <f>IFERROR(IF(T$6="Sun",INDEX(Attendance!$R:$R,MATCH($B308&amp;T$7,Attendance!$N:$N,0)),IF(INDEX(Attendance!$R:$R,MATCH($B308&amp;T$7,Attendance!$N:$N,0))="","",IF(INDEX(Attendance!$R:$R,MATCH($B308&amp;T$7,Attendance!$N:$N,0))&gt;8,8,INDEX(Attendance!$R:$R,MATCH($B308&amp;T$7,Attendance!$N:$N,0))))),"")</f>
        <v/>
      </c>
      <c r="U309" s="192" t="str">
        <f>IFERROR(IF(U$6="Sun",INDEX(Attendance!$R:$R,MATCH($B308&amp;U$7,Attendance!$N:$N,0)),IF(INDEX(Attendance!$R:$R,MATCH($B308&amp;U$7,Attendance!$N:$N,0))="","",IF(INDEX(Attendance!$R:$R,MATCH($B308&amp;U$7,Attendance!$N:$N,0))&gt;8,8,INDEX(Attendance!$R:$R,MATCH($B308&amp;U$7,Attendance!$N:$N,0))))),"")</f>
        <v/>
      </c>
      <c r="V309" s="192" t="str">
        <f>IFERROR(IF(V$6="Sun",INDEX(Attendance!$R:$R,MATCH($B308&amp;V$7,Attendance!$N:$N,0)),IF(INDEX(Attendance!$R:$R,MATCH($B308&amp;V$7,Attendance!$N:$N,0))="","",IF(INDEX(Attendance!$R:$R,MATCH($B308&amp;V$7,Attendance!$N:$N,0))&gt;8,8,INDEX(Attendance!$R:$R,MATCH($B308&amp;V$7,Attendance!$N:$N,0))))),"")</f>
        <v/>
      </c>
      <c r="W309" s="192" t="str">
        <f>IFERROR(IF(W$6="Sun",INDEX(Attendance!$R:$R,MATCH($B308&amp;W$7,Attendance!$N:$N,0)),IF(INDEX(Attendance!$R:$R,MATCH($B308&amp;W$7,Attendance!$N:$N,0))="","",IF(INDEX(Attendance!$R:$R,MATCH($B308&amp;W$7,Attendance!$N:$N,0))&gt;8,8,INDEX(Attendance!$R:$R,MATCH($B308&amp;W$7,Attendance!$N:$N,0))))),"")</f>
        <v/>
      </c>
      <c r="X309" s="192" t="str">
        <f>IFERROR(IF(X$6="Sun",INDEX(Attendance!$R:$R,MATCH($B308&amp;X$7,Attendance!$N:$N,0)),IF(INDEX(Attendance!$R:$R,MATCH($B308&amp;X$7,Attendance!$N:$N,0))="","",IF(INDEX(Attendance!$R:$R,MATCH($B308&amp;X$7,Attendance!$N:$N,0))&gt;8,8,INDEX(Attendance!$R:$R,MATCH($B308&amp;X$7,Attendance!$N:$N,0))))),"")</f>
        <v/>
      </c>
      <c r="Y309" s="192" t="str">
        <f>IFERROR(IF(Y$6="Sun",INDEX(Attendance!$R:$R,MATCH($B308&amp;Y$7,Attendance!$N:$N,0)),IF(INDEX(Attendance!$R:$R,MATCH($B308&amp;Y$7,Attendance!$N:$N,0))="","",IF(INDEX(Attendance!$R:$R,MATCH($B308&amp;Y$7,Attendance!$N:$N,0))&gt;8,8,INDEX(Attendance!$R:$R,MATCH($B308&amp;Y$7,Attendance!$N:$N,0))))),"")</f>
        <v/>
      </c>
      <c r="Z309" s="192" t="str">
        <f>IFERROR(IF(Z$6="Sun",INDEX(Attendance!$R:$R,MATCH($B308&amp;Z$7,Attendance!$N:$N,0)),IF(INDEX(Attendance!$R:$R,MATCH($B308&amp;Z$7,Attendance!$N:$N,0))="","",IF(INDEX(Attendance!$R:$R,MATCH($B308&amp;Z$7,Attendance!$N:$N,0))&gt;8,8,INDEX(Attendance!$R:$R,MATCH($B308&amp;Z$7,Attendance!$N:$N,0))))),"")</f>
        <v/>
      </c>
      <c r="AA309" s="192" t="str">
        <f>IFERROR(IF(AA$6="Sun",INDEX(Attendance!$R:$R,MATCH($B308&amp;AA$7,Attendance!$N:$N,0)),IF(INDEX(Attendance!$R:$R,MATCH($B308&amp;AA$7,Attendance!$N:$N,0))="","",IF(INDEX(Attendance!$R:$R,MATCH($B308&amp;AA$7,Attendance!$N:$N,0))&gt;8,8,INDEX(Attendance!$R:$R,MATCH($B308&amp;AA$7,Attendance!$N:$N,0))))),"")</f>
        <v/>
      </c>
      <c r="AB309" s="192" t="str">
        <f>IFERROR(IF(AB$6="Sun",INDEX(Attendance!$R:$R,MATCH($B308&amp;AB$7,Attendance!$N:$N,0)),IF(INDEX(Attendance!$R:$R,MATCH($B308&amp;AB$7,Attendance!$N:$N,0))="","",IF(INDEX(Attendance!$R:$R,MATCH($B308&amp;AB$7,Attendance!$N:$N,0))&gt;8,8,INDEX(Attendance!$R:$R,MATCH($B308&amp;AB$7,Attendance!$N:$N,0))))),"")</f>
        <v/>
      </c>
      <c r="AC309" s="192" t="str">
        <f>IFERROR(IF(AC$6="Sun",INDEX(Attendance!$R:$R,MATCH($B308&amp;AC$7,Attendance!$N:$N,0)),IF(INDEX(Attendance!$R:$R,MATCH($B308&amp;AC$7,Attendance!$N:$N,0))="","",IF(INDEX(Attendance!$R:$R,MATCH($B308&amp;AC$7,Attendance!$N:$N,0))&gt;8,8,INDEX(Attendance!$R:$R,MATCH($B308&amp;AC$7,Attendance!$N:$N,0))))),"")</f>
        <v/>
      </c>
      <c r="AD309" s="192" t="str">
        <f>IFERROR(IF(AD$6="Sun",INDEX(Attendance!$R:$R,MATCH($B308&amp;AD$7,Attendance!$N:$N,0)),IF(INDEX(Attendance!$R:$R,MATCH($B308&amp;AD$7,Attendance!$N:$N,0))="","",IF(INDEX(Attendance!$R:$R,MATCH($B308&amp;AD$7,Attendance!$N:$N,0))&gt;8,8,INDEX(Attendance!$R:$R,MATCH($B308&amp;AD$7,Attendance!$N:$N,0))))),"")</f>
        <v/>
      </c>
      <c r="AE309" s="192" t="str">
        <f>IFERROR(IF(AE$6="Sun",INDEX(Attendance!$R:$R,MATCH($B308&amp;AE$7,Attendance!$N:$N,0)),IF(INDEX(Attendance!$R:$R,MATCH($B308&amp;AE$7,Attendance!$N:$N,0))="","",IF(INDEX(Attendance!$R:$R,MATCH($B308&amp;AE$7,Attendance!$N:$N,0))&gt;8,8,INDEX(Attendance!$R:$R,MATCH($B308&amp;AE$7,Attendance!$N:$N,0))))),"")</f>
        <v/>
      </c>
      <c r="AF309" s="192" t="str">
        <f>IFERROR(IF(AF$6="Sun",INDEX(Attendance!$R:$R,MATCH($B308&amp;AF$7,Attendance!$N:$N,0)),IF(INDEX(Attendance!$R:$R,MATCH($B308&amp;AF$7,Attendance!$N:$N,0))="","",IF(INDEX(Attendance!$R:$R,MATCH($B308&amp;AF$7,Attendance!$N:$N,0))&gt;8,8,INDEX(Attendance!$R:$R,MATCH($B308&amp;AF$7,Attendance!$N:$N,0))))),"")</f>
        <v/>
      </c>
      <c r="AG309" s="192" t="str">
        <f>IFERROR(IF(AG$6="Sun",INDEX(Attendance!$R:$R,MATCH($B308&amp;AG$7,Attendance!$N:$N,0)),IF(INDEX(Attendance!$R:$R,MATCH($B308&amp;AG$7,Attendance!$N:$N,0))="","",IF(INDEX(Attendance!$R:$R,MATCH($B308&amp;AG$7,Attendance!$N:$N,0))&gt;8,8,INDEX(Attendance!$R:$R,MATCH($B308&amp;AG$7,Attendance!$N:$N,0))))),"")</f>
        <v/>
      </c>
      <c r="AH309" s="192" t="str">
        <f>IFERROR(IF(AH$6="Sun",INDEX(Attendance!$R:$R,MATCH($B308&amp;AH$7,Attendance!$N:$N,0)),IF(INDEX(Attendance!$R:$R,MATCH($B308&amp;AH$7,Attendance!$N:$N,0))="","",IF(INDEX(Attendance!$R:$R,MATCH($B308&amp;AH$7,Attendance!$N:$N,0))&gt;8,8,INDEX(Attendance!$R:$R,MATCH($B308&amp;AH$7,Attendance!$N:$N,0))))),"")</f>
        <v/>
      </c>
      <c r="AI309" s="192" t="str">
        <f>IFERROR(IF(AI$6="Sun",INDEX(Attendance!$R:$R,MATCH($B308&amp;AI$7,Attendance!$N:$N,0)),IF(INDEX(Attendance!$R:$R,MATCH($B308&amp;AI$7,Attendance!$N:$N,0))="","",IF(INDEX(Attendance!$R:$R,MATCH($B308&amp;AI$7,Attendance!$N:$N,0))&gt;8,8,INDEX(Attendance!$R:$R,MATCH($B308&amp;AI$7,Attendance!$N:$N,0))))),"")</f>
        <v/>
      </c>
      <c r="AJ309" s="192" t="str">
        <f>IFERROR(IF(AJ$6="Sun",INDEX(Attendance!$R:$R,MATCH($B308&amp;AJ$7,Attendance!$N:$N,0)),IF(INDEX(Attendance!$R:$R,MATCH($B308&amp;AJ$7,Attendance!$N:$N,0))="","",IF(INDEX(Attendance!$R:$R,MATCH($B308&amp;AJ$7,Attendance!$N:$N,0))&gt;8,8,INDEX(Attendance!$R:$R,MATCH($B308&amp;AJ$7,Attendance!$N:$N,0))))),"")</f>
        <v/>
      </c>
      <c r="AK309" s="259"/>
      <c r="AL309" s="193">
        <f>ROUND((IF($C313="",Basic,MID($C313,FIND("RM",$C313)+3,4))+$AP308+$AQ313)/WorkDays/WorkHours*AL$6,4)</f>
        <v>8.6538000000000004</v>
      </c>
      <c r="AM309" s="193">
        <f>ROUND((IF($C313="",Basic,MID($C313,FIND("RM",$C313)+3,4))+$AP308+$AQ313)/WorkDays/WorkHours*AM$6,4)</f>
        <v>11.538500000000001</v>
      </c>
      <c r="AN309" s="193">
        <f>ROUND((IF($C313="",Basic,MID($C313,FIND("RM",$C313)+3,4))+$AP308+$AQ313)/WorkDays/WorkHours*AN$6,4)</f>
        <v>17.307700000000001</v>
      </c>
      <c r="AO309" s="262"/>
      <c r="AP309" s="265"/>
      <c r="AQ309" s="86"/>
      <c r="AR309" s="194"/>
      <c r="AS309" s="194"/>
      <c r="AT309" s="194"/>
      <c r="AU309" s="256"/>
    </row>
    <row r="310" spans="1:47" s="213" customFormat="1" ht="33" customHeight="1" x14ac:dyDescent="0.35">
      <c r="A310" s="189"/>
      <c r="B310" s="184"/>
      <c r="C310" s="195" t="str">
        <f>_xlfn.IFNA(INDEX(Masterlist!E:E,MATCH(B308,Masterlist!B:B,0)),"")</f>
        <v/>
      </c>
      <c r="D310" s="1"/>
      <c r="E310" s="196" t="s">
        <v>175</v>
      </c>
      <c r="F310" s="197" t="str">
        <f>IFERROR(IF(F$6="Sun","",IF(INDEX(Attendance!$S:$S,MATCH($B308&amp;F$7,Attendance!$N:$N,0))=TRUE,"",IF(F309&lt;8,"",INDEX(Attendance!$G:$G,MATCH($B308&amp;F$7,Attendance!$N:$N,0))))),"")</f>
        <v/>
      </c>
      <c r="G310" s="197" t="str">
        <f>IFERROR(IF(G$6="Sun","",IF(INDEX(Attendance!$S:$S,MATCH($B308&amp;G$7,Attendance!$N:$N,0))=TRUE,"",IF(G309&lt;8,"",INDEX(Attendance!$G:$G,MATCH($B308&amp;G$7,Attendance!$N:$N,0))))),"")</f>
        <v/>
      </c>
      <c r="H310" s="197" t="str">
        <f>IFERROR(IF(H$6="Sun","",IF(INDEX(Attendance!$S:$S,MATCH($B308&amp;H$7,Attendance!$N:$N,0))=TRUE,"",IF(H309&lt;8,"",INDEX(Attendance!$G:$G,MATCH($B308&amp;H$7,Attendance!$N:$N,0))))),"")</f>
        <v/>
      </c>
      <c r="I310" s="197" t="str">
        <f>IFERROR(IF(I$6="Sun","",IF(INDEX(Attendance!$S:$S,MATCH($B308&amp;I$7,Attendance!$N:$N,0))=TRUE,"",IF(I309&lt;8,"",INDEX(Attendance!$G:$G,MATCH($B308&amp;I$7,Attendance!$N:$N,0))))),"")</f>
        <v/>
      </c>
      <c r="J310" s="197" t="str">
        <f>IFERROR(IF(J$6="Sun","",IF(INDEX(Attendance!$S:$S,MATCH($B308&amp;J$7,Attendance!$N:$N,0))=TRUE,"",IF(J309&lt;8,"",INDEX(Attendance!$G:$G,MATCH($B308&amp;J$7,Attendance!$N:$N,0))))),"")</f>
        <v/>
      </c>
      <c r="K310" s="197" t="str">
        <f>IFERROR(IF(K$6="Sun","",IF(INDEX(Attendance!$S:$S,MATCH($B308&amp;K$7,Attendance!$N:$N,0))=TRUE,"",IF(K309&lt;8,"",INDEX(Attendance!$G:$G,MATCH($B308&amp;K$7,Attendance!$N:$N,0))))),"")</f>
        <v/>
      </c>
      <c r="L310" s="197" t="str">
        <f>IFERROR(IF(L$6="Sun","",IF(INDEX(Attendance!$S:$S,MATCH($B308&amp;L$7,Attendance!$N:$N,0))=TRUE,"",IF(L309&lt;8,"",INDEX(Attendance!$G:$G,MATCH($B308&amp;L$7,Attendance!$N:$N,0))))),"")</f>
        <v/>
      </c>
      <c r="M310" s="197" t="str">
        <f>IFERROR(IF(M$6="Sun","",IF(INDEX(Attendance!$S:$S,MATCH($B308&amp;M$7,Attendance!$N:$N,0))=TRUE,"",IF(M309&lt;8,"",INDEX(Attendance!$G:$G,MATCH($B308&amp;M$7,Attendance!$N:$N,0))))),"")</f>
        <v/>
      </c>
      <c r="N310" s="197" t="str">
        <f>IFERROR(IF(N$6="Sun","",IF(INDEX(Attendance!$S:$S,MATCH($B308&amp;N$7,Attendance!$N:$N,0))=TRUE,"",IF(N309&lt;8,"",INDEX(Attendance!$G:$G,MATCH($B308&amp;N$7,Attendance!$N:$N,0))))),"")</f>
        <v/>
      </c>
      <c r="O310" s="197" t="str">
        <f>IFERROR(IF(O$6="Sun","",IF(INDEX(Attendance!$S:$S,MATCH($B308&amp;O$7,Attendance!$N:$N,0))=TRUE,"",IF(O309&lt;8,"",INDEX(Attendance!$G:$G,MATCH($B308&amp;O$7,Attendance!$N:$N,0))))),"")</f>
        <v/>
      </c>
      <c r="P310" s="197" t="str">
        <f>IFERROR(IF(P$6="Sun","",IF(INDEX(Attendance!$S:$S,MATCH($B308&amp;P$7,Attendance!$N:$N,0))=TRUE,"",IF(P309&lt;8,"",INDEX(Attendance!$G:$G,MATCH($B308&amp;P$7,Attendance!$N:$N,0))))),"")</f>
        <v/>
      </c>
      <c r="Q310" s="197" t="str">
        <f>IFERROR(IF(Q$6="Sun","",IF(INDEX(Attendance!$S:$S,MATCH($B308&amp;Q$7,Attendance!$N:$N,0))=TRUE,"",IF(Q309&lt;8,"",INDEX(Attendance!$G:$G,MATCH($B308&amp;Q$7,Attendance!$N:$N,0))))),"")</f>
        <v/>
      </c>
      <c r="R310" s="197" t="str">
        <f>IFERROR(IF(R$6="Sun","",IF(INDEX(Attendance!$S:$S,MATCH($B308&amp;R$7,Attendance!$N:$N,0))=TRUE,"",IF(R309&lt;8,"",INDEX(Attendance!$G:$G,MATCH($B308&amp;R$7,Attendance!$N:$N,0))))),"")</f>
        <v/>
      </c>
      <c r="S310" s="197" t="str">
        <f>IFERROR(IF(S$6="Sun","",IF(INDEX(Attendance!$S:$S,MATCH($B308&amp;S$7,Attendance!$N:$N,0))=TRUE,"",IF(S309&lt;8,"",INDEX(Attendance!$G:$G,MATCH($B308&amp;S$7,Attendance!$N:$N,0))))),"")</f>
        <v/>
      </c>
      <c r="T310" s="197" t="str">
        <f>IFERROR(IF(T$6="Sun","",IF(INDEX(Attendance!$S:$S,MATCH($B308&amp;T$7,Attendance!$N:$N,0))=TRUE,"",IF(T309&lt;8,"",INDEX(Attendance!$G:$G,MATCH($B308&amp;T$7,Attendance!$N:$N,0))))),"")</f>
        <v/>
      </c>
      <c r="U310" s="197" t="str">
        <f>IFERROR(IF(U$6="Sun","",IF(INDEX(Attendance!$S:$S,MATCH($B308&amp;U$7,Attendance!$N:$N,0))=TRUE,"",IF(U309&lt;8,"",INDEX(Attendance!$G:$G,MATCH($B308&amp;U$7,Attendance!$N:$N,0))))),"")</f>
        <v/>
      </c>
      <c r="V310" s="197" t="str">
        <f>IFERROR(IF(V$6="Sun","",IF(INDEX(Attendance!$S:$S,MATCH($B308&amp;V$7,Attendance!$N:$N,0))=TRUE,"",IF(V309&lt;8,"",INDEX(Attendance!$G:$G,MATCH($B308&amp;V$7,Attendance!$N:$N,0))))),"")</f>
        <v/>
      </c>
      <c r="W310" s="197" t="str">
        <f>IFERROR(IF(W$6="Sun","",IF(INDEX(Attendance!$S:$S,MATCH($B308&amp;W$7,Attendance!$N:$N,0))=TRUE,"",IF(W309&lt;8,"",INDEX(Attendance!$G:$G,MATCH($B308&amp;W$7,Attendance!$N:$N,0))))),"")</f>
        <v/>
      </c>
      <c r="X310" s="197" t="str">
        <f>IFERROR(IF(X$6="Sun","",IF(INDEX(Attendance!$S:$S,MATCH($B308&amp;X$7,Attendance!$N:$N,0))=TRUE,"",IF(X309&lt;8,"",INDEX(Attendance!$G:$G,MATCH($B308&amp;X$7,Attendance!$N:$N,0))))),"")</f>
        <v/>
      </c>
      <c r="Y310" s="197" t="str">
        <f>IFERROR(IF(Y$6="Sun","",IF(INDEX(Attendance!$S:$S,MATCH($B308&amp;Y$7,Attendance!$N:$N,0))=TRUE,"",IF(Y309&lt;8,"",INDEX(Attendance!$G:$G,MATCH($B308&amp;Y$7,Attendance!$N:$N,0))))),"")</f>
        <v/>
      </c>
      <c r="Z310" s="197" t="str">
        <f>IFERROR(IF(Z$6="Sun","",IF(INDEX(Attendance!$S:$S,MATCH($B308&amp;Z$7,Attendance!$N:$N,0))=TRUE,"",IF(Z309&lt;8,"",INDEX(Attendance!$G:$G,MATCH($B308&amp;Z$7,Attendance!$N:$N,0))))),"")</f>
        <v/>
      </c>
      <c r="AA310" s="197" t="str">
        <f>IFERROR(IF(AA$6="Sun","",IF(INDEX(Attendance!$S:$S,MATCH($B308&amp;AA$7,Attendance!$N:$N,0))=TRUE,"",IF(AA309&lt;8,"",INDEX(Attendance!$G:$G,MATCH($B308&amp;AA$7,Attendance!$N:$N,0))))),"")</f>
        <v/>
      </c>
      <c r="AB310" s="197" t="str">
        <f>IFERROR(IF(AB$6="Sun","",IF(INDEX(Attendance!$S:$S,MATCH($B308&amp;AB$7,Attendance!$N:$N,0))=TRUE,"",IF(AB309&lt;8,"",INDEX(Attendance!$G:$G,MATCH($B308&amp;AB$7,Attendance!$N:$N,0))))),"")</f>
        <v/>
      </c>
      <c r="AC310" s="197" t="str">
        <f>IFERROR(IF(AC$6="Sun","",IF(INDEX(Attendance!$S:$S,MATCH($B308&amp;AC$7,Attendance!$N:$N,0))=TRUE,"",IF(AC309&lt;8,"",INDEX(Attendance!$G:$G,MATCH($B308&amp;AC$7,Attendance!$N:$N,0))))),"")</f>
        <v/>
      </c>
      <c r="AD310" s="197" t="str">
        <f>IFERROR(IF(AD$6="Sun","",IF(INDEX(Attendance!$S:$S,MATCH($B308&amp;AD$7,Attendance!$N:$N,0))=TRUE,"",IF(AD309&lt;8,"",INDEX(Attendance!$G:$G,MATCH($B308&amp;AD$7,Attendance!$N:$N,0))))),"")</f>
        <v/>
      </c>
      <c r="AE310" s="197" t="str">
        <f>IFERROR(IF(AE$6="Sun","",IF(INDEX(Attendance!$S:$S,MATCH($B308&amp;AE$7,Attendance!$N:$N,0))=TRUE,"",IF(AE309&lt;8,"",INDEX(Attendance!$G:$G,MATCH($B308&amp;AE$7,Attendance!$N:$N,0))))),"")</f>
        <v/>
      </c>
      <c r="AF310" s="197" t="str">
        <f>IFERROR(IF(AF$6="Sun","",IF(INDEX(Attendance!$S:$S,MATCH($B308&amp;AF$7,Attendance!$N:$N,0))=TRUE,"",IF(AF309&lt;8,"",INDEX(Attendance!$G:$G,MATCH($B308&amp;AF$7,Attendance!$N:$N,0))))),"")</f>
        <v/>
      </c>
      <c r="AG310" s="197" t="str">
        <f>IFERROR(IF(AG$6="Sun","",IF(INDEX(Attendance!$S:$S,MATCH($B308&amp;AG$7,Attendance!$N:$N,0))=TRUE,"",IF(AG309&lt;8,"",INDEX(Attendance!$G:$G,MATCH($B308&amp;AG$7,Attendance!$N:$N,0))))),"")</f>
        <v/>
      </c>
      <c r="AH310" s="197" t="str">
        <f>IFERROR(IF(AH$6="Sun","",IF(INDEX(Attendance!$S:$S,MATCH($B308&amp;AH$7,Attendance!$N:$N,0))=TRUE,"",IF(AH309&lt;8,"",INDEX(Attendance!$G:$G,MATCH($B308&amp;AH$7,Attendance!$N:$N,0))))),"")</f>
        <v/>
      </c>
      <c r="AI310" s="197" t="str">
        <f>IFERROR(IF(AI$6="Sun","",IF(INDEX(Attendance!$S:$S,MATCH($B308&amp;AI$7,Attendance!$N:$N,0))=TRUE,"",IF(AI309&lt;8,"",INDEX(Attendance!$G:$G,MATCH($B308&amp;AI$7,Attendance!$N:$N,0))))),"")</f>
        <v/>
      </c>
      <c r="AJ310" s="197" t="str">
        <f>IFERROR(IF(AJ$6="Sun","",IF(INDEX(Attendance!$S:$S,MATCH($B308&amp;AJ$7,Attendance!$N:$N,0))=TRUE,"",IF(AJ309&lt;8,"",INDEX(Attendance!$G:$G,MATCH($B308&amp;AJ$7,Attendance!$N:$N,0))))),"")</f>
        <v/>
      </c>
      <c r="AK310" s="259"/>
      <c r="AL310" s="198"/>
      <c r="AM310" s="198"/>
      <c r="AN310" s="198"/>
      <c r="AO310" s="262"/>
      <c r="AP310" s="265"/>
      <c r="AQ310" s="86"/>
      <c r="AR310" s="194"/>
      <c r="AS310" s="194"/>
      <c r="AT310" s="194"/>
      <c r="AU310" s="256"/>
    </row>
    <row r="311" spans="1:47" s="213" customFormat="1" ht="33" customHeight="1" x14ac:dyDescent="0.35">
      <c r="A311" s="189"/>
      <c r="B311" s="184"/>
      <c r="C311" s="195" t="str">
        <f>_xlfn.IFNA(INDEX(Masterlist!F:F,MATCH(B308,Masterlist!B:B,0)),"")</f>
        <v/>
      </c>
      <c r="D311" s="88"/>
      <c r="E311" s="196"/>
      <c r="F311" s="199"/>
      <c r="G311" s="200"/>
      <c r="H311" s="192"/>
      <c r="I311" s="192"/>
      <c r="J311" s="192"/>
      <c r="K311" s="192"/>
      <c r="L311" s="192"/>
      <c r="M311" s="192"/>
      <c r="N311" s="192"/>
      <c r="O311" s="192"/>
      <c r="P311" s="192"/>
      <c r="Q311" s="201"/>
      <c r="R311" s="201"/>
      <c r="S311" s="192"/>
      <c r="T311" s="192"/>
      <c r="U311" s="192"/>
      <c r="V311" s="192"/>
      <c r="W311" s="192"/>
      <c r="X311" s="192"/>
      <c r="Y311" s="192"/>
      <c r="Z311" s="192"/>
      <c r="AA311" s="192"/>
      <c r="AB311" s="192"/>
      <c r="AC311" s="192"/>
      <c r="AD311" s="192"/>
      <c r="AE311" s="192"/>
      <c r="AF311" s="192"/>
      <c r="AG311" s="192"/>
      <c r="AH311" s="192"/>
      <c r="AI311" s="192"/>
      <c r="AJ311" s="192"/>
      <c r="AK311" s="259"/>
      <c r="AL311" s="198"/>
      <c r="AM311" s="198"/>
      <c r="AN311" s="198"/>
      <c r="AO311" s="262"/>
      <c r="AP311" s="265"/>
      <c r="AQ311" s="86"/>
      <c r="AR311" s="194"/>
      <c r="AS311" s="194"/>
      <c r="AT311" s="194"/>
      <c r="AU311" s="256"/>
    </row>
    <row r="312" spans="1:47" s="213" customFormat="1" ht="33" customHeight="1" x14ac:dyDescent="0.35">
      <c r="A312" s="189"/>
      <c r="B312" s="184"/>
      <c r="C312" s="202" t="str">
        <f>_xlfn.IFNA(INDEX(Masterlist!I:I,MATCH(B308,Masterlist!B:B,0)),"")</f>
        <v/>
      </c>
      <c r="D312" s="226" t="str">
        <f>_xlfn.IFNA(IF(INDEX(Attendance!H:H,MATCH(B308,Attendance!$A:$A,0))="VMI","SCOPE ALLW",""),"")</f>
        <v/>
      </c>
      <c r="E312" s="196" t="s">
        <v>13</v>
      </c>
      <c r="F312" s="203" t="str">
        <f>IFERROR(IF(AND(RIGHT(F308,1)="N",VALUE(F309)&gt;=8),Database!$I$3,""),"")</f>
        <v/>
      </c>
      <c r="G312" s="192" t="str">
        <f>IFERROR(IF(AND(RIGHT(G308,1)="N",VALUE(G309)&gt;=8),Database!$I$3,""),"")</f>
        <v/>
      </c>
      <c r="H312" s="199" t="str">
        <f>IFERROR(IF(AND(RIGHT(H308,1)="N",VALUE(H309)&gt;=8),Database!$I$3,""),"")</f>
        <v/>
      </c>
      <c r="I312" s="192" t="str">
        <f>IFERROR(IF(AND(RIGHT(I308,1)="N",VALUE(I309)&gt;=8),Database!$I$3,""),"")</f>
        <v/>
      </c>
      <c r="J312" s="192" t="str">
        <f>IFERROR(IF(AND(RIGHT(J308,1)="N",VALUE(J309)&gt;=8),Database!$I$3,""),"")</f>
        <v/>
      </c>
      <c r="K312" s="192" t="str">
        <f>IFERROR(IF(AND(RIGHT(K308,1)="N",VALUE(K309)&gt;=8),Database!$I$3,""),"")</f>
        <v/>
      </c>
      <c r="L312" s="192" t="str">
        <f>IFERROR(IF(AND(RIGHT(L308,1)="N",VALUE(L309)&gt;=8),Database!$I$3,""),"")</f>
        <v/>
      </c>
      <c r="M312" s="192" t="str">
        <f>IFERROR(IF(AND(RIGHT(M308,1)="N",VALUE(M309)&gt;=8),Database!$I$3,""),"")</f>
        <v/>
      </c>
      <c r="N312" s="192" t="str">
        <f>IFERROR(IF(AND(RIGHT(N308,1)="N",VALUE(N309)&gt;=8),Database!$I$3,""),"")</f>
        <v/>
      </c>
      <c r="O312" s="192" t="str">
        <f>IFERROR(IF(AND(RIGHT(O308,1)="N",VALUE(O309)&gt;=8),Database!$I$3,""),"")</f>
        <v/>
      </c>
      <c r="P312" s="192" t="str">
        <f>IFERROR(IF(AND(RIGHT(P308,1)="N",VALUE(P309)&gt;=8),Database!$I$3,""),"")</f>
        <v/>
      </c>
      <c r="Q312" s="192" t="str">
        <f>IFERROR(IF(AND(RIGHT(Q308,1)="N",VALUE(Q309)&gt;=8),Database!$I$3,""),"")</f>
        <v/>
      </c>
      <c r="R312" s="192" t="str">
        <f>IFERROR(IF(AND(RIGHT(R308,1)="N",VALUE(R309)&gt;=8),Database!$I$3,""),"")</f>
        <v/>
      </c>
      <c r="S312" s="192" t="str">
        <f>IFERROR(IF(AND(RIGHT(S308,1)="N",VALUE(S309)&gt;=8),Database!$I$3,""),"")</f>
        <v/>
      </c>
      <c r="T312" s="192" t="str">
        <f>IFERROR(IF(AND(RIGHT(T308,1)="N",VALUE(T309)&gt;=8),Database!$I$3,""),"")</f>
        <v/>
      </c>
      <c r="U312" s="192" t="str">
        <f>IFERROR(IF(AND(RIGHT(U308,1)="N",VALUE(U309)&gt;=8),Database!$I$3,""),"")</f>
        <v/>
      </c>
      <c r="V312" s="192" t="str">
        <f>IFERROR(IF(AND(RIGHT(V308,1)="N",VALUE(V309)&gt;=8),Database!$I$3,""),"")</f>
        <v/>
      </c>
      <c r="W312" s="192" t="str">
        <f>IFERROR(IF(AND(RIGHT(W308,1)="N",VALUE(W309)&gt;=8),Database!$I$3,""),"")</f>
        <v/>
      </c>
      <c r="X312" s="192" t="str">
        <f>IFERROR(IF(AND(RIGHT(X308,1)="N",VALUE(X309)&gt;=8),Database!$I$3,""),"")</f>
        <v/>
      </c>
      <c r="Y312" s="192" t="str">
        <f>IFERROR(IF(AND(RIGHT(Y308,1)="N",VALUE(Y309)&gt;=8),Database!$I$3,""),"")</f>
        <v/>
      </c>
      <c r="Z312" s="192" t="str">
        <f>IFERROR(IF(AND(RIGHT(Z308,1)="N",VALUE(Z309)&gt;=8),Database!$I$3,""),"")</f>
        <v/>
      </c>
      <c r="AA312" s="192" t="str">
        <f>IFERROR(IF(AND(RIGHT(AA308,1)="N",VALUE(AA309)&gt;=8),Database!$I$3,""),"")</f>
        <v/>
      </c>
      <c r="AB312" s="192" t="str">
        <f>IFERROR(IF(AND(RIGHT(AB308,1)="N",VALUE(AB309)&gt;=8),Database!$I$3,""),"")</f>
        <v/>
      </c>
      <c r="AC312" s="192" t="str">
        <f>IFERROR(IF(AND(RIGHT(AC308,1)="N",VALUE(AC309)&gt;=8),Database!$I$3,""),"")</f>
        <v/>
      </c>
      <c r="AD312" s="192" t="str">
        <f>IFERROR(IF(AND(RIGHT(AD308,1)="N",VALUE(AD309)&gt;=8),Database!$I$3,""),"")</f>
        <v/>
      </c>
      <c r="AE312" s="192" t="str">
        <f>IFERROR(IF(AND(RIGHT(AE308,1)="N",VALUE(AE309)&gt;=8),Database!$I$3,""),"")</f>
        <v/>
      </c>
      <c r="AF312" s="192" t="str">
        <f>IFERROR(IF(AND(RIGHT(AF308,1)="N",VALUE(AF309)&gt;=8),Database!$I$3,""),"")</f>
        <v/>
      </c>
      <c r="AG312" s="192" t="str">
        <f>IFERROR(IF(AND(RIGHT(AG308,1)="N",VALUE(AG309)&gt;=8),Database!$I$3,""),"")</f>
        <v/>
      </c>
      <c r="AH312" s="192" t="str">
        <f>IFERROR(IF(AND(RIGHT(AH308,1)="N",VALUE(AH309)&gt;=8),Database!$I$3,""),"")</f>
        <v/>
      </c>
      <c r="AI312" s="192" t="str">
        <f>IFERROR(IF(AND(RIGHT(AI308,1)="N",VALUE(AI309)&gt;=8),Database!$I$3,""),"")</f>
        <v/>
      </c>
      <c r="AJ312" s="192" t="str">
        <f>IFERROR(IF(AND(RIGHT(AJ308,1)="N",VALUE(AJ309)&gt;=8),Database!$I$3,""),"")</f>
        <v/>
      </c>
      <c r="AK312" s="259"/>
      <c r="AL312" s="204"/>
      <c r="AM312" s="198"/>
      <c r="AN312" s="198"/>
      <c r="AO312" s="262"/>
      <c r="AP312" s="265"/>
      <c r="AQ312" s="86"/>
      <c r="AR312" s="194"/>
      <c r="AS312" s="194"/>
      <c r="AT312" s="194"/>
      <c r="AU312" s="256"/>
    </row>
    <row r="313" spans="1:47" s="213" customFormat="1" ht="33" customHeight="1" thickBot="1" x14ac:dyDescent="0.4">
      <c r="A313" s="189"/>
      <c r="B313" s="205"/>
      <c r="C313" s="222"/>
      <c r="D313" s="28"/>
      <c r="E313" s="206" t="s">
        <v>176</v>
      </c>
      <c r="F313" s="207" t="str">
        <f>IFERROR(IF(INDEX(Attendance!$T:$T,MATCH($B308&amp;F$7,Attendance!$N:$N,0))=TRUE,"L",IF(SUM(F309:F310)&gt;=10,5,"")),"")</f>
        <v/>
      </c>
      <c r="G313" s="207" t="str">
        <f>IFERROR(IF(INDEX(Attendance!$T:$T,MATCH($B308&amp;G$7,Attendance!$N:$N,0))=TRUE,"L",IF(SUM(G309:G310)&gt;=10,5,"")),"")</f>
        <v/>
      </c>
      <c r="H313" s="208" t="str">
        <f>IFERROR(IF(INDEX(Attendance!$T:$T,MATCH($B308&amp;H$7,Attendance!$N:$N,0))=TRUE,"L",IF(SUM(H309:H310)&gt;=10,5,"")),"")</f>
        <v/>
      </c>
      <c r="I313" s="208" t="str">
        <f>IFERROR(IF(INDEX(Attendance!$T:$T,MATCH($B308&amp;I$7,Attendance!$N:$N,0))=TRUE,"L",IF(SUM(I309:I310)&gt;=10,5,"")),"")</f>
        <v/>
      </c>
      <c r="J313" s="208" t="str">
        <f>IFERROR(IF(INDEX(Attendance!$T:$T,MATCH($B308&amp;J$7,Attendance!$N:$N,0))=TRUE,"L",IF(SUM(J309:J310)&gt;=10,5,"")),"")</f>
        <v/>
      </c>
      <c r="K313" s="208" t="str">
        <f>IFERROR(IF(INDEX(Attendance!$T:$T,MATCH($B308&amp;K$7,Attendance!$N:$N,0))=TRUE,"L",IF(SUM(K309:K310)&gt;=10,5,"")),"")</f>
        <v/>
      </c>
      <c r="L313" s="208" t="str">
        <f>IFERROR(IF(INDEX(Attendance!$T:$T,MATCH($B308&amp;L$7,Attendance!$N:$N,0))=TRUE,"L",IF(SUM(L309:L310)&gt;=10,5,"")),"")</f>
        <v/>
      </c>
      <c r="M313" s="208" t="str">
        <f>IFERROR(IF(INDEX(Attendance!$T:$T,MATCH($B308&amp;M$7,Attendance!$N:$N,0))=TRUE,"L",IF(SUM(M309:M310)&gt;=10,5,"")),"")</f>
        <v/>
      </c>
      <c r="N313" s="208" t="str">
        <f>IFERROR(IF(INDEX(Attendance!$T:$T,MATCH($B308&amp;N$7,Attendance!$N:$N,0))=TRUE,"L",IF(SUM(N309:N310)&gt;=10,5,"")),"")</f>
        <v/>
      </c>
      <c r="O313" s="208" t="str">
        <f>IFERROR(IF(INDEX(Attendance!$T:$T,MATCH($B308&amp;O$7,Attendance!$N:$N,0))=TRUE,"L",IF(SUM(O309:O310)&gt;=10,5,"")),"")</f>
        <v/>
      </c>
      <c r="P313" s="208" t="str">
        <f>IFERROR(IF(INDEX(Attendance!$T:$T,MATCH($B308&amp;P$7,Attendance!$N:$N,0))=TRUE,"L",IF(SUM(P309:P310)&gt;=10,5,"")),"")</f>
        <v/>
      </c>
      <c r="Q313" s="208" t="str">
        <f>IFERROR(IF(INDEX(Attendance!$T:$T,MATCH($B308&amp;Q$7,Attendance!$N:$N,0))=TRUE,"L",IF(SUM(Q309:Q310)&gt;=10,5,"")),"")</f>
        <v/>
      </c>
      <c r="R313" s="208" t="str">
        <f>IFERROR(IF(INDEX(Attendance!$T:$T,MATCH($B308&amp;R$7,Attendance!$N:$N,0))=TRUE,"L",IF(SUM(R309:R310)&gt;=10,5,"")),"")</f>
        <v/>
      </c>
      <c r="S313" s="208" t="str">
        <f>IFERROR(IF(INDEX(Attendance!$T:$T,MATCH($B308&amp;S$7,Attendance!$N:$N,0))=TRUE,"L",IF(SUM(S309:S310)&gt;=10,5,"")),"")</f>
        <v/>
      </c>
      <c r="T313" s="208" t="str">
        <f>IFERROR(IF(INDEX(Attendance!$T:$T,MATCH($B308&amp;T$7,Attendance!$N:$N,0))=TRUE,"L",IF(SUM(T309:T310)&gt;=10,5,"")),"")</f>
        <v/>
      </c>
      <c r="U313" s="208" t="str">
        <f>IFERROR(IF(INDEX(Attendance!$T:$T,MATCH($B308&amp;U$7,Attendance!$N:$N,0))=TRUE,"L",IF(SUM(U309:U310)&gt;=10,5,"")),"")</f>
        <v/>
      </c>
      <c r="V313" s="208" t="str">
        <f>IFERROR(IF(INDEX(Attendance!$T:$T,MATCH($B308&amp;V$7,Attendance!$N:$N,0))=TRUE,"L",IF(SUM(V309:V310)&gt;=10,5,"")),"")</f>
        <v/>
      </c>
      <c r="W313" s="208" t="str">
        <f>IFERROR(IF(INDEX(Attendance!$T:$T,MATCH($B308&amp;W$7,Attendance!$N:$N,0))=TRUE,"L",IF(SUM(W309:W310)&gt;=10,5,"")),"")</f>
        <v/>
      </c>
      <c r="X313" s="208" t="str">
        <f>IFERROR(IF(INDEX(Attendance!$T:$T,MATCH($B308&amp;X$7,Attendance!$N:$N,0))=TRUE,"L",IF(SUM(X309:X310)&gt;=10,5,"")),"")</f>
        <v/>
      </c>
      <c r="Y313" s="208" t="str">
        <f>IFERROR(IF(INDEX(Attendance!$T:$T,MATCH($B308&amp;Y$7,Attendance!$N:$N,0))=TRUE,"L",IF(SUM(Y309:Y310)&gt;=10,5,"")),"")</f>
        <v/>
      </c>
      <c r="Z313" s="208" t="str">
        <f>IFERROR(IF(INDEX(Attendance!$T:$T,MATCH($B308&amp;Z$7,Attendance!$N:$N,0))=TRUE,"L",IF(SUM(Z309:Z310)&gt;=10,5,"")),"")</f>
        <v/>
      </c>
      <c r="AA313" s="208" t="str">
        <f>IFERROR(IF(INDEX(Attendance!$T:$T,MATCH($B308&amp;AA$7,Attendance!$N:$N,0))=TRUE,"L",IF(SUM(AA309:AA310)&gt;=10,5,"")),"")</f>
        <v/>
      </c>
      <c r="AB313" s="208" t="str">
        <f>IFERROR(IF(INDEX(Attendance!$T:$T,MATCH($B308&amp;AB$7,Attendance!$N:$N,0))=TRUE,"L",IF(SUM(AB309:AB310)&gt;=10,5,"")),"")</f>
        <v/>
      </c>
      <c r="AC313" s="208" t="str">
        <f>IFERROR(IF(INDEX(Attendance!$T:$T,MATCH($B308&amp;AC$7,Attendance!$N:$N,0))=TRUE,"L",IF(SUM(AC309:AC310)&gt;=10,5,"")),"")</f>
        <v/>
      </c>
      <c r="AD313" s="208" t="str">
        <f>IFERROR(IF(INDEX(Attendance!$T:$T,MATCH($B308&amp;AD$7,Attendance!$N:$N,0))=TRUE,"L",IF(SUM(AD309:AD310)&gt;=10,5,"")),"")</f>
        <v/>
      </c>
      <c r="AE313" s="208" t="str">
        <f>IFERROR(IF(INDEX(Attendance!$T:$T,MATCH($B308&amp;AE$7,Attendance!$N:$N,0))=TRUE,"L",IF(SUM(AE309:AE310)&gt;=10,5,"")),"")</f>
        <v/>
      </c>
      <c r="AF313" s="208" t="str">
        <f>IFERROR(IF(INDEX(Attendance!$T:$T,MATCH($B308&amp;AF$7,Attendance!$N:$N,0))=TRUE,"L",IF(SUM(AF309:AF310)&gt;=10,5,"")),"")</f>
        <v/>
      </c>
      <c r="AG313" s="208" t="str">
        <f>IFERROR(IF(INDEX(Attendance!$T:$T,MATCH($B308&amp;AG$7,Attendance!$N:$N,0))=TRUE,"L",IF(SUM(AG309:AG310)&gt;=10,5,"")),"")</f>
        <v/>
      </c>
      <c r="AH313" s="208" t="str">
        <f>IFERROR(IF(INDEX(Attendance!$T:$T,MATCH($B308&amp;AH$7,Attendance!$N:$N,0))=TRUE,"L",IF(SUM(AH309:AH310)&gt;=10,5,"")),"")</f>
        <v/>
      </c>
      <c r="AI313" s="208" t="str">
        <f>IFERROR(IF(INDEX(Attendance!$T:$T,MATCH($B308&amp;AI$7,Attendance!$N:$N,0))=TRUE,"L",IF(SUM(AI309:AI310)&gt;=10,5,"")),"")</f>
        <v/>
      </c>
      <c r="AJ313" s="208" t="str">
        <f>IFERROR(IF(INDEX(Attendance!$T:$T,MATCH($B308&amp;AJ$7,Attendance!$N:$N,0))=TRUE,"L",IF(SUM(AJ309:AJ310)&gt;=10,5,"")),"")</f>
        <v/>
      </c>
      <c r="AK313" s="260"/>
      <c r="AL313" s="209">
        <f>ROUND(AL308*AL309,2)</f>
        <v>0</v>
      </c>
      <c r="AM313" s="209">
        <f>ROUND(AM308*AM309,2)</f>
        <v>0</v>
      </c>
      <c r="AN313" s="209">
        <f>ROUND(AN308*AN309,2)</f>
        <v>0</v>
      </c>
      <c r="AO313" s="263"/>
      <c r="AP313" s="266"/>
      <c r="AQ313" s="210">
        <f>AQ308*$AQ$5</f>
        <v>0</v>
      </c>
      <c r="AR313" s="211">
        <f>AR308*ROUND(IF($C313="",1200,MID($C313,FIND("RM",$C313)+3,4))/26,2)</f>
        <v>0</v>
      </c>
      <c r="AS313" s="211">
        <f t="shared" ref="AS313:AT313" si="66">AS308*ROUND(IF($C313="",1200,MID($C313,FIND("RM",$C313)+3,4))/26,2)</f>
        <v>0</v>
      </c>
      <c r="AT313" s="211">
        <f t="shared" si="66"/>
        <v>92.3</v>
      </c>
      <c r="AU313" s="257"/>
    </row>
    <row r="314" spans="1:47" s="213" customFormat="1" ht="33" customHeight="1" x14ac:dyDescent="0.35">
      <c r="A314" s="175">
        <f t="shared" si="50"/>
        <v>52</v>
      </c>
      <c r="B314" s="184" t="str">
        <f>_xlfn.IFNA(INDEX(Attendance!$A:$A,MATCH(A314,Attendance!$M:$M,0)),"")</f>
        <v/>
      </c>
      <c r="C314" s="185" t="str">
        <f>_xlfn.IFNA(INDEX(Masterlist!C:C,MATCH(B314,Masterlist!B:B,0)),"")</f>
        <v/>
      </c>
      <c r="D314" s="87"/>
      <c r="E314" s="186" t="s">
        <v>173</v>
      </c>
      <c r="F314" s="83" t="str" cm="1">
        <f t="array" ref="F314">_xlfn.IFNA(IF(OR(VALUE(F$7&amp;$C$3)=PH),IF(F315="","PH",IF(INDEX(Attendance!$O:$O,MATCH($B314&amp;F$7,Attendance!$N:$N,0))&lt;"1200","PM","PN")),IF(F$6="Sun",IF(F315="","RD",IF(INDEX(Attendance!$O:$O,MATCH($B314&amp;F$7,Attendance!$N:$N,0))&lt;"1200","RM","RN")),IF(F315="",IF(F$7="","",IF(INDEX(Attendance!$I:$I,MATCH($B314&amp;F$7,Attendance!$N:$N,0))="ABS","AB","UL")),IF(INDEX(Attendance!$O:$O,MATCH($B314&amp;F$7,Attendance!$N:$N,0))&lt;"1200","M","N")))),"")</f>
        <v/>
      </c>
      <c r="G314" s="83" t="str" cm="1">
        <f t="array" ref="G314">_xlfn.IFNA(IF(OR(VALUE(G$7&amp;$C$3)=PH),IF(G315="","PH",IF(INDEX(Attendance!$O:$O,MATCH($B314&amp;G$7,Attendance!$N:$N,0))&lt;"1200","PM","PN")),IF(G$6="Sun",IF(G315="","RD",IF(INDEX(Attendance!$O:$O,MATCH($B314&amp;G$7,Attendance!$N:$N,0))&lt;"1200","RM","RN")),IF(G315="",IF(G$7="","",IF(INDEX(Attendance!$I:$I,MATCH($B314&amp;G$7,Attendance!$N:$N,0))="ABS","AB","UL")),IF(INDEX(Attendance!$O:$O,MATCH($B314&amp;G$7,Attendance!$N:$N,0))&lt;"1200","M","N")))),"")</f>
        <v/>
      </c>
      <c r="H314" s="83" t="str" cm="1">
        <f t="array" ref="H314">_xlfn.IFNA(IF(OR(VALUE(H$7&amp;$C$3)=PH),IF(H315="","PH",IF(INDEX(Attendance!$O:$O,MATCH($B314&amp;H$7,Attendance!$N:$N,0))&lt;"1200","PM","PN")),IF(H$6="Sun",IF(H315="","RD",IF(INDEX(Attendance!$O:$O,MATCH($B314&amp;H$7,Attendance!$N:$N,0))&lt;"1200","RM","RN")),IF(H315="",IF(H$7="","",IF(INDEX(Attendance!$I:$I,MATCH($B314&amp;H$7,Attendance!$N:$N,0))="ABS","AB","UL")),IF(INDEX(Attendance!$O:$O,MATCH($B314&amp;H$7,Attendance!$N:$N,0))&lt;"1200","M","N")))),"")</f>
        <v/>
      </c>
      <c r="I314" s="83" t="str" cm="1">
        <f t="array" ref="I314">_xlfn.IFNA(IF(OR(VALUE(I$7&amp;$C$3)=PH),IF(I315="","PH",IF(INDEX(Attendance!$O:$O,MATCH($B314&amp;I$7,Attendance!$N:$N,0))&lt;"1200","PM","PN")),IF(I$6="Sun",IF(I315="","RD",IF(INDEX(Attendance!$O:$O,MATCH($B314&amp;I$7,Attendance!$N:$N,0))&lt;"1200","RM","RN")),IF(I315="",IF(I$7="","",IF(INDEX(Attendance!$I:$I,MATCH($B314&amp;I$7,Attendance!$N:$N,0))="ABS","AB","UL")),IF(INDEX(Attendance!$O:$O,MATCH($B314&amp;I$7,Attendance!$N:$N,0))&lt;"1200","M","N")))),"")</f>
        <v/>
      </c>
      <c r="J314" s="83" t="str" cm="1">
        <f t="array" ref="J314">_xlfn.IFNA(IF(OR(VALUE(J$7&amp;$C$3)=PH),IF(J315="","PH",IF(INDEX(Attendance!$O:$O,MATCH($B314&amp;J$7,Attendance!$N:$N,0))&lt;"1200","PM","PN")),IF(J$6="Sun",IF(J315="","RD",IF(INDEX(Attendance!$O:$O,MATCH($B314&amp;J$7,Attendance!$N:$N,0))&lt;"1200","RM","RN")),IF(J315="",IF(J$7="","",IF(INDEX(Attendance!$I:$I,MATCH($B314&amp;J$7,Attendance!$N:$N,0))="ABS","AB","UL")),IF(INDEX(Attendance!$O:$O,MATCH($B314&amp;J$7,Attendance!$N:$N,0))&lt;"1200","M","N")))),"")</f>
        <v/>
      </c>
      <c r="K314" s="83" t="str" cm="1">
        <f t="array" ref="K314">_xlfn.IFNA(IF(OR(VALUE(K$7&amp;$C$3)=PH),IF(K315="","PH",IF(INDEX(Attendance!$O:$O,MATCH($B314&amp;K$7,Attendance!$N:$N,0))&lt;"1200","PM","PN")),IF(K$6="Sun",IF(K315="","RD",IF(INDEX(Attendance!$O:$O,MATCH($B314&amp;K$7,Attendance!$N:$N,0))&lt;"1200","RM","RN")),IF(K315="",IF(K$7="","",IF(INDEX(Attendance!$I:$I,MATCH($B314&amp;K$7,Attendance!$N:$N,0))="ABS","AB","UL")),IF(INDEX(Attendance!$O:$O,MATCH($B314&amp;K$7,Attendance!$N:$N,0))&lt;"1200","M","N")))),"")</f>
        <v/>
      </c>
      <c r="L314" s="83" t="str" cm="1">
        <f t="array" ref="L314">_xlfn.IFNA(IF(OR(VALUE(L$7&amp;$C$3)=PH),IF(L315="","PH",IF(INDEX(Attendance!$O:$O,MATCH($B314&amp;L$7,Attendance!$N:$N,0))&lt;"1200","PM","PN")),IF(L$6="Sun",IF(L315="","RD",IF(INDEX(Attendance!$O:$O,MATCH($B314&amp;L$7,Attendance!$N:$N,0))&lt;"1200","RM","RN")),IF(L315="",IF(L$7="","",IF(INDEX(Attendance!$I:$I,MATCH($B314&amp;L$7,Attendance!$N:$N,0))="ABS","AB","UL")),IF(INDEX(Attendance!$O:$O,MATCH($B314&amp;L$7,Attendance!$N:$N,0))&lt;"1200","M","N")))),"")</f>
        <v>RD</v>
      </c>
      <c r="M314" s="83" t="str" cm="1">
        <f t="array" ref="M314">_xlfn.IFNA(IF(OR(VALUE(M$7&amp;$C$3)=PH),IF(M315="","PH",IF(INDEX(Attendance!$O:$O,MATCH($B314&amp;M$7,Attendance!$N:$N,0))&lt;"1200","PM","PN")),IF(M$6="Sun",IF(M315="","RD",IF(INDEX(Attendance!$O:$O,MATCH($B314&amp;M$7,Attendance!$N:$N,0))&lt;"1200","RM","RN")),IF(M315="",IF(M$7="","",IF(INDEX(Attendance!$I:$I,MATCH($B314&amp;M$7,Attendance!$N:$N,0))="ABS","AB","UL")),IF(INDEX(Attendance!$O:$O,MATCH($B314&amp;M$7,Attendance!$N:$N,0))&lt;"1200","M","N")))),"")</f>
        <v/>
      </c>
      <c r="N314" s="83" t="str" cm="1">
        <f t="array" ref="N314">_xlfn.IFNA(IF(OR(VALUE(N$7&amp;$C$3)=PH),IF(N315="","PH",IF(INDEX(Attendance!$O:$O,MATCH($B314&amp;N$7,Attendance!$N:$N,0))&lt;"1200","PM","PN")),IF(N$6="Sun",IF(N315="","RD",IF(INDEX(Attendance!$O:$O,MATCH($B314&amp;N$7,Attendance!$N:$N,0))&lt;"1200","RM","RN")),IF(N315="",IF(N$7="","",IF(INDEX(Attendance!$I:$I,MATCH($B314&amp;N$7,Attendance!$N:$N,0))="ABS","AB","UL")),IF(INDEX(Attendance!$O:$O,MATCH($B314&amp;N$7,Attendance!$N:$N,0))&lt;"1200","M","N")))),"")</f>
        <v/>
      </c>
      <c r="O314" s="83" t="str" cm="1">
        <f t="array" ref="O314">_xlfn.IFNA(IF(OR(VALUE(O$7&amp;$C$3)=PH),IF(O315="","PH",IF(INDEX(Attendance!$O:$O,MATCH($B314&amp;O$7,Attendance!$N:$N,0))&lt;"1200","PM","PN")),IF(O$6="Sun",IF(O315="","RD",IF(INDEX(Attendance!$O:$O,MATCH($B314&amp;O$7,Attendance!$N:$N,0))&lt;"1200","RM","RN")),IF(O315="",IF(O$7="","",IF(INDEX(Attendance!$I:$I,MATCH($B314&amp;O$7,Attendance!$N:$N,0))="ABS","AB","UL")),IF(INDEX(Attendance!$O:$O,MATCH($B314&amp;O$7,Attendance!$N:$N,0))&lt;"1200","M","N")))),"")</f>
        <v/>
      </c>
      <c r="P314" s="83" t="str" cm="1">
        <f t="array" ref="P314">_xlfn.IFNA(IF(OR(VALUE(P$7&amp;$C$3)=PH),IF(P315="","PH",IF(INDEX(Attendance!$O:$O,MATCH($B314&amp;P$7,Attendance!$N:$N,0))&lt;"1200","PM","PN")),IF(P$6="Sun",IF(P315="","RD",IF(INDEX(Attendance!$O:$O,MATCH($B314&amp;P$7,Attendance!$N:$N,0))&lt;"1200","RM","RN")),IF(P315="",IF(P$7="","",IF(INDEX(Attendance!$I:$I,MATCH($B314&amp;P$7,Attendance!$N:$N,0))="ABS","AB","UL")),IF(INDEX(Attendance!$O:$O,MATCH($B314&amp;P$7,Attendance!$N:$N,0))&lt;"1200","M","N")))),"")</f>
        <v/>
      </c>
      <c r="Q314" s="83" t="str" cm="1">
        <f t="array" ref="Q314">_xlfn.IFNA(IF(OR(VALUE(Q$7&amp;$C$3)=PH),IF(Q315="","PH",IF(INDEX(Attendance!$O:$O,MATCH($B314&amp;Q$7,Attendance!$N:$N,0))&lt;"1200","PM","PN")),IF(Q$6="Sun",IF(Q315="","RD",IF(INDEX(Attendance!$O:$O,MATCH($B314&amp;Q$7,Attendance!$N:$N,0))&lt;"1200","RM","RN")),IF(Q315="",IF(Q$7="","",IF(INDEX(Attendance!$I:$I,MATCH($B314&amp;Q$7,Attendance!$N:$N,0))="ABS","AB","UL")),IF(INDEX(Attendance!$O:$O,MATCH($B314&amp;Q$7,Attendance!$N:$N,0))&lt;"1200","M","N")))),"")</f>
        <v>PH</v>
      </c>
      <c r="R314" s="83" t="str" cm="1">
        <f t="array" ref="R314">_xlfn.IFNA(IF(OR(VALUE(R$7&amp;$C$3)=PH),IF(R315="","PH",IF(INDEX(Attendance!$O:$O,MATCH($B314&amp;R$7,Attendance!$N:$N,0))&lt;"1200","PM","PN")),IF(R$6="Sun",IF(R315="","RD",IF(INDEX(Attendance!$O:$O,MATCH($B314&amp;R$7,Attendance!$N:$N,0))&lt;"1200","RM","RN")),IF(R315="",IF(R$7="","",IF(INDEX(Attendance!$I:$I,MATCH($B314&amp;R$7,Attendance!$N:$N,0))="ABS","AB","UL")),IF(INDEX(Attendance!$O:$O,MATCH($B314&amp;R$7,Attendance!$N:$N,0))&lt;"1200","M","N")))),"")</f>
        <v>PH</v>
      </c>
      <c r="S314" s="83" t="str" cm="1">
        <f t="array" ref="S314">_xlfn.IFNA(IF(OR(VALUE(S$7&amp;$C$3)=PH),IF(S315="","PH",IF(INDEX(Attendance!$O:$O,MATCH($B314&amp;S$7,Attendance!$N:$N,0))&lt;"1200","PM","PN")),IF(S$6="Sun",IF(S315="","RD",IF(INDEX(Attendance!$O:$O,MATCH($B314&amp;S$7,Attendance!$N:$N,0))&lt;"1200","RM","RN")),IF(S315="",IF(S$7="","",IF(INDEX(Attendance!$I:$I,MATCH($B314&amp;S$7,Attendance!$N:$N,0))="ABS","AB","UL")),IF(INDEX(Attendance!$O:$O,MATCH($B314&amp;S$7,Attendance!$N:$N,0))&lt;"1200","M","N")))),"")</f>
        <v>RD</v>
      </c>
      <c r="T314" s="83" t="str" cm="1">
        <f t="array" ref="T314">_xlfn.IFNA(IF(OR(VALUE(T$7&amp;$C$3)=PH),IF(T315="","PH",IF(INDEX(Attendance!$O:$O,MATCH($B314&amp;T$7,Attendance!$N:$N,0))&lt;"1200","PM","PN")),IF(T$6="Sun",IF(T315="","RD",IF(INDEX(Attendance!$O:$O,MATCH($B314&amp;T$7,Attendance!$N:$N,0))&lt;"1200","RM","RN")),IF(T315="",IF(T$7="","",IF(INDEX(Attendance!$I:$I,MATCH($B314&amp;T$7,Attendance!$N:$N,0))="ABS","AB","UL")),IF(INDEX(Attendance!$O:$O,MATCH($B314&amp;T$7,Attendance!$N:$N,0))&lt;"1200","M","N")))),"")</f>
        <v/>
      </c>
      <c r="U314" s="83" t="str" cm="1">
        <f t="array" ref="U314">_xlfn.IFNA(IF(OR(VALUE(U$7&amp;$C$3)=PH),IF(U315="","PH",IF(INDEX(Attendance!$O:$O,MATCH($B314&amp;U$7,Attendance!$N:$N,0))&lt;"1200","PM","PN")),IF(U$6="Sun",IF(U315="","RD",IF(INDEX(Attendance!$O:$O,MATCH($B314&amp;U$7,Attendance!$N:$N,0))&lt;"1200","RM","RN")),IF(U315="",IF(U$7="","",IF(INDEX(Attendance!$I:$I,MATCH($B314&amp;U$7,Attendance!$N:$N,0))="ABS","AB","UL")),IF(INDEX(Attendance!$O:$O,MATCH($B314&amp;U$7,Attendance!$N:$N,0))&lt;"1200","M","N")))),"")</f>
        <v/>
      </c>
      <c r="V314" s="83" t="str" cm="1">
        <f t="array" ref="V314">_xlfn.IFNA(IF(OR(VALUE(V$7&amp;$C$3)=PH),IF(V315="","PH",IF(INDEX(Attendance!$O:$O,MATCH($B314&amp;V$7,Attendance!$N:$N,0))&lt;"1200","PM","PN")),IF(V$6="Sun",IF(V315="","RD",IF(INDEX(Attendance!$O:$O,MATCH($B314&amp;V$7,Attendance!$N:$N,0))&lt;"1200","RM","RN")),IF(V315="",IF(V$7="","",IF(INDEX(Attendance!$I:$I,MATCH($B314&amp;V$7,Attendance!$N:$N,0))="ABS","AB","UL")),IF(INDEX(Attendance!$O:$O,MATCH($B314&amp;V$7,Attendance!$N:$N,0))&lt;"1200","M","N")))),"")</f>
        <v/>
      </c>
      <c r="W314" s="83" t="str" cm="1">
        <f t="array" ref="W314">_xlfn.IFNA(IF(OR(VALUE(W$7&amp;$C$3)=PH),IF(W315="","PH",IF(INDEX(Attendance!$O:$O,MATCH($B314&amp;W$7,Attendance!$N:$N,0))&lt;"1200","PM","PN")),IF(W$6="Sun",IF(W315="","RD",IF(INDEX(Attendance!$O:$O,MATCH($B314&amp;W$7,Attendance!$N:$N,0))&lt;"1200","RM","RN")),IF(W315="",IF(W$7="","",IF(INDEX(Attendance!$I:$I,MATCH($B314&amp;W$7,Attendance!$N:$N,0))="ABS","AB","UL")),IF(INDEX(Attendance!$O:$O,MATCH($B314&amp;W$7,Attendance!$N:$N,0))&lt;"1200","M","N")))),"")</f>
        <v/>
      </c>
      <c r="X314" s="83" t="str" cm="1">
        <f t="array" ref="X314">_xlfn.IFNA(IF(OR(VALUE(X$7&amp;$C$3)=PH),IF(X315="","PH",IF(INDEX(Attendance!$O:$O,MATCH($B314&amp;X$7,Attendance!$N:$N,0))&lt;"1200","PM","PN")),IF(X$6="Sun",IF(X315="","RD",IF(INDEX(Attendance!$O:$O,MATCH($B314&amp;X$7,Attendance!$N:$N,0))&lt;"1200","RM","RN")),IF(X315="",IF(X$7="","",IF(INDEX(Attendance!$I:$I,MATCH($B314&amp;X$7,Attendance!$N:$N,0))="ABS","AB","UL")),IF(INDEX(Attendance!$O:$O,MATCH($B314&amp;X$7,Attendance!$N:$N,0))&lt;"1200","M","N")))),"")</f>
        <v/>
      </c>
      <c r="Y314" s="83" t="str" cm="1">
        <f t="array" ref="Y314">_xlfn.IFNA(IF(OR(VALUE(Y$7&amp;$C$3)=PH),IF(Y315="","PH",IF(INDEX(Attendance!$O:$O,MATCH($B314&amp;Y$7,Attendance!$N:$N,0))&lt;"1200","PM","PN")),IF(Y$6="Sun",IF(Y315="","RD",IF(INDEX(Attendance!$O:$O,MATCH($B314&amp;Y$7,Attendance!$N:$N,0))&lt;"1200","RM","RN")),IF(Y315="",IF(Y$7="","",IF(INDEX(Attendance!$I:$I,MATCH($B314&amp;Y$7,Attendance!$N:$N,0))="ABS","AB","UL")),IF(INDEX(Attendance!$O:$O,MATCH($B314&amp;Y$7,Attendance!$N:$N,0))&lt;"1200","M","N")))),"")</f>
        <v/>
      </c>
      <c r="Z314" s="83" t="str" cm="1">
        <f t="array" ref="Z314">_xlfn.IFNA(IF(OR(VALUE(Z$7&amp;$C$3)=PH),IF(Z315="","PH",IF(INDEX(Attendance!$O:$O,MATCH($B314&amp;Z$7,Attendance!$N:$N,0))&lt;"1200","PM","PN")),IF(Z$6="Sun",IF(Z315="","RD",IF(INDEX(Attendance!$O:$O,MATCH($B314&amp;Z$7,Attendance!$N:$N,0))&lt;"1200","RM","RN")),IF(Z315="",IF(Z$7="","",IF(INDEX(Attendance!$I:$I,MATCH($B314&amp;Z$7,Attendance!$N:$N,0))="ABS","AB","UL")),IF(INDEX(Attendance!$O:$O,MATCH($B314&amp;Z$7,Attendance!$N:$N,0))&lt;"1200","M","N")))),"")</f>
        <v>RD</v>
      </c>
      <c r="AA314" s="83" t="str" cm="1">
        <f t="array" ref="AA314">_xlfn.IFNA(IF(OR(VALUE(AA$7&amp;$C$3)=PH),IF(AA315="","PH",IF(INDEX(Attendance!$O:$O,MATCH($B314&amp;AA$7,Attendance!$N:$N,0))&lt;"1200","PM","PN")),IF(AA$6="Sun",IF(AA315="","RD",IF(INDEX(Attendance!$O:$O,MATCH($B314&amp;AA$7,Attendance!$N:$N,0))&lt;"1200","RM","RN")),IF(AA315="",IF(AA$7="","",IF(INDEX(Attendance!$I:$I,MATCH($B314&amp;AA$7,Attendance!$N:$N,0))="ABS","AB","UL")),IF(INDEX(Attendance!$O:$O,MATCH($B314&amp;AA$7,Attendance!$N:$N,0))&lt;"1200","M","N")))),"")</f>
        <v/>
      </c>
      <c r="AB314" s="83" t="str" cm="1">
        <f t="array" ref="AB314">_xlfn.IFNA(IF(OR(VALUE(AB$7&amp;$C$3)=PH),IF(AB315="","PH",IF(INDEX(Attendance!$O:$O,MATCH($B314&amp;AB$7,Attendance!$N:$N,0))&lt;"1200","PM","PN")),IF(AB$6="Sun",IF(AB315="","RD",IF(INDEX(Attendance!$O:$O,MATCH($B314&amp;AB$7,Attendance!$N:$N,0))&lt;"1200","RM","RN")),IF(AB315="",IF(AB$7="","",IF(INDEX(Attendance!$I:$I,MATCH($B314&amp;AB$7,Attendance!$N:$N,0))="ABS","AB","UL")),IF(INDEX(Attendance!$O:$O,MATCH($B314&amp;AB$7,Attendance!$N:$N,0))&lt;"1200","M","N")))),"")</f>
        <v/>
      </c>
      <c r="AC314" s="83" t="str" cm="1">
        <f t="array" ref="AC314">_xlfn.IFNA(IF(OR(VALUE(AC$7&amp;$C$3)=PH),IF(AC315="","PH",IF(INDEX(Attendance!$O:$O,MATCH($B314&amp;AC$7,Attendance!$N:$N,0))&lt;"1200","PM","PN")),IF(AC$6="Sun",IF(AC315="","RD",IF(INDEX(Attendance!$O:$O,MATCH($B314&amp;AC$7,Attendance!$N:$N,0))&lt;"1200","RM","RN")),IF(AC315="",IF(AC$7="","",IF(INDEX(Attendance!$I:$I,MATCH($B314&amp;AC$7,Attendance!$N:$N,0))="ABS","AB","UL")),IF(INDEX(Attendance!$O:$O,MATCH($B314&amp;AC$7,Attendance!$N:$N,0))&lt;"1200","M","N")))),"")</f>
        <v/>
      </c>
      <c r="AD314" s="83" t="str" cm="1">
        <f t="array" ref="AD314">_xlfn.IFNA(IF(OR(VALUE(AD$7&amp;$C$3)=PH),IF(AD315="","PH",IF(INDEX(Attendance!$O:$O,MATCH($B314&amp;AD$7,Attendance!$N:$N,0))&lt;"1200","PM","PN")),IF(AD$6="Sun",IF(AD315="","RD",IF(INDEX(Attendance!$O:$O,MATCH($B314&amp;AD$7,Attendance!$N:$N,0))&lt;"1200","RM","RN")),IF(AD315="",IF(AD$7="","",IF(INDEX(Attendance!$I:$I,MATCH($B314&amp;AD$7,Attendance!$N:$N,0))="ABS","AB","UL")),IF(INDEX(Attendance!$O:$O,MATCH($B314&amp;AD$7,Attendance!$N:$N,0))&lt;"1200","M","N")))),"")</f>
        <v/>
      </c>
      <c r="AE314" s="83" t="str" cm="1">
        <f t="array" ref="AE314">_xlfn.IFNA(IF(OR(VALUE(AE$7&amp;$C$3)=PH),IF(AE315="","PH",IF(INDEX(Attendance!$O:$O,MATCH($B314&amp;AE$7,Attendance!$N:$N,0))&lt;"1200","PM","PN")),IF(AE$6="Sun",IF(AE315="","RD",IF(INDEX(Attendance!$O:$O,MATCH($B314&amp;AE$7,Attendance!$N:$N,0))&lt;"1200","RM","RN")),IF(AE315="",IF(AE$7="","",IF(INDEX(Attendance!$I:$I,MATCH($B314&amp;AE$7,Attendance!$N:$N,0))="ABS","AB","UL")),IF(INDEX(Attendance!$O:$O,MATCH($B314&amp;AE$7,Attendance!$N:$N,0))&lt;"1200","M","N")))),"")</f>
        <v/>
      </c>
      <c r="AF314" s="83" t="str" cm="1">
        <f t="array" ref="AF314">_xlfn.IFNA(IF(OR(VALUE(AF$7&amp;$C$3)=PH),IF(AF315="","PH",IF(INDEX(Attendance!$O:$O,MATCH($B314&amp;AF$7,Attendance!$N:$N,0))&lt;"1200","PM","PN")),IF(AF$6="Sun",IF(AF315="","RD",IF(INDEX(Attendance!$O:$O,MATCH($B314&amp;AF$7,Attendance!$N:$N,0))&lt;"1200","RM","RN")),IF(AF315="",IF(AF$7="","",IF(INDEX(Attendance!$I:$I,MATCH($B314&amp;AF$7,Attendance!$N:$N,0))="ABS","AB","UL")),IF(INDEX(Attendance!$O:$O,MATCH($B314&amp;AF$7,Attendance!$N:$N,0))&lt;"1200","M","N")))),"")</f>
        <v/>
      </c>
      <c r="AG314" s="83" t="str" cm="1">
        <f t="array" ref="AG314">_xlfn.IFNA(IF(OR(VALUE(AG$7&amp;$C$3)=PH),IF(AG315="","PH",IF(INDEX(Attendance!$O:$O,MATCH($B314&amp;AG$7,Attendance!$N:$N,0))&lt;"1200","PM","PN")),IF(AG$6="Sun",IF(AG315="","RD",IF(INDEX(Attendance!$O:$O,MATCH($B314&amp;AG$7,Attendance!$N:$N,0))&lt;"1200","RM","RN")),IF(AG315="",IF(AG$7="","",IF(INDEX(Attendance!$I:$I,MATCH($B314&amp;AG$7,Attendance!$N:$N,0))="ABS","AB","UL")),IF(INDEX(Attendance!$O:$O,MATCH($B314&amp;AG$7,Attendance!$N:$N,0))&lt;"1200","M","N")))),"")</f>
        <v>RD</v>
      </c>
      <c r="AH314" s="83" t="str" cm="1">
        <f t="array" ref="AH314">_xlfn.IFNA(IF(OR(VALUE(AH$7&amp;$C$3)=PH),IF(AH315="","PH",IF(INDEX(Attendance!$O:$O,MATCH($B314&amp;AH$7,Attendance!$N:$N,0))&lt;"1200","PM","PN")),IF(AH$6="Sun",IF(AH315="","RD",IF(INDEX(Attendance!$O:$O,MATCH($B314&amp;AH$7,Attendance!$N:$N,0))&lt;"1200","RM","RN")),IF(AH315="",IF(AH$7="","",IF(INDEX(Attendance!$I:$I,MATCH($B314&amp;AH$7,Attendance!$N:$N,0))="ABS","AB","UL")),IF(INDEX(Attendance!$O:$O,MATCH($B314&amp;AH$7,Attendance!$N:$N,0))&lt;"1200","M","N")))),"")</f>
        <v/>
      </c>
      <c r="AI314" s="83" t="str" cm="1">
        <f t="array" ref="AI314">_xlfn.IFNA(IF(OR(VALUE(AI$7&amp;$C$3)=PH),IF(AI315="","PH",IF(INDEX(Attendance!$O:$O,MATCH($B314&amp;AI$7,Attendance!$N:$N,0))&lt;"1200","PM","PN")),IF(AI$6="Sun",IF(AI315="","RD",IF(INDEX(Attendance!$O:$O,MATCH($B314&amp;AI$7,Attendance!$N:$N,0))&lt;"1200","RM","RN")),IF(AI315="",IF(AI$7="","",IF(INDEX(Attendance!$I:$I,MATCH($B314&amp;AI$7,Attendance!$N:$N,0))="ABS","AB","UL")),IF(INDEX(Attendance!$O:$O,MATCH($B314&amp;AI$7,Attendance!$N:$N,0))&lt;"1200","M","N")))),"")</f>
        <v/>
      </c>
      <c r="AJ314" s="83" t="str" cm="1">
        <f t="array" ref="AJ314">_xlfn.IFNA(IF(OR(VALUE(AJ$7&amp;$C$3)=PH),IF(AJ315="","PH",IF(INDEX(Attendance!$O:$O,MATCH($B314&amp;AJ$7,Attendance!$N:$N,0))&lt;"1200","PM","PN")),IF(AJ$6="Sun",IF(AJ315="","RD",IF(INDEX(Attendance!$O:$O,MATCH($B314&amp;AJ$7,Attendance!$N:$N,0))&lt;"1200","RM","RN")),IF(AJ315="",IF(AJ$7="","",IF(INDEX(Attendance!$I:$I,MATCH($B314&amp;AJ$7,Attendance!$N:$N,0))="ABS","AB","UL")),IF(INDEX(Attendance!$O:$O,MATCH($B314&amp;AJ$7,Attendance!$N:$N,0))&lt;"1200","M","N")))),"")</f>
        <v/>
      </c>
      <c r="AK314" s="258">
        <f>SUM(SUMIF(F314:AJ314,{"M","N","A"},F315:AJ315))</f>
        <v>0</v>
      </c>
      <c r="AL314" s="187">
        <f>SUM(SUMIF(F314:AJ314,{"M","N"},F316:AJ316),SUMIF(F314:AJ314,{"OM","ON"},F315:AJ315))</f>
        <v>0</v>
      </c>
      <c r="AM314" s="187">
        <f>SUM(SUMIF(F314:AJ314,{"PM","PN","RM","RN"},F315:AJ315))</f>
        <v>0</v>
      </c>
      <c r="AN314" s="187">
        <f>SUM(SUMIF(F314:AJ314,{"PM","PN"},F316:AJ316))</f>
        <v>0</v>
      </c>
      <c r="AO314" s="261">
        <f>SUM(F319:AJ319)</f>
        <v>0</v>
      </c>
      <c r="AP314" s="264">
        <f>SUM(F318:AJ318)</f>
        <v>0</v>
      </c>
      <c r="AQ314" s="188">
        <f>IF(D318="",0,SUM(COUNTIFS(F314:AJ314,{"M","N","A","OM","ON","OA","PM","PN","PA","RM","RN","RA"})))</f>
        <v>0</v>
      </c>
      <c r="AR314" s="74">
        <f>COUNTIF(F314:AJ314,"AL")</f>
        <v>0</v>
      </c>
      <c r="AS314" s="74">
        <f>COUNTIF(F314:AJ314,"MC")</f>
        <v>0</v>
      </c>
      <c r="AT314" s="74">
        <f>COUNTIF(F314:AJ314,"PH")+COUNTIF(F314:AJ314,"RPH")</f>
        <v>2</v>
      </c>
      <c r="AU314" s="255">
        <f t="shared" ref="AU314" si="67">_xlfn.IFNA(IF($B314="",0,AK314*$AK$5+SUM(AL319:AN319)+SUM(AO314:AP319)+SUM(AQ319:AT319)),"")</f>
        <v>0</v>
      </c>
    </row>
    <row r="315" spans="1:47" s="213" customFormat="1" ht="33" customHeight="1" x14ac:dyDescent="0.35">
      <c r="A315" s="189"/>
      <c r="B315" s="184"/>
      <c r="C315" s="190" t="str">
        <f>_xlfn.IFNA(INDEX(Masterlist!D:D,MATCH(B314,Masterlist!B:B,0)),"")</f>
        <v/>
      </c>
      <c r="D315" s="88"/>
      <c r="E315" s="191" t="s">
        <v>174</v>
      </c>
      <c r="F315" s="192" t="str">
        <f>IFERROR(IF(F$6="Sun",INDEX(Attendance!$R:$R,MATCH($B314&amp;F$7,Attendance!$N:$N,0)),IF(INDEX(Attendance!$R:$R,MATCH($B314&amp;F$7,Attendance!$N:$N,0))="","",IF(INDEX(Attendance!$R:$R,MATCH($B314&amp;F$7,Attendance!$N:$N,0))&gt;8,8,INDEX(Attendance!$R:$R,MATCH($B314&amp;F$7,Attendance!$N:$N,0))))),"")</f>
        <v/>
      </c>
      <c r="G315" s="192" t="str">
        <f>IFERROR(IF(G$6="Sun",INDEX(Attendance!$R:$R,MATCH($B314&amp;G$7,Attendance!$N:$N,0)),IF(INDEX(Attendance!$R:$R,MATCH($B314&amp;G$7,Attendance!$N:$N,0))="","",IF(INDEX(Attendance!$R:$R,MATCH($B314&amp;G$7,Attendance!$N:$N,0))&gt;8,8,INDEX(Attendance!$R:$R,MATCH($B314&amp;G$7,Attendance!$N:$N,0))))),"")</f>
        <v/>
      </c>
      <c r="H315" s="192" t="str">
        <f>IFERROR(IF(H$6="Sun",INDEX(Attendance!$R:$R,MATCH($B314&amp;H$7,Attendance!$N:$N,0)),IF(INDEX(Attendance!$R:$R,MATCH($B314&amp;H$7,Attendance!$N:$N,0))="","",IF(INDEX(Attendance!$R:$R,MATCH($B314&amp;H$7,Attendance!$N:$N,0))&gt;8,8,INDEX(Attendance!$R:$R,MATCH($B314&amp;H$7,Attendance!$N:$N,0))))),"")</f>
        <v/>
      </c>
      <c r="I315" s="192" t="str">
        <f>IFERROR(IF(I$6="Sun",INDEX(Attendance!$R:$R,MATCH($B314&amp;I$7,Attendance!$N:$N,0)),IF(INDEX(Attendance!$R:$R,MATCH($B314&amp;I$7,Attendance!$N:$N,0))="","",IF(INDEX(Attendance!$R:$R,MATCH($B314&amp;I$7,Attendance!$N:$N,0))&gt;8,8,INDEX(Attendance!$R:$R,MATCH($B314&amp;I$7,Attendance!$N:$N,0))))),"")</f>
        <v/>
      </c>
      <c r="J315" s="192" t="str">
        <f>IFERROR(IF(J$6="Sun",INDEX(Attendance!$R:$R,MATCH($B314&amp;J$7,Attendance!$N:$N,0)),IF(INDEX(Attendance!$R:$R,MATCH($B314&amp;J$7,Attendance!$N:$N,0))="","",IF(INDEX(Attendance!$R:$R,MATCH($B314&amp;J$7,Attendance!$N:$N,0))&gt;8,8,INDEX(Attendance!$R:$R,MATCH($B314&amp;J$7,Attendance!$N:$N,0))))),"")</f>
        <v/>
      </c>
      <c r="K315" s="192" t="str">
        <f>IFERROR(IF(K$6="Sun",INDEX(Attendance!$R:$R,MATCH($B314&amp;K$7,Attendance!$N:$N,0)),IF(INDEX(Attendance!$R:$R,MATCH($B314&amp;K$7,Attendance!$N:$N,0))="","",IF(INDEX(Attendance!$R:$R,MATCH($B314&amp;K$7,Attendance!$N:$N,0))&gt;8,8,INDEX(Attendance!$R:$R,MATCH($B314&amp;K$7,Attendance!$N:$N,0))))),"")</f>
        <v/>
      </c>
      <c r="L315" s="192" t="str">
        <f>IFERROR(IF(L$6="Sun",INDEX(Attendance!$R:$R,MATCH($B314&amp;L$7,Attendance!$N:$N,0)),IF(INDEX(Attendance!$R:$R,MATCH($B314&amp;L$7,Attendance!$N:$N,0))="","",IF(INDEX(Attendance!$R:$R,MATCH($B314&amp;L$7,Attendance!$N:$N,0))&gt;8,8,INDEX(Attendance!$R:$R,MATCH($B314&amp;L$7,Attendance!$N:$N,0))))),"")</f>
        <v/>
      </c>
      <c r="M315" s="192" t="str">
        <f>IFERROR(IF(M$6="Sun",INDEX(Attendance!$R:$R,MATCH($B314&amp;M$7,Attendance!$N:$N,0)),IF(INDEX(Attendance!$R:$R,MATCH($B314&amp;M$7,Attendance!$N:$N,0))="","",IF(INDEX(Attendance!$R:$R,MATCH($B314&amp;M$7,Attendance!$N:$N,0))&gt;8,8,INDEX(Attendance!$R:$R,MATCH($B314&amp;M$7,Attendance!$N:$N,0))))),"")</f>
        <v/>
      </c>
      <c r="N315" s="192" t="str">
        <f>IFERROR(IF(N$6="Sun",INDEX(Attendance!$R:$R,MATCH($B314&amp;N$7,Attendance!$N:$N,0)),IF(INDEX(Attendance!$R:$R,MATCH($B314&amp;N$7,Attendance!$N:$N,0))="","",IF(INDEX(Attendance!$R:$R,MATCH($B314&amp;N$7,Attendance!$N:$N,0))&gt;8,8,INDEX(Attendance!$R:$R,MATCH($B314&amp;N$7,Attendance!$N:$N,0))))),"")</f>
        <v/>
      </c>
      <c r="O315" s="192" t="str">
        <f>IFERROR(IF(O$6="Sun",INDEX(Attendance!$R:$R,MATCH($B314&amp;O$7,Attendance!$N:$N,0)),IF(INDEX(Attendance!$R:$R,MATCH($B314&amp;O$7,Attendance!$N:$N,0))="","",IF(INDEX(Attendance!$R:$R,MATCH($B314&amp;O$7,Attendance!$N:$N,0))&gt;8,8,INDEX(Attendance!$R:$R,MATCH($B314&amp;O$7,Attendance!$N:$N,0))))),"")</f>
        <v/>
      </c>
      <c r="P315" s="192" t="str">
        <f>IFERROR(IF(P$6="Sun",INDEX(Attendance!$R:$R,MATCH($B314&amp;P$7,Attendance!$N:$N,0)),IF(INDEX(Attendance!$R:$R,MATCH($B314&amp;P$7,Attendance!$N:$N,0))="","",IF(INDEX(Attendance!$R:$R,MATCH($B314&amp;P$7,Attendance!$N:$N,0))&gt;8,8,INDEX(Attendance!$R:$R,MATCH($B314&amp;P$7,Attendance!$N:$N,0))))),"")</f>
        <v/>
      </c>
      <c r="Q315" s="192" t="str">
        <f>IFERROR(IF(Q$6="Sun",INDEX(Attendance!$R:$R,MATCH($B314&amp;Q$7,Attendance!$N:$N,0)),IF(INDEX(Attendance!$R:$R,MATCH($B314&amp;Q$7,Attendance!$N:$N,0))="","",IF(INDEX(Attendance!$R:$R,MATCH($B314&amp;Q$7,Attendance!$N:$N,0))&gt;8,8,INDEX(Attendance!$R:$R,MATCH($B314&amp;Q$7,Attendance!$N:$N,0))))),"")</f>
        <v/>
      </c>
      <c r="R315" s="192" t="str">
        <f>IFERROR(IF(R$6="Sun",INDEX(Attendance!$R:$R,MATCH($B314&amp;R$7,Attendance!$N:$N,0)),IF(INDEX(Attendance!$R:$R,MATCH($B314&amp;R$7,Attendance!$N:$N,0))="","",IF(INDEX(Attendance!$R:$R,MATCH($B314&amp;R$7,Attendance!$N:$N,0))&gt;8,8,INDEX(Attendance!$R:$R,MATCH($B314&amp;R$7,Attendance!$N:$N,0))))),"")</f>
        <v/>
      </c>
      <c r="S315" s="192" t="str">
        <f>IFERROR(IF(S$6="Sun",INDEX(Attendance!$R:$R,MATCH($B314&amp;S$7,Attendance!$N:$N,0)),IF(INDEX(Attendance!$R:$R,MATCH($B314&amp;S$7,Attendance!$N:$N,0))="","",IF(INDEX(Attendance!$R:$R,MATCH($B314&amp;S$7,Attendance!$N:$N,0))&gt;8,8,INDEX(Attendance!$R:$R,MATCH($B314&amp;S$7,Attendance!$N:$N,0))))),"")</f>
        <v/>
      </c>
      <c r="T315" s="192" t="str">
        <f>IFERROR(IF(T$6="Sun",INDEX(Attendance!$R:$R,MATCH($B314&amp;T$7,Attendance!$N:$N,0)),IF(INDEX(Attendance!$R:$R,MATCH($B314&amp;T$7,Attendance!$N:$N,0))="","",IF(INDEX(Attendance!$R:$R,MATCH($B314&amp;T$7,Attendance!$N:$N,0))&gt;8,8,INDEX(Attendance!$R:$R,MATCH($B314&amp;T$7,Attendance!$N:$N,0))))),"")</f>
        <v/>
      </c>
      <c r="U315" s="192" t="str">
        <f>IFERROR(IF(U$6="Sun",INDEX(Attendance!$R:$R,MATCH($B314&amp;U$7,Attendance!$N:$N,0)),IF(INDEX(Attendance!$R:$R,MATCH($B314&amp;U$7,Attendance!$N:$N,0))="","",IF(INDEX(Attendance!$R:$R,MATCH($B314&amp;U$7,Attendance!$N:$N,0))&gt;8,8,INDEX(Attendance!$R:$R,MATCH($B314&amp;U$7,Attendance!$N:$N,0))))),"")</f>
        <v/>
      </c>
      <c r="V315" s="192" t="str">
        <f>IFERROR(IF(V$6="Sun",INDEX(Attendance!$R:$R,MATCH($B314&amp;V$7,Attendance!$N:$N,0)),IF(INDEX(Attendance!$R:$R,MATCH($B314&amp;V$7,Attendance!$N:$N,0))="","",IF(INDEX(Attendance!$R:$R,MATCH($B314&amp;V$7,Attendance!$N:$N,0))&gt;8,8,INDEX(Attendance!$R:$R,MATCH($B314&amp;V$7,Attendance!$N:$N,0))))),"")</f>
        <v/>
      </c>
      <c r="W315" s="192" t="str">
        <f>IFERROR(IF(W$6="Sun",INDEX(Attendance!$R:$R,MATCH($B314&amp;W$7,Attendance!$N:$N,0)),IF(INDEX(Attendance!$R:$R,MATCH($B314&amp;W$7,Attendance!$N:$N,0))="","",IF(INDEX(Attendance!$R:$R,MATCH($B314&amp;W$7,Attendance!$N:$N,0))&gt;8,8,INDEX(Attendance!$R:$R,MATCH($B314&amp;W$7,Attendance!$N:$N,0))))),"")</f>
        <v/>
      </c>
      <c r="X315" s="192" t="str">
        <f>IFERROR(IF(X$6="Sun",INDEX(Attendance!$R:$R,MATCH($B314&amp;X$7,Attendance!$N:$N,0)),IF(INDEX(Attendance!$R:$R,MATCH($B314&amp;X$7,Attendance!$N:$N,0))="","",IF(INDEX(Attendance!$R:$R,MATCH($B314&amp;X$7,Attendance!$N:$N,0))&gt;8,8,INDEX(Attendance!$R:$R,MATCH($B314&amp;X$7,Attendance!$N:$N,0))))),"")</f>
        <v/>
      </c>
      <c r="Y315" s="192" t="str">
        <f>IFERROR(IF(Y$6="Sun",INDEX(Attendance!$R:$R,MATCH($B314&amp;Y$7,Attendance!$N:$N,0)),IF(INDEX(Attendance!$R:$R,MATCH($B314&amp;Y$7,Attendance!$N:$N,0))="","",IF(INDEX(Attendance!$R:$R,MATCH($B314&amp;Y$7,Attendance!$N:$N,0))&gt;8,8,INDEX(Attendance!$R:$R,MATCH($B314&amp;Y$7,Attendance!$N:$N,0))))),"")</f>
        <v/>
      </c>
      <c r="Z315" s="192" t="str">
        <f>IFERROR(IF(Z$6="Sun",INDEX(Attendance!$R:$R,MATCH($B314&amp;Z$7,Attendance!$N:$N,0)),IF(INDEX(Attendance!$R:$R,MATCH($B314&amp;Z$7,Attendance!$N:$N,0))="","",IF(INDEX(Attendance!$R:$R,MATCH($B314&amp;Z$7,Attendance!$N:$N,0))&gt;8,8,INDEX(Attendance!$R:$R,MATCH($B314&amp;Z$7,Attendance!$N:$N,0))))),"")</f>
        <v/>
      </c>
      <c r="AA315" s="192" t="str">
        <f>IFERROR(IF(AA$6="Sun",INDEX(Attendance!$R:$R,MATCH($B314&amp;AA$7,Attendance!$N:$N,0)),IF(INDEX(Attendance!$R:$R,MATCH($B314&amp;AA$7,Attendance!$N:$N,0))="","",IF(INDEX(Attendance!$R:$R,MATCH($B314&amp;AA$7,Attendance!$N:$N,0))&gt;8,8,INDEX(Attendance!$R:$R,MATCH($B314&amp;AA$7,Attendance!$N:$N,0))))),"")</f>
        <v/>
      </c>
      <c r="AB315" s="192" t="str">
        <f>IFERROR(IF(AB$6="Sun",INDEX(Attendance!$R:$R,MATCH($B314&amp;AB$7,Attendance!$N:$N,0)),IF(INDEX(Attendance!$R:$R,MATCH($B314&amp;AB$7,Attendance!$N:$N,0))="","",IF(INDEX(Attendance!$R:$R,MATCH($B314&amp;AB$7,Attendance!$N:$N,0))&gt;8,8,INDEX(Attendance!$R:$R,MATCH($B314&amp;AB$7,Attendance!$N:$N,0))))),"")</f>
        <v/>
      </c>
      <c r="AC315" s="192" t="str">
        <f>IFERROR(IF(AC$6="Sun",INDEX(Attendance!$R:$R,MATCH($B314&amp;AC$7,Attendance!$N:$N,0)),IF(INDEX(Attendance!$R:$R,MATCH($B314&amp;AC$7,Attendance!$N:$N,0))="","",IF(INDEX(Attendance!$R:$R,MATCH($B314&amp;AC$7,Attendance!$N:$N,0))&gt;8,8,INDEX(Attendance!$R:$R,MATCH($B314&amp;AC$7,Attendance!$N:$N,0))))),"")</f>
        <v/>
      </c>
      <c r="AD315" s="192" t="str">
        <f>IFERROR(IF(AD$6="Sun",INDEX(Attendance!$R:$R,MATCH($B314&amp;AD$7,Attendance!$N:$N,0)),IF(INDEX(Attendance!$R:$R,MATCH($B314&amp;AD$7,Attendance!$N:$N,0))="","",IF(INDEX(Attendance!$R:$R,MATCH($B314&amp;AD$7,Attendance!$N:$N,0))&gt;8,8,INDEX(Attendance!$R:$R,MATCH($B314&amp;AD$7,Attendance!$N:$N,0))))),"")</f>
        <v/>
      </c>
      <c r="AE315" s="192" t="str">
        <f>IFERROR(IF(AE$6="Sun",INDEX(Attendance!$R:$R,MATCH($B314&amp;AE$7,Attendance!$N:$N,0)),IF(INDEX(Attendance!$R:$R,MATCH($B314&amp;AE$7,Attendance!$N:$N,0))="","",IF(INDEX(Attendance!$R:$R,MATCH($B314&amp;AE$7,Attendance!$N:$N,0))&gt;8,8,INDEX(Attendance!$R:$R,MATCH($B314&amp;AE$7,Attendance!$N:$N,0))))),"")</f>
        <v/>
      </c>
      <c r="AF315" s="192" t="str">
        <f>IFERROR(IF(AF$6="Sun",INDEX(Attendance!$R:$R,MATCH($B314&amp;AF$7,Attendance!$N:$N,0)),IF(INDEX(Attendance!$R:$R,MATCH($B314&amp;AF$7,Attendance!$N:$N,0))="","",IF(INDEX(Attendance!$R:$R,MATCH($B314&amp;AF$7,Attendance!$N:$N,0))&gt;8,8,INDEX(Attendance!$R:$R,MATCH($B314&amp;AF$7,Attendance!$N:$N,0))))),"")</f>
        <v/>
      </c>
      <c r="AG315" s="192" t="str">
        <f>IFERROR(IF(AG$6="Sun",INDEX(Attendance!$R:$R,MATCH($B314&amp;AG$7,Attendance!$N:$N,0)),IF(INDEX(Attendance!$R:$R,MATCH($B314&amp;AG$7,Attendance!$N:$N,0))="","",IF(INDEX(Attendance!$R:$R,MATCH($B314&amp;AG$7,Attendance!$N:$N,0))&gt;8,8,INDEX(Attendance!$R:$R,MATCH($B314&amp;AG$7,Attendance!$N:$N,0))))),"")</f>
        <v/>
      </c>
      <c r="AH315" s="192" t="str">
        <f>IFERROR(IF(AH$6="Sun",INDEX(Attendance!$R:$R,MATCH($B314&amp;AH$7,Attendance!$N:$N,0)),IF(INDEX(Attendance!$R:$R,MATCH($B314&amp;AH$7,Attendance!$N:$N,0))="","",IF(INDEX(Attendance!$R:$R,MATCH($B314&amp;AH$7,Attendance!$N:$N,0))&gt;8,8,INDEX(Attendance!$R:$R,MATCH($B314&amp;AH$7,Attendance!$N:$N,0))))),"")</f>
        <v/>
      </c>
      <c r="AI315" s="192" t="str">
        <f>IFERROR(IF(AI$6="Sun",INDEX(Attendance!$R:$R,MATCH($B314&amp;AI$7,Attendance!$N:$N,0)),IF(INDEX(Attendance!$R:$R,MATCH($B314&amp;AI$7,Attendance!$N:$N,0))="","",IF(INDEX(Attendance!$R:$R,MATCH($B314&amp;AI$7,Attendance!$N:$N,0))&gt;8,8,INDEX(Attendance!$R:$R,MATCH($B314&amp;AI$7,Attendance!$N:$N,0))))),"")</f>
        <v/>
      </c>
      <c r="AJ315" s="192" t="str">
        <f>IFERROR(IF(AJ$6="Sun",INDEX(Attendance!$R:$R,MATCH($B314&amp;AJ$7,Attendance!$N:$N,0)),IF(INDEX(Attendance!$R:$R,MATCH($B314&amp;AJ$7,Attendance!$N:$N,0))="","",IF(INDEX(Attendance!$R:$R,MATCH($B314&amp;AJ$7,Attendance!$N:$N,0))&gt;8,8,INDEX(Attendance!$R:$R,MATCH($B314&amp;AJ$7,Attendance!$N:$N,0))))),"")</f>
        <v/>
      </c>
      <c r="AK315" s="259"/>
      <c r="AL315" s="193">
        <f>ROUND((IF($C319="",Basic,MID($C319,FIND("RM",$C319)+3,4))+$AP314+$AQ319)/WorkDays/WorkHours*AL$6,4)</f>
        <v>8.6538000000000004</v>
      </c>
      <c r="AM315" s="193">
        <f>ROUND((IF($C319="",Basic,MID($C319,FIND("RM",$C319)+3,4))+$AP314+$AQ319)/WorkDays/WorkHours*AM$6,4)</f>
        <v>11.538500000000001</v>
      </c>
      <c r="AN315" s="193">
        <f>ROUND((IF($C319="",Basic,MID($C319,FIND("RM",$C319)+3,4))+$AP314+$AQ319)/WorkDays/WorkHours*AN$6,4)</f>
        <v>17.307700000000001</v>
      </c>
      <c r="AO315" s="262"/>
      <c r="AP315" s="265"/>
      <c r="AQ315" s="86"/>
      <c r="AR315" s="194"/>
      <c r="AS315" s="194"/>
      <c r="AT315" s="194"/>
      <c r="AU315" s="256"/>
    </row>
    <row r="316" spans="1:47" s="213" customFormat="1" ht="33" customHeight="1" x14ac:dyDescent="0.35">
      <c r="A316" s="189"/>
      <c r="B316" s="184"/>
      <c r="C316" s="195" t="str">
        <f>_xlfn.IFNA(INDEX(Masterlist!E:E,MATCH(B314,Masterlist!B:B,0)),"")</f>
        <v/>
      </c>
      <c r="D316" s="1"/>
      <c r="E316" s="196" t="s">
        <v>175</v>
      </c>
      <c r="F316" s="197" t="str">
        <f>IFERROR(IF(F$6="Sun","",IF(INDEX(Attendance!$S:$S,MATCH($B314&amp;F$7,Attendance!$N:$N,0))=TRUE,"",IF(F315&lt;8,"",INDEX(Attendance!$G:$G,MATCH($B314&amp;F$7,Attendance!$N:$N,0))))),"")</f>
        <v/>
      </c>
      <c r="G316" s="197" t="str">
        <f>IFERROR(IF(G$6="Sun","",IF(INDEX(Attendance!$S:$S,MATCH($B314&amp;G$7,Attendance!$N:$N,0))=TRUE,"",IF(G315&lt;8,"",INDEX(Attendance!$G:$G,MATCH($B314&amp;G$7,Attendance!$N:$N,0))))),"")</f>
        <v/>
      </c>
      <c r="H316" s="197" t="str">
        <f>IFERROR(IF(H$6="Sun","",IF(INDEX(Attendance!$S:$S,MATCH($B314&amp;H$7,Attendance!$N:$N,0))=TRUE,"",IF(H315&lt;8,"",INDEX(Attendance!$G:$G,MATCH($B314&amp;H$7,Attendance!$N:$N,0))))),"")</f>
        <v/>
      </c>
      <c r="I316" s="197" t="str">
        <f>IFERROR(IF(I$6="Sun","",IF(INDEX(Attendance!$S:$S,MATCH($B314&amp;I$7,Attendance!$N:$N,0))=TRUE,"",IF(I315&lt;8,"",INDEX(Attendance!$G:$G,MATCH($B314&amp;I$7,Attendance!$N:$N,0))))),"")</f>
        <v/>
      </c>
      <c r="J316" s="197" t="str">
        <f>IFERROR(IF(J$6="Sun","",IF(INDEX(Attendance!$S:$S,MATCH($B314&amp;J$7,Attendance!$N:$N,0))=TRUE,"",IF(J315&lt;8,"",INDEX(Attendance!$G:$G,MATCH($B314&amp;J$7,Attendance!$N:$N,0))))),"")</f>
        <v/>
      </c>
      <c r="K316" s="197" t="str">
        <f>IFERROR(IF(K$6="Sun","",IF(INDEX(Attendance!$S:$S,MATCH($B314&amp;K$7,Attendance!$N:$N,0))=TRUE,"",IF(K315&lt;8,"",INDEX(Attendance!$G:$G,MATCH($B314&amp;K$7,Attendance!$N:$N,0))))),"")</f>
        <v/>
      </c>
      <c r="L316" s="197" t="str">
        <f>IFERROR(IF(L$6="Sun","",IF(INDEX(Attendance!$S:$S,MATCH($B314&amp;L$7,Attendance!$N:$N,0))=TRUE,"",IF(L315&lt;8,"",INDEX(Attendance!$G:$G,MATCH($B314&amp;L$7,Attendance!$N:$N,0))))),"")</f>
        <v/>
      </c>
      <c r="M316" s="197" t="str">
        <f>IFERROR(IF(M$6="Sun","",IF(INDEX(Attendance!$S:$S,MATCH($B314&amp;M$7,Attendance!$N:$N,0))=TRUE,"",IF(M315&lt;8,"",INDEX(Attendance!$G:$G,MATCH($B314&amp;M$7,Attendance!$N:$N,0))))),"")</f>
        <v/>
      </c>
      <c r="N316" s="197" t="str">
        <f>IFERROR(IF(N$6="Sun","",IF(INDEX(Attendance!$S:$S,MATCH($B314&amp;N$7,Attendance!$N:$N,0))=TRUE,"",IF(N315&lt;8,"",INDEX(Attendance!$G:$G,MATCH($B314&amp;N$7,Attendance!$N:$N,0))))),"")</f>
        <v/>
      </c>
      <c r="O316" s="197" t="str">
        <f>IFERROR(IF(O$6="Sun","",IF(INDEX(Attendance!$S:$S,MATCH($B314&amp;O$7,Attendance!$N:$N,0))=TRUE,"",IF(O315&lt;8,"",INDEX(Attendance!$G:$G,MATCH($B314&amp;O$7,Attendance!$N:$N,0))))),"")</f>
        <v/>
      </c>
      <c r="P316" s="197" t="str">
        <f>IFERROR(IF(P$6="Sun","",IF(INDEX(Attendance!$S:$S,MATCH($B314&amp;P$7,Attendance!$N:$N,0))=TRUE,"",IF(P315&lt;8,"",INDEX(Attendance!$G:$G,MATCH($B314&amp;P$7,Attendance!$N:$N,0))))),"")</f>
        <v/>
      </c>
      <c r="Q316" s="197" t="str">
        <f>IFERROR(IF(Q$6="Sun","",IF(INDEX(Attendance!$S:$S,MATCH($B314&amp;Q$7,Attendance!$N:$N,0))=TRUE,"",IF(Q315&lt;8,"",INDEX(Attendance!$G:$G,MATCH($B314&amp;Q$7,Attendance!$N:$N,0))))),"")</f>
        <v/>
      </c>
      <c r="R316" s="197" t="str">
        <f>IFERROR(IF(R$6="Sun","",IF(INDEX(Attendance!$S:$S,MATCH($B314&amp;R$7,Attendance!$N:$N,0))=TRUE,"",IF(R315&lt;8,"",INDEX(Attendance!$G:$G,MATCH($B314&amp;R$7,Attendance!$N:$N,0))))),"")</f>
        <v/>
      </c>
      <c r="S316" s="197" t="str">
        <f>IFERROR(IF(S$6="Sun","",IF(INDEX(Attendance!$S:$S,MATCH($B314&amp;S$7,Attendance!$N:$N,0))=TRUE,"",IF(S315&lt;8,"",INDEX(Attendance!$G:$G,MATCH($B314&amp;S$7,Attendance!$N:$N,0))))),"")</f>
        <v/>
      </c>
      <c r="T316" s="197" t="str">
        <f>IFERROR(IF(T$6="Sun","",IF(INDEX(Attendance!$S:$S,MATCH($B314&amp;T$7,Attendance!$N:$N,0))=TRUE,"",IF(T315&lt;8,"",INDEX(Attendance!$G:$G,MATCH($B314&amp;T$7,Attendance!$N:$N,0))))),"")</f>
        <v/>
      </c>
      <c r="U316" s="197" t="str">
        <f>IFERROR(IF(U$6="Sun","",IF(INDEX(Attendance!$S:$S,MATCH($B314&amp;U$7,Attendance!$N:$N,0))=TRUE,"",IF(U315&lt;8,"",INDEX(Attendance!$G:$G,MATCH($B314&amp;U$7,Attendance!$N:$N,0))))),"")</f>
        <v/>
      </c>
      <c r="V316" s="197" t="str">
        <f>IFERROR(IF(V$6="Sun","",IF(INDEX(Attendance!$S:$S,MATCH($B314&amp;V$7,Attendance!$N:$N,0))=TRUE,"",IF(V315&lt;8,"",INDEX(Attendance!$G:$G,MATCH($B314&amp;V$7,Attendance!$N:$N,0))))),"")</f>
        <v/>
      </c>
      <c r="W316" s="197" t="str">
        <f>IFERROR(IF(W$6="Sun","",IF(INDEX(Attendance!$S:$S,MATCH($B314&amp;W$7,Attendance!$N:$N,0))=TRUE,"",IF(W315&lt;8,"",INDEX(Attendance!$G:$G,MATCH($B314&amp;W$7,Attendance!$N:$N,0))))),"")</f>
        <v/>
      </c>
      <c r="X316" s="197" t="str">
        <f>IFERROR(IF(X$6="Sun","",IF(INDEX(Attendance!$S:$S,MATCH($B314&amp;X$7,Attendance!$N:$N,0))=TRUE,"",IF(X315&lt;8,"",INDEX(Attendance!$G:$G,MATCH($B314&amp;X$7,Attendance!$N:$N,0))))),"")</f>
        <v/>
      </c>
      <c r="Y316" s="197" t="str">
        <f>IFERROR(IF(Y$6="Sun","",IF(INDEX(Attendance!$S:$S,MATCH($B314&amp;Y$7,Attendance!$N:$N,0))=TRUE,"",IF(Y315&lt;8,"",INDEX(Attendance!$G:$G,MATCH($B314&amp;Y$7,Attendance!$N:$N,0))))),"")</f>
        <v/>
      </c>
      <c r="Z316" s="197" t="str">
        <f>IFERROR(IF(Z$6="Sun","",IF(INDEX(Attendance!$S:$S,MATCH($B314&amp;Z$7,Attendance!$N:$N,0))=TRUE,"",IF(Z315&lt;8,"",INDEX(Attendance!$G:$G,MATCH($B314&amp;Z$7,Attendance!$N:$N,0))))),"")</f>
        <v/>
      </c>
      <c r="AA316" s="197" t="str">
        <f>IFERROR(IF(AA$6="Sun","",IF(INDEX(Attendance!$S:$S,MATCH($B314&amp;AA$7,Attendance!$N:$N,0))=TRUE,"",IF(AA315&lt;8,"",INDEX(Attendance!$G:$G,MATCH($B314&amp;AA$7,Attendance!$N:$N,0))))),"")</f>
        <v/>
      </c>
      <c r="AB316" s="197" t="str">
        <f>IFERROR(IF(AB$6="Sun","",IF(INDEX(Attendance!$S:$S,MATCH($B314&amp;AB$7,Attendance!$N:$N,0))=TRUE,"",IF(AB315&lt;8,"",INDEX(Attendance!$G:$G,MATCH($B314&amp;AB$7,Attendance!$N:$N,0))))),"")</f>
        <v/>
      </c>
      <c r="AC316" s="197" t="str">
        <f>IFERROR(IF(AC$6="Sun","",IF(INDEX(Attendance!$S:$S,MATCH($B314&amp;AC$7,Attendance!$N:$N,0))=TRUE,"",IF(AC315&lt;8,"",INDEX(Attendance!$G:$G,MATCH($B314&amp;AC$7,Attendance!$N:$N,0))))),"")</f>
        <v/>
      </c>
      <c r="AD316" s="197" t="str">
        <f>IFERROR(IF(AD$6="Sun","",IF(INDEX(Attendance!$S:$S,MATCH($B314&amp;AD$7,Attendance!$N:$N,0))=TRUE,"",IF(AD315&lt;8,"",INDEX(Attendance!$G:$G,MATCH($B314&amp;AD$7,Attendance!$N:$N,0))))),"")</f>
        <v/>
      </c>
      <c r="AE316" s="197" t="str">
        <f>IFERROR(IF(AE$6="Sun","",IF(INDEX(Attendance!$S:$S,MATCH($B314&amp;AE$7,Attendance!$N:$N,0))=TRUE,"",IF(AE315&lt;8,"",INDEX(Attendance!$G:$G,MATCH($B314&amp;AE$7,Attendance!$N:$N,0))))),"")</f>
        <v/>
      </c>
      <c r="AF316" s="197" t="str">
        <f>IFERROR(IF(AF$6="Sun","",IF(INDEX(Attendance!$S:$S,MATCH($B314&amp;AF$7,Attendance!$N:$N,0))=TRUE,"",IF(AF315&lt;8,"",INDEX(Attendance!$G:$G,MATCH($B314&amp;AF$7,Attendance!$N:$N,0))))),"")</f>
        <v/>
      </c>
      <c r="AG316" s="197" t="str">
        <f>IFERROR(IF(AG$6="Sun","",IF(INDEX(Attendance!$S:$S,MATCH($B314&amp;AG$7,Attendance!$N:$N,0))=TRUE,"",IF(AG315&lt;8,"",INDEX(Attendance!$G:$G,MATCH($B314&amp;AG$7,Attendance!$N:$N,0))))),"")</f>
        <v/>
      </c>
      <c r="AH316" s="197" t="str">
        <f>IFERROR(IF(AH$6="Sun","",IF(INDEX(Attendance!$S:$S,MATCH($B314&amp;AH$7,Attendance!$N:$N,0))=TRUE,"",IF(AH315&lt;8,"",INDEX(Attendance!$G:$G,MATCH($B314&amp;AH$7,Attendance!$N:$N,0))))),"")</f>
        <v/>
      </c>
      <c r="AI316" s="197" t="str">
        <f>IFERROR(IF(AI$6="Sun","",IF(INDEX(Attendance!$S:$S,MATCH($B314&amp;AI$7,Attendance!$N:$N,0))=TRUE,"",IF(AI315&lt;8,"",INDEX(Attendance!$G:$G,MATCH($B314&amp;AI$7,Attendance!$N:$N,0))))),"")</f>
        <v/>
      </c>
      <c r="AJ316" s="197" t="str">
        <f>IFERROR(IF(AJ$6="Sun","",IF(INDEX(Attendance!$S:$S,MATCH($B314&amp;AJ$7,Attendance!$N:$N,0))=TRUE,"",IF(AJ315&lt;8,"",INDEX(Attendance!$G:$G,MATCH($B314&amp;AJ$7,Attendance!$N:$N,0))))),"")</f>
        <v/>
      </c>
      <c r="AK316" s="259"/>
      <c r="AL316" s="198"/>
      <c r="AM316" s="198"/>
      <c r="AN316" s="198"/>
      <c r="AO316" s="262"/>
      <c r="AP316" s="265"/>
      <c r="AQ316" s="86"/>
      <c r="AR316" s="194"/>
      <c r="AS316" s="194"/>
      <c r="AT316" s="194"/>
      <c r="AU316" s="256"/>
    </row>
    <row r="317" spans="1:47" s="213" customFormat="1" ht="33" customHeight="1" x14ac:dyDescent="0.35">
      <c r="A317" s="189"/>
      <c r="B317" s="184"/>
      <c r="C317" s="195" t="str">
        <f>_xlfn.IFNA(INDEX(Masterlist!F:F,MATCH(B314,Masterlist!B:B,0)),"")</f>
        <v/>
      </c>
      <c r="D317" s="88"/>
      <c r="E317" s="196"/>
      <c r="F317" s="199"/>
      <c r="G317" s="200"/>
      <c r="H317" s="192"/>
      <c r="I317" s="192"/>
      <c r="J317" s="192"/>
      <c r="K317" s="192"/>
      <c r="L317" s="192"/>
      <c r="M317" s="192"/>
      <c r="N317" s="192"/>
      <c r="O317" s="192"/>
      <c r="P317" s="192"/>
      <c r="Q317" s="201"/>
      <c r="R317" s="201"/>
      <c r="S317" s="192"/>
      <c r="T317" s="192"/>
      <c r="U317" s="192"/>
      <c r="V317" s="192"/>
      <c r="W317" s="192"/>
      <c r="X317" s="192"/>
      <c r="Y317" s="192"/>
      <c r="Z317" s="192"/>
      <c r="AA317" s="192"/>
      <c r="AB317" s="192"/>
      <c r="AC317" s="192"/>
      <c r="AD317" s="192"/>
      <c r="AE317" s="192"/>
      <c r="AF317" s="192"/>
      <c r="AG317" s="192"/>
      <c r="AH317" s="192"/>
      <c r="AI317" s="192"/>
      <c r="AJ317" s="192"/>
      <c r="AK317" s="259"/>
      <c r="AL317" s="198"/>
      <c r="AM317" s="198"/>
      <c r="AN317" s="198"/>
      <c r="AO317" s="262"/>
      <c r="AP317" s="265"/>
      <c r="AQ317" s="86"/>
      <c r="AR317" s="194"/>
      <c r="AS317" s="194"/>
      <c r="AT317" s="194"/>
      <c r="AU317" s="256"/>
    </row>
    <row r="318" spans="1:47" s="213" customFormat="1" ht="33" customHeight="1" x14ac:dyDescent="0.35">
      <c r="A318" s="189"/>
      <c r="B318" s="184"/>
      <c r="C318" s="202" t="str">
        <f>_xlfn.IFNA(INDEX(Masterlist!I:I,MATCH(B314,Masterlist!B:B,0)),"")</f>
        <v/>
      </c>
      <c r="D318" s="226" t="str">
        <f>_xlfn.IFNA(IF(INDEX(Attendance!H:H,MATCH(B314,Attendance!$A:$A,0))="VMI","SCOPE ALLW",""),"")</f>
        <v/>
      </c>
      <c r="E318" s="196" t="s">
        <v>13</v>
      </c>
      <c r="F318" s="203" t="str">
        <f>IFERROR(IF(AND(RIGHT(F314,1)="N",VALUE(F315)&gt;=8),Database!$I$3,""),"")</f>
        <v/>
      </c>
      <c r="G318" s="192" t="str">
        <f>IFERROR(IF(AND(RIGHT(G314,1)="N",VALUE(G315)&gt;=8),Database!$I$3,""),"")</f>
        <v/>
      </c>
      <c r="H318" s="199" t="str">
        <f>IFERROR(IF(AND(RIGHT(H314,1)="N",VALUE(H315)&gt;=8),Database!$I$3,""),"")</f>
        <v/>
      </c>
      <c r="I318" s="192" t="str">
        <f>IFERROR(IF(AND(RIGHT(I314,1)="N",VALUE(I315)&gt;=8),Database!$I$3,""),"")</f>
        <v/>
      </c>
      <c r="J318" s="192" t="str">
        <f>IFERROR(IF(AND(RIGHT(J314,1)="N",VALUE(J315)&gt;=8),Database!$I$3,""),"")</f>
        <v/>
      </c>
      <c r="K318" s="192" t="str">
        <f>IFERROR(IF(AND(RIGHT(K314,1)="N",VALUE(K315)&gt;=8),Database!$I$3,""),"")</f>
        <v/>
      </c>
      <c r="L318" s="192" t="str">
        <f>IFERROR(IF(AND(RIGHT(L314,1)="N",VALUE(L315)&gt;=8),Database!$I$3,""),"")</f>
        <v/>
      </c>
      <c r="M318" s="192" t="str">
        <f>IFERROR(IF(AND(RIGHT(M314,1)="N",VALUE(M315)&gt;=8),Database!$I$3,""),"")</f>
        <v/>
      </c>
      <c r="N318" s="192" t="str">
        <f>IFERROR(IF(AND(RIGHT(N314,1)="N",VALUE(N315)&gt;=8),Database!$I$3,""),"")</f>
        <v/>
      </c>
      <c r="O318" s="192" t="str">
        <f>IFERROR(IF(AND(RIGHT(O314,1)="N",VALUE(O315)&gt;=8),Database!$I$3,""),"")</f>
        <v/>
      </c>
      <c r="P318" s="192" t="str">
        <f>IFERROR(IF(AND(RIGHT(P314,1)="N",VALUE(P315)&gt;=8),Database!$I$3,""),"")</f>
        <v/>
      </c>
      <c r="Q318" s="192" t="str">
        <f>IFERROR(IF(AND(RIGHT(Q314,1)="N",VALUE(Q315)&gt;=8),Database!$I$3,""),"")</f>
        <v/>
      </c>
      <c r="R318" s="192" t="str">
        <f>IFERROR(IF(AND(RIGHT(R314,1)="N",VALUE(R315)&gt;=8),Database!$I$3,""),"")</f>
        <v/>
      </c>
      <c r="S318" s="192" t="str">
        <f>IFERROR(IF(AND(RIGHT(S314,1)="N",VALUE(S315)&gt;=8),Database!$I$3,""),"")</f>
        <v/>
      </c>
      <c r="T318" s="192" t="str">
        <f>IFERROR(IF(AND(RIGHT(T314,1)="N",VALUE(T315)&gt;=8),Database!$I$3,""),"")</f>
        <v/>
      </c>
      <c r="U318" s="192" t="str">
        <f>IFERROR(IF(AND(RIGHT(U314,1)="N",VALUE(U315)&gt;=8),Database!$I$3,""),"")</f>
        <v/>
      </c>
      <c r="V318" s="192" t="str">
        <f>IFERROR(IF(AND(RIGHT(V314,1)="N",VALUE(V315)&gt;=8),Database!$I$3,""),"")</f>
        <v/>
      </c>
      <c r="W318" s="192" t="str">
        <f>IFERROR(IF(AND(RIGHT(W314,1)="N",VALUE(W315)&gt;=8),Database!$I$3,""),"")</f>
        <v/>
      </c>
      <c r="X318" s="192" t="str">
        <f>IFERROR(IF(AND(RIGHT(X314,1)="N",VALUE(X315)&gt;=8),Database!$I$3,""),"")</f>
        <v/>
      </c>
      <c r="Y318" s="192" t="str">
        <f>IFERROR(IF(AND(RIGHT(Y314,1)="N",VALUE(Y315)&gt;=8),Database!$I$3,""),"")</f>
        <v/>
      </c>
      <c r="Z318" s="192" t="str">
        <f>IFERROR(IF(AND(RIGHT(Z314,1)="N",VALUE(Z315)&gt;=8),Database!$I$3,""),"")</f>
        <v/>
      </c>
      <c r="AA318" s="192" t="str">
        <f>IFERROR(IF(AND(RIGHT(AA314,1)="N",VALUE(AA315)&gt;=8),Database!$I$3,""),"")</f>
        <v/>
      </c>
      <c r="AB318" s="192" t="str">
        <f>IFERROR(IF(AND(RIGHT(AB314,1)="N",VALUE(AB315)&gt;=8),Database!$I$3,""),"")</f>
        <v/>
      </c>
      <c r="AC318" s="192" t="str">
        <f>IFERROR(IF(AND(RIGHT(AC314,1)="N",VALUE(AC315)&gt;=8),Database!$I$3,""),"")</f>
        <v/>
      </c>
      <c r="AD318" s="192" t="str">
        <f>IFERROR(IF(AND(RIGHT(AD314,1)="N",VALUE(AD315)&gt;=8),Database!$I$3,""),"")</f>
        <v/>
      </c>
      <c r="AE318" s="192" t="str">
        <f>IFERROR(IF(AND(RIGHT(AE314,1)="N",VALUE(AE315)&gt;=8),Database!$I$3,""),"")</f>
        <v/>
      </c>
      <c r="AF318" s="192" t="str">
        <f>IFERROR(IF(AND(RIGHT(AF314,1)="N",VALUE(AF315)&gt;=8),Database!$I$3,""),"")</f>
        <v/>
      </c>
      <c r="AG318" s="192" t="str">
        <f>IFERROR(IF(AND(RIGHT(AG314,1)="N",VALUE(AG315)&gt;=8),Database!$I$3,""),"")</f>
        <v/>
      </c>
      <c r="AH318" s="192" t="str">
        <f>IFERROR(IF(AND(RIGHT(AH314,1)="N",VALUE(AH315)&gt;=8),Database!$I$3,""),"")</f>
        <v/>
      </c>
      <c r="AI318" s="192" t="str">
        <f>IFERROR(IF(AND(RIGHT(AI314,1)="N",VALUE(AI315)&gt;=8),Database!$I$3,""),"")</f>
        <v/>
      </c>
      <c r="AJ318" s="192" t="str">
        <f>IFERROR(IF(AND(RIGHT(AJ314,1)="N",VALUE(AJ315)&gt;=8),Database!$I$3,""),"")</f>
        <v/>
      </c>
      <c r="AK318" s="259"/>
      <c r="AL318" s="204"/>
      <c r="AM318" s="198"/>
      <c r="AN318" s="198"/>
      <c r="AO318" s="262"/>
      <c r="AP318" s="265"/>
      <c r="AQ318" s="86"/>
      <c r="AR318" s="194"/>
      <c r="AS318" s="194"/>
      <c r="AT318" s="194"/>
      <c r="AU318" s="256"/>
    </row>
    <row r="319" spans="1:47" s="213" customFormat="1" ht="33" customHeight="1" thickBot="1" x14ac:dyDescent="0.4">
      <c r="A319" s="189"/>
      <c r="B319" s="205"/>
      <c r="C319" s="222"/>
      <c r="D319" s="28"/>
      <c r="E319" s="206" t="s">
        <v>176</v>
      </c>
      <c r="F319" s="207" t="str">
        <f>IFERROR(IF(INDEX(Attendance!$T:$T,MATCH($B314&amp;F$7,Attendance!$N:$N,0))=TRUE,"L",IF(SUM(F315:F316)&gt;=10,5,"")),"")</f>
        <v/>
      </c>
      <c r="G319" s="207" t="str">
        <f>IFERROR(IF(INDEX(Attendance!$T:$T,MATCH($B314&amp;G$7,Attendance!$N:$N,0))=TRUE,"L",IF(SUM(G315:G316)&gt;=10,5,"")),"")</f>
        <v/>
      </c>
      <c r="H319" s="208" t="str">
        <f>IFERROR(IF(INDEX(Attendance!$T:$T,MATCH($B314&amp;H$7,Attendance!$N:$N,0))=TRUE,"L",IF(SUM(H315:H316)&gt;=10,5,"")),"")</f>
        <v/>
      </c>
      <c r="I319" s="208" t="str">
        <f>IFERROR(IF(INDEX(Attendance!$T:$T,MATCH($B314&amp;I$7,Attendance!$N:$N,0))=TRUE,"L",IF(SUM(I315:I316)&gt;=10,5,"")),"")</f>
        <v/>
      </c>
      <c r="J319" s="208" t="str">
        <f>IFERROR(IF(INDEX(Attendance!$T:$T,MATCH($B314&amp;J$7,Attendance!$N:$N,0))=TRUE,"L",IF(SUM(J315:J316)&gt;=10,5,"")),"")</f>
        <v/>
      </c>
      <c r="K319" s="208" t="str">
        <f>IFERROR(IF(INDEX(Attendance!$T:$T,MATCH($B314&amp;K$7,Attendance!$N:$N,0))=TRUE,"L",IF(SUM(K315:K316)&gt;=10,5,"")),"")</f>
        <v/>
      </c>
      <c r="L319" s="208" t="str">
        <f>IFERROR(IF(INDEX(Attendance!$T:$T,MATCH($B314&amp;L$7,Attendance!$N:$N,0))=TRUE,"L",IF(SUM(L315:L316)&gt;=10,5,"")),"")</f>
        <v/>
      </c>
      <c r="M319" s="208" t="str">
        <f>IFERROR(IF(INDEX(Attendance!$T:$T,MATCH($B314&amp;M$7,Attendance!$N:$N,0))=TRUE,"L",IF(SUM(M315:M316)&gt;=10,5,"")),"")</f>
        <v/>
      </c>
      <c r="N319" s="208" t="str">
        <f>IFERROR(IF(INDEX(Attendance!$T:$T,MATCH($B314&amp;N$7,Attendance!$N:$N,0))=TRUE,"L",IF(SUM(N315:N316)&gt;=10,5,"")),"")</f>
        <v/>
      </c>
      <c r="O319" s="208" t="str">
        <f>IFERROR(IF(INDEX(Attendance!$T:$T,MATCH($B314&amp;O$7,Attendance!$N:$N,0))=TRUE,"L",IF(SUM(O315:O316)&gt;=10,5,"")),"")</f>
        <v/>
      </c>
      <c r="P319" s="208" t="str">
        <f>IFERROR(IF(INDEX(Attendance!$T:$T,MATCH($B314&amp;P$7,Attendance!$N:$N,0))=TRUE,"L",IF(SUM(P315:P316)&gt;=10,5,"")),"")</f>
        <v/>
      </c>
      <c r="Q319" s="208" t="str">
        <f>IFERROR(IF(INDEX(Attendance!$T:$T,MATCH($B314&amp;Q$7,Attendance!$N:$N,0))=TRUE,"L",IF(SUM(Q315:Q316)&gt;=10,5,"")),"")</f>
        <v/>
      </c>
      <c r="R319" s="208" t="str">
        <f>IFERROR(IF(INDEX(Attendance!$T:$T,MATCH($B314&amp;R$7,Attendance!$N:$N,0))=TRUE,"L",IF(SUM(R315:R316)&gt;=10,5,"")),"")</f>
        <v/>
      </c>
      <c r="S319" s="208" t="str">
        <f>IFERROR(IF(INDEX(Attendance!$T:$T,MATCH($B314&amp;S$7,Attendance!$N:$N,0))=TRUE,"L",IF(SUM(S315:S316)&gt;=10,5,"")),"")</f>
        <v/>
      </c>
      <c r="T319" s="208" t="str">
        <f>IFERROR(IF(INDEX(Attendance!$T:$T,MATCH($B314&amp;T$7,Attendance!$N:$N,0))=TRUE,"L",IF(SUM(T315:T316)&gt;=10,5,"")),"")</f>
        <v/>
      </c>
      <c r="U319" s="208" t="str">
        <f>IFERROR(IF(INDEX(Attendance!$T:$T,MATCH($B314&amp;U$7,Attendance!$N:$N,0))=TRUE,"L",IF(SUM(U315:U316)&gt;=10,5,"")),"")</f>
        <v/>
      </c>
      <c r="V319" s="208" t="str">
        <f>IFERROR(IF(INDEX(Attendance!$T:$T,MATCH($B314&amp;V$7,Attendance!$N:$N,0))=TRUE,"L",IF(SUM(V315:V316)&gt;=10,5,"")),"")</f>
        <v/>
      </c>
      <c r="W319" s="208" t="str">
        <f>IFERROR(IF(INDEX(Attendance!$T:$T,MATCH($B314&amp;W$7,Attendance!$N:$N,0))=TRUE,"L",IF(SUM(W315:W316)&gt;=10,5,"")),"")</f>
        <v/>
      </c>
      <c r="X319" s="208" t="str">
        <f>IFERROR(IF(INDEX(Attendance!$T:$T,MATCH($B314&amp;X$7,Attendance!$N:$N,0))=TRUE,"L",IF(SUM(X315:X316)&gt;=10,5,"")),"")</f>
        <v/>
      </c>
      <c r="Y319" s="208" t="str">
        <f>IFERROR(IF(INDEX(Attendance!$T:$T,MATCH($B314&amp;Y$7,Attendance!$N:$N,0))=TRUE,"L",IF(SUM(Y315:Y316)&gt;=10,5,"")),"")</f>
        <v/>
      </c>
      <c r="Z319" s="208" t="str">
        <f>IFERROR(IF(INDEX(Attendance!$T:$T,MATCH($B314&amp;Z$7,Attendance!$N:$N,0))=TRUE,"L",IF(SUM(Z315:Z316)&gt;=10,5,"")),"")</f>
        <v/>
      </c>
      <c r="AA319" s="208" t="str">
        <f>IFERROR(IF(INDEX(Attendance!$T:$T,MATCH($B314&amp;AA$7,Attendance!$N:$N,0))=TRUE,"L",IF(SUM(AA315:AA316)&gt;=10,5,"")),"")</f>
        <v/>
      </c>
      <c r="AB319" s="208" t="str">
        <f>IFERROR(IF(INDEX(Attendance!$T:$T,MATCH($B314&amp;AB$7,Attendance!$N:$N,0))=TRUE,"L",IF(SUM(AB315:AB316)&gt;=10,5,"")),"")</f>
        <v/>
      </c>
      <c r="AC319" s="208" t="str">
        <f>IFERROR(IF(INDEX(Attendance!$T:$T,MATCH($B314&amp;AC$7,Attendance!$N:$N,0))=TRUE,"L",IF(SUM(AC315:AC316)&gt;=10,5,"")),"")</f>
        <v/>
      </c>
      <c r="AD319" s="208" t="str">
        <f>IFERROR(IF(INDEX(Attendance!$T:$T,MATCH($B314&amp;AD$7,Attendance!$N:$N,0))=TRUE,"L",IF(SUM(AD315:AD316)&gt;=10,5,"")),"")</f>
        <v/>
      </c>
      <c r="AE319" s="208" t="str">
        <f>IFERROR(IF(INDEX(Attendance!$T:$T,MATCH($B314&amp;AE$7,Attendance!$N:$N,0))=TRUE,"L",IF(SUM(AE315:AE316)&gt;=10,5,"")),"")</f>
        <v/>
      </c>
      <c r="AF319" s="208" t="str">
        <f>IFERROR(IF(INDEX(Attendance!$T:$T,MATCH($B314&amp;AF$7,Attendance!$N:$N,0))=TRUE,"L",IF(SUM(AF315:AF316)&gt;=10,5,"")),"")</f>
        <v/>
      </c>
      <c r="AG319" s="208" t="str">
        <f>IFERROR(IF(INDEX(Attendance!$T:$T,MATCH($B314&amp;AG$7,Attendance!$N:$N,0))=TRUE,"L",IF(SUM(AG315:AG316)&gt;=10,5,"")),"")</f>
        <v/>
      </c>
      <c r="AH319" s="208" t="str">
        <f>IFERROR(IF(INDEX(Attendance!$T:$T,MATCH($B314&amp;AH$7,Attendance!$N:$N,0))=TRUE,"L",IF(SUM(AH315:AH316)&gt;=10,5,"")),"")</f>
        <v/>
      </c>
      <c r="AI319" s="208" t="str">
        <f>IFERROR(IF(INDEX(Attendance!$T:$T,MATCH($B314&amp;AI$7,Attendance!$N:$N,0))=TRUE,"L",IF(SUM(AI315:AI316)&gt;=10,5,"")),"")</f>
        <v/>
      </c>
      <c r="AJ319" s="208" t="str">
        <f>IFERROR(IF(INDEX(Attendance!$T:$T,MATCH($B314&amp;AJ$7,Attendance!$N:$N,0))=TRUE,"L",IF(SUM(AJ315:AJ316)&gt;=10,5,"")),"")</f>
        <v/>
      </c>
      <c r="AK319" s="260"/>
      <c r="AL319" s="209">
        <f>ROUND(AL314*AL315,2)</f>
        <v>0</v>
      </c>
      <c r="AM319" s="209">
        <f>ROUND(AM314*AM315,2)</f>
        <v>0</v>
      </c>
      <c r="AN319" s="209">
        <f>ROUND(AN314*AN315,2)</f>
        <v>0</v>
      </c>
      <c r="AO319" s="263"/>
      <c r="AP319" s="266"/>
      <c r="AQ319" s="210">
        <f>AQ314*$AQ$5</f>
        <v>0</v>
      </c>
      <c r="AR319" s="211">
        <f>AR314*ROUND(IF($C319="",1200,MID($C319,FIND("RM",$C319)+3,4))/26,2)</f>
        <v>0</v>
      </c>
      <c r="AS319" s="211">
        <f t="shared" ref="AS319:AT319" si="68">AS314*ROUND(IF($C319="",1200,MID($C319,FIND("RM",$C319)+3,4))/26,2)</f>
        <v>0</v>
      </c>
      <c r="AT319" s="211">
        <f t="shared" si="68"/>
        <v>92.3</v>
      </c>
      <c r="AU319" s="257"/>
    </row>
    <row r="320" spans="1:47" s="212" customFormat="1" ht="33" customHeight="1" x14ac:dyDescent="0.25">
      <c r="A320" s="175">
        <f t="shared" si="50"/>
        <v>53</v>
      </c>
      <c r="B320" s="184" t="str">
        <f>_xlfn.IFNA(INDEX(Attendance!$A:$A,MATCH(A320,Attendance!$M:$M,0)),"")</f>
        <v/>
      </c>
      <c r="C320" s="185" t="str">
        <f>_xlfn.IFNA(INDEX(Masterlist!C:C,MATCH(B320,Masterlist!B:B,0)),"")</f>
        <v/>
      </c>
      <c r="D320" s="87"/>
      <c r="E320" s="186" t="s">
        <v>173</v>
      </c>
      <c r="F320" s="83" t="str" cm="1">
        <f t="array" ref="F320">_xlfn.IFNA(IF(OR(VALUE(F$7&amp;$C$3)=PH),IF(F321="","PH",IF(INDEX(Attendance!$O:$O,MATCH($B320&amp;F$7,Attendance!$N:$N,0))&lt;"1200","PM","PN")),IF(F$6="Sun",IF(F321="","RD",IF(INDEX(Attendance!$O:$O,MATCH($B320&amp;F$7,Attendance!$N:$N,0))&lt;"1200","RM","RN")),IF(F321="",IF(F$7="","",IF(INDEX(Attendance!$I:$I,MATCH($B320&amp;F$7,Attendance!$N:$N,0))="ABS","AB","UL")),IF(INDEX(Attendance!$O:$O,MATCH($B320&amp;F$7,Attendance!$N:$N,0))&lt;"1200","M","N")))),"")</f>
        <v/>
      </c>
      <c r="G320" s="83" t="str" cm="1">
        <f t="array" ref="G320">_xlfn.IFNA(IF(OR(VALUE(G$7&amp;$C$3)=PH),IF(G321="","PH",IF(INDEX(Attendance!$O:$O,MATCH($B320&amp;G$7,Attendance!$N:$N,0))&lt;"1200","PM","PN")),IF(G$6="Sun",IF(G321="","RD",IF(INDEX(Attendance!$O:$O,MATCH($B320&amp;G$7,Attendance!$N:$N,0))&lt;"1200","RM","RN")),IF(G321="",IF(G$7="","",IF(INDEX(Attendance!$I:$I,MATCH($B320&amp;G$7,Attendance!$N:$N,0))="ABS","AB","UL")),IF(INDEX(Attendance!$O:$O,MATCH($B320&amp;G$7,Attendance!$N:$N,0))&lt;"1200","M","N")))),"")</f>
        <v/>
      </c>
      <c r="H320" s="83" t="str" cm="1">
        <f t="array" ref="H320">_xlfn.IFNA(IF(OR(VALUE(H$7&amp;$C$3)=PH),IF(H321="","PH",IF(INDEX(Attendance!$O:$O,MATCH($B320&amp;H$7,Attendance!$N:$N,0))&lt;"1200","PM","PN")),IF(H$6="Sun",IF(H321="","RD",IF(INDEX(Attendance!$O:$O,MATCH($B320&amp;H$7,Attendance!$N:$N,0))&lt;"1200","RM","RN")),IF(H321="",IF(H$7="","",IF(INDEX(Attendance!$I:$I,MATCH($B320&amp;H$7,Attendance!$N:$N,0))="ABS","AB","UL")),IF(INDEX(Attendance!$O:$O,MATCH($B320&amp;H$7,Attendance!$N:$N,0))&lt;"1200","M","N")))),"")</f>
        <v/>
      </c>
      <c r="I320" s="83" t="str" cm="1">
        <f t="array" ref="I320">_xlfn.IFNA(IF(OR(VALUE(I$7&amp;$C$3)=PH),IF(I321="","PH",IF(INDEX(Attendance!$O:$O,MATCH($B320&amp;I$7,Attendance!$N:$N,0))&lt;"1200","PM","PN")),IF(I$6="Sun",IF(I321="","RD",IF(INDEX(Attendance!$O:$O,MATCH($B320&amp;I$7,Attendance!$N:$N,0))&lt;"1200","RM","RN")),IF(I321="",IF(I$7="","",IF(INDEX(Attendance!$I:$I,MATCH($B320&amp;I$7,Attendance!$N:$N,0))="ABS","AB","UL")),IF(INDEX(Attendance!$O:$O,MATCH($B320&amp;I$7,Attendance!$N:$N,0))&lt;"1200","M","N")))),"")</f>
        <v/>
      </c>
      <c r="J320" s="83" t="str" cm="1">
        <f t="array" ref="J320">_xlfn.IFNA(IF(OR(VALUE(J$7&amp;$C$3)=PH),IF(J321="","PH",IF(INDEX(Attendance!$O:$O,MATCH($B320&amp;J$7,Attendance!$N:$N,0))&lt;"1200","PM","PN")),IF(J$6="Sun",IF(J321="","RD",IF(INDEX(Attendance!$O:$O,MATCH($B320&amp;J$7,Attendance!$N:$N,0))&lt;"1200","RM","RN")),IF(J321="",IF(J$7="","",IF(INDEX(Attendance!$I:$I,MATCH($B320&amp;J$7,Attendance!$N:$N,0))="ABS","AB","UL")),IF(INDEX(Attendance!$O:$O,MATCH($B320&amp;J$7,Attendance!$N:$N,0))&lt;"1200","M","N")))),"")</f>
        <v/>
      </c>
      <c r="K320" s="83" t="str" cm="1">
        <f t="array" ref="K320">_xlfn.IFNA(IF(OR(VALUE(K$7&amp;$C$3)=PH),IF(K321="","PH",IF(INDEX(Attendance!$O:$O,MATCH($B320&amp;K$7,Attendance!$N:$N,0))&lt;"1200","PM","PN")),IF(K$6="Sun",IF(K321="","RD",IF(INDEX(Attendance!$O:$O,MATCH($B320&amp;K$7,Attendance!$N:$N,0))&lt;"1200","RM","RN")),IF(K321="",IF(K$7="","",IF(INDEX(Attendance!$I:$I,MATCH($B320&amp;K$7,Attendance!$N:$N,0))="ABS","AB","UL")),IF(INDEX(Attendance!$O:$O,MATCH($B320&amp;K$7,Attendance!$N:$N,0))&lt;"1200","M","N")))),"")</f>
        <v/>
      </c>
      <c r="L320" s="83" t="str" cm="1">
        <f t="array" ref="L320">_xlfn.IFNA(IF(OR(VALUE(L$7&amp;$C$3)=PH),IF(L321="","PH",IF(INDEX(Attendance!$O:$O,MATCH($B320&amp;L$7,Attendance!$N:$N,0))&lt;"1200","PM","PN")),IF(L$6="Sun",IF(L321="","RD",IF(INDEX(Attendance!$O:$O,MATCH($B320&amp;L$7,Attendance!$N:$N,0))&lt;"1200","RM","RN")),IF(L321="",IF(L$7="","",IF(INDEX(Attendance!$I:$I,MATCH($B320&amp;L$7,Attendance!$N:$N,0))="ABS","AB","UL")),IF(INDEX(Attendance!$O:$O,MATCH($B320&amp;L$7,Attendance!$N:$N,0))&lt;"1200","M","N")))),"")</f>
        <v>RD</v>
      </c>
      <c r="M320" s="83" t="str" cm="1">
        <f t="array" ref="M320">_xlfn.IFNA(IF(OR(VALUE(M$7&amp;$C$3)=PH),IF(M321="","PH",IF(INDEX(Attendance!$O:$O,MATCH($B320&amp;M$7,Attendance!$N:$N,0))&lt;"1200","PM","PN")),IF(M$6="Sun",IF(M321="","RD",IF(INDEX(Attendance!$O:$O,MATCH($B320&amp;M$7,Attendance!$N:$N,0))&lt;"1200","RM","RN")),IF(M321="",IF(M$7="","",IF(INDEX(Attendance!$I:$I,MATCH($B320&amp;M$7,Attendance!$N:$N,0))="ABS","AB","UL")),IF(INDEX(Attendance!$O:$O,MATCH($B320&amp;M$7,Attendance!$N:$N,0))&lt;"1200","M","N")))),"")</f>
        <v/>
      </c>
      <c r="N320" s="83" t="str" cm="1">
        <f t="array" ref="N320">_xlfn.IFNA(IF(OR(VALUE(N$7&amp;$C$3)=PH),IF(N321="","PH",IF(INDEX(Attendance!$O:$O,MATCH($B320&amp;N$7,Attendance!$N:$N,0))&lt;"1200","PM","PN")),IF(N$6="Sun",IF(N321="","RD",IF(INDEX(Attendance!$O:$O,MATCH($B320&amp;N$7,Attendance!$N:$N,0))&lt;"1200","RM","RN")),IF(N321="",IF(N$7="","",IF(INDEX(Attendance!$I:$I,MATCH($B320&amp;N$7,Attendance!$N:$N,0))="ABS","AB","UL")),IF(INDEX(Attendance!$O:$O,MATCH($B320&amp;N$7,Attendance!$N:$N,0))&lt;"1200","M","N")))),"")</f>
        <v/>
      </c>
      <c r="O320" s="83" t="str" cm="1">
        <f t="array" ref="O320">_xlfn.IFNA(IF(OR(VALUE(O$7&amp;$C$3)=PH),IF(O321="","PH",IF(INDEX(Attendance!$O:$O,MATCH($B320&amp;O$7,Attendance!$N:$N,0))&lt;"1200","PM","PN")),IF(O$6="Sun",IF(O321="","RD",IF(INDEX(Attendance!$O:$O,MATCH($B320&amp;O$7,Attendance!$N:$N,0))&lt;"1200","RM","RN")),IF(O321="",IF(O$7="","",IF(INDEX(Attendance!$I:$I,MATCH($B320&amp;O$7,Attendance!$N:$N,0))="ABS","AB","UL")),IF(INDEX(Attendance!$O:$O,MATCH($B320&amp;O$7,Attendance!$N:$N,0))&lt;"1200","M","N")))),"")</f>
        <v/>
      </c>
      <c r="P320" s="83" t="str" cm="1">
        <f t="array" ref="P320">_xlfn.IFNA(IF(OR(VALUE(P$7&amp;$C$3)=PH),IF(P321="","PH",IF(INDEX(Attendance!$O:$O,MATCH($B320&amp;P$7,Attendance!$N:$N,0))&lt;"1200","PM","PN")),IF(P$6="Sun",IF(P321="","RD",IF(INDEX(Attendance!$O:$O,MATCH($B320&amp;P$7,Attendance!$N:$N,0))&lt;"1200","RM","RN")),IF(P321="",IF(P$7="","",IF(INDEX(Attendance!$I:$I,MATCH($B320&amp;P$7,Attendance!$N:$N,0))="ABS","AB","UL")),IF(INDEX(Attendance!$O:$O,MATCH($B320&amp;P$7,Attendance!$N:$N,0))&lt;"1200","M","N")))),"")</f>
        <v/>
      </c>
      <c r="Q320" s="83" t="str" cm="1">
        <f t="array" ref="Q320">_xlfn.IFNA(IF(OR(VALUE(Q$7&amp;$C$3)=PH),IF(Q321="","PH",IF(INDEX(Attendance!$O:$O,MATCH($B320&amp;Q$7,Attendance!$N:$N,0))&lt;"1200","PM","PN")),IF(Q$6="Sun",IF(Q321="","RD",IF(INDEX(Attendance!$O:$O,MATCH($B320&amp;Q$7,Attendance!$N:$N,0))&lt;"1200","RM","RN")),IF(Q321="",IF(Q$7="","",IF(INDEX(Attendance!$I:$I,MATCH($B320&amp;Q$7,Attendance!$N:$N,0))="ABS","AB","UL")),IF(INDEX(Attendance!$O:$O,MATCH($B320&amp;Q$7,Attendance!$N:$N,0))&lt;"1200","M","N")))),"")</f>
        <v>PH</v>
      </c>
      <c r="R320" s="83" t="str" cm="1">
        <f t="array" ref="R320">_xlfn.IFNA(IF(OR(VALUE(R$7&amp;$C$3)=PH),IF(R321="","PH",IF(INDEX(Attendance!$O:$O,MATCH($B320&amp;R$7,Attendance!$N:$N,0))&lt;"1200","PM","PN")),IF(R$6="Sun",IF(R321="","RD",IF(INDEX(Attendance!$O:$O,MATCH($B320&amp;R$7,Attendance!$N:$N,0))&lt;"1200","RM","RN")),IF(R321="",IF(R$7="","",IF(INDEX(Attendance!$I:$I,MATCH($B320&amp;R$7,Attendance!$N:$N,0))="ABS","AB","UL")),IF(INDEX(Attendance!$O:$O,MATCH($B320&amp;R$7,Attendance!$N:$N,0))&lt;"1200","M","N")))),"")</f>
        <v>PH</v>
      </c>
      <c r="S320" s="83" t="str" cm="1">
        <f t="array" ref="S320">_xlfn.IFNA(IF(OR(VALUE(S$7&amp;$C$3)=PH),IF(S321="","PH",IF(INDEX(Attendance!$O:$O,MATCH($B320&amp;S$7,Attendance!$N:$N,0))&lt;"1200","PM","PN")),IF(S$6="Sun",IF(S321="","RD",IF(INDEX(Attendance!$O:$O,MATCH($B320&amp;S$7,Attendance!$N:$N,0))&lt;"1200","RM","RN")),IF(S321="",IF(S$7="","",IF(INDEX(Attendance!$I:$I,MATCH($B320&amp;S$7,Attendance!$N:$N,0))="ABS","AB","UL")),IF(INDEX(Attendance!$O:$O,MATCH($B320&amp;S$7,Attendance!$N:$N,0))&lt;"1200","M","N")))),"")</f>
        <v>RD</v>
      </c>
      <c r="T320" s="83" t="str" cm="1">
        <f t="array" ref="T320">_xlfn.IFNA(IF(OR(VALUE(T$7&amp;$C$3)=PH),IF(T321="","PH",IF(INDEX(Attendance!$O:$O,MATCH($B320&amp;T$7,Attendance!$N:$N,0))&lt;"1200","PM","PN")),IF(T$6="Sun",IF(T321="","RD",IF(INDEX(Attendance!$O:$O,MATCH($B320&amp;T$7,Attendance!$N:$N,0))&lt;"1200","RM","RN")),IF(T321="",IF(T$7="","",IF(INDEX(Attendance!$I:$I,MATCH($B320&amp;T$7,Attendance!$N:$N,0))="ABS","AB","UL")),IF(INDEX(Attendance!$O:$O,MATCH($B320&amp;T$7,Attendance!$N:$N,0))&lt;"1200","M","N")))),"")</f>
        <v/>
      </c>
      <c r="U320" s="83" t="str" cm="1">
        <f t="array" ref="U320">_xlfn.IFNA(IF(OR(VALUE(U$7&amp;$C$3)=PH),IF(U321="","PH",IF(INDEX(Attendance!$O:$O,MATCH($B320&amp;U$7,Attendance!$N:$N,0))&lt;"1200","PM","PN")),IF(U$6="Sun",IF(U321="","RD",IF(INDEX(Attendance!$O:$O,MATCH($B320&amp;U$7,Attendance!$N:$N,0))&lt;"1200","RM","RN")),IF(U321="",IF(U$7="","",IF(INDEX(Attendance!$I:$I,MATCH($B320&amp;U$7,Attendance!$N:$N,0))="ABS","AB","UL")),IF(INDEX(Attendance!$O:$O,MATCH($B320&amp;U$7,Attendance!$N:$N,0))&lt;"1200","M","N")))),"")</f>
        <v/>
      </c>
      <c r="V320" s="83" t="str" cm="1">
        <f t="array" ref="V320">_xlfn.IFNA(IF(OR(VALUE(V$7&amp;$C$3)=PH),IF(V321="","PH",IF(INDEX(Attendance!$O:$O,MATCH($B320&amp;V$7,Attendance!$N:$N,0))&lt;"1200","PM","PN")),IF(V$6="Sun",IF(V321="","RD",IF(INDEX(Attendance!$O:$O,MATCH($B320&amp;V$7,Attendance!$N:$N,0))&lt;"1200","RM","RN")),IF(V321="",IF(V$7="","",IF(INDEX(Attendance!$I:$I,MATCH($B320&amp;V$7,Attendance!$N:$N,0))="ABS","AB","UL")),IF(INDEX(Attendance!$O:$O,MATCH($B320&amp;V$7,Attendance!$N:$N,0))&lt;"1200","M","N")))),"")</f>
        <v/>
      </c>
      <c r="W320" s="83" t="str" cm="1">
        <f t="array" ref="W320">_xlfn.IFNA(IF(OR(VALUE(W$7&amp;$C$3)=PH),IF(W321="","PH",IF(INDEX(Attendance!$O:$O,MATCH($B320&amp;W$7,Attendance!$N:$N,0))&lt;"1200","PM","PN")),IF(W$6="Sun",IF(W321="","RD",IF(INDEX(Attendance!$O:$O,MATCH($B320&amp;W$7,Attendance!$N:$N,0))&lt;"1200","RM","RN")),IF(W321="",IF(W$7="","",IF(INDEX(Attendance!$I:$I,MATCH($B320&amp;W$7,Attendance!$N:$N,0))="ABS","AB","UL")),IF(INDEX(Attendance!$O:$O,MATCH($B320&amp;W$7,Attendance!$N:$N,0))&lt;"1200","M","N")))),"")</f>
        <v/>
      </c>
      <c r="X320" s="83" t="str" cm="1">
        <f t="array" ref="X320">_xlfn.IFNA(IF(OR(VALUE(X$7&amp;$C$3)=PH),IF(X321="","PH",IF(INDEX(Attendance!$O:$O,MATCH($B320&amp;X$7,Attendance!$N:$N,0))&lt;"1200","PM","PN")),IF(X$6="Sun",IF(X321="","RD",IF(INDEX(Attendance!$O:$O,MATCH($B320&amp;X$7,Attendance!$N:$N,0))&lt;"1200","RM","RN")),IF(X321="",IF(X$7="","",IF(INDEX(Attendance!$I:$I,MATCH($B320&amp;X$7,Attendance!$N:$N,0))="ABS","AB","UL")),IF(INDEX(Attendance!$O:$O,MATCH($B320&amp;X$7,Attendance!$N:$N,0))&lt;"1200","M","N")))),"")</f>
        <v/>
      </c>
      <c r="Y320" s="83" t="str" cm="1">
        <f t="array" ref="Y320">_xlfn.IFNA(IF(OR(VALUE(Y$7&amp;$C$3)=PH),IF(Y321="","PH",IF(INDEX(Attendance!$O:$O,MATCH($B320&amp;Y$7,Attendance!$N:$N,0))&lt;"1200","PM","PN")),IF(Y$6="Sun",IF(Y321="","RD",IF(INDEX(Attendance!$O:$O,MATCH($B320&amp;Y$7,Attendance!$N:$N,0))&lt;"1200","RM","RN")),IF(Y321="",IF(Y$7="","",IF(INDEX(Attendance!$I:$I,MATCH($B320&amp;Y$7,Attendance!$N:$N,0))="ABS","AB","UL")),IF(INDEX(Attendance!$O:$O,MATCH($B320&amp;Y$7,Attendance!$N:$N,0))&lt;"1200","M","N")))),"")</f>
        <v/>
      </c>
      <c r="Z320" s="83" t="str" cm="1">
        <f t="array" ref="Z320">_xlfn.IFNA(IF(OR(VALUE(Z$7&amp;$C$3)=PH),IF(Z321="","PH",IF(INDEX(Attendance!$O:$O,MATCH($B320&amp;Z$7,Attendance!$N:$N,0))&lt;"1200","PM","PN")),IF(Z$6="Sun",IF(Z321="","RD",IF(INDEX(Attendance!$O:$O,MATCH($B320&amp;Z$7,Attendance!$N:$N,0))&lt;"1200","RM","RN")),IF(Z321="",IF(Z$7="","",IF(INDEX(Attendance!$I:$I,MATCH($B320&amp;Z$7,Attendance!$N:$N,0))="ABS","AB","UL")),IF(INDEX(Attendance!$O:$O,MATCH($B320&amp;Z$7,Attendance!$N:$N,0))&lt;"1200","M","N")))),"")</f>
        <v>RD</v>
      </c>
      <c r="AA320" s="83" t="str" cm="1">
        <f t="array" ref="AA320">_xlfn.IFNA(IF(OR(VALUE(AA$7&amp;$C$3)=PH),IF(AA321="","PH",IF(INDEX(Attendance!$O:$O,MATCH($B320&amp;AA$7,Attendance!$N:$N,0))&lt;"1200","PM","PN")),IF(AA$6="Sun",IF(AA321="","RD",IF(INDEX(Attendance!$O:$O,MATCH($B320&amp;AA$7,Attendance!$N:$N,0))&lt;"1200","RM","RN")),IF(AA321="",IF(AA$7="","",IF(INDEX(Attendance!$I:$I,MATCH($B320&amp;AA$7,Attendance!$N:$N,0))="ABS","AB","UL")),IF(INDEX(Attendance!$O:$O,MATCH($B320&amp;AA$7,Attendance!$N:$N,0))&lt;"1200","M","N")))),"")</f>
        <v/>
      </c>
      <c r="AB320" s="83" t="str" cm="1">
        <f t="array" ref="AB320">_xlfn.IFNA(IF(OR(VALUE(AB$7&amp;$C$3)=PH),IF(AB321="","PH",IF(INDEX(Attendance!$O:$O,MATCH($B320&amp;AB$7,Attendance!$N:$N,0))&lt;"1200","PM","PN")),IF(AB$6="Sun",IF(AB321="","RD",IF(INDEX(Attendance!$O:$O,MATCH($B320&amp;AB$7,Attendance!$N:$N,0))&lt;"1200","RM","RN")),IF(AB321="",IF(AB$7="","",IF(INDEX(Attendance!$I:$I,MATCH($B320&amp;AB$7,Attendance!$N:$N,0))="ABS","AB","UL")),IF(INDEX(Attendance!$O:$O,MATCH($B320&amp;AB$7,Attendance!$N:$N,0))&lt;"1200","M","N")))),"")</f>
        <v/>
      </c>
      <c r="AC320" s="83" t="str" cm="1">
        <f t="array" ref="AC320">_xlfn.IFNA(IF(OR(VALUE(AC$7&amp;$C$3)=PH),IF(AC321="","PH",IF(INDEX(Attendance!$O:$O,MATCH($B320&amp;AC$7,Attendance!$N:$N,0))&lt;"1200","PM","PN")),IF(AC$6="Sun",IF(AC321="","RD",IF(INDEX(Attendance!$O:$O,MATCH($B320&amp;AC$7,Attendance!$N:$N,0))&lt;"1200","RM","RN")),IF(AC321="",IF(AC$7="","",IF(INDEX(Attendance!$I:$I,MATCH($B320&amp;AC$7,Attendance!$N:$N,0))="ABS","AB","UL")),IF(INDEX(Attendance!$O:$O,MATCH($B320&amp;AC$7,Attendance!$N:$N,0))&lt;"1200","M","N")))),"")</f>
        <v/>
      </c>
      <c r="AD320" s="83" t="str" cm="1">
        <f t="array" ref="AD320">_xlfn.IFNA(IF(OR(VALUE(AD$7&amp;$C$3)=PH),IF(AD321="","PH",IF(INDEX(Attendance!$O:$O,MATCH($B320&amp;AD$7,Attendance!$N:$N,0))&lt;"1200","PM","PN")),IF(AD$6="Sun",IF(AD321="","RD",IF(INDEX(Attendance!$O:$O,MATCH($B320&amp;AD$7,Attendance!$N:$N,0))&lt;"1200","RM","RN")),IF(AD321="",IF(AD$7="","",IF(INDEX(Attendance!$I:$I,MATCH($B320&amp;AD$7,Attendance!$N:$N,0))="ABS","AB","UL")),IF(INDEX(Attendance!$O:$O,MATCH($B320&amp;AD$7,Attendance!$N:$N,0))&lt;"1200","M","N")))),"")</f>
        <v/>
      </c>
      <c r="AE320" s="83" t="str" cm="1">
        <f t="array" ref="AE320">_xlfn.IFNA(IF(OR(VALUE(AE$7&amp;$C$3)=PH),IF(AE321="","PH",IF(INDEX(Attendance!$O:$O,MATCH($B320&amp;AE$7,Attendance!$N:$N,0))&lt;"1200","PM","PN")),IF(AE$6="Sun",IF(AE321="","RD",IF(INDEX(Attendance!$O:$O,MATCH($B320&amp;AE$7,Attendance!$N:$N,0))&lt;"1200","RM","RN")),IF(AE321="",IF(AE$7="","",IF(INDEX(Attendance!$I:$I,MATCH($B320&amp;AE$7,Attendance!$N:$N,0))="ABS","AB","UL")),IF(INDEX(Attendance!$O:$O,MATCH($B320&amp;AE$7,Attendance!$N:$N,0))&lt;"1200","M","N")))),"")</f>
        <v/>
      </c>
      <c r="AF320" s="83" t="str" cm="1">
        <f t="array" ref="AF320">_xlfn.IFNA(IF(OR(VALUE(AF$7&amp;$C$3)=PH),IF(AF321="","PH",IF(INDEX(Attendance!$O:$O,MATCH($B320&amp;AF$7,Attendance!$N:$N,0))&lt;"1200","PM","PN")),IF(AF$6="Sun",IF(AF321="","RD",IF(INDEX(Attendance!$O:$O,MATCH($B320&amp;AF$7,Attendance!$N:$N,0))&lt;"1200","RM","RN")),IF(AF321="",IF(AF$7="","",IF(INDEX(Attendance!$I:$I,MATCH($B320&amp;AF$7,Attendance!$N:$N,0))="ABS","AB","UL")),IF(INDEX(Attendance!$O:$O,MATCH($B320&amp;AF$7,Attendance!$N:$N,0))&lt;"1200","M","N")))),"")</f>
        <v/>
      </c>
      <c r="AG320" s="83" t="str" cm="1">
        <f t="array" ref="AG320">_xlfn.IFNA(IF(OR(VALUE(AG$7&amp;$C$3)=PH),IF(AG321="","PH",IF(INDEX(Attendance!$O:$O,MATCH($B320&amp;AG$7,Attendance!$N:$N,0))&lt;"1200","PM","PN")),IF(AG$6="Sun",IF(AG321="","RD",IF(INDEX(Attendance!$O:$O,MATCH($B320&amp;AG$7,Attendance!$N:$N,0))&lt;"1200","RM","RN")),IF(AG321="",IF(AG$7="","",IF(INDEX(Attendance!$I:$I,MATCH($B320&amp;AG$7,Attendance!$N:$N,0))="ABS","AB","UL")),IF(INDEX(Attendance!$O:$O,MATCH($B320&amp;AG$7,Attendance!$N:$N,0))&lt;"1200","M","N")))),"")</f>
        <v>RD</v>
      </c>
      <c r="AH320" s="83" t="str" cm="1">
        <f t="array" ref="AH320">_xlfn.IFNA(IF(OR(VALUE(AH$7&amp;$C$3)=PH),IF(AH321="","PH",IF(INDEX(Attendance!$O:$O,MATCH($B320&amp;AH$7,Attendance!$N:$N,0))&lt;"1200","PM","PN")),IF(AH$6="Sun",IF(AH321="","RD",IF(INDEX(Attendance!$O:$O,MATCH($B320&amp;AH$7,Attendance!$N:$N,0))&lt;"1200","RM","RN")),IF(AH321="",IF(AH$7="","",IF(INDEX(Attendance!$I:$I,MATCH($B320&amp;AH$7,Attendance!$N:$N,0))="ABS","AB","UL")),IF(INDEX(Attendance!$O:$O,MATCH($B320&amp;AH$7,Attendance!$N:$N,0))&lt;"1200","M","N")))),"")</f>
        <v/>
      </c>
      <c r="AI320" s="83" t="str" cm="1">
        <f t="array" ref="AI320">_xlfn.IFNA(IF(OR(VALUE(AI$7&amp;$C$3)=PH),IF(AI321="","PH",IF(INDEX(Attendance!$O:$O,MATCH($B320&amp;AI$7,Attendance!$N:$N,0))&lt;"1200","PM","PN")),IF(AI$6="Sun",IF(AI321="","RD",IF(INDEX(Attendance!$O:$O,MATCH($B320&amp;AI$7,Attendance!$N:$N,0))&lt;"1200","RM","RN")),IF(AI321="",IF(AI$7="","",IF(INDEX(Attendance!$I:$I,MATCH($B320&amp;AI$7,Attendance!$N:$N,0))="ABS","AB","UL")),IF(INDEX(Attendance!$O:$O,MATCH($B320&amp;AI$7,Attendance!$N:$N,0))&lt;"1200","M","N")))),"")</f>
        <v/>
      </c>
      <c r="AJ320" s="83" t="str" cm="1">
        <f t="array" ref="AJ320">_xlfn.IFNA(IF(OR(VALUE(AJ$7&amp;$C$3)=PH),IF(AJ321="","PH",IF(INDEX(Attendance!$O:$O,MATCH($B320&amp;AJ$7,Attendance!$N:$N,0))&lt;"1200","PM","PN")),IF(AJ$6="Sun",IF(AJ321="","RD",IF(INDEX(Attendance!$O:$O,MATCH($B320&amp;AJ$7,Attendance!$N:$N,0))&lt;"1200","RM","RN")),IF(AJ321="",IF(AJ$7="","",IF(INDEX(Attendance!$I:$I,MATCH($B320&amp;AJ$7,Attendance!$N:$N,0))="ABS","AB","UL")),IF(INDEX(Attendance!$O:$O,MATCH($B320&amp;AJ$7,Attendance!$N:$N,0))&lt;"1200","M","N")))),"")</f>
        <v/>
      </c>
      <c r="AK320" s="258">
        <f>SUM(SUMIF(F320:AJ320,{"M","N","A"},F321:AJ321))</f>
        <v>0</v>
      </c>
      <c r="AL320" s="187">
        <f>SUM(SUMIF(F320:AJ320,{"M","N"},F322:AJ322),SUMIF(F320:AJ320,{"OM","ON"},F321:AJ321))</f>
        <v>0</v>
      </c>
      <c r="AM320" s="187">
        <f>SUM(SUMIF(F320:AJ320,{"PM","PN","RM","RN"},F321:AJ321))</f>
        <v>0</v>
      </c>
      <c r="AN320" s="187">
        <f>SUM(SUMIF(F320:AJ320,{"PM","PN"},F322:AJ322))</f>
        <v>0</v>
      </c>
      <c r="AO320" s="261">
        <f>SUM(F325:AJ325)</f>
        <v>0</v>
      </c>
      <c r="AP320" s="264">
        <f>SUM(F324:AJ324)</f>
        <v>0</v>
      </c>
      <c r="AQ320" s="188">
        <f>IF(D324="",0,SUM(COUNTIFS(F320:AJ320,{"M","N","A","OM","ON","OA","PM","PN","PA","RM","RN","RA"})))</f>
        <v>0</v>
      </c>
      <c r="AR320" s="74">
        <f>COUNTIF(F320:AJ320,"AL")</f>
        <v>0</v>
      </c>
      <c r="AS320" s="74">
        <f>COUNTIF(F320:AJ320,"MC")</f>
        <v>0</v>
      </c>
      <c r="AT320" s="74">
        <f>COUNTIF(F320:AJ320,"PH")+COUNTIF(F320:AJ320,"RPH")</f>
        <v>2</v>
      </c>
      <c r="AU320" s="255">
        <f t="shared" ref="AU320" si="69">_xlfn.IFNA(IF($B320="",0,AK320*$AK$5+SUM(AL325:AN325)+SUM(AO320:AP325)+SUM(AQ325:AT325)),"")</f>
        <v>0</v>
      </c>
    </row>
    <row r="321" spans="1:47" s="212" customFormat="1" ht="33" customHeight="1" x14ac:dyDescent="0.25">
      <c r="A321" s="189"/>
      <c r="B321" s="184"/>
      <c r="C321" s="190" t="str">
        <f>_xlfn.IFNA(INDEX(Masterlist!D:D,MATCH(B320,Masterlist!B:B,0)),"")</f>
        <v/>
      </c>
      <c r="D321" s="88"/>
      <c r="E321" s="191" t="s">
        <v>174</v>
      </c>
      <c r="F321" s="192" t="str">
        <f>IFERROR(IF(F$6="Sun",INDEX(Attendance!$R:$R,MATCH($B320&amp;F$7,Attendance!$N:$N,0)),IF(INDEX(Attendance!$R:$R,MATCH($B320&amp;F$7,Attendance!$N:$N,0))="","",IF(INDEX(Attendance!$R:$R,MATCH($B320&amp;F$7,Attendance!$N:$N,0))&gt;8,8,INDEX(Attendance!$R:$R,MATCH($B320&amp;F$7,Attendance!$N:$N,0))))),"")</f>
        <v/>
      </c>
      <c r="G321" s="192" t="str">
        <f>IFERROR(IF(G$6="Sun",INDEX(Attendance!$R:$R,MATCH($B320&amp;G$7,Attendance!$N:$N,0)),IF(INDEX(Attendance!$R:$R,MATCH($B320&amp;G$7,Attendance!$N:$N,0))="","",IF(INDEX(Attendance!$R:$R,MATCH($B320&amp;G$7,Attendance!$N:$N,0))&gt;8,8,INDEX(Attendance!$R:$R,MATCH($B320&amp;G$7,Attendance!$N:$N,0))))),"")</f>
        <v/>
      </c>
      <c r="H321" s="192" t="str">
        <f>IFERROR(IF(H$6="Sun",INDEX(Attendance!$R:$R,MATCH($B320&amp;H$7,Attendance!$N:$N,0)),IF(INDEX(Attendance!$R:$R,MATCH($B320&amp;H$7,Attendance!$N:$N,0))="","",IF(INDEX(Attendance!$R:$R,MATCH($B320&amp;H$7,Attendance!$N:$N,0))&gt;8,8,INDEX(Attendance!$R:$R,MATCH($B320&amp;H$7,Attendance!$N:$N,0))))),"")</f>
        <v/>
      </c>
      <c r="I321" s="192" t="str">
        <f>IFERROR(IF(I$6="Sun",INDEX(Attendance!$R:$R,MATCH($B320&amp;I$7,Attendance!$N:$N,0)),IF(INDEX(Attendance!$R:$R,MATCH($B320&amp;I$7,Attendance!$N:$N,0))="","",IF(INDEX(Attendance!$R:$R,MATCH($B320&amp;I$7,Attendance!$N:$N,0))&gt;8,8,INDEX(Attendance!$R:$R,MATCH($B320&amp;I$7,Attendance!$N:$N,0))))),"")</f>
        <v/>
      </c>
      <c r="J321" s="192" t="str">
        <f>IFERROR(IF(J$6="Sun",INDEX(Attendance!$R:$R,MATCH($B320&amp;J$7,Attendance!$N:$N,0)),IF(INDEX(Attendance!$R:$R,MATCH($B320&amp;J$7,Attendance!$N:$N,0))="","",IF(INDEX(Attendance!$R:$R,MATCH($B320&amp;J$7,Attendance!$N:$N,0))&gt;8,8,INDEX(Attendance!$R:$R,MATCH($B320&amp;J$7,Attendance!$N:$N,0))))),"")</f>
        <v/>
      </c>
      <c r="K321" s="192" t="str">
        <f>IFERROR(IF(K$6="Sun",INDEX(Attendance!$R:$R,MATCH($B320&amp;K$7,Attendance!$N:$N,0)),IF(INDEX(Attendance!$R:$R,MATCH($B320&amp;K$7,Attendance!$N:$N,0))="","",IF(INDEX(Attendance!$R:$R,MATCH($B320&amp;K$7,Attendance!$N:$N,0))&gt;8,8,INDEX(Attendance!$R:$R,MATCH($B320&amp;K$7,Attendance!$N:$N,0))))),"")</f>
        <v/>
      </c>
      <c r="L321" s="192" t="str">
        <f>IFERROR(IF(L$6="Sun",INDEX(Attendance!$R:$R,MATCH($B320&amp;L$7,Attendance!$N:$N,0)),IF(INDEX(Attendance!$R:$R,MATCH($B320&amp;L$7,Attendance!$N:$N,0))="","",IF(INDEX(Attendance!$R:$R,MATCH($B320&amp;L$7,Attendance!$N:$N,0))&gt;8,8,INDEX(Attendance!$R:$R,MATCH($B320&amp;L$7,Attendance!$N:$N,0))))),"")</f>
        <v/>
      </c>
      <c r="M321" s="192" t="str">
        <f>IFERROR(IF(M$6="Sun",INDEX(Attendance!$R:$R,MATCH($B320&amp;M$7,Attendance!$N:$N,0)),IF(INDEX(Attendance!$R:$R,MATCH($B320&amp;M$7,Attendance!$N:$N,0))="","",IF(INDEX(Attendance!$R:$R,MATCH($B320&amp;M$7,Attendance!$N:$N,0))&gt;8,8,INDEX(Attendance!$R:$R,MATCH($B320&amp;M$7,Attendance!$N:$N,0))))),"")</f>
        <v/>
      </c>
      <c r="N321" s="192" t="str">
        <f>IFERROR(IF(N$6="Sun",INDEX(Attendance!$R:$R,MATCH($B320&amp;N$7,Attendance!$N:$N,0)),IF(INDEX(Attendance!$R:$R,MATCH($B320&amp;N$7,Attendance!$N:$N,0))="","",IF(INDEX(Attendance!$R:$R,MATCH($B320&amp;N$7,Attendance!$N:$N,0))&gt;8,8,INDEX(Attendance!$R:$R,MATCH($B320&amp;N$7,Attendance!$N:$N,0))))),"")</f>
        <v/>
      </c>
      <c r="O321" s="192" t="str">
        <f>IFERROR(IF(O$6="Sun",INDEX(Attendance!$R:$R,MATCH($B320&amp;O$7,Attendance!$N:$N,0)),IF(INDEX(Attendance!$R:$R,MATCH($B320&amp;O$7,Attendance!$N:$N,0))="","",IF(INDEX(Attendance!$R:$R,MATCH($B320&amp;O$7,Attendance!$N:$N,0))&gt;8,8,INDEX(Attendance!$R:$R,MATCH($B320&amp;O$7,Attendance!$N:$N,0))))),"")</f>
        <v/>
      </c>
      <c r="P321" s="192" t="str">
        <f>IFERROR(IF(P$6="Sun",INDEX(Attendance!$R:$R,MATCH($B320&amp;P$7,Attendance!$N:$N,0)),IF(INDEX(Attendance!$R:$R,MATCH($B320&amp;P$7,Attendance!$N:$N,0))="","",IF(INDEX(Attendance!$R:$R,MATCH($B320&amp;P$7,Attendance!$N:$N,0))&gt;8,8,INDEX(Attendance!$R:$R,MATCH($B320&amp;P$7,Attendance!$N:$N,0))))),"")</f>
        <v/>
      </c>
      <c r="Q321" s="192" t="str">
        <f>IFERROR(IF(Q$6="Sun",INDEX(Attendance!$R:$R,MATCH($B320&amp;Q$7,Attendance!$N:$N,0)),IF(INDEX(Attendance!$R:$R,MATCH($B320&amp;Q$7,Attendance!$N:$N,0))="","",IF(INDEX(Attendance!$R:$R,MATCH($B320&amp;Q$7,Attendance!$N:$N,0))&gt;8,8,INDEX(Attendance!$R:$R,MATCH($B320&amp;Q$7,Attendance!$N:$N,0))))),"")</f>
        <v/>
      </c>
      <c r="R321" s="192" t="str">
        <f>IFERROR(IF(R$6="Sun",INDEX(Attendance!$R:$R,MATCH($B320&amp;R$7,Attendance!$N:$N,0)),IF(INDEX(Attendance!$R:$R,MATCH($B320&amp;R$7,Attendance!$N:$N,0))="","",IF(INDEX(Attendance!$R:$R,MATCH($B320&amp;R$7,Attendance!$N:$N,0))&gt;8,8,INDEX(Attendance!$R:$R,MATCH($B320&amp;R$7,Attendance!$N:$N,0))))),"")</f>
        <v/>
      </c>
      <c r="S321" s="192" t="str">
        <f>IFERROR(IF(S$6="Sun",INDEX(Attendance!$R:$R,MATCH($B320&amp;S$7,Attendance!$N:$N,0)),IF(INDEX(Attendance!$R:$R,MATCH($B320&amp;S$7,Attendance!$N:$N,0))="","",IF(INDEX(Attendance!$R:$R,MATCH($B320&amp;S$7,Attendance!$N:$N,0))&gt;8,8,INDEX(Attendance!$R:$R,MATCH($B320&amp;S$7,Attendance!$N:$N,0))))),"")</f>
        <v/>
      </c>
      <c r="T321" s="192" t="str">
        <f>IFERROR(IF(T$6="Sun",INDEX(Attendance!$R:$R,MATCH($B320&amp;T$7,Attendance!$N:$N,0)),IF(INDEX(Attendance!$R:$R,MATCH($B320&amp;T$7,Attendance!$N:$N,0))="","",IF(INDEX(Attendance!$R:$R,MATCH($B320&amp;T$7,Attendance!$N:$N,0))&gt;8,8,INDEX(Attendance!$R:$R,MATCH($B320&amp;T$7,Attendance!$N:$N,0))))),"")</f>
        <v/>
      </c>
      <c r="U321" s="192" t="str">
        <f>IFERROR(IF(U$6="Sun",INDEX(Attendance!$R:$R,MATCH($B320&amp;U$7,Attendance!$N:$N,0)),IF(INDEX(Attendance!$R:$R,MATCH($B320&amp;U$7,Attendance!$N:$N,0))="","",IF(INDEX(Attendance!$R:$R,MATCH($B320&amp;U$7,Attendance!$N:$N,0))&gt;8,8,INDEX(Attendance!$R:$R,MATCH($B320&amp;U$7,Attendance!$N:$N,0))))),"")</f>
        <v/>
      </c>
      <c r="V321" s="192" t="str">
        <f>IFERROR(IF(V$6="Sun",INDEX(Attendance!$R:$R,MATCH($B320&amp;V$7,Attendance!$N:$N,0)),IF(INDEX(Attendance!$R:$R,MATCH($B320&amp;V$7,Attendance!$N:$N,0))="","",IF(INDEX(Attendance!$R:$R,MATCH($B320&amp;V$7,Attendance!$N:$N,0))&gt;8,8,INDEX(Attendance!$R:$R,MATCH($B320&amp;V$7,Attendance!$N:$N,0))))),"")</f>
        <v/>
      </c>
      <c r="W321" s="192" t="str">
        <f>IFERROR(IF(W$6="Sun",INDEX(Attendance!$R:$R,MATCH($B320&amp;W$7,Attendance!$N:$N,0)),IF(INDEX(Attendance!$R:$R,MATCH($B320&amp;W$7,Attendance!$N:$N,0))="","",IF(INDEX(Attendance!$R:$R,MATCH($B320&amp;W$7,Attendance!$N:$N,0))&gt;8,8,INDEX(Attendance!$R:$R,MATCH($B320&amp;W$7,Attendance!$N:$N,0))))),"")</f>
        <v/>
      </c>
      <c r="X321" s="192" t="str">
        <f>IFERROR(IF(X$6="Sun",INDEX(Attendance!$R:$R,MATCH($B320&amp;X$7,Attendance!$N:$N,0)),IF(INDEX(Attendance!$R:$R,MATCH($B320&amp;X$7,Attendance!$N:$N,0))="","",IF(INDEX(Attendance!$R:$R,MATCH($B320&amp;X$7,Attendance!$N:$N,0))&gt;8,8,INDEX(Attendance!$R:$R,MATCH($B320&amp;X$7,Attendance!$N:$N,0))))),"")</f>
        <v/>
      </c>
      <c r="Y321" s="192" t="str">
        <f>IFERROR(IF(Y$6="Sun",INDEX(Attendance!$R:$R,MATCH($B320&amp;Y$7,Attendance!$N:$N,0)),IF(INDEX(Attendance!$R:$R,MATCH($B320&amp;Y$7,Attendance!$N:$N,0))="","",IF(INDEX(Attendance!$R:$R,MATCH($B320&amp;Y$7,Attendance!$N:$N,0))&gt;8,8,INDEX(Attendance!$R:$R,MATCH($B320&amp;Y$7,Attendance!$N:$N,0))))),"")</f>
        <v/>
      </c>
      <c r="Z321" s="192" t="str">
        <f>IFERROR(IF(Z$6="Sun",INDEX(Attendance!$R:$R,MATCH($B320&amp;Z$7,Attendance!$N:$N,0)),IF(INDEX(Attendance!$R:$R,MATCH($B320&amp;Z$7,Attendance!$N:$N,0))="","",IF(INDEX(Attendance!$R:$R,MATCH($B320&amp;Z$7,Attendance!$N:$N,0))&gt;8,8,INDEX(Attendance!$R:$R,MATCH($B320&amp;Z$7,Attendance!$N:$N,0))))),"")</f>
        <v/>
      </c>
      <c r="AA321" s="192" t="str">
        <f>IFERROR(IF(AA$6="Sun",INDEX(Attendance!$R:$R,MATCH($B320&amp;AA$7,Attendance!$N:$N,0)),IF(INDEX(Attendance!$R:$R,MATCH($B320&amp;AA$7,Attendance!$N:$N,0))="","",IF(INDEX(Attendance!$R:$R,MATCH($B320&amp;AA$7,Attendance!$N:$N,0))&gt;8,8,INDEX(Attendance!$R:$R,MATCH($B320&amp;AA$7,Attendance!$N:$N,0))))),"")</f>
        <v/>
      </c>
      <c r="AB321" s="192" t="str">
        <f>IFERROR(IF(AB$6="Sun",INDEX(Attendance!$R:$R,MATCH($B320&amp;AB$7,Attendance!$N:$N,0)),IF(INDEX(Attendance!$R:$R,MATCH($B320&amp;AB$7,Attendance!$N:$N,0))="","",IF(INDEX(Attendance!$R:$R,MATCH($B320&amp;AB$7,Attendance!$N:$N,0))&gt;8,8,INDEX(Attendance!$R:$R,MATCH($B320&amp;AB$7,Attendance!$N:$N,0))))),"")</f>
        <v/>
      </c>
      <c r="AC321" s="192" t="str">
        <f>IFERROR(IF(AC$6="Sun",INDEX(Attendance!$R:$R,MATCH($B320&amp;AC$7,Attendance!$N:$N,0)),IF(INDEX(Attendance!$R:$R,MATCH($B320&amp;AC$7,Attendance!$N:$N,0))="","",IF(INDEX(Attendance!$R:$R,MATCH($B320&amp;AC$7,Attendance!$N:$N,0))&gt;8,8,INDEX(Attendance!$R:$R,MATCH($B320&amp;AC$7,Attendance!$N:$N,0))))),"")</f>
        <v/>
      </c>
      <c r="AD321" s="192" t="str">
        <f>IFERROR(IF(AD$6="Sun",INDEX(Attendance!$R:$R,MATCH($B320&amp;AD$7,Attendance!$N:$N,0)),IF(INDEX(Attendance!$R:$R,MATCH($B320&amp;AD$7,Attendance!$N:$N,0))="","",IF(INDEX(Attendance!$R:$R,MATCH($B320&amp;AD$7,Attendance!$N:$N,0))&gt;8,8,INDEX(Attendance!$R:$R,MATCH($B320&amp;AD$7,Attendance!$N:$N,0))))),"")</f>
        <v/>
      </c>
      <c r="AE321" s="192" t="str">
        <f>IFERROR(IF(AE$6="Sun",INDEX(Attendance!$R:$R,MATCH($B320&amp;AE$7,Attendance!$N:$N,0)),IF(INDEX(Attendance!$R:$R,MATCH($B320&amp;AE$7,Attendance!$N:$N,0))="","",IF(INDEX(Attendance!$R:$R,MATCH($B320&amp;AE$7,Attendance!$N:$N,0))&gt;8,8,INDEX(Attendance!$R:$R,MATCH($B320&amp;AE$7,Attendance!$N:$N,0))))),"")</f>
        <v/>
      </c>
      <c r="AF321" s="192" t="str">
        <f>IFERROR(IF(AF$6="Sun",INDEX(Attendance!$R:$R,MATCH($B320&amp;AF$7,Attendance!$N:$N,0)),IF(INDEX(Attendance!$R:$R,MATCH($B320&amp;AF$7,Attendance!$N:$N,0))="","",IF(INDEX(Attendance!$R:$R,MATCH($B320&amp;AF$7,Attendance!$N:$N,0))&gt;8,8,INDEX(Attendance!$R:$R,MATCH($B320&amp;AF$7,Attendance!$N:$N,0))))),"")</f>
        <v/>
      </c>
      <c r="AG321" s="192" t="str">
        <f>IFERROR(IF(AG$6="Sun",INDEX(Attendance!$R:$R,MATCH($B320&amp;AG$7,Attendance!$N:$N,0)),IF(INDEX(Attendance!$R:$R,MATCH($B320&amp;AG$7,Attendance!$N:$N,0))="","",IF(INDEX(Attendance!$R:$R,MATCH($B320&amp;AG$7,Attendance!$N:$N,0))&gt;8,8,INDEX(Attendance!$R:$R,MATCH($B320&amp;AG$7,Attendance!$N:$N,0))))),"")</f>
        <v/>
      </c>
      <c r="AH321" s="192" t="str">
        <f>IFERROR(IF(AH$6="Sun",INDEX(Attendance!$R:$R,MATCH($B320&amp;AH$7,Attendance!$N:$N,0)),IF(INDEX(Attendance!$R:$R,MATCH($B320&amp;AH$7,Attendance!$N:$N,0))="","",IF(INDEX(Attendance!$R:$R,MATCH($B320&amp;AH$7,Attendance!$N:$N,0))&gt;8,8,INDEX(Attendance!$R:$R,MATCH($B320&amp;AH$7,Attendance!$N:$N,0))))),"")</f>
        <v/>
      </c>
      <c r="AI321" s="192" t="str">
        <f>IFERROR(IF(AI$6="Sun",INDEX(Attendance!$R:$R,MATCH($B320&amp;AI$7,Attendance!$N:$N,0)),IF(INDEX(Attendance!$R:$R,MATCH($B320&amp;AI$7,Attendance!$N:$N,0))="","",IF(INDEX(Attendance!$R:$R,MATCH($B320&amp;AI$7,Attendance!$N:$N,0))&gt;8,8,INDEX(Attendance!$R:$R,MATCH($B320&amp;AI$7,Attendance!$N:$N,0))))),"")</f>
        <v/>
      </c>
      <c r="AJ321" s="192" t="str">
        <f>IFERROR(IF(AJ$6="Sun",INDEX(Attendance!$R:$R,MATCH($B320&amp;AJ$7,Attendance!$N:$N,0)),IF(INDEX(Attendance!$R:$R,MATCH($B320&amp;AJ$7,Attendance!$N:$N,0))="","",IF(INDEX(Attendance!$R:$R,MATCH($B320&amp;AJ$7,Attendance!$N:$N,0))&gt;8,8,INDEX(Attendance!$R:$R,MATCH($B320&amp;AJ$7,Attendance!$N:$N,0))))),"")</f>
        <v/>
      </c>
      <c r="AK321" s="259"/>
      <c r="AL321" s="193">
        <f>ROUND((IF($C325="",Basic,MID($C325,FIND("RM",$C325)+3,4))+$AP320+$AQ325)/WorkDays/WorkHours*AL$6,4)</f>
        <v>8.6538000000000004</v>
      </c>
      <c r="AM321" s="193">
        <f>ROUND((IF($C325="",Basic,MID($C325,FIND("RM",$C325)+3,4))+$AP320+$AQ325)/WorkDays/WorkHours*AM$6,4)</f>
        <v>11.538500000000001</v>
      </c>
      <c r="AN321" s="193">
        <f>ROUND((IF($C325="",Basic,MID($C325,FIND("RM",$C325)+3,4))+$AP320+$AQ325)/WorkDays/WorkHours*AN$6,4)</f>
        <v>17.307700000000001</v>
      </c>
      <c r="AO321" s="262"/>
      <c r="AP321" s="265"/>
      <c r="AQ321" s="86"/>
      <c r="AR321" s="194"/>
      <c r="AS321" s="194"/>
      <c r="AT321" s="194"/>
      <c r="AU321" s="256"/>
    </row>
    <row r="322" spans="1:47" s="212" customFormat="1" ht="33" customHeight="1" x14ac:dyDescent="0.25">
      <c r="A322" s="189"/>
      <c r="B322" s="184"/>
      <c r="C322" s="195" t="str">
        <f>_xlfn.IFNA(INDEX(Masterlist!E:E,MATCH(B320,Masterlist!B:B,0)),"")</f>
        <v/>
      </c>
      <c r="D322" s="1"/>
      <c r="E322" s="196" t="s">
        <v>175</v>
      </c>
      <c r="F322" s="197" t="str">
        <f>IFERROR(IF(F$6="Sun","",IF(INDEX(Attendance!$S:$S,MATCH($B320&amp;F$7,Attendance!$N:$N,0))=TRUE,"",IF(F321&lt;8,"",INDEX(Attendance!$G:$G,MATCH($B320&amp;F$7,Attendance!$N:$N,0))))),"")</f>
        <v/>
      </c>
      <c r="G322" s="197" t="str">
        <f>IFERROR(IF(G$6="Sun","",IF(INDEX(Attendance!$S:$S,MATCH($B320&amp;G$7,Attendance!$N:$N,0))=TRUE,"",IF(G321&lt;8,"",INDEX(Attendance!$G:$G,MATCH($B320&amp;G$7,Attendance!$N:$N,0))))),"")</f>
        <v/>
      </c>
      <c r="H322" s="197" t="str">
        <f>IFERROR(IF(H$6="Sun","",IF(INDEX(Attendance!$S:$S,MATCH($B320&amp;H$7,Attendance!$N:$N,0))=TRUE,"",IF(H321&lt;8,"",INDEX(Attendance!$G:$G,MATCH($B320&amp;H$7,Attendance!$N:$N,0))))),"")</f>
        <v/>
      </c>
      <c r="I322" s="197" t="str">
        <f>IFERROR(IF(I$6="Sun","",IF(INDEX(Attendance!$S:$S,MATCH($B320&amp;I$7,Attendance!$N:$N,0))=TRUE,"",IF(I321&lt;8,"",INDEX(Attendance!$G:$G,MATCH($B320&amp;I$7,Attendance!$N:$N,0))))),"")</f>
        <v/>
      </c>
      <c r="J322" s="197" t="str">
        <f>IFERROR(IF(J$6="Sun","",IF(INDEX(Attendance!$S:$S,MATCH($B320&amp;J$7,Attendance!$N:$N,0))=TRUE,"",IF(J321&lt;8,"",INDEX(Attendance!$G:$G,MATCH($B320&amp;J$7,Attendance!$N:$N,0))))),"")</f>
        <v/>
      </c>
      <c r="K322" s="197" t="str">
        <f>IFERROR(IF(K$6="Sun","",IF(INDEX(Attendance!$S:$S,MATCH($B320&amp;K$7,Attendance!$N:$N,0))=TRUE,"",IF(K321&lt;8,"",INDEX(Attendance!$G:$G,MATCH($B320&amp;K$7,Attendance!$N:$N,0))))),"")</f>
        <v/>
      </c>
      <c r="L322" s="197" t="str">
        <f>IFERROR(IF(L$6="Sun","",IF(INDEX(Attendance!$S:$S,MATCH($B320&amp;L$7,Attendance!$N:$N,0))=TRUE,"",IF(L321&lt;8,"",INDEX(Attendance!$G:$G,MATCH($B320&amp;L$7,Attendance!$N:$N,0))))),"")</f>
        <v/>
      </c>
      <c r="M322" s="197" t="str">
        <f>IFERROR(IF(M$6="Sun","",IF(INDEX(Attendance!$S:$S,MATCH($B320&amp;M$7,Attendance!$N:$N,0))=TRUE,"",IF(M321&lt;8,"",INDEX(Attendance!$G:$G,MATCH($B320&amp;M$7,Attendance!$N:$N,0))))),"")</f>
        <v/>
      </c>
      <c r="N322" s="197" t="str">
        <f>IFERROR(IF(N$6="Sun","",IF(INDEX(Attendance!$S:$S,MATCH($B320&amp;N$7,Attendance!$N:$N,0))=TRUE,"",IF(N321&lt;8,"",INDEX(Attendance!$G:$G,MATCH($B320&amp;N$7,Attendance!$N:$N,0))))),"")</f>
        <v/>
      </c>
      <c r="O322" s="197" t="str">
        <f>IFERROR(IF(O$6="Sun","",IF(INDEX(Attendance!$S:$S,MATCH($B320&amp;O$7,Attendance!$N:$N,0))=TRUE,"",IF(O321&lt;8,"",INDEX(Attendance!$G:$G,MATCH($B320&amp;O$7,Attendance!$N:$N,0))))),"")</f>
        <v/>
      </c>
      <c r="P322" s="197" t="str">
        <f>IFERROR(IF(P$6="Sun","",IF(INDEX(Attendance!$S:$S,MATCH($B320&amp;P$7,Attendance!$N:$N,0))=TRUE,"",IF(P321&lt;8,"",INDEX(Attendance!$G:$G,MATCH($B320&amp;P$7,Attendance!$N:$N,0))))),"")</f>
        <v/>
      </c>
      <c r="Q322" s="197" t="str">
        <f>IFERROR(IF(Q$6="Sun","",IF(INDEX(Attendance!$S:$S,MATCH($B320&amp;Q$7,Attendance!$N:$N,0))=TRUE,"",IF(Q321&lt;8,"",INDEX(Attendance!$G:$G,MATCH($B320&amp;Q$7,Attendance!$N:$N,0))))),"")</f>
        <v/>
      </c>
      <c r="R322" s="197" t="str">
        <f>IFERROR(IF(R$6="Sun","",IF(INDEX(Attendance!$S:$S,MATCH($B320&amp;R$7,Attendance!$N:$N,0))=TRUE,"",IF(R321&lt;8,"",INDEX(Attendance!$G:$G,MATCH($B320&amp;R$7,Attendance!$N:$N,0))))),"")</f>
        <v/>
      </c>
      <c r="S322" s="197" t="str">
        <f>IFERROR(IF(S$6="Sun","",IF(INDEX(Attendance!$S:$S,MATCH($B320&amp;S$7,Attendance!$N:$N,0))=TRUE,"",IF(S321&lt;8,"",INDEX(Attendance!$G:$G,MATCH($B320&amp;S$7,Attendance!$N:$N,0))))),"")</f>
        <v/>
      </c>
      <c r="T322" s="197" t="str">
        <f>IFERROR(IF(T$6="Sun","",IF(INDEX(Attendance!$S:$S,MATCH($B320&amp;T$7,Attendance!$N:$N,0))=TRUE,"",IF(T321&lt;8,"",INDEX(Attendance!$G:$G,MATCH($B320&amp;T$7,Attendance!$N:$N,0))))),"")</f>
        <v/>
      </c>
      <c r="U322" s="197" t="str">
        <f>IFERROR(IF(U$6="Sun","",IF(INDEX(Attendance!$S:$S,MATCH($B320&amp;U$7,Attendance!$N:$N,0))=TRUE,"",IF(U321&lt;8,"",INDEX(Attendance!$G:$G,MATCH($B320&amp;U$7,Attendance!$N:$N,0))))),"")</f>
        <v/>
      </c>
      <c r="V322" s="197" t="str">
        <f>IFERROR(IF(V$6="Sun","",IF(INDEX(Attendance!$S:$S,MATCH($B320&amp;V$7,Attendance!$N:$N,0))=TRUE,"",IF(V321&lt;8,"",INDEX(Attendance!$G:$G,MATCH($B320&amp;V$7,Attendance!$N:$N,0))))),"")</f>
        <v/>
      </c>
      <c r="W322" s="197" t="str">
        <f>IFERROR(IF(W$6="Sun","",IF(INDEX(Attendance!$S:$S,MATCH($B320&amp;W$7,Attendance!$N:$N,0))=TRUE,"",IF(W321&lt;8,"",INDEX(Attendance!$G:$G,MATCH($B320&amp;W$7,Attendance!$N:$N,0))))),"")</f>
        <v/>
      </c>
      <c r="X322" s="197" t="str">
        <f>IFERROR(IF(X$6="Sun","",IF(INDEX(Attendance!$S:$S,MATCH($B320&amp;X$7,Attendance!$N:$N,0))=TRUE,"",IF(X321&lt;8,"",INDEX(Attendance!$G:$G,MATCH($B320&amp;X$7,Attendance!$N:$N,0))))),"")</f>
        <v/>
      </c>
      <c r="Y322" s="197" t="str">
        <f>IFERROR(IF(Y$6="Sun","",IF(INDEX(Attendance!$S:$S,MATCH($B320&amp;Y$7,Attendance!$N:$N,0))=TRUE,"",IF(Y321&lt;8,"",INDEX(Attendance!$G:$G,MATCH($B320&amp;Y$7,Attendance!$N:$N,0))))),"")</f>
        <v/>
      </c>
      <c r="Z322" s="197" t="str">
        <f>IFERROR(IF(Z$6="Sun","",IF(INDEX(Attendance!$S:$S,MATCH($B320&amp;Z$7,Attendance!$N:$N,0))=TRUE,"",IF(Z321&lt;8,"",INDEX(Attendance!$G:$G,MATCH($B320&amp;Z$7,Attendance!$N:$N,0))))),"")</f>
        <v/>
      </c>
      <c r="AA322" s="197" t="str">
        <f>IFERROR(IF(AA$6="Sun","",IF(INDEX(Attendance!$S:$S,MATCH($B320&amp;AA$7,Attendance!$N:$N,0))=TRUE,"",IF(AA321&lt;8,"",INDEX(Attendance!$G:$G,MATCH($B320&amp;AA$7,Attendance!$N:$N,0))))),"")</f>
        <v/>
      </c>
      <c r="AB322" s="197" t="str">
        <f>IFERROR(IF(AB$6="Sun","",IF(INDEX(Attendance!$S:$S,MATCH($B320&amp;AB$7,Attendance!$N:$N,0))=TRUE,"",IF(AB321&lt;8,"",INDEX(Attendance!$G:$G,MATCH($B320&amp;AB$7,Attendance!$N:$N,0))))),"")</f>
        <v/>
      </c>
      <c r="AC322" s="197" t="str">
        <f>IFERROR(IF(AC$6="Sun","",IF(INDEX(Attendance!$S:$S,MATCH($B320&amp;AC$7,Attendance!$N:$N,0))=TRUE,"",IF(AC321&lt;8,"",INDEX(Attendance!$G:$G,MATCH($B320&amp;AC$7,Attendance!$N:$N,0))))),"")</f>
        <v/>
      </c>
      <c r="AD322" s="197" t="str">
        <f>IFERROR(IF(AD$6="Sun","",IF(INDEX(Attendance!$S:$S,MATCH($B320&amp;AD$7,Attendance!$N:$N,0))=TRUE,"",IF(AD321&lt;8,"",INDEX(Attendance!$G:$G,MATCH($B320&amp;AD$7,Attendance!$N:$N,0))))),"")</f>
        <v/>
      </c>
      <c r="AE322" s="197" t="str">
        <f>IFERROR(IF(AE$6="Sun","",IF(INDEX(Attendance!$S:$S,MATCH($B320&amp;AE$7,Attendance!$N:$N,0))=TRUE,"",IF(AE321&lt;8,"",INDEX(Attendance!$G:$G,MATCH($B320&amp;AE$7,Attendance!$N:$N,0))))),"")</f>
        <v/>
      </c>
      <c r="AF322" s="197" t="str">
        <f>IFERROR(IF(AF$6="Sun","",IF(INDEX(Attendance!$S:$S,MATCH($B320&amp;AF$7,Attendance!$N:$N,0))=TRUE,"",IF(AF321&lt;8,"",INDEX(Attendance!$G:$G,MATCH($B320&amp;AF$7,Attendance!$N:$N,0))))),"")</f>
        <v/>
      </c>
      <c r="AG322" s="197" t="str">
        <f>IFERROR(IF(AG$6="Sun","",IF(INDEX(Attendance!$S:$S,MATCH($B320&amp;AG$7,Attendance!$N:$N,0))=TRUE,"",IF(AG321&lt;8,"",INDEX(Attendance!$G:$G,MATCH($B320&amp;AG$7,Attendance!$N:$N,0))))),"")</f>
        <v/>
      </c>
      <c r="AH322" s="197" t="str">
        <f>IFERROR(IF(AH$6="Sun","",IF(INDEX(Attendance!$S:$S,MATCH($B320&amp;AH$7,Attendance!$N:$N,0))=TRUE,"",IF(AH321&lt;8,"",INDEX(Attendance!$G:$G,MATCH($B320&amp;AH$7,Attendance!$N:$N,0))))),"")</f>
        <v/>
      </c>
      <c r="AI322" s="197" t="str">
        <f>IFERROR(IF(AI$6="Sun","",IF(INDEX(Attendance!$S:$S,MATCH($B320&amp;AI$7,Attendance!$N:$N,0))=TRUE,"",IF(AI321&lt;8,"",INDEX(Attendance!$G:$G,MATCH($B320&amp;AI$7,Attendance!$N:$N,0))))),"")</f>
        <v/>
      </c>
      <c r="AJ322" s="197" t="str">
        <f>IFERROR(IF(AJ$6="Sun","",IF(INDEX(Attendance!$S:$S,MATCH($B320&amp;AJ$7,Attendance!$N:$N,0))=TRUE,"",IF(AJ321&lt;8,"",INDEX(Attendance!$G:$G,MATCH($B320&amp;AJ$7,Attendance!$N:$N,0))))),"")</f>
        <v/>
      </c>
      <c r="AK322" s="259"/>
      <c r="AL322" s="198"/>
      <c r="AM322" s="198"/>
      <c r="AN322" s="198"/>
      <c r="AO322" s="262"/>
      <c r="AP322" s="265"/>
      <c r="AQ322" s="86"/>
      <c r="AR322" s="194"/>
      <c r="AS322" s="194"/>
      <c r="AT322" s="194"/>
      <c r="AU322" s="256"/>
    </row>
    <row r="323" spans="1:47" s="212" customFormat="1" ht="33" customHeight="1" x14ac:dyDescent="0.25">
      <c r="A323" s="189"/>
      <c r="B323" s="184"/>
      <c r="C323" s="195" t="str">
        <f>_xlfn.IFNA(INDEX(Masterlist!F:F,MATCH(B320,Masterlist!B:B,0)),"")</f>
        <v/>
      </c>
      <c r="D323" s="88"/>
      <c r="E323" s="196"/>
      <c r="F323" s="199"/>
      <c r="G323" s="200"/>
      <c r="H323" s="192"/>
      <c r="I323" s="192"/>
      <c r="J323" s="192"/>
      <c r="K323" s="192"/>
      <c r="L323" s="192"/>
      <c r="M323" s="192"/>
      <c r="N323" s="192"/>
      <c r="O323" s="192"/>
      <c r="P323" s="192"/>
      <c r="Q323" s="201"/>
      <c r="R323" s="201"/>
      <c r="S323" s="192"/>
      <c r="T323" s="192"/>
      <c r="U323" s="192"/>
      <c r="V323" s="192"/>
      <c r="W323" s="192"/>
      <c r="X323" s="192"/>
      <c r="Y323" s="192"/>
      <c r="Z323" s="192"/>
      <c r="AA323" s="192"/>
      <c r="AB323" s="192"/>
      <c r="AC323" s="192"/>
      <c r="AD323" s="192"/>
      <c r="AE323" s="192"/>
      <c r="AF323" s="192"/>
      <c r="AG323" s="192"/>
      <c r="AH323" s="192"/>
      <c r="AI323" s="192"/>
      <c r="AJ323" s="192"/>
      <c r="AK323" s="259"/>
      <c r="AL323" s="198"/>
      <c r="AM323" s="198"/>
      <c r="AN323" s="198"/>
      <c r="AO323" s="262"/>
      <c r="AP323" s="265"/>
      <c r="AQ323" s="86"/>
      <c r="AR323" s="194"/>
      <c r="AS323" s="194"/>
      <c r="AT323" s="194"/>
      <c r="AU323" s="256"/>
    </row>
    <row r="324" spans="1:47" s="212" customFormat="1" ht="33" customHeight="1" x14ac:dyDescent="0.25">
      <c r="A324" s="189"/>
      <c r="B324" s="184"/>
      <c r="C324" s="202" t="str">
        <f>_xlfn.IFNA(INDEX(Masterlist!I:I,MATCH(B320,Masterlist!B:B,0)),"")</f>
        <v/>
      </c>
      <c r="D324" s="226" t="str">
        <f>_xlfn.IFNA(IF(INDEX(Attendance!H:H,MATCH(B320,Attendance!$A:$A,0))="VMI","SCOPE ALLW",""),"")</f>
        <v/>
      </c>
      <c r="E324" s="196" t="s">
        <v>13</v>
      </c>
      <c r="F324" s="203" t="str">
        <f>IFERROR(IF(AND(RIGHT(F320,1)="N",VALUE(F321)&gt;=8),Database!$I$3,""),"")</f>
        <v/>
      </c>
      <c r="G324" s="192" t="str">
        <f>IFERROR(IF(AND(RIGHT(G320,1)="N",VALUE(G321)&gt;=8),Database!$I$3,""),"")</f>
        <v/>
      </c>
      <c r="H324" s="199" t="str">
        <f>IFERROR(IF(AND(RIGHT(H320,1)="N",VALUE(H321)&gt;=8),Database!$I$3,""),"")</f>
        <v/>
      </c>
      <c r="I324" s="192" t="str">
        <f>IFERROR(IF(AND(RIGHT(I320,1)="N",VALUE(I321)&gt;=8),Database!$I$3,""),"")</f>
        <v/>
      </c>
      <c r="J324" s="192" t="str">
        <f>IFERROR(IF(AND(RIGHT(J320,1)="N",VALUE(J321)&gt;=8),Database!$I$3,""),"")</f>
        <v/>
      </c>
      <c r="K324" s="192" t="str">
        <f>IFERROR(IF(AND(RIGHT(K320,1)="N",VALUE(K321)&gt;=8),Database!$I$3,""),"")</f>
        <v/>
      </c>
      <c r="L324" s="192" t="str">
        <f>IFERROR(IF(AND(RIGHT(L320,1)="N",VALUE(L321)&gt;=8),Database!$I$3,""),"")</f>
        <v/>
      </c>
      <c r="M324" s="192" t="str">
        <f>IFERROR(IF(AND(RIGHT(M320,1)="N",VALUE(M321)&gt;=8),Database!$I$3,""),"")</f>
        <v/>
      </c>
      <c r="N324" s="192" t="str">
        <f>IFERROR(IF(AND(RIGHT(N320,1)="N",VALUE(N321)&gt;=8),Database!$I$3,""),"")</f>
        <v/>
      </c>
      <c r="O324" s="192" t="str">
        <f>IFERROR(IF(AND(RIGHT(O320,1)="N",VALUE(O321)&gt;=8),Database!$I$3,""),"")</f>
        <v/>
      </c>
      <c r="P324" s="192" t="str">
        <f>IFERROR(IF(AND(RIGHT(P320,1)="N",VALUE(P321)&gt;=8),Database!$I$3,""),"")</f>
        <v/>
      </c>
      <c r="Q324" s="192" t="str">
        <f>IFERROR(IF(AND(RIGHT(Q320,1)="N",VALUE(Q321)&gt;=8),Database!$I$3,""),"")</f>
        <v/>
      </c>
      <c r="R324" s="192" t="str">
        <f>IFERROR(IF(AND(RIGHT(R320,1)="N",VALUE(R321)&gt;=8),Database!$I$3,""),"")</f>
        <v/>
      </c>
      <c r="S324" s="192" t="str">
        <f>IFERROR(IF(AND(RIGHT(S320,1)="N",VALUE(S321)&gt;=8),Database!$I$3,""),"")</f>
        <v/>
      </c>
      <c r="T324" s="192" t="str">
        <f>IFERROR(IF(AND(RIGHT(T320,1)="N",VALUE(T321)&gt;=8),Database!$I$3,""),"")</f>
        <v/>
      </c>
      <c r="U324" s="192" t="str">
        <f>IFERROR(IF(AND(RIGHT(U320,1)="N",VALUE(U321)&gt;=8),Database!$I$3,""),"")</f>
        <v/>
      </c>
      <c r="V324" s="192" t="str">
        <f>IFERROR(IF(AND(RIGHT(V320,1)="N",VALUE(V321)&gt;=8),Database!$I$3,""),"")</f>
        <v/>
      </c>
      <c r="W324" s="192" t="str">
        <f>IFERROR(IF(AND(RIGHT(W320,1)="N",VALUE(W321)&gt;=8),Database!$I$3,""),"")</f>
        <v/>
      </c>
      <c r="X324" s="192" t="str">
        <f>IFERROR(IF(AND(RIGHT(X320,1)="N",VALUE(X321)&gt;=8),Database!$I$3,""),"")</f>
        <v/>
      </c>
      <c r="Y324" s="192" t="str">
        <f>IFERROR(IF(AND(RIGHT(Y320,1)="N",VALUE(Y321)&gt;=8),Database!$I$3,""),"")</f>
        <v/>
      </c>
      <c r="Z324" s="192" t="str">
        <f>IFERROR(IF(AND(RIGHT(Z320,1)="N",VALUE(Z321)&gt;=8),Database!$I$3,""),"")</f>
        <v/>
      </c>
      <c r="AA324" s="192" t="str">
        <f>IFERROR(IF(AND(RIGHT(AA320,1)="N",VALUE(AA321)&gt;=8),Database!$I$3,""),"")</f>
        <v/>
      </c>
      <c r="AB324" s="192" t="str">
        <f>IFERROR(IF(AND(RIGHT(AB320,1)="N",VALUE(AB321)&gt;=8),Database!$I$3,""),"")</f>
        <v/>
      </c>
      <c r="AC324" s="192" t="str">
        <f>IFERROR(IF(AND(RIGHT(AC320,1)="N",VALUE(AC321)&gt;=8),Database!$I$3,""),"")</f>
        <v/>
      </c>
      <c r="AD324" s="192" t="str">
        <f>IFERROR(IF(AND(RIGHT(AD320,1)="N",VALUE(AD321)&gt;=8),Database!$I$3,""),"")</f>
        <v/>
      </c>
      <c r="AE324" s="192" t="str">
        <f>IFERROR(IF(AND(RIGHT(AE320,1)="N",VALUE(AE321)&gt;=8),Database!$I$3,""),"")</f>
        <v/>
      </c>
      <c r="AF324" s="192" t="str">
        <f>IFERROR(IF(AND(RIGHT(AF320,1)="N",VALUE(AF321)&gt;=8),Database!$I$3,""),"")</f>
        <v/>
      </c>
      <c r="AG324" s="192" t="str">
        <f>IFERROR(IF(AND(RIGHT(AG320,1)="N",VALUE(AG321)&gt;=8),Database!$I$3,""),"")</f>
        <v/>
      </c>
      <c r="AH324" s="192" t="str">
        <f>IFERROR(IF(AND(RIGHT(AH320,1)="N",VALUE(AH321)&gt;=8),Database!$I$3,""),"")</f>
        <v/>
      </c>
      <c r="AI324" s="192" t="str">
        <f>IFERROR(IF(AND(RIGHT(AI320,1)="N",VALUE(AI321)&gt;=8),Database!$I$3,""),"")</f>
        <v/>
      </c>
      <c r="AJ324" s="192" t="str">
        <f>IFERROR(IF(AND(RIGHT(AJ320,1)="N",VALUE(AJ321)&gt;=8),Database!$I$3,""),"")</f>
        <v/>
      </c>
      <c r="AK324" s="259"/>
      <c r="AL324" s="204"/>
      <c r="AM324" s="198"/>
      <c r="AN324" s="198"/>
      <c r="AO324" s="262"/>
      <c r="AP324" s="265"/>
      <c r="AQ324" s="86"/>
      <c r="AR324" s="194"/>
      <c r="AS324" s="194"/>
      <c r="AT324" s="194"/>
      <c r="AU324" s="256"/>
    </row>
    <row r="325" spans="1:47" s="212" customFormat="1" ht="33" customHeight="1" thickBot="1" x14ac:dyDescent="0.3">
      <c r="A325" s="189"/>
      <c r="B325" s="205"/>
      <c r="C325" s="222"/>
      <c r="D325" s="28"/>
      <c r="E325" s="206" t="s">
        <v>176</v>
      </c>
      <c r="F325" s="207" t="str">
        <f>IFERROR(IF(INDEX(Attendance!$T:$T,MATCH($B320&amp;F$7,Attendance!$N:$N,0))=TRUE,"L",IF(SUM(F321:F322)&gt;=10,5,"")),"")</f>
        <v/>
      </c>
      <c r="G325" s="207" t="str">
        <f>IFERROR(IF(INDEX(Attendance!$T:$T,MATCH($B320&amp;G$7,Attendance!$N:$N,0))=TRUE,"L",IF(SUM(G321:G322)&gt;=10,5,"")),"")</f>
        <v/>
      </c>
      <c r="H325" s="208" t="str">
        <f>IFERROR(IF(INDEX(Attendance!$T:$T,MATCH($B320&amp;H$7,Attendance!$N:$N,0))=TRUE,"L",IF(SUM(H321:H322)&gt;=10,5,"")),"")</f>
        <v/>
      </c>
      <c r="I325" s="208" t="str">
        <f>IFERROR(IF(INDEX(Attendance!$T:$T,MATCH($B320&amp;I$7,Attendance!$N:$N,0))=TRUE,"L",IF(SUM(I321:I322)&gt;=10,5,"")),"")</f>
        <v/>
      </c>
      <c r="J325" s="208" t="str">
        <f>IFERROR(IF(INDEX(Attendance!$T:$T,MATCH($B320&amp;J$7,Attendance!$N:$N,0))=TRUE,"L",IF(SUM(J321:J322)&gt;=10,5,"")),"")</f>
        <v/>
      </c>
      <c r="K325" s="208" t="str">
        <f>IFERROR(IF(INDEX(Attendance!$T:$T,MATCH($B320&amp;K$7,Attendance!$N:$N,0))=TRUE,"L",IF(SUM(K321:K322)&gt;=10,5,"")),"")</f>
        <v/>
      </c>
      <c r="L325" s="208" t="str">
        <f>IFERROR(IF(INDEX(Attendance!$T:$T,MATCH($B320&amp;L$7,Attendance!$N:$N,0))=TRUE,"L",IF(SUM(L321:L322)&gt;=10,5,"")),"")</f>
        <v/>
      </c>
      <c r="M325" s="208" t="str">
        <f>IFERROR(IF(INDEX(Attendance!$T:$T,MATCH($B320&amp;M$7,Attendance!$N:$N,0))=TRUE,"L",IF(SUM(M321:M322)&gt;=10,5,"")),"")</f>
        <v/>
      </c>
      <c r="N325" s="208" t="str">
        <f>IFERROR(IF(INDEX(Attendance!$T:$T,MATCH($B320&amp;N$7,Attendance!$N:$N,0))=TRUE,"L",IF(SUM(N321:N322)&gt;=10,5,"")),"")</f>
        <v/>
      </c>
      <c r="O325" s="208" t="str">
        <f>IFERROR(IF(INDEX(Attendance!$T:$T,MATCH($B320&amp;O$7,Attendance!$N:$N,0))=TRUE,"L",IF(SUM(O321:O322)&gt;=10,5,"")),"")</f>
        <v/>
      </c>
      <c r="P325" s="208" t="str">
        <f>IFERROR(IF(INDEX(Attendance!$T:$T,MATCH($B320&amp;P$7,Attendance!$N:$N,0))=TRUE,"L",IF(SUM(P321:P322)&gt;=10,5,"")),"")</f>
        <v/>
      </c>
      <c r="Q325" s="208" t="str">
        <f>IFERROR(IF(INDEX(Attendance!$T:$T,MATCH($B320&amp;Q$7,Attendance!$N:$N,0))=TRUE,"L",IF(SUM(Q321:Q322)&gt;=10,5,"")),"")</f>
        <v/>
      </c>
      <c r="R325" s="208" t="str">
        <f>IFERROR(IF(INDEX(Attendance!$T:$T,MATCH($B320&amp;R$7,Attendance!$N:$N,0))=TRUE,"L",IF(SUM(R321:R322)&gt;=10,5,"")),"")</f>
        <v/>
      </c>
      <c r="S325" s="208" t="str">
        <f>IFERROR(IF(INDEX(Attendance!$T:$T,MATCH($B320&amp;S$7,Attendance!$N:$N,0))=TRUE,"L",IF(SUM(S321:S322)&gt;=10,5,"")),"")</f>
        <v/>
      </c>
      <c r="T325" s="208" t="str">
        <f>IFERROR(IF(INDEX(Attendance!$T:$T,MATCH($B320&amp;T$7,Attendance!$N:$N,0))=TRUE,"L",IF(SUM(T321:T322)&gt;=10,5,"")),"")</f>
        <v/>
      </c>
      <c r="U325" s="208" t="str">
        <f>IFERROR(IF(INDEX(Attendance!$T:$T,MATCH($B320&amp;U$7,Attendance!$N:$N,0))=TRUE,"L",IF(SUM(U321:U322)&gt;=10,5,"")),"")</f>
        <v/>
      </c>
      <c r="V325" s="208" t="str">
        <f>IFERROR(IF(INDEX(Attendance!$T:$T,MATCH($B320&amp;V$7,Attendance!$N:$N,0))=TRUE,"L",IF(SUM(V321:V322)&gt;=10,5,"")),"")</f>
        <v/>
      </c>
      <c r="W325" s="208" t="str">
        <f>IFERROR(IF(INDEX(Attendance!$T:$T,MATCH($B320&amp;W$7,Attendance!$N:$N,0))=TRUE,"L",IF(SUM(W321:W322)&gt;=10,5,"")),"")</f>
        <v/>
      </c>
      <c r="X325" s="208" t="str">
        <f>IFERROR(IF(INDEX(Attendance!$T:$T,MATCH($B320&amp;X$7,Attendance!$N:$N,0))=TRUE,"L",IF(SUM(X321:X322)&gt;=10,5,"")),"")</f>
        <v/>
      </c>
      <c r="Y325" s="208" t="str">
        <f>IFERROR(IF(INDEX(Attendance!$T:$T,MATCH($B320&amp;Y$7,Attendance!$N:$N,0))=TRUE,"L",IF(SUM(Y321:Y322)&gt;=10,5,"")),"")</f>
        <v/>
      </c>
      <c r="Z325" s="208" t="str">
        <f>IFERROR(IF(INDEX(Attendance!$T:$T,MATCH($B320&amp;Z$7,Attendance!$N:$N,0))=TRUE,"L",IF(SUM(Z321:Z322)&gt;=10,5,"")),"")</f>
        <v/>
      </c>
      <c r="AA325" s="208" t="str">
        <f>IFERROR(IF(INDEX(Attendance!$T:$T,MATCH($B320&amp;AA$7,Attendance!$N:$N,0))=TRUE,"L",IF(SUM(AA321:AA322)&gt;=10,5,"")),"")</f>
        <v/>
      </c>
      <c r="AB325" s="208" t="str">
        <f>IFERROR(IF(INDEX(Attendance!$T:$T,MATCH($B320&amp;AB$7,Attendance!$N:$N,0))=TRUE,"L",IF(SUM(AB321:AB322)&gt;=10,5,"")),"")</f>
        <v/>
      </c>
      <c r="AC325" s="208" t="str">
        <f>IFERROR(IF(INDEX(Attendance!$T:$T,MATCH($B320&amp;AC$7,Attendance!$N:$N,0))=TRUE,"L",IF(SUM(AC321:AC322)&gt;=10,5,"")),"")</f>
        <v/>
      </c>
      <c r="AD325" s="208" t="str">
        <f>IFERROR(IF(INDEX(Attendance!$T:$T,MATCH($B320&amp;AD$7,Attendance!$N:$N,0))=TRUE,"L",IF(SUM(AD321:AD322)&gt;=10,5,"")),"")</f>
        <v/>
      </c>
      <c r="AE325" s="208" t="str">
        <f>IFERROR(IF(INDEX(Attendance!$T:$T,MATCH($B320&amp;AE$7,Attendance!$N:$N,0))=TRUE,"L",IF(SUM(AE321:AE322)&gt;=10,5,"")),"")</f>
        <v/>
      </c>
      <c r="AF325" s="208" t="str">
        <f>IFERROR(IF(INDEX(Attendance!$T:$T,MATCH($B320&amp;AF$7,Attendance!$N:$N,0))=TRUE,"L",IF(SUM(AF321:AF322)&gt;=10,5,"")),"")</f>
        <v/>
      </c>
      <c r="AG325" s="208" t="str">
        <f>IFERROR(IF(INDEX(Attendance!$T:$T,MATCH($B320&amp;AG$7,Attendance!$N:$N,0))=TRUE,"L",IF(SUM(AG321:AG322)&gt;=10,5,"")),"")</f>
        <v/>
      </c>
      <c r="AH325" s="208" t="str">
        <f>IFERROR(IF(INDEX(Attendance!$T:$T,MATCH($B320&amp;AH$7,Attendance!$N:$N,0))=TRUE,"L",IF(SUM(AH321:AH322)&gt;=10,5,"")),"")</f>
        <v/>
      </c>
      <c r="AI325" s="208" t="str">
        <f>IFERROR(IF(INDEX(Attendance!$T:$T,MATCH($B320&amp;AI$7,Attendance!$N:$N,0))=TRUE,"L",IF(SUM(AI321:AI322)&gt;=10,5,"")),"")</f>
        <v/>
      </c>
      <c r="AJ325" s="208" t="str">
        <f>IFERROR(IF(INDEX(Attendance!$T:$T,MATCH($B320&amp;AJ$7,Attendance!$N:$N,0))=TRUE,"L",IF(SUM(AJ321:AJ322)&gt;=10,5,"")),"")</f>
        <v/>
      </c>
      <c r="AK325" s="260"/>
      <c r="AL325" s="209">
        <f>ROUND(AL320*AL321,2)</f>
        <v>0</v>
      </c>
      <c r="AM325" s="209">
        <f>ROUND(AM320*AM321,2)</f>
        <v>0</v>
      </c>
      <c r="AN325" s="209">
        <f>ROUND(AN320*AN321,2)</f>
        <v>0</v>
      </c>
      <c r="AO325" s="263"/>
      <c r="AP325" s="266"/>
      <c r="AQ325" s="210">
        <f>AQ320*$AQ$5</f>
        <v>0</v>
      </c>
      <c r="AR325" s="211">
        <f>AR320*ROUND(IF($C325="",1200,MID($C325,FIND("RM",$C325)+3,4))/26,2)</f>
        <v>0</v>
      </c>
      <c r="AS325" s="211">
        <f t="shared" ref="AS325:AT325" si="70">AS320*ROUND(IF($C325="",1200,MID($C325,FIND("RM",$C325)+3,4))/26,2)</f>
        <v>0</v>
      </c>
      <c r="AT325" s="211">
        <f t="shared" si="70"/>
        <v>92.3</v>
      </c>
      <c r="AU325" s="257"/>
    </row>
    <row r="326" spans="1:47" s="213" customFormat="1" ht="33" customHeight="1" x14ac:dyDescent="0.35">
      <c r="A326" s="175">
        <f t="shared" si="50"/>
        <v>54</v>
      </c>
      <c r="B326" s="184" t="str">
        <f>_xlfn.IFNA(INDEX(Attendance!$A:$A,MATCH(A326,Attendance!$M:$M,0)),"")</f>
        <v/>
      </c>
      <c r="C326" s="185" t="str">
        <f>_xlfn.IFNA(INDEX(Masterlist!C:C,MATCH(B326,Masterlist!B:B,0)),"")</f>
        <v/>
      </c>
      <c r="D326" s="87"/>
      <c r="E326" s="186" t="s">
        <v>173</v>
      </c>
      <c r="F326" s="83" t="str" cm="1">
        <f t="array" ref="F326">_xlfn.IFNA(IF(OR(VALUE(F$7&amp;$C$3)=PH),IF(F327="","PH",IF(INDEX(Attendance!$O:$O,MATCH($B326&amp;F$7,Attendance!$N:$N,0))&lt;"1200","PM","PN")),IF(F$6="Sun",IF(F327="","RD",IF(INDEX(Attendance!$O:$O,MATCH($B326&amp;F$7,Attendance!$N:$N,0))&lt;"1200","RM","RN")),IF(F327="",IF(F$7="","",IF(INDEX(Attendance!$I:$I,MATCH($B326&amp;F$7,Attendance!$N:$N,0))="ABS","AB","UL")),IF(INDEX(Attendance!$O:$O,MATCH($B326&amp;F$7,Attendance!$N:$N,0))&lt;"1200","M","N")))),"")</f>
        <v/>
      </c>
      <c r="G326" s="83" t="str" cm="1">
        <f t="array" ref="G326">_xlfn.IFNA(IF(OR(VALUE(G$7&amp;$C$3)=PH),IF(G327="","PH",IF(INDEX(Attendance!$O:$O,MATCH($B326&amp;G$7,Attendance!$N:$N,0))&lt;"1200","PM","PN")),IF(G$6="Sun",IF(G327="","RD",IF(INDEX(Attendance!$O:$O,MATCH($B326&amp;G$7,Attendance!$N:$N,0))&lt;"1200","RM","RN")),IF(G327="",IF(G$7="","",IF(INDEX(Attendance!$I:$I,MATCH($B326&amp;G$7,Attendance!$N:$N,0))="ABS","AB","UL")),IF(INDEX(Attendance!$O:$O,MATCH($B326&amp;G$7,Attendance!$N:$N,0))&lt;"1200","M","N")))),"")</f>
        <v/>
      </c>
      <c r="H326" s="83" t="str" cm="1">
        <f t="array" ref="H326">_xlfn.IFNA(IF(OR(VALUE(H$7&amp;$C$3)=PH),IF(H327="","PH",IF(INDEX(Attendance!$O:$O,MATCH($B326&amp;H$7,Attendance!$N:$N,0))&lt;"1200","PM","PN")),IF(H$6="Sun",IF(H327="","RD",IF(INDEX(Attendance!$O:$O,MATCH($B326&amp;H$7,Attendance!$N:$N,0))&lt;"1200","RM","RN")),IF(H327="",IF(H$7="","",IF(INDEX(Attendance!$I:$I,MATCH($B326&amp;H$7,Attendance!$N:$N,0))="ABS","AB","UL")),IF(INDEX(Attendance!$O:$O,MATCH($B326&amp;H$7,Attendance!$N:$N,0))&lt;"1200","M","N")))),"")</f>
        <v/>
      </c>
      <c r="I326" s="83" t="str" cm="1">
        <f t="array" ref="I326">_xlfn.IFNA(IF(OR(VALUE(I$7&amp;$C$3)=PH),IF(I327="","PH",IF(INDEX(Attendance!$O:$O,MATCH($B326&amp;I$7,Attendance!$N:$N,0))&lt;"1200","PM","PN")),IF(I$6="Sun",IF(I327="","RD",IF(INDEX(Attendance!$O:$O,MATCH($B326&amp;I$7,Attendance!$N:$N,0))&lt;"1200","RM","RN")),IF(I327="",IF(I$7="","",IF(INDEX(Attendance!$I:$I,MATCH($B326&amp;I$7,Attendance!$N:$N,0))="ABS","AB","UL")),IF(INDEX(Attendance!$O:$O,MATCH($B326&amp;I$7,Attendance!$N:$N,0))&lt;"1200","M","N")))),"")</f>
        <v/>
      </c>
      <c r="J326" s="83" t="str" cm="1">
        <f t="array" ref="J326">_xlfn.IFNA(IF(OR(VALUE(J$7&amp;$C$3)=PH),IF(J327="","PH",IF(INDEX(Attendance!$O:$O,MATCH($B326&amp;J$7,Attendance!$N:$N,0))&lt;"1200","PM","PN")),IF(J$6="Sun",IF(J327="","RD",IF(INDEX(Attendance!$O:$O,MATCH($B326&amp;J$7,Attendance!$N:$N,0))&lt;"1200","RM","RN")),IF(J327="",IF(J$7="","",IF(INDEX(Attendance!$I:$I,MATCH($B326&amp;J$7,Attendance!$N:$N,0))="ABS","AB","UL")),IF(INDEX(Attendance!$O:$O,MATCH($B326&amp;J$7,Attendance!$N:$N,0))&lt;"1200","M","N")))),"")</f>
        <v/>
      </c>
      <c r="K326" s="83" t="str" cm="1">
        <f t="array" ref="K326">_xlfn.IFNA(IF(OR(VALUE(K$7&amp;$C$3)=PH),IF(K327="","PH",IF(INDEX(Attendance!$O:$O,MATCH($B326&amp;K$7,Attendance!$N:$N,0))&lt;"1200","PM","PN")),IF(K$6="Sun",IF(K327="","RD",IF(INDEX(Attendance!$O:$O,MATCH($B326&amp;K$7,Attendance!$N:$N,0))&lt;"1200","RM","RN")),IF(K327="",IF(K$7="","",IF(INDEX(Attendance!$I:$I,MATCH($B326&amp;K$7,Attendance!$N:$N,0))="ABS","AB","UL")),IF(INDEX(Attendance!$O:$O,MATCH($B326&amp;K$7,Attendance!$N:$N,0))&lt;"1200","M","N")))),"")</f>
        <v/>
      </c>
      <c r="L326" s="83" t="str" cm="1">
        <f t="array" ref="L326">_xlfn.IFNA(IF(OR(VALUE(L$7&amp;$C$3)=PH),IF(L327="","PH",IF(INDEX(Attendance!$O:$O,MATCH($B326&amp;L$7,Attendance!$N:$N,0))&lt;"1200","PM","PN")),IF(L$6="Sun",IF(L327="","RD",IF(INDEX(Attendance!$O:$O,MATCH($B326&amp;L$7,Attendance!$N:$N,0))&lt;"1200","RM","RN")),IF(L327="",IF(L$7="","",IF(INDEX(Attendance!$I:$I,MATCH($B326&amp;L$7,Attendance!$N:$N,0))="ABS","AB","UL")),IF(INDEX(Attendance!$O:$O,MATCH($B326&amp;L$7,Attendance!$N:$N,0))&lt;"1200","M","N")))),"")</f>
        <v>RD</v>
      </c>
      <c r="M326" s="83" t="str" cm="1">
        <f t="array" ref="M326">_xlfn.IFNA(IF(OR(VALUE(M$7&amp;$C$3)=PH),IF(M327="","PH",IF(INDEX(Attendance!$O:$O,MATCH($B326&amp;M$7,Attendance!$N:$N,0))&lt;"1200","PM","PN")),IF(M$6="Sun",IF(M327="","RD",IF(INDEX(Attendance!$O:$O,MATCH($B326&amp;M$7,Attendance!$N:$N,0))&lt;"1200","RM","RN")),IF(M327="",IF(M$7="","",IF(INDEX(Attendance!$I:$I,MATCH($B326&amp;M$7,Attendance!$N:$N,0))="ABS","AB","UL")),IF(INDEX(Attendance!$O:$O,MATCH($B326&amp;M$7,Attendance!$N:$N,0))&lt;"1200","M","N")))),"")</f>
        <v/>
      </c>
      <c r="N326" s="83" t="str" cm="1">
        <f t="array" ref="N326">_xlfn.IFNA(IF(OR(VALUE(N$7&amp;$C$3)=PH),IF(N327="","PH",IF(INDEX(Attendance!$O:$O,MATCH($B326&amp;N$7,Attendance!$N:$N,0))&lt;"1200","PM","PN")),IF(N$6="Sun",IF(N327="","RD",IF(INDEX(Attendance!$O:$O,MATCH($B326&amp;N$7,Attendance!$N:$N,0))&lt;"1200","RM","RN")),IF(N327="",IF(N$7="","",IF(INDEX(Attendance!$I:$I,MATCH($B326&amp;N$7,Attendance!$N:$N,0))="ABS","AB","UL")),IF(INDEX(Attendance!$O:$O,MATCH($B326&amp;N$7,Attendance!$N:$N,0))&lt;"1200","M","N")))),"")</f>
        <v/>
      </c>
      <c r="O326" s="83" t="str" cm="1">
        <f t="array" ref="O326">_xlfn.IFNA(IF(OR(VALUE(O$7&amp;$C$3)=PH),IF(O327="","PH",IF(INDEX(Attendance!$O:$O,MATCH($B326&amp;O$7,Attendance!$N:$N,0))&lt;"1200","PM","PN")),IF(O$6="Sun",IF(O327="","RD",IF(INDEX(Attendance!$O:$O,MATCH($B326&amp;O$7,Attendance!$N:$N,0))&lt;"1200","RM","RN")),IF(O327="",IF(O$7="","",IF(INDEX(Attendance!$I:$I,MATCH($B326&amp;O$7,Attendance!$N:$N,0))="ABS","AB","UL")),IF(INDEX(Attendance!$O:$O,MATCH($B326&amp;O$7,Attendance!$N:$N,0))&lt;"1200","M","N")))),"")</f>
        <v/>
      </c>
      <c r="P326" s="83" t="str" cm="1">
        <f t="array" ref="P326">_xlfn.IFNA(IF(OR(VALUE(P$7&amp;$C$3)=PH),IF(P327="","PH",IF(INDEX(Attendance!$O:$O,MATCH($B326&amp;P$7,Attendance!$N:$N,0))&lt;"1200","PM","PN")),IF(P$6="Sun",IF(P327="","RD",IF(INDEX(Attendance!$O:$O,MATCH($B326&amp;P$7,Attendance!$N:$N,0))&lt;"1200","RM","RN")),IF(P327="",IF(P$7="","",IF(INDEX(Attendance!$I:$I,MATCH($B326&amp;P$7,Attendance!$N:$N,0))="ABS","AB","UL")),IF(INDEX(Attendance!$O:$O,MATCH($B326&amp;P$7,Attendance!$N:$N,0))&lt;"1200","M","N")))),"")</f>
        <v/>
      </c>
      <c r="Q326" s="83" t="str" cm="1">
        <f t="array" ref="Q326">_xlfn.IFNA(IF(OR(VALUE(Q$7&amp;$C$3)=PH),IF(Q327="","PH",IF(INDEX(Attendance!$O:$O,MATCH($B326&amp;Q$7,Attendance!$N:$N,0))&lt;"1200","PM","PN")),IF(Q$6="Sun",IF(Q327="","RD",IF(INDEX(Attendance!$O:$O,MATCH($B326&amp;Q$7,Attendance!$N:$N,0))&lt;"1200","RM","RN")),IF(Q327="",IF(Q$7="","",IF(INDEX(Attendance!$I:$I,MATCH($B326&amp;Q$7,Attendance!$N:$N,0))="ABS","AB","UL")),IF(INDEX(Attendance!$O:$O,MATCH($B326&amp;Q$7,Attendance!$N:$N,0))&lt;"1200","M","N")))),"")</f>
        <v>PH</v>
      </c>
      <c r="R326" s="83" t="str" cm="1">
        <f t="array" ref="R326">_xlfn.IFNA(IF(OR(VALUE(R$7&amp;$C$3)=PH),IF(R327="","PH",IF(INDEX(Attendance!$O:$O,MATCH($B326&amp;R$7,Attendance!$N:$N,0))&lt;"1200","PM","PN")),IF(R$6="Sun",IF(R327="","RD",IF(INDEX(Attendance!$O:$O,MATCH($B326&amp;R$7,Attendance!$N:$N,0))&lt;"1200","RM","RN")),IF(R327="",IF(R$7="","",IF(INDEX(Attendance!$I:$I,MATCH($B326&amp;R$7,Attendance!$N:$N,0))="ABS","AB","UL")),IF(INDEX(Attendance!$O:$O,MATCH($B326&amp;R$7,Attendance!$N:$N,0))&lt;"1200","M","N")))),"")</f>
        <v>PH</v>
      </c>
      <c r="S326" s="83" t="str" cm="1">
        <f t="array" ref="S326">_xlfn.IFNA(IF(OR(VALUE(S$7&amp;$C$3)=PH),IF(S327="","PH",IF(INDEX(Attendance!$O:$O,MATCH($B326&amp;S$7,Attendance!$N:$N,0))&lt;"1200","PM","PN")),IF(S$6="Sun",IF(S327="","RD",IF(INDEX(Attendance!$O:$O,MATCH($B326&amp;S$7,Attendance!$N:$N,0))&lt;"1200","RM","RN")),IF(S327="",IF(S$7="","",IF(INDEX(Attendance!$I:$I,MATCH($B326&amp;S$7,Attendance!$N:$N,0))="ABS","AB","UL")),IF(INDEX(Attendance!$O:$O,MATCH($B326&amp;S$7,Attendance!$N:$N,0))&lt;"1200","M","N")))),"")</f>
        <v>RD</v>
      </c>
      <c r="T326" s="83" t="str" cm="1">
        <f t="array" ref="T326">_xlfn.IFNA(IF(OR(VALUE(T$7&amp;$C$3)=PH),IF(T327="","PH",IF(INDEX(Attendance!$O:$O,MATCH($B326&amp;T$7,Attendance!$N:$N,0))&lt;"1200","PM","PN")),IF(T$6="Sun",IF(T327="","RD",IF(INDEX(Attendance!$O:$O,MATCH($B326&amp;T$7,Attendance!$N:$N,0))&lt;"1200","RM","RN")),IF(T327="",IF(T$7="","",IF(INDEX(Attendance!$I:$I,MATCH($B326&amp;T$7,Attendance!$N:$N,0))="ABS","AB","UL")),IF(INDEX(Attendance!$O:$O,MATCH($B326&amp;T$7,Attendance!$N:$N,0))&lt;"1200","M","N")))),"")</f>
        <v/>
      </c>
      <c r="U326" s="83" t="str" cm="1">
        <f t="array" ref="U326">_xlfn.IFNA(IF(OR(VALUE(U$7&amp;$C$3)=PH),IF(U327="","PH",IF(INDEX(Attendance!$O:$O,MATCH($B326&amp;U$7,Attendance!$N:$N,0))&lt;"1200","PM","PN")),IF(U$6="Sun",IF(U327="","RD",IF(INDEX(Attendance!$O:$O,MATCH($B326&amp;U$7,Attendance!$N:$N,0))&lt;"1200","RM","RN")),IF(U327="",IF(U$7="","",IF(INDEX(Attendance!$I:$I,MATCH($B326&amp;U$7,Attendance!$N:$N,0))="ABS","AB","UL")),IF(INDEX(Attendance!$O:$O,MATCH($B326&amp;U$7,Attendance!$N:$N,0))&lt;"1200","M","N")))),"")</f>
        <v/>
      </c>
      <c r="V326" s="83" t="str" cm="1">
        <f t="array" ref="V326">_xlfn.IFNA(IF(OR(VALUE(V$7&amp;$C$3)=PH),IF(V327="","PH",IF(INDEX(Attendance!$O:$O,MATCH($B326&amp;V$7,Attendance!$N:$N,0))&lt;"1200","PM","PN")),IF(V$6="Sun",IF(V327="","RD",IF(INDEX(Attendance!$O:$O,MATCH($B326&amp;V$7,Attendance!$N:$N,0))&lt;"1200","RM","RN")),IF(V327="",IF(V$7="","",IF(INDEX(Attendance!$I:$I,MATCH($B326&amp;V$7,Attendance!$N:$N,0))="ABS","AB","UL")),IF(INDEX(Attendance!$O:$O,MATCH($B326&amp;V$7,Attendance!$N:$N,0))&lt;"1200","M","N")))),"")</f>
        <v/>
      </c>
      <c r="W326" s="83" t="str" cm="1">
        <f t="array" ref="W326">_xlfn.IFNA(IF(OR(VALUE(W$7&amp;$C$3)=PH),IF(W327="","PH",IF(INDEX(Attendance!$O:$O,MATCH($B326&amp;W$7,Attendance!$N:$N,0))&lt;"1200","PM","PN")),IF(W$6="Sun",IF(W327="","RD",IF(INDEX(Attendance!$O:$O,MATCH($B326&amp;W$7,Attendance!$N:$N,0))&lt;"1200","RM","RN")),IF(W327="",IF(W$7="","",IF(INDEX(Attendance!$I:$I,MATCH($B326&amp;W$7,Attendance!$N:$N,0))="ABS","AB","UL")),IF(INDEX(Attendance!$O:$O,MATCH($B326&amp;W$7,Attendance!$N:$N,0))&lt;"1200","M","N")))),"")</f>
        <v/>
      </c>
      <c r="X326" s="83" t="str" cm="1">
        <f t="array" ref="X326">_xlfn.IFNA(IF(OR(VALUE(X$7&amp;$C$3)=PH),IF(X327="","PH",IF(INDEX(Attendance!$O:$O,MATCH($B326&amp;X$7,Attendance!$N:$N,0))&lt;"1200","PM","PN")),IF(X$6="Sun",IF(X327="","RD",IF(INDEX(Attendance!$O:$O,MATCH($B326&amp;X$7,Attendance!$N:$N,0))&lt;"1200","RM","RN")),IF(X327="",IF(X$7="","",IF(INDEX(Attendance!$I:$I,MATCH($B326&amp;X$7,Attendance!$N:$N,0))="ABS","AB","UL")),IF(INDEX(Attendance!$O:$O,MATCH($B326&amp;X$7,Attendance!$N:$N,0))&lt;"1200","M","N")))),"")</f>
        <v/>
      </c>
      <c r="Y326" s="83" t="str" cm="1">
        <f t="array" ref="Y326">_xlfn.IFNA(IF(OR(VALUE(Y$7&amp;$C$3)=PH),IF(Y327="","PH",IF(INDEX(Attendance!$O:$O,MATCH($B326&amp;Y$7,Attendance!$N:$N,0))&lt;"1200","PM","PN")),IF(Y$6="Sun",IF(Y327="","RD",IF(INDEX(Attendance!$O:$O,MATCH($B326&amp;Y$7,Attendance!$N:$N,0))&lt;"1200","RM","RN")),IF(Y327="",IF(Y$7="","",IF(INDEX(Attendance!$I:$I,MATCH($B326&amp;Y$7,Attendance!$N:$N,0))="ABS","AB","UL")),IF(INDEX(Attendance!$O:$O,MATCH($B326&amp;Y$7,Attendance!$N:$N,0))&lt;"1200","M","N")))),"")</f>
        <v/>
      </c>
      <c r="Z326" s="83" t="str" cm="1">
        <f t="array" ref="Z326">_xlfn.IFNA(IF(OR(VALUE(Z$7&amp;$C$3)=PH),IF(Z327="","PH",IF(INDEX(Attendance!$O:$O,MATCH($B326&amp;Z$7,Attendance!$N:$N,0))&lt;"1200","PM","PN")),IF(Z$6="Sun",IF(Z327="","RD",IF(INDEX(Attendance!$O:$O,MATCH($B326&amp;Z$7,Attendance!$N:$N,0))&lt;"1200","RM","RN")),IF(Z327="",IF(Z$7="","",IF(INDEX(Attendance!$I:$I,MATCH($B326&amp;Z$7,Attendance!$N:$N,0))="ABS","AB","UL")),IF(INDEX(Attendance!$O:$O,MATCH($B326&amp;Z$7,Attendance!$N:$N,0))&lt;"1200","M","N")))),"")</f>
        <v>RD</v>
      </c>
      <c r="AA326" s="83" t="str" cm="1">
        <f t="array" ref="AA326">_xlfn.IFNA(IF(OR(VALUE(AA$7&amp;$C$3)=PH),IF(AA327="","PH",IF(INDEX(Attendance!$O:$O,MATCH($B326&amp;AA$7,Attendance!$N:$N,0))&lt;"1200","PM","PN")),IF(AA$6="Sun",IF(AA327="","RD",IF(INDEX(Attendance!$O:$O,MATCH($B326&amp;AA$7,Attendance!$N:$N,0))&lt;"1200","RM","RN")),IF(AA327="",IF(AA$7="","",IF(INDEX(Attendance!$I:$I,MATCH($B326&amp;AA$7,Attendance!$N:$N,0))="ABS","AB","UL")),IF(INDEX(Attendance!$O:$O,MATCH($B326&amp;AA$7,Attendance!$N:$N,0))&lt;"1200","M","N")))),"")</f>
        <v/>
      </c>
      <c r="AB326" s="83" t="str" cm="1">
        <f t="array" ref="AB326">_xlfn.IFNA(IF(OR(VALUE(AB$7&amp;$C$3)=PH),IF(AB327="","PH",IF(INDEX(Attendance!$O:$O,MATCH($B326&amp;AB$7,Attendance!$N:$N,0))&lt;"1200","PM","PN")),IF(AB$6="Sun",IF(AB327="","RD",IF(INDEX(Attendance!$O:$O,MATCH($B326&amp;AB$7,Attendance!$N:$N,0))&lt;"1200","RM","RN")),IF(AB327="",IF(AB$7="","",IF(INDEX(Attendance!$I:$I,MATCH($B326&amp;AB$7,Attendance!$N:$N,0))="ABS","AB","UL")),IF(INDEX(Attendance!$O:$O,MATCH($B326&amp;AB$7,Attendance!$N:$N,0))&lt;"1200","M","N")))),"")</f>
        <v/>
      </c>
      <c r="AC326" s="83" t="str" cm="1">
        <f t="array" ref="AC326">_xlfn.IFNA(IF(OR(VALUE(AC$7&amp;$C$3)=PH),IF(AC327="","PH",IF(INDEX(Attendance!$O:$O,MATCH($B326&amp;AC$7,Attendance!$N:$N,0))&lt;"1200","PM","PN")),IF(AC$6="Sun",IF(AC327="","RD",IF(INDEX(Attendance!$O:$O,MATCH($B326&amp;AC$7,Attendance!$N:$N,0))&lt;"1200","RM","RN")),IF(AC327="",IF(AC$7="","",IF(INDEX(Attendance!$I:$I,MATCH($B326&amp;AC$7,Attendance!$N:$N,0))="ABS","AB","UL")),IF(INDEX(Attendance!$O:$O,MATCH($B326&amp;AC$7,Attendance!$N:$N,0))&lt;"1200","M","N")))),"")</f>
        <v/>
      </c>
      <c r="AD326" s="83" t="str" cm="1">
        <f t="array" ref="AD326">_xlfn.IFNA(IF(OR(VALUE(AD$7&amp;$C$3)=PH),IF(AD327="","PH",IF(INDEX(Attendance!$O:$O,MATCH($B326&amp;AD$7,Attendance!$N:$N,0))&lt;"1200","PM","PN")),IF(AD$6="Sun",IF(AD327="","RD",IF(INDEX(Attendance!$O:$O,MATCH($B326&amp;AD$7,Attendance!$N:$N,0))&lt;"1200","RM","RN")),IF(AD327="",IF(AD$7="","",IF(INDEX(Attendance!$I:$I,MATCH($B326&amp;AD$7,Attendance!$N:$N,0))="ABS","AB","UL")),IF(INDEX(Attendance!$O:$O,MATCH($B326&amp;AD$7,Attendance!$N:$N,0))&lt;"1200","M","N")))),"")</f>
        <v/>
      </c>
      <c r="AE326" s="83" t="str" cm="1">
        <f t="array" ref="AE326">_xlfn.IFNA(IF(OR(VALUE(AE$7&amp;$C$3)=PH),IF(AE327="","PH",IF(INDEX(Attendance!$O:$O,MATCH($B326&amp;AE$7,Attendance!$N:$N,0))&lt;"1200","PM","PN")),IF(AE$6="Sun",IF(AE327="","RD",IF(INDEX(Attendance!$O:$O,MATCH($B326&amp;AE$7,Attendance!$N:$N,0))&lt;"1200","RM","RN")),IF(AE327="",IF(AE$7="","",IF(INDEX(Attendance!$I:$I,MATCH($B326&amp;AE$7,Attendance!$N:$N,0))="ABS","AB","UL")),IF(INDEX(Attendance!$O:$O,MATCH($B326&amp;AE$7,Attendance!$N:$N,0))&lt;"1200","M","N")))),"")</f>
        <v/>
      </c>
      <c r="AF326" s="83" t="str" cm="1">
        <f t="array" ref="AF326">_xlfn.IFNA(IF(OR(VALUE(AF$7&amp;$C$3)=PH),IF(AF327="","PH",IF(INDEX(Attendance!$O:$O,MATCH($B326&amp;AF$7,Attendance!$N:$N,0))&lt;"1200","PM","PN")),IF(AF$6="Sun",IF(AF327="","RD",IF(INDEX(Attendance!$O:$O,MATCH($B326&amp;AF$7,Attendance!$N:$N,0))&lt;"1200","RM","RN")),IF(AF327="",IF(AF$7="","",IF(INDEX(Attendance!$I:$I,MATCH($B326&amp;AF$7,Attendance!$N:$N,0))="ABS","AB","UL")),IF(INDEX(Attendance!$O:$O,MATCH($B326&amp;AF$7,Attendance!$N:$N,0))&lt;"1200","M","N")))),"")</f>
        <v/>
      </c>
      <c r="AG326" s="83" t="str" cm="1">
        <f t="array" ref="AG326">_xlfn.IFNA(IF(OR(VALUE(AG$7&amp;$C$3)=PH),IF(AG327="","PH",IF(INDEX(Attendance!$O:$O,MATCH($B326&amp;AG$7,Attendance!$N:$N,0))&lt;"1200","PM","PN")),IF(AG$6="Sun",IF(AG327="","RD",IF(INDEX(Attendance!$O:$O,MATCH($B326&amp;AG$7,Attendance!$N:$N,0))&lt;"1200","RM","RN")),IF(AG327="",IF(AG$7="","",IF(INDEX(Attendance!$I:$I,MATCH($B326&amp;AG$7,Attendance!$N:$N,0))="ABS","AB","UL")),IF(INDEX(Attendance!$O:$O,MATCH($B326&amp;AG$7,Attendance!$N:$N,0))&lt;"1200","M","N")))),"")</f>
        <v>RD</v>
      </c>
      <c r="AH326" s="83" t="str" cm="1">
        <f t="array" ref="AH326">_xlfn.IFNA(IF(OR(VALUE(AH$7&amp;$C$3)=PH),IF(AH327="","PH",IF(INDEX(Attendance!$O:$O,MATCH($B326&amp;AH$7,Attendance!$N:$N,0))&lt;"1200","PM","PN")),IF(AH$6="Sun",IF(AH327="","RD",IF(INDEX(Attendance!$O:$O,MATCH($B326&amp;AH$7,Attendance!$N:$N,0))&lt;"1200","RM","RN")),IF(AH327="",IF(AH$7="","",IF(INDEX(Attendance!$I:$I,MATCH($B326&amp;AH$7,Attendance!$N:$N,0))="ABS","AB","UL")),IF(INDEX(Attendance!$O:$O,MATCH($B326&amp;AH$7,Attendance!$N:$N,0))&lt;"1200","M","N")))),"")</f>
        <v/>
      </c>
      <c r="AI326" s="83" t="str" cm="1">
        <f t="array" ref="AI326">_xlfn.IFNA(IF(OR(VALUE(AI$7&amp;$C$3)=PH),IF(AI327="","PH",IF(INDEX(Attendance!$O:$O,MATCH($B326&amp;AI$7,Attendance!$N:$N,0))&lt;"1200","PM","PN")),IF(AI$6="Sun",IF(AI327="","RD",IF(INDEX(Attendance!$O:$O,MATCH($B326&amp;AI$7,Attendance!$N:$N,0))&lt;"1200","RM","RN")),IF(AI327="",IF(AI$7="","",IF(INDEX(Attendance!$I:$I,MATCH($B326&amp;AI$7,Attendance!$N:$N,0))="ABS","AB","UL")),IF(INDEX(Attendance!$O:$O,MATCH($B326&amp;AI$7,Attendance!$N:$N,0))&lt;"1200","M","N")))),"")</f>
        <v/>
      </c>
      <c r="AJ326" s="83" t="str" cm="1">
        <f t="array" ref="AJ326">_xlfn.IFNA(IF(OR(VALUE(AJ$7&amp;$C$3)=PH),IF(AJ327="","PH",IF(INDEX(Attendance!$O:$O,MATCH($B326&amp;AJ$7,Attendance!$N:$N,0))&lt;"1200","PM","PN")),IF(AJ$6="Sun",IF(AJ327="","RD",IF(INDEX(Attendance!$O:$O,MATCH($B326&amp;AJ$7,Attendance!$N:$N,0))&lt;"1200","RM","RN")),IF(AJ327="",IF(AJ$7="","",IF(INDEX(Attendance!$I:$I,MATCH($B326&amp;AJ$7,Attendance!$N:$N,0))="ABS","AB","UL")),IF(INDEX(Attendance!$O:$O,MATCH($B326&amp;AJ$7,Attendance!$N:$N,0))&lt;"1200","M","N")))),"")</f>
        <v/>
      </c>
      <c r="AK326" s="258">
        <f>SUM(SUMIF(F326:AJ326,{"M","N","A"},F327:AJ327))</f>
        <v>0</v>
      </c>
      <c r="AL326" s="187">
        <f>SUM(SUMIF(F326:AJ326,{"M","N"},F328:AJ328),SUMIF(F326:AJ326,{"OM","ON"},F327:AJ327))</f>
        <v>0</v>
      </c>
      <c r="AM326" s="187">
        <f>SUM(SUMIF(F326:AJ326,{"PM","PN","RM","RN"},F327:AJ327))</f>
        <v>0</v>
      </c>
      <c r="AN326" s="187">
        <f>SUM(SUMIF(F326:AJ326,{"PM","PN"},F328:AJ328))</f>
        <v>0</v>
      </c>
      <c r="AO326" s="261">
        <f>SUM(F331:AJ331)</f>
        <v>0</v>
      </c>
      <c r="AP326" s="264">
        <f>SUM(F330:AJ330)</f>
        <v>0</v>
      </c>
      <c r="AQ326" s="188">
        <f>IF(D330="",0,SUM(COUNTIFS(F326:AJ326,{"M","N","A","OM","ON","OA","PM","PN","PA","RM","RN","RA"})))</f>
        <v>0</v>
      </c>
      <c r="AR326" s="74">
        <f>COUNTIF(F326:AJ326,"AL")</f>
        <v>0</v>
      </c>
      <c r="AS326" s="74">
        <f>COUNTIF(F326:AJ326,"MC")</f>
        <v>0</v>
      </c>
      <c r="AT326" s="74">
        <f>COUNTIF(F326:AJ326,"PH")+COUNTIF(F326:AJ326,"RPH")</f>
        <v>2</v>
      </c>
      <c r="AU326" s="255">
        <f t="shared" ref="AU326" si="71">_xlfn.IFNA(IF($B326="",0,AK326*$AK$5+SUM(AL331:AN331)+SUM(AO326:AP331)+SUM(AQ331:AT331)),"")</f>
        <v>0</v>
      </c>
    </row>
    <row r="327" spans="1:47" s="213" customFormat="1" ht="33" customHeight="1" x14ac:dyDescent="0.35">
      <c r="A327" s="189"/>
      <c r="B327" s="184"/>
      <c r="C327" s="190" t="str">
        <f>_xlfn.IFNA(INDEX(Masterlist!D:D,MATCH(B326,Masterlist!B:B,0)),"")</f>
        <v/>
      </c>
      <c r="D327" s="88"/>
      <c r="E327" s="191" t="s">
        <v>174</v>
      </c>
      <c r="F327" s="192" t="str">
        <f>IFERROR(IF(F$6="Sun",INDEX(Attendance!$R:$R,MATCH($B326&amp;F$7,Attendance!$N:$N,0)),IF(INDEX(Attendance!$R:$R,MATCH($B326&amp;F$7,Attendance!$N:$N,0))="","",IF(INDEX(Attendance!$R:$R,MATCH($B326&amp;F$7,Attendance!$N:$N,0))&gt;8,8,INDEX(Attendance!$R:$R,MATCH($B326&amp;F$7,Attendance!$N:$N,0))))),"")</f>
        <v/>
      </c>
      <c r="G327" s="192" t="str">
        <f>IFERROR(IF(G$6="Sun",INDEX(Attendance!$R:$R,MATCH($B326&amp;G$7,Attendance!$N:$N,0)),IF(INDEX(Attendance!$R:$R,MATCH($B326&amp;G$7,Attendance!$N:$N,0))="","",IF(INDEX(Attendance!$R:$R,MATCH($B326&amp;G$7,Attendance!$N:$N,0))&gt;8,8,INDEX(Attendance!$R:$R,MATCH($B326&amp;G$7,Attendance!$N:$N,0))))),"")</f>
        <v/>
      </c>
      <c r="H327" s="192" t="str">
        <f>IFERROR(IF(H$6="Sun",INDEX(Attendance!$R:$R,MATCH($B326&amp;H$7,Attendance!$N:$N,0)),IF(INDEX(Attendance!$R:$R,MATCH($B326&amp;H$7,Attendance!$N:$N,0))="","",IF(INDEX(Attendance!$R:$R,MATCH($B326&amp;H$7,Attendance!$N:$N,0))&gt;8,8,INDEX(Attendance!$R:$R,MATCH($B326&amp;H$7,Attendance!$N:$N,0))))),"")</f>
        <v/>
      </c>
      <c r="I327" s="192" t="str">
        <f>IFERROR(IF(I$6="Sun",INDEX(Attendance!$R:$R,MATCH($B326&amp;I$7,Attendance!$N:$N,0)),IF(INDEX(Attendance!$R:$R,MATCH($B326&amp;I$7,Attendance!$N:$N,0))="","",IF(INDEX(Attendance!$R:$R,MATCH($B326&amp;I$7,Attendance!$N:$N,0))&gt;8,8,INDEX(Attendance!$R:$R,MATCH($B326&amp;I$7,Attendance!$N:$N,0))))),"")</f>
        <v/>
      </c>
      <c r="J327" s="192" t="str">
        <f>IFERROR(IF(J$6="Sun",INDEX(Attendance!$R:$R,MATCH($B326&amp;J$7,Attendance!$N:$N,0)),IF(INDEX(Attendance!$R:$R,MATCH($B326&amp;J$7,Attendance!$N:$N,0))="","",IF(INDEX(Attendance!$R:$R,MATCH($B326&amp;J$7,Attendance!$N:$N,0))&gt;8,8,INDEX(Attendance!$R:$R,MATCH($B326&amp;J$7,Attendance!$N:$N,0))))),"")</f>
        <v/>
      </c>
      <c r="K327" s="192" t="str">
        <f>IFERROR(IF(K$6="Sun",INDEX(Attendance!$R:$R,MATCH($B326&amp;K$7,Attendance!$N:$N,0)),IF(INDEX(Attendance!$R:$R,MATCH($B326&amp;K$7,Attendance!$N:$N,0))="","",IF(INDEX(Attendance!$R:$R,MATCH($B326&amp;K$7,Attendance!$N:$N,0))&gt;8,8,INDEX(Attendance!$R:$R,MATCH($B326&amp;K$7,Attendance!$N:$N,0))))),"")</f>
        <v/>
      </c>
      <c r="L327" s="192" t="str">
        <f>IFERROR(IF(L$6="Sun",INDEX(Attendance!$R:$R,MATCH($B326&amp;L$7,Attendance!$N:$N,0)),IF(INDEX(Attendance!$R:$R,MATCH($B326&amp;L$7,Attendance!$N:$N,0))="","",IF(INDEX(Attendance!$R:$R,MATCH($B326&amp;L$7,Attendance!$N:$N,0))&gt;8,8,INDEX(Attendance!$R:$R,MATCH($B326&amp;L$7,Attendance!$N:$N,0))))),"")</f>
        <v/>
      </c>
      <c r="M327" s="192" t="str">
        <f>IFERROR(IF(M$6="Sun",INDEX(Attendance!$R:$R,MATCH($B326&amp;M$7,Attendance!$N:$N,0)),IF(INDEX(Attendance!$R:$R,MATCH($B326&amp;M$7,Attendance!$N:$N,0))="","",IF(INDEX(Attendance!$R:$R,MATCH($B326&amp;M$7,Attendance!$N:$N,0))&gt;8,8,INDEX(Attendance!$R:$R,MATCH($B326&amp;M$7,Attendance!$N:$N,0))))),"")</f>
        <v/>
      </c>
      <c r="N327" s="192" t="str">
        <f>IFERROR(IF(N$6="Sun",INDEX(Attendance!$R:$R,MATCH($B326&amp;N$7,Attendance!$N:$N,0)),IF(INDEX(Attendance!$R:$R,MATCH($B326&amp;N$7,Attendance!$N:$N,0))="","",IF(INDEX(Attendance!$R:$R,MATCH($B326&amp;N$7,Attendance!$N:$N,0))&gt;8,8,INDEX(Attendance!$R:$R,MATCH($B326&amp;N$7,Attendance!$N:$N,0))))),"")</f>
        <v/>
      </c>
      <c r="O327" s="192" t="str">
        <f>IFERROR(IF(O$6="Sun",INDEX(Attendance!$R:$R,MATCH($B326&amp;O$7,Attendance!$N:$N,0)),IF(INDEX(Attendance!$R:$R,MATCH($B326&amp;O$7,Attendance!$N:$N,0))="","",IF(INDEX(Attendance!$R:$R,MATCH($B326&amp;O$7,Attendance!$N:$N,0))&gt;8,8,INDEX(Attendance!$R:$R,MATCH($B326&amp;O$7,Attendance!$N:$N,0))))),"")</f>
        <v/>
      </c>
      <c r="P327" s="192" t="str">
        <f>IFERROR(IF(P$6="Sun",INDEX(Attendance!$R:$R,MATCH($B326&amp;P$7,Attendance!$N:$N,0)),IF(INDEX(Attendance!$R:$R,MATCH($B326&amp;P$7,Attendance!$N:$N,0))="","",IF(INDEX(Attendance!$R:$R,MATCH($B326&amp;P$7,Attendance!$N:$N,0))&gt;8,8,INDEX(Attendance!$R:$R,MATCH($B326&amp;P$7,Attendance!$N:$N,0))))),"")</f>
        <v/>
      </c>
      <c r="Q327" s="192" t="str">
        <f>IFERROR(IF(Q$6="Sun",INDEX(Attendance!$R:$R,MATCH($B326&amp;Q$7,Attendance!$N:$N,0)),IF(INDEX(Attendance!$R:$R,MATCH($B326&amp;Q$7,Attendance!$N:$N,0))="","",IF(INDEX(Attendance!$R:$R,MATCH($B326&amp;Q$7,Attendance!$N:$N,0))&gt;8,8,INDEX(Attendance!$R:$R,MATCH($B326&amp;Q$7,Attendance!$N:$N,0))))),"")</f>
        <v/>
      </c>
      <c r="R327" s="192" t="str">
        <f>IFERROR(IF(R$6="Sun",INDEX(Attendance!$R:$R,MATCH($B326&amp;R$7,Attendance!$N:$N,0)),IF(INDEX(Attendance!$R:$R,MATCH($B326&amp;R$7,Attendance!$N:$N,0))="","",IF(INDEX(Attendance!$R:$R,MATCH($B326&amp;R$7,Attendance!$N:$N,0))&gt;8,8,INDEX(Attendance!$R:$R,MATCH($B326&amp;R$7,Attendance!$N:$N,0))))),"")</f>
        <v/>
      </c>
      <c r="S327" s="192" t="str">
        <f>IFERROR(IF(S$6="Sun",INDEX(Attendance!$R:$R,MATCH($B326&amp;S$7,Attendance!$N:$N,0)),IF(INDEX(Attendance!$R:$R,MATCH($B326&amp;S$7,Attendance!$N:$N,0))="","",IF(INDEX(Attendance!$R:$R,MATCH($B326&amp;S$7,Attendance!$N:$N,0))&gt;8,8,INDEX(Attendance!$R:$R,MATCH($B326&amp;S$7,Attendance!$N:$N,0))))),"")</f>
        <v/>
      </c>
      <c r="T327" s="192" t="str">
        <f>IFERROR(IF(T$6="Sun",INDEX(Attendance!$R:$R,MATCH($B326&amp;T$7,Attendance!$N:$N,0)),IF(INDEX(Attendance!$R:$R,MATCH($B326&amp;T$7,Attendance!$N:$N,0))="","",IF(INDEX(Attendance!$R:$R,MATCH($B326&amp;T$7,Attendance!$N:$N,0))&gt;8,8,INDEX(Attendance!$R:$R,MATCH($B326&amp;T$7,Attendance!$N:$N,0))))),"")</f>
        <v/>
      </c>
      <c r="U327" s="192" t="str">
        <f>IFERROR(IF(U$6="Sun",INDEX(Attendance!$R:$R,MATCH($B326&amp;U$7,Attendance!$N:$N,0)),IF(INDEX(Attendance!$R:$R,MATCH($B326&amp;U$7,Attendance!$N:$N,0))="","",IF(INDEX(Attendance!$R:$R,MATCH($B326&amp;U$7,Attendance!$N:$N,0))&gt;8,8,INDEX(Attendance!$R:$R,MATCH($B326&amp;U$7,Attendance!$N:$N,0))))),"")</f>
        <v/>
      </c>
      <c r="V327" s="192" t="str">
        <f>IFERROR(IF(V$6="Sun",INDEX(Attendance!$R:$R,MATCH($B326&amp;V$7,Attendance!$N:$N,0)),IF(INDEX(Attendance!$R:$R,MATCH($B326&amp;V$7,Attendance!$N:$N,0))="","",IF(INDEX(Attendance!$R:$R,MATCH($B326&amp;V$7,Attendance!$N:$N,0))&gt;8,8,INDEX(Attendance!$R:$R,MATCH($B326&amp;V$7,Attendance!$N:$N,0))))),"")</f>
        <v/>
      </c>
      <c r="W327" s="192" t="str">
        <f>IFERROR(IF(W$6="Sun",INDEX(Attendance!$R:$R,MATCH($B326&amp;W$7,Attendance!$N:$N,0)),IF(INDEX(Attendance!$R:$R,MATCH($B326&amp;W$7,Attendance!$N:$N,0))="","",IF(INDEX(Attendance!$R:$R,MATCH($B326&amp;W$7,Attendance!$N:$N,0))&gt;8,8,INDEX(Attendance!$R:$R,MATCH($B326&amp;W$7,Attendance!$N:$N,0))))),"")</f>
        <v/>
      </c>
      <c r="X327" s="192" t="str">
        <f>IFERROR(IF(X$6="Sun",INDEX(Attendance!$R:$R,MATCH($B326&amp;X$7,Attendance!$N:$N,0)),IF(INDEX(Attendance!$R:$R,MATCH($B326&amp;X$7,Attendance!$N:$N,0))="","",IF(INDEX(Attendance!$R:$R,MATCH($B326&amp;X$7,Attendance!$N:$N,0))&gt;8,8,INDEX(Attendance!$R:$R,MATCH($B326&amp;X$7,Attendance!$N:$N,0))))),"")</f>
        <v/>
      </c>
      <c r="Y327" s="192" t="str">
        <f>IFERROR(IF(Y$6="Sun",INDEX(Attendance!$R:$R,MATCH($B326&amp;Y$7,Attendance!$N:$N,0)),IF(INDEX(Attendance!$R:$R,MATCH($B326&amp;Y$7,Attendance!$N:$N,0))="","",IF(INDEX(Attendance!$R:$R,MATCH($B326&amp;Y$7,Attendance!$N:$N,0))&gt;8,8,INDEX(Attendance!$R:$R,MATCH($B326&amp;Y$7,Attendance!$N:$N,0))))),"")</f>
        <v/>
      </c>
      <c r="Z327" s="192" t="str">
        <f>IFERROR(IF(Z$6="Sun",INDEX(Attendance!$R:$R,MATCH($B326&amp;Z$7,Attendance!$N:$N,0)),IF(INDEX(Attendance!$R:$R,MATCH($B326&amp;Z$7,Attendance!$N:$N,0))="","",IF(INDEX(Attendance!$R:$R,MATCH($B326&amp;Z$7,Attendance!$N:$N,0))&gt;8,8,INDEX(Attendance!$R:$R,MATCH($B326&amp;Z$7,Attendance!$N:$N,0))))),"")</f>
        <v/>
      </c>
      <c r="AA327" s="192" t="str">
        <f>IFERROR(IF(AA$6="Sun",INDEX(Attendance!$R:$R,MATCH($B326&amp;AA$7,Attendance!$N:$N,0)),IF(INDEX(Attendance!$R:$R,MATCH($B326&amp;AA$7,Attendance!$N:$N,0))="","",IF(INDEX(Attendance!$R:$R,MATCH($B326&amp;AA$7,Attendance!$N:$N,0))&gt;8,8,INDEX(Attendance!$R:$R,MATCH($B326&amp;AA$7,Attendance!$N:$N,0))))),"")</f>
        <v/>
      </c>
      <c r="AB327" s="192" t="str">
        <f>IFERROR(IF(AB$6="Sun",INDEX(Attendance!$R:$R,MATCH($B326&amp;AB$7,Attendance!$N:$N,0)),IF(INDEX(Attendance!$R:$R,MATCH($B326&amp;AB$7,Attendance!$N:$N,0))="","",IF(INDEX(Attendance!$R:$R,MATCH($B326&amp;AB$7,Attendance!$N:$N,0))&gt;8,8,INDEX(Attendance!$R:$R,MATCH($B326&amp;AB$7,Attendance!$N:$N,0))))),"")</f>
        <v/>
      </c>
      <c r="AC327" s="192" t="str">
        <f>IFERROR(IF(AC$6="Sun",INDEX(Attendance!$R:$R,MATCH($B326&amp;AC$7,Attendance!$N:$N,0)),IF(INDEX(Attendance!$R:$R,MATCH($B326&amp;AC$7,Attendance!$N:$N,0))="","",IF(INDEX(Attendance!$R:$R,MATCH($B326&amp;AC$7,Attendance!$N:$N,0))&gt;8,8,INDEX(Attendance!$R:$R,MATCH($B326&amp;AC$7,Attendance!$N:$N,0))))),"")</f>
        <v/>
      </c>
      <c r="AD327" s="192" t="str">
        <f>IFERROR(IF(AD$6="Sun",INDEX(Attendance!$R:$R,MATCH($B326&amp;AD$7,Attendance!$N:$N,0)),IF(INDEX(Attendance!$R:$R,MATCH($B326&amp;AD$7,Attendance!$N:$N,0))="","",IF(INDEX(Attendance!$R:$R,MATCH($B326&amp;AD$7,Attendance!$N:$N,0))&gt;8,8,INDEX(Attendance!$R:$R,MATCH($B326&amp;AD$7,Attendance!$N:$N,0))))),"")</f>
        <v/>
      </c>
      <c r="AE327" s="192" t="str">
        <f>IFERROR(IF(AE$6="Sun",INDEX(Attendance!$R:$R,MATCH($B326&amp;AE$7,Attendance!$N:$N,0)),IF(INDEX(Attendance!$R:$R,MATCH($B326&amp;AE$7,Attendance!$N:$N,0))="","",IF(INDEX(Attendance!$R:$R,MATCH($B326&amp;AE$7,Attendance!$N:$N,0))&gt;8,8,INDEX(Attendance!$R:$R,MATCH($B326&amp;AE$7,Attendance!$N:$N,0))))),"")</f>
        <v/>
      </c>
      <c r="AF327" s="192" t="str">
        <f>IFERROR(IF(AF$6="Sun",INDEX(Attendance!$R:$R,MATCH($B326&amp;AF$7,Attendance!$N:$N,0)),IF(INDEX(Attendance!$R:$R,MATCH($B326&amp;AF$7,Attendance!$N:$N,0))="","",IF(INDEX(Attendance!$R:$R,MATCH($B326&amp;AF$7,Attendance!$N:$N,0))&gt;8,8,INDEX(Attendance!$R:$R,MATCH($B326&amp;AF$7,Attendance!$N:$N,0))))),"")</f>
        <v/>
      </c>
      <c r="AG327" s="192" t="str">
        <f>IFERROR(IF(AG$6="Sun",INDEX(Attendance!$R:$R,MATCH($B326&amp;AG$7,Attendance!$N:$N,0)),IF(INDEX(Attendance!$R:$R,MATCH($B326&amp;AG$7,Attendance!$N:$N,0))="","",IF(INDEX(Attendance!$R:$R,MATCH($B326&amp;AG$7,Attendance!$N:$N,0))&gt;8,8,INDEX(Attendance!$R:$R,MATCH($B326&amp;AG$7,Attendance!$N:$N,0))))),"")</f>
        <v/>
      </c>
      <c r="AH327" s="192" t="str">
        <f>IFERROR(IF(AH$6="Sun",INDEX(Attendance!$R:$R,MATCH($B326&amp;AH$7,Attendance!$N:$N,0)),IF(INDEX(Attendance!$R:$R,MATCH($B326&amp;AH$7,Attendance!$N:$N,0))="","",IF(INDEX(Attendance!$R:$R,MATCH($B326&amp;AH$7,Attendance!$N:$N,0))&gt;8,8,INDEX(Attendance!$R:$R,MATCH($B326&amp;AH$7,Attendance!$N:$N,0))))),"")</f>
        <v/>
      </c>
      <c r="AI327" s="192" t="str">
        <f>IFERROR(IF(AI$6="Sun",INDEX(Attendance!$R:$R,MATCH($B326&amp;AI$7,Attendance!$N:$N,0)),IF(INDEX(Attendance!$R:$R,MATCH($B326&amp;AI$7,Attendance!$N:$N,0))="","",IF(INDEX(Attendance!$R:$R,MATCH($B326&amp;AI$7,Attendance!$N:$N,0))&gt;8,8,INDEX(Attendance!$R:$R,MATCH($B326&amp;AI$7,Attendance!$N:$N,0))))),"")</f>
        <v/>
      </c>
      <c r="AJ327" s="192" t="str">
        <f>IFERROR(IF(AJ$6="Sun",INDEX(Attendance!$R:$R,MATCH($B326&amp;AJ$7,Attendance!$N:$N,0)),IF(INDEX(Attendance!$R:$R,MATCH($B326&amp;AJ$7,Attendance!$N:$N,0))="","",IF(INDEX(Attendance!$R:$R,MATCH($B326&amp;AJ$7,Attendance!$N:$N,0))&gt;8,8,INDEX(Attendance!$R:$R,MATCH($B326&amp;AJ$7,Attendance!$N:$N,0))))),"")</f>
        <v/>
      </c>
      <c r="AK327" s="259"/>
      <c r="AL327" s="193">
        <f>ROUND((IF($C331="",Basic,MID($C331,FIND("RM",$C331)+3,4))+$AP326+$AQ331)/WorkDays/WorkHours*AL$6,4)</f>
        <v>8.6538000000000004</v>
      </c>
      <c r="AM327" s="193">
        <f>ROUND((IF($C331="",Basic,MID($C331,FIND("RM",$C331)+3,4))+$AP326+$AQ331)/WorkDays/WorkHours*AM$6,4)</f>
        <v>11.538500000000001</v>
      </c>
      <c r="AN327" s="193">
        <f>ROUND((IF($C331="",Basic,MID($C331,FIND("RM",$C331)+3,4))+$AP326+$AQ331)/WorkDays/WorkHours*AN$6,4)</f>
        <v>17.307700000000001</v>
      </c>
      <c r="AO327" s="262"/>
      <c r="AP327" s="265"/>
      <c r="AQ327" s="86"/>
      <c r="AR327" s="194"/>
      <c r="AS327" s="194"/>
      <c r="AT327" s="194"/>
      <c r="AU327" s="256"/>
    </row>
    <row r="328" spans="1:47" s="213" customFormat="1" ht="33" customHeight="1" x14ac:dyDescent="0.35">
      <c r="A328" s="189"/>
      <c r="B328" s="184"/>
      <c r="C328" s="195" t="str">
        <f>_xlfn.IFNA(INDEX(Masterlist!E:E,MATCH(B326,Masterlist!B:B,0)),"")</f>
        <v/>
      </c>
      <c r="D328" s="1"/>
      <c r="E328" s="196" t="s">
        <v>175</v>
      </c>
      <c r="F328" s="197" t="str">
        <f>IFERROR(IF(F$6="Sun","",IF(INDEX(Attendance!$S:$S,MATCH($B326&amp;F$7,Attendance!$N:$N,0))=TRUE,"",IF(F327&lt;8,"",INDEX(Attendance!$G:$G,MATCH($B326&amp;F$7,Attendance!$N:$N,0))))),"")</f>
        <v/>
      </c>
      <c r="G328" s="197" t="str">
        <f>IFERROR(IF(G$6="Sun","",IF(INDEX(Attendance!$S:$S,MATCH($B326&amp;G$7,Attendance!$N:$N,0))=TRUE,"",IF(G327&lt;8,"",INDEX(Attendance!$G:$G,MATCH($B326&amp;G$7,Attendance!$N:$N,0))))),"")</f>
        <v/>
      </c>
      <c r="H328" s="197" t="str">
        <f>IFERROR(IF(H$6="Sun","",IF(INDEX(Attendance!$S:$S,MATCH($B326&amp;H$7,Attendance!$N:$N,0))=TRUE,"",IF(H327&lt;8,"",INDEX(Attendance!$G:$G,MATCH($B326&amp;H$7,Attendance!$N:$N,0))))),"")</f>
        <v/>
      </c>
      <c r="I328" s="197" t="str">
        <f>IFERROR(IF(I$6="Sun","",IF(INDEX(Attendance!$S:$S,MATCH($B326&amp;I$7,Attendance!$N:$N,0))=TRUE,"",IF(I327&lt;8,"",INDEX(Attendance!$G:$G,MATCH($B326&amp;I$7,Attendance!$N:$N,0))))),"")</f>
        <v/>
      </c>
      <c r="J328" s="197" t="str">
        <f>IFERROR(IF(J$6="Sun","",IF(INDEX(Attendance!$S:$S,MATCH($B326&amp;J$7,Attendance!$N:$N,0))=TRUE,"",IF(J327&lt;8,"",INDEX(Attendance!$G:$G,MATCH($B326&amp;J$7,Attendance!$N:$N,0))))),"")</f>
        <v/>
      </c>
      <c r="K328" s="197" t="str">
        <f>IFERROR(IF(K$6="Sun","",IF(INDEX(Attendance!$S:$S,MATCH($B326&amp;K$7,Attendance!$N:$N,0))=TRUE,"",IF(K327&lt;8,"",INDEX(Attendance!$G:$G,MATCH($B326&amp;K$7,Attendance!$N:$N,0))))),"")</f>
        <v/>
      </c>
      <c r="L328" s="197" t="str">
        <f>IFERROR(IF(L$6="Sun","",IF(INDEX(Attendance!$S:$S,MATCH($B326&amp;L$7,Attendance!$N:$N,0))=TRUE,"",IF(L327&lt;8,"",INDEX(Attendance!$G:$G,MATCH($B326&amp;L$7,Attendance!$N:$N,0))))),"")</f>
        <v/>
      </c>
      <c r="M328" s="197" t="str">
        <f>IFERROR(IF(M$6="Sun","",IF(INDEX(Attendance!$S:$S,MATCH($B326&amp;M$7,Attendance!$N:$N,0))=TRUE,"",IF(M327&lt;8,"",INDEX(Attendance!$G:$G,MATCH($B326&amp;M$7,Attendance!$N:$N,0))))),"")</f>
        <v/>
      </c>
      <c r="N328" s="197" t="str">
        <f>IFERROR(IF(N$6="Sun","",IF(INDEX(Attendance!$S:$S,MATCH($B326&amp;N$7,Attendance!$N:$N,0))=TRUE,"",IF(N327&lt;8,"",INDEX(Attendance!$G:$G,MATCH($B326&amp;N$7,Attendance!$N:$N,0))))),"")</f>
        <v/>
      </c>
      <c r="O328" s="197" t="str">
        <f>IFERROR(IF(O$6="Sun","",IF(INDEX(Attendance!$S:$S,MATCH($B326&amp;O$7,Attendance!$N:$N,0))=TRUE,"",IF(O327&lt;8,"",INDEX(Attendance!$G:$G,MATCH($B326&amp;O$7,Attendance!$N:$N,0))))),"")</f>
        <v/>
      </c>
      <c r="P328" s="197" t="str">
        <f>IFERROR(IF(P$6="Sun","",IF(INDEX(Attendance!$S:$S,MATCH($B326&amp;P$7,Attendance!$N:$N,0))=TRUE,"",IF(P327&lt;8,"",INDEX(Attendance!$G:$G,MATCH($B326&amp;P$7,Attendance!$N:$N,0))))),"")</f>
        <v/>
      </c>
      <c r="Q328" s="197" t="str">
        <f>IFERROR(IF(Q$6="Sun","",IF(INDEX(Attendance!$S:$S,MATCH($B326&amp;Q$7,Attendance!$N:$N,0))=TRUE,"",IF(Q327&lt;8,"",INDEX(Attendance!$G:$G,MATCH($B326&amp;Q$7,Attendance!$N:$N,0))))),"")</f>
        <v/>
      </c>
      <c r="R328" s="197" t="str">
        <f>IFERROR(IF(R$6="Sun","",IF(INDEX(Attendance!$S:$S,MATCH($B326&amp;R$7,Attendance!$N:$N,0))=TRUE,"",IF(R327&lt;8,"",INDEX(Attendance!$G:$G,MATCH($B326&amp;R$7,Attendance!$N:$N,0))))),"")</f>
        <v/>
      </c>
      <c r="S328" s="197" t="str">
        <f>IFERROR(IF(S$6="Sun","",IF(INDEX(Attendance!$S:$S,MATCH($B326&amp;S$7,Attendance!$N:$N,0))=TRUE,"",IF(S327&lt;8,"",INDEX(Attendance!$G:$G,MATCH($B326&amp;S$7,Attendance!$N:$N,0))))),"")</f>
        <v/>
      </c>
      <c r="T328" s="197" t="str">
        <f>IFERROR(IF(T$6="Sun","",IF(INDEX(Attendance!$S:$S,MATCH($B326&amp;T$7,Attendance!$N:$N,0))=TRUE,"",IF(T327&lt;8,"",INDEX(Attendance!$G:$G,MATCH($B326&amp;T$7,Attendance!$N:$N,0))))),"")</f>
        <v/>
      </c>
      <c r="U328" s="197" t="str">
        <f>IFERROR(IF(U$6="Sun","",IF(INDEX(Attendance!$S:$S,MATCH($B326&amp;U$7,Attendance!$N:$N,0))=TRUE,"",IF(U327&lt;8,"",INDEX(Attendance!$G:$G,MATCH($B326&amp;U$7,Attendance!$N:$N,0))))),"")</f>
        <v/>
      </c>
      <c r="V328" s="197" t="str">
        <f>IFERROR(IF(V$6="Sun","",IF(INDEX(Attendance!$S:$S,MATCH($B326&amp;V$7,Attendance!$N:$N,0))=TRUE,"",IF(V327&lt;8,"",INDEX(Attendance!$G:$G,MATCH($B326&amp;V$7,Attendance!$N:$N,0))))),"")</f>
        <v/>
      </c>
      <c r="W328" s="197" t="str">
        <f>IFERROR(IF(W$6="Sun","",IF(INDEX(Attendance!$S:$S,MATCH($B326&amp;W$7,Attendance!$N:$N,0))=TRUE,"",IF(W327&lt;8,"",INDEX(Attendance!$G:$G,MATCH($B326&amp;W$7,Attendance!$N:$N,0))))),"")</f>
        <v/>
      </c>
      <c r="X328" s="197" t="str">
        <f>IFERROR(IF(X$6="Sun","",IF(INDEX(Attendance!$S:$S,MATCH($B326&amp;X$7,Attendance!$N:$N,0))=TRUE,"",IF(X327&lt;8,"",INDEX(Attendance!$G:$G,MATCH($B326&amp;X$7,Attendance!$N:$N,0))))),"")</f>
        <v/>
      </c>
      <c r="Y328" s="197" t="str">
        <f>IFERROR(IF(Y$6="Sun","",IF(INDEX(Attendance!$S:$S,MATCH($B326&amp;Y$7,Attendance!$N:$N,0))=TRUE,"",IF(Y327&lt;8,"",INDEX(Attendance!$G:$G,MATCH($B326&amp;Y$7,Attendance!$N:$N,0))))),"")</f>
        <v/>
      </c>
      <c r="Z328" s="197" t="str">
        <f>IFERROR(IF(Z$6="Sun","",IF(INDEX(Attendance!$S:$S,MATCH($B326&amp;Z$7,Attendance!$N:$N,0))=TRUE,"",IF(Z327&lt;8,"",INDEX(Attendance!$G:$G,MATCH($B326&amp;Z$7,Attendance!$N:$N,0))))),"")</f>
        <v/>
      </c>
      <c r="AA328" s="197" t="str">
        <f>IFERROR(IF(AA$6="Sun","",IF(INDEX(Attendance!$S:$S,MATCH($B326&amp;AA$7,Attendance!$N:$N,0))=TRUE,"",IF(AA327&lt;8,"",INDEX(Attendance!$G:$G,MATCH($B326&amp;AA$7,Attendance!$N:$N,0))))),"")</f>
        <v/>
      </c>
      <c r="AB328" s="197" t="str">
        <f>IFERROR(IF(AB$6="Sun","",IF(INDEX(Attendance!$S:$S,MATCH($B326&amp;AB$7,Attendance!$N:$N,0))=TRUE,"",IF(AB327&lt;8,"",INDEX(Attendance!$G:$G,MATCH($B326&amp;AB$7,Attendance!$N:$N,0))))),"")</f>
        <v/>
      </c>
      <c r="AC328" s="197" t="str">
        <f>IFERROR(IF(AC$6="Sun","",IF(INDEX(Attendance!$S:$S,MATCH($B326&amp;AC$7,Attendance!$N:$N,0))=TRUE,"",IF(AC327&lt;8,"",INDEX(Attendance!$G:$G,MATCH($B326&amp;AC$7,Attendance!$N:$N,0))))),"")</f>
        <v/>
      </c>
      <c r="AD328" s="197" t="str">
        <f>IFERROR(IF(AD$6="Sun","",IF(INDEX(Attendance!$S:$S,MATCH($B326&amp;AD$7,Attendance!$N:$N,0))=TRUE,"",IF(AD327&lt;8,"",INDEX(Attendance!$G:$G,MATCH($B326&amp;AD$7,Attendance!$N:$N,0))))),"")</f>
        <v/>
      </c>
      <c r="AE328" s="197" t="str">
        <f>IFERROR(IF(AE$6="Sun","",IF(INDEX(Attendance!$S:$S,MATCH($B326&amp;AE$7,Attendance!$N:$N,0))=TRUE,"",IF(AE327&lt;8,"",INDEX(Attendance!$G:$G,MATCH($B326&amp;AE$7,Attendance!$N:$N,0))))),"")</f>
        <v/>
      </c>
      <c r="AF328" s="197" t="str">
        <f>IFERROR(IF(AF$6="Sun","",IF(INDEX(Attendance!$S:$S,MATCH($B326&amp;AF$7,Attendance!$N:$N,0))=TRUE,"",IF(AF327&lt;8,"",INDEX(Attendance!$G:$G,MATCH($B326&amp;AF$7,Attendance!$N:$N,0))))),"")</f>
        <v/>
      </c>
      <c r="AG328" s="197" t="str">
        <f>IFERROR(IF(AG$6="Sun","",IF(INDEX(Attendance!$S:$S,MATCH($B326&amp;AG$7,Attendance!$N:$N,0))=TRUE,"",IF(AG327&lt;8,"",INDEX(Attendance!$G:$G,MATCH($B326&amp;AG$7,Attendance!$N:$N,0))))),"")</f>
        <v/>
      </c>
      <c r="AH328" s="197" t="str">
        <f>IFERROR(IF(AH$6="Sun","",IF(INDEX(Attendance!$S:$S,MATCH($B326&amp;AH$7,Attendance!$N:$N,0))=TRUE,"",IF(AH327&lt;8,"",INDEX(Attendance!$G:$G,MATCH($B326&amp;AH$7,Attendance!$N:$N,0))))),"")</f>
        <v/>
      </c>
      <c r="AI328" s="197" t="str">
        <f>IFERROR(IF(AI$6="Sun","",IF(INDEX(Attendance!$S:$S,MATCH($B326&amp;AI$7,Attendance!$N:$N,0))=TRUE,"",IF(AI327&lt;8,"",INDEX(Attendance!$G:$G,MATCH($B326&amp;AI$7,Attendance!$N:$N,0))))),"")</f>
        <v/>
      </c>
      <c r="AJ328" s="197" t="str">
        <f>IFERROR(IF(AJ$6="Sun","",IF(INDEX(Attendance!$S:$S,MATCH($B326&amp;AJ$7,Attendance!$N:$N,0))=TRUE,"",IF(AJ327&lt;8,"",INDEX(Attendance!$G:$G,MATCH($B326&amp;AJ$7,Attendance!$N:$N,0))))),"")</f>
        <v/>
      </c>
      <c r="AK328" s="259"/>
      <c r="AL328" s="198"/>
      <c r="AM328" s="198"/>
      <c r="AN328" s="198"/>
      <c r="AO328" s="262"/>
      <c r="AP328" s="265"/>
      <c r="AQ328" s="86"/>
      <c r="AR328" s="194"/>
      <c r="AS328" s="194"/>
      <c r="AT328" s="194"/>
      <c r="AU328" s="256"/>
    </row>
    <row r="329" spans="1:47" s="213" customFormat="1" ht="33" customHeight="1" x14ac:dyDescent="0.35">
      <c r="A329" s="189"/>
      <c r="B329" s="184"/>
      <c r="C329" s="195" t="str">
        <f>_xlfn.IFNA(INDEX(Masterlist!F:F,MATCH(B326,Masterlist!B:B,0)),"")</f>
        <v/>
      </c>
      <c r="D329" s="88"/>
      <c r="E329" s="196"/>
      <c r="F329" s="199"/>
      <c r="G329" s="200"/>
      <c r="H329" s="192"/>
      <c r="I329" s="192"/>
      <c r="J329" s="192"/>
      <c r="K329" s="192"/>
      <c r="L329" s="192"/>
      <c r="M329" s="192"/>
      <c r="N329" s="192"/>
      <c r="O329" s="192"/>
      <c r="P329" s="192"/>
      <c r="Q329" s="201"/>
      <c r="R329" s="201"/>
      <c r="S329" s="192"/>
      <c r="T329" s="192"/>
      <c r="U329" s="192"/>
      <c r="V329" s="192"/>
      <c r="W329" s="192"/>
      <c r="X329" s="192"/>
      <c r="Y329" s="192"/>
      <c r="Z329" s="192"/>
      <c r="AA329" s="192"/>
      <c r="AB329" s="192"/>
      <c r="AC329" s="192"/>
      <c r="AD329" s="192"/>
      <c r="AE329" s="192"/>
      <c r="AF329" s="192"/>
      <c r="AG329" s="192"/>
      <c r="AH329" s="192"/>
      <c r="AI329" s="192"/>
      <c r="AJ329" s="192"/>
      <c r="AK329" s="259"/>
      <c r="AL329" s="198"/>
      <c r="AM329" s="198"/>
      <c r="AN329" s="198"/>
      <c r="AO329" s="262"/>
      <c r="AP329" s="265"/>
      <c r="AQ329" s="86"/>
      <c r="AR329" s="194"/>
      <c r="AS329" s="194"/>
      <c r="AT329" s="194"/>
      <c r="AU329" s="256"/>
    </row>
    <row r="330" spans="1:47" s="213" customFormat="1" ht="33" customHeight="1" x14ac:dyDescent="0.35">
      <c r="A330" s="189"/>
      <c r="B330" s="184"/>
      <c r="C330" s="202" t="str">
        <f>_xlfn.IFNA(INDEX(Masterlist!I:I,MATCH(B326,Masterlist!B:B,0)),"")</f>
        <v/>
      </c>
      <c r="D330" s="226" t="str">
        <f>_xlfn.IFNA(IF(INDEX(Attendance!H:H,MATCH(B326,Attendance!$A:$A,0))="VMI","SCOPE ALLW",""),"")</f>
        <v/>
      </c>
      <c r="E330" s="196" t="s">
        <v>13</v>
      </c>
      <c r="F330" s="203" t="str">
        <f>IFERROR(IF(AND(RIGHT(F326,1)="N",VALUE(F327)&gt;=8),Database!$I$3,""),"")</f>
        <v/>
      </c>
      <c r="G330" s="192" t="str">
        <f>IFERROR(IF(AND(RIGHT(G326,1)="N",VALUE(G327)&gt;=8),Database!$I$3,""),"")</f>
        <v/>
      </c>
      <c r="H330" s="199" t="str">
        <f>IFERROR(IF(AND(RIGHT(H326,1)="N",VALUE(H327)&gt;=8),Database!$I$3,""),"")</f>
        <v/>
      </c>
      <c r="I330" s="192" t="str">
        <f>IFERROR(IF(AND(RIGHT(I326,1)="N",VALUE(I327)&gt;=8),Database!$I$3,""),"")</f>
        <v/>
      </c>
      <c r="J330" s="192" t="str">
        <f>IFERROR(IF(AND(RIGHT(J326,1)="N",VALUE(J327)&gt;=8),Database!$I$3,""),"")</f>
        <v/>
      </c>
      <c r="K330" s="192" t="str">
        <f>IFERROR(IF(AND(RIGHT(K326,1)="N",VALUE(K327)&gt;=8),Database!$I$3,""),"")</f>
        <v/>
      </c>
      <c r="L330" s="192" t="str">
        <f>IFERROR(IF(AND(RIGHT(L326,1)="N",VALUE(L327)&gt;=8),Database!$I$3,""),"")</f>
        <v/>
      </c>
      <c r="M330" s="192" t="str">
        <f>IFERROR(IF(AND(RIGHT(M326,1)="N",VALUE(M327)&gt;=8),Database!$I$3,""),"")</f>
        <v/>
      </c>
      <c r="N330" s="192" t="str">
        <f>IFERROR(IF(AND(RIGHT(N326,1)="N",VALUE(N327)&gt;=8),Database!$I$3,""),"")</f>
        <v/>
      </c>
      <c r="O330" s="192" t="str">
        <f>IFERROR(IF(AND(RIGHT(O326,1)="N",VALUE(O327)&gt;=8),Database!$I$3,""),"")</f>
        <v/>
      </c>
      <c r="P330" s="192" t="str">
        <f>IFERROR(IF(AND(RIGHT(P326,1)="N",VALUE(P327)&gt;=8),Database!$I$3,""),"")</f>
        <v/>
      </c>
      <c r="Q330" s="192" t="str">
        <f>IFERROR(IF(AND(RIGHT(Q326,1)="N",VALUE(Q327)&gt;=8),Database!$I$3,""),"")</f>
        <v/>
      </c>
      <c r="R330" s="192" t="str">
        <f>IFERROR(IF(AND(RIGHT(R326,1)="N",VALUE(R327)&gt;=8),Database!$I$3,""),"")</f>
        <v/>
      </c>
      <c r="S330" s="192" t="str">
        <f>IFERROR(IF(AND(RIGHT(S326,1)="N",VALUE(S327)&gt;=8),Database!$I$3,""),"")</f>
        <v/>
      </c>
      <c r="T330" s="192" t="str">
        <f>IFERROR(IF(AND(RIGHT(T326,1)="N",VALUE(T327)&gt;=8),Database!$I$3,""),"")</f>
        <v/>
      </c>
      <c r="U330" s="192" t="str">
        <f>IFERROR(IF(AND(RIGHT(U326,1)="N",VALUE(U327)&gt;=8),Database!$I$3,""),"")</f>
        <v/>
      </c>
      <c r="V330" s="192" t="str">
        <f>IFERROR(IF(AND(RIGHT(V326,1)="N",VALUE(V327)&gt;=8),Database!$I$3,""),"")</f>
        <v/>
      </c>
      <c r="W330" s="192" t="str">
        <f>IFERROR(IF(AND(RIGHT(W326,1)="N",VALUE(W327)&gt;=8),Database!$I$3,""),"")</f>
        <v/>
      </c>
      <c r="X330" s="192" t="str">
        <f>IFERROR(IF(AND(RIGHT(X326,1)="N",VALUE(X327)&gt;=8),Database!$I$3,""),"")</f>
        <v/>
      </c>
      <c r="Y330" s="192" t="str">
        <f>IFERROR(IF(AND(RIGHT(Y326,1)="N",VALUE(Y327)&gt;=8),Database!$I$3,""),"")</f>
        <v/>
      </c>
      <c r="Z330" s="192" t="str">
        <f>IFERROR(IF(AND(RIGHT(Z326,1)="N",VALUE(Z327)&gt;=8),Database!$I$3,""),"")</f>
        <v/>
      </c>
      <c r="AA330" s="192" t="str">
        <f>IFERROR(IF(AND(RIGHT(AA326,1)="N",VALUE(AA327)&gt;=8),Database!$I$3,""),"")</f>
        <v/>
      </c>
      <c r="AB330" s="192" t="str">
        <f>IFERROR(IF(AND(RIGHT(AB326,1)="N",VALUE(AB327)&gt;=8),Database!$I$3,""),"")</f>
        <v/>
      </c>
      <c r="AC330" s="192" t="str">
        <f>IFERROR(IF(AND(RIGHT(AC326,1)="N",VALUE(AC327)&gt;=8),Database!$I$3,""),"")</f>
        <v/>
      </c>
      <c r="AD330" s="192" t="str">
        <f>IFERROR(IF(AND(RIGHT(AD326,1)="N",VALUE(AD327)&gt;=8),Database!$I$3,""),"")</f>
        <v/>
      </c>
      <c r="AE330" s="192" t="str">
        <f>IFERROR(IF(AND(RIGHT(AE326,1)="N",VALUE(AE327)&gt;=8),Database!$I$3,""),"")</f>
        <v/>
      </c>
      <c r="AF330" s="192" t="str">
        <f>IFERROR(IF(AND(RIGHT(AF326,1)="N",VALUE(AF327)&gt;=8),Database!$I$3,""),"")</f>
        <v/>
      </c>
      <c r="AG330" s="192" t="str">
        <f>IFERROR(IF(AND(RIGHT(AG326,1)="N",VALUE(AG327)&gt;=8),Database!$I$3,""),"")</f>
        <v/>
      </c>
      <c r="AH330" s="192" t="str">
        <f>IFERROR(IF(AND(RIGHT(AH326,1)="N",VALUE(AH327)&gt;=8),Database!$I$3,""),"")</f>
        <v/>
      </c>
      <c r="AI330" s="192" t="str">
        <f>IFERROR(IF(AND(RIGHT(AI326,1)="N",VALUE(AI327)&gt;=8),Database!$I$3,""),"")</f>
        <v/>
      </c>
      <c r="AJ330" s="192" t="str">
        <f>IFERROR(IF(AND(RIGHT(AJ326,1)="N",VALUE(AJ327)&gt;=8),Database!$I$3,""),"")</f>
        <v/>
      </c>
      <c r="AK330" s="259"/>
      <c r="AL330" s="204"/>
      <c r="AM330" s="198"/>
      <c r="AN330" s="198"/>
      <c r="AO330" s="262"/>
      <c r="AP330" s="265"/>
      <c r="AQ330" s="86"/>
      <c r="AR330" s="194"/>
      <c r="AS330" s="194"/>
      <c r="AT330" s="194"/>
      <c r="AU330" s="256"/>
    </row>
    <row r="331" spans="1:47" s="213" customFormat="1" ht="33" customHeight="1" thickBot="1" x14ac:dyDescent="0.4">
      <c r="A331" s="189"/>
      <c r="B331" s="205"/>
      <c r="C331" s="222"/>
      <c r="D331" s="28"/>
      <c r="E331" s="206" t="s">
        <v>176</v>
      </c>
      <c r="F331" s="207" t="str">
        <f>IFERROR(IF(INDEX(Attendance!$T:$T,MATCH($B326&amp;F$7,Attendance!$N:$N,0))=TRUE,"L",IF(SUM(F327:F328)&gt;=10,5,"")),"")</f>
        <v/>
      </c>
      <c r="G331" s="207" t="str">
        <f>IFERROR(IF(INDEX(Attendance!$T:$T,MATCH($B326&amp;G$7,Attendance!$N:$N,0))=TRUE,"L",IF(SUM(G327:G328)&gt;=10,5,"")),"")</f>
        <v/>
      </c>
      <c r="H331" s="208" t="str">
        <f>IFERROR(IF(INDEX(Attendance!$T:$T,MATCH($B326&amp;H$7,Attendance!$N:$N,0))=TRUE,"L",IF(SUM(H327:H328)&gt;=10,5,"")),"")</f>
        <v/>
      </c>
      <c r="I331" s="208" t="str">
        <f>IFERROR(IF(INDEX(Attendance!$T:$T,MATCH($B326&amp;I$7,Attendance!$N:$N,0))=TRUE,"L",IF(SUM(I327:I328)&gt;=10,5,"")),"")</f>
        <v/>
      </c>
      <c r="J331" s="208" t="str">
        <f>IFERROR(IF(INDEX(Attendance!$T:$T,MATCH($B326&amp;J$7,Attendance!$N:$N,0))=TRUE,"L",IF(SUM(J327:J328)&gt;=10,5,"")),"")</f>
        <v/>
      </c>
      <c r="K331" s="208" t="str">
        <f>IFERROR(IF(INDEX(Attendance!$T:$T,MATCH($B326&amp;K$7,Attendance!$N:$N,0))=TRUE,"L",IF(SUM(K327:K328)&gt;=10,5,"")),"")</f>
        <v/>
      </c>
      <c r="L331" s="208" t="str">
        <f>IFERROR(IF(INDEX(Attendance!$T:$T,MATCH($B326&amp;L$7,Attendance!$N:$N,0))=TRUE,"L",IF(SUM(L327:L328)&gt;=10,5,"")),"")</f>
        <v/>
      </c>
      <c r="M331" s="208" t="str">
        <f>IFERROR(IF(INDEX(Attendance!$T:$T,MATCH($B326&amp;M$7,Attendance!$N:$N,0))=TRUE,"L",IF(SUM(M327:M328)&gt;=10,5,"")),"")</f>
        <v/>
      </c>
      <c r="N331" s="208" t="str">
        <f>IFERROR(IF(INDEX(Attendance!$T:$T,MATCH($B326&amp;N$7,Attendance!$N:$N,0))=TRUE,"L",IF(SUM(N327:N328)&gt;=10,5,"")),"")</f>
        <v/>
      </c>
      <c r="O331" s="208" t="str">
        <f>IFERROR(IF(INDEX(Attendance!$T:$T,MATCH($B326&amp;O$7,Attendance!$N:$N,0))=TRUE,"L",IF(SUM(O327:O328)&gt;=10,5,"")),"")</f>
        <v/>
      </c>
      <c r="P331" s="208" t="str">
        <f>IFERROR(IF(INDEX(Attendance!$T:$T,MATCH($B326&amp;P$7,Attendance!$N:$N,0))=TRUE,"L",IF(SUM(P327:P328)&gt;=10,5,"")),"")</f>
        <v/>
      </c>
      <c r="Q331" s="208" t="str">
        <f>IFERROR(IF(INDEX(Attendance!$T:$T,MATCH($B326&amp;Q$7,Attendance!$N:$N,0))=TRUE,"L",IF(SUM(Q327:Q328)&gt;=10,5,"")),"")</f>
        <v/>
      </c>
      <c r="R331" s="208" t="str">
        <f>IFERROR(IF(INDEX(Attendance!$T:$T,MATCH($B326&amp;R$7,Attendance!$N:$N,0))=TRUE,"L",IF(SUM(R327:R328)&gt;=10,5,"")),"")</f>
        <v/>
      </c>
      <c r="S331" s="208" t="str">
        <f>IFERROR(IF(INDEX(Attendance!$T:$T,MATCH($B326&amp;S$7,Attendance!$N:$N,0))=TRUE,"L",IF(SUM(S327:S328)&gt;=10,5,"")),"")</f>
        <v/>
      </c>
      <c r="T331" s="208" t="str">
        <f>IFERROR(IF(INDEX(Attendance!$T:$T,MATCH($B326&amp;T$7,Attendance!$N:$N,0))=TRUE,"L",IF(SUM(T327:T328)&gt;=10,5,"")),"")</f>
        <v/>
      </c>
      <c r="U331" s="208" t="str">
        <f>IFERROR(IF(INDEX(Attendance!$T:$T,MATCH($B326&amp;U$7,Attendance!$N:$N,0))=TRUE,"L",IF(SUM(U327:U328)&gt;=10,5,"")),"")</f>
        <v/>
      </c>
      <c r="V331" s="208" t="str">
        <f>IFERROR(IF(INDEX(Attendance!$T:$T,MATCH($B326&amp;V$7,Attendance!$N:$N,0))=TRUE,"L",IF(SUM(V327:V328)&gt;=10,5,"")),"")</f>
        <v/>
      </c>
      <c r="W331" s="208" t="str">
        <f>IFERROR(IF(INDEX(Attendance!$T:$T,MATCH($B326&amp;W$7,Attendance!$N:$N,0))=TRUE,"L",IF(SUM(W327:W328)&gt;=10,5,"")),"")</f>
        <v/>
      </c>
      <c r="X331" s="208" t="str">
        <f>IFERROR(IF(INDEX(Attendance!$T:$T,MATCH($B326&amp;X$7,Attendance!$N:$N,0))=TRUE,"L",IF(SUM(X327:X328)&gt;=10,5,"")),"")</f>
        <v/>
      </c>
      <c r="Y331" s="208" t="str">
        <f>IFERROR(IF(INDEX(Attendance!$T:$T,MATCH($B326&amp;Y$7,Attendance!$N:$N,0))=TRUE,"L",IF(SUM(Y327:Y328)&gt;=10,5,"")),"")</f>
        <v/>
      </c>
      <c r="Z331" s="208" t="str">
        <f>IFERROR(IF(INDEX(Attendance!$T:$T,MATCH($B326&amp;Z$7,Attendance!$N:$N,0))=TRUE,"L",IF(SUM(Z327:Z328)&gt;=10,5,"")),"")</f>
        <v/>
      </c>
      <c r="AA331" s="208" t="str">
        <f>IFERROR(IF(INDEX(Attendance!$T:$T,MATCH($B326&amp;AA$7,Attendance!$N:$N,0))=TRUE,"L",IF(SUM(AA327:AA328)&gt;=10,5,"")),"")</f>
        <v/>
      </c>
      <c r="AB331" s="208" t="str">
        <f>IFERROR(IF(INDEX(Attendance!$T:$T,MATCH($B326&amp;AB$7,Attendance!$N:$N,0))=TRUE,"L",IF(SUM(AB327:AB328)&gt;=10,5,"")),"")</f>
        <v/>
      </c>
      <c r="AC331" s="208" t="str">
        <f>IFERROR(IF(INDEX(Attendance!$T:$T,MATCH($B326&amp;AC$7,Attendance!$N:$N,0))=TRUE,"L",IF(SUM(AC327:AC328)&gt;=10,5,"")),"")</f>
        <v/>
      </c>
      <c r="AD331" s="208" t="str">
        <f>IFERROR(IF(INDEX(Attendance!$T:$T,MATCH($B326&amp;AD$7,Attendance!$N:$N,0))=TRUE,"L",IF(SUM(AD327:AD328)&gt;=10,5,"")),"")</f>
        <v/>
      </c>
      <c r="AE331" s="208" t="str">
        <f>IFERROR(IF(INDEX(Attendance!$T:$T,MATCH($B326&amp;AE$7,Attendance!$N:$N,0))=TRUE,"L",IF(SUM(AE327:AE328)&gt;=10,5,"")),"")</f>
        <v/>
      </c>
      <c r="AF331" s="208" t="str">
        <f>IFERROR(IF(INDEX(Attendance!$T:$T,MATCH($B326&amp;AF$7,Attendance!$N:$N,0))=TRUE,"L",IF(SUM(AF327:AF328)&gt;=10,5,"")),"")</f>
        <v/>
      </c>
      <c r="AG331" s="208" t="str">
        <f>IFERROR(IF(INDEX(Attendance!$T:$T,MATCH($B326&amp;AG$7,Attendance!$N:$N,0))=TRUE,"L",IF(SUM(AG327:AG328)&gt;=10,5,"")),"")</f>
        <v/>
      </c>
      <c r="AH331" s="208" t="str">
        <f>IFERROR(IF(INDEX(Attendance!$T:$T,MATCH($B326&amp;AH$7,Attendance!$N:$N,0))=TRUE,"L",IF(SUM(AH327:AH328)&gt;=10,5,"")),"")</f>
        <v/>
      </c>
      <c r="AI331" s="208" t="str">
        <f>IFERROR(IF(INDEX(Attendance!$T:$T,MATCH($B326&amp;AI$7,Attendance!$N:$N,0))=TRUE,"L",IF(SUM(AI327:AI328)&gt;=10,5,"")),"")</f>
        <v/>
      </c>
      <c r="AJ331" s="208" t="str">
        <f>IFERROR(IF(INDEX(Attendance!$T:$T,MATCH($B326&amp;AJ$7,Attendance!$N:$N,0))=TRUE,"L",IF(SUM(AJ327:AJ328)&gt;=10,5,"")),"")</f>
        <v/>
      </c>
      <c r="AK331" s="260"/>
      <c r="AL331" s="209">
        <f>ROUND(AL326*AL327,2)</f>
        <v>0</v>
      </c>
      <c r="AM331" s="209">
        <f>ROUND(AM326*AM327,2)</f>
        <v>0</v>
      </c>
      <c r="AN331" s="209">
        <f>ROUND(AN326*AN327,2)</f>
        <v>0</v>
      </c>
      <c r="AO331" s="263"/>
      <c r="AP331" s="266"/>
      <c r="AQ331" s="210">
        <f>AQ326*$AQ$5</f>
        <v>0</v>
      </c>
      <c r="AR331" s="211">
        <f>AR326*ROUND(IF($C331="",1200,MID($C331,FIND("RM",$C331)+3,4))/26,2)</f>
        <v>0</v>
      </c>
      <c r="AS331" s="211">
        <f t="shared" ref="AS331:AT331" si="72">AS326*ROUND(IF($C331="",1200,MID($C331,FIND("RM",$C331)+3,4))/26,2)</f>
        <v>0</v>
      </c>
      <c r="AT331" s="211">
        <f t="shared" si="72"/>
        <v>92.3</v>
      </c>
      <c r="AU331" s="257"/>
    </row>
    <row r="332" spans="1:47" s="212" customFormat="1" ht="33" customHeight="1" x14ac:dyDescent="0.25">
      <c r="A332" s="175">
        <f t="shared" ref="A332:A392" si="73">IF((ROW()-ROW(A$6)-2)/6=ROUNDUP((ROW()-ROW(A$6)-2)/6,0),(ROW()-ROW(A$6)-2)/6+1,"")</f>
        <v>55</v>
      </c>
      <c r="B332" s="184" t="str">
        <f>_xlfn.IFNA(INDEX(Attendance!$A:$A,MATCH(A332,Attendance!$M:$M,0)),"")</f>
        <v/>
      </c>
      <c r="C332" s="185" t="str">
        <f>_xlfn.IFNA(INDEX(Masterlist!C:C,MATCH(B332,Masterlist!B:B,0)),"")</f>
        <v/>
      </c>
      <c r="D332" s="87"/>
      <c r="E332" s="186" t="s">
        <v>173</v>
      </c>
      <c r="F332" s="83" t="str" cm="1">
        <f t="array" ref="F332">_xlfn.IFNA(IF(OR(VALUE(F$7&amp;$C$3)=PH),IF(F333="","PH",IF(INDEX(Attendance!$O:$O,MATCH($B332&amp;F$7,Attendance!$N:$N,0))&lt;"1200","PM","PN")),IF(F$6="Sun",IF(F333="","RD",IF(INDEX(Attendance!$O:$O,MATCH($B332&amp;F$7,Attendance!$N:$N,0))&lt;"1200","RM","RN")),IF(F333="",IF(F$7="","",IF(INDEX(Attendance!$I:$I,MATCH($B332&amp;F$7,Attendance!$N:$N,0))="ABS","AB","UL")),IF(INDEX(Attendance!$O:$O,MATCH($B332&amp;F$7,Attendance!$N:$N,0))&lt;"1200","M","N")))),"")</f>
        <v/>
      </c>
      <c r="G332" s="83" t="str" cm="1">
        <f t="array" ref="G332">_xlfn.IFNA(IF(OR(VALUE(G$7&amp;$C$3)=PH),IF(G333="","PH",IF(INDEX(Attendance!$O:$O,MATCH($B332&amp;G$7,Attendance!$N:$N,0))&lt;"1200","PM","PN")),IF(G$6="Sun",IF(G333="","RD",IF(INDEX(Attendance!$O:$O,MATCH($B332&amp;G$7,Attendance!$N:$N,0))&lt;"1200","RM","RN")),IF(G333="",IF(G$7="","",IF(INDEX(Attendance!$I:$I,MATCH($B332&amp;G$7,Attendance!$N:$N,0))="ABS","AB","UL")),IF(INDEX(Attendance!$O:$O,MATCH($B332&amp;G$7,Attendance!$N:$N,0))&lt;"1200","M","N")))),"")</f>
        <v/>
      </c>
      <c r="H332" s="83" t="str" cm="1">
        <f t="array" ref="H332">_xlfn.IFNA(IF(OR(VALUE(H$7&amp;$C$3)=PH),IF(H333="","PH",IF(INDEX(Attendance!$O:$O,MATCH($B332&amp;H$7,Attendance!$N:$N,0))&lt;"1200","PM","PN")),IF(H$6="Sun",IF(H333="","RD",IF(INDEX(Attendance!$O:$O,MATCH($B332&amp;H$7,Attendance!$N:$N,0))&lt;"1200","RM","RN")),IF(H333="",IF(H$7="","",IF(INDEX(Attendance!$I:$I,MATCH($B332&amp;H$7,Attendance!$N:$N,0))="ABS","AB","UL")),IF(INDEX(Attendance!$O:$O,MATCH($B332&amp;H$7,Attendance!$N:$N,0))&lt;"1200","M","N")))),"")</f>
        <v/>
      </c>
      <c r="I332" s="83" t="str" cm="1">
        <f t="array" ref="I332">_xlfn.IFNA(IF(OR(VALUE(I$7&amp;$C$3)=PH),IF(I333="","PH",IF(INDEX(Attendance!$O:$O,MATCH($B332&amp;I$7,Attendance!$N:$N,0))&lt;"1200","PM","PN")),IF(I$6="Sun",IF(I333="","RD",IF(INDEX(Attendance!$O:$O,MATCH($B332&amp;I$7,Attendance!$N:$N,0))&lt;"1200","RM","RN")),IF(I333="",IF(I$7="","",IF(INDEX(Attendance!$I:$I,MATCH($B332&amp;I$7,Attendance!$N:$N,0))="ABS","AB","UL")),IF(INDEX(Attendance!$O:$O,MATCH($B332&amp;I$7,Attendance!$N:$N,0))&lt;"1200","M","N")))),"")</f>
        <v/>
      </c>
      <c r="J332" s="83" t="str" cm="1">
        <f t="array" ref="J332">_xlfn.IFNA(IF(OR(VALUE(J$7&amp;$C$3)=PH),IF(J333="","PH",IF(INDEX(Attendance!$O:$O,MATCH($B332&amp;J$7,Attendance!$N:$N,0))&lt;"1200","PM","PN")),IF(J$6="Sun",IF(J333="","RD",IF(INDEX(Attendance!$O:$O,MATCH($B332&amp;J$7,Attendance!$N:$N,0))&lt;"1200","RM","RN")),IF(J333="",IF(J$7="","",IF(INDEX(Attendance!$I:$I,MATCH($B332&amp;J$7,Attendance!$N:$N,0))="ABS","AB","UL")),IF(INDEX(Attendance!$O:$O,MATCH($B332&amp;J$7,Attendance!$N:$N,0))&lt;"1200","M","N")))),"")</f>
        <v/>
      </c>
      <c r="K332" s="83" t="str" cm="1">
        <f t="array" ref="K332">_xlfn.IFNA(IF(OR(VALUE(K$7&amp;$C$3)=PH),IF(K333="","PH",IF(INDEX(Attendance!$O:$O,MATCH($B332&amp;K$7,Attendance!$N:$N,0))&lt;"1200","PM","PN")),IF(K$6="Sun",IF(K333="","RD",IF(INDEX(Attendance!$O:$O,MATCH($B332&amp;K$7,Attendance!$N:$N,0))&lt;"1200","RM","RN")),IF(K333="",IF(K$7="","",IF(INDEX(Attendance!$I:$I,MATCH($B332&amp;K$7,Attendance!$N:$N,0))="ABS","AB","UL")),IF(INDEX(Attendance!$O:$O,MATCH($B332&amp;K$7,Attendance!$N:$N,0))&lt;"1200","M","N")))),"")</f>
        <v/>
      </c>
      <c r="L332" s="83" t="str" cm="1">
        <f t="array" ref="L332">_xlfn.IFNA(IF(OR(VALUE(L$7&amp;$C$3)=PH),IF(L333="","PH",IF(INDEX(Attendance!$O:$O,MATCH($B332&amp;L$7,Attendance!$N:$N,0))&lt;"1200","PM","PN")),IF(L$6="Sun",IF(L333="","RD",IF(INDEX(Attendance!$O:$O,MATCH($B332&amp;L$7,Attendance!$N:$N,0))&lt;"1200","RM","RN")),IF(L333="",IF(L$7="","",IF(INDEX(Attendance!$I:$I,MATCH($B332&amp;L$7,Attendance!$N:$N,0))="ABS","AB","UL")),IF(INDEX(Attendance!$O:$O,MATCH($B332&amp;L$7,Attendance!$N:$N,0))&lt;"1200","M","N")))),"")</f>
        <v>RD</v>
      </c>
      <c r="M332" s="83" t="str" cm="1">
        <f t="array" ref="M332">_xlfn.IFNA(IF(OR(VALUE(M$7&amp;$C$3)=PH),IF(M333="","PH",IF(INDEX(Attendance!$O:$O,MATCH($B332&amp;M$7,Attendance!$N:$N,0))&lt;"1200","PM","PN")),IF(M$6="Sun",IF(M333="","RD",IF(INDEX(Attendance!$O:$O,MATCH($B332&amp;M$7,Attendance!$N:$N,0))&lt;"1200","RM","RN")),IF(M333="",IF(M$7="","",IF(INDEX(Attendance!$I:$I,MATCH($B332&amp;M$7,Attendance!$N:$N,0))="ABS","AB","UL")),IF(INDEX(Attendance!$O:$O,MATCH($B332&amp;M$7,Attendance!$N:$N,0))&lt;"1200","M","N")))),"")</f>
        <v/>
      </c>
      <c r="N332" s="83" t="str" cm="1">
        <f t="array" ref="N332">_xlfn.IFNA(IF(OR(VALUE(N$7&amp;$C$3)=PH),IF(N333="","PH",IF(INDEX(Attendance!$O:$O,MATCH($B332&amp;N$7,Attendance!$N:$N,0))&lt;"1200","PM","PN")),IF(N$6="Sun",IF(N333="","RD",IF(INDEX(Attendance!$O:$O,MATCH($B332&amp;N$7,Attendance!$N:$N,0))&lt;"1200","RM","RN")),IF(N333="",IF(N$7="","",IF(INDEX(Attendance!$I:$I,MATCH($B332&amp;N$7,Attendance!$N:$N,0))="ABS","AB","UL")),IF(INDEX(Attendance!$O:$O,MATCH($B332&amp;N$7,Attendance!$N:$N,0))&lt;"1200","M","N")))),"")</f>
        <v/>
      </c>
      <c r="O332" s="83" t="str" cm="1">
        <f t="array" ref="O332">_xlfn.IFNA(IF(OR(VALUE(O$7&amp;$C$3)=PH),IF(O333="","PH",IF(INDEX(Attendance!$O:$O,MATCH($B332&amp;O$7,Attendance!$N:$N,0))&lt;"1200","PM","PN")),IF(O$6="Sun",IF(O333="","RD",IF(INDEX(Attendance!$O:$O,MATCH($B332&amp;O$7,Attendance!$N:$N,0))&lt;"1200","RM","RN")),IF(O333="",IF(O$7="","",IF(INDEX(Attendance!$I:$I,MATCH($B332&amp;O$7,Attendance!$N:$N,0))="ABS","AB","UL")),IF(INDEX(Attendance!$O:$O,MATCH($B332&amp;O$7,Attendance!$N:$N,0))&lt;"1200","M","N")))),"")</f>
        <v/>
      </c>
      <c r="P332" s="83" t="str" cm="1">
        <f t="array" ref="P332">_xlfn.IFNA(IF(OR(VALUE(P$7&amp;$C$3)=PH),IF(P333="","PH",IF(INDEX(Attendance!$O:$O,MATCH($B332&amp;P$7,Attendance!$N:$N,0))&lt;"1200","PM","PN")),IF(P$6="Sun",IF(P333="","RD",IF(INDEX(Attendance!$O:$O,MATCH($B332&amp;P$7,Attendance!$N:$N,0))&lt;"1200","RM","RN")),IF(P333="",IF(P$7="","",IF(INDEX(Attendance!$I:$I,MATCH($B332&amp;P$7,Attendance!$N:$N,0))="ABS","AB","UL")),IF(INDEX(Attendance!$O:$O,MATCH($B332&amp;P$7,Attendance!$N:$N,0))&lt;"1200","M","N")))),"")</f>
        <v/>
      </c>
      <c r="Q332" s="83" t="str" cm="1">
        <f t="array" ref="Q332">_xlfn.IFNA(IF(OR(VALUE(Q$7&amp;$C$3)=PH),IF(Q333="","PH",IF(INDEX(Attendance!$O:$O,MATCH($B332&amp;Q$7,Attendance!$N:$N,0))&lt;"1200","PM","PN")),IF(Q$6="Sun",IF(Q333="","RD",IF(INDEX(Attendance!$O:$O,MATCH($B332&amp;Q$7,Attendance!$N:$N,0))&lt;"1200","RM","RN")),IF(Q333="",IF(Q$7="","",IF(INDEX(Attendance!$I:$I,MATCH($B332&amp;Q$7,Attendance!$N:$N,0))="ABS","AB","UL")),IF(INDEX(Attendance!$O:$O,MATCH($B332&amp;Q$7,Attendance!$N:$N,0))&lt;"1200","M","N")))),"")</f>
        <v>PH</v>
      </c>
      <c r="R332" s="83" t="str" cm="1">
        <f t="array" ref="R332">_xlfn.IFNA(IF(OR(VALUE(R$7&amp;$C$3)=PH),IF(R333="","PH",IF(INDEX(Attendance!$O:$O,MATCH($B332&amp;R$7,Attendance!$N:$N,0))&lt;"1200","PM","PN")),IF(R$6="Sun",IF(R333="","RD",IF(INDEX(Attendance!$O:$O,MATCH($B332&amp;R$7,Attendance!$N:$N,0))&lt;"1200","RM","RN")),IF(R333="",IF(R$7="","",IF(INDEX(Attendance!$I:$I,MATCH($B332&amp;R$7,Attendance!$N:$N,0))="ABS","AB","UL")),IF(INDEX(Attendance!$O:$O,MATCH($B332&amp;R$7,Attendance!$N:$N,0))&lt;"1200","M","N")))),"")</f>
        <v>PH</v>
      </c>
      <c r="S332" s="83" t="str" cm="1">
        <f t="array" ref="S332">_xlfn.IFNA(IF(OR(VALUE(S$7&amp;$C$3)=PH),IF(S333="","PH",IF(INDEX(Attendance!$O:$O,MATCH($B332&amp;S$7,Attendance!$N:$N,0))&lt;"1200","PM","PN")),IF(S$6="Sun",IF(S333="","RD",IF(INDEX(Attendance!$O:$O,MATCH($B332&amp;S$7,Attendance!$N:$N,0))&lt;"1200","RM","RN")),IF(S333="",IF(S$7="","",IF(INDEX(Attendance!$I:$I,MATCH($B332&amp;S$7,Attendance!$N:$N,0))="ABS","AB","UL")),IF(INDEX(Attendance!$O:$O,MATCH($B332&amp;S$7,Attendance!$N:$N,0))&lt;"1200","M","N")))),"")</f>
        <v>RD</v>
      </c>
      <c r="T332" s="83" t="str" cm="1">
        <f t="array" ref="T332">_xlfn.IFNA(IF(OR(VALUE(T$7&amp;$C$3)=PH),IF(T333="","PH",IF(INDEX(Attendance!$O:$O,MATCH($B332&amp;T$7,Attendance!$N:$N,0))&lt;"1200","PM","PN")),IF(T$6="Sun",IF(T333="","RD",IF(INDEX(Attendance!$O:$O,MATCH($B332&amp;T$7,Attendance!$N:$N,0))&lt;"1200","RM","RN")),IF(T333="",IF(T$7="","",IF(INDEX(Attendance!$I:$I,MATCH($B332&amp;T$7,Attendance!$N:$N,0))="ABS","AB","UL")),IF(INDEX(Attendance!$O:$O,MATCH($B332&amp;T$7,Attendance!$N:$N,0))&lt;"1200","M","N")))),"")</f>
        <v/>
      </c>
      <c r="U332" s="83" t="str" cm="1">
        <f t="array" ref="U332">_xlfn.IFNA(IF(OR(VALUE(U$7&amp;$C$3)=PH),IF(U333="","PH",IF(INDEX(Attendance!$O:$O,MATCH($B332&amp;U$7,Attendance!$N:$N,0))&lt;"1200","PM","PN")),IF(U$6="Sun",IF(U333="","RD",IF(INDEX(Attendance!$O:$O,MATCH($B332&amp;U$7,Attendance!$N:$N,0))&lt;"1200","RM","RN")),IF(U333="",IF(U$7="","",IF(INDEX(Attendance!$I:$I,MATCH($B332&amp;U$7,Attendance!$N:$N,0))="ABS","AB","UL")),IF(INDEX(Attendance!$O:$O,MATCH($B332&amp;U$7,Attendance!$N:$N,0))&lt;"1200","M","N")))),"")</f>
        <v/>
      </c>
      <c r="V332" s="83" t="str" cm="1">
        <f t="array" ref="V332">_xlfn.IFNA(IF(OR(VALUE(V$7&amp;$C$3)=PH),IF(V333="","PH",IF(INDEX(Attendance!$O:$O,MATCH($B332&amp;V$7,Attendance!$N:$N,0))&lt;"1200","PM","PN")),IF(V$6="Sun",IF(V333="","RD",IF(INDEX(Attendance!$O:$O,MATCH($B332&amp;V$7,Attendance!$N:$N,0))&lt;"1200","RM","RN")),IF(V333="",IF(V$7="","",IF(INDEX(Attendance!$I:$I,MATCH($B332&amp;V$7,Attendance!$N:$N,0))="ABS","AB","UL")),IF(INDEX(Attendance!$O:$O,MATCH($B332&amp;V$7,Attendance!$N:$N,0))&lt;"1200","M","N")))),"")</f>
        <v/>
      </c>
      <c r="W332" s="83" t="str" cm="1">
        <f t="array" ref="W332">_xlfn.IFNA(IF(OR(VALUE(W$7&amp;$C$3)=PH),IF(W333="","PH",IF(INDEX(Attendance!$O:$O,MATCH($B332&amp;W$7,Attendance!$N:$N,0))&lt;"1200","PM","PN")),IF(W$6="Sun",IF(W333="","RD",IF(INDEX(Attendance!$O:$O,MATCH($B332&amp;W$7,Attendance!$N:$N,0))&lt;"1200","RM","RN")),IF(W333="",IF(W$7="","",IF(INDEX(Attendance!$I:$I,MATCH($B332&amp;W$7,Attendance!$N:$N,0))="ABS","AB","UL")),IF(INDEX(Attendance!$O:$O,MATCH($B332&amp;W$7,Attendance!$N:$N,0))&lt;"1200","M","N")))),"")</f>
        <v/>
      </c>
      <c r="X332" s="83" t="str" cm="1">
        <f t="array" ref="X332">_xlfn.IFNA(IF(OR(VALUE(X$7&amp;$C$3)=PH),IF(X333="","PH",IF(INDEX(Attendance!$O:$O,MATCH($B332&amp;X$7,Attendance!$N:$N,0))&lt;"1200","PM","PN")),IF(X$6="Sun",IF(X333="","RD",IF(INDEX(Attendance!$O:$O,MATCH($B332&amp;X$7,Attendance!$N:$N,0))&lt;"1200","RM","RN")),IF(X333="",IF(X$7="","",IF(INDEX(Attendance!$I:$I,MATCH($B332&amp;X$7,Attendance!$N:$N,0))="ABS","AB","UL")),IF(INDEX(Attendance!$O:$O,MATCH($B332&amp;X$7,Attendance!$N:$N,0))&lt;"1200","M","N")))),"")</f>
        <v/>
      </c>
      <c r="Y332" s="83" t="str" cm="1">
        <f t="array" ref="Y332">_xlfn.IFNA(IF(OR(VALUE(Y$7&amp;$C$3)=PH),IF(Y333="","PH",IF(INDEX(Attendance!$O:$O,MATCH($B332&amp;Y$7,Attendance!$N:$N,0))&lt;"1200","PM","PN")),IF(Y$6="Sun",IF(Y333="","RD",IF(INDEX(Attendance!$O:$O,MATCH($B332&amp;Y$7,Attendance!$N:$N,0))&lt;"1200","RM","RN")),IF(Y333="",IF(Y$7="","",IF(INDEX(Attendance!$I:$I,MATCH($B332&amp;Y$7,Attendance!$N:$N,0))="ABS","AB","UL")),IF(INDEX(Attendance!$O:$O,MATCH($B332&amp;Y$7,Attendance!$N:$N,0))&lt;"1200","M","N")))),"")</f>
        <v/>
      </c>
      <c r="Z332" s="83" t="str" cm="1">
        <f t="array" ref="Z332">_xlfn.IFNA(IF(OR(VALUE(Z$7&amp;$C$3)=PH),IF(Z333="","PH",IF(INDEX(Attendance!$O:$O,MATCH($B332&amp;Z$7,Attendance!$N:$N,0))&lt;"1200","PM","PN")),IF(Z$6="Sun",IF(Z333="","RD",IF(INDEX(Attendance!$O:$O,MATCH($B332&amp;Z$7,Attendance!$N:$N,0))&lt;"1200","RM","RN")),IF(Z333="",IF(Z$7="","",IF(INDEX(Attendance!$I:$I,MATCH($B332&amp;Z$7,Attendance!$N:$N,0))="ABS","AB","UL")),IF(INDEX(Attendance!$O:$O,MATCH($B332&amp;Z$7,Attendance!$N:$N,0))&lt;"1200","M","N")))),"")</f>
        <v>RD</v>
      </c>
      <c r="AA332" s="83" t="str" cm="1">
        <f t="array" ref="AA332">_xlfn.IFNA(IF(OR(VALUE(AA$7&amp;$C$3)=PH),IF(AA333="","PH",IF(INDEX(Attendance!$O:$O,MATCH($B332&amp;AA$7,Attendance!$N:$N,0))&lt;"1200","PM","PN")),IF(AA$6="Sun",IF(AA333="","RD",IF(INDEX(Attendance!$O:$O,MATCH($B332&amp;AA$7,Attendance!$N:$N,0))&lt;"1200","RM","RN")),IF(AA333="",IF(AA$7="","",IF(INDEX(Attendance!$I:$I,MATCH($B332&amp;AA$7,Attendance!$N:$N,0))="ABS","AB","UL")),IF(INDEX(Attendance!$O:$O,MATCH($B332&amp;AA$7,Attendance!$N:$N,0))&lt;"1200","M","N")))),"")</f>
        <v/>
      </c>
      <c r="AB332" s="83" t="str" cm="1">
        <f t="array" ref="AB332">_xlfn.IFNA(IF(OR(VALUE(AB$7&amp;$C$3)=PH),IF(AB333="","PH",IF(INDEX(Attendance!$O:$O,MATCH($B332&amp;AB$7,Attendance!$N:$N,0))&lt;"1200","PM","PN")),IF(AB$6="Sun",IF(AB333="","RD",IF(INDEX(Attendance!$O:$O,MATCH($B332&amp;AB$7,Attendance!$N:$N,0))&lt;"1200","RM","RN")),IF(AB333="",IF(AB$7="","",IF(INDEX(Attendance!$I:$I,MATCH($B332&amp;AB$7,Attendance!$N:$N,0))="ABS","AB","UL")),IF(INDEX(Attendance!$O:$O,MATCH($B332&amp;AB$7,Attendance!$N:$N,0))&lt;"1200","M","N")))),"")</f>
        <v/>
      </c>
      <c r="AC332" s="83" t="str" cm="1">
        <f t="array" ref="AC332">_xlfn.IFNA(IF(OR(VALUE(AC$7&amp;$C$3)=PH),IF(AC333="","PH",IF(INDEX(Attendance!$O:$O,MATCH($B332&amp;AC$7,Attendance!$N:$N,0))&lt;"1200","PM","PN")),IF(AC$6="Sun",IF(AC333="","RD",IF(INDEX(Attendance!$O:$O,MATCH($B332&amp;AC$7,Attendance!$N:$N,0))&lt;"1200","RM","RN")),IF(AC333="",IF(AC$7="","",IF(INDEX(Attendance!$I:$I,MATCH($B332&amp;AC$7,Attendance!$N:$N,0))="ABS","AB","UL")),IF(INDEX(Attendance!$O:$O,MATCH($B332&amp;AC$7,Attendance!$N:$N,0))&lt;"1200","M","N")))),"")</f>
        <v/>
      </c>
      <c r="AD332" s="83" t="str" cm="1">
        <f t="array" ref="AD332">_xlfn.IFNA(IF(OR(VALUE(AD$7&amp;$C$3)=PH),IF(AD333="","PH",IF(INDEX(Attendance!$O:$O,MATCH($B332&amp;AD$7,Attendance!$N:$N,0))&lt;"1200","PM","PN")),IF(AD$6="Sun",IF(AD333="","RD",IF(INDEX(Attendance!$O:$O,MATCH($B332&amp;AD$7,Attendance!$N:$N,0))&lt;"1200","RM","RN")),IF(AD333="",IF(AD$7="","",IF(INDEX(Attendance!$I:$I,MATCH($B332&amp;AD$7,Attendance!$N:$N,0))="ABS","AB","UL")),IF(INDEX(Attendance!$O:$O,MATCH($B332&amp;AD$7,Attendance!$N:$N,0))&lt;"1200","M","N")))),"")</f>
        <v/>
      </c>
      <c r="AE332" s="83" t="str" cm="1">
        <f t="array" ref="AE332">_xlfn.IFNA(IF(OR(VALUE(AE$7&amp;$C$3)=PH),IF(AE333="","PH",IF(INDEX(Attendance!$O:$O,MATCH($B332&amp;AE$7,Attendance!$N:$N,0))&lt;"1200","PM","PN")),IF(AE$6="Sun",IF(AE333="","RD",IF(INDEX(Attendance!$O:$O,MATCH($B332&amp;AE$7,Attendance!$N:$N,0))&lt;"1200","RM","RN")),IF(AE333="",IF(AE$7="","",IF(INDEX(Attendance!$I:$I,MATCH($B332&amp;AE$7,Attendance!$N:$N,0))="ABS","AB","UL")),IF(INDEX(Attendance!$O:$O,MATCH($B332&amp;AE$7,Attendance!$N:$N,0))&lt;"1200","M","N")))),"")</f>
        <v/>
      </c>
      <c r="AF332" s="83" t="str" cm="1">
        <f t="array" ref="AF332">_xlfn.IFNA(IF(OR(VALUE(AF$7&amp;$C$3)=PH),IF(AF333="","PH",IF(INDEX(Attendance!$O:$O,MATCH($B332&amp;AF$7,Attendance!$N:$N,0))&lt;"1200","PM","PN")),IF(AF$6="Sun",IF(AF333="","RD",IF(INDEX(Attendance!$O:$O,MATCH($B332&amp;AF$7,Attendance!$N:$N,0))&lt;"1200","RM","RN")),IF(AF333="",IF(AF$7="","",IF(INDEX(Attendance!$I:$I,MATCH($B332&amp;AF$7,Attendance!$N:$N,0))="ABS","AB","UL")),IF(INDEX(Attendance!$O:$O,MATCH($B332&amp;AF$7,Attendance!$N:$N,0))&lt;"1200","M","N")))),"")</f>
        <v/>
      </c>
      <c r="AG332" s="83" t="str" cm="1">
        <f t="array" ref="AG332">_xlfn.IFNA(IF(OR(VALUE(AG$7&amp;$C$3)=PH),IF(AG333="","PH",IF(INDEX(Attendance!$O:$O,MATCH($B332&amp;AG$7,Attendance!$N:$N,0))&lt;"1200","PM","PN")),IF(AG$6="Sun",IF(AG333="","RD",IF(INDEX(Attendance!$O:$O,MATCH($B332&amp;AG$7,Attendance!$N:$N,0))&lt;"1200","RM","RN")),IF(AG333="",IF(AG$7="","",IF(INDEX(Attendance!$I:$I,MATCH($B332&amp;AG$7,Attendance!$N:$N,0))="ABS","AB","UL")),IF(INDEX(Attendance!$O:$O,MATCH($B332&amp;AG$7,Attendance!$N:$N,0))&lt;"1200","M","N")))),"")</f>
        <v>RD</v>
      </c>
      <c r="AH332" s="83" t="str" cm="1">
        <f t="array" ref="AH332">_xlfn.IFNA(IF(OR(VALUE(AH$7&amp;$C$3)=PH),IF(AH333="","PH",IF(INDEX(Attendance!$O:$O,MATCH($B332&amp;AH$7,Attendance!$N:$N,0))&lt;"1200","PM","PN")),IF(AH$6="Sun",IF(AH333="","RD",IF(INDEX(Attendance!$O:$O,MATCH($B332&amp;AH$7,Attendance!$N:$N,0))&lt;"1200","RM","RN")),IF(AH333="",IF(AH$7="","",IF(INDEX(Attendance!$I:$I,MATCH($B332&amp;AH$7,Attendance!$N:$N,0))="ABS","AB","UL")),IF(INDEX(Attendance!$O:$O,MATCH($B332&amp;AH$7,Attendance!$N:$N,0))&lt;"1200","M","N")))),"")</f>
        <v/>
      </c>
      <c r="AI332" s="83" t="str" cm="1">
        <f t="array" ref="AI332">_xlfn.IFNA(IF(OR(VALUE(AI$7&amp;$C$3)=PH),IF(AI333="","PH",IF(INDEX(Attendance!$O:$O,MATCH($B332&amp;AI$7,Attendance!$N:$N,0))&lt;"1200","PM","PN")),IF(AI$6="Sun",IF(AI333="","RD",IF(INDEX(Attendance!$O:$O,MATCH($B332&amp;AI$7,Attendance!$N:$N,0))&lt;"1200","RM","RN")),IF(AI333="",IF(AI$7="","",IF(INDEX(Attendance!$I:$I,MATCH($B332&amp;AI$7,Attendance!$N:$N,0))="ABS","AB","UL")),IF(INDEX(Attendance!$O:$O,MATCH($B332&amp;AI$7,Attendance!$N:$N,0))&lt;"1200","M","N")))),"")</f>
        <v/>
      </c>
      <c r="AJ332" s="83" t="str" cm="1">
        <f t="array" ref="AJ332">_xlfn.IFNA(IF(OR(VALUE(AJ$7&amp;$C$3)=PH),IF(AJ333="","PH",IF(INDEX(Attendance!$O:$O,MATCH($B332&amp;AJ$7,Attendance!$N:$N,0))&lt;"1200","PM","PN")),IF(AJ$6="Sun",IF(AJ333="","RD",IF(INDEX(Attendance!$O:$O,MATCH($B332&amp;AJ$7,Attendance!$N:$N,0))&lt;"1200","RM","RN")),IF(AJ333="",IF(AJ$7="","",IF(INDEX(Attendance!$I:$I,MATCH($B332&amp;AJ$7,Attendance!$N:$N,0))="ABS","AB","UL")),IF(INDEX(Attendance!$O:$O,MATCH($B332&amp;AJ$7,Attendance!$N:$N,0))&lt;"1200","M","N")))),"")</f>
        <v/>
      </c>
      <c r="AK332" s="258">
        <f>SUM(SUMIF(F332:AJ332,{"M","N","A"},F333:AJ333))</f>
        <v>0</v>
      </c>
      <c r="AL332" s="187">
        <f>SUM(SUMIF(F332:AJ332,{"M","N"},F334:AJ334),SUMIF(F332:AJ332,{"OM","ON"},F333:AJ333))</f>
        <v>0</v>
      </c>
      <c r="AM332" s="187">
        <f>SUM(SUMIF(F332:AJ332,{"PM","PN","RM","RN"},F333:AJ333))</f>
        <v>0</v>
      </c>
      <c r="AN332" s="187">
        <f>SUM(SUMIF(F332:AJ332,{"PM","PN"},F334:AJ334))</f>
        <v>0</v>
      </c>
      <c r="AO332" s="261">
        <f>SUM(F337:AJ337)</f>
        <v>0</v>
      </c>
      <c r="AP332" s="264">
        <f>SUM(F336:AJ336)</f>
        <v>0</v>
      </c>
      <c r="AQ332" s="188">
        <f>IF(D336="",0,SUM(COUNTIFS(F332:AJ332,{"M","N","A","OM","ON","OA","PM","PN","PA","RM","RN","RA"})))</f>
        <v>0</v>
      </c>
      <c r="AR332" s="74">
        <f>COUNTIF(F332:AJ332,"AL")</f>
        <v>0</v>
      </c>
      <c r="AS332" s="74">
        <f>COUNTIF(F332:AJ332,"MC")</f>
        <v>0</v>
      </c>
      <c r="AT332" s="74">
        <f>COUNTIF(F332:AJ332,"PH")+COUNTIF(F332:AJ332,"RPH")</f>
        <v>2</v>
      </c>
      <c r="AU332" s="255">
        <f t="shared" ref="AU332" si="74">_xlfn.IFNA(IF($B332="",0,AK332*$AK$5+SUM(AL337:AN337)+SUM(AO332:AP337)+SUM(AQ337:AT337)),"")</f>
        <v>0</v>
      </c>
    </row>
    <row r="333" spans="1:47" s="212" customFormat="1" ht="33" customHeight="1" x14ac:dyDescent="0.25">
      <c r="A333" s="189"/>
      <c r="B333" s="184"/>
      <c r="C333" s="190" t="str">
        <f>_xlfn.IFNA(INDEX(Masterlist!D:D,MATCH(B332,Masterlist!B:B,0)),"")</f>
        <v/>
      </c>
      <c r="D333" s="88"/>
      <c r="E333" s="191" t="s">
        <v>174</v>
      </c>
      <c r="F333" s="192" t="str">
        <f>IFERROR(IF(F$6="Sun",INDEX(Attendance!$R:$R,MATCH($B332&amp;F$7,Attendance!$N:$N,0)),IF(INDEX(Attendance!$R:$R,MATCH($B332&amp;F$7,Attendance!$N:$N,0))="","",IF(INDEX(Attendance!$R:$R,MATCH($B332&amp;F$7,Attendance!$N:$N,0))&gt;8,8,INDEX(Attendance!$R:$R,MATCH($B332&amp;F$7,Attendance!$N:$N,0))))),"")</f>
        <v/>
      </c>
      <c r="G333" s="192" t="str">
        <f>IFERROR(IF(G$6="Sun",INDEX(Attendance!$R:$R,MATCH($B332&amp;G$7,Attendance!$N:$N,0)),IF(INDEX(Attendance!$R:$R,MATCH($B332&amp;G$7,Attendance!$N:$N,0))="","",IF(INDEX(Attendance!$R:$R,MATCH($B332&amp;G$7,Attendance!$N:$N,0))&gt;8,8,INDEX(Attendance!$R:$R,MATCH($B332&amp;G$7,Attendance!$N:$N,0))))),"")</f>
        <v/>
      </c>
      <c r="H333" s="192" t="str">
        <f>IFERROR(IF(H$6="Sun",INDEX(Attendance!$R:$R,MATCH($B332&amp;H$7,Attendance!$N:$N,0)),IF(INDEX(Attendance!$R:$R,MATCH($B332&amp;H$7,Attendance!$N:$N,0))="","",IF(INDEX(Attendance!$R:$R,MATCH($B332&amp;H$7,Attendance!$N:$N,0))&gt;8,8,INDEX(Attendance!$R:$R,MATCH($B332&amp;H$7,Attendance!$N:$N,0))))),"")</f>
        <v/>
      </c>
      <c r="I333" s="192" t="str">
        <f>IFERROR(IF(I$6="Sun",INDEX(Attendance!$R:$R,MATCH($B332&amp;I$7,Attendance!$N:$N,0)),IF(INDEX(Attendance!$R:$R,MATCH($B332&amp;I$7,Attendance!$N:$N,0))="","",IF(INDEX(Attendance!$R:$R,MATCH($B332&amp;I$7,Attendance!$N:$N,0))&gt;8,8,INDEX(Attendance!$R:$R,MATCH($B332&amp;I$7,Attendance!$N:$N,0))))),"")</f>
        <v/>
      </c>
      <c r="J333" s="192" t="str">
        <f>IFERROR(IF(J$6="Sun",INDEX(Attendance!$R:$R,MATCH($B332&amp;J$7,Attendance!$N:$N,0)),IF(INDEX(Attendance!$R:$R,MATCH($B332&amp;J$7,Attendance!$N:$N,0))="","",IF(INDEX(Attendance!$R:$R,MATCH($B332&amp;J$7,Attendance!$N:$N,0))&gt;8,8,INDEX(Attendance!$R:$R,MATCH($B332&amp;J$7,Attendance!$N:$N,0))))),"")</f>
        <v/>
      </c>
      <c r="K333" s="192" t="str">
        <f>IFERROR(IF(K$6="Sun",INDEX(Attendance!$R:$R,MATCH($B332&amp;K$7,Attendance!$N:$N,0)),IF(INDEX(Attendance!$R:$R,MATCH($B332&amp;K$7,Attendance!$N:$N,0))="","",IF(INDEX(Attendance!$R:$R,MATCH($B332&amp;K$7,Attendance!$N:$N,0))&gt;8,8,INDEX(Attendance!$R:$R,MATCH($B332&amp;K$7,Attendance!$N:$N,0))))),"")</f>
        <v/>
      </c>
      <c r="L333" s="192" t="str">
        <f>IFERROR(IF(L$6="Sun",INDEX(Attendance!$R:$R,MATCH($B332&amp;L$7,Attendance!$N:$N,0)),IF(INDEX(Attendance!$R:$R,MATCH($B332&amp;L$7,Attendance!$N:$N,0))="","",IF(INDEX(Attendance!$R:$R,MATCH($B332&amp;L$7,Attendance!$N:$N,0))&gt;8,8,INDEX(Attendance!$R:$R,MATCH($B332&amp;L$7,Attendance!$N:$N,0))))),"")</f>
        <v/>
      </c>
      <c r="M333" s="192" t="str">
        <f>IFERROR(IF(M$6="Sun",INDEX(Attendance!$R:$R,MATCH($B332&amp;M$7,Attendance!$N:$N,0)),IF(INDEX(Attendance!$R:$R,MATCH($B332&amp;M$7,Attendance!$N:$N,0))="","",IF(INDEX(Attendance!$R:$R,MATCH($B332&amp;M$7,Attendance!$N:$N,0))&gt;8,8,INDEX(Attendance!$R:$R,MATCH($B332&amp;M$7,Attendance!$N:$N,0))))),"")</f>
        <v/>
      </c>
      <c r="N333" s="192" t="str">
        <f>IFERROR(IF(N$6="Sun",INDEX(Attendance!$R:$R,MATCH($B332&amp;N$7,Attendance!$N:$N,0)),IF(INDEX(Attendance!$R:$R,MATCH($B332&amp;N$7,Attendance!$N:$N,0))="","",IF(INDEX(Attendance!$R:$R,MATCH($B332&amp;N$7,Attendance!$N:$N,0))&gt;8,8,INDEX(Attendance!$R:$R,MATCH($B332&amp;N$7,Attendance!$N:$N,0))))),"")</f>
        <v/>
      </c>
      <c r="O333" s="192" t="str">
        <f>IFERROR(IF(O$6="Sun",INDEX(Attendance!$R:$R,MATCH($B332&amp;O$7,Attendance!$N:$N,0)),IF(INDEX(Attendance!$R:$R,MATCH($B332&amp;O$7,Attendance!$N:$N,0))="","",IF(INDEX(Attendance!$R:$R,MATCH($B332&amp;O$7,Attendance!$N:$N,0))&gt;8,8,INDEX(Attendance!$R:$R,MATCH($B332&amp;O$7,Attendance!$N:$N,0))))),"")</f>
        <v/>
      </c>
      <c r="P333" s="192" t="str">
        <f>IFERROR(IF(P$6="Sun",INDEX(Attendance!$R:$R,MATCH($B332&amp;P$7,Attendance!$N:$N,0)),IF(INDEX(Attendance!$R:$R,MATCH($B332&amp;P$7,Attendance!$N:$N,0))="","",IF(INDEX(Attendance!$R:$R,MATCH($B332&amp;P$7,Attendance!$N:$N,0))&gt;8,8,INDEX(Attendance!$R:$R,MATCH($B332&amp;P$7,Attendance!$N:$N,0))))),"")</f>
        <v/>
      </c>
      <c r="Q333" s="192" t="str">
        <f>IFERROR(IF(Q$6="Sun",INDEX(Attendance!$R:$R,MATCH($B332&amp;Q$7,Attendance!$N:$N,0)),IF(INDEX(Attendance!$R:$R,MATCH($B332&amp;Q$7,Attendance!$N:$N,0))="","",IF(INDEX(Attendance!$R:$R,MATCH($B332&amp;Q$7,Attendance!$N:$N,0))&gt;8,8,INDEX(Attendance!$R:$R,MATCH($B332&amp;Q$7,Attendance!$N:$N,0))))),"")</f>
        <v/>
      </c>
      <c r="R333" s="192" t="str">
        <f>IFERROR(IF(R$6="Sun",INDEX(Attendance!$R:$R,MATCH($B332&amp;R$7,Attendance!$N:$N,0)),IF(INDEX(Attendance!$R:$R,MATCH($B332&amp;R$7,Attendance!$N:$N,0))="","",IF(INDEX(Attendance!$R:$R,MATCH($B332&amp;R$7,Attendance!$N:$N,0))&gt;8,8,INDEX(Attendance!$R:$R,MATCH($B332&amp;R$7,Attendance!$N:$N,0))))),"")</f>
        <v/>
      </c>
      <c r="S333" s="192" t="str">
        <f>IFERROR(IF(S$6="Sun",INDEX(Attendance!$R:$R,MATCH($B332&amp;S$7,Attendance!$N:$N,0)),IF(INDEX(Attendance!$R:$R,MATCH($B332&amp;S$7,Attendance!$N:$N,0))="","",IF(INDEX(Attendance!$R:$R,MATCH($B332&amp;S$7,Attendance!$N:$N,0))&gt;8,8,INDEX(Attendance!$R:$R,MATCH($B332&amp;S$7,Attendance!$N:$N,0))))),"")</f>
        <v/>
      </c>
      <c r="T333" s="192" t="str">
        <f>IFERROR(IF(T$6="Sun",INDEX(Attendance!$R:$R,MATCH($B332&amp;T$7,Attendance!$N:$N,0)),IF(INDEX(Attendance!$R:$R,MATCH($B332&amp;T$7,Attendance!$N:$N,0))="","",IF(INDEX(Attendance!$R:$R,MATCH($B332&amp;T$7,Attendance!$N:$N,0))&gt;8,8,INDEX(Attendance!$R:$R,MATCH($B332&amp;T$7,Attendance!$N:$N,0))))),"")</f>
        <v/>
      </c>
      <c r="U333" s="192" t="str">
        <f>IFERROR(IF(U$6="Sun",INDEX(Attendance!$R:$R,MATCH($B332&amp;U$7,Attendance!$N:$N,0)),IF(INDEX(Attendance!$R:$R,MATCH($B332&amp;U$7,Attendance!$N:$N,0))="","",IF(INDEX(Attendance!$R:$R,MATCH($B332&amp;U$7,Attendance!$N:$N,0))&gt;8,8,INDEX(Attendance!$R:$R,MATCH($B332&amp;U$7,Attendance!$N:$N,0))))),"")</f>
        <v/>
      </c>
      <c r="V333" s="192" t="str">
        <f>IFERROR(IF(V$6="Sun",INDEX(Attendance!$R:$R,MATCH($B332&amp;V$7,Attendance!$N:$N,0)),IF(INDEX(Attendance!$R:$R,MATCH($B332&amp;V$7,Attendance!$N:$N,0))="","",IF(INDEX(Attendance!$R:$R,MATCH($B332&amp;V$7,Attendance!$N:$N,0))&gt;8,8,INDEX(Attendance!$R:$R,MATCH($B332&amp;V$7,Attendance!$N:$N,0))))),"")</f>
        <v/>
      </c>
      <c r="W333" s="192" t="str">
        <f>IFERROR(IF(W$6="Sun",INDEX(Attendance!$R:$R,MATCH($B332&amp;W$7,Attendance!$N:$N,0)),IF(INDEX(Attendance!$R:$R,MATCH($B332&amp;W$7,Attendance!$N:$N,0))="","",IF(INDEX(Attendance!$R:$R,MATCH($B332&amp;W$7,Attendance!$N:$N,0))&gt;8,8,INDEX(Attendance!$R:$R,MATCH($B332&amp;W$7,Attendance!$N:$N,0))))),"")</f>
        <v/>
      </c>
      <c r="X333" s="192" t="str">
        <f>IFERROR(IF(X$6="Sun",INDEX(Attendance!$R:$R,MATCH($B332&amp;X$7,Attendance!$N:$N,0)),IF(INDEX(Attendance!$R:$R,MATCH($B332&amp;X$7,Attendance!$N:$N,0))="","",IF(INDEX(Attendance!$R:$R,MATCH($B332&amp;X$7,Attendance!$N:$N,0))&gt;8,8,INDEX(Attendance!$R:$R,MATCH($B332&amp;X$7,Attendance!$N:$N,0))))),"")</f>
        <v/>
      </c>
      <c r="Y333" s="192" t="str">
        <f>IFERROR(IF(Y$6="Sun",INDEX(Attendance!$R:$R,MATCH($B332&amp;Y$7,Attendance!$N:$N,0)),IF(INDEX(Attendance!$R:$R,MATCH($B332&amp;Y$7,Attendance!$N:$N,0))="","",IF(INDEX(Attendance!$R:$R,MATCH($B332&amp;Y$7,Attendance!$N:$N,0))&gt;8,8,INDEX(Attendance!$R:$R,MATCH($B332&amp;Y$7,Attendance!$N:$N,0))))),"")</f>
        <v/>
      </c>
      <c r="Z333" s="192" t="str">
        <f>IFERROR(IF(Z$6="Sun",INDEX(Attendance!$R:$R,MATCH($B332&amp;Z$7,Attendance!$N:$N,0)),IF(INDEX(Attendance!$R:$R,MATCH($B332&amp;Z$7,Attendance!$N:$N,0))="","",IF(INDEX(Attendance!$R:$R,MATCH($B332&amp;Z$7,Attendance!$N:$N,0))&gt;8,8,INDEX(Attendance!$R:$R,MATCH($B332&amp;Z$7,Attendance!$N:$N,0))))),"")</f>
        <v/>
      </c>
      <c r="AA333" s="192" t="str">
        <f>IFERROR(IF(AA$6="Sun",INDEX(Attendance!$R:$R,MATCH($B332&amp;AA$7,Attendance!$N:$N,0)),IF(INDEX(Attendance!$R:$R,MATCH($B332&amp;AA$7,Attendance!$N:$N,0))="","",IF(INDEX(Attendance!$R:$R,MATCH($B332&amp;AA$7,Attendance!$N:$N,0))&gt;8,8,INDEX(Attendance!$R:$R,MATCH($B332&amp;AA$7,Attendance!$N:$N,0))))),"")</f>
        <v/>
      </c>
      <c r="AB333" s="192" t="str">
        <f>IFERROR(IF(AB$6="Sun",INDEX(Attendance!$R:$R,MATCH($B332&amp;AB$7,Attendance!$N:$N,0)),IF(INDEX(Attendance!$R:$R,MATCH($B332&amp;AB$7,Attendance!$N:$N,0))="","",IF(INDEX(Attendance!$R:$R,MATCH($B332&amp;AB$7,Attendance!$N:$N,0))&gt;8,8,INDEX(Attendance!$R:$R,MATCH($B332&amp;AB$7,Attendance!$N:$N,0))))),"")</f>
        <v/>
      </c>
      <c r="AC333" s="192" t="str">
        <f>IFERROR(IF(AC$6="Sun",INDEX(Attendance!$R:$R,MATCH($B332&amp;AC$7,Attendance!$N:$N,0)),IF(INDEX(Attendance!$R:$R,MATCH($B332&amp;AC$7,Attendance!$N:$N,0))="","",IF(INDEX(Attendance!$R:$R,MATCH($B332&amp;AC$7,Attendance!$N:$N,0))&gt;8,8,INDEX(Attendance!$R:$R,MATCH($B332&amp;AC$7,Attendance!$N:$N,0))))),"")</f>
        <v/>
      </c>
      <c r="AD333" s="192" t="str">
        <f>IFERROR(IF(AD$6="Sun",INDEX(Attendance!$R:$R,MATCH($B332&amp;AD$7,Attendance!$N:$N,0)),IF(INDEX(Attendance!$R:$R,MATCH($B332&amp;AD$7,Attendance!$N:$N,0))="","",IF(INDEX(Attendance!$R:$R,MATCH($B332&amp;AD$7,Attendance!$N:$N,0))&gt;8,8,INDEX(Attendance!$R:$R,MATCH($B332&amp;AD$7,Attendance!$N:$N,0))))),"")</f>
        <v/>
      </c>
      <c r="AE333" s="192" t="str">
        <f>IFERROR(IF(AE$6="Sun",INDEX(Attendance!$R:$R,MATCH($B332&amp;AE$7,Attendance!$N:$N,0)),IF(INDEX(Attendance!$R:$R,MATCH($B332&amp;AE$7,Attendance!$N:$N,0))="","",IF(INDEX(Attendance!$R:$R,MATCH($B332&amp;AE$7,Attendance!$N:$N,0))&gt;8,8,INDEX(Attendance!$R:$R,MATCH($B332&amp;AE$7,Attendance!$N:$N,0))))),"")</f>
        <v/>
      </c>
      <c r="AF333" s="192" t="str">
        <f>IFERROR(IF(AF$6="Sun",INDEX(Attendance!$R:$R,MATCH($B332&amp;AF$7,Attendance!$N:$N,0)),IF(INDEX(Attendance!$R:$R,MATCH($B332&amp;AF$7,Attendance!$N:$N,0))="","",IF(INDEX(Attendance!$R:$R,MATCH($B332&amp;AF$7,Attendance!$N:$N,0))&gt;8,8,INDEX(Attendance!$R:$R,MATCH($B332&amp;AF$7,Attendance!$N:$N,0))))),"")</f>
        <v/>
      </c>
      <c r="AG333" s="192" t="str">
        <f>IFERROR(IF(AG$6="Sun",INDEX(Attendance!$R:$R,MATCH($B332&amp;AG$7,Attendance!$N:$N,0)),IF(INDEX(Attendance!$R:$R,MATCH($B332&amp;AG$7,Attendance!$N:$N,0))="","",IF(INDEX(Attendance!$R:$R,MATCH($B332&amp;AG$7,Attendance!$N:$N,0))&gt;8,8,INDEX(Attendance!$R:$R,MATCH($B332&amp;AG$7,Attendance!$N:$N,0))))),"")</f>
        <v/>
      </c>
      <c r="AH333" s="192" t="str">
        <f>IFERROR(IF(AH$6="Sun",INDEX(Attendance!$R:$R,MATCH($B332&amp;AH$7,Attendance!$N:$N,0)),IF(INDEX(Attendance!$R:$R,MATCH($B332&amp;AH$7,Attendance!$N:$N,0))="","",IF(INDEX(Attendance!$R:$R,MATCH($B332&amp;AH$7,Attendance!$N:$N,0))&gt;8,8,INDEX(Attendance!$R:$R,MATCH($B332&amp;AH$7,Attendance!$N:$N,0))))),"")</f>
        <v/>
      </c>
      <c r="AI333" s="192" t="str">
        <f>IFERROR(IF(AI$6="Sun",INDEX(Attendance!$R:$R,MATCH($B332&amp;AI$7,Attendance!$N:$N,0)),IF(INDEX(Attendance!$R:$R,MATCH($B332&amp;AI$7,Attendance!$N:$N,0))="","",IF(INDEX(Attendance!$R:$R,MATCH($B332&amp;AI$7,Attendance!$N:$N,0))&gt;8,8,INDEX(Attendance!$R:$R,MATCH($B332&amp;AI$7,Attendance!$N:$N,0))))),"")</f>
        <v/>
      </c>
      <c r="AJ333" s="192" t="str">
        <f>IFERROR(IF(AJ$6="Sun",INDEX(Attendance!$R:$R,MATCH($B332&amp;AJ$7,Attendance!$N:$N,0)),IF(INDEX(Attendance!$R:$R,MATCH($B332&amp;AJ$7,Attendance!$N:$N,0))="","",IF(INDEX(Attendance!$R:$R,MATCH($B332&amp;AJ$7,Attendance!$N:$N,0))&gt;8,8,INDEX(Attendance!$R:$R,MATCH($B332&amp;AJ$7,Attendance!$N:$N,0))))),"")</f>
        <v/>
      </c>
      <c r="AK333" s="259"/>
      <c r="AL333" s="193">
        <f>ROUND((IF($C337="",Basic,MID($C337,FIND("RM",$C337)+3,4))+$AP332+$AQ337)/WorkDays/WorkHours*AL$6,4)</f>
        <v>8.6538000000000004</v>
      </c>
      <c r="AM333" s="193">
        <f>ROUND((IF($C337="",Basic,MID($C337,FIND("RM",$C337)+3,4))+$AP332+$AQ337)/WorkDays/WorkHours*AM$6,4)</f>
        <v>11.538500000000001</v>
      </c>
      <c r="AN333" s="193">
        <f>ROUND((IF($C337="",Basic,MID($C337,FIND("RM",$C337)+3,4))+$AP332+$AQ337)/WorkDays/WorkHours*AN$6,4)</f>
        <v>17.307700000000001</v>
      </c>
      <c r="AO333" s="262"/>
      <c r="AP333" s="265"/>
      <c r="AQ333" s="86"/>
      <c r="AR333" s="194"/>
      <c r="AS333" s="194"/>
      <c r="AT333" s="194"/>
      <c r="AU333" s="256"/>
    </row>
    <row r="334" spans="1:47" s="212" customFormat="1" ht="33" customHeight="1" x14ac:dyDescent="0.25">
      <c r="A334" s="189"/>
      <c r="B334" s="184"/>
      <c r="C334" s="195" t="str">
        <f>_xlfn.IFNA(INDEX(Masterlist!E:E,MATCH(B332,Masterlist!B:B,0)),"")</f>
        <v/>
      </c>
      <c r="D334" s="1"/>
      <c r="E334" s="196" t="s">
        <v>175</v>
      </c>
      <c r="F334" s="197" t="str">
        <f>IFERROR(IF(F$6="Sun","",IF(INDEX(Attendance!$S:$S,MATCH($B332&amp;F$7,Attendance!$N:$N,0))=TRUE,"",IF(F333&lt;8,"",INDEX(Attendance!$G:$G,MATCH($B332&amp;F$7,Attendance!$N:$N,0))))),"")</f>
        <v/>
      </c>
      <c r="G334" s="197" t="str">
        <f>IFERROR(IF(G$6="Sun","",IF(INDEX(Attendance!$S:$S,MATCH($B332&amp;G$7,Attendance!$N:$N,0))=TRUE,"",IF(G333&lt;8,"",INDEX(Attendance!$G:$G,MATCH($B332&amp;G$7,Attendance!$N:$N,0))))),"")</f>
        <v/>
      </c>
      <c r="H334" s="197" t="str">
        <f>IFERROR(IF(H$6="Sun","",IF(INDEX(Attendance!$S:$S,MATCH($B332&amp;H$7,Attendance!$N:$N,0))=TRUE,"",IF(H333&lt;8,"",INDEX(Attendance!$G:$G,MATCH($B332&amp;H$7,Attendance!$N:$N,0))))),"")</f>
        <v/>
      </c>
      <c r="I334" s="197" t="str">
        <f>IFERROR(IF(I$6="Sun","",IF(INDEX(Attendance!$S:$S,MATCH($B332&amp;I$7,Attendance!$N:$N,0))=TRUE,"",IF(I333&lt;8,"",INDEX(Attendance!$G:$G,MATCH($B332&amp;I$7,Attendance!$N:$N,0))))),"")</f>
        <v/>
      </c>
      <c r="J334" s="197" t="str">
        <f>IFERROR(IF(J$6="Sun","",IF(INDEX(Attendance!$S:$S,MATCH($B332&amp;J$7,Attendance!$N:$N,0))=TRUE,"",IF(J333&lt;8,"",INDEX(Attendance!$G:$G,MATCH($B332&amp;J$7,Attendance!$N:$N,0))))),"")</f>
        <v/>
      </c>
      <c r="K334" s="197" t="str">
        <f>IFERROR(IF(K$6="Sun","",IF(INDEX(Attendance!$S:$S,MATCH($B332&amp;K$7,Attendance!$N:$N,0))=TRUE,"",IF(K333&lt;8,"",INDEX(Attendance!$G:$G,MATCH($B332&amp;K$7,Attendance!$N:$N,0))))),"")</f>
        <v/>
      </c>
      <c r="L334" s="197" t="str">
        <f>IFERROR(IF(L$6="Sun","",IF(INDEX(Attendance!$S:$S,MATCH($B332&amp;L$7,Attendance!$N:$N,0))=TRUE,"",IF(L333&lt;8,"",INDEX(Attendance!$G:$G,MATCH($B332&amp;L$7,Attendance!$N:$N,0))))),"")</f>
        <v/>
      </c>
      <c r="M334" s="197" t="str">
        <f>IFERROR(IF(M$6="Sun","",IF(INDEX(Attendance!$S:$S,MATCH($B332&amp;M$7,Attendance!$N:$N,0))=TRUE,"",IF(M333&lt;8,"",INDEX(Attendance!$G:$G,MATCH($B332&amp;M$7,Attendance!$N:$N,0))))),"")</f>
        <v/>
      </c>
      <c r="N334" s="197" t="str">
        <f>IFERROR(IF(N$6="Sun","",IF(INDEX(Attendance!$S:$S,MATCH($B332&amp;N$7,Attendance!$N:$N,0))=TRUE,"",IF(N333&lt;8,"",INDEX(Attendance!$G:$G,MATCH($B332&amp;N$7,Attendance!$N:$N,0))))),"")</f>
        <v/>
      </c>
      <c r="O334" s="197" t="str">
        <f>IFERROR(IF(O$6="Sun","",IF(INDEX(Attendance!$S:$S,MATCH($B332&amp;O$7,Attendance!$N:$N,0))=TRUE,"",IF(O333&lt;8,"",INDEX(Attendance!$G:$G,MATCH($B332&amp;O$7,Attendance!$N:$N,0))))),"")</f>
        <v/>
      </c>
      <c r="P334" s="197" t="str">
        <f>IFERROR(IF(P$6="Sun","",IF(INDEX(Attendance!$S:$S,MATCH($B332&amp;P$7,Attendance!$N:$N,0))=TRUE,"",IF(P333&lt;8,"",INDEX(Attendance!$G:$G,MATCH($B332&amp;P$7,Attendance!$N:$N,0))))),"")</f>
        <v/>
      </c>
      <c r="Q334" s="197" t="str">
        <f>IFERROR(IF(Q$6="Sun","",IF(INDEX(Attendance!$S:$S,MATCH($B332&amp;Q$7,Attendance!$N:$N,0))=TRUE,"",IF(Q333&lt;8,"",INDEX(Attendance!$G:$G,MATCH($B332&amp;Q$7,Attendance!$N:$N,0))))),"")</f>
        <v/>
      </c>
      <c r="R334" s="197" t="str">
        <f>IFERROR(IF(R$6="Sun","",IF(INDEX(Attendance!$S:$S,MATCH($B332&amp;R$7,Attendance!$N:$N,0))=TRUE,"",IF(R333&lt;8,"",INDEX(Attendance!$G:$G,MATCH($B332&amp;R$7,Attendance!$N:$N,0))))),"")</f>
        <v/>
      </c>
      <c r="S334" s="197" t="str">
        <f>IFERROR(IF(S$6="Sun","",IF(INDEX(Attendance!$S:$S,MATCH($B332&amp;S$7,Attendance!$N:$N,0))=TRUE,"",IF(S333&lt;8,"",INDEX(Attendance!$G:$G,MATCH($B332&amp;S$7,Attendance!$N:$N,0))))),"")</f>
        <v/>
      </c>
      <c r="T334" s="197" t="str">
        <f>IFERROR(IF(T$6="Sun","",IF(INDEX(Attendance!$S:$S,MATCH($B332&amp;T$7,Attendance!$N:$N,0))=TRUE,"",IF(T333&lt;8,"",INDEX(Attendance!$G:$G,MATCH($B332&amp;T$7,Attendance!$N:$N,0))))),"")</f>
        <v/>
      </c>
      <c r="U334" s="197" t="str">
        <f>IFERROR(IF(U$6="Sun","",IF(INDEX(Attendance!$S:$S,MATCH($B332&amp;U$7,Attendance!$N:$N,0))=TRUE,"",IF(U333&lt;8,"",INDEX(Attendance!$G:$G,MATCH($B332&amp;U$7,Attendance!$N:$N,0))))),"")</f>
        <v/>
      </c>
      <c r="V334" s="197" t="str">
        <f>IFERROR(IF(V$6="Sun","",IF(INDEX(Attendance!$S:$S,MATCH($B332&amp;V$7,Attendance!$N:$N,0))=TRUE,"",IF(V333&lt;8,"",INDEX(Attendance!$G:$G,MATCH($B332&amp;V$7,Attendance!$N:$N,0))))),"")</f>
        <v/>
      </c>
      <c r="W334" s="197" t="str">
        <f>IFERROR(IF(W$6="Sun","",IF(INDEX(Attendance!$S:$S,MATCH($B332&amp;W$7,Attendance!$N:$N,0))=TRUE,"",IF(W333&lt;8,"",INDEX(Attendance!$G:$G,MATCH($B332&amp;W$7,Attendance!$N:$N,0))))),"")</f>
        <v/>
      </c>
      <c r="X334" s="197" t="str">
        <f>IFERROR(IF(X$6="Sun","",IF(INDEX(Attendance!$S:$S,MATCH($B332&amp;X$7,Attendance!$N:$N,0))=TRUE,"",IF(X333&lt;8,"",INDEX(Attendance!$G:$G,MATCH($B332&amp;X$7,Attendance!$N:$N,0))))),"")</f>
        <v/>
      </c>
      <c r="Y334" s="197" t="str">
        <f>IFERROR(IF(Y$6="Sun","",IF(INDEX(Attendance!$S:$S,MATCH($B332&amp;Y$7,Attendance!$N:$N,0))=TRUE,"",IF(Y333&lt;8,"",INDEX(Attendance!$G:$G,MATCH($B332&amp;Y$7,Attendance!$N:$N,0))))),"")</f>
        <v/>
      </c>
      <c r="Z334" s="197" t="str">
        <f>IFERROR(IF(Z$6="Sun","",IF(INDEX(Attendance!$S:$S,MATCH($B332&amp;Z$7,Attendance!$N:$N,0))=TRUE,"",IF(Z333&lt;8,"",INDEX(Attendance!$G:$G,MATCH($B332&amp;Z$7,Attendance!$N:$N,0))))),"")</f>
        <v/>
      </c>
      <c r="AA334" s="197" t="str">
        <f>IFERROR(IF(AA$6="Sun","",IF(INDEX(Attendance!$S:$S,MATCH($B332&amp;AA$7,Attendance!$N:$N,0))=TRUE,"",IF(AA333&lt;8,"",INDEX(Attendance!$G:$G,MATCH($B332&amp;AA$7,Attendance!$N:$N,0))))),"")</f>
        <v/>
      </c>
      <c r="AB334" s="197" t="str">
        <f>IFERROR(IF(AB$6="Sun","",IF(INDEX(Attendance!$S:$S,MATCH($B332&amp;AB$7,Attendance!$N:$N,0))=TRUE,"",IF(AB333&lt;8,"",INDEX(Attendance!$G:$G,MATCH($B332&amp;AB$7,Attendance!$N:$N,0))))),"")</f>
        <v/>
      </c>
      <c r="AC334" s="197" t="str">
        <f>IFERROR(IF(AC$6="Sun","",IF(INDEX(Attendance!$S:$S,MATCH($B332&amp;AC$7,Attendance!$N:$N,0))=TRUE,"",IF(AC333&lt;8,"",INDEX(Attendance!$G:$G,MATCH($B332&amp;AC$7,Attendance!$N:$N,0))))),"")</f>
        <v/>
      </c>
      <c r="AD334" s="197" t="str">
        <f>IFERROR(IF(AD$6="Sun","",IF(INDEX(Attendance!$S:$S,MATCH($B332&amp;AD$7,Attendance!$N:$N,0))=TRUE,"",IF(AD333&lt;8,"",INDEX(Attendance!$G:$G,MATCH($B332&amp;AD$7,Attendance!$N:$N,0))))),"")</f>
        <v/>
      </c>
      <c r="AE334" s="197" t="str">
        <f>IFERROR(IF(AE$6="Sun","",IF(INDEX(Attendance!$S:$S,MATCH($B332&amp;AE$7,Attendance!$N:$N,0))=TRUE,"",IF(AE333&lt;8,"",INDEX(Attendance!$G:$G,MATCH($B332&amp;AE$7,Attendance!$N:$N,0))))),"")</f>
        <v/>
      </c>
      <c r="AF334" s="197" t="str">
        <f>IFERROR(IF(AF$6="Sun","",IF(INDEX(Attendance!$S:$S,MATCH($B332&amp;AF$7,Attendance!$N:$N,0))=TRUE,"",IF(AF333&lt;8,"",INDEX(Attendance!$G:$G,MATCH($B332&amp;AF$7,Attendance!$N:$N,0))))),"")</f>
        <v/>
      </c>
      <c r="AG334" s="197" t="str">
        <f>IFERROR(IF(AG$6="Sun","",IF(INDEX(Attendance!$S:$S,MATCH($B332&amp;AG$7,Attendance!$N:$N,0))=TRUE,"",IF(AG333&lt;8,"",INDEX(Attendance!$G:$G,MATCH($B332&amp;AG$7,Attendance!$N:$N,0))))),"")</f>
        <v/>
      </c>
      <c r="AH334" s="197" t="str">
        <f>IFERROR(IF(AH$6="Sun","",IF(INDEX(Attendance!$S:$S,MATCH($B332&amp;AH$7,Attendance!$N:$N,0))=TRUE,"",IF(AH333&lt;8,"",INDEX(Attendance!$G:$G,MATCH($B332&amp;AH$7,Attendance!$N:$N,0))))),"")</f>
        <v/>
      </c>
      <c r="AI334" s="197" t="str">
        <f>IFERROR(IF(AI$6="Sun","",IF(INDEX(Attendance!$S:$S,MATCH($B332&amp;AI$7,Attendance!$N:$N,0))=TRUE,"",IF(AI333&lt;8,"",INDEX(Attendance!$G:$G,MATCH($B332&amp;AI$7,Attendance!$N:$N,0))))),"")</f>
        <v/>
      </c>
      <c r="AJ334" s="197" t="str">
        <f>IFERROR(IF(AJ$6="Sun","",IF(INDEX(Attendance!$S:$S,MATCH($B332&amp;AJ$7,Attendance!$N:$N,0))=TRUE,"",IF(AJ333&lt;8,"",INDEX(Attendance!$G:$G,MATCH($B332&amp;AJ$7,Attendance!$N:$N,0))))),"")</f>
        <v/>
      </c>
      <c r="AK334" s="259"/>
      <c r="AL334" s="198"/>
      <c r="AM334" s="198"/>
      <c r="AN334" s="198"/>
      <c r="AO334" s="262"/>
      <c r="AP334" s="265"/>
      <c r="AQ334" s="86"/>
      <c r="AR334" s="194"/>
      <c r="AS334" s="194"/>
      <c r="AT334" s="194"/>
      <c r="AU334" s="256"/>
    </row>
    <row r="335" spans="1:47" s="212" customFormat="1" ht="33" customHeight="1" x14ac:dyDescent="0.25">
      <c r="A335" s="189"/>
      <c r="B335" s="184"/>
      <c r="C335" s="195" t="str">
        <f>_xlfn.IFNA(INDEX(Masterlist!F:F,MATCH(B332,Masterlist!B:B,0)),"")</f>
        <v/>
      </c>
      <c r="D335" s="88"/>
      <c r="E335" s="196"/>
      <c r="F335" s="199"/>
      <c r="G335" s="200"/>
      <c r="H335" s="192"/>
      <c r="I335" s="192"/>
      <c r="J335" s="192"/>
      <c r="K335" s="192"/>
      <c r="L335" s="192"/>
      <c r="M335" s="192"/>
      <c r="N335" s="192"/>
      <c r="O335" s="192"/>
      <c r="P335" s="192"/>
      <c r="Q335" s="201"/>
      <c r="R335" s="201"/>
      <c r="S335" s="192"/>
      <c r="T335" s="192"/>
      <c r="U335" s="192"/>
      <c r="V335" s="192"/>
      <c r="W335" s="192"/>
      <c r="X335" s="192"/>
      <c r="Y335" s="192"/>
      <c r="Z335" s="192"/>
      <c r="AA335" s="192"/>
      <c r="AB335" s="192"/>
      <c r="AC335" s="192"/>
      <c r="AD335" s="192"/>
      <c r="AE335" s="192"/>
      <c r="AF335" s="192"/>
      <c r="AG335" s="192"/>
      <c r="AH335" s="192"/>
      <c r="AI335" s="192"/>
      <c r="AJ335" s="192"/>
      <c r="AK335" s="259"/>
      <c r="AL335" s="198"/>
      <c r="AM335" s="198"/>
      <c r="AN335" s="198"/>
      <c r="AO335" s="262"/>
      <c r="AP335" s="265"/>
      <c r="AQ335" s="86"/>
      <c r="AR335" s="194"/>
      <c r="AS335" s="194"/>
      <c r="AT335" s="194"/>
      <c r="AU335" s="256"/>
    </row>
    <row r="336" spans="1:47" s="212" customFormat="1" ht="33" customHeight="1" x14ac:dyDescent="0.25">
      <c r="A336" s="189"/>
      <c r="B336" s="184"/>
      <c r="C336" s="202" t="str">
        <f>_xlfn.IFNA(INDEX(Masterlist!I:I,MATCH(B332,Masterlist!B:B,0)),"")</f>
        <v/>
      </c>
      <c r="D336" s="226" t="str">
        <f>_xlfn.IFNA(IF(INDEX(Attendance!H:H,MATCH(B332,Attendance!$A:$A,0))="VMI","SCOPE ALLW",""),"")</f>
        <v/>
      </c>
      <c r="E336" s="196" t="s">
        <v>13</v>
      </c>
      <c r="F336" s="203" t="str">
        <f>IFERROR(IF(AND(RIGHT(F332,1)="N",VALUE(F333)&gt;=8),Database!$I$3,""),"")</f>
        <v/>
      </c>
      <c r="G336" s="192" t="str">
        <f>IFERROR(IF(AND(RIGHT(G332,1)="N",VALUE(G333)&gt;=8),Database!$I$3,""),"")</f>
        <v/>
      </c>
      <c r="H336" s="199" t="str">
        <f>IFERROR(IF(AND(RIGHT(H332,1)="N",VALUE(H333)&gt;=8),Database!$I$3,""),"")</f>
        <v/>
      </c>
      <c r="I336" s="192" t="str">
        <f>IFERROR(IF(AND(RIGHT(I332,1)="N",VALUE(I333)&gt;=8),Database!$I$3,""),"")</f>
        <v/>
      </c>
      <c r="J336" s="192" t="str">
        <f>IFERROR(IF(AND(RIGHT(J332,1)="N",VALUE(J333)&gt;=8),Database!$I$3,""),"")</f>
        <v/>
      </c>
      <c r="K336" s="192" t="str">
        <f>IFERROR(IF(AND(RIGHT(K332,1)="N",VALUE(K333)&gt;=8),Database!$I$3,""),"")</f>
        <v/>
      </c>
      <c r="L336" s="192" t="str">
        <f>IFERROR(IF(AND(RIGHT(L332,1)="N",VALUE(L333)&gt;=8),Database!$I$3,""),"")</f>
        <v/>
      </c>
      <c r="M336" s="192" t="str">
        <f>IFERROR(IF(AND(RIGHT(M332,1)="N",VALUE(M333)&gt;=8),Database!$I$3,""),"")</f>
        <v/>
      </c>
      <c r="N336" s="192" t="str">
        <f>IFERROR(IF(AND(RIGHT(N332,1)="N",VALUE(N333)&gt;=8),Database!$I$3,""),"")</f>
        <v/>
      </c>
      <c r="O336" s="192" t="str">
        <f>IFERROR(IF(AND(RIGHT(O332,1)="N",VALUE(O333)&gt;=8),Database!$I$3,""),"")</f>
        <v/>
      </c>
      <c r="P336" s="192" t="str">
        <f>IFERROR(IF(AND(RIGHT(P332,1)="N",VALUE(P333)&gt;=8),Database!$I$3,""),"")</f>
        <v/>
      </c>
      <c r="Q336" s="192" t="str">
        <f>IFERROR(IF(AND(RIGHT(Q332,1)="N",VALUE(Q333)&gt;=8),Database!$I$3,""),"")</f>
        <v/>
      </c>
      <c r="R336" s="192" t="str">
        <f>IFERROR(IF(AND(RIGHT(R332,1)="N",VALUE(R333)&gt;=8),Database!$I$3,""),"")</f>
        <v/>
      </c>
      <c r="S336" s="192" t="str">
        <f>IFERROR(IF(AND(RIGHT(S332,1)="N",VALUE(S333)&gt;=8),Database!$I$3,""),"")</f>
        <v/>
      </c>
      <c r="T336" s="192" t="str">
        <f>IFERROR(IF(AND(RIGHT(T332,1)="N",VALUE(T333)&gt;=8),Database!$I$3,""),"")</f>
        <v/>
      </c>
      <c r="U336" s="192" t="str">
        <f>IFERROR(IF(AND(RIGHT(U332,1)="N",VALUE(U333)&gt;=8),Database!$I$3,""),"")</f>
        <v/>
      </c>
      <c r="V336" s="192" t="str">
        <f>IFERROR(IF(AND(RIGHT(V332,1)="N",VALUE(V333)&gt;=8),Database!$I$3,""),"")</f>
        <v/>
      </c>
      <c r="W336" s="192" t="str">
        <f>IFERROR(IF(AND(RIGHT(W332,1)="N",VALUE(W333)&gt;=8),Database!$I$3,""),"")</f>
        <v/>
      </c>
      <c r="X336" s="192" t="str">
        <f>IFERROR(IF(AND(RIGHT(X332,1)="N",VALUE(X333)&gt;=8),Database!$I$3,""),"")</f>
        <v/>
      </c>
      <c r="Y336" s="192" t="str">
        <f>IFERROR(IF(AND(RIGHT(Y332,1)="N",VALUE(Y333)&gt;=8),Database!$I$3,""),"")</f>
        <v/>
      </c>
      <c r="Z336" s="192" t="str">
        <f>IFERROR(IF(AND(RIGHT(Z332,1)="N",VALUE(Z333)&gt;=8),Database!$I$3,""),"")</f>
        <v/>
      </c>
      <c r="AA336" s="192" t="str">
        <f>IFERROR(IF(AND(RIGHT(AA332,1)="N",VALUE(AA333)&gt;=8),Database!$I$3,""),"")</f>
        <v/>
      </c>
      <c r="AB336" s="192" t="str">
        <f>IFERROR(IF(AND(RIGHT(AB332,1)="N",VALUE(AB333)&gt;=8),Database!$I$3,""),"")</f>
        <v/>
      </c>
      <c r="AC336" s="192" t="str">
        <f>IFERROR(IF(AND(RIGHT(AC332,1)="N",VALUE(AC333)&gt;=8),Database!$I$3,""),"")</f>
        <v/>
      </c>
      <c r="AD336" s="192" t="str">
        <f>IFERROR(IF(AND(RIGHT(AD332,1)="N",VALUE(AD333)&gt;=8),Database!$I$3,""),"")</f>
        <v/>
      </c>
      <c r="AE336" s="192" t="str">
        <f>IFERROR(IF(AND(RIGHT(AE332,1)="N",VALUE(AE333)&gt;=8),Database!$I$3,""),"")</f>
        <v/>
      </c>
      <c r="AF336" s="192" t="str">
        <f>IFERROR(IF(AND(RIGHT(AF332,1)="N",VALUE(AF333)&gt;=8),Database!$I$3,""),"")</f>
        <v/>
      </c>
      <c r="AG336" s="192" t="str">
        <f>IFERROR(IF(AND(RIGHT(AG332,1)="N",VALUE(AG333)&gt;=8),Database!$I$3,""),"")</f>
        <v/>
      </c>
      <c r="AH336" s="192" t="str">
        <f>IFERROR(IF(AND(RIGHT(AH332,1)="N",VALUE(AH333)&gt;=8),Database!$I$3,""),"")</f>
        <v/>
      </c>
      <c r="AI336" s="192" t="str">
        <f>IFERROR(IF(AND(RIGHT(AI332,1)="N",VALUE(AI333)&gt;=8),Database!$I$3,""),"")</f>
        <v/>
      </c>
      <c r="AJ336" s="192" t="str">
        <f>IFERROR(IF(AND(RIGHT(AJ332,1)="N",VALUE(AJ333)&gt;=8),Database!$I$3,""),"")</f>
        <v/>
      </c>
      <c r="AK336" s="259"/>
      <c r="AL336" s="204"/>
      <c r="AM336" s="198"/>
      <c r="AN336" s="198"/>
      <c r="AO336" s="262"/>
      <c r="AP336" s="265"/>
      <c r="AQ336" s="86"/>
      <c r="AR336" s="194"/>
      <c r="AS336" s="194"/>
      <c r="AT336" s="194"/>
      <c r="AU336" s="256"/>
    </row>
    <row r="337" spans="1:47" s="212" customFormat="1" ht="33" customHeight="1" thickBot="1" x14ac:dyDescent="0.3">
      <c r="A337" s="189"/>
      <c r="B337" s="205"/>
      <c r="C337" s="222"/>
      <c r="D337" s="28"/>
      <c r="E337" s="206" t="s">
        <v>176</v>
      </c>
      <c r="F337" s="207" t="str">
        <f>IFERROR(IF(INDEX(Attendance!$T:$T,MATCH($B332&amp;F$7,Attendance!$N:$N,0))=TRUE,"L",IF(SUM(F333:F334)&gt;=10,5,"")),"")</f>
        <v/>
      </c>
      <c r="G337" s="207" t="str">
        <f>IFERROR(IF(INDEX(Attendance!$T:$T,MATCH($B332&amp;G$7,Attendance!$N:$N,0))=TRUE,"L",IF(SUM(G333:G334)&gt;=10,5,"")),"")</f>
        <v/>
      </c>
      <c r="H337" s="208" t="str">
        <f>IFERROR(IF(INDEX(Attendance!$T:$T,MATCH($B332&amp;H$7,Attendance!$N:$N,0))=TRUE,"L",IF(SUM(H333:H334)&gt;=10,5,"")),"")</f>
        <v/>
      </c>
      <c r="I337" s="208" t="str">
        <f>IFERROR(IF(INDEX(Attendance!$T:$T,MATCH($B332&amp;I$7,Attendance!$N:$N,0))=TRUE,"L",IF(SUM(I333:I334)&gt;=10,5,"")),"")</f>
        <v/>
      </c>
      <c r="J337" s="208" t="str">
        <f>IFERROR(IF(INDEX(Attendance!$T:$T,MATCH($B332&amp;J$7,Attendance!$N:$N,0))=TRUE,"L",IF(SUM(J333:J334)&gt;=10,5,"")),"")</f>
        <v/>
      </c>
      <c r="K337" s="208" t="str">
        <f>IFERROR(IF(INDEX(Attendance!$T:$T,MATCH($B332&amp;K$7,Attendance!$N:$N,0))=TRUE,"L",IF(SUM(K333:K334)&gt;=10,5,"")),"")</f>
        <v/>
      </c>
      <c r="L337" s="208" t="str">
        <f>IFERROR(IF(INDEX(Attendance!$T:$T,MATCH($B332&amp;L$7,Attendance!$N:$N,0))=TRUE,"L",IF(SUM(L333:L334)&gt;=10,5,"")),"")</f>
        <v/>
      </c>
      <c r="M337" s="208" t="str">
        <f>IFERROR(IF(INDEX(Attendance!$T:$T,MATCH($B332&amp;M$7,Attendance!$N:$N,0))=TRUE,"L",IF(SUM(M333:M334)&gt;=10,5,"")),"")</f>
        <v/>
      </c>
      <c r="N337" s="208" t="str">
        <f>IFERROR(IF(INDEX(Attendance!$T:$T,MATCH($B332&amp;N$7,Attendance!$N:$N,0))=TRUE,"L",IF(SUM(N333:N334)&gt;=10,5,"")),"")</f>
        <v/>
      </c>
      <c r="O337" s="208" t="str">
        <f>IFERROR(IF(INDEX(Attendance!$T:$T,MATCH($B332&amp;O$7,Attendance!$N:$N,0))=TRUE,"L",IF(SUM(O333:O334)&gt;=10,5,"")),"")</f>
        <v/>
      </c>
      <c r="P337" s="208" t="str">
        <f>IFERROR(IF(INDEX(Attendance!$T:$T,MATCH($B332&amp;P$7,Attendance!$N:$N,0))=TRUE,"L",IF(SUM(P333:P334)&gt;=10,5,"")),"")</f>
        <v/>
      </c>
      <c r="Q337" s="208" t="str">
        <f>IFERROR(IF(INDEX(Attendance!$T:$T,MATCH($B332&amp;Q$7,Attendance!$N:$N,0))=TRUE,"L",IF(SUM(Q333:Q334)&gt;=10,5,"")),"")</f>
        <v/>
      </c>
      <c r="R337" s="208" t="str">
        <f>IFERROR(IF(INDEX(Attendance!$T:$T,MATCH($B332&amp;R$7,Attendance!$N:$N,0))=TRUE,"L",IF(SUM(R333:R334)&gt;=10,5,"")),"")</f>
        <v/>
      </c>
      <c r="S337" s="208" t="str">
        <f>IFERROR(IF(INDEX(Attendance!$T:$T,MATCH($B332&amp;S$7,Attendance!$N:$N,0))=TRUE,"L",IF(SUM(S333:S334)&gt;=10,5,"")),"")</f>
        <v/>
      </c>
      <c r="T337" s="208" t="str">
        <f>IFERROR(IF(INDEX(Attendance!$T:$T,MATCH($B332&amp;T$7,Attendance!$N:$N,0))=TRUE,"L",IF(SUM(T333:T334)&gt;=10,5,"")),"")</f>
        <v/>
      </c>
      <c r="U337" s="208" t="str">
        <f>IFERROR(IF(INDEX(Attendance!$T:$T,MATCH($B332&amp;U$7,Attendance!$N:$N,0))=TRUE,"L",IF(SUM(U333:U334)&gt;=10,5,"")),"")</f>
        <v/>
      </c>
      <c r="V337" s="208" t="str">
        <f>IFERROR(IF(INDEX(Attendance!$T:$T,MATCH($B332&amp;V$7,Attendance!$N:$N,0))=TRUE,"L",IF(SUM(V333:V334)&gt;=10,5,"")),"")</f>
        <v/>
      </c>
      <c r="W337" s="208" t="str">
        <f>IFERROR(IF(INDEX(Attendance!$T:$T,MATCH($B332&amp;W$7,Attendance!$N:$N,0))=TRUE,"L",IF(SUM(W333:W334)&gt;=10,5,"")),"")</f>
        <v/>
      </c>
      <c r="X337" s="208" t="str">
        <f>IFERROR(IF(INDEX(Attendance!$T:$T,MATCH($B332&amp;X$7,Attendance!$N:$N,0))=TRUE,"L",IF(SUM(X333:X334)&gt;=10,5,"")),"")</f>
        <v/>
      </c>
      <c r="Y337" s="208" t="str">
        <f>IFERROR(IF(INDEX(Attendance!$T:$T,MATCH($B332&amp;Y$7,Attendance!$N:$N,0))=TRUE,"L",IF(SUM(Y333:Y334)&gt;=10,5,"")),"")</f>
        <v/>
      </c>
      <c r="Z337" s="208" t="str">
        <f>IFERROR(IF(INDEX(Attendance!$T:$T,MATCH($B332&amp;Z$7,Attendance!$N:$N,0))=TRUE,"L",IF(SUM(Z333:Z334)&gt;=10,5,"")),"")</f>
        <v/>
      </c>
      <c r="AA337" s="208" t="str">
        <f>IFERROR(IF(INDEX(Attendance!$T:$T,MATCH($B332&amp;AA$7,Attendance!$N:$N,0))=TRUE,"L",IF(SUM(AA333:AA334)&gt;=10,5,"")),"")</f>
        <v/>
      </c>
      <c r="AB337" s="208" t="str">
        <f>IFERROR(IF(INDEX(Attendance!$T:$T,MATCH($B332&amp;AB$7,Attendance!$N:$N,0))=TRUE,"L",IF(SUM(AB333:AB334)&gt;=10,5,"")),"")</f>
        <v/>
      </c>
      <c r="AC337" s="208" t="str">
        <f>IFERROR(IF(INDEX(Attendance!$T:$T,MATCH($B332&amp;AC$7,Attendance!$N:$N,0))=TRUE,"L",IF(SUM(AC333:AC334)&gt;=10,5,"")),"")</f>
        <v/>
      </c>
      <c r="AD337" s="208" t="str">
        <f>IFERROR(IF(INDEX(Attendance!$T:$T,MATCH($B332&amp;AD$7,Attendance!$N:$N,0))=TRUE,"L",IF(SUM(AD333:AD334)&gt;=10,5,"")),"")</f>
        <v/>
      </c>
      <c r="AE337" s="208" t="str">
        <f>IFERROR(IF(INDEX(Attendance!$T:$T,MATCH($B332&amp;AE$7,Attendance!$N:$N,0))=TRUE,"L",IF(SUM(AE333:AE334)&gt;=10,5,"")),"")</f>
        <v/>
      </c>
      <c r="AF337" s="208" t="str">
        <f>IFERROR(IF(INDEX(Attendance!$T:$T,MATCH($B332&amp;AF$7,Attendance!$N:$N,0))=TRUE,"L",IF(SUM(AF333:AF334)&gt;=10,5,"")),"")</f>
        <v/>
      </c>
      <c r="AG337" s="208" t="str">
        <f>IFERROR(IF(INDEX(Attendance!$T:$T,MATCH($B332&amp;AG$7,Attendance!$N:$N,0))=TRUE,"L",IF(SUM(AG333:AG334)&gt;=10,5,"")),"")</f>
        <v/>
      </c>
      <c r="AH337" s="208" t="str">
        <f>IFERROR(IF(INDEX(Attendance!$T:$T,MATCH($B332&amp;AH$7,Attendance!$N:$N,0))=TRUE,"L",IF(SUM(AH333:AH334)&gt;=10,5,"")),"")</f>
        <v/>
      </c>
      <c r="AI337" s="208" t="str">
        <f>IFERROR(IF(INDEX(Attendance!$T:$T,MATCH($B332&amp;AI$7,Attendance!$N:$N,0))=TRUE,"L",IF(SUM(AI333:AI334)&gt;=10,5,"")),"")</f>
        <v/>
      </c>
      <c r="AJ337" s="208" t="str">
        <f>IFERROR(IF(INDEX(Attendance!$T:$T,MATCH($B332&amp;AJ$7,Attendance!$N:$N,0))=TRUE,"L",IF(SUM(AJ333:AJ334)&gt;=10,5,"")),"")</f>
        <v/>
      </c>
      <c r="AK337" s="260"/>
      <c r="AL337" s="209">
        <f>ROUND(AL332*AL333,2)</f>
        <v>0</v>
      </c>
      <c r="AM337" s="209">
        <f>ROUND(AM332*AM333,2)</f>
        <v>0</v>
      </c>
      <c r="AN337" s="209">
        <f>ROUND(AN332*AN333,2)</f>
        <v>0</v>
      </c>
      <c r="AO337" s="263"/>
      <c r="AP337" s="266"/>
      <c r="AQ337" s="210">
        <f>AQ332*$AQ$5</f>
        <v>0</v>
      </c>
      <c r="AR337" s="211">
        <f>AR332*ROUND(IF($C337="",1200,MID($C337,FIND("RM",$C337)+3,4))/26,2)</f>
        <v>0</v>
      </c>
      <c r="AS337" s="211">
        <f t="shared" ref="AS337:AT337" si="75">AS332*ROUND(IF($C337="",1200,MID($C337,FIND("RM",$C337)+3,4))/26,2)</f>
        <v>0</v>
      </c>
      <c r="AT337" s="211">
        <f t="shared" si="75"/>
        <v>92.3</v>
      </c>
      <c r="AU337" s="257"/>
    </row>
    <row r="338" spans="1:47" s="213" customFormat="1" ht="33" customHeight="1" x14ac:dyDescent="0.35">
      <c r="A338" s="175">
        <f t="shared" si="73"/>
        <v>56</v>
      </c>
      <c r="B338" s="184" t="str">
        <f>_xlfn.IFNA(INDEX(Attendance!$A:$A,MATCH(A338,Attendance!$M:$M,0)),"")</f>
        <v/>
      </c>
      <c r="C338" s="185" t="str">
        <f>_xlfn.IFNA(INDEX(Masterlist!C:C,MATCH(B338,Masterlist!B:B,0)),"")</f>
        <v/>
      </c>
      <c r="D338" s="87"/>
      <c r="E338" s="186" t="s">
        <v>173</v>
      </c>
      <c r="F338" s="83" t="str" cm="1">
        <f t="array" ref="F338">_xlfn.IFNA(IF(OR(VALUE(F$7&amp;$C$3)=PH),IF(F339="","PH",IF(INDEX(Attendance!$O:$O,MATCH($B338&amp;F$7,Attendance!$N:$N,0))&lt;"1200","PM","PN")),IF(F$6="Sun",IF(F339="","RD",IF(INDEX(Attendance!$O:$O,MATCH($B338&amp;F$7,Attendance!$N:$N,0))&lt;"1200","RM","RN")),IF(F339="",IF(F$7="","",IF(INDEX(Attendance!$I:$I,MATCH($B338&amp;F$7,Attendance!$N:$N,0))="ABS","AB","UL")),IF(INDEX(Attendance!$O:$O,MATCH($B338&amp;F$7,Attendance!$N:$N,0))&lt;"1200","M","N")))),"")</f>
        <v/>
      </c>
      <c r="G338" s="83" t="str" cm="1">
        <f t="array" ref="G338">_xlfn.IFNA(IF(OR(VALUE(G$7&amp;$C$3)=PH),IF(G339="","PH",IF(INDEX(Attendance!$O:$O,MATCH($B338&amp;G$7,Attendance!$N:$N,0))&lt;"1200","PM","PN")),IF(G$6="Sun",IF(G339="","RD",IF(INDEX(Attendance!$O:$O,MATCH($B338&amp;G$7,Attendance!$N:$N,0))&lt;"1200","RM","RN")),IF(G339="",IF(G$7="","",IF(INDEX(Attendance!$I:$I,MATCH($B338&amp;G$7,Attendance!$N:$N,0))="ABS","AB","UL")),IF(INDEX(Attendance!$O:$O,MATCH($B338&amp;G$7,Attendance!$N:$N,0))&lt;"1200","M","N")))),"")</f>
        <v/>
      </c>
      <c r="H338" s="83" t="str" cm="1">
        <f t="array" ref="H338">_xlfn.IFNA(IF(OR(VALUE(H$7&amp;$C$3)=PH),IF(H339="","PH",IF(INDEX(Attendance!$O:$O,MATCH($B338&amp;H$7,Attendance!$N:$N,0))&lt;"1200","PM","PN")),IF(H$6="Sun",IF(H339="","RD",IF(INDEX(Attendance!$O:$O,MATCH($B338&amp;H$7,Attendance!$N:$N,0))&lt;"1200","RM","RN")),IF(H339="",IF(H$7="","",IF(INDEX(Attendance!$I:$I,MATCH($B338&amp;H$7,Attendance!$N:$N,0))="ABS","AB","UL")),IF(INDEX(Attendance!$O:$O,MATCH($B338&amp;H$7,Attendance!$N:$N,0))&lt;"1200","M","N")))),"")</f>
        <v/>
      </c>
      <c r="I338" s="83" t="str" cm="1">
        <f t="array" ref="I338">_xlfn.IFNA(IF(OR(VALUE(I$7&amp;$C$3)=PH),IF(I339="","PH",IF(INDEX(Attendance!$O:$O,MATCH($B338&amp;I$7,Attendance!$N:$N,0))&lt;"1200","PM","PN")),IF(I$6="Sun",IF(I339="","RD",IF(INDEX(Attendance!$O:$O,MATCH($B338&amp;I$7,Attendance!$N:$N,0))&lt;"1200","RM","RN")),IF(I339="",IF(I$7="","",IF(INDEX(Attendance!$I:$I,MATCH($B338&amp;I$7,Attendance!$N:$N,0))="ABS","AB","UL")),IF(INDEX(Attendance!$O:$O,MATCH($B338&amp;I$7,Attendance!$N:$N,0))&lt;"1200","M","N")))),"")</f>
        <v/>
      </c>
      <c r="J338" s="83" t="str" cm="1">
        <f t="array" ref="J338">_xlfn.IFNA(IF(OR(VALUE(J$7&amp;$C$3)=PH),IF(J339="","PH",IF(INDEX(Attendance!$O:$O,MATCH($B338&amp;J$7,Attendance!$N:$N,0))&lt;"1200","PM","PN")),IF(J$6="Sun",IF(J339="","RD",IF(INDEX(Attendance!$O:$O,MATCH($B338&amp;J$7,Attendance!$N:$N,0))&lt;"1200","RM","RN")),IF(J339="",IF(J$7="","",IF(INDEX(Attendance!$I:$I,MATCH($B338&amp;J$7,Attendance!$N:$N,0))="ABS","AB","UL")),IF(INDEX(Attendance!$O:$O,MATCH($B338&amp;J$7,Attendance!$N:$N,0))&lt;"1200","M","N")))),"")</f>
        <v/>
      </c>
      <c r="K338" s="83" t="str" cm="1">
        <f t="array" ref="K338">_xlfn.IFNA(IF(OR(VALUE(K$7&amp;$C$3)=PH),IF(K339="","PH",IF(INDEX(Attendance!$O:$O,MATCH($B338&amp;K$7,Attendance!$N:$N,0))&lt;"1200","PM","PN")),IF(K$6="Sun",IF(K339="","RD",IF(INDEX(Attendance!$O:$O,MATCH($B338&amp;K$7,Attendance!$N:$N,0))&lt;"1200","RM","RN")),IF(K339="",IF(K$7="","",IF(INDEX(Attendance!$I:$I,MATCH($B338&amp;K$7,Attendance!$N:$N,0))="ABS","AB","UL")),IF(INDEX(Attendance!$O:$O,MATCH($B338&amp;K$7,Attendance!$N:$N,0))&lt;"1200","M","N")))),"")</f>
        <v/>
      </c>
      <c r="L338" s="83" t="str" cm="1">
        <f t="array" ref="L338">_xlfn.IFNA(IF(OR(VALUE(L$7&amp;$C$3)=PH),IF(L339="","PH",IF(INDEX(Attendance!$O:$O,MATCH($B338&amp;L$7,Attendance!$N:$N,0))&lt;"1200","PM","PN")),IF(L$6="Sun",IF(L339="","RD",IF(INDEX(Attendance!$O:$O,MATCH($B338&amp;L$7,Attendance!$N:$N,0))&lt;"1200","RM","RN")),IF(L339="",IF(L$7="","",IF(INDEX(Attendance!$I:$I,MATCH($B338&amp;L$7,Attendance!$N:$N,0))="ABS","AB","UL")),IF(INDEX(Attendance!$O:$O,MATCH($B338&amp;L$7,Attendance!$N:$N,0))&lt;"1200","M","N")))),"")</f>
        <v>RD</v>
      </c>
      <c r="M338" s="83" t="str" cm="1">
        <f t="array" ref="M338">_xlfn.IFNA(IF(OR(VALUE(M$7&amp;$C$3)=PH),IF(M339="","PH",IF(INDEX(Attendance!$O:$O,MATCH($B338&amp;M$7,Attendance!$N:$N,0))&lt;"1200","PM","PN")),IF(M$6="Sun",IF(M339="","RD",IF(INDEX(Attendance!$O:$O,MATCH($B338&amp;M$7,Attendance!$N:$N,0))&lt;"1200","RM","RN")),IF(M339="",IF(M$7="","",IF(INDEX(Attendance!$I:$I,MATCH($B338&amp;M$7,Attendance!$N:$N,0))="ABS","AB","UL")),IF(INDEX(Attendance!$O:$O,MATCH($B338&amp;M$7,Attendance!$N:$N,0))&lt;"1200","M","N")))),"")</f>
        <v/>
      </c>
      <c r="N338" s="83" t="str" cm="1">
        <f t="array" ref="N338">_xlfn.IFNA(IF(OR(VALUE(N$7&amp;$C$3)=PH),IF(N339="","PH",IF(INDEX(Attendance!$O:$O,MATCH($B338&amp;N$7,Attendance!$N:$N,0))&lt;"1200","PM","PN")),IF(N$6="Sun",IF(N339="","RD",IF(INDEX(Attendance!$O:$O,MATCH($B338&amp;N$7,Attendance!$N:$N,0))&lt;"1200","RM","RN")),IF(N339="",IF(N$7="","",IF(INDEX(Attendance!$I:$I,MATCH($B338&amp;N$7,Attendance!$N:$N,0))="ABS","AB","UL")),IF(INDEX(Attendance!$O:$O,MATCH($B338&amp;N$7,Attendance!$N:$N,0))&lt;"1200","M","N")))),"")</f>
        <v/>
      </c>
      <c r="O338" s="83" t="str" cm="1">
        <f t="array" ref="O338">_xlfn.IFNA(IF(OR(VALUE(O$7&amp;$C$3)=PH),IF(O339="","PH",IF(INDEX(Attendance!$O:$O,MATCH($B338&amp;O$7,Attendance!$N:$N,0))&lt;"1200","PM","PN")),IF(O$6="Sun",IF(O339="","RD",IF(INDEX(Attendance!$O:$O,MATCH($B338&amp;O$7,Attendance!$N:$N,0))&lt;"1200","RM","RN")),IF(O339="",IF(O$7="","",IF(INDEX(Attendance!$I:$I,MATCH($B338&amp;O$7,Attendance!$N:$N,0))="ABS","AB","UL")),IF(INDEX(Attendance!$O:$O,MATCH($B338&amp;O$7,Attendance!$N:$N,0))&lt;"1200","M","N")))),"")</f>
        <v/>
      </c>
      <c r="P338" s="83" t="str" cm="1">
        <f t="array" ref="P338">_xlfn.IFNA(IF(OR(VALUE(P$7&amp;$C$3)=PH),IF(P339="","PH",IF(INDEX(Attendance!$O:$O,MATCH($B338&amp;P$7,Attendance!$N:$N,0))&lt;"1200","PM","PN")),IF(P$6="Sun",IF(P339="","RD",IF(INDEX(Attendance!$O:$O,MATCH($B338&amp;P$7,Attendance!$N:$N,0))&lt;"1200","RM","RN")),IF(P339="",IF(P$7="","",IF(INDEX(Attendance!$I:$I,MATCH($B338&amp;P$7,Attendance!$N:$N,0))="ABS","AB","UL")),IF(INDEX(Attendance!$O:$O,MATCH($B338&amp;P$7,Attendance!$N:$N,0))&lt;"1200","M","N")))),"")</f>
        <v/>
      </c>
      <c r="Q338" s="83" t="str" cm="1">
        <f t="array" ref="Q338">_xlfn.IFNA(IF(OR(VALUE(Q$7&amp;$C$3)=PH),IF(Q339="","PH",IF(INDEX(Attendance!$O:$O,MATCH($B338&amp;Q$7,Attendance!$N:$N,0))&lt;"1200","PM","PN")),IF(Q$6="Sun",IF(Q339="","RD",IF(INDEX(Attendance!$O:$O,MATCH($B338&amp;Q$7,Attendance!$N:$N,0))&lt;"1200","RM","RN")),IF(Q339="",IF(Q$7="","",IF(INDEX(Attendance!$I:$I,MATCH($B338&amp;Q$7,Attendance!$N:$N,0))="ABS","AB","UL")),IF(INDEX(Attendance!$O:$O,MATCH($B338&amp;Q$7,Attendance!$N:$N,0))&lt;"1200","M","N")))),"")</f>
        <v>PH</v>
      </c>
      <c r="R338" s="83" t="str" cm="1">
        <f t="array" ref="R338">_xlfn.IFNA(IF(OR(VALUE(R$7&amp;$C$3)=PH),IF(R339="","PH",IF(INDEX(Attendance!$O:$O,MATCH($B338&amp;R$7,Attendance!$N:$N,0))&lt;"1200","PM","PN")),IF(R$6="Sun",IF(R339="","RD",IF(INDEX(Attendance!$O:$O,MATCH($B338&amp;R$7,Attendance!$N:$N,0))&lt;"1200","RM","RN")),IF(R339="",IF(R$7="","",IF(INDEX(Attendance!$I:$I,MATCH($B338&amp;R$7,Attendance!$N:$N,0))="ABS","AB","UL")),IF(INDEX(Attendance!$O:$O,MATCH($B338&amp;R$7,Attendance!$N:$N,0))&lt;"1200","M","N")))),"")</f>
        <v>PH</v>
      </c>
      <c r="S338" s="83" t="str" cm="1">
        <f t="array" ref="S338">_xlfn.IFNA(IF(OR(VALUE(S$7&amp;$C$3)=PH),IF(S339="","PH",IF(INDEX(Attendance!$O:$O,MATCH($B338&amp;S$7,Attendance!$N:$N,0))&lt;"1200","PM","PN")),IF(S$6="Sun",IF(S339="","RD",IF(INDEX(Attendance!$O:$O,MATCH($B338&amp;S$7,Attendance!$N:$N,0))&lt;"1200","RM","RN")),IF(S339="",IF(S$7="","",IF(INDEX(Attendance!$I:$I,MATCH($B338&amp;S$7,Attendance!$N:$N,0))="ABS","AB","UL")),IF(INDEX(Attendance!$O:$O,MATCH($B338&amp;S$7,Attendance!$N:$N,0))&lt;"1200","M","N")))),"")</f>
        <v>RD</v>
      </c>
      <c r="T338" s="83" t="str" cm="1">
        <f t="array" ref="T338">_xlfn.IFNA(IF(OR(VALUE(T$7&amp;$C$3)=PH),IF(T339="","PH",IF(INDEX(Attendance!$O:$O,MATCH($B338&amp;T$7,Attendance!$N:$N,0))&lt;"1200","PM","PN")),IF(T$6="Sun",IF(T339="","RD",IF(INDEX(Attendance!$O:$O,MATCH($B338&amp;T$7,Attendance!$N:$N,0))&lt;"1200","RM","RN")),IF(T339="",IF(T$7="","",IF(INDEX(Attendance!$I:$I,MATCH($B338&amp;T$7,Attendance!$N:$N,0))="ABS","AB","UL")),IF(INDEX(Attendance!$O:$O,MATCH($B338&amp;T$7,Attendance!$N:$N,0))&lt;"1200","M","N")))),"")</f>
        <v/>
      </c>
      <c r="U338" s="83" t="str" cm="1">
        <f t="array" ref="U338">_xlfn.IFNA(IF(OR(VALUE(U$7&amp;$C$3)=PH),IF(U339="","PH",IF(INDEX(Attendance!$O:$O,MATCH($B338&amp;U$7,Attendance!$N:$N,0))&lt;"1200","PM","PN")),IF(U$6="Sun",IF(U339="","RD",IF(INDEX(Attendance!$O:$O,MATCH($B338&amp;U$7,Attendance!$N:$N,0))&lt;"1200","RM","RN")),IF(U339="",IF(U$7="","",IF(INDEX(Attendance!$I:$I,MATCH($B338&amp;U$7,Attendance!$N:$N,0))="ABS","AB","UL")),IF(INDEX(Attendance!$O:$O,MATCH($B338&amp;U$7,Attendance!$N:$N,0))&lt;"1200","M","N")))),"")</f>
        <v/>
      </c>
      <c r="V338" s="83" t="str" cm="1">
        <f t="array" ref="V338">_xlfn.IFNA(IF(OR(VALUE(V$7&amp;$C$3)=PH),IF(V339="","PH",IF(INDEX(Attendance!$O:$O,MATCH($B338&amp;V$7,Attendance!$N:$N,0))&lt;"1200","PM","PN")),IF(V$6="Sun",IF(V339="","RD",IF(INDEX(Attendance!$O:$O,MATCH($B338&amp;V$7,Attendance!$N:$N,0))&lt;"1200","RM","RN")),IF(V339="",IF(V$7="","",IF(INDEX(Attendance!$I:$I,MATCH($B338&amp;V$7,Attendance!$N:$N,0))="ABS","AB","UL")),IF(INDEX(Attendance!$O:$O,MATCH($B338&amp;V$7,Attendance!$N:$N,0))&lt;"1200","M","N")))),"")</f>
        <v/>
      </c>
      <c r="W338" s="83" t="str" cm="1">
        <f t="array" ref="W338">_xlfn.IFNA(IF(OR(VALUE(W$7&amp;$C$3)=PH),IF(W339="","PH",IF(INDEX(Attendance!$O:$O,MATCH($B338&amp;W$7,Attendance!$N:$N,0))&lt;"1200","PM","PN")),IF(W$6="Sun",IF(W339="","RD",IF(INDEX(Attendance!$O:$O,MATCH($B338&amp;W$7,Attendance!$N:$N,0))&lt;"1200","RM","RN")),IF(W339="",IF(W$7="","",IF(INDEX(Attendance!$I:$I,MATCH($B338&amp;W$7,Attendance!$N:$N,0))="ABS","AB","UL")),IF(INDEX(Attendance!$O:$O,MATCH($B338&amp;W$7,Attendance!$N:$N,0))&lt;"1200","M","N")))),"")</f>
        <v/>
      </c>
      <c r="X338" s="83" t="str" cm="1">
        <f t="array" ref="X338">_xlfn.IFNA(IF(OR(VALUE(X$7&amp;$C$3)=PH),IF(X339="","PH",IF(INDEX(Attendance!$O:$O,MATCH($B338&amp;X$7,Attendance!$N:$N,0))&lt;"1200","PM","PN")),IF(X$6="Sun",IF(X339="","RD",IF(INDEX(Attendance!$O:$O,MATCH($B338&amp;X$7,Attendance!$N:$N,0))&lt;"1200","RM","RN")),IF(X339="",IF(X$7="","",IF(INDEX(Attendance!$I:$I,MATCH($B338&amp;X$7,Attendance!$N:$N,0))="ABS","AB","UL")),IF(INDEX(Attendance!$O:$O,MATCH($B338&amp;X$7,Attendance!$N:$N,0))&lt;"1200","M","N")))),"")</f>
        <v/>
      </c>
      <c r="Y338" s="83" t="str" cm="1">
        <f t="array" ref="Y338">_xlfn.IFNA(IF(OR(VALUE(Y$7&amp;$C$3)=PH),IF(Y339="","PH",IF(INDEX(Attendance!$O:$O,MATCH($B338&amp;Y$7,Attendance!$N:$N,0))&lt;"1200","PM","PN")),IF(Y$6="Sun",IF(Y339="","RD",IF(INDEX(Attendance!$O:$O,MATCH($B338&amp;Y$7,Attendance!$N:$N,0))&lt;"1200","RM","RN")),IF(Y339="",IF(Y$7="","",IF(INDEX(Attendance!$I:$I,MATCH($B338&amp;Y$7,Attendance!$N:$N,0))="ABS","AB","UL")),IF(INDEX(Attendance!$O:$O,MATCH($B338&amp;Y$7,Attendance!$N:$N,0))&lt;"1200","M","N")))),"")</f>
        <v/>
      </c>
      <c r="Z338" s="83" t="str" cm="1">
        <f t="array" ref="Z338">_xlfn.IFNA(IF(OR(VALUE(Z$7&amp;$C$3)=PH),IF(Z339="","PH",IF(INDEX(Attendance!$O:$O,MATCH($B338&amp;Z$7,Attendance!$N:$N,0))&lt;"1200","PM","PN")),IF(Z$6="Sun",IF(Z339="","RD",IF(INDEX(Attendance!$O:$O,MATCH($B338&amp;Z$7,Attendance!$N:$N,0))&lt;"1200","RM","RN")),IF(Z339="",IF(Z$7="","",IF(INDEX(Attendance!$I:$I,MATCH($B338&amp;Z$7,Attendance!$N:$N,0))="ABS","AB","UL")),IF(INDEX(Attendance!$O:$O,MATCH($B338&amp;Z$7,Attendance!$N:$N,0))&lt;"1200","M","N")))),"")</f>
        <v>RD</v>
      </c>
      <c r="AA338" s="83" t="str" cm="1">
        <f t="array" ref="AA338">_xlfn.IFNA(IF(OR(VALUE(AA$7&amp;$C$3)=PH),IF(AA339="","PH",IF(INDEX(Attendance!$O:$O,MATCH($B338&amp;AA$7,Attendance!$N:$N,0))&lt;"1200","PM","PN")),IF(AA$6="Sun",IF(AA339="","RD",IF(INDEX(Attendance!$O:$O,MATCH($B338&amp;AA$7,Attendance!$N:$N,0))&lt;"1200","RM","RN")),IF(AA339="",IF(AA$7="","",IF(INDEX(Attendance!$I:$I,MATCH($B338&amp;AA$7,Attendance!$N:$N,0))="ABS","AB","UL")),IF(INDEX(Attendance!$O:$O,MATCH($B338&amp;AA$7,Attendance!$N:$N,0))&lt;"1200","M","N")))),"")</f>
        <v/>
      </c>
      <c r="AB338" s="83" t="str" cm="1">
        <f t="array" ref="AB338">_xlfn.IFNA(IF(OR(VALUE(AB$7&amp;$C$3)=PH),IF(AB339="","PH",IF(INDEX(Attendance!$O:$O,MATCH($B338&amp;AB$7,Attendance!$N:$N,0))&lt;"1200","PM","PN")),IF(AB$6="Sun",IF(AB339="","RD",IF(INDEX(Attendance!$O:$O,MATCH($B338&amp;AB$7,Attendance!$N:$N,0))&lt;"1200","RM","RN")),IF(AB339="",IF(AB$7="","",IF(INDEX(Attendance!$I:$I,MATCH($B338&amp;AB$7,Attendance!$N:$N,0))="ABS","AB","UL")),IF(INDEX(Attendance!$O:$O,MATCH($B338&amp;AB$7,Attendance!$N:$N,0))&lt;"1200","M","N")))),"")</f>
        <v/>
      </c>
      <c r="AC338" s="83" t="str" cm="1">
        <f t="array" ref="AC338">_xlfn.IFNA(IF(OR(VALUE(AC$7&amp;$C$3)=PH),IF(AC339="","PH",IF(INDEX(Attendance!$O:$O,MATCH($B338&amp;AC$7,Attendance!$N:$N,0))&lt;"1200","PM","PN")),IF(AC$6="Sun",IF(AC339="","RD",IF(INDEX(Attendance!$O:$O,MATCH($B338&amp;AC$7,Attendance!$N:$N,0))&lt;"1200","RM","RN")),IF(AC339="",IF(AC$7="","",IF(INDEX(Attendance!$I:$I,MATCH($B338&amp;AC$7,Attendance!$N:$N,0))="ABS","AB","UL")),IF(INDEX(Attendance!$O:$O,MATCH($B338&amp;AC$7,Attendance!$N:$N,0))&lt;"1200","M","N")))),"")</f>
        <v/>
      </c>
      <c r="AD338" s="83" t="str" cm="1">
        <f t="array" ref="AD338">_xlfn.IFNA(IF(OR(VALUE(AD$7&amp;$C$3)=PH),IF(AD339="","PH",IF(INDEX(Attendance!$O:$O,MATCH($B338&amp;AD$7,Attendance!$N:$N,0))&lt;"1200","PM","PN")),IF(AD$6="Sun",IF(AD339="","RD",IF(INDEX(Attendance!$O:$O,MATCH($B338&amp;AD$7,Attendance!$N:$N,0))&lt;"1200","RM","RN")),IF(AD339="",IF(AD$7="","",IF(INDEX(Attendance!$I:$I,MATCH($B338&amp;AD$7,Attendance!$N:$N,0))="ABS","AB","UL")),IF(INDEX(Attendance!$O:$O,MATCH($B338&amp;AD$7,Attendance!$N:$N,0))&lt;"1200","M","N")))),"")</f>
        <v/>
      </c>
      <c r="AE338" s="83" t="str" cm="1">
        <f t="array" ref="AE338">_xlfn.IFNA(IF(OR(VALUE(AE$7&amp;$C$3)=PH),IF(AE339="","PH",IF(INDEX(Attendance!$O:$O,MATCH($B338&amp;AE$7,Attendance!$N:$N,0))&lt;"1200","PM","PN")),IF(AE$6="Sun",IF(AE339="","RD",IF(INDEX(Attendance!$O:$O,MATCH($B338&amp;AE$7,Attendance!$N:$N,0))&lt;"1200","RM","RN")),IF(AE339="",IF(AE$7="","",IF(INDEX(Attendance!$I:$I,MATCH($B338&amp;AE$7,Attendance!$N:$N,0))="ABS","AB","UL")),IF(INDEX(Attendance!$O:$O,MATCH($B338&amp;AE$7,Attendance!$N:$N,0))&lt;"1200","M","N")))),"")</f>
        <v/>
      </c>
      <c r="AF338" s="83" t="str" cm="1">
        <f t="array" ref="AF338">_xlfn.IFNA(IF(OR(VALUE(AF$7&amp;$C$3)=PH),IF(AF339="","PH",IF(INDEX(Attendance!$O:$O,MATCH($B338&amp;AF$7,Attendance!$N:$N,0))&lt;"1200","PM","PN")),IF(AF$6="Sun",IF(AF339="","RD",IF(INDEX(Attendance!$O:$O,MATCH($B338&amp;AF$7,Attendance!$N:$N,0))&lt;"1200","RM","RN")),IF(AF339="",IF(AF$7="","",IF(INDEX(Attendance!$I:$I,MATCH($B338&amp;AF$7,Attendance!$N:$N,0))="ABS","AB","UL")),IF(INDEX(Attendance!$O:$O,MATCH($B338&amp;AF$7,Attendance!$N:$N,0))&lt;"1200","M","N")))),"")</f>
        <v/>
      </c>
      <c r="AG338" s="83" t="str" cm="1">
        <f t="array" ref="AG338">_xlfn.IFNA(IF(OR(VALUE(AG$7&amp;$C$3)=PH),IF(AG339="","PH",IF(INDEX(Attendance!$O:$O,MATCH($B338&amp;AG$7,Attendance!$N:$N,0))&lt;"1200","PM","PN")),IF(AG$6="Sun",IF(AG339="","RD",IF(INDEX(Attendance!$O:$O,MATCH($B338&amp;AG$7,Attendance!$N:$N,0))&lt;"1200","RM","RN")),IF(AG339="",IF(AG$7="","",IF(INDEX(Attendance!$I:$I,MATCH($B338&amp;AG$7,Attendance!$N:$N,0))="ABS","AB","UL")),IF(INDEX(Attendance!$O:$O,MATCH($B338&amp;AG$7,Attendance!$N:$N,0))&lt;"1200","M","N")))),"")</f>
        <v>RD</v>
      </c>
      <c r="AH338" s="83" t="str" cm="1">
        <f t="array" ref="AH338">_xlfn.IFNA(IF(OR(VALUE(AH$7&amp;$C$3)=PH),IF(AH339="","PH",IF(INDEX(Attendance!$O:$O,MATCH($B338&amp;AH$7,Attendance!$N:$N,0))&lt;"1200","PM","PN")),IF(AH$6="Sun",IF(AH339="","RD",IF(INDEX(Attendance!$O:$O,MATCH($B338&amp;AH$7,Attendance!$N:$N,0))&lt;"1200","RM","RN")),IF(AH339="",IF(AH$7="","",IF(INDEX(Attendance!$I:$I,MATCH($B338&amp;AH$7,Attendance!$N:$N,0))="ABS","AB","UL")),IF(INDEX(Attendance!$O:$O,MATCH($B338&amp;AH$7,Attendance!$N:$N,0))&lt;"1200","M","N")))),"")</f>
        <v/>
      </c>
      <c r="AI338" s="83" t="str" cm="1">
        <f t="array" ref="AI338">_xlfn.IFNA(IF(OR(VALUE(AI$7&amp;$C$3)=PH),IF(AI339="","PH",IF(INDEX(Attendance!$O:$O,MATCH($B338&amp;AI$7,Attendance!$N:$N,0))&lt;"1200","PM","PN")),IF(AI$6="Sun",IF(AI339="","RD",IF(INDEX(Attendance!$O:$O,MATCH($B338&amp;AI$7,Attendance!$N:$N,0))&lt;"1200","RM","RN")),IF(AI339="",IF(AI$7="","",IF(INDEX(Attendance!$I:$I,MATCH($B338&amp;AI$7,Attendance!$N:$N,0))="ABS","AB","UL")),IF(INDEX(Attendance!$O:$O,MATCH($B338&amp;AI$7,Attendance!$N:$N,0))&lt;"1200","M","N")))),"")</f>
        <v/>
      </c>
      <c r="AJ338" s="83" t="str" cm="1">
        <f t="array" ref="AJ338">_xlfn.IFNA(IF(OR(VALUE(AJ$7&amp;$C$3)=PH),IF(AJ339="","PH",IF(INDEX(Attendance!$O:$O,MATCH($B338&amp;AJ$7,Attendance!$N:$N,0))&lt;"1200","PM","PN")),IF(AJ$6="Sun",IF(AJ339="","RD",IF(INDEX(Attendance!$O:$O,MATCH($B338&amp;AJ$7,Attendance!$N:$N,0))&lt;"1200","RM","RN")),IF(AJ339="",IF(AJ$7="","",IF(INDEX(Attendance!$I:$I,MATCH($B338&amp;AJ$7,Attendance!$N:$N,0))="ABS","AB","UL")),IF(INDEX(Attendance!$O:$O,MATCH($B338&amp;AJ$7,Attendance!$N:$N,0))&lt;"1200","M","N")))),"")</f>
        <v/>
      </c>
      <c r="AK338" s="258">
        <f>SUM(SUMIF(F338:AJ338,{"M","N","A"},F339:AJ339))</f>
        <v>0</v>
      </c>
      <c r="AL338" s="187">
        <f>SUM(SUMIF(F338:AJ338,{"M","N"},F340:AJ340),SUMIF(F338:AJ338,{"OM","ON"},F339:AJ339))</f>
        <v>0</v>
      </c>
      <c r="AM338" s="187">
        <f>SUM(SUMIF(F338:AJ338,{"PM","PN","RM","RN"},F339:AJ339))</f>
        <v>0</v>
      </c>
      <c r="AN338" s="187">
        <f>SUM(SUMIF(F338:AJ338,{"PM","PN"},F340:AJ340))</f>
        <v>0</v>
      </c>
      <c r="AO338" s="261">
        <f>SUM(F343:AJ343)</f>
        <v>0</v>
      </c>
      <c r="AP338" s="264">
        <f>SUM(F342:AJ342)</f>
        <v>0</v>
      </c>
      <c r="AQ338" s="188">
        <f>IF(D342="",0,SUM(COUNTIFS(F338:AJ338,{"M","N","A","OM","ON","OA","PM","PN","PA","RM","RN","RA"})))</f>
        <v>0</v>
      </c>
      <c r="AR338" s="74">
        <f>COUNTIF(F338:AJ338,"AL")</f>
        <v>0</v>
      </c>
      <c r="AS338" s="74">
        <f>COUNTIF(F338:AJ338,"MC")</f>
        <v>0</v>
      </c>
      <c r="AT338" s="74">
        <f>COUNTIF(F338:AJ338,"PH")+COUNTIF(F338:AJ338,"RPH")</f>
        <v>2</v>
      </c>
      <c r="AU338" s="255">
        <f t="shared" ref="AU338" si="76">_xlfn.IFNA(IF($B338="",0,AK338*$AK$5+SUM(AL343:AN343)+SUM(AO338:AP343)+SUM(AQ343:AT343)),"")</f>
        <v>0</v>
      </c>
    </row>
    <row r="339" spans="1:47" s="213" customFormat="1" ht="33" customHeight="1" x14ac:dyDescent="0.35">
      <c r="A339" s="189"/>
      <c r="B339" s="184"/>
      <c r="C339" s="190" t="str">
        <f>_xlfn.IFNA(INDEX(Masterlist!D:D,MATCH(B338,Masterlist!B:B,0)),"")</f>
        <v/>
      </c>
      <c r="D339" s="88"/>
      <c r="E339" s="191" t="s">
        <v>174</v>
      </c>
      <c r="F339" s="192" t="str">
        <f>IFERROR(IF(F$6="Sun",INDEX(Attendance!$R:$R,MATCH($B338&amp;F$7,Attendance!$N:$N,0)),IF(INDEX(Attendance!$R:$R,MATCH($B338&amp;F$7,Attendance!$N:$N,0))="","",IF(INDEX(Attendance!$R:$R,MATCH($B338&amp;F$7,Attendance!$N:$N,0))&gt;8,8,INDEX(Attendance!$R:$R,MATCH($B338&amp;F$7,Attendance!$N:$N,0))))),"")</f>
        <v/>
      </c>
      <c r="G339" s="192" t="str">
        <f>IFERROR(IF(G$6="Sun",INDEX(Attendance!$R:$R,MATCH($B338&amp;G$7,Attendance!$N:$N,0)),IF(INDEX(Attendance!$R:$R,MATCH($B338&amp;G$7,Attendance!$N:$N,0))="","",IF(INDEX(Attendance!$R:$R,MATCH($B338&amp;G$7,Attendance!$N:$N,0))&gt;8,8,INDEX(Attendance!$R:$R,MATCH($B338&amp;G$7,Attendance!$N:$N,0))))),"")</f>
        <v/>
      </c>
      <c r="H339" s="192" t="str">
        <f>IFERROR(IF(H$6="Sun",INDEX(Attendance!$R:$R,MATCH($B338&amp;H$7,Attendance!$N:$N,0)),IF(INDEX(Attendance!$R:$R,MATCH($B338&amp;H$7,Attendance!$N:$N,0))="","",IF(INDEX(Attendance!$R:$R,MATCH($B338&amp;H$7,Attendance!$N:$N,0))&gt;8,8,INDEX(Attendance!$R:$R,MATCH($B338&amp;H$7,Attendance!$N:$N,0))))),"")</f>
        <v/>
      </c>
      <c r="I339" s="192" t="str">
        <f>IFERROR(IF(I$6="Sun",INDEX(Attendance!$R:$R,MATCH($B338&amp;I$7,Attendance!$N:$N,0)),IF(INDEX(Attendance!$R:$R,MATCH($B338&amp;I$7,Attendance!$N:$N,0))="","",IF(INDEX(Attendance!$R:$R,MATCH($B338&amp;I$7,Attendance!$N:$N,0))&gt;8,8,INDEX(Attendance!$R:$R,MATCH($B338&amp;I$7,Attendance!$N:$N,0))))),"")</f>
        <v/>
      </c>
      <c r="J339" s="192" t="str">
        <f>IFERROR(IF(J$6="Sun",INDEX(Attendance!$R:$R,MATCH($B338&amp;J$7,Attendance!$N:$N,0)),IF(INDEX(Attendance!$R:$R,MATCH($B338&amp;J$7,Attendance!$N:$N,0))="","",IF(INDEX(Attendance!$R:$R,MATCH($B338&amp;J$7,Attendance!$N:$N,0))&gt;8,8,INDEX(Attendance!$R:$R,MATCH($B338&amp;J$7,Attendance!$N:$N,0))))),"")</f>
        <v/>
      </c>
      <c r="K339" s="192" t="str">
        <f>IFERROR(IF(K$6="Sun",INDEX(Attendance!$R:$R,MATCH($B338&amp;K$7,Attendance!$N:$N,0)),IF(INDEX(Attendance!$R:$R,MATCH($B338&amp;K$7,Attendance!$N:$N,0))="","",IF(INDEX(Attendance!$R:$R,MATCH($B338&amp;K$7,Attendance!$N:$N,0))&gt;8,8,INDEX(Attendance!$R:$R,MATCH($B338&amp;K$7,Attendance!$N:$N,0))))),"")</f>
        <v/>
      </c>
      <c r="L339" s="192" t="str">
        <f>IFERROR(IF(L$6="Sun",INDEX(Attendance!$R:$R,MATCH($B338&amp;L$7,Attendance!$N:$N,0)),IF(INDEX(Attendance!$R:$R,MATCH($B338&amp;L$7,Attendance!$N:$N,0))="","",IF(INDEX(Attendance!$R:$R,MATCH($B338&amp;L$7,Attendance!$N:$N,0))&gt;8,8,INDEX(Attendance!$R:$R,MATCH($B338&amp;L$7,Attendance!$N:$N,0))))),"")</f>
        <v/>
      </c>
      <c r="M339" s="192" t="str">
        <f>IFERROR(IF(M$6="Sun",INDEX(Attendance!$R:$R,MATCH($B338&amp;M$7,Attendance!$N:$N,0)),IF(INDEX(Attendance!$R:$R,MATCH($B338&amp;M$7,Attendance!$N:$N,0))="","",IF(INDEX(Attendance!$R:$R,MATCH($B338&amp;M$7,Attendance!$N:$N,0))&gt;8,8,INDEX(Attendance!$R:$R,MATCH($B338&amp;M$7,Attendance!$N:$N,0))))),"")</f>
        <v/>
      </c>
      <c r="N339" s="192" t="str">
        <f>IFERROR(IF(N$6="Sun",INDEX(Attendance!$R:$R,MATCH($B338&amp;N$7,Attendance!$N:$N,0)),IF(INDEX(Attendance!$R:$R,MATCH($B338&amp;N$7,Attendance!$N:$N,0))="","",IF(INDEX(Attendance!$R:$R,MATCH($B338&amp;N$7,Attendance!$N:$N,0))&gt;8,8,INDEX(Attendance!$R:$R,MATCH($B338&amp;N$7,Attendance!$N:$N,0))))),"")</f>
        <v/>
      </c>
      <c r="O339" s="192" t="str">
        <f>IFERROR(IF(O$6="Sun",INDEX(Attendance!$R:$R,MATCH($B338&amp;O$7,Attendance!$N:$N,0)),IF(INDEX(Attendance!$R:$R,MATCH($B338&amp;O$7,Attendance!$N:$N,0))="","",IF(INDEX(Attendance!$R:$R,MATCH($B338&amp;O$7,Attendance!$N:$N,0))&gt;8,8,INDEX(Attendance!$R:$R,MATCH($B338&amp;O$7,Attendance!$N:$N,0))))),"")</f>
        <v/>
      </c>
      <c r="P339" s="192" t="str">
        <f>IFERROR(IF(P$6="Sun",INDEX(Attendance!$R:$R,MATCH($B338&amp;P$7,Attendance!$N:$N,0)),IF(INDEX(Attendance!$R:$R,MATCH($B338&amp;P$7,Attendance!$N:$N,0))="","",IF(INDEX(Attendance!$R:$R,MATCH($B338&amp;P$7,Attendance!$N:$N,0))&gt;8,8,INDEX(Attendance!$R:$R,MATCH($B338&amp;P$7,Attendance!$N:$N,0))))),"")</f>
        <v/>
      </c>
      <c r="Q339" s="192" t="str">
        <f>IFERROR(IF(Q$6="Sun",INDEX(Attendance!$R:$R,MATCH($B338&amp;Q$7,Attendance!$N:$N,0)),IF(INDEX(Attendance!$R:$R,MATCH($B338&amp;Q$7,Attendance!$N:$N,0))="","",IF(INDEX(Attendance!$R:$R,MATCH($B338&amp;Q$7,Attendance!$N:$N,0))&gt;8,8,INDEX(Attendance!$R:$R,MATCH($B338&amp;Q$7,Attendance!$N:$N,0))))),"")</f>
        <v/>
      </c>
      <c r="R339" s="192" t="str">
        <f>IFERROR(IF(R$6="Sun",INDEX(Attendance!$R:$R,MATCH($B338&amp;R$7,Attendance!$N:$N,0)),IF(INDEX(Attendance!$R:$R,MATCH($B338&amp;R$7,Attendance!$N:$N,0))="","",IF(INDEX(Attendance!$R:$R,MATCH($B338&amp;R$7,Attendance!$N:$N,0))&gt;8,8,INDEX(Attendance!$R:$R,MATCH($B338&amp;R$7,Attendance!$N:$N,0))))),"")</f>
        <v/>
      </c>
      <c r="S339" s="192" t="str">
        <f>IFERROR(IF(S$6="Sun",INDEX(Attendance!$R:$R,MATCH($B338&amp;S$7,Attendance!$N:$N,0)),IF(INDEX(Attendance!$R:$R,MATCH($B338&amp;S$7,Attendance!$N:$N,0))="","",IF(INDEX(Attendance!$R:$R,MATCH($B338&amp;S$7,Attendance!$N:$N,0))&gt;8,8,INDEX(Attendance!$R:$R,MATCH($B338&amp;S$7,Attendance!$N:$N,0))))),"")</f>
        <v/>
      </c>
      <c r="T339" s="192" t="str">
        <f>IFERROR(IF(T$6="Sun",INDEX(Attendance!$R:$R,MATCH($B338&amp;T$7,Attendance!$N:$N,0)),IF(INDEX(Attendance!$R:$R,MATCH($B338&amp;T$7,Attendance!$N:$N,0))="","",IF(INDEX(Attendance!$R:$R,MATCH($B338&amp;T$7,Attendance!$N:$N,0))&gt;8,8,INDEX(Attendance!$R:$R,MATCH($B338&amp;T$7,Attendance!$N:$N,0))))),"")</f>
        <v/>
      </c>
      <c r="U339" s="192" t="str">
        <f>IFERROR(IF(U$6="Sun",INDEX(Attendance!$R:$R,MATCH($B338&amp;U$7,Attendance!$N:$N,0)),IF(INDEX(Attendance!$R:$R,MATCH($B338&amp;U$7,Attendance!$N:$N,0))="","",IF(INDEX(Attendance!$R:$R,MATCH($B338&amp;U$7,Attendance!$N:$N,0))&gt;8,8,INDEX(Attendance!$R:$R,MATCH($B338&amp;U$7,Attendance!$N:$N,0))))),"")</f>
        <v/>
      </c>
      <c r="V339" s="192" t="str">
        <f>IFERROR(IF(V$6="Sun",INDEX(Attendance!$R:$R,MATCH($B338&amp;V$7,Attendance!$N:$N,0)),IF(INDEX(Attendance!$R:$R,MATCH($B338&amp;V$7,Attendance!$N:$N,0))="","",IF(INDEX(Attendance!$R:$R,MATCH($B338&amp;V$7,Attendance!$N:$N,0))&gt;8,8,INDEX(Attendance!$R:$R,MATCH($B338&amp;V$7,Attendance!$N:$N,0))))),"")</f>
        <v/>
      </c>
      <c r="W339" s="192" t="str">
        <f>IFERROR(IF(W$6="Sun",INDEX(Attendance!$R:$R,MATCH($B338&amp;W$7,Attendance!$N:$N,0)),IF(INDEX(Attendance!$R:$R,MATCH($B338&amp;W$7,Attendance!$N:$N,0))="","",IF(INDEX(Attendance!$R:$R,MATCH($B338&amp;W$7,Attendance!$N:$N,0))&gt;8,8,INDEX(Attendance!$R:$R,MATCH($B338&amp;W$7,Attendance!$N:$N,0))))),"")</f>
        <v/>
      </c>
      <c r="X339" s="192" t="str">
        <f>IFERROR(IF(X$6="Sun",INDEX(Attendance!$R:$R,MATCH($B338&amp;X$7,Attendance!$N:$N,0)),IF(INDEX(Attendance!$R:$R,MATCH($B338&amp;X$7,Attendance!$N:$N,0))="","",IF(INDEX(Attendance!$R:$R,MATCH($B338&amp;X$7,Attendance!$N:$N,0))&gt;8,8,INDEX(Attendance!$R:$R,MATCH($B338&amp;X$7,Attendance!$N:$N,0))))),"")</f>
        <v/>
      </c>
      <c r="Y339" s="192" t="str">
        <f>IFERROR(IF(Y$6="Sun",INDEX(Attendance!$R:$R,MATCH($B338&amp;Y$7,Attendance!$N:$N,0)),IF(INDEX(Attendance!$R:$R,MATCH($B338&amp;Y$7,Attendance!$N:$N,0))="","",IF(INDEX(Attendance!$R:$R,MATCH($B338&amp;Y$7,Attendance!$N:$N,0))&gt;8,8,INDEX(Attendance!$R:$R,MATCH($B338&amp;Y$7,Attendance!$N:$N,0))))),"")</f>
        <v/>
      </c>
      <c r="Z339" s="192" t="str">
        <f>IFERROR(IF(Z$6="Sun",INDEX(Attendance!$R:$R,MATCH($B338&amp;Z$7,Attendance!$N:$N,0)),IF(INDEX(Attendance!$R:$R,MATCH($B338&amp;Z$7,Attendance!$N:$N,0))="","",IF(INDEX(Attendance!$R:$R,MATCH($B338&amp;Z$7,Attendance!$N:$N,0))&gt;8,8,INDEX(Attendance!$R:$R,MATCH($B338&amp;Z$7,Attendance!$N:$N,0))))),"")</f>
        <v/>
      </c>
      <c r="AA339" s="192" t="str">
        <f>IFERROR(IF(AA$6="Sun",INDEX(Attendance!$R:$R,MATCH($B338&amp;AA$7,Attendance!$N:$N,0)),IF(INDEX(Attendance!$R:$R,MATCH($B338&amp;AA$7,Attendance!$N:$N,0))="","",IF(INDEX(Attendance!$R:$R,MATCH($B338&amp;AA$7,Attendance!$N:$N,0))&gt;8,8,INDEX(Attendance!$R:$R,MATCH($B338&amp;AA$7,Attendance!$N:$N,0))))),"")</f>
        <v/>
      </c>
      <c r="AB339" s="192" t="str">
        <f>IFERROR(IF(AB$6="Sun",INDEX(Attendance!$R:$R,MATCH($B338&amp;AB$7,Attendance!$N:$N,0)),IF(INDEX(Attendance!$R:$R,MATCH($B338&amp;AB$7,Attendance!$N:$N,0))="","",IF(INDEX(Attendance!$R:$R,MATCH($B338&amp;AB$7,Attendance!$N:$N,0))&gt;8,8,INDEX(Attendance!$R:$R,MATCH($B338&amp;AB$7,Attendance!$N:$N,0))))),"")</f>
        <v/>
      </c>
      <c r="AC339" s="192" t="str">
        <f>IFERROR(IF(AC$6="Sun",INDEX(Attendance!$R:$R,MATCH($B338&amp;AC$7,Attendance!$N:$N,0)),IF(INDEX(Attendance!$R:$R,MATCH($B338&amp;AC$7,Attendance!$N:$N,0))="","",IF(INDEX(Attendance!$R:$R,MATCH($B338&amp;AC$7,Attendance!$N:$N,0))&gt;8,8,INDEX(Attendance!$R:$R,MATCH($B338&amp;AC$7,Attendance!$N:$N,0))))),"")</f>
        <v/>
      </c>
      <c r="AD339" s="192" t="str">
        <f>IFERROR(IF(AD$6="Sun",INDEX(Attendance!$R:$R,MATCH($B338&amp;AD$7,Attendance!$N:$N,0)),IF(INDEX(Attendance!$R:$R,MATCH($B338&amp;AD$7,Attendance!$N:$N,0))="","",IF(INDEX(Attendance!$R:$R,MATCH($B338&amp;AD$7,Attendance!$N:$N,0))&gt;8,8,INDEX(Attendance!$R:$R,MATCH($B338&amp;AD$7,Attendance!$N:$N,0))))),"")</f>
        <v/>
      </c>
      <c r="AE339" s="192" t="str">
        <f>IFERROR(IF(AE$6="Sun",INDEX(Attendance!$R:$R,MATCH($B338&amp;AE$7,Attendance!$N:$N,0)),IF(INDEX(Attendance!$R:$R,MATCH($B338&amp;AE$7,Attendance!$N:$N,0))="","",IF(INDEX(Attendance!$R:$R,MATCH($B338&amp;AE$7,Attendance!$N:$N,0))&gt;8,8,INDEX(Attendance!$R:$R,MATCH($B338&amp;AE$7,Attendance!$N:$N,0))))),"")</f>
        <v/>
      </c>
      <c r="AF339" s="192" t="str">
        <f>IFERROR(IF(AF$6="Sun",INDEX(Attendance!$R:$R,MATCH($B338&amp;AF$7,Attendance!$N:$N,0)),IF(INDEX(Attendance!$R:$R,MATCH($B338&amp;AF$7,Attendance!$N:$N,0))="","",IF(INDEX(Attendance!$R:$R,MATCH($B338&amp;AF$7,Attendance!$N:$N,0))&gt;8,8,INDEX(Attendance!$R:$R,MATCH($B338&amp;AF$7,Attendance!$N:$N,0))))),"")</f>
        <v/>
      </c>
      <c r="AG339" s="192" t="str">
        <f>IFERROR(IF(AG$6="Sun",INDEX(Attendance!$R:$R,MATCH($B338&amp;AG$7,Attendance!$N:$N,0)),IF(INDEX(Attendance!$R:$R,MATCH($B338&amp;AG$7,Attendance!$N:$N,0))="","",IF(INDEX(Attendance!$R:$R,MATCH($B338&amp;AG$7,Attendance!$N:$N,0))&gt;8,8,INDEX(Attendance!$R:$R,MATCH($B338&amp;AG$7,Attendance!$N:$N,0))))),"")</f>
        <v/>
      </c>
      <c r="AH339" s="192" t="str">
        <f>IFERROR(IF(AH$6="Sun",INDEX(Attendance!$R:$R,MATCH($B338&amp;AH$7,Attendance!$N:$N,0)),IF(INDEX(Attendance!$R:$R,MATCH($B338&amp;AH$7,Attendance!$N:$N,0))="","",IF(INDEX(Attendance!$R:$R,MATCH($B338&amp;AH$7,Attendance!$N:$N,0))&gt;8,8,INDEX(Attendance!$R:$R,MATCH($B338&amp;AH$7,Attendance!$N:$N,0))))),"")</f>
        <v/>
      </c>
      <c r="AI339" s="192" t="str">
        <f>IFERROR(IF(AI$6="Sun",INDEX(Attendance!$R:$R,MATCH($B338&amp;AI$7,Attendance!$N:$N,0)),IF(INDEX(Attendance!$R:$R,MATCH($B338&amp;AI$7,Attendance!$N:$N,0))="","",IF(INDEX(Attendance!$R:$R,MATCH($B338&amp;AI$7,Attendance!$N:$N,0))&gt;8,8,INDEX(Attendance!$R:$R,MATCH($B338&amp;AI$7,Attendance!$N:$N,0))))),"")</f>
        <v/>
      </c>
      <c r="AJ339" s="192" t="str">
        <f>IFERROR(IF(AJ$6="Sun",INDEX(Attendance!$R:$R,MATCH($B338&amp;AJ$7,Attendance!$N:$N,0)),IF(INDEX(Attendance!$R:$R,MATCH($B338&amp;AJ$7,Attendance!$N:$N,0))="","",IF(INDEX(Attendance!$R:$R,MATCH($B338&amp;AJ$7,Attendance!$N:$N,0))&gt;8,8,INDEX(Attendance!$R:$R,MATCH($B338&amp;AJ$7,Attendance!$N:$N,0))))),"")</f>
        <v/>
      </c>
      <c r="AK339" s="259"/>
      <c r="AL339" s="193">
        <f>ROUND((IF($C343="",Basic,MID($C343,FIND("RM",$C343)+3,4))+$AP338+$AQ343)/WorkDays/WorkHours*AL$6,4)</f>
        <v>8.6538000000000004</v>
      </c>
      <c r="AM339" s="193">
        <f>ROUND((IF($C343="",Basic,MID($C343,FIND("RM",$C343)+3,4))+$AP338+$AQ343)/WorkDays/WorkHours*AM$6,4)</f>
        <v>11.538500000000001</v>
      </c>
      <c r="AN339" s="193">
        <f>ROUND((IF($C343="",Basic,MID($C343,FIND("RM",$C343)+3,4))+$AP338+$AQ343)/WorkDays/WorkHours*AN$6,4)</f>
        <v>17.307700000000001</v>
      </c>
      <c r="AO339" s="262"/>
      <c r="AP339" s="265"/>
      <c r="AQ339" s="86"/>
      <c r="AR339" s="194"/>
      <c r="AS339" s="194"/>
      <c r="AT339" s="194"/>
      <c r="AU339" s="256"/>
    </row>
    <row r="340" spans="1:47" s="213" customFormat="1" ht="33" customHeight="1" x14ac:dyDescent="0.35">
      <c r="A340" s="189"/>
      <c r="B340" s="184"/>
      <c r="C340" s="195" t="str">
        <f>_xlfn.IFNA(INDEX(Masterlist!E:E,MATCH(B338,Masterlist!B:B,0)),"")</f>
        <v/>
      </c>
      <c r="D340" s="1"/>
      <c r="E340" s="196" t="s">
        <v>175</v>
      </c>
      <c r="F340" s="197" t="str">
        <f>IFERROR(IF(F$6="Sun","",IF(INDEX(Attendance!$S:$S,MATCH($B338&amp;F$7,Attendance!$N:$N,0))=TRUE,"",IF(F339&lt;8,"",INDEX(Attendance!$G:$G,MATCH($B338&amp;F$7,Attendance!$N:$N,0))))),"")</f>
        <v/>
      </c>
      <c r="G340" s="197" t="str">
        <f>IFERROR(IF(G$6="Sun","",IF(INDEX(Attendance!$S:$S,MATCH($B338&amp;G$7,Attendance!$N:$N,0))=TRUE,"",IF(G339&lt;8,"",INDEX(Attendance!$G:$G,MATCH($B338&amp;G$7,Attendance!$N:$N,0))))),"")</f>
        <v/>
      </c>
      <c r="H340" s="197" t="str">
        <f>IFERROR(IF(H$6="Sun","",IF(INDEX(Attendance!$S:$S,MATCH($B338&amp;H$7,Attendance!$N:$N,0))=TRUE,"",IF(H339&lt;8,"",INDEX(Attendance!$G:$G,MATCH($B338&amp;H$7,Attendance!$N:$N,0))))),"")</f>
        <v/>
      </c>
      <c r="I340" s="197" t="str">
        <f>IFERROR(IF(I$6="Sun","",IF(INDEX(Attendance!$S:$S,MATCH($B338&amp;I$7,Attendance!$N:$N,0))=TRUE,"",IF(I339&lt;8,"",INDEX(Attendance!$G:$G,MATCH($B338&amp;I$7,Attendance!$N:$N,0))))),"")</f>
        <v/>
      </c>
      <c r="J340" s="197" t="str">
        <f>IFERROR(IF(J$6="Sun","",IF(INDEX(Attendance!$S:$S,MATCH($B338&amp;J$7,Attendance!$N:$N,0))=TRUE,"",IF(J339&lt;8,"",INDEX(Attendance!$G:$G,MATCH($B338&amp;J$7,Attendance!$N:$N,0))))),"")</f>
        <v/>
      </c>
      <c r="K340" s="197" t="str">
        <f>IFERROR(IF(K$6="Sun","",IF(INDEX(Attendance!$S:$S,MATCH($B338&amp;K$7,Attendance!$N:$N,0))=TRUE,"",IF(K339&lt;8,"",INDEX(Attendance!$G:$G,MATCH($B338&amp;K$7,Attendance!$N:$N,0))))),"")</f>
        <v/>
      </c>
      <c r="L340" s="197" t="str">
        <f>IFERROR(IF(L$6="Sun","",IF(INDEX(Attendance!$S:$S,MATCH($B338&amp;L$7,Attendance!$N:$N,0))=TRUE,"",IF(L339&lt;8,"",INDEX(Attendance!$G:$G,MATCH($B338&amp;L$7,Attendance!$N:$N,0))))),"")</f>
        <v/>
      </c>
      <c r="M340" s="197" t="str">
        <f>IFERROR(IF(M$6="Sun","",IF(INDEX(Attendance!$S:$S,MATCH($B338&amp;M$7,Attendance!$N:$N,0))=TRUE,"",IF(M339&lt;8,"",INDEX(Attendance!$G:$G,MATCH($B338&amp;M$7,Attendance!$N:$N,0))))),"")</f>
        <v/>
      </c>
      <c r="N340" s="197" t="str">
        <f>IFERROR(IF(N$6="Sun","",IF(INDEX(Attendance!$S:$S,MATCH($B338&amp;N$7,Attendance!$N:$N,0))=TRUE,"",IF(N339&lt;8,"",INDEX(Attendance!$G:$G,MATCH($B338&amp;N$7,Attendance!$N:$N,0))))),"")</f>
        <v/>
      </c>
      <c r="O340" s="197" t="str">
        <f>IFERROR(IF(O$6="Sun","",IF(INDEX(Attendance!$S:$S,MATCH($B338&amp;O$7,Attendance!$N:$N,0))=TRUE,"",IF(O339&lt;8,"",INDEX(Attendance!$G:$G,MATCH($B338&amp;O$7,Attendance!$N:$N,0))))),"")</f>
        <v/>
      </c>
      <c r="P340" s="197" t="str">
        <f>IFERROR(IF(P$6="Sun","",IF(INDEX(Attendance!$S:$S,MATCH($B338&amp;P$7,Attendance!$N:$N,0))=TRUE,"",IF(P339&lt;8,"",INDEX(Attendance!$G:$G,MATCH($B338&amp;P$7,Attendance!$N:$N,0))))),"")</f>
        <v/>
      </c>
      <c r="Q340" s="197" t="str">
        <f>IFERROR(IF(Q$6="Sun","",IF(INDEX(Attendance!$S:$S,MATCH($B338&amp;Q$7,Attendance!$N:$N,0))=TRUE,"",IF(Q339&lt;8,"",INDEX(Attendance!$G:$G,MATCH($B338&amp;Q$7,Attendance!$N:$N,0))))),"")</f>
        <v/>
      </c>
      <c r="R340" s="197" t="str">
        <f>IFERROR(IF(R$6="Sun","",IF(INDEX(Attendance!$S:$S,MATCH($B338&amp;R$7,Attendance!$N:$N,0))=TRUE,"",IF(R339&lt;8,"",INDEX(Attendance!$G:$G,MATCH($B338&amp;R$7,Attendance!$N:$N,0))))),"")</f>
        <v/>
      </c>
      <c r="S340" s="197" t="str">
        <f>IFERROR(IF(S$6="Sun","",IF(INDEX(Attendance!$S:$S,MATCH($B338&amp;S$7,Attendance!$N:$N,0))=TRUE,"",IF(S339&lt;8,"",INDEX(Attendance!$G:$G,MATCH($B338&amp;S$7,Attendance!$N:$N,0))))),"")</f>
        <v/>
      </c>
      <c r="T340" s="197" t="str">
        <f>IFERROR(IF(T$6="Sun","",IF(INDEX(Attendance!$S:$S,MATCH($B338&amp;T$7,Attendance!$N:$N,0))=TRUE,"",IF(T339&lt;8,"",INDEX(Attendance!$G:$G,MATCH($B338&amp;T$7,Attendance!$N:$N,0))))),"")</f>
        <v/>
      </c>
      <c r="U340" s="197" t="str">
        <f>IFERROR(IF(U$6="Sun","",IF(INDEX(Attendance!$S:$S,MATCH($B338&amp;U$7,Attendance!$N:$N,0))=TRUE,"",IF(U339&lt;8,"",INDEX(Attendance!$G:$G,MATCH($B338&amp;U$7,Attendance!$N:$N,0))))),"")</f>
        <v/>
      </c>
      <c r="V340" s="197" t="str">
        <f>IFERROR(IF(V$6="Sun","",IF(INDEX(Attendance!$S:$S,MATCH($B338&amp;V$7,Attendance!$N:$N,0))=TRUE,"",IF(V339&lt;8,"",INDEX(Attendance!$G:$G,MATCH($B338&amp;V$7,Attendance!$N:$N,0))))),"")</f>
        <v/>
      </c>
      <c r="W340" s="197" t="str">
        <f>IFERROR(IF(W$6="Sun","",IF(INDEX(Attendance!$S:$S,MATCH($B338&amp;W$7,Attendance!$N:$N,0))=TRUE,"",IF(W339&lt;8,"",INDEX(Attendance!$G:$G,MATCH($B338&amp;W$7,Attendance!$N:$N,0))))),"")</f>
        <v/>
      </c>
      <c r="X340" s="197" t="str">
        <f>IFERROR(IF(X$6="Sun","",IF(INDEX(Attendance!$S:$S,MATCH($B338&amp;X$7,Attendance!$N:$N,0))=TRUE,"",IF(X339&lt;8,"",INDEX(Attendance!$G:$G,MATCH($B338&amp;X$7,Attendance!$N:$N,0))))),"")</f>
        <v/>
      </c>
      <c r="Y340" s="197" t="str">
        <f>IFERROR(IF(Y$6="Sun","",IF(INDEX(Attendance!$S:$S,MATCH($B338&amp;Y$7,Attendance!$N:$N,0))=TRUE,"",IF(Y339&lt;8,"",INDEX(Attendance!$G:$G,MATCH($B338&amp;Y$7,Attendance!$N:$N,0))))),"")</f>
        <v/>
      </c>
      <c r="Z340" s="197" t="str">
        <f>IFERROR(IF(Z$6="Sun","",IF(INDEX(Attendance!$S:$S,MATCH($B338&amp;Z$7,Attendance!$N:$N,0))=TRUE,"",IF(Z339&lt;8,"",INDEX(Attendance!$G:$G,MATCH($B338&amp;Z$7,Attendance!$N:$N,0))))),"")</f>
        <v/>
      </c>
      <c r="AA340" s="197" t="str">
        <f>IFERROR(IF(AA$6="Sun","",IF(INDEX(Attendance!$S:$S,MATCH($B338&amp;AA$7,Attendance!$N:$N,0))=TRUE,"",IF(AA339&lt;8,"",INDEX(Attendance!$G:$G,MATCH($B338&amp;AA$7,Attendance!$N:$N,0))))),"")</f>
        <v/>
      </c>
      <c r="AB340" s="197" t="str">
        <f>IFERROR(IF(AB$6="Sun","",IF(INDEX(Attendance!$S:$S,MATCH($B338&amp;AB$7,Attendance!$N:$N,0))=TRUE,"",IF(AB339&lt;8,"",INDEX(Attendance!$G:$G,MATCH($B338&amp;AB$7,Attendance!$N:$N,0))))),"")</f>
        <v/>
      </c>
      <c r="AC340" s="197" t="str">
        <f>IFERROR(IF(AC$6="Sun","",IF(INDEX(Attendance!$S:$S,MATCH($B338&amp;AC$7,Attendance!$N:$N,0))=TRUE,"",IF(AC339&lt;8,"",INDEX(Attendance!$G:$G,MATCH($B338&amp;AC$7,Attendance!$N:$N,0))))),"")</f>
        <v/>
      </c>
      <c r="AD340" s="197" t="str">
        <f>IFERROR(IF(AD$6="Sun","",IF(INDEX(Attendance!$S:$S,MATCH($B338&amp;AD$7,Attendance!$N:$N,0))=TRUE,"",IF(AD339&lt;8,"",INDEX(Attendance!$G:$G,MATCH($B338&amp;AD$7,Attendance!$N:$N,0))))),"")</f>
        <v/>
      </c>
      <c r="AE340" s="197" t="str">
        <f>IFERROR(IF(AE$6="Sun","",IF(INDEX(Attendance!$S:$S,MATCH($B338&amp;AE$7,Attendance!$N:$N,0))=TRUE,"",IF(AE339&lt;8,"",INDEX(Attendance!$G:$G,MATCH($B338&amp;AE$7,Attendance!$N:$N,0))))),"")</f>
        <v/>
      </c>
      <c r="AF340" s="197" t="str">
        <f>IFERROR(IF(AF$6="Sun","",IF(INDEX(Attendance!$S:$S,MATCH($B338&amp;AF$7,Attendance!$N:$N,0))=TRUE,"",IF(AF339&lt;8,"",INDEX(Attendance!$G:$G,MATCH($B338&amp;AF$7,Attendance!$N:$N,0))))),"")</f>
        <v/>
      </c>
      <c r="AG340" s="197" t="str">
        <f>IFERROR(IF(AG$6="Sun","",IF(INDEX(Attendance!$S:$S,MATCH($B338&amp;AG$7,Attendance!$N:$N,0))=TRUE,"",IF(AG339&lt;8,"",INDEX(Attendance!$G:$G,MATCH($B338&amp;AG$7,Attendance!$N:$N,0))))),"")</f>
        <v/>
      </c>
      <c r="AH340" s="197" t="str">
        <f>IFERROR(IF(AH$6="Sun","",IF(INDEX(Attendance!$S:$S,MATCH($B338&amp;AH$7,Attendance!$N:$N,0))=TRUE,"",IF(AH339&lt;8,"",INDEX(Attendance!$G:$G,MATCH($B338&amp;AH$7,Attendance!$N:$N,0))))),"")</f>
        <v/>
      </c>
      <c r="AI340" s="197" t="str">
        <f>IFERROR(IF(AI$6="Sun","",IF(INDEX(Attendance!$S:$S,MATCH($B338&amp;AI$7,Attendance!$N:$N,0))=TRUE,"",IF(AI339&lt;8,"",INDEX(Attendance!$G:$G,MATCH($B338&amp;AI$7,Attendance!$N:$N,0))))),"")</f>
        <v/>
      </c>
      <c r="AJ340" s="197" t="str">
        <f>IFERROR(IF(AJ$6="Sun","",IF(INDEX(Attendance!$S:$S,MATCH($B338&amp;AJ$7,Attendance!$N:$N,0))=TRUE,"",IF(AJ339&lt;8,"",INDEX(Attendance!$G:$G,MATCH($B338&amp;AJ$7,Attendance!$N:$N,0))))),"")</f>
        <v/>
      </c>
      <c r="AK340" s="259"/>
      <c r="AL340" s="198"/>
      <c r="AM340" s="198"/>
      <c r="AN340" s="198"/>
      <c r="AO340" s="262"/>
      <c r="AP340" s="265"/>
      <c r="AQ340" s="86"/>
      <c r="AR340" s="194"/>
      <c r="AS340" s="194"/>
      <c r="AT340" s="194"/>
      <c r="AU340" s="256"/>
    </row>
    <row r="341" spans="1:47" s="213" customFormat="1" ht="33" customHeight="1" x14ac:dyDescent="0.35">
      <c r="A341" s="189"/>
      <c r="B341" s="184"/>
      <c r="C341" s="195" t="str">
        <f>_xlfn.IFNA(INDEX(Masterlist!F:F,MATCH(B338,Masterlist!B:B,0)),"")</f>
        <v/>
      </c>
      <c r="D341" s="88"/>
      <c r="E341" s="196"/>
      <c r="F341" s="199"/>
      <c r="G341" s="200"/>
      <c r="H341" s="192"/>
      <c r="I341" s="192"/>
      <c r="J341" s="192"/>
      <c r="K341" s="192"/>
      <c r="L341" s="192"/>
      <c r="M341" s="192"/>
      <c r="N341" s="192"/>
      <c r="O341" s="192"/>
      <c r="P341" s="192"/>
      <c r="Q341" s="201"/>
      <c r="R341" s="201"/>
      <c r="S341" s="192"/>
      <c r="T341" s="192"/>
      <c r="U341" s="192"/>
      <c r="V341" s="192"/>
      <c r="W341" s="192"/>
      <c r="X341" s="192"/>
      <c r="Y341" s="192"/>
      <c r="Z341" s="192"/>
      <c r="AA341" s="192"/>
      <c r="AB341" s="192"/>
      <c r="AC341" s="192"/>
      <c r="AD341" s="192"/>
      <c r="AE341" s="192"/>
      <c r="AF341" s="192"/>
      <c r="AG341" s="192"/>
      <c r="AH341" s="192"/>
      <c r="AI341" s="192"/>
      <c r="AJ341" s="192"/>
      <c r="AK341" s="259"/>
      <c r="AL341" s="198"/>
      <c r="AM341" s="198"/>
      <c r="AN341" s="198"/>
      <c r="AO341" s="262"/>
      <c r="AP341" s="265"/>
      <c r="AQ341" s="86"/>
      <c r="AR341" s="194"/>
      <c r="AS341" s="194"/>
      <c r="AT341" s="194"/>
      <c r="AU341" s="256"/>
    </row>
    <row r="342" spans="1:47" s="213" customFormat="1" ht="33" customHeight="1" x14ac:dyDescent="0.35">
      <c r="A342" s="189"/>
      <c r="B342" s="184"/>
      <c r="C342" s="202" t="str">
        <f>_xlfn.IFNA(INDEX(Masterlist!I:I,MATCH(B338,Masterlist!B:B,0)),"")</f>
        <v/>
      </c>
      <c r="D342" s="226" t="str">
        <f>_xlfn.IFNA(IF(INDEX(Attendance!H:H,MATCH(B338,Attendance!$A:$A,0))="VMI","SCOPE ALLW",""),"")</f>
        <v/>
      </c>
      <c r="E342" s="196" t="s">
        <v>13</v>
      </c>
      <c r="F342" s="203" t="str">
        <f>IFERROR(IF(AND(RIGHT(F338,1)="N",VALUE(F339)&gt;=8),Database!$I$3,""),"")</f>
        <v/>
      </c>
      <c r="G342" s="192" t="str">
        <f>IFERROR(IF(AND(RIGHT(G338,1)="N",VALUE(G339)&gt;=8),Database!$I$3,""),"")</f>
        <v/>
      </c>
      <c r="H342" s="199" t="str">
        <f>IFERROR(IF(AND(RIGHT(H338,1)="N",VALUE(H339)&gt;=8),Database!$I$3,""),"")</f>
        <v/>
      </c>
      <c r="I342" s="192" t="str">
        <f>IFERROR(IF(AND(RIGHT(I338,1)="N",VALUE(I339)&gt;=8),Database!$I$3,""),"")</f>
        <v/>
      </c>
      <c r="J342" s="192" t="str">
        <f>IFERROR(IF(AND(RIGHT(J338,1)="N",VALUE(J339)&gt;=8),Database!$I$3,""),"")</f>
        <v/>
      </c>
      <c r="K342" s="192" t="str">
        <f>IFERROR(IF(AND(RIGHT(K338,1)="N",VALUE(K339)&gt;=8),Database!$I$3,""),"")</f>
        <v/>
      </c>
      <c r="L342" s="192" t="str">
        <f>IFERROR(IF(AND(RIGHT(L338,1)="N",VALUE(L339)&gt;=8),Database!$I$3,""),"")</f>
        <v/>
      </c>
      <c r="M342" s="192" t="str">
        <f>IFERROR(IF(AND(RIGHT(M338,1)="N",VALUE(M339)&gt;=8),Database!$I$3,""),"")</f>
        <v/>
      </c>
      <c r="N342" s="192" t="str">
        <f>IFERROR(IF(AND(RIGHT(N338,1)="N",VALUE(N339)&gt;=8),Database!$I$3,""),"")</f>
        <v/>
      </c>
      <c r="O342" s="192" t="str">
        <f>IFERROR(IF(AND(RIGHT(O338,1)="N",VALUE(O339)&gt;=8),Database!$I$3,""),"")</f>
        <v/>
      </c>
      <c r="P342" s="192" t="str">
        <f>IFERROR(IF(AND(RIGHT(P338,1)="N",VALUE(P339)&gt;=8),Database!$I$3,""),"")</f>
        <v/>
      </c>
      <c r="Q342" s="192" t="str">
        <f>IFERROR(IF(AND(RIGHT(Q338,1)="N",VALUE(Q339)&gt;=8),Database!$I$3,""),"")</f>
        <v/>
      </c>
      <c r="R342" s="192" t="str">
        <f>IFERROR(IF(AND(RIGHT(R338,1)="N",VALUE(R339)&gt;=8),Database!$I$3,""),"")</f>
        <v/>
      </c>
      <c r="S342" s="192" t="str">
        <f>IFERROR(IF(AND(RIGHT(S338,1)="N",VALUE(S339)&gt;=8),Database!$I$3,""),"")</f>
        <v/>
      </c>
      <c r="T342" s="192" t="str">
        <f>IFERROR(IF(AND(RIGHT(T338,1)="N",VALUE(T339)&gt;=8),Database!$I$3,""),"")</f>
        <v/>
      </c>
      <c r="U342" s="192" t="str">
        <f>IFERROR(IF(AND(RIGHT(U338,1)="N",VALUE(U339)&gt;=8),Database!$I$3,""),"")</f>
        <v/>
      </c>
      <c r="V342" s="192" t="str">
        <f>IFERROR(IF(AND(RIGHT(V338,1)="N",VALUE(V339)&gt;=8),Database!$I$3,""),"")</f>
        <v/>
      </c>
      <c r="W342" s="192" t="str">
        <f>IFERROR(IF(AND(RIGHT(W338,1)="N",VALUE(W339)&gt;=8),Database!$I$3,""),"")</f>
        <v/>
      </c>
      <c r="X342" s="192" t="str">
        <f>IFERROR(IF(AND(RIGHT(X338,1)="N",VALUE(X339)&gt;=8),Database!$I$3,""),"")</f>
        <v/>
      </c>
      <c r="Y342" s="192" t="str">
        <f>IFERROR(IF(AND(RIGHT(Y338,1)="N",VALUE(Y339)&gt;=8),Database!$I$3,""),"")</f>
        <v/>
      </c>
      <c r="Z342" s="192" t="str">
        <f>IFERROR(IF(AND(RIGHT(Z338,1)="N",VALUE(Z339)&gt;=8),Database!$I$3,""),"")</f>
        <v/>
      </c>
      <c r="AA342" s="192" t="str">
        <f>IFERROR(IF(AND(RIGHT(AA338,1)="N",VALUE(AA339)&gt;=8),Database!$I$3,""),"")</f>
        <v/>
      </c>
      <c r="AB342" s="192" t="str">
        <f>IFERROR(IF(AND(RIGHT(AB338,1)="N",VALUE(AB339)&gt;=8),Database!$I$3,""),"")</f>
        <v/>
      </c>
      <c r="AC342" s="192" t="str">
        <f>IFERROR(IF(AND(RIGHT(AC338,1)="N",VALUE(AC339)&gt;=8),Database!$I$3,""),"")</f>
        <v/>
      </c>
      <c r="AD342" s="192" t="str">
        <f>IFERROR(IF(AND(RIGHT(AD338,1)="N",VALUE(AD339)&gt;=8),Database!$I$3,""),"")</f>
        <v/>
      </c>
      <c r="AE342" s="192" t="str">
        <f>IFERROR(IF(AND(RIGHT(AE338,1)="N",VALUE(AE339)&gt;=8),Database!$I$3,""),"")</f>
        <v/>
      </c>
      <c r="AF342" s="192" t="str">
        <f>IFERROR(IF(AND(RIGHT(AF338,1)="N",VALUE(AF339)&gt;=8),Database!$I$3,""),"")</f>
        <v/>
      </c>
      <c r="AG342" s="192" t="str">
        <f>IFERROR(IF(AND(RIGHT(AG338,1)="N",VALUE(AG339)&gt;=8),Database!$I$3,""),"")</f>
        <v/>
      </c>
      <c r="AH342" s="192" t="str">
        <f>IFERROR(IF(AND(RIGHT(AH338,1)="N",VALUE(AH339)&gt;=8),Database!$I$3,""),"")</f>
        <v/>
      </c>
      <c r="AI342" s="192" t="str">
        <f>IFERROR(IF(AND(RIGHT(AI338,1)="N",VALUE(AI339)&gt;=8),Database!$I$3,""),"")</f>
        <v/>
      </c>
      <c r="AJ342" s="192" t="str">
        <f>IFERROR(IF(AND(RIGHT(AJ338,1)="N",VALUE(AJ339)&gt;=8),Database!$I$3,""),"")</f>
        <v/>
      </c>
      <c r="AK342" s="259"/>
      <c r="AL342" s="204"/>
      <c r="AM342" s="198"/>
      <c r="AN342" s="198"/>
      <c r="AO342" s="262"/>
      <c r="AP342" s="265"/>
      <c r="AQ342" s="86"/>
      <c r="AR342" s="194"/>
      <c r="AS342" s="194"/>
      <c r="AT342" s="194"/>
      <c r="AU342" s="256"/>
    </row>
    <row r="343" spans="1:47" s="213" customFormat="1" ht="33" customHeight="1" thickBot="1" x14ac:dyDescent="0.4">
      <c r="A343" s="189"/>
      <c r="B343" s="205"/>
      <c r="C343" s="222"/>
      <c r="D343" s="28"/>
      <c r="E343" s="206" t="s">
        <v>176</v>
      </c>
      <c r="F343" s="207" t="str">
        <f>IFERROR(IF(INDEX(Attendance!$T:$T,MATCH($B338&amp;F$7,Attendance!$N:$N,0))=TRUE,"L",IF(SUM(F339:F340)&gt;=10,5,"")),"")</f>
        <v/>
      </c>
      <c r="G343" s="207" t="str">
        <f>IFERROR(IF(INDEX(Attendance!$T:$T,MATCH($B338&amp;G$7,Attendance!$N:$N,0))=TRUE,"L",IF(SUM(G339:G340)&gt;=10,5,"")),"")</f>
        <v/>
      </c>
      <c r="H343" s="208" t="str">
        <f>IFERROR(IF(INDEX(Attendance!$T:$T,MATCH($B338&amp;H$7,Attendance!$N:$N,0))=TRUE,"L",IF(SUM(H339:H340)&gt;=10,5,"")),"")</f>
        <v/>
      </c>
      <c r="I343" s="208" t="str">
        <f>IFERROR(IF(INDEX(Attendance!$T:$T,MATCH($B338&amp;I$7,Attendance!$N:$N,0))=TRUE,"L",IF(SUM(I339:I340)&gt;=10,5,"")),"")</f>
        <v/>
      </c>
      <c r="J343" s="208" t="str">
        <f>IFERROR(IF(INDEX(Attendance!$T:$T,MATCH($B338&amp;J$7,Attendance!$N:$N,0))=TRUE,"L",IF(SUM(J339:J340)&gt;=10,5,"")),"")</f>
        <v/>
      </c>
      <c r="K343" s="208" t="str">
        <f>IFERROR(IF(INDEX(Attendance!$T:$T,MATCH($B338&amp;K$7,Attendance!$N:$N,0))=TRUE,"L",IF(SUM(K339:K340)&gt;=10,5,"")),"")</f>
        <v/>
      </c>
      <c r="L343" s="208" t="str">
        <f>IFERROR(IF(INDEX(Attendance!$T:$T,MATCH($B338&amp;L$7,Attendance!$N:$N,0))=TRUE,"L",IF(SUM(L339:L340)&gt;=10,5,"")),"")</f>
        <v/>
      </c>
      <c r="M343" s="208" t="str">
        <f>IFERROR(IF(INDEX(Attendance!$T:$T,MATCH($B338&amp;M$7,Attendance!$N:$N,0))=TRUE,"L",IF(SUM(M339:M340)&gt;=10,5,"")),"")</f>
        <v/>
      </c>
      <c r="N343" s="208" t="str">
        <f>IFERROR(IF(INDEX(Attendance!$T:$T,MATCH($B338&amp;N$7,Attendance!$N:$N,0))=TRUE,"L",IF(SUM(N339:N340)&gt;=10,5,"")),"")</f>
        <v/>
      </c>
      <c r="O343" s="208" t="str">
        <f>IFERROR(IF(INDEX(Attendance!$T:$T,MATCH($B338&amp;O$7,Attendance!$N:$N,0))=TRUE,"L",IF(SUM(O339:O340)&gt;=10,5,"")),"")</f>
        <v/>
      </c>
      <c r="P343" s="208" t="str">
        <f>IFERROR(IF(INDEX(Attendance!$T:$T,MATCH($B338&amp;P$7,Attendance!$N:$N,0))=TRUE,"L",IF(SUM(P339:P340)&gt;=10,5,"")),"")</f>
        <v/>
      </c>
      <c r="Q343" s="208" t="str">
        <f>IFERROR(IF(INDEX(Attendance!$T:$T,MATCH($B338&amp;Q$7,Attendance!$N:$N,0))=TRUE,"L",IF(SUM(Q339:Q340)&gt;=10,5,"")),"")</f>
        <v/>
      </c>
      <c r="R343" s="208" t="str">
        <f>IFERROR(IF(INDEX(Attendance!$T:$T,MATCH($B338&amp;R$7,Attendance!$N:$N,0))=TRUE,"L",IF(SUM(R339:R340)&gt;=10,5,"")),"")</f>
        <v/>
      </c>
      <c r="S343" s="208" t="str">
        <f>IFERROR(IF(INDEX(Attendance!$T:$T,MATCH($B338&amp;S$7,Attendance!$N:$N,0))=TRUE,"L",IF(SUM(S339:S340)&gt;=10,5,"")),"")</f>
        <v/>
      </c>
      <c r="T343" s="208" t="str">
        <f>IFERROR(IF(INDEX(Attendance!$T:$T,MATCH($B338&amp;T$7,Attendance!$N:$N,0))=TRUE,"L",IF(SUM(T339:T340)&gt;=10,5,"")),"")</f>
        <v/>
      </c>
      <c r="U343" s="208" t="str">
        <f>IFERROR(IF(INDEX(Attendance!$T:$T,MATCH($B338&amp;U$7,Attendance!$N:$N,0))=TRUE,"L",IF(SUM(U339:U340)&gt;=10,5,"")),"")</f>
        <v/>
      </c>
      <c r="V343" s="208" t="str">
        <f>IFERROR(IF(INDEX(Attendance!$T:$T,MATCH($B338&amp;V$7,Attendance!$N:$N,0))=TRUE,"L",IF(SUM(V339:V340)&gt;=10,5,"")),"")</f>
        <v/>
      </c>
      <c r="W343" s="208" t="str">
        <f>IFERROR(IF(INDEX(Attendance!$T:$T,MATCH($B338&amp;W$7,Attendance!$N:$N,0))=TRUE,"L",IF(SUM(W339:W340)&gt;=10,5,"")),"")</f>
        <v/>
      </c>
      <c r="X343" s="208" t="str">
        <f>IFERROR(IF(INDEX(Attendance!$T:$T,MATCH($B338&amp;X$7,Attendance!$N:$N,0))=TRUE,"L",IF(SUM(X339:X340)&gt;=10,5,"")),"")</f>
        <v/>
      </c>
      <c r="Y343" s="208" t="str">
        <f>IFERROR(IF(INDEX(Attendance!$T:$T,MATCH($B338&amp;Y$7,Attendance!$N:$N,0))=TRUE,"L",IF(SUM(Y339:Y340)&gt;=10,5,"")),"")</f>
        <v/>
      </c>
      <c r="Z343" s="208" t="str">
        <f>IFERROR(IF(INDEX(Attendance!$T:$T,MATCH($B338&amp;Z$7,Attendance!$N:$N,0))=TRUE,"L",IF(SUM(Z339:Z340)&gt;=10,5,"")),"")</f>
        <v/>
      </c>
      <c r="AA343" s="208" t="str">
        <f>IFERROR(IF(INDEX(Attendance!$T:$T,MATCH($B338&amp;AA$7,Attendance!$N:$N,0))=TRUE,"L",IF(SUM(AA339:AA340)&gt;=10,5,"")),"")</f>
        <v/>
      </c>
      <c r="AB343" s="208" t="str">
        <f>IFERROR(IF(INDEX(Attendance!$T:$T,MATCH($B338&amp;AB$7,Attendance!$N:$N,0))=TRUE,"L",IF(SUM(AB339:AB340)&gt;=10,5,"")),"")</f>
        <v/>
      </c>
      <c r="AC343" s="208" t="str">
        <f>IFERROR(IF(INDEX(Attendance!$T:$T,MATCH($B338&amp;AC$7,Attendance!$N:$N,0))=TRUE,"L",IF(SUM(AC339:AC340)&gt;=10,5,"")),"")</f>
        <v/>
      </c>
      <c r="AD343" s="208" t="str">
        <f>IFERROR(IF(INDEX(Attendance!$T:$T,MATCH($B338&amp;AD$7,Attendance!$N:$N,0))=TRUE,"L",IF(SUM(AD339:AD340)&gt;=10,5,"")),"")</f>
        <v/>
      </c>
      <c r="AE343" s="208" t="str">
        <f>IFERROR(IF(INDEX(Attendance!$T:$T,MATCH($B338&amp;AE$7,Attendance!$N:$N,0))=TRUE,"L",IF(SUM(AE339:AE340)&gt;=10,5,"")),"")</f>
        <v/>
      </c>
      <c r="AF343" s="208" t="str">
        <f>IFERROR(IF(INDEX(Attendance!$T:$T,MATCH($B338&amp;AF$7,Attendance!$N:$N,0))=TRUE,"L",IF(SUM(AF339:AF340)&gt;=10,5,"")),"")</f>
        <v/>
      </c>
      <c r="AG343" s="208" t="str">
        <f>IFERROR(IF(INDEX(Attendance!$T:$T,MATCH($B338&amp;AG$7,Attendance!$N:$N,0))=TRUE,"L",IF(SUM(AG339:AG340)&gt;=10,5,"")),"")</f>
        <v/>
      </c>
      <c r="AH343" s="208" t="str">
        <f>IFERROR(IF(INDEX(Attendance!$T:$T,MATCH($B338&amp;AH$7,Attendance!$N:$N,0))=TRUE,"L",IF(SUM(AH339:AH340)&gt;=10,5,"")),"")</f>
        <v/>
      </c>
      <c r="AI343" s="208" t="str">
        <f>IFERROR(IF(INDEX(Attendance!$T:$T,MATCH($B338&amp;AI$7,Attendance!$N:$N,0))=TRUE,"L",IF(SUM(AI339:AI340)&gt;=10,5,"")),"")</f>
        <v/>
      </c>
      <c r="AJ343" s="208" t="str">
        <f>IFERROR(IF(INDEX(Attendance!$T:$T,MATCH($B338&amp;AJ$7,Attendance!$N:$N,0))=TRUE,"L",IF(SUM(AJ339:AJ340)&gt;=10,5,"")),"")</f>
        <v/>
      </c>
      <c r="AK343" s="260"/>
      <c r="AL343" s="209">
        <f>ROUND(AL338*AL339,2)</f>
        <v>0</v>
      </c>
      <c r="AM343" s="209">
        <f>ROUND(AM338*AM339,2)</f>
        <v>0</v>
      </c>
      <c r="AN343" s="209">
        <f>ROUND(AN338*AN339,2)</f>
        <v>0</v>
      </c>
      <c r="AO343" s="263"/>
      <c r="AP343" s="266"/>
      <c r="AQ343" s="210">
        <f>AQ338*$AQ$5</f>
        <v>0</v>
      </c>
      <c r="AR343" s="211">
        <f>AR338*ROUND(IF($C343="",1200,MID($C343,FIND("RM",$C343)+3,4))/26,2)</f>
        <v>0</v>
      </c>
      <c r="AS343" s="211">
        <f t="shared" ref="AS343:AT343" si="77">AS338*ROUND(IF($C343="",1200,MID($C343,FIND("RM",$C343)+3,4))/26,2)</f>
        <v>0</v>
      </c>
      <c r="AT343" s="211">
        <f t="shared" si="77"/>
        <v>92.3</v>
      </c>
      <c r="AU343" s="257"/>
    </row>
    <row r="344" spans="1:47" s="212" customFormat="1" ht="33" customHeight="1" x14ac:dyDescent="0.25">
      <c r="A344" s="175">
        <f t="shared" si="73"/>
        <v>57</v>
      </c>
      <c r="B344" s="184" t="str">
        <f>_xlfn.IFNA(INDEX(Attendance!$A:$A,MATCH(A344,Attendance!$M:$M,0)),"")</f>
        <v/>
      </c>
      <c r="C344" s="185" t="str">
        <f>_xlfn.IFNA(INDEX(Masterlist!C:C,MATCH(B344,Masterlist!B:B,0)),"")</f>
        <v/>
      </c>
      <c r="D344" s="87"/>
      <c r="E344" s="186" t="s">
        <v>173</v>
      </c>
      <c r="F344" s="83" t="str" cm="1">
        <f t="array" ref="F344">_xlfn.IFNA(IF(OR(VALUE(F$7&amp;$C$3)=PH),IF(F345="","PH",IF(INDEX(Attendance!$O:$O,MATCH($B344&amp;F$7,Attendance!$N:$N,0))&lt;"1200","PM","PN")),IF(F$6="Sun",IF(F345="","RD",IF(INDEX(Attendance!$O:$O,MATCH($B344&amp;F$7,Attendance!$N:$N,0))&lt;"1200","RM","RN")),IF(F345="",IF(F$7="","",IF(INDEX(Attendance!$I:$I,MATCH($B344&amp;F$7,Attendance!$N:$N,0))="ABS","AB","UL")),IF(INDEX(Attendance!$O:$O,MATCH($B344&amp;F$7,Attendance!$N:$N,0))&lt;"1200","M","N")))),"")</f>
        <v/>
      </c>
      <c r="G344" s="83" t="str" cm="1">
        <f t="array" ref="G344">_xlfn.IFNA(IF(OR(VALUE(G$7&amp;$C$3)=PH),IF(G345="","PH",IF(INDEX(Attendance!$O:$O,MATCH($B344&amp;G$7,Attendance!$N:$N,0))&lt;"1200","PM","PN")),IF(G$6="Sun",IF(G345="","RD",IF(INDEX(Attendance!$O:$O,MATCH($B344&amp;G$7,Attendance!$N:$N,0))&lt;"1200","RM","RN")),IF(G345="",IF(G$7="","",IF(INDEX(Attendance!$I:$I,MATCH($B344&amp;G$7,Attendance!$N:$N,0))="ABS","AB","UL")),IF(INDEX(Attendance!$O:$O,MATCH($B344&amp;G$7,Attendance!$N:$N,0))&lt;"1200","M","N")))),"")</f>
        <v/>
      </c>
      <c r="H344" s="83" t="str" cm="1">
        <f t="array" ref="H344">_xlfn.IFNA(IF(OR(VALUE(H$7&amp;$C$3)=PH),IF(H345="","PH",IF(INDEX(Attendance!$O:$O,MATCH($B344&amp;H$7,Attendance!$N:$N,0))&lt;"1200","PM","PN")),IF(H$6="Sun",IF(H345="","RD",IF(INDEX(Attendance!$O:$O,MATCH($B344&amp;H$7,Attendance!$N:$N,0))&lt;"1200","RM","RN")),IF(H345="",IF(H$7="","",IF(INDEX(Attendance!$I:$I,MATCH($B344&amp;H$7,Attendance!$N:$N,0))="ABS","AB","UL")),IF(INDEX(Attendance!$O:$O,MATCH($B344&amp;H$7,Attendance!$N:$N,0))&lt;"1200","M","N")))),"")</f>
        <v/>
      </c>
      <c r="I344" s="83" t="str" cm="1">
        <f t="array" ref="I344">_xlfn.IFNA(IF(OR(VALUE(I$7&amp;$C$3)=PH),IF(I345="","PH",IF(INDEX(Attendance!$O:$O,MATCH($B344&amp;I$7,Attendance!$N:$N,0))&lt;"1200","PM","PN")),IF(I$6="Sun",IF(I345="","RD",IF(INDEX(Attendance!$O:$O,MATCH($B344&amp;I$7,Attendance!$N:$N,0))&lt;"1200","RM","RN")),IF(I345="",IF(I$7="","",IF(INDEX(Attendance!$I:$I,MATCH($B344&amp;I$7,Attendance!$N:$N,0))="ABS","AB","UL")),IF(INDEX(Attendance!$O:$O,MATCH($B344&amp;I$7,Attendance!$N:$N,0))&lt;"1200","M","N")))),"")</f>
        <v/>
      </c>
      <c r="J344" s="83" t="str" cm="1">
        <f t="array" ref="J344">_xlfn.IFNA(IF(OR(VALUE(J$7&amp;$C$3)=PH),IF(J345="","PH",IF(INDEX(Attendance!$O:$O,MATCH($B344&amp;J$7,Attendance!$N:$N,0))&lt;"1200","PM","PN")),IF(J$6="Sun",IF(J345="","RD",IF(INDEX(Attendance!$O:$O,MATCH($B344&amp;J$7,Attendance!$N:$N,0))&lt;"1200","RM","RN")),IF(J345="",IF(J$7="","",IF(INDEX(Attendance!$I:$I,MATCH($B344&amp;J$7,Attendance!$N:$N,0))="ABS","AB","UL")),IF(INDEX(Attendance!$O:$O,MATCH($B344&amp;J$7,Attendance!$N:$N,0))&lt;"1200","M","N")))),"")</f>
        <v/>
      </c>
      <c r="K344" s="83" t="str" cm="1">
        <f t="array" ref="K344">_xlfn.IFNA(IF(OR(VALUE(K$7&amp;$C$3)=PH),IF(K345="","PH",IF(INDEX(Attendance!$O:$O,MATCH($B344&amp;K$7,Attendance!$N:$N,0))&lt;"1200","PM","PN")),IF(K$6="Sun",IF(K345="","RD",IF(INDEX(Attendance!$O:$O,MATCH($B344&amp;K$7,Attendance!$N:$N,0))&lt;"1200","RM","RN")),IF(K345="",IF(K$7="","",IF(INDEX(Attendance!$I:$I,MATCH($B344&amp;K$7,Attendance!$N:$N,0))="ABS","AB","UL")),IF(INDEX(Attendance!$O:$O,MATCH($B344&amp;K$7,Attendance!$N:$N,0))&lt;"1200","M","N")))),"")</f>
        <v/>
      </c>
      <c r="L344" s="83" t="str" cm="1">
        <f t="array" ref="L344">_xlfn.IFNA(IF(OR(VALUE(L$7&amp;$C$3)=PH),IF(L345="","PH",IF(INDEX(Attendance!$O:$O,MATCH($B344&amp;L$7,Attendance!$N:$N,0))&lt;"1200","PM","PN")),IF(L$6="Sun",IF(L345="","RD",IF(INDEX(Attendance!$O:$O,MATCH($B344&amp;L$7,Attendance!$N:$N,0))&lt;"1200","RM","RN")),IF(L345="",IF(L$7="","",IF(INDEX(Attendance!$I:$I,MATCH($B344&amp;L$7,Attendance!$N:$N,0))="ABS","AB","UL")),IF(INDEX(Attendance!$O:$O,MATCH($B344&amp;L$7,Attendance!$N:$N,0))&lt;"1200","M","N")))),"")</f>
        <v>RD</v>
      </c>
      <c r="M344" s="83" t="str" cm="1">
        <f t="array" ref="M344">_xlfn.IFNA(IF(OR(VALUE(M$7&amp;$C$3)=PH),IF(M345="","PH",IF(INDEX(Attendance!$O:$O,MATCH($B344&amp;M$7,Attendance!$N:$N,0))&lt;"1200","PM","PN")),IF(M$6="Sun",IF(M345="","RD",IF(INDEX(Attendance!$O:$O,MATCH($B344&amp;M$7,Attendance!$N:$N,0))&lt;"1200","RM","RN")),IF(M345="",IF(M$7="","",IF(INDEX(Attendance!$I:$I,MATCH($B344&amp;M$7,Attendance!$N:$N,0))="ABS","AB","UL")),IF(INDEX(Attendance!$O:$O,MATCH($B344&amp;M$7,Attendance!$N:$N,0))&lt;"1200","M","N")))),"")</f>
        <v/>
      </c>
      <c r="N344" s="83" t="str" cm="1">
        <f t="array" ref="N344">_xlfn.IFNA(IF(OR(VALUE(N$7&amp;$C$3)=PH),IF(N345="","PH",IF(INDEX(Attendance!$O:$O,MATCH($B344&amp;N$7,Attendance!$N:$N,0))&lt;"1200","PM","PN")),IF(N$6="Sun",IF(N345="","RD",IF(INDEX(Attendance!$O:$O,MATCH($B344&amp;N$7,Attendance!$N:$N,0))&lt;"1200","RM","RN")),IF(N345="",IF(N$7="","",IF(INDEX(Attendance!$I:$I,MATCH($B344&amp;N$7,Attendance!$N:$N,0))="ABS","AB","UL")),IF(INDEX(Attendance!$O:$O,MATCH($B344&amp;N$7,Attendance!$N:$N,0))&lt;"1200","M","N")))),"")</f>
        <v/>
      </c>
      <c r="O344" s="83" t="str" cm="1">
        <f t="array" ref="O344">_xlfn.IFNA(IF(OR(VALUE(O$7&amp;$C$3)=PH),IF(O345="","PH",IF(INDEX(Attendance!$O:$O,MATCH($B344&amp;O$7,Attendance!$N:$N,0))&lt;"1200","PM","PN")),IF(O$6="Sun",IF(O345="","RD",IF(INDEX(Attendance!$O:$O,MATCH($B344&amp;O$7,Attendance!$N:$N,0))&lt;"1200","RM","RN")),IF(O345="",IF(O$7="","",IF(INDEX(Attendance!$I:$I,MATCH($B344&amp;O$7,Attendance!$N:$N,0))="ABS","AB","UL")),IF(INDEX(Attendance!$O:$O,MATCH($B344&amp;O$7,Attendance!$N:$N,0))&lt;"1200","M","N")))),"")</f>
        <v/>
      </c>
      <c r="P344" s="83" t="str" cm="1">
        <f t="array" ref="P344">_xlfn.IFNA(IF(OR(VALUE(P$7&amp;$C$3)=PH),IF(P345="","PH",IF(INDEX(Attendance!$O:$O,MATCH($B344&amp;P$7,Attendance!$N:$N,0))&lt;"1200","PM","PN")),IF(P$6="Sun",IF(P345="","RD",IF(INDEX(Attendance!$O:$O,MATCH($B344&amp;P$7,Attendance!$N:$N,0))&lt;"1200","RM","RN")),IF(P345="",IF(P$7="","",IF(INDEX(Attendance!$I:$I,MATCH($B344&amp;P$7,Attendance!$N:$N,0))="ABS","AB","UL")),IF(INDEX(Attendance!$O:$O,MATCH($B344&amp;P$7,Attendance!$N:$N,0))&lt;"1200","M","N")))),"")</f>
        <v/>
      </c>
      <c r="Q344" s="83" t="str" cm="1">
        <f t="array" ref="Q344">_xlfn.IFNA(IF(OR(VALUE(Q$7&amp;$C$3)=PH),IF(Q345="","PH",IF(INDEX(Attendance!$O:$O,MATCH($B344&amp;Q$7,Attendance!$N:$N,0))&lt;"1200","PM","PN")),IF(Q$6="Sun",IF(Q345="","RD",IF(INDEX(Attendance!$O:$O,MATCH($B344&amp;Q$7,Attendance!$N:$N,0))&lt;"1200","RM","RN")),IF(Q345="",IF(Q$7="","",IF(INDEX(Attendance!$I:$I,MATCH($B344&amp;Q$7,Attendance!$N:$N,0))="ABS","AB","UL")),IF(INDEX(Attendance!$O:$O,MATCH($B344&amp;Q$7,Attendance!$N:$N,0))&lt;"1200","M","N")))),"")</f>
        <v>PH</v>
      </c>
      <c r="R344" s="83" t="str" cm="1">
        <f t="array" ref="R344">_xlfn.IFNA(IF(OR(VALUE(R$7&amp;$C$3)=PH),IF(R345="","PH",IF(INDEX(Attendance!$O:$O,MATCH($B344&amp;R$7,Attendance!$N:$N,0))&lt;"1200","PM","PN")),IF(R$6="Sun",IF(R345="","RD",IF(INDEX(Attendance!$O:$O,MATCH($B344&amp;R$7,Attendance!$N:$N,0))&lt;"1200","RM","RN")),IF(R345="",IF(R$7="","",IF(INDEX(Attendance!$I:$I,MATCH($B344&amp;R$7,Attendance!$N:$N,0))="ABS","AB","UL")),IF(INDEX(Attendance!$O:$O,MATCH($B344&amp;R$7,Attendance!$N:$N,0))&lt;"1200","M","N")))),"")</f>
        <v>PH</v>
      </c>
      <c r="S344" s="83" t="str" cm="1">
        <f t="array" ref="S344">_xlfn.IFNA(IF(OR(VALUE(S$7&amp;$C$3)=PH),IF(S345="","PH",IF(INDEX(Attendance!$O:$O,MATCH($B344&amp;S$7,Attendance!$N:$N,0))&lt;"1200","PM","PN")),IF(S$6="Sun",IF(S345="","RD",IF(INDEX(Attendance!$O:$O,MATCH($B344&amp;S$7,Attendance!$N:$N,0))&lt;"1200","RM","RN")),IF(S345="",IF(S$7="","",IF(INDEX(Attendance!$I:$I,MATCH($B344&amp;S$7,Attendance!$N:$N,0))="ABS","AB","UL")),IF(INDEX(Attendance!$O:$O,MATCH($B344&amp;S$7,Attendance!$N:$N,0))&lt;"1200","M","N")))),"")</f>
        <v>RD</v>
      </c>
      <c r="T344" s="83" t="str" cm="1">
        <f t="array" ref="T344">_xlfn.IFNA(IF(OR(VALUE(T$7&amp;$C$3)=PH),IF(T345="","PH",IF(INDEX(Attendance!$O:$O,MATCH($B344&amp;T$7,Attendance!$N:$N,0))&lt;"1200","PM","PN")),IF(T$6="Sun",IF(T345="","RD",IF(INDEX(Attendance!$O:$O,MATCH($B344&amp;T$7,Attendance!$N:$N,0))&lt;"1200","RM","RN")),IF(T345="",IF(T$7="","",IF(INDEX(Attendance!$I:$I,MATCH($B344&amp;T$7,Attendance!$N:$N,0))="ABS","AB","UL")),IF(INDEX(Attendance!$O:$O,MATCH($B344&amp;T$7,Attendance!$N:$N,0))&lt;"1200","M","N")))),"")</f>
        <v/>
      </c>
      <c r="U344" s="83" t="str" cm="1">
        <f t="array" ref="U344">_xlfn.IFNA(IF(OR(VALUE(U$7&amp;$C$3)=PH),IF(U345="","PH",IF(INDEX(Attendance!$O:$O,MATCH($B344&amp;U$7,Attendance!$N:$N,0))&lt;"1200","PM","PN")),IF(U$6="Sun",IF(U345="","RD",IF(INDEX(Attendance!$O:$O,MATCH($B344&amp;U$7,Attendance!$N:$N,0))&lt;"1200","RM","RN")),IF(U345="",IF(U$7="","",IF(INDEX(Attendance!$I:$I,MATCH($B344&amp;U$7,Attendance!$N:$N,0))="ABS","AB","UL")),IF(INDEX(Attendance!$O:$O,MATCH($B344&amp;U$7,Attendance!$N:$N,0))&lt;"1200","M","N")))),"")</f>
        <v/>
      </c>
      <c r="V344" s="83" t="str" cm="1">
        <f t="array" ref="V344">_xlfn.IFNA(IF(OR(VALUE(V$7&amp;$C$3)=PH),IF(V345="","PH",IF(INDEX(Attendance!$O:$O,MATCH($B344&amp;V$7,Attendance!$N:$N,0))&lt;"1200","PM","PN")),IF(V$6="Sun",IF(V345="","RD",IF(INDEX(Attendance!$O:$O,MATCH($B344&amp;V$7,Attendance!$N:$N,0))&lt;"1200","RM","RN")),IF(V345="",IF(V$7="","",IF(INDEX(Attendance!$I:$I,MATCH($B344&amp;V$7,Attendance!$N:$N,0))="ABS","AB","UL")),IF(INDEX(Attendance!$O:$O,MATCH($B344&amp;V$7,Attendance!$N:$N,0))&lt;"1200","M","N")))),"")</f>
        <v/>
      </c>
      <c r="W344" s="83" t="str" cm="1">
        <f t="array" ref="W344">_xlfn.IFNA(IF(OR(VALUE(W$7&amp;$C$3)=PH),IF(W345="","PH",IF(INDEX(Attendance!$O:$O,MATCH($B344&amp;W$7,Attendance!$N:$N,0))&lt;"1200","PM","PN")),IF(W$6="Sun",IF(W345="","RD",IF(INDEX(Attendance!$O:$O,MATCH($B344&amp;W$7,Attendance!$N:$N,0))&lt;"1200","RM","RN")),IF(W345="",IF(W$7="","",IF(INDEX(Attendance!$I:$I,MATCH($B344&amp;W$7,Attendance!$N:$N,0))="ABS","AB","UL")),IF(INDEX(Attendance!$O:$O,MATCH($B344&amp;W$7,Attendance!$N:$N,0))&lt;"1200","M","N")))),"")</f>
        <v/>
      </c>
      <c r="X344" s="83" t="str" cm="1">
        <f t="array" ref="X344">_xlfn.IFNA(IF(OR(VALUE(X$7&amp;$C$3)=PH),IF(X345="","PH",IF(INDEX(Attendance!$O:$O,MATCH($B344&amp;X$7,Attendance!$N:$N,0))&lt;"1200","PM","PN")),IF(X$6="Sun",IF(X345="","RD",IF(INDEX(Attendance!$O:$O,MATCH($B344&amp;X$7,Attendance!$N:$N,0))&lt;"1200","RM","RN")),IF(X345="",IF(X$7="","",IF(INDEX(Attendance!$I:$I,MATCH($B344&amp;X$7,Attendance!$N:$N,0))="ABS","AB","UL")),IF(INDEX(Attendance!$O:$O,MATCH($B344&amp;X$7,Attendance!$N:$N,0))&lt;"1200","M","N")))),"")</f>
        <v/>
      </c>
      <c r="Y344" s="83" t="str" cm="1">
        <f t="array" ref="Y344">_xlfn.IFNA(IF(OR(VALUE(Y$7&amp;$C$3)=PH),IF(Y345="","PH",IF(INDEX(Attendance!$O:$O,MATCH($B344&amp;Y$7,Attendance!$N:$N,0))&lt;"1200","PM","PN")),IF(Y$6="Sun",IF(Y345="","RD",IF(INDEX(Attendance!$O:$O,MATCH($B344&amp;Y$7,Attendance!$N:$N,0))&lt;"1200","RM","RN")),IF(Y345="",IF(Y$7="","",IF(INDEX(Attendance!$I:$I,MATCH($B344&amp;Y$7,Attendance!$N:$N,0))="ABS","AB","UL")),IF(INDEX(Attendance!$O:$O,MATCH($B344&amp;Y$7,Attendance!$N:$N,0))&lt;"1200","M","N")))),"")</f>
        <v/>
      </c>
      <c r="Z344" s="83" t="str" cm="1">
        <f t="array" ref="Z344">_xlfn.IFNA(IF(OR(VALUE(Z$7&amp;$C$3)=PH),IF(Z345="","PH",IF(INDEX(Attendance!$O:$O,MATCH($B344&amp;Z$7,Attendance!$N:$N,0))&lt;"1200","PM","PN")),IF(Z$6="Sun",IF(Z345="","RD",IF(INDEX(Attendance!$O:$O,MATCH($B344&amp;Z$7,Attendance!$N:$N,0))&lt;"1200","RM","RN")),IF(Z345="",IF(Z$7="","",IF(INDEX(Attendance!$I:$I,MATCH($B344&amp;Z$7,Attendance!$N:$N,0))="ABS","AB","UL")),IF(INDEX(Attendance!$O:$O,MATCH($B344&amp;Z$7,Attendance!$N:$N,0))&lt;"1200","M","N")))),"")</f>
        <v>RD</v>
      </c>
      <c r="AA344" s="83" t="str" cm="1">
        <f t="array" ref="AA344">_xlfn.IFNA(IF(OR(VALUE(AA$7&amp;$C$3)=PH),IF(AA345="","PH",IF(INDEX(Attendance!$O:$O,MATCH($B344&amp;AA$7,Attendance!$N:$N,0))&lt;"1200","PM","PN")),IF(AA$6="Sun",IF(AA345="","RD",IF(INDEX(Attendance!$O:$O,MATCH($B344&amp;AA$7,Attendance!$N:$N,0))&lt;"1200","RM","RN")),IF(AA345="",IF(AA$7="","",IF(INDEX(Attendance!$I:$I,MATCH($B344&amp;AA$7,Attendance!$N:$N,0))="ABS","AB","UL")),IF(INDEX(Attendance!$O:$O,MATCH($B344&amp;AA$7,Attendance!$N:$N,0))&lt;"1200","M","N")))),"")</f>
        <v/>
      </c>
      <c r="AB344" s="83" t="str" cm="1">
        <f t="array" ref="AB344">_xlfn.IFNA(IF(OR(VALUE(AB$7&amp;$C$3)=PH),IF(AB345="","PH",IF(INDEX(Attendance!$O:$O,MATCH($B344&amp;AB$7,Attendance!$N:$N,0))&lt;"1200","PM","PN")),IF(AB$6="Sun",IF(AB345="","RD",IF(INDEX(Attendance!$O:$O,MATCH($B344&amp;AB$7,Attendance!$N:$N,0))&lt;"1200","RM","RN")),IF(AB345="",IF(AB$7="","",IF(INDEX(Attendance!$I:$I,MATCH($B344&amp;AB$7,Attendance!$N:$N,0))="ABS","AB","UL")),IF(INDEX(Attendance!$O:$O,MATCH($B344&amp;AB$7,Attendance!$N:$N,0))&lt;"1200","M","N")))),"")</f>
        <v/>
      </c>
      <c r="AC344" s="83" t="str" cm="1">
        <f t="array" ref="AC344">_xlfn.IFNA(IF(OR(VALUE(AC$7&amp;$C$3)=PH),IF(AC345="","PH",IF(INDEX(Attendance!$O:$O,MATCH($B344&amp;AC$7,Attendance!$N:$N,0))&lt;"1200","PM","PN")),IF(AC$6="Sun",IF(AC345="","RD",IF(INDEX(Attendance!$O:$O,MATCH($B344&amp;AC$7,Attendance!$N:$N,0))&lt;"1200","RM","RN")),IF(AC345="",IF(AC$7="","",IF(INDEX(Attendance!$I:$I,MATCH($B344&amp;AC$7,Attendance!$N:$N,0))="ABS","AB","UL")),IF(INDEX(Attendance!$O:$O,MATCH($B344&amp;AC$7,Attendance!$N:$N,0))&lt;"1200","M","N")))),"")</f>
        <v/>
      </c>
      <c r="AD344" s="83" t="str" cm="1">
        <f t="array" ref="AD344">_xlfn.IFNA(IF(OR(VALUE(AD$7&amp;$C$3)=PH),IF(AD345="","PH",IF(INDEX(Attendance!$O:$O,MATCH($B344&amp;AD$7,Attendance!$N:$N,0))&lt;"1200","PM","PN")),IF(AD$6="Sun",IF(AD345="","RD",IF(INDEX(Attendance!$O:$O,MATCH($B344&amp;AD$7,Attendance!$N:$N,0))&lt;"1200","RM","RN")),IF(AD345="",IF(AD$7="","",IF(INDEX(Attendance!$I:$I,MATCH($B344&amp;AD$7,Attendance!$N:$N,0))="ABS","AB","UL")),IF(INDEX(Attendance!$O:$O,MATCH($B344&amp;AD$7,Attendance!$N:$N,0))&lt;"1200","M","N")))),"")</f>
        <v/>
      </c>
      <c r="AE344" s="83" t="str" cm="1">
        <f t="array" ref="AE344">_xlfn.IFNA(IF(OR(VALUE(AE$7&amp;$C$3)=PH),IF(AE345="","PH",IF(INDEX(Attendance!$O:$O,MATCH($B344&amp;AE$7,Attendance!$N:$N,0))&lt;"1200","PM","PN")),IF(AE$6="Sun",IF(AE345="","RD",IF(INDEX(Attendance!$O:$O,MATCH($B344&amp;AE$7,Attendance!$N:$N,0))&lt;"1200","RM","RN")),IF(AE345="",IF(AE$7="","",IF(INDEX(Attendance!$I:$I,MATCH($B344&amp;AE$7,Attendance!$N:$N,0))="ABS","AB","UL")),IF(INDEX(Attendance!$O:$O,MATCH($B344&amp;AE$7,Attendance!$N:$N,0))&lt;"1200","M","N")))),"")</f>
        <v/>
      </c>
      <c r="AF344" s="83" t="str" cm="1">
        <f t="array" ref="AF344">_xlfn.IFNA(IF(OR(VALUE(AF$7&amp;$C$3)=PH),IF(AF345="","PH",IF(INDEX(Attendance!$O:$O,MATCH($B344&amp;AF$7,Attendance!$N:$N,0))&lt;"1200","PM","PN")),IF(AF$6="Sun",IF(AF345="","RD",IF(INDEX(Attendance!$O:$O,MATCH($B344&amp;AF$7,Attendance!$N:$N,0))&lt;"1200","RM","RN")),IF(AF345="",IF(AF$7="","",IF(INDEX(Attendance!$I:$I,MATCH($B344&amp;AF$7,Attendance!$N:$N,0))="ABS","AB","UL")),IF(INDEX(Attendance!$O:$O,MATCH($B344&amp;AF$7,Attendance!$N:$N,0))&lt;"1200","M","N")))),"")</f>
        <v/>
      </c>
      <c r="AG344" s="83" t="str" cm="1">
        <f t="array" ref="AG344">_xlfn.IFNA(IF(OR(VALUE(AG$7&amp;$C$3)=PH),IF(AG345="","PH",IF(INDEX(Attendance!$O:$O,MATCH($B344&amp;AG$7,Attendance!$N:$N,0))&lt;"1200","PM","PN")),IF(AG$6="Sun",IF(AG345="","RD",IF(INDEX(Attendance!$O:$O,MATCH($B344&amp;AG$7,Attendance!$N:$N,0))&lt;"1200","RM","RN")),IF(AG345="",IF(AG$7="","",IF(INDEX(Attendance!$I:$I,MATCH($B344&amp;AG$7,Attendance!$N:$N,0))="ABS","AB","UL")),IF(INDEX(Attendance!$O:$O,MATCH($B344&amp;AG$7,Attendance!$N:$N,0))&lt;"1200","M","N")))),"")</f>
        <v>RD</v>
      </c>
      <c r="AH344" s="83" t="str" cm="1">
        <f t="array" ref="AH344">_xlfn.IFNA(IF(OR(VALUE(AH$7&amp;$C$3)=PH),IF(AH345="","PH",IF(INDEX(Attendance!$O:$O,MATCH($B344&amp;AH$7,Attendance!$N:$N,0))&lt;"1200","PM","PN")),IF(AH$6="Sun",IF(AH345="","RD",IF(INDEX(Attendance!$O:$O,MATCH($B344&amp;AH$7,Attendance!$N:$N,0))&lt;"1200","RM","RN")),IF(AH345="",IF(AH$7="","",IF(INDEX(Attendance!$I:$I,MATCH($B344&amp;AH$7,Attendance!$N:$N,0))="ABS","AB","UL")),IF(INDEX(Attendance!$O:$O,MATCH($B344&amp;AH$7,Attendance!$N:$N,0))&lt;"1200","M","N")))),"")</f>
        <v/>
      </c>
      <c r="AI344" s="83" t="str" cm="1">
        <f t="array" ref="AI344">_xlfn.IFNA(IF(OR(VALUE(AI$7&amp;$C$3)=PH),IF(AI345="","PH",IF(INDEX(Attendance!$O:$O,MATCH($B344&amp;AI$7,Attendance!$N:$N,0))&lt;"1200","PM","PN")),IF(AI$6="Sun",IF(AI345="","RD",IF(INDEX(Attendance!$O:$O,MATCH($B344&amp;AI$7,Attendance!$N:$N,0))&lt;"1200","RM","RN")),IF(AI345="",IF(AI$7="","",IF(INDEX(Attendance!$I:$I,MATCH($B344&amp;AI$7,Attendance!$N:$N,0))="ABS","AB","UL")),IF(INDEX(Attendance!$O:$O,MATCH($B344&amp;AI$7,Attendance!$N:$N,0))&lt;"1200","M","N")))),"")</f>
        <v/>
      </c>
      <c r="AJ344" s="83" t="str" cm="1">
        <f t="array" ref="AJ344">_xlfn.IFNA(IF(OR(VALUE(AJ$7&amp;$C$3)=PH),IF(AJ345="","PH",IF(INDEX(Attendance!$O:$O,MATCH($B344&amp;AJ$7,Attendance!$N:$N,0))&lt;"1200","PM","PN")),IF(AJ$6="Sun",IF(AJ345="","RD",IF(INDEX(Attendance!$O:$O,MATCH($B344&amp;AJ$7,Attendance!$N:$N,0))&lt;"1200","RM","RN")),IF(AJ345="",IF(AJ$7="","",IF(INDEX(Attendance!$I:$I,MATCH($B344&amp;AJ$7,Attendance!$N:$N,0))="ABS","AB","UL")),IF(INDEX(Attendance!$O:$O,MATCH($B344&amp;AJ$7,Attendance!$N:$N,0))&lt;"1200","M","N")))),"")</f>
        <v/>
      </c>
      <c r="AK344" s="258">
        <f>SUM(SUMIF(F344:AJ344,{"M","N","A"},F345:AJ345))</f>
        <v>0</v>
      </c>
      <c r="AL344" s="187">
        <f>SUM(SUMIF(F344:AJ344,{"M","N"},F346:AJ346),SUMIF(F344:AJ344,{"OM","ON"},F345:AJ345))</f>
        <v>0</v>
      </c>
      <c r="AM344" s="187">
        <f>SUM(SUMIF(F344:AJ344,{"PM","PN","RM","RN"},F345:AJ345))</f>
        <v>0</v>
      </c>
      <c r="AN344" s="187">
        <f>SUM(SUMIF(F344:AJ344,{"PM","PN"},F346:AJ346))</f>
        <v>0</v>
      </c>
      <c r="AO344" s="261">
        <f>SUM(F349:AJ349)</f>
        <v>0</v>
      </c>
      <c r="AP344" s="264">
        <f>SUM(F348:AJ348)</f>
        <v>0</v>
      </c>
      <c r="AQ344" s="188">
        <f>IF(D348="",0,SUM(COUNTIFS(F344:AJ344,{"M","N","A","OM","ON","OA","PM","PN","PA","RM","RN","RA"})))</f>
        <v>0</v>
      </c>
      <c r="AR344" s="74">
        <f>COUNTIF(F344:AJ344,"AL")</f>
        <v>0</v>
      </c>
      <c r="AS344" s="74">
        <f>COUNTIF(F344:AJ344,"MC")</f>
        <v>0</v>
      </c>
      <c r="AT344" s="74">
        <f>COUNTIF(F344:AJ344,"PH")+COUNTIF(F344:AJ344,"RPH")</f>
        <v>2</v>
      </c>
      <c r="AU344" s="255">
        <f t="shared" ref="AU344" si="78">_xlfn.IFNA(IF($B344="",0,AK344*$AK$5+SUM(AL349:AN349)+SUM(AO344:AP349)+SUM(AQ349:AT349)),"")</f>
        <v>0</v>
      </c>
    </row>
    <row r="345" spans="1:47" s="212" customFormat="1" ht="33" customHeight="1" x14ac:dyDescent="0.25">
      <c r="A345" s="189"/>
      <c r="B345" s="184"/>
      <c r="C345" s="190" t="str">
        <f>_xlfn.IFNA(INDEX(Masterlist!D:D,MATCH(B344,Masterlist!B:B,0)),"")</f>
        <v/>
      </c>
      <c r="D345" s="88"/>
      <c r="E345" s="191" t="s">
        <v>174</v>
      </c>
      <c r="F345" s="192" t="str">
        <f>IFERROR(IF(F$6="Sun",INDEX(Attendance!$R:$R,MATCH($B344&amp;F$7,Attendance!$N:$N,0)),IF(INDEX(Attendance!$R:$R,MATCH($B344&amp;F$7,Attendance!$N:$N,0))="","",IF(INDEX(Attendance!$R:$R,MATCH($B344&amp;F$7,Attendance!$N:$N,0))&gt;8,8,INDEX(Attendance!$R:$R,MATCH($B344&amp;F$7,Attendance!$N:$N,0))))),"")</f>
        <v/>
      </c>
      <c r="G345" s="192" t="str">
        <f>IFERROR(IF(G$6="Sun",INDEX(Attendance!$R:$R,MATCH($B344&amp;G$7,Attendance!$N:$N,0)),IF(INDEX(Attendance!$R:$R,MATCH($B344&amp;G$7,Attendance!$N:$N,0))="","",IF(INDEX(Attendance!$R:$R,MATCH($B344&amp;G$7,Attendance!$N:$N,0))&gt;8,8,INDEX(Attendance!$R:$R,MATCH($B344&amp;G$7,Attendance!$N:$N,0))))),"")</f>
        <v/>
      </c>
      <c r="H345" s="192" t="str">
        <f>IFERROR(IF(H$6="Sun",INDEX(Attendance!$R:$R,MATCH($B344&amp;H$7,Attendance!$N:$N,0)),IF(INDEX(Attendance!$R:$R,MATCH($B344&amp;H$7,Attendance!$N:$N,0))="","",IF(INDEX(Attendance!$R:$R,MATCH($B344&amp;H$7,Attendance!$N:$N,0))&gt;8,8,INDEX(Attendance!$R:$R,MATCH($B344&amp;H$7,Attendance!$N:$N,0))))),"")</f>
        <v/>
      </c>
      <c r="I345" s="192" t="str">
        <f>IFERROR(IF(I$6="Sun",INDEX(Attendance!$R:$R,MATCH($B344&amp;I$7,Attendance!$N:$N,0)),IF(INDEX(Attendance!$R:$R,MATCH($B344&amp;I$7,Attendance!$N:$N,0))="","",IF(INDEX(Attendance!$R:$R,MATCH($B344&amp;I$7,Attendance!$N:$N,0))&gt;8,8,INDEX(Attendance!$R:$R,MATCH($B344&amp;I$7,Attendance!$N:$N,0))))),"")</f>
        <v/>
      </c>
      <c r="J345" s="192" t="str">
        <f>IFERROR(IF(J$6="Sun",INDEX(Attendance!$R:$R,MATCH($B344&amp;J$7,Attendance!$N:$N,0)),IF(INDEX(Attendance!$R:$R,MATCH($B344&amp;J$7,Attendance!$N:$N,0))="","",IF(INDEX(Attendance!$R:$R,MATCH($B344&amp;J$7,Attendance!$N:$N,0))&gt;8,8,INDEX(Attendance!$R:$R,MATCH($B344&amp;J$7,Attendance!$N:$N,0))))),"")</f>
        <v/>
      </c>
      <c r="K345" s="192" t="str">
        <f>IFERROR(IF(K$6="Sun",INDEX(Attendance!$R:$R,MATCH($B344&amp;K$7,Attendance!$N:$N,0)),IF(INDEX(Attendance!$R:$R,MATCH($B344&amp;K$7,Attendance!$N:$N,0))="","",IF(INDEX(Attendance!$R:$R,MATCH($B344&amp;K$7,Attendance!$N:$N,0))&gt;8,8,INDEX(Attendance!$R:$R,MATCH($B344&amp;K$7,Attendance!$N:$N,0))))),"")</f>
        <v/>
      </c>
      <c r="L345" s="192" t="str">
        <f>IFERROR(IF(L$6="Sun",INDEX(Attendance!$R:$R,MATCH($B344&amp;L$7,Attendance!$N:$N,0)),IF(INDEX(Attendance!$R:$R,MATCH($B344&amp;L$7,Attendance!$N:$N,0))="","",IF(INDEX(Attendance!$R:$R,MATCH($B344&amp;L$7,Attendance!$N:$N,0))&gt;8,8,INDEX(Attendance!$R:$R,MATCH($B344&amp;L$7,Attendance!$N:$N,0))))),"")</f>
        <v/>
      </c>
      <c r="M345" s="192" t="str">
        <f>IFERROR(IF(M$6="Sun",INDEX(Attendance!$R:$R,MATCH($B344&amp;M$7,Attendance!$N:$N,0)),IF(INDEX(Attendance!$R:$R,MATCH($B344&amp;M$7,Attendance!$N:$N,0))="","",IF(INDEX(Attendance!$R:$R,MATCH($B344&amp;M$7,Attendance!$N:$N,0))&gt;8,8,INDEX(Attendance!$R:$R,MATCH($B344&amp;M$7,Attendance!$N:$N,0))))),"")</f>
        <v/>
      </c>
      <c r="N345" s="192" t="str">
        <f>IFERROR(IF(N$6="Sun",INDEX(Attendance!$R:$R,MATCH($B344&amp;N$7,Attendance!$N:$N,0)),IF(INDEX(Attendance!$R:$R,MATCH($B344&amp;N$7,Attendance!$N:$N,0))="","",IF(INDEX(Attendance!$R:$R,MATCH($B344&amp;N$7,Attendance!$N:$N,0))&gt;8,8,INDEX(Attendance!$R:$R,MATCH($B344&amp;N$7,Attendance!$N:$N,0))))),"")</f>
        <v/>
      </c>
      <c r="O345" s="192" t="str">
        <f>IFERROR(IF(O$6="Sun",INDEX(Attendance!$R:$R,MATCH($B344&amp;O$7,Attendance!$N:$N,0)),IF(INDEX(Attendance!$R:$R,MATCH($B344&amp;O$7,Attendance!$N:$N,0))="","",IF(INDEX(Attendance!$R:$R,MATCH($B344&amp;O$7,Attendance!$N:$N,0))&gt;8,8,INDEX(Attendance!$R:$R,MATCH($B344&amp;O$7,Attendance!$N:$N,0))))),"")</f>
        <v/>
      </c>
      <c r="P345" s="192" t="str">
        <f>IFERROR(IF(P$6="Sun",INDEX(Attendance!$R:$R,MATCH($B344&amp;P$7,Attendance!$N:$N,0)),IF(INDEX(Attendance!$R:$R,MATCH($B344&amp;P$7,Attendance!$N:$N,0))="","",IF(INDEX(Attendance!$R:$R,MATCH($B344&amp;P$7,Attendance!$N:$N,0))&gt;8,8,INDEX(Attendance!$R:$R,MATCH($B344&amp;P$7,Attendance!$N:$N,0))))),"")</f>
        <v/>
      </c>
      <c r="Q345" s="192" t="str">
        <f>IFERROR(IF(Q$6="Sun",INDEX(Attendance!$R:$R,MATCH($B344&amp;Q$7,Attendance!$N:$N,0)),IF(INDEX(Attendance!$R:$R,MATCH($B344&amp;Q$7,Attendance!$N:$N,0))="","",IF(INDEX(Attendance!$R:$R,MATCH($B344&amp;Q$7,Attendance!$N:$N,0))&gt;8,8,INDEX(Attendance!$R:$R,MATCH($B344&amp;Q$7,Attendance!$N:$N,0))))),"")</f>
        <v/>
      </c>
      <c r="R345" s="192" t="str">
        <f>IFERROR(IF(R$6="Sun",INDEX(Attendance!$R:$R,MATCH($B344&amp;R$7,Attendance!$N:$N,0)),IF(INDEX(Attendance!$R:$R,MATCH($B344&amp;R$7,Attendance!$N:$N,0))="","",IF(INDEX(Attendance!$R:$R,MATCH($B344&amp;R$7,Attendance!$N:$N,0))&gt;8,8,INDEX(Attendance!$R:$R,MATCH($B344&amp;R$7,Attendance!$N:$N,0))))),"")</f>
        <v/>
      </c>
      <c r="S345" s="192" t="str">
        <f>IFERROR(IF(S$6="Sun",INDEX(Attendance!$R:$R,MATCH($B344&amp;S$7,Attendance!$N:$N,0)),IF(INDEX(Attendance!$R:$R,MATCH($B344&amp;S$7,Attendance!$N:$N,0))="","",IF(INDEX(Attendance!$R:$R,MATCH($B344&amp;S$7,Attendance!$N:$N,0))&gt;8,8,INDEX(Attendance!$R:$R,MATCH($B344&amp;S$7,Attendance!$N:$N,0))))),"")</f>
        <v/>
      </c>
      <c r="T345" s="192" t="str">
        <f>IFERROR(IF(T$6="Sun",INDEX(Attendance!$R:$R,MATCH($B344&amp;T$7,Attendance!$N:$N,0)),IF(INDEX(Attendance!$R:$R,MATCH($B344&amp;T$7,Attendance!$N:$N,0))="","",IF(INDEX(Attendance!$R:$R,MATCH($B344&amp;T$7,Attendance!$N:$N,0))&gt;8,8,INDEX(Attendance!$R:$R,MATCH($B344&amp;T$7,Attendance!$N:$N,0))))),"")</f>
        <v/>
      </c>
      <c r="U345" s="192" t="str">
        <f>IFERROR(IF(U$6="Sun",INDEX(Attendance!$R:$R,MATCH($B344&amp;U$7,Attendance!$N:$N,0)),IF(INDEX(Attendance!$R:$R,MATCH($B344&amp;U$7,Attendance!$N:$N,0))="","",IF(INDEX(Attendance!$R:$R,MATCH($B344&amp;U$7,Attendance!$N:$N,0))&gt;8,8,INDEX(Attendance!$R:$R,MATCH($B344&amp;U$7,Attendance!$N:$N,0))))),"")</f>
        <v/>
      </c>
      <c r="V345" s="192" t="str">
        <f>IFERROR(IF(V$6="Sun",INDEX(Attendance!$R:$R,MATCH($B344&amp;V$7,Attendance!$N:$N,0)),IF(INDEX(Attendance!$R:$R,MATCH($B344&amp;V$7,Attendance!$N:$N,0))="","",IF(INDEX(Attendance!$R:$R,MATCH($B344&amp;V$7,Attendance!$N:$N,0))&gt;8,8,INDEX(Attendance!$R:$R,MATCH($B344&amp;V$7,Attendance!$N:$N,0))))),"")</f>
        <v/>
      </c>
      <c r="W345" s="192" t="str">
        <f>IFERROR(IF(W$6="Sun",INDEX(Attendance!$R:$R,MATCH($B344&amp;W$7,Attendance!$N:$N,0)),IF(INDEX(Attendance!$R:$R,MATCH($B344&amp;W$7,Attendance!$N:$N,0))="","",IF(INDEX(Attendance!$R:$R,MATCH($B344&amp;W$7,Attendance!$N:$N,0))&gt;8,8,INDEX(Attendance!$R:$R,MATCH($B344&amp;W$7,Attendance!$N:$N,0))))),"")</f>
        <v/>
      </c>
      <c r="X345" s="192" t="str">
        <f>IFERROR(IF(X$6="Sun",INDEX(Attendance!$R:$R,MATCH($B344&amp;X$7,Attendance!$N:$N,0)),IF(INDEX(Attendance!$R:$R,MATCH($B344&amp;X$7,Attendance!$N:$N,0))="","",IF(INDEX(Attendance!$R:$R,MATCH($B344&amp;X$7,Attendance!$N:$N,0))&gt;8,8,INDEX(Attendance!$R:$R,MATCH($B344&amp;X$7,Attendance!$N:$N,0))))),"")</f>
        <v/>
      </c>
      <c r="Y345" s="192" t="str">
        <f>IFERROR(IF(Y$6="Sun",INDEX(Attendance!$R:$R,MATCH($B344&amp;Y$7,Attendance!$N:$N,0)),IF(INDEX(Attendance!$R:$R,MATCH($B344&amp;Y$7,Attendance!$N:$N,0))="","",IF(INDEX(Attendance!$R:$R,MATCH($B344&amp;Y$7,Attendance!$N:$N,0))&gt;8,8,INDEX(Attendance!$R:$R,MATCH($B344&amp;Y$7,Attendance!$N:$N,0))))),"")</f>
        <v/>
      </c>
      <c r="Z345" s="192" t="str">
        <f>IFERROR(IF(Z$6="Sun",INDEX(Attendance!$R:$R,MATCH($B344&amp;Z$7,Attendance!$N:$N,0)),IF(INDEX(Attendance!$R:$R,MATCH($B344&amp;Z$7,Attendance!$N:$N,0))="","",IF(INDEX(Attendance!$R:$R,MATCH($B344&amp;Z$7,Attendance!$N:$N,0))&gt;8,8,INDEX(Attendance!$R:$R,MATCH($B344&amp;Z$7,Attendance!$N:$N,0))))),"")</f>
        <v/>
      </c>
      <c r="AA345" s="192" t="str">
        <f>IFERROR(IF(AA$6="Sun",INDEX(Attendance!$R:$R,MATCH($B344&amp;AA$7,Attendance!$N:$N,0)),IF(INDEX(Attendance!$R:$R,MATCH($B344&amp;AA$7,Attendance!$N:$N,0))="","",IF(INDEX(Attendance!$R:$R,MATCH($B344&amp;AA$7,Attendance!$N:$N,0))&gt;8,8,INDEX(Attendance!$R:$R,MATCH($B344&amp;AA$7,Attendance!$N:$N,0))))),"")</f>
        <v/>
      </c>
      <c r="AB345" s="192" t="str">
        <f>IFERROR(IF(AB$6="Sun",INDEX(Attendance!$R:$R,MATCH($B344&amp;AB$7,Attendance!$N:$N,0)),IF(INDEX(Attendance!$R:$R,MATCH($B344&amp;AB$7,Attendance!$N:$N,0))="","",IF(INDEX(Attendance!$R:$R,MATCH($B344&amp;AB$7,Attendance!$N:$N,0))&gt;8,8,INDEX(Attendance!$R:$R,MATCH($B344&amp;AB$7,Attendance!$N:$N,0))))),"")</f>
        <v/>
      </c>
      <c r="AC345" s="192" t="str">
        <f>IFERROR(IF(AC$6="Sun",INDEX(Attendance!$R:$R,MATCH($B344&amp;AC$7,Attendance!$N:$N,0)),IF(INDEX(Attendance!$R:$R,MATCH($B344&amp;AC$7,Attendance!$N:$N,0))="","",IF(INDEX(Attendance!$R:$R,MATCH($B344&amp;AC$7,Attendance!$N:$N,0))&gt;8,8,INDEX(Attendance!$R:$R,MATCH($B344&amp;AC$7,Attendance!$N:$N,0))))),"")</f>
        <v/>
      </c>
      <c r="AD345" s="192" t="str">
        <f>IFERROR(IF(AD$6="Sun",INDEX(Attendance!$R:$R,MATCH($B344&amp;AD$7,Attendance!$N:$N,0)),IF(INDEX(Attendance!$R:$R,MATCH($B344&amp;AD$7,Attendance!$N:$N,0))="","",IF(INDEX(Attendance!$R:$R,MATCH($B344&amp;AD$7,Attendance!$N:$N,0))&gt;8,8,INDEX(Attendance!$R:$R,MATCH($B344&amp;AD$7,Attendance!$N:$N,0))))),"")</f>
        <v/>
      </c>
      <c r="AE345" s="192" t="str">
        <f>IFERROR(IF(AE$6="Sun",INDEX(Attendance!$R:$R,MATCH($B344&amp;AE$7,Attendance!$N:$N,0)),IF(INDEX(Attendance!$R:$R,MATCH($B344&amp;AE$7,Attendance!$N:$N,0))="","",IF(INDEX(Attendance!$R:$R,MATCH($B344&amp;AE$7,Attendance!$N:$N,0))&gt;8,8,INDEX(Attendance!$R:$R,MATCH($B344&amp;AE$7,Attendance!$N:$N,0))))),"")</f>
        <v/>
      </c>
      <c r="AF345" s="192" t="str">
        <f>IFERROR(IF(AF$6="Sun",INDEX(Attendance!$R:$R,MATCH($B344&amp;AF$7,Attendance!$N:$N,0)),IF(INDEX(Attendance!$R:$R,MATCH($B344&amp;AF$7,Attendance!$N:$N,0))="","",IF(INDEX(Attendance!$R:$R,MATCH($B344&amp;AF$7,Attendance!$N:$N,0))&gt;8,8,INDEX(Attendance!$R:$R,MATCH($B344&amp;AF$7,Attendance!$N:$N,0))))),"")</f>
        <v/>
      </c>
      <c r="AG345" s="192" t="str">
        <f>IFERROR(IF(AG$6="Sun",INDEX(Attendance!$R:$R,MATCH($B344&amp;AG$7,Attendance!$N:$N,0)),IF(INDEX(Attendance!$R:$R,MATCH($B344&amp;AG$7,Attendance!$N:$N,0))="","",IF(INDEX(Attendance!$R:$R,MATCH($B344&amp;AG$7,Attendance!$N:$N,0))&gt;8,8,INDEX(Attendance!$R:$R,MATCH($B344&amp;AG$7,Attendance!$N:$N,0))))),"")</f>
        <v/>
      </c>
      <c r="AH345" s="192" t="str">
        <f>IFERROR(IF(AH$6="Sun",INDEX(Attendance!$R:$R,MATCH($B344&amp;AH$7,Attendance!$N:$N,0)),IF(INDEX(Attendance!$R:$R,MATCH($B344&amp;AH$7,Attendance!$N:$N,0))="","",IF(INDEX(Attendance!$R:$R,MATCH($B344&amp;AH$7,Attendance!$N:$N,0))&gt;8,8,INDEX(Attendance!$R:$R,MATCH($B344&amp;AH$7,Attendance!$N:$N,0))))),"")</f>
        <v/>
      </c>
      <c r="AI345" s="192" t="str">
        <f>IFERROR(IF(AI$6="Sun",INDEX(Attendance!$R:$R,MATCH($B344&amp;AI$7,Attendance!$N:$N,0)),IF(INDEX(Attendance!$R:$R,MATCH($B344&amp;AI$7,Attendance!$N:$N,0))="","",IF(INDEX(Attendance!$R:$R,MATCH($B344&amp;AI$7,Attendance!$N:$N,0))&gt;8,8,INDEX(Attendance!$R:$R,MATCH($B344&amp;AI$7,Attendance!$N:$N,0))))),"")</f>
        <v/>
      </c>
      <c r="AJ345" s="192" t="str">
        <f>IFERROR(IF(AJ$6="Sun",INDEX(Attendance!$R:$R,MATCH($B344&amp;AJ$7,Attendance!$N:$N,0)),IF(INDEX(Attendance!$R:$R,MATCH($B344&amp;AJ$7,Attendance!$N:$N,0))="","",IF(INDEX(Attendance!$R:$R,MATCH($B344&amp;AJ$7,Attendance!$N:$N,0))&gt;8,8,INDEX(Attendance!$R:$R,MATCH($B344&amp;AJ$7,Attendance!$N:$N,0))))),"")</f>
        <v/>
      </c>
      <c r="AK345" s="259"/>
      <c r="AL345" s="193">
        <f>ROUND((IF($C349="",Basic,MID($C349,FIND("RM",$C349)+3,4))+$AP344+$AQ349)/WorkDays/WorkHours*AL$6,4)</f>
        <v>8.6538000000000004</v>
      </c>
      <c r="AM345" s="193">
        <f>ROUND((IF($C349="",Basic,MID($C349,FIND("RM",$C349)+3,4))+$AP344+$AQ349)/WorkDays/WorkHours*AM$6,4)</f>
        <v>11.538500000000001</v>
      </c>
      <c r="AN345" s="193">
        <f>ROUND((IF($C349="",Basic,MID($C349,FIND("RM",$C349)+3,4))+$AP344+$AQ349)/WorkDays/WorkHours*AN$6,4)</f>
        <v>17.307700000000001</v>
      </c>
      <c r="AO345" s="262"/>
      <c r="AP345" s="265"/>
      <c r="AQ345" s="86"/>
      <c r="AR345" s="194"/>
      <c r="AS345" s="194"/>
      <c r="AT345" s="194"/>
      <c r="AU345" s="256"/>
    </row>
    <row r="346" spans="1:47" s="212" customFormat="1" ht="33" customHeight="1" x14ac:dyDescent="0.25">
      <c r="A346" s="189"/>
      <c r="B346" s="184"/>
      <c r="C346" s="195" t="str">
        <f>_xlfn.IFNA(INDEX(Masterlist!E:E,MATCH(B344,Masterlist!B:B,0)),"")</f>
        <v/>
      </c>
      <c r="D346" s="1"/>
      <c r="E346" s="196" t="s">
        <v>175</v>
      </c>
      <c r="F346" s="197" t="str">
        <f>IFERROR(IF(F$6="Sun","",IF(INDEX(Attendance!$S:$S,MATCH($B344&amp;F$7,Attendance!$N:$N,0))=TRUE,"",IF(F345&lt;8,"",INDEX(Attendance!$G:$G,MATCH($B344&amp;F$7,Attendance!$N:$N,0))))),"")</f>
        <v/>
      </c>
      <c r="G346" s="197" t="str">
        <f>IFERROR(IF(G$6="Sun","",IF(INDEX(Attendance!$S:$S,MATCH($B344&amp;G$7,Attendance!$N:$N,0))=TRUE,"",IF(G345&lt;8,"",INDEX(Attendance!$G:$G,MATCH($B344&amp;G$7,Attendance!$N:$N,0))))),"")</f>
        <v/>
      </c>
      <c r="H346" s="197" t="str">
        <f>IFERROR(IF(H$6="Sun","",IF(INDEX(Attendance!$S:$S,MATCH($B344&amp;H$7,Attendance!$N:$N,0))=TRUE,"",IF(H345&lt;8,"",INDEX(Attendance!$G:$G,MATCH($B344&amp;H$7,Attendance!$N:$N,0))))),"")</f>
        <v/>
      </c>
      <c r="I346" s="197" t="str">
        <f>IFERROR(IF(I$6="Sun","",IF(INDEX(Attendance!$S:$S,MATCH($B344&amp;I$7,Attendance!$N:$N,0))=TRUE,"",IF(I345&lt;8,"",INDEX(Attendance!$G:$G,MATCH($B344&amp;I$7,Attendance!$N:$N,0))))),"")</f>
        <v/>
      </c>
      <c r="J346" s="197" t="str">
        <f>IFERROR(IF(J$6="Sun","",IF(INDEX(Attendance!$S:$S,MATCH($B344&amp;J$7,Attendance!$N:$N,0))=TRUE,"",IF(J345&lt;8,"",INDEX(Attendance!$G:$G,MATCH($B344&amp;J$7,Attendance!$N:$N,0))))),"")</f>
        <v/>
      </c>
      <c r="K346" s="197" t="str">
        <f>IFERROR(IF(K$6="Sun","",IF(INDEX(Attendance!$S:$S,MATCH($B344&amp;K$7,Attendance!$N:$N,0))=TRUE,"",IF(K345&lt;8,"",INDEX(Attendance!$G:$G,MATCH($B344&amp;K$7,Attendance!$N:$N,0))))),"")</f>
        <v/>
      </c>
      <c r="L346" s="197" t="str">
        <f>IFERROR(IF(L$6="Sun","",IF(INDEX(Attendance!$S:$S,MATCH($B344&amp;L$7,Attendance!$N:$N,0))=TRUE,"",IF(L345&lt;8,"",INDEX(Attendance!$G:$G,MATCH($B344&amp;L$7,Attendance!$N:$N,0))))),"")</f>
        <v/>
      </c>
      <c r="M346" s="197" t="str">
        <f>IFERROR(IF(M$6="Sun","",IF(INDEX(Attendance!$S:$S,MATCH($B344&amp;M$7,Attendance!$N:$N,0))=TRUE,"",IF(M345&lt;8,"",INDEX(Attendance!$G:$G,MATCH($B344&amp;M$7,Attendance!$N:$N,0))))),"")</f>
        <v/>
      </c>
      <c r="N346" s="197" t="str">
        <f>IFERROR(IF(N$6="Sun","",IF(INDEX(Attendance!$S:$S,MATCH($B344&amp;N$7,Attendance!$N:$N,0))=TRUE,"",IF(N345&lt;8,"",INDEX(Attendance!$G:$G,MATCH($B344&amp;N$7,Attendance!$N:$N,0))))),"")</f>
        <v/>
      </c>
      <c r="O346" s="197" t="str">
        <f>IFERROR(IF(O$6="Sun","",IF(INDEX(Attendance!$S:$S,MATCH($B344&amp;O$7,Attendance!$N:$N,0))=TRUE,"",IF(O345&lt;8,"",INDEX(Attendance!$G:$G,MATCH($B344&amp;O$7,Attendance!$N:$N,0))))),"")</f>
        <v/>
      </c>
      <c r="P346" s="197" t="str">
        <f>IFERROR(IF(P$6="Sun","",IF(INDEX(Attendance!$S:$S,MATCH($B344&amp;P$7,Attendance!$N:$N,0))=TRUE,"",IF(P345&lt;8,"",INDEX(Attendance!$G:$G,MATCH($B344&amp;P$7,Attendance!$N:$N,0))))),"")</f>
        <v/>
      </c>
      <c r="Q346" s="197" t="str">
        <f>IFERROR(IF(Q$6="Sun","",IF(INDEX(Attendance!$S:$S,MATCH($B344&amp;Q$7,Attendance!$N:$N,0))=TRUE,"",IF(Q345&lt;8,"",INDEX(Attendance!$G:$G,MATCH($B344&amp;Q$7,Attendance!$N:$N,0))))),"")</f>
        <v/>
      </c>
      <c r="R346" s="197" t="str">
        <f>IFERROR(IF(R$6="Sun","",IF(INDEX(Attendance!$S:$S,MATCH($B344&amp;R$7,Attendance!$N:$N,0))=TRUE,"",IF(R345&lt;8,"",INDEX(Attendance!$G:$G,MATCH($B344&amp;R$7,Attendance!$N:$N,0))))),"")</f>
        <v/>
      </c>
      <c r="S346" s="197" t="str">
        <f>IFERROR(IF(S$6="Sun","",IF(INDEX(Attendance!$S:$S,MATCH($B344&amp;S$7,Attendance!$N:$N,0))=TRUE,"",IF(S345&lt;8,"",INDEX(Attendance!$G:$G,MATCH($B344&amp;S$7,Attendance!$N:$N,0))))),"")</f>
        <v/>
      </c>
      <c r="T346" s="197" t="str">
        <f>IFERROR(IF(T$6="Sun","",IF(INDEX(Attendance!$S:$S,MATCH($B344&amp;T$7,Attendance!$N:$N,0))=TRUE,"",IF(T345&lt;8,"",INDEX(Attendance!$G:$G,MATCH($B344&amp;T$7,Attendance!$N:$N,0))))),"")</f>
        <v/>
      </c>
      <c r="U346" s="197" t="str">
        <f>IFERROR(IF(U$6="Sun","",IF(INDEX(Attendance!$S:$S,MATCH($B344&amp;U$7,Attendance!$N:$N,0))=TRUE,"",IF(U345&lt;8,"",INDEX(Attendance!$G:$G,MATCH($B344&amp;U$7,Attendance!$N:$N,0))))),"")</f>
        <v/>
      </c>
      <c r="V346" s="197" t="str">
        <f>IFERROR(IF(V$6="Sun","",IF(INDEX(Attendance!$S:$S,MATCH($B344&amp;V$7,Attendance!$N:$N,0))=TRUE,"",IF(V345&lt;8,"",INDEX(Attendance!$G:$G,MATCH($B344&amp;V$7,Attendance!$N:$N,0))))),"")</f>
        <v/>
      </c>
      <c r="W346" s="197" t="str">
        <f>IFERROR(IF(W$6="Sun","",IF(INDEX(Attendance!$S:$S,MATCH($B344&amp;W$7,Attendance!$N:$N,0))=TRUE,"",IF(W345&lt;8,"",INDEX(Attendance!$G:$G,MATCH($B344&amp;W$7,Attendance!$N:$N,0))))),"")</f>
        <v/>
      </c>
      <c r="X346" s="197" t="str">
        <f>IFERROR(IF(X$6="Sun","",IF(INDEX(Attendance!$S:$S,MATCH($B344&amp;X$7,Attendance!$N:$N,0))=TRUE,"",IF(X345&lt;8,"",INDEX(Attendance!$G:$G,MATCH($B344&amp;X$7,Attendance!$N:$N,0))))),"")</f>
        <v/>
      </c>
      <c r="Y346" s="197" t="str">
        <f>IFERROR(IF(Y$6="Sun","",IF(INDEX(Attendance!$S:$S,MATCH($B344&amp;Y$7,Attendance!$N:$N,0))=TRUE,"",IF(Y345&lt;8,"",INDEX(Attendance!$G:$G,MATCH($B344&amp;Y$7,Attendance!$N:$N,0))))),"")</f>
        <v/>
      </c>
      <c r="Z346" s="197" t="str">
        <f>IFERROR(IF(Z$6="Sun","",IF(INDEX(Attendance!$S:$S,MATCH($B344&amp;Z$7,Attendance!$N:$N,0))=TRUE,"",IF(Z345&lt;8,"",INDEX(Attendance!$G:$G,MATCH($B344&amp;Z$7,Attendance!$N:$N,0))))),"")</f>
        <v/>
      </c>
      <c r="AA346" s="197" t="str">
        <f>IFERROR(IF(AA$6="Sun","",IF(INDEX(Attendance!$S:$S,MATCH($B344&amp;AA$7,Attendance!$N:$N,0))=TRUE,"",IF(AA345&lt;8,"",INDEX(Attendance!$G:$G,MATCH($B344&amp;AA$7,Attendance!$N:$N,0))))),"")</f>
        <v/>
      </c>
      <c r="AB346" s="197" t="str">
        <f>IFERROR(IF(AB$6="Sun","",IF(INDEX(Attendance!$S:$S,MATCH($B344&amp;AB$7,Attendance!$N:$N,0))=TRUE,"",IF(AB345&lt;8,"",INDEX(Attendance!$G:$G,MATCH($B344&amp;AB$7,Attendance!$N:$N,0))))),"")</f>
        <v/>
      </c>
      <c r="AC346" s="197" t="str">
        <f>IFERROR(IF(AC$6="Sun","",IF(INDEX(Attendance!$S:$S,MATCH($B344&amp;AC$7,Attendance!$N:$N,0))=TRUE,"",IF(AC345&lt;8,"",INDEX(Attendance!$G:$G,MATCH($B344&amp;AC$7,Attendance!$N:$N,0))))),"")</f>
        <v/>
      </c>
      <c r="AD346" s="197" t="str">
        <f>IFERROR(IF(AD$6="Sun","",IF(INDEX(Attendance!$S:$S,MATCH($B344&amp;AD$7,Attendance!$N:$N,0))=TRUE,"",IF(AD345&lt;8,"",INDEX(Attendance!$G:$G,MATCH($B344&amp;AD$7,Attendance!$N:$N,0))))),"")</f>
        <v/>
      </c>
      <c r="AE346" s="197" t="str">
        <f>IFERROR(IF(AE$6="Sun","",IF(INDEX(Attendance!$S:$S,MATCH($B344&amp;AE$7,Attendance!$N:$N,0))=TRUE,"",IF(AE345&lt;8,"",INDEX(Attendance!$G:$G,MATCH($B344&amp;AE$7,Attendance!$N:$N,0))))),"")</f>
        <v/>
      </c>
      <c r="AF346" s="197" t="str">
        <f>IFERROR(IF(AF$6="Sun","",IF(INDEX(Attendance!$S:$S,MATCH($B344&amp;AF$7,Attendance!$N:$N,0))=TRUE,"",IF(AF345&lt;8,"",INDEX(Attendance!$G:$G,MATCH($B344&amp;AF$7,Attendance!$N:$N,0))))),"")</f>
        <v/>
      </c>
      <c r="AG346" s="197" t="str">
        <f>IFERROR(IF(AG$6="Sun","",IF(INDEX(Attendance!$S:$S,MATCH($B344&amp;AG$7,Attendance!$N:$N,0))=TRUE,"",IF(AG345&lt;8,"",INDEX(Attendance!$G:$G,MATCH($B344&amp;AG$7,Attendance!$N:$N,0))))),"")</f>
        <v/>
      </c>
      <c r="AH346" s="197" t="str">
        <f>IFERROR(IF(AH$6="Sun","",IF(INDEX(Attendance!$S:$S,MATCH($B344&amp;AH$7,Attendance!$N:$N,0))=TRUE,"",IF(AH345&lt;8,"",INDEX(Attendance!$G:$G,MATCH($B344&amp;AH$7,Attendance!$N:$N,0))))),"")</f>
        <v/>
      </c>
      <c r="AI346" s="197" t="str">
        <f>IFERROR(IF(AI$6="Sun","",IF(INDEX(Attendance!$S:$S,MATCH($B344&amp;AI$7,Attendance!$N:$N,0))=TRUE,"",IF(AI345&lt;8,"",INDEX(Attendance!$G:$G,MATCH($B344&amp;AI$7,Attendance!$N:$N,0))))),"")</f>
        <v/>
      </c>
      <c r="AJ346" s="197" t="str">
        <f>IFERROR(IF(AJ$6="Sun","",IF(INDEX(Attendance!$S:$S,MATCH($B344&amp;AJ$7,Attendance!$N:$N,0))=TRUE,"",IF(AJ345&lt;8,"",INDEX(Attendance!$G:$G,MATCH($B344&amp;AJ$7,Attendance!$N:$N,0))))),"")</f>
        <v/>
      </c>
      <c r="AK346" s="259"/>
      <c r="AL346" s="198"/>
      <c r="AM346" s="198"/>
      <c r="AN346" s="198"/>
      <c r="AO346" s="262"/>
      <c r="AP346" s="265"/>
      <c r="AQ346" s="86"/>
      <c r="AR346" s="194"/>
      <c r="AS346" s="194"/>
      <c r="AT346" s="194"/>
      <c r="AU346" s="256"/>
    </row>
    <row r="347" spans="1:47" s="212" customFormat="1" ht="33" customHeight="1" x14ac:dyDescent="0.25">
      <c r="A347" s="189"/>
      <c r="B347" s="184"/>
      <c r="C347" s="195" t="str">
        <f>_xlfn.IFNA(INDEX(Masterlist!F:F,MATCH(B344,Masterlist!B:B,0)),"")</f>
        <v/>
      </c>
      <c r="D347" s="88"/>
      <c r="E347" s="196"/>
      <c r="F347" s="199"/>
      <c r="G347" s="200"/>
      <c r="H347" s="192"/>
      <c r="I347" s="192"/>
      <c r="J347" s="192"/>
      <c r="K347" s="192"/>
      <c r="L347" s="192"/>
      <c r="M347" s="192"/>
      <c r="N347" s="192"/>
      <c r="O347" s="192"/>
      <c r="P347" s="192"/>
      <c r="Q347" s="201"/>
      <c r="R347" s="201"/>
      <c r="S347" s="192"/>
      <c r="T347" s="192"/>
      <c r="U347" s="192"/>
      <c r="V347" s="192"/>
      <c r="W347" s="192"/>
      <c r="X347" s="192"/>
      <c r="Y347" s="192"/>
      <c r="Z347" s="192"/>
      <c r="AA347" s="192"/>
      <c r="AB347" s="192"/>
      <c r="AC347" s="192"/>
      <c r="AD347" s="192"/>
      <c r="AE347" s="192"/>
      <c r="AF347" s="192"/>
      <c r="AG347" s="192"/>
      <c r="AH347" s="192"/>
      <c r="AI347" s="192"/>
      <c r="AJ347" s="192"/>
      <c r="AK347" s="259"/>
      <c r="AL347" s="198"/>
      <c r="AM347" s="198"/>
      <c r="AN347" s="198"/>
      <c r="AO347" s="262"/>
      <c r="AP347" s="265"/>
      <c r="AQ347" s="86"/>
      <c r="AR347" s="194"/>
      <c r="AS347" s="194"/>
      <c r="AT347" s="194"/>
      <c r="AU347" s="256"/>
    </row>
    <row r="348" spans="1:47" s="212" customFormat="1" ht="33" customHeight="1" x14ac:dyDescent="0.25">
      <c r="A348" s="189"/>
      <c r="B348" s="184"/>
      <c r="C348" s="202" t="str">
        <f>_xlfn.IFNA(INDEX(Masterlist!I:I,MATCH(B344,Masterlist!B:B,0)),"")</f>
        <v/>
      </c>
      <c r="D348" s="226" t="str">
        <f>_xlfn.IFNA(IF(INDEX(Attendance!H:H,MATCH(B344,Attendance!$A:$A,0))="VMI","SCOPE ALLW",""),"")</f>
        <v/>
      </c>
      <c r="E348" s="196" t="s">
        <v>13</v>
      </c>
      <c r="F348" s="203" t="str">
        <f>IFERROR(IF(AND(RIGHT(F344,1)="N",VALUE(F345)&gt;=8),Database!$I$3,""),"")</f>
        <v/>
      </c>
      <c r="G348" s="192" t="str">
        <f>IFERROR(IF(AND(RIGHT(G344,1)="N",VALUE(G345)&gt;=8),Database!$I$3,""),"")</f>
        <v/>
      </c>
      <c r="H348" s="199" t="str">
        <f>IFERROR(IF(AND(RIGHT(H344,1)="N",VALUE(H345)&gt;=8),Database!$I$3,""),"")</f>
        <v/>
      </c>
      <c r="I348" s="192" t="str">
        <f>IFERROR(IF(AND(RIGHT(I344,1)="N",VALUE(I345)&gt;=8),Database!$I$3,""),"")</f>
        <v/>
      </c>
      <c r="J348" s="192" t="str">
        <f>IFERROR(IF(AND(RIGHT(J344,1)="N",VALUE(J345)&gt;=8),Database!$I$3,""),"")</f>
        <v/>
      </c>
      <c r="K348" s="192" t="str">
        <f>IFERROR(IF(AND(RIGHT(K344,1)="N",VALUE(K345)&gt;=8),Database!$I$3,""),"")</f>
        <v/>
      </c>
      <c r="L348" s="192" t="str">
        <f>IFERROR(IF(AND(RIGHT(L344,1)="N",VALUE(L345)&gt;=8),Database!$I$3,""),"")</f>
        <v/>
      </c>
      <c r="M348" s="192" t="str">
        <f>IFERROR(IF(AND(RIGHT(M344,1)="N",VALUE(M345)&gt;=8),Database!$I$3,""),"")</f>
        <v/>
      </c>
      <c r="N348" s="192" t="str">
        <f>IFERROR(IF(AND(RIGHT(N344,1)="N",VALUE(N345)&gt;=8),Database!$I$3,""),"")</f>
        <v/>
      </c>
      <c r="O348" s="192" t="str">
        <f>IFERROR(IF(AND(RIGHT(O344,1)="N",VALUE(O345)&gt;=8),Database!$I$3,""),"")</f>
        <v/>
      </c>
      <c r="P348" s="192" t="str">
        <f>IFERROR(IF(AND(RIGHT(P344,1)="N",VALUE(P345)&gt;=8),Database!$I$3,""),"")</f>
        <v/>
      </c>
      <c r="Q348" s="192" t="str">
        <f>IFERROR(IF(AND(RIGHT(Q344,1)="N",VALUE(Q345)&gt;=8),Database!$I$3,""),"")</f>
        <v/>
      </c>
      <c r="R348" s="192" t="str">
        <f>IFERROR(IF(AND(RIGHT(R344,1)="N",VALUE(R345)&gt;=8),Database!$I$3,""),"")</f>
        <v/>
      </c>
      <c r="S348" s="192" t="str">
        <f>IFERROR(IF(AND(RIGHT(S344,1)="N",VALUE(S345)&gt;=8),Database!$I$3,""),"")</f>
        <v/>
      </c>
      <c r="T348" s="192" t="str">
        <f>IFERROR(IF(AND(RIGHT(T344,1)="N",VALUE(T345)&gt;=8),Database!$I$3,""),"")</f>
        <v/>
      </c>
      <c r="U348" s="192" t="str">
        <f>IFERROR(IF(AND(RIGHT(U344,1)="N",VALUE(U345)&gt;=8),Database!$I$3,""),"")</f>
        <v/>
      </c>
      <c r="V348" s="192" t="str">
        <f>IFERROR(IF(AND(RIGHT(V344,1)="N",VALUE(V345)&gt;=8),Database!$I$3,""),"")</f>
        <v/>
      </c>
      <c r="W348" s="192" t="str">
        <f>IFERROR(IF(AND(RIGHT(W344,1)="N",VALUE(W345)&gt;=8),Database!$I$3,""),"")</f>
        <v/>
      </c>
      <c r="X348" s="192" t="str">
        <f>IFERROR(IF(AND(RIGHT(X344,1)="N",VALUE(X345)&gt;=8),Database!$I$3,""),"")</f>
        <v/>
      </c>
      <c r="Y348" s="192" t="str">
        <f>IFERROR(IF(AND(RIGHT(Y344,1)="N",VALUE(Y345)&gt;=8),Database!$I$3,""),"")</f>
        <v/>
      </c>
      <c r="Z348" s="192" t="str">
        <f>IFERROR(IF(AND(RIGHT(Z344,1)="N",VALUE(Z345)&gt;=8),Database!$I$3,""),"")</f>
        <v/>
      </c>
      <c r="AA348" s="192" t="str">
        <f>IFERROR(IF(AND(RIGHT(AA344,1)="N",VALUE(AA345)&gt;=8),Database!$I$3,""),"")</f>
        <v/>
      </c>
      <c r="AB348" s="192" t="str">
        <f>IFERROR(IF(AND(RIGHT(AB344,1)="N",VALUE(AB345)&gt;=8),Database!$I$3,""),"")</f>
        <v/>
      </c>
      <c r="AC348" s="192" t="str">
        <f>IFERROR(IF(AND(RIGHT(AC344,1)="N",VALUE(AC345)&gt;=8),Database!$I$3,""),"")</f>
        <v/>
      </c>
      <c r="AD348" s="192" t="str">
        <f>IFERROR(IF(AND(RIGHT(AD344,1)="N",VALUE(AD345)&gt;=8),Database!$I$3,""),"")</f>
        <v/>
      </c>
      <c r="AE348" s="192" t="str">
        <f>IFERROR(IF(AND(RIGHT(AE344,1)="N",VALUE(AE345)&gt;=8),Database!$I$3,""),"")</f>
        <v/>
      </c>
      <c r="AF348" s="192" t="str">
        <f>IFERROR(IF(AND(RIGHT(AF344,1)="N",VALUE(AF345)&gt;=8),Database!$I$3,""),"")</f>
        <v/>
      </c>
      <c r="AG348" s="192" t="str">
        <f>IFERROR(IF(AND(RIGHT(AG344,1)="N",VALUE(AG345)&gt;=8),Database!$I$3,""),"")</f>
        <v/>
      </c>
      <c r="AH348" s="192" t="str">
        <f>IFERROR(IF(AND(RIGHT(AH344,1)="N",VALUE(AH345)&gt;=8),Database!$I$3,""),"")</f>
        <v/>
      </c>
      <c r="AI348" s="192" t="str">
        <f>IFERROR(IF(AND(RIGHT(AI344,1)="N",VALUE(AI345)&gt;=8),Database!$I$3,""),"")</f>
        <v/>
      </c>
      <c r="AJ348" s="192" t="str">
        <f>IFERROR(IF(AND(RIGHT(AJ344,1)="N",VALUE(AJ345)&gt;=8),Database!$I$3,""),"")</f>
        <v/>
      </c>
      <c r="AK348" s="259"/>
      <c r="AL348" s="204"/>
      <c r="AM348" s="198"/>
      <c r="AN348" s="198"/>
      <c r="AO348" s="262"/>
      <c r="AP348" s="265"/>
      <c r="AQ348" s="86"/>
      <c r="AR348" s="194"/>
      <c r="AS348" s="194"/>
      <c r="AT348" s="194"/>
      <c r="AU348" s="256"/>
    </row>
    <row r="349" spans="1:47" s="212" customFormat="1" ht="33" customHeight="1" thickBot="1" x14ac:dyDescent="0.3">
      <c r="A349" s="189"/>
      <c r="B349" s="205"/>
      <c r="C349" s="222"/>
      <c r="D349" s="28"/>
      <c r="E349" s="206" t="s">
        <v>176</v>
      </c>
      <c r="F349" s="207" t="str">
        <f>IFERROR(IF(INDEX(Attendance!$T:$T,MATCH($B344&amp;F$7,Attendance!$N:$N,0))=TRUE,"L",IF(SUM(F345:F346)&gt;=10,5,"")),"")</f>
        <v/>
      </c>
      <c r="G349" s="207" t="str">
        <f>IFERROR(IF(INDEX(Attendance!$T:$T,MATCH($B344&amp;G$7,Attendance!$N:$N,0))=TRUE,"L",IF(SUM(G345:G346)&gt;=10,5,"")),"")</f>
        <v/>
      </c>
      <c r="H349" s="208" t="str">
        <f>IFERROR(IF(INDEX(Attendance!$T:$T,MATCH($B344&amp;H$7,Attendance!$N:$N,0))=TRUE,"L",IF(SUM(H345:H346)&gt;=10,5,"")),"")</f>
        <v/>
      </c>
      <c r="I349" s="208" t="str">
        <f>IFERROR(IF(INDEX(Attendance!$T:$T,MATCH($B344&amp;I$7,Attendance!$N:$N,0))=TRUE,"L",IF(SUM(I345:I346)&gt;=10,5,"")),"")</f>
        <v/>
      </c>
      <c r="J349" s="208" t="str">
        <f>IFERROR(IF(INDEX(Attendance!$T:$T,MATCH($B344&amp;J$7,Attendance!$N:$N,0))=TRUE,"L",IF(SUM(J345:J346)&gt;=10,5,"")),"")</f>
        <v/>
      </c>
      <c r="K349" s="208" t="str">
        <f>IFERROR(IF(INDEX(Attendance!$T:$T,MATCH($B344&amp;K$7,Attendance!$N:$N,0))=TRUE,"L",IF(SUM(K345:K346)&gt;=10,5,"")),"")</f>
        <v/>
      </c>
      <c r="L349" s="208" t="str">
        <f>IFERROR(IF(INDEX(Attendance!$T:$T,MATCH($B344&amp;L$7,Attendance!$N:$N,0))=TRUE,"L",IF(SUM(L345:L346)&gt;=10,5,"")),"")</f>
        <v/>
      </c>
      <c r="M349" s="208" t="str">
        <f>IFERROR(IF(INDEX(Attendance!$T:$T,MATCH($B344&amp;M$7,Attendance!$N:$N,0))=TRUE,"L",IF(SUM(M345:M346)&gt;=10,5,"")),"")</f>
        <v/>
      </c>
      <c r="N349" s="208" t="str">
        <f>IFERROR(IF(INDEX(Attendance!$T:$T,MATCH($B344&amp;N$7,Attendance!$N:$N,0))=TRUE,"L",IF(SUM(N345:N346)&gt;=10,5,"")),"")</f>
        <v/>
      </c>
      <c r="O349" s="208" t="str">
        <f>IFERROR(IF(INDEX(Attendance!$T:$T,MATCH($B344&amp;O$7,Attendance!$N:$N,0))=TRUE,"L",IF(SUM(O345:O346)&gt;=10,5,"")),"")</f>
        <v/>
      </c>
      <c r="P349" s="208" t="str">
        <f>IFERROR(IF(INDEX(Attendance!$T:$T,MATCH($B344&amp;P$7,Attendance!$N:$N,0))=TRUE,"L",IF(SUM(P345:P346)&gt;=10,5,"")),"")</f>
        <v/>
      </c>
      <c r="Q349" s="208" t="str">
        <f>IFERROR(IF(INDEX(Attendance!$T:$T,MATCH($B344&amp;Q$7,Attendance!$N:$N,0))=TRUE,"L",IF(SUM(Q345:Q346)&gt;=10,5,"")),"")</f>
        <v/>
      </c>
      <c r="R349" s="208" t="str">
        <f>IFERROR(IF(INDEX(Attendance!$T:$T,MATCH($B344&amp;R$7,Attendance!$N:$N,0))=TRUE,"L",IF(SUM(R345:R346)&gt;=10,5,"")),"")</f>
        <v/>
      </c>
      <c r="S349" s="208" t="str">
        <f>IFERROR(IF(INDEX(Attendance!$T:$T,MATCH($B344&amp;S$7,Attendance!$N:$N,0))=TRUE,"L",IF(SUM(S345:S346)&gt;=10,5,"")),"")</f>
        <v/>
      </c>
      <c r="T349" s="208" t="str">
        <f>IFERROR(IF(INDEX(Attendance!$T:$T,MATCH($B344&amp;T$7,Attendance!$N:$N,0))=TRUE,"L",IF(SUM(T345:T346)&gt;=10,5,"")),"")</f>
        <v/>
      </c>
      <c r="U349" s="208" t="str">
        <f>IFERROR(IF(INDEX(Attendance!$T:$T,MATCH($B344&amp;U$7,Attendance!$N:$N,0))=TRUE,"L",IF(SUM(U345:U346)&gt;=10,5,"")),"")</f>
        <v/>
      </c>
      <c r="V349" s="208" t="str">
        <f>IFERROR(IF(INDEX(Attendance!$T:$T,MATCH($B344&amp;V$7,Attendance!$N:$N,0))=TRUE,"L",IF(SUM(V345:V346)&gt;=10,5,"")),"")</f>
        <v/>
      </c>
      <c r="W349" s="208" t="str">
        <f>IFERROR(IF(INDEX(Attendance!$T:$T,MATCH($B344&amp;W$7,Attendance!$N:$N,0))=TRUE,"L",IF(SUM(W345:W346)&gt;=10,5,"")),"")</f>
        <v/>
      </c>
      <c r="X349" s="208" t="str">
        <f>IFERROR(IF(INDEX(Attendance!$T:$T,MATCH($B344&amp;X$7,Attendance!$N:$N,0))=TRUE,"L",IF(SUM(X345:X346)&gt;=10,5,"")),"")</f>
        <v/>
      </c>
      <c r="Y349" s="208" t="str">
        <f>IFERROR(IF(INDEX(Attendance!$T:$T,MATCH($B344&amp;Y$7,Attendance!$N:$N,0))=TRUE,"L",IF(SUM(Y345:Y346)&gt;=10,5,"")),"")</f>
        <v/>
      </c>
      <c r="Z349" s="208" t="str">
        <f>IFERROR(IF(INDEX(Attendance!$T:$T,MATCH($B344&amp;Z$7,Attendance!$N:$N,0))=TRUE,"L",IF(SUM(Z345:Z346)&gt;=10,5,"")),"")</f>
        <v/>
      </c>
      <c r="AA349" s="208" t="str">
        <f>IFERROR(IF(INDEX(Attendance!$T:$T,MATCH($B344&amp;AA$7,Attendance!$N:$N,0))=TRUE,"L",IF(SUM(AA345:AA346)&gt;=10,5,"")),"")</f>
        <v/>
      </c>
      <c r="AB349" s="208" t="str">
        <f>IFERROR(IF(INDEX(Attendance!$T:$T,MATCH($B344&amp;AB$7,Attendance!$N:$N,0))=TRUE,"L",IF(SUM(AB345:AB346)&gt;=10,5,"")),"")</f>
        <v/>
      </c>
      <c r="AC349" s="208" t="str">
        <f>IFERROR(IF(INDEX(Attendance!$T:$T,MATCH($B344&amp;AC$7,Attendance!$N:$N,0))=TRUE,"L",IF(SUM(AC345:AC346)&gt;=10,5,"")),"")</f>
        <v/>
      </c>
      <c r="AD349" s="208" t="str">
        <f>IFERROR(IF(INDEX(Attendance!$T:$T,MATCH($B344&amp;AD$7,Attendance!$N:$N,0))=TRUE,"L",IF(SUM(AD345:AD346)&gt;=10,5,"")),"")</f>
        <v/>
      </c>
      <c r="AE349" s="208" t="str">
        <f>IFERROR(IF(INDEX(Attendance!$T:$T,MATCH($B344&amp;AE$7,Attendance!$N:$N,0))=TRUE,"L",IF(SUM(AE345:AE346)&gt;=10,5,"")),"")</f>
        <v/>
      </c>
      <c r="AF349" s="208" t="str">
        <f>IFERROR(IF(INDEX(Attendance!$T:$T,MATCH($B344&amp;AF$7,Attendance!$N:$N,0))=TRUE,"L",IF(SUM(AF345:AF346)&gt;=10,5,"")),"")</f>
        <v/>
      </c>
      <c r="AG349" s="208" t="str">
        <f>IFERROR(IF(INDEX(Attendance!$T:$T,MATCH($B344&amp;AG$7,Attendance!$N:$N,0))=TRUE,"L",IF(SUM(AG345:AG346)&gt;=10,5,"")),"")</f>
        <v/>
      </c>
      <c r="AH349" s="208" t="str">
        <f>IFERROR(IF(INDEX(Attendance!$T:$T,MATCH($B344&amp;AH$7,Attendance!$N:$N,0))=TRUE,"L",IF(SUM(AH345:AH346)&gt;=10,5,"")),"")</f>
        <v/>
      </c>
      <c r="AI349" s="208" t="str">
        <f>IFERROR(IF(INDEX(Attendance!$T:$T,MATCH($B344&amp;AI$7,Attendance!$N:$N,0))=TRUE,"L",IF(SUM(AI345:AI346)&gt;=10,5,"")),"")</f>
        <v/>
      </c>
      <c r="AJ349" s="208" t="str">
        <f>IFERROR(IF(INDEX(Attendance!$T:$T,MATCH($B344&amp;AJ$7,Attendance!$N:$N,0))=TRUE,"L",IF(SUM(AJ345:AJ346)&gt;=10,5,"")),"")</f>
        <v/>
      </c>
      <c r="AK349" s="260"/>
      <c r="AL349" s="209">
        <f>ROUND(AL344*AL345,2)</f>
        <v>0</v>
      </c>
      <c r="AM349" s="209">
        <f>ROUND(AM344*AM345,2)</f>
        <v>0</v>
      </c>
      <c r="AN349" s="209">
        <f>ROUND(AN344*AN345,2)</f>
        <v>0</v>
      </c>
      <c r="AO349" s="263"/>
      <c r="AP349" s="266"/>
      <c r="AQ349" s="210">
        <f>AQ344*$AQ$5</f>
        <v>0</v>
      </c>
      <c r="AR349" s="211">
        <f>AR344*ROUND(IF($C349="",1200,MID($C349,FIND("RM",$C349)+3,4))/26,2)</f>
        <v>0</v>
      </c>
      <c r="AS349" s="211">
        <f t="shared" ref="AS349:AT349" si="79">AS344*ROUND(IF($C349="",1200,MID($C349,FIND("RM",$C349)+3,4))/26,2)</f>
        <v>0</v>
      </c>
      <c r="AT349" s="211">
        <f t="shared" si="79"/>
        <v>92.3</v>
      </c>
      <c r="AU349" s="257"/>
    </row>
    <row r="350" spans="1:47" s="213" customFormat="1" ht="33" customHeight="1" x14ac:dyDescent="0.35">
      <c r="A350" s="175">
        <f t="shared" si="73"/>
        <v>58</v>
      </c>
      <c r="B350" s="184" t="str">
        <f>_xlfn.IFNA(INDEX(Attendance!$A:$A,MATCH(A350,Attendance!$M:$M,0)),"")</f>
        <v/>
      </c>
      <c r="C350" s="185" t="str">
        <f>_xlfn.IFNA(INDEX(Masterlist!C:C,MATCH(B350,Masterlist!B:B,0)),"")</f>
        <v/>
      </c>
      <c r="D350" s="87"/>
      <c r="E350" s="186" t="s">
        <v>173</v>
      </c>
      <c r="F350" s="83" t="str" cm="1">
        <f t="array" ref="F350">_xlfn.IFNA(IF(OR(VALUE(F$7&amp;$C$3)=PH),IF(F351="","PH",IF(INDEX(Attendance!$O:$O,MATCH($B350&amp;F$7,Attendance!$N:$N,0))&lt;"1200","PM","PN")),IF(F$6="Sun",IF(F351="","RD",IF(INDEX(Attendance!$O:$O,MATCH($B350&amp;F$7,Attendance!$N:$N,0))&lt;"1200","RM","RN")),IF(F351="",IF(F$7="","",IF(INDEX(Attendance!$I:$I,MATCH($B350&amp;F$7,Attendance!$N:$N,0))="ABS","AB","UL")),IF(INDEX(Attendance!$O:$O,MATCH($B350&amp;F$7,Attendance!$N:$N,0))&lt;"1200","M","N")))),"")</f>
        <v/>
      </c>
      <c r="G350" s="83" t="str" cm="1">
        <f t="array" ref="G350">_xlfn.IFNA(IF(OR(VALUE(G$7&amp;$C$3)=PH),IF(G351="","PH",IF(INDEX(Attendance!$O:$O,MATCH($B350&amp;G$7,Attendance!$N:$N,0))&lt;"1200","PM","PN")),IF(G$6="Sun",IF(G351="","RD",IF(INDEX(Attendance!$O:$O,MATCH($B350&amp;G$7,Attendance!$N:$N,0))&lt;"1200","RM","RN")),IF(G351="",IF(G$7="","",IF(INDEX(Attendance!$I:$I,MATCH($B350&amp;G$7,Attendance!$N:$N,0))="ABS","AB","UL")),IF(INDEX(Attendance!$O:$O,MATCH($B350&amp;G$7,Attendance!$N:$N,0))&lt;"1200","M","N")))),"")</f>
        <v/>
      </c>
      <c r="H350" s="83" t="str" cm="1">
        <f t="array" ref="H350">_xlfn.IFNA(IF(OR(VALUE(H$7&amp;$C$3)=PH),IF(H351="","PH",IF(INDEX(Attendance!$O:$O,MATCH($B350&amp;H$7,Attendance!$N:$N,0))&lt;"1200","PM","PN")),IF(H$6="Sun",IF(H351="","RD",IF(INDEX(Attendance!$O:$O,MATCH($B350&amp;H$7,Attendance!$N:$N,0))&lt;"1200","RM","RN")),IF(H351="",IF(H$7="","",IF(INDEX(Attendance!$I:$I,MATCH($B350&amp;H$7,Attendance!$N:$N,0))="ABS","AB","UL")),IF(INDEX(Attendance!$O:$O,MATCH($B350&amp;H$7,Attendance!$N:$N,0))&lt;"1200","M","N")))),"")</f>
        <v/>
      </c>
      <c r="I350" s="83" t="str" cm="1">
        <f t="array" ref="I350">_xlfn.IFNA(IF(OR(VALUE(I$7&amp;$C$3)=PH),IF(I351="","PH",IF(INDEX(Attendance!$O:$O,MATCH($B350&amp;I$7,Attendance!$N:$N,0))&lt;"1200","PM","PN")),IF(I$6="Sun",IF(I351="","RD",IF(INDEX(Attendance!$O:$O,MATCH($B350&amp;I$7,Attendance!$N:$N,0))&lt;"1200","RM","RN")),IF(I351="",IF(I$7="","",IF(INDEX(Attendance!$I:$I,MATCH($B350&amp;I$7,Attendance!$N:$N,0))="ABS","AB","UL")),IF(INDEX(Attendance!$O:$O,MATCH($B350&amp;I$7,Attendance!$N:$N,0))&lt;"1200","M","N")))),"")</f>
        <v/>
      </c>
      <c r="J350" s="83" t="str" cm="1">
        <f t="array" ref="J350">_xlfn.IFNA(IF(OR(VALUE(J$7&amp;$C$3)=PH),IF(J351="","PH",IF(INDEX(Attendance!$O:$O,MATCH($B350&amp;J$7,Attendance!$N:$N,0))&lt;"1200","PM","PN")),IF(J$6="Sun",IF(J351="","RD",IF(INDEX(Attendance!$O:$O,MATCH($B350&amp;J$7,Attendance!$N:$N,0))&lt;"1200","RM","RN")),IF(J351="",IF(J$7="","",IF(INDEX(Attendance!$I:$I,MATCH($B350&amp;J$7,Attendance!$N:$N,0))="ABS","AB","UL")),IF(INDEX(Attendance!$O:$O,MATCH($B350&amp;J$7,Attendance!$N:$N,0))&lt;"1200","M","N")))),"")</f>
        <v/>
      </c>
      <c r="K350" s="83" t="str" cm="1">
        <f t="array" ref="K350">_xlfn.IFNA(IF(OR(VALUE(K$7&amp;$C$3)=PH),IF(K351="","PH",IF(INDEX(Attendance!$O:$O,MATCH($B350&amp;K$7,Attendance!$N:$N,0))&lt;"1200","PM","PN")),IF(K$6="Sun",IF(K351="","RD",IF(INDEX(Attendance!$O:$O,MATCH($B350&amp;K$7,Attendance!$N:$N,0))&lt;"1200","RM","RN")),IF(K351="",IF(K$7="","",IF(INDEX(Attendance!$I:$I,MATCH($B350&amp;K$7,Attendance!$N:$N,0))="ABS","AB","UL")),IF(INDEX(Attendance!$O:$O,MATCH($B350&amp;K$7,Attendance!$N:$N,0))&lt;"1200","M","N")))),"")</f>
        <v/>
      </c>
      <c r="L350" s="83" t="str" cm="1">
        <f t="array" ref="L350">_xlfn.IFNA(IF(OR(VALUE(L$7&amp;$C$3)=PH),IF(L351="","PH",IF(INDEX(Attendance!$O:$O,MATCH($B350&amp;L$7,Attendance!$N:$N,0))&lt;"1200","PM","PN")),IF(L$6="Sun",IF(L351="","RD",IF(INDEX(Attendance!$O:$O,MATCH($B350&amp;L$7,Attendance!$N:$N,0))&lt;"1200","RM","RN")),IF(L351="",IF(L$7="","",IF(INDEX(Attendance!$I:$I,MATCH($B350&amp;L$7,Attendance!$N:$N,0))="ABS","AB","UL")),IF(INDEX(Attendance!$O:$O,MATCH($B350&amp;L$7,Attendance!$N:$N,0))&lt;"1200","M","N")))),"")</f>
        <v>RD</v>
      </c>
      <c r="M350" s="83" t="str" cm="1">
        <f t="array" ref="M350">_xlfn.IFNA(IF(OR(VALUE(M$7&amp;$C$3)=PH),IF(M351="","PH",IF(INDEX(Attendance!$O:$O,MATCH($B350&amp;M$7,Attendance!$N:$N,0))&lt;"1200","PM","PN")),IF(M$6="Sun",IF(M351="","RD",IF(INDEX(Attendance!$O:$O,MATCH($B350&amp;M$7,Attendance!$N:$N,0))&lt;"1200","RM","RN")),IF(M351="",IF(M$7="","",IF(INDEX(Attendance!$I:$I,MATCH($B350&amp;M$7,Attendance!$N:$N,0))="ABS","AB","UL")),IF(INDEX(Attendance!$O:$O,MATCH($B350&amp;M$7,Attendance!$N:$N,0))&lt;"1200","M","N")))),"")</f>
        <v/>
      </c>
      <c r="N350" s="83" t="str" cm="1">
        <f t="array" ref="N350">_xlfn.IFNA(IF(OR(VALUE(N$7&amp;$C$3)=PH),IF(N351="","PH",IF(INDEX(Attendance!$O:$O,MATCH($B350&amp;N$7,Attendance!$N:$N,0))&lt;"1200","PM","PN")),IF(N$6="Sun",IF(N351="","RD",IF(INDEX(Attendance!$O:$O,MATCH($B350&amp;N$7,Attendance!$N:$N,0))&lt;"1200","RM","RN")),IF(N351="",IF(N$7="","",IF(INDEX(Attendance!$I:$I,MATCH($B350&amp;N$7,Attendance!$N:$N,0))="ABS","AB","UL")),IF(INDEX(Attendance!$O:$O,MATCH($B350&amp;N$7,Attendance!$N:$N,0))&lt;"1200","M","N")))),"")</f>
        <v/>
      </c>
      <c r="O350" s="83" t="str" cm="1">
        <f t="array" ref="O350">_xlfn.IFNA(IF(OR(VALUE(O$7&amp;$C$3)=PH),IF(O351="","PH",IF(INDEX(Attendance!$O:$O,MATCH($B350&amp;O$7,Attendance!$N:$N,0))&lt;"1200","PM","PN")),IF(O$6="Sun",IF(O351="","RD",IF(INDEX(Attendance!$O:$O,MATCH($B350&amp;O$7,Attendance!$N:$N,0))&lt;"1200","RM","RN")),IF(O351="",IF(O$7="","",IF(INDEX(Attendance!$I:$I,MATCH($B350&amp;O$7,Attendance!$N:$N,0))="ABS","AB","UL")),IF(INDEX(Attendance!$O:$O,MATCH($B350&amp;O$7,Attendance!$N:$N,0))&lt;"1200","M","N")))),"")</f>
        <v/>
      </c>
      <c r="P350" s="83" t="str" cm="1">
        <f t="array" ref="P350">_xlfn.IFNA(IF(OR(VALUE(P$7&amp;$C$3)=PH),IF(P351="","PH",IF(INDEX(Attendance!$O:$O,MATCH($B350&amp;P$7,Attendance!$N:$N,0))&lt;"1200","PM","PN")),IF(P$6="Sun",IF(P351="","RD",IF(INDEX(Attendance!$O:$O,MATCH($B350&amp;P$7,Attendance!$N:$N,0))&lt;"1200","RM","RN")),IF(P351="",IF(P$7="","",IF(INDEX(Attendance!$I:$I,MATCH($B350&amp;P$7,Attendance!$N:$N,0))="ABS","AB","UL")),IF(INDEX(Attendance!$O:$O,MATCH($B350&amp;P$7,Attendance!$N:$N,0))&lt;"1200","M","N")))),"")</f>
        <v/>
      </c>
      <c r="Q350" s="83" t="str" cm="1">
        <f t="array" ref="Q350">_xlfn.IFNA(IF(OR(VALUE(Q$7&amp;$C$3)=PH),IF(Q351="","PH",IF(INDEX(Attendance!$O:$O,MATCH($B350&amp;Q$7,Attendance!$N:$N,0))&lt;"1200","PM","PN")),IF(Q$6="Sun",IF(Q351="","RD",IF(INDEX(Attendance!$O:$O,MATCH($B350&amp;Q$7,Attendance!$N:$N,0))&lt;"1200","RM","RN")),IF(Q351="",IF(Q$7="","",IF(INDEX(Attendance!$I:$I,MATCH($B350&amp;Q$7,Attendance!$N:$N,0))="ABS","AB","UL")),IF(INDEX(Attendance!$O:$O,MATCH($B350&amp;Q$7,Attendance!$N:$N,0))&lt;"1200","M","N")))),"")</f>
        <v>PH</v>
      </c>
      <c r="R350" s="83" t="str" cm="1">
        <f t="array" ref="R350">_xlfn.IFNA(IF(OR(VALUE(R$7&amp;$C$3)=PH),IF(R351="","PH",IF(INDEX(Attendance!$O:$O,MATCH($B350&amp;R$7,Attendance!$N:$N,0))&lt;"1200","PM","PN")),IF(R$6="Sun",IF(R351="","RD",IF(INDEX(Attendance!$O:$O,MATCH($B350&amp;R$7,Attendance!$N:$N,0))&lt;"1200","RM","RN")),IF(R351="",IF(R$7="","",IF(INDEX(Attendance!$I:$I,MATCH($B350&amp;R$7,Attendance!$N:$N,0))="ABS","AB","UL")),IF(INDEX(Attendance!$O:$O,MATCH($B350&amp;R$7,Attendance!$N:$N,0))&lt;"1200","M","N")))),"")</f>
        <v>PH</v>
      </c>
      <c r="S350" s="83" t="str" cm="1">
        <f t="array" ref="S350">_xlfn.IFNA(IF(OR(VALUE(S$7&amp;$C$3)=PH),IF(S351="","PH",IF(INDEX(Attendance!$O:$O,MATCH($B350&amp;S$7,Attendance!$N:$N,0))&lt;"1200","PM","PN")),IF(S$6="Sun",IF(S351="","RD",IF(INDEX(Attendance!$O:$O,MATCH($B350&amp;S$7,Attendance!$N:$N,0))&lt;"1200","RM","RN")),IF(S351="",IF(S$7="","",IF(INDEX(Attendance!$I:$I,MATCH($B350&amp;S$7,Attendance!$N:$N,0))="ABS","AB","UL")),IF(INDEX(Attendance!$O:$O,MATCH($B350&amp;S$7,Attendance!$N:$N,0))&lt;"1200","M","N")))),"")</f>
        <v>RD</v>
      </c>
      <c r="T350" s="83" t="str" cm="1">
        <f t="array" ref="T350">_xlfn.IFNA(IF(OR(VALUE(T$7&amp;$C$3)=PH),IF(T351="","PH",IF(INDEX(Attendance!$O:$O,MATCH($B350&amp;T$7,Attendance!$N:$N,0))&lt;"1200","PM","PN")),IF(T$6="Sun",IF(T351="","RD",IF(INDEX(Attendance!$O:$O,MATCH($B350&amp;T$7,Attendance!$N:$N,0))&lt;"1200","RM","RN")),IF(T351="",IF(T$7="","",IF(INDEX(Attendance!$I:$I,MATCH($B350&amp;T$7,Attendance!$N:$N,0))="ABS","AB","UL")),IF(INDEX(Attendance!$O:$O,MATCH($B350&amp;T$7,Attendance!$N:$N,0))&lt;"1200","M","N")))),"")</f>
        <v/>
      </c>
      <c r="U350" s="83" t="str" cm="1">
        <f t="array" ref="U350">_xlfn.IFNA(IF(OR(VALUE(U$7&amp;$C$3)=PH),IF(U351="","PH",IF(INDEX(Attendance!$O:$O,MATCH($B350&amp;U$7,Attendance!$N:$N,0))&lt;"1200","PM","PN")),IF(U$6="Sun",IF(U351="","RD",IF(INDEX(Attendance!$O:$O,MATCH($B350&amp;U$7,Attendance!$N:$N,0))&lt;"1200","RM","RN")),IF(U351="",IF(U$7="","",IF(INDEX(Attendance!$I:$I,MATCH($B350&amp;U$7,Attendance!$N:$N,0))="ABS","AB","UL")),IF(INDEX(Attendance!$O:$O,MATCH($B350&amp;U$7,Attendance!$N:$N,0))&lt;"1200","M","N")))),"")</f>
        <v/>
      </c>
      <c r="V350" s="83" t="str" cm="1">
        <f t="array" ref="V350">_xlfn.IFNA(IF(OR(VALUE(V$7&amp;$C$3)=PH),IF(V351="","PH",IF(INDEX(Attendance!$O:$O,MATCH($B350&amp;V$7,Attendance!$N:$N,0))&lt;"1200","PM","PN")),IF(V$6="Sun",IF(V351="","RD",IF(INDEX(Attendance!$O:$O,MATCH($B350&amp;V$7,Attendance!$N:$N,0))&lt;"1200","RM","RN")),IF(V351="",IF(V$7="","",IF(INDEX(Attendance!$I:$I,MATCH($B350&amp;V$7,Attendance!$N:$N,0))="ABS","AB","UL")),IF(INDEX(Attendance!$O:$O,MATCH($B350&amp;V$7,Attendance!$N:$N,0))&lt;"1200","M","N")))),"")</f>
        <v/>
      </c>
      <c r="W350" s="83" t="str" cm="1">
        <f t="array" ref="W350">_xlfn.IFNA(IF(OR(VALUE(W$7&amp;$C$3)=PH),IF(W351="","PH",IF(INDEX(Attendance!$O:$O,MATCH($B350&amp;W$7,Attendance!$N:$N,0))&lt;"1200","PM","PN")),IF(W$6="Sun",IF(W351="","RD",IF(INDEX(Attendance!$O:$O,MATCH($B350&amp;W$7,Attendance!$N:$N,0))&lt;"1200","RM","RN")),IF(W351="",IF(W$7="","",IF(INDEX(Attendance!$I:$I,MATCH($B350&amp;W$7,Attendance!$N:$N,0))="ABS","AB","UL")),IF(INDEX(Attendance!$O:$O,MATCH($B350&amp;W$7,Attendance!$N:$N,0))&lt;"1200","M","N")))),"")</f>
        <v/>
      </c>
      <c r="X350" s="83" t="str" cm="1">
        <f t="array" ref="X350">_xlfn.IFNA(IF(OR(VALUE(X$7&amp;$C$3)=PH),IF(X351="","PH",IF(INDEX(Attendance!$O:$O,MATCH($B350&amp;X$7,Attendance!$N:$N,0))&lt;"1200","PM","PN")),IF(X$6="Sun",IF(X351="","RD",IF(INDEX(Attendance!$O:$O,MATCH($B350&amp;X$7,Attendance!$N:$N,0))&lt;"1200","RM","RN")),IF(X351="",IF(X$7="","",IF(INDEX(Attendance!$I:$I,MATCH($B350&amp;X$7,Attendance!$N:$N,0))="ABS","AB","UL")),IF(INDEX(Attendance!$O:$O,MATCH($B350&amp;X$7,Attendance!$N:$N,0))&lt;"1200","M","N")))),"")</f>
        <v/>
      </c>
      <c r="Y350" s="83" t="str" cm="1">
        <f t="array" ref="Y350">_xlfn.IFNA(IF(OR(VALUE(Y$7&amp;$C$3)=PH),IF(Y351="","PH",IF(INDEX(Attendance!$O:$O,MATCH($B350&amp;Y$7,Attendance!$N:$N,0))&lt;"1200","PM","PN")),IF(Y$6="Sun",IF(Y351="","RD",IF(INDEX(Attendance!$O:$O,MATCH($B350&amp;Y$7,Attendance!$N:$N,0))&lt;"1200","RM","RN")),IF(Y351="",IF(Y$7="","",IF(INDEX(Attendance!$I:$I,MATCH($B350&amp;Y$7,Attendance!$N:$N,0))="ABS","AB","UL")),IF(INDEX(Attendance!$O:$O,MATCH($B350&amp;Y$7,Attendance!$N:$N,0))&lt;"1200","M","N")))),"")</f>
        <v/>
      </c>
      <c r="Z350" s="83" t="str" cm="1">
        <f t="array" ref="Z350">_xlfn.IFNA(IF(OR(VALUE(Z$7&amp;$C$3)=PH),IF(Z351="","PH",IF(INDEX(Attendance!$O:$O,MATCH($B350&amp;Z$7,Attendance!$N:$N,0))&lt;"1200","PM","PN")),IF(Z$6="Sun",IF(Z351="","RD",IF(INDEX(Attendance!$O:$O,MATCH($B350&amp;Z$7,Attendance!$N:$N,0))&lt;"1200","RM","RN")),IF(Z351="",IF(Z$7="","",IF(INDEX(Attendance!$I:$I,MATCH($B350&amp;Z$7,Attendance!$N:$N,0))="ABS","AB","UL")),IF(INDEX(Attendance!$O:$O,MATCH($B350&amp;Z$7,Attendance!$N:$N,0))&lt;"1200","M","N")))),"")</f>
        <v>RD</v>
      </c>
      <c r="AA350" s="83" t="str" cm="1">
        <f t="array" ref="AA350">_xlfn.IFNA(IF(OR(VALUE(AA$7&amp;$C$3)=PH),IF(AA351="","PH",IF(INDEX(Attendance!$O:$O,MATCH($B350&amp;AA$7,Attendance!$N:$N,0))&lt;"1200","PM","PN")),IF(AA$6="Sun",IF(AA351="","RD",IF(INDEX(Attendance!$O:$O,MATCH($B350&amp;AA$7,Attendance!$N:$N,0))&lt;"1200","RM","RN")),IF(AA351="",IF(AA$7="","",IF(INDEX(Attendance!$I:$I,MATCH($B350&amp;AA$7,Attendance!$N:$N,0))="ABS","AB","UL")),IF(INDEX(Attendance!$O:$O,MATCH($B350&amp;AA$7,Attendance!$N:$N,0))&lt;"1200","M","N")))),"")</f>
        <v/>
      </c>
      <c r="AB350" s="83" t="str" cm="1">
        <f t="array" ref="AB350">_xlfn.IFNA(IF(OR(VALUE(AB$7&amp;$C$3)=PH),IF(AB351="","PH",IF(INDEX(Attendance!$O:$O,MATCH($B350&amp;AB$7,Attendance!$N:$N,0))&lt;"1200","PM","PN")),IF(AB$6="Sun",IF(AB351="","RD",IF(INDEX(Attendance!$O:$O,MATCH($B350&amp;AB$7,Attendance!$N:$N,0))&lt;"1200","RM","RN")),IF(AB351="",IF(AB$7="","",IF(INDEX(Attendance!$I:$I,MATCH($B350&amp;AB$7,Attendance!$N:$N,0))="ABS","AB","UL")),IF(INDEX(Attendance!$O:$O,MATCH($B350&amp;AB$7,Attendance!$N:$N,0))&lt;"1200","M","N")))),"")</f>
        <v/>
      </c>
      <c r="AC350" s="83" t="str" cm="1">
        <f t="array" ref="AC350">_xlfn.IFNA(IF(OR(VALUE(AC$7&amp;$C$3)=PH),IF(AC351="","PH",IF(INDEX(Attendance!$O:$O,MATCH($B350&amp;AC$7,Attendance!$N:$N,0))&lt;"1200","PM","PN")),IF(AC$6="Sun",IF(AC351="","RD",IF(INDEX(Attendance!$O:$O,MATCH($B350&amp;AC$7,Attendance!$N:$N,0))&lt;"1200","RM","RN")),IF(AC351="",IF(AC$7="","",IF(INDEX(Attendance!$I:$I,MATCH($B350&amp;AC$7,Attendance!$N:$N,0))="ABS","AB","UL")),IF(INDEX(Attendance!$O:$O,MATCH($B350&amp;AC$7,Attendance!$N:$N,0))&lt;"1200","M","N")))),"")</f>
        <v/>
      </c>
      <c r="AD350" s="83" t="str" cm="1">
        <f t="array" ref="AD350">_xlfn.IFNA(IF(OR(VALUE(AD$7&amp;$C$3)=PH),IF(AD351="","PH",IF(INDEX(Attendance!$O:$O,MATCH($B350&amp;AD$7,Attendance!$N:$N,0))&lt;"1200","PM","PN")),IF(AD$6="Sun",IF(AD351="","RD",IF(INDEX(Attendance!$O:$O,MATCH($B350&amp;AD$7,Attendance!$N:$N,0))&lt;"1200","RM","RN")),IF(AD351="",IF(AD$7="","",IF(INDEX(Attendance!$I:$I,MATCH($B350&amp;AD$7,Attendance!$N:$N,0))="ABS","AB","UL")),IF(INDEX(Attendance!$O:$O,MATCH($B350&amp;AD$7,Attendance!$N:$N,0))&lt;"1200","M","N")))),"")</f>
        <v/>
      </c>
      <c r="AE350" s="83" t="str" cm="1">
        <f t="array" ref="AE350">_xlfn.IFNA(IF(OR(VALUE(AE$7&amp;$C$3)=PH),IF(AE351="","PH",IF(INDEX(Attendance!$O:$O,MATCH($B350&amp;AE$7,Attendance!$N:$N,0))&lt;"1200","PM","PN")),IF(AE$6="Sun",IF(AE351="","RD",IF(INDEX(Attendance!$O:$O,MATCH($B350&amp;AE$7,Attendance!$N:$N,0))&lt;"1200","RM","RN")),IF(AE351="",IF(AE$7="","",IF(INDEX(Attendance!$I:$I,MATCH($B350&amp;AE$7,Attendance!$N:$N,0))="ABS","AB","UL")),IF(INDEX(Attendance!$O:$O,MATCH($B350&amp;AE$7,Attendance!$N:$N,0))&lt;"1200","M","N")))),"")</f>
        <v/>
      </c>
      <c r="AF350" s="83" t="str" cm="1">
        <f t="array" ref="AF350">_xlfn.IFNA(IF(OR(VALUE(AF$7&amp;$C$3)=PH),IF(AF351="","PH",IF(INDEX(Attendance!$O:$O,MATCH($B350&amp;AF$7,Attendance!$N:$N,0))&lt;"1200","PM","PN")),IF(AF$6="Sun",IF(AF351="","RD",IF(INDEX(Attendance!$O:$O,MATCH($B350&amp;AF$7,Attendance!$N:$N,0))&lt;"1200","RM","RN")),IF(AF351="",IF(AF$7="","",IF(INDEX(Attendance!$I:$I,MATCH($B350&amp;AF$7,Attendance!$N:$N,0))="ABS","AB","UL")),IF(INDEX(Attendance!$O:$O,MATCH($B350&amp;AF$7,Attendance!$N:$N,0))&lt;"1200","M","N")))),"")</f>
        <v/>
      </c>
      <c r="AG350" s="83" t="str" cm="1">
        <f t="array" ref="AG350">_xlfn.IFNA(IF(OR(VALUE(AG$7&amp;$C$3)=PH),IF(AG351="","PH",IF(INDEX(Attendance!$O:$O,MATCH($B350&amp;AG$7,Attendance!$N:$N,0))&lt;"1200","PM","PN")),IF(AG$6="Sun",IF(AG351="","RD",IF(INDEX(Attendance!$O:$O,MATCH($B350&amp;AG$7,Attendance!$N:$N,0))&lt;"1200","RM","RN")),IF(AG351="",IF(AG$7="","",IF(INDEX(Attendance!$I:$I,MATCH($B350&amp;AG$7,Attendance!$N:$N,0))="ABS","AB","UL")),IF(INDEX(Attendance!$O:$O,MATCH($B350&amp;AG$7,Attendance!$N:$N,0))&lt;"1200","M","N")))),"")</f>
        <v>RD</v>
      </c>
      <c r="AH350" s="83" t="str" cm="1">
        <f t="array" ref="AH350">_xlfn.IFNA(IF(OR(VALUE(AH$7&amp;$C$3)=PH),IF(AH351="","PH",IF(INDEX(Attendance!$O:$O,MATCH($B350&amp;AH$7,Attendance!$N:$N,0))&lt;"1200","PM","PN")),IF(AH$6="Sun",IF(AH351="","RD",IF(INDEX(Attendance!$O:$O,MATCH($B350&amp;AH$7,Attendance!$N:$N,0))&lt;"1200","RM","RN")),IF(AH351="",IF(AH$7="","",IF(INDEX(Attendance!$I:$I,MATCH($B350&amp;AH$7,Attendance!$N:$N,0))="ABS","AB","UL")),IF(INDEX(Attendance!$O:$O,MATCH($B350&amp;AH$7,Attendance!$N:$N,0))&lt;"1200","M","N")))),"")</f>
        <v/>
      </c>
      <c r="AI350" s="83" t="str" cm="1">
        <f t="array" ref="AI350">_xlfn.IFNA(IF(OR(VALUE(AI$7&amp;$C$3)=PH),IF(AI351="","PH",IF(INDEX(Attendance!$O:$O,MATCH($B350&amp;AI$7,Attendance!$N:$N,0))&lt;"1200","PM","PN")),IF(AI$6="Sun",IF(AI351="","RD",IF(INDEX(Attendance!$O:$O,MATCH($B350&amp;AI$7,Attendance!$N:$N,0))&lt;"1200","RM","RN")),IF(AI351="",IF(AI$7="","",IF(INDEX(Attendance!$I:$I,MATCH($B350&amp;AI$7,Attendance!$N:$N,0))="ABS","AB","UL")),IF(INDEX(Attendance!$O:$O,MATCH($B350&amp;AI$7,Attendance!$N:$N,0))&lt;"1200","M","N")))),"")</f>
        <v/>
      </c>
      <c r="AJ350" s="83" t="str" cm="1">
        <f t="array" ref="AJ350">_xlfn.IFNA(IF(OR(VALUE(AJ$7&amp;$C$3)=PH),IF(AJ351="","PH",IF(INDEX(Attendance!$O:$O,MATCH($B350&amp;AJ$7,Attendance!$N:$N,0))&lt;"1200","PM","PN")),IF(AJ$6="Sun",IF(AJ351="","RD",IF(INDEX(Attendance!$O:$O,MATCH($B350&amp;AJ$7,Attendance!$N:$N,0))&lt;"1200","RM","RN")),IF(AJ351="",IF(AJ$7="","",IF(INDEX(Attendance!$I:$I,MATCH($B350&amp;AJ$7,Attendance!$N:$N,0))="ABS","AB","UL")),IF(INDEX(Attendance!$O:$O,MATCH($B350&amp;AJ$7,Attendance!$N:$N,0))&lt;"1200","M","N")))),"")</f>
        <v/>
      </c>
      <c r="AK350" s="258">
        <f>SUM(SUMIF(F350:AJ350,{"M","N","A"},F351:AJ351))</f>
        <v>0</v>
      </c>
      <c r="AL350" s="187">
        <f>SUM(SUMIF(F350:AJ350,{"M","N"},F352:AJ352),SUMIF(F350:AJ350,{"OM","ON"},F351:AJ351))</f>
        <v>0</v>
      </c>
      <c r="AM350" s="187">
        <f>SUM(SUMIF(F350:AJ350,{"PM","PN","RM","RN"},F351:AJ351))</f>
        <v>0</v>
      </c>
      <c r="AN350" s="187">
        <f>SUM(SUMIF(F350:AJ350,{"PM","PN"},F352:AJ352))</f>
        <v>0</v>
      </c>
      <c r="AO350" s="261">
        <f>SUM(F355:AJ355)</f>
        <v>0</v>
      </c>
      <c r="AP350" s="264">
        <f>SUM(F354:AJ354)</f>
        <v>0</v>
      </c>
      <c r="AQ350" s="188">
        <f>IF(D354="",0,SUM(COUNTIFS(F350:AJ350,{"M","N","A","OM","ON","OA","PM","PN","PA","RM","RN","RA"})))</f>
        <v>0</v>
      </c>
      <c r="AR350" s="74">
        <f>COUNTIF(F350:AJ350,"AL")</f>
        <v>0</v>
      </c>
      <c r="AS350" s="74">
        <f>COUNTIF(F350:AJ350,"MC")</f>
        <v>0</v>
      </c>
      <c r="AT350" s="74">
        <f>COUNTIF(F350:AJ350,"PH")+COUNTIF(F350:AJ350,"RPH")</f>
        <v>2</v>
      </c>
      <c r="AU350" s="255">
        <f t="shared" ref="AU350" si="80">_xlfn.IFNA(IF($B350="",0,AK350*$AK$5+SUM(AL355:AN355)+SUM(AO350:AP355)+SUM(AQ355:AT355)),"")</f>
        <v>0</v>
      </c>
    </row>
    <row r="351" spans="1:47" s="213" customFormat="1" ht="33" customHeight="1" x14ac:dyDescent="0.35">
      <c r="A351" s="189"/>
      <c r="B351" s="184"/>
      <c r="C351" s="190" t="str">
        <f>_xlfn.IFNA(INDEX(Masterlist!D:D,MATCH(B350,Masterlist!B:B,0)),"")</f>
        <v/>
      </c>
      <c r="D351" s="88"/>
      <c r="E351" s="191" t="s">
        <v>174</v>
      </c>
      <c r="F351" s="192" t="str">
        <f>IFERROR(IF(F$6="Sun",INDEX(Attendance!$R:$R,MATCH($B350&amp;F$7,Attendance!$N:$N,0)),IF(INDEX(Attendance!$R:$R,MATCH($B350&amp;F$7,Attendance!$N:$N,0))="","",IF(INDEX(Attendance!$R:$R,MATCH($B350&amp;F$7,Attendance!$N:$N,0))&gt;8,8,INDEX(Attendance!$R:$R,MATCH($B350&amp;F$7,Attendance!$N:$N,0))))),"")</f>
        <v/>
      </c>
      <c r="G351" s="192" t="str">
        <f>IFERROR(IF(G$6="Sun",INDEX(Attendance!$R:$R,MATCH($B350&amp;G$7,Attendance!$N:$N,0)),IF(INDEX(Attendance!$R:$R,MATCH($B350&amp;G$7,Attendance!$N:$N,0))="","",IF(INDEX(Attendance!$R:$R,MATCH($B350&amp;G$7,Attendance!$N:$N,0))&gt;8,8,INDEX(Attendance!$R:$R,MATCH($B350&amp;G$7,Attendance!$N:$N,0))))),"")</f>
        <v/>
      </c>
      <c r="H351" s="192" t="str">
        <f>IFERROR(IF(H$6="Sun",INDEX(Attendance!$R:$R,MATCH($B350&amp;H$7,Attendance!$N:$N,0)),IF(INDEX(Attendance!$R:$R,MATCH($B350&amp;H$7,Attendance!$N:$N,0))="","",IF(INDEX(Attendance!$R:$R,MATCH($B350&amp;H$7,Attendance!$N:$N,0))&gt;8,8,INDEX(Attendance!$R:$R,MATCH($B350&amp;H$7,Attendance!$N:$N,0))))),"")</f>
        <v/>
      </c>
      <c r="I351" s="192" t="str">
        <f>IFERROR(IF(I$6="Sun",INDEX(Attendance!$R:$R,MATCH($B350&amp;I$7,Attendance!$N:$N,0)),IF(INDEX(Attendance!$R:$R,MATCH($B350&amp;I$7,Attendance!$N:$N,0))="","",IF(INDEX(Attendance!$R:$R,MATCH($B350&amp;I$7,Attendance!$N:$N,0))&gt;8,8,INDEX(Attendance!$R:$R,MATCH($B350&amp;I$7,Attendance!$N:$N,0))))),"")</f>
        <v/>
      </c>
      <c r="J351" s="192" t="str">
        <f>IFERROR(IF(J$6="Sun",INDEX(Attendance!$R:$R,MATCH($B350&amp;J$7,Attendance!$N:$N,0)),IF(INDEX(Attendance!$R:$R,MATCH($B350&amp;J$7,Attendance!$N:$N,0))="","",IF(INDEX(Attendance!$R:$R,MATCH($B350&amp;J$7,Attendance!$N:$N,0))&gt;8,8,INDEX(Attendance!$R:$R,MATCH($B350&amp;J$7,Attendance!$N:$N,0))))),"")</f>
        <v/>
      </c>
      <c r="K351" s="192" t="str">
        <f>IFERROR(IF(K$6="Sun",INDEX(Attendance!$R:$R,MATCH($B350&amp;K$7,Attendance!$N:$N,0)),IF(INDEX(Attendance!$R:$R,MATCH($B350&amp;K$7,Attendance!$N:$N,0))="","",IF(INDEX(Attendance!$R:$R,MATCH($B350&amp;K$7,Attendance!$N:$N,0))&gt;8,8,INDEX(Attendance!$R:$R,MATCH($B350&amp;K$7,Attendance!$N:$N,0))))),"")</f>
        <v/>
      </c>
      <c r="L351" s="192" t="str">
        <f>IFERROR(IF(L$6="Sun",INDEX(Attendance!$R:$R,MATCH($B350&amp;L$7,Attendance!$N:$N,0)),IF(INDEX(Attendance!$R:$R,MATCH($B350&amp;L$7,Attendance!$N:$N,0))="","",IF(INDEX(Attendance!$R:$R,MATCH($B350&amp;L$7,Attendance!$N:$N,0))&gt;8,8,INDEX(Attendance!$R:$R,MATCH($B350&amp;L$7,Attendance!$N:$N,0))))),"")</f>
        <v/>
      </c>
      <c r="M351" s="192" t="str">
        <f>IFERROR(IF(M$6="Sun",INDEX(Attendance!$R:$R,MATCH($B350&amp;M$7,Attendance!$N:$N,0)),IF(INDEX(Attendance!$R:$R,MATCH($B350&amp;M$7,Attendance!$N:$N,0))="","",IF(INDEX(Attendance!$R:$R,MATCH($B350&amp;M$7,Attendance!$N:$N,0))&gt;8,8,INDEX(Attendance!$R:$R,MATCH($B350&amp;M$7,Attendance!$N:$N,0))))),"")</f>
        <v/>
      </c>
      <c r="N351" s="192" t="str">
        <f>IFERROR(IF(N$6="Sun",INDEX(Attendance!$R:$R,MATCH($B350&amp;N$7,Attendance!$N:$N,0)),IF(INDEX(Attendance!$R:$R,MATCH($B350&amp;N$7,Attendance!$N:$N,0))="","",IF(INDEX(Attendance!$R:$R,MATCH($B350&amp;N$7,Attendance!$N:$N,0))&gt;8,8,INDEX(Attendance!$R:$R,MATCH($B350&amp;N$7,Attendance!$N:$N,0))))),"")</f>
        <v/>
      </c>
      <c r="O351" s="192" t="str">
        <f>IFERROR(IF(O$6="Sun",INDEX(Attendance!$R:$R,MATCH($B350&amp;O$7,Attendance!$N:$N,0)),IF(INDEX(Attendance!$R:$R,MATCH($B350&amp;O$7,Attendance!$N:$N,0))="","",IF(INDEX(Attendance!$R:$R,MATCH($B350&amp;O$7,Attendance!$N:$N,0))&gt;8,8,INDEX(Attendance!$R:$R,MATCH($B350&amp;O$7,Attendance!$N:$N,0))))),"")</f>
        <v/>
      </c>
      <c r="P351" s="192" t="str">
        <f>IFERROR(IF(P$6="Sun",INDEX(Attendance!$R:$R,MATCH($B350&amp;P$7,Attendance!$N:$N,0)),IF(INDEX(Attendance!$R:$R,MATCH($B350&amp;P$7,Attendance!$N:$N,0))="","",IF(INDEX(Attendance!$R:$R,MATCH($B350&amp;P$7,Attendance!$N:$N,0))&gt;8,8,INDEX(Attendance!$R:$R,MATCH($B350&amp;P$7,Attendance!$N:$N,0))))),"")</f>
        <v/>
      </c>
      <c r="Q351" s="192" t="str">
        <f>IFERROR(IF(Q$6="Sun",INDEX(Attendance!$R:$R,MATCH($B350&amp;Q$7,Attendance!$N:$N,0)),IF(INDEX(Attendance!$R:$R,MATCH($B350&amp;Q$7,Attendance!$N:$N,0))="","",IF(INDEX(Attendance!$R:$R,MATCH($B350&amp;Q$7,Attendance!$N:$N,0))&gt;8,8,INDEX(Attendance!$R:$R,MATCH($B350&amp;Q$7,Attendance!$N:$N,0))))),"")</f>
        <v/>
      </c>
      <c r="R351" s="192" t="str">
        <f>IFERROR(IF(R$6="Sun",INDEX(Attendance!$R:$R,MATCH($B350&amp;R$7,Attendance!$N:$N,0)),IF(INDEX(Attendance!$R:$R,MATCH($B350&amp;R$7,Attendance!$N:$N,0))="","",IF(INDEX(Attendance!$R:$R,MATCH($B350&amp;R$7,Attendance!$N:$N,0))&gt;8,8,INDEX(Attendance!$R:$R,MATCH($B350&amp;R$7,Attendance!$N:$N,0))))),"")</f>
        <v/>
      </c>
      <c r="S351" s="192" t="str">
        <f>IFERROR(IF(S$6="Sun",INDEX(Attendance!$R:$R,MATCH($B350&amp;S$7,Attendance!$N:$N,0)),IF(INDEX(Attendance!$R:$R,MATCH($B350&amp;S$7,Attendance!$N:$N,0))="","",IF(INDEX(Attendance!$R:$R,MATCH($B350&amp;S$7,Attendance!$N:$N,0))&gt;8,8,INDEX(Attendance!$R:$R,MATCH($B350&amp;S$7,Attendance!$N:$N,0))))),"")</f>
        <v/>
      </c>
      <c r="T351" s="192" t="str">
        <f>IFERROR(IF(T$6="Sun",INDEX(Attendance!$R:$R,MATCH($B350&amp;T$7,Attendance!$N:$N,0)),IF(INDEX(Attendance!$R:$R,MATCH($B350&amp;T$7,Attendance!$N:$N,0))="","",IF(INDEX(Attendance!$R:$R,MATCH($B350&amp;T$7,Attendance!$N:$N,0))&gt;8,8,INDEX(Attendance!$R:$R,MATCH($B350&amp;T$7,Attendance!$N:$N,0))))),"")</f>
        <v/>
      </c>
      <c r="U351" s="192" t="str">
        <f>IFERROR(IF(U$6="Sun",INDEX(Attendance!$R:$R,MATCH($B350&amp;U$7,Attendance!$N:$N,0)),IF(INDEX(Attendance!$R:$R,MATCH($B350&amp;U$7,Attendance!$N:$N,0))="","",IF(INDEX(Attendance!$R:$R,MATCH($B350&amp;U$7,Attendance!$N:$N,0))&gt;8,8,INDEX(Attendance!$R:$R,MATCH($B350&amp;U$7,Attendance!$N:$N,0))))),"")</f>
        <v/>
      </c>
      <c r="V351" s="192" t="str">
        <f>IFERROR(IF(V$6="Sun",INDEX(Attendance!$R:$R,MATCH($B350&amp;V$7,Attendance!$N:$N,0)),IF(INDEX(Attendance!$R:$R,MATCH($B350&amp;V$7,Attendance!$N:$N,0))="","",IF(INDEX(Attendance!$R:$R,MATCH($B350&amp;V$7,Attendance!$N:$N,0))&gt;8,8,INDEX(Attendance!$R:$R,MATCH($B350&amp;V$7,Attendance!$N:$N,0))))),"")</f>
        <v/>
      </c>
      <c r="W351" s="192" t="str">
        <f>IFERROR(IF(W$6="Sun",INDEX(Attendance!$R:$R,MATCH($B350&amp;W$7,Attendance!$N:$N,0)),IF(INDEX(Attendance!$R:$R,MATCH($B350&amp;W$7,Attendance!$N:$N,0))="","",IF(INDEX(Attendance!$R:$R,MATCH($B350&amp;W$7,Attendance!$N:$N,0))&gt;8,8,INDEX(Attendance!$R:$R,MATCH($B350&amp;W$7,Attendance!$N:$N,0))))),"")</f>
        <v/>
      </c>
      <c r="X351" s="192" t="str">
        <f>IFERROR(IF(X$6="Sun",INDEX(Attendance!$R:$R,MATCH($B350&amp;X$7,Attendance!$N:$N,0)),IF(INDEX(Attendance!$R:$R,MATCH($B350&amp;X$7,Attendance!$N:$N,0))="","",IF(INDEX(Attendance!$R:$R,MATCH($B350&amp;X$7,Attendance!$N:$N,0))&gt;8,8,INDEX(Attendance!$R:$R,MATCH($B350&amp;X$7,Attendance!$N:$N,0))))),"")</f>
        <v/>
      </c>
      <c r="Y351" s="192" t="str">
        <f>IFERROR(IF(Y$6="Sun",INDEX(Attendance!$R:$R,MATCH($B350&amp;Y$7,Attendance!$N:$N,0)),IF(INDEX(Attendance!$R:$R,MATCH($B350&amp;Y$7,Attendance!$N:$N,0))="","",IF(INDEX(Attendance!$R:$R,MATCH($B350&amp;Y$7,Attendance!$N:$N,0))&gt;8,8,INDEX(Attendance!$R:$R,MATCH($B350&amp;Y$7,Attendance!$N:$N,0))))),"")</f>
        <v/>
      </c>
      <c r="Z351" s="192" t="str">
        <f>IFERROR(IF(Z$6="Sun",INDEX(Attendance!$R:$R,MATCH($B350&amp;Z$7,Attendance!$N:$N,0)),IF(INDEX(Attendance!$R:$R,MATCH($B350&amp;Z$7,Attendance!$N:$N,0))="","",IF(INDEX(Attendance!$R:$R,MATCH($B350&amp;Z$7,Attendance!$N:$N,0))&gt;8,8,INDEX(Attendance!$R:$R,MATCH($B350&amp;Z$7,Attendance!$N:$N,0))))),"")</f>
        <v/>
      </c>
      <c r="AA351" s="192" t="str">
        <f>IFERROR(IF(AA$6="Sun",INDEX(Attendance!$R:$R,MATCH($B350&amp;AA$7,Attendance!$N:$N,0)),IF(INDEX(Attendance!$R:$R,MATCH($B350&amp;AA$7,Attendance!$N:$N,0))="","",IF(INDEX(Attendance!$R:$R,MATCH($B350&amp;AA$7,Attendance!$N:$N,0))&gt;8,8,INDEX(Attendance!$R:$R,MATCH($B350&amp;AA$7,Attendance!$N:$N,0))))),"")</f>
        <v/>
      </c>
      <c r="AB351" s="192" t="str">
        <f>IFERROR(IF(AB$6="Sun",INDEX(Attendance!$R:$R,MATCH($B350&amp;AB$7,Attendance!$N:$N,0)),IF(INDEX(Attendance!$R:$R,MATCH($B350&amp;AB$7,Attendance!$N:$N,0))="","",IF(INDEX(Attendance!$R:$R,MATCH($B350&amp;AB$7,Attendance!$N:$N,0))&gt;8,8,INDEX(Attendance!$R:$R,MATCH($B350&amp;AB$7,Attendance!$N:$N,0))))),"")</f>
        <v/>
      </c>
      <c r="AC351" s="192" t="str">
        <f>IFERROR(IF(AC$6="Sun",INDEX(Attendance!$R:$R,MATCH($B350&amp;AC$7,Attendance!$N:$N,0)),IF(INDEX(Attendance!$R:$R,MATCH($B350&amp;AC$7,Attendance!$N:$N,0))="","",IF(INDEX(Attendance!$R:$R,MATCH($B350&amp;AC$7,Attendance!$N:$N,0))&gt;8,8,INDEX(Attendance!$R:$R,MATCH($B350&amp;AC$7,Attendance!$N:$N,0))))),"")</f>
        <v/>
      </c>
      <c r="AD351" s="192" t="str">
        <f>IFERROR(IF(AD$6="Sun",INDEX(Attendance!$R:$R,MATCH($B350&amp;AD$7,Attendance!$N:$N,0)),IF(INDEX(Attendance!$R:$R,MATCH($B350&amp;AD$7,Attendance!$N:$N,0))="","",IF(INDEX(Attendance!$R:$R,MATCH($B350&amp;AD$7,Attendance!$N:$N,0))&gt;8,8,INDEX(Attendance!$R:$R,MATCH($B350&amp;AD$7,Attendance!$N:$N,0))))),"")</f>
        <v/>
      </c>
      <c r="AE351" s="192" t="str">
        <f>IFERROR(IF(AE$6="Sun",INDEX(Attendance!$R:$R,MATCH($B350&amp;AE$7,Attendance!$N:$N,0)),IF(INDEX(Attendance!$R:$R,MATCH($B350&amp;AE$7,Attendance!$N:$N,0))="","",IF(INDEX(Attendance!$R:$R,MATCH($B350&amp;AE$7,Attendance!$N:$N,0))&gt;8,8,INDEX(Attendance!$R:$R,MATCH($B350&amp;AE$7,Attendance!$N:$N,0))))),"")</f>
        <v/>
      </c>
      <c r="AF351" s="192" t="str">
        <f>IFERROR(IF(AF$6="Sun",INDEX(Attendance!$R:$R,MATCH($B350&amp;AF$7,Attendance!$N:$N,0)),IF(INDEX(Attendance!$R:$R,MATCH($B350&amp;AF$7,Attendance!$N:$N,0))="","",IF(INDEX(Attendance!$R:$R,MATCH($B350&amp;AF$7,Attendance!$N:$N,0))&gt;8,8,INDEX(Attendance!$R:$R,MATCH($B350&amp;AF$7,Attendance!$N:$N,0))))),"")</f>
        <v/>
      </c>
      <c r="AG351" s="192" t="str">
        <f>IFERROR(IF(AG$6="Sun",INDEX(Attendance!$R:$R,MATCH($B350&amp;AG$7,Attendance!$N:$N,0)),IF(INDEX(Attendance!$R:$R,MATCH($B350&amp;AG$7,Attendance!$N:$N,0))="","",IF(INDEX(Attendance!$R:$R,MATCH($B350&amp;AG$7,Attendance!$N:$N,0))&gt;8,8,INDEX(Attendance!$R:$R,MATCH($B350&amp;AG$7,Attendance!$N:$N,0))))),"")</f>
        <v/>
      </c>
      <c r="AH351" s="192" t="str">
        <f>IFERROR(IF(AH$6="Sun",INDEX(Attendance!$R:$R,MATCH($B350&amp;AH$7,Attendance!$N:$N,0)),IF(INDEX(Attendance!$R:$R,MATCH($B350&amp;AH$7,Attendance!$N:$N,0))="","",IF(INDEX(Attendance!$R:$R,MATCH($B350&amp;AH$7,Attendance!$N:$N,0))&gt;8,8,INDEX(Attendance!$R:$R,MATCH($B350&amp;AH$7,Attendance!$N:$N,0))))),"")</f>
        <v/>
      </c>
      <c r="AI351" s="192" t="str">
        <f>IFERROR(IF(AI$6="Sun",INDEX(Attendance!$R:$R,MATCH($B350&amp;AI$7,Attendance!$N:$N,0)),IF(INDEX(Attendance!$R:$R,MATCH($B350&amp;AI$7,Attendance!$N:$N,0))="","",IF(INDEX(Attendance!$R:$R,MATCH($B350&amp;AI$7,Attendance!$N:$N,0))&gt;8,8,INDEX(Attendance!$R:$R,MATCH($B350&amp;AI$7,Attendance!$N:$N,0))))),"")</f>
        <v/>
      </c>
      <c r="AJ351" s="192" t="str">
        <f>IFERROR(IF(AJ$6="Sun",INDEX(Attendance!$R:$R,MATCH($B350&amp;AJ$7,Attendance!$N:$N,0)),IF(INDEX(Attendance!$R:$R,MATCH($B350&amp;AJ$7,Attendance!$N:$N,0))="","",IF(INDEX(Attendance!$R:$R,MATCH($B350&amp;AJ$7,Attendance!$N:$N,0))&gt;8,8,INDEX(Attendance!$R:$R,MATCH($B350&amp;AJ$7,Attendance!$N:$N,0))))),"")</f>
        <v/>
      </c>
      <c r="AK351" s="259"/>
      <c r="AL351" s="193">
        <f>ROUND((IF($C355="",Basic,MID($C355,FIND("RM",$C355)+3,4))+$AP350+$AQ355)/WorkDays/WorkHours*AL$6,4)</f>
        <v>8.6538000000000004</v>
      </c>
      <c r="AM351" s="193">
        <f>ROUND((IF($C355="",Basic,MID($C355,FIND("RM",$C355)+3,4))+$AP350+$AQ355)/WorkDays/WorkHours*AM$6,4)</f>
        <v>11.538500000000001</v>
      </c>
      <c r="AN351" s="193">
        <f>ROUND((IF($C355="",Basic,MID($C355,FIND("RM",$C355)+3,4))+$AP350+$AQ355)/WorkDays/WorkHours*AN$6,4)</f>
        <v>17.307700000000001</v>
      </c>
      <c r="AO351" s="262"/>
      <c r="AP351" s="265"/>
      <c r="AQ351" s="86"/>
      <c r="AR351" s="194"/>
      <c r="AS351" s="194"/>
      <c r="AT351" s="194"/>
      <c r="AU351" s="256"/>
    </row>
    <row r="352" spans="1:47" s="213" customFormat="1" ht="33" customHeight="1" x14ac:dyDescent="0.35">
      <c r="A352" s="189"/>
      <c r="B352" s="184"/>
      <c r="C352" s="195" t="str">
        <f>_xlfn.IFNA(INDEX(Masterlist!E:E,MATCH(B350,Masterlist!B:B,0)),"")</f>
        <v/>
      </c>
      <c r="D352" s="1"/>
      <c r="E352" s="196" t="s">
        <v>175</v>
      </c>
      <c r="F352" s="197" t="str">
        <f>IFERROR(IF(F$6="Sun","",IF(INDEX(Attendance!$S:$S,MATCH($B350&amp;F$7,Attendance!$N:$N,0))=TRUE,"",IF(F351&lt;8,"",INDEX(Attendance!$G:$G,MATCH($B350&amp;F$7,Attendance!$N:$N,0))))),"")</f>
        <v/>
      </c>
      <c r="G352" s="197" t="str">
        <f>IFERROR(IF(G$6="Sun","",IF(INDEX(Attendance!$S:$S,MATCH($B350&amp;G$7,Attendance!$N:$N,0))=TRUE,"",IF(G351&lt;8,"",INDEX(Attendance!$G:$G,MATCH($B350&amp;G$7,Attendance!$N:$N,0))))),"")</f>
        <v/>
      </c>
      <c r="H352" s="197" t="str">
        <f>IFERROR(IF(H$6="Sun","",IF(INDEX(Attendance!$S:$S,MATCH($B350&amp;H$7,Attendance!$N:$N,0))=TRUE,"",IF(H351&lt;8,"",INDEX(Attendance!$G:$G,MATCH($B350&amp;H$7,Attendance!$N:$N,0))))),"")</f>
        <v/>
      </c>
      <c r="I352" s="197" t="str">
        <f>IFERROR(IF(I$6="Sun","",IF(INDEX(Attendance!$S:$S,MATCH($B350&amp;I$7,Attendance!$N:$N,0))=TRUE,"",IF(I351&lt;8,"",INDEX(Attendance!$G:$G,MATCH($B350&amp;I$7,Attendance!$N:$N,0))))),"")</f>
        <v/>
      </c>
      <c r="J352" s="197" t="str">
        <f>IFERROR(IF(J$6="Sun","",IF(INDEX(Attendance!$S:$S,MATCH($B350&amp;J$7,Attendance!$N:$N,0))=TRUE,"",IF(J351&lt;8,"",INDEX(Attendance!$G:$G,MATCH($B350&amp;J$7,Attendance!$N:$N,0))))),"")</f>
        <v/>
      </c>
      <c r="K352" s="197" t="str">
        <f>IFERROR(IF(K$6="Sun","",IF(INDEX(Attendance!$S:$S,MATCH($B350&amp;K$7,Attendance!$N:$N,0))=TRUE,"",IF(K351&lt;8,"",INDEX(Attendance!$G:$G,MATCH($B350&amp;K$7,Attendance!$N:$N,0))))),"")</f>
        <v/>
      </c>
      <c r="L352" s="197" t="str">
        <f>IFERROR(IF(L$6="Sun","",IF(INDEX(Attendance!$S:$S,MATCH($B350&amp;L$7,Attendance!$N:$N,0))=TRUE,"",IF(L351&lt;8,"",INDEX(Attendance!$G:$G,MATCH($B350&amp;L$7,Attendance!$N:$N,0))))),"")</f>
        <v/>
      </c>
      <c r="M352" s="197" t="str">
        <f>IFERROR(IF(M$6="Sun","",IF(INDEX(Attendance!$S:$S,MATCH($B350&amp;M$7,Attendance!$N:$N,0))=TRUE,"",IF(M351&lt;8,"",INDEX(Attendance!$G:$G,MATCH($B350&amp;M$7,Attendance!$N:$N,0))))),"")</f>
        <v/>
      </c>
      <c r="N352" s="197" t="str">
        <f>IFERROR(IF(N$6="Sun","",IF(INDEX(Attendance!$S:$S,MATCH($B350&amp;N$7,Attendance!$N:$N,0))=TRUE,"",IF(N351&lt;8,"",INDEX(Attendance!$G:$G,MATCH($B350&amp;N$7,Attendance!$N:$N,0))))),"")</f>
        <v/>
      </c>
      <c r="O352" s="197" t="str">
        <f>IFERROR(IF(O$6="Sun","",IF(INDEX(Attendance!$S:$S,MATCH($B350&amp;O$7,Attendance!$N:$N,0))=TRUE,"",IF(O351&lt;8,"",INDEX(Attendance!$G:$G,MATCH($B350&amp;O$7,Attendance!$N:$N,0))))),"")</f>
        <v/>
      </c>
      <c r="P352" s="197" t="str">
        <f>IFERROR(IF(P$6="Sun","",IF(INDEX(Attendance!$S:$S,MATCH($B350&amp;P$7,Attendance!$N:$N,0))=TRUE,"",IF(P351&lt;8,"",INDEX(Attendance!$G:$G,MATCH($B350&amp;P$7,Attendance!$N:$N,0))))),"")</f>
        <v/>
      </c>
      <c r="Q352" s="197" t="str">
        <f>IFERROR(IF(Q$6="Sun","",IF(INDEX(Attendance!$S:$S,MATCH($B350&amp;Q$7,Attendance!$N:$N,0))=TRUE,"",IF(Q351&lt;8,"",INDEX(Attendance!$G:$G,MATCH($B350&amp;Q$7,Attendance!$N:$N,0))))),"")</f>
        <v/>
      </c>
      <c r="R352" s="197" t="str">
        <f>IFERROR(IF(R$6="Sun","",IF(INDEX(Attendance!$S:$S,MATCH($B350&amp;R$7,Attendance!$N:$N,0))=TRUE,"",IF(R351&lt;8,"",INDEX(Attendance!$G:$G,MATCH($B350&amp;R$7,Attendance!$N:$N,0))))),"")</f>
        <v/>
      </c>
      <c r="S352" s="197" t="str">
        <f>IFERROR(IF(S$6="Sun","",IF(INDEX(Attendance!$S:$S,MATCH($B350&amp;S$7,Attendance!$N:$N,0))=TRUE,"",IF(S351&lt;8,"",INDEX(Attendance!$G:$G,MATCH($B350&amp;S$7,Attendance!$N:$N,0))))),"")</f>
        <v/>
      </c>
      <c r="T352" s="197" t="str">
        <f>IFERROR(IF(T$6="Sun","",IF(INDEX(Attendance!$S:$S,MATCH($B350&amp;T$7,Attendance!$N:$N,0))=TRUE,"",IF(T351&lt;8,"",INDEX(Attendance!$G:$G,MATCH($B350&amp;T$7,Attendance!$N:$N,0))))),"")</f>
        <v/>
      </c>
      <c r="U352" s="197" t="str">
        <f>IFERROR(IF(U$6="Sun","",IF(INDEX(Attendance!$S:$S,MATCH($B350&amp;U$7,Attendance!$N:$N,0))=TRUE,"",IF(U351&lt;8,"",INDEX(Attendance!$G:$G,MATCH($B350&amp;U$7,Attendance!$N:$N,0))))),"")</f>
        <v/>
      </c>
      <c r="V352" s="197" t="str">
        <f>IFERROR(IF(V$6="Sun","",IF(INDEX(Attendance!$S:$S,MATCH($B350&amp;V$7,Attendance!$N:$N,0))=TRUE,"",IF(V351&lt;8,"",INDEX(Attendance!$G:$G,MATCH($B350&amp;V$7,Attendance!$N:$N,0))))),"")</f>
        <v/>
      </c>
      <c r="W352" s="197" t="str">
        <f>IFERROR(IF(W$6="Sun","",IF(INDEX(Attendance!$S:$S,MATCH($B350&amp;W$7,Attendance!$N:$N,0))=TRUE,"",IF(W351&lt;8,"",INDEX(Attendance!$G:$G,MATCH($B350&amp;W$7,Attendance!$N:$N,0))))),"")</f>
        <v/>
      </c>
      <c r="X352" s="197" t="str">
        <f>IFERROR(IF(X$6="Sun","",IF(INDEX(Attendance!$S:$S,MATCH($B350&amp;X$7,Attendance!$N:$N,0))=TRUE,"",IF(X351&lt;8,"",INDEX(Attendance!$G:$G,MATCH($B350&amp;X$7,Attendance!$N:$N,0))))),"")</f>
        <v/>
      </c>
      <c r="Y352" s="197" t="str">
        <f>IFERROR(IF(Y$6="Sun","",IF(INDEX(Attendance!$S:$S,MATCH($B350&amp;Y$7,Attendance!$N:$N,0))=TRUE,"",IF(Y351&lt;8,"",INDEX(Attendance!$G:$G,MATCH($B350&amp;Y$7,Attendance!$N:$N,0))))),"")</f>
        <v/>
      </c>
      <c r="Z352" s="197" t="str">
        <f>IFERROR(IF(Z$6="Sun","",IF(INDEX(Attendance!$S:$S,MATCH($B350&amp;Z$7,Attendance!$N:$N,0))=TRUE,"",IF(Z351&lt;8,"",INDEX(Attendance!$G:$G,MATCH($B350&amp;Z$7,Attendance!$N:$N,0))))),"")</f>
        <v/>
      </c>
      <c r="AA352" s="197" t="str">
        <f>IFERROR(IF(AA$6="Sun","",IF(INDEX(Attendance!$S:$S,MATCH($B350&amp;AA$7,Attendance!$N:$N,0))=TRUE,"",IF(AA351&lt;8,"",INDEX(Attendance!$G:$G,MATCH($B350&amp;AA$7,Attendance!$N:$N,0))))),"")</f>
        <v/>
      </c>
      <c r="AB352" s="197" t="str">
        <f>IFERROR(IF(AB$6="Sun","",IF(INDEX(Attendance!$S:$S,MATCH($B350&amp;AB$7,Attendance!$N:$N,0))=TRUE,"",IF(AB351&lt;8,"",INDEX(Attendance!$G:$G,MATCH($B350&amp;AB$7,Attendance!$N:$N,0))))),"")</f>
        <v/>
      </c>
      <c r="AC352" s="197" t="str">
        <f>IFERROR(IF(AC$6="Sun","",IF(INDEX(Attendance!$S:$S,MATCH($B350&amp;AC$7,Attendance!$N:$N,0))=TRUE,"",IF(AC351&lt;8,"",INDEX(Attendance!$G:$G,MATCH($B350&amp;AC$7,Attendance!$N:$N,0))))),"")</f>
        <v/>
      </c>
      <c r="AD352" s="197" t="str">
        <f>IFERROR(IF(AD$6="Sun","",IF(INDEX(Attendance!$S:$S,MATCH($B350&amp;AD$7,Attendance!$N:$N,0))=TRUE,"",IF(AD351&lt;8,"",INDEX(Attendance!$G:$G,MATCH($B350&amp;AD$7,Attendance!$N:$N,0))))),"")</f>
        <v/>
      </c>
      <c r="AE352" s="197" t="str">
        <f>IFERROR(IF(AE$6="Sun","",IF(INDEX(Attendance!$S:$S,MATCH($B350&amp;AE$7,Attendance!$N:$N,0))=TRUE,"",IF(AE351&lt;8,"",INDEX(Attendance!$G:$G,MATCH($B350&amp;AE$7,Attendance!$N:$N,0))))),"")</f>
        <v/>
      </c>
      <c r="AF352" s="197" t="str">
        <f>IFERROR(IF(AF$6="Sun","",IF(INDEX(Attendance!$S:$S,MATCH($B350&amp;AF$7,Attendance!$N:$N,0))=TRUE,"",IF(AF351&lt;8,"",INDEX(Attendance!$G:$G,MATCH($B350&amp;AF$7,Attendance!$N:$N,0))))),"")</f>
        <v/>
      </c>
      <c r="AG352" s="197" t="str">
        <f>IFERROR(IF(AG$6="Sun","",IF(INDEX(Attendance!$S:$S,MATCH($B350&amp;AG$7,Attendance!$N:$N,0))=TRUE,"",IF(AG351&lt;8,"",INDEX(Attendance!$G:$G,MATCH($B350&amp;AG$7,Attendance!$N:$N,0))))),"")</f>
        <v/>
      </c>
      <c r="AH352" s="197" t="str">
        <f>IFERROR(IF(AH$6="Sun","",IF(INDEX(Attendance!$S:$S,MATCH($B350&amp;AH$7,Attendance!$N:$N,0))=TRUE,"",IF(AH351&lt;8,"",INDEX(Attendance!$G:$G,MATCH($B350&amp;AH$7,Attendance!$N:$N,0))))),"")</f>
        <v/>
      </c>
      <c r="AI352" s="197" t="str">
        <f>IFERROR(IF(AI$6="Sun","",IF(INDEX(Attendance!$S:$S,MATCH($B350&amp;AI$7,Attendance!$N:$N,0))=TRUE,"",IF(AI351&lt;8,"",INDEX(Attendance!$G:$G,MATCH($B350&amp;AI$7,Attendance!$N:$N,0))))),"")</f>
        <v/>
      </c>
      <c r="AJ352" s="197" t="str">
        <f>IFERROR(IF(AJ$6="Sun","",IF(INDEX(Attendance!$S:$S,MATCH($B350&amp;AJ$7,Attendance!$N:$N,0))=TRUE,"",IF(AJ351&lt;8,"",INDEX(Attendance!$G:$G,MATCH($B350&amp;AJ$7,Attendance!$N:$N,0))))),"")</f>
        <v/>
      </c>
      <c r="AK352" s="259"/>
      <c r="AL352" s="198"/>
      <c r="AM352" s="198"/>
      <c r="AN352" s="198"/>
      <c r="AO352" s="262"/>
      <c r="AP352" s="265"/>
      <c r="AQ352" s="86"/>
      <c r="AR352" s="194"/>
      <c r="AS352" s="194"/>
      <c r="AT352" s="194"/>
      <c r="AU352" s="256"/>
    </row>
    <row r="353" spans="1:47" s="213" customFormat="1" ht="33" customHeight="1" x14ac:dyDescent="0.35">
      <c r="A353" s="189"/>
      <c r="B353" s="184"/>
      <c r="C353" s="195" t="str">
        <f>_xlfn.IFNA(INDEX(Masterlist!F:F,MATCH(B350,Masterlist!B:B,0)),"")</f>
        <v/>
      </c>
      <c r="D353" s="88"/>
      <c r="E353" s="196"/>
      <c r="F353" s="199"/>
      <c r="G353" s="200"/>
      <c r="H353" s="192"/>
      <c r="I353" s="192"/>
      <c r="J353" s="192"/>
      <c r="K353" s="192"/>
      <c r="L353" s="192"/>
      <c r="M353" s="192"/>
      <c r="N353" s="192"/>
      <c r="O353" s="192"/>
      <c r="P353" s="192"/>
      <c r="Q353" s="201"/>
      <c r="R353" s="201"/>
      <c r="S353" s="192"/>
      <c r="T353" s="192"/>
      <c r="U353" s="192"/>
      <c r="V353" s="192"/>
      <c r="W353" s="192"/>
      <c r="X353" s="192"/>
      <c r="Y353" s="192"/>
      <c r="Z353" s="192"/>
      <c r="AA353" s="192"/>
      <c r="AB353" s="192"/>
      <c r="AC353" s="192"/>
      <c r="AD353" s="192"/>
      <c r="AE353" s="192"/>
      <c r="AF353" s="192"/>
      <c r="AG353" s="192"/>
      <c r="AH353" s="192"/>
      <c r="AI353" s="192"/>
      <c r="AJ353" s="192"/>
      <c r="AK353" s="259"/>
      <c r="AL353" s="198"/>
      <c r="AM353" s="198"/>
      <c r="AN353" s="198"/>
      <c r="AO353" s="262"/>
      <c r="AP353" s="265"/>
      <c r="AQ353" s="86"/>
      <c r="AR353" s="194"/>
      <c r="AS353" s="194"/>
      <c r="AT353" s="194"/>
      <c r="AU353" s="256"/>
    </row>
    <row r="354" spans="1:47" s="213" customFormat="1" ht="33" customHeight="1" x14ac:dyDescent="0.35">
      <c r="A354" s="189"/>
      <c r="B354" s="184"/>
      <c r="C354" s="202" t="str">
        <f>_xlfn.IFNA(INDEX(Masterlist!I:I,MATCH(B350,Masterlist!B:B,0)),"")</f>
        <v/>
      </c>
      <c r="D354" s="226" t="str">
        <f>_xlfn.IFNA(IF(INDEX(Attendance!H:H,MATCH(B350,Attendance!$A:$A,0))="VMI","SCOPE ALLW",""),"")</f>
        <v/>
      </c>
      <c r="E354" s="196" t="s">
        <v>13</v>
      </c>
      <c r="F354" s="203" t="str">
        <f>IFERROR(IF(AND(RIGHT(F350,1)="N",VALUE(F351)&gt;=8),Database!$I$3,""),"")</f>
        <v/>
      </c>
      <c r="G354" s="192" t="str">
        <f>IFERROR(IF(AND(RIGHT(G350,1)="N",VALUE(G351)&gt;=8),Database!$I$3,""),"")</f>
        <v/>
      </c>
      <c r="H354" s="199" t="str">
        <f>IFERROR(IF(AND(RIGHT(H350,1)="N",VALUE(H351)&gt;=8),Database!$I$3,""),"")</f>
        <v/>
      </c>
      <c r="I354" s="192" t="str">
        <f>IFERROR(IF(AND(RIGHT(I350,1)="N",VALUE(I351)&gt;=8),Database!$I$3,""),"")</f>
        <v/>
      </c>
      <c r="J354" s="192" t="str">
        <f>IFERROR(IF(AND(RIGHT(J350,1)="N",VALUE(J351)&gt;=8),Database!$I$3,""),"")</f>
        <v/>
      </c>
      <c r="K354" s="192" t="str">
        <f>IFERROR(IF(AND(RIGHT(K350,1)="N",VALUE(K351)&gt;=8),Database!$I$3,""),"")</f>
        <v/>
      </c>
      <c r="L354" s="192" t="str">
        <f>IFERROR(IF(AND(RIGHT(L350,1)="N",VALUE(L351)&gt;=8),Database!$I$3,""),"")</f>
        <v/>
      </c>
      <c r="M354" s="192" t="str">
        <f>IFERROR(IF(AND(RIGHT(M350,1)="N",VALUE(M351)&gt;=8),Database!$I$3,""),"")</f>
        <v/>
      </c>
      <c r="N354" s="192" t="str">
        <f>IFERROR(IF(AND(RIGHT(N350,1)="N",VALUE(N351)&gt;=8),Database!$I$3,""),"")</f>
        <v/>
      </c>
      <c r="O354" s="192" t="str">
        <f>IFERROR(IF(AND(RIGHT(O350,1)="N",VALUE(O351)&gt;=8),Database!$I$3,""),"")</f>
        <v/>
      </c>
      <c r="P354" s="192" t="str">
        <f>IFERROR(IF(AND(RIGHT(P350,1)="N",VALUE(P351)&gt;=8),Database!$I$3,""),"")</f>
        <v/>
      </c>
      <c r="Q354" s="192" t="str">
        <f>IFERROR(IF(AND(RIGHT(Q350,1)="N",VALUE(Q351)&gt;=8),Database!$I$3,""),"")</f>
        <v/>
      </c>
      <c r="R354" s="192" t="str">
        <f>IFERROR(IF(AND(RIGHT(R350,1)="N",VALUE(R351)&gt;=8),Database!$I$3,""),"")</f>
        <v/>
      </c>
      <c r="S354" s="192" t="str">
        <f>IFERROR(IF(AND(RIGHT(S350,1)="N",VALUE(S351)&gt;=8),Database!$I$3,""),"")</f>
        <v/>
      </c>
      <c r="T354" s="192" t="str">
        <f>IFERROR(IF(AND(RIGHT(T350,1)="N",VALUE(T351)&gt;=8),Database!$I$3,""),"")</f>
        <v/>
      </c>
      <c r="U354" s="192" t="str">
        <f>IFERROR(IF(AND(RIGHT(U350,1)="N",VALUE(U351)&gt;=8),Database!$I$3,""),"")</f>
        <v/>
      </c>
      <c r="V354" s="192" t="str">
        <f>IFERROR(IF(AND(RIGHT(V350,1)="N",VALUE(V351)&gt;=8),Database!$I$3,""),"")</f>
        <v/>
      </c>
      <c r="W354" s="192" t="str">
        <f>IFERROR(IF(AND(RIGHT(W350,1)="N",VALUE(W351)&gt;=8),Database!$I$3,""),"")</f>
        <v/>
      </c>
      <c r="X354" s="192" t="str">
        <f>IFERROR(IF(AND(RIGHT(X350,1)="N",VALUE(X351)&gt;=8),Database!$I$3,""),"")</f>
        <v/>
      </c>
      <c r="Y354" s="192" t="str">
        <f>IFERROR(IF(AND(RIGHT(Y350,1)="N",VALUE(Y351)&gt;=8),Database!$I$3,""),"")</f>
        <v/>
      </c>
      <c r="Z354" s="192" t="str">
        <f>IFERROR(IF(AND(RIGHT(Z350,1)="N",VALUE(Z351)&gt;=8),Database!$I$3,""),"")</f>
        <v/>
      </c>
      <c r="AA354" s="192" t="str">
        <f>IFERROR(IF(AND(RIGHT(AA350,1)="N",VALUE(AA351)&gt;=8),Database!$I$3,""),"")</f>
        <v/>
      </c>
      <c r="AB354" s="192" t="str">
        <f>IFERROR(IF(AND(RIGHT(AB350,1)="N",VALUE(AB351)&gt;=8),Database!$I$3,""),"")</f>
        <v/>
      </c>
      <c r="AC354" s="192" t="str">
        <f>IFERROR(IF(AND(RIGHT(AC350,1)="N",VALUE(AC351)&gt;=8),Database!$I$3,""),"")</f>
        <v/>
      </c>
      <c r="AD354" s="192" t="str">
        <f>IFERROR(IF(AND(RIGHT(AD350,1)="N",VALUE(AD351)&gt;=8),Database!$I$3,""),"")</f>
        <v/>
      </c>
      <c r="AE354" s="192" t="str">
        <f>IFERROR(IF(AND(RIGHT(AE350,1)="N",VALUE(AE351)&gt;=8),Database!$I$3,""),"")</f>
        <v/>
      </c>
      <c r="AF354" s="192" t="str">
        <f>IFERROR(IF(AND(RIGHT(AF350,1)="N",VALUE(AF351)&gt;=8),Database!$I$3,""),"")</f>
        <v/>
      </c>
      <c r="AG354" s="192" t="str">
        <f>IFERROR(IF(AND(RIGHT(AG350,1)="N",VALUE(AG351)&gt;=8),Database!$I$3,""),"")</f>
        <v/>
      </c>
      <c r="AH354" s="192" t="str">
        <f>IFERROR(IF(AND(RIGHT(AH350,1)="N",VALUE(AH351)&gt;=8),Database!$I$3,""),"")</f>
        <v/>
      </c>
      <c r="AI354" s="192" t="str">
        <f>IFERROR(IF(AND(RIGHT(AI350,1)="N",VALUE(AI351)&gt;=8),Database!$I$3,""),"")</f>
        <v/>
      </c>
      <c r="AJ354" s="192" t="str">
        <f>IFERROR(IF(AND(RIGHT(AJ350,1)="N",VALUE(AJ351)&gt;=8),Database!$I$3,""),"")</f>
        <v/>
      </c>
      <c r="AK354" s="259"/>
      <c r="AL354" s="204"/>
      <c r="AM354" s="198"/>
      <c r="AN354" s="198"/>
      <c r="AO354" s="262"/>
      <c r="AP354" s="265"/>
      <c r="AQ354" s="86"/>
      <c r="AR354" s="194"/>
      <c r="AS354" s="194"/>
      <c r="AT354" s="194"/>
      <c r="AU354" s="256"/>
    </row>
    <row r="355" spans="1:47" s="213" customFormat="1" ht="33" customHeight="1" thickBot="1" x14ac:dyDescent="0.4">
      <c r="A355" s="189"/>
      <c r="B355" s="205"/>
      <c r="C355" s="222"/>
      <c r="D355" s="28"/>
      <c r="E355" s="206" t="s">
        <v>176</v>
      </c>
      <c r="F355" s="207" t="str">
        <f>IFERROR(IF(INDEX(Attendance!$T:$T,MATCH($B350&amp;F$7,Attendance!$N:$N,0))=TRUE,"L",IF(SUM(F351:F352)&gt;=10,5,"")),"")</f>
        <v/>
      </c>
      <c r="G355" s="207" t="str">
        <f>IFERROR(IF(INDEX(Attendance!$T:$T,MATCH($B350&amp;G$7,Attendance!$N:$N,0))=TRUE,"L",IF(SUM(G351:G352)&gt;=10,5,"")),"")</f>
        <v/>
      </c>
      <c r="H355" s="208" t="str">
        <f>IFERROR(IF(INDEX(Attendance!$T:$T,MATCH($B350&amp;H$7,Attendance!$N:$N,0))=TRUE,"L",IF(SUM(H351:H352)&gt;=10,5,"")),"")</f>
        <v/>
      </c>
      <c r="I355" s="208" t="str">
        <f>IFERROR(IF(INDEX(Attendance!$T:$T,MATCH($B350&amp;I$7,Attendance!$N:$N,0))=TRUE,"L",IF(SUM(I351:I352)&gt;=10,5,"")),"")</f>
        <v/>
      </c>
      <c r="J355" s="208" t="str">
        <f>IFERROR(IF(INDEX(Attendance!$T:$T,MATCH($B350&amp;J$7,Attendance!$N:$N,0))=TRUE,"L",IF(SUM(J351:J352)&gt;=10,5,"")),"")</f>
        <v/>
      </c>
      <c r="K355" s="208" t="str">
        <f>IFERROR(IF(INDEX(Attendance!$T:$T,MATCH($B350&amp;K$7,Attendance!$N:$N,0))=TRUE,"L",IF(SUM(K351:K352)&gt;=10,5,"")),"")</f>
        <v/>
      </c>
      <c r="L355" s="208" t="str">
        <f>IFERROR(IF(INDEX(Attendance!$T:$T,MATCH($B350&amp;L$7,Attendance!$N:$N,0))=TRUE,"L",IF(SUM(L351:L352)&gt;=10,5,"")),"")</f>
        <v/>
      </c>
      <c r="M355" s="208" t="str">
        <f>IFERROR(IF(INDEX(Attendance!$T:$T,MATCH($B350&amp;M$7,Attendance!$N:$N,0))=TRUE,"L",IF(SUM(M351:M352)&gt;=10,5,"")),"")</f>
        <v/>
      </c>
      <c r="N355" s="208" t="str">
        <f>IFERROR(IF(INDEX(Attendance!$T:$T,MATCH($B350&amp;N$7,Attendance!$N:$N,0))=TRUE,"L",IF(SUM(N351:N352)&gt;=10,5,"")),"")</f>
        <v/>
      </c>
      <c r="O355" s="208" t="str">
        <f>IFERROR(IF(INDEX(Attendance!$T:$T,MATCH($B350&amp;O$7,Attendance!$N:$N,0))=TRUE,"L",IF(SUM(O351:O352)&gt;=10,5,"")),"")</f>
        <v/>
      </c>
      <c r="P355" s="208" t="str">
        <f>IFERROR(IF(INDEX(Attendance!$T:$T,MATCH($B350&amp;P$7,Attendance!$N:$N,0))=TRUE,"L",IF(SUM(P351:P352)&gt;=10,5,"")),"")</f>
        <v/>
      </c>
      <c r="Q355" s="208" t="str">
        <f>IFERROR(IF(INDEX(Attendance!$T:$T,MATCH($B350&amp;Q$7,Attendance!$N:$N,0))=TRUE,"L",IF(SUM(Q351:Q352)&gt;=10,5,"")),"")</f>
        <v/>
      </c>
      <c r="R355" s="208" t="str">
        <f>IFERROR(IF(INDEX(Attendance!$T:$T,MATCH($B350&amp;R$7,Attendance!$N:$N,0))=TRUE,"L",IF(SUM(R351:R352)&gt;=10,5,"")),"")</f>
        <v/>
      </c>
      <c r="S355" s="208" t="str">
        <f>IFERROR(IF(INDEX(Attendance!$T:$T,MATCH($B350&amp;S$7,Attendance!$N:$N,0))=TRUE,"L",IF(SUM(S351:S352)&gt;=10,5,"")),"")</f>
        <v/>
      </c>
      <c r="T355" s="208" t="str">
        <f>IFERROR(IF(INDEX(Attendance!$T:$T,MATCH($B350&amp;T$7,Attendance!$N:$N,0))=TRUE,"L",IF(SUM(T351:T352)&gt;=10,5,"")),"")</f>
        <v/>
      </c>
      <c r="U355" s="208" t="str">
        <f>IFERROR(IF(INDEX(Attendance!$T:$T,MATCH($B350&amp;U$7,Attendance!$N:$N,0))=TRUE,"L",IF(SUM(U351:U352)&gt;=10,5,"")),"")</f>
        <v/>
      </c>
      <c r="V355" s="208" t="str">
        <f>IFERROR(IF(INDEX(Attendance!$T:$T,MATCH($B350&amp;V$7,Attendance!$N:$N,0))=TRUE,"L",IF(SUM(V351:V352)&gt;=10,5,"")),"")</f>
        <v/>
      </c>
      <c r="W355" s="208" t="str">
        <f>IFERROR(IF(INDEX(Attendance!$T:$T,MATCH($B350&amp;W$7,Attendance!$N:$N,0))=TRUE,"L",IF(SUM(W351:W352)&gt;=10,5,"")),"")</f>
        <v/>
      </c>
      <c r="X355" s="208" t="str">
        <f>IFERROR(IF(INDEX(Attendance!$T:$T,MATCH($B350&amp;X$7,Attendance!$N:$N,0))=TRUE,"L",IF(SUM(X351:X352)&gt;=10,5,"")),"")</f>
        <v/>
      </c>
      <c r="Y355" s="208" t="str">
        <f>IFERROR(IF(INDEX(Attendance!$T:$T,MATCH($B350&amp;Y$7,Attendance!$N:$N,0))=TRUE,"L",IF(SUM(Y351:Y352)&gt;=10,5,"")),"")</f>
        <v/>
      </c>
      <c r="Z355" s="208" t="str">
        <f>IFERROR(IF(INDEX(Attendance!$T:$T,MATCH($B350&amp;Z$7,Attendance!$N:$N,0))=TRUE,"L",IF(SUM(Z351:Z352)&gt;=10,5,"")),"")</f>
        <v/>
      </c>
      <c r="AA355" s="208" t="str">
        <f>IFERROR(IF(INDEX(Attendance!$T:$T,MATCH($B350&amp;AA$7,Attendance!$N:$N,0))=TRUE,"L",IF(SUM(AA351:AA352)&gt;=10,5,"")),"")</f>
        <v/>
      </c>
      <c r="AB355" s="208" t="str">
        <f>IFERROR(IF(INDEX(Attendance!$T:$T,MATCH($B350&amp;AB$7,Attendance!$N:$N,0))=TRUE,"L",IF(SUM(AB351:AB352)&gt;=10,5,"")),"")</f>
        <v/>
      </c>
      <c r="AC355" s="208" t="str">
        <f>IFERROR(IF(INDEX(Attendance!$T:$T,MATCH($B350&amp;AC$7,Attendance!$N:$N,0))=TRUE,"L",IF(SUM(AC351:AC352)&gt;=10,5,"")),"")</f>
        <v/>
      </c>
      <c r="AD355" s="208" t="str">
        <f>IFERROR(IF(INDEX(Attendance!$T:$T,MATCH($B350&amp;AD$7,Attendance!$N:$N,0))=TRUE,"L",IF(SUM(AD351:AD352)&gt;=10,5,"")),"")</f>
        <v/>
      </c>
      <c r="AE355" s="208" t="str">
        <f>IFERROR(IF(INDEX(Attendance!$T:$T,MATCH($B350&amp;AE$7,Attendance!$N:$N,0))=TRUE,"L",IF(SUM(AE351:AE352)&gt;=10,5,"")),"")</f>
        <v/>
      </c>
      <c r="AF355" s="208" t="str">
        <f>IFERROR(IF(INDEX(Attendance!$T:$T,MATCH($B350&amp;AF$7,Attendance!$N:$N,0))=TRUE,"L",IF(SUM(AF351:AF352)&gt;=10,5,"")),"")</f>
        <v/>
      </c>
      <c r="AG355" s="208" t="str">
        <f>IFERROR(IF(INDEX(Attendance!$T:$T,MATCH($B350&amp;AG$7,Attendance!$N:$N,0))=TRUE,"L",IF(SUM(AG351:AG352)&gt;=10,5,"")),"")</f>
        <v/>
      </c>
      <c r="AH355" s="208" t="str">
        <f>IFERROR(IF(INDEX(Attendance!$T:$T,MATCH($B350&amp;AH$7,Attendance!$N:$N,0))=TRUE,"L",IF(SUM(AH351:AH352)&gt;=10,5,"")),"")</f>
        <v/>
      </c>
      <c r="AI355" s="208" t="str">
        <f>IFERROR(IF(INDEX(Attendance!$T:$T,MATCH($B350&amp;AI$7,Attendance!$N:$N,0))=TRUE,"L",IF(SUM(AI351:AI352)&gt;=10,5,"")),"")</f>
        <v/>
      </c>
      <c r="AJ355" s="208" t="str">
        <f>IFERROR(IF(INDEX(Attendance!$T:$T,MATCH($B350&amp;AJ$7,Attendance!$N:$N,0))=TRUE,"L",IF(SUM(AJ351:AJ352)&gt;=10,5,"")),"")</f>
        <v/>
      </c>
      <c r="AK355" s="260"/>
      <c r="AL355" s="209">
        <f>ROUND(AL350*AL351,2)</f>
        <v>0</v>
      </c>
      <c r="AM355" s="209">
        <f>ROUND(AM350*AM351,2)</f>
        <v>0</v>
      </c>
      <c r="AN355" s="209">
        <f>ROUND(AN350*AN351,2)</f>
        <v>0</v>
      </c>
      <c r="AO355" s="263"/>
      <c r="AP355" s="266"/>
      <c r="AQ355" s="210">
        <f>AQ350*$AQ$5</f>
        <v>0</v>
      </c>
      <c r="AR355" s="211">
        <f>AR350*ROUND(IF($C355="",1200,MID($C355,FIND("RM",$C355)+3,4))/26,2)</f>
        <v>0</v>
      </c>
      <c r="AS355" s="211">
        <f t="shared" ref="AS355:AT355" si="81">AS350*ROUND(IF($C355="",1200,MID($C355,FIND("RM",$C355)+3,4))/26,2)</f>
        <v>0</v>
      </c>
      <c r="AT355" s="211">
        <f t="shared" si="81"/>
        <v>92.3</v>
      </c>
      <c r="AU355" s="257"/>
    </row>
    <row r="356" spans="1:47" s="212" customFormat="1" ht="33" customHeight="1" x14ac:dyDescent="0.25">
      <c r="A356" s="175">
        <f t="shared" si="73"/>
        <v>59</v>
      </c>
      <c r="B356" s="184" t="str">
        <f>_xlfn.IFNA(INDEX(Attendance!$A:$A,MATCH(A356,Attendance!$M:$M,0)),"")</f>
        <v/>
      </c>
      <c r="C356" s="185" t="str">
        <f>_xlfn.IFNA(INDEX(Masterlist!C:C,MATCH(B356,Masterlist!B:B,0)),"")</f>
        <v/>
      </c>
      <c r="D356" s="87"/>
      <c r="E356" s="186" t="s">
        <v>173</v>
      </c>
      <c r="F356" s="83" t="str" cm="1">
        <f t="array" ref="F356">_xlfn.IFNA(IF(OR(VALUE(F$7&amp;$C$3)=PH),IF(F357="","PH",IF(INDEX(Attendance!$O:$O,MATCH($B356&amp;F$7,Attendance!$N:$N,0))&lt;"1200","PM","PN")),IF(F$6="Sun",IF(F357="","RD",IF(INDEX(Attendance!$O:$O,MATCH($B356&amp;F$7,Attendance!$N:$N,0))&lt;"1200","RM","RN")),IF(F357="",IF(F$7="","",IF(INDEX(Attendance!$I:$I,MATCH($B356&amp;F$7,Attendance!$N:$N,0))="ABS","AB","UL")),IF(INDEX(Attendance!$O:$O,MATCH($B356&amp;F$7,Attendance!$N:$N,0))&lt;"1200","M","N")))),"")</f>
        <v/>
      </c>
      <c r="G356" s="83" t="str" cm="1">
        <f t="array" ref="G356">_xlfn.IFNA(IF(OR(VALUE(G$7&amp;$C$3)=PH),IF(G357="","PH",IF(INDEX(Attendance!$O:$O,MATCH($B356&amp;G$7,Attendance!$N:$N,0))&lt;"1200","PM","PN")),IF(G$6="Sun",IF(G357="","RD",IF(INDEX(Attendance!$O:$O,MATCH($B356&amp;G$7,Attendance!$N:$N,0))&lt;"1200","RM","RN")),IF(G357="",IF(G$7="","",IF(INDEX(Attendance!$I:$I,MATCH($B356&amp;G$7,Attendance!$N:$N,0))="ABS","AB","UL")),IF(INDEX(Attendance!$O:$O,MATCH($B356&amp;G$7,Attendance!$N:$N,0))&lt;"1200","M","N")))),"")</f>
        <v/>
      </c>
      <c r="H356" s="83" t="str" cm="1">
        <f t="array" ref="H356">_xlfn.IFNA(IF(OR(VALUE(H$7&amp;$C$3)=PH),IF(H357="","PH",IF(INDEX(Attendance!$O:$O,MATCH($B356&amp;H$7,Attendance!$N:$N,0))&lt;"1200","PM","PN")),IF(H$6="Sun",IF(H357="","RD",IF(INDEX(Attendance!$O:$O,MATCH($B356&amp;H$7,Attendance!$N:$N,0))&lt;"1200","RM","RN")),IF(H357="",IF(H$7="","",IF(INDEX(Attendance!$I:$I,MATCH($B356&amp;H$7,Attendance!$N:$N,0))="ABS","AB","UL")),IF(INDEX(Attendance!$O:$O,MATCH($B356&amp;H$7,Attendance!$N:$N,0))&lt;"1200","M","N")))),"")</f>
        <v/>
      </c>
      <c r="I356" s="83" t="str" cm="1">
        <f t="array" ref="I356">_xlfn.IFNA(IF(OR(VALUE(I$7&amp;$C$3)=PH),IF(I357="","PH",IF(INDEX(Attendance!$O:$O,MATCH($B356&amp;I$7,Attendance!$N:$N,0))&lt;"1200","PM","PN")),IF(I$6="Sun",IF(I357="","RD",IF(INDEX(Attendance!$O:$O,MATCH($B356&amp;I$7,Attendance!$N:$N,0))&lt;"1200","RM","RN")),IF(I357="",IF(I$7="","",IF(INDEX(Attendance!$I:$I,MATCH($B356&amp;I$7,Attendance!$N:$N,0))="ABS","AB","UL")),IF(INDEX(Attendance!$O:$O,MATCH($B356&amp;I$7,Attendance!$N:$N,0))&lt;"1200","M","N")))),"")</f>
        <v/>
      </c>
      <c r="J356" s="83" t="str" cm="1">
        <f t="array" ref="J356">_xlfn.IFNA(IF(OR(VALUE(J$7&amp;$C$3)=PH),IF(J357="","PH",IF(INDEX(Attendance!$O:$O,MATCH($B356&amp;J$7,Attendance!$N:$N,0))&lt;"1200","PM","PN")),IF(J$6="Sun",IF(J357="","RD",IF(INDEX(Attendance!$O:$O,MATCH($B356&amp;J$7,Attendance!$N:$N,0))&lt;"1200","RM","RN")),IF(J357="",IF(J$7="","",IF(INDEX(Attendance!$I:$I,MATCH($B356&amp;J$7,Attendance!$N:$N,0))="ABS","AB","UL")),IF(INDEX(Attendance!$O:$O,MATCH($B356&amp;J$7,Attendance!$N:$N,0))&lt;"1200","M","N")))),"")</f>
        <v/>
      </c>
      <c r="K356" s="83" t="str" cm="1">
        <f t="array" ref="K356">_xlfn.IFNA(IF(OR(VALUE(K$7&amp;$C$3)=PH),IF(K357="","PH",IF(INDEX(Attendance!$O:$O,MATCH($B356&amp;K$7,Attendance!$N:$N,0))&lt;"1200","PM","PN")),IF(K$6="Sun",IF(K357="","RD",IF(INDEX(Attendance!$O:$O,MATCH($B356&amp;K$7,Attendance!$N:$N,0))&lt;"1200","RM","RN")),IF(K357="",IF(K$7="","",IF(INDEX(Attendance!$I:$I,MATCH($B356&amp;K$7,Attendance!$N:$N,0))="ABS","AB","UL")),IF(INDEX(Attendance!$O:$O,MATCH($B356&amp;K$7,Attendance!$N:$N,0))&lt;"1200","M","N")))),"")</f>
        <v/>
      </c>
      <c r="L356" s="83" t="str" cm="1">
        <f t="array" ref="L356">_xlfn.IFNA(IF(OR(VALUE(L$7&amp;$C$3)=PH),IF(L357="","PH",IF(INDEX(Attendance!$O:$O,MATCH($B356&amp;L$7,Attendance!$N:$N,0))&lt;"1200","PM","PN")),IF(L$6="Sun",IF(L357="","RD",IF(INDEX(Attendance!$O:$O,MATCH($B356&amp;L$7,Attendance!$N:$N,0))&lt;"1200","RM","RN")),IF(L357="",IF(L$7="","",IF(INDEX(Attendance!$I:$I,MATCH($B356&amp;L$7,Attendance!$N:$N,0))="ABS","AB","UL")),IF(INDEX(Attendance!$O:$O,MATCH($B356&amp;L$7,Attendance!$N:$N,0))&lt;"1200","M","N")))),"")</f>
        <v>RD</v>
      </c>
      <c r="M356" s="83" t="str" cm="1">
        <f t="array" ref="M356">_xlfn.IFNA(IF(OR(VALUE(M$7&amp;$C$3)=PH),IF(M357="","PH",IF(INDEX(Attendance!$O:$O,MATCH($B356&amp;M$7,Attendance!$N:$N,0))&lt;"1200","PM","PN")),IF(M$6="Sun",IF(M357="","RD",IF(INDEX(Attendance!$O:$O,MATCH($B356&amp;M$7,Attendance!$N:$N,0))&lt;"1200","RM","RN")),IF(M357="",IF(M$7="","",IF(INDEX(Attendance!$I:$I,MATCH($B356&amp;M$7,Attendance!$N:$N,0))="ABS","AB","UL")),IF(INDEX(Attendance!$O:$O,MATCH($B356&amp;M$7,Attendance!$N:$N,0))&lt;"1200","M","N")))),"")</f>
        <v/>
      </c>
      <c r="N356" s="83" t="str" cm="1">
        <f t="array" ref="N356">_xlfn.IFNA(IF(OR(VALUE(N$7&amp;$C$3)=PH),IF(N357="","PH",IF(INDEX(Attendance!$O:$O,MATCH($B356&amp;N$7,Attendance!$N:$N,0))&lt;"1200","PM","PN")),IF(N$6="Sun",IF(N357="","RD",IF(INDEX(Attendance!$O:$O,MATCH($B356&amp;N$7,Attendance!$N:$N,0))&lt;"1200","RM","RN")),IF(N357="",IF(N$7="","",IF(INDEX(Attendance!$I:$I,MATCH($B356&amp;N$7,Attendance!$N:$N,0))="ABS","AB","UL")),IF(INDEX(Attendance!$O:$O,MATCH($B356&amp;N$7,Attendance!$N:$N,0))&lt;"1200","M","N")))),"")</f>
        <v/>
      </c>
      <c r="O356" s="83" t="str" cm="1">
        <f t="array" ref="O356">_xlfn.IFNA(IF(OR(VALUE(O$7&amp;$C$3)=PH),IF(O357="","PH",IF(INDEX(Attendance!$O:$O,MATCH($B356&amp;O$7,Attendance!$N:$N,0))&lt;"1200","PM","PN")),IF(O$6="Sun",IF(O357="","RD",IF(INDEX(Attendance!$O:$O,MATCH($B356&amp;O$7,Attendance!$N:$N,0))&lt;"1200","RM","RN")),IF(O357="",IF(O$7="","",IF(INDEX(Attendance!$I:$I,MATCH($B356&amp;O$7,Attendance!$N:$N,0))="ABS","AB","UL")),IF(INDEX(Attendance!$O:$O,MATCH($B356&amp;O$7,Attendance!$N:$N,0))&lt;"1200","M","N")))),"")</f>
        <v/>
      </c>
      <c r="P356" s="83" t="str" cm="1">
        <f t="array" ref="P356">_xlfn.IFNA(IF(OR(VALUE(P$7&amp;$C$3)=PH),IF(P357="","PH",IF(INDEX(Attendance!$O:$O,MATCH($B356&amp;P$7,Attendance!$N:$N,0))&lt;"1200","PM","PN")),IF(P$6="Sun",IF(P357="","RD",IF(INDEX(Attendance!$O:$O,MATCH($B356&amp;P$7,Attendance!$N:$N,0))&lt;"1200","RM","RN")),IF(P357="",IF(P$7="","",IF(INDEX(Attendance!$I:$I,MATCH($B356&amp;P$7,Attendance!$N:$N,0))="ABS","AB","UL")),IF(INDEX(Attendance!$O:$O,MATCH($B356&amp;P$7,Attendance!$N:$N,0))&lt;"1200","M","N")))),"")</f>
        <v/>
      </c>
      <c r="Q356" s="83" t="str" cm="1">
        <f t="array" ref="Q356">_xlfn.IFNA(IF(OR(VALUE(Q$7&amp;$C$3)=PH),IF(Q357="","PH",IF(INDEX(Attendance!$O:$O,MATCH($B356&amp;Q$7,Attendance!$N:$N,0))&lt;"1200","PM","PN")),IF(Q$6="Sun",IF(Q357="","RD",IF(INDEX(Attendance!$O:$O,MATCH($B356&amp;Q$7,Attendance!$N:$N,0))&lt;"1200","RM","RN")),IF(Q357="",IF(Q$7="","",IF(INDEX(Attendance!$I:$I,MATCH($B356&amp;Q$7,Attendance!$N:$N,0))="ABS","AB","UL")),IF(INDEX(Attendance!$O:$O,MATCH($B356&amp;Q$7,Attendance!$N:$N,0))&lt;"1200","M","N")))),"")</f>
        <v>PH</v>
      </c>
      <c r="R356" s="83" t="str" cm="1">
        <f t="array" ref="R356">_xlfn.IFNA(IF(OR(VALUE(R$7&amp;$C$3)=PH),IF(R357="","PH",IF(INDEX(Attendance!$O:$O,MATCH($B356&amp;R$7,Attendance!$N:$N,0))&lt;"1200","PM","PN")),IF(R$6="Sun",IF(R357="","RD",IF(INDEX(Attendance!$O:$O,MATCH($B356&amp;R$7,Attendance!$N:$N,0))&lt;"1200","RM","RN")),IF(R357="",IF(R$7="","",IF(INDEX(Attendance!$I:$I,MATCH($B356&amp;R$7,Attendance!$N:$N,0))="ABS","AB","UL")),IF(INDEX(Attendance!$O:$O,MATCH($B356&amp;R$7,Attendance!$N:$N,0))&lt;"1200","M","N")))),"")</f>
        <v>PH</v>
      </c>
      <c r="S356" s="83" t="str" cm="1">
        <f t="array" ref="S356">_xlfn.IFNA(IF(OR(VALUE(S$7&amp;$C$3)=PH),IF(S357="","PH",IF(INDEX(Attendance!$O:$O,MATCH($B356&amp;S$7,Attendance!$N:$N,0))&lt;"1200","PM","PN")),IF(S$6="Sun",IF(S357="","RD",IF(INDEX(Attendance!$O:$O,MATCH($B356&amp;S$7,Attendance!$N:$N,0))&lt;"1200","RM","RN")),IF(S357="",IF(S$7="","",IF(INDEX(Attendance!$I:$I,MATCH($B356&amp;S$7,Attendance!$N:$N,0))="ABS","AB","UL")),IF(INDEX(Attendance!$O:$O,MATCH($B356&amp;S$7,Attendance!$N:$N,0))&lt;"1200","M","N")))),"")</f>
        <v>RD</v>
      </c>
      <c r="T356" s="83" t="str" cm="1">
        <f t="array" ref="T356">_xlfn.IFNA(IF(OR(VALUE(T$7&amp;$C$3)=PH),IF(T357="","PH",IF(INDEX(Attendance!$O:$O,MATCH($B356&amp;T$7,Attendance!$N:$N,0))&lt;"1200","PM","PN")),IF(T$6="Sun",IF(T357="","RD",IF(INDEX(Attendance!$O:$O,MATCH($B356&amp;T$7,Attendance!$N:$N,0))&lt;"1200","RM","RN")),IF(T357="",IF(T$7="","",IF(INDEX(Attendance!$I:$I,MATCH($B356&amp;T$7,Attendance!$N:$N,0))="ABS","AB","UL")),IF(INDEX(Attendance!$O:$O,MATCH($B356&amp;T$7,Attendance!$N:$N,0))&lt;"1200","M","N")))),"")</f>
        <v/>
      </c>
      <c r="U356" s="83" t="str" cm="1">
        <f t="array" ref="U356">_xlfn.IFNA(IF(OR(VALUE(U$7&amp;$C$3)=PH),IF(U357="","PH",IF(INDEX(Attendance!$O:$O,MATCH($B356&amp;U$7,Attendance!$N:$N,0))&lt;"1200","PM","PN")),IF(U$6="Sun",IF(U357="","RD",IF(INDEX(Attendance!$O:$O,MATCH($B356&amp;U$7,Attendance!$N:$N,0))&lt;"1200","RM","RN")),IF(U357="",IF(U$7="","",IF(INDEX(Attendance!$I:$I,MATCH($B356&amp;U$7,Attendance!$N:$N,0))="ABS","AB","UL")),IF(INDEX(Attendance!$O:$O,MATCH($B356&amp;U$7,Attendance!$N:$N,0))&lt;"1200","M","N")))),"")</f>
        <v/>
      </c>
      <c r="V356" s="83" t="str" cm="1">
        <f t="array" ref="V356">_xlfn.IFNA(IF(OR(VALUE(V$7&amp;$C$3)=PH),IF(V357="","PH",IF(INDEX(Attendance!$O:$O,MATCH($B356&amp;V$7,Attendance!$N:$N,0))&lt;"1200","PM","PN")),IF(V$6="Sun",IF(V357="","RD",IF(INDEX(Attendance!$O:$O,MATCH($B356&amp;V$7,Attendance!$N:$N,0))&lt;"1200","RM","RN")),IF(V357="",IF(V$7="","",IF(INDEX(Attendance!$I:$I,MATCH($B356&amp;V$7,Attendance!$N:$N,0))="ABS","AB","UL")),IF(INDEX(Attendance!$O:$O,MATCH($B356&amp;V$7,Attendance!$N:$N,0))&lt;"1200","M","N")))),"")</f>
        <v/>
      </c>
      <c r="W356" s="83" t="str" cm="1">
        <f t="array" ref="W356">_xlfn.IFNA(IF(OR(VALUE(W$7&amp;$C$3)=PH),IF(W357="","PH",IF(INDEX(Attendance!$O:$O,MATCH($B356&amp;W$7,Attendance!$N:$N,0))&lt;"1200","PM","PN")),IF(W$6="Sun",IF(W357="","RD",IF(INDEX(Attendance!$O:$O,MATCH($B356&amp;W$7,Attendance!$N:$N,0))&lt;"1200","RM","RN")),IF(W357="",IF(W$7="","",IF(INDEX(Attendance!$I:$I,MATCH($B356&amp;W$7,Attendance!$N:$N,0))="ABS","AB","UL")),IF(INDEX(Attendance!$O:$O,MATCH($B356&amp;W$7,Attendance!$N:$N,0))&lt;"1200","M","N")))),"")</f>
        <v/>
      </c>
      <c r="X356" s="83" t="str" cm="1">
        <f t="array" ref="X356">_xlfn.IFNA(IF(OR(VALUE(X$7&amp;$C$3)=PH),IF(X357="","PH",IF(INDEX(Attendance!$O:$O,MATCH($B356&amp;X$7,Attendance!$N:$N,0))&lt;"1200","PM","PN")),IF(X$6="Sun",IF(X357="","RD",IF(INDEX(Attendance!$O:$O,MATCH($B356&amp;X$7,Attendance!$N:$N,0))&lt;"1200","RM","RN")),IF(X357="",IF(X$7="","",IF(INDEX(Attendance!$I:$I,MATCH($B356&amp;X$7,Attendance!$N:$N,0))="ABS","AB","UL")),IF(INDEX(Attendance!$O:$O,MATCH($B356&amp;X$7,Attendance!$N:$N,0))&lt;"1200","M","N")))),"")</f>
        <v/>
      </c>
      <c r="Y356" s="83" t="str" cm="1">
        <f t="array" ref="Y356">_xlfn.IFNA(IF(OR(VALUE(Y$7&amp;$C$3)=PH),IF(Y357="","PH",IF(INDEX(Attendance!$O:$O,MATCH($B356&amp;Y$7,Attendance!$N:$N,0))&lt;"1200","PM","PN")),IF(Y$6="Sun",IF(Y357="","RD",IF(INDEX(Attendance!$O:$O,MATCH($B356&amp;Y$7,Attendance!$N:$N,0))&lt;"1200","RM","RN")),IF(Y357="",IF(Y$7="","",IF(INDEX(Attendance!$I:$I,MATCH($B356&amp;Y$7,Attendance!$N:$N,0))="ABS","AB","UL")),IF(INDEX(Attendance!$O:$O,MATCH($B356&amp;Y$7,Attendance!$N:$N,0))&lt;"1200","M","N")))),"")</f>
        <v/>
      </c>
      <c r="Z356" s="83" t="str" cm="1">
        <f t="array" ref="Z356">_xlfn.IFNA(IF(OR(VALUE(Z$7&amp;$C$3)=PH),IF(Z357="","PH",IF(INDEX(Attendance!$O:$O,MATCH($B356&amp;Z$7,Attendance!$N:$N,0))&lt;"1200","PM","PN")),IF(Z$6="Sun",IF(Z357="","RD",IF(INDEX(Attendance!$O:$O,MATCH($B356&amp;Z$7,Attendance!$N:$N,0))&lt;"1200","RM","RN")),IF(Z357="",IF(Z$7="","",IF(INDEX(Attendance!$I:$I,MATCH($B356&amp;Z$7,Attendance!$N:$N,0))="ABS","AB","UL")),IF(INDEX(Attendance!$O:$O,MATCH($B356&amp;Z$7,Attendance!$N:$N,0))&lt;"1200","M","N")))),"")</f>
        <v>RD</v>
      </c>
      <c r="AA356" s="83" t="str" cm="1">
        <f t="array" ref="AA356">_xlfn.IFNA(IF(OR(VALUE(AA$7&amp;$C$3)=PH),IF(AA357="","PH",IF(INDEX(Attendance!$O:$O,MATCH($B356&amp;AA$7,Attendance!$N:$N,0))&lt;"1200","PM","PN")),IF(AA$6="Sun",IF(AA357="","RD",IF(INDEX(Attendance!$O:$O,MATCH($B356&amp;AA$7,Attendance!$N:$N,0))&lt;"1200","RM","RN")),IF(AA357="",IF(AA$7="","",IF(INDEX(Attendance!$I:$I,MATCH($B356&amp;AA$7,Attendance!$N:$N,0))="ABS","AB","UL")),IF(INDEX(Attendance!$O:$O,MATCH($B356&amp;AA$7,Attendance!$N:$N,0))&lt;"1200","M","N")))),"")</f>
        <v/>
      </c>
      <c r="AB356" s="83" t="str" cm="1">
        <f t="array" ref="AB356">_xlfn.IFNA(IF(OR(VALUE(AB$7&amp;$C$3)=PH),IF(AB357="","PH",IF(INDEX(Attendance!$O:$O,MATCH($B356&amp;AB$7,Attendance!$N:$N,0))&lt;"1200","PM","PN")),IF(AB$6="Sun",IF(AB357="","RD",IF(INDEX(Attendance!$O:$O,MATCH($B356&amp;AB$7,Attendance!$N:$N,0))&lt;"1200","RM","RN")),IF(AB357="",IF(AB$7="","",IF(INDEX(Attendance!$I:$I,MATCH($B356&amp;AB$7,Attendance!$N:$N,0))="ABS","AB","UL")),IF(INDEX(Attendance!$O:$O,MATCH($B356&amp;AB$7,Attendance!$N:$N,0))&lt;"1200","M","N")))),"")</f>
        <v/>
      </c>
      <c r="AC356" s="83" t="str" cm="1">
        <f t="array" ref="AC356">_xlfn.IFNA(IF(OR(VALUE(AC$7&amp;$C$3)=PH),IF(AC357="","PH",IF(INDEX(Attendance!$O:$O,MATCH($B356&amp;AC$7,Attendance!$N:$N,0))&lt;"1200","PM","PN")),IF(AC$6="Sun",IF(AC357="","RD",IF(INDEX(Attendance!$O:$O,MATCH($B356&amp;AC$7,Attendance!$N:$N,0))&lt;"1200","RM","RN")),IF(AC357="",IF(AC$7="","",IF(INDEX(Attendance!$I:$I,MATCH($B356&amp;AC$7,Attendance!$N:$N,0))="ABS","AB","UL")),IF(INDEX(Attendance!$O:$O,MATCH($B356&amp;AC$7,Attendance!$N:$N,0))&lt;"1200","M","N")))),"")</f>
        <v/>
      </c>
      <c r="AD356" s="83" t="str" cm="1">
        <f t="array" ref="AD356">_xlfn.IFNA(IF(OR(VALUE(AD$7&amp;$C$3)=PH),IF(AD357="","PH",IF(INDEX(Attendance!$O:$O,MATCH($B356&amp;AD$7,Attendance!$N:$N,0))&lt;"1200","PM","PN")),IF(AD$6="Sun",IF(AD357="","RD",IF(INDEX(Attendance!$O:$O,MATCH($B356&amp;AD$7,Attendance!$N:$N,0))&lt;"1200","RM","RN")),IF(AD357="",IF(AD$7="","",IF(INDEX(Attendance!$I:$I,MATCH($B356&amp;AD$7,Attendance!$N:$N,0))="ABS","AB","UL")),IF(INDEX(Attendance!$O:$O,MATCH($B356&amp;AD$7,Attendance!$N:$N,0))&lt;"1200","M","N")))),"")</f>
        <v/>
      </c>
      <c r="AE356" s="83" t="str" cm="1">
        <f t="array" ref="AE356">_xlfn.IFNA(IF(OR(VALUE(AE$7&amp;$C$3)=PH),IF(AE357="","PH",IF(INDEX(Attendance!$O:$O,MATCH($B356&amp;AE$7,Attendance!$N:$N,0))&lt;"1200","PM","PN")),IF(AE$6="Sun",IF(AE357="","RD",IF(INDEX(Attendance!$O:$O,MATCH($B356&amp;AE$7,Attendance!$N:$N,0))&lt;"1200","RM","RN")),IF(AE357="",IF(AE$7="","",IF(INDEX(Attendance!$I:$I,MATCH($B356&amp;AE$7,Attendance!$N:$N,0))="ABS","AB","UL")),IF(INDEX(Attendance!$O:$O,MATCH($B356&amp;AE$7,Attendance!$N:$N,0))&lt;"1200","M","N")))),"")</f>
        <v/>
      </c>
      <c r="AF356" s="83" t="str" cm="1">
        <f t="array" ref="AF356">_xlfn.IFNA(IF(OR(VALUE(AF$7&amp;$C$3)=PH),IF(AF357="","PH",IF(INDEX(Attendance!$O:$O,MATCH($B356&amp;AF$7,Attendance!$N:$N,0))&lt;"1200","PM","PN")),IF(AF$6="Sun",IF(AF357="","RD",IF(INDEX(Attendance!$O:$O,MATCH($B356&amp;AF$7,Attendance!$N:$N,0))&lt;"1200","RM","RN")),IF(AF357="",IF(AF$7="","",IF(INDEX(Attendance!$I:$I,MATCH($B356&amp;AF$7,Attendance!$N:$N,0))="ABS","AB","UL")),IF(INDEX(Attendance!$O:$O,MATCH($B356&amp;AF$7,Attendance!$N:$N,0))&lt;"1200","M","N")))),"")</f>
        <v/>
      </c>
      <c r="AG356" s="83" t="str" cm="1">
        <f t="array" ref="AG356">_xlfn.IFNA(IF(OR(VALUE(AG$7&amp;$C$3)=PH),IF(AG357="","PH",IF(INDEX(Attendance!$O:$O,MATCH($B356&amp;AG$7,Attendance!$N:$N,0))&lt;"1200","PM","PN")),IF(AG$6="Sun",IF(AG357="","RD",IF(INDEX(Attendance!$O:$O,MATCH($B356&amp;AG$7,Attendance!$N:$N,0))&lt;"1200","RM","RN")),IF(AG357="",IF(AG$7="","",IF(INDEX(Attendance!$I:$I,MATCH($B356&amp;AG$7,Attendance!$N:$N,0))="ABS","AB","UL")),IF(INDEX(Attendance!$O:$O,MATCH($B356&amp;AG$7,Attendance!$N:$N,0))&lt;"1200","M","N")))),"")</f>
        <v>RD</v>
      </c>
      <c r="AH356" s="83" t="str" cm="1">
        <f t="array" ref="AH356">_xlfn.IFNA(IF(OR(VALUE(AH$7&amp;$C$3)=PH),IF(AH357="","PH",IF(INDEX(Attendance!$O:$O,MATCH($B356&amp;AH$7,Attendance!$N:$N,0))&lt;"1200","PM","PN")),IF(AH$6="Sun",IF(AH357="","RD",IF(INDEX(Attendance!$O:$O,MATCH($B356&amp;AH$7,Attendance!$N:$N,0))&lt;"1200","RM","RN")),IF(AH357="",IF(AH$7="","",IF(INDEX(Attendance!$I:$I,MATCH($B356&amp;AH$7,Attendance!$N:$N,0))="ABS","AB","UL")),IF(INDEX(Attendance!$O:$O,MATCH($B356&amp;AH$7,Attendance!$N:$N,0))&lt;"1200","M","N")))),"")</f>
        <v/>
      </c>
      <c r="AI356" s="83" t="str" cm="1">
        <f t="array" ref="AI356">_xlfn.IFNA(IF(OR(VALUE(AI$7&amp;$C$3)=PH),IF(AI357="","PH",IF(INDEX(Attendance!$O:$O,MATCH($B356&amp;AI$7,Attendance!$N:$N,0))&lt;"1200","PM","PN")),IF(AI$6="Sun",IF(AI357="","RD",IF(INDEX(Attendance!$O:$O,MATCH($B356&amp;AI$7,Attendance!$N:$N,0))&lt;"1200","RM","RN")),IF(AI357="",IF(AI$7="","",IF(INDEX(Attendance!$I:$I,MATCH($B356&amp;AI$7,Attendance!$N:$N,0))="ABS","AB","UL")),IF(INDEX(Attendance!$O:$O,MATCH($B356&amp;AI$7,Attendance!$N:$N,0))&lt;"1200","M","N")))),"")</f>
        <v/>
      </c>
      <c r="AJ356" s="83" t="str" cm="1">
        <f t="array" ref="AJ356">_xlfn.IFNA(IF(OR(VALUE(AJ$7&amp;$C$3)=PH),IF(AJ357="","PH",IF(INDEX(Attendance!$O:$O,MATCH($B356&amp;AJ$7,Attendance!$N:$N,0))&lt;"1200","PM","PN")),IF(AJ$6="Sun",IF(AJ357="","RD",IF(INDEX(Attendance!$O:$O,MATCH($B356&amp;AJ$7,Attendance!$N:$N,0))&lt;"1200","RM","RN")),IF(AJ357="",IF(AJ$7="","",IF(INDEX(Attendance!$I:$I,MATCH($B356&amp;AJ$7,Attendance!$N:$N,0))="ABS","AB","UL")),IF(INDEX(Attendance!$O:$O,MATCH($B356&amp;AJ$7,Attendance!$N:$N,0))&lt;"1200","M","N")))),"")</f>
        <v/>
      </c>
      <c r="AK356" s="258">
        <f>SUM(SUMIF(F356:AJ356,{"M","N","A"},F357:AJ357))</f>
        <v>0</v>
      </c>
      <c r="AL356" s="187">
        <f>SUM(SUMIF(F356:AJ356,{"M","N"},F358:AJ358),SUMIF(F356:AJ356,{"OM","ON"},F357:AJ357))</f>
        <v>0</v>
      </c>
      <c r="AM356" s="187">
        <f>SUM(SUMIF(F356:AJ356,{"PM","PN","RM","RN"},F357:AJ357))</f>
        <v>0</v>
      </c>
      <c r="AN356" s="187">
        <f>SUM(SUMIF(F356:AJ356,{"PM","PN"},F358:AJ358))</f>
        <v>0</v>
      </c>
      <c r="AO356" s="261">
        <f>SUM(F361:AJ361)</f>
        <v>0</v>
      </c>
      <c r="AP356" s="264">
        <f>SUM(F360:AJ360)</f>
        <v>0</v>
      </c>
      <c r="AQ356" s="188">
        <f>IF(D360="",0,SUM(COUNTIFS(F356:AJ356,{"M","N","A","OM","ON","OA","PM","PN","PA","RM","RN","RA"})))</f>
        <v>0</v>
      </c>
      <c r="AR356" s="74">
        <f>COUNTIF(F356:AJ356,"AL")</f>
        <v>0</v>
      </c>
      <c r="AS356" s="74">
        <f>COUNTIF(F356:AJ356,"MC")</f>
        <v>0</v>
      </c>
      <c r="AT356" s="74">
        <f>COUNTIF(F356:AJ356,"PH")+COUNTIF(F356:AJ356,"RPH")</f>
        <v>2</v>
      </c>
      <c r="AU356" s="255">
        <f t="shared" ref="AU356" si="82">_xlfn.IFNA(IF($B356="",0,AK356*$AK$5+SUM(AL361:AN361)+SUM(AO356:AP361)+SUM(AQ361:AT361)),"")</f>
        <v>0</v>
      </c>
    </row>
    <row r="357" spans="1:47" s="212" customFormat="1" ht="33" customHeight="1" x14ac:dyDescent="0.25">
      <c r="A357" s="189"/>
      <c r="B357" s="184"/>
      <c r="C357" s="190" t="str">
        <f>_xlfn.IFNA(INDEX(Masterlist!D:D,MATCH(B356,Masterlist!B:B,0)),"")</f>
        <v/>
      </c>
      <c r="D357" s="88"/>
      <c r="E357" s="191" t="s">
        <v>174</v>
      </c>
      <c r="F357" s="192" t="str">
        <f>IFERROR(IF(F$6="Sun",INDEX(Attendance!$R:$R,MATCH($B356&amp;F$7,Attendance!$N:$N,0)),IF(INDEX(Attendance!$R:$R,MATCH($B356&amp;F$7,Attendance!$N:$N,0))="","",IF(INDEX(Attendance!$R:$R,MATCH($B356&amp;F$7,Attendance!$N:$N,0))&gt;8,8,INDEX(Attendance!$R:$R,MATCH($B356&amp;F$7,Attendance!$N:$N,0))))),"")</f>
        <v/>
      </c>
      <c r="G357" s="192" t="str">
        <f>IFERROR(IF(G$6="Sun",INDEX(Attendance!$R:$R,MATCH($B356&amp;G$7,Attendance!$N:$N,0)),IF(INDEX(Attendance!$R:$R,MATCH($B356&amp;G$7,Attendance!$N:$N,0))="","",IF(INDEX(Attendance!$R:$R,MATCH($B356&amp;G$7,Attendance!$N:$N,0))&gt;8,8,INDEX(Attendance!$R:$R,MATCH($B356&amp;G$7,Attendance!$N:$N,0))))),"")</f>
        <v/>
      </c>
      <c r="H357" s="192" t="str">
        <f>IFERROR(IF(H$6="Sun",INDEX(Attendance!$R:$R,MATCH($B356&amp;H$7,Attendance!$N:$N,0)),IF(INDEX(Attendance!$R:$R,MATCH($B356&amp;H$7,Attendance!$N:$N,0))="","",IF(INDEX(Attendance!$R:$R,MATCH($B356&amp;H$7,Attendance!$N:$N,0))&gt;8,8,INDEX(Attendance!$R:$R,MATCH($B356&amp;H$7,Attendance!$N:$N,0))))),"")</f>
        <v/>
      </c>
      <c r="I357" s="192" t="str">
        <f>IFERROR(IF(I$6="Sun",INDEX(Attendance!$R:$R,MATCH($B356&amp;I$7,Attendance!$N:$N,0)),IF(INDEX(Attendance!$R:$R,MATCH($B356&amp;I$7,Attendance!$N:$N,0))="","",IF(INDEX(Attendance!$R:$R,MATCH($B356&amp;I$7,Attendance!$N:$N,0))&gt;8,8,INDEX(Attendance!$R:$R,MATCH($B356&amp;I$7,Attendance!$N:$N,0))))),"")</f>
        <v/>
      </c>
      <c r="J357" s="192" t="str">
        <f>IFERROR(IF(J$6="Sun",INDEX(Attendance!$R:$R,MATCH($B356&amp;J$7,Attendance!$N:$N,0)),IF(INDEX(Attendance!$R:$R,MATCH($B356&amp;J$7,Attendance!$N:$N,0))="","",IF(INDEX(Attendance!$R:$R,MATCH($B356&amp;J$7,Attendance!$N:$N,0))&gt;8,8,INDEX(Attendance!$R:$R,MATCH($B356&amp;J$7,Attendance!$N:$N,0))))),"")</f>
        <v/>
      </c>
      <c r="K357" s="192" t="str">
        <f>IFERROR(IF(K$6="Sun",INDEX(Attendance!$R:$R,MATCH($B356&amp;K$7,Attendance!$N:$N,0)),IF(INDEX(Attendance!$R:$R,MATCH($B356&amp;K$7,Attendance!$N:$N,0))="","",IF(INDEX(Attendance!$R:$R,MATCH($B356&amp;K$7,Attendance!$N:$N,0))&gt;8,8,INDEX(Attendance!$R:$R,MATCH($B356&amp;K$7,Attendance!$N:$N,0))))),"")</f>
        <v/>
      </c>
      <c r="L357" s="192" t="str">
        <f>IFERROR(IF(L$6="Sun",INDEX(Attendance!$R:$R,MATCH($B356&amp;L$7,Attendance!$N:$N,0)),IF(INDEX(Attendance!$R:$R,MATCH($B356&amp;L$7,Attendance!$N:$N,0))="","",IF(INDEX(Attendance!$R:$R,MATCH($B356&amp;L$7,Attendance!$N:$N,0))&gt;8,8,INDEX(Attendance!$R:$R,MATCH($B356&amp;L$7,Attendance!$N:$N,0))))),"")</f>
        <v/>
      </c>
      <c r="M357" s="192" t="str">
        <f>IFERROR(IF(M$6="Sun",INDEX(Attendance!$R:$R,MATCH($B356&amp;M$7,Attendance!$N:$N,0)),IF(INDEX(Attendance!$R:$R,MATCH($B356&amp;M$7,Attendance!$N:$N,0))="","",IF(INDEX(Attendance!$R:$R,MATCH($B356&amp;M$7,Attendance!$N:$N,0))&gt;8,8,INDEX(Attendance!$R:$R,MATCH($B356&amp;M$7,Attendance!$N:$N,0))))),"")</f>
        <v/>
      </c>
      <c r="N357" s="192" t="str">
        <f>IFERROR(IF(N$6="Sun",INDEX(Attendance!$R:$R,MATCH($B356&amp;N$7,Attendance!$N:$N,0)),IF(INDEX(Attendance!$R:$R,MATCH($B356&amp;N$7,Attendance!$N:$N,0))="","",IF(INDEX(Attendance!$R:$R,MATCH($B356&amp;N$7,Attendance!$N:$N,0))&gt;8,8,INDEX(Attendance!$R:$R,MATCH($B356&amp;N$7,Attendance!$N:$N,0))))),"")</f>
        <v/>
      </c>
      <c r="O357" s="192" t="str">
        <f>IFERROR(IF(O$6="Sun",INDEX(Attendance!$R:$R,MATCH($B356&amp;O$7,Attendance!$N:$N,0)),IF(INDEX(Attendance!$R:$R,MATCH($B356&amp;O$7,Attendance!$N:$N,0))="","",IF(INDEX(Attendance!$R:$R,MATCH($B356&amp;O$7,Attendance!$N:$N,0))&gt;8,8,INDEX(Attendance!$R:$R,MATCH($B356&amp;O$7,Attendance!$N:$N,0))))),"")</f>
        <v/>
      </c>
      <c r="P357" s="192" t="str">
        <f>IFERROR(IF(P$6="Sun",INDEX(Attendance!$R:$R,MATCH($B356&amp;P$7,Attendance!$N:$N,0)),IF(INDEX(Attendance!$R:$R,MATCH($B356&amp;P$7,Attendance!$N:$N,0))="","",IF(INDEX(Attendance!$R:$R,MATCH($B356&amp;P$7,Attendance!$N:$N,0))&gt;8,8,INDEX(Attendance!$R:$R,MATCH($B356&amp;P$7,Attendance!$N:$N,0))))),"")</f>
        <v/>
      </c>
      <c r="Q357" s="192" t="str">
        <f>IFERROR(IF(Q$6="Sun",INDEX(Attendance!$R:$R,MATCH($B356&amp;Q$7,Attendance!$N:$N,0)),IF(INDEX(Attendance!$R:$R,MATCH($B356&amp;Q$7,Attendance!$N:$N,0))="","",IF(INDEX(Attendance!$R:$R,MATCH($B356&amp;Q$7,Attendance!$N:$N,0))&gt;8,8,INDEX(Attendance!$R:$R,MATCH($B356&amp;Q$7,Attendance!$N:$N,0))))),"")</f>
        <v/>
      </c>
      <c r="R357" s="192" t="str">
        <f>IFERROR(IF(R$6="Sun",INDEX(Attendance!$R:$R,MATCH($B356&amp;R$7,Attendance!$N:$N,0)),IF(INDEX(Attendance!$R:$R,MATCH($B356&amp;R$7,Attendance!$N:$N,0))="","",IF(INDEX(Attendance!$R:$R,MATCH($B356&amp;R$7,Attendance!$N:$N,0))&gt;8,8,INDEX(Attendance!$R:$R,MATCH($B356&amp;R$7,Attendance!$N:$N,0))))),"")</f>
        <v/>
      </c>
      <c r="S357" s="192" t="str">
        <f>IFERROR(IF(S$6="Sun",INDEX(Attendance!$R:$R,MATCH($B356&amp;S$7,Attendance!$N:$N,0)),IF(INDEX(Attendance!$R:$R,MATCH($B356&amp;S$7,Attendance!$N:$N,0))="","",IF(INDEX(Attendance!$R:$R,MATCH($B356&amp;S$7,Attendance!$N:$N,0))&gt;8,8,INDEX(Attendance!$R:$R,MATCH($B356&amp;S$7,Attendance!$N:$N,0))))),"")</f>
        <v/>
      </c>
      <c r="T357" s="192" t="str">
        <f>IFERROR(IF(T$6="Sun",INDEX(Attendance!$R:$R,MATCH($B356&amp;T$7,Attendance!$N:$N,0)),IF(INDEX(Attendance!$R:$R,MATCH($B356&amp;T$7,Attendance!$N:$N,0))="","",IF(INDEX(Attendance!$R:$R,MATCH($B356&amp;T$7,Attendance!$N:$N,0))&gt;8,8,INDEX(Attendance!$R:$R,MATCH($B356&amp;T$7,Attendance!$N:$N,0))))),"")</f>
        <v/>
      </c>
      <c r="U357" s="192" t="str">
        <f>IFERROR(IF(U$6="Sun",INDEX(Attendance!$R:$R,MATCH($B356&amp;U$7,Attendance!$N:$N,0)),IF(INDEX(Attendance!$R:$R,MATCH($B356&amp;U$7,Attendance!$N:$N,0))="","",IF(INDEX(Attendance!$R:$R,MATCH($B356&amp;U$7,Attendance!$N:$N,0))&gt;8,8,INDEX(Attendance!$R:$R,MATCH($B356&amp;U$7,Attendance!$N:$N,0))))),"")</f>
        <v/>
      </c>
      <c r="V357" s="192" t="str">
        <f>IFERROR(IF(V$6="Sun",INDEX(Attendance!$R:$R,MATCH($B356&amp;V$7,Attendance!$N:$N,0)),IF(INDEX(Attendance!$R:$R,MATCH($B356&amp;V$7,Attendance!$N:$N,0))="","",IF(INDEX(Attendance!$R:$R,MATCH($B356&amp;V$7,Attendance!$N:$N,0))&gt;8,8,INDEX(Attendance!$R:$R,MATCH($B356&amp;V$7,Attendance!$N:$N,0))))),"")</f>
        <v/>
      </c>
      <c r="W357" s="192" t="str">
        <f>IFERROR(IF(W$6="Sun",INDEX(Attendance!$R:$R,MATCH($B356&amp;W$7,Attendance!$N:$N,0)),IF(INDEX(Attendance!$R:$R,MATCH($B356&amp;W$7,Attendance!$N:$N,0))="","",IF(INDEX(Attendance!$R:$R,MATCH($B356&amp;W$7,Attendance!$N:$N,0))&gt;8,8,INDEX(Attendance!$R:$R,MATCH($B356&amp;W$7,Attendance!$N:$N,0))))),"")</f>
        <v/>
      </c>
      <c r="X357" s="192" t="str">
        <f>IFERROR(IF(X$6="Sun",INDEX(Attendance!$R:$R,MATCH($B356&amp;X$7,Attendance!$N:$N,0)),IF(INDEX(Attendance!$R:$R,MATCH($B356&amp;X$7,Attendance!$N:$N,0))="","",IF(INDEX(Attendance!$R:$R,MATCH($B356&amp;X$7,Attendance!$N:$N,0))&gt;8,8,INDEX(Attendance!$R:$R,MATCH($B356&amp;X$7,Attendance!$N:$N,0))))),"")</f>
        <v/>
      </c>
      <c r="Y357" s="192" t="str">
        <f>IFERROR(IF(Y$6="Sun",INDEX(Attendance!$R:$R,MATCH($B356&amp;Y$7,Attendance!$N:$N,0)),IF(INDEX(Attendance!$R:$R,MATCH($B356&amp;Y$7,Attendance!$N:$N,0))="","",IF(INDEX(Attendance!$R:$R,MATCH($B356&amp;Y$7,Attendance!$N:$N,0))&gt;8,8,INDEX(Attendance!$R:$R,MATCH($B356&amp;Y$7,Attendance!$N:$N,0))))),"")</f>
        <v/>
      </c>
      <c r="Z357" s="192" t="str">
        <f>IFERROR(IF(Z$6="Sun",INDEX(Attendance!$R:$R,MATCH($B356&amp;Z$7,Attendance!$N:$N,0)),IF(INDEX(Attendance!$R:$R,MATCH($B356&amp;Z$7,Attendance!$N:$N,0))="","",IF(INDEX(Attendance!$R:$R,MATCH($B356&amp;Z$7,Attendance!$N:$N,0))&gt;8,8,INDEX(Attendance!$R:$R,MATCH($B356&amp;Z$7,Attendance!$N:$N,0))))),"")</f>
        <v/>
      </c>
      <c r="AA357" s="192" t="str">
        <f>IFERROR(IF(AA$6="Sun",INDEX(Attendance!$R:$R,MATCH($B356&amp;AA$7,Attendance!$N:$N,0)),IF(INDEX(Attendance!$R:$R,MATCH($B356&amp;AA$7,Attendance!$N:$N,0))="","",IF(INDEX(Attendance!$R:$R,MATCH($B356&amp;AA$7,Attendance!$N:$N,0))&gt;8,8,INDEX(Attendance!$R:$R,MATCH($B356&amp;AA$7,Attendance!$N:$N,0))))),"")</f>
        <v/>
      </c>
      <c r="AB357" s="192" t="str">
        <f>IFERROR(IF(AB$6="Sun",INDEX(Attendance!$R:$R,MATCH($B356&amp;AB$7,Attendance!$N:$N,0)),IF(INDEX(Attendance!$R:$R,MATCH($B356&amp;AB$7,Attendance!$N:$N,0))="","",IF(INDEX(Attendance!$R:$R,MATCH($B356&amp;AB$7,Attendance!$N:$N,0))&gt;8,8,INDEX(Attendance!$R:$R,MATCH($B356&amp;AB$7,Attendance!$N:$N,0))))),"")</f>
        <v/>
      </c>
      <c r="AC357" s="192" t="str">
        <f>IFERROR(IF(AC$6="Sun",INDEX(Attendance!$R:$R,MATCH($B356&amp;AC$7,Attendance!$N:$N,0)),IF(INDEX(Attendance!$R:$R,MATCH($B356&amp;AC$7,Attendance!$N:$N,0))="","",IF(INDEX(Attendance!$R:$R,MATCH($B356&amp;AC$7,Attendance!$N:$N,0))&gt;8,8,INDEX(Attendance!$R:$R,MATCH($B356&amp;AC$7,Attendance!$N:$N,0))))),"")</f>
        <v/>
      </c>
      <c r="AD357" s="192" t="str">
        <f>IFERROR(IF(AD$6="Sun",INDEX(Attendance!$R:$R,MATCH($B356&amp;AD$7,Attendance!$N:$N,0)),IF(INDEX(Attendance!$R:$R,MATCH($B356&amp;AD$7,Attendance!$N:$N,0))="","",IF(INDEX(Attendance!$R:$R,MATCH($B356&amp;AD$7,Attendance!$N:$N,0))&gt;8,8,INDEX(Attendance!$R:$R,MATCH($B356&amp;AD$7,Attendance!$N:$N,0))))),"")</f>
        <v/>
      </c>
      <c r="AE357" s="192" t="str">
        <f>IFERROR(IF(AE$6="Sun",INDEX(Attendance!$R:$R,MATCH($B356&amp;AE$7,Attendance!$N:$N,0)),IF(INDEX(Attendance!$R:$R,MATCH($B356&amp;AE$7,Attendance!$N:$N,0))="","",IF(INDEX(Attendance!$R:$R,MATCH($B356&amp;AE$7,Attendance!$N:$N,0))&gt;8,8,INDEX(Attendance!$R:$R,MATCH($B356&amp;AE$7,Attendance!$N:$N,0))))),"")</f>
        <v/>
      </c>
      <c r="AF357" s="192" t="str">
        <f>IFERROR(IF(AF$6="Sun",INDEX(Attendance!$R:$R,MATCH($B356&amp;AF$7,Attendance!$N:$N,0)),IF(INDEX(Attendance!$R:$R,MATCH($B356&amp;AF$7,Attendance!$N:$N,0))="","",IF(INDEX(Attendance!$R:$R,MATCH($B356&amp;AF$7,Attendance!$N:$N,0))&gt;8,8,INDEX(Attendance!$R:$R,MATCH($B356&amp;AF$7,Attendance!$N:$N,0))))),"")</f>
        <v/>
      </c>
      <c r="AG357" s="192" t="str">
        <f>IFERROR(IF(AG$6="Sun",INDEX(Attendance!$R:$R,MATCH($B356&amp;AG$7,Attendance!$N:$N,0)),IF(INDEX(Attendance!$R:$R,MATCH($B356&amp;AG$7,Attendance!$N:$N,0))="","",IF(INDEX(Attendance!$R:$R,MATCH($B356&amp;AG$7,Attendance!$N:$N,0))&gt;8,8,INDEX(Attendance!$R:$R,MATCH($B356&amp;AG$7,Attendance!$N:$N,0))))),"")</f>
        <v/>
      </c>
      <c r="AH357" s="192" t="str">
        <f>IFERROR(IF(AH$6="Sun",INDEX(Attendance!$R:$R,MATCH($B356&amp;AH$7,Attendance!$N:$N,0)),IF(INDEX(Attendance!$R:$R,MATCH($B356&amp;AH$7,Attendance!$N:$N,0))="","",IF(INDEX(Attendance!$R:$R,MATCH($B356&amp;AH$7,Attendance!$N:$N,0))&gt;8,8,INDEX(Attendance!$R:$R,MATCH($B356&amp;AH$7,Attendance!$N:$N,0))))),"")</f>
        <v/>
      </c>
      <c r="AI357" s="192" t="str">
        <f>IFERROR(IF(AI$6="Sun",INDEX(Attendance!$R:$R,MATCH($B356&amp;AI$7,Attendance!$N:$N,0)),IF(INDEX(Attendance!$R:$R,MATCH($B356&amp;AI$7,Attendance!$N:$N,0))="","",IF(INDEX(Attendance!$R:$R,MATCH($B356&amp;AI$7,Attendance!$N:$N,0))&gt;8,8,INDEX(Attendance!$R:$R,MATCH($B356&amp;AI$7,Attendance!$N:$N,0))))),"")</f>
        <v/>
      </c>
      <c r="AJ357" s="192" t="str">
        <f>IFERROR(IF(AJ$6="Sun",INDEX(Attendance!$R:$R,MATCH($B356&amp;AJ$7,Attendance!$N:$N,0)),IF(INDEX(Attendance!$R:$R,MATCH($B356&amp;AJ$7,Attendance!$N:$N,0))="","",IF(INDEX(Attendance!$R:$R,MATCH($B356&amp;AJ$7,Attendance!$N:$N,0))&gt;8,8,INDEX(Attendance!$R:$R,MATCH($B356&amp;AJ$7,Attendance!$N:$N,0))))),"")</f>
        <v/>
      </c>
      <c r="AK357" s="259"/>
      <c r="AL357" s="193">
        <f>ROUND((IF($C361="",Basic,MID($C361,FIND("RM",$C361)+3,4))+$AP356+$AQ361)/WorkDays/WorkHours*AL$6,4)</f>
        <v>8.6538000000000004</v>
      </c>
      <c r="AM357" s="193">
        <f>ROUND((IF($C361="",Basic,MID($C361,FIND("RM",$C361)+3,4))+$AP356+$AQ361)/WorkDays/WorkHours*AM$6,4)</f>
        <v>11.538500000000001</v>
      </c>
      <c r="AN357" s="193">
        <f>ROUND((IF($C361="",Basic,MID($C361,FIND("RM",$C361)+3,4))+$AP356+$AQ361)/WorkDays/WorkHours*AN$6,4)</f>
        <v>17.307700000000001</v>
      </c>
      <c r="AO357" s="262"/>
      <c r="AP357" s="265"/>
      <c r="AQ357" s="86"/>
      <c r="AR357" s="194"/>
      <c r="AS357" s="194"/>
      <c r="AT357" s="194"/>
      <c r="AU357" s="256"/>
    </row>
    <row r="358" spans="1:47" s="212" customFormat="1" ht="33" customHeight="1" x14ac:dyDescent="0.25">
      <c r="A358" s="189"/>
      <c r="B358" s="184"/>
      <c r="C358" s="195" t="str">
        <f>_xlfn.IFNA(INDEX(Masterlist!E:E,MATCH(B356,Masterlist!B:B,0)),"")</f>
        <v/>
      </c>
      <c r="D358" s="1"/>
      <c r="E358" s="196" t="s">
        <v>175</v>
      </c>
      <c r="F358" s="197" t="str">
        <f>IFERROR(IF(F$6="Sun","",IF(INDEX(Attendance!$S:$S,MATCH($B356&amp;F$7,Attendance!$N:$N,0))=TRUE,"",IF(F357&lt;8,"",INDEX(Attendance!$G:$G,MATCH($B356&amp;F$7,Attendance!$N:$N,0))))),"")</f>
        <v/>
      </c>
      <c r="G358" s="197" t="str">
        <f>IFERROR(IF(G$6="Sun","",IF(INDEX(Attendance!$S:$S,MATCH($B356&amp;G$7,Attendance!$N:$N,0))=TRUE,"",IF(G357&lt;8,"",INDEX(Attendance!$G:$G,MATCH($B356&amp;G$7,Attendance!$N:$N,0))))),"")</f>
        <v/>
      </c>
      <c r="H358" s="197" t="str">
        <f>IFERROR(IF(H$6="Sun","",IF(INDEX(Attendance!$S:$S,MATCH($B356&amp;H$7,Attendance!$N:$N,0))=TRUE,"",IF(H357&lt;8,"",INDEX(Attendance!$G:$G,MATCH($B356&amp;H$7,Attendance!$N:$N,0))))),"")</f>
        <v/>
      </c>
      <c r="I358" s="197" t="str">
        <f>IFERROR(IF(I$6="Sun","",IF(INDEX(Attendance!$S:$S,MATCH($B356&amp;I$7,Attendance!$N:$N,0))=TRUE,"",IF(I357&lt;8,"",INDEX(Attendance!$G:$G,MATCH($B356&amp;I$7,Attendance!$N:$N,0))))),"")</f>
        <v/>
      </c>
      <c r="J358" s="197" t="str">
        <f>IFERROR(IF(J$6="Sun","",IF(INDEX(Attendance!$S:$S,MATCH($B356&amp;J$7,Attendance!$N:$N,0))=TRUE,"",IF(J357&lt;8,"",INDEX(Attendance!$G:$G,MATCH($B356&amp;J$7,Attendance!$N:$N,0))))),"")</f>
        <v/>
      </c>
      <c r="K358" s="197" t="str">
        <f>IFERROR(IF(K$6="Sun","",IF(INDEX(Attendance!$S:$S,MATCH($B356&amp;K$7,Attendance!$N:$N,0))=TRUE,"",IF(K357&lt;8,"",INDEX(Attendance!$G:$G,MATCH($B356&amp;K$7,Attendance!$N:$N,0))))),"")</f>
        <v/>
      </c>
      <c r="L358" s="197" t="str">
        <f>IFERROR(IF(L$6="Sun","",IF(INDEX(Attendance!$S:$S,MATCH($B356&amp;L$7,Attendance!$N:$N,0))=TRUE,"",IF(L357&lt;8,"",INDEX(Attendance!$G:$G,MATCH($B356&amp;L$7,Attendance!$N:$N,0))))),"")</f>
        <v/>
      </c>
      <c r="M358" s="197" t="str">
        <f>IFERROR(IF(M$6="Sun","",IF(INDEX(Attendance!$S:$S,MATCH($B356&amp;M$7,Attendance!$N:$N,0))=TRUE,"",IF(M357&lt;8,"",INDEX(Attendance!$G:$G,MATCH($B356&amp;M$7,Attendance!$N:$N,0))))),"")</f>
        <v/>
      </c>
      <c r="N358" s="197" t="str">
        <f>IFERROR(IF(N$6="Sun","",IF(INDEX(Attendance!$S:$S,MATCH($B356&amp;N$7,Attendance!$N:$N,0))=TRUE,"",IF(N357&lt;8,"",INDEX(Attendance!$G:$G,MATCH($B356&amp;N$7,Attendance!$N:$N,0))))),"")</f>
        <v/>
      </c>
      <c r="O358" s="197" t="str">
        <f>IFERROR(IF(O$6="Sun","",IF(INDEX(Attendance!$S:$S,MATCH($B356&amp;O$7,Attendance!$N:$N,0))=TRUE,"",IF(O357&lt;8,"",INDEX(Attendance!$G:$G,MATCH($B356&amp;O$7,Attendance!$N:$N,0))))),"")</f>
        <v/>
      </c>
      <c r="P358" s="197" t="str">
        <f>IFERROR(IF(P$6="Sun","",IF(INDEX(Attendance!$S:$S,MATCH($B356&amp;P$7,Attendance!$N:$N,0))=TRUE,"",IF(P357&lt;8,"",INDEX(Attendance!$G:$G,MATCH($B356&amp;P$7,Attendance!$N:$N,0))))),"")</f>
        <v/>
      </c>
      <c r="Q358" s="197" t="str">
        <f>IFERROR(IF(Q$6="Sun","",IF(INDEX(Attendance!$S:$S,MATCH($B356&amp;Q$7,Attendance!$N:$N,0))=TRUE,"",IF(Q357&lt;8,"",INDEX(Attendance!$G:$G,MATCH($B356&amp;Q$7,Attendance!$N:$N,0))))),"")</f>
        <v/>
      </c>
      <c r="R358" s="197" t="str">
        <f>IFERROR(IF(R$6="Sun","",IF(INDEX(Attendance!$S:$S,MATCH($B356&amp;R$7,Attendance!$N:$N,0))=TRUE,"",IF(R357&lt;8,"",INDEX(Attendance!$G:$G,MATCH($B356&amp;R$7,Attendance!$N:$N,0))))),"")</f>
        <v/>
      </c>
      <c r="S358" s="197" t="str">
        <f>IFERROR(IF(S$6="Sun","",IF(INDEX(Attendance!$S:$S,MATCH($B356&amp;S$7,Attendance!$N:$N,0))=TRUE,"",IF(S357&lt;8,"",INDEX(Attendance!$G:$G,MATCH($B356&amp;S$7,Attendance!$N:$N,0))))),"")</f>
        <v/>
      </c>
      <c r="T358" s="197" t="str">
        <f>IFERROR(IF(T$6="Sun","",IF(INDEX(Attendance!$S:$S,MATCH($B356&amp;T$7,Attendance!$N:$N,0))=TRUE,"",IF(T357&lt;8,"",INDEX(Attendance!$G:$G,MATCH($B356&amp;T$7,Attendance!$N:$N,0))))),"")</f>
        <v/>
      </c>
      <c r="U358" s="197" t="str">
        <f>IFERROR(IF(U$6="Sun","",IF(INDEX(Attendance!$S:$S,MATCH($B356&amp;U$7,Attendance!$N:$N,0))=TRUE,"",IF(U357&lt;8,"",INDEX(Attendance!$G:$G,MATCH($B356&amp;U$7,Attendance!$N:$N,0))))),"")</f>
        <v/>
      </c>
      <c r="V358" s="197" t="str">
        <f>IFERROR(IF(V$6="Sun","",IF(INDEX(Attendance!$S:$S,MATCH($B356&amp;V$7,Attendance!$N:$N,0))=TRUE,"",IF(V357&lt;8,"",INDEX(Attendance!$G:$G,MATCH($B356&amp;V$7,Attendance!$N:$N,0))))),"")</f>
        <v/>
      </c>
      <c r="W358" s="197" t="str">
        <f>IFERROR(IF(W$6="Sun","",IF(INDEX(Attendance!$S:$S,MATCH($B356&amp;W$7,Attendance!$N:$N,0))=TRUE,"",IF(W357&lt;8,"",INDEX(Attendance!$G:$G,MATCH($B356&amp;W$7,Attendance!$N:$N,0))))),"")</f>
        <v/>
      </c>
      <c r="X358" s="197" t="str">
        <f>IFERROR(IF(X$6="Sun","",IF(INDEX(Attendance!$S:$S,MATCH($B356&amp;X$7,Attendance!$N:$N,0))=TRUE,"",IF(X357&lt;8,"",INDEX(Attendance!$G:$G,MATCH($B356&amp;X$7,Attendance!$N:$N,0))))),"")</f>
        <v/>
      </c>
      <c r="Y358" s="197" t="str">
        <f>IFERROR(IF(Y$6="Sun","",IF(INDEX(Attendance!$S:$S,MATCH($B356&amp;Y$7,Attendance!$N:$N,0))=TRUE,"",IF(Y357&lt;8,"",INDEX(Attendance!$G:$G,MATCH($B356&amp;Y$7,Attendance!$N:$N,0))))),"")</f>
        <v/>
      </c>
      <c r="Z358" s="197" t="str">
        <f>IFERROR(IF(Z$6="Sun","",IF(INDEX(Attendance!$S:$S,MATCH($B356&amp;Z$7,Attendance!$N:$N,0))=TRUE,"",IF(Z357&lt;8,"",INDEX(Attendance!$G:$G,MATCH($B356&amp;Z$7,Attendance!$N:$N,0))))),"")</f>
        <v/>
      </c>
      <c r="AA358" s="197" t="str">
        <f>IFERROR(IF(AA$6="Sun","",IF(INDEX(Attendance!$S:$S,MATCH($B356&amp;AA$7,Attendance!$N:$N,0))=TRUE,"",IF(AA357&lt;8,"",INDEX(Attendance!$G:$G,MATCH($B356&amp;AA$7,Attendance!$N:$N,0))))),"")</f>
        <v/>
      </c>
      <c r="AB358" s="197" t="str">
        <f>IFERROR(IF(AB$6="Sun","",IF(INDEX(Attendance!$S:$S,MATCH($B356&amp;AB$7,Attendance!$N:$N,0))=TRUE,"",IF(AB357&lt;8,"",INDEX(Attendance!$G:$G,MATCH($B356&amp;AB$7,Attendance!$N:$N,0))))),"")</f>
        <v/>
      </c>
      <c r="AC358" s="197" t="str">
        <f>IFERROR(IF(AC$6="Sun","",IF(INDEX(Attendance!$S:$S,MATCH($B356&amp;AC$7,Attendance!$N:$N,0))=TRUE,"",IF(AC357&lt;8,"",INDEX(Attendance!$G:$G,MATCH($B356&amp;AC$7,Attendance!$N:$N,0))))),"")</f>
        <v/>
      </c>
      <c r="AD358" s="197" t="str">
        <f>IFERROR(IF(AD$6="Sun","",IF(INDEX(Attendance!$S:$S,MATCH($B356&amp;AD$7,Attendance!$N:$N,0))=TRUE,"",IF(AD357&lt;8,"",INDEX(Attendance!$G:$G,MATCH($B356&amp;AD$7,Attendance!$N:$N,0))))),"")</f>
        <v/>
      </c>
      <c r="AE358" s="197" t="str">
        <f>IFERROR(IF(AE$6="Sun","",IF(INDEX(Attendance!$S:$S,MATCH($B356&amp;AE$7,Attendance!$N:$N,0))=TRUE,"",IF(AE357&lt;8,"",INDEX(Attendance!$G:$G,MATCH($B356&amp;AE$7,Attendance!$N:$N,0))))),"")</f>
        <v/>
      </c>
      <c r="AF358" s="197" t="str">
        <f>IFERROR(IF(AF$6="Sun","",IF(INDEX(Attendance!$S:$S,MATCH($B356&amp;AF$7,Attendance!$N:$N,0))=TRUE,"",IF(AF357&lt;8,"",INDEX(Attendance!$G:$G,MATCH($B356&amp;AF$7,Attendance!$N:$N,0))))),"")</f>
        <v/>
      </c>
      <c r="AG358" s="197" t="str">
        <f>IFERROR(IF(AG$6="Sun","",IF(INDEX(Attendance!$S:$S,MATCH($B356&amp;AG$7,Attendance!$N:$N,0))=TRUE,"",IF(AG357&lt;8,"",INDEX(Attendance!$G:$G,MATCH($B356&amp;AG$7,Attendance!$N:$N,0))))),"")</f>
        <v/>
      </c>
      <c r="AH358" s="197" t="str">
        <f>IFERROR(IF(AH$6="Sun","",IF(INDEX(Attendance!$S:$S,MATCH($B356&amp;AH$7,Attendance!$N:$N,0))=TRUE,"",IF(AH357&lt;8,"",INDEX(Attendance!$G:$G,MATCH($B356&amp;AH$7,Attendance!$N:$N,0))))),"")</f>
        <v/>
      </c>
      <c r="AI358" s="197" t="str">
        <f>IFERROR(IF(AI$6="Sun","",IF(INDEX(Attendance!$S:$S,MATCH($B356&amp;AI$7,Attendance!$N:$N,0))=TRUE,"",IF(AI357&lt;8,"",INDEX(Attendance!$G:$G,MATCH($B356&amp;AI$7,Attendance!$N:$N,0))))),"")</f>
        <v/>
      </c>
      <c r="AJ358" s="197" t="str">
        <f>IFERROR(IF(AJ$6="Sun","",IF(INDEX(Attendance!$S:$S,MATCH($B356&amp;AJ$7,Attendance!$N:$N,0))=TRUE,"",IF(AJ357&lt;8,"",INDEX(Attendance!$G:$G,MATCH($B356&amp;AJ$7,Attendance!$N:$N,0))))),"")</f>
        <v/>
      </c>
      <c r="AK358" s="259"/>
      <c r="AL358" s="198"/>
      <c r="AM358" s="198"/>
      <c r="AN358" s="198"/>
      <c r="AO358" s="262"/>
      <c r="AP358" s="265"/>
      <c r="AQ358" s="86"/>
      <c r="AR358" s="194"/>
      <c r="AS358" s="194"/>
      <c r="AT358" s="194"/>
      <c r="AU358" s="256"/>
    </row>
    <row r="359" spans="1:47" s="212" customFormat="1" ht="33" customHeight="1" x14ac:dyDescent="0.25">
      <c r="A359" s="189"/>
      <c r="B359" s="184"/>
      <c r="C359" s="195" t="str">
        <f>_xlfn.IFNA(INDEX(Masterlist!F:F,MATCH(B356,Masterlist!B:B,0)),"")</f>
        <v/>
      </c>
      <c r="D359" s="88"/>
      <c r="E359" s="196"/>
      <c r="F359" s="199"/>
      <c r="G359" s="200"/>
      <c r="H359" s="192"/>
      <c r="I359" s="192"/>
      <c r="J359" s="192"/>
      <c r="K359" s="192"/>
      <c r="L359" s="192"/>
      <c r="M359" s="192"/>
      <c r="N359" s="192"/>
      <c r="O359" s="192"/>
      <c r="P359" s="192"/>
      <c r="Q359" s="201"/>
      <c r="R359" s="201"/>
      <c r="S359" s="192"/>
      <c r="T359" s="192"/>
      <c r="U359" s="192"/>
      <c r="V359" s="192"/>
      <c r="W359" s="192"/>
      <c r="X359" s="192"/>
      <c r="Y359" s="192"/>
      <c r="Z359" s="192"/>
      <c r="AA359" s="192"/>
      <c r="AB359" s="192"/>
      <c r="AC359" s="192"/>
      <c r="AD359" s="192"/>
      <c r="AE359" s="192"/>
      <c r="AF359" s="192"/>
      <c r="AG359" s="192"/>
      <c r="AH359" s="192"/>
      <c r="AI359" s="192"/>
      <c r="AJ359" s="192"/>
      <c r="AK359" s="259"/>
      <c r="AL359" s="198"/>
      <c r="AM359" s="198"/>
      <c r="AN359" s="198"/>
      <c r="AO359" s="262"/>
      <c r="AP359" s="265"/>
      <c r="AQ359" s="86"/>
      <c r="AR359" s="194"/>
      <c r="AS359" s="194"/>
      <c r="AT359" s="194"/>
      <c r="AU359" s="256"/>
    </row>
    <row r="360" spans="1:47" s="212" customFormat="1" ht="33" customHeight="1" x14ac:dyDescent="0.25">
      <c r="A360" s="189"/>
      <c r="B360" s="184"/>
      <c r="C360" s="202" t="str">
        <f>_xlfn.IFNA(INDEX(Masterlist!I:I,MATCH(B356,Masterlist!B:B,0)),"")</f>
        <v/>
      </c>
      <c r="D360" s="226" t="str">
        <f>_xlfn.IFNA(IF(INDEX(Attendance!H:H,MATCH(B356,Attendance!$A:$A,0))="VMI","SCOPE ALLW",""),"")</f>
        <v/>
      </c>
      <c r="E360" s="196" t="s">
        <v>13</v>
      </c>
      <c r="F360" s="203" t="str">
        <f>IFERROR(IF(AND(RIGHT(F356,1)="N",VALUE(F357)&gt;=8),Database!$I$3,""),"")</f>
        <v/>
      </c>
      <c r="G360" s="192" t="str">
        <f>IFERROR(IF(AND(RIGHT(G356,1)="N",VALUE(G357)&gt;=8),Database!$I$3,""),"")</f>
        <v/>
      </c>
      <c r="H360" s="199" t="str">
        <f>IFERROR(IF(AND(RIGHT(H356,1)="N",VALUE(H357)&gt;=8),Database!$I$3,""),"")</f>
        <v/>
      </c>
      <c r="I360" s="192" t="str">
        <f>IFERROR(IF(AND(RIGHT(I356,1)="N",VALUE(I357)&gt;=8),Database!$I$3,""),"")</f>
        <v/>
      </c>
      <c r="J360" s="192" t="str">
        <f>IFERROR(IF(AND(RIGHT(J356,1)="N",VALUE(J357)&gt;=8),Database!$I$3,""),"")</f>
        <v/>
      </c>
      <c r="K360" s="192" t="str">
        <f>IFERROR(IF(AND(RIGHT(K356,1)="N",VALUE(K357)&gt;=8),Database!$I$3,""),"")</f>
        <v/>
      </c>
      <c r="L360" s="192" t="str">
        <f>IFERROR(IF(AND(RIGHT(L356,1)="N",VALUE(L357)&gt;=8),Database!$I$3,""),"")</f>
        <v/>
      </c>
      <c r="M360" s="192" t="str">
        <f>IFERROR(IF(AND(RIGHT(M356,1)="N",VALUE(M357)&gt;=8),Database!$I$3,""),"")</f>
        <v/>
      </c>
      <c r="N360" s="192" t="str">
        <f>IFERROR(IF(AND(RIGHT(N356,1)="N",VALUE(N357)&gt;=8),Database!$I$3,""),"")</f>
        <v/>
      </c>
      <c r="O360" s="192" t="str">
        <f>IFERROR(IF(AND(RIGHT(O356,1)="N",VALUE(O357)&gt;=8),Database!$I$3,""),"")</f>
        <v/>
      </c>
      <c r="P360" s="192" t="str">
        <f>IFERROR(IF(AND(RIGHT(P356,1)="N",VALUE(P357)&gt;=8),Database!$I$3,""),"")</f>
        <v/>
      </c>
      <c r="Q360" s="192" t="str">
        <f>IFERROR(IF(AND(RIGHT(Q356,1)="N",VALUE(Q357)&gt;=8),Database!$I$3,""),"")</f>
        <v/>
      </c>
      <c r="R360" s="192" t="str">
        <f>IFERROR(IF(AND(RIGHT(R356,1)="N",VALUE(R357)&gt;=8),Database!$I$3,""),"")</f>
        <v/>
      </c>
      <c r="S360" s="192" t="str">
        <f>IFERROR(IF(AND(RIGHT(S356,1)="N",VALUE(S357)&gt;=8),Database!$I$3,""),"")</f>
        <v/>
      </c>
      <c r="T360" s="192" t="str">
        <f>IFERROR(IF(AND(RIGHT(T356,1)="N",VALUE(T357)&gt;=8),Database!$I$3,""),"")</f>
        <v/>
      </c>
      <c r="U360" s="192" t="str">
        <f>IFERROR(IF(AND(RIGHT(U356,1)="N",VALUE(U357)&gt;=8),Database!$I$3,""),"")</f>
        <v/>
      </c>
      <c r="V360" s="192" t="str">
        <f>IFERROR(IF(AND(RIGHT(V356,1)="N",VALUE(V357)&gt;=8),Database!$I$3,""),"")</f>
        <v/>
      </c>
      <c r="W360" s="192" t="str">
        <f>IFERROR(IF(AND(RIGHT(W356,1)="N",VALUE(W357)&gt;=8),Database!$I$3,""),"")</f>
        <v/>
      </c>
      <c r="X360" s="192" t="str">
        <f>IFERROR(IF(AND(RIGHT(X356,1)="N",VALUE(X357)&gt;=8),Database!$I$3,""),"")</f>
        <v/>
      </c>
      <c r="Y360" s="192" t="str">
        <f>IFERROR(IF(AND(RIGHT(Y356,1)="N",VALUE(Y357)&gt;=8),Database!$I$3,""),"")</f>
        <v/>
      </c>
      <c r="Z360" s="192" t="str">
        <f>IFERROR(IF(AND(RIGHT(Z356,1)="N",VALUE(Z357)&gt;=8),Database!$I$3,""),"")</f>
        <v/>
      </c>
      <c r="AA360" s="192" t="str">
        <f>IFERROR(IF(AND(RIGHT(AA356,1)="N",VALUE(AA357)&gt;=8),Database!$I$3,""),"")</f>
        <v/>
      </c>
      <c r="AB360" s="192" t="str">
        <f>IFERROR(IF(AND(RIGHT(AB356,1)="N",VALUE(AB357)&gt;=8),Database!$I$3,""),"")</f>
        <v/>
      </c>
      <c r="AC360" s="192" t="str">
        <f>IFERROR(IF(AND(RIGHT(AC356,1)="N",VALUE(AC357)&gt;=8),Database!$I$3,""),"")</f>
        <v/>
      </c>
      <c r="AD360" s="192" t="str">
        <f>IFERROR(IF(AND(RIGHT(AD356,1)="N",VALUE(AD357)&gt;=8),Database!$I$3,""),"")</f>
        <v/>
      </c>
      <c r="AE360" s="192" t="str">
        <f>IFERROR(IF(AND(RIGHT(AE356,1)="N",VALUE(AE357)&gt;=8),Database!$I$3,""),"")</f>
        <v/>
      </c>
      <c r="AF360" s="192" t="str">
        <f>IFERROR(IF(AND(RIGHT(AF356,1)="N",VALUE(AF357)&gt;=8),Database!$I$3,""),"")</f>
        <v/>
      </c>
      <c r="AG360" s="192" t="str">
        <f>IFERROR(IF(AND(RIGHT(AG356,1)="N",VALUE(AG357)&gt;=8),Database!$I$3,""),"")</f>
        <v/>
      </c>
      <c r="AH360" s="192" t="str">
        <f>IFERROR(IF(AND(RIGHT(AH356,1)="N",VALUE(AH357)&gt;=8),Database!$I$3,""),"")</f>
        <v/>
      </c>
      <c r="AI360" s="192" t="str">
        <f>IFERROR(IF(AND(RIGHT(AI356,1)="N",VALUE(AI357)&gt;=8),Database!$I$3,""),"")</f>
        <v/>
      </c>
      <c r="AJ360" s="192" t="str">
        <f>IFERROR(IF(AND(RIGHT(AJ356,1)="N",VALUE(AJ357)&gt;=8),Database!$I$3,""),"")</f>
        <v/>
      </c>
      <c r="AK360" s="259"/>
      <c r="AL360" s="204"/>
      <c r="AM360" s="198"/>
      <c r="AN360" s="198"/>
      <c r="AO360" s="262"/>
      <c r="AP360" s="265"/>
      <c r="AQ360" s="86"/>
      <c r="AR360" s="194"/>
      <c r="AS360" s="194"/>
      <c r="AT360" s="194"/>
      <c r="AU360" s="256"/>
    </row>
    <row r="361" spans="1:47" s="212" customFormat="1" ht="33" customHeight="1" thickBot="1" x14ac:dyDescent="0.3">
      <c r="A361" s="189"/>
      <c r="B361" s="205"/>
      <c r="C361" s="222"/>
      <c r="D361" s="28"/>
      <c r="E361" s="206" t="s">
        <v>176</v>
      </c>
      <c r="F361" s="207" t="str">
        <f>IFERROR(IF(INDEX(Attendance!$T:$T,MATCH($B356&amp;F$7,Attendance!$N:$N,0))=TRUE,"L",IF(SUM(F357:F358)&gt;=10,5,"")),"")</f>
        <v/>
      </c>
      <c r="G361" s="207" t="str">
        <f>IFERROR(IF(INDEX(Attendance!$T:$T,MATCH($B356&amp;G$7,Attendance!$N:$N,0))=TRUE,"L",IF(SUM(G357:G358)&gt;=10,5,"")),"")</f>
        <v/>
      </c>
      <c r="H361" s="208" t="str">
        <f>IFERROR(IF(INDEX(Attendance!$T:$T,MATCH($B356&amp;H$7,Attendance!$N:$N,0))=TRUE,"L",IF(SUM(H357:H358)&gt;=10,5,"")),"")</f>
        <v/>
      </c>
      <c r="I361" s="208" t="str">
        <f>IFERROR(IF(INDEX(Attendance!$T:$T,MATCH($B356&amp;I$7,Attendance!$N:$N,0))=TRUE,"L",IF(SUM(I357:I358)&gt;=10,5,"")),"")</f>
        <v/>
      </c>
      <c r="J361" s="208" t="str">
        <f>IFERROR(IF(INDEX(Attendance!$T:$T,MATCH($B356&amp;J$7,Attendance!$N:$N,0))=TRUE,"L",IF(SUM(J357:J358)&gt;=10,5,"")),"")</f>
        <v/>
      </c>
      <c r="K361" s="208" t="str">
        <f>IFERROR(IF(INDEX(Attendance!$T:$T,MATCH($B356&amp;K$7,Attendance!$N:$N,0))=TRUE,"L",IF(SUM(K357:K358)&gt;=10,5,"")),"")</f>
        <v/>
      </c>
      <c r="L361" s="208" t="str">
        <f>IFERROR(IF(INDEX(Attendance!$T:$T,MATCH($B356&amp;L$7,Attendance!$N:$N,0))=TRUE,"L",IF(SUM(L357:L358)&gt;=10,5,"")),"")</f>
        <v/>
      </c>
      <c r="M361" s="208" t="str">
        <f>IFERROR(IF(INDEX(Attendance!$T:$T,MATCH($B356&amp;M$7,Attendance!$N:$N,0))=TRUE,"L",IF(SUM(M357:M358)&gt;=10,5,"")),"")</f>
        <v/>
      </c>
      <c r="N361" s="208" t="str">
        <f>IFERROR(IF(INDEX(Attendance!$T:$T,MATCH($B356&amp;N$7,Attendance!$N:$N,0))=TRUE,"L",IF(SUM(N357:N358)&gt;=10,5,"")),"")</f>
        <v/>
      </c>
      <c r="O361" s="208" t="str">
        <f>IFERROR(IF(INDEX(Attendance!$T:$T,MATCH($B356&amp;O$7,Attendance!$N:$N,0))=TRUE,"L",IF(SUM(O357:O358)&gt;=10,5,"")),"")</f>
        <v/>
      </c>
      <c r="P361" s="208" t="str">
        <f>IFERROR(IF(INDEX(Attendance!$T:$T,MATCH($B356&amp;P$7,Attendance!$N:$N,0))=TRUE,"L",IF(SUM(P357:P358)&gt;=10,5,"")),"")</f>
        <v/>
      </c>
      <c r="Q361" s="208" t="str">
        <f>IFERROR(IF(INDEX(Attendance!$T:$T,MATCH($B356&amp;Q$7,Attendance!$N:$N,0))=TRUE,"L",IF(SUM(Q357:Q358)&gt;=10,5,"")),"")</f>
        <v/>
      </c>
      <c r="R361" s="208" t="str">
        <f>IFERROR(IF(INDEX(Attendance!$T:$T,MATCH($B356&amp;R$7,Attendance!$N:$N,0))=TRUE,"L",IF(SUM(R357:R358)&gt;=10,5,"")),"")</f>
        <v/>
      </c>
      <c r="S361" s="208" t="str">
        <f>IFERROR(IF(INDEX(Attendance!$T:$T,MATCH($B356&amp;S$7,Attendance!$N:$N,0))=TRUE,"L",IF(SUM(S357:S358)&gt;=10,5,"")),"")</f>
        <v/>
      </c>
      <c r="T361" s="208" t="str">
        <f>IFERROR(IF(INDEX(Attendance!$T:$T,MATCH($B356&amp;T$7,Attendance!$N:$N,0))=TRUE,"L",IF(SUM(T357:T358)&gt;=10,5,"")),"")</f>
        <v/>
      </c>
      <c r="U361" s="208" t="str">
        <f>IFERROR(IF(INDEX(Attendance!$T:$T,MATCH($B356&amp;U$7,Attendance!$N:$N,0))=TRUE,"L",IF(SUM(U357:U358)&gt;=10,5,"")),"")</f>
        <v/>
      </c>
      <c r="V361" s="208" t="str">
        <f>IFERROR(IF(INDEX(Attendance!$T:$T,MATCH($B356&amp;V$7,Attendance!$N:$N,0))=TRUE,"L",IF(SUM(V357:V358)&gt;=10,5,"")),"")</f>
        <v/>
      </c>
      <c r="W361" s="208" t="str">
        <f>IFERROR(IF(INDEX(Attendance!$T:$T,MATCH($B356&amp;W$7,Attendance!$N:$N,0))=TRUE,"L",IF(SUM(W357:W358)&gt;=10,5,"")),"")</f>
        <v/>
      </c>
      <c r="X361" s="208" t="str">
        <f>IFERROR(IF(INDEX(Attendance!$T:$T,MATCH($B356&amp;X$7,Attendance!$N:$N,0))=TRUE,"L",IF(SUM(X357:X358)&gt;=10,5,"")),"")</f>
        <v/>
      </c>
      <c r="Y361" s="208" t="str">
        <f>IFERROR(IF(INDEX(Attendance!$T:$T,MATCH($B356&amp;Y$7,Attendance!$N:$N,0))=TRUE,"L",IF(SUM(Y357:Y358)&gt;=10,5,"")),"")</f>
        <v/>
      </c>
      <c r="Z361" s="208" t="str">
        <f>IFERROR(IF(INDEX(Attendance!$T:$T,MATCH($B356&amp;Z$7,Attendance!$N:$N,0))=TRUE,"L",IF(SUM(Z357:Z358)&gt;=10,5,"")),"")</f>
        <v/>
      </c>
      <c r="AA361" s="208" t="str">
        <f>IFERROR(IF(INDEX(Attendance!$T:$T,MATCH($B356&amp;AA$7,Attendance!$N:$N,0))=TRUE,"L",IF(SUM(AA357:AA358)&gt;=10,5,"")),"")</f>
        <v/>
      </c>
      <c r="AB361" s="208" t="str">
        <f>IFERROR(IF(INDEX(Attendance!$T:$T,MATCH($B356&amp;AB$7,Attendance!$N:$N,0))=TRUE,"L",IF(SUM(AB357:AB358)&gt;=10,5,"")),"")</f>
        <v/>
      </c>
      <c r="AC361" s="208" t="str">
        <f>IFERROR(IF(INDEX(Attendance!$T:$T,MATCH($B356&amp;AC$7,Attendance!$N:$N,0))=TRUE,"L",IF(SUM(AC357:AC358)&gt;=10,5,"")),"")</f>
        <v/>
      </c>
      <c r="AD361" s="208" t="str">
        <f>IFERROR(IF(INDEX(Attendance!$T:$T,MATCH($B356&amp;AD$7,Attendance!$N:$N,0))=TRUE,"L",IF(SUM(AD357:AD358)&gt;=10,5,"")),"")</f>
        <v/>
      </c>
      <c r="AE361" s="208" t="str">
        <f>IFERROR(IF(INDEX(Attendance!$T:$T,MATCH($B356&amp;AE$7,Attendance!$N:$N,0))=TRUE,"L",IF(SUM(AE357:AE358)&gt;=10,5,"")),"")</f>
        <v/>
      </c>
      <c r="AF361" s="208" t="str">
        <f>IFERROR(IF(INDEX(Attendance!$T:$T,MATCH($B356&amp;AF$7,Attendance!$N:$N,0))=TRUE,"L",IF(SUM(AF357:AF358)&gt;=10,5,"")),"")</f>
        <v/>
      </c>
      <c r="AG361" s="208" t="str">
        <f>IFERROR(IF(INDEX(Attendance!$T:$T,MATCH($B356&amp;AG$7,Attendance!$N:$N,0))=TRUE,"L",IF(SUM(AG357:AG358)&gt;=10,5,"")),"")</f>
        <v/>
      </c>
      <c r="AH361" s="208" t="str">
        <f>IFERROR(IF(INDEX(Attendance!$T:$T,MATCH($B356&amp;AH$7,Attendance!$N:$N,0))=TRUE,"L",IF(SUM(AH357:AH358)&gt;=10,5,"")),"")</f>
        <v/>
      </c>
      <c r="AI361" s="208" t="str">
        <f>IFERROR(IF(INDEX(Attendance!$T:$T,MATCH($B356&amp;AI$7,Attendance!$N:$N,0))=TRUE,"L",IF(SUM(AI357:AI358)&gt;=10,5,"")),"")</f>
        <v/>
      </c>
      <c r="AJ361" s="208" t="str">
        <f>IFERROR(IF(INDEX(Attendance!$T:$T,MATCH($B356&amp;AJ$7,Attendance!$N:$N,0))=TRUE,"L",IF(SUM(AJ357:AJ358)&gt;=10,5,"")),"")</f>
        <v/>
      </c>
      <c r="AK361" s="260"/>
      <c r="AL361" s="209">
        <f>ROUND(AL356*AL357,2)</f>
        <v>0</v>
      </c>
      <c r="AM361" s="209">
        <f>ROUND(AM356*AM357,2)</f>
        <v>0</v>
      </c>
      <c r="AN361" s="209">
        <f>ROUND(AN356*AN357,2)</f>
        <v>0</v>
      </c>
      <c r="AO361" s="263"/>
      <c r="AP361" s="266"/>
      <c r="AQ361" s="210">
        <f>AQ356*$AQ$5</f>
        <v>0</v>
      </c>
      <c r="AR361" s="211">
        <f>AR356*ROUND(IF($C361="",1200,MID($C361,FIND("RM",$C361)+3,4))/26,2)</f>
        <v>0</v>
      </c>
      <c r="AS361" s="211">
        <f t="shared" ref="AS361:AT361" si="83">AS356*ROUND(IF($C361="",1200,MID($C361,FIND("RM",$C361)+3,4))/26,2)</f>
        <v>0</v>
      </c>
      <c r="AT361" s="211">
        <f t="shared" si="83"/>
        <v>92.3</v>
      </c>
      <c r="AU361" s="257"/>
    </row>
    <row r="362" spans="1:47" s="213" customFormat="1" ht="33" customHeight="1" x14ac:dyDescent="0.35">
      <c r="A362" s="175">
        <f t="shared" si="73"/>
        <v>60</v>
      </c>
      <c r="B362" s="184" t="str">
        <f>_xlfn.IFNA(INDEX(Attendance!$A:$A,MATCH(A362,Attendance!$M:$M,0)),"")</f>
        <v/>
      </c>
      <c r="C362" s="185" t="str">
        <f>_xlfn.IFNA(INDEX(Masterlist!C:C,MATCH(B362,Masterlist!B:B,0)),"")</f>
        <v/>
      </c>
      <c r="D362" s="87"/>
      <c r="E362" s="186" t="s">
        <v>173</v>
      </c>
      <c r="F362" s="83" t="str" cm="1">
        <f t="array" ref="F362">_xlfn.IFNA(IF(OR(VALUE(F$7&amp;$C$3)=PH),IF(F363="","PH",IF(INDEX(Attendance!$O:$O,MATCH($B362&amp;F$7,Attendance!$N:$N,0))&lt;"1200","PM","PN")),IF(F$6="Sun",IF(F363="","RD",IF(INDEX(Attendance!$O:$O,MATCH($B362&amp;F$7,Attendance!$N:$N,0))&lt;"1200","RM","RN")),IF(F363="",IF(F$7="","",IF(INDEX(Attendance!$I:$I,MATCH($B362&amp;F$7,Attendance!$N:$N,0))="ABS","AB","UL")),IF(INDEX(Attendance!$O:$O,MATCH($B362&amp;F$7,Attendance!$N:$N,0))&lt;"1200","M","N")))),"")</f>
        <v/>
      </c>
      <c r="G362" s="83" t="str" cm="1">
        <f t="array" ref="G362">_xlfn.IFNA(IF(OR(VALUE(G$7&amp;$C$3)=PH),IF(G363="","PH",IF(INDEX(Attendance!$O:$O,MATCH($B362&amp;G$7,Attendance!$N:$N,0))&lt;"1200","PM","PN")),IF(G$6="Sun",IF(G363="","RD",IF(INDEX(Attendance!$O:$O,MATCH($B362&amp;G$7,Attendance!$N:$N,0))&lt;"1200","RM","RN")),IF(G363="",IF(G$7="","",IF(INDEX(Attendance!$I:$I,MATCH($B362&amp;G$7,Attendance!$N:$N,0))="ABS","AB","UL")),IF(INDEX(Attendance!$O:$O,MATCH($B362&amp;G$7,Attendance!$N:$N,0))&lt;"1200","M","N")))),"")</f>
        <v/>
      </c>
      <c r="H362" s="83" t="str" cm="1">
        <f t="array" ref="H362">_xlfn.IFNA(IF(OR(VALUE(H$7&amp;$C$3)=PH),IF(H363="","PH",IF(INDEX(Attendance!$O:$O,MATCH($B362&amp;H$7,Attendance!$N:$N,0))&lt;"1200","PM","PN")),IF(H$6="Sun",IF(H363="","RD",IF(INDEX(Attendance!$O:$O,MATCH($B362&amp;H$7,Attendance!$N:$N,0))&lt;"1200","RM","RN")),IF(H363="",IF(H$7="","",IF(INDEX(Attendance!$I:$I,MATCH($B362&amp;H$7,Attendance!$N:$N,0))="ABS","AB","UL")),IF(INDEX(Attendance!$O:$O,MATCH($B362&amp;H$7,Attendance!$N:$N,0))&lt;"1200","M","N")))),"")</f>
        <v/>
      </c>
      <c r="I362" s="83" t="str" cm="1">
        <f t="array" ref="I362">_xlfn.IFNA(IF(OR(VALUE(I$7&amp;$C$3)=PH),IF(I363="","PH",IF(INDEX(Attendance!$O:$O,MATCH($B362&amp;I$7,Attendance!$N:$N,0))&lt;"1200","PM","PN")),IF(I$6="Sun",IF(I363="","RD",IF(INDEX(Attendance!$O:$O,MATCH($B362&amp;I$7,Attendance!$N:$N,0))&lt;"1200","RM","RN")),IF(I363="",IF(I$7="","",IF(INDEX(Attendance!$I:$I,MATCH($B362&amp;I$7,Attendance!$N:$N,0))="ABS","AB","UL")),IF(INDEX(Attendance!$O:$O,MATCH($B362&amp;I$7,Attendance!$N:$N,0))&lt;"1200","M","N")))),"")</f>
        <v/>
      </c>
      <c r="J362" s="83" t="str" cm="1">
        <f t="array" ref="J362">_xlfn.IFNA(IF(OR(VALUE(J$7&amp;$C$3)=PH),IF(J363="","PH",IF(INDEX(Attendance!$O:$O,MATCH($B362&amp;J$7,Attendance!$N:$N,0))&lt;"1200","PM","PN")),IF(J$6="Sun",IF(J363="","RD",IF(INDEX(Attendance!$O:$O,MATCH($B362&amp;J$7,Attendance!$N:$N,0))&lt;"1200","RM","RN")),IF(J363="",IF(J$7="","",IF(INDEX(Attendance!$I:$I,MATCH($B362&amp;J$7,Attendance!$N:$N,0))="ABS","AB","UL")),IF(INDEX(Attendance!$O:$O,MATCH($B362&amp;J$7,Attendance!$N:$N,0))&lt;"1200","M","N")))),"")</f>
        <v/>
      </c>
      <c r="K362" s="83" t="str" cm="1">
        <f t="array" ref="K362">_xlfn.IFNA(IF(OR(VALUE(K$7&amp;$C$3)=PH),IF(K363="","PH",IF(INDEX(Attendance!$O:$O,MATCH($B362&amp;K$7,Attendance!$N:$N,0))&lt;"1200","PM","PN")),IF(K$6="Sun",IF(K363="","RD",IF(INDEX(Attendance!$O:$O,MATCH($B362&amp;K$7,Attendance!$N:$N,0))&lt;"1200","RM","RN")),IF(K363="",IF(K$7="","",IF(INDEX(Attendance!$I:$I,MATCH($B362&amp;K$7,Attendance!$N:$N,0))="ABS","AB","UL")),IF(INDEX(Attendance!$O:$O,MATCH($B362&amp;K$7,Attendance!$N:$N,0))&lt;"1200","M","N")))),"")</f>
        <v/>
      </c>
      <c r="L362" s="83" t="str" cm="1">
        <f t="array" ref="L362">_xlfn.IFNA(IF(OR(VALUE(L$7&amp;$C$3)=PH),IF(L363="","PH",IF(INDEX(Attendance!$O:$O,MATCH($B362&amp;L$7,Attendance!$N:$N,0))&lt;"1200","PM","PN")),IF(L$6="Sun",IF(L363="","RD",IF(INDEX(Attendance!$O:$O,MATCH($B362&amp;L$7,Attendance!$N:$N,0))&lt;"1200","RM","RN")),IF(L363="",IF(L$7="","",IF(INDEX(Attendance!$I:$I,MATCH($B362&amp;L$7,Attendance!$N:$N,0))="ABS","AB","UL")),IF(INDEX(Attendance!$O:$O,MATCH($B362&amp;L$7,Attendance!$N:$N,0))&lt;"1200","M","N")))),"")</f>
        <v>RD</v>
      </c>
      <c r="M362" s="83" t="str" cm="1">
        <f t="array" ref="M362">_xlfn.IFNA(IF(OR(VALUE(M$7&amp;$C$3)=PH),IF(M363="","PH",IF(INDEX(Attendance!$O:$O,MATCH($B362&amp;M$7,Attendance!$N:$N,0))&lt;"1200","PM","PN")),IF(M$6="Sun",IF(M363="","RD",IF(INDEX(Attendance!$O:$O,MATCH($B362&amp;M$7,Attendance!$N:$N,0))&lt;"1200","RM","RN")),IF(M363="",IF(M$7="","",IF(INDEX(Attendance!$I:$I,MATCH($B362&amp;M$7,Attendance!$N:$N,0))="ABS","AB","UL")),IF(INDEX(Attendance!$O:$O,MATCH($B362&amp;M$7,Attendance!$N:$N,0))&lt;"1200","M","N")))),"")</f>
        <v/>
      </c>
      <c r="N362" s="83" t="str" cm="1">
        <f t="array" ref="N362">_xlfn.IFNA(IF(OR(VALUE(N$7&amp;$C$3)=PH),IF(N363="","PH",IF(INDEX(Attendance!$O:$O,MATCH($B362&amp;N$7,Attendance!$N:$N,0))&lt;"1200","PM","PN")),IF(N$6="Sun",IF(N363="","RD",IF(INDEX(Attendance!$O:$O,MATCH($B362&amp;N$7,Attendance!$N:$N,0))&lt;"1200","RM","RN")),IF(N363="",IF(N$7="","",IF(INDEX(Attendance!$I:$I,MATCH($B362&amp;N$7,Attendance!$N:$N,0))="ABS","AB","UL")),IF(INDEX(Attendance!$O:$O,MATCH($B362&amp;N$7,Attendance!$N:$N,0))&lt;"1200","M","N")))),"")</f>
        <v/>
      </c>
      <c r="O362" s="83" t="str" cm="1">
        <f t="array" ref="O362">_xlfn.IFNA(IF(OR(VALUE(O$7&amp;$C$3)=PH),IF(O363="","PH",IF(INDEX(Attendance!$O:$O,MATCH($B362&amp;O$7,Attendance!$N:$N,0))&lt;"1200","PM","PN")),IF(O$6="Sun",IF(O363="","RD",IF(INDEX(Attendance!$O:$O,MATCH($B362&amp;O$7,Attendance!$N:$N,0))&lt;"1200","RM","RN")),IF(O363="",IF(O$7="","",IF(INDEX(Attendance!$I:$I,MATCH($B362&amp;O$7,Attendance!$N:$N,0))="ABS","AB","UL")),IF(INDEX(Attendance!$O:$O,MATCH($B362&amp;O$7,Attendance!$N:$N,0))&lt;"1200","M","N")))),"")</f>
        <v/>
      </c>
      <c r="P362" s="83" t="str" cm="1">
        <f t="array" ref="P362">_xlfn.IFNA(IF(OR(VALUE(P$7&amp;$C$3)=PH),IF(P363="","PH",IF(INDEX(Attendance!$O:$O,MATCH($B362&amp;P$7,Attendance!$N:$N,0))&lt;"1200","PM","PN")),IF(P$6="Sun",IF(P363="","RD",IF(INDEX(Attendance!$O:$O,MATCH($B362&amp;P$7,Attendance!$N:$N,0))&lt;"1200","RM","RN")),IF(P363="",IF(P$7="","",IF(INDEX(Attendance!$I:$I,MATCH($B362&amp;P$7,Attendance!$N:$N,0))="ABS","AB","UL")),IF(INDEX(Attendance!$O:$O,MATCH($B362&amp;P$7,Attendance!$N:$N,0))&lt;"1200","M","N")))),"")</f>
        <v/>
      </c>
      <c r="Q362" s="83" t="str" cm="1">
        <f t="array" ref="Q362">_xlfn.IFNA(IF(OR(VALUE(Q$7&amp;$C$3)=PH),IF(Q363="","PH",IF(INDEX(Attendance!$O:$O,MATCH($B362&amp;Q$7,Attendance!$N:$N,0))&lt;"1200","PM","PN")),IF(Q$6="Sun",IF(Q363="","RD",IF(INDEX(Attendance!$O:$O,MATCH($B362&amp;Q$7,Attendance!$N:$N,0))&lt;"1200","RM","RN")),IF(Q363="",IF(Q$7="","",IF(INDEX(Attendance!$I:$I,MATCH($B362&amp;Q$7,Attendance!$N:$N,0))="ABS","AB","UL")),IF(INDEX(Attendance!$O:$O,MATCH($B362&amp;Q$7,Attendance!$N:$N,0))&lt;"1200","M","N")))),"")</f>
        <v>PH</v>
      </c>
      <c r="R362" s="83" t="str" cm="1">
        <f t="array" ref="R362">_xlfn.IFNA(IF(OR(VALUE(R$7&amp;$C$3)=PH),IF(R363="","PH",IF(INDEX(Attendance!$O:$O,MATCH($B362&amp;R$7,Attendance!$N:$N,0))&lt;"1200","PM","PN")),IF(R$6="Sun",IF(R363="","RD",IF(INDEX(Attendance!$O:$O,MATCH($B362&amp;R$7,Attendance!$N:$N,0))&lt;"1200","RM","RN")),IF(R363="",IF(R$7="","",IF(INDEX(Attendance!$I:$I,MATCH($B362&amp;R$7,Attendance!$N:$N,0))="ABS","AB","UL")),IF(INDEX(Attendance!$O:$O,MATCH($B362&amp;R$7,Attendance!$N:$N,0))&lt;"1200","M","N")))),"")</f>
        <v>PH</v>
      </c>
      <c r="S362" s="83" t="str" cm="1">
        <f t="array" ref="S362">_xlfn.IFNA(IF(OR(VALUE(S$7&amp;$C$3)=PH),IF(S363="","PH",IF(INDEX(Attendance!$O:$O,MATCH($B362&amp;S$7,Attendance!$N:$N,0))&lt;"1200","PM","PN")),IF(S$6="Sun",IF(S363="","RD",IF(INDEX(Attendance!$O:$O,MATCH($B362&amp;S$7,Attendance!$N:$N,0))&lt;"1200","RM","RN")),IF(S363="",IF(S$7="","",IF(INDEX(Attendance!$I:$I,MATCH($B362&amp;S$7,Attendance!$N:$N,0))="ABS","AB","UL")),IF(INDEX(Attendance!$O:$O,MATCH($B362&amp;S$7,Attendance!$N:$N,0))&lt;"1200","M","N")))),"")</f>
        <v>RD</v>
      </c>
      <c r="T362" s="83" t="str" cm="1">
        <f t="array" ref="T362">_xlfn.IFNA(IF(OR(VALUE(T$7&amp;$C$3)=PH),IF(T363="","PH",IF(INDEX(Attendance!$O:$O,MATCH($B362&amp;T$7,Attendance!$N:$N,0))&lt;"1200","PM","PN")),IF(T$6="Sun",IF(T363="","RD",IF(INDEX(Attendance!$O:$O,MATCH($B362&amp;T$7,Attendance!$N:$N,0))&lt;"1200","RM","RN")),IF(T363="",IF(T$7="","",IF(INDEX(Attendance!$I:$I,MATCH($B362&amp;T$7,Attendance!$N:$N,0))="ABS","AB","UL")),IF(INDEX(Attendance!$O:$O,MATCH($B362&amp;T$7,Attendance!$N:$N,0))&lt;"1200","M","N")))),"")</f>
        <v/>
      </c>
      <c r="U362" s="83" t="str" cm="1">
        <f t="array" ref="U362">_xlfn.IFNA(IF(OR(VALUE(U$7&amp;$C$3)=PH),IF(U363="","PH",IF(INDEX(Attendance!$O:$O,MATCH($B362&amp;U$7,Attendance!$N:$N,0))&lt;"1200","PM","PN")),IF(U$6="Sun",IF(U363="","RD",IF(INDEX(Attendance!$O:$O,MATCH($B362&amp;U$7,Attendance!$N:$N,0))&lt;"1200","RM","RN")),IF(U363="",IF(U$7="","",IF(INDEX(Attendance!$I:$I,MATCH($B362&amp;U$7,Attendance!$N:$N,0))="ABS","AB","UL")),IF(INDEX(Attendance!$O:$O,MATCH($B362&amp;U$7,Attendance!$N:$N,0))&lt;"1200","M","N")))),"")</f>
        <v/>
      </c>
      <c r="V362" s="83" t="str" cm="1">
        <f t="array" ref="V362">_xlfn.IFNA(IF(OR(VALUE(V$7&amp;$C$3)=PH),IF(V363="","PH",IF(INDEX(Attendance!$O:$O,MATCH($B362&amp;V$7,Attendance!$N:$N,0))&lt;"1200","PM","PN")),IF(V$6="Sun",IF(V363="","RD",IF(INDEX(Attendance!$O:$O,MATCH($B362&amp;V$7,Attendance!$N:$N,0))&lt;"1200","RM","RN")),IF(V363="",IF(V$7="","",IF(INDEX(Attendance!$I:$I,MATCH($B362&amp;V$7,Attendance!$N:$N,0))="ABS","AB","UL")),IF(INDEX(Attendance!$O:$O,MATCH($B362&amp;V$7,Attendance!$N:$N,0))&lt;"1200","M","N")))),"")</f>
        <v/>
      </c>
      <c r="W362" s="83" t="str" cm="1">
        <f t="array" ref="W362">_xlfn.IFNA(IF(OR(VALUE(W$7&amp;$C$3)=PH),IF(W363="","PH",IF(INDEX(Attendance!$O:$O,MATCH($B362&amp;W$7,Attendance!$N:$N,0))&lt;"1200","PM","PN")),IF(W$6="Sun",IF(W363="","RD",IF(INDEX(Attendance!$O:$O,MATCH($B362&amp;W$7,Attendance!$N:$N,0))&lt;"1200","RM","RN")),IF(W363="",IF(W$7="","",IF(INDEX(Attendance!$I:$I,MATCH($B362&amp;W$7,Attendance!$N:$N,0))="ABS","AB","UL")),IF(INDEX(Attendance!$O:$O,MATCH($B362&amp;W$7,Attendance!$N:$N,0))&lt;"1200","M","N")))),"")</f>
        <v/>
      </c>
      <c r="X362" s="83" t="str" cm="1">
        <f t="array" ref="X362">_xlfn.IFNA(IF(OR(VALUE(X$7&amp;$C$3)=PH),IF(X363="","PH",IF(INDEX(Attendance!$O:$O,MATCH($B362&amp;X$7,Attendance!$N:$N,0))&lt;"1200","PM","PN")),IF(X$6="Sun",IF(X363="","RD",IF(INDEX(Attendance!$O:$O,MATCH($B362&amp;X$7,Attendance!$N:$N,0))&lt;"1200","RM","RN")),IF(X363="",IF(X$7="","",IF(INDEX(Attendance!$I:$I,MATCH($B362&amp;X$7,Attendance!$N:$N,0))="ABS","AB","UL")),IF(INDEX(Attendance!$O:$O,MATCH($B362&amp;X$7,Attendance!$N:$N,0))&lt;"1200","M","N")))),"")</f>
        <v/>
      </c>
      <c r="Y362" s="83" t="str" cm="1">
        <f t="array" ref="Y362">_xlfn.IFNA(IF(OR(VALUE(Y$7&amp;$C$3)=PH),IF(Y363="","PH",IF(INDEX(Attendance!$O:$O,MATCH($B362&amp;Y$7,Attendance!$N:$N,0))&lt;"1200","PM","PN")),IF(Y$6="Sun",IF(Y363="","RD",IF(INDEX(Attendance!$O:$O,MATCH($B362&amp;Y$7,Attendance!$N:$N,0))&lt;"1200","RM","RN")),IF(Y363="",IF(Y$7="","",IF(INDEX(Attendance!$I:$I,MATCH($B362&amp;Y$7,Attendance!$N:$N,0))="ABS","AB","UL")),IF(INDEX(Attendance!$O:$O,MATCH($B362&amp;Y$7,Attendance!$N:$N,0))&lt;"1200","M","N")))),"")</f>
        <v/>
      </c>
      <c r="Z362" s="83" t="str" cm="1">
        <f t="array" ref="Z362">_xlfn.IFNA(IF(OR(VALUE(Z$7&amp;$C$3)=PH),IF(Z363="","PH",IF(INDEX(Attendance!$O:$O,MATCH($B362&amp;Z$7,Attendance!$N:$N,0))&lt;"1200","PM","PN")),IF(Z$6="Sun",IF(Z363="","RD",IF(INDEX(Attendance!$O:$O,MATCH($B362&amp;Z$7,Attendance!$N:$N,0))&lt;"1200","RM","RN")),IF(Z363="",IF(Z$7="","",IF(INDEX(Attendance!$I:$I,MATCH($B362&amp;Z$7,Attendance!$N:$N,0))="ABS","AB","UL")),IF(INDEX(Attendance!$O:$O,MATCH($B362&amp;Z$7,Attendance!$N:$N,0))&lt;"1200","M","N")))),"")</f>
        <v>RD</v>
      </c>
      <c r="AA362" s="83" t="str" cm="1">
        <f t="array" ref="AA362">_xlfn.IFNA(IF(OR(VALUE(AA$7&amp;$C$3)=PH),IF(AA363="","PH",IF(INDEX(Attendance!$O:$O,MATCH($B362&amp;AA$7,Attendance!$N:$N,0))&lt;"1200","PM","PN")),IF(AA$6="Sun",IF(AA363="","RD",IF(INDEX(Attendance!$O:$O,MATCH($B362&amp;AA$7,Attendance!$N:$N,0))&lt;"1200","RM","RN")),IF(AA363="",IF(AA$7="","",IF(INDEX(Attendance!$I:$I,MATCH($B362&amp;AA$7,Attendance!$N:$N,0))="ABS","AB","UL")),IF(INDEX(Attendance!$O:$O,MATCH($B362&amp;AA$7,Attendance!$N:$N,0))&lt;"1200","M","N")))),"")</f>
        <v/>
      </c>
      <c r="AB362" s="83" t="str" cm="1">
        <f t="array" ref="AB362">_xlfn.IFNA(IF(OR(VALUE(AB$7&amp;$C$3)=PH),IF(AB363="","PH",IF(INDEX(Attendance!$O:$O,MATCH($B362&amp;AB$7,Attendance!$N:$N,0))&lt;"1200","PM","PN")),IF(AB$6="Sun",IF(AB363="","RD",IF(INDEX(Attendance!$O:$O,MATCH($B362&amp;AB$7,Attendance!$N:$N,0))&lt;"1200","RM","RN")),IF(AB363="",IF(AB$7="","",IF(INDEX(Attendance!$I:$I,MATCH($B362&amp;AB$7,Attendance!$N:$N,0))="ABS","AB","UL")),IF(INDEX(Attendance!$O:$O,MATCH($B362&amp;AB$7,Attendance!$N:$N,0))&lt;"1200","M","N")))),"")</f>
        <v/>
      </c>
      <c r="AC362" s="83" t="str" cm="1">
        <f t="array" ref="AC362">_xlfn.IFNA(IF(OR(VALUE(AC$7&amp;$C$3)=PH),IF(AC363="","PH",IF(INDEX(Attendance!$O:$O,MATCH($B362&amp;AC$7,Attendance!$N:$N,0))&lt;"1200","PM","PN")),IF(AC$6="Sun",IF(AC363="","RD",IF(INDEX(Attendance!$O:$O,MATCH($B362&amp;AC$7,Attendance!$N:$N,0))&lt;"1200","RM","RN")),IF(AC363="",IF(AC$7="","",IF(INDEX(Attendance!$I:$I,MATCH($B362&amp;AC$7,Attendance!$N:$N,0))="ABS","AB","UL")),IF(INDEX(Attendance!$O:$O,MATCH($B362&amp;AC$7,Attendance!$N:$N,0))&lt;"1200","M","N")))),"")</f>
        <v/>
      </c>
      <c r="AD362" s="83" t="str" cm="1">
        <f t="array" ref="AD362">_xlfn.IFNA(IF(OR(VALUE(AD$7&amp;$C$3)=PH),IF(AD363="","PH",IF(INDEX(Attendance!$O:$O,MATCH($B362&amp;AD$7,Attendance!$N:$N,0))&lt;"1200","PM","PN")),IF(AD$6="Sun",IF(AD363="","RD",IF(INDEX(Attendance!$O:$O,MATCH($B362&amp;AD$7,Attendance!$N:$N,0))&lt;"1200","RM","RN")),IF(AD363="",IF(AD$7="","",IF(INDEX(Attendance!$I:$I,MATCH($B362&amp;AD$7,Attendance!$N:$N,0))="ABS","AB","UL")),IF(INDEX(Attendance!$O:$O,MATCH($B362&amp;AD$7,Attendance!$N:$N,0))&lt;"1200","M","N")))),"")</f>
        <v/>
      </c>
      <c r="AE362" s="83" t="str" cm="1">
        <f t="array" ref="AE362">_xlfn.IFNA(IF(OR(VALUE(AE$7&amp;$C$3)=PH),IF(AE363="","PH",IF(INDEX(Attendance!$O:$O,MATCH($B362&amp;AE$7,Attendance!$N:$N,0))&lt;"1200","PM","PN")),IF(AE$6="Sun",IF(AE363="","RD",IF(INDEX(Attendance!$O:$O,MATCH($B362&amp;AE$7,Attendance!$N:$N,0))&lt;"1200","RM","RN")),IF(AE363="",IF(AE$7="","",IF(INDEX(Attendance!$I:$I,MATCH($B362&amp;AE$7,Attendance!$N:$N,0))="ABS","AB","UL")),IF(INDEX(Attendance!$O:$O,MATCH($B362&amp;AE$7,Attendance!$N:$N,0))&lt;"1200","M","N")))),"")</f>
        <v/>
      </c>
      <c r="AF362" s="83" t="str" cm="1">
        <f t="array" ref="AF362">_xlfn.IFNA(IF(OR(VALUE(AF$7&amp;$C$3)=PH),IF(AF363="","PH",IF(INDEX(Attendance!$O:$O,MATCH($B362&amp;AF$7,Attendance!$N:$N,0))&lt;"1200","PM","PN")),IF(AF$6="Sun",IF(AF363="","RD",IF(INDEX(Attendance!$O:$O,MATCH($B362&amp;AF$7,Attendance!$N:$N,0))&lt;"1200","RM","RN")),IF(AF363="",IF(AF$7="","",IF(INDEX(Attendance!$I:$I,MATCH($B362&amp;AF$7,Attendance!$N:$N,0))="ABS","AB","UL")),IF(INDEX(Attendance!$O:$O,MATCH($B362&amp;AF$7,Attendance!$N:$N,0))&lt;"1200","M","N")))),"")</f>
        <v/>
      </c>
      <c r="AG362" s="83" t="str" cm="1">
        <f t="array" ref="AG362">_xlfn.IFNA(IF(OR(VALUE(AG$7&amp;$C$3)=PH),IF(AG363="","PH",IF(INDEX(Attendance!$O:$O,MATCH($B362&amp;AG$7,Attendance!$N:$N,0))&lt;"1200","PM","PN")),IF(AG$6="Sun",IF(AG363="","RD",IF(INDEX(Attendance!$O:$O,MATCH($B362&amp;AG$7,Attendance!$N:$N,0))&lt;"1200","RM","RN")),IF(AG363="",IF(AG$7="","",IF(INDEX(Attendance!$I:$I,MATCH($B362&amp;AG$7,Attendance!$N:$N,0))="ABS","AB","UL")),IF(INDEX(Attendance!$O:$O,MATCH($B362&amp;AG$7,Attendance!$N:$N,0))&lt;"1200","M","N")))),"")</f>
        <v>RD</v>
      </c>
      <c r="AH362" s="83" t="str" cm="1">
        <f t="array" ref="AH362">_xlfn.IFNA(IF(OR(VALUE(AH$7&amp;$C$3)=PH),IF(AH363="","PH",IF(INDEX(Attendance!$O:$O,MATCH($B362&amp;AH$7,Attendance!$N:$N,0))&lt;"1200","PM","PN")),IF(AH$6="Sun",IF(AH363="","RD",IF(INDEX(Attendance!$O:$O,MATCH($B362&amp;AH$7,Attendance!$N:$N,0))&lt;"1200","RM","RN")),IF(AH363="",IF(AH$7="","",IF(INDEX(Attendance!$I:$I,MATCH($B362&amp;AH$7,Attendance!$N:$N,0))="ABS","AB","UL")),IF(INDEX(Attendance!$O:$O,MATCH($B362&amp;AH$7,Attendance!$N:$N,0))&lt;"1200","M","N")))),"")</f>
        <v/>
      </c>
      <c r="AI362" s="83" t="str" cm="1">
        <f t="array" ref="AI362">_xlfn.IFNA(IF(OR(VALUE(AI$7&amp;$C$3)=PH),IF(AI363="","PH",IF(INDEX(Attendance!$O:$O,MATCH($B362&amp;AI$7,Attendance!$N:$N,0))&lt;"1200","PM","PN")),IF(AI$6="Sun",IF(AI363="","RD",IF(INDEX(Attendance!$O:$O,MATCH($B362&amp;AI$7,Attendance!$N:$N,0))&lt;"1200","RM","RN")),IF(AI363="",IF(AI$7="","",IF(INDEX(Attendance!$I:$I,MATCH($B362&amp;AI$7,Attendance!$N:$N,0))="ABS","AB","UL")),IF(INDEX(Attendance!$O:$O,MATCH($B362&amp;AI$7,Attendance!$N:$N,0))&lt;"1200","M","N")))),"")</f>
        <v/>
      </c>
      <c r="AJ362" s="83" t="str" cm="1">
        <f t="array" ref="AJ362">_xlfn.IFNA(IF(OR(VALUE(AJ$7&amp;$C$3)=PH),IF(AJ363="","PH",IF(INDEX(Attendance!$O:$O,MATCH($B362&amp;AJ$7,Attendance!$N:$N,0))&lt;"1200","PM","PN")),IF(AJ$6="Sun",IF(AJ363="","RD",IF(INDEX(Attendance!$O:$O,MATCH($B362&amp;AJ$7,Attendance!$N:$N,0))&lt;"1200","RM","RN")),IF(AJ363="",IF(AJ$7="","",IF(INDEX(Attendance!$I:$I,MATCH($B362&amp;AJ$7,Attendance!$N:$N,0))="ABS","AB","UL")),IF(INDEX(Attendance!$O:$O,MATCH($B362&amp;AJ$7,Attendance!$N:$N,0))&lt;"1200","M","N")))),"")</f>
        <v/>
      </c>
      <c r="AK362" s="258">
        <f>SUM(SUMIF(F362:AJ362,{"M","N","A"},F363:AJ363))</f>
        <v>0</v>
      </c>
      <c r="AL362" s="187">
        <f>SUM(SUMIF(F362:AJ362,{"M","N"},F364:AJ364),SUMIF(F362:AJ362,{"OM","ON"},F363:AJ363))</f>
        <v>0</v>
      </c>
      <c r="AM362" s="187">
        <f>SUM(SUMIF(F362:AJ362,{"PM","PN","RM","RN"},F363:AJ363))</f>
        <v>0</v>
      </c>
      <c r="AN362" s="187">
        <f>SUM(SUMIF(F362:AJ362,{"PM","PN"},F364:AJ364))</f>
        <v>0</v>
      </c>
      <c r="AO362" s="261">
        <f>SUM(F367:AJ367)</f>
        <v>0</v>
      </c>
      <c r="AP362" s="264">
        <f>SUM(F366:AJ366)</f>
        <v>0</v>
      </c>
      <c r="AQ362" s="188">
        <f>IF(D366="",0,SUM(COUNTIFS(F362:AJ362,{"M","N","A","OM","ON","OA","PM","PN","PA","RM","RN","RA"})))</f>
        <v>0</v>
      </c>
      <c r="AR362" s="74">
        <f>COUNTIF(F362:AJ362,"AL")</f>
        <v>0</v>
      </c>
      <c r="AS362" s="74">
        <f>COUNTIF(F362:AJ362,"MC")</f>
        <v>0</v>
      </c>
      <c r="AT362" s="74">
        <f>COUNTIF(F362:AJ362,"PH")+COUNTIF(F362:AJ362,"RPH")</f>
        <v>2</v>
      </c>
      <c r="AU362" s="255">
        <f t="shared" ref="AU362" si="84">_xlfn.IFNA(IF($B362="",0,AK362*$AK$5+SUM(AL367:AN367)+SUM(AO362:AP367)+SUM(AQ367:AT367)),"")</f>
        <v>0</v>
      </c>
    </row>
    <row r="363" spans="1:47" s="213" customFormat="1" ht="33" customHeight="1" x14ac:dyDescent="0.35">
      <c r="A363" s="189"/>
      <c r="B363" s="184"/>
      <c r="C363" s="190" t="str">
        <f>_xlfn.IFNA(INDEX(Masterlist!D:D,MATCH(B362,Masterlist!B:B,0)),"")</f>
        <v/>
      </c>
      <c r="D363" s="88"/>
      <c r="E363" s="191" t="s">
        <v>174</v>
      </c>
      <c r="F363" s="192" t="str">
        <f>IFERROR(IF(F$6="Sun",INDEX(Attendance!$R:$R,MATCH($B362&amp;F$7,Attendance!$N:$N,0)),IF(INDEX(Attendance!$R:$R,MATCH($B362&amp;F$7,Attendance!$N:$N,0))="","",IF(INDEX(Attendance!$R:$R,MATCH($B362&amp;F$7,Attendance!$N:$N,0))&gt;8,8,INDEX(Attendance!$R:$R,MATCH($B362&amp;F$7,Attendance!$N:$N,0))))),"")</f>
        <v/>
      </c>
      <c r="G363" s="192" t="str">
        <f>IFERROR(IF(G$6="Sun",INDEX(Attendance!$R:$R,MATCH($B362&amp;G$7,Attendance!$N:$N,0)),IF(INDEX(Attendance!$R:$R,MATCH($B362&amp;G$7,Attendance!$N:$N,0))="","",IF(INDEX(Attendance!$R:$R,MATCH($B362&amp;G$7,Attendance!$N:$N,0))&gt;8,8,INDEX(Attendance!$R:$R,MATCH($B362&amp;G$7,Attendance!$N:$N,0))))),"")</f>
        <v/>
      </c>
      <c r="H363" s="192" t="str">
        <f>IFERROR(IF(H$6="Sun",INDEX(Attendance!$R:$R,MATCH($B362&amp;H$7,Attendance!$N:$N,0)),IF(INDEX(Attendance!$R:$R,MATCH($B362&amp;H$7,Attendance!$N:$N,0))="","",IF(INDEX(Attendance!$R:$R,MATCH($B362&amp;H$7,Attendance!$N:$N,0))&gt;8,8,INDEX(Attendance!$R:$R,MATCH($B362&amp;H$7,Attendance!$N:$N,0))))),"")</f>
        <v/>
      </c>
      <c r="I363" s="192" t="str">
        <f>IFERROR(IF(I$6="Sun",INDEX(Attendance!$R:$R,MATCH($B362&amp;I$7,Attendance!$N:$N,0)),IF(INDEX(Attendance!$R:$R,MATCH($B362&amp;I$7,Attendance!$N:$N,0))="","",IF(INDEX(Attendance!$R:$R,MATCH($B362&amp;I$7,Attendance!$N:$N,0))&gt;8,8,INDEX(Attendance!$R:$R,MATCH($B362&amp;I$7,Attendance!$N:$N,0))))),"")</f>
        <v/>
      </c>
      <c r="J363" s="192" t="str">
        <f>IFERROR(IF(J$6="Sun",INDEX(Attendance!$R:$R,MATCH($B362&amp;J$7,Attendance!$N:$N,0)),IF(INDEX(Attendance!$R:$R,MATCH($B362&amp;J$7,Attendance!$N:$N,0))="","",IF(INDEX(Attendance!$R:$R,MATCH($B362&amp;J$7,Attendance!$N:$N,0))&gt;8,8,INDEX(Attendance!$R:$R,MATCH($B362&amp;J$7,Attendance!$N:$N,0))))),"")</f>
        <v/>
      </c>
      <c r="K363" s="192" t="str">
        <f>IFERROR(IF(K$6="Sun",INDEX(Attendance!$R:$R,MATCH($B362&amp;K$7,Attendance!$N:$N,0)),IF(INDEX(Attendance!$R:$R,MATCH($B362&amp;K$7,Attendance!$N:$N,0))="","",IF(INDEX(Attendance!$R:$R,MATCH($B362&amp;K$7,Attendance!$N:$N,0))&gt;8,8,INDEX(Attendance!$R:$R,MATCH($B362&amp;K$7,Attendance!$N:$N,0))))),"")</f>
        <v/>
      </c>
      <c r="L363" s="192" t="str">
        <f>IFERROR(IF(L$6="Sun",INDEX(Attendance!$R:$R,MATCH($B362&amp;L$7,Attendance!$N:$N,0)),IF(INDEX(Attendance!$R:$R,MATCH($B362&amp;L$7,Attendance!$N:$N,0))="","",IF(INDEX(Attendance!$R:$R,MATCH($B362&amp;L$7,Attendance!$N:$N,0))&gt;8,8,INDEX(Attendance!$R:$R,MATCH($B362&amp;L$7,Attendance!$N:$N,0))))),"")</f>
        <v/>
      </c>
      <c r="M363" s="192" t="str">
        <f>IFERROR(IF(M$6="Sun",INDEX(Attendance!$R:$R,MATCH($B362&amp;M$7,Attendance!$N:$N,0)),IF(INDEX(Attendance!$R:$R,MATCH($B362&amp;M$7,Attendance!$N:$N,0))="","",IF(INDEX(Attendance!$R:$R,MATCH($B362&amp;M$7,Attendance!$N:$N,0))&gt;8,8,INDEX(Attendance!$R:$R,MATCH($B362&amp;M$7,Attendance!$N:$N,0))))),"")</f>
        <v/>
      </c>
      <c r="N363" s="192" t="str">
        <f>IFERROR(IF(N$6="Sun",INDEX(Attendance!$R:$R,MATCH($B362&amp;N$7,Attendance!$N:$N,0)),IF(INDEX(Attendance!$R:$R,MATCH($B362&amp;N$7,Attendance!$N:$N,0))="","",IF(INDEX(Attendance!$R:$R,MATCH($B362&amp;N$7,Attendance!$N:$N,0))&gt;8,8,INDEX(Attendance!$R:$R,MATCH($B362&amp;N$7,Attendance!$N:$N,0))))),"")</f>
        <v/>
      </c>
      <c r="O363" s="192" t="str">
        <f>IFERROR(IF(O$6="Sun",INDEX(Attendance!$R:$R,MATCH($B362&amp;O$7,Attendance!$N:$N,0)),IF(INDEX(Attendance!$R:$R,MATCH($B362&amp;O$7,Attendance!$N:$N,0))="","",IF(INDEX(Attendance!$R:$R,MATCH($B362&amp;O$7,Attendance!$N:$N,0))&gt;8,8,INDEX(Attendance!$R:$R,MATCH($B362&amp;O$7,Attendance!$N:$N,0))))),"")</f>
        <v/>
      </c>
      <c r="P363" s="192" t="str">
        <f>IFERROR(IF(P$6="Sun",INDEX(Attendance!$R:$R,MATCH($B362&amp;P$7,Attendance!$N:$N,0)),IF(INDEX(Attendance!$R:$R,MATCH($B362&amp;P$7,Attendance!$N:$N,0))="","",IF(INDEX(Attendance!$R:$R,MATCH($B362&amp;P$7,Attendance!$N:$N,0))&gt;8,8,INDEX(Attendance!$R:$R,MATCH($B362&amp;P$7,Attendance!$N:$N,0))))),"")</f>
        <v/>
      </c>
      <c r="Q363" s="192" t="str">
        <f>IFERROR(IF(Q$6="Sun",INDEX(Attendance!$R:$R,MATCH($B362&amp;Q$7,Attendance!$N:$N,0)),IF(INDEX(Attendance!$R:$R,MATCH($B362&amp;Q$7,Attendance!$N:$N,0))="","",IF(INDEX(Attendance!$R:$R,MATCH($B362&amp;Q$7,Attendance!$N:$N,0))&gt;8,8,INDEX(Attendance!$R:$R,MATCH($B362&amp;Q$7,Attendance!$N:$N,0))))),"")</f>
        <v/>
      </c>
      <c r="R363" s="192" t="str">
        <f>IFERROR(IF(R$6="Sun",INDEX(Attendance!$R:$R,MATCH($B362&amp;R$7,Attendance!$N:$N,0)),IF(INDEX(Attendance!$R:$R,MATCH($B362&amp;R$7,Attendance!$N:$N,0))="","",IF(INDEX(Attendance!$R:$R,MATCH($B362&amp;R$7,Attendance!$N:$N,0))&gt;8,8,INDEX(Attendance!$R:$R,MATCH($B362&amp;R$7,Attendance!$N:$N,0))))),"")</f>
        <v/>
      </c>
      <c r="S363" s="192" t="str">
        <f>IFERROR(IF(S$6="Sun",INDEX(Attendance!$R:$R,MATCH($B362&amp;S$7,Attendance!$N:$N,0)),IF(INDEX(Attendance!$R:$R,MATCH($B362&amp;S$7,Attendance!$N:$N,0))="","",IF(INDEX(Attendance!$R:$R,MATCH($B362&amp;S$7,Attendance!$N:$N,0))&gt;8,8,INDEX(Attendance!$R:$R,MATCH($B362&amp;S$7,Attendance!$N:$N,0))))),"")</f>
        <v/>
      </c>
      <c r="T363" s="192" t="str">
        <f>IFERROR(IF(T$6="Sun",INDEX(Attendance!$R:$R,MATCH($B362&amp;T$7,Attendance!$N:$N,0)),IF(INDEX(Attendance!$R:$R,MATCH($B362&amp;T$7,Attendance!$N:$N,0))="","",IF(INDEX(Attendance!$R:$R,MATCH($B362&amp;T$7,Attendance!$N:$N,0))&gt;8,8,INDEX(Attendance!$R:$R,MATCH($B362&amp;T$7,Attendance!$N:$N,0))))),"")</f>
        <v/>
      </c>
      <c r="U363" s="192" t="str">
        <f>IFERROR(IF(U$6="Sun",INDEX(Attendance!$R:$R,MATCH($B362&amp;U$7,Attendance!$N:$N,0)),IF(INDEX(Attendance!$R:$R,MATCH($B362&amp;U$7,Attendance!$N:$N,0))="","",IF(INDEX(Attendance!$R:$R,MATCH($B362&amp;U$7,Attendance!$N:$N,0))&gt;8,8,INDEX(Attendance!$R:$R,MATCH($B362&amp;U$7,Attendance!$N:$N,0))))),"")</f>
        <v/>
      </c>
      <c r="V363" s="192" t="str">
        <f>IFERROR(IF(V$6="Sun",INDEX(Attendance!$R:$R,MATCH($B362&amp;V$7,Attendance!$N:$N,0)),IF(INDEX(Attendance!$R:$R,MATCH($B362&amp;V$7,Attendance!$N:$N,0))="","",IF(INDEX(Attendance!$R:$R,MATCH($B362&amp;V$7,Attendance!$N:$N,0))&gt;8,8,INDEX(Attendance!$R:$R,MATCH($B362&amp;V$7,Attendance!$N:$N,0))))),"")</f>
        <v/>
      </c>
      <c r="W363" s="192" t="str">
        <f>IFERROR(IF(W$6="Sun",INDEX(Attendance!$R:$R,MATCH($B362&amp;W$7,Attendance!$N:$N,0)),IF(INDEX(Attendance!$R:$R,MATCH($B362&amp;W$7,Attendance!$N:$N,0))="","",IF(INDEX(Attendance!$R:$R,MATCH($B362&amp;W$7,Attendance!$N:$N,0))&gt;8,8,INDEX(Attendance!$R:$R,MATCH($B362&amp;W$7,Attendance!$N:$N,0))))),"")</f>
        <v/>
      </c>
      <c r="X363" s="192" t="str">
        <f>IFERROR(IF(X$6="Sun",INDEX(Attendance!$R:$R,MATCH($B362&amp;X$7,Attendance!$N:$N,0)),IF(INDEX(Attendance!$R:$R,MATCH($B362&amp;X$7,Attendance!$N:$N,0))="","",IF(INDEX(Attendance!$R:$R,MATCH($B362&amp;X$7,Attendance!$N:$N,0))&gt;8,8,INDEX(Attendance!$R:$R,MATCH($B362&amp;X$7,Attendance!$N:$N,0))))),"")</f>
        <v/>
      </c>
      <c r="Y363" s="192" t="str">
        <f>IFERROR(IF(Y$6="Sun",INDEX(Attendance!$R:$R,MATCH($B362&amp;Y$7,Attendance!$N:$N,0)),IF(INDEX(Attendance!$R:$R,MATCH($B362&amp;Y$7,Attendance!$N:$N,0))="","",IF(INDEX(Attendance!$R:$R,MATCH($B362&amp;Y$7,Attendance!$N:$N,0))&gt;8,8,INDEX(Attendance!$R:$R,MATCH($B362&amp;Y$7,Attendance!$N:$N,0))))),"")</f>
        <v/>
      </c>
      <c r="Z363" s="192" t="str">
        <f>IFERROR(IF(Z$6="Sun",INDEX(Attendance!$R:$R,MATCH($B362&amp;Z$7,Attendance!$N:$N,0)),IF(INDEX(Attendance!$R:$R,MATCH($B362&amp;Z$7,Attendance!$N:$N,0))="","",IF(INDEX(Attendance!$R:$R,MATCH($B362&amp;Z$7,Attendance!$N:$N,0))&gt;8,8,INDEX(Attendance!$R:$R,MATCH($B362&amp;Z$7,Attendance!$N:$N,0))))),"")</f>
        <v/>
      </c>
      <c r="AA363" s="192" t="str">
        <f>IFERROR(IF(AA$6="Sun",INDEX(Attendance!$R:$R,MATCH($B362&amp;AA$7,Attendance!$N:$N,0)),IF(INDEX(Attendance!$R:$R,MATCH($B362&amp;AA$7,Attendance!$N:$N,0))="","",IF(INDEX(Attendance!$R:$R,MATCH($B362&amp;AA$7,Attendance!$N:$N,0))&gt;8,8,INDEX(Attendance!$R:$R,MATCH($B362&amp;AA$7,Attendance!$N:$N,0))))),"")</f>
        <v/>
      </c>
      <c r="AB363" s="192" t="str">
        <f>IFERROR(IF(AB$6="Sun",INDEX(Attendance!$R:$R,MATCH($B362&amp;AB$7,Attendance!$N:$N,0)),IF(INDEX(Attendance!$R:$R,MATCH($B362&amp;AB$7,Attendance!$N:$N,0))="","",IF(INDEX(Attendance!$R:$R,MATCH($B362&amp;AB$7,Attendance!$N:$N,0))&gt;8,8,INDEX(Attendance!$R:$R,MATCH($B362&amp;AB$7,Attendance!$N:$N,0))))),"")</f>
        <v/>
      </c>
      <c r="AC363" s="192" t="str">
        <f>IFERROR(IF(AC$6="Sun",INDEX(Attendance!$R:$R,MATCH($B362&amp;AC$7,Attendance!$N:$N,0)),IF(INDEX(Attendance!$R:$R,MATCH($B362&amp;AC$7,Attendance!$N:$N,0))="","",IF(INDEX(Attendance!$R:$R,MATCH($B362&amp;AC$7,Attendance!$N:$N,0))&gt;8,8,INDEX(Attendance!$R:$R,MATCH($B362&amp;AC$7,Attendance!$N:$N,0))))),"")</f>
        <v/>
      </c>
      <c r="AD363" s="192" t="str">
        <f>IFERROR(IF(AD$6="Sun",INDEX(Attendance!$R:$R,MATCH($B362&amp;AD$7,Attendance!$N:$N,0)),IF(INDEX(Attendance!$R:$R,MATCH($B362&amp;AD$7,Attendance!$N:$N,0))="","",IF(INDEX(Attendance!$R:$R,MATCH($B362&amp;AD$7,Attendance!$N:$N,0))&gt;8,8,INDEX(Attendance!$R:$R,MATCH($B362&amp;AD$7,Attendance!$N:$N,0))))),"")</f>
        <v/>
      </c>
      <c r="AE363" s="192" t="str">
        <f>IFERROR(IF(AE$6="Sun",INDEX(Attendance!$R:$R,MATCH($B362&amp;AE$7,Attendance!$N:$N,0)),IF(INDEX(Attendance!$R:$R,MATCH($B362&amp;AE$7,Attendance!$N:$N,0))="","",IF(INDEX(Attendance!$R:$R,MATCH($B362&amp;AE$7,Attendance!$N:$N,0))&gt;8,8,INDEX(Attendance!$R:$R,MATCH($B362&amp;AE$7,Attendance!$N:$N,0))))),"")</f>
        <v/>
      </c>
      <c r="AF363" s="192" t="str">
        <f>IFERROR(IF(AF$6="Sun",INDEX(Attendance!$R:$R,MATCH($B362&amp;AF$7,Attendance!$N:$N,0)),IF(INDEX(Attendance!$R:$R,MATCH($B362&amp;AF$7,Attendance!$N:$N,0))="","",IF(INDEX(Attendance!$R:$R,MATCH($B362&amp;AF$7,Attendance!$N:$N,0))&gt;8,8,INDEX(Attendance!$R:$R,MATCH($B362&amp;AF$7,Attendance!$N:$N,0))))),"")</f>
        <v/>
      </c>
      <c r="AG363" s="192" t="str">
        <f>IFERROR(IF(AG$6="Sun",INDEX(Attendance!$R:$R,MATCH($B362&amp;AG$7,Attendance!$N:$N,0)),IF(INDEX(Attendance!$R:$R,MATCH($B362&amp;AG$7,Attendance!$N:$N,0))="","",IF(INDEX(Attendance!$R:$R,MATCH($B362&amp;AG$7,Attendance!$N:$N,0))&gt;8,8,INDEX(Attendance!$R:$R,MATCH($B362&amp;AG$7,Attendance!$N:$N,0))))),"")</f>
        <v/>
      </c>
      <c r="AH363" s="192" t="str">
        <f>IFERROR(IF(AH$6="Sun",INDEX(Attendance!$R:$R,MATCH($B362&amp;AH$7,Attendance!$N:$N,0)),IF(INDEX(Attendance!$R:$R,MATCH($B362&amp;AH$7,Attendance!$N:$N,0))="","",IF(INDEX(Attendance!$R:$R,MATCH($B362&amp;AH$7,Attendance!$N:$N,0))&gt;8,8,INDEX(Attendance!$R:$R,MATCH($B362&amp;AH$7,Attendance!$N:$N,0))))),"")</f>
        <v/>
      </c>
      <c r="AI363" s="192" t="str">
        <f>IFERROR(IF(AI$6="Sun",INDEX(Attendance!$R:$R,MATCH($B362&amp;AI$7,Attendance!$N:$N,0)),IF(INDEX(Attendance!$R:$R,MATCH($B362&amp;AI$7,Attendance!$N:$N,0))="","",IF(INDEX(Attendance!$R:$R,MATCH($B362&amp;AI$7,Attendance!$N:$N,0))&gt;8,8,INDEX(Attendance!$R:$R,MATCH($B362&amp;AI$7,Attendance!$N:$N,0))))),"")</f>
        <v/>
      </c>
      <c r="AJ363" s="192" t="str">
        <f>IFERROR(IF(AJ$6="Sun",INDEX(Attendance!$R:$R,MATCH($B362&amp;AJ$7,Attendance!$N:$N,0)),IF(INDEX(Attendance!$R:$R,MATCH($B362&amp;AJ$7,Attendance!$N:$N,0))="","",IF(INDEX(Attendance!$R:$R,MATCH($B362&amp;AJ$7,Attendance!$N:$N,0))&gt;8,8,INDEX(Attendance!$R:$R,MATCH($B362&amp;AJ$7,Attendance!$N:$N,0))))),"")</f>
        <v/>
      </c>
      <c r="AK363" s="259"/>
      <c r="AL363" s="193">
        <f>ROUND((IF($C367="",Basic,MID($C367,FIND("RM",$C367)+3,4))+$AP362+$AQ367)/WorkDays/WorkHours*AL$6,4)</f>
        <v>8.6538000000000004</v>
      </c>
      <c r="AM363" s="193">
        <f>ROUND((IF($C367="",Basic,MID($C367,FIND("RM",$C367)+3,4))+$AP362+$AQ367)/WorkDays/WorkHours*AM$6,4)</f>
        <v>11.538500000000001</v>
      </c>
      <c r="AN363" s="193">
        <f>ROUND((IF($C367="",Basic,MID($C367,FIND("RM",$C367)+3,4))+$AP362+$AQ367)/WorkDays/WorkHours*AN$6,4)</f>
        <v>17.307700000000001</v>
      </c>
      <c r="AO363" s="262"/>
      <c r="AP363" s="265"/>
      <c r="AQ363" s="86"/>
      <c r="AR363" s="194"/>
      <c r="AS363" s="194"/>
      <c r="AT363" s="194"/>
      <c r="AU363" s="256"/>
    </row>
    <row r="364" spans="1:47" s="213" customFormat="1" ht="33" customHeight="1" x14ac:dyDescent="0.35">
      <c r="A364" s="189"/>
      <c r="B364" s="184"/>
      <c r="C364" s="195" t="str">
        <f>_xlfn.IFNA(INDEX(Masterlist!E:E,MATCH(B362,Masterlist!B:B,0)),"")</f>
        <v/>
      </c>
      <c r="D364" s="1"/>
      <c r="E364" s="196" t="s">
        <v>175</v>
      </c>
      <c r="F364" s="197" t="str">
        <f>IFERROR(IF(F$6="Sun","",IF(INDEX(Attendance!$S:$S,MATCH($B362&amp;F$7,Attendance!$N:$N,0))=TRUE,"",IF(F363&lt;8,"",INDEX(Attendance!$G:$G,MATCH($B362&amp;F$7,Attendance!$N:$N,0))))),"")</f>
        <v/>
      </c>
      <c r="G364" s="197" t="str">
        <f>IFERROR(IF(G$6="Sun","",IF(INDEX(Attendance!$S:$S,MATCH($B362&amp;G$7,Attendance!$N:$N,0))=TRUE,"",IF(G363&lt;8,"",INDEX(Attendance!$G:$G,MATCH($B362&amp;G$7,Attendance!$N:$N,0))))),"")</f>
        <v/>
      </c>
      <c r="H364" s="197" t="str">
        <f>IFERROR(IF(H$6="Sun","",IF(INDEX(Attendance!$S:$S,MATCH($B362&amp;H$7,Attendance!$N:$N,0))=TRUE,"",IF(H363&lt;8,"",INDEX(Attendance!$G:$G,MATCH($B362&amp;H$7,Attendance!$N:$N,0))))),"")</f>
        <v/>
      </c>
      <c r="I364" s="197" t="str">
        <f>IFERROR(IF(I$6="Sun","",IF(INDEX(Attendance!$S:$S,MATCH($B362&amp;I$7,Attendance!$N:$N,0))=TRUE,"",IF(I363&lt;8,"",INDEX(Attendance!$G:$G,MATCH($B362&amp;I$7,Attendance!$N:$N,0))))),"")</f>
        <v/>
      </c>
      <c r="J364" s="197" t="str">
        <f>IFERROR(IF(J$6="Sun","",IF(INDEX(Attendance!$S:$S,MATCH($B362&amp;J$7,Attendance!$N:$N,0))=TRUE,"",IF(J363&lt;8,"",INDEX(Attendance!$G:$G,MATCH($B362&amp;J$7,Attendance!$N:$N,0))))),"")</f>
        <v/>
      </c>
      <c r="K364" s="197" t="str">
        <f>IFERROR(IF(K$6="Sun","",IF(INDEX(Attendance!$S:$S,MATCH($B362&amp;K$7,Attendance!$N:$N,0))=TRUE,"",IF(K363&lt;8,"",INDEX(Attendance!$G:$G,MATCH($B362&amp;K$7,Attendance!$N:$N,0))))),"")</f>
        <v/>
      </c>
      <c r="L364" s="197" t="str">
        <f>IFERROR(IF(L$6="Sun","",IF(INDEX(Attendance!$S:$S,MATCH($B362&amp;L$7,Attendance!$N:$N,0))=TRUE,"",IF(L363&lt;8,"",INDEX(Attendance!$G:$G,MATCH($B362&amp;L$7,Attendance!$N:$N,0))))),"")</f>
        <v/>
      </c>
      <c r="M364" s="197" t="str">
        <f>IFERROR(IF(M$6="Sun","",IF(INDEX(Attendance!$S:$S,MATCH($B362&amp;M$7,Attendance!$N:$N,0))=TRUE,"",IF(M363&lt;8,"",INDEX(Attendance!$G:$G,MATCH($B362&amp;M$7,Attendance!$N:$N,0))))),"")</f>
        <v/>
      </c>
      <c r="N364" s="197" t="str">
        <f>IFERROR(IF(N$6="Sun","",IF(INDEX(Attendance!$S:$S,MATCH($B362&amp;N$7,Attendance!$N:$N,0))=TRUE,"",IF(N363&lt;8,"",INDEX(Attendance!$G:$G,MATCH($B362&amp;N$7,Attendance!$N:$N,0))))),"")</f>
        <v/>
      </c>
      <c r="O364" s="197" t="str">
        <f>IFERROR(IF(O$6="Sun","",IF(INDEX(Attendance!$S:$S,MATCH($B362&amp;O$7,Attendance!$N:$N,0))=TRUE,"",IF(O363&lt;8,"",INDEX(Attendance!$G:$G,MATCH($B362&amp;O$7,Attendance!$N:$N,0))))),"")</f>
        <v/>
      </c>
      <c r="P364" s="197" t="str">
        <f>IFERROR(IF(P$6="Sun","",IF(INDEX(Attendance!$S:$S,MATCH($B362&amp;P$7,Attendance!$N:$N,0))=TRUE,"",IF(P363&lt;8,"",INDEX(Attendance!$G:$G,MATCH($B362&amp;P$7,Attendance!$N:$N,0))))),"")</f>
        <v/>
      </c>
      <c r="Q364" s="197" t="str">
        <f>IFERROR(IF(Q$6="Sun","",IF(INDEX(Attendance!$S:$S,MATCH($B362&amp;Q$7,Attendance!$N:$N,0))=TRUE,"",IF(Q363&lt;8,"",INDEX(Attendance!$G:$G,MATCH($B362&amp;Q$7,Attendance!$N:$N,0))))),"")</f>
        <v/>
      </c>
      <c r="R364" s="197" t="str">
        <f>IFERROR(IF(R$6="Sun","",IF(INDEX(Attendance!$S:$S,MATCH($B362&amp;R$7,Attendance!$N:$N,0))=TRUE,"",IF(R363&lt;8,"",INDEX(Attendance!$G:$G,MATCH($B362&amp;R$7,Attendance!$N:$N,0))))),"")</f>
        <v/>
      </c>
      <c r="S364" s="197" t="str">
        <f>IFERROR(IF(S$6="Sun","",IF(INDEX(Attendance!$S:$S,MATCH($B362&amp;S$7,Attendance!$N:$N,0))=TRUE,"",IF(S363&lt;8,"",INDEX(Attendance!$G:$G,MATCH($B362&amp;S$7,Attendance!$N:$N,0))))),"")</f>
        <v/>
      </c>
      <c r="T364" s="197" t="str">
        <f>IFERROR(IF(T$6="Sun","",IF(INDEX(Attendance!$S:$S,MATCH($B362&amp;T$7,Attendance!$N:$N,0))=TRUE,"",IF(T363&lt;8,"",INDEX(Attendance!$G:$G,MATCH($B362&amp;T$7,Attendance!$N:$N,0))))),"")</f>
        <v/>
      </c>
      <c r="U364" s="197" t="str">
        <f>IFERROR(IF(U$6="Sun","",IF(INDEX(Attendance!$S:$S,MATCH($B362&amp;U$7,Attendance!$N:$N,0))=TRUE,"",IF(U363&lt;8,"",INDEX(Attendance!$G:$G,MATCH($B362&amp;U$7,Attendance!$N:$N,0))))),"")</f>
        <v/>
      </c>
      <c r="V364" s="197" t="str">
        <f>IFERROR(IF(V$6="Sun","",IF(INDEX(Attendance!$S:$S,MATCH($B362&amp;V$7,Attendance!$N:$N,0))=TRUE,"",IF(V363&lt;8,"",INDEX(Attendance!$G:$G,MATCH($B362&amp;V$7,Attendance!$N:$N,0))))),"")</f>
        <v/>
      </c>
      <c r="W364" s="197" t="str">
        <f>IFERROR(IF(W$6="Sun","",IF(INDEX(Attendance!$S:$S,MATCH($B362&amp;W$7,Attendance!$N:$N,0))=TRUE,"",IF(W363&lt;8,"",INDEX(Attendance!$G:$G,MATCH($B362&amp;W$7,Attendance!$N:$N,0))))),"")</f>
        <v/>
      </c>
      <c r="X364" s="197" t="str">
        <f>IFERROR(IF(X$6="Sun","",IF(INDEX(Attendance!$S:$S,MATCH($B362&amp;X$7,Attendance!$N:$N,0))=TRUE,"",IF(X363&lt;8,"",INDEX(Attendance!$G:$G,MATCH($B362&amp;X$7,Attendance!$N:$N,0))))),"")</f>
        <v/>
      </c>
      <c r="Y364" s="197" t="str">
        <f>IFERROR(IF(Y$6="Sun","",IF(INDEX(Attendance!$S:$S,MATCH($B362&amp;Y$7,Attendance!$N:$N,0))=TRUE,"",IF(Y363&lt;8,"",INDEX(Attendance!$G:$G,MATCH($B362&amp;Y$7,Attendance!$N:$N,0))))),"")</f>
        <v/>
      </c>
      <c r="Z364" s="197" t="str">
        <f>IFERROR(IF(Z$6="Sun","",IF(INDEX(Attendance!$S:$S,MATCH($B362&amp;Z$7,Attendance!$N:$N,0))=TRUE,"",IF(Z363&lt;8,"",INDEX(Attendance!$G:$G,MATCH($B362&amp;Z$7,Attendance!$N:$N,0))))),"")</f>
        <v/>
      </c>
      <c r="AA364" s="197" t="str">
        <f>IFERROR(IF(AA$6="Sun","",IF(INDEX(Attendance!$S:$S,MATCH($B362&amp;AA$7,Attendance!$N:$N,0))=TRUE,"",IF(AA363&lt;8,"",INDEX(Attendance!$G:$G,MATCH($B362&amp;AA$7,Attendance!$N:$N,0))))),"")</f>
        <v/>
      </c>
      <c r="AB364" s="197" t="str">
        <f>IFERROR(IF(AB$6="Sun","",IF(INDEX(Attendance!$S:$S,MATCH($B362&amp;AB$7,Attendance!$N:$N,0))=TRUE,"",IF(AB363&lt;8,"",INDEX(Attendance!$G:$G,MATCH($B362&amp;AB$7,Attendance!$N:$N,0))))),"")</f>
        <v/>
      </c>
      <c r="AC364" s="197" t="str">
        <f>IFERROR(IF(AC$6="Sun","",IF(INDEX(Attendance!$S:$S,MATCH($B362&amp;AC$7,Attendance!$N:$N,0))=TRUE,"",IF(AC363&lt;8,"",INDEX(Attendance!$G:$G,MATCH($B362&amp;AC$7,Attendance!$N:$N,0))))),"")</f>
        <v/>
      </c>
      <c r="AD364" s="197" t="str">
        <f>IFERROR(IF(AD$6="Sun","",IF(INDEX(Attendance!$S:$S,MATCH($B362&amp;AD$7,Attendance!$N:$N,0))=TRUE,"",IF(AD363&lt;8,"",INDEX(Attendance!$G:$G,MATCH($B362&amp;AD$7,Attendance!$N:$N,0))))),"")</f>
        <v/>
      </c>
      <c r="AE364" s="197" t="str">
        <f>IFERROR(IF(AE$6="Sun","",IF(INDEX(Attendance!$S:$S,MATCH($B362&amp;AE$7,Attendance!$N:$N,0))=TRUE,"",IF(AE363&lt;8,"",INDEX(Attendance!$G:$G,MATCH($B362&amp;AE$7,Attendance!$N:$N,0))))),"")</f>
        <v/>
      </c>
      <c r="AF364" s="197" t="str">
        <f>IFERROR(IF(AF$6="Sun","",IF(INDEX(Attendance!$S:$S,MATCH($B362&amp;AF$7,Attendance!$N:$N,0))=TRUE,"",IF(AF363&lt;8,"",INDEX(Attendance!$G:$G,MATCH($B362&amp;AF$7,Attendance!$N:$N,0))))),"")</f>
        <v/>
      </c>
      <c r="AG364" s="197" t="str">
        <f>IFERROR(IF(AG$6="Sun","",IF(INDEX(Attendance!$S:$S,MATCH($B362&amp;AG$7,Attendance!$N:$N,0))=TRUE,"",IF(AG363&lt;8,"",INDEX(Attendance!$G:$G,MATCH($B362&amp;AG$7,Attendance!$N:$N,0))))),"")</f>
        <v/>
      </c>
      <c r="AH364" s="197" t="str">
        <f>IFERROR(IF(AH$6="Sun","",IF(INDEX(Attendance!$S:$S,MATCH($B362&amp;AH$7,Attendance!$N:$N,0))=TRUE,"",IF(AH363&lt;8,"",INDEX(Attendance!$G:$G,MATCH($B362&amp;AH$7,Attendance!$N:$N,0))))),"")</f>
        <v/>
      </c>
      <c r="AI364" s="197" t="str">
        <f>IFERROR(IF(AI$6="Sun","",IF(INDEX(Attendance!$S:$S,MATCH($B362&amp;AI$7,Attendance!$N:$N,0))=TRUE,"",IF(AI363&lt;8,"",INDEX(Attendance!$G:$G,MATCH($B362&amp;AI$7,Attendance!$N:$N,0))))),"")</f>
        <v/>
      </c>
      <c r="AJ364" s="197" t="str">
        <f>IFERROR(IF(AJ$6="Sun","",IF(INDEX(Attendance!$S:$S,MATCH($B362&amp;AJ$7,Attendance!$N:$N,0))=TRUE,"",IF(AJ363&lt;8,"",INDEX(Attendance!$G:$G,MATCH($B362&amp;AJ$7,Attendance!$N:$N,0))))),"")</f>
        <v/>
      </c>
      <c r="AK364" s="259"/>
      <c r="AL364" s="198"/>
      <c r="AM364" s="198"/>
      <c r="AN364" s="198"/>
      <c r="AO364" s="262"/>
      <c r="AP364" s="265"/>
      <c r="AQ364" s="86"/>
      <c r="AR364" s="194"/>
      <c r="AS364" s="194"/>
      <c r="AT364" s="194"/>
      <c r="AU364" s="256"/>
    </row>
    <row r="365" spans="1:47" s="213" customFormat="1" ht="33" customHeight="1" x14ac:dyDescent="0.35">
      <c r="A365" s="189"/>
      <c r="B365" s="184"/>
      <c r="C365" s="195" t="str">
        <f>_xlfn.IFNA(INDEX(Masterlist!F:F,MATCH(B362,Masterlist!B:B,0)),"")</f>
        <v/>
      </c>
      <c r="D365" s="88"/>
      <c r="E365" s="196"/>
      <c r="F365" s="199"/>
      <c r="G365" s="200"/>
      <c r="H365" s="192"/>
      <c r="I365" s="192"/>
      <c r="J365" s="192"/>
      <c r="K365" s="192"/>
      <c r="L365" s="192"/>
      <c r="M365" s="192"/>
      <c r="N365" s="192"/>
      <c r="O365" s="192"/>
      <c r="P365" s="192"/>
      <c r="Q365" s="201"/>
      <c r="R365" s="201"/>
      <c r="S365" s="192"/>
      <c r="T365" s="192"/>
      <c r="U365" s="192"/>
      <c r="V365" s="192"/>
      <c r="W365" s="192"/>
      <c r="X365" s="192"/>
      <c r="Y365" s="192"/>
      <c r="Z365" s="192"/>
      <c r="AA365" s="192"/>
      <c r="AB365" s="192"/>
      <c r="AC365" s="192"/>
      <c r="AD365" s="192"/>
      <c r="AE365" s="192"/>
      <c r="AF365" s="192"/>
      <c r="AG365" s="192"/>
      <c r="AH365" s="192"/>
      <c r="AI365" s="192"/>
      <c r="AJ365" s="192"/>
      <c r="AK365" s="259"/>
      <c r="AL365" s="198"/>
      <c r="AM365" s="198"/>
      <c r="AN365" s="198"/>
      <c r="AO365" s="262"/>
      <c r="AP365" s="265"/>
      <c r="AQ365" s="86"/>
      <c r="AR365" s="194"/>
      <c r="AS365" s="194"/>
      <c r="AT365" s="194"/>
      <c r="AU365" s="256"/>
    </row>
    <row r="366" spans="1:47" s="213" customFormat="1" ht="33" customHeight="1" x14ac:dyDescent="0.35">
      <c r="A366" s="189"/>
      <c r="B366" s="184"/>
      <c r="C366" s="202" t="str">
        <f>_xlfn.IFNA(INDEX(Masterlist!I:I,MATCH(B362,Masterlist!B:B,0)),"")</f>
        <v/>
      </c>
      <c r="D366" s="226" t="str">
        <f>_xlfn.IFNA(IF(INDEX(Attendance!H:H,MATCH(B362,Attendance!$A:$A,0))="VMI","SCOPE ALLW",""),"")</f>
        <v/>
      </c>
      <c r="E366" s="196" t="s">
        <v>13</v>
      </c>
      <c r="F366" s="203" t="str">
        <f>IFERROR(IF(AND(RIGHT(F362,1)="N",VALUE(F363)&gt;=8),Database!$I$3,""),"")</f>
        <v/>
      </c>
      <c r="G366" s="192" t="str">
        <f>IFERROR(IF(AND(RIGHT(G362,1)="N",VALUE(G363)&gt;=8),Database!$I$3,""),"")</f>
        <v/>
      </c>
      <c r="H366" s="199" t="str">
        <f>IFERROR(IF(AND(RIGHT(H362,1)="N",VALUE(H363)&gt;=8),Database!$I$3,""),"")</f>
        <v/>
      </c>
      <c r="I366" s="192" t="str">
        <f>IFERROR(IF(AND(RIGHT(I362,1)="N",VALUE(I363)&gt;=8),Database!$I$3,""),"")</f>
        <v/>
      </c>
      <c r="J366" s="192" t="str">
        <f>IFERROR(IF(AND(RIGHT(J362,1)="N",VALUE(J363)&gt;=8),Database!$I$3,""),"")</f>
        <v/>
      </c>
      <c r="K366" s="192" t="str">
        <f>IFERROR(IF(AND(RIGHT(K362,1)="N",VALUE(K363)&gt;=8),Database!$I$3,""),"")</f>
        <v/>
      </c>
      <c r="L366" s="192" t="str">
        <f>IFERROR(IF(AND(RIGHT(L362,1)="N",VALUE(L363)&gt;=8),Database!$I$3,""),"")</f>
        <v/>
      </c>
      <c r="M366" s="192" t="str">
        <f>IFERROR(IF(AND(RIGHT(M362,1)="N",VALUE(M363)&gt;=8),Database!$I$3,""),"")</f>
        <v/>
      </c>
      <c r="N366" s="192" t="str">
        <f>IFERROR(IF(AND(RIGHT(N362,1)="N",VALUE(N363)&gt;=8),Database!$I$3,""),"")</f>
        <v/>
      </c>
      <c r="O366" s="192" t="str">
        <f>IFERROR(IF(AND(RIGHT(O362,1)="N",VALUE(O363)&gt;=8),Database!$I$3,""),"")</f>
        <v/>
      </c>
      <c r="P366" s="192" t="str">
        <f>IFERROR(IF(AND(RIGHT(P362,1)="N",VALUE(P363)&gt;=8),Database!$I$3,""),"")</f>
        <v/>
      </c>
      <c r="Q366" s="192" t="str">
        <f>IFERROR(IF(AND(RIGHT(Q362,1)="N",VALUE(Q363)&gt;=8),Database!$I$3,""),"")</f>
        <v/>
      </c>
      <c r="R366" s="192" t="str">
        <f>IFERROR(IF(AND(RIGHT(R362,1)="N",VALUE(R363)&gt;=8),Database!$I$3,""),"")</f>
        <v/>
      </c>
      <c r="S366" s="192" t="str">
        <f>IFERROR(IF(AND(RIGHT(S362,1)="N",VALUE(S363)&gt;=8),Database!$I$3,""),"")</f>
        <v/>
      </c>
      <c r="T366" s="192" t="str">
        <f>IFERROR(IF(AND(RIGHT(T362,1)="N",VALUE(T363)&gt;=8),Database!$I$3,""),"")</f>
        <v/>
      </c>
      <c r="U366" s="192" t="str">
        <f>IFERROR(IF(AND(RIGHT(U362,1)="N",VALUE(U363)&gt;=8),Database!$I$3,""),"")</f>
        <v/>
      </c>
      <c r="V366" s="192" t="str">
        <f>IFERROR(IF(AND(RIGHT(V362,1)="N",VALUE(V363)&gt;=8),Database!$I$3,""),"")</f>
        <v/>
      </c>
      <c r="W366" s="192" t="str">
        <f>IFERROR(IF(AND(RIGHT(W362,1)="N",VALUE(W363)&gt;=8),Database!$I$3,""),"")</f>
        <v/>
      </c>
      <c r="X366" s="192" t="str">
        <f>IFERROR(IF(AND(RIGHT(X362,1)="N",VALUE(X363)&gt;=8),Database!$I$3,""),"")</f>
        <v/>
      </c>
      <c r="Y366" s="192" t="str">
        <f>IFERROR(IF(AND(RIGHT(Y362,1)="N",VALUE(Y363)&gt;=8),Database!$I$3,""),"")</f>
        <v/>
      </c>
      <c r="Z366" s="192" t="str">
        <f>IFERROR(IF(AND(RIGHT(Z362,1)="N",VALUE(Z363)&gt;=8),Database!$I$3,""),"")</f>
        <v/>
      </c>
      <c r="AA366" s="192" t="str">
        <f>IFERROR(IF(AND(RIGHT(AA362,1)="N",VALUE(AA363)&gt;=8),Database!$I$3,""),"")</f>
        <v/>
      </c>
      <c r="AB366" s="192" t="str">
        <f>IFERROR(IF(AND(RIGHT(AB362,1)="N",VALUE(AB363)&gt;=8),Database!$I$3,""),"")</f>
        <v/>
      </c>
      <c r="AC366" s="192" t="str">
        <f>IFERROR(IF(AND(RIGHT(AC362,1)="N",VALUE(AC363)&gt;=8),Database!$I$3,""),"")</f>
        <v/>
      </c>
      <c r="AD366" s="192" t="str">
        <f>IFERROR(IF(AND(RIGHT(AD362,1)="N",VALUE(AD363)&gt;=8),Database!$I$3,""),"")</f>
        <v/>
      </c>
      <c r="AE366" s="192" t="str">
        <f>IFERROR(IF(AND(RIGHT(AE362,1)="N",VALUE(AE363)&gt;=8),Database!$I$3,""),"")</f>
        <v/>
      </c>
      <c r="AF366" s="192" t="str">
        <f>IFERROR(IF(AND(RIGHT(AF362,1)="N",VALUE(AF363)&gt;=8),Database!$I$3,""),"")</f>
        <v/>
      </c>
      <c r="AG366" s="192" t="str">
        <f>IFERROR(IF(AND(RIGHT(AG362,1)="N",VALUE(AG363)&gt;=8),Database!$I$3,""),"")</f>
        <v/>
      </c>
      <c r="AH366" s="192" t="str">
        <f>IFERROR(IF(AND(RIGHT(AH362,1)="N",VALUE(AH363)&gt;=8),Database!$I$3,""),"")</f>
        <v/>
      </c>
      <c r="AI366" s="192" t="str">
        <f>IFERROR(IF(AND(RIGHT(AI362,1)="N",VALUE(AI363)&gt;=8),Database!$I$3,""),"")</f>
        <v/>
      </c>
      <c r="AJ366" s="192" t="str">
        <f>IFERROR(IF(AND(RIGHT(AJ362,1)="N",VALUE(AJ363)&gt;=8),Database!$I$3,""),"")</f>
        <v/>
      </c>
      <c r="AK366" s="259"/>
      <c r="AL366" s="204"/>
      <c r="AM366" s="198"/>
      <c r="AN366" s="198"/>
      <c r="AO366" s="262"/>
      <c r="AP366" s="265"/>
      <c r="AQ366" s="86"/>
      <c r="AR366" s="194"/>
      <c r="AS366" s="194"/>
      <c r="AT366" s="194"/>
      <c r="AU366" s="256"/>
    </row>
    <row r="367" spans="1:47" s="213" customFormat="1" ht="33" customHeight="1" thickBot="1" x14ac:dyDescent="0.4">
      <c r="A367" s="189"/>
      <c r="B367" s="205"/>
      <c r="C367" s="222"/>
      <c r="D367" s="28"/>
      <c r="E367" s="206" t="s">
        <v>176</v>
      </c>
      <c r="F367" s="207" t="str">
        <f>IFERROR(IF(INDEX(Attendance!$T:$T,MATCH($B362&amp;F$7,Attendance!$N:$N,0))=TRUE,"L",IF(SUM(F363:F364)&gt;=10,5,"")),"")</f>
        <v/>
      </c>
      <c r="G367" s="207" t="str">
        <f>IFERROR(IF(INDEX(Attendance!$T:$T,MATCH($B362&amp;G$7,Attendance!$N:$N,0))=TRUE,"L",IF(SUM(G363:G364)&gt;=10,5,"")),"")</f>
        <v/>
      </c>
      <c r="H367" s="208" t="str">
        <f>IFERROR(IF(INDEX(Attendance!$T:$T,MATCH($B362&amp;H$7,Attendance!$N:$N,0))=TRUE,"L",IF(SUM(H363:H364)&gt;=10,5,"")),"")</f>
        <v/>
      </c>
      <c r="I367" s="208" t="str">
        <f>IFERROR(IF(INDEX(Attendance!$T:$T,MATCH($B362&amp;I$7,Attendance!$N:$N,0))=TRUE,"L",IF(SUM(I363:I364)&gt;=10,5,"")),"")</f>
        <v/>
      </c>
      <c r="J367" s="208" t="str">
        <f>IFERROR(IF(INDEX(Attendance!$T:$T,MATCH($B362&amp;J$7,Attendance!$N:$N,0))=TRUE,"L",IF(SUM(J363:J364)&gt;=10,5,"")),"")</f>
        <v/>
      </c>
      <c r="K367" s="208" t="str">
        <f>IFERROR(IF(INDEX(Attendance!$T:$T,MATCH($B362&amp;K$7,Attendance!$N:$N,0))=TRUE,"L",IF(SUM(K363:K364)&gt;=10,5,"")),"")</f>
        <v/>
      </c>
      <c r="L367" s="208" t="str">
        <f>IFERROR(IF(INDEX(Attendance!$T:$T,MATCH($B362&amp;L$7,Attendance!$N:$N,0))=TRUE,"L",IF(SUM(L363:L364)&gt;=10,5,"")),"")</f>
        <v/>
      </c>
      <c r="M367" s="208" t="str">
        <f>IFERROR(IF(INDEX(Attendance!$T:$T,MATCH($B362&amp;M$7,Attendance!$N:$N,0))=TRUE,"L",IF(SUM(M363:M364)&gt;=10,5,"")),"")</f>
        <v/>
      </c>
      <c r="N367" s="208" t="str">
        <f>IFERROR(IF(INDEX(Attendance!$T:$T,MATCH($B362&amp;N$7,Attendance!$N:$N,0))=TRUE,"L",IF(SUM(N363:N364)&gt;=10,5,"")),"")</f>
        <v/>
      </c>
      <c r="O367" s="208" t="str">
        <f>IFERROR(IF(INDEX(Attendance!$T:$T,MATCH($B362&amp;O$7,Attendance!$N:$N,0))=TRUE,"L",IF(SUM(O363:O364)&gt;=10,5,"")),"")</f>
        <v/>
      </c>
      <c r="P367" s="208" t="str">
        <f>IFERROR(IF(INDEX(Attendance!$T:$T,MATCH($B362&amp;P$7,Attendance!$N:$N,0))=TRUE,"L",IF(SUM(P363:P364)&gt;=10,5,"")),"")</f>
        <v/>
      </c>
      <c r="Q367" s="208" t="str">
        <f>IFERROR(IF(INDEX(Attendance!$T:$T,MATCH($B362&amp;Q$7,Attendance!$N:$N,0))=TRUE,"L",IF(SUM(Q363:Q364)&gt;=10,5,"")),"")</f>
        <v/>
      </c>
      <c r="R367" s="208" t="str">
        <f>IFERROR(IF(INDEX(Attendance!$T:$T,MATCH($B362&amp;R$7,Attendance!$N:$N,0))=TRUE,"L",IF(SUM(R363:R364)&gt;=10,5,"")),"")</f>
        <v/>
      </c>
      <c r="S367" s="208" t="str">
        <f>IFERROR(IF(INDEX(Attendance!$T:$T,MATCH($B362&amp;S$7,Attendance!$N:$N,0))=TRUE,"L",IF(SUM(S363:S364)&gt;=10,5,"")),"")</f>
        <v/>
      </c>
      <c r="T367" s="208" t="str">
        <f>IFERROR(IF(INDEX(Attendance!$T:$T,MATCH($B362&amp;T$7,Attendance!$N:$N,0))=TRUE,"L",IF(SUM(T363:T364)&gt;=10,5,"")),"")</f>
        <v/>
      </c>
      <c r="U367" s="208" t="str">
        <f>IFERROR(IF(INDEX(Attendance!$T:$T,MATCH($B362&amp;U$7,Attendance!$N:$N,0))=TRUE,"L",IF(SUM(U363:U364)&gt;=10,5,"")),"")</f>
        <v/>
      </c>
      <c r="V367" s="208" t="str">
        <f>IFERROR(IF(INDEX(Attendance!$T:$T,MATCH($B362&amp;V$7,Attendance!$N:$N,0))=TRUE,"L",IF(SUM(V363:V364)&gt;=10,5,"")),"")</f>
        <v/>
      </c>
      <c r="W367" s="208" t="str">
        <f>IFERROR(IF(INDEX(Attendance!$T:$T,MATCH($B362&amp;W$7,Attendance!$N:$N,0))=TRUE,"L",IF(SUM(W363:W364)&gt;=10,5,"")),"")</f>
        <v/>
      </c>
      <c r="X367" s="208" t="str">
        <f>IFERROR(IF(INDEX(Attendance!$T:$T,MATCH($B362&amp;X$7,Attendance!$N:$N,0))=TRUE,"L",IF(SUM(X363:X364)&gt;=10,5,"")),"")</f>
        <v/>
      </c>
      <c r="Y367" s="208" t="str">
        <f>IFERROR(IF(INDEX(Attendance!$T:$T,MATCH($B362&amp;Y$7,Attendance!$N:$N,0))=TRUE,"L",IF(SUM(Y363:Y364)&gt;=10,5,"")),"")</f>
        <v/>
      </c>
      <c r="Z367" s="208" t="str">
        <f>IFERROR(IF(INDEX(Attendance!$T:$T,MATCH($B362&amp;Z$7,Attendance!$N:$N,0))=TRUE,"L",IF(SUM(Z363:Z364)&gt;=10,5,"")),"")</f>
        <v/>
      </c>
      <c r="AA367" s="208" t="str">
        <f>IFERROR(IF(INDEX(Attendance!$T:$T,MATCH($B362&amp;AA$7,Attendance!$N:$N,0))=TRUE,"L",IF(SUM(AA363:AA364)&gt;=10,5,"")),"")</f>
        <v/>
      </c>
      <c r="AB367" s="208" t="str">
        <f>IFERROR(IF(INDEX(Attendance!$T:$T,MATCH($B362&amp;AB$7,Attendance!$N:$N,0))=TRUE,"L",IF(SUM(AB363:AB364)&gt;=10,5,"")),"")</f>
        <v/>
      </c>
      <c r="AC367" s="208" t="str">
        <f>IFERROR(IF(INDEX(Attendance!$T:$T,MATCH($B362&amp;AC$7,Attendance!$N:$N,0))=TRUE,"L",IF(SUM(AC363:AC364)&gt;=10,5,"")),"")</f>
        <v/>
      </c>
      <c r="AD367" s="208" t="str">
        <f>IFERROR(IF(INDEX(Attendance!$T:$T,MATCH($B362&amp;AD$7,Attendance!$N:$N,0))=TRUE,"L",IF(SUM(AD363:AD364)&gt;=10,5,"")),"")</f>
        <v/>
      </c>
      <c r="AE367" s="208" t="str">
        <f>IFERROR(IF(INDEX(Attendance!$T:$T,MATCH($B362&amp;AE$7,Attendance!$N:$N,0))=TRUE,"L",IF(SUM(AE363:AE364)&gt;=10,5,"")),"")</f>
        <v/>
      </c>
      <c r="AF367" s="208" t="str">
        <f>IFERROR(IF(INDEX(Attendance!$T:$T,MATCH($B362&amp;AF$7,Attendance!$N:$N,0))=TRUE,"L",IF(SUM(AF363:AF364)&gt;=10,5,"")),"")</f>
        <v/>
      </c>
      <c r="AG367" s="208" t="str">
        <f>IFERROR(IF(INDEX(Attendance!$T:$T,MATCH($B362&amp;AG$7,Attendance!$N:$N,0))=TRUE,"L",IF(SUM(AG363:AG364)&gt;=10,5,"")),"")</f>
        <v/>
      </c>
      <c r="AH367" s="208" t="str">
        <f>IFERROR(IF(INDEX(Attendance!$T:$T,MATCH($B362&amp;AH$7,Attendance!$N:$N,0))=TRUE,"L",IF(SUM(AH363:AH364)&gt;=10,5,"")),"")</f>
        <v/>
      </c>
      <c r="AI367" s="208" t="str">
        <f>IFERROR(IF(INDEX(Attendance!$T:$T,MATCH($B362&amp;AI$7,Attendance!$N:$N,0))=TRUE,"L",IF(SUM(AI363:AI364)&gt;=10,5,"")),"")</f>
        <v/>
      </c>
      <c r="AJ367" s="208" t="str">
        <f>IFERROR(IF(INDEX(Attendance!$T:$T,MATCH($B362&amp;AJ$7,Attendance!$N:$N,0))=TRUE,"L",IF(SUM(AJ363:AJ364)&gt;=10,5,"")),"")</f>
        <v/>
      </c>
      <c r="AK367" s="260"/>
      <c r="AL367" s="209">
        <f>ROUND(AL362*AL363,2)</f>
        <v>0</v>
      </c>
      <c r="AM367" s="209">
        <f>ROUND(AM362*AM363,2)</f>
        <v>0</v>
      </c>
      <c r="AN367" s="209">
        <f>ROUND(AN362*AN363,2)</f>
        <v>0</v>
      </c>
      <c r="AO367" s="263"/>
      <c r="AP367" s="266"/>
      <c r="AQ367" s="210">
        <f>AQ362*$AQ$5</f>
        <v>0</v>
      </c>
      <c r="AR367" s="211">
        <f>AR362*ROUND(IF($C367="",1200,MID($C367,FIND("RM",$C367)+3,4))/26,2)</f>
        <v>0</v>
      </c>
      <c r="AS367" s="211">
        <f t="shared" ref="AS367:AT367" si="85">AS362*ROUND(IF($C367="",1200,MID($C367,FIND("RM",$C367)+3,4))/26,2)</f>
        <v>0</v>
      </c>
      <c r="AT367" s="211">
        <f t="shared" si="85"/>
        <v>92.3</v>
      </c>
      <c r="AU367" s="257"/>
    </row>
    <row r="368" spans="1:47" s="213" customFormat="1" ht="33" customHeight="1" x14ac:dyDescent="0.35">
      <c r="A368" s="175">
        <f t="shared" si="73"/>
        <v>61</v>
      </c>
      <c r="B368" s="184" t="str">
        <f>_xlfn.IFNA(INDEX(Attendance!$A:$A,MATCH(A368,Attendance!$M:$M,0)),"")</f>
        <v/>
      </c>
      <c r="C368" s="185" t="str">
        <f>_xlfn.IFNA(INDEX(Masterlist!C:C,MATCH(B368,Masterlist!B:B,0)),"")</f>
        <v/>
      </c>
      <c r="D368" s="87"/>
      <c r="E368" s="186" t="s">
        <v>173</v>
      </c>
      <c r="F368" s="83" t="str" cm="1">
        <f t="array" ref="F368">_xlfn.IFNA(IF(OR(VALUE(F$7&amp;$C$3)=PH),IF(F369="","PH",IF(INDEX(Attendance!$O:$O,MATCH($B368&amp;F$7,Attendance!$N:$N,0))&lt;"1200","PM","PN")),IF(F$6="Sun",IF(F369="","RD",IF(INDEX(Attendance!$O:$O,MATCH($B368&amp;F$7,Attendance!$N:$N,0))&lt;"1200","RM","RN")),IF(F369="",IF(F$7="","",IF(INDEX(Attendance!$I:$I,MATCH($B368&amp;F$7,Attendance!$N:$N,0))="ABS","AB","UL")),IF(INDEX(Attendance!$O:$O,MATCH($B368&amp;F$7,Attendance!$N:$N,0))&lt;"1200","M","N")))),"")</f>
        <v/>
      </c>
      <c r="G368" s="83" t="str" cm="1">
        <f t="array" ref="G368">_xlfn.IFNA(IF(OR(VALUE(G$7&amp;$C$3)=PH),IF(G369="","PH",IF(INDEX(Attendance!$O:$O,MATCH($B368&amp;G$7,Attendance!$N:$N,0))&lt;"1200","PM","PN")),IF(G$6="Sun",IF(G369="","RD",IF(INDEX(Attendance!$O:$O,MATCH($B368&amp;G$7,Attendance!$N:$N,0))&lt;"1200","RM","RN")),IF(G369="",IF(G$7="","",IF(INDEX(Attendance!$I:$I,MATCH($B368&amp;G$7,Attendance!$N:$N,0))="ABS","AB","UL")),IF(INDEX(Attendance!$O:$O,MATCH($B368&amp;G$7,Attendance!$N:$N,0))&lt;"1200","M","N")))),"")</f>
        <v/>
      </c>
      <c r="H368" s="83" t="str" cm="1">
        <f t="array" ref="H368">_xlfn.IFNA(IF(OR(VALUE(H$7&amp;$C$3)=PH),IF(H369="","PH",IF(INDEX(Attendance!$O:$O,MATCH($B368&amp;H$7,Attendance!$N:$N,0))&lt;"1200","PM","PN")),IF(H$6="Sun",IF(H369="","RD",IF(INDEX(Attendance!$O:$O,MATCH($B368&amp;H$7,Attendance!$N:$N,0))&lt;"1200","RM","RN")),IF(H369="",IF(H$7="","",IF(INDEX(Attendance!$I:$I,MATCH($B368&amp;H$7,Attendance!$N:$N,0))="ABS","AB","UL")),IF(INDEX(Attendance!$O:$O,MATCH($B368&amp;H$7,Attendance!$N:$N,0))&lt;"1200","M","N")))),"")</f>
        <v/>
      </c>
      <c r="I368" s="83" t="str" cm="1">
        <f t="array" ref="I368">_xlfn.IFNA(IF(OR(VALUE(I$7&amp;$C$3)=PH),IF(I369="","PH",IF(INDEX(Attendance!$O:$O,MATCH($B368&amp;I$7,Attendance!$N:$N,0))&lt;"1200","PM","PN")),IF(I$6="Sun",IF(I369="","RD",IF(INDEX(Attendance!$O:$O,MATCH($B368&amp;I$7,Attendance!$N:$N,0))&lt;"1200","RM","RN")),IF(I369="",IF(I$7="","",IF(INDEX(Attendance!$I:$I,MATCH($B368&amp;I$7,Attendance!$N:$N,0))="ABS","AB","UL")),IF(INDEX(Attendance!$O:$O,MATCH($B368&amp;I$7,Attendance!$N:$N,0))&lt;"1200","M","N")))),"")</f>
        <v/>
      </c>
      <c r="J368" s="83" t="str" cm="1">
        <f t="array" ref="J368">_xlfn.IFNA(IF(OR(VALUE(J$7&amp;$C$3)=PH),IF(J369="","PH",IF(INDEX(Attendance!$O:$O,MATCH($B368&amp;J$7,Attendance!$N:$N,0))&lt;"1200","PM","PN")),IF(J$6="Sun",IF(J369="","RD",IF(INDEX(Attendance!$O:$O,MATCH($B368&amp;J$7,Attendance!$N:$N,0))&lt;"1200","RM","RN")),IF(J369="",IF(J$7="","",IF(INDEX(Attendance!$I:$I,MATCH($B368&amp;J$7,Attendance!$N:$N,0))="ABS","AB","UL")),IF(INDEX(Attendance!$O:$O,MATCH($B368&amp;J$7,Attendance!$N:$N,0))&lt;"1200","M","N")))),"")</f>
        <v/>
      </c>
      <c r="K368" s="83" t="str" cm="1">
        <f t="array" ref="K368">_xlfn.IFNA(IF(OR(VALUE(K$7&amp;$C$3)=PH),IF(K369="","PH",IF(INDEX(Attendance!$O:$O,MATCH($B368&amp;K$7,Attendance!$N:$N,0))&lt;"1200","PM","PN")),IF(K$6="Sun",IF(K369="","RD",IF(INDEX(Attendance!$O:$O,MATCH($B368&amp;K$7,Attendance!$N:$N,0))&lt;"1200","RM","RN")),IF(K369="",IF(K$7="","",IF(INDEX(Attendance!$I:$I,MATCH($B368&amp;K$7,Attendance!$N:$N,0))="ABS","AB","UL")),IF(INDEX(Attendance!$O:$O,MATCH($B368&amp;K$7,Attendance!$N:$N,0))&lt;"1200","M","N")))),"")</f>
        <v/>
      </c>
      <c r="L368" s="83" t="str" cm="1">
        <f t="array" ref="L368">_xlfn.IFNA(IF(OR(VALUE(L$7&amp;$C$3)=PH),IF(L369="","PH",IF(INDEX(Attendance!$O:$O,MATCH($B368&amp;L$7,Attendance!$N:$N,0))&lt;"1200","PM","PN")),IF(L$6="Sun",IF(L369="","RD",IF(INDEX(Attendance!$O:$O,MATCH($B368&amp;L$7,Attendance!$N:$N,0))&lt;"1200","RM","RN")),IF(L369="",IF(L$7="","",IF(INDEX(Attendance!$I:$I,MATCH($B368&amp;L$7,Attendance!$N:$N,0))="ABS","AB","UL")),IF(INDEX(Attendance!$O:$O,MATCH($B368&amp;L$7,Attendance!$N:$N,0))&lt;"1200","M","N")))),"")</f>
        <v>RD</v>
      </c>
      <c r="M368" s="83" t="str" cm="1">
        <f t="array" ref="M368">_xlfn.IFNA(IF(OR(VALUE(M$7&amp;$C$3)=PH),IF(M369="","PH",IF(INDEX(Attendance!$O:$O,MATCH($B368&amp;M$7,Attendance!$N:$N,0))&lt;"1200","PM","PN")),IF(M$6="Sun",IF(M369="","RD",IF(INDEX(Attendance!$O:$O,MATCH($B368&amp;M$7,Attendance!$N:$N,0))&lt;"1200","RM","RN")),IF(M369="",IF(M$7="","",IF(INDEX(Attendance!$I:$I,MATCH($B368&amp;M$7,Attendance!$N:$N,0))="ABS","AB","UL")),IF(INDEX(Attendance!$O:$O,MATCH($B368&amp;M$7,Attendance!$N:$N,0))&lt;"1200","M","N")))),"")</f>
        <v/>
      </c>
      <c r="N368" s="83" t="str" cm="1">
        <f t="array" ref="N368">_xlfn.IFNA(IF(OR(VALUE(N$7&amp;$C$3)=PH),IF(N369="","PH",IF(INDEX(Attendance!$O:$O,MATCH($B368&amp;N$7,Attendance!$N:$N,0))&lt;"1200","PM","PN")),IF(N$6="Sun",IF(N369="","RD",IF(INDEX(Attendance!$O:$O,MATCH($B368&amp;N$7,Attendance!$N:$N,0))&lt;"1200","RM","RN")),IF(N369="",IF(N$7="","",IF(INDEX(Attendance!$I:$I,MATCH($B368&amp;N$7,Attendance!$N:$N,0))="ABS","AB","UL")),IF(INDEX(Attendance!$O:$O,MATCH($B368&amp;N$7,Attendance!$N:$N,0))&lt;"1200","M","N")))),"")</f>
        <v/>
      </c>
      <c r="O368" s="83" t="str" cm="1">
        <f t="array" ref="O368">_xlfn.IFNA(IF(OR(VALUE(O$7&amp;$C$3)=PH),IF(O369="","PH",IF(INDEX(Attendance!$O:$O,MATCH($B368&amp;O$7,Attendance!$N:$N,0))&lt;"1200","PM","PN")),IF(O$6="Sun",IF(O369="","RD",IF(INDEX(Attendance!$O:$O,MATCH($B368&amp;O$7,Attendance!$N:$N,0))&lt;"1200","RM","RN")),IF(O369="",IF(O$7="","",IF(INDEX(Attendance!$I:$I,MATCH($B368&amp;O$7,Attendance!$N:$N,0))="ABS","AB","UL")),IF(INDEX(Attendance!$O:$O,MATCH($B368&amp;O$7,Attendance!$N:$N,0))&lt;"1200","M","N")))),"")</f>
        <v/>
      </c>
      <c r="P368" s="83" t="str" cm="1">
        <f t="array" ref="P368">_xlfn.IFNA(IF(OR(VALUE(P$7&amp;$C$3)=PH),IF(P369="","PH",IF(INDEX(Attendance!$O:$O,MATCH($B368&amp;P$7,Attendance!$N:$N,0))&lt;"1200","PM","PN")),IF(P$6="Sun",IF(P369="","RD",IF(INDEX(Attendance!$O:$O,MATCH($B368&amp;P$7,Attendance!$N:$N,0))&lt;"1200","RM","RN")),IF(P369="",IF(P$7="","",IF(INDEX(Attendance!$I:$I,MATCH($B368&amp;P$7,Attendance!$N:$N,0))="ABS","AB","UL")),IF(INDEX(Attendance!$O:$O,MATCH($B368&amp;P$7,Attendance!$N:$N,0))&lt;"1200","M","N")))),"")</f>
        <v/>
      </c>
      <c r="Q368" s="83" t="str" cm="1">
        <f t="array" ref="Q368">_xlfn.IFNA(IF(OR(VALUE(Q$7&amp;$C$3)=PH),IF(Q369="","PH",IF(INDEX(Attendance!$O:$O,MATCH($B368&amp;Q$7,Attendance!$N:$N,0))&lt;"1200","PM","PN")),IF(Q$6="Sun",IF(Q369="","RD",IF(INDEX(Attendance!$O:$O,MATCH($B368&amp;Q$7,Attendance!$N:$N,0))&lt;"1200","RM","RN")),IF(Q369="",IF(Q$7="","",IF(INDEX(Attendance!$I:$I,MATCH($B368&amp;Q$7,Attendance!$N:$N,0))="ABS","AB","UL")),IF(INDEX(Attendance!$O:$O,MATCH($B368&amp;Q$7,Attendance!$N:$N,0))&lt;"1200","M","N")))),"")</f>
        <v>PH</v>
      </c>
      <c r="R368" s="83" t="str" cm="1">
        <f t="array" ref="R368">_xlfn.IFNA(IF(OR(VALUE(R$7&amp;$C$3)=PH),IF(R369="","PH",IF(INDEX(Attendance!$O:$O,MATCH($B368&amp;R$7,Attendance!$N:$N,0))&lt;"1200","PM","PN")),IF(R$6="Sun",IF(R369="","RD",IF(INDEX(Attendance!$O:$O,MATCH($B368&amp;R$7,Attendance!$N:$N,0))&lt;"1200","RM","RN")),IF(R369="",IF(R$7="","",IF(INDEX(Attendance!$I:$I,MATCH($B368&amp;R$7,Attendance!$N:$N,0))="ABS","AB","UL")),IF(INDEX(Attendance!$O:$O,MATCH($B368&amp;R$7,Attendance!$N:$N,0))&lt;"1200","M","N")))),"")</f>
        <v>PH</v>
      </c>
      <c r="S368" s="83" t="str" cm="1">
        <f t="array" ref="S368">_xlfn.IFNA(IF(OR(VALUE(S$7&amp;$C$3)=PH),IF(S369="","PH",IF(INDEX(Attendance!$O:$O,MATCH($B368&amp;S$7,Attendance!$N:$N,0))&lt;"1200","PM","PN")),IF(S$6="Sun",IF(S369="","RD",IF(INDEX(Attendance!$O:$O,MATCH($B368&amp;S$7,Attendance!$N:$N,0))&lt;"1200","RM","RN")),IF(S369="",IF(S$7="","",IF(INDEX(Attendance!$I:$I,MATCH($B368&amp;S$7,Attendance!$N:$N,0))="ABS","AB","UL")),IF(INDEX(Attendance!$O:$O,MATCH($B368&amp;S$7,Attendance!$N:$N,0))&lt;"1200","M","N")))),"")</f>
        <v>RD</v>
      </c>
      <c r="T368" s="83" t="str" cm="1">
        <f t="array" ref="T368">_xlfn.IFNA(IF(OR(VALUE(T$7&amp;$C$3)=PH),IF(T369="","PH",IF(INDEX(Attendance!$O:$O,MATCH($B368&amp;T$7,Attendance!$N:$N,0))&lt;"1200","PM","PN")),IF(T$6="Sun",IF(T369="","RD",IF(INDEX(Attendance!$O:$O,MATCH($B368&amp;T$7,Attendance!$N:$N,0))&lt;"1200","RM","RN")),IF(T369="",IF(T$7="","",IF(INDEX(Attendance!$I:$I,MATCH($B368&amp;T$7,Attendance!$N:$N,0))="ABS","AB","UL")),IF(INDEX(Attendance!$O:$O,MATCH($B368&amp;T$7,Attendance!$N:$N,0))&lt;"1200","M","N")))),"")</f>
        <v/>
      </c>
      <c r="U368" s="83" t="str" cm="1">
        <f t="array" ref="U368">_xlfn.IFNA(IF(OR(VALUE(U$7&amp;$C$3)=PH),IF(U369="","PH",IF(INDEX(Attendance!$O:$O,MATCH($B368&amp;U$7,Attendance!$N:$N,0))&lt;"1200","PM","PN")),IF(U$6="Sun",IF(U369="","RD",IF(INDEX(Attendance!$O:$O,MATCH($B368&amp;U$7,Attendance!$N:$N,0))&lt;"1200","RM","RN")),IF(U369="",IF(U$7="","",IF(INDEX(Attendance!$I:$I,MATCH($B368&amp;U$7,Attendance!$N:$N,0))="ABS","AB","UL")),IF(INDEX(Attendance!$O:$O,MATCH($B368&amp;U$7,Attendance!$N:$N,0))&lt;"1200","M","N")))),"")</f>
        <v/>
      </c>
      <c r="V368" s="83" t="str" cm="1">
        <f t="array" ref="V368">_xlfn.IFNA(IF(OR(VALUE(V$7&amp;$C$3)=PH),IF(V369="","PH",IF(INDEX(Attendance!$O:$O,MATCH($B368&amp;V$7,Attendance!$N:$N,0))&lt;"1200","PM","PN")),IF(V$6="Sun",IF(V369="","RD",IF(INDEX(Attendance!$O:$O,MATCH($B368&amp;V$7,Attendance!$N:$N,0))&lt;"1200","RM","RN")),IF(V369="",IF(V$7="","",IF(INDEX(Attendance!$I:$I,MATCH($B368&amp;V$7,Attendance!$N:$N,0))="ABS","AB","UL")),IF(INDEX(Attendance!$O:$O,MATCH($B368&amp;V$7,Attendance!$N:$N,0))&lt;"1200","M","N")))),"")</f>
        <v/>
      </c>
      <c r="W368" s="83" t="str" cm="1">
        <f t="array" ref="W368">_xlfn.IFNA(IF(OR(VALUE(W$7&amp;$C$3)=PH),IF(W369="","PH",IF(INDEX(Attendance!$O:$O,MATCH($B368&amp;W$7,Attendance!$N:$N,0))&lt;"1200","PM","PN")),IF(W$6="Sun",IF(W369="","RD",IF(INDEX(Attendance!$O:$O,MATCH($B368&amp;W$7,Attendance!$N:$N,0))&lt;"1200","RM","RN")),IF(W369="",IF(W$7="","",IF(INDEX(Attendance!$I:$I,MATCH($B368&amp;W$7,Attendance!$N:$N,0))="ABS","AB","UL")),IF(INDEX(Attendance!$O:$O,MATCH($B368&amp;W$7,Attendance!$N:$N,0))&lt;"1200","M","N")))),"")</f>
        <v/>
      </c>
      <c r="X368" s="83" t="str" cm="1">
        <f t="array" ref="X368">_xlfn.IFNA(IF(OR(VALUE(X$7&amp;$C$3)=PH),IF(X369="","PH",IF(INDEX(Attendance!$O:$O,MATCH($B368&amp;X$7,Attendance!$N:$N,0))&lt;"1200","PM","PN")),IF(X$6="Sun",IF(X369="","RD",IF(INDEX(Attendance!$O:$O,MATCH($B368&amp;X$7,Attendance!$N:$N,0))&lt;"1200","RM","RN")),IF(X369="",IF(X$7="","",IF(INDEX(Attendance!$I:$I,MATCH($B368&amp;X$7,Attendance!$N:$N,0))="ABS","AB","UL")),IF(INDEX(Attendance!$O:$O,MATCH($B368&amp;X$7,Attendance!$N:$N,0))&lt;"1200","M","N")))),"")</f>
        <v/>
      </c>
      <c r="Y368" s="83" t="str" cm="1">
        <f t="array" ref="Y368">_xlfn.IFNA(IF(OR(VALUE(Y$7&amp;$C$3)=PH),IF(Y369="","PH",IF(INDEX(Attendance!$O:$O,MATCH($B368&amp;Y$7,Attendance!$N:$N,0))&lt;"1200","PM","PN")),IF(Y$6="Sun",IF(Y369="","RD",IF(INDEX(Attendance!$O:$O,MATCH($B368&amp;Y$7,Attendance!$N:$N,0))&lt;"1200","RM","RN")),IF(Y369="",IF(Y$7="","",IF(INDEX(Attendance!$I:$I,MATCH($B368&amp;Y$7,Attendance!$N:$N,0))="ABS","AB","UL")),IF(INDEX(Attendance!$O:$O,MATCH($B368&amp;Y$7,Attendance!$N:$N,0))&lt;"1200","M","N")))),"")</f>
        <v/>
      </c>
      <c r="Z368" s="83" t="str" cm="1">
        <f t="array" ref="Z368">_xlfn.IFNA(IF(OR(VALUE(Z$7&amp;$C$3)=PH),IF(Z369="","PH",IF(INDEX(Attendance!$O:$O,MATCH($B368&amp;Z$7,Attendance!$N:$N,0))&lt;"1200","PM","PN")),IF(Z$6="Sun",IF(Z369="","RD",IF(INDEX(Attendance!$O:$O,MATCH($B368&amp;Z$7,Attendance!$N:$N,0))&lt;"1200","RM","RN")),IF(Z369="",IF(Z$7="","",IF(INDEX(Attendance!$I:$I,MATCH($B368&amp;Z$7,Attendance!$N:$N,0))="ABS","AB","UL")),IF(INDEX(Attendance!$O:$O,MATCH($B368&amp;Z$7,Attendance!$N:$N,0))&lt;"1200","M","N")))),"")</f>
        <v>RD</v>
      </c>
      <c r="AA368" s="83" t="str" cm="1">
        <f t="array" ref="AA368">_xlfn.IFNA(IF(OR(VALUE(AA$7&amp;$C$3)=PH),IF(AA369="","PH",IF(INDEX(Attendance!$O:$O,MATCH($B368&amp;AA$7,Attendance!$N:$N,0))&lt;"1200","PM","PN")),IF(AA$6="Sun",IF(AA369="","RD",IF(INDEX(Attendance!$O:$O,MATCH($B368&amp;AA$7,Attendance!$N:$N,0))&lt;"1200","RM","RN")),IF(AA369="",IF(AA$7="","",IF(INDEX(Attendance!$I:$I,MATCH($B368&amp;AA$7,Attendance!$N:$N,0))="ABS","AB","UL")),IF(INDEX(Attendance!$O:$O,MATCH($B368&amp;AA$7,Attendance!$N:$N,0))&lt;"1200","M","N")))),"")</f>
        <v/>
      </c>
      <c r="AB368" s="83" t="str" cm="1">
        <f t="array" ref="AB368">_xlfn.IFNA(IF(OR(VALUE(AB$7&amp;$C$3)=PH),IF(AB369="","PH",IF(INDEX(Attendance!$O:$O,MATCH($B368&amp;AB$7,Attendance!$N:$N,0))&lt;"1200","PM","PN")),IF(AB$6="Sun",IF(AB369="","RD",IF(INDEX(Attendance!$O:$O,MATCH($B368&amp;AB$7,Attendance!$N:$N,0))&lt;"1200","RM","RN")),IF(AB369="",IF(AB$7="","",IF(INDEX(Attendance!$I:$I,MATCH($B368&amp;AB$7,Attendance!$N:$N,0))="ABS","AB","UL")),IF(INDEX(Attendance!$O:$O,MATCH($B368&amp;AB$7,Attendance!$N:$N,0))&lt;"1200","M","N")))),"")</f>
        <v/>
      </c>
      <c r="AC368" s="83" t="str" cm="1">
        <f t="array" ref="AC368">_xlfn.IFNA(IF(OR(VALUE(AC$7&amp;$C$3)=PH),IF(AC369="","PH",IF(INDEX(Attendance!$O:$O,MATCH($B368&amp;AC$7,Attendance!$N:$N,0))&lt;"1200","PM","PN")),IF(AC$6="Sun",IF(AC369="","RD",IF(INDEX(Attendance!$O:$O,MATCH($B368&amp;AC$7,Attendance!$N:$N,0))&lt;"1200","RM","RN")),IF(AC369="",IF(AC$7="","",IF(INDEX(Attendance!$I:$I,MATCH($B368&amp;AC$7,Attendance!$N:$N,0))="ABS","AB","UL")),IF(INDEX(Attendance!$O:$O,MATCH($B368&amp;AC$7,Attendance!$N:$N,0))&lt;"1200","M","N")))),"")</f>
        <v/>
      </c>
      <c r="AD368" s="83" t="str" cm="1">
        <f t="array" ref="AD368">_xlfn.IFNA(IF(OR(VALUE(AD$7&amp;$C$3)=PH),IF(AD369="","PH",IF(INDEX(Attendance!$O:$O,MATCH($B368&amp;AD$7,Attendance!$N:$N,0))&lt;"1200","PM","PN")),IF(AD$6="Sun",IF(AD369="","RD",IF(INDEX(Attendance!$O:$O,MATCH($B368&amp;AD$7,Attendance!$N:$N,0))&lt;"1200","RM","RN")),IF(AD369="",IF(AD$7="","",IF(INDEX(Attendance!$I:$I,MATCH($B368&amp;AD$7,Attendance!$N:$N,0))="ABS","AB","UL")),IF(INDEX(Attendance!$O:$O,MATCH($B368&amp;AD$7,Attendance!$N:$N,0))&lt;"1200","M","N")))),"")</f>
        <v/>
      </c>
      <c r="AE368" s="83" t="str" cm="1">
        <f t="array" ref="AE368">_xlfn.IFNA(IF(OR(VALUE(AE$7&amp;$C$3)=PH),IF(AE369="","PH",IF(INDEX(Attendance!$O:$O,MATCH($B368&amp;AE$7,Attendance!$N:$N,0))&lt;"1200","PM","PN")),IF(AE$6="Sun",IF(AE369="","RD",IF(INDEX(Attendance!$O:$O,MATCH($B368&amp;AE$7,Attendance!$N:$N,0))&lt;"1200","RM","RN")),IF(AE369="",IF(AE$7="","",IF(INDEX(Attendance!$I:$I,MATCH($B368&amp;AE$7,Attendance!$N:$N,0))="ABS","AB","UL")),IF(INDEX(Attendance!$O:$O,MATCH($B368&amp;AE$7,Attendance!$N:$N,0))&lt;"1200","M","N")))),"")</f>
        <v/>
      </c>
      <c r="AF368" s="83" t="str" cm="1">
        <f t="array" ref="AF368">_xlfn.IFNA(IF(OR(VALUE(AF$7&amp;$C$3)=PH),IF(AF369="","PH",IF(INDEX(Attendance!$O:$O,MATCH($B368&amp;AF$7,Attendance!$N:$N,0))&lt;"1200","PM","PN")),IF(AF$6="Sun",IF(AF369="","RD",IF(INDEX(Attendance!$O:$O,MATCH($B368&amp;AF$7,Attendance!$N:$N,0))&lt;"1200","RM","RN")),IF(AF369="",IF(AF$7="","",IF(INDEX(Attendance!$I:$I,MATCH($B368&amp;AF$7,Attendance!$N:$N,0))="ABS","AB","UL")),IF(INDEX(Attendance!$O:$O,MATCH($B368&amp;AF$7,Attendance!$N:$N,0))&lt;"1200","M","N")))),"")</f>
        <v/>
      </c>
      <c r="AG368" s="83" t="str" cm="1">
        <f t="array" ref="AG368">_xlfn.IFNA(IF(OR(VALUE(AG$7&amp;$C$3)=PH),IF(AG369="","PH",IF(INDEX(Attendance!$O:$O,MATCH($B368&amp;AG$7,Attendance!$N:$N,0))&lt;"1200","PM","PN")),IF(AG$6="Sun",IF(AG369="","RD",IF(INDEX(Attendance!$O:$O,MATCH($B368&amp;AG$7,Attendance!$N:$N,0))&lt;"1200","RM","RN")),IF(AG369="",IF(AG$7="","",IF(INDEX(Attendance!$I:$I,MATCH($B368&amp;AG$7,Attendance!$N:$N,0))="ABS","AB","UL")),IF(INDEX(Attendance!$O:$O,MATCH($B368&amp;AG$7,Attendance!$N:$N,0))&lt;"1200","M","N")))),"")</f>
        <v>RD</v>
      </c>
      <c r="AH368" s="83" t="str" cm="1">
        <f t="array" ref="AH368">_xlfn.IFNA(IF(OR(VALUE(AH$7&amp;$C$3)=PH),IF(AH369="","PH",IF(INDEX(Attendance!$O:$O,MATCH($B368&amp;AH$7,Attendance!$N:$N,0))&lt;"1200","PM","PN")),IF(AH$6="Sun",IF(AH369="","RD",IF(INDEX(Attendance!$O:$O,MATCH($B368&amp;AH$7,Attendance!$N:$N,0))&lt;"1200","RM","RN")),IF(AH369="",IF(AH$7="","",IF(INDEX(Attendance!$I:$I,MATCH($B368&amp;AH$7,Attendance!$N:$N,0))="ABS","AB","UL")),IF(INDEX(Attendance!$O:$O,MATCH($B368&amp;AH$7,Attendance!$N:$N,0))&lt;"1200","M","N")))),"")</f>
        <v/>
      </c>
      <c r="AI368" s="83" t="str" cm="1">
        <f t="array" ref="AI368">_xlfn.IFNA(IF(OR(VALUE(AI$7&amp;$C$3)=PH),IF(AI369="","PH",IF(INDEX(Attendance!$O:$O,MATCH($B368&amp;AI$7,Attendance!$N:$N,0))&lt;"1200","PM","PN")),IF(AI$6="Sun",IF(AI369="","RD",IF(INDEX(Attendance!$O:$O,MATCH($B368&amp;AI$7,Attendance!$N:$N,0))&lt;"1200","RM","RN")),IF(AI369="",IF(AI$7="","",IF(INDEX(Attendance!$I:$I,MATCH($B368&amp;AI$7,Attendance!$N:$N,0))="ABS","AB","UL")),IF(INDEX(Attendance!$O:$O,MATCH($B368&amp;AI$7,Attendance!$N:$N,0))&lt;"1200","M","N")))),"")</f>
        <v/>
      </c>
      <c r="AJ368" s="83" t="str" cm="1">
        <f t="array" ref="AJ368">_xlfn.IFNA(IF(OR(VALUE(AJ$7&amp;$C$3)=PH),IF(AJ369="","PH",IF(INDEX(Attendance!$O:$O,MATCH($B368&amp;AJ$7,Attendance!$N:$N,0))&lt;"1200","PM","PN")),IF(AJ$6="Sun",IF(AJ369="","RD",IF(INDEX(Attendance!$O:$O,MATCH($B368&amp;AJ$7,Attendance!$N:$N,0))&lt;"1200","RM","RN")),IF(AJ369="",IF(AJ$7="","",IF(INDEX(Attendance!$I:$I,MATCH($B368&amp;AJ$7,Attendance!$N:$N,0))="ABS","AB","UL")),IF(INDEX(Attendance!$O:$O,MATCH($B368&amp;AJ$7,Attendance!$N:$N,0))&lt;"1200","M","N")))),"")</f>
        <v/>
      </c>
      <c r="AK368" s="258">
        <f>SUM(SUMIF(F368:AJ368,{"M","N","A"},F369:AJ369))</f>
        <v>0</v>
      </c>
      <c r="AL368" s="187">
        <f>SUM(SUMIF(F368:AJ368,{"M","N"},F370:AJ370),SUMIF(F368:AJ368,{"OM","ON"},F369:AJ369))</f>
        <v>0</v>
      </c>
      <c r="AM368" s="187">
        <f>SUM(SUMIF(F368:AJ368,{"PM","PN","RM","RN"},F369:AJ369))</f>
        <v>0</v>
      </c>
      <c r="AN368" s="187">
        <f>SUM(SUMIF(F368:AJ368,{"PM","PN"},F370:AJ370))</f>
        <v>0</v>
      </c>
      <c r="AO368" s="261">
        <f>SUM(F373:AJ373)</f>
        <v>0</v>
      </c>
      <c r="AP368" s="264">
        <f>SUM(F372:AJ372)</f>
        <v>0</v>
      </c>
      <c r="AQ368" s="188">
        <f>IF(D372="",0,SUM(COUNTIFS(F368:AJ368,{"M","N","A","OM","ON","OA","PM","PN","PA","RM","RN","RA"})))</f>
        <v>0</v>
      </c>
      <c r="AR368" s="74">
        <f>COUNTIF(F368:AJ368,"AL")</f>
        <v>0</v>
      </c>
      <c r="AS368" s="74">
        <f>COUNTIF(F368:AJ368,"MC")</f>
        <v>0</v>
      </c>
      <c r="AT368" s="74">
        <f>COUNTIF(F368:AJ368,"PH")+COUNTIF(F368:AJ368,"RPH")</f>
        <v>2</v>
      </c>
      <c r="AU368" s="255">
        <f t="shared" ref="AU368" si="86">_xlfn.IFNA(IF($B368="",0,AK368*$AK$5+SUM(AL373:AN373)+SUM(AO368:AP373)+SUM(AQ373:AT373)),"")</f>
        <v>0</v>
      </c>
    </row>
    <row r="369" spans="1:47" s="213" customFormat="1" ht="33" customHeight="1" x14ac:dyDescent="0.35">
      <c r="A369" s="189"/>
      <c r="B369" s="184"/>
      <c r="C369" s="190" t="str">
        <f>_xlfn.IFNA(INDEX(Masterlist!D:D,MATCH(B368,Masterlist!B:B,0)),"")</f>
        <v/>
      </c>
      <c r="D369" s="88"/>
      <c r="E369" s="191" t="s">
        <v>174</v>
      </c>
      <c r="F369" s="192" t="str">
        <f>IFERROR(IF(F$6="Sun",INDEX(Attendance!$R:$R,MATCH($B368&amp;F$7,Attendance!$N:$N,0)),IF(INDEX(Attendance!$R:$R,MATCH($B368&amp;F$7,Attendance!$N:$N,0))="","",IF(INDEX(Attendance!$R:$R,MATCH($B368&amp;F$7,Attendance!$N:$N,0))&gt;8,8,INDEX(Attendance!$R:$R,MATCH($B368&amp;F$7,Attendance!$N:$N,0))))),"")</f>
        <v/>
      </c>
      <c r="G369" s="192" t="str">
        <f>IFERROR(IF(G$6="Sun",INDEX(Attendance!$R:$R,MATCH($B368&amp;G$7,Attendance!$N:$N,0)),IF(INDEX(Attendance!$R:$R,MATCH($B368&amp;G$7,Attendance!$N:$N,0))="","",IF(INDEX(Attendance!$R:$R,MATCH($B368&amp;G$7,Attendance!$N:$N,0))&gt;8,8,INDEX(Attendance!$R:$R,MATCH($B368&amp;G$7,Attendance!$N:$N,0))))),"")</f>
        <v/>
      </c>
      <c r="H369" s="192" t="str">
        <f>IFERROR(IF(H$6="Sun",INDEX(Attendance!$R:$R,MATCH($B368&amp;H$7,Attendance!$N:$N,0)),IF(INDEX(Attendance!$R:$R,MATCH($B368&amp;H$7,Attendance!$N:$N,0))="","",IF(INDEX(Attendance!$R:$R,MATCH($B368&amp;H$7,Attendance!$N:$N,0))&gt;8,8,INDEX(Attendance!$R:$R,MATCH($B368&amp;H$7,Attendance!$N:$N,0))))),"")</f>
        <v/>
      </c>
      <c r="I369" s="192" t="str">
        <f>IFERROR(IF(I$6="Sun",INDEX(Attendance!$R:$R,MATCH($B368&amp;I$7,Attendance!$N:$N,0)),IF(INDEX(Attendance!$R:$R,MATCH($B368&amp;I$7,Attendance!$N:$N,0))="","",IF(INDEX(Attendance!$R:$R,MATCH($B368&amp;I$7,Attendance!$N:$N,0))&gt;8,8,INDEX(Attendance!$R:$R,MATCH($B368&amp;I$7,Attendance!$N:$N,0))))),"")</f>
        <v/>
      </c>
      <c r="J369" s="192" t="str">
        <f>IFERROR(IF(J$6="Sun",INDEX(Attendance!$R:$R,MATCH($B368&amp;J$7,Attendance!$N:$N,0)),IF(INDEX(Attendance!$R:$R,MATCH($B368&amp;J$7,Attendance!$N:$N,0))="","",IF(INDEX(Attendance!$R:$R,MATCH($B368&amp;J$7,Attendance!$N:$N,0))&gt;8,8,INDEX(Attendance!$R:$R,MATCH($B368&amp;J$7,Attendance!$N:$N,0))))),"")</f>
        <v/>
      </c>
      <c r="K369" s="192" t="str">
        <f>IFERROR(IF(K$6="Sun",INDEX(Attendance!$R:$R,MATCH($B368&amp;K$7,Attendance!$N:$N,0)),IF(INDEX(Attendance!$R:$R,MATCH($B368&amp;K$7,Attendance!$N:$N,0))="","",IF(INDEX(Attendance!$R:$R,MATCH($B368&amp;K$7,Attendance!$N:$N,0))&gt;8,8,INDEX(Attendance!$R:$R,MATCH($B368&amp;K$7,Attendance!$N:$N,0))))),"")</f>
        <v/>
      </c>
      <c r="L369" s="192" t="str">
        <f>IFERROR(IF(L$6="Sun",INDEX(Attendance!$R:$R,MATCH($B368&amp;L$7,Attendance!$N:$N,0)),IF(INDEX(Attendance!$R:$R,MATCH($B368&amp;L$7,Attendance!$N:$N,0))="","",IF(INDEX(Attendance!$R:$R,MATCH($B368&amp;L$7,Attendance!$N:$N,0))&gt;8,8,INDEX(Attendance!$R:$R,MATCH($B368&amp;L$7,Attendance!$N:$N,0))))),"")</f>
        <v/>
      </c>
      <c r="M369" s="192" t="str">
        <f>IFERROR(IF(M$6="Sun",INDEX(Attendance!$R:$R,MATCH($B368&amp;M$7,Attendance!$N:$N,0)),IF(INDEX(Attendance!$R:$R,MATCH($B368&amp;M$7,Attendance!$N:$N,0))="","",IF(INDEX(Attendance!$R:$R,MATCH($B368&amp;M$7,Attendance!$N:$N,0))&gt;8,8,INDEX(Attendance!$R:$R,MATCH($B368&amp;M$7,Attendance!$N:$N,0))))),"")</f>
        <v/>
      </c>
      <c r="N369" s="192" t="str">
        <f>IFERROR(IF(N$6="Sun",INDEX(Attendance!$R:$R,MATCH($B368&amp;N$7,Attendance!$N:$N,0)),IF(INDEX(Attendance!$R:$R,MATCH($B368&amp;N$7,Attendance!$N:$N,0))="","",IF(INDEX(Attendance!$R:$R,MATCH($B368&amp;N$7,Attendance!$N:$N,0))&gt;8,8,INDEX(Attendance!$R:$R,MATCH($B368&amp;N$7,Attendance!$N:$N,0))))),"")</f>
        <v/>
      </c>
      <c r="O369" s="192" t="str">
        <f>IFERROR(IF(O$6="Sun",INDEX(Attendance!$R:$R,MATCH($B368&amp;O$7,Attendance!$N:$N,0)),IF(INDEX(Attendance!$R:$R,MATCH($B368&amp;O$7,Attendance!$N:$N,0))="","",IF(INDEX(Attendance!$R:$R,MATCH($B368&amp;O$7,Attendance!$N:$N,0))&gt;8,8,INDEX(Attendance!$R:$R,MATCH($B368&amp;O$7,Attendance!$N:$N,0))))),"")</f>
        <v/>
      </c>
      <c r="P369" s="192" t="str">
        <f>IFERROR(IF(P$6="Sun",INDEX(Attendance!$R:$R,MATCH($B368&amp;P$7,Attendance!$N:$N,0)),IF(INDEX(Attendance!$R:$R,MATCH($B368&amp;P$7,Attendance!$N:$N,0))="","",IF(INDEX(Attendance!$R:$R,MATCH($B368&amp;P$7,Attendance!$N:$N,0))&gt;8,8,INDEX(Attendance!$R:$R,MATCH($B368&amp;P$7,Attendance!$N:$N,0))))),"")</f>
        <v/>
      </c>
      <c r="Q369" s="192" t="str">
        <f>IFERROR(IF(Q$6="Sun",INDEX(Attendance!$R:$R,MATCH($B368&amp;Q$7,Attendance!$N:$N,0)),IF(INDEX(Attendance!$R:$R,MATCH($B368&amp;Q$7,Attendance!$N:$N,0))="","",IF(INDEX(Attendance!$R:$R,MATCH($B368&amp;Q$7,Attendance!$N:$N,0))&gt;8,8,INDEX(Attendance!$R:$R,MATCH($B368&amp;Q$7,Attendance!$N:$N,0))))),"")</f>
        <v/>
      </c>
      <c r="R369" s="192" t="str">
        <f>IFERROR(IF(R$6="Sun",INDEX(Attendance!$R:$R,MATCH($B368&amp;R$7,Attendance!$N:$N,0)),IF(INDEX(Attendance!$R:$R,MATCH($B368&amp;R$7,Attendance!$N:$N,0))="","",IF(INDEX(Attendance!$R:$R,MATCH($B368&amp;R$7,Attendance!$N:$N,0))&gt;8,8,INDEX(Attendance!$R:$R,MATCH($B368&amp;R$7,Attendance!$N:$N,0))))),"")</f>
        <v/>
      </c>
      <c r="S369" s="192" t="str">
        <f>IFERROR(IF(S$6="Sun",INDEX(Attendance!$R:$R,MATCH($B368&amp;S$7,Attendance!$N:$N,0)),IF(INDEX(Attendance!$R:$R,MATCH($B368&amp;S$7,Attendance!$N:$N,0))="","",IF(INDEX(Attendance!$R:$R,MATCH($B368&amp;S$7,Attendance!$N:$N,0))&gt;8,8,INDEX(Attendance!$R:$R,MATCH($B368&amp;S$7,Attendance!$N:$N,0))))),"")</f>
        <v/>
      </c>
      <c r="T369" s="192" t="str">
        <f>IFERROR(IF(T$6="Sun",INDEX(Attendance!$R:$R,MATCH($B368&amp;T$7,Attendance!$N:$N,0)),IF(INDEX(Attendance!$R:$R,MATCH($B368&amp;T$7,Attendance!$N:$N,0))="","",IF(INDEX(Attendance!$R:$R,MATCH($B368&amp;T$7,Attendance!$N:$N,0))&gt;8,8,INDEX(Attendance!$R:$R,MATCH($B368&amp;T$7,Attendance!$N:$N,0))))),"")</f>
        <v/>
      </c>
      <c r="U369" s="192" t="str">
        <f>IFERROR(IF(U$6="Sun",INDEX(Attendance!$R:$R,MATCH($B368&amp;U$7,Attendance!$N:$N,0)),IF(INDEX(Attendance!$R:$R,MATCH($B368&amp;U$7,Attendance!$N:$N,0))="","",IF(INDEX(Attendance!$R:$R,MATCH($B368&amp;U$7,Attendance!$N:$N,0))&gt;8,8,INDEX(Attendance!$R:$R,MATCH($B368&amp;U$7,Attendance!$N:$N,0))))),"")</f>
        <v/>
      </c>
      <c r="V369" s="192" t="str">
        <f>IFERROR(IF(V$6="Sun",INDEX(Attendance!$R:$R,MATCH($B368&amp;V$7,Attendance!$N:$N,0)),IF(INDEX(Attendance!$R:$R,MATCH($B368&amp;V$7,Attendance!$N:$N,0))="","",IF(INDEX(Attendance!$R:$R,MATCH($B368&amp;V$7,Attendance!$N:$N,0))&gt;8,8,INDEX(Attendance!$R:$R,MATCH($B368&amp;V$7,Attendance!$N:$N,0))))),"")</f>
        <v/>
      </c>
      <c r="W369" s="192" t="str">
        <f>IFERROR(IF(W$6="Sun",INDEX(Attendance!$R:$R,MATCH($B368&amp;W$7,Attendance!$N:$N,0)),IF(INDEX(Attendance!$R:$R,MATCH($B368&amp;W$7,Attendance!$N:$N,0))="","",IF(INDEX(Attendance!$R:$R,MATCH($B368&amp;W$7,Attendance!$N:$N,0))&gt;8,8,INDEX(Attendance!$R:$R,MATCH($B368&amp;W$7,Attendance!$N:$N,0))))),"")</f>
        <v/>
      </c>
      <c r="X369" s="192" t="str">
        <f>IFERROR(IF(X$6="Sun",INDEX(Attendance!$R:$R,MATCH($B368&amp;X$7,Attendance!$N:$N,0)),IF(INDEX(Attendance!$R:$R,MATCH($B368&amp;X$7,Attendance!$N:$N,0))="","",IF(INDEX(Attendance!$R:$R,MATCH($B368&amp;X$7,Attendance!$N:$N,0))&gt;8,8,INDEX(Attendance!$R:$R,MATCH($B368&amp;X$7,Attendance!$N:$N,0))))),"")</f>
        <v/>
      </c>
      <c r="Y369" s="192" t="str">
        <f>IFERROR(IF(Y$6="Sun",INDEX(Attendance!$R:$R,MATCH($B368&amp;Y$7,Attendance!$N:$N,0)),IF(INDEX(Attendance!$R:$R,MATCH($B368&amp;Y$7,Attendance!$N:$N,0))="","",IF(INDEX(Attendance!$R:$R,MATCH($B368&amp;Y$7,Attendance!$N:$N,0))&gt;8,8,INDEX(Attendance!$R:$R,MATCH($B368&amp;Y$7,Attendance!$N:$N,0))))),"")</f>
        <v/>
      </c>
      <c r="Z369" s="192" t="str">
        <f>IFERROR(IF(Z$6="Sun",INDEX(Attendance!$R:$R,MATCH($B368&amp;Z$7,Attendance!$N:$N,0)),IF(INDEX(Attendance!$R:$R,MATCH($B368&amp;Z$7,Attendance!$N:$N,0))="","",IF(INDEX(Attendance!$R:$R,MATCH($B368&amp;Z$7,Attendance!$N:$N,0))&gt;8,8,INDEX(Attendance!$R:$R,MATCH($B368&amp;Z$7,Attendance!$N:$N,0))))),"")</f>
        <v/>
      </c>
      <c r="AA369" s="192" t="str">
        <f>IFERROR(IF(AA$6="Sun",INDEX(Attendance!$R:$R,MATCH($B368&amp;AA$7,Attendance!$N:$N,0)),IF(INDEX(Attendance!$R:$R,MATCH($B368&amp;AA$7,Attendance!$N:$N,0))="","",IF(INDEX(Attendance!$R:$R,MATCH($B368&amp;AA$7,Attendance!$N:$N,0))&gt;8,8,INDEX(Attendance!$R:$R,MATCH($B368&amp;AA$7,Attendance!$N:$N,0))))),"")</f>
        <v/>
      </c>
      <c r="AB369" s="192" t="str">
        <f>IFERROR(IF(AB$6="Sun",INDEX(Attendance!$R:$R,MATCH($B368&amp;AB$7,Attendance!$N:$N,0)),IF(INDEX(Attendance!$R:$R,MATCH($B368&amp;AB$7,Attendance!$N:$N,0))="","",IF(INDEX(Attendance!$R:$R,MATCH($B368&amp;AB$7,Attendance!$N:$N,0))&gt;8,8,INDEX(Attendance!$R:$R,MATCH($B368&amp;AB$7,Attendance!$N:$N,0))))),"")</f>
        <v/>
      </c>
      <c r="AC369" s="192" t="str">
        <f>IFERROR(IF(AC$6="Sun",INDEX(Attendance!$R:$R,MATCH($B368&amp;AC$7,Attendance!$N:$N,0)),IF(INDEX(Attendance!$R:$R,MATCH($B368&amp;AC$7,Attendance!$N:$N,0))="","",IF(INDEX(Attendance!$R:$R,MATCH($B368&amp;AC$7,Attendance!$N:$N,0))&gt;8,8,INDEX(Attendance!$R:$R,MATCH($B368&amp;AC$7,Attendance!$N:$N,0))))),"")</f>
        <v/>
      </c>
      <c r="AD369" s="192" t="str">
        <f>IFERROR(IF(AD$6="Sun",INDEX(Attendance!$R:$R,MATCH($B368&amp;AD$7,Attendance!$N:$N,0)),IF(INDEX(Attendance!$R:$R,MATCH($B368&amp;AD$7,Attendance!$N:$N,0))="","",IF(INDEX(Attendance!$R:$R,MATCH($B368&amp;AD$7,Attendance!$N:$N,0))&gt;8,8,INDEX(Attendance!$R:$R,MATCH($B368&amp;AD$7,Attendance!$N:$N,0))))),"")</f>
        <v/>
      </c>
      <c r="AE369" s="192" t="str">
        <f>IFERROR(IF(AE$6="Sun",INDEX(Attendance!$R:$R,MATCH($B368&amp;AE$7,Attendance!$N:$N,0)),IF(INDEX(Attendance!$R:$R,MATCH($B368&amp;AE$7,Attendance!$N:$N,0))="","",IF(INDEX(Attendance!$R:$R,MATCH($B368&amp;AE$7,Attendance!$N:$N,0))&gt;8,8,INDEX(Attendance!$R:$R,MATCH($B368&amp;AE$7,Attendance!$N:$N,0))))),"")</f>
        <v/>
      </c>
      <c r="AF369" s="192" t="str">
        <f>IFERROR(IF(AF$6="Sun",INDEX(Attendance!$R:$R,MATCH($B368&amp;AF$7,Attendance!$N:$N,0)),IF(INDEX(Attendance!$R:$R,MATCH($B368&amp;AF$7,Attendance!$N:$N,0))="","",IF(INDEX(Attendance!$R:$R,MATCH($B368&amp;AF$7,Attendance!$N:$N,0))&gt;8,8,INDEX(Attendance!$R:$R,MATCH($B368&amp;AF$7,Attendance!$N:$N,0))))),"")</f>
        <v/>
      </c>
      <c r="AG369" s="192" t="str">
        <f>IFERROR(IF(AG$6="Sun",INDEX(Attendance!$R:$R,MATCH($B368&amp;AG$7,Attendance!$N:$N,0)),IF(INDEX(Attendance!$R:$R,MATCH($B368&amp;AG$7,Attendance!$N:$N,0))="","",IF(INDEX(Attendance!$R:$R,MATCH($B368&amp;AG$7,Attendance!$N:$N,0))&gt;8,8,INDEX(Attendance!$R:$R,MATCH($B368&amp;AG$7,Attendance!$N:$N,0))))),"")</f>
        <v/>
      </c>
      <c r="AH369" s="192" t="str">
        <f>IFERROR(IF(AH$6="Sun",INDEX(Attendance!$R:$R,MATCH($B368&amp;AH$7,Attendance!$N:$N,0)),IF(INDEX(Attendance!$R:$R,MATCH($B368&amp;AH$7,Attendance!$N:$N,0))="","",IF(INDEX(Attendance!$R:$R,MATCH($B368&amp;AH$7,Attendance!$N:$N,0))&gt;8,8,INDEX(Attendance!$R:$R,MATCH($B368&amp;AH$7,Attendance!$N:$N,0))))),"")</f>
        <v/>
      </c>
      <c r="AI369" s="192" t="str">
        <f>IFERROR(IF(AI$6="Sun",INDEX(Attendance!$R:$R,MATCH($B368&amp;AI$7,Attendance!$N:$N,0)),IF(INDEX(Attendance!$R:$R,MATCH($B368&amp;AI$7,Attendance!$N:$N,0))="","",IF(INDEX(Attendance!$R:$R,MATCH($B368&amp;AI$7,Attendance!$N:$N,0))&gt;8,8,INDEX(Attendance!$R:$R,MATCH($B368&amp;AI$7,Attendance!$N:$N,0))))),"")</f>
        <v/>
      </c>
      <c r="AJ369" s="192" t="str">
        <f>IFERROR(IF(AJ$6="Sun",INDEX(Attendance!$R:$R,MATCH($B368&amp;AJ$7,Attendance!$N:$N,0)),IF(INDEX(Attendance!$R:$R,MATCH($B368&amp;AJ$7,Attendance!$N:$N,0))="","",IF(INDEX(Attendance!$R:$R,MATCH($B368&amp;AJ$7,Attendance!$N:$N,0))&gt;8,8,INDEX(Attendance!$R:$R,MATCH($B368&amp;AJ$7,Attendance!$N:$N,0))))),"")</f>
        <v/>
      </c>
      <c r="AK369" s="259"/>
      <c r="AL369" s="193">
        <f>ROUND((IF($C373="",Basic,MID($C373,FIND("RM",$C373)+3,4))+$AP368+$AQ373)/WorkDays/WorkHours*AL$6,4)</f>
        <v>8.6538000000000004</v>
      </c>
      <c r="AM369" s="193">
        <f>ROUND((IF($C373="",Basic,MID($C373,FIND("RM",$C373)+3,4))+$AP368+$AQ373)/WorkDays/WorkHours*AM$6,4)</f>
        <v>11.538500000000001</v>
      </c>
      <c r="AN369" s="193">
        <f>ROUND((IF($C373="",Basic,MID($C373,FIND("RM",$C373)+3,4))+$AP368+$AQ373)/WorkDays/WorkHours*AN$6,4)</f>
        <v>17.307700000000001</v>
      </c>
      <c r="AO369" s="262"/>
      <c r="AP369" s="265"/>
      <c r="AQ369" s="86"/>
      <c r="AR369" s="194"/>
      <c r="AS369" s="194"/>
      <c r="AT369" s="194"/>
      <c r="AU369" s="256"/>
    </row>
    <row r="370" spans="1:47" s="213" customFormat="1" ht="33" customHeight="1" x14ac:dyDescent="0.35">
      <c r="A370" s="189"/>
      <c r="B370" s="184"/>
      <c r="C370" s="195" t="str">
        <f>_xlfn.IFNA(INDEX(Masterlist!E:E,MATCH(B368,Masterlist!B:B,0)),"")</f>
        <v/>
      </c>
      <c r="D370" s="1"/>
      <c r="E370" s="196" t="s">
        <v>175</v>
      </c>
      <c r="F370" s="197" t="str">
        <f>IFERROR(IF(F$6="Sun","",IF(INDEX(Attendance!$S:$S,MATCH($B368&amp;F$7,Attendance!$N:$N,0))=TRUE,"",IF(F369&lt;8,"",INDEX(Attendance!$G:$G,MATCH($B368&amp;F$7,Attendance!$N:$N,0))))),"")</f>
        <v/>
      </c>
      <c r="G370" s="197" t="str">
        <f>IFERROR(IF(G$6="Sun","",IF(INDEX(Attendance!$S:$S,MATCH($B368&amp;G$7,Attendance!$N:$N,0))=TRUE,"",IF(G369&lt;8,"",INDEX(Attendance!$G:$G,MATCH($B368&amp;G$7,Attendance!$N:$N,0))))),"")</f>
        <v/>
      </c>
      <c r="H370" s="197" t="str">
        <f>IFERROR(IF(H$6="Sun","",IF(INDEX(Attendance!$S:$S,MATCH($B368&amp;H$7,Attendance!$N:$N,0))=TRUE,"",IF(H369&lt;8,"",INDEX(Attendance!$G:$G,MATCH($B368&amp;H$7,Attendance!$N:$N,0))))),"")</f>
        <v/>
      </c>
      <c r="I370" s="197" t="str">
        <f>IFERROR(IF(I$6="Sun","",IF(INDEX(Attendance!$S:$S,MATCH($B368&amp;I$7,Attendance!$N:$N,0))=TRUE,"",IF(I369&lt;8,"",INDEX(Attendance!$G:$G,MATCH($B368&amp;I$7,Attendance!$N:$N,0))))),"")</f>
        <v/>
      </c>
      <c r="J370" s="197" t="str">
        <f>IFERROR(IF(J$6="Sun","",IF(INDEX(Attendance!$S:$S,MATCH($B368&amp;J$7,Attendance!$N:$N,0))=TRUE,"",IF(J369&lt;8,"",INDEX(Attendance!$G:$G,MATCH($B368&amp;J$7,Attendance!$N:$N,0))))),"")</f>
        <v/>
      </c>
      <c r="K370" s="197" t="str">
        <f>IFERROR(IF(K$6="Sun","",IF(INDEX(Attendance!$S:$S,MATCH($B368&amp;K$7,Attendance!$N:$N,0))=TRUE,"",IF(K369&lt;8,"",INDEX(Attendance!$G:$G,MATCH($B368&amp;K$7,Attendance!$N:$N,0))))),"")</f>
        <v/>
      </c>
      <c r="L370" s="197" t="str">
        <f>IFERROR(IF(L$6="Sun","",IF(INDEX(Attendance!$S:$S,MATCH($B368&amp;L$7,Attendance!$N:$N,0))=TRUE,"",IF(L369&lt;8,"",INDEX(Attendance!$G:$G,MATCH($B368&amp;L$7,Attendance!$N:$N,0))))),"")</f>
        <v/>
      </c>
      <c r="M370" s="197" t="str">
        <f>IFERROR(IF(M$6="Sun","",IF(INDEX(Attendance!$S:$S,MATCH($B368&amp;M$7,Attendance!$N:$N,0))=TRUE,"",IF(M369&lt;8,"",INDEX(Attendance!$G:$G,MATCH($B368&amp;M$7,Attendance!$N:$N,0))))),"")</f>
        <v/>
      </c>
      <c r="N370" s="197" t="str">
        <f>IFERROR(IF(N$6="Sun","",IF(INDEX(Attendance!$S:$S,MATCH($B368&amp;N$7,Attendance!$N:$N,0))=TRUE,"",IF(N369&lt;8,"",INDEX(Attendance!$G:$G,MATCH($B368&amp;N$7,Attendance!$N:$N,0))))),"")</f>
        <v/>
      </c>
      <c r="O370" s="197" t="str">
        <f>IFERROR(IF(O$6="Sun","",IF(INDEX(Attendance!$S:$S,MATCH($B368&amp;O$7,Attendance!$N:$N,0))=TRUE,"",IF(O369&lt;8,"",INDEX(Attendance!$G:$G,MATCH($B368&amp;O$7,Attendance!$N:$N,0))))),"")</f>
        <v/>
      </c>
      <c r="P370" s="197" t="str">
        <f>IFERROR(IF(P$6="Sun","",IF(INDEX(Attendance!$S:$S,MATCH($B368&amp;P$7,Attendance!$N:$N,0))=TRUE,"",IF(P369&lt;8,"",INDEX(Attendance!$G:$G,MATCH($B368&amp;P$7,Attendance!$N:$N,0))))),"")</f>
        <v/>
      </c>
      <c r="Q370" s="197" t="str">
        <f>IFERROR(IF(Q$6="Sun","",IF(INDEX(Attendance!$S:$S,MATCH($B368&amp;Q$7,Attendance!$N:$N,0))=TRUE,"",IF(Q369&lt;8,"",INDEX(Attendance!$G:$G,MATCH($B368&amp;Q$7,Attendance!$N:$N,0))))),"")</f>
        <v/>
      </c>
      <c r="R370" s="197" t="str">
        <f>IFERROR(IF(R$6="Sun","",IF(INDEX(Attendance!$S:$S,MATCH($B368&amp;R$7,Attendance!$N:$N,0))=TRUE,"",IF(R369&lt;8,"",INDEX(Attendance!$G:$G,MATCH($B368&amp;R$7,Attendance!$N:$N,0))))),"")</f>
        <v/>
      </c>
      <c r="S370" s="197" t="str">
        <f>IFERROR(IF(S$6="Sun","",IF(INDEX(Attendance!$S:$S,MATCH($B368&amp;S$7,Attendance!$N:$N,0))=TRUE,"",IF(S369&lt;8,"",INDEX(Attendance!$G:$G,MATCH($B368&amp;S$7,Attendance!$N:$N,0))))),"")</f>
        <v/>
      </c>
      <c r="T370" s="197" t="str">
        <f>IFERROR(IF(T$6="Sun","",IF(INDEX(Attendance!$S:$S,MATCH($B368&amp;T$7,Attendance!$N:$N,0))=TRUE,"",IF(T369&lt;8,"",INDEX(Attendance!$G:$G,MATCH($B368&amp;T$7,Attendance!$N:$N,0))))),"")</f>
        <v/>
      </c>
      <c r="U370" s="197" t="str">
        <f>IFERROR(IF(U$6="Sun","",IF(INDEX(Attendance!$S:$S,MATCH($B368&amp;U$7,Attendance!$N:$N,0))=TRUE,"",IF(U369&lt;8,"",INDEX(Attendance!$G:$G,MATCH($B368&amp;U$7,Attendance!$N:$N,0))))),"")</f>
        <v/>
      </c>
      <c r="V370" s="197" t="str">
        <f>IFERROR(IF(V$6="Sun","",IF(INDEX(Attendance!$S:$S,MATCH($B368&amp;V$7,Attendance!$N:$N,0))=TRUE,"",IF(V369&lt;8,"",INDEX(Attendance!$G:$G,MATCH($B368&amp;V$7,Attendance!$N:$N,0))))),"")</f>
        <v/>
      </c>
      <c r="W370" s="197" t="str">
        <f>IFERROR(IF(W$6="Sun","",IF(INDEX(Attendance!$S:$S,MATCH($B368&amp;W$7,Attendance!$N:$N,0))=TRUE,"",IF(W369&lt;8,"",INDEX(Attendance!$G:$G,MATCH($B368&amp;W$7,Attendance!$N:$N,0))))),"")</f>
        <v/>
      </c>
      <c r="X370" s="197" t="str">
        <f>IFERROR(IF(X$6="Sun","",IF(INDEX(Attendance!$S:$S,MATCH($B368&amp;X$7,Attendance!$N:$N,0))=TRUE,"",IF(X369&lt;8,"",INDEX(Attendance!$G:$G,MATCH($B368&amp;X$7,Attendance!$N:$N,0))))),"")</f>
        <v/>
      </c>
      <c r="Y370" s="197" t="str">
        <f>IFERROR(IF(Y$6="Sun","",IF(INDEX(Attendance!$S:$S,MATCH($B368&amp;Y$7,Attendance!$N:$N,0))=TRUE,"",IF(Y369&lt;8,"",INDEX(Attendance!$G:$G,MATCH($B368&amp;Y$7,Attendance!$N:$N,0))))),"")</f>
        <v/>
      </c>
      <c r="Z370" s="197" t="str">
        <f>IFERROR(IF(Z$6="Sun","",IF(INDEX(Attendance!$S:$S,MATCH($B368&amp;Z$7,Attendance!$N:$N,0))=TRUE,"",IF(Z369&lt;8,"",INDEX(Attendance!$G:$G,MATCH($B368&amp;Z$7,Attendance!$N:$N,0))))),"")</f>
        <v/>
      </c>
      <c r="AA370" s="197" t="str">
        <f>IFERROR(IF(AA$6="Sun","",IF(INDEX(Attendance!$S:$S,MATCH($B368&amp;AA$7,Attendance!$N:$N,0))=TRUE,"",IF(AA369&lt;8,"",INDEX(Attendance!$G:$G,MATCH($B368&amp;AA$7,Attendance!$N:$N,0))))),"")</f>
        <v/>
      </c>
      <c r="AB370" s="197" t="str">
        <f>IFERROR(IF(AB$6="Sun","",IF(INDEX(Attendance!$S:$S,MATCH($B368&amp;AB$7,Attendance!$N:$N,0))=TRUE,"",IF(AB369&lt;8,"",INDEX(Attendance!$G:$G,MATCH($B368&amp;AB$7,Attendance!$N:$N,0))))),"")</f>
        <v/>
      </c>
      <c r="AC370" s="197" t="str">
        <f>IFERROR(IF(AC$6="Sun","",IF(INDEX(Attendance!$S:$S,MATCH($B368&amp;AC$7,Attendance!$N:$N,0))=TRUE,"",IF(AC369&lt;8,"",INDEX(Attendance!$G:$G,MATCH($B368&amp;AC$7,Attendance!$N:$N,0))))),"")</f>
        <v/>
      </c>
      <c r="AD370" s="197" t="str">
        <f>IFERROR(IF(AD$6="Sun","",IF(INDEX(Attendance!$S:$S,MATCH($B368&amp;AD$7,Attendance!$N:$N,0))=TRUE,"",IF(AD369&lt;8,"",INDEX(Attendance!$G:$G,MATCH($B368&amp;AD$7,Attendance!$N:$N,0))))),"")</f>
        <v/>
      </c>
      <c r="AE370" s="197" t="str">
        <f>IFERROR(IF(AE$6="Sun","",IF(INDEX(Attendance!$S:$S,MATCH($B368&amp;AE$7,Attendance!$N:$N,0))=TRUE,"",IF(AE369&lt;8,"",INDEX(Attendance!$G:$G,MATCH($B368&amp;AE$7,Attendance!$N:$N,0))))),"")</f>
        <v/>
      </c>
      <c r="AF370" s="197" t="str">
        <f>IFERROR(IF(AF$6="Sun","",IF(INDEX(Attendance!$S:$S,MATCH($B368&amp;AF$7,Attendance!$N:$N,0))=TRUE,"",IF(AF369&lt;8,"",INDEX(Attendance!$G:$G,MATCH($B368&amp;AF$7,Attendance!$N:$N,0))))),"")</f>
        <v/>
      </c>
      <c r="AG370" s="197" t="str">
        <f>IFERROR(IF(AG$6="Sun","",IF(INDEX(Attendance!$S:$S,MATCH($B368&amp;AG$7,Attendance!$N:$N,0))=TRUE,"",IF(AG369&lt;8,"",INDEX(Attendance!$G:$G,MATCH($B368&amp;AG$7,Attendance!$N:$N,0))))),"")</f>
        <v/>
      </c>
      <c r="AH370" s="197" t="str">
        <f>IFERROR(IF(AH$6="Sun","",IF(INDEX(Attendance!$S:$S,MATCH($B368&amp;AH$7,Attendance!$N:$N,0))=TRUE,"",IF(AH369&lt;8,"",INDEX(Attendance!$G:$G,MATCH($B368&amp;AH$7,Attendance!$N:$N,0))))),"")</f>
        <v/>
      </c>
      <c r="AI370" s="197" t="str">
        <f>IFERROR(IF(AI$6="Sun","",IF(INDEX(Attendance!$S:$S,MATCH($B368&amp;AI$7,Attendance!$N:$N,0))=TRUE,"",IF(AI369&lt;8,"",INDEX(Attendance!$G:$G,MATCH($B368&amp;AI$7,Attendance!$N:$N,0))))),"")</f>
        <v/>
      </c>
      <c r="AJ370" s="197" t="str">
        <f>IFERROR(IF(AJ$6="Sun","",IF(INDEX(Attendance!$S:$S,MATCH($B368&amp;AJ$7,Attendance!$N:$N,0))=TRUE,"",IF(AJ369&lt;8,"",INDEX(Attendance!$G:$G,MATCH($B368&amp;AJ$7,Attendance!$N:$N,0))))),"")</f>
        <v/>
      </c>
      <c r="AK370" s="259"/>
      <c r="AL370" s="198"/>
      <c r="AM370" s="198"/>
      <c r="AN370" s="198"/>
      <c r="AO370" s="262"/>
      <c r="AP370" s="265"/>
      <c r="AQ370" s="86"/>
      <c r="AR370" s="194"/>
      <c r="AS370" s="194"/>
      <c r="AT370" s="194"/>
      <c r="AU370" s="256"/>
    </row>
    <row r="371" spans="1:47" s="213" customFormat="1" ht="33" customHeight="1" x14ac:dyDescent="0.35">
      <c r="A371" s="189"/>
      <c r="B371" s="184"/>
      <c r="C371" s="195" t="str">
        <f>_xlfn.IFNA(INDEX(Masterlist!F:F,MATCH(B368,Masterlist!B:B,0)),"")</f>
        <v/>
      </c>
      <c r="D371" s="88"/>
      <c r="E371" s="196"/>
      <c r="F371" s="199"/>
      <c r="G371" s="200"/>
      <c r="H371" s="192"/>
      <c r="I371" s="192"/>
      <c r="J371" s="192"/>
      <c r="K371" s="192"/>
      <c r="L371" s="192"/>
      <c r="M371" s="192"/>
      <c r="N371" s="192"/>
      <c r="O371" s="192"/>
      <c r="P371" s="192"/>
      <c r="Q371" s="201"/>
      <c r="R371" s="201"/>
      <c r="S371" s="192"/>
      <c r="T371" s="192"/>
      <c r="U371" s="192"/>
      <c r="V371" s="192"/>
      <c r="W371" s="192"/>
      <c r="X371" s="192"/>
      <c r="Y371" s="192"/>
      <c r="Z371" s="192"/>
      <c r="AA371" s="192"/>
      <c r="AB371" s="192"/>
      <c r="AC371" s="192"/>
      <c r="AD371" s="192"/>
      <c r="AE371" s="192"/>
      <c r="AF371" s="192"/>
      <c r="AG371" s="192"/>
      <c r="AH371" s="192"/>
      <c r="AI371" s="192"/>
      <c r="AJ371" s="192"/>
      <c r="AK371" s="259"/>
      <c r="AL371" s="198"/>
      <c r="AM371" s="198"/>
      <c r="AN371" s="198"/>
      <c r="AO371" s="262"/>
      <c r="AP371" s="265"/>
      <c r="AQ371" s="86"/>
      <c r="AR371" s="194"/>
      <c r="AS371" s="194"/>
      <c r="AT371" s="194"/>
      <c r="AU371" s="256"/>
    </row>
    <row r="372" spans="1:47" s="213" customFormat="1" ht="33" customHeight="1" x14ac:dyDescent="0.35">
      <c r="A372" s="189"/>
      <c r="B372" s="184"/>
      <c r="C372" s="202" t="str">
        <f>_xlfn.IFNA(INDEX(Masterlist!I:I,MATCH(B368,Masterlist!B:B,0)),"")</f>
        <v/>
      </c>
      <c r="D372" s="226" t="str">
        <f>_xlfn.IFNA(IF(INDEX(Attendance!H:H,MATCH(B368,Attendance!$A:$A,0))="VMI","SCOPE ALLW",""),"")</f>
        <v/>
      </c>
      <c r="E372" s="196" t="s">
        <v>13</v>
      </c>
      <c r="F372" s="203" t="str">
        <f>IFERROR(IF(AND(RIGHT(F368,1)="N",VALUE(F369)&gt;=8),Database!$I$3,""),"")</f>
        <v/>
      </c>
      <c r="G372" s="192" t="str">
        <f>IFERROR(IF(AND(RIGHT(G368,1)="N",VALUE(G369)&gt;=8),Database!$I$3,""),"")</f>
        <v/>
      </c>
      <c r="H372" s="199" t="str">
        <f>IFERROR(IF(AND(RIGHT(H368,1)="N",VALUE(H369)&gt;=8),Database!$I$3,""),"")</f>
        <v/>
      </c>
      <c r="I372" s="192" t="str">
        <f>IFERROR(IF(AND(RIGHT(I368,1)="N",VALUE(I369)&gt;=8),Database!$I$3,""),"")</f>
        <v/>
      </c>
      <c r="J372" s="192" t="str">
        <f>IFERROR(IF(AND(RIGHT(J368,1)="N",VALUE(J369)&gt;=8),Database!$I$3,""),"")</f>
        <v/>
      </c>
      <c r="K372" s="192" t="str">
        <f>IFERROR(IF(AND(RIGHT(K368,1)="N",VALUE(K369)&gt;=8),Database!$I$3,""),"")</f>
        <v/>
      </c>
      <c r="L372" s="192" t="str">
        <f>IFERROR(IF(AND(RIGHT(L368,1)="N",VALUE(L369)&gt;=8),Database!$I$3,""),"")</f>
        <v/>
      </c>
      <c r="M372" s="192" t="str">
        <f>IFERROR(IF(AND(RIGHT(M368,1)="N",VALUE(M369)&gt;=8),Database!$I$3,""),"")</f>
        <v/>
      </c>
      <c r="N372" s="192" t="str">
        <f>IFERROR(IF(AND(RIGHT(N368,1)="N",VALUE(N369)&gt;=8),Database!$I$3,""),"")</f>
        <v/>
      </c>
      <c r="O372" s="192" t="str">
        <f>IFERROR(IF(AND(RIGHT(O368,1)="N",VALUE(O369)&gt;=8),Database!$I$3,""),"")</f>
        <v/>
      </c>
      <c r="P372" s="192" t="str">
        <f>IFERROR(IF(AND(RIGHT(P368,1)="N",VALUE(P369)&gt;=8),Database!$I$3,""),"")</f>
        <v/>
      </c>
      <c r="Q372" s="192" t="str">
        <f>IFERROR(IF(AND(RIGHT(Q368,1)="N",VALUE(Q369)&gt;=8),Database!$I$3,""),"")</f>
        <v/>
      </c>
      <c r="R372" s="192" t="str">
        <f>IFERROR(IF(AND(RIGHT(R368,1)="N",VALUE(R369)&gt;=8),Database!$I$3,""),"")</f>
        <v/>
      </c>
      <c r="S372" s="192" t="str">
        <f>IFERROR(IF(AND(RIGHT(S368,1)="N",VALUE(S369)&gt;=8),Database!$I$3,""),"")</f>
        <v/>
      </c>
      <c r="T372" s="192" t="str">
        <f>IFERROR(IF(AND(RIGHT(T368,1)="N",VALUE(T369)&gt;=8),Database!$I$3,""),"")</f>
        <v/>
      </c>
      <c r="U372" s="192" t="str">
        <f>IFERROR(IF(AND(RIGHT(U368,1)="N",VALUE(U369)&gt;=8),Database!$I$3,""),"")</f>
        <v/>
      </c>
      <c r="V372" s="192" t="str">
        <f>IFERROR(IF(AND(RIGHT(V368,1)="N",VALUE(V369)&gt;=8),Database!$I$3,""),"")</f>
        <v/>
      </c>
      <c r="W372" s="192" t="str">
        <f>IFERROR(IF(AND(RIGHT(W368,1)="N",VALUE(W369)&gt;=8),Database!$I$3,""),"")</f>
        <v/>
      </c>
      <c r="X372" s="192" t="str">
        <f>IFERROR(IF(AND(RIGHT(X368,1)="N",VALUE(X369)&gt;=8),Database!$I$3,""),"")</f>
        <v/>
      </c>
      <c r="Y372" s="192" t="str">
        <f>IFERROR(IF(AND(RIGHT(Y368,1)="N",VALUE(Y369)&gt;=8),Database!$I$3,""),"")</f>
        <v/>
      </c>
      <c r="Z372" s="192" t="str">
        <f>IFERROR(IF(AND(RIGHT(Z368,1)="N",VALUE(Z369)&gt;=8),Database!$I$3,""),"")</f>
        <v/>
      </c>
      <c r="AA372" s="192" t="str">
        <f>IFERROR(IF(AND(RIGHT(AA368,1)="N",VALUE(AA369)&gt;=8),Database!$I$3,""),"")</f>
        <v/>
      </c>
      <c r="AB372" s="192" t="str">
        <f>IFERROR(IF(AND(RIGHT(AB368,1)="N",VALUE(AB369)&gt;=8),Database!$I$3,""),"")</f>
        <v/>
      </c>
      <c r="AC372" s="192" t="str">
        <f>IFERROR(IF(AND(RIGHT(AC368,1)="N",VALUE(AC369)&gt;=8),Database!$I$3,""),"")</f>
        <v/>
      </c>
      <c r="AD372" s="192" t="str">
        <f>IFERROR(IF(AND(RIGHT(AD368,1)="N",VALUE(AD369)&gt;=8),Database!$I$3,""),"")</f>
        <v/>
      </c>
      <c r="AE372" s="192" t="str">
        <f>IFERROR(IF(AND(RIGHT(AE368,1)="N",VALUE(AE369)&gt;=8),Database!$I$3,""),"")</f>
        <v/>
      </c>
      <c r="AF372" s="192" t="str">
        <f>IFERROR(IF(AND(RIGHT(AF368,1)="N",VALUE(AF369)&gt;=8),Database!$I$3,""),"")</f>
        <v/>
      </c>
      <c r="AG372" s="192" t="str">
        <f>IFERROR(IF(AND(RIGHT(AG368,1)="N",VALUE(AG369)&gt;=8),Database!$I$3,""),"")</f>
        <v/>
      </c>
      <c r="AH372" s="192" t="str">
        <f>IFERROR(IF(AND(RIGHT(AH368,1)="N",VALUE(AH369)&gt;=8),Database!$I$3,""),"")</f>
        <v/>
      </c>
      <c r="AI372" s="192" t="str">
        <f>IFERROR(IF(AND(RIGHT(AI368,1)="N",VALUE(AI369)&gt;=8),Database!$I$3,""),"")</f>
        <v/>
      </c>
      <c r="AJ372" s="192" t="str">
        <f>IFERROR(IF(AND(RIGHT(AJ368,1)="N",VALUE(AJ369)&gt;=8),Database!$I$3,""),"")</f>
        <v/>
      </c>
      <c r="AK372" s="259"/>
      <c r="AL372" s="204"/>
      <c r="AM372" s="198"/>
      <c r="AN372" s="198"/>
      <c r="AO372" s="262"/>
      <c r="AP372" s="265"/>
      <c r="AQ372" s="86"/>
      <c r="AR372" s="194"/>
      <c r="AS372" s="194"/>
      <c r="AT372" s="194"/>
      <c r="AU372" s="256"/>
    </row>
    <row r="373" spans="1:47" s="213" customFormat="1" ht="33" customHeight="1" thickBot="1" x14ac:dyDescent="0.4">
      <c r="A373" s="189"/>
      <c r="B373" s="205"/>
      <c r="C373" s="222"/>
      <c r="D373" s="28"/>
      <c r="E373" s="206" t="s">
        <v>176</v>
      </c>
      <c r="F373" s="207" t="str">
        <f>IFERROR(IF(INDEX(Attendance!$T:$T,MATCH($B368&amp;F$7,Attendance!$N:$N,0))=TRUE,"L",IF(SUM(F369:F370)&gt;=10,5,"")),"")</f>
        <v/>
      </c>
      <c r="G373" s="207" t="str">
        <f>IFERROR(IF(INDEX(Attendance!$T:$T,MATCH($B368&amp;G$7,Attendance!$N:$N,0))=TRUE,"L",IF(SUM(G369:G370)&gt;=10,5,"")),"")</f>
        <v/>
      </c>
      <c r="H373" s="208" t="str">
        <f>IFERROR(IF(INDEX(Attendance!$T:$T,MATCH($B368&amp;H$7,Attendance!$N:$N,0))=TRUE,"L",IF(SUM(H369:H370)&gt;=10,5,"")),"")</f>
        <v/>
      </c>
      <c r="I373" s="208" t="str">
        <f>IFERROR(IF(INDEX(Attendance!$T:$T,MATCH($B368&amp;I$7,Attendance!$N:$N,0))=TRUE,"L",IF(SUM(I369:I370)&gt;=10,5,"")),"")</f>
        <v/>
      </c>
      <c r="J373" s="208" t="str">
        <f>IFERROR(IF(INDEX(Attendance!$T:$T,MATCH($B368&amp;J$7,Attendance!$N:$N,0))=TRUE,"L",IF(SUM(J369:J370)&gt;=10,5,"")),"")</f>
        <v/>
      </c>
      <c r="K373" s="208" t="str">
        <f>IFERROR(IF(INDEX(Attendance!$T:$T,MATCH($B368&amp;K$7,Attendance!$N:$N,0))=TRUE,"L",IF(SUM(K369:K370)&gt;=10,5,"")),"")</f>
        <v/>
      </c>
      <c r="L373" s="208" t="str">
        <f>IFERROR(IF(INDEX(Attendance!$T:$T,MATCH($B368&amp;L$7,Attendance!$N:$N,0))=TRUE,"L",IF(SUM(L369:L370)&gt;=10,5,"")),"")</f>
        <v/>
      </c>
      <c r="M373" s="208" t="str">
        <f>IFERROR(IF(INDEX(Attendance!$T:$T,MATCH($B368&amp;M$7,Attendance!$N:$N,0))=TRUE,"L",IF(SUM(M369:M370)&gt;=10,5,"")),"")</f>
        <v/>
      </c>
      <c r="N373" s="208" t="str">
        <f>IFERROR(IF(INDEX(Attendance!$T:$T,MATCH($B368&amp;N$7,Attendance!$N:$N,0))=TRUE,"L",IF(SUM(N369:N370)&gt;=10,5,"")),"")</f>
        <v/>
      </c>
      <c r="O373" s="208" t="str">
        <f>IFERROR(IF(INDEX(Attendance!$T:$T,MATCH($B368&amp;O$7,Attendance!$N:$N,0))=TRUE,"L",IF(SUM(O369:O370)&gt;=10,5,"")),"")</f>
        <v/>
      </c>
      <c r="P373" s="208" t="str">
        <f>IFERROR(IF(INDEX(Attendance!$T:$T,MATCH($B368&amp;P$7,Attendance!$N:$N,0))=TRUE,"L",IF(SUM(P369:P370)&gt;=10,5,"")),"")</f>
        <v/>
      </c>
      <c r="Q373" s="208" t="str">
        <f>IFERROR(IF(INDEX(Attendance!$T:$T,MATCH($B368&amp;Q$7,Attendance!$N:$N,0))=TRUE,"L",IF(SUM(Q369:Q370)&gt;=10,5,"")),"")</f>
        <v/>
      </c>
      <c r="R373" s="208" t="str">
        <f>IFERROR(IF(INDEX(Attendance!$T:$T,MATCH($B368&amp;R$7,Attendance!$N:$N,0))=TRUE,"L",IF(SUM(R369:R370)&gt;=10,5,"")),"")</f>
        <v/>
      </c>
      <c r="S373" s="208" t="str">
        <f>IFERROR(IF(INDEX(Attendance!$T:$T,MATCH($B368&amp;S$7,Attendance!$N:$N,0))=TRUE,"L",IF(SUM(S369:S370)&gt;=10,5,"")),"")</f>
        <v/>
      </c>
      <c r="T373" s="208" t="str">
        <f>IFERROR(IF(INDEX(Attendance!$T:$T,MATCH($B368&amp;T$7,Attendance!$N:$N,0))=TRUE,"L",IF(SUM(T369:T370)&gt;=10,5,"")),"")</f>
        <v/>
      </c>
      <c r="U373" s="208" t="str">
        <f>IFERROR(IF(INDEX(Attendance!$T:$T,MATCH($B368&amp;U$7,Attendance!$N:$N,0))=TRUE,"L",IF(SUM(U369:U370)&gt;=10,5,"")),"")</f>
        <v/>
      </c>
      <c r="V373" s="208" t="str">
        <f>IFERROR(IF(INDEX(Attendance!$T:$T,MATCH($B368&amp;V$7,Attendance!$N:$N,0))=TRUE,"L",IF(SUM(V369:V370)&gt;=10,5,"")),"")</f>
        <v/>
      </c>
      <c r="W373" s="208" t="str">
        <f>IFERROR(IF(INDEX(Attendance!$T:$T,MATCH($B368&amp;W$7,Attendance!$N:$N,0))=TRUE,"L",IF(SUM(W369:W370)&gt;=10,5,"")),"")</f>
        <v/>
      </c>
      <c r="X373" s="208" t="str">
        <f>IFERROR(IF(INDEX(Attendance!$T:$T,MATCH($B368&amp;X$7,Attendance!$N:$N,0))=TRUE,"L",IF(SUM(X369:X370)&gt;=10,5,"")),"")</f>
        <v/>
      </c>
      <c r="Y373" s="208" t="str">
        <f>IFERROR(IF(INDEX(Attendance!$T:$T,MATCH($B368&amp;Y$7,Attendance!$N:$N,0))=TRUE,"L",IF(SUM(Y369:Y370)&gt;=10,5,"")),"")</f>
        <v/>
      </c>
      <c r="Z373" s="208" t="str">
        <f>IFERROR(IF(INDEX(Attendance!$T:$T,MATCH($B368&amp;Z$7,Attendance!$N:$N,0))=TRUE,"L",IF(SUM(Z369:Z370)&gt;=10,5,"")),"")</f>
        <v/>
      </c>
      <c r="AA373" s="208" t="str">
        <f>IFERROR(IF(INDEX(Attendance!$T:$T,MATCH($B368&amp;AA$7,Attendance!$N:$N,0))=TRUE,"L",IF(SUM(AA369:AA370)&gt;=10,5,"")),"")</f>
        <v/>
      </c>
      <c r="AB373" s="208" t="str">
        <f>IFERROR(IF(INDEX(Attendance!$T:$T,MATCH($B368&amp;AB$7,Attendance!$N:$N,0))=TRUE,"L",IF(SUM(AB369:AB370)&gt;=10,5,"")),"")</f>
        <v/>
      </c>
      <c r="AC373" s="208" t="str">
        <f>IFERROR(IF(INDEX(Attendance!$T:$T,MATCH($B368&amp;AC$7,Attendance!$N:$N,0))=TRUE,"L",IF(SUM(AC369:AC370)&gt;=10,5,"")),"")</f>
        <v/>
      </c>
      <c r="AD373" s="208" t="str">
        <f>IFERROR(IF(INDEX(Attendance!$T:$T,MATCH($B368&amp;AD$7,Attendance!$N:$N,0))=TRUE,"L",IF(SUM(AD369:AD370)&gt;=10,5,"")),"")</f>
        <v/>
      </c>
      <c r="AE373" s="208" t="str">
        <f>IFERROR(IF(INDEX(Attendance!$T:$T,MATCH($B368&amp;AE$7,Attendance!$N:$N,0))=TRUE,"L",IF(SUM(AE369:AE370)&gt;=10,5,"")),"")</f>
        <v/>
      </c>
      <c r="AF373" s="208" t="str">
        <f>IFERROR(IF(INDEX(Attendance!$T:$T,MATCH($B368&amp;AF$7,Attendance!$N:$N,0))=TRUE,"L",IF(SUM(AF369:AF370)&gt;=10,5,"")),"")</f>
        <v/>
      </c>
      <c r="AG373" s="208" t="str">
        <f>IFERROR(IF(INDEX(Attendance!$T:$T,MATCH($B368&amp;AG$7,Attendance!$N:$N,0))=TRUE,"L",IF(SUM(AG369:AG370)&gt;=10,5,"")),"")</f>
        <v/>
      </c>
      <c r="AH373" s="208" t="str">
        <f>IFERROR(IF(INDEX(Attendance!$T:$T,MATCH($B368&amp;AH$7,Attendance!$N:$N,0))=TRUE,"L",IF(SUM(AH369:AH370)&gt;=10,5,"")),"")</f>
        <v/>
      </c>
      <c r="AI373" s="208" t="str">
        <f>IFERROR(IF(INDEX(Attendance!$T:$T,MATCH($B368&amp;AI$7,Attendance!$N:$N,0))=TRUE,"L",IF(SUM(AI369:AI370)&gt;=10,5,"")),"")</f>
        <v/>
      </c>
      <c r="AJ373" s="208" t="str">
        <f>IFERROR(IF(INDEX(Attendance!$T:$T,MATCH($B368&amp;AJ$7,Attendance!$N:$N,0))=TRUE,"L",IF(SUM(AJ369:AJ370)&gt;=10,5,"")),"")</f>
        <v/>
      </c>
      <c r="AK373" s="260"/>
      <c r="AL373" s="209">
        <f>ROUND(AL368*AL369,2)</f>
        <v>0</v>
      </c>
      <c r="AM373" s="209">
        <f>ROUND(AM368*AM369,2)</f>
        <v>0</v>
      </c>
      <c r="AN373" s="209">
        <f>ROUND(AN368*AN369,2)</f>
        <v>0</v>
      </c>
      <c r="AO373" s="263"/>
      <c r="AP373" s="266"/>
      <c r="AQ373" s="210">
        <f>AQ368*$AQ$5</f>
        <v>0</v>
      </c>
      <c r="AR373" s="211">
        <f>AR368*ROUND(IF($C373="",1200,MID($C373,FIND("RM",$C373)+3,4))/26,2)</f>
        <v>0</v>
      </c>
      <c r="AS373" s="211">
        <f t="shared" ref="AS373:AT373" si="87">AS368*ROUND(IF($C373="",1200,MID($C373,FIND("RM",$C373)+3,4))/26,2)</f>
        <v>0</v>
      </c>
      <c r="AT373" s="211">
        <f t="shared" si="87"/>
        <v>92.3</v>
      </c>
      <c r="AU373" s="257"/>
    </row>
    <row r="374" spans="1:47" s="212" customFormat="1" ht="33" customHeight="1" x14ac:dyDescent="0.25">
      <c r="A374" s="175">
        <f t="shared" si="73"/>
        <v>62</v>
      </c>
      <c r="B374" s="184" t="str">
        <f>_xlfn.IFNA(INDEX(Attendance!$A:$A,MATCH(A374,Attendance!$M:$M,0)),"")</f>
        <v/>
      </c>
      <c r="C374" s="185" t="str">
        <f>_xlfn.IFNA(INDEX(Masterlist!C:C,MATCH(B374,Masterlist!B:B,0)),"")</f>
        <v/>
      </c>
      <c r="D374" s="87"/>
      <c r="E374" s="186" t="s">
        <v>173</v>
      </c>
      <c r="F374" s="83" t="str" cm="1">
        <f t="array" ref="F374">_xlfn.IFNA(IF(OR(VALUE(F$7&amp;$C$3)=PH),IF(F375="","PH",IF(INDEX(Attendance!$O:$O,MATCH($B374&amp;F$7,Attendance!$N:$N,0))&lt;"1200","PM","PN")),IF(F$6="Sun",IF(F375="","RD",IF(INDEX(Attendance!$O:$O,MATCH($B374&amp;F$7,Attendance!$N:$N,0))&lt;"1200","RM","RN")),IF(F375="",IF(F$7="","",IF(INDEX(Attendance!$I:$I,MATCH($B374&amp;F$7,Attendance!$N:$N,0))="ABS","AB","UL")),IF(INDEX(Attendance!$O:$O,MATCH($B374&amp;F$7,Attendance!$N:$N,0))&lt;"1200","M","N")))),"")</f>
        <v/>
      </c>
      <c r="G374" s="83" t="str" cm="1">
        <f t="array" ref="G374">_xlfn.IFNA(IF(OR(VALUE(G$7&amp;$C$3)=PH),IF(G375="","PH",IF(INDEX(Attendance!$O:$O,MATCH($B374&amp;G$7,Attendance!$N:$N,0))&lt;"1200","PM","PN")),IF(G$6="Sun",IF(G375="","RD",IF(INDEX(Attendance!$O:$O,MATCH($B374&amp;G$7,Attendance!$N:$N,0))&lt;"1200","RM","RN")),IF(G375="",IF(G$7="","",IF(INDEX(Attendance!$I:$I,MATCH($B374&amp;G$7,Attendance!$N:$N,0))="ABS","AB","UL")),IF(INDEX(Attendance!$O:$O,MATCH($B374&amp;G$7,Attendance!$N:$N,0))&lt;"1200","M","N")))),"")</f>
        <v/>
      </c>
      <c r="H374" s="83" t="str" cm="1">
        <f t="array" ref="H374">_xlfn.IFNA(IF(OR(VALUE(H$7&amp;$C$3)=PH),IF(H375="","PH",IF(INDEX(Attendance!$O:$O,MATCH($B374&amp;H$7,Attendance!$N:$N,0))&lt;"1200","PM","PN")),IF(H$6="Sun",IF(H375="","RD",IF(INDEX(Attendance!$O:$O,MATCH($B374&amp;H$7,Attendance!$N:$N,0))&lt;"1200","RM","RN")),IF(H375="",IF(H$7="","",IF(INDEX(Attendance!$I:$I,MATCH($B374&amp;H$7,Attendance!$N:$N,0))="ABS","AB","UL")),IF(INDEX(Attendance!$O:$O,MATCH($B374&amp;H$7,Attendance!$N:$N,0))&lt;"1200","M","N")))),"")</f>
        <v/>
      </c>
      <c r="I374" s="83" t="str" cm="1">
        <f t="array" ref="I374">_xlfn.IFNA(IF(OR(VALUE(I$7&amp;$C$3)=PH),IF(I375="","PH",IF(INDEX(Attendance!$O:$O,MATCH($B374&amp;I$7,Attendance!$N:$N,0))&lt;"1200","PM","PN")),IF(I$6="Sun",IF(I375="","RD",IF(INDEX(Attendance!$O:$O,MATCH($B374&amp;I$7,Attendance!$N:$N,0))&lt;"1200","RM","RN")),IF(I375="",IF(I$7="","",IF(INDEX(Attendance!$I:$I,MATCH($B374&amp;I$7,Attendance!$N:$N,0))="ABS","AB","UL")),IF(INDEX(Attendance!$O:$O,MATCH($B374&amp;I$7,Attendance!$N:$N,0))&lt;"1200","M","N")))),"")</f>
        <v/>
      </c>
      <c r="J374" s="83" t="str" cm="1">
        <f t="array" ref="J374">_xlfn.IFNA(IF(OR(VALUE(J$7&amp;$C$3)=PH),IF(J375="","PH",IF(INDEX(Attendance!$O:$O,MATCH($B374&amp;J$7,Attendance!$N:$N,0))&lt;"1200","PM","PN")),IF(J$6="Sun",IF(J375="","RD",IF(INDEX(Attendance!$O:$O,MATCH($B374&amp;J$7,Attendance!$N:$N,0))&lt;"1200","RM","RN")),IF(J375="",IF(J$7="","",IF(INDEX(Attendance!$I:$I,MATCH($B374&amp;J$7,Attendance!$N:$N,0))="ABS","AB","UL")),IF(INDEX(Attendance!$O:$O,MATCH($B374&amp;J$7,Attendance!$N:$N,0))&lt;"1200","M","N")))),"")</f>
        <v/>
      </c>
      <c r="K374" s="83" t="str" cm="1">
        <f t="array" ref="K374">_xlfn.IFNA(IF(OR(VALUE(K$7&amp;$C$3)=PH),IF(K375="","PH",IF(INDEX(Attendance!$O:$O,MATCH($B374&amp;K$7,Attendance!$N:$N,0))&lt;"1200","PM","PN")),IF(K$6="Sun",IF(K375="","RD",IF(INDEX(Attendance!$O:$O,MATCH($B374&amp;K$7,Attendance!$N:$N,0))&lt;"1200","RM","RN")),IF(K375="",IF(K$7="","",IF(INDEX(Attendance!$I:$I,MATCH($B374&amp;K$7,Attendance!$N:$N,0))="ABS","AB","UL")),IF(INDEX(Attendance!$O:$O,MATCH($B374&amp;K$7,Attendance!$N:$N,0))&lt;"1200","M","N")))),"")</f>
        <v/>
      </c>
      <c r="L374" s="83" t="str" cm="1">
        <f t="array" ref="L374">_xlfn.IFNA(IF(OR(VALUE(L$7&amp;$C$3)=PH),IF(L375="","PH",IF(INDEX(Attendance!$O:$O,MATCH($B374&amp;L$7,Attendance!$N:$N,0))&lt;"1200","PM","PN")),IF(L$6="Sun",IF(L375="","RD",IF(INDEX(Attendance!$O:$O,MATCH($B374&amp;L$7,Attendance!$N:$N,0))&lt;"1200","RM","RN")),IF(L375="",IF(L$7="","",IF(INDEX(Attendance!$I:$I,MATCH($B374&amp;L$7,Attendance!$N:$N,0))="ABS","AB","UL")),IF(INDEX(Attendance!$O:$O,MATCH($B374&amp;L$7,Attendance!$N:$N,0))&lt;"1200","M","N")))),"")</f>
        <v>RD</v>
      </c>
      <c r="M374" s="83" t="str" cm="1">
        <f t="array" ref="M374">_xlfn.IFNA(IF(OR(VALUE(M$7&amp;$C$3)=PH),IF(M375="","PH",IF(INDEX(Attendance!$O:$O,MATCH($B374&amp;M$7,Attendance!$N:$N,0))&lt;"1200","PM","PN")),IF(M$6="Sun",IF(M375="","RD",IF(INDEX(Attendance!$O:$O,MATCH($B374&amp;M$7,Attendance!$N:$N,0))&lt;"1200","RM","RN")),IF(M375="",IF(M$7="","",IF(INDEX(Attendance!$I:$I,MATCH($B374&amp;M$7,Attendance!$N:$N,0))="ABS","AB","UL")),IF(INDEX(Attendance!$O:$O,MATCH($B374&amp;M$7,Attendance!$N:$N,0))&lt;"1200","M","N")))),"")</f>
        <v/>
      </c>
      <c r="N374" s="83" t="str" cm="1">
        <f t="array" ref="N374">_xlfn.IFNA(IF(OR(VALUE(N$7&amp;$C$3)=PH),IF(N375="","PH",IF(INDEX(Attendance!$O:$O,MATCH($B374&amp;N$7,Attendance!$N:$N,0))&lt;"1200","PM","PN")),IF(N$6="Sun",IF(N375="","RD",IF(INDEX(Attendance!$O:$O,MATCH($B374&amp;N$7,Attendance!$N:$N,0))&lt;"1200","RM","RN")),IF(N375="",IF(N$7="","",IF(INDEX(Attendance!$I:$I,MATCH($B374&amp;N$7,Attendance!$N:$N,0))="ABS","AB","UL")),IF(INDEX(Attendance!$O:$O,MATCH($B374&amp;N$7,Attendance!$N:$N,0))&lt;"1200","M","N")))),"")</f>
        <v/>
      </c>
      <c r="O374" s="83" t="str" cm="1">
        <f t="array" ref="O374">_xlfn.IFNA(IF(OR(VALUE(O$7&amp;$C$3)=PH),IF(O375="","PH",IF(INDEX(Attendance!$O:$O,MATCH($B374&amp;O$7,Attendance!$N:$N,0))&lt;"1200","PM","PN")),IF(O$6="Sun",IF(O375="","RD",IF(INDEX(Attendance!$O:$O,MATCH($B374&amp;O$7,Attendance!$N:$N,0))&lt;"1200","RM","RN")),IF(O375="",IF(O$7="","",IF(INDEX(Attendance!$I:$I,MATCH($B374&amp;O$7,Attendance!$N:$N,0))="ABS","AB","UL")),IF(INDEX(Attendance!$O:$O,MATCH($B374&amp;O$7,Attendance!$N:$N,0))&lt;"1200","M","N")))),"")</f>
        <v/>
      </c>
      <c r="P374" s="83" t="str" cm="1">
        <f t="array" ref="P374">_xlfn.IFNA(IF(OR(VALUE(P$7&amp;$C$3)=PH),IF(P375="","PH",IF(INDEX(Attendance!$O:$O,MATCH($B374&amp;P$7,Attendance!$N:$N,0))&lt;"1200","PM","PN")),IF(P$6="Sun",IF(P375="","RD",IF(INDEX(Attendance!$O:$O,MATCH($B374&amp;P$7,Attendance!$N:$N,0))&lt;"1200","RM","RN")),IF(P375="",IF(P$7="","",IF(INDEX(Attendance!$I:$I,MATCH($B374&amp;P$7,Attendance!$N:$N,0))="ABS","AB","UL")),IF(INDEX(Attendance!$O:$O,MATCH($B374&amp;P$7,Attendance!$N:$N,0))&lt;"1200","M","N")))),"")</f>
        <v/>
      </c>
      <c r="Q374" s="83" t="str" cm="1">
        <f t="array" ref="Q374">_xlfn.IFNA(IF(OR(VALUE(Q$7&amp;$C$3)=PH),IF(Q375="","PH",IF(INDEX(Attendance!$O:$O,MATCH($B374&amp;Q$7,Attendance!$N:$N,0))&lt;"1200","PM","PN")),IF(Q$6="Sun",IF(Q375="","RD",IF(INDEX(Attendance!$O:$O,MATCH($B374&amp;Q$7,Attendance!$N:$N,0))&lt;"1200","RM","RN")),IF(Q375="",IF(Q$7="","",IF(INDEX(Attendance!$I:$I,MATCH($B374&amp;Q$7,Attendance!$N:$N,0))="ABS","AB","UL")),IF(INDEX(Attendance!$O:$O,MATCH($B374&amp;Q$7,Attendance!$N:$N,0))&lt;"1200","M","N")))),"")</f>
        <v>PH</v>
      </c>
      <c r="R374" s="83" t="str" cm="1">
        <f t="array" ref="R374">_xlfn.IFNA(IF(OR(VALUE(R$7&amp;$C$3)=PH),IF(R375="","PH",IF(INDEX(Attendance!$O:$O,MATCH($B374&amp;R$7,Attendance!$N:$N,0))&lt;"1200","PM","PN")),IF(R$6="Sun",IF(R375="","RD",IF(INDEX(Attendance!$O:$O,MATCH($B374&amp;R$7,Attendance!$N:$N,0))&lt;"1200","RM","RN")),IF(R375="",IF(R$7="","",IF(INDEX(Attendance!$I:$I,MATCH($B374&amp;R$7,Attendance!$N:$N,0))="ABS","AB","UL")),IF(INDEX(Attendance!$O:$O,MATCH($B374&amp;R$7,Attendance!$N:$N,0))&lt;"1200","M","N")))),"")</f>
        <v>PH</v>
      </c>
      <c r="S374" s="83" t="str" cm="1">
        <f t="array" ref="S374">_xlfn.IFNA(IF(OR(VALUE(S$7&amp;$C$3)=PH),IF(S375="","PH",IF(INDEX(Attendance!$O:$O,MATCH($B374&amp;S$7,Attendance!$N:$N,0))&lt;"1200","PM","PN")),IF(S$6="Sun",IF(S375="","RD",IF(INDEX(Attendance!$O:$O,MATCH($B374&amp;S$7,Attendance!$N:$N,0))&lt;"1200","RM","RN")),IF(S375="",IF(S$7="","",IF(INDEX(Attendance!$I:$I,MATCH($B374&amp;S$7,Attendance!$N:$N,0))="ABS","AB","UL")),IF(INDEX(Attendance!$O:$O,MATCH($B374&amp;S$7,Attendance!$N:$N,0))&lt;"1200","M","N")))),"")</f>
        <v>RD</v>
      </c>
      <c r="T374" s="83" t="str" cm="1">
        <f t="array" ref="T374">_xlfn.IFNA(IF(OR(VALUE(T$7&amp;$C$3)=PH),IF(T375="","PH",IF(INDEX(Attendance!$O:$O,MATCH($B374&amp;T$7,Attendance!$N:$N,0))&lt;"1200","PM","PN")),IF(T$6="Sun",IF(T375="","RD",IF(INDEX(Attendance!$O:$O,MATCH($B374&amp;T$7,Attendance!$N:$N,0))&lt;"1200","RM","RN")),IF(T375="",IF(T$7="","",IF(INDEX(Attendance!$I:$I,MATCH($B374&amp;T$7,Attendance!$N:$N,0))="ABS","AB","UL")),IF(INDEX(Attendance!$O:$O,MATCH($B374&amp;T$7,Attendance!$N:$N,0))&lt;"1200","M","N")))),"")</f>
        <v/>
      </c>
      <c r="U374" s="83" t="str" cm="1">
        <f t="array" ref="U374">_xlfn.IFNA(IF(OR(VALUE(U$7&amp;$C$3)=PH),IF(U375="","PH",IF(INDEX(Attendance!$O:$O,MATCH($B374&amp;U$7,Attendance!$N:$N,0))&lt;"1200","PM","PN")),IF(U$6="Sun",IF(U375="","RD",IF(INDEX(Attendance!$O:$O,MATCH($B374&amp;U$7,Attendance!$N:$N,0))&lt;"1200","RM","RN")),IF(U375="",IF(U$7="","",IF(INDEX(Attendance!$I:$I,MATCH($B374&amp;U$7,Attendance!$N:$N,0))="ABS","AB","UL")),IF(INDEX(Attendance!$O:$O,MATCH($B374&amp;U$7,Attendance!$N:$N,0))&lt;"1200","M","N")))),"")</f>
        <v/>
      </c>
      <c r="V374" s="83" t="str" cm="1">
        <f t="array" ref="V374">_xlfn.IFNA(IF(OR(VALUE(V$7&amp;$C$3)=PH),IF(V375="","PH",IF(INDEX(Attendance!$O:$O,MATCH($B374&amp;V$7,Attendance!$N:$N,0))&lt;"1200","PM","PN")),IF(V$6="Sun",IF(V375="","RD",IF(INDEX(Attendance!$O:$O,MATCH($B374&amp;V$7,Attendance!$N:$N,0))&lt;"1200","RM","RN")),IF(V375="",IF(V$7="","",IF(INDEX(Attendance!$I:$I,MATCH($B374&amp;V$7,Attendance!$N:$N,0))="ABS","AB","UL")),IF(INDEX(Attendance!$O:$O,MATCH($B374&amp;V$7,Attendance!$N:$N,0))&lt;"1200","M","N")))),"")</f>
        <v/>
      </c>
      <c r="W374" s="83" t="str" cm="1">
        <f t="array" ref="W374">_xlfn.IFNA(IF(OR(VALUE(W$7&amp;$C$3)=PH),IF(W375="","PH",IF(INDEX(Attendance!$O:$O,MATCH($B374&amp;W$7,Attendance!$N:$N,0))&lt;"1200","PM","PN")),IF(W$6="Sun",IF(W375="","RD",IF(INDEX(Attendance!$O:$O,MATCH($B374&amp;W$7,Attendance!$N:$N,0))&lt;"1200","RM","RN")),IF(W375="",IF(W$7="","",IF(INDEX(Attendance!$I:$I,MATCH($B374&amp;W$7,Attendance!$N:$N,0))="ABS","AB","UL")),IF(INDEX(Attendance!$O:$O,MATCH($B374&amp;W$7,Attendance!$N:$N,0))&lt;"1200","M","N")))),"")</f>
        <v/>
      </c>
      <c r="X374" s="83" t="str" cm="1">
        <f t="array" ref="X374">_xlfn.IFNA(IF(OR(VALUE(X$7&amp;$C$3)=PH),IF(X375="","PH",IF(INDEX(Attendance!$O:$O,MATCH($B374&amp;X$7,Attendance!$N:$N,0))&lt;"1200","PM","PN")),IF(X$6="Sun",IF(X375="","RD",IF(INDEX(Attendance!$O:$O,MATCH($B374&amp;X$7,Attendance!$N:$N,0))&lt;"1200","RM","RN")),IF(X375="",IF(X$7="","",IF(INDEX(Attendance!$I:$I,MATCH($B374&amp;X$7,Attendance!$N:$N,0))="ABS","AB","UL")),IF(INDEX(Attendance!$O:$O,MATCH($B374&amp;X$7,Attendance!$N:$N,0))&lt;"1200","M","N")))),"")</f>
        <v/>
      </c>
      <c r="Y374" s="83" t="str" cm="1">
        <f t="array" ref="Y374">_xlfn.IFNA(IF(OR(VALUE(Y$7&amp;$C$3)=PH),IF(Y375="","PH",IF(INDEX(Attendance!$O:$O,MATCH($B374&amp;Y$7,Attendance!$N:$N,0))&lt;"1200","PM","PN")),IF(Y$6="Sun",IF(Y375="","RD",IF(INDEX(Attendance!$O:$O,MATCH($B374&amp;Y$7,Attendance!$N:$N,0))&lt;"1200","RM","RN")),IF(Y375="",IF(Y$7="","",IF(INDEX(Attendance!$I:$I,MATCH($B374&amp;Y$7,Attendance!$N:$N,0))="ABS","AB","UL")),IF(INDEX(Attendance!$O:$O,MATCH($B374&amp;Y$7,Attendance!$N:$N,0))&lt;"1200","M","N")))),"")</f>
        <v/>
      </c>
      <c r="Z374" s="83" t="str" cm="1">
        <f t="array" ref="Z374">_xlfn.IFNA(IF(OR(VALUE(Z$7&amp;$C$3)=PH),IF(Z375="","PH",IF(INDEX(Attendance!$O:$O,MATCH($B374&amp;Z$7,Attendance!$N:$N,0))&lt;"1200","PM","PN")),IF(Z$6="Sun",IF(Z375="","RD",IF(INDEX(Attendance!$O:$O,MATCH($B374&amp;Z$7,Attendance!$N:$N,0))&lt;"1200","RM","RN")),IF(Z375="",IF(Z$7="","",IF(INDEX(Attendance!$I:$I,MATCH($B374&amp;Z$7,Attendance!$N:$N,0))="ABS","AB","UL")),IF(INDEX(Attendance!$O:$O,MATCH($B374&amp;Z$7,Attendance!$N:$N,0))&lt;"1200","M","N")))),"")</f>
        <v>RD</v>
      </c>
      <c r="AA374" s="83" t="str" cm="1">
        <f t="array" ref="AA374">_xlfn.IFNA(IF(OR(VALUE(AA$7&amp;$C$3)=PH),IF(AA375="","PH",IF(INDEX(Attendance!$O:$O,MATCH($B374&amp;AA$7,Attendance!$N:$N,0))&lt;"1200","PM","PN")),IF(AA$6="Sun",IF(AA375="","RD",IF(INDEX(Attendance!$O:$O,MATCH($B374&amp;AA$7,Attendance!$N:$N,0))&lt;"1200","RM","RN")),IF(AA375="",IF(AA$7="","",IF(INDEX(Attendance!$I:$I,MATCH($B374&amp;AA$7,Attendance!$N:$N,0))="ABS","AB","UL")),IF(INDEX(Attendance!$O:$O,MATCH($B374&amp;AA$7,Attendance!$N:$N,0))&lt;"1200","M","N")))),"")</f>
        <v/>
      </c>
      <c r="AB374" s="83" t="str" cm="1">
        <f t="array" ref="AB374">_xlfn.IFNA(IF(OR(VALUE(AB$7&amp;$C$3)=PH),IF(AB375="","PH",IF(INDEX(Attendance!$O:$O,MATCH($B374&amp;AB$7,Attendance!$N:$N,0))&lt;"1200","PM","PN")),IF(AB$6="Sun",IF(AB375="","RD",IF(INDEX(Attendance!$O:$O,MATCH($B374&amp;AB$7,Attendance!$N:$N,0))&lt;"1200","RM","RN")),IF(AB375="",IF(AB$7="","",IF(INDEX(Attendance!$I:$I,MATCH($B374&amp;AB$7,Attendance!$N:$N,0))="ABS","AB","UL")),IF(INDEX(Attendance!$O:$O,MATCH($B374&amp;AB$7,Attendance!$N:$N,0))&lt;"1200","M","N")))),"")</f>
        <v/>
      </c>
      <c r="AC374" s="83" t="str" cm="1">
        <f t="array" ref="AC374">_xlfn.IFNA(IF(OR(VALUE(AC$7&amp;$C$3)=PH),IF(AC375="","PH",IF(INDEX(Attendance!$O:$O,MATCH($B374&amp;AC$7,Attendance!$N:$N,0))&lt;"1200","PM","PN")),IF(AC$6="Sun",IF(AC375="","RD",IF(INDEX(Attendance!$O:$O,MATCH($B374&amp;AC$7,Attendance!$N:$N,0))&lt;"1200","RM","RN")),IF(AC375="",IF(AC$7="","",IF(INDEX(Attendance!$I:$I,MATCH($B374&amp;AC$7,Attendance!$N:$N,0))="ABS","AB","UL")),IF(INDEX(Attendance!$O:$O,MATCH($B374&amp;AC$7,Attendance!$N:$N,0))&lt;"1200","M","N")))),"")</f>
        <v/>
      </c>
      <c r="AD374" s="83" t="str" cm="1">
        <f t="array" ref="AD374">_xlfn.IFNA(IF(OR(VALUE(AD$7&amp;$C$3)=PH),IF(AD375="","PH",IF(INDEX(Attendance!$O:$O,MATCH($B374&amp;AD$7,Attendance!$N:$N,0))&lt;"1200","PM","PN")),IF(AD$6="Sun",IF(AD375="","RD",IF(INDEX(Attendance!$O:$O,MATCH($B374&amp;AD$7,Attendance!$N:$N,0))&lt;"1200","RM","RN")),IF(AD375="",IF(AD$7="","",IF(INDEX(Attendance!$I:$I,MATCH($B374&amp;AD$7,Attendance!$N:$N,0))="ABS","AB","UL")),IF(INDEX(Attendance!$O:$O,MATCH($B374&amp;AD$7,Attendance!$N:$N,0))&lt;"1200","M","N")))),"")</f>
        <v/>
      </c>
      <c r="AE374" s="83" t="str" cm="1">
        <f t="array" ref="AE374">_xlfn.IFNA(IF(OR(VALUE(AE$7&amp;$C$3)=PH),IF(AE375="","PH",IF(INDEX(Attendance!$O:$O,MATCH($B374&amp;AE$7,Attendance!$N:$N,0))&lt;"1200","PM","PN")),IF(AE$6="Sun",IF(AE375="","RD",IF(INDEX(Attendance!$O:$O,MATCH($B374&amp;AE$7,Attendance!$N:$N,0))&lt;"1200","RM","RN")),IF(AE375="",IF(AE$7="","",IF(INDEX(Attendance!$I:$I,MATCH($B374&amp;AE$7,Attendance!$N:$N,0))="ABS","AB","UL")),IF(INDEX(Attendance!$O:$O,MATCH($B374&amp;AE$7,Attendance!$N:$N,0))&lt;"1200","M","N")))),"")</f>
        <v/>
      </c>
      <c r="AF374" s="83" t="str" cm="1">
        <f t="array" ref="AF374">_xlfn.IFNA(IF(OR(VALUE(AF$7&amp;$C$3)=PH),IF(AF375="","PH",IF(INDEX(Attendance!$O:$O,MATCH($B374&amp;AF$7,Attendance!$N:$N,0))&lt;"1200","PM","PN")),IF(AF$6="Sun",IF(AF375="","RD",IF(INDEX(Attendance!$O:$O,MATCH($B374&amp;AF$7,Attendance!$N:$N,0))&lt;"1200","RM","RN")),IF(AF375="",IF(AF$7="","",IF(INDEX(Attendance!$I:$I,MATCH($B374&amp;AF$7,Attendance!$N:$N,0))="ABS","AB","UL")),IF(INDEX(Attendance!$O:$O,MATCH($B374&amp;AF$7,Attendance!$N:$N,0))&lt;"1200","M","N")))),"")</f>
        <v/>
      </c>
      <c r="AG374" s="83" t="str" cm="1">
        <f t="array" ref="AG374">_xlfn.IFNA(IF(OR(VALUE(AG$7&amp;$C$3)=PH),IF(AG375="","PH",IF(INDEX(Attendance!$O:$O,MATCH($B374&amp;AG$7,Attendance!$N:$N,0))&lt;"1200","PM","PN")),IF(AG$6="Sun",IF(AG375="","RD",IF(INDEX(Attendance!$O:$O,MATCH($B374&amp;AG$7,Attendance!$N:$N,0))&lt;"1200","RM","RN")),IF(AG375="",IF(AG$7="","",IF(INDEX(Attendance!$I:$I,MATCH($B374&amp;AG$7,Attendance!$N:$N,0))="ABS","AB","UL")),IF(INDEX(Attendance!$O:$O,MATCH($B374&amp;AG$7,Attendance!$N:$N,0))&lt;"1200","M","N")))),"")</f>
        <v>RD</v>
      </c>
      <c r="AH374" s="83" t="str" cm="1">
        <f t="array" ref="AH374">_xlfn.IFNA(IF(OR(VALUE(AH$7&amp;$C$3)=PH),IF(AH375="","PH",IF(INDEX(Attendance!$O:$O,MATCH($B374&amp;AH$7,Attendance!$N:$N,0))&lt;"1200","PM","PN")),IF(AH$6="Sun",IF(AH375="","RD",IF(INDEX(Attendance!$O:$O,MATCH($B374&amp;AH$7,Attendance!$N:$N,0))&lt;"1200","RM","RN")),IF(AH375="",IF(AH$7="","",IF(INDEX(Attendance!$I:$I,MATCH($B374&amp;AH$7,Attendance!$N:$N,0))="ABS","AB","UL")),IF(INDEX(Attendance!$O:$O,MATCH($B374&amp;AH$7,Attendance!$N:$N,0))&lt;"1200","M","N")))),"")</f>
        <v/>
      </c>
      <c r="AI374" s="83" t="str" cm="1">
        <f t="array" ref="AI374">_xlfn.IFNA(IF(OR(VALUE(AI$7&amp;$C$3)=PH),IF(AI375="","PH",IF(INDEX(Attendance!$O:$O,MATCH($B374&amp;AI$7,Attendance!$N:$N,0))&lt;"1200","PM","PN")),IF(AI$6="Sun",IF(AI375="","RD",IF(INDEX(Attendance!$O:$O,MATCH($B374&amp;AI$7,Attendance!$N:$N,0))&lt;"1200","RM","RN")),IF(AI375="",IF(AI$7="","",IF(INDEX(Attendance!$I:$I,MATCH($B374&amp;AI$7,Attendance!$N:$N,0))="ABS","AB","UL")),IF(INDEX(Attendance!$O:$O,MATCH($B374&amp;AI$7,Attendance!$N:$N,0))&lt;"1200","M","N")))),"")</f>
        <v/>
      </c>
      <c r="AJ374" s="83" t="str" cm="1">
        <f t="array" ref="AJ374">_xlfn.IFNA(IF(OR(VALUE(AJ$7&amp;$C$3)=PH),IF(AJ375="","PH",IF(INDEX(Attendance!$O:$O,MATCH($B374&amp;AJ$7,Attendance!$N:$N,0))&lt;"1200","PM","PN")),IF(AJ$6="Sun",IF(AJ375="","RD",IF(INDEX(Attendance!$O:$O,MATCH($B374&amp;AJ$7,Attendance!$N:$N,0))&lt;"1200","RM","RN")),IF(AJ375="",IF(AJ$7="","",IF(INDEX(Attendance!$I:$I,MATCH($B374&amp;AJ$7,Attendance!$N:$N,0))="ABS","AB","UL")),IF(INDEX(Attendance!$O:$O,MATCH($B374&amp;AJ$7,Attendance!$N:$N,0))&lt;"1200","M","N")))),"")</f>
        <v/>
      </c>
      <c r="AK374" s="258">
        <f>SUM(SUMIF(F374:AJ374,{"M","N","A"},F375:AJ375))</f>
        <v>0</v>
      </c>
      <c r="AL374" s="187">
        <f>SUM(SUMIF(F374:AJ374,{"M","N"},F376:AJ376),SUMIF(F374:AJ374,{"OM","ON"},F375:AJ375))</f>
        <v>0</v>
      </c>
      <c r="AM374" s="187">
        <f>SUM(SUMIF(F374:AJ374,{"PM","PN","RM","RN"},F375:AJ375))</f>
        <v>0</v>
      </c>
      <c r="AN374" s="187">
        <f>SUM(SUMIF(F374:AJ374,{"PM","PN"},F376:AJ376))</f>
        <v>0</v>
      </c>
      <c r="AO374" s="261">
        <f>SUM(F379:AJ379)</f>
        <v>0</v>
      </c>
      <c r="AP374" s="264">
        <f>SUM(F378:AJ378)</f>
        <v>0</v>
      </c>
      <c r="AQ374" s="188">
        <f>IF(D378="",0,SUM(COUNTIFS(F374:AJ374,{"M","N","A","OM","ON","OA","PM","PN","PA","RM","RN","RA"})))</f>
        <v>0</v>
      </c>
      <c r="AR374" s="74">
        <f>COUNTIF(F374:AJ374,"AL")</f>
        <v>0</v>
      </c>
      <c r="AS374" s="74">
        <f>COUNTIF(F374:AJ374,"MC")</f>
        <v>0</v>
      </c>
      <c r="AT374" s="74">
        <f>COUNTIF(F374:AJ374,"PH")+COUNTIF(F374:AJ374,"RPH")</f>
        <v>2</v>
      </c>
      <c r="AU374" s="255">
        <f t="shared" ref="AU374" si="88">_xlfn.IFNA(IF($B374="",0,AK374*$AK$5+SUM(AL379:AN379)+SUM(AO374:AP379)+SUM(AQ379:AT379)),"")</f>
        <v>0</v>
      </c>
    </row>
    <row r="375" spans="1:47" s="212" customFormat="1" ht="33" customHeight="1" x14ac:dyDescent="0.25">
      <c r="A375" s="189"/>
      <c r="B375" s="184"/>
      <c r="C375" s="190" t="str">
        <f>_xlfn.IFNA(INDEX(Masterlist!D:D,MATCH(B374,Masterlist!B:B,0)),"")</f>
        <v/>
      </c>
      <c r="D375" s="88"/>
      <c r="E375" s="191" t="s">
        <v>174</v>
      </c>
      <c r="F375" s="192" t="str">
        <f>IFERROR(IF(F$6="Sun",INDEX(Attendance!$R:$R,MATCH($B374&amp;F$7,Attendance!$N:$N,0)),IF(INDEX(Attendance!$R:$R,MATCH($B374&amp;F$7,Attendance!$N:$N,0))="","",IF(INDEX(Attendance!$R:$R,MATCH($B374&amp;F$7,Attendance!$N:$N,0))&gt;8,8,INDEX(Attendance!$R:$R,MATCH($B374&amp;F$7,Attendance!$N:$N,0))))),"")</f>
        <v/>
      </c>
      <c r="G375" s="192" t="str">
        <f>IFERROR(IF(G$6="Sun",INDEX(Attendance!$R:$R,MATCH($B374&amp;G$7,Attendance!$N:$N,0)),IF(INDEX(Attendance!$R:$R,MATCH($B374&amp;G$7,Attendance!$N:$N,0))="","",IF(INDEX(Attendance!$R:$R,MATCH($B374&amp;G$7,Attendance!$N:$N,0))&gt;8,8,INDEX(Attendance!$R:$R,MATCH($B374&amp;G$7,Attendance!$N:$N,0))))),"")</f>
        <v/>
      </c>
      <c r="H375" s="192" t="str">
        <f>IFERROR(IF(H$6="Sun",INDEX(Attendance!$R:$R,MATCH($B374&amp;H$7,Attendance!$N:$N,0)),IF(INDEX(Attendance!$R:$R,MATCH($B374&amp;H$7,Attendance!$N:$N,0))="","",IF(INDEX(Attendance!$R:$R,MATCH($B374&amp;H$7,Attendance!$N:$N,0))&gt;8,8,INDEX(Attendance!$R:$R,MATCH($B374&amp;H$7,Attendance!$N:$N,0))))),"")</f>
        <v/>
      </c>
      <c r="I375" s="192" t="str">
        <f>IFERROR(IF(I$6="Sun",INDEX(Attendance!$R:$R,MATCH($B374&amp;I$7,Attendance!$N:$N,0)),IF(INDEX(Attendance!$R:$R,MATCH($B374&amp;I$7,Attendance!$N:$N,0))="","",IF(INDEX(Attendance!$R:$R,MATCH($B374&amp;I$7,Attendance!$N:$N,0))&gt;8,8,INDEX(Attendance!$R:$R,MATCH($B374&amp;I$7,Attendance!$N:$N,0))))),"")</f>
        <v/>
      </c>
      <c r="J375" s="192" t="str">
        <f>IFERROR(IF(J$6="Sun",INDEX(Attendance!$R:$R,MATCH($B374&amp;J$7,Attendance!$N:$N,0)),IF(INDEX(Attendance!$R:$R,MATCH($B374&amp;J$7,Attendance!$N:$N,0))="","",IF(INDEX(Attendance!$R:$R,MATCH($B374&amp;J$7,Attendance!$N:$N,0))&gt;8,8,INDEX(Attendance!$R:$R,MATCH($B374&amp;J$7,Attendance!$N:$N,0))))),"")</f>
        <v/>
      </c>
      <c r="K375" s="192" t="str">
        <f>IFERROR(IF(K$6="Sun",INDEX(Attendance!$R:$R,MATCH($B374&amp;K$7,Attendance!$N:$N,0)),IF(INDEX(Attendance!$R:$R,MATCH($B374&amp;K$7,Attendance!$N:$N,0))="","",IF(INDEX(Attendance!$R:$R,MATCH($B374&amp;K$7,Attendance!$N:$N,0))&gt;8,8,INDEX(Attendance!$R:$R,MATCH($B374&amp;K$7,Attendance!$N:$N,0))))),"")</f>
        <v/>
      </c>
      <c r="L375" s="192" t="str">
        <f>IFERROR(IF(L$6="Sun",INDEX(Attendance!$R:$R,MATCH($B374&amp;L$7,Attendance!$N:$N,0)),IF(INDEX(Attendance!$R:$R,MATCH($B374&amp;L$7,Attendance!$N:$N,0))="","",IF(INDEX(Attendance!$R:$R,MATCH($B374&amp;L$7,Attendance!$N:$N,0))&gt;8,8,INDEX(Attendance!$R:$R,MATCH($B374&amp;L$7,Attendance!$N:$N,0))))),"")</f>
        <v/>
      </c>
      <c r="M375" s="192" t="str">
        <f>IFERROR(IF(M$6="Sun",INDEX(Attendance!$R:$R,MATCH($B374&amp;M$7,Attendance!$N:$N,0)),IF(INDEX(Attendance!$R:$R,MATCH($B374&amp;M$7,Attendance!$N:$N,0))="","",IF(INDEX(Attendance!$R:$R,MATCH($B374&amp;M$7,Attendance!$N:$N,0))&gt;8,8,INDEX(Attendance!$R:$R,MATCH($B374&amp;M$7,Attendance!$N:$N,0))))),"")</f>
        <v/>
      </c>
      <c r="N375" s="192" t="str">
        <f>IFERROR(IF(N$6="Sun",INDEX(Attendance!$R:$R,MATCH($B374&amp;N$7,Attendance!$N:$N,0)),IF(INDEX(Attendance!$R:$R,MATCH($B374&amp;N$7,Attendance!$N:$N,0))="","",IF(INDEX(Attendance!$R:$R,MATCH($B374&amp;N$7,Attendance!$N:$N,0))&gt;8,8,INDEX(Attendance!$R:$R,MATCH($B374&amp;N$7,Attendance!$N:$N,0))))),"")</f>
        <v/>
      </c>
      <c r="O375" s="192" t="str">
        <f>IFERROR(IF(O$6="Sun",INDEX(Attendance!$R:$R,MATCH($B374&amp;O$7,Attendance!$N:$N,0)),IF(INDEX(Attendance!$R:$R,MATCH($B374&amp;O$7,Attendance!$N:$N,0))="","",IF(INDEX(Attendance!$R:$R,MATCH($B374&amp;O$7,Attendance!$N:$N,0))&gt;8,8,INDEX(Attendance!$R:$R,MATCH($B374&amp;O$7,Attendance!$N:$N,0))))),"")</f>
        <v/>
      </c>
      <c r="P375" s="192" t="str">
        <f>IFERROR(IF(P$6="Sun",INDEX(Attendance!$R:$R,MATCH($B374&amp;P$7,Attendance!$N:$N,0)),IF(INDEX(Attendance!$R:$R,MATCH($B374&amp;P$7,Attendance!$N:$N,0))="","",IF(INDEX(Attendance!$R:$R,MATCH($B374&amp;P$7,Attendance!$N:$N,0))&gt;8,8,INDEX(Attendance!$R:$R,MATCH($B374&amp;P$7,Attendance!$N:$N,0))))),"")</f>
        <v/>
      </c>
      <c r="Q375" s="192" t="str">
        <f>IFERROR(IF(Q$6="Sun",INDEX(Attendance!$R:$R,MATCH($B374&amp;Q$7,Attendance!$N:$N,0)),IF(INDEX(Attendance!$R:$R,MATCH($B374&amp;Q$7,Attendance!$N:$N,0))="","",IF(INDEX(Attendance!$R:$R,MATCH($B374&amp;Q$7,Attendance!$N:$N,0))&gt;8,8,INDEX(Attendance!$R:$R,MATCH($B374&amp;Q$7,Attendance!$N:$N,0))))),"")</f>
        <v/>
      </c>
      <c r="R375" s="192" t="str">
        <f>IFERROR(IF(R$6="Sun",INDEX(Attendance!$R:$R,MATCH($B374&amp;R$7,Attendance!$N:$N,0)),IF(INDEX(Attendance!$R:$R,MATCH($B374&amp;R$7,Attendance!$N:$N,0))="","",IF(INDEX(Attendance!$R:$R,MATCH($B374&amp;R$7,Attendance!$N:$N,0))&gt;8,8,INDEX(Attendance!$R:$R,MATCH($B374&amp;R$7,Attendance!$N:$N,0))))),"")</f>
        <v/>
      </c>
      <c r="S375" s="192" t="str">
        <f>IFERROR(IF(S$6="Sun",INDEX(Attendance!$R:$R,MATCH($B374&amp;S$7,Attendance!$N:$N,0)),IF(INDEX(Attendance!$R:$R,MATCH($B374&amp;S$7,Attendance!$N:$N,0))="","",IF(INDEX(Attendance!$R:$R,MATCH($B374&amp;S$7,Attendance!$N:$N,0))&gt;8,8,INDEX(Attendance!$R:$R,MATCH($B374&amp;S$7,Attendance!$N:$N,0))))),"")</f>
        <v/>
      </c>
      <c r="T375" s="192" t="str">
        <f>IFERROR(IF(T$6="Sun",INDEX(Attendance!$R:$R,MATCH($B374&amp;T$7,Attendance!$N:$N,0)),IF(INDEX(Attendance!$R:$R,MATCH($B374&amp;T$7,Attendance!$N:$N,0))="","",IF(INDEX(Attendance!$R:$R,MATCH($B374&amp;T$7,Attendance!$N:$N,0))&gt;8,8,INDEX(Attendance!$R:$R,MATCH($B374&amp;T$7,Attendance!$N:$N,0))))),"")</f>
        <v/>
      </c>
      <c r="U375" s="192" t="str">
        <f>IFERROR(IF(U$6="Sun",INDEX(Attendance!$R:$R,MATCH($B374&amp;U$7,Attendance!$N:$N,0)),IF(INDEX(Attendance!$R:$R,MATCH($B374&amp;U$7,Attendance!$N:$N,0))="","",IF(INDEX(Attendance!$R:$R,MATCH($B374&amp;U$7,Attendance!$N:$N,0))&gt;8,8,INDEX(Attendance!$R:$R,MATCH($B374&amp;U$7,Attendance!$N:$N,0))))),"")</f>
        <v/>
      </c>
      <c r="V375" s="192" t="str">
        <f>IFERROR(IF(V$6="Sun",INDEX(Attendance!$R:$R,MATCH($B374&amp;V$7,Attendance!$N:$N,0)),IF(INDEX(Attendance!$R:$R,MATCH($B374&amp;V$7,Attendance!$N:$N,0))="","",IF(INDEX(Attendance!$R:$R,MATCH($B374&amp;V$7,Attendance!$N:$N,0))&gt;8,8,INDEX(Attendance!$R:$R,MATCH($B374&amp;V$7,Attendance!$N:$N,0))))),"")</f>
        <v/>
      </c>
      <c r="W375" s="192" t="str">
        <f>IFERROR(IF(W$6="Sun",INDEX(Attendance!$R:$R,MATCH($B374&amp;W$7,Attendance!$N:$N,0)),IF(INDEX(Attendance!$R:$R,MATCH($B374&amp;W$7,Attendance!$N:$N,0))="","",IF(INDEX(Attendance!$R:$R,MATCH($B374&amp;W$7,Attendance!$N:$N,0))&gt;8,8,INDEX(Attendance!$R:$R,MATCH($B374&amp;W$7,Attendance!$N:$N,0))))),"")</f>
        <v/>
      </c>
      <c r="X375" s="192" t="str">
        <f>IFERROR(IF(X$6="Sun",INDEX(Attendance!$R:$R,MATCH($B374&amp;X$7,Attendance!$N:$N,0)),IF(INDEX(Attendance!$R:$R,MATCH($B374&amp;X$7,Attendance!$N:$N,0))="","",IF(INDEX(Attendance!$R:$R,MATCH($B374&amp;X$7,Attendance!$N:$N,0))&gt;8,8,INDEX(Attendance!$R:$R,MATCH($B374&amp;X$7,Attendance!$N:$N,0))))),"")</f>
        <v/>
      </c>
      <c r="Y375" s="192" t="str">
        <f>IFERROR(IF(Y$6="Sun",INDEX(Attendance!$R:$R,MATCH($B374&amp;Y$7,Attendance!$N:$N,0)),IF(INDEX(Attendance!$R:$R,MATCH($B374&amp;Y$7,Attendance!$N:$N,0))="","",IF(INDEX(Attendance!$R:$R,MATCH($B374&amp;Y$7,Attendance!$N:$N,0))&gt;8,8,INDEX(Attendance!$R:$R,MATCH($B374&amp;Y$7,Attendance!$N:$N,0))))),"")</f>
        <v/>
      </c>
      <c r="Z375" s="192" t="str">
        <f>IFERROR(IF(Z$6="Sun",INDEX(Attendance!$R:$R,MATCH($B374&amp;Z$7,Attendance!$N:$N,0)),IF(INDEX(Attendance!$R:$R,MATCH($B374&amp;Z$7,Attendance!$N:$N,0))="","",IF(INDEX(Attendance!$R:$R,MATCH($B374&amp;Z$7,Attendance!$N:$N,0))&gt;8,8,INDEX(Attendance!$R:$R,MATCH($B374&amp;Z$7,Attendance!$N:$N,0))))),"")</f>
        <v/>
      </c>
      <c r="AA375" s="192" t="str">
        <f>IFERROR(IF(AA$6="Sun",INDEX(Attendance!$R:$R,MATCH($B374&amp;AA$7,Attendance!$N:$N,0)),IF(INDEX(Attendance!$R:$R,MATCH($B374&amp;AA$7,Attendance!$N:$N,0))="","",IF(INDEX(Attendance!$R:$R,MATCH($B374&amp;AA$7,Attendance!$N:$N,0))&gt;8,8,INDEX(Attendance!$R:$R,MATCH($B374&amp;AA$7,Attendance!$N:$N,0))))),"")</f>
        <v/>
      </c>
      <c r="AB375" s="192" t="str">
        <f>IFERROR(IF(AB$6="Sun",INDEX(Attendance!$R:$R,MATCH($B374&amp;AB$7,Attendance!$N:$N,0)),IF(INDEX(Attendance!$R:$R,MATCH($B374&amp;AB$7,Attendance!$N:$N,0))="","",IF(INDEX(Attendance!$R:$R,MATCH($B374&amp;AB$7,Attendance!$N:$N,0))&gt;8,8,INDEX(Attendance!$R:$R,MATCH($B374&amp;AB$7,Attendance!$N:$N,0))))),"")</f>
        <v/>
      </c>
      <c r="AC375" s="192" t="str">
        <f>IFERROR(IF(AC$6="Sun",INDEX(Attendance!$R:$R,MATCH($B374&amp;AC$7,Attendance!$N:$N,0)),IF(INDEX(Attendance!$R:$R,MATCH($B374&amp;AC$7,Attendance!$N:$N,0))="","",IF(INDEX(Attendance!$R:$R,MATCH($B374&amp;AC$7,Attendance!$N:$N,0))&gt;8,8,INDEX(Attendance!$R:$R,MATCH($B374&amp;AC$7,Attendance!$N:$N,0))))),"")</f>
        <v/>
      </c>
      <c r="AD375" s="192" t="str">
        <f>IFERROR(IF(AD$6="Sun",INDEX(Attendance!$R:$R,MATCH($B374&amp;AD$7,Attendance!$N:$N,0)),IF(INDEX(Attendance!$R:$R,MATCH($B374&amp;AD$7,Attendance!$N:$N,0))="","",IF(INDEX(Attendance!$R:$R,MATCH($B374&amp;AD$7,Attendance!$N:$N,0))&gt;8,8,INDEX(Attendance!$R:$R,MATCH($B374&amp;AD$7,Attendance!$N:$N,0))))),"")</f>
        <v/>
      </c>
      <c r="AE375" s="192" t="str">
        <f>IFERROR(IF(AE$6="Sun",INDEX(Attendance!$R:$R,MATCH($B374&amp;AE$7,Attendance!$N:$N,0)),IF(INDEX(Attendance!$R:$R,MATCH($B374&amp;AE$7,Attendance!$N:$N,0))="","",IF(INDEX(Attendance!$R:$R,MATCH($B374&amp;AE$7,Attendance!$N:$N,0))&gt;8,8,INDEX(Attendance!$R:$R,MATCH($B374&amp;AE$7,Attendance!$N:$N,0))))),"")</f>
        <v/>
      </c>
      <c r="AF375" s="192" t="str">
        <f>IFERROR(IF(AF$6="Sun",INDEX(Attendance!$R:$R,MATCH($B374&amp;AF$7,Attendance!$N:$N,0)),IF(INDEX(Attendance!$R:$R,MATCH($B374&amp;AF$7,Attendance!$N:$N,0))="","",IF(INDEX(Attendance!$R:$R,MATCH($B374&amp;AF$7,Attendance!$N:$N,0))&gt;8,8,INDEX(Attendance!$R:$R,MATCH($B374&amp;AF$7,Attendance!$N:$N,0))))),"")</f>
        <v/>
      </c>
      <c r="AG375" s="192" t="str">
        <f>IFERROR(IF(AG$6="Sun",INDEX(Attendance!$R:$R,MATCH($B374&amp;AG$7,Attendance!$N:$N,0)),IF(INDEX(Attendance!$R:$R,MATCH($B374&amp;AG$7,Attendance!$N:$N,0))="","",IF(INDEX(Attendance!$R:$R,MATCH($B374&amp;AG$7,Attendance!$N:$N,0))&gt;8,8,INDEX(Attendance!$R:$R,MATCH($B374&amp;AG$7,Attendance!$N:$N,0))))),"")</f>
        <v/>
      </c>
      <c r="AH375" s="192" t="str">
        <f>IFERROR(IF(AH$6="Sun",INDEX(Attendance!$R:$R,MATCH($B374&amp;AH$7,Attendance!$N:$N,0)),IF(INDEX(Attendance!$R:$R,MATCH($B374&amp;AH$7,Attendance!$N:$N,0))="","",IF(INDEX(Attendance!$R:$R,MATCH($B374&amp;AH$7,Attendance!$N:$N,0))&gt;8,8,INDEX(Attendance!$R:$R,MATCH($B374&amp;AH$7,Attendance!$N:$N,0))))),"")</f>
        <v/>
      </c>
      <c r="AI375" s="192" t="str">
        <f>IFERROR(IF(AI$6="Sun",INDEX(Attendance!$R:$R,MATCH($B374&amp;AI$7,Attendance!$N:$N,0)),IF(INDEX(Attendance!$R:$R,MATCH($B374&amp;AI$7,Attendance!$N:$N,0))="","",IF(INDEX(Attendance!$R:$R,MATCH($B374&amp;AI$7,Attendance!$N:$N,0))&gt;8,8,INDEX(Attendance!$R:$R,MATCH($B374&amp;AI$7,Attendance!$N:$N,0))))),"")</f>
        <v/>
      </c>
      <c r="AJ375" s="192" t="str">
        <f>IFERROR(IF(AJ$6="Sun",INDEX(Attendance!$R:$R,MATCH($B374&amp;AJ$7,Attendance!$N:$N,0)),IF(INDEX(Attendance!$R:$R,MATCH($B374&amp;AJ$7,Attendance!$N:$N,0))="","",IF(INDEX(Attendance!$R:$R,MATCH($B374&amp;AJ$7,Attendance!$N:$N,0))&gt;8,8,INDEX(Attendance!$R:$R,MATCH($B374&amp;AJ$7,Attendance!$N:$N,0))))),"")</f>
        <v/>
      </c>
      <c r="AK375" s="259"/>
      <c r="AL375" s="193">
        <f>ROUND((IF($C379="",Basic,MID($C379,FIND("RM",$C379)+3,4))+$AP374+$AQ379)/WorkDays/WorkHours*AL$6,4)</f>
        <v>8.6538000000000004</v>
      </c>
      <c r="AM375" s="193">
        <f>ROUND((IF($C379="",Basic,MID($C379,FIND("RM",$C379)+3,4))+$AP374+$AQ379)/WorkDays/WorkHours*AM$6,4)</f>
        <v>11.538500000000001</v>
      </c>
      <c r="AN375" s="193">
        <f>ROUND((IF($C379="",Basic,MID($C379,FIND("RM",$C379)+3,4))+$AP374+$AQ379)/WorkDays/WorkHours*AN$6,4)</f>
        <v>17.307700000000001</v>
      </c>
      <c r="AO375" s="262"/>
      <c r="AP375" s="265"/>
      <c r="AQ375" s="86"/>
      <c r="AR375" s="194"/>
      <c r="AS375" s="194"/>
      <c r="AT375" s="194"/>
      <c r="AU375" s="256"/>
    </row>
    <row r="376" spans="1:47" s="212" customFormat="1" ht="33" customHeight="1" x14ac:dyDescent="0.25">
      <c r="A376" s="189"/>
      <c r="B376" s="184"/>
      <c r="C376" s="195" t="str">
        <f>_xlfn.IFNA(INDEX(Masterlist!E:E,MATCH(B374,Masterlist!B:B,0)),"")</f>
        <v/>
      </c>
      <c r="D376" s="1"/>
      <c r="E376" s="196" t="s">
        <v>175</v>
      </c>
      <c r="F376" s="197" t="str">
        <f>IFERROR(IF(F$6="Sun","",IF(INDEX(Attendance!$S:$S,MATCH($B374&amp;F$7,Attendance!$N:$N,0))=TRUE,"",IF(F375&lt;8,"",INDEX(Attendance!$G:$G,MATCH($B374&amp;F$7,Attendance!$N:$N,0))))),"")</f>
        <v/>
      </c>
      <c r="G376" s="197" t="str">
        <f>IFERROR(IF(G$6="Sun","",IF(INDEX(Attendance!$S:$S,MATCH($B374&amp;G$7,Attendance!$N:$N,0))=TRUE,"",IF(G375&lt;8,"",INDEX(Attendance!$G:$G,MATCH($B374&amp;G$7,Attendance!$N:$N,0))))),"")</f>
        <v/>
      </c>
      <c r="H376" s="197" t="str">
        <f>IFERROR(IF(H$6="Sun","",IF(INDEX(Attendance!$S:$S,MATCH($B374&amp;H$7,Attendance!$N:$N,0))=TRUE,"",IF(H375&lt;8,"",INDEX(Attendance!$G:$G,MATCH($B374&amp;H$7,Attendance!$N:$N,0))))),"")</f>
        <v/>
      </c>
      <c r="I376" s="197" t="str">
        <f>IFERROR(IF(I$6="Sun","",IF(INDEX(Attendance!$S:$S,MATCH($B374&amp;I$7,Attendance!$N:$N,0))=TRUE,"",IF(I375&lt;8,"",INDEX(Attendance!$G:$G,MATCH($B374&amp;I$7,Attendance!$N:$N,0))))),"")</f>
        <v/>
      </c>
      <c r="J376" s="197" t="str">
        <f>IFERROR(IF(J$6="Sun","",IF(INDEX(Attendance!$S:$S,MATCH($B374&amp;J$7,Attendance!$N:$N,0))=TRUE,"",IF(J375&lt;8,"",INDEX(Attendance!$G:$G,MATCH($B374&amp;J$7,Attendance!$N:$N,0))))),"")</f>
        <v/>
      </c>
      <c r="K376" s="197" t="str">
        <f>IFERROR(IF(K$6="Sun","",IF(INDEX(Attendance!$S:$S,MATCH($B374&amp;K$7,Attendance!$N:$N,0))=TRUE,"",IF(K375&lt;8,"",INDEX(Attendance!$G:$G,MATCH($B374&amp;K$7,Attendance!$N:$N,0))))),"")</f>
        <v/>
      </c>
      <c r="L376" s="197" t="str">
        <f>IFERROR(IF(L$6="Sun","",IF(INDEX(Attendance!$S:$S,MATCH($B374&amp;L$7,Attendance!$N:$N,0))=TRUE,"",IF(L375&lt;8,"",INDEX(Attendance!$G:$G,MATCH($B374&amp;L$7,Attendance!$N:$N,0))))),"")</f>
        <v/>
      </c>
      <c r="M376" s="197" t="str">
        <f>IFERROR(IF(M$6="Sun","",IF(INDEX(Attendance!$S:$S,MATCH($B374&amp;M$7,Attendance!$N:$N,0))=TRUE,"",IF(M375&lt;8,"",INDEX(Attendance!$G:$G,MATCH($B374&amp;M$7,Attendance!$N:$N,0))))),"")</f>
        <v/>
      </c>
      <c r="N376" s="197" t="str">
        <f>IFERROR(IF(N$6="Sun","",IF(INDEX(Attendance!$S:$S,MATCH($B374&amp;N$7,Attendance!$N:$N,0))=TRUE,"",IF(N375&lt;8,"",INDEX(Attendance!$G:$G,MATCH($B374&amp;N$7,Attendance!$N:$N,0))))),"")</f>
        <v/>
      </c>
      <c r="O376" s="197" t="str">
        <f>IFERROR(IF(O$6="Sun","",IF(INDEX(Attendance!$S:$S,MATCH($B374&amp;O$7,Attendance!$N:$N,0))=TRUE,"",IF(O375&lt;8,"",INDEX(Attendance!$G:$G,MATCH($B374&amp;O$7,Attendance!$N:$N,0))))),"")</f>
        <v/>
      </c>
      <c r="P376" s="197" t="str">
        <f>IFERROR(IF(P$6="Sun","",IF(INDEX(Attendance!$S:$S,MATCH($B374&amp;P$7,Attendance!$N:$N,0))=TRUE,"",IF(P375&lt;8,"",INDEX(Attendance!$G:$G,MATCH($B374&amp;P$7,Attendance!$N:$N,0))))),"")</f>
        <v/>
      </c>
      <c r="Q376" s="197" t="str">
        <f>IFERROR(IF(Q$6="Sun","",IF(INDEX(Attendance!$S:$S,MATCH($B374&amp;Q$7,Attendance!$N:$N,0))=TRUE,"",IF(Q375&lt;8,"",INDEX(Attendance!$G:$G,MATCH($B374&amp;Q$7,Attendance!$N:$N,0))))),"")</f>
        <v/>
      </c>
      <c r="R376" s="197" t="str">
        <f>IFERROR(IF(R$6="Sun","",IF(INDEX(Attendance!$S:$S,MATCH($B374&amp;R$7,Attendance!$N:$N,0))=TRUE,"",IF(R375&lt;8,"",INDEX(Attendance!$G:$G,MATCH($B374&amp;R$7,Attendance!$N:$N,0))))),"")</f>
        <v/>
      </c>
      <c r="S376" s="197" t="str">
        <f>IFERROR(IF(S$6="Sun","",IF(INDEX(Attendance!$S:$S,MATCH($B374&amp;S$7,Attendance!$N:$N,0))=TRUE,"",IF(S375&lt;8,"",INDEX(Attendance!$G:$G,MATCH($B374&amp;S$7,Attendance!$N:$N,0))))),"")</f>
        <v/>
      </c>
      <c r="T376" s="197" t="str">
        <f>IFERROR(IF(T$6="Sun","",IF(INDEX(Attendance!$S:$S,MATCH($B374&amp;T$7,Attendance!$N:$N,0))=TRUE,"",IF(T375&lt;8,"",INDEX(Attendance!$G:$G,MATCH($B374&amp;T$7,Attendance!$N:$N,0))))),"")</f>
        <v/>
      </c>
      <c r="U376" s="197" t="str">
        <f>IFERROR(IF(U$6="Sun","",IF(INDEX(Attendance!$S:$S,MATCH($B374&amp;U$7,Attendance!$N:$N,0))=TRUE,"",IF(U375&lt;8,"",INDEX(Attendance!$G:$G,MATCH($B374&amp;U$7,Attendance!$N:$N,0))))),"")</f>
        <v/>
      </c>
      <c r="V376" s="197" t="str">
        <f>IFERROR(IF(V$6="Sun","",IF(INDEX(Attendance!$S:$S,MATCH($B374&amp;V$7,Attendance!$N:$N,0))=TRUE,"",IF(V375&lt;8,"",INDEX(Attendance!$G:$G,MATCH($B374&amp;V$7,Attendance!$N:$N,0))))),"")</f>
        <v/>
      </c>
      <c r="W376" s="197" t="str">
        <f>IFERROR(IF(W$6="Sun","",IF(INDEX(Attendance!$S:$S,MATCH($B374&amp;W$7,Attendance!$N:$N,0))=TRUE,"",IF(W375&lt;8,"",INDEX(Attendance!$G:$G,MATCH($B374&amp;W$7,Attendance!$N:$N,0))))),"")</f>
        <v/>
      </c>
      <c r="X376" s="197" t="str">
        <f>IFERROR(IF(X$6="Sun","",IF(INDEX(Attendance!$S:$S,MATCH($B374&amp;X$7,Attendance!$N:$N,0))=TRUE,"",IF(X375&lt;8,"",INDEX(Attendance!$G:$G,MATCH($B374&amp;X$7,Attendance!$N:$N,0))))),"")</f>
        <v/>
      </c>
      <c r="Y376" s="197" t="str">
        <f>IFERROR(IF(Y$6="Sun","",IF(INDEX(Attendance!$S:$S,MATCH($B374&amp;Y$7,Attendance!$N:$N,0))=TRUE,"",IF(Y375&lt;8,"",INDEX(Attendance!$G:$G,MATCH($B374&amp;Y$7,Attendance!$N:$N,0))))),"")</f>
        <v/>
      </c>
      <c r="Z376" s="197" t="str">
        <f>IFERROR(IF(Z$6="Sun","",IF(INDEX(Attendance!$S:$S,MATCH($B374&amp;Z$7,Attendance!$N:$N,0))=TRUE,"",IF(Z375&lt;8,"",INDEX(Attendance!$G:$G,MATCH($B374&amp;Z$7,Attendance!$N:$N,0))))),"")</f>
        <v/>
      </c>
      <c r="AA376" s="197" t="str">
        <f>IFERROR(IF(AA$6="Sun","",IF(INDEX(Attendance!$S:$S,MATCH($B374&amp;AA$7,Attendance!$N:$N,0))=TRUE,"",IF(AA375&lt;8,"",INDEX(Attendance!$G:$G,MATCH($B374&amp;AA$7,Attendance!$N:$N,0))))),"")</f>
        <v/>
      </c>
      <c r="AB376" s="197" t="str">
        <f>IFERROR(IF(AB$6="Sun","",IF(INDEX(Attendance!$S:$S,MATCH($B374&amp;AB$7,Attendance!$N:$N,0))=TRUE,"",IF(AB375&lt;8,"",INDEX(Attendance!$G:$G,MATCH($B374&amp;AB$7,Attendance!$N:$N,0))))),"")</f>
        <v/>
      </c>
      <c r="AC376" s="197" t="str">
        <f>IFERROR(IF(AC$6="Sun","",IF(INDEX(Attendance!$S:$S,MATCH($B374&amp;AC$7,Attendance!$N:$N,0))=TRUE,"",IF(AC375&lt;8,"",INDEX(Attendance!$G:$G,MATCH($B374&amp;AC$7,Attendance!$N:$N,0))))),"")</f>
        <v/>
      </c>
      <c r="AD376" s="197" t="str">
        <f>IFERROR(IF(AD$6="Sun","",IF(INDEX(Attendance!$S:$S,MATCH($B374&amp;AD$7,Attendance!$N:$N,0))=TRUE,"",IF(AD375&lt;8,"",INDEX(Attendance!$G:$G,MATCH($B374&amp;AD$7,Attendance!$N:$N,0))))),"")</f>
        <v/>
      </c>
      <c r="AE376" s="197" t="str">
        <f>IFERROR(IF(AE$6="Sun","",IF(INDEX(Attendance!$S:$S,MATCH($B374&amp;AE$7,Attendance!$N:$N,0))=TRUE,"",IF(AE375&lt;8,"",INDEX(Attendance!$G:$G,MATCH($B374&amp;AE$7,Attendance!$N:$N,0))))),"")</f>
        <v/>
      </c>
      <c r="AF376" s="197" t="str">
        <f>IFERROR(IF(AF$6="Sun","",IF(INDEX(Attendance!$S:$S,MATCH($B374&amp;AF$7,Attendance!$N:$N,0))=TRUE,"",IF(AF375&lt;8,"",INDEX(Attendance!$G:$G,MATCH($B374&amp;AF$7,Attendance!$N:$N,0))))),"")</f>
        <v/>
      </c>
      <c r="AG376" s="197" t="str">
        <f>IFERROR(IF(AG$6="Sun","",IF(INDEX(Attendance!$S:$S,MATCH($B374&amp;AG$7,Attendance!$N:$N,0))=TRUE,"",IF(AG375&lt;8,"",INDEX(Attendance!$G:$G,MATCH($B374&amp;AG$7,Attendance!$N:$N,0))))),"")</f>
        <v/>
      </c>
      <c r="AH376" s="197" t="str">
        <f>IFERROR(IF(AH$6="Sun","",IF(INDEX(Attendance!$S:$S,MATCH($B374&amp;AH$7,Attendance!$N:$N,0))=TRUE,"",IF(AH375&lt;8,"",INDEX(Attendance!$G:$G,MATCH($B374&amp;AH$7,Attendance!$N:$N,0))))),"")</f>
        <v/>
      </c>
      <c r="AI376" s="197" t="str">
        <f>IFERROR(IF(AI$6="Sun","",IF(INDEX(Attendance!$S:$S,MATCH($B374&amp;AI$7,Attendance!$N:$N,0))=TRUE,"",IF(AI375&lt;8,"",INDEX(Attendance!$G:$G,MATCH($B374&amp;AI$7,Attendance!$N:$N,0))))),"")</f>
        <v/>
      </c>
      <c r="AJ376" s="197" t="str">
        <f>IFERROR(IF(AJ$6="Sun","",IF(INDEX(Attendance!$S:$S,MATCH($B374&amp;AJ$7,Attendance!$N:$N,0))=TRUE,"",IF(AJ375&lt;8,"",INDEX(Attendance!$G:$G,MATCH($B374&amp;AJ$7,Attendance!$N:$N,0))))),"")</f>
        <v/>
      </c>
      <c r="AK376" s="259"/>
      <c r="AL376" s="198"/>
      <c r="AM376" s="198"/>
      <c r="AN376" s="198"/>
      <c r="AO376" s="262"/>
      <c r="AP376" s="265"/>
      <c r="AQ376" s="86"/>
      <c r="AR376" s="194"/>
      <c r="AS376" s="194"/>
      <c r="AT376" s="194"/>
      <c r="AU376" s="256"/>
    </row>
    <row r="377" spans="1:47" s="212" customFormat="1" ht="33" customHeight="1" x14ac:dyDescent="0.25">
      <c r="A377" s="189"/>
      <c r="B377" s="184"/>
      <c r="C377" s="195" t="str">
        <f>_xlfn.IFNA(INDEX(Masterlist!F:F,MATCH(B374,Masterlist!B:B,0)),"")</f>
        <v/>
      </c>
      <c r="D377" s="88"/>
      <c r="E377" s="196"/>
      <c r="F377" s="199"/>
      <c r="G377" s="200"/>
      <c r="H377" s="192"/>
      <c r="I377" s="192"/>
      <c r="J377" s="192"/>
      <c r="K377" s="192"/>
      <c r="L377" s="192"/>
      <c r="M377" s="192"/>
      <c r="N377" s="192"/>
      <c r="O377" s="192"/>
      <c r="P377" s="192"/>
      <c r="Q377" s="201"/>
      <c r="R377" s="201"/>
      <c r="S377" s="192"/>
      <c r="T377" s="192"/>
      <c r="U377" s="192"/>
      <c r="V377" s="192"/>
      <c r="W377" s="192"/>
      <c r="X377" s="192"/>
      <c r="Y377" s="192"/>
      <c r="Z377" s="192"/>
      <c r="AA377" s="192"/>
      <c r="AB377" s="192"/>
      <c r="AC377" s="192"/>
      <c r="AD377" s="192"/>
      <c r="AE377" s="192"/>
      <c r="AF377" s="192"/>
      <c r="AG377" s="192"/>
      <c r="AH377" s="192"/>
      <c r="AI377" s="192"/>
      <c r="AJ377" s="192"/>
      <c r="AK377" s="259"/>
      <c r="AL377" s="198"/>
      <c r="AM377" s="198"/>
      <c r="AN377" s="198"/>
      <c r="AO377" s="262"/>
      <c r="AP377" s="265"/>
      <c r="AQ377" s="86"/>
      <c r="AR377" s="194"/>
      <c r="AS377" s="194"/>
      <c r="AT377" s="194"/>
      <c r="AU377" s="256"/>
    </row>
    <row r="378" spans="1:47" s="212" customFormat="1" ht="33" customHeight="1" x14ac:dyDescent="0.25">
      <c r="A378" s="189"/>
      <c r="B378" s="184"/>
      <c r="C378" s="202" t="str">
        <f>_xlfn.IFNA(INDEX(Masterlist!I:I,MATCH(B374,Masterlist!B:B,0)),"")</f>
        <v/>
      </c>
      <c r="D378" s="226" t="str">
        <f>_xlfn.IFNA(IF(INDEX(Attendance!H:H,MATCH(B374,Attendance!$A:$A,0))="VMI","SCOPE ALLW",""),"")</f>
        <v/>
      </c>
      <c r="E378" s="196" t="s">
        <v>13</v>
      </c>
      <c r="F378" s="203" t="str">
        <f>IFERROR(IF(AND(RIGHT(F374,1)="N",VALUE(F375)&gt;=8),Database!$I$3,""),"")</f>
        <v/>
      </c>
      <c r="G378" s="192" t="str">
        <f>IFERROR(IF(AND(RIGHT(G374,1)="N",VALUE(G375)&gt;=8),Database!$I$3,""),"")</f>
        <v/>
      </c>
      <c r="H378" s="199" t="str">
        <f>IFERROR(IF(AND(RIGHT(H374,1)="N",VALUE(H375)&gt;=8),Database!$I$3,""),"")</f>
        <v/>
      </c>
      <c r="I378" s="192" t="str">
        <f>IFERROR(IF(AND(RIGHT(I374,1)="N",VALUE(I375)&gt;=8),Database!$I$3,""),"")</f>
        <v/>
      </c>
      <c r="J378" s="192" t="str">
        <f>IFERROR(IF(AND(RIGHT(J374,1)="N",VALUE(J375)&gt;=8),Database!$I$3,""),"")</f>
        <v/>
      </c>
      <c r="K378" s="192" t="str">
        <f>IFERROR(IF(AND(RIGHT(K374,1)="N",VALUE(K375)&gt;=8),Database!$I$3,""),"")</f>
        <v/>
      </c>
      <c r="L378" s="192" t="str">
        <f>IFERROR(IF(AND(RIGHT(L374,1)="N",VALUE(L375)&gt;=8),Database!$I$3,""),"")</f>
        <v/>
      </c>
      <c r="M378" s="192" t="str">
        <f>IFERROR(IF(AND(RIGHT(M374,1)="N",VALUE(M375)&gt;=8),Database!$I$3,""),"")</f>
        <v/>
      </c>
      <c r="N378" s="192" t="str">
        <f>IFERROR(IF(AND(RIGHT(N374,1)="N",VALUE(N375)&gt;=8),Database!$I$3,""),"")</f>
        <v/>
      </c>
      <c r="O378" s="192" t="str">
        <f>IFERROR(IF(AND(RIGHT(O374,1)="N",VALUE(O375)&gt;=8),Database!$I$3,""),"")</f>
        <v/>
      </c>
      <c r="P378" s="192" t="str">
        <f>IFERROR(IF(AND(RIGHT(P374,1)="N",VALUE(P375)&gt;=8),Database!$I$3,""),"")</f>
        <v/>
      </c>
      <c r="Q378" s="192" t="str">
        <f>IFERROR(IF(AND(RIGHT(Q374,1)="N",VALUE(Q375)&gt;=8),Database!$I$3,""),"")</f>
        <v/>
      </c>
      <c r="R378" s="192" t="str">
        <f>IFERROR(IF(AND(RIGHT(R374,1)="N",VALUE(R375)&gt;=8),Database!$I$3,""),"")</f>
        <v/>
      </c>
      <c r="S378" s="192" t="str">
        <f>IFERROR(IF(AND(RIGHT(S374,1)="N",VALUE(S375)&gt;=8),Database!$I$3,""),"")</f>
        <v/>
      </c>
      <c r="T378" s="192" t="str">
        <f>IFERROR(IF(AND(RIGHT(T374,1)="N",VALUE(T375)&gt;=8),Database!$I$3,""),"")</f>
        <v/>
      </c>
      <c r="U378" s="192" t="str">
        <f>IFERROR(IF(AND(RIGHT(U374,1)="N",VALUE(U375)&gt;=8),Database!$I$3,""),"")</f>
        <v/>
      </c>
      <c r="V378" s="192" t="str">
        <f>IFERROR(IF(AND(RIGHT(V374,1)="N",VALUE(V375)&gt;=8),Database!$I$3,""),"")</f>
        <v/>
      </c>
      <c r="W378" s="192" t="str">
        <f>IFERROR(IF(AND(RIGHT(W374,1)="N",VALUE(W375)&gt;=8),Database!$I$3,""),"")</f>
        <v/>
      </c>
      <c r="X378" s="192" t="str">
        <f>IFERROR(IF(AND(RIGHT(X374,1)="N",VALUE(X375)&gt;=8),Database!$I$3,""),"")</f>
        <v/>
      </c>
      <c r="Y378" s="192" t="str">
        <f>IFERROR(IF(AND(RIGHT(Y374,1)="N",VALUE(Y375)&gt;=8),Database!$I$3,""),"")</f>
        <v/>
      </c>
      <c r="Z378" s="192" t="str">
        <f>IFERROR(IF(AND(RIGHT(Z374,1)="N",VALUE(Z375)&gt;=8),Database!$I$3,""),"")</f>
        <v/>
      </c>
      <c r="AA378" s="192" t="str">
        <f>IFERROR(IF(AND(RIGHT(AA374,1)="N",VALUE(AA375)&gt;=8),Database!$I$3,""),"")</f>
        <v/>
      </c>
      <c r="AB378" s="192" t="str">
        <f>IFERROR(IF(AND(RIGHT(AB374,1)="N",VALUE(AB375)&gt;=8),Database!$I$3,""),"")</f>
        <v/>
      </c>
      <c r="AC378" s="192" t="str">
        <f>IFERROR(IF(AND(RIGHT(AC374,1)="N",VALUE(AC375)&gt;=8),Database!$I$3,""),"")</f>
        <v/>
      </c>
      <c r="AD378" s="192" t="str">
        <f>IFERROR(IF(AND(RIGHT(AD374,1)="N",VALUE(AD375)&gt;=8),Database!$I$3,""),"")</f>
        <v/>
      </c>
      <c r="AE378" s="192" t="str">
        <f>IFERROR(IF(AND(RIGHT(AE374,1)="N",VALUE(AE375)&gt;=8),Database!$I$3,""),"")</f>
        <v/>
      </c>
      <c r="AF378" s="192" t="str">
        <f>IFERROR(IF(AND(RIGHT(AF374,1)="N",VALUE(AF375)&gt;=8),Database!$I$3,""),"")</f>
        <v/>
      </c>
      <c r="AG378" s="192" t="str">
        <f>IFERROR(IF(AND(RIGHT(AG374,1)="N",VALUE(AG375)&gt;=8),Database!$I$3,""),"")</f>
        <v/>
      </c>
      <c r="AH378" s="192" t="str">
        <f>IFERROR(IF(AND(RIGHT(AH374,1)="N",VALUE(AH375)&gt;=8),Database!$I$3,""),"")</f>
        <v/>
      </c>
      <c r="AI378" s="192" t="str">
        <f>IFERROR(IF(AND(RIGHT(AI374,1)="N",VALUE(AI375)&gt;=8),Database!$I$3,""),"")</f>
        <v/>
      </c>
      <c r="AJ378" s="192" t="str">
        <f>IFERROR(IF(AND(RIGHT(AJ374,1)="N",VALUE(AJ375)&gt;=8),Database!$I$3,""),"")</f>
        <v/>
      </c>
      <c r="AK378" s="259"/>
      <c r="AL378" s="204"/>
      <c r="AM378" s="198"/>
      <c r="AN378" s="198"/>
      <c r="AO378" s="262"/>
      <c r="AP378" s="265"/>
      <c r="AQ378" s="86"/>
      <c r="AR378" s="194"/>
      <c r="AS378" s="194"/>
      <c r="AT378" s="194"/>
      <c r="AU378" s="256"/>
    </row>
    <row r="379" spans="1:47" s="212" customFormat="1" ht="33" customHeight="1" thickBot="1" x14ac:dyDescent="0.3">
      <c r="A379" s="189"/>
      <c r="B379" s="205"/>
      <c r="C379" s="222"/>
      <c r="D379" s="28"/>
      <c r="E379" s="206" t="s">
        <v>176</v>
      </c>
      <c r="F379" s="207" t="str">
        <f>IFERROR(IF(INDEX(Attendance!$T:$T,MATCH($B374&amp;F$7,Attendance!$N:$N,0))=TRUE,"L",IF(SUM(F375:F376)&gt;=10,5,"")),"")</f>
        <v/>
      </c>
      <c r="G379" s="207" t="str">
        <f>IFERROR(IF(INDEX(Attendance!$T:$T,MATCH($B374&amp;G$7,Attendance!$N:$N,0))=TRUE,"L",IF(SUM(G375:G376)&gt;=10,5,"")),"")</f>
        <v/>
      </c>
      <c r="H379" s="208" t="str">
        <f>IFERROR(IF(INDEX(Attendance!$T:$T,MATCH($B374&amp;H$7,Attendance!$N:$N,0))=TRUE,"L",IF(SUM(H375:H376)&gt;=10,5,"")),"")</f>
        <v/>
      </c>
      <c r="I379" s="208" t="str">
        <f>IFERROR(IF(INDEX(Attendance!$T:$T,MATCH($B374&amp;I$7,Attendance!$N:$N,0))=TRUE,"L",IF(SUM(I375:I376)&gt;=10,5,"")),"")</f>
        <v/>
      </c>
      <c r="J379" s="208" t="str">
        <f>IFERROR(IF(INDEX(Attendance!$T:$T,MATCH($B374&amp;J$7,Attendance!$N:$N,0))=TRUE,"L",IF(SUM(J375:J376)&gt;=10,5,"")),"")</f>
        <v/>
      </c>
      <c r="K379" s="208" t="str">
        <f>IFERROR(IF(INDEX(Attendance!$T:$T,MATCH($B374&amp;K$7,Attendance!$N:$N,0))=TRUE,"L",IF(SUM(K375:K376)&gt;=10,5,"")),"")</f>
        <v/>
      </c>
      <c r="L379" s="208" t="str">
        <f>IFERROR(IF(INDEX(Attendance!$T:$T,MATCH($B374&amp;L$7,Attendance!$N:$N,0))=TRUE,"L",IF(SUM(L375:L376)&gt;=10,5,"")),"")</f>
        <v/>
      </c>
      <c r="M379" s="208" t="str">
        <f>IFERROR(IF(INDEX(Attendance!$T:$T,MATCH($B374&amp;M$7,Attendance!$N:$N,0))=TRUE,"L",IF(SUM(M375:M376)&gt;=10,5,"")),"")</f>
        <v/>
      </c>
      <c r="N379" s="208" t="str">
        <f>IFERROR(IF(INDEX(Attendance!$T:$T,MATCH($B374&amp;N$7,Attendance!$N:$N,0))=TRUE,"L",IF(SUM(N375:N376)&gt;=10,5,"")),"")</f>
        <v/>
      </c>
      <c r="O379" s="208" t="str">
        <f>IFERROR(IF(INDEX(Attendance!$T:$T,MATCH($B374&amp;O$7,Attendance!$N:$N,0))=TRUE,"L",IF(SUM(O375:O376)&gt;=10,5,"")),"")</f>
        <v/>
      </c>
      <c r="P379" s="208" t="str">
        <f>IFERROR(IF(INDEX(Attendance!$T:$T,MATCH($B374&amp;P$7,Attendance!$N:$N,0))=TRUE,"L",IF(SUM(P375:P376)&gt;=10,5,"")),"")</f>
        <v/>
      </c>
      <c r="Q379" s="208" t="str">
        <f>IFERROR(IF(INDEX(Attendance!$T:$T,MATCH($B374&amp;Q$7,Attendance!$N:$N,0))=TRUE,"L",IF(SUM(Q375:Q376)&gt;=10,5,"")),"")</f>
        <v/>
      </c>
      <c r="R379" s="208" t="str">
        <f>IFERROR(IF(INDEX(Attendance!$T:$T,MATCH($B374&amp;R$7,Attendance!$N:$N,0))=TRUE,"L",IF(SUM(R375:R376)&gt;=10,5,"")),"")</f>
        <v/>
      </c>
      <c r="S379" s="208" t="str">
        <f>IFERROR(IF(INDEX(Attendance!$T:$T,MATCH($B374&amp;S$7,Attendance!$N:$N,0))=TRUE,"L",IF(SUM(S375:S376)&gt;=10,5,"")),"")</f>
        <v/>
      </c>
      <c r="T379" s="208" t="str">
        <f>IFERROR(IF(INDEX(Attendance!$T:$T,MATCH($B374&amp;T$7,Attendance!$N:$N,0))=TRUE,"L",IF(SUM(T375:T376)&gt;=10,5,"")),"")</f>
        <v/>
      </c>
      <c r="U379" s="208" t="str">
        <f>IFERROR(IF(INDEX(Attendance!$T:$T,MATCH($B374&amp;U$7,Attendance!$N:$N,0))=TRUE,"L",IF(SUM(U375:U376)&gt;=10,5,"")),"")</f>
        <v/>
      </c>
      <c r="V379" s="208" t="str">
        <f>IFERROR(IF(INDEX(Attendance!$T:$T,MATCH($B374&amp;V$7,Attendance!$N:$N,0))=TRUE,"L",IF(SUM(V375:V376)&gt;=10,5,"")),"")</f>
        <v/>
      </c>
      <c r="W379" s="208" t="str">
        <f>IFERROR(IF(INDEX(Attendance!$T:$T,MATCH($B374&amp;W$7,Attendance!$N:$N,0))=TRUE,"L",IF(SUM(W375:W376)&gt;=10,5,"")),"")</f>
        <v/>
      </c>
      <c r="X379" s="208" t="str">
        <f>IFERROR(IF(INDEX(Attendance!$T:$T,MATCH($B374&amp;X$7,Attendance!$N:$N,0))=TRUE,"L",IF(SUM(X375:X376)&gt;=10,5,"")),"")</f>
        <v/>
      </c>
      <c r="Y379" s="208" t="str">
        <f>IFERROR(IF(INDEX(Attendance!$T:$T,MATCH($B374&amp;Y$7,Attendance!$N:$N,0))=TRUE,"L",IF(SUM(Y375:Y376)&gt;=10,5,"")),"")</f>
        <v/>
      </c>
      <c r="Z379" s="208" t="str">
        <f>IFERROR(IF(INDEX(Attendance!$T:$T,MATCH($B374&amp;Z$7,Attendance!$N:$N,0))=TRUE,"L",IF(SUM(Z375:Z376)&gt;=10,5,"")),"")</f>
        <v/>
      </c>
      <c r="AA379" s="208" t="str">
        <f>IFERROR(IF(INDEX(Attendance!$T:$T,MATCH($B374&amp;AA$7,Attendance!$N:$N,0))=TRUE,"L",IF(SUM(AA375:AA376)&gt;=10,5,"")),"")</f>
        <v/>
      </c>
      <c r="AB379" s="208" t="str">
        <f>IFERROR(IF(INDEX(Attendance!$T:$T,MATCH($B374&amp;AB$7,Attendance!$N:$N,0))=TRUE,"L",IF(SUM(AB375:AB376)&gt;=10,5,"")),"")</f>
        <v/>
      </c>
      <c r="AC379" s="208" t="str">
        <f>IFERROR(IF(INDEX(Attendance!$T:$T,MATCH($B374&amp;AC$7,Attendance!$N:$N,0))=TRUE,"L",IF(SUM(AC375:AC376)&gt;=10,5,"")),"")</f>
        <v/>
      </c>
      <c r="AD379" s="208" t="str">
        <f>IFERROR(IF(INDEX(Attendance!$T:$T,MATCH($B374&amp;AD$7,Attendance!$N:$N,0))=TRUE,"L",IF(SUM(AD375:AD376)&gt;=10,5,"")),"")</f>
        <v/>
      </c>
      <c r="AE379" s="208" t="str">
        <f>IFERROR(IF(INDEX(Attendance!$T:$T,MATCH($B374&amp;AE$7,Attendance!$N:$N,0))=TRUE,"L",IF(SUM(AE375:AE376)&gt;=10,5,"")),"")</f>
        <v/>
      </c>
      <c r="AF379" s="208" t="str">
        <f>IFERROR(IF(INDEX(Attendance!$T:$T,MATCH($B374&amp;AF$7,Attendance!$N:$N,0))=TRUE,"L",IF(SUM(AF375:AF376)&gt;=10,5,"")),"")</f>
        <v/>
      </c>
      <c r="AG379" s="208" t="str">
        <f>IFERROR(IF(INDEX(Attendance!$T:$T,MATCH($B374&amp;AG$7,Attendance!$N:$N,0))=TRUE,"L",IF(SUM(AG375:AG376)&gt;=10,5,"")),"")</f>
        <v/>
      </c>
      <c r="AH379" s="208" t="str">
        <f>IFERROR(IF(INDEX(Attendance!$T:$T,MATCH($B374&amp;AH$7,Attendance!$N:$N,0))=TRUE,"L",IF(SUM(AH375:AH376)&gt;=10,5,"")),"")</f>
        <v/>
      </c>
      <c r="AI379" s="208" t="str">
        <f>IFERROR(IF(INDEX(Attendance!$T:$T,MATCH($B374&amp;AI$7,Attendance!$N:$N,0))=TRUE,"L",IF(SUM(AI375:AI376)&gt;=10,5,"")),"")</f>
        <v/>
      </c>
      <c r="AJ379" s="208" t="str">
        <f>IFERROR(IF(INDEX(Attendance!$T:$T,MATCH($B374&amp;AJ$7,Attendance!$N:$N,0))=TRUE,"L",IF(SUM(AJ375:AJ376)&gt;=10,5,"")),"")</f>
        <v/>
      </c>
      <c r="AK379" s="260"/>
      <c r="AL379" s="209">
        <f>ROUND(AL374*AL375,2)</f>
        <v>0</v>
      </c>
      <c r="AM379" s="209">
        <f>ROUND(AM374*AM375,2)</f>
        <v>0</v>
      </c>
      <c r="AN379" s="209">
        <f>ROUND(AN374*AN375,2)</f>
        <v>0</v>
      </c>
      <c r="AO379" s="263"/>
      <c r="AP379" s="266"/>
      <c r="AQ379" s="210">
        <f>AQ374*$AQ$5</f>
        <v>0</v>
      </c>
      <c r="AR379" s="211">
        <f>AR374*ROUND(IF($C379="",1200,MID($C379,FIND("RM",$C379)+3,4))/26,2)</f>
        <v>0</v>
      </c>
      <c r="AS379" s="211">
        <f t="shared" ref="AS379:AT379" si="89">AS374*ROUND(IF($C379="",1200,MID($C379,FIND("RM",$C379)+3,4))/26,2)</f>
        <v>0</v>
      </c>
      <c r="AT379" s="211">
        <f t="shared" si="89"/>
        <v>92.3</v>
      </c>
      <c r="AU379" s="257"/>
    </row>
    <row r="380" spans="1:47" s="213" customFormat="1" ht="33" customHeight="1" x14ac:dyDescent="0.35">
      <c r="A380" s="175">
        <f t="shared" si="73"/>
        <v>63</v>
      </c>
      <c r="B380" s="184" t="str">
        <f>_xlfn.IFNA(INDEX(Attendance!$A:$A,MATCH(A380,Attendance!$M:$M,0)),"")</f>
        <v/>
      </c>
      <c r="C380" s="185" t="str">
        <f>_xlfn.IFNA(INDEX(Masterlist!C:C,MATCH(B380,Masterlist!B:B,0)),"")</f>
        <v/>
      </c>
      <c r="D380" s="87"/>
      <c r="E380" s="186" t="s">
        <v>173</v>
      </c>
      <c r="F380" s="83" t="str" cm="1">
        <f t="array" ref="F380">_xlfn.IFNA(IF(OR(VALUE(F$7&amp;$C$3)=PH),IF(F381="","PH",IF(INDEX(Attendance!$O:$O,MATCH($B380&amp;F$7,Attendance!$N:$N,0))&lt;"1200","PM","PN")),IF(F$6="Sun",IF(F381="","RD",IF(INDEX(Attendance!$O:$O,MATCH($B380&amp;F$7,Attendance!$N:$N,0))&lt;"1200","RM","RN")),IF(F381="",IF(F$7="","",IF(INDEX(Attendance!$I:$I,MATCH($B380&amp;F$7,Attendance!$N:$N,0))="ABS","AB","UL")),IF(INDEX(Attendance!$O:$O,MATCH($B380&amp;F$7,Attendance!$N:$N,0))&lt;"1200","M","N")))),"")</f>
        <v/>
      </c>
      <c r="G380" s="83" t="str" cm="1">
        <f t="array" ref="G380">_xlfn.IFNA(IF(OR(VALUE(G$7&amp;$C$3)=PH),IF(G381="","PH",IF(INDEX(Attendance!$O:$O,MATCH($B380&amp;G$7,Attendance!$N:$N,0))&lt;"1200","PM","PN")),IF(G$6="Sun",IF(G381="","RD",IF(INDEX(Attendance!$O:$O,MATCH($B380&amp;G$7,Attendance!$N:$N,0))&lt;"1200","RM","RN")),IF(G381="",IF(G$7="","",IF(INDEX(Attendance!$I:$I,MATCH($B380&amp;G$7,Attendance!$N:$N,0))="ABS","AB","UL")),IF(INDEX(Attendance!$O:$O,MATCH($B380&amp;G$7,Attendance!$N:$N,0))&lt;"1200","M","N")))),"")</f>
        <v/>
      </c>
      <c r="H380" s="83" t="str" cm="1">
        <f t="array" ref="H380">_xlfn.IFNA(IF(OR(VALUE(H$7&amp;$C$3)=PH),IF(H381="","PH",IF(INDEX(Attendance!$O:$O,MATCH($B380&amp;H$7,Attendance!$N:$N,0))&lt;"1200","PM","PN")),IF(H$6="Sun",IF(H381="","RD",IF(INDEX(Attendance!$O:$O,MATCH($B380&amp;H$7,Attendance!$N:$N,0))&lt;"1200","RM","RN")),IF(H381="",IF(H$7="","",IF(INDEX(Attendance!$I:$I,MATCH($B380&amp;H$7,Attendance!$N:$N,0))="ABS","AB","UL")),IF(INDEX(Attendance!$O:$O,MATCH($B380&amp;H$7,Attendance!$N:$N,0))&lt;"1200","M","N")))),"")</f>
        <v/>
      </c>
      <c r="I380" s="83" t="str" cm="1">
        <f t="array" ref="I380">_xlfn.IFNA(IF(OR(VALUE(I$7&amp;$C$3)=PH),IF(I381="","PH",IF(INDEX(Attendance!$O:$O,MATCH($B380&amp;I$7,Attendance!$N:$N,0))&lt;"1200","PM","PN")),IF(I$6="Sun",IF(I381="","RD",IF(INDEX(Attendance!$O:$O,MATCH($B380&amp;I$7,Attendance!$N:$N,0))&lt;"1200","RM","RN")),IF(I381="",IF(I$7="","",IF(INDEX(Attendance!$I:$I,MATCH($B380&amp;I$7,Attendance!$N:$N,0))="ABS","AB","UL")),IF(INDEX(Attendance!$O:$O,MATCH($B380&amp;I$7,Attendance!$N:$N,0))&lt;"1200","M","N")))),"")</f>
        <v/>
      </c>
      <c r="J380" s="83" t="str" cm="1">
        <f t="array" ref="J380">_xlfn.IFNA(IF(OR(VALUE(J$7&amp;$C$3)=PH),IF(J381="","PH",IF(INDEX(Attendance!$O:$O,MATCH($B380&amp;J$7,Attendance!$N:$N,0))&lt;"1200","PM","PN")),IF(J$6="Sun",IF(J381="","RD",IF(INDEX(Attendance!$O:$O,MATCH($B380&amp;J$7,Attendance!$N:$N,0))&lt;"1200","RM","RN")),IF(J381="",IF(J$7="","",IF(INDEX(Attendance!$I:$I,MATCH($B380&amp;J$7,Attendance!$N:$N,0))="ABS","AB","UL")),IF(INDEX(Attendance!$O:$O,MATCH($B380&amp;J$7,Attendance!$N:$N,0))&lt;"1200","M","N")))),"")</f>
        <v/>
      </c>
      <c r="K380" s="83" t="str" cm="1">
        <f t="array" ref="K380">_xlfn.IFNA(IF(OR(VALUE(K$7&amp;$C$3)=PH),IF(K381="","PH",IF(INDEX(Attendance!$O:$O,MATCH($B380&amp;K$7,Attendance!$N:$N,0))&lt;"1200","PM","PN")),IF(K$6="Sun",IF(K381="","RD",IF(INDEX(Attendance!$O:$O,MATCH($B380&amp;K$7,Attendance!$N:$N,0))&lt;"1200","RM","RN")),IF(K381="",IF(K$7="","",IF(INDEX(Attendance!$I:$I,MATCH($B380&amp;K$7,Attendance!$N:$N,0))="ABS","AB","UL")),IF(INDEX(Attendance!$O:$O,MATCH($B380&amp;K$7,Attendance!$N:$N,0))&lt;"1200","M","N")))),"")</f>
        <v/>
      </c>
      <c r="L380" s="83" t="str" cm="1">
        <f t="array" ref="L380">_xlfn.IFNA(IF(OR(VALUE(L$7&amp;$C$3)=PH),IF(L381="","PH",IF(INDEX(Attendance!$O:$O,MATCH($B380&amp;L$7,Attendance!$N:$N,0))&lt;"1200","PM","PN")),IF(L$6="Sun",IF(L381="","RD",IF(INDEX(Attendance!$O:$O,MATCH($B380&amp;L$7,Attendance!$N:$N,0))&lt;"1200","RM","RN")),IF(L381="",IF(L$7="","",IF(INDEX(Attendance!$I:$I,MATCH($B380&amp;L$7,Attendance!$N:$N,0))="ABS","AB","UL")),IF(INDEX(Attendance!$O:$O,MATCH($B380&amp;L$7,Attendance!$N:$N,0))&lt;"1200","M","N")))),"")</f>
        <v>RD</v>
      </c>
      <c r="M380" s="83" t="str" cm="1">
        <f t="array" ref="M380">_xlfn.IFNA(IF(OR(VALUE(M$7&amp;$C$3)=PH),IF(M381="","PH",IF(INDEX(Attendance!$O:$O,MATCH($B380&amp;M$7,Attendance!$N:$N,0))&lt;"1200","PM","PN")),IF(M$6="Sun",IF(M381="","RD",IF(INDEX(Attendance!$O:$O,MATCH($B380&amp;M$7,Attendance!$N:$N,0))&lt;"1200","RM","RN")),IF(M381="",IF(M$7="","",IF(INDEX(Attendance!$I:$I,MATCH($B380&amp;M$7,Attendance!$N:$N,0))="ABS","AB","UL")),IF(INDEX(Attendance!$O:$O,MATCH($B380&amp;M$7,Attendance!$N:$N,0))&lt;"1200","M","N")))),"")</f>
        <v/>
      </c>
      <c r="N380" s="83" t="str" cm="1">
        <f t="array" ref="N380">_xlfn.IFNA(IF(OR(VALUE(N$7&amp;$C$3)=PH),IF(N381="","PH",IF(INDEX(Attendance!$O:$O,MATCH($B380&amp;N$7,Attendance!$N:$N,0))&lt;"1200","PM","PN")),IF(N$6="Sun",IF(N381="","RD",IF(INDEX(Attendance!$O:$O,MATCH($B380&amp;N$7,Attendance!$N:$N,0))&lt;"1200","RM","RN")),IF(N381="",IF(N$7="","",IF(INDEX(Attendance!$I:$I,MATCH($B380&amp;N$7,Attendance!$N:$N,0))="ABS","AB","UL")),IF(INDEX(Attendance!$O:$O,MATCH($B380&amp;N$7,Attendance!$N:$N,0))&lt;"1200","M","N")))),"")</f>
        <v/>
      </c>
      <c r="O380" s="83" t="str" cm="1">
        <f t="array" ref="O380">_xlfn.IFNA(IF(OR(VALUE(O$7&amp;$C$3)=PH),IF(O381="","PH",IF(INDEX(Attendance!$O:$O,MATCH($B380&amp;O$7,Attendance!$N:$N,0))&lt;"1200","PM","PN")),IF(O$6="Sun",IF(O381="","RD",IF(INDEX(Attendance!$O:$O,MATCH($B380&amp;O$7,Attendance!$N:$N,0))&lt;"1200","RM","RN")),IF(O381="",IF(O$7="","",IF(INDEX(Attendance!$I:$I,MATCH($B380&amp;O$7,Attendance!$N:$N,0))="ABS","AB","UL")),IF(INDEX(Attendance!$O:$O,MATCH($B380&amp;O$7,Attendance!$N:$N,0))&lt;"1200","M","N")))),"")</f>
        <v/>
      </c>
      <c r="P380" s="83" t="str" cm="1">
        <f t="array" ref="P380">_xlfn.IFNA(IF(OR(VALUE(P$7&amp;$C$3)=PH),IF(P381="","PH",IF(INDEX(Attendance!$O:$O,MATCH($B380&amp;P$7,Attendance!$N:$N,0))&lt;"1200","PM","PN")),IF(P$6="Sun",IF(P381="","RD",IF(INDEX(Attendance!$O:$O,MATCH($B380&amp;P$7,Attendance!$N:$N,0))&lt;"1200","RM","RN")),IF(P381="",IF(P$7="","",IF(INDEX(Attendance!$I:$I,MATCH($B380&amp;P$7,Attendance!$N:$N,0))="ABS","AB","UL")),IF(INDEX(Attendance!$O:$O,MATCH($B380&amp;P$7,Attendance!$N:$N,0))&lt;"1200","M","N")))),"")</f>
        <v/>
      </c>
      <c r="Q380" s="83" t="str" cm="1">
        <f t="array" ref="Q380">_xlfn.IFNA(IF(OR(VALUE(Q$7&amp;$C$3)=PH),IF(Q381="","PH",IF(INDEX(Attendance!$O:$O,MATCH($B380&amp;Q$7,Attendance!$N:$N,0))&lt;"1200","PM","PN")),IF(Q$6="Sun",IF(Q381="","RD",IF(INDEX(Attendance!$O:$O,MATCH($B380&amp;Q$7,Attendance!$N:$N,0))&lt;"1200","RM","RN")),IF(Q381="",IF(Q$7="","",IF(INDEX(Attendance!$I:$I,MATCH($B380&amp;Q$7,Attendance!$N:$N,0))="ABS","AB","UL")),IF(INDEX(Attendance!$O:$O,MATCH($B380&amp;Q$7,Attendance!$N:$N,0))&lt;"1200","M","N")))),"")</f>
        <v>PH</v>
      </c>
      <c r="R380" s="83" t="str" cm="1">
        <f t="array" ref="R380">_xlfn.IFNA(IF(OR(VALUE(R$7&amp;$C$3)=PH),IF(R381="","PH",IF(INDEX(Attendance!$O:$O,MATCH($B380&amp;R$7,Attendance!$N:$N,0))&lt;"1200","PM","PN")),IF(R$6="Sun",IF(R381="","RD",IF(INDEX(Attendance!$O:$O,MATCH($B380&amp;R$7,Attendance!$N:$N,0))&lt;"1200","RM","RN")),IF(R381="",IF(R$7="","",IF(INDEX(Attendance!$I:$I,MATCH($B380&amp;R$7,Attendance!$N:$N,0))="ABS","AB","UL")),IF(INDEX(Attendance!$O:$O,MATCH($B380&amp;R$7,Attendance!$N:$N,0))&lt;"1200","M","N")))),"")</f>
        <v>PH</v>
      </c>
      <c r="S380" s="83" t="str" cm="1">
        <f t="array" ref="S380">_xlfn.IFNA(IF(OR(VALUE(S$7&amp;$C$3)=PH),IF(S381="","PH",IF(INDEX(Attendance!$O:$O,MATCH($B380&amp;S$7,Attendance!$N:$N,0))&lt;"1200","PM","PN")),IF(S$6="Sun",IF(S381="","RD",IF(INDEX(Attendance!$O:$O,MATCH($B380&amp;S$7,Attendance!$N:$N,0))&lt;"1200","RM","RN")),IF(S381="",IF(S$7="","",IF(INDEX(Attendance!$I:$I,MATCH($B380&amp;S$7,Attendance!$N:$N,0))="ABS","AB","UL")),IF(INDEX(Attendance!$O:$O,MATCH($B380&amp;S$7,Attendance!$N:$N,0))&lt;"1200","M","N")))),"")</f>
        <v>RD</v>
      </c>
      <c r="T380" s="83" t="str" cm="1">
        <f t="array" ref="T380">_xlfn.IFNA(IF(OR(VALUE(T$7&amp;$C$3)=PH),IF(T381="","PH",IF(INDEX(Attendance!$O:$O,MATCH($B380&amp;T$7,Attendance!$N:$N,0))&lt;"1200","PM","PN")),IF(T$6="Sun",IF(T381="","RD",IF(INDEX(Attendance!$O:$O,MATCH($B380&amp;T$7,Attendance!$N:$N,0))&lt;"1200","RM","RN")),IF(T381="",IF(T$7="","",IF(INDEX(Attendance!$I:$I,MATCH($B380&amp;T$7,Attendance!$N:$N,0))="ABS","AB","UL")),IF(INDEX(Attendance!$O:$O,MATCH($B380&amp;T$7,Attendance!$N:$N,0))&lt;"1200","M","N")))),"")</f>
        <v/>
      </c>
      <c r="U380" s="83" t="str" cm="1">
        <f t="array" ref="U380">_xlfn.IFNA(IF(OR(VALUE(U$7&amp;$C$3)=PH),IF(U381="","PH",IF(INDEX(Attendance!$O:$O,MATCH($B380&amp;U$7,Attendance!$N:$N,0))&lt;"1200","PM","PN")),IF(U$6="Sun",IF(U381="","RD",IF(INDEX(Attendance!$O:$O,MATCH($B380&amp;U$7,Attendance!$N:$N,0))&lt;"1200","RM","RN")),IF(U381="",IF(U$7="","",IF(INDEX(Attendance!$I:$I,MATCH($B380&amp;U$7,Attendance!$N:$N,0))="ABS","AB","UL")),IF(INDEX(Attendance!$O:$O,MATCH($B380&amp;U$7,Attendance!$N:$N,0))&lt;"1200","M","N")))),"")</f>
        <v/>
      </c>
      <c r="V380" s="83" t="str" cm="1">
        <f t="array" ref="V380">_xlfn.IFNA(IF(OR(VALUE(V$7&amp;$C$3)=PH),IF(V381="","PH",IF(INDEX(Attendance!$O:$O,MATCH($B380&amp;V$7,Attendance!$N:$N,0))&lt;"1200","PM","PN")),IF(V$6="Sun",IF(V381="","RD",IF(INDEX(Attendance!$O:$O,MATCH($B380&amp;V$7,Attendance!$N:$N,0))&lt;"1200","RM","RN")),IF(V381="",IF(V$7="","",IF(INDEX(Attendance!$I:$I,MATCH($B380&amp;V$7,Attendance!$N:$N,0))="ABS","AB","UL")),IF(INDEX(Attendance!$O:$O,MATCH($B380&amp;V$7,Attendance!$N:$N,0))&lt;"1200","M","N")))),"")</f>
        <v/>
      </c>
      <c r="W380" s="83" t="str" cm="1">
        <f t="array" ref="W380">_xlfn.IFNA(IF(OR(VALUE(W$7&amp;$C$3)=PH),IF(W381="","PH",IF(INDEX(Attendance!$O:$O,MATCH($B380&amp;W$7,Attendance!$N:$N,0))&lt;"1200","PM","PN")),IF(W$6="Sun",IF(W381="","RD",IF(INDEX(Attendance!$O:$O,MATCH($B380&amp;W$7,Attendance!$N:$N,0))&lt;"1200","RM","RN")),IF(W381="",IF(W$7="","",IF(INDEX(Attendance!$I:$I,MATCH($B380&amp;W$7,Attendance!$N:$N,0))="ABS","AB","UL")),IF(INDEX(Attendance!$O:$O,MATCH($B380&amp;W$7,Attendance!$N:$N,0))&lt;"1200","M","N")))),"")</f>
        <v/>
      </c>
      <c r="X380" s="83" t="str" cm="1">
        <f t="array" ref="X380">_xlfn.IFNA(IF(OR(VALUE(X$7&amp;$C$3)=PH),IF(X381="","PH",IF(INDEX(Attendance!$O:$O,MATCH($B380&amp;X$7,Attendance!$N:$N,0))&lt;"1200","PM","PN")),IF(X$6="Sun",IF(X381="","RD",IF(INDEX(Attendance!$O:$O,MATCH($B380&amp;X$7,Attendance!$N:$N,0))&lt;"1200","RM","RN")),IF(X381="",IF(X$7="","",IF(INDEX(Attendance!$I:$I,MATCH($B380&amp;X$7,Attendance!$N:$N,0))="ABS","AB","UL")),IF(INDEX(Attendance!$O:$O,MATCH($B380&amp;X$7,Attendance!$N:$N,0))&lt;"1200","M","N")))),"")</f>
        <v/>
      </c>
      <c r="Y380" s="83" t="str" cm="1">
        <f t="array" ref="Y380">_xlfn.IFNA(IF(OR(VALUE(Y$7&amp;$C$3)=PH),IF(Y381="","PH",IF(INDEX(Attendance!$O:$O,MATCH($B380&amp;Y$7,Attendance!$N:$N,0))&lt;"1200","PM","PN")),IF(Y$6="Sun",IF(Y381="","RD",IF(INDEX(Attendance!$O:$O,MATCH($B380&amp;Y$7,Attendance!$N:$N,0))&lt;"1200","RM","RN")),IF(Y381="",IF(Y$7="","",IF(INDEX(Attendance!$I:$I,MATCH($B380&amp;Y$7,Attendance!$N:$N,0))="ABS","AB","UL")),IF(INDEX(Attendance!$O:$O,MATCH($B380&amp;Y$7,Attendance!$N:$N,0))&lt;"1200","M","N")))),"")</f>
        <v/>
      </c>
      <c r="Z380" s="83" t="str" cm="1">
        <f t="array" ref="Z380">_xlfn.IFNA(IF(OR(VALUE(Z$7&amp;$C$3)=PH),IF(Z381="","PH",IF(INDEX(Attendance!$O:$O,MATCH($B380&amp;Z$7,Attendance!$N:$N,0))&lt;"1200","PM","PN")),IF(Z$6="Sun",IF(Z381="","RD",IF(INDEX(Attendance!$O:$O,MATCH($B380&amp;Z$7,Attendance!$N:$N,0))&lt;"1200","RM","RN")),IF(Z381="",IF(Z$7="","",IF(INDEX(Attendance!$I:$I,MATCH($B380&amp;Z$7,Attendance!$N:$N,0))="ABS","AB","UL")),IF(INDEX(Attendance!$O:$O,MATCH($B380&amp;Z$7,Attendance!$N:$N,0))&lt;"1200","M","N")))),"")</f>
        <v>RD</v>
      </c>
      <c r="AA380" s="83" t="str" cm="1">
        <f t="array" ref="AA380">_xlfn.IFNA(IF(OR(VALUE(AA$7&amp;$C$3)=PH),IF(AA381="","PH",IF(INDEX(Attendance!$O:$O,MATCH($B380&amp;AA$7,Attendance!$N:$N,0))&lt;"1200","PM","PN")),IF(AA$6="Sun",IF(AA381="","RD",IF(INDEX(Attendance!$O:$O,MATCH($B380&amp;AA$7,Attendance!$N:$N,0))&lt;"1200","RM","RN")),IF(AA381="",IF(AA$7="","",IF(INDEX(Attendance!$I:$I,MATCH($B380&amp;AA$7,Attendance!$N:$N,0))="ABS","AB","UL")),IF(INDEX(Attendance!$O:$O,MATCH($B380&amp;AA$7,Attendance!$N:$N,0))&lt;"1200","M","N")))),"")</f>
        <v/>
      </c>
      <c r="AB380" s="83" t="str" cm="1">
        <f t="array" ref="AB380">_xlfn.IFNA(IF(OR(VALUE(AB$7&amp;$C$3)=PH),IF(AB381="","PH",IF(INDEX(Attendance!$O:$O,MATCH($B380&amp;AB$7,Attendance!$N:$N,0))&lt;"1200","PM","PN")),IF(AB$6="Sun",IF(AB381="","RD",IF(INDEX(Attendance!$O:$O,MATCH($B380&amp;AB$7,Attendance!$N:$N,0))&lt;"1200","RM","RN")),IF(AB381="",IF(AB$7="","",IF(INDEX(Attendance!$I:$I,MATCH($B380&amp;AB$7,Attendance!$N:$N,0))="ABS","AB","UL")),IF(INDEX(Attendance!$O:$O,MATCH($B380&amp;AB$7,Attendance!$N:$N,0))&lt;"1200","M","N")))),"")</f>
        <v/>
      </c>
      <c r="AC380" s="83" t="str" cm="1">
        <f t="array" ref="AC380">_xlfn.IFNA(IF(OR(VALUE(AC$7&amp;$C$3)=PH),IF(AC381="","PH",IF(INDEX(Attendance!$O:$O,MATCH($B380&amp;AC$7,Attendance!$N:$N,0))&lt;"1200","PM","PN")),IF(AC$6="Sun",IF(AC381="","RD",IF(INDEX(Attendance!$O:$O,MATCH($B380&amp;AC$7,Attendance!$N:$N,0))&lt;"1200","RM","RN")),IF(AC381="",IF(AC$7="","",IF(INDEX(Attendance!$I:$I,MATCH($B380&amp;AC$7,Attendance!$N:$N,0))="ABS","AB","UL")),IF(INDEX(Attendance!$O:$O,MATCH($B380&amp;AC$7,Attendance!$N:$N,0))&lt;"1200","M","N")))),"")</f>
        <v/>
      </c>
      <c r="AD380" s="83" t="str" cm="1">
        <f t="array" ref="AD380">_xlfn.IFNA(IF(OR(VALUE(AD$7&amp;$C$3)=PH),IF(AD381="","PH",IF(INDEX(Attendance!$O:$O,MATCH($B380&amp;AD$7,Attendance!$N:$N,0))&lt;"1200","PM","PN")),IF(AD$6="Sun",IF(AD381="","RD",IF(INDEX(Attendance!$O:$O,MATCH($B380&amp;AD$7,Attendance!$N:$N,0))&lt;"1200","RM","RN")),IF(AD381="",IF(AD$7="","",IF(INDEX(Attendance!$I:$I,MATCH($B380&amp;AD$7,Attendance!$N:$N,0))="ABS","AB","UL")),IF(INDEX(Attendance!$O:$O,MATCH($B380&amp;AD$7,Attendance!$N:$N,0))&lt;"1200","M","N")))),"")</f>
        <v/>
      </c>
      <c r="AE380" s="83" t="str" cm="1">
        <f t="array" ref="AE380">_xlfn.IFNA(IF(OR(VALUE(AE$7&amp;$C$3)=PH),IF(AE381="","PH",IF(INDEX(Attendance!$O:$O,MATCH($B380&amp;AE$7,Attendance!$N:$N,0))&lt;"1200","PM","PN")),IF(AE$6="Sun",IF(AE381="","RD",IF(INDEX(Attendance!$O:$O,MATCH($B380&amp;AE$7,Attendance!$N:$N,0))&lt;"1200","RM","RN")),IF(AE381="",IF(AE$7="","",IF(INDEX(Attendance!$I:$I,MATCH($B380&amp;AE$7,Attendance!$N:$N,0))="ABS","AB","UL")),IF(INDEX(Attendance!$O:$O,MATCH($B380&amp;AE$7,Attendance!$N:$N,0))&lt;"1200","M","N")))),"")</f>
        <v/>
      </c>
      <c r="AF380" s="83" t="str" cm="1">
        <f t="array" ref="AF380">_xlfn.IFNA(IF(OR(VALUE(AF$7&amp;$C$3)=PH),IF(AF381="","PH",IF(INDEX(Attendance!$O:$O,MATCH($B380&amp;AF$7,Attendance!$N:$N,0))&lt;"1200","PM","PN")),IF(AF$6="Sun",IF(AF381="","RD",IF(INDEX(Attendance!$O:$O,MATCH($B380&amp;AF$7,Attendance!$N:$N,0))&lt;"1200","RM","RN")),IF(AF381="",IF(AF$7="","",IF(INDEX(Attendance!$I:$I,MATCH($B380&amp;AF$7,Attendance!$N:$N,0))="ABS","AB","UL")),IF(INDEX(Attendance!$O:$O,MATCH($B380&amp;AF$7,Attendance!$N:$N,0))&lt;"1200","M","N")))),"")</f>
        <v/>
      </c>
      <c r="AG380" s="83" t="str" cm="1">
        <f t="array" ref="AG380">_xlfn.IFNA(IF(OR(VALUE(AG$7&amp;$C$3)=PH),IF(AG381="","PH",IF(INDEX(Attendance!$O:$O,MATCH($B380&amp;AG$7,Attendance!$N:$N,0))&lt;"1200","PM","PN")),IF(AG$6="Sun",IF(AG381="","RD",IF(INDEX(Attendance!$O:$O,MATCH($B380&amp;AG$7,Attendance!$N:$N,0))&lt;"1200","RM","RN")),IF(AG381="",IF(AG$7="","",IF(INDEX(Attendance!$I:$I,MATCH($B380&amp;AG$7,Attendance!$N:$N,0))="ABS","AB","UL")),IF(INDEX(Attendance!$O:$O,MATCH($B380&amp;AG$7,Attendance!$N:$N,0))&lt;"1200","M","N")))),"")</f>
        <v>RD</v>
      </c>
      <c r="AH380" s="83" t="str" cm="1">
        <f t="array" ref="AH380">_xlfn.IFNA(IF(OR(VALUE(AH$7&amp;$C$3)=PH),IF(AH381="","PH",IF(INDEX(Attendance!$O:$O,MATCH($B380&amp;AH$7,Attendance!$N:$N,0))&lt;"1200","PM","PN")),IF(AH$6="Sun",IF(AH381="","RD",IF(INDEX(Attendance!$O:$O,MATCH($B380&amp;AH$7,Attendance!$N:$N,0))&lt;"1200","RM","RN")),IF(AH381="",IF(AH$7="","",IF(INDEX(Attendance!$I:$I,MATCH($B380&amp;AH$7,Attendance!$N:$N,0))="ABS","AB","UL")),IF(INDEX(Attendance!$O:$O,MATCH($B380&amp;AH$7,Attendance!$N:$N,0))&lt;"1200","M","N")))),"")</f>
        <v/>
      </c>
      <c r="AI380" s="83" t="str" cm="1">
        <f t="array" ref="AI380">_xlfn.IFNA(IF(OR(VALUE(AI$7&amp;$C$3)=PH),IF(AI381="","PH",IF(INDEX(Attendance!$O:$O,MATCH($B380&amp;AI$7,Attendance!$N:$N,0))&lt;"1200","PM","PN")),IF(AI$6="Sun",IF(AI381="","RD",IF(INDEX(Attendance!$O:$O,MATCH($B380&amp;AI$7,Attendance!$N:$N,0))&lt;"1200","RM","RN")),IF(AI381="",IF(AI$7="","",IF(INDEX(Attendance!$I:$I,MATCH($B380&amp;AI$7,Attendance!$N:$N,0))="ABS","AB","UL")),IF(INDEX(Attendance!$O:$O,MATCH($B380&amp;AI$7,Attendance!$N:$N,0))&lt;"1200","M","N")))),"")</f>
        <v/>
      </c>
      <c r="AJ380" s="83" t="str" cm="1">
        <f t="array" ref="AJ380">_xlfn.IFNA(IF(OR(VALUE(AJ$7&amp;$C$3)=PH),IF(AJ381="","PH",IF(INDEX(Attendance!$O:$O,MATCH($B380&amp;AJ$7,Attendance!$N:$N,0))&lt;"1200","PM","PN")),IF(AJ$6="Sun",IF(AJ381="","RD",IF(INDEX(Attendance!$O:$O,MATCH($B380&amp;AJ$7,Attendance!$N:$N,0))&lt;"1200","RM","RN")),IF(AJ381="",IF(AJ$7="","",IF(INDEX(Attendance!$I:$I,MATCH($B380&amp;AJ$7,Attendance!$N:$N,0))="ABS","AB","UL")),IF(INDEX(Attendance!$O:$O,MATCH($B380&amp;AJ$7,Attendance!$N:$N,0))&lt;"1200","M","N")))),"")</f>
        <v/>
      </c>
      <c r="AK380" s="258">
        <f>SUM(SUMIF(F380:AJ380,{"M","N","A"},F381:AJ381))</f>
        <v>0</v>
      </c>
      <c r="AL380" s="187">
        <f>SUM(SUMIF(F380:AJ380,{"M","N"},F382:AJ382),SUMIF(F380:AJ380,{"OM","ON"},F381:AJ381))</f>
        <v>0</v>
      </c>
      <c r="AM380" s="187">
        <f>SUM(SUMIF(F380:AJ380,{"PM","PN","RM","RN"},F381:AJ381))</f>
        <v>0</v>
      </c>
      <c r="AN380" s="187">
        <f>SUM(SUMIF(F380:AJ380,{"PM","PN"},F382:AJ382))</f>
        <v>0</v>
      </c>
      <c r="AO380" s="261">
        <f>SUM(F385:AJ385)</f>
        <v>0</v>
      </c>
      <c r="AP380" s="264">
        <f>SUM(F384:AJ384)</f>
        <v>0</v>
      </c>
      <c r="AQ380" s="188">
        <f>IF(D384="",0,SUM(COUNTIFS(F380:AJ380,{"M","N","A","OM","ON","OA","PM","PN","PA","RM","RN","RA"})))</f>
        <v>0</v>
      </c>
      <c r="AR380" s="74">
        <f>COUNTIF(F380:AJ380,"AL")</f>
        <v>0</v>
      </c>
      <c r="AS380" s="74">
        <f>COUNTIF(F380:AJ380,"MC")</f>
        <v>0</v>
      </c>
      <c r="AT380" s="74">
        <f>COUNTIF(F380:AJ380,"PH")+COUNTIF(F380:AJ380,"RPH")</f>
        <v>2</v>
      </c>
      <c r="AU380" s="255">
        <f t="shared" ref="AU380" si="90">_xlfn.IFNA(IF($B380="",0,AK380*$AK$5+SUM(AL385:AN385)+SUM(AO380:AP385)+SUM(AQ385:AT385)),"")</f>
        <v>0</v>
      </c>
    </row>
    <row r="381" spans="1:47" s="213" customFormat="1" ht="33" customHeight="1" x14ac:dyDescent="0.35">
      <c r="A381" s="189"/>
      <c r="B381" s="184"/>
      <c r="C381" s="190" t="str">
        <f>_xlfn.IFNA(INDEX(Masterlist!D:D,MATCH(B380,Masterlist!B:B,0)),"")</f>
        <v/>
      </c>
      <c r="D381" s="88"/>
      <c r="E381" s="191" t="s">
        <v>174</v>
      </c>
      <c r="F381" s="192" t="str">
        <f>IFERROR(IF(F$6="Sun",INDEX(Attendance!$R:$R,MATCH($B380&amp;F$7,Attendance!$N:$N,0)),IF(INDEX(Attendance!$R:$R,MATCH($B380&amp;F$7,Attendance!$N:$N,0))="","",IF(INDEX(Attendance!$R:$R,MATCH($B380&amp;F$7,Attendance!$N:$N,0))&gt;8,8,INDEX(Attendance!$R:$R,MATCH($B380&amp;F$7,Attendance!$N:$N,0))))),"")</f>
        <v/>
      </c>
      <c r="G381" s="192" t="str">
        <f>IFERROR(IF(G$6="Sun",INDEX(Attendance!$R:$R,MATCH($B380&amp;G$7,Attendance!$N:$N,0)),IF(INDEX(Attendance!$R:$R,MATCH($B380&amp;G$7,Attendance!$N:$N,0))="","",IF(INDEX(Attendance!$R:$R,MATCH($B380&amp;G$7,Attendance!$N:$N,0))&gt;8,8,INDEX(Attendance!$R:$R,MATCH($B380&amp;G$7,Attendance!$N:$N,0))))),"")</f>
        <v/>
      </c>
      <c r="H381" s="192" t="str">
        <f>IFERROR(IF(H$6="Sun",INDEX(Attendance!$R:$R,MATCH($B380&amp;H$7,Attendance!$N:$N,0)),IF(INDEX(Attendance!$R:$R,MATCH($B380&amp;H$7,Attendance!$N:$N,0))="","",IF(INDEX(Attendance!$R:$R,MATCH($B380&amp;H$7,Attendance!$N:$N,0))&gt;8,8,INDEX(Attendance!$R:$R,MATCH($B380&amp;H$7,Attendance!$N:$N,0))))),"")</f>
        <v/>
      </c>
      <c r="I381" s="192" t="str">
        <f>IFERROR(IF(I$6="Sun",INDEX(Attendance!$R:$R,MATCH($B380&amp;I$7,Attendance!$N:$N,0)),IF(INDEX(Attendance!$R:$R,MATCH($B380&amp;I$7,Attendance!$N:$N,0))="","",IF(INDEX(Attendance!$R:$R,MATCH($B380&amp;I$7,Attendance!$N:$N,0))&gt;8,8,INDEX(Attendance!$R:$R,MATCH($B380&amp;I$7,Attendance!$N:$N,0))))),"")</f>
        <v/>
      </c>
      <c r="J381" s="192" t="str">
        <f>IFERROR(IF(J$6="Sun",INDEX(Attendance!$R:$R,MATCH($B380&amp;J$7,Attendance!$N:$N,0)),IF(INDEX(Attendance!$R:$R,MATCH($B380&amp;J$7,Attendance!$N:$N,0))="","",IF(INDEX(Attendance!$R:$R,MATCH($B380&amp;J$7,Attendance!$N:$N,0))&gt;8,8,INDEX(Attendance!$R:$R,MATCH($B380&amp;J$7,Attendance!$N:$N,0))))),"")</f>
        <v/>
      </c>
      <c r="K381" s="192" t="str">
        <f>IFERROR(IF(K$6="Sun",INDEX(Attendance!$R:$R,MATCH($B380&amp;K$7,Attendance!$N:$N,0)),IF(INDEX(Attendance!$R:$R,MATCH($B380&amp;K$7,Attendance!$N:$N,0))="","",IF(INDEX(Attendance!$R:$R,MATCH($B380&amp;K$7,Attendance!$N:$N,0))&gt;8,8,INDEX(Attendance!$R:$R,MATCH($B380&amp;K$7,Attendance!$N:$N,0))))),"")</f>
        <v/>
      </c>
      <c r="L381" s="192" t="str">
        <f>IFERROR(IF(L$6="Sun",INDEX(Attendance!$R:$R,MATCH($B380&amp;L$7,Attendance!$N:$N,0)),IF(INDEX(Attendance!$R:$R,MATCH($B380&amp;L$7,Attendance!$N:$N,0))="","",IF(INDEX(Attendance!$R:$R,MATCH($B380&amp;L$7,Attendance!$N:$N,0))&gt;8,8,INDEX(Attendance!$R:$R,MATCH($B380&amp;L$7,Attendance!$N:$N,0))))),"")</f>
        <v/>
      </c>
      <c r="M381" s="192" t="str">
        <f>IFERROR(IF(M$6="Sun",INDEX(Attendance!$R:$R,MATCH($B380&amp;M$7,Attendance!$N:$N,0)),IF(INDEX(Attendance!$R:$R,MATCH($B380&amp;M$7,Attendance!$N:$N,0))="","",IF(INDEX(Attendance!$R:$R,MATCH($B380&amp;M$7,Attendance!$N:$N,0))&gt;8,8,INDEX(Attendance!$R:$R,MATCH($B380&amp;M$7,Attendance!$N:$N,0))))),"")</f>
        <v/>
      </c>
      <c r="N381" s="192" t="str">
        <f>IFERROR(IF(N$6="Sun",INDEX(Attendance!$R:$R,MATCH($B380&amp;N$7,Attendance!$N:$N,0)),IF(INDEX(Attendance!$R:$R,MATCH($B380&amp;N$7,Attendance!$N:$N,0))="","",IF(INDEX(Attendance!$R:$R,MATCH($B380&amp;N$7,Attendance!$N:$N,0))&gt;8,8,INDEX(Attendance!$R:$R,MATCH($B380&amp;N$7,Attendance!$N:$N,0))))),"")</f>
        <v/>
      </c>
      <c r="O381" s="192" t="str">
        <f>IFERROR(IF(O$6="Sun",INDEX(Attendance!$R:$R,MATCH($B380&amp;O$7,Attendance!$N:$N,0)),IF(INDEX(Attendance!$R:$R,MATCH($B380&amp;O$7,Attendance!$N:$N,0))="","",IF(INDEX(Attendance!$R:$R,MATCH($B380&amp;O$7,Attendance!$N:$N,0))&gt;8,8,INDEX(Attendance!$R:$R,MATCH($B380&amp;O$7,Attendance!$N:$N,0))))),"")</f>
        <v/>
      </c>
      <c r="P381" s="192" t="str">
        <f>IFERROR(IF(P$6="Sun",INDEX(Attendance!$R:$R,MATCH($B380&amp;P$7,Attendance!$N:$N,0)),IF(INDEX(Attendance!$R:$R,MATCH($B380&amp;P$7,Attendance!$N:$N,0))="","",IF(INDEX(Attendance!$R:$R,MATCH($B380&amp;P$7,Attendance!$N:$N,0))&gt;8,8,INDEX(Attendance!$R:$R,MATCH($B380&amp;P$7,Attendance!$N:$N,0))))),"")</f>
        <v/>
      </c>
      <c r="Q381" s="192" t="str">
        <f>IFERROR(IF(Q$6="Sun",INDEX(Attendance!$R:$R,MATCH($B380&amp;Q$7,Attendance!$N:$N,0)),IF(INDEX(Attendance!$R:$R,MATCH($B380&amp;Q$7,Attendance!$N:$N,0))="","",IF(INDEX(Attendance!$R:$R,MATCH($B380&amp;Q$7,Attendance!$N:$N,0))&gt;8,8,INDEX(Attendance!$R:$R,MATCH($B380&amp;Q$7,Attendance!$N:$N,0))))),"")</f>
        <v/>
      </c>
      <c r="R381" s="192" t="str">
        <f>IFERROR(IF(R$6="Sun",INDEX(Attendance!$R:$R,MATCH($B380&amp;R$7,Attendance!$N:$N,0)),IF(INDEX(Attendance!$R:$R,MATCH($B380&amp;R$7,Attendance!$N:$N,0))="","",IF(INDEX(Attendance!$R:$R,MATCH($B380&amp;R$7,Attendance!$N:$N,0))&gt;8,8,INDEX(Attendance!$R:$R,MATCH($B380&amp;R$7,Attendance!$N:$N,0))))),"")</f>
        <v/>
      </c>
      <c r="S381" s="192" t="str">
        <f>IFERROR(IF(S$6="Sun",INDEX(Attendance!$R:$R,MATCH($B380&amp;S$7,Attendance!$N:$N,0)),IF(INDEX(Attendance!$R:$R,MATCH($B380&amp;S$7,Attendance!$N:$N,0))="","",IF(INDEX(Attendance!$R:$R,MATCH($B380&amp;S$7,Attendance!$N:$N,0))&gt;8,8,INDEX(Attendance!$R:$R,MATCH($B380&amp;S$7,Attendance!$N:$N,0))))),"")</f>
        <v/>
      </c>
      <c r="T381" s="192" t="str">
        <f>IFERROR(IF(T$6="Sun",INDEX(Attendance!$R:$R,MATCH($B380&amp;T$7,Attendance!$N:$N,0)),IF(INDEX(Attendance!$R:$R,MATCH($B380&amp;T$7,Attendance!$N:$N,0))="","",IF(INDEX(Attendance!$R:$R,MATCH($B380&amp;T$7,Attendance!$N:$N,0))&gt;8,8,INDEX(Attendance!$R:$R,MATCH($B380&amp;T$7,Attendance!$N:$N,0))))),"")</f>
        <v/>
      </c>
      <c r="U381" s="192" t="str">
        <f>IFERROR(IF(U$6="Sun",INDEX(Attendance!$R:$R,MATCH($B380&amp;U$7,Attendance!$N:$N,0)),IF(INDEX(Attendance!$R:$R,MATCH($B380&amp;U$7,Attendance!$N:$N,0))="","",IF(INDEX(Attendance!$R:$R,MATCH($B380&amp;U$7,Attendance!$N:$N,0))&gt;8,8,INDEX(Attendance!$R:$R,MATCH($B380&amp;U$7,Attendance!$N:$N,0))))),"")</f>
        <v/>
      </c>
      <c r="V381" s="192" t="str">
        <f>IFERROR(IF(V$6="Sun",INDEX(Attendance!$R:$R,MATCH($B380&amp;V$7,Attendance!$N:$N,0)),IF(INDEX(Attendance!$R:$R,MATCH($B380&amp;V$7,Attendance!$N:$N,0))="","",IF(INDEX(Attendance!$R:$R,MATCH($B380&amp;V$7,Attendance!$N:$N,0))&gt;8,8,INDEX(Attendance!$R:$R,MATCH($B380&amp;V$7,Attendance!$N:$N,0))))),"")</f>
        <v/>
      </c>
      <c r="W381" s="192" t="str">
        <f>IFERROR(IF(W$6="Sun",INDEX(Attendance!$R:$R,MATCH($B380&amp;W$7,Attendance!$N:$N,0)),IF(INDEX(Attendance!$R:$R,MATCH($B380&amp;W$7,Attendance!$N:$N,0))="","",IF(INDEX(Attendance!$R:$R,MATCH($B380&amp;W$7,Attendance!$N:$N,0))&gt;8,8,INDEX(Attendance!$R:$R,MATCH($B380&amp;W$7,Attendance!$N:$N,0))))),"")</f>
        <v/>
      </c>
      <c r="X381" s="192" t="str">
        <f>IFERROR(IF(X$6="Sun",INDEX(Attendance!$R:$R,MATCH($B380&amp;X$7,Attendance!$N:$N,0)),IF(INDEX(Attendance!$R:$R,MATCH($B380&amp;X$7,Attendance!$N:$N,0))="","",IF(INDEX(Attendance!$R:$R,MATCH($B380&amp;X$7,Attendance!$N:$N,0))&gt;8,8,INDEX(Attendance!$R:$R,MATCH($B380&amp;X$7,Attendance!$N:$N,0))))),"")</f>
        <v/>
      </c>
      <c r="Y381" s="192" t="str">
        <f>IFERROR(IF(Y$6="Sun",INDEX(Attendance!$R:$R,MATCH($B380&amp;Y$7,Attendance!$N:$N,0)),IF(INDEX(Attendance!$R:$R,MATCH($B380&amp;Y$7,Attendance!$N:$N,0))="","",IF(INDEX(Attendance!$R:$R,MATCH($B380&amp;Y$7,Attendance!$N:$N,0))&gt;8,8,INDEX(Attendance!$R:$R,MATCH($B380&amp;Y$7,Attendance!$N:$N,0))))),"")</f>
        <v/>
      </c>
      <c r="Z381" s="192" t="str">
        <f>IFERROR(IF(Z$6="Sun",INDEX(Attendance!$R:$R,MATCH($B380&amp;Z$7,Attendance!$N:$N,0)),IF(INDEX(Attendance!$R:$R,MATCH($B380&amp;Z$7,Attendance!$N:$N,0))="","",IF(INDEX(Attendance!$R:$R,MATCH($B380&amp;Z$7,Attendance!$N:$N,0))&gt;8,8,INDEX(Attendance!$R:$R,MATCH($B380&amp;Z$7,Attendance!$N:$N,0))))),"")</f>
        <v/>
      </c>
      <c r="AA381" s="192" t="str">
        <f>IFERROR(IF(AA$6="Sun",INDEX(Attendance!$R:$R,MATCH($B380&amp;AA$7,Attendance!$N:$N,0)),IF(INDEX(Attendance!$R:$R,MATCH($B380&amp;AA$7,Attendance!$N:$N,0))="","",IF(INDEX(Attendance!$R:$R,MATCH($B380&amp;AA$7,Attendance!$N:$N,0))&gt;8,8,INDEX(Attendance!$R:$R,MATCH($B380&amp;AA$7,Attendance!$N:$N,0))))),"")</f>
        <v/>
      </c>
      <c r="AB381" s="192" t="str">
        <f>IFERROR(IF(AB$6="Sun",INDEX(Attendance!$R:$R,MATCH($B380&amp;AB$7,Attendance!$N:$N,0)),IF(INDEX(Attendance!$R:$R,MATCH($B380&amp;AB$7,Attendance!$N:$N,0))="","",IF(INDEX(Attendance!$R:$R,MATCH($B380&amp;AB$7,Attendance!$N:$N,0))&gt;8,8,INDEX(Attendance!$R:$R,MATCH($B380&amp;AB$7,Attendance!$N:$N,0))))),"")</f>
        <v/>
      </c>
      <c r="AC381" s="192" t="str">
        <f>IFERROR(IF(AC$6="Sun",INDEX(Attendance!$R:$R,MATCH($B380&amp;AC$7,Attendance!$N:$N,0)),IF(INDEX(Attendance!$R:$R,MATCH($B380&amp;AC$7,Attendance!$N:$N,0))="","",IF(INDEX(Attendance!$R:$R,MATCH($B380&amp;AC$7,Attendance!$N:$N,0))&gt;8,8,INDEX(Attendance!$R:$R,MATCH($B380&amp;AC$7,Attendance!$N:$N,0))))),"")</f>
        <v/>
      </c>
      <c r="AD381" s="192" t="str">
        <f>IFERROR(IF(AD$6="Sun",INDEX(Attendance!$R:$R,MATCH($B380&amp;AD$7,Attendance!$N:$N,0)),IF(INDEX(Attendance!$R:$R,MATCH($B380&amp;AD$7,Attendance!$N:$N,0))="","",IF(INDEX(Attendance!$R:$R,MATCH($B380&amp;AD$7,Attendance!$N:$N,0))&gt;8,8,INDEX(Attendance!$R:$R,MATCH($B380&amp;AD$7,Attendance!$N:$N,0))))),"")</f>
        <v/>
      </c>
      <c r="AE381" s="192" t="str">
        <f>IFERROR(IF(AE$6="Sun",INDEX(Attendance!$R:$R,MATCH($B380&amp;AE$7,Attendance!$N:$N,0)),IF(INDEX(Attendance!$R:$R,MATCH($B380&amp;AE$7,Attendance!$N:$N,0))="","",IF(INDEX(Attendance!$R:$R,MATCH($B380&amp;AE$7,Attendance!$N:$N,0))&gt;8,8,INDEX(Attendance!$R:$R,MATCH($B380&amp;AE$7,Attendance!$N:$N,0))))),"")</f>
        <v/>
      </c>
      <c r="AF381" s="192" t="str">
        <f>IFERROR(IF(AF$6="Sun",INDEX(Attendance!$R:$R,MATCH($B380&amp;AF$7,Attendance!$N:$N,0)),IF(INDEX(Attendance!$R:$R,MATCH($B380&amp;AF$7,Attendance!$N:$N,0))="","",IF(INDEX(Attendance!$R:$R,MATCH($B380&amp;AF$7,Attendance!$N:$N,0))&gt;8,8,INDEX(Attendance!$R:$R,MATCH($B380&amp;AF$7,Attendance!$N:$N,0))))),"")</f>
        <v/>
      </c>
      <c r="AG381" s="192" t="str">
        <f>IFERROR(IF(AG$6="Sun",INDEX(Attendance!$R:$R,MATCH($B380&amp;AG$7,Attendance!$N:$N,0)),IF(INDEX(Attendance!$R:$R,MATCH($B380&amp;AG$7,Attendance!$N:$N,0))="","",IF(INDEX(Attendance!$R:$R,MATCH($B380&amp;AG$7,Attendance!$N:$N,0))&gt;8,8,INDEX(Attendance!$R:$R,MATCH($B380&amp;AG$7,Attendance!$N:$N,0))))),"")</f>
        <v/>
      </c>
      <c r="AH381" s="192" t="str">
        <f>IFERROR(IF(AH$6="Sun",INDEX(Attendance!$R:$R,MATCH($B380&amp;AH$7,Attendance!$N:$N,0)),IF(INDEX(Attendance!$R:$R,MATCH($B380&amp;AH$7,Attendance!$N:$N,0))="","",IF(INDEX(Attendance!$R:$R,MATCH($B380&amp;AH$7,Attendance!$N:$N,0))&gt;8,8,INDEX(Attendance!$R:$R,MATCH($B380&amp;AH$7,Attendance!$N:$N,0))))),"")</f>
        <v/>
      </c>
      <c r="AI381" s="192" t="str">
        <f>IFERROR(IF(AI$6="Sun",INDEX(Attendance!$R:$R,MATCH($B380&amp;AI$7,Attendance!$N:$N,0)),IF(INDEX(Attendance!$R:$R,MATCH($B380&amp;AI$7,Attendance!$N:$N,0))="","",IF(INDEX(Attendance!$R:$R,MATCH($B380&amp;AI$7,Attendance!$N:$N,0))&gt;8,8,INDEX(Attendance!$R:$R,MATCH($B380&amp;AI$7,Attendance!$N:$N,0))))),"")</f>
        <v/>
      </c>
      <c r="AJ381" s="192" t="str">
        <f>IFERROR(IF(AJ$6="Sun",INDEX(Attendance!$R:$R,MATCH($B380&amp;AJ$7,Attendance!$N:$N,0)),IF(INDEX(Attendance!$R:$R,MATCH($B380&amp;AJ$7,Attendance!$N:$N,0))="","",IF(INDEX(Attendance!$R:$R,MATCH($B380&amp;AJ$7,Attendance!$N:$N,0))&gt;8,8,INDEX(Attendance!$R:$R,MATCH($B380&amp;AJ$7,Attendance!$N:$N,0))))),"")</f>
        <v/>
      </c>
      <c r="AK381" s="259"/>
      <c r="AL381" s="193">
        <f>ROUND((IF($C385="",Basic,MID($C385,FIND("RM",$C385)+3,4))+$AP380+$AQ385)/WorkDays/WorkHours*AL$6,4)</f>
        <v>8.6538000000000004</v>
      </c>
      <c r="AM381" s="193">
        <f>ROUND((IF($C385="",Basic,MID($C385,FIND("RM",$C385)+3,4))+$AP380+$AQ385)/WorkDays/WorkHours*AM$6,4)</f>
        <v>11.538500000000001</v>
      </c>
      <c r="AN381" s="193">
        <f>ROUND((IF($C385="",Basic,MID($C385,FIND("RM",$C385)+3,4))+$AP380+$AQ385)/WorkDays/WorkHours*AN$6,4)</f>
        <v>17.307700000000001</v>
      </c>
      <c r="AO381" s="262"/>
      <c r="AP381" s="265"/>
      <c r="AQ381" s="86"/>
      <c r="AR381" s="194"/>
      <c r="AS381" s="194"/>
      <c r="AT381" s="194"/>
      <c r="AU381" s="256"/>
    </row>
    <row r="382" spans="1:47" s="213" customFormat="1" ht="33" customHeight="1" x14ac:dyDescent="0.35">
      <c r="A382" s="189"/>
      <c r="B382" s="184"/>
      <c r="C382" s="195" t="str">
        <f>_xlfn.IFNA(INDEX(Masterlist!E:E,MATCH(B380,Masterlist!B:B,0)),"")</f>
        <v/>
      </c>
      <c r="D382" s="1"/>
      <c r="E382" s="196" t="s">
        <v>175</v>
      </c>
      <c r="F382" s="197" t="str">
        <f>IFERROR(IF(F$6="Sun","",IF(INDEX(Attendance!$S:$S,MATCH($B380&amp;F$7,Attendance!$N:$N,0))=TRUE,"",IF(F381&lt;8,"",INDEX(Attendance!$G:$G,MATCH($B380&amp;F$7,Attendance!$N:$N,0))))),"")</f>
        <v/>
      </c>
      <c r="G382" s="197" t="str">
        <f>IFERROR(IF(G$6="Sun","",IF(INDEX(Attendance!$S:$S,MATCH($B380&amp;G$7,Attendance!$N:$N,0))=TRUE,"",IF(G381&lt;8,"",INDEX(Attendance!$G:$G,MATCH($B380&amp;G$7,Attendance!$N:$N,0))))),"")</f>
        <v/>
      </c>
      <c r="H382" s="197" t="str">
        <f>IFERROR(IF(H$6="Sun","",IF(INDEX(Attendance!$S:$S,MATCH($B380&amp;H$7,Attendance!$N:$N,0))=TRUE,"",IF(H381&lt;8,"",INDEX(Attendance!$G:$G,MATCH($B380&amp;H$7,Attendance!$N:$N,0))))),"")</f>
        <v/>
      </c>
      <c r="I382" s="197" t="str">
        <f>IFERROR(IF(I$6="Sun","",IF(INDEX(Attendance!$S:$S,MATCH($B380&amp;I$7,Attendance!$N:$N,0))=TRUE,"",IF(I381&lt;8,"",INDEX(Attendance!$G:$G,MATCH($B380&amp;I$7,Attendance!$N:$N,0))))),"")</f>
        <v/>
      </c>
      <c r="J382" s="197" t="str">
        <f>IFERROR(IF(J$6="Sun","",IF(INDEX(Attendance!$S:$S,MATCH($B380&amp;J$7,Attendance!$N:$N,0))=TRUE,"",IF(J381&lt;8,"",INDEX(Attendance!$G:$G,MATCH($B380&amp;J$7,Attendance!$N:$N,0))))),"")</f>
        <v/>
      </c>
      <c r="K382" s="197" t="str">
        <f>IFERROR(IF(K$6="Sun","",IF(INDEX(Attendance!$S:$S,MATCH($B380&amp;K$7,Attendance!$N:$N,0))=TRUE,"",IF(K381&lt;8,"",INDEX(Attendance!$G:$G,MATCH($B380&amp;K$7,Attendance!$N:$N,0))))),"")</f>
        <v/>
      </c>
      <c r="L382" s="197" t="str">
        <f>IFERROR(IF(L$6="Sun","",IF(INDEX(Attendance!$S:$S,MATCH($B380&amp;L$7,Attendance!$N:$N,0))=TRUE,"",IF(L381&lt;8,"",INDEX(Attendance!$G:$G,MATCH($B380&amp;L$7,Attendance!$N:$N,0))))),"")</f>
        <v/>
      </c>
      <c r="M382" s="197" t="str">
        <f>IFERROR(IF(M$6="Sun","",IF(INDEX(Attendance!$S:$S,MATCH($B380&amp;M$7,Attendance!$N:$N,0))=TRUE,"",IF(M381&lt;8,"",INDEX(Attendance!$G:$G,MATCH($B380&amp;M$7,Attendance!$N:$N,0))))),"")</f>
        <v/>
      </c>
      <c r="N382" s="197" t="str">
        <f>IFERROR(IF(N$6="Sun","",IF(INDEX(Attendance!$S:$S,MATCH($B380&amp;N$7,Attendance!$N:$N,0))=TRUE,"",IF(N381&lt;8,"",INDEX(Attendance!$G:$G,MATCH($B380&amp;N$7,Attendance!$N:$N,0))))),"")</f>
        <v/>
      </c>
      <c r="O382" s="197" t="str">
        <f>IFERROR(IF(O$6="Sun","",IF(INDEX(Attendance!$S:$S,MATCH($B380&amp;O$7,Attendance!$N:$N,0))=TRUE,"",IF(O381&lt;8,"",INDEX(Attendance!$G:$G,MATCH($B380&amp;O$7,Attendance!$N:$N,0))))),"")</f>
        <v/>
      </c>
      <c r="P382" s="197" t="str">
        <f>IFERROR(IF(P$6="Sun","",IF(INDEX(Attendance!$S:$S,MATCH($B380&amp;P$7,Attendance!$N:$N,0))=TRUE,"",IF(P381&lt;8,"",INDEX(Attendance!$G:$G,MATCH($B380&amp;P$7,Attendance!$N:$N,0))))),"")</f>
        <v/>
      </c>
      <c r="Q382" s="197" t="str">
        <f>IFERROR(IF(Q$6="Sun","",IF(INDEX(Attendance!$S:$S,MATCH($B380&amp;Q$7,Attendance!$N:$N,0))=TRUE,"",IF(Q381&lt;8,"",INDEX(Attendance!$G:$G,MATCH($B380&amp;Q$7,Attendance!$N:$N,0))))),"")</f>
        <v/>
      </c>
      <c r="R382" s="197" t="str">
        <f>IFERROR(IF(R$6="Sun","",IF(INDEX(Attendance!$S:$S,MATCH($B380&amp;R$7,Attendance!$N:$N,0))=TRUE,"",IF(R381&lt;8,"",INDEX(Attendance!$G:$G,MATCH($B380&amp;R$7,Attendance!$N:$N,0))))),"")</f>
        <v/>
      </c>
      <c r="S382" s="197" t="str">
        <f>IFERROR(IF(S$6="Sun","",IF(INDEX(Attendance!$S:$S,MATCH($B380&amp;S$7,Attendance!$N:$N,0))=TRUE,"",IF(S381&lt;8,"",INDEX(Attendance!$G:$G,MATCH($B380&amp;S$7,Attendance!$N:$N,0))))),"")</f>
        <v/>
      </c>
      <c r="T382" s="197" t="str">
        <f>IFERROR(IF(T$6="Sun","",IF(INDEX(Attendance!$S:$S,MATCH($B380&amp;T$7,Attendance!$N:$N,0))=TRUE,"",IF(T381&lt;8,"",INDEX(Attendance!$G:$G,MATCH($B380&amp;T$7,Attendance!$N:$N,0))))),"")</f>
        <v/>
      </c>
      <c r="U382" s="197" t="str">
        <f>IFERROR(IF(U$6="Sun","",IF(INDEX(Attendance!$S:$S,MATCH($B380&amp;U$7,Attendance!$N:$N,0))=TRUE,"",IF(U381&lt;8,"",INDEX(Attendance!$G:$G,MATCH($B380&amp;U$7,Attendance!$N:$N,0))))),"")</f>
        <v/>
      </c>
      <c r="V382" s="197" t="str">
        <f>IFERROR(IF(V$6="Sun","",IF(INDEX(Attendance!$S:$S,MATCH($B380&amp;V$7,Attendance!$N:$N,0))=TRUE,"",IF(V381&lt;8,"",INDEX(Attendance!$G:$G,MATCH($B380&amp;V$7,Attendance!$N:$N,0))))),"")</f>
        <v/>
      </c>
      <c r="W382" s="197" t="str">
        <f>IFERROR(IF(W$6="Sun","",IF(INDEX(Attendance!$S:$S,MATCH($B380&amp;W$7,Attendance!$N:$N,0))=TRUE,"",IF(W381&lt;8,"",INDEX(Attendance!$G:$G,MATCH($B380&amp;W$7,Attendance!$N:$N,0))))),"")</f>
        <v/>
      </c>
      <c r="X382" s="197" t="str">
        <f>IFERROR(IF(X$6="Sun","",IF(INDEX(Attendance!$S:$S,MATCH($B380&amp;X$7,Attendance!$N:$N,0))=TRUE,"",IF(X381&lt;8,"",INDEX(Attendance!$G:$G,MATCH($B380&amp;X$7,Attendance!$N:$N,0))))),"")</f>
        <v/>
      </c>
      <c r="Y382" s="197" t="str">
        <f>IFERROR(IF(Y$6="Sun","",IF(INDEX(Attendance!$S:$S,MATCH($B380&amp;Y$7,Attendance!$N:$N,0))=TRUE,"",IF(Y381&lt;8,"",INDEX(Attendance!$G:$G,MATCH($B380&amp;Y$7,Attendance!$N:$N,0))))),"")</f>
        <v/>
      </c>
      <c r="Z382" s="197" t="str">
        <f>IFERROR(IF(Z$6="Sun","",IF(INDEX(Attendance!$S:$S,MATCH($B380&amp;Z$7,Attendance!$N:$N,0))=TRUE,"",IF(Z381&lt;8,"",INDEX(Attendance!$G:$G,MATCH($B380&amp;Z$7,Attendance!$N:$N,0))))),"")</f>
        <v/>
      </c>
      <c r="AA382" s="197" t="str">
        <f>IFERROR(IF(AA$6="Sun","",IF(INDEX(Attendance!$S:$S,MATCH($B380&amp;AA$7,Attendance!$N:$N,0))=TRUE,"",IF(AA381&lt;8,"",INDEX(Attendance!$G:$G,MATCH($B380&amp;AA$7,Attendance!$N:$N,0))))),"")</f>
        <v/>
      </c>
      <c r="AB382" s="197" t="str">
        <f>IFERROR(IF(AB$6="Sun","",IF(INDEX(Attendance!$S:$S,MATCH($B380&amp;AB$7,Attendance!$N:$N,0))=TRUE,"",IF(AB381&lt;8,"",INDEX(Attendance!$G:$G,MATCH($B380&amp;AB$7,Attendance!$N:$N,0))))),"")</f>
        <v/>
      </c>
      <c r="AC382" s="197" t="str">
        <f>IFERROR(IF(AC$6="Sun","",IF(INDEX(Attendance!$S:$S,MATCH($B380&amp;AC$7,Attendance!$N:$N,0))=TRUE,"",IF(AC381&lt;8,"",INDEX(Attendance!$G:$G,MATCH($B380&amp;AC$7,Attendance!$N:$N,0))))),"")</f>
        <v/>
      </c>
      <c r="AD382" s="197" t="str">
        <f>IFERROR(IF(AD$6="Sun","",IF(INDEX(Attendance!$S:$S,MATCH($B380&amp;AD$7,Attendance!$N:$N,0))=TRUE,"",IF(AD381&lt;8,"",INDEX(Attendance!$G:$G,MATCH($B380&amp;AD$7,Attendance!$N:$N,0))))),"")</f>
        <v/>
      </c>
      <c r="AE382" s="197" t="str">
        <f>IFERROR(IF(AE$6="Sun","",IF(INDEX(Attendance!$S:$S,MATCH($B380&amp;AE$7,Attendance!$N:$N,0))=TRUE,"",IF(AE381&lt;8,"",INDEX(Attendance!$G:$G,MATCH($B380&amp;AE$7,Attendance!$N:$N,0))))),"")</f>
        <v/>
      </c>
      <c r="AF382" s="197" t="str">
        <f>IFERROR(IF(AF$6="Sun","",IF(INDEX(Attendance!$S:$S,MATCH($B380&amp;AF$7,Attendance!$N:$N,0))=TRUE,"",IF(AF381&lt;8,"",INDEX(Attendance!$G:$G,MATCH($B380&amp;AF$7,Attendance!$N:$N,0))))),"")</f>
        <v/>
      </c>
      <c r="AG382" s="197" t="str">
        <f>IFERROR(IF(AG$6="Sun","",IF(INDEX(Attendance!$S:$S,MATCH($B380&amp;AG$7,Attendance!$N:$N,0))=TRUE,"",IF(AG381&lt;8,"",INDEX(Attendance!$G:$G,MATCH($B380&amp;AG$7,Attendance!$N:$N,0))))),"")</f>
        <v/>
      </c>
      <c r="AH382" s="197" t="str">
        <f>IFERROR(IF(AH$6="Sun","",IF(INDEX(Attendance!$S:$S,MATCH($B380&amp;AH$7,Attendance!$N:$N,0))=TRUE,"",IF(AH381&lt;8,"",INDEX(Attendance!$G:$G,MATCH($B380&amp;AH$7,Attendance!$N:$N,0))))),"")</f>
        <v/>
      </c>
      <c r="AI382" s="197" t="str">
        <f>IFERROR(IF(AI$6="Sun","",IF(INDEX(Attendance!$S:$S,MATCH($B380&amp;AI$7,Attendance!$N:$N,0))=TRUE,"",IF(AI381&lt;8,"",INDEX(Attendance!$G:$G,MATCH($B380&amp;AI$7,Attendance!$N:$N,0))))),"")</f>
        <v/>
      </c>
      <c r="AJ382" s="197" t="str">
        <f>IFERROR(IF(AJ$6="Sun","",IF(INDEX(Attendance!$S:$S,MATCH($B380&amp;AJ$7,Attendance!$N:$N,0))=TRUE,"",IF(AJ381&lt;8,"",INDEX(Attendance!$G:$G,MATCH($B380&amp;AJ$7,Attendance!$N:$N,0))))),"")</f>
        <v/>
      </c>
      <c r="AK382" s="259"/>
      <c r="AL382" s="198"/>
      <c r="AM382" s="198"/>
      <c r="AN382" s="198"/>
      <c r="AO382" s="262"/>
      <c r="AP382" s="265"/>
      <c r="AQ382" s="86"/>
      <c r="AR382" s="194"/>
      <c r="AS382" s="194"/>
      <c r="AT382" s="194"/>
      <c r="AU382" s="256"/>
    </row>
    <row r="383" spans="1:47" s="213" customFormat="1" ht="33" customHeight="1" x14ac:dyDescent="0.35">
      <c r="A383" s="189"/>
      <c r="B383" s="184"/>
      <c r="C383" s="195" t="str">
        <f>_xlfn.IFNA(INDEX(Masterlist!F:F,MATCH(B380,Masterlist!B:B,0)),"")</f>
        <v/>
      </c>
      <c r="D383" s="88"/>
      <c r="E383" s="196"/>
      <c r="F383" s="199"/>
      <c r="G383" s="200"/>
      <c r="H383" s="192"/>
      <c r="I383" s="192"/>
      <c r="J383" s="192"/>
      <c r="K383" s="192"/>
      <c r="L383" s="192"/>
      <c r="M383" s="192"/>
      <c r="N383" s="192"/>
      <c r="O383" s="192"/>
      <c r="P383" s="192"/>
      <c r="Q383" s="201"/>
      <c r="R383" s="201"/>
      <c r="S383" s="192"/>
      <c r="T383" s="192"/>
      <c r="U383" s="192"/>
      <c r="V383" s="192"/>
      <c r="W383" s="192"/>
      <c r="X383" s="192"/>
      <c r="Y383" s="192"/>
      <c r="Z383" s="192"/>
      <c r="AA383" s="192"/>
      <c r="AB383" s="192"/>
      <c r="AC383" s="192"/>
      <c r="AD383" s="192"/>
      <c r="AE383" s="192"/>
      <c r="AF383" s="192"/>
      <c r="AG383" s="192"/>
      <c r="AH383" s="192"/>
      <c r="AI383" s="192"/>
      <c r="AJ383" s="192"/>
      <c r="AK383" s="259"/>
      <c r="AL383" s="198"/>
      <c r="AM383" s="198"/>
      <c r="AN383" s="198"/>
      <c r="AO383" s="262"/>
      <c r="AP383" s="265"/>
      <c r="AQ383" s="86"/>
      <c r="AR383" s="194"/>
      <c r="AS383" s="194"/>
      <c r="AT383" s="194"/>
      <c r="AU383" s="256"/>
    </row>
    <row r="384" spans="1:47" s="213" customFormat="1" ht="33" customHeight="1" x14ac:dyDescent="0.35">
      <c r="A384" s="189"/>
      <c r="B384" s="184"/>
      <c r="C384" s="202" t="str">
        <f>_xlfn.IFNA(INDEX(Masterlist!I:I,MATCH(B380,Masterlist!B:B,0)),"")</f>
        <v/>
      </c>
      <c r="D384" s="226" t="str">
        <f>_xlfn.IFNA(IF(INDEX(Attendance!H:H,MATCH(B380,Attendance!$A:$A,0))="VMI","SCOPE ALLW",""),"")</f>
        <v/>
      </c>
      <c r="E384" s="196" t="s">
        <v>13</v>
      </c>
      <c r="F384" s="203" t="str">
        <f>IFERROR(IF(AND(RIGHT(F380,1)="N",VALUE(F381)&gt;=8),Database!$I$3,""),"")</f>
        <v/>
      </c>
      <c r="G384" s="192" t="str">
        <f>IFERROR(IF(AND(RIGHT(G380,1)="N",VALUE(G381)&gt;=8),Database!$I$3,""),"")</f>
        <v/>
      </c>
      <c r="H384" s="199" t="str">
        <f>IFERROR(IF(AND(RIGHT(H380,1)="N",VALUE(H381)&gt;=8),Database!$I$3,""),"")</f>
        <v/>
      </c>
      <c r="I384" s="192" t="str">
        <f>IFERROR(IF(AND(RIGHT(I380,1)="N",VALUE(I381)&gt;=8),Database!$I$3,""),"")</f>
        <v/>
      </c>
      <c r="J384" s="192" t="str">
        <f>IFERROR(IF(AND(RIGHT(J380,1)="N",VALUE(J381)&gt;=8),Database!$I$3,""),"")</f>
        <v/>
      </c>
      <c r="K384" s="192" t="str">
        <f>IFERROR(IF(AND(RIGHT(K380,1)="N",VALUE(K381)&gt;=8),Database!$I$3,""),"")</f>
        <v/>
      </c>
      <c r="L384" s="192" t="str">
        <f>IFERROR(IF(AND(RIGHT(L380,1)="N",VALUE(L381)&gt;=8),Database!$I$3,""),"")</f>
        <v/>
      </c>
      <c r="M384" s="192" t="str">
        <f>IFERROR(IF(AND(RIGHT(M380,1)="N",VALUE(M381)&gt;=8),Database!$I$3,""),"")</f>
        <v/>
      </c>
      <c r="N384" s="192" t="str">
        <f>IFERROR(IF(AND(RIGHT(N380,1)="N",VALUE(N381)&gt;=8),Database!$I$3,""),"")</f>
        <v/>
      </c>
      <c r="O384" s="192" t="str">
        <f>IFERROR(IF(AND(RIGHT(O380,1)="N",VALUE(O381)&gt;=8),Database!$I$3,""),"")</f>
        <v/>
      </c>
      <c r="P384" s="192" t="str">
        <f>IFERROR(IF(AND(RIGHT(P380,1)="N",VALUE(P381)&gt;=8),Database!$I$3,""),"")</f>
        <v/>
      </c>
      <c r="Q384" s="192" t="str">
        <f>IFERROR(IF(AND(RIGHT(Q380,1)="N",VALUE(Q381)&gt;=8),Database!$I$3,""),"")</f>
        <v/>
      </c>
      <c r="R384" s="192" t="str">
        <f>IFERROR(IF(AND(RIGHT(R380,1)="N",VALUE(R381)&gt;=8),Database!$I$3,""),"")</f>
        <v/>
      </c>
      <c r="S384" s="192" t="str">
        <f>IFERROR(IF(AND(RIGHT(S380,1)="N",VALUE(S381)&gt;=8),Database!$I$3,""),"")</f>
        <v/>
      </c>
      <c r="T384" s="192" t="str">
        <f>IFERROR(IF(AND(RIGHT(T380,1)="N",VALUE(T381)&gt;=8),Database!$I$3,""),"")</f>
        <v/>
      </c>
      <c r="U384" s="192" t="str">
        <f>IFERROR(IF(AND(RIGHT(U380,1)="N",VALUE(U381)&gt;=8),Database!$I$3,""),"")</f>
        <v/>
      </c>
      <c r="V384" s="192" t="str">
        <f>IFERROR(IF(AND(RIGHT(V380,1)="N",VALUE(V381)&gt;=8),Database!$I$3,""),"")</f>
        <v/>
      </c>
      <c r="W384" s="192" t="str">
        <f>IFERROR(IF(AND(RIGHT(W380,1)="N",VALUE(W381)&gt;=8),Database!$I$3,""),"")</f>
        <v/>
      </c>
      <c r="X384" s="192" t="str">
        <f>IFERROR(IF(AND(RIGHT(X380,1)="N",VALUE(X381)&gt;=8),Database!$I$3,""),"")</f>
        <v/>
      </c>
      <c r="Y384" s="192" t="str">
        <f>IFERROR(IF(AND(RIGHT(Y380,1)="N",VALUE(Y381)&gt;=8),Database!$I$3,""),"")</f>
        <v/>
      </c>
      <c r="Z384" s="192" t="str">
        <f>IFERROR(IF(AND(RIGHT(Z380,1)="N",VALUE(Z381)&gt;=8),Database!$I$3,""),"")</f>
        <v/>
      </c>
      <c r="AA384" s="192" t="str">
        <f>IFERROR(IF(AND(RIGHT(AA380,1)="N",VALUE(AA381)&gt;=8),Database!$I$3,""),"")</f>
        <v/>
      </c>
      <c r="AB384" s="192" t="str">
        <f>IFERROR(IF(AND(RIGHT(AB380,1)="N",VALUE(AB381)&gt;=8),Database!$I$3,""),"")</f>
        <v/>
      </c>
      <c r="AC384" s="192" t="str">
        <f>IFERROR(IF(AND(RIGHT(AC380,1)="N",VALUE(AC381)&gt;=8),Database!$I$3,""),"")</f>
        <v/>
      </c>
      <c r="AD384" s="192" t="str">
        <f>IFERROR(IF(AND(RIGHT(AD380,1)="N",VALUE(AD381)&gt;=8),Database!$I$3,""),"")</f>
        <v/>
      </c>
      <c r="AE384" s="192" t="str">
        <f>IFERROR(IF(AND(RIGHT(AE380,1)="N",VALUE(AE381)&gt;=8),Database!$I$3,""),"")</f>
        <v/>
      </c>
      <c r="AF384" s="192" t="str">
        <f>IFERROR(IF(AND(RIGHT(AF380,1)="N",VALUE(AF381)&gt;=8),Database!$I$3,""),"")</f>
        <v/>
      </c>
      <c r="AG384" s="192" t="str">
        <f>IFERROR(IF(AND(RIGHT(AG380,1)="N",VALUE(AG381)&gt;=8),Database!$I$3,""),"")</f>
        <v/>
      </c>
      <c r="AH384" s="192" t="str">
        <f>IFERROR(IF(AND(RIGHT(AH380,1)="N",VALUE(AH381)&gt;=8),Database!$I$3,""),"")</f>
        <v/>
      </c>
      <c r="AI384" s="192" t="str">
        <f>IFERROR(IF(AND(RIGHT(AI380,1)="N",VALUE(AI381)&gt;=8),Database!$I$3,""),"")</f>
        <v/>
      </c>
      <c r="AJ384" s="192" t="str">
        <f>IFERROR(IF(AND(RIGHT(AJ380,1)="N",VALUE(AJ381)&gt;=8),Database!$I$3,""),"")</f>
        <v/>
      </c>
      <c r="AK384" s="259"/>
      <c r="AL384" s="204"/>
      <c r="AM384" s="198"/>
      <c r="AN384" s="198"/>
      <c r="AO384" s="262"/>
      <c r="AP384" s="265"/>
      <c r="AQ384" s="86"/>
      <c r="AR384" s="194"/>
      <c r="AS384" s="194"/>
      <c r="AT384" s="194"/>
      <c r="AU384" s="256"/>
    </row>
    <row r="385" spans="1:47" s="213" customFormat="1" ht="33" customHeight="1" thickBot="1" x14ac:dyDescent="0.4">
      <c r="A385" s="189"/>
      <c r="B385" s="205"/>
      <c r="C385" s="222"/>
      <c r="D385" s="28"/>
      <c r="E385" s="206" t="s">
        <v>176</v>
      </c>
      <c r="F385" s="207" t="str">
        <f>IFERROR(IF(INDEX(Attendance!$T:$T,MATCH($B380&amp;F$7,Attendance!$N:$N,0))=TRUE,"L",IF(SUM(F381:F382)&gt;=10,5,"")),"")</f>
        <v/>
      </c>
      <c r="G385" s="207" t="str">
        <f>IFERROR(IF(INDEX(Attendance!$T:$T,MATCH($B380&amp;G$7,Attendance!$N:$N,0))=TRUE,"L",IF(SUM(G381:G382)&gt;=10,5,"")),"")</f>
        <v/>
      </c>
      <c r="H385" s="208" t="str">
        <f>IFERROR(IF(INDEX(Attendance!$T:$T,MATCH($B380&amp;H$7,Attendance!$N:$N,0))=TRUE,"L",IF(SUM(H381:H382)&gt;=10,5,"")),"")</f>
        <v/>
      </c>
      <c r="I385" s="208" t="str">
        <f>IFERROR(IF(INDEX(Attendance!$T:$T,MATCH($B380&amp;I$7,Attendance!$N:$N,0))=TRUE,"L",IF(SUM(I381:I382)&gt;=10,5,"")),"")</f>
        <v/>
      </c>
      <c r="J385" s="208" t="str">
        <f>IFERROR(IF(INDEX(Attendance!$T:$T,MATCH($B380&amp;J$7,Attendance!$N:$N,0))=TRUE,"L",IF(SUM(J381:J382)&gt;=10,5,"")),"")</f>
        <v/>
      </c>
      <c r="K385" s="208" t="str">
        <f>IFERROR(IF(INDEX(Attendance!$T:$T,MATCH($B380&amp;K$7,Attendance!$N:$N,0))=TRUE,"L",IF(SUM(K381:K382)&gt;=10,5,"")),"")</f>
        <v/>
      </c>
      <c r="L385" s="208" t="str">
        <f>IFERROR(IF(INDEX(Attendance!$T:$T,MATCH($B380&amp;L$7,Attendance!$N:$N,0))=TRUE,"L",IF(SUM(L381:L382)&gt;=10,5,"")),"")</f>
        <v/>
      </c>
      <c r="M385" s="208" t="str">
        <f>IFERROR(IF(INDEX(Attendance!$T:$T,MATCH($B380&amp;M$7,Attendance!$N:$N,0))=TRUE,"L",IF(SUM(M381:M382)&gt;=10,5,"")),"")</f>
        <v/>
      </c>
      <c r="N385" s="208" t="str">
        <f>IFERROR(IF(INDEX(Attendance!$T:$T,MATCH($B380&amp;N$7,Attendance!$N:$N,0))=TRUE,"L",IF(SUM(N381:N382)&gt;=10,5,"")),"")</f>
        <v/>
      </c>
      <c r="O385" s="208" t="str">
        <f>IFERROR(IF(INDEX(Attendance!$T:$T,MATCH($B380&amp;O$7,Attendance!$N:$N,0))=TRUE,"L",IF(SUM(O381:O382)&gt;=10,5,"")),"")</f>
        <v/>
      </c>
      <c r="P385" s="208" t="str">
        <f>IFERROR(IF(INDEX(Attendance!$T:$T,MATCH($B380&amp;P$7,Attendance!$N:$N,0))=TRUE,"L",IF(SUM(P381:P382)&gt;=10,5,"")),"")</f>
        <v/>
      </c>
      <c r="Q385" s="208" t="str">
        <f>IFERROR(IF(INDEX(Attendance!$T:$T,MATCH($B380&amp;Q$7,Attendance!$N:$N,0))=TRUE,"L",IF(SUM(Q381:Q382)&gt;=10,5,"")),"")</f>
        <v/>
      </c>
      <c r="R385" s="208" t="str">
        <f>IFERROR(IF(INDEX(Attendance!$T:$T,MATCH($B380&amp;R$7,Attendance!$N:$N,0))=TRUE,"L",IF(SUM(R381:R382)&gt;=10,5,"")),"")</f>
        <v/>
      </c>
      <c r="S385" s="208" t="str">
        <f>IFERROR(IF(INDEX(Attendance!$T:$T,MATCH($B380&amp;S$7,Attendance!$N:$N,0))=TRUE,"L",IF(SUM(S381:S382)&gt;=10,5,"")),"")</f>
        <v/>
      </c>
      <c r="T385" s="208" t="str">
        <f>IFERROR(IF(INDEX(Attendance!$T:$T,MATCH($B380&amp;T$7,Attendance!$N:$N,0))=TRUE,"L",IF(SUM(T381:T382)&gt;=10,5,"")),"")</f>
        <v/>
      </c>
      <c r="U385" s="208" t="str">
        <f>IFERROR(IF(INDEX(Attendance!$T:$T,MATCH($B380&amp;U$7,Attendance!$N:$N,0))=TRUE,"L",IF(SUM(U381:U382)&gt;=10,5,"")),"")</f>
        <v/>
      </c>
      <c r="V385" s="208" t="str">
        <f>IFERROR(IF(INDEX(Attendance!$T:$T,MATCH($B380&amp;V$7,Attendance!$N:$N,0))=TRUE,"L",IF(SUM(V381:V382)&gt;=10,5,"")),"")</f>
        <v/>
      </c>
      <c r="W385" s="208" t="str">
        <f>IFERROR(IF(INDEX(Attendance!$T:$T,MATCH($B380&amp;W$7,Attendance!$N:$N,0))=TRUE,"L",IF(SUM(W381:W382)&gt;=10,5,"")),"")</f>
        <v/>
      </c>
      <c r="X385" s="208" t="str">
        <f>IFERROR(IF(INDEX(Attendance!$T:$T,MATCH($B380&amp;X$7,Attendance!$N:$N,0))=TRUE,"L",IF(SUM(X381:X382)&gt;=10,5,"")),"")</f>
        <v/>
      </c>
      <c r="Y385" s="208" t="str">
        <f>IFERROR(IF(INDEX(Attendance!$T:$T,MATCH($B380&amp;Y$7,Attendance!$N:$N,0))=TRUE,"L",IF(SUM(Y381:Y382)&gt;=10,5,"")),"")</f>
        <v/>
      </c>
      <c r="Z385" s="208" t="str">
        <f>IFERROR(IF(INDEX(Attendance!$T:$T,MATCH($B380&amp;Z$7,Attendance!$N:$N,0))=TRUE,"L",IF(SUM(Z381:Z382)&gt;=10,5,"")),"")</f>
        <v/>
      </c>
      <c r="AA385" s="208" t="str">
        <f>IFERROR(IF(INDEX(Attendance!$T:$T,MATCH($B380&amp;AA$7,Attendance!$N:$N,0))=TRUE,"L",IF(SUM(AA381:AA382)&gt;=10,5,"")),"")</f>
        <v/>
      </c>
      <c r="AB385" s="208" t="str">
        <f>IFERROR(IF(INDEX(Attendance!$T:$T,MATCH($B380&amp;AB$7,Attendance!$N:$N,0))=TRUE,"L",IF(SUM(AB381:AB382)&gt;=10,5,"")),"")</f>
        <v/>
      </c>
      <c r="AC385" s="208" t="str">
        <f>IFERROR(IF(INDEX(Attendance!$T:$T,MATCH($B380&amp;AC$7,Attendance!$N:$N,0))=TRUE,"L",IF(SUM(AC381:AC382)&gt;=10,5,"")),"")</f>
        <v/>
      </c>
      <c r="AD385" s="208" t="str">
        <f>IFERROR(IF(INDEX(Attendance!$T:$T,MATCH($B380&amp;AD$7,Attendance!$N:$N,0))=TRUE,"L",IF(SUM(AD381:AD382)&gt;=10,5,"")),"")</f>
        <v/>
      </c>
      <c r="AE385" s="208" t="str">
        <f>IFERROR(IF(INDEX(Attendance!$T:$T,MATCH($B380&amp;AE$7,Attendance!$N:$N,0))=TRUE,"L",IF(SUM(AE381:AE382)&gt;=10,5,"")),"")</f>
        <v/>
      </c>
      <c r="AF385" s="208" t="str">
        <f>IFERROR(IF(INDEX(Attendance!$T:$T,MATCH($B380&amp;AF$7,Attendance!$N:$N,0))=TRUE,"L",IF(SUM(AF381:AF382)&gt;=10,5,"")),"")</f>
        <v/>
      </c>
      <c r="AG385" s="208" t="str">
        <f>IFERROR(IF(INDEX(Attendance!$T:$T,MATCH($B380&amp;AG$7,Attendance!$N:$N,0))=TRUE,"L",IF(SUM(AG381:AG382)&gt;=10,5,"")),"")</f>
        <v/>
      </c>
      <c r="AH385" s="208" t="str">
        <f>IFERROR(IF(INDEX(Attendance!$T:$T,MATCH($B380&amp;AH$7,Attendance!$N:$N,0))=TRUE,"L",IF(SUM(AH381:AH382)&gt;=10,5,"")),"")</f>
        <v/>
      </c>
      <c r="AI385" s="208" t="str">
        <f>IFERROR(IF(INDEX(Attendance!$T:$T,MATCH($B380&amp;AI$7,Attendance!$N:$N,0))=TRUE,"L",IF(SUM(AI381:AI382)&gt;=10,5,"")),"")</f>
        <v/>
      </c>
      <c r="AJ385" s="208" t="str">
        <f>IFERROR(IF(INDEX(Attendance!$T:$T,MATCH($B380&amp;AJ$7,Attendance!$N:$N,0))=TRUE,"L",IF(SUM(AJ381:AJ382)&gt;=10,5,"")),"")</f>
        <v/>
      </c>
      <c r="AK385" s="260"/>
      <c r="AL385" s="209">
        <f>ROUND(AL380*AL381,2)</f>
        <v>0</v>
      </c>
      <c r="AM385" s="209">
        <f>ROUND(AM380*AM381,2)</f>
        <v>0</v>
      </c>
      <c r="AN385" s="209">
        <f>ROUND(AN380*AN381,2)</f>
        <v>0</v>
      </c>
      <c r="AO385" s="263"/>
      <c r="AP385" s="266"/>
      <c r="AQ385" s="210">
        <f>AQ380*$AQ$5</f>
        <v>0</v>
      </c>
      <c r="AR385" s="211">
        <f>AR380*ROUND(IF($C385="",1200,MID($C385,FIND("RM",$C385)+3,4))/26,2)</f>
        <v>0</v>
      </c>
      <c r="AS385" s="211">
        <f t="shared" ref="AS385:AT385" si="91">AS380*ROUND(IF($C385="",1200,MID($C385,FIND("RM",$C385)+3,4))/26,2)</f>
        <v>0</v>
      </c>
      <c r="AT385" s="211">
        <f t="shared" si="91"/>
        <v>92.3</v>
      </c>
      <c r="AU385" s="257"/>
    </row>
    <row r="386" spans="1:47" s="213" customFormat="1" ht="33" customHeight="1" x14ac:dyDescent="0.35">
      <c r="A386" s="175">
        <f t="shared" si="73"/>
        <v>64</v>
      </c>
      <c r="B386" s="184" t="str">
        <f>_xlfn.IFNA(INDEX(Attendance!$A:$A,MATCH(A386,Attendance!$M:$M,0)),"")</f>
        <v/>
      </c>
      <c r="C386" s="185" t="str">
        <f>_xlfn.IFNA(INDEX(Masterlist!C:C,MATCH(B386,Masterlist!B:B,0)),"")</f>
        <v/>
      </c>
      <c r="D386" s="87"/>
      <c r="E386" s="186" t="s">
        <v>173</v>
      </c>
      <c r="F386" s="83" t="str" cm="1">
        <f t="array" ref="F386">_xlfn.IFNA(IF(OR(VALUE(F$7&amp;$C$3)=PH),IF(F387="","PH",IF(INDEX(Attendance!$O:$O,MATCH($B386&amp;F$7,Attendance!$N:$N,0))&lt;"1200","PM","PN")),IF(F$6="Sun",IF(F387="","RD",IF(INDEX(Attendance!$O:$O,MATCH($B386&amp;F$7,Attendance!$N:$N,0))&lt;"1200","RM","RN")),IF(F387="",IF(F$7="","",IF(INDEX(Attendance!$I:$I,MATCH($B386&amp;F$7,Attendance!$N:$N,0))="ABS","AB","UL")),IF(INDEX(Attendance!$O:$O,MATCH($B386&amp;F$7,Attendance!$N:$N,0))&lt;"1200","M","N")))),"")</f>
        <v/>
      </c>
      <c r="G386" s="83" t="str" cm="1">
        <f t="array" ref="G386">_xlfn.IFNA(IF(OR(VALUE(G$7&amp;$C$3)=PH),IF(G387="","PH",IF(INDEX(Attendance!$O:$O,MATCH($B386&amp;G$7,Attendance!$N:$N,0))&lt;"1200","PM","PN")),IF(G$6="Sun",IF(G387="","RD",IF(INDEX(Attendance!$O:$O,MATCH($B386&amp;G$7,Attendance!$N:$N,0))&lt;"1200","RM","RN")),IF(G387="",IF(G$7="","",IF(INDEX(Attendance!$I:$I,MATCH($B386&amp;G$7,Attendance!$N:$N,0))="ABS","AB","UL")),IF(INDEX(Attendance!$O:$O,MATCH($B386&amp;G$7,Attendance!$N:$N,0))&lt;"1200","M","N")))),"")</f>
        <v/>
      </c>
      <c r="H386" s="83" t="str" cm="1">
        <f t="array" ref="H386">_xlfn.IFNA(IF(OR(VALUE(H$7&amp;$C$3)=PH),IF(H387="","PH",IF(INDEX(Attendance!$O:$O,MATCH($B386&amp;H$7,Attendance!$N:$N,0))&lt;"1200","PM","PN")),IF(H$6="Sun",IF(H387="","RD",IF(INDEX(Attendance!$O:$O,MATCH($B386&amp;H$7,Attendance!$N:$N,0))&lt;"1200","RM","RN")),IF(H387="",IF(H$7="","",IF(INDEX(Attendance!$I:$I,MATCH($B386&amp;H$7,Attendance!$N:$N,0))="ABS","AB","UL")),IF(INDEX(Attendance!$O:$O,MATCH($B386&amp;H$7,Attendance!$N:$N,0))&lt;"1200","M","N")))),"")</f>
        <v/>
      </c>
      <c r="I386" s="83" t="str" cm="1">
        <f t="array" ref="I386">_xlfn.IFNA(IF(OR(VALUE(I$7&amp;$C$3)=PH),IF(I387="","PH",IF(INDEX(Attendance!$O:$O,MATCH($B386&amp;I$7,Attendance!$N:$N,0))&lt;"1200","PM","PN")),IF(I$6="Sun",IF(I387="","RD",IF(INDEX(Attendance!$O:$O,MATCH($B386&amp;I$7,Attendance!$N:$N,0))&lt;"1200","RM","RN")),IF(I387="",IF(I$7="","",IF(INDEX(Attendance!$I:$I,MATCH($B386&amp;I$7,Attendance!$N:$N,0))="ABS","AB","UL")),IF(INDEX(Attendance!$O:$O,MATCH($B386&amp;I$7,Attendance!$N:$N,0))&lt;"1200","M","N")))),"")</f>
        <v/>
      </c>
      <c r="J386" s="83" t="str" cm="1">
        <f t="array" ref="J386">_xlfn.IFNA(IF(OR(VALUE(J$7&amp;$C$3)=PH),IF(J387="","PH",IF(INDEX(Attendance!$O:$O,MATCH($B386&amp;J$7,Attendance!$N:$N,0))&lt;"1200","PM","PN")),IF(J$6="Sun",IF(J387="","RD",IF(INDEX(Attendance!$O:$O,MATCH($B386&amp;J$7,Attendance!$N:$N,0))&lt;"1200","RM","RN")),IF(J387="",IF(J$7="","",IF(INDEX(Attendance!$I:$I,MATCH($B386&amp;J$7,Attendance!$N:$N,0))="ABS","AB","UL")),IF(INDEX(Attendance!$O:$O,MATCH($B386&amp;J$7,Attendance!$N:$N,0))&lt;"1200","M","N")))),"")</f>
        <v/>
      </c>
      <c r="K386" s="83" t="str" cm="1">
        <f t="array" ref="K386">_xlfn.IFNA(IF(OR(VALUE(K$7&amp;$C$3)=PH),IF(K387="","PH",IF(INDEX(Attendance!$O:$O,MATCH($B386&amp;K$7,Attendance!$N:$N,0))&lt;"1200","PM","PN")),IF(K$6="Sun",IF(K387="","RD",IF(INDEX(Attendance!$O:$O,MATCH($B386&amp;K$7,Attendance!$N:$N,0))&lt;"1200","RM","RN")),IF(K387="",IF(K$7="","",IF(INDEX(Attendance!$I:$I,MATCH($B386&amp;K$7,Attendance!$N:$N,0))="ABS","AB","UL")),IF(INDEX(Attendance!$O:$O,MATCH($B386&amp;K$7,Attendance!$N:$N,0))&lt;"1200","M","N")))),"")</f>
        <v/>
      </c>
      <c r="L386" s="83" t="str" cm="1">
        <f t="array" ref="L386">_xlfn.IFNA(IF(OR(VALUE(L$7&amp;$C$3)=PH),IF(L387="","PH",IF(INDEX(Attendance!$O:$O,MATCH($B386&amp;L$7,Attendance!$N:$N,0))&lt;"1200","PM","PN")),IF(L$6="Sun",IF(L387="","RD",IF(INDEX(Attendance!$O:$O,MATCH($B386&amp;L$7,Attendance!$N:$N,0))&lt;"1200","RM","RN")),IF(L387="",IF(L$7="","",IF(INDEX(Attendance!$I:$I,MATCH($B386&amp;L$7,Attendance!$N:$N,0))="ABS","AB","UL")),IF(INDEX(Attendance!$O:$O,MATCH($B386&amp;L$7,Attendance!$N:$N,0))&lt;"1200","M","N")))),"")</f>
        <v>RD</v>
      </c>
      <c r="M386" s="83" t="str" cm="1">
        <f t="array" ref="M386">_xlfn.IFNA(IF(OR(VALUE(M$7&amp;$C$3)=PH),IF(M387="","PH",IF(INDEX(Attendance!$O:$O,MATCH($B386&amp;M$7,Attendance!$N:$N,0))&lt;"1200","PM","PN")),IF(M$6="Sun",IF(M387="","RD",IF(INDEX(Attendance!$O:$O,MATCH($B386&amp;M$7,Attendance!$N:$N,0))&lt;"1200","RM","RN")),IF(M387="",IF(M$7="","",IF(INDEX(Attendance!$I:$I,MATCH($B386&amp;M$7,Attendance!$N:$N,0))="ABS","AB","UL")),IF(INDEX(Attendance!$O:$O,MATCH($B386&amp;M$7,Attendance!$N:$N,0))&lt;"1200","M","N")))),"")</f>
        <v/>
      </c>
      <c r="N386" s="83" t="str" cm="1">
        <f t="array" ref="N386">_xlfn.IFNA(IF(OR(VALUE(N$7&amp;$C$3)=PH),IF(N387="","PH",IF(INDEX(Attendance!$O:$O,MATCH($B386&amp;N$7,Attendance!$N:$N,0))&lt;"1200","PM","PN")),IF(N$6="Sun",IF(N387="","RD",IF(INDEX(Attendance!$O:$O,MATCH($B386&amp;N$7,Attendance!$N:$N,0))&lt;"1200","RM","RN")),IF(N387="",IF(N$7="","",IF(INDEX(Attendance!$I:$I,MATCH($B386&amp;N$7,Attendance!$N:$N,0))="ABS","AB","UL")),IF(INDEX(Attendance!$O:$O,MATCH($B386&amp;N$7,Attendance!$N:$N,0))&lt;"1200","M","N")))),"")</f>
        <v/>
      </c>
      <c r="O386" s="83" t="str" cm="1">
        <f t="array" ref="O386">_xlfn.IFNA(IF(OR(VALUE(O$7&amp;$C$3)=PH),IF(O387="","PH",IF(INDEX(Attendance!$O:$O,MATCH($B386&amp;O$7,Attendance!$N:$N,0))&lt;"1200","PM","PN")),IF(O$6="Sun",IF(O387="","RD",IF(INDEX(Attendance!$O:$O,MATCH($B386&amp;O$7,Attendance!$N:$N,0))&lt;"1200","RM","RN")),IF(O387="",IF(O$7="","",IF(INDEX(Attendance!$I:$I,MATCH($B386&amp;O$7,Attendance!$N:$N,0))="ABS","AB","UL")),IF(INDEX(Attendance!$O:$O,MATCH($B386&amp;O$7,Attendance!$N:$N,0))&lt;"1200","M","N")))),"")</f>
        <v/>
      </c>
      <c r="P386" s="83" t="str" cm="1">
        <f t="array" ref="P386">_xlfn.IFNA(IF(OR(VALUE(P$7&amp;$C$3)=PH),IF(P387="","PH",IF(INDEX(Attendance!$O:$O,MATCH($B386&amp;P$7,Attendance!$N:$N,0))&lt;"1200","PM","PN")),IF(P$6="Sun",IF(P387="","RD",IF(INDEX(Attendance!$O:$O,MATCH($B386&amp;P$7,Attendance!$N:$N,0))&lt;"1200","RM","RN")),IF(P387="",IF(P$7="","",IF(INDEX(Attendance!$I:$I,MATCH($B386&amp;P$7,Attendance!$N:$N,0))="ABS","AB","UL")),IF(INDEX(Attendance!$O:$O,MATCH($B386&amp;P$7,Attendance!$N:$N,0))&lt;"1200","M","N")))),"")</f>
        <v/>
      </c>
      <c r="Q386" s="83" t="str" cm="1">
        <f t="array" ref="Q386">_xlfn.IFNA(IF(OR(VALUE(Q$7&amp;$C$3)=PH),IF(Q387="","PH",IF(INDEX(Attendance!$O:$O,MATCH($B386&amp;Q$7,Attendance!$N:$N,0))&lt;"1200","PM","PN")),IF(Q$6="Sun",IF(Q387="","RD",IF(INDEX(Attendance!$O:$O,MATCH($B386&amp;Q$7,Attendance!$N:$N,0))&lt;"1200","RM","RN")),IF(Q387="",IF(Q$7="","",IF(INDEX(Attendance!$I:$I,MATCH($B386&amp;Q$7,Attendance!$N:$N,0))="ABS","AB","UL")),IF(INDEX(Attendance!$O:$O,MATCH($B386&amp;Q$7,Attendance!$N:$N,0))&lt;"1200","M","N")))),"")</f>
        <v>PH</v>
      </c>
      <c r="R386" s="83" t="str" cm="1">
        <f t="array" ref="R386">_xlfn.IFNA(IF(OR(VALUE(R$7&amp;$C$3)=PH),IF(R387="","PH",IF(INDEX(Attendance!$O:$O,MATCH($B386&amp;R$7,Attendance!$N:$N,0))&lt;"1200","PM","PN")),IF(R$6="Sun",IF(R387="","RD",IF(INDEX(Attendance!$O:$O,MATCH($B386&amp;R$7,Attendance!$N:$N,0))&lt;"1200","RM","RN")),IF(R387="",IF(R$7="","",IF(INDEX(Attendance!$I:$I,MATCH($B386&amp;R$7,Attendance!$N:$N,0))="ABS","AB","UL")),IF(INDEX(Attendance!$O:$O,MATCH($B386&amp;R$7,Attendance!$N:$N,0))&lt;"1200","M","N")))),"")</f>
        <v>PH</v>
      </c>
      <c r="S386" s="83" t="str" cm="1">
        <f t="array" ref="S386">_xlfn.IFNA(IF(OR(VALUE(S$7&amp;$C$3)=PH),IF(S387="","PH",IF(INDEX(Attendance!$O:$O,MATCH($B386&amp;S$7,Attendance!$N:$N,0))&lt;"1200","PM","PN")),IF(S$6="Sun",IF(S387="","RD",IF(INDEX(Attendance!$O:$O,MATCH($B386&amp;S$7,Attendance!$N:$N,0))&lt;"1200","RM","RN")),IF(S387="",IF(S$7="","",IF(INDEX(Attendance!$I:$I,MATCH($B386&amp;S$7,Attendance!$N:$N,0))="ABS","AB","UL")),IF(INDEX(Attendance!$O:$O,MATCH($B386&amp;S$7,Attendance!$N:$N,0))&lt;"1200","M","N")))),"")</f>
        <v>RD</v>
      </c>
      <c r="T386" s="83" t="str" cm="1">
        <f t="array" ref="T386">_xlfn.IFNA(IF(OR(VALUE(T$7&amp;$C$3)=PH),IF(T387="","PH",IF(INDEX(Attendance!$O:$O,MATCH($B386&amp;T$7,Attendance!$N:$N,0))&lt;"1200","PM","PN")),IF(T$6="Sun",IF(T387="","RD",IF(INDEX(Attendance!$O:$O,MATCH($B386&amp;T$7,Attendance!$N:$N,0))&lt;"1200","RM","RN")),IF(T387="",IF(T$7="","",IF(INDEX(Attendance!$I:$I,MATCH($B386&amp;T$7,Attendance!$N:$N,0))="ABS","AB","UL")),IF(INDEX(Attendance!$O:$O,MATCH($B386&amp;T$7,Attendance!$N:$N,0))&lt;"1200","M","N")))),"")</f>
        <v/>
      </c>
      <c r="U386" s="83" t="str" cm="1">
        <f t="array" ref="U386">_xlfn.IFNA(IF(OR(VALUE(U$7&amp;$C$3)=PH),IF(U387="","PH",IF(INDEX(Attendance!$O:$O,MATCH($B386&amp;U$7,Attendance!$N:$N,0))&lt;"1200","PM","PN")),IF(U$6="Sun",IF(U387="","RD",IF(INDEX(Attendance!$O:$O,MATCH($B386&amp;U$7,Attendance!$N:$N,0))&lt;"1200","RM","RN")),IF(U387="",IF(U$7="","",IF(INDEX(Attendance!$I:$I,MATCH($B386&amp;U$7,Attendance!$N:$N,0))="ABS","AB","UL")),IF(INDEX(Attendance!$O:$O,MATCH($B386&amp;U$7,Attendance!$N:$N,0))&lt;"1200","M","N")))),"")</f>
        <v/>
      </c>
      <c r="V386" s="83" t="str" cm="1">
        <f t="array" ref="V386">_xlfn.IFNA(IF(OR(VALUE(V$7&amp;$C$3)=PH),IF(V387="","PH",IF(INDEX(Attendance!$O:$O,MATCH($B386&amp;V$7,Attendance!$N:$N,0))&lt;"1200","PM","PN")),IF(V$6="Sun",IF(V387="","RD",IF(INDEX(Attendance!$O:$O,MATCH($B386&amp;V$7,Attendance!$N:$N,0))&lt;"1200","RM","RN")),IF(V387="",IF(V$7="","",IF(INDEX(Attendance!$I:$I,MATCH($B386&amp;V$7,Attendance!$N:$N,0))="ABS","AB","UL")),IF(INDEX(Attendance!$O:$O,MATCH($B386&amp;V$7,Attendance!$N:$N,0))&lt;"1200","M","N")))),"")</f>
        <v/>
      </c>
      <c r="W386" s="83" t="str" cm="1">
        <f t="array" ref="W386">_xlfn.IFNA(IF(OR(VALUE(W$7&amp;$C$3)=PH),IF(W387="","PH",IF(INDEX(Attendance!$O:$O,MATCH($B386&amp;W$7,Attendance!$N:$N,0))&lt;"1200","PM","PN")),IF(W$6="Sun",IF(W387="","RD",IF(INDEX(Attendance!$O:$O,MATCH($B386&amp;W$7,Attendance!$N:$N,0))&lt;"1200","RM","RN")),IF(W387="",IF(W$7="","",IF(INDEX(Attendance!$I:$I,MATCH($B386&amp;W$7,Attendance!$N:$N,0))="ABS","AB","UL")),IF(INDEX(Attendance!$O:$O,MATCH($B386&amp;W$7,Attendance!$N:$N,0))&lt;"1200","M","N")))),"")</f>
        <v/>
      </c>
      <c r="X386" s="83" t="str" cm="1">
        <f t="array" ref="X386">_xlfn.IFNA(IF(OR(VALUE(X$7&amp;$C$3)=PH),IF(X387="","PH",IF(INDEX(Attendance!$O:$O,MATCH($B386&amp;X$7,Attendance!$N:$N,0))&lt;"1200","PM","PN")),IF(X$6="Sun",IF(X387="","RD",IF(INDEX(Attendance!$O:$O,MATCH($B386&amp;X$7,Attendance!$N:$N,0))&lt;"1200","RM","RN")),IF(X387="",IF(X$7="","",IF(INDEX(Attendance!$I:$I,MATCH($B386&amp;X$7,Attendance!$N:$N,0))="ABS","AB","UL")),IF(INDEX(Attendance!$O:$O,MATCH($B386&amp;X$7,Attendance!$N:$N,0))&lt;"1200","M","N")))),"")</f>
        <v/>
      </c>
      <c r="Y386" s="83" t="str" cm="1">
        <f t="array" ref="Y386">_xlfn.IFNA(IF(OR(VALUE(Y$7&amp;$C$3)=PH),IF(Y387="","PH",IF(INDEX(Attendance!$O:$O,MATCH($B386&amp;Y$7,Attendance!$N:$N,0))&lt;"1200","PM","PN")),IF(Y$6="Sun",IF(Y387="","RD",IF(INDEX(Attendance!$O:$O,MATCH($B386&amp;Y$7,Attendance!$N:$N,0))&lt;"1200","RM","RN")),IF(Y387="",IF(Y$7="","",IF(INDEX(Attendance!$I:$I,MATCH($B386&amp;Y$7,Attendance!$N:$N,0))="ABS","AB","UL")),IF(INDEX(Attendance!$O:$O,MATCH($B386&amp;Y$7,Attendance!$N:$N,0))&lt;"1200","M","N")))),"")</f>
        <v/>
      </c>
      <c r="Z386" s="83" t="str" cm="1">
        <f t="array" ref="Z386">_xlfn.IFNA(IF(OR(VALUE(Z$7&amp;$C$3)=PH),IF(Z387="","PH",IF(INDEX(Attendance!$O:$O,MATCH($B386&amp;Z$7,Attendance!$N:$N,0))&lt;"1200","PM","PN")),IF(Z$6="Sun",IF(Z387="","RD",IF(INDEX(Attendance!$O:$O,MATCH($B386&amp;Z$7,Attendance!$N:$N,0))&lt;"1200","RM","RN")),IF(Z387="",IF(Z$7="","",IF(INDEX(Attendance!$I:$I,MATCH($B386&amp;Z$7,Attendance!$N:$N,0))="ABS","AB","UL")),IF(INDEX(Attendance!$O:$O,MATCH($B386&amp;Z$7,Attendance!$N:$N,0))&lt;"1200","M","N")))),"")</f>
        <v>RD</v>
      </c>
      <c r="AA386" s="83" t="str" cm="1">
        <f t="array" ref="AA386">_xlfn.IFNA(IF(OR(VALUE(AA$7&amp;$C$3)=PH),IF(AA387="","PH",IF(INDEX(Attendance!$O:$O,MATCH($B386&amp;AA$7,Attendance!$N:$N,0))&lt;"1200","PM","PN")),IF(AA$6="Sun",IF(AA387="","RD",IF(INDEX(Attendance!$O:$O,MATCH($B386&amp;AA$7,Attendance!$N:$N,0))&lt;"1200","RM","RN")),IF(AA387="",IF(AA$7="","",IF(INDEX(Attendance!$I:$I,MATCH($B386&amp;AA$7,Attendance!$N:$N,0))="ABS","AB","UL")),IF(INDEX(Attendance!$O:$O,MATCH($B386&amp;AA$7,Attendance!$N:$N,0))&lt;"1200","M","N")))),"")</f>
        <v/>
      </c>
      <c r="AB386" s="83" t="str" cm="1">
        <f t="array" ref="AB386">_xlfn.IFNA(IF(OR(VALUE(AB$7&amp;$C$3)=PH),IF(AB387="","PH",IF(INDEX(Attendance!$O:$O,MATCH($B386&amp;AB$7,Attendance!$N:$N,0))&lt;"1200","PM","PN")),IF(AB$6="Sun",IF(AB387="","RD",IF(INDEX(Attendance!$O:$O,MATCH($B386&amp;AB$7,Attendance!$N:$N,0))&lt;"1200","RM","RN")),IF(AB387="",IF(AB$7="","",IF(INDEX(Attendance!$I:$I,MATCH($B386&amp;AB$7,Attendance!$N:$N,0))="ABS","AB","UL")),IF(INDEX(Attendance!$O:$O,MATCH($B386&amp;AB$7,Attendance!$N:$N,0))&lt;"1200","M","N")))),"")</f>
        <v/>
      </c>
      <c r="AC386" s="83" t="str" cm="1">
        <f t="array" ref="AC386">_xlfn.IFNA(IF(OR(VALUE(AC$7&amp;$C$3)=PH),IF(AC387="","PH",IF(INDEX(Attendance!$O:$O,MATCH($B386&amp;AC$7,Attendance!$N:$N,0))&lt;"1200","PM","PN")),IF(AC$6="Sun",IF(AC387="","RD",IF(INDEX(Attendance!$O:$O,MATCH($B386&amp;AC$7,Attendance!$N:$N,0))&lt;"1200","RM","RN")),IF(AC387="",IF(AC$7="","",IF(INDEX(Attendance!$I:$I,MATCH($B386&amp;AC$7,Attendance!$N:$N,0))="ABS","AB","UL")),IF(INDEX(Attendance!$O:$O,MATCH($B386&amp;AC$7,Attendance!$N:$N,0))&lt;"1200","M","N")))),"")</f>
        <v/>
      </c>
      <c r="AD386" s="83" t="str" cm="1">
        <f t="array" ref="AD386">_xlfn.IFNA(IF(OR(VALUE(AD$7&amp;$C$3)=PH),IF(AD387="","PH",IF(INDEX(Attendance!$O:$O,MATCH($B386&amp;AD$7,Attendance!$N:$N,0))&lt;"1200","PM","PN")),IF(AD$6="Sun",IF(AD387="","RD",IF(INDEX(Attendance!$O:$O,MATCH($B386&amp;AD$7,Attendance!$N:$N,0))&lt;"1200","RM","RN")),IF(AD387="",IF(AD$7="","",IF(INDEX(Attendance!$I:$I,MATCH($B386&amp;AD$7,Attendance!$N:$N,0))="ABS","AB","UL")),IF(INDEX(Attendance!$O:$O,MATCH($B386&amp;AD$7,Attendance!$N:$N,0))&lt;"1200","M","N")))),"")</f>
        <v/>
      </c>
      <c r="AE386" s="83" t="str" cm="1">
        <f t="array" ref="AE386">_xlfn.IFNA(IF(OR(VALUE(AE$7&amp;$C$3)=PH),IF(AE387="","PH",IF(INDEX(Attendance!$O:$O,MATCH($B386&amp;AE$7,Attendance!$N:$N,0))&lt;"1200","PM","PN")),IF(AE$6="Sun",IF(AE387="","RD",IF(INDEX(Attendance!$O:$O,MATCH($B386&amp;AE$7,Attendance!$N:$N,0))&lt;"1200","RM","RN")),IF(AE387="",IF(AE$7="","",IF(INDEX(Attendance!$I:$I,MATCH($B386&amp;AE$7,Attendance!$N:$N,0))="ABS","AB","UL")),IF(INDEX(Attendance!$O:$O,MATCH($B386&amp;AE$7,Attendance!$N:$N,0))&lt;"1200","M","N")))),"")</f>
        <v/>
      </c>
      <c r="AF386" s="83" t="str" cm="1">
        <f t="array" ref="AF386">_xlfn.IFNA(IF(OR(VALUE(AF$7&amp;$C$3)=PH),IF(AF387="","PH",IF(INDEX(Attendance!$O:$O,MATCH($B386&amp;AF$7,Attendance!$N:$N,0))&lt;"1200","PM","PN")),IF(AF$6="Sun",IF(AF387="","RD",IF(INDEX(Attendance!$O:$O,MATCH($B386&amp;AF$7,Attendance!$N:$N,0))&lt;"1200","RM","RN")),IF(AF387="",IF(AF$7="","",IF(INDEX(Attendance!$I:$I,MATCH($B386&amp;AF$7,Attendance!$N:$N,0))="ABS","AB","UL")),IF(INDEX(Attendance!$O:$O,MATCH($B386&amp;AF$7,Attendance!$N:$N,0))&lt;"1200","M","N")))),"")</f>
        <v/>
      </c>
      <c r="AG386" s="83" t="str" cm="1">
        <f t="array" ref="AG386">_xlfn.IFNA(IF(OR(VALUE(AG$7&amp;$C$3)=PH),IF(AG387="","PH",IF(INDEX(Attendance!$O:$O,MATCH($B386&amp;AG$7,Attendance!$N:$N,0))&lt;"1200","PM","PN")),IF(AG$6="Sun",IF(AG387="","RD",IF(INDEX(Attendance!$O:$O,MATCH($B386&amp;AG$7,Attendance!$N:$N,0))&lt;"1200","RM","RN")),IF(AG387="",IF(AG$7="","",IF(INDEX(Attendance!$I:$I,MATCH($B386&amp;AG$7,Attendance!$N:$N,0))="ABS","AB","UL")),IF(INDEX(Attendance!$O:$O,MATCH($B386&amp;AG$7,Attendance!$N:$N,0))&lt;"1200","M","N")))),"")</f>
        <v>RD</v>
      </c>
      <c r="AH386" s="83" t="str" cm="1">
        <f t="array" ref="AH386">_xlfn.IFNA(IF(OR(VALUE(AH$7&amp;$C$3)=PH),IF(AH387="","PH",IF(INDEX(Attendance!$O:$O,MATCH($B386&amp;AH$7,Attendance!$N:$N,0))&lt;"1200","PM","PN")),IF(AH$6="Sun",IF(AH387="","RD",IF(INDEX(Attendance!$O:$O,MATCH($B386&amp;AH$7,Attendance!$N:$N,0))&lt;"1200","RM","RN")),IF(AH387="",IF(AH$7="","",IF(INDEX(Attendance!$I:$I,MATCH($B386&amp;AH$7,Attendance!$N:$N,0))="ABS","AB","UL")),IF(INDEX(Attendance!$O:$O,MATCH($B386&amp;AH$7,Attendance!$N:$N,0))&lt;"1200","M","N")))),"")</f>
        <v/>
      </c>
      <c r="AI386" s="83" t="str" cm="1">
        <f t="array" ref="AI386">_xlfn.IFNA(IF(OR(VALUE(AI$7&amp;$C$3)=PH),IF(AI387="","PH",IF(INDEX(Attendance!$O:$O,MATCH($B386&amp;AI$7,Attendance!$N:$N,0))&lt;"1200","PM","PN")),IF(AI$6="Sun",IF(AI387="","RD",IF(INDEX(Attendance!$O:$O,MATCH($B386&amp;AI$7,Attendance!$N:$N,0))&lt;"1200","RM","RN")),IF(AI387="",IF(AI$7="","",IF(INDEX(Attendance!$I:$I,MATCH($B386&amp;AI$7,Attendance!$N:$N,0))="ABS","AB","UL")),IF(INDEX(Attendance!$O:$O,MATCH($B386&amp;AI$7,Attendance!$N:$N,0))&lt;"1200","M","N")))),"")</f>
        <v/>
      </c>
      <c r="AJ386" s="83" t="str" cm="1">
        <f t="array" ref="AJ386">_xlfn.IFNA(IF(OR(VALUE(AJ$7&amp;$C$3)=PH),IF(AJ387="","PH",IF(INDEX(Attendance!$O:$O,MATCH($B386&amp;AJ$7,Attendance!$N:$N,0))&lt;"1200","PM","PN")),IF(AJ$6="Sun",IF(AJ387="","RD",IF(INDEX(Attendance!$O:$O,MATCH($B386&amp;AJ$7,Attendance!$N:$N,0))&lt;"1200","RM","RN")),IF(AJ387="",IF(AJ$7="","",IF(INDEX(Attendance!$I:$I,MATCH($B386&amp;AJ$7,Attendance!$N:$N,0))="ABS","AB","UL")),IF(INDEX(Attendance!$O:$O,MATCH($B386&amp;AJ$7,Attendance!$N:$N,0))&lt;"1200","M","N")))),"")</f>
        <v/>
      </c>
      <c r="AK386" s="258">
        <f>SUM(SUMIF(F386:AJ386,{"M","N","A"},F387:AJ387))</f>
        <v>0</v>
      </c>
      <c r="AL386" s="187">
        <f>SUM(SUMIF(F386:AJ386,{"M","N"},F388:AJ388),SUMIF(F386:AJ386,{"OM","ON"},F387:AJ387))</f>
        <v>0</v>
      </c>
      <c r="AM386" s="187">
        <f>SUM(SUMIF(F386:AJ386,{"PM","PN","RM","RN"},F387:AJ387))</f>
        <v>0</v>
      </c>
      <c r="AN386" s="187">
        <f>SUM(SUMIF(F386:AJ386,{"PM","PN"},F388:AJ388))</f>
        <v>0</v>
      </c>
      <c r="AO386" s="261">
        <f>SUM(F391:AJ391)</f>
        <v>0</v>
      </c>
      <c r="AP386" s="264">
        <f>SUM(F390:AJ390)</f>
        <v>0</v>
      </c>
      <c r="AQ386" s="188">
        <f>IF(D390="",0,SUM(COUNTIFS(F386:AJ386,{"M","N","A","OM","ON","OA","PM","PN","PA","RM","RN","RA"})))</f>
        <v>0</v>
      </c>
      <c r="AR386" s="74">
        <f>COUNTIF(F386:AJ386,"AL")</f>
        <v>0</v>
      </c>
      <c r="AS386" s="74">
        <f>COUNTIF(F386:AJ386,"MC")</f>
        <v>0</v>
      </c>
      <c r="AT386" s="74">
        <f>COUNTIF(F386:AJ386,"PH")+COUNTIF(F386:AJ386,"RPH")</f>
        <v>2</v>
      </c>
      <c r="AU386" s="255">
        <f t="shared" ref="AU386" si="92">_xlfn.IFNA(IF($B386="",0,AK386*$AK$5+SUM(AL391:AN391)+SUM(AO386:AP391)+SUM(AQ391:AT391)),"")</f>
        <v>0</v>
      </c>
    </row>
    <row r="387" spans="1:47" s="213" customFormat="1" ht="33" customHeight="1" x14ac:dyDescent="0.35">
      <c r="A387" s="189"/>
      <c r="B387" s="184"/>
      <c r="C387" s="190" t="str">
        <f>_xlfn.IFNA(INDEX(Masterlist!D:D,MATCH(B386,Masterlist!B:B,0)),"")</f>
        <v/>
      </c>
      <c r="D387" s="88"/>
      <c r="E387" s="191" t="s">
        <v>174</v>
      </c>
      <c r="F387" s="192" t="str">
        <f>IFERROR(IF(F$6="Sun",INDEX(Attendance!$R:$R,MATCH($B386&amp;F$7,Attendance!$N:$N,0)),IF(INDEX(Attendance!$R:$R,MATCH($B386&amp;F$7,Attendance!$N:$N,0))="","",IF(INDEX(Attendance!$R:$R,MATCH($B386&amp;F$7,Attendance!$N:$N,0))&gt;8,8,INDEX(Attendance!$R:$R,MATCH($B386&amp;F$7,Attendance!$N:$N,0))))),"")</f>
        <v/>
      </c>
      <c r="G387" s="192" t="str">
        <f>IFERROR(IF(G$6="Sun",INDEX(Attendance!$R:$R,MATCH($B386&amp;G$7,Attendance!$N:$N,0)),IF(INDEX(Attendance!$R:$R,MATCH($B386&amp;G$7,Attendance!$N:$N,0))="","",IF(INDEX(Attendance!$R:$R,MATCH($B386&amp;G$7,Attendance!$N:$N,0))&gt;8,8,INDEX(Attendance!$R:$R,MATCH($B386&amp;G$7,Attendance!$N:$N,0))))),"")</f>
        <v/>
      </c>
      <c r="H387" s="192" t="str">
        <f>IFERROR(IF(H$6="Sun",INDEX(Attendance!$R:$R,MATCH($B386&amp;H$7,Attendance!$N:$N,0)),IF(INDEX(Attendance!$R:$R,MATCH($B386&amp;H$7,Attendance!$N:$N,0))="","",IF(INDEX(Attendance!$R:$R,MATCH($B386&amp;H$7,Attendance!$N:$N,0))&gt;8,8,INDEX(Attendance!$R:$R,MATCH($B386&amp;H$7,Attendance!$N:$N,0))))),"")</f>
        <v/>
      </c>
      <c r="I387" s="192" t="str">
        <f>IFERROR(IF(I$6="Sun",INDEX(Attendance!$R:$R,MATCH($B386&amp;I$7,Attendance!$N:$N,0)),IF(INDEX(Attendance!$R:$R,MATCH($B386&amp;I$7,Attendance!$N:$N,0))="","",IF(INDEX(Attendance!$R:$R,MATCH($B386&amp;I$7,Attendance!$N:$N,0))&gt;8,8,INDEX(Attendance!$R:$R,MATCH($B386&amp;I$7,Attendance!$N:$N,0))))),"")</f>
        <v/>
      </c>
      <c r="J387" s="192" t="str">
        <f>IFERROR(IF(J$6="Sun",INDEX(Attendance!$R:$R,MATCH($B386&amp;J$7,Attendance!$N:$N,0)),IF(INDEX(Attendance!$R:$R,MATCH($B386&amp;J$7,Attendance!$N:$N,0))="","",IF(INDEX(Attendance!$R:$R,MATCH($B386&amp;J$7,Attendance!$N:$N,0))&gt;8,8,INDEX(Attendance!$R:$R,MATCH($B386&amp;J$7,Attendance!$N:$N,0))))),"")</f>
        <v/>
      </c>
      <c r="K387" s="192" t="str">
        <f>IFERROR(IF(K$6="Sun",INDEX(Attendance!$R:$R,MATCH($B386&amp;K$7,Attendance!$N:$N,0)),IF(INDEX(Attendance!$R:$R,MATCH($B386&amp;K$7,Attendance!$N:$N,0))="","",IF(INDEX(Attendance!$R:$R,MATCH($B386&amp;K$7,Attendance!$N:$N,0))&gt;8,8,INDEX(Attendance!$R:$R,MATCH($B386&amp;K$7,Attendance!$N:$N,0))))),"")</f>
        <v/>
      </c>
      <c r="L387" s="192" t="str">
        <f>IFERROR(IF(L$6="Sun",INDEX(Attendance!$R:$R,MATCH($B386&amp;L$7,Attendance!$N:$N,0)),IF(INDEX(Attendance!$R:$R,MATCH($B386&amp;L$7,Attendance!$N:$N,0))="","",IF(INDEX(Attendance!$R:$R,MATCH($B386&amp;L$7,Attendance!$N:$N,0))&gt;8,8,INDEX(Attendance!$R:$R,MATCH($B386&amp;L$7,Attendance!$N:$N,0))))),"")</f>
        <v/>
      </c>
      <c r="M387" s="192" t="str">
        <f>IFERROR(IF(M$6="Sun",INDEX(Attendance!$R:$R,MATCH($B386&amp;M$7,Attendance!$N:$N,0)),IF(INDEX(Attendance!$R:$R,MATCH($B386&amp;M$7,Attendance!$N:$N,0))="","",IF(INDEX(Attendance!$R:$R,MATCH($B386&amp;M$7,Attendance!$N:$N,0))&gt;8,8,INDEX(Attendance!$R:$R,MATCH($B386&amp;M$7,Attendance!$N:$N,0))))),"")</f>
        <v/>
      </c>
      <c r="N387" s="192" t="str">
        <f>IFERROR(IF(N$6="Sun",INDEX(Attendance!$R:$R,MATCH($B386&amp;N$7,Attendance!$N:$N,0)),IF(INDEX(Attendance!$R:$R,MATCH($B386&amp;N$7,Attendance!$N:$N,0))="","",IF(INDEX(Attendance!$R:$R,MATCH($B386&amp;N$7,Attendance!$N:$N,0))&gt;8,8,INDEX(Attendance!$R:$R,MATCH($B386&amp;N$7,Attendance!$N:$N,0))))),"")</f>
        <v/>
      </c>
      <c r="O387" s="192" t="str">
        <f>IFERROR(IF(O$6="Sun",INDEX(Attendance!$R:$R,MATCH($B386&amp;O$7,Attendance!$N:$N,0)),IF(INDEX(Attendance!$R:$R,MATCH($B386&amp;O$7,Attendance!$N:$N,0))="","",IF(INDEX(Attendance!$R:$R,MATCH($B386&amp;O$7,Attendance!$N:$N,0))&gt;8,8,INDEX(Attendance!$R:$R,MATCH($B386&amp;O$7,Attendance!$N:$N,0))))),"")</f>
        <v/>
      </c>
      <c r="P387" s="192" t="str">
        <f>IFERROR(IF(P$6="Sun",INDEX(Attendance!$R:$R,MATCH($B386&amp;P$7,Attendance!$N:$N,0)),IF(INDEX(Attendance!$R:$R,MATCH($B386&amp;P$7,Attendance!$N:$N,0))="","",IF(INDEX(Attendance!$R:$R,MATCH($B386&amp;P$7,Attendance!$N:$N,0))&gt;8,8,INDEX(Attendance!$R:$R,MATCH($B386&amp;P$7,Attendance!$N:$N,0))))),"")</f>
        <v/>
      </c>
      <c r="Q387" s="192" t="str">
        <f>IFERROR(IF(Q$6="Sun",INDEX(Attendance!$R:$R,MATCH($B386&amp;Q$7,Attendance!$N:$N,0)),IF(INDEX(Attendance!$R:$R,MATCH($B386&amp;Q$7,Attendance!$N:$N,0))="","",IF(INDEX(Attendance!$R:$R,MATCH($B386&amp;Q$7,Attendance!$N:$N,0))&gt;8,8,INDEX(Attendance!$R:$R,MATCH($B386&amp;Q$7,Attendance!$N:$N,0))))),"")</f>
        <v/>
      </c>
      <c r="R387" s="192" t="str">
        <f>IFERROR(IF(R$6="Sun",INDEX(Attendance!$R:$R,MATCH($B386&amp;R$7,Attendance!$N:$N,0)),IF(INDEX(Attendance!$R:$R,MATCH($B386&amp;R$7,Attendance!$N:$N,0))="","",IF(INDEX(Attendance!$R:$R,MATCH($B386&amp;R$7,Attendance!$N:$N,0))&gt;8,8,INDEX(Attendance!$R:$R,MATCH($B386&amp;R$7,Attendance!$N:$N,0))))),"")</f>
        <v/>
      </c>
      <c r="S387" s="192" t="str">
        <f>IFERROR(IF(S$6="Sun",INDEX(Attendance!$R:$R,MATCH($B386&amp;S$7,Attendance!$N:$N,0)),IF(INDEX(Attendance!$R:$R,MATCH($B386&amp;S$7,Attendance!$N:$N,0))="","",IF(INDEX(Attendance!$R:$R,MATCH($B386&amp;S$7,Attendance!$N:$N,0))&gt;8,8,INDEX(Attendance!$R:$R,MATCH($B386&amp;S$7,Attendance!$N:$N,0))))),"")</f>
        <v/>
      </c>
      <c r="T387" s="192" t="str">
        <f>IFERROR(IF(T$6="Sun",INDEX(Attendance!$R:$R,MATCH($B386&amp;T$7,Attendance!$N:$N,0)),IF(INDEX(Attendance!$R:$R,MATCH($B386&amp;T$7,Attendance!$N:$N,0))="","",IF(INDEX(Attendance!$R:$R,MATCH($B386&amp;T$7,Attendance!$N:$N,0))&gt;8,8,INDEX(Attendance!$R:$R,MATCH($B386&amp;T$7,Attendance!$N:$N,0))))),"")</f>
        <v/>
      </c>
      <c r="U387" s="192" t="str">
        <f>IFERROR(IF(U$6="Sun",INDEX(Attendance!$R:$R,MATCH($B386&amp;U$7,Attendance!$N:$N,0)),IF(INDEX(Attendance!$R:$R,MATCH($B386&amp;U$7,Attendance!$N:$N,0))="","",IF(INDEX(Attendance!$R:$R,MATCH($B386&amp;U$7,Attendance!$N:$N,0))&gt;8,8,INDEX(Attendance!$R:$R,MATCH($B386&amp;U$7,Attendance!$N:$N,0))))),"")</f>
        <v/>
      </c>
      <c r="V387" s="192" t="str">
        <f>IFERROR(IF(V$6="Sun",INDEX(Attendance!$R:$R,MATCH($B386&amp;V$7,Attendance!$N:$N,0)),IF(INDEX(Attendance!$R:$R,MATCH($B386&amp;V$7,Attendance!$N:$N,0))="","",IF(INDEX(Attendance!$R:$R,MATCH($B386&amp;V$7,Attendance!$N:$N,0))&gt;8,8,INDEX(Attendance!$R:$R,MATCH($B386&amp;V$7,Attendance!$N:$N,0))))),"")</f>
        <v/>
      </c>
      <c r="W387" s="192" t="str">
        <f>IFERROR(IF(W$6="Sun",INDEX(Attendance!$R:$R,MATCH($B386&amp;W$7,Attendance!$N:$N,0)),IF(INDEX(Attendance!$R:$R,MATCH($B386&amp;W$7,Attendance!$N:$N,0))="","",IF(INDEX(Attendance!$R:$R,MATCH($B386&amp;W$7,Attendance!$N:$N,0))&gt;8,8,INDEX(Attendance!$R:$R,MATCH($B386&amp;W$7,Attendance!$N:$N,0))))),"")</f>
        <v/>
      </c>
      <c r="X387" s="192" t="str">
        <f>IFERROR(IF(X$6="Sun",INDEX(Attendance!$R:$R,MATCH($B386&amp;X$7,Attendance!$N:$N,0)),IF(INDEX(Attendance!$R:$R,MATCH($B386&amp;X$7,Attendance!$N:$N,0))="","",IF(INDEX(Attendance!$R:$R,MATCH($B386&amp;X$7,Attendance!$N:$N,0))&gt;8,8,INDEX(Attendance!$R:$R,MATCH($B386&amp;X$7,Attendance!$N:$N,0))))),"")</f>
        <v/>
      </c>
      <c r="Y387" s="192" t="str">
        <f>IFERROR(IF(Y$6="Sun",INDEX(Attendance!$R:$R,MATCH($B386&amp;Y$7,Attendance!$N:$N,0)),IF(INDEX(Attendance!$R:$R,MATCH($B386&amp;Y$7,Attendance!$N:$N,0))="","",IF(INDEX(Attendance!$R:$R,MATCH($B386&amp;Y$7,Attendance!$N:$N,0))&gt;8,8,INDEX(Attendance!$R:$R,MATCH($B386&amp;Y$7,Attendance!$N:$N,0))))),"")</f>
        <v/>
      </c>
      <c r="Z387" s="192" t="str">
        <f>IFERROR(IF(Z$6="Sun",INDEX(Attendance!$R:$R,MATCH($B386&amp;Z$7,Attendance!$N:$N,0)),IF(INDEX(Attendance!$R:$R,MATCH($B386&amp;Z$7,Attendance!$N:$N,0))="","",IF(INDEX(Attendance!$R:$R,MATCH($B386&amp;Z$7,Attendance!$N:$N,0))&gt;8,8,INDEX(Attendance!$R:$R,MATCH($B386&amp;Z$7,Attendance!$N:$N,0))))),"")</f>
        <v/>
      </c>
      <c r="AA387" s="192" t="str">
        <f>IFERROR(IF(AA$6="Sun",INDEX(Attendance!$R:$R,MATCH($B386&amp;AA$7,Attendance!$N:$N,0)),IF(INDEX(Attendance!$R:$R,MATCH($B386&amp;AA$7,Attendance!$N:$N,0))="","",IF(INDEX(Attendance!$R:$R,MATCH($B386&amp;AA$7,Attendance!$N:$N,0))&gt;8,8,INDEX(Attendance!$R:$R,MATCH($B386&amp;AA$7,Attendance!$N:$N,0))))),"")</f>
        <v/>
      </c>
      <c r="AB387" s="192" t="str">
        <f>IFERROR(IF(AB$6="Sun",INDEX(Attendance!$R:$R,MATCH($B386&amp;AB$7,Attendance!$N:$N,0)),IF(INDEX(Attendance!$R:$R,MATCH($B386&amp;AB$7,Attendance!$N:$N,0))="","",IF(INDEX(Attendance!$R:$R,MATCH($B386&amp;AB$7,Attendance!$N:$N,0))&gt;8,8,INDEX(Attendance!$R:$R,MATCH($B386&amp;AB$7,Attendance!$N:$N,0))))),"")</f>
        <v/>
      </c>
      <c r="AC387" s="192" t="str">
        <f>IFERROR(IF(AC$6="Sun",INDEX(Attendance!$R:$R,MATCH($B386&amp;AC$7,Attendance!$N:$N,0)),IF(INDEX(Attendance!$R:$R,MATCH($B386&amp;AC$7,Attendance!$N:$N,0))="","",IF(INDEX(Attendance!$R:$R,MATCH($B386&amp;AC$7,Attendance!$N:$N,0))&gt;8,8,INDEX(Attendance!$R:$R,MATCH($B386&amp;AC$7,Attendance!$N:$N,0))))),"")</f>
        <v/>
      </c>
      <c r="AD387" s="192" t="str">
        <f>IFERROR(IF(AD$6="Sun",INDEX(Attendance!$R:$R,MATCH($B386&amp;AD$7,Attendance!$N:$N,0)),IF(INDEX(Attendance!$R:$R,MATCH($B386&amp;AD$7,Attendance!$N:$N,0))="","",IF(INDEX(Attendance!$R:$R,MATCH($B386&amp;AD$7,Attendance!$N:$N,0))&gt;8,8,INDEX(Attendance!$R:$R,MATCH($B386&amp;AD$7,Attendance!$N:$N,0))))),"")</f>
        <v/>
      </c>
      <c r="AE387" s="192" t="str">
        <f>IFERROR(IF(AE$6="Sun",INDEX(Attendance!$R:$R,MATCH($B386&amp;AE$7,Attendance!$N:$N,0)),IF(INDEX(Attendance!$R:$R,MATCH($B386&amp;AE$7,Attendance!$N:$N,0))="","",IF(INDEX(Attendance!$R:$R,MATCH($B386&amp;AE$7,Attendance!$N:$N,0))&gt;8,8,INDEX(Attendance!$R:$R,MATCH($B386&amp;AE$7,Attendance!$N:$N,0))))),"")</f>
        <v/>
      </c>
      <c r="AF387" s="192" t="str">
        <f>IFERROR(IF(AF$6="Sun",INDEX(Attendance!$R:$R,MATCH($B386&amp;AF$7,Attendance!$N:$N,0)),IF(INDEX(Attendance!$R:$R,MATCH($B386&amp;AF$7,Attendance!$N:$N,0))="","",IF(INDEX(Attendance!$R:$R,MATCH($B386&amp;AF$7,Attendance!$N:$N,0))&gt;8,8,INDEX(Attendance!$R:$R,MATCH($B386&amp;AF$7,Attendance!$N:$N,0))))),"")</f>
        <v/>
      </c>
      <c r="AG387" s="192" t="str">
        <f>IFERROR(IF(AG$6="Sun",INDEX(Attendance!$R:$R,MATCH($B386&amp;AG$7,Attendance!$N:$N,0)),IF(INDEX(Attendance!$R:$R,MATCH($B386&amp;AG$7,Attendance!$N:$N,0))="","",IF(INDEX(Attendance!$R:$R,MATCH($B386&amp;AG$7,Attendance!$N:$N,0))&gt;8,8,INDEX(Attendance!$R:$R,MATCH($B386&amp;AG$7,Attendance!$N:$N,0))))),"")</f>
        <v/>
      </c>
      <c r="AH387" s="192" t="str">
        <f>IFERROR(IF(AH$6="Sun",INDEX(Attendance!$R:$R,MATCH($B386&amp;AH$7,Attendance!$N:$N,0)),IF(INDEX(Attendance!$R:$R,MATCH($B386&amp;AH$7,Attendance!$N:$N,0))="","",IF(INDEX(Attendance!$R:$R,MATCH($B386&amp;AH$7,Attendance!$N:$N,0))&gt;8,8,INDEX(Attendance!$R:$R,MATCH($B386&amp;AH$7,Attendance!$N:$N,0))))),"")</f>
        <v/>
      </c>
      <c r="AI387" s="192" t="str">
        <f>IFERROR(IF(AI$6="Sun",INDEX(Attendance!$R:$R,MATCH($B386&amp;AI$7,Attendance!$N:$N,0)),IF(INDEX(Attendance!$R:$R,MATCH($B386&amp;AI$7,Attendance!$N:$N,0))="","",IF(INDEX(Attendance!$R:$R,MATCH($B386&amp;AI$7,Attendance!$N:$N,0))&gt;8,8,INDEX(Attendance!$R:$R,MATCH($B386&amp;AI$7,Attendance!$N:$N,0))))),"")</f>
        <v/>
      </c>
      <c r="AJ387" s="192" t="str">
        <f>IFERROR(IF(AJ$6="Sun",INDEX(Attendance!$R:$R,MATCH($B386&amp;AJ$7,Attendance!$N:$N,0)),IF(INDEX(Attendance!$R:$R,MATCH($B386&amp;AJ$7,Attendance!$N:$N,0))="","",IF(INDEX(Attendance!$R:$R,MATCH($B386&amp;AJ$7,Attendance!$N:$N,0))&gt;8,8,INDEX(Attendance!$R:$R,MATCH($B386&amp;AJ$7,Attendance!$N:$N,0))))),"")</f>
        <v/>
      </c>
      <c r="AK387" s="259"/>
      <c r="AL387" s="193">
        <f>ROUND((IF($C391="",Basic,MID($C391,FIND("RM",$C391)+3,4))+$AP386+$AQ391)/WorkDays/WorkHours*AL$6,4)</f>
        <v>8.6538000000000004</v>
      </c>
      <c r="AM387" s="193">
        <f>ROUND((IF($C391="",Basic,MID($C391,FIND("RM",$C391)+3,4))+$AP386+$AQ391)/WorkDays/WorkHours*AM$6,4)</f>
        <v>11.538500000000001</v>
      </c>
      <c r="AN387" s="193">
        <f>ROUND((IF($C391="",Basic,MID($C391,FIND("RM",$C391)+3,4))+$AP386+$AQ391)/WorkDays/WorkHours*AN$6,4)</f>
        <v>17.307700000000001</v>
      </c>
      <c r="AO387" s="262"/>
      <c r="AP387" s="265"/>
      <c r="AQ387" s="86"/>
      <c r="AR387" s="194"/>
      <c r="AS387" s="194"/>
      <c r="AT387" s="194"/>
      <c r="AU387" s="256"/>
    </row>
    <row r="388" spans="1:47" s="213" customFormat="1" ht="33" customHeight="1" x14ac:dyDescent="0.35">
      <c r="A388" s="189"/>
      <c r="B388" s="184"/>
      <c r="C388" s="195" t="str">
        <f>_xlfn.IFNA(INDEX(Masterlist!E:E,MATCH(B386,Masterlist!B:B,0)),"")</f>
        <v/>
      </c>
      <c r="D388" s="1"/>
      <c r="E388" s="196" t="s">
        <v>175</v>
      </c>
      <c r="F388" s="197" t="str">
        <f>IFERROR(IF(F$6="Sun","",IF(INDEX(Attendance!$S:$S,MATCH($B386&amp;F$7,Attendance!$N:$N,0))=TRUE,"",IF(F387&lt;8,"",INDEX(Attendance!$G:$G,MATCH($B386&amp;F$7,Attendance!$N:$N,0))))),"")</f>
        <v/>
      </c>
      <c r="G388" s="197" t="str">
        <f>IFERROR(IF(G$6="Sun","",IF(INDEX(Attendance!$S:$S,MATCH($B386&amp;G$7,Attendance!$N:$N,0))=TRUE,"",IF(G387&lt;8,"",INDEX(Attendance!$G:$G,MATCH($B386&amp;G$7,Attendance!$N:$N,0))))),"")</f>
        <v/>
      </c>
      <c r="H388" s="197" t="str">
        <f>IFERROR(IF(H$6="Sun","",IF(INDEX(Attendance!$S:$S,MATCH($B386&amp;H$7,Attendance!$N:$N,0))=TRUE,"",IF(H387&lt;8,"",INDEX(Attendance!$G:$G,MATCH($B386&amp;H$7,Attendance!$N:$N,0))))),"")</f>
        <v/>
      </c>
      <c r="I388" s="197" t="str">
        <f>IFERROR(IF(I$6="Sun","",IF(INDEX(Attendance!$S:$S,MATCH($B386&amp;I$7,Attendance!$N:$N,0))=TRUE,"",IF(I387&lt;8,"",INDEX(Attendance!$G:$G,MATCH($B386&amp;I$7,Attendance!$N:$N,0))))),"")</f>
        <v/>
      </c>
      <c r="J388" s="197" t="str">
        <f>IFERROR(IF(J$6="Sun","",IF(INDEX(Attendance!$S:$S,MATCH($B386&amp;J$7,Attendance!$N:$N,0))=TRUE,"",IF(J387&lt;8,"",INDEX(Attendance!$G:$G,MATCH($B386&amp;J$7,Attendance!$N:$N,0))))),"")</f>
        <v/>
      </c>
      <c r="K388" s="197" t="str">
        <f>IFERROR(IF(K$6="Sun","",IF(INDEX(Attendance!$S:$S,MATCH($B386&amp;K$7,Attendance!$N:$N,0))=TRUE,"",IF(K387&lt;8,"",INDEX(Attendance!$G:$G,MATCH($B386&amp;K$7,Attendance!$N:$N,0))))),"")</f>
        <v/>
      </c>
      <c r="L388" s="197" t="str">
        <f>IFERROR(IF(L$6="Sun","",IF(INDEX(Attendance!$S:$S,MATCH($B386&amp;L$7,Attendance!$N:$N,0))=TRUE,"",IF(L387&lt;8,"",INDEX(Attendance!$G:$G,MATCH($B386&amp;L$7,Attendance!$N:$N,0))))),"")</f>
        <v/>
      </c>
      <c r="M388" s="197" t="str">
        <f>IFERROR(IF(M$6="Sun","",IF(INDEX(Attendance!$S:$S,MATCH($B386&amp;M$7,Attendance!$N:$N,0))=TRUE,"",IF(M387&lt;8,"",INDEX(Attendance!$G:$G,MATCH($B386&amp;M$7,Attendance!$N:$N,0))))),"")</f>
        <v/>
      </c>
      <c r="N388" s="197" t="str">
        <f>IFERROR(IF(N$6="Sun","",IF(INDEX(Attendance!$S:$S,MATCH($B386&amp;N$7,Attendance!$N:$N,0))=TRUE,"",IF(N387&lt;8,"",INDEX(Attendance!$G:$G,MATCH($B386&amp;N$7,Attendance!$N:$N,0))))),"")</f>
        <v/>
      </c>
      <c r="O388" s="197" t="str">
        <f>IFERROR(IF(O$6="Sun","",IF(INDEX(Attendance!$S:$S,MATCH($B386&amp;O$7,Attendance!$N:$N,0))=TRUE,"",IF(O387&lt;8,"",INDEX(Attendance!$G:$G,MATCH($B386&amp;O$7,Attendance!$N:$N,0))))),"")</f>
        <v/>
      </c>
      <c r="P388" s="197" t="str">
        <f>IFERROR(IF(P$6="Sun","",IF(INDEX(Attendance!$S:$S,MATCH($B386&amp;P$7,Attendance!$N:$N,0))=TRUE,"",IF(P387&lt;8,"",INDEX(Attendance!$G:$G,MATCH($B386&amp;P$7,Attendance!$N:$N,0))))),"")</f>
        <v/>
      </c>
      <c r="Q388" s="197" t="str">
        <f>IFERROR(IF(Q$6="Sun","",IF(INDEX(Attendance!$S:$S,MATCH($B386&amp;Q$7,Attendance!$N:$N,0))=TRUE,"",IF(Q387&lt;8,"",INDEX(Attendance!$G:$G,MATCH($B386&amp;Q$7,Attendance!$N:$N,0))))),"")</f>
        <v/>
      </c>
      <c r="R388" s="197" t="str">
        <f>IFERROR(IF(R$6="Sun","",IF(INDEX(Attendance!$S:$S,MATCH($B386&amp;R$7,Attendance!$N:$N,0))=TRUE,"",IF(R387&lt;8,"",INDEX(Attendance!$G:$G,MATCH($B386&amp;R$7,Attendance!$N:$N,0))))),"")</f>
        <v/>
      </c>
      <c r="S388" s="197" t="str">
        <f>IFERROR(IF(S$6="Sun","",IF(INDEX(Attendance!$S:$S,MATCH($B386&amp;S$7,Attendance!$N:$N,0))=TRUE,"",IF(S387&lt;8,"",INDEX(Attendance!$G:$G,MATCH($B386&amp;S$7,Attendance!$N:$N,0))))),"")</f>
        <v/>
      </c>
      <c r="T388" s="197" t="str">
        <f>IFERROR(IF(T$6="Sun","",IF(INDEX(Attendance!$S:$S,MATCH($B386&amp;T$7,Attendance!$N:$N,0))=TRUE,"",IF(T387&lt;8,"",INDEX(Attendance!$G:$G,MATCH($B386&amp;T$7,Attendance!$N:$N,0))))),"")</f>
        <v/>
      </c>
      <c r="U388" s="197" t="str">
        <f>IFERROR(IF(U$6="Sun","",IF(INDEX(Attendance!$S:$S,MATCH($B386&amp;U$7,Attendance!$N:$N,0))=TRUE,"",IF(U387&lt;8,"",INDEX(Attendance!$G:$G,MATCH($B386&amp;U$7,Attendance!$N:$N,0))))),"")</f>
        <v/>
      </c>
      <c r="V388" s="197" t="str">
        <f>IFERROR(IF(V$6="Sun","",IF(INDEX(Attendance!$S:$S,MATCH($B386&amp;V$7,Attendance!$N:$N,0))=TRUE,"",IF(V387&lt;8,"",INDEX(Attendance!$G:$G,MATCH($B386&amp;V$7,Attendance!$N:$N,0))))),"")</f>
        <v/>
      </c>
      <c r="W388" s="197" t="str">
        <f>IFERROR(IF(W$6="Sun","",IF(INDEX(Attendance!$S:$S,MATCH($B386&amp;W$7,Attendance!$N:$N,0))=TRUE,"",IF(W387&lt;8,"",INDEX(Attendance!$G:$G,MATCH($B386&amp;W$7,Attendance!$N:$N,0))))),"")</f>
        <v/>
      </c>
      <c r="X388" s="197" t="str">
        <f>IFERROR(IF(X$6="Sun","",IF(INDEX(Attendance!$S:$S,MATCH($B386&amp;X$7,Attendance!$N:$N,0))=TRUE,"",IF(X387&lt;8,"",INDEX(Attendance!$G:$G,MATCH($B386&amp;X$7,Attendance!$N:$N,0))))),"")</f>
        <v/>
      </c>
      <c r="Y388" s="197" t="str">
        <f>IFERROR(IF(Y$6="Sun","",IF(INDEX(Attendance!$S:$S,MATCH($B386&amp;Y$7,Attendance!$N:$N,0))=TRUE,"",IF(Y387&lt;8,"",INDEX(Attendance!$G:$G,MATCH($B386&amp;Y$7,Attendance!$N:$N,0))))),"")</f>
        <v/>
      </c>
      <c r="Z388" s="197" t="str">
        <f>IFERROR(IF(Z$6="Sun","",IF(INDEX(Attendance!$S:$S,MATCH($B386&amp;Z$7,Attendance!$N:$N,0))=TRUE,"",IF(Z387&lt;8,"",INDEX(Attendance!$G:$G,MATCH($B386&amp;Z$7,Attendance!$N:$N,0))))),"")</f>
        <v/>
      </c>
      <c r="AA388" s="197" t="str">
        <f>IFERROR(IF(AA$6="Sun","",IF(INDEX(Attendance!$S:$S,MATCH($B386&amp;AA$7,Attendance!$N:$N,0))=TRUE,"",IF(AA387&lt;8,"",INDEX(Attendance!$G:$G,MATCH($B386&amp;AA$7,Attendance!$N:$N,0))))),"")</f>
        <v/>
      </c>
      <c r="AB388" s="197" t="str">
        <f>IFERROR(IF(AB$6="Sun","",IF(INDEX(Attendance!$S:$S,MATCH($B386&amp;AB$7,Attendance!$N:$N,0))=TRUE,"",IF(AB387&lt;8,"",INDEX(Attendance!$G:$G,MATCH($B386&amp;AB$7,Attendance!$N:$N,0))))),"")</f>
        <v/>
      </c>
      <c r="AC388" s="197" t="str">
        <f>IFERROR(IF(AC$6="Sun","",IF(INDEX(Attendance!$S:$S,MATCH($B386&amp;AC$7,Attendance!$N:$N,0))=TRUE,"",IF(AC387&lt;8,"",INDEX(Attendance!$G:$G,MATCH($B386&amp;AC$7,Attendance!$N:$N,0))))),"")</f>
        <v/>
      </c>
      <c r="AD388" s="197" t="str">
        <f>IFERROR(IF(AD$6="Sun","",IF(INDEX(Attendance!$S:$S,MATCH($B386&amp;AD$7,Attendance!$N:$N,0))=TRUE,"",IF(AD387&lt;8,"",INDEX(Attendance!$G:$G,MATCH($B386&amp;AD$7,Attendance!$N:$N,0))))),"")</f>
        <v/>
      </c>
      <c r="AE388" s="197" t="str">
        <f>IFERROR(IF(AE$6="Sun","",IF(INDEX(Attendance!$S:$S,MATCH($B386&amp;AE$7,Attendance!$N:$N,0))=TRUE,"",IF(AE387&lt;8,"",INDEX(Attendance!$G:$G,MATCH($B386&amp;AE$7,Attendance!$N:$N,0))))),"")</f>
        <v/>
      </c>
      <c r="AF388" s="197" t="str">
        <f>IFERROR(IF(AF$6="Sun","",IF(INDEX(Attendance!$S:$S,MATCH($B386&amp;AF$7,Attendance!$N:$N,0))=TRUE,"",IF(AF387&lt;8,"",INDEX(Attendance!$G:$G,MATCH($B386&amp;AF$7,Attendance!$N:$N,0))))),"")</f>
        <v/>
      </c>
      <c r="AG388" s="197" t="str">
        <f>IFERROR(IF(AG$6="Sun","",IF(INDEX(Attendance!$S:$S,MATCH($B386&amp;AG$7,Attendance!$N:$N,0))=TRUE,"",IF(AG387&lt;8,"",INDEX(Attendance!$G:$G,MATCH($B386&amp;AG$7,Attendance!$N:$N,0))))),"")</f>
        <v/>
      </c>
      <c r="AH388" s="197" t="str">
        <f>IFERROR(IF(AH$6="Sun","",IF(INDEX(Attendance!$S:$S,MATCH($B386&amp;AH$7,Attendance!$N:$N,0))=TRUE,"",IF(AH387&lt;8,"",INDEX(Attendance!$G:$G,MATCH($B386&amp;AH$7,Attendance!$N:$N,0))))),"")</f>
        <v/>
      </c>
      <c r="AI388" s="197" t="str">
        <f>IFERROR(IF(AI$6="Sun","",IF(INDEX(Attendance!$S:$S,MATCH($B386&amp;AI$7,Attendance!$N:$N,0))=TRUE,"",IF(AI387&lt;8,"",INDEX(Attendance!$G:$G,MATCH($B386&amp;AI$7,Attendance!$N:$N,0))))),"")</f>
        <v/>
      </c>
      <c r="AJ388" s="197" t="str">
        <f>IFERROR(IF(AJ$6="Sun","",IF(INDEX(Attendance!$S:$S,MATCH($B386&amp;AJ$7,Attendance!$N:$N,0))=TRUE,"",IF(AJ387&lt;8,"",INDEX(Attendance!$G:$G,MATCH($B386&amp;AJ$7,Attendance!$N:$N,0))))),"")</f>
        <v/>
      </c>
      <c r="AK388" s="259"/>
      <c r="AL388" s="198"/>
      <c r="AM388" s="198"/>
      <c r="AN388" s="198"/>
      <c r="AO388" s="262"/>
      <c r="AP388" s="265"/>
      <c r="AQ388" s="86"/>
      <c r="AR388" s="194"/>
      <c r="AS388" s="194"/>
      <c r="AT388" s="194"/>
      <c r="AU388" s="256"/>
    </row>
    <row r="389" spans="1:47" s="213" customFormat="1" ht="33" customHeight="1" x14ac:dyDescent="0.35">
      <c r="A389" s="189"/>
      <c r="B389" s="184"/>
      <c r="C389" s="195" t="str">
        <f>_xlfn.IFNA(INDEX(Masterlist!F:F,MATCH(B386,Masterlist!B:B,0)),"")</f>
        <v/>
      </c>
      <c r="D389" s="88"/>
      <c r="E389" s="196"/>
      <c r="F389" s="199"/>
      <c r="G389" s="200"/>
      <c r="H389" s="192"/>
      <c r="I389" s="192"/>
      <c r="J389" s="192"/>
      <c r="K389" s="192"/>
      <c r="L389" s="192"/>
      <c r="M389" s="192"/>
      <c r="N389" s="192"/>
      <c r="O389" s="192"/>
      <c r="P389" s="192"/>
      <c r="Q389" s="201"/>
      <c r="R389" s="201"/>
      <c r="S389" s="192"/>
      <c r="T389" s="192"/>
      <c r="U389" s="192"/>
      <c r="V389" s="192"/>
      <c r="W389" s="192"/>
      <c r="X389" s="192"/>
      <c r="Y389" s="192"/>
      <c r="Z389" s="192"/>
      <c r="AA389" s="192"/>
      <c r="AB389" s="192"/>
      <c r="AC389" s="192"/>
      <c r="AD389" s="192"/>
      <c r="AE389" s="192"/>
      <c r="AF389" s="192"/>
      <c r="AG389" s="192"/>
      <c r="AH389" s="192"/>
      <c r="AI389" s="192"/>
      <c r="AJ389" s="192"/>
      <c r="AK389" s="259"/>
      <c r="AL389" s="198"/>
      <c r="AM389" s="198"/>
      <c r="AN389" s="198"/>
      <c r="AO389" s="262"/>
      <c r="AP389" s="265"/>
      <c r="AQ389" s="86"/>
      <c r="AR389" s="194"/>
      <c r="AS389" s="194"/>
      <c r="AT389" s="194"/>
      <c r="AU389" s="256"/>
    </row>
    <row r="390" spans="1:47" s="213" customFormat="1" ht="33" customHeight="1" x14ac:dyDescent="0.35">
      <c r="A390" s="189"/>
      <c r="B390" s="184"/>
      <c r="C390" s="202" t="str">
        <f>_xlfn.IFNA(INDEX(Masterlist!I:I,MATCH(B386,Masterlist!B:B,0)),"")</f>
        <v/>
      </c>
      <c r="D390" s="226" t="str">
        <f>_xlfn.IFNA(IF(INDEX(Attendance!H:H,MATCH(B386,Attendance!$A:$A,0))="VMI","SCOPE ALLW",""),"")</f>
        <v/>
      </c>
      <c r="E390" s="196" t="s">
        <v>13</v>
      </c>
      <c r="F390" s="203" t="str">
        <f>IFERROR(IF(AND(RIGHT(F386,1)="N",VALUE(F387)&gt;=8),Database!$I$3,""),"")</f>
        <v/>
      </c>
      <c r="G390" s="192" t="str">
        <f>IFERROR(IF(AND(RIGHT(G386,1)="N",VALUE(G387)&gt;=8),Database!$I$3,""),"")</f>
        <v/>
      </c>
      <c r="H390" s="199" t="str">
        <f>IFERROR(IF(AND(RIGHT(H386,1)="N",VALUE(H387)&gt;=8),Database!$I$3,""),"")</f>
        <v/>
      </c>
      <c r="I390" s="192" t="str">
        <f>IFERROR(IF(AND(RIGHT(I386,1)="N",VALUE(I387)&gt;=8),Database!$I$3,""),"")</f>
        <v/>
      </c>
      <c r="J390" s="192" t="str">
        <f>IFERROR(IF(AND(RIGHT(J386,1)="N",VALUE(J387)&gt;=8),Database!$I$3,""),"")</f>
        <v/>
      </c>
      <c r="K390" s="192" t="str">
        <f>IFERROR(IF(AND(RIGHT(K386,1)="N",VALUE(K387)&gt;=8),Database!$I$3,""),"")</f>
        <v/>
      </c>
      <c r="L390" s="192" t="str">
        <f>IFERROR(IF(AND(RIGHT(L386,1)="N",VALUE(L387)&gt;=8),Database!$I$3,""),"")</f>
        <v/>
      </c>
      <c r="M390" s="192" t="str">
        <f>IFERROR(IF(AND(RIGHT(M386,1)="N",VALUE(M387)&gt;=8),Database!$I$3,""),"")</f>
        <v/>
      </c>
      <c r="N390" s="192" t="str">
        <f>IFERROR(IF(AND(RIGHT(N386,1)="N",VALUE(N387)&gt;=8),Database!$I$3,""),"")</f>
        <v/>
      </c>
      <c r="O390" s="192" t="str">
        <f>IFERROR(IF(AND(RIGHT(O386,1)="N",VALUE(O387)&gt;=8),Database!$I$3,""),"")</f>
        <v/>
      </c>
      <c r="P390" s="192" t="str">
        <f>IFERROR(IF(AND(RIGHT(P386,1)="N",VALUE(P387)&gt;=8),Database!$I$3,""),"")</f>
        <v/>
      </c>
      <c r="Q390" s="192" t="str">
        <f>IFERROR(IF(AND(RIGHT(Q386,1)="N",VALUE(Q387)&gt;=8),Database!$I$3,""),"")</f>
        <v/>
      </c>
      <c r="R390" s="192" t="str">
        <f>IFERROR(IF(AND(RIGHT(R386,1)="N",VALUE(R387)&gt;=8),Database!$I$3,""),"")</f>
        <v/>
      </c>
      <c r="S390" s="192" t="str">
        <f>IFERROR(IF(AND(RIGHT(S386,1)="N",VALUE(S387)&gt;=8),Database!$I$3,""),"")</f>
        <v/>
      </c>
      <c r="T390" s="192" t="str">
        <f>IFERROR(IF(AND(RIGHT(T386,1)="N",VALUE(T387)&gt;=8),Database!$I$3,""),"")</f>
        <v/>
      </c>
      <c r="U390" s="192" t="str">
        <f>IFERROR(IF(AND(RIGHT(U386,1)="N",VALUE(U387)&gt;=8),Database!$I$3,""),"")</f>
        <v/>
      </c>
      <c r="V390" s="192" t="str">
        <f>IFERROR(IF(AND(RIGHT(V386,1)="N",VALUE(V387)&gt;=8),Database!$I$3,""),"")</f>
        <v/>
      </c>
      <c r="W390" s="192" t="str">
        <f>IFERROR(IF(AND(RIGHT(W386,1)="N",VALUE(W387)&gt;=8),Database!$I$3,""),"")</f>
        <v/>
      </c>
      <c r="X390" s="192" t="str">
        <f>IFERROR(IF(AND(RIGHT(X386,1)="N",VALUE(X387)&gt;=8),Database!$I$3,""),"")</f>
        <v/>
      </c>
      <c r="Y390" s="192" t="str">
        <f>IFERROR(IF(AND(RIGHT(Y386,1)="N",VALUE(Y387)&gt;=8),Database!$I$3,""),"")</f>
        <v/>
      </c>
      <c r="Z390" s="192" t="str">
        <f>IFERROR(IF(AND(RIGHT(Z386,1)="N",VALUE(Z387)&gt;=8),Database!$I$3,""),"")</f>
        <v/>
      </c>
      <c r="AA390" s="192" t="str">
        <f>IFERROR(IF(AND(RIGHT(AA386,1)="N",VALUE(AA387)&gt;=8),Database!$I$3,""),"")</f>
        <v/>
      </c>
      <c r="AB390" s="192" t="str">
        <f>IFERROR(IF(AND(RIGHT(AB386,1)="N",VALUE(AB387)&gt;=8),Database!$I$3,""),"")</f>
        <v/>
      </c>
      <c r="AC390" s="192" t="str">
        <f>IFERROR(IF(AND(RIGHT(AC386,1)="N",VALUE(AC387)&gt;=8),Database!$I$3,""),"")</f>
        <v/>
      </c>
      <c r="AD390" s="192" t="str">
        <f>IFERROR(IF(AND(RIGHT(AD386,1)="N",VALUE(AD387)&gt;=8),Database!$I$3,""),"")</f>
        <v/>
      </c>
      <c r="AE390" s="192" t="str">
        <f>IFERROR(IF(AND(RIGHT(AE386,1)="N",VALUE(AE387)&gt;=8),Database!$I$3,""),"")</f>
        <v/>
      </c>
      <c r="AF390" s="192" t="str">
        <f>IFERROR(IF(AND(RIGHT(AF386,1)="N",VALUE(AF387)&gt;=8),Database!$I$3,""),"")</f>
        <v/>
      </c>
      <c r="AG390" s="192" t="str">
        <f>IFERROR(IF(AND(RIGHT(AG386,1)="N",VALUE(AG387)&gt;=8),Database!$I$3,""),"")</f>
        <v/>
      </c>
      <c r="AH390" s="192" t="str">
        <f>IFERROR(IF(AND(RIGHT(AH386,1)="N",VALUE(AH387)&gt;=8),Database!$I$3,""),"")</f>
        <v/>
      </c>
      <c r="AI390" s="192" t="str">
        <f>IFERROR(IF(AND(RIGHT(AI386,1)="N",VALUE(AI387)&gt;=8),Database!$I$3,""),"")</f>
        <v/>
      </c>
      <c r="AJ390" s="192" t="str">
        <f>IFERROR(IF(AND(RIGHT(AJ386,1)="N",VALUE(AJ387)&gt;=8),Database!$I$3,""),"")</f>
        <v/>
      </c>
      <c r="AK390" s="259"/>
      <c r="AL390" s="204"/>
      <c r="AM390" s="198"/>
      <c r="AN390" s="198"/>
      <c r="AO390" s="262"/>
      <c r="AP390" s="265"/>
      <c r="AQ390" s="86"/>
      <c r="AR390" s="194"/>
      <c r="AS390" s="194"/>
      <c r="AT390" s="194"/>
      <c r="AU390" s="256"/>
    </row>
    <row r="391" spans="1:47" s="213" customFormat="1" ht="33" customHeight="1" thickBot="1" x14ac:dyDescent="0.4">
      <c r="A391" s="189"/>
      <c r="B391" s="205"/>
      <c r="C391" s="222"/>
      <c r="D391" s="28"/>
      <c r="E391" s="206" t="s">
        <v>176</v>
      </c>
      <c r="F391" s="207" t="str">
        <f>IFERROR(IF(INDEX(Attendance!$T:$T,MATCH($B386&amp;F$7,Attendance!$N:$N,0))=TRUE,"L",IF(SUM(F387:F388)&gt;=10,5,"")),"")</f>
        <v/>
      </c>
      <c r="G391" s="207" t="str">
        <f>IFERROR(IF(INDEX(Attendance!$T:$T,MATCH($B386&amp;G$7,Attendance!$N:$N,0))=TRUE,"L",IF(SUM(G387:G388)&gt;=10,5,"")),"")</f>
        <v/>
      </c>
      <c r="H391" s="208" t="str">
        <f>IFERROR(IF(INDEX(Attendance!$T:$T,MATCH($B386&amp;H$7,Attendance!$N:$N,0))=TRUE,"L",IF(SUM(H387:H388)&gt;=10,5,"")),"")</f>
        <v/>
      </c>
      <c r="I391" s="208" t="str">
        <f>IFERROR(IF(INDEX(Attendance!$T:$T,MATCH($B386&amp;I$7,Attendance!$N:$N,0))=TRUE,"L",IF(SUM(I387:I388)&gt;=10,5,"")),"")</f>
        <v/>
      </c>
      <c r="J391" s="208" t="str">
        <f>IFERROR(IF(INDEX(Attendance!$T:$T,MATCH($B386&amp;J$7,Attendance!$N:$N,0))=TRUE,"L",IF(SUM(J387:J388)&gt;=10,5,"")),"")</f>
        <v/>
      </c>
      <c r="K391" s="208" t="str">
        <f>IFERROR(IF(INDEX(Attendance!$T:$T,MATCH($B386&amp;K$7,Attendance!$N:$N,0))=TRUE,"L",IF(SUM(K387:K388)&gt;=10,5,"")),"")</f>
        <v/>
      </c>
      <c r="L391" s="208" t="str">
        <f>IFERROR(IF(INDEX(Attendance!$T:$T,MATCH($B386&amp;L$7,Attendance!$N:$N,0))=TRUE,"L",IF(SUM(L387:L388)&gt;=10,5,"")),"")</f>
        <v/>
      </c>
      <c r="M391" s="208" t="str">
        <f>IFERROR(IF(INDEX(Attendance!$T:$T,MATCH($B386&amp;M$7,Attendance!$N:$N,0))=TRUE,"L",IF(SUM(M387:M388)&gt;=10,5,"")),"")</f>
        <v/>
      </c>
      <c r="N391" s="208" t="str">
        <f>IFERROR(IF(INDEX(Attendance!$T:$T,MATCH($B386&amp;N$7,Attendance!$N:$N,0))=TRUE,"L",IF(SUM(N387:N388)&gt;=10,5,"")),"")</f>
        <v/>
      </c>
      <c r="O391" s="208" t="str">
        <f>IFERROR(IF(INDEX(Attendance!$T:$T,MATCH($B386&amp;O$7,Attendance!$N:$N,0))=TRUE,"L",IF(SUM(O387:O388)&gt;=10,5,"")),"")</f>
        <v/>
      </c>
      <c r="P391" s="208" t="str">
        <f>IFERROR(IF(INDEX(Attendance!$T:$T,MATCH($B386&amp;P$7,Attendance!$N:$N,0))=TRUE,"L",IF(SUM(P387:P388)&gt;=10,5,"")),"")</f>
        <v/>
      </c>
      <c r="Q391" s="208" t="str">
        <f>IFERROR(IF(INDEX(Attendance!$T:$T,MATCH($B386&amp;Q$7,Attendance!$N:$N,0))=TRUE,"L",IF(SUM(Q387:Q388)&gt;=10,5,"")),"")</f>
        <v/>
      </c>
      <c r="R391" s="208" t="str">
        <f>IFERROR(IF(INDEX(Attendance!$T:$T,MATCH($B386&amp;R$7,Attendance!$N:$N,0))=TRUE,"L",IF(SUM(R387:R388)&gt;=10,5,"")),"")</f>
        <v/>
      </c>
      <c r="S391" s="208" t="str">
        <f>IFERROR(IF(INDEX(Attendance!$T:$T,MATCH($B386&amp;S$7,Attendance!$N:$N,0))=TRUE,"L",IF(SUM(S387:S388)&gt;=10,5,"")),"")</f>
        <v/>
      </c>
      <c r="T391" s="208" t="str">
        <f>IFERROR(IF(INDEX(Attendance!$T:$T,MATCH($B386&amp;T$7,Attendance!$N:$N,0))=TRUE,"L",IF(SUM(T387:T388)&gt;=10,5,"")),"")</f>
        <v/>
      </c>
      <c r="U391" s="208" t="str">
        <f>IFERROR(IF(INDEX(Attendance!$T:$T,MATCH($B386&amp;U$7,Attendance!$N:$N,0))=TRUE,"L",IF(SUM(U387:U388)&gt;=10,5,"")),"")</f>
        <v/>
      </c>
      <c r="V391" s="208" t="str">
        <f>IFERROR(IF(INDEX(Attendance!$T:$T,MATCH($B386&amp;V$7,Attendance!$N:$N,0))=TRUE,"L",IF(SUM(V387:V388)&gt;=10,5,"")),"")</f>
        <v/>
      </c>
      <c r="W391" s="208" t="str">
        <f>IFERROR(IF(INDEX(Attendance!$T:$T,MATCH($B386&amp;W$7,Attendance!$N:$N,0))=TRUE,"L",IF(SUM(W387:W388)&gt;=10,5,"")),"")</f>
        <v/>
      </c>
      <c r="X391" s="208" t="str">
        <f>IFERROR(IF(INDEX(Attendance!$T:$T,MATCH($B386&amp;X$7,Attendance!$N:$N,0))=TRUE,"L",IF(SUM(X387:X388)&gt;=10,5,"")),"")</f>
        <v/>
      </c>
      <c r="Y391" s="208" t="str">
        <f>IFERROR(IF(INDEX(Attendance!$T:$T,MATCH($B386&amp;Y$7,Attendance!$N:$N,0))=TRUE,"L",IF(SUM(Y387:Y388)&gt;=10,5,"")),"")</f>
        <v/>
      </c>
      <c r="Z391" s="208" t="str">
        <f>IFERROR(IF(INDEX(Attendance!$T:$T,MATCH($B386&amp;Z$7,Attendance!$N:$N,0))=TRUE,"L",IF(SUM(Z387:Z388)&gt;=10,5,"")),"")</f>
        <v/>
      </c>
      <c r="AA391" s="208" t="str">
        <f>IFERROR(IF(INDEX(Attendance!$T:$T,MATCH($B386&amp;AA$7,Attendance!$N:$N,0))=TRUE,"L",IF(SUM(AA387:AA388)&gt;=10,5,"")),"")</f>
        <v/>
      </c>
      <c r="AB391" s="208" t="str">
        <f>IFERROR(IF(INDEX(Attendance!$T:$T,MATCH($B386&amp;AB$7,Attendance!$N:$N,0))=TRUE,"L",IF(SUM(AB387:AB388)&gt;=10,5,"")),"")</f>
        <v/>
      </c>
      <c r="AC391" s="208" t="str">
        <f>IFERROR(IF(INDEX(Attendance!$T:$T,MATCH($B386&amp;AC$7,Attendance!$N:$N,0))=TRUE,"L",IF(SUM(AC387:AC388)&gt;=10,5,"")),"")</f>
        <v/>
      </c>
      <c r="AD391" s="208" t="str">
        <f>IFERROR(IF(INDEX(Attendance!$T:$T,MATCH($B386&amp;AD$7,Attendance!$N:$N,0))=TRUE,"L",IF(SUM(AD387:AD388)&gt;=10,5,"")),"")</f>
        <v/>
      </c>
      <c r="AE391" s="208" t="str">
        <f>IFERROR(IF(INDEX(Attendance!$T:$T,MATCH($B386&amp;AE$7,Attendance!$N:$N,0))=TRUE,"L",IF(SUM(AE387:AE388)&gt;=10,5,"")),"")</f>
        <v/>
      </c>
      <c r="AF391" s="208" t="str">
        <f>IFERROR(IF(INDEX(Attendance!$T:$T,MATCH($B386&amp;AF$7,Attendance!$N:$N,0))=TRUE,"L",IF(SUM(AF387:AF388)&gt;=10,5,"")),"")</f>
        <v/>
      </c>
      <c r="AG391" s="208" t="str">
        <f>IFERROR(IF(INDEX(Attendance!$T:$T,MATCH($B386&amp;AG$7,Attendance!$N:$N,0))=TRUE,"L",IF(SUM(AG387:AG388)&gt;=10,5,"")),"")</f>
        <v/>
      </c>
      <c r="AH391" s="208" t="str">
        <f>IFERROR(IF(INDEX(Attendance!$T:$T,MATCH($B386&amp;AH$7,Attendance!$N:$N,0))=TRUE,"L",IF(SUM(AH387:AH388)&gt;=10,5,"")),"")</f>
        <v/>
      </c>
      <c r="AI391" s="208" t="str">
        <f>IFERROR(IF(INDEX(Attendance!$T:$T,MATCH($B386&amp;AI$7,Attendance!$N:$N,0))=TRUE,"L",IF(SUM(AI387:AI388)&gt;=10,5,"")),"")</f>
        <v/>
      </c>
      <c r="AJ391" s="208" t="str">
        <f>IFERROR(IF(INDEX(Attendance!$T:$T,MATCH($B386&amp;AJ$7,Attendance!$N:$N,0))=TRUE,"L",IF(SUM(AJ387:AJ388)&gt;=10,5,"")),"")</f>
        <v/>
      </c>
      <c r="AK391" s="260"/>
      <c r="AL391" s="209">
        <f>ROUND(AL386*AL387,2)</f>
        <v>0</v>
      </c>
      <c r="AM391" s="209">
        <f>ROUND(AM386*AM387,2)</f>
        <v>0</v>
      </c>
      <c r="AN391" s="209">
        <f>ROUND(AN386*AN387,2)</f>
        <v>0</v>
      </c>
      <c r="AO391" s="263"/>
      <c r="AP391" s="266"/>
      <c r="AQ391" s="210">
        <f>AQ386*$AQ$5</f>
        <v>0</v>
      </c>
      <c r="AR391" s="211">
        <f>AR386*ROUND(IF($C391="",1200,MID($C391,FIND("RM",$C391)+3,4))/26,2)</f>
        <v>0</v>
      </c>
      <c r="AS391" s="211">
        <f t="shared" ref="AS391:AT391" si="93">AS386*ROUND(IF($C391="",1200,MID($C391,FIND("RM",$C391)+3,4))/26,2)</f>
        <v>0</v>
      </c>
      <c r="AT391" s="211">
        <f t="shared" si="93"/>
        <v>92.3</v>
      </c>
      <c r="AU391" s="257"/>
    </row>
    <row r="392" spans="1:47" s="213" customFormat="1" ht="33" customHeight="1" x14ac:dyDescent="0.35">
      <c r="A392" s="175">
        <f t="shared" si="73"/>
        <v>65</v>
      </c>
      <c r="B392" s="184" t="str">
        <f>_xlfn.IFNA(INDEX(Attendance!$A:$A,MATCH(A392,Attendance!$M:$M,0)),"")</f>
        <v/>
      </c>
      <c r="C392" s="185" t="str">
        <f>_xlfn.IFNA(INDEX(Masterlist!C:C,MATCH(B392,Masterlist!B:B,0)),"")</f>
        <v/>
      </c>
      <c r="D392" s="87"/>
      <c r="E392" s="186" t="s">
        <v>173</v>
      </c>
      <c r="F392" s="83" t="str" cm="1">
        <f t="array" ref="F392">_xlfn.IFNA(IF(OR(VALUE(F$7&amp;$C$3)=PH),IF(F393="","PH",IF(INDEX(Attendance!$O:$O,MATCH($B392&amp;F$7,Attendance!$N:$N,0))&lt;"1200","PM","PN")),IF(F$6="Sun",IF(F393="","RD",IF(INDEX(Attendance!$O:$O,MATCH($B392&amp;F$7,Attendance!$N:$N,0))&lt;"1200","RM","RN")),IF(F393="",IF(F$7="","",IF(INDEX(Attendance!$I:$I,MATCH($B392&amp;F$7,Attendance!$N:$N,0))="ABS","AB","UL")),IF(INDEX(Attendance!$O:$O,MATCH($B392&amp;F$7,Attendance!$N:$N,0))&lt;"1200","M","N")))),"")</f>
        <v/>
      </c>
      <c r="G392" s="83" t="str" cm="1">
        <f t="array" ref="G392">_xlfn.IFNA(IF(OR(VALUE(G$7&amp;$C$3)=PH),IF(G393="","PH",IF(INDEX(Attendance!$O:$O,MATCH($B392&amp;G$7,Attendance!$N:$N,0))&lt;"1200","PM","PN")),IF(G$6="Sun",IF(G393="","RD",IF(INDEX(Attendance!$O:$O,MATCH($B392&amp;G$7,Attendance!$N:$N,0))&lt;"1200","RM","RN")),IF(G393="",IF(G$7="","",IF(INDEX(Attendance!$I:$I,MATCH($B392&amp;G$7,Attendance!$N:$N,0))="ABS","AB","UL")),IF(INDEX(Attendance!$O:$O,MATCH($B392&amp;G$7,Attendance!$N:$N,0))&lt;"1200","M","N")))),"")</f>
        <v/>
      </c>
      <c r="H392" s="83" t="str" cm="1">
        <f t="array" ref="H392">_xlfn.IFNA(IF(OR(VALUE(H$7&amp;$C$3)=PH),IF(H393="","PH",IF(INDEX(Attendance!$O:$O,MATCH($B392&amp;H$7,Attendance!$N:$N,0))&lt;"1200","PM","PN")),IF(H$6="Sun",IF(H393="","RD",IF(INDEX(Attendance!$O:$O,MATCH($B392&amp;H$7,Attendance!$N:$N,0))&lt;"1200","RM","RN")),IF(H393="",IF(H$7="","",IF(INDEX(Attendance!$I:$I,MATCH($B392&amp;H$7,Attendance!$N:$N,0))="ABS","AB","UL")),IF(INDEX(Attendance!$O:$O,MATCH($B392&amp;H$7,Attendance!$N:$N,0))&lt;"1200","M","N")))),"")</f>
        <v/>
      </c>
      <c r="I392" s="83" t="str" cm="1">
        <f t="array" ref="I392">_xlfn.IFNA(IF(OR(VALUE(I$7&amp;$C$3)=PH),IF(I393="","PH",IF(INDEX(Attendance!$O:$O,MATCH($B392&amp;I$7,Attendance!$N:$N,0))&lt;"1200","PM","PN")),IF(I$6="Sun",IF(I393="","RD",IF(INDEX(Attendance!$O:$O,MATCH($B392&amp;I$7,Attendance!$N:$N,0))&lt;"1200","RM","RN")),IF(I393="",IF(I$7="","",IF(INDEX(Attendance!$I:$I,MATCH($B392&amp;I$7,Attendance!$N:$N,0))="ABS","AB","UL")),IF(INDEX(Attendance!$O:$O,MATCH($B392&amp;I$7,Attendance!$N:$N,0))&lt;"1200","M","N")))),"")</f>
        <v/>
      </c>
      <c r="J392" s="83" t="str" cm="1">
        <f t="array" ref="J392">_xlfn.IFNA(IF(OR(VALUE(J$7&amp;$C$3)=PH),IF(J393="","PH",IF(INDEX(Attendance!$O:$O,MATCH($B392&amp;J$7,Attendance!$N:$N,0))&lt;"1200","PM","PN")),IF(J$6="Sun",IF(J393="","RD",IF(INDEX(Attendance!$O:$O,MATCH($B392&amp;J$7,Attendance!$N:$N,0))&lt;"1200","RM","RN")),IF(J393="",IF(J$7="","",IF(INDEX(Attendance!$I:$I,MATCH($B392&amp;J$7,Attendance!$N:$N,0))="ABS","AB","UL")),IF(INDEX(Attendance!$O:$O,MATCH($B392&amp;J$7,Attendance!$N:$N,0))&lt;"1200","M","N")))),"")</f>
        <v/>
      </c>
      <c r="K392" s="83" t="str" cm="1">
        <f t="array" ref="K392">_xlfn.IFNA(IF(OR(VALUE(K$7&amp;$C$3)=PH),IF(K393="","PH",IF(INDEX(Attendance!$O:$O,MATCH($B392&amp;K$7,Attendance!$N:$N,0))&lt;"1200","PM","PN")),IF(K$6="Sun",IF(K393="","RD",IF(INDEX(Attendance!$O:$O,MATCH($B392&amp;K$7,Attendance!$N:$N,0))&lt;"1200","RM","RN")),IF(K393="",IF(K$7="","",IF(INDEX(Attendance!$I:$I,MATCH($B392&amp;K$7,Attendance!$N:$N,0))="ABS","AB","UL")),IF(INDEX(Attendance!$O:$O,MATCH($B392&amp;K$7,Attendance!$N:$N,0))&lt;"1200","M","N")))),"")</f>
        <v/>
      </c>
      <c r="L392" s="83" t="str" cm="1">
        <f t="array" ref="L392">_xlfn.IFNA(IF(OR(VALUE(L$7&amp;$C$3)=PH),IF(L393="","PH",IF(INDEX(Attendance!$O:$O,MATCH($B392&amp;L$7,Attendance!$N:$N,0))&lt;"1200","PM","PN")),IF(L$6="Sun",IF(L393="","RD",IF(INDEX(Attendance!$O:$O,MATCH($B392&amp;L$7,Attendance!$N:$N,0))&lt;"1200","RM","RN")),IF(L393="",IF(L$7="","",IF(INDEX(Attendance!$I:$I,MATCH($B392&amp;L$7,Attendance!$N:$N,0))="ABS","AB","UL")),IF(INDEX(Attendance!$O:$O,MATCH($B392&amp;L$7,Attendance!$N:$N,0))&lt;"1200","M","N")))),"")</f>
        <v>RD</v>
      </c>
      <c r="M392" s="83" t="str" cm="1">
        <f t="array" ref="M392">_xlfn.IFNA(IF(OR(VALUE(M$7&amp;$C$3)=PH),IF(M393="","PH",IF(INDEX(Attendance!$O:$O,MATCH($B392&amp;M$7,Attendance!$N:$N,0))&lt;"1200","PM","PN")),IF(M$6="Sun",IF(M393="","RD",IF(INDEX(Attendance!$O:$O,MATCH($B392&amp;M$7,Attendance!$N:$N,0))&lt;"1200","RM","RN")),IF(M393="",IF(M$7="","",IF(INDEX(Attendance!$I:$I,MATCH($B392&amp;M$7,Attendance!$N:$N,0))="ABS","AB","UL")),IF(INDEX(Attendance!$O:$O,MATCH($B392&amp;M$7,Attendance!$N:$N,0))&lt;"1200","M","N")))),"")</f>
        <v/>
      </c>
      <c r="N392" s="83" t="str" cm="1">
        <f t="array" ref="N392">_xlfn.IFNA(IF(OR(VALUE(N$7&amp;$C$3)=PH),IF(N393="","PH",IF(INDEX(Attendance!$O:$O,MATCH($B392&amp;N$7,Attendance!$N:$N,0))&lt;"1200","PM","PN")),IF(N$6="Sun",IF(N393="","RD",IF(INDEX(Attendance!$O:$O,MATCH($B392&amp;N$7,Attendance!$N:$N,0))&lt;"1200","RM","RN")),IF(N393="",IF(N$7="","",IF(INDEX(Attendance!$I:$I,MATCH($B392&amp;N$7,Attendance!$N:$N,0))="ABS","AB","UL")),IF(INDEX(Attendance!$O:$O,MATCH($B392&amp;N$7,Attendance!$N:$N,0))&lt;"1200","M","N")))),"")</f>
        <v/>
      </c>
      <c r="O392" s="83" t="str" cm="1">
        <f t="array" ref="O392">_xlfn.IFNA(IF(OR(VALUE(O$7&amp;$C$3)=PH),IF(O393="","PH",IF(INDEX(Attendance!$O:$O,MATCH($B392&amp;O$7,Attendance!$N:$N,0))&lt;"1200","PM","PN")),IF(O$6="Sun",IF(O393="","RD",IF(INDEX(Attendance!$O:$O,MATCH($B392&amp;O$7,Attendance!$N:$N,0))&lt;"1200","RM","RN")),IF(O393="",IF(O$7="","",IF(INDEX(Attendance!$I:$I,MATCH($B392&amp;O$7,Attendance!$N:$N,0))="ABS","AB","UL")),IF(INDEX(Attendance!$O:$O,MATCH($B392&amp;O$7,Attendance!$N:$N,0))&lt;"1200","M","N")))),"")</f>
        <v/>
      </c>
      <c r="P392" s="83" t="str" cm="1">
        <f t="array" ref="P392">_xlfn.IFNA(IF(OR(VALUE(P$7&amp;$C$3)=PH),IF(P393="","PH",IF(INDEX(Attendance!$O:$O,MATCH($B392&amp;P$7,Attendance!$N:$N,0))&lt;"1200","PM","PN")),IF(P$6="Sun",IF(P393="","RD",IF(INDEX(Attendance!$O:$O,MATCH($B392&amp;P$7,Attendance!$N:$N,0))&lt;"1200","RM","RN")),IF(P393="",IF(P$7="","",IF(INDEX(Attendance!$I:$I,MATCH($B392&amp;P$7,Attendance!$N:$N,0))="ABS","AB","UL")),IF(INDEX(Attendance!$O:$O,MATCH($B392&amp;P$7,Attendance!$N:$N,0))&lt;"1200","M","N")))),"")</f>
        <v/>
      </c>
      <c r="Q392" s="83" t="str" cm="1">
        <f t="array" ref="Q392">_xlfn.IFNA(IF(OR(VALUE(Q$7&amp;$C$3)=PH),IF(Q393="","PH",IF(INDEX(Attendance!$O:$O,MATCH($B392&amp;Q$7,Attendance!$N:$N,0))&lt;"1200","PM","PN")),IF(Q$6="Sun",IF(Q393="","RD",IF(INDEX(Attendance!$O:$O,MATCH($B392&amp;Q$7,Attendance!$N:$N,0))&lt;"1200","RM","RN")),IF(Q393="",IF(Q$7="","",IF(INDEX(Attendance!$I:$I,MATCH($B392&amp;Q$7,Attendance!$N:$N,0))="ABS","AB","UL")),IF(INDEX(Attendance!$O:$O,MATCH($B392&amp;Q$7,Attendance!$N:$N,0))&lt;"1200","M","N")))),"")</f>
        <v>PH</v>
      </c>
      <c r="R392" s="83" t="str" cm="1">
        <f t="array" ref="R392">_xlfn.IFNA(IF(OR(VALUE(R$7&amp;$C$3)=PH),IF(R393="","PH",IF(INDEX(Attendance!$O:$O,MATCH($B392&amp;R$7,Attendance!$N:$N,0))&lt;"1200","PM","PN")),IF(R$6="Sun",IF(R393="","RD",IF(INDEX(Attendance!$O:$O,MATCH($B392&amp;R$7,Attendance!$N:$N,0))&lt;"1200","RM","RN")),IF(R393="",IF(R$7="","",IF(INDEX(Attendance!$I:$I,MATCH($B392&amp;R$7,Attendance!$N:$N,0))="ABS","AB","UL")),IF(INDEX(Attendance!$O:$O,MATCH($B392&amp;R$7,Attendance!$N:$N,0))&lt;"1200","M","N")))),"")</f>
        <v>PH</v>
      </c>
      <c r="S392" s="83" t="str" cm="1">
        <f t="array" ref="S392">_xlfn.IFNA(IF(OR(VALUE(S$7&amp;$C$3)=PH),IF(S393="","PH",IF(INDEX(Attendance!$O:$O,MATCH($B392&amp;S$7,Attendance!$N:$N,0))&lt;"1200","PM","PN")),IF(S$6="Sun",IF(S393="","RD",IF(INDEX(Attendance!$O:$O,MATCH($B392&amp;S$7,Attendance!$N:$N,0))&lt;"1200","RM","RN")),IF(S393="",IF(S$7="","",IF(INDEX(Attendance!$I:$I,MATCH($B392&amp;S$7,Attendance!$N:$N,0))="ABS","AB","UL")),IF(INDEX(Attendance!$O:$O,MATCH($B392&amp;S$7,Attendance!$N:$N,0))&lt;"1200","M","N")))),"")</f>
        <v>RD</v>
      </c>
      <c r="T392" s="83" t="str" cm="1">
        <f t="array" ref="T392">_xlfn.IFNA(IF(OR(VALUE(T$7&amp;$C$3)=PH),IF(T393="","PH",IF(INDEX(Attendance!$O:$O,MATCH($B392&amp;T$7,Attendance!$N:$N,0))&lt;"1200","PM","PN")),IF(T$6="Sun",IF(T393="","RD",IF(INDEX(Attendance!$O:$O,MATCH($B392&amp;T$7,Attendance!$N:$N,0))&lt;"1200","RM","RN")),IF(T393="",IF(T$7="","",IF(INDEX(Attendance!$I:$I,MATCH($B392&amp;T$7,Attendance!$N:$N,0))="ABS","AB","UL")),IF(INDEX(Attendance!$O:$O,MATCH($B392&amp;T$7,Attendance!$N:$N,0))&lt;"1200","M","N")))),"")</f>
        <v/>
      </c>
      <c r="U392" s="83" t="str" cm="1">
        <f t="array" ref="U392">_xlfn.IFNA(IF(OR(VALUE(U$7&amp;$C$3)=PH),IF(U393="","PH",IF(INDEX(Attendance!$O:$O,MATCH($B392&amp;U$7,Attendance!$N:$N,0))&lt;"1200","PM","PN")),IF(U$6="Sun",IF(U393="","RD",IF(INDEX(Attendance!$O:$O,MATCH($B392&amp;U$7,Attendance!$N:$N,0))&lt;"1200","RM","RN")),IF(U393="",IF(U$7="","",IF(INDEX(Attendance!$I:$I,MATCH($B392&amp;U$7,Attendance!$N:$N,0))="ABS","AB","UL")),IF(INDEX(Attendance!$O:$O,MATCH($B392&amp;U$7,Attendance!$N:$N,0))&lt;"1200","M","N")))),"")</f>
        <v/>
      </c>
      <c r="V392" s="83" t="str" cm="1">
        <f t="array" ref="V392">_xlfn.IFNA(IF(OR(VALUE(V$7&amp;$C$3)=PH),IF(V393="","PH",IF(INDEX(Attendance!$O:$O,MATCH($B392&amp;V$7,Attendance!$N:$N,0))&lt;"1200","PM","PN")),IF(V$6="Sun",IF(V393="","RD",IF(INDEX(Attendance!$O:$O,MATCH($B392&amp;V$7,Attendance!$N:$N,0))&lt;"1200","RM","RN")),IF(V393="",IF(V$7="","",IF(INDEX(Attendance!$I:$I,MATCH($B392&amp;V$7,Attendance!$N:$N,0))="ABS","AB","UL")),IF(INDEX(Attendance!$O:$O,MATCH($B392&amp;V$7,Attendance!$N:$N,0))&lt;"1200","M","N")))),"")</f>
        <v/>
      </c>
      <c r="W392" s="83" t="str" cm="1">
        <f t="array" ref="W392">_xlfn.IFNA(IF(OR(VALUE(W$7&amp;$C$3)=PH),IF(W393="","PH",IF(INDEX(Attendance!$O:$O,MATCH($B392&amp;W$7,Attendance!$N:$N,0))&lt;"1200","PM","PN")),IF(W$6="Sun",IF(W393="","RD",IF(INDEX(Attendance!$O:$O,MATCH($B392&amp;W$7,Attendance!$N:$N,0))&lt;"1200","RM","RN")),IF(W393="",IF(W$7="","",IF(INDEX(Attendance!$I:$I,MATCH($B392&amp;W$7,Attendance!$N:$N,0))="ABS","AB","UL")),IF(INDEX(Attendance!$O:$O,MATCH($B392&amp;W$7,Attendance!$N:$N,0))&lt;"1200","M","N")))),"")</f>
        <v/>
      </c>
      <c r="X392" s="83" t="str" cm="1">
        <f t="array" ref="X392">_xlfn.IFNA(IF(OR(VALUE(X$7&amp;$C$3)=PH),IF(X393="","PH",IF(INDEX(Attendance!$O:$O,MATCH($B392&amp;X$7,Attendance!$N:$N,0))&lt;"1200","PM","PN")),IF(X$6="Sun",IF(X393="","RD",IF(INDEX(Attendance!$O:$O,MATCH($B392&amp;X$7,Attendance!$N:$N,0))&lt;"1200","RM","RN")),IF(X393="",IF(X$7="","",IF(INDEX(Attendance!$I:$I,MATCH($B392&amp;X$7,Attendance!$N:$N,0))="ABS","AB","UL")),IF(INDEX(Attendance!$O:$O,MATCH($B392&amp;X$7,Attendance!$N:$N,0))&lt;"1200","M","N")))),"")</f>
        <v/>
      </c>
      <c r="Y392" s="83" t="str" cm="1">
        <f t="array" ref="Y392">_xlfn.IFNA(IF(OR(VALUE(Y$7&amp;$C$3)=PH),IF(Y393="","PH",IF(INDEX(Attendance!$O:$O,MATCH($B392&amp;Y$7,Attendance!$N:$N,0))&lt;"1200","PM","PN")),IF(Y$6="Sun",IF(Y393="","RD",IF(INDEX(Attendance!$O:$O,MATCH($B392&amp;Y$7,Attendance!$N:$N,0))&lt;"1200","RM","RN")),IF(Y393="",IF(Y$7="","",IF(INDEX(Attendance!$I:$I,MATCH($B392&amp;Y$7,Attendance!$N:$N,0))="ABS","AB","UL")),IF(INDEX(Attendance!$O:$O,MATCH($B392&amp;Y$7,Attendance!$N:$N,0))&lt;"1200","M","N")))),"")</f>
        <v/>
      </c>
      <c r="Z392" s="83" t="str" cm="1">
        <f t="array" ref="Z392">_xlfn.IFNA(IF(OR(VALUE(Z$7&amp;$C$3)=PH),IF(Z393="","PH",IF(INDEX(Attendance!$O:$O,MATCH($B392&amp;Z$7,Attendance!$N:$N,0))&lt;"1200","PM","PN")),IF(Z$6="Sun",IF(Z393="","RD",IF(INDEX(Attendance!$O:$O,MATCH($B392&amp;Z$7,Attendance!$N:$N,0))&lt;"1200","RM","RN")),IF(Z393="",IF(Z$7="","",IF(INDEX(Attendance!$I:$I,MATCH($B392&amp;Z$7,Attendance!$N:$N,0))="ABS","AB","UL")),IF(INDEX(Attendance!$O:$O,MATCH($B392&amp;Z$7,Attendance!$N:$N,0))&lt;"1200","M","N")))),"")</f>
        <v>RD</v>
      </c>
      <c r="AA392" s="83" t="str" cm="1">
        <f t="array" ref="AA392">_xlfn.IFNA(IF(OR(VALUE(AA$7&amp;$C$3)=PH),IF(AA393="","PH",IF(INDEX(Attendance!$O:$O,MATCH($B392&amp;AA$7,Attendance!$N:$N,0))&lt;"1200","PM","PN")),IF(AA$6="Sun",IF(AA393="","RD",IF(INDEX(Attendance!$O:$O,MATCH($B392&amp;AA$7,Attendance!$N:$N,0))&lt;"1200","RM","RN")),IF(AA393="",IF(AA$7="","",IF(INDEX(Attendance!$I:$I,MATCH($B392&amp;AA$7,Attendance!$N:$N,0))="ABS","AB","UL")),IF(INDEX(Attendance!$O:$O,MATCH($B392&amp;AA$7,Attendance!$N:$N,0))&lt;"1200","M","N")))),"")</f>
        <v/>
      </c>
      <c r="AB392" s="83" t="str" cm="1">
        <f t="array" ref="AB392">_xlfn.IFNA(IF(OR(VALUE(AB$7&amp;$C$3)=PH),IF(AB393="","PH",IF(INDEX(Attendance!$O:$O,MATCH($B392&amp;AB$7,Attendance!$N:$N,0))&lt;"1200","PM","PN")),IF(AB$6="Sun",IF(AB393="","RD",IF(INDEX(Attendance!$O:$O,MATCH($B392&amp;AB$7,Attendance!$N:$N,0))&lt;"1200","RM","RN")),IF(AB393="",IF(AB$7="","",IF(INDEX(Attendance!$I:$I,MATCH($B392&amp;AB$7,Attendance!$N:$N,0))="ABS","AB","UL")),IF(INDEX(Attendance!$O:$O,MATCH($B392&amp;AB$7,Attendance!$N:$N,0))&lt;"1200","M","N")))),"")</f>
        <v/>
      </c>
      <c r="AC392" s="83" t="str" cm="1">
        <f t="array" ref="AC392">_xlfn.IFNA(IF(OR(VALUE(AC$7&amp;$C$3)=PH),IF(AC393="","PH",IF(INDEX(Attendance!$O:$O,MATCH($B392&amp;AC$7,Attendance!$N:$N,0))&lt;"1200","PM","PN")),IF(AC$6="Sun",IF(AC393="","RD",IF(INDEX(Attendance!$O:$O,MATCH($B392&amp;AC$7,Attendance!$N:$N,0))&lt;"1200","RM","RN")),IF(AC393="",IF(AC$7="","",IF(INDEX(Attendance!$I:$I,MATCH($B392&amp;AC$7,Attendance!$N:$N,0))="ABS","AB","UL")),IF(INDEX(Attendance!$O:$O,MATCH($B392&amp;AC$7,Attendance!$N:$N,0))&lt;"1200","M","N")))),"")</f>
        <v/>
      </c>
      <c r="AD392" s="83" t="str" cm="1">
        <f t="array" ref="AD392">_xlfn.IFNA(IF(OR(VALUE(AD$7&amp;$C$3)=PH),IF(AD393="","PH",IF(INDEX(Attendance!$O:$O,MATCH($B392&amp;AD$7,Attendance!$N:$N,0))&lt;"1200","PM","PN")),IF(AD$6="Sun",IF(AD393="","RD",IF(INDEX(Attendance!$O:$O,MATCH($B392&amp;AD$7,Attendance!$N:$N,0))&lt;"1200","RM","RN")),IF(AD393="",IF(AD$7="","",IF(INDEX(Attendance!$I:$I,MATCH($B392&amp;AD$7,Attendance!$N:$N,0))="ABS","AB","UL")),IF(INDEX(Attendance!$O:$O,MATCH($B392&amp;AD$7,Attendance!$N:$N,0))&lt;"1200","M","N")))),"")</f>
        <v/>
      </c>
      <c r="AE392" s="83" t="str" cm="1">
        <f t="array" ref="AE392">_xlfn.IFNA(IF(OR(VALUE(AE$7&amp;$C$3)=PH),IF(AE393="","PH",IF(INDEX(Attendance!$O:$O,MATCH($B392&amp;AE$7,Attendance!$N:$N,0))&lt;"1200","PM","PN")),IF(AE$6="Sun",IF(AE393="","RD",IF(INDEX(Attendance!$O:$O,MATCH($B392&amp;AE$7,Attendance!$N:$N,0))&lt;"1200","RM","RN")),IF(AE393="",IF(AE$7="","",IF(INDEX(Attendance!$I:$I,MATCH($B392&amp;AE$7,Attendance!$N:$N,0))="ABS","AB","UL")),IF(INDEX(Attendance!$O:$O,MATCH($B392&amp;AE$7,Attendance!$N:$N,0))&lt;"1200","M","N")))),"")</f>
        <v/>
      </c>
      <c r="AF392" s="83" t="str" cm="1">
        <f t="array" ref="AF392">_xlfn.IFNA(IF(OR(VALUE(AF$7&amp;$C$3)=PH),IF(AF393="","PH",IF(INDEX(Attendance!$O:$O,MATCH($B392&amp;AF$7,Attendance!$N:$N,0))&lt;"1200","PM","PN")),IF(AF$6="Sun",IF(AF393="","RD",IF(INDEX(Attendance!$O:$O,MATCH($B392&amp;AF$7,Attendance!$N:$N,0))&lt;"1200","RM","RN")),IF(AF393="",IF(AF$7="","",IF(INDEX(Attendance!$I:$I,MATCH($B392&amp;AF$7,Attendance!$N:$N,0))="ABS","AB","UL")),IF(INDEX(Attendance!$O:$O,MATCH($B392&amp;AF$7,Attendance!$N:$N,0))&lt;"1200","M","N")))),"")</f>
        <v/>
      </c>
      <c r="AG392" s="83" t="str" cm="1">
        <f t="array" ref="AG392">_xlfn.IFNA(IF(OR(VALUE(AG$7&amp;$C$3)=PH),IF(AG393="","PH",IF(INDEX(Attendance!$O:$O,MATCH($B392&amp;AG$7,Attendance!$N:$N,0))&lt;"1200","PM","PN")),IF(AG$6="Sun",IF(AG393="","RD",IF(INDEX(Attendance!$O:$O,MATCH($B392&amp;AG$7,Attendance!$N:$N,0))&lt;"1200","RM","RN")),IF(AG393="",IF(AG$7="","",IF(INDEX(Attendance!$I:$I,MATCH($B392&amp;AG$7,Attendance!$N:$N,0))="ABS","AB","UL")),IF(INDEX(Attendance!$O:$O,MATCH($B392&amp;AG$7,Attendance!$N:$N,0))&lt;"1200","M","N")))),"")</f>
        <v>RD</v>
      </c>
      <c r="AH392" s="83" t="str" cm="1">
        <f t="array" ref="AH392">_xlfn.IFNA(IF(OR(VALUE(AH$7&amp;$C$3)=PH),IF(AH393="","PH",IF(INDEX(Attendance!$O:$O,MATCH($B392&amp;AH$7,Attendance!$N:$N,0))&lt;"1200","PM","PN")),IF(AH$6="Sun",IF(AH393="","RD",IF(INDEX(Attendance!$O:$O,MATCH($B392&amp;AH$7,Attendance!$N:$N,0))&lt;"1200","RM","RN")),IF(AH393="",IF(AH$7="","",IF(INDEX(Attendance!$I:$I,MATCH($B392&amp;AH$7,Attendance!$N:$N,0))="ABS","AB","UL")),IF(INDEX(Attendance!$O:$O,MATCH($B392&amp;AH$7,Attendance!$N:$N,0))&lt;"1200","M","N")))),"")</f>
        <v/>
      </c>
      <c r="AI392" s="83" t="str" cm="1">
        <f t="array" ref="AI392">_xlfn.IFNA(IF(OR(VALUE(AI$7&amp;$C$3)=PH),IF(AI393="","PH",IF(INDEX(Attendance!$O:$O,MATCH($B392&amp;AI$7,Attendance!$N:$N,0))&lt;"1200","PM","PN")),IF(AI$6="Sun",IF(AI393="","RD",IF(INDEX(Attendance!$O:$O,MATCH($B392&amp;AI$7,Attendance!$N:$N,0))&lt;"1200","RM","RN")),IF(AI393="",IF(AI$7="","",IF(INDEX(Attendance!$I:$I,MATCH($B392&amp;AI$7,Attendance!$N:$N,0))="ABS","AB","UL")),IF(INDEX(Attendance!$O:$O,MATCH($B392&amp;AI$7,Attendance!$N:$N,0))&lt;"1200","M","N")))),"")</f>
        <v/>
      </c>
      <c r="AJ392" s="83" t="str" cm="1">
        <f t="array" ref="AJ392">_xlfn.IFNA(IF(OR(VALUE(AJ$7&amp;$C$3)=PH),IF(AJ393="","PH",IF(INDEX(Attendance!$O:$O,MATCH($B392&amp;AJ$7,Attendance!$N:$N,0))&lt;"1200","PM","PN")),IF(AJ$6="Sun",IF(AJ393="","RD",IF(INDEX(Attendance!$O:$O,MATCH($B392&amp;AJ$7,Attendance!$N:$N,0))&lt;"1200","RM","RN")),IF(AJ393="",IF(AJ$7="","",IF(INDEX(Attendance!$I:$I,MATCH($B392&amp;AJ$7,Attendance!$N:$N,0))="ABS","AB","UL")),IF(INDEX(Attendance!$O:$O,MATCH($B392&amp;AJ$7,Attendance!$N:$N,0))&lt;"1200","M","N")))),"")</f>
        <v/>
      </c>
      <c r="AK392" s="258">
        <f>SUM(SUMIF(F392:AJ392,{"M","N","A"},F393:AJ393))</f>
        <v>0</v>
      </c>
      <c r="AL392" s="187">
        <f>SUM(SUMIF(F392:AJ392,{"M","N"},F394:AJ394),SUMIF(F392:AJ392,{"OM","ON"},F393:AJ393))</f>
        <v>0</v>
      </c>
      <c r="AM392" s="187">
        <f>SUM(SUMIF(F392:AJ392,{"PM","PN","RM","RN"},F393:AJ393))</f>
        <v>0</v>
      </c>
      <c r="AN392" s="187">
        <f>SUM(SUMIF(F392:AJ392,{"PM","PN"},F394:AJ394))</f>
        <v>0</v>
      </c>
      <c r="AO392" s="261">
        <f>SUM(F397:AJ397)</f>
        <v>0</v>
      </c>
      <c r="AP392" s="264">
        <f>SUM(F396:AJ396)</f>
        <v>0</v>
      </c>
      <c r="AQ392" s="188">
        <f>IF(D396="",0,SUM(COUNTIFS(F392:AJ392,{"M","N","A","OM","ON","OA","PM","PN","PA","RM","RN","RA"})))</f>
        <v>0</v>
      </c>
      <c r="AR392" s="74">
        <f>COUNTIF(F392:AJ392,"AL")</f>
        <v>0</v>
      </c>
      <c r="AS392" s="74">
        <f>COUNTIF(F392:AJ392,"MC")</f>
        <v>0</v>
      </c>
      <c r="AT392" s="74">
        <f>COUNTIF(F392:AJ392,"PH")+COUNTIF(F392:AJ392,"RPH")</f>
        <v>2</v>
      </c>
      <c r="AU392" s="255">
        <f t="shared" ref="AU392" si="94">_xlfn.IFNA(IF($B392="",0,AK392*$AK$5+SUM(AL397:AN397)+SUM(AO392:AP397)+SUM(AQ397:AT397)),"")</f>
        <v>0</v>
      </c>
    </row>
    <row r="393" spans="1:47" s="213" customFormat="1" ht="33" customHeight="1" x14ac:dyDescent="0.35">
      <c r="A393" s="189"/>
      <c r="B393" s="184"/>
      <c r="C393" s="190" t="str">
        <f>_xlfn.IFNA(INDEX(Masterlist!D:D,MATCH(B392,Masterlist!B:B,0)),"")</f>
        <v/>
      </c>
      <c r="D393" s="88"/>
      <c r="E393" s="191" t="s">
        <v>174</v>
      </c>
      <c r="F393" s="192" t="str">
        <f>IFERROR(IF(F$6="Sun",INDEX(Attendance!$R:$R,MATCH($B392&amp;F$7,Attendance!$N:$N,0)),IF(INDEX(Attendance!$R:$R,MATCH($B392&amp;F$7,Attendance!$N:$N,0))="","",IF(INDEX(Attendance!$R:$R,MATCH($B392&amp;F$7,Attendance!$N:$N,0))&gt;8,8,INDEX(Attendance!$R:$R,MATCH($B392&amp;F$7,Attendance!$N:$N,0))))),"")</f>
        <v/>
      </c>
      <c r="G393" s="192" t="str">
        <f>IFERROR(IF(G$6="Sun",INDEX(Attendance!$R:$R,MATCH($B392&amp;G$7,Attendance!$N:$N,0)),IF(INDEX(Attendance!$R:$R,MATCH($B392&amp;G$7,Attendance!$N:$N,0))="","",IF(INDEX(Attendance!$R:$R,MATCH($B392&amp;G$7,Attendance!$N:$N,0))&gt;8,8,INDEX(Attendance!$R:$R,MATCH($B392&amp;G$7,Attendance!$N:$N,0))))),"")</f>
        <v/>
      </c>
      <c r="H393" s="192" t="str">
        <f>IFERROR(IF(H$6="Sun",INDEX(Attendance!$R:$R,MATCH($B392&amp;H$7,Attendance!$N:$N,0)),IF(INDEX(Attendance!$R:$R,MATCH($B392&amp;H$7,Attendance!$N:$N,0))="","",IF(INDEX(Attendance!$R:$R,MATCH($B392&amp;H$7,Attendance!$N:$N,0))&gt;8,8,INDEX(Attendance!$R:$R,MATCH($B392&amp;H$7,Attendance!$N:$N,0))))),"")</f>
        <v/>
      </c>
      <c r="I393" s="192" t="str">
        <f>IFERROR(IF(I$6="Sun",INDEX(Attendance!$R:$R,MATCH($B392&amp;I$7,Attendance!$N:$N,0)),IF(INDEX(Attendance!$R:$R,MATCH($B392&amp;I$7,Attendance!$N:$N,0))="","",IF(INDEX(Attendance!$R:$R,MATCH($B392&amp;I$7,Attendance!$N:$N,0))&gt;8,8,INDEX(Attendance!$R:$R,MATCH($B392&amp;I$7,Attendance!$N:$N,0))))),"")</f>
        <v/>
      </c>
      <c r="J393" s="192" t="str">
        <f>IFERROR(IF(J$6="Sun",INDEX(Attendance!$R:$R,MATCH($B392&amp;J$7,Attendance!$N:$N,0)),IF(INDEX(Attendance!$R:$R,MATCH($B392&amp;J$7,Attendance!$N:$N,0))="","",IF(INDEX(Attendance!$R:$R,MATCH($B392&amp;J$7,Attendance!$N:$N,0))&gt;8,8,INDEX(Attendance!$R:$R,MATCH($B392&amp;J$7,Attendance!$N:$N,0))))),"")</f>
        <v/>
      </c>
      <c r="K393" s="192" t="str">
        <f>IFERROR(IF(K$6="Sun",INDEX(Attendance!$R:$R,MATCH($B392&amp;K$7,Attendance!$N:$N,0)),IF(INDEX(Attendance!$R:$R,MATCH($B392&amp;K$7,Attendance!$N:$N,0))="","",IF(INDEX(Attendance!$R:$R,MATCH($B392&amp;K$7,Attendance!$N:$N,0))&gt;8,8,INDEX(Attendance!$R:$R,MATCH($B392&amp;K$7,Attendance!$N:$N,0))))),"")</f>
        <v/>
      </c>
      <c r="L393" s="192" t="str">
        <f>IFERROR(IF(L$6="Sun",INDEX(Attendance!$R:$R,MATCH($B392&amp;L$7,Attendance!$N:$N,0)),IF(INDEX(Attendance!$R:$R,MATCH($B392&amp;L$7,Attendance!$N:$N,0))="","",IF(INDEX(Attendance!$R:$R,MATCH($B392&amp;L$7,Attendance!$N:$N,0))&gt;8,8,INDEX(Attendance!$R:$R,MATCH($B392&amp;L$7,Attendance!$N:$N,0))))),"")</f>
        <v/>
      </c>
      <c r="M393" s="192" t="str">
        <f>IFERROR(IF(M$6="Sun",INDEX(Attendance!$R:$R,MATCH($B392&amp;M$7,Attendance!$N:$N,0)),IF(INDEX(Attendance!$R:$R,MATCH($B392&amp;M$7,Attendance!$N:$N,0))="","",IF(INDEX(Attendance!$R:$R,MATCH($B392&amp;M$7,Attendance!$N:$N,0))&gt;8,8,INDEX(Attendance!$R:$R,MATCH($B392&amp;M$7,Attendance!$N:$N,0))))),"")</f>
        <v/>
      </c>
      <c r="N393" s="192" t="str">
        <f>IFERROR(IF(N$6="Sun",INDEX(Attendance!$R:$R,MATCH($B392&amp;N$7,Attendance!$N:$N,0)),IF(INDEX(Attendance!$R:$R,MATCH($B392&amp;N$7,Attendance!$N:$N,0))="","",IF(INDEX(Attendance!$R:$R,MATCH($B392&amp;N$7,Attendance!$N:$N,0))&gt;8,8,INDEX(Attendance!$R:$R,MATCH($B392&amp;N$7,Attendance!$N:$N,0))))),"")</f>
        <v/>
      </c>
      <c r="O393" s="192" t="str">
        <f>IFERROR(IF(O$6="Sun",INDEX(Attendance!$R:$R,MATCH($B392&amp;O$7,Attendance!$N:$N,0)),IF(INDEX(Attendance!$R:$R,MATCH($B392&amp;O$7,Attendance!$N:$N,0))="","",IF(INDEX(Attendance!$R:$R,MATCH($B392&amp;O$7,Attendance!$N:$N,0))&gt;8,8,INDEX(Attendance!$R:$R,MATCH($B392&amp;O$7,Attendance!$N:$N,0))))),"")</f>
        <v/>
      </c>
      <c r="P393" s="192" t="str">
        <f>IFERROR(IF(P$6="Sun",INDEX(Attendance!$R:$R,MATCH($B392&amp;P$7,Attendance!$N:$N,0)),IF(INDEX(Attendance!$R:$R,MATCH($B392&amp;P$7,Attendance!$N:$N,0))="","",IF(INDEX(Attendance!$R:$R,MATCH($B392&amp;P$7,Attendance!$N:$N,0))&gt;8,8,INDEX(Attendance!$R:$R,MATCH($B392&amp;P$7,Attendance!$N:$N,0))))),"")</f>
        <v/>
      </c>
      <c r="Q393" s="192" t="str">
        <f>IFERROR(IF(Q$6="Sun",INDEX(Attendance!$R:$R,MATCH($B392&amp;Q$7,Attendance!$N:$N,0)),IF(INDEX(Attendance!$R:$R,MATCH($B392&amp;Q$7,Attendance!$N:$N,0))="","",IF(INDEX(Attendance!$R:$R,MATCH($B392&amp;Q$7,Attendance!$N:$N,0))&gt;8,8,INDEX(Attendance!$R:$R,MATCH($B392&amp;Q$7,Attendance!$N:$N,0))))),"")</f>
        <v/>
      </c>
      <c r="R393" s="192" t="str">
        <f>IFERROR(IF(R$6="Sun",INDEX(Attendance!$R:$R,MATCH($B392&amp;R$7,Attendance!$N:$N,0)),IF(INDEX(Attendance!$R:$R,MATCH($B392&amp;R$7,Attendance!$N:$N,0))="","",IF(INDEX(Attendance!$R:$R,MATCH($B392&amp;R$7,Attendance!$N:$N,0))&gt;8,8,INDEX(Attendance!$R:$R,MATCH($B392&amp;R$7,Attendance!$N:$N,0))))),"")</f>
        <v/>
      </c>
      <c r="S393" s="192" t="str">
        <f>IFERROR(IF(S$6="Sun",INDEX(Attendance!$R:$R,MATCH($B392&amp;S$7,Attendance!$N:$N,0)),IF(INDEX(Attendance!$R:$R,MATCH($B392&amp;S$7,Attendance!$N:$N,0))="","",IF(INDEX(Attendance!$R:$R,MATCH($B392&amp;S$7,Attendance!$N:$N,0))&gt;8,8,INDEX(Attendance!$R:$R,MATCH($B392&amp;S$7,Attendance!$N:$N,0))))),"")</f>
        <v/>
      </c>
      <c r="T393" s="192" t="str">
        <f>IFERROR(IF(T$6="Sun",INDEX(Attendance!$R:$R,MATCH($B392&amp;T$7,Attendance!$N:$N,0)),IF(INDEX(Attendance!$R:$R,MATCH($B392&amp;T$7,Attendance!$N:$N,0))="","",IF(INDEX(Attendance!$R:$R,MATCH($B392&amp;T$7,Attendance!$N:$N,0))&gt;8,8,INDEX(Attendance!$R:$R,MATCH($B392&amp;T$7,Attendance!$N:$N,0))))),"")</f>
        <v/>
      </c>
      <c r="U393" s="192" t="str">
        <f>IFERROR(IF(U$6="Sun",INDEX(Attendance!$R:$R,MATCH($B392&amp;U$7,Attendance!$N:$N,0)),IF(INDEX(Attendance!$R:$R,MATCH($B392&amp;U$7,Attendance!$N:$N,0))="","",IF(INDEX(Attendance!$R:$R,MATCH($B392&amp;U$7,Attendance!$N:$N,0))&gt;8,8,INDEX(Attendance!$R:$R,MATCH($B392&amp;U$7,Attendance!$N:$N,0))))),"")</f>
        <v/>
      </c>
      <c r="V393" s="192" t="str">
        <f>IFERROR(IF(V$6="Sun",INDEX(Attendance!$R:$R,MATCH($B392&amp;V$7,Attendance!$N:$N,0)),IF(INDEX(Attendance!$R:$R,MATCH($B392&amp;V$7,Attendance!$N:$N,0))="","",IF(INDEX(Attendance!$R:$R,MATCH($B392&amp;V$7,Attendance!$N:$N,0))&gt;8,8,INDEX(Attendance!$R:$R,MATCH($B392&amp;V$7,Attendance!$N:$N,0))))),"")</f>
        <v/>
      </c>
      <c r="W393" s="192" t="str">
        <f>IFERROR(IF(W$6="Sun",INDEX(Attendance!$R:$R,MATCH($B392&amp;W$7,Attendance!$N:$N,0)),IF(INDEX(Attendance!$R:$R,MATCH($B392&amp;W$7,Attendance!$N:$N,0))="","",IF(INDEX(Attendance!$R:$R,MATCH($B392&amp;W$7,Attendance!$N:$N,0))&gt;8,8,INDEX(Attendance!$R:$R,MATCH($B392&amp;W$7,Attendance!$N:$N,0))))),"")</f>
        <v/>
      </c>
      <c r="X393" s="192" t="str">
        <f>IFERROR(IF(X$6="Sun",INDEX(Attendance!$R:$R,MATCH($B392&amp;X$7,Attendance!$N:$N,0)),IF(INDEX(Attendance!$R:$R,MATCH($B392&amp;X$7,Attendance!$N:$N,0))="","",IF(INDEX(Attendance!$R:$R,MATCH($B392&amp;X$7,Attendance!$N:$N,0))&gt;8,8,INDEX(Attendance!$R:$R,MATCH($B392&amp;X$7,Attendance!$N:$N,0))))),"")</f>
        <v/>
      </c>
      <c r="Y393" s="192" t="str">
        <f>IFERROR(IF(Y$6="Sun",INDEX(Attendance!$R:$R,MATCH($B392&amp;Y$7,Attendance!$N:$N,0)),IF(INDEX(Attendance!$R:$R,MATCH($B392&amp;Y$7,Attendance!$N:$N,0))="","",IF(INDEX(Attendance!$R:$R,MATCH($B392&amp;Y$7,Attendance!$N:$N,0))&gt;8,8,INDEX(Attendance!$R:$R,MATCH($B392&amp;Y$7,Attendance!$N:$N,0))))),"")</f>
        <v/>
      </c>
      <c r="Z393" s="192" t="str">
        <f>IFERROR(IF(Z$6="Sun",INDEX(Attendance!$R:$R,MATCH($B392&amp;Z$7,Attendance!$N:$N,0)),IF(INDEX(Attendance!$R:$R,MATCH($B392&amp;Z$7,Attendance!$N:$N,0))="","",IF(INDEX(Attendance!$R:$R,MATCH($B392&amp;Z$7,Attendance!$N:$N,0))&gt;8,8,INDEX(Attendance!$R:$R,MATCH($B392&amp;Z$7,Attendance!$N:$N,0))))),"")</f>
        <v/>
      </c>
      <c r="AA393" s="192" t="str">
        <f>IFERROR(IF(AA$6="Sun",INDEX(Attendance!$R:$R,MATCH($B392&amp;AA$7,Attendance!$N:$N,0)),IF(INDEX(Attendance!$R:$R,MATCH($B392&amp;AA$7,Attendance!$N:$N,0))="","",IF(INDEX(Attendance!$R:$R,MATCH($B392&amp;AA$7,Attendance!$N:$N,0))&gt;8,8,INDEX(Attendance!$R:$R,MATCH($B392&amp;AA$7,Attendance!$N:$N,0))))),"")</f>
        <v/>
      </c>
      <c r="AB393" s="192" t="str">
        <f>IFERROR(IF(AB$6="Sun",INDEX(Attendance!$R:$R,MATCH($B392&amp;AB$7,Attendance!$N:$N,0)),IF(INDEX(Attendance!$R:$R,MATCH($B392&amp;AB$7,Attendance!$N:$N,0))="","",IF(INDEX(Attendance!$R:$R,MATCH($B392&amp;AB$7,Attendance!$N:$N,0))&gt;8,8,INDEX(Attendance!$R:$R,MATCH($B392&amp;AB$7,Attendance!$N:$N,0))))),"")</f>
        <v/>
      </c>
      <c r="AC393" s="192" t="str">
        <f>IFERROR(IF(AC$6="Sun",INDEX(Attendance!$R:$R,MATCH($B392&amp;AC$7,Attendance!$N:$N,0)),IF(INDEX(Attendance!$R:$R,MATCH($B392&amp;AC$7,Attendance!$N:$N,0))="","",IF(INDEX(Attendance!$R:$R,MATCH($B392&amp;AC$7,Attendance!$N:$N,0))&gt;8,8,INDEX(Attendance!$R:$R,MATCH($B392&amp;AC$7,Attendance!$N:$N,0))))),"")</f>
        <v/>
      </c>
      <c r="AD393" s="192" t="str">
        <f>IFERROR(IF(AD$6="Sun",INDEX(Attendance!$R:$R,MATCH($B392&amp;AD$7,Attendance!$N:$N,0)),IF(INDEX(Attendance!$R:$R,MATCH($B392&amp;AD$7,Attendance!$N:$N,0))="","",IF(INDEX(Attendance!$R:$R,MATCH($B392&amp;AD$7,Attendance!$N:$N,0))&gt;8,8,INDEX(Attendance!$R:$R,MATCH($B392&amp;AD$7,Attendance!$N:$N,0))))),"")</f>
        <v/>
      </c>
      <c r="AE393" s="192" t="str">
        <f>IFERROR(IF(AE$6="Sun",INDEX(Attendance!$R:$R,MATCH($B392&amp;AE$7,Attendance!$N:$N,0)),IF(INDEX(Attendance!$R:$R,MATCH($B392&amp;AE$7,Attendance!$N:$N,0))="","",IF(INDEX(Attendance!$R:$R,MATCH($B392&amp;AE$7,Attendance!$N:$N,0))&gt;8,8,INDEX(Attendance!$R:$R,MATCH($B392&amp;AE$7,Attendance!$N:$N,0))))),"")</f>
        <v/>
      </c>
      <c r="AF393" s="192" t="str">
        <f>IFERROR(IF(AF$6="Sun",INDEX(Attendance!$R:$R,MATCH($B392&amp;AF$7,Attendance!$N:$N,0)),IF(INDEX(Attendance!$R:$R,MATCH($B392&amp;AF$7,Attendance!$N:$N,0))="","",IF(INDEX(Attendance!$R:$R,MATCH($B392&amp;AF$7,Attendance!$N:$N,0))&gt;8,8,INDEX(Attendance!$R:$R,MATCH($B392&amp;AF$7,Attendance!$N:$N,0))))),"")</f>
        <v/>
      </c>
      <c r="AG393" s="192" t="str">
        <f>IFERROR(IF(AG$6="Sun",INDEX(Attendance!$R:$R,MATCH($B392&amp;AG$7,Attendance!$N:$N,0)),IF(INDEX(Attendance!$R:$R,MATCH($B392&amp;AG$7,Attendance!$N:$N,0))="","",IF(INDEX(Attendance!$R:$R,MATCH($B392&amp;AG$7,Attendance!$N:$N,0))&gt;8,8,INDEX(Attendance!$R:$R,MATCH($B392&amp;AG$7,Attendance!$N:$N,0))))),"")</f>
        <v/>
      </c>
      <c r="AH393" s="192" t="str">
        <f>IFERROR(IF(AH$6="Sun",INDEX(Attendance!$R:$R,MATCH($B392&amp;AH$7,Attendance!$N:$N,0)),IF(INDEX(Attendance!$R:$R,MATCH($B392&amp;AH$7,Attendance!$N:$N,0))="","",IF(INDEX(Attendance!$R:$R,MATCH($B392&amp;AH$7,Attendance!$N:$N,0))&gt;8,8,INDEX(Attendance!$R:$R,MATCH($B392&amp;AH$7,Attendance!$N:$N,0))))),"")</f>
        <v/>
      </c>
      <c r="AI393" s="192" t="str">
        <f>IFERROR(IF(AI$6="Sun",INDEX(Attendance!$R:$R,MATCH($B392&amp;AI$7,Attendance!$N:$N,0)),IF(INDEX(Attendance!$R:$R,MATCH($B392&amp;AI$7,Attendance!$N:$N,0))="","",IF(INDEX(Attendance!$R:$R,MATCH($B392&amp;AI$7,Attendance!$N:$N,0))&gt;8,8,INDEX(Attendance!$R:$R,MATCH($B392&amp;AI$7,Attendance!$N:$N,0))))),"")</f>
        <v/>
      </c>
      <c r="AJ393" s="192" t="str">
        <f>IFERROR(IF(AJ$6="Sun",INDEX(Attendance!$R:$R,MATCH($B392&amp;AJ$7,Attendance!$N:$N,0)),IF(INDEX(Attendance!$R:$R,MATCH($B392&amp;AJ$7,Attendance!$N:$N,0))="","",IF(INDEX(Attendance!$R:$R,MATCH($B392&amp;AJ$7,Attendance!$N:$N,0))&gt;8,8,INDEX(Attendance!$R:$R,MATCH($B392&amp;AJ$7,Attendance!$N:$N,0))))),"")</f>
        <v/>
      </c>
      <c r="AK393" s="259"/>
      <c r="AL393" s="193">
        <f>ROUND((IF($C397="",Basic,MID($C397,FIND("RM",$C397)+3,4))+$AP392+$AQ397)/WorkDays/WorkHours*AL$6,4)</f>
        <v>8.6538000000000004</v>
      </c>
      <c r="AM393" s="193">
        <f>ROUND((IF($C397="",Basic,MID($C397,FIND("RM",$C397)+3,4))+$AP392+$AQ397)/WorkDays/WorkHours*AM$6,4)</f>
        <v>11.538500000000001</v>
      </c>
      <c r="AN393" s="193">
        <f>ROUND((IF($C397="",Basic,MID($C397,FIND("RM",$C397)+3,4))+$AP392+$AQ397)/WorkDays/WorkHours*AN$6,4)</f>
        <v>17.307700000000001</v>
      </c>
      <c r="AO393" s="262"/>
      <c r="AP393" s="265"/>
      <c r="AQ393" s="86"/>
      <c r="AR393" s="194"/>
      <c r="AS393" s="194"/>
      <c r="AT393" s="194"/>
      <c r="AU393" s="256"/>
    </row>
    <row r="394" spans="1:47" s="213" customFormat="1" ht="33" customHeight="1" x14ac:dyDescent="0.35">
      <c r="A394" s="189"/>
      <c r="B394" s="184"/>
      <c r="C394" s="195" t="str">
        <f>_xlfn.IFNA(INDEX(Masterlist!E:E,MATCH(B392,Masterlist!B:B,0)),"")</f>
        <v/>
      </c>
      <c r="D394" s="1"/>
      <c r="E394" s="196" t="s">
        <v>175</v>
      </c>
      <c r="F394" s="197" t="str">
        <f>IFERROR(IF(F$6="Sun","",IF(INDEX(Attendance!$S:$S,MATCH($B392&amp;F$7,Attendance!$N:$N,0))=TRUE,"",IF(F393&lt;8,"",INDEX(Attendance!$G:$G,MATCH($B392&amp;F$7,Attendance!$N:$N,0))))),"")</f>
        <v/>
      </c>
      <c r="G394" s="197" t="str">
        <f>IFERROR(IF(G$6="Sun","",IF(INDEX(Attendance!$S:$S,MATCH($B392&amp;G$7,Attendance!$N:$N,0))=TRUE,"",IF(G393&lt;8,"",INDEX(Attendance!$G:$G,MATCH($B392&amp;G$7,Attendance!$N:$N,0))))),"")</f>
        <v/>
      </c>
      <c r="H394" s="197" t="str">
        <f>IFERROR(IF(H$6="Sun","",IF(INDEX(Attendance!$S:$S,MATCH($B392&amp;H$7,Attendance!$N:$N,0))=TRUE,"",IF(H393&lt;8,"",INDEX(Attendance!$G:$G,MATCH($B392&amp;H$7,Attendance!$N:$N,0))))),"")</f>
        <v/>
      </c>
      <c r="I394" s="197" t="str">
        <f>IFERROR(IF(I$6="Sun","",IF(INDEX(Attendance!$S:$S,MATCH($B392&amp;I$7,Attendance!$N:$N,0))=TRUE,"",IF(I393&lt;8,"",INDEX(Attendance!$G:$G,MATCH($B392&amp;I$7,Attendance!$N:$N,0))))),"")</f>
        <v/>
      </c>
      <c r="J394" s="197" t="str">
        <f>IFERROR(IF(J$6="Sun","",IF(INDEX(Attendance!$S:$S,MATCH($B392&amp;J$7,Attendance!$N:$N,0))=TRUE,"",IF(J393&lt;8,"",INDEX(Attendance!$G:$G,MATCH($B392&amp;J$7,Attendance!$N:$N,0))))),"")</f>
        <v/>
      </c>
      <c r="K394" s="197" t="str">
        <f>IFERROR(IF(K$6="Sun","",IF(INDEX(Attendance!$S:$S,MATCH($B392&amp;K$7,Attendance!$N:$N,0))=TRUE,"",IF(K393&lt;8,"",INDEX(Attendance!$G:$G,MATCH($B392&amp;K$7,Attendance!$N:$N,0))))),"")</f>
        <v/>
      </c>
      <c r="L394" s="197" t="str">
        <f>IFERROR(IF(L$6="Sun","",IF(INDEX(Attendance!$S:$S,MATCH($B392&amp;L$7,Attendance!$N:$N,0))=TRUE,"",IF(L393&lt;8,"",INDEX(Attendance!$G:$G,MATCH($B392&amp;L$7,Attendance!$N:$N,0))))),"")</f>
        <v/>
      </c>
      <c r="M394" s="197" t="str">
        <f>IFERROR(IF(M$6="Sun","",IF(INDEX(Attendance!$S:$S,MATCH($B392&amp;M$7,Attendance!$N:$N,0))=TRUE,"",IF(M393&lt;8,"",INDEX(Attendance!$G:$G,MATCH($B392&amp;M$7,Attendance!$N:$N,0))))),"")</f>
        <v/>
      </c>
      <c r="N394" s="197" t="str">
        <f>IFERROR(IF(N$6="Sun","",IF(INDEX(Attendance!$S:$S,MATCH($B392&amp;N$7,Attendance!$N:$N,0))=TRUE,"",IF(N393&lt;8,"",INDEX(Attendance!$G:$G,MATCH($B392&amp;N$7,Attendance!$N:$N,0))))),"")</f>
        <v/>
      </c>
      <c r="O394" s="197" t="str">
        <f>IFERROR(IF(O$6="Sun","",IF(INDEX(Attendance!$S:$S,MATCH($B392&amp;O$7,Attendance!$N:$N,0))=TRUE,"",IF(O393&lt;8,"",INDEX(Attendance!$G:$G,MATCH($B392&amp;O$7,Attendance!$N:$N,0))))),"")</f>
        <v/>
      </c>
      <c r="P394" s="197" t="str">
        <f>IFERROR(IF(P$6="Sun","",IF(INDEX(Attendance!$S:$S,MATCH($B392&amp;P$7,Attendance!$N:$N,0))=TRUE,"",IF(P393&lt;8,"",INDEX(Attendance!$G:$G,MATCH($B392&amp;P$7,Attendance!$N:$N,0))))),"")</f>
        <v/>
      </c>
      <c r="Q394" s="197" t="str">
        <f>IFERROR(IF(Q$6="Sun","",IF(INDEX(Attendance!$S:$S,MATCH($B392&amp;Q$7,Attendance!$N:$N,0))=TRUE,"",IF(Q393&lt;8,"",INDEX(Attendance!$G:$G,MATCH($B392&amp;Q$7,Attendance!$N:$N,0))))),"")</f>
        <v/>
      </c>
      <c r="R394" s="197" t="str">
        <f>IFERROR(IF(R$6="Sun","",IF(INDEX(Attendance!$S:$S,MATCH($B392&amp;R$7,Attendance!$N:$N,0))=TRUE,"",IF(R393&lt;8,"",INDEX(Attendance!$G:$G,MATCH($B392&amp;R$7,Attendance!$N:$N,0))))),"")</f>
        <v/>
      </c>
      <c r="S394" s="197" t="str">
        <f>IFERROR(IF(S$6="Sun","",IF(INDEX(Attendance!$S:$S,MATCH($B392&amp;S$7,Attendance!$N:$N,0))=TRUE,"",IF(S393&lt;8,"",INDEX(Attendance!$G:$G,MATCH($B392&amp;S$7,Attendance!$N:$N,0))))),"")</f>
        <v/>
      </c>
      <c r="T394" s="197" t="str">
        <f>IFERROR(IF(T$6="Sun","",IF(INDEX(Attendance!$S:$S,MATCH($B392&amp;T$7,Attendance!$N:$N,0))=TRUE,"",IF(T393&lt;8,"",INDEX(Attendance!$G:$G,MATCH($B392&amp;T$7,Attendance!$N:$N,0))))),"")</f>
        <v/>
      </c>
      <c r="U394" s="197" t="str">
        <f>IFERROR(IF(U$6="Sun","",IF(INDEX(Attendance!$S:$S,MATCH($B392&amp;U$7,Attendance!$N:$N,0))=TRUE,"",IF(U393&lt;8,"",INDEX(Attendance!$G:$G,MATCH($B392&amp;U$7,Attendance!$N:$N,0))))),"")</f>
        <v/>
      </c>
      <c r="V394" s="197" t="str">
        <f>IFERROR(IF(V$6="Sun","",IF(INDEX(Attendance!$S:$S,MATCH($B392&amp;V$7,Attendance!$N:$N,0))=TRUE,"",IF(V393&lt;8,"",INDEX(Attendance!$G:$G,MATCH($B392&amp;V$7,Attendance!$N:$N,0))))),"")</f>
        <v/>
      </c>
      <c r="W394" s="197" t="str">
        <f>IFERROR(IF(W$6="Sun","",IF(INDEX(Attendance!$S:$S,MATCH($B392&amp;W$7,Attendance!$N:$N,0))=TRUE,"",IF(W393&lt;8,"",INDEX(Attendance!$G:$G,MATCH($B392&amp;W$7,Attendance!$N:$N,0))))),"")</f>
        <v/>
      </c>
      <c r="X394" s="197" t="str">
        <f>IFERROR(IF(X$6="Sun","",IF(INDEX(Attendance!$S:$S,MATCH($B392&amp;X$7,Attendance!$N:$N,0))=TRUE,"",IF(X393&lt;8,"",INDEX(Attendance!$G:$G,MATCH($B392&amp;X$7,Attendance!$N:$N,0))))),"")</f>
        <v/>
      </c>
      <c r="Y394" s="197" t="str">
        <f>IFERROR(IF(Y$6="Sun","",IF(INDEX(Attendance!$S:$S,MATCH($B392&amp;Y$7,Attendance!$N:$N,0))=TRUE,"",IF(Y393&lt;8,"",INDEX(Attendance!$G:$G,MATCH($B392&amp;Y$7,Attendance!$N:$N,0))))),"")</f>
        <v/>
      </c>
      <c r="Z394" s="197" t="str">
        <f>IFERROR(IF(Z$6="Sun","",IF(INDEX(Attendance!$S:$S,MATCH($B392&amp;Z$7,Attendance!$N:$N,0))=TRUE,"",IF(Z393&lt;8,"",INDEX(Attendance!$G:$G,MATCH($B392&amp;Z$7,Attendance!$N:$N,0))))),"")</f>
        <v/>
      </c>
      <c r="AA394" s="197" t="str">
        <f>IFERROR(IF(AA$6="Sun","",IF(INDEX(Attendance!$S:$S,MATCH($B392&amp;AA$7,Attendance!$N:$N,0))=TRUE,"",IF(AA393&lt;8,"",INDEX(Attendance!$G:$G,MATCH($B392&amp;AA$7,Attendance!$N:$N,0))))),"")</f>
        <v/>
      </c>
      <c r="AB394" s="197" t="str">
        <f>IFERROR(IF(AB$6="Sun","",IF(INDEX(Attendance!$S:$S,MATCH($B392&amp;AB$7,Attendance!$N:$N,0))=TRUE,"",IF(AB393&lt;8,"",INDEX(Attendance!$G:$G,MATCH($B392&amp;AB$7,Attendance!$N:$N,0))))),"")</f>
        <v/>
      </c>
      <c r="AC394" s="197" t="str">
        <f>IFERROR(IF(AC$6="Sun","",IF(INDEX(Attendance!$S:$S,MATCH($B392&amp;AC$7,Attendance!$N:$N,0))=TRUE,"",IF(AC393&lt;8,"",INDEX(Attendance!$G:$G,MATCH($B392&amp;AC$7,Attendance!$N:$N,0))))),"")</f>
        <v/>
      </c>
      <c r="AD394" s="197" t="str">
        <f>IFERROR(IF(AD$6="Sun","",IF(INDEX(Attendance!$S:$S,MATCH($B392&amp;AD$7,Attendance!$N:$N,0))=TRUE,"",IF(AD393&lt;8,"",INDEX(Attendance!$G:$G,MATCH($B392&amp;AD$7,Attendance!$N:$N,0))))),"")</f>
        <v/>
      </c>
      <c r="AE394" s="197" t="str">
        <f>IFERROR(IF(AE$6="Sun","",IF(INDEX(Attendance!$S:$S,MATCH($B392&amp;AE$7,Attendance!$N:$N,0))=TRUE,"",IF(AE393&lt;8,"",INDEX(Attendance!$G:$G,MATCH($B392&amp;AE$7,Attendance!$N:$N,0))))),"")</f>
        <v/>
      </c>
      <c r="AF394" s="197" t="str">
        <f>IFERROR(IF(AF$6="Sun","",IF(INDEX(Attendance!$S:$S,MATCH($B392&amp;AF$7,Attendance!$N:$N,0))=TRUE,"",IF(AF393&lt;8,"",INDEX(Attendance!$G:$G,MATCH($B392&amp;AF$7,Attendance!$N:$N,0))))),"")</f>
        <v/>
      </c>
      <c r="AG394" s="197" t="str">
        <f>IFERROR(IF(AG$6="Sun","",IF(INDEX(Attendance!$S:$S,MATCH($B392&amp;AG$7,Attendance!$N:$N,0))=TRUE,"",IF(AG393&lt;8,"",INDEX(Attendance!$G:$G,MATCH($B392&amp;AG$7,Attendance!$N:$N,0))))),"")</f>
        <v/>
      </c>
      <c r="AH394" s="197" t="str">
        <f>IFERROR(IF(AH$6="Sun","",IF(INDEX(Attendance!$S:$S,MATCH($B392&amp;AH$7,Attendance!$N:$N,0))=TRUE,"",IF(AH393&lt;8,"",INDEX(Attendance!$G:$G,MATCH($B392&amp;AH$7,Attendance!$N:$N,0))))),"")</f>
        <v/>
      </c>
      <c r="AI394" s="197" t="str">
        <f>IFERROR(IF(AI$6="Sun","",IF(INDEX(Attendance!$S:$S,MATCH($B392&amp;AI$7,Attendance!$N:$N,0))=TRUE,"",IF(AI393&lt;8,"",INDEX(Attendance!$G:$G,MATCH($B392&amp;AI$7,Attendance!$N:$N,0))))),"")</f>
        <v/>
      </c>
      <c r="AJ394" s="197" t="str">
        <f>IFERROR(IF(AJ$6="Sun","",IF(INDEX(Attendance!$S:$S,MATCH($B392&amp;AJ$7,Attendance!$N:$N,0))=TRUE,"",IF(AJ393&lt;8,"",INDEX(Attendance!$G:$G,MATCH($B392&amp;AJ$7,Attendance!$N:$N,0))))),"")</f>
        <v/>
      </c>
      <c r="AK394" s="259"/>
      <c r="AL394" s="198"/>
      <c r="AM394" s="198"/>
      <c r="AN394" s="198"/>
      <c r="AO394" s="262"/>
      <c r="AP394" s="265"/>
      <c r="AQ394" s="86"/>
      <c r="AR394" s="194"/>
      <c r="AS394" s="194"/>
      <c r="AT394" s="194"/>
      <c r="AU394" s="256"/>
    </row>
    <row r="395" spans="1:47" s="213" customFormat="1" ht="33" customHeight="1" x14ac:dyDescent="0.35">
      <c r="A395" s="189"/>
      <c r="B395" s="184"/>
      <c r="C395" s="195" t="str">
        <f>_xlfn.IFNA(INDEX(Masterlist!F:F,MATCH(B392,Masterlist!B:B,0)),"")</f>
        <v/>
      </c>
      <c r="D395" s="88"/>
      <c r="E395" s="196"/>
      <c r="F395" s="199"/>
      <c r="G395" s="200"/>
      <c r="H395" s="192"/>
      <c r="I395" s="192"/>
      <c r="J395" s="192"/>
      <c r="K395" s="192"/>
      <c r="L395" s="192"/>
      <c r="M395" s="192"/>
      <c r="N395" s="192"/>
      <c r="O395" s="192"/>
      <c r="P395" s="192"/>
      <c r="Q395" s="201"/>
      <c r="R395" s="201"/>
      <c r="S395" s="192"/>
      <c r="T395" s="192"/>
      <c r="U395" s="192"/>
      <c r="V395" s="192"/>
      <c r="W395" s="192"/>
      <c r="X395" s="192"/>
      <c r="Y395" s="192"/>
      <c r="Z395" s="192"/>
      <c r="AA395" s="192"/>
      <c r="AB395" s="192"/>
      <c r="AC395" s="192"/>
      <c r="AD395" s="192"/>
      <c r="AE395" s="192"/>
      <c r="AF395" s="192"/>
      <c r="AG395" s="192"/>
      <c r="AH395" s="192"/>
      <c r="AI395" s="192"/>
      <c r="AJ395" s="192"/>
      <c r="AK395" s="259"/>
      <c r="AL395" s="198"/>
      <c r="AM395" s="198"/>
      <c r="AN395" s="198"/>
      <c r="AO395" s="262"/>
      <c r="AP395" s="265"/>
      <c r="AQ395" s="86"/>
      <c r="AR395" s="194"/>
      <c r="AS395" s="194"/>
      <c r="AT395" s="194"/>
      <c r="AU395" s="256"/>
    </row>
    <row r="396" spans="1:47" s="213" customFormat="1" ht="33" customHeight="1" x14ac:dyDescent="0.35">
      <c r="A396" s="189"/>
      <c r="B396" s="184"/>
      <c r="C396" s="202" t="str">
        <f>_xlfn.IFNA(INDEX(Masterlist!I:I,MATCH(B392,Masterlist!B:B,0)),"")</f>
        <v/>
      </c>
      <c r="D396" s="226" t="str">
        <f>_xlfn.IFNA(IF(INDEX(Attendance!H:H,MATCH(B392,Attendance!$A:$A,0))="VMI","SCOPE ALLW",""),"")</f>
        <v/>
      </c>
      <c r="E396" s="196" t="s">
        <v>13</v>
      </c>
      <c r="F396" s="203" t="str">
        <f>IFERROR(IF(AND(RIGHT(F392,1)="N",VALUE(F393)&gt;=8),Database!$I$3,""),"")</f>
        <v/>
      </c>
      <c r="G396" s="192" t="str">
        <f>IFERROR(IF(AND(RIGHT(G392,1)="N",VALUE(G393)&gt;=8),Database!$I$3,""),"")</f>
        <v/>
      </c>
      <c r="H396" s="199" t="str">
        <f>IFERROR(IF(AND(RIGHT(H392,1)="N",VALUE(H393)&gt;=8),Database!$I$3,""),"")</f>
        <v/>
      </c>
      <c r="I396" s="192" t="str">
        <f>IFERROR(IF(AND(RIGHT(I392,1)="N",VALUE(I393)&gt;=8),Database!$I$3,""),"")</f>
        <v/>
      </c>
      <c r="J396" s="192" t="str">
        <f>IFERROR(IF(AND(RIGHT(J392,1)="N",VALUE(J393)&gt;=8),Database!$I$3,""),"")</f>
        <v/>
      </c>
      <c r="K396" s="192" t="str">
        <f>IFERROR(IF(AND(RIGHT(K392,1)="N",VALUE(K393)&gt;=8),Database!$I$3,""),"")</f>
        <v/>
      </c>
      <c r="L396" s="192" t="str">
        <f>IFERROR(IF(AND(RIGHT(L392,1)="N",VALUE(L393)&gt;=8),Database!$I$3,""),"")</f>
        <v/>
      </c>
      <c r="M396" s="192" t="str">
        <f>IFERROR(IF(AND(RIGHT(M392,1)="N",VALUE(M393)&gt;=8),Database!$I$3,""),"")</f>
        <v/>
      </c>
      <c r="N396" s="192" t="str">
        <f>IFERROR(IF(AND(RIGHT(N392,1)="N",VALUE(N393)&gt;=8),Database!$I$3,""),"")</f>
        <v/>
      </c>
      <c r="O396" s="192" t="str">
        <f>IFERROR(IF(AND(RIGHT(O392,1)="N",VALUE(O393)&gt;=8),Database!$I$3,""),"")</f>
        <v/>
      </c>
      <c r="P396" s="192" t="str">
        <f>IFERROR(IF(AND(RIGHT(P392,1)="N",VALUE(P393)&gt;=8),Database!$I$3,""),"")</f>
        <v/>
      </c>
      <c r="Q396" s="192" t="str">
        <f>IFERROR(IF(AND(RIGHT(Q392,1)="N",VALUE(Q393)&gt;=8),Database!$I$3,""),"")</f>
        <v/>
      </c>
      <c r="R396" s="192" t="str">
        <f>IFERROR(IF(AND(RIGHT(R392,1)="N",VALUE(R393)&gt;=8),Database!$I$3,""),"")</f>
        <v/>
      </c>
      <c r="S396" s="192" t="str">
        <f>IFERROR(IF(AND(RIGHT(S392,1)="N",VALUE(S393)&gt;=8),Database!$I$3,""),"")</f>
        <v/>
      </c>
      <c r="T396" s="192" t="str">
        <f>IFERROR(IF(AND(RIGHT(T392,1)="N",VALUE(T393)&gt;=8),Database!$I$3,""),"")</f>
        <v/>
      </c>
      <c r="U396" s="192" t="str">
        <f>IFERROR(IF(AND(RIGHT(U392,1)="N",VALUE(U393)&gt;=8),Database!$I$3,""),"")</f>
        <v/>
      </c>
      <c r="V396" s="192" t="str">
        <f>IFERROR(IF(AND(RIGHT(V392,1)="N",VALUE(V393)&gt;=8),Database!$I$3,""),"")</f>
        <v/>
      </c>
      <c r="W396" s="192" t="str">
        <f>IFERROR(IF(AND(RIGHT(W392,1)="N",VALUE(W393)&gt;=8),Database!$I$3,""),"")</f>
        <v/>
      </c>
      <c r="X396" s="192" t="str">
        <f>IFERROR(IF(AND(RIGHT(X392,1)="N",VALUE(X393)&gt;=8),Database!$I$3,""),"")</f>
        <v/>
      </c>
      <c r="Y396" s="192" t="str">
        <f>IFERROR(IF(AND(RIGHT(Y392,1)="N",VALUE(Y393)&gt;=8),Database!$I$3,""),"")</f>
        <v/>
      </c>
      <c r="Z396" s="192" t="str">
        <f>IFERROR(IF(AND(RIGHT(Z392,1)="N",VALUE(Z393)&gt;=8),Database!$I$3,""),"")</f>
        <v/>
      </c>
      <c r="AA396" s="192" t="str">
        <f>IFERROR(IF(AND(RIGHT(AA392,1)="N",VALUE(AA393)&gt;=8),Database!$I$3,""),"")</f>
        <v/>
      </c>
      <c r="AB396" s="192" t="str">
        <f>IFERROR(IF(AND(RIGHT(AB392,1)="N",VALUE(AB393)&gt;=8),Database!$I$3,""),"")</f>
        <v/>
      </c>
      <c r="AC396" s="192" t="str">
        <f>IFERROR(IF(AND(RIGHT(AC392,1)="N",VALUE(AC393)&gt;=8),Database!$I$3,""),"")</f>
        <v/>
      </c>
      <c r="AD396" s="192" t="str">
        <f>IFERROR(IF(AND(RIGHT(AD392,1)="N",VALUE(AD393)&gt;=8),Database!$I$3,""),"")</f>
        <v/>
      </c>
      <c r="AE396" s="192" t="str">
        <f>IFERROR(IF(AND(RIGHT(AE392,1)="N",VALUE(AE393)&gt;=8),Database!$I$3,""),"")</f>
        <v/>
      </c>
      <c r="AF396" s="192" t="str">
        <f>IFERROR(IF(AND(RIGHT(AF392,1)="N",VALUE(AF393)&gt;=8),Database!$I$3,""),"")</f>
        <v/>
      </c>
      <c r="AG396" s="192" t="str">
        <f>IFERROR(IF(AND(RIGHT(AG392,1)="N",VALUE(AG393)&gt;=8),Database!$I$3,""),"")</f>
        <v/>
      </c>
      <c r="AH396" s="192" t="str">
        <f>IFERROR(IF(AND(RIGHT(AH392,1)="N",VALUE(AH393)&gt;=8),Database!$I$3,""),"")</f>
        <v/>
      </c>
      <c r="AI396" s="192" t="str">
        <f>IFERROR(IF(AND(RIGHT(AI392,1)="N",VALUE(AI393)&gt;=8),Database!$I$3,""),"")</f>
        <v/>
      </c>
      <c r="AJ396" s="192" t="str">
        <f>IFERROR(IF(AND(RIGHT(AJ392,1)="N",VALUE(AJ393)&gt;=8),Database!$I$3,""),"")</f>
        <v/>
      </c>
      <c r="AK396" s="259"/>
      <c r="AL396" s="204"/>
      <c r="AM396" s="198"/>
      <c r="AN396" s="198"/>
      <c r="AO396" s="262"/>
      <c r="AP396" s="265"/>
      <c r="AQ396" s="86"/>
      <c r="AR396" s="194"/>
      <c r="AS396" s="194"/>
      <c r="AT396" s="194"/>
      <c r="AU396" s="256"/>
    </row>
    <row r="397" spans="1:47" s="213" customFormat="1" ht="33" customHeight="1" thickBot="1" x14ac:dyDescent="0.4">
      <c r="A397" s="189"/>
      <c r="B397" s="205"/>
      <c r="C397" s="222"/>
      <c r="D397" s="28"/>
      <c r="E397" s="206" t="s">
        <v>176</v>
      </c>
      <c r="F397" s="207" t="str">
        <f>IFERROR(IF(INDEX(Attendance!$T:$T,MATCH($B392&amp;F$7,Attendance!$N:$N,0))=TRUE,"L",IF(SUM(F393:F394)&gt;=10,5,"")),"")</f>
        <v/>
      </c>
      <c r="G397" s="207" t="str">
        <f>IFERROR(IF(INDEX(Attendance!$T:$T,MATCH($B392&amp;G$7,Attendance!$N:$N,0))=TRUE,"L",IF(SUM(G393:G394)&gt;=10,5,"")),"")</f>
        <v/>
      </c>
      <c r="H397" s="208" t="str">
        <f>IFERROR(IF(INDEX(Attendance!$T:$T,MATCH($B392&amp;H$7,Attendance!$N:$N,0))=TRUE,"L",IF(SUM(H393:H394)&gt;=10,5,"")),"")</f>
        <v/>
      </c>
      <c r="I397" s="208" t="str">
        <f>IFERROR(IF(INDEX(Attendance!$T:$T,MATCH($B392&amp;I$7,Attendance!$N:$N,0))=TRUE,"L",IF(SUM(I393:I394)&gt;=10,5,"")),"")</f>
        <v/>
      </c>
      <c r="J397" s="208" t="str">
        <f>IFERROR(IF(INDEX(Attendance!$T:$T,MATCH($B392&amp;J$7,Attendance!$N:$N,0))=TRUE,"L",IF(SUM(J393:J394)&gt;=10,5,"")),"")</f>
        <v/>
      </c>
      <c r="K397" s="208" t="str">
        <f>IFERROR(IF(INDEX(Attendance!$T:$T,MATCH($B392&amp;K$7,Attendance!$N:$N,0))=TRUE,"L",IF(SUM(K393:K394)&gt;=10,5,"")),"")</f>
        <v/>
      </c>
      <c r="L397" s="208" t="str">
        <f>IFERROR(IF(INDEX(Attendance!$T:$T,MATCH($B392&amp;L$7,Attendance!$N:$N,0))=TRUE,"L",IF(SUM(L393:L394)&gt;=10,5,"")),"")</f>
        <v/>
      </c>
      <c r="M397" s="208" t="str">
        <f>IFERROR(IF(INDEX(Attendance!$T:$T,MATCH($B392&amp;M$7,Attendance!$N:$N,0))=TRUE,"L",IF(SUM(M393:M394)&gt;=10,5,"")),"")</f>
        <v/>
      </c>
      <c r="N397" s="208" t="str">
        <f>IFERROR(IF(INDEX(Attendance!$T:$T,MATCH($B392&amp;N$7,Attendance!$N:$N,0))=TRUE,"L",IF(SUM(N393:N394)&gt;=10,5,"")),"")</f>
        <v/>
      </c>
      <c r="O397" s="208" t="str">
        <f>IFERROR(IF(INDEX(Attendance!$T:$T,MATCH($B392&amp;O$7,Attendance!$N:$N,0))=TRUE,"L",IF(SUM(O393:O394)&gt;=10,5,"")),"")</f>
        <v/>
      </c>
      <c r="P397" s="208" t="str">
        <f>IFERROR(IF(INDEX(Attendance!$T:$T,MATCH($B392&amp;P$7,Attendance!$N:$N,0))=TRUE,"L",IF(SUM(P393:P394)&gt;=10,5,"")),"")</f>
        <v/>
      </c>
      <c r="Q397" s="208" t="str">
        <f>IFERROR(IF(INDEX(Attendance!$T:$T,MATCH($B392&amp;Q$7,Attendance!$N:$N,0))=TRUE,"L",IF(SUM(Q393:Q394)&gt;=10,5,"")),"")</f>
        <v/>
      </c>
      <c r="R397" s="208" t="str">
        <f>IFERROR(IF(INDEX(Attendance!$T:$T,MATCH($B392&amp;R$7,Attendance!$N:$N,0))=TRUE,"L",IF(SUM(R393:R394)&gt;=10,5,"")),"")</f>
        <v/>
      </c>
      <c r="S397" s="208" t="str">
        <f>IFERROR(IF(INDEX(Attendance!$T:$T,MATCH($B392&amp;S$7,Attendance!$N:$N,0))=TRUE,"L",IF(SUM(S393:S394)&gt;=10,5,"")),"")</f>
        <v/>
      </c>
      <c r="T397" s="208" t="str">
        <f>IFERROR(IF(INDEX(Attendance!$T:$T,MATCH($B392&amp;T$7,Attendance!$N:$N,0))=TRUE,"L",IF(SUM(T393:T394)&gt;=10,5,"")),"")</f>
        <v/>
      </c>
      <c r="U397" s="208" t="str">
        <f>IFERROR(IF(INDEX(Attendance!$T:$T,MATCH($B392&amp;U$7,Attendance!$N:$N,0))=TRUE,"L",IF(SUM(U393:U394)&gt;=10,5,"")),"")</f>
        <v/>
      </c>
      <c r="V397" s="208" t="str">
        <f>IFERROR(IF(INDEX(Attendance!$T:$T,MATCH($B392&amp;V$7,Attendance!$N:$N,0))=TRUE,"L",IF(SUM(V393:V394)&gt;=10,5,"")),"")</f>
        <v/>
      </c>
      <c r="W397" s="208" t="str">
        <f>IFERROR(IF(INDEX(Attendance!$T:$T,MATCH($B392&amp;W$7,Attendance!$N:$N,0))=TRUE,"L",IF(SUM(W393:W394)&gt;=10,5,"")),"")</f>
        <v/>
      </c>
      <c r="X397" s="208" t="str">
        <f>IFERROR(IF(INDEX(Attendance!$T:$T,MATCH($B392&amp;X$7,Attendance!$N:$N,0))=TRUE,"L",IF(SUM(X393:X394)&gt;=10,5,"")),"")</f>
        <v/>
      </c>
      <c r="Y397" s="208" t="str">
        <f>IFERROR(IF(INDEX(Attendance!$T:$T,MATCH($B392&amp;Y$7,Attendance!$N:$N,0))=TRUE,"L",IF(SUM(Y393:Y394)&gt;=10,5,"")),"")</f>
        <v/>
      </c>
      <c r="Z397" s="208" t="str">
        <f>IFERROR(IF(INDEX(Attendance!$T:$T,MATCH($B392&amp;Z$7,Attendance!$N:$N,0))=TRUE,"L",IF(SUM(Z393:Z394)&gt;=10,5,"")),"")</f>
        <v/>
      </c>
      <c r="AA397" s="208" t="str">
        <f>IFERROR(IF(INDEX(Attendance!$T:$T,MATCH($B392&amp;AA$7,Attendance!$N:$N,0))=TRUE,"L",IF(SUM(AA393:AA394)&gt;=10,5,"")),"")</f>
        <v/>
      </c>
      <c r="AB397" s="208" t="str">
        <f>IFERROR(IF(INDEX(Attendance!$T:$T,MATCH($B392&amp;AB$7,Attendance!$N:$N,0))=TRUE,"L",IF(SUM(AB393:AB394)&gt;=10,5,"")),"")</f>
        <v/>
      </c>
      <c r="AC397" s="208" t="str">
        <f>IFERROR(IF(INDEX(Attendance!$T:$T,MATCH($B392&amp;AC$7,Attendance!$N:$N,0))=TRUE,"L",IF(SUM(AC393:AC394)&gt;=10,5,"")),"")</f>
        <v/>
      </c>
      <c r="AD397" s="208" t="str">
        <f>IFERROR(IF(INDEX(Attendance!$T:$T,MATCH($B392&amp;AD$7,Attendance!$N:$N,0))=TRUE,"L",IF(SUM(AD393:AD394)&gt;=10,5,"")),"")</f>
        <v/>
      </c>
      <c r="AE397" s="208" t="str">
        <f>IFERROR(IF(INDEX(Attendance!$T:$T,MATCH($B392&amp;AE$7,Attendance!$N:$N,0))=TRUE,"L",IF(SUM(AE393:AE394)&gt;=10,5,"")),"")</f>
        <v/>
      </c>
      <c r="AF397" s="208" t="str">
        <f>IFERROR(IF(INDEX(Attendance!$T:$T,MATCH($B392&amp;AF$7,Attendance!$N:$N,0))=TRUE,"L",IF(SUM(AF393:AF394)&gt;=10,5,"")),"")</f>
        <v/>
      </c>
      <c r="AG397" s="208" t="str">
        <f>IFERROR(IF(INDEX(Attendance!$T:$T,MATCH($B392&amp;AG$7,Attendance!$N:$N,0))=TRUE,"L",IF(SUM(AG393:AG394)&gt;=10,5,"")),"")</f>
        <v/>
      </c>
      <c r="AH397" s="208" t="str">
        <f>IFERROR(IF(INDEX(Attendance!$T:$T,MATCH($B392&amp;AH$7,Attendance!$N:$N,0))=TRUE,"L",IF(SUM(AH393:AH394)&gt;=10,5,"")),"")</f>
        <v/>
      </c>
      <c r="AI397" s="208" t="str">
        <f>IFERROR(IF(INDEX(Attendance!$T:$T,MATCH($B392&amp;AI$7,Attendance!$N:$N,0))=TRUE,"L",IF(SUM(AI393:AI394)&gt;=10,5,"")),"")</f>
        <v/>
      </c>
      <c r="AJ397" s="208" t="str">
        <f>IFERROR(IF(INDEX(Attendance!$T:$T,MATCH($B392&amp;AJ$7,Attendance!$N:$N,0))=TRUE,"L",IF(SUM(AJ393:AJ394)&gt;=10,5,"")),"")</f>
        <v/>
      </c>
      <c r="AK397" s="260"/>
      <c r="AL397" s="209">
        <f>ROUND(AL392*AL393,2)</f>
        <v>0</v>
      </c>
      <c r="AM397" s="209">
        <f>ROUND(AM392*AM393,2)</f>
        <v>0</v>
      </c>
      <c r="AN397" s="209">
        <f>ROUND(AN392*AN393,2)</f>
        <v>0</v>
      </c>
      <c r="AO397" s="263"/>
      <c r="AP397" s="266"/>
      <c r="AQ397" s="210">
        <f>AQ392*$AQ$5</f>
        <v>0</v>
      </c>
      <c r="AR397" s="211">
        <f>AR392*ROUND(IF($C397="",1200,MID($C397,FIND("RM",$C397)+3,4))/26,2)</f>
        <v>0</v>
      </c>
      <c r="AS397" s="211">
        <f t="shared" ref="AS397:AT397" si="95">AS392*ROUND(IF($C397="",1200,MID($C397,FIND("RM",$C397)+3,4))/26,2)</f>
        <v>0</v>
      </c>
      <c r="AT397" s="211">
        <f t="shared" si="95"/>
        <v>92.3</v>
      </c>
      <c r="AU397" s="257"/>
    </row>
    <row r="398" spans="1:47" s="212" customFormat="1" ht="33" customHeight="1" x14ac:dyDescent="0.25">
      <c r="A398" s="175">
        <f t="shared" ref="A398:A452" si="96">IF((ROW()-ROW(A$6)-2)/6=ROUNDUP((ROW()-ROW(A$6)-2)/6,0),(ROW()-ROW(A$6)-2)/6+1,"")</f>
        <v>66</v>
      </c>
      <c r="B398" s="184" t="str">
        <f>_xlfn.IFNA(INDEX(Attendance!$A:$A,MATCH(A398,Attendance!$M:$M,0)),"")</f>
        <v/>
      </c>
      <c r="C398" s="185" t="str">
        <f>_xlfn.IFNA(INDEX(Masterlist!C:C,MATCH(B398,Masterlist!B:B,0)),"")</f>
        <v/>
      </c>
      <c r="D398" s="87"/>
      <c r="E398" s="186" t="s">
        <v>173</v>
      </c>
      <c r="F398" s="83" t="str" cm="1">
        <f t="array" ref="F398">_xlfn.IFNA(IF(OR(VALUE(F$7&amp;$C$3)=PH),IF(F399="","PH",IF(INDEX(Attendance!$O:$O,MATCH($B398&amp;F$7,Attendance!$N:$N,0))&lt;"1200","PM","PN")),IF(F$6="Sun",IF(F399="","RD",IF(INDEX(Attendance!$O:$O,MATCH($B398&amp;F$7,Attendance!$N:$N,0))&lt;"1200","RM","RN")),IF(F399="",IF(F$7="","",IF(INDEX(Attendance!$I:$I,MATCH($B398&amp;F$7,Attendance!$N:$N,0))="ABS","AB","UL")),IF(INDEX(Attendance!$O:$O,MATCH($B398&amp;F$7,Attendance!$N:$N,0))&lt;"1200","M","N")))),"")</f>
        <v/>
      </c>
      <c r="G398" s="83" t="str" cm="1">
        <f t="array" ref="G398">_xlfn.IFNA(IF(OR(VALUE(G$7&amp;$C$3)=PH),IF(G399="","PH",IF(INDEX(Attendance!$O:$O,MATCH($B398&amp;G$7,Attendance!$N:$N,0))&lt;"1200","PM","PN")),IF(G$6="Sun",IF(G399="","RD",IF(INDEX(Attendance!$O:$O,MATCH($B398&amp;G$7,Attendance!$N:$N,0))&lt;"1200","RM","RN")),IF(G399="",IF(G$7="","",IF(INDEX(Attendance!$I:$I,MATCH($B398&amp;G$7,Attendance!$N:$N,0))="ABS","AB","UL")),IF(INDEX(Attendance!$O:$O,MATCH($B398&amp;G$7,Attendance!$N:$N,0))&lt;"1200","M","N")))),"")</f>
        <v/>
      </c>
      <c r="H398" s="83" t="str" cm="1">
        <f t="array" ref="H398">_xlfn.IFNA(IF(OR(VALUE(H$7&amp;$C$3)=PH),IF(H399="","PH",IF(INDEX(Attendance!$O:$O,MATCH($B398&amp;H$7,Attendance!$N:$N,0))&lt;"1200","PM","PN")),IF(H$6="Sun",IF(H399="","RD",IF(INDEX(Attendance!$O:$O,MATCH($B398&amp;H$7,Attendance!$N:$N,0))&lt;"1200","RM","RN")),IF(H399="",IF(H$7="","",IF(INDEX(Attendance!$I:$I,MATCH($B398&amp;H$7,Attendance!$N:$N,0))="ABS","AB","UL")),IF(INDEX(Attendance!$O:$O,MATCH($B398&amp;H$7,Attendance!$N:$N,0))&lt;"1200","M","N")))),"")</f>
        <v/>
      </c>
      <c r="I398" s="83" t="str" cm="1">
        <f t="array" ref="I398">_xlfn.IFNA(IF(OR(VALUE(I$7&amp;$C$3)=PH),IF(I399="","PH",IF(INDEX(Attendance!$O:$O,MATCH($B398&amp;I$7,Attendance!$N:$N,0))&lt;"1200","PM","PN")),IF(I$6="Sun",IF(I399="","RD",IF(INDEX(Attendance!$O:$O,MATCH($B398&amp;I$7,Attendance!$N:$N,0))&lt;"1200","RM","RN")),IF(I399="",IF(I$7="","",IF(INDEX(Attendance!$I:$I,MATCH($B398&amp;I$7,Attendance!$N:$N,0))="ABS","AB","UL")),IF(INDEX(Attendance!$O:$O,MATCH($B398&amp;I$7,Attendance!$N:$N,0))&lt;"1200","M","N")))),"")</f>
        <v/>
      </c>
      <c r="J398" s="83" t="str" cm="1">
        <f t="array" ref="J398">_xlfn.IFNA(IF(OR(VALUE(J$7&amp;$C$3)=PH),IF(J399="","PH",IF(INDEX(Attendance!$O:$O,MATCH($B398&amp;J$7,Attendance!$N:$N,0))&lt;"1200","PM","PN")),IF(J$6="Sun",IF(J399="","RD",IF(INDEX(Attendance!$O:$O,MATCH($B398&amp;J$7,Attendance!$N:$N,0))&lt;"1200","RM","RN")),IF(J399="",IF(J$7="","",IF(INDEX(Attendance!$I:$I,MATCH($B398&amp;J$7,Attendance!$N:$N,0))="ABS","AB","UL")),IF(INDEX(Attendance!$O:$O,MATCH($B398&amp;J$7,Attendance!$N:$N,0))&lt;"1200","M","N")))),"")</f>
        <v/>
      </c>
      <c r="K398" s="83" t="str" cm="1">
        <f t="array" ref="K398">_xlfn.IFNA(IF(OR(VALUE(K$7&amp;$C$3)=PH),IF(K399="","PH",IF(INDEX(Attendance!$O:$O,MATCH($B398&amp;K$7,Attendance!$N:$N,0))&lt;"1200","PM","PN")),IF(K$6="Sun",IF(K399="","RD",IF(INDEX(Attendance!$O:$O,MATCH($B398&amp;K$7,Attendance!$N:$N,0))&lt;"1200","RM","RN")),IF(K399="",IF(K$7="","",IF(INDEX(Attendance!$I:$I,MATCH($B398&amp;K$7,Attendance!$N:$N,0))="ABS","AB","UL")),IF(INDEX(Attendance!$O:$O,MATCH($B398&amp;K$7,Attendance!$N:$N,0))&lt;"1200","M","N")))),"")</f>
        <v/>
      </c>
      <c r="L398" s="83" t="str" cm="1">
        <f t="array" ref="L398">_xlfn.IFNA(IF(OR(VALUE(L$7&amp;$C$3)=PH),IF(L399="","PH",IF(INDEX(Attendance!$O:$O,MATCH($B398&amp;L$7,Attendance!$N:$N,0))&lt;"1200","PM","PN")),IF(L$6="Sun",IF(L399="","RD",IF(INDEX(Attendance!$O:$O,MATCH($B398&amp;L$7,Attendance!$N:$N,0))&lt;"1200","RM","RN")),IF(L399="",IF(L$7="","",IF(INDEX(Attendance!$I:$I,MATCH($B398&amp;L$7,Attendance!$N:$N,0))="ABS","AB","UL")),IF(INDEX(Attendance!$O:$O,MATCH($B398&amp;L$7,Attendance!$N:$N,0))&lt;"1200","M","N")))),"")</f>
        <v>RD</v>
      </c>
      <c r="M398" s="83" t="str" cm="1">
        <f t="array" ref="M398">_xlfn.IFNA(IF(OR(VALUE(M$7&amp;$C$3)=PH),IF(M399="","PH",IF(INDEX(Attendance!$O:$O,MATCH($B398&amp;M$7,Attendance!$N:$N,0))&lt;"1200","PM","PN")),IF(M$6="Sun",IF(M399="","RD",IF(INDEX(Attendance!$O:$O,MATCH($B398&amp;M$7,Attendance!$N:$N,0))&lt;"1200","RM","RN")),IF(M399="",IF(M$7="","",IF(INDEX(Attendance!$I:$I,MATCH($B398&amp;M$7,Attendance!$N:$N,0))="ABS","AB","UL")),IF(INDEX(Attendance!$O:$O,MATCH($B398&amp;M$7,Attendance!$N:$N,0))&lt;"1200","M","N")))),"")</f>
        <v/>
      </c>
      <c r="N398" s="83" t="str" cm="1">
        <f t="array" ref="N398">_xlfn.IFNA(IF(OR(VALUE(N$7&amp;$C$3)=PH),IF(N399="","PH",IF(INDEX(Attendance!$O:$O,MATCH($B398&amp;N$7,Attendance!$N:$N,0))&lt;"1200","PM","PN")),IF(N$6="Sun",IF(N399="","RD",IF(INDEX(Attendance!$O:$O,MATCH($B398&amp;N$7,Attendance!$N:$N,0))&lt;"1200","RM","RN")),IF(N399="",IF(N$7="","",IF(INDEX(Attendance!$I:$I,MATCH($B398&amp;N$7,Attendance!$N:$N,0))="ABS","AB","UL")),IF(INDEX(Attendance!$O:$O,MATCH($B398&amp;N$7,Attendance!$N:$N,0))&lt;"1200","M","N")))),"")</f>
        <v/>
      </c>
      <c r="O398" s="83" t="str" cm="1">
        <f t="array" ref="O398">_xlfn.IFNA(IF(OR(VALUE(O$7&amp;$C$3)=PH),IF(O399="","PH",IF(INDEX(Attendance!$O:$O,MATCH($B398&amp;O$7,Attendance!$N:$N,0))&lt;"1200","PM","PN")),IF(O$6="Sun",IF(O399="","RD",IF(INDEX(Attendance!$O:$O,MATCH($B398&amp;O$7,Attendance!$N:$N,0))&lt;"1200","RM","RN")),IF(O399="",IF(O$7="","",IF(INDEX(Attendance!$I:$I,MATCH($B398&amp;O$7,Attendance!$N:$N,0))="ABS","AB","UL")),IF(INDEX(Attendance!$O:$O,MATCH($B398&amp;O$7,Attendance!$N:$N,0))&lt;"1200","M","N")))),"")</f>
        <v/>
      </c>
      <c r="P398" s="83" t="str" cm="1">
        <f t="array" ref="P398">_xlfn.IFNA(IF(OR(VALUE(P$7&amp;$C$3)=PH),IF(P399="","PH",IF(INDEX(Attendance!$O:$O,MATCH($B398&amp;P$7,Attendance!$N:$N,0))&lt;"1200","PM","PN")),IF(P$6="Sun",IF(P399="","RD",IF(INDEX(Attendance!$O:$O,MATCH($B398&amp;P$7,Attendance!$N:$N,0))&lt;"1200","RM","RN")),IF(P399="",IF(P$7="","",IF(INDEX(Attendance!$I:$I,MATCH($B398&amp;P$7,Attendance!$N:$N,0))="ABS","AB","UL")),IF(INDEX(Attendance!$O:$O,MATCH($B398&amp;P$7,Attendance!$N:$N,0))&lt;"1200","M","N")))),"")</f>
        <v/>
      </c>
      <c r="Q398" s="83" t="str" cm="1">
        <f t="array" ref="Q398">_xlfn.IFNA(IF(OR(VALUE(Q$7&amp;$C$3)=PH),IF(Q399="","PH",IF(INDEX(Attendance!$O:$O,MATCH($B398&amp;Q$7,Attendance!$N:$N,0))&lt;"1200","PM","PN")),IF(Q$6="Sun",IF(Q399="","RD",IF(INDEX(Attendance!$O:$O,MATCH($B398&amp;Q$7,Attendance!$N:$N,0))&lt;"1200","RM","RN")),IF(Q399="",IF(Q$7="","",IF(INDEX(Attendance!$I:$I,MATCH($B398&amp;Q$7,Attendance!$N:$N,0))="ABS","AB","UL")),IF(INDEX(Attendance!$O:$O,MATCH($B398&amp;Q$7,Attendance!$N:$N,0))&lt;"1200","M","N")))),"")</f>
        <v>PH</v>
      </c>
      <c r="R398" s="83" t="str" cm="1">
        <f t="array" ref="R398">_xlfn.IFNA(IF(OR(VALUE(R$7&amp;$C$3)=PH),IF(R399="","PH",IF(INDEX(Attendance!$O:$O,MATCH($B398&amp;R$7,Attendance!$N:$N,0))&lt;"1200","PM","PN")),IF(R$6="Sun",IF(R399="","RD",IF(INDEX(Attendance!$O:$O,MATCH($B398&amp;R$7,Attendance!$N:$N,0))&lt;"1200","RM","RN")),IF(R399="",IF(R$7="","",IF(INDEX(Attendance!$I:$I,MATCH($B398&amp;R$7,Attendance!$N:$N,0))="ABS","AB","UL")),IF(INDEX(Attendance!$O:$O,MATCH($B398&amp;R$7,Attendance!$N:$N,0))&lt;"1200","M","N")))),"")</f>
        <v>PH</v>
      </c>
      <c r="S398" s="83" t="str" cm="1">
        <f t="array" ref="S398">_xlfn.IFNA(IF(OR(VALUE(S$7&amp;$C$3)=PH),IF(S399="","PH",IF(INDEX(Attendance!$O:$O,MATCH($B398&amp;S$7,Attendance!$N:$N,0))&lt;"1200","PM","PN")),IF(S$6="Sun",IF(S399="","RD",IF(INDEX(Attendance!$O:$O,MATCH($B398&amp;S$7,Attendance!$N:$N,0))&lt;"1200","RM","RN")),IF(S399="",IF(S$7="","",IF(INDEX(Attendance!$I:$I,MATCH($B398&amp;S$7,Attendance!$N:$N,0))="ABS","AB","UL")),IF(INDEX(Attendance!$O:$O,MATCH($B398&amp;S$7,Attendance!$N:$N,0))&lt;"1200","M","N")))),"")</f>
        <v>RD</v>
      </c>
      <c r="T398" s="83" t="str" cm="1">
        <f t="array" ref="T398">_xlfn.IFNA(IF(OR(VALUE(T$7&amp;$C$3)=PH),IF(T399="","PH",IF(INDEX(Attendance!$O:$O,MATCH($B398&amp;T$7,Attendance!$N:$N,0))&lt;"1200","PM","PN")),IF(T$6="Sun",IF(T399="","RD",IF(INDEX(Attendance!$O:$O,MATCH($B398&amp;T$7,Attendance!$N:$N,0))&lt;"1200","RM","RN")),IF(T399="",IF(T$7="","",IF(INDEX(Attendance!$I:$I,MATCH($B398&amp;T$7,Attendance!$N:$N,0))="ABS","AB","UL")),IF(INDEX(Attendance!$O:$O,MATCH($B398&amp;T$7,Attendance!$N:$N,0))&lt;"1200","M","N")))),"")</f>
        <v/>
      </c>
      <c r="U398" s="83" t="str" cm="1">
        <f t="array" ref="U398">_xlfn.IFNA(IF(OR(VALUE(U$7&amp;$C$3)=PH),IF(U399="","PH",IF(INDEX(Attendance!$O:$O,MATCH($B398&amp;U$7,Attendance!$N:$N,0))&lt;"1200","PM","PN")),IF(U$6="Sun",IF(U399="","RD",IF(INDEX(Attendance!$O:$O,MATCH($B398&amp;U$7,Attendance!$N:$N,0))&lt;"1200","RM","RN")),IF(U399="",IF(U$7="","",IF(INDEX(Attendance!$I:$I,MATCH($B398&amp;U$7,Attendance!$N:$N,0))="ABS","AB","UL")),IF(INDEX(Attendance!$O:$O,MATCH($B398&amp;U$7,Attendance!$N:$N,0))&lt;"1200","M","N")))),"")</f>
        <v/>
      </c>
      <c r="V398" s="83" t="str" cm="1">
        <f t="array" ref="V398">_xlfn.IFNA(IF(OR(VALUE(V$7&amp;$C$3)=PH),IF(V399="","PH",IF(INDEX(Attendance!$O:$O,MATCH($B398&amp;V$7,Attendance!$N:$N,0))&lt;"1200","PM","PN")),IF(V$6="Sun",IF(V399="","RD",IF(INDEX(Attendance!$O:$O,MATCH($B398&amp;V$7,Attendance!$N:$N,0))&lt;"1200","RM","RN")),IF(V399="",IF(V$7="","",IF(INDEX(Attendance!$I:$I,MATCH($B398&amp;V$7,Attendance!$N:$N,0))="ABS","AB","UL")),IF(INDEX(Attendance!$O:$O,MATCH($B398&amp;V$7,Attendance!$N:$N,0))&lt;"1200","M","N")))),"")</f>
        <v/>
      </c>
      <c r="W398" s="83" t="str" cm="1">
        <f t="array" ref="W398">_xlfn.IFNA(IF(OR(VALUE(W$7&amp;$C$3)=PH),IF(W399="","PH",IF(INDEX(Attendance!$O:$O,MATCH($B398&amp;W$7,Attendance!$N:$N,0))&lt;"1200","PM","PN")),IF(W$6="Sun",IF(W399="","RD",IF(INDEX(Attendance!$O:$O,MATCH($B398&amp;W$7,Attendance!$N:$N,0))&lt;"1200","RM","RN")),IF(W399="",IF(W$7="","",IF(INDEX(Attendance!$I:$I,MATCH($B398&amp;W$7,Attendance!$N:$N,0))="ABS","AB","UL")),IF(INDEX(Attendance!$O:$O,MATCH($B398&amp;W$7,Attendance!$N:$N,0))&lt;"1200","M","N")))),"")</f>
        <v/>
      </c>
      <c r="X398" s="83" t="str" cm="1">
        <f t="array" ref="X398">_xlfn.IFNA(IF(OR(VALUE(X$7&amp;$C$3)=PH),IF(X399="","PH",IF(INDEX(Attendance!$O:$O,MATCH($B398&amp;X$7,Attendance!$N:$N,0))&lt;"1200","PM","PN")),IF(X$6="Sun",IF(X399="","RD",IF(INDEX(Attendance!$O:$O,MATCH($B398&amp;X$7,Attendance!$N:$N,0))&lt;"1200","RM","RN")),IF(X399="",IF(X$7="","",IF(INDEX(Attendance!$I:$I,MATCH($B398&amp;X$7,Attendance!$N:$N,0))="ABS","AB","UL")),IF(INDEX(Attendance!$O:$O,MATCH($B398&amp;X$7,Attendance!$N:$N,0))&lt;"1200","M","N")))),"")</f>
        <v/>
      </c>
      <c r="Y398" s="83" t="str" cm="1">
        <f t="array" ref="Y398">_xlfn.IFNA(IF(OR(VALUE(Y$7&amp;$C$3)=PH),IF(Y399="","PH",IF(INDEX(Attendance!$O:$O,MATCH($B398&amp;Y$7,Attendance!$N:$N,0))&lt;"1200","PM","PN")),IF(Y$6="Sun",IF(Y399="","RD",IF(INDEX(Attendance!$O:$O,MATCH($B398&amp;Y$7,Attendance!$N:$N,0))&lt;"1200","RM","RN")),IF(Y399="",IF(Y$7="","",IF(INDEX(Attendance!$I:$I,MATCH($B398&amp;Y$7,Attendance!$N:$N,0))="ABS","AB","UL")),IF(INDEX(Attendance!$O:$O,MATCH($B398&amp;Y$7,Attendance!$N:$N,0))&lt;"1200","M","N")))),"")</f>
        <v/>
      </c>
      <c r="Z398" s="83" t="str" cm="1">
        <f t="array" ref="Z398">_xlfn.IFNA(IF(OR(VALUE(Z$7&amp;$C$3)=PH),IF(Z399="","PH",IF(INDEX(Attendance!$O:$O,MATCH($B398&amp;Z$7,Attendance!$N:$N,0))&lt;"1200","PM","PN")),IF(Z$6="Sun",IF(Z399="","RD",IF(INDEX(Attendance!$O:$O,MATCH($B398&amp;Z$7,Attendance!$N:$N,0))&lt;"1200","RM","RN")),IF(Z399="",IF(Z$7="","",IF(INDEX(Attendance!$I:$I,MATCH($B398&amp;Z$7,Attendance!$N:$N,0))="ABS","AB","UL")),IF(INDEX(Attendance!$O:$O,MATCH($B398&amp;Z$7,Attendance!$N:$N,0))&lt;"1200","M","N")))),"")</f>
        <v>RD</v>
      </c>
      <c r="AA398" s="83" t="str" cm="1">
        <f t="array" ref="AA398">_xlfn.IFNA(IF(OR(VALUE(AA$7&amp;$C$3)=PH),IF(AA399="","PH",IF(INDEX(Attendance!$O:$O,MATCH($B398&amp;AA$7,Attendance!$N:$N,0))&lt;"1200","PM","PN")),IF(AA$6="Sun",IF(AA399="","RD",IF(INDEX(Attendance!$O:$O,MATCH($B398&amp;AA$7,Attendance!$N:$N,0))&lt;"1200","RM","RN")),IF(AA399="",IF(AA$7="","",IF(INDEX(Attendance!$I:$I,MATCH($B398&amp;AA$7,Attendance!$N:$N,0))="ABS","AB","UL")),IF(INDEX(Attendance!$O:$O,MATCH($B398&amp;AA$7,Attendance!$N:$N,0))&lt;"1200","M","N")))),"")</f>
        <v/>
      </c>
      <c r="AB398" s="83" t="str" cm="1">
        <f t="array" ref="AB398">_xlfn.IFNA(IF(OR(VALUE(AB$7&amp;$C$3)=PH),IF(AB399="","PH",IF(INDEX(Attendance!$O:$O,MATCH($B398&amp;AB$7,Attendance!$N:$N,0))&lt;"1200","PM","PN")),IF(AB$6="Sun",IF(AB399="","RD",IF(INDEX(Attendance!$O:$O,MATCH($B398&amp;AB$7,Attendance!$N:$N,0))&lt;"1200","RM","RN")),IF(AB399="",IF(AB$7="","",IF(INDEX(Attendance!$I:$I,MATCH($B398&amp;AB$7,Attendance!$N:$N,0))="ABS","AB","UL")),IF(INDEX(Attendance!$O:$O,MATCH($B398&amp;AB$7,Attendance!$N:$N,0))&lt;"1200","M","N")))),"")</f>
        <v/>
      </c>
      <c r="AC398" s="83" t="str" cm="1">
        <f t="array" ref="AC398">_xlfn.IFNA(IF(OR(VALUE(AC$7&amp;$C$3)=PH),IF(AC399="","PH",IF(INDEX(Attendance!$O:$O,MATCH($B398&amp;AC$7,Attendance!$N:$N,0))&lt;"1200","PM","PN")),IF(AC$6="Sun",IF(AC399="","RD",IF(INDEX(Attendance!$O:$O,MATCH($B398&amp;AC$7,Attendance!$N:$N,0))&lt;"1200","RM","RN")),IF(AC399="",IF(AC$7="","",IF(INDEX(Attendance!$I:$I,MATCH($B398&amp;AC$7,Attendance!$N:$N,0))="ABS","AB","UL")),IF(INDEX(Attendance!$O:$O,MATCH($B398&amp;AC$7,Attendance!$N:$N,0))&lt;"1200","M","N")))),"")</f>
        <v/>
      </c>
      <c r="AD398" s="83" t="str" cm="1">
        <f t="array" ref="AD398">_xlfn.IFNA(IF(OR(VALUE(AD$7&amp;$C$3)=PH),IF(AD399="","PH",IF(INDEX(Attendance!$O:$O,MATCH($B398&amp;AD$7,Attendance!$N:$N,0))&lt;"1200","PM","PN")),IF(AD$6="Sun",IF(AD399="","RD",IF(INDEX(Attendance!$O:$O,MATCH($B398&amp;AD$7,Attendance!$N:$N,0))&lt;"1200","RM","RN")),IF(AD399="",IF(AD$7="","",IF(INDEX(Attendance!$I:$I,MATCH($B398&amp;AD$7,Attendance!$N:$N,0))="ABS","AB","UL")),IF(INDEX(Attendance!$O:$O,MATCH($B398&amp;AD$7,Attendance!$N:$N,0))&lt;"1200","M","N")))),"")</f>
        <v/>
      </c>
      <c r="AE398" s="83" t="str" cm="1">
        <f t="array" ref="AE398">_xlfn.IFNA(IF(OR(VALUE(AE$7&amp;$C$3)=PH),IF(AE399="","PH",IF(INDEX(Attendance!$O:$O,MATCH($B398&amp;AE$7,Attendance!$N:$N,0))&lt;"1200","PM","PN")),IF(AE$6="Sun",IF(AE399="","RD",IF(INDEX(Attendance!$O:$O,MATCH($B398&amp;AE$7,Attendance!$N:$N,0))&lt;"1200","RM","RN")),IF(AE399="",IF(AE$7="","",IF(INDEX(Attendance!$I:$I,MATCH($B398&amp;AE$7,Attendance!$N:$N,0))="ABS","AB","UL")),IF(INDEX(Attendance!$O:$O,MATCH($B398&amp;AE$7,Attendance!$N:$N,0))&lt;"1200","M","N")))),"")</f>
        <v/>
      </c>
      <c r="AF398" s="83" t="str" cm="1">
        <f t="array" ref="AF398">_xlfn.IFNA(IF(OR(VALUE(AF$7&amp;$C$3)=PH),IF(AF399="","PH",IF(INDEX(Attendance!$O:$O,MATCH($B398&amp;AF$7,Attendance!$N:$N,0))&lt;"1200","PM","PN")),IF(AF$6="Sun",IF(AF399="","RD",IF(INDEX(Attendance!$O:$O,MATCH($B398&amp;AF$7,Attendance!$N:$N,0))&lt;"1200","RM","RN")),IF(AF399="",IF(AF$7="","",IF(INDEX(Attendance!$I:$I,MATCH($B398&amp;AF$7,Attendance!$N:$N,0))="ABS","AB","UL")),IF(INDEX(Attendance!$O:$O,MATCH($B398&amp;AF$7,Attendance!$N:$N,0))&lt;"1200","M","N")))),"")</f>
        <v/>
      </c>
      <c r="AG398" s="83" t="str" cm="1">
        <f t="array" ref="AG398">_xlfn.IFNA(IF(OR(VALUE(AG$7&amp;$C$3)=PH),IF(AG399="","PH",IF(INDEX(Attendance!$O:$O,MATCH($B398&amp;AG$7,Attendance!$N:$N,0))&lt;"1200","PM","PN")),IF(AG$6="Sun",IF(AG399="","RD",IF(INDEX(Attendance!$O:$O,MATCH($B398&amp;AG$7,Attendance!$N:$N,0))&lt;"1200","RM","RN")),IF(AG399="",IF(AG$7="","",IF(INDEX(Attendance!$I:$I,MATCH($B398&amp;AG$7,Attendance!$N:$N,0))="ABS","AB","UL")),IF(INDEX(Attendance!$O:$O,MATCH($B398&amp;AG$7,Attendance!$N:$N,0))&lt;"1200","M","N")))),"")</f>
        <v>RD</v>
      </c>
      <c r="AH398" s="83" t="str" cm="1">
        <f t="array" ref="AH398">_xlfn.IFNA(IF(OR(VALUE(AH$7&amp;$C$3)=PH),IF(AH399="","PH",IF(INDEX(Attendance!$O:$O,MATCH($B398&amp;AH$7,Attendance!$N:$N,0))&lt;"1200","PM","PN")),IF(AH$6="Sun",IF(AH399="","RD",IF(INDEX(Attendance!$O:$O,MATCH($B398&amp;AH$7,Attendance!$N:$N,0))&lt;"1200","RM","RN")),IF(AH399="",IF(AH$7="","",IF(INDEX(Attendance!$I:$I,MATCH($B398&amp;AH$7,Attendance!$N:$N,0))="ABS","AB","UL")),IF(INDEX(Attendance!$O:$O,MATCH($B398&amp;AH$7,Attendance!$N:$N,0))&lt;"1200","M","N")))),"")</f>
        <v/>
      </c>
      <c r="AI398" s="83" t="str" cm="1">
        <f t="array" ref="AI398">_xlfn.IFNA(IF(OR(VALUE(AI$7&amp;$C$3)=PH),IF(AI399="","PH",IF(INDEX(Attendance!$O:$O,MATCH($B398&amp;AI$7,Attendance!$N:$N,0))&lt;"1200","PM","PN")),IF(AI$6="Sun",IF(AI399="","RD",IF(INDEX(Attendance!$O:$O,MATCH($B398&amp;AI$7,Attendance!$N:$N,0))&lt;"1200","RM","RN")),IF(AI399="",IF(AI$7="","",IF(INDEX(Attendance!$I:$I,MATCH($B398&amp;AI$7,Attendance!$N:$N,0))="ABS","AB","UL")),IF(INDEX(Attendance!$O:$O,MATCH($B398&amp;AI$7,Attendance!$N:$N,0))&lt;"1200","M","N")))),"")</f>
        <v/>
      </c>
      <c r="AJ398" s="83" t="str" cm="1">
        <f t="array" ref="AJ398">_xlfn.IFNA(IF(OR(VALUE(AJ$7&amp;$C$3)=PH),IF(AJ399="","PH",IF(INDEX(Attendance!$O:$O,MATCH($B398&amp;AJ$7,Attendance!$N:$N,0))&lt;"1200","PM","PN")),IF(AJ$6="Sun",IF(AJ399="","RD",IF(INDEX(Attendance!$O:$O,MATCH($B398&amp;AJ$7,Attendance!$N:$N,0))&lt;"1200","RM","RN")),IF(AJ399="",IF(AJ$7="","",IF(INDEX(Attendance!$I:$I,MATCH($B398&amp;AJ$7,Attendance!$N:$N,0))="ABS","AB","UL")),IF(INDEX(Attendance!$O:$O,MATCH($B398&amp;AJ$7,Attendance!$N:$N,0))&lt;"1200","M","N")))),"")</f>
        <v/>
      </c>
      <c r="AK398" s="258">
        <f>SUM(SUMIF(F398:AJ398,{"M","N","A"},F399:AJ399))</f>
        <v>0</v>
      </c>
      <c r="AL398" s="187">
        <f>SUM(SUMIF(F398:AJ398,{"M","N"},F400:AJ400),SUMIF(F398:AJ398,{"OM","ON"},F399:AJ399))</f>
        <v>0</v>
      </c>
      <c r="AM398" s="187">
        <f>SUM(SUMIF(F398:AJ398,{"PM","PN","RM","RN"},F399:AJ399))</f>
        <v>0</v>
      </c>
      <c r="AN398" s="187">
        <f>SUM(SUMIF(F398:AJ398,{"PM","PN"},F400:AJ400))</f>
        <v>0</v>
      </c>
      <c r="AO398" s="261">
        <f>SUM(F403:AJ403)</f>
        <v>0</v>
      </c>
      <c r="AP398" s="264">
        <f>SUM(F402:AJ402)</f>
        <v>0</v>
      </c>
      <c r="AQ398" s="188">
        <f>IF(D402="",0,SUM(COUNTIFS(F398:AJ398,{"M","N","A","OM","ON","OA","PM","PN","PA","RM","RN","RA"})))</f>
        <v>0</v>
      </c>
      <c r="AR398" s="74">
        <f>COUNTIF(F398:AJ398,"AL")</f>
        <v>0</v>
      </c>
      <c r="AS398" s="74">
        <f>COUNTIF(F398:AJ398,"MC")</f>
        <v>0</v>
      </c>
      <c r="AT398" s="74">
        <f>COUNTIF(F398:AJ398,"PH")+COUNTIF(F398:AJ398,"RPH")</f>
        <v>2</v>
      </c>
      <c r="AU398" s="255">
        <f t="shared" ref="AU398" si="97">_xlfn.IFNA(IF($B398="",0,AK398*$AK$5+SUM(AL403:AN403)+SUM(AO398:AP403)+SUM(AQ403:AT403)),"")</f>
        <v>0</v>
      </c>
    </row>
    <row r="399" spans="1:47" s="212" customFormat="1" ht="33" customHeight="1" x14ac:dyDescent="0.25">
      <c r="A399" s="189"/>
      <c r="B399" s="184"/>
      <c r="C399" s="190" t="str">
        <f>_xlfn.IFNA(INDEX(Masterlist!D:D,MATCH(B398,Masterlist!B:B,0)),"")</f>
        <v/>
      </c>
      <c r="D399" s="88"/>
      <c r="E399" s="191" t="s">
        <v>174</v>
      </c>
      <c r="F399" s="192" t="str">
        <f>IFERROR(IF(F$6="Sun",INDEX(Attendance!$R:$R,MATCH($B398&amp;F$7,Attendance!$N:$N,0)),IF(INDEX(Attendance!$R:$R,MATCH($B398&amp;F$7,Attendance!$N:$N,0))="","",IF(INDEX(Attendance!$R:$R,MATCH($B398&amp;F$7,Attendance!$N:$N,0))&gt;8,8,INDEX(Attendance!$R:$R,MATCH($B398&amp;F$7,Attendance!$N:$N,0))))),"")</f>
        <v/>
      </c>
      <c r="G399" s="192" t="str">
        <f>IFERROR(IF(G$6="Sun",INDEX(Attendance!$R:$R,MATCH($B398&amp;G$7,Attendance!$N:$N,0)),IF(INDEX(Attendance!$R:$R,MATCH($B398&amp;G$7,Attendance!$N:$N,0))="","",IF(INDEX(Attendance!$R:$R,MATCH($B398&amp;G$7,Attendance!$N:$N,0))&gt;8,8,INDEX(Attendance!$R:$R,MATCH($B398&amp;G$7,Attendance!$N:$N,0))))),"")</f>
        <v/>
      </c>
      <c r="H399" s="192" t="str">
        <f>IFERROR(IF(H$6="Sun",INDEX(Attendance!$R:$R,MATCH($B398&amp;H$7,Attendance!$N:$N,0)),IF(INDEX(Attendance!$R:$R,MATCH($B398&amp;H$7,Attendance!$N:$N,0))="","",IF(INDEX(Attendance!$R:$R,MATCH($B398&amp;H$7,Attendance!$N:$N,0))&gt;8,8,INDEX(Attendance!$R:$R,MATCH($B398&amp;H$7,Attendance!$N:$N,0))))),"")</f>
        <v/>
      </c>
      <c r="I399" s="192" t="str">
        <f>IFERROR(IF(I$6="Sun",INDEX(Attendance!$R:$R,MATCH($B398&amp;I$7,Attendance!$N:$N,0)),IF(INDEX(Attendance!$R:$R,MATCH($B398&amp;I$7,Attendance!$N:$N,0))="","",IF(INDEX(Attendance!$R:$R,MATCH($B398&amp;I$7,Attendance!$N:$N,0))&gt;8,8,INDEX(Attendance!$R:$R,MATCH($B398&amp;I$7,Attendance!$N:$N,0))))),"")</f>
        <v/>
      </c>
      <c r="J399" s="192" t="str">
        <f>IFERROR(IF(J$6="Sun",INDEX(Attendance!$R:$R,MATCH($B398&amp;J$7,Attendance!$N:$N,0)),IF(INDEX(Attendance!$R:$R,MATCH($B398&amp;J$7,Attendance!$N:$N,0))="","",IF(INDEX(Attendance!$R:$R,MATCH($B398&amp;J$7,Attendance!$N:$N,0))&gt;8,8,INDEX(Attendance!$R:$R,MATCH($B398&amp;J$7,Attendance!$N:$N,0))))),"")</f>
        <v/>
      </c>
      <c r="K399" s="192" t="str">
        <f>IFERROR(IF(K$6="Sun",INDEX(Attendance!$R:$R,MATCH($B398&amp;K$7,Attendance!$N:$N,0)),IF(INDEX(Attendance!$R:$R,MATCH($B398&amp;K$7,Attendance!$N:$N,0))="","",IF(INDEX(Attendance!$R:$R,MATCH($B398&amp;K$7,Attendance!$N:$N,0))&gt;8,8,INDEX(Attendance!$R:$R,MATCH($B398&amp;K$7,Attendance!$N:$N,0))))),"")</f>
        <v/>
      </c>
      <c r="L399" s="192" t="str">
        <f>IFERROR(IF(L$6="Sun",INDEX(Attendance!$R:$R,MATCH($B398&amp;L$7,Attendance!$N:$N,0)),IF(INDEX(Attendance!$R:$R,MATCH($B398&amp;L$7,Attendance!$N:$N,0))="","",IF(INDEX(Attendance!$R:$R,MATCH($B398&amp;L$7,Attendance!$N:$N,0))&gt;8,8,INDEX(Attendance!$R:$R,MATCH($B398&amp;L$7,Attendance!$N:$N,0))))),"")</f>
        <v/>
      </c>
      <c r="M399" s="192" t="str">
        <f>IFERROR(IF(M$6="Sun",INDEX(Attendance!$R:$R,MATCH($B398&amp;M$7,Attendance!$N:$N,0)),IF(INDEX(Attendance!$R:$R,MATCH($B398&amp;M$7,Attendance!$N:$N,0))="","",IF(INDEX(Attendance!$R:$R,MATCH($B398&amp;M$7,Attendance!$N:$N,0))&gt;8,8,INDEX(Attendance!$R:$R,MATCH($B398&amp;M$7,Attendance!$N:$N,0))))),"")</f>
        <v/>
      </c>
      <c r="N399" s="192" t="str">
        <f>IFERROR(IF(N$6="Sun",INDEX(Attendance!$R:$R,MATCH($B398&amp;N$7,Attendance!$N:$N,0)),IF(INDEX(Attendance!$R:$R,MATCH($B398&amp;N$7,Attendance!$N:$N,0))="","",IF(INDEX(Attendance!$R:$R,MATCH($B398&amp;N$7,Attendance!$N:$N,0))&gt;8,8,INDEX(Attendance!$R:$R,MATCH($B398&amp;N$7,Attendance!$N:$N,0))))),"")</f>
        <v/>
      </c>
      <c r="O399" s="192" t="str">
        <f>IFERROR(IF(O$6="Sun",INDEX(Attendance!$R:$R,MATCH($B398&amp;O$7,Attendance!$N:$N,0)),IF(INDEX(Attendance!$R:$R,MATCH($B398&amp;O$7,Attendance!$N:$N,0))="","",IF(INDEX(Attendance!$R:$R,MATCH($B398&amp;O$7,Attendance!$N:$N,0))&gt;8,8,INDEX(Attendance!$R:$R,MATCH($B398&amp;O$7,Attendance!$N:$N,0))))),"")</f>
        <v/>
      </c>
      <c r="P399" s="192" t="str">
        <f>IFERROR(IF(P$6="Sun",INDEX(Attendance!$R:$R,MATCH($B398&amp;P$7,Attendance!$N:$N,0)),IF(INDEX(Attendance!$R:$R,MATCH($B398&amp;P$7,Attendance!$N:$N,0))="","",IF(INDEX(Attendance!$R:$R,MATCH($B398&amp;P$7,Attendance!$N:$N,0))&gt;8,8,INDEX(Attendance!$R:$R,MATCH($B398&amp;P$7,Attendance!$N:$N,0))))),"")</f>
        <v/>
      </c>
      <c r="Q399" s="192" t="str">
        <f>IFERROR(IF(Q$6="Sun",INDEX(Attendance!$R:$R,MATCH($B398&amp;Q$7,Attendance!$N:$N,0)),IF(INDEX(Attendance!$R:$R,MATCH($B398&amp;Q$7,Attendance!$N:$N,0))="","",IF(INDEX(Attendance!$R:$R,MATCH($B398&amp;Q$7,Attendance!$N:$N,0))&gt;8,8,INDEX(Attendance!$R:$R,MATCH($B398&amp;Q$7,Attendance!$N:$N,0))))),"")</f>
        <v/>
      </c>
      <c r="R399" s="192" t="str">
        <f>IFERROR(IF(R$6="Sun",INDEX(Attendance!$R:$R,MATCH($B398&amp;R$7,Attendance!$N:$N,0)),IF(INDEX(Attendance!$R:$R,MATCH($B398&amp;R$7,Attendance!$N:$N,0))="","",IF(INDEX(Attendance!$R:$R,MATCH($B398&amp;R$7,Attendance!$N:$N,0))&gt;8,8,INDEX(Attendance!$R:$R,MATCH($B398&amp;R$7,Attendance!$N:$N,0))))),"")</f>
        <v/>
      </c>
      <c r="S399" s="192" t="str">
        <f>IFERROR(IF(S$6="Sun",INDEX(Attendance!$R:$R,MATCH($B398&amp;S$7,Attendance!$N:$N,0)),IF(INDEX(Attendance!$R:$R,MATCH($B398&amp;S$7,Attendance!$N:$N,0))="","",IF(INDEX(Attendance!$R:$R,MATCH($B398&amp;S$7,Attendance!$N:$N,0))&gt;8,8,INDEX(Attendance!$R:$R,MATCH($B398&amp;S$7,Attendance!$N:$N,0))))),"")</f>
        <v/>
      </c>
      <c r="T399" s="192" t="str">
        <f>IFERROR(IF(T$6="Sun",INDEX(Attendance!$R:$R,MATCH($B398&amp;T$7,Attendance!$N:$N,0)),IF(INDEX(Attendance!$R:$R,MATCH($B398&amp;T$7,Attendance!$N:$N,0))="","",IF(INDEX(Attendance!$R:$R,MATCH($B398&amp;T$7,Attendance!$N:$N,0))&gt;8,8,INDEX(Attendance!$R:$R,MATCH($B398&amp;T$7,Attendance!$N:$N,0))))),"")</f>
        <v/>
      </c>
      <c r="U399" s="192" t="str">
        <f>IFERROR(IF(U$6="Sun",INDEX(Attendance!$R:$R,MATCH($B398&amp;U$7,Attendance!$N:$N,0)),IF(INDEX(Attendance!$R:$R,MATCH($B398&amp;U$7,Attendance!$N:$N,0))="","",IF(INDEX(Attendance!$R:$R,MATCH($B398&amp;U$7,Attendance!$N:$N,0))&gt;8,8,INDEX(Attendance!$R:$R,MATCH($B398&amp;U$7,Attendance!$N:$N,0))))),"")</f>
        <v/>
      </c>
      <c r="V399" s="192" t="str">
        <f>IFERROR(IF(V$6="Sun",INDEX(Attendance!$R:$R,MATCH($B398&amp;V$7,Attendance!$N:$N,0)),IF(INDEX(Attendance!$R:$R,MATCH($B398&amp;V$7,Attendance!$N:$N,0))="","",IF(INDEX(Attendance!$R:$R,MATCH($B398&amp;V$7,Attendance!$N:$N,0))&gt;8,8,INDEX(Attendance!$R:$R,MATCH($B398&amp;V$7,Attendance!$N:$N,0))))),"")</f>
        <v/>
      </c>
      <c r="W399" s="192" t="str">
        <f>IFERROR(IF(W$6="Sun",INDEX(Attendance!$R:$R,MATCH($B398&amp;W$7,Attendance!$N:$N,0)),IF(INDEX(Attendance!$R:$R,MATCH($B398&amp;W$7,Attendance!$N:$N,0))="","",IF(INDEX(Attendance!$R:$R,MATCH($B398&amp;W$7,Attendance!$N:$N,0))&gt;8,8,INDEX(Attendance!$R:$R,MATCH($B398&amp;W$7,Attendance!$N:$N,0))))),"")</f>
        <v/>
      </c>
      <c r="X399" s="192" t="str">
        <f>IFERROR(IF(X$6="Sun",INDEX(Attendance!$R:$R,MATCH($B398&amp;X$7,Attendance!$N:$N,0)),IF(INDEX(Attendance!$R:$R,MATCH($B398&amp;X$7,Attendance!$N:$N,0))="","",IF(INDEX(Attendance!$R:$R,MATCH($B398&amp;X$7,Attendance!$N:$N,0))&gt;8,8,INDEX(Attendance!$R:$R,MATCH($B398&amp;X$7,Attendance!$N:$N,0))))),"")</f>
        <v/>
      </c>
      <c r="Y399" s="192" t="str">
        <f>IFERROR(IF(Y$6="Sun",INDEX(Attendance!$R:$R,MATCH($B398&amp;Y$7,Attendance!$N:$N,0)),IF(INDEX(Attendance!$R:$R,MATCH($B398&amp;Y$7,Attendance!$N:$N,0))="","",IF(INDEX(Attendance!$R:$R,MATCH($B398&amp;Y$7,Attendance!$N:$N,0))&gt;8,8,INDEX(Attendance!$R:$R,MATCH($B398&amp;Y$7,Attendance!$N:$N,0))))),"")</f>
        <v/>
      </c>
      <c r="Z399" s="192" t="str">
        <f>IFERROR(IF(Z$6="Sun",INDEX(Attendance!$R:$R,MATCH($B398&amp;Z$7,Attendance!$N:$N,0)),IF(INDEX(Attendance!$R:$R,MATCH($B398&amp;Z$7,Attendance!$N:$N,0))="","",IF(INDEX(Attendance!$R:$R,MATCH($B398&amp;Z$7,Attendance!$N:$N,0))&gt;8,8,INDEX(Attendance!$R:$R,MATCH($B398&amp;Z$7,Attendance!$N:$N,0))))),"")</f>
        <v/>
      </c>
      <c r="AA399" s="192" t="str">
        <f>IFERROR(IF(AA$6="Sun",INDEX(Attendance!$R:$R,MATCH($B398&amp;AA$7,Attendance!$N:$N,0)),IF(INDEX(Attendance!$R:$R,MATCH($B398&amp;AA$7,Attendance!$N:$N,0))="","",IF(INDEX(Attendance!$R:$R,MATCH($B398&amp;AA$7,Attendance!$N:$N,0))&gt;8,8,INDEX(Attendance!$R:$R,MATCH($B398&amp;AA$7,Attendance!$N:$N,0))))),"")</f>
        <v/>
      </c>
      <c r="AB399" s="192" t="str">
        <f>IFERROR(IF(AB$6="Sun",INDEX(Attendance!$R:$R,MATCH($B398&amp;AB$7,Attendance!$N:$N,0)),IF(INDEX(Attendance!$R:$R,MATCH($B398&amp;AB$7,Attendance!$N:$N,0))="","",IF(INDEX(Attendance!$R:$R,MATCH($B398&amp;AB$7,Attendance!$N:$N,0))&gt;8,8,INDEX(Attendance!$R:$R,MATCH($B398&amp;AB$7,Attendance!$N:$N,0))))),"")</f>
        <v/>
      </c>
      <c r="AC399" s="192" t="str">
        <f>IFERROR(IF(AC$6="Sun",INDEX(Attendance!$R:$R,MATCH($B398&amp;AC$7,Attendance!$N:$N,0)),IF(INDEX(Attendance!$R:$R,MATCH($B398&amp;AC$7,Attendance!$N:$N,0))="","",IF(INDEX(Attendance!$R:$R,MATCH($B398&amp;AC$7,Attendance!$N:$N,0))&gt;8,8,INDEX(Attendance!$R:$R,MATCH($B398&amp;AC$7,Attendance!$N:$N,0))))),"")</f>
        <v/>
      </c>
      <c r="AD399" s="192" t="str">
        <f>IFERROR(IF(AD$6="Sun",INDEX(Attendance!$R:$R,MATCH($B398&amp;AD$7,Attendance!$N:$N,0)),IF(INDEX(Attendance!$R:$R,MATCH($B398&amp;AD$7,Attendance!$N:$N,0))="","",IF(INDEX(Attendance!$R:$R,MATCH($B398&amp;AD$7,Attendance!$N:$N,0))&gt;8,8,INDEX(Attendance!$R:$R,MATCH($B398&amp;AD$7,Attendance!$N:$N,0))))),"")</f>
        <v/>
      </c>
      <c r="AE399" s="192" t="str">
        <f>IFERROR(IF(AE$6="Sun",INDEX(Attendance!$R:$R,MATCH($B398&amp;AE$7,Attendance!$N:$N,0)),IF(INDEX(Attendance!$R:$R,MATCH($B398&amp;AE$7,Attendance!$N:$N,0))="","",IF(INDEX(Attendance!$R:$R,MATCH($B398&amp;AE$7,Attendance!$N:$N,0))&gt;8,8,INDEX(Attendance!$R:$R,MATCH($B398&amp;AE$7,Attendance!$N:$N,0))))),"")</f>
        <v/>
      </c>
      <c r="AF399" s="192" t="str">
        <f>IFERROR(IF(AF$6="Sun",INDEX(Attendance!$R:$R,MATCH($B398&amp;AF$7,Attendance!$N:$N,0)),IF(INDEX(Attendance!$R:$R,MATCH($B398&amp;AF$7,Attendance!$N:$N,0))="","",IF(INDEX(Attendance!$R:$R,MATCH($B398&amp;AF$7,Attendance!$N:$N,0))&gt;8,8,INDEX(Attendance!$R:$R,MATCH($B398&amp;AF$7,Attendance!$N:$N,0))))),"")</f>
        <v/>
      </c>
      <c r="AG399" s="192" t="str">
        <f>IFERROR(IF(AG$6="Sun",INDEX(Attendance!$R:$R,MATCH($B398&amp;AG$7,Attendance!$N:$N,0)),IF(INDEX(Attendance!$R:$R,MATCH($B398&amp;AG$7,Attendance!$N:$N,0))="","",IF(INDEX(Attendance!$R:$R,MATCH($B398&amp;AG$7,Attendance!$N:$N,0))&gt;8,8,INDEX(Attendance!$R:$R,MATCH($B398&amp;AG$7,Attendance!$N:$N,0))))),"")</f>
        <v/>
      </c>
      <c r="AH399" s="192" t="str">
        <f>IFERROR(IF(AH$6="Sun",INDEX(Attendance!$R:$R,MATCH($B398&amp;AH$7,Attendance!$N:$N,0)),IF(INDEX(Attendance!$R:$R,MATCH($B398&amp;AH$7,Attendance!$N:$N,0))="","",IF(INDEX(Attendance!$R:$R,MATCH($B398&amp;AH$7,Attendance!$N:$N,0))&gt;8,8,INDEX(Attendance!$R:$R,MATCH($B398&amp;AH$7,Attendance!$N:$N,0))))),"")</f>
        <v/>
      </c>
      <c r="AI399" s="192" t="str">
        <f>IFERROR(IF(AI$6="Sun",INDEX(Attendance!$R:$R,MATCH($B398&amp;AI$7,Attendance!$N:$N,0)),IF(INDEX(Attendance!$R:$R,MATCH($B398&amp;AI$7,Attendance!$N:$N,0))="","",IF(INDEX(Attendance!$R:$R,MATCH($B398&amp;AI$7,Attendance!$N:$N,0))&gt;8,8,INDEX(Attendance!$R:$R,MATCH($B398&amp;AI$7,Attendance!$N:$N,0))))),"")</f>
        <v/>
      </c>
      <c r="AJ399" s="192" t="str">
        <f>IFERROR(IF(AJ$6="Sun",INDEX(Attendance!$R:$R,MATCH($B398&amp;AJ$7,Attendance!$N:$N,0)),IF(INDEX(Attendance!$R:$R,MATCH($B398&amp;AJ$7,Attendance!$N:$N,0))="","",IF(INDEX(Attendance!$R:$R,MATCH($B398&amp;AJ$7,Attendance!$N:$N,0))&gt;8,8,INDEX(Attendance!$R:$R,MATCH($B398&amp;AJ$7,Attendance!$N:$N,0))))),"")</f>
        <v/>
      </c>
      <c r="AK399" s="259"/>
      <c r="AL399" s="193">
        <f>ROUND((IF($C403="",Basic,MID($C403,FIND("RM",$C403)+3,4))+$AP398+$AQ403)/WorkDays/WorkHours*AL$6,4)</f>
        <v>8.6538000000000004</v>
      </c>
      <c r="AM399" s="193">
        <f>ROUND((IF($C403="",Basic,MID($C403,FIND("RM",$C403)+3,4))+$AP398+$AQ403)/WorkDays/WorkHours*AM$6,4)</f>
        <v>11.538500000000001</v>
      </c>
      <c r="AN399" s="193">
        <f>ROUND((IF($C403="",Basic,MID($C403,FIND("RM",$C403)+3,4))+$AP398+$AQ403)/WorkDays/WorkHours*AN$6,4)</f>
        <v>17.307700000000001</v>
      </c>
      <c r="AO399" s="262"/>
      <c r="AP399" s="265"/>
      <c r="AQ399" s="86"/>
      <c r="AR399" s="194"/>
      <c r="AS399" s="194"/>
      <c r="AT399" s="194"/>
      <c r="AU399" s="256"/>
    </row>
    <row r="400" spans="1:47" s="212" customFormat="1" ht="33" customHeight="1" x14ac:dyDescent="0.25">
      <c r="A400" s="189"/>
      <c r="B400" s="184"/>
      <c r="C400" s="195" t="str">
        <f>_xlfn.IFNA(INDEX(Masterlist!E:E,MATCH(B398,Masterlist!B:B,0)),"")</f>
        <v/>
      </c>
      <c r="D400" s="1"/>
      <c r="E400" s="196" t="s">
        <v>175</v>
      </c>
      <c r="F400" s="197" t="str">
        <f>IFERROR(IF(F$6="Sun","",IF(INDEX(Attendance!$S:$S,MATCH($B398&amp;F$7,Attendance!$N:$N,0))=TRUE,"",IF(F399&lt;8,"",INDEX(Attendance!$G:$G,MATCH($B398&amp;F$7,Attendance!$N:$N,0))))),"")</f>
        <v/>
      </c>
      <c r="G400" s="197" t="str">
        <f>IFERROR(IF(G$6="Sun","",IF(INDEX(Attendance!$S:$S,MATCH($B398&amp;G$7,Attendance!$N:$N,0))=TRUE,"",IF(G399&lt;8,"",INDEX(Attendance!$G:$G,MATCH($B398&amp;G$7,Attendance!$N:$N,0))))),"")</f>
        <v/>
      </c>
      <c r="H400" s="197" t="str">
        <f>IFERROR(IF(H$6="Sun","",IF(INDEX(Attendance!$S:$S,MATCH($B398&amp;H$7,Attendance!$N:$N,0))=TRUE,"",IF(H399&lt;8,"",INDEX(Attendance!$G:$G,MATCH($B398&amp;H$7,Attendance!$N:$N,0))))),"")</f>
        <v/>
      </c>
      <c r="I400" s="197" t="str">
        <f>IFERROR(IF(I$6="Sun","",IF(INDEX(Attendance!$S:$S,MATCH($B398&amp;I$7,Attendance!$N:$N,0))=TRUE,"",IF(I399&lt;8,"",INDEX(Attendance!$G:$G,MATCH($B398&amp;I$7,Attendance!$N:$N,0))))),"")</f>
        <v/>
      </c>
      <c r="J400" s="197" t="str">
        <f>IFERROR(IF(J$6="Sun","",IF(INDEX(Attendance!$S:$S,MATCH($B398&amp;J$7,Attendance!$N:$N,0))=TRUE,"",IF(J399&lt;8,"",INDEX(Attendance!$G:$G,MATCH($B398&amp;J$7,Attendance!$N:$N,0))))),"")</f>
        <v/>
      </c>
      <c r="K400" s="197" t="str">
        <f>IFERROR(IF(K$6="Sun","",IF(INDEX(Attendance!$S:$S,MATCH($B398&amp;K$7,Attendance!$N:$N,0))=TRUE,"",IF(K399&lt;8,"",INDEX(Attendance!$G:$G,MATCH($B398&amp;K$7,Attendance!$N:$N,0))))),"")</f>
        <v/>
      </c>
      <c r="L400" s="197" t="str">
        <f>IFERROR(IF(L$6="Sun","",IF(INDEX(Attendance!$S:$S,MATCH($B398&amp;L$7,Attendance!$N:$N,0))=TRUE,"",IF(L399&lt;8,"",INDEX(Attendance!$G:$G,MATCH($B398&amp;L$7,Attendance!$N:$N,0))))),"")</f>
        <v/>
      </c>
      <c r="M400" s="197" t="str">
        <f>IFERROR(IF(M$6="Sun","",IF(INDEX(Attendance!$S:$S,MATCH($B398&amp;M$7,Attendance!$N:$N,0))=TRUE,"",IF(M399&lt;8,"",INDEX(Attendance!$G:$G,MATCH($B398&amp;M$7,Attendance!$N:$N,0))))),"")</f>
        <v/>
      </c>
      <c r="N400" s="197" t="str">
        <f>IFERROR(IF(N$6="Sun","",IF(INDEX(Attendance!$S:$S,MATCH($B398&amp;N$7,Attendance!$N:$N,0))=TRUE,"",IF(N399&lt;8,"",INDEX(Attendance!$G:$G,MATCH($B398&amp;N$7,Attendance!$N:$N,0))))),"")</f>
        <v/>
      </c>
      <c r="O400" s="197" t="str">
        <f>IFERROR(IF(O$6="Sun","",IF(INDEX(Attendance!$S:$S,MATCH($B398&amp;O$7,Attendance!$N:$N,0))=TRUE,"",IF(O399&lt;8,"",INDEX(Attendance!$G:$G,MATCH($B398&amp;O$7,Attendance!$N:$N,0))))),"")</f>
        <v/>
      </c>
      <c r="P400" s="197" t="str">
        <f>IFERROR(IF(P$6="Sun","",IF(INDEX(Attendance!$S:$S,MATCH($B398&amp;P$7,Attendance!$N:$N,0))=TRUE,"",IF(P399&lt;8,"",INDEX(Attendance!$G:$G,MATCH($B398&amp;P$7,Attendance!$N:$N,0))))),"")</f>
        <v/>
      </c>
      <c r="Q400" s="197" t="str">
        <f>IFERROR(IF(Q$6="Sun","",IF(INDEX(Attendance!$S:$S,MATCH($B398&amp;Q$7,Attendance!$N:$N,0))=TRUE,"",IF(Q399&lt;8,"",INDEX(Attendance!$G:$G,MATCH($B398&amp;Q$7,Attendance!$N:$N,0))))),"")</f>
        <v/>
      </c>
      <c r="R400" s="197" t="str">
        <f>IFERROR(IF(R$6="Sun","",IF(INDEX(Attendance!$S:$S,MATCH($B398&amp;R$7,Attendance!$N:$N,0))=TRUE,"",IF(R399&lt;8,"",INDEX(Attendance!$G:$G,MATCH($B398&amp;R$7,Attendance!$N:$N,0))))),"")</f>
        <v/>
      </c>
      <c r="S400" s="197" t="str">
        <f>IFERROR(IF(S$6="Sun","",IF(INDEX(Attendance!$S:$S,MATCH($B398&amp;S$7,Attendance!$N:$N,0))=TRUE,"",IF(S399&lt;8,"",INDEX(Attendance!$G:$G,MATCH($B398&amp;S$7,Attendance!$N:$N,0))))),"")</f>
        <v/>
      </c>
      <c r="T400" s="197" t="str">
        <f>IFERROR(IF(T$6="Sun","",IF(INDEX(Attendance!$S:$S,MATCH($B398&amp;T$7,Attendance!$N:$N,0))=TRUE,"",IF(T399&lt;8,"",INDEX(Attendance!$G:$G,MATCH($B398&amp;T$7,Attendance!$N:$N,0))))),"")</f>
        <v/>
      </c>
      <c r="U400" s="197" t="str">
        <f>IFERROR(IF(U$6="Sun","",IF(INDEX(Attendance!$S:$S,MATCH($B398&amp;U$7,Attendance!$N:$N,0))=TRUE,"",IF(U399&lt;8,"",INDEX(Attendance!$G:$G,MATCH($B398&amp;U$7,Attendance!$N:$N,0))))),"")</f>
        <v/>
      </c>
      <c r="V400" s="197" t="str">
        <f>IFERROR(IF(V$6="Sun","",IF(INDEX(Attendance!$S:$S,MATCH($B398&amp;V$7,Attendance!$N:$N,0))=TRUE,"",IF(V399&lt;8,"",INDEX(Attendance!$G:$G,MATCH($B398&amp;V$7,Attendance!$N:$N,0))))),"")</f>
        <v/>
      </c>
      <c r="W400" s="197" t="str">
        <f>IFERROR(IF(W$6="Sun","",IF(INDEX(Attendance!$S:$S,MATCH($B398&amp;W$7,Attendance!$N:$N,0))=TRUE,"",IF(W399&lt;8,"",INDEX(Attendance!$G:$G,MATCH($B398&amp;W$7,Attendance!$N:$N,0))))),"")</f>
        <v/>
      </c>
      <c r="X400" s="197" t="str">
        <f>IFERROR(IF(X$6="Sun","",IF(INDEX(Attendance!$S:$S,MATCH($B398&amp;X$7,Attendance!$N:$N,0))=TRUE,"",IF(X399&lt;8,"",INDEX(Attendance!$G:$G,MATCH($B398&amp;X$7,Attendance!$N:$N,0))))),"")</f>
        <v/>
      </c>
      <c r="Y400" s="197" t="str">
        <f>IFERROR(IF(Y$6="Sun","",IF(INDEX(Attendance!$S:$S,MATCH($B398&amp;Y$7,Attendance!$N:$N,0))=TRUE,"",IF(Y399&lt;8,"",INDEX(Attendance!$G:$G,MATCH($B398&amp;Y$7,Attendance!$N:$N,0))))),"")</f>
        <v/>
      </c>
      <c r="Z400" s="197" t="str">
        <f>IFERROR(IF(Z$6="Sun","",IF(INDEX(Attendance!$S:$S,MATCH($B398&amp;Z$7,Attendance!$N:$N,0))=TRUE,"",IF(Z399&lt;8,"",INDEX(Attendance!$G:$G,MATCH($B398&amp;Z$7,Attendance!$N:$N,0))))),"")</f>
        <v/>
      </c>
      <c r="AA400" s="197" t="str">
        <f>IFERROR(IF(AA$6="Sun","",IF(INDEX(Attendance!$S:$S,MATCH($B398&amp;AA$7,Attendance!$N:$N,0))=TRUE,"",IF(AA399&lt;8,"",INDEX(Attendance!$G:$G,MATCH($B398&amp;AA$7,Attendance!$N:$N,0))))),"")</f>
        <v/>
      </c>
      <c r="AB400" s="197" t="str">
        <f>IFERROR(IF(AB$6="Sun","",IF(INDEX(Attendance!$S:$S,MATCH($B398&amp;AB$7,Attendance!$N:$N,0))=TRUE,"",IF(AB399&lt;8,"",INDEX(Attendance!$G:$G,MATCH($B398&amp;AB$7,Attendance!$N:$N,0))))),"")</f>
        <v/>
      </c>
      <c r="AC400" s="197" t="str">
        <f>IFERROR(IF(AC$6="Sun","",IF(INDEX(Attendance!$S:$S,MATCH($B398&amp;AC$7,Attendance!$N:$N,0))=TRUE,"",IF(AC399&lt;8,"",INDEX(Attendance!$G:$G,MATCH($B398&amp;AC$7,Attendance!$N:$N,0))))),"")</f>
        <v/>
      </c>
      <c r="AD400" s="197" t="str">
        <f>IFERROR(IF(AD$6="Sun","",IF(INDEX(Attendance!$S:$S,MATCH($B398&amp;AD$7,Attendance!$N:$N,0))=TRUE,"",IF(AD399&lt;8,"",INDEX(Attendance!$G:$G,MATCH($B398&amp;AD$7,Attendance!$N:$N,0))))),"")</f>
        <v/>
      </c>
      <c r="AE400" s="197" t="str">
        <f>IFERROR(IF(AE$6="Sun","",IF(INDEX(Attendance!$S:$S,MATCH($B398&amp;AE$7,Attendance!$N:$N,0))=TRUE,"",IF(AE399&lt;8,"",INDEX(Attendance!$G:$G,MATCH($B398&amp;AE$7,Attendance!$N:$N,0))))),"")</f>
        <v/>
      </c>
      <c r="AF400" s="197" t="str">
        <f>IFERROR(IF(AF$6="Sun","",IF(INDEX(Attendance!$S:$S,MATCH($B398&amp;AF$7,Attendance!$N:$N,0))=TRUE,"",IF(AF399&lt;8,"",INDEX(Attendance!$G:$G,MATCH($B398&amp;AF$7,Attendance!$N:$N,0))))),"")</f>
        <v/>
      </c>
      <c r="AG400" s="197" t="str">
        <f>IFERROR(IF(AG$6="Sun","",IF(INDEX(Attendance!$S:$S,MATCH($B398&amp;AG$7,Attendance!$N:$N,0))=TRUE,"",IF(AG399&lt;8,"",INDEX(Attendance!$G:$G,MATCH($B398&amp;AG$7,Attendance!$N:$N,0))))),"")</f>
        <v/>
      </c>
      <c r="AH400" s="197" t="str">
        <f>IFERROR(IF(AH$6="Sun","",IF(INDEX(Attendance!$S:$S,MATCH($B398&amp;AH$7,Attendance!$N:$N,0))=TRUE,"",IF(AH399&lt;8,"",INDEX(Attendance!$G:$G,MATCH($B398&amp;AH$7,Attendance!$N:$N,0))))),"")</f>
        <v/>
      </c>
      <c r="AI400" s="197" t="str">
        <f>IFERROR(IF(AI$6="Sun","",IF(INDEX(Attendance!$S:$S,MATCH($B398&amp;AI$7,Attendance!$N:$N,0))=TRUE,"",IF(AI399&lt;8,"",INDEX(Attendance!$G:$G,MATCH($B398&amp;AI$7,Attendance!$N:$N,0))))),"")</f>
        <v/>
      </c>
      <c r="AJ400" s="197" t="str">
        <f>IFERROR(IF(AJ$6="Sun","",IF(INDEX(Attendance!$S:$S,MATCH($B398&amp;AJ$7,Attendance!$N:$N,0))=TRUE,"",IF(AJ399&lt;8,"",INDEX(Attendance!$G:$G,MATCH($B398&amp;AJ$7,Attendance!$N:$N,0))))),"")</f>
        <v/>
      </c>
      <c r="AK400" s="259"/>
      <c r="AL400" s="198"/>
      <c r="AM400" s="198"/>
      <c r="AN400" s="198"/>
      <c r="AO400" s="262"/>
      <c r="AP400" s="265"/>
      <c r="AQ400" s="86"/>
      <c r="AR400" s="194"/>
      <c r="AS400" s="194"/>
      <c r="AT400" s="194"/>
      <c r="AU400" s="256"/>
    </row>
    <row r="401" spans="1:47" s="212" customFormat="1" ht="33" customHeight="1" x14ac:dyDescent="0.25">
      <c r="A401" s="189"/>
      <c r="B401" s="184"/>
      <c r="C401" s="195" t="str">
        <f>_xlfn.IFNA(INDEX(Masterlist!F:F,MATCH(B398,Masterlist!B:B,0)),"")</f>
        <v/>
      </c>
      <c r="D401" s="88"/>
      <c r="E401" s="196"/>
      <c r="F401" s="199"/>
      <c r="G401" s="200"/>
      <c r="H401" s="192"/>
      <c r="I401" s="192"/>
      <c r="J401" s="192"/>
      <c r="K401" s="192"/>
      <c r="L401" s="192"/>
      <c r="M401" s="192"/>
      <c r="N401" s="192"/>
      <c r="O401" s="192"/>
      <c r="P401" s="192"/>
      <c r="Q401" s="201"/>
      <c r="R401" s="201"/>
      <c r="S401" s="192"/>
      <c r="T401" s="192"/>
      <c r="U401" s="192"/>
      <c r="V401" s="192"/>
      <c r="W401" s="192"/>
      <c r="X401" s="192"/>
      <c r="Y401" s="192"/>
      <c r="Z401" s="192"/>
      <c r="AA401" s="192"/>
      <c r="AB401" s="192"/>
      <c r="AC401" s="192"/>
      <c r="AD401" s="192"/>
      <c r="AE401" s="192"/>
      <c r="AF401" s="192"/>
      <c r="AG401" s="192"/>
      <c r="AH401" s="192"/>
      <c r="AI401" s="192"/>
      <c r="AJ401" s="192"/>
      <c r="AK401" s="259"/>
      <c r="AL401" s="198"/>
      <c r="AM401" s="198"/>
      <c r="AN401" s="198"/>
      <c r="AO401" s="262"/>
      <c r="AP401" s="265"/>
      <c r="AQ401" s="86"/>
      <c r="AR401" s="194"/>
      <c r="AS401" s="194"/>
      <c r="AT401" s="194"/>
      <c r="AU401" s="256"/>
    </row>
    <row r="402" spans="1:47" s="212" customFormat="1" ht="33" customHeight="1" x14ac:dyDescent="0.25">
      <c r="A402" s="189"/>
      <c r="B402" s="184"/>
      <c r="C402" s="202" t="str">
        <f>_xlfn.IFNA(INDEX(Masterlist!I:I,MATCH(B398,Masterlist!B:B,0)),"")</f>
        <v/>
      </c>
      <c r="D402" s="226" t="str">
        <f>_xlfn.IFNA(IF(INDEX(Attendance!H:H,MATCH(B398,Attendance!$A:$A,0))="VMI","SCOPE ALLW",""),"")</f>
        <v/>
      </c>
      <c r="E402" s="196" t="s">
        <v>13</v>
      </c>
      <c r="F402" s="203" t="str">
        <f>IFERROR(IF(AND(RIGHT(F398,1)="N",VALUE(F399)&gt;=8),Database!$I$3,""),"")</f>
        <v/>
      </c>
      <c r="G402" s="192" t="str">
        <f>IFERROR(IF(AND(RIGHT(G398,1)="N",VALUE(G399)&gt;=8),Database!$I$3,""),"")</f>
        <v/>
      </c>
      <c r="H402" s="199" t="str">
        <f>IFERROR(IF(AND(RIGHT(H398,1)="N",VALUE(H399)&gt;=8),Database!$I$3,""),"")</f>
        <v/>
      </c>
      <c r="I402" s="192" t="str">
        <f>IFERROR(IF(AND(RIGHT(I398,1)="N",VALUE(I399)&gt;=8),Database!$I$3,""),"")</f>
        <v/>
      </c>
      <c r="J402" s="192" t="str">
        <f>IFERROR(IF(AND(RIGHT(J398,1)="N",VALUE(J399)&gt;=8),Database!$I$3,""),"")</f>
        <v/>
      </c>
      <c r="K402" s="192" t="str">
        <f>IFERROR(IF(AND(RIGHT(K398,1)="N",VALUE(K399)&gt;=8),Database!$I$3,""),"")</f>
        <v/>
      </c>
      <c r="L402" s="192" t="str">
        <f>IFERROR(IF(AND(RIGHT(L398,1)="N",VALUE(L399)&gt;=8),Database!$I$3,""),"")</f>
        <v/>
      </c>
      <c r="M402" s="192" t="str">
        <f>IFERROR(IF(AND(RIGHT(M398,1)="N",VALUE(M399)&gt;=8),Database!$I$3,""),"")</f>
        <v/>
      </c>
      <c r="N402" s="192" t="str">
        <f>IFERROR(IF(AND(RIGHT(N398,1)="N",VALUE(N399)&gt;=8),Database!$I$3,""),"")</f>
        <v/>
      </c>
      <c r="O402" s="192" t="str">
        <f>IFERROR(IF(AND(RIGHT(O398,1)="N",VALUE(O399)&gt;=8),Database!$I$3,""),"")</f>
        <v/>
      </c>
      <c r="P402" s="192" t="str">
        <f>IFERROR(IF(AND(RIGHT(P398,1)="N",VALUE(P399)&gt;=8),Database!$I$3,""),"")</f>
        <v/>
      </c>
      <c r="Q402" s="192" t="str">
        <f>IFERROR(IF(AND(RIGHT(Q398,1)="N",VALUE(Q399)&gt;=8),Database!$I$3,""),"")</f>
        <v/>
      </c>
      <c r="R402" s="192" t="str">
        <f>IFERROR(IF(AND(RIGHT(R398,1)="N",VALUE(R399)&gt;=8),Database!$I$3,""),"")</f>
        <v/>
      </c>
      <c r="S402" s="192" t="str">
        <f>IFERROR(IF(AND(RIGHT(S398,1)="N",VALUE(S399)&gt;=8),Database!$I$3,""),"")</f>
        <v/>
      </c>
      <c r="T402" s="192" t="str">
        <f>IFERROR(IF(AND(RIGHT(T398,1)="N",VALUE(T399)&gt;=8),Database!$I$3,""),"")</f>
        <v/>
      </c>
      <c r="U402" s="192" t="str">
        <f>IFERROR(IF(AND(RIGHT(U398,1)="N",VALUE(U399)&gt;=8),Database!$I$3,""),"")</f>
        <v/>
      </c>
      <c r="V402" s="192" t="str">
        <f>IFERROR(IF(AND(RIGHT(V398,1)="N",VALUE(V399)&gt;=8),Database!$I$3,""),"")</f>
        <v/>
      </c>
      <c r="W402" s="192" t="str">
        <f>IFERROR(IF(AND(RIGHT(W398,1)="N",VALUE(W399)&gt;=8),Database!$I$3,""),"")</f>
        <v/>
      </c>
      <c r="X402" s="192" t="str">
        <f>IFERROR(IF(AND(RIGHT(X398,1)="N",VALUE(X399)&gt;=8),Database!$I$3,""),"")</f>
        <v/>
      </c>
      <c r="Y402" s="192" t="str">
        <f>IFERROR(IF(AND(RIGHT(Y398,1)="N",VALUE(Y399)&gt;=8),Database!$I$3,""),"")</f>
        <v/>
      </c>
      <c r="Z402" s="192" t="str">
        <f>IFERROR(IF(AND(RIGHT(Z398,1)="N",VALUE(Z399)&gt;=8),Database!$I$3,""),"")</f>
        <v/>
      </c>
      <c r="AA402" s="192" t="str">
        <f>IFERROR(IF(AND(RIGHT(AA398,1)="N",VALUE(AA399)&gt;=8),Database!$I$3,""),"")</f>
        <v/>
      </c>
      <c r="AB402" s="192" t="str">
        <f>IFERROR(IF(AND(RIGHT(AB398,1)="N",VALUE(AB399)&gt;=8),Database!$I$3,""),"")</f>
        <v/>
      </c>
      <c r="AC402" s="192" t="str">
        <f>IFERROR(IF(AND(RIGHT(AC398,1)="N",VALUE(AC399)&gt;=8),Database!$I$3,""),"")</f>
        <v/>
      </c>
      <c r="AD402" s="192" t="str">
        <f>IFERROR(IF(AND(RIGHT(AD398,1)="N",VALUE(AD399)&gt;=8),Database!$I$3,""),"")</f>
        <v/>
      </c>
      <c r="AE402" s="192" t="str">
        <f>IFERROR(IF(AND(RIGHT(AE398,1)="N",VALUE(AE399)&gt;=8),Database!$I$3,""),"")</f>
        <v/>
      </c>
      <c r="AF402" s="192" t="str">
        <f>IFERROR(IF(AND(RIGHT(AF398,1)="N",VALUE(AF399)&gt;=8),Database!$I$3,""),"")</f>
        <v/>
      </c>
      <c r="AG402" s="192" t="str">
        <f>IFERROR(IF(AND(RIGHT(AG398,1)="N",VALUE(AG399)&gt;=8),Database!$I$3,""),"")</f>
        <v/>
      </c>
      <c r="AH402" s="192" t="str">
        <f>IFERROR(IF(AND(RIGHT(AH398,1)="N",VALUE(AH399)&gt;=8),Database!$I$3,""),"")</f>
        <v/>
      </c>
      <c r="AI402" s="192" t="str">
        <f>IFERROR(IF(AND(RIGHT(AI398,1)="N",VALUE(AI399)&gt;=8),Database!$I$3,""),"")</f>
        <v/>
      </c>
      <c r="AJ402" s="192" t="str">
        <f>IFERROR(IF(AND(RIGHT(AJ398,1)="N",VALUE(AJ399)&gt;=8),Database!$I$3,""),"")</f>
        <v/>
      </c>
      <c r="AK402" s="259"/>
      <c r="AL402" s="204"/>
      <c r="AM402" s="198"/>
      <c r="AN402" s="198"/>
      <c r="AO402" s="262"/>
      <c r="AP402" s="265"/>
      <c r="AQ402" s="86"/>
      <c r="AR402" s="194"/>
      <c r="AS402" s="194"/>
      <c r="AT402" s="194"/>
      <c r="AU402" s="256"/>
    </row>
    <row r="403" spans="1:47" s="212" customFormat="1" ht="33" customHeight="1" thickBot="1" x14ac:dyDescent="0.3">
      <c r="A403" s="189"/>
      <c r="B403" s="205"/>
      <c r="C403" s="222"/>
      <c r="D403" s="28"/>
      <c r="E403" s="206" t="s">
        <v>176</v>
      </c>
      <c r="F403" s="207" t="str">
        <f>IFERROR(IF(INDEX(Attendance!$T:$T,MATCH($B398&amp;F$7,Attendance!$N:$N,0))=TRUE,"L",IF(SUM(F399:F400)&gt;=10,5,"")),"")</f>
        <v/>
      </c>
      <c r="G403" s="207" t="str">
        <f>IFERROR(IF(INDEX(Attendance!$T:$T,MATCH($B398&amp;G$7,Attendance!$N:$N,0))=TRUE,"L",IF(SUM(G399:G400)&gt;=10,5,"")),"")</f>
        <v/>
      </c>
      <c r="H403" s="208" t="str">
        <f>IFERROR(IF(INDEX(Attendance!$T:$T,MATCH($B398&amp;H$7,Attendance!$N:$N,0))=TRUE,"L",IF(SUM(H399:H400)&gt;=10,5,"")),"")</f>
        <v/>
      </c>
      <c r="I403" s="208" t="str">
        <f>IFERROR(IF(INDEX(Attendance!$T:$T,MATCH($B398&amp;I$7,Attendance!$N:$N,0))=TRUE,"L",IF(SUM(I399:I400)&gt;=10,5,"")),"")</f>
        <v/>
      </c>
      <c r="J403" s="208" t="str">
        <f>IFERROR(IF(INDEX(Attendance!$T:$T,MATCH($B398&amp;J$7,Attendance!$N:$N,0))=TRUE,"L",IF(SUM(J399:J400)&gt;=10,5,"")),"")</f>
        <v/>
      </c>
      <c r="K403" s="208" t="str">
        <f>IFERROR(IF(INDEX(Attendance!$T:$T,MATCH($B398&amp;K$7,Attendance!$N:$N,0))=TRUE,"L",IF(SUM(K399:K400)&gt;=10,5,"")),"")</f>
        <v/>
      </c>
      <c r="L403" s="208" t="str">
        <f>IFERROR(IF(INDEX(Attendance!$T:$T,MATCH($B398&amp;L$7,Attendance!$N:$N,0))=TRUE,"L",IF(SUM(L399:L400)&gt;=10,5,"")),"")</f>
        <v/>
      </c>
      <c r="M403" s="208" t="str">
        <f>IFERROR(IF(INDEX(Attendance!$T:$T,MATCH($B398&amp;M$7,Attendance!$N:$N,0))=TRUE,"L",IF(SUM(M399:M400)&gt;=10,5,"")),"")</f>
        <v/>
      </c>
      <c r="N403" s="208" t="str">
        <f>IFERROR(IF(INDEX(Attendance!$T:$T,MATCH($B398&amp;N$7,Attendance!$N:$N,0))=TRUE,"L",IF(SUM(N399:N400)&gt;=10,5,"")),"")</f>
        <v/>
      </c>
      <c r="O403" s="208" t="str">
        <f>IFERROR(IF(INDEX(Attendance!$T:$T,MATCH($B398&amp;O$7,Attendance!$N:$N,0))=TRUE,"L",IF(SUM(O399:O400)&gt;=10,5,"")),"")</f>
        <v/>
      </c>
      <c r="P403" s="208" t="str">
        <f>IFERROR(IF(INDEX(Attendance!$T:$T,MATCH($B398&amp;P$7,Attendance!$N:$N,0))=TRUE,"L",IF(SUM(P399:P400)&gt;=10,5,"")),"")</f>
        <v/>
      </c>
      <c r="Q403" s="208" t="str">
        <f>IFERROR(IF(INDEX(Attendance!$T:$T,MATCH($B398&amp;Q$7,Attendance!$N:$N,0))=TRUE,"L",IF(SUM(Q399:Q400)&gt;=10,5,"")),"")</f>
        <v/>
      </c>
      <c r="R403" s="208" t="str">
        <f>IFERROR(IF(INDEX(Attendance!$T:$T,MATCH($B398&amp;R$7,Attendance!$N:$N,0))=TRUE,"L",IF(SUM(R399:R400)&gt;=10,5,"")),"")</f>
        <v/>
      </c>
      <c r="S403" s="208" t="str">
        <f>IFERROR(IF(INDEX(Attendance!$T:$T,MATCH($B398&amp;S$7,Attendance!$N:$N,0))=TRUE,"L",IF(SUM(S399:S400)&gt;=10,5,"")),"")</f>
        <v/>
      </c>
      <c r="T403" s="208" t="str">
        <f>IFERROR(IF(INDEX(Attendance!$T:$T,MATCH($B398&amp;T$7,Attendance!$N:$N,0))=TRUE,"L",IF(SUM(T399:T400)&gt;=10,5,"")),"")</f>
        <v/>
      </c>
      <c r="U403" s="208" t="str">
        <f>IFERROR(IF(INDEX(Attendance!$T:$T,MATCH($B398&amp;U$7,Attendance!$N:$N,0))=TRUE,"L",IF(SUM(U399:U400)&gt;=10,5,"")),"")</f>
        <v/>
      </c>
      <c r="V403" s="208" t="str">
        <f>IFERROR(IF(INDEX(Attendance!$T:$T,MATCH($B398&amp;V$7,Attendance!$N:$N,0))=TRUE,"L",IF(SUM(V399:V400)&gt;=10,5,"")),"")</f>
        <v/>
      </c>
      <c r="W403" s="208" t="str">
        <f>IFERROR(IF(INDEX(Attendance!$T:$T,MATCH($B398&amp;W$7,Attendance!$N:$N,0))=TRUE,"L",IF(SUM(W399:W400)&gt;=10,5,"")),"")</f>
        <v/>
      </c>
      <c r="X403" s="208" t="str">
        <f>IFERROR(IF(INDEX(Attendance!$T:$T,MATCH($B398&amp;X$7,Attendance!$N:$N,0))=TRUE,"L",IF(SUM(X399:X400)&gt;=10,5,"")),"")</f>
        <v/>
      </c>
      <c r="Y403" s="208" t="str">
        <f>IFERROR(IF(INDEX(Attendance!$T:$T,MATCH($B398&amp;Y$7,Attendance!$N:$N,0))=TRUE,"L",IF(SUM(Y399:Y400)&gt;=10,5,"")),"")</f>
        <v/>
      </c>
      <c r="Z403" s="208" t="str">
        <f>IFERROR(IF(INDEX(Attendance!$T:$T,MATCH($B398&amp;Z$7,Attendance!$N:$N,0))=TRUE,"L",IF(SUM(Z399:Z400)&gt;=10,5,"")),"")</f>
        <v/>
      </c>
      <c r="AA403" s="208" t="str">
        <f>IFERROR(IF(INDEX(Attendance!$T:$T,MATCH($B398&amp;AA$7,Attendance!$N:$N,0))=TRUE,"L",IF(SUM(AA399:AA400)&gt;=10,5,"")),"")</f>
        <v/>
      </c>
      <c r="AB403" s="208" t="str">
        <f>IFERROR(IF(INDEX(Attendance!$T:$T,MATCH($B398&amp;AB$7,Attendance!$N:$N,0))=TRUE,"L",IF(SUM(AB399:AB400)&gt;=10,5,"")),"")</f>
        <v/>
      </c>
      <c r="AC403" s="208" t="str">
        <f>IFERROR(IF(INDEX(Attendance!$T:$T,MATCH($B398&amp;AC$7,Attendance!$N:$N,0))=TRUE,"L",IF(SUM(AC399:AC400)&gt;=10,5,"")),"")</f>
        <v/>
      </c>
      <c r="AD403" s="208" t="str">
        <f>IFERROR(IF(INDEX(Attendance!$T:$T,MATCH($B398&amp;AD$7,Attendance!$N:$N,0))=TRUE,"L",IF(SUM(AD399:AD400)&gt;=10,5,"")),"")</f>
        <v/>
      </c>
      <c r="AE403" s="208" t="str">
        <f>IFERROR(IF(INDEX(Attendance!$T:$T,MATCH($B398&amp;AE$7,Attendance!$N:$N,0))=TRUE,"L",IF(SUM(AE399:AE400)&gt;=10,5,"")),"")</f>
        <v/>
      </c>
      <c r="AF403" s="208" t="str">
        <f>IFERROR(IF(INDEX(Attendance!$T:$T,MATCH($B398&amp;AF$7,Attendance!$N:$N,0))=TRUE,"L",IF(SUM(AF399:AF400)&gt;=10,5,"")),"")</f>
        <v/>
      </c>
      <c r="AG403" s="208" t="str">
        <f>IFERROR(IF(INDEX(Attendance!$T:$T,MATCH($B398&amp;AG$7,Attendance!$N:$N,0))=TRUE,"L",IF(SUM(AG399:AG400)&gt;=10,5,"")),"")</f>
        <v/>
      </c>
      <c r="AH403" s="208" t="str">
        <f>IFERROR(IF(INDEX(Attendance!$T:$T,MATCH($B398&amp;AH$7,Attendance!$N:$N,0))=TRUE,"L",IF(SUM(AH399:AH400)&gt;=10,5,"")),"")</f>
        <v/>
      </c>
      <c r="AI403" s="208" t="str">
        <f>IFERROR(IF(INDEX(Attendance!$T:$T,MATCH($B398&amp;AI$7,Attendance!$N:$N,0))=TRUE,"L",IF(SUM(AI399:AI400)&gt;=10,5,"")),"")</f>
        <v/>
      </c>
      <c r="AJ403" s="208" t="str">
        <f>IFERROR(IF(INDEX(Attendance!$T:$T,MATCH($B398&amp;AJ$7,Attendance!$N:$N,0))=TRUE,"L",IF(SUM(AJ399:AJ400)&gt;=10,5,"")),"")</f>
        <v/>
      </c>
      <c r="AK403" s="260"/>
      <c r="AL403" s="209">
        <f>ROUND(AL398*AL399,2)</f>
        <v>0</v>
      </c>
      <c r="AM403" s="209">
        <f>ROUND(AM398*AM399,2)</f>
        <v>0</v>
      </c>
      <c r="AN403" s="209">
        <f>ROUND(AN398*AN399,2)</f>
        <v>0</v>
      </c>
      <c r="AO403" s="263"/>
      <c r="AP403" s="266"/>
      <c r="AQ403" s="210">
        <f>AQ398*$AQ$5</f>
        <v>0</v>
      </c>
      <c r="AR403" s="211">
        <f>AR398*ROUND(IF($C403="",1200,MID($C403,FIND("RM",$C403)+3,4))/26,2)</f>
        <v>0</v>
      </c>
      <c r="AS403" s="211">
        <f t="shared" ref="AS403:AT403" si="98">AS398*ROUND(IF($C403="",1200,MID($C403,FIND("RM",$C403)+3,4))/26,2)</f>
        <v>0</v>
      </c>
      <c r="AT403" s="211">
        <f t="shared" si="98"/>
        <v>92.3</v>
      </c>
      <c r="AU403" s="257"/>
    </row>
    <row r="404" spans="1:47" s="213" customFormat="1" ht="33" customHeight="1" x14ac:dyDescent="0.35">
      <c r="A404" s="175">
        <f t="shared" si="96"/>
        <v>67</v>
      </c>
      <c r="B404" s="184" t="str">
        <f>_xlfn.IFNA(INDEX(Attendance!$A:$A,MATCH(A404,Attendance!$M:$M,0)),"")</f>
        <v/>
      </c>
      <c r="C404" s="185" t="str">
        <f>_xlfn.IFNA(INDEX(Masterlist!C:C,MATCH(B404,Masterlist!B:B,0)),"")</f>
        <v/>
      </c>
      <c r="D404" s="87"/>
      <c r="E404" s="186" t="s">
        <v>173</v>
      </c>
      <c r="F404" s="83" t="str" cm="1">
        <f t="array" ref="F404">_xlfn.IFNA(IF(OR(VALUE(F$7&amp;$C$3)=PH),IF(F405="","PH",IF(INDEX(Attendance!$O:$O,MATCH($B404&amp;F$7,Attendance!$N:$N,0))&lt;"1200","PM","PN")),IF(F$6="Sun",IF(F405="","RD",IF(INDEX(Attendance!$O:$O,MATCH($B404&amp;F$7,Attendance!$N:$N,0))&lt;"1200","RM","RN")),IF(F405="",IF(F$7="","",IF(INDEX(Attendance!$I:$I,MATCH($B404&amp;F$7,Attendance!$N:$N,0))="ABS","AB","UL")),IF(INDEX(Attendance!$O:$O,MATCH($B404&amp;F$7,Attendance!$N:$N,0))&lt;"1200","M","N")))),"")</f>
        <v/>
      </c>
      <c r="G404" s="83" t="str" cm="1">
        <f t="array" ref="G404">_xlfn.IFNA(IF(OR(VALUE(G$7&amp;$C$3)=PH),IF(G405="","PH",IF(INDEX(Attendance!$O:$O,MATCH($B404&amp;G$7,Attendance!$N:$N,0))&lt;"1200","PM","PN")),IF(G$6="Sun",IF(G405="","RD",IF(INDEX(Attendance!$O:$O,MATCH($B404&amp;G$7,Attendance!$N:$N,0))&lt;"1200","RM","RN")),IF(G405="",IF(G$7="","",IF(INDEX(Attendance!$I:$I,MATCH($B404&amp;G$7,Attendance!$N:$N,0))="ABS","AB","UL")),IF(INDEX(Attendance!$O:$O,MATCH($B404&amp;G$7,Attendance!$N:$N,0))&lt;"1200","M","N")))),"")</f>
        <v/>
      </c>
      <c r="H404" s="83" t="str" cm="1">
        <f t="array" ref="H404">_xlfn.IFNA(IF(OR(VALUE(H$7&amp;$C$3)=PH),IF(H405="","PH",IF(INDEX(Attendance!$O:$O,MATCH($B404&amp;H$7,Attendance!$N:$N,0))&lt;"1200","PM","PN")),IF(H$6="Sun",IF(H405="","RD",IF(INDEX(Attendance!$O:$O,MATCH($B404&amp;H$7,Attendance!$N:$N,0))&lt;"1200","RM","RN")),IF(H405="",IF(H$7="","",IF(INDEX(Attendance!$I:$I,MATCH($B404&amp;H$7,Attendance!$N:$N,0))="ABS","AB","UL")),IF(INDEX(Attendance!$O:$O,MATCH($B404&amp;H$7,Attendance!$N:$N,0))&lt;"1200","M","N")))),"")</f>
        <v/>
      </c>
      <c r="I404" s="83" t="str" cm="1">
        <f t="array" ref="I404">_xlfn.IFNA(IF(OR(VALUE(I$7&amp;$C$3)=PH),IF(I405="","PH",IF(INDEX(Attendance!$O:$O,MATCH($B404&amp;I$7,Attendance!$N:$N,0))&lt;"1200","PM","PN")),IF(I$6="Sun",IF(I405="","RD",IF(INDEX(Attendance!$O:$O,MATCH($B404&amp;I$7,Attendance!$N:$N,0))&lt;"1200","RM","RN")),IF(I405="",IF(I$7="","",IF(INDEX(Attendance!$I:$I,MATCH($B404&amp;I$7,Attendance!$N:$N,0))="ABS","AB","UL")),IF(INDEX(Attendance!$O:$O,MATCH($B404&amp;I$7,Attendance!$N:$N,0))&lt;"1200","M","N")))),"")</f>
        <v/>
      </c>
      <c r="J404" s="83" t="str" cm="1">
        <f t="array" ref="J404">_xlfn.IFNA(IF(OR(VALUE(J$7&amp;$C$3)=PH),IF(J405="","PH",IF(INDEX(Attendance!$O:$O,MATCH($B404&amp;J$7,Attendance!$N:$N,0))&lt;"1200","PM","PN")),IF(J$6="Sun",IF(J405="","RD",IF(INDEX(Attendance!$O:$O,MATCH($B404&amp;J$7,Attendance!$N:$N,0))&lt;"1200","RM","RN")),IF(J405="",IF(J$7="","",IF(INDEX(Attendance!$I:$I,MATCH($B404&amp;J$7,Attendance!$N:$N,0))="ABS","AB","UL")),IF(INDEX(Attendance!$O:$O,MATCH($B404&amp;J$7,Attendance!$N:$N,0))&lt;"1200","M","N")))),"")</f>
        <v/>
      </c>
      <c r="K404" s="83" t="str" cm="1">
        <f t="array" ref="K404">_xlfn.IFNA(IF(OR(VALUE(K$7&amp;$C$3)=PH),IF(K405="","PH",IF(INDEX(Attendance!$O:$O,MATCH($B404&amp;K$7,Attendance!$N:$N,0))&lt;"1200","PM","PN")),IF(K$6="Sun",IF(K405="","RD",IF(INDEX(Attendance!$O:$O,MATCH($B404&amp;K$7,Attendance!$N:$N,0))&lt;"1200","RM","RN")),IF(K405="",IF(K$7="","",IF(INDEX(Attendance!$I:$I,MATCH($B404&amp;K$7,Attendance!$N:$N,0))="ABS","AB","UL")),IF(INDEX(Attendance!$O:$O,MATCH($B404&amp;K$7,Attendance!$N:$N,0))&lt;"1200","M","N")))),"")</f>
        <v/>
      </c>
      <c r="L404" s="83" t="str" cm="1">
        <f t="array" ref="L404">_xlfn.IFNA(IF(OR(VALUE(L$7&amp;$C$3)=PH),IF(L405="","PH",IF(INDEX(Attendance!$O:$O,MATCH($B404&amp;L$7,Attendance!$N:$N,0))&lt;"1200","PM","PN")),IF(L$6="Sun",IF(L405="","RD",IF(INDEX(Attendance!$O:$O,MATCH($B404&amp;L$7,Attendance!$N:$N,0))&lt;"1200","RM","RN")),IF(L405="",IF(L$7="","",IF(INDEX(Attendance!$I:$I,MATCH($B404&amp;L$7,Attendance!$N:$N,0))="ABS","AB","UL")),IF(INDEX(Attendance!$O:$O,MATCH($B404&amp;L$7,Attendance!$N:$N,0))&lt;"1200","M","N")))),"")</f>
        <v>RD</v>
      </c>
      <c r="M404" s="83" t="str" cm="1">
        <f t="array" ref="M404">_xlfn.IFNA(IF(OR(VALUE(M$7&amp;$C$3)=PH),IF(M405="","PH",IF(INDEX(Attendance!$O:$O,MATCH($B404&amp;M$7,Attendance!$N:$N,0))&lt;"1200","PM","PN")),IF(M$6="Sun",IF(M405="","RD",IF(INDEX(Attendance!$O:$O,MATCH($B404&amp;M$7,Attendance!$N:$N,0))&lt;"1200","RM","RN")),IF(M405="",IF(M$7="","",IF(INDEX(Attendance!$I:$I,MATCH($B404&amp;M$7,Attendance!$N:$N,0))="ABS","AB","UL")),IF(INDEX(Attendance!$O:$O,MATCH($B404&amp;M$7,Attendance!$N:$N,0))&lt;"1200","M","N")))),"")</f>
        <v/>
      </c>
      <c r="N404" s="83" t="str" cm="1">
        <f t="array" ref="N404">_xlfn.IFNA(IF(OR(VALUE(N$7&amp;$C$3)=PH),IF(N405="","PH",IF(INDEX(Attendance!$O:$O,MATCH($B404&amp;N$7,Attendance!$N:$N,0))&lt;"1200","PM","PN")),IF(N$6="Sun",IF(N405="","RD",IF(INDEX(Attendance!$O:$O,MATCH($B404&amp;N$7,Attendance!$N:$N,0))&lt;"1200","RM","RN")),IF(N405="",IF(N$7="","",IF(INDEX(Attendance!$I:$I,MATCH($B404&amp;N$7,Attendance!$N:$N,0))="ABS","AB","UL")),IF(INDEX(Attendance!$O:$O,MATCH($B404&amp;N$7,Attendance!$N:$N,0))&lt;"1200","M","N")))),"")</f>
        <v/>
      </c>
      <c r="O404" s="83" t="str" cm="1">
        <f t="array" ref="O404">_xlfn.IFNA(IF(OR(VALUE(O$7&amp;$C$3)=PH),IF(O405="","PH",IF(INDEX(Attendance!$O:$O,MATCH($B404&amp;O$7,Attendance!$N:$N,0))&lt;"1200","PM","PN")),IF(O$6="Sun",IF(O405="","RD",IF(INDEX(Attendance!$O:$O,MATCH($B404&amp;O$7,Attendance!$N:$N,0))&lt;"1200","RM","RN")),IF(O405="",IF(O$7="","",IF(INDEX(Attendance!$I:$I,MATCH($B404&amp;O$7,Attendance!$N:$N,0))="ABS","AB","UL")),IF(INDEX(Attendance!$O:$O,MATCH($B404&amp;O$7,Attendance!$N:$N,0))&lt;"1200","M","N")))),"")</f>
        <v/>
      </c>
      <c r="P404" s="83" t="str" cm="1">
        <f t="array" ref="P404">_xlfn.IFNA(IF(OR(VALUE(P$7&amp;$C$3)=PH),IF(P405="","PH",IF(INDEX(Attendance!$O:$O,MATCH($B404&amp;P$7,Attendance!$N:$N,0))&lt;"1200","PM","PN")),IF(P$6="Sun",IF(P405="","RD",IF(INDEX(Attendance!$O:$O,MATCH($B404&amp;P$7,Attendance!$N:$N,0))&lt;"1200","RM","RN")),IF(P405="",IF(P$7="","",IF(INDEX(Attendance!$I:$I,MATCH($B404&amp;P$7,Attendance!$N:$N,0))="ABS","AB","UL")),IF(INDEX(Attendance!$O:$O,MATCH($B404&amp;P$7,Attendance!$N:$N,0))&lt;"1200","M","N")))),"")</f>
        <v/>
      </c>
      <c r="Q404" s="83" t="str" cm="1">
        <f t="array" ref="Q404">_xlfn.IFNA(IF(OR(VALUE(Q$7&amp;$C$3)=PH),IF(Q405="","PH",IF(INDEX(Attendance!$O:$O,MATCH($B404&amp;Q$7,Attendance!$N:$N,0))&lt;"1200","PM","PN")),IF(Q$6="Sun",IF(Q405="","RD",IF(INDEX(Attendance!$O:$O,MATCH($B404&amp;Q$7,Attendance!$N:$N,0))&lt;"1200","RM","RN")),IF(Q405="",IF(Q$7="","",IF(INDEX(Attendance!$I:$I,MATCH($B404&amp;Q$7,Attendance!$N:$N,0))="ABS","AB","UL")),IF(INDEX(Attendance!$O:$O,MATCH($B404&amp;Q$7,Attendance!$N:$N,0))&lt;"1200","M","N")))),"")</f>
        <v>PH</v>
      </c>
      <c r="R404" s="83" t="str" cm="1">
        <f t="array" ref="R404">_xlfn.IFNA(IF(OR(VALUE(R$7&amp;$C$3)=PH),IF(R405="","PH",IF(INDEX(Attendance!$O:$O,MATCH($B404&amp;R$7,Attendance!$N:$N,0))&lt;"1200","PM","PN")),IF(R$6="Sun",IF(R405="","RD",IF(INDEX(Attendance!$O:$O,MATCH($B404&amp;R$7,Attendance!$N:$N,0))&lt;"1200","RM","RN")),IF(R405="",IF(R$7="","",IF(INDEX(Attendance!$I:$I,MATCH($B404&amp;R$7,Attendance!$N:$N,0))="ABS","AB","UL")),IF(INDEX(Attendance!$O:$O,MATCH($B404&amp;R$7,Attendance!$N:$N,0))&lt;"1200","M","N")))),"")</f>
        <v>PH</v>
      </c>
      <c r="S404" s="83" t="str" cm="1">
        <f t="array" ref="S404">_xlfn.IFNA(IF(OR(VALUE(S$7&amp;$C$3)=PH),IF(S405="","PH",IF(INDEX(Attendance!$O:$O,MATCH($B404&amp;S$7,Attendance!$N:$N,0))&lt;"1200","PM","PN")),IF(S$6="Sun",IF(S405="","RD",IF(INDEX(Attendance!$O:$O,MATCH($B404&amp;S$7,Attendance!$N:$N,0))&lt;"1200","RM","RN")),IF(S405="",IF(S$7="","",IF(INDEX(Attendance!$I:$I,MATCH($B404&amp;S$7,Attendance!$N:$N,0))="ABS","AB","UL")),IF(INDEX(Attendance!$O:$O,MATCH($B404&amp;S$7,Attendance!$N:$N,0))&lt;"1200","M","N")))),"")</f>
        <v>RD</v>
      </c>
      <c r="T404" s="83" t="str" cm="1">
        <f t="array" ref="T404">_xlfn.IFNA(IF(OR(VALUE(T$7&amp;$C$3)=PH),IF(T405="","PH",IF(INDEX(Attendance!$O:$O,MATCH($B404&amp;T$7,Attendance!$N:$N,0))&lt;"1200","PM","PN")),IF(T$6="Sun",IF(T405="","RD",IF(INDEX(Attendance!$O:$O,MATCH($B404&amp;T$7,Attendance!$N:$N,0))&lt;"1200","RM","RN")),IF(T405="",IF(T$7="","",IF(INDEX(Attendance!$I:$I,MATCH($B404&amp;T$7,Attendance!$N:$N,0))="ABS","AB","UL")),IF(INDEX(Attendance!$O:$O,MATCH($B404&amp;T$7,Attendance!$N:$N,0))&lt;"1200","M","N")))),"")</f>
        <v/>
      </c>
      <c r="U404" s="83" t="str" cm="1">
        <f t="array" ref="U404">_xlfn.IFNA(IF(OR(VALUE(U$7&amp;$C$3)=PH),IF(U405="","PH",IF(INDEX(Attendance!$O:$O,MATCH($B404&amp;U$7,Attendance!$N:$N,0))&lt;"1200","PM","PN")),IF(U$6="Sun",IF(U405="","RD",IF(INDEX(Attendance!$O:$O,MATCH($B404&amp;U$7,Attendance!$N:$N,0))&lt;"1200","RM","RN")),IF(U405="",IF(U$7="","",IF(INDEX(Attendance!$I:$I,MATCH($B404&amp;U$7,Attendance!$N:$N,0))="ABS","AB","UL")),IF(INDEX(Attendance!$O:$O,MATCH($B404&amp;U$7,Attendance!$N:$N,0))&lt;"1200","M","N")))),"")</f>
        <v/>
      </c>
      <c r="V404" s="83" t="str" cm="1">
        <f t="array" ref="V404">_xlfn.IFNA(IF(OR(VALUE(V$7&amp;$C$3)=PH),IF(V405="","PH",IF(INDEX(Attendance!$O:$O,MATCH($B404&amp;V$7,Attendance!$N:$N,0))&lt;"1200","PM","PN")),IF(V$6="Sun",IF(V405="","RD",IF(INDEX(Attendance!$O:$O,MATCH($B404&amp;V$7,Attendance!$N:$N,0))&lt;"1200","RM","RN")),IF(V405="",IF(V$7="","",IF(INDEX(Attendance!$I:$I,MATCH($B404&amp;V$7,Attendance!$N:$N,0))="ABS","AB","UL")),IF(INDEX(Attendance!$O:$O,MATCH($B404&amp;V$7,Attendance!$N:$N,0))&lt;"1200","M","N")))),"")</f>
        <v/>
      </c>
      <c r="W404" s="83" t="str" cm="1">
        <f t="array" ref="W404">_xlfn.IFNA(IF(OR(VALUE(W$7&amp;$C$3)=PH),IF(W405="","PH",IF(INDEX(Attendance!$O:$O,MATCH($B404&amp;W$7,Attendance!$N:$N,0))&lt;"1200","PM","PN")),IF(W$6="Sun",IF(W405="","RD",IF(INDEX(Attendance!$O:$O,MATCH($B404&amp;W$7,Attendance!$N:$N,0))&lt;"1200","RM","RN")),IF(W405="",IF(W$7="","",IF(INDEX(Attendance!$I:$I,MATCH($B404&amp;W$7,Attendance!$N:$N,0))="ABS","AB","UL")),IF(INDEX(Attendance!$O:$O,MATCH($B404&amp;W$7,Attendance!$N:$N,0))&lt;"1200","M","N")))),"")</f>
        <v/>
      </c>
      <c r="X404" s="83" t="str" cm="1">
        <f t="array" ref="X404">_xlfn.IFNA(IF(OR(VALUE(X$7&amp;$C$3)=PH),IF(X405="","PH",IF(INDEX(Attendance!$O:$O,MATCH($B404&amp;X$7,Attendance!$N:$N,0))&lt;"1200","PM","PN")),IF(X$6="Sun",IF(X405="","RD",IF(INDEX(Attendance!$O:$O,MATCH($B404&amp;X$7,Attendance!$N:$N,0))&lt;"1200","RM","RN")),IF(X405="",IF(X$7="","",IF(INDEX(Attendance!$I:$I,MATCH($B404&amp;X$7,Attendance!$N:$N,0))="ABS","AB","UL")),IF(INDEX(Attendance!$O:$O,MATCH($B404&amp;X$7,Attendance!$N:$N,0))&lt;"1200","M","N")))),"")</f>
        <v/>
      </c>
      <c r="Y404" s="83" t="str" cm="1">
        <f t="array" ref="Y404">_xlfn.IFNA(IF(OR(VALUE(Y$7&amp;$C$3)=PH),IF(Y405="","PH",IF(INDEX(Attendance!$O:$O,MATCH($B404&amp;Y$7,Attendance!$N:$N,0))&lt;"1200","PM","PN")),IF(Y$6="Sun",IF(Y405="","RD",IF(INDEX(Attendance!$O:$O,MATCH($B404&amp;Y$7,Attendance!$N:$N,0))&lt;"1200","RM","RN")),IF(Y405="",IF(Y$7="","",IF(INDEX(Attendance!$I:$I,MATCH($B404&amp;Y$7,Attendance!$N:$N,0))="ABS","AB","UL")),IF(INDEX(Attendance!$O:$O,MATCH($B404&amp;Y$7,Attendance!$N:$N,0))&lt;"1200","M","N")))),"")</f>
        <v/>
      </c>
      <c r="Z404" s="83" t="str" cm="1">
        <f t="array" ref="Z404">_xlfn.IFNA(IF(OR(VALUE(Z$7&amp;$C$3)=PH),IF(Z405="","PH",IF(INDEX(Attendance!$O:$O,MATCH($B404&amp;Z$7,Attendance!$N:$N,0))&lt;"1200","PM","PN")),IF(Z$6="Sun",IF(Z405="","RD",IF(INDEX(Attendance!$O:$O,MATCH($B404&amp;Z$7,Attendance!$N:$N,0))&lt;"1200","RM","RN")),IF(Z405="",IF(Z$7="","",IF(INDEX(Attendance!$I:$I,MATCH($B404&amp;Z$7,Attendance!$N:$N,0))="ABS","AB","UL")),IF(INDEX(Attendance!$O:$O,MATCH($B404&amp;Z$7,Attendance!$N:$N,0))&lt;"1200","M","N")))),"")</f>
        <v>RD</v>
      </c>
      <c r="AA404" s="83" t="str" cm="1">
        <f t="array" ref="AA404">_xlfn.IFNA(IF(OR(VALUE(AA$7&amp;$C$3)=PH),IF(AA405="","PH",IF(INDEX(Attendance!$O:$O,MATCH($B404&amp;AA$7,Attendance!$N:$N,0))&lt;"1200","PM","PN")),IF(AA$6="Sun",IF(AA405="","RD",IF(INDEX(Attendance!$O:$O,MATCH($B404&amp;AA$7,Attendance!$N:$N,0))&lt;"1200","RM","RN")),IF(AA405="",IF(AA$7="","",IF(INDEX(Attendance!$I:$I,MATCH($B404&amp;AA$7,Attendance!$N:$N,0))="ABS","AB","UL")),IF(INDEX(Attendance!$O:$O,MATCH($B404&amp;AA$7,Attendance!$N:$N,0))&lt;"1200","M","N")))),"")</f>
        <v/>
      </c>
      <c r="AB404" s="83" t="str" cm="1">
        <f t="array" ref="AB404">_xlfn.IFNA(IF(OR(VALUE(AB$7&amp;$C$3)=PH),IF(AB405="","PH",IF(INDEX(Attendance!$O:$O,MATCH($B404&amp;AB$7,Attendance!$N:$N,0))&lt;"1200","PM","PN")),IF(AB$6="Sun",IF(AB405="","RD",IF(INDEX(Attendance!$O:$O,MATCH($B404&amp;AB$7,Attendance!$N:$N,0))&lt;"1200","RM","RN")),IF(AB405="",IF(AB$7="","",IF(INDEX(Attendance!$I:$I,MATCH($B404&amp;AB$7,Attendance!$N:$N,0))="ABS","AB","UL")),IF(INDEX(Attendance!$O:$O,MATCH($B404&amp;AB$7,Attendance!$N:$N,0))&lt;"1200","M","N")))),"")</f>
        <v/>
      </c>
      <c r="AC404" s="83" t="str" cm="1">
        <f t="array" ref="AC404">_xlfn.IFNA(IF(OR(VALUE(AC$7&amp;$C$3)=PH),IF(AC405="","PH",IF(INDEX(Attendance!$O:$O,MATCH($B404&amp;AC$7,Attendance!$N:$N,0))&lt;"1200","PM","PN")),IF(AC$6="Sun",IF(AC405="","RD",IF(INDEX(Attendance!$O:$O,MATCH($B404&amp;AC$7,Attendance!$N:$N,0))&lt;"1200","RM","RN")),IF(AC405="",IF(AC$7="","",IF(INDEX(Attendance!$I:$I,MATCH($B404&amp;AC$7,Attendance!$N:$N,0))="ABS","AB","UL")),IF(INDEX(Attendance!$O:$O,MATCH($B404&amp;AC$7,Attendance!$N:$N,0))&lt;"1200","M","N")))),"")</f>
        <v/>
      </c>
      <c r="AD404" s="83" t="str" cm="1">
        <f t="array" ref="AD404">_xlfn.IFNA(IF(OR(VALUE(AD$7&amp;$C$3)=PH),IF(AD405="","PH",IF(INDEX(Attendance!$O:$O,MATCH($B404&amp;AD$7,Attendance!$N:$N,0))&lt;"1200","PM","PN")),IF(AD$6="Sun",IF(AD405="","RD",IF(INDEX(Attendance!$O:$O,MATCH($B404&amp;AD$7,Attendance!$N:$N,0))&lt;"1200","RM","RN")),IF(AD405="",IF(AD$7="","",IF(INDEX(Attendance!$I:$I,MATCH($B404&amp;AD$7,Attendance!$N:$N,0))="ABS","AB","UL")),IF(INDEX(Attendance!$O:$O,MATCH($B404&amp;AD$7,Attendance!$N:$N,0))&lt;"1200","M","N")))),"")</f>
        <v/>
      </c>
      <c r="AE404" s="83" t="str" cm="1">
        <f t="array" ref="AE404">_xlfn.IFNA(IF(OR(VALUE(AE$7&amp;$C$3)=PH),IF(AE405="","PH",IF(INDEX(Attendance!$O:$O,MATCH($B404&amp;AE$7,Attendance!$N:$N,0))&lt;"1200","PM","PN")),IF(AE$6="Sun",IF(AE405="","RD",IF(INDEX(Attendance!$O:$O,MATCH($B404&amp;AE$7,Attendance!$N:$N,0))&lt;"1200","RM","RN")),IF(AE405="",IF(AE$7="","",IF(INDEX(Attendance!$I:$I,MATCH($B404&amp;AE$7,Attendance!$N:$N,0))="ABS","AB","UL")),IF(INDEX(Attendance!$O:$O,MATCH($B404&amp;AE$7,Attendance!$N:$N,0))&lt;"1200","M","N")))),"")</f>
        <v/>
      </c>
      <c r="AF404" s="83" t="str" cm="1">
        <f t="array" ref="AF404">_xlfn.IFNA(IF(OR(VALUE(AF$7&amp;$C$3)=PH),IF(AF405="","PH",IF(INDEX(Attendance!$O:$O,MATCH($B404&amp;AF$7,Attendance!$N:$N,0))&lt;"1200","PM","PN")),IF(AF$6="Sun",IF(AF405="","RD",IF(INDEX(Attendance!$O:$O,MATCH($B404&amp;AF$7,Attendance!$N:$N,0))&lt;"1200","RM","RN")),IF(AF405="",IF(AF$7="","",IF(INDEX(Attendance!$I:$I,MATCH($B404&amp;AF$7,Attendance!$N:$N,0))="ABS","AB","UL")),IF(INDEX(Attendance!$O:$O,MATCH($B404&amp;AF$7,Attendance!$N:$N,0))&lt;"1200","M","N")))),"")</f>
        <v/>
      </c>
      <c r="AG404" s="83" t="str" cm="1">
        <f t="array" ref="AG404">_xlfn.IFNA(IF(OR(VALUE(AG$7&amp;$C$3)=PH),IF(AG405="","PH",IF(INDEX(Attendance!$O:$O,MATCH($B404&amp;AG$7,Attendance!$N:$N,0))&lt;"1200","PM","PN")),IF(AG$6="Sun",IF(AG405="","RD",IF(INDEX(Attendance!$O:$O,MATCH($B404&amp;AG$7,Attendance!$N:$N,0))&lt;"1200","RM","RN")),IF(AG405="",IF(AG$7="","",IF(INDEX(Attendance!$I:$I,MATCH($B404&amp;AG$7,Attendance!$N:$N,0))="ABS","AB","UL")),IF(INDEX(Attendance!$O:$O,MATCH($B404&amp;AG$7,Attendance!$N:$N,0))&lt;"1200","M","N")))),"")</f>
        <v>RD</v>
      </c>
      <c r="AH404" s="83" t="str" cm="1">
        <f t="array" ref="AH404">_xlfn.IFNA(IF(OR(VALUE(AH$7&amp;$C$3)=PH),IF(AH405="","PH",IF(INDEX(Attendance!$O:$O,MATCH($B404&amp;AH$7,Attendance!$N:$N,0))&lt;"1200","PM","PN")),IF(AH$6="Sun",IF(AH405="","RD",IF(INDEX(Attendance!$O:$O,MATCH($B404&amp;AH$7,Attendance!$N:$N,0))&lt;"1200","RM","RN")),IF(AH405="",IF(AH$7="","",IF(INDEX(Attendance!$I:$I,MATCH($B404&amp;AH$7,Attendance!$N:$N,0))="ABS","AB","UL")),IF(INDEX(Attendance!$O:$O,MATCH($B404&amp;AH$7,Attendance!$N:$N,0))&lt;"1200","M","N")))),"")</f>
        <v/>
      </c>
      <c r="AI404" s="83" t="str" cm="1">
        <f t="array" ref="AI404">_xlfn.IFNA(IF(OR(VALUE(AI$7&amp;$C$3)=PH),IF(AI405="","PH",IF(INDEX(Attendance!$O:$O,MATCH($B404&amp;AI$7,Attendance!$N:$N,0))&lt;"1200","PM","PN")),IF(AI$6="Sun",IF(AI405="","RD",IF(INDEX(Attendance!$O:$O,MATCH($B404&amp;AI$7,Attendance!$N:$N,0))&lt;"1200","RM","RN")),IF(AI405="",IF(AI$7="","",IF(INDEX(Attendance!$I:$I,MATCH($B404&amp;AI$7,Attendance!$N:$N,0))="ABS","AB","UL")),IF(INDEX(Attendance!$O:$O,MATCH($B404&amp;AI$7,Attendance!$N:$N,0))&lt;"1200","M","N")))),"")</f>
        <v/>
      </c>
      <c r="AJ404" s="83" t="str" cm="1">
        <f t="array" ref="AJ404">_xlfn.IFNA(IF(OR(VALUE(AJ$7&amp;$C$3)=PH),IF(AJ405="","PH",IF(INDEX(Attendance!$O:$O,MATCH($B404&amp;AJ$7,Attendance!$N:$N,0))&lt;"1200","PM","PN")),IF(AJ$6="Sun",IF(AJ405="","RD",IF(INDEX(Attendance!$O:$O,MATCH($B404&amp;AJ$7,Attendance!$N:$N,0))&lt;"1200","RM","RN")),IF(AJ405="",IF(AJ$7="","",IF(INDEX(Attendance!$I:$I,MATCH($B404&amp;AJ$7,Attendance!$N:$N,0))="ABS","AB","UL")),IF(INDEX(Attendance!$O:$O,MATCH($B404&amp;AJ$7,Attendance!$N:$N,0))&lt;"1200","M","N")))),"")</f>
        <v/>
      </c>
      <c r="AK404" s="258">
        <f>SUM(SUMIF(F404:AJ404,{"M","N","A"},F405:AJ405))</f>
        <v>0</v>
      </c>
      <c r="AL404" s="187">
        <f>SUM(SUMIF(F404:AJ404,{"M","N"},F406:AJ406),SUMIF(F404:AJ404,{"OM","ON"},F405:AJ405))</f>
        <v>0</v>
      </c>
      <c r="AM404" s="187">
        <f>SUM(SUMIF(F404:AJ404,{"PM","PN","RM","RN"},F405:AJ405))</f>
        <v>0</v>
      </c>
      <c r="AN404" s="187">
        <f>SUM(SUMIF(F404:AJ404,{"PM","PN"},F406:AJ406))</f>
        <v>0</v>
      </c>
      <c r="AO404" s="261">
        <f>SUM(F409:AJ409)</f>
        <v>0</v>
      </c>
      <c r="AP404" s="264">
        <f>SUM(F408:AJ408)</f>
        <v>0</v>
      </c>
      <c r="AQ404" s="188">
        <f>IF(D408="",0,SUM(COUNTIFS(F404:AJ404,{"M","N","A","OM","ON","OA","PM","PN","PA","RM","RN","RA"})))</f>
        <v>0</v>
      </c>
      <c r="AR404" s="74">
        <f>COUNTIF(F404:AJ404,"AL")</f>
        <v>0</v>
      </c>
      <c r="AS404" s="74">
        <f>COUNTIF(F404:AJ404,"MC")</f>
        <v>0</v>
      </c>
      <c r="AT404" s="74">
        <f>COUNTIF(F404:AJ404,"PH")+COUNTIF(F404:AJ404,"RPH")</f>
        <v>2</v>
      </c>
      <c r="AU404" s="255">
        <f t="shared" ref="AU404" si="99">_xlfn.IFNA(IF($B404="",0,AK404*$AK$5+SUM(AL409:AN409)+SUM(AO404:AP409)+SUM(AQ409:AT409)),"")</f>
        <v>0</v>
      </c>
    </row>
    <row r="405" spans="1:47" s="213" customFormat="1" ht="33" customHeight="1" x14ac:dyDescent="0.35">
      <c r="A405" s="189"/>
      <c r="B405" s="184"/>
      <c r="C405" s="190" t="str">
        <f>_xlfn.IFNA(INDEX(Masterlist!D:D,MATCH(B404,Masterlist!B:B,0)),"")</f>
        <v/>
      </c>
      <c r="D405" s="88"/>
      <c r="E405" s="191" t="s">
        <v>174</v>
      </c>
      <c r="F405" s="192" t="str">
        <f>IFERROR(IF(F$6="Sun",INDEX(Attendance!$R:$R,MATCH($B404&amp;F$7,Attendance!$N:$N,0)),IF(INDEX(Attendance!$R:$R,MATCH($B404&amp;F$7,Attendance!$N:$N,0))="","",IF(INDEX(Attendance!$R:$R,MATCH($B404&amp;F$7,Attendance!$N:$N,0))&gt;8,8,INDEX(Attendance!$R:$R,MATCH($B404&amp;F$7,Attendance!$N:$N,0))))),"")</f>
        <v/>
      </c>
      <c r="G405" s="192" t="str">
        <f>IFERROR(IF(G$6="Sun",INDEX(Attendance!$R:$R,MATCH($B404&amp;G$7,Attendance!$N:$N,0)),IF(INDEX(Attendance!$R:$R,MATCH($B404&amp;G$7,Attendance!$N:$N,0))="","",IF(INDEX(Attendance!$R:$R,MATCH($B404&amp;G$7,Attendance!$N:$N,0))&gt;8,8,INDEX(Attendance!$R:$R,MATCH($B404&amp;G$7,Attendance!$N:$N,0))))),"")</f>
        <v/>
      </c>
      <c r="H405" s="192" t="str">
        <f>IFERROR(IF(H$6="Sun",INDEX(Attendance!$R:$R,MATCH($B404&amp;H$7,Attendance!$N:$N,0)),IF(INDEX(Attendance!$R:$R,MATCH($B404&amp;H$7,Attendance!$N:$N,0))="","",IF(INDEX(Attendance!$R:$R,MATCH($B404&amp;H$7,Attendance!$N:$N,0))&gt;8,8,INDEX(Attendance!$R:$R,MATCH($B404&amp;H$7,Attendance!$N:$N,0))))),"")</f>
        <v/>
      </c>
      <c r="I405" s="192" t="str">
        <f>IFERROR(IF(I$6="Sun",INDEX(Attendance!$R:$R,MATCH($B404&amp;I$7,Attendance!$N:$N,0)),IF(INDEX(Attendance!$R:$R,MATCH($B404&amp;I$7,Attendance!$N:$N,0))="","",IF(INDEX(Attendance!$R:$R,MATCH($B404&amp;I$7,Attendance!$N:$N,0))&gt;8,8,INDEX(Attendance!$R:$R,MATCH($B404&amp;I$7,Attendance!$N:$N,0))))),"")</f>
        <v/>
      </c>
      <c r="J405" s="192" t="str">
        <f>IFERROR(IF(J$6="Sun",INDEX(Attendance!$R:$R,MATCH($B404&amp;J$7,Attendance!$N:$N,0)),IF(INDEX(Attendance!$R:$R,MATCH($B404&amp;J$7,Attendance!$N:$N,0))="","",IF(INDEX(Attendance!$R:$R,MATCH($B404&amp;J$7,Attendance!$N:$N,0))&gt;8,8,INDEX(Attendance!$R:$R,MATCH($B404&amp;J$7,Attendance!$N:$N,0))))),"")</f>
        <v/>
      </c>
      <c r="K405" s="192" t="str">
        <f>IFERROR(IF(K$6="Sun",INDEX(Attendance!$R:$R,MATCH($B404&amp;K$7,Attendance!$N:$N,0)),IF(INDEX(Attendance!$R:$R,MATCH($B404&amp;K$7,Attendance!$N:$N,0))="","",IF(INDEX(Attendance!$R:$R,MATCH($B404&amp;K$7,Attendance!$N:$N,0))&gt;8,8,INDEX(Attendance!$R:$R,MATCH($B404&amp;K$7,Attendance!$N:$N,0))))),"")</f>
        <v/>
      </c>
      <c r="L405" s="192" t="str">
        <f>IFERROR(IF(L$6="Sun",INDEX(Attendance!$R:$R,MATCH($B404&amp;L$7,Attendance!$N:$N,0)),IF(INDEX(Attendance!$R:$R,MATCH($B404&amp;L$7,Attendance!$N:$N,0))="","",IF(INDEX(Attendance!$R:$R,MATCH($B404&amp;L$7,Attendance!$N:$N,0))&gt;8,8,INDEX(Attendance!$R:$R,MATCH($B404&amp;L$7,Attendance!$N:$N,0))))),"")</f>
        <v/>
      </c>
      <c r="M405" s="192" t="str">
        <f>IFERROR(IF(M$6="Sun",INDEX(Attendance!$R:$R,MATCH($B404&amp;M$7,Attendance!$N:$N,0)),IF(INDEX(Attendance!$R:$R,MATCH($B404&amp;M$7,Attendance!$N:$N,0))="","",IF(INDEX(Attendance!$R:$R,MATCH($B404&amp;M$7,Attendance!$N:$N,0))&gt;8,8,INDEX(Attendance!$R:$R,MATCH($B404&amp;M$7,Attendance!$N:$N,0))))),"")</f>
        <v/>
      </c>
      <c r="N405" s="192" t="str">
        <f>IFERROR(IF(N$6="Sun",INDEX(Attendance!$R:$R,MATCH($B404&amp;N$7,Attendance!$N:$N,0)),IF(INDEX(Attendance!$R:$R,MATCH($B404&amp;N$7,Attendance!$N:$N,0))="","",IF(INDEX(Attendance!$R:$R,MATCH($B404&amp;N$7,Attendance!$N:$N,0))&gt;8,8,INDEX(Attendance!$R:$R,MATCH($B404&amp;N$7,Attendance!$N:$N,0))))),"")</f>
        <v/>
      </c>
      <c r="O405" s="192" t="str">
        <f>IFERROR(IF(O$6="Sun",INDEX(Attendance!$R:$R,MATCH($B404&amp;O$7,Attendance!$N:$N,0)),IF(INDEX(Attendance!$R:$R,MATCH($B404&amp;O$7,Attendance!$N:$N,0))="","",IF(INDEX(Attendance!$R:$R,MATCH($B404&amp;O$7,Attendance!$N:$N,0))&gt;8,8,INDEX(Attendance!$R:$R,MATCH($B404&amp;O$7,Attendance!$N:$N,0))))),"")</f>
        <v/>
      </c>
      <c r="P405" s="192" t="str">
        <f>IFERROR(IF(P$6="Sun",INDEX(Attendance!$R:$R,MATCH($B404&amp;P$7,Attendance!$N:$N,0)),IF(INDEX(Attendance!$R:$R,MATCH($B404&amp;P$7,Attendance!$N:$N,0))="","",IF(INDEX(Attendance!$R:$R,MATCH($B404&amp;P$7,Attendance!$N:$N,0))&gt;8,8,INDEX(Attendance!$R:$R,MATCH($B404&amp;P$7,Attendance!$N:$N,0))))),"")</f>
        <v/>
      </c>
      <c r="Q405" s="192" t="str">
        <f>IFERROR(IF(Q$6="Sun",INDEX(Attendance!$R:$R,MATCH($B404&amp;Q$7,Attendance!$N:$N,0)),IF(INDEX(Attendance!$R:$R,MATCH($B404&amp;Q$7,Attendance!$N:$N,0))="","",IF(INDEX(Attendance!$R:$R,MATCH($B404&amp;Q$7,Attendance!$N:$N,0))&gt;8,8,INDEX(Attendance!$R:$R,MATCH($B404&amp;Q$7,Attendance!$N:$N,0))))),"")</f>
        <v/>
      </c>
      <c r="R405" s="192" t="str">
        <f>IFERROR(IF(R$6="Sun",INDEX(Attendance!$R:$R,MATCH($B404&amp;R$7,Attendance!$N:$N,0)),IF(INDEX(Attendance!$R:$R,MATCH($B404&amp;R$7,Attendance!$N:$N,0))="","",IF(INDEX(Attendance!$R:$R,MATCH($B404&amp;R$7,Attendance!$N:$N,0))&gt;8,8,INDEX(Attendance!$R:$R,MATCH($B404&amp;R$7,Attendance!$N:$N,0))))),"")</f>
        <v/>
      </c>
      <c r="S405" s="192" t="str">
        <f>IFERROR(IF(S$6="Sun",INDEX(Attendance!$R:$R,MATCH($B404&amp;S$7,Attendance!$N:$N,0)),IF(INDEX(Attendance!$R:$R,MATCH($B404&amp;S$7,Attendance!$N:$N,0))="","",IF(INDEX(Attendance!$R:$R,MATCH($B404&amp;S$7,Attendance!$N:$N,0))&gt;8,8,INDEX(Attendance!$R:$R,MATCH($B404&amp;S$7,Attendance!$N:$N,0))))),"")</f>
        <v/>
      </c>
      <c r="T405" s="192" t="str">
        <f>IFERROR(IF(T$6="Sun",INDEX(Attendance!$R:$R,MATCH($B404&amp;T$7,Attendance!$N:$N,0)),IF(INDEX(Attendance!$R:$R,MATCH($B404&amp;T$7,Attendance!$N:$N,0))="","",IF(INDEX(Attendance!$R:$R,MATCH($B404&amp;T$7,Attendance!$N:$N,0))&gt;8,8,INDEX(Attendance!$R:$R,MATCH($B404&amp;T$7,Attendance!$N:$N,0))))),"")</f>
        <v/>
      </c>
      <c r="U405" s="192" t="str">
        <f>IFERROR(IF(U$6="Sun",INDEX(Attendance!$R:$R,MATCH($B404&amp;U$7,Attendance!$N:$N,0)),IF(INDEX(Attendance!$R:$R,MATCH($B404&amp;U$7,Attendance!$N:$N,0))="","",IF(INDEX(Attendance!$R:$R,MATCH($B404&amp;U$7,Attendance!$N:$N,0))&gt;8,8,INDEX(Attendance!$R:$R,MATCH($B404&amp;U$7,Attendance!$N:$N,0))))),"")</f>
        <v/>
      </c>
      <c r="V405" s="192" t="str">
        <f>IFERROR(IF(V$6="Sun",INDEX(Attendance!$R:$R,MATCH($B404&amp;V$7,Attendance!$N:$N,0)),IF(INDEX(Attendance!$R:$R,MATCH($B404&amp;V$7,Attendance!$N:$N,0))="","",IF(INDEX(Attendance!$R:$R,MATCH($B404&amp;V$7,Attendance!$N:$N,0))&gt;8,8,INDEX(Attendance!$R:$R,MATCH($B404&amp;V$7,Attendance!$N:$N,0))))),"")</f>
        <v/>
      </c>
      <c r="W405" s="192" t="str">
        <f>IFERROR(IF(W$6="Sun",INDEX(Attendance!$R:$R,MATCH($B404&amp;W$7,Attendance!$N:$N,0)),IF(INDEX(Attendance!$R:$R,MATCH($B404&amp;W$7,Attendance!$N:$N,0))="","",IF(INDEX(Attendance!$R:$R,MATCH($B404&amp;W$7,Attendance!$N:$N,0))&gt;8,8,INDEX(Attendance!$R:$R,MATCH($B404&amp;W$7,Attendance!$N:$N,0))))),"")</f>
        <v/>
      </c>
      <c r="X405" s="192" t="str">
        <f>IFERROR(IF(X$6="Sun",INDEX(Attendance!$R:$R,MATCH($B404&amp;X$7,Attendance!$N:$N,0)),IF(INDEX(Attendance!$R:$R,MATCH($B404&amp;X$7,Attendance!$N:$N,0))="","",IF(INDEX(Attendance!$R:$R,MATCH($B404&amp;X$7,Attendance!$N:$N,0))&gt;8,8,INDEX(Attendance!$R:$R,MATCH($B404&amp;X$7,Attendance!$N:$N,0))))),"")</f>
        <v/>
      </c>
      <c r="Y405" s="192" t="str">
        <f>IFERROR(IF(Y$6="Sun",INDEX(Attendance!$R:$R,MATCH($B404&amp;Y$7,Attendance!$N:$N,0)),IF(INDEX(Attendance!$R:$R,MATCH($B404&amp;Y$7,Attendance!$N:$N,0))="","",IF(INDEX(Attendance!$R:$R,MATCH($B404&amp;Y$7,Attendance!$N:$N,0))&gt;8,8,INDEX(Attendance!$R:$R,MATCH($B404&amp;Y$7,Attendance!$N:$N,0))))),"")</f>
        <v/>
      </c>
      <c r="Z405" s="192" t="str">
        <f>IFERROR(IF(Z$6="Sun",INDEX(Attendance!$R:$R,MATCH($B404&amp;Z$7,Attendance!$N:$N,0)),IF(INDEX(Attendance!$R:$R,MATCH($B404&amp;Z$7,Attendance!$N:$N,0))="","",IF(INDEX(Attendance!$R:$R,MATCH($B404&amp;Z$7,Attendance!$N:$N,0))&gt;8,8,INDEX(Attendance!$R:$R,MATCH($B404&amp;Z$7,Attendance!$N:$N,0))))),"")</f>
        <v/>
      </c>
      <c r="AA405" s="192" t="str">
        <f>IFERROR(IF(AA$6="Sun",INDEX(Attendance!$R:$R,MATCH($B404&amp;AA$7,Attendance!$N:$N,0)),IF(INDEX(Attendance!$R:$R,MATCH($B404&amp;AA$7,Attendance!$N:$N,0))="","",IF(INDEX(Attendance!$R:$R,MATCH($B404&amp;AA$7,Attendance!$N:$N,0))&gt;8,8,INDEX(Attendance!$R:$R,MATCH($B404&amp;AA$7,Attendance!$N:$N,0))))),"")</f>
        <v/>
      </c>
      <c r="AB405" s="192" t="str">
        <f>IFERROR(IF(AB$6="Sun",INDEX(Attendance!$R:$R,MATCH($B404&amp;AB$7,Attendance!$N:$N,0)),IF(INDEX(Attendance!$R:$R,MATCH($B404&amp;AB$7,Attendance!$N:$N,0))="","",IF(INDEX(Attendance!$R:$R,MATCH($B404&amp;AB$7,Attendance!$N:$N,0))&gt;8,8,INDEX(Attendance!$R:$R,MATCH($B404&amp;AB$7,Attendance!$N:$N,0))))),"")</f>
        <v/>
      </c>
      <c r="AC405" s="192" t="str">
        <f>IFERROR(IF(AC$6="Sun",INDEX(Attendance!$R:$R,MATCH($B404&amp;AC$7,Attendance!$N:$N,0)),IF(INDEX(Attendance!$R:$R,MATCH($B404&amp;AC$7,Attendance!$N:$N,0))="","",IF(INDEX(Attendance!$R:$R,MATCH($B404&amp;AC$7,Attendance!$N:$N,0))&gt;8,8,INDEX(Attendance!$R:$R,MATCH($B404&amp;AC$7,Attendance!$N:$N,0))))),"")</f>
        <v/>
      </c>
      <c r="AD405" s="192" t="str">
        <f>IFERROR(IF(AD$6="Sun",INDEX(Attendance!$R:$R,MATCH($B404&amp;AD$7,Attendance!$N:$N,0)),IF(INDEX(Attendance!$R:$R,MATCH($B404&amp;AD$7,Attendance!$N:$N,0))="","",IF(INDEX(Attendance!$R:$R,MATCH($B404&amp;AD$7,Attendance!$N:$N,0))&gt;8,8,INDEX(Attendance!$R:$R,MATCH($B404&amp;AD$7,Attendance!$N:$N,0))))),"")</f>
        <v/>
      </c>
      <c r="AE405" s="192" t="str">
        <f>IFERROR(IF(AE$6="Sun",INDEX(Attendance!$R:$R,MATCH($B404&amp;AE$7,Attendance!$N:$N,0)),IF(INDEX(Attendance!$R:$R,MATCH($B404&amp;AE$7,Attendance!$N:$N,0))="","",IF(INDEX(Attendance!$R:$R,MATCH($B404&amp;AE$7,Attendance!$N:$N,0))&gt;8,8,INDEX(Attendance!$R:$R,MATCH($B404&amp;AE$7,Attendance!$N:$N,0))))),"")</f>
        <v/>
      </c>
      <c r="AF405" s="192" t="str">
        <f>IFERROR(IF(AF$6="Sun",INDEX(Attendance!$R:$R,MATCH($B404&amp;AF$7,Attendance!$N:$N,0)),IF(INDEX(Attendance!$R:$R,MATCH($B404&amp;AF$7,Attendance!$N:$N,0))="","",IF(INDEX(Attendance!$R:$R,MATCH($B404&amp;AF$7,Attendance!$N:$N,0))&gt;8,8,INDEX(Attendance!$R:$R,MATCH($B404&amp;AF$7,Attendance!$N:$N,0))))),"")</f>
        <v/>
      </c>
      <c r="AG405" s="192" t="str">
        <f>IFERROR(IF(AG$6="Sun",INDEX(Attendance!$R:$R,MATCH($B404&amp;AG$7,Attendance!$N:$N,0)),IF(INDEX(Attendance!$R:$R,MATCH($B404&amp;AG$7,Attendance!$N:$N,0))="","",IF(INDEX(Attendance!$R:$R,MATCH($B404&amp;AG$7,Attendance!$N:$N,0))&gt;8,8,INDEX(Attendance!$R:$R,MATCH($B404&amp;AG$7,Attendance!$N:$N,0))))),"")</f>
        <v/>
      </c>
      <c r="AH405" s="192" t="str">
        <f>IFERROR(IF(AH$6="Sun",INDEX(Attendance!$R:$R,MATCH($B404&amp;AH$7,Attendance!$N:$N,0)),IF(INDEX(Attendance!$R:$R,MATCH($B404&amp;AH$7,Attendance!$N:$N,0))="","",IF(INDEX(Attendance!$R:$R,MATCH($B404&amp;AH$7,Attendance!$N:$N,0))&gt;8,8,INDEX(Attendance!$R:$R,MATCH($B404&amp;AH$7,Attendance!$N:$N,0))))),"")</f>
        <v/>
      </c>
      <c r="AI405" s="192" t="str">
        <f>IFERROR(IF(AI$6="Sun",INDEX(Attendance!$R:$R,MATCH($B404&amp;AI$7,Attendance!$N:$N,0)),IF(INDEX(Attendance!$R:$R,MATCH($B404&amp;AI$7,Attendance!$N:$N,0))="","",IF(INDEX(Attendance!$R:$R,MATCH($B404&amp;AI$7,Attendance!$N:$N,0))&gt;8,8,INDEX(Attendance!$R:$R,MATCH($B404&amp;AI$7,Attendance!$N:$N,0))))),"")</f>
        <v/>
      </c>
      <c r="AJ405" s="192" t="str">
        <f>IFERROR(IF(AJ$6="Sun",INDEX(Attendance!$R:$R,MATCH($B404&amp;AJ$7,Attendance!$N:$N,0)),IF(INDEX(Attendance!$R:$R,MATCH($B404&amp;AJ$7,Attendance!$N:$N,0))="","",IF(INDEX(Attendance!$R:$R,MATCH($B404&amp;AJ$7,Attendance!$N:$N,0))&gt;8,8,INDEX(Attendance!$R:$R,MATCH($B404&amp;AJ$7,Attendance!$N:$N,0))))),"")</f>
        <v/>
      </c>
      <c r="AK405" s="259"/>
      <c r="AL405" s="193">
        <f>ROUND((IF($C409="",Basic,MID($C409,FIND("RM",$C409)+3,4))+$AP404+$AQ409)/WorkDays/WorkHours*AL$6,4)</f>
        <v>8.6538000000000004</v>
      </c>
      <c r="AM405" s="193">
        <f>ROUND((IF($C409="",Basic,MID($C409,FIND("RM",$C409)+3,4))+$AP404+$AQ409)/WorkDays/WorkHours*AM$6,4)</f>
        <v>11.538500000000001</v>
      </c>
      <c r="AN405" s="193">
        <f>ROUND((IF($C409="",Basic,MID($C409,FIND("RM",$C409)+3,4))+$AP404+$AQ409)/WorkDays/WorkHours*AN$6,4)</f>
        <v>17.307700000000001</v>
      </c>
      <c r="AO405" s="262"/>
      <c r="AP405" s="265"/>
      <c r="AQ405" s="86"/>
      <c r="AR405" s="194"/>
      <c r="AS405" s="194"/>
      <c r="AT405" s="194"/>
      <c r="AU405" s="256"/>
    </row>
    <row r="406" spans="1:47" s="213" customFormat="1" ht="33" customHeight="1" x14ac:dyDescent="0.35">
      <c r="A406" s="189"/>
      <c r="B406" s="184"/>
      <c r="C406" s="195" t="str">
        <f>_xlfn.IFNA(INDEX(Masterlist!E:E,MATCH(B404,Masterlist!B:B,0)),"")</f>
        <v/>
      </c>
      <c r="D406" s="1"/>
      <c r="E406" s="196" t="s">
        <v>175</v>
      </c>
      <c r="F406" s="197" t="str">
        <f>IFERROR(IF(F$6="Sun","",IF(INDEX(Attendance!$S:$S,MATCH($B404&amp;F$7,Attendance!$N:$N,0))=TRUE,"",IF(F405&lt;8,"",INDEX(Attendance!$G:$G,MATCH($B404&amp;F$7,Attendance!$N:$N,0))))),"")</f>
        <v/>
      </c>
      <c r="G406" s="197" t="str">
        <f>IFERROR(IF(G$6="Sun","",IF(INDEX(Attendance!$S:$S,MATCH($B404&amp;G$7,Attendance!$N:$N,0))=TRUE,"",IF(G405&lt;8,"",INDEX(Attendance!$G:$G,MATCH($B404&amp;G$7,Attendance!$N:$N,0))))),"")</f>
        <v/>
      </c>
      <c r="H406" s="197" t="str">
        <f>IFERROR(IF(H$6="Sun","",IF(INDEX(Attendance!$S:$S,MATCH($B404&amp;H$7,Attendance!$N:$N,0))=TRUE,"",IF(H405&lt;8,"",INDEX(Attendance!$G:$G,MATCH($B404&amp;H$7,Attendance!$N:$N,0))))),"")</f>
        <v/>
      </c>
      <c r="I406" s="197" t="str">
        <f>IFERROR(IF(I$6="Sun","",IF(INDEX(Attendance!$S:$S,MATCH($B404&amp;I$7,Attendance!$N:$N,0))=TRUE,"",IF(I405&lt;8,"",INDEX(Attendance!$G:$G,MATCH($B404&amp;I$7,Attendance!$N:$N,0))))),"")</f>
        <v/>
      </c>
      <c r="J406" s="197" t="str">
        <f>IFERROR(IF(J$6="Sun","",IF(INDEX(Attendance!$S:$S,MATCH($B404&amp;J$7,Attendance!$N:$N,0))=TRUE,"",IF(J405&lt;8,"",INDEX(Attendance!$G:$G,MATCH($B404&amp;J$7,Attendance!$N:$N,0))))),"")</f>
        <v/>
      </c>
      <c r="K406" s="197" t="str">
        <f>IFERROR(IF(K$6="Sun","",IF(INDEX(Attendance!$S:$S,MATCH($B404&amp;K$7,Attendance!$N:$N,0))=TRUE,"",IF(K405&lt;8,"",INDEX(Attendance!$G:$G,MATCH($B404&amp;K$7,Attendance!$N:$N,0))))),"")</f>
        <v/>
      </c>
      <c r="L406" s="197" t="str">
        <f>IFERROR(IF(L$6="Sun","",IF(INDEX(Attendance!$S:$S,MATCH($B404&amp;L$7,Attendance!$N:$N,0))=TRUE,"",IF(L405&lt;8,"",INDEX(Attendance!$G:$G,MATCH($B404&amp;L$7,Attendance!$N:$N,0))))),"")</f>
        <v/>
      </c>
      <c r="M406" s="197" t="str">
        <f>IFERROR(IF(M$6="Sun","",IF(INDEX(Attendance!$S:$S,MATCH($B404&amp;M$7,Attendance!$N:$N,0))=TRUE,"",IF(M405&lt;8,"",INDEX(Attendance!$G:$G,MATCH($B404&amp;M$7,Attendance!$N:$N,0))))),"")</f>
        <v/>
      </c>
      <c r="N406" s="197" t="str">
        <f>IFERROR(IF(N$6="Sun","",IF(INDEX(Attendance!$S:$S,MATCH($B404&amp;N$7,Attendance!$N:$N,0))=TRUE,"",IF(N405&lt;8,"",INDEX(Attendance!$G:$G,MATCH($B404&amp;N$7,Attendance!$N:$N,0))))),"")</f>
        <v/>
      </c>
      <c r="O406" s="197" t="str">
        <f>IFERROR(IF(O$6="Sun","",IF(INDEX(Attendance!$S:$S,MATCH($B404&amp;O$7,Attendance!$N:$N,0))=TRUE,"",IF(O405&lt;8,"",INDEX(Attendance!$G:$G,MATCH($B404&amp;O$7,Attendance!$N:$N,0))))),"")</f>
        <v/>
      </c>
      <c r="P406" s="197" t="str">
        <f>IFERROR(IF(P$6="Sun","",IF(INDEX(Attendance!$S:$S,MATCH($B404&amp;P$7,Attendance!$N:$N,0))=TRUE,"",IF(P405&lt;8,"",INDEX(Attendance!$G:$G,MATCH($B404&amp;P$7,Attendance!$N:$N,0))))),"")</f>
        <v/>
      </c>
      <c r="Q406" s="197" t="str">
        <f>IFERROR(IF(Q$6="Sun","",IF(INDEX(Attendance!$S:$S,MATCH($B404&amp;Q$7,Attendance!$N:$N,0))=TRUE,"",IF(Q405&lt;8,"",INDEX(Attendance!$G:$G,MATCH($B404&amp;Q$7,Attendance!$N:$N,0))))),"")</f>
        <v/>
      </c>
      <c r="R406" s="197" t="str">
        <f>IFERROR(IF(R$6="Sun","",IF(INDEX(Attendance!$S:$S,MATCH($B404&amp;R$7,Attendance!$N:$N,0))=TRUE,"",IF(R405&lt;8,"",INDEX(Attendance!$G:$G,MATCH($B404&amp;R$7,Attendance!$N:$N,0))))),"")</f>
        <v/>
      </c>
      <c r="S406" s="197" t="str">
        <f>IFERROR(IF(S$6="Sun","",IF(INDEX(Attendance!$S:$S,MATCH($B404&amp;S$7,Attendance!$N:$N,0))=TRUE,"",IF(S405&lt;8,"",INDEX(Attendance!$G:$G,MATCH($B404&amp;S$7,Attendance!$N:$N,0))))),"")</f>
        <v/>
      </c>
      <c r="T406" s="197" t="str">
        <f>IFERROR(IF(T$6="Sun","",IF(INDEX(Attendance!$S:$S,MATCH($B404&amp;T$7,Attendance!$N:$N,0))=TRUE,"",IF(T405&lt;8,"",INDEX(Attendance!$G:$G,MATCH($B404&amp;T$7,Attendance!$N:$N,0))))),"")</f>
        <v/>
      </c>
      <c r="U406" s="197" t="str">
        <f>IFERROR(IF(U$6="Sun","",IF(INDEX(Attendance!$S:$S,MATCH($B404&amp;U$7,Attendance!$N:$N,0))=TRUE,"",IF(U405&lt;8,"",INDEX(Attendance!$G:$G,MATCH($B404&amp;U$7,Attendance!$N:$N,0))))),"")</f>
        <v/>
      </c>
      <c r="V406" s="197" t="str">
        <f>IFERROR(IF(V$6="Sun","",IF(INDEX(Attendance!$S:$S,MATCH($B404&amp;V$7,Attendance!$N:$N,0))=TRUE,"",IF(V405&lt;8,"",INDEX(Attendance!$G:$G,MATCH($B404&amp;V$7,Attendance!$N:$N,0))))),"")</f>
        <v/>
      </c>
      <c r="W406" s="197" t="str">
        <f>IFERROR(IF(W$6="Sun","",IF(INDEX(Attendance!$S:$S,MATCH($B404&amp;W$7,Attendance!$N:$N,0))=TRUE,"",IF(W405&lt;8,"",INDEX(Attendance!$G:$G,MATCH($B404&amp;W$7,Attendance!$N:$N,0))))),"")</f>
        <v/>
      </c>
      <c r="X406" s="197" t="str">
        <f>IFERROR(IF(X$6="Sun","",IF(INDEX(Attendance!$S:$S,MATCH($B404&amp;X$7,Attendance!$N:$N,0))=TRUE,"",IF(X405&lt;8,"",INDEX(Attendance!$G:$G,MATCH($B404&amp;X$7,Attendance!$N:$N,0))))),"")</f>
        <v/>
      </c>
      <c r="Y406" s="197" t="str">
        <f>IFERROR(IF(Y$6="Sun","",IF(INDEX(Attendance!$S:$S,MATCH($B404&amp;Y$7,Attendance!$N:$N,0))=TRUE,"",IF(Y405&lt;8,"",INDEX(Attendance!$G:$G,MATCH($B404&amp;Y$7,Attendance!$N:$N,0))))),"")</f>
        <v/>
      </c>
      <c r="Z406" s="197" t="str">
        <f>IFERROR(IF(Z$6="Sun","",IF(INDEX(Attendance!$S:$S,MATCH($B404&amp;Z$7,Attendance!$N:$N,0))=TRUE,"",IF(Z405&lt;8,"",INDEX(Attendance!$G:$G,MATCH($B404&amp;Z$7,Attendance!$N:$N,0))))),"")</f>
        <v/>
      </c>
      <c r="AA406" s="197" t="str">
        <f>IFERROR(IF(AA$6="Sun","",IF(INDEX(Attendance!$S:$S,MATCH($B404&amp;AA$7,Attendance!$N:$N,0))=TRUE,"",IF(AA405&lt;8,"",INDEX(Attendance!$G:$G,MATCH($B404&amp;AA$7,Attendance!$N:$N,0))))),"")</f>
        <v/>
      </c>
      <c r="AB406" s="197" t="str">
        <f>IFERROR(IF(AB$6="Sun","",IF(INDEX(Attendance!$S:$S,MATCH($B404&amp;AB$7,Attendance!$N:$N,0))=TRUE,"",IF(AB405&lt;8,"",INDEX(Attendance!$G:$G,MATCH($B404&amp;AB$7,Attendance!$N:$N,0))))),"")</f>
        <v/>
      </c>
      <c r="AC406" s="197" t="str">
        <f>IFERROR(IF(AC$6="Sun","",IF(INDEX(Attendance!$S:$S,MATCH($B404&amp;AC$7,Attendance!$N:$N,0))=TRUE,"",IF(AC405&lt;8,"",INDEX(Attendance!$G:$G,MATCH($B404&amp;AC$7,Attendance!$N:$N,0))))),"")</f>
        <v/>
      </c>
      <c r="AD406" s="197" t="str">
        <f>IFERROR(IF(AD$6="Sun","",IF(INDEX(Attendance!$S:$S,MATCH($B404&amp;AD$7,Attendance!$N:$N,0))=TRUE,"",IF(AD405&lt;8,"",INDEX(Attendance!$G:$G,MATCH($B404&amp;AD$7,Attendance!$N:$N,0))))),"")</f>
        <v/>
      </c>
      <c r="AE406" s="197" t="str">
        <f>IFERROR(IF(AE$6="Sun","",IF(INDEX(Attendance!$S:$S,MATCH($B404&amp;AE$7,Attendance!$N:$N,0))=TRUE,"",IF(AE405&lt;8,"",INDEX(Attendance!$G:$G,MATCH($B404&amp;AE$7,Attendance!$N:$N,0))))),"")</f>
        <v/>
      </c>
      <c r="AF406" s="197" t="str">
        <f>IFERROR(IF(AF$6="Sun","",IF(INDEX(Attendance!$S:$S,MATCH($B404&amp;AF$7,Attendance!$N:$N,0))=TRUE,"",IF(AF405&lt;8,"",INDEX(Attendance!$G:$G,MATCH($B404&amp;AF$7,Attendance!$N:$N,0))))),"")</f>
        <v/>
      </c>
      <c r="AG406" s="197" t="str">
        <f>IFERROR(IF(AG$6="Sun","",IF(INDEX(Attendance!$S:$S,MATCH($B404&amp;AG$7,Attendance!$N:$N,0))=TRUE,"",IF(AG405&lt;8,"",INDEX(Attendance!$G:$G,MATCH($B404&amp;AG$7,Attendance!$N:$N,0))))),"")</f>
        <v/>
      </c>
      <c r="AH406" s="197" t="str">
        <f>IFERROR(IF(AH$6="Sun","",IF(INDEX(Attendance!$S:$S,MATCH($B404&amp;AH$7,Attendance!$N:$N,0))=TRUE,"",IF(AH405&lt;8,"",INDEX(Attendance!$G:$G,MATCH($B404&amp;AH$7,Attendance!$N:$N,0))))),"")</f>
        <v/>
      </c>
      <c r="AI406" s="197" t="str">
        <f>IFERROR(IF(AI$6="Sun","",IF(INDEX(Attendance!$S:$S,MATCH($B404&amp;AI$7,Attendance!$N:$N,0))=TRUE,"",IF(AI405&lt;8,"",INDEX(Attendance!$G:$G,MATCH($B404&amp;AI$7,Attendance!$N:$N,0))))),"")</f>
        <v/>
      </c>
      <c r="AJ406" s="197" t="str">
        <f>IFERROR(IF(AJ$6="Sun","",IF(INDEX(Attendance!$S:$S,MATCH($B404&amp;AJ$7,Attendance!$N:$N,0))=TRUE,"",IF(AJ405&lt;8,"",INDEX(Attendance!$G:$G,MATCH($B404&amp;AJ$7,Attendance!$N:$N,0))))),"")</f>
        <v/>
      </c>
      <c r="AK406" s="259"/>
      <c r="AL406" s="198"/>
      <c r="AM406" s="198"/>
      <c r="AN406" s="198"/>
      <c r="AO406" s="262"/>
      <c r="AP406" s="265"/>
      <c r="AQ406" s="86"/>
      <c r="AR406" s="194"/>
      <c r="AS406" s="194"/>
      <c r="AT406" s="194"/>
      <c r="AU406" s="256"/>
    </row>
    <row r="407" spans="1:47" s="213" customFormat="1" ht="33" customHeight="1" x14ac:dyDescent="0.35">
      <c r="A407" s="189"/>
      <c r="B407" s="184"/>
      <c r="C407" s="195" t="str">
        <f>_xlfn.IFNA(INDEX(Masterlist!F:F,MATCH(B404,Masterlist!B:B,0)),"")</f>
        <v/>
      </c>
      <c r="D407" s="88"/>
      <c r="E407" s="196"/>
      <c r="F407" s="199"/>
      <c r="G407" s="200"/>
      <c r="H407" s="192"/>
      <c r="I407" s="192"/>
      <c r="J407" s="192"/>
      <c r="K407" s="192"/>
      <c r="L407" s="192"/>
      <c r="M407" s="192"/>
      <c r="N407" s="192"/>
      <c r="O407" s="192"/>
      <c r="P407" s="192"/>
      <c r="Q407" s="201"/>
      <c r="R407" s="201"/>
      <c r="S407" s="192"/>
      <c r="T407" s="192"/>
      <c r="U407" s="192"/>
      <c r="V407" s="192"/>
      <c r="W407" s="192"/>
      <c r="X407" s="192"/>
      <c r="Y407" s="192"/>
      <c r="Z407" s="192"/>
      <c r="AA407" s="192"/>
      <c r="AB407" s="192"/>
      <c r="AC407" s="192"/>
      <c r="AD407" s="192"/>
      <c r="AE407" s="192"/>
      <c r="AF407" s="192"/>
      <c r="AG407" s="192"/>
      <c r="AH407" s="192"/>
      <c r="AI407" s="192"/>
      <c r="AJ407" s="192"/>
      <c r="AK407" s="259"/>
      <c r="AL407" s="198"/>
      <c r="AM407" s="198"/>
      <c r="AN407" s="198"/>
      <c r="AO407" s="262"/>
      <c r="AP407" s="265"/>
      <c r="AQ407" s="86"/>
      <c r="AR407" s="194"/>
      <c r="AS407" s="194"/>
      <c r="AT407" s="194"/>
      <c r="AU407" s="256"/>
    </row>
    <row r="408" spans="1:47" s="213" customFormat="1" ht="33" customHeight="1" x14ac:dyDescent="0.35">
      <c r="A408" s="189"/>
      <c r="B408" s="184"/>
      <c r="C408" s="202" t="str">
        <f>_xlfn.IFNA(INDEX(Masterlist!I:I,MATCH(B404,Masterlist!B:B,0)),"")</f>
        <v/>
      </c>
      <c r="D408" s="226" t="str">
        <f>_xlfn.IFNA(IF(INDEX(Attendance!H:H,MATCH(B404,Attendance!$A:$A,0))="VMI","SCOPE ALLW",""),"")</f>
        <v/>
      </c>
      <c r="E408" s="196" t="s">
        <v>13</v>
      </c>
      <c r="F408" s="203" t="str">
        <f>IFERROR(IF(AND(RIGHT(F404,1)="N",VALUE(F405)&gt;=8),Database!$I$3,""),"")</f>
        <v/>
      </c>
      <c r="G408" s="192" t="str">
        <f>IFERROR(IF(AND(RIGHT(G404,1)="N",VALUE(G405)&gt;=8),Database!$I$3,""),"")</f>
        <v/>
      </c>
      <c r="H408" s="199" t="str">
        <f>IFERROR(IF(AND(RIGHT(H404,1)="N",VALUE(H405)&gt;=8),Database!$I$3,""),"")</f>
        <v/>
      </c>
      <c r="I408" s="192" t="str">
        <f>IFERROR(IF(AND(RIGHT(I404,1)="N",VALUE(I405)&gt;=8),Database!$I$3,""),"")</f>
        <v/>
      </c>
      <c r="J408" s="192" t="str">
        <f>IFERROR(IF(AND(RIGHT(J404,1)="N",VALUE(J405)&gt;=8),Database!$I$3,""),"")</f>
        <v/>
      </c>
      <c r="K408" s="192" t="str">
        <f>IFERROR(IF(AND(RIGHT(K404,1)="N",VALUE(K405)&gt;=8),Database!$I$3,""),"")</f>
        <v/>
      </c>
      <c r="L408" s="192" t="str">
        <f>IFERROR(IF(AND(RIGHT(L404,1)="N",VALUE(L405)&gt;=8),Database!$I$3,""),"")</f>
        <v/>
      </c>
      <c r="M408" s="192" t="str">
        <f>IFERROR(IF(AND(RIGHT(M404,1)="N",VALUE(M405)&gt;=8),Database!$I$3,""),"")</f>
        <v/>
      </c>
      <c r="N408" s="192" t="str">
        <f>IFERROR(IF(AND(RIGHT(N404,1)="N",VALUE(N405)&gt;=8),Database!$I$3,""),"")</f>
        <v/>
      </c>
      <c r="O408" s="192" t="str">
        <f>IFERROR(IF(AND(RIGHT(O404,1)="N",VALUE(O405)&gt;=8),Database!$I$3,""),"")</f>
        <v/>
      </c>
      <c r="P408" s="192" t="str">
        <f>IFERROR(IF(AND(RIGHT(P404,1)="N",VALUE(P405)&gt;=8),Database!$I$3,""),"")</f>
        <v/>
      </c>
      <c r="Q408" s="192" t="str">
        <f>IFERROR(IF(AND(RIGHT(Q404,1)="N",VALUE(Q405)&gt;=8),Database!$I$3,""),"")</f>
        <v/>
      </c>
      <c r="R408" s="192" t="str">
        <f>IFERROR(IF(AND(RIGHT(R404,1)="N",VALUE(R405)&gt;=8),Database!$I$3,""),"")</f>
        <v/>
      </c>
      <c r="S408" s="192" t="str">
        <f>IFERROR(IF(AND(RIGHT(S404,1)="N",VALUE(S405)&gt;=8),Database!$I$3,""),"")</f>
        <v/>
      </c>
      <c r="T408" s="192" t="str">
        <f>IFERROR(IF(AND(RIGHT(T404,1)="N",VALUE(T405)&gt;=8),Database!$I$3,""),"")</f>
        <v/>
      </c>
      <c r="U408" s="192" t="str">
        <f>IFERROR(IF(AND(RIGHT(U404,1)="N",VALUE(U405)&gt;=8),Database!$I$3,""),"")</f>
        <v/>
      </c>
      <c r="V408" s="192" t="str">
        <f>IFERROR(IF(AND(RIGHT(V404,1)="N",VALUE(V405)&gt;=8),Database!$I$3,""),"")</f>
        <v/>
      </c>
      <c r="W408" s="192" t="str">
        <f>IFERROR(IF(AND(RIGHT(W404,1)="N",VALUE(W405)&gt;=8),Database!$I$3,""),"")</f>
        <v/>
      </c>
      <c r="X408" s="192" t="str">
        <f>IFERROR(IF(AND(RIGHT(X404,1)="N",VALUE(X405)&gt;=8),Database!$I$3,""),"")</f>
        <v/>
      </c>
      <c r="Y408" s="192" t="str">
        <f>IFERROR(IF(AND(RIGHT(Y404,1)="N",VALUE(Y405)&gt;=8),Database!$I$3,""),"")</f>
        <v/>
      </c>
      <c r="Z408" s="192" t="str">
        <f>IFERROR(IF(AND(RIGHT(Z404,1)="N",VALUE(Z405)&gt;=8),Database!$I$3,""),"")</f>
        <v/>
      </c>
      <c r="AA408" s="192" t="str">
        <f>IFERROR(IF(AND(RIGHT(AA404,1)="N",VALUE(AA405)&gt;=8),Database!$I$3,""),"")</f>
        <v/>
      </c>
      <c r="AB408" s="192" t="str">
        <f>IFERROR(IF(AND(RIGHT(AB404,1)="N",VALUE(AB405)&gt;=8),Database!$I$3,""),"")</f>
        <v/>
      </c>
      <c r="AC408" s="192" t="str">
        <f>IFERROR(IF(AND(RIGHT(AC404,1)="N",VALUE(AC405)&gt;=8),Database!$I$3,""),"")</f>
        <v/>
      </c>
      <c r="AD408" s="192" t="str">
        <f>IFERROR(IF(AND(RIGHT(AD404,1)="N",VALUE(AD405)&gt;=8),Database!$I$3,""),"")</f>
        <v/>
      </c>
      <c r="AE408" s="192" t="str">
        <f>IFERROR(IF(AND(RIGHT(AE404,1)="N",VALUE(AE405)&gt;=8),Database!$I$3,""),"")</f>
        <v/>
      </c>
      <c r="AF408" s="192" t="str">
        <f>IFERROR(IF(AND(RIGHT(AF404,1)="N",VALUE(AF405)&gt;=8),Database!$I$3,""),"")</f>
        <v/>
      </c>
      <c r="AG408" s="192" t="str">
        <f>IFERROR(IF(AND(RIGHT(AG404,1)="N",VALUE(AG405)&gt;=8),Database!$I$3,""),"")</f>
        <v/>
      </c>
      <c r="AH408" s="192" t="str">
        <f>IFERROR(IF(AND(RIGHT(AH404,1)="N",VALUE(AH405)&gt;=8),Database!$I$3,""),"")</f>
        <v/>
      </c>
      <c r="AI408" s="192" t="str">
        <f>IFERROR(IF(AND(RIGHT(AI404,1)="N",VALUE(AI405)&gt;=8),Database!$I$3,""),"")</f>
        <v/>
      </c>
      <c r="AJ408" s="192" t="str">
        <f>IFERROR(IF(AND(RIGHT(AJ404,1)="N",VALUE(AJ405)&gt;=8),Database!$I$3,""),"")</f>
        <v/>
      </c>
      <c r="AK408" s="259"/>
      <c r="AL408" s="204"/>
      <c r="AM408" s="198"/>
      <c r="AN408" s="198"/>
      <c r="AO408" s="262"/>
      <c r="AP408" s="265"/>
      <c r="AQ408" s="86"/>
      <c r="AR408" s="194"/>
      <c r="AS408" s="194"/>
      <c r="AT408" s="194"/>
      <c r="AU408" s="256"/>
    </row>
    <row r="409" spans="1:47" s="213" customFormat="1" ht="33" customHeight="1" thickBot="1" x14ac:dyDescent="0.4">
      <c r="A409" s="189"/>
      <c r="B409" s="205"/>
      <c r="C409" s="222"/>
      <c r="D409" s="28"/>
      <c r="E409" s="206" t="s">
        <v>176</v>
      </c>
      <c r="F409" s="207" t="str">
        <f>IFERROR(IF(INDEX(Attendance!$T:$T,MATCH($B404&amp;F$7,Attendance!$N:$N,0))=TRUE,"L",IF(SUM(F405:F406)&gt;=10,5,"")),"")</f>
        <v/>
      </c>
      <c r="G409" s="207" t="str">
        <f>IFERROR(IF(INDEX(Attendance!$T:$T,MATCH($B404&amp;G$7,Attendance!$N:$N,0))=TRUE,"L",IF(SUM(G405:G406)&gt;=10,5,"")),"")</f>
        <v/>
      </c>
      <c r="H409" s="208" t="str">
        <f>IFERROR(IF(INDEX(Attendance!$T:$T,MATCH($B404&amp;H$7,Attendance!$N:$N,0))=TRUE,"L",IF(SUM(H405:H406)&gt;=10,5,"")),"")</f>
        <v/>
      </c>
      <c r="I409" s="208" t="str">
        <f>IFERROR(IF(INDEX(Attendance!$T:$T,MATCH($B404&amp;I$7,Attendance!$N:$N,0))=TRUE,"L",IF(SUM(I405:I406)&gt;=10,5,"")),"")</f>
        <v/>
      </c>
      <c r="J409" s="208" t="str">
        <f>IFERROR(IF(INDEX(Attendance!$T:$T,MATCH($B404&amp;J$7,Attendance!$N:$N,0))=TRUE,"L",IF(SUM(J405:J406)&gt;=10,5,"")),"")</f>
        <v/>
      </c>
      <c r="K409" s="208" t="str">
        <f>IFERROR(IF(INDEX(Attendance!$T:$T,MATCH($B404&amp;K$7,Attendance!$N:$N,0))=TRUE,"L",IF(SUM(K405:K406)&gt;=10,5,"")),"")</f>
        <v/>
      </c>
      <c r="L409" s="208" t="str">
        <f>IFERROR(IF(INDEX(Attendance!$T:$T,MATCH($B404&amp;L$7,Attendance!$N:$N,0))=TRUE,"L",IF(SUM(L405:L406)&gt;=10,5,"")),"")</f>
        <v/>
      </c>
      <c r="M409" s="208" t="str">
        <f>IFERROR(IF(INDEX(Attendance!$T:$T,MATCH($B404&amp;M$7,Attendance!$N:$N,0))=TRUE,"L",IF(SUM(M405:M406)&gt;=10,5,"")),"")</f>
        <v/>
      </c>
      <c r="N409" s="208" t="str">
        <f>IFERROR(IF(INDEX(Attendance!$T:$T,MATCH($B404&amp;N$7,Attendance!$N:$N,0))=TRUE,"L",IF(SUM(N405:N406)&gt;=10,5,"")),"")</f>
        <v/>
      </c>
      <c r="O409" s="208" t="str">
        <f>IFERROR(IF(INDEX(Attendance!$T:$T,MATCH($B404&amp;O$7,Attendance!$N:$N,0))=TRUE,"L",IF(SUM(O405:O406)&gt;=10,5,"")),"")</f>
        <v/>
      </c>
      <c r="P409" s="208" t="str">
        <f>IFERROR(IF(INDEX(Attendance!$T:$T,MATCH($B404&amp;P$7,Attendance!$N:$N,0))=TRUE,"L",IF(SUM(P405:P406)&gt;=10,5,"")),"")</f>
        <v/>
      </c>
      <c r="Q409" s="208" t="str">
        <f>IFERROR(IF(INDEX(Attendance!$T:$T,MATCH($B404&amp;Q$7,Attendance!$N:$N,0))=TRUE,"L",IF(SUM(Q405:Q406)&gt;=10,5,"")),"")</f>
        <v/>
      </c>
      <c r="R409" s="208" t="str">
        <f>IFERROR(IF(INDEX(Attendance!$T:$T,MATCH($B404&amp;R$7,Attendance!$N:$N,0))=TRUE,"L",IF(SUM(R405:R406)&gt;=10,5,"")),"")</f>
        <v/>
      </c>
      <c r="S409" s="208" t="str">
        <f>IFERROR(IF(INDEX(Attendance!$T:$T,MATCH($B404&amp;S$7,Attendance!$N:$N,0))=TRUE,"L",IF(SUM(S405:S406)&gt;=10,5,"")),"")</f>
        <v/>
      </c>
      <c r="T409" s="208" t="str">
        <f>IFERROR(IF(INDEX(Attendance!$T:$T,MATCH($B404&amp;T$7,Attendance!$N:$N,0))=TRUE,"L",IF(SUM(T405:T406)&gt;=10,5,"")),"")</f>
        <v/>
      </c>
      <c r="U409" s="208" t="str">
        <f>IFERROR(IF(INDEX(Attendance!$T:$T,MATCH($B404&amp;U$7,Attendance!$N:$N,0))=TRUE,"L",IF(SUM(U405:U406)&gt;=10,5,"")),"")</f>
        <v/>
      </c>
      <c r="V409" s="208" t="str">
        <f>IFERROR(IF(INDEX(Attendance!$T:$T,MATCH($B404&amp;V$7,Attendance!$N:$N,0))=TRUE,"L",IF(SUM(V405:V406)&gt;=10,5,"")),"")</f>
        <v/>
      </c>
      <c r="W409" s="208" t="str">
        <f>IFERROR(IF(INDEX(Attendance!$T:$T,MATCH($B404&amp;W$7,Attendance!$N:$N,0))=TRUE,"L",IF(SUM(W405:W406)&gt;=10,5,"")),"")</f>
        <v/>
      </c>
      <c r="X409" s="208" t="str">
        <f>IFERROR(IF(INDEX(Attendance!$T:$T,MATCH($B404&amp;X$7,Attendance!$N:$N,0))=TRUE,"L",IF(SUM(X405:X406)&gt;=10,5,"")),"")</f>
        <v/>
      </c>
      <c r="Y409" s="208" t="str">
        <f>IFERROR(IF(INDEX(Attendance!$T:$T,MATCH($B404&amp;Y$7,Attendance!$N:$N,0))=TRUE,"L",IF(SUM(Y405:Y406)&gt;=10,5,"")),"")</f>
        <v/>
      </c>
      <c r="Z409" s="208" t="str">
        <f>IFERROR(IF(INDEX(Attendance!$T:$T,MATCH($B404&amp;Z$7,Attendance!$N:$N,0))=TRUE,"L",IF(SUM(Z405:Z406)&gt;=10,5,"")),"")</f>
        <v/>
      </c>
      <c r="AA409" s="208" t="str">
        <f>IFERROR(IF(INDEX(Attendance!$T:$T,MATCH($B404&amp;AA$7,Attendance!$N:$N,0))=TRUE,"L",IF(SUM(AA405:AA406)&gt;=10,5,"")),"")</f>
        <v/>
      </c>
      <c r="AB409" s="208" t="str">
        <f>IFERROR(IF(INDEX(Attendance!$T:$T,MATCH($B404&amp;AB$7,Attendance!$N:$N,0))=TRUE,"L",IF(SUM(AB405:AB406)&gt;=10,5,"")),"")</f>
        <v/>
      </c>
      <c r="AC409" s="208" t="str">
        <f>IFERROR(IF(INDEX(Attendance!$T:$T,MATCH($B404&amp;AC$7,Attendance!$N:$N,0))=TRUE,"L",IF(SUM(AC405:AC406)&gt;=10,5,"")),"")</f>
        <v/>
      </c>
      <c r="AD409" s="208" t="str">
        <f>IFERROR(IF(INDEX(Attendance!$T:$T,MATCH($B404&amp;AD$7,Attendance!$N:$N,0))=TRUE,"L",IF(SUM(AD405:AD406)&gt;=10,5,"")),"")</f>
        <v/>
      </c>
      <c r="AE409" s="208" t="str">
        <f>IFERROR(IF(INDEX(Attendance!$T:$T,MATCH($B404&amp;AE$7,Attendance!$N:$N,0))=TRUE,"L",IF(SUM(AE405:AE406)&gt;=10,5,"")),"")</f>
        <v/>
      </c>
      <c r="AF409" s="208" t="str">
        <f>IFERROR(IF(INDEX(Attendance!$T:$T,MATCH($B404&amp;AF$7,Attendance!$N:$N,0))=TRUE,"L",IF(SUM(AF405:AF406)&gt;=10,5,"")),"")</f>
        <v/>
      </c>
      <c r="AG409" s="208" t="str">
        <f>IFERROR(IF(INDEX(Attendance!$T:$T,MATCH($B404&amp;AG$7,Attendance!$N:$N,0))=TRUE,"L",IF(SUM(AG405:AG406)&gt;=10,5,"")),"")</f>
        <v/>
      </c>
      <c r="AH409" s="208" t="str">
        <f>IFERROR(IF(INDEX(Attendance!$T:$T,MATCH($B404&amp;AH$7,Attendance!$N:$N,0))=TRUE,"L",IF(SUM(AH405:AH406)&gt;=10,5,"")),"")</f>
        <v/>
      </c>
      <c r="AI409" s="208" t="str">
        <f>IFERROR(IF(INDEX(Attendance!$T:$T,MATCH($B404&amp;AI$7,Attendance!$N:$N,0))=TRUE,"L",IF(SUM(AI405:AI406)&gt;=10,5,"")),"")</f>
        <v/>
      </c>
      <c r="AJ409" s="208" t="str">
        <f>IFERROR(IF(INDEX(Attendance!$T:$T,MATCH($B404&amp;AJ$7,Attendance!$N:$N,0))=TRUE,"L",IF(SUM(AJ405:AJ406)&gt;=10,5,"")),"")</f>
        <v/>
      </c>
      <c r="AK409" s="260"/>
      <c r="AL409" s="209">
        <f>ROUND(AL404*AL405,2)</f>
        <v>0</v>
      </c>
      <c r="AM409" s="209">
        <f>ROUND(AM404*AM405,2)</f>
        <v>0</v>
      </c>
      <c r="AN409" s="209">
        <f>ROUND(AN404*AN405,2)</f>
        <v>0</v>
      </c>
      <c r="AO409" s="263"/>
      <c r="AP409" s="266"/>
      <c r="AQ409" s="210">
        <f>AQ404*$AQ$5</f>
        <v>0</v>
      </c>
      <c r="AR409" s="211">
        <f>AR404*ROUND(IF($C409="",1200,MID($C409,FIND("RM",$C409)+3,4))/26,2)</f>
        <v>0</v>
      </c>
      <c r="AS409" s="211">
        <f t="shared" ref="AS409:AT409" si="100">AS404*ROUND(IF($C409="",1200,MID($C409,FIND("RM",$C409)+3,4))/26,2)</f>
        <v>0</v>
      </c>
      <c r="AT409" s="211">
        <f t="shared" si="100"/>
        <v>92.3</v>
      </c>
      <c r="AU409" s="257"/>
    </row>
    <row r="410" spans="1:47" s="212" customFormat="1" ht="33" customHeight="1" x14ac:dyDescent="0.25">
      <c r="A410" s="175">
        <f t="shared" si="96"/>
        <v>68</v>
      </c>
      <c r="B410" s="184" t="str">
        <f>_xlfn.IFNA(INDEX(Attendance!$A:$A,MATCH(A410,Attendance!$M:$M,0)),"")</f>
        <v/>
      </c>
      <c r="C410" s="185" t="str">
        <f>_xlfn.IFNA(INDEX(Masterlist!C:C,MATCH(B410,Masterlist!B:B,0)),"")</f>
        <v/>
      </c>
      <c r="D410" s="87"/>
      <c r="E410" s="186" t="s">
        <v>173</v>
      </c>
      <c r="F410" s="83" t="str" cm="1">
        <f t="array" ref="F410">_xlfn.IFNA(IF(OR(VALUE(F$7&amp;$C$3)=PH),IF(F411="","PH",IF(INDEX(Attendance!$O:$O,MATCH($B410&amp;F$7,Attendance!$N:$N,0))&lt;"1200","PM","PN")),IF(F$6="Sun",IF(F411="","RD",IF(INDEX(Attendance!$O:$O,MATCH($B410&amp;F$7,Attendance!$N:$N,0))&lt;"1200","RM","RN")),IF(F411="",IF(F$7="","",IF(INDEX(Attendance!$I:$I,MATCH($B410&amp;F$7,Attendance!$N:$N,0))="ABS","AB","UL")),IF(INDEX(Attendance!$O:$O,MATCH($B410&amp;F$7,Attendance!$N:$N,0))&lt;"1200","M","N")))),"")</f>
        <v/>
      </c>
      <c r="G410" s="83" t="str" cm="1">
        <f t="array" ref="G410">_xlfn.IFNA(IF(OR(VALUE(G$7&amp;$C$3)=PH),IF(G411="","PH",IF(INDEX(Attendance!$O:$O,MATCH($B410&amp;G$7,Attendance!$N:$N,0))&lt;"1200","PM","PN")),IF(G$6="Sun",IF(G411="","RD",IF(INDEX(Attendance!$O:$O,MATCH($B410&amp;G$7,Attendance!$N:$N,0))&lt;"1200","RM","RN")),IF(G411="",IF(G$7="","",IF(INDEX(Attendance!$I:$I,MATCH($B410&amp;G$7,Attendance!$N:$N,0))="ABS","AB","UL")),IF(INDEX(Attendance!$O:$O,MATCH($B410&amp;G$7,Attendance!$N:$N,0))&lt;"1200","M","N")))),"")</f>
        <v/>
      </c>
      <c r="H410" s="83" t="str" cm="1">
        <f t="array" ref="H410">_xlfn.IFNA(IF(OR(VALUE(H$7&amp;$C$3)=PH),IF(H411="","PH",IF(INDEX(Attendance!$O:$O,MATCH($B410&amp;H$7,Attendance!$N:$N,0))&lt;"1200","PM","PN")),IF(H$6="Sun",IF(H411="","RD",IF(INDEX(Attendance!$O:$O,MATCH($B410&amp;H$7,Attendance!$N:$N,0))&lt;"1200","RM","RN")),IF(H411="",IF(H$7="","",IF(INDEX(Attendance!$I:$I,MATCH($B410&amp;H$7,Attendance!$N:$N,0))="ABS","AB","UL")),IF(INDEX(Attendance!$O:$O,MATCH($B410&amp;H$7,Attendance!$N:$N,0))&lt;"1200","M","N")))),"")</f>
        <v/>
      </c>
      <c r="I410" s="83" t="str" cm="1">
        <f t="array" ref="I410">_xlfn.IFNA(IF(OR(VALUE(I$7&amp;$C$3)=PH),IF(I411="","PH",IF(INDEX(Attendance!$O:$O,MATCH($B410&amp;I$7,Attendance!$N:$N,0))&lt;"1200","PM","PN")),IF(I$6="Sun",IF(I411="","RD",IF(INDEX(Attendance!$O:$O,MATCH($B410&amp;I$7,Attendance!$N:$N,0))&lt;"1200","RM","RN")),IF(I411="",IF(I$7="","",IF(INDEX(Attendance!$I:$I,MATCH($B410&amp;I$7,Attendance!$N:$N,0))="ABS","AB","UL")),IF(INDEX(Attendance!$O:$O,MATCH($B410&amp;I$7,Attendance!$N:$N,0))&lt;"1200","M","N")))),"")</f>
        <v/>
      </c>
      <c r="J410" s="83" t="str" cm="1">
        <f t="array" ref="J410">_xlfn.IFNA(IF(OR(VALUE(J$7&amp;$C$3)=PH),IF(J411="","PH",IF(INDEX(Attendance!$O:$O,MATCH($B410&amp;J$7,Attendance!$N:$N,0))&lt;"1200","PM","PN")),IF(J$6="Sun",IF(J411="","RD",IF(INDEX(Attendance!$O:$O,MATCH($B410&amp;J$7,Attendance!$N:$N,0))&lt;"1200","RM","RN")),IF(J411="",IF(J$7="","",IF(INDEX(Attendance!$I:$I,MATCH($B410&amp;J$7,Attendance!$N:$N,0))="ABS","AB","UL")),IF(INDEX(Attendance!$O:$O,MATCH($B410&amp;J$7,Attendance!$N:$N,0))&lt;"1200","M","N")))),"")</f>
        <v/>
      </c>
      <c r="K410" s="83" t="str" cm="1">
        <f t="array" ref="K410">_xlfn.IFNA(IF(OR(VALUE(K$7&amp;$C$3)=PH),IF(K411="","PH",IF(INDEX(Attendance!$O:$O,MATCH($B410&amp;K$7,Attendance!$N:$N,0))&lt;"1200","PM","PN")),IF(K$6="Sun",IF(K411="","RD",IF(INDEX(Attendance!$O:$O,MATCH($B410&amp;K$7,Attendance!$N:$N,0))&lt;"1200","RM","RN")),IF(K411="",IF(K$7="","",IF(INDEX(Attendance!$I:$I,MATCH($B410&amp;K$7,Attendance!$N:$N,0))="ABS","AB","UL")),IF(INDEX(Attendance!$O:$O,MATCH($B410&amp;K$7,Attendance!$N:$N,0))&lt;"1200","M","N")))),"")</f>
        <v/>
      </c>
      <c r="L410" s="83" t="str" cm="1">
        <f t="array" ref="L410">_xlfn.IFNA(IF(OR(VALUE(L$7&amp;$C$3)=PH),IF(L411="","PH",IF(INDEX(Attendance!$O:$O,MATCH($B410&amp;L$7,Attendance!$N:$N,0))&lt;"1200","PM","PN")),IF(L$6="Sun",IF(L411="","RD",IF(INDEX(Attendance!$O:$O,MATCH($B410&amp;L$7,Attendance!$N:$N,0))&lt;"1200","RM","RN")),IF(L411="",IF(L$7="","",IF(INDEX(Attendance!$I:$I,MATCH($B410&amp;L$7,Attendance!$N:$N,0))="ABS","AB","UL")),IF(INDEX(Attendance!$O:$O,MATCH($B410&amp;L$7,Attendance!$N:$N,0))&lt;"1200","M","N")))),"")</f>
        <v>RD</v>
      </c>
      <c r="M410" s="83" t="str" cm="1">
        <f t="array" ref="M410">_xlfn.IFNA(IF(OR(VALUE(M$7&amp;$C$3)=PH),IF(M411="","PH",IF(INDEX(Attendance!$O:$O,MATCH($B410&amp;M$7,Attendance!$N:$N,0))&lt;"1200","PM","PN")),IF(M$6="Sun",IF(M411="","RD",IF(INDEX(Attendance!$O:$O,MATCH($B410&amp;M$7,Attendance!$N:$N,0))&lt;"1200","RM","RN")),IF(M411="",IF(M$7="","",IF(INDEX(Attendance!$I:$I,MATCH($B410&amp;M$7,Attendance!$N:$N,0))="ABS","AB","UL")),IF(INDEX(Attendance!$O:$O,MATCH($B410&amp;M$7,Attendance!$N:$N,0))&lt;"1200","M","N")))),"")</f>
        <v/>
      </c>
      <c r="N410" s="83" t="str" cm="1">
        <f t="array" ref="N410">_xlfn.IFNA(IF(OR(VALUE(N$7&amp;$C$3)=PH),IF(N411="","PH",IF(INDEX(Attendance!$O:$O,MATCH($B410&amp;N$7,Attendance!$N:$N,0))&lt;"1200","PM","PN")),IF(N$6="Sun",IF(N411="","RD",IF(INDEX(Attendance!$O:$O,MATCH($B410&amp;N$7,Attendance!$N:$N,0))&lt;"1200","RM","RN")),IF(N411="",IF(N$7="","",IF(INDEX(Attendance!$I:$I,MATCH($B410&amp;N$7,Attendance!$N:$N,0))="ABS","AB","UL")),IF(INDEX(Attendance!$O:$O,MATCH($B410&amp;N$7,Attendance!$N:$N,0))&lt;"1200","M","N")))),"")</f>
        <v/>
      </c>
      <c r="O410" s="83" t="str" cm="1">
        <f t="array" ref="O410">_xlfn.IFNA(IF(OR(VALUE(O$7&amp;$C$3)=PH),IF(O411="","PH",IF(INDEX(Attendance!$O:$O,MATCH($B410&amp;O$7,Attendance!$N:$N,0))&lt;"1200","PM","PN")),IF(O$6="Sun",IF(O411="","RD",IF(INDEX(Attendance!$O:$O,MATCH($B410&amp;O$7,Attendance!$N:$N,0))&lt;"1200","RM","RN")),IF(O411="",IF(O$7="","",IF(INDEX(Attendance!$I:$I,MATCH($B410&amp;O$7,Attendance!$N:$N,0))="ABS","AB","UL")),IF(INDEX(Attendance!$O:$O,MATCH($B410&amp;O$7,Attendance!$N:$N,0))&lt;"1200","M","N")))),"")</f>
        <v/>
      </c>
      <c r="P410" s="83" t="str" cm="1">
        <f t="array" ref="P410">_xlfn.IFNA(IF(OR(VALUE(P$7&amp;$C$3)=PH),IF(P411="","PH",IF(INDEX(Attendance!$O:$O,MATCH($B410&amp;P$7,Attendance!$N:$N,0))&lt;"1200","PM","PN")),IF(P$6="Sun",IF(P411="","RD",IF(INDEX(Attendance!$O:$O,MATCH($B410&amp;P$7,Attendance!$N:$N,0))&lt;"1200","RM","RN")),IF(P411="",IF(P$7="","",IF(INDEX(Attendance!$I:$I,MATCH($B410&amp;P$7,Attendance!$N:$N,0))="ABS","AB","UL")),IF(INDEX(Attendance!$O:$O,MATCH($B410&amp;P$7,Attendance!$N:$N,0))&lt;"1200","M","N")))),"")</f>
        <v/>
      </c>
      <c r="Q410" s="83" t="str" cm="1">
        <f t="array" ref="Q410">_xlfn.IFNA(IF(OR(VALUE(Q$7&amp;$C$3)=PH),IF(Q411="","PH",IF(INDEX(Attendance!$O:$O,MATCH($B410&amp;Q$7,Attendance!$N:$N,0))&lt;"1200","PM","PN")),IF(Q$6="Sun",IF(Q411="","RD",IF(INDEX(Attendance!$O:$O,MATCH($B410&amp;Q$7,Attendance!$N:$N,0))&lt;"1200","RM","RN")),IF(Q411="",IF(Q$7="","",IF(INDEX(Attendance!$I:$I,MATCH($B410&amp;Q$7,Attendance!$N:$N,0))="ABS","AB","UL")),IF(INDEX(Attendance!$O:$O,MATCH($B410&amp;Q$7,Attendance!$N:$N,0))&lt;"1200","M","N")))),"")</f>
        <v>PH</v>
      </c>
      <c r="R410" s="83" t="str" cm="1">
        <f t="array" ref="R410">_xlfn.IFNA(IF(OR(VALUE(R$7&amp;$C$3)=PH),IF(R411="","PH",IF(INDEX(Attendance!$O:$O,MATCH($B410&amp;R$7,Attendance!$N:$N,0))&lt;"1200","PM","PN")),IF(R$6="Sun",IF(R411="","RD",IF(INDEX(Attendance!$O:$O,MATCH($B410&amp;R$7,Attendance!$N:$N,0))&lt;"1200","RM","RN")),IF(R411="",IF(R$7="","",IF(INDEX(Attendance!$I:$I,MATCH($B410&amp;R$7,Attendance!$N:$N,0))="ABS","AB","UL")),IF(INDEX(Attendance!$O:$O,MATCH($B410&amp;R$7,Attendance!$N:$N,0))&lt;"1200","M","N")))),"")</f>
        <v>PH</v>
      </c>
      <c r="S410" s="83" t="str" cm="1">
        <f t="array" ref="S410">_xlfn.IFNA(IF(OR(VALUE(S$7&amp;$C$3)=PH),IF(S411="","PH",IF(INDEX(Attendance!$O:$O,MATCH($B410&amp;S$7,Attendance!$N:$N,0))&lt;"1200","PM","PN")),IF(S$6="Sun",IF(S411="","RD",IF(INDEX(Attendance!$O:$O,MATCH($B410&amp;S$7,Attendance!$N:$N,0))&lt;"1200","RM","RN")),IF(S411="",IF(S$7="","",IF(INDEX(Attendance!$I:$I,MATCH($B410&amp;S$7,Attendance!$N:$N,0))="ABS","AB","UL")),IF(INDEX(Attendance!$O:$O,MATCH($B410&amp;S$7,Attendance!$N:$N,0))&lt;"1200","M","N")))),"")</f>
        <v>RD</v>
      </c>
      <c r="T410" s="83" t="str" cm="1">
        <f t="array" ref="T410">_xlfn.IFNA(IF(OR(VALUE(T$7&amp;$C$3)=PH),IF(T411="","PH",IF(INDEX(Attendance!$O:$O,MATCH($B410&amp;T$7,Attendance!$N:$N,0))&lt;"1200","PM","PN")),IF(T$6="Sun",IF(T411="","RD",IF(INDEX(Attendance!$O:$O,MATCH($B410&amp;T$7,Attendance!$N:$N,0))&lt;"1200","RM","RN")),IF(T411="",IF(T$7="","",IF(INDEX(Attendance!$I:$I,MATCH($B410&amp;T$7,Attendance!$N:$N,0))="ABS","AB","UL")),IF(INDEX(Attendance!$O:$O,MATCH($B410&amp;T$7,Attendance!$N:$N,0))&lt;"1200","M","N")))),"")</f>
        <v/>
      </c>
      <c r="U410" s="83" t="str" cm="1">
        <f t="array" ref="U410">_xlfn.IFNA(IF(OR(VALUE(U$7&amp;$C$3)=PH),IF(U411="","PH",IF(INDEX(Attendance!$O:$O,MATCH($B410&amp;U$7,Attendance!$N:$N,0))&lt;"1200","PM","PN")),IF(U$6="Sun",IF(U411="","RD",IF(INDEX(Attendance!$O:$O,MATCH($B410&amp;U$7,Attendance!$N:$N,0))&lt;"1200","RM","RN")),IF(U411="",IF(U$7="","",IF(INDEX(Attendance!$I:$I,MATCH($B410&amp;U$7,Attendance!$N:$N,0))="ABS","AB","UL")),IF(INDEX(Attendance!$O:$O,MATCH($B410&amp;U$7,Attendance!$N:$N,0))&lt;"1200","M","N")))),"")</f>
        <v/>
      </c>
      <c r="V410" s="83" t="str" cm="1">
        <f t="array" ref="V410">_xlfn.IFNA(IF(OR(VALUE(V$7&amp;$C$3)=PH),IF(V411="","PH",IF(INDEX(Attendance!$O:$O,MATCH($B410&amp;V$7,Attendance!$N:$N,0))&lt;"1200","PM","PN")),IF(V$6="Sun",IF(V411="","RD",IF(INDEX(Attendance!$O:$O,MATCH($B410&amp;V$7,Attendance!$N:$N,0))&lt;"1200","RM","RN")),IF(V411="",IF(V$7="","",IF(INDEX(Attendance!$I:$I,MATCH($B410&amp;V$7,Attendance!$N:$N,0))="ABS","AB","UL")),IF(INDEX(Attendance!$O:$O,MATCH($B410&amp;V$7,Attendance!$N:$N,0))&lt;"1200","M","N")))),"")</f>
        <v/>
      </c>
      <c r="W410" s="83" t="str" cm="1">
        <f t="array" ref="W410">_xlfn.IFNA(IF(OR(VALUE(W$7&amp;$C$3)=PH),IF(W411="","PH",IF(INDEX(Attendance!$O:$O,MATCH($B410&amp;W$7,Attendance!$N:$N,0))&lt;"1200","PM","PN")),IF(W$6="Sun",IF(W411="","RD",IF(INDEX(Attendance!$O:$O,MATCH($B410&amp;W$7,Attendance!$N:$N,0))&lt;"1200","RM","RN")),IF(W411="",IF(W$7="","",IF(INDEX(Attendance!$I:$I,MATCH($B410&amp;W$7,Attendance!$N:$N,0))="ABS","AB","UL")),IF(INDEX(Attendance!$O:$O,MATCH($B410&amp;W$7,Attendance!$N:$N,0))&lt;"1200","M","N")))),"")</f>
        <v/>
      </c>
      <c r="X410" s="83" t="str" cm="1">
        <f t="array" ref="X410">_xlfn.IFNA(IF(OR(VALUE(X$7&amp;$C$3)=PH),IF(X411="","PH",IF(INDEX(Attendance!$O:$O,MATCH($B410&amp;X$7,Attendance!$N:$N,0))&lt;"1200","PM","PN")),IF(X$6="Sun",IF(X411="","RD",IF(INDEX(Attendance!$O:$O,MATCH($B410&amp;X$7,Attendance!$N:$N,0))&lt;"1200","RM","RN")),IF(X411="",IF(X$7="","",IF(INDEX(Attendance!$I:$I,MATCH($B410&amp;X$7,Attendance!$N:$N,0))="ABS","AB","UL")),IF(INDEX(Attendance!$O:$O,MATCH($B410&amp;X$7,Attendance!$N:$N,0))&lt;"1200","M","N")))),"")</f>
        <v/>
      </c>
      <c r="Y410" s="83" t="str" cm="1">
        <f t="array" ref="Y410">_xlfn.IFNA(IF(OR(VALUE(Y$7&amp;$C$3)=PH),IF(Y411="","PH",IF(INDEX(Attendance!$O:$O,MATCH($B410&amp;Y$7,Attendance!$N:$N,0))&lt;"1200","PM","PN")),IF(Y$6="Sun",IF(Y411="","RD",IF(INDEX(Attendance!$O:$O,MATCH($B410&amp;Y$7,Attendance!$N:$N,0))&lt;"1200","RM","RN")),IF(Y411="",IF(Y$7="","",IF(INDEX(Attendance!$I:$I,MATCH($B410&amp;Y$7,Attendance!$N:$N,0))="ABS","AB","UL")),IF(INDEX(Attendance!$O:$O,MATCH($B410&amp;Y$7,Attendance!$N:$N,0))&lt;"1200","M","N")))),"")</f>
        <v/>
      </c>
      <c r="Z410" s="83" t="str" cm="1">
        <f t="array" ref="Z410">_xlfn.IFNA(IF(OR(VALUE(Z$7&amp;$C$3)=PH),IF(Z411="","PH",IF(INDEX(Attendance!$O:$O,MATCH($B410&amp;Z$7,Attendance!$N:$N,0))&lt;"1200","PM","PN")),IF(Z$6="Sun",IF(Z411="","RD",IF(INDEX(Attendance!$O:$O,MATCH($B410&amp;Z$7,Attendance!$N:$N,0))&lt;"1200","RM","RN")),IF(Z411="",IF(Z$7="","",IF(INDEX(Attendance!$I:$I,MATCH($B410&amp;Z$7,Attendance!$N:$N,0))="ABS","AB","UL")),IF(INDEX(Attendance!$O:$O,MATCH($B410&amp;Z$7,Attendance!$N:$N,0))&lt;"1200","M","N")))),"")</f>
        <v>RD</v>
      </c>
      <c r="AA410" s="83" t="str" cm="1">
        <f t="array" ref="AA410">_xlfn.IFNA(IF(OR(VALUE(AA$7&amp;$C$3)=PH),IF(AA411="","PH",IF(INDEX(Attendance!$O:$O,MATCH($B410&amp;AA$7,Attendance!$N:$N,0))&lt;"1200","PM","PN")),IF(AA$6="Sun",IF(AA411="","RD",IF(INDEX(Attendance!$O:$O,MATCH($B410&amp;AA$7,Attendance!$N:$N,0))&lt;"1200","RM","RN")),IF(AA411="",IF(AA$7="","",IF(INDEX(Attendance!$I:$I,MATCH($B410&amp;AA$7,Attendance!$N:$N,0))="ABS","AB","UL")),IF(INDEX(Attendance!$O:$O,MATCH($B410&amp;AA$7,Attendance!$N:$N,0))&lt;"1200","M","N")))),"")</f>
        <v/>
      </c>
      <c r="AB410" s="83" t="str" cm="1">
        <f t="array" ref="AB410">_xlfn.IFNA(IF(OR(VALUE(AB$7&amp;$C$3)=PH),IF(AB411="","PH",IF(INDEX(Attendance!$O:$O,MATCH($B410&amp;AB$7,Attendance!$N:$N,0))&lt;"1200","PM","PN")),IF(AB$6="Sun",IF(AB411="","RD",IF(INDEX(Attendance!$O:$O,MATCH($B410&amp;AB$7,Attendance!$N:$N,0))&lt;"1200","RM","RN")),IF(AB411="",IF(AB$7="","",IF(INDEX(Attendance!$I:$I,MATCH($B410&amp;AB$7,Attendance!$N:$N,0))="ABS","AB","UL")),IF(INDEX(Attendance!$O:$O,MATCH($B410&amp;AB$7,Attendance!$N:$N,0))&lt;"1200","M","N")))),"")</f>
        <v/>
      </c>
      <c r="AC410" s="83" t="str" cm="1">
        <f t="array" ref="AC410">_xlfn.IFNA(IF(OR(VALUE(AC$7&amp;$C$3)=PH),IF(AC411="","PH",IF(INDEX(Attendance!$O:$O,MATCH($B410&amp;AC$7,Attendance!$N:$N,0))&lt;"1200","PM","PN")),IF(AC$6="Sun",IF(AC411="","RD",IF(INDEX(Attendance!$O:$O,MATCH($B410&amp;AC$7,Attendance!$N:$N,0))&lt;"1200","RM","RN")),IF(AC411="",IF(AC$7="","",IF(INDEX(Attendance!$I:$I,MATCH($B410&amp;AC$7,Attendance!$N:$N,0))="ABS","AB","UL")),IF(INDEX(Attendance!$O:$O,MATCH($B410&amp;AC$7,Attendance!$N:$N,0))&lt;"1200","M","N")))),"")</f>
        <v/>
      </c>
      <c r="AD410" s="83" t="str" cm="1">
        <f t="array" ref="AD410">_xlfn.IFNA(IF(OR(VALUE(AD$7&amp;$C$3)=PH),IF(AD411="","PH",IF(INDEX(Attendance!$O:$O,MATCH($B410&amp;AD$7,Attendance!$N:$N,0))&lt;"1200","PM","PN")),IF(AD$6="Sun",IF(AD411="","RD",IF(INDEX(Attendance!$O:$O,MATCH($B410&amp;AD$7,Attendance!$N:$N,0))&lt;"1200","RM","RN")),IF(AD411="",IF(AD$7="","",IF(INDEX(Attendance!$I:$I,MATCH($B410&amp;AD$7,Attendance!$N:$N,0))="ABS","AB","UL")),IF(INDEX(Attendance!$O:$O,MATCH($B410&amp;AD$7,Attendance!$N:$N,0))&lt;"1200","M","N")))),"")</f>
        <v/>
      </c>
      <c r="AE410" s="83" t="str" cm="1">
        <f t="array" ref="AE410">_xlfn.IFNA(IF(OR(VALUE(AE$7&amp;$C$3)=PH),IF(AE411="","PH",IF(INDEX(Attendance!$O:$O,MATCH($B410&amp;AE$7,Attendance!$N:$N,0))&lt;"1200","PM","PN")),IF(AE$6="Sun",IF(AE411="","RD",IF(INDEX(Attendance!$O:$O,MATCH($B410&amp;AE$7,Attendance!$N:$N,0))&lt;"1200","RM","RN")),IF(AE411="",IF(AE$7="","",IF(INDEX(Attendance!$I:$I,MATCH($B410&amp;AE$7,Attendance!$N:$N,0))="ABS","AB","UL")),IF(INDEX(Attendance!$O:$O,MATCH($B410&amp;AE$7,Attendance!$N:$N,0))&lt;"1200","M","N")))),"")</f>
        <v/>
      </c>
      <c r="AF410" s="83" t="str" cm="1">
        <f t="array" ref="AF410">_xlfn.IFNA(IF(OR(VALUE(AF$7&amp;$C$3)=PH),IF(AF411="","PH",IF(INDEX(Attendance!$O:$O,MATCH($B410&amp;AF$7,Attendance!$N:$N,0))&lt;"1200","PM","PN")),IF(AF$6="Sun",IF(AF411="","RD",IF(INDEX(Attendance!$O:$O,MATCH($B410&amp;AF$7,Attendance!$N:$N,0))&lt;"1200","RM","RN")),IF(AF411="",IF(AF$7="","",IF(INDEX(Attendance!$I:$I,MATCH($B410&amp;AF$7,Attendance!$N:$N,0))="ABS","AB","UL")),IF(INDEX(Attendance!$O:$O,MATCH($B410&amp;AF$7,Attendance!$N:$N,0))&lt;"1200","M","N")))),"")</f>
        <v/>
      </c>
      <c r="AG410" s="83" t="str" cm="1">
        <f t="array" ref="AG410">_xlfn.IFNA(IF(OR(VALUE(AG$7&amp;$C$3)=PH),IF(AG411="","PH",IF(INDEX(Attendance!$O:$O,MATCH($B410&amp;AG$7,Attendance!$N:$N,0))&lt;"1200","PM","PN")),IF(AG$6="Sun",IF(AG411="","RD",IF(INDEX(Attendance!$O:$O,MATCH($B410&amp;AG$7,Attendance!$N:$N,0))&lt;"1200","RM","RN")),IF(AG411="",IF(AG$7="","",IF(INDEX(Attendance!$I:$I,MATCH($B410&amp;AG$7,Attendance!$N:$N,0))="ABS","AB","UL")),IF(INDEX(Attendance!$O:$O,MATCH($B410&amp;AG$7,Attendance!$N:$N,0))&lt;"1200","M","N")))),"")</f>
        <v>RD</v>
      </c>
      <c r="AH410" s="83" t="str" cm="1">
        <f t="array" ref="AH410">_xlfn.IFNA(IF(OR(VALUE(AH$7&amp;$C$3)=PH),IF(AH411="","PH",IF(INDEX(Attendance!$O:$O,MATCH($B410&amp;AH$7,Attendance!$N:$N,0))&lt;"1200","PM","PN")),IF(AH$6="Sun",IF(AH411="","RD",IF(INDEX(Attendance!$O:$O,MATCH($B410&amp;AH$7,Attendance!$N:$N,0))&lt;"1200","RM","RN")),IF(AH411="",IF(AH$7="","",IF(INDEX(Attendance!$I:$I,MATCH($B410&amp;AH$7,Attendance!$N:$N,0))="ABS","AB","UL")),IF(INDEX(Attendance!$O:$O,MATCH($B410&amp;AH$7,Attendance!$N:$N,0))&lt;"1200","M","N")))),"")</f>
        <v/>
      </c>
      <c r="AI410" s="83" t="str" cm="1">
        <f t="array" ref="AI410">_xlfn.IFNA(IF(OR(VALUE(AI$7&amp;$C$3)=PH),IF(AI411="","PH",IF(INDEX(Attendance!$O:$O,MATCH($B410&amp;AI$7,Attendance!$N:$N,0))&lt;"1200","PM","PN")),IF(AI$6="Sun",IF(AI411="","RD",IF(INDEX(Attendance!$O:$O,MATCH($B410&amp;AI$7,Attendance!$N:$N,0))&lt;"1200","RM","RN")),IF(AI411="",IF(AI$7="","",IF(INDEX(Attendance!$I:$I,MATCH($B410&amp;AI$7,Attendance!$N:$N,0))="ABS","AB","UL")),IF(INDEX(Attendance!$O:$O,MATCH($B410&amp;AI$7,Attendance!$N:$N,0))&lt;"1200","M","N")))),"")</f>
        <v/>
      </c>
      <c r="AJ410" s="83" t="str" cm="1">
        <f t="array" ref="AJ410">_xlfn.IFNA(IF(OR(VALUE(AJ$7&amp;$C$3)=PH),IF(AJ411="","PH",IF(INDEX(Attendance!$O:$O,MATCH($B410&amp;AJ$7,Attendance!$N:$N,0))&lt;"1200","PM","PN")),IF(AJ$6="Sun",IF(AJ411="","RD",IF(INDEX(Attendance!$O:$O,MATCH($B410&amp;AJ$7,Attendance!$N:$N,0))&lt;"1200","RM","RN")),IF(AJ411="",IF(AJ$7="","",IF(INDEX(Attendance!$I:$I,MATCH($B410&amp;AJ$7,Attendance!$N:$N,0))="ABS","AB","UL")),IF(INDEX(Attendance!$O:$O,MATCH($B410&amp;AJ$7,Attendance!$N:$N,0))&lt;"1200","M","N")))),"")</f>
        <v/>
      </c>
      <c r="AK410" s="258">
        <f>SUM(SUMIF(F410:AJ410,{"M","N","A"},F411:AJ411))</f>
        <v>0</v>
      </c>
      <c r="AL410" s="187">
        <f>SUM(SUMIF(F410:AJ410,{"M","N"},F412:AJ412),SUMIF(F410:AJ410,{"OM","ON"},F411:AJ411))</f>
        <v>0</v>
      </c>
      <c r="AM410" s="187">
        <f>SUM(SUMIF(F410:AJ410,{"PM","PN","RM","RN"},F411:AJ411))</f>
        <v>0</v>
      </c>
      <c r="AN410" s="187">
        <f>SUM(SUMIF(F410:AJ410,{"PM","PN"},F412:AJ412))</f>
        <v>0</v>
      </c>
      <c r="AO410" s="261">
        <f>SUM(F415:AJ415)</f>
        <v>0</v>
      </c>
      <c r="AP410" s="264">
        <f>SUM(F414:AJ414)</f>
        <v>0</v>
      </c>
      <c r="AQ410" s="188">
        <f>IF(D414="",0,SUM(COUNTIFS(F410:AJ410,{"M","N","A","OM","ON","OA","PM","PN","PA","RM","RN","RA"})))</f>
        <v>0</v>
      </c>
      <c r="AR410" s="74">
        <f>COUNTIF(F410:AJ410,"AL")</f>
        <v>0</v>
      </c>
      <c r="AS410" s="74">
        <f>COUNTIF(F410:AJ410,"MC")</f>
        <v>0</v>
      </c>
      <c r="AT410" s="74">
        <f>COUNTIF(F410:AJ410,"PH")+COUNTIF(F410:AJ410,"RPH")</f>
        <v>2</v>
      </c>
      <c r="AU410" s="255">
        <f t="shared" ref="AU410" si="101">_xlfn.IFNA(IF($B410="",0,AK410*$AK$5+SUM(AL415:AN415)+SUM(AO410:AP415)+SUM(AQ415:AT415)),"")</f>
        <v>0</v>
      </c>
    </row>
    <row r="411" spans="1:47" s="212" customFormat="1" ht="33" customHeight="1" x14ac:dyDescent="0.25">
      <c r="A411" s="189"/>
      <c r="B411" s="184"/>
      <c r="C411" s="190" t="str">
        <f>_xlfn.IFNA(INDEX(Masterlist!D:D,MATCH(B410,Masterlist!B:B,0)),"")</f>
        <v/>
      </c>
      <c r="D411" s="88"/>
      <c r="E411" s="191" t="s">
        <v>174</v>
      </c>
      <c r="F411" s="192" t="str">
        <f>IFERROR(IF(F$6="Sun",INDEX(Attendance!$R:$R,MATCH($B410&amp;F$7,Attendance!$N:$N,0)),IF(INDEX(Attendance!$R:$R,MATCH($B410&amp;F$7,Attendance!$N:$N,0))="","",IF(INDEX(Attendance!$R:$R,MATCH($B410&amp;F$7,Attendance!$N:$N,0))&gt;8,8,INDEX(Attendance!$R:$R,MATCH($B410&amp;F$7,Attendance!$N:$N,0))))),"")</f>
        <v/>
      </c>
      <c r="G411" s="192" t="str">
        <f>IFERROR(IF(G$6="Sun",INDEX(Attendance!$R:$R,MATCH($B410&amp;G$7,Attendance!$N:$N,0)),IF(INDEX(Attendance!$R:$R,MATCH($B410&amp;G$7,Attendance!$N:$N,0))="","",IF(INDEX(Attendance!$R:$R,MATCH($B410&amp;G$7,Attendance!$N:$N,0))&gt;8,8,INDEX(Attendance!$R:$R,MATCH($B410&amp;G$7,Attendance!$N:$N,0))))),"")</f>
        <v/>
      </c>
      <c r="H411" s="192" t="str">
        <f>IFERROR(IF(H$6="Sun",INDEX(Attendance!$R:$R,MATCH($B410&amp;H$7,Attendance!$N:$N,0)),IF(INDEX(Attendance!$R:$R,MATCH($B410&amp;H$7,Attendance!$N:$N,0))="","",IF(INDEX(Attendance!$R:$R,MATCH($B410&amp;H$7,Attendance!$N:$N,0))&gt;8,8,INDEX(Attendance!$R:$R,MATCH($B410&amp;H$7,Attendance!$N:$N,0))))),"")</f>
        <v/>
      </c>
      <c r="I411" s="192" t="str">
        <f>IFERROR(IF(I$6="Sun",INDEX(Attendance!$R:$R,MATCH($B410&amp;I$7,Attendance!$N:$N,0)),IF(INDEX(Attendance!$R:$R,MATCH($B410&amp;I$7,Attendance!$N:$N,0))="","",IF(INDEX(Attendance!$R:$R,MATCH($B410&amp;I$7,Attendance!$N:$N,0))&gt;8,8,INDEX(Attendance!$R:$R,MATCH($B410&amp;I$7,Attendance!$N:$N,0))))),"")</f>
        <v/>
      </c>
      <c r="J411" s="192" t="str">
        <f>IFERROR(IF(J$6="Sun",INDEX(Attendance!$R:$R,MATCH($B410&amp;J$7,Attendance!$N:$N,0)),IF(INDEX(Attendance!$R:$R,MATCH($B410&amp;J$7,Attendance!$N:$N,0))="","",IF(INDEX(Attendance!$R:$R,MATCH($B410&amp;J$7,Attendance!$N:$N,0))&gt;8,8,INDEX(Attendance!$R:$R,MATCH($B410&amp;J$7,Attendance!$N:$N,0))))),"")</f>
        <v/>
      </c>
      <c r="K411" s="192" t="str">
        <f>IFERROR(IF(K$6="Sun",INDEX(Attendance!$R:$R,MATCH($B410&amp;K$7,Attendance!$N:$N,0)),IF(INDEX(Attendance!$R:$R,MATCH($B410&amp;K$7,Attendance!$N:$N,0))="","",IF(INDEX(Attendance!$R:$R,MATCH($B410&amp;K$7,Attendance!$N:$N,0))&gt;8,8,INDEX(Attendance!$R:$R,MATCH($B410&amp;K$7,Attendance!$N:$N,0))))),"")</f>
        <v/>
      </c>
      <c r="L411" s="192" t="str">
        <f>IFERROR(IF(L$6="Sun",INDEX(Attendance!$R:$R,MATCH($B410&amp;L$7,Attendance!$N:$N,0)),IF(INDEX(Attendance!$R:$R,MATCH($B410&amp;L$7,Attendance!$N:$N,0))="","",IF(INDEX(Attendance!$R:$R,MATCH($B410&amp;L$7,Attendance!$N:$N,0))&gt;8,8,INDEX(Attendance!$R:$R,MATCH($B410&amp;L$7,Attendance!$N:$N,0))))),"")</f>
        <v/>
      </c>
      <c r="M411" s="192" t="str">
        <f>IFERROR(IF(M$6="Sun",INDEX(Attendance!$R:$R,MATCH($B410&amp;M$7,Attendance!$N:$N,0)),IF(INDEX(Attendance!$R:$R,MATCH($B410&amp;M$7,Attendance!$N:$N,0))="","",IF(INDEX(Attendance!$R:$R,MATCH($B410&amp;M$7,Attendance!$N:$N,0))&gt;8,8,INDEX(Attendance!$R:$R,MATCH($B410&amp;M$7,Attendance!$N:$N,0))))),"")</f>
        <v/>
      </c>
      <c r="N411" s="192" t="str">
        <f>IFERROR(IF(N$6="Sun",INDEX(Attendance!$R:$R,MATCH($B410&amp;N$7,Attendance!$N:$N,0)),IF(INDEX(Attendance!$R:$R,MATCH($B410&amp;N$7,Attendance!$N:$N,0))="","",IF(INDEX(Attendance!$R:$R,MATCH($B410&amp;N$7,Attendance!$N:$N,0))&gt;8,8,INDEX(Attendance!$R:$R,MATCH($B410&amp;N$7,Attendance!$N:$N,0))))),"")</f>
        <v/>
      </c>
      <c r="O411" s="192" t="str">
        <f>IFERROR(IF(O$6="Sun",INDEX(Attendance!$R:$R,MATCH($B410&amp;O$7,Attendance!$N:$N,0)),IF(INDEX(Attendance!$R:$R,MATCH($B410&amp;O$7,Attendance!$N:$N,0))="","",IF(INDEX(Attendance!$R:$R,MATCH($B410&amp;O$7,Attendance!$N:$N,0))&gt;8,8,INDEX(Attendance!$R:$R,MATCH($B410&amp;O$7,Attendance!$N:$N,0))))),"")</f>
        <v/>
      </c>
      <c r="P411" s="192" t="str">
        <f>IFERROR(IF(P$6="Sun",INDEX(Attendance!$R:$R,MATCH($B410&amp;P$7,Attendance!$N:$N,0)),IF(INDEX(Attendance!$R:$R,MATCH($B410&amp;P$7,Attendance!$N:$N,0))="","",IF(INDEX(Attendance!$R:$R,MATCH($B410&amp;P$7,Attendance!$N:$N,0))&gt;8,8,INDEX(Attendance!$R:$R,MATCH($B410&amp;P$7,Attendance!$N:$N,0))))),"")</f>
        <v/>
      </c>
      <c r="Q411" s="192" t="str">
        <f>IFERROR(IF(Q$6="Sun",INDEX(Attendance!$R:$R,MATCH($B410&amp;Q$7,Attendance!$N:$N,0)),IF(INDEX(Attendance!$R:$R,MATCH($B410&amp;Q$7,Attendance!$N:$N,0))="","",IF(INDEX(Attendance!$R:$R,MATCH($B410&amp;Q$7,Attendance!$N:$N,0))&gt;8,8,INDEX(Attendance!$R:$R,MATCH($B410&amp;Q$7,Attendance!$N:$N,0))))),"")</f>
        <v/>
      </c>
      <c r="R411" s="192" t="str">
        <f>IFERROR(IF(R$6="Sun",INDEX(Attendance!$R:$R,MATCH($B410&amp;R$7,Attendance!$N:$N,0)),IF(INDEX(Attendance!$R:$R,MATCH($B410&amp;R$7,Attendance!$N:$N,0))="","",IF(INDEX(Attendance!$R:$R,MATCH($B410&amp;R$7,Attendance!$N:$N,0))&gt;8,8,INDEX(Attendance!$R:$R,MATCH($B410&amp;R$7,Attendance!$N:$N,0))))),"")</f>
        <v/>
      </c>
      <c r="S411" s="192" t="str">
        <f>IFERROR(IF(S$6="Sun",INDEX(Attendance!$R:$R,MATCH($B410&amp;S$7,Attendance!$N:$N,0)),IF(INDEX(Attendance!$R:$R,MATCH($B410&amp;S$7,Attendance!$N:$N,0))="","",IF(INDEX(Attendance!$R:$R,MATCH($B410&amp;S$7,Attendance!$N:$N,0))&gt;8,8,INDEX(Attendance!$R:$R,MATCH($B410&amp;S$7,Attendance!$N:$N,0))))),"")</f>
        <v/>
      </c>
      <c r="T411" s="192" t="str">
        <f>IFERROR(IF(T$6="Sun",INDEX(Attendance!$R:$R,MATCH($B410&amp;T$7,Attendance!$N:$N,0)),IF(INDEX(Attendance!$R:$R,MATCH($B410&amp;T$7,Attendance!$N:$N,0))="","",IF(INDEX(Attendance!$R:$R,MATCH($B410&amp;T$7,Attendance!$N:$N,0))&gt;8,8,INDEX(Attendance!$R:$R,MATCH($B410&amp;T$7,Attendance!$N:$N,0))))),"")</f>
        <v/>
      </c>
      <c r="U411" s="192" t="str">
        <f>IFERROR(IF(U$6="Sun",INDEX(Attendance!$R:$R,MATCH($B410&amp;U$7,Attendance!$N:$N,0)),IF(INDEX(Attendance!$R:$R,MATCH($B410&amp;U$7,Attendance!$N:$N,0))="","",IF(INDEX(Attendance!$R:$R,MATCH($B410&amp;U$7,Attendance!$N:$N,0))&gt;8,8,INDEX(Attendance!$R:$R,MATCH($B410&amp;U$7,Attendance!$N:$N,0))))),"")</f>
        <v/>
      </c>
      <c r="V411" s="192" t="str">
        <f>IFERROR(IF(V$6="Sun",INDEX(Attendance!$R:$R,MATCH($B410&amp;V$7,Attendance!$N:$N,0)),IF(INDEX(Attendance!$R:$R,MATCH($B410&amp;V$7,Attendance!$N:$N,0))="","",IF(INDEX(Attendance!$R:$R,MATCH($B410&amp;V$7,Attendance!$N:$N,0))&gt;8,8,INDEX(Attendance!$R:$R,MATCH($B410&amp;V$7,Attendance!$N:$N,0))))),"")</f>
        <v/>
      </c>
      <c r="W411" s="192" t="str">
        <f>IFERROR(IF(W$6="Sun",INDEX(Attendance!$R:$R,MATCH($B410&amp;W$7,Attendance!$N:$N,0)),IF(INDEX(Attendance!$R:$R,MATCH($B410&amp;W$7,Attendance!$N:$N,0))="","",IF(INDEX(Attendance!$R:$R,MATCH($B410&amp;W$7,Attendance!$N:$N,0))&gt;8,8,INDEX(Attendance!$R:$R,MATCH($B410&amp;W$7,Attendance!$N:$N,0))))),"")</f>
        <v/>
      </c>
      <c r="X411" s="192" t="str">
        <f>IFERROR(IF(X$6="Sun",INDEX(Attendance!$R:$R,MATCH($B410&amp;X$7,Attendance!$N:$N,0)),IF(INDEX(Attendance!$R:$R,MATCH($B410&amp;X$7,Attendance!$N:$N,0))="","",IF(INDEX(Attendance!$R:$R,MATCH($B410&amp;X$7,Attendance!$N:$N,0))&gt;8,8,INDEX(Attendance!$R:$R,MATCH($B410&amp;X$7,Attendance!$N:$N,0))))),"")</f>
        <v/>
      </c>
      <c r="Y411" s="192" t="str">
        <f>IFERROR(IF(Y$6="Sun",INDEX(Attendance!$R:$R,MATCH($B410&amp;Y$7,Attendance!$N:$N,0)),IF(INDEX(Attendance!$R:$R,MATCH($B410&amp;Y$7,Attendance!$N:$N,0))="","",IF(INDEX(Attendance!$R:$R,MATCH($B410&amp;Y$7,Attendance!$N:$N,0))&gt;8,8,INDEX(Attendance!$R:$R,MATCH($B410&amp;Y$7,Attendance!$N:$N,0))))),"")</f>
        <v/>
      </c>
      <c r="Z411" s="192" t="str">
        <f>IFERROR(IF(Z$6="Sun",INDEX(Attendance!$R:$R,MATCH($B410&amp;Z$7,Attendance!$N:$N,0)),IF(INDEX(Attendance!$R:$R,MATCH($B410&amp;Z$7,Attendance!$N:$N,0))="","",IF(INDEX(Attendance!$R:$R,MATCH($B410&amp;Z$7,Attendance!$N:$N,0))&gt;8,8,INDEX(Attendance!$R:$R,MATCH($B410&amp;Z$7,Attendance!$N:$N,0))))),"")</f>
        <v/>
      </c>
      <c r="AA411" s="192" t="str">
        <f>IFERROR(IF(AA$6="Sun",INDEX(Attendance!$R:$R,MATCH($B410&amp;AA$7,Attendance!$N:$N,0)),IF(INDEX(Attendance!$R:$R,MATCH($B410&amp;AA$7,Attendance!$N:$N,0))="","",IF(INDEX(Attendance!$R:$R,MATCH($B410&amp;AA$7,Attendance!$N:$N,0))&gt;8,8,INDEX(Attendance!$R:$R,MATCH($B410&amp;AA$7,Attendance!$N:$N,0))))),"")</f>
        <v/>
      </c>
      <c r="AB411" s="192" t="str">
        <f>IFERROR(IF(AB$6="Sun",INDEX(Attendance!$R:$R,MATCH($B410&amp;AB$7,Attendance!$N:$N,0)),IF(INDEX(Attendance!$R:$R,MATCH($B410&amp;AB$7,Attendance!$N:$N,0))="","",IF(INDEX(Attendance!$R:$R,MATCH($B410&amp;AB$7,Attendance!$N:$N,0))&gt;8,8,INDEX(Attendance!$R:$R,MATCH($B410&amp;AB$7,Attendance!$N:$N,0))))),"")</f>
        <v/>
      </c>
      <c r="AC411" s="192" t="str">
        <f>IFERROR(IF(AC$6="Sun",INDEX(Attendance!$R:$R,MATCH($B410&amp;AC$7,Attendance!$N:$N,0)),IF(INDEX(Attendance!$R:$R,MATCH($B410&amp;AC$7,Attendance!$N:$N,0))="","",IF(INDEX(Attendance!$R:$R,MATCH($B410&amp;AC$7,Attendance!$N:$N,0))&gt;8,8,INDEX(Attendance!$R:$R,MATCH($B410&amp;AC$7,Attendance!$N:$N,0))))),"")</f>
        <v/>
      </c>
      <c r="AD411" s="192" t="str">
        <f>IFERROR(IF(AD$6="Sun",INDEX(Attendance!$R:$R,MATCH($B410&amp;AD$7,Attendance!$N:$N,0)),IF(INDEX(Attendance!$R:$R,MATCH($B410&amp;AD$7,Attendance!$N:$N,0))="","",IF(INDEX(Attendance!$R:$R,MATCH($B410&amp;AD$7,Attendance!$N:$N,0))&gt;8,8,INDEX(Attendance!$R:$R,MATCH($B410&amp;AD$7,Attendance!$N:$N,0))))),"")</f>
        <v/>
      </c>
      <c r="AE411" s="192" t="str">
        <f>IFERROR(IF(AE$6="Sun",INDEX(Attendance!$R:$R,MATCH($B410&amp;AE$7,Attendance!$N:$N,0)),IF(INDEX(Attendance!$R:$R,MATCH($B410&amp;AE$7,Attendance!$N:$N,0))="","",IF(INDEX(Attendance!$R:$R,MATCH($B410&amp;AE$7,Attendance!$N:$N,0))&gt;8,8,INDEX(Attendance!$R:$R,MATCH($B410&amp;AE$7,Attendance!$N:$N,0))))),"")</f>
        <v/>
      </c>
      <c r="AF411" s="192" t="str">
        <f>IFERROR(IF(AF$6="Sun",INDEX(Attendance!$R:$R,MATCH($B410&amp;AF$7,Attendance!$N:$N,0)),IF(INDEX(Attendance!$R:$R,MATCH($B410&amp;AF$7,Attendance!$N:$N,0))="","",IF(INDEX(Attendance!$R:$R,MATCH($B410&amp;AF$7,Attendance!$N:$N,0))&gt;8,8,INDEX(Attendance!$R:$R,MATCH($B410&amp;AF$7,Attendance!$N:$N,0))))),"")</f>
        <v/>
      </c>
      <c r="AG411" s="192" t="str">
        <f>IFERROR(IF(AG$6="Sun",INDEX(Attendance!$R:$R,MATCH($B410&amp;AG$7,Attendance!$N:$N,0)),IF(INDEX(Attendance!$R:$R,MATCH($B410&amp;AG$7,Attendance!$N:$N,0))="","",IF(INDEX(Attendance!$R:$R,MATCH($B410&amp;AG$7,Attendance!$N:$N,0))&gt;8,8,INDEX(Attendance!$R:$R,MATCH($B410&amp;AG$7,Attendance!$N:$N,0))))),"")</f>
        <v/>
      </c>
      <c r="AH411" s="192" t="str">
        <f>IFERROR(IF(AH$6="Sun",INDEX(Attendance!$R:$R,MATCH($B410&amp;AH$7,Attendance!$N:$N,0)),IF(INDEX(Attendance!$R:$R,MATCH($B410&amp;AH$7,Attendance!$N:$N,0))="","",IF(INDEX(Attendance!$R:$R,MATCH($B410&amp;AH$7,Attendance!$N:$N,0))&gt;8,8,INDEX(Attendance!$R:$R,MATCH($B410&amp;AH$7,Attendance!$N:$N,0))))),"")</f>
        <v/>
      </c>
      <c r="AI411" s="192" t="str">
        <f>IFERROR(IF(AI$6="Sun",INDEX(Attendance!$R:$R,MATCH($B410&amp;AI$7,Attendance!$N:$N,0)),IF(INDEX(Attendance!$R:$R,MATCH($B410&amp;AI$7,Attendance!$N:$N,0))="","",IF(INDEX(Attendance!$R:$R,MATCH($B410&amp;AI$7,Attendance!$N:$N,0))&gt;8,8,INDEX(Attendance!$R:$R,MATCH($B410&amp;AI$7,Attendance!$N:$N,0))))),"")</f>
        <v/>
      </c>
      <c r="AJ411" s="192" t="str">
        <f>IFERROR(IF(AJ$6="Sun",INDEX(Attendance!$R:$R,MATCH($B410&amp;AJ$7,Attendance!$N:$N,0)),IF(INDEX(Attendance!$R:$R,MATCH($B410&amp;AJ$7,Attendance!$N:$N,0))="","",IF(INDEX(Attendance!$R:$R,MATCH($B410&amp;AJ$7,Attendance!$N:$N,0))&gt;8,8,INDEX(Attendance!$R:$R,MATCH($B410&amp;AJ$7,Attendance!$N:$N,0))))),"")</f>
        <v/>
      </c>
      <c r="AK411" s="259"/>
      <c r="AL411" s="193">
        <f>ROUND((IF($C415="",Basic,MID($C415,FIND("RM",$C415)+3,4))+$AP410+$AQ415)/WorkDays/WorkHours*AL$6,4)</f>
        <v>8.6538000000000004</v>
      </c>
      <c r="AM411" s="193">
        <f>ROUND((IF($C415="",Basic,MID($C415,FIND("RM",$C415)+3,4))+$AP410+$AQ415)/WorkDays/WorkHours*AM$6,4)</f>
        <v>11.538500000000001</v>
      </c>
      <c r="AN411" s="193">
        <f>ROUND((IF($C415="",Basic,MID($C415,FIND("RM",$C415)+3,4))+$AP410+$AQ415)/WorkDays/WorkHours*AN$6,4)</f>
        <v>17.307700000000001</v>
      </c>
      <c r="AO411" s="262"/>
      <c r="AP411" s="265"/>
      <c r="AQ411" s="86"/>
      <c r="AR411" s="194"/>
      <c r="AS411" s="194"/>
      <c r="AT411" s="194"/>
      <c r="AU411" s="256"/>
    </row>
    <row r="412" spans="1:47" s="212" customFormat="1" ht="33" customHeight="1" x14ac:dyDescent="0.25">
      <c r="A412" s="189"/>
      <c r="B412" s="184"/>
      <c r="C412" s="195" t="str">
        <f>_xlfn.IFNA(INDEX(Masterlist!E:E,MATCH(B410,Masterlist!B:B,0)),"")</f>
        <v/>
      </c>
      <c r="D412" s="1"/>
      <c r="E412" s="196" t="s">
        <v>175</v>
      </c>
      <c r="F412" s="197" t="str">
        <f>IFERROR(IF(F$6="Sun","",IF(INDEX(Attendance!$S:$S,MATCH($B410&amp;F$7,Attendance!$N:$N,0))=TRUE,"",IF(F411&lt;8,"",INDEX(Attendance!$G:$G,MATCH($B410&amp;F$7,Attendance!$N:$N,0))))),"")</f>
        <v/>
      </c>
      <c r="G412" s="197" t="str">
        <f>IFERROR(IF(G$6="Sun","",IF(INDEX(Attendance!$S:$S,MATCH($B410&amp;G$7,Attendance!$N:$N,0))=TRUE,"",IF(G411&lt;8,"",INDEX(Attendance!$G:$G,MATCH($B410&amp;G$7,Attendance!$N:$N,0))))),"")</f>
        <v/>
      </c>
      <c r="H412" s="197" t="str">
        <f>IFERROR(IF(H$6="Sun","",IF(INDEX(Attendance!$S:$S,MATCH($B410&amp;H$7,Attendance!$N:$N,0))=TRUE,"",IF(H411&lt;8,"",INDEX(Attendance!$G:$G,MATCH($B410&amp;H$7,Attendance!$N:$N,0))))),"")</f>
        <v/>
      </c>
      <c r="I412" s="197" t="str">
        <f>IFERROR(IF(I$6="Sun","",IF(INDEX(Attendance!$S:$S,MATCH($B410&amp;I$7,Attendance!$N:$N,0))=TRUE,"",IF(I411&lt;8,"",INDEX(Attendance!$G:$G,MATCH($B410&amp;I$7,Attendance!$N:$N,0))))),"")</f>
        <v/>
      </c>
      <c r="J412" s="197" t="str">
        <f>IFERROR(IF(J$6="Sun","",IF(INDEX(Attendance!$S:$S,MATCH($B410&amp;J$7,Attendance!$N:$N,0))=TRUE,"",IF(J411&lt;8,"",INDEX(Attendance!$G:$G,MATCH($B410&amp;J$7,Attendance!$N:$N,0))))),"")</f>
        <v/>
      </c>
      <c r="K412" s="197" t="str">
        <f>IFERROR(IF(K$6="Sun","",IF(INDEX(Attendance!$S:$S,MATCH($B410&amp;K$7,Attendance!$N:$N,0))=TRUE,"",IF(K411&lt;8,"",INDEX(Attendance!$G:$G,MATCH($B410&amp;K$7,Attendance!$N:$N,0))))),"")</f>
        <v/>
      </c>
      <c r="L412" s="197" t="str">
        <f>IFERROR(IF(L$6="Sun","",IF(INDEX(Attendance!$S:$S,MATCH($B410&amp;L$7,Attendance!$N:$N,0))=TRUE,"",IF(L411&lt;8,"",INDEX(Attendance!$G:$G,MATCH($B410&amp;L$7,Attendance!$N:$N,0))))),"")</f>
        <v/>
      </c>
      <c r="M412" s="197" t="str">
        <f>IFERROR(IF(M$6="Sun","",IF(INDEX(Attendance!$S:$S,MATCH($B410&amp;M$7,Attendance!$N:$N,0))=TRUE,"",IF(M411&lt;8,"",INDEX(Attendance!$G:$G,MATCH($B410&amp;M$7,Attendance!$N:$N,0))))),"")</f>
        <v/>
      </c>
      <c r="N412" s="197" t="str">
        <f>IFERROR(IF(N$6="Sun","",IF(INDEX(Attendance!$S:$S,MATCH($B410&amp;N$7,Attendance!$N:$N,0))=TRUE,"",IF(N411&lt;8,"",INDEX(Attendance!$G:$G,MATCH($B410&amp;N$7,Attendance!$N:$N,0))))),"")</f>
        <v/>
      </c>
      <c r="O412" s="197" t="str">
        <f>IFERROR(IF(O$6="Sun","",IF(INDEX(Attendance!$S:$S,MATCH($B410&amp;O$7,Attendance!$N:$N,0))=TRUE,"",IF(O411&lt;8,"",INDEX(Attendance!$G:$G,MATCH($B410&amp;O$7,Attendance!$N:$N,0))))),"")</f>
        <v/>
      </c>
      <c r="P412" s="197" t="str">
        <f>IFERROR(IF(P$6="Sun","",IF(INDEX(Attendance!$S:$S,MATCH($B410&amp;P$7,Attendance!$N:$N,0))=TRUE,"",IF(P411&lt;8,"",INDEX(Attendance!$G:$G,MATCH($B410&amp;P$7,Attendance!$N:$N,0))))),"")</f>
        <v/>
      </c>
      <c r="Q412" s="197" t="str">
        <f>IFERROR(IF(Q$6="Sun","",IF(INDEX(Attendance!$S:$S,MATCH($B410&amp;Q$7,Attendance!$N:$N,0))=TRUE,"",IF(Q411&lt;8,"",INDEX(Attendance!$G:$G,MATCH($B410&amp;Q$7,Attendance!$N:$N,0))))),"")</f>
        <v/>
      </c>
      <c r="R412" s="197" t="str">
        <f>IFERROR(IF(R$6="Sun","",IF(INDEX(Attendance!$S:$S,MATCH($B410&amp;R$7,Attendance!$N:$N,0))=TRUE,"",IF(R411&lt;8,"",INDEX(Attendance!$G:$G,MATCH($B410&amp;R$7,Attendance!$N:$N,0))))),"")</f>
        <v/>
      </c>
      <c r="S412" s="197" t="str">
        <f>IFERROR(IF(S$6="Sun","",IF(INDEX(Attendance!$S:$S,MATCH($B410&amp;S$7,Attendance!$N:$N,0))=TRUE,"",IF(S411&lt;8,"",INDEX(Attendance!$G:$G,MATCH($B410&amp;S$7,Attendance!$N:$N,0))))),"")</f>
        <v/>
      </c>
      <c r="T412" s="197" t="str">
        <f>IFERROR(IF(T$6="Sun","",IF(INDEX(Attendance!$S:$S,MATCH($B410&amp;T$7,Attendance!$N:$N,0))=TRUE,"",IF(T411&lt;8,"",INDEX(Attendance!$G:$G,MATCH($B410&amp;T$7,Attendance!$N:$N,0))))),"")</f>
        <v/>
      </c>
      <c r="U412" s="197" t="str">
        <f>IFERROR(IF(U$6="Sun","",IF(INDEX(Attendance!$S:$S,MATCH($B410&amp;U$7,Attendance!$N:$N,0))=TRUE,"",IF(U411&lt;8,"",INDEX(Attendance!$G:$G,MATCH($B410&amp;U$7,Attendance!$N:$N,0))))),"")</f>
        <v/>
      </c>
      <c r="V412" s="197" t="str">
        <f>IFERROR(IF(V$6="Sun","",IF(INDEX(Attendance!$S:$S,MATCH($B410&amp;V$7,Attendance!$N:$N,0))=TRUE,"",IF(V411&lt;8,"",INDEX(Attendance!$G:$G,MATCH($B410&amp;V$7,Attendance!$N:$N,0))))),"")</f>
        <v/>
      </c>
      <c r="W412" s="197" t="str">
        <f>IFERROR(IF(W$6="Sun","",IF(INDEX(Attendance!$S:$S,MATCH($B410&amp;W$7,Attendance!$N:$N,0))=TRUE,"",IF(W411&lt;8,"",INDEX(Attendance!$G:$G,MATCH($B410&amp;W$7,Attendance!$N:$N,0))))),"")</f>
        <v/>
      </c>
      <c r="X412" s="197" t="str">
        <f>IFERROR(IF(X$6="Sun","",IF(INDEX(Attendance!$S:$S,MATCH($B410&amp;X$7,Attendance!$N:$N,0))=TRUE,"",IF(X411&lt;8,"",INDEX(Attendance!$G:$G,MATCH($B410&amp;X$7,Attendance!$N:$N,0))))),"")</f>
        <v/>
      </c>
      <c r="Y412" s="197" t="str">
        <f>IFERROR(IF(Y$6="Sun","",IF(INDEX(Attendance!$S:$S,MATCH($B410&amp;Y$7,Attendance!$N:$N,0))=TRUE,"",IF(Y411&lt;8,"",INDEX(Attendance!$G:$G,MATCH($B410&amp;Y$7,Attendance!$N:$N,0))))),"")</f>
        <v/>
      </c>
      <c r="Z412" s="197" t="str">
        <f>IFERROR(IF(Z$6="Sun","",IF(INDEX(Attendance!$S:$S,MATCH($B410&amp;Z$7,Attendance!$N:$N,0))=TRUE,"",IF(Z411&lt;8,"",INDEX(Attendance!$G:$G,MATCH($B410&amp;Z$7,Attendance!$N:$N,0))))),"")</f>
        <v/>
      </c>
      <c r="AA412" s="197" t="str">
        <f>IFERROR(IF(AA$6="Sun","",IF(INDEX(Attendance!$S:$S,MATCH($B410&amp;AA$7,Attendance!$N:$N,0))=TRUE,"",IF(AA411&lt;8,"",INDEX(Attendance!$G:$G,MATCH($B410&amp;AA$7,Attendance!$N:$N,0))))),"")</f>
        <v/>
      </c>
      <c r="AB412" s="197" t="str">
        <f>IFERROR(IF(AB$6="Sun","",IF(INDEX(Attendance!$S:$S,MATCH($B410&amp;AB$7,Attendance!$N:$N,0))=TRUE,"",IF(AB411&lt;8,"",INDEX(Attendance!$G:$G,MATCH($B410&amp;AB$7,Attendance!$N:$N,0))))),"")</f>
        <v/>
      </c>
      <c r="AC412" s="197" t="str">
        <f>IFERROR(IF(AC$6="Sun","",IF(INDEX(Attendance!$S:$S,MATCH($B410&amp;AC$7,Attendance!$N:$N,0))=TRUE,"",IF(AC411&lt;8,"",INDEX(Attendance!$G:$G,MATCH($B410&amp;AC$7,Attendance!$N:$N,0))))),"")</f>
        <v/>
      </c>
      <c r="AD412" s="197" t="str">
        <f>IFERROR(IF(AD$6="Sun","",IF(INDEX(Attendance!$S:$S,MATCH($B410&amp;AD$7,Attendance!$N:$N,0))=TRUE,"",IF(AD411&lt;8,"",INDEX(Attendance!$G:$G,MATCH($B410&amp;AD$7,Attendance!$N:$N,0))))),"")</f>
        <v/>
      </c>
      <c r="AE412" s="197" t="str">
        <f>IFERROR(IF(AE$6="Sun","",IF(INDEX(Attendance!$S:$S,MATCH($B410&amp;AE$7,Attendance!$N:$N,0))=TRUE,"",IF(AE411&lt;8,"",INDEX(Attendance!$G:$G,MATCH($B410&amp;AE$7,Attendance!$N:$N,0))))),"")</f>
        <v/>
      </c>
      <c r="AF412" s="197" t="str">
        <f>IFERROR(IF(AF$6="Sun","",IF(INDEX(Attendance!$S:$S,MATCH($B410&amp;AF$7,Attendance!$N:$N,0))=TRUE,"",IF(AF411&lt;8,"",INDEX(Attendance!$G:$G,MATCH($B410&amp;AF$7,Attendance!$N:$N,0))))),"")</f>
        <v/>
      </c>
      <c r="AG412" s="197" t="str">
        <f>IFERROR(IF(AG$6="Sun","",IF(INDEX(Attendance!$S:$S,MATCH($B410&amp;AG$7,Attendance!$N:$N,0))=TRUE,"",IF(AG411&lt;8,"",INDEX(Attendance!$G:$G,MATCH($B410&amp;AG$7,Attendance!$N:$N,0))))),"")</f>
        <v/>
      </c>
      <c r="AH412" s="197" t="str">
        <f>IFERROR(IF(AH$6="Sun","",IF(INDEX(Attendance!$S:$S,MATCH($B410&amp;AH$7,Attendance!$N:$N,0))=TRUE,"",IF(AH411&lt;8,"",INDEX(Attendance!$G:$G,MATCH($B410&amp;AH$7,Attendance!$N:$N,0))))),"")</f>
        <v/>
      </c>
      <c r="AI412" s="197" t="str">
        <f>IFERROR(IF(AI$6="Sun","",IF(INDEX(Attendance!$S:$S,MATCH($B410&amp;AI$7,Attendance!$N:$N,0))=TRUE,"",IF(AI411&lt;8,"",INDEX(Attendance!$G:$G,MATCH($B410&amp;AI$7,Attendance!$N:$N,0))))),"")</f>
        <v/>
      </c>
      <c r="AJ412" s="197" t="str">
        <f>IFERROR(IF(AJ$6="Sun","",IF(INDEX(Attendance!$S:$S,MATCH($B410&amp;AJ$7,Attendance!$N:$N,0))=TRUE,"",IF(AJ411&lt;8,"",INDEX(Attendance!$G:$G,MATCH($B410&amp;AJ$7,Attendance!$N:$N,0))))),"")</f>
        <v/>
      </c>
      <c r="AK412" s="259"/>
      <c r="AL412" s="198"/>
      <c r="AM412" s="198"/>
      <c r="AN412" s="198"/>
      <c r="AO412" s="262"/>
      <c r="AP412" s="265"/>
      <c r="AQ412" s="86"/>
      <c r="AR412" s="194"/>
      <c r="AS412" s="194"/>
      <c r="AT412" s="194"/>
      <c r="AU412" s="256"/>
    </row>
    <row r="413" spans="1:47" s="212" customFormat="1" ht="33" customHeight="1" x14ac:dyDescent="0.25">
      <c r="A413" s="189"/>
      <c r="B413" s="184"/>
      <c r="C413" s="195" t="str">
        <f>_xlfn.IFNA(INDEX(Masterlist!F:F,MATCH(B410,Masterlist!B:B,0)),"")</f>
        <v/>
      </c>
      <c r="D413" s="88"/>
      <c r="E413" s="196"/>
      <c r="F413" s="199"/>
      <c r="G413" s="200"/>
      <c r="H413" s="192"/>
      <c r="I413" s="192"/>
      <c r="J413" s="192"/>
      <c r="K413" s="192"/>
      <c r="L413" s="192"/>
      <c r="M413" s="192"/>
      <c r="N413" s="192"/>
      <c r="O413" s="192"/>
      <c r="P413" s="192"/>
      <c r="Q413" s="201"/>
      <c r="R413" s="201"/>
      <c r="S413" s="192"/>
      <c r="T413" s="192"/>
      <c r="U413" s="192"/>
      <c r="V413" s="192"/>
      <c r="W413" s="192"/>
      <c r="X413" s="192"/>
      <c r="Y413" s="192"/>
      <c r="Z413" s="192"/>
      <c r="AA413" s="192"/>
      <c r="AB413" s="192"/>
      <c r="AC413" s="192"/>
      <c r="AD413" s="192"/>
      <c r="AE413" s="192"/>
      <c r="AF413" s="192"/>
      <c r="AG413" s="192"/>
      <c r="AH413" s="192"/>
      <c r="AI413" s="192"/>
      <c r="AJ413" s="192"/>
      <c r="AK413" s="259"/>
      <c r="AL413" s="198"/>
      <c r="AM413" s="198"/>
      <c r="AN413" s="198"/>
      <c r="AO413" s="262"/>
      <c r="AP413" s="265"/>
      <c r="AQ413" s="86"/>
      <c r="AR413" s="194"/>
      <c r="AS413" s="194"/>
      <c r="AT413" s="194"/>
      <c r="AU413" s="256"/>
    </row>
    <row r="414" spans="1:47" s="212" customFormat="1" ht="33" customHeight="1" x14ac:dyDescent="0.25">
      <c r="A414" s="189"/>
      <c r="B414" s="184"/>
      <c r="C414" s="202" t="str">
        <f>_xlfn.IFNA(INDEX(Masterlist!I:I,MATCH(B410,Masterlist!B:B,0)),"")</f>
        <v/>
      </c>
      <c r="D414" s="226" t="str">
        <f>_xlfn.IFNA(IF(INDEX(Attendance!H:H,MATCH(B410,Attendance!$A:$A,0))="VMI","SCOPE ALLW",""),"")</f>
        <v/>
      </c>
      <c r="E414" s="196" t="s">
        <v>13</v>
      </c>
      <c r="F414" s="203" t="str">
        <f>IFERROR(IF(AND(RIGHT(F410,1)="N",VALUE(F411)&gt;=8),Database!$I$3,""),"")</f>
        <v/>
      </c>
      <c r="G414" s="192" t="str">
        <f>IFERROR(IF(AND(RIGHT(G410,1)="N",VALUE(G411)&gt;=8),Database!$I$3,""),"")</f>
        <v/>
      </c>
      <c r="H414" s="199" t="str">
        <f>IFERROR(IF(AND(RIGHT(H410,1)="N",VALUE(H411)&gt;=8),Database!$I$3,""),"")</f>
        <v/>
      </c>
      <c r="I414" s="192" t="str">
        <f>IFERROR(IF(AND(RIGHT(I410,1)="N",VALUE(I411)&gt;=8),Database!$I$3,""),"")</f>
        <v/>
      </c>
      <c r="J414" s="192" t="str">
        <f>IFERROR(IF(AND(RIGHT(J410,1)="N",VALUE(J411)&gt;=8),Database!$I$3,""),"")</f>
        <v/>
      </c>
      <c r="K414" s="192" t="str">
        <f>IFERROR(IF(AND(RIGHT(K410,1)="N",VALUE(K411)&gt;=8),Database!$I$3,""),"")</f>
        <v/>
      </c>
      <c r="L414" s="192" t="str">
        <f>IFERROR(IF(AND(RIGHT(L410,1)="N",VALUE(L411)&gt;=8),Database!$I$3,""),"")</f>
        <v/>
      </c>
      <c r="M414" s="192" t="str">
        <f>IFERROR(IF(AND(RIGHT(M410,1)="N",VALUE(M411)&gt;=8),Database!$I$3,""),"")</f>
        <v/>
      </c>
      <c r="N414" s="192" t="str">
        <f>IFERROR(IF(AND(RIGHT(N410,1)="N",VALUE(N411)&gt;=8),Database!$I$3,""),"")</f>
        <v/>
      </c>
      <c r="O414" s="192" t="str">
        <f>IFERROR(IF(AND(RIGHT(O410,1)="N",VALUE(O411)&gt;=8),Database!$I$3,""),"")</f>
        <v/>
      </c>
      <c r="P414" s="192" t="str">
        <f>IFERROR(IF(AND(RIGHT(P410,1)="N",VALUE(P411)&gt;=8),Database!$I$3,""),"")</f>
        <v/>
      </c>
      <c r="Q414" s="192" t="str">
        <f>IFERROR(IF(AND(RIGHT(Q410,1)="N",VALUE(Q411)&gt;=8),Database!$I$3,""),"")</f>
        <v/>
      </c>
      <c r="R414" s="192" t="str">
        <f>IFERROR(IF(AND(RIGHT(R410,1)="N",VALUE(R411)&gt;=8),Database!$I$3,""),"")</f>
        <v/>
      </c>
      <c r="S414" s="192" t="str">
        <f>IFERROR(IF(AND(RIGHT(S410,1)="N",VALUE(S411)&gt;=8),Database!$I$3,""),"")</f>
        <v/>
      </c>
      <c r="T414" s="192" t="str">
        <f>IFERROR(IF(AND(RIGHT(T410,1)="N",VALUE(T411)&gt;=8),Database!$I$3,""),"")</f>
        <v/>
      </c>
      <c r="U414" s="192" t="str">
        <f>IFERROR(IF(AND(RIGHT(U410,1)="N",VALUE(U411)&gt;=8),Database!$I$3,""),"")</f>
        <v/>
      </c>
      <c r="V414" s="192" t="str">
        <f>IFERROR(IF(AND(RIGHT(V410,1)="N",VALUE(V411)&gt;=8),Database!$I$3,""),"")</f>
        <v/>
      </c>
      <c r="W414" s="192" t="str">
        <f>IFERROR(IF(AND(RIGHT(W410,1)="N",VALUE(W411)&gt;=8),Database!$I$3,""),"")</f>
        <v/>
      </c>
      <c r="X414" s="192" t="str">
        <f>IFERROR(IF(AND(RIGHT(X410,1)="N",VALUE(X411)&gt;=8),Database!$I$3,""),"")</f>
        <v/>
      </c>
      <c r="Y414" s="192" t="str">
        <f>IFERROR(IF(AND(RIGHT(Y410,1)="N",VALUE(Y411)&gt;=8),Database!$I$3,""),"")</f>
        <v/>
      </c>
      <c r="Z414" s="192" t="str">
        <f>IFERROR(IF(AND(RIGHT(Z410,1)="N",VALUE(Z411)&gt;=8),Database!$I$3,""),"")</f>
        <v/>
      </c>
      <c r="AA414" s="192" t="str">
        <f>IFERROR(IF(AND(RIGHT(AA410,1)="N",VALUE(AA411)&gt;=8),Database!$I$3,""),"")</f>
        <v/>
      </c>
      <c r="AB414" s="192" t="str">
        <f>IFERROR(IF(AND(RIGHT(AB410,1)="N",VALUE(AB411)&gt;=8),Database!$I$3,""),"")</f>
        <v/>
      </c>
      <c r="AC414" s="192" t="str">
        <f>IFERROR(IF(AND(RIGHT(AC410,1)="N",VALUE(AC411)&gt;=8),Database!$I$3,""),"")</f>
        <v/>
      </c>
      <c r="AD414" s="192" t="str">
        <f>IFERROR(IF(AND(RIGHT(AD410,1)="N",VALUE(AD411)&gt;=8),Database!$I$3,""),"")</f>
        <v/>
      </c>
      <c r="AE414" s="192" t="str">
        <f>IFERROR(IF(AND(RIGHT(AE410,1)="N",VALUE(AE411)&gt;=8),Database!$I$3,""),"")</f>
        <v/>
      </c>
      <c r="AF414" s="192" t="str">
        <f>IFERROR(IF(AND(RIGHT(AF410,1)="N",VALUE(AF411)&gt;=8),Database!$I$3,""),"")</f>
        <v/>
      </c>
      <c r="AG414" s="192" t="str">
        <f>IFERROR(IF(AND(RIGHT(AG410,1)="N",VALUE(AG411)&gt;=8),Database!$I$3,""),"")</f>
        <v/>
      </c>
      <c r="AH414" s="192" t="str">
        <f>IFERROR(IF(AND(RIGHT(AH410,1)="N",VALUE(AH411)&gt;=8),Database!$I$3,""),"")</f>
        <v/>
      </c>
      <c r="AI414" s="192" t="str">
        <f>IFERROR(IF(AND(RIGHT(AI410,1)="N",VALUE(AI411)&gt;=8),Database!$I$3,""),"")</f>
        <v/>
      </c>
      <c r="AJ414" s="192" t="str">
        <f>IFERROR(IF(AND(RIGHT(AJ410,1)="N",VALUE(AJ411)&gt;=8),Database!$I$3,""),"")</f>
        <v/>
      </c>
      <c r="AK414" s="259"/>
      <c r="AL414" s="204"/>
      <c r="AM414" s="198"/>
      <c r="AN414" s="198"/>
      <c r="AO414" s="262"/>
      <c r="AP414" s="265"/>
      <c r="AQ414" s="86"/>
      <c r="AR414" s="194"/>
      <c r="AS414" s="194"/>
      <c r="AT414" s="194"/>
      <c r="AU414" s="256"/>
    </row>
    <row r="415" spans="1:47" s="212" customFormat="1" ht="33" customHeight="1" thickBot="1" x14ac:dyDescent="0.3">
      <c r="A415" s="189"/>
      <c r="B415" s="205"/>
      <c r="C415" s="222"/>
      <c r="D415" s="28"/>
      <c r="E415" s="206" t="s">
        <v>176</v>
      </c>
      <c r="F415" s="207" t="str">
        <f>IFERROR(IF(INDEX(Attendance!$T:$T,MATCH($B410&amp;F$7,Attendance!$N:$N,0))=TRUE,"L",IF(SUM(F411:F412)&gt;=10,5,"")),"")</f>
        <v/>
      </c>
      <c r="G415" s="207" t="str">
        <f>IFERROR(IF(INDEX(Attendance!$T:$T,MATCH($B410&amp;G$7,Attendance!$N:$N,0))=TRUE,"L",IF(SUM(G411:G412)&gt;=10,5,"")),"")</f>
        <v/>
      </c>
      <c r="H415" s="208" t="str">
        <f>IFERROR(IF(INDEX(Attendance!$T:$T,MATCH($B410&amp;H$7,Attendance!$N:$N,0))=TRUE,"L",IF(SUM(H411:H412)&gt;=10,5,"")),"")</f>
        <v/>
      </c>
      <c r="I415" s="208" t="str">
        <f>IFERROR(IF(INDEX(Attendance!$T:$T,MATCH($B410&amp;I$7,Attendance!$N:$N,0))=TRUE,"L",IF(SUM(I411:I412)&gt;=10,5,"")),"")</f>
        <v/>
      </c>
      <c r="J415" s="208" t="str">
        <f>IFERROR(IF(INDEX(Attendance!$T:$T,MATCH($B410&amp;J$7,Attendance!$N:$N,0))=TRUE,"L",IF(SUM(J411:J412)&gt;=10,5,"")),"")</f>
        <v/>
      </c>
      <c r="K415" s="208" t="str">
        <f>IFERROR(IF(INDEX(Attendance!$T:$T,MATCH($B410&amp;K$7,Attendance!$N:$N,0))=TRUE,"L",IF(SUM(K411:K412)&gt;=10,5,"")),"")</f>
        <v/>
      </c>
      <c r="L415" s="208" t="str">
        <f>IFERROR(IF(INDEX(Attendance!$T:$T,MATCH($B410&amp;L$7,Attendance!$N:$N,0))=TRUE,"L",IF(SUM(L411:L412)&gt;=10,5,"")),"")</f>
        <v/>
      </c>
      <c r="M415" s="208" t="str">
        <f>IFERROR(IF(INDEX(Attendance!$T:$T,MATCH($B410&amp;M$7,Attendance!$N:$N,0))=TRUE,"L",IF(SUM(M411:M412)&gt;=10,5,"")),"")</f>
        <v/>
      </c>
      <c r="N415" s="208" t="str">
        <f>IFERROR(IF(INDEX(Attendance!$T:$T,MATCH($B410&amp;N$7,Attendance!$N:$N,0))=TRUE,"L",IF(SUM(N411:N412)&gt;=10,5,"")),"")</f>
        <v/>
      </c>
      <c r="O415" s="208" t="str">
        <f>IFERROR(IF(INDEX(Attendance!$T:$T,MATCH($B410&amp;O$7,Attendance!$N:$N,0))=TRUE,"L",IF(SUM(O411:O412)&gt;=10,5,"")),"")</f>
        <v/>
      </c>
      <c r="P415" s="208" t="str">
        <f>IFERROR(IF(INDEX(Attendance!$T:$T,MATCH($B410&amp;P$7,Attendance!$N:$N,0))=TRUE,"L",IF(SUM(P411:P412)&gt;=10,5,"")),"")</f>
        <v/>
      </c>
      <c r="Q415" s="208" t="str">
        <f>IFERROR(IF(INDEX(Attendance!$T:$T,MATCH($B410&amp;Q$7,Attendance!$N:$N,0))=TRUE,"L",IF(SUM(Q411:Q412)&gt;=10,5,"")),"")</f>
        <v/>
      </c>
      <c r="R415" s="208" t="str">
        <f>IFERROR(IF(INDEX(Attendance!$T:$T,MATCH($B410&amp;R$7,Attendance!$N:$N,0))=TRUE,"L",IF(SUM(R411:R412)&gt;=10,5,"")),"")</f>
        <v/>
      </c>
      <c r="S415" s="208" t="str">
        <f>IFERROR(IF(INDEX(Attendance!$T:$T,MATCH($B410&amp;S$7,Attendance!$N:$N,0))=TRUE,"L",IF(SUM(S411:S412)&gt;=10,5,"")),"")</f>
        <v/>
      </c>
      <c r="T415" s="208" t="str">
        <f>IFERROR(IF(INDEX(Attendance!$T:$T,MATCH($B410&amp;T$7,Attendance!$N:$N,0))=TRUE,"L",IF(SUM(T411:T412)&gt;=10,5,"")),"")</f>
        <v/>
      </c>
      <c r="U415" s="208" t="str">
        <f>IFERROR(IF(INDEX(Attendance!$T:$T,MATCH($B410&amp;U$7,Attendance!$N:$N,0))=TRUE,"L",IF(SUM(U411:U412)&gt;=10,5,"")),"")</f>
        <v/>
      </c>
      <c r="V415" s="208" t="str">
        <f>IFERROR(IF(INDEX(Attendance!$T:$T,MATCH($B410&amp;V$7,Attendance!$N:$N,0))=TRUE,"L",IF(SUM(V411:V412)&gt;=10,5,"")),"")</f>
        <v/>
      </c>
      <c r="W415" s="208" t="str">
        <f>IFERROR(IF(INDEX(Attendance!$T:$T,MATCH($B410&amp;W$7,Attendance!$N:$N,0))=TRUE,"L",IF(SUM(W411:W412)&gt;=10,5,"")),"")</f>
        <v/>
      </c>
      <c r="X415" s="208" t="str">
        <f>IFERROR(IF(INDEX(Attendance!$T:$T,MATCH($B410&amp;X$7,Attendance!$N:$N,0))=TRUE,"L",IF(SUM(X411:X412)&gt;=10,5,"")),"")</f>
        <v/>
      </c>
      <c r="Y415" s="208" t="str">
        <f>IFERROR(IF(INDEX(Attendance!$T:$T,MATCH($B410&amp;Y$7,Attendance!$N:$N,0))=TRUE,"L",IF(SUM(Y411:Y412)&gt;=10,5,"")),"")</f>
        <v/>
      </c>
      <c r="Z415" s="208" t="str">
        <f>IFERROR(IF(INDEX(Attendance!$T:$T,MATCH($B410&amp;Z$7,Attendance!$N:$N,0))=TRUE,"L",IF(SUM(Z411:Z412)&gt;=10,5,"")),"")</f>
        <v/>
      </c>
      <c r="AA415" s="208" t="str">
        <f>IFERROR(IF(INDEX(Attendance!$T:$T,MATCH($B410&amp;AA$7,Attendance!$N:$N,0))=TRUE,"L",IF(SUM(AA411:AA412)&gt;=10,5,"")),"")</f>
        <v/>
      </c>
      <c r="AB415" s="208" t="str">
        <f>IFERROR(IF(INDEX(Attendance!$T:$T,MATCH($B410&amp;AB$7,Attendance!$N:$N,0))=TRUE,"L",IF(SUM(AB411:AB412)&gt;=10,5,"")),"")</f>
        <v/>
      </c>
      <c r="AC415" s="208" t="str">
        <f>IFERROR(IF(INDEX(Attendance!$T:$T,MATCH($B410&amp;AC$7,Attendance!$N:$N,0))=TRUE,"L",IF(SUM(AC411:AC412)&gt;=10,5,"")),"")</f>
        <v/>
      </c>
      <c r="AD415" s="208" t="str">
        <f>IFERROR(IF(INDEX(Attendance!$T:$T,MATCH($B410&amp;AD$7,Attendance!$N:$N,0))=TRUE,"L",IF(SUM(AD411:AD412)&gt;=10,5,"")),"")</f>
        <v/>
      </c>
      <c r="AE415" s="208" t="str">
        <f>IFERROR(IF(INDEX(Attendance!$T:$T,MATCH($B410&amp;AE$7,Attendance!$N:$N,0))=TRUE,"L",IF(SUM(AE411:AE412)&gt;=10,5,"")),"")</f>
        <v/>
      </c>
      <c r="AF415" s="208" t="str">
        <f>IFERROR(IF(INDEX(Attendance!$T:$T,MATCH($B410&amp;AF$7,Attendance!$N:$N,0))=TRUE,"L",IF(SUM(AF411:AF412)&gt;=10,5,"")),"")</f>
        <v/>
      </c>
      <c r="AG415" s="208" t="str">
        <f>IFERROR(IF(INDEX(Attendance!$T:$T,MATCH($B410&amp;AG$7,Attendance!$N:$N,0))=TRUE,"L",IF(SUM(AG411:AG412)&gt;=10,5,"")),"")</f>
        <v/>
      </c>
      <c r="AH415" s="208" t="str">
        <f>IFERROR(IF(INDEX(Attendance!$T:$T,MATCH($B410&amp;AH$7,Attendance!$N:$N,0))=TRUE,"L",IF(SUM(AH411:AH412)&gt;=10,5,"")),"")</f>
        <v/>
      </c>
      <c r="AI415" s="208" t="str">
        <f>IFERROR(IF(INDEX(Attendance!$T:$T,MATCH($B410&amp;AI$7,Attendance!$N:$N,0))=TRUE,"L",IF(SUM(AI411:AI412)&gt;=10,5,"")),"")</f>
        <v/>
      </c>
      <c r="AJ415" s="208" t="str">
        <f>IFERROR(IF(INDEX(Attendance!$T:$T,MATCH($B410&amp;AJ$7,Attendance!$N:$N,0))=TRUE,"L",IF(SUM(AJ411:AJ412)&gt;=10,5,"")),"")</f>
        <v/>
      </c>
      <c r="AK415" s="260"/>
      <c r="AL415" s="209">
        <f>ROUND(AL410*AL411,2)</f>
        <v>0</v>
      </c>
      <c r="AM415" s="209">
        <f>ROUND(AM410*AM411,2)</f>
        <v>0</v>
      </c>
      <c r="AN415" s="209">
        <f>ROUND(AN410*AN411,2)</f>
        <v>0</v>
      </c>
      <c r="AO415" s="263"/>
      <c r="AP415" s="266"/>
      <c r="AQ415" s="210">
        <f>AQ410*$AQ$5</f>
        <v>0</v>
      </c>
      <c r="AR415" s="211">
        <f>AR410*ROUND(IF($C415="",1200,MID($C415,FIND("RM",$C415)+3,4))/26,2)</f>
        <v>0</v>
      </c>
      <c r="AS415" s="211">
        <f t="shared" ref="AS415:AT415" si="102">AS410*ROUND(IF($C415="",1200,MID($C415,FIND("RM",$C415)+3,4))/26,2)</f>
        <v>0</v>
      </c>
      <c r="AT415" s="211">
        <f t="shared" si="102"/>
        <v>92.3</v>
      </c>
      <c r="AU415" s="257"/>
    </row>
    <row r="416" spans="1:47" s="213" customFormat="1" ht="33" customHeight="1" x14ac:dyDescent="0.35">
      <c r="A416" s="175">
        <f t="shared" si="96"/>
        <v>69</v>
      </c>
      <c r="B416" s="184" t="str">
        <f>_xlfn.IFNA(INDEX(Attendance!$A:$A,MATCH(A416,Attendance!$M:$M,0)),"")</f>
        <v/>
      </c>
      <c r="C416" s="185" t="str">
        <f>_xlfn.IFNA(INDEX(Masterlist!C:C,MATCH(B416,Masterlist!B:B,0)),"")</f>
        <v/>
      </c>
      <c r="D416" s="87"/>
      <c r="E416" s="186" t="s">
        <v>173</v>
      </c>
      <c r="F416" s="83" t="str" cm="1">
        <f t="array" ref="F416">_xlfn.IFNA(IF(OR(VALUE(F$7&amp;$C$3)=PH),IF(F417="","PH",IF(INDEX(Attendance!$O:$O,MATCH($B416&amp;F$7,Attendance!$N:$N,0))&lt;"1200","PM","PN")),IF(F$6="Sun",IF(F417="","RD",IF(INDEX(Attendance!$O:$O,MATCH($B416&amp;F$7,Attendance!$N:$N,0))&lt;"1200","RM","RN")),IF(F417="",IF(F$7="","",IF(INDEX(Attendance!$I:$I,MATCH($B416&amp;F$7,Attendance!$N:$N,0))="ABS","AB","UL")),IF(INDEX(Attendance!$O:$O,MATCH($B416&amp;F$7,Attendance!$N:$N,0))&lt;"1200","M","N")))),"")</f>
        <v/>
      </c>
      <c r="G416" s="83" t="str" cm="1">
        <f t="array" ref="G416">_xlfn.IFNA(IF(OR(VALUE(G$7&amp;$C$3)=PH),IF(G417="","PH",IF(INDEX(Attendance!$O:$O,MATCH($B416&amp;G$7,Attendance!$N:$N,0))&lt;"1200","PM","PN")),IF(G$6="Sun",IF(G417="","RD",IF(INDEX(Attendance!$O:$O,MATCH($B416&amp;G$7,Attendance!$N:$N,0))&lt;"1200","RM","RN")),IF(G417="",IF(G$7="","",IF(INDEX(Attendance!$I:$I,MATCH($B416&amp;G$7,Attendance!$N:$N,0))="ABS","AB","UL")),IF(INDEX(Attendance!$O:$O,MATCH($B416&amp;G$7,Attendance!$N:$N,0))&lt;"1200","M","N")))),"")</f>
        <v/>
      </c>
      <c r="H416" s="83" t="str" cm="1">
        <f t="array" ref="H416">_xlfn.IFNA(IF(OR(VALUE(H$7&amp;$C$3)=PH),IF(H417="","PH",IF(INDEX(Attendance!$O:$O,MATCH($B416&amp;H$7,Attendance!$N:$N,0))&lt;"1200","PM","PN")),IF(H$6="Sun",IF(H417="","RD",IF(INDEX(Attendance!$O:$O,MATCH($B416&amp;H$7,Attendance!$N:$N,0))&lt;"1200","RM","RN")),IF(H417="",IF(H$7="","",IF(INDEX(Attendance!$I:$I,MATCH($B416&amp;H$7,Attendance!$N:$N,0))="ABS","AB","UL")),IF(INDEX(Attendance!$O:$O,MATCH($B416&amp;H$7,Attendance!$N:$N,0))&lt;"1200","M","N")))),"")</f>
        <v/>
      </c>
      <c r="I416" s="83" t="str" cm="1">
        <f t="array" ref="I416">_xlfn.IFNA(IF(OR(VALUE(I$7&amp;$C$3)=PH),IF(I417="","PH",IF(INDEX(Attendance!$O:$O,MATCH($B416&amp;I$7,Attendance!$N:$N,0))&lt;"1200","PM","PN")),IF(I$6="Sun",IF(I417="","RD",IF(INDEX(Attendance!$O:$O,MATCH($B416&amp;I$7,Attendance!$N:$N,0))&lt;"1200","RM","RN")),IF(I417="",IF(I$7="","",IF(INDEX(Attendance!$I:$I,MATCH($B416&amp;I$7,Attendance!$N:$N,0))="ABS","AB","UL")),IF(INDEX(Attendance!$O:$O,MATCH($B416&amp;I$7,Attendance!$N:$N,0))&lt;"1200","M","N")))),"")</f>
        <v/>
      </c>
      <c r="J416" s="83" t="str" cm="1">
        <f t="array" ref="J416">_xlfn.IFNA(IF(OR(VALUE(J$7&amp;$C$3)=PH),IF(J417="","PH",IF(INDEX(Attendance!$O:$O,MATCH($B416&amp;J$7,Attendance!$N:$N,0))&lt;"1200","PM","PN")),IF(J$6="Sun",IF(J417="","RD",IF(INDEX(Attendance!$O:$O,MATCH($B416&amp;J$7,Attendance!$N:$N,0))&lt;"1200","RM","RN")),IF(J417="",IF(J$7="","",IF(INDEX(Attendance!$I:$I,MATCH($B416&amp;J$7,Attendance!$N:$N,0))="ABS","AB","UL")),IF(INDEX(Attendance!$O:$O,MATCH($B416&amp;J$7,Attendance!$N:$N,0))&lt;"1200","M","N")))),"")</f>
        <v/>
      </c>
      <c r="K416" s="83" t="str" cm="1">
        <f t="array" ref="K416">_xlfn.IFNA(IF(OR(VALUE(K$7&amp;$C$3)=PH),IF(K417="","PH",IF(INDEX(Attendance!$O:$O,MATCH($B416&amp;K$7,Attendance!$N:$N,0))&lt;"1200","PM","PN")),IF(K$6="Sun",IF(K417="","RD",IF(INDEX(Attendance!$O:$O,MATCH($B416&amp;K$7,Attendance!$N:$N,0))&lt;"1200","RM","RN")),IF(K417="",IF(K$7="","",IF(INDEX(Attendance!$I:$I,MATCH($B416&amp;K$7,Attendance!$N:$N,0))="ABS","AB","UL")),IF(INDEX(Attendance!$O:$O,MATCH($B416&amp;K$7,Attendance!$N:$N,0))&lt;"1200","M","N")))),"")</f>
        <v/>
      </c>
      <c r="L416" s="83" t="str" cm="1">
        <f t="array" ref="L416">_xlfn.IFNA(IF(OR(VALUE(L$7&amp;$C$3)=PH),IF(L417="","PH",IF(INDEX(Attendance!$O:$O,MATCH($B416&amp;L$7,Attendance!$N:$N,0))&lt;"1200","PM","PN")),IF(L$6="Sun",IF(L417="","RD",IF(INDEX(Attendance!$O:$O,MATCH($B416&amp;L$7,Attendance!$N:$N,0))&lt;"1200","RM","RN")),IF(L417="",IF(L$7="","",IF(INDEX(Attendance!$I:$I,MATCH($B416&amp;L$7,Attendance!$N:$N,0))="ABS","AB","UL")),IF(INDEX(Attendance!$O:$O,MATCH($B416&amp;L$7,Attendance!$N:$N,0))&lt;"1200","M","N")))),"")</f>
        <v>RD</v>
      </c>
      <c r="M416" s="83" t="str" cm="1">
        <f t="array" ref="M416">_xlfn.IFNA(IF(OR(VALUE(M$7&amp;$C$3)=PH),IF(M417="","PH",IF(INDEX(Attendance!$O:$O,MATCH($B416&amp;M$7,Attendance!$N:$N,0))&lt;"1200","PM","PN")),IF(M$6="Sun",IF(M417="","RD",IF(INDEX(Attendance!$O:$O,MATCH($B416&amp;M$7,Attendance!$N:$N,0))&lt;"1200","RM","RN")),IF(M417="",IF(M$7="","",IF(INDEX(Attendance!$I:$I,MATCH($B416&amp;M$7,Attendance!$N:$N,0))="ABS","AB","UL")),IF(INDEX(Attendance!$O:$O,MATCH($B416&amp;M$7,Attendance!$N:$N,0))&lt;"1200","M","N")))),"")</f>
        <v/>
      </c>
      <c r="N416" s="83" t="str" cm="1">
        <f t="array" ref="N416">_xlfn.IFNA(IF(OR(VALUE(N$7&amp;$C$3)=PH),IF(N417="","PH",IF(INDEX(Attendance!$O:$O,MATCH($B416&amp;N$7,Attendance!$N:$N,0))&lt;"1200","PM","PN")),IF(N$6="Sun",IF(N417="","RD",IF(INDEX(Attendance!$O:$O,MATCH($B416&amp;N$7,Attendance!$N:$N,0))&lt;"1200","RM","RN")),IF(N417="",IF(N$7="","",IF(INDEX(Attendance!$I:$I,MATCH($B416&amp;N$7,Attendance!$N:$N,0))="ABS","AB","UL")),IF(INDEX(Attendance!$O:$O,MATCH($B416&amp;N$7,Attendance!$N:$N,0))&lt;"1200","M","N")))),"")</f>
        <v/>
      </c>
      <c r="O416" s="83" t="str" cm="1">
        <f t="array" ref="O416">_xlfn.IFNA(IF(OR(VALUE(O$7&amp;$C$3)=PH),IF(O417="","PH",IF(INDEX(Attendance!$O:$O,MATCH($B416&amp;O$7,Attendance!$N:$N,0))&lt;"1200","PM","PN")),IF(O$6="Sun",IF(O417="","RD",IF(INDEX(Attendance!$O:$O,MATCH($B416&amp;O$7,Attendance!$N:$N,0))&lt;"1200","RM","RN")),IF(O417="",IF(O$7="","",IF(INDEX(Attendance!$I:$I,MATCH($B416&amp;O$7,Attendance!$N:$N,0))="ABS","AB","UL")),IF(INDEX(Attendance!$O:$O,MATCH($B416&amp;O$7,Attendance!$N:$N,0))&lt;"1200","M","N")))),"")</f>
        <v/>
      </c>
      <c r="P416" s="83" t="str" cm="1">
        <f t="array" ref="P416">_xlfn.IFNA(IF(OR(VALUE(P$7&amp;$C$3)=PH),IF(P417="","PH",IF(INDEX(Attendance!$O:$O,MATCH($B416&amp;P$7,Attendance!$N:$N,0))&lt;"1200","PM","PN")),IF(P$6="Sun",IF(P417="","RD",IF(INDEX(Attendance!$O:$O,MATCH($B416&amp;P$7,Attendance!$N:$N,0))&lt;"1200","RM","RN")),IF(P417="",IF(P$7="","",IF(INDEX(Attendance!$I:$I,MATCH($B416&amp;P$7,Attendance!$N:$N,0))="ABS","AB","UL")),IF(INDEX(Attendance!$O:$O,MATCH($B416&amp;P$7,Attendance!$N:$N,0))&lt;"1200","M","N")))),"")</f>
        <v/>
      </c>
      <c r="Q416" s="83" t="str" cm="1">
        <f t="array" ref="Q416">_xlfn.IFNA(IF(OR(VALUE(Q$7&amp;$C$3)=PH),IF(Q417="","PH",IF(INDEX(Attendance!$O:$O,MATCH($B416&amp;Q$7,Attendance!$N:$N,0))&lt;"1200","PM","PN")),IF(Q$6="Sun",IF(Q417="","RD",IF(INDEX(Attendance!$O:$O,MATCH($B416&amp;Q$7,Attendance!$N:$N,0))&lt;"1200","RM","RN")),IF(Q417="",IF(Q$7="","",IF(INDEX(Attendance!$I:$I,MATCH($B416&amp;Q$7,Attendance!$N:$N,0))="ABS","AB","UL")),IF(INDEX(Attendance!$O:$O,MATCH($B416&amp;Q$7,Attendance!$N:$N,0))&lt;"1200","M","N")))),"")</f>
        <v>PH</v>
      </c>
      <c r="R416" s="83" t="str" cm="1">
        <f t="array" ref="R416">_xlfn.IFNA(IF(OR(VALUE(R$7&amp;$C$3)=PH),IF(R417="","PH",IF(INDEX(Attendance!$O:$O,MATCH($B416&amp;R$7,Attendance!$N:$N,0))&lt;"1200","PM","PN")),IF(R$6="Sun",IF(R417="","RD",IF(INDEX(Attendance!$O:$O,MATCH($B416&amp;R$7,Attendance!$N:$N,0))&lt;"1200","RM","RN")),IF(R417="",IF(R$7="","",IF(INDEX(Attendance!$I:$I,MATCH($B416&amp;R$7,Attendance!$N:$N,0))="ABS","AB","UL")),IF(INDEX(Attendance!$O:$O,MATCH($B416&amp;R$7,Attendance!$N:$N,0))&lt;"1200","M","N")))),"")</f>
        <v>PH</v>
      </c>
      <c r="S416" s="83" t="str" cm="1">
        <f t="array" ref="S416">_xlfn.IFNA(IF(OR(VALUE(S$7&amp;$C$3)=PH),IF(S417="","PH",IF(INDEX(Attendance!$O:$O,MATCH($B416&amp;S$7,Attendance!$N:$N,0))&lt;"1200","PM","PN")),IF(S$6="Sun",IF(S417="","RD",IF(INDEX(Attendance!$O:$O,MATCH($B416&amp;S$7,Attendance!$N:$N,0))&lt;"1200","RM","RN")),IF(S417="",IF(S$7="","",IF(INDEX(Attendance!$I:$I,MATCH($B416&amp;S$7,Attendance!$N:$N,0))="ABS","AB","UL")),IF(INDEX(Attendance!$O:$O,MATCH($B416&amp;S$7,Attendance!$N:$N,0))&lt;"1200","M","N")))),"")</f>
        <v>RD</v>
      </c>
      <c r="T416" s="83" t="str" cm="1">
        <f t="array" ref="T416">_xlfn.IFNA(IF(OR(VALUE(T$7&amp;$C$3)=PH),IF(T417="","PH",IF(INDEX(Attendance!$O:$O,MATCH($B416&amp;T$7,Attendance!$N:$N,0))&lt;"1200","PM","PN")),IF(T$6="Sun",IF(T417="","RD",IF(INDEX(Attendance!$O:$O,MATCH($B416&amp;T$7,Attendance!$N:$N,0))&lt;"1200","RM","RN")),IF(T417="",IF(T$7="","",IF(INDEX(Attendance!$I:$I,MATCH($B416&amp;T$7,Attendance!$N:$N,0))="ABS","AB","UL")),IF(INDEX(Attendance!$O:$O,MATCH($B416&amp;T$7,Attendance!$N:$N,0))&lt;"1200","M","N")))),"")</f>
        <v/>
      </c>
      <c r="U416" s="83" t="str" cm="1">
        <f t="array" ref="U416">_xlfn.IFNA(IF(OR(VALUE(U$7&amp;$C$3)=PH),IF(U417="","PH",IF(INDEX(Attendance!$O:$O,MATCH($B416&amp;U$7,Attendance!$N:$N,0))&lt;"1200","PM","PN")),IF(U$6="Sun",IF(U417="","RD",IF(INDEX(Attendance!$O:$O,MATCH($B416&amp;U$7,Attendance!$N:$N,0))&lt;"1200","RM","RN")),IF(U417="",IF(U$7="","",IF(INDEX(Attendance!$I:$I,MATCH($B416&amp;U$7,Attendance!$N:$N,0))="ABS","AB","UL")),IF(INDEX(Attendance!$O:$O,MATCH($B416&amp;U$7,Attendance!$N:$N,0))&lt;"1200","M","N")))),"")</f>
        <v/>
      </c>
      <c r="V416" s="83" t="str" cm="1">
        <f t="array" ref="V416">_xlfn.IFNA(IF(OR(VALUE(V$7&amp;$C$3)=PH),IF(V417="","PH",IF(INDEX(Attendance!$O:$O,MATCH($B416&amp;V$7,Attendance!$N:$N,0))&lt;"1200","PM","PN")),IF(V$6="Sun",IF(V417="","RD",IF(INDEX(Attendance!$O:$O,MATCH($B416&amp;V$7,Attendance!$N:$N,0))&lt;"1200","RM","RN")),IF(V417="",IF(V$7="","",IF(INDEX(Attendance!$I:$I,MATCH($B416&amp;V$7,Attendance!$N:$N,0))="ABS","AB","UL")),IF(INDEX(Attendance!$O:$O,MATCH($B416&amp;V$7,Attendance!$N:$N,0))&lt;"1200","M","N")))),"")</f>
        <v/>
      </c>
      <c r="W416" s="83" t="str" cm="1">
        <f t="array" ref="W416">_xlfn.IFNA(IF(OR(VALUE(W$7&amp;$C$3)=PH),IF(W417="","PH",IF(INDEX(Attendance!$O:$O,MATCH($B416&amp;W$7,Attendance!$N:$N,0))&lt;"1200","PM","PN")),IF(W$6="Sun",IF(W417="","RD",IF(INDEX(Attendance!$O:$O,MATCH($B416&amp;W$7,Attendance!$N:$N,0))&lt;"1200","RM","RN")),IF(W417="",IF(W$7="","",IF(INDEX(Attendance!$I:$I,MATCH($B416&amp;W$7,Attendance!$N:$N,0))="ABS","AB","UL")),IF(INDEX(Attendance!$O:$O,MATCH($B416&amp;W$7,Attendance!$N:$N,0))&lt;"1200","M","N")))),"")</f>
        <v/>
      </c>
      <c r="X416" s="83" t="str" cm="1">
        <f t="array" ref="X416">_xlfn.IFNA(IF(OR(VALUE(X$7&amp;$C$3)=PH),IF(X417="","PH",IF(INDEX(Attendance!$O:$O,MATCH($B416&amp;X$7,Attendance!$N:$N,0))&lt;"1200","PM","PN")),IF(X$6="Sun",IF(X417="","RD",IF(INDEX(Attendance!$O:$O,MATCH($B416&amp;X$7,Attendance!$N:$N,0))&lt;"1200","RM","RN")),IF(X417="",IF(X$7="","",IF(INDEX(Attendance!$I:$I,MATCH($B416&amp;X$7,Attendance!$N:$N,0))="ABS","AB","UL")),IF(INDEX(Attendance!$O:$O,MATCH($B416&amp;X$7,Attendance!$N:$N,0))&lt;"1200","M","N")))),"")</f>
        <v/>
      </c>
      <c r="Y416" s="83" t="str" cm="1">
        <f t="array" ref="Y416">_xlfn.IFNA(IF(OR(VALUE(Y$7&amp;$C$3)=PH),IF(Y417="","PH",IF(INDEX(Attendance!$O:$O,MATCH($B416&amp;Y$7,Attendance!$N:$N,0))&lt;"1200","PM","PN")),IF(Y$6="Sun",IF(Y417="","RD",IF(INDEX(Attendance!$O:$O,MATCH($B416&amp;Y$7,Attendance!$N:$N,0))&lt;"1200","RM","RN")),IF(Y417="",IF(Y$7="","",IF(INDEX(Attendance!$I:$I,MATCH($B416&amp;Y$7,Attendance!$N:$N,0))="ABS","AB","UL")),IF(INDEX(Attendance!$O:$O,MATCH($B416&amp;Y$7,Attendance!$N:$N,0))&lt;"1200","M","N")))),"")</f>
        <v/>
      </c>
      <c r="Z416" s="83" t="str" cm="1">
        <f t="array" ref="Z416">_xlfn.IFNA(IF(OR(VALUE(Z$7&amp;$C$3)=PH),IF(Z417="","PH",IF(INDEX(Attendance!$O:$O,MATCH($B416&amp;Z$7,Attendance!$N:$N,0))&lt;"1200","PM","PN")),IF(Z$6="Sun",IF(Z417="","RD",IF(INDEX(Attendance!$O:$O,MATCH($B416&amp;Z$7,Attendance!$N:$N,0))&lt;"1200","RM","RN")),IF(Z417="",IF(Z$7="","",IF(INDEX(Attendance!$I:$I,MATCH($B416&amp;Z$7,Attendance!$N:$N,0))="ABS","AB","UL")),IF(INDEX(Attendance!$O:$O,MATCH($B416&amp;Z$7,Attendance!$N:$N,0))&lt;"1200","M","N")))),"")</f>
        <v>RD</v>
      </c>
      <c r="AA416" s="83" t="str" cm="1">
        <f t="array" ref="AA416">_xlfn.IFNA(IF(OR(VALUE(AA$7&amp;$C$3)=PH),IF(AA417="","PH",IF(INDEX(Attendance!$O:$O,MATCH($B416&amp;AA$7,Attendance!$N:$N,0))&lt;"1200","PM","PN")),IF(AA$6="Sun",IF(AA417="","RD",IF(INDEX(Attendance!$O:$O,MATCH($B416&amp;AA$7,Attendance!$N:$N,0))&lt;"1200","RM","RN")),IF(AA417="",IF(AA$7="","",IF(INDEX(Attendance!$I:$I,MATCH($B416&amp;AA$7,Attendance!$N:$N,0))="ABS","AB","UL")),IF(INDEX(Attendance!$O:$O,MATCH($B416&amp;AA$7,Attendance!$N:$N,0))&lt;"1200","M","N")))),"")</f>
        <v/>
      </c>
      <c r="AB416" s="83" t="str" cm="1">
        <f t="array" ref="AB416">_xlfn.IFNA(IF(OR(VALUE(AB$7&amp;$C$3)=PH),IF(AB417="","PH",IF(INDEX(Attendance!$O:$O,MATCH($B416&amp;AB$7,Attendance!$N:$N,0))&lt;"1200","PM","PN")),IF(AB$6="Sun",IF(AB417="","RD",IF(INDEX(Attendance!$O:$O,MATCH($B416&amp;AB$7,Attendance!$N:$N,0))&lt;"1200","RM","RN")),IF(AB417="",IF(AB$7="","",IF(INDEX(Attendance!$I:$I,MATCH($B416&amp;AB$7,Attendance!$N:$N,0))="ABS","AB","UL")),IF(INDEX(Attendance!$O:$O,MATCH($B416&amp;AB$7,Attendance!$N:$N,0))&lt;"1200","M","N")))),"")</f>
        <v/>
      </c>
      <c r="AC416" s="83" t="str" cm="1">
        <f t="array" ref="AC416">_xlfn.IFNA(IF(OR(VALUE(AC$7&amp;$C$3)=PH),IF(AC417="","PH",IF(INDEX(Attendance!$O:$O,MATCH($B416&amp;AC$7,Attendance!$N:$N,0))&lt;"1200","PM","PN")),IF(AC$6="Sun",IF(AC417="","RD",IF(INDEX(Attendance!$O:$O,MATCH($B416&amp;AC$7,Attendance!$N:$N,0))&lt;"1200","RM","RN")),IF(AC417="",IF(AC$7="","",IF(INDEX(Attendance!$I:$I,MATCH($B416&amp;AC$7,Attendance!$N:$N,0))="ABS","AB","UL")),IF(INDEX(Attendance!$O:$O,MATCH($B416&amp;AC$7,Attendance!$N:$N,0))&lt;"1200","M","N")))),"")</f>
        <v/>
      </c>
      <c r="AD416" s="83" t="str" cm="1">
        <f t="array" ref="AD416">_xlfn.IFNA(IF(OR(VALUE(AD$7&amp;$C$3)=PH),IF(AD417="","PH",IF(INDEX(Attendance!$O:$O,MATCH($B416&amp;AD$7,Attendance!$N:$N,0))&lt;"1200","PM","PN")),IF(AD$6="Sun",IF(AD417="","RD",IF(INDEX(Attendance!$O:$O,MATCH($B416&amp;AD$7,Attendance!$N:$N,0))&lt;"1200","RM","RN")),IF(AD417="",IF(AD$7="","",IF(INDEX(Attendance!$I:$I,MATCH($B416&amp;AD$7,Attendance!$N:$N,0))="ABS","AB","UL")),IF(INDEX(Attendance!$O:$O,MATCH($B416&amp;AD$7,Attendance!$N:$N,0))&lt;"1200","M","N")))),"")</f>
        <v/>
      </c>
      <c r="AE416" s="83" t="str" cm="1">
        <f t="array" ref="AE416">_xlfn.IFNA(IF(OR(VALUE(AE$7&amp;$C$3)=PH),IF(AE417="","PH",IF(INDEX(Attendance!$O:$O,MATCH($B416&amp;AE$7,Attendance!$N:$N,0))&lt;"1200","PM","PN")),IF(AE$6="Sun",IF(AE417="","RD",IF(INDEX(Attendance!$O:$O,MATCH($B416&amp;AE$7,Attendance!$N:$N,0))&lt;"1200","RM","RN")),IF(AE417="",IF(AE$7="","",IF(INDEX(Attendance!$I:$I,MATCH($B416&amp;AE$7,Attendance!$N:$N,0))="ABS","AB","UL")),IF(INDEX(Attendance!$O:$O,MATCH($B416&amp;AE$7,Attendance!$N:$N,0))&lt;"1200","M","N")))),"")</f>
        <v/>
      </c>
      <c r="AF416" s="83" t="str" cm="1">
        <f t="array" ref="AF416">_xlfn.IFNA(IF(OR(VALUE(AF$7&amp;$C$3)=PH),IF(AF417="","PH",IF(INDEX(Attendance!$O:$O,MATCH($B416&amp;AF$7,Attendance!$N:$N,0))&lt;"1200","PM","PN")),IF(AF$6="Sun",IF(AF417="","RD",IF(INDEX(Attendance!$O:$O,MATCH($B416&amp;AF$7,Attendance!$N:$N,0))&lt;"1200","RM","RN")),IF(AF417="",IF(AF$7="","",IF(INDEX(Attendance!$I:$I,MATCH($B416&amp;AF$7,Attendance!$N:$N,0))="ABS","AB","UL")),IF(INDEX(Attendance!$O:$O,MATCH($B416&amp;AF$7,Attendance!$N:$N,0))&lt;"1200","M","N")))),"")</f>
        <v/>
      </c>
      <c r="AG416" s="83" t="str" cm="1">
        <f t="array" ref="AG416">_xlfn.IFNA(IF(OR(VALUE(AG$7&amp;$C$3)=PH),IF(AG417="","PH",IF(INDEX(Attendance!$O:$O,MATCH($B416&amp;AG$7,Attendance!$N:$N,0))&lt;"1200","PM","PN")),IF(AG$6="Sun",IF(AG417="","RD",IF(INDEX(Attendance!$O:$O,MATCH($B416&amp;AG$7,Attendance!$N:$N,0))&lt;"1200","RM","RN")),IF(AG417="",IF(AG$7="","",IF(INDEX(Attendance!$I:$I,MATCH($B416&amp;AG$7,Attendance!$N:$N,0))="ABS","AB","UL")),IF(INDEX(Attendance!$O:$O,MATCH($B416&amp;AG$7,Attendance!$N:$N,0))&lt;"1200","M","N")))),"")</f>
        <v>RD</v>
      </c>
      <c r="AH416" s="83" t="str" cm="1">
        <f t="array" ref="AH416">_xlfn.IFNA(IF(OR(VALUE(AH$7&amp;$C$3)=PH),IF(AH417="","PH",IF(INDEX(Attendance!$O:$O,MATCH($B416&amp;AH$7,Attendance!$N:$N,0))&lt;"1200","PM","PN")),IF(AH$6="Sun",IF(AH417="","RD",IF(INDEX(Attendance!$O:$O,MATCH($B416&amp;AH$7,Attendance!$N:$N,0))&lt;"1200","RM","RN")),IF(AH417="",IF(AH$7="","",IF(INDEX(Attendance!$I:$I,MATCH($B416&amp;AH$7,Attendance!$N:$N,0))="ABS","AB","UL")),IF(INDEX(Attendance!$O:$O,MATCH($B416&amp;AH$7,Attendance!$N:$N,0))&lt;"1200","M","N")))),"")</f>
        <v/>
      </c>
      <c r="AI416" s="83" t="str" cm="1">
        <f t="array" ref="AI416">_xlfn.IFNA(IF(OR(VALUE(AI$7&amp;$C$3)=PH),IF(AI417="","PH",IF(INDEX(Attendance!$O:$O,MATCH($B416&amp;AI$7,Attendance!$N:$N,0))&lt;"1200","PM","PN")),IF(AI$6="Sun",IF(AI417="","RD",IF(INDEX(Attendance!$O:$O,MATCH($B416&amp;AI$7,Attendance!$N:$N,0))&lt;"1200","RM","RN")),IF(AI417="",IF(AI$7="","",IF(INDEX(Attendance!$I:$I,MATCH($B416&amp;AI$7,Attendance!$N:$N,0))="ABS","AB","UL")),IF(INDEX(Attendance!$O:$O,MATCH($B416&amp;AI$7,Attendance!$N:$N,0))&lt;"1200","M","N")))),"")</f>
        <v/>
      </c>
      <c r="AJ416" s="83" t="str" cm="1">
        <f t="array" ref="AJ416">_xlfn.IFNA(IF(OR(VALUE(AJ$7&amp;$C$3)=PH),IF(AJ417="","PH",IF(INDEX(Attendance!$O:$O,MATCH($B416&amp;AJ$7,Attendance!$N:$N,0))&lt;"1200","PM","PN")),IF(AJ$6="Sun",IF(AJ417="","RD",IF(INDEX(Attendance!$O:$O,MATCH($B416&amp;AJ$7,Attendance!$N:$N,0))&lt;"1200","RM","RN")),IF(AJ417="",IF(AJ$7="","",IF(INDEX(Attendance!$I:$I,MATCH($B416&amp;AJ$7,Attendance!$N:$N,0))="ABS","AB","UL")),IF(INDEX(Attendance!$O:$O,MATCH($B416&amp;AJ$7,Attendance!$N:$N,0))&lt;"1200","M","N")))),"")</f>
        <v/>
      </c>
      <c r="AK416" s="258">
        <f>SUM(SUMIF(F416:AJ416,{"M","N","A"},F417:AJ417))</f>
        <v>0</v>
      </c>
      <c r="AL416" s="187">
        <f>SUM(SUMIF(F416:AJ416,{"M","N"},F418:AJ418),SUMIF(F416:AJ416,{"OM","ON"},F417:AJ417))</f>
        <v>0</v>
      </c>
      <c r="AM416" s="187">
        <f>SUM(SUMIF(F416:AJ416,{"PM","PN","RM","RN"},F417:AJ417))</f>
        <v>0</v>
      </c>
      <c r="AN416" s="187">
        <f>SUM(SUMIF(F416:AJ416,{"PM","PN"},F418:AJ418))</f>
        <v>0</v>
      </c>
      <c r="AO416" s="261">
        <f>SUM(F421:AJ421)</f>
        <v>0</v>
      </c>
      <c r="AP416" s="264">
        <f>SUM(F420:AJ420)</f>
        <v>0</v>
      </c>
      <c r="AQ416" s="188">
        <f>IF(D420="",0,SUM(COUNTIFS(F416:AJ416,{"M","N","A","OM","ON","OA","PM","PN","PA","RM","RN","RA"})))</f>
        <v>0</v>
      </c>
      <c r="AR416" s="74">
        <f>COUNTIF(F416:AJ416,"AL")</f>
        <v>0</v>
      </c>
      <c r="AS416" s="74">
        <f>COUNTIF(F416:AJ416,"MC")</f>
        <v>0</v>
      </c>
      <c r="AT416" s="74">
        <f>COUNTIF(F416:AJ416,"PH")+COUNTIF(F416:AJ416,"RPH")</f>
        <v>2</v>
      </c>
      <c r="AU416" s="255">
        <f t="shared" ref="AU416" si="103">_xlfn.IFNA(IF($B416="",0,AK416*$AK$5+SUM(AL421:AN421)+SUM(AO416:AP421)+SUM(AQ421:AT421)),"")</f>
        <v>0</v>
      </c>
    </row>
    <row r="417" spans="1:47" s="213" customFormat="1" ht="33" customHeight="1" x14ac:dyDescent="0.35">
      <c r="A417" s="189"/>
      <c r="B417" s="184"/>
      <c r="C417" s="190" t="str">
        <f>_xlfn.IFNA(INDEX(Masterlist!D:D,MATCH(B416,Masterlist!B:B,0)),"")</f>
        <v/>
      </c>
      <c r="D417" s="88"/>
      <c r="E417" s="191" t="s">
        <v>174</v>
      </c>
      <c r="F417" s="192" t="str">
        <f>IFERROR(IF(F$6="Sun",INDEX(Attendance!$R:$R,MATCH($B416&amp;F$7,Attendance!$N:$N,0)),IF(INDEX(Attendance!$R:$R,MATCH($B416&amp;F$7,Attendance!$N:$N,0))="","",IF(INDEX(Attendance!$R:$R,MATCH($B416&amp;F$7,Attendance!$N:$N,0))&gt;8,8,INDEX(Attendance!$R:$R,MATCH($B416&amp;F$7,Attendance!$N:$N,0))))),"")</f>
        <v/>
      </c>
      <c r="G417" s="192" t="str">
        <f>IFERROR(IF(G$6="Sun",INDEX(Attendance!$R:$R,MATCH($B416&amp;G$7,Attendance!$N:$N,0)),IF(INDEX(Attendance!$R:$R,MATCH($B416&amp;G$7,Attendance!$N:$N,0))="","",IF(INDEX(Attendance!$R:$R,MATCH($B416&amp;G$7,Attendance!$N:$N,0))&gt;8,8,INDEX(Attendance!$R:$R,MATCH($B416&amp;G$7,Attendance!$N:$N,0))))),"")</f>
        <v/>
      </c>
      <c r="H417" s="192" t="str">
        <f>IFERROR(IF(H$6="Sun",INDEX(Attendance!$R:$R,MATCH($B416&amp;H$7,Attendance!$N:$N,0)),IF(INDEX(Attendance!$R:$R,MATCH($B416&amp;H$7,Attendance!$N:$N,0))="","",IF(INDEX(Attendance!$R:$R,MATCH($B416&amp;H$7,Attendance!$N:$N,0))&gt;8,8,INDEX(Attendance!$R:$R,MATCH($B416&amp;H$7,Attendance!$N:$N,0))))),"")</f>
        <v/>
      </c>
      <c r="I417" s="192" t="str">
        <f>IFERROR(IF(I$6="Sun",INDEX(Attendance!$R:$R,MATCH($B416&amp;I$7,Attendance!$N:$N,0)),IF(INDEX(Attendance!$R:$R,MATCH($B416&amp;I$7,Attendance!$N:$N,0))="","",IF(INDEX(Attendance!$R:$R,MATCH($B416&amp;I$7,Attendance!$N:$N,0))&gt;8,8,INDEX(Attendance!$R:$R,MATCH($B416&amp;I$7,Attendance!$N:$N,0))))),"")</f>
        <v/>
      </c>
      <c r="J417" s="192" t="str">
        <f>IFERROR(IF(J$6="Sun",INDEX(Attendance!$R:$R,MATCH($B416&amp;J$7,Attendance!$N:$N,0)),IF(INDEX(Attendance!$R:$R,MATCH($B416&amp;J$7,Attendance!$N:$N,0))="","",IF(INDEX(Attendance!$R:$R,MATCH($B416&amp;J$7,Attendance!$N:$N,0))&gt;8,8,INDEX(Attendance!$R:$R,MATCH($B416&amp;J$7,Attendance!$N:$N,0))))),"")</f>
        <v/>
      </c>
      <c r="K417" s="192" t="str">
        <f>IFERROR(IF(K$6="Sun",INDEX(Attendance!$R:$R,MATCH($B416&amp;K$7,Attendance!$N:$N,0)),IF(INDEX(Attendance!$R:$R,MATCH($B416&amp;K$7,Attendance!$N:$N,0))="","",IF(INDEX(Attendance!$R:$R,MATCH($B416&amp;K$7,Attendance!$N:$N,0))&gt;8,8,INDEX(Attendance!$R:$R,MATCH($B416&amp;K$7,Attendance!$N:$N,0))))),"")</f>
        <v/>
      </c>
      <c r="L417" s="192" t="str">
        <f>IFERROR(IF(L$6="Sun",INDEX(Attendance!$R:$R,MATCH($B416&amp;L$7,Attendance!$N:$N,0)),IF(INDEX(Attendance!$R:$R,MATCH($B416&amp;L$7,Attendance!$N:$N,0))="","",IF(INDEX(Attendance!$R:$R,MATCH($B416&amp;L$7,Attendance!$N:$N,0))&gt;8,8,INDEX(Attendance!$R:$R,MATCH($B416&amp;L$7,Attendance!$N:$N,0))))),"")</f>
        <v/>
      </c>
      <c r="M417" s="192" t="str">
        <f>IFERROR(IF(M$6="Sun",INDEX(Attendance!$R:$R,MATCH($B416&amp;M$7,Attendance!$N:$N,0)),IF(INDEX(Attendance!$R:$R,MATCH($B416&amp;M$7,Attendance!$N:$N,0))="","",IF(INDEX(Attendance!$R:$R,MATCH($B416&amp;M$7,Attendance!$N:$N,0))&gt;8,8,INDEX(Attendance!$R:$R,MATCH($B416&amp;M$7,Attendance!$N:$N,0))))),"")</f>
        <v/>
      </c>
      <c r="N417" s="192" t="str">
        <f>IFERROR(IF(N$6="Sun",INDEX(Attendance!$R:$R,MATCH($B416&amp;N$7,Attendance!$N:$N,0)),IF(INDEX(Attendance!$R:$R,MATCH($B416&amp;N$7,Attendance!$N:$N,0))="","",IF(INDEX(Attendance!$R:$R,MATCH($B416&amp;N$7,Attendance!$N:$N,0))&gt;8,8,INDEX(Attendance!$R:$R,MATCH($B416&amp;N$7,Attendance!$N:$N,0))))),"")</f>
        <v/>
      </c>
      <c r="O417" s="192" t="str">
        <f>IFERROR(IF(O$6="Sun",INDEX(Attendance!$R:$R,MATCH($B416&amp;O$7,Attendance!$N:$N,0)),IF(INDEX(Attendance!$R:$R,MATCH($B416&amp;O$7,Attendance!$N:$N,0))="","",IF(INDEX(Attendance!$R:$R,MATCH($B416&amp;O$7,Attendance!$N:$N,0))&gt;8,8,INDEX(Attendance!$R:$R,MATCH($B416&amp;O$7,Attendance!$N:$N,0))))),"")</f>
        <v/>
      </c>
      <c r="P417" s="192" t="str">
        <f>IFERROR(IF(P$6="Sun",INDEX(Attendance!$R:$R,MATCH($B416&amp;P$7,Attendance!$N:$N,0)),IF(INDEX(Attendance!$R:$R,MATCH($B416&amp;P$7,Attendance!$N:$N,0))="","",IF(INDEX(Attendance!$R:$R,MATCH($B416&amp;P$7,Attendance!$N:$N,0))&gt;8,8,INDEX(Attendance!$R:$R,MATCH($B416&amp;P$7,Attendance!$N:$N,0))))),"")</f>
        <v/>
      </c>
      <c r="Q417" s="192" t="str">
        <f>IFERROR(IF(Q$6="Sun",INDEX(Attendance!$R:$R,MATCH($B416&amp;Q$7,Attendance!$N:$N,0)),IF(INDEX(Attendance!$R:$R,MATCH($B416&amp;Q$7,Attendance!$N:$N,0))="","",IF(INDEX(Attendance!$R:$R,MATCH($B416&amp;Q$7,Attendance!$N:$N,0))&gt;8,8,INDEX(Attendance!$R:$R,MATCH($B416&amp;Q$7,Attendance!$N:$N,0))))),"")</f>
        <v/>
      </c>
      <c r="R417" s="192" t="str">
        <f>IFERROR(IF(R$6="Sun",INDEX(Attendance!$R:$R,MATCH($B416&amp;R$7,Attendance!$N:$N,0)),IF(INDEX(Attendance!$R:$R,MATCH($B416&amp;R$7,Attendance!$N:$N,0))="","",IF(INDEX(Attendance!$R:$R,MATCH($B416&amp;R$7,Attendance!$N:$N,0))&gt;8,8,INDEX(Attendance!$R:$R,MATCH($B416&amp;R$7,Attendance!$N:$N,0))))),"")</f>
        <v/>
      </c>
      <c r="S417" s="192" t="str">
        <f>IFERROR(IF(S$6="Sun",INDEX(Attendance!$R:$R,MATCH($B416&amp;S$7,Attendance!$N:$N,0)),IF(INDEX(Attendance!$R:$R,MATCH($B416&amp;S$7,Attendance!$N:$N,0))="","",IF(INDEX(Attendance!$R:$R,MATCH($B416&amp;S$7,Attendance!$N:$N,0))&gt;8,8,INDEX(Attendance!$R:$R,MATCH($B416&amp;S$7,Attendance!$N:$N,0))))),"")</f>
        <v/>
      </c>
      <c r="T417" s="192" t="str">
        <f>IFERROR(IF(T$6="Sun",INDEX(Attendance!$R:$R,MATCH($B416&amp;T$7,Attendance!$N:$N,0)),IF(INDEX(Attendance!$R:$R,MATCH($B416&amp;T$7,Attendance!$N:$N,0))="","",IF(INDEX(Attendance!$R:$R,MATCH($B416&amp;T$7,Attendance!$N:$N,0))&gt;8,8,INDEX(Attendance!$R:$R,MATCH($B416&amp;T$7,Attendance!$N:$N,0))))),"")</f>
        <v/>
      </c>
      <c r="U417" s="192" t="str">
        <f>IFERROR(IF(U$6="Sun",INDEX(Attendance!$R:$R,MATCH($B416&amp;U$7,Attendance!$N:$N,0)),IF(INDEX(Attendance!$R:$R,MATCH($B416&amp;U$7,Attendance!$N:$N,0))="","",IF(INDEX(Attendance!$R:$R,MATCH($B416&amp;U$7,Attendance!$N:$N,0))&gt;8,8,INDEX(Attendance!$R:$R,MATCH($B416&amp;U$7,Attendance!$N:$N,0))))),"")</f>
        <v/>
      </c>
      <c r="V417" s="192" t="str">
        <f>IFERROR(IF(V$6="Sun",INDEX(Attendance!$R:$R,MATCH($B416&amp;V$7,Attendance!$N:$N,0)),IF(INDEX(Attendance!$R:$R,MATCH($B416&amp;V$7,Attendance!$N:$N,0))="","",IF(INDEX(Attendance!$R:$R,MATCH($B416&amp;V$7,Attendance!$N:$N,0))&gt;8,8,INDEX(Attendance!$R:$R,MATCH($B416&amp;V$7,Attendance!$N:$N,0))))),"")</f>
        <v/>
      </c>
      <c r="W417" s="192" t="str">
        <f>IFERROR(IF(W$6="Sun",INDEX(Attendance!$R:$R,MATCH($B416&amp;W$7,Attendance!$N:$N,0)),IF(INDEX(Attendance!$R:$R,MATCH($B416&amp;W$7,Attendance!$N:$N,0))="","",IF(INDEX(Attendance!$R:$R,MATCH($B416&amp;W$7,Attendance!$N:$N,0))&gt;8,8,INDEX(Attendance!$R:$R,MATCH($B416&amp;W$7,Attendance!$N:$N,0))))),"")</f>
        <v/>
      </c>
      <c r="X417" s="192" t="str">
        <f>IFERROR(IF(X$6="Sun",INDEX(Attendance!$R:$R,MATCH($B416&amp;X$7,Attendance!$N:$N,0)),IF(INDEX(Attendance!$R:$R,MATCH($B416&amp;X$7,Attendance!$N:$N,0))="","",IF(INDEX(Attendance!$R:$R,MATCH($B416&amp;X$7,Attendance!$N:$N,0))&gt;8,8,INDEX(Attendance!$R:$R,MATCH($B416&amp;X$7,Attendance!$N:$N,0))))),"")</f>
        <v/>
      </c>
      <c r="Y417" s="192" t="str">
        <f>IFERROR(IF(Y$6="Sun",INDEX(Attendance!$R:$R,MATCH($B416&amp;Y$7,Attendance!$N:$N,0)),IF(INDEX(Attendance!$R:$R,MATCH($B416&amp;Y$7,Attendance!$N:$N,0))="","",IF(INDEX(Attendance!$R:$R,MATCH($B416&amp;Y$7,Attendance!$N:$N,0))&gt;8,8,INDEX(Attendance!$R:$R,MATCH($B416&amp;Y$7,Attendance!$N:$N,0))))),"")</f>
        <v/>
      </c>
      <c r="Z417" s="192" t="str">
        <f>IFERROR(IF(Z$6="Sun",INDEX(Attendance!$R:$R,MATCH($B416&amp;Z$7,Attendance!$N:$N,0)),IF(INDEX(Attendance!$R:$R,MATCH($B416&amp;Z$7,Attendance!$N:$N,0))="","",IF(INDEX(Attendance!$R:$R,MATCH($B416&amp;Z$7,Attendance!$N:$N,0))&gt;8,8,INDEX(Attendance!$R:$R,MATCH($B416&amp;Z$7,Attendance!$N:$N,0))))),"")</f>
        <v/>
      </c>
      <c r="AA417" s="192" t="str">
        <f>IFERROR(IF(AA$6="Sun",INDEX(Attendance!$R:$R,MATCH($B416&amp;AA$7,Attendance!$N:$N,0)),IF(INDEX(Attendance!$R:$R,MATCH($B416&amp;AA$7,Attendance!$N:$N,0))="","",IF(INDEX(Attendance!$R:$R,MATCH($B416&amp;AA$7,Attendance!$N:$N,0))&gt;8,8,INDEX(Attendance!$R:$R,MATCH($B416&amp;AA$7,Attendance!$N:$N,0))))),"")</f>
        <v/>
      </c>
      <c r="AB417" s="192" t="str">
        <f>IFERROR(IF(AB$6="Sun",INDEX(Attendance!$R:$R,MATCH($B416&amp;AB$7,Attendance!$N:$N,0)),IF(INDEX(Attendance!$R:$R,MATCH($B416&amp;AB$7,Attendance!$N:$N,0))="","",IF(INDEX(Attendance!$R:$R,MATCH($B416&amp;AB$7,Attendance!$N:$N,0))&gt;8,8,INDEX(Attendance!$R:$R,MATCH($B416&amp;AB$7,Attendance!$N:$N,0))))),"")</f>
        <v/>
      </c>
      <c r="AC417" s="192" t="str">
        <f>IFERROR(IF(AC$6="Sun",INDEX(Attendance!$R:$R,MATCH($B416&amp;AC$7,Attendance!$N:$N,0)),IF(INDEX(Attendance!$R:$R,MATCH($B416&amp;AC$7,Attendance!$N:$N,0))="","",IF(INDEX(Attendance!$R:$R,MATCH($B416&amp;AC$7,Attendance!$N:$N,0))&gt;8,8,INDEX(Attendance!$R:$R,MATCH($B416&amp;AC$7,Attendance!$N:$N,0))))),"")</f>
        <v/>
      </c>
      <c r="AD417" s="192" t="str">
        <f>IFERROR(IF(AD$6="Sun",INDEX(Attendance!$R:$R,MATCH($B416&amp;AD$7,Attendance!$N:$N,0)),IF(INDEX(Attendance!$R:$R,MATCH($B416&amp;AD$7,Attendance!$N:$N,0))="","",IF(INDEX(Attendance!$R:$R,MATCH($B416&amp;AD$7,Attendance!$N:$N,0))&gt;8,8,INDEX(Attendance!$R:$R,MATCH($B416&amp;AD$7,Attendance!$N:$N,0))))),"")</f>
        <v/>
      </c>
      <c r="AE417" s="192" t="str">
        <f>IFERROR(IF(AE$6="Sun",INDEX(Attendance!$R:$R,MATCH($B416&amp;AE$7,Attendance!$N:$N,0)),IF(INDEX(Attendance!$R:$R,MATCH($B416&amp;AE$7,Attendance!$N:$N,0))="","",IF(INDEX(Attendance!$R:$R,MATCH($B416&amp;AE$7,Attendance!$N:$N,0))&gt;8,8,INDEX(Attendance!$R:$R,MATCH($B416&amp;AE$7,Attendance!$N:$N,0))))),"")</f>
        <v/>
      </c>
      <c r="AF417" s="192" t="str">
        <f>IFERROR(IF(AF$6="Sun",INDEX(Attendance!$R:$R,MATCH($B416&amp;AF$7,Attendance!$N:$N,0)),IF(INDEX(Attendance!$R:$R,MATCH($B416&amp;AF$7,Attendance!$N:$N,0))="","",IF(INDEX(Attendance!$R:$R,MATCH($B416&amp;AF$7,Attendance!$N:$N,0))&gt;8,8,INDEX(Attendance!$R:$R,MATCH($B416&amp;AF$7,Attendance!$N:$N,0))))),"")</f>
        <v/>
      </c>
      <c r="AG417" s="192" t="str">
        <f>IFERROR(IF(AG$6="Sun",INDEX(Attendance!$R:$R,MATCH($B416&amp;AG$7,Attendance!$N:$N,0)),IF(INDEX(Attendance!$R:$R,MATCH($B416&amp;AG$7,Attendance!$N:$N,0))="","",IF(INDEX(Attendance!$R:$R,MATCH($B416&amp;AG$7,Attendance!$N:$N,0))&gt;8,8,INDEX(Attendance!$R:$R,MATCH($B416&amp;AG$7,Attendance!$N:$N,0))))),"")</f>
        <v/>
      </c>
      <c r="AH417" s="192" t="str">
        <f>IFERROR(IF(AH$6="Sun",INDEX(Attendance!$R:$R,MATCH($B416&amp;AH$7,Attendance!$N:$N,0)),IF(INDEX(Attendance!$R:$R,MATCH($B416&amp;AH$7,Attendance!$N:$N,0))="","",IF(INDEX(Attendance!$R:$R,MATCH($B416&amp;AH$7,Attendance!$N:$N,0))&gt;8,8,INDEX(Attendance!$R:$R,MATCH($B416&amp;AH$7,Attendance!$N:$N,0))))),"")</f>
        <v/>
      </c>
      <c r="AI417" s="192" t="str">
        <f>IFERROR(IF(AI$6="Sun",INDEX(Attendance!$R:$R,MATCH($B416&amp;AI$7,Attendance!$N:$N,0)),IF(INDEX(Attendance!$R:$R,MATCH($B416&amp;AI$7,Attendance!$N:$N,0))="","",IF(INDEX(Attendance!$R:$R,MATCH($B416&amp;AI$7,Attendance!$N:$N,0))&gt;8,8,INDEX(Attendance!$R:$R,MATCH($B416&amp;AI$7,Attendance!$N:$N,0))))),"")</f>
        <v/>
      </c>
      <c r="AJ417" s="192" t="str">
        <f>IFERROR(IF(AJ$6="Sun",INDEX(Attendance!$R:$R,MATCH($B416&amp;AJ$7,Attendance!$N:$N,0)),IF(INDEX(Attendance!$R:$R,MATCH($B416&amp;AJ$7,Attendance!$N:$N,0))="","",IF(INDEX(Attendance!$R:$R,MATCH($B416&amp;AJ$7,Attendance!$N:$N,0))&gt;8,8,INDEX(Attendance!$R:$R,MATCH($B416&amp;AJ$7,Attendance!$N:$N,0))))),"")</f>
        <v/>
      </c>
      <c r="AK417" s="259"/>
      <c r="AL417" s="193">
        <f>ROUND((IF($C421="",Basic,MID($C421,FIND("RM",$C421)+3,4))+$AP416+$AQ421)/WorkDays/WorkHours*AL$6,4)</f>
        <v>8.6538000000000004</v>
      </c>
      <c r="AM417" s="193">
        <f>ROUND((IF($C421="",Basic,MID($C421,FIND("RM",$C421)+3,4))+$AP416+$AQ421)/WorkDays/WorkHours*AM$6,4)</f>
        <v>11.538500000000001</v>
      </c>
      <c r="AN417" s="193">
        <f>ROUND((IF($C421="",Basic,MID($C421,FIND("RM",$C421)+3,4))+$AP416+$AQ421)/WorkDays/WorkHours*AN$6,4)</f>
        <v>17.307700000000001</v>
      </c>
      <c r="AO417" s="262"/>
      <c r="AP417" s="265"/>
      <c r="AQ417" s="86"/>
      <c r="AR417" s="194"/>
      <c r="AS417" s="194"/>
      <c r="AT417" s="194"/>
      <c r="AU417" s="256"/>
    </row>
    <row r="418" spans="1:47" s="213" customFormat="1" ht="33" customHeight="1" x14ac:dyDescent="0.35">
      <c r="A418" s="189"/>
      <c r="B418" s="184"/>
      <c r="C418" s="195" t="str">
        <f>_xlfn.IFNA(INDEX(Masterlist!E:E,MATCH(B416,Masterlist!B:B,0)),"")</f>
        <v/>
      </c>
      <c r="D418" s="1"/>
      <c r="E418" s="196" t="s">
        <v>175</v>
      </c>
      <c r="F418" s="197" t="str">
        <f>IFERROR(IF(F$6="Sun","",IF(INDEX(Attendance!$S:$S,MATCH($B416&amp;F$7,Attendance!$N:$N,0))=TRUE,"",IF(F417&lt;8,"",INDEX(Attendance!$G:$G,MATCH($B416&amp;F$7,Attendance!$N:$N,0))))),"")</f>
        <v/>
      </c>
      <c r="G418" s="197" t="str">
        <f>IFERROR(IF(G$6="Sun","",IF(INDEX(Attendance!$S:$S,MATCH($B416&amp;G$7,Attendance!$N:$N,0))=TRUE,"",IF(G417&lt;8,"",INDEX(Attendance!$G:$G,MATCH($B416&amp;G$7,Attendance!$N:$N,0))))),"")</f>
        <v/>
      </c>
      <c r="H418" s="197" t="str">
        <f>IFERROR(IF(H$6="Sun","",IF(INDEX(Attendance!$S:$S,MATCH($B416&amp;H$7,Attendance!$N:$N,0))=TRUE,"",IF(H417&lt;8,"",INDEX(Attendance!$G:$G,MATCH($B416&amp;H$7,Attendance!$N:$N,0))))),"")</f>
        <v/>
      </c>
      <c r="I418" s="197" t="str">
        <f>IFERROR(IF(I$6="Sun","",IF(INDEX(Attendance!$S:$S,MATCH($B416&amp;I$7,Attendance!$N:$N,0))=TRUE,"",IF(I417&lt;8,"",INDEX(Attendance!$G:$G,MATCH($B416&amp;I$7,Attendance!$N:$N,0))))),"")</f>
        <v/>
      </c>
      <c r="J418" s="197" t="str">
        <f>IFERROR(IF(J$6="Sun","",IF(INDEX(Attendance!$S:$S,MATCH($B416&amp;J$7,Attendance!$N:$N,0))=TRUE,"",IF(J417&lt;8,"",INDEX(Attendance!$G:$G,MATCH($B416&amp;J$7,Attendance!$N:$N,0))))),"")</f>
        <v/>
      </c>
      <c r="K418" s="197" t="str">
        <f>IFERROR(IF(K$6="Sun","",IF(INDEX(Attendance!$S:$S,MATCH($B416&amp;K$7,Attendance!$N:$N,0))=TRUE,"",IF(K417&lt;8,"",INDEX(Attendance!$G:$G,MATCH($B416&amp;K$7,Attendance!$N:$N,0))))),"")</f>
        <v/>
      </c>
      <c r="L418" s="197" t="str">
        <f>IFERROR(IF(L$6="Sun","",IF(INDEX(Attendance!$S:$S,MATCH($B416&amp;L$7,Attendance!$N:$N,0))=TRUE,"",IF(L417&lt;8,"",INDEX(Attendance!$G:$G,MATCH($B416&amp;L$7,Attendance!$N:$N,0))))),"")</f>
        <v/>
      </c>
      <c r="M418" s="197" t="str">
        <f>IFERROR(IF(M$6="Sun","",IF(INDEX(Attendance!$S:$S,MATCH($B416&amp;M$7,Attendance!$N:$N,0))=TRUE,"",IF(M417&lt;8,"",INDEX(Attendance!$G:$G,MATCH($B416&amp;M$7,Attendance!$N:$N,0))))),"")</f>
        <v/>
      </c>
      <c r="N418" s="197" t="str">
        <f>IFERROR(IF(N$6="Sun","",IF(INDEX(Attendance!$S:$S,MATCH($B416&amp;N$7,Attendance!$N:$N,0))=TRUE,"",IF(N417&lt;8,"",INDEX(Attendance!$G:$G,MATCH($B416&amp;N$7,Attendance!$N:$N,0))))),"")</f>
        <v/>
      </c>
      <c r="O418" s="197" t="str">
        <f>IFERROR(IF(O$6="Sun","",IF(INDEX(Attendance!$S:$S,MATCH($B416&amp;O$7,Attendance!$N:$N,0))=TRUE,"",IF(O417&lt;8,"",INDEX(Attendance!$G:$G,MATCH($B416&amp;O$7,Attendance!$N:$N,0))))),"")</f>
        <v/>
      </c>
      <c r="P418" s="197" t="str">
        <f>IFERROR(IF(P$6="Sun","",IF(INDEX(Attendance!$S:$S,MATCH($B416&amp;P$7,Attendance!$N:$N,0))=TRUE,"",IF(P417&lt;8,"",INDEX(Attendance!$G:$G,MATCH($B416&amp;P$7,Attendance!$N:$N,0))))),"")</f>
        <v/>
      </c>
      <c r="Q418" s="197" t="str">
        <f>IFERROR(IF(Q$6="Sun","",IF(INDEX(Attendance!$S:$S,MATCH($B416&amp;Q$7,Attendance!$N:$N,0))=TRUE,"",IF(Q417&lt;8,"",INDEX(Attendance!$G:$G,MATCH($B416&amp;Q$7,Attendance!$N:$N,0))))),"")</f>
        <v/>
      </c>
      <c r="R418" s="197" t="str">
        <f>IFERROR(IF(R$6="Sun","",IF(INDEX(Attendance!$S:$S,MATCH($B416&amp;R$7,Attendance!$N:$N,0))=TRUE,"",IF(R417&lt;8,"",INDEX(Attendance!$G:$G,MATCH($B416&amp;R$7,Attendance!$N:$N,0))))),"")</f>
        <v/>
      </c>
      <c r="S418" s="197" t="str">
        <f>IFERROR(IF(S$6="Sun","",IF(INDEX(Attendance!$S:$S,MATCH($B416&amp;S$7,Attendance!$N:$N,0))=TRUE,"",IF(S417&lt;8,"",INDEX(Attendance!$G:$G,MATCH($B416&amp;S$7,Attendance!$N:$N,0))))),"")</f>
        <v/>
      </c>
      <c r="T418" s="197" t="str">
        <f>IFERROR(IF(T$6="Sun","",IF(INDEX(Attendance!$S:$S,MATCH($B416&amp;T$7,Attendance!$N:$N,0))=TRUE,"",IF(T417&lt;8,"",INDEX(Attendance!$G:$G,MATCH($B416&amp;T$7,Attendance!$N:$N,0))))),"")</f>
        <v/>
      </c>
      <c r="U418" s="197" t="str">
        <f>IFERROR(IF(U$6="Sun","",IF(INDEX(Attendance!$S:$S,MATCH($B416&amp;U$7,Attendance!$N:$N,0))=TRUE,"",IF(U417&lt;8,"",INDEX(Attendance!$G:$G,MATCH($B416&amp;U$7,Attendance!$N:$N,0))))),"")</f>
        <v/>
      </c>
      <c r="V418" s="197" t="str">
        <f>IFERROR(IF(V$6="Sun","",IF(INDEX(Attendance!$S:$S,MATCH($B416&amp;V$7,Attendance!$N:$N,0))=TRUE,"",IF(V417&lt;8,"",INDEX(Attendance!$G:$G,MATCH($B416&amp;V$7,Attendance!$N:$N,0))))),"")</f>
        <v/>
      </c>
      <c r="W418" s="197" t="str">
        <f>IFERROR(IF(W$6="Sun","",IF(INDEX(Attendance!$S:$S,MATCH($B416&amp;W$7,Attendance!$N:$N,0))=TRUE,"",IF(W417&lt;8,"",INDEX(Attendance!$G:$G,MATCH($B416&amp;W$7,Attendance!$N:$N,0))))),"")</f>
        <v/>
      </c>
      <c r="X418" s="197" t="str">
        <f>IFERROR(IF(X$6="Sun","",IF(INDEX(Attendance!$S:$S,MATCH($B416&amp;X$7,Attendance!$N:$N,0))=TRUE,"",IF(X417&lt;8,"",INDEX(Attendance!$G:$G,MATCH($B416&amp;X$7,Attendance!$N:$N,0))))),"")</f>
        <v/>
      </c>
      <c r="Y418" s="197" t="str">
        <f>IFERROR(IF(Y$6="Sun","",IF(INDEX(Attendance!$S:$S,MATCH($B416&amp;Y$7,Attendance!$N:$N,0))=TRUE,"",IF(Y417&lt;8,"",INDEX(Attendance!$G:$G,MATCH($B416&amp;Y$7,Attendance!$N:$N,0))))),"")</f>
        <v/>
      </c>
      <c r="Z418" s="197" t="str">
        <f>IFERROR(IF(Z$6="Sun","",IF(INDEX(Attendance!$S:$S,MATCH($B416&amp;Z$7,Attendance!$N:$N,0))=TRUE,"",IF(Z417&lt;8,"",INDEX(Attendance!$G:$G,MATCH($B416&amp;Z$7,Attendance!$N:$N,0))))),"")</f>
        <v/>
      </c>
      <c r="AA418" s="197" t="str">
        <f>IFERROR(IF(AA$6="Sun","",IF(INDEX(Attendance!$S:$S,MATCH($B416&amp;AA$7,Attendance!$N:$N,0))=TRUE,"",IF(AA417&lt;8,"",INDEX(Attendance!$G:$G,MATCH($B416&amp;AA$7,Attendance!$N:$N,0))))),"")</f>
        <v/>
      </c>
      <c r="AB418" s="197" t="str">
        <f>IFERROR(IF(AB$6="Sun","",IF(INDEX(Attendance!$S:$S,MATCH($B416&amp;AB$7,Attendance!$N:$N,0))=TRUE,"",IF(AB417&lt;8,"",INDEX(Attendance!$G:$G,MATCH($B416&amp;AB$7,Attendance!$N:$N,0))))),"")</f>
        <v/>
      </c>
      <c r="AC418" s="197" t="str">
        <f>IFERROR(IF(AC$6="Sun","",IF(INDEX(Attendance!$S:$S,MATCH($B416&amp;AC$7,Attendance!$N:$N,0))=TRUE,"",IF(AC417&lt;8,"",INDEX(Attendance!$G:$G,MATCH($B416&amp;AC$7,Attendance!$N:$N,0))))),"")</f>
        <v/>
      </c>
      <c r="AD418" s="197" t="str">
        <f>IFERROR(IF(AD$6="Sun","",IF(INDEX(Attendance!$S:$S,MATCH($B416&amp;AD$7,Attendance!$N:$N,0))=TRUE,"",IF(AD417&lt;8,"",INDEX(Attendance!$G:$G,MATCH($B416&amp;AD$7,Attendance!$N:$N,0))))),"")</f>
        <v/>
      </c>
      <c r="AE418" s="197" t="str">
        <f>IFERROR(IF(AE$6="Sun","",IF(INDEX(Attendance!$S:$S,MATCH($B416&amp;AE$7,Attendance!$N:$N,0))=TRUE,"",IF(AE417&lt;8,"",INDEX(Attendance!$G:$G,MATCH($B416&amp;AE$7,Attendance!$N:$N,0))))),"")</f>
        <v/>
      </c>
      <c r="AF418" s="197" t="str">
        <f>IFERROR(IF(AF$6="Sun","",IF(INDEX(Attendance!$S:$S,MATCH($B416&amp;AF$7,Attendance!$N:$N,0))=TRUE,"",IF(AF417&lt;8,"",INDEX(Attendance!$G:$G,MATCH($B416&amp;AF$7,Attendance!$N:$N,0))))),"")</f>
        <v/>
      </c>
      <c r="AG418" s="197" t="str">
        <f>IFERROR(IF(AG$6="Sun","",IF(INDEX(Attendance!$S:$S,MATCH($B416&amp;AG$7,Attendance!$N:$N,0))=TRUE,"",IF(AG417&lt;8,"",INDEX(Attendance!$G:$G,MATCH($B416&amp;AG$7,Attendance!$N:$N,0))))),"")</f>
        <v/>
      </c>
      <c r="AH418" s="197" t="str">
        <f>IFERROR(IF(AH$6="Sun","",IF(INDEX(Attendance!$S:$S,MATCH($B416&amp;AH$7,Attendance!$N:$N,0))=TRUE,"",IF(AH417&lt;8,"",INDEX(Attendance!$G:$G,MATCH($B416&amp;AH$7,Attendance!$N:$N,0))))),"")</f>
        <v/>
      </c>
      <c r="AI418" s="197" t="str">
        <f>IFERROR(IF(AI$6="Sun","",IF(INDEX(Attendance!$S:$S,MATCH($B416&amp;AI$7,Attendance!$N:$N,0))=TRUE,"",IF(AI417&lt;8,"",INDEX(Attendance!$G:$G,MATCH($B416&amp;AI$7,Attendance!$N:$N,0))))),"")</f>
        <v/>
      </c>
      <c r="AJ418" s="197" t="str">
        <f>IFERROR(IF(AJ$6="Sun","",IF(INDEX(Attendance!$S:$S,MATCH($B416&amp;AJ$7,Attendance!$N:$N,0))=TRUE,"",IF(AJ417&lt;8,"",INDEX(Attendance!$G:$G,MATCH($B416&amp;AJ$7,Attendance!$N:$N,0))))),"")</f>
        <v/>
      </c>
      <c r="AK418" s="259"/>
      <c r="AL418" s="198"/>
      <c r="AM418" s="198"/>
      <c r="AN418" s="198"/>
      <c r="AO418" s="262"/>
      <c r="AP418" s="265"/>
      <c r="AQ418" s="86"/>
      <c r="AR418" s="194"/>
      <c r="AS418" s="194"/>
      <c r="AT418" s="194"/>
      <c r="AU418" s="256"/>
    </row>
    <row r="419" spans="1:47" s="213" customFormat="1" ht="33" customHeight="1" x14ac:dyDescent="0.35">
      <c r="A419" s="189"/>
      <c r="B419" s="184"/>
      <c r="C419" s="195" t="str">
        <f>_xlfn.IFNA(INDEX(Masterlist!F:F,MATCH(B416,Masterlist!B:B,0)),"")</f>
        <v/>
      </c>
      <c r="D419" s="88"/>
      <c r="E419" s="196"/>
      <c r="F419" s="199"/>
      <c r="G419" s="200"/>
      <c r="H419" s="192"/>
      <c r="I419" s="192"/>
      <c r="J419" s="192"/>
      <c r="K419" s="192"/>
      <c r="L419" s="192"/>
      <c r="M419" s="192"/>
      <c r="N419" s="192"/>
      <c r="O419" s="192"/>
      <c r="P419" s="192"/>
      <c r="Q419" s="201"/>
      <c r="R419" s="201"/>
      <c r="S419" s="192"/>
      <c r="T419" s="192"/>
      <c r="U419" s="192"/>
      <c r="V419" s="192"/>
      <c r="W419" s="192"/>
      <c r="X419" s="192"/>
      <c r="Y419" s="192"/>
      <c r="Z419" s="192"/>
      <c r="AA419" s="192"/>
      <c r="AB419" s="192"/>
      <c r="AC419" s="192"/>
      <c r="AD419" s="192"/>
      <c r="AE419" s="192"/>
      <c r="AF419" s="192"/>
      <c r="AG419" s="192"/>
      <c r="AH419" s="192"/>
      <c r="AI419" s="192"/>
      <c r="AJ419" s="192"/>
      <c r="AK419" s="259"/>
      <c r="AL419" s="198"/>
      <c r="AM419" s="198"/>
      <c r="AN419" s="198"/>
      <c r="AO419" s="262"/>
      <c r="AP419" s="265"/>
      <c r="AQ419" s="86"/>
      <c r="AR419" s="194"/>
      <c r="AS419" s="194"/>
      <c r="AT419" s="194"/>
      <c r="AU419" s="256"/>
    </row>
    <row r="420" spans="1:47" s="213" customFormat="1" ht="33" customHeight="1" x14ac:dyDescent="0.35">
      <c r="A420" s="189"/>
      <c r="B420" s="184"/>
      <c r="C420" s="202" t="str">
        <f>_xlfn.IFNA(INDEX(Masterlist!I:I,MATCH(B416,Masterlist!B:B,0)),"")</f>
        <v/>
      </c>
      <c r="D420" s="226" t="str">
        <f>_xlfn.IFNA(IF(INDEX(Attendance!H:H,MATCH(B416,Attendance!$A:$A,0))="VMI","SCOPE ALLW",""),"")</f>
        <v/>
      </c>
      <c r="E420" s="196" t="s">
        <v>13</v>
      </c>
      <c r="F420" s="203" t="str">
        <f>IFERROR(IF(AND(RIGHT(F416,1)="N",VALUE(F417)&gt;=8),Database!$I$3,""),"")</f>
        <v/>
      </c>
      <c r="G420" s="192" t="str">
        <f>IFERROR(IF(AND(RIGHT(G416,1)="N",VALUE(G417)&gt;=8),Database!$I$3,""),"")</f>
        <v/>
      </c>
      <c r="H420" s="199" t="str">
        <f>IFERROR(IF(AND(RIGHT(H416,1)="N",VALUE(H417)&gt;=8),Database!$I$3,""),"")</f>
        <v/>
      </c>
      <c r="I420" s="192" t="str">
        <f>IFERROR(IF(AND(RIGHT(I416,1)="N",VALUE(I417)&gt;=8),Database!$I$3,""),"")</f>
        <v/>
      </c>
      <c r="J420" s="192" t="str">
        <f>IFERROR(IF(AND(RIGHT(J416,1)="N",VALUE(J417)&gt;=8),Database!$I$3,""),"")</f>
        <v/>
      </c>
      <c r="K420" s="192" t="str">
        <f>IFERROR(IF(AND(RIGHT(K416,1)="N",VALUE(K417)&gt;=8),Database!$I$3,""),"")</f>
        <v/>
      </c>
      <c r="L420" s="192" t="str">
        <f>IFERROR(IF(AND(RIGHT(L416,1)="N",VALUE(L417)&gt;=8),Database!$I$3,""),"")</f>
        <v/>
      </c>
      <c r="M420" s="192" t="str">
        <f>IFERROR(IF(AND(RIGHT(M416,1)="N",VALUE(M417)&gt;=8),Database!$I$3,""),"")</f>
        <v/>
      </c>
      <c r="N420" s="192" t="str">
        <f>IFERROR(IF(AND(RIGHT(N416,1)="N",VALUE(N417)&gt;=8),Database!$I$3,""),"")</f>
        <v/>
      </c>
      <c r="O420" s="192" t="str">
        <f>IFERROR(IF(AND(RIGHT(O416,1)="N",VALUE(O417)&gt;=8),Database!$I$3,""),"")</f>
        <v/>
      </c>
      <c r="P420" s="192" t="str">
        <f>IFERROR(IF(AND(RIGHT(P416,1)="N",VALUE(P417)&gt;=8),Database!$I$3,""),"")</f>
        <v/>
      </c>
      <c r="Q420" s="192" t="str">
        <f>IFERROR(IF(AND(RIGHT(Q416,1)="N",VALUE(Q417)&gt;=8),Database!$I$3,""),"")</f>
        <v/>
      </c>
      <c r="R420" s="192" t="str">
        <f>IFERROR(IF(AND(RIGHT(R416,1)="N",VALUE(R417)&gt;=8),Database!$I$3,""),"")</f>
        <v/>
      </c>
      <c r="S420" s="192" t="str">
        <f>IFERROR(IF(AND(RIGHT(S416,1)="N",VALUE(S417)&gt;=8),Database!$I$3,""),"")</f>
        <v/>
      </c>
      <c r="T420" s="192" t="str">
        <f>IFERROR(IF(AND(RIGHT(T416,1)="N",VALUE(T417)&gt;=8),Database!$I$3,""),"")</f>
        <v/>
      </c>
      <c r="U420" s="192" t="str">
        <f>IFERROR(IF(AND(RIGHT(U416,1)="N",VALUE(U417)&gt;=8),Database!$I$3,""),"")</f>
        <v/>
      </c>
      <c r="V420" s="192" t="str">
        <f>IFERROR(IF(AND(RIGHT(V416,1)="N",VALUE(V417)&gt;=8),Database!$I$3,""),"")</f>
        <v/>
      </c>
      <c r="W420" s="192" t="str">
        <f>IFERROR(IF(AND(RIGHT(W416,1)="N",VALUE(W417)&gt;=8),Database!$I$3,""),"")</f>
        <v/>
      </c>
      <c r="X420" s="192" t="str">
        <f>IFERROR(IF(AND(RIGHT(X416,1)="N",VALUE(X417)&gt;=8),Database!$I$3,""),"")</f>
        <v/>
      </c>
      <c r="Y420" s="192" t="str">
        <f>IFERROR(IF(AND(RIGHT(Y416,1)="N",VALUE(Y417)&gt;=8),Database!$I$3,""),"")</f>
        <v/>
      </c>
      <c r="Z420" s="192" t="str">
        <f>IFERROR(IF(AND(RIGHT(Z416,1)="N",VALUE(Z417)&gt;=8),Database!$I$3,""),"")</f>
        <v/>
      </c>
      <c r="AA420" s="192" t="str">
        <f>IFERROR(IF(AND(RIGHT(AA416,1)="N",VALUE(AA417)&gt;=8),Database!$I$3,""),"")</f>
        <v/>
      </c>
      <c r="AB420" s="192" t="str">
        <f>IFERROR(IF(AND(RIGHT(AB416,1)="N",VALUE(AB417)&gt;=8),Database!$I$3,""),"")</f>
        <v/>
      </c>
      <c r="AC420" s="192" t="str">
        <f>IFERROR(IF(AND(RIGHT(AC416,1)="N",VALUE(AC417)&gt;=8),Database!$I$3,""),"")</f>
        <v/>
      </c>
      <c r="AD420" s="192" t="str">
        <f>IFERROR(IF(AND(RIGHT(AD416,1)="N",VALUE(AD417)&gt;=8),Database!$I$3,""),"")</f>
        <v/>
      </c>
      <c r="AE420" s="192" t="str">
        <f>IFERROR(IF(AND(RIGHT(AE416,1)="N",VALUE(AE417)&gt;=8),Database!$I$3,""),"")</f>
        <v/>
      </c>
      <c r="AF420" s="192" t="str">
        <f>IFERROR(IF(AND(RIGHT(AF416,1)="N",VALUE(AF417)&gt;=8),Database!$I$3,""),"")</f>
        <v/>
      </c>
      <c r="AG420" s="192" t="str">
        <f>IFERROR(IF(AND(RIGHT(AG416,1)="N",VALUE(AG417)&gt;=8),Database!$I$3,""),"")</f>
        <v/>
      </c>
      <c r="AH420" s="192" t="str">
        <f>IFERROR(IF(AND(RIGHT(AH416,1)="N",VALUE(AH417)&gt;=8),Database!$I$3,""),"")</f>
        <v/>
      </c>
      <c r="AI420" s="192" t="str">
        <f>IFERROR(IF(AND(RIGHT(AI416,1)="N",VALUE(AI417)&gt;=8),Database!$I$3,""),"")</f>
        <v/>
      </c>
      <c r="AJ420" s="192" t="str">
        <f>IFERROR(IF(AND(RIGHT(AJ416,1)="N",VALUE(AJ417)&gt;=8),Database!$I$3,""),"")</f>
        <v/>
      </c>
      <c r="AK420" s="259"/>
      <c r="AL420" s="204"/>
      <c r="AM420" s="198"/>
      <c r="AN420" s="198"/>
      <c r="AO420" s="262"/>
      <c r="AP420" s="265"/>
      <c r="AQ420" s="86"/>
      <c r="AR420" s="194"/>
      <c r="AS420" s="194"/>
      <c r="AT420" s="194"/>
      <c r="AU420" s="256"/>
    </row>
    <row r="421" spans="1:47" s="213" customFormat="1" ht="33" customHeight="1" thickBot="1" x14ac:dyDescent="0.4">
      <c r="A421" s="189"/>
      <c r="B421" s="205"/>
      <c r="C421" s="222"/>
      <c r="D421" s="28"/>
      <c r="E421" s="206" t="s">
        <v>176</v>
      </c>
      <c r="F421" s="207" t="str">
        <f>IFERROR(IF(INDEX(Attendance!$T:$T,MATCH($B416&amp;F$7,Attendance!$N:$N,0))=TRUE,"L",IF(SUM(F417:F418)&gt;=10,5,"")),"")</f>
        <v/>
      </c>
      <c r="G421" s="207" t="str">
        <f>IFERROR(IF(INDEX(Attendance!$T:$T,MATCH($B416&amp;G$7,Attendance!$N:$N,0))=TRUE,"L",IF(SUM(G417:G418)&gt;=10,5,"")),"")</f>
        <v/>
      </c>
      <c r="H421" s="208" t="str">
        <f>IFERROR(IF(INDEX(Attendance!$T:$T,MATCH($B416&amp;H$7,Attendance!$N:$N,0))=TRUE,"L",IF(SUM(H417:H418)&gt;=10,5,"")),"")</f>
        <v/>
      </c>
      <c r="I421" s="208" t="str">
        <f>IFERROR(IF(INDEX(Attendance!$T:$T,MATCH($B416&amp;I$7,Attendance!$N:$N,0))=TRUE,"L",IF(SUM(I417:I418)&gt;=10,5,"")),"")</f>
        <v/>
      </c>
      <c r="J421" s="208" t="str">
        <f>IFERROR(IF(INDEX(Attendance!$T:$T,MATCH($B416&amp;J$7,Attendance!$N:$N,0))=TRUE,"L",IF(SUM(J417:J418)&gt;=10,5,"")),"")</f>
        <v/>
      </c>
      <c r="K421" s="208" t="str">
        <f>IFERROR(IF(INDEX(Attendance!$T:$T,MATCH($B416&amp;K$7,Attendance!$N:$N,0))=TRUE,"L",IF(SUM(K417:K418)&gt;=10,5,"")),"")</f>
        <v/>
      </c>
      <c r="L421" s="208" t="str">
        <f>IFERROR(IF(INDEX(Attendance!$T:$T,MATCH($B416&amp;L$7,Attendance!$N:$N,0))=TRUE,"L",IF(SUM(L417:L418)&gt;=10,5,"")),"")</f>
        <v/>
      </c>
      <c r="M421" s="208" t="str">
        <f>IFERROR(IF(INDEX(Attendance!$T:$T,MATCH($B416&amp;M$7,Attendance!$N:$N,0))=TRUE,"L",IF(SUM(M417:M418)&gt;=10,5,"")),"")</f>
        <v/>
      </c>
      <c r="N421" s="208" t="str">
        <f>IFERROR(IF(INDEX(Attendance!$T:$T,MATCH($B416&amp;N$7,Attendance!$N:$N,0))=TRUE,"L",IF(SUM(N417:N418)&gt;=10,5,"")),"")</f>
        <v/>
      </c>
      <c r="O421" s="208" t="str">
        <f>IFERROR(IF(INDEX(Attendance!$T:$T,MATCH($B416&amp;O$7,Attendance!$N:$N,0))=TRUE,"L",IF(SUM(O417:O418)&gt;=10,5,"")),"")</f>
        <v/>
      </c>
      <c r="P421" s="208" t="str">
        <f>IFERROR(IF(INDEX(Attendance!$T:$T,MATCH($B416&amp;P$7,Attendance!$N:$N,0))=TRUE,"L",IF(SUM(P417:P418)&gt;=10,5,"")),"")</f>
        <v/>
      </c>
      <c r="Q421" s="208" t="str">
        <f>IFERROR(IF(INDEX(Attendance!$T:$T,MATCH($B416&amp;Q$7,Attendance!$N:$N,0))=TRUE,"L",IF(SUM(Q417:Q418)&gt;=10,5,"")),"")</f>
        <v/>
      </c>
      <c r="R421" s="208" t="str">
        <f>IFERROR(IF(INDEX(Attendance!$T:$T,MATCH($B416&amp;R$7,Attendance!$N:$N,0))=TRUE,"L",IF(SUM(R417:R418)&gt;=10,5,"")),"")</f>
        <v/>
      </c>
      <c r="S421" s="208" t="str">
        <f>IFERROR(IF(INDEX(Attendance!$T:$T,MATCH($B416&amp;S$7,Attendance!$N:$N,0))=TRUE,"L",IF(SUM(S417:S418)&gt;=10,5,"")),"")</f>
        <v/>
      </c>
      <c r="T421" s="208" t="str">
        <f>IFERROR(IF(INDEX(Attendance!$T:$T,MATCH($B416&amp;T$7,Attendance!$N:$N,0))=TRUE,"L",IF(SUM(T417:T418)&gt;=10,5,"")),"")</f>
        <v/>
      </c>
      <c r="U421" s="208" t="str">
        <f>IFERROR(IF(INDEX(Attendance!$T:$T,MATCH($B416&amp;U$7,Attendance!$N:$N,0))=TRUE,"L",IF(SUM(U417:U418)&gt;=10,5,"")),"")</f>
        <v/>
      </c>
      <c r="V421" s="208" t="str">
        <f>IFERROR(IF(INDEX(Attendance!$T:$T,MATCH($B416&amp;V$7,Attendance!$N:$N,0))=TRUE,"L",IF(SUM(V417:V418)&gt;=10,5,"")),"")</f>
        <v/>
      </c>
      <c r="W421" s="208" t="str">
        <f>IFERROR(IF(INDEX(Attendance!$T:$T,MATCH($B416&amp;W$7,Attendance!$N:$N,0))=TRUE,"L",IF(SUM(W417:W418)&gt;=10,5,"")),"")</f>
        <v/>
      </c>
      <c r="X421" s="208" t="str">
        <f>IFERROR(IF(INDEX(Attendance!$T:$T,MATCH($B416&amp;X$7,Attendance!$N:$N,0))=TRUE,"L",IF(SUM(X417:X418)&gt;=10,5,"")),"")</f>
        <v/>
      </c>
      <c r="Y421" s="208" t="str">
        <f>IFERROR(IF(INDEX(Attendance!$T:$T,MATCH($B416&amp;Y$7,Attendance!$N:$N,0))=TRUE,"L",IF(SUM(Y417:Y418)&gt;=10,5,"")),"")</f>
        <v/>
      </c>
      <c r="Z421" s="208" t="str">
        <f>IFERROR(IF(INDEX(Attendance!$T:$T,MATCH($B416&amp;Z$7,Attendance!$N:$N,0))=TRUE,"L",IF(SUM(Z417:Z418)&gt;=10,5,"")),"")</f>
        <v/>
      </c>
      <c r="AA421" s="208" t="str">
        <f>IFERROR(IF(INDEX(Attendance!$T:$T,MATCH($B416&amp;AA$7,Attendance!$N:$N,0))=TRUE,"L",IF(SUM(AA417:AA418)&gt;=10,5,"")),"")</f>
        <v/>
      </c>
      <c r="AB421" s="208" t="str">
        <f>IFERROR(IF(INDEX(Attendance!$T:$T,MATCH($B416&amp;AB$7,Attendance!$N:$N,0))=TRUE,"L",IF(SUM(AB417:AB418)&gt;=10,5,"")),"")</f>
        <v/>
      </c>
      <c r="AC421" s="208" t="str">
        <f>IFERROR(IF(INDEX(Attendance!$T:$T,MATCH($B416&amp;AC$7,Attendance!$N:$N,0))=TRUE,"L",IF(SUM(AC417:AC418)&gt;=10,5,"")),"")</f>
        <v/>
      </c>
      <c r="AD421" s="208" t="str">
        <f>IFERROR(IF(INDEX(Attendance!$T:$T,MATCH($B416&amp;AD$7,Attendance!$N:$N,0))=TRUE,"L",IF(SUM(AD417:AD418)&gt;=10,5,"")),"")</f>
        <v/>
      </c>
      <c r="AE421" s="208" t="str">
        <f>IFERROR(IF(INDEX(Attendance!$T:$T,MATCH($B416&amp;AE$7,Attendance!$N:$N,0))=TRUE,"L",IF(SUM(AE417:AE418)&gt;=10,5,"")),"")</f>
        <v/>
      </c>
      <c r="AF421" s="208" t="str">
        <f>IFERROR(IF(INDEX(Attendance!$T:$T,MATCH($B416&amp;AF$7,Attendance!$N:$N,0))=TRUE,"L",IF(SUM(AF417:AF418)&gt;=10,5,"")),"")</f>
        <v/>
      </c>
      <c r="AG421" s="208" t="str">
        <f>IFERROR(IF(INDEX(Attendance!$T:$T,MATCH($B416&amp;AG$7,Attendance!$N:$N,0))=TRUE,"L",IF(SUM(AG417:AG418)&gt;=10,5,"")),"")</f>
        <v/>
      </c>
      <c r="AH421" s="208" t="str">
        <f>IFERROR(IF(INDEX(Attendance!$T:$T,MATCH($B416&amp;AH$7,Attendance!$N:$N,0))=TRUE,"L",IF(SUM(AH417:AH418)&gt;=10,5,"")),"")</f>
        <v/>
      </c>
      <c r="AI421" s="208" t="str">
        <f>IFERROR(IF(INDEX(Attendance!$T:$T,MATCH($B416&amp;AI$7,Attendance!$N:$N,0))=TRUE,"L",IF(SUM(AI417:AI418)&gt;=10,5,"")),"")</f>
        <v/>
      </c>
      <c r="AJ421" s="208" t="str">
        <f>IFERROR(IF(INDEX(Attendance!$T:$T,MATCH($B416&amp;AJ$7,Attendance!$N:$N,0))=TRUE,"L",IF(SUM(AJ417:AJ418)&gt;=10,5,"")),"")</f>
        <v/>
      </c>
      <c r="AK421" s="260"/>
      <c r="AL421" s="209">
        <f>ROUND(AL416*AL417,2)</f>
        <v>0</v>
      </c>
      <c r="AM421" s="209">
        <f>ROUND(AM416*AM417,2)</f>
        <v>0</v>
      </c>
      <c r="AN421" s="209">
        <f>ROUND(AN416*AN417,2)</f>
        <v>0</v>
      </c>
      <c r="AO421" s="263"/>
      <c r="AP421" s="266"/>
      <c r="AQ421" s="210">
        <f>AQ416*$AQ$5</f>
        <v>0</v>
      </c>
      <c r="AR421" s="211">
        <f>AR416*ROUND(IF($C421="",1200,MID($C421,FIND("RM",$C421)+3,4))/26,2)</f>
        <v>0</v>
      </c>
      <c r="AS421" s="211">
        <f t="shared" ref="AS421:AT421" si="104">AS416*ROUND(IF($C421="",1200,MID($C421,FIND("RM",$C421)+3,4))/26,2)</f>
        <v>0</v>
      </c>
      <c r="AT421" s="211">
        <f t="shared" si="104"/>
        <v>92.3</v>
      </c>
      <c r="AU421" s="257"/>
    </row>
    <row r="422" spans="1:47" s="213" customFormat="1" ht="33" customHeight="1" x14ac:dyDescent="0.35">
      <c r="A422" s="175">
        <f t="shared" si="96"/>
        <v>70</v>
      </c>
      <c r="B422" s="184" t="str">
        <f>_xlfn.IFNA(INDEX(Attendance!$A:$A,MATCH(A422,Attendance!$M:$M,0)),"")</f>
        <v/>
      </c>
      <c r="C422" s="185" t="str">
        <f>_xlfn.IFNA(INDEX(Masterlist!C:C,MATCH(B422,Masterlist!B:B,0)),"")</f>
        <v/>
      </c>
      <c r="D422" s="87"/>
      <c r="E422" s="186" t="s">
        <v>173</v>
      </c>
      <c r="F422" s="83" t="str" cm="1">
        <f t="array" ref="F422">_xlfn.IFNA(IF(OR(VALUE(F$7&amp;$C$3)=PH),IF(F423="","PH",IF(INDEX(Attendance!$O:$O,MATCH($B422&amp;F$7,Attendance!$N:$N,0))&lt;"1200","PM","PN")),IF(F$6="Sun",IF(F423="","RD",IF(INDEX(Attendance!$O:$O,MATCH($B422&amp;F$7,Attendance!$N:$N,0))&lt;"1200","RM","RN")),IF(F423="",IF(F$7="","",IF(INDEX(Attendance!$I:$I,MATCH($B422&amp;F$7,Attendance!$N:$N,0))="ABS","AB","UL")),IF(INDEX(Attendance!$O:$O,MATCH($B422&amp;F$7,Attendance!$N:$N,0))&lt;"1200","M","N")))),"")</f>
        <v/>
      </c>
      <c r="G422" s="83" t="str" cm="1">
        <f t="array" ref="G422">_xlfn.IFNA(IF(OR(VALUE(G$7&amp;$C$3)=PH),IF(G423="","PH",IF(INDEX(Attendance!$O:$O,MATCH($B422&amp;G$7,Attendance!$N:$N,0))&lt;"1200","PM","PN")),IF(G$6="Sun",IF(G423="","RD",IF(INDEX(Attendance!$O:$O,MATCH($B422&amp;G$7,Attendance!$N:$N,0))&lt;"1200","RM","RN")),IF(G423="",IF(G$7="","",IF(INDEX(Attendance!$I:$I,MATCH($B422&amp;G$7,Attendance!$N:$N,0))="ABS","AB","UL")),IF(INDEX(Attendance!$O:$O,MATCH($B422&amp;G$7,Attendance!$N:$N,0))&lt;"1200","M","N")))),"")</f>
        <v/>
      </c>
      <c r="H422" s="83" t="str" cm="1">
        <f t="array" ref="H422">_xlfn.IFNA(IF(OR(VALUE(H$7&amp;$C$3)=PH),IF(H423="","PH",IF(INDEX(Attendance!$O:$O,MATCH($B422&amp;H$7,Attendance!$N:$N,0))&lt;"1200","PM","PN")),IF(H$6="Sun",IF(H423="","RD",IF(INDEX(Attendance!$O:$O,MATCH($B422&amp;H$7,Attendance!$N:$N,0))&lt;"1200","RM","RN")),IF(H423="",IF(H$7="","",IF(INDEX(Attendance!$I:$I,MATCH($B422&amp;H$7,Attendance!$N:$N,0))="ABS","AB","UL")),IF(INDEX(Attendance!$O:$O,MATCH($B422&amp;H$7,Attendance!$N:$N,0))&lt;"1200","M","N")))),"")</f>
        <v/>
      </c>
      <c r="I422" s="83" t="str" cm="1">
        <f t="array" ref="I422">_xlfn.IFNA(IF(OR(VALUE(I$7&amp;$C$3)=PH),IF(I423="","PH",IF(INDEX(Attendance!$O:$O,MATCH($B422&amp;I$7,Attendance!$N:$N,0))&lt;"1200","PM","PN")),IF(I$6="Sun",IF(I423="","RD",IF(INDEX(Attendance!$O:$O,MATCH($B422&amp;I$7,Attendance!$N:$N,0))&lt;"1200","RM","RN")),IF(I423="",IF(I$7="","",IF(INDEX(Attendance!$I:$I,MATCH($B422&amp;I$7,Attendance!$N:$N,0))="ABS","AB","UL")),IF(INDEX(Attendance!$O:$O,MATCH($B422&amp;I$7,Attendance!$N:$N,0))&lt;"1200","M","N")))),"")</f>
        <v/>
      </c>
      <c r="J422" s="83" t="str" cm="1">
        <f t="array" ref="J422">_xlfn.IFNA(IF(OR(VALUE(J$7&amp;$C$3)=PH),IF(J423="","PH",IF(INDEX(Attendance!$O:$O,MATCH($B422&amp;J$7,Attendance!$N:$N,0))&lt;"1200","PM","PN")),IF(J$6="Sun",IF(J423="","RD",IF(INDEX(Attendance!$O:$O,MATCH($B422&amp;J$7,Attendance!$N:$N,0))&lt;"1200","RM","RN")),IF(J423="",IF(J$7="","",IF(INDEX(Attendance!$I:$I,MATCH($B422&amp;J$7,Attendance!$N:$N,0))="ABS","AB","UL")),IF(INDEX(Attendance!$O:$O,MATCH($B422&amp;J$7,Attendance!$N:$N,0))&lt;"1200","M","N")))),"")</f>
        <v/>
      </c>
      <c r="K422" s="83" t="str" cm="1">
        <f t="array" ref="K422">_xlfn.IFNA(IF(OR(VALUE(K$7&amp;$C$3)=PH),IF(K423="","PH",IF(INDEX(Attendance!$O:$O,MATCH($B422&amp;K$7,Attendance!$N:$N,0))&lt;"1200","PM","PN")),IF(K$6="Sun",IF(K423="","RD",IF(INDEX(Attendance!$O:$O,MATCH($B422&amp;K$7,Attendance!$N:$N,0))&lt;"1200","RM","RN")),IF(K423="",IF(K$7="","",IF(INDEX(Attendance!$I:$I,MATCH($B422&amp;K$7,Attendance!$N:$N,0))="ABS","AB","UL")),IF(INDEX(Attendance!$O:$O,MATCH($B422&amp;K$7,Attendance!$N:$N,0))&lt;"1200","M","N")))),"")</f>
        <v/>
      </c>
      <c r="L422" s="83" t="str" cm="1">
        <f t="array" ref="L422">_xlfn.IFNA(IF(OR(VALUE(L$7&amp;$C$3)=PH),IF(L423="","PH",IF(INDEX(Attendance!$O:$O,MATCH($B422&amp;L$7,Attendance!$N:$N,0))&lt;"1200","PM","PN")),IF(L$6="Sun",IF(L423="","RD",IF(INDEX(Attendance!$O:$O,MATCH($B422&amp;L$7,Attendance!$N:$N,0))&lt;"1200","RM","RN")),IF(L423="",IF(L$7="","",IF(INDEX(Attendance!$I:$I,MATCH($B422&amp;L$7,Attendance!$N:$N,0))="ABS","AB","UL")),IF(INDEX(Attendance!$O:$O,MATCH($B422&amp;L$7,Attendance!$N:$N,0))&lt;"1200","M","N")))),"")</f>
        <v>RD</v>
      </c>
      <c r="M422" s="83" t="str" cm="1">
        <f t="array" ref="M422">_xlfn.IFNA(IF(OR(VALUE(M$7&amp;$C$3)=PH),IF(M423="","PH",IF(INDEX(Attendance!$O:$O,MATCH($B422&amp;M$7,Attendance!$N:$N,0))&lt;"1200","PM","PN")),IF(M$6="Sun",IF(M423="","RD",IF(INDEX(Attendance!$O:$O,MATCH($B422&amp;M$7,Attendance!$N:$N,0))&lt;"1200","RM","RN")),IF(M423="",IF(M$7="","",IF(INDEX(Attendance!$I:$I,MATCH($B422&amp;M$7,Attendance!$N:$N,0))="ABS","AB","UL")),IF(INDEX(Attendance!$O:$O,MATCH($B422&amp;M$7,Attendance!$N:$N,0))&lt;"1200","M","N")))),"")</f>
        <v/>
      </c>
      <c r="N422" s="83" t="str" cm="1">
        <f t="array" ref="N422">_xlfn.IFNA(IF(OR(VALUE(N$7&amp;$C$3)=PH),IF(N423="","PH",IF(INDEX(Attendance!$O:$O,MATCH($B422&amp;N$7,Attendance!$N:$N,0))&lt;"1200","PM","PN")),IF(N$6="Sun",IF(N423="","RD",IF(INDEX(Attendance!$O:$O,MATCH($B422&amp;N$7,Attendance!$N:$N,0))&lt;"1200","RM","RN")),IF(N423="",IF(N$7="","",IF(INDEX(Attendance!$I:$I,MATCH($B422&amp;N$7,Attendance!$N:$N,0))="ABS","AB","UL")),IF(INDEX(Attendance!$O:$O,MATCH($B422&amp;N$7,Attendance!$N:$N,0))&lt;"1200","M","N")))),"")</f>
        <v/>
      </c>
      <c r="O422" s="83" t="str" cm="1">
        <f t="array" ref="O422">_xlfn.IFNA(IF(OR(VALUE(O$7&amp;$C$3)=PH),IF(O423="","PH",IF(INDEX(Attendance!$O:$O,MATCH($B422&amp;O$7,Attendance!$N:$N,0))&lt;"1200","PM","PN")),IF(O$6="Sun",IF(O423="","RD",IF(INDEX(Attendance!$O:$O,MATCH($B422&amp;O$7,Attendance!$N:$N,0))&lt;"1200","RM","RN")),IF(O423="",IF(O$7="","",IF(INDEX(Attendance!$I:$I,MATCH($B422&amp;O$7,Attendance!$N:$N,0))="ABS","AB","UL")),IF(INDEX(Attendance!$O:$O,MATCH($B422&amp;O$7,Attendance!$N:$N,0))&lt;"1200","M","N")))),"")</f>
        <v/>
      </c>
      <c r="P422" s="83" t="str" cm="1">
        <f t="array" ref="P422">_xlfn.IFNA(IF(OR(VALUE(P$7&amp;$C$3)=PH),IF(P423="","PH",IF(INDEX(Attendance!$O:$O,MATCH($B422&amp;P$7,Attendance!$N:$N,0))&lt;"1200","PM","PN")),IF(P$6="Sun",IF(P423="","RD",IF(INDEX(Attendance!$O:$O,MATCH($B422&amp;P$7,Attendance!$N:$N,0))&lt;"1200","RM","RN")),IF(P423="",IF(P$7="","",IF(INDEX(Attendance!$I:$I,MATCH($B422&amp;P$7,Attendance!$N:$N,0))="ABS","AB","UL")),IF(INDEX(Attendance!$O:$O,MATCH($B422&amp;P$7,Attendance!$N:$N,0))&lt;"1200","M","N")))),"")</f>
        <v/>
      </c>
      <c r="Q422" s="83" t="str" cm="1">
        <f t="array" ref="Q422">_xlfn.IFNA(IF(OR(VALUE(Q$7&amp;$C$3)=PH),IF(Q423="","PH",IF(INDEX(Attendance!$O:$O,MATCH($B422&amp;Q$7,Attendance!$N:$N,0))&lt;"1200","PM","PN")),IF(Q$6="Sun",IF(Q423="","RD",IF(INDEX(Attendance!$O:$O,MATCH($B422&amp;Q$7,Attendance!$N:$N,0))&lt;"1200","RM","RN")),IF(Q423="",IF(Q$7="","",IF(INDEX(Attendance!$I:$I,MATCH($B422&amp;Q$7,Attendance!$N:$N,0))="ABS","AB","UL")),IF(INDEX(Attendance!$O:$O,MATCH($B422&amp;Q$7,Attendance!$N:$N,0))&lt;"1200","M","N")))),"")</f>
        <v>PH</v>
      </c>
      <c r="R422" s="83" t="str" cm="1">
        <f t="array" ref="R422">_xlfn.IFNA(IF(OR(VALUE(R$7&amp;$C$3)=PH),IF(R423="","PH",IF(INDEX(Attendance!$O:$O,MATCH($B422&amp;R$7,Attendance!$N:$N,0))&lt;"1200","PM","PN")),IF(R$6="Sun",IF(R423="","RD",IF(INDEX(Attendance!$O:$O,MATCH($B422&amp;R$7,Attendance!$N:$N,0))&lt;"1200","RM","RN")),IF(R423="",IF(R$7="","",IF(INDEX(Attendance!$I:$I,MATCH($B422&amp;R$7,Attendance!$N:$N,0))="ABS","AB","UL")),IF(INDEX(Attendance!$O:$O,MATCH($B422&amp;R$7,Attendance!$N:$N,0))&lt;"1200","M","N")))),"")</f>
        <v>PH</v>
      </c>
      <c r="S422" s="83" t="str" cm="1">
        <f t="array" ref="S422">_xlfn.IFNA(IF(OR(VALUE(S$7&amp;$C$3)=PH),IF(S423="","PH",IF(INDEX(Attendance!$O:$O,MATCH($B422&amp;S$7,Attendance!$N:$N,0))&lt;"1200","PM","PN")),IF(S$6="Sun",IF(S423="","RD",IF(INDEX(Attendance!$O:$O,MATCH($B422&amp;S$7,Attendance!$N:$N,0))&lt;"1200","RM","RN")),IF(S423="",IF(S$7="","",IF(INDEX(Attendance!$I:$I,MATCH($B422&amp;S$7,Attendance!$N:$N,0))="ABS","AB","UL")),IF(INDEX(Attendance!$O:$O,MATCH($B422&amp;S$7,Attendance!$N:$N,0))&lt;"1200","M","N")))),"")</f>
        <v>RD</v>
      </c>
      <c r="T422" s="83" t="str" cm="1">
        <f t="array" ref="T422">_xlfn.IFNA(IF(OR(VALUE(T$7&amp;$C$3)=PH),IF(T423="","PH",IF(INDEX(Attendance!$O:$O,MATCH($B422&amp;T$7,Attendance!$N:$N,0))&lt;"1200","PM","PN")),IF(T$6="Sun",IF(T423="","RD",IF(INDEX(Attendance!$O:$O,MATCH($B422&amp;T$7,Attendance!$N:$N,0))&lt;"1200","RM","RN")),IF(T423="",IF(T$7="","",IF(INDEX(Attendance!$I:$I,MATCH($B422&amp;T$7,Attendance!$N:$N,0))="ABS","AB","UL")),IF(INDEX(Attendance!$O:$O,MATCH($B422&amp;T$7,Attendance!$N:$N,0))&lt;"1200","M","N")))),"")</f>
        <v/>
      </c>
      <c r="U422" s="83" t="str" cm="1">
        <f t="array" ref="U422">_xlfn.IFNA(IF(OR(VALUE(U$7&amp;$C$3)=PH),IF(U423="","PH",IF(INDEX(Attendance!$O:$O,MATCH($B422&amp;U$7,Attendance!$N:$N,0))&lt;"1200","PM","PN")),IF(U$6="Sun",IF(U423="","RD",IF(INDEX(Attendance!$O:$O,MATCH($B422&amp;U$7,Attendance!$N:$N,0))&lt;"1200","RM","RN")),IF(U423="",IF(U$7="","",IF(INDEX(Attendance!$I:$I,MATCH($B422&amp;U$7,Attendance!$N:$N,0))="ABS","AB","UL")),IF(INDEX(Attendance!$O:$O,MATCH($B422&amp;U$7,Attendance!$N:$N,0))&lt;"1200","M","N")))),"")</f>
        <v/>
      </c>
      <c r="V422" s="83" t="str" cm="1">
        <f t="array" ref="V422">_xlfn.IFNA(IF(OR(VALUE(V$7&amp;$C$3)=PH),IF(V423="","PH",IF(INDEX(Attendance!$O:$O,MATCH($B422&amp;V$7,Attendance!$N:$N,0))&lt;"1200","PM","PN")),IF(V$6="Sun",IF(V423="","RD",IF(INDEX(Attendance!$O:$O,MATCH($B422&amp;V$7,Attendance!$N:$N,0))&lt;"1200","RM","RN")),IF(V423="",IF(V$7="","",IF(INDEX(Attendance!$I:$I,MATCH($B422&amp;V$7,Attendance!$N:$N,0))="ABS","AB","UL")),IF(INDEX(Attendance!$O:$O,MATCH($B422&amp;V$7,Attendance!$N:$N,0))&lt;"1200","M","N")))),"")</f>
        <v/>
      </c>
      <c r="W422" s="83" t="str" cm="1">
        <f t="array" ref="W422">_xlfn.IFNA(IF(OR(VALUE(W$7&amp;$C$3)=PH),IF(W423="","PH",IF(INDEX(Attendance!$O:$O,MATCH($B422&amp;W$7,Attendance!$N:$N,0))&lt;"1200","PM","PN")),IF(W$6="Sun",IF(W423="","RD",IF(INDEX(Attendance!$O:$O,MATCH($B422&amp;W$7,Attendance!$N:$N,0))&lt;"1200","RM","RN")),IF(W423="",IF(W$7="","",IF(INDEX(Attendance!$I:$I,MATCH($B422&amp;W$7,Attendance!$N:$N,0))="ABS","AB","UL")),IF(INDEX(Attendance!$O:$O,MATCH($B422&amp;W$7,Attendance!$N:$N,0))&lt;"1200","M","N")))),"")</f>
        <v/>
      </c>
      <c r="X422" s="83" t="str" cm="1">
        <f t="array" ref="X422">_xlfn.IFNA(IF(OR(VALUE(X$7&amp;$C$3)=PH),IF(X423="","PH",IF(INDEX(Attendance!$O:$O,MATCH($B422&amp;X$7,Attendance!$N:$N,0))&lt;"1200","PM","PN")),IF(X$6="Sun",IF(X423="","RD",IF(INDEX(Attendance!$O:$O,MATCH($B422&amp;X$7,Attendance!$N:$N,0))&lt;"1200","RM","RN")),IF(X423="",IF(X$7="","",IF(INDEX(Attendance!$I:$I,MATCH($B422&amp;X$7,Attendance!$N:$N,0))="ABS","AB","UL")),IF(INDEX(Attendance!$O:$O,MATCH($B422&amp;X$7,Attendance!$N:$N,0))&lt;"1200","M","N")))),"")</f>
        <v/>
      </c>
      <c r="Y422" s="83" t="str" cm="1">
        <f t="array" ref="Y422">_xlfn.IFNA(IF(OR(VALUE(Y$7&amp;$C$3)=PH),IF(Y423="","PH",IF(INDEX(Attendance!$O:$O,MATCH($B422&amp;Y$7,Attendance!$N:$N,0))&lt;"1200","PM","PN")),IF(Y$6="Sun",IF(Y423="","RD",IF(INDEX(Attendance!$O:$O,MATCH($B422&amp;Y$7,Attendance!$N:$N,0))&lt;"1200","RM","RN")),IF(Y423="",IF(Y$7="","",IF(INDEX(Attendance!$I:$I,MATCH($B422&amp;Y$7,Attendance!$N:$N,0))="ABS","AB","UL")),IF(INDEX(Attendance!$O:$O,MATCH($B422&amp;Y$7,Attendance!$N:$N,0))&lt;"1200","M","N")))),"")</f>
        <v/>
      </c>
      <c r="Z422" s="83" t="str" cm="1">
        <f t="array" ref="Z422">_xlfn.IFNA(IF(OR(VALUE(Z$7&amp;$C$3)=PH),IF(Z423="","PH",IF(INDEX(Attendance!$O:$O,MATCH($B422&amp;Z$7,Attendance!$N:$N,0))&lt;"1200","PM","PN")),IF(Z$6="Sun",IF(Z423="","RD",IF(INDEX(Attendance!$O:$O,MATCH($B422&amp;Z$7,Attendance!$N:$N,0))&lt;"1200","RM","RN")),IF(Z423="",IF(Z$7="","",IF(INDEX(Attendance!$I:$I,MATCH($B422&amp;Z$7,Attendance!$N:$N,0))="ABS","AB","UL")),IF(INDEX(Attendance!$O:$O,MATCH($B422&amp;Z$7,Attendance!$N:$N,0))&lt;"1200","M","N")))),"")</f>
        <v>RD</v>
      </c>
      <c r="AA422" s="83" t="str" cm="1">
        <f t="array" ref="AA422">_xlfn.IFNA(IF(OR(VALUE(AA$7&amp;$C$3)=PH),IF(AA423="","PH",IF(INDEX(Attendance!$O:$O,MATCH($B422&amp;AA$7,Attendance!$N:$N,0))&lt;"1200","PM","PN")),IF(AA$6="Sun",IF(AA423="","RD",IF(INDEX(Attendance!$O:$O,MATCH($B422&amp;AA$7,Attendance!$N:$N,0))&lt;"1200","RM","RN")),IF(AA423="",IF(AA$7="","",IF(INDEX(Attendance!$I:$I,MATCH($B422&amp;AA$7,Attendance!$N:$N,0))="ABS","AB","UL")),IF(INDEX(Attendance!$O:$O,MATCH($B422&amp;AA$7,Attendance!$N:$N,0))&lt;"1200","M","N")))),"")</f>
        <v/>
      </c>
      <c r="AB422" s="83" t="str" cm="1">
        <f t="array" ref="AB422">_xlfn.IFNA(IF(OR(VALUE(AB$7&amp;$C$3)=PH),IF(AB423="","PH",IF(INDEX(Attendance!$O:$O,MATCH($B422&amp;AB$7,Attendance!$N:$N,0))&lt;"1200","PM","PN")),IF(AB$6="Sun",IF(AB423="","RD",IF(INDEX(Attendance!$O:$O,MATCH($B422&amp;AB$7,Attendance!$N:$N,0))&lt;"1200","RM","RN")),IF(AB423="",IF(AB$7="","",IF(INDEX(Attendance!$I:$I,MATCH($B422&amp;AB$7,Attendance!$N:$N,0))="ABS","AB","UL")),IF(INDEX(Attendance!$O:$O,MATCH($B422&amp;AB$7,Attendance!$N:$N,0))&lt;"1200","M","N")))),"")</f>
        <v/>
      </c>
      <c r="AC422" s="83" t="str" cm="1">
        <f t="array" ref="AC422">_xlfn.IFNA(IF(OR(VALUE(AC$7&amp;$C$3)=PH),IF(AC423="","PH",IF(INDEX(Attendance!$O:$O,MATCH($B422&amp;AC$7,Attendance!$N:$N,0))&lt;"1200","PM","PN")),IF(AC$6="Sun",IF(AC423="","RD",IF(INDEX(Attendance!$O:$O,MATCH($B422&amp;AC$7,Attendance!$N:$N,0))&lt;"1200","RM","RN")),IF(AC423="",IF(AC$7="","",IF(INDEX(Attendance!$I:$I,MATCH($B422&amp;AC$7,Attendance!$N:$N,0))="ABS","AB","UL")),IF(INDEX(Attendance!$O:$O,MATCH($B422&amp;AC$7,Attendance!$N:$N,0))&lt;"1200","M","N")))),"")</f>
        <v/>
      </c>
      <c r="AD422" s="83" t="str" cm="1">
        <f t="array" ref="AD422">_xlfn.IFNA(IF(OR(VALUE(AD$7&amp;$C$3)=PH),IF(AD423="","PH",IF(INDEX(Attendance!$O:$O,MATCH($B422&amp;AD$7,Attendance!$N:$N,0))&lt;"1200","PM","PN")),IF(AD$6="Sun",IF(AD423="","RD",IF(INDEX(Attendance!$O:$O,MATCH($B422&amp;AD$7,Attendance!$N:$N,0))&lt;"1200","RM","RN")),IF(AD423="",IF(AD$7="","",IF(INDEX(Attendance!$I:$I,MATCH($B422&amp;AD$7,Attendance!$N:$N,0))="ABS","AB","UL")),IF(INDEX(Attendance!$O:$O,MATCH($B422&amp;AD$7,Attendance!$N:$N,0))&lt;"1200","M","N")))),"")</f>
        <v/>
      </c>
      <c r="AE422" s="83" t="str" cm="1">
        <f t="array" ref="AE422">_xlfn.IFNA(IF(OR(VALUE(AE$7&amp;$C$3)=PH),IF(AE423="","PH",IF(INDEX(Attendance!$O:$O,MATCH($B422&amp;AE$7,Attendance!$N:$N,0))&lt;"1200","PM","PN")),IF(AE$6="Sun",IF(AE423="","RD",IF(INDEX(Attendance!$O:$O,MATCH($B422&amp;AE$7,Attendance!$N:$N,0))&lt;"1200","RM","RN")),IF(AE423="",IF(AE$7="","",IF(INDEX(Attendance!$I:$I,MATCH($B422&amp;AE$7,Attendance!$N:$N,0))="ABS","AB","UL")),IF(INDEX(Attendance!$O:$O,MATCH($B422&amp;AE$7,Attendance!$N:$N,0))&lt;"1200","M","N")))),"")</f>
        <v/>
      </c>
      <c r="AF422" s="83" t="str" cm="1">
        <f t="array" ref="AF422">_xlfn.IFNA(IF(OR(VALUE(AF$7&amp;$C$3)=PH),IF(AF423="","PH",IF(INDEX(Attendance!$O:$O,MATCH($B422&amp;AF$7,Attendance!$N:$N,0))&lt;"1200","PM","PN")),IF(AF$6="Sun",IF(AF423="","RD",IF(INDEX(Attendance!$O:$O,MATCH($B422&amp;AF$7,Attendance!$N:$N,0))&lt;"1200","RM","RN")),IF(AF423="",IF(AF$7="","",IF(INDEX(Attendance!$I:$I,MATCH($B422&amp;AF$7,Attendance!$N:$N,0))="ABS","AB","UL")),IF(INDEX(Attendance!$O:$O,MATCH($B422&amp;AF$7,Attendance!$N:$N,0))&lt;"1200","M","N")))),"")</f>
        <v/>
      </c>
      <c r="AG422" s="83" t="str" cm="1">
        <f t="array" ref="AG422">_xlfn.IFNA(IF(OR(VALUE(AG$7&amp;$C$3)=PH),IF(AG423="","PH",IF(INDEX(Attendance!$O:$O,MATCH($B422&amp;AG$7,Attendance!$N:$N,0))&lt;"1200","PM","PN")),IF(AG$6="Sun",IF(AG423="","RD",IF(INDEX(Attendance!$O:$O,MATCH($B422&amp;AG$7,Attendance!$N:$N,0))&lt;"1200","RM","RN")),IF(AG423="",IF(AG$7="","",IF(INDEX(Attendance!$I:$I,MATCH($B422&amp;AG$7,Attendance!$N:$N,0))="ABS","AB","UL")),IF(INDEX(Attendance!$O:$O,MATCH($B422&amp;AG$7,Attendance!$N:$N,0))&lt;"1200","M","N")))),"")</f>
        <v>RD</v>
      </c>
      <c r="AH422" s="83" t="str" cm="1">
        <f t="array" ref="AH422">_xlfn.IFNA(IF(OR(VALUE(AH$7&amp;$C$3)=PH),IF(AH423="","PH",IF(INDEX(Attendance!$O:$O,MATCH($B422&amp;AH$7,Attendance!$N:$N,0))&lt;"1200","PM","PN")),IF(AH$6="Sun",IF(AH423="","RD",IF(INDEX(Attendance!$O:$O,MATCH($B422&amp;AH$7,Attendance!$N:$N,0))&lt;"1200","RM","RN")),IF(AH423="",IF(AH$7="","",IF(INDEX(Attendance!$I:$I,MATCH($B422&amp;AH$7,Attendance!$N:$N,0))="ABS","AB","UL")),IF(INDEX(Attendance!$O:$O,MATCH($B422&amp;AH$7,Attendance!$N:$N,0))&lt;"1200","M","N")))),"")</f>
        <v/>
      </c>
      <c r="AI422" s="83" t="str" cm="1">
        <f t="array" ref="AI422">_xlfn.IFNA(IF(OR(VALUE(AI$7&amp;$C$3)=PH),IF(AI423="","PH",IF(INDEX(Attendance!$O:$O,MATCH($B422&amp;AI$7,Attendance!$N:$N,0))&lt;"1200","PM","PN")),IF(AI$6="Sun",IF(AI423="","RD",IF(INDEX(Attendance!$O:$O,MATCH($B422&amp;AI$7,Attendance!$N:$N,0))&lt;"1200","RM","RN")),IF(AI423="",IF(AI$7="","",IF(INDEX(Attendance!$I:$I,MATCH($B422&amp;AI$7,Attendance!$N:$N,0))="ABS","AB","UL")),IF(INDEX(Attendance!$O:$O,MATCH($B422&amp;AI$7,Attendance!$N:$N,0))&lt;"1200","M","N")))),"")</f>
        <v/>
      </c>
      <c r="AJ422" s="83" t="str" cm="1">
        <f t="array" ref="AJ422">_xlfn.IFNA(IF(OR(VALUE(AJ$7&amp;$C$3)=PH),IF(AJ423="","PH",IF(INDEX(Attendance!$O:$O,MATCH($B422&amp;AJ$7,Attendance!$N:$N,0))&lt;"1200","PM","PN")),IF(AJ$6="Sun",IF(AJ423="","RD",IF(INDEX(Attendance!$O:$O,MATCH($B422&amp;AJ$7,Attendance!$N:$N,0))&lt;"1200","RM","RN")),IF(AJ423="",IF(AJ$7="","",IF(INDEX(Attendance!$I:$I,MATCH($B422&amp;AJ$7,Attendance!$N:$N,0))="ABS","AB","UL")),IF(INDEX(Attendance!$O:$O,MATCH($B422&amp;AJ$7,Attendance!$N:$N,0))&lt;"1200","M","N")))),"")</f>
        <v/>
      </c>
      <c r="AK422" s="258">
        <f>SUM(SUMIF(F422:AJ422,{"M","N","A"},F423:AJ423))</f>
        <v>0</v>
      </c>
      <c r="AL422" s="187">
        <f>SUM(SUMIF(F422:AJ422,{"M","N"},F424:AJ424),SUMIF(F422:AJ422,{"OM","ON"},F423:AJ423))</f>
        <v>0</v>
      </c>
      <c r="AM422" s="187">
        <f>SUM(SUMIF(F422:AJ422,{"PM","PN","RM","RN"},F423:AJ423))</f>
        <v>0</v>
      </c>
      <c r="AN422" s="187">
        <f>SUM(SUMIF(F422:AJ422,{"PM","PN"},F424:AJ424))</f>
        <v>0</v>
      </c>
      <c r="AO422" s="261">
        <f>SUM(F427:AJ427)</f>
        <v>0</v>
      </c>
      <c r="AP422" s="264">
        <f>SUM(F426:AJ426)</f>
        <v>0</v>
      </c>
      <c r="AQ422" s="188">
        <f>IF(D426="",0,SUM(COUNTIFS(F422:AJ422,{"M","N","A","OM","ON","OA","PM","PN","PA","RM","RN","RA"})))</f>
        <v>0</v>
      </c>
      <c r="AR422" s="74">
        <f>COUNTIF(F422:AJ422,"AL")</f>
        <v>0</v>
      </c>
      <c r="AS422" s="74">
        <f>COUNTIF(F422:AJ422,"MC")</f>
        <v>0</v>
      </c>
      <c r="AT422" s="74">
        <f>COUNTIF(F422:AJ422,"PH")+COUNTIF(F422:AJ422,"RPH")</f>
        <v>2</v>
      </c>
      <c r="AU422" s="255">
        <f t="shared" ref="AU422" si="105">_xlfn.IFNA(IF($B422="",0,AK422*$AK$5+SUM(AL427:AN427)+SUM(AO422:AP427)+SUM(AQ427:AT427)),"")</f>
        <v>0</v>
      </c>
    </row>
    <row r="423" spans="1:47" s="213" customFormat="1" ht="33" customHeight="1" x14ac:dyDescent="0.35">
      <c r="A423" s="189"/>
      <c r="B423" s="184"/>
      <c r="C423" s="190" t="str">
        <f>_xlfn.IFNA(INDEX(Masterlist!D:D,MATCH(B422,Masterlist!B:B,0)),"")</f>
        <v/>
      </c>
      <c r="D423" s="88"/>
      <c r="E423" s="191" t="s">
        <v>174</v>
      </c>
      <c r="F423" s="192" t="str">
        <f>IFERROR(IF(F$6="Sun",INDEX(Attendance!$R:$R,MATCH($B422&amp;F$7,Attendance!$N:$N,0)),IF(INDEX(Attendance!$R:$R,MATCH($B422&amp;F$7,Attendance!$N:$N,0))="","",IF(INDEX(Attendance!$R:$R,MATCH($B422&amp;F$7,Attendance!$N:$N,0))&gt;8,8,INDEX(Attendance!$R:$R,MATCH($B422&amp;F$7,Attendance!$N:$N,0))))),"")</f>
        <v/>
      </c>
      <c r="G423" s="192" t="str">
        <f>IFERROR(IF(G$6="Sun",INDEX(Attendance!$R:$R,MATCH($B422&amp;G$7,Attendance!$N:$N,0)),IF(INDEX(Attendance!$R:$R,MATCH($B422&amp;G$7,Attendance!$N:$N,0))="","",IF(INDEX(Attendance!$R:$R,MATCH($B422&amp;G$7,Attendance!$N:$N,0))&gt;8,8,INDEX(Attendance!$R:$R,MATCH($B422&amp;G$7,Attendance!$N:$N,0))))),"")</f>
        <v/>
      </c>
      <c r="H423" s="192" t="str">
        <f>IFERROR(IF(H$6="Sun",INDEX(Attendance!$R:$R,MATCH($B422&amp;H$7,Attendance!$N:$N,0)),IF(INDEX(Attendance!$R:$R,MATCH($B422&amp;H$7,Attendance!$N:$N,0))="","",IF(INDEX(Attendance!$R:$R,MATCH($B422&amp;H$7,Attendance!$N:$N,0))&gt;8,8,INDEX(Attendance!$R:$R,MATCH($B422&amp;H$7,Attendance!$N:$N,0))))),"")</f>
        <v/>
      </c>
      <c r="I423" s="192" t="str">
        <f>IFERROR(IF(I$6="Sun",INDEX(Attendance!$R:$R,MATCH($B422&amp;I$7,Attendance!$N:$N,0)),IF(INDEX(Attendance!$R:$R,MATCH($B422&amp;I$7,Attendance!$N:$N,0))="","",IF(INDEX(Attendance!$R:$R,MATCH($B422&amp;I$7,Attendance!$N:$N,0))&gt;8,8,INDEX(Attendance!$R:$R,MATCH($B422&amp;I$7,Attendance!$N:$N,0))))),"")</f>
        <v/>
      </c>
      <c r="J423" s="192" t="str">
        <f>IFERROR(IF(J$6="Sun",INDEX(Attendance!$R:$R,MATCH($B422&amp;J$7,Attendance!$N:$N,0)),IF(INDEX(Attendance!$R:$R,MATCH($B422&amp;J$7,Attendance!$N:$N,0))="","",IF(INDEX(Attendance!$R:$R,MATCH($B422&amp;J$7,Attendance!$N:$N,0))&gt;8,8,INDEX(Attendance!$R:$R,MATCH($B422&amp;J$7,Attendance!$N:$N,0))))),"")</f>
        <v/>
      </c>
      <c r="K423" s="192" t="str">
        <f>IFERROR(IF(K$6="Sun",INDEX(Attendance!$R:$R,MATCH($B422&amp;K$7,Attendance!$N:$N,0)),IF(INDEX(Attendance!$R:$R,MATCH($B422&amp;K$7,Attendance!$N:$N,0))="","",IF(INDEX(Attendance!$R:$R,MATCH($B422&amp;K$7,Attendance!$N:$N,0))&gt;8,8,INDEX(Attendance!$R:$R,MATCH($B422&amp;K$7,Attendance!$N:$N,0))))),"")</f>
        <v/>
      </c>
      <c r="L423" s="192" t="str">
        <f>IFERROR(IF(L$6="Sun",INDEX(Attendance!$R:$R,MATCH($B422&amp;L$7,Attendance!$N:$N,0)),IF(INDEX(Attendance!$R:$R,MATCH($B422&amp;L$7,Attendance!$N:$N,0))="","",IF(INDEX(Attendance!$R:$R,MATCH($B422&amp;L$7,Attendance!$N:$N,0))&gt;8,8,INDEX(Attendance!$R:$R,MATCH($B422&amp;L$7,Attendance!$N:$N,0))))),"")</f>
        <v/>
      </c>
      <c r="M423" s="192" t="str">
        <f>IFERROR(IF(M$6="Sun",INDEX(Attendance!$R:$R,MATCH($B422&amp;M$7,Attendance!$N:$N,0)),IF(INDEX(Attendance!$R:$R,MATCH($B422&amp;M$7,Attendance!$N:$N,0))="","",IF(INDEX(Attendance!$R:$R,MATCH($B422&amp;M$7,Attendance!$N:$N,0))&gt;8,8,INDEX(Attendance!$R:$R,MATCH($B422&amp;M$7,Attendance!$N:$N,0))))),"")</f>
        <v/>
      </c>
      <c r="N423" s="192" t="str">
        <f>IFERROR(IF(N$6="Sun",INDEX(Attendance!$R:$R,MATCH($B422&amp;N$7,Attendance!$N:$N,0)),IF(INDEX(Attendance!$R:$R,MATCH($B422&amp;N$7,Attendance!$N:$N,0))="","",IF(INDEX(Attendance!$R:$R,MATCH($B422&amp;N$7,Attendance!$N:$N,0))&gt;8,8,INDEX(Attendance!$R:$R,MATCH($B422&amp;N$7,Attendance!$N:$N,0))))),"")</f>
        <v/>
      </c>
      <c r="O423" s="192" t="str">
        <f>IFERROR(IF(O$6="Sun",INDEX(Attendance!$R:$R,MATCH($B422&amp;O$7,Attendance!$N:$N,0)),IF(INDEX(Attendance!$R:$R,MATCH($B422&amp;O$7,Attendance!$N:$N,0))="","",IF(INDEX(Attendance!$R:$R,MATCH($B422&amp;O$7,Attendance!$N:$N,0))&gt;8,8,INDEX(Attendance!$R:$R,MATCH($B422&amp;O$7,Attendance!$N:$N,0))))),"")</f>
        <v/>
      </c>
      <c r="P423" s="192" t="str">
        <f>IFERROR(IF(P$6="Sun",INDEX(Attendance!$R:$R,MATCH($B422&amp;P$7,Attendance!$N:$N,0)),IF(INDEX(Attendance!$R:$R,MATCH($B422&amp;P$7,Attendance!$N:$N,0))="","",IF(INDEX(Attendance!$R:$R,MATCH($B422&amp;P$7,Attendance!$N:$N,0))&gt;8,8,INDEX(Attendance!$R:$R,MATCH($B422&amp;P$7,Attendance!$N:$N,0))))),"")</f>
        <v/>
      </c>
      <c r="Q423" s="192" t="str">
        <f>IFERROR(IF(Q$6="Sun",INDEX(Attendance!$R:$R,MATCH($B422&amp;Q$7,Attendance!$N:$N,0)),IF(INDEX(Attendance!$R:$R,MATCH($B422&amp;Q$7,Attendance!$N:$N,0))="","",IF(INDEX(Attendance!$R:$R,MATCH($B422&amp;Q$7,Attendance!$N:$N,0))&gt;8,8,INDEX(Attendance!$R:$R,MATCH($B422&amp;Q$7,Attendance!$N:$N,0))))),"")</f>
        <v/>
      </c>
      <c r="R423" s="192" t="str">
        <f>IFERROR(IF(R$6="Sun",INDEX(Attendance!$R:$R,MATCH($B422&amp;R$7,Attendance!$N:$N,0)),IF(INDEX(Attendance!$R:$R,MATCH($B422&amp;R$7,Attendance!$N:$N,0))="","",IF(INDEX(Attendance!$R:$R,MATCH($B422&amp;R$7,Attendance!$N:$N,0))&gt;8,8,INDEX(Attendance!$R:$R,MATCH($B422&amp;R$7,Attendance!$N:$N,0))))),"")</f>
        <v/>
      </c>
      <c r="S423" s="192" t="str">
        <f>IFERROR(IF(S$6="Sun",INDEX(Attendance!$R:$R,MATCH($B422&amp;S$7,Attendance!$N:$N,0)),IF(INDEX(Attendance!$R:$R,MATCH($B422&amp;S$7,Attendance!$N:$N,0))="","",IF(INDEX(Attendance!$R:$R,MATCH($B422&amp;S$7,Attendance!$N:$N,0))&gt;8,8,INDEX(Attendance!$R:$R,MATCH($B422&amp;S$7,Attendance!$N:$N,0))))),"")</f>
        <v/>
      </c>
      <c r="T423" s="192" t="str">
        <f>IFERROR(IF(T$6="Sun",INDEX(Attendance!$R:$R,MATCH($B422&amp;T$7,Attendance!$N:$N,0)),IF(INDEX(Attendance!$R:$R,MATCH($B422&amp;T$7,Attendance!$N:$N,0))="","",IF(INDEX(Attendance!$R:$R,MATCH($B422&amp;T$7,Attendance!$N:$N,0))&gt;8,8,INDEX(Attendance!$R:$R,MATCH($B422&amp;T$7,Attendance!$N:$N,0))))),"")</f>
        <v/>
      </c>
      <c r="U423" s="192" t="str">
        <f>IFERROR(IF(U$6="Sun",INDEX(Attendance!$R:$R,MATCH($B422&amp;U$7,Attendance!$N:$N,0)),IF(INDEX(Attendance!$R:$R,MATCH($B422&amp;U$7,Attendance!$N:$N,0))="","",IF(INDEX(Attendance!$R:$R,MATCH($B422&amp;U$7,Attendance!$N:$N,0))&gt;8,8,INDEX(Attendance!$R:$R,MATCH($B422&amp;U$7,Attendance!$N:$N,0))))),"")</f>
        <v/>
      </c>
      <c r="V423" s="192" t="str">
        <f>IFERROR(IF(V$6="Sun",INDEX(Attendance!$R:$R,MATCH($B422&amp;V$7,Attendance!$N:$N,0)),IF(INDEX(Attendance!$R:$R,MATCH($B422&amp;V$7,Attendance!$N:$N,0))="","",IF(INDEX(Attendance!$R:$R,MATCH($B422&amp;V$7,Attendance!$N:$N,0))&gt;8,8,INDEX(Attendance!$R:$R,MATCH($B422&amp;V$7,Attendance!$N:$N,0))))),"")</f>
        <v/>
      </c>
      <c r="W423" s="192" t="str">
        <f>IFERROR(IF(W$6="Sun",INDEX(Attendance!$R:$R,MATCH($B422&amp;W$7,Attendance!$N:$N,0)),IF(INDEX(Attendance!$R:$R,MATCH($B422&amp;W$7,Attendance!$N:$N,0))="","",IF(INDEX(Attendance!$R:$R,MATCH($B422&amp;W$7,Attendance!$N:$N,0))&gt;8,8,INDEX(Attendance!$R:$R,MATCH($B422&amp;W$7,Attendance!$N:$N,0))))),"")</f>
        <v/>
      </c>
      <c r="X423" s="192" t="str">
        <f>IFERROR(IF(X$6="Sun",INDEX(Attendance!$R:$R,MATCH($B422&amp;X$7,Attendance!$N:$N,0)),IF(INDEX(Attendance!$R:$R,MATCH($B422&amp;X$7,Attendance!$N:$N,0))="","",IF(INDEX(Attendance!$R:$R,MATCH($B422&amp;X$7,Attendance!$N:$N,0))&gt;8,8,INDEX(Attendance!$R:$R,MATCH($B422&amp;X$7,Attendance!$N:$N,0))))),"")</f>
        <v/>
      </c>
      <c r="Y423" s="192" t="str">
        <f>IFERROR(IF(Y$6="Sun",INDEX(Attendance!$R:$R,MATCH($B422&amp;Y$7,Attendance!$N:$N,0)),IF(INDEX(Attendance!$R:$R,MATCH($B422&amp;Y$7,Attendance!$N:$N,0))="","",IF(INDEX(Attendance!$R:$R,MATCH($B422&amp;Y$7,Attendance!$N:$N,0))&gt;8,8,INDEX(Attendance!$R:$R,MATCH($B422&amp;Y$7,Attendance!$N:$N,0))))),"")</f>
        <v/>
      </c>
      <c r="Z423" s="192" t="str">
        <f>IFERROR(IF(Z$6="Sun",INDEX(Attendance!$R:$R,MATCH($B422&amp;Z$7,Attendance!$N:$N,0)),IF(INDEX(Attendance!$R:$R,MATCH($B422&amp;Z$7,Attendance!$N:$N,0))="","",IF(INDEX(Attendance!$R:$R,MATCH($B422&amp;Z$7,Attendance!$N:$N,0))&gt;8,8,INDEX(Attendance!$R:$R,MATCH($B422&amp;Z$7,Attendance!$N:$N,0))))),"")</f>
        <v/>
      </c>
      <c r="AA423" s="192" t="str">
        <f>IFERROR(IF(AA$6="Sun",INDEX(Attendance!$R:$R,MATCH($B422&amp;AA$7,Attendance!$N:$N,0)),IF(INDEX(Attendance!$R:$R,MATCH($B422&amp;AA$7,Attendance!$N:$N,0))="","",IF(INDEX(Attendance!$R:$R,MATCH($B422&amp;AA$7,Attendance!$N:$N,0))&gt;8,8,INDEX(Attendance!$R:$R,MATCH($B422&amp;AA$7,Attendance!$N:$N,0))))),"")</f>
        <v/>
      </c>
      <c r="AB423" s="192" t="str">
        <f>IFERROR(IF(AB$6="Sun",INDEX(Attendance!$R:$R,MATCH($B422&amp;AB$7,Attendance!$N:$N,0)),IF(INDEX(Attendance!$R:$R,MATCH($B422&amp;AB$7,Attendance!$N:$N,0))="","",IF(INDEX(Attendance!$R:$R,MATCH($B422&amp;AB$7,Attendance!$N:$N,0))&gt;8,8,INDEX(Attendance!$R:$R,MATCH($B422&amp;AB$7,Attendance!$N:$N,0))))),"")</f>
        <v/>
      </c>
      <c r="AC423" s="192" t="str">
        <f>IFERROR(IF(AC$6="Sun",INDEX(Attendance!$R:$R,MATCH($B422&amp;AC$7,Attendance!$N:$N,0)),IF(INDEX(Attendance!$R:$R,MATCH($B422&amp;AC$7,Attendance!$N:$N,0))="","",IF(INDEX(Attendance!$R:$R,MATCH($B422&amp;AC$7,Attendance!$N:$N,0))&gt;8,8,INDEX(Attendance!$R:$R,MATCH($B422&amp;AC$7,Attendance!$N:$N,0))))),"")</f>
        <v/>
      </c>
      <c r="AD423" s="192" t="str">
        <f>IFERROR(IF(AD$6="Sun",INDEX(Attendance!$R:$R,MATCH($B422&amp;AD$7,Attendance!$N:$N,0)),IF(INDEX(Attendance!$R:$R,MATCH($B422&amp;AD$7,Attendance!$N:$N,0))="","",IF(INDEX(Attendance!$R:$R,MATCH($B422&amp;AD$7,Attendance!$N:$N,0))&gt;8,8,INDEX(Attendance!$R:$R,MATCH($B422&amp;AD$7,Attendance!$N:$N,0))))),"")</f>
        <v/>
      </c>
      <c r="AE423" s="192" t="str">
        <f>IFERROR(IF(AE$6="Sun",INDEX(Attendance!$R:$R,MATCH($B422&amp;AE$7,Attendance!$N:$N,0)),IF(INDEX(Attendance!$R:$R,MATCH($B422&amp;AE$7,Attendance!$N:$N,0))="","",IF(INDEX(Attendance!$R:$R,MATCH($B422&amp;AE$7,Attendance!$N:$N,0))&gt;8,8,INDEX(Attendance!$R:$R,MATCH($B422&amp;AE$7,Attendance!$N:$N,0))))),"")</f>
        <v/>
      </c>
      <c r="AF423" s="192" t="str">
        <f>IFERROR(IF(AF$6="Sun",INDEX(Attendance!$R:$R,MATCH($B422&amp;AF$7,Attendance!$N:$N,0)),IF(INDEX(Attendance!$R:$R,MATCH($B422&amp;AF$7,Attendance!$N:$N,0))="","",IF(INDEX(Attendance!$R:$R,MATCH($B422&amp;AF$7,Attendance!$N:$N,0))&gt;8,8,INDEX(Attendance!$R:$R,MATCH($B422&amp;AF$7,Attendance!$N:$N,0))))),"")</f>
        <v/>
      </c>
      <c r="AG423" s="192" t="str">
        <f>IFERROR(IF(AG$6="Sun",INDEX(Attendance!$R:$R,MATCH($B422&amp;AG$7,Attendance!$N:$N,0)),IF(INDEX(Attendance!$R:$R,MATCH($B422&amp;AG$7,Attendance!$N:$N,0))="","",IF(INDEX(Attendance!$R:$R,MATCH($B422&amp;AG$7,Attendance!$N:$N,0))&gt;8,8,INDEX(Attendance!$R:$R,MATCH($B422&amp;AG$7,Attendance!$N:$N,0))))),"")</f>
        <v/>
      </c>
      <c r="AH423" s="192" t="str">
        <f>IFERROR(IF(AH$6="Sun",INDEX(Attendance!$R:$R,MATCH($B422&amp;AH$7,Attendance!$N:$N,0)),IF(INDEX(Attendance!$R:$R,MATCH($B422&amp;AH$7,Attendance!$N:$N,0))="","",IF(INDEX(Attendance!$R:$R,MATCH($B422&amp;AH$7,Attendance!$N:$N,0))&gt;8,8,INDEX(Attendance!$R:$R,MATCH($B422&amp;AH$7,Attendance!$N:$N,0))))),"")</f>
        <v/>
      </c>
      <c r="AI423" s="192" t="str">
        <f>IFERROR(IF(AI$6="Sun",INDEX(Attendance!$R:$R,MATCH($B422&amp;AI$7,Attendance!$N:$N,0)),IF(INDEX(Attendance!$R:$R,MATCH($B422&amp;AI$7,Attendance!$N:$N,0))="","",IF(INDEX(Attendance!$R:$R,MATCH($B422&amp;AI$7,Attendance!$N:$N,0))&gt;8,8,INDEX(Attendance!$R:$R,MATCH($B422&amp;AI$7,Attendance!$N:$N,0))))),"")</f>
        <v/>
      </c>
      <c r="AJ423" s="192" t="str">
        <f>IFERROR(IF(AJ$6="Sun",INDEX(Attendance!$R:$R,MATCH($B422&amp;AJ$7,Attendance!$N:$N,0)),IF(INDEX(Attendance!$R:$R,MATCH($B422&amp;AJ$7,Attendance!$N:$N,0))="","",IF(INDEX(Attendance!$R:$R,MATCH($B422&amp;AJ$7,Attendance!$N:$N,0))&gt;8,8,INDEX(Attendance!$R:$R,MATCH($B422&amp;AJ$7,Attendance!$N:$N,0))))),"")</f>
        <v/>
      </c>
      <c r="AK423" s="259"/>
      <c r="AL423" s="193">
        <f>ROUND((IF($C427="",Basic,MID($C427,FIND("RM",$C427)+3,4))+$AP422+$AQ427)/WorkDays/WorkHours*AL$6,4)</f>
        <v>8.6538000000000004</v>
      </c>
      <c r="AM423" s="193">
        <f>ROUND((IF($C427="",Basic,MID($C427,FIND("RM",$C427)+3,4))+$AP422+$AQ427)/WorkDays/WorkHours*AM$6,4)</f>
        <v>11.538500000000001</v>
      </c>
      <c r="AN423" s="193">
        <f>ROUND((IF($C427="",Basic,MID($C427,FIND("RM",$C427)+3,4))+$AP422+$AQ427)/WorkDays/WorkHours*AN$6,4)</f>
        <v>17.307700000000001</v>
      </c>
      <c r="AO423" s="262"/>
      <c r="AP423" s="265"/>
      <c r="AQ423" s="86"/>
      <c r="AR423" s="194"/>
      <c r="AS423" s="194"/>
      <c r="AT423" s="194"/>
      <c r="AU423" s="256"/>
    </row>
    <row r="424" spans="1:47" s="213" customFormat="1" ht="33" customHeight="1" x14ac:dyDescent="0.35">
      <c r="A424" s="189"/>
      <c r="B424" s="184"/>
      <c r="C424" s="195" t="str">
        <f>_xlfn.IFNA(INDEX(Masterlist!E:E,MATCH(B422,Masterlist!B:B,0)),"")</f>
        <v/>
      </c>
      <c r="D424" s="1"/>
      <c r="E424" s="196" t="s">
        <v>175</v>
      </c>
      <c r="F424" s="197" t="str">
        <f>IFERROR(IF(F$6="Sun","",IF(INDEX(Attendance!$S:$S,MATCH($B422&amp;F$7,Attendance!$N:$N,0))=TRUE,"",IF(F423&lt;8,"",INDEX(Attendance!$G:$G,MATCH($B422&amp;F$7,Attendance!$N:$N,0))))),"")</f>
        <v/>
      </c>
      <c r="G424" s="197" t="str">
        <f>IFERROR(IF(G$6="Sun","",IF(INDEX(Attendance!$S:$S,MATCH($B422&amp;G$7,Attendance!$N:$N,0))=TRUE,"",IF(G423&lt;8,"",INDEX(Attendance!$G:$G,MATCH($B422&amp;G$7,Attendance!$N:$N,0))))),"")</f>
        <v/>
      </c>
      <c r="H424" s="197" t="str">
        <f>IFERROR(IF(H$6="Sun","",IF(INDEX(Attendance!$S:$S,MATCH($B422&amp;H$7,Attendance!$N:$N,0))=TRUE,"",IF(H423&lt;8,"",INDEX(Attendance!$G:$G,MATCH($B422&amp;H$7,Attendance!$N:$N,0))))),"")</f>
        <v/>
      </c>
      <c r="I424" s="197" t="str">
        <f>IFERROR(IF(I$6="Sun","",IF(INDEX(Attendance!$S:$S,MATCH($B422&amp;I$7,Attendance!$N:$N,0))=TRUE,"",IF(I423&lt;8,"",INDEX(Attendance!$G:$G,MATCH($B422&amp;I$7,Attendance!$N:$N,0))))),"")</f>
        <v/>
      </c>
      <c r="J424" s="197" t="str">
        <f>IFERROR(IF(J$6="Sun","",IF(INDEX(Attendance!$S:$S,MATCH($B422&amp;J$7,Attendance!$N:$N,0))=TRUE,"",IF(J423&lt;8,"",INDEX(Attendance!$G:$G,MATCH($B422&amp;J$7,Attendance!$N:$N,0))))),"")</f>
        <v/>
      </c>
      <c r="K424" s="197" t="str">
        <f>IFERROR(IF(K$6="Sun","",IF(INDEX(Attendance!$S:$S,MATCH($B422&amp;K$7,Attendance!$N:$N,0))=TRUE,"",IF(K423&lt;8,"",INDEX(Attendance!$G:$G,MATCH($B422&amp;K$7,Attendance!$N:$N,0))))),"")</f>
        <v/>
      </c>
      <c r="L424" s="197" t="str">
        <f>IFERROR(IF(L$6="Sun","",IF(INDEX(Attendance!$S:$S,MATCH($B422&amp;L$7,Attendance!$N:$N,0))=TRUE,"",IF(L423&lt;8,"",INDEX(Attendance!$G:$G,MATCH($B422&amp;L$7,Attendance!$N:$N,0))))),"")</f>
        <v/>
      </c>
      <c r="M424" s="197" t="str">
        <f>IFERROR(IF(M$6="Sun","",IF(INDEX(Attendance!$S:$S,MATCH($B422&amp;M$7,Attendance!$N:$N,0))=TRUE,"",IF(M423&lt;8,"",INDEX(Attendance!$G:$G,MATCH($B422&amp;M$7,Attendance!$N:$N,0))))),"")</f>
        <v/>
      </c>
      <c r="N424" s="197" t="str">
        <f>IFERROR(IF(N$6="Sun","",IF(INDEX(Attendance!$S:$S,MATCH($B422&amp;N$7,Attendance!$N:$N,0))=TRUE,"",IF(N423&lt;8,"",INDEX(Attendance!$G:$G,MATCH($B422&amp;N$7,Attendance!$N:$N,0))))),"")</f>
        <v/>
      </c>
      <c r="O424" s="197" t="str">
        <f>IFERROR(IF(O$6="Sun","",IF(INDEX(Attendance!$S:$S,MATCH($B422&amp;O$7,Attendance!$N:$N,0))=TRUE,"",IF(O423&lt;8,"",INDEX(Attendance!$G:$G,MATCH($B422&amp;O$7,Attendance!$N:$N,0))))),"")</f>
        <v/>
      </c>
      <c r="P424" s="197" t="str">
        <f>IFERROR(IF(P$6="Sun","",IF(INDEX(Attendance!$S:$S,MATCH($B422&amp;P$7,Attendance!$N:$N,0))=TRUE,"",IF(P423&lt;8,"",INDEX(Attendance!$G:$G,MATCH($B422&amp;P$7,Attendance!$N:$N,0))))),"")</f>
        <v/>
      </c>
      <c r="Q424" s="197" t="str">
        <f>IFERROR(IF(Q$6="Sun","",IF(INDEX(Attendance!$S:$S,MATCH($B422&amp;Q$7,Attendance!$N:$N,0))=TRUE,"",IF(Q423&lt;8,"",INDEX(Attendance!$G:$G,MATCH($B422&amp;Q$7,Attendance!$N:$N,0))))),"")</f>
        <v/>
      </c>
      <c r="R424" s="197" t="str">
        <f>IFERROR(IF(R$6="Sun","",IF(INDEX(Attendance!$S:$S,MATCH($B422&amp;R$7,Attendance!$N:$N,0))=TRUE,"",IF(R423&lt;8,"",INDEX(Attendance!$G:$G,MATCH($B422&amp;R$7,Attendance!$N:$N,0))))),"")</f>
        <v/>
      </c>
      <c r="S424" s="197" t="str">
        <f>IFERROR(IF(S$6="Sun","",IF(INDEX(Attendance!$S:$S,MATCH($B422&amp;S$7,Attendance!$N:$N,0))=TRUE,"",IF(S423&lt;8,"",INDEX(Attendance!$G:$G,MATCH($B422&amp;S$7,Attendance!$N:$N,0))))),"")</f>
        <v/>
      </c>
      <c r="T424" s="197" t="str">
        <f>IFERROR(IF(T$6="Sun","",IF(INDEX(Attendance!$S:$S,MATCH($B422&amp;T$7,Attendance!$N:$N,0))=TRUE,"",IF(T423&lt;8,"",INDEX(Attendance!$G:$G,MATCH($B422&amp;T$7,Attendance!$N:$N,0))))),"")</f>
        <v/>
      </c>
      <c r="U424" s="197" t="str">
        <f>IFERROR(IF(U$6="Sun","",IF(INDEX(Attendance!$S:$S,MATCH($B422&amp;U$7,Attendance!$N:$N,0))=TRUE,"",IF(U423&lt;8,"",INDEX(Attendance!$G:$G,MATCH($B422&amp;U$7,Attendance!$N:$N,0))))),"")</f>
        <v/>
      </c>
      <c r="V424" s="197" t="str">
        <f>IFERROR(IF(V$6="Sun","",IF(INDEX(Attendance!$S:$S,MATCH($B422&amp;V$7,Attendance!$N:$N,0))=TRUE,"",IF(V423&lt;8,"",INDEX(Attendance!$G:$G,MATCH($B422&amp;V$7,Attendance!$N:$N,0))))),"")</f>
        <v/>
      </c>
      <c r="W424" s="197" t="str">
        <f>IFERROR(IF(W$6="Sun","",IF(INDEX(Attendance!$S:$S,MATCH($B422&amp;W$7,Attendance!$N:$N,0))=TRUE,"",IF(W423&lt;8,"",INDEX(Attendance!$G:$G,MATCH($B422&amp;W$7,Attendance!$N:$N,0))))),"")</f>
        <v/>
      </c>
      <c r="X424" s="197" t="str">
        <f>IFERROR(IF(X$6="Sun","",IF(INDEX(Attendance!$S:$S,MATCH($B422&amp;X$7,Attendance!$N:$N,0))=TRUE,"",IF(X423&lt;8,"",INDEX(Attendance!$G:$G,MATCH($B422&amp;X$7,Attendance!$N:$N,0))))),"")</f>
        <v/>
      </c>
      <c r="Y424" s="197" t="str">
        <f>IFERROR(IF(Y$6="Sun","",IF(INDEX(Attendance!$S:$S,MATCH($B422&amp;Y$7,Attendance!$N:$N,0))=TRUE,"",IF(Y423&lt;8,"",INDEX(Attendance!$G:$G,MATCH($B422&amp;Y$7,Attendance!$N:$N,0))))),"")</f>
        <v/>
      </c>
      <c r="Z424" s="197" t="str">
        <f>IFERROR(IF(Z$6="Sun","",IF(INDEX(Attendance!$S:$S,MATCH($B422&amp;Z$7,Attendance!$N:$N,0))=TRUE,"",IF(Z423&lt;8,"",INDEX(Attendance!$G:$G,MATCH($B422&amp;Z$7,Attendance!$N:$N,0))))),"")</f>
        <v/>
      </c>
      <c r="AA424" s="197" t="str">
        <f>IFERROR(IF(AA$6="Sun","",IF(INDEX(Attendance!$S:$S,MATCH($B422&amp;AA$7,Attendance!$N:$N,0))=TRUE,"",IF(AA423&lt;8,"",INDEX(Attendance!$G:$G,MATCH($B422&amp;AA$7,Attendance!$N:$N,0))))),"")</f>
        <v/>
      </c>
      <c r="AB424" s="197" t="str">
        <f>IFERROR(IF(AB$6="Sun","",IF(INDEX(Attendance!$S:$S,MATCH($B422&amp;AB$7,Attendance!$N:$N,0))=TRUE,"",IF(AB423&lt;8,"",INDEX(Attendance!$G:$G,MATCH($B422&amp;AB$7,Attendance!$N:$N,0))))),"")</f>
        <v/>
      </c>
      <c r="AC424" s="197" t="str">
        <f>IFERROR(IF(AC$6="Sun","",IF(INDEX(Attendance!$S:$S,MATCH($B422&amp;AC$7,Attendance!$N:$N,0))=TRUE,"",IF(AC423&lt;8,"",INDEX(Attendance!$G:$G,MATCH($B422&amp;AC$7,Attendance!$N:$N,0))))),"")</f>
        <v/>
      </c>
      <c r="AD424" s="197" t="str">
        <f>IFERROR(IF(AD$6="Sun","",IF(INDEX(Attendance!$S:$S,MATCH($B422&amp;AD$7,Attendance!$N:$N,0))=TRUE,"",IF(AD423&lt;8,"",INDEX(Attendance!$G:$G,MATCH($B422&amp;AD$7,Attendance!$N:$N,0))))),"")</f>
        <v/>
      </c>
      <c r="AE424" s="197" t="str">
        <f>IFERROR(IF(AE$6="Sun","",IF(INDEX(Attendance!$S:$S,MATCH($B422&amp;AE$7,Attendance!$N:$N,0))=TRUE,"",IF(AE423&lt;8,"",INDEX(Attendance!$G:$G,MATCH($B422&amp;AE$7,Attendance!$N:$N,0))))),"")</f>
        <v/>
      </c>
      <c r="AF424" s="197" t="str">
        <f>IFERROR(IF(AF$6="Sun","",IF(INDEX(Attendance!$S:$S,MATCH($B422&amp;AF$7,Attendance!$N:$N,0))=TRUE,"",IF(AF423&lt;8,"",INDEX(Attendance!$G:$G,MATCH($B422&amp;AF$7,Attendance!$N:$N,0))))),"")</f>
        <v/>
      </c>
      <c r="AG424" s="197" t="str">
        <f>IFERROR(IF(AG$6="Sun","",IF(INDEX(Attendance!$S:$S,MATCH($B422&amp;AG$7,Attendance!$N:$N,0))=TRUE,"",IF(AG423&lt;8,"",INDEX(Attendance!$G:$G,MATCH($B422&amp;AG$7,Attendance!$N:$N,0))))),"")</f>
        <v/>
      </c>
      <c r="AH424" s="197" t="str">
        <f>IFERROR(IF(AH$6="Sun","",IF(INDEX(Attendance!$S:$S,MATCH($B422&amp;AH$7,Attendance!$N:$N,0))=TRUE,"",IF(AH423&lt;8,"",INDEX(Attendance!$G:$G,MATCH($B422&amp;AH$7,Attendance!$N:$N,0))))),"")</f>
        <v/>
      </c>
      <c r="AI424" s="197" t="str">
        <f>IFERROR(IF(AI$6="Sun","",IF(INDEX(Attendance!$S:$S,MATCH($B422&amp;AI$7,Attendance!$N:$N,0))=TRUE,"",IF(AI423&lt;8,"",INDEX(Attendance!$G:$G,MATCH($B422&amp;AI$7,Attendance!$N:$N,0))))),"")</f>
        <v/>
      </c>
      <c r="AJ424" s="197" t="str">
        <f>IFERROR(IF(AJ$6="Sun","",IF(INDEX(Attendance!$S:$S,MATCH($B422&amp;AJ$7,Attendance!$N:$N,0))=TRUE,"",IF(AJ423&lt;8,"",INDEX(Attendance!$G:$G,MATCH($B422&amp;AJ$7,Attendance!$N:$N,0))))),"")</f>
        <v/>
      </c>
      <c r="AK424" s="259"/>
      <c r="AL424" s="198"/>
      <c r="AM424" s="198"/>
      <c r="AN424" s="198"/>
      <c r="AO424" s="262"/>
      <c r="AP424" s="265"/>
      <c r="AQ424" s="86"/>
      <c r="AR424" s="194"/>
      <c r="AS424" s="194"/>
      <c r="AT424" s="194"/>
      <c r="AU424" s="256"/>
    </row>
    <row r="425" spans="1:47" s="213" customFormat="1" ht="33" customHeight="1" x14ac:dyDescent="0.35">
      <c r="A425" s="189"/>
      <c r="B425" s="184"/>
      <c r="C425" s="195" t="str">
        <f>_xlfn.IFNA(INDEX(Masterlist!F:F,MATCH(B422,Masterlist!B:B,0)),"")</f>
        <v/>
      </c>
      <c r="D425" s="88"/>
      <c r="E425" s="196"/>
      <c r="F425" s="199"/>
      <c r="G425" s="200"/>
      <c r="H425" s="192"/>
      <c r="I425" s="192"/>
      <c r="J425" s="192"/>
      <c r="K425" s="192"/>
      <c r="L425" s="192"/>
      <c r="M425" s="192"/>
      <c r="N425" s="192"/>
      <c r="O425" s="192"/>
      <c r="P425" s="192"/>
      <c r="Q425" s="201"/>
      <c r="R425" s="201"/>
      <c r="S425" s="192"/>
      <c r="T425" s="192"/>
      <c r="U425" s="192"/>
      <c r="V425" s="192"/>
      <c r="W425" s="192"/>
      <c r="X425" s="192"/>
      <c r="Y425" s="192"/>
      <c r="Z425" s="192"/>
      <c r="AA425" s="192"/>
      <c r="AB425" s="192"/>
      <c r="AC425" s="192"/>
      <c r="AD425" s="192"/>
      <c r="AE425" s="192"/>
      <c r="AF425" s="192"/>
      <c r="AG425" s="192"/>
      <c r="AH425" s="192"/>
      <c r="AI425" s="192"/>
      <c r="AJ425" s="192"/>
      <c r="AK425" s="259"/>
      <c r="AL425" s="198"/>
      <c r="AM425" s="198"/>
      <c r="AN425" s="198"/>
      <c r="AO425" s="262"/>
      <c r="AP425" s="265"/>
      <c r="AQ425" s="86"/>
      <c r="AR425" s="194"/>
      <c r="AS425" s="194"/>
      <c r="AT425" s="194"/>
      <c r="AU425" s="256"/>
    </row>
    <row r="426" spans="1:47" s="213" customFormat="1" ht="33" customHeight="1" x14ac:dyDescent="0.35">
      <c r="A426" s="189"/>
      <c r="B426" s="184"/>
      <c r="C426" s="202" t="str">
        <f>_xlfn.IFNA(INDEX(Masterlist!I:I,MATCH(B422,Masterlist!B:B,0)),"")</f>
        <v/>
      </c>
      <c r="D426" s="226" t="str">
        <f>_xlfn.IFNA(IF(INDEX(Attendance!H:H,MATCH(B422,Attendance!$A:$A,0))="VMI","SCOPE ALLW",""),"")</f>
        <v/>
      </c>
      <c r="E426" s="196" t="s">
        <v>13</v>
      </c>
      <c r="F426" s="203" t="str">
        <f>IFERROR(IF(AND(RIGHT(F422,1)="N",VALUE(F423)&gt;=8),Database!$I$3,""),"")</f>
        <v/>
      </c>
      <c r="G426" s="192" t="str">
        <f>IFERROR(IF(AND(RIGHT(G422,1)="N",VALUE(G423)&gt;=8),Database!$I$3,""),"")</f>
        <v/>
      </c>
      <c r="H426" s="199" t="str">
        <f>IFERROR(IF(AND(RIGHT(H422,1)="N",VALUE(H423)&gt;=8),Database!$I$3,""),"")</f>
        <v/>
      </c>
      <c r="I426" s="192" t="str">
        <f>IFERROR(IF(AND(RIGHT(I422,1)="N",VALUE(I423)&gt;=8),Database!$I$3,""),"")</f>
        <v/>
      </c>
      <c r="J426" s="192" t="str">
        <f>IFERROR(IF(AND(RIGHT(J422,1)="N",VALUE(J423)&gt;=8),Database!$I$3,""),"")</f>
        <v/>
      </c>
      <c r="K426" s="192" t="str">
        <f>IFERROR(IF(AND(RIGHT(K422,1)="N",VALUE(K423)&gt;=8),Database!$I$3,""),"")</f>
        <v/>
      </c>
      <c r="L426" s="192" t="str">
        <f>IFERROR(IF(AND(RIGHT(L422,1)="N",VALUE(L423)&gt;=8),Database!$I$3,""),"")</f>
        <v/>
      </c>
      <c r="M426" s="192" t="str">
        <f>IFERROR(IF(AND(RIGHT(M422,1)="N",VALUE(M423)&gt;=8),Database!$I$3,""),"")</f>
        <v/>
      </c>
      <c r="N426" s="192" t="str">
        <f>IFERROR(IF(AND(RIGHT(N422,1)="N",VALUE(N423)&gt;=8),Database!$I$3,""),"")</f>
        <v/>
      </c>
      <c r="O426" s="192" t="str">
        <f>IFERROR(IF(AND(RIGHT(O422,1)="N",VALUE(O423)&gt;=8),Database!$I$3,""),"")</f>
        <v/>
      </c>
      <c r="P426" s="192" t="str">
        <f>IFERROR(IF(AND(RIGHT(P422,1)="N",VALUE(P423)&gt;=8),Database!$I$3,""),"")</f>
        <v/>
      </c>
      <c r="Q426" s="192" t="str">
        <f>IFERROR(IF(AND(RIGHT(Q422,1)="N",VALUE(Q423)&gt;=8),Database!$I$3,""),"")</f>
        <v/>
      </c>
      <c r="R426" s="192" t="str">
        <f>IFERROR(IF(AND(RIGHT(R422,1)="N",VALUE(R423)&gt;=8),Database!$I$3,""),"")</f>
        <v/>
      </c>
      <c r="S426" s="192" t="str">
        <f>IFERROR(IF(AND(RIGHT(S422,1)="N",VALUE(S423)&gt;=8),Database!$I$3,""),"")</f>
        <v/>
      </c>
      <c r="T426" s="192" t="str">
        <f>IFERROR(IF(AND(RIGHT(T422,1)="N",VALUE(T423)&gt;=8),Database!$I$3,""),"")</f>
        <v/>
      </c>
      <c r="U426" s="192" t="str">
        <f>IFERROR(IF(AND(RIGHT(U422,1)="N",VALUE(U423)&gt;=8),Database!$I$3,""),"")</f>
        <v/>
      </c>
      <c r="V426" s="192" t="str">
        <f>IFERROR(IF(AND(RIGHT(V422,1)="N",VALUE(V423)&gt;=8),Database!$I$3,""),"")</f>
        <v/>
      </c>
      <c r="W426" s="192" t="str">
        <f>IFERROR(IF(AND(RIGHT(W422,1)="N",VALUE(W423)&gt;=8),Database!$I$3,""),"")</f>
        <v/>
      </c>
      <c r="X426" s="192" t="str">
        <f>IFERROR(IF(AND(RIGHT(X422,1)="N",VALUE(X423)&gt;=8),Database!$I$3,""),"")</f>
        <v/>
      </c>
      <c r="Y426" s="192" t="str">
        <f>IFERROR(IF(AND(RIGHT(Y422,1)="N",VALUE(Y423)&gt;=8),Database!$I$3,""),"")</f>
        <v/>
      </c>
      <c r="Z426" s="192" t="str">
        <f>IFERROR(IF(AND(RIGHT(Z422,1)="N",VALUE(Z423)&gt;=8),Database!$I$3,""),"")</f>
        <v/>
      </c>
      <c r="AA426" s="192" t="str">
        <f>IFERROR(IF(AND(RIGHT(AA422,1)="N",VALUE(AA423)&gt;=8),Database!$I$3,""),"")</f>
        <v/>
      </c>
      <c r="AB426" s="192" t="str">
        <f>IFERROR(IF(AND(RIGHT(AB422,1)="N",VALUE(AB423)&gt;=8),Database!$I$3,""),"")</f>
        <v/>
      </c>
      <c r="AC426" s="192" t="str">
        <f>IFERROR(IF(AND(RIGHT(AC422,1)="N",VALUE(AC423)&gt;=8),Database!$I$3,""),"")</f>
        <v/>
      </c>
      <c r="AD426" s="192" t="str">
        <f>IFERROR(IF(AND(RIGHT(AD422,1)="N",VALUE(AD423)&gt;=8),Database!$I$3,""),"")</f>
        <v/>
      </c>
      <c r="AE426" s="192" t="str">
        <f>IFERROR(IF(AND(RIGHT(AE422,1)="N",VALUE(AE423)&gt;=8),Database!$I$3,""),"")</f>
        <v/>
      </c>
      <c r="AF426" s="192" t="str">
        <f>IFERROR(IF(AND(RIGHT(AF422,1)="N",VALUE(AF423)&gt;=8),Database!$I$3,""),"")</f>
        <v/>
      </c>
      <c r="AG426" s="192" t="str">
        <f>IFERROR(IF(AND(RIGHT(AG422,1)="N",VALUE(AG423)&gt;=8),Database!$I$3,""),"")</f>
        <v/>
      </c>
      <c r="AH426" s="192" t="str">
        <f>IFERROR(IF(AND(RIGHT(AH422,1)="N",VALUE(AH423)&gt;=8),Database!$I$3,""),"")</f>
        <v/>
      </c>
      <c r="AI426" s="192" t="str">
        <f>IFERROR(IF(AND(RIGHT(AI422,1)="N",VALUE(AI423)&gt;=8),Database!$I$3,""),"")</f>
        <v/>
      </c>
      <c r="AJ426" s="192" t="str">
        <f>IFERROR(IF(AND(RIGHT(AJ422,1)="N",VALUE(AJ423)&gt;=8),Database!$I$3,""),"")</f>
        <v/>
      </c>
      <c r="AK426" s="259"/>
      <c r="AL426" s="204"/>
      <c r="AM426" s="198"/>
      <c r="AN426" s="198"/>
      <c r="AO426" s="262"/>
      <c r="AP426" s="265"/>
      <c r="AQ426" s="86"/>
      <c r="AR426" s="194"/>
      <c r="AS426" s="194"/>
      <c r="AT426" s="194"/>
      <c r="AU426" s="256"/>
    </row>
    <row r="427" spans="1:47" s="213" customFormat="1" ht="33" customHeight="1" thickBot="1" x14ac:dyDescent="0.4">
      <c r="A427" s="189"/>
      <c r="B427" s="205"/>
      <c r="C427" s="222"/>
      <c r="D427" s="28"/>
      <c r="E427" s="206" t="s">
        <v>176</v>
      </c>
      <c r="F427" s="207" t="str">
        <f>IFERROR(IF(INDEX(Attendance!$T:$T,MATCH($B422&amp;F$7,Attendance!$N:$N,0))=TRUE,"L",IF(SUM(F423:F424)&gt;=10,5,"")),"")</f>
        <v/>
      </c>
      <c r="G427" s="207" t="str">
        <f>IFERROR(IF(INDEX(Attendance!$T:$T,MATCH($B422&amp;G$7,Attendance!$N:$N,0))=TRUE,"L",IF(SUM(G423:G424)&gt;=10,5,"")),"")</f>
        <v/>
      </c>
      <c r="H427" s="208" t="str">
        <f>IFERROR(IF(INDEX(Attendance!$T:$T,MATCH($B422&amp;H$7,Attendance!$N:$N,0))=TRUE,"L",IF(SUM(H423:H424)&gt;=10,5,"")),"")</f>
        <v/>
      </c>
      <c r="I427" s="208" t="str">
        <f>IFERROR(IF(INDEX(Attendance!$T:$T,MATCH($B422&amp;I$7,Attendance!$N:$N,0))=TRUE,"L",IF(SUM(I423:I424)&gt;=10,5,"")),"")</f>
        <v/>
      </c>
      <c r="J427" s="208" t="str">
        <f>IFERROR(IF(INDEX(Attendance!$T:$T,MATCH($B422&amp;J$7,Attendance!$N:$N,0))=TRUE,"L",IF(SUM(J423:J424)&gt;=10,5,"")),"")</f>
        <v/>
      </c>
      <c r="K427" s="208" t="str">
        <f>IFERROR(IF(INDEX(Attendance!$T:$T,MATCH($B422&amp;K$7,Attendance!$N:$N,0))=TRUE,"L",IF(SUM(K423:K424)&gt;=10,5,"")),"")</f>
        <v/>
      </c>
      <c r="L427" s="208" t="str">
        <f>IFERROR(IF(INDEX(Attendance!$T:$T,MATCH($B422&amp;L$7,Attendance!$N:$N,0))=TRUE,"L",IF(SUM(L423:L424)&gt;=10,5,"")),"")</f>
        <v/>
      </c>
      <c r="M427" s="208" t="str">
        <f>IFERROR(IF(INDEX(Attendance!$T:$T,MATCH($B422&amp;M$7,Attendance!$N:$N,0))=TRUE,"L",IF(SUM(M423:M424)&gt;=10,5,"")),"")</f>
        <v/>
      </c>
      <c r="N427" s="208" t="str">
        <f>IFERROR(IF(INDEX(Attendance!$T:$T,MATCH($B422&amp;N$7,Attendance!$N:$N,0))=TRUE,"L",IF(SUM(N423:N424)&gt;=10,5,"")),"")</f>
        <v/>
      </c>
      <c r="O427" s="208" t="str">
        <f>IFERROR(IF(INDEX(Attendance!$T:$T,MATCH($B422&amp;O$7,Attendance!$N:$N,0))=TRUE,"L",IF(SUM(O423:O424)&gt;=10,5,"")),"")</f>
        <v/>
      </c>
      <c r="P427" s="208" t="str">
        <f>IFERROR(IF(INDEX(Attendance!$T:$T,MATCH($B422&amp;P$7,Attendance!$N:$N,0))=TRUE,"L",IF(SUM(P423:P424)&gt;=10,5,"")),"")</f>
        <v/>
      </c>
      <c r="Q427" s="208" t="str">
        <f>IFERROR(IF(INDEX(Attendance!$T:$T,MATCH($B422&amp;Q$7,Attendance!$N:$N,0))=TRUE,"L",IF(SUM(Q423:Q424)&gt;=10,5,"")),"")</f>
        <v/>
      </c>
      <c r="R427" s="208" t="str">
        <f>IFERROR(IF(INDEX(Attendance!$T:$T,MATCH($B422&amp;R$7,Attendance!$N:$N,0))=TRUE,"L",IF(SUM(R423:R424)&gt;=10,5,"")),"")</f>
        <v/>
      </c>
      <c r="S427" s="208" t="str">
        <f>IFERROR(IF(INDEX(Attendance!$T:$T,MATCH($B422&amp;S$7,Attendance!$N:$N,0))=TRUE,"L",IF(SUM(S423:S424)&gt;=10,5,"")),"")</f>
        <v/>
      </c>
      <c r="T427" s="208" t="str">
        <f>IFERROR(IF(INDEX(Attendance!$T:$T,MATCH($B422&amp;T$7,Attendance!$N:$N,0))=TRUE,"L",IF(SUM(T423:T424)&gt;=10,5,"")),"")</f>
        <v/>
      </c>
      <c r="U427" s="208" t="str">
        <f>IFERROR(IF(INDEX(Attendance!$T:$T,MATCH($B422&amp;U$7,Attendance!$N:$N,0))=TRUE,"L",IF(SUM(U423:U424)&gt;=10,5,"")),"")</f>
        <v/>
      </c>
      <c r="V427" s="208" t="str">
        <f>IFERROR(IF(INDEX(Attendance!$T:$T,MATCH($B422&amp;V$7,Attendance!$N:$N,0))=TRUE,"L",IF(SUM(V423:V424)&gt;=10,5,"")),"")</f>
        <v/>
      </c>
      <c r="W427" s="208" t="str">
        <f>IFERROR(IF(INDEX(Attendance!$T:$T,MATCH($B422&amp;W$7,Attendance!$N:$N,0))=TRUE,"L",IF(SUM(W423:W424)&gt;=10,5,"")),"")</f>
        <v/>
      </c>
      <c r="X427" s="208" t="str">
        <f>IFERROR(IF(INDEX(Attendance!$T:$T,MATCH($B422&amp;X$7,Attendance!$N:$N,0))=TRUE,"L",IF(SUM(X423:X424)&gt;=10,5,"")),"")</f>
        <v/>
      </c>
      <c r="Y427" s="208" t="str">
        <f>IFERROR(IF(INDEX(Attendance!$T:$T,MATCH($B422&amp;Y$7,Attendance!$N:$N,0))=TRUE,"L",IF(SUM(Y423:Y424)&gt;=10,5,"")),"")</f>
        <v/>
      </c>
      <c r="Z427" s="208" t="str">
        <f>IFERROR(IF(INDEX(Attendance!$T:$T,MATCH($B422&amp;Z$7,Attendance!$N:$N,0))=TRUE,"L",IF(SUM(Z423:Z424)&gt;=10,5,"")),"")</f>
        <v/>
      </c>
      <c r="AA427" s="208" t="str">
        <f>IFERROR(IF(INDEX(Attendance!$T:$T,MATCH($B422&amp;AA$7,Attendance!$N:$N,0))=TRUE,"L",IF(SUM(AA423:AA424)&gt;=10,5,"")),"")</f>
        <v/>
      </c>
      <c r="AB427" s="208" t="str">
        <f>IFERROR(IF(INDEX(Attendance!$T:$T,MATCH($B422&amp;AB$7,Attendance!$N:$N,0))=TRUE,"L",IF(SUM(AB423:AB424)&gt;=10,5,"")),"")</f>
        <v/>
      </c>
      <c r="AC427" s="208" t="str">
        <f>IFERROR(IF(INDEX(Attendance!$T:$T,MATCH($B422&amp;AC$7,Attendance!$N:$N,0))=TRUE,"L",IF(SUM(AC423:AC424)&gt;=10,5,"")),"")</f>
        <v/>
      </c>
      <c r="AD427" s="208" t="str">
        <f>IFERROR(IF(INDEX(Attendance!$T:$T,MATCH($B422&amp;AD$7,Attendance!$N:$N,0))=TRUE,"L",IF(SUM(AD423:AD424)&gt;=10,5,"")),"")</f>
        <v/>
      </c>
      <c r="AE427" s="208" t="str">
        <f>IFERROR(IF(INDEX(Attendance!$T:$T,MATCH($B422&amp;AE$7,Attendance!$N:$N,0))=TRUE,"L",IF(SUM(AE423:AE424)&gt;=10,5,"")),"")</f>
        <v/>
      </c>
      <c r="AF427" s="208" t="str">
        <f>IFERROR(IF(INDEX(Attendance!$T:$T,MATCH($B422&amp;AF$7,Attendance!$N:$N,0))=TRUE,"L",IF(SUM(AF423:AF424)&gt;=10,5,"")),"")</f>
        <v/>
      </c>
      <c r="AG427" s="208" t="str">
        <f>IFERROR(IF(INDEX(Attendance!$T:$T,MATCH($B422&amp;AG$7,Attendance!$N:$N,0))=TRUE,"L",IF(SUM(AG423:AG424)&gt;=10,5,"")),"")</f>
        <v/>
      </c>
      <c r="AH427" s="208" t="str">
        <f>IFERROR(IF(INDEX(Attendance!$T:$T,MATCH($B422&amp;AH$7,Attendance!$N:$N,0))=TRUE,"L",IF(SUM(AH423:AH424)&gt;=10,5,"")),"")</f>
        <v/>
      </c>
      <c r="AI427" s="208" t="str">
        <f>IFERROR(IF(INDEX(Attendance!$T:$T,MATCH($B422&amp;AI$7,Attendance!$N:$N,0))=TRUE,"L",IF(SUM(AI423:AI424)&gt;=10,5,"")),"")</f>
        <v/>
      </c>
      <c r="AJ427" s="208" t="str">
        <f>IFERROR(IF(INDEX(Attendance!$T:$T,MATCH($B422&amp;AJ$7,Attendance!$N:$N,0))=TRUE,"L",IF(SUM(AJ423:AJ424)&gt;=10,5,"")),"")</f>
        <v/>
      </c>
      <c r="AK427" s="260"/>
      <c r="AL427" s="209">
        <f>ROUND(AL422*AL423,2)</f>
        <v>0</v>
      </c>
      <c r="AM427" s="209">
        <f>ROUND(AM422*AM423,2)</f>
        <v>0</v>
      </c>
      <c r="AN427" s="209">
        <f>ROUND(AN422*AN423,2)</f>
        <v>0</v>
      </c>
      <c r="AO427" s="263"/>
      <c r="AP427" s="266"/>
      <c r="AQ427" s="210">
        <f>AQ422*$AQ$5</f>
        <v>0</v>
      </c>
      <c r="AR427" s="211">
        <f>AR422*ROUND(IF($C427="",1200,MID($C427,FIND("RM",$C427)+3,4))/26,2)</f>
        <v>0</v>
      </c>
      <c r="AS427" s="211">
        <f t="shared" ref="AS427:AT427" si="106">AS422*ROUND(IF($C427="",1200,MID($C427,FIND("RM",$C427)+3,4))/26,2)</f>
        <v>0</v>
      </c>
      <c r="AT427" s="211">
        <f t="shared" si="106"/>
        <v>92.3</v>
      </c>
      <c r="AU427" s="257"/>
    </row>
    <row r="428" spans="1:47" s="213" customFormat="1" ht="33" customHeight="1" x14ac:dyDescent="0.35">
      <c r="A428" s="175">
        <f t="shared" si="96"/>
        <v>71</v>
      </c>
      <c r="B428" s="184" t="str">
        <f>_xlfn.IFNA(INDEX(Attendance!$A:$A,MATCH(A428,Attendance!$M:$M,0)),"")</f>
        <v/>
      </c>
      <c r="C428" s="185" t="str">
        <f>_xlfn.IFNA(INDEX(Masterlist!C:C,MATCH(B428,Masterlist!B:B,0)),"")</f>
        <v/>
      </c>
      <c r="D428" s="87"/>
      <c r="E428" s="186" t="s">
        <v>173</v>
      </c>
      <c r="F428" s="83" t="str" cm="1">
        <f t="array" ref="F428">_xlfn.IFNA(IF(OR(VALUE(F$7&amp;$C$3)=PH),IF(F429="","PH",IF(INDEX(Attendance!$O:$O,MATCH($B428&amp;F$7,Attendance!$N:$N,0))&lt;"1200","PM","PN")),IF(F$6="Sun",IF(F429="","RD",IF(INDEX(Attendance!$O:$O,MATCH($B428&amp;F$7,Attendance!$N:$N,0))&lt;"1200","RM","RN")),IF(F429="",IF(F$7="","",IF(INDEX(Attendance!$I:$I,MATCH($B428&amp;F$7,Attendance!$N:$N,0))="ABS","AB","UL")),IF(INDEX(Attendance!$O:$O,MATCH($B428&amp;F$7,Attendance!$N:$N,0))&lt;"1200","M","N")))),"")</f>
        <v/>
      </c>
      <c r="G428" s="83" t="str" cm="1">
        <f t="array" ref="G428">_xlfn.IFNA(IF(OR(VALUE(G$7&amp;$C$3)=PH),IF(G429="","PH",IF(INDEX(Attendance!$O:$O,MATCH($B428&amp;G$7,Attendance!$N:$N,0))&lt;"1200","PM","PN")),IF(G$6="Sun",IF(G429="","RD",IF(INDEX(Attendance!$O:$O,MATCH($B428&amp;G$7,Attendance!$N:$N,0))&lt;"1200","RM","RN")),IF(G429="",IF(G$7="","",IF(INDEX(Attendance!$I:$I,MATCH($B428&amp;G$7,Attendance!$N:$N,0))="ABS","AB","UL")),IF(INDEX(Attendance!$O:$O,MATCH($B428&amp;G$7,Attendance!$N:$N,0))&lt;"1200","M","N")))),"")</f>
        <v/>
      </c>
      <c r="H428" s="83" t="str" cm="1">
        <f t="array" ref="H428">_xlfn.IFNA(IF(OR(VALUE(H$7&amp;$C$3)=PH),IF(H429="","PH",IF(INDEX(Attendance!$O:$O,MATCH($B428&amp;H$7,Attendance!$N:$N,0))&lt;"1200","PM","PN")),IF(H$6="Sun",IF(H429="","RD",IF(INDEX(Attendance!$O:$O,MATCH($B428&amp;H$7,Attendance!$N:$N,0))&lt;"1200","RM","RN")),IF(H429="",IF(H$7="","",IF(INDEX(Attendance!$I:$I,MATCH($B428&amp;H$7,Attendance!$N:$N,0))="ABS","AB","UL")),IF(INDEX(Attendance!$O:$O,MATCH($B428&amp;H$7,Attendance!$N:$N,0))&lt;"1200","M","N")))),"")</f>
        <v/>
      </c>
      <c r="I428" s="83" t="str" cm="1">
        <f t="array" ref="I428">_xlfn.IFNA(IF(OR(VALUE(I$7&amp;$C$3)=PH),IF(I429="","PH",IF(INDEX(Attendance!$O:$O,MATCH($B428&amp;I$7,Attendance!$N:$N,0))&lt;"1200","PM","PN")),IF(I$6="Sun",IF(I429="","RD",IF(INDEX(Attendance!$O:$O,MATCH($B428&amp;I$7,Attendance!$N:$N,0))&lt;"1200","RM","RN")),IF(I429="",IF(I$7="","",IF(INDEX(Attendance!$I:$I,MATCH($B428&amp;I$7,Attendance!$N:$N,0))="ABS","AB","UL")),IF(INDEX(Attendance!$O:$O,MATCH($B428&amp;I$7,Attendance!$N:$N,0))&lt;"1200","M","N")))),"")</f>
        <v/>
      </c>
      <c r="J428" s="83" t="str" cm="1">
        <f t="array" ref="J428">_xlfn.IFNA(IF(OR(VALUE(J$7&amp;$C$3)=PH),IF(J429="","PH",IF(INDEX(Attendance!$O:$O,MATCH($B428&amp;J$7,Attendance!$N:$N,0))&lt;"1200","PM","PN")),IF(J$6="Sun",IF(J429="","RD",IF(INDEX(Attendance!$O:$O,MATCH($B428&amp;J$7,Attendance!$N:$N,0))&lt;"1200","RM","RN")),IF(J429="",IF(J$7="","",IF(INDEX(Attendance!$I:$I,MATCH($B428&amp;J$7,Attendance!$N:$N,0))="ABS","AB","UL")),IF(INDEX(Attendance!$O:$O,MATCH($B428&amp;J$7,Attendance!$N:$N,0))&lt;"1200","M","N")))),"")</f>
        <v/>
      </c>
      <c r="K428" s="83" t="str" cm="1">
        <f t="array" ref="K428">_xlfn.IFNA(IF(OR(VALUE(K$7&amp;$C$3)=PH),IF(K429="","PH",IF(INDEX(Attendance!$O:$O,MATCH($B428&amp;K$7,Attendance!$N:$N,0))&lt;"1200","PM","PN")),IF(K$6="Sun",IF(K429="","RD",IF(INDEX(Attendance!$O:$O,MATCH($B428&amp;K$7,Attendance!$N:$N,0))&lt;"1200","RM","RN")),IF(K429="",IF(K$7="","",IF(INDEX(Attendance!$I:$I,MATCH($B428&amp;K$7,Attendance!$N:$N,0))="ABS","AB","UL")),IF(INDEX(Attendance!$O:$O,MATCH($B428&amp;K$7,Attendance!$N:$N,0))&lt;"1200","M","N")))),"")</f>
        <v/>
      </c>
      <c r="L428" s="83" t="str" cm="1">
        <f t="array" ref="L428">_xlfn.IFNA(IF(OR(VALUE(L$7&amp;$C$3)=PH),IF(L429="","PH",IF(INDEX(Attendance!$O:$O,MATCH($B428&amp;L$7,Attendance!$N:$N,0))&lt;"1200","PM","PN")),IF(L$6="Sun",IF(L429="","RD",IF(INDEX(Attendance!$O:$O,MATCH($B428&amp;L$7,Attendance!$N:$N,0))&lt;"1200","RM","RN")),IF(L429="",IF(L$7="","",IF(INDEX(Attendance!$I:$I,MATCH($B428&amp;L$7,Attendance!$N:$N,0))="ABS","AB","UL")),IF(INDEX(Attendance!$O:$O,MATCH($B428&amp;L$7,Attendance!$N:$N,0))&lt;"1200","M","N")))),"")</f>
        <v>RD</v>
      </c>
      <c r="M428" s="83" t="str" cm="1">
        <f t="array" ref="M428">_xlfn.IFNA(IF(OR(VALUE(M$7&amp;$C$3)=PH),IF(M429="","PH",IF(INDEX(Attendance!$O:$O,MATCH($B428&amp;M$7,Attendance!$N:$N,0))&lt;"1200","PM","PN")),IF(M$6="Sun",IF(M429="","RD",IF(INDEX(Attendance!$O:$O,MATCH($B428&amp;M$7,Attendance!$N:$N,0))&lt;"1200","RM","RN")),IF(M429="",IF(M$7="","",IF(INDEX(Attendance!$I:$I,MATCH($B428&amp;M$7,Attendance!$N:$N,0))="ABS","AB","UL")),IF(INDEX(Attendance!$O:$O,MATCH($B428&amp;M$7,Attendance!$N:$N,0))&lt;"1200","M","N")))),"")</f>
        <v/>
      </c>
      <c r="N428" s="83" t="str" cm="1">
        <f t="array" ref="N428">_xlfn.IFNA(IF(OR(VALUE(N$7&amp;$C$3)=PH),IF(N429="","PH",IF(INDEX(Attendance!$O:$O,MATCH($B428&amp;N$7,Attendance!$N:$N,0))&lt;"1200","PM","PN")),IF(N$6="Sun",IF(N429="","RD",IF(INDEX(Attendance!$O:$O,MATCH($B428&amp;N$7,Attendance!$N:$N,0))&lt;"1200","RM","RN")),IF(N429="",IF(N$7="","",IF(INDEX(Attendance!$I:$I,MATCH($B428&amp;N$7,Attendance!$N:$N,0))="ABS","AB","UL")),IF(INDEX(Attendance!$O:$O,MATCH($B428&amp;N$7,Attendance!$N:$N,0))&lt;"1200","M","N")))),"")</f>
        <v/>
      </c>
      <c r="O428" s="83" t="str" cm="1">
        <f t="array" ref="O428">_xlfn.IFNA(IF(OR(VALUE(O$7&amp;$C$3)=PH),IF(O429="","PH",IF(INDEX(Attendance!$O:$O,MATCH($B428&amp;O$7,Attendance!$N:$N,0))&lt;"1200","PM","PN")),IF(O$6="Sun",IF(O429="","RD",IF(INDEX(Attendance!$O:$O,MATCH($B428&amp;O$7,Attendance!$N:$N,0))&lt;"1200","RM","RN")),IF(O429="",IF(O$7="","",IF(INDEX(Attendance!$I:$I,MATCH($B428&amp;O$7,Attendance!$N:$N,0))="ABS","AB","UL")),IF(INDEX(Attendance!$O:$O,MATCH($B428&amp;O$7,Attendance!$N:$N,0))&lt;"1200","M","N")))),"")</f>
        <v/>
      </c>
      <c r="P428" s="83" t="str" cm="1">
        <f t="array" ref="P428">_xlfn.IFNA(IF(OR(VALUE(P$7&amp;$C$3)=PH),IF(P429="","PH",IF(INDEX(Attendance!$O:$O,MATCH($B428&amp;P$7,Attendance!$N:$N,0))&lt;"1200","PM","PN")),IF(P$6="Sun",IF(P429="","RD",IF(INDEX(Attendance!$O:$O,MATCH($B428&amp;P$7,Attendance!$N:$N,0))&lt;"1200","RM","RN")),IF(P429="",IF(P$7="","",IF(INDEX(Attendance!$I:$I,MATCH($B428&amp;P$7,Attendance!$N:$N,0))="ABS","AB","UL")),IF(INDEX(Attendance!$O:$O,MATCH($B428&amp;P$7,Attendance!$N:$N,0))&lt;"1200","M","N")))),"")</f>
        <v/>
      </c>
      <c r="Q428" s="83" t="str" cm="1">
        <f t="array" ref="Q428">_xlfn.IFNA(IF(OR(VALUE(Q$7&amp;$C$3)=PH),IF(Q429="","PH",IF(INDEX(Attendance!$O:$O,MATCH($B428&amp;Q$7,Attendance!$N:$N,0))&lt;"1200","PM","PN")),IF(Q$6="Sun",IF(Q429="","RD",IF(INDEX(Attendance!$O:$O,MATCH($B428&amp;Q$7,Attendance!$N:$N,0))&lt;"1200","RM","RN")),IF(Q429="",IF(Q$7="","",IF(INDEX(Attendance!$I:$I,MATCH($B428&amp;Q$7,Attendance!$N:$N,0))="ABS","AB","UL")),IF(INDEX(Attendance!$O:$O,MATCH($B428&amp;Q$7,Attendance!$N:$N,0))&lt;"1200","M","N")))),"")</f>
        <v>PH</v>
      </c>
      <c r="R428" s="83" t="str" cm="1">
        <f t="array" ref="R428">_xlfn.IFNA(IF(OR(VALUE(R$7&amp;$C$3)=PH),IF(R429="","PH",IF(INDEX(Attendance!$O:$O,MATCH($B428&amp;R$7,Attendance!$N:$N,0))&lt;"1200","PM","PN")),IF(R$6="Sun",IF(R429="","RD",IF(INDEX(Attendance!$O:$O,MATCH($B428&amp;R$7,Attendance!$N:$N,0))&lt;"1200","RM","RN")),IF(R429="",IF(R$7="","",IF(INDEX(Attendance!$I:$I,MATCH($B428&amp;R$7,Attendance!$N:$N,0))="ABS","AB","UL")),IF(INDEX(Attendance!$O:$O,MATCH($B428&amp;R$7,Attendance!$N:$N,0))&lt;"1200","M","N")))),"")</f>
        <v>PH</v>
      </c>
      <c r="S428" s="83" t="str" cm="1">
        <f t="array" ref="S428">_xlfn.IFNA(IF(OR(VALUE(S$7&amp;$C$3)=PH),IF(S429="","PH",IF(INDEX(Attendance!$O:$O,MATCH($B428&amp;S$7,Attendance!$N:$N,0))&lt;"1200","PM","PN")),IF(S$6="Sun",IF(S429="","RD",IF(INDEX(Attendance!$O:$O,MATCH($B428&amp;S$7,Attendance!$N:$N,0))&lt;"1200","RM","RN")),IF(S429="",IF(S$7="","",IF(INDEX(Attendance!$I:$I,MATCH($B428&amp;S$7,Attendance!$N:$N,0))="ABS","AB","UL")),IF(INDEX(Attendance!$O:$O,MATCH($B428&amp;S$7,Attendance!$N:$N,0))&lt;"1200","M","N")))),"")</f>
        <v>RD</v>
      </c>
      <c r="T428" s="83" t="str" cm="1">
        <f t="array" ref="T428">_xlfn.IFNA(IF(OR(VALUE(T$7&amp;$C$3)=PH),IF(T429="","PH",IF(INDEX(Attendance!$O:$O,MATCH($B428&amp;T$7,Attendance!$N:$N,0))&lt;"1200","PM","PN")),IF(T$6="Sun",IF(T429="","RD",IF(INDEX(Attendance!$O:$O,MATCH($B428&amp;T$7,Attendance!$N:$N,0))&lt;"1200","RM","RN")),IF(T429="",IF(T$7="","",IF(INDEX(Attendance!$I:$I,MATCH($B428&amp;T$7,Attendance!$N:$N,0))="ABS","AB","UL")),IF(INDEX(Attendance!$O:$O,MATCH($B428&amp;T$7,Attendance!$N:$N,0))&lt;"1200","M","N")))),"")</f>
        <v/>
      </c>
      <c r="U428" s="83" t="str" cm="1">
        <f t="array" ref="U428">_xlfn.IFNA(IF(OR(VALUE(U$7&amp;$C$3)=PH),IF(U429="","PH",IF(INDEX(Attendance!$O:$O,MATCH($B428&amp;U$7,Attendance!$N:$N,0))&lt;"1200","PM","PN")),IF(U$6="Sun",IF(U429="","RD",IF(INDEX(Attendance!$O:$O,MATCH($B428&amp;U$7,Attendance!$N:$N,0))&lt;"1200","RM","RN")),IF(U429="",IF(U$7="","",IF(INDEX(Attendance!$I:$I,MATCH($B428&amp;U$7,Attendance!$N:$N,0))="ABS","AB","UL")),IF(INDEX(Attendance!$O:$O,MATCH($B428&amp;U$7,Attendance!$N:$N,0))&lt;"1200","M","N")))),"")</f>
        <v/>
      </c>
      <c r="V428" s="83" t="str" cm="1">
        <f t="array" ref="V428">_xlfn.IFNA(IF(OR(VALUE(V$7&amp;$C$3)=PH),IF(V429="","PH",IF(INDEX(Attendance!$O:$O,MATCH($B428&amp;V$7,Attendance!$N:$N,0))&lt;"1200","PM","PN")),IF(V$6="Sun",IF(V429="","RD",IF(INDEX(Attendance!$O:$O,MATCH($B428&amp;V$7,Attendance!$N:$N,0))&lt;"1200","RM","RN")),IF(V429="",IF(V$7="","",IF(INDEX(Attendance!$I:$I,MATCH($B428&amp;V$7,Attendance!$N:$N,0))="ABS","AB","UL")),IF(INDEX(Attendance!$O:$O,MATCH($B428&amp;V$7,Attendance!$N:$N,0))&lt;"1200","M","N")))),"")</f>
        <v/>
      </c>
      <c r="W428" s="83" t="str" cm="1">
        <f t="array" ref="W428">_xlfn.IFNA(IF(OR(VALUE(W$7&amp;$C$3)=PH),IF(W429="","PH",IF(INDEX(Attendance!$O:$O,MATCH($B428&amp;W$7,Attendance!$N:$N,0))&lt;"1200","PM","PN")),IF(W$6="Sun",IF(W429="","RD",IF(INDEX(Attendance!$O:$O,MATCH($B428&amp;W$7,Attendance!$N:$N,0))&lt;"1200","RM","RN")),IF(W429="",IF(W$7="","",IF(INDEX(Attendance!$I:$I,MATCH($B428&amp;W$7,Attendance!$N:$N,0))="ABS","AB","UL")),IF(INDEX(Attendance!$O:$O,MATCH($B428&amp;W$7,Attendance!$N:$N,0))&lt;"1200","M","N")))),"")</f>
        <v/>
      </c>
      <c r="X428" s="83" t="str" cm="1">
        <f t="array" ref="X428">_xlfn.IFNA(IF(OR(VALUE(X$7&amp;$C$3)=PH),IF(X429="","PH",IF(INDEX(Attendance!$O:$O,MATCH($B428&amp;X$7,Attendance!$N:$N,0))&lt;"1200","PM","PN")),IF(X$6="Sun",IF(X429="","RD",IF(INDEX(Attendance!$O:$O,MATCH($B428&amp;X$7,Attendance!$N:$N,0))&lt;"1200","RM","RN")),IF(X429="",IF(X$7="","",IF(INDEX(Attendance!$I:$I,MATCH($B428&amp;X$7,Attendance!$N:$N,0))="ABS","AB","UL")),IF(INDEX(Attendance!$O:$O,MATCH($B428&amp;X$7,Attendance!$N:$N,0))&lt;"1200","M","N")))),"")</f>
        <v/>
      </c>
      <c r="Y428" s="83" t="str" cm="1">
        <f t="array" ref="Y428">_xlfn.IFNA(IF(OR(VALUE(Y$7&amp;$C$3)=PH),IF(Y429="","PH",IF(INDEX(Attendance!$O:$O,MATCH($B428&amp;Y$7,Attendance!$N:$N,0))&lt;"1200","PM","PN")),IF(Y$6="Sun",IF(Y429="","RD",IF(INDEX(Attendance!$O:$O,MATCH($B428&amp;Y$7,Attendance!$N:$N,0))&lt;"1200","RM","RN")),IF(Y429="",IF(Y$7="","",IF(INDEX(Attendance!$I:$I,MATCH($B428&amp;Y$7,Attendance!$N:$N,0))="ABS","AB","UL")),IF(INDEX(Attendance!$O:$O,MATCH($B428&amp;Y$7,Attendance!$N:$N,0))&lt;"1200","M","N")))),"")</f>
        <v/>
      </c>
      <c r="Z428" s="83" t="str" cm="1">
        <f t="array" ref="Z428">_xlfn.IFNA(IF(OR(VALUE(Z$7&amp;$C$3)=PH),IF(Z429="","PH",IF(INDEX(Attendance!$O:$O,MATCH($B428&amp;Z$7,Attendance!$N:$N,0))&lt;"1200","PM","PN")),IF(Z$6="Sun",IF(Z429="","RD",IF(INDEX(Attendance!$O:$O,MATCH($B428&amp;Z$7,Attendance!$N:$N,0))&lt;"1200","RM","RN")),IF(Z429="",IF(Z$7="","",IF(INDEX(Attendance!$I:$I,MATCH($B428&amp;Z$7,Attendance!$N:$N,0))="ABS","AB","UL")),IF(INDEX(Attendance!$O:$O,MATCH($B428&amp;Z$7,Attendance!$N:$N,0))&lt;"1200","M","N")))),"")</f>
        <v>RD</v>
      </c>
      <c r="AA428" s="83" t="str" cm="1">
        <f t="array" ref="AA428">_xlfn.IFNA(IF(OR(VALUE(AA$7&amp;$C$3)=PH),IF(AA429="","PH",IF(INDEX(Attendance!$O:$O,MATCH($B428&amp;AA$7,Attendance!$N:$N,0))&lt;"1200","PM","PN")),IF(AA$6="Sun",IF(AA429="","RD",IF(INDEX(Attendance!$O:$O,MATCH($B428&amp;AA$7,Attendance!$N:$N,0))&lt;"1200","RM","RN")),IF(AA429="",IF(AA$7="","",IF(INDEX(Attendance!$I:$I,MATCH($B428&amp;AA$7,Attendance!$N:$N,0))="ABS","AB","UL")),IF(INDEX(Attendance!$O:$O,MATCH($B428&amp;AA$7,Attendance!$N:$N,0))&lt;"1200","M","N")))),"")</f>
        <v/>
      </c>
      <c r="AB428" s="83" t="str" cm="1">
        <f t="array" ref="AB428">_xlfn.IFNA(IF(OR(VALUE(AB$7&amp;$C$3)=PH),IF(AB429="","PH",IF(INDEX(Attendance!$O:$O,MATCH($B428&amp;AB$7,Attendance!$N:$N,0))&lt;"1200","PM","PN")),IF(AB$6="Sun",IF(AB429="","RD",IF(INDEX(Attendance!$O:$O,MATCH($B428&amp;AB$7,Attendance!$N:$N,0))&lt;"1200","RM","RN")),IF(AB429="",IF(AB$7="","",IF(INDEX(Attendance!$I:$I,MATCH($B428&amp;AB$7,Attendance!$N:$N,0))="ABS","AB","UL")),IF(INDEX(Attendance!$O:$O,MATCH($B428&amp;AB$7,Attendance!$N:$N,0))&lt;"1200","M","N")))),"")</f>
        <v/>
      </c>
      <c r="AC428" s="83" t="str" cm="1">
        <f t="array" ref="AC428">_xlfn.IFNA(IF(OR(VALUE(AC$7&amp;$C$3)=PH),IF(AC429="","PH",IF(INDEX(Attendance!$O:$O,MATCH($B428&amp;AC$7,Attendance!$N:$N,0))&lt;"1200","PM","PN")),IF(AC$6="Sun",IF(AC429="","RD",IF(INDEX(Attendance!$O:$O,MATCH($B428&amp;AC$7,Attendance!$N:$N,0))&lt;"1200","RM","RN")),IF(AC429="",IF(AC$7="","",IF(INDEX(Attendance!$I:$I,MATCH($B428&amp;AC$7,Attendance!$N:$N,0))="ABS","AB","UL")),IF(INDEX(Attendance!$O:$O,MATCH($B428&amp;AC$7,Attendance!$N:$N,0))&lt;"1200","M","N")))),"")</f>
        <v/>
      </c>
      <c r="AD428" s="83" t="str" cm="1">
        <f t="array" ref="AD428">_xlfn.IFNA(IF(OR(VALUE(AD$7&amp;$C$3)=PH),IF(AD429="","PH",IF(INDEX(Attendance!$O:$O,MATCH($B428&amp;AD$7,Attendance!$N:$N,0))&lt;"1200","PM","PN")),IF(AD$6="Sun",IF(AD429="","RD",IF(INDEX(Attendance!$O:$O,MATCH($B428&amp;AD$7,Attendance!$N:$N,0))&lt;"1200","RM","RN")),IF(AD429="",IF(AD$7="","",IF(INDEX(Attendance!$I:$I,MATCH($B428&amp;AD$7,Attendance!$N:$N,0))="ABS","AB","UL")),IF(INDEX(Attendance!$O:$O,MATCH($B428&amp;AD$7,Attendance!$N:$N,0))&lt;"1200","M","N")))),"")</f>
        <v/>
      </c>
      <c r="AE428" s="83" t="str" cm="1">
        <f t="array" ref="AE428">_xlfn.IFNA(IF(OR(VALUE(AE$7&amp;$C$3)=PH),IF(AE429="","PH",IF(INDEX(Attendance!$O:$O,MATCH($B428&amp;AE$7,Attendance!$N:$N,0))&lt;"1200","PM","PN")),IF(AE$6="Sun",IF(AE429="","RD",IF(INDEX(Attendance!$O:$O,MATCH($B428&amp;AE$7,Attendance!$N:$N,0))&lt;"1200","RM","RN")),IF(AE429="",IF(AE$7="","",IF(INDEX(Attendance!$I:$I,MATCH($B428&amp;AE$7,Attendance!$N:$N,0))="ABS","AB","UL")),IF(INDEX(Attendance!$O:$O,MATCH($B428&amp;AE$7,Attendance!$N:$N,0))&lt;"1200","M","N")))),"")</f>
        <v/>
      </c>
      <c r="AF428" s="83" t="str" cm="1">
        <f t="array" ref="AF428">_xlfn.IFNA(IF(OR(VALUE(AF$7&amp;$C$3)=PH),IF(AF429="","PH",IF(INDEX(Attendance!$O:$O,MATCH($B428&amp;AF$7,Attendance!$N:$N,0))&lt;"1200","PM","PN")),IF(AF$6="Sun",IF(AF429="","RD",IF(INDEX(Attendance!$O:$O,MATCH($B428&amp;AF$7,Attendance!$N:$N,0))&lt;"1200","RM","RN")),IF(AF429="",IF(AF$7="","",IF(INDEX(Attendance!$I:$I,MATCH($B428&amp;AF$7,Attendance!$N:$N,0))="ABS","AB","UL")),IF(INDEX(Attendance!$O:$O,MATCH($B428&amp;AF$7,Attendance!$N:$N,0))&lt;"1200","M","N")))),"")</f>
        <v/>
      </c>
      <c r="AG428" s="83" t="str" cm="1">
        <f t="array" ref="AG428">_xlfn.IFNA(IF(OR(VALUE(AG$7&amp;$C$3)=PH),IF(AG429="","PH",IF(INDEX(Attendance!$O:$O,MATCH($B428&amp;AG$7,Attendance!$N:$N,0))&lt;"1200","PM","PN")),IF(AG$6="Sun",IF(AG429="","RD",IF(INDEX(Attendance!$O:$O,MATCH($B428&amp;AG$7,Attendance!$N:$N,0))&lt;"1200","RM","RN")),IF(AG429="",IF(AG$7="","",IF(INDEX(Attendance!$I:$I,MATCH($B428&amp;AG$7,Attendance!$N:$N,0))="ABS","AB","UL")),IF(INDEX(Attendance!$O:$O,MATCH($B428&amp;AG$7,Attendance!$N:$N,0))&lt;"1200","M","N")))),"")</f>
        <v>RD</v>
      </c>
      <c r="AH428" s="83" t="str" cm="1">
        <f t="array" ref="AH428">_xlfn.IFNA(IF(OR(VALUE(AH$7&amp;$C$3)=PH),IF(AH429="","PH",IF(INDEX(Attendance!$O:$O,MATCH($B428&amp;AH$7,Attendance!$N:$N,0))&lt;"1200","PM","PN")),IF(AH$6="Sun",IF(AH429="","RD",IF(INDEX(Attendance!$O:$O,MATCH($B428&amp;AH$7,Attendance!$N:$N,0))&lt;"1200","RM","RN")),IF(AH429="",IF(AH$7="","",IF(INDEX(Attendance!$I:$I,MATCH($B428&amp;AH$7,Attendance!$N:$N,0))="ABS","AB","UL")),IF(INDEX(Attendance!$O:$O,MATCH($B428&amp;AH$7,Attendance!$N:$N,0))&lt;"1200","M","N")))),"")</f>
        <v/>
      </c>
      <c r="AI428" s="83" t="str" cm="1">
        <f t="array" ref="AI428">_xlfn.IFNA(IF(OR(VALUE(AI$7&amp;$C$3)=PH),IF(AI429="","PH",IF(INDEX(Attendance!$O:$O,MATCH($B428&amp;AI$7,Attendance!$N:$N,0))&lt;"1200","PM","PN")),IF(AI$6="Sun",IF(AI429="","RD",IF(INDEX(Attendance!$O:$O,MATCH($B428&amp;AI$7,Attendance!$N:$N,0))&lt;"1200","RM","RN")),IF(AI429="",IF(AI$7="","",IF(INDEX(Attendance!$I:$I,MATCH($B428&amp;AI$7,Attendance!$N:$N,0))="ABS","AB","UL")),IF(INDEX(Attendance!$O:$O,MATCH($B428&amp;AI$7,Attendance!$N:$N,0))&lt;"1200","M","N")))),"")</f>
        <v/>
      </c>
      <c r="AJ428" s="83" t="str" cm="1">
        <f t="array" ref="AJ428">_xlfn.IFNA(IF(OR(VALUE(AJ$7&amp;$C$3)=PH),IF(AJ429="","PH",IF(INDEX(Attendance!$O:$O,MATCH($B428&amp;AJ$7,Attendance!$N:$N,0))&lt;"1200","PM","PN")),IF(AJ$6="Sun",IF(AJ429="","RD",IF(INDEX(Attendance!$O:$O,MATCH($B428&amp;AJ$7,Attendance!$N:$N,0))&lt;"1200","RM","RN")),IF(AJ429="",IF(AJ$7="","",IF(INDEX(Attendance!$I:$I,MATCH($B428&amp;AJ$7,Attendance!$N:$N,0))="ABS","AB","UL")),IF(INDEX(Attendance!$O:$O,MATCH($B428&amp;AJ$7,Attendance!$N:$N,0))&lt;"1200","M","N")))),"")</f>
        <v/>
      </c>
      <c r="AK428" s="258">
        <f>SUM(SUMIF(F428:AJ428,{"M","N","A"},F429:AJ429))</f>
        <v>0</v>
      </c>
      <c r="AL428" s="187">
        <f>SUM(SUMIF(F428:AJ428,{"M","N"},F430:AJ430),SUMIF(F428:AJ428,{"OM","ON"},F429:AJ429))</f>
        <v>0</v>
      </c>
      <c r="AM428" s="187">
        <f>SUM(SUMIF(F428:AJ428,{"PM","PN","RM","RN"},F429:AJ429))</f>
        <v>0</v>
      </c>
      <c r="AN428" s="187">
        <f>SUM(SUMIF(F428:AJ428,{"PM","PN"},F430:AJ430))</f>
        <v>0</v>
      </c>
      <c r="AO428" s="261">
        <f>SUM(F433:AJ433)</f>
        <v>0</v>
      </c>
      <c r="AP428" s="264">
        <f>SUM(F432:AJ432)</f>
        <v>0</v>
      </c>
      <c r="AQ428" s="188">
        <f>IF(D432="",0,SUM(COUNTIFS(F428:AJ428,{"M","N","A","OM","ON","OA","PM","PN","PA","RM","RN","RA"})))</f>
        <v>0</v>
      </c>
      <c r="AR428" s="74">
        <f>COUNTIF(F428:AJ428,"AL")</f>
        <v>0</v>
      </c>
      <c r="AS428" s="74">
        <f>COUNTIF(F428:AJ428,"MC")</f>
        <v>0</v>
      </c>
      <c r="AT428" s="74">
        <f>COUNTIF(F428:AJ428,"PH")+COUNTIF(F428:AJ428,"RPH")</f>
        <v>2</v>
      </c>
      <c r="AU428" s="255">
        <f t="shared" ref="AU428" si="107">_xlfn.IFNA(IF($B428="",0,AK428*$AK$5+SUM(AL433:AN433)+SUM(AO428:AP433)+SUM(AQ433:AT433)),"")</f>
        <v>0</v>
      </c>
    </row>
    <row r="429" spans="1:47" s="213" customFormat="1" ht="33" customHeight="1" x14ac:dyDescent="0.35">
      <c r="A429" s="189"/>
      <c r="B429" s="184"/>
      <c r="C429" s="190" t="str">
        <f>_xlfn.IFNA(INDEX(Masterlist!D:D,MATCH(B428,Masterlist!B:B,0)),"")</f>
        <v/>
      </c>
      <c r="D429" s="88"/>
      <c r="E429" s="191" t="s">
        <v>174</v>
      </c>
      <c r="F429" s="192" t="str">
        <f>IFERROR(IF(F$6="Sun",INDEX(Attendance!$R:$R,MATCH($B428&amp;F$7,Attendance!$N:$N,0)),IF(INDEX(Attendance!$R:$R,MATCH($B428&amp;F$7,Attendance!$N:$N,0))="","",IF(INDEX(Attendance!$R:$R,MATCH($B428&amp;F$7,Attendance!$N:$N,0))&gt;8,8,INDEX(Attendance!$R:$R,MATCH($B428&amp;F$7,Attendance!$N:$N,0))))),"")</f>
        <v/>
      </c>
      <c r="G429" s="192" t="str">
        <f>IFERROR(IF(G$6="Sun",INDEX(Attendance!$R:$R,MATCH($B428&amp;G$7,Attendance!$N:$N,0)),IF(INDEX(Attendance!$R:$R,MATCH($B428&amp;G$7,Attendance!$N:$N,0))="","",IF(INDEX(Attendance!$R:$R,MATCH($B428&amp;G$7,Attendance!$N:$N,0))&gt;8,8,INDEX(Attendance!$R:$R,MATCH($B428&amp;G$7,Attendance!$N:$N,0))))),"")</f>
        <v/>
      </c>
      <c r="H429" s="192" t="str">
        <f>IFERROR(IF(H$6="Sun",INDEX(Attendance!$R:$R,MATCH($B428&amp;H$7,Attendance!$N:$N,0)),IF(INDEX(Attendance!$R:$R,MATCH($B428&amp;H$7,Attendance!$N:$N,0))="","",IF(INDEX(Attendance!$R:$R,MATCH($B428&amp;H$7,Attendance!$N:$N,0))&gt;8,8,INDEX(Attendance!$R:$R,MATCH($B428&amp;H$7,Attendance!$N:$N,0))))),"")</f>
        <v/>
      </c>
      <c r="I429" s="192" t="str">
        <f>IFERROR(IF(I$6="Sun",INDEX(Attendance!$R:$R,MATCH($B428&amp;I$7,Attendance!$N:$N,0)),IF(INDEX(Attendance!$R:$R,MATCH($B428&amp;I$7,Attendance!$N:$N,0))="","",IF(INDEX(Attendance!$R:$R,MATCH($B428&amp;I$7,Attendance!$N:$N,0))&gt;8,8,INDEX(Attendance!$R:$R,MATCH($B428&amp;I$7,Attendance!$N:$N,0))))),"")</f>
        <v/>
      </c>
      <c r="J429" s="192" t="str">
        <f>IFERROR(IF(J$6="Sun",INDEX(Attendance!$R:$R,MATCH($B428&amp;J$7,Attendance!$N:$N,0)),IF(INDEX(Attendance!$R:$R,MATCH($B428&amp;J$7,Attendance!$N:$N,0))="","",IF(INDEX(Attendance!$R:$R,MATCH($B428&amp;J$7,Attendance!$N:$N,0))&gt;8,8,INDEX(Attendance!$R:$R,MATCH($B428&amp;J$7,Attendance!$N:$N,0))))),"")</f>
        <v/>
      </c>
      <c r="K429" s="192" t="str">
        <f>IFERROR(IF(K$6="Sun",INDEX(Attendance!$R:$R,MATCH($B428&amp;K$7,Attendance!$N:$N,0)),IF(INDEX(Attendance!$R:$R,MATCH($B428&amp;K$7,Attendance!$N:$N,0))="","",IF(INDEX(Attendance!$R:$R,MATCH($B428&amp;K$7,Attendance!$N:$N,0))&gt;8,8,INDEX(Attendance!$R:$R,MATCH($B428&amp;K$7,Attendance!$N:$N,0))))),"")</f>
        <v/>
      </c>
      <c r="L429" s="192" t="str">
        <f>IFERROR(IF(L$6="Sun",INDEX(Attendance!$R:$R,MATCH($B428&amp;L$7,Attendance!$N:$N,0)),IF(INDEX(Attendance!$R:$R,MATCH($B428&amp;L$7,Attendance!$N:$N,0))="","",IF(INDEX(Attendance!$R:$R,MATCH($B428&amp;L$7,Attendance!$N:$N,0))&gt;8,8,INDEX(Attendance!$R:$R,MATCH($B428&amp;L$7,Attendance!$N:$N,0))))),"")</f>
        <v/>
      </c>
      <c r="M429" s="192" t="str">
        <f>IFERROR(IF(M$6="Sun",INDEX(Attendance!$R:$R,MATCH($B428&amp;M$7,Attendance!$N:$N,0)),IF(INDEX(Attendance!$R:$R,MATCH($B428&amp;M$7,Attendance!$N:$N,0))="","",IF(INDEX(Attendance!$R:$R,MATCH($B428&amp;M$7,Attendance!$N:$N,0))&gt;8,8,INDEX(Attendance!$R:$R,MATCH($B428&amp;M$7,Attendance!$N:$N,0))))),"")</f>
        <v/>
      </c>
      <c r="N429" s="192" t="str">
        <f>IFERROR(IF(N$6="Sun",INDEX(Attendance!$R:$R,MATCH($B428&amp;N$7,Attendance!$N:$N,0)),IF(INDEX(Attendance!$R:$R,MATCH($B428&amp;N$7,Attendance!$N:$N,0))="","",IF(INDEX(Attendance!$R:$R,MATCH($B428&amp;N$7,Attendance!$N:$N,0))&gt;8,8,INDEX(Attendance!$R:$R,MATCH($B428&amp;N$7,Attendance!$N:$N,0))))),"")</f>
        <v/>
      </c>
      <c r="O429" s="192" t="str">
        <f>IFERROR(IF(O$6="Sun",INDEX(Attendance!$R:$R,MATCH($B428&amp;O$7,Attendance!$N:$N,0)),IF(INDEX(Attendance!$R:$R,MATCH($B428&amp;O$7,Attendance!$N:$N,0))="","",IF(INDEX(Attendance!$R:$R,MATCH($B428&amp;O$7,Attendance!$N:$N,0))&gt;8,8,INDEX(Attendance!$R:$R,MATCH($B428&amp;O$7,Attendance!$N:$N,0))))),"")</f>
        <v/>
      </c>
      <c r="P429" s="192" t="str">
        <f>IFERROR(IF(P$6="Sun",INDEX(Attendance!$R:$R,MATCH($B428&amp;P$7,Attendance!$N:$N,0)),IF(INDEX(Attendance!$R:$R,MATCH($B428&amp;P$7,Attendance!$N:$N,0))="","",IF(INDEX(Attendance!$R:$R,MATCH($B428&amp;P$7,Attendance!$N:$N,0))&gt;8,8,INDEX(Attendance!$R:$R,MATCH($B428&amp;P$7,Attendance!$N:$N,0))))),"")</f>
        <v/>
      </c>
      <c r="Q429" s="192" t="str">
        <f>IFERROR(IF(Q$6="Sun",INDEX(Attendance!$R:$R,MATCH($B428&amp;Q$7,Attendance!$N:$N,0)),IF(INDEX(Attendance!$R:$R,MATCH($B428&amp;Q$7,Attendance!$N:$N,0))="","",IF(INDEX(Attendance!$R:$R,MATCH($B428&amp;Q$7,Attendance!$N:$N,0))&gt;8,8,INDEX(Attendance!$R:$R,MATCH($B428&amp;Q$7,Attendance!$N:$N,0))))),"")</f>
        <v/>
      </c>
      <c r="R429" s="192" t="str">
        <f>IFERROR(IF(R$6="Sun",INDEX(Attendance!$R:$R,MATCH($B428&amp;R$7,Attendance!$N:$N,0)),IF(INDEX(Attendance!$R:$R,MATCH($B428&amp;R$7,Attendance!$N:$N,0))="","",IF(INDEX(Attendance!$R:$R,MATCH($B428&amp;R$7,Attendance!$N:$N,0))&gt;8,8,INDEX(Attendance!$R:$R,MATCH($B428&amp;R$7,Attendance!$N:$N,0))))),"")</f>
        <v/>
      </c>
      <c r="S429" s="192" t="str">
        <f>IFERROR(IF(S$6="Sun",INDEX(Attendance!$R:$R,MATCH($B428&amp;S$7,Attendance!$N:$N,0)),IF(INDEX(Attendance!$R:$R,MATCH($B428&amp;S$7,Attendance!$N:$N,0))="","",IF(INDEX(Attendance!$R:$R,MATCH($B428&amp;S$7,Attendance!$N:$N,0))&gt;8,8,INDEX(Attendance!$R:$R,MATCH($B428&amp;S$7,Attendance!$N:$N,0))))),"")</f>
        <v/>
      </c>
      <c r="T429" s="192" t="str">
        <f>IFERROR(IF(T$6="Sun",INDEX(Attendance!$R:$R,MATCH($B428&amp;T$7,Attendance!$N:$N,0)),IF(INDEX(Attendance!$R:$R,MATCH($B428&amp;T$7,Attendance!$N:$N,0))="","",IF(INDEX(Attendance!$R:$R,MATCH($B428&amp;T$7,Attendance!$N:$N,0))&gt;8,8,INDEX(Attendance!$R:$R,MATCH($B428&amp;T$7,Attendance!$N:$N,0))))),"")</f>
        <v/>
      </c>
      <c r="U429" s="192" t="str">
        <f>IFERROR(IF(U$6="Sun",INDEX(Attendance!$R:$R,MATCH($B428&amp;U$7,Attendance!$N:$N,0)),IF(INDEX(Attendance!$R:$R,MATCH($B428&amp;U$7,Attendance!$N:$N,0))="","",IF(INDEX(Attendance!$R:$R,MATCH($B428&amp;U$7,Attendance!$N:$N,0))&gt;8,8,INDEX(Attendance!$R:$R,MATCH($B428&amp;U$7,Attendance!$N:$N,0))))),"")</f>
        <v/>
      </c>
      <c r="V429" s="192" t="str">
        <f>IFERROR(IF(V$6="Sun",INDEX(Attendance!$R:$R,MATCH($B428&amp;V$7,Attendance!$N:$N,0)),IF(INDEX(Attendance!$R:$R,MATCH($B428&amp;V$7,Attendance!$N:$N,0))="","",IF(INDEX(Attendance!$R:$R,MATCH($B428&amp;V$7,Attendance!$N:$N,0))&gt;8,8,INDEX(Attendance!$R:$R,MATCH($B428&amp;V$7,Attendance!$N:$N,0))))),"")</f>
        <v/>
      </c>
      <c r="W429" s="192" t="str">
        <f>IFERROR(IF(W$6="Sun",INDEX(Attendance!$R:$R,MATCH($B428&amp;W$7,Attendance!$N:$N,0)),IF(INDEX(Attendance!$R:$R,MATCH($B428&amp;W$7,Attendance!$N:$N,0))="","",IF(INDEX(Attendance!$R:$R,MATCH($B428&amp;W$7,Attendance!$N:$N,0))&gt;8,8,INDEX(Attendance!$R:$R,MATCH($B428&amp;W$7,Attendance!$N:$N,0))))),"")</f>
        <v/>
      </c>
      <c r="X429" s="192" t="str">
        <f>IFERROR(IF(X$6="Sun",INDEX(Attendance!$R:$R,MATCH($B428&amp;X$7,Attendance!$N:$N,0)),IF(INDEX(Attendance!$R:$R,MATCH($B428&amp;X$7,Attendance!$N:$N,0))="","",IF(INDEX(Attendance!$R:$R,MATCH($B428&amp;X$7,Attendance!$N:$N,0))&gt;8,8,INDEX(Attendance!$R:$R,MATCH($B428&amp;X$7,Attendance!$N:$N,0))))),"")</f>
        <v/>
      </c>
      <c r="Y429" s="192" t="str">
        <f>IFERROR(IF(Y$6="Sun",INDEX(Attendance!$R:$R,MATCH($B428&amp;Y$7,Attendance!$N:$N,0)),IF(INDEX(Attendance!$R:$R,MATCH($B428&amp;Y$7,Attendance!$N:$N,0))="","",IF(INDEX(Attendance!$R:$R,MATCH($B428&amp;Y$7,Attendance!$N:$N,0))&gt;8,8,INDEX(Attendance!$R:$R,MATCH($B428&amp;Y$7,Attendance!$N:$N,0))))),"")</f>
        <v/>
      </c>
      <c r="Z429" s="192" t="str">
        <f>IFERROR(IF(Z$6="Sun",INDEX(Attendance!$R:$R,MATCH($B428&amp;Z$7,Attendance!$N:$N,0)),IF(INDEX(Attendance!$R:$R,MATCH($B428&amp;Z$7,Attendance!$N:$N,0))="","",IF(INDEX(Attendance!$R:$R,MATCH($B428&amp;Z$7,Attendance!$N:$N,0))&gt;8,8,INDEX(Attendance!$R:$R,MATCH($B428&amp;Z$7,Attendance!$N:$N,0))))),"")</f>
        <v/>
      </c>
      <c r="AA429" s="192" t="str">
        <f>IFERROR(IF(AA$6="Sun",INDEX(Attendance!$R:$R,MATCH($B428&amp;AA$7,Attendance!$N:$N,0)),IF(INDEX(Attendance!$R:$R,MATCH($B428&amp;AA$7,Attendance!$N:$N,0))="","",IF(INDEX(Attendance!$R:$R,MATCH($B428&amp;AA$7,Attendance!$N:$N,0))&gt;8,8,INDEX(Attendance!$R:$R,MATCH($B428&amp;AA$7,Attendance!$N:$N,0))))),"")</f>
        <v/>
      </c>
      <c r="AB429" s="192" t="str">
        <f>IFERROR(IF(AB$6="Sun",INDEX(Attendance!$R:$R,MATCH($B428&amp;AB$7,Attendance!$N:$N,0)),IF(INDEX(Attendance!$R:$R,MATCH($B428&amp;AB$7,Attendance!$N:$N,0))="","",IF(INDEX(Attendance!$R:$R,MATCH($B428&amp;AB$7,Attendance!$N:$N,0))&gt;8,8,INDEX(Attendance!$R:$R,MATCH($B428&amp;AB$7,Attendance!$N:$N,0))))),"")</f>
        <v/>
      </c>
      <c r="AC429" s="192" t="str">
        <f>IFERROR(IF(AC$6="Sun",INDEX(Attendance!$R:$R,MATCH($B428&amp;AC$7,Attendance!$N:$N,0)),IF(INDEX(Attendance!$R:$R,MATCH($B428&amp;AC$7,Attendance!$N:$N,0))="","",IF(INDEX(Attendance!$R:$R,MATCH($B428&amp;AC$7,Attendance!$N:$N,0))&gt;8,8,INDEX(Attendance!$R:$R,MATCH($B428&amp;AC$7,Attendance!$N:$N,0))))),"")</f>
        <v/>
      </c>
      <c r="AD429" s="192" t="str">
        <f>IFERROR(IF(AD$6="Sun",INDEX(Attendance!$R:$R,MATCH($B428&amp;AD$7,Attendance!$N:$N,0)),IF(INDEX(Attendance!$R:$R,MATCH($B428&amp;AD$7,Attendance!$N:$N,0))="","",IF(INDEX(Attendance!$R:$R,MATCH($B428&amp;AD$7,Attendance!$N:$N,0))&gt;8,8,INDEX(Attendance!$R:$R,MATCH($B428&amp;AD$7,Attendance!$N:$N,0))))),"")</f>
        <v/>
      </c>
      <c r="AE429" s="192" t="str">
        <f>IFERROR(IF(AE$6="Sun",INDEX(Attendance!$R:$R,MATCH($B428&amp;AE$7,Attendance!$N:$N,0)),IF(INDEX(Attendance!$R:$R,MATCH($B428&amp;AE$7,Attendance!$N:$N,0))="","",IF(INDEX(Attendance!$R:$R,MATCH($B428&amp;AE$7,Attendance!$N:$N,0))&gt;8,8,INDEX(Attendance!$R:$R,MATCH($B428&amp;AE$7,Attendance!$N:$N,0))))),"")</f>
        <v/>
      </c>
      <c r="AF429" s="192" t="str">
        <f>IFERROR(IF(AF$6="Sun",INDEX(Attendance!$R:$R,MATCH($B428&amp;AF$7,Attendance!$N:$N,0)),IF(INDEX(Attendance!$R:$R,MATCH($B428&amp;AF$7,Attendance!$N:$N,0))="","",IF(INDEX(Attendance!$R:$R,MATCH($B428&amp;AF$7,Attendance!$N:$N,0))&gt;8,8,INDEX(Attendance!$R:$R,MATCH($B428&amp;AF$7,Attendance!$N:$N,0))))),"")</f>
        <v/>
      </c>
      <c r="AG429" s="192" t="str">
        <f>IFERROR(IF(AG$6="Sun",INDEX(Attendance!$R:$R,MATCH($B428&amp;AG$7,Attendance!$N:$N,0)),IF(INDEX(Attendance!$R:$R,MATCH($B428&amp;AG$7,Attendance!$N:$N,0))="","",IF(INDEX(Attendance!$R:$R,MATCH($B428&amp;AG$7,Attendance!$N:$N,0))&gt;8,8,INDEX(Attendance!$R:$R,MATCH($B428&amp;AG$7,Attendance!$N:$N,0))))),"")</f>
        <v/>
      </c>
      <c r="AH429" s="192" t="str">
        <f>IFERROR(IF(AH$6="Sun",INDEX(Attendance!$R:$R,MATCH($B428&amp;AH$7,Attendance!$N:$N,0)),IF(INDEX(Attendance!$R:$R,MATCH($B428&amp;AH$7,Attendance!$N:$N,0))="","",IF(INDEX(Attendance!$R:$R,MATCH($B428&amp;AH$7,Attendance!$N:$N,0))&gt;8,8,INDEX(Attendance!$R:$R,MATCH($B428&amp;AH$7,Attendance!$N:$N,0))))),"")</f>
        <v/>
      </c>
      <c r="AI429" s="192" t="str">
        <f>IFERROR(IF(AI$6="Sun",INDEX(Attendance!$R:$R,MATCH($B428&amp;AI$7,Attendance!$N:$N,0)),IF(INDEX(Attendance!$R:$R,MATCH($B428&amp;AI$7,Attendance!$N:$N,0))="","",IF(INDEX(Attendance!$R:$R,MATCH($B428&amp;AI$7,Attendance!$N:$N,0))&gt;8,8,INDEX(Attendance!$R:$R,MATCH($B428&amp;AI$7,Attendance!$N:$N,0))))),"")</f>
        <v/>
      </c>
      <c r="AJ429" s="192" t="str">
        <f>IFERROR(IF(AJ$6="Sun",INDEX(Attendance!$R:$R,MATCH($B428&amp;AJ$7,Attendance!$N:$N,0)),IF(INDEX(Attendance!$R:$R,MATCH($B428&amp;AJ$7,Attendance!$N:$N,0))="","",IF(INDEX(Attendance!$R:$R,MATCH($B428&amp;AJ$7,Attendance!$N:$N,0))&gt;8,8,INDEX(Attendance!$R:$R,MATCH($B428&amp;AJ$7,Attendance!$N:$N,0))))),"")</f>
        <v/>
      </c>
      <c r="AK429" s="259"/>
      <c r="AL429" s="193">
        <f>ROUND((IF($C433="",Basic,MID($C433,FIND("RM",$C433)+3,4))+$AP428+$AQ433)/WorkDays/WorkHours*AL$6,4)</f>
        <v>8.6538000000000004</v>
      </c>
      <c r="AM429" s="193">
        <f>ROUND((IF($C433="",Basic,MID($C433,FIND("RM",$C433)+3,4))+$AP428+$AQ433)/WorkDays/WorkHours*AM$6,4)</f>
        <v>11.538500000000001</v>
      </c>
      <c r="AN429" s="193">
        <f>ROUND((IF($C433="",Basic,MID($C433,FIND("RM",$C433)+3,4))+$AP428+$AQ433)/WorkDays/WorkHours*AN$6,4)</f>
        <v>17.307700000000001</v>
      </c>
      <c r="AO429" s="262"/>
      <c r="AP429" s="265"/>
      <c r="AQ429" s="86"/>
      <c r="AR429" s="194"/>
      <c r="AS429" s="194"/>
      <c r="AT429" s="194"/>
      <c r="AU429" s="256"/>
    </row>
    <row r="430" spans="1:47" s="213" customFormat="1" ht="33" customHeight="1" x14ac:dyDescent="0.35">
      <c r="A430" s="189"/>
      <c r="B430" s="184"/>
      <c r="C430" s="195" t="str">
        <f>_xlfn.IFNA(INDEX(Masterlist!E:E,MATCH(B428,Masterlist!B:B,0)),"")</f>
        <v/>
      </c>
      <c r="D430" s="1"/>
      <c r="E430" s="196" t="s">
        <v>175</v>
      </c>
      <c r="F430" s="197" t="str">
        <f>IFERROR(IF(F$6="Sun","",IF(INDEX(Attendance!$S:$S,MATCH($B428&amp;F$7,Attendance!$N:$N,0))=TRUE,"",IF(F429&lt;8,"",INDEX(Attendance!$G:$G,MATCH($B428&amp;F$7,Attendance!$N:$N,0))))),"")</f>
        <v/>
      </c>
      <c r="G430" s="197" t="str">
        <f>IFERROR(IF(G$6="Sun","",IF(INDEX(Attendance!$S:$S,MATCH($B428&amp;G$7,Attendance!$N:$N,0))=TRUE,"",IF(G429&lt;8,"",INDEX(Attendance!$G:$G,MATCH($B428&amp;G$7,Attendance!$N:$N,0))))),"")</f>
        <v/>
      </c>
      <c r="H430" s="197" t="str">
        <f>IFERROR(IF(H$6="Sun","",IF(INDEX(Attendance!$S:$S,MATCH($B428&amp;H$7,Attendance!$N:$N,0))=TRUE,"",IF(H429&lt;8,"",INDEX(Attendance!$G:$G,MATCH($B428&amp;H$7,Attendance!$N:$N,0))))),"")</f>
        <v/>
      </c>
      <c r="I430" s="197" t="str">
        <f>IFERROR(IF(I$6="Sun","",IF(INDEX(Attendance!$S:$S,MATCH($B428&amp;I$7,Attendance!$N:$N,0))=TRUE,"",IF(I429&lt;8,"",INDEX(Attendance!$G:$G,MATCH($B428&amp;I$7,Attendance!$N:$N,0))))),"")</f>
        <v/>
      </c>
      <c r="J430" s="197" t="str">
        <f>IFERROR(IF(J$6="Sun","",IF(INDEX(Attendance!$S:$S,MATCH($B428&amp;J$7,Attendance!$N:$N,0))=TRUE,"",IF(J429&lt;8,"",INDEX(Attendance!$G:$G,MATCH($B428&amp;J$7,Attendance!$N:$N,0))))),"")</f>
        <v/>
      </c>
      <c r="K430" s="197" t="str">
        <f>IFERROR(IF(K$6="Sun","",IF(INDEX(Attendance!$S:$S,MATCH($B428&amp;K$7,Attendance!$N:$N,0))=TRUE,"",IF(K429&lt;8,"",INDEX(Attendance!$G:$G,MATCH($B428&amp;K$7,Attendance!$N:$N,0))))),"")</f>
        <v/>
      </c>
      <c r="L430" s="197" t="str">
        <f>IFERROR(IF(L$6="Sun","",IF(INDEX(Attendance!$S:$S,MATCH($B428&amp;L$7,Attendance!$N:$N,0))=TRUE,"",IF(L429&lt;8,"",INDEX(Attendance!$G:$G,MATCH($B428&amp;L$7,Attendance!$N:$N,0))))),"")</f>
        <v/>
      </c>
      <c r="M430" s="197" t="str">
        <f>IFERROR(IF(M$6="Sun","",IF(INDEX(Attendance!$S:$S,MATCH($B428&amp;M$7,Attendance!$N:$N,0))=TRUE,"",IF(M429&lt;8,"",INDEX(Attendance!$G:$G,MATCH($B428&amp;M$7,Attendance!$N:$N,0))))),"")</f>
        <v/>
      </c>
      <c r="N430" s="197" t="str">
        <f>IFERROR(IF(N$6="Sun","",IF(INDEX(Attendance!$S:$S,MATCH($B428&amp;N$7,Attendance!$N:$N,0))=TRUE,"",IF(N429&lt;8,"",INDEX(Attendance!$G:$G,MATCH($B428&amp;N$7,Attendance!$N:$N,0))))),"")</f>
        <v/>
      </c>
      <c r="O430" s="197" t="str">
        <f>IFERROR(IF(O$6="Sun","",IF(INDEX(Attendance!$S:$S,MATCH($B428&amp;O$7,Attendance!$N:$N,0))=TRUE,"",IF(O429&lt;8,"",INDEX(Attendance!$G:$G,MATCH($B428&amp;O$7,Attendance!$N:$N,0))))),"")</f>
        <v/>
      </c>
      <c r="P430" s="197" t="str">
        <f>IFERROR(IF(P$6="Sun","",IF(INDEX(Attendance!$S:$S,MATCH($B428&amp;P$7,Attendance!$N:$N,0))=TRUE,"",IF(P429&lt;8,"",INDEX(Attendance!$G:$G,MATCH($B428&amp;P$7,Attendance!$N:$N,0))))),"")</f>
        <v/>
      </c>
      <c r="Q430" s="197" t="str">
        <f>IFERROR(IF(Q$6="Sun","",IF(INDEX(Attendance!$S:$S,MATCH($B428&amp;Q$7,Attendance!$N:$N,0))=TRUE,"",IF(Q429&lt;8,"",INDEX(Attendance!$G:$G,MATCH($B428&amp;Q$7,Attendance!$N:$N,0))))),"")</f>
        <v/>
      </c>
      <c r="R430" s="197" t="str">
        <f>IFERROR(IF(R$6="Sun","",IF(INDEX(Attendance!$S:$S,MATCH($B428&amp;R$7,Attendance!$N:$N,0))=TRUE,"",IF(R429&lt;8,"",INDEX(Attendance!$G:$G,MATCH($B428&amp;R$7,Attendance!$N:$N,0))))),"")</f>
        <v/>
      </c>
      <c r="S430" s="197" t="str">
        <f>IFERROR(IF(S$6="Sun","",IF(INDEX(Attendance!$S:$S,MATCH($B428&amp;S$7,Attendance!$N:$N,0))=TRUE,"",IF(S429&lt;8,"",INDEX(Attendance!$G:$G,MATCH($B428&amp;S$7,Attendance!$N:$N,0))))),"")</f>
        <v/>
      </c>
      <c r="T430" s="197" t="str">
        <f>IFERROR(IF(T$6="Sun","",IF(INDEX(Attendance!$S:$S,MATCH($B428&amp;T$7,Attendance!$N:$N,0))=TRUE,"",IF(T429&lt;8,"",INDEX(Attendance!$G:$G,MATCH($B428&amp;T$7,Attendance!$N:$N,0))))),"")</f>
        <v/>
      </c>
      <c r="U430" s="197" t="str">
        <f>IFERROR(IF(U$6="Sun","",IF(INDEX(Attendance!$S:$S,MATCH($B428&amp;U$7,Attendance!$N:$N,0))=TRUE,"",IF(U429&lt;8,"",INDEX(Attendance!$G:$G,MATCH($B428&amp;U$7,Attendance!$N:$N,0))))),"")</f>
        <v/>
      </c>
      <c r="V430" s="197" t="str">
        <f>IFERROR(IF(V$6="Sun","",IF(INDEX(Attendance!$S:$S,MATCH($B428&amp;V$7,Attendance!$N:$N,0))=TRUE,"",IF(V429&lt;8,"",INDEX(Attendance!$G:$G,MATCH($B428&amp;V$7,Attendance!$N:$N,0))))),"")</f>
        <v/>
      </c>
      <c r="W430" s="197" t="str">
        <f>IFERROR(IF(W$6="Sun","",IF(INDEX(Attendance!$S:$S,MATCH($B428&amp;W$7,Attendance!$N:$N,0))=TRUE,"",IF(W429&lt;8,"",INDEX(Attendance!$G:$G,MATCH($B428&amp;W$7,Attendance!$N:$N,0))))),"")</f>
        <v/>
      </c>
      <c r="X430" s="197" t="str">
        <f>IFERROR(IF(X$6="Sun","",IF(INDEX(Attendance!$S:$S,MATCH($B428&amp;X$7,Attendance!$N:$N,0))=TRUE,"",IF(X429&lt;8,"",INDEX(Attendance!$G:$G,MATCH($B428&amp;X$7,Attendance!$N:$N,0))))),"")</f>
        <v/>
      </c>
      <c r="Y430" s="197" t="str">
        <f>IFERROR(IF(Y$6="Sun","",IF(INDEX(Attendance!$S:$S,MATCH($B428&amp;Y$7,Attendance!$N:$N,0))=TRUE,"",IF(Y429&lt;8,"",INDEX(Attendance!$G:$G,MATCH($B428&amp;Y$7,Attendance!$N:$N,0))))),"")</f>
        <v/>
      </c>
      <c r="Z430" s="197" t="str">
        <f>IFERROR(IF(Z$6="Sun","",IF(INDEX(Attendance!$S:$S,MATCH($B428&amp;Z$7,Attendance!$N:$N,0))=TRUE,"",IF(Z429&lt;8,"",INDEX(Attendance!$G:$G,MATCH($B428&amp;Z$7,Attendance!$N:$N,0))))),"")</f>
        <v/>
      </c>
      <c r="AA430" s="197" t="str">
        <f>IFERROR(IF(AA$6="Sun","",IF(INDEX(Attendance!$S:$S,MATCH($B428&amp;AA$7,Attendance!$N:$N,0))=TRUE,"",IF(AA429&lt;8,"",INDEX(Attendance!$G:$G,MATCH($B428&amp;AA$7,Attendance!$N:$N,0))))),"")</f>
        <v/>
      </c>
      <c r="AB430" s="197" t="str">
        <f>IFERROR(IF(AB$6="Sun","",IF(INDEX(Attendance!$S:$S,MATCH($B428&amp;AB$7,Attendance!$N:$N,0))=TRUE,"",IF(AB429&lt;8,"",INDEX(Attendance!$G:$G,MATCH($B428&amp;AB$7,Attendance!$N:$N,0))))),"")</f>
        <v/>
      </c>
      <c r="AC430" s="197" t="str">
        <f>IFERROR(IF(AC$6="Sun","",IF(INDEX(Attendance!$S:$S,MATCH($B428&amp;AC$7,Attendance!$N:$N,0))=TRUE,"",IF(AC429&lt;8,"",INDEX(Attendance!$G:$G,MATCH($B428&amp;AC$7,Attendance!$N:$N,0))))),"")</f>
        <v/>
      </c>
      <c r="AD430" s="197" t="str">
        <f>IFERROR(IF(AD$6="Sun","",IF(INDEX(Attendance!$S:$S,MATCH($B428&amp;AD$7,Attendance!$N:$N,0))=TRUE,"",IF(AD429&lt;8,"",INDEX(Attendance!$G:$G,MATCH($B428&amp;AD$7,Attendance!$N:$N,0))))),"")</f>
        <v/>
      </c>
      <c r="AE430" s="197" t="str">
        <f>IFERROR(IF(AE$6="Sun","",IF(INDEX(Attendance!$S:$S,MATCH($B428&amp;AE$7,Attendance!$N:$N,0))=TRUE,"",IF(AE429&lt;8,"",INDEX(Attendance!$G:$G,MATCH($B428&amp;AE$7,Attendance!$N:$N,0))))),"")</f>
        <v/>
      </c>
      <c r="AF430" s="197" t="str">
        <f>IFERROR(IF(AF$6="Sun","",IF(INDEX(Attendance!$S:$S,MATCH($B428&amp;AF$7,Attendance!$N:$N,0))=TRUE,"",IF(AF429&lt;8,"",INDEX(Attendance!$G:$G,MATCH($B428&amp;AF$7,Attendance!$N:$N,0))))),"")</f>
        <v/>
      </c>
      <c r="AG430" s="197" t="str">
        <f>IFERROR(IF(AG$6="Sun","",IF(INDEX(Attendance!$S:$S,MATCH($B428&amp;AG$7,Attendance!$N:$N,0))=TRUE,"",IF(AG429&lt;8,"",INDEX(Attendance!$G:$G,MATCH($B428&amp;AG$7,Attendance!$N:$N,0))))),"")</f>
        <v/>
      </c>
      <c r="AH430" s="197" t="str">
        <f>IFERROR(IF(AH$6="Sun","",IF(INDEX(Attendance!$S:$S,MATCH($B428&amp;AH$7,Attendance!$N:$N,0))=TRUE,"",IF(AH429&lt;8,"",INDEX(Attendance!$G:$G,MATCH($B428&amp;AH$7,Attendance!$N:$N,0))))),"")</f>
        <v/>
      </c>
      <c r="AI430" s="197" t="str">
        <f>IFERROR(IF(AI$6="Sun","",IF(INDEX(Attendance!$S:$S,MATCH($B428&amp;AI$7,Attendance!$N:$N,0))=TRUE,"",IF(AI429&lt;8,"",INDEX(Attendance!$G:$G,MATCH($B428&amp;AI$7,Attendance!$N:$N,0))))),"")</f>
        <v/>
      </c>
      <c r="AJ430" s="197" t="str">
        <f>IFERROR(IF(AJ$6="Sun","",IF(INDEX(Attendance!$S:$S,MATCH($B428&amp;AJ$7,Attendance!$N:$N,0))=TRUE,"",IF(AJ429&lt;8,"",INDEX(Attendance!$G:$G,MATCH($B428&amp;AJ$7,Attendance!$N:$N,0))))),"")</f>
        <v/>
      </c>
      <c r="AK430" s="259"/>
      <c r="AL430" s="198"/>
      <c r="AM430" s="198"/>
      <c r="AN430" s="198"/>
      <c r="AO430" s="262"/>
      <c r="AP430" s="265"/>
      <c r="AQ430" s="86"/>
      <c r="AR430" s="194"/>
      <c r="AS430" s="194"/>
      <c r="AT430" s="194"/>
      <c r="AU430" s="256"/>
    </row>
    <row r="431" spans="1:47" s="213" customFormat="1" ht="33" customHeight="1" x14ac:dyDescent="0.35">
      <c r="A431" s="189"/>
      <c r="B431" s="184"/>
      <c r="C431" s="195" t="str">
        <f>_xlfn.IFNA(INDEX(Masterlist!F:F,MATCH(B428,Masterlist!B:B,0)),"")</f>
        <v/>
      </c>
      <c r="D431" s="88"/>
      <c r="E431" s="196"/>
      <c r="F431" s="199"/>
      <c r="G431" s="200"/>
      <c r="H431" s="192"/>
      <c r="I431" s="192"/>
      <c r="J431" s="192"/>
      <c r="K431" s="192"/>
      <c r="L431" s="192"/>
      <c r="M431" s="192"/>
      <c r="N431" s="192"/>
      <c r="O431" s="192"/>
      <c r="P431" s="192"/>
      <c r="Q431" s="201"/>
      <c r="R431" s="201"/>
      <c r="S431" s="192"/>
      <c r="T431" s="192"/>
      <c r="U431" s="192"/>
      <c r="V431" s="192"/>
      <c r="W431" s="192"/>
      <c r="X431" s="192"/>
      <c r="Y431" s="192"/>
      <c r="Z431" s="192"/>
      <c r="AA431" s="192"/>
      <c r="AB431" s="192"/>
      <c r="AC431" s="192"/>
      <c r="AD431" s="192"/>
      <c r="AE431" s="192"/>
      <c r="AF431" s="192"/>
      <c r="AG431" s="192"/>
      <c r="AH431" s="192"/>
      <c r="AI431" s="192"/>
      <c r="AJ431" s="192"/>
      <c r="AK431" s="259"/>
      <c r="AL431" s="198"/>
      <c r="AM431" s="198"/>
      <c r="AN431" s="198"/>
      <c r="AO431" s="262"/>
      <c r="AP431" s="265"/>
      <c r="AQ431" s="86"/>
      <c r="AR431" s="194"/>
      <c r="AS431" s="194"/>
      <c r="AT431" s="194"/>
      <c r="AU431" s="256"/>
    </row>
    <row r="432" spans="1:47" s="213" customFormat="1" ht="33" customHeight="1" x14ac:dyDescent="0.35">
      <c r="A432" s="189"/>
      <c r="B432" s="184"/>
      <c r="C432" s="202" t="str">
        <f>_xlfn.IFNA(INDEX(Masterlist!I:I,MATCH(B428,Masterlist!B:B,0)),"")</f>
        <v/>
      </c>
      <c r="D432" s="226" t="str">
        <f>_xlfn.IFNA(IF(INDEX(Attendance!H:H,MATCH(B428,Attendance!$A:$A,0))="VMI","SCOPE ALLW",""),"")</f>
        <v/>
      </c>
      <c r="E432" s="196" t="s">
        <v>13</v>
      </c>
      <c r="F432" s="203" t="str">
        <f>IFERROR(IF(AND(RIGHT(F428,1)="N",VALUE(F429)&gt;=8),Database!$I$3,""),"")</f>
        <v/>
      </c>
      <c r="G432" s="192" t="str">
        <f>IFERROR(IF(AND(RIGHT(G428,1)="N",VALUE(G429)&gt;=8),Database!$I$3,""),"")</f>
        <v/>
      </c>
      <c r="H432" s="199" t="str">
        <f>IFERROR(IF(AND(RIGHT(H428,1)="N",VALUE(H429)&gt;=8),Database!$I$3,""),"")</f>
        <v/>
      </c>
      <c r="I432" s="192" t="str">
        <f>IFERROR(IF(AND(RIGHT(I428,1)="N",VALUE(I429)&gt;=8),Database!$I$3,""),"")</f>
        <v/>
      </c>
      <c r="J432" s="192" t="str">
        <f>IFERROR(IF(AND(RIGHT(J428,1)="N",VALUE(J429)&gt;=8),Database!$I$3,""),"")</f>
        <v/>
      </c>
      <c r="K432" s="192" t="str">
        <f>IFERROR(IF(AND(RIGHT(K428,1)="N",VALUE(K429)&gt;=8),Database!$I$3,""),"")</f>
        <v/>
      </c>
      <c r="L432" s="192" t="str">
        <f>IFERROR(IF(AND(RIGHT(L428,1)="N",VALUE(L429)&gt;=8),Database!$I$3,""),"")</f>
        <v/>
      </c>
      <c r="M432" s="192" t="str">
        <f>IFERROR(IF(AND(RIGHT(M428,1)="N",VALUE(M429)&gt;=8),Database!$I$3,""),"")</f>
        <v/>
      </c>
      <c r="N432" s="192" t="str">
        <f>IFERROR(IF(AND(RIGHT(N428,1)="N",VALUE(N429)&gt;=8),Database!$I$3,""),"")</f>
        <v/>
      </c>
      <c r="O432" s="192" t="str">
        <f>IFERROR(IF(AND(RIGHT(O428,1)="N",VALUE(O429)&gt;=8),Database!$I$3,""),"")</f>
        <v/>
      </c>
      <c r="P432" s="192" t="str">
        <f>IFERROR(IF(AND(RIGHT(P428,1)="N",VALUE(P429)&gt;=8),Database!$I$3,""),"")</f>
        <v/>
      </c>
      <c r="Q432" s="192" t="str">
        <f>IFERROR(IF(AND(RIGHT(Q428,1)="N",VALUE(Q429)&gt;=8),Database!$I$3,""),"")</f>
        <v/>
      </c>
      <c r="R432" s="192" t="str">
        <f>IFERROR(IF(AND(RIGHT(R428,1)="N",VALUE(R429)&gt;=8),Database!$I$3,""),"")</f>
        <v/>
      </c>
      <c r="S432" s="192" t="str">
        <f>IFERROR(IF(AND(RIGHT(S428,1)="N",VALUE(S429)&gt;=8),Database!$I$3,""),"")</f>
        <v/>
      </c>
      <c r="T432" s="192" t="str">
        <f>IFERROR(IF(AND(RIGHT(T428,1)="N",VALUE(T429)&gt;=8),Database!$I$3,""),"")</f>
        <v/>
      </c>
      <c r="U432" s="192" t="str">
        <f>IFERROR(IF(AND(RIGHT(U428,1)="N",VALUE(U429)&gt;=8),Database!$I$3,""),"")</f>
        <v/>
      </c>
      <c r="V432" s="192" t="str">
        <f>IFERROR(IF(AND(RIGHT(V428,1)="N",VALUE(V429)&gt;=8),Database!$I$3,""),"")</f>
        <v/>
      </c>
      <c r="W432" s="192" t="str">
        <f>IFERROR(IF(AND(RIGHT(W428,1)="N",VALUE(W429)&gt;=8),Database!$I$3,""),"")</f>
        <v/>
      </c>
      <c r="X432" s="192" t="str">
        <f>IFERROR(IF(AND(RIGHT(X428,1)="N",VALUE(X429)&gt;=8),Database!$I$3,""),"")</f>
        <v/>
      </c>
      <c r="Y432" s="192" t="str">
        <f>IFERROR(IF(AND(RIGHT(Y428,1)="N",VALUE(Y429)&gt;=8),Database!$I$3,""),"")</f>
        <v/>
      </c>
      <c r="Z432" s="192" t="str">
        <f>IFERROR(IF(AND(RIGHT(Z428,1)="N",VALUE(Z429)&gt;=8),Database!$I$3,""),"")</f>
        <v/>
      </c>
      <c r="AA432" s="192" t="str">
        <f>IFERROR(IF(AND(RIGHT(AA428,1)="N",VALUE(AA429)&gt;=8),Database!$I$3,""),"")</f>
        <v/>
      </c>
      <c r="AB432" s="192" t="str">
        <f>IFERROR(IF(AND(RIGHT(AB428,1)="N",VALUE(AB429)&gt;=8),Database!$I$3,""),"")</f>
        <v/>
      </c>
      <c r="AC432" s="192" t="str">
        <f>IFERROR(IF(AND(RIGHT(AC428,1)="N",VALUE(AC429)&gt;=8),Database!$I$3,""),"")</f>
        <v/>
      </c>
      <c r="AD432" s="192" t="str">
        <f>IFERROR(IF(AND(RIGHT(AD428,1)="N",VALUE(AD429)&gt;=8),Database!$I$3,""),"")</f>
        <v/>
      </c>
      <c r="AE432" s="192" t="str">
        <f>IFERROR(IF(AND(RIGHT(AE428,1)="N",VALUE(AE429)&gt;=8),Database!$I$3,""),"")</f>
        <v/>
      </c>
      <c r="AF432" s="192" t="str">
        <f>IFERROR(IF(AND(RIGHT(AF428,1)="N",VALUE(AF429)&gt;=8),Database!$I$3,""),"")</f>
        <v/>
      </c>
      <c r="AG432" s="192" t="str">
        <f>IFERROR(IF(AND(RIGHT(AG428,1)="N",VALUE(AG429)&gt;=8),Database!$I$3,""),"")</f>
        <v/>
      </c>
      <c r="AH432" s="192" t="str">
        <f>IFERROR(IF(AND(RIGHT(AH428,1)="N",VALUE(AH429)&gt;=8),Database!$I$3,""),"")</f>
        <v/>
      </c>
      <c r="AI432" s="192" t="str">
        <f>IFERROR(IF(AND(RIGHT(AI428,1)="N",VALUE(AI429)&gt;=8),Database!$I$3,""),"")</f>
        <v/>
      </c>
      <c r="AJ432" s="192" t="str">
        <f>IFERROR(IF(AND(RIGHT(AJ428,1)="N",VALUE(AJ429)&gt;=8),Database!$I$3,""),"")</f>
        <v/>
      </c>
      <c r="AK432" s="259"/>
      <c r="AL432" s="204"/>
      <c r="AM432" s="198"/>
      <c r="AN432" s="198"/>
      <c r="AO432" s="262"/>
      <c r="AP432" s="265"/>
      <c r="AQ432" s="86"/>
      <c r="AR432" s="194"/>
      <c r="AS432" s="194"/>
      <c r="AT432" s="194"/>
      <c r="AU432" s="256"/>
    </row>
    <row r="433" spans="1:47" s="213" customFormat="1" ht="33" customHeight="1" thickBot="1" x14ac:dyDescent="0.4">
      <c r="A433" s="189"/>
      <c r="B433" s="205"/>
      <c r="C433" s="222"/>
      <c r="D433" s="28"/>
      <c r="E433" s="206" t="s">
        <v>176</v>
      </c>
      <c r="F433" s="207" t="str">
        <f>IFERROR(IF(INDEX(Attendance!$T:$T,MATCH($B428&amp;F$7,Attendance!$N:$N,0))=TRUE,"L",IF(SUM(F429:F430)&gt;=10,5,"")),"")</f>
        <v/>
      </c>
      <c r="G433" s="207" t="str">
        <f>IFERROR(IF(INDEX(Attendance!$T:$T,MATCH($B428&amp;G$7,Attendance!$N:$N,0))=TRUE,"L",IF(SUM(G429:G430)&gt;=10,5,"")),"")</f>
        <v/>
      </c>
      <c r="H433" s="208" t="str">
        <f>IFERROR(IF(INDEX(Attendance!$T:$T,MATCH($B428&amp;H$7,Attendance!$N:$N,0))=TRUE,"L",IF(SUM(H429:H430)&gt;=10,5,"")),"")</f>
        <v/>
      </c>
      <c r="I433" s="208" t="str">
        <f>IFERROR(IF(INDEX(Attendance!$T:$T,MATCH($B428&amp;I$7,Attendance!$N:$N,0))=TRUE,"L",IF(SUM(I429:I430)&gt;=10,5,"")),"")</f>
        <v/>
      </c>
      <c r="J433" s="208" t="str">
        <f>IFERROR(IF(INDEX(Attendance!$T:$T,MATCH($B428&amp;J$7,Attendance!$N:$N,0))=TRUE,"L",IF(SUM(J429:J430)&gt;=10,5,"")),"")</f>
        <v/>
      </c>
      <c r="K433" s="208" t="str">
        <f>IFERROR(IF(INDEX(Attendance!$T:$T,MATCH($B428&amp;K$7,Attendance!$N:$N,0))=TRUE,"L",IF(SUM(K429:K430)&gt;=10,5,"")),"")</f>
        <v/>
      </c>
      <c r="L433" s="208" t="str">
        <f>IFERROR(IF(INDEX(Attendance!$T:$T,MATCH($B428&amp;L$7,Attendance!$N:$N,0))=TRUE,"L",IF(SUM(L429:L430)&gt;=10,5,"")),"")</f>
        <v/>
      </c>
      <c r="M433" s="208" t="str">
        <f>IFERROR(IF(INDEX(Attendance!$T:$T,MATCH($B428&amp;M$7,Attendance!$N:$N,0))=TRUE,"L",IF(SUM(M429:M430)&gt;=10,5,"")),"")</f>
        <v/>
      </c>
      <c r="N433" s="208" t="str">
        <f>IFERROR(IF(INDEX(Attendance!$T:$T,MATCH($B428&amp;N$7,Attendance!$N:$N,0))=TRUE,"L",IF(SUM(N429:N430)&gt;=10,5,"")),"")</f>
        <v/>
      </c>
      <c r="O433" s="208" t="str">
        <f>IFERROR(IF(INDEX(Attendance!$T:$T,MATCH($B428&amp;O$7,Attendance!$N:$N,0))=TRUE,"L",IF(SUM(O429:O430)&gt;=10,5,"")),"")</f>
        <v/>
      </c>
      <c r="P433" s="208" t="str">
        <f>IFERROR(IF(INDEX(Attendance!$T:$T,MATCH($B428&amp;P$7,Attendance!$N:$N,0))=TRUE,"L",IF(SUM(P429:P430)&gt;=10,5,"")),"")</f>
        <v/>
      </c>
      <c r="Q433" s="208" t="str">
        <f>IFERROR(IF(INDEX(Attendance!$T:$T,MATCH($B428&amp;Q$7,Attendance!$N:$N,0))=TRUE,"L",IF(SUM(Q429:Q430)&gt;=10,5,"")),"")</f>
        <v/>
      </c>
      <c r="R433" s="208" t="str">
        <f>IFERROR(IF(INDEX(Attendance!$T:$T,MATCH($B428&amp;R$7,Attendance!$N:$N,0))=TRUE,"L",IF(SUM(R429:R430)&gt;=10,5,"")),"")</f>
        <v/>
      </c>
      <c r="S433" s="208" t="str">
        <f>IFERROR(IF(INDEX(Attendance!$T:$T,MATCH($B428&amp;S$7,Attendance!$N:$N,0))=TRUE,"L",IF(SUM(S429:S430)&gt;=10,5,"")),"")</f>
        <v/>
      </c>
      <c r="T433" s="208" t="str">
        <f>IFERROR(IF(INDEX(Attendance!$T:$T,MATCH($B428&amp;T$7,Attendance!$N:$N,0))=TRUE,"L",IF(SUM(T429:T430)&gt;=10,5,"")),"")</f>
        <v/>
      </c>
      <c r="U433" s="208" t="str">
        <f>IFERROR(IF(INDEX(Attendance!$T:$T,MATCH($B428&amp;U$7,Attendance!$N:$N,0))=TRUE,"L",IF(SUM(U429:U430)&gt;=10,5,"")),"")</f>
        <v/>
      </c>
      <c r="V433" s="208" t="str">
        <f>IFERROR(IF(INDEX(Attendance!$T:$T,MATCH($B428&amp;V$7,Attendance!$N:$N,0))=TRUE,"L",IF(SUM(V429:V430)&gt;=10,5,"")),"")</f>
        <v/>
      </c>
      <c r="W433" s="208" t="str">
        <f>IFERROR(IF(INDEX(Attendance!$T:$T,MATCH($B428&amp;W$7,Attendance!$N:$N,0))=TRUE,"L",IF(SUM(W429:W430)&gt;=10,5,"")),"")</f>
        <v/>
      </c>
      <c r="X433" s="208" t="str">
        <f>IFERROR(IF(INDEX(Attendance!$T:$T,MATCH($B428&amp;X$7,Attendance!$N:$N,0))=TRUE,"L",IF(SUM(X429:X430)&gt;=10,5,"")),"")</f>
        <v/>
      </c>
      <c r="Y433" s="208" t="str">
        <f>IFERROR(IF(INDEX(Attendance!$T:$T,MATCH($B428&amp;Y$7,Attendance!$N:$N,0))=TRUE,"L",IF(SUM(Y429:Y430)&gt;=10,5,"")),"")</f>
        <v/>
      </c>
      <c r="Z433" s="208" t="str">
        <f>IFERROR(IF(INDEX(Attendance!$T:$T,MATCH($B428&amp;Z$7,Attendance!$N:$N,0))=TRUE,"L",IF(SUM(Z429:Z430)&gt;=10,5,"")),"")</f>
        <v/>
      </c>
      <c r="AA433" s="208" t="str">
        <f>IFERROR(IF(INDEX(Attendance!$T:$T,MATCH($B428&amp;AA$7,Attendance!$N:$N,0))=TRUE,"L",IF(SUM(AA429:AA430)&gt;=10,5,"")),"")</f>
        <v/>
      </c>
      <c r="AB433" s="208" t="str">
        <f>IFERROR(IF(INDEX(Attendance!$T:$T,MATCH($B428&amp;AB$7,Attendance!$N:$N,0))=TRUE,"L",IF(SUM(AB429:AB430)&gt;=10,5,"")),"")</f>
        <v/>
      </c>
      <c r="AC433" s="208" t="str">
        <f>IFERROR(IF(INDEX(Attendance!$T:$T,MATCH($B428&amp;AC$7,Attendance!$N:$N,0))=TRUE,"L",IF(SUM(AC429:AC430)&gt;=10,5,"")),"")</f>
        <v/>
      </c>
      <c r="AD433" s="208" t="str">
        <f>IFERROR(IF(INDEX(Attendance!$T:$T,MATCH($B428&amp;AD$7,Attendance!$N:$N,0))=TRUE,"L",IF(SUM(AD429:AD430)&gt;=10,5,"")),"")</f>
        <v/>
      </c>
      <c r="AE433" s="208" t="str">
        <f>IFERROR(IF(INDEX(Attendance!$T:$T,MATCH($B428&amp;AE$7,Attendance!$N:$N,0))=TRUE,"L",IF(SUM(AE429:AE430)&gt;=10,5,"")),"")</f>
        <v/>
      </c>
      <c r="AF433" s="208" t="str">
        <f>IFERROR(IF(INDEX(Attendance!$T:$T,MATCH($B428&amp;AF$7,Attendance!$N:$N,0))=TRUE,"L",IF(SUM(AF429:AF430)&gt;=10,5,"")),"")</f>
        <v/>
      </c>
      <c r="AG433" s="208" t="str">
        <f>IFERROR(IF(INDEX(Attendance!$T:$T,MATCH($B428&amp;AG$7,Attendance!$N:$N,0))=TRUE,"L",IF(SUM(AG429:AG430)&gt;=10,5,"")),"")</f>
        <v/>
      </c>
      <c r="AH433" s="208" t="str">
        <f>IFERROR(IF(INDEX(Attendance!$T:$T,MATCH($B428&amp;AH$7,Attendance!$N:$N,0))=TRUE,"L",IF(SUM(AH429:AH430)&gt;=10,5,"")),"")</f>
        <v/>
      </c>
      <c r="AI433" s="208" t="str">
        <f>IFERROR(IF(INDEX(Attendance!$T:$T,MATCH($B428&amp;AI$7,Attendance!$N:$N,0))=TRUE,"L",IF(SUM(AI429:AI430)&gt;=10,5,"")),"")</f>
        <v/>
      </c>
      <c r="AJ433" s="208" t="str">
        <f>IFERROR(IF(INDEX(Attendance!$T:$T,MATCH($B428&amp;AJ$7,Attendance!$N:$N,0))=TRUE,"L",IF(SUM(AJ429:AJ430)&gt;=10,5,"")),"")</f>
        <v/>
      </c>
      <c r="AK433" s="260"/>
      <c r="AL433" s="209">
        <f>ROUND(AL428*AL429,2)</f>
        <v>0</v>
      </c>
      <c r="AM433" s="209">
        <f>ROUND(AM428*AM429,2)</f>
        <v>0</v>
      </c>
      <c r="AN433" s="209">
        <f>ROUND(AN428*AN429,2)</f>
        <v>0</v>
      </c>
      <c r="AO433" s="263"/>
      <c r="AP433" s="266"/>
      <c r="AQ433" s="210">
        <f>AQ428*$AQ$5</f>
        <v>0</v>
      </c>
      <c r="AR433" s="211">
        <f>AR428*ROUND(IF($C433="",1200,MID($C433,FIND("RM",$C433)+3,4))/26,2)</f>
        <v>0</v>
      </c>
      <c r="AS433" s="211">
        <f t="shared" ref="AS433:AT433" si="108">AS428*ROUND(IF($C433="",1200,MID($C433,FIND("RM",$C433)+3,4))/26,2)</f>
        <v>0</v>
      </c>
      <c r="AT433" s="211">
        <f t="shared" si="108"/>
        <v>92.3</v>
      </c>
      <c r="AU433" s="257"/>
    </row>
    <row r="434" spans="1:47" s="213" customFormat="1" ht="33" customHeight="1" x14ac:dyDescent="0.35">
      <c r="A434" s="175">
        <f t="shared" si="96"/>
        <v>72</v>
      </c>
      <c r="B434" s="184" t="str">
        <f>_xlfn.IFNA(INDEX(Attendance!$A:$A,MATCH(A434,Attendance!$M:$M,0)),"")</f>
        <v/>
      </c>
      <c r="C434" s="185" t="str">
        <f>_xlfn.IFNA(INDEX(Masterlist!C:C,MATCH(B434,Masterlist!B:B,0)),"")</f>
        <v/>
      </c>
      <c r="D434" s="87"/>
      <c r="E434" s="186" t="s">
        <v>173</v>
      </c>
      <c r="F434" s="83" t="str" cm="1">
        <f t="array" ref="F434">_xlfn.IFNA(IF(OR(VALUE(F$7&amp;$C$3)=PH),IF(F435="","PH",IF(INDEX(Attendance!$O:$O,MATCH($B434&amp;F$7,Attendance!$N:$N,0))&lt;"1200","PM","PN")),IF(F$6="Sun",IF(F435="","RD",IF(INDEX(Attendance!$O:$O,MATCH($B434&amp;F$7,Attendance!$N:$N,0))&lt;"1200","RM","RN")),IF(F435="",IF(F$7="","",IF(INDEX(Attendance!$I:$I,MATCH($B434&amp;F$7,Attendance!$N:$N,0))="ABS","AB","UL")),IF(INDEX(Attendance!$O:$O,MATCH($B434&amp;F$7,Attendance!$N:$N,0))&lt;"1200","M","N")))),"")</f>
        <v/>
      </c>
      <c r="G434" s="83" t="str" cm="1">
        <f t="array" ref="G434">_xlfn.IFNA(IF(OR(VALUE(G$7&amp;$C$3)=PH),IF(G435="","PH",IF(INDEX(Attendance!$O:$O,MATCH($B434&amp;G$7,Attendance!$N:$N,0))&lt;"1200","PM","PN")),IF(G$6="Sun",IF(G435="","RD",IF(INDEX(Attendance!$O:$O,MATCH($B434&amp;G$7,Attendance!$N:$N,0))&lt;"1200","RM","RN")),IF(G435="",IF(G$7="","",IF(INDEX(Attendance!$I:$I,MATCH($B434&amp;G$7,Attendance!$N:$N,0))="ABS","AB","UL")),IF(INDEX(Attendance!$O:$O,MATCH($B434&amp;G$7,Attendance!$N:$N,0))&lt;"1200","M","N")))),"")</f>
        <v/>
      </c>
      <c r="H434" s="83" t="str" cm="1">
        <f t="array" ref="H434">_xlfn.IFNA(IF(OR(VALUE(H$7&amp;$C$3)=PH),IF(H435="","PH",IF(INDEX(Attendance!$O:$O,MATCH($B434&amp;H$7,Attendance!$N:$N,0))&lt;"1200","PM","PN")),IF(H$6="Sun",IF(H435="","RD",IF(INDEX(Attendance!$O:$O,MATCH($B434&amp;H$7,Attendance!$N:$N,0))&lt;"1200","RM","RN")),IF(H435="",IF(H$7="","",IF(INDEX(Attendance!$I:$I,MATCH($B434&amp;H$7,Attendance!$N:$N,0))="ABS","AB","UL")),IF(INDEX(Attendance!$O:$O,MATCH($B434&amp;H$7,Attendance!$N:$N,0))&lt;"1200","M","N")))),"")</f>
        <v/>
      </c>
      <c r="I434" s="83" t="str" cm="1">
        <f t="array" ref="I434">_xlfn.IFNA(IF(OR(VALUE(I$7&amp;$C$3)=PH),IF(I435="","PH",IF(INDEX(Attendance!$O:$O,MATCH($B434&amp;I$7,Attendance!$N:$N,0))&lt;"1200","PM","PN")),IF(I$6="Sun",IF(I435="","RD",IF(INDEX(Attendance!$O:$O,MATCH($B434&amp;I$7,Attendance!$N:$N,0))&lt;"1200","RM","RN")),IF(I435="",IF(I$7="","",IF(INDEX(Attendance!$I:$I,MATCH($B434&amp;I$7,Attendance!$N:$N,0))="ABS","AB","UL")),IF(INDEX(Attendance!$O:$O,MATCH($B434&amp;I$7,Attendance!$N:$N,0))&lt;"1200","M","N")))),"")</f>
        <v/>
      </c>
      <c r="J434" s="83" t="str" cm="1">
        <f t="array" ref="J434">_xlfn.IFNA(IF(OR(VALUE(J$7&amp;$C$3)=PH),IF(J435="","PH",IF(INDEX(Attendance!$O:$O,MATCH($B434&amp;J$7,Attendance!$N:$N,0))&lt;"1200","PM","PN")),IF(J$6="Sun",IF(J435="","RD",IF(INDEX(Attendance!$O:$O,MATCH($B434&amp;J$7,Attendance!$N:$N,0))&lt;"1200","RM","RN")),IF(J435="",IF(J$7="","",IF(INDEX(Attendance!$I:$I,MATCH($B434&amp;J$7,Attendance!$N:$N,0))="ABS","AB","UL")),IF(INDEX(Attendance!$O:$O,MATCH($B434&amp;J$7,Attendance!$N:$N,0))&lt;"1200","M","N")))),"")</f>
        <v/>
      </c>
      <c r="K434" s="83" t="str" cm="1">
        <f t="array" ref="K434">_xlfn.IFNA(IF(OR(VALUE(K$7&amp;$C$3)=PH),IF(K435="","PH",IF(INDEX(Attendance!$O:$O,MATCH($B434&amp;K$7,Attendance!$N:$N,0))&lt;"1200","PM","PN")),IF(K$6="Sun",IF(K435="","RD",IF(INDEX(Attendance!$O:$O,MATCH($B434&amp;K$7,Attendance!$N:$N,0))&lt;"1200","RM","RN")),IF(K435="",IF(K$7="","",IF(INDEX(Attendance!$I:$I,MATCH($B434&amp;K$7,Attendance!$N:$N,0))="ABS","AB","UL")),IF(INDEX(Attendance!$O:$O,MATCH($B434&amp;K$7,Attendance!$N:$N,0))&lt;"1200","M","N")))),"")</f>
        <v/>
      </c>
      <c r="L434" s="83" t="str" cm="1">
        <f t="array" ref="L434">_xlfn.IFNA(IF(OR(VALUE(L$7&amp;$C$3)=PH),IF(L435="","PH",IF(INDEX(Attendance!$O:$O,MATCH($B434&amp;L$7,Attendance!$N:$N,0))&lt;"1200","PM","PN")),IF(L$6="Sun",IF(L435="","RD",IF(INDEX(Attendance!$O:$O,MATCH($B434&amp;L$7,Attendance!$N:$N,0))&lt;"1200","RM","RN")),IF(L435="",IF(L$7="","",IF(INDEX(Attendance!$I:$I,MATCH($B434&amp;L$7,Attendance!$N:$N,0))="ABS","AB","UL")),IF(INDEX(Attendance!$O:$O,MATCH($B434&amp;L$7,Attendance!$N:$N,0))&lt;"1200","M","N")))),"")</f>
        <v>RD</v>
      </c>
      <c r="M434" s="83" t="str" cm="1">
        <f t="array" ref="M434">_xlfn.IFNA(IF(OR(VALUE(M$7&amp;$C$3)=PH),IF(M435="","PH",IF(INDEX(Attendance!$O:$O,MATCH($B434&amp;M$7,Attendance!$N:$N,0))&lt;"1200","PM","PN")),IF(M$6="Sun",IF(M435="","RD",IF(INDEX(Attendance!$O:$O,MATCH($B434&amp;M$7,Attendance!$N:$N,0))&lt;"1200","RM","RN")),IF(M435="",IF(M$7="","",IF(INDEX(Attendance!$I:$I,MATCH($B434&amp;M$7,Attendance!$N:$N,0))="ABS","AB","UL")),IF(INDEX(Attendance!$O:$O,MATCH($B434&amp;M$7,Attendance!$N:$N,0))&lt;"1200","M","N")))),"")</f>
        <v/>
      </c>
      <c r="N434" s="83" t="str" cm="1">
        <f t="array" ref="N434">_xlfn.IFNA(IF(OR(VALUE(N$7&amp;$C$3)=PH),IF(N435="","PH",IF(INDEX(Attendance!$O:$O,MATCH($B434&amp;N$7,Attendance!$N:$N,0))&lt;"1200","PM","PN")),IF(N$6="Sun",IF(N435="","RD",IF(INDEX(Attendance!$O:$O,MATCH($B434&amp;N$7,Attendance!$N:$N,0))&lt;"1200","RM","RN")),IF(N435="",IF(N$7="","",IF(INDEX(Attendance!$I:$I,MATCH($B434&amp;N$7,Attendance!$N:$N,0))="ABS","AB","UL")),IF(INDEX(Attendance!$O:$O,MATCH($B434&amp;N$7,Attendance!$N:$N,0))&lt;"1200","M","N")))),"")</f>
        <v/>
      </c>
      <c r="O434" s="83" t="str" cm="1">
        <f t="array" ref="O434">_xlfn.IFNA(IF(OR(VALUE(O$7&amp;$C$3)=PH),IF(O435="","PH",IF(INDEX(Attendance!$O:$O,MATCH($B434&amp;O$7,Attendance!$N:$N,0))&lt;"1200","PM","PN")),IF(O$6="Sun",IF(O435="","RD",IF(INDEX(Attendance!$O:$O,MATCH($B434&amp;O$7,Attendance!$N:$N,0))&lt;"1200","RM","RN")),IF(O435="",IF(O$7="","",IF(INDEX(Attendance!$I:$I,MATCH($B434&amp;O$7,Attendance!$N:$N,0))="ABS","AB","UL")),IF(INDEX(Attendance!$O:$O,MATCH($B434&amp;O$7,Attendance!$N:$N,0))&lt;"1200","M","N")))),"")</f>
        <v/>
      </c>
      <c r="P434" s="83" t="str" cm="1">
        <f t="array" ref="P434">_xlfn.IFNA(IF(OR(VALUE(P$7&amp;$C$3)=PH),IF(P435="","PH",IF(INDEX(Attendance!$O:$O,MATCH($B434&amp;P$7,Attendance!$N:$N,0))&lt;"1200","PM","PN")),IF(P$6="Sun",IF(P435="","RD",IF(INDEX(Attendance!$O:$O,MATCH($B434&amp;P$7,Attendance!$N:$N,0))&lt;"1200","RM","RN")),IF(P435="",IF(P$7="","",IF(INDEX(Attendance!$I:$I,MATCH($B434&amp;P$7,Attendance!$N:$N,0))="ABS","AB","UL")),IF(INDEX(Attendance!$O:$O,MATCH($B434&amp;P$7,Attendance!$N:$N,0))&lt;"1200","M","N")))),"")</f>
        <v/>
      </c>
      <c r="Q434" s="83" t="str" cm="1">
        <f t="array" ref="Q434">_xlfn.IFNA(IF(OR(VALUE(Q$7&amp;$C$3)=PH),IF(Q435="","PH",IF(INDEX(Attendance!$O:$O,MATCH($B434&amp;Q$7,Attendance!$N:$N,0))&lt;"1200","PM","PN")),IF(Q$6="Sun",IF(Q435="","RD",IF(INDEX(Attendance!$O:$O,MATCH($B434&amp;Q$7,Attendance!$N:$N,0))&lt;"1200","RM","RN")),IF(Q435="",IF(Q$7="","",IF(INDEX(Attendance!$I:$I,MATCH($B434&amp;Q$7,Attendance!$N:$N,0))="ABS","AB","UL")),IF(INDEX(Attendance!$O:$O,MATCH($B434&amp;Q$7,Attendance!$N:$N,0))&lt;"1200","M","N")))),"")</f>
        <v>PH</v>
      </c>
      <c r="R434" s="83" t="str" cm="1">
        <f t="array" ref="R434">_xlfn.IFNA(IF(OR(VALUE(R$7&amp;$C$3)=PH),IF(R435="","PH",IF(INDEX(Attendance!$O:$O,MATCH($B434&amp;R$7,Attendance!$N:$N,0))&lt;"1200","PM","PN")),IF(R$6="Sun",IF(R435="","RD",IF(INDEX(Attendance!$O:$O,MATCH($B434&amp;R$7,Attendance!$N:$N,0))&lt;"1200","RM","RN")),IF(R435="",IF(R$7="","",IF(INDEX(Attendance!$I:$I,MATCH($B434&amp;R$7,Attendance!$N:$N,0))="ABS","AB","UL")),IF(INDEX(Attendance!$O:$O,MATCH($B434&amp;R$7,Attendance!$N:$N,0))&lt;"1200","M","N")))),"")</f>
        <v>PH</v>
      </c>
      <c r="S434" s="83" t="str" cm="1">
        <f t="array" ref="S434">_xlfn.IFNA(IF(OR(VALUE(S$7&amp;$C$3)=PH),IF(S435="","PH",IF(INDEX(Attendance!$O:$O,MATCH($B434&amp;S$7,Attendance!$N:$N,0))&lt;"1200","PM","PN")),IF(S$6="Sun",IF(S435="","RD",IF(INDEX(Attendance!$O:$O,MATCH($B434&amp;S$7,Attendance!$N:$N,0))&lt;"1200","RM","RN")),IF(S435="",IF(S$7="","",IF(INDEX(Attendance!$I:$I,MATCH($B434&amp;S$7,Attendance!$N:$N,0))="ABS","AB","UL")),IF(INDEX(Attendance!$O:$O,MATCH($B434&amp;S$7,Attendance!$N:$N,0))&lt;"1200","M","N")))),"")</f>
        <v>RD</v>
      </c>
      <c r="T434" s="83" t="str" cm="1">
        <f t="array" ref="T434">_xlfn.IFNA(IF(OR(VALUE(T$7&amp;$C$3)=PH),IF(T435="","PH",IF(INDEX(Attendance!$O:$O,MATCH($B434&amp;T$7,Attendance!$N:$N,0))&lt;"1200","PM","PN")),IF(T$6="Sun",IF(T435="","RD",IF(INDEX(Attendance!$O:$O,MATCH($B434&amp;T$7,Attendance!$N:$N,0))&lt;"1200","RM","RN")),IF(T435="",IF(T$7="","",IF(INDEX(Attendance!$I:$I,MATCH($B434&amp;T$7,Attendance!$N:$N,0))="ABS","AB","UL")),IF(INDEX(Attendance!$O:$O,MATCH($B434&amp;T$7,Attendance!$N:$N,0))&lt;"1200","M","N")))),"")</f>
        <v/>
      </c>
      <c r="U434" s="83" t="str" cm="1">
        <f t="array" ref="U434">_xlfn.IFNA(IF(OR(VALUE(U$7&amp;$C$3)=PH),IF(U435="","PH",IF(INDEX(Attendance!$O:$O,MATCH($B434&amp;U$7,Attendance!$N:$N,0))&lt;"1200","PM","PN")),IF(U$6="Sun",IF(U435="","RD",IF(INDEX(Attendance!$O:$O,MATCH($B434&amp;U$7,Attendance!$N:$N,0))&lt;"1200","RM","RN")),IF(U435="",IF(U$7="","",IF(INDEX(Attendance!$I:$I,MATCH($B434&amp;U$7,Attendance!$N:$N,0))="ABS","AB","UL")),IF(INDEX(Attendance!$O:$O,MATCH($B434&amp;U$7,Attendance!$N:$N,0))&lt;"1200","M","N")))),"")</f>
        <v/>
      </c>
      <c r="V434" s="83" t="str" cm="1">
        <f t="array" ref="V434">_xlfn.IFNA(IF(OR(VALUE(V$7&amp;$C$3)=PH),IF(V435="","PH",IF(INDEX(Attendance!$O:$O,MATCH($B434&amp;V$7,Attendance!$N:$N,0))&lt;"1200","PM","PN")),IF(V$6="Sun",IF(V435="","RD",IF(INDEX(Attendance!$O:$O,MATCH($B434&amp;V$7,Attendance!$N:$N,0))&lt;"1200","RM","RN")),IF(V435="",IF(V$7="","",IF(INDEX(Attendance!$I:$I,MATCH($B434&amp;V$7,Attendance!$N:$N,0))="ABS","AB","UL")),IF(INDEX(Attendance!$O:$O,MATCH($B434&amp;V$7,Attendance!$N:$N,0))&lt;"1200","M","N")))),"")</f>
        <v/>
      </c>
      <c r="W434" s="83" t="str" cm="1">
        <f t="array" ref="W434">_xlfn.IFNA(IF(OR(VALUE(W$7&amp;$C$3)=PH),IF(W435="","PH",IF(INDEX(Attendance!$O:$O,MATCH($B434&amp;W$7,Attendance!$N:$N,0))&lt;"1200","PM","PN")),IF(W$6="Sun",IF(W435="","RD",IF(INDEX(Attendance!$O:$O,MATCH($B434&amp;W$7,Attendance!$N:$N,0))&lt;"1200","RM","RN")),IF(W435="",IF(W$7="","",IF(INDEX(Attendance!$I:$I,MATCH($B434&amp;W$7,Attendance!$N:$N,0))="ABS","AB","UL")),IF(INDEX(Attendance!$O:$O,MATCH($B434&amp;W$7,Attendance!$N:$N,0))&lt;"1200","M","N")))),"")</f>
        <v/>
      </c>
      <c r="X434" s="83" t="str" cm="1">
        <f t="array" ref="X434">_xlfn.IFNA(IF(OR(VALUE(X$7&amp;$C$3)=PH),IF(X435="","PH",IF(INDEX(Attendance!$O:$O,MATCH($B434&amp;X$7,Attendance!$N:$N,0))&lt;"1200","PM","PN")),IF(X$6="Sun",IF(X435="","RD",IF(INDEX(Attendance!$O:$O,MATCH($B434&amp;X$7,Attendance!$N:$N,0))&lt;"1200","RM","RN")),IF(X435="",IF(X$7="","",IF(INDEX(Attendance!$I:$I,MATCH($B434&amp;X$7,Attendance!$N:$N,0))="ABS","AB","UL")),IF(INDEX(Attendance!$O:$O,MATCH($B434&amp;X$7,Attendance!$N:$N,0))&lt;"1200","M","N")))),"")</f>
        <v/>
      </c>
      <c r="Y434" s="83" t="str" cm="1">
        <f t="array" ref="Y434">_xlfn.IFNA(IF(OR(VALUE(Y$7&amp;$C$3)=PH),IF(Y435="","PH",IF(INDEX(Attendance!$O:$O,MATCH($B434&amp;Y$7,Attendance!$N:$N,0))&lt;"1200","PM","PN")),IF(Y$6="Sun",IF(Y435="","RD",IF(INDEX(Attendance!$O:$O,MATCH($B434&amp;Y$7,Attendance!$N:$N,0))&lt;"1200","RM","RN")),IF(Y435="",IF(Y$7="","",IF(INDEX(Attendance!$I:$I,MATCH($B434&amp;Y$7,Attendance!$N:$N,0))="ABS","AB","UL")),IF(INDEX(Attendance!$O:$O,MATCH($B434&amp;Y$7,Attendance!$N:$N,0))&lt;"1200","M","N")))),"")</f>
        <v/>
      </c>
      <c r="Z434" s="83" t="str" cm="1">
        <f t="array" ref="Z434">_xlfn.IFNA(IF(OR(VALUE(Z$7&amp;$C$3)=PH),IF(Z435="","PH",IF(INDEX(Attendance!$O:$O,MATCH($B434&amp;Z$7,Attendance!$N:$N,0))&lt;"1200","PM","PN")),IF(Z$6="Sun",IF(Z435="","RD",IF(INDEX(Attendance!$O:$O,MATCH($B434&amp;Z$7,Attendance!$N:$N,0))&lt;"1200","RM","RN")),IF(Z435="",IF(Z$7="","",IF(INDEX(Attendance!$I:$I,MATCH($B434&amp;Z$7,Attendance!$N:$N,0))="ABS","AB","UL")),IF(INDEX(Attendance!$O:$O,MATCH($B434&amp;Z$7,Attendance!$N:$N,0))&lt;"1200","M","N")))),"")</f>
        <v>RD</v>
      </c>
      <c r="AA434" s="83" t="str" cm="1">
        <f t="array" ref="AA434">_xlfn.IFNA(IF(OR(VALUE(AA$7&amp;$C$3)=PH),IF(AA435="","PH",IF(INDEX(Attendance!$O:$O,MATCH($B434&amp;AA$7,Attendance!$N:$N,0))&lt;"1200","PM","PN")),IF(AA$6="Sun",IF(AA435="","RD",IF(INDEX(Attendance!$O:$O,MATCH($B434&amp;AA$7,Attendance!$N:$N,0))&lt;"1200","RM","RN")),IF(AA435="",IF(AA$7="","",IF(INDEX(Attendance!$I:$I,MATCH($B434&amp;AA$7,Attendance!$N:$N,0))="ABS","AB","UL")),IF(INDEX(Attendance!$O:$O,MATCH($B434&amp;AA$7,Attendance!$N:$N,0))&lt;"1200","M","N")))),"")</f>
        <v/>
      </c>
      <c r="AB434" s="83" t="str" cm="1">
        <f t="array" ref="AB434">_xlfn.IFNA(IF(OR(VALUE(AB$7&amp;$C$3)=PH),IF(AB435="","PH",IF(INDEX(Attendance!$O:$O,MATCH($B434&amp;AB$7,Attendance!$N:$N,0))&lt;"1200","PM","PN")),IF(AB$6="Sun",IF(AB435="","RD",IF(INDEX(Attendance!$O:$O,MATCH($B434&amp;AB$7,Attendance!$N:$N,0))&lt;"1200","RM","RN")),IF(AB435="",IF(AB$7="","",IF(INDEX(Attendance!$I:$I,MATCH($B434&amp;AB$7,Attendance!$N:$N,0))="ABS","AB","UL")),IF(INDEX(Attendance!$O:$O,MATCH($B434&amp;AB$7,Attendance!$N:$N,0))&lt;"1200","M","N")))),"")</f>
        <v/>
      </c>
      <c r="AC434" s="83" t="str" cm="1">
        <f t="array" ref="AC434">_xlfn.IFNA(IF(OR(VALUE(AC$7&amp;$C$3)=PH),IF(AC435="","PH",IF(INDEX(Attendance!$O:$O,MATCH($B434&amp;AC$7,Attendance!$N:$N,0))&lt;"1200","PM","PN")),IF(AC$6="Sun",IF(AC435="","RD",IF(INDEX(Attendance!$O:$O,MATCH($B434&amp;AC$7,Attendance!$N:$N,0))&lt;"1200","RM","RN")),IF(AC435="",IF(AC$7="","",IF(INDEX(Attendance!$I:$I,MATCH($B434&amp;AC$7,Attendance!$N:$N,0))="ABS","AB","UL")),IF(INDEX(Attendance!$O:$O,MATCH($B434&amp;AC$7,Attendance!$N:$N,0))&lt;"1200","M","N")))),"")</f>
        <v/>
      </c>
      <c r="AD434" s="83" t="str" cm="1">
        <f t="array" ref="AD434">_xlfn.IFNA(IF(OR(VALUE(AD$7&amp;$C$3)=PH),IF(AD435="","PH",IF(INDEX(Attendance!$O:$O,MATCH($B434&amp;AD$7,Attendance!$N:$N,0))&lt;"1200","PM","PN")),IF(AD$6="Sun",IF(AD435="","RD",IF(INDEX(Attendance!$O:$O,MATCH($B434&amp;AD$7,Attendance!$N:$N,0))&lt;"1200","RM","RN")),IF(AD435="",IF(AD$7="","",IF(INDEX(Attendance!$I:$I,MATCH($B434&amp;AD$7,Attendance!$N:$N,0))="ABS","AB","UL")),IF(INDEX(Attendance!$O:$O,MATCH($B434&amp;AD$7,Attendance!$N:$N,0))&lt;"1200","M","N")))),"")</f>
        <v/>
      </c>
      <c r="AE434" s="83" t="str" cm="1">
        <f t="array" ref="AE434">_xlfn.IFNA(IF(OR(VALUE(AE$7&amp;$C$3)=PH),IF(AE435="","PH",IF(INDEX(Attendance!$O:$O,MATCH($B434&amp;AE$7,Attendance!$N:$N,0))&lt;"1200","PM","PN")),IF(AE$6="Sun",IF(AE435="","RD",IF(INDEX(Attendance!$O:$O,MATCH($B434&amp;AE$7,Attendance!$N:$N,0))&lt;"1200","RM","RN")),IF(AE435="",IF(AE$7="","",IF(INDEX(Attendance!$I:$I,MATCH($B434&amp;AE$7,Attendance!$N:$N,0))="ABS","AB","UL")),IF(INDEX(Attendance!$O:$O,MATCH($B434&amp;AE$7,Attendance!$N:$N,0))&lt;"1200","M","N")))),"")</f>
        <v/>
      </c>
      <c r="AF434" s="83" t="str" cm="1">
        <f t="array" ref="AF434">_xlfn.IFNA(IF(OR(VALUE(AF$7&amp;$C$3)=PH),IF(AF435="","PH",IF(INDEX(Attendance!$O:$O,MATCH($B434&amp;AF$7,Attendance!$N:$N,0))&lt;"1200","PM","PN")),IF(AF$6="Sun",IF(AF435="","RD",IF(INDEX(Attendance!$O:$O,MATCH($B434&amp;AF$7,Attendance!$N:$N,0))&lt;"1200","RM","RN")),IF(AF435="",IF(AF$7="","",IF(INDEX(Attendance!$I:$I,MATCH($B434&amp;AF$7,Attendance!$N:$N,0))="ABS","AB","UL")),IF(INDEX(Attendance!$O:$O,MATCH($B434&amp;AF$7,Attendance!$N:$N,0))&lt;"1200","M","N")))),"")</f>
        <v/>
      </c>
      <c r="AG434" s="83" t="str" cm="1">
        <f t="array" ref="AG434">_xlfn.IFNA(IF(OR(VALUE(AG$7&amp;$C$3)=PH),IF(AG435="","PH",IF(INDEX(Attendance!$O:$O,MATCH($B434&amp;AG$7,Attendance!$N:$N,0))&lt;"1200","PM","PN")),IF(AG$6="Sun",IF(AG435="","RD",IF(INDEX(Attendance!$O:$O,MATCH($B434&amp;AG$7,Attendance!$N:$N,0))&lt;"1200","RM","RN")),IF(AG435="",IF(AG$7="","",IF(INDEX(Attendance!$I:$I,MATCH($B434&amp;AG$7,Attendance!$N:$N,0))="ABS","AB","UL")),IF(INDEX(Attendance!$O:$O,MATCH($B434&amp;AG$7,Attendance!$N:$N,0))&lt;"1200","M","N")))),"")</f>
        <v>RD</v>
      </c>
      <c r="AH434" s="83" t="str" cm="1">
        <f t="array" ref="AH434">_xlfn.IFNA(IF(OR(VALUE(AH$7&amp;$C$3)=PH),IF(AH435="","PH",IF(INDEX(Attendance!$O:$O,MATCH($B434&amp;AH$7,Attendance!$N:$N,0))&lt;"1200","PM","PN")),IF(AH$6="Sun",IF(AH435="","RD",IF(INDEX(Attendance!$O:$O,MATCH($B434&amp;AH$7,Attendance!$N:$N,0))&lt;"1200","RM","RN")),IF(AH435="",IF(AH$7="","",IF(INDEX(Attendance!$I:$I,MATCH($B434&amp;AH$7,Attendance!$N:$N,0))="ABS","AB","UL")),IF(INDEX(Attendance!$O:$O,MATCH($B434&amp;AH$7,Attendance!$N:$N,0))&lt;"1200","M","N")))),"")</f>
        <v/>
      </c>
      <c r="AI434" s="83" t="str" cm="1">
        <f t="array" ref="AI434">_xlfn.IFNA(IF(OR(VALUE(AI$7&amp;$C$3)=PH),IF(AI435="","PH",IF(INDEX(Attendance!$O:$O,MATCH($B434&amp;AI$7,Attendance!$N:$N,0))&lt;"1200","PM","PN")),IF(AI$6="Sun",IF(AI435="","RD",IF(INDEX(Attendance!$O:$O,MATCH($B434&amp;AI$7,Attendance!$N:$N,0))&lt;"1200","RM","RN")),IF(AI435="",IF(AI$7="","",IF(INDEX(Attendance!$I:$I,MATCH($B434&amp;AI$7,Attendance!$N:$N,0))="ABS","AB","UL")),IF(INDEX(Attendance!$O:$O,MATCH($B434&amp;AI$7,Attendance!$N:$N,0))&lt;"1200","M","N")))),"")</f>
        <v/>
      </c>
      <c r="AJ434" s="83" t="str" cm="1">
        <f t="array" ref="AJ434">_xlfn.IFNA(IF(OR(VALUE(AJ$7&amp;$C$3)=PH),IF(AJ435="","PH",IF(INDEX(Attendance!$O:$O,MATCH($B434&amp;AJ$7,Attendance!$N:$N,0))&lt;"1200","PM","PN")),IF(AJ$6="Sun",IF(AJ435="","RD",IF(INDEX(Attendance!$O:$O,MATCH($B434&amp;AJ$7,Attendance!$N:$N,0))&lt;"1200","RM","RN")),IF(AJ435="",IF(AJ$7="","",IF(INDEX(Attendance!$I:$I,MATCH($B434&amp;AJ$7,Attendance!$N:$N,0))="ABS","AB","UL")),IF(INDEX(Attendance!$O:$O,MATCH($B434&amp;AJ$7,Attendance!$N:$N,0))&lt;"1200","M","N")))),"")</f>
        <v/>
      </c>
      <c r="AK434" s="258">
        <f>SUM(SUMIF(F434:AJ434,{"M","N","A"},F435:AJ435))</f>
        <v>0</v>
      </c>
      <c r="AL434" s="187">
        <f>SUM(SUMIF(F434:AJ434,{"M","N"},F436:AJ436),SUMIF(F434:AJ434,{"OM","ON"},F435:AJ435))</f>
        <v>0</v>
      </c>
      <c r="AM434" s="187">
        <f>SUM(SUMIF(F434:AJ434,{"PM","PN","RM","RN"},F435:AJ435))</f>
        <v>0</v>
      </c>
      <c r="AN434" s="187">
        <f>SUM(SUMIF(F434:AJ434,{"PM","PN"},F436:AJ436))</f>
        <v>0</v>
      </c>
      <c r="AO434" s="261">
        <f>SUM(F439:AJ439)</f>
        <v>0</v>
      </c>
      <c r="AP434" s="264">
        <f>SUM(F438:AJ438)</f>
        <v>0</v>
      </c>
      <c r="AQ434" s="188">
        <f>IF(D438="",0,SUM(COUNTIFS(F434:AJ434,{"M","N","A","OM","ON","OA","PM","PN","PA","RM","RN","RA"})))</f>
        <v>0</v>
      </c>
      <c r="AR434" s="74">
        <f>COUNTIF(F434:AJ434,"AL")</f>
        <v>0</v>
      </c>
      <c r="AS434" s="74">
        <f>COUNTIF(F434:AJ434,"MC")</f>
        <v>0</v>
      </c>
      <c r="AT434" s="74">
        <f>COUNTIF(F434:AJ434,"PH")+COUNTIF(F434:AJ434,"RPH")</f>
        <v>2</v>
      </c>
      <c r="AU434" s="255">
        <f t="shared" ref="AU434" si="109">_xlfn.IFNA(IF($B434="",0,AK434*$AK$5+SUM(AL439:AN439)+SUM(AO434:AP439)+SUM(AQ439:AT439)),"")</f>
        <v>0</v>
      </c>
    </row>
    <row r="435" spans="1:47" s="213" customFormat="1" ht="33" customHeight="1" x14ac:dyDescent="0.35">
      <c r="A435" s="189"/>
      <c r="B435" s="184"/>
      <c r="C435" s="190" t="str">
        <f>_xlfn.IFNA(INDEX(Masterlist!D:D,MATCH(B434,Masterlist!B:B,0)),"")</f>
        <v/>
      </c>
      <c r="D435" s="88"/>
      <c r="E435" s="191" t="s">
        <v>174</v>
      </c>
      <c r="F435" s="192" t="str">
        <f>IFERROR(IF(F$6="Sun",INDEX(Attendance!$R:$R,MATCH($B434&amp;F$7,Attendance!$N:$N,0)),IF(INDEX(Attendance!$R:$R,MATCH($B434&amp;F$7,Attendance!$N:$N,0))="","",IF(INDEX(Attendance!$R:$R,MATCH($B434&amp;F$7,Attendance!$N:$N,0))&gt;8,8,INDEX(Attendance!$R:$R,MATCH($B434&amp;F$7,Attendance!$N:$N,0))))),"")</f>
        <v/>
      </c>
      <c r="G435" s="192" t="str">
        <f>IFERROR(IF(G$6="Sun",INDEX(Attendance!$R:$R,MATCH($B434&amp;G$7,Attendance!$N:$N,0)),IF(INDEX(Attendance!$R:$R,MATCH($B434&amp;G$7,Attendance!$N:$N,0))="","",IF(INDEX(Attendance!$R:$R,MATCH($B434&amp;G$7,Attendance!$N:$N,0))&gt;8,8,INDEX(Attendance!$R:$R,MATCH($B434&amp;G$7,Attendance!$N:$N,0))))),"")</f>
        <v/>
      </c>
      <c r="H435" s="192" t="str">
        <f>IFERROR(IF(H$6="Sun",INDEX(Attendance!$R:$R,MATCH($B434&amp;H$7,Attendance!$N:$N,0)),IF(INDEX(Attendance!$R:$R,MATCH($B434&amp;H$7,Attendance!$N:$N,0))="","",IF(INDEX(Attendance!$R:$R,MATCH($B434&amp;H$7,Attendance!$N:$N,0))&gt;8,8,INDEX(Attendance!$R:$R,MATCH($B434&amp;H$7,Attendance!$N:$N,0))))),"")</f>
        <v/>
      </c>
      <c r="I435" s="192" t="str">
        <f>IFERROR(IF(I$6="Sun",INDEX(Attendance!$R:$R,MATCH($B434&amp;I$7,Attendance!$N:$N,0)),IF(INDEX(Attendance!$R:$R,MATCH($B434&amp;I$7,Attendance!$N:$N,0))="","",IF(INDEX(Attendance!$R:$R,MATCH($B434&amp;I$7,Attendance!$N:$N,0))&gt;8,8,INDEX(Attendance!$R:$R,MATCH($B434&amp;I$7,Attendance!$N:$N,0))))),"")</f>
        <v/>
      </c>
      <c r="J435" s="192" t="str">
        <f>IFERROR(IF(J$6="Sun",INDEX(Attendance!$R:$R,MATCH($B434&amp;J$7,Attendance!$N:$N,0)),IF(INDEX(Attendance!$R:$R,MATCH($B434&amp;J$7,Attendance!$N:$N,0))="","",IF(INDEX(Attendance!$R:$R,MATCH($B434&amp;J$7,Attendance!$N:$N,0))&gt;8,8,INDEX(Attendance!$R:$R,MATCH($B434&amp;J$7,Attendance!$N:$N,0))))),"")</f>
        <v/>
      </c>
      <c r="K435" s="192" t="str">
        <f>IFERROR(IF(K$6="Sun",INDEX(Attendance!$R:$R,MATCH($B434&amp;K$7,Attendance!$N:$N,0)),IF(INDEX(Attendance!$R:$R,MATCH($B434&amp;K$7,Attendance!$N:$N,0))="","",IF(INDEX(Attendance!$R:$R,MATCH($B434&amp;K$7,Attendance!$N:$N,0))&gt;8,8,INDEX(Attendance!$R:$R,MATCH($B434&amp;K$7,Attendance!$N:$N,0))))),"")</f>
        <v/>
      </c>
      <c r="L435" s="192" t="str">
        <f>IFERROR(IF(L$6="Sun",INDEX(Attendance!$R:$R,MATCH($B434&amp;L$7,Attendance!$N:$N,0)),IF(INDEX(Attendance!$R:$R,MATCH($B434&amp;L$7,Attendance!$N:$N,0))="","",IF(INDEX(Attendance!$R:$R,MATCH($B434&amp;L$7,Attendance!$N:$N,0))&gt;8,8,INDEX(Attendance!$R:$R,MATCH($B434&amp;L$7,Attendance!$N:$N,0))))),"")</f>
        <v/>
      </c>
      <c r="M435" s="192" t="str">
        <f>IFERROR(IF(M$6="Sun",INDEX(Attendance!$R:$R,MATCH($B434&amp;M$7,Attendance!$N:$N,0)),IF(INDEX(Attendance!$R:$R,MATCH($B434&amp;M$7,Attendance!$N:$N,0))="","",IF(INDEX(Attendance!$R:$R,MATCH($B434&amp;M$7,Attendance!$N:$N,0))&gt;8,8,INDEX(Attendance!$R:$R,MATCH($B434&amp;M$7,Attendance!$N:$N,0))))),"")</f>
        <v/>
      </c>
      <c r="N435" s="192" t="str">
        <f>IFERROR(IF(N$6="Sun",INDEX(Attendance!$R:$R,MATCH($B434&amp;N$7,Attendance!$N:$N,0)),IF(INDEX(Attendance!$R:$R,MATCH($B434&amp;N$7,Attendance!$N:$N,0))="","",IF(INDEX(Attendance!$R:$R,MATCH($B434&amp;N$7,Attendance!$N:$N,0))&gt;8,8,INDEX(Attendance!$R:$R,MATCH($B434&amp;N$7,Attendance!$N:$N,0))))),"")</f>
        <v/>
      </c>
      <c r="O435" s="192" t="str">
        <f>IFERROR(IF(O$6="Sun",INDEX(Attendance!$R:$R,MATCH($B434&amp;O$7,Attendance!$N:$N,0)),IF(INDEX(Attendance!$R:$R,MATCH($B434&amp;O$7,Attendance!$N:$N,0))="","",IF(INDEX(Attendance!$R:$R,MATCH($B434&amp;O$7,Attendance!$N:$N,0))&gt;8,8,INDEX(Attendance!$R:$R,MATCH($B434&amp;O$7,Attendance!$N:$N,0))))),"")</f>
        <v/>
      </c>
      <c r="P435" s="192" t="str">
        <f>IFERROR(IF(P$6="Sun",INDEX(Attendance!$R:$R,MATCH($B434&amp;P$7,Attendance!$N:$N,0)),IF(INDEX(Attendance!$R:$R,MATCH($B434&amp;P$7,Attendance!$N:$N,0))="","",IF(INDEX(Attendance!$R:$R,MATCH($B434&amp;P$7,Attendance!$N:$N,0))&gt;8,8,INDEX(Attendance!$R:$R,MATCH($B434&amp;P$7,Attendance!$N:$N,0))))),"")</f>
        <v/>
      </c>
      <c r="Q435" s="192" t="str">
        <f>IFERROR(IF(Q$6="Sun",INDEX(Attendance!$R:$R,MATCH($B434&amp;Q$7,Attendance!$N:$N,0)),IF(INDEX(Attendance!$R:$R,MATCH($B434&amp;Q$7,Attendance!$N:$N,0))="","",IF(INDEX(Attendance!$R:$R,MATCH($B434&amp;Q$7,Attendance!$N:$N,0))&gt;8,8,INDEX(Attendance!$R:$R,MATCH($B434&amp;Q$7,Attendance!$N:$N,0))))),"")</f>
        <v/>
      </c>
      <c r="R435" s="192" t="str">
        <f>IFERROR(IF(R$6="Sun",INDEX(Attendance!$R:$R,MATCH($B434&amp;R$7,Attendance!$N:$N,0)),IF(INDEX(Attendance!$R:$R,MATCH($B434&amp;R$7,Attendance!$N:$N,0))="","",IF(INDEX(Attendance!$R:$R,MATCH($B434&amp;R$7,Attendance!$N:$N,0))&gt;8,8,INDEX(Attendance!$R:$R,MATCH($B434&amp;R$7,Attendance!$N:$N,0))))),"")</f>
        <v/>
      </c>
      <c r="S435" s="192" t="str">
        <f>IFERROR(IF(S$6="Sun",INDEX(Attendance!$R:$R,MATCH($B434&amp;S$7,Attendance!$N:$N,0)),IF(INDEX(Attendance!$R:$R,MATCH($B434&amp;S$7,Attendance!$N:$N,0))="","",IF(INDEX(Attendance!$R:$R,MATCH($B434&amp;S$7,Attendance!$N:$N,0))&gt;8,8,INDEX(Attendance!$R:$R,MATCH($B434&amp;S$7,Attendance!$N:$N,0))))),"")</f>
        <v/>
      </c>
      <c r="T435" s="192" t="str">
        <f>IFERROR(IF(T$6="Sun",INDEX(Attendance!$R:$R,MATCH($B434&amp;T$7,Attendance!$N:$N,0)),IF(INDEX(Attendance!$R:$R,MATCH($B434&amp;T$7,Attendance!$N:$N,0))="","",IF(INDEX(Attendance!$R:$R,MATCH($B434&amp;T$7,Attendance!$N:$N,0))&gt;8,8,INDEX(Attendance!$R:$R,MATCH($B434&amp;T$7,Attendance!$N:$N,0))))),"")</f>
        <v/>
      </c>
      <c r="U435" s="192" t="str">
        <f>IFERROR(IF(U$6="Sun",INDEX(Attendance!$R:$R,MATCH($B434&amp;U$7,Attendance!$N:$N,0)),IF(INDEX(Attendance!$R:$R,MATCH($B434&amp;U$7,Attendance!$N:$N,0))="","",IF(INDEX(Attendance!$R:$R,MATCH($B434&amp;U$7,Attendance!$N:$N,0))&gt;8,8,INDEX(Attendance!$R:$R,MATCH($B434&amp;U$7,Attendance!$N:$N,0))))),"")</f>
        <v/>
      </c>
      <c r="V435" s="192" t="str">
        <f>IFERROR(IF(V$6="Sun",INDEX(Attendance!$R:$R,MATCH($B434&amp;V$7,Attendance!$N:$N,0)),IF(INDEX(Attendance!$R:$R,MATCH($B434&amp;V$7,Attendance!$N:$N,0))="","",IF(INDEX(Attendance!$R:$R,MATCH($B434&amp;V$7,Attendance!$N:$N,0))&gt;8,8,INDEX(Attendance!$R:$R,MATCH($B434&amp;V$7,Attendance!$N:$N,0))))),"")</f>
        <v/>
      </c>
      <c r="W435" s="192" t="str">
        <f>IFERROR(IF(W$6="Sun",INDEX(Attendance!$R:$R,MATCH($B434&amp;W$7,Attendance!$N:$N,0)),IF(INDEX(Attendance!$R:$R,MATCH($B434&amp;W$7,Attendance!$N:$N,0))="","",IF(INDEX(Attendance!$R:$R,MATCH($B434&amp;W$7,Attendance!$N:$N,0))&gt;8,8,INDEX(Attendance!$R:$R,MATCH($B434&amp;W$7,Attendance!$N:$N,0))))),"")</f>
        <v/>
      </c>
      <c r="X435" s="192" t="str">
        <f>IFERROR(IF(X$6="Sun",INDEX(Attendance!$R:$R,MATCH($B434&amp;X$7,Attendance!$N:$N,0)),IF(INDEX(Attendance!$R:$R,MATCH($B434&amp;X$7,Attendance!$N:$N,0))="","",IF(INDEX(Attendance!$R:$R,MATCH($B434&amp;X$7,Attendance!$N:$N,0))&gt;8,8,INDEX(Attendance!$R:$R,MATCH($B434&amp;X$7,Attendance!$N:$N,0))))),"")</f>
        <v/>
      </c>
      <c r="Y435" s="192" t="str">
        <f>IFERROR(IF(Y$6="Sun",INDEX(Attendance!$R:$R,MATCH($B434&amp;Y$7,Attendance!$N:$N,0)),IF(INDEX(Attendance!$R:$R,MATCH($B434&amp;Y$7,Attendance!$N:$N,0))="","",IF(INDEX(Attendance!$R:$R,MATCH($B434&amp;Y$7,Attendance!$N:$N,0))&gt;8,8,INDEX(Attendance!$R:$R,MATCH($B434&amp;Y$7,Attendance!$N:$N,0))))),"")</f>
        <v/>
      </c>
      <c r="Z435" s="192" t="str">
        <f>IFERROR(IF(Z$6="Sun",INDEX(Attendance!$R:$R,MATCH($B434&amp;Z$7,Attendance!$N:$N,0)),IF(INDEX(Attendance!$R:$R,MATCH($B434&amp;Z$7,Attendance!$N:$N,0))="","",IF(INDEX(Attendance!$R:$R,MATCH($B434&amp;Z$7,Attendance!$N:$N,0))&gt;8,8,INDEX(Attendance!$R:$R,MATCH($B434&amp;Z$7,Attendance!$N:$N,0))))),"")</f>
        <v/>
      </c>
      <c r="AA435" s="192" t="str">
        <f>IFERROR(IF(AA$6="Sun",INDEX(Attendance!$R:$R,MATCH($B434&amp;AA$7,Attendance!$N:$N,0)),IF(INDEX(Attendance!$R:$R,MATCH($B434&amp;AA$7,Attendance!$N:$N,0))="","",IF(INDEX(Attendance!$R:$R,MATCH($B434&amp;AA$7,Attendance!$N:$N,0))&gt;8,8,INDEX(Attendance!$R:$R,MATCH($B434&amp;AA$7,Attendance!$N:$N,0))))),"")</f>
        <v/>
      </c>
      <c r="AB435" s="192" t="str">
        <f>IFERROR(IF(AB$6="Sun",INDEX(Attendance!$R:$R,MATCH($B434&amp;AB$7,Attendance!$N:$N,0)),IF(INDEX(Attendance!$R:$R,MATCH($B434&amp;AB$7,Attendance!$N:$N,0))="","",IF(INDEX(Attendance!$R:$R,MATCH($B434&amp;AB$7,Attendance!$N:$N,0))&gt;8,8,INDEX(Attendance!$R:$R,MATCH($B434&amp;AB$7,Attendance!$N:$N,0))))),"")</f>
        <v/>
      </c>
      <c r="AC435" s="192" t="str">
        <f>IFERROR(IF(AC$6="Sun",INDEX(Attendance!$R:$R,MATCH($B434&amp;AC$7,Attendance!$N:$N,0)),IF(INDEX(Attendance!$R:$R,MATCH($B434&amp;AC$7,Attendance!$N:$N,0))="","",IF(INDEX(Attendance!$R:$R,MATCH($B434&amp;AC$7,Attendance!$N:$N,0))&gt;8,8,INDEX(Attendance!$R:$R,MATCH($B434&amp;AC$7,Attendance!$N:$N,0))))),"")</f>
        <v/>
      </c>
      <c r="AD435" s="192" t="str">
        <f>IFERROR(IF(AD$6="Sun",INDEX(Attendance!$R:$R,MATCH($B434&amp;AD$7,Attendance!$N:$N,0)),IF(INDEX(Attendance!$R:$R,MATCH($B434&amp;AD$7,Attendance!$N:$N,0))="","",IF(INDEX(Attendance!$R:$R,MATCH($B434&amp;AD$7,Attendance!$N:$N,0))&gt;8,8,INDEX(Attendance!$R:$R,MATCH($B434&amp;AD$7,Attendance!$N:$N,0))))),"")</f>
        <v/>
      </c>
      <c r="AE435" s="192" t="str">
        <f>IFERROR(IF(AE$6="Sun",INDEX(Attendance!$R:$R,MATCH($B434&amp;AE$7,Attendance!$N:$N,0)),IF(INDEX(Attendance!$R:$R,MATCH($B434&amp;AE$7,Attendance!$N:$N,0))="","",IF(INDEX(Attendance!$R:$R,MATCH($B434&amp;AE$7,Attendance!$N:$N,0))&gt;8,8,INDEX(Attendance!$R:$R,MATCH($B434&amp;AE$7,Attendance!$N:$N,0))))),"")</f>
        <v/>
      </c>
      <c r="AF435" s="192" t="str">
        <f>IFERROR(IF(AF$6="Sun",INDEX(Attendance!$R:$R,MATCH($B434&amp;AF$7,Attendance!$N:$N,0)),IF(INDEX(Attendance!$R:$R,MATCH($B434&amp;AF$7,Attendance!$N:$N,0))="","",IF(INDEX(Attendance!$R:$R,MATCH($B434&amp;AF$7,Attendance!$N:$N,0))&gt;8,8,INDEX(Attendance!$R:$R,MATCH($B434&amp;AF$7,Attendance!$N:$N,0))))),"")</f>
        <v/>
      </c>
      <c r="AG435" s="192" t="str">
        <f>IFERROR(IF(AG$6="Sun",INDEX(Attendance!$R:$R,MATCH($B434&amp;AG$7,Attendance!$N:$N,0)),IF(INDEX(Attendance!$R:$R,MATCH($B434&amp;AG$7,Attendance!$N:$N,0))="","",IF(INDEX(Attendance!$R:$R,MATCH($B434&amp;AG$7,Attendance!$N:$N,0))&gt;8,8,INDEX(Attendance!$R:$R,MATCH($B434&amp;AG$7,Attendance!$N:$N,0))))),"")</f>
        <v/>
      </c>
      <c r="AH435" s="192" t="str">
        <f>IFERROR(IF(AH$6="Sun",INDEX(Attendance!$R:$R,MATCH($B434&amp;AH$7,Attendance!$N:$N,0)),IF(INDEX(Attendance!$R:$R,MATCH($B434&amp;AH$7,Attendance!$N:$N,0))="","",IF(INDEX(Attendance!$R:$R,MATCH($B434&amp;AH$7,Attendance!$N:$N,0))&gt;8,8,INDEX(Attendance!$R:$R,MATCH($B434&amp;AH$7,Attendance!$N:$N,0))))),"")</f>
        <v/>
      </c>
      <c r="AI435" s="192" t="str">
        <f>IFERROR(IF(AI$6="Sun",INDEX(Attendance!$R:$R,MATCH($B434&amp;AI$7,Attendance!$N:$N,0)),IF(INDEX(Attendance!$R:$R,MATCH($B434&amp;AI$7,Attendance!$N:$N,0))="","",IF(INDEX(Attendance!$R:$R,MATCH($B434&amp;AI$7,Attendance!$N:$N,0))&gt;8,8,INDEX(Attendance!$R:$R,MATCH($B434&amp;AI$7,Attendance!$N:$N,0))))),"")</f>
        <v/>
      </c>
      <c r="AJ435" s="192" t="str">
        <f>IFERROR(IF(AJ$6="Sun",INDEX(Attendance!$R:$R,MATCH($B434&amp;AJ$7,Attendance!$N:$N,0)),IF(INDEX(Attendance!$R:$R,MATCH($B434&amp;AJ$7,Attendance!$N:$N,0))="","",IF(INDEX(Attendance!$R:$R,MATCH($B434&amp;AJ$7,Attendance!$N:$N,0))&gt;8,8,INDEX(Attendance!$R:$R,MATCH($B434&amp;AJ$7,Attendance!$N:$N,0))))),"")</f>
        <v/>
      </c>
      <c r="AK435" s="259"/>
      <c r="AL435" s="193">
        <f>ROUND((IF($C439="",Basic,MID($C439,FIND("RM",$C439)+3,4))+$AP434+$AQ439)/WorkDays/WorkHours*AL$6,4)</f>
        <v>8.6538000000000004</v>
      </c>
      <c r="AM435" s="193">
        <f>ROUND((IF($C439="",Basic,MID($C439,FIND("RM",$C439)+3,4))+$AP434+$AQ439)/WorkDays/WorkHours*AM$6,4)</f>
        <v>11.538500000000001</v>
      </c>
      <c r="AN435" s="193">
        <f>ROUND((IF($C439="",Basic,MID($C439,FIND("RM",$C439)+3,4))+$AP434+$AQ439)/WorkDays/WorkHours*AN$6,4)</f>
        <v>17.307700000000001</v>
      </c>
      <c r="AO435" s="262"/>
      <c r="AP435" s="265"/>
      <c r="AQ435" s="86"/>
      <c r="AR435" s="194"/>
      <c r="AS435" s="194"/>
      <c r="AT435" s="194"/>
      <c r="AU435" s="256"/>
    </row>
    <row r="436" spans="1:47" s="213" customFormat="1" ht="33" customHeight="1" x14ac:dyDescent="0.35">
      <c r="A436" s="189"/>
      <c r="B436" s="184"/>
      <c r="C436" s="195" t="str">
        <f>_xlfn.IFNA(INDEX(Masterlist!E:E,MATCH(B434,Masterlist!B:B,0)),"")</f>
        <v/>
      </c>
      <c r="D436" s="1"/>
      <c r="E436" s="196" t="s">
        <v>175</v>
      </c>
      <c r="F436" s="197" t="str">
        <f>IFERROR(IF(F$6="Sun","",IF(INDEX(Attendance!$S:$S,MATCH($B434&amp;F$7,Attendance!$N:$N,0))=TRUE,"",IF(F435&lt;8,"",INDEX(Attendance!$G:$G,MATCH($B434&amp;F$7,Attendance!$N:$N,0))))),"")</f>
        <v/>
      </c>
      <c r="G436" s="197" t="str">
        <f>IFERROR(IF(G$6="Sun","",IF(INDEX(Attendance!$S:$S,MATCH($B434&amp;G$7,Attendance!$N:$N,0))=TRUE,"",IF(G435&lt;8,"",INDEX(Attendance!$G:$G,MATCH($B434&amp;G$7,Attendance!$N:$N,0))))),"")</f>
        <v/>
      </c>
      <c r="H436" s="197" t="str">
        <f>IFERROR(IF(H$6="Sun","",IF(INDEX(Attendance!$S:$S,MATCH($B434&amp;H$7,Attendance!$N:$N,0))=TRUE,"",IF(H435&lt;8,"",INDEX(Attendance!$G:$G,MATCH($B434&amp;H$7,Attendance!$N:$N,0))))),"")</f>
        <v/>
      </c>
      <c r="I436" s="197" t="str">
        <f>IFERROR(IF(I$6="Sun","",IF(INDEX(Attendance!$S:$S,MATCH($B434&amp;I$7,Attendance!$N:$N,0))=TRUE,"",IF(I435&lt;8,"",INDEX(Attendance!$G:$G,MATCH($B434&amp;I$7,Attendance!$N:$N,0))))),"")</f>
        <v/>
      </c>
      <c r="J436" s="197" t="str">
        <f>IFERROR(IF(J$6="Sun","",IF(INDEX(Attendance!$S:$S,MATCH($B434&amp;J$7,Attendance!$N:$N,0))=TRUE,"",IF(J435&lt;8,"",INDEX(Attendance!$G:$G,MATCH($B434&amp;J$7,Attendance!$N:$N,0))))),"")</f>
        <v/>
      </c>
      <c r="K436" s="197" t="str">
        <f>IFERROR(IF(K$6="Sun","",IF(INDEX(Attendance!$S:$S,MATCH($B434&amp;K$7,Attendance!$N:$N,0))=TRUE,"",IF(K435&lt;8,"",INDEX(Attendance!$G:$G,MATCH($B434&amp;K$7,Attendance!$N:$N,0))))),"")</f>
        <v/>
      </c>
      <c r="L436" s="197" t="str">
        <f>IFERROR(IF(L$6="Sun","",IF(INDEX(Attendance!$S:$S,MATCH($B434&amp;L$7,Attendance!$N:$N,0))=TRUE,"",IF(L435&lt;8,"",INDEX(Attendance!$G:$G,MATCH($B434&amp;L$7,Attendance!$N:$N,0))))),"")</f>
        <v/>
      </c>
      <c r="M436" s="197" t="str">
        <f>IFERROR(IF(M$6="Sun","",IF(INDEX(Attendance!$S:$S,MATCH($B434&amp;M$7,Attendance!$N:$N,0))=TRUE,"",IF(M435&lt;8,"",INDEX(Attendance!$G:$G,MATCH($B434&amp;M$7,Attendance!$N:$N,0))))),"")</f>
        <v/>
      </c>
      <c r="N436" s="197" t="str">
        <f>IFERROR(IF(N$6="Sun","",IF(INDEX(Attendance!$S:$S,MATCH($B434&amp;N$7,Attendance!$N:$N,0))=TRUE,"",IF(N435&lt;8,"",INDEX(Attendance!$G:$G,MATCH($B434&amp;N$7,Attendance!$N:$N,0))))),"")</f>
        <v/>
      </c>
      <c r="O436" s="197" t="str">
        <f>IFERROR(IF(O$6="Sun","",IF(INDEX(Attendance!$S:$S,MATCH($B434&amp;O$7,Attendance!$N:$N,0))=TRUE,"",IF(O435&lt;8,"",INDEX(Attendance!$G:$G,MATCH($B434&amp;O$7,Attendance!$N:$N,0))))),"")</f>
        <v/>
      </c>
      <c r="P436" s="197" t="str">
        <f>IFERROR(IF(P$6="Sun","",IF(INDEX(Attendance!$S:$S,MATCH($B434&amp;P$7,Attendance!$N:$N,0))=TRUE,"",IF(P435&lt;8,"",INDEX(Attendance!$G:$G,MATCH($B434&amp;P$7,Attendance!$N:$N,0))))),"")</f>
        <v/>
      </c>
      <c r="Q436" s="197" t="str">
        <f>IFERROR(IF(Q$6="Sun","",IF(INDEX(Attendance!$S:$S,MATCH($B434&amp;Q$7,Attendance!$N:$N,0))=TRUE,"",IF(Q435&lt;8,"",INDEX(Attendance!$G:$G,MATCH($B434&amp;Q$7,Attendance!$N:$N,0))))),"")</f>
        <v/>
      </c>
      <c r="R436" s="197" t="str">
        <f>IFERROR(IF(R$6="Sun","",IF(INDEX(Attendance!$S:$S,MATCH($B434&amp;R$7,Attendance!$N:$N,0))=TRUE,"",IF(R435&lt;8,"",INDEX(Attendance!$G:$G,MATCH($B434&amp;R$7,Attendance!$N:$N,0))))),"")</f>
        <v/>
      </c>
      <c r="S436" s="197" t="str">
        <f>IFERROR(IF(S$6="Sun","",IF(INDEX(Attendance!$S:$S,MATCH($B434&amp;S$7,Attendance!$N:$N,0))=TRUE,"",IF(S435&lt;8,"",INDEX(Attendance!$G:$G,MATCH($B434&amp;S$7,Attendance!$N:$N,0))))),"")</f>
        <v/>
      </c>
      <c r="T436" s="197" t="str">
        <f>IFERROR(IF(T$6="Sun","",IF(INDEX(Attendance!$S:$S,MATCH($B434&amp;T$7,Attendance!$N:$N,0))=TRUE,"",IF(T435&lt;8,"",INDEX(Attendance!$G:$G,MATCH($B434&amp;T$7,Attendance!$N:$N,0))))),"")</f>
        <v/>
      </c>
      <c r="U436" s="197" t="str">
        <f>IFERROR(IF(U$6="Sun","",IF(INDEX(Attendance!$S:$S,MATCH($B434&amp;U$7,Attendance!$N:$N,0))=TRUE,"",IF(U435&lt;8,"",INDEX(Attendance!$G:$G,MATCH($B434&amp;U$7,Attendance!$N:$N,0))))),"")</f>
        <v/>
      </c>
      <c r="V436" s="197" t="str">
        <f>IFERROR(IF(V$6="Sun","",IF(INDEX(Attendance!$S:$S,MATCH($B434&amp;V$7,Attendance!$N:$N,0))=TRUE,"",IF(V435&lt;8,"",INDEX(Attendance!$G:$G,MATCH($B434&amp;V$7,Attendance!$N:$N,0))))),"")</f>
        <v/>
      </c>
      <c r="W436" s="197" t="str">
        <f>IFERROR(IF(W$6="Sun","",IF(INDEX(Attendance!$S:$S,MATCH($B434&amp;W$7,Attendance!$N:$N,0))=TRUE,"",IF(W435&lt;8,"",INDEX(Attendance!$G:$G,MATCH($B434&amp;W$7,Attendance!$N:$N,0))))),"")</f>
        <v/>
      </c>
      <c r="X436" s="197" t="str">
        <f>IFERROR(IF(X$6="Sun","",IF(INDEX(Attendance!$S:$S,MATCH($B434&amp;X$7,Attendance!$N:$N,0))=TRUE,"",IF(X435&lt;8,"",INDEX(Attendance!$G:$G,MATCH($B434&amp;X$7,Attendance!$N:$N,0))))),"")</f>
        <v/>
      </c>
      <c r="Y436" s="197" t="str">
        <f>IFERROR(IF(Y$6="Sun","",IF(INDEX(Attendance!$S:$S,MATCH($B434&amp;Y$7,Attendance!$N:$N,0))=TRUE,"",IF(Y435&lt;8,"",INDEX(Attendance!$G:$G,MATCH($B434&amp;Y$7,Attendance!$N:$N,0))))),"")</f>
        <v/>
      </c>
      <c r="Z436" s="197" t="str">
        <f>IFERROR(IF(Z$6="Sun","",IF(INDEX(Attendance!$S:$S,MATCH($B434&amp;Z$7,Attendance!$N:$N,0))=TRUE,"",IF(Z435&lt;8,"",INDEX(Attendance!$G:$G,MATCH($B434&amp;Z$7,Attendance!$N:$N,0))))),"")</f>
        <v/>
      </c>
      <c r="AA436" s="197" t="str">
        <f>IFERROR(IF(AA$6="Sun","",IF(INDEX(Attendance!$S:$S,MATCH($B434&amp;AA$7,Attendance!$N:$N,0))=TRUE,"",IF(AA435&lt;8,"",INDEX(Attendance!$G:$G,MATCH($B434&amp;AA$7,Attendance!$N:$N,0))))),"")</f>
        <v/>
      </c>
      <c r="AB436" s="197" t="str">
        <f>IFERROR(IF(AB$6="Sun","",IF(INDEX(Attendance!$S:$S,MATCH($B434&amp;AB$7,Attendance!$N:$N,0))=TRUE,"",IF(AB435&lt;8,"",INDEX(Attendance!$G:$G,MATCH($B434&amp;AB$7,Attendance!$N:$N,0))))),"")</f>
        <v/>
      </c>
      <c r="AC436" s="197" t="str">
        <f>IFERROR(IF(AC$6="Sun","",IF(INDEX(Attendance!$S:$S,MATCH($B434&amp;AC$7,Attendance!$N:$N,0))=TRUE,"",IF(AC435&lt;8,"",INDEX(Attendance!$G:$G,MATCH($B434&amp;AC$7,Attendance!$N:$N,0))))),"")</f>
        <v/>
      </c>
      <c r="AD436" s="197" t="str">
        <f>IFERROR(IF(AD$6="Sun","",IF(INDEX(Attendance!$S:$S,MATCH($B434&amp;AD$7,Attendance!$N:$N,0))=TRUE,"",IF(AD435&lt;8,"",INDEX(Attendance!$G:$G,MATCH($B434&amp;AD$7,Attendance!$N:$N,0))))),"")</f>
        <v/>
      </c>
      <c r="AE436" s="197" t="str">
        <f>IFERROR(IF(AE$6="Sun","",IF(INDEX(Attendance!$S:$S,MATCH($B434&amp;AE$7,Attendance!$N:$N,0))=TRUE,"",IF(AE435&lt;8,"",INDEX(Attendance!$G:$G,MATCH($B434&amp;AE$7,Attendance!$N:$N,0))))),"")</f>
        <v/>
      </c>
      <c r="AF436" s="197" t="str">
        <f>IFERROR(IF(AF$6="Sun","",IF(INDEX(Attendance!$S:$S,MATCH($B434&amp;AF$7,Attendance!$N:$N,0))=TRUE,"",IF(AF435&lt;8,"",INDEX(Attendance!$G:$G,MATCH($B434&amp;AF$7,Attendance!$N:$N,0))))),"")</f>
        <v/>
      </c>
      <c r="AG436" s="197" t="str">
        <f>IFERROR(IF(AG$6="Sun","",IF(INDEX(Attendance!$S:$S,MATCH($B434&amp;AG$7,Attendance!$N:$N,0))=TRUE,"",IF(AG435&lt;8,"",INDEX(Attendance!$G:$G,MATCH($B434&amp;AG$7,Attendance!$N:$N,0))))),"")</f>
        <v/>
      </c>
      <c r="AH436" s="197" t="str">
        <f>IFERROR(IF(AH$6="Sun","",IF(INDEX(Attendance!$S:$S,MATCH($B434&amp;AH$7,Attendance!$N:$N,0))=TRUE,"",IF(AH435&lt;8,"",INDEX(Attendance!$G:$G,MATCH($B434&amp;AH$7,Attendance!$N:$N,0))))),"")</f>
        <v/>
      </c>
      <c r="AI436" s="197" t="str">
        <f>IFERROR(IF(AI$6="Sun","",IF(INDEX(Attendance!$S:$S,MATCH($B434&amp;AI$7,Attendance!$N:$N,0))=TRUE,"",IF(AI435&lt;8,"",INDEX(Attendance!$G:$G,MATCH($B434&amp;AI$7,Attendance!$N:$N,0))))),"")</f>
        <v/>
      </c>
      <c r="AJ436" s="197" t="str">
        <f>IFERROR(IF(AJ$6="Sun","",IF(INDEX(Attendance!$S:$S,MATCH($B434&amp;AJ$7,Attendance!$N:$N,0))=TRUE,"",IF(AJ435&lt;8,"",INDEX(Attendance!$G:$G,MATCH($B434&amp;AJ$7,Attendance!$N:$N,0))))),"")</f>
        <v/>
      </c>
      <c r="AK436" s="259"/>
      <c r="AL436" s="198"/>
      <c r="AM436" s="198"/>
      <c r="AN436" s="198"/>
      <c r="AO436" s="262"/>
      <c r="AP436" s="265"/>
      <c r="AQ436" s="86"/>
      <c r="AR436" s="194"/>
      <c r="AS436" s="194"/>
      <c r="AT436" s="194"/>
      <c r="AU436" s="256"/>
    </row>
    <row r="437" spans="1:47" s="213" customFormat="1" ht="33" customHeight="1" x14ac:dyDescent="0.35">
      <c r="A437" s="189"/>
      <c r="B437" s="184"/>
      <c r="C437" s="195" t="str">
        <f>_xlfn.IFNA(INDEX(Masterlist!F:F,MATCH(B434,Masterlist!B:B,0)),"")</f>
        <v/>
      </c>
      <c r="D437" s="88"/>
      <c r="E437" s="196"/>
      <c r="F437" s="199"/>
      <c r="G437" s="200"/>
      <c r="H437" s="192"/>
      <c r="I437" s="192"/>
      <c r="J437" s="192"/>
      <c r="K437" s="192"/>
      <c r="L437" s="192"/>
      <c r="M437" s="192"/>
      <c r="N437" s="192"/>
      <c r="O437" s="192"/>
      <c r="P437" s="192"/>
      <c r="Q437" s="201"/>
      <c r="R437" s="201"/>
      <c r="S437" s="192"/>
      <c r="T437" s="192"/>
      <c r="U437" s="192"/>
      <c r="V437" s="192"/>
      <c r="W437" s="192"/>
      <c r="X437" s="192"/>
      <c r="Y437" s="192"/>
      <c r="Z437" s="192"/>
      <c r="AA437" s="192"/>
      <c r="AB437" s="192"/>
      <c r="AC437" s="192"/>
      <c r="AD437" s="192"/>
      <c r="AE437" s="192"/>
      <c r="AF437" s="192"/>
      <c r="AG437" s="192"/>
      <c r="AH437" s="192"/>
      <c r="AI437" s="192"/>
      <c r="AJ437" s="192"/>
      <c r="AK437" s="259"/>
      <c r="AL437" s="198"/>
      <c r="AM437" s="198"/>
      <c r="AN437" s="198"/>
      <c r="AO437" s="262"/>
      <c r="AP437" s="265"/>
      <c r="AQ437" s="86"/>
      <c r="AR437" s="194"/>
      <c r="AS437" s="194"/>
      <c r="AT437" s="194"/>
      <c r="AU437" s="256"/>
    </row>
    <row r="438" spans="1:47" s="213" customFormat="1" ht="33" customHeight="1" x14ac:dyDescent="0.35">
      <c r="A438" s="189"/>
      <c r="B438" s="184"/>
      <c r="C438" s="202" t="str">
        <f>_xlfn.IFNA(INDEX(Masterlist!I:I,MATCH(B434,Masterlist!B:B,0)),"")</f>
        <v/>
      </c>
      <c r="D438" s="226" t="str">
        <f>_xlfn.IFNA(IF(INDEX(Attendance!H:H,MATCH(B434,Attendance!$A:$A,0))="VMI","SCOPE ALLW",""),"")</f>
        <v/>
      </c>
      <c r="E438" s="196" t="s">
        <v>13</v>
      </c>
      <c r="F438" s="203" t="str">
        <f>IFERROR(IF(AND(RIGHT(F434,1)="N",VALUE(F435)&gt;=8),Database!$I$3,""),"")</f>
        <v/>
      </c>
      <c r="G438" s="192" t="str">
        <f>IFERROR(IF(AND(RIGHT(G434,1)="N",VALUE(G435)&gt;=8),Database!$I$3,""),"")</f>
        <v/>
      </c>
      <c r="H438" s="199" t="str">
        <f>IFERROR(IF(AND(RIGHT(H434,1)="N",VALUE(H435)&gt;=8),Database!$I$3,""),"")</f>
        <v/>
      </c>
      <c r="I438" s="192" t="str">
        <f>IFERROR(IF(AND(RIGHT(I434,1)="N",VALUE(I435)&gt;=8),Database!$I$3,""),"")</f>
        <v/>
      </c>
      <c r="J438" s="192" t="str">
        <f>IFERROR(IF(AND(RIGHT(J434,1)="N",VALUE(J435)&gt;=8),Database!$I$3,""),"")</f>
        <v/>
      </c>
      <c r="K438" s="192" t="str">
        <f>IFERROR(IF(AND(RIGHT(K434,1)="N",VALUE(K435)&gt;=8),Database!$I$3,""),"")</f>
        <v/>
      </c>
      <c r="L438" s="192" t="str">
        <f>IFERROR(IF(AND(RIGHT(L434,1)="N",VALUE(L435)&gt;=8),Database!$I$3,""),"")</f>
        <v/>
      </c>
      <c r="M438" s="192" t="str">
        <f>IFERROR(IF(AND(RIGHT(M434,1)="N",VALUE(M435)&gt;=8),Database!$I$3,""),"")</f>
        <v/>
      </c>
      <c r="N438" s="192" t="str">
        <f>IFERROR(IF(AND(RIGHT(N434,1)="N",VALUE(N435)&gt;=8),Database!$I$3,""),"")</f>
        <v/>
      </c>
      <c r="O438" s="192" t="str">
        <f>IFERROR(IF(AND(RIGHT(O434,1)="N",VALUE(O435)&gt;=8),Database!$I$3,""),"")</f>
        <v/>
      </c>
      <c r="P438" s="192" t="str">
        <f>IFERROR(IF(AND(RIGHT(P434,1)="N",VALUE(P435)&gt;=8),Database!$I$3,""),"")</f>
        <v/>
      </c>
      <c r="Q438" s="192" t="str">
        <f>IFERROR(IF(AND(RIGHT(Q434,1)="N",VALUE(Q435)&gt;=8),Database!$I$3,""),"")</f>
        <v/>
      </c>
      <c r="R438" s="192" t="str">
        <f>IFERROR(IF(AND(RIGHT(R434,1)="N",VALUE(R435)&gt;=8),Database!$I$3,""),"")</f>
        <v/>
      </c>
      <c r="S438" s="192" t="str">
        <f>IFERROR(IF(AND(RIGHT(S434,1)="N",VALUE(S435)&gt;=8),Database!$I$3,""),"")</f>
        <v/>
      </c>
      <c r="T438" s="192" t="str">
        <f>IFERROR(IF(AND(RIGHT(T434,1)="N",VALUE(T435)&gt;=8),Database!$I$3,""),"")</f>
        <v/>
      </c>
      <c r="U438" s="192" t="str">
        <f>IFERROR(IF(AND(RIGHT(U434,1)="N",VALUE(U435)&gt;=8),Database!$I$3,""),"")</f>
        <v/>
      </c>
      <c r="V438" s="192" t="str">
        <f>IFERROR(IF(AND(RIGHT(V434,1)="N",VALUE(V435)&gt;=8),Database!$I$3,""),"")</f>
        <v/>
      </c>
      <c r="W438" s="192" t="str">
        <f>IFERROR(IF(AND(RIGHT(W434,1)="N",VALUE(W435)&gt;=8),Database!$I$3,""),"")</f>
        <v/>
      </c>
      <c r="X438" s="192" t="str">
        <f>IFERROR(IF(AND(RIGHT(X434,1)="N",VALUE(X435)&gt;=8),Database!$I$3,""),"")</f>
        <v/>
      </c>
      <c r="Y438" s="192" t="str">
        <f>IFERROR(IF(AND(RIGHT(Y434,1)="N",VALUE(Y435)&gt;=8),Database!$I$3,""),"")</f>
        <v/>
      </c>
      <c r="Z438" s="192" t="str">
        <f>IFERROR(IF(AND(RIGHT(Z434,1)="N",VALUE(Z435)&gt;=8),Database!$I$3,""),"")</f>
        <v/>
      </c>
      <c r="AA438" s="192" t="str">
        <f>IFERROR(IF(AND(RIGHT(AA434,1)="N",VALUE(AA435)&gt;=8),Database!$I$3,""),"")</f>
        <v/>
      </c>
      <c r="AB438" s="192" t="str">
        <f>IFERROR(IF(AND(RIGHT(AB434,1)="N",VALUE(AB435)&gt;=8),Database!$I$3,""),"")</f>
        <v/>
      </c>
      <c r="AC438" s="192" t="str">
        <f>IFERROR(IF(AND(RIGHT(AC434,1)="N",VALUE(AC435)&gt;=8),Database!$I$3,""),"")</f>
        <v/>
      </c>
      <c r="AD438" s="192" t="str">
        <f>IFERROR(IF(AND(RIGHT(AD434,1)="N",VALUE(AD435)&gt;=8),Database!$I$3,""),"")</f>
        <v/>
      </c>
      <c r="AE438" s="192" t="str">
        <f>IFERROR(IF(AND(RIGHT(AE434,1)="N",VALUE(AE435)&gt;=8),Database!$I$3,""),"")</f>
        <v/>
      </c>
      <c r="AF438" s="192" t="str">
        <f>IFERROR(IF(AND(RIGHT(AF434,1)="N",VALUE(AF435)&gt;=8),Database!$I$3,""),"")</f>
        <v/>
      </c>
      <c r="AG438" s="192" t="str">
        <f>IFERROR(IF(AND(RIGHT(AG434,1)="N",VALUE(AG435)&gt;=8),Database!$I$3,""),"")</f>
        <v/>
      </c>
      <c r="AH438" s="192" t="str">
        <f>IFERROR(IF(AND(RIGHT(AH434,1)="N",VALUE(AH435)&gt;=8),Database!$I$3,""),"")</f>
        <v/>
      </c>
      <c r="AI438" s="192" t="str">
        <f>IFERROR(IF(AND(RIGHT(AI434,1)="N",VALUE(AI435)&gt;=8),Database!$I$3,""),"")</f>
        <v/>
      </c>
      <c r="AJ438" s="192" t="str">
        <f>IFERROR(IF(AND(RIGHT(AJ434,1)="N",VALUE(AJ435)&gt;=8),Database!$I$3,""),"")</f>
        <v/>
      </c>
      <c r="AK438" s="259"/>
      <c r="AL438" s="204"/>
      <c r="AM438" s="198"/>
      <c r="AN438" s="198"/>
      <c r="AO438" s="262"/>
      <c r="AP438" s="265"/>
      <c r="AQ438" s="86"/>
      <c r="AR438" s="194"/>
      <c r="AS438" s="194"/>
      <c r="AT438" s="194"/>
      <c r="AU438" s="256"/>
    </row>
    <row r="439" spans="1:47" s="213" customFormat="1" ht="33" customHeight="1" thickBot="1" x14ac:dyDescent="0.4">
      <c r="A439" s="189"/>
      <c r="B439" s="205"/>
      <c r="C439" s="222"/>
      <c r="D439" s="28"/>
      <c r="E439" s="206" t="s">
        <v>176</v>
      </c>
      <c r="F439" s="207" t="str">
        <f>IFERROR(IF(INDEX(Attendance!$T:$T,MATCH($B434&amp;F$7,Attendance!$N:$N,0))=TRUE,"L",IF(SUM(F435:F436)&gt;=10,5,"")),"")</f>
        <v/>
      </c>
      <c r="G439" s="207" t="str">
        <f>IFERROR(IF(INDEX(Attendance!$T:$T,MATCH($B434&amp;G$7,Attendance!$N:$N,0))=TRUE,"L",IF(SUM(G435:G436)&gt;=10,5,"")),"")</f>
        <v/>
      </c>
      <c r="H439" s="208" t="str">
        <f>IFERROR(IF(INDEX(Attendance!$T:$T,MATCH($B434&amp;H$7,Attendance!$N:$N,0))=TRUE,"L",IF(SUM(H435:H436)&gt;=10,5,"")),"")</f>
        <v/>
      </c>
      <c r="I439" s="208" t="str">
        <f>IFERROR(IF(INDEX(Attendance!$T:$T,MATCH($B434&amp;I$7,Attendance!$N:$N,0))=TRUE,"L",IF(SUM(I435:I436)&gt;=10,5,"")),"")</f>
        <v/>
      </c>
      <c r="J439" s="208" t="str">
        <f>IFERROR(IF(INDEX(Attendance!$T:$T,MATCH($B434&amp;J$7,Attendance!$N:$N,0))=TRUE,"L",IF(SUM(J435:J436)&gt;=10,5,"")),"")</f>
        <v/>
      </c>
      <c r="K439" s="208" t="str">
        <f>IFERROR(IF(INDEX(Attendance!$T:$T,MATCH($B434&amp;K$7,Attendance!$N:$N,0))=TRUE,"L",IF(SUM(K435:K436)&gt;=10,5,"")),"")</f>
        <v/>
      </c>
      <c r="L439" s="208" t="str">
        <f>IFERROR(IF(INDEX(Attendance!$T:$T,MATCH($B434&amp;L$7,Attendance!$N:$N,0))=TRUE,"L",IF(SUM(L435:L436)&gt;=10,5,"")),"")</f>
        <v/>
      </c>
      <c r="M439" s="208" t="str">
        <f>IFERROR(IF(INDEX(Attendance!$T:$T,MATCH($B434&amp;M$7,Attendance!$N:$N,0))=TRUE,"L",IF(SUM(M435:M436)&gt;=10,5,"")),"")</f>
        <v/>
      </c>
      <c r="N439" s="208" t="str">
        <f>IFERROR(IF(INDEX(Attendance!$T:$T,MATCH($B434&amp;N$7,Attendance!$N:$N,0))=TRUE,"L",IF(SUM(N435:N436)&gt;=10,5,"")),"")</f>
        <v/>
      </c>
      <c r="O439" s="208" t="str">
        <f>IFERROR(IF(INDEX(Attendance!$T:$T,MATCH($B434&amp;O$7,Attendance!$N:$N,0))=TRUE,"L",IF(SUM(O435:O436)&gt;=10,5,"")),"")</f>
        <v/>
      </c>
      <c r="P439" s="208" t="str">
        <f>IFERROR(IF(INDEX(Attendance!$T:$T,MATCH($B434&amp;P$7,Attendance!$N:$N,0))=TRUE,"L",IF(SUM(P435:P436)&gt;=10,5,"")),"")</f>
        <v/>
      </c>
      <c r="Q439" s="208" t="str">
        <f>IFERROR(IF(INDEX(Attendance!$T:$T,MATCH($B434&amp;Q$7,Attendance!$N:$N,0))=TRUE,"L",IF(SUM(Q435:Q436)&gt;=10,5,"")),"")</f>
        <v/>
      </c>
      <c r="R439" s="208" t="str">
        <f>IFERROR(IF(INDEX(Attendance!$T:$T,MATCH($B434&amp;R$7,Attendance!$N:$N,0))=TRUE,"L",IF(SUM(R435:R436)&gt;=10,5,"")),"")</f>
        <v/>
      </c>
      <c r="S439" s="208" t="str">
        <f>IFERROR(IF(INDEX(Attendance!$T:$T,MATCH($B434&amp;S$7,Attendance!$N:$N,0))=TRUE,"L",IF(SUM(S435:S436)&gt;=10,5,"")),"")</f>
        <v/>
      </c>
      <c r="T439" s="208" t="str">
        <f>IFERROR(IF(INDEX(Attendance!$T:$T,MATCH($B434&amp;T$7,Attendance!$N:$N,0))=TRUE,"L",IF(SUM(T435:T436)&gt;=10,5,"")),"")</f>
        <v/>
      </c>
      <c r="U439" s="208" t="str">
        <f>IFERROR(IF(INDEX(Attendance!$T:$T,MATCH($B434&amp;U$7,Attendance!$N:$N,0))=TRUE,"L",IF(SUM(U435:U436)&gt;=10,5,"")),"")</f>
        <v/>
      </c>
      <c r="V439" s="208" t="str">
        <f>IFERROR(IF(INDEX(Attendance!$T:$T,MATCH($B434&amp;V$7,Attendance!$N:$N,0))=TRUE,"L",IF(SUM(V435:V436)&gt;=10,5,"")),"")</f>
        <v/>
      </c>
      <c r="W439" s="208" t="str">
        <f>IFERROR(IF(INDEX(Attendance!$T:$T,MATCH($B434&amp;W$7,Attendance!$N:$N,0))=TRUE,"L",IF(SUM(W435:W436)&gt;=10,5,"")),"")</f>
        <v/>
      </c>
      <c r="X439" s="208" t="str">
        <f>IFERROR(IF(INDEX(Attendance!$T:$T,MATCH($B434&amp;X$7,Attendance!$N:$N,0))=TRUE,"L",IF(SUM(X435:X436)&gt;=10,5,"")),"")</f>
        <v/>
      </c>
      <c r="Y439" s="208" t="str">
        <f>IFERROR(IF(INDEX(Attendance!$T:$T,MATCH($B434&amp;Y$7,Attendance!$N:$N,0))=TRUE,"L",IF(SUM(Y435:Y436)&gt;=10,5,"")),"")</f>
        <v/>
      </c>
      <c r="Z439" s="208" t="str">
        <f>IFERROR(IF(INDEX(Attendance!$T:$T,MATCH($B434&amp;Z$7,Attendance!$N:$N,0))=TRUE,"L",IF(SUM(Z435:Z436)&gt;=10,5,"")),"")</f>
        <v/>
      </c>
      <c r="AA439" s="208" t="str">
        <f>IFERROR(IF(INDEX(Attendance!$T:$T,MATCH($B434&amp;AA$7,Attendance!$N:$N,0))=TRUE,"L",IF(SUM(AA435:AA436)&gt;=10,5,"")),"")</f>
        <v/>
      </c>
      <c r="AB439" s="208" t="str">
        <f>IFERROR(IF(INDEX(Attendance!$T:$T,MATCH($B434&amp;AB$7,Attendance!$N:$N,0))=TRUE,"L",IF(SUM(AB435:AB436)&gt;=10,5,"")),"")</f>
        <v/>
      </c>
      <c r="AC439" s="208" t="str">
        <f>IFERROR(IF(INDEX(Attendance!$T:$T,MATCH($B434&amp;AC$7,Attendance!$N:$N,0))=TRUE,"L",IF(SUM(AC435:AC436)&gt;=10,5,"")),"")</f>
        <v/>
      </c>
      <c r="AD439" s="208" t="str">
        <f>IFERROR(IF(INDEX(Attendance!$T:$T,MATCH($B434&amp;AD$7,Attendance!$N:$N,0))=TRUE,"L",IF(SUM(AD435:AD436)&gt;=10,5,"")),"")</f>
        <v/>
      </c>
      <c r="AE439" s="208" t="str">
        <f>IFERROR(IF(INDEX(Attendance!$T:$T,MATCH($B434&amp;AE$7,Attendance!$N:$N,0))=TRUE,"L",IF(SUM(AE435:AE436)&gt;=10,5,"")),"")</f>
        <v/>
      </c>
      <c r="AF439" s="208" t="str">
        <f>IFERROR(IF(INDEX(Attendance!$T:$T,MATCH($B434&amp;AF$7,Attendance!$N:$N,0))=TRUE,"L",IF(SUM(AF435:AF436)&gt;=10,5,"")),"")</f>
        <v/>
      </c>
      <c r="AG439" s="208" t="str">
        <f>IFERROR(IF(INDEX(Attendance!$T:$T,MATCH($B434&amp;AG$7,Attendance!$N:$N,0))=TRUE,"L",IF(SUM(AG435:AG436)&gt;=10,5,"")),"")</f>
        <v/>
      </c>
      <c r="AH439" s="208" t="str">
        <f>IFERROR(IF(INDEX(Attendance!$T:$T,MATCH($B434&amp;AH$7,Attendance!$N:$N,0))=TRUE,"L",IF(SUM(AH435:AH436)&gt;=10,5,"")),"")</f>
        <v/>
      </c>
      <c r="AI439" s="208" t="str">
        <f>IFERROR(IF(INDEX(Attendance!$T:$T,MATCH($B434&amp;AI$7,Attendance!$N:$N,0))=TRUE,"L",IF(SUM(AI435:AI436)&gt;=10,5,"")),"")</f>
        <v/>
      </c>
      <c r="AJ439" s="208" t="str">
        <f>IFERROR(IF(INDEX(Attendance!$T:$T,MATCH($B434&amp;AJ$7,Attendance!$N:$N,0))=TRUE,"L",IF(SUM(AJ435:AJ436)&gt;=10,5,"")),"")</f>
        <v/>
      </c>
      <c r="AK439" s="260"/>
      <c r="AL439" s="209">
        <f>ROUND(AL434*AL435,2)</f>
        <v>0</v>
      </c>
      <c r="AM439" s="209">
        <f>ROUND(AM434*AM435,2)</f>
        <v>0</v>
      </c>
      <c r="AN439" s="209">
        <f>ROUND(AN434*AN435,2)</f>
        <v>0</v>
      </c>
      <c r="AO439" s="263"/>
      <c r="AP439" s="266"/>
      <c r="AQ439" s="210">
        <f>AQ434*$AQ$5</f>
        <v>0</v>
      </c>
      <c r="AR439" s="211">
        <f>AR434*ROUND(IF($C439="",1200,MID($C439,FIND("RM",$C439)+3,4))/26,2)</f>
        <v>0</v>
      </c>
      <c r="AS439" s="211">
        <f t="shared" ref="AS439:AT439" si="110">AS434*ROUND(IF($C439="",1200,MID($C439,FIND("RM",$C439)+3,4))/26,2)</f>
        <v>0</v>
      </c>
      <c r="AT439" s="211">
        <f t="shared" si="110"/>
        <v>92.3</v>
      </c>
      <c r="AU439" s="257"/>
    </row>
    <row r="440" spans="1:47" s="212" customFormat="1" ht="33" customHeight="1" x14ac:dyDescent="0.25">
      <c r="A440" s="175">
        <f t="shared" si="96"/>
        <v>73</v>
      </c>
      <c r="B440" s="184" t="str">
        <f>_xlfn.IFNA(INDEX(Attendance!$A:$A,MATCH(A440,Attendance!$M:$M,0)),"")</f>
        <v/>
      </c>
      <c r="C440" s="185" t="str">
        <f>_xlfn.IFNA(INDEX(Masterlist!C:C,MATCH(B440,Masterlist!B:B,0)),"")</f>
        <v/>
      </c>
      <c r="D440" s="87"/>
      <c r="E440" s="186" t="s">
        <v>173</v>
      </c>
      <c r="F440" s="83" t="str" cm="1">
        <f t="array" ref="F440">_xlfn.IFNA(IF(OR(VALUE(F$7&amp;$C$3)=PH),IF(F441="","PH",IF(INDEX(Attendance!$O:$O,MATCH($B440&amp;F$7,Attendance!$N:$N,0))&lt;"1200","PM","PN")),IF(F$6="Sun",IF(F441="","RD",IF(INDEX(Attendance!$O:$O,MATCH($B440&amp;F$7,Attendance!$N:$N,0))&lt;"1200","RM","RN")),IF(F441="",IF(F$7="","",IF(INDEX(Attendance!$I:$I,MATCH($B440&amp;F$7,Attendance!$N:$N,0))="ABS","AB","UL")),IF(INDEX(Attendance!$O:$O,MATCH($B440&amp;F$7,Attendance!$N:$N,0))&lt;"1200","M","N")))),"")</f>
        <v/>
      </c>
      <c r="G440" s="83" t="str" cm="1">
        <f t="array" ref="G440">_xlfn.IFNA(IF(OR(VALUE(G$7&amp;$C$3)=PH),IF(G441="","PH",IF(INDEX(Attendance!$O:$O,MATCH($B440&amp;G$7,Attendance!$N:$N,0))&lt;"1200","PM","PN")),IF(G$6="Sun",IF(G441="","RD",IF(INDEX(Attendance!$O:$O,MATCH($B440&amp;G$7,Attendance!$N:$N,0))&lt;"1200","RM","RN")),IF(G441="",IF(G$7="","",IF(INDEX(Attendance!$I:$I,MATCH($B440&amp;G$7,Attendance!$N:$N,0))="ABS","AB","UL")),IF(INDEX(Attendance!$O:$O,MATCH($B440&amp;G$7,Attendance!$N:$N,0))&lt;"1200","M","N")))),"")</f>
        <v/>
      </c>
      <c r="H440" s="83" t="str" cm="1">
        <f t="array" ref="H440">_xlfn.IFNA(IF(OR(VALUE(H$7&amp;$C$3)=PH),IF(H441="","PH",IF(INDEX(Attendance!$O:$O,MATCH($B440&amp;H$7,Attendance!$N:$N,0))&lt;"1200","PM","PN")),IF(H$6="Sun",IF(H441="","RD",IF(INDEX(Attendance!$O:$O,MATCH($B440&amp;H$7,Attendance!$N:$N,0))&lt;"1200","RM","RN")),IF(H441="",IF(H$7="","",IF(INDEX(Attendance!$I:$I,MATCH($B440&amp;H$7,Attendance!$N:$N,0))="ABS","AB","UL")),IF(INDEX(Attendance!$O:$O,MATCH($B440&amp;H$7,Attendance!$N:$N,0))&lt;"1200","M","N")))),"")</f>
        <v/>
      </c>
      <c r="I440" s="83" t="str" cm="1">
        <f t="array" ref="I440">_xlfn.IFNA(IF(OR(VALUE(I$7&amp;$C$3)=PH),IF(I441="","PH",IF(INDEX(Attendance!$O:$O,MATCH($B440&amp;I$7,Attendance!$N:$N,0))&lt;"1200","PM","PN")),IF(I$6="Sun",IF(I441="","RD",IF(INDEX(Attendance!$O:$O,MATCH($B440&amp;I$7,Attendance!$N:$N,0))&lt;"1200","RM","RN")),IF(I441="",IF(I$7="","",IF(INDEX(Attendance!$I:$I,MATCH($B440&amp;I$7,Attendance!$N:$N,0))="ABS","AB","UL")),IF(INDEX(Attendance!$O:$O,MATCH($B440&amp;I$7,Attendance!$N:$N,0))&lt;"1200","M","N")))),"")</f>
        <v/>
      </c>
      <c r="J440" s="83" t="str" cm="1">
        <f t="array" ref="J440">_xlfn.IFNA(IF(OR(VALUE(J$7&amp;$C$3)=PH),IF(J441="","PH",IF(INDEX(Attendance!$O:$O,MATCH($B440&amp;J$7,Attendance!$N:$N,0))&lt;"1200","PM","PN")),IF(J$6="Sun",IF(J441="","RD",IF(INDEX(Attendance!$O:$O,MATCH($B440&amp;J$7,Attendance!$N:$N,0))&lt;"1200","RM","RN")),IF(J441="",IF(J$7="","",IF(INDEX(Attendance!$I:$I,MATCH($B440&amp;J$7,Attendance!$N:$N,0))="ABS","AB","UL")),IF(INDEX(Attendance!$O:$O,MATCH($B440&amp;J$7,Attendance!$N:$N,0))&lt;"1200","M","N")))),"")</f>
        <v/>
      </c>
      <c r="K440" s="83" t="str" cm="1">
        <f t="array" ref="K440">_xlfn.IFNA(IF(OR(VALUE(K$7&amp;$C$3)=PH),IF(K441="","PH",IF(INDEX(Attendance!$O:$O,MATCH($B440&amp;K$7,Attendance!$N:$N,0))&lt;"1200","PM","PN")),IF(K$6="Sun",IF(K441="","RD",IF(INDEX(Attendance!$O:$O,MATCH($B440&amp;K$7,Attendance!$N:$N,0))&lt;"1200","RM","RN")),IF(K441="",IF(K$7="","",IF(INDEX(Attendance!$I:$I,MATCH($B440&amp;K$7,Attendance!$N:$N,0))="ABS","AB","UL")),IF(INDEX(Attendance!$O:$O,MATCH($B440&amp;K$7,Attendance!$N:$N,0))&lt;"1200","M","N")))),"")</f>
        <v/>
      </c>
      <c r="L440" s="83" t="str" cm="1">
        <f t="array" ref="L440">_xlfn.IFNA(IF(OR(VALUE(L$7&amp;$C$3)=PH),IF(L441="","PH",IF(INDEX(Attendance!$O:$O,MATCH($B440&amp;L$7,Attendance!$N:$N,0))&lt;"1200","PM","PN")),IF(L$6="Sun",IF(L441="","RD",IF(INDEX(Attendance!$O:$O,MATCH($B440&amp;L$7,Attendance!$N:$N,0))&lt;"1200","RM","RN")),IF(L441="",IF(L$7="","",IF(INDEX(Attendance!$I:$I,MATCH($B440&amp;L$7,Attendance!$N:$N,0))="ABS","AB","UL")),IF(INDEX(Attendance!$O:$O,MATCH($B440&amp;L$7,Attendance!$N:$N,0))&lt;"1200","M","N")))),"")</f>
        <v>RD</v>
      </c>
      <c r="M440" s="83" t="str" cm="1">
        <f t="array" ref="M440">_xlfn.IFNA(IF(OR(VALUE(M$7&amp;$C$3)=PH),IF(M441="","PH",IF(INDEX(Attendance!$O:$O,MATCH($B440&amp;M$7,Attendance!$N:$N,0))&lt;"1200","PM","PN")),IF(M$6="Sun",IF(M441="","RD",IF(INDEX(Attendance!$O:$O,MATCH($B440&amp;M$7,Attendance!$N:$N,0))&lt;"1200","RM","RN")),IF(M441="",IF(M$7="","",IF(INDEX(Attendance!$I:$I,MATCH($B440&amp;M$7,Attendance!$N:$N,0))="ABS","AB","UL")),IF(INDEX(Attendance!$O:$O,MATCH($B440&amp;M$7,Attendance!$N:$N,0))&lt;"1200","M","N")))),"")</f>
        <v/>
      </c>
      <c r="N440" s="83" t="str" cm="1">
        <f t="array" ref="N440">_xlfn.IFNA(IF(OR(VALUE(N$7&amp;$C$3)=PH),IF(N441="","PH",IF(INDEX(Attendance!$O:$O,MATCH($B440&amp;N$7,Attendance!$N:$N,0))&lt;"1200","PM","PN")),IF(N$6="Sun",IF(N441="","RD",IF(INDEX(Attendance!$O:$O,MATCH($B440&amp;N$7,Attendance!$N:$N,0))&lt;"1200","RM","RN")),IF(N441="",IF(N$7="","",IF(INDEX(Attendance!$I:$I,MATCH($B440&amp;N$7,Attendance!$N:$N,0))="ABS","AB","UL")),IF(INDEX(Attendance!$O:$O,MATCH($B440&amp;N$7,Attendance!$N:$N,0))&lt;"1200","M","N")))),"")</f>
        <v/>
      </c>
      <c r="O440" s="83" t="str" cm="1">
        <f t="array" ref="O440">_xlfn.IFNA(IF(OR(VALUE(O$7&amp;$C$3)=PH),IF(O441="","PH",IF(INDEX(Attendance!$O:$O,MATCH($B440&amp;O$7,Attendance!$N:$N,0))&lt;"1200","PM","PN")),IF(O$6="Sun",IF(O441="","RD",IF(INDEX(Attendance!$O:$O,MATCH($B440&amp;O$7,Attendance!$N:$N,0))&lt;"1200","RM","RN")),IF(O441="",IF(O$7="","",IF(INDEX(Attendance!$I:$I,MATCH($B440&amp;O$7,Attendance!$N:$N,0))="ABS","AB","UL")),IF(INDEX(Attendance!$O:$O,MATCH($B440&amp;O$7,Attendance!$N:$N,0))&lt;"1200","M","N")))),"")</f>
        <v/>
      </c>
      <c r="P440" s="83" t="str" cm="1">
        <f t="array" ref="P440">_xlfn.IFNA(IF(OR(VALUE(P$7&amp;$C$3)=PH),IF(P441="","PH",IF(INDEX(Attendance!$O:$O,MATCH($B440&amp;P$7,Attendance!$N:$N,0))&lt;"1200","PM","PN")),IF(P$6="Sun",IF(P441="","RD",IF(INDEX(Attendance!$O:$O,MATCH($B440&amp;P$7,Attendance!$N:$N,0))&lt;"1200","RM","RN")),IF(P441="",IF(P$7="","",IF(INDEX(Attendance!$I:$I,MATCH($B440&amp;P$7,Attendance!$N:$N,0))="ABS","AB","UL")),IF(INDEX(Attendance!$O:$O,MATCH($B440&amp;P$7,Attendance!$N:$N,0))&lt;"1200","M","N")))),"")</f>
        <v/>
      </c>
      <c r="Q440" s="83" t="str" cm="1">
        <f t="array" ref="Q440">_xlfn.IFNA(IF(OR(VALUE(Q$7&amp;$C$3)=PH),IF(Q441="","PH",IF(INDEX(Attendance!$O:$O,MATCH($B440&amp;Q$7,Attendance!$N:$N,0))&lt;"1200","PM","PN")),IF(Q$6="Sun",IF(Q441="","RD",IF(INDEX(Attendance!$O:$O,MATCH($B440&amp;Q$7,Attendance!$N:$N,0))&lt;"1200","RM","RN")),IF(Q441="",IF(Q$7="","",IF(INDEX(Attendance!$I:$I,MATCH($B440&amp;Q$7,Attendance!$N:$N,0))="ABS","AB","UL")),IF(INDEX(Attendance!$O:$O,MATCH($B440&amp;Q$7,Attendance!$N:$N,0))&lt;"1200","M","N")))),"")</f>
        <v>PH</v>
      </c>
      <c r="R440" s="83" t="str" cm="1">
        <f t="array" ref="R440">_xlfn.IFNA(IF(OR(VALUE(R$7&amp;$C$3)=PH),IF(R441="","PH",IF(INDEX(Attendance!$O:$O,MATCH($B440&amp;R$7,Attendance!$N:$N,0))&lt;"1200","PM","PN")),IF(R$6="Sun",IF(R441="","RD",IF(INDEX(Attendance!$O:$O,MATCH($B440&amp;R$7,Attendance!$N:$N,0))&lt;"1200","RM","RN")),IF(R441="",IF(R$7="","",IF(INDEX(Attendance!$I:$I,MATCH($B440&amp;R$7,Attendance!$N:$N,0))="ABS","AB","UL")),IF(INDEX(Attendance!$O:$O,MATCH($B440&amp;R$7,Attendance!$N:$N,0))&lt;"1200","M","N")))),"")</f>
        <v>PH</v>
      </c>
      <c r="S440" s="83" t="str" cm="1">
        <f t="array" ref="S440">_xlfn.IFNA(IF(OR(VALUE(S$7&amp;$C$3)=PH),IF(S441="","PH",IF(INDEX(Attendance!$O:$O,MATCH($B440&amp;S$7,Attendance!$N:$N,0))&lt;"1200","PM","PN")),IF(S$6="Sun",IF(S441="","RD",IF(INDEX(Attendance!$O:$O,MATCH($B440&amp;S$7,Attendance!$N:$N,0))&lt;"1200","RM","RN")),IF(S441="",IF(S$7="","",IF(INDEX(Attendance!$I:$I,MATCH($B440&amp;S$7,Attendance!$N:$N,0))="ABS","AB","UL")),IF(INDEX(Attendance!$O:$O,MATCH($B440&amp;S$7,Attendance!$N:$N,0))&lt;"1200","M","N")))),"")</f>
        <v>RD</v>
      </c>
      <c r="T440" s="83" t="str" cm="1">
        <f t="array" ref="T440">_xlfn.IFNA(IF(OR(VALUE(T$7&amp;$C$3)=PH),IF(T441="","PH",IF(INDEX(Attendance!$O:$O,MATCH($B440&amp;T$7,Attendance!$N:$N,0))&lt;"1200","PM","PN")),IF(T$6="Sun",IF(T441="","RD",IF(INDEX(Attendance!$O:$O,MATCH($B440&amp;T$7,Attendance!$N:$N,0))&lt;"1200","RM","RN")),IF(T441="",IF(T$7="","",IF(INDEX(Attendance!$I:$I,MATCH($B440&amp;T$7,Attendance!$N:$N,0))="ABS","AB","UL")),IF(INDEX(Attendance!$O:$O,MATCH($B440&amp;T$7,Attendance!$N:$N,0))&lt;"1200","M","N")))),"")</f>
        <v/>
      </c>
      <c r="U440" s="83" t="str" cm="1">
        <f t="array" ref="U440">_xlfn.IFNA(IF(OR(VALUE(U$7&amp;$C$3)=PH),IF(U441="","PH",IF(INDEX(Attendance!$O:$O,MATCH($B440&amp;U$7,Attendance!$N:$N,0))&lt;"1200","PM","PN")),IF(U$6="Sun",IF(U441="","RD",IF(INDEX(Attendance!$O:$O,MATCH($B440&amp;U$7,Attendance!$N:$N,0))&lt;"1200","RM","RN")),IF(U441="",IF(U$7="","",IF(INDEX(Attendance!$I:$I,MATCH($B440&amp;U$7,Attendance!$N:$N,0))="ABS","AB","UL")),IF(INDEX(Attendance!$O:$O,MATCH($B440&amp;U$7,Attendance!$N:$N,0))&lt;"1200","M","N")))),"")</f>
        <v/>
      </c>
      <c r="V440" s="83" t="str" cm="1">
        <f t="array" ref="V440">_xlfn.IFNA(IF(OR(VALUE(V$7&amp;$C$3)=PH),IF(V441="","PH",IF(INDEX(Attendance!$O:$O,MATCH($B440&amp;V$7,Attendance!$N:$N,0))&lt;"1200","PM","PN")),IF(V$6="Sun",IF(V441="","RD",IF(INDEX(Attendance!$O:$O,MATCH($B440&amp;V$7,Attendance!$N:$N,0))&lt;"1200","RM","RN")),IF(V441="",IF(V$7="","",IF(INDEX(Attendance!$I:$I,MATCH($B440&amp;V$7,Attendance!$N:$N,0))="ABS","AB","UL")),IF(INDEX(Attendance!$O:$O,MATCH($B440&amp;V$7,Attendance!$N:$N,0))&lt;"1200","M","N")))),"")</f>
        <v/>
      </c>
      <c r="W440" s="83" t="str" cm="1">
        <f t="array" ref="W440">_xlfn.IFNA(IF(OR(VALUE(W$7&amp;$C$3)=PH),IF(W441="","PH",IF(INDEX(Attendance!$O:$O,MATCH($B440&amp;W$7,Attendance!$N:$N,0))&lt;"1200","PM","PN")),IF(W$6="Sun",IF(W441="","RD",IF(INDEX(Attendance!$O:$O,MATCH($B440&amp;W$7,Attendance!$N:$N,0))&lt;"1200","RM","RN")),IF(W441="",IF(W$7="","",IF(INDEX(Attendance!$I:$I,MATCH($B440&amp;W$7,Attendance!$N:$N,0))="ABS","AB","UL")),IF(INDEX(Attendance!$O:$O,MATCH($B440&amp;W$7,Attendance!$N:$N,0))&lt;"1200","M","N")))),"")</f>
        <v/>
      </c>
      <c r="X440" s="83" t="str" cm="1">
        <f t="array" ref="X440">_xlfn.IFNA(IF(OR(VALUE(X$7&amp;$C$3)=PH),IF(X441="","PH",IF(INDEX(Attendance!$O:$O,MATCH($B440&amp;X$7,Attendance!$N:$N,0))&lt;"1200","PM","PN")),IF(X$6="Sun",IF(X441="","RD",IF(INDEX(Attendance!$O:$O,MATCH($B440&amp;X$7,Attendance!$N:$N,0))&lt;"1200","RM","RN")),IF(X441="",IF(X$7="","",IF(INDEX(Attendance!$I:$I,MATCH($B440&amp;X$7,Attendance!$N:$N,0))="ABS","AB","UL")),IF(INDEX(Attendance!$O:$O,MATCH($B440&amp;X$7,Attendance!$N:$N,0))&lt;"1200","M","N")))),"")</f>
        <v/>
      </c>
      <c r="Y440" s="83" t="str" cm="1">
        <f t="array" ref="Y440">_xlfn.IFNA(IF(OR(VALUE(Y$7&amp;$C$3)=PH),IF(Y441="","PH",IF(INDEX(Attendance!$O:$O,MATCH($B440&amp;Y$7,Attendance!$N:$N,0))&lt;"1200","PM","PN")),IF(Y$6="Sun",IF(Y441="","RD",IF(INDEX(Attendance!$O:$O,MATCH($B440&amp;Y$7,Attendance!$N:$N,0))&lt;"1200","RM","RN")),IF(Y441="",IF(Y$7="","",IF(INDEX(Attendance!$I:$I,MATCH($B440&amp;Y$7,Attendance!$N:$N,0))="ABS","AB","UL")),IF(INDEX(Attendance!$O:$O,MATCH($B440&amp;Y$7,Attendance!$N:$N,0))&lt;"1200","M","N")))),"")</f>
        <v/>
      </c>
      <c r="Z440" s="83" t="str" cm="1">
        <f t="array" ref="Z440">_xlfn.IFNA(IF(OR(VALUE(Z$7&amp;$C$3)=PH),IF(Z441="","PH",IF(INDEX(Attendance!$O:$O,MATCH($B440&amp;Z$7,Attendance!$N:$N,0))&lt;"1200","PM","PN")),IF(Z$6="Sun",IF(Z441="","RD",IF(INDEX(Attendance!$O:$O,MATCH($B440&amp;Z$7,Attendance!$N:$N,0))&lt;"1200","RM","RN")),IF(Z441="",IF(Z$7="","",IF(INDEX(Attendance!$I:$I,MATCH($B440&amp;Z$7,Attendance!$N:$N,0))="ABS","AB","UL")),IF(INDEX(Attendance!$O:$O,MATCH($B440&amp;Z$7,Attendance!$N:$N,0))&lt;"1200","M","N")))),"")</f>
        <v>RD</v>
      </c>
      <c r="AA440" s="83" t="str" cm="1">
        <f t="array" ref="AA440">_xlfn.IFNA(IF(OR(VALUE(AA$7&amp;$C$3)=PH),IF(AA441="","PH",IF(INDEX(Attendance!$O:$O,MATCH($B440&amp;AA$7,Attendance!$N:$N,0))&lt;"1200","PM","PN")),IF(AA$6="Sun",IF(AA441="","RD",IF(INDEX(Attendance!$O:$O,MATCH($B440&amp;AA$7,Attendance!$N:$N,0))&lt;"1200","RM","RN")),IF(AA441="",IF(AA$7="","",IF(INDEX(Attendance!$I:$I,MATCH($B440&amp;AA$7,Attendance!$N:$N,0))="ABS","AB","UL")),IF(INDEX(Attendance!$O:$O,MATCH($B440&amp;AA$7,Attendance!$N:$N,0))&lt;"1200","M","N")))),"")</f>
        <v/>
      </c>
      <c r="AB440" s="83" t="str" cm="1">
        <f t="array" ref="AB440">_xlfn.IFNA(IF(OR(VALUE(AB$7&amp;$C$3)=PH),IF(AB441="","PH",IF(INDEX(Attendance!$O:$O,MATCH($B440&amp;AB$7,Attendance!$N:$N,0))&lt;"1200","PM","PN")),IF(AB$6="Sun",IF(AB441="","RD",IF(INDEX(Attendance!$O:$O,MATCH($B440&amp;AB$7,Attendance!$N:$N,0))&lt;"1200","RM","RN")),IF(AB441="",IF(AB$7="","",IF(INDEX(Attendance!$I:$I,MATCH($B440&amp;AB$7,Attendance!$N:$N,0))="ABS","AB","UL")),IF(INDEX(Attendance!$O:$O,MATCH($B440&amp;AB$7,Attendance!$N:$N,0))&lt;"1200","M","N")))),"")</f>
        <v/>
      </c>
      <c r="AC440" s="83" t="str" cm="1">
        <f t="array" ref="AC440">_xlfn.IFNA(IF(OR(VALUE(AC$7&amp;$C$3)=PH),IF(AC441="","PH",IF(INDEX(Attendance!$O:$O,MATCH($B440&amp;AC$7,Attendance!$N:$N,0))&lt;"1200","PM","PN")),IF(AC$6="Sun",IF(AC441="","RD",IF(INDEX(Attendance!$O:$O,MATCH($B440&amp;AC$7,Attendance!$N:$N,0))&lt;"1200","RM","RN")),IF(AC441="",IF(AC$7="","",IF(INDEX(Attendance!$I:$I,MATCH($B440&amp;AC$7,Attendance!$N:$N,0))="ABS","AB","UL")),IF(INDEX(Attendance!$O:$O,MATCH($B440&amp;AC$7,Attendance!$N:$N,0))&lt;"1200","M","N")))),"")</f>
        <v/>
      </c>
      <c r="AD440" s="83" t="str" cm="1">
        <f t="array" ref="AD440">_xlfn.IFNA(IF(OR(VALUE(AD$7&amp;$C$3)=PH),IF(AD441="","PH",IF(INDEX(Attendance!$O:$O,MATCH($B440&amp;AD$7,Attendance!$N:$N,0))&lt;"1200","PM","PN")),IF(AD$6="Sun",IF(AD441="","RD",IF(INDEX(Attendance!$O:$O,MATCH($B440&amp;AD$7,Attendance!$N:$N,0))&lt;"1200","RM","RN")),IF(AD441="",IF(AD$7="","",IF(INDEX(Attendance!$I:$I,MATCH($B440&amp;AD$7,Attendance!$N:$N,0))="ABS","AB","UL")),IF(INDEX(Attendance!$O:$O,MATCH($B440&amp;AD$7,Attendance!$N:$N,0))&lt;"1200","M","N")))),"")</f>
        <v/>
      </c>
      <c r="AE440" s="83" t="str" cm="1">
        <f t="array" ref="AE440">_xlfn.IFNA(IF(OR(VALUE(AE$7&amp;$C$3)=PH),IF(AE441="","PH",IF(INDEX(Attendance!$O:$O,MATCH($B440&amp;AE$7,Attendance!$N:$N,0))&lt;"1200","PM","PN")),IF(AE$6="Sun",IF(AE441="","RD",IF(INDEX(Attendance!$O:$O,MATCH($B440&amp;AE$7,Attendance!$N:$N,0))&lt;"1200","RM","RN")),IF(AE441="",IF(AE$7="","",IF(INDEX(Attendance!$I:$I,MATCH($B440&amp;AE$7,Attendance!$N:$N,0))="ABS","AB","UL")),IF(INDEX(Attendance!$O:$O,MATCH($B440&amp;AE$7,Attendance!$N:$N,0))&lt;"1200","M","N")))),"")</f>
        <v/>
      </c>
      <c r="AF440" s="83" t="str" cm="1">
        <f t="array" ref="AF440">_xlfn.IFNA(IF(OR(VALUE(AF$7&amp;$C$3)=PH),IF(AF441="","PH",IF(INDEX(Attendance!$O:$O,MATCH($B440&amp;AF$7,Attendance!$N:$N,0))&lt;"1200","PM","PN")),IF(AF$6="Sun",IF(AF441="","RD",IF(INDEX(Attendance!$O:$O,MATCH($B440&amp;AF$7,Attendance!$N:$N,0))&lt;"1200","RM","RN")),IF(AF441="",IF(AF$7="","",IF(INDEX(Attendance!$I:$I,MATCH($B440&amp;AF$7,Attendance!$N:$N,0))="ABS","AB","UL")),IF(INDEX(Attendance!$O:$O,MATCH($B440&amp;AF$7,Attendance!$N:$N,0))&lt;"1200","M","N")))),"")</f>
        <v/>
      </c>
      <c r="AG440" s="83" t="str" cm="1">
        <f t="array" ref="AG440">_xlfn.IFNA(IF(OR(VALUE(AG$7&amp;$C$3)=PH),IF(AG441="","PH",IF(INDEX(Attendance!$O:$O,MATCH($B440&amp;AG$7,Attendance!$N:$N,0))&lt;"1200","PM","PN")),IF(AG$6="Sun",IF(AG441="","RD",IF(INDEX(Attendance!$O:$O,MATCH($B440&amp;AG$7,Attendance!$N:$N,0))&lt;"1200","RM","RN")),IF(AG441="",IF(AG$7="","",IF(INDEX(Attendance!$I:$I,MATCH($B440&amp;AG$7,Attendance!$N:$N,0))="ABS","AB","UL")),IF(INDEX(Attendance!$O:$O,MATCH($B440&amp;AG$7,Attendance!$N:$N,0))&lt;"1200","M","N")))),"")</f>
        <v>RD</v>
      </c>
      <c r="AH440" s="83" t="str" cm="1">
        <f t="array" ref="AH440">_xlfn.IFNA(IF(OR(VALUE(AH$7&amp;$C$3)=PH),IF(AH441="","PH",IF(INDEX(Attendance!$O:$O,MATCH($B440&amp;AH$7,Attendance!$N:$N,0))&lt;"1200","PM","PN")),IF(AH$6="Sun",IF(AH441="","RD",IF(INDEX(Attendance!$O:$O,MATCH($B440&amp;AH$7,Attendance!$N:$N,0))&lt;"1200","RM","RN")),IF(AH441="",IF(AH$7="","",IF(INDEX(Attendance!$I:$I,MATCH($B440&amp;AH$7,Attendance!$N:$N,0))="ABS","AB","UL")),IF(INDEX(Attendance!$O:$O,MATCH($B440&amp;AH$7,Attendance!$N:$N,0))&lt;"1200","M","N")))),"")</f>
        <v/>
      </c>
      <c r="AI440" s="83" t="str" cm="1">
        <f t="array" ref="AI440">_xlfn.IFNA(IF(OR(VALUE(AI$7&amp;$C$3)=PH),IF(AI441="","PH",IF(INDEX(Attendance!$O:$O,MATCH($B440&amp;AI$7,Attendance!$N:$N,0))&lt;"1200","PM","PN")),IF(AI$6="Sun",IF(AI441="","RD",IF(INDEX(Attendance!$O:$O,MATCH($B440&amp;AI$7,Attendance!$N:$N,0))&lt;"1200","RM","RN")),IF(AI441="",IF(AI$7="","",IF(INDEX(Attendance!$I:$I,MATCH($B440&amp;AI$7,Attendance!$N:$N,0))="ABS","AB","UL")),IF(INDEX(Attendance!$O:$O,MATCH($B440&amp;AI$7,Attendance!$N:$N,0))&lt;"1200","M","N")))),"")</f>
        <v/>
      </c>
      <c r="AJ440" s="83" t="str" cm="1">
        <f t="array" ref="AJ440">_xlfn.IFNA(IF(OR(VALUE(AJ$7&amp;$C$3)=PH),IF(AJ441="","PH",IF(INDEX(Attendance!$O:$O,MATCH($B440&amp;AJ$7,Attendance!$N:$N,0))&lt;"1200","PM","PN")),IF(AJ$6="Sun",IF(AJ441="","RD",IF(INDEX(Attendance!$O:$O,MATCH($B440&amp;AJ$7,Attendance!$N:$N,0))&lt;"1200","RM","RN")),IF(AJ441="",IF(AJ$7="","",IF(INDEX(Attendance!$I:$I,MATCH($B440&amp;AJ$7,Attendance!$N:$N,0))="ABS","AB","UL")),IF(INDEX(Attendance!$O:$O,MATCH($B440&amp;AJ$7,Attendance!$N:$N,0))&lt;"1200","M","N")))),"")</f>
        <v/>
      </c>
      <c r="AK440" s="258">
        <f>SUM(SUMIF(F440:AJ440,{"M","N","A"},F441:AJ441))</f>
        <v>0</v>
      </c>
      <c r="AL440" s="187">
        <f>SUM(SUMIF(F440:AJ440,{"M","N"},F442:AJ442),SUMIF(F440:AJ440,{"OM","ON"},F441:AJ441))</f>
        <v>0</v>
      </c>
      <c r="AM440" s="187">
        <f>SUM(SUMIF(F440:AJ440,{"PM","PN","RM","RN"},F441:AJ441))</f>
        <v>0</v>
      </c>
      <c r="AN440" s="187">
        <f>SUM(SUMIF(F440:AJ440,{"PM","PN"},F442:AJ442))</f>
        <v>0</v>
      </c>
      <c r="AO440" s="261">
        <f>SUM(F445:AJ445)</f>
        <v>0</v>
      </c>
      <c r="AP440" s="264">
        <f>SUM(F444:AJ444)</f>
        <v>0</v>
      </c>
      <c r="AQ440" s="188">
        <f>IF(D444="",0,SUM(COUNTIFS(F440:AJ440,{"M","N","A","OM","ON","OA","PM","PN","PA","RM","RN","RA"})))</f>
        <v>0</v>
      </c>
      <c r="AR440" s="74">
        <f>COUNTIF(F440:AJ440,"AL")</f>
        <v>0</v>
      </c>
      <c r="AS440" s="74">
        <f>COUNTIF(F440:AJ440,"MC")</f>
        <v>0</v>
      </c>
      <c r="AT440" s="74">
        <f>COUNTIF(F440:AJ440,"PH")+COUNTIF(F440:AJ440,"RPH")</f>
        <v>2</v>
      </c>
      <c r="AU440" s="255">
        <f t="shared" ref="AU440" si="111">_xlfn.IFNA(IF($B440="",0,AK440*$AK$5+SUM(AL445:AN445)+SUM(AO440:AP445)+SUM(AQ445:AT445)),"")</f>
        <v>0</v>
      </c>
    </row>
    <row r="441" spans="1:47" s="212" customFormat="1" ht="33" customHeight="1" x14ac:dyDescent="0.25">
      <c r="A441" s="189"/>
      <c r="B441" s="184"/>
      <c r="C441" s="190" t="str">
        <f>_xlfn.IFNA(INDEX(Masterlist!D:D,MATCH(B440,Masterlist!B:B,0)),"")</f>
        <v/>
      </c>
      <c r="D441" s="88"/>
      <c r="E441" s="191" t="s">
        <v>174</v>
      </c>
      <c r="F441" s="192" t="str">
        <f>IFERROR(IF(F$6="Sun",INDEX(Attendance!$R:$R,MATCH($B440&amp;F$7,Attendance!$N:$N,0)),IF(INDEX(Attendance!$R:$R,MATCH($B440&amp;F$7,Attendance!$N:$N,0))="","",IF(INDEX(Attendance!$R:$R,MATCH($B440&amp;F$7,Attendance!$N:$N,0))&gt;8,8,INDEX(Attendance!$R:$R,MATCH($B440&amp;F$7,Attendance!$N:$N,0))))),"")</f>
        <v/>
      </c>
      <c r="G441" s="192" t="str">
        <f>IFERROR(IF(G$6="Sun",INDEX(Attendance!$R:$R,MATCH($B440&amp;G$7,Attendance!$N:$N,0)),IF(INDEX(Attendance!$R:$R,MATCH($B440&amp;G$7,Attendance!$N:$N,0))="","",IF(INDEX(Attendance!$R:$R,MATCH($B440&amp;G$7,Attendance!$N:$N,0))&gt;8,8,INDEX(Attendance!$R:$R,MATCH($B440&amp;G$7,Attendance!$N:$N,0))))),"")</f>
        <v/>
      </c>
      <c r="H441" s="192" t="str">
        <f>IFERROR(IF(H$6="Sun",INDEX(Attendance!$R:$R,MATCH($B440&amp;H$7,Attendance!$N:$N,0)),IF(INDEX(Attendance!$R:$R,MATCH($B440&amp;H$7,Attendance!$N:$N,0))="","",IF(INDEX(Attendance!$R:$R,MATCH($B440&amp;H$7,Attendance!$N:$N,0))&gt;8,8,INDEX(Attendance!$R:$R,MATCH($B440&amp;H$7,Attendance!$N:$N,0))))),"")</f>
        <v/>
      </c>
      <c r="I441" s="192" t="str">
        <f>IFERROR(IF(I$6="Sun",INDEX(Attendance!$R:$R,MATCH($B440&amp;I$7,Attendance!$N:$N,0)),IF(INDEX(Attendance!$R:$R,MATCH($B440&amp;I$7,Attendance!$N:$N,0))="","",IF(INDEX(Attendance!$R:$R,MATCH($B440&amp;I$7,Attendance!$N:$N,0))&gt;8,8,INDEX(Attendance!$R:$R,MATCH($B440&amp;I$7,Attendance!$N:$N,0))))),"")</f>
        <v/>
      </c>
      <c r="J441" s="192" t="str">
        <f>IFERROR(IF(J$6="Sun",INDEX(Attendance!$R:$R,MATCH($B440&amp;J$7,Attendance!$N:$N,0)),IF(INDEX(Attendance!$R:$R,MATCH($B440&amp;J$7,Attendance!$N:$N,0))="","",IF(INDEX(Attendance!$R:$R,MATCH($B440&amp;J$7,Attendance!$N:$N,0))&gt;8,8,INDEX(Attendance!$R:$R,MATCH($B440&amp;J$7,Attendance!$N:$N,0))))),"")</f>
        <v/>
      </c>
      <c r="K441" s="192" t="str">
        <f>IFERROR(IF(K$6="Sun",INDEX(Attendance!$R:$R,MATCH($B440&amp;K$7,Attendance!$N:$N,0)),IF(INDEX(Attendance!$R:$R,MATCH($B440&amp;K$7,Attendance!$N:$N,0))="","",IF(INDEX(Attendance!$R:$R,MATCH($B440&amp;K$7,Attendance!$N:$N,0))&gt;8,8,INDEX(Attendance!$R:$R,MATCH($B440&amp;K$7,Attendance!$N:$N,0))))),"")</f>
        <v/>
      </c>
      <c r="L441" s="192" t="str">
        <f>IFERROR(IF(L$6="Sun",INDEX(Attendance!$R:$R,MATCH($B440&amp;L$7,Attendance!$N:$N,0)),IF(INDEX(Attendance!$R:$R,MATCH($B440&amp;L$7,Attendance!$N:$N,0))="","",IF(INDEX(Attendance!$R:$R,MATCH($B440&amp;L$7,Attendance!$N:$N,0))&gt;8,8,INDEX(Attendance!$R:$R,MATCH($B440&amp;L$7,Attendance!$N:$N,0))))),"")</f>
        <v/>
      </c>
      <c r="M441" s="192" t="str">
        <f>IFERROR(IF(M$6="Sun",INDEX(Attendance!$R:$R,MATCH($B440&amp;M$7,Attendance!$N:$N,0)),IF(INDEX(Attendance!$R:$R,MATCH($B440&amp;M$7,Attendance!$N:$N,0))="","",IF(INDEX(Attendance!$R:$R,MATCH($B440&amp;M$7,Attendance!$N:$N,0))&gt;8,8,INDEX(Attendance!$R:$R,MATCH($B440&amp;M$7,Attendance!$N:$N,0))))),"")</f>
        <v/>
      </c>
      <c r="N441" s="192" t="str">
        <f>IFERROR(IF(N$6="Sun",INDEX(Attendance!$R:$R,MATCH($B440&amp;N$7,Attendance!$N:$N,0)),IF(INDEX(Attendance!$R:$R,MATCH($B440&amp;N$7,Attendance!$N:$N,0))="","",IF(INDEX(Attendance!$R:$R,MATCH($B440&amp;N$7,Attendance!$N:$N,0))&gt;8,8,INDEX(Attendance!$R:$R,MATCH($B440&amp;N$7,Attendance!$N:$N,0))))),"")</f>
        <v/>
      </c>
      <c r="O441" s="192" t="str">
        <f>IFERROR(IF(O$6="Sun",INDEX(Attendance!$R:$R,MATCH($B440&amp;O$7,Attendance!$N:$N,0)),IF(INDEX(Attendance!$R:$R,MATCH($B440&amp;O$7,Attendance!$N:$N,0))="","",IF(INDEX(Attendance!$R:$R,MATCH($B440&amp;O$7,Attendance!$N:$N,0))&gt;8,8,INDEX(Attendance!$R:$R,MATCH($B440&amp;O$7,Attendance!$N:$N,0))))),"")</f>
        <v/>
      </c>
      <c r="P441" s="192" t="str">
        <f>IFERROR(IF(P$6="Sun",INDEX(Attendance!$R:$R,MATCH($B440&amp;P$7,Attendance!$N:$N,0)),IF(INDEX(Attendance!$R:$R,MATCH($B440&amp;P$7,Attendance!$N:$N,0))="","",IF(INDEX(Attendance!$R:$R,MATCH($B440&amp;P$7,Attendance!$N:$N,0))&gt;8,8,INDEX(Attendance!$R:$R,MATCH($B440&amp;P$7,Attendance!$N:$N,0))))),"")</f>
        <v/>
      </c>
      <c r="Q441" s="192" t="str">
        <f>IFERROR(IF(Q$6="Sun",INDEX(Attendance!$R:$R,MATCH($B440&amp;Q$7,Attendance!$N:$N,0)),IF(INDEX(Attendance!$R:$R,MATCH($B440&amp;Q$7,Attendance!$N:$N,0))="","",IF(INDEX(Attendance!$R:$R,MATCH($B440&amp;Q$7,Attendance!$N:$N,0))&gt;8,8,INDEX(Attendance!$R:$R,MATCH($B440&amp;Q$7,Attendance!$N:$N,0))))),"")</f>
        <v/>
      </c>
      <c r="R441" s="192" t="str">
        <f>IFERROR(IF(R$6="Sun",INDEX(Attendance!$R:$R,MATCH($B440&amp;R$7,Attendance!$N:$N,0)),IF(INDEX(Attendance!$R:$R,MATCH($B440&amp;R$7,Attendance!$N:$N,0))="","",IF(INDEX(Attendance!$R:$R,MATCH($B440&amp;R$7,Attendance!$N:$N,0))&gt;8,8,INDEX(Attendance!$R:$R,MATCH($B440&amp;R$7,Attendance!$N:$N,0))))),"")</f>
        <v/>
      </c>
      <c r="S441" s="192" t="str">
        <f>IFERROR(IF(S$6="Sun",INDEX(Attendance!$R:$R,MATCH($B440&amp;S$7,Attendance!$N:$N,0)),IF(INDEX(Attendance!$R:$R,MATCH($B440&amp;S$7,Attendance!$N:$N,0))="","",IF(INDEX(Attendance!$R:$R,MATCH($B440&amp;S$7,Attendance!$N:$N,0))&gt;8,8,INDEX(Attendance!$R:$R,MATCH($B440&amp;S$7,Attendance!$N:$N,0))))),"")</f>
        <v/>
      </c>
      <c r="T441" s="192" t="str">
        <f>IFERROR(IF(T$6="Sun",INDEX(Attendance!$R:$R,MATCH($B440&amp;T$7,Attendance!$N:$N,0)),IF(INDEX(Attendance!$R:$R,MATCH($B440&amp;T$7,Attendance!$N:$N,0))="","",IF(INDEX(Attendance!$R:$R,MATCH($B440&amp;T$7,Attendance!$N:$N,0))&gt;8,8,INDEX(Attendance!$R:$R,MATCH($B440&amp;T$7,Attendance!$N:$N,0))))),"")</f>
        <v/>
      </c>
      <c r="U441" s="192" t="str">
        <f>IFERROR(IF(U$6="Sun",INDEX(Attendance!$R:$R,MATCH($B440&amp;U$7,Attendance!$N:$N,0)),IF(INDEX(Attendance!$R:$R,MATCH($B440&amp;U$7,Attendance!$N:$N,0))="","",IF(INDEX(Attendance!$R:$R,MATCH($B440&amp;U$7,Attendance!$N:$N,0))&gt;8,8,INDEX(Attendance!$R:$R,MATCH($B440&amp;U$7,Attendance!$N:$N,0))))),"")</f>
        <v/>
      </c>
      <c r="V441" s="192" t="str">
        <f>IFERROR(IF(V$6="Sun",INDEX(Attendance!$R:$R,MATCH($B440&amp;V$7,Attendance!$N:$N,0)),IF(INDEX(Attendance!$R:$R,MATCH($B440&amp;V$7,Attendance!$N:$N,0))="","",IF(INDEX(Attendance!$R:$R,MATCH($B440&amp;V$7,Attendance!$N:$N,0))&gt;8,8,INDEX(Attendance!$R:$R,MATCH($B440&amp;V$7,Attendance!$N:$N,0))))),"")</f>
        <v/>
      </c>
      <c r="W441" s="192" t="str">
        <f>IFERROR(IF(W$6="Sun",INDEX(Attendance!$R:$R,MATCH($B440&amp;W$7,Attendance!$N:$N,0)),IF(INDEX(Attendance!$R:$R,MATCH($B440&amp;W$7,Attendance!$N:$N,0))="","",IF(INDEX(Attendance!$R:$R,MATCH($B440&amp;W$7,Attendance!$N:$N,0))&gt;8,8,INDEX(Attendance!$R:$R,MATCH($B440&amp;W$7,Attendance!$N:$N,0))))),"")</f>
        <v/>
      </c>
      <c r="X441" s="192" t="str">
        <f>IFERROR(IF(X$6="Sun",INDEX(Attendance!$R:$R,MATCH($B440&amp;X$7,Attendance!$N:$N,0)),IF(INDEX(Attendance!$R:$R,MATCH($B440&amp;X$7,Attendance!$N:$N,0))="","",IF(INDEX(Attendance!$R:$R,MATCH($B440&amp;X$7,Attendance!$N:$N,0))&gt;8,8,INDEX(Attendance!$R:$R,MATCH($B440&amp;X$7,Attendance!$N:$N,0))))),"")</f>
        <v/>
      </c>
      <c r="Y441" s="192" t="str">
        <f>IFERROR(IF(Y$6="Sun",INDEX(Attendance!$R:$R,MATCH($B440&amp;Y$7,Attendance!$N:$N,0)),IF(INDEX(Attendance!$R:$R,MATCH($B440&amp;Y$7,Attendance!$N:$N,0))="","",IF(INDEX(Attendance!$R:$R,MATCH($B440&amp;Y$7,Attendance!$N:$N,0))&gt;8,8,INDEX(Attendance!$R:$R,MATCH($B440&amp;Y$7,Attendance!$N:$N,0))))),"")</f>
        <v/>
      </c>
      <c r="Z441" s="192" t="str">
        <f>IFERROR(IF(Z$6="Sun",INDEX(Attendance!$R:$R,MATCH($B440&amp;Z$7,Attendance!$N:$N,0)),IF(INDEX(Attendance!$R:$R,MATCH($B440&amp;Z$7,Attendance!$N:$N,0))="","",IF(INDEX(Attendance!$R:$R,MATCH($B440&amp;Z$7,Attendance!$N:$N,0))&gt;8,8,INDEX(Attendance!$R:$R,MATCH($B440&amp;Z$7,Attendance!$N:$N,0))))),"")</f>
        <v/>
      </c>
      <c r="AA441" s="192" t="str">
        <f>IFERROR(IF(AA$6="Sun",INDEX(Attendance!$R:$R,MATCH($B440&amp;AA$7,Attendance!$N:$N,0)),IF(INDEX(Attendance!$R:$R,MATCH($B440&amp;AA$7,Attendance!$N:$N,0))="","",IF(INDEX(Attendance!$R:$R,MATCH($B440&amp;AA$7,Attendance!$N:$N,0))&gt;8,8,INDEX(Attendance!$R:$R,MATCH($B440&amp;AA$7,Attendance!$N:$N,0))))),"")</f>
        <v/>
      </c>
      <c r="AB441" s="192" t="str">
        <f>IFERROR(IF(AB$6="Sun",INDEX(Attendance!$R:$R,MATCH($B440&amp;AB$7,Attendance!$N:$N,0)),IF(INDEX(Attendance!$R:$R,MATCH($B440&amp;AB$7,Attendance!$N:$N,0))="","",IF(INDEX(Attendance!$R:$R,MATCH($B440&amp;AB$7,Attendance!$N:$N,0))&gt;8,8,INDEX(Attendance!$R:$R,MATCH($B440&amp;AB$7,Attendance!$N:$N,0))))),"")</f>
        <v/>
      </c>
      <c r="AC441" s="192" t="str">
        <f>IFERROR(IF(AC$6="Sun",INDEX(Attendance!$R:$R,MATCH($B440&amp;AC$7,Attendance!$N:$N,0)),IF(INDEX(Attendance!$R:$R,MATCH($B440&amp;AC$7,Attendance!$N:$N,0))="","",IF(INDEX(Attendance!$R:$R,MATCH($B440&amp;AC$7,Attendance!$N:$N,0))&gt;8,8,INDEX(Attendance!$R:$R,MATCH($B440&amp;AC$7,Attendance!$N:$N,0))))),"")</f>
        <v/>
      </c>
      <c r="AD441" s="192" t="str">
        <f>IFERROR(IF(AD$6="Sun",INDEX(Attendance!$R:$R,MATCH($B440&amp;AD$7,Attendance!$N:$N,0)),IF(INDEX(Attendance!$R:$R,MATCH($B440&amp;AD$7,Attendance!$N:$N,0))="","",IF(INDEX(Attendance!$R:$R,MATCH($B440&amp;AD$7,Attendance!$N:$N,0))&gt;8,8,INDEX(Attendance!$R:$R,MATCH($B440&amp;AD$7,Attendance!$N:$N,0))))),"")</f>
        <v/>
      </c>
      <c r="AE441" s="192" t="str">
        <f>IFERROR(IF(AE$6="Sun",INDEX(Attendance!$R:$R,MATCH($B440&amp;AE$7,Attendance!$N:$N,0)),IF(INDEX(Attendance!$R:$R,MATCH($B440&amp;AE$7,Attendance!$N:$N,0))="","",IF(INDEX(Attendance!$R:$R,MATCH($B440&amp;AE$7,Attendance!$N:$N,0))&gt;8,8,INDEX(Attendance!$R:$R,MATCH($B440&amp;AE$7,Attendance!$N:$N,0))))),"")</f>
        <v/>
      </c>
      <c r="AF441" s="192" t="str">
        <f>IFERROR(IF(AF$6="Sun",INDEX(Attendance!$R:$R,MATCH($B440&amp;AF$7,Attendance!$N:$N,0)),IF(INDEX(Attendance!$R:$R,MATCH($B440&amp;AF$7,Attendance!$N:$N,0))="","",IF(INDEX(Attendance!$R:$R,MATCH($B440&amp;AF$7,Attendance!$N:$N,0))&gt;8,8,INDEX(Attendance!$R:$R,MATCH($B440&amp;AF$7,Attendance!$N:$N,0))))),"")</f>
        <v/>
      </c>
      <c r="AG441" s="192" t="str">
        <f>IFERROR(IF(AG$6="Sun",INDEX(Attendance!$R:$R,MATCH($B440&amp;AG$7,Attendance!$N:$N,0)),IF(INDEX(Attendance!$R:$R,MATCH($B440&amp;AG$7,Attendance!$N:$N,0))="","",IF(INDEX(Attendance!$R:$R,MATCH($B440&amp;AG$7,Attendance!$N:$N,0))&gt;8,8,INDEX(Attendance!$R:$R,MATCH($B440&amp;AG$7,Attendance!$N:$N,0))))),"")</f>
        <v/>
      </c>
      <c r="AH441" s="192" t="str">
        <f>IFERROR(IF(AH$6="Sun",INDEX(Attendance!$R:$R,MATCH($B440&amp;AH$7,Attendance!$N:$N,0)),IF(INDEX(Attendance!$R:$R,MATCH($B440&amp;AH$7,Attendance!$N:$N,0))="","",IF(INDEX(Attendance!$R:$R,MATCH($B440&amp;AH$7,Attendance!$N:$N,0))&gt;8,8,INDEX(Attendance!$R:$R,MATCH($B440&amp;AH$7,Attendance!$N:$N,0))))),"")</f>
        <v/>
      </c>
      <c r="AI441" s="192" t="str">
        <f>IFERROR(IF(AI$6="Sun",INDEX(Attendance!$R:$R,MATCH($B440&amp;AI$7,Attendance!$N:$N,0)),IF(INDEX(Attendance!$R:$R,MATCH($B440&amp;AI$7,Attendance!$N:$N,0))="","",IF(INDEX(Attendance!$R:$R,MATCH($B440&amp;AI$7,Attendance!$N:$N,0))&gt;8,8,INDEX(Attendance!$R:$R,MATCH($B440&amp;AI$7,Attendance!$N:$N,0))))),"")</f>
        <v/>
      </c>
      <c r="AJ441" s="192" t="str">
        <f>IFERROR(IF(AJ$6="Sun",INDEX(Attendance!$R:$R,MATCH($B440&amp;AJ$7,Attendance!$N:$N,0)),IF(INDEX(Attendance!$R:$R,MATCH($B440&amp;AJ$7,Attendance!$N:$N,0))="","",IF(INDEX(Attendance!$R:$R,MATCH($B440&amp;AJ$7,Attendance!$N:$N,0))&gt;8,8,INDEX(Attendance!$R:$R,MATCH($B440&amp;AJ$7,Attendance!$N:$N,0))))),"")</f>
        <v/>
      </c>
      <c r="AK441" s="259"/>
      <c r="AL441" s="193">
        <f>ROUND((IF($C445="",Basic,MID($C445,FIND("RM",$C445)+3,4))+$AP440+$AQ445)/WorkDays/WorkHours*AL$6,4)</f>
        <v>8.6538000000000004</v>
      </c>
      <c r="AM441" s="193">
        <f>ROUND((IF($C445="",Basic,MID($C445,FIND("RM",$C445)+3,4))+$AP440+$AQ445)/WorkDays/WorkHours*AM$6,4)</f>
        <v>11.538500000000001</v>
      </c>
      <c r="AN441" s="193">
        <f>ROUND((IF($C445="",Basic,MID($C445,FIND("RM",$C445)+3,4))+$AP440+$AQ445)/WorkDays/WorkHours*AN$6,4)</f>
        <v>17.307700000000001</v>
      </c>
      <c r="AO441" s="262"/>
      <c r="AP441" s="265"/>
      <c r="AQ441" s="86"/>
      <c r="AR441" s="194"/>
      <c r="AS441" s="194"/>
      <c r="AT441" s="194"/>
      <c r="AU441" s="256"/>
    </row>
    <row r="442" spans="1:47" s="212" customFormat="1" ht="33" customHeight="1" x14ac:dyDescent="0.25">
      <c r="A442" s="189"/>
      <c r="B442" s="184"/>
      <c r="C442" s="195" t="str">
        <f>_xlfn.IFNA(INDEX(Masterlist!E:E,MATCH(B440,Masterlist!B:B,0)),"")</f>
        <v/>
      </c>
      <c r="D442" s="1"/>
      <c r="E442" s="196" t="s">
        <v>175</v>
      </c>
      <c r="F442" s="197" t="str">
        <f>IFERROR(IF(F$6="Sun","",IF(INDEX(Attendance!$S:$S,MATCH($B440&amp;F$7,Attendance!$N:$N,0))=TRUE,"",IF(F441&lt;8,"",INDEX(Attendance!$G:$G,MATCH($B440&amp;F$7,Attendance!$N:$N,0))))),"")</f>
        <v/>
      </c>
      <c r="G442" s="197" t="str">
        <f>IFERROR(IF(G$6="Sun","",IF(INDEX(Attendance!$S:$S,MATCH($B440&amp;G$7,Attendance!$N:$N,0))=TRUE,"",IF(G441&lt;8,"",INDEX(Attendance!$G:$G,MATCH($B440&amp;G$7,Attendance!$N:$N,0))))),"")</f>
        <v/>
      </c>
      <c r="H442" s="197" t="str">
        <f>IFERROR(IF(H$6="Sun","",IF(INDEX(Attendance!$S:$S,MATCH($B440&amp;H$7,Attendance!$N:$N,0))=TRUE,"",IF(H441&lt;8,"",INDEX(Attendance!$G:$G,MATCH($B440&amp;H$7,Attendance!$N:$N,0))))),"")</f>
        <v/>
      </c>
      <c r="I442" s="197" t="str">
        <f>IFERROR(IF(I$6="Sun","",IF(INDEX(Attendance!$S:$S,MATCH($B440&amp;I$7,Attendance!$N:$N,0))=TRUE,"",IF(I441&lt;8,"",INDEX(Attendance!$G:$G,MATCH($B440&amp;I$7,Attendance!$N:$N,0))))),"")</f>
        <v/>
      </c>
      <c r="J442" s="197" t="str">
        <f>IFERROR(IF(J$6="Sun","",IF(INDEX(Attendance!$S:$S,MATCH($B440&amp;J$7,Attendance!$N:$N,0))=TRUE,"",IF(J441&lt;8,"",INDEX(Attendance!$G:$G,MATCH($B440&amp;J$7,Attendance!$N:$N,0))))),"")</f>
        <v/>
      </c>
      <c r="K442" s="197" t="str">
        <f>IFERROR(IF(K$6="Sun","",IF(INDEX(Attendance!$S:$S,MATCH($B440&amp;K$7,Attendance!$N:$N,0))=TRUE,"",IF(K441&lt;8,"",INDEX(Attendance!$G:$G,MATCH($B440&amp;K$7,Attendance!$N:$N,0))))),"")</f>
        <v/>
      </c>
      <c r="L442" s="197" t="str">
        <f>IFERROR(IF(L$6="Sun","",IF(INDEX(Attendance!$S:$S,MATCH($B440&amp;L$7,Attendance!$N:$N,0))=TRUE,"",IF(L441&lt;8,"",INDEX(Attendance!$G:$G,MATCH($B440&amp;L$7,Attendance!$N:$N,0))))),"")</f>
        <v/>
      </c>
      <c r="M442" s="197" t="str">
        <f>IFERROR(IF(M$6="Sun","",IF(INDEX(Attendance!$S:$S,MATCH($B440&amp;M$7,Attendance!$N:$N,0))=TRUE,"",IF(M441&lt;8,"",INDEX(Attendance!$G:$G,MATCH($B440&amp;M$7,Attendance!$N:$N,0))))),"")</f>
        <v/>
      </c>
      <c r="N442" s="197" t="str">
        <f>IFERROR(IF(N$6="Sun","",IF(INDEX(Attendance!$S:$S,MATCH($B440&amp;N$7,Attendance!$N:$N,0))=TRUE,"",IF(N441&lt;8,"",INDEX(Attendance!$G:$G,MATCH($B440&amp;N$7,Attendance!$N:$N,0))))),"")</f>
        <v/>
      </c>
      <c r="O442" s="197" t="str">
        <f>IFERROR(IF(O$6="Sun","",IF(INDEX(Attendance!$S:$S,MATCH($B440&amp;O$7,Attendance!$N:$N,0))=TRUE,"",IF(O441&lt;8,"",INDEX(Attendance!$G:$G,MATCH($B440&amp;O$7,Attendance!$N:$N,0))))),"")</f>
        <v/>
      </c>
      <c r="P442" s="197" t="str">
        <f>IFERROR(IF(P$6="Sun","",IF(INDEX(Attendance!$S:$S,MATCH($B440&amp;P$7,Attendance!$N:$N,0))=TRUE,"",IF(P441&lt;8,"",INDEX(Attendance!$G:$G,MATCH($B440&amp;P$7,Attendance!$N:$N,0))))),"")</f>
        <v/>
      </c>
      <c r="Q442" s="197" t="str">
        <f>IFERROR(IF(Q$6="Sun","",IF(INDEX(Attendance!$S:$S,MATCH($B440&amp;Q$7,Attendance!$N:$N,0))=TRUE,"",IF(Q441&lt;8,"",INDEX(Attendance!$G:$G,MATCH($B440&amp;Q$7,Attendance!$N:$N,0))))),"")</f>
        <v/>
      </c>
      <c r="R442" s="197" t="str">
        <f>IFERROR(IF(R$6="Sun","",IF(INDEX(Attendance!$S:$S,MATCH($B440&amp;R$7,Attendance!$N:$N,0))=TRUE,"",IF(R441&lt;8,"",INDEX(Attendance!$G:$G,MATCH($B440&amp;R$7,Attendance!$N:$N,0))))),"")</f>
        <v/>
      </c>
      <c r="S442" s="197" t="str">
        <f>IFERROR(IF(S$6="Sun","",IF(INDEX(Attendance!$S:$S,MATCH($B440&amp;S$7,Attendance!$N:$N,0))=TRUE,"",IF(S441&lt;8,"",INDEX(Attendance!$G:$G,MATCH($B440&amp;S$7,Attendance!$N:$N,0))))),"")</f>
        <v/>
      </c>
      <c r="T442" s="197" t="str">
        <f>IFERROR(IF(T$6="Sun","",IF(INDEX(Attendance!$S:$S,MATCH($B440&amp;T$7,Attendance!$N:$N,0))=TRUE,"",IF(T441&lt;8,"",INDEX(Attendance!$G:$G,MATCH($B440&amp;T$7,Attendance!$N:$N,0))))),"")</f>
        <v/>
      </c>
      <c r="U442" s="197" t="str">
        <f>IFERROR(IF(U$6="Sun","",IF(INDEX(Attendance!$S:$S,MATCH($B440&amp;U$7,Attendance!$N:$N,0))=TRUE,"",IF(U441&lt;8,"",INDEX(Attendance!$G:$G,MATCH($B440&amp;U$7,Attendance!$N:$N,0))))),"")</f>
        <v/>
      </c>
      <c r="V442" s="197" t="str">
        <f>IFERROR(IF(V$6="Sun","",IF(INDEX(Attendance!$S:$S,MATCH($B440&amp;V$7,Attendance!$N:$N,0))=TRUE,"",IF(V441&lt;8,"",INDEX(Attendance!$G:$G,MATCH($B440&amp;V$7,Attendance!$N:$N,0))))),"")</f>
        <v/>
      </c>
      <c r="W442" s="197" t="str">
        <f>IFERROR(IF(W$6="Sun","",IF(INDEX(Attendance!$S:$S,MATCH($B440&amp;W$7,Attendance!$N:$N,0))=TRUE,"",IF(W441&lt;8,"",INDEX(Attendance!$G:$G,MATCH($B440&amp;W$7,Attendance!$N:$N,0))))),"")</f>
        <v/>
      </c>
      <c r="X442" s="197" t="str">
        <f>IFERROR(IF(X$6="Sun","",IF(INDEX(Attendance!$S:$S,MATCH($B440&amp;X$7,Attendance!$N:$N,0))=TRUE,"",IF(X441&lt;8,"",INDEX(Attendance!$G:$G,MATCH($B440&amp;X$7,Attendance!$N:$N,0))))),"")</f>
        <v/>
      </c>
      <c r="Y442" s="197" t="str">
        <f>IFERROR(IF(Y$6="Sun","",IF(INDEX(Attendance!$S:$S,MATCH($B440&amp;Y$7,Attendance!$N:$N,0))=TRUE,"",IF(Y441&lt;8,"",INDEX(Attendance!$G:$G,MATCH($B440&amp;Y$7,Attendance!$N:$N,0))))),"")</f>
        <v/>
      </c>
      <c r="Z442" s="197" t="str">
        <f>IFERROR(IF(Z$6="Sun","",IF(INDEX(Attendance!$S:$S,MATCH($B440&amp;Z$7,Attendance!$N:$N,0))=TRUE,"",IF(Z441&lt;8,"",INDEX(Attendance!$G:$G,MATCH($B440&amp;Z$7,Attendance!$N:$N,0))))),"")</f>
        <v/>
      </c>
      <c r="AA442" s="197" t="str">
        <f>IFERROR(IF(AA$6="Sun","",IF(INDEX(Attendance!$S:$S,MATCH($B440&amp;AA$7,Attendance!$N:$N,0))=TRUE,"",IF(AA441&lt;8,"",INDEX(Attendance!$G:$G,MATCH($B440&amp;AA$7,Attendance!$N:$N,0))))),"")</f>
        <v/>
      </c>
      <c r="AB442" s="197" t="str">
        <f>IFERROR(IF(AB$6="Sun","",IF(INDEX(Attendance!$S:$S,MATCH($B440&amp;AB$7,Attendance!$N:$N,0))=TRUE,"",IF(AB441&lt;8,"",INDEX(Attendance!$G:$G,MATCH($B440&amp;AB$7,Attendance!$N:$N,0))))),"")</f>
        <v/>
      </c>
      <c r="AC442" s="197" t="str">
        <f>IFERROR(IF(AC$6="Sun","",IF(INDEX(Attendance!$S:$S,MATCH($B440&amp;AC$7,Attendance!$N:$N,0))=TRUE,"",IF(AC441&lt;8,"",INDEX(Attendance!$G:$G,MATCH($B440&amp;AC$7,Attendance!$N:$N,0))))),"")</f>
        <v/>
      </c>
      <c r="AD442" s="197" t="str">
        <f>IFERROR(IF(AD$6="Sun","",IF(INDEX(Attendance!$S:$S,MATCH($B440&amp;AD$7,Attendance!$N:$N,0))=TRUE,"",IF(AD441&lt;8,"",INDEX(Attendance!$G:$G,MATCH($B440&amp;AD$7,Attendance!$N:$N,0))))),"")</f>
        <v/>
      </c>
      <c r="AE442" s="197" t="str">
        <f>IFERROR(IF(AE$6="Sun","",IF(INDEX(Attendance!$S:$S,MATCH($B440&amp;AE$7,Attendance!$N:$N,0))=TRUE,"",IF(AE441&lt;8,"",INDEX(Attendance!$G:$G,MATCH($B440&amp;AE$7,Attendance!$N:$N,0))))),"")</f>
        <v/>
      </c>
      <c r="AF442" s="197" t="str">
        <f>IFERROR(IF(AF$6="Sun","",IF(INDEX(Attendance!$S:$S,MATCH($B440&amp;AF$7,Attendance!$N:$N,0))=TRUE,"",IF(AF441&lt;8,"",INDEX(Attendance!$G:$G,MATCH($B440&amp;AF$7,Attendance!$N:$N,0))))),"")</f>
        <v/>
      </c>
      <c r="AG442" s="197" t="str">
        <f>IFERROR(IF(AG$6="Sun","",IF(INDEX(Attendance!$S:$S,MATCH($B440&amp;AG$7,Attendance!$N:$N,0))=TRUE,"",IF(AG441&lt;8,"",INDEX(Attendance!$G:$G,MATCH($B440&amp;AG$7,Attendance!$N:$N,0))))),"")</f>
        <v/>
      </c>
      <c r="AH442" s="197" t="str">
        <f>IFERROR(IF(AH$6="Sun","",IF(INDEX(Attendance!$S:$S,MATCH($B440&amp;AH$7,Attendance!$N:$N,0))=TRUE,"",IF(AH441&lt;8,"",INDEX(Attendance!$G:$G,MATCH($B440&amp;AH$7,Attendance!$N:$N,0))))),"")</f>
        <v/>
      </c>
      <c r="AI442" s="197" t="str">
        <f>IFERROR(IF(AI$6="Sun","",IF(INDEX(Attendance!$S:$S,MATCH($B440&amp;AI$7,Attendance!$N:$N,0))=TRUE,"",IF(AI441&lt;8,"",INDEX(Attendance!$G:$G,MATCH($B440&amp;AI$7,Attendance!$N:$N,0))))),"")</f>
        <v/>
      </c>
      <c r="AJ442" s="197" t="str">
        <f>IFERROR(IF(AJ$6="Sun","",IF(INDEX(Attendance!$S:$S,MATCH($B440&amp;AJ$7,Attendance!$N:$N,0))=TRUE,"",IF(AJ441&lt;8,"",INDEX(Attendance!$G:$G,MATCH($B440&amp;AJ$7,Attendance!$N:$N,0))))),"")</f>
        <v/>
      </c>
      <c r="AK442" s="259"/>
      <c r="AL442" s="198"/>
      <c r="AM442" s="198"/>
      <c r="AN442" s="198"/>
      <c r="AO442" s="262"/>
      <c r="AP442" s="265"/>
      <c r="AQ442" s="86"/>
      <c r="AR442" s="194"/>
      <c r="AS442" s="194"/>
      <c r="AT442" s="194"/>
      <c r="AU442" s="256"/>
    </row>
    <row r="443" spans="1:47" s="212" customFormat="1" ht="33" customHeight="1" x14ac:dyDescent="0.25">
      <c r="A443" s="189"/>
      <c r="B443" s="184"/>
      <c r="C443" s="195" t="str">
        <f>_xlfn.IFNA(INDEX(Masterlist!F:F,MATCH(B440,Masterlist!B:B,0)),"")</f>
        <v/>
      </c>
      <c r="D443" s="88"/>
      <c r="E443" s="196"/>
      <c r="F443" s="199"/>
      <c r="G443" s="200"/>
      <c r="H443" s="192"/>
      <c r="I443" s="192"/>
      <c r="J443" s="192"/>
      <c r="K443" s="192"/>
      <c r="L443" s="192"/>
      <c r="M443" s="192"/>
      <c r="N443" s="192"/>
      <c r="O443" s="192"/>
      <c r="P443" s="192"/>
      <c r="Q443" s="201"/>
      <c r="R443" s="201"/>
      <c r="S443" s="192"/>
      <c r="T443" s="192"/>
      <c r="U443" s="192"/>
      <c r="V443" s="192"/>
      <c r="W443" s="192"/>
      <c r="X443" s="192"/>
      <c r="Y443" s="192"/>
      <c r="Z443" s="192"/>
      <c r="AA443" s="192"/>
      <c r="AB443" s="192"/>
      <c r="AC443" s="192"/>
      <c r="AD443" s="192"/>
      <c r="AE443" s="192"/>
      <c r="AF443" s="192"/>
      <c r="AG443" s="192"/>
      <c r="AH443" s="192"/>
      <c r="AI443" s="192"/>
      <c r="AJ443" s="192"/>
      <c r="AK443" s="259"/>
      <c r="AL443" s="198"/>
      <c r="AM443" s="198"/>
      <c r="AN443" s="198"/>
      <c r="AO443" s="262"/>
      <c r="AP443" s="265"/>
      <c r="AQ443" s="86"/>
      <c r="AR443" s="194"/>
      <c r="AS443" s="194"/>
      <c r="AT443" s="194"/>
      <c r="AU443" s="256"/>
    </row>
    <row r="444" spans="1:47" s="212" customFormat="1" ht="33" customHeight="1" x14ac:dyDescent="0.25">
      <c r="A444" s="189"/>
      <c r="B444" s="184"/>
      <c r="C444" s="202" t="str">
        <f>_xlfn.IFNA(INDEX(Masterlist!I:I,MATCH(B440,Masterlist!B:B,0)),"")</f>
        <v/>
      </c>
      <c r="D444" s="226" t="str">
        <f>_xlfn.IFNA(IF(INDEX(Attendance!H:H,MATCH(B440,Attendance!$A:$A,0))="VMI","SCOPE ALLW",""),"")</f>
        <v/>
      </c>
      <c r="E444" s="196" t="s">
        <v>13</v>
      </c>
      <c r="F444" s="203" t="str">
        <f>IFERROR(IF(AND(RIGHT(F440,1)="N",VALUE(F441)&gt;=8),Database!$I$3,""),"")</f>
        <v/>
      </c>
      <c r="G444" s="192" t="str">
        <f>IFERROR(IF(AND(RIGHT(G440,1)="N",VALUE(G441)&gt;=8),Database!$I$3,""),"")</f>
        <v/>
      </c>
      <c r="H444" s="199" t="str">
        <f>IFERROR(IF(AND(RIGHT(H440,1)="N",VALUE(H441)&gt;=8),Database!$I$3,""),"")</f>
        <v/>
      </c>
      <c r="I444" s="192" t="str">
        <f>IFERROR(IF(AND(RIGHT(I440,1)="N",VALUE(I441)&gt;=8),Database!$I$3,""),"")</f>
        <v/>
      </c>
      <c r="J444" s="192" t="str">
        <f>IFERROR(IF(AND(RIGHT(J440,1)="N",VALUE(J441)&gt;=8),Database!$I$3,""),"")</f>
        <v/>
      </c>
      <c r="K444" s="192" t="str">
        <f>IFERROR(IF(AND(RIGHT(K440,1)="N",VALUE(K441)&gt;=8),Database!$I$3,""),"")</f>
        <v/>
      </c>
      <c r="L444" s="192" t="str">
        <f>IFERROR(IF(AND(RIGHT(L440,1)="N",VALUE(L441)&gt;=8),Database!$I$3,""),"")</f>
        <v/>
      </c>
      <c r="M444" s="192" t="str">
        <f>IFERROR(IF(AND(RIGHT(M440,1)="N",VALUE(M441)&gt;=8),Database!$I$3,""),"")</f>
        <v/>
      </c>
      <c r="N444" s="192" t="str">
        <f>IFERROR(IF(AND(RIGHT(N440,1)="N",VALUE(N441)&gt;=8),Database!$I$3,""),"")</f>
        <v/>
      </c>
      <c r="O444" s="192" t="str">
        <f>IFERROR(IF(AND(RIGHT(O440,1)="N",VALUE(O441)&gt;=8),Database!$I$3,""),"")</f>
        <v/>
      </c>
      <c r="P444" s="192" t="str">
        <f>IFERROR(IF(AND(RIGHT(P440,1)="N",VALUE(P441)&gt;=8),Database!$I$3,""),"")</f>
        <v/>
      </c>
      <c r="Q444" s="192" t="str">
        <f>IFERROR(IF(AND(RIGHT(Q440,1)="N",VALUE(Q441)&gt;=8),Database!$I$3,""),"")</f>
        <v/>
      </c>
      <c r="R444" s="192" t="str">
        <f>IFERROR(IF(AND(RIGHT(R440,1)="N",VALUE(R441)&gt;=8),Database!$I$3,""),"")</f>
        <v/>
      </c>
      <c r="S444" s="192" t="str">
        <f>IFERROR(IF(AND(RIGHT(S440,1)="N",VALUE(S441)&gt;=8),Database!$I$3,""),"")</f>
        <v/>
      </c>
      <c r="T444" s="192" t="str">
        <f>IFERROR(IF(AND(RIGHT(T440,1)="N",VALUE(T441)&gt;=8),Database!$I$3,""),"")</f>
        <v/>
      </c>
      <c r="U444" s="192" t="str">
        <f>IFERROR(IF(AND(RIGHT(U440,1)="N",VALUE(U441)&gt;=8),Database!$I$3,""),"")</f>
        <v/>
      </c>
      <c r="V444" s="192" t="str">
        <f>IFERROR(IF(AND(RIGHT(V440,1)="N",VALUE(V441)&gt;=8),Database!$I$3,""),"")</f>
        <v/>
      </c>
      <c r="W444" s="192" t="str">
        <f>IFERROR(IF(AND(RIGHT(W440,1)="N",VALUE(W441)&gt;=8),Database!$I$3,""),"")</f>
        <v/>
      </c>
      <c r="X444" s="192" t="str">
        <f>IFERROR(IF(AND(RIGHT(X440,1)="N",VALUE(X441)&gt;=8),Database!$I$3,""),"")</f>
        <v/>
      </c>
      <c r="Y444" s="192" t="str">
        <f>IFERROR(IF(AND(RIGHT(Y440,1)="N",VALUE(Y441)&gt;=8),Database!$I$3,""),"")</f>
        <v/>
      </c>
      <c r="Z444" s="192" t="str">
        <f>IFERROR(IF(AND(RIGHT(Z440,1)="N",VALUE(Z441)&gt;=8),Database!$I$3,""),"")</f>
        <v/>
      </c>
      <c r="AA444" s="192" t="str">
        <f>IFERROR(IF(AND(RIGHT(AA440,1)="N",VALUE(AA441)&gt;=8),Database!$I$3,""),"")</f>
        <v/>
      </c>
      <c r="AB444" s="192" t="str">
        <f>IFERROR(IF(AND(RIGHT(AB440,1)="N",VALUE(AB441)&gt;=8),Database!$I$3,""),"")</f>
        <v/>
      </c>
      <c r="AC444" s="192" t="str">
        <f>IFERROR(IF(AND(RIGHT(AC440,1)="N",VALUE(AC441)&gt;=8),Database!$I$3,""),"")</f>
        <v/>
      </c>
      <c r="AD444" s="192" t="str">
        <f>IFERROR(IF(AND(RIGHT(AD440,1)="N",VALUE(AD441)&gt;=8),Database!$I$3,""),"")</f>
        <v/>
      </c>
      <c r="AE444" s="192" t="str">
        <f>IFERROR(IF(AND(RIGHT(AE440,1)="N",VALUE(AE441)&gt;=8),Database!$I$3,""),"")</f>
        <v/>
      </c>
      <c r="AF444" s="192" t="str">
        <f>IFERROR(IF(AND(RIGHT(AF440,1)="N",VALUE(AF441)&gt;=8),Database!$I$3,""),"")</f>
        <v/>
      </c>
      <c r="AG444" s="192" t="str">
        <f>IFERROR(IF(AND(RIGHT(AG440,1)="N",VALUE(AG441)&gt;=8),Database!$I$3,""),"")</f>
        <v/>
      </c>
      <c r="AH444" s="192" t="str">
        <f>IFERROR(IF(AND(RIGHT(AH440,1)="N",VALUE(AH441)&gt;=8),Database!$I$3,""),"")</f>
        <v/>
      </c>
      <c r="AI444" s="192" t="str">
        <f>IFERROR(IF(AND(RIGHT(AI440,1)="N",VALUE(AI441)&gt;=8),Database!$I$3,""),"")</f>
        <v/>
      </c>
      <c r="AJ444" s="192" t="str">
        <f>IFERROR(IF(AND(RIGHT(AJ440,1)="N",VALUE(AJ441)&gt;=8),Database!$I$3,""),"")</f>
        <v/>
      </c>
      <c r="AK444" s="259"/>
      <c r="AL444" s="204"/>
      <c r="AM444" s="198"/>
      <c r="AN444" s="198"/>
      <c r="AO444" s="262"/>
      <c r="AP444" s="265"/>
      <c r="AQ444" s="86"/>
      <c r="AR444" s="194"/>
      <c r="AS444" s="194"/>
      <c r="AT444" s="194"/>
      <c r="AU444" s="256"/>
    </row>
    <row r="445" spans="1:47" s="212" customFormat="1" ht="33" customHeight="1" thickBot="1" x14ac:dyDescent="0.3">
      <c r="A445" s="189"/>
      <c r="B445" s="205"/>
      <c r="C445" s="222"/>
      <c r="D445" s="28"/>
      <c r="E445" s="206" t="s">
        <v>176</v>
      </c>
      <c r="F445" s="207" t="str">
        <f>IFERROR(IF(INDEX(Attendance!$T:$T,MATCH($B440&amp;F$7,Attendance!$N:$N,0))=TRUE,"L",IF(SUM(F441:F442)&gt;=10,5,"")),"")</f>
        <v/>
      </c>
      <c r="G445" s="207" t="str">
        <f>IFERROR(IF(INDEX(Attendance!$T:$T,MATCH($B440&amp;G$7,Attendance!$N:$N,0))=TRUE,"L",IF(SUM(G441:G442)&gt;=10,5,"")),"")</f>
        <v/>
      </c>
      <c r="H445" s="208" t="str">
        <f>IFERROR(IF(INDEX(Attendance!$T:$T,MATCH($B440&amp;H$7,Attendance!$N:$N,0))=TRUE,"L",IF(SUM(H441:H442)&gt;=10,5,"")),"")</f>
        <v/>
      </c>
      <c r="I445" s="208" t="str">
        <f>IFERROR(IF(INDEX(Attendance!$T:$T,MATCH($B440&amp;I$7,Attendance!$N:$N,0))=TRUE,"L",IF(SUM(I441:I442)&gt;=10,5,"")),"")</f>
        <v/>
      </c>
      <c r="J445" s="208" t="str">
        <f>IFERROR(IF(INDEX(Attendance!$T:$T,MATCH($B440&amp;J$7,Attendance!$N:$N,0))=TRUE,"L",IF(SUM(J441:J442)&gt;=10,5,"")),"")</f>
        <v/>
      </c>
      <c r="K445" s="208" t="str">
        <f>IFERROR(IF(INDEX(Attendance!$T:$T,MATCH($B440&amp;K$7,Attendance!$N:$N,0))=TRUE,"L",IF(SUM(K441:K442)&gt;=10,5,"")),"")</f>
        <v/>
      </c>
      <c r="L445" s="208" t="str">
        <f>IFERROR(IF(INDEX(Attendance!$T:$T,MATCH($B440&amp;L$7,Attendance!$N:$N,0))=TRUE,"L",IF(SUM(L441:L442)&gt;=10,5,"")),"")</f>
        <v/>
      </c>
      <c r="M445" s="208" t="str">
        <f>IFERROR(IF(INDEX(Attendance!$T:$T,MATCH($B440&amp;M$7,Attendance!$N:$N,0))=TRUE,"L",IF(SUM(M441:M442)&gt;=10,5,"")),"")</f>
        <v/>
      </c>
      <c r="N445" s="208" t="str">
        <f>IFERROR(IF(INDEX(Attendance!$T:$T,MATCH($B440&amp;N$7,Attendance!$N:$N,0))=TRUE,"L",IF(SUM(N441:N442)&gt;=10,5,"")),"")</f>
        <v/>
      </c>
      <c r="O445" s="208" t="str">
        <f>IFERROR(IF(INDEX(Attendance!$T:$T,MATCH($B440&amp;O$7,Attendance!$N:$N,0))=TRUE,"L",IF(SUM(O441:O442)&gt;=10,5,"")),"")</f>
        <v/>
      </c>
      <c r="P445" s="208" t="str">
        <f>IFERROR(IF(INDEX(Attendance!$T:$T,MATCH($B440&amp;P$7,Attendance!$N:$N,0))=TRUE,"L",IF(SUM(P441:P442)&gt;=10,5,"")),"")</f>
        <v/>
      </c>
      <c r="Q445" s="208" t="str">
        <f>IFERROR(IF(INDEX(Attendance!$T:$T,MATCH($B440&amp;Q$7,Attendance!$N:$N,0))=TRUE,"L",IF(SUM(Q441:Q442)&gt;=10,5,"")),"")</f>
        <v/>
      </c>
      <c r="R445" s="208" t="str">
        <f>IFERROR(IF(INDEX(Attendance!$T:$T,MATCH($B440&amp;R$7,Attendance!$N:$N,0))=TRUE,"L",IF(SUM(R441:R442)&gt;=10,5,"")),"")</f>
        <v/>
      </c>
      <c r="S445" s="208" t="str">
        <f>IFERROR(IF(INDEX(Attendance!$T:$T,MATCH($B440&amp;S$7,Attendance!$N:$N,0))=TRUE,"L",IF(SUM(S441:S442)&gt;=10,5,"")),"")</f>
        <v/>
      </c>
      <c r="T445" s="208" t="str">
        <f>IFERROR(IF(INDEX(Attendance!$T:$T,MATCH($B440&amp;T$7,Attendance!$N:$N,0))=TRUE,"L",IF(SUM(T441:T442)&gt;=10,5,"")),"")</f>
        <v/>
      </c>
      <c r="U445" s="208" t="str">
        <f>IFERROR(IF(INDEX(Attendance!$T:$T,MATCH($B440&amp;U$7,Attendance!$N:$N,0))=TRUE,"L",IF(SUM(U441:U442)&gt;=10,5,"")),"")</f>
        <v/>
      </c>
      <c r="V445" s="208" t="str">
        <f>IFERROR(IF(INDEX(Attendance!$T:$T,MATCH($B440&amp;V$7,Attendance!$N:$N,0))=TRUE,"L",IF(SUM(V441:V442)&gt;=10,5,"")),"")</f>
        <v/>
      </c>
      <c r="W445" s="208" t="str">
        <f>IFERROR(IF(INDEX(Attendance!$T:$T,MATCH($B440&amp;W$7,Attendance!$N:$N,0))=TRUE,"L",IF(SUM(W441:W442)&gt;=10,5,"")),"")</f>
        <v/>
      </c>
      <c r="X445" s="208" t="str">
        <f>IFERROR(IF(INDEX(Attendance!$T:$T,MATCH($B440&amp;X$7,Attendance!$N:$N,0))=TRUE,"L",IF(SUM(X441:X442)&gt;=10,5,"")),"")</f>
        <v/>
      </c>
      <c r="Y445" s="208" t="str">
        <f>IFERROR(IF(INDEX(Attendance!$T:$T,MATCH($B440&amp;Y$7,Attendance!$N:$N,0))=TRUE,"L",IF(SUM(Y441:Y442)&gt;=10,5,"")),"")</f>
        <v/>
      </c>
      <c r="Z445" s="208" t="str">
        <f>IFERROR(IF(INDEX(Attendance!$T:$T,MATCH($B440&amp;Z$7,Attendance!$N:$N,0))=TRUE,"L",IF(SUM(Z441:Z442)&gt;=10,5,"")),"")</f>
        <v/>
      </c>
      <c r="AA445" s="208" t="str">
        <f>IFERROR(IF(INDEX(Attendance!$T:$T,MATCH($B440&amp;AA$7,Attendance!$N:$N,0))=TRUE,"L",IF(SUM(AA441:AA442)&gt;=10,5,"")),"")</f>
        <v/>
      </c>
      <c r="AB445" s="208" t="str">
        <f>IFERROR(IF(INDEX(Attendance!$T:$T,MATCH($B440&amp;AB$7,Attendance!$N:$N,0))=TRUE,"L",IF(SUM(AB441:AB442)&gt;=10,5,"")),"")</f>
        <v/>
      </c>
      <c r="AC445" s="208" t="str">
        <f>IFERROR(IF(INDEX(Attendance!$T:$T,MATCH($B440&amp;AC$7,Attendance!$N:$N,0))=TRUE,"L",IF(SUM(AC441:AC442)&gt;=10,5,"")),"")</f>
        <v/>
      </c>
      <c r="AD445" s="208" t="str">
        <f>IFERROR(IF(INDEX(Attendance!$T:$T,MATCH($B440&amp;AD$7,Attendance!$N:$N,0))=TRUE,"L",IF(SUM(AD441:AD442)&gt;=10,5,"")),"")</f>
        <v/>
      </c>
      <c r="AE445" s="208" t="str">
        <f>IFERROR(IF(INDEX(Attendance!$T:$T,MATCH($B440&amp;AE$7,Attendance!$N:$N,0))=TRUE,"L",IF(SUM(AE441:AE442)&gt;=10,5,"")),"")</f>
        <v/>
      </c>
      <c r="AF445" s="208" t="str">
        <f>IFERROR(IF(INDEX(Attendance!$T:$T,MATCH($B440&amp;AF$7,Attendance!$N:$N,0))=TRUE,"L",IF(SUM(AF441:AF442)&gt;=10,5,"")),"")</f>
        <v/>
      </c>
      <c r="AG445" s="208" t="str">
        <f>IFERROR(IF(INDEX(Attendance!$T:$T,MATCH($B440&amp;AG$7,Attendance!$N:$N,0))=TRUE,"L",IF(SUM(AG441:AG442)&gt;=10,5,"")),"")</f>
        <v/>
      </c>
      <c r="AH445" s="208" t="str">
        <f>IFERROR(IF(INDEX(Attendance!$T:$T,MATCH($B440&amp;AH$7,Attendance!$N:$N,0))=TRUE,"L",IF(SUM(AH441:AH442)&gt;=10,5,"")),"")</f>
        <v/>
      </c>
      <c r="AI445" s="208" t="str">
        <f>IFERROR(IF(INDEX(Attendance!$T:$T,MATCH($B440&amp;AI$7,Attendance!$N:$N,0))=TRUE,"L",IF(SUM(AI441:AI442)&gt;=10,5,"")),"")</f>
        <v/>
      </c>
      <c r="AJ445" s="208" t="str">
        <f>IFERROR(IF(INDEX(Attendance!$T:$T,MATCH($B440&amp;AJ$7,Attendance!$N:$N,0))=TRUE,"L",IF(SUM(AJ441:AJ442)&gt;=10,5,"")),"")</f>
        <v/>
      </c>
      <c r="AK445" s="260"/>
      <c r="AL445" s="209">
        <f>ROUND(AL440*AL441,2)</f>
        <v>0</v>
      </c>
      <c r="AM445" s="209">
        <f>ROUND(AM440*AM441,2)</f>
        <v>0</v>
      </c>
      <c r="AN445" s="209">
        <f>ROUND(AN440*AN441,2)</f>
        <v>0</v>
      </c>
      <c r="AO445" s="263"/>
      <c r="AP445" s="266"/>
      <c r="AQ445" s="210">
        <f>AQ440*$AQ$5</f>
        <v>0</v>
      </c>
      <c r="AR445" s="211">
        <f>AR440*ROUND(IF($C445="",1200,MID($C445,FIND("RM",$C445)+3,4))/26,2)</f>
        <v>0</v>
      </c>
      <c r="AS445" s="211">
        <f t="shared" ref="AS445:AT445" si="112">AS440*ROUND(IF($C445="",1200,MID($C445,FIND("RM",$C445)+3,4))/26,2)</f>
        <v>0</v>
      </c>
      <c r="AT445" s="211">
        <f t="shared" si="112"/>
        <v>92.3</v>
      </c>
      <c r="AU445" s="257"/>
    </row>
    <row r="446" spans="1:47" s="213" customFormat="1" ht="33" customHeight="1" x14ac:dyDescent="0.35">
      <c r="A446" s="175">
        <f t="shared" si="96"/>
        <v>74</v>
      </c>
      <c r="B446" s="184" t="str">
        <f>_xlfn.IFNA(INDEX(Attendance!$A:$A,MATCH(A446,Attendance!$M:$M,0)),"")</f>
        <v/>
      </c>
      <c r="C446" s="185" t="str">
        <f>_xlfn.IFNA(INDEX(Masterlist!C:C,MATCH(B446,Masterlist!B:B,0)),"")</f>
        <v/>
      </c>
      <c r="D446" s="87"/>
      <c r="E446" s="186" t="s">
        <v>173</v>
      </c>
      <c r="F446" s="83" t="str" cm="1">
        <f t="array" ref="F446">_xlfn.IFNA(IF(OR(VALUE(F$7&amp;$C$3)=PH),IF(F447="","PH",IF(INDEX(Attendance!$O:$O,MATCH($B446&amp;F$7,Attendance!$N:$N,0))&lt;"1200","PM","PN")),IF(F$6="Sun",IF(F447="","RD",IF(INDEX(Attendance!$O:$O,MATCH($B446&amp;F$7,Attendance!$N:$N,0))&lt;"1200","RM","RN")),IF(F447="",IF(F$7="","",IF(INDEX(Attendance!$I:$I,MATCH($B446&amp;F$7,Attendance!$N:$N,0))="ABS","AB","UL")),IF(INDEX(Attendance!$O:$O,MATCH($B446&amp;F$7,Attendance!$N:$N,0))&lt;"1200","M","N")))),"")</f>
        <v/>
      </c>
      <c r="G446" s="83" t="str" cm="1">
        <f t="array" ref="G446">_xlfn.IFNA(IF(OR(VALUE(G$7&amp;$C$3)=PH),IF(G447="","PH",IF(INDEX(Attendance!$O:$O,MATCH($B446&amp;G$7,Attendance!$N:$N,0))&lt;"1200","PM","PN")),IF(G$6="Sun",IF(G447="","RD",IF(INDEX(Attendance!$O:$O,MATCH($B446&amp;G$7,Attendance!$N:$N,0))&lt;"1200","RM","RN")),IF(G447="",IF(G$7="","",IF(INDEX(Attendance!$I:$I,MATCH($B446&amp;G$7,Attendance!$N:$N,0))="ABS","AB","UL")),IF(INDEX(Attendance!$O:$O,MATCH($B446&amp;G$7,Attendance!$N:$N,0))&lt;"1200","M","N")))),"")</f>
        <v/>
      </c>
      <c r="H446" s="83" t="str" cm="1">
        <f t="array" ref="H446">_xlfn.IFNA(IF(OR(VALUE(H$7&amp;$C$3)=PH),IF(H447="","PH",IF(INDEX(Attendance!$O:$O,MATCH($B446&amp;H$7,Attendance!$N:$N,0))&lt;"1200","PM","PN")),IF(H$6="Sun",IF(H447="","RD",IF(INDEX(Attendance!$O:$O,MATCH($B446&amp;H$7,Attendance!$N:$N,0))&lt;"1200","RM","RN")),IF(H447="",IF(H$7="","",IF(INDEX(Attendance!$I:$I,MATCH($B446&amp;H$7,Attendance!$N:$N,0))="ABS","AB","UL")),IF(INDEX(Attendance!$O:$O,MATCH($B446&amp;H$7,Attendance!$N:$N,0))&lt;"1200","M","N")))),"")</f>
        <v/>
      </c>
      <c r="I446" s="83" t="str" cm="1">
        <f t="array" ref="I446">_xlfn.IFNA(IF(OR(VALUE(I$7&amp;$C$3)=PH),IF(I447="","PH",IF(INDEX(Attendance!$O:$O,MATCH($B446&amp;I$7,Attendance!$N:$N,0))&lt;"1200","PM","PN")),IF(I$6="Sun",IF(I447="","RD",IF(INDEX(Attendance!$O:$O,MATCH($B446&amp;I$7,Attendance!$N:$N,0))&lt;"1200","RM","RN")),IF(I447="",IF(I$7="","",IF(INDEX(Attendance!$I:$I,MATCH($B446&amp;I$7,Attendance!$N:$N,0))="ABS","AB","UL")),IF(INDEX(Attendance!$O:$O,MATCH($B446&amp;I$7,Attendance!$N:$N,0))&lt;"1200","M","N")))),"")</f>
        <v/>
      </c>
      <c r="J446" s="83" t="str" cm="1">
        <f t="array" ref="J446">_xlfn.IFNA(IF(OR(VALUE(J$7&amp;$C$3)=PH),IF(J447="","PH",IF(INDEX(Attendance!$O:$O,MATCH($B446&amp;J$7,Attendance!$N:$N,0))&lt;"1200","PM","PN")),IF(J$6="Sun",IF(J447="","RD",IF(INDEX(Attendance!$O:$O,MATCH($B446&amp;J$7,Attendance!$N:$N,0))&lt;"1200","RM","RN")),IF(J447="",IF(J$7="","",IF(INDEX(Attendance!$I:$I,MATCH($B446&amp;J$7,Attendance!$N:$N,0))="ABS","AB","UL")),IF(INDEX(Attendance!$O:$O,MATCH($B446&amp;J$7,Attendance!$N:$N,0))&lt;"1200","M","N")))),"")</f>
        <v/>
      </c>
      <c r="K446" s="83" t="str" cm="1">
        <f t="array" ref="K446">_xlfn.IFNA(IF(OR(VALUE(K$7&amp;$C$3)=PH),IF(K447="","PH",IF(INDEX(Attendance!$O:$O,MATCH($B446&amp;K$7,Attendance!$N:$N,0))&lt;"1200","PM","PN")),IF(K$6="Sun",IF(K447="","RD",IF(INDEX(Attendance!$O:$O,MATCH($B446&amp;K$7,Attendance!$N:$N,0))&lt;"1200","RM","RN")),IF(K447="",IF(K$7="","",IF(INDEX(Attendance!$I:$I,MATCH($B446&amp;K$7,Attendance!$N:$N,0))="ABS","AB","UL")),IF(INDEX(Attendance!$O:$O,MATCH($B446&amp;K$7,Attendance!$N:$N,0))&lt;"1200","M","N")))),"")</f>
        <v/>
      </c>
      <c r="L446" s="83" t="str" cm="1">
        <f t="array" ref="L446">_xlfn.IFNA(IF(OR(VALUE(L$7&amp;$C$3)=PH),IF(L447="","PH",IF(INDEX(Attendance!$O:$O,MATCH($B446&amp;L$7,Attendance!$N:$N,0))&lt;"1200","PM","PN")),IF(L$6="Sun",IF(L447="","RD",IF(INDEX(Attendance!$O:$O,MATCH($B446&amp;L$7,Attendance!$N:$N,0))&lt;"1200","RM","RN")),IF(L447="",IF(L$7="","",IF(INDEX(Attendance!$I:$I,MATCH($B446&amp;L$7,Attendance!$N:$N,0))="ABS","AB","UL")),IF(INDEX(Attendance!$O:$O,MATCH($B446&amp;L$7,Attendance!$N:$N,0))&lt;"1200","M","N")))),"")</f>
        <v>RD</v>
      </c>
      <c r="M446" s="83" t="str" cm="1">
        <f t="array" ref="M446">_xlfn.IFNA(IF(OR(VALUE(M$7&amp;$C$3)=PH),IF(M447="","PH",IF(INDEX(Attendance!$O:$O,MATCH($B446&amp;M$7,Attendance!$N:$N,0))&lt;"1200","PM","PN")),IF(M$6="Sun",IF(M447="","RD",IF(INDEX(Attendance!$O:$O,MATCH($B446&amp;M$7,Attendance!$N:$N,0))&lt;"1200","RM","RN")),IF(M447="",IF(M$7="","",IF(INDEX(Attendance!$I:$I,MATCH($B446&amp;M$7,Attendance!$N:$N,0))="ABS","AB","UL")),IF(INDEX(Attendance!$O:$O,MATCH($B446&amp;M$7,Attendance!$N:$N,0))&lt;"1200","M","N")))),"")</f>
        <v/>
      </c>
      <c r="N446" s="83" t="str" cm="1">
        <f t="array" ref="N446">_xlfn.IFNA(IF(OR(VALUE(N$7&amp;$C$3)=PH),IF(N447="","PH",IF(INDEX(Attendance!$O:$O,MATCH($B446&amp;N$7,Attendance!$N:$N,0))&lt;"1200","PM","PN")),IF(N$6="Sun",IF(N447="","RD",IF(INDEX(Attendance!$O:$O,MATCH($B446&amp;N$7,Attendance!$N:$N,0))&lt;"1200","RM","RN")),IF(N447="",IF(N$7="","",IF(INDEX(Attendance!$I:$I,MATCH($B446&amp;N$7,Attendance!$N:$N,0))="ABS","AB","UL")),IF(INDEX(Attendance!$O:$O,MATCH($B446&amp;N$7,Attendance!$N:$N,0))&lt;"1200","M","N")))),"")</f>
        <v/>
      </c>
      <c r="O446" s="83" t="str" cm="1">
        <f t="array" ref="O446">_xlfn.IFNA(IF(OR(VALUE(O$7&amp;$C$3)=PH),IF(O447="","PH",IF(INDEX(Attendance!$O:$O,MATCH($B446&amp;O$7,Attendance!$N:$N,0))&lt;"1200","PM","PN")),IF(O$6="Sun",IF(O447="","RD",IF(INDEX(Attendance!$O:$O,MATCH($B446&amp;O$7,Attendance!$N:$N,0))&lt;"1200","RM","RN")),IF(O447="",IF(O$7="","",IF(INDEX(Attendance!$I:$I,MATCH($B446&amp;O$7,Attendance!$N:$N,0))="ABS","AB","UL")),IF(INDEX(Attendance!$O:$O,MATCH($B446&amp;O$7,Attendance!$N:$N,0))&lt;"1200","M","N")))),"")</f>
        <v/>
      </c>
      <c r="P446" s="83" t="str" cm="1">
        <f t="array" ref="P446">_xlfn.IFNA(IF(OR(VALUE(P$7&amp;$C$3)=PH),IF(P447="","PH",IF(INDEX(Attendance!$O:$O,MATCH($B446&amp;P$7,Attendance!$N:$N,0))&lt;"1200","PM","PN")),IF(P$6="Sun",IF(P447="","RD",IF(INDEX(Attendance!$O:$O,MATCH($B446&amp;P$7,Attendance!$N:$N,0))&lt;"1200","RM","RN")),IF(P447="",IF(P$7="","",IF(INDEX(Attendance!$I:$I,MATCH($B446&amp;P$7,Attendance!$N:$N,0))="ABS","AB","UL")),IF(INDEX(Attendance!$O:$O,MATCH($B446&amp;P$7,Attendance!$N:$N,0))&lt;"1200","M","N")))),"")</f>
        <v/>
      </c>
      <c r="Q446" s="83" t="str" cm="1">
        <f t="array" ref="Q446">_xlfn.IFNA(IF(OR(VALUE(Q$7&amp;$C$3)=PH),IF(Q447="","PH",IF(INDEX(Attendance!$O:$O,MATCH($B446&amp;Q$7,Attendance!$N:$N,0))&lt;"1200","PM","PN")),IF(Q$6="Sun",IF(Q447="","RD",IF(INDEX(Attendance!$O:$O,MATCH($B446&amp;Q$7,Attendance!$N:$N,0))&lt;"1200","RM","RN")),IF(Q447="",IF(Q$7="","",IF(INDEX(Attendance!$I:$I,MATCH($B446&amp;Q$7,Attendance!$N:$N,0))="ABS","AB","UL")),IF(INDEX(Attendance!$O:$O,MATCH($B446&amp;Q$7,Attendance!$N:$N,0))&lt;"1200","M","N")))),"")</f>
        <v>PH</v>
      </c>
      <c r="R446" s="83" t="str" cm="1">
        <f t="array" ref="R446">_xlfn.IFNA(IF(OR(VALUE(R$7&amp;$C$3)=PH),IF(R447="","PH",IF(INDEX(Attendance!$O:$O,MATCH($B446&amp;R$7,Attendance!$N:$N,0))&lt;"1200","PM","PN")),IF(R$6="Sun",IF(R447="","RD",IF(INDEX(Attendance!$O:$O,MATCH($B446&amp;R$7,Attendance!$N:$N,0))&lt;"1200","RM","RN")),IF(R447="",IF(R$7="","",IF(INDEX(Attendance!$I:$I,MATCH($B446&amp;R$7,Attendance!$N:$N,0))="ABS","AB","UL")),IF(INDEX(Attendance!$O:$O,MATCH($B446&amp;R$7,Attendance!$N:$N,0))&lt;"1200","M","N")))),"")</f>
        <v>PH</v>
      </c>
      <c r="S446" s="83" t="str" cm="1">
        <f t="array" ref="S446">_xlfn.IFNA(IF(OR(VALUE(S$7&amp;$C$3)=PH),IF(S447="","PH",IF(INDEX(Attendance!$O:$O,MATCH($B446&amp;S$7,Attendance!$N:$N,0))&lt;"1200","PM","PN")),IF(S$6="Sun",IF(S447="","RD",IF(INDEX(Attendance!$O:$O,MATCH($B446&amp;S$7,Attendance!$N:$N,0))&lt;"1200","RM","RN")),IF(S447="",IF(S$7="","",IF(INDEX(Attendance!$I:$I,MATCH($B446&amp;S$7,Attendance!$N:$N,0))="ABS","AB","UL")),IF(INDEX(Attendance!$O:$O,MATCH($B446&amp;S$7,Attendance!$N:$N,0))&lt;"1200","M","N")))),"")</f>
        <v>RD</v>
      </c>
      <c r="T446" s="83" t="str" cm="1">
        <f t="array" ref="T446">_xlfn.IFNA(IF(OR(VALUE(T$7&amp;$C$3)=PH),IF(T447="","PH",IF(INDEX(Attendance!$O:$O,MATCH($B446&amp;T$7,Attendance!$N:$N,0))&lt;"1200","PM","PN")),IF(T$6="Sun",IF(T447="","RD",IF(INDEX(Attendance!$O:$O,MATCH($B446&amp;T$7,Attendance!$N:$N,0))&lt;"1200","RM","RN")),IF(T447="",IF(T$7="","",IF(INDEX(Attendance!$I:$I,MATCH($B446&amp;T$7,Attendance!$N:$N,0))="ABS","AB","UL")),IF(INDEX(Attendance!$O:$O,MATCH($B446&amp;T$7,Attendance!$N:$N,0))&lt;"1200","M","N")))),"")</f>
        <v/>
      </c>
      <c r="U446" s="83" t="str" cm="1">
        <f t="array" ref="U446">_xlfn.IFNA(IF(OR(VALUE(U$7&amp;$C$3)=PH),IF(U447="","PH",IF(INDEX(Attendance!$O:$O,MATCH($B446&amp;U$7,Attendance!$N:$N,0))&lt;"1200","PM","PN")),IF(U$6="Sun",IF(U447="","RD",IF(INDEX(Attendance!$O:$O,MATCH($B446&amp;U$7,Attendance!$N:$N,0))&lt;"1200","RM","RN")),IF(U447="",IF(U$7="","",IF(INDEX(Attendance!$I:$I,MATCH($B446&amp;U$7,Attendance!$N:$N,0))="ABS","AB","UL")),IF(INDEX(Attendance!$O:$O,MATCH($B446&amp;U$7,Attendance!$N:$N,0))&lt;"1200","M","N")))),"")</f>
        <v/>
      </c>
      <c r="V446" s="83" t="str" cm="1">
        <f t="array" ref="V446">_xlfn.IFNA(IF(OR(VALUE(V$7&amp;$C$3)=PH),IF(V447="","PH",IF(INDEX(Attendance!$O:$O,MATCH($B446&amp;V$7,Attendance!$N:$N,0))&lt;"1200","PM","PN")),IF(V$6="Sun",IF(V447="","RD",IF(INDEX(Attendance!$O:$O,MATCH($B446&amp;V$7,Attendance!$N:$N,0))&lt;"1200","RM","RN")),IF(V447="",IF(V$7="","",IF(INDEX(Attendance!$I:$I,MATCH($B446&amp;V$7,Attendance!$N:$N,0))="ABS","AB","UL")),IF(INDEX(Attendance!$O:$O,MATCH($B446&amp;V$7,Attendance!$N:$N,0))&lt;"1200","M","N")))),"")</f>
        <v/>
      </c>
      <c r="W446" s="83" t="str" cm="1">
        <f t="array" ref="W446">_xlfn.IFNA(IF(OR(VALUE(W$7&amp;$C$3)=PH),IF(W447="","PH",IF(INDEX(Attendance!$O:$O,MATCH($B446&amp;W$7,Attendance!$N:$N,0))&lt;"1200","PM","PN")),IF(W$6="Sun",IF(W447="","RD",IF(INDEX(Attendance!$O:$O,MATCH($B446&amp;W$7,Attendance!$N:$N,0))&lt;"1200","RM","RN")),IF(W447="",IF(W$7="","",IF(INDEX(Attendance!$I:$I,MATCH($B446&amp;W$7,Attendance!$N:$N,0))="ABS","AB","UL")),IF(INDEX(Attendance!$O:$O,MATCH($B446&amp;W$7,Attendance!$N:$N,0))&lt;"1200","M","N")))),"")</f>
        <v/>
      </c>
      <c r="X446" s="83" t="str" cm="1">
        <f t="array" ref="X446">_xlfn.IFNA(IF(OR(VALUE(X$7&amp;$C$3)=PH),IF(X447="","PH",IF(INDEX(Attendance!$O:$O,MATCH($B446&amp;X$7,Attendance!$N:$N,0))&lt;"1200","PM","PN")),IF(X$6="Sun",IF(X447="","RD",IF(INDEX(Attendance!$O:$O,MATCH($B446&amp;X$7,Attendance!$N:$N,0))&lt;"1200","RM","RN")),IF(X447="",IF(X$7="","",IF(INDEX(Attendance!$I:$I,MATCH($B446&amp;X$7,Attendance!$N:$N,0))="ABS","AB","UL")),IF(INDEX(Attendance!$O:$O,MATCH($B446&amp;X$7,Attendance!$N:$N,0))&lt;"1200","M","N")))),"")</f>
        <v/>
      </c>
      <c r="Y446" s="83" t="str" cm="1">
        <f t="array" ref="Y446">_xlfn.IFNA(IF(OR(VALUE(Y$7&amp;$C$3)=PH),IF(Y447="","PH",IF(INDEX(Attendance!$O:$O,MATCH($B446&amp;Y$7,Attendance!$N:$N,0))&lt;"1200","PM","PN")),IF(Y$6="Sun",IF(Y447="","RD",IF(INDEX(Attendance!$O:$O,MATCH($B446&amp;Y$7,Attendance!$N:$N,0))&lt;"1200","RM","RN")),IF(Y447="",IF(Y$7="","",IF(INDEX(Attendance!$I:$I,MATCH($B446&amp;Y$7,Attendance!$N:$N,0))="ABS","AB","UL")),IF(INDEX(Attendance!$O:$O,MATCH($B446&amp;Y$7,Attendance!$N:$N,0))&lt;"1200","M","N")))),"")</f>
        <v/>
      </c>
      <c r="Z446" s="83" t="str" cm="1">
        <f t="array" ref="Z446">_xlfn.IFNA(IF(OR(VALUE(Z$7&amp;$C$3)=PH),IF(Z447="","PH",IF(INDEX(Attendance!$O:$O,MATCH($B446&amp;Z$7,Attendance!$N:$N,0))&lt;"1200","PM","PN")),IF(Z$6="Sun",IF(Z447="","RD",IF(INDEX(Attendance!$O:$O,MATCH($B446&amp;Z$7,Attendance!$N:$N,0))&lt;"1200","RM","RN")),IF(Z447="",IF(Z$7="","",IF(INDEX(Attendance!$I:$I,MATCH($B446&amp;Z$7,Attendance!$N:$N,0))="ABS","AB","UL")),IF(INDEX(Attendance!$O:$O,MATCH($B446&amp;Z$7,Attendance!$N:$N,0))&lt;"1200","M","N")))),"")</f>
        <v>RD</v>
      </c>
      <c r="AA446" s="83" t="str" cm="1">
        <f t="array" ref="AA446">_xlfn.IFNA(IF(OR(VALUE(AA$7&amp;$C$3)=PH),IF(AA447="","PH",IF(INDEX(Attendance!$O:$O,MATCH($B446&amp;AA$7,Attendance!$N:$N,0))&lt;"1200","PM","PN")),IF(AA$6="Sun",IF(AA447="","RD",IF(INDEX(Attendance!$O:$O,MATCH($B446&amp;AA$7,Attendance!$N:$N,0))&lt;"1200","RM","RN")),IF(AA447="",IF(AA$7="","",IF(INDEX(Attendance!$I:$I,MATCH($B446&amp;AA$7,Attendance!$N:$N,0))="ABS","AB","UL")),IF(INDEX(Attendance!$O:$O,MATCH($B446&amp;AA$7,Attendance!$N:$N,0))&lt;"1200","M","N")))),"")</f>
        <v/>
      </c>
      <c r="AB446" s="83" t="str" cm="1">
        <f t="array" ref="AB446">_xlfn.IFNA(IF(OR(VALUE(AB$7&amp;$C$3)=PH),IF(AB447="","PH",IF(INDEX(Attendance!$O:$O,MATCH($B446&amp;AB$7,Attendance!$N:$N,0))&lt;"1200","PM","PN")),IF(AB$6="Sun",IF(AB447="","RD",IF(INDEX(Attendance!$O:$O,MATCH($B446&amp;AB$7,Attendance!$N:$N,0))&lt;"1200","RM","RN")),IF(AB447="",IF(AB$7="","",IF(INDEX(Attendance!$I:$I,MATCH($B446&amp;AB$7,Attendance!$N:$N,0))="ABS","AB","UL")),IF(INDEX(Attendance!$O:$O,MATCH($B446&amp;AB$7,Attendance!$N:$N,0))&lt;"1200","M","N")))),"")</f>
        <v/>
      </c>
      <c r="AC446" s="83" t="str" cm="1">
        <f t="array" ref="AC446">_xlfn.IFNA(IF(OR(VALUE(AC$7&amp;$C$3)=PH),IF(AC447="","PH",IF(INDEX(Attendance!$O:$O,MATCH($B446&amp;AC$7,Attendance!$N:$N,0))&lt;"1200","PM","PN")),IF(AC$6="Sun",IF(AC447="","RD",IF(INDEX(Attendance!$O:$O,MATCH($B446&amp;AC$7,Attendance!$N:$N,0))&lt;"1200","RM","RN")),IF(AC447="",IF(AC$7="","",IF(INDEX(Attendance!$I:$I,MATCH($B446&amp;AC$7,Attendance!$N:$N,0))="ABS","AB","UL")),IF(INDEX(Attendance!$O:$O,MATCH($B446&amp;AC$7,Attendance!$N:$N,0))&lt;"1200","M","N")))),"")</f>
        <v/>
      </c>
      <c r="AD446" s="83" t="str" cm="1">
        <f t="array" ref="AD446">_xlfn.IFNA(IF(OR(VALUE(AD$7&amp;$C$3)=PH),IF(AD447="","PH",IF(INDEX(Attendance!$O:$O,MATCH($B446&amp;AD$7,Attendance!$N:$N,0))&lt;"1200","PM","PN")),IF(AD$6="Sun",IF(AD447="","RD",IF(INDEX(Attendance!$O:$O,MATCH($B446&amp;AD$7,Attendance!$N:$N,0))&lt;"1200","RM","RN")),IF(AD447="",IF(AD$7="","",IF(INDEX(Attendance!$I:$I,MATCH($B446&amp;AD$7,Attendance!$N:$N,0))="ABS","AB","UL")),IF(INDEX(Attendance!$O:$O,MATCH($B446&amp;AD$7,Attendance!$N:$N,0))&lt;"1200","M","N")))),"")</f>
        <v/>
      </c>
      <c r="AE446" s="83" t="str" cm="1">
        <f t="array" ref="AE446">_xlfn.IFNA(IF(OR(VALUE(AE$7&amp;$C$3)=PH),IF(AE447="","PH",IF(INDEX(Attendance!$O:$O,MATCH($B446&amp;AE$7,Attendance!$N:$N,0))&lt;"1200","PM","PN")),IF(AE$6="Sun",IF(AE447="","RD",IF(INDEX(Attendance!$O:$O,MATCH($B446&amp;AE$7,Attendance!$N:$N,0))&lt;"1200","RM","RN")),IF(AE447="",IF(AE$7="","",IF(INDEX(Attendance!$I:$I,MATCH($B446&amp;AE$7,Attendance!$N:$N,0))="ABS","AB","UL")),IF(INDEX(Attendance!$O:$O,MATCH($B446&amp;AE$7,Attendance!$N:$N,0))&lt;"1200","M","N")))),"")</f>
        <v/>
      </c>
      <c r="AF446" s="83" t="str" cm="1">
        <f t="array" ref="AF446">_xlfn.IFNA(IF(OR(VALUE(AF$7&amp;$C$3)=PH),IF(AF447="","PH",IF(INDEX(Attendance!$O:$O,MATCH($B446&amp;AF$7,Attendance!$N:$N,0))&lt;"1200","PM","PN")),IF(AF$6="Sun",IF(AF447="","RD",IF(INDEX(Attendance!$O:$O,MATCH($B446&amp;AF$7,Attendance!$N:$N,0))&lt;"1200","RM","RN")),IF(AF447="",IF(AF$7="","",IF(INDEX(Attendance!$I:$I,MATCH($B446&amp;AF$7,Attendance!$N:$N,0))="ABS","AB","UL")),IF(INDEX(Attendance!$O:$O,MATCH($B446&amp;AF$7,Attendance!$N:$N,0))&lt;"1200","M","N")))),"")</f>
        <v/>
      </c>
      <c r="AG446" s="83" t="str" cm="1">
        <f t="array" ref="AG446">_xlfn.IFNA(IF(OR(VALUE(AG$7&amp;$C$3)=PH),IF(AG447="","PH",IF(INDEX(Attendance!$O:$O,MATCH($B446&amp;AG$7,Attendance!$N:$N,0))&lt;"1200","PM","PN")),IF(AG$6="Sun",IF(AG447="","RD",IF(INDEX(Attendance!$O:$O,MATCH($B446&amp;AG$7,Attendance!$N:$N,0))&lt;"1200","RM","RN")),IF(AG447="",IF(AG$7="","",IF(INDEX(Attendance!$I:$I,MATCH($B446&amp;AG$7,Attendance!$N:$N,0))="ABS","AB","UL")),IF(INDEX(Attendance!$O:$O,MATCH($B446&amp;AG$7,Attendance!$N:$N,0))&lt;"1200","M","N")))),"")</f>
        <v>RD</v>
      </c>
      <c r="AH446" s="83" t="str" cm="1">
        <f t="array" ref="AH446">_xlfn.IFNA(IF(OR(VALUE(AH$7&amp;$C$3)=PH),IF(AH447="","PH",IF(INDEX(Attendance!$O:$O,MATCH($B446&amp;AH$7,Attendance!$N:$N,0))&lt;"1200","PM","PN")),IF(AH$6="Sun",IF(AH447="","RD",IF(INDEX(Attendance!$O:$O,MATCH($B446&amp;AH$7,Attendance!$N:$N,0))&lt;"1200","RM","RN")),IF(AH447="",IF(AH$7="","",IF(INDEX(Attendance!$I:$I,MATCH($B446&amp;AH$7,Attendance!$N:$N,0))="ABS","AB","UL")),IF(INDEX(Attendance!$O:$O,MATCH($B446&amp;AH$7,Attendance!$N:$N,0))&lt;"1200","M","N")))),"")</f>
        <v/>
      </c>
      <c r="AI446" s="83" t="str" cm="1">
        <f t="array" ref="AI446">_xlfn.IFNA(IF(OR(VALUE(AI$7&amp;$C$3)=PH),IF(AI447="","PH",IF(INDEX(Attendance!$O:$O,MATCH($B446&amp;AI$7,Attendance!$N:$N,0))&lt;"1200","PM","PN")),IF(AI$6="Sun",IF(AI447="","RD",IF(INDEX(Attendance!$O:$O,MATCH($B446&amp;AI$7,Attendance!$N:$N,0))&lt;"1200","RM","RN")),IF(AI447="",IF(AI$7="","",IF(INDEX(Attendance!$I:$I,MATCH($B446&amp;AI$7,Attendance!$N:$N,0))="ABS","AB","UL")),IF(INDEX(Attendance!$O:$O,MATCH($B446&amp;AI$7,Attendance!$N:$N,0))&lt;"1200","M","N")))),"")</f>
        <v/>
      </c>
      <c r="AJ446" s="83" t="str" cm="1">
        <f t="array" ref="AJ446">_xlfn.IFNA(IF(OR(VALUE(AJ$7&amp;$C$3)=PH),IF(AJ447="","PH",IF(INDEX(Attendance!$O:$O,MATCH($B446&amp;AJ$7,Attendance!$N:$N,0))&lt;"1200","PM","PN")),IF(AJ$6="Sun",IF(AJ447="","RD",IF(INDEX(Attendance!$O:$O,MATCH($B446&amp;AJ$7,Attendance!$N:$N,0))&lt;"1200","RM","RN")),IF(AJ447="",IF(AJ$7="","",IF(INDEX(Attendance!$I:$I,MATCH($B446&amp;AJ$7,Attendance!$N:$N,0))="ABS","AB","UL")),IF(INDEX(Attendance!$O:$O,MATCH($B446&amp;AJ$7,Attendance!$N:$N,0))&lt;"1200","M","N")))),"")</f>
        <v/>
      </c>
      <c r="AK446" s="258">
        <f>SUM(SUMIF(F446:AJ446,{"M","N","A"},F447:AJ447))</f>
        <v>0</v>
      </c>
      <c r="AL446" s="187">
        <f>SUM(SUMIF(F446:AJ446,{"M","N"},F448:AJ448),SUMIF(F446:AJ446,{"OM","ON"},F447:AJ447))</f>
        <v>0</v>
      </c>
      <c r="AM446" s="187">
        <f>SUM(SUMIF(F446:AJ446,{"PM","PN","RM","RN"},F447:AJ447))</f>
        <v>0</v>
      </c>
      <c r="AN446" s="187">
        <f>SUM(SUMIF(F446:AJ446,{"PM","PN"},F448:AJ448))</f>
        <v>0</v>
      </c>
      <c r="AO446" s="261">
        <f>SUM(F451:AJ451)</f>
        <v>0</v>
      </c>
      <c r="AP446" s="264">
        <f>SUM(F450:AJ450)</f>
        <v>0</v>
      </c>
      <c r="AQ446" s="188">
        <f>IF(D450="",0,SUM(COUNTIFS(F446:AJ446,{"M","N","A","OM","ON","OA","PM","PN","PA","RM","RN","RA"})))</f>
        <v>0</v>
      </c>
      <c r="AR446" s="74">
        <f>COUNTIF(F446:AJ446,"AL")</f>
        <v>0</v>
      </c>
      <c r="AS446" s="74">
        <f>COUNTIF(F446:AJ446,"MC")</f>
        <v>0</v>
      </c>
      <c r="AT446" s="74">
        <f>COUNTIF(F446:AJ446,"PH")+COUNTIF(F446:AJ446,"RPH")</f>
        <v>2</v>
      </c>
      <c r="AU446" s="255">
        <f t="shared" ref="AU446" si="113">_xlfn.IFNA(IF($B446="",0,AK446*$AK$5+SUM(AL451:AN451)+SUM(AO446:AP451)+SUM(AQ451:AT451)),"")</f>
        <v>0</v>
      </c>
    </row>
    <row r="447" spans="1:47" s="213" customFormat="1" ht="33" customHeight="1" x14ac:dyDescent="0.35">
      <c r="A447" s="189"/>
      <c r="B447" s="184"/>
      <c r="C447" s="190" t="str">
        <f>_xlfn.IFNA(INDEX(Masterlist!D:D,MATCH(B446,Masterlist!B:B,0)),"")</f>
        <v/>
      </c>
      <c r="D447" s="88"/>
      <c r="E447" s="191" t="s">
        <v>174</v>
      </c>
      <c r="F447" s="192" t="str">
        <f>IFERROR(IF(F$6="Sun",INDEX(Attendance!$R:$R,MATCH($B446&amp;F$7,Attendance!$N:$N,0)),IF(INDEX(Attendance!$R:$R,MATCH($B446&amp;F$7,Attendance!$N:$N,0))="","",IF(INDEX(Attendance!$R:$R,MATCH($B446&amp;F$7,Attendance!$N:$N,0))&gt;8,8,INDEX(Attendance!$R:$R,MATCH($B446&amp;F$7,Attendance!$N:$N,0))))),"")</f>
        <v/>
      </c>
      <c r="G447" s="192" t="str">
        <f>IFERROR(IF(G$6="Sun",INDEX(Attendance!$R:$R,MATCH($B446&amp;G$7,Attendance!$N:$N,0)),IF(INDEX(Attendance!$R:$R,MATCH($B446&amp;G$7,Attendance!$N:$N,0))="","",IF(INDEX(Attendance!$R:$R,MATCH($B446&amp;G$7,Attendance!$N:$N,0))&gt;8,8,INDEX(Attendance!$R:$R,MATCH($B446&amp;G$7,Attendance!$N:$N,0))))),"")</f>
        <v/>
      </c>
      <c r="H447" s="192" t="str">
        <f>IFERROR(IF(H$6="Sun",INDEX(Attendance!$R:$R,MATCH($B446&amp;H$7,Attendance!$N:$N,0)),IF(INDEX(Attendance!$R:$R,MATCH($B446&amp;H$7,Attendance!$N:$N,0))="","",IF(INDEX(Attendance!$R:$R,MATCH($B446&amp;H$7,Attendance!$N:$N,0))&gt;8,8,INDEX(Attendance!$R:$R,MATCH($B446&amp;H$7,Attendance!$N:$N,0))))),"")</f>
        <v/>
      </c>
      <c r="I447" s="192" t="str">
        <f>IFERROR(IF(I$6="Sun",INDEX(Attendance!$R:$R,MATCH($B446&amp;I$7,Attendance!$N:$N,0)),IF(INDEX(Attendance!$R:$R,MATCH($B446&amp;I$7,Attendance!$N:$N,0))="","",IF(INDEX(Attendance!$R:$R,MATCH($B446&amp;I$7,Attendance!$N:$N,0))&gt;8,8,INDEX(Attendance!$R:$R,MATCH($B446&amp;I$7,Attendance!$N:$N,0))))),"")</f>
        <v/>
      </c>
      <c r="J447" s="192" t="str">
        <f>IFERROR(IF(J$6="Sun",INDEX(Attendance!$R:$R,MATCH($B446&amp;J$7,Attendance!$N:$N,0)),IF(INDEX(Attendance!$R:$R,MATCH($B446&amp;J$7,Attendance!$N:$N,0))="","",IF(INDEX(Attendance!$R:$R,MATCH($B446&amp;J$7,Attendance!$N:$N,0))&gt;8,8,INDEX(Attendance!$R:$R,MATCH($B446&amp;J$7,Attendance!$N:$N,0))))),"")</f>
        <v/>
      </c>
      <c r="K447" s="192" t="str">
        <f>IFERROR(IF(K$6="Sun",INDEX(Attendance!$R:$R,MATCH($B446&amp;K$7,Attendance!$N:$N,0)),IF(INDEX(Attendance!$R:$R,MATCH($B446&amp;K$7,Attendance!$N:$N,0))="","",IF(INDEX(Attendance!$R:$R,MATCH($B446&amp;K$7,Attendance!$N:$N,0))&gt;8,8,INDEX(Attendance!$R:$R,MATCH($B446&amp;K$7,Attendance!$N:$N,0))))),"")</f>
        <v/>
      </c>
      <c r="L447" s="192" t="str">
        <f>IFERROR(IF(L$6="Sun",INDEX(Attendance!$R:$R,MATCH($B446&amp;L$7,Attendance!$N:$N,0)),IF(INDEX(Attendance!$R:$R,MATCH($B446&amp;L$7,Attendance!$N:$N,0))="","",IF(INDEX(Attendance!$R:$R,MATCH($B446&amp;L$7,Attendance!$N:$N,0))&gt;8,8,INDEX(Attendance!$R:$R,MATCH($B446&amp;L$7,Attendance!$N:$N,0))))),"")</f>
        <v/>
      </c>
      <c r="M447" s="192" t="str">
        <f>IFERROR(IF(M$6="Sun",INDEX(Attendance!$R:$R,MATCH($B446&amp;M$7,Attendance!$N:$N,0)),IF(INDEX(Attendance!$R:$R,MATCH($B446&amp;M$7,Attendance!$N:$N,0))="","",IF(INDEX(Attendance!$R:$R,MATCH($B446&amp;M$7,Attendance!$N:$N,0))&gt;8,8,INDEX(Attendance!$R:$R,MATCH($B446&amp;M$7,Attendance!$N:$N,0))))),"")</f>
        <v/>
      </c>
      <c r="N447" s="192" t="str">
        <f>IFERROR(IF(N$6="Sun",INDEX(Attendance!$R:$R,MATCH($B446&amp;N$7,Attendance!$N:$N,0)),IF(INDEX(Attendance!$R:$R,MATCH($B446&amp;N$7,Attendance!$N:$N,0))="","",IF(INDEX(Attendance!$R:$R,MATCH($B446&amp;N$7,Attendance!$N:$N,0))&gt;8,8,INDEX(Attendance!$R:$R,MATCH($B446&amp;N$7,Attendance!$N:$N,0))))),"")</f>
        <v/>
      </c>
      <c r="O447" s="192" t="str">
        <f>IFERROR(IF(O$6="Sun",INDEX(Attendance!$R:$R,MATCH($B446&amp;O$7,Attendance!$N:$N,0)),IF(INDEX(Attendance!$R:$R,MATCH($B446&amp;O$7,Attendance!$N:$N,0))="","",IF(INDEX(Attendance!$R:$R,MATCH($B446&amp;O$7,Attendance!$N:$N,0))&gt;8,8,INDEX(Attendance!$R:$R,MATCH($B446&amp;O$7,Attendance!$N:$N,0))))),"")</f>
        <v/>
      </c>
      <c r="P447" s="192" t="str">
        <f>IFERROR(IF(P$6="Sun",INDEX(Attendance!$R:$R,MATCH($B446&amp;P$7,Attendance!$N:$N,0)),IF(INDEX(Attendance!$R:$R,MATCH($B446&amp;P$7,Attendance!$N:$N,0))="","",IF(INDEX(Attendance!$R:$R,MATCH($B446&amp;P$7,Attendance!$N:$N,0))&gt;8,8,INDEX(Attendance!$R:$R,MATCH($B446&amp;P$7,Attendance!$N:$N,0))))),"")</f>
        <v/>
      </c>
      <c r="Q447" s="192" t="str">
        <f>IFERROR(IF(Q$6="Sun",INDEX(Attendance!$R:$R,MATCH($B446&amp;Q$7,Attendance!$N:$N,0)),IF(INDEX(Attendance!$R:$R,MATCH($B446&amp;Q$7,Attendance!$N:$N,0))="","",IF(INDEX(Attendance!$R:$R,MATCH($B446&amp;Q$7,Attendance!$N:$N,0))&gt;8,8,INDEX(Attendance!$R:$R,MATCH($B446&amp;Q$7,Attendance!$N:$N,0))))),"")</f>
        <v/>
      </c>
      <c r="R447" s="192" t="str">
        <f>IFERROR(IF(R$6="Sun",INDEX(Attendance!$R:$R,MATCH($B446&amp;R$7,Attendance!$N:$N,0)),IF(INDEX(Attendance!$R:$R,MATCH($B446&amp;R$7,Attendance!$N:$N,0))="","",IF(INDEX(Attendance!$R:$R,MATCH($B446&amp;R$7,Attendance!$N:$N,0))&gt;8,8,INDEX(Attendance!$R:$R,MATCH($B446&amp;R$7,Attendance!$N:$N,0))))),"")</f>
        <v/>
      </c>
      <c r="S447" s="192" t="str">
        <f>IFERROR(IF(S$6="Sun",INDEX(Attendance!$R:$R,MATCH($B446&amp;S$7,Attendance!$N:$N,0)),IF(INDEX(Attendance!$R:$R,MATCH($B446&amp;S$7,Attendance!$N:$N,0))="","",IF(INDEX(Attendance!$R:$R,MATCH($B446&amp;S$7,Attendance!$N:$N,0))&gt;8,8,INDEX(Attendance!$R:$R,MATCH($B446&amp;S$7,Attendance!$N:$N,0))))),"")</f>
        <v/>
      </c>
      <c r="T447" s="192" t="str">
        <f>IFERROR(IF(T$6="Sun",INDEX(Attendance!$R:$R,MATCH($B446&amp;T$7,Attendance!$N:$N,0)),IF(INDEX(Attendance!$R:$R,MATCH($B446&amp;T$7,Attendance!$N:$N,0))="","",IF(INDEX(Attendance!$R:$R,MATCH($B446&amp;T$7,Attendance!$N:$N,0))&gt;8,8,INDEX(Attendance!$R:$R,MATCH($B446&amp;T$7,Attendance!$N:$N,0))))),"")</f>
        <v/>
      </c>
      <c r="U447" s="192" t="str">
        <f>IFERROR(IF(U$6="Sun",INDEX(Attendance!$R:$R,MATCH($B446&amp;U$7,Attendance!$N:$N,0)),IF(INDEX(Attendance!$R:$R,MATCH($B446&amp;U$7,Attendance!$N:$N,0))="","",IF(INDEX(Attendance!$R:$R,MATCH($B446&amp;U$7,Attendance!$N:$N,0))&gt;8,8,INDEX(Attendance!$R:$R,MATCH($B446&amp;U$7,Attendance!$N:$N,0))))),"")</f>
        <v/>
      </c>
      <c r="V447" s="192" t="str">
        <f>IFERROR(IF(V$6="Sun",INDEX(Attendance!$R:$R,MATCH($B446&amp;V$7,Attendance!$N:$N,0)),IF(INDEX(Attendance!$R:$R,MATCH($B446&amp;V$7,Attendance!$N:$N,0))="","",IF(INDEX(Attendance!$R:$R,MATCH($B446&amp;V$7,Attendance!$N:$N,0))&gt;8,8,INDEX(Attendance!$R:$R,MATCH($B446&amp;V$7,Attendance!$N:$N,0))))),"")</f>
        <v/>
      </c>
      <c r="W447" s="192" t="str">
        <f>IFERROR(IF(W$6="Sun",INDEX(Attendance!$R:$R,MATCH($B446&amp;W$7,Attendance!$N:$N,0)),IF(INDEX(Attendance!$R:$R,MATCH($B446&amp;W$7,Attendance!$N:$N,0))="","",IF(INDEX(Attendance!$R:$R,MATCH($B446&amp;W$7,Attendance!$N:$N,0))&gt;8,8,INDEX(Attendance!$R:$R,MATCH($B446&amp;W$7,Attendance!$N:$N,0))))),"")</f>
        <v/>
      </c>
      <c r="X447" s="192" t="str">
        <f>IFERROR(IF(X$6="Sun",INDEX(Attendance!$R:$R,MATCH($B446&amp;X$7,Attendance!$N:$N,0)),IF(INDEX(Attendance!$R:$R,MATCH($B446&amp;X$7,Attendance!$N:$N,0))="","",IF(INDEX(Attendance!$R:$R,MATCH($B446&amp;X$7,Attendance!$N:$N,0))&gt;8,8,INDEX(Attendance!$R:$R,MATCH($B446&amp;X$7,Attendance!$N:$N,0))))),"")</f>
        <v/>
      </c>
      <c r="Y447" s="192" t="str">
        <f>IFERROR(IF(Y$6="Sun",INDEX(Attendance!$R:$R,MATCH($B446&amp;Y$7,Attendance!$N:$N,0)),IF(INDEX(Attendance!$R:$R,MATCH($B446&amp;Y$7,Attendance!$N:$N,0))="","",IF(INDEX(Attendance!$R:$R,MATCH($B446&amp;Y$7,Attendance!$N:$N,0))&gt;8,8,INDEX(Attendance!$R:$R,MATCH($B446&amp;Y$7,Attendance!$N:$N,0))))),"")</f>
        <v/>
      </c>
      <c r="Z447" s="192" t="str">
        <f>IFERROR(IF(Z$6="Sun",INDEX(Attendance!$R:$R,MATCH($B446&amp;Z$7,Attendance!$N:$N,0)),IF(INDEX(Attendance!$R:$R,MATCH($B446&amp;Z$7,Attendance!$N:$N,0))="","",IF(INDEX(Attendance!$R:$R,MATCH($B446&amp;Z$7,Attendance!$N:$N,0))&gt;8,8,INDEX(Attendance!$R:$R,MATCH($B446&amp;Z$7,Attendance!$N:$N,0))))),"")</f>
        <v/>
      </c>
      <c r="AA447" s="192" t="str">
        <f>IFERROR(IF(AA$6="Sun",INDEX(Attendance!$R:$R,MATCH($B446&amp;AA$7,Attendance!$N:$N,0)),IF(INDEX(Attendance!$R:$R,MATCH($B446&amp;AA$7,Attendance!$N:$N,0))="","",IF(INDEX(Attendance!$R:$R,MATCH($B446&amp;AA$7,Attendance!$N:$N,0))&gt;8,8,INDEX(Attendance!$R:$R,MATCH($B446&amp;AA$7,Attendance!$N:$N,0))))),"")</f>
        <v/>
      </c>
      <c r="AB447" s="192" t="str">
        <f>IFERROR(IF(AB$6="Sun",INDEX(Attendance!$R:$R,MATCH($B446&amp;AB$7,Attendance!$N:$N,0)),IF(INDEX(Attendance!$R:$R,MATCH($B446&amp;AB$7,Attendance!$N:$N,0))="","",IF(INDEX(Attendance!$R:$R,MATCH($B446&amp;AB$7,Attendance!$N:$N,0))&gt;8,8,INDEX(Attendance!$R:$R,MATCH($B446&amp;AB$7,Attendance!$N:$N,0))))),"")</f>
        <v/>
      </c>
      <c r="AC447" s="192" t="str">
        <f>IFERROR(IF(AC$6="Sun",INDEX(Attendance!$R:$R,MATCH($B446&amp;AC$7,Attendance!$N:$N,0)),IF(INDEX(Attendance!$R:$R,MATCH($B446&amp;AC$7,Attendance!$N:$N,0))="","",IF(INDEX(Attendance!$R:$R,MATCH($B446&amp;AC$7,Attendance!$N:$N,0))&gt;8,8,INDEX(Attendance!$R:$R,MATCH($B446&amp;AC$7,Attendance!$N:$N,0))))),"")</f>
        <v/>
      </c>
      <c r="AD447" s="192" t="str">
        <f>IFERROR(IF(AD$6="Sun",INDEX(Attendance!$R:$R,MATCH($B446&amp;AD$7,Attendance!$N:$N,0)),IF(INDEX(Attendance!$R:$R,MATCH($B446&amp;AD$7,Attendance!$N:$N,0))="","",IF(INDEX(Attendance!$R:$R,MATCH($B446&amp;AD$7,Attendance!$N:$N,0))&gt;8,8,INDEX(Attendance!$R:$R,MATCH($B446&amp;AD$7,Attendance!$N:$N,0))))),"")</f>
        <v/>
      </c>
      <c r="AE447" s="192" t="str">
        <f>IFERROR(IF(AE$6="Sun",INDEX(Attendance!$R:$R,MATCH($B446&amp;AE$7,Attendance!$N:$N,0)),IF(INDEX(Attendance!$R:$R,MATCH($B446&amp;AE$7,Attendance!$N:$N,0))="","",IF(INDEX(Attendance!$R:$R,MATCH($B446&amp;AE$7,Attendance!$N:$N,0))&gt;8,8,INDEX(Attendance!$R:$R,MATCH($B446&amp;AE$7,Attendance!$N:$N,0))))),"")</f>
        <v/>
      </c>
      <c r="AF447" s="192" t="str">
        <f>IFERROR(IF(AF$6="Sun",INDEX(Attendance!$R:$R,MATCH($B446&amp;AF$7,Attendance!$N:$N,0)),IF(INDEX(Attendance!$R:$R,MATCH($B446&amp;AF$7,Attendance!$N:$N,0))="","",IF(INDEX(Attendance!$R:$R,MATCH($B446&amp;AF$7,Attendance!$N:$N,0))&gt;8,8,INDEX(Attendance!$R:$R,MATCH($B446&amp;AF$7,Attendance!$N:$N,0))))),"")</f>
        <v/>
      </c>
      <c r="AG447" s="192" t="str">
        <f>IFERROR(IF(AG$6="Sun",INDEX(Attendance!$R:$R,MATCH($B446&amp;AG$7,Attendance!$N:$N,0)),IF(INDEX(Attendance!$R:$R,MATCH($B446&amp;AG$7,Attendance!$N:$N,0))="","",IF(INDEX(Attendance!$R:$R,MATCH($B446&amp;AG$7,Attendance!$N:$N,0))&gt;8,8,INDEX(Attendance!$R:$R,MATCH($B446&amp;AG$7,Attendance!$N:$N,0))))),"")</f>
        <v/>
      </c>
      <c r="AH447" s="192" t="str">
        <f>IFERROR(IF(AH$6="Sun",INDEX(Attendance!$R:$R,MATCH($B446&amp;AH$7,Attendance!$N:$N,0)),IF(INDEX(Attendance!$R:$R,MATCH($B446&amp;AH$7,Attendance!$N:$N,0))="","",IF(INDEX(Attendance!$R:$R,MATCH($B446&amp;AH$7,Attendance!$N:$N,0))&gt;8,8,INDEX(Attendance!$R:$R,MATCH($B446&amp;AH$7,Attendance!$N:$N,0))))),"")</f>
        <v/>
      </c>
      <c r="AI447" s="192" t="str">
        <f>IFERROR(IF(AI$6="Sun",INDEX(Attendance!$R:$R,MATCH($B446&amp;AI$7,Attendance!$N:$N,0)),IF(INDEX(Attendance!$R:$R,MATCH($B446&amp;AI$7,Attendance!$N:$N,0))="","",IF(INDEX(Attendance!$R:$R,MATCH($B446&amp;AI$7,Attendance!$N:$N,0))&gt;8,8,INDEX(Attendance!$R:$R,MATCH($B446&amp;AI$7,Attendance!$N:$N,0))))),"")</f>
        <v/>
      </c>
      <c r="AJ447" s="192" t="str">
        <f>IFERROR(IF(AJ$6="Sun",INDEX(Attendance!$R:$R,MATCH($B446&amp;AJ$7,Attendance!$N:$N,0)),IF(INDEX(Attendance!$R:$R,MATCH($B446&amp;AJ$7,Attendance!$N:$N,0))="","",IF(INDEX(Attendance!$R:$R,MATCH($B446&amp;AJ$7,Attendance!$N:$N,0))&gt;8,8,INDEX(Attendance!$R:$R,MATCH($B446&amp;AJ$7,Attendance!$N:$N,0))))),"")</f>
        <v/>
      </c>
      <c r="AK447" s="259"/>
      <c r="AL447" s="193">
        <f>ROUND((IF($C451="",Basic,MID($C451,FIND("RM",$C451)+3,4))+$AP446+$AQ451)/WorkDays/WorkHours*AL$6,4)</f>
        <v>8.6538000000000004</v>
      </c>
      <c r="AM447" s="193">
        <f>ROUND((IF($C451="",Basic,MID($C451,FIND("RM",$C451)+3,4))+$AP446+$AQ451)/WorkDays/WorkHours*AM$6,4)</f>
        <v>11.538500000000001</v>
      </c>
      <c r="AN447" s="193">
        <f>ROUND((IF($C451="",Basic,MID($C451,FIND("RM",$C451)+3,4))+$AP446+$AQ451)/WorkDays/WorkHours*AN$6,4)</f>
        <v>17.307700000000001</v>
      </c>
      <c r="AO447" s="262"/>
      <c r="AP447" s="265"/>
      <c r="AQ447" s="86"/>
      <c r="AR447" s="194"/>
      <c r="AS447" s="194"/>
      <c r="AT447" s="194"/>
      <c r="AU447" s="256"/>
    </row>
    <row r="448" spans="1:47" s="213" customFormat="1" ht="33" customHeight="1" x14ac:dyDescent="0.35">
      <c r="A448" s="189"/>
      <c r="B448" s="184"/>
      <c r="C448" s="195" t="str">
        <f>_xlfn.IFNA(INDEX(Masterlist!E:E,MATCH(B446,Masterlist!B:B,0)),"")</f>
        <v/>
      </c>
      <c r="D448" s="1"/>
      <c r="E448" s="196" t="s">
        <v>175</v>
      </c>
      <c r="F448" s="197" t="str">
        <f>IFERROR(IF(F$6="Sun","",IF(INDEX(Attendance!$S:$S,MATCH($B446&amp;F$7,Attendance!$N:$N,0))=TRUE,"",IF(F447&lt;8,"",INDEX(Attendance!$G:$G,MATCH($B446&amp;F$7,Attendance!$N:$N,0))))),"")</f>
        <v/>
      </c>
      <c r="G448" s="197" t="str">
        <f>IFERROR(IF(G$6="Sun","",IF(INDEX(Attendance!$S:$S,MATCH($B446&amp;G$7,Attendance!$N:$N,0))=TRUE,"",IF(G447&lt;8,"",INDEX(Attendance!$G:$G,MATCH($B446&amp;G$7,Attendance!$N:$N,0))))),"")</f>
        <v/>
      </c>
      <c r="H448" s="197" t="str">
        <f>IFERROR(IF(H$6="Sun","",IF(INDEX(Attendance!$S:$S,MATCH($B446&amp;H$7,Attendance!$N:$N,0))=TRUE,"",IF(H447&lt;8,"",INDEX(Attendance!$G:$G,MATCH($B446&amp;H$7,Attendance!$N:$N,0))))),"")</f>
        <v/>
      </c>
      <c r="I448" s="197" t="str">
        <f>IFERROR(IF(I$6="Sun","",IF(INDEX(Attendance!$S:$S,MATCH($B446&amp;I$7,Attendance!$N:$N,0))=TRUE,"",IF(I447&lt;8,"",INDEX(Attendance!$G:$G,MATCH($B446&amp;I$7,Attendance!$N:$N,0))))),"")</f>
        <v/>
      </c>
      <c r="J448" s="197" t="str">
        <f>IFERROR(IF(J$6="Sun","",IF(INDEX(Attendance!$S:$S,MATCH($B446&amp;J$7,Attendance!$N:$N,0))=TRUE,"",IF(J447&lt;8,"",INDEX(Attendance!$G:$G,MATCH($B446&amp;J$7,Attendance!$N:$N,0))))),"")</f>
        <v/>
      </c>
      <c r="K448" s="197" t="str">
        <f>IFERROR(IF(K$6="Sun","",IF(INDEX(Attendance!$S:$S,MATCH($B446&amp;K$7,Attendance!$N:$N,0))=TRUE,"",IF(K447&lt;8,"",INDEX(Attendance!$G:$G,MATCH($B446&amp;K$7,Attendance!$N:$N,0))))),"")</f>
        <v/>
      </c>
      <c r="L448" s="197" t="str">
        <f>IFERROR(IF(L$6="Sun","",IF(INDEX(Attendance!$S:$S,MATCH($B446&amp;L$7,Attendance!$N:$N,0))=TRUE,"",IF(L447&lt;8,"",INDEX(Attendance!$G:$G,MATCH($B446&amp;L$7,Attendance!$N:$N,0))))),"")</f>
        <v/>
      </c>
      <c r="M448" s="197" t="str">
        <f>IFERROR(IF(M$6="Sun","",IF(INDEX(Attendance!$S:$S,MATCH($B446&amp;M$7,Attendance!$N:$N,0))=TRUE,"",IF(M447&lt;8,"",INDEX(Attendance!$G:$G,MATCH($B446&amp;M$7,Attendance!$N:$N,0))))),"")</f>
        <v/>
      </c>
      <c r="N448" s="197" t="str">
        <f>IFERROR(IF(N$6="Sun","",IF(INDEX(Attendance!$S:$S,MATCH($B446&amp;N$7,Attendance!$N:$N,0))=TRUE,"",IF(N447&lt;8,"",INDEX(Attendance!$G:$G,MATCH($B446&amp;N$7,Attendance!$N:$N,0))))),"")</f>
        <v/>
      </c>
      <c r="O448" s="197" t="str">
        <f>IFERROR(IF(O$6="Sun","",IF(INDEX(Attendance!$S:$S,MATCH($B446&amp;O$7,Attendance!$N:$N,0))=TRUE,"",IF(O447&lt;8,"",INDEX(Attendance!$G:$G,MATCH($B446&amp;O$7,Attendance!$N:$N,0))))),"")</f>
        <v/>
      </c>
      <c r="P448" s="197" t="str">
        <f>IFERROR(IF(P$6="Sun","",IF(INDEX(Attendance!$S:$S,MATCH($B446&amp;P$7,Attendance!$N:$N,0))=TRUE,"",IF(P447&lt;8,"",INDEX(Attendance!$G:$G,MATCH($B446&amp;P$7,Attendance!$N:$N,0))))),"")</f>
        <v/>
      </c>
      <c r="Q448" s="197" t="str">
        <f>IFERROR(IF(Q$6="Sun","",IF(INDEX(Attendance!$S:$S,MATCH($B446&amp;Q$7,Attendance!$N:$N,0))=TRUE,"",IF(Q447&lt;8,"",INDEX(Attendance!$G:$G,MATCH($B446&amp;Q$7,Attendance!$N:$N,0))))),"")</f>
        <v/>
      </c>
      <c r="R448" s="197" t="str">
        <f>IFERROR(IF(R$6="Sun","",IF(INDEX(Attendance!$S:$S,MATCH($B446&amp;R$7,Attendance!$N:$N,0))=TRUE,"",IF(R447&lt;8,"",INDEX(Attendance!$G:$G,MATCH($B446&amp;R$7,Attendance!$N:$N,0))))),"")</f>
        <v/>
      </c>
      <c r="S448" s="197" t="str">
        <f>IFERROR(IF(S$6="Sun","",IF(INDEX(Attendance!$S:$S,MATCH($B446&amp;S$7,Attendance!$N:$N,0))=TRUE,"",IF(S447&lt;8,"",INDEX(Attendance!$G:$G,MATCH($B446&amp;S$7,Attendance!$N:$N,0))))),"")</f>
        <v/>
      </c>
      <c r="T448" s="197" t="str">
        <f>IFERROR(IF(T$6="Sun","",IF(INDEX(Attendance!$S:$S,MATCH($B446&amp;T$7,Attendance!$N:$N,0))=TRUE,"",IF(T447&lt;8,"",INDEX(Attendance!$G:$G,MATCH($B446&amp;T$7,Attendance!$N:$N,0))))),"")</f>
        <v/>
      </c>
      <c r="U448" s="197" t="str">
        <f>IFERROR(IF(U$6="Sun","",IF(INDEX(Attendance!$S:$S,MATCH($B446&amp;U$7,Attendance!$N:$N,0))=TRUE,"",IF(U447&lt;8,"",INDEX(Attendance!$G:$G,MATCH($B446&amp;U$7,Attendance!$N:$N,0))))),"")</f>
        <v/>
      </c>
      <c r="V448" s="197" t="str">
        <f>IFERROR(IF(V$6="Sun","",IF(INDEX(Attendance!$S:$S,MATCH($B446&amp;V$7,Attendance!$N:$N,0))=TRUE,"",IF(V447&lt;8,"",INDEX(Attendance!$G:$G,MATCH($B446&amp;V$7,Attendance!$N:$N,0))))),"")</f>
        <v/>
      </c>
      <c r="W448" s="197" t="str">
        <f>IFERROR(IF(W$6="Sun","",IF(INDEX(Attendance!$S:$S,MATCH($B446&amp;W$7,Attendance!$N:$N,0))=TRUE,"",IF(W447&lt;8,"",INDEX(Attendance!$G:$G,MATCH($B446&amp;W$7,Attendance!$N:$N,0))))),"")</f>
        <v/>
      </c>
      <c r="X448" s="197" t="str">
        <f>IFERROR(IF(X$6="Sun","",IF(INDEX(Attendance!$S:$S,MATCH($B446&amp;X$7,Attendance!$N:$N,0))=TRUE,"",IF(X447&lt;8,"",INDEX(Attendance!$G:$G,MATCH($B446&amp;X$7,Attendance!$N:$N,0))))),"")</f>
        <v/>
      </c>
      <c r="Y448" s="197" t="str">
        <f>IFERROR(IF(Y$6="Sun","",IF(INDEX(Attendance!$S:$S,MATCH($B446&amp;Y$7,Attendance!$N:$N,0))=TRUE,"",IF(Y447&lt;8,"",INDEX(Attendance!$G:$G,MATCH($B446&amp;Y$7,Attendance!$N:$N,0))))),"")</f>
        <v/>
      </c>
      <c r="Z448" s="197" t="str">
        <f>IFERROR(IF(Z$6="Sun","",IF(INDEX(Attendance!$S:$S,MATCH($B446&amp;Z$7,Attendance!$N:$N,0))=TRUE,"",IF(Z447&lt;8,"",INDEX(Attendance!$G:$G,MATCH($B446&amp;Z$7,Attendance!$N:$N,0))))),"")</f>
        <v/>
      </c>
      <c r="AA448" s="197" t="str">
        <f>IFERROR(IF(AA$6="Sun","",IF(INDEX(Attendance!$S:$S,MATCH($B446&amp;AA$7,Attendance!$N:$N,0))=TRUE,"",IF(AA447&lt;8,"",INDEX(Attendance!$G:$G,MATCH($B446&amp;AA$7,Attendance!$N:$N,0))))),"")</f>
        <v/>
      </c>
      <c r="AB448" s="197" t="str">
        <f>IFERROR(IF(AB$6="Sun","",IF(INDEX(Attendance!$S:$S,MATCH($B446&amp;AB$7,Attendance!$N:$N,0))=TRUE,"",IF(AB447&lt;8,"",INDEX(Attendance!$G:$G,MATCH($B446&amp;AB$7,Attendance!$N:$N,0))))),"")</f>
        <v/>
      </c>
      <c r="AC448" s="197" t="str">
        <f>IFERROR(IF(AC$6="Sun","",IF(INDEX(Attendance!$S:$S,MATCH($B446&amp;AC$7,Attendance!$N:$N,0))=TRUE,"",IF(AC447&lt;8,"",INDEX(Attendance!$G:$G,MATCH($B446&amp;AC$7,Attendance!$N:$N,0))))),"")</f>
        <v/>
      </c>
      <c r="AD448" s="197" t="str">
        <f>IFERROR(IF(AD$6="Sun","",IF(INDEX(Attendance!$S:$S,MATCH($B446&amp;AD$7,Attendance!$N:$N,0))=TRUE,"",IF(AD447&lt;8,"",INDEX(Attendance!$G:$G,MATCH($B446&amp;AD$7,Attendance!$N:$N,0))))),"")</f>
        <v/>
      </c>
      <c r="AE448" s="197" t="str">
        <f>IFERROR(IF(AE$6="Sun","",IF(INDEX(Attendance!$S:$S,MATCH($B446&amp;AE$7,Attendance!$N:$N,0))=TRUE,"",IF(AE447&lt;8,"",INDEX(Attendance!$G:$G,MATCH($B446&amp;AE$7,Attendance!$N:$N,0))))),"")</f>
        <v/>
      </c>
      <c r="AF448" s="197" t="str">
        <f>IFERROR(IF(AF$6="Sun","",IF(INDEX(Attendance!$S:$S,MATCH($B446&amp;AF$7,Attendance!$N:$N,0))=TRUE,"",IF(AF447&lt;8,"",INDEX(Attendance!$G:$G,MATCH($B446&amp;AF$7,Attendance!$N:$N,0))))),"")</f>
        <v/>
      </c>
      <c r="AG448" s="197" t="str">
        <f>IFERROR(IF(AG$6="Sun","",IF(INDEX(Attendance!$S:$S,MATCH($B446&amp;AG$7,Attendance!$N:$N,0))=TRUE,"",IF(AG447&lt;8,"",INDEX(Attendance!$G:$G,MATCH($B446&amp;AG$7,Attendance!$N:$N,0))))),"")</f>
        <v/>
      </c>
      <c r="AH448" s="197" t="str">
        <f>IFERROR(IF(AH$6="Sun","",IF(INDEX(Attendance!$S:$S,MATCH($B446&amp;AH$7,Attendance!$N:$N,0))=TRUE,"",IF(AH447&lt;8,"",INDEX(Attendance!$G:$G,MATCH($B446&amp;AH$7,Attendance!$N:$N,0))))),"")</f>
        <v/>
      </c>
      <c r="AI448" s="197" t="str">
        <f>IFERROR(IF(AI$6="Sun","",IF(INDEX(Attendance!$S:$S,MATCH($B446&amp;AI$7,Attendance!$N:$N,0))=TRUE,"",IF(AI447&lt;8,"",INDEX(Attendance!$G:$G,MATCH($B446&amp;AI$7,Attendance!$N:$N,0))))),"")</f>
        <v/>
      </c>
      <c r="AJ448" s="197" t="str">
        <f>IFERROR(IF(AJ$6="Sun","",IF(INDEX(Attendance!$S:$S,MATCH($B446&amp;AJ$7,Attendance!$N:$N,0))=TRUE,"",IF(AJ447&lt;8,"",INDEX(Attendance!$G:$G,MATCH($B446&amp;AJ$7,Attendance!$N:$N,0))))),"")</f>
        <v/>
      </c>
      <c r="AK448" s="259"/>
      <c r="AL448" s="198"/>
      <c r="AM448" s="198"/>
      <c r="AN448" s="198"/>
      <c r="AO448" s="262"/>
      <c r="AP448" s="265"/>
      <c r="AQ448" s="86"/>
      <c r="AR448" s="194"/>
      <c r="AS448" s="194"/>
      <c r="AT448" s="194"/>
      <c r="AU448" s="256"/>
    </row>
    <row r="449" spans="1:47" s="213" customFormat="1" ht="33" customHeight="1" x14ac:dyDescent="0.35">
      <c r="A449" s="189"/>
      <c r="B449" s="184"/>
      <c r="C449" s="195" t="str">
        <f>_xlfn.IFNA(INDEX(Masterlist!F:F,MATCH(B446,Masterlist!B:B,0)),"")</f>
        <v/>
      </c>
      <c r="D449" s="88"/>
      <c r="E449" s="196"/>
      <c r="F449" s="199"/>
      <c r="G449" s="200"/>
      <c r="H449" s="192"/>
      <c r="I449" s="192"/>
      <c r="J449" s="192"/>
      <c r="K449" s="192"/>
      <c r="L449" s="192"/>
      <c r="M449" s="192"/>
      <c r="N449" s="192"/>
      <c r="O449" s="192"/>
      <c r="P449" s="192"/>
      <c r="Q449" s="201"/>
      <c r="R449" s="201"/>
      <c r="S449" s="192"/>
      <c r="T449" s="192"/>
      <c r="U449" s="192"/>
      <c r="V449" s="192"/>
      <c r="W449" s="192"/>
      <c r="X449" s="192"/>
      <c r="Y449" s="192"/>
      <c r="Z449" s="192"/>
      <c r="AA449" s="192"/>
      <c r="AB449" s="192"/>
      <c r="AC449" s="192"/>
      <c r="AD449" s="192"/>
      <c r="AE449" s="192"/>
      <c r="AF449" s="192"/>
      <c r="AG449" s="192"/>
      <c r="AH449" s="192"/>
      <c r="AI449" s="192"/>
      <c r="AJ449" s="192"/>
      <c r="AK449" s="259"/>
      <c r="AL449" s="198"/>
      <c r="AM449" s="198"/>
      <c r="AN449" s="198"/>
      <c r="AO449" s="262"/>
      <c r="AP449" s="265"/>
      <c r="AQ449" s="86"/>
      <c r="AR449" s="194"/>
      <c r="AS449" s="194"/>
      <c r="AT449" s="194"/>
      <c r="AU449" s="256"/>
    </row>
    <row r="450" spans="1:47" s="213" customFormat="1" ht="33" customHeight="1" x14ac:dyDescent="0.35">
      <c r="A450" s="189"/>
      <c r="B450" s="184"/>
      <c r="C450" s="202" t="str">
        <f>_xlfn.IFNA(INDEX(Masterlist!I:I,MATCH(B446,Masterlist!B:B,0)),"")</f>
        <v/>
      </c>
      <c r="D450" s="226" t="str">
        <f>_xlfn.IFNA(IF(INDEX(Attendance!H:H,MATCH(B446,Attendance!$A:$A,0))="VMI","SCOPE ALLW",""),"")</f>
        <v/>
      </c>
      <c r="E450" s="196" t="s">
        <v>13</v>
      </c>
      <c r="F450" s="203" t="str">
        <f>IFERROR(IF(AND(RIGHT(F446,1)="N",VALUE(F447)&gt;=8),Database!$I$3,""),"")</f>
        <v/>
      </c>
      <c r="G450" s="192" t="str">
        <f>IFERROR(IF(AND(RIGHT(G446,1)="N",VALUE(G447)&gt;=8),Database!$I$3,""),"")</f>
        <v/>
      </c>
      <c r="H450" s="199" t="str">
        <f>IFERROR(IF(AND(RIGHT(H446,1)="N",VALUE(H447)&gt;=8),Database!$I$3,""),"")</f>
        <v/>
      </c>
      <c r="I450" s="192" t="str">
        <f>IFERROR(IF(AND(RIGHT(I446,1)="N",VALUE(I447)&gt;=8),Database!$I$3,""),"")</f>
        <v/>
      </c>
      <c r="J450" s="192" t="str">
        <f>IFERROR(IF(AND(RIGHT(J446,1)="N",VALUE(J447)&gt;=8),Database!$I$3,""),"")</f>
        <v/>
      </c>
      <c r="K450" s="192" t="str">
        <f>IFERROR(IF(AND(RIGHT(K446,1)="N",VALUE(K447)&gt;=8),Database!$I$3,""),"")</f>
        <v/>
      </c>
      <c r="L450" s="192" t="str">
        <f>IFERROR(IF(AND(RIGHT(L446,1)="N",VALUE(L447)&gt;=8),Database!$I$3,""),"")</f>
        <v/>
      </c>
      <c r="M450" s="192" t="str">
        <f>IFERROR(IF(AND(RIGHT(M446,1)="N",VALUE(M447)&gt;=8),Database!$I$3,""),"")</f>
        <v/>
      </c>
      <c r="N450" s="192" t="str">
        <f>IFERROR(IF(AND(RIGHT(N446,1)="N",VALUE(N447)&gt;=8),Database!$I$3,""),"")</f>
        <v/>
      </c>
      <c r="O450" s="192" t="str">
        <f>IFERROR(IF(AND(RIGHT(O446,1)="N",VALUE(O447)&gt;=8),Database!$I$3,""),"")</f>
        <v/>
      </c>
      <c r="P450" s="192" t="str">
        <f>IFERROR(IF(AND(RIGHT(P446,1)="N",VALUE(P447)&gt;=8),Database!$I$3,""),"")</f>
        <v/>
      </c>
      <c r="Q450" s="192" t="str">
        <f>IFERROR(IF(AND(RIGHT(Q446,1)="N",VALUE(Q447)&gt;=8),Database!$I$3,""),"")</f>
        <v/>
      </c>
      <c r="R450" s="192" t="str">
        <f>IFERROR(IF(AND(RIGHT(R446,1)="N",VALUE(R447)&gt;=8),Database!$I$3,""),"")</f>
        <v/>
      </c>
      <c r="S450" s="192" t="str">
        <f>IFERROR(IF(AND(RIGHT(S446,1)="N",VALUE(S447)&gt;=8),Database!$I$3,""),"")</f>
        <v/>
      </c>
      <c r="T450" s="192" t="str">
        <f>IFERROR(IF(AND(RIGHT(T446,1)="N",VALUE(T447)&gt;=8),Database!$I$3,""),"")</f>
        <v/>
      </c>
      <c r="U450" s="192" t="str">
        <f>IFERROR(IF(AND(RIGHT(U446,1)="N",VALUE(U447)&gt;=8),Database!$I$3,""),"")</f>
        <v/>
      </c>
      <c r="V450" s="192" t="str">
        <f>IFERROR(IF(AND(RIGHT(V446,1)="N",VALUE(V447)&gt;=8),Database!$I$3,""),"")</f>
        <v/>
      </c>
      <c r="W450" s="192" t="str">
        <f>IFERROR(IF(AND(RIGHT(W446,1)="N",VALUE(W447)&gt;=8),Database!$I$3,""),"")</f>
        <v/>
      </c>
      <c r="X450" s="192" t="str">
        <f>IFERROR(IF(AND(RIGHT(X446,1)="N",VALUE(X447)&gt;=8),Database!$I$3,""),"")</f>
        <v/>
      </c>
      <c r="Y450" s="192" t="str">
        <f>IFERROR(IF(AND(RIGHT(Y446,1)="N",VALUE(Y447)&gt;=8),Database!$I$3,""),"")</f>
        <v/>
      </c>
      <c r="Z450" s="192" t="str">
        <f>IFERROR(IF(AND(RIGHT(Z446,1)="N",VALUE(Z447)&gt;=8),Database!$I$3,""),"")</f>
        <v/>
      </c>
      <c r="AA450" s="192" t="str">
        <f>IFERROR(IF(AND(RIGHT(AA446,1)="N",VALUE(AA447)&gt;=8),Database!$I$3,""),"")</f>
        <v/>
      </c>
      <c r="AB450" s="192" t="str">
        <f>IFERROR(IF(AND(RIGHT(AB446,1)="N",VALUE(AB447)&gt;=8),Database!$I$3,""),"")</f>
        <v/>
      </c>
      <c r="AC450" s="192" t="str">
        <f>IFERROR(IF(AND(RIGHT(AC446,1)="N",VALUE(AC447)&gt;=8),Database!$I$3,""),"")</f>
        <v/>
      </c>
      <c r="AD450" s="192" t="str">
        <f>IFERROR(IF(AND(RIGHT(AD446,1)="N",VALUE(AD447)&gt;=8),Database!$I$3,""),"")</f>
        <v/>
      </c>
      <c r="AE450" s="192" t="str">
        <f>IFERROR(IF(AND(RIGHT(AE446,1)="N",VALUE(AE447)&gt;=8),Database!$I$3,""),"")</f>
        <v/>
      </c>
      <c r="AF450" s="192" t="str">
        <f>IFERROR(IF(AND(RIGHT(AF446,1)="N",VALUE(AF447)&gt;=8),Database!$I$3,""),"")</f>
        <v/>
      </c>
      <c r="AG450" s="192" t="str">
        <f>IFERROR(IF(AND(RIGHT(AG446,1)="N",VALUE(AG447)&gt;=8),Database!$I$3,""),"")</f>
        <v/>
      </c>
      <c r="AH450" s="192" t="str">
        <f>IFERROR(IF(AND(RIGHT(AH446,1)="N",VALUE(AH447)&gt;=8),Database!$I$3,""),"")</f>
        <v/>
      </c>
      <c r="AI450" s="192" t="str">
        <f>IFERROR(IF(AND(RIGHT(AI446,1)="N",VALUE(AI447)&gt;=8),Database!$I$3,""),"")</f>
        <v/>
      </c>
      <c r="AJ450" s="192" t="str">
        <f>IFERROR(IF(AND(RIGHT(AJ446,1)="N",VALUE(AJ447)&gt;=8),Database!$I$3,""),"")</f>
        <v/>
      </c>
      <c r="AK450" s="259"/>
      <c r="AL450" s="204"/>
      <c r="AM450" s="198"/>
      <c r="AN450" s="198"/>
      <c r="AO450" s="262"/>
      <c r="AP450" s="265"/>
      <c r="AQ450" s="86"/>
      <c r="AR450" s="194"/>
      <c r="AS450" s="194"/>
      <c r="AT450" s="194"/>
      <c r="AU450" s="256"/>
    </row>
    <row r="451" spans="1:47" s="213" customFormat="1" ht="33" customHeight="1" thickBot="1" x14ac:dyDescent="0.4">
      <c r="A451" s="189"/>
      <c r="B451" s="205"/>
      <c r="C451" s="222"/>
      <c r="D451" s="28"/>
      <c r="E451" s="206" t="s">
        <v>176</v>
      </c>
      <c r="F451" s="207" t="str">
        <f>IFERROR(IF(INDEX(Attendance!$T:$T,MATCH($B446&amp;F$7,Attendance!$N:$N,0))=TRUE,"L",IF(SUM(F447:F448)&gt;=10,5,"")),"")</f>
        <v/>
      </c>
      <c r="G451" s="207" t="str">
        <f>IFERROR(IF(INDEX(Attendance!$T:$T,MATCH($B446&amp;G$7,Attendance!$N:$N,0))=TRUE,"L",IF(SUM(G447:G448)&gt;=10,5,"")),"")</f>
        <v/>
      </c>
      <c r="H451" s="208" t="str">
        <f>IFERROR(IF(INDEX(Attendance!$T:$T,MATCH($B446&amp;H$7,Attendance!$N:$N,0))=TRUE,"L",IF(SUM(H447:H448)&gt;=10,5,"")),"")</f>
        <v/>
      </c>
      <c r="I451" s="208" t="str">
        <f>IFERROR(IF(INDEX(Attendance!$T:$T,MATCH($B446&amp;I$7,Attendance!$N:$N,0))=TRUE,"L",IF(SUM(I447:I448)&gt;=10,5,"")),"")</f>
        <v/>
      </c>
      <c r="J451" s="208" t="str">
        <f>IFERROR(IF(INDEX(Attendance!$T:$T,MATCH($B446&amp;J$7,Attendance!$N:$N,0))=TRUE,"L",IF(SUM(J447:J448)&gt;=10,5,"")),"")</f>
        <v/>
      </c>
      <c r="K451" s="208" t="str">
        <f>IFERROR(IF(INDEX(Attendance!$T:$T,MATCH($B446&amp;K$7,Attendance!$N:$N,0))=TRUE,"L",IF(SUM(K447:K448)&gt;=10,5,"")),"")</f>
        <v/>
      </c>
      <c r="L451" s="208" t="str">
        <f>IFERROR(IF(INDEX(Attendance!$T:$T,MATCH($B446&amp;L$7,Attendance!$N:$N,0))=TRUE,"L",IF(SUM(L447:L448)&gt;=10,5,"")),"")</f>
        <v/>
      </c>
      <c r="M451" s="208" t="str">
        <f>IFERROR(IF(INDEX(Attendance!$T:$T,MATCH($B446&amp;M$7,Attendance!$N:$N,0))=TRUE,"L",IF(SUM(M447:M448)&gt;=10,5,"")),"")</f>
        <v/>
      </c>
      <c r="N451" s="208" t="str">
        <f>IFERROR(IF(INDEX(Attendance!$T:$T,MATCH($B446&amp;N$7,Attendance!$N:$N,0))=TRUE,"L",IF(SUM(N447:N448)&gt;=10,5,"")),"")</f>
        <v/>
      </c>
      <c r="O451" s="208" t="str">
        <f>IFERROR(IF(INDEX(Attendance!$T:$T,MATCH($B446&amp;O$7,Attendance!$N:$N,0))=TRUE,"L",IF(SUM(O447:O448)&gt;=10,5,"")),"")</f>
        <v/>
      </c>
      <c r="P451" s="208" t="str">
        <f>IFERROR(IF(INDEX(Attendance!$T:$T,MATCH($B446&amp;P$7,Attendance!$N:$N,0))=TRUE,"L",IF(SUM(P447:P448)&gt;=10,5,"")),"")</f>
        <v/>
      </c>
      <c r="Q451" s="208" t="str">
        <f>IFERROR(IF(INDEX(Attendance!$T:$T,MATCH($B446&amp;Q$7,Attendance!$N:$N,0))=TRUE,"L",IF(SUM(Q447:Q448)&gt;=10,5,"")),"")</f>
        <v/>
      </c>
      <c r="R451" s="208" t="str">
        <f>IFERROR(IF(INDEX(Attendance!$T:$T,MATCH($B446&amp;R$7,Attendance!$N:$N,0))=TRUE,"L",IF(SUM(R447:R448)&gt;=10,5,"")),"")</f>
        <v/>
      </c>
      <c r="S451" s="208" t="str">
        <f>IFERROR(IF(INDEX(Attendance!$T:$T,MATCH($B446&amp;S$7,Attendance!$N:$N,0))=TRUE,"L",IF(SUM(S447:S448)&gt;=10,5,"")),"")</f>
        <v/>
      </c>
      <c r="T451" s="208" t="str">
        <f>IFERROR(IF(INDEX(Attendance!$T:$T,MATCH($B446&amp;T$7,Attendance!$N:$N,0))=TRUE,"L",IF(SUM(T447:T448)&gt;=10,5,"")),"")</f>
        <v/>
      </c>
      <c r="U451" s="208" t="str">
        <f>IFERROR(IF(INDEX(Attendance!$T:$T,MATCH($B446&amp;U$7,Attendance!$N:$N,0))=TRUE,"L",IF(SUM(U447:U448)&gt;=10,5,"")),"")</f>
        <v/>
      </c>
      <c r="V451" s="208" t="str">
        <f>IFERROR(IF(INDEX(Attendance!$T:$T,MATCH($B446&amp;V$7,Attendance!$N:$N,0))=TRUE,"L",IF(SUM(V447:V448)&gt;=10,5,"")),"")</f>
        <v/>
      </c>
      <c r="W451" s="208" t="str">
        <f>IFERROR(IF(INDEX(Attendance!$T:$T,MATCH($B446&amp;W$7,Attendance!$N:$N,0))=TRUE,"L",IF(SUM(W447:W448)&gt;=10,5,"")),"")</f>
        <v/>
      </c>
      <c r="X451" s="208" t="str">
        <f>IFERROR(IF(INDEX(Attendance!$T:$T,MATCH($B446&amp;X$7,Attendance!$N:$N,0))=TRUE,"L",IF(SUM(X447:X448)&gt;=10,5,"")),"")</f>
        <v/>
      </c>
      <c r="Y451" s="208" t="str">
        <f>IFERROR(IF(INDEX(Attendance!$T:$T,MATCH($B446&amp;Y$7,Attendance!$N:$N,0))=TRUE,"L",IF(SUM(Y447:Y448)&gt;=10,5,"")),"")</f>
        <v/>
      </c>
      <c r="Z451" s="208" t="str">
        <f>IFERROR(IF(INDEX(Attendance!$T:$T,MATCH($B446&amp;Z$7,Attendance!$N:$N,0))=TRUE,"L",IF(SUM(Z447:Z448)&gt;=10,5,"")),"")</f>
        <v/>
      </c>
      <c r="AA451" s="208" t="str">
        <f>IFERROR(IF(INDEX(Attendance!$T:$T,MATCH($B446&amp;AA$7,Attendance!$N:$N,0))=TRUE,"L",IF(SUM(AA447:AA448)&gt;=10,5,"")),"")</f>
        <v/>
      </c>
      <c r="AB451" s="208" t="str">
        <f>IFERROR(IF(INDEX(Attendance!$T:$T,MATCH($B446&amp;AB$7,Attendance!$N:$N,0))=TRUE,"L",IF(SUM(AB447:AB448)&gt;=10,5,"")),"")</f>
        <v/>
      </c>
      <c r="AC451" s="208" t="str">
        <f>IFERROR(IF(INDEX(Attendance!$T:$T,MATCH($B446&amp;AC$7,Attendance!$N:$N,0))=TRUE,"L",IF(SUM(AC447:AC448)&gt;=10,5,"")),"")</f>
        <v/>
      </c>
      <c r="AD451" s="208" t="str">
        <f>IFERROR(IF(INDEX(Attendance!$T:$T,MATCH($B446&amp;AD$7,Attendance!$N:$N,0))=TRUE,"L",IF(SUM(AD447:AD448)&gt;=10,5,"")),"")</f>
        <v/>
      </c>
      <c r="AE451" s="208" t="str">
        <f>IFERROR(IF(INDEX(Attendance!$T:$T,MATCH($B446&amp;AE$7,Attendance!$N:$N,0))=TRUE,"L",IF(SUM(AE447:AE448)&gt;=10,5,"")),"")</f>
        <v/>
      </c>
      <c r="AF451" s="208" t="str">
        <f>IFERROR(IF(INDEX(Attendance!$T:$T,MATCH($B446&amp;AF$7,Attendance!$N:$N,0))=TRUE,"L",IF(SUM(AF447:AF448)&gt;=10,5,"")),"")</f>
        <v/>
      </c>
      <c r="AG451" s="208" t="str">
        <f>IFERROR(IF(INDEX(Attendance!$T:$T,MATCH($B446&amp;AG$7,Attendance!$N:$N,0))=TRUE,"L",IF(SUM(AG447:AG448)&gt;=10,5,"")),"")</f>
        <v/>
      </c>
      <c r="AH451" s="208" t="str">
        <f>IFERROR(IF(INDEX(Attendance!$T:$T,MATCH($B446&amp;AH$7,Attendance!$N:$N,0))=TRUE,"L",IF(SUM(AH447:AH448)&gt;=10,5,"")),"")</f>
        <v/>
      </c>
      <c r="AI451" s="208" t="str">
        <f>IFERROR(IF(INDEX(Attendance!$T:$T,MATCH($B446&amp;AI$7,Attendance!$N:$N,0))=TRUE,"L",IF(SUM(AI447:AI448)&gt;=10,5,"")),"")</f>
        <v/>
      </c>
      <c r="AJ451" s="208" t="str">
        <f>IFERROR(IF(INDEX(Attendance!$T:$T,MATCH($B446&amp;AJ$7,Attendance!$N:$N,0))=TRUE,"L",IF(SUM(AJ447:AJ448)&gt;=10,5,"")),"")</f>
        <v/>
      </c>
      <c r="AK451" s="260"/>
      <c r="AL451" s="209">
        <f>ROUND(AL446*AL447,2)</f>
        <v>0</v>
      </c>
      <c r="AM451" s="209">
        <f>ROUND(AM446*AM447,2)</f>
        <v>0</v>
      </c>
      <c r="AN451" s="209">
        <f>ROUND(AN446*AN447,2)</f>
        <v>0</v>
      </c>
      <c r="AO451" s="263"/>
      <c r="AP451" s="266"/>
      <c r="AQ451" s="210">
        <f>AQ446*$AQ$5</f>
        <v>0</v>
      </c>
      <c r="AR451" s="211">
        <f>AR446*ROUND(IF($C451="",1200,MID($C451,FIND("RM",$C451)+3,4))/26,2)</f>
        <v>0</v>
      </c>
      <c r="AS451" s="211">
        <f t="shared" ref="AS451:AT451" si="114">AS446*ROUND(IF($C451="",1200,MID($C451,FIND("RM",$C451)+3,4))/26,2)</f>
        <v>0</v>
      </c>
      <c r="AT451" s="211">
        <f t="shared" si="114"/>
        <v>92.3</v>
      </c>
      <c r="AU451" s="257"/>
    </row>
    <row r="452" spans="1:47" s="212" customFormat="1" ht="33" customHeight="1" x14ac:dyDescent="0.25">
      <c r="A452" s="175">
        <f t="shared" si="96"/>
        <v>75</v>
      </c>
      <c r="B452" s="184" t="str">
        <f>_xlfn.IFNA(INDEX(Attendance!$A:$A,MATCH(A452,Attendance!$M:$M,0)),"")</f>
        <v/>
      </c>
      <c r="C452" s="185" t="str">
        <f>_xlfn.IFNA(INDEX(Masterlist!C:C,MATCH(B452,Masterlist!B:B,0)),"")</f>
        <v/>
      </c>
      <c r="D452" s="87"/>
      <c r="E452" s="186" t="s">
        <v>173</v>
      </c>
      <c r="F452" s="83" t="str" cm="1">
        <f t="array" ref="F452">_xlfn.IFNA(IF(OR(VALUE(F$7&amp;$C$3)=PH),IF(F453="","PH",IF(INDEX(Attendance!$O:$O,MATCH($B452&amp;F$7,Attendance!$N:$N,0))&lt;"1200","PM","PN")),IF(F$6="Sun",IF(F453="","RD",IF(INDEX(Attendance!$O:$O,MATCH($B452&amp;F$7,Attendance!$N:$N,0))&lt;"1200","RM","RN")),IF(F453="",IF(F$7="","",IF(INDEX(Attendance!$I:$I,MATCH($B452&amp;F$7,Attendance!$N:$N,0))="ABS","AB","UL")),IF(INDEX(Attendance!$O:$O,MATCH($B452&amp;F$7,Attendance!$N:$N,0))&lt;"1200","M","N")))),"")</f>
        <v/>
      </c>
      <c r="G452" s="83" t="str" cm="1">
        <f t="array" ref="G452">_xlfn.IFNA(IF(OR(VALUE(G$7&amp;$C$3)=PH),IF(G453="","PH",IF(INDEX(Attendance!$O:$O,MATCH($B452&amp;G$7,Attendance!$N:$N,0))&lt;"1200","PM","PN")),IF(G$6="Sun",IF(G453="","RD",IF(INDEX(Attendance!$O:$O,MATCH($B452&amp;G$7,Attendance!$N:$N,0))&lt;"1200","RM","RN")),IF(G453="",IF(G$7="","",IF(INDEX(Attendance!$I:$I,MATCH($B452&amp;G$7,Attendance!$N:$N,0))="ABS","AB","UL")),IF(INDEX(Attendance!$O:$O,MATCH($B452&amp;G$7,Attendance!$N:$N,0))&lt;"1200","M","N")))),"")</f>
        <v/>
      </c>
      <c r="H452" s="83" t="str" cm="1">
        <f t="array" ref="H452">_xlfn.IFNA(IF(OR(VALUE(H$7&amp;$C$3)=PH),IF(H453="","PH",IF(INDEX(Attendance!$O:$O,MATCH($B452&amp;H$7,Attendance!$N:$N,0))&lt;"1200","PM","PN")),IF(H$6="Sun",IF(H453="","RD",IF(INDEX(Attendance!$O:$O,MATCH($B452&amp;H$7,Attendance!$N:$N,0))&lt;"1200","RM","RN")),IF(H453="",IF(H$7="","",IF(INDEX(Attendance!$I:$I,MATCH($B452&amp;H$7,Attendance!$N:$N,0))="ABS","AB","UL")),IF(INDEX(Attendance!$O:$O,MATCH($B452&amp;H$7,Attendance!$N:$N,0))&lt;"1200","M","N")))),"")</f>
        <v/>
      </c>
      <c r="I452" s="83" t="str" cm="1">
        <f t="array" ref="I452">_xlfn.IFNA(IF(OR(VALUE(I$7&amp;$C$3)=PH),IF(I453="","PH",IF(INDEX(Attendance!$O:$O,MATCH($B452&amp;I$7,Attendance!$N:$N,0))&lt;"1200","PM","PN")),IF(I$6="Sun",IF(I453="","RD",IF(INDEX(Attendance!$O:$O,MATCH($B452&amp;I$7,Attendance!$N:$N,0))&lt;"1200","RM","RN")),IF(I453="",IF(I$7="","",IF(INDEX(Attendance!$I:$I,MATCH($B452&amp;I$7,Attendance!$N:$N,0))="ABS","AB","UL")),IF(INDEX(Attendance!$O:$O,MATCH($B452&amp;I$7,Attendance!$N:$N,0))&lt;"1200","M","N")))),"")</f>
        <v/>
      </c>
      <c r="J452" s="83" t="str" cm="1">
        <f t="array" ref="J452">_xlfn.IFNA(IF(OR(VALUE(J$7&amp;$C$3)=PH),IF(J453="","PH",IF(INDEX(Attendance!$O:$O,MATCH($B452&amp;J$7,Attendance!$N:$N,0))&lt;"1200","PM","PN")),IF(J$6="Sun",IF(J453="","RD",IF(INDEX(Attendance!$O:$O,MATCH($B452&amp;J$7,Attendance!$N:$N,0))&lt;"1200","RM","RN")),IF(J453="",IF(J$7="","",IF(INDEX(Attendance!$I:$I,MATCH($B452&amp;J$7,Attendance!$N:$N,0))="ABS","AB","UL")),IF(INDEX(Attendance!$O:$O,MATCH($B452&amp;J$7,Attendance!$N:$N,0))&lt;"1200","M","N")))),"")</f>
        <v/>
      </c>
      <c r="K452" s="83" t="str" cm="1">
        <f t="array" ref="K452">_xlfn.IFNA(IF(OR(VALUE(K$7&amp;$C$3)=PH),IF(K453="","PH",IF(INDEX(Attendance!$O:$O,MATCH($B452&amp;K$7,Attendance!$N:$N,0))&lt;"1200","PM","PN")),IF(K$6="Sun",IF(K453="","RD",IF(INDEX(Attendance!$O:$O,MATCH($B452&amp;K$7,Attendance!$N:$N,0))&lt;"1200","RM","RN")),IF(K453="",IF(K$7="","",IF(INDEX(Attendance!$I:$I,MATCH($B452&amp;K$7,Attendance!$N:$N,0))="ABS","AB","UL")),IF(INDEX(Attendance!$O:$O,MATCH($B452&amp;K$7,Attendance!$N:$N,0))&lt;"1200","M","N")))),"")</f>
        <v/>
      </c>
      <c r="L452" s="83" t="str" cm="1">
        <f t="array" ref="L452">_xlfn.IFNA(IF(OR(VALUE(L$7&amp;$C$3)=PH),IF(L453="","PH",IF(INDEX(Attendance!$O:$O,MATCH($B452&amp;L$7,Attendance!$N:$N,0))&lt;"1200","PM","PN")),IF(L$6="Sun",IF(L453="","RD",IF(INDEX(Attendance!$O:$O,MATCH($B452&amp;L$7,Attendance!$N:$N,0))&lt;"1200","RM","RN")),IF(L453="",IF(L$7="","",IF(INDEX(Attendance!$I:$I,MATCH($B452&amp;L$7,Attendance!$N:$N,0))="ABS","AB","UL")),IF(INDEX(Attendance!$O:$O,MATCH($B452&amp;L$7,Attendance!$N:$N,0))&lt;"1200","M","N")))),"")</f>
        <v>RD</v>
      </c>
      <c r="M452" s="83" t="str" cm="1">
        <f t="array" ref="M452">_xlfn.IFNA(IF(OR(VALUE(M$7&amp;$C$3)=PH),IF(M453="","PH",IF(INDEX(Attendance!$O:$O,MATCH($B452&amp;M$7,Attendance!$N:$N,0))&lt;"1200","PM","PN")),IF(M$6="Sun",IF(M453="","RD",IF(INDEX(Attendance!$O:$O,MATCH($B452&amp;M$7,Attendance!$N:$N,0))&lt;"1200","RM","RN")),IF(M453="",IF(M$7="","",IF(INDEX(Attendance!$I:$I,MATCH($B452&amp;M$7,Attendance!$N:$N,0))="ABS","AB","UL")),IF(INDEX(Attendance!$O:$O,MATCH($B452&amp;M$7,Attendance!$N:$N,0))&lt;"1200","M","N")))),"")</f>
        <v/>
      </c>
      <c r="N452" s="83" t="str" cm="1">
        <f t="array" ref="N452">_xlfn.IFNA(IF(OR(VALUE(N$7&amp;$C$3)=PH),IF(N453="","PH",IF(INDEX(Attendance!$O:$O,MATCH($B452&amp;N$7,Attendance!$N:$N,0))&lt;"1200","PM","PN")),IF(N$6="Sun",IF(N453="","RD",IF(INDEX(Attendance!$O:$O,MATCH($B452&amp;N$7,Attendance!$N:$N,0))&lt;"1200","RM","RN")),IF(N453="",IF(N$7="","",IF(INDEX(Attendance!$I:$I,MATCH($B452&amp;N$7,Attendance!$N:$N,0))="ABS","AB","UL")),IF(INDEX(Attendance!$O:$O,MATCH($B452&amp;N$7,Attendance!$N:$N,0))&lt;"1200","M","N")))),"")</f>
        <v/>
      </c>
      <c r="O452" s="83" t="str" cm="1">
        <f t="array" ref="O452">_xlfn.IFNA(IF(OR(VALUE(O$7&amp;$C$3)=PH),IF(O453="","PH",IF(INDEX(Attendance!$O:$O,MATCH($B452&amp;O$7,Attendance!$N:$N,0))&lt;"1200","PM","PN")),IF(O$6="Sun",IF(O453="","RD",IF(INDEX(Attendance!$O:$O,MATCH($B452&amp;O$7,Attendance!$N:$N,0))&lt;"1200","RM","RN")),IF(O453="",IF(O$7="","",IF(INDEX(Attendance!$I:$I,MATCH($B452&amp;O$7,Attendance!$N:$N,0))="ABS","AB","UL")),IF(INDEX(Attendance!$O:$O,MATCH($B452&amp;O$7,Attendance!$N:$N,0))&lt;"1200","M","N")))),"")</f>
        <v/>
      </c>
      <c r="P452" s="83" t="str" cm="1">
        <f t="array" ref="P452">_xlfn.IFNA(IF(OR(VALUE(P$7&amp;$C$3)=PH),IF(P453="","PH",IF(INDEX(Attendance!$O:$O,MATCH($B452&amp;P$7,Attendance!$N:$N,0))&lt;"1200","PM","PN")),IF(P$6="Sun",IF(P453="","RD",IF(INDEX(Attendance!$O:$O,MATCH($B452&amp;P$7,Attendance!$N:$N,0))&lt;"1200","RM","RN")),IF(P453="",IF(P$7="","",IF(INDEX(Attendance!$I:$I,MATCH($B452&amp;P$7,Attendance!$N:$N,0))="ABS","AB","UL")),IF(INDEX(Attendance!$O:$O,MATCH($B452&amp;P$7,Attendance!$N:$N,0))&lt;"1200","M","N")))),"")</f>
        <v/>
      </c>
      <c r="Q452" s="83" t="str" cm="1">
        <f t="array" ref="Q452">_xlfn.IFNA(IF(OR(VALUE(Q$7&amp;$C$3)=PH),IF(Q453="","PH",IF(INDEX(Attendance!$O:$O,MATCH($B452&amp;Q$7,Attendance!$N:$N,0))&lt;"1200","PM","PN")),IF(Q$6="Sun",IF(Q453="","RD",IF(INDEX(Attendance!$O:$O,MATCH($B452&amp;Q$7,Attendance!$N:$N,0))&lt;"1200","RM","RN")),IF(Q453="",IF(Q$7="","",IF(INDEX(Attendance!$I:$I,MATCH($B452&amp;Q$7,Attendance!$N:$N,0))="ABS","AB","UL")),IF(INDEX(Attendance!$O:$O,MATCH($B452&amp;Q$7,Attendance!$N:$N,0))&lt;"1200","M","N")))),"")</f>
        <v>PH</v>
      </c>
      <c r="R452" s="83" t="str" cm="1">
        <f t="array" ref="R452">_xlfn.IFNA(IF(OR(VALUE(R$7&amp;$C$3)=PH),IF(R453="","PH",IF(INDEX(Attendance!$O:$O,MATCH($B452&amp;R$7,Attendance!$N:$N,0))&lt;"1200","PM","PN")),IF(R$6="Sun",IF(R453="","RD",IF(INDEX(Attendance!$O:$O,MATCH($B452&amp;R$7,Attendance!$N:$N,0))&lt;"1200","RM","RN")),IF(R453="",IF(R$7="","",IF(INDEX(Attendance!$I:$I,MATCH($B452&amp;R$7,Attendance!$N:$N,0))="ABS","AB","UL")),IF(INDEX(Attendance!$O:$O,MATCH($B452&amp;R$7,Attendance!$N:$N,0))&lt;"1200","M","N")))),"")</f>
        <v>PH</v>
      </c>
      <c r="S452" s="83" t="str" cm="1">
        <f t="array" ref="S452">_xlfn.IFNA(IF(OR(VALUE(S$7&amp;$C$3)=PH),IF(S453="","PH",IF(INDEX(Attendance!$O:$O,MATCH($B452&amp;S$7,Attendance!$N:$N,0))&lt;"1200","PM","PN")),IF(S$6="Sun",IF(S453="","RD",IF(INDEX(Attendance!$O:$O,MATCH($B452&amp;S$7,Attendance!$N:$N,0))&lt;"1200","RM","RN")),IF(S453="",IF(S$7="","",IF(INDEX(Attendance!$I:$I,MATCH($B452&amp;S$7,Attendance!$N:$N,0))="ABS","AB","UL")),IF(INDEX(Attendance!$O:$O,MATCH($B452&amp;S$7,Attendance!$N:$N,0))&lt;"1200","M","N")))),"")</f>
        <v>RD</v>
      </c>
      <c r="T452" s="83" t="str" cm="1">
        <f t="array" ref="T452">_xlfn.IFNA(IF(OR(VALUE(T$7&amp;$C$3)=PH),IF(T453="","PH",IF(INDEX(Attendance!$O:$O,MATCH($B452&amp;T$7,Attendance!$N:$N,0))&lt;"1200","PM","PN")),IF(T$6="Sun",IF(T453="","RD",IF(INDEX(Attendance!$O:$O,MATCH($B452&amp;T$7,Attendance!$N:$N,0))&lt;"1200","RM","RN")),IF(T453="",IF(T$7="","",IF(INDEX(Attendance!$I:$I,MATCH($B452&amp;T$7,Attendance!$N:$N,0))="ABS","AB","UL")),IF(INDEX(Attendance!$O:$O,MATCH($B452&amp;T$7,Attendance!$N:$N,0))&lt;"1200","M","N")))),"")</f>
        <v/>
      </c>
      <c r="U452" s="83" t="str" cm="1">
        <f t="array" ref="U452">_xlfn.IFNA(IF(OR(VALUE(U$7&amp;$C$3)=PH),IF(U453="","PH",IF(INDEX(Attendance!$O:$O,MATCH($B452&amp;U$7,Attendance!$N:$N,0))&lt;"1200","PM","PN")),IF(U$6="Sun",IF(U453="","RD",IF(INDEX(Attendance!$O:$O,MATCH($B452&amp;U$7,Attendance!$N:$N,0))&lt;"1200","RM","RN")),IF(U453="",IF(U$7="","",IF(INDEX(Attendance!$I:$I,MATCH($B452&amp;U$7,Attendance!$N:$N,0))="ABS","AB","UL")),IF(INDEX(Attendance!$O:$O,MATCH($B452&amp;U$7,Attendance!$N:$N,0))&lt;"1200","M","N")))),"")</f>
        <v/>
      </c>
      <c r="V452" s="83" t="str" cm="1">
        <f t="array" ref="V452">_xlfn.IFNA(IF(OR(VALUE(V$7&amp;$C$3)=PH),IF(V453="","PH",IF(INDEX(Attendance!$O:$O,MATCH($B452&amp;V$7,Attendance!$N:$N,0))&lt;"1200","PM","PN")),IF(V$6="Sun",IF(V453="","RD",IF(INDEX(Attendance!$O:$O,MATCH($B452&amp;V$7,Attendance!$N:$N,0))&lt;"1200","RM","RN")),IF(V453="",IF(V$7="","",IF(INDEX(Attendance!$I:$I,MATCH($B452&amp;V$7,Attendance!$N:$N,0))="ABS","AB","UL")),IF(INDEX(Attendance!$O:$O,MATCH($B452&amp;V$7,Attendance!$N:$N,0))&lt;"1200","M","N")))),"")</f>
        <v/>
      </c>
      <c r="W452" s="83" t="str" cm="1">
        <f t="array" ref="W452">_xlfn.IFNA(IF(OR(VALUE(W$7&amp;$C$3)=PH),IF(W453="","PH",IF(INDEX(Attendance!$O:$O,MATCH($B452&amp;W$7,Attendance!$N:$N,0))&lt;"1200","PM","PN")),IF(W$6="Sun",IF(W453="","RD",IF(INDEX(Attendance!$O:$O,MATCH($B452&amp;W$7,Attendance!$N:$N,0))&lt;"1200","RM","RN")),IF(W453="",IF(W$7="","",IF(INDEX(Attendance!$I:$I,MATCH($B452&amp;W$7,Attendance!$N:$N,0))="ABS","AB","UL")),IF(INDEX(Attendance!$O:$O,MATCH($B452&amp;W$7,Attendance!$N:$N,0))&lt;"1200","M","N")))),"")</f>
        <v/>
      </c>
      <c r="X452" s="83" t="str" cm="1">
        <f t="array" ref="X452">_xlfn.IFNA(IF(OR(VALUE(X$7&amp;$C$3)=PH),IF(X453="","PH",IF(INDEX(Attendance!$O:$O,MATCH($B452&amp;X$7,Attendance!$N:$N,0))&lt;"1200","PM","PN")),IF(X$6="Sun",IF(X453="","RD",IF(INDEX(Attendance!$O:$O,MATCH($B452&amp;X$7,Attendance!$N:$N,0))&lt;"1200","RM","RN")),IF(X453="",IF(X$7="","",IF(INDEX(Attendance!$I:$I,MATCH($B452&amp;X$7,Attendance!$N:$N,0))="ABS","AB","UL")),IF(INDEX(Attendance!$O:$O,MATCH($B452&amp;X$7,Attendance!$N:$N,0))&lt;"1200","M","N")))),"")</f>
        <v/>
      </c>
      <c r="Y452" s="83" t="str" cm="1">
        <f t="array" ref="Y452">_xlfn.IFNA(IF(OR(VALUE(Y$7&amp;$C$3)=PH),IF(Y453="","PH",IF(INDEX(Attendance!$O:$O,MATCH($B452&amp;Y$7,Attendance!$N:$N,0))&lt;"1200","PM","PN")),IF(Y$6="Sun",IF(Y453="","RD",IF(INDEX(Attendance!$O:$O,MATCH($B452&amp;Y$7,Attendance!$N:$N,0))&lt;"1200","RM","RN")),IF(Y453="",IF(Y$7="","",IF(INDEX(Attendance!$I:$I,MATCH($B452&amp;Y$7,Attendance!$N:$N,0))="ABS","AB","UL")),IF(INDEX(Attendance!$O:$O,MATCH($B452&amp;Y$7,Attendance!$N:$N,0))&lt;"1200","M","N")))),"")</f>
        <v/>
      </c>
      <c r="Z452" s="83" t="str" cm="1">
        <f t="array" ref="Z452">_xlfn.IFNA(IF(OR(VALUE(Z$7&amp;$C$3)=PH),IF(Z453="","PH",IF(INDEX(Attendance!$O:$O,MATCH($B452&amp;Z$7,Attendance!$N:$N,0))&lt;"1200","PM","PN")),IF(Z$6="Sun",IF(Z453="","RD",IF(INDEX(Attendance!$O:$O,MATCH($B452&amp;Z$7,Attendance!$N:$N,0))&lt;"1200","RM","RN")),IF(Z453="",IF(Z$7="","",IF(INDEX(Attendance!$I:$I,MATCH($B452&amp;Z$7,Attendance!$N:$N,0))="ABS","AB","UL")),IF(INDEX(Attendance!$O:$O,MATCH($B452&amp;Z$7,Attendance!$N:$N,0))&lt;"1200","M","N")))),"")</f>
        <v>RD</v>
      </c>
      <c r="AA452" s="83" t="str" cm="1">
        <f t="array" ref="AA452">_xlfn.IFNA(IF(OR(VALUE(AA$7&amp;$C$3)=PH),IF(AA453="","PH",IF(INDEX(Attendance!$O:$O,MATCH($B452&amp;AA$7,Attendance!$N:$N,0))&lt;"1200","PM","PN")),IF(AA$6="Sun",IF(AA453="","RD",IF(INDEX(Attendance!$O:$O,MATCH($B452&amp;AA$7,Attendance!$N:$N,0))&lt;"1200","RM","RN")),IF(AA453="",IF(AA$7="","",IF(INDEX(Attendance!$I:$I,MATCH($B452&amp;AA$7,Attendance!$N:$N,0))="ABS","AB","UL")),IF(INDEX(Attendance!$O:$O,MATCH($B452&amp;AA$7,Attendance!$N:$N,0))&lt;"1200","M","N")))),"")</f>
        <v/>
      </c>
      <c r="AB452" s="83" t="str" cm="1">
        <f t="array" ref="AB452">_xlfn.IFNA(IF(OR(VALUE(AB$7&amp;$C$3)=PH),IF(AB453="","PH",IF(INDEX(Attendance!$O:$O,MATCH($B452&amp;AB$7,Attendance!$N:$N,0))&lt;"1200","PM","PN")),IF(AB$6="Sun",IF(AB453="","RD",IF(INDEX(Attendance!$O:$O,MATCH($B452&amp;AB$7,Attendance!$N:$N,0))&lt;"1200","RM","RN")),IF(AB453="",IF(AB$7="","",IF(INDEX(Attendance!$I:$I,MATCH($B452&amp;AB$7,Attendance!$N:$N,0))="ABS","AB","UL")),IF(INDEX(Attendance!$O:$O,MATCH($B452&amp;AB$7,Attendance!$N:$N,0))&lt;"1200","M","N")))),"")</f>
        <v/>
      </c>
      <c r="AC452" s="83" t="str" cm="1">
        <f t="array" ref="AC452">_xlfn.IFNA(IF(OR(VALUE(AC$7&amp;$C$3)=PH),IF(AC453="","PH",IF(INDEX(Attendance!$O:$O,MATCH($B452&amp;AC$7,Attendance!$N:$N,0))&lt;"1200","PM","PN")),IF(AC$6="Sun",IF(AC453="","RD",IF(INDEX(Attendance!$O:$O,MATCH($B452&amp;AC$7,Attendance!$N:$N,0))&lt;"1200","RM","RN")),IF(AC453="",IF(AC$7="","",IF(INDEX(Attendance!$I:$I,MATCH($B452&amp;AC$7,Attendance!$N:$N,0))="ABS","AB","UL")),IF(INDEX(Attendance!$O:$O,MATCH($B452&amp;AC$7,Attendance!$N:$N,0))&lt;"1200","M","N")))),"")</f>
        <v/>
      </c>
      <c r="AD452" s="83" t="str" cm="1">
        <f t="array" ref="AD452">_xlfn.IFNA(IF(OR(VALUE(AD$7&amp;$C$3)=PH),IF(AD453="","PH",IF(INDEX(Attendance!$O:$O,MATCH($B452&amp;AD$7,Attendance!$N:$N,0))&lt;"1200","PM","PN")),IF(AD$6="Sun",IF(AD453="","RD",IF(INDEX(Attendance!$O:$O,MATCH($B452&amp;AD$7,Attendance!$N:$N,0))&lt;"1200","RM","RN")),IF(AD453="",IF(AD$7="","",IF(INDEX(Attendance!$I:$I,MATCH($B452&amp;AD$7,Attendance!$N:$N,0))="ABS","AB","UL")),IF(INDEX(Attendance!$O:$O,MATCH($B452&amp;AD$7,Attendance!$N:$N,0))&lt;"1200","M","N")))),"")</f>
        <v/>
      </c>
      <c r="AE452" s="83" t="str" cm="1">
        <f t="array" ref="AE452">_xlfn.IFNA(IF(OR(VALUE(AE$7&amp;$C$3)=PH),IF(AE453="","PH",IF(INDEX(Attendance!$O:$O,MATCH($B452&amp;AE$7,Attendance!$N:$N,0))&lt;"1200","PM","PN")),IF(AE$6="Sun",IF(AE453="","RD",IF(INDEX(Attendance!$O:$O,MATCH($B452&amp;AE$7,Attendance!$N:$N,0))&lt;"1200","RM","RN")),IF(AE453="",IF(AE$7="","",IF(INDEX(Attendance!$I:$I,MATCH($B452&amp;AE$7,Attendance!$N:$N,0))="ABS","AB","UL")),IF(INDEX(Attendance!$O:$O,MATCH($B452&amp;AE$7,Attendance!$N:$N,0))&lt;"1200","M","N")))),"")</f>
        <v/>
      </c>
      <c r="AF452" s="83" t="str" cm="1">
        <f t="array" ref="AF452">_xlfn.IFNA(IF(OR(VALUE(AF$7&amp;$C$3)=PH),IF(AF453="","PH",IF(INDEX(Attendance!$O:$O,MATCH($B452&amp;AF$7,Attendance!$N:$N,0))&lt;"1200","PM","PN")),IF(AF$6="Sun",IF(AF453="","RD",IF(INDEX(Attendance!$O:$O,MATCH($B452&amp;AF$7,Attendance!$N:$N,0))&lt;"1200","RM","RN")),IF(AF453="",IF(AF$7="","",IF(INDEX(Attendance!$I:$I,MATCH($B452&amp;AF$7,Attendance!$N:$N,0))="ABS","AB","UL")),IF(INDEX(Attendance!$O:$O,MATCH($B452&amp;AF$7,Attendance!$N:$N,0))&lt;"1200","M","N")))),"")</f>
        <v/>
      </c>
      <c r="AG452" s="83" t="str" cm="1">
        <f t="array" ref="AG452">_xlfn.IFNA(IF(OR(VALUE(AG$7&amp;$C$3)=PH),IF(AG453="","PH",IF(INDEX(Attendance!$O:$O,MATCH($B452&amp;AG$7,Attendance!$N:$N,0))&lt;"1200","PM","PN")),IF(AG$6="Sun",IF(AG453="","RD",IF(INDEX(Attendance!$O:$O,MATCH($B452&amp;AG$7,Attendance!$N:$N,0))&lt;"1200","RM","RN")),IF(AG453="",IF(AG$7="","",IF(INDEX(Attendance!$I:$I,MATCH($B452&amp;AG$7,Attendance!$N:$N,0))="ABS","AB","UL")),IF(INDEX(Attendance!$O:$O,MATCH($B452&amp;AG$7,Attendance!$N:$N,0))&lt;"1200","M","N")))),"")</f>
        <v>RD</v>
      </c>
      <c r="AH452" s="83" t="str" cm="1">
        <f t="array" ref="AH452">_xlfn.IFNA(IF(OR(VALUE(AH$7&amp;$C$3)=PH),IF(AH453="","PH",IF(INDEX(Attendance!$O:$O,MATCH($B452&amp;AH$7,Attendance!$N:$N,0))&lt;"1200","PM","PN")),IF(AH$6="Sun",IF(AH453="","RD",IF(INDEX(Attendance!$O:$O,MATCH($B452&amp;AH$7,Attendance!$N:$N,0))&lt;"1200","RM","RN")),IF(AH453="",IF(AH$7="","",IF(INDEX(Attendance!$I:$I,MATCH($B452&amp;AH$7,Attendance!$N:$N,0))="ABS","AB","UL")),IF(INDEX(Attendance!$O:$O,MATCH($B452&amp;AH$7,Attendance!$N:$N,0))&lt;"1200","M","N")))),"")</f>
        <v/>
      </c>
      <c r="AI452" s="83" t="str" cm="1">
        <f t="array" ref="AI452">_xlfn.IFNA(IF(OR(VALUE(AI$7&amp;$C$3)=PH),IF(AI453="","PH",IF(INDEX(Attendance!$O:$O,MATCH($B452&amp;AI$7,Attendance!$N:$N,0))&lt;"1200","PM","PN")),IF(AI$6="Sun",IF(AI453="","RD",IF(INDEX(Attendance!$O:$O,MATCH($B452&amp;AI$7,Attendance!$N:$N,0))&lt;"1200","RM","RN")),IF(AI453="",IF(AI$7="","",IF(INDEX(Attendance!$I:$I,MATCH($B452&amp;AI$7,Attendance!$N:$N,0))="ABS","AB","UL")),IF(INDEX(Attendance!$O:$O,MATCH($B452&amp;AI$7,Attendance!$N:$N,0))&lt;"1200","M","N")))),"")</f>
        <v/>
      </c>
      <c r="AJ452" s="83" t="str" cm="1">
        <f t="array" ref="AJ452">_xlfn.IFNA(IF(OR(VALUE(AJ$7&amp;$C$3)=PH),IF(AJ453="","PH",IF(INDEX(Attendance!$O:$O,MATCH($B452&amp;AJ$7,Attendance!$N:$N,0))&lt;"1200","PM","PN")),IF(AJ$6="Sun",IF(AJ453="","RD",IF(INDEX(Attendance!$O:$O,MATCH($B452&amp;AJ$7,Attendance!$N:$N,0))&lt;"1200","RM","RN")),IF(AJ453="",IF(AJ$7="","",IF(INDEX(Attendance!$I:$I,MATCH($B452&amp;AJ$7,Attendance!$N:$N,0))="ABS","AB","UL")),IF(INDEX(Attendance!$O:$O,MATCH($B452&amp;AJ$7,Attendance!$N:$N,0))&lt;"1200","M","N")))),"")</f>
        <v/>
      </c>
      <c r="AK452" s="258">
        <f>SUM(SUMIF(F452:AJ452,{"M","N","A"},F453:AJ453))</f>
        <v>0</v>
      </c>
      <c r="AL452" s="187">
        <f>SUM(SUMIF(F452:AJ452,{"M","N"},F454:AJ454),SUMIF(F452:AJ452,{"OM","ON"},F453:AJ453))</f>
        <v>0</v>
      </c>
      <c r="AM452" s="187">
        <f>SUM(SUMIF(F452:AJ452,{"PM","PN","RM","RN"},F453:AJ453))</f>
        <v>0</v>
      </c>
      <c r="AN452" s="187">
        <f>SUM(SUMIF(F452:AJ452,{"PM","PN"},F454:AJ454))</f>
        <v>0</v>
      </c>
      <c r="AO452" s="261">
        <f>SUM(F457:AJ457)</f>
        <v>0</v>
      </c>
      <c r="AP452" s="264">
        <f>SUM(F456:AJ456)</f>
        <v>0</v>
      </c>
      <c r="AQ452" s="214">
        <f>IF(D456="",0,SUM(COUNTIFS(F452:AJ452,{"M","N","A","OM","ON","OA","PM","PN","PA","RM","RN","RA"})))</f>
        <v>0</v>
      </c>
      <c r="AR452" s="74">
        <f>COUNTIF(F452:AJ452,"AL")</f>
        <v>0</v>
      </c>
      <c r="AS452" s="74">
        <f>COUNTIF(F452:AJ452,"MC")</f>
        <v>0</v>
      </c>
      <c r="AT452" s="74">
        <f>COUNTIF(F452:AJ452,"PH")+COUNTIF(F452:AJ452,"RPH")</f>
        <v>2</v>
      </c>
      <c r="AU452" s="255">
        <f t="shared" ref="AU452" si="115">_xlfn.IFNA(IF($B452="",0,AK452*$AK$5+SUM(AL457:AN457)+SUM(AO452:AP457)+SUM(AQ457:AT457)),"")</f>
        <v>0</v>
      </c>
    </row>
    <row r="453" spans="1:47" s="212" customFormat="1" ht="33" customHeight="1" x14ac:dyDescent="0.25">
      <c r="A453" s="189"/>
      <c r="B453" s="184"/>
      <c r="C453" s="190" t="str">
        <f>_xlfn.IFNA(INDEX(Masterlist!D:D,MATCH(B452,Masterlist!B:B,0)),"")</f>
        <v/>
      </c>
      <c r="D453" s="88"/>
      <c r="E453" s="191" t="s">
        <v>174</v>
      </c>
      <c r="F453" s="192" t="str">
        <f>IFERROR(IF(F$6="Sun",INDEX(Attendance!$R:$R,MATCH($B452&amp;F$7,Attendance!$N:$N,0)),IF(INDEX(Attendance!$R:$R,MATCH($B452&amp;F$7,Attendance!$N:$N,0))="","",IF(INDEX(Attendance!$R:$R,MATCH($B452&amp;F$7,Attendance!$N:$N,0))&gt;8,8,INDEX(Attendance!$R:$R,MATCH($B452&amp;F$7,Attendance!$N:$N,0))))),"")</f>
        <v/>
      </c>
      <c r="G453" s="192" t="str">
        <f>IFERROR(IF(G$6="Sun",INDEX(Attendance!$R:$R,MATCH($B452&amp;G$7,Attendance!$N:$N,0)),IF(INDEX(Attendance!$R:$R,MATCH($B452&amp;G$7,Attendance!$N:$N,0))="","",IF(INDEX(Attendance!$R:$R,MATCH($B452&amp;G$7,Attendance!$N:$N,0))&gt;8,8,INDEX(Attendance!$R:$R,MATCH($B452&amp;G$7,Attendance!$N:$N,0))))),"")</f>
        <v/>
      </c>
      <c r="H453" s="192" t="str">
        <f>IFERROR(IF(H$6="Sun",INDEX(Attendance!$R:$R,MATCH($B452&amp;H$7,Attendance!$N:$N,0)),IF(INDEX(Attendance!$R:$R,MATCH($B452&amp;H$7,Attendance!$N:$N,0))="","",IF(INDEX(Attendance!$R:$R,MATCH($B452&amp;H$7,Attendance!$N:$N,0))&gt;8,8,INDEX(Attendance!$R:$R,MATCH($B452&amp;H$7,Attendance!$N:$N,0))))),"")</f>
        <v/>
      </c>
      <c r="I453" s="192" t="str">
        <f>IFERROR(IF(I$6="Sun",INDEX(Attendance!$R:$R,MATCH($B452&amp;I$7,Attendance!$N:$N,0)),IF(INDEX(Attendance!$R:$R,MATCH($B452&amp;I$7,Attendance!$N:$N,0))="","",IF(INDEX(Attendance!$R:$R,MATCH($B452&amp;I$7,Attendance!$N:$N,0))&gt;8,8,INDEX(Attendance!$R:$R,MATCH($B452&amp;I$7,Attendance!$N:$N,0))))),"")</f>
        <v/>
      </c>
      <c r="J453" s="192" t="str">
        <f>IFERROR(IF(J$6="Sun",INDEX(Attendance!$R:$R,MATCH($B452&amp;J$7,Attendance!$N:$N,0)),IF(INDEX(Attendance!$R:$R,MATCH($B452&amp;J$7,Attendance!$N:$N,0))="","",IF(INDEX(Attendance!$R:$R,MATCH($B452&amp;J$7,Attendance!$N:$N,0))&gt;8,8,INDEX(Attendance!$R:$R,MATCH($B452&amp;J$7,Attendance!$N:$N,0))))),"")</f>
        <v/>
      </c>
      <c r="K453" s="192" t="str">
        <f>IFERROR(IF(K$6="Sun",INDEX(Attendance!$R:$R,MATCH($B452&amp;K$7,Attendance!$N:$N,0)),IF(INDEX(Attendance!$R:$R,MATCH($B452&amp;K$7,Attendance!$N:$N,0))="","",IF(INDEX(Attendance!$R:$R,MATCH($B452&amp;K$7,Attendance!$N:$N,0))&gt;8,8,INDEX(Attendance!$R:$R,MATCH($B452&amp;K$7,Attendance!$N:$N,0))))),"")</f>
        <v/>
      </c>
      <c r="L453" s="192" t="str">
        <f>IFERROR(IF(L$6="Sun",INDEX(Attendance!$R:$R,MATCH($B452&amp;L$7,Attendance!$N:$N,0)),IF(INDEX(Attendance!$R:$R,MATCH($B452&amp;L$7,Attendance!$N:$N,0))="","",IF(INDEX(Attendance!$R:$R,MATCH($B452&amp;L$7,Attendance!$N:$N,0))&gt;8,8,INDEX(Attendance!$R:$R,MATCH($B452&amp;L$7,Attendance!$N:$N,0))))),"")</f>
        <v/>
      </c>
      <c r="M453" s="192" t="str">
        <f>IFERROR(IF(M$6="Sun",INDEX(Attendance!$R:$R,MATCH($B452&amp;M$7,Attendance!$N:$N,0)),IF(INDEX(Attendance!$R:$R,MATCH($B452&amp;M$7,Attendance!$N:$N,0))="","",IF(INDEX(Attendance!$R:$R,MATCH($B452&amp;M$7,Attendance!$N:$N,0))&gt;8,8,INDEX(Attendance!$R:$R,MATCH($B452&amp;M$7,Attendance!$N:$N,0))))),"")</f>
        <v/>
      </c>
      <c r="N453" s="192" t="str">
        <f>IFERROR(IF(N$6="Sun",INDEX(Attendance!$R:$R,MATCH($B452&amp;N$7,Attendance!$N:$N,0)),IF(INDEX(Attendance!$R:$R,MATCH($B452&amp;N$7,Attendance!$N:$N,0))="","",IF(INDEX(Attendance!$R:$R,MATCH($B452&amp;N$7,Attendance!$N:$N,0))&gt;8,8,INDEX(Attendance!$R:$R,MATCH($B452&amp;N$7,Attendance!$N:$N,0))))),"")</f>
        <v/>
      </c>
      <c r="O453" s="192" t="str">
        <f>IFERROR(IF(O$6="Sun",INDEX(Attendance!$R:$R,MATCH($B452&amp;O$7,Attendance!$N:$N,0)),IF(INDEX(Attendance!$R:$R,MATCH($B452&amp;O$7,Attendance!$N:$N,0))="","",IF(INDEX(Attendance!$R:$R,MATCH($B452&amp;O$7,Attendance!$N:$N,0))&gt;8,8,INDEX(Attendance!$R:$R,MATCH($B452&amp;O$7,Attendance!$N:$N,0))))),"")</f>
        <v/>
      </c>
      <c r="P453" s="192" t="str">
        <f>IFERROR(IF(P$6="Sun",INDEX(Attendance!$R:$R,MATCH($B452&amp;P$7,Attendance!$N:$N,0)),IF(INDEX(Attendance!$R:$R,MATCH($B452&amp;P$7,Attendance!$N:$N,0))="","",IF(INDEX(Attendance!$R:$R,MATCH($B452&amp;P$7,Attendance!$N:$N,0))&gt;8,8,INDEX(Attendance!$R:$R,MATCH($B452&amp;P$7,Attendance!$N:$N,0))))),"")</f>
        <v/>
      </c>
      <c r="Q453" s="192" t="str">
        <f>IFERROR(IF(Q$6="Sun",INDEX(Attendance!$R:$R,MATCH($B452&amp;Q$7,Attendance!$N:$N,0)),IF(INDEX(Attendance!$R:$R,MATCH($B452&amp;Q$7,Attendance!$N:$N,0))="","",IF(INDEX(Attendance!$R:$R,MATCH($B452&amp;Q$7,Attendance!$N:$N,0))&gt;8,8,INDEX(Attendance!$R:$R,MATCH($B452&amp;Q$7,Attendance!$N:$N,0))))),"")</f>
        <v/>
      </c>
      <c r="R453" s="192" t="str">
        <f>IFERROR(IF(R$6="Sun",INDEX(Attendance!$R:$R,MATCH($B452&amp;R$7,Attendance!$N:$N,0)),IF(INDEX(Attendance!$R:$R,MATCH($B452&amp;R$7,Attendance!$N:$N,0))="","",IF(INDEX(Attendance!$R:$R,MATCH($B452&amp;R$7,Attendance!$N:$N,0))&gt;8,8,INDEX(Attendance!$R:$R,MATCH($B452&amp;R$7,Attendance!$N:$N,0))))),"")</f>
        <v/>
      </c>
      <c r="S453" s="192" t="str">
        <f>IFERROR(IF(S$6="Sun",INDEX(Attendance!$R:$R,MATCH($B452&amp;S$7,Attendance!$N:$N,0)),IF(INDEX(Attendance!$R:$R,MATCH($B452&amp;S$7,Attendance!$N:$N,0))="","",IF(INDEX(Attendance!$R:$R,MATCH($B452&amp;S$7,Attendance!$N:$N,0))&gt;8,8,INDEX(Attendance!$R:$R,MATCH($B452&amp;S$7,Attendance!$N:$N,0))))),"")</f>
        <v/>
      </c>
      <c r="T453" s="192" t="str">
        <f>IFERROR(IF(T$6="Sun",INDEX(Attendance!$R:$R,MATCH($B452&amp;T$7,Attendance!$N:$N,0)),IF(INDEX(Attendance!$R:$R,MATCH($B452&amp;T$7,Attendance!$N:$N,0))="","",IF(INDEX(Attendance!$R:$R,MATCH($B452&amp;T$7,Attendance!$N:$N,0))&gt;8,8,INDEX(Attendance!$R:$R,MATCH($B452&amp;T$7,Attendance!$N:$N,0))))),"")</f>
        <v/>
      </c>
      <c r="U453" s="192" t="str">
        <f>IFERROR(IF(U$6="Sun",INDEX(Attendance!$R:$R,MATCH($B452&amp;U$7,Attendance!$N:$N,0)),IF(INDEX(Attendance!$R:$R,MATCH($B452&amp;U$7,Attendance!$N:$N,0))="","",IF(INDEX(Attendance!$R:$R,MATCH($B452&amp;U$7,Attendance!$N:$N,0))&gt;8,8,INDEX(Attendance!$R:$R,MATCH($B452&amp;U$7,Attendance!$N:$N,0))))),"")</f>
        <v/>
      </c>
      <c r="V453" s="192" t="str">
        <f>IFERROR(IF(V$6="Sun",INDEX(Attendance!$R:$R,MATCH($B452&amp;V$7,Attendance!$N:$N,0)),IF(INDEX(Attendance!$R:$R,MATCH($B452&amp;V$7,Attendance!$N:$N,0))="","",IF(INDEX(Attendance!$R:$R,MATCH($B452&amp;V$7,Attendance!$N:$N,0))&gt;8,8,INDEX(Attendance!$R:$R,MATCH($B452&amp;V$7,Attendance!$N:$N,0))))),"")</f>
        <v/>
      </c>
      <c r="W453" s="192" t="str">
        <f>IFERROR(IF(W$6="Sun",INDEX(Attendance!$R:$R,MATCH($B452&amp;W$7,Attendance!$N:$N,0)),IF(INDEX(Attendance!$R:$R,MATCH($B452&amp;W$7,Attendance!$N:$N,0))="","",IF(INDEX(Attendance!$R:$R,MATCH($B452&amp;W$7,Attendance!$N:$N,0))&gt;8,8,INDEX(Attendance!$R:$R,MATCH($B452&amp;W$7,Attendance!$N:$N,0))))),"")</f>
        <v/>
      </c>
      <c r="X453" s="192" t="str">
        <f>IFERROR(IF(X$6="Sun",INDEX(Attendance!$R:$R,MATCH($B452&amp;X$7,Attendance!$N:$N,0)),IF(INDEX(Attendance!$R:$R,MATCH($B452&amp;X$7,Attendance!$N:$N,0))="","",IF(INDEX(Attendance!$R:$R,MATCH($B452&amp;X$7,Attendance!$N:$N,0))&gt;8,8,INDEX(Attendance!$R:$R,MATCH($B452&amp;X$7,Attendance!$N:$N,0))))),"")</f>
        <v/>
      </c>
      <c r="Y453" s="192" t="str">
        <f>IFERROR(IF(Y$6="Sun",INDEX(Attendance!$R:$R,MATCH($B452&amp;Y$7,Attendance!$N:$N,0)),IF(INDEX(Attendance!$R:$R,MATCH($B452&amp;Y$7,Attendance!$N:$N,0))="","",IF(INDEX(Attendance!$R:$R,MATCH($B452&amp;Y$7,Attendance!$N:$N,0))&gt;8,8,INDEX(Attendance!$R:$R,MATCH($B452&amp;Y$7,Attendance!$N:$N,0))))),"")</f>
        <v/>
      </c>
      <c r="Z453" s="192" t="str">
        <f>IFERROR(IF(Z$6="Sun",INDEX(Attendance!$R:$R,MATCH($B452&amp;Z$7,Attendance!$N:$N,0)),IF(INDEX(Attendance!$R:$R,MATCH($B452&amp;Z$7,Attendance!$N:$N,0))="","",IF(INDEX(Attendance!$R:$R,MATCH($B452&amp;Z$7,Attendance!$N:$N,0))&gt;8,8,INDEX(Attendance!$R:$R,MATCH($B452&amp;Z$7,Attendance!$N:$N,0))))),"")</f>
        <v/>
      </c>
      <c r="AA453" s="192" t="str">
        <f>IFERROR(IF(AA$6="Sun",INDEX(Attendance!$R:$R,MATCH($B452&amp;AA$7,Attendance!$N:$N,0)),IF(INDEX(Attendance!$R:$R,MATCH($B452&amp;AA$7,Attendance!$N:$N,0))="","",IF(INDEX(Attendance!$R:$R,MATCH($B452&amp;AA$7,Attendance!$N:$N,0))&gt;8,8,INDEX(Attendance!$R:$R,MATCH($B452&amp;AA$7,Attendance!$N:$N,0))))),"")</f>
        <v/>
      </c>
      <c r="AB453" s="192" t="str">
        <f>IFERROR(IF(AB$6="Sun",INDEX(Attendance!$R:$R,MATCH($B452&amp;AB$7,Attendance!$N:$N,0)),IF(INDEX(Attendance!$R:$R,MATCH($B452&amp;AB$7,Attendance!$N:$N,0))="","",IF(INDEX(Attendance!$R:$R,MATCH($B452&amp;AB$7,Attendance!$N:$N,0))&gt;8,8,INDEX(Attendance!$R:$R,MATCH($B452&amp;AB$7,Attendance!$N:$N,0))))),"")</f>
        <v/>
      </c>
      <c r="AC453" s="192" t="str">
        <f>IFERROR(IF(AC$6="Sun",INDEX(Attendance!$R:$R,MATCH($B452&amp;AC$7,Attendance!$N:$N,0)),IF(INDEX(Attendance!$R:$R,MATCH($B452&amp;AC$7,Attendance!$N:$N,0))="","",IF(INDEX(Attendance!$R:$R,MATCH($B452&amp;AC$7,Attendance!$N:$N,0))&gt;8,8,INDEX(Attendance!$R:$R,MATCH($B452&amp;AC$7,Attendance!$N:$N,0))))),"")</f>
        <v/>
      </c>
      <c r="AD453" s="192" t="str">
        <f>IFERROR(IF(AD$6="Sun",INDEX(Attendance!$R:$R,MATCH($B452&amp;AD$7,Attendance!$N:$N,0)),IF(INDEX(Attendance!$R:$R,MATCH($B452&amp;AD$7,Attendance!$N:$N,0))="","",IF(INDEX(Attendance!$R:$R,MATCH($B452&amp;AD$7,Attendance!$N:$N,0))&gt;8,8,INDEX(Attendance!$R:$R,MATCH($B452&amp;AD$7,Attendance!$N:$N,0))))),"")</f>
        <v/>
      </c>
      <c r="AE453" s="192" t="str">
        <f>IFERROR(IF(AE$6="Sun",INDEX(Attendance!$R:$R,MATCH($B452&amp;AE$7,Attendance!$N:$N,0)),IF(INDEX(Attendance!$R:$R,MATCH($B452&amp;AE$7,Attendance!$N:$N,0))="","",IF(INDEX(Attendance!$R:$R,MATCH($B452&amp;AE$7,Attendance!$N:$N,0))&gt;8,8,INDEX(Attendance!$R:$R,MATCH($B452&amp;AE$7,Attendance!$N:$N,0))))),"")</f>
        <v/>
      </c>
      <c r="AF453" s="192" t="str">
        <f>IFERROR(IF(AF$6="Sun",INDEX(Attendance!$R:$R,MATCH($B452&amp;AF$7,Attendance!$N:$N,0)),IF(INDEX(Attendance!$R:$R,MATCH($B452&amp;AF$7,Attendance!$N:$N,0))="","",IF(INDEX(Attendance!$R:$R,MATCH($B452&amp;AF$7,Attendance!$N:$N,0))&gt;8,8,INDEX(Attendance!$R:$R,MATCH($B452&amp;AF$7,Attendance!$N:$N,0))))),"")</f>
        <v/>
      </c>
      <c r="AG453" s="192" t="str">
        <f>IFERROR(IF(AG$6="Sun",INDEX(Attendance!$R:$R,MATCH($B452&amp;AG$7,Attendance!$N:$N,0)),IF(INDEX(Attendance!$R:$R,MATCH($B452&amp;AG$7,Attendance!$N:$N,0))="","",IF(INDEX(Attendance!$R:$R,MATCH($B452&amp;AG$7,Attendance!$N:$N,0))&gt;8,8,INDEX(Attendance!$R:$R,MATCH($B452&amp;AG$7,Attendance!$N:$N,0))))),"")</f>
        <v/>
      </c>
      <c r="AH453" s="192" t="str">
        <f>IFERROR(IF(AH$6="Sun",INDEX(Attendance!$R:$R,MATCH($B452&amp;AH$7,Attendance!$N:$N,0)),IF(INDEX(Attendance!$R:$R,MATCH($B452&amp;AH$7,Attendance!$N:$N,0))="","",IF(INDEX(Attendance!$R:$R,MATCH($B452&amp;AH$7,Attendance!$N:$N,0))&gt;8,8,INDEX(Attendance!$R:$R,MATCH($B452&amp;AH$7,Attendance!$N:$N,0))))),"")</f>
        <v/>
      </c>
      <c r="AI453" s="192" t="str">
        <f>IFERROR(IF(AI$6="Sun",INDEX(Attendance!$R:$R,MATCH($B452&amp;AI$7,Attendance!$N:$N,0)),IF(INDEX(Attendance!$R:$R,MATCH($B452&amp;AI$7,Attendance!$N:$N,0))="","",IF(INDEX(Attendance!$R:$R,MATCH($B452&amp;AI$7,Attendance!$N:$N,0))&gt;8,8,INDEX(Attendance!$R:$R,MATCH($B452&amp;AI$7,Attendance!$N:$N,0))))),"")</f>
        <v/>
      </c>
      <c r="AJ453" s="192" t="str">
        <f>IFERROR(IF(AJ$6="Sun",INDEX(Attendance!$R:$R,MATCH($B452&amp;AJ$7,Attendance!$N:$N,0)),IF(INDEX(Attendance!$R:$R,MATCH($B452&amp;AJ$7,Attendance!$N:$N,0))="","",IF(INDEX(Attendance!$R:$R,MATCH($B452&amp;AJ$7,Attendance!$N:$N,0))&gt;8,8,INDEX(Attendance!$R:$R,MATCH($B452&amp;AJ$7,Attendance!$N:$N,0))))),"")</f>
        <v/>
      </c>
      <c r="AK453" s="259"/>
      <c r="AL453" s="193">
        <f>ROUND((IF($C457="",Basic,MID($C457,FIND("RM",$C457)+3,4))+$AP452+$AQ457)/WorkDays/WorkHours*AL$6,4)</f>
        <v>8.6538000000000004</v>
      </c>
      <c r="AM453" s="193">
        <f>ROUND((IF($C457="",Basic,MID($C457,FIND("RM",$C457)+3,4))+$AP452+$AQ457)/WorkDays/WorkHours*AM$6,4)</f>
        <v>11.538500000000001</v>
      </c>
      <c r="AN453" s="193">
        <f>ROUND((IF($C457="",Basic,MID($C457,FIND("RM",$C457)+3,4))+$AP452+$AQ457)/WorkDays/WorkHours*AN$6,4)</f>
        <v>17.307700000000001</v>
      </c>
      <c r="AO453" s="262"/>
      <c r="AP453" s="265"/>
      <c r="AQ453" s="86"/>
      <c r="AR453" s="194"/>
      <c r="AS453" s="194"/>
      <c r="AT453" s="194"/>
      <c r="AU453" s="256"/>
    </row>
    <row r="454" spans="1:47" s="212" customFormat="1" ht="33" customHeight="1" x14ac:dyDescent="0.25">
      <c r="A454" s="189"/>
      <c r="B454" s="184"/>
      <c r="C454" s="195" t="str">
        <f>_xlfn.IFNA(INDEX(Masterlist!E:E,MATCH(B452,Masterlist!B:B,0)),"")</f>
        <v/>
      </c>
      <c r="D454" s="1"/>
      <c r="E454" s="196" t="s">
        <v>175</v>
      </c>
      <c r="F454" s="197" t="str">
        <f>IFERROR(IF(F$6="Sun","",IF(INDEX(Attendance!$S:$S,MATCH($B452&amp;F$7,Attendance!$N:$N,0))=TRUE,"",IF(F453&lt;8,"",INDEX(Attendance!$G:$G,MATCH($B452&amp;F$7,Attendance!$N:$N,0))))),"")</f>
        <v/>
      </c>
      <c r="G454" s="197" t="str">
        <f>IFERROR(IF(G$6="Sun","",IF(INDEX(Attendance!$S:$S,MATCH($B452&amp;G$7,Attendance!$N:$N,0))=TRUE,"",IF(G453&lt;8,"",INDEX(Attendance!$G:$G,MATCH($B452&amp;G$7,Attendance!$N:$N,0))))),"")</f>
        <v/>
      </c>
      <c r="H454" s="197" t="str">
        <f>IFERROR(IF(H$6="Sun","",IF(INDEX(Attendance!$S:$S,MATCH($B452&amp;H$7,Attendance!$N:$N,0))=TRUE,"",IF(H453&lt;8,"",INDEX(Attendance!$G:$G,MATCH($B452&amp;H$7,Attendance!$N:$N,0))))),"")</f>
        <v/>
      </c>
      <c r="I454" s="197" t="str">
        <f>IFERROR(IF(I$6="Sun","",IF(INDEX(Attendance!$S:$S,MATCH($B452&amp;I$7,Attendance!$N:$N,0))=TRUE,"",IF(I453&lt;8,"",INDEX(Attendance!$G:$G,MATCH($B452&amp;I$7,Attendance!$N:$N,0))))),"")</f>
        <v/>
      </c>
      <c r="J454" s="197" t="str">
        <f>IFERROR(IF(J$6="Sun","",IF(INDEX(Attendance!$S:$S,MATCH($B452&amp;J$7,Attendance!$N:$N,0))=TRUE,"",IF(J453&lt;8,"",INDEX(Attendance!$G:$G,MATCH($B452&amp;J$7,Attendance!$N:$N,0))))),"")</f>
        <v/>
      </c>
      <c r="K454" s="197" t="str">
        <f>IFERROR(IF(K$6="Sun","",IF(INDEX(Attendance!$S:$S,MATCH($B452&amp;K$7,Attendance!$N:$N,0))=TRUE,"",IF(K453&lt;8,"",INDEX(Attendance!$G:$G,MATCH($B452&amp;K$7,Attendance!$N:$N,0))))),"")</f>
        <v/>
      </c>
      <c r="L454" s="197" t="str">
        <f>IFERROR(IF(L$6="Sun","",IF(INDEX(Attendance!$S:$S,MATCH($B452&amp;L$7,Attendance!$N:$N,0))=TRUE,"",IF(L453&lt;8,"",INDEX(Attendance!$G:$G,MATCH($B452&amp;L$7,Attendance!$N:$N,0))))),"")</f>
        <v/>
      </c>
      <c r="M454" s="197" t="str">
        <f>IFERROR(IF(M$6="Sun","",IF(INDEX(Attendance!$S:$S,MATCH($B452&amp;M$7,Attendance!$N:$N,0))=TRUE,"",IF(M453&lt;8,"",INDEX(Attendance!$G:$G,MATCH($B452&amp;M$7,Attendance!$N:$N,0))))),"")</f>
        <v/>
      </c>
      <c r="N454" s="197" t="str">
        <f>IFERROR(IF(N$6="Sun","",IF(INDEX(Attendance!$S:$S,MATCH($B452&amp;N$7,Attendance!$N:$N,0))=TRUE,"",IF(N453&lt;8,"",INDEX(Attendance!$G:$G,MATCH($B452&amp;N$7,Attendance!$N:$N,0))))),"")</f>
        <v/>
      </c>
      <c r="O454" s="197" t="str">
        <f>IFERROR(IF(O$6="Sun","",IF(INDEX(Attendance!$S:$S,MATCH($B452&amp;O$7,Attendance!$N:$N,0))=TRUE,"",IF(O453&lt;8,"",INDEX(Attendance!$G:$G,MATCH($B452&amp;O$7,Attendance!$N:$N,0))))),"")</f>
        <v/>
      </c>
      <c r="P454" s="197" t="str">
        <f>IFERROR(IF(P$6="Sun","",IF(INDEX(Attendance!$S:$S,MATCH($B452&amp;P$7,Attendance!$N:$N,0))=TRUE,"",IF(P453&lt;8,"",INDEX(Attendance!$G:$G,MATCH($B452&amp;P$7,Attendance!$N:$N,0))))),"")</f>
        <v/>
      </c>
      <c r="Q454" s="197" t="str">
        <f>IFERROR(IF(Q$6="Sun","",IF(INDEX(Attendance!$S:$S,MATCH($B452&amp;Q$7,Attendance!$N:$N,0))=TRUE,"",IF(Q453&lt;8,"",INDEX(Attendance!$G:$G,MATCH($B452&amp;Q$7,Attendance!$N:$N,0))))),"")</f>
        <v/>
      </c>
      <c r="R454" s="197" t="str">
        <f>IFERROR(IF(R$6="Sun","",IF(INDEX(Attendance!$S:$S,MATCH($B452&amp;R$7,Attendance!$N:$N,0))=TRUE,"",IF(R453&lt;8,"",INDEX(Attendance!$G:$G,MATCH($B452&amp;R$7,Attendance!$N:$N,0))))),"")</f>
        <v/>
      </c>
      <c r="S454" s="197" t="str">
        <f>IFERROR(IF(S$6="Sun","",IF(INDEX(Attendance!$S:$S,MATCH($B452&amp;S$7,Attendance!$N:$N,0))=TRUE,"",IF(S453&lt;8,"",INDEX(Attendance!$G:$G,MATCH($B452&amp;S$7,Attendance!$N:$N,0))))),"")</f>
        <v/>
      </c>
      <c r="T454" s="197" t="str">
        <f>IFERROR(IF(T$6="Sun","",IF(INDEX(Attendance!$S:$S,MATCH($B452&amp;T$7,Attendance!$N:$N,0))=TRUE,"",IF(T453&lt;8,"",INDEX(Attendance!$G:$G,MATCH($B452&amp;T$7,Attendance!$N:$N,0))))),"")</f>
        <v/>
      </c>
      <c r="U454" s="197" t="str">
        <f>IFERROR(IF(U$6="Sun","",IF(INDEX(Attendance!$S:$S,MATCH($B452&amp;U$7,Attendance!$N:$N,0))=TRUE,"",IF(U453&lt;8,"",INDEX(Attendance!$G:$G,MATCH($B452&amp;U$7,Attendance!$N:$N,0))))),"")</f>
        <v/>
      </c>
      <c r="V454" s="197" t="str">
        <f>IFERROR(IF(V$6="Sun","",IF(INDEX(Attendance!$S:$S,MATCH($B452&amp;V$7,Attendance!$N:$N,0))=TRUE,"",IF(V453&lt;8,"",INDEX(Attendance!$G:$G,MATCH($B452&amp;V$7,Attendance!$N:$N,0))))),"")</f>
        <v/>
      </c>
      <c r="W454" s="197" t="str">
        <f>IFERROR(IF(W$6="Sun","",IF(INDEX(Attendance!$S:$S,MATCH($B452&amp;W$7,Attendance!$N:$N,0))=TRUE,"",IF(W453&lt;8,"",INDEX(Attendance!$G:$G,MATCH($B452&amp;W$7,Attendance!$N:$N,0))))),"")</f>
        <v/>
      </c>
      <c r="X454" s="197" t="str">
        <f>IFERROR(IF(X$6="Sun","",IF(INDEX(Attendance!$S:$S,MATCH($B452&amp;X$7,Attendance!$N:$N,0))=TRUE,"",IF(X453&lt;8,"",INDEX(Attendance!$G:$G,MATCH($B452&amp;X$7,Attendance!$N:$N,0))))),"")</f>
        <v/>
      </c>
      <c r="Y454" s="197" t="str">
        <f>IFERROR(IF(Y$6="Sun","",IF(INDEX(Attendance!$S:$S,MATCH($B452&amp;Y$7,Attendance!$N:$N,0))=TRUE,"",IF(Y453&lt;8,"",INDEX(Attendance!$G:$G,MATCH($B452&amp;Y$7,Attendance!$N:$N,0))))),"")</f>
        <v/>
      </c>
      <c r="Z454" s="197" t="str">
        <f>IFERROR(IF(Z$6="Sun","",IF(INDEX(Attendance!$S:$S,MATCH($B452&amp;Z$7,Attendance!$N:$N,0))=TRUE,"",IF(Z453&lt;8,"",INDEX(Attendance!$G:$G,MATCH($B452&amp;Z$7,Attendance!$N:$N,0))))),"")</f>
        <v/>
      </c>
      <c r="AA454" s="197" t="str">
        <f>IFERROR(IF(AA$6="Sun","",IF(INDEX(Attendance!$S:$S,MATCH($B452&amp;AA$7,Attendance!$N:$N,0))=TRUE,"",IF(AA453&lt;8,"",INDEX(Attendance!$G:$G,MATCH($B452&amp;AA$7,Attendance!$N:$N,0))))),"")</f>
        <v/>
      </c>
      <c r="AB454" s="197" t="str">
        <f>IFERROR(IF(AB$6="Sun","",IF(INDEX(Attendance!$S:$S,MATCH($B452&amp;AB$7,Attendance!$N:$N,0))=TRUE,"",IF(AB453&lt;8,"",INDEX(Attendance!$G:$G,MATCH($B452&amp;AB$7,Attendance!$N:$N,0))))),"")</f>
        <v/>
      </c>
      <c r="AC454" s="197" t="str">
        <f>IFERROR(IF(AC$6="Sun","",IF(INDEX(Attendance!$S:$S,MATCH($B452&amp;AC$7,Attendance!$N:$N,0))=TRUE,"",IF(AC453&lt;8,"",INDEX(Attendance!$G:$G,MATCH($B452&amp;AC$7,Attendance!$N:$N,0))))),"")</f>
        <v/>
      </c>
      <c r="AD454" s="197" t="str">
        <f>IFERROR(IF(AD$6="Sun","",IF(INDEX(Attendance!$S:$S,MATCH($B452&amp;AD$7,Attendance!$N:$N,0))=TRUE,"",IF(AD453&lt;8,"",INDEX(Attendance!$G:$G,MATCH($B452&amp;AD$7,Attendance!$N:$N,0))))),"")</f>
        <v/>
      </c>
      <c r="AE454" s="197" t="str">
        <f>IFERROR(IF(AE$6="Sun","",IF(INDEX(Attendance!$S:$S,MATCH($B452&amp;AE$7,Attendance!$N:$N,0))=TRUE,"",IF(AE453&lt;8,"",INDEX(Attendance!$G:$G,MATCH($B452&amp;AE$7,Attendance!$N:$N,0))))),"")</f>
        <v/>
      </c>
      <c r="AF454" s="197" t="str">
        <f>IFERROR(IF(AF$6="Sun","",IF(INDEX(Attendance!$S:$S,MATCH($B452&amp;AF$7,Attendance!$N:$N,0))=TRUE,"",IF(AF453&lt;8,"",INDEX(Attendance!$G:$G,MATCH($B452&amp;AF$7,Attendance!$N:$N,0))))),"")</f>
        <v/>
      </c>
      <c r="AG454" s="197" t="str">
        <f>IFERROR(IF(AG$6="Sun","",IF(INDEX(Attendance!$S:$S,MATCH($B452&amp;AG$7,Attendance!$N:$N,0))=TRUE,"",IF(AG453&lt;8,"",INDEX(Attendance!$G:$G,MATCH($B452&amp;AG$7,Attendance!$N:$N,0))))),"")</f>
        <v/>
      </c>
      <c r="AH454" s="197" t="str">
        <f>IFERROR(IF(AH$6="Sun","",IF(INDEX(Attendance!$S:$S,MATCH($B452&amp;AH$7,Attendance!$N:$N,0))=TRUE,"",IF(AH453&lt;8,"",INDEX(Attendance!$G:$G,MATCH($B452&amp;AH$7,Attendance!$N:$N,0))))),"")</f>
        <v/>
      </c>
      <c r="AI454" s="197" t="str">
        <f>IFERROR(IF(AI$6="Sun","",IF(INDEX(Attendance!$S:$S,MATCH($B452&amp;AI$7,Attendance!$N:$N,0))=TRUE,"",IF(AI453&lt;8,"",INDEX(Attendance!$G:$G,MATCH($B452&amp;AI$7,Attendance!$N:$N,0))))),"")</f>
        <v/>
      </c>
      <c r="AJ454" s="197" t="str">
        <f>IFERROR(IF(AJ$6="Sun","",IF(INDEX(Attendance!$S:$S,MATCH($B452&amp;AJ$7,Attendance!$N:$N,0))=TRUE,"",IF(AJ453&lt;8,"",INDEX(Attendance!$G:$G,MATCH($B452&amp;AJ$7,Attendance!$N:$N,0))))),"")</f>
        <v/>
      </c>
      <c r="AK454" s="259"/>
      <c r="AL454" s="198"/>
      <c r="AM454" s="198"/>
      <c r="AN454" s="198"/>
      <c r="AO454" s="262"/>
      <c r="AP454" s="265"/>
      <c r="AQ454" s="86"/>
      <c r="AR454" s="194"/>
      <c r="AS454" s="194"/>
      <c r="AT454" s="194"/>
      <c r="AU454" s="256"/>
    </row>
    <row r="455" spans="1:47" s="212" customFormat="1" ht="33" customHeight="1" x14ac:dyDescent="0.25">
      <c r="A455" s="189"/>
      <c r="B455" s="184"/>
      <c r="C455" s="195" t="str">
        <f>_xlfn.IFNA(INDEX(Masterlist!F:F,MATCH(B452,Masterlist!B:B,0)),"")</f>
        <v/>
      </c>
      <c r="D455" s="88"/>
      <c r="E455" s="196"/>
      <c r="F455" s="199"/>
      <c r="G455" s="200"/>
      <c r="H455" s="192"/>
      <c r="I455" s="192"/>
      <c r="J455" s="192"/>
      <c r="K455" s="192"/>
      <c r="L455" s="192"/>
      <c r="M455" s="192"/>
      <c r="N455" s="192"/>
      <c r="O455" s="192"/>
      <c r="P455" s="192"/>
      <c r="Q455" s="201"/>
      <c r="R455" s="201"/>
      <c r="S455" s="192"/>
      <c r="T455" s="192"/>
      <c r="U455" s="192"/>
      <c r="V455" s="192"/>
      <c r="W455" s="192"/>
      <c r="X455" s="192"/>
      <c r="Y455" s="192"/>
      <c r="Z455" s="192"/>
      <c r="AA455" s="192"/>
      <c r="AB455" s="192"/>
      <c r="AC455" s="192"/>
      <c r="AD455" s="192"/>
      <c r="AE455" s="192"/>
      <c r="AF455" s="192"/>
      <c r="AG455" s="192"/>
      <c r="AH455" s="192"/>
      <c r="AI455" s="192"/>
      <c r="AJ455" s="192"/>
      <c r="AK455" s="259"/>
      <c r="AL455" s="198"/>
      <c r="AM455" s="198"/>
      <c r="AN455" s="198"/>
      <c r="AO455" s="262"/>
      <c r="AP455" s="265"/>
      <c r="AQ455" s="86"/>
      <c r="AR455" s="194"/>
      <c r="AS455" s="194"/>
      <c r="AT455" s="194"/>
      <c r="AU455" s="256"/>
    </row>
    <row r="456" spans="1:47" s="212" customFormat="1" ht="33" customHeight="1" x14ac:dyDescent="0.25">
      <c r="A456" s="189"/>
      <c r="B456" s="184"/>
      <c r="C456" s="202" t="str">
        <f>_xlfn.IFNA(INDEX(Masterlist!I:I,MATCH(B452,Masterlist!B:B,0)),"")</f>
        <v/>
      </c>
      <c r="D456" s="226" t="str">
        <f>_xlfn.IFNA(IF(INDEX(Attendance!H:H,MATCH(B452,Attendance!$A:$A,0))="VMI","SCOPE ALLW",""),"")</f>
        <v/>
      </c>
      <c r="E456" s="196" t="s">
        <v>13</v>
      </c>
      <c r="F456" s="203" t="str">
        <f>IFERROR(IF(AND(RIGHT(F452,1)="N",VALUE(F453)&gt;=8),Database!$I$3,""),"")</f>
        <v/>
      </c>
      <c r="G456" s="192" t="str">
        <f>IFERROR(IF(AND(RIGHT(G452,1)="N",VALUE(G453)&gt;=8),Database!$I$3,""),"")</f>
        <v/>
      </c>
      <c r="H456" s="199" t="str">
        <f>IFERROR(IF(AND(RIGHT(H452,1)="N",VALUE(H453)&gt;=8),Database!$I$3,""),"")</f>
        <v/>
      </c>
      <c r="I456" s="192" t="str">
        <f>IFERROR(IF(AND(RIGHT(I452,1)="N",VALUE(I453)&gt;=8),Database!$I$3,""),"")</f>
        <v/>
      </c>
      <c r="J456" s="192" t="str">
        <f>IFERROR(IF(AND(RIGHT(J452,1)="N",VALUE(J453)&gt;=8),Database!$I$3,""),"")</f>
        <v/>
      </c>
      <c r="K456" s="192" t="str">
        <f>IFERROR(IF(AND(RIGHT(K452,1)="N",VALUE(K453)&gt;=8),Database!$I$3,""),"")</f>
        <v/>
      </c>
      <c r="L456" s="192" t="str">
        <f>IFERROR(IF(AND(RIGHT(L452,1)="N",VALUE(L453)&gt;=8),Database!$I$3,""),"")</f>
        <v/>
      </c>
      <c r="M456" s="192" t="str">
        <f>IFERROR(IF(AND(RIGHT(M452,1)="N",VALUE(M453)&gt;=8),Database!$I$3,""),"")</f>
        <v/>
      </c>
      <c r="N456" s="192" t="str">
        <f>IFERROR(IF(AND(RIGHT(N452,1)="N",VALUE(N453)&gt;=8),Database!$I$3,""),"")</f>
        <v/>
      </c>
      <c r="O456" s="192" t="str">
        <f>IFERROR(IF(AND(RIGHT(O452,1)="N",VALUE(O453)&gt;=8),Database!$I$3,""),"")</f>
        <v/>
      </c>
      <c r="P456" s="192" t="str">
        <f>IFERROR(IF(AND(RIGHT(P452,1)="N",VALUE(P453)&gt;=8),Database!$I$3,""),"")</f>
        <v/>
      </c>
      <c r="Q456" s="192" t="str">
        <f>IFERROR(IF(AND(RIGHT(Q452,1)="N",VALUE(Q453)&gt;=8),Database!$I$3,""),"")</f>
        <v/>
      </c>
      <c r="R456" s="192" t="str">
        <f>IFERROR(IF(AND(RIGHT(R452,1)="N",VALUE(R453)&gt;=8),Database!$I$3,""),"")</f>
        <v/>
      </c>
      <c r="S456" s="192" t="str">
        <f>IFERROR(IF(AND(RIGHT(S452,1)="N",VALUE(S453)&gt;=8),Database!$I$3,""),"")</f>
        <v/>
      </c>
      <c r="T456" s="192" t="str">
        <f>IFERROR(IF(AND(RIGHT(T452,1)="N",VALUE(T453)&gt;=8),Database!$I$3,""),"")</f>
        <v/>
      </c>
      <c r="U456" s="192" t="str">
        <f>IFERROR(IF(AND(RIGHT(U452,1)="N",VALUE(U453)&gt;=8),Database!$I$3,""),"")</f>
        <v/>
      </c>
      <c r="V456" s="192" t="str">
        <f>IFERROR(IF(AND(RIGHT(V452,1)="N",VALUE(V453)&gt;=8),Database!$I$3,""),"")</f>
        <v/>
      </c>
      <c r="W456" s="192" t="str">
        <f>IFERROR(IF(AND(RIGHT(W452,1)="N",VALUE(W453)&gt;=8),Database!$I$3,""),"")</f>
        <v/>
      </c>
      <c r="X456" s="192" t="str">
        <f>IFERROR(IF(AND(RIGHT(X452,1)="N",VALUE(X453)&gt;=8),Database!$I$3,""),"")</f>
        <v/>
      </c>
      <c r="Y456" s="192" t="str">
        <f>IFERROR(IF(AND(RIGHT(Y452,1)="N",VALUE(Y453)&gt;=8),Database!$I$3,""),"")</f>
        <v/>
      </c>
      <c r="Z456" s="192" t="str">
        <f>IFERROR(IF(AND(RIGHT(Z452,1)="N",VALUE(Z453)&gt;=8),Database!$I$3,""),"")</f>
        <v/>
      </c>
      <c r="AA456" s="192" t="str">
        <f>IFERROR(IF(AND(RIGHT(AA452,1)="N",VALUE(AA453)&gt;=8),Database!$I$3,""),"")</f>
        <v/>
      </c>
      <c r="AB456" s="192" t="str">
        <f>IFERROR(IF(AND(RIGHT(AB452,1)="N",VALUE(AB453)&gt;=8),Database!$I$3,""),"")</f>
        <v/>
      </c>
      <c r="AC456" s="192" t="str">
        <f>IFERROR(IF(AND(RIGHT(AC452,1)="N",VALUE(AC453)&gt;=8),Database!$I$3,""),"")</f>
        <v/>
      </c>
      <c r="AD456" s="192" t="str">
        <f>IFERROR(IF(AND(RIGHT(AD452,1)="N",VALUE(AD453)&gt;=8),Database!$I$3,""),"")</f>
        <v/>
      </c>
      <c r="AE456" s="192" t="str">
        <f>IFERROR(IF(AND(RIGHT(AE452,1)="N",VALUE(AE453)&gt;=8),Database!$I$3,""),"")</f>
        <v/>
      </c>
      <c r="AF456" s="192" t="str">
        <f>IFERROR(IF(AND(RIGHT(AF452,1)="N",VALUE(AF453)&gt;=8),Database!$I$3,""),"")</f>
        <v/>
      </c>
      <c r="AG456" s="192" t="str">
        <f>IFERROR(IF(AND(RIGHT(AG452,1)="N",VALUE(AG453)&gt;=8),Database!$I$3,""),"")</f>
        <v/>
      </c>
      <c r="AH456" s="192" t="str">
        <f>IFERROR(IF(AND(RIGHT(AH452,1)="N",VALUE(AH453)&gt;=8),Database!$I$3,""),"")</f>
        <v/>
      </c>
      <c r="AI456" s="192" t="str">
        <f>IFERROR(IF(AND(RIGHT(AI452,1)="N",VALUE(AI453)&gt;=8),Database!$I$3,""),"")</f>
        <v/>
      </c>
      <c r="AJ456" s="192" t="str">
        <f>IFERROR(IF(AND(RIGHT(AJ452,1)="N",VALUE(AJ453)&gt;=8),Database!$I$3,""),"")</f>
        <v/>
      </c>
      <c r="AK456" s="259"/>
      <c r="AL456" s="204"/>
      <c r="AM456" s="198"/>
      <c r="AN456" s="198"/>
      <c r="AO456" s="262"/>
      <c r="AP456" s="265"/>
      <c r="AQ456" s="86"/>
      <c r="AR456" s="194"/>
      <c r="AS456" s="194"/>
      <c r="AT456" s="194"/>
      <c r="AU456" s="256"/>
    </row>
    <row r="457" spans="1:47" s="212" customFormat="1" ht="33" customHeight="1" thickBot="1" x14ac:dyDescent="0.3">
      <c r="A457" s="189"/>
      <c r="B457" s="205"/>
      <c r="C457" s="222"/>
      <c r="D457" s="28"/>
      <c r="E457" s="206" t="s">
        <v>176</v>
      </c>
      <c r="F457" s="207" t="str">
        <f>IFERROR(IF(INDEX(Attendance!$T:$T,MATCH($B452&amp;F$7,Attendance!$N:$N,0))=TRUE,"L",IF(SUM(F453:F454)&gt;=10,5,"")),"")</f>
        <v/>
      </c>
      <c r="G457" s="207" t="str">
        <f>IFERROR(IF(INDEX(Attendance!$T:$T,MATCH($B452&amp;G$7,Attendance!$N:$N,0))=TRUE,"L",IF(SUM(G453:G454)&gt;=10,5,"")),"")</f>
        <v/>
      </c>
      <c r="H457" s="208" t="str">
        <f>IFERROR(IF(INDEX(Attendance!$T:$T,MATCH($B452&amp;H$7,Attendance!$N:$N,0))=TRUE,"L",IF(SUM(H453:H454)&gt;=10,5,"")),"")</f>
        <v/>
      </c>
      <c r="I457" s="208" t="str">
        <f>IFERROR(IF(INDEX(Attendance!$T:$T,MATCH($B452&amp;I$7,Attendance!$N:$N,0))=TRUE,"L",IF(SUM(I453:I454)&gt;=10,5,"")),"")</f>
        <v/>
      </c>
      <c r="J457" s="208" t="str">
        <f>IFERROR(IF(INDEX(Attendance!$T:$T,MATCH($B452&amp;J$7,Attendance!$N:$N,0))=TRUE,"L",IF(SUM(J453:J454)&gt;=10,5,"")),"")</f>
        <v/>
      </c>
      <c r="K457" s="208" t="str">
        <f>IFERROR(IF(INDEX(Attendance!$T:$T,MATCH($B452&amp;K$7,Attendance!$N:$N,0))=TRUE,"L",IF(SUM(K453:K454)&gt;=10,5,"")),"")</f>
        <v/>
      </c>
      <c r="L457" s="208" t="str">
        <f>IFERROR(IF(INDEX(Attendance!$T:$T,MATCH($B452&amp;L$7,Attendance!$N:$N,0))=TRUE,"L",IF(SUM(L453:L454)&gt;=10,5,"")),"")</f>
        <v/>
      </c>
      <c r="M457" s="208" t="str">
        <f>IFERROR(IF(INDEX(Attendance!$T:$T,MATCH($B452&amp;M$7,Attendance!$N:$N,0))=TRUE,"L",IF(SUM(M453:M454)&gt;=10,5,"")),"")</f>
        <v/>
      </c>
      <c r="N457" s="208" t="str">
        <f>IFERROR(IF(INDEX(Attendance!$T:$T,MATCH($B452&amp;N$7,Attendance!$N:$N,0))=TRUE,"L",IF(SUM(N453:N454)&gt;=10,5,"")),"")</f>
        <v/>
      </c>
      <c r="O457" s="208" t="str">
        <f>IFERROR(IF(INDEX(Attendance!$T:$T,MATCH($B452&amp;O$7,Attendance!$N:$N,0))=TRUE,"L",IF(SUM(O453:O454)&gt;=10,5,"")),"")</f>
        <v/>
      </c>
      <c r="P457" s="208" t="str">
        <f>IFERROR(IF(INDEX(Attendance!$T:$T,MATCH($B452&amp;P$7,Attendance!$N:$N,0))=TRUE,"L",IF(SUM(P453:P454)&gt;=10,5,"")),"")</f>
        <v/>
      </c>
      <c r="Q457" s="208" t="str">
        <f>IFERROR(IF(INDEX(Attendance!$T:$T,MATCH($B452&amp;Q$7,Attendance!$N:$N,0))=TRUE,"L",IF(SUM(Q453:Q454)&gt;=10,5,"")),"")</f>
        <v/>
      </c>
      <c r="R457" s="208" t="str">
        <f>IFERROR(IF(INDEX(Attendance!$T:$T,MATCH($B452&amp;R$7,Attendance!$N:$N,0))=TRUE,"L",IF(SUM(R453:R454)&gt;=10,5,"")),"")</f>
        <v/>
      </c>
      <c r="S457" s="208" t="str">
        <f>IFERROR(IF(INDEX(Attendance!$T:$T,MATCH($B452&amp;S$7,Attendance!$N:$N,0))=TRUE,"L",IF(SUM(S453:S454)&gt;=10,5,"")),"")</f>
        <v/>
      </c>
      <c r="T457" s="208" t="str">
        <f>IFERROR(IF(INDEX(Attendance!$T:$T,MATCH($B452&amp;T$7,Attendance!$N:$N,0))=TRUE,"L",IF(SUM(T453:T454)&gt;=10,5,"")),"")</f>
        <v/>
      </c>
      <c r="U457" s="208" t="str">
        <f>IFERROR(IF(INDEX(Attendance!$T:$T,MATCH($B452&amp;U$7,Attendance!$N:$N,0))=TRUE,"L",IF(SUM(U453:U454)&gt;=10,5,"")),"")</f>
        <v/>
      </c>
      <c r="V457" s="208" t="str">
        <f>IFERROR(IF(INDEX(Attendance!$T:$T,MATCH($B452&amp;V$7,Attendance!$N:$N,0))=TRUE,"L",IF(SUM(V453:V454)&gt;=10,5,"")),"")</f>
        <v/>
      </c>
      <c r="W457" s="208" t="str">
        <f>IFERROR(IF(INDEX(Attendance!$T:$T,MATCH($B452&amp;W$7,Attendance!$N:$N,0))=TRUE,"L",IF(SUM(W453:W454)&gt;=10,5,"")),"")</f>
        <v/>
      </c>
      <c r="X457" s="208" t="str">
        <f>IFERROR(IF(INDEX(Attendance!$T:$T,MATCH($B452&amp;X$7,Attendance!$N:$N,0))=TRUE,"L",IF(SUM(X453:X454)&gt;=10,5,"")),"")</f>
        <v/>
      </c>
      <c r="Y457" s="208" t="str">
        <f>IFERROR(IF(INDEX(Attendance!$T:$T,MATCH($B452&amp;Y$7,Attendance!$N:$N,0))=TRUE,"L",IF(SUM(Y453:Y454)&gt;=10,5,"")),"")</f>
        <v/>
      </c>
      <c r="Z457" s="208" t="str">
        <f>IFERROR(IF(INDEX(Attendance!$T:$T,MATCH($B452&amp;Z$7,Attendance!$N:$N,0))=TRUE,"L",IF(SUM(Z453:Z454)&gt;=10,5,"")),"")</f>
        <v/>
      </c>
      <c r="AA457" s="208" t="str">
        <f>IFERROR(IF(INDEX(Attendance!$T:$T,MATCH($B452&amp;AA$7,Attendance!$N:$N,0))=TRUE,"L",IF(SUM(AA453:AA454)&gt;=10,5,"")),"")</f>
        <v/>
      </c>
      <c r="AB457" s="208" t="str">
        <f>IFERROR(IF(INDEX(Attendance!$T:$T,MATCH($B452&amp;AB$7,Attendance!$N:$N,0))=TRUE,"L",IF(SUM(AB453:AB454)&gt;=10,5,"")),"")</f>
        <v/>
      </c>
      <c r="AC457" s="208" t="str">
        <f>IFERROR(IF(INDEX(Attendance!$T:$T,MATCH($B452&amp;AC$7,Attendance!$N:$N,0))=TRUE,"L",IF(SUM(AC453:AC454)&gt;=10,5,"")),"")</f>
        <v/>
      </c>
      <c r="AD457" s="208" t="str">
        <f>IFERROR(IF(INDEX(Attendance!$T:$T,MATCH($B452&amp;AD$7,Attendance!$N:$N,0))=TRUE,"L",IF(SUM(AD453:AD454)&gt;=10,5,"")),"")</f>
        <v/>
      </c>
      <c r="AE457" s="208" t="str">
        <f>IFERROR(IF(INDEX(Attendance!$T:$T,MATCH($B452&amp;AE$7,Attendance!$N:$N,0))=TRUE,"L",IF(SUM(AE453:AE454)&gt;=10,5,"")),"")</f>
        <v/>
      </c>
      <c r="AF457" s="208" t="str">
        <f>IFERROR(IF(INDEX(Attendance!$T:$T,MATCH($B452&amp;AF$7,Attendance!$N:$N,0))=TRUE,"L",IF(SUM(AF453:AF454)&gt;=10,5,"")),"")</f>
        <v/>
      </c>
      <c r="AG457" s="208" t="str">
        <f>IFERROR(IF(INDEX(Attendance!$T:$T,MATCH($B452&amp;AG$7,Attendance!$N:$N,0))=TRUE,"L",IF(SUM(AG453:AG454)&gt;=10,5,"")),"")</f>
        <v/>
      </c>
      <c r="AH457" s="208" t="str">
        <f>IFERROR(IF(INDEX(Attendance!$T:$T,MATCH($B452&amp;AH$7,Attendance!$N:$N,0))=TRUE,"L",IF(SUM(AH453:AH454)&gt;=10,5,"")),"")</f>
        <v/>
      </c>
      <c r="AI457" s="208" t="str">
        <f>IFERROR(IF(INDEX(Attendance!$T:$T,MATCH($B452&amp;AI$7,Attendance!$N:$N,0))=TRUE,"L",IF(SUM(AI453:AI454)&gt;=10,5,"")),"")</f>
        <v/>
      </c>
      <c r="AJ457" s="208" t="str">
        <f>IFERROR(IF(INDEX(Attendance!$T:$T,MATCH($B452&amp;AJ$7,Attendance!$N:$N,0))=TRUE,"L",IF(SUM(AJ453:AJ454)&gt;=10,5,"")),"")</f>
        <v/>
      </c>
      <c r="AK457" s="260"/>
      <c r="AL457" s="209">
        <f>ROUND(AL452*AL453,2)</f>
        <v>0</v>
      </c>
      <c r="AM457" s="209">
        <f>ROUND(AM452*AM453,2)</f>
        <v>0</v>
      </c>
      <c r="AN457" s="209">
        <f>ROUND(AN452*AN453,2)</f>
        <v>0</v>
      </c>
      <c r="AO457" s="263"/>
      <c r="AP457" s="266"/>
      <c r="AQ457" s="210">
        <f>AQ452*$AQ$5</f>
        <v>0</v>
      </c>
      <c r="AR457" s="211">
        <f>AR452*ROUND(IF($C457="",1200,MID($C457,FIND("RM",$C457)+3,4))/26,2)</f>
        <v>0</v>
      </c>
      <c r="AS457" s="211">
        <f t="shared" ref="AS457:AT457" si="116">AS452*ROUND(IF($C457="",1200,MID($C457,FIND("RM",$C457)+3,4))/26,2)</f>
        <v>0</v>
      </c>
      <c r="AT457" s="211">
        <f t="shared" si="116"/>
        <v>92.3</v>
      </c>
      <c r="AU457" s="257"/>
    </row>
    <row r="458" spans="1:47" s="213" customFormat="1" ht="33" customHeight="1" x14ac:dyDescent="0.35">
      <c r="A458" s="175">
        <f t="shared" ref="A458:A518" si="117">IF((ROW()-ROW(A$6)-2)/6=ROUNDUP((ROW()-ROW(A$6)-2)/6,0),(ROW()-ROW(A$6)-2)/6+1,"")</f>
        <v>76</v>
      </c>
      <c r="B458" s="184" t="str">
        <f>_xlfn.IFNA(INDEX(Attendance!$A:$A,MATCH(A458,Attendance!$M:$M,0)),"")</f>
        <v/>
      </c>
      <c r="C458" s="185" t="str">
        <f>_xlfn.IFNA(INDEX(Masterlist!C:C,MATCH(B458,Masterlist!B:B,0)),"")</f>
        <v/>
      </c>
      <c r="D458" s="87"/>
      <c r="E458" s="186" t="s">
        <v>173</v>
      </c>
      <c r="F458" s="83" t="str" cm="1">
        <f t="array" ref="F458">_xlfn.IFNA(IF(OR(VALUE(F$7&amp;$C$3)=PH),IF(F459="","PH",IF(INDEX(Attendance!$O:$O,MATCH($B458&amp;F$7,Attendance!$N:$N,0))&lt;"1200","PM","PN")),IF(F$6="Sun",IF(F459="","RD",IF(INDEX(Attendance!$O:$O,MATCH($B458&amp;F$7,Attendance!$N:$N,0))&lt;"1200","RM","RN")),IF(F459="",IF(F$7="","",IF(INDEX(Attendance!$I:$I,MATCH($B458&amp;F$7,Attendance!$N:$N,0))="ABS","AB","UL")),IF(INDEX(Attendance!$O:$O,MATCH($B458&amp;F$7,Attendance!$N:$N,0))&lt;"1200","M","N")))),"")</f>
        <v/>
      </c>
      <c r="G458" s="83" t="str" cm="1">
        <f t="array" ref="G458">_xlfn.IFNA(IF(OR(VALUE(G$7&amp;$C$3)=PH),IF(G459="","PH",IF(INDEX(Attendance!$O:$O,MATCH($B458&amp;G$7,Attendance!$N:$N,0))&lt;"1200","PM","PN")),IF(G$6="Sun",IF(G459="","RD",IF(INDEX(Attendance!$O:$O,MATCH($B458&amp;G$7,Attendance!$N:$N,0))&lt;"1200","RM","RN")),IF(G459="",IF(G$7="","",IF(INDEX(Attendance!$I:$I,MATCH($B458&amp;G$7,Attendance!$N:$N,0))="ABS","AB","UL")),IF(INDEX(Attendance!$O:$O,MATCH($B458&amp;G$7,Attendance!$N:$N,0))&lt;"1200","M","N")))),"")</f>
        <v/>
      </c>
      <c r="H458" s="83" t="str" cm="1">
        <f t="array" ref="H458">_xlfn.IFNA(IF(OR(VALUE(H$7&amp;$C$3)=PH),IF(H459="","PH",IF(INDEX(Attendance!$O:$O,MATCH($B458&amp;H$7,Attendance!$N:$N,0))&lt;"1200","PM","PN")),IF(H$6="Sun",IF(H459="","RD",IF(INDEX(Attendance!$O:$O,MATCH($B458&amp;H$7,Attendance!$N:$N,0))&lt;"1200","RM","RN")),IF(H459="",IF(H$7="","",IF(INDEX(Attendance!$I:$I,MATCH($B458&amp;H$7,Attendance!$N:$N,0))="ABS","AB","UL")),IF(INDEX(Attendance!$O:$O,MATCH($B458&amp;H$7,Attendance!$N:$N,0))&lt;"1200","M","N")))),"")</f>
        <v/>
      </c>
      <c r="I458" s="83" t="str" cm="1">
        <f t="array" ref="I458">_xlfn.IFNA(IF(OR(VALUE(I$7&amp;$C$3)=PH),IF(I459="","PH",IF(INDEX(Attendance!$O:$O,MATCH($B458&amp;I$7,Attendance!$N:$N,0))&lt;"1200","PM","PN")),IF(I$6="Sun",IF(I459="","RD",IF(INDEX(Attendance!$O:$O,MATCH($B458&amp;I$7,Attendance!$N:$N,0))&lt;"1200","RM","RN")),IF(I459="",IF(I$7="","",IF(INDEX(Attendance!$I:$I,MATCH($B458&amp;I$7,Attendance!$N:$N,0))="ABS","AB","UL")),IF(INDEX(Attendance!$O:$O,MATCH($B458&amp;I$7,Attendance!$N:$N,0))&lt;"1200","M","N")))),"")</f>
        <v/>
      </c>
      <c r="J458" s="83" t="str" cm="1">
        <f t="array" ref="J458">_xlfn.IFNA(IF(OR(VALUE(J$7&amp;$C$3)=PH),IF(J459="","PH",IF(INDEX(Attendance!$O:$O,MATCH($B458&amp;J$7,Attendance!$N:$N,0))&lt;"1200","PM","PN")),IF(J$6="Sun",IF(J459="","RD",IF(INDEX(Attendance!$O:$O,MATCH($B458&amp;J$7,Attendance!$N:$N,0))&lt;"1200","RM","RN")),IF(J459="",IF(J$7="","",IF(INDEX(Attendance!$I:$I,MATCH($B458&amp;J$7,Attendance!$N:$N,0))="ABS","AB","UL")),IF(INDEX(Attendance!$O:$O,MATCH($B458&amp;J$7,Attendance!$N:$N,0))&lt;"1200","M","N")))),"")</f>
        <v/>
      </c>
      <c r="K458" s="83" t="str" cm="1">
        <f t="array" ref="K458">_xlfn.IFNA(IF(OR(VALUE(K$7&amp;$C$3)=PH),IF(K459="","PH",IF(INDEX(Attendance!$O:$O,MATCH($B458&amp;K$7,Attendance!$N:$N,0))&lt;"1200","PM","PN")),IF(K$6="Sun",IF(K459="","RD",IF(INDEX(Attendance!$O:$O,MATCH($B458&amp;K$7,Attendance!$N:$N,0))&lt;"1200","RM","RN")),IF(K459="",IF(K$7="","",IF(INDEX(Attendance!$I:$I,MATCH($B458&amp;K$7,Attendance!$N:$N,0))="ABS","AB","UL")),IF(INDEX(Attendance!$O:$O,MATCH($B458&amp;K$7,Attendance!$N:$N,0))&lt;"1200","M","N")))),"")</f>
        <v/>
      </c>
      <c r="L458" s="83" t="str" cm="1">
        <f t="array" ref="L458">_xlfn.IFNA(IF(OR(VALUE(L$7&amp;$C$3)=PH),IF(L459="","PH",IF(INDEX(Attendance!$O:$O,MATCH($B458&amp;L$7,Attendance!$N:$N,0))&lt;"1200","PM","PN")),IF(L$6="Sun",IF(L459="","RD",IF(INDEX(Attendance!$O:$O,MATCH($B458&amp;L$7,Attendance!$N:$N,0))&lt;"1200","RM","RN")),IF(L459="",IF(L$7="","",IF(INDEX(Attendance!$I:$I,MATCH($B458&amp;L$7,Attendance!$N:$N,0))="ABS","AB","UL")),IF(INDEX(Attendance!$O:$O,MATCH($B458&amp;L$7,Attendance!$N:$N,0))&lt;"1200","M","N")))),"")</f>
        <v>RD</v>
      </c>
      <c r="M458" s="83" t="str" cm="1">
        <f t="array" ref="M458">_xlfn.IFNA(IF(OR(VALUE(M$7&amp;$C$3)=PH),IF(M459="","PH",IF(INDEX(Attendance!$O:$O,MATCH($B458&amp;M$7,Attendance!$N:$N,0))&lt;"1200","PM","PN")),IF(M$6="Sun",IF(M459="","RD",IF(INDEX(Attendance!$O:$O,MATCH($B458&amp;M$7,Attendance!$N:$N,0))&lt;"1200","RM","RN")),IF(M459="",IF(M$7="","",IF(INDEX(Attendance!$I:$I,MATCH($B458&amp;M$7,Attendance!$N:$N,0))="ABS","AB","UL")),IF(INDEX(Attendance!$O:$O,MATCH($B458&amp;M$7,Attendance!$N:$N,0))&lt;"1200","M","N")))),"")</f>
        <v/>
      </c>
      <c r="N458" s="83" t="str" cm="1">
        <f t="array" ref="N458">_xlfn.IFNA(IF(OR(VALUE(N$7&amp;$C$3)=PH),IF(N459="","PH",IF(INDEX(Attendance!$O:$O,MATCH($B458&amp;N$7,Attendance!$N:$N,0))&lt;"1200","PM","PN")),IF(N$6="Sun",IF(N459="","RD",IF(INDEX(Attendance!$O:$O,MATCH($B458&amp;N$7,Attendance!$N:$N,0))&lt;"1200","RM","RN")),IF(N459="",IF(N$7="","",IF(INDEX(Attendance!$I:$I,MATCH($B458&amp;N$7,Attendance!$N:$N,0))="ABS","AB","UL")),IF(INDEX(Attendance!$O:$O,MATCH($B458&amp;N$7,Attendance!$N:$N,0))&lt;"1200","M","N")))),"")</f>
        <v/>
      </c>
      <c r="O458" s="83" t="str" cm="1">
        <f t="array" ref="O458">_xlfn.IFNA(IF(OR(VALUE(O$7&amp;$C$3)=PH),IF(O459="","PH",IF(INDEX(Attendance!$O:$O,MATCH($B458&amp;O$7,Attendance!$N:$N,0))&lt;"1200","PM","PN")),IF(O$6="Sun",IF(O459="","RD",IF(INDEX(Attendance!$O:$O,MATCH($B458&amp;O$7,Attendance!$N:$N,0))&lt;"1200","RM","RN")),IF(O459="",IF(O$7="","",IF(INDEX(Attendance!$I:$I,MATCH($B458&amp;O$7,Attendance!$N:$N,0))="ABS","AB","UL")),IF(INDEX(Attendance!$O:$O,MATCH($B458&amp;O$7,Attendance!$N:$N,0))&lt;"1200","M","N")))),"")</f>
        <v/>
      </c>
      <c r="P458" s="83" t="str" cm="1">
        <f t="array" ref="P458">_xlfn.IFNA(IF(OR(VALUE(P$7&amp;$C$3)=PH),IF(P459="","PH",IF(INDEX(Attendance!$O:$O,MATCH($B458&amp;P$7,Attendance!$N:$N,0))&lt;"1200","PM","PN")),IF(P$6="Sun",IF(P459="","RD",IF(INDEX(Attendance!$O:$O,MATCH($B458&amp;P$7,Attendance!$N:$N,0))&lt;"1200","RM","RN")),IF(P459="",IF(P$7="","",IF(INDEX(Attendance!$I:$I,MATCH($B458&amp;P$7,Attendance!$N:$N,0))="ABS","AB","UL")),IF(INDEX(Attendance!$O:$O,MATCH($B458&amp;P$7,Attendance!$N:$N,0))&lt;"1200","M","N")))),"")</f>
        <v/>
      </c>
      <c r="Q458" s="83" t="str" cm="1">
        <f t="array" ref="Q458">_xlfn.IFNA(IF(OR(VALUE(Q$7&amp;$C$3)=PH),IF(Q459="","PH",IF(INDEX(Attendance!$O:$O,MATCH($B458&amp;Q$7,Attendance!$N:$N,0))&lt;"1200","PM","PN")),IF(Q$6="Sun",IF(Q459="","RD",IF(INDEX(Attendance!$O:$O,MATCH($B458&amp;Q$7,Attendance!$N:$N,0))&lt;"1200","RM","RN")),IF(Q459="",IF(Q$7="","",IF(INDEX(Attendance!$I:$I,MATCH($B458&amp;Q$7,Attendance!$N:$N,0))="ABS","AB","UL")),IF(INDEX(Attendance!$O:$O,MATCH($B458&amp;Q$7,Attendance!$N:$N,0))&lt;"1200","M","N")))),"")</f>
        <v>PH</v>
      </c>
      <c r="R458" s="83" t="str" cm="1">
        <f t="array" ref="R458">_xlfn.IFNA(IF(OR(VALUE(R$7&amp;$C$3)=PH),IF(R459="","PH",IF(INDEX(Attendance!$O:$O,MATCH($B458&amp;R$7,Attendance!$N:$N,0))&lt;"1200","PM","PN")),IF(R$6="Sun",IF(R459="","RD",IF(INDEX(Attendance!$O:$O,MATCH($B458&amp;R$7,Attendance!$N:$N,0))&lt;"1200","RM","RN")),IF(R459="",IF(R$7="","",IF(INDEX(Attendance!$I:$I,MATCH($B458&amp;R$7,Attendance!$N:$N,0))="ABS","AB","UL")),IF(INDEX(Attendance!$O:$O,MATCH($B458&amp;R$7,Attendance!$N:$N,0))&lt;"1200","M","N")))),"")</f>
        <v>PH</v>
      </c>
      <c r="S458" s="83" t="str" cm="1">
        <f t="array" ref="S458">_xlfn.IFNA(IF(OR(VALUE(S$7&amp;$C$3)=PH),IF(S459="","PH",IF(INDEX(Attendance!$O:$O,MATCH($B458&amp;S$7,Attendance!$N:$N,0))&lt;"1200","PM","PN")),IF(S$6="Sun",IF(S459="","RD",IF(INDEX(Attendance!$O:$O,MATCH($B458&amp;S$7,Attendance!$N:$N,0))&lt;"1200","RM","RN")),IF(S459="",IF(S$7="","",IF(INDEX(Attendance!$I:$I,MATCH($B458&amp;S$7,Attendance!$N:$N,0))="ABS","AB","UL")),IF(INDEX(Attendance!$O:$O,MATCH($B458&amp;S$7,Attendance!$N:$N,0))&lt;"1200","M","N")))),"")</f>
        <v>RD</v>
      </c>
      <c r="T458" s="83" t="str" cm="1">
        <f t="array" ref="T458">_xlfn.IFNA(IF(OR(VALUE(T$7&amp;$C$3)=PH),IF(T459="","PH",IF(INDEX(Attendance!$O:$O,MATCH($B458&amp;T$7,Attendance!$N:$N,0))&lt;"1200","PM","PN")),IF(T$6="Sun",IF(T459="","RD",IF(INDEX(Attendance!$O:$O,MATCH($B458&amp;T$7,Attendance!$N:$N,0))&lt;"1200","RM","RN")),IF(T459="",IF(T$7="","",IF(INDEX(Attendance!$I:$I,MATCH($B458&amp;T$7,Attendance!$N:$N,0))="ABS","AB","UL")),IF(INDEX(Attendance!$O:$O,MATCH($B458&amp;T$7,Attendance!$N:$N,0))&lt;"1200","M","N")))),"")</f>
        <v/>
      </c>
      <c r="U458" s="83" t="str" cm="1">
        <f t="array" ref="U458">_xlfn.IFNA(IF(OR(VALUE(U$7&amp;$C$3)=PH),IF(U459="","PH",IF(INDEX(Attendance!$O:$O,MATCH($B458&amp;U$7,Attendance!$N:$N,0))&lt;"1200","PM","PN")),IF(U$6="Sun",IF(U459="","RD",IF(INDEX(Attendance!$O:$O,MATCH($B458&amp;U$7,Attendance!$N:$N,0))&lt;"1200","RM","RN")),IF(U459="",IF(U$7="","",IF(INDEX(Attendance!$I:$I,MATCH($B458&amp;U$7,Attendance!$N:$N,0))="ABS","AB","UL")),IF(INDEX(Attendance!$O:$O,MATCH($B458&amp;U$7,Attendance!$N:$N,0))&lt;"1200","M","N")))),"")</f>
        <v/>
      </c>
      <c r="V458" s="83" t="str" cm="1">
        <f t="array" ref="V458">_xlfn.IFNA(IF(OR(VALUE(V$7&amp;$C$3)=PH),IF(V459="","PH",IF(INDEX(Attendance!$O:$O,MATCH($B458&amp;V$7,Attendance!$N:$N,0))&lt;"1200","PM","PN")),IF(V$6="Sun",IF(V459="","RD",IF(INDEX(Attendance!$O:$O,MATCH($B458&amp;V$7,Attendance!$N:$N,0))&lt;"1200","RM","RN")),IF(V459="",IF(V$7="","",IF(INDEX(Attendance!$I:$I,MATCH($B458&amp;V$7,Attendance!$N:$N,0))="ABS","AB","UL")),IF(INDEX(Attendance!$O:$O,MATCH($B458&amp;V$7,Attendance!$N:$N,0))&lt;"1200","M","N")))),"")</f>
        <v/>
      </c>
      <c r="W458" s="83" t="str" cm="1">
        <f t="array" ref="W458">_xlfn.IFNA(IF(OR(VALUE(W$7&amp;$C$3)=PH),IF(W459="","PH",IF(INDEX(Attendance!$O:$O,MATCH($B458&amp;W$7,Attendance!$N:$N,0))&lt;"1200","PM","PN")),IF(W$6="Sun",IF(W459="","RD",IF(INDEX(Attendance!$O:$O,MATCH($B458&amp;W$7,Attendance!$N:$N,0))&lt;"1200","RM","RN")),IF(W459="",IF(W$7="","",IF(INDEX(Attendance!$I:$I,MATCH($B458&amp;W$7,Attendance!$N:$N,0))="ABS","AB","UL")),IF(INDEX(Attendance!$O:$O,MATCH($B458&amp;W$7,Attendance!$N:$N,0))&lt;"1200","M","N")))),"")</f>
        <v/>
      </c>
      <c r="X458" s="83" t="str" cm="1">
        <f t="array" ref="X458">_xlfn.IFNA(IF(OR(VALUE(X$7&amp;$C$3)=PH),IF(X459="","PH",IF(INDEX(Attendance!$O:$O,MATCH($B458&amp;X$7,Attendance!$N:$N,0))&lt;"1200","PM","PN")),IF(X$6="Sun",IF(X459="","RD",IF(INDEX(Attendance!$O:$O,MATCH($B458&amp;X$7,Attendance!$N:$N,0))&lt;"1200","RM","RN")),IF(X459="",IF(X$7="","",IF(INDEX(Attendance!$I:$I,MATCH($B458&amp;X$7,Attendance!$N:$N,0))="ABS","AB","UL")),IF(INDEX(Attendance!$O:$O,MATCH($B458&amp;X$7,Attendance!$N:$N,0))&lt;"1200","M","N")))),"")</f>
        <v/>
      </c>
      <c r="Y458" s="83" t="str" cm="1">
        <f t="array" ref="Y458">_xlfn.IFNA(IF(OR(VALUE(Y$7&amp;$C$3)=PH),IF(Y459="","PH",IF(INDEX(Attendance!$O:$O,MATCH($B458&amp;Y$7,Attendance!$N:$N,0))&lt;"1200","PM","PN")),IF(Y$6="Sun",IF(Y459="","RD",IF(INDEX(Attendance!$O:$O,MATCH($B458&amp;Y$7,Attendance!$N:$N,0))&lt;"1200","RM","RN")),IF(Y459="",IF(Y$7="","",IF(INDEX(Attendance!$I:$I,MATCH($B458&amp;Y$7,Attendance!$N:$N,0))="ABS","AB","UL")),IF(INDEX(Attendance!$O:$O,MATCH($B458&amp;Y$7,Attendance!$N:$N,0))&lt;"1200","M","N")))),"")</f>
        <v/>
      </c>
      <c r="Z458" s="83" t="str" cm="1">
        <f t="array" ref="Z458">_xlfn.IFNA(IF(OR(VALUE(Z$7&amp;$C$3)=PH),IF(Z459="","PH",IF(INDEX(Attendance!$O:$O,MATCH($B458&amp;Z$7,Attendance!$N:$N,0))&lt;"1200","PM","PN")),IF(Z$6="Sun",IF(Z459="","RD",IF(INDEX(Attendance!$O:$O,MATCH($B458&amp;Z$7,Attendance!$N:$N,0))&lt;"1200","RM","RN")),IF(Z459="",IF(Z$7="","",IF(INDEX(Attendance!$I:$I,MATCH($B458&amp;Z$7,Attendance!$N:$N,0))="ABS","AB","UL")),IF(INDEX(Attendance!$O:$O,MATCH($B458&amp;Z$7,Attendance!$N:$N,0))&lt;"1200","M","N")))),"")</f>
        <v>RD</v>
      </c>
      <c r="AA458" s="83" t="str" cm="1">
        <f t="array" ref="AA458">_xlfn.IFNA(IF(OR(VALUE(AA$7&amp;$C$3)=PH),IF(AA459="","PH",IF(INDEX(Attendance!$O:$O,MATCH($B458&amp;AA$7,Attendance!$N:$N,0))&lt;"1200","PM","PN")),IF(AA$6="Sun",IF(AA459="","RD",IF(INDEX(Attendance!$O:$O,MATCH($B458&amp;AA$7,Attendance!$N:$N,0))&lt;"1200","RM","RN")),IF(AA459="",IF(AA$7="","",IF(INDEX(Attendance!$I:$I,MATCH($B458&amp;AA$7,Attendance!$N:$N,0))="ABS","AB","UL")),IF(INDEX(Attendance!$O:$O,MATCH($B458&amp;AA$7,Attendance!$N:$N,0))&lt;"1200","M","N")))),"")</f>
        <v/>
      </c>
      <c r="AB458" s="83" t="str" cm="1">
        <f t="array" ref="AB458">_xlfn.IFNA(IF(OR(VALUE(AB$7&amp;$C$3)=PH),IF(AB459="","PH",IF(INDEX(Attendance!$O:$O,MATCH($B458&amp;AB$7,Attendance!$N:$N,0))&lt;"1200","PM","PN")),IF(AB$6="Sun",IF(AB459="","RD",IF(INDEX(Attendance!$O:$O,MATCH($B458&amp;AB$7,Attendance!$N:$N,0))&lt;"1200","RM","RN")),IF(AB459="",IF(AB$7="","",IF(INDEX(Attendance!$I:$I,MATCH($B458&amp;AB$7,Attendance!$N:$N,0))="ABS","AB","UL")),IF(INDEX(Attendance!$O:$O,MATCH($B458&amp;AB$7,Attendance!$N:$N,0))&lt;"1200","M","N")))),"")</f>
        <v/>
      </c>
      <c r="AC458" s="83" t="str" cm="1">
        <f t="array" ref="AC458">_xlfn.IFNA(IF(OR(VALUE(AC$7&amp;$C$3)=PH),IF(AC459="","PH",IF(INDEX(Attendance!$O:$O,MATCH($B458&amp;AC$7,Attendance!$N:$N,0))&lt;"1200","PM","PN")),IF(AC$6="Sun",IF(AC459="","RD",IF(INDEX(Attendance!$O:$O,MATCH($B458&amp;AC$7,Attendance!$N:$N,0))&lt;"1200","RM","RN")),IF(AC459="",IF(AC$7="","",IF(INDEX(Attendance!$I:$I,MATCH($B458&amp;AC$7,Attendance!$N:$N,0))="ABS","AB","UL")),IF(INDEX(Attendance!$O:$O,MATCH($B458&amp;AC$7,Attendance!$N:$N,0))&lt;"1200","M","N")))),"")</f>
        <v/>
      </c>
      <c r="AD458" s="83" t="str" cm="1">
        <f t="array" ref="AD458">_xlfn.IFNA(IF(OR(VALUE(AD$7&amp;$C$3)=PH),IF(AD459="","PH",IF(INDEX(Attendance!$O:$O,MATCH($B458&amp;AD$7,Attendance!$N:$N,0))&lt;"1200","PM","PN")),IF(AD$6="Sun",IF(AD459="","RD",IF(INDEX(Attendance!$O:$O,MATCH($B458&amp;AD$7,Attendance!$N:$N,0))&lt;"1200","RM","RN")),IF(AD459="",IF(AD$7="","",IF(INDEX(Attendance!$I:$I,MATCH($B458&amp;AD$7,Attendance!$N:$N,0))="ABS","AB","UL")),IF(INDEX(Attendance!$O:$O,MATCH($B458&amp;AD$7,Attendance!$N:$N,0))&lt;"1200","M","N")))),"")</f>
        <v/>
      </c>
      <c r="AE458" s="83" t="str" cm="1">
        <f t="array" ref="AE458">_xlfn.IFNA(IF(OR(VALUE(AE$7&amp;$C$3)=PH),IF(AE459="","PH",IF(INDEX(Attendance!$O:$O,MATCH($B458&amp;AE$7,Attendance!$N:$N,0))&lt;"1200","PM","PN")),IF(AE$6="Sun",IF(AE459="","RD",IF(INDEX(Attendance!$O:$O,MATCH($B458&amp;AE$7,Attendance!$N:$N,0))&lt;"1200","RM","RN")),IF(AE459="",IF(AE$7="","",IF(INDEX(Attendance!$I:$I,MATCH($B458&amp;AE$7,Attendance!$N:$N,0))="ABS","AB","UL")),IF(INDEX(Attendance!$O:$O,MATCH($B458&amp;AE$7,Attendance!$N:$N,0))&lt;"1200","M","N")))),"")</f>
        <v/>
      </c>
      <c r="AF458" s="83" t="str" cm="1">
        <f t="array" ref="AF458">_xlfn.IFNA(IF(OR(VALUE(AF$7&amp;$C$3)=PH),IF(AF459="","PH",IF(INDEX(Attendance!$O:$O,MATCH($B458&amp;AF$7,Attendance!$N:$N,0))&lt;"1200","PM","PN")),IF(AF$6="Sun",IF(AF459="","RD",IF(INDEX(Attendance!$O:$O,MATCH($B458&amp;AF$7,Attendance!$N:$N,0))&lt;"1200","RM","RN")),IF(AF459="",IF(AF$7="","",IF(INDEX(Attendance!$I:$I,MATCH($B458&amp;AF$7,Attendance!$N:$N,0))="ABS","AB","UL")),IF(INDEX(Attendance!$O:$O,MATCH($B458&amp;AF$7,Attendance!$N:$N,0))&lt;"1200","M","N")))),"")</f>
        <v/>
      </c>
      <c r="AG458" s="83" t="str" cm="1">
        <f t="array" ref="AG458">_xlfn.IFNA(IF(OR(VALUE(AG$7&amp;$C$3)=PH),IF(AG459="","PH",IF(INDEX(Attendance!$O:$O,MATCH($B458&amp;AG$7,Attendance!$N:$N,0))&lt;"1200","PM","PN")),IF(AG$6="Sun",IF(AG459="","RD",IF(INDEX(Attendance!$O:$O,MATCH($B458&amp;AG$7,Attendance!$N:$N,0))&lt;"1200","RM","RN")),IF(AG459="",IF(AG$7="","",IF(INDEX(Attendance!$I:$I,MATCH($B458&amp;AG$7,Attendance!$N:$N,0))="ABS","AB","UL")),IF(INDEX(Attendance!$O:$O,MATCH($B458&amp;AG$7,Attendance!$N:$N,0))&lt;"1200","M","N")))),"")</f>
        <v>RD</v>
      </c>
      <c r="AH458" s="83" t="str" cm="1">
        <f t="array" ref="AH458">_xlfn.IFNA(IF(OR(VALUE(AH$7&amp;$C$3)=PH),IF(AH459="","PH",IF(INDEX(Attendance!$O:$O,MATCH($B458&amp;AH$7,Attendance!$N:$N,0))&lt;"1200","PM","PN")),IF(AH$6="Sun",IF(AH459="","RD",IF(INDEX(Attendance!$O:$O,MATCH($B458&amp;AH$7,Attendance!$N:$N,0))&lt;"1200","RM","RN")),IF(AH459="",IF(AH$7="","",IF(INDEX(Attendance!$I:$I,MATCH($B458&amp;AH$7,Attendance!$N:$N,0))="ABS","AB","UL")),IF(INDEX(Attendance!$O:$O,MATCH($B458&amp;AH$7,Attendance!$N:$N,0))&lt;"1200","M","N")))),"")</f>
        <v/>
      </c>
      <c r="AI458" s="83" t="str" cm="1">
        <f t="array" ref="AI458">_xlfn.IFNA(IF(OR(VALUE(AI$7&amp;$C$3)=PH),IF(AI459="","PH",IF(INDEX(Attendance!$O:$O,MATCH($B458&amp;AI$7,Attendance!$N:$N,0))&lt;"1200","PM","PN")),IF(AI$6="Sun",IF(AI459="","RD",IF(INDEX(Attendance!$O:$O,MATCH($B458&amp;AI$7,Attendance!$N:$N,0))&lt;"1200","RM","RN")),IF(AI459="",IF(AI$7="","",IF(INDEX(Attendance!$I:$I,MATCH($B458&amp;AI$7,Attendance!$N:$N,0))="ABS","AB","UL")),IF(INDEX(Attendance!$O:$O,MATCH($B458&amp;AI$7,Attendance!$N:$N,0))&lt;"1200","M","N")))),"")</f>
        <v/>
      </c>
      <c r="AJ458" s="83" t="str" cm="1">
        <f t="array" ref="AJ458">_xlfn.IFNA(IF(OR(VALUE(AJ$7&amp;$C$3)=PH),IF(AJ459="","PH",IF(INDEX(Attendance!$O:$O,MATCH($B458&amp;AJ$7,Attendance!$N:$N,0))&lt;"1200","PM","PN")),IF(AJ$6="Sun",IF(AJ459="","RD",IF(INDEX(Attendance!$O:$O,MATCH($B458&amp;AJ$7,Attendance!$N:$N,0))&lt;"1200","RM","RN")),IF(AJ459="",IF(AJ$7="","",IF(INDEX(Attendance!$I:$I,MATCH($B458&amp;AJ$7,Attendance!$N:$N,0))="ABS","AB","UL")),IF(INDEX(Attendance!$O:$O,MATCH($B458&amp;AJ$7,Attendance!$N:$N,0))&lt;"1200","M","N")))),"")</f>
        <v/>
      </c>
      <c r="AK458" s="258">
        <f>SUM(SUMIF(F458:AJ458,{"M","N","A"},F459:AJ459))</f>
        <v>0</v>
      </c>
      <c r="AL458" s="187">
        <f>SUM(SUMIF(F458:AJ458,{"M","N"},F460:AJ460),SUMIF(F458:AJ458,{"OM","ON"},F459:AJ459))</f>
        <v>0</v>
      </c>
      <c r="AM458" s="187">
        <f>SUM(SUMIF(F458:AJ458,{"PM","PN","RM","RN"},F459:AJ459))</f>
        <v>0</v>
      </c>
      <c r="AN458" s="187">
        <f>SUM(SUMIF(F458:AJ458,{"PM","PN"},F460:AJ460))</f>
        <v>0</v>
      </c>
      <c r="AO458" s="261">
        <f>SUM(F463:AJ463)</f>
        <v>0</v>
      </c>
      <c r="AP458" s="264">
        <f>SUM(F462:AJ462)</f>
        <v>0</v>
      </c>
      <c r="AQ458" s="188">
        <f>IF(D462="",0,SUM(COUNTIFS(F458:AJ458,{"M","N","A","OM","ON","OA","PM","PN","PA","RM","RN","RA"})))</f>
        <v>0</v>
      </c>
      <c r="AR458" s="74">
        <f>COUNTIF(F458:AJ458,"AL")</f>
        <v>0</v>
      </c>
      <c r="AS458" s="74">
        <f>COUNTIF(F458:AJ458,"MC")</f>
        <v>0</v>
      </c>
      <c r="AT458" s="74">
        <f>COUNTIF(F458:AJ458,"PH")+COUNTIF(F458:AJ458,"RPH")</f>
        <v>2</v>
      </c>
      <c r="AU458" s="255">
        <f t="shared" ref="AU458" si="118">_xlfn.IFNA(IF($B458="",0,AK458*$AK$5+SUM(AL463:AN463)+SUM(AO458:AP463)+SUM(AQ463:AT463)),"")</f>
        <v>0</v>
      </c>
    </row>
    <row r="459" spans="1:47" s="213" customFormat="1" ht="33" customHeight="1" x14ac:dyDescent="0.35">
      <c r="A459" s="189"/>
      <c r="B459" s="184"/>
      <c r="C459" s="190" t="str">
        <f>_xlfn.IFNA(INDEX(Masterlist!D:D,MATCH(B458,Masterlist!B:B,0)),"")</f>
        <v/>
      </c>
      <c r="D459" s="88"/>
      <c r="E459" s="191" t="s">
        <v>174</v>
      </c>
      <c r="F459" s="192" t="str">
        <f>IFERROR(IF(F$6="Sun",INDEX(Attendance!$R:$R,MATCH($B458&amp;F$7,Attendance!$N:$N,0)),IF(INDEX(Attendance!$R:$R,MATCH($B458&amp;F$7,Attendance!$N:$N,0))="","",IF(INDEX(Attendance!$R:$R,MATCH($B458&amp;F$7,Attendance!$N:$N,0))&gt;8,8,INDEX(Attendance!$R:$R,MATCH($B458&amp;F$7,Attendance!$N:$N,0))))),"")</f>
        <v/>
      </c>
      <c r="G459" s="192" t="str">
        <f>IFERROR(IF(G$6="Sun",INDEX(Attendance!$R:$R,MATCH($B458&amp;G$7,Attendance!$N:$N,0)),IF(INDEX(Attendance!$R:$R,MATCH($B458&amp;G$7,Attendance!$N:$N,0))="","",IF(INDEX(Attendance!$R:$R,MATCH($B458&amp;G$7,Attendance!$N:$N,0))&gt;8,8,INDEX(Attendance!$R:$R,MATCH($B458&amp;G$7,Attendance!$N:$N,0))))),"")</f>
        <v/>
      </c>
      <c r="H459" s="192" t="str">
        <f>IFERROR(IF(H$6="Sun",INDEX(Attendance!$R:$R,MATCH($B458&amp;H$7,Attendance!$N:$N,0)),IF(INDEX(Attendance!$R:$R,MATCH($B458&amp;H$7,Attendance!$N:$N,0))="","",IF(INDEX(Attendance!$R:$R,MATCH($B458&amp;H$7,Attendance!$N:$N,0))&gt;8,8,INDEX(Attendance!$R:$R,MATCH($B458&amp;H$7,Attendance!$N:$N,0))))),"")</f>
        <v/>
      </c>
      <c r="I459" s="192" t="str">
        <f>IFERROR(IF(I$6="Sun",INDEX(Attendance!$R:$R,MATCH($B458&amp;I$7,Attendance!$N:$N,0)),IF(INDEX(Attendance!$R:$R,MATCH($B458&amp;I$7,Attendance!$N:$N,0))="","",IF(INDEX(Attendance!$R:$R,MATCH($B458&amp;I$7,Attendance!$N:$N,0))&gt;8,8,INDEX(Attendance!$R:$R,MATCH($B458&amp;I$7,Attendance!$N:$N,0))))),"")</f>
        <v/>
      </c>
      <c r="J459" s="192" t="str">
        <f>IFERROR(IF(J$6="Sun",INDEX(Attendance!$R:$R,MATCH($B458&amp;J$7,Attendance!$N:$N,0)),IF(INDEX(Attendance!$R:$R,MATCH($B458&amp;J$7,Attendance!$N:$N,0))="","",IF(INDEX(Attendance!$R:$R,MATCH($B458&amp;J$7,Attendance!$N:$N,0))&gt;8,8,INDEX(Attendance!$R:$R,MATCH($B458&amp;J$7,Attendance!$N:$N,0))))),"")</f>
        <v/>
      </c>
      <c r="K459" s="192" t="str">
        <f>IFERROR(IF(K$6="Sun",INDEX(Attendance!$R:$R,MATCH($B458&amp;K$7,Attendance!$N:$N,0)),IF(INDEX(Attendance!$R:$R,MATCH($B458&amp;K$7,Attendance!$N:$N,0))="","",IF(INDEX(Attendance!$R:$R,MATCH($B458&amp;K$7,Attendance!$N:$N,0))&gt;8,8,INDEX(Attendance!$R:$R,MATCH($B458&amp;K$7,Attendance!$N:$N,0))))),"")</f>
        <v/>
      </c>
      <c r="L459" s="192" t="str">
        <f>IFERROR(IF(L$6="Sun",INDEX(Attendance!$R:$R,MATCH($B458&amp;L$7,Attendance!$N:$N,0)),IF(INDEX(Attendance!$R:$R,MATCH($B458&amp;L$7,Attendance!$N:$N,0))="","",IF(INDEX(Attendance!$R:$R,MATCH($B458&amp;L$7,Attendance!$N:$N,0))&gt;8,8,INDEX(Attendance!$R:$R,MATCH($B458&amp;L$7,Attendance!$N:$N,0))))),"")</f>
        <v/>
      </c>
      <c r="M459" s="192" t="str">
        <f>IFERROR(IF(M$6="Sun",INDEX(Attendance!$R:$R,MATCH($B458&amp;M$7,Attendance!$N:$N,0)),IF(INDEX(Attendance!$R:$R,MATCH($B458&amp;M$7,Attendance!$N:$N,0))="","",IF(INDEX(Attendance!$R:$R,MATCH($B458&amp;M$7,Attendance!$N:$N,0))&gt;8,8,INDEX(Attendance!$R:$R,MATCH($B458&amp;M$7,Attendance!$N:$N,0))))),"")</f>
        <v/>
      </c>
      <c r="N459" s="192" t="str">
        <f>IFERROR(IF(N$6="Sun",INDEX(Attendance!$R:$R,MATCH($B458&amp;N$7,Attendance!$N:$N,0)),IF(INDEX(Attendance!$R:$R,MATCH($B458&amp;N$7,Attendance!$N:$N,0))="","",IF(INDEX(Attendance!$R:$R,MATCH($B458&amp;N$7,Attendance!$N:$N,0))&gt;8,8,INDEX(Attendance!$R:$R,MATCH($B458&amp;N$7,Attendance!$N:$N,0))))),"")</f>
        <v/>
      </c>
      <c r="O459" s="192" t="str">
        <f>IFERROR(IF(O$6="Sun",INDEX(Attendance!$R:$R,MATCH($B458&amp;O$7,Attendance!$N:$N,0)),IF(INDEX(Attendance!$R:$R,MATCH($B458&amp;O$7,Attendance!$N:$N,0))="","",IF(INDEX(Attendance!$R:$R,MATCH($B458&amp;O$7,Attendance!$N:$N,0))&gt;8,8,INDEX(Attendance!$R:$R,MATCH($B458&amp;O$7,Attendance!$N:$N,0))))),"")</f>
        <v/>
      </c>
      <c r="P459" s="192" t="str">
        <f>IFERROR(IF(P$6="Sun",INDEX(Attendance!$R:$R,MATCH($B458&amp;P$7,Attendance!$N:$N,0)),IF(INDEX(Attendance!$R:$R,MATCH($B458&amp;P$7,Attendance!$N:$N,0))="","",IF(INDEX(Attendance!$R:$R,MATCH($B458&amp;P$7,Attendance!$N:$N,0))&gt;8,8,INDEX(Attendance!$R:$R,MATCH($B458&amp;P$7,Attendance!$N:$N,0))))),"")</f>
        <v/>
      </c>
      <c r="Q459" s="192" t="str">
        <f>IFERROR(IF(Q$6="Sun",INDEX(Attendance!$R:$R,MATCH($B458&amp;Q$7,Attendance!$N:$N,0)),IF(INDEX(Attendance!$R:$R,MATCH($B458&amp;Q$7,Attendance!$N:$N,0))="","",IF(INDEX(Attendance!$R:$R,MATCH($B458&amp;Q$7,Attendance!$N:$N,0))&gt;8,8,INDEX(Attendance!$R:$R,MATCH($B458&amp;Q$7,Attendance!$N:$N,0))))),"")</f>
        <v/>
      </c>
      <c r="R459" s="192" t="str">
        <f>IFERROR(IF(R$6="Sun",INDEX(Attendance!$R:$R,MATCH($B458&amp;R$7,Attendance!$N:$N,0)),IF(INDEX(Attendance!$R:$R,MATCH($B458&amp;R$7,Attendance!$N:$N,0))="","",IF(INDEX(Attendance!$R:$R,MATCH($B458&amp;R$7,Attendance!$N:$N,0))&gt;8,8,INDEX(Attendance!$R:$R,MATCH($B458&amp;R$7,Attendance!$N:$N,0))))),"")</f>
        <v/>
      </c>
      <c r="S459" s="192" t="str">
        <f>IFERROR(IF(S$6="Sun",INDEX(Attendance!$R:$R,MATCH($B458&amp;S$7,Attendance!$N:$N,0)),IF(INDEX(Attendance!$R:$R,MATCH($B458&amp;S$7,Attendance!$N:$N,0))="","",IF(INDEX(Attendance!$R:$R,MATCH($B458&amp;S$7,Attendance!$N:$N,0))&gt;8,8,INDEX(Attendance!$R:$R,MATCH($B458&amp;S$7,Attendance!$N:$N,0))))),"")</f>
        <v/>
      </c>
      <c r="T459" s="192" t="str">
        <f>IFERROR(IF(T$6="Sun",INDEX(Attendance!$R:$R,MATCH($B458&amp;T$7,Attendance!$N:$N,0)),IF(INDEX(Attendance!$R:$R,MATCH($B458&amp;T$7,Attendance!$N:$N,0))="","",IF(INDEX(Attendance!$R:$R,MATCH($B458&amp;T$7,Attendance!$N:$N,0))&gt;8,8,INDEX(Attendance!$R:$R,MATCH($B458&amp;T$7,Attendance!$N:$N,0))))),"")</f>
        <v/>
      </c>
      <c r="U459" s="192" t="str">
        <f>IFERROR(IF(U$6="Sun",INDEX(Attendance!$R:$R,MATCH($B458&amp;U$7,Attendance!$N:$N,0)),IF(INDEX(Attendance!$R:$R,MATCH($B458&amp;U$7,Attendance!$N:$N,0))="","",IF(INDEX(Attendance!$R:$R,MATCH($B458&amp;U$7,Attendance!$N:$N,0))&gt;8,8,INDEX(Attendance!$R:$R,MATCH($B458&amp;U$7,Attendance!$N:$N,0))))),"")</f>
        <v/>
      </c>
      <c r="V459" s="192" t="str">
        <f>IFERROR(IF(V$6="Sun",INDEX(Attendance!$R:$R,MATCH($B458&amp;V$7,Attendance!$N:$N,0)),IF(INDEX(Attendance!$R:$R,MATCH($B458&amp;V$7,Attendance!$N:$N,0))="","",IF(INDEX(Attendance!$R:$R,MATCH($B458&amp;V$7,Attendance!$N:$N,0))&gt;8,8,INDEX(Attendance!$R:$R,MATCH($B458&amp;V$7,Attendance!$N:$N,0))))),"")</f>
        <v/>
      </c>
      <c r="W459" s="192" t="str">
        <f>IFERROR(IF(W$6="Sun",INDEX(Attendance!$R:$R,MATCH($B458&amp;W$7,Attendance!$N:$N,0)),IF(INDEX(Attendance!$R:$R,MATCH($B458&amp;W$7,Attendance!$N:$N,0))="","",IF(INDEX(Attendance!$R:$R,MATCH($B458&amp;W$7,Attendance!$N:$N,0))&gt;8,8,INDEX(Attendance!$R:$R,MATCH($B458&amp;W$7,Attendance!$N:$N,0))))),"")</f>
        <v/>
      </c>
      <c r="X459" s="192" t="str">
        <f>IFERROR(IF(X$6="Sun",INDEX(Attendance!$R:$R,MATCH($B458&amp;X$7,Attendance!$N:$N,0)),IF(INDEX(Attendance!$R:$R,MATCH($B458&amp;X$7,Attendance!$N:$N,0))="","",IF(INDEX(Attendance!$R:$R,MATCH($B458&amp;X$7,Attendance!$N:$N,0))&gt;8,8,INDEX(Attendance!$R:$R,MATCH($B458&amp;X$7,Attendance!$N:$N,0))))),"")</f>
        <v/>
      </c>
      <c r="Y459" s="192" t="str">
        <f>IFERROR(IF(Y$6="Sun",INDEX(Attendance!$R:$R,MATCH($B458&amp;Y$7,Attendance!$N:$N,0)),IF(INDEX(Attendance!$R:$R,MATCH($B458&amp;Y$7,Attendance!$N:$N,0))="","",IF(INDEX(Attendance!$R:$R,MATCH($B458&amp;Y$7,Attendance!$N:$N,0))&gt;8,8,INDEX(Attendance!$R:$R,MATCH($B458&amp;Y$7,Attendance!$N:$N,0))))),"")</f>
        <v/>
      </c>
      <c r="Z459" s="192" t="str">
        <f>IFERROR(IF(Z$6="Sun",INDEX(Attendance!$R:$R,MATCH($B458&amp;Z$7,Attendance!$N:$N,0)),IF(INDEX(Attendance!$R:$R,MATCH($B458&amp;Z$7,Attendance!$N:$N,0))="","",IF(INDEX(Attendance!$R:$R,MATCH($B458&amp;Z$7,Attendance!$N:$N,0))&gt;8,8,INDEX(Attendance!$R:$R,MATCH($B458&amp;Z$7,Attendance!$N:$N,0))))),"")</f>
        <v/>
      </c>
      <c r="AA459" s="192" t="str">
        <f>IFERROR(IF(AA$6="Sun",INDEX(Attendance!$R:$R,MATCH($B458&amp;AA$7,Attendance!$N:$N,0)),IF(INDEX(Attendance!$R:$R,MATCH($B458&amp;AA$7,Attendance!$N:$N,0))="","",IF(INDEX(Attendance!$R:$R,MATCH($B458&amp;AA$7,Attendance!$N:$N,0))&gt;8,8,INDEX(Attendance!$R:$R,MATCH($B458&amp;AA$7,Attendance!$N:$N,0))))),"")</f>
        <v/>
      </c>
      <c r="AB459" s="192" t="str">
        <f>IFERROR(IF(AB$6="Sun",INDEX(Attendance!$R:$R,MATCH($B458&amp;AB$7,Attendance!$N:$N,0)),IF(INDEX(Attendance!$R:$R,MATCH($B458&amp;AB$7,Attendance!$N:$N,0))="","",IF(INDEX(Attendance!$R:$R,MATCH($B458&amp;AB$7,Attendance!$N:$N,0))&gt;8,8,INDEX(Attendance!$R:$R,MATCH($B458&amp;AB$7,Attendance!$N:$N,0))))),"")</f>
        <v/>
      </c>
      <c r="AC459" s="192" t="str">
        <f>IFERROR(IF(AC$6="Sun",INDEX(Attendance!$R:$R,MATCH($B458&amp;AC$7,Attendance!$N:$N,0)),IF(INDEX(Attendance!$R:$R,MATCH($B458&amp;AC$7,Attendance!$N:$N,0))="","",IF(INDEX(Attendance!$R:$R,MATCH($B458&amp;AC$7,Attendance!$N:$N,0))&gt;8,8,INDEX(Attendance!$R:$R,MATCH($B458&amp;AC$7,Attendance!$N:$N,0))))),"")</f>
        <v/>
      </c>
      <c r="AD459" s="192" t="str">
        <f>IFERROR(IF(AD$6="Sun",INDEX(Attendance!$R:$R,MATCH($B458&amp;AD$7,Attendance!$N:$N,0)),IF(INDEX(Attendance!$R:$R,MATCH($B458&amp;AD$7,Attendance!$N:$N,0))="","",IF(INDEX(Attendance!$R:$R,MATCH($B458&amp;AD$7,Attendance!$N:$N,0))&gt;8,8,INDEX(Attendance!$R:$R,MATCH($B458&amp;AD$7,Attendance!$N:$N,0))))),"")</f>
        <v/>
      </c>
      <c r="AE459" s="192" t="str">
        <f>IFERROR(IF(AE$6="Sun",INDEX(Attendance!$R:$R,MATCH($B458&amp;AE$7,Attendance!$N:$N,0)),IF(INDEX(Attendance!$R:$R,MATCH($B458&amp;AE$7,Attendance!$N:$N,0))="","",IF(INDEX(Attendance!$R:$R,MATCH($B458&amp;AE$7,Attendance!$N:$N,0))&gt;8,8,INDEX(Attendance!$R:$R,MATCH($B458&amp;AE$7,Attendance!$N:$N,0))))),"")</f>
        <v/>
      </c>
      <c r="AF459" s="192" t="str">
        <f>IFERROR(IF(AF$6="Sun",INDEX(Attendance!$R:$R,MATCH($B458&amp;AF$7,Attendance!$N:$N,0)),IF(INDEX(Attendance!$R:$R,MATCH($B458&amp;AF$7,Attendance!$N:$N,0))="","",IF(INDEX(Attendance!$R:$R,MATCH($B458&amp;AF$7,Attendance!$N:$N,0))&gt;8,8,INDEX(Attendance!$R:$R,MATCH($B458&amp;AF$7,Attendance!$N:$N,0))))),"")</f>
        <v/>
      </c>
      <c r="AG459" s="192" t="str">
        <f>IFERROR(IF(AG$6="Sun",INDEX(Attendance!$R:$R,MATCH($B458&amp;AG$7,Attendance!$N:$N,0)),IF(INDEX(Attendance!$R:$R,MATCH($B458&amp;AG$7,Attendance!$N:$N,0))="","",IF(INDEX(Attendance!$R:$R,MATCH($B458&amp;AG$7,Attendance!$N:$N,0))&gt;8,8,INDEX(Attendance!$R:$R,MATCH($B458&amp;AG$7,Attendance!$N:$N,0))))),"")</f>
        <v/>
      </c>
      <c r="AH459" s="192" t="str">
        <f>IFERROR(IF(AH$6="Sun",INDEX(Attendance!$R:$R,MATCH($B458&amp;AH$7,Attendance!$N:$N,0)),IF(INDEX(Attendance!$R:$R,MATCH($B458&amp;AH$7,Attendance!$N:$N,0))="","",IF(INDEX(Attendance!$R:$R,MATCH($B458&amp;AH$7,Attendance!$N:$N,0))&gt;8,8,INDEX(Attendance!$R:$R,MATCH($B458&amp;AH$7,Attendance!$N:$N,0))))),"")</f>
        <v/>
      </c>
      <c r="AI459" s="192" t="str">
        <f>IFERROR(IF(AI$6="Sun",INDEX(Attendance!$R:$R,MATCH($B458&amp;AI$7,Attendance!$N:$N,0)),IF(INDEX(Attendance!$R:$R,MATCH($B458&amp;AI$7,Attendance!$N:$N,0))="","",IF(INDEX(Attendance!$R:$R,MATCH($B458&amp;AI$7,Attendance!$N:$N,0))&gt;8,8,INDEX(Attendance!$R:$R,MATCH($B458&amp;AI$7,Attendance!$N:$N,0))))),"")</f>
        <v/>
      </c>
      <c r="AJ459" s="192" t="str">
        <f>IFERROR(IF(AJ$6="Sun",INDEX(Attendance!$R:$R,MATCH($B458&amp;AJ$7,Attendance!$N:$N,0)),IF(INDEX(Attendance!$R:$R,MATCH($B458&amp;AJ$7,Attendance!$N:$N,0))="","",IF(INDEX(Attendance!$R:$R,MATCH($B458&amp;AJ$7,Attendance!$N:$N,0))&gt;8,8,INDEX(Attendance!$R:$R,MATCH($B458&amp;AJ$7,Attendance!$N:$N,0))))),"")</f>
        <v/>
      </c>
      <c r="AK459" s="259"/>
      <c r="AL459" s="193">
        <f>ROUND((IF($C463="",Basic,MID($C463,FIND("RM",$C463)+3,4))+$AP458+$AQ463)/WorkDays/WorkHours*AL$6,4)</f>
        <v>8.6538000000000004</v>
      </c>
      <c r="AM459" s="193">
        <f>ROUND((IF($C463="",Basic,MID($C463,FIND("RM",$C463)+3,4))+$AP458+$AQ463)/WorkDays/WorkHours*AM$6,4)</f>
        <v>11.538500000000001</v>
      </c>
      <c r="AN459" s="193">
        <f>ROUND((IF($C463="",Basic,MID($C463,FIND("RM",$C463)+3,4))+$AP458+$AQ463)/WorkDays/WorkHours*AN$6,4)</f>
        <v>17.307700000000001</v>
      </c>
      <c r="AO459" s="262"/>
      <c r="AP459" s="265"/>
      <c r="AQ459" s="86"/>
      <c r="AR459" s="194"/>
      <c r="AS459" s="194"/>
      <c r="AT459" s="194"/>
      <c r="AU459" s="256"/>
    </row>
    <row r="460" spans="1:47" s="213" customFormat="1" ht="33" customHeight="1" x14ac:dyDescent="0.35">
      <c r="A460" s="189"/>
      <c r="B460" s="184"/>
      <c r="C460" s="195" t="str">
        <f>_xlfn.IFNA(INDEX(Masterlist!E:E,MATCH(B458,Masterlist!B:B,0)),"")</f>
        <v/>
      </c>
      <c r="D460" s="1"/>
      <c r="E460" s="196" t="s">
        <v>175</v>
      </c>
      <c r="F460" s="197" t="str">
        <f>IFERROR(IF(F$6="Sun","",IF(INDEX(Attendance!$S:$S,MATCH($B458&amp;F$7,Attendance!$N:$N,0))=TRUE,"",IF(F459&lt;8,"",INDEX(Attendance!$G:$G,MATCH($B458&amp;F$7,Attendance!$N:$N,0))))),"")</f>
        <v/>
      </c>
      <c r="G460" s="197" t="str">
        <f>IFERROR(IF(G$6="Sun","",IF(INDEX(Attendance!$S:$S,MATCH($B458&amp;G$7,Attendance!$N:$N,0))=TRUE,"",IF(G459&lt;8,"",INDEX(Attendance!$G:$G,MATCH($B458&amp;G$7,Attendance!$N:$N,0))))),"")</f>
        <v/>
      </c>
      <c r="H460" s="197" t="str">
        <f>IFERROR(IF(H$6="Sun","",IF(INDEX(Attendance!$S:$S,MATCH($B458&amp;H$7,Attendance!$N:$N,0))=TRUE,"",IF(H459&lt;8,"",INDEX(Attendance!$G:$G,MATCH($B458&amp;H$7,Attendance!$N:$N,0))))),"")</f>
        <v/>
      </c>
      <c r="I460" s="197" t="str">
        <f>IFERROR(IF(I$6="Sun","",IF(INDEX(Attendance!$S:$S,MATCH($B458&amp;I$7,Attendance!$N:$N,0))=TRUE,"",IF(I459&lt;8,"",INDEX(Attendance!$G:$G,MATCH($B458&amp;I$7,Attendance!$N:$N,0))))),"")</f>
        <v/>
      </c>
      <c r="J460" s="197" t="str">
        <f>IFERROR(IF(J$6="Sun","",IF(INDEX(Attendance!$S:$S,MATCH($B458&amp;J$7,Attendance!$N:$N,0))=TRUE,"",IF(J459&lt;8,"",INDEX(Attendance!$G:$G,MATCH($B458&amp;J$7,Attendance!$N:$N,0))))),"")</f>
        <v/>
      </c>
      <c r="K460" s="197" t="str">
        <f>IFERROR(IF(K$6="Sun","",IF(INDEX(Attendance!$S:$S,MATCH($B458&amp;K$7,Attendance!$N:$N,0))=TRUE,"",IF(K459&lt;8,"",INDEX(Attendance!$G:$G,MATCH($B458&amp;K$7,Attendance!$N:$N,0))))),"")</f>
        <v/>
      </c>
      <c r="L460" s="197" t="str">
        <f>IFERROR(IF(L$6="Sun","",IF(INDEX(Attendance!$S:$S,MATCH($B458&amp;L$7,Attendance!$N:$N,0))=TRUE,"",IF(L459&lt;8,"",INDEX(Attendance!$G:$G,MATCH($B458&amp;L$7,Attendance!$N:$N,0))))),"")</f>
        <v/>
      </c>
      <c r="M460" s="197" t="str">
        <f>IFERROR(IF(M$6="Sun","",IF(INDEX(Attendance!$S:$S,MATCH($B458&amp;M$7,Attendance!$N:$N,0))=TRUE,"",IF(M459&lt;8,"",INDEX(Attendance!$G:$G,MATCH($B458&amp;M$7,Attendance!$N:$N,0))))),"")</f>
        <v/>
      </c>
      <c r="N460" s="197" t="str">
        <f>IFERROR(IF(N$6="Sun","",IF(INDEX(Attendance!$S:$S,MATCH($B458&amp;N$7,Attendance!$N:$N,0))=TRUE,"",IF(N459&lt;8,"",INDEX(Attendance!$G:$G,MATCH($B458&amp;N$7,Attendance!$N:$N,0))))),"")</f>
        <v/>
      </c>
      <c r="O460" s="197" t="str">
        <f>IFERROR(IF(O$6="Sun","",IF(INDEX(Attendance!$S:$S,MATCH($B458&amp;O$7,Attendance!$N:$N,0))=TRUE,"",IF(O459&lt;8,"",INDEX(Attendance!$G:$G,MATCH($B458&amp;O$7,Attendance!$N:$N,0))))),"")</f>
        <v/>
      </c>
      <c r="P460" s="197" t="str">
        <f>IFERROR(IF(P$6="Sun","",IF(INDEX(Attendance!$S:$S,MATCH($B458&amp;P$7,Attendance!$N:$N,0))=TRUE,"",IF(P459&lt;8,"",INDEX(Attendance!$G:$G,MATCH($B458&amp;P$7,Attendance!$N:$N,0))))),"")</f>
        <v/>
      </c>
      <c r="Q460" s="197" t="str">
        <f>IFERROR(IF(Q$6="Sun","",IF(INDEX(Attendance!$S:$S,MATCH($B458&amp;Q$7,Attendance!$N:$N,0))=TRUE,"",IF(Q459&lt;8,"",INDEX(Attendance!$G:$G,MATCH($B458&amp;Q$7,Attendance!$N:$N,0))))),"")</f>
        <v/>
      </c>
      <c r="R460" s="197" t="str">
        <f>IFERROR(IF(R$6="Sun","",IF(INDEX(Attendance!$S:$S,MATCH($B458&amp;R$7,Attendance!$N:$N,0))=TRUE,"",IF(R459&lt;8,"",INDEX(Attendance!$G:$G,MATCH($B458&amp;R$7,Attendance!$N:$N,0))))),"")</f>
        <v/>
      </c>
      <c r="S460" s="197" t="str">
        <f>IFERROR(IF(S$6="Sun","",IF(INDEX(Attendance!$S:$S,MATCH($B458&amp;S$7,Attendance!$N:$N,0))=TRUE,"",IF(S459&lt;8,"",INDEX(Attendance!$G:$G,MATCH($B458&amp;S$7,Attendance!$N:$N,0))))),"")</f>
        <v/>
      </c>
      <c r="T460" s="197" t="str">
        <f>IFERROR(IF(T$6="Sun","",IF(INDEX(Attendance!$S:$S,MATCH($B458&amp;T$7,Attendance!$N:$N,0))=TRUE,"",IF(T459&lt;8,"",INDEX(Attendance!$G:$G,MATCH($B458&amp;T$7,Attendance!$N:$N,0))))),"")</f>
        <v/>
      </c>
      <c r="U460" s="197" t="str">
        <f>IFERROR(IF(U$6="Sun","",IF(INDEX(Attendance!$S:$S,MATCH($B458&amp;U$7,Attendance!$N:$N,0))=TRUE,"",IF(U459&lt;8,"",INDEX(Attendance!$G:$G,MATCH($B458&amp;U$7,Attendance!$N:$N,0))))),"")</f>
        <v/>
      </c>
      <c r="V460" s="197" t="str">
        <f>IFERROR(IF(V$6="Sun","",IF(INDEX(Attendance!$S:$S,MATCH($B458&amp;V$7,Attendance!$N:$N,0))=TRUE,"",IF(V459&lt;8,"",INDEX(Attendance!$G:$G,MATCH($B458&amp;V$7,Attendance!$N:$N,0))))),"")</f>
        <v/>
      </c>
      <c r="W460" s="197" t="str">
        <f>IFERROR(IF(W$6="Sun","",IF(INDEX(Attendance!$S:$S,MATCH($B458&amp;W$7,Attendance!$N:$N,0))=TRUE,"",IF(W459&lt;8,"",INDEX(Attendance!$G:$G,MATCH($B458&amp;W$7,Attendance!$N:$N,0))))),"")</f>
        <v/>
      </c>
      <c r="X460" s="197" t="str">
        <f>IFERROR(IF(X$6="Sun","",IF(INDEX(Attendance!$S:$S,MATCH($B458&amp;X$7,Attendance!$N:$N,0))=TRUE,"",IF(X459&lt;8,"",INDEX(Attendance!$G:$G,MATCH($B458&amp;X$7,Attendance!$N:$N,0))))),"")</f>
        <v/>
      </c>
      <c r="Y460" s="197" t="str">
        <f>IFERROR(IF(Y$6="Sun","",IF(INDEX(Attendance!$S:$S,MATCH($B458&amp;Y$7,Attendance!$N:$N,0))=TRUE,"",IF(Y459&lt;8,"",INDEX(Attendance!$G:$G,MATCH($B458&amp;Y$7,Attendance!$N:$N,0))))),"")</f>
        <v/>
      </c>
      <c r="Z460" s="197" t="str">
        <f>IFERROR(IF(Z$6="Sun","",IF(INDEX(Attendance!$S:$S,MATCH($B458&amp;Z$7,Attendance!$N:$N,0))=TRUE,"",IF(Z459&lt;8,"",INDEX(Attendance!$G:$G,MATCH($B458&amp;Z$7,Attendance!$N:$N,0))))),"")</f>
        <v/>
      </c>
      <c r="AA460" s="197" t="str">
        <f>IFERROR(IF(AA$6="Sun","",IF(INDEX(Attendance!$S:$S,MATCH($B458&amp;AA$7,Attendance!$N:$N,0))=TRUE,"",IF(AA459&lt;8,"",INDEX(Attendance!$G:$G,MATCH($B458&amp;AA$7,Attendance!$N:$N,0))))),"")</f>
        <v/>
      </c>
      <c r="AB460" s="197" t="str">
        <f>IFERROR(IF(AB$6="Sun","",IF(INDEX(Attendance!$S:$S,MATCH($B458&amp;AB$7,Attendance!$N:$N,0))=TRUE,"",IF(AB459&lt;8,"",INDEX(Attendance!$G:$G,MATCH($B458&amp;AB$7,Attendance!$N:$N,0))))),"")</f>
        <v/>
      </c>
      <c r="AC460" s="197" t="str">
        <f>IFERROR(IF(AC$6="Sun","",IF(INDEX(Attendance!$S:$S,MATCH($B458&amp;AC$7,Attendance!$N:$N,0))=TRUE,"",IF(AC459&lt;8,"",INDEX(Attendance!$G:$G,MATCH($B458&amp;AC$7,Attendance!$N:$N,0))))),"")</f>
        <v/>
      </c>
      <c r="AD460" s="197" t="str">
        <f>IFERROR(IF(AD$6="Sun","",IF(INDEX(Attendance!$S:$S,MATCH($B458&amp;AD$7,Attendance!$N:$N,0))=TRUE,"",IF(AD459&lt;8,"",INDEX(Attendance!$G:$G,MATCH($B458&amp;AD$7,Attendance!$N:$N,0))))),"")</f>
        <v/>
      </c>
      <c r="AE460" s="197" t="str">
        <f>IFERROR(IF(AE$6="Sun","",IF(INDEX(Attendance!$S:$S,MATCH($B458&amp;AE$7,Attendance!$N:$N,0))=TRUE,"",IF(AE459&lt;8,"",INDEX(Attendance!$G:$G,MATCH($B458&amp;AE$7,Attendance!$N:$N,0))))),"")</f>
        <v/>
      </c>
      <c r="AF460" s="197" t="str">
        <f>IFERROR(IF(AF$6="Sun","",IF(INDEX(Attendance!$S:$S,MATCH($B458&amp;AF$7,Attendance!$N:$N,0))=TRUE,"",IF(AF459&lt;8,"",INDEX(Attendance!$G:$G,MATCH($B458&amp;AF$7,Attendance!$N:$N,0))))),"")</f>
        <v/>
      </c>
      <c r="AG460" s="197" t="str">
        <f>IFERROR(IF(AG$6="Sun","",IF(INDEX(Attendance!$S:$S,MATCH($B458&amp;AG$7,Attendance!$N:$N,0))=TRUE,"",IF(AG459&lt;8,"",INDEX(Attendance!$G:$G,MATCH($B458&amp;AG$7,Attendance!$N:$N,0))))),"")</f>
        <v/>
      </c>
      <c r="AH460" s="197" t="str">
        <f>IFERROR(IF(AH$6="Sun","",IF(INDEX(Attendance!$S:$S,MATCH($B458&amp;AH$7,Attendance!$N:$N,0))=TRUE,"",IF(AH459&lt;8,"",INDEX(Attendance!$G:$G,MATCH($B458&amp;AH$7,Attendance!$N:$N,0))))),"")</f>
        <v/>
      </c>
      <c r="AI460" s="197" t="str">
        <f>IFERROR(IF(AI$6="Sun","",IF(INDEX(Attendance!$S:$S,MATCH($B458&amp;AI$7,Attendance!$N:$N,0))=TRUE,"",IF(AI459&lt;8,"",INDEX(Attendance!$G:$G,MATCH($B458&amp;AI$7,Attendance!$N:$N,0))))),"")</f>
        <v/>
      </c>
      <c r="AJ460" s="197" t="str">
        <f>IFERROR(IF(AJ$6="Sun","",IF(INDEX(Attendance!$S:$S,MATCH($B458&amp;AJ$7,Attendance!$N:$N,0))=TRUE,"",IF(AJ459&lt;8,"",INDEX(Attendance!$G:$G,MATCH($B458&amp;AJ$7,Attendance!$N:$N,0))))),"")</f>
        <v/>
      </c>
      <c r="AK460" s="259"/>
      <c r="AL460" s="198"/>
      <c r="AM460" s="198"/>
      <c r="AN460" s="198"/>
      <c r="AO460" s="262"/>
      <c r="AP460" s="265"/>
      <c r="AQ460" s="86"/>
      <c r="AR460" s="194"/>
      <c r="AS460" s="194"/>
      <c r="AT460" s="194"/>
      <c r="AU460" s="256"/>
    </row>
    <row r="461" spans="1:47" s="213" customFormat="1" ht="33" customHeight="1" x14ac:dyDescent="0.35">
      <c r="A461" s="189"/>
      <c r="B461" s="184"/>
      <c r="C461" s="195" t="str">
        <f>_xlfn.IFNA(INDEX(Masterlist!F:F,MATCH(B458,Masterlist!B:B,0)),"")</f>
        <v/>
      </c>
      <c r="D461" s="88"/>
      <c r="E461" s="196"/>
      <c r="F461" s="199"/>
      <c r="G461" s="200"/>
      <c r="H461" s="192"/>
      <c r="I461" s="192"/>
      <c r="J461" s="192"/>
      <c r="K461" s="192"/>
      <c r="L461" s="192"/>
      <c r="M461" s="192"/>
      <c r="N461" s="192"/>
      <c r="O461" s="192"/>
      <c r="P461" s="192"/>
      <c r="Q461" s="201"/>
      <c r="R461" s="201"/>
      <c r="S461" s="192"/>
      <c r="T461" s="192"/>
      <c r="U461" s="192"/>
      <c r="V461" s="192"/>
      <c r="W461" s="192"/>
      <c r="X461" s="192"/>
      <c r="Y461" s="192"/>
      <c r="Z461" s="192"/>
      <c r="AA461" s="192"/>
      <c r="AB461" s="192"/>
      <c r="AC461" s="192"/>
      <c r="AD461" s="192"/>
      <c r="AE461" s="192"/>
      <c r="AF461" s="192"/>
      <c r="AG461" s="192"/>
      <c r="AH461" s="192"/>
      <c r="AI461" s="192"/>
      <c r="AJ461" s="192"/>
      <c r="AK461" s="259"/>
      <c r="AL461" s="198"/>
      <c r="AM461" s="198"/>
      <c r="AN461" s="198"/>
      <c r="AO461" s="262"/>
      <c r="AP461" s="265"/>
      <c r="AQ461" s="86"/>
      <c r="AR461" s="194"/>
      <c r="AS461" s="194"/>
      <c r="AT461" s="194"/>
      <c r="AU461" s="256"/>
    </row>
    <row r="462" spans="1:47" s="213" customFormat="1" ht="33" customHeight="1" x14ac:dyDescent="0.35">
      <c r="A462" s="189"/>
      <c r="B462" s="184"/>
      <c r="C462" s="202" t="str">
        <f>_xlfn.IFNA(INDEX(Masterlist!I:I,MATCH(B458,Masterlist!B:B,0)),"")</f>
        <v/>
      </c>
      <c r="D462" s="226" t="str">
        <f>_xlfn.IFNA(IF(INDEX(Attendance!H:H,MATCH(B458,Attendance!$A:$A,0))="VMI","SCOPE ALLW",""),"")</f>
        <v/>
      </c>
      <c r="E462" s="196" t="s">
        <v>13</v>
      </c>
      <c r="F462" s="203" t="str">
        <f>IFERROR(IF(AND(RIGHT(F458,1)="N",VALUE(F459)&gt;=8),Database!$I$3,""),"")</f>
        <v/>
      </c>
      <c r="G462" s="192" t="str">
        <f>IFERROR(IF(AND(RIGHT(G458,1)="N",VALUE(G459)&gt;=8),Database!$I$3,""),"")</f>
        <v/>
      </c>
      <c r="H462" s="199" t="str">
        <f>IFERROR(IF(AND(RIGHT(H458,1)="N",VALUE(H459)&gt;=8),Database!$I$3,""),"")</f>
        <v/>
      </c>
      <c r="I462" s="192" t="str">
        <f>IFERROR(IF(AND(RIGHT(I458,1)="N",VALUE(I459)&gt;=8),Database!$I$3,""),"")</f>
        <v/>
      </c>
      <c r="J462" s="192" t="str">
        <f>IFERROR(IF(AND(RIGHT(J458,1)="N",VALUE(J459)&gt;=8),Database!$I$3,""),"")</f>
        <v/>
      </c>
      <c r="K462" s="192" t="str">
        <f>IFERROR(IF(AND(RIGHT(K458,1)="N",VALUE(K459)&gt;=8),Database!$I$3,""),"")</f>
        <v/>
      </c>
      <c r="L462" s="192" t="str">
        <f>IFERROR(IF(AND(RIGHT(L458,1)="N",VALUE(L459)&gt;=8),Database!$I$3,""),"")</f>
        <v/>
      </c>
      <c r="M462" s="192" t="str">
        <f>IFERROR(IF(AND(RIGHT(M458,1)="N",VALUE(M459)&gt;=8),Database!$I$3,""),"")</f>
        <v/>
      </c>
      <c r="N462" s="192" t="str">
        <f>IFERROR(IF(AND(RIGHT(N458,1)="N",VALUE(N459)&gt;=8),Database!$I$3,""),"")</f>
        <v/>
      </c>
      <c r="O462" s="192" t="str">
        <f>IFERROR(IF(AND(RIGHT(O458,1)="N",VALUE(O459)&gt;=8),Database!$I$3,""),"")</f>
        <v/>
      </c>
      <c r="P462" s="192" t="str">
        <f>IFERROR(IF(AND(RIGHT(P458,1)="N",VALUE(P459)&gt;=8),Database!$I$3,""),"")</f>
        <v/>
      </c>
      <c r="Q462" s="192" t="str">
        <f>IFERROR(IF(AND(RIGHT(Q458,1)="N",VALUE(Q459)&gt;=8),Database!$I$3,""),"")</f>
        <v/>
      </c>
      <c r="R462" s="192" t="str">
        <f>IFERROR(IF(AND(RIGHT(R458,1)="N",VALUE(R459)&gt;=8),Database!$I$3,""),"")</f>
        <v/>
      </c>
      <c r="S462" s="192" t="str">
        <f>IFERROR(IF(AND(RIGHT(S458,1)="N",VALUE(S459)&gt;=8),Database!$I$3,""),"")</f>
        <v/>
      </c>
      <c r="T462" s="192" t="str">
        <f>IFERROR(IF(AND(RIGHT(T458,1)="N",VALUE(T459)&gt;=8),Database!$I$3,""),"")</f>
        <v/>
      </c>
      <c r="U462" s="192" t="str">
        <f>IFERROR(IF(AND(RIGHT(U458,1)="N",VALUE(U459)&gt;=8),Database!$I$3,""),"")</f>
        <v/>
      </c>
      <c r="V462" s="192" t="str">
        <f>IFERROR(IF(AND(RIGHT(V458,1)="N",VALUE(V459)&gt;=8),Database!$I$3,""),"")</f>
        <v/>
      </c>
      <c r="W462" s="192" t="str">
        <f>IFERROR(IF(AND(RIGHT(W458,1)="N",VALUE(W459)&gt;=8),Database!$I$3,""),"")</f>
        <v/>
      </c>
      <c r="X462" s="192" t="str">
        <f>IFERROR(IF(AND(RIGHT(X458,1)="N",VALUE(X459)&gt;=8),Database!$I$3,""),"")</f>
        <v/>
      </c>
      <c r="Y462" s="192" t="str">
        <f>IFERROR(IF(AND(RIGHT(Y458,1)="N",VALUE(Y459)&gt;=8),Database!$I$3,""),"")</f>
        <v/>
      </c>
      <c r="Z462" s="192" t="str">
        <f>IFERROR(IF(AND(RIGHT(Z458,1)="N",VALUE(Z459)&gt;=8),Database!$I$3,""),"")</f>
        <v/>
      </c>
      <c r="AA462" s="192" t="str">
        <f>IFERROR(IF(AND(RIGHT(AA458,1)="N",VALUE(AA459)&gt;=8),Database!$I$3,""),"")</f>
        <v/>
      </c>
      <c r="AB462" s="192" t="str">
        <f>IFERROR(IF(AND(RIGHT(AB458,1)="N",VALUE(AB459)&gt;=8),Database!$I$3,""),"")</f>
        <v/>
      </c>
      <c r="AC462" s="192" t="str">
        <f>IFERROR(IF(AND(RIGHT(AC458,1)="N",VALUE(AC459)&gt;=8),Database!$I$3,""),"")</f>
        <v/>
      </c>
      <c r="AD462" s="192" t="str">
        <f>IFERROR(IF(AND(RIGHT(AD458,1)="N",VALUE(AD459)&gt;=8),Database!$I$3,""),"")</f>
        <v/>
      </c>
      <c r="AE462" s="192" t="str">
        <f>IFERROR(IF(AND(RIGHT(AE458,1)="N",VALUE(AE459)&gt;=8),Database!$I$3,""),"")</f>
        <v/>
      </c>
      <c r="AF462" s="192" t="str">
        <f>IFERROR(IF(AND(RIGHT(AF458,1)="N",VALUE(AF459)&gt;=8),Database!$I$3,""),"")</f>
        <v/>
      </c>
      <c r="AG462" s="192" t="str">
        <f>IFERROR(IF(AND(RIGHT(AG458,1)="N",VALUE(AG459)&gt;=8),Database!$I$3,""),"")</f>
        <v/>
      </c>
      <c r="AH462" s="192" t="str">
        <f>IFERROR(IF(AND(RIGHT(AH458,1)="N",VALUE(AH459)&gt;=8),Database!$I$3,""),"")</f>
        <v/>
      </c>
      <c r="AI462" s="192" t="str">
        <f>IFERROR(IF(AND(RIGHT(AI458,1)="N",VALUE(AI459)&gt;=8),Database!$I$3,""),"")</f>
        <v/>
      </c>
      <c r="AJ462" s="192" t="str">
        <f>IFERROR(IF(AND(RIGHT(AJ458,1)="N",VALUE(AJ459)&gt;=8),Database!$I$3,""),"")</f>
        <v/>
      </c>
      <c r="AK462" s="259"/>
      <c r="AL462" s="204"/>
      <c r="AM462" s="198"/>
      <c r="AN462" s="198"/>
      <c r="AO462" s="262"/>
      <c r="AP462" s="265"/>
      <c r="AQ462" s="86"/>
      <c r="AR462" s="194"/>
      <c r="AS462" s="194"/>
      <c r="AT462" s="194"/>
      <c r="AU462" s="256"/>
    </row>
    <row r="463" spans="1:47" s="213" customFormat="1" ht="33" customHeight="1" thickBot="1" x14ac:dyDescent="0.4">
      <c r="A463" s="189"/>
      <c r="B463" s="205"/>
      <c r="C463" s="222"/>
      <c r="D463" s="28"/>
      <c r="E463" s="206" t="s">
        <v>176</v>
      </c>
      <c r="F463" s="207" t="str">
        <f>IFERROR(IF(INDEX(Attendance!$T:$T,MATCH($B458&amp;F$7,Attendance!$N:$N,0))=TRUE,"L",IF(SUM(F459:F460)&gt;=10,5,"")),"")</f>
        <v/>
      </c>
      <c r="G463" s="207" t="str">
        <f>IFERROR(IF(INDEX(Attendance!$T:$T,MATCH($B458&amp;G$7,Attendance!$N:$N,0))=TRUE,"L",IF(SUM(G459:G460)&gt;=10,5,"")),"")</f>
        <v/>
      </c>
      <c r="H463" s="208" t="str">
        <f>IFERROR(IF(INDEX(Attendance!$T:$T,MATCH($B458&amp;H$7,Attendance!$N:$N,0))=TRUE,"L",IF(SUM(H459:H460)&gt;=10,5,"")),"")</f>
        <v/>
      </c>
      <c r="I463" s="208" t="str">
        <f>IFERROR(IF(INDEX(Attendance!$T:$T,MATCH($B458&amp;I$7,Attendance!$N:$N,0))=TRUE,"L",IF(SUM(I459:I460)&gt;=10,5,"")),"")</f>
        <v/>
      </c>
      <c r="J463" s="208" t="str">
        <f>IFERROR(IF(INDEX(Attendance!$T:$T,MATCH($B458&amp;J$7,Attendance!$N:$N,0))=TRUE,"L",IF(SUM(J459:J460)&gt;=10,5,"")),"")</f>
        <v/>
      </c>
      <c r="K463" s="208" t="str">
        <f>IFERROR(IF(INDEX(Attendance!$T:$T,MATCH($B458&amp;K$7,Attendance!$N:$N,0))=TRUE,"L",IF(SUM(K459:K460)&gt;=10,5,"")),"")</f>
        <v/>
      </c>
      <c r="L463" s="208" t="str">
        <f>IFERROR(IF(INDEX(Attendance!$T:$T,MATCH($B458&amp;L$7,Attendance!$N:$N,0))=TRUE,"L",IF(SUM(L459:L460)&gt;=10,5,"")),"")</f>
        <v/>
      </c>
      <c r="M463" s="208" t="str">
        <f>IFERROR(IF(INDEX(Attendance!$T:$T,MATCH($B458&amp;M$7,Attendance!$N:$N,0))=TRUE,"L",IF(SUM(M459:M460)&gt;=10,5,"")),"")</f>
        <v/>
      </c>
      <c r="N463" s="208" t="str">
        <f>IFERROR(IF(INDEX(Attendance!$T:$T,MATCH($B458&amp;N$7,Attendance!$N:$N,0))=TRUE,"L",IF(SUM(N459:N460)&gt;=10,5,"")),"")</f>
        <v/>
      </c>
      <c r="O463" s="208" t="str">
        <f>IFERROR(IF(INDEX(Attendance!$T:$T,MATCH($B458&amp;O$7,Attendance!$N:$N,0))=TRUE,"L",IF(SUM(O459:O460)&gt;=10,5,"")),"")</f>
        <v/>
      </c>
      <c r="P463" s="208" t="str">
        <f>IFERROR(IF(INDEX(Attendance!$T:$T,MATCH($B458&amp;P$7,Attendance!$N:$N,0))=TRUE,"L",IF(SUM(P459:P460)&gt;=10,5,"")),"")</f>
        <v/>
      </c>
      <c r="Q463" s="208" t="str">
        <f>IFERROR(IF(INDEX(Attendance!$T:$T,MATCH($B458&amp;Q$7,Attendance!$N:$N,0))=TRUE,"L",IF(SUM(Q459:Q460)&gt;=10,5,"")),"")</f>
        <v/>
      </c>
      <c r="R463" s="208" t="str">
        <f>IFERROR(IF(INDEX(Attendance!$T:$T,MATCH($B458&amp;R$7,Attendance!$N:$N,0))=TRUE,"L",IF(SUM(R459:R460)&gt;=10,5,"")),"")</f>
        <v/>
      </c>
      <c r="S463" s="208" t="str">
        <f>IFERROR(IF(INDEX(Attendance!$T:$T,MATCH($B458&amp;S$7,Attendance!$N:$N,0))=TRUE,"L",IF(SUM(S459:S460)&gt;=10,5,"")),"")</f>
        <v/>
      </c>
      <c r="T463" s="208" t="str">
        <f>IFERROR(IF(INDEX(Attendance!$T:$T,MATCH($B458&amp;T$7,Attendance!$N:$N,0))=TRUE,"L",IF(SUM(T459:T460)&gt;=10,5,"")),"")</f>
        <v/>
      </c>
      <c r="U463" s="208" t="str">
        <f>IFERROR(IF(INDEX(Attendance!$T:$T,MATCH($B458&amp;U$7,Attendance!$N:$N,0))=TRUE,"L",IF(SUM(U459:U460)&gt;=10,5,"")),"")</f>
        <v/>
      </c>
      <c r="V463" s="208" t="str">
        <f>IFERROR(IF(INDEX(Attendance!$T:$T,MATCH($B458&amp;V$7,Attendance!$N:$N,0))=TRUE,"L",IF(SUM(V459:V460)&gt;=10,5,"")),"")</f>
        <v/>
      </c>
      <c r="W463" s="208" t="str">
        <f>IFERROR(IF(INDEX(Attendance!$T:$T,MATCH($B458&amp;W$7,Attendance!$N:$N,0))=TRUE,"L",IF(SUM(W459:W460)&gt;=10,5,"")),"")</f>
        <v/>
      </c>
      <c r="X463" s="208" t="str">
        <f>IFERROR(IF(INDEX(Attendance!$T:$T,MATCH($B458&amp;X$7,Attendance!$N:$N,0))=TRUE,"L",IF(SUM(X459:X460)&gt;=10,5,"")),"")</f>
        <v/>
      </c>
      <c r="Y463" s="208" t="str">
        <f>IFERROR(IF(INDEX(Attendance!$T:$T,MATCH($B458&amp;Y$7,Attendance!$N:$N,0))=TRUE,"L",IF(SUM(Y459:Y460)&gt;=10,5,"")),"")</f>
        <v/>
      </c>
      <c r="Z463" s="208" t="str">
        <f>IFERROR(IF(INDEX(Attendance!$T:$T,MATCH($B458&amp;Z$7,Attendance!$N:$N,0))=TRUE,"L",IF(SUM(Z459:Z460)&gt;=10,5,"")),"")</f>
        <v/>
      </c>
      <c r="AA463" s="208" t="str">
        <f>IFERROR(IF(INDEX(Attendance!$T:$T,MATCH($B458&amp;AA$7,Attendance!$N:$N,0))=TRUE,"L",IF(SUM(AA459:AA460)&gt;=10,5,"")),"")</f>
        <v/>
      </c>
      <c r="AB463" s="208" t="str">
        <f>IFERROR(IF(INDEX(Attendance!$T:$T,MATCH($B458&amp;AB$7,Attendance!$N:$N,0))=TRUE,"L",IF(SUM(AB459:AB460)&gt;=10,5,"")),"")</f>
        <v/>
      </c>
      <c r="AC463" s="208" t="str">
        <f>IFERROR(IF(INDEX(Attendance!$T:$T,MATCH($B458&amp;AC$7,Attendance!$N:$N,0))=TRUE,"L",IF(SUM(AC459:AC460)&gt;=10,5,"")),"")</f>
        <v/>
      </c>
      <c r="AD463" s="208" t="str">
        <f>IFERROR(IF(INDEX(Attendance!$T:$T,MATCH($B458&amp;AD$7,Attendance!$N:$N,0))=TRUE,"L",IF(SUM(AD459:AD460)&gt;=10,5,"")),"")</f>
        <v/>
      </c>
      <c r="AE463" s="208" t="str">
        <f>IFERROR(IF(INDEX(Attendance!$T:$T,MATCH($B458&amp;AE$7,Attendance!$N:$N,0))=TRUE,"L",IF(SUM(AE459:AE460)&gt;=10,5,"")),"")</f>
        <v/>
      </c>
      <c r="AF463" s="208" t="str">
        <f>IFERROR(IF(INDEX(Attendance!$T:$T,MATCH($B458&amp;AF$7,Attendance!$N:$N,0))=TRUE,"L",IF(SUM(AF459:AF460)&gt;=10,5,"")),"")</f>
        <v/>
      </c>
      <c r="AG463" s="208" t="str">
        <f>IFERROR(IF(INDEX(Attendance!$T:$T,MATCH($B458&amp;AG$7,Attendance!$N:$N,0))=TRUE,"L",IF(SUM(AG459:AG460)&gt;=10,5,"")),"")</f>
        <v/>
      </c>
      <c r="AH463" s="208" t="str">
        <f>IFERROR(IF(INDEX(Attendance!$T:$T,MATCH($B458&amp;AH$7,Attendance!$N:$N,0))=TRUE,"L",IF(SUM(AH459:AH460)&gt;=10,5,"")),"")</f>
        <v/>
      </c>
      <c r="AI463" s="208" t="str">
        <f>IFERROR(IF(INDEX(Attendance!$T:$T,MATCH($B458&amp;AI$7,Attendance!$N:$N,0))=TRUE,"L",IF(SUM(AI459:AI460)&gt;=10,5,"")),"")</f>
        <v/>
      </c>
      <c r="AJ463" s="208" t="str">
        <f>IFERROR(IF(INDEX(Attendance!$T:$T,MATCH($B458&amp;AJ$7,Attendance!$N:$N,0))=TRUE,"L",IF(SUM(AJ459:AJ460)&gt;=10,5,"")),"")</f>
        <v/>
      </c>
      <c r="AK463" s="260"/>
      <c r="AL463" s="209">
        <f>ROUND(AL458*AL459,2)</f>
        <v>0</v>
      </c>
      <c r="AM463" s="209">
        <f>ROUND(AM458*AM459,2)</f>
        <v>0</v>
      </c>
      <c r="AN463" s="209">
        <f>ROUND(AN458*AN459,2)</f>
        <v>0</v>
      </c>
      <c r="AO463" s="263"/>
      <c r="AP463" s="266"/>
      <c r="AQ463" s="210">
        <f>AQ458*$AQ$5</f>
        <v>0</v>
      </c>
      <c r="AR463" s="211">
        <f>AR458*ROUND(IF($C463="",1200,MID($C463,FIND("RM",$C463)+3,4))/26,2)</f>
        <v>0</v>
      </c>
      <c r="AS463" s="211">
        <f t="shared" ref="AS463:AT463" si="119">AS458*ROUND(IF($C463="",1200,MID($C463,FIND("RM",$C463)+3,4))/26,2)</f>
        <v>0</v>
      </c>
      <c r="AT463" s="211">
        <f t="shared" si="119"/>
        <v>92.3</v>
      </c>
      <c r="AU463" s="257"/>
    </row>
    <row r="464" spans="1:47" s="212" customFormat="1" ht="33" customHeight="1" x14ac:dyDescent="0.25">
      <c r="A464" s="175">
        <f t="shared" si="117"/>
        <v>77</v>
      </c>
      <c r="B464" s="184" t="str">
        <f>_xlfn.IFNA(INDEX(Attendance!$A:$A,MATCH(A464,Attendance!$M:$M,0)),"")</f>
        <v/>
      </c>
      <c r="C464" s="185" t="str">
        <f>_xlfn.IFNA(INDEX(Masterlist!C:C,MATCH(B464,Masterlist!B:B,0)),"")</f>
        <v/>
      </c>
      <c r="D464" s="87"/>
      <c r="E464" s="186" t="s">
        <v>173</v>
      </c>
      <c r="F464" s="83" t="str" cm="1">
        <f t="array" ref="F464">_xlfn.IFNA(IF(OR(VALUE(F$7&amp;$C$3)=PH),IF(F465="","PH",IF(INDEX(Attendance!$O:$O,MATCH($B464&amp;F$7,Attendance!$N:$N,0))&lt;"1200","PM","PN")),IF(F$6="Sun",IF(F465="","RD",IF(INDEX(Attendance!$O:$O,MATCH($B464&amp;F$7,Attendance!$N:$N,0))&lt;"1200","RM","RN")),IF(F465="",IF(F$7="","",IF(INDEX(Attendance!$I:$I,MATCH($B464&amp;F$7,Attendance!$N:$N,0))="ABS","AB","UL")),IF(INDEX(Attendance!$O:$O,MATCH($B464&amp;F$7,Attendance!$N:$N,0))&lt;"1200","M","N")))),"")</f>
        <v/>
      </c>
      <c r="G464" s="83" t="str" cm="1">
        <f t="array" ref="G464">_xlfn.IFNA(IF(OR(VALUE(G$7&amp;$C$3)=PH),IF(G465="","PH",IF(INDEX(Attendance!$O:$O,MATCH($B464&amp;G$7,Attendance!$N:$N,0))&lt;"1200","PM","PN")),IF(G$6="Sun",IF(G465="","RD",IF(INDEX(Attendance!$O:$O,MATCH($B464&amp;G$7,Attendance!$N:$N,0))&lt;"1200","RM","RN")),IF(G465="",IF(G$7="","",IF(INDEX(Attendance!$I:$I,MATCH($B464&amp;G$7,Attendance!$N:$N,0))="ABS","AB","UL")),IF(INDEX(Attendance!$O:$O,MATCH($B464&amp;G$7,Attendance!$N:$N,0))&lt;"1200","M","N")))),"")</f>
        <v/>
      </c>
      <c r="H464" s="83" t="str" cm="1">
        <f t="array" ref="H464">_xlfn.IFNA(IF(OR(VALUE(H$7&amp;$C$3)=PH),IF(H465="","PH",IF(INDEX(Attendance!$O:$O,MATCH($B464&amp;H$7,Attendance!$N:$N,0))&lt;"1200","PM","PN")),IF(H$6="Sun",IF(H465="","RD",IF(INDEX(Attendance!$O:$O,MATCH($B464&amp;H$7,Attendance!$N:$N,0))&lt;"1200","RM","RN")),IF(H465="",IF(H$7="","",IF(INDEX(Attendance!$I:$I,MATCH($B464&amp;H$7,Attendance!$N:$N,0))="ABS","AB","UL")),IF(INDEX(Attendance!$O:$O,MATCH($B464&amp;H$7,Attendance!$N:$N,0))&lt;"1200","M","N")))),"")</f>
        <v/>
      </c>
      <c r="I464" s="83" t="str" cm="1">
        <f t="array" ref="I464">_xlfn.IFNA(IF(OR(VALUE(I$7&amp;$C$3)=PH),IF(I465="","PH",IF(INDEX(Attendance!$O:$O,MATCH($B464&amp;I$7,Attendance!$N:$N,0))&lt;"1200","PM","PN")),IF(I$6="Sun",IF(I465="","RD",IF(INDEX(Attendance!$O:$O,MATCH($B464&amp;I$7,Attendance!$N:$N,0))&lt;"1200","RM","RN")),IF(I465="",IF(I$7="","",IF(INDEX(Attendance!$I:$I,MATCH($B464&amp;I$7,Attendance!$N:$N,0))="ABS","AB","UL")),IF(INDEX(Attendance!$O:$O,MATCH($B464&amp;I$7,Attendance!$N:$N,0))&lt;"1200","M","N")))),"")</f>
        <v/>
      </c>
      <c r="J464" s="83" t="str" cm="1">
        <f t="array" ref="J464">_xlfn.IFNA(IF(OR(VALUE(J$7&amp;$C$3)=PH),IF(J465="","PH",IF(INDEX(Attendance!$O:$O,MATCH($B464&amp;J$7,Attendance!$N:$N,0))&lt;"1200","PM","PN")),IF(J$6="Sun",IF(J465="","RD",IF(INDEX(Attendance!$O:$O,MATCH($B464&amp;J$7,Attendance!$N:$N,0))&lt;"1200","RM","RN")),IF(J465="",IF(J$7="","",IF(INDEX(Attendance!$I:$I,MATCH($B464&amp;J$7,Attendance!$N:$N,0))="ABS","AB","UL")),IF(INDEX(Attendance!$O:$O,MATCH($B464&amp;J$7,Attendance!$N:$N,0))&lt;"1200","M","N")))),"")</f>
        <v/>
      </c>
      <c r="K464" s="83" t="str" cm="1">
        <f t="array" ref="K464">_xlfn.IFNA(IF(OR(VALUE(K$7&amp;$C$3)=PH),IF(K465="","PH",IF(INDEX(Attendance!$O:$O,MATCH($B464&amp;K$7,Attendance!$N:$N,0))&lt;"1200","PM","PN")),IF(K$6="Sun",IF(K465="","RD",IF(INDEX(Attendance!$O:$O,MATCH($B464&amp;K$7,Attendance!$N:$N,0))&lt;"1200","RM","RN")),IF(K465="",IF(K$7="","",IF(INDEX(Attendance!$I:$I,MATCH($B464&amp;K$7,Attendance!$N:$N,0))="ABS","AB","UL")),IF(INDEX(Attendance!$O:$O,MATCH($B464&amp;K$7,Attendance!$N:$N,0))&lt;"1200","M","N")))),"")</f>
        <v/>
      </c>
      <c r="L464" s="83" t="str" cm="1">
        <f t="array" ref="L464">_xlfn.IFNA(IF(OR(VALUE(L$7&amp;$C$3)=PH),IF(L465="","PH",IF(INDEX(Attendance!$O:$O,MATCH($B464&amp;L$7,Attendance!$N:$N,0))&lt;"1200","PM","PN")),IF(L$6="Sun",IF(L465="","RD",IF(INDEX(Attendance!$O:$O,MATCH($B464&amp;L$7,Attendance!$N:$N,0))&lt;"1200","RM","RN")),IF(L465="",IF(L$7="","",IF(INDEX(Attendance!$I:$I,MATCH($B464&amp;L$7,Attendance!$N:$N,0))="ABS","AB","UL")),IF(INDEX(Attendance!$O:$O,MATCH($B464&amp;L$7,Attendance!$N:$N,0))&lt;"1200","M","N")))),"")</f>
        <v>RD</v>
      </c>
      <c r="M464" s="83" t="str" cm="1">
        <f t="array" ref="M464">_xlfn.IFNA(IF(OR(VALUE(M$7&amp;$C$3)=PH),IF(M465="","PH",IF(INDEX(Attendance!$O:$O,MATCH($B464&amp;M$7,Attendance!$N:$N,0))&lt;"1200","PM","PN")),IF(M$6="Sun",IF(M465="","RD",IF(INDEX(Attendance!$O:$O,MATCH($B464&amp;M$7,Attendance!$N:$N,0))&lt;"1200","RM","RN")),IF(M465="",IF(M$7="","",IF(INDEX(Attendance!$I:$I,MATCH($B464&amp;M$7,Attendance!$N:$N,0))="ABS","AB","UL")),IF(INDEX(Attendance!$O:$O,MATCH($B464&amp;M$7,Attendance!$N:$N,0))&lt;"1200","M","N")))),"")</f>
        <v/>
      </c>
      <c r="N464" s="83" t="str" cm="1">
        <f t="array" ref="N464">_xlfn.IFNA(IF(OR(VALUE(N$7&amp;$C$3)=PH),IF(N465="","PH",IF(INDEX(Attendance!$O:$O,MATCH($B464&amp;N$7,Attendance!$N:$N,0))&lt;"1200","PM","PN")),IF(N$6="Sun",IF(N465="","RD",IF(INDEX(Attendance!$O:$O,MATCH($B464&amp;N$7,Attendance!$N:$N,0))&lt;"1200","RM","RN")),IF(N465="",IF(N$7="","",IF(INDEX(Attendance!$I:$I,MATCH($B464&amp;N$7,Attendance!$N:$N,0))="ABS","AB","UL")),IF(INDEX(Attendance!$O:$O,MATCH($B464&amp;N$7,Attendance!$N:$N,0))&lt;"1200","M","N")))),"")</f>
        <v/>
      </c>
      <c r="O464" s="83" t="str" cm="1">
        <f t="array" ref="O464">_xlfn.IFNA(IF(OR(VALUE(O$7&amp;$C$3)=PH),IF(O465="","PH",IF(INDEX(Attendance!$O:$O,MATCH($B464&amp;O$7,Attendance!$N:$N,0))&lt;"1200","PM","PN")),IF(O$6="Sun",IF(O465="","RD",IF(INDEX(Attendance!$O:$O,MATCH($B464&amp;O$7,Attendance!$N:$N,0))&lt;"1200","RM","RN")),IF(O465="",IF(O$7="","",IF(INDEX(Attendance!$I:$I,MATCH($B464&amp;O$7,Attendance!$N:$N,0))="ABS","AB","UL")),IF(INDEX(Attendance!$O:$O,MATCH($B464&amp;O$7,Attendance!$N:$N,0))&lt;"1200","M","N")))),"")</f>
        <v/>
      </c>
      <c r="P464" s="83" t="str" cm="1">
        <f t="array" ref="P464">_xlfn.IFNA(IF(OR(VALUE(P$7&amp;$C$3)=PH),IF(P465="","PH",IF(INDEX(Attendance!$O:$O,MATCH($B464&amp;P$7,Attendance!$N:$N,0))&lt;"1200","PM","PN")),IF(P$6="Sun",IF(P465="","RD",IF(INDEX(Attendance!$O:$O,MATCH($B464&amp;P$7,Attendance!$N:$N,0))&lt;"1200","RM","RN")),IF(P465="",IF(P$7="","",IF(INDEX(Attendance!$I:$I,MATCH($B464&amp;P$7,Attendance!$N:$N,0))="ABS","AB","UL")),IF(INDEX(Attendance!$O:$O,MATCH($B464&amp;P$7,Attendance!$N:$N,0))&lt;"1200","M","N")))),"")</f>
        <v/>
      </c>
      <c r="Q464" s="83" t="str" cm="1">
        <f t="array" ref="Q464">_xlfn.IFNA(IF(OR(VALUE(Q$7&amp;$C$3)=PH),IF(Q465="","PH",IF(INDEX(Attendance!$O:$O,MATCH($B464&amp;Q$7,Attendance!$N:$N,0))&lt;"1200","PM","PN")),IF(Q$6="Sun",IF(Q465="","RD",IF(INDEX(Attendance!$O:$O,MATCH($B464&amp;Q$7,Attendance!$N:$N,0))&lt;"1200","RM","RN")),IF(Q465="",IF(Q$7="","",IF(INDEX(Attendance!$I:$I,MATCH($B464&amp;Q$7,Attendance!$N:$N,0))="ABS","AB","UL")),IF(INDEX(Attendance!$O:$O,MATCH($B464&amp;Q$7,Attendance!$N:$N,0))&lt;"1200","M","N")))),"")</f>
        <v>PH</v>
      </c>
      <c r="R464" s="83" t="str" cm="1">
        <f t="array" ref="R464">_xlfn.IFNA(IF(OR(VALUE(R$7&amp;$C$3)=PH),IF(R465="","PH",IF(INDEX(Attendance!$O:$O,MATCH($B464&amp;R$7,Attendance!$N:$N,0))&lt;"1200","PM","PN")),IF(R$6="Sun",IF(R465="","RD",IF(INDEX(Attendance!$O:$O,MATCH($B464&amp;R$7,Attendance!$N:$N,0))&lt;"1200","RM","RN")),IF(R465="",IF(R$7="","",IF(INDEX(Attendance!$I:$I,MATCH($B464&amp;R$7,Attendance!$N:$N,0))="ABS","AB","UL")),IF(INDEX(Attendance!$O:$O,MATCH($B464&amp;R$7,Attendance!$N:$N,0))&lt;"1200","M","N")))),"")</f>
        <v>PH</v>
      </c>
      <c r="S464" s="83" t="str" cm="1">
        <f t="array" ref="S464">_xlfn.IFNA(IF(OR(VALUE(S$7&amp;$C$3)=PH),IF(S465="","PH",IF(INDEX(Attendance!$O:$O,MATCH($B464&amp;S$7,Attendance!$N:$N,0))&lt;"1200","PM","PN")),IF(S$6="Sun",IF(S465="","RD",IF(INDEX(Attendance!$O:$O,MATCH($B464&amp;S$7,Attendance!$N:$N,0))&lt;"1200","RM","RN")),IF(S465="",IF(S$7="","",IF(INDEX(Attendance!$I:$I,MATCH($B464&amp;S$7,Attendance!$N:$N,0))="ABS","AB","UL")),IF(INDEX(Attendance!$O:$O,MATCH($B464&amp;S$7,Attendance!$N:$N,0))&lt;"1200","M","N")))),"")</f>
        <v>RD</v>
      </c>
      <c r="T464" s="83" t="str" cm="1">
        <f t="array" ref="T464">_xlfn.IFNA(IF(OR(VALUE(T$7&amp;$C$3)=PH),IF(T465="","PH",IF(INDEX(Attendance!$O:$O,MATCH($B464&amp;T$7,Attendance!$N:$N,0))&lt;"1200","PM","PN")),IF(T$6="Sun",IF(T465="","RD",IF(INDEX(Attendance!$O:$O,MATCH($B464&amp;T$7,Attendance!$N:$N,0))&lt;"1200","RM","RN")),IF(T465="",IF(T$7="","",IF(INDEX(Attendance!$I:$I,MATCH($B464&amp;T$7,Attendance!$N:$N,0))="ABS","AB","UL")),IF(INDEX(Attendance!$O:$O,MATCH($B464&amp;T$7,Attendance!$N:$N,0))&lt;"1200","M","N")))),"")</f>
        <v/>
      </c>
      <c r="U464" s="83" t="str" cm="1">
        <f t="array" ref="U464">_xlfn.IFNA(IF(OR(VALUE(U$7&amp;$C$3)=PH),IF(U465="","PH",IF(INDEX(Attendance!$O:$O,MATCH($B464&amp;U$7,Attendance!$N:$N,0))&lt;"1200","PM","PN")),IF(U$6="Sun",IF(U465="","RD",IF(INDEX(Attendance!$O:$O,MATCH($B464&amp;U$7,Attendance!$N:$N,0))&lt;"1200","RM","RN")),IF(U465="",IF(U$7="","",IF(INDEX(Attendance!$I:$I,MATCH($B464&amp;U$7,Attendance!$N:$N,0))="ABS","AB","UL")),IF(INDEX(Attendance!$O:$O,MATCH($B464&amp;U$7,Attendance!$N:$N,0))&lt;"1200","M","N")))),"")</f>
        <v/>
      </c>
      <c r="V464" s="83" t="str" cm="1">
        <f t="array" ref="V464">_xlfn.IFNA(IF(OR(VALUE(V$7&amp;$C$3)=PH),IF(V465="","PH",IF(INDEX(Attendance!$O:$O,MATCH($B464&amp;V$7,Attendance!$N:$N,0))&lt;"1200","PM","PN")),IF(V$6="Sun",IF(V465="","RD",IF(INDEX(Attendance!$O:$O,MATCH($B464&amp;V$7,Attendance!$N:$N,0))&lt;"1200","RM","RN")),IF(V465="",IF(V$7="","",IF(INDEX(Attendance!$I:$I,MATCH($B464&amp;V$7,Attendance!$N:$N,0))="ABS","AB","UL")),IF(INDEX(Attendance!$O:$O,MATCH($B464&amp;V$7,Attendance!$N:$N,0))&lt;"1200","M","N")))),"")</f>
        <v/>
      </c>
      <c r="W464" s="83" t="str" cm="1">
        <f t="array" ref="W464">_xlfn.IFNA(IF(OR(VALUE(W$7&amp;$C$3)=PH),IF(W465="","PH",IF(INDEX(Attendance!$O:$O,MATCH($B464&amp;W$7,Attendance!$N:$N,0))&lt;"1200","PM","PN")),IF(W$6="Sun",IF(W465="","RD",IF(INDEX(Attendance!$O:$O,MATCH($B464&amp;W$7,Attendance!$N:$N,0))&lt;"1200","RM","RN")),IF(W465="",IF(W$7="","",IF(INDEX(Attendance!$I:$I,MATCH($B464&amp;W$7,Attendance!$N:$N,0))="ABS","AB","UL")),IF(INDEX(Attendance!$O:$O,MATCH($B464&amp;W$7,Attendance!$N:$N,0))&lt;"1200","M","N")))),"")</f>
        <v/>
      </c>
      <c r="X464" s="83" t="str" cm="1">
        <f t="array" ref="X464">_xlfn.IFNA(IF(OR(VALUE(X$7&amp;$C$3)=PH),IF(X465="","PH",IF(INDEX(Attendance!$O:$O,MATCH($B464&amp;X$7,Attendance!$N:$N,0))&lt;"1200","PM","PN")),IF(X$6="Sun",IF(X465="","RD",IF(INDEX(Attendance!$O:$O,MATCH($B464&amp;X$7,Attendance!$N:$N,0))&lt;"1200","RM","RN")),IF(X465="",IF(X$7="","",IF(INDEX(Attendance!$I:$I,MATCH($B464&amp;X$7,Attendance!$N:$N,0))="ABS","AB","UL")),IF(INDEX(Attendance!$O:$O,MATCH($B464&amp;X$7,Attendance!$N:$N,0))&lt;"1200","M","N")))),"")</f>
        <v/>
      </c>
      <c r="Y464" s="83" t="str" cm="1">
        <f t="array" ref="Y464">_xlfn.IFNA(IF(OR(VALUE(Y$7&amp;$C$3)=PH),IF(Y465="","PH",IF(INDEX(Attendance!$O:$O,MATCH($B464&amp;Y$7,Attendance!$N:$N,0))&lt;"1200","PM","PN")),IF(Y$6="Sun",IF(Y465="","RD",IF(INDEX(Attendance!$O:$O,MATCH($B464&amp;Y$7,Attendance!$N:$N,0))&lt;"1200","RM","RN")),IF(Y465="",IF(Y$7="","",IF(INDEX(Attendance!$I:$I,MATCH($B464&amp;Y$7,Attendance!$N:$N,0))="ABS","AB","UL")),IF(INDEX(Attendance!$O:$O,MATCH($B464&amp;Y$7,Attendance!$N:$N,0))&lt;"1200","M","N")))),"")</f>
        <v/>
      </c>
      <c r="Z464" s="83" t="str" cm="1">
        <f t="array" ref="Z464">_xlfn.IFNA(IF(OR(VALUE(Z$7&amp;$C$3)=PH),IF(Z465="","PH",IF(INDEX(Attendance!$O:$O,MATCH($B464&amp;Z$7,Attendance!$N:$N,0))&lt;"1200","PM","PN")),IF(Z$6="Sun",IF(Z465="","RD",IF(INDEX(Attendance!$O:$O,MATCH($B464&amp;Z$7,Attendance!$N:$N,0))&lt;"1200","RM","RN")),IF(Z465="",IF(Z$7="","",IF(INDEX(Attendance!$I:$I,MATCH($B464&amp;Z$7,Attendance!$N:$N,0))="ABS","AB","UL")),IF(INDEX(Attendance!$O:$O,MATCH($B464&amp;Z$7,Attendance!$N:$N,0))&lt;"1200","M","N")))),"")</f>
        <v>RD</v>
      </c>
      <c r="AA464" s="83" t="str" cm="1">
        <f t="array" ref="AA464">_xlfn.IFNA(IF(OR(VALUE(AA$7&amp;$C$3)=PH),IF(AA465="","PH",IF(INDEX(Attendance!$O:$O,MATCH($B464&amp;AA$7,Attendance!$N:$N,0))&lt;"1200","PM","PN")),IF(AA$6="Sun",IF(AA465="","RD",IF(INDEX(Attendance!$O:$O,MATCH($B464&amp;AA$7,Attendance!$N:$N,0))&lt;"1200","RM","RN")),IF(AA465="",IF(AA$7="","",IF(INDEX(Attendance!$I:$I,MATCH($B464&amp;AA$7,Attendance!$N:$N,0))="ABS","AB","UL")),IF(INDEX(Attendance!$O:$O,MATCH($B464&amp;AA$7,Attendance!$N:$N,0))&lt;"1200","M","N")))),"")</f>
        <v/>
      </c>
      <c r="AB464" s="83" t="str" cm="1">
        <f t="array" ref="AB464">_xlfn.IFNA(IF(OR(VALUE(AB$7&amp;$C$3)=PH),IF(AB465="","PH",IF(INDEX(Attendance!$O:$O,MATCH($B464&amp;AB$7,Attendance!$N:$N,0))&lt;"1200","PM","PN")),IF(AB$6="Sun",IF(AB465="","RD",IF(INDEX(Attendance!$O:$O,MATCH($B464&amp;AB$7,Attendance!$N:$N,0))&lt;"1200","RM","RN")),IF(AB465="",IF(AB$7="","",IF(INDEX(Attendance!$I:$I,MATCH($B464&amp;AB$7,Attendance!$N:$N,0))="ABS","AB","UL")),IF(INDEX(Attendance!$O:$O,MATCH($B464&amp;AB$7,Attendance!$N:$N,0))&lt;"1200","M","N")))),"")</f>
        <v/>
      </c>
      <c r="AC464" s="83" t="str" cm="1">
        <f t="array" ref="AC464">_xlfn.IFNA(IF(OR(VALUE(AC$7&amp;$C$3)=PH),IF(AC465="","PH",IF(INDEX(Attendance!$O:$O,MATCH($B464&amp;AC$7,Attendance!$N:$N,0))&lt;"1200","PM","PN")),IF(AC$6="Sun",IF(AC465="","RD",IF(INDEX(Attendance!$O:$O,MATCH($B464&amp;AC$7,Attendance!$N:$N,0))&lt;"1200","RM","RN")),IF(AC465="",IF(AC$7="","",IF(INDEX(Attendance!$I:$I,MATCH($B464&amp;AC$7,Attendance!$N:$N,0))="ABS","AB","UL")),IF(INDEX(Attendance!$O:$O,MATCH($B464&amp;AC$7,Attendance!$N:$N,0))&lt;"1200","M","N")))),"")</f>
        <v/>
      </c>
      <c r="AD464" s="83" t="str" cm="1">
        <f t="array" ref="AD464">_xlfn.IFNA(IF(OR(VALUE(AD$7&amp;$C$3)=PH),IF(AD465="","PH",IF(INDEX(Attendance!$O:$O,MATCH($B464&amp;AD$7,Attendance!$N:$N,0))&lt;"1200","PM","PN")),IF(AD$6="Sun",IF(AD465="","RD",IF(INDEX(Attendance!$O:$O,MATCH($B464&amp;AD$7,Attendance!$N:$N,0))&lt;"1200","RM","RN")),IF(AD465="",IF(AD$7="","",IF(INDEX(Attendance!$I:$I,MATCH($B464&amp;AD$7,Attendance!$N:$N,0))="ABS","AB","UL")),IF(INDEX(Attendance!$O:$O,MATCH($B464&amp;AD$7,Attendance!$N:$N,0))&lt;"1200","M","N")))),"")</f>
        <v/>
      </c>
      <c r="AE464" s="83" t="str" cm="1">
        <f t="array" ref="AE464">_xlfn.IFNA(IF(OR(VALUE(AE$7&amp;$C$3)=PH),IF(AE465="","PH",IF(INDEX(Attendance!$O:$O,MATCH($B464&amp;AE$7,Attendance!$N:$N,0))&lt;"1200","PM","PN")),IF(AE$6="Sun",IF(AE465="","RD",IF(INDEX(Attendance!$O:$O,MATCH($B464&amp;AE$7,Attendance!$N:$N,0))&lt;"1200","RM","RN")),IF(AE465="",IF(AE$7="","",IF(INDEX(Attendance!$I:$I,MATCH($B464&amp;AE$7,Attendance!$N:$N,0))="ABS","AB","UL")),IF(INDEX(Attendance!$O:$O,MATCH($B464&amp;AE$7,Attendance!$N:$N,0))&lt;"1200","M","N")))),"")</f>
        <v/>
      </c>
      <c r="AF464" s="83" t="str" cm="1">
        <f t="array" ref="AF464">_xlfn.IFNA(IF(OR(VALUE(AF$7&amp;$C$3)=PH),IF(AF465="","PH",IF(INDEX(Attendance!$O:$O,MATCH($B464&amp;AF$7,Attendance!$N:$N,0))&lt;"1200","PM","PN")),IF(AF$6="Sun",IF(AF465="","RD",IF(INDEX(Attendance!$O:$O,MATCH($B464&amp;AF$7,Attendance!$N:$N,0))&lt;"1200","RM","RN")),IF(AF465="",IF(AF$7="","",IF(INDEX(Attendance!$I:$I,MATCH($B464&amp;AF$7,Attendance!$N:$N,0))="ABS","AB","UL")),IF(INDEX(Attendance!$O:$O,MATCH($B464&amp;AF$7,Attendance!$N:$N,0))&lt;"1200","M","N")))),"")</f>
        <v/>
      </c>
      <c r="AG464" s="83" t="str" cm="1">
        <f t="array" ref="AG464">_xlfn.IFNA(IF(OR(VALUE(AG$7&amp;$C$3)=PH),IF(AG465="","PH",IF(INDEX(Attendance!$O:$O,MATCH($B464&amp;AG$7,Attendance!$N:$N,0))&lt;"1200","PM","PN")),IF(AG$6="Sun",IF(AG465="","RD",IF(INDEX(Attendance!$O:$O,MATCH($B464&amp;AG$7,Attendance!$N:$N,0))&lt;"1200","RM","RN")),IF(AG465="",IF(AG$7="","",IF(INDEX(Attendance!$I:$I,MATCH($B464&amp;AG$7,Attendance!$N:$N,0))="ABS","AB","UL")),IF(INDEX(Attendance!$O:$O,MATCH($B464&amp;AG$7,Attendance!$N:$N,0))&lt;"1200","M","N")))),"")</f>
        <v>RD</v>
      </c>
      <c r="AH464" s="83" t="str" cm="1">
        <f t="array" ref="AH464">_xlfn.IFNA(IF(OR(VALUE(AH$7&amp;$C$3)=PH),IF(AH465="","PH",IF(INDEX(Attendance!$O:$O,MATCH($B464&amp;AH$7,Attendance!$N:$N,0))&lt;"1200","PM","PN")),IF(AH$6="Sun",IF(AH465="","RD",IF(INDEX(Attendance!$O:$O,MATCH($B464&amp;AH$7,Attendance!$N:$N,0))&lt;"1200","RM","RN")),IF(AH465="",IF(AH$7="","",IF(INDEX(Attendance!$I:$I,MATCH($B464&amp;AH$7,Attendance!$N:$N,0))="ABS","AB","UL")),IF(INDEX(Attendance!$O:$O,MATCH($B464&amp;AH$7,Attendance!$N:$N,0))&lt;"1200","M","N")))),"")</f>
        <v/>
      </c>
      <c r="AI464" s="83" t="str" cm="1">
        <f t="array" ref="AI464">_xlfn.IFNA(IF(OR(VALUE(AI$7&amp;$C$3)=PH),IF(AI465="","PH",IF(INDEX(Attendance!$O:$O,MATCH($B464&amp;AI$7,Attendance!$N:$N,0))&lt;"1200","PM","PN")),IF(AI$6="Sun",IF(AI465="","RD",IF(INDEX(Attendance!$O:$O,MATCH($B464&amp;AI$7,Attendance!$N:$N,0))&lt;"1200","RM","RN")),IF(AI465="",IF(AI$7="","",IF(INDEX(Attendance!$I:$I,MATCH($B464&amp;AI$7,Attendance!$N:$N,0))="ABS","AB","UL")),IF(INDEX(Attendance!$O:$O,MATCH($B464&amp;AI$7,Attendance!$N:$N,0))&lt;"1200","M","N")))),"")</f>
        <v/>
      </c>
      <c r="AJ464" s="83" t="str" cm="1">
        <f t="array" ref="AJ464">_xlfn.IFNA(IF(OR(VALUE(AJ$7&amp;$C$3)=PH),IF(AJ465="","PH",IF(INDEX(Attendance!$O:$O,MATCH($B464&amp;AJ$7,Attendance!$N:$N,0))&lt;"1200","PM","PN")),IF(AJ$6="Sun",IF(AJ465="","RD",IF(INDEX(Attendance!$O:$O,MATCH($B464&amp;AJ$7,Attendance!$N:$N,0))&lt;"1200","RM","RN")),IF(AJ465="",IF(AJ$7="","",IF(INDEX(Attendance!$I:$I,MATCH($B464&amp;AJ$7,Attendance!$N:$N,0))="ABS","AB","UL")),IF(INDEX(Attendance!$O:$O,MATCH($B464&amp;AJ$7,Attendance!$N:$N,0))&lt;"1200","M","N")))),"")</f>
        <v/>
      </c>
      <c r="AK464" s="258">
        <f>SUM(SUMIF(F464:AJ464,{"M","N","A"},F465:AJ465))</f>
        <v>0</v>
      </c>
      <c r="AL464" s="187">
        <f>SUM(SUMIF(F464:AJ464,{"M","N"},F466:AJ466),SUMIF(F464:AJ464,{"OM","ON"},F465:AJ465))</f>
        <v>0</v>
      </c>
      <c r="AM464" s="187">
        <f>SUM(SUMIF(F464:AJ464,{"PM","PN","RM","RN"},F465:AJ465))</f>
        <v>0</v>
      </c>
      <c r="AN464" s="187">
        <f>SUM(SUMIF(F464:AJ464,{"PM","PN"},F466:AJ466))</f>
        <v>0</v>
      </c>
      <c r="AO464" s="261">
        <f>SUM(F469:AJ469)</f>
        <v>0</v>
      </c>
      <c r="AP464" s="264">
        <f>SUM(F468:AJ468)</f>
        <v>0</v>
      </c>
      <c r="AQ464" s="188">
        <f>IF(D468="",0,SUM(COUNTIFS(F464:AJ464,{"M","N","A","OM","ON","OA","PM","PN","PA","RM","RN","RA"})))</f>
        <v>0</v>
      </c>
      <c r="AR464" s="74">
        <f>COUNTIF(F464:AJ464,"AL")</f>
        <v>0</v>
      </c>
      <c r="AS464" s="74">
        <f>COUNTIF(F464:AJ464,"MC")</f>
        <v>0</v>
      </c>
      <c r="AT464" s="74">
        <f>COUNTIF(F464:AJ464,"PH")+COUNTIF(F464:AJ464,"RPH")</f>
        <v>2</v>
      </c>
      <c r="AU464" s="255">
        <f t="shared" ref="AU464" si="120">_xlfn.IFNA(IF($B464="",0,AK464*$AK$5+SUM(AL469:AN469)+SUM(AO464:AP469)+SUM(AQ469:AT469)),"")</f>
        <v>0</v>
      </c>
    </row>
    <row r="465" spans="1:47" s="212" customFormat="1" ht="33" customHeight="1" x14ac:dyDescent="0.25">
      <c r="A465" s="189"/>
      <c r="B465" s="184"/>
      <c r="C465" s="190" t="str">
        <f>_xlfn.IFNA(INDEX(Masterlist!D:D,MATCH(B464,Masterlist!B:B,0)),"")</f>
        <v/>
      </c>
      <c r="D465" s="88"/>
      <c r="E465" s="191" t="s">
        <v>174</v>
      </c>
      <c r="F465" s="192" t="str">
        <f>IFERROR(IF(F$6="Sun",INDEX(Attendance!$R:$R,MATCH($B464&amp;F$7,Attendance!$N:$N,0)),IF(INDEX(Attendance!$R:$R,MATCH($B464&amp;F$7,Attendance!$N:$N,0))="","",IF(INDEX(Attendance!$R:$R,MATCH($B464&amp;F$7,Attendance!$N:$N,0))&gt;8,8,INDEX(Attendance!$R:$R,MATCH($B464&amp;F$7,Attendance!$N:$N,0))))),"")</f>
        <v/>
      </c>
      <c r="G465" s="192" t="str">
        <f>IFERROR(IF(G$6="Sun",INDEX(Attendance!$R:$R,MATCH($B464&amp;G$7,Attendance!$N:$N,0)),IF(INDEX(Attendance!$R:$R,MATCH($B464&amp;G$7,Attendance!$N:$N,0))="","",IF(INDEX(Attendance!$R:$R,MATCH($B464&amp;G$7,Attendance!$N:$N,0))&gt;8,8,INDEX(Attendance!$R:$R,MATCH($B464&amp;G$7,Attendance!$N:$N,0))))),"")</f>
        <v/>
      </c>
      <c r="H465" s="192" t="str">
        <f>IFERROR(IF(H$6="Sun",INDEX(Attendance!$R:$R,MATCH($B464&amp;H$7,Attendance!$N:$N,0)),IF(INDEX(Attendance!$R:$R,MATCH($B464&amp;H$7,Attendance!$N:$N,0))="","",IF(INDEX(Attendance!$R:$R,MATCH($B464&amp;H$7,Attendance!$N:$N,0))&gt;8,8,INDEX(Attendance!$R:$R,MATCH($B464&amp;H$7,Attendance!$N:$N,0))))),"")</f>
        <v/>
      </c>
      <c r="I465" s="192" t="str">
        <f>IFERROR(IF(I$6="Sun",INDEX(Attendance!$R:$R,MATCH($B464&amp;I$7,Attendance!$N:$N,0)),IF(INDEX(Attendance!$R:$R,MATCH($B464&amp;I$7,Attendance!$N:$N,0))="","",IF(INDEX(Attendance!$R:$R,MATCH($B464&amp;I$7,Attendance!$N:$N,0))&gt;8,8,INDEX(Attendance!$R:$R,MATCH($B464&amp;I$7,Attendance!$N:$N,0))))),"")</f>
        <v/>
      </c>
      <c r="J465" s="192" t="str">
        <f>IFERROR(IF(J$6="Sun",INDEX(Attendance!$R:$R,MATCH($B464&amp;J$7,Attendance!$N:$N,0)),IF(INDEX(Attendance!$R:$R,MATCH($B464&amp;J$7,Attendance!$N:$N,0))="","",IF(INDEX(Attendance!$R:$R,MATCH($B464&amp;J$7,Attendance!$N:$N,0))&gt;8,8,INDEX(Attendance!$R:$R,MATCH($B464&amp;J$7,Attendance!$N:$N,0))))),"")</f>
        <v/>
      </c>
      <c r="K465" s="192" t="str">
        <f>IFERROR(IF(K$6="Sun",INDEX(Attendance!$R:$R,MATCH($B464&amp;K$7,Attendance!$N:$N,0)),IF(INDEX(Attendance!$R:$R,MATCH($B464&amp;K$7,Attendance!$N:$N,0))="","",IF(INDEX(Attendance!$R:$R,MATCH($B464&amp;K$7,Attendance!$N:$N,0))&gt;8,8,INDEX(Attendance!$R:$R,MATCH($B464&amp;K$7,Attendance!$N:$N,0))))),"")</f>
        <v/>
      </c>
      <c r="L465" s="192" t="str">
        <f>IFERROR(IF(L$6="Sun",INDEX(Attendance!$R:$R,MATCH($B464&amp;L$7,Attendance!$N:$N,0)),IF(INDEX(Attendance!$R:$R,MATCH($B464&amp;L$7,Attendance!$N:$N,0))="","",IF(INDEX(Attendance!$R:$R,MATCH($B464&amp;L$7,Attendance!$N:$N,0))&gt;8,8,INDEX(Attendance!$R:$R,MATCH($B464&amp;L$7,Attendance!$N:$N,0))))),"")</f>
        <v/>
      </c>
      <c r="M465" s="192" t="str">
        <f>IFERROR(IF(M$6="Sun",INDEX(Attendance!$R:$R,MATCH($B464&amp;M$7,Attendance!$N:$N,0)),IF(INDEX(Attendance!$R:$R,MATCH($B464&amp;M$7,Attendance!$N:$N,0))="","",IF(INDEX(Attendance!$R:$R,MATCH($B464&amp;M$7,Attendance!$N:$N,0))&gt;8,8,INDEX(Attendance!$R:$R,MATCH($B464&amp;M$7,Attendance!$N:$N,0))))),"")</f>
        <v/>
      </c>
      <c r="N465" s="192" t="str">
        <f>IFERROR(IF(N$6="Sun",INDEX(Attendance!$R:$R,MATCH($B464&amp;N$7,Attendance!$N:$N,0)),IF(INDEX(Attendance!$R:$R,MATCH($B464&amp;N$7,Attendance!$N:$N,0))="","",IF(INDEX(Attendance!$R:$R,MATCH($B464&amp;N$7,Attendance!$N:$N,0))&gt;8,8,INDEX(Attendance!$R:$R,MATCH($B464&amp;N$7,Attendance!$N:$N,0))))),"")</f>
        <v/>
      </c>
      <c r="O465" s="192" t="str">
        <f>IFERROR(IF(O$6="Sun",INDEX(Attendance!$R:$R,MATCH($B464&amp;O$7,Attendance!$N:$N,0)),IF(INDEX(Attendance!$R:$R,MATCH($B464&amp;O$7,Attendance!$N:$N,0))="","",IF(INDEX(Attendance!$R:$R,MATCH($B464&amp;O$7,Attendance!$N:$N,0))&gt;8,8,INDEX(Attendance!$R:$R,MATCH($B464&amp;O$7,Attendance!$N:$N,0))))),"")</f>
        <v/>
      </c>
      <c r="P465" s="192" t="str">
        <f>IFERROR(IF(P$6="Sun",INDEX(Attendance!$R:$R,MATCH($B464&amp;P$7,Attendance!$N:$N,0)),IF(INDEX(Attendance!$R:$R,MATCH($B464&amp;P$7,Attendance!$N:$N,0))="","",IF(INDEX(Attendance!$R:$R,MATCH($B464&amp;P$7,Attendance!$N:$N,0))&gt;8,8,INDEX(Attendance!$R:$R,MATCH($B464&amp;P$7,Attendance!$N:$N,0))))),"")</f>
        <v/>
      </c>
      <c r="Q465" s="192" t="str">
        <f>IFERROR(IF(Q$6="Sun",INDEX(Attendance!$R:$R,MATCH($B464&amp;Q$7,Attendance!$N:$N,0)),IF(INDEX(Attendance!$R:$R,MATCH($B464&amp;Q$7,Attendance!$N:$N,0))="","",IF(INDEX(Attendance!$R:$R,MATCH($B464&amp;Q$7,Attendance!$N:$N,0))&gt;8,8,INDEX(Attendance!$R:$R,MATCH($B464&amp;Q$7,Attendance!$N:$N,0))))),"")</f>
        <v/>
      </c>
      <c r="R465" s="192" t="str">
        <f>IFERROR(IF(R$6="Sun",INDEX(Attendance!$R:$R,MATCH($B464&amp;R$7,Attendance!$N:$N,0)),IF(INDEX(Attendance!$R:$R,MATCH($B464&amp;R$7,Attendance!$N:$N,0))="","",IF(INDEX(Attendance!$R:$R,MATCH($B464&amp;R$7,Attendance!$N:$N,0))&gt;8,8,INDEX(Attendance!$R:$R,MATCH($B464&amp;R$7,Attendance!$N:$N,0))))),"")</f>
        <v/>
      </c>
      <c r="S465" s="192" t="str">
        <f>IFERROR(IF(S$6="Sun",INDEX(Attendance!$R:$R,MATCH($B464&amp;S$7,Attendance!$N:$N,0)),IF(INDEX(Attendance!$R:$R,MATCH($B464&amp;S$7,Attendance!$N:$N,0))="","",IF(INDEX(Attendance!$R:$R,MATCH($B464&amp;S$7,Attendance!$N:$N,0))&gt;8,8,INDEX(Attendance!$R:$R,MATCH($B464&amp;S$7,Attendance!$N:$N,0))))),"")</f>
        <v/>
      </c>
      <c r="T465" s="192" t="str">
        <f>IFERROR(IF(T$6="Sun",INDEX(Attendance!$R:$R,MATCH($B464&amp;T$7,Attendance!$N:$N,0)),IF(INDEX(Attendance!$R:$R,MATCH($B464&amp;T$7,Attendance!$N:$N,0))="","",IF(INDEX(Attendance!$R:$R,MATCH($B464&amp;T$7,Attendance!$N:$N,0))&gt;8,8,INDEX(Attendance!$R:$R,MATCH($B464&amp;T$7,Attendance!$N:$N,0))))),"")</f>
        <v/>
      </c>
      <c r="U465" s="192" t="str">
        <f>IFERROR(IF(U$6="Sun",INDEX(Attendance!$R:$R,MATCH($B464&amp;U$7,Attendance!$N:$N,0)),IF(INDEX(Attendance!$R:$R,MATCH($B464&amp;U$7,Attendance!$N:$N,0))="","",IF(INDEX(Attendance!$R:$R,MATCH($B464&amp;U$7,Attendance!$N:$N,0))&gt;8,8,INDEX(Attendance!$R:$R,MATCH($B464&amp;U$7,Attendance!$N:$N,0))))),"")</f>
        <v/>
      </c>
      <c r="V465" s="192" t="str">
        <f>IFERROR(IF(V$6="Sun",INDEX(Attendance!$R:$R,MATCH($B464&amp;V$7,Attendance!$N:$N,0)),IF(INDEX(Attendance!$R:$R,MATCH($B464&amp;V$7,Attendance!$N:$N,0))="","",IF(INDEX(Attendance!$R:$R,MATCH($B464&amp;V$7,Attendance!$N:$N,0))&gt;8,8,INDEX(Attendance!$R:$R,MATCH($B464&amp;V$7,Attendance!$N:$N,0))))),"")</f>
        <v/>
      </c>
      <c r="W465" s="192" t="str">
        <f>IFERROR(IF(W$6="Sun",INDEX(Attendance!$R:$R,MATCH($B464&amp;W$7,Attendance!$N:$N,0)),IF(INDEX(Attendance!$R:$R,MATCH($B464&amp;W$7,Attendance!$N:$N,0))="","",IF(INDEX(Attendance!$R:$R,MATCH($B464&amp;W$7,Attendance!$N:$N,0))&gt;8,8,INDEX(Attendance!$R:$R,MATCH($B464&amp;W$7,Attendance!$N:$N,0))))),"")</f>
        <v/>
      </c>
      <c r="X465" s="192" t="str">
        <f>IFERROR(IF(X$6="Sun",INDEX(Attendance!$R:$R,MATCH($B464&amp;X$7,Attendance!$N:$N,0)),IF(INDEX(Attendance!$R:$R,MATCH($B464&amp;X$7,Attendance!$N:$N,0))="","",IF(INDEX(Attendance!$R:$R,MATCH($B464&amp;X$7,Attendance!$N:$N,0))&gt;8,8,INDEX(Attendance!$R:$R,MATCH($B464&amp;X$7,Attendance!$N:$N,0))))),"")</f>
        <v/>
      </c>
      <c r="Y465" s="192" t="str">
        <f>IFERROR(IF(Y$6="Sun",INDEX(Attendance!$R:$R,MATCH($B464&amp;Y$7,Attendance!$N:$N,0)),IF(INDEX(Attendance!$R:$R,MATCH($B464&amp;Y$7,Attendance!$N:$N,0))="","",IF(INDEX(Attendance!$R:$R,MATCH($B464&amp;Y$7,Attendance!$N:$N,0))&gt;8,8,INDEX(Attendance!$R:$R,MATCH($B464&amp;Y$7,Attendance!$N:$N,0))))),"")</f>
        <v/>
      </c>
      <c r="Z465" s="192" t="str">
        <f>IFERROR(IF(Z$6="Sun",INDEX(Attendance!$R:$R,MATCH($B464&amp;Z$7,Attendance!$N:$N,0)),IF(INDEX(Attendance!$R:$R,MATCH($B464&amp;Z$7,Attendance!$N:$N,0))="","",IF(INDEX(Attendance!$R:$R,MATCH($B464&amp;Z$7,Attendance!$N:$N,0))&gt;8,8,INDEX(Attendance!$R:$R,MATCH($B464&amp;Z$7,Attendance!$N:$N,0))))),"")</f>
        <v/>
      </c>
      <c r="AA465" s="192" t="str">
        <f>IFERROR(IF(AA$6="Sun",INDEX(Attendance!$R:$R,MATCH($B464&amp;AA$7,Attendance!$N:$N,0)),IF(INDEX(Attendance!$R:$R,MATCH($B464&amp;AA$7,Attendance!$N:$N,0))="","",IF(INDEX(Attendance!$R:$R,MATCH($B464&amp;AA$7,Attendance!$N:$N,0))&gt;8,8,INDEX(Attendance!$R:$R,MATCH($B464&amp;AA$7,Attendance!$N:$N,0))))),"")</f>
        <v/>
      </c>
      <c r="AB465" s="192" t="str">
        <f>IFERROR(IF(AB$6="Sun",INDEX(Attendance!$R:$R,MATCH($B464&amp;AB$7,Attendance!$N:$N,0)),IF(INDEX(Attendance!$R:$R,MATCH($B464&amp;AB$7,Attendance!$N:$N,0))="","",IF(INDEX(Attendance!$R:$R,MATCH($B464&amp;AB$7,Attendance!$N:$N,0))&gt;8,8,INDEX(Attendance!$R:$R,MATCH($B464&amp;AB$7,Attendance!$N:$N,0))))),"")</f>
        <v/>
      </c>
      <c r="AC465" s="192" t="str">
        <f>IFERROR(IF(AC$6="Sun",INDEX(Attendance!$R:$R,MATCH($B464&amp;AC$7,Attendance!$N:$N,0)),IF(INDEX(Attendance!$R:$R,MATCH($B464&amp;AC$7,Attendance!$N:$N,0))="","",IF(INDEX(Attendance!$R:$R,MATCH($B464&amp;AC$7,Attendance!$N:$N,0))&gt;8,8,INDEX(Attendance!$R:$R,MATCH($B464&amp;AC$7,Attendance!$N:$N,0))))),"")</f>
        <v/>
      </c>
      <c r="AD465" s="192" t="str">
        <f>IFERROR(IF(AD$6="Sun",INDEX(Attendance!$R:$R,MATCH($B464&amp;AD$7,Attendance!$N:$N,0)),IF(INDEX(Attendance!$R:$R,MATCH($B464&amp;AD$7,Attendance!$N:$N,0))="","",IF(INDEX(Attendance!$R:$R,MATCH($B464&amp;AD$7,Attendance!$N:$N,0))&gt;8,8,INDEX(Attendance!$R:$R,MATCH($B464&amp;AD$7,Attendance!$N:$N,0))))),"")</f>
        <v/>
      </c>
      <c r="AE465" s="192" t="str">
        <f>IFERROR(IF(AE$6="Sun",INDEX(Attendance!$R:$R,MATCH($B464&amp;AE$7,Attendance!$N:$N,0)),IF(INDEX(Attendance!$R:$R,MATCH($B464&amp;AE$7,Attendance!$N:$N,0))="","",IF(INDEX(Attendance!$R:$R,MATCH($B464&amp;AE$7,Attendance!$N:$N,0))&gt;8,8,INDEX(Attendance!$R:$R,MATCH($B464&amp;AE$7,Attendance!$N:$N,0))))),"")</f>
        <v/>
      </c>
      <c r="AF465" s="192" t="str">
        <f>IFERROR(IF(AF$6="Sun",INDEX(Attendance!$R:$R,MATCH($B464&amp;AF$7,Attendance!$N:$N,0)),IF(INDEX(Attendance!$R:$R,MATCH($B464&amp;AF$7,Attendance!$N:$N,0))="","",IF(INDEX(Attendance!$R:$R,MATCH($B464&amp;AF$7,Attendance!$N:$N,0))&gt;8,8,INDEX(Attendance!$R:$R,MATCH($B464&amp;AF$7,Attendance!$N:$N,0))))),"")</f>
        <v/>
      </c>
      <c r="AG465" s="192" t="str">
        <f>IFERROR(IF(AG$6="Sun",INDEX(Attendance!$R:$R,MATCH($B464&amp;AG$7,Attendance!$N:$N,0)),IF(INDEX(Attendance!$R:$R,MATCH($B464&amp;AG$7,Attendance!$N:$N,0))="","",IF(INDEX(Attendance!$R:$R,MATCH($B464&amp;AG$7,Attendance!$N:$N,0))&gt;8,8,INDEX(Attendance!$R:$R,MATCH($B464&amp;AG$7,Attendance!$N:$N,0))))),"")</f>
        <v/>
      </c>
      <c r="AH465" s="192" t="str">
        <f>IFERROR(IF(AH$6="Sun",INDEX(Attendance!$R:$R,MATCH($B464&amp;AH$7,Attendance!$N:$N,0)),IF(INDEX(Attendance!$R:$R,MATCH($B464&amp;AH$7,Attendance!$N:$N,0))="","",IF(INDEX(Attendance!$R:$R,MATCH($B464&amp;AH$7,Attendance!$N:$N,0))&gt;8,8,INDEX(Attendance!$R:$R,MATCH($B464&amp;AH$7,Attendance!$N:$N,0))))),"")</f>
        <v/>
      </c>
      <c r="AI465" s="192" t="str">
        <f>IFERROR(IF(AI$6="Sun",INDEX(Attendance!$R:$R,MATCH($B464&amp;AI$7,Attendance!$N:$N,0)),IF(INDEX(Attendance!$R:$R,MATCH($B464&amp;AI$7,Attendance!$N:$N,0))="","",IF(INDEX(Attendance!$R:$R,MATCH($B464&amp;AI$7,Attendance!$N:$N,0))&gt;8,8,INDEX(Attendance!$R:$R,MATCH($B464&amp;AI$7,Attendance!$N:$N,0))))),"")</f>
        <v/>
      </c>
      <c r="AJ465" s="192" t="str">
        <f>IFERROR(IF(AJ$6="Sun",INDEX(Attendance!$R:$R,MATCH($B464&amp;AJ$7,Attendance!$N:$N,0)),IF(INDEX(Attendance!$R:$R,MATCH($B464&amp;AJ$7,Attendance!$N:$N,0))="","",IF(INDEX(Attendance!$R:$R,MATCH($B464&amp;AJ$7,Attendance!$N:$N,0))&gt;8,8,INDEX(Attendance!$R:$R,MATCH($B464&amp;AJ$7,Attendance!$N:$N,0))))),"")</f>
        <v/>
      </c>
      <c r="AK465" s="259"/>
      <c r="AL465" s="193">
        <f>ROUND((IF($C469="",Basic,MID($C469,FIND("RM",$C469)+3,4))+$AP464+$AQ469)/WorkDays/WorkHours*AL$6,4)</f>
        <v>8.6538000000000004</v>
      </c>
      <c r="AM465" s="193">
        <f>ROUND((IF($C469="",Basic,MID($C469,FIND("RM",$C469)+3,4))+$AP464+$AQ469)/WorkDays/WorkHours*AM$6,4)</f>
        <v>11.538500000000001</v>
      </c>
      <c r="AN465" s="193">
        <f>ROUND((IF($C469="",Basic,MID($C469,FIND("RM",$C469)+3,4))+$AP464+$AQ469)/WorkDays/WorkHours*AN$6,4)</f>
        <v>17.307700000000001</v>
      </c>
      <c r="AO465" s="262"/>
      <c r="AP465" s="265"/>
      <c r="AQ465" s="86"/>
      <c r="AR465" s="194"/>
      <c r="AS465" s="194"/>
      <c r="AT465" s="194"/>
      <c r="AU465" s="256"/>
    </row>
    <row r="466" spans="1:47" s="212" customFormat="1" ht="33" customHeight="1" x14ac:dyDescent="0.25">
      <c r="A466" s="189"/>
      <c r="B466" s="184"/>
      <c r="C466" s="195" t="str">
        <f>_xlfn.IFNA(INDEX(Masterlist!E:E,MATCH(B464,Masterlist!B:B,0)),"")</f>
        <v/>
      </c>
      <c r="D466" s="1"/>
      <c r="E466" s="196" t="s">
        <v>175</v>
      </c>
      <c r="F466" s="197" t="str">
        <f>IFERROR(IF(F$6="Sun","",IF(INDEX(Attendance!$S:$S,MATCH($B464&amp;F$7,Attendance!$N:$N,0))=TRUE,"",IF(F465&lt;8,"",INDEX(Attendance!$G:$G,MATCH($B464&amp;F$7,Attendance!$N:$N,0))))),"")</f>
        <v/>
      </c>
      <c r="G466" s="197" t="str">
        <f>IFERROR(IF(G$6="Sun","",IF(INDEX(Attendance!$S:$S,MATCH($B464&amp;G$7,Attendance!$N:$N,0))=TRUE,"",IF(G465&lt;8,"",INDEX(Attendance!$G:$G,MATCH($B464&amp;G$7,Attendance!$N:$N,0))))),"")</f>
        <v/>
      </c>
      <c r="H466" s="197" t="str">
        <f>IFERROR(IF(H$6="Sun","",IF(INDEX(Attendance!$S:$S,MATCH($B464&amp;H$7,Attendance!$N:$N,0))=TRUE,"",IF(H465&lt;8,"",INDEX(Attendance!$G:$G,MATCH($B464&amp;H$7,Attendance!$N:$N,0))))),"")</f>
        <v/>
      </c>
      <c r="I466" s="197" t="str">
        <f>IFERROR(IF(I$6="Sun","",IF(INDEX(Attendance!$S:$S,MATCH($B464&amp;I$7,Attendance!$N:$N,0))=TRUE,"",IF(I465&lt;8,"",INDEX(Attendance!$G:$G,MATCH($B464&amp;I$7,Attendance!$N:$N,0))))),"")</f>
        <v/>
      </c>
      <c r="J466" s="197" t="str">
        <f>IFERROR(IF(J$6="Sun","",IF(INDEX(Attendance!$S:$S,MATCH($B464&amp;J$7,Attendance!$N:$N,0))=TRUE,"",IF(J465&lt;8,"",INDEX(Attendance!$G:$G,MATCH($B464&amp;J$7,Attendance!$N:$N,0))))),"")</f>
        <v/>
      </c>
      <c r="K466" s="197" t="str">
        <f>IFERROR(IF(K$6="Sun","",IF(INDEX(Attendance!$S:$S,MATCH($B464&amp;K$7,Attendance!$N:$N,0))=TRUE,"",IF(K465&lt;8,"",INDEX(Attendance!$G:$G,MATCH($B464&amp;K$7,Attendance!$N:$N,0))))),"")</f>
        <v/>
      </c>
      <c r="L466" s="197" t="str">
        <f>IFERROR(IF(L$6="Sun","",IF(INDEX(Attendance!$S:$S,MATCH($B464&amp;L$7,Attendance!$N:$N,0))=TRUE,"",IF(L465&lt;8,"",INDEX(Attendance!$G:$G,MATCH($B464&amp;L$7,Attendance!$N:$N,0))))),"")</f>
        <v/>
      </c>
      <c r="M466" s="197" t="str">
        <f>IFERROR(IF(M$6="Sun","",IF(INDEX(Attendance!$S:$S,MATCH($B464&amp;M$7,Attendance!$N:$N,0))=TRUE,"",IF(M465&lt;8,"",INDEX(Attendance!$G:$G,MATCH($B464&amp;M$7,Attendance!$N:$N,0))))),"")</f>
        <v/>
      </c>
      <c r="N466" s="197" t="str">
        <f>IFERROR(IF(N$6="Sun","",IF(INDEX(Attendance!$S:$S,MATCH($B464&amp;N$7,Attendance!$N:$N,0))=TRUE,"",IF(N465&lt;8,"",INDEX(Attendance!$G:$G,MATCH($B464&amp;N$7,Attendance!$N:$N,0))))),"")</f>
        <v/>
      </c>
      <c r="O466" s="197" t="str">
        <f>IFERROR(IF(O$6="Sun","",IF(INDEX(Attendance!$S:$S,MATCH($B464&amp;O$7,Attendance!$N:$N,0))=TRUE,"",IF(O465&lt;8,"",INDEX(Attendance!$G:$G,MATCH($B464&amp;O$7,Attendance!$N:$N,0))))),"")</f>
        <v/>
      </c>
      <c r="P466" s="197" t="str">
        <f>IFERROR(IF(P$6="Sun","",IF(INDEX(Attendance!$S:$S,MATCH($B464&amp;P$7,Attendance!$N:$N,0))=TRUE,"",IF(P465&lt;8,"",INDEX(Attendance!$G:$G,MATCH($B464&amp;P$7,Attendance!$N:$N,0))))),"")</f>
        <v/>
      </c>
      <c r="Q466" s="197" t="str">
        <f>IFERROR(IF(Q$6="Sun","",IF(INDEX(Attendance!$S:$S,MATCH($B464&amp;Q$7,Attendance!$N:$N,0))=TRUE,"",IF(Q465&lt;8,"",INDEX(Attendance!$G:$G,MATCH($B464&amp;Q$7,Attendance!$N:$N,0))))),"")</f>
        <v/>
      </c>
      <c r="R466" s="197" t="str">
        <f>IFERROR(IF(R$6="Sun","",IF(INDEX(Attendance!$S:$S,MATCH($B464&amp;R$7,Attendance!$N:$N,0))=TRUE,"",IF(R465&lt;8,"",INDEX(Attendance!$G:$G,MATCH($B464&amp;R$7,Attendance!$N:$N,0))))),"")</f>
        <v/>
      </c>
      <c r="S466" s="197" t="str">
        <f>IFERROR(IF(S$6="Sun","",IF(INDEX(Attendance!$S:$S,MATCH($B464&amp;S$7,Attendance!$N:$N,0))=TRUE,"",IF(S465&lt;8,"",INDEX(Attendance!$G:$G,MATCH($B464&amp;S$7,Attendance!$N:$N,0))))),"")</f>
        <v/>
      </c>
      <c r="T466" s="197" t="str">
        <f>IFERROR(IF(T$6="Sun","",IF(INDEX(Attendance!$S:$S,MATCH($B464&amp;T$7,Attendance!$N:$N,0))=TRUE,"",IF(T465&lt;8,"",INDEX(Attendance!$G:$G,MATCH($B464&amp;T$7,Attendance!$N:$N,0))))),"")</f>
        <v/>
      </c>
      <c r="U466" s="197" t="str">
        <f>IFERROR(IF(U$6="Sun","",IF(INDEX(Attendance!$S:$S,MATCH($B464&amp;U$7,Attendance!$N:$N,0))=TRUE,"",IF(U465&lt;8,"",INDEX(Attendance!$G:$G,MATCH($B464&amp;U$7,Attendance!$N:$N,0))))),"")</f>
        <v/>
      </c>
      <c r="V466" s="197" t="str">
        <f>IFERROR(IF(V$6="Sun","",IF(INDEX(Attendance!$S:$S,MATCH($B464&amp;V$7,Attendance!$N:$N,0))=TRUE,"",IF(V465&lt;8,"",INDEX(Attendance!$G:$G,MATCH($B464&amp;V$7,Attendance!$N:$N,0))))),"")</f>
        <v/>
      </c>
      <c r="W466" s="197" t="str">
        <f>IFERROR(IF(W$6="Sun","",IF(INDEX(Attendance!$S:$S,MATCH($B464&amp;W$7,Attendance!$N:$N,0))=TRUE,"",IF(W465&lt;8,"",INDEX(Attendance!$G:$G,MATCH($B464&amp;W$7,Attendance!$N:$N,0))))),"")</f>
        <v/>
      </c>
      <c r="X466" s="197" t="str">
        <f>IFERROR(IF(X$6="Sun","",IF(INDEX(Attendance!$S:$S,MATCH($B464&amp;X$7,Attendance!$N:$N,0))=TRUE,"",IF(X465&lt;8,"",INDEX(Attendance!$G:$G,MATCH($B464&amp;X$7,Attendance!$N:$N,0))))),"")</f>
        <v/>
      </c>
      <c r="Y466" s="197" t="str">
        <f>IFERROR(IF(Y$6="Sun","",IF(INDEX(Attendance!$S:$S,MATCH($B464&amp;Y$7,Attendance!$N:$N,0))=TRUE,"",IF(Y465&lt;8,"",INDEX(Attendance!$G:$G,MATCH($B464&amp;Y$7,Attendance!$N:$N,0))))),"")</f>
        <v/>
      </c>
      <c r="Z466" s="197" t="str">
        <f>IFERROR(IF(Z$6="Sun","",IF(INDEX(Attendance!$S:$S,MATCH($B464&amp;Z$7,Attendance!$N:$N,0))=TRUE,"",IF(Z465&lt;8,"",INDEX(Attendance!$G:$G,MATCH($B464&amp;Z$7,Attendance!$N:$N,0))))),"")</f>
        <v/>
      </c>
      <c r="AA466" s="197" t="str">
        <f>IFERROR(IF(AA$6="Sun","",IF(INDEX(Attendance!$S:$S,MATCH($B464&amp;AA$7,Attendance!$N:$N,0))=TRUE,"",IF(AA465&lt;8,"",INDEX(Attendance!$G:$G,MATCH($B464&amp;AA$7,Attendance!$N:$N,0))))),"")</f>
        <v/>
      </c>
      <c r="AB466" s="197" t="str">
        <f>IFERROR(IF(AB$6="Sun","",IF(INDEX(Attendance!$S:$S,MATCH($B464&amp;AB$7,Attendance!$N:$N,0))=TRUE,"",IF(AB465&lt;8,"",INDEX(Attendance!$G:$G,MATCH($B464&amp;AB$7,Attendance!$N:$N,0))))),"")</f>
        <v/>
      </c>
      <c r="AC466" s="197" t="str">
        <f>IFERROR(IF(AC$6="Sun","",IF(INDEX(Attendance!$S:$S,MATCH($B464&amp;AC$7,Attendance!$N:$N,0))=TRUE,"",IF(AC465&lt;8,"",INDEX(Attendance!$G:$G,MATCH($B464&amp;AC$7,Attendance!$N:$N,0))))),"")</f>
        <v/>
      </c>
      <c r="AD466" s="197" t="str">
        <f>IFERROR(IF(AD$6="Sun","",IF(INDEX(Attendance!$S:$S,MATCH($B464&amp;AD$7,Attendance!$N:$N,0))=TRUE,"",IF(AD465&lt;8,"",INDEX(Attendance!$G:$G,MATCH($B464&amp;AD$7,Attendance!$N:$N,0))))),"")</f>
        <v/>
      </c>
      <c r="AE466" s="197" t="str">
        <f>IFERROR(IF(AE$6="Sun","",IF(INDEX(Attendance!$S:$S,MATCH($B464&amp;AE$7,Attendance!$N:$N,0))=TRUE,"",IF(AE465&lt;8,"",INDEX(Attendance!$G:$G,MATCH($B464&amp;AE$7,Attendance!$N:$N,0))))),"")</f>
        <v/>
      </c>
      <c r="AF466" s="197" t="str">
        <f>IFERROR(IF(AF$6="Sun","",IF(INDEX(Attendance!$S:$S,MATCH($B464&amp;AF$7,Attendance!$N:$N,0))=TRUE,"",IF(AF465&lt;8,"",INDEX(Attendance!$G:$G,MATCH($B464&amp;AF$7,Attendance!$N:$N,0))))),"")</f>
        <v/>
      </c>
      <c r="AG466" s="197" t="str">
        <f>IFERROR(IF(AG$6="Sun","",IF(INDEX(Attendance!$S:$S,MATCH($B464&amp;AG$7,Attendance!$N:$N,0))=TRUE,"",IF(AG465&lt;8,"",INDEX(Attendance!$G:$G,MATCH($B464&amp;AG$7,Attendance!$N:$N,0))))),"")</f>
        <v/>
      </c>
      <c r="AH466" s="197" t="str">
        <f>IFERROR(IF(AH$6="Sun","",IF(INDEX(Attendance!$S:$S,MATCH($B464&amp;AH$7,Attendance!$N:$N,0))=TRUE,"",IF(AH465&lt;8,"",INDEX(Attendance!$G:$G,MATCH($B464&amp;AH$7,Attendance!$N:$N,0))))),"")</f>
        <v/>
      </c>
      <c r="AI466" s="197" t="str">
        <f>IFERROR(IF(AI$6="Sun","",IF(INDEX(Attendance!$S:$S,MATCH($B464&amp;AI$7,Attendance!$N:$N,0))=TRUE,"",IF(AI465&lt;8,"",INDEX(Attendance!$G:$G,MATCH($B464&amp;AI$7,Attendance!$N:$N,0))))),"")</f>
        <v/>
      </c>
      <c r="AJ466" s="197" t="str">
        <f>IFERROR(IF(AJ$6="Sun","",IF(INDEX(Attendance!$S:$S,MATCH($B464&amp;AJ$7,Attendance!$N:$N,0))=TRUE,"",IF(AJ465&lt;8,"",INDEX(Attendance!$G:$G,MATCH($B464&amp;AJ$7,Attendance!$N:$N,0))))),"")</f>
        <v/>
      </c>
      <c r="AK466" s="259"/>
      <c r="AL466" s="198"/>
      <c r="AM466" s="198"/>
      <c r="AN466" s="198"/>
      <c r="AO466" s="262"/>
      <c r="AP466" s="265"/>
      <c r="AQ466" s="86"/>
      <c r="AR466" s="194"/>
      <c r="AS466" s="194"/>
      <c r="AT466" s="194"/>
      <c r="AU466" s="256"/>
    </row>
    <row r="467" spans="1:47" s="212" customFormat="1" ht="33" customHeight="1" x14ac:dyDescent="0.25">
      <c r="A467" s="189"/>
      <c r="B467" s="184"/>
      <c r="C467" s="195" t="str">
        <f>_xlfn.IFNA(INDEX(Masterlist!F:F,MATCH(B464,Masterlist!B:B,0)),"")</f>
        <v/>
      </c>
      <c r="D467" s="88"/>
      <c r="E467" s="196"/>
      <c r="F467" s="199"/>
      <c r="G467" s="200"/>
      <c r="H467" s="192"/>
      <c r="I467" s="192"/>
      <c r="J467" s="192"/>
      <c r="K467" s="192"/>
      <c r="L467" s="192"/>
      <c r="M467" s="192"/>
      <c r="N467" s="192"/>
      <c r="O467" s="192"/>
      <c r="P467" s="192"/>
      <c r="Q467" s="201"/>
      <c r="R467" s="201"/>
      <c r="S467" s="192"/>
      <c r="T467" s="192"/>
      <c r="U467" s="192"/>
      <c r="V467" s="192"/>
      <c r="W467" s="192"/>
      <c r="X467" s="192"/>
      <c r="Y467" s="192"/>
      <c r="Z467" s="192"/>
      <c r="AA467" s="192"/>
      <c r="AB467" s="192"/>
      <c r="AC467" s="192"/>
      <c r="AD467" s="192"/>
      <c r="AE467" s="192"/>
      <c r="AF467" s="192"/>
      <c r="AG467" s="192"/>
      <c r="AH467" s="192"/>
      <c r="AI467" s="192"/>
      <c r="AJ467" s="192"/>
      <c r="AK467" s="259"/>
      <c r="AL467" s="198"/>
      <c r="AM467" s="198"/>
      <c r="AN467" s="198"/>
      <c r="AO467" s="262"/>
      <c r="AP467" s="265"/>
      <c r="AQ467" s="86"/>
      <c r="AR467" s="194"/>
      <c r="AS467" s="194"/>
      <c r="AT467" s="194"/>
      <c r="AU467" s="256"/>
    </row>
    <row r="468" spans="1:47" s="212" customFormat="1" ht="33" customHeight="1" x14ac:dyDescent="0.25">
      <c r="A468" s="189"/>
      <c r="B468" s="184"/>
      <c r="C468" s="202" t="str">
        <f>_xlfn.IFNA(INDEX(Masterlist!I:I,MATCH(B464,Masterlist!B:B,0)),"")</f>
        <v/>
      </c>
      <c r="D468" s="226" t="str">
        <f>_xlfn.IFNA(IF(INDEX(Attendance!H:H,MATCH(B464,Attendance!$A:$A,0))="VMI","SCOPE ALLW",""),"")</f>
        <v/>
      </c>
      <c r="E468" s="196" t="s">
        <v>13</v>
      </c>
      <c r="F468" s="203" t="str">
        <f>IFERROR(IF(AND(RIGHT(F464,1)="N",VALUE(F465)&gt;=8),Database!$I$3,""),"")</f>
        <v/>
      </c>
      <c r="G468" s="192" t="str">
        <f>IFERROR(IF(AND(RIGHT(G464,1)="N",VALUE(G465)&gt;=8),Database!$I$3,""),"")</f>
        <v/>
      </c>
      <c r="H468" s="199" t="str">
        <f>IFERROR(IF(AND(RIGHT(H464,1)="N",VALUE(H465)&gt;=8),Database!$I$3,""),"")</f>
        <v/>
      </c>
      <c r="I468" s="192" t="str">
        <f>IFERROR(IF(AND(RIGHT(I464,1)="N",VALUE(I465)&gt;=8),Database!$I$3,""),"")</f>
        <v/>
      </c>
      <c r="J468" s="192" t="str">
        <f>IFERROR(IF(AND(RIGHT(J464,1)="N",VALUE(J465)&gt;=8),Database!$I$3,""),"")</f>
        <v/>
      </c>
      <c r="K468" s="192" t="str">
        <f>IFERROR(IF(AND(RIGHT(K464,1)="N",VALUE(K465)&gt;=8),Database!$I$3,""),"")</f>
        <v/>
      </c>
      <c r="L468" s="192" t="str">
        <f>IFERROR(IF(AND(RIGHT(L464,1)="N",VALUE(L465)&gt;=8),Database!$I$3,""),"")</f>
        <v/>
      </c>
      <c r="M468" s="192" t="str">
        <f>IFERROR(IF(AND(RIGHT(M464,1)="N",VALUE(M465)&gt;=8),Database!$I$3,""),"")</f>
        <v/>
      </c>
      <c r="N468" s="192" t="str">
        <f>IFERROR(IF(AND(RIGHT(N464,1)="N",VALUE(N465)&gt;=8),Database!$I$3,""),"")</f>
        <v/>
      </c>
      <c r="O468" s="192" t="str">
        <f>IFERROR(IF(AND(RIGHT(O464,1)="N",VALUE(O465)&gt;=8),Database!$I$3,""),"")</f>
        <v/>
      </c>
      <c r="P468" s="192" t="str">
        <f>IFERROR(IF(AND(RIGHT(P464,1)="N",VALUE(P465)&gt;=8),Database!$I$3,""),"")</f>
        <v/>
      </c>
      <c r="Q468" s="192" t="str">
        <f>IFERROR(IF(AND(RIGHT(Q464,1)="N",VALUE(Q465)&gt;=8),Database!$I$3,""),"")</f>
        <v/>
      </c>
      <c r="R468" s="192" t="str">
        <f>IFERROR(IF(AND(RIGHT(R464,1)="N",VALUE(R465)&gt;=8),Database!$I$3,""),"")</f>
        <v/>
      </c>
      <c r="S468" s="192" t="str">
        <f>IFERROR(IF(AND(RIGHT(S464,1)="N",VALUE(S465)&gt;=8),Database!$I$3,""),"")</f>
        <v/>
      </c>
      <c r="T468" s="192" t="str">
        <f>IFERROR(IF(AND(RIGHT(T464,1)="N",VALUE(T465)&gt;=8),Database!$I$3,""),"")</f>
        <v/>
      </c>
      <c r="U468" s="192" t="str">
        <f>IFERROR(IF(AND(RIGHT(U464,1)="N",VALUE(U465)&gt;=8),Database!$I$3,""),"")</f>
        <v/>
      </c>
      <c r="V468" s="192" t="str">
        <f>IFERROR(IF(AND(RIGHT(V464,1)="N",VALUE(V465)&gt;=8),Database!$I$3,""),"")</f>
        <v/>
      </c>
      <c r="W468" s="192" t="str">
        <f>IFERROR(IF(AND(RIGHT(W464,1)="N",VALUE(W465)&gt;=8),Database!$I$3,""),"")</f>
        <v/>
      </c>
      <c r="X468" s="192" t="str">
        <f>IFERROR(IF(AND(RIGHT(X464,1)="N",VALUE(X465)&gt;=8),Database!$I$3,""),"")</f>
        <v/>
      </c>
      <c r="Y468" s="192" t="str">
        <f>IFERROR(IF(AND(RIGHT(Y464,1)="N",VALUE(Y465)&gt;=8),Database!$I$3,""),"")</f>
        <v/>
      </c>
      <c r="Z468" s="192" t="str">
        <f>IFERROR(IF(AND(RIGHT(Z464,1)="N",VALUE(Z465)&gt;=8),Database!$I$3,""),"")</f>
        <v/>
      </c>
      <c r="AA468" s="192" t="str">
        <f>IFERROR(IF(AND(RIGHT(AA464,1)="N",VALUE(AA465)&gt;=8),Database!$I$3,""),"")</f>
        <v/>
      </c>
      <c r="AB468" s="192" t="str">
        <f>IFERROR(IF(AND(RIGHT(AB464,1)="N",VALUE(AB465)&gt;=8),Database!$I$3,""),"")</f>
        <v/>
      </c>
      <c r="AC468" s="192" t="str">
        <f>IFERROR(IF(AND(RIGHT(AC464,1)="N",VALUE(AC465)&gt;=8),Database!$I$3,""),"")</f>
        <v/>
      </c>
      <c r="AD468" s="192" t="str">
        <f>IFERROR(IF(AND(RIGHT(AD464,1)="N",VALUE(AD465)&gt;=8),Database!$I$3,""),"")</f>
        <v/>
      </c>
      <c r="AE468" s="192" t="str">
        <f>IFERROR(IF(AND(RIGHT(AE464,1)="N",VALUE(AE465)&gt;=8),Database!$I$3,""),"")</f>
        <v/>
      </c>
      <c r="AF468" s="192" t="str">
        <f>IFERROR(IF(AND(RIGHT(AF464,1)="N",VALUE(AF465)&gt;=8),Database!$I$3,""),"")</f>
        <v/>
      </c>
      <c r="AG468" s="192" t="str">
        <f>IFERROR(IF(AND(RIGHT(AG464,1)="N",VALUE(AG465)&gt;=8),Database!$I$3,""),"")</f>
        <v/>
      </c>
      <c r="AH468" s="192" t="str">
        <f>IFERROR(IF(AND(RIGHT(AH464,1)="N",VALUE(AH465)&gt;=8),Database!$I$3,""),"")</f>
        <v/>
      </c>
      <c r="AI468" s="192" t="str">
        <f>IFERROR(IF(AND(RIGHT(AI464,1)="N",VALUE(AI465)&gt;=8),Database!$I$3,""),"")</f>
        <v/>
      </c>
      <c r="AJ468" s="192" t="str">
        <f>IFERROR(IF(AND(RIGHT(AJ464,1)="N",VALUE(AJ465)&gt;=8),Database!$I$3,""),"")</f>
        <v/>
      </c>
      <c r="AK468" s="259"/>
      <c r="AL468" s="204"/>
      <c r="AM468" s="198"/>
      <c r="AN468" s="198"/>
      <c r="AO468" s="262"/>
      <c r="AP468" s="265"/>
      <c r="AQ468" s="86"/>
      <c r="AR468" s="194"/>
      <c r="AS468" s="194"/>
      <c r="AT468" s="194"/>
      <c r="AU468" s="256"/>
    </row>
    <row r="469" spans="1:47" s="212" customFormat="1" ht="33" customHeight="1" thickBot="1" x14ac:dyDescent="0.3">
      <c r="A469" s="189"/>
      <c r="B469" s="205"/>
      <c r="C469" s="222"/>
      <c r="D469" s="28"/>
      <c r="E469" s="206" t="s">
        <v>176</v>
      </c>
      <c r="F469" s="207" t="str">
        <f>IFERROR(IF(INDEX(Attendance!$T:$T,MATCH($B464&amp;F$7,Attendance!$N:$N,0))=TRUE,"L",IF(SUM(F465:F466)&gt;=10,5,"")),"")</f>
        <v/>
      </c>
      <c r="G469" s="207" t="str">
        <f>IFERROR(IF(INDEX(Attendance!$T:$T,MATCH($B464&amp;G$7,Attendance!$N:$N,0))=TRUE,"L",IF(SUM(G465:G466)&gt;=10,5,"")),"")</f>
        <v/>
      </c>
      <c r="H469" s="208" t="str">
        <f>IFERROR(IF(INDEX(Attendance!$T:$T,MATCH($B464&amp;H$7,Attendance!$N:$N,0))=TRUE,"L",IF(SUM(H465:H466)&gt;=10,5,"")),"")</f>
        <v/>
      </c>
      <c r="I469" s="208" t="str">
        <f>IFERROR(IF(INDEX(Attendance!$T:$T,MATCH($B464&amp;I$7,Attendance!$N:$N,0))=TRUE,"L",IF(SUM(I465:I466)&gt;=10,5,"")),"")</f>
        <v/>
      </c>
      <c r="J469" s="208" t="str">
        <f>IFERROR(IF(INDEX(Attendance!$T:$T,MATCH($B464&amp;J$7,Attendance!$N:$N,0))=TRUE,"L",IF(SUM(J465:J466)&gt;=10,5,"")),"")</f>
        <v/>
      </c>
      <c r="K469" s="208" t="str">
        <f>IFERROR(IF(INDEX(Attendance!$T:$T,MATCH($B464&amp;K$7,Attendance!$N:$N,0))=TRUE,"L",IF(SUM(K465:K466)&gt;=10,5,"")),"")</f>
        <v/>
      </c>
      <c r="L469" s="208" t="str">
        <f>IFERROR(IF(INDEX(Attendance!$T:$T,MATCH($B464&amp;L$7,Attendance!$N:$N,0))=TRUE,"L",IF(SUM(L465:L466)&gt;=10,5,"")),"")</f>
        <v/>
      </c>
      <c r="M469" s="208" t="str">
        <f>IFERROR(IF(INDEX(Attendance!$T:$T,MATCH($B464&amp;M$7,Attendance!$N:$N,0))=TRUE,"L",IF(SUM(M465:M466)&gt;=10,5,"")),"")</f>
        <v/>
      </c>
      <c r="N469" s="208" t="str">
        <f>IFERROR(IF(INDEX(Attendance!$T:$T,MATCH($B464&amp;N$7,Attendance!$N:$N,0))=TRUE,"L",IF(SUM(N465:N466)&gt;=10,5,"")),"")</f>
        <v/>
      </c>
      <c r="O469" s="208" t="str">
        <f>IFERROR(IF(INDEX(Attendance!$T:$T,MATCH($B464&amp;O$7,Attendance!$N:$N,0))=TRUE,"L",IF(SUM(O465:O466)&gt;=10,5,"")),"")</f>
        <v/>
      </c>
      <c r="P469" s="208" t="str">
        <f>IFERROR(IF(INDEX(Attendance!$T:$T,MATCH($B464&amp;P$7,Attendance!$N:$N,0))=TRUE,"L",IF(SUM(P465:P466)&gt;=10,5,"")),"")</f>
        <v/>
      </c>
      <c r="Q469" s="208" t="str">
        <f>IFERROR(IF(INDEX(Attendance!$T:$T,MATCH($B464&amp;Q$7,Attendance!$N:$N,0))=TRUE,"L",IF(SUM(Q465:Q466)&gt;=10,5,"")),"")</f>
        <v/>
      </c>
      <c r="R469" s="208" t="str">
        <f>IFERROR(IF(INDEX(Attendance!$T:$T,MATCH($B464&amp;R$7,Attendance!$N:$N,0))=TRUE,"L",IF(SUM(R465:R466)&gt;=10,5,"")),"")</f>
        <v/>
      </c>
      <c r="S469" s="208" t="str">
        <f>IFERROR(IF(INDEX(Attendance!$T:$T,MATCH($B464&amp;S$7,Attendance!$N:$N,0))=TRUE,"L",IF(SUM(S465:S466)&gt;=10,5,"")),"")</f>
        <v/>
      </c>
      <c r="T469" s="208" t="str">
        <f>IFERROR(IF(INDEX(Attendance!$T:$T,MATCH($B464&amp;T$7,Attendance!$N:$N,0))=TRUE,"L",IF(SUM(T465:T466)&gt;=10,5,"")),"")</f>
        <v/>
      </c>
      <c r="U469" s="208" t="str">
        <f>IFERROR(IF(INDEX(Attendance!$T:$T,MATCH($B464&amp;U$7,Attendance!$N:$N,0))=TRUE,"L",IF(SUM(U465:U466)&gt;=10,5,"")),"")</f>
        <v/>
      </c>
      <c r="V469" s="208" t="str">
        <f>IFERROR(IF(INDEX(Attendance!$T:$T,MATCH($B464&amp;V$7,Attendance!$N:$N,0))=TRUE,"L",IF(SUM(V465:V466)&gt;=10,5,"")),"")</f>
        <v/>
      </c>
      <c r="W469" s="208" t="str">
        <f>IFERROR(IF(INDEX(Attendance!$T:$T,MATCH($B464&amp;W$7,Attendance!$N:$N,0))=TRUE,"L",IF(SUM(W465:W466)&gt;=10,5,"")),"")</f>
        <v/>
      </c>
      <c r="X469" s="208" t="str">
        <f>IFERROR(IF(INDEX(Attendance!$T:$T,MATCH($B464&amp;X$7,Attendance!$N:$N,0))=TRUE,"L",IF(SUM(X465:X466)&gt;=10,5,"")),"")</f>
        <v/>
      </c>
      <c r="Y469" s="208" t="str">
        <f>IFERROR(IF(INDEX(Attendance!$T:$T,MATCH($B464&amp;Y$7,Attendance!$N:$N,0))=TRUE,"L",IF(SUM(Y465:Y466)&gt;=10,5,"")),"")</f>
        <v/>
      </c>
      <c r="Z469" s="208" t="str">
        <f>IFERROR(IF(INDEX(Attendance!$T:$T,MATCH($B464&amp;Z$7,Attendance!$N:$N,0))=TRUE,"L",IF(SUM(Z465:Z466)&gt;=10,5,"")),"")</f>
        <v/>
      </c>
      <c r="AA469" s="208" t="str">
        <f>IFERROR(IF(INDEX(Attendance!$T:$T,MATCH($B464&amp;AA$7,Attendance!$N:$N,0))=TRUE,"L",IF(SUM(AA465:AA466)&gt;=10,5,"")),"")</f>
        <v/>
      </c>
      <c r="AB469" s="208" t="str">
        <f>IFERROR(IF(INDEX(Attendance!$T:$T,MATCH($B464&amp;AB$7,Attendance!$N:$N,0))=TRUE,"L",IF(SUM(AB465:AB466)&gt;=10,5,"")),"")</f>
        <v/>
      </c>
      <c r="AC469" s="208" t="str">
        <f>IFERROR(IF(INDEX(Attendance!$T:$T,MATCH($B464&amp;AC$7,Attendance!$N:$N,0))=TRUE,"L",IF(SUM(AC465:AC466)&gt;=10,5,"")),"")</f>
        <v/>
      </c>
      <c r="AD469" s="208" t="str">
        <f>IFERROR(IF(INDEX(Attendance!$T:$T,MATCH($B464&amp;AD$7,Attendance!$N:$N,0))=TRUE,"L",IF(SUM(AD465:AD466)&gt;=10,5,"")),"")</f>
        <v/>
      </c>
      <c r="AE469" s="208" t="str">
        <f>IFERROR(IF(INDEX(Attendance!$T:$T,MATCH($B464&amp;AE$7,Attendance!$N:$N,0))=TRUE,"L",IF(SUM(AE465:AE466)&gt;=10,5,"")),"")</f>
        <v/>
      </c>
      <c r="AF469" s="208" t="str">
        <f>IFERROR(IF(INDEX(Attendance!$T:$T,MATCH($B464&amp;AF$7,Attendance!$N:$N,0))=TRUE,"L",IF(SUM(AF465:AF466)&gt;=10,5,"")),"")</f>
        <v/>
      </c>
      <c r="AG469" s="208" t="str">
        <f>IFERROR(IF(INDEX(Attendance!$T:$T,MATCH($B464&amp;AG$7,Attendance!$N:$N,0))=TRUE,"L",IF(SUM(AG465:AG466)&gt;=10,5,"")),"")</f>
        <v/>
      </c>
      <c r="AH469" s="208" t="str">
        <f>IFERROR(IF(INDEX(Attendance!$T:$T,MATCH($B464&amp;AH$7,Attendance!$N:$N,0))=TRUE,"L",IF(SUM(AH465:AH466)&gt;=10,5,"")),"")</f>
        <v/>
      </c>
      <c r="AI469" s="208" t="str">
        <f>IFERROR(IF(INDEX(Attendance!$T:$T,MATCH($B464&amp;AI$7,Attendance!$N:$N,0))=TRUE,"L",IF(SUM(AI465:AI466)&gt;=10,5,"")),"")</f>
        <v/>
      </c>
      <c r="AJ469" s="208" t="str">
        <f>IFERROR(IF(INDEX(Attendance!$T:$T,MATCH($B464&amp;AJ$7,Attendance!$N:$N,0))=TRUE,"L",IF(SUM(AJ465:AJ466)&gt;=10,5,"")),"")</f>
        <v/>
      </c>
      <c r="AK469" s="260"/>
      <c r="AL469" s="209">
        <f>ROUND(AL464*AL465,2)</f>
        <v>0</v>
      </c>
      <c r="AM469" s="209">
        <f>ROUND(AM464*AM465,2)</f>
        <v>0</v>
      </c>
      <c r="AN469" s="209">
        <f>ROUND(AN464*AN465,2)</f>
        <v>0</v>
      </c>
      <c r="AO469" s="263"/>
      <c r="AP469" s="266"/>
      <c r="AQ469" s="210">
        <f>AQ464*$AQ$5</f>
        <v>0</v>
      </c>
      <c r="AR469" s="211">
        <f>AR464*ROUND(IF($C469="",1200,MID($C469,FIND("RM",$C469)+3,4))/26,2)</f>
        <v>0</v>
      </c>
      <c r="AS469" s="211">
        <f t="shared" ref="AS469:AT469" si="121">AS464*ROUND(IF($C469="",1200,MID($C469,FIND("RM",$C469)+3,4))/26,2)</f>
        <v>0</v>
      </c>
      <c r="AT469" s="211">
        <f t="shared" si="121"/>
        <v>92.3</v>
      </c>
      <c r="AU469" s="257"/>
    </row>
    <row r="470" spans="1:47" s="213" customFormat="1" ht="33" customHeight="1" x14ac:dyDescent="0.35">
      <c r="A470" s="175">
        <f t="shared" si="117"/>
        <v>78</v>
      </c>
      <c r="B470" s="184" t="str">
        <f>_xlfn.IFNA(INDEX(Attendance!$A:$A,MATCH(A470,Attendance!$M:$M,0)),"")</f>
        <v/>
      </c>
      <c r="C470" s="185" t="str">
        <f>_xlfn.IFNA(INDEX(Masterlist!C:C,MATCH(B470,Masterlist!B:B,0)),"")</f>
        <v/>
      </c>
      <c r="D470" s="87"/>
      <c r="E470" s="186" t="s">
        <v>173</v>
      </c>
      <c r="F470" s="83" t="str" cm="1">
        <f t="array" ref="F470">_xlfn.IFNA(IF(OR(VALUE(F$7&amp;$C$3)=PH),IF(F471="","PH",IF(INDEX(Attendance!$O:$O,MATCH($B470&amp;F$7,Attendance!$N:$N,0))&lt;"1200","PM","PN")),IF(F$6="Sun",IF(F471="","RD",IF(INDEX(Attendance!$O:$O,MATCH($B470&amp;F$7,Attendance!$N:$N,0))&lt;"1200","RM","RN")),IF(F471="",IF(F$7="","",IF(INDEX(Attendance!$I:$I,MATCH($B470&amp;F$7,Attendance!$N:$N,0))="ABS","AB","UL")),IF(INDEX(Attendance!$O:$O,MATCH($B470&amp;F$7,Attendance!$N:$N,0))&lt;"1200","M","N")))),"")</f>
        <v/>
      </c>
      <c r="G470" s="83" t="str" cm="1">
        <f t="array" ref="G470">_xlfn.IFNA(IF(OR(VALUE(G$7&amp;$C$3)=PH),IF(G471="","PH",IF(INDEX(Attendance!$O:$O,MATCH($B470&amp;G$7,Attendance!$N:$N,0))&lt;"1200","PM","PN")),IF(G$6="Sun",IF(G471="","RD",IF(INDEX(Attendance!$O:$O,MATCH($B470&amp;G$7,Attendance!$N:$N,0))&lt;"1200","RM","RN")),IF(G471="",IF(G$7="","",IF(INDEX(Attendance!$I:$I,MATCH($B470&amp;G$7,Attendance!$N:$N,0))="ABS","AB","UL")),IF(INDEX(Attendance!$O:$O,MATCH($B470&amp;G$7,Attendance!$N:$N,0))&lt;"1200","M","N")))),"")</f>
        <v/>
      </c>
      <c r="H470" s="83" t="str" cm="1">
        <f t="array" ref="H470">_xlfn.IFNA(IF(OR(VALUE(H$7&amp;$C$3)=PH),IF(H471="","PH",IF(INDEX(Attendance!$O:$O,MATCH($B470&amp;H$7,Attendance!$N:$N,0))&lt;"1200","PM","PN")),IF(H$6="Sun",IF(H471="","RD",IF(INDEX(Attendance!$O:$O,MATCH($B470&amp;H$7,Attendance!$N:$N,0))&lt;"1200","RM","RN")),IF(H471="",IF(H$7="","",IF(INDEX(Attendance!$I:$I,MATCH($B470&amp;H$7,Attendance!$N:$N,0))="ABS","AB","UL")),IF(INDEX(Attendance!$O:$O,MATCH($B470&amp;H$7,Attendance!$N:$N,0))&lt;"1200","M","N")))),"")</f>
        <v/>
      </c>
      <c r="I470" s="83" t="str" cm="1">
        <f t="array" ref="I470">_xlfn.IFNA(IF(OR(VALUE(I$7&amp;$C$3)=PH),IF(I471="","PH",IF(INDEX(Attendance!$O:$O,MATCH($B470&amp;I$7,Attendance!$N:$N,0))&lt;"1200","PM","PN")),IF(I$6="Sun",IF(I471="","RD",IF(INDEX(Attendance!$O:$O,MATCH($B470&amp;I$7,Attendance!$N:$N,0))&lt;"1200","RM","RN")),IF(I471="",IF(I$7="","",IF(INDEX(Attendance!$I:$I,MATCH($B470&amp;I$7,Attendance!$N:$N,0))="ABS","AB","UL")),IF(INDEX(Attendance!$O:$O,MATCH($B470&amp;I$7,Attendance!$N:$N,0))&lt;"1200","M","N")))),"")</f>
        <v/>
      </c>
      <c r="J470" s="83" t="str" cm="1">
        <f t="array" ref="J470">_xlfn.IFNA(IF(OR(VALUE(J$7&amp;$C$3)=PH),IF(J471="","PH",IF(INDEX(Attendance!$O:$O,MATCH($B470&amp;J$7,Attendance!$N:$N,0))&lt;"1200","PM","PN")),IF(J$6="Sun",IF(J471="","RD",IF(INDEX(Attendance!$O:$O,MATCH($B470&amp;J$7,Attendance!$N:$N,0))&lt;"1200","RM","RN")),IF(J471="",IF(J$7="","",IF(INDEX(Attendance!$I:$I,MATCH($B470&amp;J$7,Attendance!$N:$N,0))="ABS","AB","UL")),IF(INDEX(Attendance!$O:$O,MATCH($B470&amp;J$7,Attendance!$N:$N,0))&lt;"1200","M","N")))),"")</f>
        <v/>
      </c>
      <c r="K470" s="83" t="str" cm="1">
        <f t="array" ref="K470">_xlfn.IFNA(IF(OR(VALUE(K$7&amp;$C$3)=PH),IF(K471="","PH",IF(INDEX(Attendance!$O:$O,MATCH($B470&amp;K$7,Attendance!$N:$N,0))&lt;"1200","PM","PN")),IF(K$6="Sun",IF(K471="","RD",IF(INDEX(Attendance!$O:$O,MATCH($B470&amp;K$7,Attendance!$N:$N,0))&lt;"1200","RM","RN")),IF(K471="",IF(K$7="","",IF(INDEX(Attendance!$I:$I,MATCH($B470&amp;K$7,Attendance!$N:$N,0))="ABS","AB","UL")),IF(INDEX(Attendance!$O:$O,MATCH($B470&amp;K$7,Attendance!$N:$N,0))&lt;"1200","M","N")))),"")</f>
        <v/>
      </c>
      <c r="L470" s="83" t="str" cm="1">
        <f t="array" ref="L470">_xlfn.IFNA(IF(OR(VALUE(L$7&amp;$C$3)=PH),IF(L471="","PH",IF(INDEX(Attendance!$O:$O,MATCH($B470&amp;L$7,Attendance!$N:$N,0))&lt;"1200","PM","PN")),IF(L$6="Sun",IF(L471="","RD",IF(INDEX(Attendance!$O:$O,MATCH($B470&amp;L$7,Attendance!$N:$N,0))&lt;"1200","RM","RN")),IF(L471="",IF(L$7="","",IF(INDEX(Attendance!$I:$I,MATCH($B470&amp;L$7,Attendance!$N:$N,0))="ABS","AB","UL")),IF(INDEX(Attendance!$O:$O,MATCH($B470&amp;L$7,Attendance!$N:$N,0))&lt;"1200","M","N")))),"")</f>
        <v>RD</v>
      </c>
      <c r="M470" s="83" t="str" cm="1">
        <f t="array" ref="M470">_xlfn.IFNA(IF(OR(VALUE(M$7&amp;$C$3)=PH),IF(M471="","PH",IF(INDEX(Attendance!$O:$O,MATCH($B470&amp;M$7,Attendance!$N:$N,0))&lt;"1200","PM","PN")),IF(M$6="Sun",IF(M471="","RD",IF(INDEX(Attendance!$O:$O,MATCH($B470&amp;M$7,Attendance!$N:$N,0))&lt;"1200","RM","RN")),IF(M471="",IF(M$7="","",IF(INDEX(Attendance!$I:$I,MATCH($B470&amp;M$7,Attendance!$N:$N,0))="ABS","AB","UL")),IF(INDEX(Attendance!$O:$O,MATCH($B470&amp;M$7,Attendance!$N:$N,0))&lt;"1200","M","N")))),"")</f>
        <v/>
      </c>
      <c r="N470" s="83" t="str" cm="1">
        <f t="array" ref="N470">_xlfn.IFNA(IF(OR(VALUE(N$7&amp;$C$3)=PH),IF(N471="","PH",IF(INDEX(Attendance!$O:$O,MATCH($B470&amp;N$7,Attendance!$N:$N,0))&lt;"1200","PM","PN")),IF(N$6="Sun",IF(N471="","RD",IF(INDEX(Attendance!$O:$O,MATCH($B470&amp;N$7,Attendance!$N:$N,0))&lt;"1200","RM","RN")),IF(N471="",IF(N$7="","",IF(INDEX(Attendance!$I:$I,MATCH($B470&amp;N$7,Attendance!$N:$N,0))="ABS","AB","UL")),IF(INDEX(Attendance!$O:$O,MATCH($B470&amp;N$7,Attendance!$N:$N,0))&lt;"1200","M","N")))),"")</f>
        <v/>
      </c>
      <c r="O470" s="83" t="str" cm="1">
        <f t="array" ref="O470">_xlfn.IFNA(IF(OR(VALUE(O$7&amp;$C$3)=PH),IF(O471="","PH",IF(INDEX(Attendance!$O:$O,MATCH($B470&amp;O$7,Attendance!$N:$N,0))&lt;"1200","PM","PN")),IF(O$6="Sun",IF(O471="","RD",IF(INDEX(Attendance!$O:$O,MATCH($B470&amp;O$7,Attendance!$N:$N,0))&lt;"1200","RM","RN")),IF(O471="",IF(O$7="","",IF(INDEX(Attendance!$I:$I,MATCH($B470&amp;O$7,Attendance!$N:$N,0))="ABS","AB","UL")),IF(INDEX(Attendance!$O:$O,MATCH($B470&amp;O$7,Attendance!$N:$N,0))&lt;"1200","M","N")))),"")</f>
        <v/>
      </c>
      <c r="P470" s="83" t="str" cm="1">
        <f t="array" ref="P470">_xlfn.IFNA(IF(OR(VALUE(P$7&amp;$C$3)=PH),IF(P471="","PH",IF(INDEX(Attendance!$O:$O,MATCH($B470&amp;P$7,Attendance!$N:$N,0))&lt;"1200","PM","PN")),IF(P$6="Sun",IF(P471="","RD",IF(INDEX(Attendance!$O:$O,MATCH($B470&amp;P$7,Attendance!$N:$N,0))&lt;"1200","RM","RN")),IF(P471="",IF(P$7="","",IF(INDEX(Attendance!$I:$I,MATCH($B470&amp;P$7,Attendance!$N:$N,0))="ABS","AB","UL")),IF(INDEX(Attendance!$O:$O,MATCH($B470&amp;P$7,Attendance!$N:$N,0))&lt;"1200","M","N")))),"")</f>
        <v/>
      </c>
      <c r="Q470" s="83" t="str" cm="1">
        <f t="array" ref="Q470">_xlfn.IFNA(IF(OR(VALUE(Q$7&amp;$C$3)=PH),IF(Q471="","PH",IF(INDEX(Attendance!$O:$O,MATCH($B470&amp;Q$7,Attendance!$N:$N,0))&lt;"1200","PM","PN")),IF(Q$6="Sun",IF(Q471="","RD",IF(INDEX(Attendance!$O:$O,MATCH($B470&amp;Q$7,Attendance!$N:$N,0))&lt;"1200","RM","RN")),IF(Q471="",IF(Q$7="","",IF(INDEX(Attendance!$I:$I,MATCH($B470&amp;Q$7,Attendance!$N:$N,0))="ABS","AB","UL")),IF(INDEX(Attendance!$O:$O,MATCH($B470&amp;Q$7,Attendance!$N:$N,0))&lt;"1200","M","N")))),"")</f>
        <v>PH</v>
      </c>
      <c r="R470" s="83" t="str" cm="1">
        <f t="array" ref="R470">_xlfn.IFNA(IF(OR(VALUE(R$7&amp;$C$3)=PH),IF(R471="","PH",IF(INDEX(Attendance!$O:$O,MATCH($B470&amp;R$7,Attendance!$N:$N,0))&lt;"1200","PM","PN")),IF(R$6="Sun",IF(R471="","RD",IF(INDEX(Attendance!$O:$O,MATCH($B470&amp;R$7,Attendance!$N:$N,0))&lt;"1200","RM","RN")),IF(R471="",IF(R$7="","",IF(INDEX(Attendance!$I:$I,MATCH($B470&amp;R$7,Attendance!$N:$N,0))="ABS","AB","UL")),IF(INDEX(Attendance!$O:$O,MATCH($B470&amp;R$7,Attendance!$N:$N,0))&lt;"1200","M","N")))),"")</f>
        <v>PH</v>
      </c>
      <c r="S470" s="83" t="str" cm="1">
        <f t="array" ref="S470">_xlfn.IFNA(IF(OR(VALUE(S$7&amp;$C$3)=PH),IF(S471="","PH",IF(INDEX(Attendance!$O:$O,MATCH($B470&amp;S$7,Attendance!$N:$N,0))&lt;"1200","PM","PN")),IF(S$6="Sun",IF(S471="","RD",IF(INDEX(Attendance!$O:$O,MATCH($B470&amp;S$7,Attendance!$N:$N,0))&lt;"1200","RM","RN")),IF(S471="",IF(S$7="","",IF(INDEX(Attendance!$I:$I,MATCH($B470&amp;S$7,Attendance!$N:$N,0))="ABS","AB","UL")),IF(INDEX(Attendance!$O:$O,MATCH($B470&amp;S$7,Attendance!$N:$N,0))&lt;"1200","M","N")))),"")</f>
        <v>RD</v>
      </c>
      <c r="T470" s="83" t="str" cm="1">
        <f t="array" ref="T470">_xlfn.IFNA(IF(OR(VALUE(T$7&amp;$C$3)=PH),IF(T471="","PH",IF(INDEX(Attendance!$O:$O,MATCH($B470&amp;T$7,Attendance!$N:$N,0))&lt;"1200","PM","PN")),IF(T$6="Sun",IF(T471="","RD",IF(INDEX(Attendance!$O:$O,MATCH($B470&amp;T$7,Attendance!$N:$N,0))&lt;"1200","RM","RN")),IF(T471="",IF(T$7="","",IF(INDEX(Attendance!$I:$I,MATCH($B470&amp;T$7,Attendance!$N:$N,0))="ABS","AB","UL")),IF(INDEX(Attendance!$O:$O,MATCH($B470&amp;T$7,Attendance!$N:$N,0))&lt;"1200","M","N")))),"")</f>
        <v/>
      </c>
      <c r="U470" s="83" t="str" cm="1">
        <f t="array" ref="U470">_xlfn.IFNA(IF(OR(VALUE(U$7&amp;$C$3)=PH),IF(U471="","PH",IF(INDEX(Attendance!$O:$O,MATCH($B470&amp;U$7,Attendance!$N:$N,0))&lt;"1200","PM","PN")),IF(U$6="Sun",IF(U471="","RD",IF(INDEX(Attendance!$O:$O,MATCH($B470&amp;U$7,Attendance!$N:$N,0))&lt;"1200","RM","RN")),IF(U471="",IF(U$7="","",IF(INDEX(Attendance!$I:$I,MATCH($B470&amp;U$7,Attendance!$N:$N,0))="ABS","AB","UL")),IF(INDEX(Attendance!$O:$O,MATCH($B470&amp;U$7,Attendance!$N:$N,0))&lt;"1200","M","N")))),"")</f>
        <v/>
      </c>
      <c r="V470" s="83" t="str" cm="1">
        <f t="array" ref="V470">_xlfn.IFNA(IF(OR(VALUE(V$7&amp;$C$3)=PH),IF(V471="","PH",IF(INDEX(Attendance!$O:$O,MATCH($B470&amp;V$7,Attendance!$N:$N,0))&lt;"1200","PM","PN")),IF(V$6="Sun",IF(V471="","RD",IF(INDEX(Attendance!$O:$O,MATCH($B470&amp;V$7,Attendance!$N:$N,0))&lt;"1200","RM","RN")),IF(V471="",IF(V$7="","",IF(INDEX(Attendance!$I:$I,MATCH($B470&amp;V$7,Attendance!$N:$N,0))="ABS","AB","UL")),IF(INDEX(Attendance!$O:$O,MATCH($B470&amp;V$7,Attendance!$N:$N,0))&lt;"1200","M","N")))),"")</f>
        <v/>
      </c>
      <c r="W470" s="83" t="str" cm="1">
        <f t="array" ref="W470">_xlfn.IFNA(IF(OR(VALUE(W$7&amp;$C$3)=PH),IF(W471="","PH",IF(INDEX(Attendance!$O:$O,MATCH($B470&amp;W$7,Attendance!$N:$N,0))&lt;"1200","PM","PN")),IF(W$6="Sun",IF(W471="","RD",IF(INDEX(Attendance!$O:$O,MATCH($B470&amp;W$7,Attendance!$N:$N,0))&lt;"1200","RM","RN")),IF(W471="",IF(W$7="","",IF(INDEX(Attendance!$I:$I,MATCH($B470&amp;W$7,Attendance!$N:$N,0))="ABS","AB","UL")),IF(INDEX(Attendance!$O:$O,MATCH($B470&amp;W$7,Attendance!$N:$N,0))&lt;"1200","M","N")))),"")</f>
        <v/>
      </c>
      <c r="X470" s="83" t="str" cm="1">
        <f t="array" ref="X470">_xlfn.IFNA(IF(OR(VALUE(X$7&amp;$C$3)=PH),IF(X471="","PH",IF(INDEX(Attendance!$O:$O,MATCH($B470&amp;X$7,Attendance!$N:$N,0))&lt;"1200","PM","PN")),IF(X$6="Sun",IF(X471="","RD",IF(INDEX(Attendance!$O:$O,MATCH($B470&amp;X$7,Attendance!$N:$N,0))&lt;"1200","RM","RN")),IF(X471="",IF(X$7="","",IF(INDEX(Attendance!$I:$I,MATCH($B470&amp;X$7,Attendance!$N:$N,0))="ABS","AB","UL")),IF(INDEX(Attendance!$O:$O,MATCH($B470&amp;X$7,Attendance!$N:$N,0))&lt;"1200","M","N")))),"")</f>
        <v/>
      </c>
      <c r="Y470" s="83" t="str" cm="1">
        <f t="array" ref="Y470">_xlfn.IFNA(IF(OR(VALUE(Y$7&amp;$C$3)=PH),IF(Y471="","PH",IF(INDEX(Attendance!$O:$O,MATCH($B470&amp;Y$7,Attendance!$N:$N,0))&lt;"1200","PM","PN")),IF(Y$6="Sun",IF(Y471="","RD",IF(INDEX(Attendance!$O:$O,MATCH($B470&amp;Y$7,Attendance!$N:$N,0))&lt;"1200","RM","RN")),IF(Y471="",IF(Y$7="","",IF(INDEX(Attendance!$I:$I,MATCH($B470&amp;Y$7,Attendance!$N:$N,0))="ABS","AB","UL")),IF(INDEX(Attendance!$O:$O,MATCH($B470&amp;Y$7,Attendance!$N:$N,0))&lt;"1200","M","N")))),"")</f>
        <v/>
      </c>
      <c r="Z470" s="83" t="str" cm="1">
        <f t="array" ref="Z470">_xlfn.IFNA(IF(OR(VALUE(Z$7&amp;$C$3)=PH),IF(Z471="","PH",IF(INDEX(Attendance!$O:$O,MATCH($B470&amp;Z$7,Attendance!$N:$N,0))&lt;"1200","PM","PN")),IF(Z$6="Sun",IF(Z471="","RD",IF(INDEX(Attendance!$O:$O,MATCH($B470&amp;Z$7,Attendance!$N:$N,0))&lt;"1200","RM","RN")),IF(Z471="",IF(Z$7="","",IF(INDEX(Attendance!$I:$I,MATCH($B470&amp;Z$7,Attendance!$N:$N,0))="ABS","AB","UL")),IF(INDEX(Attendance!$O:$O,MATCH($B470&amp;Z$7,Attendance!$N:$N,0))&lt;"1200","M","N")))),"")</f>
        <v>RD</v>
      </c>
      <c r="AA470" s="83" t="str" cm="1">
        <f t="array" ref="AA470">_xlfn.IFNA(IF(OR(VALUE(AA$7&amp;$C$3)=PH),IF(AA471="","PH",IF(INDEX(Attendance!$O:$O,MATCH($B470&amp;AA$7,Attendance!$N:$N,0))&lt;"1200","PM","PN")),IF(AA$6="Sun",IF(AA471="","RD",IF(INDEX(Attendance!$O:$O,MATCH($B470&amp;AA$7,Attendance!$N:$N,0))&lt;"1200","RM","RN")),IF(AA471="",IF(AA$7="","",IF(INDEX(Attendance!$I:$I,MATCH($B470&amp;AA$7,Attendance!$N:$N,0))="ABS","AB","UL")),IF(INDEX(Attendance!$O:$O,MATCH($B470&amp;AA$7,Attendance!$N:$N,0))&lt;"1200","M","N")))),"")</f>
        <v/>
      </c>
      <c r="AB470" s="83" t="str" cm="1">
        <f t="array" ref="AB470">_xlfn.IFNA(IF(OR(VALUE(AB$7&amp;$C$3)=PH),IF(AB471="","PH",IF(INDEX(Attendance!$O:$O,MATCH($B470&amp;AB$7,Attendance!$N:$N,0))&lt;"1200","PM","PN")),IF(AB$6="Sun",IF(AB471="","RD",IF(INDEX(Attendance!$O:$O,MATCH($B470&amp;AB$7,Attendance!$N:$N,0))&lt;"1200","RM","RN")),IF(AB471="",IF(AB$7="","",IF(INDEX(Attendance!$I:$I,MATCH($B470&amp;AB$7,Attendance!$N:$N,0))="ABS","AB","UL")),IF(INDEX(Attendance!$O:$O,MATCH($B470&amp;AB$7,Attendance!$N:$N,0))&lt;"1200","M","N")))),"")</f>
        <v/>
      </c>
      <c r="AC470" s="83" t="str" cm="1">
        <f t="array" ref="AC470">_xlfn.IFNA(IF(OR(VALUE(AC$7&amp;$C$3)=PH),IF(AC471="","PH",IF(INDEX(Attendance!$O:$O,MATCH($B470&amp;AC$7,Attendance!$N:$N,0))&lt;"1200","PM","PN")),IF(AC$6="Sun",IF(AC471="","RD",IF(INDEX(Attendance!$O:$O,MATCH($B470&amp;AC$7,Attendance!$N:$N,0))&lt;"1200","RM","RN")),IF(AC471="",IF(AC$7="","",IF(INDEX(Attendance!$I:$I,MATCH($B470&amp;AC$7,Attendance!$N:$N,0))="ABS","AB","UL")),IF(INDEX(Attendance!$O:$O,MATCH($B470&amp;AC$7,Attendance!$N:$N,0))&lt;"1200","M","N")))),"")</f>
        <v/>
      </c>
      <c r="AD470" s="83" t="str" cm="1">
        <f t="array" ref="AD470">_xlfn.IFNA(IF(OR(VALUE(AD$7&amp;$C$3)=PH),IF(AD471="","PH",IF(INDEX(Attendance!$O:$O,MATCH($B470&amp;AD$7,Attendance!$N:$N,0))&lt;"1200","PM","PN")),IF(AD$6="Sun",IF(AD471="","RD",IF(INDEX(Attendance!$O:$O,MATCH($B470&amp;AD$7,Attendance!$N:$N,0))&lt;"1200","RM","RN")),IF(AD471="",IF(AD$7="","",IF(INDEX(Attendance!$I:$I,MATCH($B470&amp;AD$7,Attendance!$N:$N,0))="ABS","AB","UL")),IF(INDEX(Attendance!$O:$O,MATCH($B470&amp;AD$7,Attendance!$N:$N,0))&lt;"1200","M","N")))),"")</f>
        <v/>
      </c>
      <c r="AE470" s="83" t="str" cm="1">
        <f t="array" ref="AE470">_xlfn.IFNA(IF(OR(VALUE(AE$7&amp;$C$3)=PH),IF(AE471="","PH",IF(INDEX(Attendance!$O:$O,MATCH($B470&amp;AE$7,Attendance!$N:$N,0))&lt;"1200","PM","PN")),IF(AE$6="Sun",IF(AE471="","RD",IF(INDEX(Attendance!$O:$O,MATCH($B470&amp;AE$7,Attendance!$N:$N,0))&lt;"1200","RM","RN")),IF(AE471="",IF(AE$7="","",IF(INDEX(Attendance!$I:$I,MATCH($B470&amp;AE$7,Attendance!$N:$N,0))="ABS","AB","UL")),IF(INDEX(Attendance!$O:$O,MATCH($B470&amp;AE$7,Attendance!$N:$N,0))&lt;"1200","M","N")))),"")</f>
        <v/>
      </c>
      <c r="AF470" s="83" t="str" cm="1">
        <f t="array" ref="AF470">_xlfn.IFNA(IF(OR(VALUE(AF$7&amp;$C$3)=PH),IF(AF471="","PH",IF(INDEX(Attendance!$O:$O,MATCH($B470&amp;AF$7,Attendance!$N:$N,0))&lt;"1200","PM","PN")),IF(AF$6="Sun",IF(AF471="","RD",IF(INDEX(Attendance!$O:$O,MATCH($B470&amp;AF$7,Attendance!$N:$N,0))&lt;"1200","RM","RN")),IF(AF471="",IF(AF$7="","",IF(INDEX(Attendance!$I:$I,MATCH($B470&amp;AF$7,Attendance!$N:$N,0))="ABS","AB","UL")),IF(INDEX(Attendance!$O:$O,MATCH($B470&amp;AF$7,Attendance!$N:$N,0))&lt;"1200","M","N")))),"")</f>
        <v/>
      </c>
      <c r="AG470" s="83" t="str" cm="1">
        <f t="array" ref="AG470">_xlfn.IFNA(IF(OR(VALUE(AG$7&amp;$C$3)=PH),IF(AG471="","PH",IF(INDEX(Attendance!$O:$O,MATCH($B470&amp;AG$7,Attendance!$N:$N,0))&lt;"1200","PM","PN")),IF(AG$6="Sun",IF(AG471="","RD",IF(INDEX(Attendance!$O:$O,MATCH($B470&amp;AG$7,Attendance!$N:$N,0))&lt;"1200","RM","RN")),IF(AG471="",IF(AG$7="","",IF(INDEX(Attendance!$I:$I,MATCH($B470&amp;AG$7,Attendance!$N:$N,0))="ABS","AB","UL")),IF(INDEX(Attendance!$O:$O,MATCH($B470&amp;AG$7,Attendance!$N:$N,0))&lt;"1200","M","N")))),"")</f>
        <v>RD</v>
      </c>
      <c r="AH470" s="83" t="str" cm="1">
        <f t="array" ref="AH470">_xlfn.IFNA(IF(OR(VALUE(AH$7&amp;$C$3)=PH),IF(AH471="","PH",IF(INDEX(Attendance!$O:$O,MATCH($B470&amp;AH$7,Attendance!$N:$N,0))&lt;"1200","PM","PN")),IF(AH$6="Sun",IF(AH471="","RD",IF(INDEX(Attendance!$O:$O,MATCH($B470&amp;AH$7,Attendance!$N:$N,0))&lt;"1200","RM","RN")),IF(AH471="",IF(AH$7="","",IF(INDEX(Attendance!$I:$I,MATCH($B470&amp;AH$7,Attendance!$N:$N,0))="ABS","AB","UL")),IF(INDEX(Attendance!$O:$O,MATCH($B470&amp;AH$7,Attendance!$N:$N,0))&lt;"1200","M","N")))),"")</f>
        <v/>
      </c>
      <c r="AI470" s="83" t="str" cm="1">
        <f t="array" ref="AI470">_xlfn.IFNA(IF(OR(VALUE(AI$7&amp;$C$3)=PH),IF(AI471="","PH",IF(INDEX(Attendance!$O:$O,MATCH($B470&amp;AI$7,Attendance!$N:$N,0))&lt;"1200","PM","PN")),IF(AI$6="Sun",IF(AI471="","RD",IF(INDEX(Attendance!$O:$O,MATCH($B470&amp;AI$7,Attendance!$N:$N,0))&lt;"1200","RM","RN")),IF(AI471="",IF(AI$7="","",IF(INDEX(Attendance!$I:$I,MATCH($B470&amp;AI$7,Attendance!$N:$N,0))="ABS","AB","UL")),IF(INDEX(Attendance!$O:$O,MATCH($B470&amp;AI$7,Attendance!$N:$N,0))&lt;"1200","M","N")))),"")</f>
        <v/>
      </c>
      <c r="AJ470" s="83" t="str" cm="1">
        <f t="array" ref="AJ470">_xlfn.IFNA(IF(OR(VALUE(AJ$7&amp;$C$3)=PH),IF(AJ471="","PH",IF(INDEX(Attendance!$O:$O,MATCH($B470&amp;AJ$7,Attendance!$N:$N,0))&lt;"1200","PM","PN")),IF(AJ$6="Sun",IF(AJ471="","RD",IF(INDEX(Attendance!$O:$O,MATCH($B470&amp;AJ$7,Attendance!$N:$N,0))&lt;"1200","RM","RN")),IF(AJ471="",IF(AJ$7="","",IF(INDEX(Attendance!$I:$I,MATCH($B470&amp;AJ$7,Attendance!$N:$N,0))="ABS","AB","UL")),IF(INDEX(Attendance!$O:$O,MATCH($B470&amp;AJ$7,Attendance!$N:$N,0))&lt;"1200","M","N")))),"")</f>
        <v/>
      </c>
      <c r="AK470" s="258">
        <f>SUM(SUMIF(F470:AJ470,{"M","N","A"},F471:AJ471))</f>
        <v>0</v>
      </c>
      <c r="AL470" s="187">
        <f>SUM(SUMIF(F470:AJ470,{"M","N"},F472:AJ472),SUMIF(F470:AJ470,{"OM","ON"},F471:AJ471))</f>
        <v>0</v>
      </c>
      <c r="AM470" s="187">
        <f>SUM(SUMIF(F470:AJ470,{"PM","PN","RM","RN"},F471:AJ471))</f>
        <v>0</v>
      </c>
      <c r="AN470" s="187">
        <f>SUM(SUMIF(F470:AJ470,{"PM","PN"},F472:AJ472))</f>
        <v>0</v>
      </c>
      <c r="AO470" s="261">
        <f>SUM(F475:AJ475)</f>
        <v>0</v>
      </c>
      <c r="AP470" s="264">
        <f>SUM(F474:AJ474)</f>
        <v>0</v>
      </c>
      <c r="AQ470" s="188">
        <f>IF(D474="",0,SUM(COUNTIFS(F470:AJ470,{"M","N","A","OM","ON","OA","PM","PN","PA","RM","RN","RA"})))</f>
        <v>0</v>
      </c>
      <c r="AR470" s="74">
        <f>COUNTIF(F470:AJ470,"AL")</f>
        <v>0</v>
      </c>
      <c r="AS470" s="74">
        <f>COUNTIF(F470:AJ470,"MC")</f>
        <v>0</v>
      </c>
      <c r="AT470" s="74">
        <f>COUNTIF(F470:AJ470,"PH")+COUNTIF(F470:AJ470,"RPH")</f>
        <v>2</v>
      </c>
      <c r="AU470" s="255">
        <f t="shared" ref="AU470" si="122">_xlfn.IFNA(IF($B470="",0,AK470*$AK$5+SUM(AL475:AN475)+SUM(AO470:AP475)+SUM(AQ475:AT475)),"")</f>
        <v>0</v>
      </c>
    </row>
    <row r="471" spans="1:47" s="213" customFormat="1" ht="33" customHeight="1" x14ac:dyDescent="0.35">
      <c r="A471" s="189"/>
      <c r="B471" s="184"/>
      <c r="C471" s="190" t="str">
        <f>_xlfn.IFNA(INDEX(Masterlist!D:D,MATCH(B470,Masterlist!B:B,0)),"")</f>
        <v/>
      </c>
      <c r="D471" s="88"/>
      <c r="E471" s="191" t="s">
        <v>174</v>
      </c>
      <c r="F471" s="192" t="str">
        <f>IFERROR(IF(F$6="Sun",INDEX(Attendance!$R:$R,MATCH($B470&amp;F$7,Attendance!$N:$N,0)),IF(INDEX(Attendance!$R:$R,MATCH($B470&amp;F$7,Attendance!$N:$N,0))="","",IF(INDEX(Attendance!$R:$R,MATCH($B470&amp;F$7,Attendance!$N:$N,0))&gt;8,8,INDEX(Attendance!$R:$R,MATCH($B470&amp;F$7,Attendance!$N:$N,0))))),"")</f>
        <v/>
      </c>
      <c r="G471" s="192" t="str">
        <f>IFERROR(IF(G$6="Sun",INDEX(Attendance!$R:$R,MATCH($B470&amp;G$7,Attendance!$N:$N,0)),IF(INDEX(Attendance!$R:$R,MATCH($B470&amp;G$7,Attendance!$N:$N,0))="","",IF(INDEX(Attendance!$R:$R,MATCH($B470&amp;G$7,Attendance!$N:$N,0))&gt;8,8,INDEX(Attendance!$R:$R,MATCH($B470&amp;G$7,Attendance!$N:$N,0))))),"")</f>
        <v/>
      </c>
      <c r="H471" s="192" t="str">
        <f>IFERROR(IF(H$6="Sun",INDEX(Attendance!$R:$R,MATCH($B470&amp;H$7,Attendance!$N:$N,0)),IF(INDEX(Attendance!$R:$R,MATCH($B470&amp;H$7,Attendance!$N:$N,0))="","",IF(INDEX(Attendance!$R:$R,MATCH($B470&amp;H$7,Attendance!$N:$N,0))&gt;8,8,INDEX(Attendance!$R:$R,MATCH($B470&amp;H$7,Attendance!$N:$N,0))))),"")</f>
        <v/>
      </c>
      <c r="I471" s="192" t="str">
        <f>IFERROR(IF(I$6="Sun",INDEX(Attendance!$R:$R,MATCH($B470&amp;I$7,Attendance!$N:$N,0)),IF(INDEX(Attendance!$R:$R,MATCH($B470&amp;I$7,Attendance!$N:$N,0))="","",IF(INDEX(Attendance!$R:$R,MATCH($B470&amp;I$7,Attendance!$N:$N,0))&gt;8,8,INDEX(Attendance!$R:$R,MATCH($B470&amp;I$7,Attendance!$N:$N,0))))),"")</f>
        <v/>
      </c>
      <c r="J471" s="192" t="str">
        <f>IFERROR(IF(J$6="Sun",INDEX(Attendance!$R:$R,MATCH($B470&amp;J$7,Attendance!$N:$N,0)),IF(INDEX(Attendance!$R:$R,MATCH($B470&amp;J$7,Attendance!$N:$N,0))="","",IF(INDEX(Attendance!$R:$R,MATCH($B470&amp;J$7,Attendance!$N:$N,0))&gt;8,8,INDEX(Attendance!$R:$R,MATCH($B470&amp;J$7,Attendance!$N:$N,0))))),"")</f>
        <v/>
      </c>
      <c r="K471" s="192" t="str">
        <f>IFERROR(IF(K$6="Sun",INDEX(Attendance!$R:$R,MATCH($B470&amp;K$7,Attendance!$N:$N,0)),IF(INDEX(Attendance!$R:$R,MATCH($B470&amp;K$7,Attendance!$N:$N,0))="","",IF(INDEX(Attendance!$R:$R,MATCH($B470&amp;K$7,Attendance!$N:$N,0))&gt;8,8,INDEX(Attendance!$R:$R,MATCH($B470&amp;K$7,Attendance!$N:$N,0))))),"")</f>
        <v/>
      </c>
      <c r="L471" s="192" t="str">
        <f>IFERROR(IF(L$6="Sun",INDEX(Attendance!$R:$R,MATCH($B470&amp;L$7,Attendance!$N:$N,0)),IF(INDEX(Attendance!$R:$R,MATCH($B470&amp;L$7,Attendance!$N:$N,0))="","",IF(INDEX(Attendance!$R:$R,MATCH($B470&amp;L$7,Attendance!$N:$N,0))&gt;8,8,INDEX(Attendance!$R:$R,MATCH($B470&amp;L$7,Attendance!$N:$N,0))))),"")</f>
        <v/>
      </c>
      <c r="M471" s="192" t="str">
        <f>IFERROR(IF(M$6="Sun",INDEX(Attendance!$R:$R,MATCH($B470&amp;M$7,Attendance!$N:$N,0)),IF(INDEX(Attendance!$R:$R,MATCH($B470&amp;M$7,Attendance!$N:$N,0))="","",IF(INDEX(Attendance!$R:$R,MATCH($B470&amp;M$7,Attendance!$N:$N,0))&gt;8,8,INDEX(Attendance!$R:$R,MATCH($B470&amp;M$7,Attendance!$N:$N,0))))),"")</f>
        <v/>
      </c>
      <c r="N471" s="192" t="str">
        <f>IFERROR(IF(N$6="Sun",INDEX(Attendance!$R:$R,MATCH($B470&amp;N$7,Attendance!$N:$N,0)),IF(INDEX(Attendance!$R:$R,MATCH($B470&amp;N$7,Attendance!$N:$N,0))="","",IF(INDEX(Attendance!$R:$R,MATCH($B470&amp;N$7,Attendance!$N:$N,0))&gt;8,8,INDEX(Attendance!$R:$R,MATCH($B470&amp;N$7,Attendance!$N:$N,0))))),"")</f>
        <v/>
      </c>
      <c r="O471" s="192" t="str">
        <f>IFERROR(IF(O$6="Sun",INDEX(Attendance!$R:$R,MATCH($B470&amp;O$7,Attendance!$N:$N,0)),IF(INDEX(Attendance!$R:$R,MATCH($B470&amp;O$7,Attendance!$N:$N,0))="","",IF(INDEX(Attendance!$R:$R,MATCH($B470&amp;O$7,Attendance!$N:$N,0))&gt;8,8,INDEX(Attendance!$R:$R,MATCH($B470&amp;O$7,Attendance!$N:$N,0))))),"")</f>
        <v/>
      </c>
      <c r="P471" s="192" t="str">
        <f>IFERROR(IF(P$6="Sun",INDEX(Attendance!$R:$R,MATCH($B470&amp;P$7,Attendance!$N:$N,0)),IF(INDEX(Attendance!$R:$R,MATCH($B470&amp;P$7,Attendance!$N:$N,0))="","",IF(INDEX(Attendance!$R:$R,MATCH($B470&amp;P$7,Attendance!$N:$N,0))&gt;8,8,INDEX(Attendance!$R:$R,MATCH($B470&amp;P$7,Attendance!$N:$N,0))))),"")</f>
        <v/>
      </c>
      <c r="Q471" s="192" t="str">
        <f>IFERROR(IF(Q$6="Sun",INDEX(Attendance!$R:$R,MATCH($B470&amp;Q$7,Attendance!$N:$N,0)),IF(INDEX(Attendance!$R:$R,MATCH($B470&amp;Q$7,Attendance!$N:$N,0))="","",IF(INDEX(Attendance!$R:$R,MATCH($B470&amp;Q$7,Attendance!$N:$N,0))&gt;8,8,INDEX(Attendance!$R:$R,MATCH($B470&amp;Q$7,Attendance!$N:$N,0))))),"")</f>
        <v/>
      </c>
      <c r="R471" s="192" t="str">
        <f>IFERROR(IF(R$6="Sun",INDEX(Attendance!$R:$R,MATCH($B470&amp;R$7,Attendance!$N:$N,0)),IF(INDEX(Attendance!$R:$R,MATCH($B470&amp;R$7,Attendance!$N:$N,0))="","",IF(INDEX(Attendance!$R:$R,MATCH($B470&amp;R$7,Attendance!$N:$N,0))&gt;8,8,INDEX(Attendance!$R:$R,MATCH($B470&amp;R$7,Attendance!$N:$N,0))))),"")</f>
        <v/>
      </c>
      <c r="S471" s="192" t="str">
        <f>IFERROR(IF(S$6="Sun",INDEX(Attendance!$R:$R,MATCH($B470&amp;S$7,Attendance!$N:$N,0)),IF(INDEX(Attendance!$R:$R,MATCH($B470&amp;S$7,Attendance!$N:$N,0))="","",IF(INDEX(Attendance!$R:$R,MATCH($B470&amp;S$7,Attendance!$N:$N,0))&gt;8,8,INDEX(Attendance!$R:$R,MATCH($B470&amp;S$7,Attendance!$N:$N,0))))),"")</f>
        <v/>
      </c>
      <c r="T471" s="192" t="str">
        <f>IFERROR(IF(T$6="Sun",INDEX(Attendance!$R:$R,MATCH($B470&amp;T$7,Attendance!$N:$N,0)),IF(INDEX(Attendance!$R:$R,MATCH($B470&amp;T$7,Attendance!$N:$N,0))="","",IF(INDEX(Attendance!$R:$R,MATCH($B470&amp;T$7,Attendance!$N:$N,0))&gt;8,8,INDEX(Attendance!$R:$R,MATCH($B470&amp;T$7,Attendance!$N:$N,0))))),"")</f>
        <v/>
      </c>
      <c r="U471" s="192" t="str">
        <f>IFERROR(IF(U$6="Sun",INDEX(Attendance!$R:$R,MATCH($B470&amp;U$7,Attendance!$N:$N,0)),IF(INDEX(Attendance!$R:$R,MATCH($B470&amp;U$7,Attendance!$N:$N,0))="","",IF(INDEX(Attendance!$R:$R,MATCH($B470&amp;U$7,Attendance!$N:$N,0))&gt;8,8,INDEX(Attendance!$R:$R,MATCH($B470&amp;U$7,Attendance!$N:$N,0))))),"")</f>
        <v/>
      </c>
      <c r="V471" s="192" t="str">
        <f>IFERROR(IF(V$6="Sun",INDEX(Attendance!$R:$R,MATCH($B470&amp;V$7,Attendance!$N:$N,0)),IF(INDEX(Attendance!$R:$R,MATCH($B470&amp;V$7,Attendance!$N:$N,0))="","",IF(INDEX(Attendance!$R:$R,MATCH($B470&amp;V$7,Attendance!$N:$N,0))&gt;8,8,INDEX(Attendance!$R:$R,MATCH($B470&amp;V$7,Attendance!$N:$N,0))))),"")</f>
        <v/>
      </c>
      <c r="W471" s="192" t="str">
        <f>IFERROR(IF(W$6="Sun",INDEX(Attendance!$R:$R,MATCH($B470&amp;W$7,Attendance!$N:$N,0)),IF(INDEX(Attendance!$R:$R,MATCH($B470&amp;W$7,Attendance!$N:$N,0))="","",IF(INDEX(Attendance!$R:$R,MATCH($B470&amp;W$7,Attendance!$N:$N,0))&gt;8,8,INDEX(Attendance!$R:$R,MATCH($B470&amp;W$7,Attendance!$N:$N,0))))),"")</f>
        <v/>
      </c>
      <c r="X471" s="192" t="str">
        <f>IFERROR(IF(X$6="Sun",INDEX(Attendance!$R:$R,MATCH($B470&amp;X$7,Attendance!$N:$N,0)),IF(INDEX(Attendance!$R:$R,MATCH($B470&amp;X$7,Attendance!$N:$N,0))="","",IF(INDEX(Attendance!$R:$R,MATCH($B470&amp;X$7,Attendance!$N:$N,0))&gt;8,8,INDEX(Attendance!$R:$R,MATCH($B470&amp;X$7,Attendance!$N:$N,0))))),"")</f>
        <v/>
      </c>
      <c r="Y471" s="192" t="str">
        <f>IFERROR(IF(Y$6="Sun",INDEX(Attendance!$R:$R,MATCH($B470&amp;Y$7,Attendance!$N:$N,0)),IF(INDEX(Attendance!$R:$R,MATCH($B470&amp;Y$7,Attendance!$N:$N,0))="","",IF(INDEX(Attendance!$R:$R,MATCH($B470&amp;Y$7,Attendance!$N:$N,0))&gt;8,8,INDEX(Attendance!$R:$R,MATCH($B470&amp;Y$7,Attendance!$N:$N,0))))),"")</f>
        <v/>
      </c>
      <c r="Z471" s="192" t="str">
        <f>IFERROR(IF(Z$6="Sun",INDEX(Attendance!$R:$R,MATCH($B470&amp;Z$7,Attendance!$N:$N,0)),IF(INDEX(Attendance!$R:$R,MATCH($B470&amp;Z$7,Attendance!$N:$N,0))="","",IF(INDEX(Attendance!$R:$R,MATCH($B470&amp;Z$7,Attendance!$N:$N,0))&gt;8,8,INDEX(Attendance!$R:$R,MATCH($B470&amp;Z$7,Attendance!$N:$N,0))))),"")</f>
        <v/>
      </c>
      <c r="AA471" s="192" t="str">
        <f>IFERROR(IF(AA$6="Sun",INDEX(Attendance!$R:$R,MATCH($B470&amp;AA$7,Attendance!$N:$N,0)),IF(INDEX(Attendance!$R:$R,MATCH($B470&amp;AA$7,Attendance!$N:$N,0))="","",IF(INDEX(Attendance!$R:$R,MATCH($B470&amp;AA$7,Attendance!$N:$N,0))&gt;8,8,INDEX(Attendance!$R:$R,MATCH($B470&amp;AA$7,Attendance!$N:$N,0))))),"")</f>
        <v/>
      </c>
      <c r="AB471" s="192" t="str">
        <f>IFERROR(IF(AB$6="Sun",INDEX(Attendance!$R:$R,MATCH($B470&amp;AB$7,Attendance!$N:$N,0)),IF(INDEX(Attendance!$R:$R,MATCH($B470&amp;AB$7,Attendance!$N:$N,0))="","",IF(INDEX(Attendance!$R:$R,MATCH($B470&amp;AB$7,Attendance!$N:$N,0))&gt;8,8,INDEX(Attendance!$R:$R,MATCH($B470&amp;AB$7,Attendance!$N:$N,0))))),"")</f>
        <v/>
      </c>
      <c r="AC471" s="192" t="str">
        <f>IFERROR(IF(AC$6="Sun",INDEX(Attendance!$R:$R,MATCH($B470&amp;AC$7,Attendance!$N:$N,0)),IF(INDEX(Attendance!$R:$R,MATCH($B470&amp;AC$7,Attendance!$N:$N,0))="","",IF(INDEX(Attendance!$R:$R,MATCH($B470&amp;AC$7,Attendance!$N:$N,0))&gt;8,8,INDEX(Attendance!$R:$R,MATCH($B470&amp;AC$7,Attendance!$N:$N,0))))),"")</f>
        <v/>
      </c>
      <c r="AD471" s="192" t="str">
        <f>IFERROR(IF(AD$6="Sun",INDEX(Attendance!$R:$R,MATCH($B470&amp;AD$7,Attendance!$N:$N,0)),IF(INDEX(Attendance!$R:$R,MATCH($B470&amp;AD$7,Attendance!$N:$N,0))="","",IF(INDEX(Attendance!$R:$R,MATCH($B470&amp;AD$7,Attendance!$N:$N,0))&gt;8,8,INDEX(Attendance!$R:$R,MATCH($B470&amp;AD$7,Attendance!$N:$N,0))))),"")</f>
        <v/>
      </c>
      <c r="AE471" s="192" t="str">
        <f>IFERROR(IF(AE$6="Sun",INDEX(Attendance!$R:$R,MATCH($B470&amp;AE$7,Attendance!$N:$N,0)),IF(INDEX(Attendance!$R:$R,MATCH($B470&amp;AE$7,Attendance!$N:$N,0))="","",IF(INDEX(Attendance!$R:$R,MATCH($B470&amp;AE$7,Attendance!$N:$N,0))&gt;8,8,INDEX(Attendance!$R:$R,MATCH($B470&amp;AE$7,Attendance!$N:$N,0))))),"")</f>
        <v/>
      </c>
      <c r="AF471" s="192" t="str">
        <f>IFERROR(IF(AF$6="Sun",INDEX(Attendance!$R:$R,MATCH($B470&amp;AF$7,Attendance!$N:$N,0)),IF(INDEX(Attendance!$R:$R,MATCH($B470&amp;AF$7,Attendance!$N:$N,0))="","",IF(INDEX(Attendance!$R:$R,MATCH($B470&amp;AF$7,Attendance!$N:$N,0))&gt;8,8,INDEX(Attendance!$R:$R,MATCH($B470&amp;AF$7,Attendance!$N:$N,0))))),"")</f>
        <v/>
      </c>
      <c r="AG471" s="192" t="str">
        <f>IFERROR(IF(AG$6="Sun",INDEX(Attendance!$R:$R,MATCH($B470&amp;AG$7,Attendance!$N:$N,0)),IF(INDEX(Attendance!$R:$R,MATCH($B470&amp;AG$7,Attendance!$N:$N,0))="","",IF(INDEX(Attendance!$R:$R,MATCH($B470&amp;AG$7,Attendance!$N:$N,0))&gt;8,8,INDEX(Attendance!$R:$R,MATCH($B470&amp;AG$7,Attendance!$N:$N,0))))),"")</f>
        <v/>
      </c>
      <c r="AH471" s="192" t="str">
        <f>IFERROR(IF(AH$6="Sun",INDEX(Attendance!$R:$R,MATCH($B470&amp;AH$7,Attendance!$N:$N,0)),IF(INDEX(Attendance!$R:$R,MATCH($B470&amp;AH$7,Attendance!$N:$N,0))="","",IF(INDEX(Attendance!$R:$R,MATCH($B470&amp;AH$7,Attendance!$N:$N,0))&gt;8,8,INDEX(Attendance!$R:$R,MATCH($B470&amp;AH$7,Attendance!$N:$N,0))))),"")</f>
        <v/>
      </c>
      <c r="AI471" s="192" t="str">
        <f>IFERROR(IF(AI$6="Sun",INDEX(Attendance!$R:$R,MATCH($B470&amp;AI$7,Attendance!$N:$N,0)),IF(INDEX(Attendance!$R:$R,MATCH($B470&amp;AI$7,Attendance!$N:$N,0))="","",IF(INDEX(Attendance!$R:$R,MATCH($B470&amp;AI$7,Attendance!$N:$N,0))&gt;8,8,INDEX(Attendance!$R:$R,MATCH($B470&amp;AI$7,Attendance!$N:$N,0))))),"")</f>
        <v/>
      </c>
      <c r="AJ471" s="192" t="str">
        <f>IFERROR(IF(AJ$6="Sun",INDEX(Attendance!$R:$R,MATCH($B470&amp;AJ$7,Attendance!$N:$N,0)),IF(INDEX(Attendance!$R:$R,MATCH($B470&amp;AJ$7,Attendance!$N:$N,0))="","",IF(INDEX(Attendance!$R:$R,MATCH($B470&amp;AJ$7,Attendance!$N:$N,0))&gt;8,8,INDEX(Attendance!$R:$R,MATCH($B470&amp;AJ$7,Attendance!$N:$N,0))))),"")</f>
        <v/>
      </c>
      <c r="AK471" s="259"/>
      <c r="AL471" s="193">
        <f>ROUND((IF($C475="",Basic,MID($C475,FIND("RM",$C475)+3,4))+$AP470+$AQ475)/WorkDays/WorkHours*AL$6,4)</f>
        <v>8.6538000000000004</v>
      </c>
      <c r="AM471" s="193">
        <f>ROUND((IF($C475="",Basic,MID($C475,FIND("RM",$C475)+3,4))+$AP470+$AQ475)/WorkDays/WorkHours*AM$6,4)</f>
        <v>11.538500000000001</v>
      </c>
      <c r="AN471" s="193">
        <f>ROUND((IF($C475="",Basic,MID($C475,FIND("RM",$C475)+3,4))+$AP470+$AQ475)/WorkDays/WorkHours*AN$6,4)</f>
        <v>17.307700000000001</v>
      </c>
      <c r="AO471" s="262"/>
      <c r="AP471" s="265"/>
      <c r="AQ471" s="86"/>
      <c r="AR471" s="194"/>
      <c r="AS471" s="194"/>
      <c r="AT471" s="194"/>
      <c r="AU471" s="256"/>
    </row>
    <row r="472" spans="1:47" s="213" customFormat="1" ht="33" customHeight="1" x14ac:dyDescent="0.35">
      <c r="A472" s="189"/>
      <c r="B472" s="184"/>
      <c r="C472" s="195" t="str">
        <f>_xlfn.IFNA(INDEX(Masterlist!E:E,MATCH(B470,Masterlist!B:B,0)),"")</f>
        <v/>
      </c>
      <c r="D472" s="1"/>
      <c r="E472" s="196" t="s">
        <v>175</v>
      </c>
      <c r="F472" s="197" t="str">
        <f>IFERROR(IF(F$6="Sun","",IF(INDEX(Attendance!$S:$S,MATCH($B470&amp;F$7,Attendance!$N:$N,0))=TRUE,"",IF(F471&lt;8,"",INDEX(Attendance!$G:$G,MATCH($B470&amp;F$7,Attendance!$N:$N,0))))),"")</f>
        <v/>
      </c>
      <c r="G472" s="197" t="str">
        <f>IFERROR(IF(G$6="Sun","",IF(INDEX(Attendance!$S:$S,MATCH($B470&amp;G$7,Attendance!$N:$N,0))=TRUE,"",IF(G471&lt;8,"",INDEX(Attendance!$G:$G,MATCH($B470&amp;G$7,Attendance!$N:$N,0))))),"")</f>
        <v/>
      </c>
      <c r="H472" s="197" t="str">
        <f>IFERROR(IF(H$6="Sun","",IF(INDEX(Attendance!$S:$S,MATCH($B470&amp;H$7,Attendance!$N:$N,0))=TRUE,"",IF(H471&lt;8,"",INDEX(Attendance!$G:$G,MATCH($B470&amp;H$7,Attendance!$N:$N,0))))),"")</f>
        <v/>
      </c>
      <c r="I472" s="197" t="str">
        <f>IFERROR(IF(I$6="Sun","",IF(INDEX(Attendance!$S:$S,MATCH($B470&amp;I$7,Attendance!$N:$N,0))=TRUE,"",IF(I471&lt;8,"",INDEX(Attendance!$G:$G,MATCH($B470&amp;I$7,Attendance!$N:$N,0))))),"")</f>
        <v/>
      </c>
      <c r="J472" s="197" t="str">
        <f>IFERROR(IF(J$6="Sun","",IF(INDEX(Attendance!$S:$S,MATCH($B470&amp;J$7,Attendance!$N:$N,0))=TRUE,"",IF(J471&lt;8,"",INDEX(Attendance!$G:$G,MATCH($B470&amp;J$7,Attendance!$N:$N,0))))),"")</f>
        <v/>
      </c>
      <c r="K472" s="197" t="str">
        <f>IFERROR(IF(K$6="Sun","",IF(INDEX(Attendance!$S:$S,MATCH($B470&amp;K$7,Attendance!$N:$N,0))=TRUE,"",IF(K471&lt;8,"",INDEX(Attendance!$G:$G,MATCH($B470&amp;K$7,Attendance!$N:$N,0))))),"")</f>
        <v/>
      </c>
      <c r="L472" s="197" t="str">
        <f>IFERROR(IF(L$6="Sun","",IF(INDEX(Attendance!$S:$S,MATCH($B470&amp;L$7,Attendance!$N:$N,0))=TRUE,"",IF(L471&lt;8,"",INDEX(Attendance!$G:$G,MATCH($B470&amp;L$7,Attendance!$N:$N,0))))),"")</f>
        <v/>
      </c>
      <c r="M472" s="197" t="str">
        <f>IFERROR(IF(M$6="Sun","",IF(INDEX(Attendance!$S:$S,MATCH($B470&amp;M$7,Attendance!$N:$N,0))=TRUE,"",IF(M471&lt;8,"",INDEX(Attendance!$G:$G,MATCH($B470&amp;M$7,Attendance!$N:$N,0))))),"")</f>
        <v/>
      </c>
      <c r="N472" s="197" t="str">
        <f>IFERROR(IF(N$6="Sun","",IF(INDEX(Attendance!$S:$S,MATCH($B470&amp;N$7,Attendance!$N:$N,0))=TRUE,"",IF(N471&lt;8,"",INDEX(Attendance!$G:$G,MATCH($B470&amp;N$7,Attendance!$N:$N,0))))),"")</f>
        <v/>
      </c>
      <c r="O472" s="197" t="str">
        <f>IFERROR(IF(O$6="Sun","",IF(INDEX(Attendance!$S:$S,MATCH($B470&amp;O$7,Attendance!$N:$N,0))=TRUE,"",IF(O471&lt;8,"",INDEX(Attendance!$G:$G,MATCH($B470&amp;O$7,Attendance!$N:$N,0))))),"")</f>
        <v/>
      </c>
      <c r="P472" s="197" t="str">
        <f>IFERROR(IF(P$6="Sun","",IF(INDEX(Attendance!$S:$S,MATCH($B470&amp;P$7,Attendance!$N:$N,0))=TRUE,"",IF(P471&lt;8,"",INDEX(Attendance!$G:$G,MATCH($B470&amp;P$7,Attendance!$N:$N,0))))),"")</f>
        <v/>
      </c>
      <c r="Q472" s="197" t="str">
        <f>IFERROR(IF(Q$6="Sun","",IF(INDEX(Attendance!$S:$S,MATCH($B470&amp;Q$7,Attendance!$N:$N,0))=TRUE,"",IF(Q471&lt;8,"",INDEX(Attendance!$G:$G,MATCH($B470&amp;Q$7,Attendance!$N:$N,0))))),"")</f>
        <v/>
      </c>
      <c r="R472" s="197" t="str">
        <f>IFERROR(IF(R$6="Sun","",IF(INDEX(Attendance!$S:$S,MATCH($B470&amp;R$7,Attendance!$N:$N,0))=TRUE,"",IF(R471&lt;8,"",INDEX(Attendance!$G:$G,MATCH($B470&amp;R$7,Attendance!$N:$N,0))))),"")</f>
        <v/>
      </c>
      <c r="S472" s="197" t="str">
        <f>IFERROR(IF(S$6="Sun","",IF(INDEX(Attendance!$S:$S,MATCH($B470&amp;S$7,Attendance!$N:$N,0))=TRUE,"",IF(S471&lt;8,"",INDEX(Attendance!$G:$G,MATCH($B470&amp;S$7,Attendance!$N:$N,0))))),"")</f>
        <v/>
      </c>
      <c r="T472" s="197" t="str">
        <f>IFERROR(IF(T$6="Sun","",IF(INDEX(Attendance!$S:$S,MATCH($B470&amp;T$7,Attendance!$N:$N,0))=TRUE,"",IF(T471&lt;8,"",INDEX(Attendance!$G:$G,MATCH($B470&amp;T$7,Attendance!$N:$N,0))))),"")</f>
        <v/>
      </c>
      <c r="U472" s="197" t="str">
        <f>IFERROR(IF(U$6="Sun","",IF(INDEX(Attendance!$S:$S,MATCH($B470&amp;U$7,Attendance!$N:$N,0))=TRUE,"",IF(U471&lt;8,"",INDEX(Attendance!$G:$G,MATCH($B470&amp;U$7,Attendance!$N:$N,0))))),"")</f>
        <v/>
      </c>
      <c r="V472" s="197" t="str">
        <f>IFERROR(IF(V$6="Sun","",IF(INDEX(Attendance!$S:$S,MATCH($B470&amp;V$7,Attendance!$N:$N,0))=TRUE,"",IF(V471&lt;8,"",INDEX(Attendance!$G:$G,MATCH($B470&amp;V$7,Attendance!$N:$N,0))))),"")</f>
        <v/>
      </c>
      <c r="W472" s="197" t="str">
        <f>IFERROR(IF(W$6="Sun","",IF(INDEX(Attendance!$S:$S,MATCH($B470&amp;W$7,Attendance!$N:$N,0))=TRUE,"",IF(W471&lt;8,"",INDEX(Attendance!$G:$G,MATCH($B470&amp;W$7,Attendance!$N:$N,0))))),"")</f>
        <v/>
      </c>
      <c r="X472" s="197" t="str">
        <f>IFERROR(IF(X$6="Sun","",IF(INDEX(Attendance!$S:$S,MATCH($B470&amp;X$7,Attendance!$N:$N,0))=TRUE,"",IF(X471&lt;8,"",INDEX(Attendance!$G:$G,MATCH($B470&amp;X$7,Attendance!$N:$N,0))))),"")</f>
        <v/>
      </c>
      <c r="Y472" s="197" t="str">
        <f>IFERROR(IF(Y$6="Sun","",IF(INDEX(Attendance!$S:$S,MATCH($B470&amp;Y$7,Attendance!$N:$N,0))=TRUE,"",IF(Y471&lt;8,"",INDEX(Attendance!$G:$G,MATCH($B470&amp;Y$7,Attendance!$N:$N,0))))),"")</f>
        <v/>
      </c>
      <c r="Z472" s="197" t="str">
        <f>IFERROR(IF(Z$6="Sun","",IF(INDEX(Attendance!$S:$S,MATCH($B470&amp;Z$7,Attendance!$N:$N,0))=TRUE,"",IF(Z471&lt;8,"",INDEX(Attendance!$G:$G,MATCH($B470&amp;Z$7,Attendance!$N:$N,0))))),"")</f>
        <v/>
      </c>
      <c r="AA472" s="197" t="str">
        <f>IFERROR(IF(AA$6="Sun","",IF(INDEX(Attendance!$S:$S,MATCH($B470&amp;AA$7,Attendance!$N:$N,0))=TRUE,"",IF(AA471&lt;8,"",INDEX(Attendance!$G:$G,MATCH($B470&amp;AA$7,Attendance!$N:$N,0))))),"")</f>
        <v/>
      </c>
      <c r="AB472" s="197" t="str">
        <f>IFERROR(IF(AB$6="Sun","",IF(INDEX(Attendance!$S:$S,MATCH($B470&amp;AB$7,Attendance!$N:$N,0))=TRUE,"",IF(AB471&lt;8,"",INDEX(Attendance!$G:$G,MATCH($B470&amp;AB$7,Attendance!$N:$N,0))))),"")</f>
        <v/>
      </c>
      <c r="AC472" s="197" t="str">
        <f>IFERROR(IF(AC$6="Sun","",IF(INDEX(Attendance!$S:$S,MATCH($B470&amp;AC$7,Attendance!$N:$N,0))=TRUE,"",IF(AC471&lt;8,"",INDEX(Attendance!$G:$G,MATCH($B470&amp;AC$7,Attendance!$N:$N,0))))),"")</f>
        <v/>
      </c>
      <c r="AD472" s="197" t="str">
        <f>IFERROR(IF(AD$6="Sun","",IF(INDEX(Attendance!$S:$S,MATCH($B470&amp;AD$7,Attendance!$N:$N,0))=TRUE,"",IF(AD471&lt;8,"",INDEX(Attendance!$G:$G,MATCH($B470&amp;AD$7,Attendance!$N:$N,0))))),"")</f>
        <v/>
      </c>
      <c r="AE472" s="197" t="str">
        <f>IFERROR(IF(AE$6="Sun","",IF(INDEX(Attendance!$S:$S,MATCH($B470&amp;AE$7,Attendance!$N:$N,0))=TRUE,"",IF(AE471&lt;8,"",INDEX(Attendance!$G:$G,MATCH($B470&amp;AE$7,Attendance!$N:$N,0))))),"")</f>
        <v/>
      </c>
      <c r="AF472" s="197" t="str">
        <f>IFERROR(IF(AF$6="Sun","",IF(INDEX(Attendance!$S:$S,MATCH($B470&amp;AF$7,Attendance!$N:$N,0))=TRUE,"",IF(AF471&lt;8,"",INDEX(Attendance!$G:$G,MATCH($B470&amp;AF$7,Attendance!$N:$N,0))))),"")</f>
        <v/>
      </c>
      <c r="AG472" s="197" t="str">
        <f>IFERROR(IF(AG$6="Sun","",IF(INDEX(Attendance!$S:$S,MATCH($B470&amp;AG$7,Attendance!$N:$N,0))=TRUE,"",IF(AG471&lt;8,"",INDEX(Attendance!$G:$G,MATCH($B470&amp;AG$7,Attendance!$N:$N,0))))),"")</f>
        <v/>
      </c>
      <c r="AH472" s="197" t="str">
        <f>IFERROR(IF(AH$6="Sun","",IF(INDEX(Attendance!$S:$S,MATCH($B470&amp;AH$7,Attendance!$N:$N,0))=TRUE,"",IF(AH471&lt;8,"",INDEX(Attendance!$G:$G,MATCH($B470&amp;AH$7,Attendance!$N:$N,0))))),"")</f>
        <v/>
      </c>
      <c r="AI472" s="197" t="str">
        <f>IFERROR(IF(AI$6="Sun","",IF(INDEX(Attendance!$S:$S,MATCH($B470&amp;AI$7,Attendance!$N:$N,0))=TRUE,"",IF(AI471&lt;8,"",INDEX(Attendance!$G:$G,MATCH($B470&amp;AI$7,Attendance!$N:$N,0))))),"")</f>
        <v/>
      </c>
      <c r="AJ472" s="197" t="str">
        <f>IFERROR(IF(AJ$6="Sun","",IF(INDEX(Attendance!$S:$S,MATCH($B470&amp;AJ$7,Attendance!$N:$N,0))=TRUE,"",IF(AJ471&lt;8,"",INDEX(Attendance!$G:$G,MATCH($B470&amp;AJ$7,Attendance!$N:$N,0))))),"")</f>
        <v/>
      </c>
      <c r="AK472" s="259"/>
      <c r="AL472" s="198"/>
      <c r="AM472" s="198"/>
      <c r="AN472" s="198"/>
      <c r="AO472" s="262"/>
      <c r="AP472" s="265"/>
      <c r="AQ472" s="86"/>
      <c r="AR472" s="194"/>
      <c r="AS472" s="194"/>
      <c r="AT472" s="194"/>
      <c r="AU472" s="256"/>
    </row>
    <row r="473" spans="1:47" s="213" customFormat="1" ht="33" customHeight="1" x14ac:dyDescent="0.35">
      <c r="A473" s="189"/>
      <c r="B473" s="184"/>
      <c r="C473" s="195" t="str">
        <f>_xlfn.IFNA(INDEX(Masterlist!F:F,MATCH(B470,Masterlist!B:B,0)),"")</f>
        <v/>
      </c>
      <c r="D473" s="88"/>
      <c r="E473" s="196"/>
      <c r="F473" s="199"/>
      <c r="G473" s="200"/>
      <c r="H473" s="192"/>
      <c r="I473" s="192"/>
      <c r="J473" s="192"/>
      <c r="K473" s="192"/>
      <c r="L473" s="192"/>
      <c r="M473" s="192"/>
      <c r="N473" s="192"/>
      <c r="O473" s="192"/>
      <c r="P473" s="192"/>
      <c r="Q473" s="201"/>
      <c r="R473" s="201"/>
      <c r="S473" s="192"/>
      <c r="T473" s="192"/>
      <c r="U473" s="192"/>
      <c r="V473" s="192"/>
      <c r="W473" s="192"/>
      <c r="X473" s="192"/>
      <c r="Y473" s="192"/>
      <c r="Z473" s="192"/>
      <c r="AA473" s="192"/>
      <c r="AB473" s="192"/>
      <c r="AC473" s="192"/>
      <c r="AD473" s="192"/>
      <c r="AE473" s="192"/>
      <c r="AF473" s="192"/>
      <c r="AG473" s="192"/>
      <c r="AH473" s="192"/>
      <c r="AI473" s="192"/>
      <c r="AJ473" s="192"/>
      <c r="AK473" s="259"/>
      <c r="AL473" s="198"/>
      <c r="AM473" s="198"/>
      <c r="AN473" s="198"/>
      <c r="AO473" s="262"/>
      <c r="AP473" s="265"/>
      <c r="AQ473" s="86"/>
      <c r="AR473" s="194"/>
      <c r="AS473" s="194"/>
      <c r="AT473" s="194"/>
      <c r="AU473" s="256"/>
    </row>
    <row r="474" spans="1:47" s="213" customFormat="1" ht="33" customHeight="1" x14ac:dyDescent="0.35">
      <c r="A474" s="189"/>
      <c r="B474" s="184"/>
      <c r="C474" s="202" t="str">
        <f>_xlfn.IFNA(INDEX(Masterlist!I:I,MATCH(B470,Masterlist!B:B,0)),"")</f>
        <v/>
      </c>
      <c r="D474" s="226" t="str">
        <f>_xlfn.IFNA(IF(INDEX(Attendance!H:H,MATCH(B470,Attendance!$A:$A,0))="VMI","SCOPE ALLW",""),"")</f>
        <v/>
      </c>
      <c r="E474" s="196" t="s">
        <v>13</v>
      </c>
      <c r="F474" s="203" t="str">
        <f>IFERROR(IF(AND(RIGHT(F470,1)="N",VALUE(F471)&gt;=8),Database!$I$3,""),"")</f>
        <v/>
      </c>
      <c r="G474" s="192" t="str">
        <f>IFERROR(IF(AND(RIGHT(G470,1)="N",VALUE(G471)&gt;=8),Database!$I$3,""),"")</f>
        <v/>
      </c>
      <c r="H474" s="199" t="str">
        <f>IFERROR(IF(AND(RIGHT(H470,1)="N",VALUE(H471)&gt;=8),Database!$I$3,""),"")</f>
        <v/>
      </c>
      <c r="I474" s="192" t="str">
        <f>IFERROR(IF(AND(RIGHT(I470,1)="N",VALUE(I471)&gt;=8),Database!$I$3,""),"")</f>
        <v/>
      </c>
      <c r="J474" s="192" t="str">
        <f>IFERROR(IF(AND(RIGHT(J470,1)="N",VALUE(J471)&gt;=8),Database!$I$3,""),"")</f>
        <v/>
      </c>
      <c r="K474" s="192" t="str">
        <f>IFERROR(IF(AND(RIGHT(K470,1)="N",VALUE(K471)&gt;=8),Database!$I$3,""),"")</f>
        <v/>
      </c>
      <c r="L474" s="192" t="str">
        <f>IFERROR(IF(AND(RIGHT(L470,1)="N",VALUE(L471)&gt;=8),Database!$I$3,""),"")</f>
        <v/>
      </c>
      <c r="M474" s="192" t="str">
        <f>IFERROR(IF(AND(RIGHT(M470,1)="N",VALUE(M471)&gt;=8),Database!$I$3,""),"")</f>
        <v/>
      </c>
      <c r="N474" s="192" t="str">
        <f>IFERROR(IF(AND(RIGHT(N470,1)="N",VALUE(N471)&gt;=8),Database!$I$3,""),"")</f>
        <v/>
      </c>
      <c r="O474" s="192" t="str">
        <f>IFERROR(IF(AND(RIGHT(O470,1)="N",VALUE(O471)&gt;=8),Database!$I$3,""),"")</f>
        <v/>
      </c>
      <c r="P474" s="192" t="str">
        <f>IFERROR(IF(AND(RIGHT(P470,1)="N",VALUE(P471)&gt;=8),Database!$I$3,""),"")</f>
        <v/>
      </c>
      <c r="Q474" s="192" t="str">
        <f>IFERROR(IF(AND(RIGHT(Q470,1)="N",VALUE(Q471)&gt;=8),Database!$I$3,""),"")</f>
        <v/>
      </c>
      <c r="R474" s="192" t="str">
        <f>IFERROR(IF(AND(RIGHT(R470,1)="N",VALUE(R471)&gt;=8),Database!$I$3,""),"")</f>
        <v/>
      </c>
      <c r="S474" s="192" t="str">
        <f>IFERROR(IF(AND(RIGHT(S470,1)="N",VALUE(S471)&gt;=8),Database!$I$3,""),"")</f>
        <v/>
      </c>
      <c r="T474" s="192" t="str">
        <f>IFERROR(IF(AND(RIGHT(T470,1)="N",VALUE(T471)&gt;=8),Database!$I$3,""),"")</f>
        <v/>
      </c>
      <c r="U474" s="192" t="str">
        <f>IFERROR(IF(AND(RIGHT(U470,1)="N",VALUE(U471)&gt;=8),Database!$I$3,""),"")</f>
        <v/>
      </c>
      <c r="V474" s="192" t="str">
        <f>IFERROR(IF(AND(RIGHT(V470,1)="N",VALUE(V471)&gt;=8),Database!$I$3,""),"")</f>
        <v/>
      </c>
      <c r="W474" s="192" t="str">
        <f>IFERROR(IF(AND(RIGHT(W470,1)="N",VALUE(W471)&gt;=8),Database!$I$3,""),"")</f>
        <v/>
      </c>
      <c r="X474" s="192" t="str">
        <f>IFERROR(IF(AND(RIGHT(X470,1)="N",VALUE(X471)&gt;=8),Database!$I$3,""),"")</f>
        <v/>
      </c>
      <c r="Y474" s="192" t="str">
        <f>IFERROR(IF(AND(RIGHT(Y470,1)="N",VALUE(Y471)&gt;=8),Database!$I$3,""),"")</f>
        <v/>
      </c>
      <c r="Z474" s="192" t="str">
        <f>IFERROR(IF(AND(RIGHT(Z470,1)="N",VALUE(Z471)&gt;=8),Database!$I$3,""),"")</f>
        <v/>
      </c>
      <c r="AA474" s="192" t="str">
        <f>IFERROR(IF(AND(RIGHT(AA470,1)="N",VALUE(AA471)&gt;=8),Database!$I$3,""),"")</f>
        <v/>
      </c>
      <c r="AB474" s="192" t="str">
        <f>IFERROR(IF(AND(RIGHT(AB470,1)="N",VALUE(AB471)&gt;=8),Database!$I$3,""),"")</f>
        <v/>
      </c>
      <c r="AC474" s="192" t="str">
        <f>IFERROR(IF(AND(RIGHT(AC470,1)="N",VALUE(AC471)&gt;=8),Database!$I$3,""),"")</f>
        <v/>
      </c>
      <c r="AD474" s="192" t="str">
        <f>IFERROR(IF(AND(RIGHT(AD470,1)="N",VALUE(AD471)&gt;=8),Database!$I$3,""),"")</f>
        <v/>
      </c>
      <c r="AE474" s="192" t="str">
        <f>IFERROR(IF(AND(RIGHT(AE470,1)="N",VALUE(AE471)&gt;=8),Database!$I$3,""),"")</f>
        <v/>
      </c>
      <c r="AF474" s="192" t="str">
        <f>IFERROR(IF(AND(RIGHT(AF470,1)="N",VALUE(AF471)&gt;=8),Database!$I$3,""),"")</f>
        <v/>
      </c>
      <c r="AG474" s="192" t="str">
        <f>IFERROR(IF(AND(RIGHT(AG470,1)="N",VALUE(AG471)&gt;=8),Database!$I$3,""),"")</f>
        <v/>
      </c>
      <c r="AH474" s="192" t="str">
        <f>IFERROR(IF(AND(RIGHT(AH470,1)="N",VALUE(AH471)&gt;=8),Database!$I$3,""),"")</f>
        <v/>
      </c>
      <c r="AI474" s="192" t="str">
        <f>IFERROR(IF(AND(RIGHT(AI470,1)="N",VALUE(AI471)&gt;=8),Database!$I$3,""),"")</f>
        <v/>
      </c>
      <c r="AJ474" s="192" t="str">
        <f>IFERROR(IF(AND(RIGHT(AJ470,1)="N",VALUE(AJ471)&gt;=8),Database!$I$3,""),"")</f>
        <v/>
      </c>
      <c r="AK474" s="259"/>
      <c r="AL474" s="204"/>
      <c r="AM474" s="198"/>
      <c r="AN474" s="198"/>
      <c r="AO474" s="262"/>
      <c r="AP474" s="265"/>
      <c r="AQ474" s="86"/>
      <c r="AR474" s="194"/>
      <c r="AS474" s="194"/>
      <c r="AT474" s="194"/>
      <c r="AU474" s="256"/>
    </row>
    <row r="475" spans="1:47" s="213" customFormat="1" ht="33" customHeight="1" thickBot="1" x14ac:dyDescent="0.4">
      <c r="A475" s="189"/>
      <c r="B475" s="205"/>
      <c r="C475" s="222"/>
      <c r="D475" s="28"/>
      <c r="E475" s="206" t="s">
        <v>176</v>
      </c>
      <c r="F475" s="207" t="str">
        <f>IFERROR(IF(INDEX(Attendance!$T:$T,MATCH($B470&amp;F$7,Attendance!$N:$N,0))=TRUE,"L",IF(SUM(F471:F472)&gt;=10,5,"")),"")</f>
        <v/>
      </c>
      <c r="G475" s="207" t="str">
        <f>IFERROR(IF(INDEX(Attendance!$T:$T,MATCH($B470&amp;G$7,Attendance!$N:$N,0))=TRUE,"L",IF(SUM(G471:G472)&gt;=10,5,"")),"")</f>
        <v/>
      </c>
      <c r="H475" s="208" t="str">
        <f>IFERROR(IF(INDEX(Attendance!$T:$T,MATCH($B470&amp;H$7,Attendance!$N:$N,0))=TRUE,"L",IF(SUM(H471:H472)&gt;=10,5,"")),"")</f>
        <v/>
      </c>
      <c r="I475" s="208" t="str">
        <f>IFERROR(IF(INDEX(Attendance!$T:$T,MATCH($B470&amp;I$7,Attendance!$N:$N,0))=TRUE,"L",IF(SUM(I471:I472)&gt;=10,5,"")),"")</f>
        <v/>
      </c>
      <c r="J475" s="208" t="str">
        <f>IFERROR(IF(INDEX(Attendance!$T:$T,MATCH($B470&amp;J$7,Attendance!$N:$N,0))=TRUE,"L",IF(SUM(J471:J472)&gt;=10,5,"")),"")</f>
        <v/>
      </c>
      <c r="K475" s="208" t="str">
        <f>IFERROR(IF(INDEX(Attendance!$T:$T,MATCH($B470&amp;K$7,Attendance!$N:$N,0))=TRUE,"L",IF(SUM(K471:K472)&gt;=10,5,"")),"")</f>
        <v/>
      </c>
      <c r="L475" s="208" t="str">
        <f>IFERROR(IF(INDEX(Attendance!$T:$T,MATCH($B470&amp;L$7,Attendance!$N:$N,0))=TRUE,"L",IF(SUM(L471:L472)&gt;=10,5,"")),"")</f>
        <v/>
      </c>
      <c r="M475" s="208" t="str">
        <f>IFERROR(IF(INDEX(Attendance!$T:$T,MATCH($B470&amp;M$7,Attendance!$N:$N,0))=TRUE,"L",IF(SUM(M471:M472)&gt;=10,5,"")),"")</f>
        <v/>
      </c>
      <c r="N475" s="208" t="str">
        <f>IFERROR(IF(INDEX(Attendance!$T:$T,MATCH($B470&amp;N$7,Attendance!$N:$N,0))=TRUE,"L",IF(SUM(N471:N472)&gt;=10,5,"")),"")</f>
        <v/>
      </c>
      <c r="O475" s="208" t="str">
        <f>IFERROR(IF(INDEX(Attendance!$T:$T,MATCH($B470&amp;O$7,Attendance!$N:$N,0))=TRUE,"L",IF(SUM(O471:O472)&gt;=10,5,"")),"")</f>
        <v/>
      </c>
      <c r="P475" s="208" t="str">
        <f>IFERROR(IF(INDEX(Attendance!$T:$T,MATCH($B470&amp;P$7,Attendance!$N:$N,0))=TRUE,"L",IF(SUM(P471:P472)&gt;=10,5,"")),"")</f>
        <v/>
      </c>
      <c r="Q475" s="208" t="str">
        <f>IFERROR(IF(INDEX(Attendance!$T:$T,MATCH($B470&amp;Q$7,Attendance!$N:$N,0))=TRUE,"L",IF(SUM(Q471:Q472)&gt;=10,5,"")),"")</f>
        <v/>
      </c>
      <c r="R475" s="208" t="str">
        <f>IFERROR(IF(INDEX(Attendance!$T:$T,MATCH($B470&amp;R$7,Attendance!$N:$N,0))=TRUE,"L",IF(SUM(R471:R472)&gt;=10,5,"")),"")</f>
        <v/>
      </c>
      <c r="S475" s="208" t="str">
        <f>IFERROR(IF(INDEX(Attendance!$T:$T,MATCH($B470&amp;S$7,Attendance!$N:$N,0))=TRUE,"L",IF(SUM(S471:S472)&gt;=10,5,"")),"")</f>
        <v/>
      </c>
      <c r="T475" s="208" t="str">
        <f>IFERROR(IF(INDEX(Attendance!$T:$T,MATCH($B470&amp;T$7,Attendance!$N:$N,0))=TRUE,"L",IF(SUM(T471:T472)&gt;=10,5,"")),"")</f>
        <v/>
      </c>
      <c r="U475" s="208" t="str">
        <f>IFERROR(IF(INDEX(Attendance!$T:$T,MATCH($B470&amp;U$7,Attendance!$N:$N,0))=TRUE,"L",IF(SUM(U471:U472)&gt;=10,5,"")),"")</f>
        <v/>
      </c>
      <c r="V475" s="208" t="str">
        <f>IFERROR(IF(INDEX(Attendance!$T:$T,MATCH($B470&amp;V$7,Attendance!$N:$N,0))=TRUE,"L",IF(SUM(V471:V472)&gt;=10,5,"")),"")</f>
        <v/>
      </c>
      <c r="W475" s="208" t="str">
        <f>IFERROR(IF(INDEX(Attendance!$T:$T,MATCH($B470&amp;W$7,Attendance!$N:$N,0))=TRUE,"L",IF(SUM(W471:W472)&gt;=10,5,"")),"")</f>
        <v/>
      </c>
      <c r="X475" s="208" t="str">
        <f>IFERROR(IF(INDEX(Attendance!$T:$T,MATCH($B470&amp;X$7,Attendance!$N:$N,0))=TRUE,"L",IF(SUM(X471:X472)&gt;=10,5,"")),"")</f>
        <v/>
      </c>
      <c r="Y475" s="208" t="str">
        <f>IFERROR(IF(INDEX(Attendance!$T:$T,MATCH($B470&amp;Y$7,Attendance!$N:$N,0))=TRUE,"L",IF(SUM(Y471:Y472)&gt;=10,5,"")),"")</f>
        <v/>
      </c>
      <c r="Z475" s="208" t="str">
        <f>IFERROR(IF(INDEX(Attendance!$T:$T,MATCH($B470&amp;Z$7,Attendance!$N:$N,0))=TRUE,"L",IF(SUM(Z471:Z472)&gt;=10,5,"")),"")</f>
        <v/>
      </c>
      <c r="AA475" s="208" t="str">
        <f>IFERROR(IF(INDEX(Attendance!$T:$T,MATCH($B470&amp;AA$7,Attendance!$N:$N,0))=TRUE,"L",IF(SUM(AA471:AA472)&gt;=10,5,"")),"")</f>
        <v/>
      </c>
      <c r="AB475" s="208" t="str">
        <f>IFERROR(IF(INDEX(Attendance!$T:$T,MATCH($B470&amp;AB$7,Attendance!$N:$N,0))=TRUE,"L",IF(SUM(AB471:AB472)&gt;=10,5,"")),"")</f>
        <v/>
      </c>
      <c r="AC475" s="208" t="str">
        <f>IFERROR(IF(INDEX(Attendance!$T:$T,MATCH($B470&amp;AC$7,Attendance!$N:$N,0))=TRUE,"L",IF(SUM(AC471:AC472)&gt;=10,5,"")),"")</f>
        <v/>
      </c>
      <c r="AD475" s="208" t="str">
        <f>IFERROR(IF(INDEX(Attendance!$T:$T,MATCH($B470&amp;AD$7,Attendance!$N:$N,0))=TRUE,"L",IF(SUM(AD471:AD472)&gt;=10,5,"")),"")</f>
        <v/>
      </c>
      <c r="AE475" s="208" t="str">
        <f>IFERROR(IF(INDEX(Attendance!$T:$T,MATCH($B470&amp;AE$7,Attendance!$N:$N,0))=TRUE,"L",IF(SUM(AE471:AE472)&gt;=10,5,"")),"")</f>
        <v/>
      </c>
      <c r="AF475" s="208" t="str">
        <f>IFERROR(IF(INDEX(Attendance!$T:$T,MATCH($B470&amp;AF$7,Attendance!$N:$N,0))=TRUE,"L",IF(SUM(AF471:AF472)&gt;=10,5,"")),"")</f>
        <v/>
      </c>
      <c r="AG475" s="208" t="str">
        <f>IFERROR(IF(INDEX(Attendance!$T:$T,MATCH($B470&amp;AG$7,Attendance!$N:$N,0))=TRUE,"L",IF(SUM(AG471:AG472)&gt;=10,5,"")),"")</f>
        <v/>
      </c>
      <c r="AH475" s="208" t="str">
        <f>IFERROR(IF(INDEX(Attendance!$T:$T,MATCH($B470&amp;AH$7,Attendance!$N:$N,0))=TRUE,"L",IF(SUM(AH471:AH472)&gt;=10,5,"")),"")</f>
        <v/>
      </c>
      <c r="AI475" s="208" t="str">
        <f>IFERROR(IF(INDEX(Attendance!$T:$T,MATCH($B470&amp;AI$7,Attendance!$N:$N,0))=TRUE,"L",IF(SUM(AI471:AI472)&gt;=10,5,"")),"")</f>
        <v/>
      </c>
      <c r="AJ475" s="208" t="str">
        <f>IFERROR(IF(INDEX(Attendance!$T:$T,MATCH($B470&amp;AJ$7,Attendance!$N:$N,0))=TRUE,"L",IF(SUM(AJ471:AJ472)&gt;=10,5,"")),"")</f>
        <v/>
      </c>
      <c r="AK475" s="260"/>
      <c r="AL475" s="209">
        <f>ROUND(AL470*AL471,2)</f>
        <v>0</v>
      </c>
      <c r="AM475" s="209">
        <f>ROUND(AM470*AM471,2)</f>
        <v>0</v>
      </c>
      <c r="AN475" s="209">
        <f>ROUND(AN470*AN471,2)</f>
        <v>0</v>
      </c>
      <c r="AO475" s="263"/>
      <c r="AP475" s="266"/>
      <c r="AQ475" s="210">
        <f>AQ470*$AQ$5</f>
        <v>0</v>
      </c>
      <c r="AR475" s="211">
        <f>AR470*ROUND(IF($C475="",1200,MID($C475,FIND("RM",$C475)+3,4))/26,2)</f>
        <v>0</v>
      </c>
      <c r="AS475" s="211">
        <f t="shared" ref="AS475:AT475" si="123">AS470*ROUND(IF($C475="",1200,MID($C475,FIND("RM",$C475)+3,4))/26,2)</f>
        <v>0</v>
      </c>
      <c r="AT475" s="211">
        <f t="shared" si="123"/>
        <v>92.3</v>
      </c>
      <c r="AU475" s="257"/>
    </row>
    <row r="476" spans="1:47" s="212" customFormat="1" ht="33" customHeight="1" x14ac:dyDescent="0.25">
      <c r="A476" s="175">
        <f t="shared" si="117"/>
        <v>79</v>
      </c>
      <c r="B476" s="184" t="str">
        <f>_xlfn.IFNA(INDEX(Attendance!$A:$A,MATCH(A476,Attendance!$M:$M,0)),"")</f>
        <v/>
      </c>
      <c r="C476" s="185" t="str">
        <f>_xlfn.IFNA(INDEX(Masterlist!C:C,MATCH(B476,Masterlist!B:B,0)),"")</f>
        <v/>
      </c>
      <c r="D476" s="87"/>
      <c r="E476" s="186" t="s">
        <v>173</v>
      </c>
      <c r="F476" s="83" t="str" cm="1">
        <f t="array" ref="F476">_xlfn.IFNA(IF(OR(VALUE(F$7&amp;$C$3)=PH),IF(F477="","PH",IF(INDEX(Attendance!$O:$O,MATCH($B476&amp;F$7,Attendance!$N:$N,0))&lt;"1200","PM","PN")),IF(F$6="Sun",IF(F477="","RD",IF(INDEX(Attendance!$O:$O,MATCH($B476&amp;F$7,Attendance!$N:$N,0))&lt;"1200","RM","RN")),IF(F477="",IF(F$7="","",IF(INDEX(Attendance!$I:$I,MATCH($B476&amp;F$7,Attendance!$N:$N,0))="ABS","AB","UL")),IF(INDEX(Attendance!$O:$O,MATCH($B476&amp;F$7,Attendance!$N:$N,0))&lt;"1200","M","N")))),"")</f>
        <v/>
      </c>
      <c r="G476" s="83" t="str" cm="1">
        <f t="array" ref="G476">_xlfn.IFNA(IF(OR(VALUE(G$7&amp;$C$3)=PH),IF(G477="","PH",IF(INDEX(Attendance!$O:$O,MATCH($B476&amp;G$7,Attendance!$N:$N,0))&lt;"1200","PM","PN")),IF(G$6="Sun",IF(G477="","RD",IF(INDEX(Attendance!$O:$O,MATCH($B476&amp;G$7,Attendance!$N:$N,0))&lt;"1200","RM","RN")),IF(G477="",IF(G$7="","",IF(INDEX(Attendance!$I:$I,MATCH($B476&amp;G$7,Attendance!$N:$N,0))="ABS","AB","UL")),IF(INDEX(Attendance!$O:$O,MATCH($B476&amp;G$7,Attendance!$N:$N,0))&lt;"1200","M","N")))),"")</f>
        <v/>
      </c>
      <c r="H476" s="83" t="str" cm="1">
        <f t="array" ref="H476">_xlfn.IFNA(IF(OR(VALUE(H$7&amp;$C$3)=PH),IF(H477="","PH",IF(INDEX(Attendance!$O:$O,MATCH($B476&amp;H$7,Attendance!$N:$N,0))&lt;"1200","PM","PN")),IF(H$6="Sun",IF(H477="","RD",IF(INDEX(Attendance!$O:$O,MATCH($B476&amp;H$7,Attendance!$N:$N,0))&lt;"1200","RM","RN")),IF(H477="",IF(H$7="","",IF(INDEX(Attendance!$I:$I,MATCH($B476&amp;H$7,Attendance!$N:$N,0))="ABS","AB","UL")),IF(INDEX(Attendance!$O:$O,MATCH($B476&amp;H$7,Attendance!$N:$N,0))&lt;"1200","M","N")))),"")</f>
        <v/>
      </c>
      <c r="I476" s="83" t="str" cm="1">
        <f t="array" ref="I476">_xlfn.IFNA(IF(OR(VALUE(I$7&amp;$C$3)=PH),IF(I477="","PH",IF(INDEX(Attendance!$O:$O,MATCH($B476&amp;I$7,Attendance!$N:$N,0))&lt;"1200","PM","PN")),IF(I$6="Sun",IF(I477="","RD",IF(INDEX(Attendance!$O:$O,MATCH($B476&amp;I$7,Attendance!$N:$N,0))&lt;"1200","RM","RN")),IF(I477="",IF(I$7="","",IF(INDEX(Attendance!$I:$I,MATCH($B476&amp;I$7,Attendance!$N:$N,0))="ABS","AB","UL")),IF(INDEX(Attendance!$O:$O,MATCH($B476&amp;I$7,Attendance!$N:$N,0))&lt;"1200","M","N")))),"")</f>
        <v/>
      </c>
      <c r="J476" s="83" t="str" cm="1">
        <f t="array" ref="J476">_xlfn.IFNA(IF(OR(VALUE(J$7&amp;$C$3)=PH),IF(J477="","PH",IF(INDEX(Attendance!$O:$O,MATCH($B476&amp;J$7,Attendance!$N:$N,0))&lt;"1200","PM","PN")),IF(J$6="Sun",IF(J477="","RD",IF(INDEX(Attendance!$O:$O,MATCH($B476&amp;J$7,Attendance!$N:$N,0))&lt;"1200","RM","RN")),IF(J477="",IF(J$7="","",IF(INDEX(Attendance!$I:$I,MATCH($B476&amp;J$7,Attendance!$N:$N,0))="ABS","AB","UL")),IF(INDEX(Attendance!$O:$O,MATCH($B476&amp;J$7,Attendance!$N:$N,0))&lt;"1200","M","N")))),"")</f>
        <v/>
      </c>
      <c r="K476" s="83" t="str" cm="1">
        <f t="array" ref="K476">_xlfn.IFNA(IF(OR(VALUE(K$7&amp;$C$3)=PH),IF(K477="","PH",IF(INDEX(Attendance!$O:$O,MATCH($B476&amp;K$7,Attendance!$N:$N,0))&lt;"1200","PM","PN")),IF(K$6="Sun",IF(K477="","RD",IF(INDEX(Attendance!$O:$O,MATCH($B476&amp;K$7,Attendance!$N:$N,0))&lt;"1200","RM","RN")),IF(K477="",IF(K$7="","",IF(INDEX(Attendance!$I:$I,MATCH($B476&amp;K$7,Attendance!$N:$N,0))="ABS","AB","UL")),IF(INDEX(Attendance!$O:$O,MATCH($B476&amp;K$7,Attendance!$N:$N,0))&lt;"1200","M","N")))),"")</f>
        <v/>
      </c>
      <c r="L476" s="83" t="str" cm="1">
        <f t="array" ref="L476">_xlfn.IFNA(IF(OR(VALUE(L$7&amp;$C$3)=PH),IF(L477="","PH",IF(INDEX(Attendance!$O:$O,MATCH($B476&amp;L$7,Attendance!$N:$N,0))&lt;"1200","PM","PN")),IF(L$6="Sun",IF(L477="","RD",IF(INDEX(Attendance!$O:$O,MATCH($B476&amp;L$7,Attendance!$N:$N,0))&lt;"1200","RM","RN")),IF(L477="",IF(L$7="","",IF(INDEX(Attendance!$I:$I,MATCH($B476&amp;L$7,Attendance!$N:$N,0))="ABS","AB","UL")),IF(INDEX(Attendance!$O:$O,MATCH($B476&amp;L$7,Attendance!$N:$N,0))&lt;"1200","M","N")))),"")</f>
        <v>RD</v>
      </c>
      <c r="M476" s="83" t="str" cm="1">
        <f t="array" ref="M476">_xlfn.IFNA(IF(OR(VALUE(M$7&amp;$C$3)=PH),IF(M477="","PH",IF(INDEX(Attendance!$O:$O,MATCH($B476&amp;M$7,Attendance!$N:$N,0))&lt;"1200","PM","PN")),IF(M$6="Sun",IF(M477="","RD",IF(INDEX(Attendance!$O:$O,MATCH($B476&amp;M$7,Attendance!$N:$N,0))&lt;"1200","RM","RN")),IF(M477="",IF(M$7="","",IF(INDEX(Attendance!$I:$I,MATCH($B476&amp;M$7,Attendance!$N:$N,0))="ABS","AB","UL")),IF(INDEX(Attendance!$O:$O,MATCH($B476&amp;M$7,Attendance!$N:$N,0))&lt;"1200","M","N")))),"")</f>
        <v/>
      </c>
      <c r="N476" s="83" t="str" cm="1">
        <f t="array" ref="N476">_xlfn.IFNA(IF(OR(VALUE(N$7&amp;$C$3)=PH),IF(N477="","PH",IF(INDEX(Attendance!$O:$O,MATCH($B476&amp;N$7,Attendance!$N:$N,0))&lt;"1200","PM","PN")),IF(N$6="Sun",IF(N477="","RD",IF(INDEX(Attendance!$O:$O,MATCH($B476&amp;N$7,Attendance!$N:$N,0))&lt;"1200","RM","RN")),IF(N477="",IF(N$7="","",IF(INDEX(Attendance!$I:$I,MATCH($B476&amp;N$7,Attendance!$N:$N,0))="ABS","AB","UL")),IF(INDEX(Attendance!$O:$O,MATCH($B476&amp;N$7,Attendance!$N:$N,0))&lt;"1200","M","N")))),"")</f>
        <v/>
      </c>
      <c r="O476" s="83" t="str" cm="1">
        <f t="array" ref="O476">_xlfn.IFNA(IF(OR(VALUE(O$7&amp;$C$3)=PH),IF(O477="","PH",IF(INDEX(Attendance!$O:$O,MATCH($B476&amp;O$7,Attendance!$N:$N,0))&lt;"1200","PM","PN")),IF(O$6="Sun",IF(O477="","RD",IF(INDEX(Attendance!$O:$O,MATCH($B476&amp;O$7,Attendance!$N:$N,0))&lt;"1200","RM","RN")),IF(O477="",IF(O$7="","",IF(INDEX(Attendance!$I:$I,MATCH($B476&amp;O$7,Attendance!$N:$N,0))="ABS","AB","UL")),IF(INDEX(Attendance!$O:$O,MATCH($B476&amp;O$7,Attendance!$N:$N,0))&lt;"1200","M","N")))),"")</f>
        <v/>
      </c>
      <c r="P476" s="83" t="str" cm="1">
        <f t="array" ref="P476">_xlfn.IFNA(IF(OR(VALUE(P$7&amp;$C$3)=PH),IF(P477="","PH",IF(INDEX(Attendance!$O:$O,MATCH($B476&amp;P$7,Attendance!$N:$N,0))&lt;"1200","PM","PN")),IF(P$6="Sun",IF(P477="","RD",IF(INDEX(Attendance!$O:$O,MATCH($B476&amp;P$7,Attendance!$N:$N,0))&lt;"1200","RM","RN")),IF(P477="",IF(P$7="","",IF(INDEX(Attendance!$I:$I,MATCH($B476&amp;P$7,Attendance!$N:$N,0))="ABS","AB","UL")),IF(INDEX(Attendance!$O:$O,MATCH($B476&amp;P$7,Attendance!$N:$N,0))&lt;"1200","M","N")))),"")</f>
        <v/>
      </c>
      <c r="Q476" s="83" t="str" cm="1">
        <f t="array" ref="Q476">_xlfn.IFNA(IF(OR(VALUE(Q$7&amp;$C$3)=PH),IF(Q477="","PH",IF(INDEX(Attendance!$O:$O,MATCH($B476&amp;Q$7,Attendance!$N:$N,0))&lt;"1200","PM","PN")),IF(Q$6="Sun",IF(Q477="","RD",IF(INDEX(Attendance!$O:$O,MATCH($B476&amp;Q$7,Attendance!$N:$N,0))&lt;"1200","RM","RN")),IF(Q477="",IF(Q$7="","",IF(INDEX(Attendance!$I:$I,MATCH($B476&amp;Q$7,Attendance!$N:$N,0))="ABS","AB","UL")),IF(INDEX(Attendance!$O:$O,MATCH($B476&amp;Q$7,Attendance!$N:$N,0))&lt;"1200","M","N")))),"")</f>
        <v>PH</v>
      </c>
      <c r="R476" s="83" t="str" cm="1">
        <f t="array" ref="R476">_xlfn.IFNA(IF(OR(VALUE(R$7&amp;$C$3)=PH),IF(R477="","PH",IF(INDEX(Attendance!$O:$O,MATCH($B476&amp;R$7,Attendance!$N:$N,0))&lt;"1200","PM","PN")),IF(R$6="Sun",IF(R477="","RD",IF(INDEX(Attendance!$O:$O,MATCH($B476&amp;R$7,Attendance!$N:$N,0))&lt;"1200","RM","RN")),IF(R477="",IF(R$7="","",IF(INDEX(Attendance!$I:$I,MATCH($B476&amp;R$7,Attendance!$N:$N,0))="ABS","AB","UL")),IF(INDEX(Attendance!$O:$O,MATCH($B476&amp;R$7,Attendance!$N:$N,0))&lt;"1200","M","N")))),"")</f>
        <v>PH</v>
      </c>
      <c r="S476" s="83" t="str" cm="1">
        <f t="array" ref="S476">_xlfn.IFNA(IF(OR(VALUE(S$7&amp;$C$3)=PH),IF(S477="","PH",IF(INDEX(Attendance!$O:$O,MATCH($B476&amp;S$7,Attendance!$N:$N,0))&lt;"1200","PM","PN")),IF(S$6="Sun",IF(S477="","RD",IF(INDEX(Attendance!$O:$O,MATCH($B476&amp;S$7,Attendance!$N:$N,0))&lt;"1200","RM","RN")),IF(S477="",IF(S$7="","",IF(INDEX(Attendance!$I:$I,MATCH($B476&amp;S$7,Attendance!$N:$N,0))="ABS","AB","UL")),IF(INDEX(Attendance!$O:$O,MATCH($B476&amp;S$7,Attendance!$N:$N,0))&lt;"1200","M","N")))),"")</f>
        <v>RD</v>
      </c>
      <c r="T476" s="83" t="str" cm="1">
        <f t="array" ref="T476">_xlfn.IFNA(IF(OR(VALUE(T$7&amp;$C$3)=PH),IF(T477="","PH",IF(INDEX(Attendance!$O:$O,MATCH($B476&amp;T$7,Attendance!$N:$N,0))&lt;"1200","PM","PN")),IF(T$6="Sun",IF(T477="","RD",IF(INDEX(Attendance!$O:$O,MATCH($B476&amp;T$7,Attendance!$N:$N,0))&lt;"1200","RM","RN")),IF(T477="",IF(T$7="","",IF(INDEX(Attendance!$I:$I,MATCH($B476&amp;T$7,Attendance!$N:$N,0))="ABS","AB","UL")),IF(INDEX(Attendance!$O:$O,MATCH($B476&amp;T$7,Attendance!$N:$N,0))&lt;"1200","M","N")))),"")</f>
        <v/>
      </c>
      <c r="U476" s="83" t="str" cm="1">
        <f t="array" ref="U476">_xlfn.IFNA(IF(OR(VALUE(U$7&amp;$C$3)=PH),IF(U477="","PH",IF(INDEX(Attendance!$O:$O,MATCH($B476&amp;U$7,Attendance!$N:$N,0))&lt;"1200","PM","PN")),IF(U$6="Sun",IF(U477="","RD",IF(INDEX(Attendance!$O:$O,MATCH($B476&amp;U$7,Attendance!$N:$N,0))&lt;"1200","RM","RN")),IF(U477="",IF(U$7="","",IF(INDEX(Attendance!$I:$I,MATCH($B476&amp;U$7,Attendance!$N:$N,0))="ABS","AB","UL")),IF(INDEX(Attendance!$O:$O,MATCH($B476&amp;U$7,Attendance!$N:$N,0))&lt;"1200","M","N")))),"")</f>
        <v/>
      </c>
      <c r="V476" s="83" t="str" cm="1">
        <f t="array" ref="V476">_xlfn.IFNA(IF(OR(VALUE(V$7&amp;$C$3)=PH),IF(V477="","PH",IF(INDEX(Attendance!$O:$O,MATCH($B476&amp;V$7,Attendance!$N:$N,0))&lt;"1200","PM","PN")),IF(V$6="Sun",IF(V477="","RD",IF(INDEX(Attendance!$O:$O,MATCH($B476&amp;V$7,Attendance!$N:$N,0))&lt;"1200","RM","RN")),IF(V477="",IF(V$7="","",IF(INDEX(Attendance!$I:$I,MATCH($B476&amp;V$7,Attendance!$N:$N,0))="ABS","AB","UL")),IF(INDEX(Attendance!$O:$O,MATCH($B476&amp;V$7,Attendance!$N:$N,0))&lt;"1200","M","N")))),"")</f>
        <v/>
      </c>
      <c r="W476" s="83" t="str" cm="1">
        <f t="array" ref="W476">_xlfn.IFNA(IF(OR(VALUE(W$7&amp;$C$3)=PH),IF(W477="","PH",IF(INDEX(Attendance!$O:$O,MATCH($B476&amp;W$7,Attendance!$N:$N,0))&lt;"1200","PM","PN")),IF(W$6="Sun",IF(W477="","RD",IF(INDEX(Attendance!$O:$O,MATCH($B476&amp;W$7,Attendance!$N:$N,0))&lt;"1200","RM","RN")),IF(W477="",IF(W$7="","",IF(INDEX(Attendance!$I:$I,MATCH($B476&amp;W$7,Attendance!$N:$N,0))="ABS","AB","UL")),IF(INDEX(Attendance!$O:$O,MATCH($B476&amp;W$7,Attendance!$N:$N,0))&lt;"1200","M","N")))),"")</f>
        <v/>
      </c>
      <c r="X476" s="83" t="str" cm="1">
        <f t="array" ref="X476">_xlfn.IFNA(IF(OR(VALUE(X$7&amp;$C$3)=PH),IF(X477="","PH",IF(INDEX(Attendance!$O:$O,MATCH($B476&amp;X$7,Attendance!$N:$N,0))&lt;"1200","PM","PN")),IF(X$6="Sun",IF(X477="","RD",IF(INDEX(Attendance!$O:$O,MATCH($B476&amp;X$7,Attendance!$N:$N,0))&lt;"1200","RM","RN")),IF(X477="",IF(X$7="","",IF(INDEX(Attendance!$I:$I,MATCH($B476&amp;X$7,Attendance!$N:$N,0))="ABS","AB","UL")),IF(INDEX(Attendance!$O:$O,MATCH($B476&amp;X$7,Attendance!$N:$N,0))&lt;"1200","M","N")))),"")</f>
        <v/>
      </c>
      <c r="Y476" s="83" t="str" cm="1">
        <f t="array" ref="Y476">_xlfn.IFNA(IF(OR(VALUE(Y$7&amp;$C$3)=PH),IF(Y477="","PH",IF(INDEX(Attendance!$O:$O,MATCH($B476&amp;Y$7,Attendance!$N:$N,0))&lt;"1200","PM","PN")),IF(Y$6="Sun",IF(Y477="","RD",IF(INDEX(Attendance!$O:$O,MATCH($B476&amp;Y$7,Attendance!$N:$N,0))&lt;"1200","RM","RN")),IF(Y477="",IF(Y$7="","",IF(INDEX(Attendance!$I:$I,MATCH($B476&amp;Y$7,Attendance!$N:$N,0))="ABS","AB","UL")),IF(INDEX(Attendance!$O:$O,MATCH($B476&amp;Y$7,Attendance!$N:$N,0))&lt;"1200","M","N")))),"")</f>
        <v/>
      </c>
      <c r="Z476" s="83" t="str" cm="1">
        <f t="array" ref="Z476">_xlfn.IFNA(IF(OR(VALUE(Z$7&amp;$C$3)=PH),IF(Z477="","PH",IF(INDEX(Attendance!$O:$O,MATCH($B476&amp;Z$7,Attendance!$N:$N,0))&lt;"1200","PM","PN")),IF(Z$6="Sun",IF(Z477="","RD",IF(INDEX(Attendance!$O:$O,MATCH($B476&amp;Z$7,Attendance!$N:$N,0))&lt;"1200","RM","RN")),IF(Z477="",IF(Z$7="","",IF(INDEX(Attendance!$I:$I,MATCH($B476&amp;Z$7,Attendance!$N:$N,0))="ABS","AB","UL")),IF(INDEX(Attendance!$O:$O,MATCH($B476&amp;Z$7,Attendance!$N:$N,0))&lt;"1200","M","N")))),"")</f>
        <v>RD</v>
      </c>
      <c r="AA476" s="83" t="str" cm="1">
        <f t="array" ref="AA476">_xlfn.IFNA(IF(OR(VALUE(AA$7&amp;$C$3)=PH),IF(AA477="","PH",IF(INDEX(Attendance!$O:$O,MATCH($B476&amp;AA$7,Attendance!$N:$N,0))&lt;"1200","PM","PN")),IF(AA$6="Sun",IF(AA477="","RD",IF(INDEX(Attendance!$O:$O,MATCH($B476&amp;AA$7,Attendance!$N:$N,0))&lt;"1200","RM","RN")),IF(AA477="",IF(AA$7="","",IF(INDEX(Attendance!$I:$I,MATCH($B476&amp;AA$7,Attendance!$N:$N,0))="ABS","AB","UL")),IF(INDEX(Attendance!$O:$O,MATCH($B476&amp;AA$7,Attendance!$N:$N,0))&lt;"1200","M","N")))),"")</f>
        <v/>
      </c>
      <c r="AB476" s="83" t="str" cm="1">
        <f t="array" ref="AB476">_xlfn.IFNA(IF(OR(VALUE(AB$7&amp;$C$3)=PH),IF(AB477="","PH",IF(INDEX(Attendance!$O:$O,MATCH($B476&amp;AB$7,Attendance!$N:$N,0))&lt;"1200","PM","PN")),IF(AB$6="Sun",IF(AB477="","RD",IF(INDEX(Attendance!$O:$O,MATCH($B476&amp;AB$7,Attendance!$N:$N,0))&lt;"1200","RM","RN")),IF(AB477="",IF(AB$7="","",IF(INDEX(Attendance!$I:$I,MATCH($B476&amp;AB$7,Attendance!$N:$N,0))="ABS","AB","UL")),IF(INDEX(Attendance!$O:$O,MATCH($B476&amp;AB$7,Attendance!$N:$N,0))&lt;"1200","M","N")))),"")</f>
        <v/>
      </c>
      <c r="AC476" s="83" t="str" cm="1">
        <f t="array" ref="AC476">_xlfn.IFNA(IF(OR(VALUE(AC$7&amp;$C$3)=PH),IF(AC477="","PH",IF(INDEX(Attendance!$O:$O,MATCH($B476&amp;AC$7,Attendance!$N:$N,0))&lt;"1200","PM","PN")),IF(AC$6="Sun",IF(AC477="","RD",IF(INDEX(Attendance!$O:$O,MATCH($B476&amp;AC$7,Attendance!$N:$N,0))&lt;"1200","RM","RN")),IF(AC477="",IF(AC$7="","",IF(INDEX(Attendance!$I:$I,MATCH($B476&amp;AC$7,Attendance!$N:$N,0))="ABS","AB","UL")),IF(INDEX(Attendance!$O:$O,MATCH($B476&amp;AC$7,Attendance!$N:$N,0))&lt;"1200","M","N")))),"")</f>
        <v/>
      </c>
      <c r="AD476" s="83" t="str" cm="1">
        <f t="array" ref="AD476">_xlfn.IFNA(IF(OR(VALUE(AD$7&amp;$C$3)=PH),IF(AD477="","PH",IF(INDEX(Attendance!$O:$O,MATCH($B476&amp;AD$7,Attendance!$N:$N,0))&lt;"1200","PM","PN")),IF(AD$6="Sun",IF(AD477="","RD",IF(INDEX(Attendance!$O:$O,MATCH($B476&amp;AD$7,Attendance!$N:$N,0))&lt;"1200","RM","RN")),IF(AD477="",IF(AD$7="","",IF(INDEX(Attendance!$I:$I,MATCH($B476&amp;AD$7,Attendance!$N:$N,0))="ABS","AB","UL")),IF(INDEX(Attendance!$O:$O,MATCH($B476&amp;AD$7,Attendance!$N:$N,0))&lt;"1200","M","N")))),"")</f>
        <v/>
      </c>
      <c r="AE476" s="83" t="str" cm="1">
        <f t="array" ref="AE476">_xlfn.IFNA(IF(OR(VALUE(AE$7&amp;$C$3)=PH),IF(AE477="","PH",IF(INDEX(Attendance!$O:$O,MATCH($B476&amp;AE$7,Attendance!$N:$N,0))&lt;"1200","PM","PN")),IF(AE$6="Sun",IF(AE477="","RD",IF(INDEX(Attendance!$O:$O,MATCH($B476&amp;AE$7,Attendance!$N:$N,0))&lt;"1200","RM","RN")),IF(AE477="",IF(AE$7="","",IF(INDEX(Attendance!$I:$I,MATCH($B476&amp;AE$7,Attendance!$N:$N,0))="ABS","AB","UL")),IF(INDEX(Attendance!$O:$O,MATCH($B476&amp;AE$7,Attendance!$N:$N,0))&lt;"1200","M","N")))),"")</f>
        <v/>
      </c>
      <c r="AF476" s="83" t="str" cm="1">
        <f t="array" ref="AF476">_xlfn.IFNA(IF(OR(VALUE(AF$7&amp;$C$3)=PH),IF(AF477="","PH",IF(INDEX(Attendance!$O:$O,MATCH($B476&amp;AF$7,Attendance!$N:$N,0))&lt;"1200","PM","PN")),IF(AF$6="Sun",IF(AF477="","RD",IF(INDEX(Attendance!$O:$O,MATCH($B476&amp;AF$7,Attendance!$N:$N,0))&lt;"1200","RM","RN")),IF(AF477="",IF(AF$7="","",IF(INDEX(Attendance!$I:$I,MATCH($B476&amp;AF$7,Attendance!$N:$N,0))="ABS","AB","UL")),IF(INDEX(Attendance!$O:$O,MATCH($B476&amp;AF$7,Attendance!$N:$N,0))&lt;"1200","M","N")))),"")</f>
        <v/>
      </c>
      <c r="AG476" s="83" t="str" cm="1">
        <f t="array" ref="AG476">_xlfn.IFNA(IF(OR(VALUE(AG$7&amp;$C$3)=PH),IF(AG477="","PH",IF(INDEX(Attendance!$O:$O,MATCH($B476&amp;AG$7,Attendance!$N:$N,0))&lt;"1200","PM","PN")),IF(AG$6="Sun",IF(AG477="","RD",IF(INDEX(Attendance!$O:$O,MATCH($B476&amp;AG$7,Attendance!$N:$N,0))&lt;"1200","RM","RN")),IF(AG477="",IF(AG$7="","",IF(INDEX(Attendance!$I:$I,MATCH($B476&amp;AG$7,Attendance!$N:$N,0))="ABS","AB","UL")),IF(INDEX(Attendance!$O:$O,MATCH($B476&amp;AG$7,Attendance!$N:$N,0))&lt;"1200","M","N")))),"")</f>
        <v>RD</v>
      </c>
      <c r="AH476" s="83" t="str" cm="1">
        <f t="array" ref="AH476">_xlfn.IFNA(IF(OR(VALUE(AH$7&amp;$C$3)=PH),IF(AH477="","PH",IF(INDEX(Attendance!$O:$O,MATCH($B476&amp;AH$7,Attendance!$N:$N,0))&lt;"1200","PM","PN")),IF(AH$6="Sun",IF(AH477="","RD",IF(INDEX(Attendance!$O:$O,MATCH($B476&amp;AH$7,Attendance!$N:$N,0))&lt;"1200","RM","RN")),IF(AH477="",IF(AH$7="","",IF(INDEX(Attendance!$I:$I,MATCH($B476&amp;AH$7,Attendance!$N:$N,0))="ABS","AB","UL")),IF(INDEX(Attendance!$O:$O,MATCH($B476&amp;AH$7,Attendance!$N:$N,0))&lt;"1200","M","N")))),"")</f>
        <v/>
      </c>
      <c r="AI476" s="83" t="str" cm="1">
        <f t="array" ref="AI476">_xlfn.IFNA(IF(OR(VALUE(AI$7&amp;$C$3)=PH),IF(AI477="","PH",IF(INDEX(Attendance!$O:$O,MATCH($B476&amp;AI$7,Attendance!$N:$N,0))&lt;"1200","PM","PN")),IF(AI$6="Sun",IF(AI477="","RD",IF(INDEX(Attendance!$O:$O,MATCH($B476&amp;AI$7,Attendance!$N:$N,0))&lt;"1200","RM","RN")),IF(AI477="",IF(AI$7="","",IF(INDEX(Attendance!$I:$I,MATCH($B476&amp;AI$7,Attendance!$N:$N,0))="ABS","AB","UL")),IF(INDEX(Attendance!$O:$O,MATCH($B476&amp;AI$7,Attendance!$N:$N,0))&lt;"1200","M","N")))),"")</f>
        <v/>
      </c>
      <c r="AJ476" s="83" t="str" cm="1">
        <f t="array" ref="AJ476">_xlfn.IFNA(IF(OR(VALUE(AJ$7&amp;$C$3)=PH),IF(AJ477="","PH",IF(INDEX(Attendance!$O:$O,MATCH($B476&amp;AJ$7,Attendance!$N:$N,0))&lt;"1200","PM","PN")),IF(AJ$6="Sun",IF(AJ477="","RD",IF(INDEX(Attendance!$O:$O,MATCH($B476&amp;AJ$7,Attendance!$N:$N,0))&lt;"1200","RM","RN")),IF(AJ477="",IF(AJ$7="","",IF(INDEX(Attendance!$I:$I,MATCH($B476&amp;AJ$7,Attendance!$N:$N,0))="ABS","AB","UL")),IF(INDEX(Attendance!$O:$O,MATCH($B476&amp;AJ$7,Attendance!$N:$N,0))&lt;"1200","M","N")))),"")</f>
        <v/>
      </c>
      <c r="AK476" s="258">
        <f>SUM(SUMIF(F476:AJ476,{"M","N","A"},F477:AJ477))</f>
        <v>0</v>
      </c>
      <c r="AL476" s="187">
        <f>SUM(SUMIF(F476:AJ476,{"M","N"},F478:AJ478),SUMIF(F476:AJ476,{"OM","ON"},F477:AJ477))</f>
        <v>0</v>
      </c>
      <c r="AM476" s="187">
        <f>SUM(SUMIF(F476:AJ476,{"PM","PN","RM","RN"},F477:AJ477))</f>
        <v>0</v>
      </c>
      <c r="AN476" s="187">
        <f>SUM(SUMIF(F476:AJ476,{"PM","PN"},F478:AJ478))</f>
        <v>0</v>
      </c>
      <c r="AO476" s="261">
        <f>SUM(F481:AJ481)</f>
        <v>0</v>
      </c>
      <c r="AP476" s="264">
        <f>SUM(F480:AJ480)</f>
        <v>0</v>
      </c>
      <c r="AQ476" s="188">
        <f>IF(D480="",0,SUM(COUNTIFS(F476:AJ476,{"M","N","A","OM","ON","OA","PM","PN","PA","RM","RN","RA"})))</f>
        <v>0</v>
      </c>
      <c r="AR476" s="74">
        <f>COUNTIF(F476:AJ476,"AL")</f>
        <v>0</v>
      </c>
      <c r="AS476" s="74">
        <f>COUNTIF(F476:AJ476,"MC")</f>
        <v>0</v>
      </c>
      <c r="AT476" s="74">
        <f>COUNTIF(F476:AJ476,"PH")+COUNTIF(F476:AJ476,"RPH")</f>
        <v>2</v>
      </c>
      <c r="AU476" s="255">
        <f t="shared" ref="AU476" si="124">_xlfn.IFNA(IF($B476="",0,AK476*$AK$5+SUM(AL481:AN481)+SUM(AO476:AP481)+SUM(AQ481:AT481)),"")</f>
        <v>0</v>
      </c>
    </row>
    <row r="477" spans="1:47" s="212" customFormat="1" ht="33" customHeight="1" x14ac:dyDescent="0.25">
      <c r="A477" s="189"/>
      <c r="B477" s="184"/>
      <c r="C477" s="190" t="str">
        <f>_xlfn.IFNA(INDEX(Masterlist!D:D,MATCH(B476,Masterlist!B:B,0)),"")</f>
        <v/>
      </c>
      <c r="D477" s="88"/>
      <c r="E477" s="191" t="s">
        <v>174</v>
      </c>
      <c r="F477" s="192" t="str">
        <f>IFERROR(IF(F$6="Sun",INDEX(Attendance!$R:$R,MATCH($B476&amp;F$7,Attendance!$N:$N,0)),IF(INDEX(Attendance!$R:$R,MATCH($B476&amp;F$7,Attendance!$N:$N,0))="","",IF(INDEX(Attendance!$R:$R,MATCH($B476&amp;F$7,Attendance!$N:$N,0))&gt;8,8,INDEX(Attendance!$R:$R,MATCH($B476&amp;F$7,Attendance!$N:$N,0))))),"")</f>
        <v/>
      </c>
      <c r="G477" s="192" t="str">
        <f>IFERROR(IF(G$6="Sun",INDEX(Attendance!$R:$R,MATCH($B476&amp;G$7,Attendance!$N:$N,0)),IF(INDEX(Attendance!$R:$R,MATCH($B476&amp;G$7,Attendance!$N:$N,0))="","",IF(INDEX(Attendance!$R:$R,MATCH($B476&amp;G$7,Attendance!$N:$N,0))&gt;8,8,INDEX(Attendance!$R:$R,MATCH($B476&amp;G$7,Attendance!$N:$N,0))))),"")</f>
        <v/>
      </c>
      <c r="H477" s="192" t="str">
        <f>IFERROR(IF(H$6="Sun",INDEX(Attendance!$R:$R,MATCH($B476&amp;H$7,Attendance!$N:$N,0)),IF(INDEX(Attendance!$R:$R,MATCH($B476&amp;H$7,Attendance!$N:$N,0))="","",IF(INDEX(Attendance!$R:$R,MATCH($B476&amp;H$7,Attendance!$N:$N,0))&gt;8,8,INDEX(Attendance!$R:$R,MATCH($B476&amp;H$7,Attendance!$N:$N,0))))),"")</f>
        <v/>
      </c>
      <c r="I477" s="192" t="str">
        <f>IFERROR(IF(I$6="Sun",INDEX(Attendance!$R:$R,MATCH($B476&amp;I$7,Attendance!$N:$N,0)),IF(INDEX(Attendance!$R:$R,MATCH($B476&amp;I$7,Attendance!$N:$N,0))="","",IF(INDEX(Attendance!$R:$R,MATCH($B476&amp;I$7,Attendance!$N:$N,0))&gt;8,8,INDEX(Attendance!$R:$R,MATCH($B476&amp;I$7,Attendance!$N:$N,0))))),"")</f>
        <v/>
      </c>
      <c r="J477" s="192" t="str">
        <f>IFERROR(IF(J$6="Sun",INDEX(Attendance!$R:$R,MATCH($B476&amp;J$7,Attendance!$N:$N,0)),IF(INDEX(Attendance!$R:$R,MATCH($B476&amp;J$7,Attendance!$N:$N,0))="","",IF(INDEX(Attendance!$R:$R,MATCH($B476&amp;J$7,Attendance!$N:$N,0))&gt;8,8,INDEX(Attendance!$R:$R,MATCH($B476&amp;J$7,Attendance!$N:$N,0))))),"")</f>
        <v/>
      </c>
      <c r="K477" s="192" t="str">
        <f>IFERROR(IF(K$6="Sun",INDEX(Attendance!$R:$R,MATCH($B476&amp;K$7,Attendance!$N:$N,0)),IF(INDEX(Attendance!$R:$R,MATCH($B476&amp;K$7,Attendance!$N:$N,0))="","",IF(INDEX(Attendance!$R:$R,MATCH($B476&amp;K$7,Attendance!$N:$N,0))&gt;8,8,INDEX(Attendance!$R:$R,MATCH($B476&amp;K$7,Attendance!$N:$N,0))))),"")</f>
        <v/>
      </c>
      <c r="L477" s="192" t="str">
        <f>IFERROR(IF(L$6="Sun",INDEX(Attendance!$R:$R,MATCH($B476&amp;L$7,Attendance!$N:$N,0)),IF(INDEX(Attendance!$R:$R,MATCH($B476&amp;L$7,Attendance!$N:$N,0))="","",IF(INDEX(Attendance!$R:$R,MATCH($B476&amp;L$7,Attendance!$N:$N,0))&gt;8,8,INDEX(Attendance!$R:$R,MATCH($B476&amp;L$7,Attendance!$N:$N,0))))),"")</f>
        <v/>
      </c>
      <c r="M477" s="192" t="str">
        <f>IFERROR(IF(M$6="Sun",INDEX(Attendance!$R:$R,MATCH($B476&amp;M$7,Attendance!$N:$N,0)),IF(INDEX(Attendance!$R:$R,MATCH($B476&amp;M$7,Attendance!$N:$N,0))="","",IF(INDEX(Attendance!$R:$R,MATCH($B476&amp;M$7,Attendance!$N:$N,0))&gt;8,8,INDEX(Attendance!$R:$R,MATCH($B476&amp;M$7,Attendance!$N:$N,0))))),"")</f>
        <v/>
      </c>
      <c r="N477" s="192" t="str">
        <f>IFERROR(IF(N$6="Sun",INDEX(Attendance!$R:$R,MATCH($B476&amp;N$7,Attendance!$N:$N,0)),IF(INDEX(Attendance!$R:$R,MATCH($B476&amp;N$7,Attendance!$N:$N,0))="","",IF(INDEX(Attendance!$R:$R,MATCH($B476&amp;N$7,Attendance!$N:$N,0))&gt;8,8,INDEX(Attendance!$R:$R,MATCH($B476&amp;N$7,Attendance!$N:$N,0))))),"")</f>
        <v/>
      </c>
      <c r="O477" s="192" t="str">
        <f>IFERROR(IF(O$6="Sun",INDEX(Attendance!$R:$R,MATCH($B476&amp;O$7,Attendance!$N:$N,0)),IF(INDEX(Attendance!$R:$R,MATCH($B476&amp;O$7,Attendance!$N:$N,0))="","",IF(INDEX(Attendance!$R:$R,MATCH($B476&amp;O$7,Attendance!$N:$N,0))&gt;8,8,INDEX(Attendance!$R:$R,MATCH($B476&amp;O$7,Attendance!$N:$N,0))))),"")</f>
        <v/>
      </c>
      <c r="P477" s="192" t="str">
        <f>IFERROR(IF(P$6="Sun",INDEX(Attendance!$R:$R,MATCH($B476&amp;P$7,Attendance!$N:$N,0)),IF(INDEX(Attendance!$R:$R,MATCH($B476&amp;P$7,Attendance!$N:$N,0))="","",IF(INDEX(Attendance!$R:$R,MATCH($B476&amp;P$7,Attendance!$N:$N,0))&gt;8,8,INDEX(Attendance!$R:$R,MATCH($B476&amp;P$7,Attendance!$N:$N,0))))),"")</f>
        <v/>
      </c>
      <c r="Q477" s="192" t="str">
        <f>IFERROR(IF(Q$6="Sun",INDEX(Attendance!$R:$R,MATCH($B476&amp;Q$7,Attendance!$N:$N,0)),IF(INDEX(Attendance!$R:$R,MATCH($B476&amp;Q$7,Attendance!$N:$N,0))="","",IF(INDEX(Attendance!$R:$R,MATCH($B476&amp;Q$7,Attendance!$N:$N,0))&gt;8,8,INDEX(Attendance!$R:$R,MATCH($B476&amp;Q$7,Attendance!$N:$N,0))))),"")</f>
        <v/>
      </c>
      <c r="R477" s="192" t="str">
        <f>IFERROR(IF(R$6="Sun",INDEX(Attendance!$R:$R,MATCH($B476&amp;R$7,Attendance!$N:$N,0)),IF(INDEX(Attendance!$R:$R,MATCH($B476&amp;R$7,Attendance!$N:$N,0))="","",IF(INDEX(Attendance!$R:$R,MATCH($B476&amp;R$7,Attendance!$N:$N,0))&gt;8,8,INDEX(Attendance!$R:$R,MATCH($B476&amp;R$7,Attendance!$N:$N,0))))),"")</f>
        <v/>
      </c>
      <c r="S477" s="192" t="str">
        <f>IFERROR(IF(S$6="Sun",INDEX(Attendance!$R:$R,MATCH($B476&amp;S$7,Attendance!$N:$N,0)),IF(INDEX(Attendance!$R:$R,MATCH($B476&amp;S$7,Attendance!$N:$N,0))="","",IF(INDEX(Attendance!$R:$R,MATCH($B476&amp;S$7,Attendance!$N:$N,0))&gt;8,8,INDEX(Attendance!$R:$R,MATCH($B476&amp;S$7,Attendance!$N:$N,0))))),"")</f>
        <v/>
      </c>
      <c r="T477" s="192" t="str">
        <f>IFERROR(IF(T$6="Sun",INDEX(Attendance!$R:$R,MATCH($B476&amp;T$7,Attendance!$N:$N,0)),IF(INDEX(Attendance!$R:$R,MATCH($B476&amp;T$7,Attendance!$N:$N,0))="","",IF(INDEX(Attendance!$R:$R,MATCH($B476&amp;T$7,Attendance!$N:$N,0))&gt;8,8,INDEX(Attendance!$R:$R,MATCH($B476&amp;T$7,Attendance!$N:$N,0))))),"")</f>
        <v/>
      </c>
      <c r="U477" s="192" t="str">
        <f>IFERROR(IF(U$6="Sun",INDEX(Attendance!$R:$R,MATCH($B476&amp;U$7,Attendance!$N:$N,0)),IF(INDEX(Attendance!$R:$R,MATCH($B476&amp;U$7,Attendance!$N:$N,0))="","",IF(INDEX(Attendance!$R:$R,MATCH($B476&amp;U$7,Attendance!$N:$N,0))&gt;8,8,INDEX(Attendance!$R:$R,MATCH($B476&amp;U$7,Attendance!$N:$N,0))))),"")</f>
        <v/>
      </c>
      <c r="V477" s="192" t="str">
        <f>IFERROR(IF(V$6="Sun",INDEX(Attendance!$R:$R,MATCH($B476&amp;V$7,Attendance!$N:$N,0)),IF(INDEX(Attendance!$R:$R,MATCH($B476&amp;V$7,Attendance!$N:$N,0))="","",IF(INDEX(Attendance!$R:$R,MATCH($B476&amp;V$7,Attendance!$N:$N,0))&gt;8,8,INDEX(Attendance!$R:$R,MATCH($B476&amp;V$7,Attendance!$N:$N,0))))),"")</f>
        <v/>
      </c>
      <c r="W477" s="192" t="str">
        <f>IFERROR(IF(W$6="Sun",INDEX(Attendance!$R:$R,MATCH($B476&amp;W$7,Attendance!$N:$N,0)),IF(INDEX(Attendance!$R:$R,MATCH($B476&amp;W$7,Attendance!$N:$N,0))="","",IF(INDEX(Attendance!$R:$R,MATCH($B476&amp;W$7,Attendance!$N:$N,0))&gt;8,8,INDEX(Attendance!$R:$R,MATCH($B476&amp;W$7,Attendance!$N:$N,0))))),"")</f>
        <v/>
      </c>
      <c r="X477" s="192" t="str">
        <f>IFERROR(IF(X$6="Sun",INDEX(Attendance!$R:$R,MATCH($B476&amp;X$7,Attendance!$N:$N,0)),IF(INDEX(Attendance!$R:$R,MATCH($B476&amp;X$7,Attendance!$N:$N,0))="","",IF(INDEX(Attendance!$R:$R,MATCH($B476&amp;X$7,Attendance!$N:$N,0))&gt;8,8,INDEX(Attendance!$R:$R,MATCH($B476&amp;X$7,Attendance!$N:$N,0))))),"")</f>
        <v/>
      </c>
      <c r="Y477" s="192" t="str">
        <f>IFERROR(IF(Y$6="Sun",INDEX(Attendance!$R:$R,MATCH($B476&amp;Y$7,Attendance!$N:$N,0)),IF(INDEX(Attendance!$R:$R,MATCH($B476&amp;Y$7,Attendance!$N:$N,0))="","",IF(INDEX(Attendance!$R:$R,MATCH($B476&amp;Y$7,Attendance!$N:$N,0))&gt;8,8,INDEX(Attendance!$R:$R,MATCH($B476&amp;Y$7,Attendance!$N:$N,0))))),"")</f>
        <v/>
      </c>
      <c r="Z477" s="192" t="str">
        <f>IFERROR(IF(Z$6="Sun",INDEX(Attendance!$R:$R,MATCH($B476&amp;Z$7,Attendance!$N:$N,0)),IF(INDEX(Attendance!$R:$R,MATCH($B476&amp;Z$7,Attendance!$N:$N,0))="","",IF(INDEX(Attendance!$R:$R,MATCH($B476&amp;Z$7,Attendance!$N:$N,0))&gt;8,8,INDEX(Attendance!$R:$R,MATCH($B476&amp;Z$7,Attendance!$N:$N,0))))),"")</f>
        <v/>
      </c>
      <c r="AA477" s="192" t="str">
        <f>IFERROR(IF(AA$6="Sun",INDEX(Attendance!$R:$R,MATCH($B476&amp;AA$7,Attendance!$N:$N,0)),IF(INDEX(Attendance!$R:$R,MATCH($B476&amp;AA$7,Attendance!$N:$N,0))="","",IF(INDEX(Attendance!$R:$R,MATCH($B476&amp;AA$7,Attendance!$N:$N,0))&gt;8,8,INDEX(Attendance!$R:$R,MATCH($B476&amp;AA$7,Attendance!$N:$N,0))))),"")</f>
        <v/>
      </c>
      <c r="AB477" s="192" t="str">
        <f>IFERROR(IF(AB$6="Sun",INDEX(Attendance!$R:$R,MATCH($B476&amp;AB$7,Attendance!$N:$N,0)),IF(INDEX(Attendance!$R:$R,MATCH($B476&amp;AB$7,Attendance!$N:$N,0))="","",IF(INDEX(Attendance!$R:$R,MATCH($B476&amp;AB$7,Attendance!$N:$N,0))&gt;8,8,INDEX(Attendance!$R:$R,MATCH($B476&amp;AB$7,Attendance!$N:$N,0))))),"")</f>
        <v/>
      </c>
      <c r="AC477" s="192" t="str">
        <f>IFERROR(IF(AC$6="Sun",INDEX(Attendance!$R:$R,MATCH($B476&amp;AC$7,Attendance!$N:$N,0)),IF(INDEX(Attendance!$R:$R,MATCH($B476&amp;AC$7,Attendance!$N:$N,0))="","",IF(INDEX(Attendance!$R:$R,MATCH($B476&amp;AC$7,Attendance!$N:$N,0))&gt;8,8,INDEX(Attendance!$R:$R,MATCH($B476&amp;AC$7,Attendance!$N:$N,0))))),"")</f>
        <v/>
      </c>
      <c r="AD477" s="192" t="str">
        <f>IFERROR(IF(AD$6="Sun",INDEX(Attendance!$R:$R,MATCH($B476&amp;AD$7,Attendance!$N:$N,0)),IF(INDEX(Attendance!$R:$R,MATCH($B476&amp;AD$7,Attendance!$N:$N,0))="","",IF(INDEX(Attendance!$R:$R,MATCH($B476&amp;AD$7,Attendance!$N:$N,0))&gt;8,8,INDEX(Attendance!$R:$R,MATCH($B476&amp;AD$7,Attendance!$N:$N,0))))),"")</f>
        <v/>
      </c>
      <c r="AE477" s="192" t="str">
        <f>IFERROR(IF(AE$6="Sun",INDEX(Attendance!$R:$R,MATCH($B476&amp;AE$7,Attendance!$N:$N,0)),IF(INDEX(Attendance!$R:$R,MATCH($B476&amp;AE$7,Attendance!$N:$N,0))="","",IF(INDEX(Attendance!$R:$R,MATCH($B476&amp;AE$7,Attendance!$N:$N,0))&gt;8,8,INDEX(Attendance!$R:$R,MATCH($B476&amp;AE$7,Attendance!$N:$N,0))))),"")</f>
        <v/>
      </c>
      <c r="AF477" s="192" t="str">
        <f>IFERROR(IF(AF$6="Sun",INDEX(Attendance!$R:$R,MATCH($B476&amp;AF$7,Attendance!$N:$N,0)),IF(INDEX(Attendance!$R:$R,MATCH($B476&amp;AF$7,Attendance!$N:$N,0))="","",IF(INDEX(Attendance!$R:$R,MATCH($B476&amp;AF$7,Attendance!$N:$N,0))&gt;8,8,INDEX(Attendance!$R:$R,MATCH($B476&amp;AF$7,Attendance!$N:$N,0))))),"")</f>
        <v/>
      </c>
      <c r="AG477" s="192" t="str">
        <f>IFERROR(IF(AG$6="Sun",INDEX(Attendance!$R:$R,MATCH($B476&amp;AG$7,Attendance!$N:$N,0)),IF(INDEX(Attendance!$R:$R,MATCH($B476&amp;AG$7,Attendance!$N:$N,0))="","",IF(INDEX(Attendance!$R:$R,MATCH($B476&amp;AG$7,Attendance!$N:$N,0))&gt;8,8,INDEX(Attendance!$R:$R,MATCH($B476&amp;AG$7,Attendance!$N:$N,0))))),"")</f>
        <v/>
      </c>
      <c r="AH477" s="192" t="str">
        <f>IFERROR(IF(AH$6="Sun",INDEX(Attendance!$R:$R,MATCH($B476&amp;AH$7,Attendance!$N:$N,0)),IF(INDEX(Attendance!$R:$R,MATCH($B476&amp;AH$7,Attendance!$N:$N,0))="","",IF(INDEX(Attendance!$R:$R,MATCH($B476&amp;AH$7,Attendance!$N:$N,0))&gt;8,8,INDEX(Attendance!$R:$R,MATCH($B476&amp;AH$7,Attendance!$N:$N,0))))),"")</f>
        <v/>
      </c>
      <c r="AI477" s="192" t="str">
        <f>IFERROR(IF(AI$6="Sun",INDEX(Attendance!$R:$R,MATCH($B476&amp;AI$7,Attendance!$N:$N,0)),IF(INDEX(Attendance!$R:$R,MATCH($B476&amp;AI$7,Attendance!$N:$N,0))="","",IF(INDEX(Attendance!$R:$R,MATCH($B476&amp;AI$7,Attendance!$N:$N,0))&gt;8,8,INDEX(Attendance!$R:$R,MATCH($B476&amp;AI$7,Attendance!$N:$N,0))))),"")</f>
        <v/>
      </c>
      <c r="AJ477" s="192" t="str">
        <f>IFERROR(IF(AJ$6="Sun",INDEX(Attendance!$R:$R,MATCH($B476&amp;AJ$7,Attendance!$N:$N,0)),IF(INDEX(Attendance!$R:$R,MATCH($B476&amp;AJ$7,Attendance!$N:$N,0))="","",IF(INDEX(Attendance!$R:$R,MATCH($B476&amp;AJ$7,Attendance!$N:$N,0))&gt;8,8,INDEX(Attendance!$R:$R,MATCH($B476&amp;AJ$7,Attendance!$N:$N,0))))),"")</f>
        <v/>
      </c>
      <c r="AK477" s="259"/>
      <c r="AL477" s="193">
        <f>ROUND((IF($C481="",Basic,MID($C481,FIND("RM",$C481)+3,4))+$AP476+$AQ481)/WorkDays/WorkHours*AL$6,4)</f>
        <v>8.6538000000000004</v>
      </c>
      <c r="AM477" s="193">
        <f>ROUND((IF($C481="",Basic,MID($C481,FIND("RM",$C481)+3,4))+$AP476+$AQ481)/WorkDays/WorkHours*AM$6,4)</f>
        <v>11.538500000000001</v>
      </c>
      <c r="AN477" s="193">
        <f>ROUND((IF($C481="",Basic,MID($C481,FIND("RM",$C481)+3,4))+$AP476+$AQ481)/WorkDays/WorkHours*AN$6,4)</f>
        <v>17.307700000000001</v>
      </c>
      <c r="AO477" s="262"/>
      <c r="AP477" s="265"/>
      <c r="AQ477" s="86"/>
      <c r="AR477" s="194"/>
      <c r="AS477" s="194"/>
      <c r="AT477" s="194"/>
      <c r="AU477" s="256"/>
    </row>
    <row r="478" spans="1:47" s="212" customFormat="1" ht="33" customHeight="1" x14ac:dyDescent="0.25">
      <c r="A478" s="189"/>
      <c r="B478" s="184"/>
      <c r="C478" s="195" t="str">
        <f>_xlfn.IFNA(INDEX(Masterlist!E:E,MATCH(B476,Masterlist!B:B,0)),"")</f>
        <v/>
      </c>
      <c r="D478" s="1"/>
      <c r="E478" s="196" t="s">
        <v>175</v>
      </c>
      <c r="F478" s="197" t="str">
        <f>IFERROR(IF(F$6="Sun","",IF(INDEX(Attendance!$S:$S,MATCH($B476&amp;F$7,Attendance!$N:$N,0))=TRUE,"",IF(F477&lt;8,"",INDEX(Attendance!$G:$G,MATCH($B476&amp;F$7,Attendance!$N:$N,0))))),"")</f>
        <v/>
      </c>
      <c r="G478" s="197" t="str">
        <f>IFERROR(IF(G$6="Sun","",IF(INDEX(Attendance!$S:$S,MATCH($B476&amp;G$7,Attendance!$N:$N,0))=TRUE,"",IF(G477&lt;8,"",INDEX(Attendance!$G:$G,MATCH($B476&amp;G$7,Attendance!$N:$N,0))))),"")</f>
        <v/>
      </c>
      <c r="H478" s="197" t="str">
        <f>IFERROR(IF(H$6="Sun","",IF(INDEX(Attendance!$S:$S,MATCH($B476&amp;H$7,Attendance!$N:$N,0))=TRUE,"",IF(H477&lt;8,"",INDEX(Attendance!$G:$G,MATCH($B476&amp;H$7,Attendance!$N:$N,0))))),"")</f>
        <v/>
      </c>
      <c r="I478" s="197" t="str">
        <f>IFERROR(IF(I$6="Sun","",IF(INDEX(Attendance!$S:$S,MATCH($B476&amp;I$7,Attendance!$N:$N,0))=TRUE,"",IF(I477&lt;8,"",INDEX(Attendance!$G:$G,MATCH($B476&amp;I$7,Attendance!$N:$N,0))))),"")</f>
        <v/>
      </c>
      <c r="J478" s="197" t="str">
        <f>IFERROR(IF(J$6="Sun","",IF(INDEX(Attendance!$S:$S,MATCH($B476&amp;J$7,Attendance!$N:$N,0))=TRUE,"",IF(J477&lt;8,"",INDEX(Attendance!$G:$G,MATCH($B476&amp;J$7,Attendance!$N:$N,0))))),"")</f>
        <v/>
      </c>
      <c r="K478" s="197" t="str">
        <f>IFERROR(IF(K$6="Sun","",IF(INDEX(Attendance!$S:$S,MATCH($B476&amp;K$7,Attendance!$N:$N,0))=TRUE,"",IF(K477&lt;8,"",INDEX(Attendance!$G:$G,MATCH($B476&amp;K$7,Attendance!$N:$N,0))))),"")</f>
        <v/>
      </c>
      <c r="L478" s="197" t="str">
        <f>IFERROR(IF(L$6="Sun","",IF(INDEX(Attendance!$S:$S,MATCH($B476&amp;L$7,Attendance!$N:$N,0))=TRUE,"",IF(L477&lt;8,"",INDEX(Attendance!$G:$G,MATCH($B476&amp;L$7,Attendance!$N:$N,0))))),"")</f>
        <v/>
      </c>
      <c r="M478" s="197" t="str">
        <f>IFERROR(IF(M$6="Sun","",IF(INDEX(Attendance!$S:$S,MATCH($B476&amp;M$7,Attendance!$N:$N,0))=TRUE,"",IF(M477&lt;8,"",INDEX(Attendance!$G:$G,MATCH($B476&amp;M$7,Attendance!$N:$N,0))))),"")</f>
        <v/>
      </c>
      <c r="N478" s="197" t="str">
        <f>IFERROR(IF(N$6="Sun","",IF(INDEX(Attendance!$S:$S,MATCH($B476&amp;N$7,Attendance!$N:$N,0))=TRUE,"",IF(N477&lt;8,"",INDEX(Attendance!$G:$G,MATCH($B476&amp;N$7,Attendance!$N:$N,0))))),"")</f>
        <v/>
      </c>
      <c r="O478" s="197" t="str">
        <f>IFERROR(IF(O$6="Sun","",IF(INDEX(Attendance!$S:$S,MATCH($B476&amp;O$7,Attendance!$N:$N,0))=TRUE,"",IF(O477&lt;8,"",INDEX(Attendance!$G:$G,MATCH($B476&amp;O$7,Attendance!$N:$N,0))))),"")</f>
        <v/>
      </c>
      <c r="P478" s="197" t="str">
        <f>IFERROR(IF(P$6="Sun","",IF(INDEX(Attendance!$S:$S,MATCH($B476&amp;P$7,Attendance!$N:$N,0))=TRUE,"",IF(P477&lt;8,"",INDEX(Attendance!$G:$G,MATCH($B476&amp;P$7,Attendance!$N:$N,0))))),"")</f>
        <v/>
      </c>
      <c r="Q478" s="197" t="str">
        <f>IFERROR(IF(Q$6="Sun","",IF(INDEX(Attendance!$S:$S,MATCH($B476&amp;Q$7,Attendance!$N:$N,0))=TRUE,"",IF(Q477&lt;8,"",INDEX(Attendance!$G:$G,MATCH($B476&amp;Q$7,Attendance!$N:$N,0))))),"")</f>
        <v/>
      </c>
      <c r="R478" s="197" t="str">
        <f>IFERROR(IF(R$6="Sun","",IF(INDEX(Attendance!$S:$S,MATCH($B476&amp;R$7,Attendance!$N:$N,0))=TRUE,"",IF(R477&lt;8,"",INDEX(Attendance!$G:$G,MATCH($B476&amp;R$7,Attendance!$N:$N,0))))),"")</f>
        <v/>
      </c>
      <c r="S478" s="197" t="str">
        <f>IFERROR(IF(S$6="Sun","",IF(INDEX(Attendance!$S:$S,MATCH($B476&amp;S$7,Attendance!$N:$N,0))=TRUE,"",IF(S477&lt;8,"",INDEX(Attendance!$G:$G,MATCH($B476&amp;S$7,Attendance!$N:$N,0))))),"")</f>
        <v/>
      </c>
      <c r="T478" s="197" t="str">
        <f>IFERROR(IF(T$6="Sun","",IF(INDEX(Attendance!$S:$S,MATCH($B476&amp;T$7,Attendance!$N:$N,0))=TRUE,"",IF(T477&lt;8,"",INDEX(Attendance!$G:$G,MATCH($B476&amp;T$7,Attendance!$N:$N,0))))),"")</f>
        <v/>
      </c>
      <c r="U478" s="197" t="str">
        <f>IFERROR(IF(U$6="Sun","",IF(INDEX(Attendance!$S:$S,MATCH($B476&amp;U$7,Attendance!$N:$N,0))=TRUE,"",IF(U477&lt;8,"",INDEX(Attendance!$G:$G,MATCH($B476&amp;U$7,Attendance!$N:$N,0))))),"")</f>
        <v/>
      </c>
      <c r="V478" s="197" t="str">
        <f>IFERROR(IF(V$6="Sun","",IF(INDEX(Attendance!$S:$S,MATCH($B476&amp;V$7,Attendance!$N:$N,0))=TRUE,"",IF(V477&lt;8,"",INDEX(Attendance!$G:$G,MATCH($B476&amp;V$7,Attendance!$N:$N,0))))),"")</f>
        <v/>
      </c>
      <c r="W478" s="197" t="str">
        <f>IFERROR(IF(W$6="Sun","",IF(INDEX(Attendance!$S:$S,MATCH($B476&amp;W$7,Attendance!$N:$N,0))=TRUE,"",IF(W477&lt;8,"",INDEX(Attendance!$G:$G,MATCH($B476&amp;W$7,Attendance!$N:$N,0))))),"")</f>
        <v/>
      </c>
      <c r="X478" s="197" t="str">
        <f>IFERROR(IF(X$6="Sun","",IF(INDEX(Attendance!$S:$S,MATCH($B476&amp;X$7,Attendance!$N:$N,0))=TRUE,"",IF(X477&lt;8,"",INDEX(Attendance!$G:$G,MATCH($B476&amp;X$7,Attendance!$N:$N,0))))),"")</f>
        <v/>
      </c>
      <c r="Y478" s="197" t="str">
        <f>IFERROR(IF(Y$6="Sun","",IF(INDEX(Attendance!$S:$S,MATCH($B476&amp;Y$7,Attendance!$N:$N,0))=TRUE,"",IF(Y477&lt;8,"",INDEX(Attendance!$G:$G,MATCH($B476&amp;Y$7,Attendance!$N:$N,0))))),"")</f>
        <v/>
      </c>
      <c r="Z478" s="197" t="str">
        <f>IFERROR(IF(Z$6="Sun","",IF(INDEX(Attendance!$S:$S,MATCH($B476&amp;Z$7,Attendance!$N:$N,0))=TRUE,"",IF(Z477&lt;8,"",INDEX(Attendance!$G:$G,MATCH($B476&amp;Z$7,Attendance!$N:$N,0))))),"")</f>
        <v/>
      </c>
      <c r="AA478" s="197" t="str">
        <f>IFERROR(IF(AA$6="Sun","",IF(INDEX(Attendance!$S:$S,MATCH($B476&amp;AA$7,Attendance!$N:$N,0))=TRUE,"",IF(AA477&lt;8,"",INDEX(Attendance!$G:$G,MATCH($B476&amp;AA$7,Attendance!$N:$N,0))))),"")</f>
        <v/>
      </c>
      <c r="AB478" s="197" t="str">
        <f>IFERROR(IF(AB$6="Sun","",IF(INDEX(Attendance!$S:$S,MATCH($B476&amp;AB$7,Attendance!$N:$N,0))=TRUE,"",IF(AB477&lt;8,"",INDEX(Attendance!$G:$G,MATCH($B476&amp;AB$7,Attendance!$N:$N,0))))),"")</f>
        <v/>
      </c>
      <c r="AC478" s="197" t="str">
        <f>IFERROR(IF(AC$6="Sun","",IF(INDEX(Attendance!$S:$S,MATCH($B476&amp;AC$7,Attendance!$N:$N,0))=TRUE,"",IF(AC477&lt;8,"",INDEX(Attendance!$G:$G,MATCH($B476&amp;AC$7,Attendance!$N:$N,0))))),"")</f>
        <v/>
      </c>
      <c r="AD478" s="197" t="str">
        <f>IFERROR(IF(AD$6="Sun","",IF(INDEX(Attendance!$S:$S,MATCH($B476&amp;AD$7,Attendance!$N:$N,0))=TRUE,"",IF(AD477&lt;8,"",INDEX(Attendance!$G:$G,MATCH($B476&amp;AD$7,Attendance!$N:$N,0))))),"")</f>
        <v/>
      </c>
      <c r="AE478" s="197" t="str">
        <f>IFERROR(IF(AE$6="Sun","",IF(INDEX(Attendance!$S:$S,MATCH($B476&amp;AE$7,Attendance!$N:$N,0))=TRUE,"",IF(AE477&lt;8,"",INDEX(Attendance!$G:$G,MATCH($B476&amp;AE$7,Attendance!$N:$N,0))))),"")</f>
        <v/>
      </c>
      <c r="AF478" s="197" t="str">
        <f>IFERROR(IF(AF$6="Sun","",IF(INDEX(Attendance!$S:$S,MATCH($B476&amp;AF$7,Attendance!$N:$N,0))=TRUE,"",IF(AF477&lt;8,"",INDEX(Attendance!$G:$G,MATCH($B476&amp;AF$7,Attendance!$N:$N,0))))),"")</f>
        <v/>
      </c>
      <c r="AG478" s="197" t="str">
        <f>IFERROR(IF(AG$6="Sun","",IF(INDEX(Attendance!$S:$S,MATCH($B476&amp;AG$7,Attendance!$N:$N,0))=TRUE,"",IF(AG477&lt;8,"",INDEX(Attendance!$G:$G,MATCH($B476&amp;AG$7,Attendance!$N:$N,0))))),"")</f>
        <v/>
      </c>
      <c r="AH478" s="197" t="str">
        <f>IFERROR(IF(AH$6="Sun","",IF(INDEX(Attendance!$S:$S,MATCH($B476&amp;AH$7,Attendance!$N:$N,0))=TRUE,"",IF(AH477&lt;8,"",INDEX(Attendance!$G:$G,MATCH($B476&amp;AH$7,Attendance!$N:$N,0))))),"")</f>
        <v/>
      </c>
      <c r="AI478" s="197" t="str">
        <f>IFERROR(IF(AI$6="Sun","",IF(INDEX(Attendance!$S:$S,MATCH($B476&amp;AI$7,Attendance!$N:$N,0))=TRUE,"",IF(AI477&lt;8,"",INDEX(Attendance!$G:$G,MATCH($B476&amp;AI$7,Attendance!$N:$N,0))))),"")</f>
        <v/>
      </c>
      <c r="AJ478" s="197" t="str">
        <f>IFERROR(IF(AJ$6="Sun","",IF(INDEX(Attendance!$S:$S,MATCH($B476&amp;AJ$7,Attendance!$N:$N,0))=TRUE,"",IF(AJ477&lt;8,"",INDEX(Attendance!$G:$G,MATCH($B476&amp;AJ$7,Attendance!$N:$N,0))))),"")</f>
        <v/>
      </c>
      <c r="AK478" s="259"/>
      <c r="AL478" s="198"/>
      <c r="AM478" s="198"/>
      <c r="AN478" s="198"/>
      <c r="AO478" s="262"/>
      <c r="AP478" s="265"/>
      <c r="AQ478" s="86"/>
      <c r="AR478" s="194"/>
      <c r="AS478" s="194"/>
      <c r="AT478" s="194"/>
      <c r="AU478" s="256"/>
    </row>
    <row r="479" spans="1:47" s="212" customFormat="1" ht="33" customHeight="1" x14ac:dyDescent="0.25">
      <c r="A479" s="189"/>
      <c r="B479" s="184"/>
      <c r="C479" s="195" t="str">
        <f>_xlfn.IFNA(INDEX(Masterlist!F:F,MATCH(B476,Masterlist!B:B,0)),"")</f>
        <v/>
      </c>
      <c r="D479" s="88"/>
      <c r="E479" s="196"/>
      <c r="F479" s="199"/>
      <c r="G479" s="200"/>
      <c r="H479" s="192"/>
      <c r="I479" s="192"/>
      <c r="J479" s="192"/>
      <c r="K479" s="192"/>
      <c r="L479" s="192"/>
      <c r="M479" s="192"/>
      <c r="N479" s="192"/>
      <c r="O479" s="192"/>
      <c r="P479" s="192"/>
      <c r="Q479" s="201"/>
      <c r="R479" s="201"/>
      <c r="S479" s="192"/>
      <c r="T479" s="192"/>
      <c r="U479" s="192"/>
      <c r="V479" s="192"/>
      <c r="W479" s="192"/>
      <c r="X479" s="192"/>
      <c r="Y479" s="192"/>
      <c r="Z479" s="192"/>
      <c r="AA479" s="192"/>
      <c r="AB479" s="192"/>
      <c r="AC479" s="192"/>
      <c r="AD479" s="192"/>
      <c r="AE479" s="192"/>
      <c r="AF479" s="192"/>
      <c r="AG479" s="192"/>
      <c r="AH479" s="192"/>
      <c r="AI479" s="192"/>
      <c r="AJ479" s="192"/>
      <c r="AK479" s="259"/>
      <c r="AL479" s="198"/>
      <c r="AM479" s="198"/>
      <c r="AN479" s="198"/>
      <c r="AO479" s="262"/>
      <c r="AP479" s="265"/>
      <c r="AQ479" s="86"/>
      <c r="AR479" s="194"/>
      <c r="AS479" s="194"/>
      <c r="AT479" s="194"/>
      <c r="AU479" s="256"/>
    </row>
    <row r="480" spans="1:47" s="212" customFormat="1" ht="33" customHeight="1" x14ac:dyDescent="0.25">
      <c r="A480" s="189"/>
      <c r="B480" s="184"/>
      <c r="C480" s="202" t="str">
        <f>_xlfn.IFNA(INDEX(Masterlist!I:I,MATCH(B476,Masterlist!B:B,0)),"")</f>
        <v/>
      </c>
      <c r="D480" s="226" t="str">
        <f>_xlfn.IFNA(IF(INDEX(Attendance!H:H,MATCH(B476,Attendance!$A:$A,0))="VMI","SCOPE ALLW",""),"")</f>
        <v/>
      </c>
      <c r="E480" s="196" t="s">
        <v>13</v>
      </c>
      <c r="F480" s="203" t="str">
        <f>IFERROR(IF(AND(RIGHT(F476,1)="N",VALUE(F477)&gt;=8),Database!$I$3,""),"")</f>
        <v/>
      </c>
      <c r="G480" s="192" t="str">
        <f>IFERROR(IF(AND(RIGHT(G476,1)="N",VALUE(G477)&gt;=8),Database!$I$3,""),"")</f>
        <v/>
      </c>
      <c r="H480" s="199" t="str">
        <f>IFERROR(IF(AND(RIGHT(H476,1)="N",VALUE(H477)&gt;=8),Database!$I$3,""),"")</f>
        <v/>
      </c>
      <c r="I480" s="192" t="str">
        <f>IFERROR(IF(AND(RIGHT(I476,1)="N",VALUE(I477)&gt;=8),Database!$I$3,""),"")</f>
        <v/>
      </c>
      <c r="J480" s="192" t="str">
        <f>IFERROR(IF(AND(RIGHT(J476,1)="N",VALUE(J477)&gt;=8),Database!$I$3,""),"")</f>
        <v/>
      </c>
      <c r="K480" s="192" t="str">
        <f>IFERROR(IF(AND(RIGHT(K476,1)="N",VALUE(K477)&gt;=8),Database!$I$3,""),"")</f>
        <v/>
      </c>
      <c r="L480" s="192" t="str">
        <f>IFERROR(IF(AND(RIGHT(L476,1)="N",VALUE(L477)&gt;=8),Database!$I$3,""),"")</f>
        <v/>
      </c>
      <c r="M480" s="192" t="str">
        <f>IFERROR(IF(AND(RIGHT(M476,1)="N",VALUE(M477)&gt;=8),Database!$I$3,""),"")</f>
        <v/>
      </c>
      <c r="N480" s="192" t="str">
        <f>IFERROR(IF(AND(RIGHT(N476,1)="N",VALUE(N477)&gt;=8),Database!$I$3,""),"")</f>
        <v/>
      </c>
      <c r="O480" s="192" t="str">
        <f>IFERROR(IF(AND(RIGHT(O476,1)="N",VALUE(O477)&gt;=8),Database!$I$3,""),"")</f>
        <v/>
      </c>
      <c r="P480" s="192" t="str">
        <f>IFERROR(IF(AND(RIGHT(P476,1)="N",VALUE(P477)&gt;=8),Database!$I$3,""),"")</f>
        <v/>
      </c>
      <c r="Q480" s="192" t="str">
        <f>IFERROR(IF(AND(RIGHT(Q476,1)="N",VALUE(Q477)&gt;=8),Database!$I$3,""),"")</f>
        <v/>
      </c>
      <c r="R480" s="192" t="str">
        <f>IFERROR(IF(AND(RIGHT(R476,1)="N",VALUE(R477)&gt;=8),Database!$I$3,""),"")</f>
        <v/>
      </c>
      <c r="S480" s="192" t="str">
        <f>IFERROR(IF(AND(RIGHT(S476,1)="N",VALUE(S477)&gt;=8),Database!$I$3,""),"")</f>
        <v/>
      </c>
      <c r="T480" s="192" t="str">
        <f>IFERROR(IF(AND(RIGHT(T476,1)="N",VALUE(T477)&gt;=8),Database!$I$3,""),"")</f>
        <v/>
      </c>
      <c r="U480" s="192" t="str">
        <f>IFERROR(IF(AND(RIGHT(U476,1)="N",VALUE(U477)&gt;=8),Database!$I$3,""),"")</f>
        <v/>
      </c>
      <c r="V480" s="192" t="str">
        <f>IFERROR(IF(AND(RIGHT(V476,1)="N",VALUE(V477)&gt;=8),Database!$I$3,""),"")</f>
        <v/>
      </c>
      <c r="W480" s="192" t="str">
        <f>IFERROR(IF(AND(RIGHT(W476,1)="N",VALUE(W477)&gt;=8),Database!$I$3,""),"")</f>
        <v/>
      </c>
      <c r="X480" s="192" t="str">
        <f>IFERROR(IF(AND(RIGHT(X476,1)="N",VALUE(X477)&gt;=8),Database!$I$3,""),"")</f>
        <v/>
      </c>
      <c r="Y480" s="192" t="str">
        <f>IFERROR(IF(AND(RIGHT(Y476,1)="N",VALUE(Y477)&gt;=8),Database!$I$3,""),"")</f>
        <v/>
      </c>
      <c r="Z480" s="192" t="str">
        <f>IFERROR(IF(AND(RIGHT(Z476,1)="N",VALUE(Z477)&gt;=8),Database!$I$3,""),"")</f>
        <v/>
      </c>
      <c r="AA480" s="192" t="str">
        <f>IFERROR(IF(AND(RIGHT(AA476,1)="N",VALUE(AA477)&gt;=8),Database!$I$3,""),"")</f>
        <v/>
      </c>
      <c r="AB480" s="192" t="str">
        <f>IFERROR(IF(AND(RIGHT(AB476,1)="N",VALUE(AB477)&gt;=8),Database!$I$3,""),"")</f>
        <v/>
      </c>
      <c r="AC480" s="192" t="str">
        <f>IFERROR(IF(AND(RIGHT(AC476,1)="N",VALUE(AC477)&gt;=8),Database!$I$3,""),"")</f>
        <v/>
      </c>
      <c r="AD480" s="192" t="str">
        <f>IFERROR(IF(AND(RIGHT(AD476,1)="N",VALUE(AD477)&gt;=8),Database!$I$3,""),"")</f>
        <v/>
      </c>
      <c r="AE480" s="192" t="str">
        <f>IFERROR(IF(AND(RIGHT(AE476,1)="N",VALUE(AE477)&gt;=8),Database!$I$3,""),"")</f>
        <v/>
      </c>
      <c r="AF480" s="192" t="str">
        <f>IFERROR(IF(AND(RIGHT(AF476,1)="N",VALUE(AF477)&gt;=8),Database!$I$3,""),"")</f>
        <v/>
      </c>
      <c r="AG480" s="192" t="str">
        <f>IFERROR(IF(AND(RIGHT(AG476,1)="N",VALUE(AG477)&gt;=8),Database!$I$3,""),"")</f>
        <v/>
      </c>
      <c r="AH480" s="192" t="str">
        <f>IFERROR(IF(AND(RIGHT(AH476,1)="N",VALUE(AH477)&gt;=8),Database!$I$3,""),"")</f>
        <v/>
      </c>
      <c r="AI480" s="192" t="str">
        <f>IFERROR(IF(AND(RIGHT(AI476,1)="N",VALUE(AI477)&gt;=8),Database!$I$3,""),"")</f>
        <v/>
      </c>
      <c r="AJ480" s="192" t="str">
        <f>IFERROR(IF(AND(RIGHT(AJ476,1)="N",VALUE(AJ477)&gt;=8),Database!$I$3,""),"")</f>
        <v/>
      </c>
      <c r="AK480" s="259"/>
      <c r="AL480" s="204"/>
      <c r="AM480" s="198"/>
      <c r="AN480" s="198"/>
      <c r="AO480" s="262"/>
      <c r="AP480" s="265"/>
      <c r="AQ480" s="86"/>
      <c r="AR480" s="194"/>
      <c r="AS480" s="194"/>
      <c r="AT480" s="194"/>
      <c r="AU480" s="256"/>
    </row>
    <row r="481" spans="1:47" s="212" customFormat="1" ht="33" customHeight="1" thickBot="1" x14ac:dyDescent="0.3">
      <c r="A481" s="189"/>
      <c r="B481" s="205"/>
      <c r="C481" s="222"/>
      <c r="D481" s="28"/>
      <c r="E481" s="206" t="s">
        <v>176</v>
      </c>
      <c r="F481" s="207" t="str">
        <f>IFERROR(IF(INDEX(Attendance!$T:$T,MATCH($B476&amp;F$7,Attendance!$N:$N,0))=TRUE,"L",IF(SUM(F477:F478)&gt;=10,5,"")),"")</f>
        <v/>
      </c>
      <c r="G481" s="207" t="str">
        <f>IFERROR(IF(INDEX(Attendance!$T:$T,MATCH($B476&amp;G$7,Attendance!$N:$N,0))=TRUE,"L",IF(SUM(G477:G478)&gt;=10,5,"")),"")</f>
        <v/>
      </c>
      <c r="H481" s="208" t="str">
        <f>IFERROR(IF(INDEX(Attendance!$T:$T,MATCH($B476&amp;H$7,Attendance!$N:$N,0))=TRUE,"L",IF(SUM(H477:H478)&gt;=10,5,"")),"")</f>
        <v/>
      </c>
      <c r="I481" s="208" t="str">
        <f>IFERROR(IF(INDEX(Attendance!$T:$T,MATCH($B476&amp;I$7,Attendance!$N:$N,0))=TRUE,"L",IF(SUM(I477:I478)&gt;=10,5,"")),"")</f>
        <v/>
      </c>
      <c r="J481" s="208" t="str">
        <f>IFERROR(IF(INDEX(Attendance!$T:$T,MATCH($B476&amp;J$7,Attendance!$N:$N,0))=TRUE,"L",IF(SUM(J477:J478)&gt;=10,5,"")),"")</f>
        <v/>
      </c>
      <c r="K481" s="208" t="str">
        <f>IFERROR(IF(INDEX(Attendance!$T:$T,MATCH($B476&amp;K$7,Attendance!$N:$N,0))=TRUE,"L",IF(SUM(K477:K478)&gt;=10,5,"")),"")</f>
        <v/>
      </c>
      <c r="L481" s="208" t="str">
        <f>IFERROR(IF(INDEX(Attendance!$T:$T,MATCH($B476&amp;L$7,Attendance!$N:$N,0))=TRUE,"L",IF(SUM(L477:L478)&gt;=10,5,"")),"")</f>
        <v/>
      </c>
      <c r="M481" s="208" t="str">
        <f>IFERROR(IF(INDEX(Attendance!$T:$T,MATCH($B476&amp;M$7,Attendance!$N:$N,0))=TRUE,"L",IF(SUM(M477:M478)&gt;=10,5,"")),"")</f>
        <v/>
      </c>
      <c r="N481" s="208" t="str">
        <f>IFERROR(IF(INDEX(Attendance!$T:$T,MATCH($B476&amp;N$7,Attendance!$N:$N,0))=TRUE,"L",IF(SUM(N477:N478)&gt;=10,5,"")),"")</f>
        <v/>
      </c>
      <c r="O481" s="208" t="str">
        <f>IFERROR(IF(INDEX(Attendance!$T:$T,MATCH($B476&amp;O$7,Attendance!$N:$N,0))=TRUE,"L",IF(SUM(O477:O478)&gt;=10,5,"")),"")</f>
        <v/>
      </c>
      <c r="P481" s="208" t="str">
        <f>IFERROR(IF(INDEX(Attendance!$T:$T,MATCH($B476&amp;P$7,Attendance!$N:$N,0))=TRUE,"L",IF(SUM(P477:P478)&gt;=10,5,"")),"")</f>
        <v/>
      </c>
      <c r="Q481" s="208" t="str">
        <f>IFERROR(IF(INDEX(Attendance!$T:$T,MATCH($B476&amp;Q$7,Attendance!$N:$N,0))=TRUE,"L",IF(SUM(Q477:Q478)&gt;=10,5,"")),"")</f>
        <v/>
      </c>
      <c r="R481" s="208" t="str">
        <f>IFERROR(IF(INDEX(Attendance!$T:$T,MATCH($B476&amp;R$7,Attendance!$N:$N,0))=TRUE,"L",IF(SUM(R477:R478)&gt;=10,5,"")),"")</f>
        <v/>
      </c>
      <c r="S481" s="208" t="str">
        <f>IFERROR(IF(INDEX(Attendance!$T:$T,MATCH($B476&amp;S$7,Attendance!$N:$N,0))=TRUE,"L",IF(SUM(S477:S478)&gt;=10,5,"")),"")</f>
        <v/>
      </c>
      <c r="T481" s="208" t="str">
        <f>IFERROR(IF(INDEX(Attendance!$T:$T,MATCH($B476&amp;T$7,Attendance!$N:$N,0))=TRUE,"L",IF(SUM(T477:T478)&gt;=10,5,"")),"")</f>
        <v/>
      </c>
      <c r="U481" s="208" t="str">
        <f>IFERROR(IF(INDEX(Attendance!$T:$T,MATCH($B476&amp;U$7,Attendance!$N:$N,0))=TRUE,"L",IF(SUM(U477:U478)&gt;=10,5,"")),"")</f>
        <v/>
      </c>
      <c r="V481" s="208" t="str">
        <f>IFERROR(IF(INDEX(Attendance!$T:$T,MATCH($B476&amp;V$7,Attendance!$N:$N,0))=TRUE,"L",IF(SUM(V477:V478)&gt;=10,5,"")),"")</f>
        <v/>
      </c>
      <c r="W481" s="208" t="str">
        <f>IFERROR(IF(INDEX(Attendance!$T:$T,MATCH($B476&amp;W$7,Attendance!$N:$N,0))=TRUE,"L",IF(SUM(W477:W478)&gt;=10,5,"")),"")</f>
        <v/>
      </c>
      <c r="X481" s="208" t="str">
        <f>IFERROR(IF(INDEX(Attendance!$T:$T,MATCH($B476&amp;X$7,Attendance!$N:$N,0))=TRUE,"L",IF(SUM(X477:X478)&gt;=10,5,"")),"")</f>
        <v/>
      </c>
      <c r="Y481" s="208" t="str">
        <f>IFERROR(IF(INDEX(Attendance!$T:$T,MATCH($B476&amp;Y$7,Attendance!$N:$N,0))=TRUE,"L",IF(SUM(Y477:Y478)&gt;=10,5,"")),"")</f>
        <v/>
      </c>
      <c r="Z481" s="208" t="str">
        <f>IFERROR(IF(INDEX(Attendance!$T:$T,MATCH($B476&amp;Z$7,Attendance!$N:$N,0))=TRUE,"L",IF(SUM(Z477:Z478)&gt;=10,5,"")),"")</f>
        <v/>
      </c>
      <c r="AA481" s="208" t="str">
        <f>IFERROR(IF(INDEX(Attendance!$T:$T,MATCH($B476&amp;AA$7,Attendance!$N:$N,0))=TRUE,"L",IF(SUM(AA477:AA478)&gt;=10,5,"")),"")</f>
        <v/>
      </c>
      <c r="AB481" s="208" t="str">
        <f>IFERROR(IF(INDEX(Attendance!$T:$T,MATCH($B476&amp;AB$7,Attendance!$N:$N,0))=TRUE,"L",IF(SUM(AB477:AB478)&gt;=10,5,"")),"")</f>
        <v/>
      </c>
      <c r="AC481" s="208" t="str">
        <f>IFERROR(IF(INDEX(Attendance!$T:$T,MATCH($B476&amp;AC$7,Attendance!$N:$N,0))=TRUE,"L",IF(SUM(AC477:AC478)&gt;=10,5,"")),"")</f>
        <v/>
      </c>
      <c r="AD481" s="208" t="str">
        <f>IFERROR(IF(INDEX(Attendance!$T:$T,MATCH($B476&amp;AD$7,Attendance!$N:$N,0))=TRUE,"L",IF(SUM(AD477:AD478)&gt;=10,5,"")),"")</f>
        <v/>
      </c>
      <c r="AE481" s="208" t="str">
        <f>IFERROR(IF(INDEX(Attendance!$T:$T,MATCH($B476&amp;AE$7,Attendance!$N:$N,0))=TRUE,"L",IF(SUM(AE477:AE478)&gt;=10,5,"")),"")</f>
        <v/>
      </c>
      <c r="AF481" s="208" t="str">
        <f>IFERROR(IF(INDEX(Attendance!$T:$T,MATCH($B476&amp;AF$7,Attendance!$N:$N,0))=TRUE,"L",IF(SUM(AF477:AF478)&gt;=10,5,"")),"")</f>
        <v/>
      </c>
      <c r="AG481" s="208" t="str">
        <f>IFERROR(IF(INDEX(Attendance!$T:$T,MATCH($B476&amp;AG$7,Attendance!$N:$N,0))=TRUE,"L",IF(SUM(AG477:AG478)&gt;=10,5,"")),"")</f>
        <v/>
      </c>
      <c r="AH481" s="208" t="str">
        <f>IFERROR(IF(INDEX(Attendance!$T:$T,MATCH($B476&amp;AH$7,Attendance!$N:$N,0))=TRUE,"L",IF(SUM(AH477:AH478)&gt;=10,5,"")),"")</f>
        <v/>
      </c>
      <c r="AI481" s="208" t="str">
        <f>IFERROR(IF(INDEX(Attendance!$T:$T,MATCH($B476&amp;AI$7,Attendance!$N:$N,0))=TRUE,"L",IF(SUM(AI477:AI478)&gt;=10,5,"")),"")</f>
        <v/>
      </c>
      <c r="AJ481" s="208" t="str">
        <f>IFERROR(IF(INDEX(Attendance!$T:$T,MATCH($B476&amp;AJ$7,Attendance!$N:$N,0))=TRUE,"L",IF(SUM(AJ477:AJ478)&gt;=10,5,"")),"")</f>
        <v/>
      </c>
      <c r="AK481" s="260"/>
      <c r="AL481" s="209">
        <f>ROUND(AL476*AL477,2)</f>
        <v>0</v>
      </c>
      <c r="AM481" s="209">
        <f>ROUND(AM476*AM477,2)</f>
        <v>0</v>
      </c>
      <c r="AN481" s="209">
        <f>ROUND(AN476*AN477,2)</f>
        <v>0</v>
      </c>
      <c r="AO481" s="263"/>
      <c r="AP481" s="266"/>
      <c r="AQ481" s="210">
        <f>AQ476*$AQ$5</f>
        <v>0</v>
      </c>
      <c r="AR481" s="211">
        <f>AR476*ROUND(IF($C481="",1200,MID($C481,FIND("RM",$C481)+3,4))/26,2)</f>
        <v>0</v>
      </c>
      <c r="AS481" s="211">
        <f t="shared" ref="AS481:AT481" si="125">AS476*ROUND(IF($C481="",1200,MID($C481,FIND("RM",$C481)+3,4))/26,2)</f>
        <v>0</v>
      </c>
      <c r="AT481" s="211">
        <f t="shared" si="125"/>
        <v>92.3</v>
      </c>
      <c r="AU481" s="257"/>
    </row>
    <row r="482" spans="1:47" s="213" customFormat="1" ht="33" customHeight="1" x14ac:dyDescent="0.35">
      <c r="A482" s="175">
        <f t="shared" si="117"/>
        <v>80</v>
      </c>
      <c r="B482" s="184" t="str">
        <f>_xlfn.IFNA(INDEX(Attendance!$A:$A,MATCH(A482,Attendance!$M:$M,0)),"")</f>
        <v/>
      </c>
      <c r="C482" s="185" t="str">
        <f>_xlfn.IFNA(INDEX(Masterlist!C:C,MATCH(B482,Masterlist!B:B,0)),"")</f>
        <v/>
      </c>
      <c r="D482" s="87"/>
      <c r="E482" s="186" t="s">
        <v>173</v>
      </c>
      <c r="F482" s="83" t="str" cm="1">
        <f t="array" ref="F482">_xlfn.IFNA(IF(OR(VALUE(F$7&amp;$C$3)=PH),IF(F483="","PH",IF(INDEX(Attendance!$O:$O,MATCH($B482&amp;F$7,Attendance!$N:$N,0))&lt;"1200","PM","PN")),IF(F$6="Sun",IF(F483="","RD",IF(INDEX(Attendance!$O:$O,MATCH($B482&amp;F$7,Attendance!$N:$N,0))&lt;"1200","RM","RN")),IF(F483="",IF(F$7="","",IF(INDEX(Attendance!$I:$I,MATCH($B482&amp;F$7,Attendance!$N:$N,0))="ABS","AB","UL")),IF(INDEX(Attendance!$O:$O,MATCH($B482&amp;F$7,Attendance!$N:$N,0))&lt;"1200","M","N")))),"")</f>
        <v/>
      </c>
      <c r="G482" s="83" t="str" cm="1">
        <f t="array" ref="G482">_xlfn.IFNA(IF(OR(VALUE(G$7&amp;$C$3)=PH),IF(G483="","PH",IF(INDEX(Attendance!$O:$O,MATCH($B482&amp;G$7,Attendance!$N:$N,0))&lt;"1200","PM","PN")),IF(G$6="Sun",IF(G483="","RD",IF(INDEX(Attendance!$O:$O,MATCH($B482&amp;G$7,Attendance!$N:$N,0))&lt;"1200","RM","RN")),IF(G483="",IF(G$7="","",IF(INDEX(Attendance!$I:$I,MATCH($B482&amp;G$7,Attendance!$N:$N,0))="ABS","AB","UL")),IF(INDEX(Attendance!$O:$O,MATCH($B482&amp;G$7,Attendance!$N:$N,0))&lt;"1200","M","N")))),"")</f>
        <v/>
      </c>
      <c r="H482" s="83" t="str" cm="1">
        <f t="array" ref="H482">_xlfn.IFNA(IF(OR(VALUE(H$7&amp;$C$3)=PH),IF(H483="","PH",IF(INDEX(Attendance!$O:$O,MATCH($B482&amp;H$7,Attendance!$N:$N,0))&lt;"1200","PM","PN")),IF(H$6="Sun",IF(H483="","RD",IF(INDEX(Attendance!$O:$O,MATCH($B482&amp;H$7,Attendance!$N:$N,0))&lt;"1200","RM","RN")),IF(H483="",IF(H$7="","",IF(INDEX(Attendance!$I:$I,MATCH($B482&amp;H$7,Attendance!$N:$N,0))="ABS","AB","UL")),IF(INDEX(Attendance!$O:$O,MATCH($B482&amp;H$7,Attendance!$N:$N,0))&lt;"1200","M","N")))),"")</f>
        <v/>
      </c>
      <c r="I482" s="83" t="str" cm="1">
        <f t="array" ref="I482">_xlfn.IFNA(IF(OR(VALUE(I$7&amp;$C$3)=PH),IF(I483="","PH",IF(INDEX(Attendance!$O:$O,MATCH($B482&amp;I$7,Attendance!$N:$N,0))&lt;"1200","PM","PN")),IF(I$6="Sun",IF(I483="","RD",IF(INDEX(Attendance!$O:$O,MATCH($B482&amp;I$7,Attendance!$N:$N,0))&lt;"1200","RM","RN")),IF(I483="",IF(I$7="","",IF(INDEX(Attendance!$I:$I,MATCH($B482&amp;I$7,Attendance!$N:$N,0))="ABS","AB","UL")),IF(INDEX(Attendance!$O:$O,MATCH($B482&amp;I$7,Attendance!$N:$N,0))&lt;"1200","M","N")))),"")</f>
        <v/>
      </c>
      <c r="J482" s="83" t="str" cm="1">
        <f t="array" ref="J482">_xlfn.IFNA(IF(OR(VALUE(J$7&amp;$C$3)=PH),IF(J483="","PH",IF(INDEX(Attendance!$O:$O,MATCH($B482&amp;J$7,Attendance!$N:$N,0))&lt;"1200","PM","PN")),IF(J$6="Sun",IF(J483="","RD",IF(INDEX(Attendance!$O:$O,MATCH($B482&amp;J$7,Attendance!$N:$N,0))&lt;"1200","RM","RN")),IF(J483="",IF(J$7="","",IF(INDEX(Attendance!$I:$I,MATCH($B482&amp;J$7,Attendance!$N:$N,0))="ABS","AB","UL")),IF(INDEX(Attendance!$O:$O,MATCH($B482&amp;J$7,Attendance!$N:$N,0))&lt;"1200","M","N")))),"")</f>
        <v/>
      </c>
      <c r="K482" s="83" t="str" cm="1">
        <f t="array" ref="K482">_xlfn.IFNA(IF(OR(VALUE(K$7&amp;$C$3)=PH),IF(K483="","PH",IF(INDEX(Attendance!$O:$O,MATCH($B482&amp;K$7,Attendance!$N:$N,0))&lt;"1200","PM","PN")),IF(K$6="Sun",IF(K483="","RD",IF(INDEX(Attendance!$O:$O,MATCH($B482&amp;K$7,Attendance!$N:$N,0))&lt;"1200","RM","RN")),IF(K483="",IF(K$7="","",IF(INDEX(Attendance!$I:$I,MATCH($B482&amp;K$7,Attendance!$N:$N,0))="ABS","AB","UL")),IF(INDEX(Attendance!$O:$O,MATCH($B482&amp;K$7,Attendance!$N:$N,0))&lt;"1200","M","N")))),"")</f>
        <v/>
      </c>
      <c r="L482" s="83" t="str" cm="1">
        <f t="array" ref="L482">_xlfn.IFNA(IF(OR(VALUE(L$7&amp;$C$3)=PH),IF(L483="","PH",IF(INDEX(Attendance!$O:$O,MATCH($B482&amp;L$7,Attendance!$N:$N,0))&lt;"1200","PM","PN")),IF(L$6="Sun",IF(L483="","RD",IF(INDEX(Attendance!$O:$O,MATCH($B482&amp;L$7,Attendance!$N:$N,0))&lt;"1200","RM","RN")),IF(L483="",IF(L$7="","",IF(INDEX(Attendance!$I:$I,MATCH($B482&amp;L$7,Attendance!$N:$N,0))="ABS","AB","UL")),IF(INDEX(Attendance!$O:$O,MATCH($B482&amp;L$7,Attendance!$N:$N,0))&lt;"1200","M","N")))),"")</f>
        <v>RD</v>
      </c>
      <c r="M482" s="83" t="str" cm="1">
        <f t="array" ref="M482">_xlfn.IFNA(IF(OR(VALUE(M$7&amp;$C$3)=PH),IF(M483="","PH",IF(INDEX(Attendance!$O:$O,MATCH($B482&amp;M$7,Attendance!$N:$N,0))&lt;"1200","PM","PN")),IF(M$6="Sun",IF(M483="","RD",IF(INDEX(Attendance!$O:$O,MATCH($B482&amp;M$7,Attendance!$N:$N,0))&lt;"1200","RM","RN")),IF(M483="",IF(M$7="","",IF(INDEX(Attendance!$I:$I,MATCH($B482&amp;M$7,Attendance!$N:$N,0))="ABS","AB","UL")),IF(INDEX(Attendance!$O:$O,MATCH($B482&amp;M$7,Attendance!$N:$N,0))&lt;"1200","M","N")))),"")</f>
        <v/>
      </c>
      <c r="N482" s="83" t="str" cm="1">
        <f t="array" ref="N482">_xlfn.IFNA(IF(OR(VALUE(N$7&amp;$C$3)=PH),IF(N483="","PH",IF(INDEX(Attendance!$O:$O,MATCH($B482&amp;N$7,Attendance!$N:$N,0))&lt;"1200","PM","PN")),IF(N$6="Sun",IF(N483="","RD",IF(INDEX(Attendance!$O:$O,MATCH($B482&amp;N$7,Attendance!$N:$N,0))&lt;"1200","RM","RN")),IF(N483="",IF(N$7="","",IF(INDEX(Attendance!$I:$I,MATCH($B482&amp;N$7,Attendance!$N:$N,0))="ABS","AB","UL")),IF(INDEX(Attendance!$O:$O,MATCH($B482&amp;N$7,Attendance!$N:$N,0))&lt;"1200","M","N")))),"")</f>
        <v/>
      </c>
      <c r="O482" s="83" t="str" cm="1">
        <f t="array" ref="O482">_xlfn.IFNA(IF(OR(VALUE(O$7&amp;$C$3)=PH),IF(O483="","PH",IF(INDEX(Attendance!$O:$O,MATCH($B482&amp;O$7,Attendance!$N:$N,0))&lt;"1200","PM","PN")),IF(O$6="Sun",IF(O483="","RD",IF(INDEX(Attendance!$O:$O,MATCH($B482&amp;O$7,Attendance!$N:$N,0))&lt;"1200","RM","RN")),IF(O483="",IF(O$7="","",IF(INDEX(Attendance!$I:$I,MATCH($B482&amp;O$7,Attendance!$N:$N,0))="ABS","AB","UL")),IF(INDEX(Attendance!$O:$O,MATCH($B482&amp;O$7,Attendance!$N:$N,0))&lt;"1200","M","N")))),"")</f>
        <v/>
      </c>
      <c r="P482" s="83" t="str" cm="1">
        <f t="array" ref="P482">_xlfn.IFNA(IF(OR(VALUE(P$7&amp;$C$3)=PH),IF(P483="","PH",IF(INDEX(Attendance!$O:$O,MATCH($B482&amp;P$7,Attendance!$N:$N,0))&lt;"1200","PM","PN")),IF(P$6="Sun",IF(P483="","RD",IF(INDEX(Attendance!$O:$O,MATCH($B482&amp;P$7,Attendance!$N:$N,0))&lt;"1200","RM","RN")),IF(P483="",IF(P$7="","",IF(INDEX(Attendance!$I:$I,MATCH($B482&amp;P$7,Attendance!$N:$N,0))="ABS","AB","UL")),IF(INDEX(Attendance!$O:$O,MATCH($B482&amp;P$7,Attendance!$N:$N,0))&lt;"1200","M","N")))),"")</f>
        <v/>
      </c>
      <c r="Q482" s="83" t="str" cm="1">
        <f t="array" ref="Q482">_xlfn.IFNA(IF(OR(VALUE(Q$7&amp;$C$3)=PH),IF(Q483="","PH",IF(INDEX(Attendance!$O:$O,MATCH($B482&amp;Q$7,Attendance!$N:$N,0))&lt;"1200","PM","PN")),IF(Q$6="Sun",IF(Q483="","RD",IF(INDEX(Attendance!$O:$O,MATCH($B482&amp;Q$7,Attendance!$N:$N,0))&lt;"1200","RM","RN")),IF(Q483="",IF(Q$7="","",IF(INDEX(Attendance!$I:$I,MATCH($B482&amp;Q$7,Attendance!$N:$N,0))="ABS","AB","UL")),IF(INDEX(Attendance!$O:$O,MATCH($B482&amp;Q$7,Attendance!$N:$N,0))&lt;"1200","M","N")))),"")</f>
        <v>PH</v>
      </c>
      <c r="R482" s="83" t="str" cm="1">
        <f t="array" ref="R482">_xlfn.IFNA(IF(OR(VALUE(R$7&amp;$C$3)=PH),IF(R483="","PH",IF(INDEX(Attendance!$O:$O,MATCH($B482&amp;R$7,Attendance!$N:$N,0))&lt;"1200","PM","PN")),IF(R$6="Sun",IF(R483="","RD",IF(INDEX(Attendance!$O:$O,MATCH($B482&amp;R$7,Attendance!$N:$N,0))&lt;"1200","RM","RN")),IF(R483="",IF(R$7="","",IF(INDEX(Attendance!$I:$I,MATCH($B482&amp;R$7,Attendance!$N:$N,0))="ABS","AB","UL")),IF(INDEX(Attendance!$O:$O,MATCH($B482&amp;R$7,Attendance!$N:$N,0))&lt;"1200","M","N")))),"")</f>
        <v>PH</v>
      </c>
      <c r="S482" s="83" t="str" cm="1">
        <f t="array" ref="S482">_xlfn.IFNA(IF(OR(VALUE(S$7&amp;$C$3)=PH),IF(S483="","PH",IF(INDEX(Attendance!$O:$O,MATCH($B482&amp;S$7,Attendance!$N:$N,0))&lt;"1200","PM","PN")),IF(S$6="Sun",IF(S483="","RD",IF(INDEX(Attendance!$O:$O,MATCH($B482&amp;S$7,Attendance!$N:$N,0))&lt;"1200","RM","RN")),IF(S483="",IF(S$7="","",IF(INDEX(Attendance!$I:$I,MATCH($B482&amp;S$7,Attendance!$N:$N,0))="ABS","AB","UL")),IF(INDEX(Attendance!$O:$O,MATCH($B482&amp;S$7,Attendance!$N:$N,0))&lt;"1200","M","N")))),"")</f>
        <v>RD</v>
      </c>
      <c r="T482" s="83" t="str" cm="1">
        <f t="array" ref="T482">_xlfn.IFNA(IF(OR(VALUE(T$7&amp;$C$3)=PH),IF(T483="","PH",IF(INDEX(Attendance!$O:$O,MATCH($B482&amp;T$7,Attendance!$N:$N,0))&lt;"1200","PM","PN")),IF(T$6="Sun",IF(T483="","RD",IF(INDEX(Attendance!$O:$O,MATCH($B482&amp;T$7,Attendance!$N:$N,0))&lt;"1200","RM","RN")),IF(T483="",IF(T$7="","",IF(INDEX(Attendance!$I:$I,MATCH($B482&amp;T$7,Attendance!$N:$N,0))="ABS","AB","UL")),IF(INDEX(Attendance!$O:$O,MATCH($B482&amp;T$7,Attendance!$N:$N,0))&lt;"1200","M","N")))),"")</f>
        <v/>
      </c>
      <c r="U482" s="83" t="str" cm="1">
        <f t="array" ref="U482">_xlfn.IFNA(IF(OR(VALUE(U$7&amp;$C$3)=PH),IF(U483="","PH",IF(INDEX(Attendance!$O:$O,MATCH($B482&amp;U$7,Attendance!$N:$N,0))&lt;"1200","PM","PN")),IF(U$6="Sun",IF(U483="","RD",IF(INDEX(Attendance!$O:$O,MATCH($B482&amp;U$7,Attendance!$N:$N,0))&lt;"1200","RM","RN")),IF(U483="",IF(U$7="","",IF(INDEX(Attendance!$I:$I,MATCH($B482&amp;U$7,Attendance!$N:$N,0))="ABS","AB","UL")),IF(INDEX(Attendance!$O:$O,MATCH($B482&amp;U$7,Attendance!$N:$N,0))&lt;"1200","M","N")))),"")</f>
        <v/>
      </c>
      <c r="V482" s="83" t="str" cm="1">
        <f t="array" ref="V482">_xlfn.IFNA(IF(OR(VALUE(V$7&amp;$C$3)=PH),IF(V483="","PH",IF(INDEX(Attendance!$O:$O,MATCH($B482&amp;V$7,Attendance!$N:$N,0))&lt;"1200","PM","PN")),IF(V$6="Sun",IF(V483="","RD",IF(INDEX(Attendance!$O:$O,MATCH($B482&amp;V$7,Attendance!$N:$N,0))&lt;"1200","RM","RN")),IF(V483="",IF(V$7="","",IF(INDEX(Attendance!$I:$I,MATCH($B482&amp;V$7,Attendance!$N:$N,0))="ABS","AB","UL")),IF(INDEX(Attendance!$O:$O,MATCH($B482&amp;V$7,Attendance!$N:$N,0))&lt;"1200","M","N")))),"")</f>
        <v/>
      </c>
      <c r="W482" s="83" t="str" cm="1">
        <f t="array" ref="W482">_xlfn.IFNA(IF(OR(VALUE(W$7&amp;$C$3)=PH),IF(W483="","PH",IF(INDEX(Attendance!$O:$O,MATCH($B482&amp;W$7,Attendance!$N:$N,0))&lt;"1200","PM","PN")),IF(W$6="Sun",IF(W483="","RD",IF(INDEX(Attendance!$O:$O,MATCH($B482&amp;W$7,Attendance!$N:$N,0))&lt;"1200","RM","RN")),IF(W483="",IF(W$7="","",IF(INDEX(Attendance!$I:$I,MATCH($B482&amp;W$7,Attendance!$N:$N,0))="ABS","AB","UL")),IF(INDEX(Attendance!$O:$O,MATCH($B482&amp;W$7,Attendance!$N:$N,0))&lt;"1200","M","N")))),"")</f>
        <v/>
      </c>
      <c r="X482" s="83" t="str" cm="1">
        <f t="array" ref="X482">_xlfn.IFNA(IF(OR(VALUE(X$7&amp;$C$3)=PH),IF(X483="","PH",IF(INDEX(Attendance!$O:$O,MATCH($B482&amp;X$7,Attendance!$N:$N,0))&lt;"1200","PM","PN")),IF(X$6="Sun",IF(X483="","RD",IF(INDEX(Attendance!$O:$O,MATCH($B482&amp;X$7,Attendance!$N:$N,0))&lt;"1200","RM","RN")),IF(X483="",IF(X$7="","",IF(INDEX(Attendance!$I:$I,MATCH($B482&amp;X$7,Attendance!$N:$N,0))="ABS","AB","UL")),IF(INDEX(Attendance!$O:$O,MATCH($B482&amp;X$7,Attendance!$N:$N,0))&lt;"1200","M","N")))),"")</f>
        <v/>
      </c>
      <c r="Y482" s="83" t="str" cm="1">
        <f t="array" ref="Y482">_xlfn.IFNA(IF(OR(VALUE(Y$7&amp;$C$3)=PH),IF(Y483="","PH",IF(INDEX(Attendance!$O:$O,MATCH($B482&amp;Y$7,Attendance!$N:$N,0))&lt;"1200","PM","PN")),IF(Y$6="Sun",IF(Y483="","RD",IF(INDEX(Attendance!$O:$O,MATCH($B482&amp;Y$7,Attendance!$N:$N,0))&lt;"1200","RM","RN")),IF(Y483="",IF(Y$7="","",IF(INDEX(Attendance!$I:$I,MATCH($B482&amp;Y$7,Attendance!$N:$N,0))="ABS","AB","UL")),IF(INDEX(Attendance!$O:$O,MATCH($B482&amp;Y$7,Attendance!$N:$N,0))&lt;"1200","M","N")))),"")</f>
        <v/>
      </c>
      <c r="Z482" s="83" t="str" cm="1">
        <f t="array" ref="Z482">_xlfn.IFNA(IF(OR(VALUE(Z$7&amp;$C$3)=PH),IF(Z483="","PH",IF(INDEX(Attendance!$O:$O,MATCH($B482&amp;Z$7,Attendance!$N:$N,0))&lt;"1200","PM","PN")),IF(Z$6="Sun",IF(Z483="","RD",IF(INDEX(Attendance!$O:$O,MATCH($B482&amp;Z$7,Attendance!$N:$N,0))&lt;"1200","RM","RN")),IF(Z483="",IF(Z$7="","",IF(INDEX(Attendance!$I:$I,MATCH($B482&amp;Z$7,Attendance!$N:$N,0))="ABS","AB","UL")),IF(INDEX(Attendance!$O:$O,MATCH($B482&amp;Z$7,Attendance!$N:$N,0))&lt;"1200","M","N")))),"")</f>
        <v>RD</v>
      </c>
      <c r="AA482" s="83" t="str" cm="1">
        <f t="array" ref="AA482">_xlfn.IFNA(IF(OR(VALUE(AA$7&amp;$C$3)=PH),IF(AA483="","PH",IF(INDEX(Attendance!$O:$O,MATCH($B482&amp;AA$7,Attendance!$N:$N,0))&lt;"1200","PM","PN")),IF(AA$6="Sun",IF(AA483="","RD",IF(INDEX(Attendance!$O:$O,MATCH($B482&amp;AA$7,Attendance!$N:$N,0))&lt;"1200","RM","RN")),IF(AA483="",IF(AA$7="","",IF(INDEX(Attendance!$I:$I,MATCH($B482&amp;AA$7,Attendance!$N:$N,0))="ABS","AB","UL")),IF(INDEX(Attendance!$O:$O,MATCH($B482&amp;AA$7,Attendance!$N:$N,0))&lt;"1200","M","N")))),"")</f>
        <v/>
      </c>
      <c r="AB482" s="83" t="str" cm="1">
        <f t="array" ref="AB482">_xlfn.IFNA(IF(OR(VALUE(AB$7&amp;$C$3)=PH),IF(AB483="","PH",IF(INDEX(Attendance!$O:$O,MATCH($B482&amp;AB$7,Attendance!$N:$N,0))&lt;"1200","PM","PN")),IF(AB$6="Sun",IF(AB483="","RD",IF(INDEX(Attendance!$O:$O,MATCH($B482&amp;AB$7,Attendance!$N:$N,0))&lt;"1200","RM","RN")),IF(AB483="",IF(AB$7="","",IF(INDEX(Attendance!$I:$I,MATCH($B482&amp;AB$7,Attendance!$N:$N,0))="ABS","AB","UL")),IF(INDEX(Attendance!$O:$O,MATCH($B482&amp;AB$7,Attendance!$N:$N,0))&lt;"1200","M","N")))),"")</f>
        <v/>
      </c>
      <c r="AC482" s="83" t="str" cm="1">
        <f t="array" ref="AC482">_xlfn.IFNA(IF(OR(VALUE(AC$7&amp;$C$3)=PH),IF(AC483="","PH",IF(INDEX(Attendance!$O:$O,MATCH($B482&amp;AC$7,Attendance!$N:$N,0))&lt;"1200","PM","PN")),IF(AC$6="Sun",IF(AC483="","RD",IF(INDEX(Attendance!$O:$O,MATCH($B482&amp;AC$7,Attendance!$N:$N,0))&lt;"1200","RM","RN")),IF(AC483="",IF(AC$7="","",IF(INDEX(Attendance!$I:$I,MATCH($B482&amp;AC$7,Attendance!$N:$N,0))="ABS","AB","UL")),IF(INDEX(Attendance!$O:$O,MATCH($B482&amp;AC$7,Attendance!$N:$N,0))&lt;"1200","M","N")))),"")</f>
        <v/>
      </c>
      <c r="AD482" s="83" t="str" cm="1">
        <f t="array" ref="AD482">_xlfn.IFNA(IF(OR(VALUE(AD$7&amp;$C$3)=PH),IF(AD483="","PH",IF(INDEX(Attendance!$O:$O,MATCH($B482&amp;AD$7,Attendance!$N:$N,0))&lt;"1200","PM","PN")),IF(AD$6="Sun",IF(AD483="","RD",IF(INDEX(Attendance!$O:$O,MATCH($B482&amp;AD$7,Attendance!$N:$N,0))&lt;"1200","RM","RN")),IF(AD483="",IF(AD$7="","",IF(INDEX(Attendance!$I:$I,MATCH($B482&amp;AD$7,Attendance!$N:$N,0))="ABS","AB","UL")),IF(INDEX(Attendance!$O:$O,MATCH($B482&amp;AD$7,Attendance!$N:$N,0))&lt;"1200","M","N")))),"")</f>
        <v/>
      </c>
      <c r="AE482" s="83" t="str" cm="1">
        <f t="array" ref="AE482">_xlfn.IFNA(IF(OR(VALUE(AE$7&amp;$C$3)=PH),IF(AE483="","PH",IF(INDEX(Attendance!$O:$O,MATCH($B482&amp;AE$7,Attendance!$N:$N,0))&lt;"1200","PM","PN")),IF(AE$6="Sun",IF(AE483="","RD",IF(INDEX(Attendance!$O:$O,MATCH($B482&amp;AE$7,Attendance!$N:$N,0))&lt;"1200","RM","RN")),IF(AE483="",IF(AE$7="","",IF(INDEX(Attendance!$I:$I,MATCH($B482&amp;AE$7,Attendance!$N:$N,0))="ABS","AB","UL")),IF(INDEX(Attendance!$O:$O,MATCH($B482&amp;AE$7,Attendance!$N:$N,0))&lt;"1200","M","N")))),"")</f>
        <v/>
      </c>
      <c r="AF482" s="83" t="str" cm="1">
        <f t="array" ref="AF482">_xlfn.IFNA(IF(OR(VALUE(AF$7&amp;$C$3)=PH),IF(AF483="","PH",IF(INDEX(Attendance!$O:$O,MATCH($B482&amp;AF$7,Attendance!$N:$N,0))&lt;"1200","PM","PN")),IF(AF$6="Sun",IF(AF483="","RD",IF(INDEX(Attendance!$O:$O,MATCH($B482&amp;AF$7,Attendance!$N:$N,0))&lt;"1200","RM","RN")),IF(AF483="",IF(AF$7="","",IF(INDEX(Attendance!$I:$I,MATCH($B482&amp;AF$7,Attendance!$N:$N,0))="ABS","AB","UL")),IF(INDEX(Attendance!$O:$O,MATCH($B482&amp;AF$7,Attendance!$N:$N,0))&lt;"1200","M","N")))),"")</f>
        <v/>
      </c>
      <c r="AG482" s="83" t="str" cm="1">
        <f t="array" ref="AG482">_xlfn.IFNA(IF(OR(VALUE(AG$7&amp;$C$3)=PH),IF(AG483="","PH",IF(INDEX(Attendance!$O:$O,MATCH($B482&amp;AG$7,Attendance!$N:$N,0))&lt;"1200","PM","PN")),IF(AG$6="Sun",IF(AG483="","RD",IF(INDEX(Attendance!$O:$O,MATCH($B482&amp;AG$7,Attendance!$N:$N,0))&lt;"1200","RM","RN")),IF(AG483="",IF(AG$7="","",IF(INDEX(Attendance!$I:$I,MATCH($B482&amp;AG$7,Attendance!$N:$N,0))="ABS","AB","UL")),IF(INDEX(Attendance!$O:$O,MATCH($B482&amp;AG$7,Attendance!$N:$N,0))&lt;"1200","M","N")))),"")</f>
        <v>RD</v>
      </c>
      <c r="AH482" s="83" t="str" cm="1">
        <f t="array" ref="AH482">_xlfn.IFNA(IF(OR(VALUE(AH$7&amp;$C$3)=PH),IF(AH483="","PH",IF(INDEX(Attendance!$O:$O,MATCH($B482&amp;AH$7,Attendance!$N:$N,0))&lt;"1200","PM","PN")),IF(AH$6="Sun",IF(AH483="","RD",IF(INDEX(Attendance!$O:$O,MATCH($B482&amp;AH$7,Attendance!$N:$N,0))&lt;"1200","RM","RN")),IF(AH483="",IF(AH$7="","",IF(INDEX(Attendance!$I:$I,MATCH($B482&amp;AH$7,Attendance!$N:$N,0))="ABS","AB","UL")),IF(INDEX(Attendance!$O:$O,MATCH($B482&amp;AH$7,Attendance!$N:$N,0))&lt;"1200","M","N")))),"")</f>
        <v/>
      </c>
      <c r="AI482" s="83" t="str" cm="1">
        <f t="array" ref="AI482">_xlfn.IFNA(IF(OR(VALUE(AI$7&amp;$C$3)=PH),IF(AI483="","PH",IF(INDEX(Attendance!$O:$O,MATCH($B482&amp;AI$7,Attendance!$N:$N,0))&lt;"1200","PM","PN")),IF(AI$6="Sun",IF(AI483="","RD",IF(INDEX(Attendance!$O:$O,MATCH($B482&amp;AI$7,Attendance!$N:$N,0))&lt;"1200","RM","RN")),IF(AI483="",IF(AI$7="","",IF(INDEX(Attendance!$I:$I,MATCH($B482&amp;AI$7,Attendance!$N:$N,0))="ABS","AB","UL")),IF(INDEX(Attendance!$O:$O,MATCH($B482&amp;AI$7,Attendance!$N:$N,0))&lt;"1200","M","N")))),"")</f>
        <v/>
      </c>
      <c r="AJ482" s="83" t="str" cm="1">
        <f t="array" ref="AJ482">_xlfn.IFNA(IF(OR(VALUE(AJ$7&amp;$C$3)=PH),IF(AJ483="","PH",IF(INDEX(Attendance!$O:$O,MATCH($B482&amp;AJ$7,Attendance!$N:$N,0))&lt;"1200","PM","PN")),IF(AJ$6="Sun",IF(AJ483="","RD",IF(INDEX(Attendance!$O:$O,MATCH($B482&amp;AJ$7,Attendance!$N:$N,0))&lt;"1200","RM","RN")),IF(AJ483="",IF(AJ$7="","",IF(INDEX(Attendance!$I:$I,MATCH($B482&amp;AJ$7,Attendance!$N:$N,0))="ABS","AB","UL")),IF(INDEX(Attendance!$O:$O,MATCH($B482&amp;AJ$7,Attendance!$N:$N,0))&lt;"1200","M","N")))),"")</f>
        <v/>
      </c>
      <c r="AK482" s="258">
        <f>SUM(SUMIF(F482:AJ482,{"M","N","A"},F483:AJ483))</f>
        <v>0</v>
      </c>
      <c r="AL482" s="187">
        <f>SUM(SUMIF(F482:AJ482,{"M","N"},F484:AJ484),SUMIF(F482:AJ482,{"OM","ON"},F483:AJ483))</f>
        <v>0</v>
      </c>
      <c r="AM482" s="187">
        <f>SUM(SUMIF(F482:AJ482,{"PM","PN","RM","RN"},F483:AJ483))</f>
        <v>0</v>
      </c>
      <c r="AN482" s="187">
        <f>SUM(SUMIF(F482:AJ482,{"PM","PN"},F484:AJ484))</f>
        <v>0</v>
      </c>
      <c r="AO482" s="261">
        <f>SUM(F487:AJ487)</f>
        <v>0</v>
      </c>
      <c r="AP482" s="264">
        <f>SUM(F486:AJ486)</f>
        <v>0</v>
      </c>
      <c r="AQ482" s="188">
        <f>IF(D486="",0,SUM(COUNTIFS(F482:AJ482,{"M","N","A","OM","ON","OA","PM","PN","PA","RM","RN","RA"})))</f>
        <v>0</v>
      </c>
      <c r="AR482" s="74">
        <f>COUNTIF(F482:AJ482,"AL")</f>
        <v>0</v>
      </c>
      <c r="AS482" s="74">
        <f>COUNTIF(F482:AJ482,"MC")</f>
        <v>0</v>
      </c>
      <c r="AT482" s="74">
        <f>COUNTIF(F482:AJ482,"PH")+COUNTIF(F482:AJ482,"RPH")</f>
        <v>2</v>
      </c>
      <c r="AU482" s="255">
        <f t="shared" ref="AU482" si="126">_xlfn.IFNA(IF($B482="",0,AK482*$AK$5+SUM(AL487:AN487)+SUM(AO482:AP487)+SUM(AQ487:AT487)),"")</f>
        <v>0</v>
      </c>
    </row>
    <row r="483" spans="1:47" s="213" customFormat="1" ht="33" customHeight="1" x14ac:dyDescent="0.35">
      <c r="A483" s="189"/>
      <c r="B483" s="184"/>
      <c r="C483" s="190" t="str">
        <f>_xlfn.IFNA(INDEX(Masterlist!D:D,MATCH(B482,Masterlist!B:B,0)),"")</f>
        <v/>
      </c>
      <c r="D483" s="88"/>
      <c r="E483" s="191" t="s">
        <v>174</v>
      </c>
      <c r="F483" s="192" t="str">
        <f>IFERROR(IF(F$6="Sun",INDEX(Attendance!$R:$R,MATCH($B482&amp;F$7,Attendance!$N:$N,0)),IF(INDEX(Attendance!$R:$R,MATCH($B482&amp;F$7,Attendance!$N:$N,0))="","",IF(INDEX(Attendance!$R:$R,MATCH($B482&amp;F$7,Attendance!$N:$N,0))&gt;8,8,INDEX(Attendance!$R:$R,MATCH($B482&amp;F$7,Attendance!$N:$N,0))))),"")</f>
        <v/>
      </c>
      <c r="G483" s="192" t="str">
        <f>IFERROR(IF(G$6="Sun",INDEX(Attendance!$R:$R,MATCH($B482&amp;G$7,Attendance!$N:$N,0)),IF(INDEX(Attendance!$R:$R,MATCH($B482&amp;G$7,Attendance!$N:$N,0))="","",IF(INDEX(Attendance!$R:$R,MATCH($B482&amp;G$7,Attendance!$N:$N,0))&gt;8,8,INDEX(Attendance!$R:$R,MATCH($B482&amp;G$7,Attendance!$N:$N,0))))),"")</f>
        <v/>
      </c>
      <c r="H483" s="192" t="str">
        <f>IFERROR(IF(H$6="Sun",INDEX(Attendance!$R:$R,MATCH($B482&amp;H$7,Attendance!$N:$N,0)),IF(INDEX(Attendance!$R:$R,MATCH($B482&amp;H$7,Attendance!$N:$N,0))="","",IF(INDEX(Attendance!$R:$R,MATCH($B482&amp;H$7,Attendance!$N:$N,0))&gt;8,8,INDEX(Attendance!$R:$R,MATCH($B482&amp;H$7,Attendance!$N:$N,0))))),"")</f>
        <v/>
      </c>
      <c r="I483" s="192" t="str">
        <f>IFERROR(IF(I$6="Sun",INDEX(Attendance!$R:$R,MATCH($B482&amp;I$7,Attendance!$N:$N,0)),IF(INDEX(Attendance!$R:$R,MATCH($B482&amp;I$7,Attendance!$N:$N,0))="","",IF(INDEX(Attendance!$R:$R,MATCH($B482&amp;I$7,Attendance!$N:$N,0))&gt;8,8,INDEX(Attendance!$R:$R,MATCH($B482&amp;I$7,Attendance!$N:$N,0))))),"")</f>
        <v/>
      </c>
      <c r="J483" s="192" t="str">
        <f>IFERROR(IF(J$6="Sun",INDEX(Attendance!$R:$R,MATCH($B482&amp;J$7,Attendance!$N:$N,0)),IF(INDEX(Attendance!$R:$R,MATCH($B482&amp;J$7,Attendance!$N:$N,0))="","",IF(INDEX(Attendance!$R:$R,MATCH($B482&amp;J$7,Attendance!$N:$N,0))&gt;8,8,INDEX(Attendance!$R:$R,MATCH($B482&amp;J$7,Attendance!$N:$N,0))))),"")</f>
        <v/>
      </c>
      <c r="K483" s="192" t="str">
        <f>IFERROR(IF(K$6="Sun",INDEX(Attendance!$R:$R,MATCH($B482&amp;K$7,Attendance!$N:$N,0)),IF(INDEX(Attendance!$R:$R,MATCH($B482&amp;K$7,Attendance!$N:$N,0))="","",IF(INDEX(Attendance!$R:$R,MATCH($B482&amp;K$7,Attendance!$N:$N,0))&gt;8,8,INDEX(Attendance!$R:$R,MATCH($B482&amp;K$7,Attendance!$N:$N,0))))),"")</f>
        <v/>
      </c>
      <c r="L483" s="192" t="str">
        <f>IFERROR(IF(L$6="Sun",INDEX(Attendance!$R:$R,MATCH($B482&amp;L$7,Attendance!$N:$N,0)),IF(INDEX(Attendance!$R:$R,MATCH($B482&amp;L$7,Attendance!$N:$N,0))="","",IF(INDEX(Attendance!$R:$R,MATCH($B482&amp;L$7,Attendance!$N:$N,0))&gt;8,8,INDEX(Attendance!$R:$R,MATCH($B482&amp;L$7,Attendance!$N:$N,0))))),"")</f>
        <v/>
      </c>
      <c r="M483" s="192" t="str">
        <f>IFERROR(IF(M$6="Sun",INDEX(Attendance!$R:$R,MATCH($B482&amp;M$7,Attendance!$N:$N,0)),IF(INDEX(Attendance!$R:$R,MATCH($B482&amp;M$7,Attendance!$N:$N,0))="","",IF(INDEX(Attendance!$R:$R,MATCH($B482&amp;M$7,Attendance!$N:$N,0))&gt;8,8,INDEX(Attendance!$R:$R,MATCH($B482&amp;M$7,Attendance!$N:$N,0))))),"")</f>
        <v/>
      </c>
      <c r="N483" s="192" t="str">
        <f>IFERROR(IF(N$6="Sun",INDEX(Attendance!$R:$R,MATCH($B482&amp;N$7,Attendance!$N:$N,0)),IF(INDEX(Attendance!$R:$R,MATCH($B482&amp;N$7,Attendance!$N:$N,0))="","",IF(INDEX(Attendance!$R:$R,MATCH($B482&amp;N$7,Attendance!$N:$N,0))&gt;8,8,INDEX(Attendance!$R:$R,MATCH($B482&amp;N$7,Attendance!$N:$N,0))))),"")</f>
        <v/>
      </c>
      <c r="O483" s="192" t="str">
        <f>IFERROR(IF(O$6="Sun",INDEX(Attendance!$R:$R,MATCH($B482&amp;O$7,Attendance!$N:$N,0)),IF(INDEX(Attendance!$R:$R,MATCH($B482&amp;O$7,Attendance!$N:$N,0))="","",IF(INDEX(Attendance!$R:$R,MATCH($B482&amp;O$7,Attendance!$N:$N,0))&gt;8,8,INDEX(Attendance!$R:$R,MATCH($B482&amp;O$7,Attendance!$N:$N,0))))),"")</f>
        <v/>
      </c>
      <c r="P483" s="192" t="str">
        <f>IFERROR(IF(P$6="Sun",INDEX(Attendance!$R:$R,MATCH($B482&amp;P$7,Attendance!$N:$N,0)),IF(INDEX(Attendance!$R:$R,MATCH($B482&amp;P$7,Attendance!$N:$N,0))="","",IF(INDEX(Attendance!$R:$R,MATCH($B482&amp;P$7,Attendance!$N:$N,0))&gt;8,8,INDEX(Attendance!$R:$R,MATCH($B482&amp;P$7,Attendance!$N:$N,0))))),"")</f>
        <v/>
      </c>
      <c r="Q483" s="192" t="str">
        <f>IFERROR(IF(Q$6="Sun",INDEX(Attendance!$R:$R,MATCH($B482&amp;Q$7,Attendance!$N:$N,0)),IF(INDEX(Attendance!$R:$R,MATCH($B482&amp;Q$7,Attendance!$N:$N,0))="","",IF(INDEX(Attendance!$R:$R,MATCH($B482&amp;Q$7,Attendance!$N:$N,0))&gt;8,8,INDEX(Attendance!$R:$R,MATCH($B482&amp;Q$7,Attendance!$N:$N,0))))),"")</f>
        <v/>
      </c>
      <c r="R483" s="192" t="str">
        <f>IFERROR(IF(R$6="Sun",INDEX(Attendance!$R:$R,MATCH($B482&amp;R$7,Attendance!$N:$N,0)),IF(INDEX(Attendance!$R:$R,MATCH($B482&amp;R$7,Attendance!$N:$N,0))="","",IF(INDEX(Attendance!$R:$R,MATCH($B482&amp;R$7,Attendance!$N:$N,0))&gt;8,8,INDEX(Attendance!$R:$R,MATCH($B482&amp;R$7,Attendance!$N:$N,0))))),"")</f>
        <v/>
      </c>
      <c r="S483" s="192" t="str">
        <f>IFERROR(IF(S$6="Sun",INDEX(Attendance!$R:$R,MATCH($B482&amp;S$7,Attendance!$N:$N,0)),IF(INDEX(Attendance!$R:$R,MATCH($B482&amp;S$7,Attendance!$N:$N,0))="","",IF(INDEX(Attendance!$R:$R,MATCH($B482&amp;S$7,Attendance!$N:$N,0))&gt;8,8,INDEX(Attendance!$R:$R,MATCH($B482&amp;S$7,Attendance!$N:$N,0))))),"")</f>
        <v/>
      </c>
      <c r="T483" s="192" t="str">
        <f>IFERROR(IF(T$6="Sun",INDEX(Attendance!$R:$R,MATCH($B482&amp;T$7,Attendance!$N:$N,0)),IF(INDEX(Attendance!$R:$R,MATCH($B482&amp;T$7,Attendance!$N:$N,0))="","",IF(INDEX(Attendance!$R:$R,MATCH($B482&amp;T$7,Attendance!$N:$N,0))&gt;8,8,INDEX(Attendance!$R:$R,MATCH($B482&amp;T$7,Attendance!$N:$N,0))))),"")</f>
        <v/>
      </c>
      <c r="U483" s="192" t="str">
        <f>IFERROR(IF(U$6="Sun",INDEX(Attendance!$R:$R,MATCH($B482&amp;U$7,Attendance!$N:$N,0)),IF(INDEX(Attendance!$R:$R,MATCH($B482&amp;U$7,Attendance!$N:$N,0))="","",IF(INDEX(Attendance!$R:$R,MATCH($B482&amp;U$7,Attendance!$N:$N,0))&gt;8,8,INDEX(Attendance!$R:$R,MATCH($B482&amp;U$7,Attendance!$N:$N,0))))),"")</f>
        <v/>
      </c>
      <c r="V483" s="192" t="str">
        <f>IFERROR(IF(V$6="Sun",INDEX(Attendance!$R:$R,MATCH($B482&amp;V$7,Attendance!$N:$N,0)),IF(INDEX(Attendance!$R:$R,MATCH($B482&amp;V$7,Attendance!$N:$N,0))="","",IF(INDEX(Attendance!$R:$R,MATCH($B482&amp;V$7,Attendance!$N:$N,0))&gt;8,8,INDEX(Attendance!$R:$R,MATCH($B482&amp;V$7,Attendance!$N:$N,0))))),"")</f>
        <v/>
      </c>
      <c r="W483" s="192" t="str">
        <f>IFERROR(IF(W$6="Sun",INDEX(Attendance!$R:$R,MATCH($B482&amp;W$7,Attendance!$N:$N,0)),IF(INDEX(Attendance!$R:$R,MATCH($B482&amp;W$7,Attendance!$N:$N,0))="","",IF(INDEX(Attendance!$R:$R,MATCH($B482&amp;W$7,Attendance!$N:$N,0))&gt;8,8,INDEX(Attendance!$R:$R,MATCH($B482&amp;W$7,Attendance!$N:$N,0))))),"")</f>
        <v/>
      </c>
      <c r="X483" s="192" t="str">
        <f>IFERROR(IF(X$6="Sun",INDEX(Attendance!$R:$R,MATCH($B482&amp;X$7,Attendance!$N:$N,0)),IF(INDEX(Attendance!$R:$R,MATCH($B482&amp;X$7,Attendance!$N:$N,0))="","",IF(INDEX(Attendance!$R:$R,MATCH($B482&amp;X$7,Attendance!$N:$N,0))&gt;8,8,INDEX(Attendance!$R:$R,MATCH($B482&amp;X$7,Attendance!$N:$N,0))))),"")</f>
        <v/>
      </c>
      <c r="Y483" s="192" t="str">
        <f>IFERROR(IF(Y$6="Sun",INDEX(Attendance!$R:$R,MATCH($B482&amp;Y$7,Attendance!$N:$N,0)),IF(INDEX(Attendance!$R:$R,MATCH($B482&amp;Y$7,Attendance!$N:$N,0))="","",IF(INDEX(Attendance!$R:$R,MATCH($B482&amp;Y$7,Attendance!$N:$N,0))&gt;8,8,INDEX(Attendance!$R:$R,MATCH($B482&amp;Y$7,Attendance!$N:$N,0))))),"")</f>
        <v/>
      </c>
      <c r="Z483" s="192" t="str">
        <f>IFERROR(IF(Z$6="Sun",INDEX(Attendance!$R:$R,MATCH($B482&amp;Z$7,Attendance!$N:$N,0)),IF(INDEX(Attendance!$R:$R,MATCH($B482&amp;Z$7,Attendance!$N:$N,0))="","",IF(INDEX(Attendance!$R:$R,MATCH($B482&amp;Z$7,Attendance!$N:$N,0))&gt;8,8,INDEX(Attendance!$R:$R,MATCH($B482&amp;Z$7,Attendance!$N:$N,0))))),"")</f>
        <v/>
      </c>
      <c r="AA483" s="192" t="str">
        <f>IFERROR(IF(AA$6="Sun",INDEX(Attendance!$R:$R,MATCH($B482&amp;AA$7,Attendance!$N:$N,0)),IF(INDEX(Attendance!$R:$R,MATCH($B482&amp;AA$7,Attendance!$N:$N,0))="","",IF(INDEX(Attendance!$R:$R,MATCH($B482&amp;AA$7,Attendance!$N:$N,0))&gt;8,8,INDEX(Attendance!$R:$R,MATCH($B482&amp;AA$7,Attendance!$N:$N,0))))),"")</f>
        <v/>
      </c>
      <c r="AB483" s="192" t="str">
        <f>IFERROR(IF(AB$6="Sun",INDEX(Attendance!$R:$R,MATCH($B482&amp;AB$7,Attendance!$N:$N,0)),IF(INDEX(Attendance!$R:$R,MATCH($B482&amp;AB$7,Attendance!$N:$N,0))="","",IF(INDEX(Attendance!$R:$R,MATCH($B482&amp;AB$7,Attendance!$N:$N,0))&gt;8,8,INDEX(Attendance!$R:$R,MATCH($B482&amp;AB$7,Attendance!$N:$N,0))))),"")</f>
        <v/>
      </c>
      <c r="AC483" s="192" t="str">
        <f>IFERROR(IF(AC$6="Sun",INDEX(Attendance!$R:$R,MATCH($B482&amp;AC$7,Attendance!$N:$N,0)),IF(INDEX(Attendance!$R:$R,MATCH($B482&amp;AC$7,Attendance!$N:$N,0))="","",IF(INDEX(Attendance!$R:$R,MATCH($B482&amp;AC$7,Attendance!$N:$N,0))&gt;8,8,INDEX(Attendance!$R:$R,MATCH($B482&amp;AC$7,Attendance!$N:$N,0))))),"")</f>
        <v/>
      </c>
      <c r="AD483" s="192" t="str">
        <f>IFERROR(IF(AD$6="Sun",INDEX(Attendance!$R:$R,MATCH($B482&amp;AD$7,Attendance!$N:$N,0)),IF(INDEX(Attendance!$R:$R,MATCH($B482&amp;AD$7,Attendance!$N:$N,0))="","",IF(INDEX(Attendance!$R:$R,MATCH($B482&amp;AD$7,Attendance!$N:$N,0))&gt;8,8,INDEX(Attendance!$R:$R,MATCH($B482&amp;AD$7,Attendance!$N:$N,0))))),"")</f>
        <v/>
      </c>
      <c r="AE483" s="192" t="str">
        <f>IFERROR(IF(AE$6="Sun",INDEX(Attendance!$R:$R,MATCH($B482&amp;AE$7,Attendance!$N:$N,0)),IF(INDEX(Attendance!$R:$R,MATCH($B482&amp;AE$7,Attendance!$N:$N,0))="","",IF(INDEX(Attendance!$R:$R,MATCH($B482&amp;AE$7,Attendance!$N:$N,0))&gt;8,8,INDEX(Attendance!$R:$R,MATCH($B482&amp;AE$7,Attendance!$N:$N,0))))),"")</f>
        <v/>
      </c>
      <c r="AF483" s="192" t="str">
        <f>IFERROR(IF(AF$6="Sun",INDEX(Attendance!$R:$R,MATCH($B482&amp;AF$7,Attendance!$N:$N,0)),IF(INDEX(Attendance!$R:$R,MATCH($B482&amp;AF$7,Attendance!$N:$N,0))="","",IF(INDEX(Attendance!$R:$R,MATCH($B482&amp;AF$7,Attendance!$N:$N,0))&gt;8,8,INDEX(Attendance!$R:$R,MATCH($B482&amp;AF$7,Attendance!$N:$N,0))))),"")</f>
        <v/>
      </c>
      <c r="AG483" s="192" t="str">
        <f>IFERROR(IF(AG$6="Sun",INDEX(Attendance!$R:$R,MATCH($B482&amp;AG$7,Attendance!$N:$N,0)),IF(INDEX(Attendance!$R:$R,MATCH($B482&amp;AG$7,Attendance!$N:$N,0))="","",IF(INDEX(Attendance!$R:$R,MATCH($B482&amp;AG$7,Attendance!$N:$N,0))&gt;8,8,INDEX(Attendance!$R:$R,MATCH($B482&amp;AG$7,Attendance!$N:$N,0))))),"")</f>
        <v/>
      </c>
      <c r="AH483" s="192" t="str">
        <f>IFERROR(IF(AH$6="Sun",INDEX(Attendance!$R:$R,MATCH($B482&amp;AH$7,Attendance!$N:$N,0)),IF(INDEX(Attendance!$R:$R,MATCH($B482&amp;AH$7,Attendance!$N:$N,0))="","",IF(INDEX(Attendance!$R:$R,MATCH($B482&amp;AH$7,Attendance!$N:$N,0))&gt;8,8,INDEX(Attendance!$R:$R,MATCH($B482&amp;AH$7,Attendance!$N:$N,0))))),"")</f>
        <v/>
      </c>
      <c r="AI483" s="192" t="str">
        <f>IFERROR(IF(AI$6="Sun",INDEX(Attendance!$R:$R,MATCH($B482&amp;AI$7,Attendance!$N:$N,0)),IF(INDEX(Attendance!$R:$R,MATCH($B482&amp;AI$7,Attendance!$N:$N,0))="","",IF(INDEX(Attendance!$R:$R,MATCH($B482&amp;AI$7,Attendance!$N:$N,0))&gt;8,8,INDEX(Attendance!$R:$R,MATCH($B482&amp;AI$7,Attendance!$N:$N,0))))),"")</f>
        <v/>
      </c>
      <c r="AJ483" s="192" t="str">
        <f>IFERROR(IF(AJ$6="Sun",INDEX(Attendance!$R:$R,MATCH($B482&amp;AJ$7,Attendance!$N:$N,0)),IF(INDEX(Attendance!$R:$R,MATCH($B482&amp;AJ$7,Attendance!$N:$N,0))="","",IF(INDEX(Attendance!$R:$R,MATCH($B482&amp;AJ$7,Attendance!$N:$N,0))&gt;8,8,INDEX(Attendance!$R:$R,MATCH($B482&amp;AJ$7,Attendance!$N:$N,0))))),"")</f>
        <v/>
      </c>
      <c r="AK483" s="259"/>
      <c r="AL483" s="193">
        <f>ROUND((IF($C487="",Basic,MID($C487,FIND("RM",$C487)+3,4))+$AP482+$AQ487)/WorkDays/WorkHours*AL$6,4)</f>
        <v>8.6538000000000004</v>
      </c>
      <c r="AM483" s="193">
        <f>ROUND((IF($C487="",Basic,MID($C487,FIND("RM",$C487)+3,4))+$AP482+$AQ487)/WorkDays/WorkHours*AM$6,4)</f>
        <v>11.538500000000001</v>
      </c>
      <c r="AN483" s="193">
        <f>ROUND((IF($C487="",Basic,MID($C487,FIND("RM",$C487)+3,4))+$AP482+$AQ487)/WorkDays/WorkHours*AN$6,4)</f>
        <v>17.307700000000001</v>
      </c>
      <c r="AO483" s="262"/>
      <c r="AP483" s="265"/>
      <c r="AQ483" s="86"/>
      <c r="AR483" s="194"/>
      <c r="AS483" s="194"/>
      <c r="AT483" s="194"/>
      <c r="AU483" s="256"/>
    </row>
    <row r="484" spans="1:47" s="213" customFormat="1" ht="33" customHeight="1" x14ac:dyDescent="0.35">
      <c r="A484" s="189"/>
      <c r="B484" s="184"/>
      <c r="C484" s="195" t="str">
        <f>_xlfn.IFNA(INDEX(Masterlist!E:E,MATCH(B482,Masterlist!B:B,0)),"")</f>
        <v/>
      </c>
      <c r="D484" s="1"/>
      <c r="E484" s="196" t="s">
        <v>175</v>
      </c>
      <c r="F484" s="197" t="str">
        <f>IFERROR(IF(F$6="Sun","",IF(INDEX(Attendance!$S:$S,MATCH($B482&amp;F$7,Attendance!$N:$N,0))=TRUE,"",IF(F483&lt;8,"",INDEX(Attendance!$G:$G,MATCH($B482&amp;F$7,Attendance!$N:$N,0))))),"")</f>
        <v/>
      </c>
      <c r="G484" s="197" t="str">
        <f>IFERROR(IF(G$6="Sun","",IF(INDEX(Attendance!$S:$S,MATCH($B482&amp;G$7,Attendance!$N:$N,0))=TRUE,"",IF(G483&lt;8,"",INDEX(Attendance!$G:$G,MATCH($B482&amp;G$7,Attendance!$N:$N,0))))),"")</f>
        <v/>
      </c>
      <c r="H484" s="197" t="str">
        <f>IFERROR(IF(H$6="Sun","",IF(INDEX(Attendance!$S:$S,MATCH($B482&amp;H$7,Attendance!$N:$N,0))=TRUE,"",IF(H483&lt;8,"",INDEX(Attendance!$G:$G,MATCH($B482&amp;H$7,Attendance!$N:$N,0))))),"")</f>
        <v/>
      </c>
      <c r="I484" s="197" t="str">
        <f>IFERROR(IF(I$6="Sun","",IF(INDEX(Attendance!$S:$S,MATCH($B482&amp;I$7,Attendance!$N:$N,0))=TRUE,"",IF(I483&lt;8,"",INDEX(Attendance!$G:$G,MATCH($B482&amp;I$7,Attendance!$N:$N,0))))),"")</f>
        <v/>
      </c>
      <c r="J484" s="197" t="str">
        <f>IFERROR(IF(J$6="Sun","",IF(INDEX(Attendance!$S:$S,MATCH($B482&amp;J$7,Attendance!$N:$N,0))=TRUE,"",IF(J483&lt;8,"",INDEX(Attendance!$G:$G,MATCH($B482&amp;J$7,Attendance!$N:$N,0))))),"")</f>
        <v/>
      </c>
      <c r="K484" s="197" t="str">
        <f>IFERROR(IF(K$6="Sun","",IF(INDEX(Attendance!$S:$S,MATCH($B482&amp;K$7,Attendance!$N:$N,0))=TRUE,"",IF(K483&lt;8,"",INDEX(Attendance!$G:$G,MATCH($B482&amp;K$7,Attendance!$N:$N,0))))),"")</f>
        <v/>
      </c>
      <c r="L484" s="197" t="str">
        <f>IFERROR(IF(L$6="Sun","",IF(INDEX(Attendance!$S:$S,MATCH($B482&amp;L$7,Attendance!$N:$N,0))=TRUE,"",IF(L483&lt;8,"",INDEX(Attendance!$G:$G,MATCH($B482&amp;L$7,Attendance!$N:$N,0))))),"")</f>
        <v/>
      </c>
      <c r="M484" s="197" t="str">
        <f>IFERROR(IF(M$6="Sun","",IF(INDEX(Attendance!$S:$S,MATCH($B482&amp;M$7,Attendance!$N:$N,0))=TRUE,"",IF(M483&lt;8,"",INDEX(Attendance!$G:$G,MATCH($B482&amp;M$7,Attendance!$N:$N,0))))),"")</f>
        <v/>
      </c>
      <c r="N484" s="197" t="str">
        <f>IFERROR(IF(N$6="Sun","",IF(INDEX(Attendance!$S:$S,MATCH($B482&amp;N$7,Attendance!$N:$N,0))=TRUE,"",IF(N483&lt;8,"",INDEX(Attendance!$G:$G,MATCH($B482&amp;N$7,Attendance!$N:$N,0))))),"")</f>
        <v/>
      </c>
      <c r="O484" s="197" t="str">
        <f>IFERROR(IF(O$6="Sun","",IF(INDEX(Attendance!$S:$S,MATCH($B482&amp;O$7,Attendance!$N:$N,0))=TRUE,"",IF(O483&lt;8,"",INDEX(Attendance!$G:$G,MATCH($B482&amp;O$7,Attendance!$N:$N,0))))),"")</f>
        <v/>
      </c>
      <c r="P484" s="197" t="str">
        <f>IFERROR(IF(P$6="Sun","",IF(INDEX(Attendance!$S:$S,MATCH($B482&amp;P$7,Attendance!$N:$N,0))=TRUE,"",IF(P483&lt;8,"",INDEX(Attendance!$G:$G,MATCH($B482&amp;P$7,Attendance!$N:$N,0))))),"")</f>
        <v/>
      </c>
      <c r="Q484" s="197" t="str">
        <f>IFERROR(IF(Q$6="Sun","",IF(INDEX(Attendance!$S:$S,MATCH($B482&amp;Q$7,Attendance!$N:$N,0))=TRUE,"",IF(Q483&lt;8,"",INDEX(Attendance!$G:$G,MATCH($B482&amp;Q$7,Attendance!$N:$N,0))))),"")</f>
        <v/>
      </c>
      <c r="R484" s="197" t="str">
        <f>IFERROR(IF(R$6="Sun","",IF(INDEX(Attendance!$S:$S,MATCH($B482&amp;R$7,Attendance!$N:$N,0))=TRUE,"",IF(R483&lt;8,"",INDEX(Attendance!$G:$G,MATCH($B482&amp;R$7,Attendance!$N:$N,0))))),"")</f>
        <v/>
      </c>
      <c r="S484" s="197" t="str">
        <f>IFERROR(IF(S$6="Sun","",IF(INDEX(Attendance!$S:$S,MATCH($B482&amp;S$7,Attendance!$N:$N,0))=TRUE,"",IF(S483&lt;8,"",INDEX(Attendance!$G:$G,MATCH($B482&amp;S$7,Attendance!$N:$N,0))))),"")</f>
        <v/>
      </c>
      <c r="T484" s="197" t="str">
        <f>IFERROR(IF(T$6="Sun","",IF(INDEX(Attendance!$S:$S,MATCH($B482&amp;T$7,Attendance!$N:$N,0))=TRUE,"",IF(T483&lt;8,"",INDEX(Attendance!$G:$G,MATCH($B482&amp;T$7,Attendance!$N:$N,0))))),"")</f>
        <v/>
      </c>
      <c r="U484" s="197" t="str">
        <f>IFERROR(IF(U$6="Sun","",IF(INDEX(Attendance!$S:$S,MATCH($B482&amp;U$7,Attendance!$N:$N,0))=TRUE,"",IF(U483&lt;8,"",INDEX(Attendance!$G:$G,MATCH($B482&amp;U$7,Attendance!$N:$N,0))))),"")</f>
        <v/>
      </c>
      <c r="V484" s="197" t="str">
        <f>IFERROR(IF(V$6="Sun","",IF(INDEX(Attendance!$S:$S,MATCH($B482&amp;V$7,Attendance!$N:$N,0))=TRUE,"",IF(V483&lt;8,"",INDEX(Attendance!$G:$G,MATCH($B482&amp;V$7,Attendance!$N:$N,0))))),"")</f>
        <v/>
      </c>
      <c r="W484" s="197" t="str">
        <f>IFERROR(IF(W$6="Sun","",IF(INDEX(Attendance!$S:$S,MATCH($B482&amp;W$7,Attendance!$N:$N,0))=TRUE,"",IF(W483&lt;8,"",INDEX(Attendance!$G:$G,MATCH($B482&amp;W$7,Attendance!$N:$N,0))))),"")</f>
        <v/>
      </c>
      <c r="X484" s="197" t="str">
        <f>IFERROR(IF(X$6="Sun","",IF(INDEX(Attendance!$S:$S,MATCH($B482&amp;X$7,Attendance!$N:$N,0))=TRUE,"",IF(X483&lt;8,"",INDEX(Attendance!$G:$G,MATCH($B482&amp;X$7,Attendance!$N:$N,0))))),"")</f>
        <v/>
      </c>
      <c r="Y484" s="197" t="str">
        <f>IFERROR(IF(Y$6="Sun","",IF(INDEX(Attendance!$S:$S,MATCH($B482&amp;Y$7,Attendance!$N:$N,0))=TRUE,"",IF(Y483&lt;8,"",INDEX(Attendance!$G:$G,MATCH($B482&amp;Y$7,Attendance!$N:$N,0))))),"")</f>
        <v/>
      </c>
      <c r="Z484" s="197" t="str">
        <f>IFERROR(IF(Z$6="Sun","",IF(INDEX(Attendance!$S:$S,MATCH($B482&amp;Z$7,Attendance!$N:$N,0))=TRUE,"",IF(Z483&lt;8,"",INDEX(Attendance!$G:$G,MATCH($B482&amp;Z$7,Attendance!$N:$N,0))))),"")</f>
        <v/>
      </c>
      <c r="AA484" s="197" t="str">
        <f>IFERROR(IF(AA$6="Sun","",IF(INDEX(Attendance!$S:$S,MATCH($B482&amp;AA$7,Attendance!$N:$N,0))=TRUE,"",IF(AA483&lt;8,"",INDEX(Attendance!$G:$G,MATCH($B482&amp;AA$7,Attendance!$N:$N,0))))),"")</f>
        <v/>
      </c>
      <c r="AB484" s="197" t="str">
        <f>IFERROR(IF(AB$6="Sun","",IF(INDEX(Attendance!$S:$S,MATCH($B482&amp;AB$7,Attendance!$N:$N,0))=TRUE,"",IF(AB483&lt;8,"",INDEX(Attendance!$G:$G,MATCH($B482&amp;AB$7,Attendance!$N:$N,0))))),"")</f>
        <v/>
      </c>
      <c r="AC484" s="197" t="str">
        <f>IFERROR(IF(AC$6="Sun","",IF(INDEX(Attendance!$S:$S,MATCH($B482&amp;AC$7,Attendance!$N:$N,0))=TRUE,"",IF(AC483&lt;8,"",INDEX(Attendance!$G:$G,MATCH($B482&amp;AC$7,Attendance!$N:$N,0))))),"")</f>
        <v/>
      </c>
      <c r="AD484" s="197" t="str">
        <f>IFERROR(IF(AD$6="Sun","",IF(INDEX(Attendance!$S:$S,MATCH($B482&amp;AD$7,Attendance!$N:$N,0))=TRUE,"",IF(AD483&lt;8,"",INDEX(Attendance!$G:$G,MATCH($B482&amp;AD$7,Attendance!$N:$N,0))))),"")</f>
        <v/>
      </c>
      <c r="AE484" s="197" t="str">
        <f>IFERROR(IF(AE$6="Sun","",IF(INDEX(Attendance!$S:$S,MATCH($B482&amp;AE$7,Attendance!$N:$N,0))=TRUE,"",IF(AE483&lt;8,"",INDEX(Attendance!$G:$G,MATCH($B482&amp;AE$7,Attendance!$N:$N,0))))),"")</f>
        <v/>
      </c>
      <c r="AF484" s="197" t="str">
        <f>IFERROR(IF(AF$6="Sun","",IF(INDEX(Attendance!$S:$S,MATCH($B482&amp;AF$7,Attendance!$N:$N,0))=TRUE,"",IF(AF483&lt;8,"",INDEX(Attendance!$G:$G,MATCH($B482&amp;AF$7,Attendance!$N:$N,0))))),"")</f>
        <v/>
      </c>
      <c r="AG484" s="197" t="str">
        <f>IFERROR(IF(AG$6="Sun","",IF(INDEX(Attendance!$S:$S,MATCH($B482&amp;AG$7,Attendance!$N:$N,0))=TRUE,"",IF(AG483&lt;8,"",INDEX(Attendance!$G:$G,MATCH($B482&amp;AG$7,Attendance!$N:$N,0))))),"")</f>
        <v/>
      </c>
      <c r="AH484" s="197" t="str">
        <f>IFERROR(IF(AH$6="Sun","",IF(INDEX(Attendance!$S:$S,MATCH($B482&amp;AH$7,Attendance!$N:$N,0))=TRUE,"",IF(AH483&lt;8,"",INDEX(Attendance!$G:$G,MATCH($B482&amp;AH$7,Attendance!$N:$N,0))))),"")</f>
        <v/>
      </c>
      <c r="AI484" s="197" t="str">
        <f>IFERROR(IF(AI$6="Sun","",IF(INDEX(Attendance!$S:$S,MATCH($B482&amp;AI$7,Attendance!$N:$N,0))=TRUE,"",IF(AI483&lt;8,"",INDEX(Attendance!$G:$G,MATCH($B482&amp;AI$7,Attendance!$N:$N,0))))),"")</f>
        <v/>
      </c>
      <c r="AJ484" s="197" t="str">
        <f>IFERROR(IF(AJ$6="Sun","",IF(INDEX(Attendance!$S:$S,MATCH($B482&amp;AJ$7,Attendance!$N:$N,0))=TRUE,"",IF(AJ483&lt;8,"",INDEX(Attendance!$G:$G,MATCH($B482&amp;AJ$7,Attendance!$N:$N,0))))),"")</f>
        <v/>
      </c>
      <c r="AK484" s="259"/>
      <c r="AL484" s="198"/>
      <c r="AM484" s="198"/>
      <c r="AN484" s="198"/>
      <c r="AO484" s="262"/>
      <c r="AP484" s="265"/>
      <c r="AQ484" s="86"/>
      <c r="AR484" s="194"/>
      <c r="AS484" s="194"/>
      <c r="AT484" s="194"/>
      <c r="AU484" s="256"/>
    </row>
    <row r="485" spans="1:47" s="213" customFormat="1" ht="33" customHeight="1" x14ac:dyDescent="0.35">
      <c r="A485" s="189"/>
      <c r="B485" s="184"/>
      <c r="C485" s="195" t="str">
        <f>_xlfn.IFNA(INDEX(Masterlist!F:F,MATCH(B482,Masterlist!B:B,0)),"")</f>
        <v/>
      </c>
      <c r="D485" s="88"/>
      <c r="E485" s="196"/>
      <c r="F485" s="199"/>
      <c r="G485" s="200"/>
      <c r="H485" s="192"/>
      <c r="I485" s="192"/>
      <c r="J485" s="192"/>
      <c r="K485" s="192"/>
      <c r="L485" s="192"/>
      <c r="M485" s="192"/>
      <c r="N485" s="192"/>
      <c r="O485" s="192"/>
      <c r="P485" s="192"/>
      <c r="Q485" s="201"/>
      <c r="R485" s="201"/>
      <c r="S485" s="192"/>
      <c r="T485" s="192"/>
      <c r="U485" s="192"/>
      <c r="V485" s="192"/>
      <c r="W485" s="192"/>
      <c r="X485" s="192"/>
      <c r="Y485" s="192"/>
      <c r="Z485" s="192"/>
      <c r="AA485" s="192"/>
      <c r="AB485" s="192"/>
      <c r="AC485" s="192"/>
      <c r="AD485" s="192"/>
      <c r="AE485" s="192"/>
      <c r="AF485" s="192"/>
      <c r="AG485" s="192"/>
      <c r="AH485" s="192"/>
      <c r="AI485" s="192"/>
      <c r="AJ485" s="192"/>
      <c r="AK485" s="259"/>
      <c r="AL485" s="198"/>
      <c r="AM485" s="198"/>
      <c r="AN485" s="198"/>
      <c r="AO485" s="262"/>
      <c r="AP485" s="265"/>
      <c r="AQ485" s="86"/>
      <c r="AR485" s="194"/>
      <c r="AS485" s="194"/>
      <c r="AT485" s="194"/>
      <c r="AU485" s="256"/>
    </row>
    <row r="486" spans="1:47" s="213" customFormat="1" ht="33" customHeight="1" x14ac:dyDescent="0.35">
      <c r="A486" s="189"/>
      <c r="B486" s="184"/>
      <c r="C486" s="202" t="str">
        <f>_xlfn.IFNA(INDEX(Masterlist!I:I,MATCH(B482,Masterlist!B:B,0)),"")</f>
        <v/>
      </c>
      <c r="D486" s="226" t="str">
        <f>_xlfn.IFNA(IF(INDEX(Attendance!H:H,MATCH(B482,Attendance!$A:$A,0))="VMI","SCOPE ALLW",""),"")</f>
        <v/>
      </c>
      <c r="E486" s="196" t="s">
        <v>13</v>
      </c>
      <c r="F486" s="203" t="str">
        <f>IFERROR(IF(AND(RIGHT(F482,1)="N",VALUE(F483)&gt;=8),Database!$I$3,""),"")</f>
        <v/>
      </c>
      <c r="G486" s="192" t="str">
        <f>IFERROR(IF(AND(RIGHT(G482,1)="N",VALUE(G483)&gt;=8),Database!$I$3,""),"")</f>
        <v/>
      </c>
      <c r="H486" s="199" t="str">
        <f>IFERROR(IF(AND(RIGHT(H482,1)="N",VALUE(H483)&gt;=8),Database!$I$3,""),"")</f>
        <v/>
      </c>
      <c r="I486" s="192" t="str">
        <f>IFERROR(IF(AND(RIGHT(I482,1)="N",VALUE(I483)&gt;=8),Database!$I$3,""),"")</f>
        <v/>
      </c>
      <c r="J486" s="192" t="str">
        <f>IFERROR(IF(AND(RIGHT(J482,1)="N",VALUE(J483)&gt;=8),Database!$I$3,""),"")</f>
        <v/>
      </c>
      <c r="K486" s="192" t="str">
        <f>IFERROR(IF(AND(RIGHT(K482,1)="N",VALUE(K483)&gt;=8),Database!$I$3,""),"")</f>
        <v/>
      </c>
      <c r="L486" s="192" t="str">
        <f>IFERROR(IF(AND(RIGHT(L482,1)="N",VALUE(L483)&gt;=8),Database!$I$3,""),"")</f>
        <v/>
      </c>
      <c r="M486" s="192" t="str">
        <f>IFERROR(IF(AND(RIGHT(M482,1)="N",VALUE(M483)&gt;=8),Database!$I$3,""),"")</f>
        <v/>
      </c>
      <c r="N486" s="192" t="str">
        <f>IFERROR(IF(AND(RIGHT(N482,1)="N",VALUE(N483)&gt;=8),Database!$I$3,""),"")</f>
        <v/>
      </c>
      <c r="O486" s="192" t="str">
        <f>IFERROR(IF(AND(RIGHT(O482,1)="N",VALUE(O483)&gt;=8),Database!$I$3,""),"")</f>
        <v/>
      </c>
      <c r="P486" s="192" t="str">
        <f>IFERROR(IF(AND(RIGHT(P482,1)="N",VALUE(P483)&gt;=8),Database!$I$3,""),"")</f>
        <v/>
      </c>
      <c r="Q486" s="192" t="str">
        <f>IFERROR(IF(AND(RIGHT(Q482,1)="N",VALUE(Q483)&gt;=8),Database!$I$3,""),"")</f>
        <v/>
      </c>
      <c r="R486" s="192" t="str">
        <f>IFERROR(IF(AND(RIGHT(R482,1)="N",VALUE(R483)&gt;=8),Database!$I$3,""),"")</f>
        <v/>
      </c>
      <c r="S486" s="192" t="str">
        <f>IFERROR(IF(AND(RIGHT(S482,1)="N",VALUE(S483)&gt;=8),Database!$I$3,""),"")</f>
        <v/>
      </c>
      <c r="T486" s="192" t="str">
        <f>IFERROR(IF(AND(RIGHT(T482,1)="N",VALUE(T483)&gt;=8),Database!$I$3,""),"")</f>
        <v/>
      </c>
      <c r="U486" s="192" t="str">
        <f>IFERROR(IF(AND(RIGHT(U482,1)="N",VALUE(U483)&gt;=8),Database!$I$3,""),"")</f>
        <v/>
      </c>
      <c r="V486" s="192" t="str">
        <f>IFERROR(IF(AND(RIGHT(V482,1)="N",VALUE(V483)&gt;=8),Database!$I$3,""),"")</f>
        <v/>
      </c>
      <c r="W486" s="192" t="str">
        <f>IFERROR(IF(AND(RIGHT(W482,1)="N",VALUE(W483)&gt;=8),Database!$I$3,""),"")</f>
        <v/>
      </c>
      <c r="X486" s="192" t="str">
        <f>IFERROR(IF(AND(RIGHT(X482,1)="N",VALUE(X483)&gt;=8),Database!$I$3,""),"")</f>
        <v/>
      </c>
      <c r="Y486" s="192" t="str">
        <f>IFERROR(IF(AND(RIGHT(Y482,1)="N",VALUE(Y483)&gt;=8),Database!$I$3,""),"")</f>
        <v/>
      </c>
      <c r="Z486" s="192" t="str">
        <f>IFERROR(IF(AND(RIGHT(Z482,1)="N",VALUE(Z483)&gt;=8),Database!$I$3,""),"")</f>
        <v/>
      </c>
      <c r="AA486" s="192" t="str">
        <f>IFERROR(IF(AND(RIGHT(AA482,1)="N",VALUE(AA483)&gt;=8),Database!$I$3,""),"")</f>
        <v/>
      </c>
      <c r="AB486" s="192" t="str">
        <f>IFERROR(IF(AND(RIGHT(AB482,1)="N",VALUE(AB483)&gt;=8),Database!$I$3,""),"")</f>
        <v/>
      </c>
      <c r="AC486" s="192" t="str">
        <f>IFERROR(IF(AND(RIGHT(AC482,1)="N",VALUE(AC483)&gt;=8),Database!$I$3,""),"")</f>
        <v/>
      </c>
      <c r="AD486" s="192" t="str">
        <f>IFERROR(IF(AND(RIGHT(AD482,1)="N",VALUE(AD483)&gt;=8),Database!$I$3,""),"")</f>
        <v/>
      </c>
      <c r="AE486" s="192" t="str">
        <f>IFERROR(IF(AND(RIGHT(AE482,1)="N",VALUE(AE483)&gt;=8),Database!$I$3,""),"")</f>
        <v/>
      </c>
      <c r="AF486" s="192" t="str">
        <f>IFERROR(IF(AND(RIGHT(AF482,1)="N",VALUE(AF483)&gt;=8),Database!$I$3,""),"")</f>
        <v/>
      </c>
      <c r="AG486" s="192" t="str">
        <f>IFERROR(IF(AND(RIGHT(AG482,1)="N",VALUE(AG483)&gt;=8),Database!$I$3,""),"")</f>
        <v/>
      </c>
      <c r="AH486" s="192" t="str">
        <f>IFERROR(IF(AND(RIGHT(AH482,1)="N",VALUE(AH483)&gt;=8),Database!$I$3,""),"")</f>
        <v/>
      </c>
      <c r="AI486" s="192" t="str">
        <f>IFERROR(IF(AND(RIGHT(AI482,1)="N",VALUE(AI483)&gt;=8),Database!$I$3,""),"")</f>
        <v/>
      </c>
      <c r="AJ486" s="192" t="str">
        <f>IFERROR(IF(AND(RIGHT(AJ482,1)="N",VALUE(AJ483)&gt;=8),Database!$I$3,""),"")</f>
        <v/>
      </c>
      <c r="AK486" s="259"/>
      <c r="AL486" s="204"/>
      <c r="AM486" s="198"/>
      <c r="AN486" s="198"/>
      <c r="AO486" s="262"/>
      <c r="AP486" s="265"/>
      <c r="AQ486" s="86"/>
      <c r="AR486" s="194"/>
      <c r="AS486" s="194"/>
      <c r="AT486" s="194"/>
      <c r="AU486" s="256"/>
    </row>
    <row r="487" spans="1:47" s="213" customFormat="1" ht="33" customHeight="1" thickBot="1" x14ac:dyDescent="0.4">
      <c r="A487" s="189"/>
      <c r="B487" s="205"/>
      <c r="C487" s="222"/>
      <c r="D487" s="28"/>
      <c r="E487" s="206" t="s">
        <v>176</v>
      </c>
      <c r="F487" s="207" t="str">
        <f>IFERROR(IF(INDEX(Attendance!$T:$T,MATCH($B482&amp;F$7,Attendance!$N:$N,0))=TRUE,"L",IF(SUM(F483:F484)&gt;=10,5,"")),"")</f>
        <v/>
      </c>
      <c r="G487" s="207" t="str">
        <f>IFERROR(IF(INDEX(Attendance!$T:$T,MATCH($B482&amp;G$7,Attendance!$N:$N,0))=TRUE,"L",IF(SUM(G483:G484)&gt;=10,5,"")),"")</f>
        <v/>
      </c>
      <c r="H487" s="208" t="str">
        <f>IFERROR(IF(INDEX(Attendance!$T:$T,MATCH($B482&amp;H$7,Attendance!$N:$N,0))=TRUE,"L",IF(SUM(H483:H484)&gt;=10,5,"")),"")</f>
        <v/>
      </c>
      <c r="I487" s="208" t="str">
        <f>IFERROR(IF(INDEX(Attendance!$T:$T,MATCH($B482&amp;I$7,Attendance!$N:$N,0))=TRUE,"L",IF(SUM(I483:I484)&gt;=10,5,"")),"")</f>
        <v/>
      </c>
      <c r="J487" s="208" t="str">
        <f>IFERROR(IF(INDEX(Attendance!$T:$T,MATCH($B482&amp;J$7,Attendance!$N:$N,0))=TRUE,"L",IF(SUM(J483:J484)&gt;=10,5,"")),"")</f>
        <v/>
      </c>
      <c r="K487" s="208" t="str">
        <f>IFERROR(IF(INDEX(Attendance!$T:$T,MATCH($B482&amp;K$7,Attendance!$N:$N,0))=TRUE,"L",IF(SUM(K483:K484)&gt;=10,5,"")),"")</f>
        <v/>
      </c>
      <c r="L487" s="208" t="str">
        <f>IFERROR(IF(INDEX(Attendance!$T:$T,MATCH($B482&amp;L$7,Attendance!$N:$N,0))=TRUE,"L",IF(SUM(L483:L484)&gt;=10,5,"")),"")</f>
        <v/>
      </c>
      <c r="M487" s="208" t="str">
        <f>IFERROR(IF(INDEX(Attendance!$T:$T,MATCH($B482&amp;M$7,Attendance!$N:$N,0))=TRUE,"L",IF(SUM(M483:M484)&gt;=10,5,"")),"")</f>
        <v/>
      </c>
      <c r="N487" s="208" t="str">
        <f>IFERROR(IF(INDEX(Attendance!$T:$T,MATCH($B482&amp;N$7,Attendance!$N:$N,0))=TRUE,"L",IF(SUM(N483:N484)&gt;=10,5,"")),"")</f>
        <v/>
      </c>
      <c r="O487" s="208" t="str">
        <f>IFERROR(IF(INDEX(Attendance!$T:$T,MATCH($B482&amp;O$7,Attendance!$N:$N,0))=TRUE,"L",IF(SUM(O483:O484)&gt;=10,5,"")),"")</f>
        <v/>
      </c>
      <c r="P487" s="208" t="str">
        <f>IFERROR(IF(INDEX(Attendance!$T:$T,MATCH($B482&amp;P$7,Attendance!$N:$N,0))=TRUE,"L",IF(SUM(P483:P484)&gt;=10,5,"")),"")</f>
        <v/>
      </c>
      <c r="Q487" s="208" t="str">
        <f>IFERROR(IF(INDEX(Attendance!$T:$T,MATCH($B482&amp;Q$7,Attendance!$N:$N,0))=TRUE,"L",IF(SUM(Q483:Q484)&gt;=10,5,"")),"")</f>
        <v/>
      </c>
      <c r="R487" s="208" t="str">
        <f>IFERROR(IF(INDEX(Attendance!$T:$T,MATCH($B482&amp;R$7,Attendance!$N:$N,0))=TRUE,"L",IF(SUM(R483:R484)&gt;=10,5,"")),"")</f>
        <v/>
      </c>
      <c r="S487" s="208" t="str">
        <f>IFERROR(IF(INDEX(Attendance!$T:$T,MATCH($B482&amp;S$7,Attendance!$N:$N,0))=TRUE,"L",IF(SUM(S483:S484)&gt;=10,5,"")),"")</f>
        <v/>
      </c>
      <c r="T487" s="208" t="str">
        <f>IFERROR(IF(INDEX(Attendance!$T:$T,MATCH($B482&amp;T$7,Attendance!$N:$N,0))=TRUE,"L",IF(SUM(T483:T484)&gt;=10,5,"")),"")</f>
        <v/>
      </c>
      <c r="U487" s="208" t="str">
        <f>IFERROR(IF(INDEX(Attendance!$T:$T,MATCH($B482&amp;U$7,Attendance!$N:$N,0))=TRUE,"L",IF(SUM(U483:U484)&gt;=10,5,"")),"")</f>
        <v/>
      </c>
      <c r="V487" s="208" t="str">
        <f>IFERROR(IF(INDEX(Attendance!$T:$T,MATCH($B482&amp;V$7,Attendance!$N:$N,0))=TRUE,"L",IF(SUM(V483:V484)&gt;=10,5,"")),"")</f>
        <v/>
      </c>
      <c r="W487" s="208" t="str">
        <f>IFERROR(IF(INDEX(Attendance!$T:$T,MATCH($B482&amp;W$7,Attendance!$N:$N,0))=TRUE,"L",IF(SUM(W483:W484)&gt;=10,5,"")),"")</f>
        <v/>
      </c>
      <c r="X487" s="208" t="str">
        <f>IFERROR(IF(INDEX(Attendance!$T:$T,MATCH($B482&amp;X$7,Attendance!$N:$N,0))=TRUE,"L",IF(SUM(X483:X484)&gt;=10,5,"")),"")</f>
        <v/>
      </c>
      <c r="Y487" s="208" t="str">
        <f>IFERROR(IF(INDEX(Attendance!$T:$T,MATCH($B482&amp;Y$7,Attendance!$N:$N,0))=TRUE,"L",IF(SUM(Y483:Y484)&gt;=10,5,"")),"")</f>
        <v/>
      </c>
      <c r="Z487" s="208" t="str">
        <f>IFERROR(IF(INDEX(Attendance!$T:$T,MATCH($B482&amp;Z$7,Attendance!$N:$N,0))=TRUE,"L",IF(SUM(Z483:Z484)&gt;=10,5,"")),"")</f>
        <v/>
      </c>
      <c r="AA487" s="208" t="str">
        <f>IFERROR(IF(INDEX(Attendance!$T:$T,MATCH($B482&amp;AA$7,Attendance!$N:$N,0))=TRUE,"L",IF(SUM(AA483:AA484)&gt;=10,5,"")),"")</f>
        <v/>
      </c>
      <c r="AB487" s="208" t="str">
        <f>IFERROR(IF(INDEX(Attendance!$T:$T,MATCH($B482&amp;AB$7,Attendance!$N:$N,0))=TRUE,"L",IF(SUM(AB483:AB484)&gt;=10,5,"")),"")</f>
        <v/>
      </c>
      <c r="AC487" s="208" t="str">
        <f>IFERROR(IF(INDEX(Attendance!$T:$T,MATCH($B482&amp;AC$7,Attendance!$N:$N,0))=TRUE,"L",IF(SUM(AC483:AC484)&gt;=10,5,"")),"")</f>
        <v/>
      </c>
      <c r="AD487" s="208" t="str">
        <f>IFERROR(IF(INDEX(Attendance!$T:$T,MATCH($B482&amp;AD$7,Attendance!$N:$N,0))=TRUE,"L",IF(SUM(AD483:AD484)&gt;=10,5,"")),"")</f>
        <v/>
      </c>
      <c r="AE487" s="208" t="str">
        <f>IFERROR(IF(INDEX(Attendance!$T:$T,MATCH($B482&amp;AE$7,Attendance!$N:$N,0))=TRUE,"L",IF(SUM(AE483:AE484)&gt;=10,5,"")),"")</f>
        <v/>
      </c>
      <c r="AF487" s="208" t="str">
        <f>IFERROR(IF(INDEX(Attendance!$T:$T,MATCH($B482&amp;AF$7,Attendance!$N:$N,0))=TRUE,"L",IF(SUM(AF483:AF484)&gt;=10,5,"")),"")</f>
        <v/>
      </c>
      <c r="AG487" s="208" t="str">
        <f>IFERROR(IF(INDEX(Attendance!$T:$T,MATCH($B482&amp;AG$7,Attendance!$N:$N,0))=TRUE,"L",IF(SUM(AG483:AG484)&gt;=10,5,"")),"")</f>
        <v/>
      </c>
      <c r="AH487" s="208" t="str">
        <f>IFERROR(IF(INDEX(Attendance!$T:$T,MATCH($B482&amp;AH$7,Attendance!$N:$N,0))=TRUE,"L",IF(SUM(AH483:AH484)&gt;=10,5,"")),"")</f>
        <v/>
      </c>
      <c r="AI487" s="208" t="str">
        <f>IFERROR(IF(INDEX(Attendance!$T:$T,MATCH($B482&amp;AI$7,Attendance!$N:$N,0))=TRUE,"L",IF(SUM(AI483:AI484)&gt;=10,5,"")),"")</f>
        <v/>
      </c>
      <c r="AJ487" s="208" t="str">
        <f>IFERROR(IF(INDEX(Attendance!$T:$T,MATCH($B482&amp;AJ$7,Attendance!$N:$N,0))=TRUE,"L",IF(SUM(AJ483:AJ484)&gt;=10,5,"")),"")</f>
        <v/>
      </c>
      <c r="AK487" s="260"/>
      <c r="AL487" s="209">
        <f>ROUND(AL482*AL483,2)</f>
        <v>0</v>
      </c>
      <c r="AM487" s="209">
        <f>ROUND(AM482*AM483,2)</f>
        <v>0</v>
      </c>
      <c r="AN487" s="209">
        <f>ROUND(AN482*AN483,2)</f>
        <v>0</v>
      </c>
      <c r="AO487" s="263"/>
      <c r="AP487" s="266"/>
      <c r="AQ487" s="210">
        <f>AQ482*$AQ$5</f>
        <v>0</v>
      </c>
      <c r="AR487" s="211">
        <f>AR482*ROUND(IF($C487="",1200,MID($C487,FIND("RM",$C487)+3,4))/26,2)</f>
        <v>0</v>
      </c>
      <c r="AS487" s="211">
        <f t="shared" ref="AS487:AT487" si="127">AS482*ROUND(IF($C487="",1200,MID($C487,FIND("RM",$C487)+3,4))/26,2)</f>
        <v>0</v>
      </c>
      <c r="AT487" s="211">
        <f t="shared" si="127"/>
        <v>92.3</v>
      </c>
      <c r="AU487" s="257"/>
    </row>
    <row r="488" spans="1:47" s="213" customFormat="1" ht="33" customHeight="1" x14ac:dyDescent="0.35">
      <c r="A488" s="175">
        <f t="shared" si="117"/>
        <v>81</v>
      </c>
      <c r="B488" s="184" t="str">
        <f>_xlfn.IFNA(INDEX(Attendance!$A:$A,MATCH(A488,Attendance!$M:$M,0)),"")</f>
        <v/>
      </c>
      <c r="C488" s="185" t="str">
        <f>_xlfn.IFNA(INDEX(Masterlist!C:C,MATCH(B488,Masterlist!B:B,0)),"")</f>
        <v/>
      </c>
      <c r="D488" s="87"/>
      <c r="E488" s="186" t="s">
        <v>173</v>
      </c>
      <c r="F488" s="83" t="str" cm="1">
        <f t="array" ref="F488">_xlfn.IFNA(IF(OR(VALUE(F$7&amp;$C$3)=PH),IF(F489="","PH",IF(INDEX(Attendance!$O:$O,MATCH($B488&amp;F$7,Attendance!$N:$N,0))&lt;"1200","PM","PN")),IF(F$6="Sun",IF(F489="","RD",IF(INDEX(Attendance!$O:$O,MATCH($B488&amp;F$7,Attendance!$N:$N,0))&lt;"1200","RM","RN")),IF(F489="",IF(F$7="","",IF(INDEX(Attendance!$I:$I,MATCH($B488&amp;F$7,Attendance!$N:$N,0))="ABS","AB","UL")),IF(INDEX(Attendance!$O:$O,MATCH($B488&amp;F$7,Attendance!$N:$N,0))&lt;"1200","M","N")))),"")</f>
        <v/>
      </c>
      <c r="G488" s="83" t="str" cm="1">
        <f t="array" ref="G488">_xlfn.IFNA(IF(OR(VALUE(G$7&amp;$C$3)=PH),IF(G489="","PH",IF(INDEX(Attendance!$O:$O,MATCH($B488&amp;G$7,Attendance!$N:$N,0))&lt;"1200","PM","PN")),IF(G$6="Sun",IF(G489="","RD",IF(INDEX(Attendance!$O:$O,MATCH($B488&amp;G$7,Attendance!$N:$N,0))&lt;"1200","RM","RN")),IF(G489="",IF(G$7="","",IF(INDEX(Attendance!$I:$I,MATCH($B488&amp;G$7,Attendance!$N:$N,0))="ABS","AB","UL")),IF(INDEX(Attendance!$O:$O,MATCH($B488&amp;G$7,Attendance!$N:$N,0))&lt;"1200","M","N")))),"")</f>
        <v/>
      </c>
      <c r="H488" s="83" t="str" cm="1">
        <f t="array" ref="H488">_xlfn.IFNA(IF(OR(VALUE(H$7&amp;$C$3)=PH),IF(H489="","PH",IF(INDEX(Attendance!$O:$O,MATCH($B488&amp;H$7,Attendance!$N:$N,0))&lt;"1200","PM","PN")),IF(H$6="Sun",IF(H489="","RD",IF(INDEX(Attendance!$O:$O,MATCH($B488&amp;H$7,Attendance!$N:$N,0))&lt;"1200","RM","RN")),IF(H489="",IF(H$7="","",IF(INDEX(Attendance!$I:$I,MATCH($B488&amp;H$7,Attendance!$N:$N,0))="ABS","AB","UL")),IF(INDEX(Attendance!$O:$O,MATCH($B488&amp;H$7,Attendance!$N:$N,0))&lt;"1200","M","N")))),"")</f>
        <v/>
      </c>
      <c r="I488" s="83" t="str" cm="1">
        <f t="array" ref="I488">_xlfn.IFNA(IF(OR(VALUE(I$7&amp;$C$3)=PH),IF(I489="","PH",IF(INDEX(Attendance!$O:$O,MATCH($B488&amp;I$7,Attendance!$N:$N,0))&lt;"1200","PM","PN")),IF(I$6="Sun",IF(I489="","RD",IF(INDEX(Attendance!$O:$O,MATCH($B488&amp;I$7,Attendance!$N:$N,0))&lt;"1200","RM","RN")),IF(I489="",IF(I$7="","",IF(INDEX(Attendance!$I:$I,MATCH($B488&amp;I$7,Attendance!$N:$N,0))="ABS","AB","UL")),IF(INDEX(Attendance!$O:$O,MATCH($B488&amp;I$7,Attendance!$N:$N,0))&lt;"1200","M","N")))),"")</f>
        <v/>
      </c>
      <c r="J488" s="83" t="str" cm="1">
        <f t="array" ref="J488">_xlfn.IFNA(IF(OR(VALUE(J$7&amp;$C$3)=PH),IF(J489="","PH",IF(INDEX(Attendance!$O:$O,MATCH($B488&amp;J$7,Attendance!$N:$N,0))&lt;"1200","PM","PN")),IF(J$6="Sun",IF(J489="","RD",IF(INDEX(Attendance!$O:$O,MATCH($B488&amp;J$7,Attendance!$N:$N,0))&lt;"1200","RM","RN")),IF(J489="",IF(J$7="","",IF(INDEX(Attendance!$I:$I,MATCH($B488&amp;J$7,Attendance!$N:$N,0))="ABS","AB","UL")),IF(INDEX(Attendance!$O:$O,MATCH($B488&amp;J$7,Attendance!$N:$N,0))&lt;"1200","M","N")))),"")</f>
        <v/>
      </c>
      <c r="K488" s="83" t="str" cm="1">
        <f t="array" ref="K488">_xlfn.IFNA(IF(OR(VALUE(K$7&amp;$C$3)=PH),IF(K489="","PH",IF(INDEX(Attendance!$O:$O,MATCH($B488&amp;K$7,Attendance!$N:$N,0))&lt;"1200","PM","PN")),IF(K$6="Sun",IF(K489="","RD",IF(INDEX(Attendance!$O:$O,MATCH($B488&amp;K$7,Attendance!$N:$N,0))&lt;"1200","RM","RN")),IF(K489="",IF(K$7="","",IF(INDEX(Attendance!$I:$I,MATCH($B488&amp;K$7,Attendance!$N:$N,0))="ABS","AB","UL")),IF(INDEX(Attendance!$O:$O,MATCH($B488&amp;K$7,Attendance!$N:$N,0))&lt;"1200","M","N")))),"")</f>
        <v/>
      </c>
      <c r="L488" s="83" t="str" cm="1">
        <f t="array" ref="L488">_xlfn.IFNA(IF(OR(VALUE(L$7&amp;$C$3)=PH),IF(L489="","PH",IF(INDEX(Attendance!$O:$O,MATCH($B488&amp;L$7,Attendance!$N:$N,0))&lt;"1200","PM","PN")),IF(L$6="Sun",IF(L489="","RD",IF(INDEX(Attendance!$O:$O,MATCH($B488&amp;L$7,Attendance!$N:$N,0))&lt;"1200","RM","RN")),IF(L489="",IF(L$7="","",IF(INDEX(Attendance!$I:$I,MATCH($B488&amp;L$7,Attendance!$N:$N,0))="ABS","AB","UL")),IF(INDEX(Attendance!$O:$O,MATCH($B488&amp;L$7,Attendance!$N:$N,0))&lt;"1200","M","N")))),"")</f>
        <v>RD</v>
      </c>
      <c r="M488" s="83" t="str" cm="1">
        <f t="array" ref="M488">_xlfn.IFNA(IF(OR(VALUE(M$7&amp;$C$3)=PH),IF(M489="","PH",IF(INDEX(Attendance!$O:$O,MATCH($B488&amp;M$7,Attendance!$N:$N,0))&lt;"1200","PM","PN")),IF(M$6="Sun",IF(M489="","RD",IF(INDEX(Attendance!$O:$O,MATCH($B488&amp;M$7,Attendance!$N:$N,0))&lt;"1200","RM","RN")),IF(M489="",IF(M$7="","",IF(INDEX(Attendance!$I:$I,MATCH($B488&amp;M$7,Attendance!$N:$N,0))="ABS","AB","UL")),IF(INDEX(Attendance!$O:$O,MATCH($B488&amp;M$7,Attendance!$N:$N,0))&lt;"1200","M","N")))),"")</f>
        <v/>
      </c>
      <c r="N488" s="83" t="str" cm="1">
        <f t="array" ref="N488">_xlfn.IFNA(IF(OR(VALUE(N$7&amp;$C$3)=PH),IF(N489="","PH",IF(INDEX(Attendance!$O:$O,MATCH($B488&amp;N$7,Attendance!$N:$N,0))&lt;"1200","PM","PN")),IF(N$6="Sun",IF(N489="","RD",IF(INDEX(Attendance!$O:$O,MATCH($B488&amp;N$7,Attendance!$N:$N,0))&lt;"1200","RM","RN")),IF(N489="",IF(N$7="","",IF(INDEX(Attendance!$I:$I,MATCH($B488&amp;N$7,Attendance!$N:$N,0))="ABS","AB","UL")),IF(INDEX(Attendance!$O:$O,MATCH($B488&amp;N$7,Attendance!$N:$N,0))&lt;"1200","M","N")))),"")</f>
        <v/>
      </c>
      <c r="O488" s="83" t="str" cm="1">
        <f t="array" ref="O488">_xlfn.IFNA(IF(OR(VALUE(O$7&amp;$C$3)=PH),IF(O489="","PH",IF(INDEX(Attendance!$O:$O,MATCH($B488&amp;O$7,Attendance!$N:$N,0))&lt;"1200","PM","PN")),IF(O$6="Sun",IF(O489="","RD",IF(INDEX(Attendance!$O:$O,MATCH($B488&amp;O$7,Attendance!$N:$N,0))&lt;"1200","RM","RN")),IF(O489="",IF(O$7="","",IF(INDEX(Attendance!$I:$I,MATCH($B488&amp;O$7,Attendance!$N:$N,0))="ABS","AB","UL")),IF(INDEX(Attendance!$O:$O,MATCH($B488&amp;O$7,Attendance!$N:$N,0))&lt;"1200","M","N")))),"")</f>
        <v/>
      </c>
      <c r="P488" s="83" t="str" cm="1">
        <f t="array" ref="P488">_xlfn.IFNA(IF(OR(VALUE(P$7&amp;$C$3)=PH),IF(P489="","PH",IF(INDEX(Attendance!$O:$O,MATCH($B488&amp;P$7,Attendance!$N:$N,0))&lt;"1200","PM","PN")),IF(P$6="Sun",IF(P489="","RD",IF(INDEX(Attendance!$O:$O,MATCH($B488&amp;P$7,Attendance!$N:$N,0))&lt;"1200","RM","RN")),IF(P489="",IF(P$7="","",IF(INDEX(Attendance!$I:$I,MATCH($B488&amp;P$7,Attendance!$N:$N,0))="ABS","AB","UL")),IF(INDEX(Attendance!$O:$O,MATCH($B488&amp;P$7,Attendance!$N:$N,0))&lt;"1200","M","N")))),"")</f>
        <v/>
      </c>
      <c r="Q488" s="83" t="str" cm="1">
        <f t="array" ref="Q488">_xlfn.IFNA(IF(OR(VALUE(Q$7&amp;$C$3)=PH),IF(Q489="","PH",IF(INDEX(Attendance!$O:$O,MATCH($B488&amp;Q$7,Attendance!$N:$N,0))&lt;"1200","PM","PN")),IF(Q$6="Sun",IF(Q489="","RD",IF(INDEX(Attendance!$O:$O,MATCH($B488&amp;Q$7,Attendance!$N:$N,0))&lt;"1200","RM","RN")),IF(Q489="",IF(Q$7="","",IF(INDEX(Attendance!$I:$I,MATCH($B488&amp;Q$7,Attendance!$N:$N,0))="ABS","AB","UL")),IF(INDEX(Attendance!$O:$O,MATCH($B488&amp;Q$7,Attendance!$N:$N,0))&lt;"1200","M","N")))),"")</f>
        <v>PH</v>
      </c>
      <c r="R488" s="83" t="str" cm="1">
        <f t="array" ref="R488">_xlfn.IFNA(IF(OR(VALUE(R$7&amp;$C$3)=PH),IF(R489="","PH",IF(INDEX(Attendance!$O:$O,MATCH($B488&amp;R$7,Attendance!$N:$N,0))&lt;"1200","PM","PN")),IF(R$6="Sun",IF(R489="","RD",IF(INDEX(Attendance!$O:$O,MATCH($B488&amp;R$7,Attendance!$N:$N,0))&lt;"1200","RM","RN")),IF(R489="",IF(R$7="","",IF(INDEX(Attendance!$I:$I,MATCH($B488&amp;R$7,Attendance!$N:$N,0))="ABS","AB","UL")),IF(INDEX(Attendance!$O:$O,MATCH($B488&amp;R$7,Attendance!$N:$N,0))&lt;"1200","M","N")))),"")</f>
        <v>PH</v>
      </c>
      <c r="S488" s="83" t="str" cm="1">
        <f t="array" ref="S488">_xlfn.IFNA(IF(OR(VALUE(S$7&amp;$C$3)=PH),IF(S489="","PH",IF(INDEX(Attendance!$O:$O,MATCH($B488&amp;S$7,Attendance!$N:$N,0))&lt;"1200","PM","PN")),IF(S$6="Sun",IF(S489="","RD",IF(INDEX(Attendance!$O:$O,MATCH($B488&amp;S$7,Attendance!$N:$N,0))&lt;"1200","RM","RN")),IF(S489="",IF(S$7="","",IF(INDEX(Attendance!$I:$I,MATCH($B488&amp;S$7,Attendance!$N:$N,0))="ABS","AB","UL")),IF(INDEX(Attendance!$O:$O,MATCH($B488&amp;S$7,Attendance!$N:$N,0))&lt;"1200","M","N")))),"")</f>
        <v>RD</v>
      </c>
      <c r="T488" s="83" t="str" cm="1">
        <f t="array" ref="T488">_xlfn.IFNA(IF(OR(VALUE(T$7&amp;$C$3)=PH),IF(T489="","PH",IF(INDEX(Attendance!$O:$O,MATCH($B488&amp;T$7,Attendance!$N:$N,0))&lt;"1200","PM","PN")),IF(T$6="Sun",IF(T489="","RD",IF(INDEX(Attendance!$O:$O,MATCH($B488&amp;T$7,Attendance!$N:$N,0))&lt;"1200","RM","RN")),IF(T489="",IF(T$7="","",IF(INDEX(Attendance!$I:$I,MATCH($B488&amp;T$7,Attendance!$N:$N,0))="ABS","AB","UL")),IF(INDEX(Attendance!$O:$O,MATCH($B488&amp;T$7,Attendance!$N:$N,0))&lt;"1200","M","N")))),"")</f>
        <v/>
      </c>
      <c r="U488" s="83" t="str" cm="1">
        <f t="array" ref="U488">_xlfn.IFNA(IF(OR(VALUE(U$7&amp;$C$3)=PH),IF(U489="","PH",IF(INDEX(Attendance!$O:$O,MATCH($B488&amp;U$7,Attendance!$N:$N,0))&lt;"1200","PM","PN")),IF(U$6="Sun",IF(U489="","RD",IF(INDEX(Attendance!$O:$O,MATCH($B488&amp;U$7,Attendance!$N:$N,0))&lt;"1200","RM","RN")),IF(U489="",IF(U$7="","",IF(INDEX(Attendance!$I:$I,MATCH($B488&amp;U$7,Attendance!$N:$N,0))="ABS","AB","UL")),IF(INDEX(Attendance!$O:$O,MATCH($B488&amp;U$7,Attendance!$N:$N,0))&lt;"1200","M","N")))),"")</f>
        <v/>
      </c>
      <c r="V488" s="83" t="str" cm="1">
        <f t="array" ref="V488">_xlfn.IFNA(IF(OR(VALUE(V$7&amp;$C$3)=PH),IF(V489="","PH",IF(INDEX(Attendance!$O:$O,MATCH($B488&amp;V$7,Attendance!$N:$N,0))&lt;"1200","PM","PN")),IF(V$6="Sun",IF(V489="","RD",IF(INDEX(Attendance!$O:$O,MATCH($B488&amp;V$7,Attendance!$N:$N,0))&lt;"1200","RM","RN")),IF(V489="",IF(V$7="","",IF(INDEX(Attendance!$I:$I,MATCH($B488&amp;V$7,Attendance!$N:$N,0))="ABS","AB","UL")),IF(INDEX(Attendance!$O:$O,MATCH($B488&amp;V$7,Attendance!$N:$N,0))&lt;"1200","M","N")))),"")</f>
        <v/>
      </c>
      <c r="W488" s="83" t="str" cm="1">
        <f t="array" ref="W488">_xlfn.IFNA(IF(OR(VALUE(W$7&amp;$C$3)=PH),IF(W489="","PH",IF(INDEX(Attendance!$O:$O,MATCH($B488&amp;W$7,Attendance!$N:$N,0))&lt;"1200","PM","PN")),IF(W$6="Sun",IF(W489="","RD",IF(INDEX(Attendance!$O:$O,MATCH($B488&amp;W$7,Attendance!$N:$N,0))&lt;"1200","RM","RN")),IF(W489="",IF(W$7="","",IF(INDEX(Attendance!$I:$I,MATCH($B488&amp;W$7,Attendance!$N:$N,0))="ABS","AB","UL")),IF(INDEX(Attendance!$O:$O,MATCH($B488&amp;W$7,Attendance!$N:$N,0))&lt;"1200","M","N")))),"")</f>
        <v/>
      </c>
      <c r="X488" s="83" t="str" cm="1">
        <f t="array" ref="X488">_xlfn.IFNA(IF(OR(VALUE(X$7&amp;$C$3)=PH),IF(X489="","PH",IF(INDEX(Attendance!$O:$O,MATCH($B488&amp;X$7,Attendance!$N:$N,0))&lt;"1200","PM","PN")),IF(X$6="Sun",IF(X489="","RD",IF(INDEX(Attendance!$O:$O,MATCH($B488&amp;X$7,Attendance!$N:$N,0))&lt;"1200","RM","RN")),IF(X489="",IF(X$7="","",IF(INDEX(Attendance!$I:$I,MATCH($B488&amp;X$7,Attendance!$N:$N,0))="ABS","AB","UL")),IF(INDEX(Attendance!$O:$O,MATCH($B488&amp;X$7,Attendance!$N:$N,0))&lt;"1200","M","N")))),"")</f>
        <v/>
      </c>
      <c r="Y488" s="83" t="str" cm="1">
        <f t="array" ref="Y488">_xlfn.IFNA(IF(OR(VALUE(Y$7&amp;$C$3)=PH),IF(Y489="","PH",IF(INDEX(Attendance!$O:$O,MATCH($B488&amp;Y$7,Attendance!$N:$N,0))&lt;"1200","PM","PN")),IF(Y$6="Sun",IF(Y489="","RD",IF(INDEX(Attendance!$O:$O,MATCH($B488&amp;Y$7,Attendance!$N:$N,0))&lt;"1200","RM","RN")),IF(Y489="",IF(Y$7="","",IF(INDEX(Attendance!$I:$I,MATCH($B488&amp;Y$7,Attendance!$N:$N,0))="ABS","AB","UL")),IF(INDEX(Attendance!$O:$O,MATCH($B488&amp;Y$7,Attendance!$N:$N,0))&lt;"1200","M","N")))),"")</f>
        <v/>
      </c>
      <c r="Z488" s="83" t="str" cm="1">
        <f t="array" ref="Z488">_xlfn.IFNA(IF(OR(VALUE(Z$7&amp;$C$3)=PH),IF(Z489="","PH",IF(INDEX(Attendance!$O:$O,MATCH($B488&amp;Z$7,Attendance!$N:$N,0))&lt;"1200","PM","PN")),IF(Z$6="Sun",IF(Z489="","RD",IF(INDEX(Attendance!$O:$O,MATCH($B488&amp;Z$7,Attendance!$N:$N,0))&lt;"1200","RM","RN")),IF(Z489="",IF(Z$7="","",IF(INDEX(Attendance!$I:$I,MATCH($B488&amp;Z$7,Attendance!$N:$N,0))="ABS","AB","UL")),IF(INDEX(Attendance!$O:$O,MATCH($B488&amp;Z$7,Attendance!$N:$N,0))&lt;"1200","M","N")))),"")</f>
        <v>RD</v>
      </c>
      <c r="AA488" s="83" t="str" cm="1">
        <f t="array" ref="AA488">_xlfn.IFNA(IF(OR(VALUE(AA$7&amp;$C$3)=PH),IF(AA489="","PH",IF(INDEX(Attendance!$O:$O,MATCH($B488&amp;AA$7,Attendance!$N:$N,0))&lt;"1200","PM","PN")),IF(AA$6="Sun",IF(AA489="","RD",IF(INDEX(Attendance!$O:$O,MATCH($B488&amp;AA$7,Attendance!$N:$N,0))&lt;"1200","RM","RN")),IF(AA489="",IF(AA$7="","",IF(INDEX(Attendance!$I:$I,MATCH($B488&amp;AA$7,Attendance!$N:$N,0))="ABS","AB","UL")),IF(INDEX(Attendance!$O:$O,MATCH($B488&amp;AA$7,Attendance!$N:$N,0))&lt;"1200","M","N")))),"")</f>
        <v/>
      </c>
      <c r="AB488" s="83" t="str" cm="1">
        <f t="array" ref="AB488">_xlfn.IFNA(IF(OR(VALUE(AB$7&amp;$C$3)=PH),IF(AB489="","PH",IF(INDEX(Attendance!$O:$O,MATCH($B488&amp;AB$7,Attendance!$N:$N,0))&lt;"1200","PM","PN")),IF(AB$6="Sun",IF(AB489="","RD",IF(INDEX(Attendance!$O:$O,MATCH($B488&amp;AB$7,Attendance!$N:$N,0))&lt;"1200","RM","RN")),IF(AB489="",IF(AB$7="","",IF(INDEX(Attendance!$I:$I,MATCH($B488&amp;AB$7,Attendance!$N:$N,0))="ABS","AB","UL")),IF(INDEX(Attendance!$O:$O,MATCH($B488&amp;AB$7,Attendance!$N:$N,0))&lt;"1200","M","N")))),"")</f>
        <v/>
      </c>
      <c r="AC488" s="83" t="str" cm="1">
        <f t="array" ref="AC488">_xlfn.IFNA(IF(OR(VALUE(AC$7&amp;$C$3)=PH),IF(AC489="","PH",IF(INDEX(Attendance!$O:$O,MATCH($B488&amp;AC$7,Attendance!$N:$N,0))&lt;"1200","PM","PN")),IF(AC$6="Sun",IF(AC489="","RD",IF(INDEX(Attendance!$O:$O,MATCH($B488&amp;AC$7,Attendance!$N:$N,0))&lt;"1200","RM","RN")),IF(AC489="",IF(AC$7="","",IF(INDEX(Attendance!$I:$I,MATCH($B488&amp;AC$7,Attendance!$N:$N,0))="ABS","AB","UL")),IF(INDEX(Attendance!$O:$O,MATCH($B488&amp;AC$7,Attendance!$N:$N,0))&lt;"1200","M","N")))),"")</f>
        <v/>
      </c>
      <c r="AD488" s="83" t="str" cm="1">
        <f t="array" ref="AD488">_xlfn.IFNA(IF(OR(VALUE(AD$7&amp;$C$3)=PH),IF(AD489="","PH",IF(INDEX(Attendance!$O:$O,MATCH($B488&amp;AD$7,Attendance!$N:$N,0))&lt;"1200","PM","PN")),IF(AD$6="Sun",IF(AD489="","RD",IF(INDEX(Attendance!$O:$O,MATCH($B488&amp;AD$7,Attendance!$N:$N,0))&lt;"1200","RM","RN")),IF(AD489="",IF(AD$7="","",IF(INDEX(Attendance!$I:$I,MATCH($B488&amp;AD$7,Attendance!$N:$N,0))="ABS","AB","UL")),IF(INDEX(Attendance!$O:$O,MATCH($B488&amp;AD$7,Attendance!$N:$N,0))&lt;"1200","M","N")))),"")</f>
        <v/>
      </c>
      <c r="AE488" s="83" t="str" cm="1">
        <f t="array" ref="AE488">_xlfn.IFNA(IF(OR(VALUE(AE$7&amp;$C$3)=PH),IF(AE489="","PH",IF(INDEX(Attendance!$O:$O,MATCH($B488&amp;AE$7,Attendance!$N:$N,0))&lt;"1200","PM","PN")),IF(AE$6="Sun",IF(AE489="","RD",IF(INDEX(Attendance!$O:$O,MATCH($B488&amp;AE$7,Attendance!$N:$N,0))&lt;"1200","RM","RN")),IF(AE489="",IF(AE$7="","",IF(INDEX(Attendance!$I:$I,MATCH($B488&amp;AE$7,Attendance!$N:$N,0))="ABS","AB","UL")),IF(INDEX(Attendance!$O:$O,MATCH($B488&amp;AE$7,Attendance!$N:$N,0))&lt;"1200","M","N")))),"")</f>
        <v/>
      </c>
      <c r="AF488" s="83" t="str" cm="1">
        <f t="array" ref="AF488">_xlfn.IFNA(IF(OR(VALUE(AF$7&amp;$C$3)=PH),IF(AF489="","PH",IF(INDEX(Attendance!$O:$O,MATCH($B488&amp;AF$7,Attendance!$N:$N,0))&lt;"1200","PM","PN")),IF(AF$6="Sun",IF(AF489="","RD",IF(INDEX(Attendance!$O:$O,MATCH($B488&amp;AF$7,Attendance!$N:$N,0))&lt;"1200","RM","RN")),IF(AF489="",IF(AF$7="","",IF(INDEX(Attendance!$I:$I,MATCH($B488&amp;AF$7,Attendance!$N:$N,0))="ABS","AB","UL")),IF(INDEX(Attendance!$O:$O,MATCH($B488&amp;AF$7,Attendance!$N:$N,0))&lt;"1200","M","N")))),"")</f>
        <v/>
      </c>
      <c r="AG488" s="83" t="str" cm="1">
        <f t="array" ref="AG488">_xlfn.IFNA(IF(OR(VALUE(AG$7&amp;$C$3)=PH),IF(AG489="","PH",IF(INDEX(Attendance!$O:$O,MATCH($B488&amp;AG$7,Attendance!$N:$N,0))&lt;"1200","PM","PN")),IF(AG$6="Sun",IF(AG489="","RD",IF(INDEX(Attendance!$O:$O,MATCH($B488&amp;AG$7,Attendance!$N:$N,0))&lt;"1200","RM","RN")),IF(AG489="",IF(AG$7="","",IF(INDEX(Attendance!$I:$I,MATCH($B488&amp;AG$7,Attendance!$N:$N,0))="ABS","AB","UL")),IF(INDEX(Attendance!$O:$O,MATCH($B488&amp;AG$7,Attendance!$N:$N,0))&lt;"1200","M","N")))),"")</f>
        <v>RD</v>
      </c>
      <c r="AH488" s="83" t="str" cm="1">
        <f t="array" ref="AH488">_xlfn.IFNA(IF(OR(VALUE(AH$7&amp;$C$3)=PH),IF(AH489="","PH",IF(INDEX(Attendance!$O:$O,MATCH($B488&amp;AH$7,Attendance!$N:$N,0))&lt;"1200","PM","PN")),IF(AH$6="Sun",IF(AH489="","RD",IF(INDEX(Attendance!$O:$O,MATCH($B488&amp;AH$7,Attendance!$N:$N,0))&lt;"1200","RM","RN")),IF(AH489="",IF(AH$7="","",IF(INDEX(Attendance!$I:$I,MATCH($B488&amp;AH$7,Attendance!$N:$N,0))="ABS","AB","UL")),IF(INDEX(Attendance!$O:$O,MATCH($B488&amp;AH$7,Attendance!$N:$N,0))&lt;"1200","M","N")))),"")</f>
        <v/>
      </c>
      <c r="AI488" s="83" t="str" cm="1">
        <f t="array" ref="AI488">_xlfn.IFNA(IF(OR(VALUE(AI$7&amp;$C$3)=PH),IF(AI489="","PH",IF(INDEX(Attendance!$O:$O,MATCH($B488&amp;AI$7,Attendance!$N:$N,0))&lt;"1200","PM","PN")),IF(AI$6="Sun",IF(AI489="","RD",IF(INDEX(Attendance!$O:$O,MATCH($B488&amp;AI$7,Attendance!$N:$N,0))&lt;"1200","RM","RN")),IF(AI489="",IF(AI$7="","",IF(INDEX(Attendance!$I:$I,MATCH($B488&amp;AI$7,Attendance!$N:$N,0))="ABS","AB","UL")),IF(INDEX(Attendance!$O:$O,MATCH($B488&amp;AI$7,Attendance!$N:$N,0))&lt;"1200","M","N")))),"")</f>
        <v/>
      </c>
      <c r="AJ488" s="83" t="str" cm="1">
        <f t="array" ref="AJ488">_xlfn.IFNA(IF(OR(VALUE(AJ$7&amp;$C$3)=PH),IF(AJ489="","PH",IF(INDEX(Attendance!$O:$O,MATCH($B488&amp;AJ$7,Attendance!$N:$N,0))&lt;"1200","PM","PN")),IF(AJ$6="Sun",IF(AJ489="","RD",IF(INDEX(Attendance!$O:$O,MATCH($B488&amp;AJ$7,Attendance!$N:$N,0))&lt;"1200","RM","RN")),IF(AJ489="",IF(AJ$7="","",IF(INDEX(Attendance!$I:$I,MATCH($B488&amp;AJ$7,Attendance!$N:$N,0))="ABS","AB","UL")),IF(INDEX(Attendance!$O:$O,MATCH($B488&amp;AJ$7,Attendance!$N:$N,0))&lt;"1200","M","N")))),"")</f>
        <v/>
      </c>
      <c r="AK488" s="258">
        <f>SUM(SUMIF(F488:AJ488,{"M","N","A"},F489:AJ489))</f>
        <v>0</v>
      </c>
      <c r="AL488" s="187">
        <f>SUM(SUMIF(F488:AJ488,{"M","N"},F490:AJ490),SUMIF(F488:AJ488,{"OM","ON"},F489:AJ489))</f>
        <v>0</v>
      </c>
      <c r="AM488" s="187">
        <f>SUM(SUMIF(F488:AJ488,{"PM","PN","RM","RN"},F489:AJ489))</f>
        <v>0</v>
      </c>
      <c r="AN488" s="187">
        <f>SUM(SUMIF(F488:AJ488,{"PM","PN"},F490:AJ490))</f>
        <v>0</v>
      </c>
      <c r="AO488" s="261">
        <f>SUM(F493:AJ493)</f>
        <v>0</v>
      </c>
      <c r="AP488" s="264">
        <f>SUM(F492:AJ492)</f>
        <v>0</v>
      </c>
      <c r="AQ488" s="188">
        <f>IF(D492="",0,SUM(COUNTIFS(F488:AJ488,{"M","N","A","OM","ON","OA","PM","PN","PA","RM","RN","RA"})))</f>
        <v>0</v>
      </c>
      <c r="AR488" s="74">
        <f>COUNTIF(F488:AJ488,"AL")</f>
        <v>0</v>
      </c>
      <c r="AS488" s="74">
        <f>COUNTIF(F488:AJ488,"MC")</f>
        <v>0</v>
      </c>
      <c r="AT488" s="74">
        <f>COUNTIF(F488:AJ488,"PH")+COUNTIF(F488:AJ488,"RPH")</f>
        <v>2</v>
      </c>
      <c r="AU488" s="255">
        <f t="shared" ref="AU488" si="128">_xlfn.IFNA(IF($B488="",0,AK488*$AK$5+SUM(AL493:AN493)+SUM(AO488:AP493)+SUM(AQ493:AT493)),"")</f>
        <v>0</v>
      </c>
    </row>
    <row r="489" spans="1:47" s="213" customFormat="1" ht="33" customHeight="1" x14ac:dyDescent="0.35">
      <c r="A489" s="189"/>
      <c r="B489" s="184"/>
      <c r="C489" s="190" t="str">
        <f>_xlfn.IFNA(INDEX(Masterlist!D:D,MATCH(B488,Masterlist!B:B,0)),"")</f>
        <v/>
      </c>
      <c r="D489" s="88"/>
      <c r="E489" s="191" t="s">
        <v>174</v>
      </c>
      <c r="F489" s="192" t="str">
        <f>IFERROR(IF(F$6="Sun",INDEX(Attendance!$R:$R,MATCH($B488&amp;F$7,Attendance!$N:$N,0)),IF(INDEX(Attendance!$R:$R,MATCH($B488&amp;F$7,Attendance!$N:$N,0))="","",IF(INDEX(Attendance!$R:$R,MATCH($B488&amp;F$7,Attendance!$N:$N,0))&gt;8,8,INDEX(Attendance!$R:$R,MATCH($B488&amp;F$7,Attendance!$N:$N,0))))),"")</f>
        <v/>
      </c>
      <c r="G489" s="192" t="str">
        <f>IFERROR(IF(G$6="Sun",INDEX(Attendance!$R:$R,MATCH($B488&amp;G$7,Attendance!$N:$N,0)),IF(INDEX(Attendance!$R:$R,MATCH($B488&amp;G$7,Attendance!$N:$N,0))="","",IF(INDEX(Attendance!$R:$R,MATCH($B488&amp;G$7,Attendance!$N:$N,0))&gt;8,8,INDEX(Attendance!$R:$R,MATCH($B488&amp;G$7,Attendance!$N:$N,0))))),"")</f>
        <v/>
      </c>
      <c r="H489" s="192" t="str">
        <f>IFERROR(IF(H$6="Sun",INDEX(Attendance!$R:$R,MATCH($B488&amp;H$7,Attendance!$N:$N,0)),IF(INDEX(Attendance!$R:$R,MATCH($B488&amp;H$7,Attendance!$N:$N,0))="","",IF(INDEX(Attendance!$R:$R,MATCH($B488&amp;H$7,Attendance!$N:$N,0))&gt;8,8,INDEX(Attendance!$R:$R,MATCH($B488&amp;H$7,Attendance!$N:$N,0))))),"")</f>
        <v/>
      </c>
      <c r="I489" s="192" t="str">
        <f>IFERROR(IF(I$6="Sun",INDEX(Attendance!$R:$R,MATCH($B488&amp;I$7,Attendance!$N:$N,0)),IF(INDEX(Attendance!$R:$R,MATCH($B488&amp;I$7,Attendance!$N:$N,0))="","",IF(INDEX(Attendance!$R:$R,MATCH($B488&amp;I$7,Attendance!$N:$N,0))&gt;8,8,INDEX(Attendance!$R:$R,MATCH($B488&amp;I$7,Attendance!$N:$N,0))))),"")</f>
        <v/>
      </c>
      <c r="J489" s="192" t="str">
        <f>IFERROR(IF(J$6="Sun",INDEX(Attendance!$R:$R,MATCH($B488&amp;J$7,Attendance!$N:$N,0)),IF(INDEX(Attendance!$R:$R,MATCH($B488&amp;J$7,Attendance!$N:$N,0))="","",IF(INDEX(Attendance!$R:$R,MATCH($B488&amp;J$7,Attendance!$N:$N,0))&gt;8,8,INDEX(Attendance!$R:$R,MATCH($B488&amp;J$7,Attendance!$N:$N,0))))),"")</f>
        <v/>
      </c>
      <c r="K489" s="192" t="str">
        <f>IFERROR(IF(K$6="Sun",INDEX(Attendance!$R:$R,MATCH($B488&amp;K$7,Attendance!$N:$N,0)),IF(INDEX(Attendance!$R:$R,MATCH($B488&amp;K$7,Attendance!$N:$N,0))="","",IF(INDEX(Attendance!$R:$R,MATCH($B488&amp;K$7,Attendance!$N:$N,0))&gt;8,8,INDEX(Attendance!$R:$R,MATCH($B488&amp;K$7,Attendance!$N:$N,0))))),"")</f>
        <v/>
      </c>
      <c r="L489" s="192" t="str">
        <f>IFERROR(IF(L$6="Sun",INDEX(Attendance!$R:$R,MATCH($B488&amp;L$7,Attendance!$N:$N,0)),IF(INDEX(Attendance!$R:$R,MATCH($B488&amp;L$7,Attendance!$N:$N,0))="","",IF(INDEX(Attendance!$R:$R,MATCH($B488&amp;L$7,Attendance!$N:$N,0))&gt;8,8,INDEX(Attendance!$R:$R,MATCH($B488&amp;L$7,Attendance!$N:$N,0))))),"")</f>
        <v/>
      </c>
      <c r="M489" s="192" t="str">
        <f>IFERROR(IF(M$6="Sun",INDEX(Attendance!$R:$R,MATCH($B488&amp;M$7,Attendance!$N:$N,0)),IF(INDEX(Attendance!$R:$R,MATCH($B488&amp;M$7,Attendance!$N:$N,0))="","",IF(INDEX(Attendance!$R:$R,MATCH($B488&amp;M$7,Attendance!$N:$N,0))&gt;8,8,INDEX(Attendance!$R:$R,MATCH($B488&amp;M$7,Attendance!$N:$N,0))))),"")</f>
        <v/>
      </c>
      <c r="N489" s="192" t="str">
        <f>IFERROR(IF(N$6="Sun",INDEX(Attendance!$R:$R,MATCH($B488&amp;N$7,Attendance!$N:$N,0)),IF(INDEX(Attendance!$R:$R,MATCH($B488&amp;N$7,Attendance!$N:$N,0))="","",IF(INDEX(Attendance!$R:$R,MATCH($B488&amp;N$7,Attendance!$N:$N,0))&gt;8,8,INDEX(Attendance!$R:$R,MATCH($B488&amp;N$7,Attendance!$N:$N,0))))),"")</f>
        <v/>
      </c>
      <c r="O489" s="192" t="str">
        <f>IFERROR(IF(O$6="Sun",INDEX(Attendance!$R:$R,MATCH($B488&amp;O$7,Attendance!$N:$N,0)),IF(INDEX(Attendance!$R:$R,MATCH($B488&amp;O$7,Attendance!$N:$N,0))="","",IF(INDEX(Attendance!$R:$R,MATCH($B488&amp;O$7,Attendance!$N:$N,0))&gt;8,8,INDEX(Attendance!$R:$R,MATCH($B488&amp;O$7,Attendance!$N:$N,0))))),"")</f>
        <v/>
      </c>
      <c r="P489" s="192" t="str">
        <f>IFERROR(IF(P$6="Sun",INDEX(Attendance!$R:$R,MATCH($B488&amp;P$7,Attendance!$N:$N,0)),IF(INDEX(Attendance!$R:$R,MATCH($B488&amp;P$7,Attendance!$N:$N,0))="","",IF(INDEX(Attendance!$R:$R,MATCH($B488&amp;P$7,Attendance!$N:$N,0))&gt;8,8,INDEX(Attendance!$R:$R,MATCH($B488&amp;P$7,Attendance!$N:$N,0))))),"")</f>
        <v/>
      </c>
      <c r="Q489" s="192" t="str">
        <f>IFERROR(IF(Q$6="Sun",INDEX(Attendance!$R:$R,MATCH($B488&amp;Q$7,Attendance!$N:$N,0)),IF(INDEX(Attendance!$R:$R,MATCH($B488&amp;Q$7,Attendance!$N:$N,0))="","",IF(INDEX(Attendance!$R:$R,MATCH($B488&amp;Q$7,Attendance!$N:$N,0))&gt;8,8,INDEX(Attendance!$R:$R,MATCH($B488&amp;Q$7,Attendance!$N:$N,0))))),"")</f>
        <v/>
      </c>
      <c r="R489" s="192" t="str">
        <f>IFERROR(IF(R$6="Sun",INDEX(Attendance!$R:$R,MATCH($B488&amp;R$7,Attendance!$N:$N,0)),IF(INDEX(Attendance!$R:$R,MATCH($B488&amp;R$7,Attendance!$N:$N,0))="","",IF(INDEX(Attendance!$R:$R,MATCH($B488&amp;R$7,Attendance!$N:$N,0))&gt;8,8,INDEX(Attendance!$R:$R,MATCH($B488&amp;R$7,Attendance!$N:$N,0))))),"")</f>
        <v/>
      </c>
      <c r="S489" s="192" t="str">
        <f>IFERROR(IF(S$6="Sun",INDEX(Attendance!$R:$R,MATCH($B488&amp;S$7,Attendance!$N:$N,0)),IF(INDEX(Attendance!$R:$R,MATCH($B488&amp;S$7,Attendance!$N:$N,0))="","",IF(INDEX(Attendance!$R:$R,MATCH($B488&amp;S$7,Attendance!$N:$N,0))&gt;8,8,INDEX(Attendance!$R:$R,MATCH($B488&amp;S$7,Attendance!$N:$N,0))))),"")</f>
        <v/>
      </c>
      <c r="T489" s="192" t="str">
        <f>IFERROR(IF(T$6="Sun",INDEX(Attendance!$R:$R,MATCH($B488&amp;T$7,Attendance!$N:$N,0)),IF(INDEX(Attendance!$R:$R,MATCH($B488&amp;T$7,Attendance!$N:$N,0))="","",IF(INDEX(Attendance!$R:$R,MATCH($B488&amp;T$7,Attendance!$N:$N,0))&gt;8,8,INDEX(Attendance!$R:$R,MATCH($B488&amp;T$7,Attendance!$N:$N,0))))),"")</f>
        <v/>
      </c>
      <c r="U489" s="192" t="str">
        <f>IFERROR(IF(U$6="Sun",INDEX(Attendance!$R:$R,MATCH($B488&amp;U$7,Attendance!$N:$N,0)),IF(INDEX(Attendance!$R:$R,MATCH($B488&amp;U$7,Attendance!$N:$N,0))="","",IF(INDEX(Attendance!$R:$R,MATCH($B488&amp;U$7,Attendance!$N:$N,0))&gt;8,8,INDEX(Attendance!$R:$R,MATCH($B488&amp;U$7,Attendance!$N:$N,0))))),"")</f>
        <v/>
      </c>
      <c r="V489" s="192" t="str">
        <f>IFERROR(IF(V$6="Sun",INDEX(Attendance!$R:$R,MATCH($B488&amp;V$7,Attendance!$N:$N,0)),IF(INDEX(Attendance!$R:$R,MATCH($B488&amp;V$7,Attendance!$N:$N,0))="","",IF(INDEX(Attendance!$R:$R,MATCH($B488&amp;V$7,Attendance!$N:$N,0))&gt;8,8,INDEX(Attendance!$R:$R,MATCH($B488&amp;V$7,Attendance!$N:$N,0))))),"")</f>
        <v/>
      </c>
      <c r="W489" s="192" t="str">
        <f>IFERROR(IF(W$6="Sun",INDEX(Attendance!$R:$R,MATCH($B488&amp;W$7,Attendance!$N:$N,0)),IF(INDEX(Attendance!$R:$R,MATCH($B488&amp;W$7,Attendance!$N:$N,0))="","",IF(INDEX(Attendance!$R:$R,MATCH($B488&amp;W$7,Attendance!$N:$N,0))&gt;8,8,INDEX(Attendance!$R:$R,MATCH($B488&amp;W$7,Attendance!$N:$N,0))))),"")</f>
        <v/>
      </c>
      <c r="X489" s="192" t="str">
        <f>IFERROR(IF(X$6="Sun",INDEX(Attendance!$R:$R,MATCH($B488&amp;X$7,Attendance!$N:$N,0)),IF(INDEX(Attendance!$R:$R,MATCH($B488&amp;X$7,Attendance!$N:$N,0))="","",IF(INDEX(Attendance!$R:$R,MATCH($B488&amp;X$7,Attendance!$N:$N,0))&gt;8,8,INDEX(Attendance!$R:$R,MATCH($B488&amp;X$7,Attendance!$N:$N,0))))),"")</f>
        <v/>
      </c>
      <c r="Y489" s="192" t="str">
        <f>IFERROR(IF(Y$6="Sun",INDEX(Attendance!$R:$R,MATCH($B488&amp;Y$7,Attendance!$N:$N,0)),IF(INDEX(Attendance!$R:$R,MATCH($B488&amp;Y$7,Attendance!$N:$N,0))="","",IF(INDEX(Attendance!$R:$R,MATCH($B488&amp;Y$7,Attendance!$N:$N,0))&gt;8,8,INDEX(Attendance!$R:$R,MATCH($B488&amp;Y$7,Attendance!$N:$N,0))))),"")</f>
        <v/>
      </c>
      <c r="Z489" s="192" t="str">
        <f>IFERROR(IF(Z$6="Sun",INDEX(Attendance!$R:$R,MATCH($B488&amp;Z$7,Attendance!$N:$N,0)),IF(INDEX(Attendance!$R:$R,MATCH($B488&amp;Z$7,Attendance!$N:$N,0))="","",IF(INDEX(Attendance!$R:$R,MATCH($B488&amp;Z$7,Attendance!$N:$N,0))&gt;8,8,INDEX(Attendance!$R:$R,MATCH($B488&amp;Z$7,Attendance!$N:$N,0))))),"")</f>
        <v/>
      </c>
      <c r="AA489" s="192" t="str">
        <f>IFERROR(IF(AA$6="Sun",INDEX(Attendance!$R:$R,MATCH($B488&amp;AA$7,Attendance!$N:$N,0)),IF(INDEX(Attendance!$R:$R,MATCH($B488&amp;AA$7,Attendance!$N:$N,0))="","",IF(INDEX(Attendance!$R:$R,MATCH($B488&amp;AA$7,Attendance!$N:$N,0))&gt;8,8,INDEX(Attendance!$R:$R,MATCH($B488&amp;AA$7,Attendance!$N:$N,0))))),"")</f>
        <v/>
      </c>
      <c r="AB489" s="192" t="str">
        <f>IFERROR(IF(AB$6="Sun",INDEX(Attendance!$R:$R,MATCH($B488&amp;AB$7,Attendance!$N:$N,0)),IF(INDEX(Attendance!$R:$R,MATCH($B488&amp;AB$7,Attendance!$N:$N,0))="","",IF(INDEX(Attendance!$R:$R,MATCH($B488&amp;AB$7,Attendance!$N:$N,0))&gt;8,8,INDEX(Attendance!$R:$R,MATCH($B488&amp;AB$7,Attendance!$N:$N,0))))),"")</f>
        <v/>
      </c>
      <c r="AC489" s="192" t="str">
        <f>IFERROR(IF(AC$6="Sun",INDEX(Attendance!$R:$R,MATCH($B488&amp;AC$7,Attendance!$N:$N,0)),IF(INDEX(Attendance!$R:$R,MATCH($B488&amp;AC$7,Attendance!$N:$N,0))="","",IF(INDEX(Attendance!$R:$R,MATCH($B488&amp;AC$7,Attendance!$N:$N,0))&gt;8,8,INDEX(Attendance!$R:$R,MATCH($B488&amp;AC$7,Attendance!$N:$N,0))))),"")</f>
        <v/>
      </c>
      <c r="AD489" s="192" t="str">
        <f>IFERROR(IF(AD$6="Sun",INDEX(Attendance!$R:$R,MATCH($B488&amp;AD$7,Attendance!$N:$N,0)),IF(INDEX(Attendance!$R:$R,MATCH($B488&amp;AD$7,Attendance!$N:$N,0))="","",IF(INDEX(Attendance!$R:$R,MATCH($B488&amp;AD$7,Attendance!$N:$N,0))&gt;8,8,INDEX(Attendance!$R:$R,MATCH($B488&amp;AD$7,Attendance!$N:$N,0))))),"")</f>
        <v/>
      </c>
      <c r="AE489" s="192" t="str">
        <f>IFERROR(IF(AE$6="Sun",INDEX(Attendance!$R:$R,MATCH($B488&amp;AE$7,Attendance!$N:$N,0)),IF(INDEX(Attendance!$R:$R,MATCH($B488&amp;AE$7,Attendance!$N:$N,0))="","",IF(INDEX(Attendance!$R:$R,MATCH($B488&amp;AE$7,Attendance!$N:$N,0))&gt;8,8,INDEX(Attendance!$R:$R,MATCH($B488&amp;AE$7,Attendance!$N:$N,0))))),"")</f>
        <v/>
      </c>
      <c r="AF489" s="192" t="str">
        <f>IFERROR(IF(AF$6="Sun",INDEX(Attendance!$R:$R,MATCH($B488&amp;AF$7,Attendance!$N:$N,0)),IF(INDEX(Attendance!$R:$R,MATCH($B488&amp;AF$7,Attendance!$N:$N,0))="","",IF(INDEX(Attendance!$R:$R,MATCH($B488&amp;AF$7,Attendance!$N:$N,0))&gt;8,8,INDEX(Attendance!$R:$R,MATCH($B488&amp;AF$7,Attendance!$N:$N,0))))),"")</f>
        <v/>
      </c>
      <c r="AG489" s="192" t="str">
        <f>IFERROR(IF(AG$6="Sun",INDEX(Attendance!$R:$R,MATCH($B488&amp;AG$7,Attendance!$N:$N,0)),IF(INDEX(Attendance!$R:$R,MATCH($B488&amp;AG$7,Attendance!$N:$N,0))="","",IF(INDEX(Attendance!$R:$R,MATCH($B488&amp;AG$7,Attendance!$N:$N,0))&gt;8,8,INDEX(Attendance!$R:$R,MATCH($B488&amp;AG$7,Attendance!$N:$N,0))))),"")</f>
        <v/>
      </c>
      <c r="AH489" s="192" t="str">
        <f>IFERROR(IF(AH$6="Sun",INDEX(Attendance!$R:$R,MATCH($B488&amp;AH$7,Attendance!$N:$N,0)),IF(INDEX(Attendance!$R:$R,MATCH($B488&amp;AH$7,Attendance!$N:$N,0))="","",IF(INDEX(Attendance!$R:$R,MATCH($B488&amp;AH$7,Attendance!$N:$N,0))&gt;8,8,INDEX(Attendance!$R:$R,MATCH($B488&amp;AH$7,Attendance!$N:$N,0))))),"")</f>
        <v/>
      </c>
      <c r="AI489" s="192" t="str">
        <f>IFERROR(IF(AI$6="Sun",INDEX(Attendance!$R:$R,MATCH($B488&amp;AI$7,Attendance!$N:$N,0)),IF(INDEX(Attendance!$R:$R,MATCH($B488&amp;AI$7,Attendance!$N:$N,0))="","",IF(INDEX(Attendance!$R:$R,MATCH($B488&amp;AI$7,Attendance!$N:$N,0))&gt;8,8,INDEX(Attendance!$R:$R,MATCH($B488&amp;AI$7,Attendance!$N:$N,0))))),"")</f>
        <v/>
      </c>
      <c r="AJ489" s="192" t="str">
        <f>IFERROR(IF(AJ$6="Sun",INDEX(Attendance!$R:$R,MATCH($B488&amp;AJ$7,Attendance!$N:$N,0)),IF(INDEX(Attendance!$R:$R,MATCH($B488&amp;AJ$7,Attendance!$N:$N,0))="","",IF(INDEX(Attendance!$R:$R,MATCH($B488&amp;AJ$7,Attendance!$N:$N,0))&gt;8,8,INDEX(Attendance!$R:$R,MATCH($B488&amp;AJ$7,Attendance!$N:$N,0))))),"")</f>
        <v/>
      </c>
      <c r="AK489" s="259"/>
      <c r="AL489" s="193">
        <f>ROUND((IF($C493="",Basic,MID($C493,FIND("RM",$C493)+3,4))+$AP488+$AQ493)/WorkDays/WorkHours*AL$6,4)</f>
        <v>8.6538000000000004</v>
      </c>
      <c r="AM489" s="193">
        <f>ROUND((IF($C493="",Basic,MID($C493,FIND("RM",$C493)+3,4))+$AP488+$AQ493)/WorkDays/WorkHours*AM$6,4)</f>
        <v>11.538500000000001</v>
      </c>
      <c r="AN489" s="193">
        <f>ROUND((IF($C493="",Basic,MID($C493,FIND("RM",$C493)+3,4))+$AP488+$AQ493)/WorkDays/WorkHours*AN$6,4)</f>
        <v>17.307700000000001</v>
      </c>
      <c r="AO489" s="262"/>
      <c r="AP489" s="265"/>
      <c r="AQ489" s="86"/>
      <c r="AR489" s="194"/>
      <c r="AS489" s="194"/>
      <c r="AT489" s="194"/>
      <c r="AU489" s="256"/>
    </row>
    <row r="490" spans="1:47" s="213" customFormat="1" ht="33" customHeight="1" x14ac:dyDescent="0.35">
      <c r="A490" s="189"/>
      <c r="B490" s="184"/>
      <c r="C490" s="195" t="str">
        <f>_xlfn.IFNA(INDEX(Masterlist!E:E,MATCH(B488,Masterlist!B:B,0)),"")</f>
        <v/>
      </c>
      <c r="D490" s="1"/>
      <c r="E490" s="196" t="s">
        <v>175</v>
      </c>
      <c r="F490" s="197" t="str">
        <f>IFERROR(IF(F$6="Sun","",IF(INDEX(Attendance!$S:$S,MATCH($B488&amp;F$7,Attendance!$N:$N,0))=TRUE,"",IF(F489&lt;8,"",INDEX(Attendance!$G:$G,MATCH($B488&amp;F$7,Attendance!$N:$N,0))))),"")</f>
        <v/>
      </c>
      <c r="G490" s="197" t="str">
        <f>IFERROR(IF(G$6="Sun","",IF(INDEX(Attendance!$S:$S,MATCH($B488&amp;G$7,Attendance!$N:$N,0))=TRUE,"",IF(G489&lt;8,"",INDEX(Attendance!$G:$G,MATCH($B488&amp;G$7,Attendance!$N:$N,0))))),"")</f>
        <v/>
      </c>
      <c r="H490" s="197" t="str">
        <f>IFERROR(IF(H$6="Sun","",IF(INDEX(Attendance!$S:$S,MATCH($B488&amp;H$7,Attendance!$N:$N,0))=TRUE,"",IF(H489&lt;8,"",INDEX(Attendance!$G:$G,MATCH($B488&amp;H$7,Attendance!$N:$N,0))))),"")</f>
        <v/>
      </c>
      <c r="I490" s="197" t="str">
        <f>IFERROR(IF(I$6="Sun","",IF(INDEX(Attendance!$S:$S,MATCH($B488&amp;I$7,Attendance!$N:$N,0))=TRUE,"",IF(I489&lt;8,"",INDEX(Attendance!$G:$G,MATCH($B488&amp;I$7,Attendance!$N:$N,0))))),"")</f>
        <v/>
      </c>
      <c r="J490" s="197" t="str">
        <f>IFERROR(IF(J$6="Sun","",IF(INDEX(Attendance!$S:$S,MATCH($B488&amp;J$7,Attendance!$N:$N,0))=TRUE,"",IF(J489&lt;8,"",INDEX(Attendance!$G:$G,MATCH($B488&amp;J$7,Attendance!$N:$N,0))))),"")</f>
        <v/>
      </c>
      <c r="K490" s="197" t="str">
        <f>IFERROR(IF(K$6="Sun","",IF(INDEX(Attendance!$S:$S,MATCH($B488&amp;K$7,Attendance!$N:$N,0))=TRUE,"",IF(K489&lt;8,"",INDEX(Attendance!$G:$G,MATCH($B488&amp;K$7,Attendance!$N:$N,0))))),"")</f>
        <v/>
      </c>
      <c r="L490" s="197" t="str">
        <f>IFERROR(IF(L$6="Sun","",IF(INDEX(Attendance!$S:$S,MATCH($B488&amp;L$7,Attendance!$N:$N,0))=TRUE,"",IF(L489&lt;8,"",INDEX(Attendance!$G:$G,MATCH($B488&amp;L$7,Attendance!$N:$N,0))))),"")</f>
        <v/>
      </c>
      <c r="M490" s="197" t="str">
        <f>IFERROR(IF(M$6="Sun","",IF(INDEX(Attendance!$S:$S,MATCH($B488&amp;M$7,Attendance!$N:$N,0))=TRUE,"",IF(M489&lt;8,"",INDEX(Attendance!$G:$G,MATCH($B488&amp;M$7,Attendance!$N:$N,0))))),"")</f>
        <v/>
      </c>
      <c r="N490" s="197" t="str">
        <f>IFERROR(IF(N$6="Sun","",IF(INDEX(Attendance!$S:$S,MATCH($B488&amp;N$7,Attendance!$N:$N,0))=TRUE,"",IF(N489&lt;8,"",INDEX(Attendance!$G:$G,MATCH($B488&amp;N$7,Attendance!$N:$N,0))))),"")</f>
        <v/>
      </c>
      <c r="O490" s="197" t="str">
        <f>IFERROR(IF(O$6="Sun","",IF(INDEX(Attendance!$S:$S,MATCH($B488&amp;O$7,Attendance!$N:$N,0))=TRUE,"",IF(O489&lt;8,"",INDEX(Attendance!$G:$G,MATCH($B488&amp;O$7,Attendance!$N:$N,0))))),"")</f>
        <v/>
      </c>
      <c r="P490" s="197" t="str">
        <f>IFERROR(IF(P$6="Sun","",IF(INDEX(Attendance!$S:$S,MATCH($B488&amp;P$7,Attendance!$N:$N,0))=TRUE,"",IF(P489&lt;8,"",INDEX(Attendance!$G:$G,MATCH($B488&amp;P$7,Attendance!$N:$N,0))))),"")</f>
        <v/>
      </c>
      <c r="Q490" s="197" t="str">
        <f>IFERROR(IF(Q$6="Sun","",IF(INDEX(Attendance!$S:$S,MATCH($B488&amp;Q$7,Attendance!$N:$N,0))=TRUE,"",IF(Q489&lt;8,"",INDEX(Attendance!$G:$G,MATCH($B488&amp;Q$7,Attendance!$N:$N,0))))),"")</f>
        <v/>
      </c>
      <c r="R490" s="197" t="str">
        <f>IFERROR(IF(R$6="Sun","",IF(INDEX(Attendance!$S:$S,MATCH($B488&amp;R$7,Attendance!$N:$N,0))=TRUE,"",IF(R489&lt;8,"",INDEX(Attendance!$G:$G,MATCH($B488&amp;R$7,Attendance!$N:$N,0))))),"")</f>
        <v/>
      </c>
      <c r="S490" s="197" t="str">
        <f>IFERROR(IF(S$6="Sun","",IF(INDEX(Attendance!$S:$S,MATCH($B488&amp;S$7,Attendance!$N:$N,0))=TRUE,"",IF(S489&lt;8,"",INDEX(Attendance!$G:$G,MATCH($B488&amp;S$7,Attendance!$N:$N,0))))),"")</f>
        <v/>
      </c>
      <c r="T490" s="197" t="str">
        <f>IFERROR(IF(T$6="Sun","",IF(INDEX(Attendance!$S:$S,MATCH($B488&amp;T$7,Attendance!$N:$N,0))=TRUE,"",IF(T489&lt;8,"",INDEX(Attendance!$G:$G,MATCH($B488&amp;T$7,Attendance!$N:$N,0))))),"")</f>
        <v/>
      </c>
      <c r="U490" s="197" t="str">
        <f>IFERROR(IF(U$6="Sun","",IF(INDEX(Attendance!$S:$S,MATCH($B488&amp;U$7,Attendance!$N:$N,0))=TRUE,"",IF(U489&lt;8,"",INDEX(Attendance!$G:$G,MATCH($B488&amp;U$7,Attendance!$N:$N,0))))),"")</f>
        <v/>
      </c>
      <c r="V490" s="197" t="str">
        <f>IFERROR(IF(V$6="Sun","",IF(INDEX(Attendance!$S:$S,MATCH($B488&amp;V$7,Attendance!$N:$N,0))=TRUE,"",IF(V489&lt;8,"",INDEX(Attendance!$G:$G,MATCH($B488&amp;V$7,Attendance!$N:$N,0))))),"")</f>
        <v/>
      </c>
      <c r="W490" s="197" t="str">
        <f>IFERROR(IF(W$6="Sun","",IF(INDEX(Attendance!$S:$S,MATCH($B488&amp;W$7,Attendance!$N:$N,0))=TRUE,"",IF(W489&lt;8,"",INDEX(Attendance!$G:$G,MATCH($B488&amp;W$7,Attendance!$N:$N,0))))),"")</f>
        <v/>
      </c>
      <c r="X490" s="197" t="str">
        <f>IFERROR(IF(X$6="Sun","",IF(INDEX(Attendance!$S:$S,MATCH($B488&amp;X$7,Attendance!$N:$N,0))=TRUE,"",IF(X489&lt;8,"",INDEX(Attendance!$G:$G,MATCH($B488&amp;X$7,Attendance!$N:$N,0))))),"")</f>
        <v/>
      </c>
      <c r="Y490" s="197" t="str">
        <f>IFERROR(IF(Y$6="Sun","",IF(INDEX(Attendance!$S:$S,MATCH($B488&amp;Y$7,Attendance!$N:$N,0))=TRUE,"",IF(Y489&lt;8,"",INDEX(Attendance!$G:$G,MATCH($B488&amp;Y$7,Attendance!$N:$N,0))))),"")</f>
        <v/>
      </c>
      <c r="Z490" s="197" t="str">
        <f>IFERROR(IF(Z$6="Sun","",IF(INDEX(Attendance!$S:$S,MATCH($B488&amp;Z$7,Attendance!$N:$N,0))=TRUE,"",IF(Z489&lt;8,"",INDEX(Attendance!$G:$G,MATCH($B488&amp;Z$7,Attendance!$N:$N,0))))),"")</f>
        <v/>
      </c>
      <c r="AA490" s="197" t="str">
        <f>IFERROR(IF(AA$6="Sun","",IF(INDEX(Attendance!$S:$S,MATCH($B488&amp;AA$7,Attendance!$N:$N,0))=TRUE,"",IF(AA489&lt;8,"",INDEX(Attendance!$G:$G,MATCH($B488&amp;AA$7,Attendance!$N:$N,0))))),"")</f>
        <v/>
      </c>
      <c r="AB490" s="197" t="str">
        <f>IFERROR(IF(AB$6="Sun","",IF(INDEX(Attendance!$S:$S,MATCH($B488&amp;AB$7,Attendance!$N:$N,0))=TRUE,"",IF(AB489&lt;8,"",INDEX(Attendance!$G:$G,MATCH($B488&amp;AB$7,Attendance!$N:$N,0))))),"")</f>
        <v/>
      </c>
      <c r="AC490" s="197" t="str">
        <f>IFERROR(IF(AC$6="Sun","",IF(INDEX(Attendance!$S:$S,MATCH($B488&amp;AC$7,Attendance!$N:$N,0))=TRUE,"",IF(AC489&lt;8,"",INDEX(Attendance!$G:$G,MATCH($B488&amp;AC$7,Attendance!$N:$N,0))))),"")</f>
        <v/>
      </c>
      <c r="AD490" s="197" t="str">
        <f>IFERROR(IF(AD$6="Sun","",IF(INDEX(Attendance!$S:$S,MATCH($B488&amp;AD$7,Attendance!$N:$N,0))=TRUE,"",IF(AD489&lt;8,"",INDEX(Attendance!$G:$G,MATCH($B488&amp;AD$7,Attendance!$N:$N,0))))),"")</f>
        <v/>
      </c>
      <c r="AE490" s="197" t="str">
        <f>IFERROR(IF(AE$6="Sun","",IF(INDEX(Attendance!$S:$S,MATCH($B488&amp;AE$7,Attendance!$N:$N,0))=TRUE,"",IF(AE489&lt;8,"",INDEX(Attendance!$G:$G,MATCH($B488&amp;AE$7,Attendance!$N:$N,0))))),"")</f>
        <v/>
      </c>
      <c r="AF490" s="197" t="str">
        <f>IFERROR(IF(AF$6="Sun","",IF(INDEX(Attendance!$S:$S,MATCH($B488&amp;AF$7,Attendance!$N:$N,0))=TRUE,"",IF(AF489&lt;8,"",INDEX(Attendance!$G:$G,MATCH($B488&amp;AF$7,Attendance!$N:$N,0))))),"")</f>
        <v/>
      </c>
      <c r="AG490" s="197" t="str">
        <f>IFERROR(IF(AG$6="Sun","",IF(INDEX(Attendance!$S:$S,MATCH($B488&amp;AG$7,Attendance!$N:$N,0))=TRUE,"",IF(AG489&lt;8,"",INDEX(Attendance!$G:$G,MATCH($B488&amp;AG$7,Attendance!$N:$N,0))))),"")</f>
        <v/>
      </c>
      <c r="AH490" s="197" t="str">
        <f>IFERROR(IF(AH$6="Sun","",IF(INDEX(Attendance!$S:$S,MATCH($B488&amp;AH$7,Attendance!$N:$N,0))=TRUE,"",IF(AH489&lt;8,"",INDEX(Attendance!$G:$G,MATCH($B488&amp;AH$7,Attendance!$N:$N,0))))),"")</f>
        <v/>
      </c>
      <c r="AI490" s="197" t="str">
        <f>IFERROR(IF(AI$6="Sun","",IF(INDEX(Attendance!$S:$S,MATCH($B488&amp;AI$7,Attendance!$N:$N,0))=TRUE,"",IF(AI489&lt;8,"",INDEX(Attendance!$G:$G,MATCH($B488&amp;AI$7,Attendance!$N:$N,0))))),"")</f>
        <v/>
      </c>
      <c r="AJ490" s="197" t="str">
        <f>IFERROR(IF(AJ$6="Sun","",IF(INDEX(Attendance!$S:$S,MATCH($B488&amp;AJ$7,Attendance!$N:$N,0))=TRUE,"",IF(AJ489&lt;8,"",INDEX(Attendance!$G:$G,MATCH($B488&amp;AJ$7,Attendance!$N:$N,0))))),"")</f>
        <v/>
      </c>
      <c r="AK490" s="259"/>
      <c r="AL490" s="198"/>
      <c r="AM490" s="198"/>
      <c r="AN490" s="198"/>
      <c r="AO490" s="262"/>
      <c r="AP490" s="265"/>
      <c r="AQ490" s="86"/>
      <c r="AR490" s="194"/>
      <c r="AS490" s="194"/>
      <c r="AT490" s="194"/>
      <c r="AU490" s="256"/>
    </row>
    <row r="491" spans="1:47" s="213" customFormat="1" ht="33" customHeight="1" x14ac:dyDescent="0.35">
      <c r="A491" s="189"/>
      <c r="B491" s="184"/>
      <c r="C491" s="195" t="str">
        <f>_xlfn.IFNA(INDEX(Masterlist!F:F,MATCH(B488,Masterlist!B:B,0)),"")</f>
        <v/>
      </c>
      <c r="D491" s="88"/>
      <c r="E491" s="196"/>
      <c r="F491" s="199"/>
      <c r="G491" s="200"/>
      <c r="H491" s="192"/>
      <c r="I491" s="192"/>
      <c r="J491" s="192"/>
      <c r="K491" s="192"/>
      <c r="L491" s="192"/>
      <c r="M491" s="192"/>
      <c r="N491" s="192"/>
      <c r="O491" s="192"/>
      <c r="P491" s="192"/>
      <c r="Q491" s="201"/>
      <c r="R491" s="201"/>
      <c r="S491" s="192"/>
      <c r="T491" s="192"/>
      <c r="U491" s="192"/>
      <c r="V491" s="192"/>
      <c r="W491" s="192"/>
      <c r="X491" s="192"/>
      <c r="Y491" s="192"/>
      <c r="Z491" s="192"/>
      <c r="AA491" s="192"/>
      <c r="AB491" s="192"/>
      <c r="AC491" s="192"/>
      <c r="AD491" s="192"/>
      <c r="AE491" s="192"/>
      <c r="AF491" s="192"/>
      <c r="AG491" s="192"/>
      <c r="AH491" s="192"/>
      <c r="AI491" s="192"/>
      <c r="AJ491" s="192"/>
      <c r="AK491" s="259"/>
      <c r="AL491" s="198"/>
      <c r="AM491" s="198"/>
      <c r="AN491" s="198"/>
      <c r="AO491" s="262"/>
      <c r="AP491" s="265"/>
      <c r="AQ491" s="86"/>
      <c r="AR491" s="194"/>
      <c r="AS491" s="194"/>
      <c r="AT491" s="194"/>
      <c r="AU491" s="256"/>
    </row>
    <row r="492" spans="1:47" s="213" customFormat="1" ht="33" customHeight="1" x14ac:dyDescent="0.35">
      <c r="A492" s="189"/>
      <c r="B492" s="184"/>
      <c r="C492" s="202" t="str">
        <f>_xlfn.IFNA(INDEX(Masterlist!I:I,MATCH(B488,Masterlist!B:B,0)),"")</f>
        <v/>
      </c>
      <c r="D492" s="226" t="str">
        <f>_xlfn.IFNA(IF(INDEX(Attendance!H:H,MATCH(B488,Attendance!$A:$A,0))="VMI","SCOPE ALLW",""),"")</f>
        <v/>
      </c>
      <c r="E492" s="196" t="s">
        <v>13</v>
      </c>
      <c r="F492" s="203" t="str">
        <f>IFERROR(IF(AND(RIGHT(F488,1)="N",VALUE(F489)&gt;=8),Database!$I$3,""),"")</f>
        <v/>
      </c>
      <c r="G492" s="192" t="str">
        <f>IFERROR(IF(AND(RIGHT(G488,1)="N",VALUE(G489)&gt;=8),Database!$I$3,""),"")</f>
        <v/>
      </c>
      <c r="H492" s="199" t="str">
        <f>IFERROR(IF(AND(RIGHT(H488,1)="N",VALUE(H489)&gt;=8),Database!$I$3,""),"")</f>
        <v/>
      </c>
      <c r="I492" s="192" t="str">
        <f>IFERROR(IF(AND(RIGHT(I488,1)="N",VALUE(I489)&gt;=8),Database!$I$3,""),"")</f>
        <v/>
      </c>
      <c r="J492" s="192" t="str">
        <f>IFERROR(IF(AND(RIGHT(J488,1)="N",VALUE(J489)&gt;=8),Database!$I$3,""),"")</f>
        <v/>
      </c>
      <c r="K492" s="192" t="str">
        <f>IFERROR(IF(AND(RIGHT(K488,1)="N",VALUE(K489)&gt;=8),Database!$I$3,""),"")</f>
        <v/>
      </c>
      <c r="L492" s="192" t="str">
        <f>IFERROR(IF(AND(RIGHT(L488,1)="N",VALUE(L489)&gt;=8),Database!$I$3,""),"")</f>
        <v/>
      </c>
      <c r="M492" s="192" t="str">
        <f>IFERROR(IF(AND(RIGHT(M488,1)="N",VALUE(M489)&gt;=8),Database!$I$3,""),"")</f>
        <v/>
      </c>
      <c r="N492" s="192" t="str">
        <f>IFERROR(IF(AND(RIGHT(N488,1)="N",VALUE(N489)&gt;=8),Database!$I$3,""),"")</f>
        <v/>
      </c>
      <c r="O492" s="192" t="str">
        <f>IFERROR(IF(AND(RIGHT(O488,1)="N",VALUE(O489)&gt;=8),Database!$I$3,""),"")</f>
        <v/>
      </c>
      <c r="P492" s="192" t="str">
        <f>IFERROR(IF(AND(RIGHT(P488,1)="N",VALUE(P489)&gt;=8),Database!$I$3,""),"")</f>
        <v/>
      </c>
      <c r="Q492" s="192" t="str">
        <f>IFERROR(IF(AND(RIGHT(Q488,1)="N",VALUE(Q489)&gt;=8),Database!$I$3,""),"")</f>
        <v/>
      </c>
      <c r="R492" s="192" t="str">
        <f>IFERROR(IF(AND(RIGHT(R488,1)="N",VALUE(R489)&gt;=8),Database!$I$3,""),"")</f>
        <v/>
      </c>
      <c r="S492" s="192" t="str">
        <f>IFERROR(IF(AND(RIGHT(S488,1)="N",VALUE(S489)&gt;=8),Database!$I$3,""),"")</f>
        <v/>
      </c>
      <c r="T492" s="192" t="str">
        <f>IFERROR(IF(AND(RIGHT(T488,1)="N",VALUE(T489)&gt;=8),Database!$I$3,""),"")</f>
        <v/>
      </c>
      <c r="U492" s="192" t="str">
        <f>IFERROR(IF(AND(RIGHT(U488,1)="N",VALUE(U489)&gt;=8),Database!$I$3,""),"")</f>
        <v/>
      </c>
      <c r="V492" s="192" t="str">
        <f>IFERROR(IF(AND(RIGHT(V488,1)="N",VALUE(V489)&gt;=8),Database!$I$3,""),"")</f>
        <v/>
      </c>
      <c r="W492" s="192" t="str">
        <f>IFERROR(IF(AND(RIGHT(W488,1)="N",VALUE(W489)&gt;=8),Database!$I$3,""),"")</f>
        <v/>
      </c>
      <c r="X492" s="192" t="str">
        <f>IFERROR(IF(AND(RIGHT(X488,1)="N",VALUE(X489)&gt;=8),Database!$I$3,""),"")</f>
        <v/>
      </c>
      <c r="Y492" s="192" t="str">
        <f>IFERROR(IF(AND(RIGHT(Y488,1)="N",VALUE(Y489)&gt;=8),Database!$I$3,""),"")</f>
        <v/>
      </c>
      <c r="Z492" s="192" t="str">
        <f>IFERROR(IF(AND(RIGHT(Z488,1)="N",VALUE(Z489)&gt;=8),Database!$I$3,""),"")</f>
        <v/>
      </c>
      <c r="AA492" s="192" t="str">
        <f>IFERROR(IF(AND(RIGHT(AA488,1)="N",VALUE(AA489)&gt;=8),Database!$I$3,""),"")</f>
        <v/>
      </c>
      <c r="AB492" s="192" t="str">
        <f>IFERROR(IF(AND(RIGHT(AB488,1)="N",VALUE(AB489)&gt;=8),Database!$I$3,""),"")</f>
        <v/>
      </c>
      <c r="AC492" s="192" t="str">
        <f>IFERROR(IF(AND(RIGHT(AC488,1)="N",VALUE(AC489)&gt;=8),Database!$I$3,""),"")</f>
        <v/>
      </c>
      <c r="AD492" s="192" t="str">
        <f>IFERROR(IF(AND(RIGHT(AD488,1)="N",VALUE(AD489)&gt;=8),Database!$I$3,""),"")</f>
        <v/>
      </c>
      <c r="AE492" s="192" t="str">
        <f>IFERROR(IF(AND(RIGHT(AE488,1)="N",VALUE(AE489)&gt;=8),Database!$I$3,""),"")</f>
        <v/>
      </c>
      <c r="AF492" s="192" t="str">
        <f>IFERROR(IF(AND(RIGHT(AF488,1)="N",VALUE(AF489)&gt;=8),Database!$I$3,""),"")</f>
        <v/>
      </c>
      <c r="AG492" s="192" t="str">
        <f>IFERROR(IF(AND(RIGHT(AG488,1)="N",VALUE(AG489)&gt;=8),Database!$I$3,""),"")</f>
        <v/>
      </c>
      <c r="AH492" s="192" t="str">
        <f>IFERROR(IF(AND(RIGHT(AH488,1)="N",VALUE(AH489)&gt;=8),Database!$I$3,""),"")</f>
        <v/>
      </c>
      <c r="AI492" s="192" t="str">
        <f>IFERROR(IF(AND(RIGHT(AI488,1)="N",VALUE(AI489)&gt;=8),Database!$I$3,""),"")</f>
        <v/>
      </c>
      <c r="AJ492" s="192" t="str">
        <f>IFERROR(IF(AND(RIGHT(AJ488,1)="N",VALUE(AJ489)&gt;=8),Database!$I$3,""),"")</f>
        <v/>
      </c>
      <c r="AK492" s="259"/>
      <c r="AL492" s="204"/>
      <c r="AM492" s="198"/>
      <c r="AN492" s="198"/>
      <c r="AO492" s="262"/>
      <c r="AP492" s="265"/>
      <c r="AQ492" s="86"/>
      <c r="AR492" s="194"/>
      <c r="AS492" s="194"/>
      <c r="AT492" s="194"/>
      <c r="AU492" s="256"/>
    </row>
    <row r="493" spans="1:47" s="213" customFormat="1" ht="33" customHeight="1" thickBot="1" x14ac:dyDescent="0.4">
      <c r="A493" s="189"/>
      <c r="B493" s="205"/>
      <c r="C493" s="222"/>
      <c r="D493" s="28"/>
      <c r="E493" s="206" t="s">
        <v>176</v>
      </c>
      <c r="F493" s="207" t="str">
        <f>IFERROR(IF(INDEX(Attendance!$T:$T,MATCH($B488&amp;F$7,Attendance!$N:$N,0))=TRUE,"L",IF(SUM(F489:F490)&gt;=10,5,"")),"")</f>
        <v/>
      </c>
      <c r="G493" s="207" t="str">
        <f>IFERROR(IF(INDEX(Attendance!$T:$T,MATCH($B488&amp;G$7,Attendance!$N:$N,0))=TRUE,"L",IF(SUM(G489:G490)&gt;=10,5,"")),"")</f>
        <v/>
      </c>
      <c r="H493" s="208" t="str">
        <f>IFERROR(IF(INDEX(Attendance!$T:$T,MATCH($B488&amp;H$7,Attendance!$N:$N,0))=TRUE,"L",IF(SUM(H489:H490)&gt;=10,5,"")),"")</f>
        <v/>
      </c>
      <c r="I493" s="208" t="str">
        <f>IFERROR(IF(INDEX(Attendance!$T:$T,MATCH($B488&amp;I$7,Attendance!$N:$N,0))=TRUE,"L",IF(SUM(I489:I490)&gt;=10,5,"")),"")</f>
        <v/>
      </c>
      <c r="J493" s="208" t="str">
        <f>IFERROR(IF(INDEX(Attendance!$T:$T,MATCH($B488&amp;J$7,Attendance!$N:$N,0))=TRUE,"L",IF(SUM(J489:J490)&gt;=10,5,"")),"")</f>
        <v/>
      </c>
      <c r="K493" s="208" t="str">
        <f>IFERROR(IF(INDEX(Attendance!$T:$T,MATCH($B488&amp;K$7,Attendance!$N:$N,0))=TRUE,"L",IF(SUM(K489:K490)&gt;=10,5,"")),"")</f>
        <v/>
      </c>
      <c r="L493" s="208" t="str">
        <f>IFERROR(IF(INDEX(Attendance!$T:$T,MATCH($B488&amp;L$7,Attendance!$N:$N,0))=TRUE,"L",IF(SUM(L489:L490)&gt;=10,5,"")),"")</f>
        <v/>
      </c>
      <c r="M493" s="208" t="str">
        <f>IFERROR(IF(INDEX(Attendance!$T:$T,MATCH($B488&amp;M$7,Attendance!$N:$N,0))=TRUE,"L",IF(SUM(M489:M490)&gt;=10,5,"")),"")</f>
        <v/>
      </c>
      <c r="N493" s="208" t="str">
        <f>IFERROR(IF(INDEX(Attendance!$T:$T,MATCH($B488&amp;N$7,Attendance!$N:$N,0))=TRUE,"L",IF(SUM(N489:N490)&gt;=10,5,"")),"")</f>
        <v/>
      </c>
      <c r="O493" s="208" t="str">
        <f>IFERROR(IF(INDEX(Attendance!$T:$T,MATCH($B488&amp;O$7,Attendance!$N:$N,0))=TRUE,"L",IF(SUM(O489:O490)&gt;=10,5,"")),"")</f>
        <v/>
      </c>
      <c r="P493" s="208" t="str">
        <f>IFERROR(IF(INDEX(Attendance!$T:$T,MATCH($B488&amp;P$7,Attendance!$N:$N,0))=TRUE,"L",IF(SUM(P489:P490)&gt;=10,5,"")),"")</f>
        <v/>
      </c>
      <c r="Q493" s="208" t="str">
        <f>IFERROR(IF(INDEX(Attendance!$T:$T,MATCH($B488&amp;Q$7,Attendance!$N:$N,0))=TRUE,"L",IF(SUM(Q489:Q490)&gt;=10,5,"")),"")</f>
        <v/>
      </c>
      <c r="R493" s="208" t="str">
        <f>IFERROR(IF(INDEX(Attendance!$T:$T,MATCH($B488&amp;R$7,Attendance!$N:$N,0))=TRUE,"L",IF(SUM(R489:R490)&gt;=10,5,"")),"")</f>
        <v/>
      </c>
      <c r="S493" s="208" t="str">
        <f>IFERROR(IF(INDEX(Attendance!$T:$T,MATCH($B488&amp;S$7,Attendance!$N:$N,0))=TRUE,"L",IF(SUM(S489:S490)&gt;=10,5,"")),"")</f>
        <v/>
      </c>
      <c r="T493" s="208" t="str">
        <f>IFERROR(IF(INDEX(Attendance!$T:$T,MATCH($B488&amp;T$7,Attendance!$N:$N,0))=TRUE,"L",IF(SUM(T489:T490)&gt;=10,5,"")),"")</f>
        <v/>
      </c>
      <c r="U493" s="208" t="str">
        <f>IFERROR(IF(INDEX(Attendance!$T:$T,MATCH($B488&amp;U$7,Attendance!$N:$N,0))=TRUE,"L",IF(SUM(U489:U490)&gt;=10,5,"")),"")</f>
        <v/>
      </c>
      <c r="V493" s="208" t="str">
        <f>IFERROR(IF(INDEX(Attendance!$T:$T,MATCH($B488&amp;V$7,Attendance!$N:$N,0))=TRUE,"L",IF(SUM(V489:V490)&gt;=10,5,"")),"")</f>
        <v/>
      </c>
      <c r="W493" s="208" t="str">
        <f>IFERROR(IF(INDEX(Attendance!$T:$T,MATCH($B488&amp;W$7,Attendance!$N:$N,0))=TRUE,"L",IF(SUM(W489:W490)&gt;=10,5,"")),"")</f>
        <v/>
      </c>
      <c r="X493" s="208" t="str">
        <f>IFERROR(IF(INDEX(Attendance!$T:$T,MATCH($B488&amp;X$7,Attendance!$N:$N,0))=TRUE,"L",IF(SUM(X489:X490)&gt;=10,5,"")),"")</f>
        <v/>
      </c>
      <c r="Y493" s="208" t="str">
        <f>IFERROR(IF(INDEX(Attendance!$T:$T,MATCH($B488&amp;Y$7,Attendance!$N:$N,0))=TRUE,"L",IF(SUM(Y489:Y490)&gt;=10,5,"")),"")</f>
        <v/>
      </c>
      <c r="Z493" s="208" t="str">
        <f>IFERROR(IF(INDEX(Attendance!$T:$T,MATCH($B488&amp;Z$7,Attendance!$N:$N,0))=TRUE,"L",IF(SUM(Z489:Z490)&gt;=10,5,"")),"")</f>
        <v/>
      </c>
      <c r="AA493" s="208" t="str">
        <f>IFERROR(IF(INDEX(Attendance!$T:$T,MATCH($B488&amp;AA$7,Attendance!$N:$N,0))=TRUE,"L",IF(SUM(AA489:AA490)&gt;=10,5,"")),"")</f>
        <v/>
      </c>
      <c r="AB493" s="208" t="str">
        <f>IFERROR(IF(INDEX(Attendance!$T:$T,MATCH($B488&amp;AB$7,Attendance!$N:$N,0))=TRUE,"L",IF(SUM(AB489:AB490)&gt;=10,5,"")),"")</f>
        <v/>
      </c>
      <c r="AC493" s="208" t="str">
        <f>IFERROR(IF(INDEX(Attendance!$T:$T,MATCH($B488&amp;AC$7,Attendance!$N:$N,0))=TRUE,"L",IF(SUM(AC489:AC490)&gt;=10,5,"")),"")</f>
        <v/>
      </c>
      <c r="AD493" s="208" t="str">
        <f>IFERROR(IF(INDEX(Attendance!$T:$T,MATCH($B488&amp;AD$7,Attendance!$N:$N,0))=TRUE,"L",IF(SUM(AD489:AD490)&gt;=10,5,"")),"")</f>
        <v/>
      </c>
      <c r="AE493" s="208" t="str">
        <f>IFERROR(IF(INDEX(Attendance!$T:$T,MATCH($B488&amp;AE$7,Attendance!$N:$N,0))=TRUE,"L",IF(SUM(AE489:AE490)&gt;=10,5,"")),"")</f>
        <v/>
      </c>
      <c r="AF493" s="208" t="str">
        <f>IFERROR(IF(INDEX(Attendance!$T:$T,MATCH($B488&amp;AF$7,Attendance!$N:$N,0))=TRUE,"L",IF(SUM(AF489:AF490)&gt;=10,5,"")),"")</f>
        <v/>
      </c>
      <c r="AG493" s="208" t="str">
        <f>IFERROR(IF(INDEX(Attendance!$T:$T,MATCH($B488&amp;AG$7,Attendance!$N:$N,0))=TRUE,"L",IF(SUM(AG489:AG490)&gt;=10,5,"")),"")</f>
        <v/>
      </c>
      <c r="AH493" s="208" t="str">
        <f>IFERROR(IF(INDEX(Attendance!$T:$T,MATCH($B488&amp;AH$7,Attendance!$N:$N,0))=TRUE,"L",IF(SUM(AH489:AH490)&gt;=10,5,"")),"")</f>
        <v/>
      </c>
      <c r="AI493" s="208" t="str">
        <f>IFERROR(IF(INDEX(Attendance!$T:$T,MATCH($B488&amp;AI$7,Attendance!$N:$N,0))=TRUE,"L",IF(SUM(AI489:AI490)&gt;=10,5,"")),"")</f>
        <v/>
      </c>
      <c r="AJ493" s="208" t="str">
        <f>IFERROR(IF(INDEX(Attendance!$T:$T,MATCH($B488&amp;AJ$7,Attendance!$N:$N,0))=TRUE,"L",IF(SUM(AJ489:AJ490)&gt;=10,5,"")),"")</f>
        <v/>
      </c>
      <c r="AK493" s="260"/>
      <c r="AL493" s="209">
        <f>ROUND(AL488*AL489,2)</f>
        <v>0</v>
      </c>
      <c r="AM493" s="209">
        <f>ROUND(AM488*AM489,2)</f>
        <v>0</v>
      </c>
      <c r="AN493" s="209">
        <f>ROUND(AN488*AN489,2)</f>
        <v>0</v>
      </c>
      <c r="AO493" s="263"/>
      <c r="AP493" s="266"/>
      <c r="AQ493" s="210">
        <f>AQ488*$AQ$5</f>
        <v>0</v>
      </c>
      <c r="AR493" s="211">
        <f>AR488*ROUND(IF($C493="",1200,MID($C493,FIND("RM",$C493)+3,4))/26,2)</f>
        <v>0</v>
      </c>
      <c r="AS493" s="211">
        <f t="shared" ref="AS493:AT493" si="129">AS488*ROUND(IF($C493="",1200,MID($C493,FIND("RM",$C493)+3,4))/26,2)</f>
        <v>0</v>
      </c>
      <c r="AT493" s="211">
        <f t="shared" si="129"/>
        <v>92.3</v>
      </c>
      <c r="AU493" s="257"/>
    </row>
    <row r="494" spans="1:47" s="212" customFormat="1" ht="33" customHeight="1" x14ac:dyDescent="0.25">
      <c r="A494" s="175">
        <f t="shared" si="117"/>
        <v>82</v>
      </c>
      <c r="B494" s="184" t="str">
        <f>_xlfn.IFNA(INDEX(Attendance!$A:$A,MATCH(A494,Attendance!$M:$M,0)),"")</f>
        <v/>
      </c>
      <c r="C494" s="185" t="str">
        <f>_xlfn.IFNA(INDEX(Masterlist!C:C,MATCH(B494,Masterlist!B:B,0)),"")</f>
        <v/>
      </c>
      <c r="D494" s="87"/>
      <c r="E494" s="186" t="s">
        <v>173</v>
      </c>
      <c r="F494" s="83" t="str" cm="1">
        <f t="array" ref="F494">_xlfn.IFNA(IF(OR(VALUE(F$7&amp;$C$3)=PH),IF(F495="","PH",IF(INDEX(Attendance!$O:$O,MATCH($B494&amp;F$7,Attendance!$N:$N,0))&lt;"1200","PM","PN")),IF(F$6="Sun",IF(F495="","RD",IF(INDEX(Attendance!$O:$O,MATCH($B494&amp;F$7,Attendance!$N:$N,0))&lt;"1200","RM","RN")),IF(F495="",IF(F$7="","",IF(INDEX(Attendance!$I:$I,MATCH($B494&amp;F$7,Attendance!$N:$N,0))="ABS","AB","UL")),IF(INDEX(Attendance!$O:$O,MATCH($B494&amp;F$7,Attendance!$N:$N,0))&lt;"1200","M","N")))),"")</f>
        <v/>
      </c>
      <c r="G494" s="83" t="str" cm="1">
        <f t="array" ref="G494">_xlfn.IFNA(IF(OR(VALUE(G$7&amp;$C$3)=PH),IF(G495="","PH",IF(INDEX(Attendance!$O:$O,MATCH($B494&amp;G$7,Attendance!$N:$N,0))&lt;"1200","PM","PN")),IF(G$6="Sun",IF(G495="","RD",IF(INDEX(Attendance!$O:$O,MATCH($B494&amp;G$7,Attendance!$N:$N,0))&lt;"1200","RM","RN")),IF(G495="",IF(G$7="","",IF(INDEX(Attendance!$I:$I,MATCH($B494&amp;G$7,Attendance!$N:$N,0))="ABS","AB","UL")),IF(INDEX(Attendance!$O:$O,MATCH($B494&amp;G$7,Attendance!$N:$N,0))&lt;"1200","M","N")))),"")</f>
        <v/>
      </c>
      <c r="H494" s="83" t="str" cm="1">
        <f t="array" ref="H494">_xlfn.IFNA(IF(OR(VALUE(H$7&amp;$C$3)=PH),IF(H495="","PH",IF(INDEX(Attendance!$O:$O,MATCH($B494&amp;H$7,Attendance!$N:$N,0))&lt;"1200","PM","PN")),IF(H$6="Sun",IF(H495="","RD",IF(INDEX(Attendance!$O:$O,MATCH($B494&amp;H$7,Attendance!$N:$N,0))&lt;"1200","RM","RN")),IF(H495="",IF(H$7="","",IF(INDEX(Attendance!$I:$I,MATCH($B494&amp;H$7,Attendance!$N:$N,0))="ABS","AB","UL")),IF(INDEX(Attendance!$O:$O,MATCH($B494&amp;H$7,Attendance!$N:$N,0))&lt;"1200","M","N")))),"")</f>
        <v/>
      </c>
      <c r="I494" s="83" t="str" cm="1">
        <f t="array" ref="I494">_xlfn.IFNA(IF(OR(VALUE(I$7&amp;$C$3)=PH),IF(I495="","PH",IF(INDEX(Attendance!$O:$O,MATCH($B494&amp;I$7,Attendance!$N:$N,0))&lt;"1200","PM","PN")),IF(I$6="Sun",IF(I495="","RD",IF(INDEX(Attendance!$O:$O,MATCH($B494&amp;I$7,Attendance!$N:$N,0))&lt;"1200","RM","RN")),IF(I495="",IF(I$7="","",IF(INDEX(Attendance!$I:$I,MATCH($B494&amp;I$7,Attendance!$N:$N,0))="ABS","AB","UL")),IF(INDEX(Attendance!$O:$O,MATCH($B494&amp;I$7,Attendance!$N:$N,0))&lt;"1200","M","N")))),"")</f>
        <v/>
      </c>
      <c r="J494" s="83" t="str" cm="1">
        <f t="array" ref="J494">_xlfn.IFNA(IF(OR(VALUE(J$7&amp;$C$3)=PH),IF(J495="","PH",IF(INDEX(Attendance!$O:$O,MATCH($B494&amp;J$7,Attendance!$N:$N,0))&lt;"1200","PM","PN")),IF(J$6="Sun",IF(J495="","RD",IF(INDEX(Attendance!$O:$O,MATCH($B494&amp;J$7,Attendance!$N:$N,0))&lt;"1200","RM","RN")),IF(J495="",IF(J$7="","",IF(INDEX(Attendance!$I:$I,MATCH($B494&amp;J$7,Attendance!$N:$N,0))="ABS","AB","UL")),IF(INDEX(Attendance!$O:$O,MATCH($B494&amp;J$7,Attendance!$N:$N,0))&lt;"1200","M","N")))),"")</f>
        <v/>
      </c>
      <c r="K494" s="83" t="str" cm="1">
        <f t="array" ref="K494">_xlfn.IFNA(IF(OR(VALUE(K$7&amp;$C$3)=PH),IF(K495="","PH",IF(INDEX(Attendance!$O:$O,MATCH($B494&amp;K$7,Attendance!$N:$N,0))&lt;"1200","PM","PN")),IF(K$6="Sun",IF(K495="","RD",IF(INDEX(Attendance!$O:$O,MATCH($B494&amp;K$7,Attendance!$N:$N,0))&lt;"1200","RM","RN")),IF(K495="",IF(K$7="","",IF(INDEX(Attendance!$I:$I,MATCH($B494&amp;K$7,Attendance!$N:$N,0))="ABS","AB","UL")),IF(INDEX(Attendance!$O:$O,MATCH($B494&amp;K$7,Attendance!$N:$N,0))&lt;"1200","M","N")))),"")</f>
        <v/>
      </c>
      <c r="L494" s="83" t="str" cm="1">
        <f t="array" ref="L494">_xlfn.IFNA(IF(OR(VALUE(L$7&amp;$C$3)=PH),IF(L495="","PH",IF(INDEX(Attendance!$O:$O,MATCH($B494&amp;L$7,Attendance!$N:$N,0))&lt;"1200","PM","PN")),IF(L$6="Sun",IF(L495="","RD",IF(INDEX(Attendance!$O:$O,MATCH($B494&amp;L$7,Attendance!$N:$N,0))&lt;"1200","RM","RN")),IF(L495="",IF(L$7="","",IF(INDEX(Attendance!$I:$I,MATCH($B494&amp;L$7,Attendance!$N:$N,0))="ABS","AB","UL")),IF(INDEX(Attendance!$O:$O,MATCH($B494&amp;L$7,Attendance!$N:$N,0))&lt;"1200","M","N")))),"")</f>
        <v>RD</v>
      </c>
      <c r="M494" s="83" t="str" cm="1">
        <f t="array" ref="M494">_xlfn.IFNA(IF(OR(VALUE(M$7&amp;$C$3)=PH),IF(M495="","PH",IF(INDEX(Attendance!$O:$O,MATCH($B494&amp;M$7,Attendance!$N:$N,0))&lt;"1200","PM","PN")),IF(M$6="Sun",IF(M495="","RD",IF(INDEX(Attendance!$O:$O,MATCH($B494&amp;M$7,Attendance!$N:$N,0))&lt;"1200","RM","RN")),IF(M495="",IF(M$7="","",IF(INDEX(Attendance!$I:$I,MATCH($B494&amp;M$7,Attendance!$N:$N,0))="ABS","AB","UL")),IF(INDEX(Attendance!$O:$O,MATCH($B494&amp;M$7,Attendance!$N:$N,0))&lt;"1200","M","N")))),"")</f>
        <v/>
      </c>
      <c r="N494" s="83" t="str" cm="1">
        <f t="array" ref="N494">_xlfn.IFNA(IF(OR(VALUE(N$7&amp;$C$3)=PH),IF(N495="","PH",IF(INDEX(Attendance!$O:$O,MATCH($B494&amp;N$7,Attendance!$N:$N,0))&lt;"1200","PM","PN")),IF(N$6="Sun",IF(N495="","RD",IF(INDEX(Attendance!$O:$O,MATCH($B494&amp;N$7,Attendance!$N:$N,0))&lt;"1200","RM","RN")),IF(N495="",IF(N$7="","",IF(INDEX(Attendance!$I:$I,MATCH($B494&amp;N$7,Attendance!$N:$N,0))="ABS","AB","UL")),IF(INDEX(Attendance!$O:$O,MATCH($B494&amp;N$7,Attendance!$N:$N,0))&lt;"1200","M","N")))),"")</f>
        <v/>
      </c>
      <c r="O494" s="83" t="str" cm="1">
        <f t="array" ref="O494">_xlfn.IFNA(IF(OR(VALUE(O$7&amp;$C$3)=PH),IF(O495="","PH",IF(INDEX(Attendance!$O:$O,MATCH($B494&amp;O$7,Attendance!$N:$N,0))&lt;"1200","PM","PN")),IF(O$6="Sun",IF(O495="","RD",IF(INDEX(Attendance!$O:$O,MATCH($B494&amp;O$7,Attendance!$N:$N,0))&lt;"1200","RM","RN")),IF(O495="",IF(O$7="","",IF(INDEX(Attendance!$I:$I,MATCH($B494&amp;O$7,Attendance!$N:$N,0))="ABS","AB","UL")),IF(INDEX(Attendance!$O:$O,MATCH($B494&amp;O$7,Attendance!$N:$N,0))&lt;"1200","M","N")))),"")</f>
        <v/>
      </c>
      <c r="P494" s="83" t="str" cm="1">
        <f t="array" ref="P494">_xlfn.IFNA(IF(OR(VALUE(P$7&amp;$C$3)=PH),IF(P495="","PH",IF(INDEX(Attendance!$O:$O,MATCH($B494&amp;P$7,Attendance!$N:$N,0))&lt;"1200","PM","PN")),IF(P$6="Sun",IF(P495="","RD",IF(INDEX(Attendance!$O:$O,MATCH($B494&amp;P$7,Attendance!$N:$N,0))&lt;"1200","RM","RN")),IF(P495="",IF(P$7="","",IF(INDEX(Attendance!$I:$I,MATCH($B494&amp;P$7,Attendance!$N:$N,0))="ABS","AB","UL")),IF(INDEX(Attendance!$O:$O,MATCH($B494&amp;P$7,Attendance!$N:$N,0))&lt;"1200","M","N")))),"")</f>
        <v/>
      </c>
      <c r="Q494" s="83" t="str" cm="1">
        <f t="array" ref="Q494">_xlfn.IFNA(IF(OR(VALUE(Q$7&amp;$C$3)=PH),IF(Q495="","PH",IF(INDEX(Attendance!$O:$O,MATCH($B494&amp;Q$7,Attendance!$N:$N,0))&lt;"1200","PM","PN")),IF(Q$6="Sun",IF(Q495="","RD",IF(INDEX(Attendance!$O:$O,MATCH($B494&amp;Q$7,Attendance!$N:$N,0))&lt;"1200","RM","RN")),IF(Q495="",IF(Q$7="","",IF(INDEX(Attendance!$I:$I,MATCH($B494&amp;Q$7,Attendance!$N:$N,0))="ABS","AB","UL")),IF(INDEX(Attendance!$O:$O,MATCH($B494&amp;Q$7,Attendance!$N:$N,0))&lt;"1200","M","N")))),"")</f>
        <v>PH</v>
      </c>
      <c r="R494" s="83" t="str" cm="1">
        <f t="array" ref="R494">_xlfn.IFNA(IF(OR(VALUE(R$7&amp;$C$3)=PH),IF(R495="","PH",IF(INDEX(Attendance!$O:$O,MATCH($B494&amp;R$7,Attendance!$N:$N,0))&lt;"1200","PM","PN")),IF(R$6="Sun",IF(R495="","RD",IF(INDEX(Attendance!$O:$O,MATCH($B494&amp;R$7,Attendance!$N:$N,0))&lt;"1200","RM","RN")),IF(R495="",IF(R$7="","",IF(INDEX(Attendance!$I:$I,MATCH($B494&amp;R$7,Attendance!$N:$N,0))="ABS","AB","UL")),IF(INDEX(Attendance!$O:$O,MATCH($B494&amp;R$7,Attendance!$N:$N,0))&lt;"1200","M","N")))),"")</f>
        <v>PH</v>
      </c>
      <c r="S494" s="83" t="str" cm="1">
        <f t="array" ref="S494">_xlfn.IFNA(IF(OR(VALUE(S$7&amp;$C$3)=PH),IF(S495="","PH",IF(INDEX(Attendance!$O:$O,MATCH($B494&amp;S$7,Attendance!$N:$N,0))&lt;"1200","PM","PN")),IF(S$6="Sun",IF(S495="","RD",IF(INDEX(Attendance!$O:$O,MATCH($B494&amp;S$7,Attendance!$N:$N,0))&lt;"1200","RM","RN")),IF(S495="",IF(S$7="","",IF(INDEX(Attendance!$I:$I,MATCH($B494&amp;S$7,Attendance!$N:$N,0))="ABS","AB","UL")),IF(INDEX(Attendance!$O:$O,MATCH($B494&amp;S$7,Attendance!$N:$N,0))&lt;"1200","M","N")))),"")</f>
        <v>RD</v>
      </c>
      <c r="T494" s="83" t="str" cm="1">
        <f t="array" ref="T494">_xlfn.IFNA(IF(OR(VALUE(T$7&amp;$C$3)=PH),IF(T495="","PH",IF(INDEX(Attendance!$O:$O,MATCH($B494&amp;T$7,Attendance!$N:$N,0))&lt;"1200","PM","PN")),IF(T$6="Sun",IF(T495="","RD",IF(INDEX(Attendance!$O:$O,MATCH($B494&amp;T$7,Attendance!$N:$N,0))&lt;"1200","RM","RN")),IF(T495="",IF(T$7="","",IF(INDEX(Attendance!$I:$I,MATCH($B494&amp;T$7,Attendance!$N:$N,0))="ABS","AB","UL")),IF(INDEX(Attendance!$O:$O,MATCH($B494&amp;T$7,Attendance!$N:$N,0))&lt;"1200","M","N")))),"")</f>
        <v/>
      </c>
      <c r="U494" s="83" t="str" cm="1">
        <f t="array" ref="U494">_xlfn.IFNA(IF(OR(VALUE(U$7&amp;$C$3)=PH),IF(U495="","PH",IF(INDEX(Attendance!$O:$O,MATCH($B494&amp;U$7,Attendance!$N:$N,0))&lt;"1200","PM","PN")),IF(U$6="Sun",IF(U495="","RD",IF(INDEX(Attendance!$O:$O,MATCH($B494&amp;U$7,Attendance!$N:$N,0))&lt;"1200","RM","RN")),IF(U495="",IF(U$7="","",IF(INDEX(Attendance!$I:$I,MATCH($B494&amp;U$7,Attendance!$N:$N,0))="ABS","AB","UL")),IF(INDEX(Attendance!$O:$O,MATCH($B494&amp;U$7,Attendance!$N:$N,0))&lt;"1200","M","N")))),"")</f>
        <v/>
      </c>
      <c r="V494" s="83" t="str" cm="1">
        <f t="array" ref="V494">_xlfn.IFNA(IF(OR(VALUE(V$7&amp;$C$3)=PH),IF(V495="","PH",IF(INDEX(Attendance!$O:$O,MATCH($B494&amp;V$7,Attendance!$N:$N,0))&lt;"1200","PM","PN")),IF(V$6="Sun",IF(V495="","RD",IF(INDEX(Attendance!$O:$O,MATCH($B494&amp;V$7,Attendance!$N:$N,0))&lt;"1200","RM","RN")),IF(V495="",IF(V$7="","",IF(INDEX(Attendance!$I:$I,MATCH($B494&amp;V$7,Attendance!$N:$N,0))="ABS","AB","UL")),IF(INDEX(Attendance!$O:$O,MATCH($B494&amp;V$7,Attendance!$N:$N,0))&lt;"1200","M","N")))),"")</f>
        <v/>
      </c>
      <c r="W494" s="83" t="str" cm="1">
        <f t="array" ref="W494">_xlfn.IFNA(IF(OR(VALUE(W$7&amp;$C$3)=PH),IF(W495="","PH",IF(INDEX(Attendance!$O:$O,MATCH($B494&amp;W$7,Attendance!$N:$N,0))&lt;"1200","PM","PN")),IF(W$6="Sun",IF(W495="","RD",IF(INDEX(Attendance!$O:$O,MATCH($B494&amp;W$7,Attendance!$N:$N,0))&lt;"1200","RM","RN")),IF(W495="",IF(W$7="","",IF(INDEX(Attendance!$I:$I,MATCH($B494&amp;W$7,Attendance!$N:$N,0))="ABS","AB","UL")),IF(INDEX(Attendance!$O:$O,MATCH($B494&amp;W$7,Attendance!$N:$N,0))&lt;"1200","M","N")))),"")</f>
        <v/>
      </c>
      <c r="X494" s="83" t="str" cm="1">
        <f t="array" ref="X494">_xlfn.IFNA(IF(OR(VALUE(X$7&amp;$C$3)=PH),IF(X495="","PH",IF(INDEX(Attendance!$O:$O,MATCH($B494&amp;X$7,Attendance!$N:$N,0))&lt;"1200","PM","PN")),IF(X$6="Sun",IF(X495="","RD",IF(INDEX(Attendance!$O:$O,MATCH($B494&amp;X$7,Attendance!$N:$N,0))&lt;"1200","RM","RN")),IF(X495="",IF(X$7="","",IF(INDEX(Attendance!$I:$I,MATCH($B494&amp;X$7,Attendance!$N:$N,0))="ABS","AB","UL")),IF(INDEX(Attendance!$O:$O,MATCH($B494&amp;X$7,Attendance!$N:$N,0))&lt;"1200","M","N")))),"")</f>
        <v/>
      </c>
      <c r="Y494" s="83" t="str" cm="1">
        <f t="array" ref="Y494">_xlfn.IFNA(IF(OR(VALUE(Y$7&amp;$C$3)=PH),IF(Y495="","PH",IF(INDEX(Attendance!$O:$O,MATCH($B494&amp;Y$7,Attendance!$N:$N,0))&lt;"1200","PM","PN")),IF(Y$6="Sun",IF(Y495="","RD",IF(INDEX(Attendance!$O:$O,MATCH($B494&amp;Y$7,Attendance!$N:$N,0))&lt;"1200","RM","RN")),IF(Y495="",IF(Y$7="","",IF(INDEX(Attendance!$I:$I,MATCH($B494&amp;Y$7,Attendance!$N:$N,0))="ABS","AB","UL")),IF(INDEX(Attendance!$O:$O,MATCH($B494&amp;Y$7,Attendance!$N:$N,0))&lt;"1200","M","N")))),"")</f>
        <v/>
      </c>
      <c r="Z494" s="83" t="str" cm="1">
        <f t="array" ref="Z494">_xlfn.IFNA(IF(OR(VALUE(Z$7&amp;$C$3)=PH),IF(Z495="","PH",IF(INDEX(Attendance!$O:$O,MATCH($B494&amp;Z$7,Attendance!$N:$N,0))&lt;"1200","PM","PN")),IF(Z$6="Sun",IF(Z495="","RD",IF(INDEX(Attendance!$O:$O,MATCH($B494&amp;Z$7,Attendance!$N:$N,0))&lt;"1200","RM","RN")),IF(Z495="",IF(Z$7="","",IF(INDEX(Attendance!$I:$I,MATCH($B494&amp;Z$7,Attendance!$N:$N,0))="ABS","AB","UL")),IF(INDEX(Attendance!$O:$O,MATCH($B494&amp;Z$7,Attendance!$N:$N,0))&lt;"1200","M","N")))),"")</f>
        <v>RD</v>
      </c>
      <c r="AA494" s="83" t="str" cm="1">
        <f t="array" ref="AA494">_xlfn.IFNA(IF(OR(VALUE(AA$7&amp;$C$3)=PH),IF(AA495="","PH",IF(INDEX(Attendance!$O:$O,MATCH($B494&amp;AA$7,Attendance!$N:$N,0))&lt;"1200","PM","PN")),IF(AA$6="Sun",IF(AA495="","RD",IF(INDEX(Attendance!$O:$O,MATCH($B494&amp;AA$7,Attendance!$N:$N,0))&lt;"1200","RM","RN")),IF(AA495="",IF(AA$7="","",IF(INDEX(Attendance!$I:$I,MATCH($B494&amp;AA$7,Attendance!$N:$N,0))="ABS","AB","UL")),IF(INDEX(Attendance!$O:$O,MATCH($B494&amp;AA$7,Attendance!$N:$N,0))&lt;"1200","M","N")))),"")</f>
        <v/>
      </c>
      <c r="AB494" s="83" t="str" cm="1">
        <f t="array" ref="AB494">_xlfn.IFNA(IF(OR(VALUE(AB$7&amp;$C$3)=PH),IF(AB495="","PH",IF(INDEX(Attendance!$O:$O,MATCH($B494&amp;AB$7,Attendance!$N:$N,0))&lt;"1200","PM","PN")),IF(AB$6="Sun",IF(AB495="","RD",IF(INDEX(Attendance!$O:$O,MATCH($B494&amp;AB$7,Attendance!$N:$N,0))&lt;"1200","RM","RN")),IF(AB495="",IF(AB$7="","",IF(INDEX(Attendance!$I:$I,MATCH($B494&amp;AB$7,Attendance!$N:$N,0))="ABS","AB","UL")),IF(INDEX(Attendance!$O:$O,MATCH($B494&amp;AB$7,Attendance!$N:$N,0))&lt;"1200","M","N")))),"")</f>
        <v/>
      </c>
      <c r="AC494" s="83" t="str" cm="1">
        <f t="array" ref="AC494">_xlfn.IFNA(IF(OR(VALUE(AC$7&amp;$C$3)=PH),IF(AC495="","PH",IF(INDEX(Attendance!$O:$O,MATCH($B494&amp;AC$7,Attendance!$N:$N,0))&lt;"1200","PM","PN")),IF(AC$6="Sun",IF(AC495="","RD",IF(INDEX(Attendance!$O:$O,MATCH($B494&amp;AC$7,Attendance!$N:$N,0))&lt;"1200","RM","RN")),IF(AC495="",IF(AC$7="","",IF(INDEX(Attendance!$I:$I,MATCH($B494&amp;AC$7,Attendance!$N:$N,0))="ABS","AB","UL")),IF(INDEX(Attendance!$O:$O,MATCH($B494&amp;AC$7,Attendance!$N:$N,0))&lt;"1200","M","N")))),"")</f>
        <v/>
      </c>
      <c r="AD494" s="83" t="str" cm="1">
        <f t="array" ref="AD494">_xlfn.IFNA(IF(OR(VALUE(AD$7&amp;$C$3)=PH),IF(AD495="","PH",IF(INDEX(Attendance!$O:$O,MATCH($B494&amp;AD$7,Attendance!$N:$N,0))&lt;"1200","PM","PN")),IF(AD$6="Sun",IF(AD495="","RD",IF(INDEX(Attendance!$O:$O,MATCH($B494&amp;AD$7,Attendance!$N:$N,0))&lt;"1200","RM","RN")),IF(AD495="",IF(AD$7="","",IF(INDEX(Attendance!$I:$I,MATCH($B494&amp;AD$7,Attendance!$N:$N,0))="ABS","AB","UL")),IF(INDEX(Attendance!$O:$O,MATCH($B494&amp;AD$7,Attendance!$N:$N,0))&lt;"1200","M","N")))),"")</f>
        <v/>
      </c>
      <c r="AE494" s="83" t="str" cm="1">
        <f t="array" ref="AE494">_xlfn.IFNA(IF(OR(VALUE(AE$7&amp;$C$3)=PH),IF(AE495="","PH",IF(INDEX(Attendance!$O:$O,MATCH($B494&amp;AE$7,Attendance!$N:$N,0))&lt;"1200","PM","PN")),IF(AE$6="Sun",IF(AE495="","RD",IF(INDEX(Attendance!$O:$O,MATCH($B494&amp;AE$7,Attendance!$N:$N,0))&lt;"1200","RM","RN")),IF(AE495="",IF(AE$7="","",IF(INDEX(Attendance!$I:$I,MATCH($B494&amp;AE$7,Attendance!$N:$N,0))="ABS","AB","UL")),IF(INDEX(Attendance!$O:$O,MATCH($B494&amp;AE$7,Attendance!$N:$N,0))&lt;"1200","M","N")))),"")</f>
        <v/>
      </c>
      <c r="AF494" s="83" t="str" cm="1">
        <f t="array" ref="AF494">_xlfn.IFNA(IF(OR(VALUE(AF$7&amp;$C$3)=PH),IF(AF495="","PH",IF(INDEX(Attendance!$O:$O,MATCH($B494&amp;AF$7,Attendance!$N:$N,0))&lt;"1200","PM","PN")),IF(AF$6="Sun",IF(AF495="","RD",IF(INDEX(Attendance!$O:$O,MATCH($B494&amp;AF$7,Attendance!$N:$N,0))&lt;"1200","RM","RN")),IF(AF495="",IF(AF$7="","",IF(INDEX(Attendance!$I:$I,MATCH($B494&amp;AF$7,Attendance!$N:$N,0))="ABS","AB","UL")),IF(INDEX(Attendance!$O:$O,MATCH($B494&amp;AF$7,Attendance!$N:$N,0))&lt;"1200","M","N")))),"")</f>
        <v/>
      </c>
      <c r="AG494" s="83" t="str" cm="1">
        <f t="array" ref="AG494">_xlfn.IFNA(IF(OR(VALUE(AG$7&amp;$C$3)=PH),IF(AG495="","PH",IF(INDEX(Attendance!$O:$O,MATCH($B494&amp;AG$7,Attendance!$N:$N,0))&lt;"1200","PM","PN")),IF(AG$6="Sun",IF(AG495="","RD",IF(INDEX(Attendance!$O:$O,MATCH($B494&amp;AG$7,Attendance!$N:$N,0))&lt;"1200","RM","RN")),IF(AG495="",IF(AG$7="","",IF(INDEX(Attendance!$I:$I,MATCH($B494&amp;AG$7,Attendance!$N:$N,0))="ABS","AB","UL")),IF(INDEX(Attendance!$O:$O,MATCH($B494&amp;AG$7,Attendance!$N:$N,0))&lt;"1200","M","N")))),"")</f>
        <v>RD</v>
      </c>
      <c r="AH494" s="83" t="str" cm="1">
        <f t="array" ref="AH494">_xlfn.IFNA(IF(OR(VALUE(AH$7&amp;$C$3)=PH),IF(AH495="","PH",IF(INDEX(Attendance!$O:$O,MATCH($B494&amp;AH$7,Attendance!$N:$N,0))&lt;"1200","PM","PN")),IF(AH$6="Sun",IF(AH495="","RD",IF(INDEX(Attendance!$O:$O,MATCH($B494&amp;AH$7,Attendance!$N:$N,0))&lt;"1200","RM","RN")),IF(AH495="",IF(AH$7="","",IF(INDEX(Attendance!$I:$I,MATCH($B494&amp;AH$7,Attendance!$N:$N,0))="ABS","AB","UL")),IF(INDEX(Attendance!$O:$O,MATCH($B494&amp;AH$7,Attendance!$N:$N,0))&lt;"1200","M","N")))),"")</f>
        <v/>
      </c>
      <c r="AI494" s="83" t="str" cm="1">
        <f t="array" ref="AI494">_xlfn.IFNA(IF(OR(VALUE(AI$7&amp;$C$3)=PH),IF(AI495="","PH",IF(INDEX(Attendance!$O:$O,MATCH($B494&amp;AI$7,Attendance!$N:$N,0))&lt;"1200","PM","PN")),IF(AI$6="Sun",IF(AI495="","RD",IF(INDEX(Attendance!$O:$O,MATCH($B494&amp;AI$7,Attendance!$N:$N,0))&lt;"1200","RM","RN")),IF(AI495="",IF(AI$7="","",IF(INDEX(Attendance!$I:$I,MATCH($B494&amp;AI$7,Attendance!$N:$N,0))="ABS","AB","UL")),IF(INDEX(Attendance!$O:$O,MATCH($B494&amp;AI$7,Attendance!$N:$N,0))&lt;"1200","M","N")))),"")</f>
        <v/>
      </c>
      <c r="AJ494" s="83" t="str" cm="1">
        <f t="array" ref="AJ494">_xlfn.IFNA(IF(OR(VALUE(AJ$7&amp;$C$3)=PH),IF(AJ495="","PH",IF(INDEX(Attendance!$O:$O,MATCH($B494&amp;AJ$7,Attendance!$N:$N,0))&lt;"1200","PM","PN")),IF(AJ$6="Sun",IF(AJ495="","RD",IF(INDEX(Attendance!$O:$O,MATCH($B494&amp;AJ$7,Attendance!$N:$N,0))&lt;"1200","RM","RN")),IF(AJ495="",IF(AJ$7="","",IF(INDEX(Attendance!$I:$I,MATCH($B494&amp;AJ$7,Attendance!$N:$N,0))="ABS","AB","UL")),IF(INDEX(Attendance!$O:$O,MATCH($B494&amp;AJ$7,Attendance!$N:$N,0))&lt;"1200","M","N")))),"")</f>
        <v/>
      </c>
      <c r="AK494" s="258">
        <f>SUM(SUMIF(F494:AJ494,{"M","N","A"},F495:AJ495))</f>
        <v>0</v>
      </c>
      <c r="AL494" s="187">
        <f>SUM(SUMIF(F494:AJ494,{"M","N"},F496:AJ496),SUMIF(F494:AJ494,{"OM","ON"},F495:AJ495))</f>
        <v>0</v>
      </c>
      <c r="AM494" s="187">
        <f>SUM(SUMIF(F494:AJ494,{"PM","PN","RM","RN"},F495:AJ495))</f>
        <v>0</v>
      </c>
      <c r="AN494" s="187">
        <f>SUM(SUMIF(F494:AJ494,{"PM","PN"},F496:AJ496))</f>
        <v>0</v>
      </c>
      <c r="AO494" s="261">
        <f>SUM(F499:AJ499)</f>
        <v>0</v>
      </c>
      <c r="AP494" s="264">
        <f>SUM(F498:AJ498)</f>
        <v>0</v>
      </c>
      <c r="AQ494" s="188">
        <f>IF(D498="",0,SUM(COUNTIFS(F494:AJ494,{"M","N","A","OM","ON","OA","PM","PN","PA","RM","RN","RA"})))</f>
        <v>0</v>
      </c>
      <c r="AR494" s="74">
        <f>COUNTIF(F494:AJ494,"AL")</f>
        <v>0</v>
      </c>
      <c r="AS494" s="74">
        <f>COUNTIF(F494:AJ494,"MC")</f>
        <v>0</v>
      </c>
      <c r="AT494" s="74">
        <f>COUNTIF(F494:AJ494,"PH")+COUNTIF(F494:AJ494,"RPH")</f>
        <v>2</v>
      </c>
      <c r="AU494" s="255">
        <f t="shared" ref="AU494" si="130">_xlfn.IFNA(IF($B494="",0,AK494*$AK$5+SUM(AL499:AN499)+SUM(AO494:AP499)+SUM(AQ499:AT499)),"")</f>
        <v>0</v>
      </c>
    </row>
    <row r="495" spans="1:47" s="212" customFormat="1" ht="33" customHeight="1" x14ac:dyDescent="0.25">
      <c r="A495" s="189"/>
      <c r="B495" s="184"/>
      <c r="C495" s="190" t="str">
        <f>_xlfn.IFNA(INDEX(Masterlist!D:D,MATCH(B494,Masterlist!B:B,0)),"")</f>
        <v/>
      </c>
      <c r="D495" s="88"/>
      <c r="E495" s="191" t="s">
        <v>174</v>
      </c>
      <c r="F495" s="192" t="str">
        <f>IFERROR(IF(F$6="Sun",INDEX(Attendance!$R:$R,MATCH($B494&amp;F$7,Attendance!$N:$N,0)),IF(INDEX(Attendance!$R:$R,MATCH($B494&amp;F$7,Attendance!$N:$N,0))="","",IF(INDEX(Attendance!$R:$R,MATCH($B494&amp;F$7,Attendance!$N:$N,0))&gt;8,8,INDEX(Attendance!$R:$R,MATCH($B494&amp;F$7,Attendance!$N:$N,0))))),"")</f>
        <v/>
      </c>
      <c r="G495" s="192" t="str">
        <f>IFERROR(IF(G$6="Sun",INDEX(Attendance!$R:$R,MATCH($B494&amp;G$7,Attendance!$N:$N,0)),IF(INDEX(Attendance!$R:$R,MATCH($B494&amp;G$7,Attendance!$N:$N,0))="","",IF(INDEX(Attendance!$R:$R,MATCH($B494&amp;G$7,Attendance!$N:$N,0))&gt;8,8,INDEX(Attendance!$R:$R,MATCH($B494&amp;G$7,Attendance!$N:$N,0))))),"")</f>
        <v/>
      </c>
      <c r="H495" s="192" t="str">
        <f>IFERROR(IF(H$6="Sun",INDEX(Attendance!$R:$R,MATCH($B494&amp;H$7,Attendance!$N:$N,0)),IF(INDEX(Attendance!$R:$R,MATCH($B494&amp;H$7,Attendance!$N:$N,0))="","",IF(INDEX(Attendance!$R:$R,MATCH($B494&amp;H$7,Attendance!$N:$N,0))&gt;8,8,INDEX(Attendance!$R:$R,MATCH($B494&amp;H$7,Attendance!$N:$N,0))))),"")</f>
        <v/>
      </c>
      <c r="I495" s="192" t="str">
        <f>IFERROR(IF(I$6="Sun",INDEX(Attendance!$R:$R,MATCH($B494&amp;I$7,Attendance!$N:$N,0)),IF(INDEX(Attendance!$R:$R,MATCH($B494&amp;I$7,Attendance!$N:$N,0))="","",IF(INDEX(Attendance!$R:$R,MATCH($B494&amp;I$7,Attendance!$N:$N,0))&gt;8,8,INDEX(Attendance!$R:$R,MATCH($B494&amp;I$7,Attendance!$N:$N,0))))),"")</f>
        <v/>
      </c>
      <c r="J495" s="192" t="str">
        <f>IFERROR(IF(J$6="Sun",INDEX(Attendance!$R:$R,MATCH($B494&amp;J$7,Attendance!$N:$N,0)),IF(INDEX(Attendance!$R:$R,MATCH($B494&amp;J$7,Attendance!$N:$N,0))="","",IF(INDEX(Attendance!$R:$R,MATCH($B494&amp;J$7,Attendance!$N:$N,0))&gt;8,8,INDEX(Attendance!$R:$R,MATCH($B494&amp;J$7,Attendance!$N:$N,0))))),"")</f>
        <v/>
      </c>
      <c r="K495" s="192" t="str">
        <f>IFERROR(IF(K$6="Sun",INDEX(Attendance!$R:$R,MATCH($B494&amp;K$7,Attendance!$N:$N,0)),IF(INDEX(Attendance!$R:$R,MATCH($B494&amp;K$7,Attendance!$N:$N,0))="","",IF(INDEX(Attendance!$R:$R,MATCH($B494&amp;K$7,Attendance!$N:$N,0))&gt;8,8,INDEX(Attendance!$R:$R,MATCH($B494&amp;K$7,Attendance!$N:$N,0))))),"")</f>
        <v/>
      </c>
      <c r="L495" s="192" t="str">
        <f>IFERROR(IF(L$6="Sun",INDEX(Attendance!$R:$R,MATCH($B494&amp;L$7,Attendance!$N:$N,0)),IF(INDEX(Attendance!$R:$R,MATCH($B494&amp;L$7,Attendance!$N:$N,0))="","",IF(INDEX(Attendance!$R:$R,MATCH($B494&amp;L$7,Attendance!$N:$N,0))&gt;8,8,INDEX(Attendance!$R:$R,MATCH($B494&amp;L$7,Attendance!$N:$N,0))))),"")</f>
        <v/>
      </c>
      <c r="M495" s="192" t="str">
        <f>IFERROR(IF(M$6="Sun",INDEX(Attendance!$R:$R,MATCH($B494&amp;M$7,Attendance!$N:$N,0)),IF(INDEX(Attendance!$R:$R,MATCH($B494&amp;M$7,Attendance!$N:$N,0))="","",IF(INDEX(Attendance!$R:$R,MATCH($B494&amp;M$7,Attendance!$N:$N,0))&gt;8,8,INDEX(Attendance!$R:$R,MATCH($B494&amp;M$7,Attendance!$N:$N,0))))),"")</f>
        <v/>
      </c>
      <c r="N495" s="192" t="str">
        <f>IFERROR(IF(N$6="Sun",INDEX(Attendance!$R:$R,MATCH($B494&amp;N$7,Attendance!$N:$N,0)),IF(INDEX(Attendance!$R:$R,MATCH($B494&amp;N$7,Attendance!$N:$N,0))="","",IF(INDEX(Attendance!$R:$R,MATCH($B494&amp;N$7,Attendance!$N:$N,0))&gt;8,8,INDEX(Attendance!$R:$R,MATCH($B494&amp;N$7,Attendance!$N:$N,0))))),"")</f>
        <v/>
      </c>
      <c r="O495" s="192" t="str">
        <f>IFERROR(IF(O$6="Sun",INDEX(Attendance!$R:$R,MATCH($B494&amp;O$7,Attendance!$N:$N,0)),IF(INDEX(Attendance!$R:$R,MATCH($B494&amp;O$7,Attendance!$N:$N,0))="","",IF(INDEX(Attendance!$R:$R,MATCH($B494&amp;O$7,Attendance!$N:$N,0))&gt;8,8,INDEX(Attendance!$R:$R,MATCH($B494&amp;O$7,Attendance!$N:$N,0))))),"")</f>
        <v/>
      </c>
      <c r="P495" s="192" t="str">
        <f>IFERROR(IF(P$6="Sun",INDEX(Attendance!$R:$R,MATCH($B494&amp;P$7,Attendance!$N:$N,0)),IF(INDEX(Attendance!$R:$R,MATCH($B494&amp;P$7,Attendance!$N:$N,0))="","",IF(INDEX(Attendance!$R:$R,MATCH($B494&amp;P$7,Attendance!$N:$N,0))&gt;8,8,INDEX(Attendance!$R:$R,MATCH($B494&amp;P$7,Attendance!$N:$N,0))))),"")</f>
        <v/>
      </c>
      <c r="Q495" s="192" t="str">
        <f>IFERROR(IF(Q$6="Sun",INDEX(Attendance!$R:$R,MATCH($B494&amp;Q$7,Attendance!$N:$N,0)),IF(INDEX(Attendance!$R:$R,MATCH($B494&amp;Q$7,Attendance!$N:$N,0))="","",IF(INDEX(Attendance!$R:$R,MATCH($B494&amp;Q$7,Attendance!$N:$N,0))&gt;8,8,INDEX(Attendance!$R:$R,MATCH($B494&amp;Q$7,Attendance!$N:$N,0))))),"")</f>
        <v/>
      </c>
      <c r="R495" s="192" t="str">
        <f>IFERROR(IF(R$6="Sun",INDEX(Attendance!$R:$R,MATCH($B494&amp;R$7,Attendance!$N:$N,0)),IF(INDEX(Attendance!$R:$R,MATCH($B494&amp;R$7,Attendance!$N:$N,0))="","",IF(INDEX(Attendance!$R:$R,MATCH($B494&amp;R$7,Attendance!$N:$N,0))&gt;8,8,INDEX(Attendance!$R:$R,MATCH($B494&amp;R$7,Attendance!$N:$N,0))))),"")</f>
        <v/>
      </c>
      <c r="S495" s="192" t="str">
        <f>IFERROR(IF(S$6="Sun",INDEX(Attendance!$R:$R,MATCH($B494&amp;S$7,Attendance!$N:$N,0)),IF(INDEX(Attendance!$R:$R,MATCH($B494&amp;S$7,Attendance!$N:$N,0))="","",IF(INDEX(Attendance!$R:$R,MATCH($B494&amp;S$7,Attendance!$N:$N,0))&gt;8,8,INDEX(Attendance!$R:$R,MATCH($B494&amp;S$7,Attendance!$N:$N,0))))),"")</f>
        <v/>
      </c>
      <c r="T495" s="192" t="str">
        <f>IFERROR(IF(T$6="Sun",INDEX(Attendance!$R:$R,MATCH($B494&amp;T$7,Attendance!$N:$N,0)),IF(INDEX(Attendance!$R:$R,MATCH($B494&amp;T$7,Attendance!$N:$N,0))="","",IF(INDEX(Attendance!$R:$R,MATCH($B494&amp;T$7,Attendance!$N:$N,0))&gt;8,8,INDEX(Attendance!$R:$R,MATCH($B494&amp;T$7,Attendance!$N:$N,0))))),"")</f>
        <v/>
      </c>
      <c r="U495" s="192" t="str">
        <f>IFERROR(IF(U$6="Sun",INDEX(Attendance!$R:$R,MATCH($B494&amp;U$7,Attendance!$N:$N,0)),IF(INDEX(Attendance!$R:$R,MATCH($B494&amp;U$7,Attendance!$N:$N,0))="","",IF(INDEX(Attendance!$R:$R,MATCH($B494&amp;U$7,Attendance!$N:$N,0))&gt;8,8,INDEX(Attendance!$R:$R,MATCH($B494&amp;U$7,Attendance!$N:$N,0))))),"")</f>
        <v/>
      </c>
      <c r="V495" s="192" t="str">
        <f>IFERROR(IF(V$6="Sun",INDEX(Attendance!$R:$R,MATCH($B494&amp;V$7,Attendance!$N:$N,0)),IF(INDEX(Attendance!$R:$R,MATCH($B494&amp;V$7,Attendance!$N:$N,0))="","",IF(INDEX(Attendance!$R:$R,MATCH($B494&amp;V$7,Attendance!$N:$N,0))&gt;8,8,INDEX(Attendance!$R:$R,MATCH($B494&amp;V$7,Attendance!$N:$N,0))))),"")</f>
        <v/>
      </c>
      <c r="W495" s="192" t="str">
        <f>IFERROR(IF(W$6="Sun",INDEX(Attendance!$R:$R,MATCH($B494&amp;W$7,Attendance!$N:$N,0)),IF(INDEX(Attendance!$R:$R,MATCH($B494&amp;W$7,Attendance!$N:$N,0))="","",IF(INDEX(Attendance!$R:$R,MATCH($B494&amp;W$7,Attendance!$N:$N,0))&gt;8,8,INDEX(Attendance!$R:$R,MATCH($B494&amp;W$7,Attendance!$N:$N,0))))),"")</f>
        <v/>
      </c>
      <c r="X495" s="192" t="str">
        <f>IFERROR(IF(X$6="Sun",INDEX(Attendance!$R:$R,MATCH($B494&amp;X$7,Attendance!$N:$N,0)),IF(INDEX(Attendance!$R:$R,MATCH($B494&amp;X$7,Attendance!$N:$N,0))="","",IF(INDEX(Attendance!$R:$R,MATCH($B494&amp;X$7,Attendance!$N:$N,0))&gt;8,8,INDEX(Attendance!$R:$R,MATCH($B494&amp;X$7,Attendance!$N:$N,0))))),"")</f>
        <v/>
      </c>
      <c r="Y495" s="192" t="str">
        <f>IFERROR(IF(Y$6="Sun",INDEX(Attendance!$R:$R,MATCH($B494&amp;Y$7,Attendance!$N:$N,0)),IF(INDEX(Attendance!$R:$R,MATCH($B494&amp;Y$7,Attendance!$N:$N,0))="","",IF(INDEX(Attendance!$R:$R,MATCH($B494&amp;Y$7,Attendance!$N:$N,0))&gt;8,8,INDEX(Attendance!$R:$R,MATCH($B494&amp;Y$7,Attendance!$N:$N,0))))),"")</f>
        <v/>
      </c>
      <c r="Z495" s="192" t="str">
        <f>IFERROR(IF(Z$6="Sun",INDEX(Attendance!$R:$R,MATCH($B494&amp;Z$7,Attendance!$N:$N,0)),IF(INDEX(Attendance!$R:$R,MATCH($B494&amp;Z$7,Attendance!$N:$N,0))="","",IF(INDEX(Attendance!$R:$R,MATCH($B494&amp;Z$7,Attendance!$N:$N,0))&gt;8,8,INDEX(Attendance!$R:$R,MATCH($B494&amp;Z$7,Attendance!$N:$N,0))))),"")</f>
        <v/>
      </c>
      <c r="AA495" s="192" t="str">
        <f>IFERROR(IF(AA$6="Sun",INDEX(Attendance!$R:$R,MATCH($B494&amp;AA$7,Attendance!$N:$N,0)),IF(INDEX(Attendance!$R:$R,MATCH($B494&amp;AA$7,Attendance!$N:$N,0))="","",IF(INDEX(Attendance!$R:$R,MATCH($B494&amp;AA$7,Attendance!$N:$N,0))&gt;8,8,INDEX(Attendance!$R:$R,MATCH($B494&amp;AA$7,Attendance!$N:$N,0))))),"")</f>
        <v/>
      </c>
      <c r="AB495" s="192" t="str">
        <f>IFERROR(IF(AB$6="Sun",INDEX(Attendance!$R:$R,MATCH($B494&amp;AB$7,Attendance!$N:$N,0)),IF(INDEX(Attendance!$R:$R,MATCH($B494&amp;AB$7,Attendance!$N:$N,0))="","",IF(INDEX(Attendance!$R:$R,MATCH($B494&amp;AB$7,Attendance!$N:$N,0))&gt;8,8,INDEX(Attendance!$R:$R,MATCH($B494&amp;AB$7,Attendance!$N:$N,0))))),"")</f>
        <v/>
      </c>
      <c r="AC495" s="192" t="str">
        <f>IFERROR(IF(AC$6="Sun",INDEX(Attendance!$R:$R,MATCH($B494&amp;AC$7,Attendance!$N:$N,0)),IF(INDEX(Attendance!$R:$R,MATCH($B494&amp;AC$7,Attendance!$N:$N,0))="","",IF(INDEX(Attendance!$R:$R,MATCH($B494&amp;AC$7,Attendance!$N:$N,0))&gt;8,8,INDEX(Attendance!$R:$R,MATCH($B494&amp;AC$7,Attendance!$N:$N,0))))),"")</f>
        <v/>
      </c>
      <c r="AD495" s="192" t="str">
        <f>IFERROR(IF(AD$6="Sun",INDEX(Attendance!$R:$R,MATCH($B494&amp;AD$7,Attendance!$N:$N,0)),IF(INDEX(Attendance!$R:$R,MATCH($B494&amp;AD$7,Attendance!$N:$N,0))="","",IF(INDEX(Attendance!$R:$R,MATCH($B494&amp;AD$7,Attendance!$N:$N,0))&gt;8,8,INDEX(Attendance!$R:$R,MATCH($B494&amp;AD$7,Attendance!$N:$N,0))))),"")</f>
        <v/>
      </c>
      <c r="AE495" s="192" t="str">
        <f>IFERROR(IF(AE$6="Sun",INDEX(Attendance!$R:$R,MATCH($B494&amp;AE$7,Attendance!$N:$N,0)),IF(INDEX(Attendance!$R:$R,MATCH($B494&amp;AE$7,Attendance!$N:$N,0))="","",IF(INDEX(Attendance!$R:$R,MATCH($B494&amp;AE$7,Attendance!$N:$N,0))&gt;8,8,INDEX(Attendance!$R:$R,MATCH($B494&amp;AE$7,Attendance!$N:$N,0))))),"")</f>
        <v/>
      </c>
      <c r="AF495" s="192" t="str">
        <f>IFERROR(IF(AF$6="Sun",INDEX(Attendance!$R:$R,MATCH($B494&amp;AF$7,Attendance!$N:$N,0)),IF(INDEX(Attendance!$R:$R,MATCH($B494&amp;AF$7,Attendance!$N:$N,0))="","",IF(INDEX(Attendance!$R:$R,MATCH($B494&amp;AF$7,Attendance!$N:$N,0))&gt;8,8,INDEX(Attendance!$R:$R,MATCH($B494&amp;AF$7,Attendance!$N:$N,0))))),"")</f>
        <v/>
      </c>
      <c r="AG495" s="192" t="str">
        <f>IFERROR(IF(AG$6="Sun",INDEX(Attendance!$R:$R,MATCH($B494&amp;AG$7,Attendance!$N:$N,0)),IF(INDEX(Attendance!$R:$R,MATCH($B494&amp;AG$7,Attendance!$N:$N,0))="","",IF(INDEX(Attendance!$R:$R,MATCH($B494&amp;AG$7,Attendance!$N:$N,0))&gt;8,8,INDEX(Attendance!$R:$R,MATCH($B494&amp;AG$7,Attendance!$N:$N,0))))),"")</f>
        <v/>
      </c>
      <c r="AH495" s="192" t="str">
        <f>IFERROR(IF(AH$6="Sun",INDEX(Attendance!$R:$R,MATCH($B494&amp;AH$7,Attendance!$N:$N,0)),IF(INDEX(Attendance!$R:$R,MATCH($B494&amp;AH$7,Attendance!$N:$N,0))="","",IF(INDEX(Attendance!$R:$R,MATCH($B494&amp;AH$7,Attendance!$N:$N,0))&gt;8,8,INDEX(Attendance!$R:$R,MATCH($B494&amp;AH$7,Attendance!$N:$N,0))))),"")</f>
        <v/>
      </c>
      <c r="AI495" s="192" t="str">
        <f>IFERROR(IF(AI$6="Sun",INDEX(Attendance!$R:$R,MATCH($B494&amp;AI$7,Attendance!$N:$N,0)),IF(INDEX(Attendance!$R:$R,MATCH($B494&amp;AI$7,Attendance!$N:$N,0))="","",IF(INDEX(Attendance!$R:$R,MATCH($B494&amp;AI$7,Attendance!$N:$N,0))&gt;8,8,INDEX(Attendance!$R:$R,MATCH($B494&amp;AI$7,Attendance!$N:$N,0))))),"")</f>
        <v/>
      </c>
      <c r="AJ495" s="192" t="str">
        <f>IFERROR(IF(AJ$6="Sun",INDEX(Attendance!$R:$R,MATCH($B494&amp;AJ$7,Attendance!$N:$N,0)),IF(INDEX(Attendance!$R:$R,MATCH($B494&amp;AJ$7,Attendance!$N:$N,0))="","",IF(INDEX(Attendance!$R:$R,MATCH($B494&amp;AJ$7,Attendance!$N:$N,0))&gt;8,8,INDEX(Attendance!$R:$R,MATCH($B494&amp;AJ$7,Attendance!$N:$N,0))))),"")</f>
        <v/>
      </c>
      <c r="AK495" s="259"/>
      <c r="AL495" s="193">
        <f>ROUND((IF($C499="",Basic,MID($C499,FIND("RM",$C499)+3,4))+$AP494+$AQ499)/WorkDays/WorkHours*AL$6,4)</f>
        <v>8.6538000000000004</v>
      </c>
      <c r="AM495" s="193">
        <f>ROUND((IF($C499="",Basic,MID($C499,FIND("RM",$C499)+3,4))+$AP494+$AQ499)/WorkDays/WorkHours*AM$6,4)</f>
        <v>11.538500000000001</v>
      </c>
      <c r="AN495" s="193">
        <f>ROUND((IF($C499="",Basic,MID($C499,FIND("RM",$C499)+3,4))+$AP494+$AQ499)/WorkDays/WorkHours*AN$6,4)</f>
        <v>17.307700000000001</v>
      </c>
      <c r="AO495" s="262"/>
      <c r="AP495" s="265"/>
      <c r="AQ495" s="86"/>
      <c r="AR495" s="194"/>
      <c r="AS495" s="194"/>
      <c r="AT495" s="194"/>
      <c r="AU495" s="256"/>
    </row>
    <row r="496" spans="1:47" s="212" customFormat="1" ht="33" customHeight="1" x14ac:dyDescent="0.25">
      <c r="A496" s="189"/>
      <c r="B496" s="184"/>
      <c r="C496" s="195" t="str">
        <f>_xlfn.IFNA(INDEX(Masterlist!E:E,MATCH(B494,Masterlist!B:B,0)),"")</f>
        <v/>
      </c>
      <c r="D496" s="1"/>
      <c r="E496" s="196" t="s">
        <v>175</v>
      </c>
      <c r="F496" s="197" t="str">
        <f>IFERROR(IF(F$6="Sun","",IF(INDEX(Attendance!$S:$S,MATCH($B494&amp;F$7,Attendance!$N:$N,0))=TRUE,"",IF(F495&lt;8,"",INDEX(Attendance!$G:$G,MATCH($B494&amp;F$7,Attendance!$N:$N,0))))),"")</f>
        <v/>
      </c>
      <c r="G496" s="197" t="str">
        <f>IFERROR(IF(G$6="Sun","",IF(INDEX(Attendance!$S:$S,MATCH($B494&amp;G$7,Attendance!$N:$N,0))=TRUE,"",IF(G495&lt;8,"",INDEX(Attendance!$G:$G,MATCH($B494&amp;G$7,Attendance!$N:$N,0))))),"")</f>
        <v/>
      </c>
      <c r="H496" s="197" t="str">
        <f>IFERROR(IF(H$6="Sun","",IF(INDEX(Attendance!$S:$S,MATCH($B494&amp;H$7,Attendance!$N:$N,0))=TRUE,"",IF(H495&lt;8,"",INDEX(Attendance!$G:$G,MATCH($B494&amp;H$7,Attendance!$N:$N,0))))),"")</f>
        <v/>
      </c>
      <c r="I496" s="197" t="str">
        <f>IFERROR(IF(I$6="Sun","",IF(INDEX(Attendance!$S:$S,MATCH($B494&amp;I$7,Attendance!$N:$N,0))=TRUE,"",IF(I495&lt;8,"",INDEX(Attendance!$G:$G,MATCH($B494&amp;I$7,Attendance!$N:$N,0))))),"")</f>
        <v/>
      </c>
      <c r="J496" s="197" t="str">
        <f>IFERROR(IF(J$6="Sun","",IF(INDEX(Attendance!$S:$S,MATCH($B494&amp;J$7,Attendance!$N:$N,0))=TRUE,"",IF(J495&lt;8,"",INDEX(Attendance!$G:$G,MATCH($B494&amp;J$7,Attendance!$N:$N,0))))),"")</f>
        <v/>
      </c>
      <c r="K496" s="197" t="str">
        <f>IFERROR(IF(K$6="Sun","",IF(INDEX(Attendance!$S:$S,MATCH($B494&amp;K$7,Attendance!$N:$N,0))=TRUE,"",IF(K495&lt;8,"",INDEX(Attendance!$G:$G,MATCH($B494&amp;K$7,Attendance!$N:$N,0))))),"")</f>
        <v/>
      </c>
      <c r="L496" s="197" t="str">
        <f>IFERROR(IF(L$6="Sun","",IF(INDEX(Attendance!$S:$S,MATCH($B494&amp;L$7,Attendance!$N:$N,0))=TRUE,"",IF(L495&lt;8,"",INDEX(Attendance!$G:$G,MATCH($B494&amp;L$7,Attendance!$N:$N,0))))),"")</f>
        <v/>
      </c>
      <c r="M496" s="197" t="str">
        <f>IFERROR(IF(M$6="Sun","",IF(INDEX(Attendance!$S:$S,MATCH($B494&amp;M$7,Attendance!$N:$N,0))=TRUE,"",IF(M495&lt;8,"",INDEX(Attendance!$G:$G,MATCH($B494&amp;M$7,Attendance!$N:$N,0))))),"")</f>
        <v/>
      </c>
      <c r="N496" s="197" t="str">
        <f>IFERROR(IF(N$6="Sun","",IF(INDEX(Attendance!$S:$S,MATCH($B494&amp;N$7,Attendance!$N:$N,0))=TRUE,"",IF(N495&lt;8,"",INDEX(Attendance!$G:$G,MATCH($B494&amp;N$7,Attendance!$N:$N,0))))),"")</f>
        <v/>
      </c>
      <c r="O496" s="197" t="str">
        <f>IFERROR(IF(O$6="Sun","",IF(INDEX(Attendance!$S:$S,MATCH($B494&amp;O$7,Attendance!$N:$N,0))=TRUE,"",IF(O495&lt;8,"",INDEX(Attendance!$G:$G,MATCH($B494&amp;O$7,Attendance!$N:$N,0))))),"")</f>
        <v/>
      </c>
      <c r="P496" s="197" t="str">
        <f>IFERROR(IF(P$6="Sun","",IF(INDEX(Attendance!$S:$S,MATCH($B494&amp;P$7,Attendance!$N:$N,0))=TRUE,"",IF(P495&lt;8,"",INDEX(Attendance!$G:$G,MATCH($B494&amp;P$7,Attendance!$N:$N,0))))),"")</f>
        <v/>
      </c>
      <c r="Q496" s="197" t="str">
        <f>IFERROR(IF(Q$6="Sun","",IF(INDEX(Attendance!$S:$S,MATCH($B494&amp;Q$7,Attendance!$N:$N,0))=TRUE,"",IF(Q495&lt;8,"",INDEX(Attendance!$G:$G,MATCH($B494&amp;Q$7,Attendance!$N:$N,0))))),"")</f>
        <v/>
      </c>
      <c r="R496" s="197" t="str">
        <f>IFERROR(IF(R$6="Sun","",IF(INDEX(Attendance!$S:$S,MATCH($B494&amp;R$7,Attendance!$N:$N,0))=TRUE,"",IF(R495&lt;8,"",INDEX(Attendance!$G:$G,MATCH($B494&amp;R$7,Attendance!$N:$N,0))))),"")</f>
        <v/>
      </c>
      <c r="S496" s="197" t="str">
        <f>IFERROR(IF(S$6="Sun","",IF(INDEX(Attendance!$S:$S,MATCH($B494&amp;S$7,Attendance!$N:$N,0))=TRUE,"",IF(S495&lt;8,"",INDEX(Attendance!$G:$G,MATCH($B494&amp;S$7,Attendance!$N:$N,0))))),"")</f>
        <v/>
      </c>
      <c r="T496" s="197" t="str">
        <f>IFERROR(IF(T$6="Sun","",IF(INDEX(Attendance!$S:$S,MATCH($B494&amp;T$7,Attendance!$N:$N,0))=TRUE,"",IF(T495&lt;8,"",INDEX(Attendance!$G:$G,MATCH($B494&amp;T$7,Attendance!$N:$N,0))))),"")</f>
        <v/>
      </c>
      <c r="U496" s="197" t="str">
        <f>IFERROR(IF(U$6="Sun","",IF(INDEX(Attendance!$S:$S,MATCH($B494&amp;U$7,Attendance!$N:$N,0))=TRUE,"",IF(U495&lt;8,"",INDEX(Attendance!$G:$G,MATCH($B494&amp;U$7,Attendance!$N:$N,0))))),"")</f>
        <v/>
      </c>
      <c r="V496" s="197" t="str">
        <f>IFERROR(IF(V$6="Sun","",IF(INDEX(Attendance!$S:$S,MATCH($B494&amp;V$7,Attendance!$N:$N,0))=TRUE,"",IF(V495&lt;8,"",INDEX(Attendance!$G:$G,MATCH($B494&amp;V$7,Attendance!$N:$N,0))))),"")</f>
        <v/>
      </c>
      <c r="W496" s="197" t="str">
        <f>IFERROR(IF(W$6="Sun","",IF(INDEX(Attendance!$S:$S,MATCH($B494&amp;W$7,Attendance!$N:$N,0))=TRUE,"",IF(W495&lt;8,"",INDEX(Attendance!$G:$G,MATCH($B494&amp;W$7,Attendance!$N:$N,0))))),"")</f>
        <v/>
      </c>
      <c r="X496" s="197" t="str">
        <f>IFERROR(IF(X$6="Sun","",IF(INDEX(Attendance!$S:$S,MATCH($B494&amp;X$7,Attendance!$N:$N,0))=TRUE,"",IF(X495&lt;8,"",INDEX(Attendance!$G:$G,MATCH($B494&amp;X$7,Attendance!$N:$N,0))))),"")</f>
        <v/>
      </c>
      <c r="Y496" s="197" t="str">
        <f>IFERROR(IF(Y$6="Sun","",IF(INDEX(Attendance!$S:$S,MATCH($B494&amp;Y$7,Attendance!$N:$N,0))=TRUE,"",IF(Y495&lt;8,"",INDEX(Attendance!$G:$G,MATCH($B494&amp;Y$7,Attendance!$N:$N,0))))),"")</f>
        <v/>
      </c>
      <c r="Z496" s="197" t="str">
        <f>IFERROR(IF(Z$6="Sun","",IF(INDEX(Attendance!$S:$S,MATCH($B494&amp;Z$7,Attendance!$N:$N,0))=TRUE,"",IF(Z495&lt;8,"",INDEX(Attendance!$G:$G,MATCH($B494&amp;Z$7,Attendance!$N:$N,0))))),"")</f>
        <v/>
      </c>
      <c r="AA496" s="197" t="str">
        <f>IFERROR(IF(AA$6="Sun","",IF(INDEX(Attendance!$S:$S,MATCH($B494&amp;AA$7,Attendance!$N:$N,0))=TRUE,"",IF(AA495&lt;8,"",INDEX(Attendance!$G:$G,MATCH($B494&amp;AA$7,Attendance!$N:$N,0))))),"")</f>
        <v/>
      </c>
      <c r="AB496" s="197" t="str">
        <f>IFERROR(IF(AB$6="Sun","",IF(INDEX(Attendance!$S:$S,MATCH($B494&amp;AB$7,Attendance!$N:$N,0))=TRUE,"",IF(AB495&lt;8,"",INDEX(Attendance!$G:$G,MATCH($B494&amp;AB$7,Attendance!$N:$N,0))))),"")</f>
        <v/>
      </c>
      <c r="AC496" s="197" t="str">
        <f>IFERROR(IF(AC$6="Sun","",IF(INDEX(Attendance!$S:$S,MATCH($B494&amp;AC$7,Attendance!$N:$N,0))=TRUE,"",IF(AC495&lt;8,"",INDEX(Attendance!$G:$G,MATCH($B494&amp;AC$7,Attendance!$N:$N,0))))),"")</f>
        <v/>
      </c>
      <c r="AD496" s="197" t="str">
        <f>IFERROR(IF(AD$6="Sun","",IF(INDEX(Attendance!$S:$S,MATCH($B494&amp;AD$7,Attendance!$N:$N,0))=TRUE,"",IF(AD495&lt;8,"",INDEX(Attendance!$G:$G,MATCH($B494&amp;AD$7,Attendance!$N:$N,0))))),"")</f>
        <v/>
      </c>
      <c r="AE496" s="197" t="str">
        <f>IFERROR(IF(AE$6="Sun","",IF(INDEX(Attendance!$S:$S,MATCH($B494&amp;AE$7,Attendance!$N:$N,0))=TRUE,"",IF(AE495&lt;8,"",INDEX(Attendance!$G:$G,MATCH($B494&amp;AE$7,Attendance!$N:$N,0))))),"")</f>
        <v/>
      </c>
      <c r="AF496" s="197" t="str">
        <f>IFERROR(IF(AF$6="Sun","",IF(INDEX(Attendance!$S:$S,MATCH($B494&amp;AF$7,Attendance!$N:$N,0))=TRUE,"",IF(AF495&lt;8,"",INDEX(Attendance!$G:$G,MATCH($B494&amp;AF$7,Attendance!$N:$N,0))))),"")</f>
        <v/>
      </c>
      <c r="AG496" s="197" t="str">
        <f>IFERROR(IF(AG$6="Sun","",IF(INDEX(Attendance!$S:$S,MATCH($B494&amp;AG$7,Attendance!$N:$N,0))=TRUE,"",IF(AG495&lt;8,"",INDEX(Attendance!$G:$G,MATCH($B494&amp;AG$7,Attendance!$N:$N,0))))),"")</f>
        <v/>
      </c>
      <c r="AH496" s="197" t="str">
        <f>IFERROR(IF(AH$6="Sun","",IF(INDEX(Attendance!$S:$S,MATCH($B494&amp;AH$7,Attendance!$N:$N,0))=TRUE,"",IF(AH495&lt;8,"",INDEX(Attendance!$G:$G,MATCH($B494&amp;AH$7,Attendance!$N:$N,0))))),"")</f>
        <v/>
      </c>
      <c r="AI496" s="197" t="str">
        <f>IFERROR(IF(AI$6="Sun","",IF(INDEX(Attendance!$S:$S,MATCH($B494&amp;AI$7,Attendance!$N:$N,0))=TRUE,"",IF(AI495&lt;8,"",INDEX(Attendance!$G:$G,MATCH($B494&amp;AI$7,Attendance!$N:$N,0))))),"")</f>
        <v/>
      </c>
      <c r="AJ496" s="197" t="str">
        <f>IFERROR(IF(AJ$6="Sun","",IF(INDEX(Attendance!$S:$S,MATCH($B494&amp;AJ$7,Attendance!$N:$N,0))=TRUE,"",IF(AJ495&lt;8,"",INDEX(Attendance!$G:$G,MATCH($B494&amp;AJ$7,Attendance!$N:$N,0))))),"")</f>
        <v/>
      </c>
      <c r="AK496" s="259"/>
      <c r="AL496" s="198"/>
      <c r="AM496" s="198"/>
      <c r="AN496" s="198"/>
      <c r="AO496" s="262"/>
      <c r="AP496" s="265"/>
      <c r="AQ496" s="86"/>
      <c r="AR496" s="194"/>
      <c r="AS496" s="194"/>
      <c r="AT496" s="194"/>
      <c r="AU496" s="256"/>
    </row>
    <row r="497" spans="1:47" s="212" customFormat="1" ht="33" customHeight="1" x14ac:dyDescent="0.25">
      <c r="A497" s="189"/>
      <c r="B497" s="184"/>
      <c r="C497" s="195" t="str">
        <f>_xlfn.IFNA(INDEX(Masterlist!F:F,MATCH(B494,Masterlist!B:B,0)),"")</f>
        <v/>
      </c>
      <c r="D497" s="88"/>
      <c r="E497" s="196"/>
      <c r="F497" s="199"/>
      <c r="G497" s="200"/>
      <c r="H497" s="192"/>
      <c r="I497" s="192"/>
      <c r="J497" s="192"/>
      <c r="K497" s="192"/>
      <c r="L497" s="192"/>
      <c r="M497" s="192"/>
      <c r="N497" s="192"/>
      <c r="O497" s="192"/>
      <c r="P497" s="192"/>
      <c r="Q497" s="201"/>
      <c r="R497" s="201"/>
      <c r="S497" s="192"/>
      <c r="T497" s="192"/>
      <c r="U497" s="192"/>
      <c r="V497" s="192"/>
      <c r="W497" s="192"/>
      <c r="X497" s="192"/>
      <c r="Y497" s="192"/>
      <c r="Z497" s="192"/>
      <c r="AA497" s="192"/>
      <c r="AB497" s="192"/>
      <c r="AC497" s="192"/>
      <c r="AD497" s="192"/>
      <c r="AE497" s="192"/>
      <c r="AF497" s="192"/>
      <c r="AG497" s="192"/>
      <c r="AH497" s="192"/>
      <c r="AI497" s="192"/>
      <c r="AJ497" s="192"/>
      <c r="AK497" s="259"/>
      <c r="AL497" s="198"/>
      <c r="AM497" s="198"/>
      <c r="AN497" s="198"/>
      <c r="AO497" s="262"/>
      <c r="AP497" s="265"/>
      <c r="AQ497" s="86"/>
      <c r="AR497" s="194"/>
      <c r="AS497" s="194"/>
      <c r="AT497" s="194"/>
      <c r="AU497" s="256"/>
    </row>
    <row r="498" spans="1:47" s="212" customFormat="1" ht="33" customHeight="1" x14ac:dyDescent="0.25">
      <c r="A498" s="189"/>
      <c r="B498" s="184"/>
      <c r="C498" s="202" t="str">
        <f>_xlfn.IFNA(INDEX(Masterlist!I:I,MATCH(B494,Masterlist!B:B,0)),"")</f>
        <v/>
      </c>
      <c r="D498" s="226" t="str">
        <f>_xlfn.IFNA(IF(INDEX(Attendance!H:H,MATCH(B494,Attendance!$A:$A,0))="VMI","SCOPE ALLW",""),"")</f>
        <v/>
      </c>
      <c r="E498" s="196" t="s">
        <v>13</v>
      </c>
      <c r="F498" s="203" t="str">
        <f>IFERROR(IF(AND(RIGHT(F494,1)="N",VALUE(F495)&gt;=8),Database!$I$3,""),"")</f>
        <v/>
      </c>
      <c r="G498" s="192" t="str">
        <f>IFERROR(IF(AND(RIGHT(G494,1)="N",VALUE(G495)&gt;=8),Database!$I$3,""),"")</f>
        <v/>
      </c>
      <c r="H498" s="199" t="str">
        <f>IFERROR(IF(AND(RIGHT(H494,1)="N",VALUE(H495)&gt;=8),Database!$I$3,""),"")</f>
        <v/>
      </c>
      <c r="I498" s="192" t="str">
        <f>IFERROR(IF(AND(RIGHT(I494,1)="N",VALUE(I495)&gt;=8),Database!$I$3,""),"")</f>
        <v/>
      </c>
      <c r="J498" s="192" t="str">
        <f>IFERROR(IF(AND(RIGHT(J494,1)="N",VALUE(J495)&gt;=8),Database!$I$3,""),"")</f>
        <v/>
      </c>
      <c r="K498" s="192" t="str">
        <f>IFERROR(IF(AND(RIGHT(K494,1)="N",VALUE(K495)&gt;=8),Database!$I$3,""),"")</f>
        <v/>
      </c>
      <c r="L498" s="192" t="str">
        <f>IFERROR(IF(AND(RIGHT(L494,1)="N",VALUE(L495)&gt;=8),Database!$I$3,""),"")</f>
        <v/>
      </c>
      <c r="M498" s="192" t="str">
        <f>IFERROR(IF(AND(RIGHT(M494,1)="N",VALUE(M495)&gt;=8),Database!$I$3,""),"")</f>
        <v/>
      </c>
      <c r="N498" s="192" t="str">
        <f>IFERROR(IF(AND(RIGHT(N494,1)="N",VALUE(N495)&gt;=8),Database!$I$3,""),"")</f>
        <v/>
      </c>
      <c r="O498" s="192" t="str">
        <f>IFERROR(IF(AND(RIGHT(O494,1)="N",VALUE(O495)&gt;=8),Database!$I$3,""),"")</f>
        <v/>
      </c>
      <c r="P498" s="192" t="str">
        <f>IFERROR(IF(AND(RIGHT(P494,1)="N",VALUE(P495)&gt;=8),Database!$I$3,""),"")</f>
        <v/>
      </c>
      <c r="Q498" s="192" t="str">
        <f>IFERROR(IF(AND(RIGHT(Q494,1)="N",VALUE(Q495)&gt;=8),Database!$I$3,""),"")</f>
        <v/>
      </c>
      <c r="R498" s="192" t="str">
        <f>IFERROR(IF(AND(RIGHT(R494,1)="N",VALUE(R495)&gt;=8),Database!$I$3,""),"")</f>
        <v/>
      </c>
      <c r="S498" s="192" t="str">
        <f>IFERROR(IF(AND(RIGHT(S494,1)="N",VALUE(S495)&gt;=8),Database!$I$3,""),"")</f>
        <v/>
      </c>
      <c r="T498" s="192" t="str">
        <f>IFERROR(IF(AND(RIGHT(T494,1)="N",VALUE(T495)&gt;=8),Database!$I$3,""),"")</f>
        <v/>
      </c>
      <c r="U498" s="192" t="str">
        <f>IFERROR(IF(AND(RIGHT(U494,1)="N",VALUE(U495)&gt;=8),Database!$I$3,""),"")</f>
        <v/>
      </c>
      <c r="V498" s="192" t="str">
        <f>IFERROR(IF(AND(RIGHT(V494,1)="N",VALUE(V495)&gt;=8),Database!$I$3,""),"")</f>
        <v/>
      </c>
      <c r="W498" s="192" t="str">
        <f>IFERROR(IF(AND(RIGHT(W494,1)="N",VALUE(W495)&gt;=8),Database!$I$3,""),"")</f>
        <v/>
      </c>
      <c r="X498" s="192" t="str">
        <f>IFERROR(IF(AND(RIGHT(X494,1)="N",VALUE(X495)&gt;=8),Database!$I$3,""),"")</f>
        <v/>
      </c>
      <c r="Y498" s="192" t="str">
        <f>IFERROR(IF(AND(RIGHT(Y494,1)="N",VALUE(Y495)&gt;=8),Database!$I$3,""),"")</f>
        <v/>
      </c>
      <c r="Z498" s="192" t="str">
        <f>IFERROR(IF(AND(RIGHT(Z494,1)="N",VALUE(Z495)&gt;=8),Database!$I$3,""),"")</f>
        <v/>
      </c>
      <c r="AA498" s="192" t="str">
        <f>IFERROR(IF(AND(RIGHT(AA494,1)="N",VALUE(AA495)&gt;=8),Database!$I$3,""),"")</f>
        <v/>
      </c>
      <c r="AB498" s="192" t="str">
        <f>IFERROR(IF(AND(RIGHT(AB494,1)="N",VALUE(AB495)&gt;=8),Database!$I$3,""),"")</f>
        <v/>
      </c>
      <c r="AC498" s="192" t="str">
        <f>IFERROR(IF(AND(RIGHT(AC494,1)="N",VALUE(AC495)&gt;=8),Database!$I$3,""),"")</f>
        <v/>
      </c>
      <c r="AD498" s="192" t="str">
        <f>IFERROR(IF(AND(RIGHT(AD494,1)="N",VALUE(AD495)&gt;=8),Database!$I$3,""),"")</f>
        <v/>
      </c>
      <c r="AE498" s="192" t="str">
        <f>IFERROR(IF(AND(RIGHT(AE494,1)="N",VALUE(AE495)&gt;=8),Database!$I$3,""),"")</f>
        <v/>
      </c>
      <c r="AF498" s="192" t="str">
        <f>IFERROR(IF(AND(RIGHT(AF494,1)="N",VALUE(AF495)&gt;=8),Database!$I$3,""),"")</f>
        <v/>
      </c>
      <c r="AG498" s="192" t="str">
        <f>IFERROR(IF(AND(RIGHT(AG494,1)="N",VALUE(AG495)&gt;=8),Database!$I$3,""),"")</f>
        <v/>
      </c>
      <c r="AH498" s="192" t="str">
        <f>IFERROR(IF(AND(RIGHT(AH494,1)="N",VALUE(AH495)&gt;=8),Database!$I$3,""),"")</f>
        <v/>
      </c>
      <c r="AI498" s="192" t="str">
        <f>IFERROR(IF(AND(RIGHT(AI494,1)="N",VALUE(AI495)&gt;=8),Database!$I$3,""),"")</f>
        <v/>
      </c>
      <c r="AJ498" s="192" t="str">
        <f>IFERROR(IF(AND(RIGHT(AJ494,1)="N",VALUE(AJ495)&gt;=8),Database!$I$3,""),"")</f>
        <v/>
      </c>
      <c r="AK498" s="259"/>
      <c r="AL498" s="204"/>
      <c r="AM498" s="198"/>
      <c r="AN498" s="198"/>
      <c r="AO498" s="262"/>
      <c r="AP498" s="265"/>
      <c r="AQ498" s="86"/>
      <c r="AR498" s="194"/>
      <c r="AS498" s="194"/>
      <c r="AT498" s="194"/>
      <c r="AU498" s="256"/>
    </row>
    <row r="499" spans="1:47" s="212" customFormat="1" ht="33" customHeight="1" thickBot="1" x14ac:dyDescent="0.3">
      <c r="A499" s="189"/>
      <c r="B499" s="205"/>
      <c r="C499" s="222"/>
      <c r="D499" s="28"/>
      <c r="E499" s="206" t="s">
        <v>176</v>
      </c>
      <c r="F499" s="207" t="str">
        <f>IFERROR(IF(INDEX(Attendance!$T:$T,MATCH($B494&amp;F$7,Attendance!$N:$N,0))=TRUE,"L",IF(SUM(F495:F496)&gt;=10,5,"")),"")</f>
        <v/>
      </c>
      <c r="G499" s="207" t="str">
        <f>IFERROR(IF(INDEX(Attendance!$T:$T,MATCH($B494&amp;G$7,Attendance!$N:$N,0))=TRUE,"L",IF(SUM(G495:G496)&gt;=10,5,"")),"")</f>
        <v/>
      </c>
      <c r="H499" s="208" t="str">
        <f>IFERROR(IF(INDEX(Attendance!$T:$T,MATCH($B494&amp;H$7,Attendance!$N:$N,0))=TRUE,"L",IF(SUM(H495:H496)&gt;=10,5,"")),"")</f>
        <v/>
      </c>
      <c r="I499" s="208" t="str">
        <f>IFERROR(IF(INDEX(Attendance!$T:$T,MATCH($B494&amp;I$7,Attendance!$N:$N,0))=TRUE,"L",IF(SUM(I495:I496)&gt;=10,5,"")),"")</f>
        <v/>
      </c>
      <c r="J499" s="208" t="str">
        <f>IFERROR(IF(INDEX(Attendance!$T:$T,MATCH($B494&amp;J$7,Attendance!$N:$N,0))=TRUE,"L",IF(SUM(J495:J496)&gt;=10,5,"")),"")</f>
        <v/>
      </c>
      <c r="K499" s="208" t="str">
        <f>IFERROR(IF(INDEX(Attendance!$T:$T,MATCH($B494&amp;K$7,Attendance!$N:$N,0))=TRUE,"L",IF(SUM(K495:K496)&gt;=10,5,"")),"")</f>
        <v/>
      </c>
      <c r="L499" s="208" t="str">
        <f>IFERROR(IF(INDEX(Attendance!$T:$T,MATCH($B494&amp;L$7,Attendance!$N:$N,0))=TRUE,"L",IF(SUM(L495:L496)&gt;=10,5,"")),"")</f>
        <v/>
      </c>
      <c r="M499" s="208" t="str">
        <f>IFERROR(IF(INDEX(Attendance!$T:$T,MATCH($B494&amp;M$7,Attendance!$N:$N,0))=TRUE,"L",IF(SUM(M495:M496)&gt;=10,5,"")),"")</f>
        <v/>
      </c>
      <c r="N499" s="208" t="str">
        <f>IFERROR(IF(INDEX(Attendance!$T:$T,MATCH($B494&amp;N$7,Attendance!$N:$N,0))=TRUE,"L",IF(SUM(N495:N496)&gt;=10,5,"")),"")</f>
        <v/>
      </c>
      <c r="O499" s="208" t="str">
        <f>IFERROR(IF(INDEX(Attendance!$T:$T,MATCH($B494&amp;O$7,Attendance!$N:$N,0))=TRUE,"L",IF(SUM(O495:O496)&gt;=10,5,"")),"")</f>
        <v/>
      </c>
      <c r="P499" s="208" t="str">
        <f>IFERROR(IF(INDEX(Attendance!$T:$T,MATCH($B494&amp;P$7,Attendance!$N:$N,0))=TRUE,"L",IF(SUM(P495:P496)&gt;=10,5,"")),"")</f>
        <v/>
      </c>
      <c r="Q499" s="208" t="str">
        <f>IFERROR(IF(INDEX(Attendance!$T:$T,MATCH($B494&amp;Q$7,Attendance!$N:$N,0))=TRUE,"L",IF(SUM(Q495:Q496)&gt;=10,5,"")),"")</f>
        <v/>
      </c>
      <c r="R499" s="208" t="str">
        <f>IFERROR(IF(INDEX(Attendance!$T:$T,MATCH($B494&amp;R$7,Attendance!$N:$N,0))=TRUE,"L",IF(SUM(R495:R496)&gt;=10,5,"")),"")</f>
        <v/>
      </c>
      <c r="S499" s="208" t="str">
        <f>IFERROR(IF(INDEX(Attendance!$T:$T,MATCH($B494&amp;S$7,Attendance!$N:$N,0))=TRUE,"L",IF(SUM(S495:S496)&gt;=10,5,"")),"")</f>
        <v/>
      </c>
      <c r="T499" s="208" t="str">
        <f>IFERROR(IF(INDEX(Attendance!$T:$T,MATCH($B494&amp;T$7,Attendance!$N:$N,0))=TRUE,"L",IF(SUM(T495:T496)&gt;=10,5,"")),"")</f>
        <v/>
      </c>
      <c r="U499" s="208" t="str">
        <f>IFERROR(IF(INDEX(Attendance!$T:$T,MATCH($B494&amp;U$7,Attendance!$N:$N,0))=TRUE,"L",IF(SUM(U495:U496)&gt;=10,5,"")),"")</f>
        <v/>
      </c>
      <c r="V499" s="208" t="str">
        <f>IFERROR(IF(INDEX(Attendance!$T:$T,MATCH($B494&amp;V$7,Attendance!$N:$N,0))=TRUE,"L",IF(SUM(V495:V496)&gt;=10,5,"")),"")</f>
        <v/>
      </c>
      <c r="W499" s="208" t="str">
        <f>IFERROR(IF(INDEX(Attendance!$T:$T,MATCH($B494&amp;W$7,Attendance!$N:$N,0))=TRUE,"L",IF(SUM(W495:W496)&gt;=10,5,"")),"")</f>
        <v/>
      </c>
      <c r="X499" s="208" t="str">
        <f>IFERROR(IF(INDEX(Attendance!$T:$T,MATCH($B494&amp;X$7,Attendance!$N:$N,0))=TRUE,"L",IF(SUM(X495:X496)&gt;=10,5,"")),"")</f>
        <v/>
      </c>
      <c r="Y499" s="208" t="str">
        <f>IFERROR(IF(INDEX(Attendance!$T:$T,MATCH($B494&amp;Y$7,Attendance!$N:$N,0))=TRUE,"L",IF(SUM(Y495:Y496)&gt;=10,5,"")),"")</f>
        <v/>
      </c>
      <c r="Z499" s="208" t="str">
        <f>IFERROR(IF(INDEX(Attendance!$T:$T,MATCH($B494&amp;Z$7,Attendance!$N:$N,0))=TRUE,"L",IF(SUM(Z495:Z496)&gt;=10,5,"")),"")</f>
        <v/>
      </c>
      <c r="AA499" s="208" t="str">
        <f>IFERROR(IF(INDEX(Attendance!$T:$T,MATCH($B494&amp;AA$7,Attendance!$N:$N,0))=TRUE,"L",IF(SUM(AA495:AA496)&gt;=10,5,"")),"")</f>
        <v/>
      </c>
      <c r="AB499" s="208" t="str">
        <f>IFERROR(IF(INDEX(Attendance!$T:$T,MATCH($B494&amp;AB$7,Attendance!$N:$N,0))=TRUE,"L",IF(SUM(AB495:AB496)&gt;=10,5,"")),"")</f>
        <v/>
      </c>
      <c r="AC499" s="208" t="str">
        <f>IFERROR(IF(INDEX(Attendance!$T:$T,MATCH($B494&amp;AC$7,Attendance!$N:$N,0))=TRUE,"L",IF(SUM(AC495:AC496)&gt;=10,5,"")),"")</f>
        <v/>
      </c>
      <c r="AD499" s="208" t="str">
        <f>IFERROR(IF(INDEX(Attendance!$T:$T,MATCH($B494&amp;AD$7,Attendance!$N:$N,0))=TRUE,"L",IF(SUM(AD495:AD496)&gt;=10,5,"")),"")</f>
        <v/>
      </c>
      <c r="AE499" s="208" t="str">
        <f>IFERROR(IF(INDEX(Attendance!$T:$T,MATCH($B494&amp;AE$7,Attendance!$N:$N,0))=TRUE,"L",IF(SUM(AE495:AE496)&gt;=10,5,"")),"")</f>
        <v/>
      </c>
      <c r="AF499" s="208" t="str">
        <f>IFERROR(IF(INDEX(Attendance!$T:$T,MATCH($B494&amp;AF$7,Attendance!$N:$N,0))=TRUE,"L",IF(SUM(AF495:AF496)&gt;=10,5,"")),"")</f>
        <v/>
      </c>
      <c r="AG499" s="208" t="str">
        <f>IFERROR(IF(INDEX(Attendance!$T:$T,MATCH($B494&amp;AG$7,Attendance!$N:$N,0))=TRUE,"L",IF(SUM(AG495:AG496)&gt;=10,5,"")),"")</f>
        <v/>
      </c>
      <c r="AH499" s="208" t="str">
        <f>IFERROR(IF(INDEX(Attendance!$T:$T,MATCH($B494&amp;AH$7,Attendance!$N:$N,0))=TRUE,"L",IF(SUM(AH495:AH496)&gt;=10,5,"")),"")</f>
        <v/>
      </c>
      <c r="AI499" s="208" t="str">
        <f>IFERROR(IF(INDEX(Attendance!$T:$T,MATCH($B494&amp;AI$7,Attendance!$N:$N,0))=TRUE,"L",IF(SUM(AI495:AI496)&gt;=10,5,"")),"")</f>
        <v/>
      </c>
      <c r="AJ499" s="208" t="str">
        <f>IFERROR(IF(INDEX(Attendance!$T:$T,MATCH($B494&amp;AJ$7,Attendance!$N:$N,0))=TRUE,"L",IF(SUM(AJ495:AJ496)&gt;=10,5,"")),"")</f>
        <v/>
      </c>
      <c r="AK499" s="260"/>
      <c r="AL499" s="209">
        <f>ROUND(AL494*AL495,2)</f>
        <v>0</v>
      </c>
      <c r="AM499" s="209">
        <f>ROUND(AM494*AM495,2)</f>
        <v>0</v>
      </c>
      <c r="AN499" s="209">
        <f>ROUND(AN494*AN495,2)</f>
        <v>0</v>
      </c>
      <c r="AO499" s="263"/>
      <c r="AP499" s="266"/>
      <c r="AQ499" s="210">
        <f>AQ494*$AQ$5</f>
        <v>0</v>
      </c>
      <c r="AR499" s="211">
        <f>AR494*ROUND(IF($C499="",1200,MID($C499,FIND("RM",$C499)+3,4))/26,2)</f>
        <v>0</v>
      </c>
      <c r="AS499" s="211">
        <f t="shared" ref="AS499:AT499" si="131">AS494*ROUND(IF($C499="",1200,MID($C499,FIND("RM",$C499)+3,4))/26,2)</f>
        <v>0</v>
      </c>
      <c r="AT499" s="211">
        <f t="shared" si="131"/>
        <v>92.3</v>
      </c>
      <c r="AU499" s="257"/>
    </row>
    <row r="500" spans="1:47" s="213" customFormat="1" ht="33" customHeight="1" x14ac:dyDescent="0.35">
      <c r="A500" s="175">
        <f t="shared" si="117"/>
        <v>83</v>
      </c>
      <c r="B500" s="184" t="str">
        <f>_xlfn.IFNA(INDEX(Attendance!$A:$A,MATCH(A500,Attendance!$M:$M,0)),"")</f>
        <v/>
      </c>
      <c r="C500" s="185" t="str">
        <f>_xlfn.IFNA(INDEX(Masterlist!C:C,MATCH(B500,Masterlist!B:B,0)),"")</f>
        <v/>
      </c>
      <c r="D500" s="87"/>
      <c r="E500" s="186" t="s">
        <v>173</v>
      </c>
      <c r="F500" s="83" t="str" cm="1">
        <f t="array" ref="F500">_xlfn.IFNA(IF(OR(VALUE(F$7&amp;$C$3)=PH),IF(F501="","PH",IF(INDEX(Attendance!$O:$O,MATCH($B500&amp;F$7,Attendance!$N:$N,0))&lt;"1200","PM","PN")),IF(F$6="Sun",IF(F501="","RD",IF(INDEX(Attendance!$O:$O,MATCH($B500&amp;F$7,Attendance!$N:$N,0))&lt;"1200","RM","RN")),IF(F501="",IF(F$7="","",IF(INDEX(Attendance!$I:$I,MATCH($B500&amp;F$7,Attendance!$N:$N,0))="ABS","AB","UL")),IF(INDEX(Attendance!$O:$O,MATCH($B500&amp;F$7,Attendance!$N:$N,0))&lt;"1200","M","N")))),"")</f>
        <v/>
      </c>
      <c r="G500" s="83" t="str" cm="1">
        <f t="array" ref="G500">_xlfn.IFNA(IF(OR(VALUE(G$7&amp;$C$3)=PH),IF(G501="","PH",IF(INDEX(Attendance!$O:$O,MATCH($B500&amp;G$7,Attendance!$N:$N,0))&lt;"1200","PM","PN")),IF(G$6="Sun",IF(G501="","RD",IF(INDEX(Attendance!$O:$O,MATCH($B500&amp;G$7,Attendance!$N:$N,0))&lt;"1200","RM","RN")),IF(G501="",IF(G$7="","",IF(INDEX(Attendance!$I:$I,MATCH($B500&amp;G$7,Attendance!$N:$N,0))="ABS","AB","UL")),IF(INDEX(Attendance!$O:$O,MATCH($B500&amp;G$7,Attendance!$N:$N,0))&lt;"1200","M","N")))),"")</f>
        <v/>
      </c>
      <c r="H500" s="83" t="str" cm="1">
        <f t="array" ref="H500">_xlfn.IFNA(IF(OR(VALUE(H$7&amp;$C$3)=PH),IF(H501="","PH",IF(INDEX(Attendance!$O:$O,MATCH($B500&amp;H$7,Attendance!$N:$N,0))&lt;"1200","PM","PN")),IF(H$6="Sun",IF(H501="","RD",IF(INDEX(Attendance!$O:$O,MATCH($B500&amp;H$7,Attendance!$N:$N,0))&lt;"1200","RM","RN")),IF(H501="",IF(H$7="","",IF(INDEX(Attendance!$I:$I,MATCH($B500&amp;H$7,Attendance!$N:$N,0))="ABS","AB","UL")),IF(INDEX(Attendance!$O:$O,MATCH($B500&amp;H$7,Attendance!$N:$N,0))&lt;"1200","M","N")))),"")</f>
        <v/>
      </c>
      <c r="I500" s="83" t="str" cm="1">
        <f t="array" ref="I500">_xlfn.IFNA(IF(OR(VALUE(I$7&amp;$C$3)=PH),IF(I501="","PH",IF(INDEX(Attendance!$O:$O,MATCH($B500&amp;I$7,Attendance!$N:$N,0))&lt;"1200","PM","PN")),IF(I$6="Sun",IF(I501="","RD",IF(INDEX(Attendance!$O:$O,MATCH($B500&amp;I$7,Attendance!$N:$N,0))&lt;"1200","RM","RN")),IF(I501="",IF(I$7="","",IF(INDEX(Attendance!$I:$I,MATCH($B500&amp;I$7,Attendance!$N:$N,0))="ABS","AB","UL")),IF(INDEX(Attendance!$O:$O,MATCH($B500&amp;I$7,Attendance!$N:$N,0))&lt;"1200","M","N")))),"")</f>
        <v/>
      </c>
      <c r="J500" s="83" t="str" cm="1">
        <f t="array" ref="J500">_xlfn.IFNA(IF(OR(VALUE(J$7&amp;$C$3)=PH),IF(J501="","PH",IF(INDEX(Attendance!$O:$O,MATCH($B500&amp;J$7,Attendance!$N:$N,0))&lt;"1200","PM","PN")),IF(J$6="Sun",IF(J501="","RD",IF(INDEX(Attendance!$O:$O,MATCH($B500&amp;J$7,Attendance!$N:$N,0))&lt;"1200","RM","RN")),IF(J501="",IF(J$7="","",IF(INDEX(Attendance!$I:$I,MATCH($B500&amp;J$7,Attendance!$N:$N,0))="ABS","AB","UL")),IF(INDEX(Attendance!$O:$O,MATCH($B500&amp;J$7,Attendance!$N:$N,0))&lt;"1200","M","N")))),"")</f>
        <v/>
      </c>
      <c r="K500" s="83" t="str" cm="1">
        <f t="array" ref="K500">_xlfn.IFNA(IF(OR(VALUE(K$7&amp;$C$3)=PH),IF(K501="","PH",IF(INDEX(Attendance!$O:$O,MATCH($B500&amp;K$7,Attendance!$N:$N,0))&lt;"1200","PM","PN")),IF(K$6="Sun",IF(K501="","RD",IF(INDEX(Attendance!$O:$O,MATCH($B500&amp;K$7,Attendance!$N:$N,0))&lt;"1200","RM","RN")),IF(K501="",IF(K$7="","",IF(INDEX(Attendance!$I:$I,MATCH($B500&amp;K$7,Attendance!$N:$N,0))="ABS","AB","UL")),IF(INDEX(Attendance!$O:$O,MATCH($B500&amp;K$7,Attendance!$N:$N,0))&lt;"1200","M","N")))),"")</f>
        <v/>
      </c>
      <c r="L500" s="83" t="str" cm="1">
        <f t="array" ref="L500">_xlfn.IFNA(IF(OR(VALUE(L$7&amp;$C$3)=PH),IF(L501="","PH",IF(INDEX(Attendance!$O:$O,MATCH($B500&amp;L$7,Attendance!$N:$N,0))&lt;"1200","PM","PN")),IF(L$6="Sun",IF(L501="","RD",IF(INDEX(Attendance!$O:$O,MATCH($B500&amp;L$7,Attendance!$N:$N,0))&lt;"1200","RM","RN")),IF(L501="",IF(L$7="","",IF(INDEX(Attendance!$I:$I,MATCH($B500&amp;L$7,Attendance!$N:$N,0))="ABS","AB","UL")),IF(INDEX(Attendance!$O:$O,MATCH($B500&amp;L$7,Attendance!$N:$N,0))&lt;"1200","M","N")))),"")</f>
        <v>RD</v>
      </c>
      <c r="M500" s="83" t="str" cm="1">
        <f t="array" ref="M500">_xlfn.IFNA(IF(OR(VALUE(M$7&amp;$C$3)=PH),IF(M501="","PH",IF(INDEX(Attendance!$O:$O,MATCH($B500&amp;M$7,Attendance!$N:$N,0))&lt;"1200","PM","PN")),IF(M$6="Sun",IF(M501="","RD",IF(INDEX(Attendance!$O:$O,MATCH($B500&amp;M$7,Attendance!$N:$N,0))&lt;"1200","RM","RN")),IF(M501="",IF(M$7="","",IF(INDEX(Attendance!$I:$I,MATCH($B500&amp;M$7,Attendance!$N:$N,0))="ABS","AB","UL")),IF(INDEX(Attendance!$O:$O,MATCH($B500&amp;M$7,Attendance!$N:$N,0))&lt;"1200","M","N")))),"")</f>
        <v/>
      </c>
      <c r="N500" s="83" t="str" cm="1">
        <f t="array" ref="N500">_xlfn.IFNA(IF(OR(VALUE(N$7&amp;$C$3)=PH),IF(N501="","PH",IF(INDEX(Attendance!$O:$O,MATCH($B500&amp;N$7,Attendance!$N:$N,0))&lt;"1200","PM","PN")),IF(N$6="Sun",IF(N501="","RD",IF(INDEX(Attendance!$O:$O,MATCH($B500&amp;N$7,Attendance!$N:$N,0))&lt;"1200","RM","RN")),IF(N501="",IF(N$7="","",IF(INDEX(Attendance!$I:$I,MATCH($B500&amp;N$7,Attendance!$N:$N,0))="ABS","AB","UL")),IF(INDEX(Attendance!$O:$O,MATCH($B500&amp;N$7,Attendance!$N:$N,0))&lt;"1200","M","N")))),"")</f>
        <v/>
      </c>
      <c r="O500" s="83" t="str" cm="1">
        <f t="array" ref="O500">_xlfn.IFNA(IF(OR(VALUE(O$7&amp;$C$3)=PH),IF(O501="","PH",IF(INDEX(Attendance!$O:$O,MATCH($B500&amp;O$7,Attendance!$N:$N,0))&lt;"1200","PM","PN")),IF(O$6="Sun",IF(O501="","RD",IF(INDEX(Attendance!$O:$O,MATCH($B500&amp;O$7,Attendance!$N:$N,0))&lt;"1200","RM","RN")),IF(O501="",IF(O$7="","",IF(INDEX(Attendance!$I:$I,MATCH($B500&amp;O$7,Attendance!$N:$N,0))="ABS","AB","UL")),IF(INDEX(Attendance!$O:$O,MATCH($B500&amp;O$7,Attendance!$N:$N,0))&lt;"1200","M","N")))),"")</f>
        <v/>
      </c>
      <c r="P500" s="83" t="str" cm="1">
        <f t="array" ref="P500">_xlfn.IFNA(IF(OR(VALUE(P$7&amp;$C$3)=PH),IF(P501="","PH",IF(INDEX(Attendance!$O:$O,MATCH($B500&amp;P$7,Attendance!$N:$N,0))&lt;"1200","PM","PN")),IF(P$6="Sun",IF(P501="","RD",IF(INDEX(Attendance!$O:$O,MATCH($B500&amp;P$7,Attendance!$N:$N,0))&lt;"1200","RM","RN")),IF(P501="",IF(P$7="","",IF(INDEX(Attendance!$I:$I,MATCH($B500&amp;P$7,Attendance!$N:$N,0))="ABS","AB","UL")),IF(INDEX(Attendance!$O:$O,MATCH($B500&amp;P$7,Attendance!$N:$N,0))&lt;"1200","M","N")))),"")</f>
        <v/>
      </c>
      <c r="Q500" s="83" t="str" cm="1">
        <f t="array" ref="Q500">_xlfn.IFNA(IF(OR(VALUE(Q$7&amp;$C$3)=PH),IF(Q501="","PH",IF(INDEX(Attendance!$O:$O,MATCH($B500&amp;Q$7,Attendance!$N:$N,0))&lt;"1200","PM","PN")),IF(Q$6="Sun",IF(Q501="","RD",IF(INDEX(Attendance!$O:$O,MATCH($B500&amp;Q$7,Attendance!$N:$N,0))&lt;"1200","RM","RN")),IF(Q501="",IF(Q$7="","",IF(INDEX(Attendance!$I:$I,MATCH($B500&amp;Q$7,Attendance!$N:$N,0))="ABS","AB","UL")),IF(INDEX(Attendance!$O:$O,MATCH($B500&amp;Q$7,Attendance!$N:$N,0))&lt;"1200","M","N")))),"")</f>
        <v>PH</v>
      </c>
      <c r="R500" s="83" t="str" cm="1">
        <f t="array" ref="R500">_xlfn.IFNA(IF(OR(VALUE(R$7&amp;$C$3)=PH),IF(R501="","PH",IF(INDEX(Attendance!$O:$O,MATCH($B500&amp;R$7,Attendance!$N:$N,0))&lt;"1200","PM","PN")),IF(R$6="Sun",IF(R501="","RD",IF(INDEX(Attendance!$O:$O,MATCH($B500&amp;R$7,Attendance!$N:$N,0))&lt;"1200","RM","RN")),IF(R501="",IF(R$7="","",IF(INDEX(Attendance!$I:$I,MATCH($B500&amp;R$7,Attendance!$N:$N,0))="ABS","AB","UL")),IF(INDEX(Attendance!$O:$O,MATCH($B500&amp;R$7,Attendance!$N:$N,0))&lt;"1200","M","N")))),"")</f>
        <v>PH</v>
      </c>
      <c r="S500" s="83" t="str" cm="1">
        <f t="array" ref="S500">_xlfn.IFNA(IF(OR(VALUE(S$7&amp;$C$3)=PH),IF(S501="","PH",IF(INDEX(Attendance!$O:$O,MATCH($B500&amp;S$7,Attendance!$N:$N,0))&lt;"1200","PM","PN")),IF(S$6="Sun",IF(S501="","RD",IF(INDEX(Attendance!$O:$O,MATCH($B500&amp;S$7,Attendance!$N:$N,0))&lt;"1200","RM","RN")),IF(S501="",IF(S$7="","",IF(INDEX(Attendance!$I:$I,MATCH($B500&amp;S$7,Attendance!$N:$N,0))="ABS","AB","UL")),IF(INDEX(Attendance!$O:$O,MATCH($B500&amp;S$7,Attendance!$N:$N,0))&lt;"1200","M","N")))),"")</f>
        <v>RD</v>
      </c>
      <c r="T500" s="83" t="str" cm="1">
        <f t="array" ref="T500">_xlfn.IFNA(IF(OR(VALUE(T$7&amp;$C$3)=PH),IF(T501="","PH",IF(INDEX(Attendance!$O:$O,MATCH($B500&amp;T$7,Attendance!$N:$N,0))&lt;"1200","PM","PN")),IF(T$6="Sun",IF(T501="","RD",IF(INDEX(Attendance!$O:$O,MATCH($B500&amp;T$7,Attendance!$N:$N,0))&lt;"1200","RM","RN")),IF(T501="",IF(T$7="","",IF(INDEX(Attendance!$I:$I,MATCH($B500&amp;T$7,Attendance!$N:$N,0))="ABS","AB","UL")),IF(INDEX(Attendance!$O:$O,MATCH($B500&amp;T$7,Attendance!$N:$N,0))&lt;"1200","M","N")))),"")</f>
        <v/>
      </c>
      <c r="U500" s="83" t="str" cm="1">
        <f t="array" ref="U500">_xlfn.IFNA(IF(OR(VALUE(U$7&amp;$C$3)=PH),IF(U501="","PH",IF(INDEX(Attendance!$O:$O,MATCH($B500&amp;U$7,Attendance!$N:$N,0))&lt;"1200","PM","PN")),IF(U$6="Sun",IF(U501="","RD",IF(INDEX(Attendance!$O:$O,MATCH($B500&amp;U$7,Attendance!$N:$N,0))&lt;"1200","RM","RN")),IF(U501="",IF(U$7="","",IF(INDEX(Attendance!$I:$I,MATCH($B500&amp;U$7,Attendance!$N:$N,0))="ABS","AB","UL")),IF(INDEX(Attendance!$O:$O,MATCH($B500&amp;U$7,Attendance!$N:$N,0))&lt;"1200","M","N")))),"")</f>
        <v/>
      </c>
      <c r="V500" s="83" t="str" cm="1">
        <f t="array" ref="V500">_xlfn.IFNA(IF(OR(VALUE(V$7&amp;$C$3)=PH),IF(V501="","PH",IF(INDEX(Attendance!$O:$O,MATCH($B500&amp;V$7,Attendance!$N:$N,0))&lt;"1200","PM","PN")),IF(V$6="Sun",IF(V501="","RD",IF(INDEX(Attendance!$O:$O,MATCH($B500&amp;V$7,Attendance!$N:$N,0))&lt;"1200","RM","RN")),IF(V501="",IF(V$7="","",IF(INDEX(Attendance!$I:$I,MATCH($B500&amp;V$7,Attendance!$N:$N,0))="ABS","AB","UL")),IF(INDEX(Attendance!$O:$O,MATCH($B500&amp;V$7,Attendance!$N:$N,0))&lt;"1200","M","N")))),"")</f>
        <v/>
      </c>
      <c r="W500" s="83" t="str" cm="1">
        <f t="array" ref="W500">_xlfn.IFNA(IF(OR(VALUE(W$7&amp;$C$3)=PH),IF(W501="","PH",IF(INDEX(Attendance!$O:$O,MATCH($B500&amp;W$7,Attendance!$N:$N,0))&lt;"1200","PM","PN")),IF(W$6="Sun",IF(W501="","RD",IF(INDEX(Attendance!$O:$O,MATCH($B500&amp;W$7,Attendance!$N:$N,0))&lt;"1200","RM","RN")),IF(W501="",IF(W$7="","",IF(INDEX(Attendance!$I:$I,MATCH($B500&amp;W$7,Attendance!$N:$N,0))="ABS","AB","UL")),IF(INDEX(Attendance!$O:$O,MATCH($B500&amp;W$7,Attendance!$N:$N,0))&lt;"1200","M","N")))),"")</f>
        <v/>
      </c>
      <c r="X500" s="83" t="str" cm="1">
        <f t="array" ref="X500">_xlfn.IFNA(IF(OR(VALUE(X$7&amp;$C$3)=PH),IF(X501="","PH",IF(INDEX(Attendance!$O:$O,MATCH($B500&amp;X$7,Attendance!$N:$N,0))&lt;"1200","PM","PN")),IF(X$6="Sun",IF(X501="","RD",IF(INDEX(Attendance!$O:$O,MATCH($B500&amp;X$7,Attendance!$N:$N,0))&lt;"1200","RM","RN")),IF(X501="",IF(X$7="","",IF(INDEX(Attendance!$I:$I,MATCH($B500&amp;X$7,Attendance!$N:$N,0))="ABS","AB","UL")),IF(INDEX(Attendance!$O:$O,MATCH($B500&amp;X$7,Attendance!$N:$N,0))&lt;"1200","M","N")))),"")</f>
        <v/>
      </c>
      <c r="Y500" s="83" t="str" cm="1">
        <f t="array" ref="Y500">_xlfn.IFNA(IF(OR(VALUE(Y$7&amp;$C$3)=PH),IF(Y501="","PH",IF(INDEX(Attendance!$O:$O,MATCH($B500&amp;Y$7,Attendance!$N:$N,0))&lt;"1200","PM","PN")),IF(Y$6="Sun",IF(Y501="","RD",IF(INDEX(Attendance!$O:$O,MATCH($B500&amp;Y$7,Attendance!$N:$N,0))&lt;"1200","RM","RN")),IF(Y501="",IF(Y$7="","",IF(INDEX(Attendance!$I:$I,MATCH($B500&amp;Y$7,Attendance!$N:$N,0))="ABS","AB","UL")),IF(INDEX(Attendance!$O:$O,MATCH($B500&amp;Y$7,Attendance!$N:$N,0))&lt;"1200","M","N")))),"")</f>
        <v/>
      </c>
      <c r="Z500" s="83" t="str" cm="1">
        <f t="array" ref="Z500">_xlfn.IFNA(IF(OR(VALUE(Z$7&amp;$C$3)=PH),IF(Z501="","PH",IF(INDEX(Attendance!$O:$O,MATCH($B500&amp;Z$7,Attendance!$N:$N,0))&lt;"1200","PM","PN")),IF(Z$6="Sun",IF(Z501="","RD",IF(INDEX(Attendance!$O:$O,MATCH($B500&amp;Z$7,Attendance!$N:$N,0))&lt;"1200","RM","RN")),IF(Z501="",IF(Z$7="","",IF(INDEX(Attendance!$I:$I,MATCH($B500&amp;Z$7,Attendance!$N:$N,0))="ABS","AB","UL")),IF(INDEX(Attendance!$O:$O,MATCH($B500&amp;Z$7,Attendance!$N:$N,0))&lt;"1200","M","N")))),"")</f>
        <v>RD</v>
      </c>
      <c r="AA500" s="83" t="str" cm="1">
        <f t="array" ref="AA500">_xlfn.IFNA(IF(OR(VALUE(AA$7&amp;$C$3)=PH),IF(AA501="","PH",IF(INDEX(Attendance!$O:$O,MATCH($B500&amp;AA$7,Attendance!$N:$N,0))&lt;"1200","PM","PN")),IF(AA$6="Sun",IF(AA501="","RD",IF(INDEX(Attendance!$O:$O,MATCH($B500&amp;AA$7,Attendance!$N:$N,0))&lt;"1200","RM","RN")),IF(AA501="",IF(AA$7="","",IF(INDEX(Attendance!$I:$I,MATCH($B500&amp;AA$7,Attendance!$N:$N,0))="ABS","AB","UL")),IF(INDEX(Attendance!$O:$O,MATCH($B500&amp;AA$7,Attendance!$N:$N,0))&lt;"1200","M","N")))),"")</f>
        <v/>
      </c>
      <c r="AB500" s="83" t="str" cm="1">
        <f t="array" ref="AB500">_xlfn.IFNA(IF(OR(VALUE(AB$7&amp;$C$3)=PH),IF(AB501="","PH",IF(INDEX(Attendance!$O:$O,MATCH($B500&amp;AB$7,Attendance!$N:$N,0))&lt;"1200","PM","PN")),IF(AB$6="Sun",IF(AB501="","RD",IF(INDEX(Attendance!$O:$O,MATCH($B500&amp;AB$7,Attendance!$N:$N,0))&lt;"1200","RM","RN")),IF(AB501="",IF(AB$7="","",IF(INDEX(Attendance!$I:$I,MATCH($B500&amp;AB$7,Attendance!$N:$N,0))="ABS","AB","UL")),IF(INDEX(Attendance!$O:$O,MATCH($B500&amp;AB$7,Attendance!$N:$N,0))&lt;"1200","M","N")))),"")</f>
        <v/>
      </c>
      <c r="AC500" s="83" t="str" cm="1">
        <f t="array" ref="AC500">_xlfn.IFNA(IF(OR(VALUE(AC$7&amp;$C$3)=PH),IF(AC501="","PH",IF(INDEX(Attendance!$O:$O,MATCH($B500&amp;AC$7,Attendance!$N:$N,0))&lt;"1200","PM","PN")),IF(AC$6="Sun",IF(AC501="","RD",IF(INDEX(Attendance!$O:$O,MATCH($B500&amp;AC$7,Attendance!$N:$N,0))&lt;"1200","RM","RN")),IF(AC501="",IF(AC$7="","",IF(INDEX(Attendance!$I:$I,MATCH($B500&amp;AC$7,Attendance!$N:$N,0))="ABS","AB","UL")),IF(INDEX(Attendance!$O:$O,MATCH($B500&amp;AC$7,Attendance!$N:$N,0))&lt;"1200","M","N")))),"")</f>
        <v/>
      </c>
      <c r="AD500" s="83" t="str" cm="1">
        <f t="array" ref="AD500">_xlfn.IFNA(IF(OR(VALUE(AD$7&amp;$C$3)=PH),IF(AD501="","PH",IF(INDEX(Attendance!$O:$O,MATCH($B500&amp;AD$7,Attendance!$N:$N,0))&lt;"1200","PM","PN")),IF(AD$6="Sun",IF(AD501="","RD",IF(INDEX(Attendance!$O:$O,MATCH($B500&amp;AD$7,Attendance!$N:$N,0))&lt;"1200","RM","RN")),IF(AD501="",IF(AD$7="","",IF(INDEX(Attendance!$I:$I,MATCH($B500&amp;AD$7,Attendance!$N:$N,0))="ABS","AB","UL")),IF(INDEX(Attendance!$O:$O,MATCH($B500&amp;AD$7,Attendance!$N:$N,0))&lt;"1200","M","N")))),"")</f>
        <v/>
      </c>
      <c r="AE500" s="83" t="str" cm="1">
        <f t="array" ref="AE500">_xlfn.IFNA(IF(OR(VALUE(AE$7&amp;$C$3)=PH),IF(AE501="","PH",IF(INDEX(Attendance!$O:$O,MATCH($B500&amp;AE$7,Attendance!$N:$N,0))&lt;"1200","PM","PN")),IF(AE$6="Sun",IF(AE501="","RD",IF(INDEX(Attendance!$O:$O,MATCH($B500&amp;AE$7,Attendance!$N:$N,0))&lt;"1200","RM","RN")),IF(AE501="",IF(AE$7="","",IF(INDEX(Attendance!$I:$I,MATCH($B500&amp;AE$7,Attendance!$N:$N,0))="ABS","AB","UL")),IF(INDEX(Attendance!$O:$O,MATCH($B500&amp;AE$7,Attendance!$N:$N,0))&lt;"1200","M","N")))),"")</f>
        <v/>
      </c>
      <c r="AF500" s="83" t="str" cm="1">
        <f t="array" ref="AF500">_xlfn.IFNA(IF(OR(VALUE(AF$7&amp;$C$3)=PH),IF(AF501="","PH",IF(INDEX(Attendance!$O:$O,MATCH($B500&amp;AF$7,Attendance!$N:$N,0))&lt;"1200","PM","PN")),IF(AF$6="Sun",IF(AF501="","RD",IF(INDEX(Attendance!$O:$O,MATCH($B500&amp;AF$7,Attendance!$N:$N,0))&lt;"1200","RM","RN")),IF(AF501="",IF(AF$7="","",IF(INDEX(Attendance!$I:$I,MATCH($B500&amp;AF$7,Attendance!$N:$N,0))="ABS","AB","UL")),IF(INDEX(Attendance!$O:$O,MATCH($B500&amp;AF$7,Attendance!$N:$N,0))&lt;"1200","M","N")))),"")</f>
        <v/>
      </c>
      <c r="AG500" s="83" t="str" cm="1">
        <f t="array" ref="AG500">_xlfn.IFNA(IF(OR(VALUE(AG$7&amp;$C$3)=PH),IF(AG501="","PH",IF(INDEX(Attendance!$O:$O,MATCH($B500&amp;AG$7,Attendance!$N:$N,0))&lt;"1200","PM","PN")),IF(AG$6="Sun",IF(AG501="","RD",IF(INDEX(Attendance!$O:$O,MATCH($B500&amp;AG$7,Attendance!$N:$N,0))&lt;"1200","RM","RN")),IF(AG501="",IF(AG$7="","",IF(INDEX(Attendance!$I:$I,MATCH($B500&amp;AG$7,Attendance!$N:$N,0))="ABS","AB","UL")),IF(INDEX(Attendance!$O:$O,MATCH($B500&amp;AG$7,Attendance!$N:$N,0))&lt;"1200","M","N")))),"")</f>
        <v>RD</v>
      </c>
      <c r="AH500" s="83" t="str" cm="1">
        <f t="array" ref="AH500">_xlfn.IFNA(IF(OR(VALUE(AH$7&amp;$C$3)=PH),IF(AH501="","PH",IF(INDEX(Attendance!$O:$O,MATCH($B500&amp;AH$7,Attendance!$N:$N,0))&lt;"1200","PM","PN")),IF(AH$6="Sun",IF(AH501="","RD",IF(INDEX(Attendance!$O:$O,MATCH($B500&amp;AH$7,Attendance!$N:$N,0))&lt;"1200","RM","RN")),IF(AH501="",IF(AH$7="","",IF(INDEX(Attendance!$I:$I,MATCH($B500&amp;AH$7,Attendance!$N:$N,0))="ABS","AB","UL")),IF(INDEX(Attendance!$O:$O,MATCH($B500&amp;AH$7,Attendance!$N:$N,0))&lt;"1200","M","N")))),"")</f>
        <v/>
      </c>
      <c r="AI500" s="83" t="str" cm="1">
        <f t="array" ref="AI500">_xlfn.IFNA(IF(OR(VALUE(AI$7&amp;$C$3)=PH),IF(AI501="","PH",IF(INDEX(Attendance!$O:$O,MATCH($B500&amp;AI$7,Attendance!$N:$N,0))&lt;"1200","PM","PN")),IF(AI$6="Sun",IF(AI501="","RD",IF(INDEX(Attendance!$O:$O,MATCH($B500&amp;AI$7,Attendance!$N:$N,0))&lt;"1200","RM","RN")),IF(AI501="",IF(AI$7="","",IF(INDEX(Attendance!$I:$I,MATCH($B500&amp;AI$7,Attendance!$N:$N,0))="ABS","AB","UL")),IF(INDEX(Attendance!$O:$O,MATCH($B500&amp;AI$7,Attendance!$N:$N,0))&lt;"1200","M","N")))),"")</f>
        <v/>
      </c>
      <c r="AJ500" s="83" t="str" cm="1">
        <f t="array" ref="AJ500">_xlfn.IFNA(IF(OR(VALUE(AJ$7&amp;$C$3)=PH),IF(AJ501="","PH",IF(INDEX(Attendance!$O:$O,MATCH($B500&amp;AJ$7,Attendance!$N:$N,0))&lt;"1200","PM","PN")),IF(AJ$6="Sun",IF(AJ501="","RD",IF(INDEX(Attendance!$O:$O,MATCH($B500&amp;AJ$7,Attendance!$N:$N,0))&lt;"1200","RM","RN")),IF(AJ501="",IF(AJ$7="","",IF(INDEX(Attendance!$I:$I,MATCH($B500&amp;AJ$7,Attendance!$N:$N,0))="ABS","AB","UL")),IF(INDEX(Attendance!$O:$O,MATCH($B500&amp;AJ$7,Attendance!$N:$N,0))&lt;"1200","M","N")))),"")</f>
        <v/>
      </c>
      <c r="AK500" s="258">
        <f>SUM(SUMIF(F500:AJ500,{"M","N","A"},F501:AJ501))</f>
        <v>0</v>
      </c>
      <c r="AL500" s="187">
        <f>SUM(SUMIF(F500:AJ500,{"M","N"},F502:AJ502),SUMIF(F500:AJ500,{"OM","ON"},F501:AJ501))</f>
        <v>0</v>
      </c>
      <c r="AM500" s="187">
        <f>SUM(SUMIF(F500:AJ500,{"PM","PN","RM","RN"},F501:AJ501))</f>
        <v>0</v>
      </c>
      <c r="AN500" s="187">
        <f>SUM(SUMIF(F500:AJ500,{"PM","PN"},F502:AJ502))</f>
        <v>0</v>
      </c>
      <c r="AO500" s="261">
        <f>SUM(F505:AJ505)</f>
        <v>0</v>
      </c>
      <c r="AP500" s="264">
        <f>SUM(F504:AJ504)</f>
        <v>0</v>
      </c>
      <c r="AQ500" s="188">
        <f>IF(D504="",0,SUM(COUNTIFS(F500:AJ500,{"M","N","A","OM","ON","OA","PM","PN","PA","RM","RN","RA"})))</f>
        <v>0</v>
      </c>
      <c r="AR500" s="74">
        <f>COUNTIF(F500:AJ500,"AL")</f>
        <v>0</v>
      </c>
      <c r="AS500" s="74">
        <f>COUNTIF(F500:AJ500,"MC")</f>
        <v>0</v>
      </c>
      <c r="AT500" s="74">
        <f>COUNTIF(F500:AJ500,"PH")+COUNTIF(F500:AJ500,"RPH")</f>
        <v>2</v>
      </c>
      <c r="AU500" s="255">
        <f t="shared" ref="AU500" si="132">_xlfn.IFNA(IF($B500="",0,AK500*$AK$5+SUM(AL505:AN505)+SUM(AO500:AP505)+SUM(AQ505:AT505)),"")</f>
        <v>0</v>
      </c>
    </row>
    <row r="501" spans="1:47" s="213" customFormat="1" ht="33" customHeight="1" x14ac:dyDescent="0.35">
      <c r="A501" s="189"/>
      <c r="B501" s="184"/>
      <c r="C501" s="190" t="str">
        <f>_xlfn.IFNA(INDEX(Masterlist!D:D,MATCH(B500,Masterlist!B:B,0)),"")</f>
        <v/>
      </c>
      <c r="D501" s="88"/>
      <c r="E501" s="191" t="s">
        <v>174</v>
      </c>
      <c r="F501" s="192" t="str">
        <f>IFERROR(IF(F$6="Sun",INDEX(Attendance!$R:$R,MATCH($B500&amp;F$7,Attendance!$N:$N,0)),IF(INDEX(Attendance!$R:$R,MATCH($B500&amp;F$7,Attendance!$N:$N,0))="","",IF(INDEX(Attendance!$R:$R,MATCH($B500&amp;F$7,Attendance!$N:$N,0))&gt;8,8,INDEX(Attendance!$R:$R,MATCH($B500&amp;F$7,Attendance!$N:$N,0))))),"")</f>
        <v/>
      </c>
      <c r="G501" s="192" t="str">
        <f>IFERROR(IF(G$6="Sun",INDEX(Attendance!$R:$R,MATCH($B500&amp;G$7,Attendance!$N:$N,0)),IF(INDEX(Attendance!$R:$R,MATCH($B500&amp;G$7,Attendance!$N:$N,0))="","",IF(INDEX(Attendance!$R:$R,MATCH($B500&amp;G$7,Attendance!$N:$N,0))&gt;8,8,INDEX(Attendance!$R:$R,MATCH($B500&amp;G$7,Attendance!$N:$N,0))))),"")</f>
        <v/>
      </c>
      <c r="H501" s="192" t="str">
        <f>IFERROR(IF(H$6="Sun",INDEX(Attendance!$R:$R,MATCH($B500&amp;H$7,Attendance!$N:$N,0)),IF(INDEX(Attendance!$R:$R,MATCH($B500&amp;H$7,Attendance!$N:$N,0))="","",IF(INDEX(Attendance!$R:$R,MATCH($B500&amp;H$7,Attendance!$N:$N,0))&gt;8,8,INDEX(Attendance!$R:$R,MATCH($B500&amp;H$7,Attendance!$N:$N,0))))),"")</f>
        <v/>
      </c>
      <c r="I501" s="192" t="str">
        <f>IFERROR(IF(I$6="Sun",INDEX(Attendance!$R:$R,MATCH($B500&amp;I$7,Attendance!$N:$N,0)),IF(INDEX(Attendance!$R:$R,MATCH($B500&amp;I$7,Attendance!$N:$N,0))="","",IF(INDEX(Attendance!$R:$R,MATCH($B500&amp;I$7,Attendance!$N:$N,0))&gt;8,8,INDEX(Attendance!$R:$R,MATCH($B500&amp;I$7,Attendance!$N:$N,0))))),"")</f>
        <v/>
      </c>
      <c r="J501" s="192" t="str">
        <f>IFERROR(IF(J$6="Sun",INDEX(Attendance!$R:$R,MATCH($B500&amp;J$7,Attendance!$N:$N,0)),IF(INDEX(Attendance!$R:$R,MATCH($B500&amp;J$7,Attendance!$N:$N,0))="","",IF(INDEX(Attendance!$R:$R,MATCH($B500&amp;J$7,Attendance!$N:$N,0))&gt;8,8,INDEX(Attendance!$R:$R,MATCH($B500&amp;J$7,Attendance!$N:$N,0))))),"")</f>
        <v/>
      </c>
      <c r="K501" s="192" t="str">
        <f>IFERROR(IF(K$6="Sun",INDEX(Attendance!$R:$R,MATCH($B500&amp;K$7,Attendance!$N:$N,0)),IF(INDEX(Attendance!$R:$R,MATCH($B500&amp;K$7,Attendance!$N:$N,0))="","",IF(INDEX(Attendance!$R:$R,MATCH($B500&amp;K$7,Attendance!$N:$N,0))&gt;8,8,INDEX(Attendance!$R:$R,MATCH($B500&amp;K$7,Attendance!$N:$N,0))))),"")</f>
        <v/>
      </c>
      <c r="L501" s="192" t="str">
        <f>IFERROR(IF(L$6="Sun",INDEX(Attendance!$R:$R,MATCH($B500&amp;L$7,Attendance!$N:$N,0)),IF(INDEX(Attendance!$R:$R,MATCH($B500&amp;L$7,Attendance!$N:$N,0))="","",IF(INDEX(Attendance!$R:$R,MATCH($B500&amp;L$7,Attendance!$N:$N,0))&gt;8,8,INDEX(Attendance!$R:$R,MATCH($B500&amp;L$7,Attendance!$N:$N,0))))),"")</f>
        <v/>
      </c>
      <c r="M501" s="192" t="str">
        <f>IFERROR(IF(M$6="Sun",INDEX(Attendance!$R:$R,MATCH($B500&amp;M$7,Attendance!$N:$N,0)),IF(INDEX(Attendance!$R:$R,MATCH($B500&amp;M$7,Attendance!$N:$N,0))="","",IF(INDEX(Attendance!$R:$R,MATCH($B500&amp;M$7,Attendance!$N:$N,0))&gt;8,8,INDEX(Attendance!$R:$R,MATCH($B500&amp;M$7,Attendance!$N:$N,0))))),"")</f>
        <v/>
      </c>
      <c r="N501" s="192" t="str">
        <f>IFERROR(IF(N$6="Sun",INDEX(Attendance!$R:$R,MATCH($B500&amp;N$7,Attendance!$N:$N,0)),IF(INDEX(Attendance!$R:$R,MATCH($B500&amp;N$7,Attendance!$N:$N,0))="","",IF(INDEX(Attendance!$R:$R,MATCH($B500&amp;N$7,Attendance!$N:$N,0))&gt;8,8,INDEX(Attendance!$R:$R,MATCH($B500&amp;N$7,Attendance!$N:$N,0))))),"")</f>
        <v/>
      </c>
      <c r="O501" s="192" t="str">
        <f>IFERROR(IF(O$6="Sun",INDEX(Attendance!$R:$R,MATCH($B500&amp;O$7,Attendance!$N:$N,0)),IF(INDEX(Attendance!$R:$R,MATCH($B500&amp;O$7,Attendance!$N:$N,0))="","",IF(INDEX(Attendance!$R:$R,MATCH($B500&amp;O$7,Attendance!$N:$N,0))&gt;8,8,INDEX(Attendance!$R:$R,MATCH($B500&amp;O$7,Attendance!$N:$N,0))))),"")</f>
        <v/>
      </c>
      <c r="P501" s="192" t="str">
        <f>IFERROR(IF(P$6="Sun",INDEX(Attendance!$R:$R,MATCH($B500&amp;P$7,Attendance!$N:$N,0)),IF(INDEX(Attendance!$R:$R,MATCH($B500&amp;P$7,Attendance!$N:$N,0))="","",IF(INDEX(Attendance!$R:$R,MATCH($B500&amp;P$7,Attendance!$N:$N,0))&gt;8,8,INDEX(Attendance!$R:$R,MATCH($B500&amp;P$7,Attendance!$N:$N,0))))),"")</f>
        <v/>
      </c>
      <c r="Q501" s="192" t="str">
        <f>IFERROR(IF(Q$6="Sun",INDEX(Attendance!$R:$R,MATCH($B500&amp;Q$7,Attendance!$N:$N,0)),IF(INDEX(Attendance!$R:$R,MATCH($B500&amp;Q$7,Attendance!$N:$N,0))="","",IF(INDEX(Attendance!$R:$R,MATCH($B500&amp;Q$7,Attendance!$N:$N,0))&gt;8,8,INDEX(Attendance!$R:$R,MATCH($B500&amp;Q$7,Attendance!$N:$N,0))))),"")</f>
        <v/>
      </c>
      <c r="R501" s="192" t="str">
        <f>IFERROR(IF(R$6="Sun",INDEX(Attendance!$R:$R,MATCH($B500&amp;R$7,Attendance!$N:$N,0)),IF(INDEX(Attendance!$R:$R,MATCH($B500&amp;R$7,Attendance!$N:$N,0))="","",IF(INDEX(Attendance!$R:$R,MATCH($B500&amp;R$7,Attendance!$N:$N,0))&gt;8,8,INDEX(Attendance!$R:$R,MATCH($B500&amp;R$7,Attendance!$N:$N,0))))),"")</f>
        <v/>
      </c>
      <c r="S501" s="192" t="str">
        <f>IFERROR(IF(S$6="Sun",INDEX(Attendance!$R:$R,MATCH($B500&amp;S$7,Attendance!$N:$N,0)),IF(INDEX(Attendance!$R:$R,MATCH($B500&amp;S$7,Attendance!$N:$N,0))="","",IF(INDEX(Attendance!$R:$R,MATCH($B500&amp;S$7,Attendance!$N:$N,0))&gt;8,8,INDEX(Attendance!$R:$R,MATCH($B500&amp;S$7,Attendance!$N:$N,0))))),"")</f>
        <v/>
      </c>
      <c r="T501" s="192" t="str">
        <f>IFERROR(IF(T$6="Sun",INDEX(Attendance!$R:$R,MATCH($B500&amp;T$7,Attendance!$N:$N,0)),IF(INDEX(Attendance!$R:$R,MATCH($B500&amp;T$7,Attendance!$N:$N,0))="","",IF(INDEX(Attendance!$R:$R,MATCH($B500&amp;T$7,Attendance!$N:$N,0))&gt;8,8,INDEX(Attendance!$R:$R,MATCH($B500&amp;T$7,Attendance!$N:$N,0))))),"")</f>
        <v/>
      </c>
      <c r="U501" s="192" t="str">
        <f>IFERROR(IF(U$6="Sun",INDEX(Attendance!$R:$R,MATCH($B500&amp;U$7,Attendance!$N:$N,0)),IF(INDEX(Attendance!$R:$R,MATCH($B500&amp;U$7,Attendance!$N:$N,0))="","",IF(INDEX(Attendance!$R:$R,MATCH($B500&amp;U$7,Attendance!$N:$N,0))&gt;8,8,INDEX(Attendance!$R:$R,MATCH($B500&amp;U$7,Attendance!$N:$N,0))))),"")</f>
        <v/>
      </c>
      <c r="V501" s="192" t="str">
        <f>IFERROR(IF(V$6="Sun",INDEX(Attendance!$R:$R,MATCH($B500&amp;V$7,Attendance!$N:$N,0)),IF(INDEX(Attendance!$R:$R,MATCH($B500&amp;V$7,Attendance!$N:$N,0))="","",IF(INDEX(Attendance!$R:$R,MATCH($B500&amp;V$7,Attendance!$N:$N,0))&gt;8,8,INDEX(Attendance!$R:$R,MATCH($B500&amp;V$7,Attendance!$N:$N,0))))),"")</f>
        <v/>
      </c>
      <c r="W501" s="192" t="str">
        <f>IFERROR(IF(W$6="Sun",INDEX(Attendance!$R:$R,MATCH($B500&amp;W$7,Attendance!$N:$N,0)),IF(INDEX(Attendance!$R:$R,MATCH($B500&amp;W$7,Attendance!$N:$N,0))="","",IF(INDEX(Attendance!$R:$R,MATCH($B500&amp;W$7,Attendance!$N:$N,0))&gt;8,8,INDEX(Attendance!$R:$R,MATCH($B500&amp;W$7,Attendance!$N:$N,0))))),"")</f>
        <v/>
      </c>
      <c r="X501" s="192" t="str">
        <f>IFERROR(IF(X$6="Sun",INDEX(Attendance!$R:$R,MATCH($B500&amp;X$7,Attendance!$N:$N,0)),IF(INDEX(Attendance!$R:$R,MATCH($B500&amp;X$7,Attendance!$N:$N,0))="","",IF(INDEX(Attendance!$R:$R,MATCH($B500&amp;X$7,Attendance!$N:$N,0))&gt;8,8,INDEX(Attendance!$R:$R,MATCH($B500&amp;X$7,Attendance!$N:$N,0))))),"")</f>
        <v/>
      </c>
      <c r="Y501" s="192" t="str">
        <f>IFERROR(IF(Y$6="Sun",INDEX(Attendance!$R:$R,MATCH($B500&amp;Y$7,Attendance!$N:$N,0)),IF(INDEX(Attendance!$R:$R,MATCH($B500&amp;Y$7,Attendance!$N:$N,0))="","",IF(INDEX(Attendance!$R:$R,MATCH($B500&amp;Y$7,Attendance!$N:$N,0))&gt;8,8,INDEX(Attendance!$R:$R,MATCH($B500&amp;Y$7,Attendance!$N:$N,0))))),"")</f>
        <v/>
      </c>
      <c r="Z501" s="192" t="str">
        <f>IFERROR(IF(Z$6="Sun",INDEX(Attendance!$R:$R,MATCH($B500&amp;Z$7,Attendance!$N:$N,0)),IF(INDEX(Attendance!$R:$R,MATCH($B500&amp;Z$7,Attendance!$N:$N,0))="","",IF(INDEX(Attendance!$R:$R,MATCH($B500&amp;Z$7,Attendance!$N:$N,0))&gt;8,8,INDEX(Attendance!$R:$R,MATCH($B500&amp;Z$7,Attendance!$N:$N,0))))),"")</f>
        <v/>
      </c>
      <c r="AA501" s="192" t="str">
        <f>IFERROR(IF(AA$6="Sun",INDEX(Attendance!$R:$R,MATCH($B500&amp;AA$7,Attendance!$N:$N,0)),IF(INDEX(Attendance!$R:$R,MATCH($B500&amp;AA$7,Attendance!$N:$N,0))="","",IF(INDEX(Attendance!$R:$R,MATCH($B500&amp;AA$7,Attendance!$N:$N,0))&gt;8,8,INDEX(Attendance!$R:$R,MATCH($B500&amp;AA$7,Attendance!$N:$N,0))))),"")</f>
        <v/>
      </c>
      <c r="AB501" s="192" t="str">
        <f>IFERROR(IF(AB$6="Sun",INDEX(Attendance!$R:$R,MATCH($B500&amp;AB$7,Attendance!$N:$N,0)),IF(INDEX(Attendance!$R:$R,MATCH($B500&amp;AB$7,Attendance!$N:$N,0))="","",IF(INDEX(Attendance!$R:$R,MATCH($B500&amp;AB$7,Attendance!$N:$N,0))&gt;8,8,INDEX(Attendance!$R:$R,MATCH($B500&amp;AB$7,Attendance!$N:$N,0))))),"")</f>
        <v/>
      </c>
      <c r="AC501" s="192" t="str">
        <f>IFERROR(IF(AC$6="Sun",INDEX(Attendance!$R:$R,MATCH($B500&amp;AC$7,Attendance!$N:$N,0)),IF(INDEX(Attendance!$R:$R,MATCH($B500&amp;AC$7,Attendance!$N:$N,0))="","",IF(INDEX(Attendance!$R:$R,MATCH($B500&amp;AC$7,Attendance!$N:$N,0))&gt;8,8,INDEX(Attendance!$R:$R,MATCH($B500&amp;AC$7,Attendance!$N:$N,0))))),"")</f>
        <v/>
      </c>
      <c r="AD501" s="192" t="str">
        <f>IFERROR(IF(AD$6="Sun",INDEX(Attendance!$R:$R,MATCH($B500&amp;AD$7,Attendance!$N:$N,0)),IF(INDEX(Attendance!$R:$R,MATCH($B500&amp;AD$7,Attendance!$N:$N,0))="","",IF(INDEX(Attendance!$R:$R,MATCH($B500&amp;AD$7,Attendance!$N:$N,0))&gt;8,8,INDEX(Attendance!$R:$R,MATCH($B500&amp;AD$7,Attendance!$N:$N,0))))),"")</f>
        <v/>
      </c>
      <c r="AE501" s="192" t="str">
        <f>IFERROR(IF(AE$6="Sun",INDEX(Attendance!$R:$R,MATCH($B500&amp;AE$7,Attendance!$N:$N,0)),IF(INDEX(Attendance!$R:$R,MATCH($B500&amp;AE$7,Attendance!$N:$N,0))="","",IF(INDEX(Attendance!$R:$R,MATCH($B500&amp;AE$7,Attendance!$N:$N,0))&gt;8,8,INDEX(Attendance!$R:$R,MATCH($B500&amp;AE$7,Attendance!$N:$N,0))))),"")</f>
        <v/>
      </c>
      <c r="AF501" s="192" t="str">
        <f>IFERROR(IF(AF$6="Sun",INDEX(Attendance!$R:$R,MATCH($B500&amp;AF$7,Attendance!$N:$N,0)),IF(INDEX(Attendance!$R:$R,MATCH($B500&amp;AF$7,Attendance!$N:$N,0))="","",IF(INDEX(Attendance!$R:$R,MATCH($B500&amp;AF$7,Attendance!$N:$N,0))&gt;8,8,INDEX(Attendance!$R:$R,MATCH($B500&amp;AF$7,Attendance!$N:$N,0))))),"")</f>
        <v/>
      </c>
      <c r="AG501" s="192" t="str">
        <f>IFERROR(IF(AG$6="Sun",INDEX(Attendance!$R:$R,MATCH($B500&amp;AG$7,Attendance!$N:$N,0)),IF(INDEX(Attendance!$R:$R,MATCH($B500&amp;AG$7,Attendance!$N:$N,0))="","",IF(INDEX(Attendance!$R:$R,MATCH($B500&amp;AG$7,Attendance!$N:$N,0))&gt;8,8,INDEX(Attendance!$R:$R,MATCH($B500&amp;AG$7,Attendance!$N:$N,0))))),"")</f>
        <v/>
      </c>
      <c r="AH501" s="192" t="str">
        <f>IFERROR(IF(AH$6="Sun",INDEX(Attendance!$R:$R,MATCH($B500&amp;AH$7,Attendance!$N:$N,0)),IF(INDEX(Attendance!$R:$R,MATCH($B500&amp;AH$7,Attendance!$N:$N,0))="","",IF(INDEX(Attendance!$R:$R,MATCH($B500&amp;AH$7,Attendance!$N:$N,0))&gt;8,8,INDEX(Attendance!$R:$R,MATCH($B500&amp;AH$7,Attendance!$N:$N,0))))),"")</f>
        <v/>
      </c>
      <c r="AI501" s="192" t="str">
        <f>IFERROR(IF(AI$6="Sun",INDEX(Attendance!$R:$R,MATCH($B500&amp;AI$7,Attendance!$N:$N,0)),IF(INDEX(Attendance!$R:$R,MATCH($B500&amp;AI$7,Attendance!$N:$N,0))="","",IF(INDEX(Attendance!$R:$R,MATCH($B500&amp;AI$7,Attendance!$N:$N,0))&gt;8,8,INDEX(Attendance!$R:$R,MATCH($B500&amp;AI$7,Attendance!$N:$N,0))))),"")</f>
        <v/>
      </c>
      <c r="AJ501" s="192" t="str">
        <f>IFERROR(IF(AJ$6="Sun",INDEX(Attendance!$R:$R,MATCH($B500&amp;AJ$7,Attendance!$N:$N,0)),IF(INDEX(Attendance!$R:$R,MATCH($B500&amp;AJ$7,Attendance!$N:$N,0))="","",IF(INDEX(Attendance!$R:$R,MATCH($B500&amp;AJ$7,Attendance!$N:$N,0))&gt;8,8,INDEX(Attendance!$R:$R,MATCH($B500&amp;AJ$7,Attendance!$N:$N,0))))),"")</f>
        <v/>
      </c>
      <c r="AK501" s="259"/>
      <c r="AL501" s="193">
        <f>ROUND((IF($C505="",Basic,MID($C505,FIND("RM",$C505)+3,4))+$AP500+$AQ505)/WorkDays/WorkHours*AL$6,4)</f>
        <v>8.6538000000000004</v>
      </c>
      <c r="AM501" s="193">
        <f>ROUND((IF($C505="",Basic,MID($C505,FIND("RM",$C505)+3,4))+$AP500+$AQ505)/WorkDays/WorkHours*AM$6,4)</f>
        <v>11.538500000000001</v>
      </c>
      <c r="AN501" s="193">
        <f>ROUND((IF($C505="",Basic,MID($C505,FIND("RM",$C505)+3,4))+$AP500+$AQ505)/WorkDays/WorkHours*AN$6,4)</f>
        <v>17.307700000000001</v>
      </c>
      <c r="AO501" s="262"/>
      <c r="AP501" s="265"/>
      <c r="AQ501" s="86"/>
      <c r="AR501" s="194"/>
      <c r="AS501" s="194"/>
      <c r="AT501" s="194"/>
      <c r="AU501" s="256"/>
    </row>
    <row r="502" spans="1:47" s="213" customFormat="1" ht="33" customHeight="1" x14ac:dyDescent="0.35">
      <c r="A502" s="189"/>
      <c r="B502" s="184"/>
      <c r="C502" s="195" t="str">
        <f>_xlfn.IFNA(INDEX(Masterlist!E:E,MATCH(B500,Masterlist!B:B,0)),"")</f>
        <v/>
      </c>
      <c r="D502" s="1"/>
      <c r="E502" s="196" t="s">
        <v>175</v>
      </c>
      <c r="F502" s="197" t="str">
        <f>IFERROR(IF(F$6="Sun","",IF(INDEX(Attendance!$S:$S,MATCH($B500&amp;F$7,Attendance!$N:$N,0))=TRUE,"",IF(F501&lt;8,"",INDEX(Attendance!$G:$G,MATCH($B500&amp;F$7,Attendance!$N:$N,0))))),"")</f>
        <v/>
      </c>
      <c r="G502" s="197" t="str">
        <f>IFERROR(IF(G$6="Sun","",IF(INDEX(Attendance!$S:$S,MATCH($B500&amp;G$7,Attendance!$N:$N,0))=TRUE,"",IF(G501&lt;8,"",INDEX(Attendance!$G:$G,MATCH($B500&amp;G$7,Attendance!$N:$N,0))))),"")</f>
        <v/>
      </c>
      <c r="H502" s="197" t="str">
        <f>IFERROR(IF(H$6="Sun","",IF(INDEX(Attendance!$S:$S,MATCH($B500&amp;H$7,Attendance!$N:$N,0))=TRUE,"",IF(H501&lt;8,"",INDEX(Attendance!$G:$G,MATCH($B500&amp;H$7,Attendance!$N:$N,0))))),"")</f>
        <v/>
      </c>
      <c r="I502" s="197" t="str">
        <f>IFERROR(IF(I$6="Sun","",IF(INDEX(Attendance!$S:$S,MATCH($B500&amp;I$7,Attendance!$N:$N,0))=TRUE,"",IF(I501&lt;8,"",INDEX(Attendance!$G:$G,MATCH($B500&amp;I$7,Attendance!$N:$N,0))))),"")</f>
        <v/>
      </c>
      <c r="J502" s="197" t="str">
        <f>IFERROR(IF(J$6="Sun","",IF(INDEX(Attendance!$S:$S,MATCH($B500&amp;J$7,Attendance!$N:$N,0))=TRUE,"",IF(J501&lt;8,"",INDEX(Attendance!$G:$G,MATCH($B500&amp;J$7,Attendance!$N:$N,0))))),"")</f>
        <v/>
      </c>
      <c r="K502" s="197" t="str">
        <f>IFERROR(IF(K$6="Sun","",IF(INDEX(Attendance!$S:$S,MATCH($B500&amp;K$7,Attendance!$N:$N,0))=TRUE,"",IF(K501&lt;8,"",INDEX(Attendance!$G:$G,MATCH($B500&amp;K$7,Attendance!$N:$N,0))))),"")</f>
        <v/>
      </c>
      <c r="L502" s="197" t="str">
        <f>IFERROR(IF(L$6="Sun","",IF(INDEX(Attendance!$S:$S,MATCH($B500&amp;L$7,Attendance!$N:$N,0))=TRUE,"",IF(L501&lt;8,"",INDEX(Attendance!$G:$G,MATCH($B500&amp;L$7,Attendance!$N:$N,0))))),"")</f>
        <v/>
      </c>
      <c r="M502" s="197" t="str">
        <f>IFERROR(IF(M$6="Sun","",IF(INDEX(Attendance!$S:$S,MATCH($B500&amp;M$7,Attendance!$N:$N,0))=TRUE,"",IF(M501&lt;8,"",INDEX(Attendance!$G:$G,MATCH($B500&amp;M$7,Attendance!$N:$N,0))))),"")</f>
        <v/>
      </c>
      <c r="N502" s="197" t="str">
        <f>IFERROR(IF(N$6="Sun","",IF(INDEX(Attendance!$S:$S,MATCH($B500&amp;N$7,Attendance!$N:$N,0))=TRUE,"",IF(N501&lt;8,"",INDEX(Attendance!$G:$G,MATCH($B500&amp;N$7,Attendance!$N:$N,0))))),"")</f>
        <v/>
      </c>
      <c r="O502" s="197" t="str">
        <f>IFERROR(IF(O$6="Sun","",IF(INDEX(Attendance!$S:$S,MATCH($B500&amp;O$7,Attendance!$N:$N,0))=TRUE,"",IF(O501&lt;8,"",INDEX(Attendance!$G:$G,MATCH($B500&amp;O$7,Attendance!$N:$N,0))))),"")</f>
        <v/>
      </c>
      <c r="P502" s="197" t="str">
        <f>IFERROR(IF(P$6="Sun","",IF(INDEX(Attendance!$S:$S,MATCH($B500&amp;P$7,Attendance!$N:$N,0))=TRUE,"",IF(P501&lt;8,"",INDEX(Attendance!$G:$G,MATCH($B500&amp;P$7,Attendance!$N:$N,0))))),"")</f>
        <v/>
      </c>
      <c r="Q502" s="197" t="str">
        <f>IFERROR(IF(Q$6="Sun","",IF(INDEX(Attendance!$S:$S,MATCH($B500&amp;Q$7,Attendance!$N:$N,0))=TRUE,"",IF(Q501&lt;8,"",INDEX(Attendance!$G:$G,MATCH($B500&amp;Q$7,Attendance!$N:$N,0))))),"")</f>
        <v/>
      </c>
      <c r="R502" s="197" t="str">
        <f>IFERROR(IF(R$6="Sun","",IF(INDEX(Attendance!$S:$S,MATCH($B500&amp;R$7,Attendance!$N:$N,0))=TRUE,"",IF(R501&lt;8,"",INDEX(Attendance!$G:$G,MATCH($B500&amp;R$7,Attendance!$N:$N,0))))),"")</f>
        <v/>
      </c>
      <c r="S502" s="197" t="str">
        <f>IFERROR(IF(S$6="Sun","",IF(INDEX(Attendance!$S:$S,MATCH($B500&amp;S$7,Attendance!$N:$N,0))=TRUE,"",IF(S501&lt;8,"",INDEX(Attendance!$G:$G,MATCH($B500&amp;S$7,Attendance!$N:$N,0))))),"")</f>
        <v/>
      </c>
      <c r="T502" s="197" t="str">
        <f>IFERROR(IF(T$6="Sun","",IF(INDEX(Attendance!$S:$S,MATCH($B500&amp;T$7,Attendance!$N:$N,0))=TRUE,"",IF(T501&lt;8,"",INDEX(Attendance!$G:$G,MATCH($B500&amp;T$7,Attendance!$N:$N,0))))),"")</f>
        <v/>
      </c>
      <c r="U502" s="197" t="str">
        <f>IFERROR(IF(U$6="Sun","",IF(INDEX(Attendance!$S:$S,MATCH($B500&amp;U$7,Attendance!$N:$N,0))=TRUE,"",IF(U501&lt;8,"",INDEX(Attendance!$G:$G,MATCH($B500&amp;U$7,Attendance!$N:$N,0))))),"")</f>
        <v/>
      </c>
      <c r="V502" s="197" t="str">
        <f>IFERROR(IF(V$6="Sun","",IF(INDEX(Attendance!$S:$S,MATCH($B500&amp;V$7,Attendance!$N:$N,0))=TRUE,"",IF(V501&lt;8,"",INDEX(Attendance!$G:$G,MATCH($B500&amp;V$7,Attendance!$N:$N,0))))),"")</f>
        <v/>
      </c>
      <c r="W502" s="197" t="str">
        <f>IFERROR(IF(W$6="Sun","",IF(INDEX(Attendance!$S:$S,MATCH($B500&amp;W$7,Attendance!$N:$N,0))=TRUE,"",IF(W501&lt;8,"",INDEX(Attendance!$G:$G,MATCH($B500&amp;W$7,Attendance!$N:$N,0))))),"")</f>
        <v/>
      </c>
      <c r="X502" s="197" t="str">
        <f>IFERROR(IF(X$6="Sun","",IF(INDEX(Attendance!$S:$S,MATCH($B500&amp;X$7,Attendance!$N:$N,0))=TRUE,"",IF(X501&lt;8,"",INDEX(Attendance!$G:$G,MATCH($B500&amp;X$7,Attendance!$N:$N,0))))),"")</f>
        <v/>
      </c>
      <c r="Y502" s="197" t="str">
        <f>IFERROR(IF(Y$6="Sun","",IF(INDEX(Attendance!$S:$S,MATCH($B500&amp;Y$7,Attendance!$N:$N,0))=TRUE,"",IF(Y501&lt;8,"",INDEX(Attendance!$G:$G,MATCH($B500&amp;Y$7,Attendance!$N:$N,0))))),"")</f>
        <v/>
      </c>
      <c r="Z502" s="197" t="str">
        <f>IFERROR(IF(Z$6="Sun","",IF(INDEX(Attendance!$S:$S,MATCH($B500&amp;Z$7,Attendance!$N:$N,0))=TRUE,"",IF(Z501&lt;8,"",INDEX(Attendance!$G:$G,MATCH($B500&amp;Z$7,Attendance!$N:$N,0))))),"")</f>
        <v/>
      </c>
      <c r="AA502" s="197" t="str">
        <f>IFERROR(IF(AA$6="Sun","",IF(INDEX(Attendance!$S:$S,MATCH($B500&amp;AA$7,Attendance!$N:$N,0))=TRUE,"",IF(AA501&lt;8,"",INDEX(Attendance!$G:$G,MATCH($B500&amp;AA$7,Attendance!$N:$N,0))))),"")</f>
        <v/>
      </c>
      <c r="AB502" s="197" t="str">
        <f>IFERROR(IF(AB$6="Sun","",IF(INDEX(Attendance!$S:$S,MATCH($B500&amp;AB$7,Attendance!$N:$N,0))=TRUE,"",IF(AB501&lt;8,"",INDEX(Attendance!$G:$G,MATCH($B500&amp;AB$7,Attendance!$N:$N,0))))),"")</f>
        <v/>
      </c>
      <c r="AC502" s="197" t="str">
        <f>IFERROR(IF(AC$6="Sun","",IF(INDEX(Attendance!$S:$S,MATCH($B500&amp;AC$7,Attendance!$N:$N,0))=TRUE,"",IF(AC501&lt;8,"",INDEX(Attendance!$G:$G,MATCH($B500&amp;AC$7,Attendance!$N:$N,0))))),"")</f>
        <v/>
      </c>
      <c r="AD502" s="197" t="str">
        <f>IFERROR(IF(AD$6="Sun","",IF(INDEX(Attendance!$S:$S,MATCH($B500&amp;AD$7,Attendance!$N:$N,0))=TRUE,"",IF(AD501&lt;8,"",INDEX(Attendance!$G:$G,MATCH($B500&amp;AD$7,Attendance!$N:$N,0))))),"")</f>
        <v/>
      </c>
      <c r="AE502" s="197" t="str">
        <f>IFERROR(IF(AE$6="Sun","",IF(INDEX(Attendance!$S:$S,MATCH($B500&amp;AE$7,Attendance!$N:$N,0))=TRUE,"",IF(AE501&lt;8,"",INDEX(Attendance!$G:$G,MATCH($B500&amp;AE$7,Attendance!$N:$N,0))))),"")</f>
        <v/>
      </c>
      <c r="AF502" s="197" t="str">
        <f>IFERROR(IF(AF$6="Sun","",IF(INDEX(Attendance!$S:$S,MATCH($B500&amp;AF$7,Attendance!$N:$N,0))=TRUE,"",IF(AF501&lt;8,"",INDEX(Attendance!$G:$G,MATCH($B500&amp;AF$7,Attendance!$N:$N,0))))),"")</f>
        <v/>
      </c>
      <c r="AG502" s="197" t="str">
        <f>IFERROR(IF(AG$6="Sun","",IF(INDEX(Attendance!$S:$S,MATCH($B500&amp;AG$7,Attendance!$N:$N,0))=TRUE,"",IF(AG501&lt;8,"",INDEX(Attendance!$G:$G,MATCH($B500&amp;AG$7,Attendance!$N:$N,0))))),"")</f>
        <v/>
      </c>
      <c r="AH502" s="197" t="str">
        <f>IFERROR(IF(AH$6="Sun","",IF(INDEX(Attendance!$S:$S,MATCH($B500&amp;AH$7,Attendance!$N:$N,0))=TRUE,"",IF(AH501&lt;8,"",INDEX(Attendance!$G:$G,MATCH($B500&amp;AH$7,Attendance!$N:$N,0))))),"")</f>
        <v/>
      </c>
      <c r="AI502" s="197" t="str">
        <f>IFERROR(IF(AI$6="Sun","",IF(INDEX(Attendance!$S:$S,MATCH($B500&amp;AI$7,Attendance!$N:$N,0))=TRUE,"",IF(AI501&lt;8,"",INDEX(Attendance!$G:$G,MATCH($B500&amp;AI$7,Attendance!$N:$N,0))))),"")</f>
        <v/>
      </c>
      <c r="AJ502" s="197" t="str">
        <f>IFERROR(IF(AJ$6="Sun","",IF(INDEX(Attendance!$S:$S,MATCH($B500&amp;AJ$7,Attendance!$N:$N,0))=TRUE,"",IF(AJ501&lt;8,"",INDEX(Attendance!$G:$G,MATCH($B500&amp;AJ$7,Attendance!$N:$N,0))))),"")</f>
        <v/>
      </c>
      <c r="AK502" s="259"/>
      <c r="AL502" s="198"/>
      <c r="AM502" s="198"/>
      <c r="AN502" s="198"/>
      <c r="AO502" s="262"/>
      <c r="AP502" s="265"/>
      <c r="AQ502" s="86"/>
      <c r="AR502" s="194"/>
      <c r="AS502" s="194"/>
      <c r="AT502" s="194"/>
      <c r="AU502" s="256"/>
    </row>
    <row r="503" spans="1:47" s="213" customFormat="1" ht="33" customHeight="1" x14ac:dyDescent="0.35">
      <c r="A503" s="189"/>
      <c r="B503" s="184"/>
      <c r="C503" s="195" t="str">
        <f>_xlfn.IFNA(INDEX(Masterlist!F:F,MATCH(B500,Masterlist!B:B,0)),"")</f>
        <v/>
      </c>
      <c r="D503" s="88"/>
      <c r="E503" s="196"/>
      <c r="F503" s="199"/>
      <c r="G503" s="200"/>
      <c r="H503" s="192"/>
      <c r="I503" s="192"/>
      <c r="J503" s="192"/>
      <c r="K503" s="192"/>
      <c r="L503" s="192"/>
      <c r="M503" s="192"/>
      <c r="N503" s="192"/>
      <c r="O503" s="192"/>
      <c r="P503" s="192"/>
      <c r="Q503" s="201"/>
      <c r="R503" s="201"/>
      <c r="S503" s="192"/>
      <c r="T503" s="192"/>
      <c r="U503" s="192"/>
      <c r="V503" s="192"/>
      <c r="W503" s="192"/>
      <c r="X503" s="192"/>
      <c r="Y503" s="192"/>
      <c r="Z503" s="192"/>
      <c r="AA503" s="192"/>
      <c r="AB503" s="192"/>
      <c r="AC503" s="192"/>
      <c r="AD503" s="192"/>
      <c r="AE503" s="192"/>
      <c r="AF503" s="192"/>
      <c r="AG503" s="192"/>
      <c r="AH503" s="192"/>
      <c r="AI503" s="192"/>
      <c r="AJ503" s="192"/>
      <c r="AK503" s="259"/>
      <c r="AL503" s="198"/>
      <c r="AM503" s="198"/>
      <c r="AN503" s="198"/>
      <c r="AO503" s="262"/>
      <c r="AP503" s="265"/>
      <c r="AQ503" s="86"/>
      <c r="AR503" s="194"/>
      <c r="AS503" s="194"/>
      <c r="AT503" s="194"/>
      <c r="AU503" s="256"/>
    </row>
    <row r="504" spans="1:47" s="213" customFormat="1" ht="33" customHeight="1" x14ac:dyDescent="0.35">
      <c r="A504" s="189"/>
      <c r="B504" s="184"/>
      <c r="C504" s="202" t="str">
        <f>_xlfn.IFNA(INDEX(Masterlist!I:I,MATCH(B500,Masterlist!B:B,0)),"")</f>
        <v/>
      </c>
      <c r="D504" s="226" t="str">
        <f>_xlfn.IFNA(IF(INDEX(Attendance!H:H,MATCH(B500,Attendance!$A:$A,0))="VMI","SCOPE ALLW",""),"")</f>
        <v/>
      </c>
      <c r="E504" s="196" t="s">
        <v>13</v>
      </c>
      <c r="F504" s="203" t="str">
        <f>IFERROR(IF(AND(RIGHT(F500,1)="N",VALUE(F501)&gt;=8),Database!$I$3,""),"")</f>
        <v/>
      </c>
      <c r="G504" s="192" t="str">
        <f>IFERROR(IF(AND(RIGHT(G500,1)="N",VALUE(G501)&gt;=8),Database!$I$3,""),"")</f>
        <v/>
      </c>
      <c r="H504" s="199" t="str">
        <f>IFERROR(IF(AND(RIGHT(H500,1)="N",VALUE(H501)&gt;=8),Database!$I$3,""),"")</f>
        <v/>
      </c>
      <c r="I504" s="192" t="str">
        <f>IFERROR(IF(AND(RIGHT(I500,1)="N",VALUE(I501)&gt;=8),Database!$I$3,""),"")</f>
        <v/>
      </c>
      <c r="J504" s="192" t="str">
        <f>IFERROR(IF(AND(RIGHT(J500,1)="N",VALUE(J501)&gt;=8),Database!$I$3,""),"")</f>
        <v/>
      </c>
      <c r="K504" s="192" t="str">
        <f>IFERROR(IF(AND(RIGHT(K500,1)="N",VALUE(K501)&gt;=8),Database!$I$3,""),"")</f>
        <v/>
      </c>
      <c r="L504" s="192" t="str">
        <f>IFERROR(IF(AND(RIGHT(L500,1)="N",VALUE(L501)&gt;=8),Database!$I$3,""),"")</f>
        <v/>
      </c>
      <c r="M504" s="192" t="str">
        <f>IFERROR(IF(AND(RIGHT(M500,1)="N",VALUE(M501)&gt;=8),Database!$I$3,""),"")</f>
        <v/>
      </c>
      <c r="N504" s="192" t="str">
        <f>IFERROR(IF(AND(RIGHT(N500,1)="N",VALUE(N501)&gt;=8),Database!$I$3,""),"")</f>
        <v/>
      </c>
      <c r="O504" s="192" t="str">
        <f>IFERROR(IF(AND(RIGHT(O500,1)="N",VALUE(O501)&gt;=8),Database!$I$3,""),"")</f>
        <v/>
      </c>
      <c r="P504" s="192" t="str">
        <f>IFERROR(IF(AND(RIGHT(P500,1)="N",VALUE(P501)&gt;=8),Database!$I$3,""),"")</f>
        <v/>
      </c>
      <c r="Q504" s="192" t="str">
        <f>IFERROR(IF(AND(RIGHT(Q500,1)="N",VALUE(Q501)&gt;=8),Database!$I$3,""),"")</f>
        <v/>
      </c>
      <c r="R504" s="192" t="str">
        <f>IFERROR(IF(AND(RIGHT(R500,1)="N",VALUE(R501)&gt;=8),Database!$I$3,""),"")</f>
        <v/>
      </c>
      <c r="S504" s="192" t="str">
        <f>IFERROR(IF(AND(RIGHT(S500,1)="N",VALUE(S501)&gt;=8),Database!$I$3,""),"")</f>
        <v/>
      </c>
      <c r="T504" s="192" t="str">
        <f>IFERROR(IF(AND(RIGHT(T500,1)="N",VALUE(T501)&gt;=8),Database!$I$3,""),"")</f>
        <v/>
      </c>
      <c r="U504" s="192" t="str">
        <f>IFERROR(IF(AND(RIGHT(U500,1)="N",VALUE(U501)&gt;=8),Database!$I$3,""),"")</f>
        <v/>
      </c>
      <c r="V504" s="192" t="str">
        <f>IFERROR(IF(AND(RIGHT(V500,1)="N",VALUE(V501)&gt;=8),Database!$I$3,""),"")</f>
        <v/>
      </c>
      <c r="W504" s="192" t="str">
        <f>IFERROR(IF(AND(RIGHT(W500,1)="N",VALUE(W501)&gt;=8),Database!$I$3,""),"")</f>
        <v/>
      </c>
      <c r="X504" s="192" t="str">
        <f>IFERROR(IF(AND(RIGHT(X500,1)="N",VALUE(X501)&gt;=8),Database!$I$3,""),"")</f>
        <v/>
      </c>
      <c r="Y504" s="192" t="str">
        <f>IFERROR(IF(AND(RIGHT(Y500,1)="N",VALUE(Y501)&gt;=8),Database!$I$3,""),"")</f>
        <v/>
      </c>
      <c r="Z504" s="192" t="str">
        <f>IFERROR(IF(AND(RIGHT(Z500,1)="N",VALUE(Z501)&gt;=8),Database!$I$3,""),"")</f>
        <v/>
      </c>
      <c r="AA504" s="192" t="str">
        <f>IFERROR(IF(AND(RIGHT(AA500,1)="N",VALUE(AA501)&gt;=8),Database!$I$3,""),"")</f>
        <v/>
      </c>
      <c r="AB504" s="192" t="str">
        <f>IFERROR(IF(AND(RIGHT(AB500,1)="N",VALUE(AB501)&gt;=8),Database!$I$3,""),"")</f>
        <v/>
      </c>
      <c r="AC504" s="192" t="str">
        <f>IFERROR(IF(AND(RIGHT(AC500,1)="N",VALUE(AC501)&gt;=8),Database!$I$3,""),"")</f>
        <v/>
      </c>
      <c r="AD504" s="192" t="str">
        <f>IFERROR(IF(AND(RIGHT(AD500,1)="N",VALUE(AD501)&gt;=8),Database!$I$3,""),"")</f>
        <v/>
      </c>
      <c r="AE504" s="192" t="str">
        <f>IFERROR(IF(AND(RIGHT(AE500,1)="N",VALUE(AE501)&gt;=8),Database!$I$3,""),"")</f>
        <v/>
      </c>
      <c r="AF504" s="192" t="str">
        <f>IFERROR(IF(AND(RIGHT(AF500,1)="N",VALUE(AF501)&gt;=8),Database!$I$3,""),"")</f>
        <v/>
      </c>
      <c r="AG504" s="192" t="str">
        <f>IFERROR(IF(AND(RIGHT(AG500,1)="N",VALUE(AG501)&gt;=8),Database!$I$3,""),"")</f>
        <v/>
      </c>
      <c r="AH504" s="192" t="str">
        <f>IFERROR(IF(AND(RIGHT(AH500,1)="N",VALUE(AH501)&gt;=8),Database!$I$3,""),"")</f>
        <v/>
      </c>
      <c r="AI504" s="192" t="str">
        <f>IFERROR(IF(AND(RIGHT(AI500,1)="N",VALUE(AI501)&gt;=8),Database!$I$3,""),"")</f>
        <v/>
      </c>
      <c r="AJ504" s="192" t="str">
        <f>IFERROR(IF(AND(RIGHT(AJ500,1)="N",VALUE(AJ501)&gt;=8),Database!$I$3,""),"")</f>
        <v/>
      </c>
      <c r="AK504" s="259"/>
      <c r="AL504" s="204"/>
      <c r="AM504" s="198"/>
      <c r="AN504" s="198"/>
      <c r="AO504" s="262"/>
      <c r="AP504" s="265"/>
      <c r="AQ504" s="86"/>
      <c r="AR504" s="194"/>
      <c r="AS504" s="194"/>
      <c r="AT504" s="194"/>
      <c r="AU504" s="256"/>
    </row>
    <row r="505" spans="1:47" s="213" customFormat="1" ht="33" customHeight="1" thickBot="1" x14ac:dyDescent="0.4">
      <c r="A505" s="189"/>
      <c r="B505" s="205"/>
      <c r="C505" s="222"/>
      <c r="D505" s="28"/>
      <c r="E505" s="206" t="s">
        <v>176</v>
      </c>
      <c r="F505" s="207" t="str">
        <f>IFERROR(IF(INDEX(Attendance!$T:$T,MATCH($B500&amp;F$7,Attendance!$N:$N,0))=TRUE,"L",IF(SUM(F501:F502)&gt;=10,5,"")),"")</f>
        <v/>
      </c>
      <c r="G505" s="207" t="str">
        <f>IFERROR(IF(INDEX(Attendance!$T:$T,MATCH($B500&amp;G$7,Attendance!$N:$N,0))=TRUE,"L",IF(SUM(G501:G502)&gt;=10,5,"")),"")</f>
        <v/>
      </c>
      <c r="H505" s="208" t="str">
        <f>IFERROR(IF(INDEX(Attendance!$T:$T,MATCH($B500&amp;H$7,Attendance!$N:$N,0))=TRUE,"L",IF(SUM(H501:H502)&gt;=10,5,"")),"")</f>
        <v/>
      </c>
      <c r="I505" s="208" t="str">
        <f>IFERROR(IF(INDEX(Attendance!$T:$T,MATCH($B500&amp;I$7,Attendance!$N:$N,0))=TRUE,"L",IF(SUM(I501:I502)&gt;=10,5,"")),"")</f>
        <v/>
      </c>
      <c r="J505" s="208" t="str">
        <f>IFERROR(IF(INDEX(Attendance!$T:$T,MATCH($B500&amp;J$7,Attendance!$N:$N,0))=TRUE,"L",IF(SUM(J501:J502)&gt;=10,5,"")),"")</f>
        <v/>
      </c>
      <c r="K505" s="208" t="str">
        <f>IFERROR(IF(INDEX(Attendance!$T:$T,MATCH($B500&amp;K$7,Attendance!$N:$N,0))=TRUE,"L",IF(SUM(K501:K502)&gt;=10,5,"")),"")</f>
        <v/>
      </c>
      <c r="L505" s="208" t="str">
        <f>IFERROR(IF(INDEX(Attendance!$T:$T,MATCH($B500&amp;L$7,Attendance!$N:$N,0))=TRUE,"L",IF(SUM(L501:L502)&gt;=10,5,"")),"")</f>
        <v/>
      </c>
      <c r="M505" s="208" t="str">
        <f>IFERROR(IF(INDEX(Attendance!$T:$T,MATCH($B500&amp;M$7,Attendance!$N:$N,0))=TRUE,"L",IF(SUM(M501:M502)&gt;=10,5,"")),"")</f>
        <v/>
      </c>
      <c r="N505" s="208" t="str">
        <f>IFERROR(IF(INDEX(Attendance!$T:$T,MATCH($B500&amp;N$7,Attendance!$N:$N,0))=TRUE,"L",IF(SUM(N501:N502)&gt;=10,5,"")),"")</f>
        <v/>
      </c>
      <c r="O505" s="208" t="str">
        <f>IFERROR(IF(INDEX(Attendance!$T:$T,MATCH($B500&amp;O$7,Attendance!$N:$N,0))=TRUE,"L",IF(SUM(O501:O502)&gt;=10,5,"")),"")</f>
        <v/>
      </c>
      <c r="P505" s="208" t="str">
        <f>IFERROR(IF(INDEX(Attendance!$T:$T,MATCH($B500&amp;P$7,Attendance!$N:$N,0))=TRUE,"L",IF(SUM(P501:P502)&gt;=10,5,"")),"")</f>
        <v/>
      </c>
      <c r="Q505" s="208" t="str">
        <f>IFERROR(IF(INDEX(Attendance!$T:$T,MATCH($B500&amp;Q$7,Attendance!$N:$N,0))=TRUE,"L",IF(SUM(Q501:Q502)&gt;=10,5,"")),"")</f>
        <v/>
      </c>
      <c r="R505" s="208" t="str">
        <f>IFERROR(IF(INDEX(Attendance!$T:$T,MATCH($B500&amp;R$7,Attendance!$N:$N,0))=TRUE,"L",IF(SUM(R501:R502)&gt;=10,5,"")),"")</f>
        <v/>
      </c>
      <c r="S505" s="208" t="str">
        <f>IFERROR(IF(INDEX(Attendance!$T:$T,MATCH($B500&amp;S$7,Attendance!$N:$N,0))=TRUE,"L",IF(SUM(S501:S502)&gt;=10,5,"")),"")</f>
        <v/>
      </c>
      <c r="T505" s="208" t="str">
        <f>IFERROR(IF(INDEX(Attendance!$T:$T,MATCH($B500&amp;T$7,Attendance!$N:$N,0))=TRUE,"L",IF(SUM(T501:T502)&gt;=10,5,"")),"")</f>
        <v/>
      </c>
      <c r="U505" s="208" t="str">
        <f>IFERROR(IF(INDEX(Attendance!$T:$T,MATCH($B500&amp;U$7,Attendance!$N:$N,0))=TRUE,"L",IF(SUM(U501:U502)&gt;=10,5,"")),"")</f>
        <v/>
      </c>
      <c r="V505" s="208" t="str">
        <f>IFERROR(IF(INDEX(Attendance!$T:$T,MATCH($B500&amp;V$7,Attendance!$N:$N,0))=TRUE,"L",IF(SUM(V501:V502)&gt;=10,5,"")),"")</f>
        <v/>
      </c>
      <c r="W505" s="208" t="str">
        <f>IFERROR(IF(INDEX(Attendance!$T:$T,MATCH($B500&amp;W$7,Attendance!$N:$N,0))=TRUE,"L",IF(SUM(W501:W502)&gt;=10,5,"")),"")</f>
        <v/>
      </c>
      <c r="X505" s="208" t="str">
        <f>IFERROR(IF(INDEX(Attendance!$T:$T,MATCH($B500&amp;X$7,Attendance!$N:$N,0))=TRUE,"L",IF(SUM(X501:X502)&gt;=10,5,"")),"")</f>
        <v/>
      </c>
      <c r="Y505" s="208" t="str">
        <f>IFERROR(IF(INDEX(Attendance!$T:$T,MATCH($B500&amp;Y$7,Attendance!$N:$N,0))=TRUE,"L",IF(SUM(Y501:Y502)&gt;=10,5,"")),"")</f>
        <v/>
      </c>
      <c r="Z505" s="208" t="str">
        <f>IFERROR(IF(INDEX(Attendance!$T:$T,MATCH($B500&amp;Z$7,Attendance!$N:$N,0))=TRUE,"L",IF(SUM(Z501:Z502)&gt;=10,5,"")),"")</f>
        <v/>
      </c>
      <c r="AA505" s="208" t="str">
        <f>IFERROR(IF(INDEX(Attendance!$T:$T,MATCH($B500&amp;AA$7,Attendance!$N:$N,0))=TRUE,"L",IF(SUM(AA501:AA502)&gt;=10,5,"")),"")</f>
        <v/>
      </c>
      <c r="AB505" s="208" t="str">
        <f>IFERROR(IF(INDEX(Attendance!$T:$T,MATCH($B500&amp;AB$7,Attendance!$N:$N,0))=TRUE,"L",IF(SUM(AB501:AB502)&gt;=10,5,"")),"")</f>
        <v/>
      </c>
      <c r="AC505" s="208" t="str">
        <f>IFERROR(IF(INDEX(Attendance!$T:$T,MATCH($B500&amp;AC$7,Attendance!$N:$N,0))=TRUE,"L",IF(SUM(AC501:AC502)&gt;=10,5,"")),"")</f>
        <v/>
      </c>
      <c r="AD505" s="208" t="str">
        <f>IFERROR(IF(INDEX(Attendance!$T:$T,MATCH($B500&amp;AD$7,Attendance!$N:$N,0))=TRUE,"L",IF(SUM(AD501:AD502)&gt;=10,5,"")),"")</f>
        <v/>
      </c>
      <c r="AE505" s="208" t="str">
        <f>IFERROR(IF(INDEX(Attendance!$T:$T,MATCH($B500&amp;AE$7,Attendance!$N:$N,0))=TRUE,"L",IF(SUM(AE501:AE502)&gt;=10,5,"")),"")</f>
        <v/>
      </c>
      <c r="AF505" s="208" t="str">
        <f>IFERROR(IF(INDEX(Attendance!$T:$T,MATCH($B500&amp;AF$7,Attendance!$N:$N,0))=TRUE,"L",IF(SUM(AF501:AF502)&gt;=10,5,"")),"")</f>
        <v/>
      </c>
      <c r="AG505" s="208" t="str">
        <f>IFERROR(IF(INDEX(Attendance!$T:$T,MATCH($B500&amp;AG$7,Attendance!$N:$N,0))=TRUE,"L",IF(SUM(AG501:AG502)&gt;=10,5,"")),"")</f>
        <v/>
      </c>
      <c r="AH505" s="208" t="str">
        <f>IFERROR(IF(INDEX(Attendance!$T:$T,MATCH($B500&amp;AH$7,Attendance!$N:$N,0))=TRUE,"L",IF(SUM(AH501:AH502)&gt;=10,5,"")),"")</f>
        <v/>
      </c>
      <c r="AI505" s="208" t="str">
        <f>IFERROR(IF(INDEX(Attendance!$T:$T,MATCH($B500&amp;AI$7,Attendance!$N:$N,0))=TRUE,"L",IF(SUM(AI501:AI502)&gt;=10,5,"")),"")</f>
        <v/>
      </c>
      <c r="AJ505" s="208" t="str">
        <f>IFERROR(IF(INDEX(Attendance!$T:$T,MATCH($B500&amp;AJ$7,Attendance!$N:$N,0))=TRUE,"L",IF(SUM(AJ501:AJ502)&gt;=10,5,"")),"")</f>
        <v/>
      </c>
      <c r="AK505" s="260"/>
      <c r="AL505" s="209">
        <f>ROUND(AL500*AL501,2)</f>
        <v>0</v>
      </c>
      <c r="AM505" s="209">
        <f>ROUND(AM500*AM501,2)</f>
        <v>0</v>
      </c>
      <c r="AN505" s="209">
        <f>ROUND(AN500*AN501,2)</f>
        <v>0</v>
      </c>
      <c r="AO505" s="263"/>
      <c r="AP505" s="266"/>
      <c r="AQ505" s="210">
        <f>AQ500*$AQ$5</f>
        <v>0</v>
      </c>
      <c r="AR505" s="211">
        <f>AR500*ROUND(IF($C505="",1200,MID($C505,FIND("RM",$C505)+3,4))/26,2)</f>
        <v>0</v>
      </c>
      <c r="AS505" s="211">
        <f t="shared" ref="AS505:AT505" si="133">AS500*ROUND(IF($C505="",1200,MID($C505,FIND("RM",$C505)+3,4))/26,2)</f>
        <v>0</v>
      </c>
      <c r="AT505" s="211">
        <f t="shared" si="133"/>
        <v>92.3</v>
      </c>
      <c r="AU505" s="257"/>
    </row>
    <row r="506" spans="1:47" s="212" customFormat="1" ht="33" customHeight="1" x14ac:dyDescent="0.25">
      <c r="A506" s="175">
        <f t="shared" si="117"/>
        <v>84</v>
      </c>
      <c r="B506" s="184" t="str">
        <f>_xlfn.IFNA(INDEX(Attendance!$A:$A,MATCH(A506,Attendance!$M:$M,0)),"")</f>
        <v/>
      </c>
      <c r="C506" s="185" t="str">
        <f>_xlfn.IFNA(INDEX(Masterlist!C:C,MATCH(B506,Masterlist!B:B,0)),"")</f>
        <v/>
      </c>
      <c r="D506" s="87"/>
      <c r="E506" s="186" t="s">
        <v>173</v>
      </c>
      <c r="F506" s="83" t="str" cm="1">
        <f t="array" ref="F506">_xlfn.IFNA(IF(OR(VALUE(F$7&amp;$C$3)=PH),IF(F507="","PH",IF(INDEX(Attendance!$O:$O,MATCH($B506&amp;F$7,Attendance!$N:$N,0))&lt;"1200","PM","PN")),IF(F$6="Sun",IF(F507="","RD",IF(INDEX(Attendance!$O:$O,MATCH($B506&amp;F$7,Attendance!$N:$N,0))&lt;"1200","RM","RN")),IF(F507="",IF(F$7="","",IF(INDEX(Attendance!$I:$I,MATCH($B506&amp;F$7,Attendance!$N:$N,0))="ABS","AB","UL")),IF(INDEX(Attendance!$O:$O,MATCH($B506&amp;F$7,Attendance!$N:$N,0))&lt;"1200","M","N")))),"")</f>
        <v/>
      </c>
      <c r="G506" s="83" t="str" cm="1">
        <f t="array" ref="G506">_xlfn.IFNA(IF(OR(VALUE(G$7&amp;$C$3)=PH),IF(G507="","PH",IF(INDEX(Attendance!$O:$O,MATCH($B506&amp;G$7,Attendance!$N:$N,0))&lt;"1200","PM","PN")),IF(G$6="Sun",IF(G507="","RD",IF(INDEX(Attendance!$O:$O,MATCH($B506&amp;G$7,Attendance!$N:$N,0))&lt;"1200","RM","RN")),IF(G507="",IF(G$7="","",IF(INDEX(Attendance!$I:$I,MATCH($B506&amp;G$7,Attendance!$N:$N,0))="ABS","AB","UL")),IF(INDEX(Attendance!$O:$O,MATCH($B506&amp;G$7,Attendance!$N:$N,0))&lt;"1200","M","N")))),"")</f>
        <v/>
      </c>
      <c r="H506" s="83" t="str" cm="1">
        <f t="array" ref="H506">_xlfn.IFNA(IF(OR(VALUE(H$7&amp;$C$3)=PH),IF(H507="","PH",IF(INDEX(Attendance!$O:$O,MATCH($B506&amp;H$7,Attendance!$N:$N,0))&lt;"1200","PM","PN")),IF(H$6="Sun",IF(H507="","RD",IF(INDEX(Attendance!$O:$O,MATCH($B506&amp;H$7,Attendance!$N:$N,0))&lt;"1200","RM","RN")),IF(H507="",IF(H$7="","",IF(INDEX(Attendance!$I:$I,MATCH($B506&amp;H$7,Attendance!$N:$N,0))="ABS","AB","UL")),IF(INDEX(Attendance!$O:$O,MATCH($B506&amp;H$7,Attendance!$N:$N,0))&lt;"1200","M","N")))),"")</f>
        <v/>
      </c>
      <c r="I506" s="83" t="str" cm="1">
        <f t="array" ref="I506">_xlfn.IFNA(IF(OR(VALUE(I$7&amp;$C$3)=PH),IF(I507="","PH",IF(INDEX(Attendance!$O:$O,MATCH($B506&amp;I$7,Attendance!$N:$N,0))&lt;"1200","PM","PN")),IF(I$6="Sun",IF(I507="","RD",IF(INDEX(Attendance!$O:$O,MATCH($B506&amp;I$7,Attendance!$N:$N,0))&lt;"1200","RM","RN")),IF(I507="",IF(I$7="","",IF(INDEX(Attendance!$I:$I,MATCH($B506&amp;I$7,Attendance!$N:$N,0))="ABS","AB","UL")),IF(INDEX(Attendance!$O:$O,MATCH($B506&amp;I$7,Attendance!$N:$N,0))&lt;"1200","M","N")))),"")</f>
        <v/>
      </c>
      <c r="J506" s="83" t="str" cm="1">
        <f t="array" ref="J506">_xlfn.IFNA(IF(OR(VALUE(J$7&amp;$C$3)=PH),IF(J507="","PH",IF(INDEX(Attendance!$O:$O,MATCH($B506&amp;J$7,Attendance!$N:$N,0))&lt;"1200","PM","PN")),IF(J$6="Sun",IF(J507="","RD",IF(INDEX(Attendance!$O:$O,MATCH($B506&amp;J$7,Attendance!$N:$N,0))&lt;"1200","RM","RN")),IF(J507="",IF(J$7="","",IF(INDEX(Attendance!$I:$I,MATCH($B506&amp;J$7,Attendance!$N:$N,0))="ABS","AB","UL")),IF(INDEX(Attendance!$O:$O,MATCH($B506&amp;J$7,Attendance!$N:$N,0))&lt;"1200","M","N")))),"")</f>
        <v/>
      </c>
      <c r="K506" s="83" t="str" cm="1">
        <f t="array" ref="K506">_xlfn.IFNA(IF(OR(VALUE(K$7&amp;$C$3)=PH),IF(K507="","PH",IF(INDEX(Attendance!$O:$O,MATCH($B506&amp;K$7,Attendance!$N:$N,0))&lt;"1200","PM","PN")),IF(K$6="Sun",IF(K507="","RD",IF(INDEX(Attendance!$O:$O,MATCH($B506&amp;K$7,Attendance!$N:$N,0))&lt;"1200","RM","RN")),IF(K507="",IF(K$7="","",IF(INDEX(Attendance!$I:$I,MATCH($B506&amp;K$7,Attendance!$N:$N,0))="ABS","AB","UL")),IF(INDEX(Attendance!$O:$O,MATCH($B506&amp;K$7,Attendance!$N:$N,0))&lt;"1200","M","N")))),"")</f>
        <v/>
      </c>
      <c r="L506" s="83" t="str" cm="1">
        <f t="array" ref="L506">_xlfn.IFNA(IF(OR(VALUE(L$7&amp;$C$3)=PH),IF(L507="","PH",IF(INDEX(Attendance!$O:$O,MATCH($B506&amp;L$7,Attendance!$N:$N,0))&lt;"1200","PM","PN")),IF(L$6="Sun",IF(L507="","RD",IF(INDEX(Attendance!$O:$O,MATCH($B506&amp;L$7,Attendance!$N:$N,0))&lt;"1200","RM","RN")),IF(L507="",IF(L$7="","",IF(INDEX(Attendance!$I:$I,MATCH($B506&amp;L$7,Attendance!$N:$N,0))="ABS","AB","UL")),IF(INDEX(Attendance!$O:$O,MATCH($B506&amp;L$7,Attendance!$N:$N,0))&lt;"1200","M","N")))),"")</f>
        <v>RD</v>
      </c>
      <c r="M506" s="83" t="str" cm="1">
        <f t="array" ref="M506">_xlfn.IFNA(IF(OR(VALUE(M$7&amp;$C$3)=PH),IF(M507="","PH",IF(INDEX(Attendance!$O:$O,MATCH($B506&amp;M$7,Attendance!$N:$N,0))&lt;"1200","PM","PN")),IF(M$6="Sun",IF(M507="","RD",IF(INDEX(Attendance!$O:$O,MATCH($B506&amp;M$7,Attendance!$N:$N,0))&lt;"1200","RM","RN")),IF(M507="",IF(M$7="","",IF(INDEX(Attendance!$I:$I,MATCH($B506&amp;M$7,Attendance!$N:$N,0))="ABS","AB","UL")),IF(INDEX(Attendance!$O:$O,MATCH($B506&amp;M$7,Attendance!$N:$N,0))&lt;"1200","M","N")))),"")</f>
        <v/>
      </c>
      <c r="N506" s="83" t="str" cm="1">
        <f t="array" ref="N506">_xlfn.IFNA(IF(OR(VALUE(N$7&amp;$C$3)=PH),IF(N507="","PH",IF(INDEX(Attendance!$O:$O,MATCH($B506&amp;N$7,Attendance!$N:$N,0))&lt;"1200","PM","PN")),IF(N$6="Sun",IF(N507="","RD",IF(INDEX(Attendance!$O:$O,MATCH($B506&amp;N$7,Attendance!$N:$N,0))&lt;"1200","RM","RN")),IF(N507="",IF(N$7="","",IF(INDEX(Attendance!$I:$I,MATCH($B506&amp;N$7,Attendance!$N:$N,0))="ABS","AB","UL")),IF(INDEX(Attendance!$O:$O,MATCH($B506&amp;N$7,Attendance!$N:$N,0))&lt;"1200","M","N")))),"")</f>
        <v/>
      </c>
      <c r="O506" s="83" t="str" cm="1">
        <f t="array" ref="O506">_xlfn.IFNA(IF(OR(VALUE(O$7&amp;$C$3)=PH),IF(O507="","PH",IF(INDEX(Attendance!$O:$O,MATCH($B506&amp;O$7,Attendance!$N:$N,0))&lt;"1200","PM","PN")),IF(O$6="Sun",IF(O507="","RD",IF(INDEX(Attendance!$O:$O,MATCH($B506&amp;O$7,Attendance!$N:$N,0))&lt;"1200","RM","RN")),IF(O507="",IF(O$7="","",IF(INDEX(Attendance!$I:$I,MATCH($B506&amp;O$7,Attendance!$N:$N,0))="ABS","AB","UL")),IF(INDEX(Attendance!$O:$O,MATCH($B506&amp;O$7,Attendance!$N:$N,0))&lt;"1200","M","N")))),"")</f>
        <v/>
      </c>
      <c r="P506" s="83" t="str" cm="1">
        <f t="array" ref="P506">_xlfn.IFNA(IF(OR(VALUE(P$7&amp;$C$3)=PH),IF(P507="","PH",IF(INDEX(Attendance!$O:$O,MATCH($B506&amp;P$7,Attendance!$N:$N,0))&lt;"1200","PM","PN")),IF(P$6="Sun",IF(P507="","RD",IF(INDEX(Attendance!$O:$O,MATCH($B506&amp;P$7,Attendance!$N:$N,0))&lt;"1200","RM","RN")),IF(P507="",IF(P$7="","",IF(INDEX(Attendance!$I:$I,MATCH($B506&amp;P$7,Attendance!$N:$N,0))="ABS","AB","UL")),IF(INDEX(Attendance!$O:$O,MATCH($B506&amp;P$7,Attendance!$N:$N,0))&lt;"1200","M","N")))),"")</f>
        <v/>
      </c>
      <c r="Q506" s="83" t="str" cm="1">
        <f t="array" ref="Q506">_xlfn.IFNA(IF(OR(VALUE(Q$7&amp;$C$3)=PH),IF(Q507="","PH",IF(INDEX(Attendance!$O:$O,MATCH($B506&amp;Q$7,Attendance!$N:$N,0))&lt;"1200","PM","PN")),IF(Q$6="Sun",IF(Q507="","RD",IF(INDEX(Attendance!$O:$O,MATCH($B506&amp;Q$7,Attendance!$N:$N,0))&lt;"1200","RM","RN")),IF(Q507="",IF(Q$7="","",IF(INDEX(Attendance!$I:$I,MATCH($B506&amp;Q$7,Attendance!$N:$N,0))="ABS","AB","UL")),IF(INDEX(Attendance!$O:$O,MATCH($B506&amp;Q$7,Attendance!$N:$N,0))&lt;"1200","M","N")))),"")</f>
        <v>PH</v>
      </c>
      <c r="R506" s="83" t="str" cm="1">
        <f t="array" ref="R506">_xlfn.IFNA(IF(OR(VALUE(R$7&amp;$C$3)=PH),IF(R507="","PH",IF(INDEX(Attendance!$O:$O,MATCH($B506&amp;R$7,Attendance!$N:$N,0))&lt;"1200","PM","PN")),IF(R$6="Sun",IF(R507="","RD",IF(INDEX(Attendance!$O:$O,MATCH($B506&amp;R$7,Attendance!$N:$N,0))&lt;"1200","RM","RN")),IF(R507="",IF(R$7="","",IF(INDEX(Attendance!$I:$I,MATCH($B506&amp;R$7,Attendance!$N:$N,0))="ABS","AB","UL")),IF(INDEX(Attendance!$O:$O,MATCH($B506&amp;R$7,Attendance!$N:$N,0))&lt;"1200","M","N")))),"")</f>
        <v>PH</v>
      </c>
      <c r="S506" s="83" t="str" cm="1">
        <f t="array" ref="S506">_xlfn.IFNA(IF(OR(VALUE(S$7&amp;$C$3)=PH),IF(S507="","PH",IF(INDEX(Attendance!$O:$O,MATCH($B506&amp;S$7,Attendance!$N:$N,0))&lt;"1200","PM","PN")),IF(S$6="Sun",IF(S507="","RD",IF(INDEX(Attendance!$O:$O,MATCH($B506&amp;S$7,Attendance!$N:$N,0))&lt;"1200","RM","RN")),IF(S507="",IF(S$7="","",IF(INDEX(Attendance!$I:$I,MATCH($B506&amp;S$7,Attendance!$N:$N,0))="ABS","AB","UL")),IF(INDEX(Attendance!$O:$O,MATCH($B506&amp;S$7,Attendance!$N:$N,0))&lt;"1200","M","N")))),"")</f>
        <v>RD</v>
      </c>
      <c r="T506" s="83" t="str" cm="1">
        <f t="array" ref="T506">_xlfn.IFNA(IF(OR(VALUE(T$7&amp;$C$3)=PH),IF(T507="","PH",IF(INDEX(Attendance!$O:$O,MATCH($B506&amp;T$7,Attendance!$N:$N,0))&lt;"1200","PM","PN")),IF(T$6="Sun",IF(T507="","RD",IF(INDEX(Attendance!$O:$O,MATCH($B506&amp;T$7,Attendance!$N:$N,0))&lt;"1200","RM","RN")),IF(T507="",IF(T$7="","",IF(INDEX(Attendance!$I:$I,MATCH($B506&amp;T$7,Attendance!$N:$N,0))="ABS","AB","UL")),IF(INDEX(Attendance!$O:$O,MATCH($B506&amp;T$7,Attendance!$N:$N,0))&lt;"1200","M","N")))),"")</f>
        <v/>
      </c>
      <c r="U506" s="83" t="str" cm="1">
        <f t="array" ref="U506">_xlfn.IFNA(IF(OR(VALUE(U$7&amp;$C$3)=PH),IF(U507="","PH",IF(INDEX(Attendance!$O:$O,MATCH($B506&amp;U$7,Attendance!$N:$N,0))&lt;"1200","PM","PN")),IF(U$6="Sun",IF(U507="","RD",IF(INDEX(Attendance!$O:$O,MATCH($B506&amp;U$7,Attendance!$N:$N,0))&lt;"1200","RM","RN")),IF(U507="",IF(U$7="","",IF(INDEX(Attendance!$I:$I,MATCH($B506&amp;U$7,Attendance!$N:$N,0))="ABS","AB","UL")),IF(INDEX(Attendance!$O:$O,MATCH($B506&amp;U$7,Attendance!$N:$N,0))&lt;"1200","M","N")))),"")</f>
        <v/>
      </c>
      <c r="V506" s="83" t="str" cm="1">
        <f t="array" ref="V506">_xlfn.IFNA(IF(OR(VALUE(V$7&amp;$C$3)=PH),IF(V507="","PH",IF(INDEX(Attendance!$O:$O,MATCH($B506&amp;V$7,Attendance!$N:$N,0))&lt;"1200","PM","PN")),IF(V$6="Sun",IF(V507="","RD",IF(INDEX(Attendance!$O:$O,MATCH($B506&amp;V$7,Attendance!$N:$N,0))&lt;"1200","RM","RN")),IF(V507="",IF(V$7="","",IF(INDEX(Attendance!$I:$I,MATCH($B506&amp;V$7,Attendance!$N:$N,0))="ABS","AB","UL")),IF(INDEX(Attendance!$O:$O,MATCH($B506&amp;V$7,Attendance!$N:$N,0))&lt;"1200","M","N")))),"")</f>
        <v/>
      </c>
      <c r="W506" s="83" t="str" cm="1">
        <f t="array" ref="W506">_xlfn.IFNA(IF(OR(VALUE(W$7&amp;$C$3)=PH),IF(W507="","PH",IF(INDEX(Attendance!$O:$O,MATCH($B506&amp;W$7,Attendance!$N:$N,0))&lt;"1200","PM","PN")),IF(W$6="Sun",IF(W507="","RD",IF(INDEX(Attendance!$O:$O,MATCH($B506&amp;W$7,Attendance!$N:$N,0))&lt;"1200","RM","RN")),IF(W507="",IF(W$7="","",IF(INDEX(Attendance!$I:$I,MATCH($B506&amp;W$7,Attendance!$N:$N,0))="ABS","AB","UL")),IF(INDEX(Attendance!$O:$O,MATCH($B506&amp;W$7,Attendance!$N:$N,0))&lt;"1200","M","N")))),"")</f>
        <v/>
      </c>
      <c r="X506" s="83" t="str" cm="1">
        <f t="array" ref="X506">_xlfn.IFNA(IF(OR(VALUE(X$7&amp;$C$3)=PH),IF(X507="","PH",IF(INDEX(Attendance!$O:$O,MATCH($B506&amp;X$7,Attendance!$N:$N,0))&lt;"1200","PM","PN")),IF(X$6="Sun",IF(X507="","RD",IF(INDEX(Attendance!$O:$O,MATCH($B506&amp;X$7,Attendance!$N:$N,0))&lt;"1200","RM","RN")),IF(X507="",IF(X$7="","",IF(INDEX(Attendance!$I:$I,MATCH($B506&amp;X$7,Attendance!$N:$N,0))="ABS","AB","UL")),IF(INDEX(Attendance!$O:$O,MATCH($B506&amp;X$7,Attendance!$N:$N,0))&lt;"1200","M","N")))),"")</f>
        <v/>
      </c>
      <c r="Y506" s="83" t="str" cm="1">
        <f t="array" ref="Y506">_xlfn.IFNA(IF(OR(VALUE(Y$7&amp;$C$3)=PH),IF(Y507="","PH",IF(INDEX(Attendance!$O:$O,MATCH($B506&amp;Y$7,Attendance!$N:$N,0))&lt;"1200","PM","PN")),IF(Y$6="Sun",IF(Y507="","RD",IF(INDEX(Attendance!$O:$O,MATCH($B506&amp;Y$7,Attendance!$N:$N,0))&lt;"1200","RM","RN")),IF(Y507="",IF(Y$7="","",IF(INDEX(Attendance!$I:$I,MATCH($B506&amp;Y$7,Attendance!$N:$N,0))="ABS","AB","UL")),IF(INDEX(Attendance!$O:$O,MATCH($B506&amp;Y$7,Attendance!$N:$N,0))&lt;"1200","M","N")))),"")</f>
        <v/>
      </c>
      <c r="Z506" s="83" t="str" cm="1">
        <f t="array" ref="Z506">_xlfn.IFNA(IF(OR(VALUE(Z$7&amp;$C$3)=PH),IF(Z507="","PH",IF(INDEX(Attendance!$O:$O,MATCH($B506&amp;Z$7,Attendance!$N:$N,0))&lt;"1200","PM","PN")),IF(Z$6="Sun",IF(Z507="","RD",IF(INDEX(Attendance!$O:$O,MATCH($B506&amp;Z$7,Attendance!$N:$N,0))&lt;"1200","RM","RN")),IF(Z507="",IF(Z$7="","",IF(INDEX(Attendance!$I:$I,MATCH($B506&amp;Z$7,Attendance!$N:$N,0))="ABS","AB","UL")),IF(INDEX(Attendance!$O:$O,MATCH($B506&amp;Z$7,Attendance!$N:$N,0))&lt;"1200","M","N")))),"")</f>
        <v>RD</v>
      </c>
      <c r="AA506" s="83" t="str" cm="1">
        <f t="array" ref="AA506">_xlfn.IFNA(IF(OR(VALUE(AA$7&amp;$C$3)=PH),IF(AA507="","PH",IF(INDEX(Attendance!$O:$O,MATCH($B506&amp;AA$7,Attendance!$N:$N,0))&lt;"1200","PM","PN")),IF(AA$6="Sun",IF(AA507="","RD",IF(INDEX(Attendance!$O:$O,MATCH($B506&amp;AA$7,Attendance!$N:$N,0))&lt;"1200","RM","RN")),IF(AA507="",IF(AA$7="","",IF(INDEX(Attendance!$I:$I,MATCH($B506&amp;AA$7,Attendance!$N:$N,0))="ABS","AB","UL")),IF(INDEX(Attendance!$O:$O,MATCH($B506&amp;AA$7,Attendance!$N:$N,0))&lt;"1200","M","N")))),"")</f>
        <v/>
      </c>
      <c r="AB506" s="83" t="str" cm="1">
        <f t="array" ref="AB506">_xlfn.IFNA(IF(OR(VALUE(AB$7&amp;$C$3)=PH),IF(AB507="","PH",IF(INDEX(Attendance!$O:$O,MATCH($B506&amp;AB$7,Attendance!$N:$N,0))&lt;"1200","PM","PN")),IF(AB$6="Sun",IF(AB507="","RD",IF(INDEX(Attendance!$O:$O,MATCH($B506&amp;AB$7,Attendance!$N:$N,0))&lt;"1200","RM","RN")),IF(AB507="",IF(AB$7="","",IF(INDEX(Attendance!$I:$I,MATCH($B506&amp;AB$7,Attendance!$N:$N,0))="ABS","AB","UL")),IF(INDEX(Attendance!$O:$O,MATCH($B506&amp;AB$7,Attendance!$N:$N,0))&lt;"1200","M","N")))),"")</f>
        <v/>
      </c>
      <c r="AC506" s="83" t="str" cm="1">
        <f t="array" ref="AC506">_xlfn.IFNA(IF(OR(VALUE(AC$7&amp;$C$3)=PH),IF(AC507="","PH",IF(INDEX(Attendance!$O:$O,MATCH($B506&amp;AC$7,Attendance!$N:$N,0))&lt;"1200","PM","PN")),IF(AC$6="Sun",IF(AC507="","RD",IF(INDEX(Attendance!$O:$O,MATCH($B506&amp;AC$7,Attendance!$N:$N,0))&lt;"1200","RM","RN")),IF(AC507="",IF(AC$7="","",IF(INDEX(Attendance!$I:$I,MATCH($B506&amp;AC$7,Attendance!$N:$N,0))="ABS","AB","UL")),IF(INDEX(Attendance!$O:$O,MATCH($B506&amp;AC$7,Attendance!$N:$N,0))&lt;"1200","M","N")))),"")</f>
        <v/>
      </c>
      <c r="AD506" s="83" t="str" cm="1">
        <f t="array" ref="AD506">_xlfn.IFNA(IF(OR(VALUE(AD$7&amp;$C$3)=PH),IF(AD507="","PH",IF(INDEX(Attendance!$O:$O,MATCH($B506&amp;AD$7,Attendance!$N:$N,0))&lt;"1200","PM","PN")),IF(AD$6="Sun",IF(AD507="","RD",IF(INDEX(Attendance!$O:$O,MATCH($B506&amp;AD$7,Attendance!$N:$N,0))&lt;"1200","RM","RN")),IF(AD507="",IF(AD$7="","",IF(INDEX(Attendance!$I:$I,MATCH($B506&amp;AD$7,Attendance!$N:$N,0))="ABS","AB","UL")),IF(INDEX(Attendance!$O:$O,MATCH($B506&amp;AD$7,Attendance!$N:$N,0))&lt;"1200","M","N")))),"")</f>
        <v/>
      </c>
      <c r="AE506" s="83" t="str" cm="1">
        <f t="array" ref="AE506">_xlfn.IFNA(IF(OR(VALUE(AE$7&amp;$C$3)=PH),IF(AE507="","PH",IF(INDEX(Attendance!$O:$O,MATCH($B506&amp;AE$7,Attendance!$N:$N,0))&lt;"1200","PM","PN")),IF(AE$6="Sun",IF(AE507="","RD",IF(INDEX(Attendance!$O:$O,MATCH($B506&amp;AE$7,Attendance!$N:$N,0))&lt;"1200","RM","RN")),IF(AE507="",IF(AE$7="","",IF(INDEX(Attendance!$I:$I,MATCH($B506&amp;AE$7,Attendance!$N:$N,0))="ABS","AB","UL")),IF(INDEX(Attendance!$O:$O,MATCH($B506&amp;AE$7,Attendance!$N:$N,0))&lt;"1200","M","N")))),"")</f>
        <v/>
      </c>
      <c r="AF506" s="83" t="str" cm="1">
        <f t="array" ref="AF506">_xlfn.IFNA(IF(OR(VALUE(AF$7&amp;$C$3)=PH),IF(AF507="","PH",IF(INDEX(Attendance!$O:$O,MATCH($B506&amp;AF$7,Attendance!$N:$N,0))&lt;"1200","PM","PN")),IF(AF$6="Sun",IF(AF507="","RD",IF(INDEX(Attendance!$O:$O,MATCH($B506&amp;AF$7,Attendance!$N:$N,0))&lt;"1200","RM","RN")),IF(AF507="",IF(AF$7="","",IF(INDEX(Attendance!$I:$I,MATCH($B506&amp;AF$7,Attendance!$N:$N,0))="ABS","AB","UL")),IF(INDEX(Attendance!$O:$O,MATCH($B506&amp;AF$7,Attendance!$N:$N,0))&lt;"1200","M","N")))),"")</f>
        <v/>
      </c>
      <c r="AG506" s="83" t="str" cm="1">
        <f t="array" ref="AG506">_xlfn.IFNA(IF(OR(VALUE(AG$7&amp;$C$3)=PH),IF(AG507="","PH",IF(INDEX(Attendance!$O:$O,MATCH($B506&amp;AG$7,Attendance!$N:$N,0))&lt;"1200","PM","PN")),IF(AG$6="Sun",IF(AG507="","RD",IF(INDEX(Attendance!$O:$O,MATCH($B506&amp;AG$7,Attendance!$N:$N,0))&lt;"1200","RM","RN")),IF(AG507="",IF(AG$7="","",IF(INDEX(Attendance!$I:$I,MATCH($B506&amp;AG$7,Attendance!$N:$N,0))="ABS","AB","UL")),IF(INDEX(Attendance!$O:$O,MATCH($B506&amp;AG$7,Attendance!$N:$N,0))&lt;"1200","M","N")))),"")</f>
        <v>RD</v>
      </c>
      <c r="AH506" s="83" t="str" cm="1">
        <f t="array" ref="AH506">_xlfn.IFNA(IF(OR(VALUE(AH$7&amp;$C$3)=PH),IF(AH507="","PH",IF(INDEX(Attendance!$O:$O,MATCH($B506&amp;AH$7,Attendance!$N:$N,0))&lt;"1200","PM","PN")),IF(AH$6="Sun",IF(AH507="","RD",IF(INDEX(Attendance!$O:$O,MATCH($B506&amp;AH$7,Attendance!$N:$N,0))&lt;"1200","RM","RN")),IF(AH507="",IF(AH$7="","",IF(INDEX(Attendance!$I:$I,MATCH($B506&amp;AH$7,Attendance!$N:$N,0))="ABS","AB","UL")),IF(INDEX(Attendance!$O:$O,MATCH($B506&amp;AH$7,Attendance!$N:$N,0))&lt;"1200","M","N")))),"")</f>
        <v/>
      </c>
      <c r="AI506" s="83" t="str" cm="1">
        <f t="array" ref="AI506">_xlfn.IFNA(IF(OR(VALUE(AI$7&amp;$C$3)=PH),IF(AI507="","PH",IF(INDEX(Attendance!$O:$O,MATCH($B506&amp;AI$7,Attendance!$N:$N,0))&lt;"1200","PM","PN")),IF(AI$6="Sun",IF(AI507="","RD",IF(INDEX(Attendance!$O:$O,MATCH($B506&amp;AI$7,Attendance!$N:$N,0))&lt;"1200","RM","RN")),IF(AI507="",IF(AI$7="","",IF(INDEX(Attendance!$I:$I,MATCH($B506&amp;AI$7,Attendance!$N:$N,0))="ABS","AB","UL")),IF(INDEX(Attendance!$O:$O,MATCH($B506&amp;AI$7,Attendance!$N:$N,0))&lt;"1200","M","N")))),"")</f>
        <v/>
      </c>
      <c r="AJ506" s="83" t="str" cm="1">
        <f t="array" ref="AJ506">_xlfn.IFNA(IF(OR(VALUE(AJ$7&amp;$C$3)=PH),IF(AJ507="","PH",IF(INDEX(Attendance!$O:$O,MATCH($B506&amp;AJ$7,Attendance!$N:$N,0))&lt;"1200","PM","PN")),IF(AJ$6="Sun",IF(AJ507="","RD",IF(INDEX(Attendance!$O:$O,MATCH($B506&amp;AJ$7,Attendance!$N:$N,0))&lt;"1200","RM","RN")),IF(AJ507="",IF(AJ$7="","",IF(INDEX(Attendance!$I:$I,MATCH($B506&amp;AJ$7,Attendance!$N:$N,0))="ABS","AB","UL")),IF(INDEX(Attendance!$O:$O,MATCH($B506&amp;AJ$7,Attendance!$N:$N,0))&lt;"1200","M","N")))),"")</f>
        <v/>
      </c>
      <c r="AK506" s="258">
        <f>SUM(SUMIF(F506:AJ506,{"M","N","A"},F507:AJ507))</f>
        <v>0</v>
      </c>
      <c r="AL506" s="187">
        <f>SUM(SUMIF(F506:AJ506,{"M","N"},F508:AJ508),SUMIF(F506:AJ506,{"OM","ON"},F507:AJ507))</f>
        <v>0</v>
      </c>
      <c r="AM506" s="187">
        <f>SUM(SUMIF(F506:AJ506,{"PM","PN","RM","RN"},F507:AJ507))</f>
        <v>0</v>
      </c>
      <c r="AN506" s="187">
        <f>SUM(SUMIF(F506:AJ506,{"PM","PN"},F508:AJ508))</f>
        <v>0</v>
      </c>
      <c r="AO506" s="261">
        <f>SUM(F511:AJ511)</f>
        <v>0</v>
      </c>
      <c r="AP506" s="264">
        <f>SUM(F510:AJ510)</f>
        <v>0</v>
      </c>
      <c r="AQ506" s="188">
        <f>IF(D510="",0,SUM(COUNTIFS(F506:AJ506,{"M","N","A","OM","ON","OA","PM","PN","PA","RM","RN","RA"})))</f>
        <v>0</v>
      </c>
      <c r="AR506" s="74">
        <f>COUNTIF(F506:AJ506,"AL")</f>
        <v>0</v>
      </c>
      <c r="AS506" s="74">
        <f>COUNTIF(F506:AJ506,"MC")</f>
        <v>0</v>
      </c>
      <c r="AT506" s="74">
        <f>COUNTIF(F506:AJ506,"PH")+COUNTIF(F506:AJ506,"RPH")</f>
        <v>2</v>
      </c>
      <c r="AU506" s="255">
        <f t="shared" ref="AU506" si="134">_xlfn.IFNA(IF($B506="",0,AK506*$AK$5+SUM(AL511:AN511)+SUM(AO506:AP511)+SUM(AQ511:AT511)),"")</f>
        <v>0</v>
      </c>
    </row>
    <row r="507" spans="1:47" s="212" customFormat="1" ht="33" customHeight="1" x14ac:dyDescent="0.25">
      <c r="A507" s="189"/>
      <c r="B507" s="184"/>
      <c r="C507" s="190" t="str">
        <f>_xlfn.IFNA(INDEX(Masterlist!D:D,MATCH(B506,Masterlist!B:B,0)),"")</f>
        <v/>
      </c>
      <c r="D507" s="88"/>
      <c r="E507" s="191" t="s">
        <v>174</v>
      </c>
      <c r="F507" s="192" t="str">
        <f>IFERROR(IF(F$6="Sun",INDEX(Attendance!$R:$R,MATCH($B506&amp;F$7,Attendance!$N:$N,0)),IF(INDEX(Attendance!$R:$R,MATCH($B506&amp;F$7,Attendance!$N:$N,0))="","",IF(INDEX(Attendance!$R:$R,MATCH($B506&amp;F$7,Attendance!$N:$N,0))&gt;8,8,INDEX(Attendance!$R:$R,MATCH($B506&amp;F$7,Attendance!$N:$N,0))))),"")</f>
        <v/>
      </c>
      <c r="G507" s="192" t="str">
        <f>IFERROR(IF(G$6="Sun",INDEX(Attendance!$R:$R,MATCH($B506&amp;G$7,Attendance!$N:$N,0)),IF(INDEX(Attendance!$R:$R,MATCH($B506&amp;G$7,Attendance!$N:$N,0))="","",IF(INDEX(Attendance!$R:$R,MATCH($B506&amp;G$7,Attendance!$N:$N,0))&gt;8,8,INDEX(Attendance!$R:$R,MATCH($B506&amp;G$7,Attendance!$N:$N,0))))),"")</f>
        <v/>
      </c>
      <c r="H507" s="192" t="str">
        <f>IFERROR(IF(H$6="Sun",INDEX(Attendance!$R:$R,MATCH($B506&amp;H$7,Attendance!$N:$N,0)),IF(INDEX(Attendance!$R:$R,MATCH($B506&amp;H$7,Attendance!$N:$N,0))="","",IF(INDEX(Attendance!$R:$R,MATCH($B506&amp;H$7,Attendance!$N:$N,0))&gt;8,8,INDEX(Attendance!$R:$R,MATCH($B506&amp;H$7,Attendance!$N:$N,0))))),"")</f>
        <v/>
      </c>
      <c r="I507" s="192" t="str">
        <f>IFERROR(IF(I$6="Sun",INDEX(Attendance!$R:$R,MATCH($B506&amp;I$7,Attendance!$N:$N,0)),IF(INDEX(Attendance!$R:$R,MATCH($B506&amp;I$7,Attendance!$N:$N,0))="","",IF(INDEX(Attendance!$R:$R,MATCH($B506&amp;I$7,Attendance!$N:$N,0))&gt;8,8,INDEX(Attendance!$R:$R,MATCH($B506&amp;I$7,Attendance!$N:$N,0))))),"")</f>
        <v/>
      </c>
      <c r="J507" s="192" t="str">
        <f>IFERROR(IF(J$6="Sun",INDEX(Attendance!$R:$R,MATCH($B506&amp;J$7,Attendance!$N:$N,0)),IF(INDEX(Attendance!$R:$R,MATCH($B506&amp;J$7,Attendance!$N:$N,0))="","",IF(INDEX(Attendance!$R:$R,MATCH($B506&amp;J$7,Attendance!$N:$N,0))&gt;8,8,INDEX(Attendance!$R:$R,MATCH($B506&amp;J$7,Attendance!$N:$N,0))))),"")</f>
        <v/>
      </c>
      <c r="K507" s="192" t="str">
        <f>IFERROR(IF(K$6="Sun",INDEX(Attendance!$R:$R,MATCH($B506&amp;K$7,Attendance!$N:$N,0)),IF(INDEX(Attendance!$R:$R,MATCH($B506&amp;K$7,Attendance!$N:$N,0))="","",IF(INDEX(Attendance!$R:$R,MATCH($B506&amp;K$7,Attendance!$N:$N,0))&gt;8,8,INDEX(Attendance!$R:$R,MATCH($B506&amp;K$7,Attendance!$N:$N,0))))),"")</f>
        <v/>
      </c>
      <c r="L507" s="192" t="str">
        <f>IFERROR(IF(L$6="Sun",INDEX(Attendance!$R:$R,MATCH($B506&amp;L$7,Attendance!$N:$N,0)),IF(INDEX(Attendance!$R:$R,MATCH($B506&amp;L$7,Attendance!$N:$N,0))="","",IF(INDEX(Attendance!$R:$R,MATCH($B506&amp;L$7,Attendance!$N:$N,0))&gt;8,8,INDEX(Attendance!$R:$R,MATCH($B506&amp;L$7,Attendance!$N:$N,0))))),"")</f>
        <v/>
      </c>
      <c r="M507" s="192" t="str">
        <f>IFERROR(IF(M$6="Sun",INDEX(Attendance!$R:$R,MATCH($B506&amp;M$7,Attendance!$N:$N,0)),IF(INDEX(Attendance!$R:$R,MATCH($B506&amp;M$7,Attendance!$N:$N,0))="","",IF(INDEX(Attendance!$R:$R,MATCH($B506&amp;M$7,Attendance!$N:$N,0))&gt;8,8,INDEX(Attendance!$R:$R,MATCH($B506&amp;M$7,Attendance!$N:$N,0))))),"")</f>
        <v/>
      </c>
      <c r="N507" s="192" t="str">
        <f>IFERROR(IF(N$6="Sun",INDEX(Attendance!$R:$R,MATCH($B506&amp;N$7,Attendance!$N:$N,0)),IF(INDEX(Attendance!$R:$R,MATCH($B506&amp;N$7,Attendance!$N:$N,0))="","",IF(INDEX(Attendance!$R:$R,MATCH($B506&amp;N$7,Attendance!$N:$N,0))&gt;8,8,INDEX(Attendance!$R:$R,MATCH($B506&amp;N$7,Attendance!$N:$N,0))))),"")</f>
        <v/>
      </c>
      <c r="O507" s="192" t="str">
        <f>IFERROR(IF(O$6="Sun",INDEX(Attendance!$R:$R,MATCH($B506&amp;O$7,Attendance!$N:$N,0)),IF(INDEX(Attendance!$R:$R,MATCH($B506&amp;O$7,Attendance!$N:$N,0))="","",IF(INDEX(Attendance!$R:$R,MATCH($B506&amp;O$7,Attendance!$N:$N,0))&gt;8,8,INDEX(Attendance!$R:$R,MATCH($B506&amp;O$7,Attendance!$N:$N,0))))),"")</f>
        <v/>
      </c>
      <c r="P507" s="192" t="str">
        <f>IFERROR(IF(P$6="Sun",INDEX(Attendance!$R:$R,MATCH($B506&amp;P$7,Attendance!$N:$N,0)),IF(INDEX(Attendance!$R:$R,MATCH($B506&amp;P$7,Attendance!$N:$N,0))="","",IF(INDEX(Attendance!$R:$R,MATCH($B506&amp;P$7,Attendance!$N:$N,0))&gt;8,8,INDEX(Attendance!$R:$R,MATCH($B506&amp;P$7,Attendance!$N:$N,0))))),"")</f>
        <v/>
      </c>
      <c r="Q507" s="192" t="str">
        <f>IFERROR(IF(Q$6="Sun",INDEX(Attendance!$R:$R,MATCH($B506&amp;Q$7,Attendance!$N:$N,0)),IF(INDEX(Attendance!$R:$R,MATCH($B506&amp;Q$7,Attendance!$N:$N,0))="","",IF(INDEX(Attendance!$R:$R,MATCH($B506&amp;Q$7,Attendance!$N:$N,0))&gt;8,8,INDEX(Attendance!$R:$R,MATCH($B506&amp;Q$7,Attendance!$N:$N,0))))),"")</f>
        <v/>
      </c>
      <c r="R507" s="192" t="str">
        <f>IFERROR(IF(R$6="Sun",INDEX(Attendance!$R:$R,MATCH($B506&amp;R$7,Attendance!$N:$N,0)),IF(INDEX(Attendance!$R:$R,MATCH($B506&amp;R$7,Attendance!$N:$N,0))="","",IF(INDEX(Attendance!$R:$R,MATCH($B506&amp;R$7,Attendance!$N:$N,0))&gt;8,8,INDEX(Attendance!$R:$R,MATCH($B506&amp;R$7,Attendance!$N:$N,0))))),"")</f>
        <v/>
      </c>
      <c r="S507" s="192" t="str">
        <f>IFERROR(IF(S$6="Sun",INDEX(Attendance!$R:$R,MATCH($B506&amp;S$7,Attendance!$N:$N,0)),IF(INDEX(Attendance!$R:$R,MATCH($B506&amp;S$7,Attendance!$N:$N,0))="","",IF(INDEX(Attendance!$R:$R,MATCH($B506&amp;S$7,Attendance!$N:$N,0))&gt;8,8,INDEX(Attendance!$R:$R,MATCH($B506&amp;S$7,Attendance!$N:$N,0))))),"")</f>
        <v/>
      </c>
      <c r="T507" s="192" t="str">
        <f>IFERROR(IF(T$6="Sun",INDEX(Attendance!$R:$R,MATCH($B506&amp;T$7,Attendance!$N:$N,0)),IF(INDEX(Attendance!$R:$R,MATCH($B506&amp;T$7,Attendance!$N:$N,0))="","",IF(INDEX(Attendance!$R:$R,MATCH($B506&amp;T$7,Attendance!$N:$N,0))&gt;8,8,INDEX(Attendance!$R:$R,MATCH($B506&amp;T$7,Attendance!$N:$N,0))))),"")</f>
        <v/>
      </c>
      <c r="U507" s="192" t="str">
        <f>IFERROR(IF(U$6="Sun",INDEX(Attendance!$R:$R,MATCH($B506&amp;U$7,Attendance!$N:$N,0)),IF(INDEX(Attendance!$R:$R,MATCH($B506&amp;U$7,Attendance!$N:$N,0))="","",IF(INDEX(Attendance!$R:$R,MATCH($B506&amp;U$7,Attendance!$N:$N,0))&gt;8,8,INDEX(Attendance!$R:$R,MATCH($B506&amp;U$7,Attendance!$N:$N,0))))),"")</f>
        <v/>
      </c>
      <c r="V507" s="192" t="str">
        <f>IFERROR(IF(V$6="Sun",INDEX(Attendance!$R:$R,MATCH($B506&amp;V$7,Attendance!$N:$N,0)),IF(INDEX(Attendance!$R:$R,MATCH($B506&amp;V$7,Attendance!$N:$N,0))="","",IF(INDEX(Attendance!$R:$R,MATCH($B506&amp;V$7,Attendance!$N:$N,0))&gt;8,8,INDEX(Attendance!$R:$R,MATCH($B506&amp;V$7,Attendance!$N:$N,0))))),"")</f>
        <v/>
      </c>
      <c r="W507" s="192" t="str">
        <f>IFERROR(IF(W$6="Sun",INDEX(Attendance!$R:$R,MATCH($B506&amp;W$7,Attendance!$N:$N,0)),IF(INDEX(Attendance!$R:$R,MATCH($B506&amp;W$7,Attendance!$N:$N,0))="","",IF(INDEX(Attendance!$R:$R,MATCH($B506&amp;W$7,Attendance!$N:$N,0))&gt;8,8,INDEX(Attendance!$R:$R,MATCH($B506&amp;W$7,Attendance!$N:$N,0))))),"")</f>
        <v/>
      </c>
      <c r="X507" s="192" t="str">
        <f>IFERROR(IF(X$6="Sun",INDEX(Attendance!$R:$R,MATCH($B506&amp;X$7,Attendance!$N:$N,0)),IF(INDEX(Attendance!$R:$R,MATCH($B506&amp;X$7,Attendance!$N:$N,0))="","",IF(INDEX(Attendance!$R:$R,MATCH($B506&amp;X$7,Attendance!$N:$N,0))&gt;8,8,INDEX(Attendance!$R:$R,MATCH($B506&amp;X$7,Attendance!$N:$N,0))))),"")</f>
        <v/>
      </c>
      <c r="Y507" s="192" t="str">
        <f>IFERROR(IF(Y$6="Sun",INDEX(Attendance!$R:$R,MATCH($B506&amp;Y$7,Attendance!$N:$N,0)),IF(INDEX(Attendance!$R:$R,MATCH($B506&amp;Y$7,Attendance!$N:$N,0))="","",IF(INDEX(Attendance!$R:$R,MATCH($B506&amp;Y$7,Attendance!$N:$N,0))&gt;8,8,INDEX(Attendance!$R:$R,MATCH($B506&amp;Y$7,Attendance!$N:$N,0))))),"")</f>
        <v/>
      </c>
      <c r="Z507" s="192" t="str">
        <f>IFERROR(IF(Z$6="Sun",INDEX(Attendance!$R:$R,MATCH($B506&amp;Z$7,Attendance!$N:$N,0)),IF(INDEX(Attendance!$R:$R,MATCH($B506&amp;Z$7,Attendance!$N:$N,0))="","",IF(INDEX(Attendance!$R:$R,MATCH($B506&amp;Z$7,Attendance!$N:$N,0))&gt;8,8,INDEX(Attendance!$R:$R,MATCH($B506&amp;Z$7,Attendance!$N:$N,0))))),"")</f>
        <v/>
      </c>
      <c r="AA507" s="192" t="str">
        <f>IFERROR(IF(AA$6="Sun",INDEX(Attendance!$R:$R,MATCH($B506&amp;AA$7,Attendance!$N:$N,0)),IF(INDEX(Attendance!$R:$R,MATCH($B506&amp;AA$7,Attendance!$N:$N,0))="","",IF(INDEX(Attendance!$R:$R,MATCH($B506&amp;AA$7,Attendance!$N:$N,0))&gt;8,8,INDEX(Attendance!$R:$R,MATCH($B506&amp;AA$7,Attendance!$N:$N,0))))),"")</f>
        <v/>
      </c>
      <c r="AB507" s="192" t="str">
        <f>IFERROR(IF(AB$6="Sun",INDEX(Attendance!$R:$R,MATCH($B506&amp;AB$7,Attendance!$N:$N,0)),IF(INDEX(Attendance!$R:$R,MATCH($B506&amp;AB$7,Attendance!$N:$N,0))="","",IF(INDEX(Attendance!$R:$R,MATCH($B506&amp;AB$7,Attendance!$N:$N,0))&gt;8,8,INDEX(Attendance!$R:$R,MATCH($B506&amp;AB$7,Attendance!$N:$N,0))))),"")</f>
        <v/>
      </c>
      <c r="AC507" s="192" t="str">
        <f>IFERROR(IF(AC$6="Sun",INDEX(Attendance!$R:$R,MATCH($B506&amp;AC$7,Attendance!$N:$N,0)),IF(INDEX(Attendance!$R:$R,MATCH($B506&amp;AC$7,Attendance!$N:$N,0))="","",IF(INDEX(Attendance!$R:$R,MATCH($B506&amp;AC$7,Attendance!$N:$N,0))&gt;8,8,INDEX(Attendance!$R:$R,MATCH($B506&amp;AC$7,Attendance!$N:$N,0))))),"")</f>
        <v/>
      </c>
      <c r="AD507" s="192" t="str">
        <f>IFERROR(IF(AD$6="Sun",INDEX(Attendance!$R:$R,MATCH($B506&amp;AD$7,Attendance!$N:$N,0)),IF(INDEX(Attendance!$R:$R,MATCH($B506&amp;AD$7,Attendance!$N:$N,0))="","",IF(INDEX(Attendance!$R:$R,MATCH($B506&amp;AD$7,Attendance!$N:$N,0))&gt;8,8,INDEX(Attendance!$R:$R,MATCH($B506&amp;AD$7,Attendance!$N:$N,0))))),"")</f>
        <v/>
      </c>
      <c r="AE507" s="192" t="str">
        <f>IFERROR(IF(AE$6="Sun",INDEX(Attendance!$R:$R,MATCH($B506&amp;AE$7,Attendance!$N:$N,0)),IF(INDEX(Attendance!$R:$R,MATCH($B506&amp;AE$7,Attendance!$N:$N,0))="","",IF(INDEX(Attendance!$R:$R,MATCH($B506&amp;AE$7,Attendance!$N:$N,0))&gt;8,8,INDEX(Attendance!$R:$R,MATCH($B506&amp;AE$7,Attendance!$N:$N,0))))),"")</f>
        <v/>
      </c>
      <c r="AF507" s="192" t="str">
        <f>IFERROR(IF(AF$6="Sun",INDEX(Attendance!$R:$R,MATCH($B506&amp;AF$7,Attendance!$N:$N,0)),IF(INDEX(Attendance!$R:$R,MATCH($B506&amp;AF$7,Attendance!$N:$N,0))="","",IF(INDEX(Attendance!$R:$R,MATCH($B506&amp;AF$7,Attendance!$N:$N,0))&gt;8,8,INDEX(Attendance!$R:$R,MATCH($B506&amp;AF$7,Attendance!$N:$N,0))))),"")</f>
        <v/>
      </c>
      <c r="AG507" s="192" t="str">
        <f>IFERROR(IF(AG$6="Sun",INDEX(Attendance!$R:$R,MATCH($B506&amp;AG$7,Attendance!$N:$N,0)),IF(INDEX(Attendance!$R:$R,MATCH($B506&amp;AG$7,Attendance!$N:$N,0))="","",IF(INDEX(Attendance!$R:$R,MATCH($B506&amp;AG$7,Attendance!$N:$N,0))&gt;8,8,INDEX(Attendance!$R:$R,MATCH($B506&amp;AG$7,Attendance!$N:$N,0))))),"")</f>
        <v/>
      </c>
      <c r="AH507" s="192" t="str">
        <f>IFERROR(IF(AH$6="Sun",INDEX(Attendance!$R:$R,MATCH($B506&amp;AH$7,Attendance!$N:$N,0)),IF(INDEX(Attendance!$R:$R,MATCH($B506&amp;AH$7,Attendance!$N:$N,0))="","",IF(INDEX(Attendance!$R:$R,MATCH($B506&amp;AH$7,Attendance!$N:$N,0))&gt;8,8,INDEX(Attendance!$R:$R,MATCH($B506&amp;AH$7,Attendance!$N:$N,0))))),"")</f>
        <v/>
      </c>
      <c r="AI507" s="192" t="str">
        <f>IFERROR(IF(AI$6="Sun",INDEX(Attendance!$R:$R,MATCH($B506&amp;AI$7,Attendance!$N:$N,0)),IF(INDEX(Attendance!$R:$R,MATCH($B506&amp;AI$7,Attendance!$N:$N,0))="","",IF(INDEX(Attendance!$R:$R,MATCH($B506&amp;AI$7,Attendance!$N:$N,0))&gt;8,8,INDEX(Attendance!$R:$R,MATCH($B506&amp;AI$7,Attendance!$N:$N,0))))),"")</f>
        <v/>
      </c>
      <c r="AJ507" s="192" t="str">
        <f>IFERROR(IF(AJ$6="Sun",INDEX(Attendance!$R:$R,MATCH($B506&amp;AJ$7,Attendance!$N:$N,0)),IF(INDEX(Attendance!$R:$R,MATCH($B506&amp;AJ$7,Attendance!$N:$N,0))="","",IF(INDEX(Attendance!$R:$R,MATCH($B506&amp;AJ$7,Attendance!$N:$N,0))&gt;8,8,INDEX(Attendance!$R:$R,MATCH($B506&amp;AJ$7,Attendance!$N:$N,0))))),"")</f>
        <v/>
      </c>
      <c r="AK507" s="259"/>
      <c r="AL507" s="193">
        <f>ROUND((IF($C511="",Basic,MID($C511,FIND("RM",$C511)+3,4))+$AP506+$AQ511)/WorkDays/WorkHours*AL$6,4)</f>
        <v>8.6538000000000004</v>
      </c>
      <c r="AM507" s="193">
        <f>ROUND((IF($C511="",Basic,MID($C511,FIND("RM",$C511)+3,4))+$AP506+$AQ511)/WorkDays/WorkHours*AM$6,4)</f>
        <v>11.538500000000001</v>
      </c>
      <c r="AN507" s="193">
        <f>ROUND((IF($C511="",Basic,MID($C511,FIND("RM",$C511)+3,4))+$AP506+$AQ511)/WorkDays/WorkHours*AN$6,4)</f>
        <v>17.307700000000001</v>
      </c>
      <c r="AO507" s="262"/>
      <c r="AP507" s="265"/>
      <c r="AQ507" s="86"/>
      <c r="AR507" s="194"/>
      <c r="AS507" s="194"/>
      <c r="AT507" s="194"/>
      <c r="AU507" s="256"/>
    </row>
    <row r="508" spans="1:47" s="212" customFormat="1" ht="33" customHeight="1" x14ac:dyDescent="0.25">
      <c r="A508" s="189"/>
      <c r="B508" s="184"/>
      <c r="C508" s="195" t="str">
        <f>_xlfn.IFNA(INDEX(Masterlist!E:E,MATCH(B506,Masterlist!B:B,0)),"")</f>
        <v/>
      </c>
      <c r="D508" s="1"/>
      <c r="E508" s="196" t="s">
        <v>175</v>
      </c>
      <c r="F508" s="197" t="str">
        <f>IFERROR(IF(F$6="Sun","",IF(INDEX(Attendance!$S:$S,MATCH($B506&amp;F$7,Attendance!$N:$N,0))=TRUE,"",IF(F507&lt;8,"",INDEX(Attendance!$G:$G,MATCH($B506&amp;F$7,Attendance!$N:$N,0))))),"")</f>
        <v/>
      </c>
      <c r="G508" s="197" t="str">
        <f>IFERROR(IF(G$6="Sun","",IF(INDEX(Attendance!$S:$S,MATCH($B506&amp;G$7,Attendance!$N:$N,0))=TRUE,"",IF(G507&lt;8,"",INDEX(Attendance!$G:$G,MATCH($B506&amp;G$7,Attendance!$N:$N,0))))),"")</f>
        <v/>
      </c>
      <c r="H508" s="197" t="str">
        <f>IFERROR(IF(H$6="Sun","",IF(INDEX(Attendance!$S:$S,MATCH($B506&amp;H$7,Attendance!$N:$N,0))=TRUE,"",IF(H507&lt;8,"",INDEX(Attendance!$G:$G,MATCH($B506&amp;H$7,Attendance!$N:$N,0))))),"")</f>
        <v/>
      </c>
      <c r="I508" s="197" t="str">
        <f>IFERROR(IF(I$6="Sun","",IF(INDEX(Attendance!$S:$S,MATCH($B506&amp;I$7,Attendance!$N:$N,0))=TRUE,"",IF(I507&lt;8,"",INDEX(Attendance!$G:$G,MATCH($B506&amp;I$7,Attendance!$N:$N,0))))),"")</f>
        <v/>
      </c>
      <c r="J508" s="197" t="str">
        <f>IFERROR(IF(J$6="Sun","",IF(INDEX(Attendance!$S:$S,MATCH($B506&amp;J$7,Attendance!$N:$N,0))=TRUE,"",IF(J507&lt;8,"",INDEX(Attendance!$G:$G,MATCH($B506&amp;J$7,Attendance!$N:$N,0))))),"")</f>
        <v/>
      </c>
      <c r="K508" s="197" t="str">
        <f>IFERROR(IF(K$6="Sun","",IF(INDEX(Attendance!$S:$S,MATCH($B506&amp;K$7,Attendance!$N:$N,0))=TRUE,"",IF(K507&lt;8,"",INDEX(Attendance!$G:$G,MATCH($B506&amp;K$7,Attendance!$N:$N,0))))),"")</f>
        <v/>
      </c>
      <c r="L508" s="197" t="str">
        <f>IFERROR(IF(L$6="Sun","",IF(INDEX(Attendance!$S:$S,MATCH($B506&amp;L$7,Attendance!$N:$N,0))=TRUE,"",IF(L507&lt;8,"",INDEX(Attendance!$G:$G,MATCH($B506&amp;L$7,Attendance!$N:$N,0))))),"")</f>
        <v/>
      </c>
      <c r="M508" s="197" t="str">
        <f>IFERROR(IF(M$6="Sun","",IF(INDEX(Attendance!$S:$S,MATCH($B506&amp;M$7,Attendance!$N:$N,0))=TRUE,"",IF(M507&lt;8,"",INDEX(Attendance!$G:$G,MATCH($B506&amp;M$7,Attendance!$N:$N,0))))),"")</f>
        <v/>
      </c>
      <c r="N508" s="197" t="str">
        <f>IFERROR(IF(N$6="Sun","",IF(INDEX(Attendance!$S:$S,MATCH($B506&amp;N$7,Attendance!$N:$N,0))=TRUE,"",IF(N507&lt;8,"",INDEX(Attendance!$G:$G,MATCH($B506&amp;N$7,Attendance!$N:$N,0))))),"")</f>
        <v/>
      </c>
      <c r="O508" s="197" t="str">
        <f>IFERROR(IF(O$6="Sun","",IF(INDEX(Attendance!$S:$S,MATCH($B506&amp;O$7,Attendance!$N:$N,0))=TRUE,"",IF(O507&lt;8,"",INDEX(Attendance!$G:$G,MATCH($B506&amp;O$7,Attendance!$N:$N,0))))),"")</f>
        <v/>
      </c>
      <c r="P508" s="197" t="str">
        <f>IFERROR(IF(P$6="Sun","",IF(INDEX(Attendance!$S:$S,MATCH($B506&amp;P$7,Attendance!$N:$N,0))=TRUE,"",IF(P507&lt;8,"",INDEX(Attendance!$G:$G,MATCH($B506&amp;P$7,Attendance!$N:$N,0))))),"")</f>
        <v/>
      </c>
      <c r="Q508" s="197" t="str">
        <f>IFERROR(IF(Q$6="Sun","",IF(INDEX(Attendance!$S:$S,MATCH($B506&amp;Q$7,Attendance!$N:$N,0))=TRUE,"",IF(Q507&lt;8,"",INDEX(Attendance!$G:$G,MATCH($B506&amp;Q$7,Attendance!$N:$N,0))))),"")</f>
        <v/>
      </c>
      <c r="R508" s="197" t="str">
        <f>IFERROR(IF(R$6="Sun","",IF(INDEX(Attendance!$S:$S,MATCH($B506&amp;R$7,Attendance!$N:$N,0))=TRUE,"",IF(R507&lt;8,"",INDEX(Attendance!$G:$G,MATCH($B506&amp;R$7,Attendance!$N:$N,0))))),"")</f>
        <v/>
      </c>
      <c r="S508" s="197" t="str">
        <f>IFERROR(IF(S$6="Sun","",IF(INDEX(Attendance!$S:$S,MATCH($B506&amp;S$7,Attendance!$N:$N,0))=TRUE,"",IF(S507&lt;8,"",INDEX(Attendance!$G:$G,MATCH($B506&amp;S$7,Attendance!$N:$N,0))))),"")</f>
        <v/>
      </c>
      <c r="T508" s="197" t="str">
        <f>IFERROR(IF(T$6="Sun","",IF(INDEX(Attendance!$S:$S,MATCH($B506&amp;T$7,Attendance!$N:$N,0))=TRUE,"",IF(T507&lt;8,"",INDEX(Attendance!$G:$G,MATCH($B506&amp;T$7,Attendance!$N:$N,0))))),"")</f>
        <v/>
      </c>
      <c r="U508" s="197" t="str">
        <f>IFERROR(IF(U$6="Sun","",IF(INDEX(Attendance!$S:$S,MATCH($B506&amp;U$7,Attendance!$N:$N,0))=TRUE,"",IF(U507&lt;8,"",INDEX(Attendance!$G:$G,MATCH($B506&amp;U$7,Attendance!$N:$N,0))))),"")</f>
        <v/>
      </c>
      <c r="V508" s="197" t="str">
        <f>IFERROR(IF(V$6="Sun","",IF(INDEX(Attendance!$S:$S,MATCH($B506&amp;V$7,Attendance!$N:$N,0))=TRUE,"",IF(V507&lt;8,"",INDEX(Attendance!$G:$G,MATCH($B506&amp;V$7,Attendance!$N:$N,0))))),"")</f>
        <v/>
      </c>
      <c r="W508" s="197" t="str">
        <f>IFERROR(IF(W$6="Sun","",IF(INDEX(Attendance!$S:$S,MATCH($B506&amp;W$7,Attendance!$N:$N,0))=TRUE,"",IF(W507&lt;8,"",INDEX(Attendance!$G:$G,MATCH($B506&amp;W$7,Attendance!$N:$N,0))))),"")</f>
        <v/>
      </c>
      <c r="X508" s="197" t="str">
        <f>IFERROR(IF(X$6="Sun","",IF(INDEX(Attendance!$S:$S,MATCH($B506&amp;X$7,Attendance!$N:$N,0))=TRUE,"",IF(X507&lt;8,"",INDEX(Attendance!$G:$G,MATCH($B506&amp;X$7,Attendance!$N:$N,0))))),"")</f>
        <v/>
      </c>
      <c r="Y508" s="197" t="str">
        <f>IFERROR(IF(Y$6="Sun","",IF(INDEX(Attendance!$S:$S,MATCH($B506&amp;Y$7,Attendance!$N:$N,0))=TRUE,"",IF(Y507&lt;8,"",INDEX(Attendance!$G:$G,MATCH($B506&amp;Y$7,Attendance!$N:$N,0))))),"")</f>
        <v/>
      </c>
      <c r="Z508" s="197" t="str">
        <f>IFERROR(IF(Z$6="Sun","",IF(INDEX(Attendance!$S:$S,MATCH($B506&amp;Z$7,Attendance!$N:$N,0))=TRUE,"",IF(Z507&lt;8,"",INDEX(Attendance!$G:$G,MATCH($B506&amp;Z$7,Attendance!$N:$N,0))))),"")</f>
        <v/>
      </c>
      <c r="AA508" s="197" t="str">
        <f>IFERROR(IF(AA$6="Sun","",IF(INDEX(Attendance!$S:$S,MATCH($B506&amp;AA$7,Attendance!$N:$N,0))=TRUE,"",IF(AA507&lt;8,"",INDEX(Attendance!$G:$G,MATCH($B506&amp;AA$7,Attendance!$N:$N,0))))),"")</f>
        <v/>
      </c>
      <c r="AB508" s="197" t="str">
        <f>IFERROR(IF(AB$6="Sun","",IF(INDEX(Attendance!$S:$S,MATCH($B506&amp;AB$7,Attendance!$N:$N,0))=TRUE,"",IF(AB507&lt;8,"",INDEX(Attendance!$G:$G,MATCH($B506&amp;AB$7,Attendance!$N:$N,0))))),"")</f>
        <v/>
      </c>
      <c r="AC508" s="197" t="str">
        <f>IFERROR(IF(AC$6="Sun","",IF(INDEX(Attendance!$S:$S,MATCH($B506&amp;AC$7,Attendance!$N:$N,0))=TRUE,"",IF(AC507&lt;8,"",INDEX(Attendance!$G:$G,MATCH($B506&amp;AC$7,Attendance!$N:$N,0))))),"")</f>
        <v/>
      </c>
      <c r="AD508" s="197" t="str">
        <f>IFERROR(IF(AD$6="Sun","",IF(INDEX(Attendance!$S:$S,MATCH($B506&amp;AD$7,Attendance!$N:$N,0))=TRUE,"",IF(AD507&lt;8,"",INDEX(Attendance!$G:$G,MATCH($B506&amp;AD$7,Attendance!$N:$N,0))))),"")</f>
        <v/>
      </c>
      <c r="AE508" s="197" t="str">
        <f>IFERROR(IF(AE$6="Sun","",IF(INDEX(Attendance!$S:$S,MATCH($B506&amp;AE$7,Attendance!$N:$N,0))=TRUE,"",IF(AE507&lt;8,"",INDEX(Attendance!$G:$G,MATCH($B506&amp;AE$7,Attendance!$N:$N,0))))),"")</f>
        <v/>
      </c>
      <c r="AF508" s="197" t="str">
        <f>IFERROR(IF(AF$6="Sun","",IF(INDEX(Attendance!$S:$S,MATCH($B506&amp;AF$7,Attendance!$N:$N,0))=TRUE,"",IF(AF507&lt;8,"",INDEX(Attendance!$G:$G,MATCH($B506&amp;AF$7,Attendance!$N:$N,0))))),"")</f>
        <v/>
      </c>
      <c r="AG508" s="197" t="str">
        <f>IFERROR(IF(AG$6="Sun","",IF(INDEX(Attendance!$S:$S,MATCH($B506&amp;AG$7,Attendance!$N:$N,0))=TRUE,"",IF(AG507&lt;8,"",INDEX(Attendance!$G:$G,MATCH($B506&amp;AG$7,Attendance!$N:$N,0))))),"")</f>
        <v/>
      </c>
      <c r="AH508" s="197" t="str">
        <f>IFERROR(IF(AH$6="Sun","",IF(INDEX(Attendance!$S:$S,MATCH($B506&amp;AH$7,Attendance!$N:$N,0))=TRUE,"",IF(AH507&lt;8,"",INDEX(Attendance!$G:$G,MATCH($B506&amp;AH$7,Attendance!$N:$N,0))))),"")</f>
        <v/>
      </c>
      <c r="AI508" s="197" t="str">
        <f>IFERROR(IF(AI$6="Sun","",IF(INDEX(Attendance!$S:$S,MATCH($B506&amp;AI$7,Attendance!$N:$N,0))=TRUE,"",IF(AI507&lt;8,"",INDEX(Attendance!$G:$G,MATCH($B506&amp;AI$7,Attendance!$N:$N,0))))),"")</f>
        <v/>
      </c>
      <c r="AJ508" s="197" t="str">
        <f>IFERROR(IF(AJ$6="Sun","",IF(INDEX(Attendance!$S:$S,MATCH($B506&amp;AJ$7,Attendance!$N:$N,0))=TRUE,"",IF(AJ507&lt;8,"",INDEX(Attendance!$G:$G,MATCH($B506&amp;AJ$7,Attendance!$N:$N,0))))),"")</f>
        <v/>
      </c>
      <c r="AK508" s="259"/>
      <c r="AL508" s="198"/>
      <c r="AM508" s="198"/>
      <c r="AN508" s="198"/>
      <c r="AO508" s="262"/>
      <c r="AP508" s="265"/>
      <c r="AQ508" s="86"/>
      <c r="AR508" s="194"/>
      <c r="AS508" s="194"/>
      <c r="AT508" s="194"/>
      <c r="AU508" s="256"/>
    </row>
    <row r="509" spans="1:47" s="212" customFormat="1" ht="33" customHeight="1" x14ac:dyDescent="0.25">
      <c r="A509" s="189"/>
      <c r="B509" s="184"/>
      <c r="C509" s="195" t="str">
        <f>_xlfn.IFNA(INDEX(Masterlist!F:F,MATCH(B506,Masterlist!B:B,0)),"")</f>
        <v/>
      </c>
      <c r="D509" s="88"/>
      <c r="E509" s="196"/>
      <c r="F509" s="199"/>
      <c r="G509" s="200"/>
      <c r="H509" s="192"/>
      <c r="I509" s="192"/>
      <c r="J509" s="192"/>
      <c r="K509" s="192"/>
      <c r="L509" s="192"/>
      <c r="M509" s="192"/>
      <c r="N509" s="192"/>
      <c r="O509" s="192"/>
      <c r="P509" s="192"/>
      <c r="Q509" s="201"/>
      <c r="R509" s="201"/>
      <c r="S509" s="192"/>
      <c r="T509" s="192"/>
      <c r="U509" s="192"/>
      <c r="V509" s="192"/>
      <c r="W509" s="192"/>
      <c r="X509" s="192"/>
      <c r="Y509" s="192"/>
      <c r="Z509" s="192"/>
      <c r="AA509" s="192"/>
      <c r="AB509" s="192"/>
      <c r="AC509" s="192"/>
      <c r="AD509" s="192"/>
      <c r="AE509" s="192"/>
      <c r="AF509" s="192"/>
      <c r="AG509" s="192"/>
      <c r="AH509" s="192"/>
      <c r="AI509" s="192"/>
      <c r="AJ509" s="192"/>
      <c r="AK509" s="259"/>
      <c r="AL509" s="198"/>
      <c r="AM509" s="198"/>
      <c r="AN509" s="198"/>
      <c r="AO509" s="262"/>
      <c r="AP509" s="265"/>
      <c r="AQ509" s="86"/>
      <c r="AR509" s="194"/>
      <c r="AS509" s="194"/>
      <c r="AT509" s="194"/>
      <c r="AU509" s="256"/>
    </row>
    <row r="510" spans="1:47" s="212" customFormat="1" ht="33" customHeight="1" x14ac:dyDescent="0.25">
      <c r="A510" s="189"/>
      <c r="B510" s="184"/>
      <c r="C510" s="202" t="str">
        <f>_xlfn.IFNA(INDEX(Masterlist!I:I,MATCH(B506,Masterlist!B:B,0)),"")</f>
        <v/>
      </c>
      <c r="D510" s="226" t="str">
        <f>_xlfn.IFNA(IF(INDEX(Attendance!H:H,MATCH(B506,Attendance!$A:$A,0))="VMI","SCOPE ALLW",""),"")</f>
        <v/>
      </c>
      <c r="E510" s="196" t="s">
        <v>13</v>
      </c>
      <c r="F510" s="203" t="str">
        <f>IFERROR(IF(AND(RIGHT(F506,1)="N",VALUE(F507)&gt;=8),Database!$I$3,""),"")</f>
        <v/>
      </c>
      <c r="G510" s="192" t="str">
        <f>IFERROR(IF(AND(RIGHT(G506,1)="N",VALUE(G507)&gt;=8),Database!$I$3,""),"")</f>
        <v/>
      </c>
      <c r="H510" s="199" t="str">
        <f>IFERROR(IF(AND(RIGHT(H506,1)="N",VALUE(H507)&gt;=8),Database!$I$3,""),"")</f>
        <v/>
      </c>
      <c r="I510" s="192" t="str">
        <f>IFERROR(IF(AND(RIGHT(I506,1)="N",VALUE(I507)&gt;=8),Database!$I$3,""),"")</f>
        <v/>
      </c>
      <c r="J510" s="192" t="str">
        <f>IFERROR(IF(AND(RIGHT(J506,1)="N",VALUE(J507)&gt;=8),Database!$I$3,""),"")</f>
        <v/>
      </c>
      <c r="K510" s="192" t="str">
        <f>IFERROR(IF(AND(RIGHT(K506,1)="N",VALUE(K507)&gt;=8),Database!$I$3,""),"")</f>
        <v/>
      </c>
      <c r="L510" s="192" t="str">
        <f>IFERROR(IF(AND(RIGHT(L506,1)="N",VALUE(L507)&gt;=8),Database!$I$3,""),"")</f>
        <v/>
      </c>
      <c r="M510" s="192" t="str">
        <f>IFERROR(IF(AND(RIGHT(M506,1)="N",VALUE(M507)&gt;=8),Database!$I$3,""),"")</f>
        <v/>
      </c>
      <c r="N510" s="192" t="str">
        <f>IFERROR(IF(AND(RIGHT(N506,1)="N",VALUE(N507)&gt;=8),Database!$I$3,""),"")</f>
        <v/>
      </c>
      <c r="O510" s="192" t="str">
        <f>IFERROR(IF(AND(RIGHT(O506,1)="N",VALUE(O507)&gt;=8),Database!$I$3,""),"")</f>
        <v/>
      </c>
      <c r="P510" s="192" t="str">
        <f>IFERROR(IF(AND(RIGHT(P506,1)="N",VALUE(P507)&gt;=8),Database!$I$3,""),"")</f>
        <v/>
      </c>
      <c r="Q510" s="192" t="str">
        <f>IFERROR(IF(AND(RIGHT(Q506,1)="N",VALUE(Q507)&gt;=8),Database!$I$3,""),"")</f>
        <v/>
      </c>
      <c r="R510" s="192" t="str">
        <f>IFERROR(IF(AND(RIGHT(R506,1)="N",VALUE(R507)&gt;=8),Database!$I$3,""),"")</f>
        <v/>
      </c>
      <c r="S510" s="192" t="str">
        <f>IFERROR(IF(AND(RIGHT(S506,1)="N",VALUE(S507)&gt;=8),Database!$I$3,""),"")</f>
        <v/>
      </c>
      <c r="T510" s="192" t="str">
        <f>IFERROR(IF(AND(RIGHT(T506,1)="N",VALUE(T507)&gt;=8),Database!$I$3,""),"")</f>
        <v/>
      </c>
      <c r="U510" s="192" t="str">
        <f>IFERROR(IF(AND(RIGHT(U506,1)="N",VALUE(U507)&gt;=8),Database!$I$3,""),"")</f>
        <v/>
      </c>
      <c r="V510" s="192" t="str">
        <f>IFERROR(IF(AND(RIGHT(V506,1)="N",VALUE(V507)&gt;=8),Database!$I$3,""),"")</f>
        <v/>
      </c>
      <c r="W510" s="192" t="str">
        <f>IFERROR(IF(AND(RIGHT(W506,1)="N",VALUE(W507)&gt;=8),Database!$I$3,""),"")</f>
        <v/>
      </c>
      <c r="X510" s="192" t="str">
        <f>IFERROR(IF(AND(RIGHT(X506,1)="N",VALUE(X507)&gt;=8),Database!$I$3,""),"")</f>
        <v/>
      </c>
      <c r="Y510" s="192" t="str">
        <f>IFERROR(IF(AND(RIGHT(Y506,1)="N",VALUE(Y507)&gt;=8),Database!$I$3,""),"")</f>
        <v/>
      </c>
      <c r="Z510" s="192" t="str">
        <f>IFERROR(IF(AND(RIGHT(Z506,1)="N",VALUE(Z507)&gt;=8),Database!$I$3,""),"")</f>
        <v/>
      </c>
      <c r="AA510" s="192" t="str">
        <f>IFERROR(IF(AND(RIGHT(AA506,1)="N",VALUE(AA507)&gt;=8),Database!$I$3,""),"")</f>
        <v/>
      </c>
      <c r="AB510" s="192" t="str">
        <f>IFERROR(IF(AND(RIGHT(AB506,1)="N",VALUE(AB507)&gt;=8),Database!$I$3,""),"")</f>
        <v/>
      </c>
      <c r="AC510" s="192" t="str">
        <f>IFERROR(IF(AND(RIGHT(AC506,1)="N",VALUE(AC507)&gt;=8),Database!$I$3,""),"")</f>
        <v/>
      </c>
      <c r="AD510" s="192" t="str">
        <f>IFERROR(IF(AND(RIGHT(AD506,1)="N",VALUE(AD507)&gt;=8),Database!$I$3,""),"")</f>
        <v/>
      </c>
      <c r="AE510" s="192" t="str">
        <f>IFERROR(IF(AND(RIGHT(AE506,1)="N",VALUE(AE507)&gt;=8),Database!$I$3,""),"")</f>
        <v/>
      </c>
      <c r="AF510" s="192" t="str">
        <f>IFERROR(IF(AND(RIGHT(AF506,1)="N",VALUE(AF507)&gt;=8),Database!$I$3,""),"")</f>
        <v/>
      </c>
      <c r="AG510" s="192" t="str">
        <f>IFERROR(IF(AND(RIGHT(AG506,1)="N",VALUE(AG507)&gt;=8),Database!$I$3,""),"")</f>
        <v/>
      </c>
      <c r="AH510" s="192" t="str">
        <f>IFERROR(IF(AND(RIGHT(AH506,1)="N",VALUE(AH507)&gt;=8),Database!$I$3,""),"")</f>
        <v/>
      </c>
      <c r="AI510" s="192" t="str">
        <f>IFERROR(IF(AND(RIGHT(AI506,1)="N",VALUE(AI507)&gt;=8),Database!$I$3,""),"")</f>
        <v/>
      </c>
      <c r="AJ510" s="192" t="str">
        <f>IFERROR(IF(AND(RIGHT(AJ506,1)="N",VALUE(AJ507)&gt;=8),Database!$I$3,""),"")</f>
        <v/>
      </c>
      <c r="AK510" s="259"/>
      <c r="AL510" s="204"/>
      <c r="AM510" s="198"/>
      <c r="AN510" s="198"/>
      <c r="AO510" s="262"/>
      <c r="AP510" s="265"/>
      <c r="AQ510" s="86"/>
      <c r="AR510" s="194"/>
      <c r="AS510" s="194"/>
      <c r="AT510" s="194"/>
      <c r="AU510" s="256"/>
    </row>
    <row r="511" spans="1:47" s="212" customFormat="1" ht="33" customHeight="1" thickBot="1" x14ac:dyDescent="0.3">
      <c r="A511" s="189"/>
      <c r="B511" s="205"/>
      <c r="C511" s="222"/>
      <c r="D511" s="28"/>
      <c r="E511" s="206" t="s">
        <v>176</v>
      </c>
      <c r="F511" s="207" t="str">
        <f>IFERROR(IF(INDEX(Attendance!$T:$T,MATCH($B506&amp;F$7,Attendance!$N:$N,0))=TRUE,"L",IF(SUM(F507:F508)&gt;=10,5,"")),"")</f>
        <v/>
      </c>
      <c r="G511" s="207" t="str">
        <f>IFERROR(IF(INDEX(Attendance!$T:$T,MATCH($B506&amp;G$7,Attendance!$N:$N,0))=TRUE,"L",IF(SUM(G507:G508)&gt;=10,5,"")),"")</f>
        <v/>
      </c>
      <c r="H511" s="208" t="str">
        <f>IFERROR(IF(INDEX(Attendance!$T:$T,MATCH($B506&amp;H$7,Attendance!$N:$N,0))=TRUE,"L",IF(SUM(H507:H508)&gt;=10,5,"")),"")</f>
        <v/>
      </c>
      <c r="I511" s="208" t="str">
        <f>IFERROR(IF(INDEX(Attendance!$T:$T,MATCH($B506&amp;I$7,Attendance!$N:$N,0))=TRUE,"L",IF(SUM(I507:I508)&gt;=10,5,"")),"")</f>
        <v/>
      </c>
      <c r="J511" s="208" t="str">
        <f>IFERROR(IF(INDEX(Attendance!$T:$T,MATCH($B506&amp;J$7,Attendance!$N:$N,0))=TRUE,"L",IF(SUM(J507:J508)&gt;=10,5,"")),"")</f>
        <v/>
      </c>
      <c r="K511" s="208" t="str">
        <f>IFERROR(IF(INDEX(Attendance!$T:$T,MATCH($B506&amp;K$7,Attendance!$N:$N,0))=TRUE,"L",IF(SUM(K507:K508)&gt;=10,5,"")),"")</f>
        <v/>
      </c>
      <c r="L511" s="208" t="str">
        <f>IFERROR(IF(INDEX(Attendance!$T:$T,MATCH($B506&amp;L$7,Attendance!$N:$N,0))=TRUE,"L",IF(SUM(L507:L508)&gt;=10,5,"")),"")</f>
        <v/>
      </c>
      <c r="M511" s="208" t="str">
        <f>IFERROR(IF(INDEX(Attendance!$T:$T,MATCH($B506&amp;M$7,Attendance!$N:$N,0))=TRUE,"L",IF(SUM(M507:M508)&gt;=10,5,"")),"")</f>
        <v/>
      </c>
      <c r="N511" s="208" t="str">
        <f>IFERROR(IF(INDEX(Attendance!$T:$T,MATCH($B506&amp;N$7,Attendance!$N:$N,0))=TRUE,"L",IF(SUM(N507:N508)&gt;=10,5,"")),"")</f>
        <v/>
      </c>
      <c r="O511" s="208" t="str">
        <f>IFERROR(IF(INDEX(Attendance!$T:$T,MATCH($B506&amp;O$7,Attendance!$N:$N,0))=TRUE,"L",IF(SUM(O507:O508)&gt;=10,5,"")),"")</f>
        <v/>
      </c>
      <c r="P511" s="208" t="str">
        <f>IFERROR(IF(INDEX(Attendance!$T:$T,MATCH($B506&amp;P$7,Attendance!$N:$N,0))=TRUE,"L",IF(SUM(P507:P508)&gt;=10,5,"")),"")</f>
        <v/>
      </c>
      <c r="Q511" s="208" t="str">
        <f>IFERROR(IF(INDEX(Attendance!$T:$T,MATCH($B506&amp;Q$7,Attendance!$N:$N,0))=TRUE,"L",IF(SUM(Q507:Q508)&gt;=10,5,"")),"")</f>
        <v/>
      </c>
      <c r="R511" s="208" t="str">
        <f>IFERROR(IF(INDEX(Attendance!$T:$T,MATCH($B506&amp;R$7,Attendance!$N:$N,0))=TRUE,"L",IF(SUM(R507:R508)&gt;=10,5,"")),"")</f>
        <v/>
      </c>
      <c r="S511" s="208" t="str">
        <f>IFERROR(IF(INDEX(Attendance!$T:$T,MATCH($B506&amp;S$7,Attendance!$N:$N,0))=TRUE,"L",IF(SUM(S507:S508)&gt;=10,5,"")),"")</f>
        <v/>
      </c>
      <c r="T511" s="208" t="str">
        <f>IFERROR(IF(INDEX(Attendance!$T:$T,MATCH($B506&amp;T$7,Attendance!$N:$N,0))=TRUE,"L",IF(SUM(T507:T508)&gt;=10,5,"")),"")</f>
        <v/>
      </c>
      <c r="U511" s="208" t="str">
        <f>IFERROR(IF(INDEX(Attendance!$T:$T,MATCH($B506&amp;U$7,Attendance!$N:$N,0))=TRUE,"L",IF(SUM(U507:U508)&gt;=10,5,"")),"")</f>
        <v/>
      </c>
      <c r="V511" s="208" t="str">
        <f>IFERROR(IF(INDEX(Attendance!$T:$T,MATCH($B506&amp;V$7,Attendance!$N:$N,0))=TRUE,"L",IF(SUM(V507:V508)&gt;=10,5,"")),"")</f>
        <v/>
      </c>
      <c r="W511" s="208" t="str">
        <f>IFERROR(IF(INDEX(Attendance!$T:$T,MATCH($B506&amp;W$7,Attendance!$N:$N,0))=TRUE,"L",IF(SUM(W507:W508)&gt;=10,5,"")),"")</f>
        <v/>
      </c>
      <c r="X511" s="208" t="str">
        <f>IFERROR(IF(INDEX(Attendance!$T:$T,MATCH($B506&amp;X$7,Attendance!$N:$N,0))=TRUE,"L",IF(SUM(X507:X508)&gt;=10,5,"")),"")</f>
        <v/>
      </c>
      <c r="Y511" s="208" t="str">
        <f>IFERROR(IF(INDEX(Attendance!$T:$T,MATCH($B506&amp;Y$7,Attendance!$N:$N,0))=TRUE,"L",IF(SUM(Y507:Y508)&gt;=10,5,"")),"")</f>
        <v/>
      </c>
      <c r="Z511" s="208" t="str">
        <f>IFERROR(IF(INDEX(Attendance!$T:$T,MATCH($B506&amp;Z$7,Attendance!$N:$N,0))=TRUE,"L",IF(SUM(Z507:Z508)&gt;=10,5,"")),"")</f>
        <v/>
      </c>
      <c r="AA511" s="208" t="str">
        <f>IFERROR(IF(INDEX(Attendance!$T:$T,MATCH($B506&amp;AA$7,Attendance!$N:$N,0))=TRUE,"L",IF(SUM(AA507:AA508)&gt;=10,5,"")),"")</f>
        <v/>
      </c>
      <c r="AB511" s="208" t="str">
        <f>IFERROR(IF(INDEX(Attendance!$T:$T,MATCH($B506&amp;AB$7,Attendance!$N:$N,0))=TRUE,"L",IF(SUM(AB507:AB508)&gt;=10,5,"")),"")</f>
        <v/>
      </c>
      <c r="AC511" s="208" t="str">
        <f>IFERROR(IF(INDEX(Attendance!$T:$T,MATCH($B506&amp;AC$7,Attendance!$N:$N,0))=TRUE,"L",IF(SUM(AC507:AC508)&gt;=10,5,"")),"")</f>
        <v/>
      </c>
      <c r="AD511" s="208" t="str">
        <f>IFERROR(IF(INDEX(Attendance!$T:$T,MATCH($B506&amp;AD$7,Attendance!$N:$N,0))=TRUE,"L",IF(SUM(AD507:AD508)&gt;=10,5,"")),"")</f>
        <v/>
      </c>
      <c r="AE511" s="208" t="str">
        <f>IFERROR(IF(INDEX(Attendance!$T:$T,MATCH($B506&amp;AE$7,Attendance!$N:$N,0))=TRUE,"L",IF(SUM(AE507:AE508)&gt;=10,5,"")),"")</f>
        <v/>
      </c>
      <c r="AF511" s="208" t="str">
        <f>IFERROR(IF(INDEX(Attendance!$T:$T,MATCH($B506&amp;AF$7,Attendance!$N:$N,0))=TRUE,"L",IF(SUM(AF507:AF508)&gt;=10,5,"")),"")</f>
        <v/>
      </c>
      <c r="AG511" s="208" t="str">
        <f>IFERROR(IF(INDEX(Attendance!$T:$T,MATCH($B506&amp;AG$7,Attendance!$N:$N,0))=TRUE,"L",IF(SUM(AG507:AG508)&gt;=10,5,"")),"")</f>
        <v/>
      </c>
      <c r="AH511" s="208" t="str">
        <f>IFERROR(IF(INDEX(Attendance!$T:$T,MATCH($B506&amp;AH$7,Attendance!$N:$N,0))=TRUE,"L",IF(SUM(AH507:AH508)&gt;=10,5,"")),"")</f>
        <v/>
      </c>
      <c r="AI511" s="208" t="str">
        <f>IFERROR(IF(INDEX(Attendance!$T:$T,MATCH($B506&amp;AI$7,Attendance!$N:$N,0))=TRUE,"L",IF(SUM(AI507:AI508)&gt;=10,5,"")),"")</f>
        <v/>
      </c>
      <c r="AJ511" s="208" t="str">
        <f>IFERROR(IF(INDEX(Attendance!$T:$T,MATCH($B506&amp;AJ$7,Attendance!$N:$N,0))=TRUE,"L",IF(SUM(AJ507:AJ508)&gt;=10,5,"")),"")</f>
        <v/>
      </c>
      <c r="AK511" s="260"/>
      <c r="AL511" s="209">
        <f>ROUND(AL506*AL507,2)</f>
        <v>0</v>
      </c>
      <c r="AM511" s="209">
        <f>ROUND(AM506*AM507,2)</f>
        <v>0</v>
      </c>
      <c r="AN511" s="209">
        <f>ROUND(AN506*AN507,2)</f>
        <v>0</v>
      </c>
      <c r="AO511" s="263"/>
      <c r="AP511" s="266"/>
      <c r="AQ511" s="210">
        <f>AQ506*$AQ$5</f>
        <v>0</v>
      </c>
      <c r="AR511" s="211">
        <f>AR506*ROUND(IF($C511="",1200,MID($C511,FIND("RM",$C511)+3,4))/26,2)</f>
        <v>0</v>
      </c>
      <c r="AS511" s="211">
        <f t="shared" ref="AS511:AT511" si="135">AS506*ROUND(IF($C511="",1200,MID($C511,FIND("RM",$C511)+3,4))/26,2)</f>
        <v>0</v>
      </c>
      <c r="AT511" s="211">
        <f t="shared" si="135"/>
        <v>92.3</v>
      </c>
      <c r="AU511" s="257"/>
    </row>
    <row r="512" spans="1:47" s="213" customFormat="1" ht="33" customHeight="1" x14ac:dyDescent="0.35">
      <c r="A512" s="175">
        <f t="shared" si="117"/>
        <v>85</v>
      </c>
      <c r="B512" s="184" t="str">
        <f>_xlfn.IFNA(INDEX(Attendance!$A:$A,MATCH(A512,Attendance!$M:$M,0)),"")</f>
        <v/>
      </c>
      <c r="C512" s="185" t="str">
        <f>_xlfn.IFNA(INDEX(Masterlist!C:C,MATCH(B512,Masterlist!B:B,0)),"")</f>
        <v/>
      </c>
      <c r="D512" s="87"/>
      <c r="E512" s="186" t="s">
        <v>173</v>
      </c>
      <c r="F512" s="83" t="str" cm="1">
        <f t="array" ref="F512">_xlfn.IFNA(IF(OR(VALUE(F$7&amp;$C$3)=PH),IF(F513="","PH",IF(INDEX(Attendance!$O:$O,MATCH($B512&amp;F$7,Attendance!$N:$N,0))&lt;"1200","PM","PN")),IF(F$6="Sun",IF(F513="","RD",IF(INDEX(Attendance!$O:$O,MATCH($B512&amp;F$7,Attendance!$N:$N,0))&lt;"1200","RM","RN")),IF(F513="",IF(F$7="","",IF(INDEX(Attendance!$I:$I,MATCH($B512&amp;F$7,Attendance!$N:$N,0))="ABS","AB","UL")),IF(INDEX(Attendance!$O:$O,MATCH($B512&amp;F$7,Attendance!$N:$N,0))&lt;"1200","M","N")))),"")</f>
        <v/>
      </c>
      <c r="G512" s="83" t="str" cm="1">
        <f t="array" ref="G512">_xlfn.IFNA(IF(OR(VALUE(G$7&amp;$C$3)=PH),IF(G513="","PH",IF(INDEX(Attendance!$O:$O,MATCH($B512&amp;G$7,Attendance!$N:$N,0))&lt;"1200","PM","PN")),IF(G$6="Sun",IF(G513="","RD",IF(INDEX(Attendance!$O:$O,MATCH($B512&amp;G$7,Attendance!$N:$N,0))&lt;"1200","RM","RN")),IF(G513="",IF(G$7="","",IF(INDEX(Attendance!$I:$I,MATCH($B512&amp;G$7,Attendance!$N:$N,0))="ABS","AB","UL")),IF(INDEX(Attendance!$O:$O,MATCH($B512&amp;G$7,Attendance!$N:$N,0))&lt;"1200","M","N")))),"")</f>
        <v/>
      </c>
      <c r="H512" s="83" t="str" cm="1">
        <f t="array" ref="H512">_xlfn.IFNA(IF(OR(VALUE(H$7&amp;$C$3)=PH),IF(H513="","PH",IF(INDEX(Attendance!$O:$O,MATCH($B512&amp;H$7,Attendance!$N:$N,0))&lt;"1200","PM","PN")),IF(H$6="Sun",IF(H513="","RD",IF(INDEX(Attendance!$O:$O,MATCH($B512&amp;H$7,Attendance!$N:$N,0))&lt;"1200","RM","RN")),IF(H513="",IF(H$7="","",IF(INDEX(Attendance!$I:$I,MATCH($B512&amp;H$7,Attendance!$N:$N,0))="ABS","AB","UL")),IF(INDEX(Attendance!$O:$O,MATCH($B512&amp;H$7,Attendance!$N:$N,0))&lt;"1200","M","N")))),"")</f>
        <v/>
      </c>
      <c r="I512" s="83" t="str" cm="1">
        <f t="array" ref="I512">_xlfn.IFNA(IF(OR(VALUE(I$7&amp;$C$3)=PH),IF(I513="","PH",IF(INDEX(Attendance!$O:$O,MATCH($B512&amp;I$7,Attendance!$N:$N,0))&lt;"1200","PM","PN")),IF(I$6="Sun",IF(I513="","RD",IF(INDEX(Attendance!$O:$O,MATCH($B512&amp;I$7,Attendance!$N:$N,0))&lt;"1200","RM","RN")),IF(I513="",IF(I$7="","",IF(INDEX(Attendance!$I:$I,MATCH($B512&amp;I$7,Attendance!$N:$N,0))="ABS","AB","UL")),IF(INDEX(Attendance!$O:$O,MATCH($B512&amp;I$7,Attendance!$N:$N,0))&lt;"1200","M","N")))),"")</f>
        <v/>
      </c>
      <c r="J512" s="83" t="str" cm="1">
        <f t="array" ref="J512">_xlfn.IFNA(IF(OR(VALUE(J$7&amp;$C$3)=PH),IF(J513="","PH",IF(INDEX(Attendance!$O:$O,MATCH($B512&amp;J$7,Attendance!$N:$N,0))&lt;"1200","PM","PN")),IF(J$6="Sun",IF(J513="","RD",IF(INDEX(Attendance!$O:$O,MATCH($B512&amp;J$7,Attendance!$N:$N,0))&lt;"1200","RM","RN")),IF(J513="",IF(J$7="","",IF(INDEX(Attendance!$I:$I,MATCH($B512&amp;J$7,Attendance!$N:$N,0))="ABS","AB","UL")),IF(INDEX(Attendance!$O:$O,MATCH($B512&amp;J$7,Attendance!$N:$N,0))&lt;"1200","M","N")))),"")</f>
        <v/>
      </c>
      <c r="K512" s="83" t="str" cm="1">
        <f t="array" ref="K512">_xlfn.IFNA(IF(OR(VALUE(K$7&amp;$C$3)=PH),IF(K513="","PH",IF(INDEX(Attendance!$O:$O,MATCH($B512&amp;K$7,Attendance!$N:$N,0))&lt;"1200","PM","PN")),IF(K$6="Sun",IF(K513="","RD",IF(INDEX(Attendance!$O:$O,MATCH($B512&amp;K$7,Attendance!$N:$N,0))&lt;"1200","RM","RN")),IF(K513="",IF(K$7="","",IF(INDEX(Attendance!$I:$I,MATCH($B512&amp;K$7,Attendance!$N:$N,0))="ABS","AB","UL")),IF(INDEX(Attendance!$O:$O,MATCH($B512&amp;K$7,Attendance!$N:$N,0))&lt;"1200","M","N")))),"")</f>
        <v/>
      </c>
      <c r="L512" s="83" t="str" cm="1">
        <f t="array" ref="L512">_xlfn.IFNA(IF(OR(VALUE(L$7&amp;$C$3)=PH),IF(L513="","PH",IF(INDEX(Attendance!$O:$O,MATCH($B512&amp;L$7,Attendance!$N:$N,0))&lt;"1200","PM","PN")),IF(L$6="Sun",IF(L513="","RD",IF(INDEX(Attendance!$O:$O,MATCH($B512&amp;L$7,Attendance!$N:$N,0))&lt;"1200","RM","RN")),IF(L513="",IF(L$7="","",IF(INDEX(Attendance!$I:$I,MATCH($B512&amp;L$7,Attendance!$N:$N,0))="ABS","AB","UL")),IF(INDEX(Attendance!$O:$O,MATCH($B512&amp;L$7,Attendance!$N:$N,0))&lt;"1200","M","N")))),"")</f>
        <v>RD</v>
      </c>
      <c r="M512" s="83" t="str" cm="1">
        <f t="array" ref="M512">_xlfn.IFNA(IF(OR(VALUE(M$7&amp;$C$3)=PH),IF(M513="","PH",IF(INDEX(Attendance!$O:$O,MATCH($B512&amp;M$7,Attendance!$N:$N,0))&lt;"1200","PM","PN")),IF(M$6="Sun",IF(M513="","RD",IF(INDEX(Attendance!$O:$O,MATCH($B512&amp;M$7,Attendance!$N:$N,0))&lt;"1200","RM","RN")),IF(M513="",IF(M$7="","",IF(INDEX(Attendance!$I:$I,MATCH($B512&amp;M$7,Attendance!$N:$N,0))="ABS","AB","UL")),IF(INDEX(Attendance!$O:$O,MATCH($B512&amp;M$7,Attendance!$N:$N,0))&lt;"1200","M","N")))),"")</f>
        <v/>
      </c>
      <c r="N512" s="83" t="str" cm="1">
        <f t="array" ref="N512">_xlfn.IFNA(IF(OR(VALUE(N$7&amp;$C$3)=PH),IF(N513="","PH",IF(INDEX(Attendance!$O:$O,MATCH($B512&amp;N$7,Attendance!$N:$N,0))&lt;"1200","PM","PN")),IF(N$6="Sun",IF(N513="","RD",IF(INDEX(Attendance!$O:$O,MATCH($B512&amp;N$7,Attendance!$N:$N,0))&lt;"1200","RM","RN")),IF(N513="",IF(N$7="","",IF(INDEX(Attendance!$I:$I,MATCH($B512&amp;N$7,Attendance!$N:$N,0))="ABS","AB","UL")),IF(INDEX(Attendance!$O:$O,MATCH($B512&amp;N$7,Attendance!$N:$N,0))&lt;"1200","M","N")))),"")</f>
        <v/>
      </c>
      <c r="O512" s="83" t="str" cm="1">
        <f t="array" ref="O512">_xlfn.IFNA(IF(OR(VALUE(O$7&amp;$C$3)=PH),IF(O513="","PH",IF(INDEX(Attendance!$O:$O,MATCH($B512&amp;O$7,Attendance!$N:$N,0))&lt;"1200","PM","PN")),IF(O$6="Sun",IF(O513="","RD",IF(INDEX(Attendance!$O:$O,MATCH($B512&amp;O$7,Attendance!$N:$N,0))&lt;"1200","RM","RN")),IF(O513="",IF(O$7="","",IF(INDEX(Attendance!$I:$I,MATCH($B512&amp;O$7,Attendance!$N:$N,0))="ABS","AB","UL")),IF(INDEX(Attendance!$O:$O,MATCH($B512&amp;O$7,Attendance!$N:$N,0))&lt;"1200","M","N")))),"")</f>
        <v/>
      </c>
      <c r="P512" s="83" t="str" cm="1">
        <f t="array" ref="P512">_xlfn.IFNA(IF(OR(VALUE(P$7&amp;$C$3)=PH),IF(P513="","PH",IF(INDEX(Attendance!$O:$O,MATCH($B512&amp;P$7,Attendance!$N:$N,0))&lt;"1200","PM","PN")),IF(P$6="Sun",IF(P513="","RD",IF(INDEX(Attendance!$O:$O,MATCH($B512&amp;P$7,Attendance!$N:$N,0))&lt;"1200","RM","RN")),IF(P513="",IF(P$7="","",IF(INDEX(Attendance!$I:$I,MATCH($B512&amp;P$7,Attendance!$N:$N,0))="ABS","AB","UL")),IF(INDEX(Attendance!$O:$O,MATCH($B512&amp;P$7,Attendance!$N:$N,0))&lt;"1200","M","N")))),"")</f>
        <v/>
      </c>
      <c r="Q512" s="83" t="str" cm="1">
        <f t="array" ref="Q512">_xlfn.IFNA(IF(OR(VALUE(Q$7&amp;$C$3)=PH),IF(Q513="","PH",IF(INDEX(Attendance!$O:$O,MATCH($B512&amp;Q$7,Attendance!$N:$N,0))&lt;"1200","PM","PN")),IF(Q$6="Sun",IF(Q513="","RD",IF(INDEX(Attendance!$O:$O,MATCH($B512&amp;Q$7,Attendance!$N:$N,0))&lt;"1200","RM","RN")),IF(Q513="",IF(Q$7="","",IF(INDEX(Attendance!$I:$I,MATCH($B512&amp;Q$7,Attendance!$N:$N,0))="ABS","AB","UL")),IF(INDEX(Attendance!$O:$O,MATCH($B512&amp;Q$7,Attendance!$N:$N,0))&lt;"1200","M","N")))),"")</f>
        <v>PH</v>
      </c>
      <c r="R512" s="83" t="str" cm="1">
        <f t="array" ref="R512">_xlfn.IFNA(IF(OR(VALUE(R$7&amp;$C$3)=PH),IF(R513="","PH",IF(INDEX(Attendance!$O:$O,MATCH($B512&amp;R$7,Attendance!$N:$N,0))&lt;"1200","PM","PN")),IF(R$6="Sun",IF(R513="","RD",IF(INDEX(Attendance!$O:$O,MATCH($B512&amp;R$7,Attendance!$N:$N,0))&lt;"1200","RM","RN")),IF(R513="",IF(R$7="","",IF(INDEX(Attendance!$I:$I,MATCH($B512&amp;R$7,Attendance!$N:$N,0))="ABS","AB","UL")),IF(INDEX(Attendance!$O:$O,MATCH($B512&amp;R$7,Attendance!$N:$N,0))&lt;"1200","M","N")))),"")</f>
        <v>PH</v>
      </c>
      <c r="S512" s="83" t="str" cm="1">
        <f t="array" ref="S512">_xlfn.IFNA(IF(OR(VALUE(S$7&amp;$C$3)=PH),IF(S513="","PH",IF(INDEX(Attendance!$O:$O,MATCH($B512&amp;S$7,Attendance!$N:$N,0))&lt;"1200","PM","PN")),IF(S$6="Sun",IF(S513="","RD",IF(INDEX(Attendance!$O:$O,MATCH($B512&amp;S$7,Attendance!$N:$N,0))&lt;"1200","RM","RN")),IF(S513="",IF(S$7="","",IF(INDEX(Attendance!$I:$I,MATCH($B512&amp;S$7,Attendance!$N:$N,0))="ABS","AB","UL")),IF(INDEX(Attendance!$O:$O,MATCH($B512&amp;S$7,Attendance!$N:$N,0))&lt;"1200","M","N")))),"")</f>
        <v>RD</v>
      </c>
      <c r="T512" s="83" t="str" cm="1">
        <f t="array" ref="T512">_xlfn.IFNA(IF(OR(VALUE(T$7&amp;$C$3)=PH),IF(T513="","PH",IF(INDEX(Attendance!$O:$O,MATCH($B512&amp;T$7,Attendance!$N:$N,0))&lt;"1200","PM","PN")),IF(T$6="Sun",IF(T513="","RD",IF(INDEX(Attendance!$O:$O,MATCH($B512&amp;T$7,Attendance!$N:$N,0))&lt;"1200","RM","RN")),IF(T513="",IF(T$7="","",IF(INDEX(Attendance!$I:$I,MATCH($B512&amp;T$7,Attendance!$N:$N,0))="ABS","AB","UL")),IF(INDEX(Attendance!$O:$O,MATCH($B512&amp;T$7,Attendance!$N:$N,0))&lt;"1200","M","N")))),"")</f>
        <v/>
      </c>
      <c r="U512" s="83" t="str" cm="1">
        <f t="array" ref="U512">_xlfn.IFNA(IF(OR(VALUE(U$7&amp;$C$3)=PH),IF(U513="","PH",IF(INDEX(Attendance!$O:$O,MATCH($B512&amp;U$7,Attendance!$N:$N,0))&lt;"1200","PM","PN")),IF(U$6="Sun",IF(U513="","RD",IF(INDEX(Attendance!$O:$O,MATCH($B512&amp;U$7,Attendance!$N:$N,0))&lt;"1200","RM","RN")),IF(U513="",IF(U$7="","",IF(INDEX(Attendance!$I:$I,MATCH($B512&amp;U$7,Attendance!$N:$N,0))="ABS","AB","UL")),IF(INDEX(Attendance!$O:$O,MATCH($B512&amp;U$7,Attendance!$N:$N,0))&lt;"1200","M","N")))),"")</f>
        <v/>
      </c>
      <c r="V512" s="83" t="str" cm="1">
        <f t="array" ref="V512">_xlfn.IFNA(IF(OR(VALUE(V$7&amp;$C$3)=PH),IF(V513="","PH",IF(INDEX(Attendance!$O:$O,MATCH($B512&amp;V$7,Attendance!$N:$N,0))&lt;"1200","PM","PN")),IF(V$6="Sun",IF(V513="","RD",IF(INDEX(Attendance!$O:$O,MATCH($B512&amp;V$7,Attendance!$N:$N,0))&lt;"1200","RM","RN")),IF(V513="",IF(V$7="","",IF(INDEX(Attendance!$I:$I,MATCH($B512&amp;V$7,Attendance!$N:$N,0))="ABS","AB","UL")),IF(INDEX(Attendance!$O:$O,MATCH($B512&amp;V$7,Attendance!$N:$N,0))&lt;"1200","M","N")))),"")</f>
        <v/>
      </c>
      <c r="W512" s="83" t="str" cm="1">
        <f t="array" ref="W512">_xlfn.IFNA(IF(OR(VALUE(W$7&amp;$C$3)=PH),IF(W513="","PH",IF(INDEX(Attendance!$O:$O,MATCH($B512&amp;W$7,Attendance!$N:$N,0))&lt;"1200","PM","PN")),IF(W$6="Sun",IF(W513="","RD",IF(INDEX(Attendance!$O:$O,MATCH($B512&amp;W$7,Attendance!$N:$N,0))&lt;"1200","RM","RN")),IF(W513="",IF(W$7="","",IF(INDEX(Attendance!$I:$I,MATCH($B512&amp;W$7,Attendance!$N:$N,0))="ABS","AB","UL")),IF(INDEX(Attendance!$O:$O,MATCH($B512&amp;W$7,Attendance!$N:$N,0))&lt;"1200","M","N")))),"")</f>
        <v/>
      </c>
      <c r="X512" s="83" t="str" cm="1">
        <f t="array" ref="X512">_xlfn.IFNA(IF(OR(VALUE(X$7&amp;$C$3)=PH),IF(X513="","PH",IF(INDEX(Attendance!$O:$O,MATCH($B512&amp;X$7,Attendance!$N:$N,0))&lt;"1200","PM","PN")),IF(X$6="Sun",IF(X513="","RD",IF(INDEX(Attendance!$O:$O,MATCH($B512&amp;X$7,Attendance!$N:$N,0))&lt;"1200","RM","RN")),IF(X513="",IF(X$7="","",IF(INDEX(Attendance!$I:$I,MATCH($B512&amp;X$7,Attendance!$N:$N,0))="ABS","AB","UL")),IF(INDEX(Attendance!$O:$O,MATCH($B512&amp;X$7,Attendance!$N:$N,0))&lt;"1200","M","N")))),"")</f>
        <v/>
      </c>
      <c r="Y512" s="83" t="str" cm="1">
        <f t="array" ref="Y512">_xlfn.IFNA(IF(OR(VALUE(Y$7&amp;$C$3)=PH),IF(Y513="","PH",IF(INDEX(Attendance!$O:$O,MATCH($B512&amp;Y$7,Attendance!$N:$N,0))&lt;"1200","PM","PN")),IF(Y$6="Sun",IF(Y513="","RD",IF(INDEX(Attendance!$O:$O,MATCH($B512&amp;Y$7,Attendance!$N:$N,0))&lt;"1200","RM","RN")),IF(Y513="",IF(Y$7="","",IF(INDEX(Attendance!$I:$I,MATCH($B512&amp;Y$7,Attendance!$N:$N,0))="ABS","AB","UL")),IF(INDEX(Attendance!$O:$O,MATCH($B512&amp;Y$7,Attendance!$N:$N,0))&lt;"1200","M","N")))),"")</f>
        <v/>
      </c>
      <c r="Z512" s="83" t="str" cm="1">
        <f t="array" ref="Z512">_xlfn.IFNA(IF(OR(VALUE(Z$7&amp;$C$3)=PH),IF(Z513="","PH",IF(INDEX(Attendance!$O:$O,MATCH($B512&amp;Z$7,Attendance!$N:$N,0))&lt;"1200","PM","PN")),IF(Z$6="Sun",IF(Z513="","RD",IF(INDEX(Attendance!$O:$O,MATCH($B512&amp;Z$7,Attendance!$N:$N,0))&lt;"1200","RM","RN")),IF(Z513="",IF(Z$7="","",IF(INDEX(Attendance!$I:$I,MATCH($B512&amp;Z$7,Attendance!$N:$N,0))="ABS","AB","UL")),IF(INDEX(Attendance!$O:$O,MATCH($B512&amp;Z$7,Attendance!$N:$N,0))&lt;"1200","M","N")))),"")</f>
        <v>RD</v>
      </c>
      <c r="AA512" s="83" t="str" cm="1">
        <f t="array" ref="AA512">_xlfn.IFNA(IF(OR(VALUE(AA$7&amp;$C$3)=PH),IF(AA513="","PH",IF(INDEX(Attendance!$O:$O,MATCH($B512&amp;AA$7,Attendance!$N:$N,0))&lt;"1200","PM","PN")),IF(AA$6="Sun",IF(AA513="","RD",IF(INDEX(Attendance!$O:$O,MATCH($B512&amp;AA$7,Attendance!$N:$N,0))&lt;"1200","RM","RN")),IF(AA513="",IF(AA$7="","",IF(INDEX(Attendance!$I:$I,MATCH($B512&amp;AA$7,Attendance!$N:$N,0))="ABS","AB","UL")),IF(INDEX(Attendance!$O:$O,MATCH($B512&amp;AA$7,Attendance!$N:$N,0))&lt;"1200","M","N")))),"")</f>
        <v/>
      </c>
      <c r="AB512" s="83" t="str" cm="1">
        <f t="array" ref="AB512">_xlfn.IFNA(IF(OR(VALUE(AB$7&amp;$C$3)=PH),IF(AB513="","PH",IF(INDEX(Attendance!$O:$O,MATCH($B512&amp;AB$7,Attendance!$N:$N,0))&lt;"1200","PM","PN")),IF(AB$6="Sun",IF(AB513="","RD",IF(INDEX(Attendance!$O:$O,MATCH($B512&amp;AB$7,Attendance!$N:$N,0))&lt;"1200","RM","RN")),IF(AB513="",IF(AB$7="","",IF(INDEX(Attendance!$I:$I,MATCH($B512&amp;AB$7,Attendance!$N:$N,0))="ABS","AB","UL")),IF(INDEX(Attendance!$O:$O,MATCH($B512&amp;AB$7,Attendance!$N:$N,0))&lt;"1200","M","N")))),"")</f>
        <v/>
      </c>
      <c r="AC512" s="83" t="str" cm="1">
        <f t="array" ref="AC512">_xlfn.IFNA(IF(OR(VALUE(AC$7&amp;$C$3)=PH),IF(AC513="","PH",IF(INDEX(Attendance!$O:$O,MATCH($B512&amp;AC$7,Attendance!$N:$N,0))&lt;"1200","PM","PN")),IF(AC$6="Sun",IF(AC513="","RD",IF(INDEX(Attendance!$O:$O,MATCH($B512&amp;AC$7,Attendance!$N:$N,0))&lt;"1200","RM","RN")),IF(AC513="",IF(AC$7="","",IF(INDEX(Attendance!$I:$I,MATCH($B512&amp;AC$7,Attendance!$N:$N,0))="ABS","AB","UL")),IF(INDEX(Attendance!$O:$O,MATCH($B512&amp;AC$7,Attendance!$N:$N,0))&lt;"1200","M","N")))),"")</f>
        <v/>
      </c>
      <c r="AD512" s="83" t="str" cm="1">
        <f t="array" ref="AD512">_xlfn.IFNA(IF(OR(VALUE(AD$7&amp;$C$3)=PH),IF(AD513="","PH",IF(INDEX(Attendance!$O:$O,MATCH($B512&amp;AD$7,Attendance!$N:$N,0))&lt;"1200","PM","PN")),IF(AD$6="Sun",IF(AD513="","RD",IF(INDEX(Attendance!$O:$O,MATCH($B512&amp;AD$7,Attendance!$N:$N,0))&lt;"1200","RM","RN")),IF(AD513="",IF(AD$7="","",IF(INDEX(Attendance!$I:$I,MATCH($B512&amp;AD$7,Attendance!$N:$N,0))="ABS","AB","UL")),IF(INDEX(Attendance!$O:$O,MATCH($B512&amp;AD$7,Attendance!$N:$N,0))&lt;"1200","M","N")))),"")</f>
        <v/>
      </c>
      <c r="AE512" s="83" t="str" cm="1">
        <f t="array" ref="AE512">_xlfn.IFNA(IF(OR(VALUE(AE$7&amp;$C$3)=PH),IF(AE513="","PH",IF(INDEX(Attendance!$O:$O,MATCH($B512&amp;AE$7,Attendance!$N:$N,0))&lt;"1200","PM","PN")),IF(AE$6="Sun",IF(AE513="","RD",IF(INDEX(Attendance!$O:$O,MATCH($B512&amp;AE$7,Attendance!$N:$N,0))&lt;"1200","RM","RN")),IF(AE513="",IF(AE$7="","",IF(INDEX(Attendance!$I:$I,MATCH($B512&amp;AE$7,Attendance!$N:$N,0))="ABS","AB","UL")),IF(INDEX(Attendance!$O:$O,MATCH($B512&amp;AE$7,Attendance!$N:$N,0))&lt;"1200","M","N")))),"")</f>
        <v/>
      </c>
      <c r="AF512" s="83" t="str" cm="1">
        <f t="array" ref="AF512">_xlfn.IFNA(IF(OR(VALUE(AF$7&amp;$C$3)=PH),IF(AF513="","PH",IF(INDEX(Attendance!$O:$O,MATCH($B512&amp;AF$7,Attendance!$N:$N,0))&lt;"1200","PM","PN")),IF(AF$6="Sun",IF(AF513="","RD",IF(INDEX(Attendance!$O:$O,MATCH($B512&amp;AF$7,Attendance!$N:$N,0))&lt;"1200","RM","RN")),IF(AF513="",IF(AF$7="","",IF(INDEX(Attendance!$I:$I,MATCH($B512&amp;AF$7,Attendance!$N:$N,0))="ABS","AB","UL")),IF(INDEX(Attendance!$O:$O,MATCH($B512&amp;AF$7,Attendance!$N:$N,0))&lt;"1200","M","N")))),"")</f>
        <v/>
      </c>
      <c r="AG512" s="83" t="str" cm="1">
        <f t="array" ref="AG512">_xlfn.IFNA(IF(OR(VALUE(AG$7&amp;$C$3)=PH),IF(AG513="","PH",IF(INDEX(Attendance!$O:$O,MATCH($B512&amp;AG$7,Attendance!$N:$N,0))&lt;"1200","PM","PN")),IF(AG$6="Sun",IF(AG513="","RD",IF(INDEX(Attendance!$O:$O,MATCH($B512&amp;AG$7,Attendance!$N:$N,0))&lt;"1200","RM","RN")),IF(AG513="",IF(AG$7="","",IF(INDEX(Attendance!$I:$I,MATCH($B512&amp;AG$7,Attendance!$N:$N,0))="ABS","AB","UL")),IF(INDEX(Attendance!$O:$O,MATCH($B512&amp;AG$7,Attendance!$N:$N,0))&lt;"1200","M","N")))),"")</f>
        <v>RD</v>
      </c>
      <c r="AH512" s="83" t="str" cm="1">
        <f t="array" ref="AH512">_xlfn.IFNA(IF(OR(VALUE(AH$7&amp;$C$3)=PH),IF(AH513="","PH",IF(INDEX(Attendance!$O:$O,MATCH($B512&amp;AH$7,Attendance!$N:$N,0))&lt;"1200","PM","PN")),IF(AH$6="Sun",IF(AH513="","RD",IF(INDEX(Attendance!$O:$O,MATCH($B512&amp;AH$7,Attendance!$N:$N,0))&lt;"1200","RM","RN")),IF(AH513="",IF(AH$7="","",IF(INDEX(Attendance!$I:$I,MATCH($B512&amp;AH$7,Attendance!$N:$N,0))="ABS","AB","UL")),IF(INDEX(Attendance!$O:$O,MATCH($B512&amp;AH$7,Attendance!$N:$N,0))&lt;"1200","M","N")))),"")</f>
        <v/>
      </c>
      <c r="AI512" s="83" t="str" cm="1">
        <f t="array" ref="AI512">_xlfn.IFNA(IF(OR(VALUE(AI$7&amp;$C$3)=PH),IF(AI513="","PH",IF(INDEX(Attendance!$O:$O,MATCH($B512&amp;AI$7,Attendance!$N:$N,0))&lt;"1200","PM","PN")),IF(AI$6="Sun",IF(AI513="","RD",IF(INDEX(Attendance!$O:$O,MATCH($B512&amp;AI$7,Attendance!$N:$N,0))&lt;"1200","RM","RN")),IF(AI513="",IF(AI$7="","",IF(INDEX(Attendance!$I:$I,MATCH($B512&amp;AI$7,Attendance!$N:$N,0))="ABS","AB","UL")),IF(INDEX(Attendance!$O:$O,MATCH($B512&amp;AI$7,Attendance!$N:$N,0))&lt;"1200","M","N")))),"")</f>
        <v/>
      </c>
      <c r="AJ512" s="83" t="str" cm="1">
        <f t="array" ref="AJ512">_xlfn.IFNA(IF(OR(VALUE(AJ$7&amp;$C$3)=PH),IF(AJ513="","PH",IF(INDEX(Attendance!$O:$O,MATCH($B512&amp;AJ$7,Attendance!$N:$N,0))&lt;"1200","PM","PN")),IF(AJ$6="Sun",IF(AJ513="","RD",IF(INDEX(Attendance!$O:$O,MATCH($B512&amp;AJ$7,Attendance!$N:$N,0))&lt;"1200","RM","RN")),IF(AJ513="",IF(AJ$7="","",IF(INDEX(Attendance!$I:$I,MATCH($B512&amp;AJ$7,Attendance!$N:$N,0))="ABS","AB","UL")),IF(INDEX(Attendance!$O:$O,MATCH($B512&amp;AJ$7,Attendance!$N:$N,0))&lt;"1200","M","N")))),"")</f>
        <v/>
      </c>
      <c r="AK512" s="258">
        <f>SUM(SUMIF(F512:AJ512,{"M","N","A"},F513:AJ513))</f>
        <v>0</v>
      </c>
      <c r="AL512" s="187">
        <f>SUM(SUMIF(F512:AJ512,{"M","N"},F514:AJ514),SUMIF(F512:AJ512,{"OM","ON"},F513:AJ513))</f>
        <v>0</v>
      </c>
      <c r="AM512" s="187">
        <f>SUM(SUMIF(F512:AJ512,{"PM","PN","RM","RN"},F513:AJ513))</f>
        <v>0</v>
      </c>
      <c r="AN512" s="187">
        <f>SUM(SUMIF(F512:AJ512,{"PM","PN"},F514:AJ514))</f>
        <v>0</v>
      </c>
      <c r="AO512" s="261">
        <f>SUM(F517:AJ517)</f>
        <v>0</v>
      </c>
      <c r="AP512" s="264">
        <f>SUM(F516:AJ516)</f>
        <v>0</v>
      </c>
      <c r="AQ512" s="188">
        <f>IF(D516="",0,SUM(COUNTIFS(F512:AJ512,{"M","N","A","OM","ON","OA","PM","PN","PA","RM","RN","RA"})))</f>
        <v>0</v>
      </c>
      <c r="AR512" s="74">
        <f>COUNTIF(F512:AJ512,"AL")</f>
        <v>0</v>
      </c>
      <c r="AS512" s="74">
        <f>COUNTIF(F512:AJ512,"MC")</f>
        <v>0</v>
      </c>
      <c r="AT512" s="74">
        <f>COUNTIF(F512:AJ512,"PH")+COUNTIF(F512:AJ512,"RPH")</f>
        <v>2</v>
      </c>
      <c r="AU512" s="255">
        <f t="shared" ref="AU512" si="136">_xlfn.IFNA(IF($B512="",0,AK512*$AK$5+SUM(AL517:AN517)+SUM(AO512:AP517)+SUM(AQ517:AT517)),"")</f>
        <v>0</v>
      </c>
    </row>
    <row r="513" spans="1:47" s="213" customFormat="1" ht="33" customHeight="1" x14ac:dyDescent="0.35">
      <c r="A513" s="189"/>
      <c r="B513" s="184"/>
      <c r="C513" s="190" t="str">
        <f>_xlfn.IFNA(INDEX(Masterlist!D:D,MATCH(B512,Masterlist!B:B,0)),"")</f>
        <v/>
      </c>
      <c r="D513" s="88"/>
      <c r="E513" s="191" t="s">
        <v>174</v>
      </c>
      <c r="F513" s="192" t="str">
        <f>IFERROR(IF(F$6="Sun",INDEX(Attendance!$R:$R,MATCH($B512&amp;F$7,Attendance!$N:$N,0)),IF(INDEX(Attendance!$R:$R,MATCH($B512&amp;F$7,Attendance!$N:$N,0))="","",IF(INDEX(Attendance!$R:$R,MATCH($B512&amp;F$7,Attendance!$N:$N,0))&gt;8,8,INDEX(Attendance!$R:$R,MATCH($B512&amp;F$7,Attendance!$N:$N,0))))),"")</f>
        <v/>
      </c>
      <c r="G513" s="192" t="str">
        <f>IFERROR(IF(G$6="Sun",INDEX(Attendance!$R:$R,MATCH($B512&amp;G$7,Attendance!$N:$N,0)),IF(INDEX(Attendance!$R:$R,MATCH($B512&amp;G$7,Attendance!$N:$N,0))="","",IF(INDEX(Attendance!$R:$R,MATCH($B512&amp;G$7,Attendance!$N:$N,0))&gt;8,8,INDEX(Attendance!$R:$R,MATCH($B512&amp;G$7,Attendance!$N:$N,0))))),"")</f>
        <v/>
      </c>
      <c r="H513" s="192" t="str">
        <f>IFERROR(IF(H$6="Sun",INDEX(Attendance!$R:$R,MATCH($B512&amp;H$7,Attendance!$N:$N,0)),IF(INDEX(Attendance!$R:$R,MATCH($B512&amp;H$7,Attendance!$N:$N,0))="","",IF(INDEX(Attendance!$R:$R,MATCH($B512&amp;H$7,Attendance!$N:$N,0))&gt;8,8,INDEX(Attendance!$R:$R,MATCH($B512&amp;H$7,Attendance!$N:$N,0))))),"")</f>
        <v/>
      </c>
      <c r="I513" s="192" t="str">
        <f>IFERROR(IF(I$6="Sun",INDEX(Attendance!$R:$R,MATCH($B512&amp;I$7,Attendance!$N:$N,0)),IF(INDEX(Attendance!$R:$R,MATCH($B512&amp;I$7,Attendance!$N:$N,0))="","",IF(INDEX(Attendance!$R:$R,MATCH($B512&amp;I$7,Attendance!$N:$N,0))&gt;8,8,INDEX(Attendance!$R:$R,MATCH($B512&amp;I$7,Attendance!$N:$N,0))))),"")</f>
        <v/>
      </c>
      <c r="J513" s="192" t="str">
        <f>IFERROR(IF(J$6="Sun",INDEX(Attendance!$R:$R,MATCH($B512&amp;J$7,Attendance!$N:$N,0)),IF(INDEX(Attendance!$R:$R,MATCH($B512&amp;J$7,Attendance!$N:$N,0))="","",IF(INDEX(Attendance!$R:$R,MATCH($B512&amp;J$7,Attendance!$N:$N,0))&gt;8,8,INDEX(Attendance!$R:$R,MATCH($B512&amp;J$7,Attendance!$N:$N,0))))),"")</f>
        <v/>
      </c>
      <c r="K513" s="192" t="str">
        <f>IFERROR(IF(K$6="Sun",INDEX(Attendance!$R:$R,MATCH($B512&amp;K$7,Attendance!$N:$N,0)),IF(INDEX(Attendance!$R:$R,MATCH($B512&amp;K$7,Attendance!$N:$N,0))="","",IF(INDEX(Attendance!$R:$R,MATCH($B512&amp;K$7,Attendance!$N:$N,0))&gt;8,8,INDEX(Attendance!$R:$R,MATCH($B512&amp;K$7,Attendance!$N:$N,0))))),"")</f>
        <v/>
      </c>
      <c r="L513" s="192" t="str">
        <f>IFERROR(IF(L$6="Sun",INDEX(Attendance!$R:$R,MATCH($B512&amp;L$7,Attendance!$N:$N,0)),IF(INDEX(Attendance!$R:$R,MATCH($B512&amp;L$7,Attendance!$N:$N,0))="","",IF(INDEX(Attendance!$R:$R,MATCH($B512&amp;L$7,Attendance!$N:$N,0))&gt;8,8,INDEX(Attendance!$R:$R,MATCH($B512&amp;L$7,Attendance!$N:$N,0))))),"")</f>
        <v/>
      </c>
      <c r="M513" s="192" t="str">
        <f>IFERROR(IF(M$6="Sun",INDEX(Attendance!$R:$R,MATCH($B512&amp;M$7,Attendance!$N:$N,0)),IF(INDEX(Attendance!$R:$R,MATCH($B512&amp;M$7,Attendance!$N:$N,0))="","",IF(INDEX(Attendance!$R:$R,MATCH($B512&amp;M$7,Attendance!$N:$N,0))&gt;8,8,INDEX(Attendance!$R:$R,MATCH($B512&amp;M$7,Attendance!$N:$N,0))))),"")</f>
        <v/>
      </c>
      <c r="N513" s="192" t="str">
        <f>IFERROR(IF(N$6="Sun",INDEX(Attendance!$R:$R,MATCH($B512&amp;N$7,Attendance!$N:$N,0)),IF(INDEX(Attendance!$R:$R,MATCH($B512&amp;N$7,Attendance!$N:$N,0))="","",IF(INDEX(Attendance!$R:$R,MATCH($B512&amp;N$7,Attendance!$N:$N,0))&gt;8,8,INDEX(Attendance!$R:$R,MATCH($B512&amp;N$7,Attendance!$N:$N,0))))),"")</f>
        <v/>
      </c>
      <c r="O513" s="192" t="str">
        <f>IFERROR(IF(O$6="Sun",INDEX(Attendance!$R:$R,MATCH($B512&amp;O$7,Attendance!$N:$N,0)),IF(INDEX(Attendance!$R:$R,MATCH($B512&amp;O$7,Attendance!$N:$N,0))="","",IF(INDEX(Attendance!$R:$R,MATCH($B512&amp;O$7,Attendance!$N:$N,0))&gt;8,8,INDEX(Attendance!$R:$R,MATCH($B512&amp;O$7,Attendance!$N:$N,0))))),"")</f>
        <v/>
      </c>
      <c r="P513" s="192" t="str">
        <f>IFERROR(IF(P$6="Sun",INDEX(Attendance!$R:$R,MATCH($B512&amp;P$7,Attendance!$N:$N,0)),IF(INDEX(Attendance!$R:$R,MATCH($B512&amp;P$7,Attendance!$N:$N,0))="","",IF(INDEX(Attendance!$R:$R,MATCH($B512&amp;P$7,Attendance!$N:$N,0))&gt;8,8,INDEX(Attendance!$R:$R,MATCH($B512&amp;P$7,Attendance!$N:$N,0))))),"")</f>
        <v/>
      </c>
      <c r="Q513" s="192" t="str">
        <f>IFERROR(IF(Q$6="Sun",INDEX(Attendance!$R:$R,MATCH($B512&amp;Q$7,Attendance!$N:$N,0)),IF(INDEX(Attendance!$R:$R,MATCH($B512&amp;Q$7,Attendance!$N:$N,0))="","",IF(INDEX(Attendance!$R:$R,MATCH($B512&amp;Q$7,Attendance!$N:$N,0))&gt;8,8,INDEX(Attendance!$R:$R,MATCH($B512&amp;Q$7,Attendance!$N:$N,0))))),"")</f>
        <v/>
      </c>
      <c r="R513" s="192" t="str">
        <f>IFERROR(IF(R$6="Sun",INDEX(Attendance!$R:$R,MATCH($B512&amp;R$7,Attendance!$N:$N,0)),IF(INDEX(Attendance!$R:$R,MATCH($B512&amp;R$7,Attendance!$N:$N,0))="","",IF(INDEX(Attendance!$R:$R,MATCH($B512&amp;R$7,Attendance!$N:$N,0))&gt;8,8,INDEX(Attendance!$R:$R,MATCH($B512&amp;R$7,Attendance!$N:$N,0))))),"")</f>
        <v/>
      </c>
      <c r="S513" s="192" t="str">
        <f>IFERROR(IF(S$6="Sun",INDEX(Attendance!$R:$R,MATCH($B512&amp;S$7,Attendance!$N:$N,0)),IF(INDEX(Attendance!$R:$R,MATCH($B512&amp;S$7,Attendance!$N:$N,0))="","",IF(INDEX(Attendance!$R:$R,MATCH($B512&amp;S$7,Attendance!$N:$N,0))&gt;8,8,INDEX(Attendance!$R:$R,MATCH($B512&amp;S$7,Attendance!$N:$N,0))))),"")</f>
        <v/>
      </c>
      <c r="T513" s="192" t="str">
        <f>IFERROR(IF(T$6="Sun",INDEX(Attendance!$R:$R,MATCH($B512&amp;T$7,Attendance!$N:$N,0)),IF(INDEX(Attendance!$R:$R,MATCH($B512&amp;T$7,Attendance!$N:$N,0))="","",IF(INDEX(Attendance!$R:$R,MATCH($B512&amp;T$7,Attendance!$N:$N,0))&gt;8,8,INDEX(Attendance!$R:$R,MATCH($B512&amp;T$7,Attendance!$N:$N,0))))),"")</f>
        <v/>
      </c>
      <c r="U513" s="192" t="str">
        <f>IFERROR(IF(U$6="Sun",INDEX(Attendance!$R:$R,MATCH($B512&amp;U$7,Attendance!$N:$N,0)),IF(INDEX(Attendance!$R:$R,MATCH($B512&amp;U$7,Attendance!$N:$N,0))="","",IF(INDEX(Attendance!$R:$R,MATCH($B512&amp;U$7,Attendance!$N:$N,0))&gt;8,8,INDEX(Attendance!$R:$R,MATCH($B512&amp;U$7,Attendance!$N:$N,0))))),"")</f>
        <v/>
      </c>
      <c r="V513" s="192" t="str">
        <f>IFERROR(IF(V$6="Sun",INDEX(Attendance!$R:$R,MATCH($B512&amp;V$7,Attendance!$N:$N,0)),IF(INDEX(Attendance!$R:$R,MATCH($B512&amp;V$7,Attendance!$N:$N,0))="","",IF(INDEX(Attendance!$R:$R,MATCH($B512&amp;V$7,Attendance!$N:$N,0))&gt;8,8,INDEX(Attendance!$R:$R,MATCH($B512&amp;V$7,Attendance!$N:$N,0))))),"")</f>
        <v/>
      </c>
      <c r="W513" s="192" t="str">
        <f>IFERROR(IF(W$6="Sun",INDEX(Attendance!$R:$R,MATCH($B512&amp;W$7,Attendance!$N:$N,0)),IF(INDEX(Attendance!$R:$R,MATCH($B512&amp;W$7,Attendance!$N:$N,0))="","",IF(INDEX(Attendance!$R:$R,MATCH($B512&amp;W$7,Attendance!$N:$N,0))&gt;8,8,INDEX(Attendance!$R:$R,MATCH($B512&amp;W$7,Attendance!$N:$N,0))))),"")</f>
        <v/>
      </c>
      <c r="X513" s="192" t="str">
        <f>IFERROR(IF(X$6="Sun",INDEX(Attendance!$R:$R,MATCH($B512&amp;X$7,Attendance!$N:$N,0)),IF(INDEX(Attendance!$R:$R,MATCH($B512&amp;X$7,Attendance!$N:$N,0))="","",IF(INDEX(Attendance!$R:$R,MATCH($B512&amp;X$7,Attendance!$N:$N,0))&gt;8,8,INDEX(Attendance!$R:$R,MATCH($B512&amp;X$7,Attendance!$N:$N,0))))),"")</f>
        <v/>
      </c>
      <c r="Y513" s="192" t="str">
        <f>IFERROR(IF(Y$6="Sun",INDEX(Attendance!$R:$R,MATCH($B512&amp;Y$7,Attendance!$N:$N,0)),IF(INDEX(Attendance!$R:$R,MATCH($B512&amp;Y$7,Attendance!$N:$N,0))="","",IF(INDEX(Attendance!$R:$R,MATCH($B512&amp;Y$7,Attendance!$N:$N,0))&gt;8,8,INDEX(Attendance!$R:$R,MATCH($B512&amp;Y$7,Attendance!$N:$N,0))))),"")</f>
        <v/>
      </c>
      <c r="Z513" s="192" t="str">
        <f>IFERROR(IF(Z$6="Sun",INDEX(Attendance!$R:$R,MATCH($B512&amp;Z$7,Attendance!$N:$N,0)),IF(INDEX(Attendance!$R:$R,MATCH($B512&amp;Z$7,Attendance!$N:$N,0))="","",IF(INDEX(Attendance!$R:$R,MATCH($B512&amp;Z$7,Attendance!$N:$N,0))&gt;8,8,INDEX(Attendance!$R:$R,MATCH($B512&amp;Z$7,Attendance!$N:$N,0))))),"")</f>
        <v/>
      </c>
      <c r="AA513" s="192" t="str">
        <f>IFERROR(IF(AA$6="Sun",INDEX(Attendance!$R:$R,MATCH($B512&amp;AA$7,Attendance!$N:$N,0)),IF(INDEX(Attendance!$R:$R,MATCH($B512&amp;AA$7,Attendance!$N:$N,0))="","",IF(INDEX(Attendance!$R:$R,MATCH($B512&amp;AA$7,Attendance!$N:$N,0))&gt;8,8,INDEX(Attendance!$R:$R,MATCH($B512&amp;AA$7,Attendance!$N:$N,0))))),"")</f>
        <v/>
      </c>
      <c r="AB513" s="192" t="str">
        <f>IFERROR(IF(AB$6="Sun",INDEX(Attendance!$R:$R,MATCH($B512&amp;AB$7,Attendance!$N:$N,0)),IF(INDEX(Attendance!$R:$R,MATCH($B512&amp;AB$7,Attendance!$N:$N,0))="","",IF(INDEX(Attendance!$R:$R,MATCH($B512&amp;AB$7,Attendance!$N:$N,0))&gt;8,8,INDEX(Attendance!$R:$R,MATCH($B512&amp;AB$7,Attendance!$N:$N,0))))),"")</f>
        <v/>
      </c>
      <c r="AC513" s="192" t="str">
        <f>IFERROR(IF(AC$6="Sun",INDEX(Attendance!$R:$R,MATCH($B512&amp;AC$7,Attendance!$N:$N,0)),IF(INDEX(Attendance!$R:$R,MATCH($B512&amp;AC$7,Attendance!$N:$N,0))="","",IF(INDEX(Attendance!$R:$R,MATCH($B512&amp;AC$7,Attendance!$N:$N,0))&gt;8,8,INDEX(Attendance!$R:$R,MATCH($B512&amp;AC$7,Attendance!$N:$N,0))))),"")</f>
        <v/>
      </c>
      <c r="AD513" s="192" t="str">
        <f>IFERROR(IF(AD$6="Sun",INDEX(Attendance!$R:$R,MATCH($B512&amp;AD$7,Attendance!$N:$N,0)),IF(INDEX(Attendance!$R:$R,MATCH($B512&amp;AD$7,Attendance!$N:$N,0))="","",IF(INDEX(Attendance!$R:$R,MATCH($B512&amp;AD$7,Attendance!$N:$N,0))&gt;8,8,INDEX(Attendance!$R:$R,MATCH($B512&amp;AD$7,Attendance!$N:$N,0))))),"")</f>
        <v/>
      </c>
      <c r="AE513" s="192" t="str">
        <f>IFERROR(IF(AE$6="Sun",INDEX(Attendance!$R:$R,MATCH($B512&amp;AE$7,Attendance!$N:$N,0)),IF(INDEX(Attendance!$R:$R,MATCH($B512&amp;AE$7,Attendance!$N:$N,0))="","",IF(INDEX(Attendance!$R:$R,MATCH($B512&amp;AE$7,Attendance!$N:$N,0))&gt;8,8,INDEX(Attendance!$R:$R,MATCH($B512&amp;AE$7,Attendance!$N:$N,0))))),"")</f>
        <v/>
      </c>
      <c r="AF513" s="192" t="str">
        <f>IFERROR(IF(AF$6="Sun",INDEX(Attendance!$R:$R,MATCH($B512&amp;AF$7,Attendance!$N:$N,0)),IF(INDEX(Attendance!$R:$R,MATCH($B512&amp;AF$7,Attendance!$N:$N,0))="","",IF(INDEX(Attendance!$R:$R,MATCH($B512&amp;AF$7,Attendance!$N:$N,0))&gt;8,8,INDEX(Attendance!$R:$R,MATCH($B512&amp;AF$7,Attendance!$N:$N,0))))),"")</f>
        <v/>
      </c>
      <c r="AG513" s="192" t="str">
        <f>IFERROR(IF(AG$6="Sun",INDEX(Attendance!$R:$R,MATCH($B512&amp;AG$7,Attendance!$N:$N,0)),IF(INDEX(Attendance!$R:$R,MATCH($B512&amp;AG$7,Attendance!$N:$N,0))="","",IF(INDEX(Attendance!$R:$R,MATCH($B512&amp;AG$7,Attendance!$N:$N,0))&gt;8,8,INDEX(Attendance!$R:$R,MATCH($B512&amp;AG$7,Attendance!$N:$N,0))))),"")</f>
        <v/>
      </c>
      <c r="AH513" s="192" t="str">
        <f>IFERROR(IF(AH$6="Sun",INDEX(Attendance!$R:$R,MATCH($B512&amp;AH$7,Attendance!$N:$N,0)),IF(INDEX(Attendance!$R:$R,MATCH($B512&amp;AH$7,Attendance!$N:$N,0))="","",IF(INDEX(Attendance!$R:$R,MATCH($B512&amp;AH$7,Attendance!$N:$N,0))&gt;8,8,INDEX(Attendance!$R:$R,MATCH($B512&amp;AH$7,Attendance!$N:$N,0))))),"")</f>
        <v/>
      </c>
      <c r="AI513" s="192" t="str">
        <f>IFERROR(IF(AI$6="Sun",INDEX(Attendance!$R:$R,MATCH($B512&amp;AI$7,Attendance!$N:$N,0)),IF(INDEX(Attendance!$R:$R,MATCH($B512&amp;AI$7,Attendance!$N:$N,0))="","",IF(INDEX(Attendance!$R:$R,MATCH($B512&amp;AI$7,Attendance!$N:$N,0))&gt;8,8,INDEX(Attendance!$R:$R,MATCH($B512&amp;AI$7,Attendance!$N:$N,0))))),"")</f>
        <v/>
      </c>
      <c r="AJ513" s="192" t="str">
        <f>IFERROR(IF(AJ$6="Sun",INDEX(Attendance!$R:$R,MATCH($B512&amp;AJ$7,Attendance!$N:$N,0)),IF(INDEX(Attendance!$R:$R,MATCH($B512&amp;AJ$7,Attendance!$N:$N,0))="","",IF(INDEX(Attendance!$R:$R,MATCH($B512&amp;AJ$7,Attendance!$N:$N,0))&gt;8,8,INDEX(Attendance!$R:$R,MATCH($B512&amp;AJ$7,Attendance!$N:$N,0))))),"")</f>
        <v/>
      </c>
      <c r="AK513" s="259"/>
      <c r="AL513" s="193">
        <f>ROUND((IF($C517="",Basic,MID($C517,FIND("RM",$C517)+3,4))+$AP512+$AQ517)/WorkDays/WorkHours*AL$6,4)</f>
        <v>8.6538000000000004</v>
      </c>
      <c r="AM513" s="193">
        <f>ROUND((IF($C517="",Basic,MID($C517,FIND("RM",$C517)+3,4))+$AP512+$AQ517)/WorkDays/WorkHours*AM$6,4)</f>
        <v>11.538500000000001</v>
      </c>
      <c r="AN513" s="193">
        <f>ROUND((IF($C517="",Basic,MID($C517,FIND("RM",$C517)+3,4))+$AP512+$AQ517)/WorkDays/WorkHours*AN$6,4)</f>
        <v>17.307700000000001</v>
      </c>
      <c r="AO513" s="262"/>
      <c r="AP513" s="265"/>
      <c r="AQ513" s="86"/>
      <c r="AR513" s="194"/>
      <c r="AS513" s="194"/>
      <c r="AT513" s="194"/>
      <c r="AU513" s="256"/>
    </row>
    <row r="514" spans="1:47" s="213" customFormat="1" ht="33" customHeight="1" x14ac:dyDescent="0.35">
      <c r="A514" s="189"/>
      <c r="B514" s="184"/>
      <c r="C514" s="195" t="str">
        <f>_xlfn.IFNA(INDEX(Masterlist!E:E,MATCH(B512,Masterlist!B:B,0)),"")</f>
        <v/>
      </c>
      <c r="D514" s="1"/>
      <c r="E514" s="196" t="s">
        <v>175</v>
      </c>
      <c r="F514" s="197" t="str">
        <f>IFERROR(IF(F$6="Sun","",IF(INDEX(Attendance!$S:$S,MATCH($B512&amp;F$7,Attendance!$N:$N,0))=TRUE,"",IF(F513&lt;8,"",INDEX(Attendance!$G:$G,MATCH($B512&amp;F$7,Attendance!$N:$N,0))))),"")</f>
        <v/>
      </c>
      <c r="G514" s="197" t="str">
        <f>IFERROR(IF(G$6="Sun","",IF(INDEX(Attendance!$S:$S,MATCH($B512&amp;G$7,Attendance!$N:$N,0))=TRUE,"",IF(G513&lt;8,"",INDEX(Attendance!$G:$G,MATCH($B512&amp;G$7,Attendance!$N:$N,0))))),"")</f>
        <v/>
      </c>
      <c r="H514" s="197" t="str">
        <f>IFERROR(IF(H$6="Sun","",IF(INDEX(Attendance!$S:$S,MATCH($B512&amp;H$7,Attendance!$N:$N,0))=TRUE,"",IF(H513&lt;8,"",INDEX(Attendance!$G:$G,MATCH($B512&amp;H$7,Attendance!$N:$N,0))))),"")</f>
        <v/>
      </c>
      <c r="I514" s="197" t="str">
        <f>IFERROR(IF(I$6="Sun","",IF(INDEX(Attendance!$S:$S,MATCH($B512&amp;I$7,Attendance!$N:$N,0))=TRUE,"",IF(I513&lt;8,"",INDEX(Attendance!$G:$G,MATCH($B512&amp;I$7,Attendance!$N:$N,0))))),"")</f>
        <v/>
      </c>
      <c r="J514" s="197" t="str">
        <f>IFERROR(IF(J$6="Sun","",IF(INDEX(Attendance!$S:$S,MATCH($B512&amp;J$7,Attendance!$N:$N,0))=TRUE,"",IF(J513&lt;8,"",INDEX(Attendance!$G:$G,MATCH($B512&amp;J$7,Attendance!$N:$N,0))))),"")</f>
        <v/>
      </c>
      <c r="K514" s="197" t="str">
        <f>IFERROR(IF(K$6="Sun","",IF(INDEX(Attendance!$S:$S,MATCH($B512&amp;K$7,Attendance!$N:$N,0))=TRUE,"",IF(K513&lt;8,"",INDEX(Attendance!$G:$G,MATCH($B512&amp;K$7,Attendance!$N:$N,0))))),"")</f>
        <v/>
      </c>
      <c r="L514" s="197" t="str">
        <f>IFERROR(IF(L$6="Sun","",IF(INDEX(Attendance!$S:$S,MATCH($B512&amp;L$7,Attendance!$N:$N,0))=TRUE,"",IF(L513&lt;8,"",INDEX(Attendance!$G:$G,MATCH($B512&amp;L$7,Attendance!$N:$N,0))))),"")</f>
        <v/>
      </c>
      <c r="M514" s="197" t="str">
        <f>IFERROR(IF(M$6="Sun","",IF(INDEX(Attendance!$S:$S,MATCH($B512&amp;M$7,Attendance!$N:$N,0))=TRUE,"",IF(M513&lt;8,"",INDEX(Attendance!$G:$G,MATCH($B512&amp;M$7,Attendance!$N:$N,0))))),"")</f>
        <v/>
      </c>
      <c r="N514" s="197" t="str">
        <f>IFERROR(IF(N$6="Sun","",IF(INDEX(Attendance!$S:$S,MATCH($B512&amp;N$7,Attendance!$N:$N,0))=TRUE,"",IF(N513&lt;8,"",INDEX(Attendance!$G:$G,MATCH($B512&amp;N$7,Attendance!$N:$N,0))))),"")</f>
        <v/>
      </c>
      <c r="O514" s="197" t="str">
        <f>IFERROR(IF(O$6="Sun","",IF(INDEX(Attendance!$S:$S,MATCH($B512&amp;O$7,Attendance!$N:$N,0))=TRUE,"",IF(O513&lt;8,"",INDEX(Attendance!$G:$G,MATCH($B512&amp;O$7,Attendance!$N:$N,0))))),"")</f>
        <v/>
      </c>
      <c r="P514" s="197" t="str">
        <f>IFERROR(IF(P$6="Sun","",IF(INDEX(Attendance!$S:$S,MATCH($B512&amp;P$7,Attendance!$N:$N,0))=TRUE,"",IF(P513&lt;8,"",INDEX(Attendance!$G:$G,MATCH($B512&amp;P$7,Attendance!$N:$N,0))))),"")</f>
        <v/>
      </c>
      <c r="Q514" s="197" t="str">
        <f>IFERROR(IF(Q$6="Sun","",IF(INDEX(Attendance!$S:$S,MATCH($B512&amp;Q$7,Attendance!$N:$N,0))=TRUE,"",IF(Q513&lt;8,"",INDEX(Attendance!$G:$G,MATCH($B512&amp;Q$7,Attendance!$N:$N,0))))),"")</f>
        <v/>
      </c>
      <c r="R514" s="197" t="str">
        <f>IFERROR(IF(R$6="Sun","",IF(INDEX(Attendance!$S:$S,MATCH($B512&amp;R$7,Attendance!$N:$N,0))=TRUE,"",IF(R513&lt;8,"",INDEX(Attendance!$G:$G,MATCH($B512&amp;R$7,Attendance!$N:$N,0))))),"")</f>
        <v/>
      </c>
      <c r="S514" s="197" t="str">
        <f>IFERROR(IF(S$6="Sun","",IF(INDEX(Attendance!$S:$S,MATCH($B512&amp;S$7,Attendance!$N:$N,0))=TRUE,"",IF(S513&lt;8,"",INDEX(Attendance!$G:$G,MATCH($B512&amp;S$7,Attendance!$N:$N,0))))),"")</f>
        <v/>
      </c>
      <c r="T514" s="197" t="str">
        <f>IFERROR(IF(T$6="Sun","",IF(INDEX(Attendance!$S:$S,MATCH($B512&amp;T$7,Attendance!$N:$N,0))=TRUE,"",IF(T513&lt;8,"",INDEX(Attendance!$G:$G,MATCH($B512&amp;T$7,Attendance!$N:$N,0))))),"")</f>
        <v/>
      </c>
      <c r="U514" s="197" t="str">
        <f>IFERROR(IF(U$6="Sun","",IF(INDEX(Attendance!$S:$S,MATCH($B512&amp;U$7,Attendance!$N:$N,0))=TRUE,"",IF(U513&lt;8,"",INDEX(Attendance!$G:$G,MATCH($B512&amp;U$7,Attendance!$N:$N,0))))),"")</f>
        <v/>
      </c>
      <c r="V514" s="197" t="str">
        <f>IFERROR(IF(V$6="Sun","",IF(INDEX(Attendance!$S:$S,MATCH($B512&amp;V$7,Attendance!$N:$N,0))=TRUE,"",IF(V513&lt;8,"",INDEX(Attendance!$G:$G,MATCH($B512&amp;V$7,Attendance!$N:$N,0))))),"")</f>
        <v/>
      </c>
      <c r="W514" s="197" t="str">
        <f>IFERROR(IF(W$6="Sun","",IF(INDEX(Attendance!$S:$S,MATCH($B512&amp;W$7,Attendance!$N:$N,0))=TRUE,"",IF(W513&lt;8,"",INDEX(Attendance!$G:$G,MATCH($B512&amp;W$7,Attendance!$N:$N,0))))),"")</f>
        <v/>
      </c>
      <c r="X514" s="197" t="str">
        <f>IFERROR(IF(X$6="Sun","",IF(INDEX(Attendance!$S:$S,MATCH($B512&amp;X$7,Attendance!$N:$N,0))=TRUE,"",IF(X513&lt;8,"",INDEX(Attendance!$G:$G,MATCH($B512&amp;X$7,Attendance!$N:$N,0))))),"")</f>
        <v/>
      </c>
      <c r="Y514" s="197" t="str">
        <f>IFERROR(IF(Y$6="Sun","",IF(INDEX(Attendance!$S:$S,MATCH($B512&amp;Y$7,Attendance!$N:$N,0))=TRUE,"",IF(Y513&lt;8,"",INDEX(Attendance!$G:$G,MATCH($B512&amp;Y$7,Attendance!$N:$N,0))))),"")</f>
        <v/>
      </c>
      <c r="Z514" s="197" t="str">
        <f>IFERROR(IF(Z$6="Sun","",IF(INDEX(Attendance!$S:$S,MATCH($B512&amp;Z$7,Attendance!$N:$N,0))=TRUE,"",IF(Z513&lt;8,"",INDEX(Attendance!$G:$G,MATCH($B512&amp;Z$7,Attendance!$N:$N,0))))),"")</f>
        <v/>
      </c>
      <c r="AA514" s="197" t="str">
        <f>IFERROR(IF(AA$6="Sun","",IF(INDEX(Attendance!$S:$S,MATCH($B512&amp;AA$7,Attendance!$N:$N,0))=TRUE,"",IF(AA513&lt;8,"",INDEX(Attendance!$G:$G,MATCH($B512&amp;AA$7,Attendance!$N:$N,0))))),"")</f>
        <v/>
      </c>
      <c r="AB514" s="197" t="str">
        <f>IFERROR(IF(AB$6="Sun","",IF(INDEX(Attendance!$S:$S,MATCH($B512&amp;AB$7,Attendance!$N:$N,0))=TRUE,"",IF(AB513&lt;8,"",INDEX(Attendance!$G:$G,MATCH($B512&amp;AB$7,Attendance!$N:$N,0))))),"")</f>
        <v/>
      </c>
      <c r="AC514" s="197" t="str">
        <f>IFERROR(IF(AC$6="Sun","",IF(INDEX(Attendance!$S:$S,MATCH($B512&amp;AC$7,Attendance!$N:$N,0))=TRUE,"",IF(AC513&lt;8,"",INDEX(Attendance!$G:$G,MATCH($B512&amp;AC$7,Attendance!$N:$N,0))))),"")</f>
        <v/>
      </c>
      <c r="AD514" s="197" t="str">
        <f>IFERROR(IF(AD$6="Sun","",IF(INDEX(Attendance!$S:$S,MATCH($B512&amp;AD$7,Attendance!$N:$N,0))=TRUE,"",IF(AD513&lt;8,"",INDEX(Attendance!$G:$G,MATCH($B512&amp;AD$7,Attendance!$N:$N,0))))),"")</f>
        <v/>
      </c>
      <c r="AE514" s="197" t="str">
        <f>IFERROR(IF(AE$6="Sun","",IF(INDEX(Attendance!$S:$S,MATCH($B512&amp;AE$7,Attendance!$N:$N,0))=TRUE,"",IF(AE513&lt;8,"",INDEX(Attendance!$G:$G,MATCH($B512&amp;AE$7,Attendance!$N:$N,0))))),"")</f>
        <v/>
      </c>
      <c r="AF514" s="197" t="str">
        <f>IFERROR(IF(AF$6="Sun","",IF(INDEX(Attendance!$S:$S,MATCH($B512&amp;AF$7,Attendance!$N:$N,0))=TRUE,"",IF(AF513&lt;8,"",INDEX(Attendance!$G:$G,MATCH($B512&amp;AF$7,Attendance!$N:$N,0))))),"")</f>
        <v/>
      </c>
      <c r="AG514" s="197" t="str">
        <f>IFERROR(IF(AG$6="Sun","",IF(INDEX(Attendance!$S:$S,MATCH($B512&amp;AG$7,Attendance!$N:$N,0))=TRUE,"",IF(AG513&lt;8,"",INDEX(Attendance!$G:$G,MATCH($B512&amp;AG$7,Attendance!$N:$N,0))))),"")</f>
        <v/>
      </c>
      <c r="AH514" s="197" t="str">
        <f>IFERROR(IF(AH$6="Sun","",IF(INDEX(Attendance!$S:$S,MATCH($B512&amp;AH$7,Attendance!$N:$N,0))=TRUE,"",IF(AH513&lt;8,"",INDEX(Attendance!$G:$G,MATCH($B512&amp;AH$7,Attendance!$N:$N,0))))),"")</f>
        <v/>
      </c>
      <c r="AI514" s="197" t="str">
        <f>IFERROR(IF(AI$6="Sun","",IF(INDEX(Attendance!$S:$S,MATCH($B512&amp;AI$7,Attendance!$N:$N,0))=TRUE,"",IF(AI513&lt;8,"",INDEX(Attendance!$G:$G,MATCH($B512&amp;AI$7,Attendance!$N:$N,0))))),"")</f>
        <v/>
      </c>
      <c r="AJ514" s="197" t="str">
        <f>IFERROR(IF(AJ$6="Sun","",IF(INDEX(Attendance!$S:$S,MATCH($B512&amp;AJ$7,Attendance!$N:$N,0))=TRUE,"",IF(AJ513&lt;8,"",INDEX(Attendance!$G:$G,MATCH($B512&amp;AJ$7,Attendance!$N:$N,0))))),"")</f>
        <v/>
      </c>
      <c r="AK514" s="259"/>
      <c r="AL514" s="198"/>
      <c r="AM514" s="198"/>
      <c r="AN514" s="198"/>
      <c r="AO514" s="262"/>
      <c r="AP514" s="265"/>
      <c r="AQ514" s="86"/>
      <c r="AR514" s="194"/>
      <c r="AS514" s="194"/>
      <c r="AT514" s="194"/>
      <c r="AU514" s="256"/>
    </row>
    <row r="515" spans="1:47" s="213" customFormat="1" ht="33" customHeight="1" x14ac:dyDescent="0.35">
      <c r="A515" s="189"/>
      <c r="B515" s="184"/>
      <c r="C515" s="195" t="str">
        <f>_xlfn.IFNA(INDEX(Masterlist!F:F,MATCH(B512,Masterlist!B:B,0)),"")</f>
        <v/>
      </c>
      <c r="D515" s="88"/>
      <c r="E515" s="196"/>
      <c r="F515" s="199"/>
      <c r="G515" s="200"/>
      <c r="H515" s="192"/>
      <c r="I515" s="192"/>
      <c r="J515" s="192"/>
      <c r="K515" s="192"/>
      <c r="L515" s="192"/>
      <c r="M515" s="192"/>
      <c r="N515" s="192"/>
      <c r="O515" s="192"/>
      <c r="P515" s="192"/>
      <c r="Q515" s="201"/>
      <c r="R515" s="201"/>
      <c r="S515" s="192"/>
      <c r="T515" s="192"/>
      <c r="U515" s="192"/>
      <c r="V515" s="192"/>
      <c r="W515" s="192"/>
      <c r="X515" s="192"/>
      <c r="Y515" s="192"/>
      <c r="Z515" s="192"/>
      <c r="AA515" s="192"/>
      <c r="AB515" s="192"/>
      <c r="AC515" s="192"/>
      <c r="AD515" s="192"/>
      <c r="AE515" s="192"/>
      <c r="AF515" s="192"/>
      <c r="AG515" s="192"/>
      <c r="AH515" s="192"/>
      <c r="AI515" s="192"/>
      <c r="AJ515" s="192"/>
      <c r="AK515" s="259"/>
      <c r="AL515" s="198"/>
      <c r="AM515" s="198"/>
      <c r="AN515" s="198"/>
      <c r="AO515" s="262"/>
      <c r="AP515" s="265"/>
      <c r="AQ515" s="86"/>
      <c r="AR515" s="194"/>
      <c r="AS515" s="194"/>
      <c r="AT515" s="194"/>
      <c r="AU515" s="256"/>
    </row>
    <row r="516" spans="1:47" s="213" customFormat="1" ht="33" customHeight="1" x14ac:dyDescent="0.35">
      <c r="A516" s="189"/>
      <c r="B516" s="184"/>
      <c r="C516" s="202" t="str">
        <f>_xlfn.IFNA(INDEX(Masterlist!I:I,MATCH(B512,Masterlist!B:B,0)),"")</f>
        <v/>
      </c>
      <c r="D516" s="226" t="str">
        <f>_xlfn.IFNA(IF(INDEX(Attendance!H:H,MATCH(B512,Attendance!$A:$A,0))="VMI","SCOPE ALLW",""),"")</f>
        <v/>
      </c>
      <c r="E516" s="196" t="s">
        <v>13</v>
      </c>
      <c r="F516" s="203" t="str">
        <f>IFERROR(IF(AND(RIGHT(F512,1)="N",VALUE(F513)&gt;=8),Database!$I$3,""),"")</f>
        <v/>
      </c>
      <c r="G516" s="192" t="str">
        <f>IFERROR(IF(AND(RIGHT(G512,1)="N",VALUE(G513)&gt;=8),Database!$I$3,""),"")</f>
        <v/>
      </c>
      <c r="H516" s="199" t="str">
        <f>IFERROR(IF(AND(RIGHT(H512,1)="N",VALUE(H513)&gt;=8),Database!$I$3,""),"")</f>
        <v/>
      </c>
      <c r="I516" s="192" t="str">
        <f>IFERROR(IF(AND(RIGHT(I512,1)="N",VALUE(I513)&gt;=8),Database!$I$3,""),"")</f>
        <v/>
      </c>
      <c r="J516" s="192" t="str">
        <f>IFERROR(IF(AND(RIGHT(J512,1)="N",VALUE(J513)&gt;=8),Database!$I$3,""),"")</f>
        <v/>
      </c>
      <c r="K516" s="192" t="str">
        <f>IFERROR(IF(AND(RIGHT(K512,1)="N",VALUE(K513)&gt;=8),Database!$I$3,""),"")</f>
        <v/>
      </c>
      <c r="L516" s="192" t="str">
        <f>IFERROR(IF(AND(RIGHT(L512,1)="N",VALUE(L513)&gt;=8),Database!$I$3,""),"")</f>
        <v/>
      </c>
      <c r="M516" s="192" t="str">
        <f>IFERROR(IF(AND(RIGHT(M512,1)="N",VALUE(M513)&gt;=8),Database!$I$3,""),"")</f>
        <v/>
      </c>
      <c r="N516" s="192" t="str">
        <f>IFERROR(IF(AND(RIGHT(N512,1)="N",VALUE(N513)&gt;=8),Database!$I$3,""),"")</f>
        <v/>
      </c>
      <c r="O516" s="192" t="str">
        <f>IFERROR(IF(AND(RIGHT(O512,1)="N",VALUE(O513)&gt;=8),Database!$I$3,""),"")</f>
        <v/>
      </c>
      <c r="P516" s="192" t="str">
        <f>IFERROR(IF(AND(RIGHT(P512,1)="N",VALUE(P513)&gt;=8),Database!$I$3,""),"")</f>
        <v/>
      </c>
      <c r="Q516" s="192" t="str">
        <f>IFERROR(IF(AND(RIGHT(Q512,1)="N",VALUE(Q513)&gt;=8),Database!$I$3,""),"")</f>
        <v/>
      </c>
      <c r="R516" s="192" t="str">
        <f>IFERROR(IF(AND(RIGHT(R512,1)="N",VALUE(R513)&gt;=8),Database!$I$3,""),"")</f>
        <v/>
      </c>
      <c r="S516" s="192" t="str">
        <f>IFERROR(IF(AND(RIGHT(S512,1)="N",VALUE(S513)&gt;=8),Database!$I$3,""),"")</f>
        <v/>
      </c>
      <c r="T516" s="192" t="str">
        <f>IFERROR(IF(AND(RIGHT(T512,1)="N",VALUE(T513)&gt;=8),Database!$I$3,""),"")</f>
        <v/>
      </c>
      <c r="U516" s="192" t="str">
        <f>IFERROR(IF(AND(RIGHT(U512,1)="N",VALUE(U513)&gt;=8),Database!$I$3,""),"")</f>
        <v/>
      </c>
      <c r="V516" s="192" t="str">
        <f>IFERROR(IF(AND(RIGHT(V512,1)="N",VALUE(V513)&gt;=8),Database!$I$3,""),"")</f>
        <v/>
      </c>
      <c r="W516" s="192" t="str">
        <f>IFERROR(IF(AND(RIGHT(W512,1)="N",VALUE(W513)&gt;=8),Database!$I$3,""),"")</f>
        <v/>
      </c>
      <c r="X516" s="192" t="str">
        <f>IFERROR(IF(AND(RIGHT(X512,1)="N",VALUE(X513)&gt;=8),Database!$I$3,""),"")</f>
        <v/>
      </c>
      <c r="Y516" s="192" t="str">
        <f>IFERROR(IF(AND(RIGHT(Y512,1)="N",VALUE(Y513)&gt;=8),Database!$I$3,""),"")</f>
        <v/>
      </c>
      <c r="Z516" s="192" t="str">
        <f>IFERROR(IF(AND(RIGHT(Z512,1)="N",VALUE(Z513)&gt;=8),Database!$I$3,""),"")</f>
        <v/>
      </c>
      <c r="AA516" s="192" t="str">
        <f>IFERROR(IF(AND(RIGHT(AA512,1)="N",VALUE(AA513)&gt;=8),Database!$I$3,""),"")</f>
        <v/>
      </c>
      <c r="AB516" s="192" t="str">
        <f>IFERROR(IF(AND(RIGHT(AB512,1)="N",VALUE(AB513)&gt;=8),Database!$I$3,""),"")</f>
        <v/>
      </c>
      <c r="AC516" s="192" t="str">
        <f>IFERROR(IF(AND(RIGHT(AC512,1)="N",VALUE(AC513)&gt;=8),Database!$I$3,""),"")</f>
        <v/>
      </c>
      <c r="AD516" s="192" t="str">
        <f>IFERROR(IF(AND(RIGHT(AD512,1)="N",VALUE(AD513)&gt;=8),Database!$I$3,""),"")</f>
        <v/>
      </c>
      <c r="AE516" s="192" t="str">
        <f>IFERROR(IF(AND(RIGHT(AE512,1)="N",VALUE(AE513)&gt;=8),Database!$I$3,""),"")</f>
        <v/>
      </c>
      <c r="AF516" s="192" t="str">
        <f>IFERROR(IF(AND(RIGHT(AF512,1)="N",VALUE(AF513)&gt;=8),Database!$I$3,""),"")</f>
        <v/>
      </c>
      <c r="AG516" s="192" t="str">
        <f>IFERROR(IF(AND(RIGHT(AG512,1)="N",VALUE(AG513)&gt;=8),Database!$I$3,""),"")</f>
        <v/>
      </c>
      <c r="AH516" s="192" t="str">
        <f>IFERROR(IF(AND(RIGHT(AH512,1)="N",VALUE(AH513)&gt;=8),Database!$I$3,""),"")</f>
        <v/>
      </c>
      <c r="AI516" s="192" t="str">
        <f>IFERROR(IF(AND(RIGHT(AI512,1)="N",VALUE(AI513)&gt;=8),Database!$I$3,""),"")</f>
        <v/>
      </c>
      <c r="AJ516" s="192" t="str">
        <f>IFERROR(IF(AND(RIGHT(AJ512,1)="N",VALUE(AJ513)&gt;=8),Database!$I$3,""),"")</f>
        <v/>
      </c>
      <c r="AK516" s="259"/>
      <c r="AL516" s="204"/>
      <c r="AM516" s="198"/>
      <c r="AN516" s="198"/>
      <c r="AO516" s="262"/>
      <c r="AP516" s="265"/>
      <c r="AQ516" s="86"/>
      <c r="AR516" s="194"/>
      <c r="AS516" s="194"/>
      <c r="AT516" s="194"/>
      <c r="AU516" s="256"/>
    </row>
    <row r="517" spans="1:47" s="213" customFormat="1" ht="33" customHeight="1" thickBot="1" x14ac:dyDescent="0.4">
      <c r="A517" s="189"/>
      <c r="B517" s="205"/>
      <c r="C517" s="222"/>
      <c r="D517" s="28"/>
      <c r="E517" s="206" t="s">
        <v>176</v>
      </c>
      <c r="F517" s="207" t="str">
        <f>IFERROR(IF(INDEX(Attendance!$T:$T,MATCH($B512&amp;F$7,Attendance!$N:$N,0))=TRUE,"L",IF(SUM(F513:F514)&gt;=10,5,"")),"")</f>
        <v/>
      </c>
      <c r="G517" s="207" t="str">
        <f>IFERROR(IF(INDEX(Attendance!$T:$T,MATCH($B512&amp;G$7,Attendance!$N:$N,0))=TRUE,"L",IF(SUM(G513:G514)&gt;=10,5,"")),"")</f>
        <v/>
      </c>
      <c r="H517" s="208" t="str">
        <f>IFERROR(IF(INDEX(Attendance!$T:$T,MATCH($B512&amp;H$7,Attendance!$N:$N,0))=TRUE,"L",IF(SUM(H513:H514)&gt;=10,5,"")),"")</f>
        <v/>
      </c>
      <c r="I517" s="208" t="str">
        <f>IFERROR(IF(INDEX(Attendance!$T:$T,MATCH($B512&amp;I$7,Attendance!$N:$N,0))=TRUE,"L",IF(SUM(I513:I514)&gt;=10,5,"")),"")</f>
        <v/>
      </c>
      <c r="J517" s="208" t="str">
        <f>IFERROR(IF(INDEX(Attendance!$T:$T,MATCH($B512&amp;J$7,Attendance!$N:$N,0))=TRUE,"L",IF(SUM(J513:J514)&gt;=10,5,"")),"")</f>
        <v/>
      </c>
      <c r="K517" s="208" t="str">
        <f>IFERROR(IF(INDEX(Attendance!$T:$T,MATCH($B512&amp;K$7,Attendance!$N:$N,0))=TRUE,"L",IF(SUM(K513:K514)&gt;=10,5,"")),"")</f>
        <v/>
      </c>
      <c r="L517" s="208" t="str">
        <f>IFERROR(IF(INDEX(Attendance!$T:$T,MATCH($B512&amp;L$7,Attendance!$N:$N,0))=TRUE,"L",IF(SUM(L513:L514)&gt;=10,5,"")),"")</f>
        <v/>
      </c>
      <c r="M517" s="208" t="str">
        <f>IFERROR(IF(INDEX(Attendance!$T:$T,MATCH($B512&amp;M$7,Attendance!$N:$N,0))=TRUE,"L",IF(SUM(M513:M514)&gt;=10,5,"")),"")</f>
        <v/>
      </c>
      <c r="N517" s="208" t="str">
        <f>IFERROR(IF(INDEX(Attendance!$T:$T,MATCH($B512&amp;N$7,Attendance!$N:$N,0))=TRUE,"L",IF(SUM(N513:N514)&gt;=10,5,"")),"")</f>
        <v/>
      </c>
      <c r="O517" s="208" t="str">
        <f>IFERROR(IF(INDEX(Attendance!$T:$T,MATCH($B512&amp;O$7,Attendance!$N:$N,0))=TRUE,"L",IF(SUM(O513:O514)&gt;=10,5,"")),"")</f>
        <v/>
      </c>
      <c r="P517" s="208" t="str">
        <f>IFERROR(IF(INDEX(Attendance!$T:$T,MATCH($B512&amp;P$7,Attendance!$N:$N,0))=TRUE,"L",IF(SUM(P513:P514)&gt;=10,5,"")),"")</f>
        <v/>
      </c>
      <c r="Q517" s="208" t="str">
        <f>IFERROR(IF(INDEX(Attendance!$T:$T,MATCH($B512&amp;Q$7,Attendance!$N:$N,0))=TRUE,"L",IF(SUM(Q513:Q514)&gt;=10,5,"")),"")</f>
        <v/>
      </c>
      <c r="R517" s="208" t="str">
        <f>IFERROR(IF(INDEX(Attendance!$T:$T,MATCH($B512&amp;R$7,Attendance!$N:$N,0))=TRUE,"L",IF(SUM(R513:R514)&gt;=10,5,"")),"")</f>
        <v/>
      </c>
      <c r="S517" s="208" t="str">
        <f>IFERROR(IF(INDEX(Attendance!$T:$T,MATCH($B512&amp;S$7,Attendance!$N:$N,0))=TRUE,"L",IF(SUM(S513:S514)&gt;=10,5,"")),"")</f>
        <v/>
      </c>
      <c r="T517" s="208" t="str">
        <f>IFERROR(IF(INDEX(Attendance!$T:$T,MATCH($B512&amp;T$7,Attendance!$N:$N,0))=TRUE,"L",IF(SUM(T513:T514)&gt;=10,5,"")),"")</f>
        <v/>
      </c>
      <c r="U517" s="208" t="str">
        <f>IFERROR(IF(INDEX(Attendance!$T:$T,MATCH($B512&amp;U$7,Attendance!$N:$N,0))=TRUE,"L",IF(SUM(U513:U514)&gt;=10,5,"")),"")</f>
        <v/>
      </c>
      <c r="V517" s="208" t="str">
        <f>IFERROR(IF(INDEX(Attendance!$T:$T,MATCH($B512&amp;V$7,Attendance!$N:$N,0))=TRUE,"L",IF(SUM(V513:V514)&gt;=10,5,"")),"")</f>
        <v/>
      </c>
      <c r="W517" s="208" t="str">
        <f>IFERROR(IF(INDEX(Attendance!$T:$T,MATCH($B512&amp;W$7,Attendance!$N:$N,0))=TRUE,"L",IF(SUM(W513:W514)&gt;=10,5,"")),"")</f>
        <v/>
      </c>
      <c r="X517" s="208" t="str">
        <f>IFERROR(IF(INDEX(Attendance!$T:$T,MATCH($B512&amp;X$7,Attendance!$N:$N,0))=TRUE,"L",IF(SUM(X513:X514)&gt;=10,5,"")),"")</f>
        <v/>
      </c>
      <c r="Y517" s="208" t="str">
        <f>IFERROR(IF(INDEX(Attendance!$T:$T,MATCH($B512&amp;Y$7,Attendance!$N:$N,0))=TRUE,"L",IF(SUM(Y513:Y514)&gt;=10,5,"")),"")</f>
        <v/>
      </c>
      <c r="Z517" s="208" t="str">
        <f>IFERROR(IF(INDEX(Attendance!$T:$T,MATCH($B512&amp;Z$7,Attendance!$N:$N,0))=TRUE,"L",IF(SUM(Z513:Z514)&gt;=10,5,"")),"")</f>
        <v/>
      </c>
      <c r="AA517" s="208" t="str">
        <f>IFERROR(IF(INDEX(Attendance!$T:$T,MATCH($B512&amp;AA$7,Attendance!$N:$N,0))=TRUE,"L",IF(SUM(AA513:AA514)&gt;=10,5,"")),"")</f>
        <v/>
      </c>
      <c r="AB517" s="208" t="str">
        <f>IFERROR(IF(INDEX(Attendance!$T:$T,MATCH($B512&amp;AB$7,Attendance!$N:$N,0))=TRUE,"L",IF(SUM(AB513:AB514)&gt;=10,5,"")),"")</f>
        <v/>
      </c>
      <c r="AC517" s="208" t="str">
        <f>IFERROR(IF(INDEX(Attendance!$T:$T,MATCH($B512&amp;AC$7,Attendance!$N:$N,0))=TRUE,"L",IF(SUM(AC513:AC514)&gt;=10,5,"")),"")</f>
        <v/>
      </c>
      <c r="AD517" s="208" t="str">
        <f>IFERROR(IF(INDEX(Attendance!$T:$T,MATCH($B512&amp;AD$7,Attendance!$N:$N,0))=TRUE,"L",IF(SUM(AD513:AD514)&gt;=10,5,"")),"")</f>
        <v/>
      </c>
      <c r="AE517" s="208" t="str">
        <f>IFERROR(IF(INDEX(Attendance!$T:$T,MATCH($B512&amp;AE$7,Attendance!$N:$N,0))=TRUE,"L",IF(SUM(AE513:AE514)&gt;=10,5,"")),"")</f>
        <v/>
      </c>
      <c r="AF517" s="208" t="str">
        <f>IFERROR(IF(INDEX(Attendance!$T:$T,MATCH($B512&amp;AF$7,Attendance!$N:$N,0))=TRUE,"L",IF(SUM(AF513:AF514)&gt;=10,5,"")),"")</f>
        <v/>
      </c>
      <c r="AG517" s="208" t="str">
        <f>IFERROR(IF(INDEX(Attendance!$T:$T,MATCH($B512&amp;AG$7,Attendance!$N:$N,0))=TRUE,"L",IF(SUM(AG513:AG514)&gt;=10,5,"")),"")</f>
        <v/>
      </c>
      <c r="AH517" s="208" t="str">
        <f>IFERROR(IF(INDEX(Attendance!$T:$T,MATCH($B512&amp;AH$7,Attendance!$N:$N,0))=TRUE,"L",IF(SUM(AH513:AH514)&gt;=10,5,"")),"")</f>
        <v/>
      </c>
      <c r="AI517" s="208" t="str">
        <f>IFERROR(IF(INDEX(Attendance!$T:$T,MATCH($B512&amp;AI$7,Attendance!$N:$N,0))=TRUE,"L",IF(SUM(AI513:AI514)&gt;=10,5,"")),"")</f>
        <v/>
      </c>
      <c r="AJ517" s="208" t="str">
        <f>IFERROR(IF(INDEX(Attendance!$T:$T,MATCH($B512&amp;AJ$7,Attendance!$N:$N,0))=TRUE,"L",IF(SUM(AJ513:AJ514)&gt;=10,5,"")),"")</f>
        <v/>
      </c>
      <c r="AK517" s="260"/>
      <c r="AL517" s="209">
        <f>ROUND(AL512*AL513,2)</f>
        <v>0</v>
      </c>
      <c r="AM517" s="209">
        <f>ROUND(AM512*AM513,2)</f>
        <v>0</v>
      </c>
      <c r="AN517" s="209">
        <f>ROUND(AN512*AN513,2)</f>
        <v>0</v>
      </c>
      <c r="AO517" s="263"/>
      <c r="AP517" s="266"/>
      <c r="AQ517" s="210">
        <f>AQ512*$AQ$5</f>
        <v>0</v>
      </c>
      <c r="AR517" s="211">
        <f>AR512*ROUND(IF($C517="",1200,MID($C517,FIND("RM",$C517)+3,4))/26,2)</f>
        <v>0</v>
      </c>
      <c r="AS517" s="211">
        <f t="shared" ref="AS517:AT517" si="137">AS512*ROUND(IF($C517="",1200,MID($C517,FIND("RM",$C517)+3,4))/26,2)</f>
        <v>0</v>
      </c>
      <c r="AT517" s="211">
        <f t="shared" si="137"/>
        <v>92.3</v>
      </c>
      <c r="AU517" s="257"/>
    </row>
    <row r="518" spans="1:47" s="212" customFormat="1" ht="33" customHeight="1" x14ac:dyDescent="0.25">
      <c r="A518" s="175">
        <f t="shared" si="117"/>
        <v>86</v>
      </c>
      <c r="B518" s="184" t="str">
        <f>_xlfn.IFNA(INDEX(Attendance!$A:$A,MATCH(A518,Attendance!$M:$M,0)),"")</f>
        <v/>
      </c>
      <c r="C518" s="185" t="str">
        <f>_xlfn.IFNA(INDEX(Masterlist!C:C,MATCH(B518,Masterlist!B:B,0)),"")</f>
        <v/>
      </c>
      <c r="D518" s="87"/>
      <c r="E518" s="186" t="s">
        <v>173</v>
      </c>
      <c r="F518" s="83" t="str" cm="1">
        <f t="array" ref="F518">_xlfn.IFNA(IF(OR(VALUE(F$7&amp;$C$3)=PH),IF(F519="","PH",IF(INDEX(Attendance!$O:$O,MATCH($B518&amp;F$7,Attendance!$N:$N,0))&lt;"1200","PM","PN")),IF(F$6="Sun",IF(F519="","RD",IF(INDEX(Attendance!$O:$O,MATCH($B518&amp;F$7,Attendance!$N:$N,0))&lt;"1200","RM","RN")),IF(F519="",IF(F$7="","",IF(INDEX(Attendance!$I:$I,MATCH($B518&amp;F$7,Attendance!$N:$N,0))="ABS","AB","UL")),IF(INDEX(Attendance!$O:$O,MATCH($B518&amp;F$7,Attendance!$N:$N,0))&lt;"1200","M","N")))),"")</f>
        <v/>
      </c>
      <c r="G518" s="83" t="str" cm="1">
        <f t="array" ref="G518">_xlfn.IFNA(IF(OR(VALUE(G$7&amp;$C$3)=PH),IF(G519="","PH",IF(INDEX(Attendance!$O:$O,MATCH($B518&amp;G$7,Attendance!$N:$N,0))&lt;"1200","PM","PN")),IF(G$6="Sun",IF(G519="","RD",IF(INDEX(Attendance!$O:$O,MATCH($B518&amp;G$7,Attendance!$N:$N,0))&lt;"1200","RM","RN")),IF(G519="",IF(G$7="","",IF(INDEX(Attendance!$I:$I,MATCH($B518&amp;G$7,Attendance!$N:$N,0))="ABS","AB","UL")),IF(INDEX(Attendance!$O:$O,MATCH($B518&amp;G$7,Attendance!$N:$N,0))&lt;"1200","M","N")))),"")</f>
        <v/>
      </c>
      <c r="H518" s="83" t="str" cm="1">
        <f t="array" ref="H518">_xlfn.IFNA(IF(OR(VALUE(H$7&amp;$C$3)=PH),IF(H519="","PH",IF(INDEX(Attendance!$O:$O,MATCH($B518&amp;H$7,Attendance!$N:$N,0))&lt;"1200","PM","PN")),IF(H$6="Sun",IF(H519="","RD",IF(INDEX(Attendance!$O:$O,MATCH($B518&amp;H$7,Attendance!$N:$N,0))&lt;"1200","RM","RN")),IF(H519="",IF(H$7="","",IF(INDEX(Attendance!$I:$I,MATCH($B518&amp;H$7,Attendance!$N:$N,0))="ABS","AB","UL")),IF(INDEX(Attendance!$O:$O,MATCH($B518&amp;H$7,Attendance!$N:$N,0))&lt;"1200","M","N")))),"")</f>
        <v/>
      </c>
      <c r="I518" s="83" t="str" cm="1">
        <f t="array" ref="I518">_xlfn.IFNA(IF(OR(VALUE(I$7&amp;$C$3)=PH),IF(I519="","PH",IF(INDEX(Attendance!$O:$O,MATCH($B518&amp;I$7,Attendance!$N:$N,0))&lt;"1200","PM","PN")),IF(I$6="Sun",IF(I519="","RD",IF(INDEX(Attendance!$O:$O,MATCH($B518&amp;I$7,Attendance!$N:$N,0))&lt;"1200","RM","RN")),IF(I519="",IF(I$7="","",IF(INDEX(Attendance!$I:$I,MATCH($B518&amp;I$7,Attendance!$N:$N,0))="ABS","AB","UL")),IF(INDEX(Attendance!$O:$O,MATCH($B518&amp;I$7,Attendance!$N:$N,0))&lt;"1200","M","N")))),"")</f>
        <v/>
      </c>
      <c r="J518" s="83" t="str" cm="1">
        <f t="array" ref="J518">_xlfn.IFNA(IF(OR(VALUE(J$7&amp;$C$3)=PH),IF(J519="","PH",IF(INDEX(Attendance!$O:$O,MATCH($B518&amp;J$7,Attendance!$N:$N,0))&lt;"1200","PM","PN")),IF(J$6="Sun",IF(J519="","RD",IF(INDEX(Attendance!$O:$O,MATCH($B518&amp;J$7,Attendance!$N:$N,0))&lt;"1200","RM","RN")),IF(J519="",IF(J$7="","",IF(INDEX(Attendance!$I:$I,MATCH($B518&amp;J$7,Attendance!$N:$N,0))="ABS","AB","UL")),IF(INDEX(Attendance!$O:$O,MATCH($B518&amp;J$7,Attendance!$N:$N,0))&lt;"1200","M","N")))),"")</f>
        <v/>
      </c>
      <c r="K518" s="83" t="str" cm="1">
        <f t="array" ref="K518">_xlfn.IFNA(IF(OR(VALUE(K$7&amp;$C$3)=PH),IF(K519="","PH",IF(INDEX(Attendance!$O:$O,MATCH($B518&amp;K$7,Attendance!$N:$N,0))&lt;"1200","PM","PN")),IF(K$6="Sun",IF(K519="","RD",IF(INDEX(Attendance!$O:$O,MATCH($B518&amp;K$7,Attendance!$N:$N,0))&lt;"1200","RM","RN")),IF(K519="",IF(K$7="","",IF(INDEX(Attendance!$I:$I,MATCH($B518&amp;K$7,Attendance!$N:$N,0))="ABS","AB","UL")),IF(INDEX(Attendance!$O:$O,MATCH($B518&amp;K$7,Attendance!$N:$N,0))&lt;"1200","M","N")))),"")</f>
        <v/>
      </c>
      <c r="L518" s="83" t="str" cm="1">
        <f t="array" ref="L518">_xlfn.IFNA(IF(OR(VALUE(L$7&amp;$C$3)=PH),IF(L519="","PH",IF(INDEX(Attendance!$O:$O,MATCH($B518&amp;L$7,Attendance!$N:$N,0))&lt;"1200","PM","PN")),IF(L$6="Sun",IF(L519="","RD",IF(INDEX(Attendance!$O:$O,MATCH($B518&amp;L$7,Attendance!$N:$N,0))&lt;"1200","RM","RN")),IF(L519="",IF(L$7="","",IF(INDEX(Attendance!$I:$I,MATCH($B518&amp;L$7,Attendance!$N:$N,0))="ABS","AB","UL")),IF(INDEX(Attendance!$O:$O,MATCH($B518&amp;L$7,Attendance!$N:$N,0))&lt;"1200","M","N")))),"")</f>
        <v>RD</v>
      </c>
      <c r="M518" s="83" t="str" cm="1">
        <f t="array" ref="M518">_xlfn.IFNA(IF(OR(VALUE(M$7&amp;$C$3)=PH),IF(M519="","PH",IF(INDEX(Attendance!$O:$O,MATCH($B518&amp;M$7,Attendance!$N:$N,0))&lt;"1200","PM","PN")),IF(M$6="Sun",IF(M519="","RD",IF(INDEX(Attendance!$O:$O,MATCH($B518&amp;M$7,Attendance!$N:$N,0))&lt;"1200","RM","RN")),IF(M519="",IF(M$7="","",IF(INDEX(Attendance!$I:$I,MATCH($B518&amp;M$7,Attendance!$N:$N,0))="ABS","AB","UL")),IF(INDEX(Attendance!$O:$O,MATCH($B518&amp;M$7,Attendance!$N:$N,0))&lt;"1200","M","N")))),"")</f>
        <v/>
      </c>
      <c r="N518" s="83" t="str" cm="1">
        <f t="array" ref="N518">_xlfn.IFNA(IF(OR(VALUE(N$7&amp;$C$3)=PH),IF(N519="","PH",IF(INDEX(Attendance!$O:$O,MATCH($B518&amp;N$7,Attendance!$N:$N,0))&lt;"1200","PM","PN")),IF(N$6="Sun",IF(N519="","RD",IF(INDEX(Attendance!$O:$O,MATCH($B518&amp;N$7,Attendance!$N:$N,0))&lt;"1200","RM","RN")),IF(N519="",IF(N$7="","",IF(INDEX(Attendance!$I:$I,MATCH($B518&amp;N$7,Attendance!$N:$N,0))="ABS","AB","UL")),IF(INDEX(Attendance!$O:$O,MATCH($B518&amp;N$7,Attendance!$N:$N,0))&lt;"1200","M","N")))),"")</f>
        <v/>
      </c>
      <c r="O518" s="83" t="str" cm="1">
        <f t="array" ref="O518">_xlfn.IFNA(IF(OR(VALUE(O$7&amp;$C$3)=PH),IF(O519="","PH",IF(INDEX(Attendance!$O:$O,MATCH($B518&amp;O$7,Attendance!$N:$N,0))&lt;"1200","PM","PN")),IF(O$6="Sun",IF(O519="","RD",IF(INDEX(Attendance!$O:$O,MATCH($B518&amp;O$7,Attendance!$N:$N,0))&lt;"1200","RM","RN")),IF(O519="",IF(O$7="","",IF(INDEX(Attendance!$I:$I,MATCH($B518&amp;O$7,Attendance!$N:$N,0))="ABS","AB","UL")),IF(INDEX(Attendance!$O:$O,MATCH($B518&amp;O$7,Attendance!$N:$N,0))&lt;"1200","M","N")))),"")</f>
        <v/>
      </c>
      <c r="P518" s="83" t="str" cm="1">
        <f t="array" ref="P518">_xlfn.IFNA(IF(OR(VALUE(P$7&amp;$C$3)=PH),IF(P519="","PH",IF(INDEX(Attendance!$O:$O,MATCH($B518&amp;P$7,Attendance!$N:$N,0))&lt;"1200","PM","PN")),IF(P$6="Sun",IF(P519="","RD",IF(INDEX(Attendance!$O:$O,MATCH($B518&amp;P$7,Attendance!$N:$N,0))&lt;"1200","RM","RN")),IF(P519="",IF(P$7="","",IF(INDEX(Attendance!$I:$I,MATCH($B518&amp;P$7,Attendance!$N:$N,0))="ABS","AB","UL")),IF(INDEX(Attendance!$O:$O,MATCH($B518&amp;P$7,Attendance!$N:$N,0))&lt;"1200","M","N")))),"")</f>
        <v/>
      </c>
      <c r="Q518" s="83" t="str" cm="1">
        <f t="array" ref="Q518">_xlfn.IFNA(IF(OR(VALUE(Q$7&amp;$C$3)=PH),IF(Q519="","PH",IF(INDEX(Attendance!$O:$O,MATCH($B518&amp;Q$7,Attendance!$N:$N,0))&lt;"1200","PM","PN")),IF(Q$6="Sun",IF(Q519="","RD",IF(INDEX(Attendance!$O:$O,MATCH($B518&amp;Q$7,Attendance!$N:$N,0))&lt;"1200","RM","RN")),IF(Q519="",IF(Q$7="","",IF(INDEX(Attendance!$I:$I,MATCH($B518&amp;Q$7,Attendance!$N:$N,0))="ABS","AB","UL")),IF(INDEX(Attendance!$O:$O,MATCH($B518&amp;Q$7,Attendance!$N:$N,0))&lt;"1200","M","N")))),"")</f>
        <v>PH</v>
      </c>
      <c r="R518" s="83" t="str" cm="1">
        <f t="array" ref="R518">_xlfn.IFNA(IF(OR(VALUE(R$7&amp;$C$3)=PH),IF(R519="","PH",IF(INDEX(Attendance!$O:$O,MATCH($B518&amp;R$7,Attendance!$N:$N,0))&lt;"1200","PM","PN")),IF(R$6="Sun",IF(R519="","RD",IF(INDEX(Attendance!$O:$O,MATCH($B518&amp;R$7,Attendance!$N:$N,0))&lt;"1200","RM","RN")),IF(R519="",IF(R$7="","",IF(INDEX(Attendance!$I:$I,MATCH($B518&amp;R$7,Attendance!$N:$N,0))="ABS","AB","UL")),IF(INDEX(Attendance!$O:$O,MATCH($B518&amp;R$7,Attendance!$N:$N,0))&lt;"1200","M","N")))),"")</f>
        <v>PH</v>
      </c>
      <c r="S518" s="83" t="str" cm="1">
        <f t="array" ref="S518">_xlfn.IFNA(IF(OR(VALUE(S$7&amp;$C$3)=PH),IF(S519="","PH",IF(INDEX(Attendance!$O:$O,MATCH($B518&amp;S$7,Attendance!$N:$N,0))&lt;"1200","PM","PN")),IF(S$6="Sun",IF(S519="","RD",IF(INDEX(Attendance!$O:$O,MATCH($B518&amp;S$7,Attendance!$N:$N,0))&lt;"1200","RM","RN")),IF(S519="",IF(S$7="","",IF(INDEX(Attendance!$I:$I,MATCH($B518&amp;S$7,Attendance!$N:$N,0))="ABS","AB","UL")),IF(INDEX(Attendance!$O:$O,MATCH($B518&amp;S$7,Attendance!$N:$N,0))&lt;"1200","M","N")))),"")</f>
        <v>RD</v>
      </c>
      <c r="T518" s="83" t="str" cm="1">
        <f t="array" ref="T518">_xlfn.IFNA(IF(OR(VALUE(T$7&amp;$C$3)=PH),IF(T519="","PH",IF(INDEX(Attendance!$O:$O,MATCH($B518&amp;T$7,Attendance!$N:$N,0))&lt;"1200","PM","PN")),IF(T$6="Sun",IF(T519="","RD",IF(INDEX(Attendance!$O:$O,MATCH($B518&amp;T$7,Attendance!$N:$N,0))&lt;"1200","RM","RN")),IF(T519="",IF(T$7="","",IF(INDEX(Attendance!$I:$I,MATCH($B518&amp;T$7,Attendance!$N:$N,0))="ABS","AB","UL")),IF(INDEX(Attendance!$O:$O,MATCH($B518&amp;T$7,Attendance!$N:$N,0))&lt;"1200","M","N")))),"")</f>
        <v/>
      </c>
      <c r="U518" s="83" t="str" cm="1">
        <f t="array" ref="U518">_xlfn.IFNA(IF(OR(VALUE(U$7&amp;$C$3)=PH),IF(U519="","PH",IF(INDEX(Attendance!$O:$O,MATCH($B518&amp;U$7,Attendance!$N:$N,0))&lt;"1200","PM","PN")),IF(U$6="Sun",IF(U519="","RD",IF(INDEX(Attendance!$O:$O,MATCH($B518&amp;U$7,Attendance!$N:$N,0))&lt;"1200","RM","RN")),IF(U519="",IF(U$7="","",IF(INDEX(Attendance!$I:$I,MATCH($B518&amp;U$7,Attendance!$N:$N,0))="ABS","AB","UL")),IF(INDEX(Attendance!$O:$O,MATCH($B518&amp;U$7,Attendance!$N:$N,0))&lt;"1200","M","N")))),"")</f>
        <v/>
      </c>
      <c r="V518" s="83" t="str" cm="1">
        <f t="array" ref="V518">_xlfn.IFNA(IF(OR(VALUE(V$7&amp;$C$3)=PH),IF(V519="","PH",IF(INDEX(Attendance!$O:$O,MATCH($B518&amp;V$7,Attendance!$N:$N,0))&lt;"1200","PM","PN")),IF(V$6="Sun",IF(V519="","RD",IF(INDEX(Attendance!$O:$O,MATCH($B518&amp;V$7,Attendance!$N:$N,0))&lt;"1200","RM","RN")),IF(V519="",IF(V$7="","",IF(INDEX(Attendance!$I:$I,MATCH($B518&amp;V$7,Attendance!$N:$N,0))="ABS","AB","UL")),IF(INDEX(Attendance!$O:$O,MATCH($B518&amp;V$7,Attendance!$N:$N,0))&lt;"1200","M","N")))),"")</f>
        <v/>
      </c>
      <c r="W518" s="83" t="str" cm="1">
        <f t="array" ref="W518">_xlfn.IFNA(IF(OR(VALUE(W$7&amp;$C$3)=PH),IF(W519="","PH",IF(INDEX(Attendance!$O:$O,MATCH($B518&amp;W$7,Attendance!$N:$N,0))&lt;"1200","PM","PN")),IF(W$6="Sun",IF(W519="","RD",IF(INDEX(Attendance!$O:$O,MATCH($B518&amp;W$7,Attendance!$N:$N,0))&lt;"1200","RM","RN")),IF(W519="",IF(W$7="","",IF(INDEX(Attendance!$I:$I,MATCH($B518&amp;W$7,Attendance!$N:$N,0))="ABS","AB","UL")),IF(INDEX(Attendance!$O:$O,MATCH($B518&amp;W$7,Attendance!$N:$N,0))&lt;"1200","M","N")))),"")</f>
        <v/>
      </c>
      <c r="X518" s="83" t="str" cm="1">
        <f t="array" ref="X518">_xlfn.IFNA(IF(OR(VALUE(X$7&amp;$C$3)=PH),IF(X519="","PH",IF(INDEX(Attendance!$O:$O,MATCH($B518&amp;X$7,Attendance!$N:$N,0))&lt;"1200","PM","PN")),IF(X$6="Sun",IF(X519="","RD",IF(INDEX(Attendance!$O:$O,MATCH($B518&amp;X$7,Attendance!$N:$N,0))&lt;"1200","RM","RN")),IF(X519="",IF(X$7="","",IF(INDEX(Attendance!$I:$I,MATCH($B518&amp;X$7,Attendance!$N:$N,0))="ABS","AB","UL")),IF(INDEX(Attendance!$O:$O,MATCH($B518&amp;X$7,Attendance!$N:$N,0))&lt;"1200","M","N")))),"")</f>
        <v/>
      </c>
      <c r="Y518" s="83" t="str" cm="1">
        <f t="array" ref="Y518">_xlfn.IFNA(IF(OR(VALUE(Y$7&amp;$C$3)=PH),IF(Y519="","PH",IF(INDEX(Attendance!$O:$O,MATCH($B518&amp;Y$7,Attendance!$N:$N,0))&lt;"1200","PM","PN")),IF(Y$6="Sun",IF(Y519="","RD",IF(INDEX(Attendance!$O:$O,MATCH($B518&amp;Y$7,Attendance!$N:$N,0))&lt;"1200","RM","RN")),IF(Y519="",IF(Y$7="","",IF(INDEX(Attendance!$I:$I,MATCH($B518&amp;Y$7,Attendance!$N:$N,0))="ABS","AB","UL")),IF(INDEX(Attendance!$O:$O,MATCH($B518&amp;Y$7,Attendance!$N:$N,0))&lt;"1200","M","N")))),"")</f>
        <v/>
      </c>
      <c r="Z518" s="83" t="str" cm="1">
        <f t="array" ref="Z518">_xlfn.IFNA(IF(OR(VALUE(Z$7&amp;$C$3)=PH),IF(Z519="","PH",IF(INDEX(Attendance!$O:$O,MATCH($B518&amp;Z$7,Attendance!$N:$N,0))&lt;"1200","PM","PN")),IF(Z$6="Sun",IF(Z519="","RD",IF(INDEX(Attendance!$O:$O,MATCH($B518&amp;Z$7,Attendance!$N:$N,0))&lt;"1200","RM","RN")),IF(Z519="",IF(Z$7="","",IF(INDEX(Attendance!$I:$I,MATCH($B518&amp;Z$7,Attendance!$N:$N,0))="ABS","AB","UL")),IF(INDEX(Attendance!$O:$O,MATCH($B518&amp;Z$7,Attendance!$N:$N,0))&lt;"1200","M","N")))),"")</f>
        <v>RD</v>
      </c>
      <c r="AA518" s="83" t="str" cm="1">
        <f t="array" ref="AA518">_xlfn.IFNA(IF(OR(VALUE(AA$7&amp;$C$3)=PH),IF(AA519="","PH",IF(INDEX(Attendance!$O:$O,MATCH($B518&amp;AA$7,Attendance!$N:$N,0))&lt;"1200","PM","PN")),IF(AA$6="Sun",IF(AA519="","RD",IF(INDEX(Attendance!$O:$O,MATCH($B518&amp;AA$7,Attendance!$N:$N,0))&lt;"1200","RM","RN")),IF(AA519="",IF(AA$7="","",IF(INDEX(Attendance!$I:$I,MATCH($B518&amp;AA$7,Attendance!$N:$N,0))="ABS","AB","UL")),IF(INDEX(Attendance!$O:$O,MATCH($B518&amp;AA$7,Attendance!$N:$N,0))&lt;"1200","M","N")))),"")</f>
        <v/>
      </c>
      <c r="AB518" s="83" t="str" cm="1">
        <f t="array" ref="AB518">_xlfn.IFNA(IF(OR(VALUE(AB$7&amp;$C$3)=PH),IF(AB519="","PH",IF(INDEX(Attendance!$O:$O,MATCH($B518&amp;AB$7,Attendance!$N:$N,0))&lt;"1200","PM","PN")),IF(AB$6="Sun",IF(AB519="","RD",IF(INDEX(Attendance!$O:$O,MATCH($B518&amp;AB$7,Attendance!$N:$N,0))&lt;"1200","RM","RN")),IF(AB519="",IF(AB$7="","",IF(INDEX(Attendance!$I:$I,MATCH($B518&amp;AB$7,Attendance!$N:$N,0))="ABS","AB","UL")),IF(INDEX(Attendance!$O:$O,MATCH($B518&amp;AB$7,Attendance!$N:$N,0))&lt;"1200","M","N")))),"")</f>
        <v/>
      </c>
      <c r="AC518" s="83" t="str" cm="1">
        <f t="array" ref="AC518">_xlfn.IFNA(IF(OR(VALUE(AC$7&amp;$C$3)=PH),IF(AC519="","PH",IF(INDEX(Attendance!$O:$O,MATCH($B518&amp;AC$7,Attendance!$N:$N,0))&lt;"1200","PM","PN")),IF(AC$6="Sun",IF(AC519="","RD",IF(INDEX(Attendance!$O:$O,MATCH($B518&amp;AC$7,Attendance!$N:$N,0))&lt;"1200","RM","RN")),IF(AC519="",IF(AC$7="","",IF(INDEX(Attendance!$I:$I,MATCH($B518&amp;AC$7,Attendance!$N:$N,0))="ABS","AB","UL")),IF(INDEX(Attendance!$O:$O,MATCH($B518&amp;AC$7,Attendance!$N:$N,0))&lt;"1200","M","N")))),"")</f>
        <v/>
      </c>
      <c r="AD518" s="83" t="str" cm="1">
        <f t="array" ref="AD518">_xlfn.IFNA(IF(OR(VALUE(AD$7&amp;$C$3)=PH),IF(AD519="","PH",IF(INDEX(Attendance!$O:$O,MATCH($B518&amp;AD$7,Attendance!$N:$N,0))&lt;"1200","PM","PN")),IF(AD$6="Sun",IF(AD519="","RD",IF(INDEX(Attendance!$O:$O,MATCH($B518&amp;AD$7,Attendance!$N:$N,0))&lt;"1200","RM","RN")),IF(AD519="",IF(AD$7="","",IF(INDEX(Attendance!$I:$I,MATCH($B518&amp;AD$7,Attendance!$N:$N,0))="ABS","AB","UL")),IF(INDEX(Attendance!$O:$O,MATCH($B518&amp;AD$7,Attendance!$N:$N,0))&lt;"1200","M","N")))),"")</f>
        <v/>
      </c>
      <c r="AE518" s="83" t="str" cm="1">
        <f t="array" ref="AE518">_xlfn.IFNA(IF(OR(VALUE(AE$7&amp;$C$3)=PH),IF(AE519="","PH",IF(INDEX(Attendance!$O:$O,MATCH($B518&amp;AE$7,Attendance!$N:$N,0))&lt;"1200","PM","PN")),IF(AE$6="Sun",IF(AE519="","RD",IF(INDEX(Attendance!$O:$O,MATCH($B518&amp;AE$7,Attendance!$N:$N,0))&lt;"1200","RM","RN")),IF(AE519="",IF(AE$7="","",IF(INDEX(Attendance!$I:$I,MATCH($B518&amp;AE$7,Attendance!$N:$N,0))="ABS","AB","UL")),IF(INDEX(Attendance!$O:$O,MATCH($B518&amp;AE$7,Attendance!$N:$N,0))&lt;"1200","M","N")))),"")</f>
        <v/>
      </c>
      <c r="AF518" s="83" t="str" cm="1">
        <f t="array" ref="AF518">_xlfn.IFNA(IF(OR(VALUE(AF$7&amp;$C$3)=PH),IF(AF519="","PH",IF(INDEX(Attendance!$O:$O,MATCH($B518&amp;AF$7,Attendance!$N:$N,0))&lt;"1200","PM","PN")),IF(AF$6="Sun",IF(AF519="","RD",IF(INDEX(Attendance!$O:$O,MATCH($B518&amp;AF$7,Attendance!$N:$N,0))&lt;"1200","RM","RN")),IF(AF519="",IF(AF$7="","",IF(INDEX(Attendance!$I:$I,MATCH($B518&amp;AF$7,Attendance!$N:$N,0))="ABS","AB","UL")),IF(INDEX(Attendance!$O:$O,MATCH($B518&amp;AF$7,Attendance!$N:$N,0))&lt;"1200","M","N")))),"")</f>
        <v/>
      </c>
      <c r="AG518" s="83" t="str" cm="1">
        <f t="array" ref="AG518">_xlfn.IFNA(IF(OR(VALUE(AG$7&amp;$C$3)=PH),IF(AG519="","PH",IF(INDEX(Attendance!$O:$O,MATCH($B518&amp;AG$7,Attendance!$N:$N,0))&lt;"1200","PM","PN")),IF(AG$6="Sun",IF(AG519="","RD",IF(INDEX(Attendance!$O:$O,MATCH($B518&amp;AG$7,Attendance!$N:$N,0))&lt;"1200","RM","RN")),IF(AG519="",IF(AG$7="","",IF(INDEX(Attendance!$I:$I,MATCH($B518&amp;AG$7,Attendance!$N:$N,0))="ABS","AB","UL")),IF(INDEX(Attendance!$O:$O,MATCH($B518&amp;AG$7,Attendance!$N:$N,0))&lt;"1200","M","N")))),"")</f>
        <v>RD</v>
      </c>
      <c r="AH518" s="83" t="str" cm="1">
        <f t="array" ref="AH518">_xlfn.IFNA(IF(OR(VALUE(AH$7&amp;$C$3)=PH),IF(AH519="","PH",IF(INDEX(Attendance!$O:$O,MATCH($B518&amp;AH$7,Attendance!$N:$N,0))&lt;"1200","PM","PN")),IF(AH$6="Sun",IF(AH519="","RD",IF(INDEX(Attendance!$O:$O,MATCH($B518&amp;AH$7,Attendance!$N:$N,0))&lt;"1200","RM","RN")),IF(AH519="",IF(AH$7="","",IF(INDEX(Attendance!$I:$I,MATCH($B518&amp;AH$7,Attendance!$N:$N,0))="ABS","AB","UL")),IF(INDEX(Attendance!$O:$O,MATCH($B518&amp;AH$7,Attendance!$N:$N,0))&lt;"1200","M","N")))),"")</f>
        <v/>
      </c>
      <c r="AI518" s="83" t="str" cm="1">
        <f t="array" ref="AI518">_xlfn.IFNA(IF(OR(VALUE(AI$7&amp;$C$3)=PH),IF(AI519="","PH",IF(INDEX(Attendance!$O:$O,MATCH($B518&amp;AI$7,Attendance!$N:$N,0))&lt;"1200","PM","PN")),IF(AI$6="Sun",IF(AI519="","RD",IF(INDEX(Attendance!$O:$O,MATCH($B518&amp;AI$7,Attendance!$N:$N,0))&lt;"1200","RM","RN")),IF(AI519="",IF(AI$7="","",IF(INDEX(Attendance!$I:$I,MATCH($B518&amp;AI$7,Attendance!$N:$N,0))="ABS","AB","UL")),IF(INDEX(Attendance!$O:$O,MATCH($B518&amp;AI$7,Attendance!$N:$N,0))&lt;"1200","M","N")))),"")</f>
        <v/>
      </c>
      <c r="AJ518" s="83" t="str" cm="1">
        <f t="array" ref="AJ518">_xlfn.IFNA(IF(OR(VALUE(AJ$7&amp;$C$3)=PH),IF(AJ519="","PH",IF(INDEX(Attendance!$O:$O,MATCH($B518&amp;AJ$7,Attendance!$N:$N,0))&lt;"1200","PM","PN")),IF(AJ$6="Sun",IF(AJ519="","RD",IF(INDEX(Attendance!$O:$O,MATCH($B518&amp;AJ$7,Attendance!$N:$N,0))&lt;"1200","RM","RN")),IF(AJ519="",IF(AJ$7="","",IF(INDEX(Attendance!$I:$I,MATCH($B518&amp;AJ$7,Attendance!$N:$N,0))="ABS","AB","UL")),IF(INDEX(Attendance!$O:$O,MATCH($B518&amp;AJ$7,Attendance!$N:$N,0))&lt;"1200","M","N")))),"")</f>
        <v/>
      </c>
      <c r="AK518" s="258">
        <f>SUM(SUMIF(F518:AJ518,{"M","N","A"},F519:AJ519))</f>
        <v>0</v>
      </c>
      <c r="AL518" s="187">
        <f>SUM(SUMIF(F518:AJ518,{"M","N"},F520:AJ520),SUMIF(F518:AJ518,{"OM","ON"},F519:AJ519))</f>
        <v>0</v>
      </c>
      <c r="AM518" s="187">
        <f>SUM(SUMIF(F518:AJ518,{"PM","PN","RM","RN"},F519:AJ519))</f>
        <v>0</v>
      </c>
      <c r="AN518" s="187">
        <f>SUM(SUMIF(F518:AJ518,{"PM","PN"},F520:AJ520))</f>
        <v>0</v>
      </c>
      <c r="AO518" s="261">
        <f>SUM(F523:AJ523)</f>
        <v>0</v>
      </c>
      <c r="AP518" s="264">
        <f>SUM(F522:AJ522)</f>
        <v>0</v>
      </c>
      <c r="AQ518" s="188">
        <f>IF(D522="",0,SUM(COUNTIFS(F518:AJ518,{"M","N","A","OM","ON","OA","PM","PN","PA","RM","RN","RA"})))</f>
        <v>0</v>
      </c>
      <c r="AR518" s="74">
        <f>COUNTIF(F518:AJ518,"AL")</f>
        <v>0</v>
      </c>
      <c r="AS518" s="74">
        <f>COUNTIF(F518:AJ518,"MC")</f>
        <v>0</v>
      </c>
      <c r="AT518" s="74">
        <f>COUNTIF(F518:AJ518,"PH")+COUNTIF(F518:AJ518,"RPH")</f>
        <v>2</v>
      </c>
      <c r="AU518" s="255">
        <f t="shared" ref="AU518" si="138">_xlfn.IFNA(IF($B518="",0,AK518*$AK$5+SUM(AL523:AN523)+SUM(AO518:AP523)+SUM(AQ523:AT523)),"")</f>
        <v>0</v>
      </c>
    </row>
    <row r="519" spans="1:47" s="212" customFormat="1" ht="33" customHeight="1" x14ac:dyDescent="0.25">
      <c r="A519" s="189"/>
      <c r="B519" s="184"/>
      <c r="C519" s="190" t="str">
        <f>_xlfn.IFNA(INDEX(Masterlist!D:D,MATCH(B518,Masterlist!B:B,0)),"")</f>
        <v/>
      </c>
      <c r="D519" s="88"/>
      <c r="E519" s="191" t="s">
        <v>174</v>
      </c>
      <c r="F519" s="192" t="str">
        <f>IFERROR(IF(F$6="Sun",INDEX(Attendance!$R:$R,MATCH($B518&amp;F$7,Attendance!$N:$N,0)),IF(INDEX(Attendance!$R:$R,MATCH($B518&amp;F$7,Attendance!$N:$N,0))="","",IF(INDEX(Attendance!$R:$R,MATCH($B518&amp;F$7,Attendance!$N:$N,0))&gt;8,8,INDEX(Attendance!$R:$R,MATCH($B518&amp;F$7,Attendance!$N:$N,0))))),"")</f>
        <v/>
      </c>
      <c r="G519" s="192" t="str">
        <f>IFERROR(IF(G$6="Sun",INDEX(Attendance!$R:$R,MATCH($B518&amp;G$7,Attendance!$N:$N,0)),IF(INDEX(Attendance!$R:$R,MATCH($B518&amp;G$7,Attendance!$N:$N,0))="","",IF(INDEX(Attendance!$R:$R,MATCH($B518&amp;G$7,Attendance!$N:$N,0))&gt;8,8,INDEX(Attendance!$R:$R,MATCH($B518&amp;G$7,Attendance!$N:$N,0))))),"")</f>
        <v/>
      </c>
      <c r="H519" s="192" t="str">
        <f>IFERROR(IF(H$6="Sun",INDEX(Attendance!$R:$R,MATCH($B518&amp;H$7,Attendance!$N:$N,0)),IF(INDEX(Attendance!$R:$R,MATCH($B518&amp;H$7,Attendance!$N:$N,0))="","",IF(INDEX(Attendance!$R:$R,MATCH($B518&amp;H$7,Attendance!$N:$N,0))&gt;8,8,INDEX(Attendance!$R:$R,MATCH($B518&amp;H$7,Attendance!$N:$N,0))))),"")</f>
        <v/>
      </c>
      <c r="I519" s="192" t="str">
        <f>IFERROR(IF(I$6="Sun",INDEX(Attendance!$R:$R,MATCH($B518&amp;I$7,Attendance!$N:$N,0)),IF(INDEX(Attendance!$R:$R,MATCH($B518&amp;I$7,Attendance!$N:$N,0))="","",IF(INDEX(Attendance!$R:$R,MATCH($B518&amp;I$7,Attendance!$N:$N,0))&gt;8,8,INDEX(Attendance!$R:$R,MATCH($B518&amp;I$7,Attendance!$N:$N,0))))),"")</f>
        <v/>
      </c>
      <c r="J519" s="192" t="str">
        <f>IFERROR(IF(J$6="Sun",INDEX(Attendance!$R:$R,MATCH($B518&amp;J$7,Attendance!$N:$N,0)),IF(INDEX(Attendance!$R:$R,MATCH($B518&amp;J$7,Attendance!$N:$N,0))="","",IF(INDEX(Attendance!$R:$R,MATCH($B518&amp;J$7,Attendance!$N:$N,0))&gt;8,8,INDEX(Attendance!$R:$R,MATCH($B518&amp;J$7,Attendance!$N:$N,0))))),"")</f>
        <v/>
      </c>
      <c r="K519" s="192" t="str">
        <f>IFERROR(IF(K$6="Sun",INDEX(Attendance!$R:$R,MATCH($B518&amp;K$7,Attendance!$N:$N,0)),IF(INDEX(Attendance!$R:$R,MATCH($B518&amp;K$7,Attendance!$N:$N,0))="","",IF(INDEX(Attendance!$R:$R,MATCH($B518&amp;K$7,Attendance!$N:$N,0))&gt;8,8,INDEX(Attendance!$R:$R,MATCH($B518&amp;K$7,Attendance!$N:$N,0))))),"")</f>
        <v/>
      </c>
      <c r="L519" s="192" t="str">
        <f>IFERROR(IF(L$6="Sun",INDEX(Attendance!$R:$R,MATCH($B518&amp;L$7,Attendance!$N:$N,0)),IF(INDEX(Attendance!$R:$R,MATCH($B518&amp;L$7,Attendance!$N:$N,0))="","",IF(INDEX(Attendance!$R:$R,MATCH($B518&amp;L$7,Attendance!$N:$N,0))&gt;8,8,INDEX(Attendance!$R:$R,MATCH($B518&amp;L$7,Attendance!$N:$N,0))))),"")</f>
        <v/>
      </c>
      <c r="M519" s="192" t="str">
        <f>IFERROR(IF(M$6="Sun",INDEX(Attendance!$R:$R,MATCH($B518&amp;M$7,Attendance!$N:$N,0)),IF(INDEX(Attendance!$R:$R,MATCH($B518&amp;M$7,Attendance!$N:$N,0))="","",IF(INDEX(Attendance!$R:$R,MATCH($B518&amp;M$7,Attendance!$N:$N,0))&gt;8,8,INDEX(Attendance!$R:$R,MATCH($B518&amp;M$7,Attendance!$N:$N,0))))),"")</f>
        <v/>
      </c>
      <c r="N519" s="192" t="str">
        <f>IFERROR(IF(N$6="Sun",INDEX(Attendance!$R:$R,MATCH($B518&amp;N$7,Attendance!$N:$N,0)),IF(INDEX(Attendance!$R:$R,MATCH($B518&amp;N$7,Attendance!$N:$N,0))="","",IF(INDEX(Attendance!$R:$R,MATCH($B518&amp;N$7,Attendance!$N:$N,0))&gt;8,8,INDEX(Attendance!$R:$R,MATCH($B518&amp;N$7,Attendance!$N:$N,0))))),"")</f>
        <v/>
      </c>
      <c r="O519" s="192" t="str">
        <f>IFERROR(IF(O$6="Sun",INDEX(Attendance!$R:$R,MATCH($B518&amp;O$7,Attendance!$N:$N,0)),IF(INDEX(Attendance!$R:$R,MATCH($B518&amp;O$7,Attendance!$N:$N,0))="","",IF(INDEX(Attendance!$R:$R,MATCH($B518&amp;O$7,Attendance!$N:$N,0))&gt;8,8,INDEX(Attendance!$R:$R,MATCH($B518&amp;O$7,Attendance!$N:$N,0))))),"")</f>
        <v/>
      </c>
      <c r="P519" s="192" t="str">
        <f>IFERROR(IF(P$6="Sun",INDEX(Attendance!$R:$R,MATCH($B518&amp;P$7,Attendance!$N:$N,0)),IF(INDEX(Attendance!$R:$R,MATCH($B518&amp;P$7,Attendance!$N:$N,0))="","",IF(INDEX(Attendance!$R:$R,MATCH($B518&amp;P$7,Attendance!$N:$N,0))&gt;8,8,INDEX(Attendance!$R:$R,MATCH($B518&amp;P$7,Attendance!$N:$N,0))))),"")</f>
        <v/>
      </c>
      <c r="Q519" s="192" t="str">
        <f>IFERROR(IF(Q$6="Sun",INDEX(Attendance!$R:$R,MATCH($B518&amp;Q$7,Attendance!$N:$N,0)),IF(INDEX(Attendance!$R:$R,MATCH($B518&amp;Q$7,Attendance!$N:$N,0))="","",IF(INDEX(Attendance!$R:$R,MATCH($B518&amp;Q$7,Attendance!$N:$N,0))&gt;8,8,INDEX(Attendance!$R:$R,MATCH($B518&amp;Q$7,Attendance!$N:$N,0))))),"")</f>
        <v/>
      </c>
      <c r="R519" s="192" t="str">
        <f>IFERROR(IF(R$6="Sun",INDEX(Attendance!$R:$R,MATCH($B518&amp;R$7,Attendance!$N:$N,0)),IF(INDEX(Attendance!$R:$R,MATCH($B518&amp;R$7,Attendance!$N:$N,0))="","",IF(INDEX(Attendance!$R:$R,MATCH($B518&amp;R$7,Attendance!$N:$N,0))&gt;8,8,INDEX(Attendance!$R:$R,MATCH($B518&amp;R$7,Attendance!$N:$N,0))))),"")</f>
        <v/>
      </c>
      <c r="S519" s="192" t="str">
        <f>IFERROR(IF(S$6="Sun",INDEX(Attendance!$R:$R,MATCH($B518&amp;S$7,Attendance!$N:$N,0)),IF(INDEX(Attendance!$R:$R,MATCH($B518&amp;S$7,Attendance!$N:$N,0))="","",IF(INDEX(Attendance!$R:$R,MATCH($B518&amp;S$7,Attendance!$N:$N,0))&gt;8,8,INDEX(Attendance!$R:$R,MATCH($B518&amp;S$7,Attendance!$N:$N,0))))),"")</f>
        <v/>
      </c>
      <c r="T519" s="192" t="str">
        <f>IFERROR(IF(T$6="Sun",INDEX(Attendance!$R:$R,MATCH($B518&amp;T$7,Attendance!$N:$N,0)),IF(INDEX(Attendance!$R:$R,MATCH($B518&amp;T$7,Attendance!$N:$N,0))="","",IF(INDEX(Attendance!$R:$R,MATCH($B518&amp;T$7,Attendance!$N:$N,0))&gt;8,8,INDEX(Attendance!$R:$R,MATCH($B518&amp;T$7,Attendance!$N:$N,0))))),"")</f>
        <v/>
      </c>
      <c r="U519" s="192" t="str">
        <f>IFERROR(IF(U$6="Sun",INDEX(Attendance!$R:$R,MATCH($B518&amp;U$7,Attendance!$N:$N,0)),IF(INDEX(Attendance!$R:$R,MATCH($B518&amp;U$7,Attendance!$N:$N,0))="","",IF(INDEX(Attendance!$R:$R,MATCH($B518&amp;U$7,Attendance!$N:$N,0))&gt;8,8,INDEX(Attendance!$R:$R,MATCH($B518&amp;U$7,Attendance!$N:$N,0))))),"")</f>
        <v/>
      </c>
      <c r="V519" s="192" t="str">
        <f>IFERROR(IF(V$6="Sun",INDEX(Attendance!$R:$R,MATCH($B518&amp;V$7,Attendance!$N:$N,0)),IF(INDEX(Attendance!$R:$R,MATCH($B518&amp;V$7,Attendance!$N:$N,0))="","",IF(INDEX(Attendance!$R:$R,MATCH($B518&amp;V$7,Attendance!$N:$N,0))&gt;8,8,INDEX(Attendance!$R:$R,MATCH($B518&amp;V$7,Attendance!$N:$N,0))))),"")</f>
        <v/>
      </c>
      <c r="W519" s="192" t="str">
        <f>IFERROR(IF(W$6="Sun",INDEX(Attendance!$R:$R,MATCH($B518&amp;W$7,Attendance!$N:$N,0)),IF(INDEX(Attendance!$R:$R,MATCH($B518&amp;W$7,Attendance!$N:$N,0))="","",IF(INDEX(Attendance!$R:$R,MATCH($B518&amp;W$7,Attendance!$N:$N,0))&gt;8,8,INDEX(Attendance!$R:$R,MATCH($B518&amp;W$7,Attendance!$N:$N,0))))),"")</f>
        <v/>
      </c>
      <c r="X519" s="192" t="str">
        <f>IFERROR(IF(X$6="Sun",INDEX(Attendance!$R:$R,MATCH($B518&amp;X$7,Attendance!$N:$N,0)),IF(INDEX(Attendance!$R:$R,MATCH($B518&amp;X$7,Attendance!$N:$N,0))="","",IF(INDEX(Attendance!$R:$R,MATCH($B518&amp;X$7,Attendance!$N:$N,0))&gt;8,8,INDEX(Attendance!$R:$R,MATCH($B518&amp;X$7,Attendance!$N:$N,0))))),"")</f>
        <v/>
      </c>
      <c r="Y519" s="192" t="str">
        <f>IFERROR(IF(Y$6="Sun",INDEX(Attendance!$R:$R,MATCH($B518&amp;Y$7,Attendance!$N:$N,0)),IF(INDEX(Attendance!$R:$R,MATCH($B518&amp;Y$7,Attendance!$N:$N,0))="","",IF(INDEX(Attendance!$R:$R,MATCH($B518&amp;Y$7,Attendance!$N:$N,0))&gt;8,8,INDEX(Attendance!$R:$R,MATCH($B518&amp;Y$7,Attendance!$N:$N,0))))),"")</f>
        <v/>
      </c>
      <c r="Z519" s="192" t="str">
        <f>IFERROR(IF(Z$6="Sun",INDEX(Attendance!$R:$R,MATCH($B518&amp;Z$7,Attendance!$N:$N,0)),IF(INDEX(Attendance!$R:$R,MATCH($B518&amp;Z$7,Attendance!$N:$N,0))="","",IF(INDEX(Attendance!$R:$R,MATCH($B518&amp;Z$7,Attendance!$N:$N,0))&gt;8,8,INDEX(Attendance!$R:$R,MATCH($B518&amp;Z$7,Attendance!$N:$N,0))))),"")</f>
        <v/>
      </c>
      <c r="AA519" s="192" t="str">
        <f>IFERROR(IF(AA$6="Sun",INDEX(Attendance!$R:$R,MATCH($B518&amp;AA$7,Attendance!$N:$N,0)),IF(INDEX(Attendance!$R:$R,MATCH($B518&amp;AA$7,Attendance!$N:$N,0))="","",IF(INDEX(Attendance!$R:$R,MATCH($B518&amp;AA$7,Attendance!$N:$N,0))&gt;8,8,INDEX(Attendance!$R:$R,MATCH($B518&amp;AA$7,Attendance!$N:$N,0))))),"")</f>
        <v/>
      </c>
      <c r="AB519" s="192" t="str">
        <f>IFERROR(IF(AB$6="Sun",INDEX(Attendance!$R:$R,MATCH($B518&amp;AB$7,Attendance!$N:$N,0)),IF(INDEX(Attendance!$R:$R,MATCH($B518&amp;AB$7,Attendance!$N:$N,0))="","",IF(INDEX(Attendance!$R:$R,MATCH($B518&amp;AB$7,Attendance!$N:$N,0))&gt;8,8,INDEX(Attendance!$R:$R,MATCH($B518&amp;AB$7,Attendance!$N:$N,0))))),"")</f>
        <v/>
      </c>
      <c r="AC519" s="192" t="str">
        <f>IFERROR(IF(AC$6="Sun",INDEX(Attendance!$R:$R,MATCH($B518&amp;AC$7,Attendance!$N:$N,0)),IF(INDEX(Attendance!$R:$R,MATCH($B518&amp;AC$7,Attendance!$N:$N,0))="","",IF(INDEX(Attendance!$R:$R,MATCH($B518&amp;AC$7,Attendance!$N:$N,0))&gt;8,8,INDEX(Attendance!$R:$R,MATCH($B518&amp;AC$7,Attendance!$N:$N,0))))),"")</f>
        <v/>
      </c>
      <c r="AD519" s="192" t="str">
        <f>IFERROR(IF(AD$6="Sun",INDEX(Attendance!$R:$R,MATCH($B518&amp;AD$7,Attendance!$N:$N,0)),IF(INDEX(Attendance!$R:$R,MATCH($B518&amp;AD$7,Attendance!$N:$N,0))="","",IF(INDEX(Attendance!$R:$R,MATCH($B518&amp;AD$7,Attendance!$N:$N,0))&gt;8,8,INDEX(Attendance!$R:$R,MATCH($B518&amp;AD$7,Attendance!$N:$N,0))))),"")</f>
        <v/>
      </c>
      <c r="AE519" s="192" t="str">
        <f>IFERROR(IF(AE$6="Sun",INDEX(Attendance!$R:$R,MATCH($B518&amp;AE$7,Attendance!$N:$N,0)),IF(INDEX(Attendance!$R:$R,MATCH($B518&amp;AE$7,Attendance!$N:$N,0))="","",IF(INDEX(Attendance!$R:$R,MATCH($B518&amp;AE$7,Attendance!$N:$N,0))&gt;8,8,INDEX(Attendance!$R:$R,MATCH($B518&amp;AE$7,Attendance!$N:$N,0))))),"")</f>
        <v/>
      </c>
      <c r="AF519" s="192" t="str">
        <f>IFERROR(IF(AF$6="Sun",INDEX(Attendance!$R:$R,MATCH($B518&amp;AF$7,Attendance!$N:$N,0)),IF(INDEX(Attendance!$R:$R,MATCH($B518&amp;AF$7,Attendance!$N:$N,0))="","",IF(INDEX(Attendance!$R:$R,MATCH($B518&amp;AF$7,Attendance!$N:$N,0))&gt;8,8,INDEX(Attendance!$R:$R,MATCH($B518&amp;AF$7,Attendance!$N:$N,0))))),"")</f>
        <v/>
      </c>
      <c r="AG519" s="192" t="str">
        <f>IFERROR(IF(AG$6="Sun",INDEX(Attendance!$R:$R,MATCH($B518&amp;AG$7,Attendance!$N:$N,0)),IF(INDEX(Attendance!$R:$R,MATCH($B518&amp;AG$7,Attendance!$N:$N,0))="","",IF(INDEX(Attendance!$R:$R,MATCH($B518&amp;AG$7,Attendance!$N:$N,0))&gt;8,8,INDEX(Attendance!$R:$R,MATCH($B518&amp;AG$7,Attendance!$N:$N,0))))),"")</f>
        <v/>
      </c>
      <c r="AH519" s="192" t="str">
        <f>IFERROR(IF(AH$6="Sun",INDEX(Attendance!$R:$R,MATCH($B518&amp;AH$7,Attendance!$N:$N,0)),IF(INDEX(Attendance!$R:$R,MATCH($B518&amp;AH$7,Attendance!$N:$N,0))="","",IF(INDEX(Attendance!$R:$R,MATCH($B518&amp;AH$7,Attendance!$N:$N,0))&gt;8,8,INDEX(Attendance!$R:$R,MATCH($B518&amp;AH$7,Attendance!$N:$N,0))))),"")</f>
        <v/>
      </c>
      <c r="AI519" s="192" t="str">
        <f>IFERROR(IF(AI$6="Sun",INDEX(Attendance!$R:$R,MATCH($B518&amp;AI$7,Attendance!$N:$N,0)),IF(INDEX(Attendance!$R:$R,MATCH($B518&amp;AI$7,Attendance!$N:$N,0))="","",IF(INDEX(Attendance!$R:$R,MATCH($B518&amp;AI$7,Attendance!$N:$N,0))&gt;8,8,INDEX(Attendance!$R:$R,MATCH($B518&amp;AI$7,Attendance!$N:$N,0))))),"")</f>
        <v/>
      </c>
      <c r="AJ519" s="192" t="str">
        <f>IFERROR(IF(AJ$6="Sun",INDEX(Attendance!$R:$R,MATCH($B518&amp;AJ$7,Attendance!$N:$N,0)),IF(INDEX(Attendance!$R:$R,MATCH($B518&amp;AJ$7,Attendance!$N:$N,0))="","",IF(INDEX(Attendance!$R:$R,MATCH($B518&amp;AJ$7,Attendance!$N:$N,0))&gt;8,8,INDEX(Attendance!$R:$R,MATCH($B518&amp;AJ$7,Attendance!$N:$N,0))))),"")</f>
        <v/>
      </c>
      <c r="AK519" s="259"/>
      <c r="AL519" s="193">
        <f>ROUND((IF($C523="",Basic,MID($C523,FIND("RM",$C523)+3,4))+$AP518+$AQ523)/WorkDays/WorkHours*AL$6,4)</f>
        <v>8.6538000000000004</v>
      </c>
      <c r="AM519" s="193">
        <f>ROUND((IF($C523="",Basic,MID($C523,FIND("RM",$C523)+3,4))+$AP518+$AQ523)/WorkDays/WorkHours*AM$6,4)</f>
        <v>11.538500000000001</v>
      </c>
      <c r="AN519" s="193">
        <f>ROUND((IF($C523="",Basic,MID($C523,FIND("RM",$C523)+3,4))+$AP518+$AQ523)/WorkDays/WorkHours*AN$6,4)</f>
        <v>17.307700000000001</v>
      </c>
      <c r="AO519" s="262"/>
      <c r="AP519" s="265"/>
      <c r="AQ519" s="86"/>
      <c r="AR519" s="194"/>
      <c r="AS519" s="194"/>
      <c r="AT519" s="194"/>
      <c r="AU519" s="256"/>
    </row>
    <row r="520" spans="1:47" s="212" customFormat="1" ht="33" customHeight="1" x14ac:dyDescent="0.25">
      <c r="A520" s="189"/>
      <c r="B520" s="184"/>
      <c r="C520" s="195" t="str">
        <f>_xlfn.IFNA(INDEX(Masterlist!E:E,MATCH(B518,Masterlist!B:B,0)),"")</f>
        <v/>
      </c>
      <c r="D520" s="1"/>
      <c r="E520" s="196" t="s">
        <v>175</v>
      </c>
      <c r="F520" s="197" t="str">
        <f>IFERROR(IF(F$6="Sun","",IF(INDEX(Attendance!$S:$S,MATCH($B518&amp;F$7,Attendance!$N:$N,0))=TRUE,"",IF(F519&lt;8,"",INDEX(Attendance!$G:$G,MATCH($B518&amp;F$7,Attendance!$N:$N,0))))),"")</f>
        <v/>
      </c>
      <c r="G520" s="197" t="str">
        <f>IFERROR(IF(G$6="Sun","",IF(INDEX(Attendance!$S:$S,MATCH($B518&amp;G$7,Attendance!$N:$N,0))=TRUE,"",IF(G519&lt;8,"",INDEX(Attendance!$G:$G,MATCH($B518&amp;G$7,Attendance!$N:$N,0))))),"")</f>
        <v/>
      </c>
      <c r="H520" s="197" t="str">
        <f>IFERROR(IF(H$6="Sun","",IF(INDEX(Attendance!$S:$S,MATCH($B518&amp;H$7,Attendance!$N:$N,0))=TRUE,"",IF(H519&lt;8,"",INDEX(Attendance!$G:$G,MATCH($B518&amp;H$7,Attendance!$N:$N,0))))),"")</f>
        <v/>
      </c>
      <c r="I520" s="197" t="str">
        <f>IFERROR(IF(I$6="Sun","",IF(INDEX(Attendance!$S:$S,MATCH($B518&amp;I$7,Attendance!$N:$N,0))=TRUE,"",IF(I519&lt;8,"",INDEX(Attendance!$G:$G,MATCH($B518&amp;I$7,Attendance!$N:$N,0))))),"")</f>
        <v/>
      </c>
      <c r="J520" s="197" t="str">
        <f>IFERROR(IF(J$6="Sun","",IF(INDEX(Attendance!$S:$S,MATCH($B518&amp;J$7,Attendance!$N:$N,0))=TRUE,"",IF(J519&lt;8,"",INDEX(Attendance!$G:$G,MATCH($B518&amp;J$7,Attendance!$N:$N,0))))),"")</f>
        <v/>
      </c>
      <c r="K520" s="197" t="str">
        <f>IFERROR(IF(K$6="Sun","",IF(INDEX(Attendance!$S:$S,MATCH($B518&amp;K$7,Attendance!$N:$N,0))=TRUE,"",IF(K519&lt;8,"",INDEX(Attendance!$G:$G,MATCH($B518&amp;K$7,Attendance!$N:$N,0))))),"")</f>
        <v/>
      </c>
      <c r="L520" s="197" t="str">
        <f>IFERROR(IF(L$6="Sun","",IF(INDEX(Attendance!$S:$S,MATCH($B518&amp;L$7,Attendance!$N:$N,0))=TRUE,"",IF(L519&lt;8,"",INDEX(Attendance!$G:$G,MATCH($B518&amp;L$7,Attendance!$N:$N,0))))),"")</f>
        <v/>
      </c>
      <c r="M520" s="197" t="str">
        <f>IFERROR(IF(M$6="Sun","",IF(INDEX(Attendance!$S:$S,MATCH($B518&amp;M$7,Attendance!$N:$N,0))=TRUE,"",IF(M519&lt;8,"",INDEX(Attendance!$G:$G,MATCH($B518&amp;M$7,Attendance!$N:$N,0))))),"")</f>
        <v/>
      </c>
      <c r="N520" s="197" t="str">
        <f>IFERROR(IF(N$6="Sun","",IF(INDEX(Attendance!$S:$S,MATCH($B518&amp;N$7,Attendance!$N:$N,0))=TRUE,"",IF(N519&lt;8,"",INDEX(Attendance!$G:$G,MATCH($B518&amp;N$7,Attendance!$N:$N,0))))),"")</f>
        <v/>
      </c>
      <c r="O520" s="197" t="str">
        <f>IFERROR(IF(O$6="Sun","",IF(INDEX(Attendance!$S:$S,MATCH($B518&amp;O$7,Attendance!$N:$N,0))=TRUE,"",IF(O519&lt;8,"",INDEX(Attendance!$G:$G,MATCH($B518&amp;O$7,Attendance!$N:$N,0))))),"")</f>
        <v/>
      </c>
      <c r="P520" s="197" t="str">
        <f>IFERROR(IF(P$6="Sun","",IF(INDEX(Attendance!$S:$S,MATCH($B518&amp;P$7,Attendance!$N:$N,0))=TRUE,"",IF(P519&lt;8,"",INDEX(Attendance!$G:$G,MATCH($B518&amp;P$7,Attendance!$N:$N,0))))),"")</f>
        <v/>
      </c>
      <c r="Q520" s="197" t="str">
        <f>IFERROR(IF(Q$6="Sun","",IF(INDEX(Attendance!$S:$S,MATCH($B518&amp;Q$7,Attendance!$N:$N,0))=TRUE,"",IF(Q519&lt;8,"",INDEX(Attendance!$G:$G,MATCH($B518&amp;Q$7,Attendance!$N:$N,0))))),"")</f>
        <v/>
      </c>
      <c r="R520" s="197" t="str">
        <f>IFERROR(IF(R$6="Sun","",IF(INDEX(Attendance!$S:$S,MATCH($B518&amp;R$7,Attendance!$N:$N,0))=TRUE,"",IF(R519&lt;8,"",INDEX(Attendance!$G:$G,MATCH($B518&amp;R$7,Attendance!$N:$N,0))))),"")</f>
        <v/>
      </c>
      <c r="S520" s="197" t="str">
        <f>IFERROR(IF(S$6="Sun","",IF(INDEX(Attendance!$S:$S,MATCH($B518&amp;S$7,Attendance!$N:$N,0))=TRUE,"",IF(S519&lt;8,"",INDEX(Attendance!$G:$G,MATCH($B518&amp;S$7,Attendance!$N:$N,0))))),"")</f>
        <v/>
      </c>
      <c r="T520" s="197" t="str">
        <f>IFERROR(IF(T$6="Sun","",IF(INDEX(Attendance!$S:$S,MATCH($B518&amp;T$7,Attendance!$N:$N,0))=TRUE,"",IF(T519&lt;8,"",INDEX(Attendance!$G:$G,MATCH($B518&amp;T$7,Attendance!$N:$N,0))))),"")</f>
        <v/>
      </c>
      <c r="U520" s="197" t="str">
        <f>IFERROR(IF(U$6="Sun","",IF(INDEX(Attendance!$S:$S,MATCH($B518&amp;U$7,Attendance!$N:$N,0))=TRUE,"",IF(U519&lt;8,"",INDEX(Attendance!$G:$G,MATCH($B518&amp;U$7,Attendance!$N:$N,0))))),"")</f>
        <v/>
      </c>
      <c r="V520" s="197" t="str">
        <f>IFERROR(IF(V$6="Sun","",IF(INDEX(Attendance!$S:$S,MATCH($B518&amp;V$7,Attendance!$N:$N,0))=TRUE,"",IF(V519&lt;8,"",INDEX(Attendance!$G:$G,MATCH($B518&amp;V$7,Attendance!$N:$N,0))))),"")</f>
        <v/>
      </c>
      <c r="W520" s="197" t="str">
        <f>IFERROR(IF(W$6="Sun","",IF(INDEX(Attendance!$S:$S,MATCH($B518&amp;W$7,Attendance!$N:$N,0))=TRUE,"",IF(W519&lt;8,"",INDEX(Attendance!$G:$G,MATCH($B518&amp;W$7,Attendance!$N:$N,0))))),"")</f>
        <v/>
      </c>
      <c r="X520" s="197" t="str">
        <f>IFERROR(IF(X$6="Sun","",IF(INDEX(Attendance!$S:$S,MATCH($B518&amp;X$7,Attendance!$N:$N,0))=TRUE,"",IF(X519&lt;8,"",INDEX(Attendance!$G:$G,MATCH($B518&amp;X$7,Attendance!$N:$N,0))))),"")</f>
        <v/>
      </c>
      <c r="Y520" s="197" t="str">
        <f>IFERROR(IF(Y$6="Sun","",IF(INDEX(Attendance!$S:$S,MATCH($B518&amp;Y$7,Attendance!$N:$N,0))=TRUE,"",IF(Y519&lt;8,"",INDEX(Attendance!$G:$G,MATCH($B518&amp;Y$7,Attendance!$N:$N,0))))),"")</f>
        <v/>
      </c>
      <c r="Z520" s="197" t="str">
        <f>IFERROR(IF(Z$6="Sun","",IF(INDEX(Attendance!$S:$S,MATCH($B518&amp;Z$7,Attendance!$N:$N,0))=TRUE,"",IF(Z519&lt;8,"",INDEX(Attendance!$G:$G,MATCH($B518&amp;Z$7,Attendance!$N:$N,0))))),"")</f>
        <v/>
      </c>
      <c r="AA520" s="197" t="str">
        <f>IFERROR(IF(AA$6="Sun","",IF(INDEX(Attendance!$S:$S,MATCH($B518&amp;AA$7,Attendance!$N:$N,0))=TRUE,"",IF(AA519&lt;8,"",INDEX(Attendance!$G:$G,MATCH($B518&amp;AA$7,Attendance!$N:$N,0))))),"")</f>
        <v/>
      </c>
      <c r="AB520" s="197" t="str">
        <f>IFERROR(IF(AB$6="Sun","",IF(INDEX(Attendance!$S:$S,MATCH($B518&amp;AB$7,Attendance!$N:$N,0))=TRUE,"",IF(AB519&lt;8,"",INDEX(Attendance!$G:$G,MATCH($B518&amp;AB$7,Attendance!$N:$N,0))))),"")</f>
        <v/>
      </c>
      <c r="AC520" s="197" t="str">
        <f>IFERROR(IF(AC$6="Sun","",IF(INDEX(Attendance!$S:$S,MATCH($B518&amp;AC$7,Attendance!$N:$N,0))=TRUE,"",IF(AC519&lt;8,"",INDEX(Attendance!$G:$G,MATCH($B518&amp;AC$7,Attendance!$N:$N,0))))),"")</f>
        <v/>
      </c>
      <c r="AD520" s="197" t="str">
        <f>IFERROR(IF(AD$6="Sun","",IF(INDEX(Attendance!$S:$S,MATCH($B518&amp;AD$7,Attendance!$N:$N,0))=TRUE,"",IF(AD519&lt;8,"",INDEX(Attendance!$G:$G,MATCH($B518&amp;AD$7,Attendance!$N:$N,0))))),"")</f>
        <v/>
      </c>
      <c r="AE520" s="197" t="str">
        <f>IFERROR(IF(AE$6="Sun","",IF(INDEX(Attendance!$S:$S,MATCH($B518&amp;AE$7,Attendance!$N:$N,0))=TRUE,"",IF(AE519&lt;8,"",INDEX(Attendance!$G:$G,MATCH($B518&amp;AE$7,Attendance!$N:$N,0))))),"")</f>
        <v/>
      </c>
      <c r="AF520" s="197" t="str">
        <f>IFERROR(IF(AF$6="Sun","",IF(INDEX(Attendance!$S:$S,MATCH($B518&amp;AF$7,Attendance!$N:$N,0))=TRUE,"",IF(AF519&lt;8,"",INDEX(Attendance!$G:$G,MATCH($B518&amp;AF$7,Attendance!$N:$N,0))))),"")</f>
        <v/>
      </c>
      <c r="AG520" s="197" t="str">
        <f>IFERROR(IF(AG$6="Sun","",IF(INDEX(Attendance!$S:$S,MATCH($B518&amp;AG$7,Attendance!$N:$N,0))=TRUE,"",IF(AG519&lt;8,"",INDEX(Attendance!$G:$G,MATCH($B518&amp;AG$7,Attendance!$N:$N,0))))),"")</f>
        <v/>
      </c>
      <c r="AH520" s="197" t="str">
        <f>IFERROR(IF(AH$6="Sun","",IF(INDEX(Attendance!$S:$S,MATCH($B518&amp;AH$7,Attendance!$N:$N,0))=TRUE,"",IF(AH519&lt;8,"",INDEX(Attendance!$G:$G,MATCH($B518&amp;AH$7,Attendance!$N:$N,0))))),"")</f>
        <v/>
      </c>
      <c r="AI520" s="197" t="str">
        <f>IFERROR(IF(AI$6="Sun","",IF(INDEX(Attendance!$S:$S,MATCH($B518&amp;AI$7,Attendance!$N:$N,0))=TRUE,"",IF(AI519&lt;8,"",INDEX(Attendance!$G:$G,MATCH($B518&amp;AI$7,Attendance!$N:$N,0))))),"")</f>
        <v/>
      </c>
      <c r="AJ520" s="197" t="str">
        <f>IFERROR(IF(AJ$6="Sun","",IF(INDEX(Attendance!$S:$S,MATCH($B518&amp;AJ$7,Attendance!$N:$N,0))=TRUE,"",IF(AJ519&lt;8,"",INDEX(Attendance!$G:$G,MATCH($B518&amp;AJ$7,Attendance!$N:$N,0))))),"")</f>
        <v/>
      </c>
      <c r="AK520" s="259"/>
      <c r="AL520" s="198"/>
      <c r="AM520" s="198"/>
      <c r="AN520" s="198"/>
      <c r="AO520" s="262"/>
      <c r="AP520" s="265"/>
      <c r="AQ520" s="86"/>
      <c r="AR520" s="194"/>
      <c r="AS520" s="194"/>
      <c r="AT520" s="194"/>
      <c r="AU520" s="256"/>
    </row>
    <row r="521" spans="1:47" s="212" customFormat="1" ht="33" customHeight="1" x14ac:dyDescent="0.25">
      <c r="A521" s="189"/>
      <c r="B521" s="184"/>
      <c r="C521" s="195" t="str">
        <f>_xlfn.IFNA(INDEX(Masterlist!F:F,MATCH(B518,Masterlist!B:B,0)),"")</f>
        <v/>
      </c>
      <c r="D521" s="88"/>
      <c r="E521" s="196"/>
      <c r="F521" s="199"/>
      <c r="G521" s="200"/>
      <c r="H521" s="192"/>
      <c r="I521" s="192"/>
      <c r="J521" s="192"/>
      <c r="K521" s="192"/>
      <c r="L521" s="192"/>
      <c r="M521" s="192"/>
      <c r="N521" s="192"/>
      <c r="O521" s="192"/>
      <c r="P521" s="192"/>
      <c r="Q521" s="201"/>
      <c r="R521" s="201"/>
      <c r="S521" s="192"/>
      <c r="T521" s="192"/>
      <c r="U521" s="192"/>
      <c r="V521" s="192"/>
      <c r="W521" s="192"/>
      <c r="X521" s="192"/>
      <c r="Y521" s="192"/>
      <c r="Z521" s="192"/>
      <c r="AA521" s="192"/>
      <c r="AB521" s="192"/>
      <c r="AC521" s="192"/>
      <c r="AD521" s="192"/>
      <c r="AE521" s="192"/>
      <c r="AF521" s="192"/>
      <c r="AG521" s="192"/>
      <c r="AH521" s="192"/>
      <c r="AI521" s="192"/>
      <c r="AJ521" s="192"/>
      <c r="AK521" s="259"/>
      <c r="AL521" s="198"/>
      <c r="AM521" s="198"/>
      <c r="AN521" s="198"/>
      <c r="AO521" s="262"/>
      <c r="AP521" s="265"/>
      <c r="AQ521" s="86"/>
      <c r="AR521" s="194"/>
      <c r="AS521" s="194"/>
      <c r="AT521" s="194"/>
      <c r="AU521" s="256"/>
    </row>
    <row r="522" spans="1:47" s="212" customFormat="1" ht="33" customHeight="1" x14ac:dyDescent="0.25">
      <c r="A522" s="189"/>
      <c r="B522" s="184"/>
      <c r="C522" s="202" t="str">
        <f>_xlfn.IFNA(INDEX(Masterlist!I:I,MATCH(B518,Masterlist!B:B,0)),"")</f>
        <v/>
      </c>
      <c r="D522" s="226" t="str">
        <f>_xlfn.IFNA(IF(INDEX(Attendance!H:H,MATCH(B518,Attendance!$A:$A,0))="VMI","SCOPE ALLW",""),"")</f>
        <v/>
      </c>
      <c r="E522" s="196" t="s">
        <v>13</v>
      </c>
      <c r="F522" s="203" t="str">
        <f>IFERROR(IF(AND(RIGHT(F518,1)="N",VALUE(F519)&gt;=8),Database!$I$3,""),"")</f>
        <v/>
      </c>
      <c r="G522" s="192" t="str">
        <f>IFERROR(IF(AND(RIGHT(G518,1)="N",VALUE(G519)&gt;=8),Database!$I$3,""),"")</f>
        <v/>
      </c>
      <c r="H522" s="199" t="str">
        <f>IFERROR(IF(AND(RIGHT(H518,1)="N",VALUE(H519)&gt;=8),Database!$I$3,""),"")</f>
        <v/>
      </c>
      <c r="I522" s="192" t="str">
        <f>IFERROR(IF(AND(RIGHT(I518,1)="N",VALUE(I519)&gt;=8),Database!$I$3,""),"")</f>
        <v/>
      </c>
      <c r="J522" s="192" t="str">
        <f>IFERROR(IF(AND(RIGHT(J518,1)="N",VALUE(J519)&gt;=8),Database!$I$3,""),"")</f>
        <v/>
      </c>
      <c r="K522" s="192" t="str">
        <f>IFERROR(IF(AND(RIGHT(K518,1)="N",VALUE(K519)&gt;=8),Database!$I$3,""),"")</f>
        <v/>
      </c>
      <c r="L522" s="192" t="str">
        <f>IFERROR(IF(AND(RIGHT(L518,1)="N",VALUE(L519)&gt;=8),Database!$I$3,""),"")</f>
        <v/>
      </c>
      <c r="M522" s="192" t="str">
        <f>IFERROR(IF(AND(RIGHT(M518,1)="N",VALUE(M519)&gt;=8),Database!$I$3,""),"")</f>
        <v/>
      </c>
      <c r="N522" s="192" t="str">
        <f>IFERROR(IF(AND(RIGHT(N518,1)="N",VALUE(N519)&gt;=8),Database!$I$3,""),"")</f>
        <v/>
      </c>
      <c r="O522" s="192" t="str">
        <f>IFERROR(IF(AND(RIGHT(O518,1)="N",VALUE(O519)&gt;=8),Database!$I$3,""),"")</f>
        <v/>
      </c>
      <c r="P522" s="192" t="str">
        <f>IFERROR(IF(AND(RIGHT(P518,1)="N",VALUE(P519)&gt;=8),Database!$I$3,""),"")</f>
        <v/>
      </c>
      <c r="Q522" s="192" t="str">
        <f>IFERROR(IF(AND(RIGHT(Q518,1)="N",VALUE(Q519)&gt;=8),Database!$I$3,""),"")</f>
        <v/>
      </c>
      <c r="R522" s="192" t="str">
        <f>IFERROR(IF(AND(RIGHT(R518,1)="N",VALUE(R519)&gt;=8),Database!$I$3,""),"")</f>
        <v/>
      </c>
      <c r="S522" s="192" t="str">
        <f>IFERROR(IF(AND(RIGHT(S518,1)="N",VALUE(S519)&gt;=8),Database!$I$3,""),"")</f>
        <v/>
      </c>
      <c r="T522" s="192" t="str">
        <f>IFERROR(IF(AND(RIGHT(T518,1)="N",VALUE(T519)&gt;=8),Database!$I$3,""),"")</f>
        <v/>
      </c>
      <c r="U522" s="192" t="str">
        <f>IFERROR(IF(AND(RIGHT(U518,1)="N",VALUE(U519)&gt;=8),Database!$I$3,""),"")</f>
        <v/>
      </c>
      <c r="V522" s="192" t="str">
        <f>IFERROR(IF(AND(RIGHT(V518,1)="N",VALUE(V519)&gt;=8),Database!$I$3,""),"")</f>
        <v/>
      </c>
      <c r="W522" s="192" t="str">
        <f>IFERROR(IF(AND(RIGHT(W518,1)="N",VALUE(W519)&gt;=8),Database!$I$3,""),"")</f>
        <v/>
      </c>
      <c r="X522" s="192" t="str">
        <f>IFERROR(IF(AND(RIGHT(X518,1)="N",VALUE(X519)&gt;=8),Database!$I$3,""),"")</f>
        <v/>
      </c>
      <c r="Y522" s="192" t="str">
        <f>IFERROR(IF(AND(RIGHT(Y518,1)="N",VALUE(Y519)&gt;=8),Database!$I$3,""),"")</f>
        <v/>
      </c>
      <c r="Z522" s="192" t="str">
        <f>IFERROR(IF(AND(RIGHT(Z518,1)="N",VALUE(Z519)&gt;=8),Database!$I$3,""),"")</f>
        <v/>
      </c>
      <c r="AA522" s="192" t="str">
        <f>IFERROR(IF(AND(RIGHT(AA518,1)="N",VALUE(AA519)&gt;=8),Database!$I$3,""),"")</f>
        <v/>
      </c>
      <c r="AB522" s="192" t="str">
        <f>IFERROR(IF(AND(RIGHT(AB518,1)="N",VALUE(AB519)&gt;=8),Database!$I$3,""),"")</f>
        <v/>
      </c>
      <c r="AC522" s="192" t="str">
        <f>IFERROR(IF(AND(RIGHT(AC518,1)="N",VALUE(AC519)&gt;=8),Database!$I$3,""),"")</f>
        <v/>
      </c>
      <c r="AD522" s="192" t="str">
        <f>IFERROR(IF(AND(RIGHT(AD518,1)="N",VALUE(AD519)&gt;=8),Database!$I$3,""),"")</f>
        <v/>
      </c>
      <c r="AE522" s="192" t="str">
        <f>IFERROR(IF(AND(RIGHT(AE518,1)="N",VALUE(AE519)&gt;=8),Database!$I$3,""),"")</f>
        <v/>
      </c>
      <c r="AF522" s="192" t="str">
        <f>IFERROR(IF(AND(RIGHT(AF518,1)="N",VALUE(AF519)&gt;=8),Database!$I$3,""),"")</f>
        <v/>
      </c>
      <c r="AG522" s="192" t="str">
        <f>IFERROR(IF(AND(RIGHT(AG518,1)="N",VALUE(AG519)&gt;=8),Database!$I$3,""),"")</f>
        <v/>
      </c>
      <c r="AH522" s="192" t="str">
        <f>IFERROR(IF(AND(RIGHT(AH518,1)="N",VALUE(AH519)&gt;=8),Database!$I$3,""),"")</f>
        <v/>
      </c>
      <c r="AI522" s="192" t="str">
        <f>IFERROR(IF(AND(RIGHT(AI518,1)="N",VALUE(AI519)&gt;=8),Database!$I$3,""),"")</f>
        <v/>
      </c>
      <c r="AJ522" s="192" t="str">
        <f>IFERROR(IF(AND(RIGHT(AJ518,1)="N",VALUE(AJ519)&gt;=8),Database!$I$3,""),"")</f>
        <v/>
      </c>
      <c r="AK522" s="259"/>
      <c r="AL522" s="204"/>
      <c r="AM522" s="198"/>
      <c r="AN522" s="198"/>
      <c r="AO522" s="262"/>
      <c r="AP522" s="265"/>
      <c r="AQ522" s="86"/>
      <c r="AR522" s="194"/>
      <c r="AS522" s="194"/>
      <c r="AT522" s="194"/>
      <c r="AU522" s="256"/>
    </row>
    <row r="523" spans="1:47" s="212" customFormat="1" ht="33" customHeight="1" thickBot="1" x14ac:dyDescent="0.3">
      <c r="A523" s="189"/>
      <c r="B523" s="205"/>
      <c r="C523" s="222"/>
      <c r="D523" s="28"/>
      <c r="E523" s="206" t="s">
        <v>176</v>
      </c>
      <c r="F523" s="207" t="str">
        <f>IFERROR(IF(INDEX(Attendance!$T:$T,MATCH($B518&amp;F$7,Attendance!$N:$N,0))=TRUE,"L",IF(SUM(F519:F520)&gt;=10,5,"")),"")</f>
        <v/>
      </c>
      <c r="G523" s="207" t="str">
        <f>IFERROR(IF(INDEX(Attendance!$T:$T,MATCH($B518&amp;G$7,Attendance!$N:$N,0))=TRUE,"L",IF(SUM(G519:G520)&gt;=10,5,"")),"")</f>
        <v/>
      </c>
      <c r="H523" s="208" t="str">
        <f>IFERROR(IF(INDEX(Attendance!$T:$T,MATCH($B518&amp;H$7,Attendance!$N:$N,0))=TRUE,"L",IF(SUM(H519:H520)&gt;=10,5,"")),"")</f>
        <v/>
      </c>
      <c r="I523" s="208" t="str">
        <f>IFERROR(IF(INDEX(Attendance!$T:$T,MATCH($B518&amp;I$7,Attendance!$N:$N,0))=TRUE,"L",IF(SUM(I519:I520)&gt;=10,5,"")),"")</f>
        <v/>
      </c>
      <c r="J523" s="208" t="str">
        <f>IFERROR(IF(INDEX(Attendance!$T:$T,MATCH($B518&amp;J$7,Attendance!$N:$N,0))=TRUE,"L",IF(SUM(J519:J520)&gt;=10,5,"")),"")</f>
        <v/>
      </c>
      <c r="K523" s="208" t="str">
        <f>IFERROR(IF(INDEX(Attendance!$T:$T,MATCH($B518&amp;K$7,Attendance!$N:$N,0))=TRUE,"L",IF(SUM(K519:K520)&gt;=10,5,"")),"")</f>
        <v/>
      </c>
      <c r="L523" s="208" t="str">
        <f>IFERROR(IF(INDEX(Attendance!$T:$T,MATCH($B518&amp;L$7,Attendance!$N:$N,0))=TRUE,"L",IF(SUM(L519:L520)&gt;=10,5,"")),"")</f>
        <v/>
      </c>
      <c r="M523" s="208" t="str">
        <f>IFERROR(IF(INDEX(Attendance!$T:$T,MATCH($B518&amp;M$7,Attendance!$N:$N,0))=TRUE,"L",IF(SUM(M519:M520)&gt;=10,5,"")),"")</f>
        <v/>
      </c>
      <c r="N523" s="208" t="str">
        <f>IFERROR(IF(INDEX(Attendance!$T:$T,MATCH($B518&amp;N$7,Attendance!$N:$N,0))=TRUE,"L",IF(SUM(N519:N520)&gt;=10,5,"")),"")</f>
        <v/>
      </c>
      <c r="O523" s="208" t="str">
        <f>IFERROR(IF(INDEX(Attendance!$T:$T,MATCH($B518&amp;O$7,Attendance!$N:$N,0))=TRUE,"L",IF(SUM(O519:O520)&gt;=10,5,"")),"")</f>
        <v/>
      </c>
      <c r="P523" s="208" t="str">
        <f>IFERROR(IF(INDEX(Attendance!$T:$T,MATCH($B518&amp;P$7,Attendance!$N:$N,0))=TRUE,"L",IF(SUM(P519:P520)&gt;=10,5,"")),"")</f>
        <v/>
      </c>
      <c r="Q523" s="208" t="str">
        <f>IFERROR(IF(INDEX(Attendance!$T:$T,MATCH($B518&amp;Q$7,Attendance!$N:$N,0))=TRUE,"L",IF(SUM(Q519:Q520)&gt;=10,5,"")),"")</f>
        <v/>
      </c>
      <c r="R523" s="208" t="str">
        <f>IFERROR(IF(INDEX(Attendance!$T:$T,MATCH($B518&amp;R$7,Attendance!$N:$N,0))=TRUE,"L",IF(SUM(R519:R520)&gt;=10,5,"")),"")</f>
        <v/>
      </c>
      <c r="S523" s="208" t="str">
        <f>IFERROR(IF(INDEX(Attendance!$T:$T,MATCH($B518&amp;S$7,Attendance!$N:$N,0))=TRUE,"L",IF(SUM(S519:S520)&gt;=10,5,"")),"")</f>
        <v/>
      </c>
      <c r="T523" s="208" t="str">
        <f>IFERROR(IF(INDEX(Attendance!$T:$T,MATCH($B518&amp;T$7,Attendance!$N:$N,0))=TRUE,"L",IF(SUM(T519:T520)&gt;=10,5,"")),"")</f>
        <v/>
      </c>
      <c r="U523" s="208" t="str">
        <f>IFERROR(IF(INDEX(Attendance!$T:$T,MATCH($B518&amp;U$7,Attendance!$N:$N,0))=TRUE,"L",IF(SUM(U519:U520)&gt;=10,5,"")),"")</f>
        <v/>
      </c>
      <c r="V523" s="208" t="str">
        <f>IFERROR(IF(INDEX(Attendance!$T:$T,MATCH($B518&amp;V$7,Attendance!$N:$N,0))=TRUE,"L",IF(SUM(V519:V520)&gt;=10,5,"")),"")</f>
        <v/>
      </c>
      <c r="W523" s="208" t="str">
        <f>IFERROR(IF(INDEX(Attendance!$T:$T,MATCH($B518&amp;W$7,Attendance!$N:$N,0))=TRUE,"L",IF(SUM(W519:W520)&gt;=10,5,"")),"")</f>
        <v/>
      </c>
      <c r="X523" s="208" t="str">
        <f>IFERROR(IF(INDEX(Attendance!$T:$T,MATCH($B518&amp;X$7,Attendance!$N:$N,0))=TRUE,"L",IF(SUM(X519:X520)&gt;=10,5,"")),"")</f>
        <v/>
      </c>
      <c r="Y523" s="208" t="str">
        <f>IFERROR(IF(INDEX(Attendance!$T:$T,MATCH($B518&amp;Y$7,Attendance!$N:$N,0))=TRUE,"L",IF(SUM(Y519:Y520)&gt;=10,5,"")),"")</f>
        <v/>
      </c>
      <c r="Z523" s="208" t="str">
        <f>IFERROR(IF(INDEX(Attendance!$T:$T,MATCH($B518&amp;Z$7,Attendance!$N:$N,0))=TRUE,"L",IF(SUM(Z519:Z520)&gt;=10,5,"")),"")</f>
        <v/>
      </c>
      <c r="AA523" s="208" t="str">
        <f>IFERROR(IF(INDEX(Attendance!$T:$T,MATCH($B518&amp;AA$7,Attendance!$N:$N,0))=TRUE,"L",IF(SUM(AA519:AA520)&gt;=10,5,"")),"")</f>
        <v/>
      </c>
      <c r="AB523" s="208" t="str">
        <f>IFERROR(IF(INDEX(Attendance!$T:$T,MATCH($B518&amp;AB$7,Attendance!$N:$N,0))=TRUE,"L",IF(SUM(AB519:AB520)&gt;=10,5,"")),"")</f>
        <v/>
      </c>
      <c r="AC523" s="208" t="str">
        <f>IFERROR(IF(INDEX(Attendance!$T:$T,MATCH($B518&amp;AC$7,Attendance!$N:$N,0))=TRUE,"L",IF(SUM(AC519:AC520)&gt;=10,5,"")),"")</f>
        <v/>
      </c>
      <c r="AD523" s="208" t="str">
        <f>IFERROR(IF(INDEX(Attendance!$T:$T,MATCH($B518&amp;AD$7,Attendance!$N:$N,0))=TRUE,"L",IF(SUM(AD519:AD520)&gt;=10,5,"")),"")</f>
        <v/>
      </c>
      <c r="AE523" s="208" t="str">
        <f>IFERROR(IF(INDEX(Attendance!$T:$T,MATCH($B518&amp;AE$7,Attendance!$N:$N,0))=TRUE,"L",IF(SUM(AE519:AE520)&gt;=10,5,"")),"")</f>
        <v/>
      </c>
      <c r="AF523" s="208" t="str">
        <f>IFERROR(IF(INDEX(Attendance!$T:$T,MATCH($B518&amp;AF$7,Attendance!$N:$N,0))=TRUE,"L",IF(SUM(AF519:AF520)&gt;=10,5,"")),"")</f>
        <v/>
      </c>
      <c r="AG523" s="208" t="str">
        <f>IFERROR(IF(INDEX(Attendance!$T:$T,MATCH($B518&amp;AG$7,Attendance!$N:$N,0))=TRUE,"L",IF(SUM(AG519:AG520)&gt;=10,5,"")),"")</f>
        <v/>
      </c>
      <c r="AH523" s="208" t="str">
        <f>IFERROR(IF(INDEX(Attendance!$T:$T,MATCH($B518&amp;AH$7,Attendance!$N:$N,0))=TRUE,"L",IF(SUM(AH519:AH520)&gt;=10,5,"")),"")</f>
        <v/>
      </c>
      <c r="AI523" s="208" t="str">
        <f>IFERROR(IF(INDEX(Attendance!$T:$T,MATCH($B518&amp;AI$7,Attendance!$N:$N,0))=TRUE,"L",IF(SUM(AI519:AI520)&gt;=10,5,"")),"")</f>
        <v/>
      </c>
      <c r="AJ523" s="208" t="str">
        <f>IFERROR(IF(INDEX(Attendance!$T:$T,MATCH($B518&amp;AJ$7,Attendance!$N:$N,0))=TRUE,"L",IF(SUM(AJ519:AJ520)&gt;=10,5,"")),"")</f>
        <v/>
      </c>
      <c r="AK523" s="260"/>
      <c r="AL523" s="209">
        <f>ROUND(AL518*AL519,2)</f>
        <v>0</v>
      </c>
      <c r="AM523" s="209">
        <f>ROUND(AM518*AM519,2)</f>
        <v>0</v>
      </c>
      <c r="AN523" s="209">
        <f>ROUND(AN518*AN519,2)</f>
        <v>0</v>
      </c>
      <c r="AO523" s="263"/>
      <c r="AP523" s="266"/>
      <c r="AQ523" s="210">
        <f>AQ518*$AQ$5</f>
        <v>0</v>
      </c>
      <c r="AR523" s="211">
        <f>AR518*ROUND(IF($C523="",1200,MID($C523,FIND("RM",$C523)+3,4))/26,2)</f>
        <v>0</v>
      </c>
      <c r="AS523" s="211">
        <f t="shared" ref="AS523:AT523" si="139">AS518*ROUND(IF($C523="",1200,MID($C523,FIND("RM",$C523)+3,4))/26,2)</f>
        <v>0</v>
      </c>
      <c r="AT523" s="211">
        <f t="shared" si="139"/>
        <v>92.3</v>
      </c>
      <c r="AU523" s="257"/>
    </row>
    <row r="524" spans="1:47" s="213" customFormat="1" ht="33" customHeight="1" x14ac:dyDescent="0.35">
      <c r="A524" s="175">
        <f t="shared" ref="A524:A602" si="140">IF((ROW()-ROW(A$6)-2)/6=ROUNDUP((ROW()-ROW(A$6)-2)/6,0),(ROW()-ROW(A$6)-2)/6+1,"")</f>
        <v>87</v>
      </c>
      <c r="B524" s="184" t="str">
        <f>_xlfn.IFNA(INDEX(Attendance!$A:$A,MATCH(A524,Attendance!$M:$M,0)),"")</f>
        <v/>
      </c>
      <c r="C524" s="185" t="str">
        <f>_xlfn.IFNA(INDEX(Masterlist!C:C,MATCH(B524,Masterlist!B:B,0)),"")</f>
        <v/>
      </c>
      <c r="D524" s="87"/>
      <c r="E524" s="186" t="s">
        <v>173</v>
      </c>
      <c r="F524" s="83" t="str" cm="1">
        <f t="array" ref="F524">_xlfn.IFNA(IF(OR(VALUE(F$7&amp;$C$3)=PH),IF(F525="","PH",IF(INDEX(Attendance!$O:$O,MATCH($B524&amp;F$7,Attendance!$N:$N,0))&lt;"1200","PM","PN")),IF(F$6="Sun",IF(F525="","RD",IF(INDEX(Attendance!$O:$O,MATCH($B524&amp;F$7,Attendance!$N:$N,0))&lt;"1200","RM","RN")),IF(F525="",IF(F$7="","",IF(INDEX(Attendance!$I:$I,MATCH($B524&amp;F$7,Attendance!$N:$N,0))="ABS","AB","UL")),IF(INDEX(Attendance!$O:$O,MATCH($B524&amp;F$7,Attendance!$N:$N,0))&lt;"1200","M","N")))),"")</f>
        <v/>
      </c>
      <c r="G524" s="83" t="str" cm="1">
        <f t="array" ref="G524">_xlfn.IFNA(IF(OR(VALUE(G$7&amp;$C$3)=PH),IF(G525="","PH",IF(INDEX(Attendance!$O:$O,MATCH($B524&amp;G$7,Attendance!$N:$N,0))&lt;"1200","PM","PN")),IF(G$6="Sun",IF(G525="","RD",IF(INDEX(Attendance!$O:$O,MATCH($B524&amp;G$7,Attendance!$N:$N,0))&lt;"1200","RM","RN")),IF(G525="",IF(G$7="","",IF(INDEX(Attendance!$I:$I,MATCH($B524&amp;G$7,Attendance!$N:$N,0))="ABS","AB","UL")),IF(INDEX(Attendance!$O:$O,MATCH($B524&amp;G$7,Attendance!$N:$N,0))&lt;"1200","M","N")))),"")</f>
        <v/>
      </c>
      <c r="H524" s="83" t="str" cm="1">
        <f t="array" ref="H524">_xlfn.IFNA(IF(OR(VALUE(H$7&amp;$C$3)=PH),IF(H525="","PH",IF(INDEX(Attendance!$O:$O,MATCH($B524&amp;H$7,Attendance!$N:$N,0))&lt;"1200","PM","PN")),IF(H$6="Sun",IF(H525="","RD",IF(INDEX(Attendance!$O:$O,MATCH($B524&amp;H$7,Attendance!$N:$N,0))&lt;"1200","RM","RN")),IF(H525="",IF(H$7="","",IF(INDEX(Attendance!$I:$I,MATCH($B524&amp;H$7,Attendance!$N:$N,0))="ABS","AB","UL")),IF(INDEX(Attendance!$O:$O,MATCH($B524&amp;H$7,Attendance!$N:$N,0))&lt;"1200","M","N")))),"")</f>
        <v/>
      </c>
      <c r="I524" s="83" t="str" cm="1">
        <f t="array" ref="I524">_xlfn.IFNA(IF(OR(VALUE(I$7&amp;$C$3)=PH),IF(I525="","PH",IF(INDEX(Attendance!$O:$O,MATCH($B524&amp;I$7,Attendance!$N:$N,0))&lt;"1200","PM","PN")),IF(I$6="Sun",IF(I525="","RD",IF(INDEX(Attendance!$O:$O,MATCH($B524&amp;I$7,Attendance!$N:$N,0))&lt;"1200","RM","RN")),IF(I525="",IF(I$7="","",IF(INDEX(Attendance!$I:$I,MATCH($B524&amp;I$7,Attendance!$N:$N,0))="ABS","AB","UL")),IF(INDEX(Attendance!$O:$O,MATCH($B524&amp;I$7,Attendance!$N:$N,0))&lt;"1200","M","N")))),"")</f>
        <v/>
      </c>
      <c r="J524" s="83" t="str" cm="1">
        <f t="array" ref="J524">_xlfn.IFNA(IF(OR(VALUE(J$7&amp;$C$3)=PH),IF(J525="","PH",IF(INDEX(Attendance!$O:$O,MATCH($B524&amp;J$7,Attendance!$N:$N,0))&lt;"1200","PM","PN")),IF(J$6="Sun",IF(J525="","RD",IF(INDEX(Attendance!$O:$O,MATCH($B524&amp;J$7,Attendance!$N:$N,0))&lt;"1200","RM","RN")),IF(J525="",IF(J$7="","",IF(INDEX(Attendance!$I:$I,MATCH($B524&amp;J$7,Attendance!$N:$N,0))="ABS","AB","UL")),IF(INDEX(Attendance!$O:$O,MATCH($B524&amp;J$7,Attendance!$N:$N,0))&lt;"1200","M","N")))),"")</f>
        <v/>
      </c>
      <c r="K524" s="83" t="str" cm="1">
        <f t="array" ref="K524">_xlfn.IFNA(IF(OR(VALUE(K$7&amp;$C$3)=PH),IF(K525="","PH",IF(INDEX(Attendance!$O:$O,MATCH($B524&amp;K$7,Attendance!$N:$N,0))&lt;"1200","PM","PN")),IF(K$6="Sun",IF(K525="","RD",IF(INDEX(Attendance!$O:$O,MATCH($B524&amp;K$7,Attendance!$N:$N,0))&lt;"1200","RM","RN")),IF(K525="",IF(K$7="","",IF(INDEX(Attendance!$I:$I,MATCH($B524&amp;K$7,Attendance!$N:$N,0))="ABS","AB","UL")),IF(INDEX(Attendance!$O:$O,MATCH($B524&amp;K$7,Attendance!$N:$N,0))&lt;"1200","M","N")))),"")</f>
        <v/>
      </c>
      <c r="L524" s="83" t="str" cm="1">
        <f t="array" ref="L524">_xlfn.IFNA(IF(OR(VALUE(L$7&amp;$C$3)=PH),IF(L525="","PH",IF(INDEX(Attendance!$O:$O,MATCH($B524&amp;L$7,Attendance!$N:$N,0))&lt;"1200","PM","PN")),IF(L$6="Sun",IF(L525="","RD",IF(INDEX(Attendance!$O:$O,MATCH($B524&amp;L$7,Attendance!$N:$N,0))&lt;"1200","RM","RN")),IF(L525="",IF(L$7="","",IF(INDEX(Attendance!$I:$I,MATCH($B524&amp;L$7,Attendance!$N:$N,0))="ABS","AB","UL")),IF(INDEX(Attendance!$O:$O,MATCH($B524&amp;L$7,Attendance!$N:$N,0))&lt;"1200","M","N")))),"")</f>
        <v>RD</v>
      </c>
      <c r="M524" s="83" t="str" cm="1">
        <f t="array" ref="M524">_xlfn.IFNA(IF(OR(VALUE(M$7&amp;$C$3)=PH),IF(M525="","PH",IF(INDEX(Attendance!$O:$O,MATCH($B524&amp;M$7,Attendance!$N:$N,0))&lt;"1200","PM","PN")),IF(M$6="Sun",IF(M525="","RD",IF(INDEX(Attendance!$O:$O,MATCH($B524&amp;M$7,Attendance!$N:$N,0))&lt;"1200","RM","RN")),IF(M525="",IF(M$7="","",IF(INDEX(Attendance!$I:$I,MATCH($B524&amp;M$7,Attendance!$N:$N,0))="ABS","AB","UL")),IF(INDEX(Attendance!$O:$O,MATCH($B524&amp;M$7,Attendance!$N:$N,0))&lt;"1200","M","N")))),"")</f>
        <v/>
      </c>
      <c r="N524" s="83" t="str" cm="1">
        <f t="array" ref="N524">_xlfn.IFNA(IF(OR(VALUE(N$7&amp;$C$3)=PH),IF(N525="","PH",IF(INDEX(Attendance!$O:$O,MATCH($B524&amp;N$7,Attendance!$N:$N,0))&lt;"1200","PM","PN")),IF(N$6="Sun",IF(N525="","RD",IF(INDEX(Attendance!$O:$O,MATCH($B524&amp;N$7,Attendance!$N:$N,0))&lt;"1200","RM","RN")),IF(N525="",IF(N$7="","",IF(INDEX(Attendance!$I:$I,MATCH($B524&amp;N$7,Attendance!$N:$N,0))="ABS","AB","UL")),IF(INDEX(Attendance!$O:$O,MATCH($B524&amp;N$7,Attendance!$N:$N,0))&lt;"1200","M","N")))),"")</f>
        <v/>
      </c>
      <c r="O524" s="83" t="str" cm="1">
        <f t="array" ref="O524">_xlfn.IFNA(IF(OR(VALUE(O$7&amp;$C$3)=PH),IF(O525="","PH",IF(INDEX(Attendance!$O:$O,MATCH($B524&amp;O$7,Attendance!$N:$N,0))&lt;"1200","PM","PN")),IF(O$6="Sun",IF(O525="","RD",IF(INDEX(Attendance!$O:$O,MATCH($B524&amp;O$7,Attendance!$N:$N,0))&lt;"1200","RM","RN")),IF(O525="",IF(O$7="","",IF(INDEX(Attendance!$I:$I,MATCH($B524&amp;O$7,Attendance!$N:$N,0))="ABS","AB","UL")),IF(INDEX(Attendance!$O:$O,MATCH($B524&amp;O$7,Attendance!$N:$N,0))&lt;"1200","M","N")))),"")</f>
        <v/>
      </c>
      <c r="P524" s="83" t="str" cm="1">
        <f t="array" ref="P524">_xlfn.IFNA(IF(OR(VALUE(P$7&amp;$C$3)=PH),IF(P525="","PH",IF(INDEX(Attendance!$O:$O,MATCH($B524&amp;P$7,Attendance!$N:$N,0))&lt;"1200","PM","PN")),IF(P$6="Sun",IF(P525="","RD",IF(INDEX(Attendance!$O:$O,MATCH($B524&amp;P$7,Attendance!$N:$N,0))&lt;"1200","RM","RN")),IF(P525="",IF(P$7="","",IF(INDEX(Attendance!$I:$I,MATCH($B524&amp;P$7,Attendance!$N:$N,0))="ABS","AB","UL")),IF(INDEX(Attendance!$O:$O,MATCH($B524&amp;P$7,Attendance!$N:$N,0))&lt;"1200","M","N")))),"")</f>
        <v/>
      </c>
      <c r="Q524" s="83" t="str" cm="1">
        <f t="array" ref="Q524">_xlfn.IFNA(IF(OR(VALUE(Q$7&amp;$C$3)=PH),IF(Q525="","PH",IF(INDEX(Attendance!$O:$O,MATCH($B524&amp;Q$7,Attendance!$N:$N,0))&lt;"1200","PM","PN")),IF(Q$6="Sun",IF(Q525="","RD",IF(INDEX(Attendance!$O:$O,MATCH($B524&amp;Q$7,Attendance!$N:$N,0))&lt;"1200","RM","RN")),IF(Q525="",IF(Q$7="","",IF(INDEX(Attendance!$I:$I,MATCH($B524&amp;Q$7,Attendance!$N:$N,0))="ABS","AB","UL")),IF(INDEX(Attendance!$O:$O,MATCH($B524&amp;Q$7,Attendance!$N:$N,0))&lt;"1200","M","N")))),"")</f>
        <v>PH</v>
      </c>
      <c r="R524" s="83" t="str" cm="1">
        <f t="array" ref="R524">_xlfn.IFNA(IF(OR(VALUE(R$7&amp;$C$3)=PH),IF(R525="","PH",IF(INDEX(Attendance!$O:$O,MATCH($B524&amp;R$7,Attendance!$N:$N,0))&lt;"1200","PM","PN")),IF(R$6="Sun",IF(R525="","RD",IF(INDEX(Attendance!$O:$O,MATCH($B524&amp;R$7,Attendance!$N:$N,0))&lt;"1200","RM","RN")),IF(R525="",IF(R$7="","",IF(INDEX(Attendance!$I:$I,MATCH($B524&amp;R$7,Attendance!$N:$N,0))="ABS","AB","UL")),IF(INDEX(Attendance!$O:$O,MATCH($B524&amp;R$7,Attendance!$N:$N,0))&lt;"1200","M","N")))),"")</f>
        <v>PH</v>
      </c>
      <c r="S524" s="83" t="str" cm="1">
        <f t="array" ref="S524">_xlfn.IFNA(IF(OR(VALUE(S$7&amp;$C$3)=PH),IF(S525="","PH",IF(INDEX(Attendance!$O:$O,MATCH($B524&amp;S$7,Attendance!$N:$N,0))&lt;"1200","PM","PN")),IF(S$6="Sun",IF(S525="","RD",IF(INDEX(Attendance!$O:$O,MATCH($B524&amp;S$7,Attendance!$N:$N,0))&lt;"1200","RM","RN")),IF(S525="",IF(S$7="","",IF(INDEX(Attendance!$I:$I,MATCH($B524&amp;S$7,Attendance!$N:$N,0))="ABS","AB","UL")),IF(INDEX(Attendance!$O:$O,MATCH($B524&amp;S$7,Attendance!$N:$N,0))&lt;"1200","M","N")))),"")</f>
        <v>RD</v>
      </c>
      <c r="T524" s="83" t="str" cm="1">
        <f t="array" ref="T524">_xlfn.IFNA(IF(OR(VALUE(T$7&amp;$C$3)=PH),IF(T525="","PH",IF(INDEX(Attendance!$O:$O,MATCH($B524&amp;T$7,Attendance!$N:$N,0))&lt;"1200","PM","PN")),IF(T$6="Sun",IF(T525="","RD",IF(INDEX(Attendance!$O:$O,MATCH($B524&amp;T$7,Attendance!$N:$N,0))&lt;"1200","RM","RN")),IF(T525="",IF(T$7="","",IF(INDEX(Attendance!$I:$I,MATCH($B524&amp;T$7,Attendance!$N:$N,0))="ABS","AB","UL")),IF(INDEX(Attendance!$O:$O,MATCH($B524&amp;T$7,Attendance!$N:$N,0))&lt;"1200","M","N")))),"")</f>
        <v/>
      </c>
      <c r="U524" s="83" t="str" cm="1">
        <f t="array" ref="U524">_xlfn.IFNA(IF(OR(VALUE(U$7&amp;$C$3)=PH),IF(U525="","PH",IF(INDEX(Attendance!$O:$O,MATCH($B524&amp;U$7,Attendance!$N:$N,0))&lt;"1200","PM","PN")),IF(U$6="Sun",IF(U525="","RD",IF(INDEX(Attendance!$O:$O,MATCH($B524&amp;U$7,Attendance!$N:$N,0))&lt;"1200","RM","RN")),IF(U525="",IF(U$7="","",IF(INDEX(Attendance!$I:$I,MATCH($B524&amp;U$7,Attendance!$N:$N,0))="ABS","AB","UL")),IF(INDEX(Attendance!$O:$O,MATCH($B524&amp;U$7,Attendance!$N:$N,0))&lt;"1200","M","N")))),"")</f>
        <v/>
      </c>
      <c r="V524" s="83" t="str" cm="1">
        <f t="array" ref="V524">_xlfn.IFNA(IF(OR(VALUE(V$7&amp;$C$3)=PH),IF(V525="","PH",IF(INDEX(Attendance!$O:$O,MATCH($B524&amp;V$7,Attendance!$N:$N,0))&lt;"1200","PM","PN")),IF(V$6="Sun",IF(V525="","RD",IF(INDEX(Attendance!$O:$O,MATCH($B524&amp;V$7,Attendance!$N:$N,0))&lt;"1200","RM","RN")),IF(V525="",IF(V$7="","",IF(INDEX(Attendance!$I:$I,MATCH($B524&amp;V$7,Attendance!$N:$N,0))="ABS","AB","UL")),IF(INDEX(Attendance!$O:$O,MATCH($B524&amp;V$7,Attendance!$N:$N,0))&lt;"1200","M","N")))),"")</f>
        <v/>
      </c>
      <c r="W524" s="83" t="str" cm="1">
        <f t="array" ref="W524">_xlfn.IFNA(IF(OR(VALUE(W$7&amp;$C$3)=PH),IF(W525="","PH",IF(INDEX(Attendance!$O:$O,MATCH($B524&amp;W$7,Attendance!$N:$N,0))&lt;"1200","PM","PN")),IF(W$6="Sun",IF(W525="","RD",IF(INDEX(Attendance!$O:$O,MATCH($B524&amp;W$7,Attendance!$N:$N,0))&lt;"1200","RM","RN")),IF(W525="",IF(W$7="","",IF(INDEX(Attendance!$I:$I,MATCH($B524&amp;W$7,Attendance!$N:$N,0))="ABS","AB","UL")),IF(INDEX(Attendance!$O:$O,MATCH($B524&amp;W$7,Attendance!$N:$N,0))&lt;"1200","M","N")))),"")</f>
        <v/>
      </c>
      <c r="X524" s="83" t="str" cm="1">
        <f t="array" ref="X524">_xlfn.IFNA(IF(OR(VALUE(X$7&amp;$C$3)=PH),IF(X525="","PH",IF(INDEX(Attendance!$O:$O,MATCH($B524&amp;X$7,Attendance!$N:$N,0))&lt;"1200","PM","PN")),IF(X$6="Sun",IF(X525="","RD",IF(INDEX(Attendance!$O:$O,MATCH($B524&amp;X$7,Attendance!$N:$N,0))&lt;"1200","RM","RN")),IF(X525="",IF(X$7="","",IF(INDEX(Attendance!$I:$I,MATCH($B524&amp;X$7,Attendance!$N:$N,0))="ABS","AB","UL")),IF(INDEX(Attendance!$O:$O,MATCH($B524&amp;X$7,Attendance!$N:$N,0))&lt;"1200","M","N")))),"")</f>
        <v/>
      </c>
      <c r="Y524" s="83" t="str" cm="1">
        <f t="array" ref="Y524">_xlfn.IFNA(IF(OR(VALUE(Y$7&amp;$C$3)=PH),IF(Y525="","PH",IF(INDEX(Attendance!$O:$O,MATCH($B524&amp;Y$7,Attendance!$N:$N,0))&lt;"1200","PM","PN")),IF(Y$6="Sun",IF(Y525="","RD",IF(INDEX(Attendance!$O:$O,MATCH($B524&amp;Y$7,Attendance!$N:$N,0))&lt;"1200","RM","RN")),IF(Y525="",IF(Y$7="","",IF(INDEX(Attendance!$I:$I,MATCH($B524&amp;Y$7,Attendance!$N:$N,0))="ABS","AB","UL")),IF(INDEX(Attendance!$O:$O,MATCH($B524&amp;Y$7,Attendance!$N:$N,0))&lt;"1200","M","N")))),"")</f>
        <v/>
      </c>
      <c r="Z524" s="83" t="str" cm="1">
        <f t="array" ref="Z524">_xlfn.IFNA(IF(OR(VALUE(Z$7&amp;$C$3)=PH),IF(Z525="","PH",IF(INDEX(Attendance!$O:$O,MATCH($B524&amp;Z$7,Attendance!$N:$N,0))&lt;"1200","PM","PN")),IF(Z$6="Sun",IF(Z525="","RD",IF(INDEX(Attendance!$O:$O,MATCH($B524&amp;Z$7,Attendance!$N:$N,0))&lt;"1200","RM","RN")),IF(Z525="",IF(Z$7="","",IF(INDEX(Attendance!$I:$I,MATCH($B524&amp;Z$7,Attendance!$N:$N,0))="ABS","AB","UL")),IF(INDEX(Attendance!$O:$O,MATCH($B524&amp;Z$7,Attendance!$N:$N,0))&lt;"1200","M","N")))),"")</f>
        <v>RD</v>
      </c>
      <c r="AA524" s="83" t="str" cm="1">
        <f t="array" ref="AA524">_xlfn.IFNA(IF(OR(VALUE(AA$7&amp;$C$3)=PH),IF(AA525="","PH",IF(INDEX(Attendance!$O:$O,MATCH($B524&amp;AA$7,Attendance!$N:$N,0))&lt;"1200","PM","PN")),IF(AA$6="Sun",IF(AA525="","RD",IF(INDEX(Attendance!$O:$O,MATCH($B524&amp;AA$7,Attendance!$N:$N,0))&lt;"1200","RM","RN")),IF(AA525="",IF(AA$7="","",IF(INDEX(Attendance!$I:$I,MATCH($B524&amp;AA$7,Attendance!$N:$N,0))="ABS","AB","UL")),IF(INDEX(Attendance!$O:$O,MATCH($B524&amp;AA$7,Attendance!$N:$N,0))&lt;"1200","M","N")))),"")</f>
        <v/>
      </c>
      <c r="AB524" s="83" t="str" cm="1">
        <f t="array" ref="AB524">_xlfn.IFNA(IF(OR(VALUE(AB$7&amp;$C$3)=PH),IF(AB525="","PH",IF(INDEX(Attendance!$O:$O,MATCH($B524&amp;AB$7,Attendance!$N:$N,0))&lt;"1200","PM","PN")),IF(AB$6="Sun",IF(AB525="","RD",IF(INDEX(Attendance!$O:$O,MATCH($B524&amp;AB$7,Attendance!$N:$N,0))&lt;"1200","RM","RN")),IF(AB525="",IF(AB$7="","",IF(INDEX(Attendance!$I:$I,MATCH($B524&amp;AB$7,Attendance!$N:$N,0))="ABS","AB","UL")),IF(INDEX(Attendance!$O:$O,MATCH($B524&amp;AB$7,Attendance!$N:$N,0))&lt;"1200","M","N")))),"")</f>
        <v/>
      </c>
      <c r="AC524" s="83" t="str" cm="1">
        <f t="array" ref="AC524">_xlfn.IFNA(IF(OR(VALUE(AC$7&amp;$C$3)=PH),IF(AC525="","PH",IF(INDEX(Attendance!$O:$O,MATCH($B524&amp;AC$7,Attendance!$N:$N,0))&lt;"1200","PM","PN")),IF(AC$6="Sun",IF(AC525="","RD",IF(INDEX(Attendance!$O:$O,MATCH($B524&amp;AC$7,Attendance!$N:$N,0))&lt;"1200","RM","RN")),IF(AC525="",IF(AC$7="","",IF(INDEX(Attendance!$I:$I,MATCH($B524&amp;AC$7,Attendance!$N:$N,0))="ABS","AB","UL")),IF(INDEX(Attendance!$O:$O,MATCH($B524&amp;AC$7,Attendance!$N:$N,0))&lt;"1200","M","N")))),"")</f>
        <v/>
      </c>
      <c r="AD524" s="83" t="str" cm="1">
        <f t="array" ref="AD524">_xlfn.IFNA(IF(OR(VALUE(AD$7&amp;$C$3)=PH),IF(AD525="","PH",IF(INDEX(Attendance!$O:$O,MATCH($B524&amp;AD$7,Attendance!$N:$N,0))&lt;"1200","PM","PN")),IF(AD$6="Sun",IF(AD525="","RD",IF(INDEX(Attendance!$O:$O,MATCH($B524&amp;AD$7,Attendance!$N:$N,0))&lt;"1200","RM","RN")),IF(AD525="",IF(AD$7="","",IF(INDEX(Attendance!$I:$I,MATCH($B524&amp;AD$7,Attendance!$N:$N,0))="ABS","AB","UL")),IF(INDEX(Attendance!$O:$O,MATCH($B524&amp;AD$7,Attendance!$N:$N,0))&lt;"1200","M","N")))),"")</f>
        <v/>
      </c>
      <c r="AE524" s="83" t="str" cm="1">
        <f t="array" ref="AE524">_xlfn.IFNA(IF(OR(VALUE(AE$7&amp;$C$3)=PH),IF(AE525="","PH",IF(INDEX(Attendance!$O:$O,MATCH($B524&amp;AE$7,Attendance!$N:$N,0))&lt;"1200","PM","PN")),IF(AE$6="Sun",IF(AE525="","RD",IF(INDEX(Attendance!$O:$O,MATCH($B524&amp;AE$7,Attendance!$N:$N,0))&lt;"1200","RM","RN")),IF(AE525="",IF(AE$7="","",IF(INDEX(Attendance!$I:$I,MATCH($B524&amp;AE$7,Attendance!$N:$N,0))="ABS","AB","UL")),IF(INDEX(Attendance!$O:$O,MATCH($B524&amp;AE$7,Attendance!$N:$N,0))&lt;"1200","M","N")))),"")</f>
        <v/>
      </c>
      <c r="AF524" s="83" t="str" cm="1">
        <f t="array" ref="AF524">_xlfn.IFNA(IF(OR(VALUE(AF$7&amp;$C$3)=PH),IF(AF525="","PH",IF(INDEX(Attendance!$O:$O,MATCH($B524&amp;AF$7,Attendance!$N:$N,0))&lt;"1200","PM","PN")),IF(AF$6="Sun",IF(AF525="","RD",IF(INDEX(Attendance!$O:$O,MATCH($B524&amp;AF$7,Attendance!$N:$N,0))&lt;"1200","RM","RN")),IF(AF525="",IF(AF$7="","",IF(INDEX(Attendance!$I:$I,MATCH($B524&amp;AF$7,Attendance!$N:$N,0))="ABS","AB","UL")),IF(INDEX(Attendance!$O:$O,MATCH($B524&amp;AF$7,Attendance!$N:$N,0))&lt;"1200","M","N")))),"")</f>
        <v/>
      </c>
      <c r="AG524" s="83" t="str" cm="1">
        <f t="array" ref="AG524">_xlfn.IFNA(IF(OR(VALUE(AG$7&amp;$C$3)=PH),IF(AG525="","PH",IF(INDEX(Attendance!$O:$O,MATCH($B524&amp;AG$7,Attendance!$N:$N,0))&lt;"1200","PM","PN")),IF(AG$6="Sun",IF(AG525="","RD",IF(INDEX(Attendance!$O:$O,MATCH($B524&amp;AG$7,Attendance!$N:$N,0))&lt;"1200","RM","RN")),IF(AG525="",IF(AG$7="","",IF(INDEX(Attendance!$I:$I,MATCH($B524&amp;AG$7,Attendance!$N:$N,0))="ABS","AB","UL")),IF(INDEX(Attendance!$O:$O,MATCH($B524&amp;AG$7,Attendance!$N:$N,0))&lt;"1200","M","N")))),"")</f>
        <v>RD</v>
      </c>
      <c r="AH524" s="83" t="str" cm="1">
        <f t="array" ref="AH524">_xlfn.IFNA(IF(OR(VALUE(AH$7&amp;$C$3)=PH),IF(AH525="","PH",IF(INDEX(Attendance!$O:$O,MATCH($B524&amp;AH$7,Attendance!$N:$N,0))&lt;"1200","PM","PN")),IF(AH$6="Sun",IF(AH525="","RD",IF(INDEX(Attendance!$O:$O,MATCH($B524&amp;AH$7,Attendance!$N:$N,0))&lt;"1200","RM","RN")),IF(AH525="",IF(AH$7="","",IF(INDEX(Attendance!$I:$I,MATCH($B524&amp;AH$7,Attendance!$N:$N,0))="ABS","AB","UL")),IF(INDEX(Attendance!$O:$O,MATCH($B524&amp;AH$7,Attendance!$N:$N,0))&lt;"1200","M","N")))),"")</f>
        <v/>
      </c>
      <c r="AI524" s="83" t="str" cm="1">
        <f t="array" ref="AI524">_xlfn.IFNA(IF(OR(VALUE(AI$7&amp;$C$3)=PH),IF(AI525="","PH",IF(INDEX(Attendance!$O:$O,MATCH($B524&amp;AI$7,Attendance!$N:$N,0))&lt;"1200","PM","PN")),IF(AI$6="Sun",IF(AI525="","RD",IF(INDEX(Attendance!$O:$O,MATCH($B524&amp;AI$7,Attendance!$N:$N,0))&lt;"1200","RM","RN")),IF(AI525="",IF(AI$7="","",IF(INDEX(Attendance!$I:$I,MATCH($B524&amp;AI$7,Attendance!$N:$N,0))="ABS","AB","UL")),IF(INDEX(Attendance!$O:$O,MATCH($B524&amp;AI$7,Attendance!$N:$N,0))&lt;"1200","M","N")))),"")</f>
        <v/>
      </c>
      <c r="AJ524" s="83" t="str" cm="1">
        <f t="array" ref="AJ524">_xlfn.IFNA(IF(OR(VALUE(AJ$7&amp;$C$3)=PH),IF(AJ525="","PH",IF(INDEX(Attendance!$O:$O,MATCH($B524&amp;AJ$7,Attendance!$N:$N,0))&lt;"1200","PM","PN")),IF(AJ$6="Sun",IF(AJ525="","RD",IF(INDEX(Attendance!$O:$O,MATCH($B524&amp;AJ$7,Attendance!$N:$N,0))&lt;"1200","RM","RN")),IF(AJ525="",IF(AJ$7="","",IF(INDEX(Attendance!$I:$I,MATCH($B524&amp;AJ$7,Attendance!$N:$N,0))="ABS","AB","UL")),IF(INDEX(Attendance!$O:$O,MATCH($B524&amp;AJ$7,Attendance!$N:$N,0))&lt;"1200","M","N")))),"")</f>
        <v/>
      </c>
      <c r="AK524" s="258">
        <f>SUM(SUMIF(F524:AJ524,{"M","N","A"},F525:AJ525))</f>
        <v>0</v>
      </c>
      <c r="AL524" s="187">
        <f>SUM(SUMIF(F524:AJ524,{"M","N"},F526:AJ526),SUMIF(F524:AJ524,{"OM","ON"},F525:AJ525))</f>
        <v>0</v>
      </c>
      <c r="AM524" s="187">
        <f>SUM(SUMIF(F524:AJ524,{"PM","PN","RM","RN"},F525:AJ525))</f>
        <v>0</v>
      </c>
      <c r="AN524" s="187">
        <f>SUM(SUMIF(F524:AJ524,{"PM","PN"},F526:AJ526))</f>
        <v>0</v>
      </c>
      <c r="AO524" s="261">
        <f>SUM(F529:AJ529)</f>
        <v>0</v>
      </c>
      <c r="AP524" s="264">
        <f>SUM(F528:AJ528)</f>
        <v>0</v>
      </c>
      <c r="AQ524" s="188">
        <f>IF(D528="",0,SUM(COUNTIFS(F524:AJ524,{"M","N","A","OM","ON","OA","PM","PN","PA","RM","RN","RA"})))</f>
        <v>0</v>
      </c>
      <c r="AR524" s="74">
        <f>COUNTIF(F524:AJ524,"AL")</f>
        <v>0</v>
      </c>
      <c r="AS524" s="74">
        <f>COUNTIF(F524:AJ524,"MC")</f>
        <v>0</v>
      </c>
      <c r="AT524" s="74">
        <f>COUNTIF(F524:AJ524,"PH")+COUNTIF(F524:AJ524,"RPH")</f>
        <v>2</v>
      </c>
      <c r="AU524" s="255">
        <f t="shared" ref="AU524" si="141">_xlfn.IFNA(IF($B524="",0,AK524*$AK$5+SUM(AL529:AN529)+SUM(AO524:AP529)+SUM(AQ529:AT529)),"")</f>
        <v>0</v>
      </c>
    </row>
    <row r="525" spans="1:47" s="213" customFormat="1" ht="33" customHeight="1" x14ac:dyDescent="0.35">
      <c r="A525" s="189"/>
      <c r="B525" s="184"/>
      <c r="C525" s="190" t="str">
        <f>_xlfn.IFNA(INDEX(Masterlist!D:D,MATCH(B524,Masterlist!B:B,0)),"")</f>
        <v/>
      </c>
      <c r="D525" s="88"/>
      <c r="E525" s="191" t="s">
        <v>174</v>
      </c>
      <c r="F525" s="192" t="str">
        <f>IFERROR(IF(F$6="Sun",INDEX(Attendance!$R:$R,MATCH($B524&amp;F$7,Attendance!$N:$N,0)),IF(INDEX(Attendance!$R:$R,MATCH($B524&amp;F$7,Attendance!$N:$N,0))="","",IF(INDEX(Attendance!$R:$R,MATCH($B524&amp;F$7,Attendance!$N:$N,0))&gt;8,8,INDEX(Attendance!$R:$R,MATCH($B524&amp;F$7,Attendance!$N:$N,0))))),"")</f>
        <v/>
      </c>
      <c r="G525" s="192" t="str">
        <f>IFERROR(IF(G$6="Sun",INDEX(Attendance!$R:$R,MATCH($B524&amp;G$7,Attendance!$N:$N,0)),IF(INDEX(Attendance!$R:$R,MATCH($B524&amp;G$7,Attendance!$N:$N,0))="","",IF(INDEX(Attendance!$R:$R,MATCH($B524&amp;G$7,Attendance!$N:$N,0))&gt;8,8,INDEX(Attendance!$R:$R,MATCH($B524&amp;G$7,Attendance!$N:$N,0))))),"")</f>
        <v/>
      </c>
      <c r="H525" s="192" t="str">
        <f>IFERROR(IF(H$6="Sun",INDEX(Attendance!$R:$R,MATCH($B524&amp;H$7,Attendance!$N:$N,0)),IF(INDEX(Attendance!$R:$R,MATCH($B524&amp;H$7,Attendance!$N:$N,0))="","",IF(INDEX(Attendance!$R:$R,MATCH($B524&amp;H$7,Attendance!$N:$N,0))&gt;8,8,INDEX(Attendance!$R:$R,MATCH($B524&amp;H$7,Attendance!$N:$N,0))))),"")</f>
        <v/>
      </c>
      <c r="I525" s="192" t="str">
        <f>IFERROR(IF(I$6="Sun",INDEX(Attendance!$R:$R,MATCH($B524&amp;I$7,Attendance!$N:$N,0)),IF(INDEX(Attendance!$R:$R,MATCH($B524&amp;I$7,Attendance!$N:$N,0))="","",IF(INDEX(Attendance!$R:$R,MATCH($B524&amp;I$7,Attendance!$N:$N,0))&gt;8,8,INDEX(Attendance!$R:$R,MATCH($B524&amp;I$7,Attendance!$N:$N,0))))),"")</f>
        <v/>
      </c>
      <c r="J525" s="192" t="str">
        <f>IFERROR(IF(J$6="Sun",INDEX(Attendance!$R:$R,MATCH($B524&amp;J$7,Attendance!$N:$N,0)),IF(INDEX(Attendance!$R:$R,MATCH($B524&amp;J$7,Attendance!$N:$N,0))="","",IF(INDEX(Attendance!$R:$R,MATCH($B524&amp;J$7,Attendance!$N:$N,0))&gt;8,8,INDEX(Attendance!$R:$R,MATCH($B524&amp;J$7,Attendance!$N:$N,0))))),"")</f>
        <v/>
      </c>
      <c r="K525" s="192" t="str">
        <f>IFERROR(IF(K$6="Sun",INDEX(Attendance!$R:$R,MATCH($B524&amp;K$7,Attendance!$N:$N,0)),IF(INDEX(Attendance!$R:$R,MATCH($B524&amp;K$7,Attendance!$N:$N,0))="","",IF(INDEX(Attendance!$R:$R,MATCH($B524&amp;K$7,Attendance!$N:$N,0))&gt;8,8,INDEX(Attendance!$R:$R,MATCH($B524&amp;K$7,Attendance!$N:$N,0))))),"")</f>
        <v/>
      </c>
      <c r="L525" s="192" t="str">
        <f>IFERROR(IF(L$6="Sun",INDEX(Attendance!$R:$R,MATCH($B524&amp;L$7,Attendance!$N:$N,0)),IF(INDEX(Attendance!$R:$R,MATCH($B524&amp;L$7,Attendance!$N:$N,0))="","",IF(INDEX(Attendance!$R:$R,MATCH($B524&amp;L$7,Attendance!$N:$N,0))&gt;8,8,INDEX(Attendance!$R:$R,MATCH($B524&amp;L$7,Attendance!$N:$N,0))))),"")</f>
        <v/>
      </c>
      <c r="M525" s="192" t="str">
        <f>IFERROR(IF(M$6="Sun",INDEX(Attendance!$R:$R,MATCH($B524&amp;M$7,Attendance!$N:$N,0)),IF(INDEX(Attendance!$R:$R,MATCH($B524&amp;M$7,Attendance!$N:$N,0))="","",IF(INDEX(Attendance!$R:$R,MATCH($B524&amp;M$7,Attendance!$N:$N,0))&gt;8,8,INDEX(Attendance!$R:$R,MATCH($B524&amp;M$7,Attendance!$N:$N,0))))),"")</f>
        <v/>
      </c>
      <c r="N525" s="192" t="str">
        <f>IFERROR(IF(N$6="Sun",INDEX(Attendance!$R:$R,MATCH($B524&amp;N$7,Attendance!$N:$N,0)),IF(INDEX(Attendance!$R:$R,MATCH($B524&amp;N$7,Attendance!$N:$N,0))="","",IF(INDEX(Attendance!$R:$R,MATCH($B524&amp;N$7,Attendance!$N:$N,0))&gt;8,8,INDEX(Attendance!$R:$R,MATCH($B524&amp;N$7,Attendance!$N:$N,0))))),"")</f>
        <v/>
      </c>
      <c r="O525" s="192" t="str">
        <f>IFERROR(IF(O$6="Sun",INDEX(Attendance!$R:$R,MATCH($B524&amp;O$7,Attendance!$N:$N,0)),IF(INDEX(Attendance!$R:$R,MATCH($B524&amp;O$7,Attendance!$N:$N,0))="","",IF(INDEX(Attendance!$R:$R,MATCH($B524&amp;O$7,Attendance!$N:$N,0))&gt;8,8,INDEX(Attendance!$R:$R,MATCH($B524&amp;O$7,Attendance!$N:$N,0))))),"")</f>
        <v/>
      </c>
      <c r="P525" s="192" t="str">
        <f>IFERROR(IF(P$6="Sun",INDEX(Attendance!$R:$R,MATCH($B524&amp;P$7,Attendance!$N:$N,0)),IF(INDEX(Attendance!$R:$R,MATCH($B524&amp;P$7,Attendance!$N:$N,0))="","",IF(INDEX(Attendance!$R:$R,MATCH($B524&amp;P$7,Attendance!$N:$N,0))&gt;8,8,INDEX(Attendance!$R:$R,MATCH($B524&amp;P$7,Attendance!$N:$N,0))))),"")</f>
        <v/>
      </c>
      <c r="Q525" s="192" t="str">
        <f>IFERROR(IF(Q$6="Sun",INDEX(Attendance!$R:$R,MATCH($B524&amp;Q$7,Attendance!$N:$N,0)),IF(INDEX(Attendance!$R:$R,MATCH($B524&amp;Q$7,Attendance!$N:$N,0))="","",IF(INDEX(Attendance!$R:$R,MATCH($B524&amp;Q$7,Attendance!$N:$N,0))&gt;8,8,INDEX(Attendance!$R:$R,MATCH($B524&amp;Q$7,Attendance!$N:$N,0))))),"")</f>
        <v/>
      </c>
      <c r="R525" s="192" t="str">
        <f>IFERROR(IF(R$6="Sun",INDEX(Attendance!$R:$R,MATCH($B524&amp;R$7,Attendance!$N:$N,0)),IF(INDEX(Attendance!$R:$R,MATCH($B524&amp;R$7,Attendance!$N:$N,0))="","",IF(INDEX(Attendance!$R:$R,MATCH($B524&amp;R$7,Attendance!$N:$N,0))&gt;8,8,INDEX(Attendance!$R:$R,MATCH($B524&amp;R$7,Attendance!$N:$N,0))))),"")</f>
        <v/>
      </c>
      <c r="S525" s="192" t="str">
        <f>IFERROR(IF(S$6="Sun",INDEX(Attendance!$R:$R,MATCH($B524&amp;S$7,Attendance!$N:$N,0)),IF(INDEX(Attendance!$R:$R,MATCH($B524&amp;S$7,Attendance!$N:$N,0))="","",IF(INDEX(Attendance!$R:$R,MATCH($B524&amp;S$7,Attendance!$N:$N,0))&gt;8,8,INDEX(Attendance!$R:$R,MATCH($B524&amp;S$7,Attendance!$N:$N,0))))),"")</f>
        <v/>
      </c>
      <c r="T525" s="192" t="str">
        <f>IFERROR(IF(T$6="Sun",INDEX(Attendance!$R:$R,MATCH($B524&amp;T$7,Attendance!$N:$N,0)),IF(INDEX(Attendance!$R:$R,MATCH($B524&amp;T$7,Attendance!$N:$N,0))="","",IF(INDEX(Attendance!$R:$R,MATCH($B524&amp;T$7,Attendance!$N:$N,0))&gt;8,8,INDEX(Attendance!$R:$R,MATCH($B524&amp;T$7,Attendance!$N:$N,0))))),"")</f>
        <v/>
      </c>
      <c r="U525" s="192" t="str">
        <f>IFERROR(IF(U$6="Sun",INDEX(Attendance!$R:$R,MATCH($B524&amp;U$7,Attendance!$N:$N,0)),IF(INDEX(Attendance!$R:$R,MATCH($B524&amp;U$7,Attendance!$N:$N,0))="","",IF(INDEX(Attendance!$R:$R,MATCH($B524&amp;U$7,Attendance!$N:$N,0))&gt;8,8,INDEX(Attendance!$R:$R,MATCH($B524&amp;U$7,Attendance!$N:$N,0))))),"")</f>
        <v/>
      </c>
      <c r="V525" s="192" t="str">
        <f>IFERROR(IF(V$6="Sun",INDEX(Attendance!$R:$R,MATCH($B524&amp;V$7,Attendance!$N:$N,0)),IF(INDEX(Attendance!$R:$R,MATCH($B524&amp;V$7,Attendance!$N:$N,0))="","",IF(INDEX(Attendance!$R:$R,MATCH($B524&amp;V$7,Attendance!$N:$N,0))&gt;8,8,INDEX(Attendance!$R:$R,MATCH($B524&amp;V$7,Attendance!$N:$N,0))))),"")</f>
        <v/>
      </c>
      <c r="W525" s="192" t="str">
        <f>IFERROR(IF(W$6="Sun",INDEX(Attendance!$R:$R,MATCH($B524&amp;W$7,Attendance!$N:$N,0)),IF(INDEX(Attendance!$R:$R,MATCH($B524&amp;W$7,Attendance!$N:$N,0))="","",IF(INDEX(Attendance!$R:$R,MATCH($B524&amp;W$7,Attendance!$N:$N,0))&gt;8,8,INDEX(Attendance!$R:$R,MATCH($B524&amp;W$7,Attendance!$N:$N,0))))),"")</f>
        <v/>
      </c>
      <c r="X525" s="192" t="str">
        <f>IFERROR(IF(X$6="Sun",INDEX(Attendance!$R:$R,MATCH($B524&amp;X$7,Attendance!$N:$N,0)),IF(INDEX(Attendance!$R:$R,MATCH($B524&amp;X$7,Attendance!$N:$N,0))="","",IF(INDEX(Attendance!$R:$R,MATCH($B524&amp;X$7,Attendance!$N:$N,0))&gt;8,8,INDEX(Attendance!$R:$R,MATCH($B524&amp;X$7,Attendance!$N:$N,0))))),"")</f>
        <v/>
      </c>
      <c r="Y525" s="192" t="str">
        <f>IFERROR(IF(Y$6="Sun",INDEX(Attendance!$R:$R,MATCH($B524&amp;Y$7,Attendance!$N:$N,0)),IF(INDEX(Attendance!$R:$R,MATCH($B524&amp;Y$7,Attendance!$N:$N,0))="","",IF(INDEX(Attendance!$R:$R,MATCH($B524&amp;Y$7,Attendance!$N:$N,0))&gt;8,8,INDEX(Attendance!$R:$R,MATCH($B524&amp;Y$7,Attendance!$N:$N,0))))),"")</f>
        <v/>
      </c>
      <c r="Z525" s="192" t="str">
        <f>IFERROR(IF(Z$6="Sun",INDEX(Attendance!$R:$R,MATCH($B524&amp;Z$7,Attendance!$N:$N,0)),IF(INDEX(Attendance!$R:$R,MATCH($B524&amp;Z$7,Attendance!$N:$N,0))="","",IF(INDEX(Attendance!$R:$R,MATCH($B524&amp;Z$7,Attendance!$N:$N,0))&gt;8,8,INDEX(Attendance!$R:$R,MATCH($B524&amp;Z$7,Attendance!$N:$N,0))))),"")</f>
        <v/>
      </c>
      <c r="AA525" s="192" t="str">
        <f>IFERROR(IF(AA$6="Sun",INDEX(Attendance!$R:$R,MATCH($B524&amp;AA$7,Attendance!$N:$N,0)),IF(INDEX(Attendance!$R:$R,MATCH($B524&amp;AA$7,Attendance!$N:$N,0))="","",IF(INDEX(Attendance!$R:$R,MATCH($B524&amp;AA$7,Attendance!$N:$N,0))&gt;8,8,INDEX(Attendance!$R:$R,MATCH($B524&amp;AA$7,Attendance!$N:$N,0))))),"")</f>
        <v/>
      </c>
      <c r="AB525" s="192" t="str">
        <f>IFERROR(IF(AB$6="Sun",INDEX(Attendance!$R:$R,MATCH($B524&amp;AB$7,Attendance!$N:$N,0)),IF(INDEX(Attendance!$R:$R,MATCH($B524&amp;AB$7,Attendance!$N:$N,0))="","",IF(INDEX(Attendance!$R:$R,MATCH($B524&amp;AB$7,Attendance!$N:$N,0))&gt;8,8,INDEX(Attendance!$R:$R,MATCH($B524&amp;AB$7,Attendance!$N:$N,0))))),"")</f>
        <v/>
      </c>
      <c r="AC525" s="192" t="str">
        <f>IFERROR(IF(AC$6="Sun",INDEX(Attendance!$R:$R,MATCH($B524&amp;AC$7,Attendance!$N:$N,0)),IF(INDEX(Attendance!$R:$R,MATCH($B524&amp;AC$7,Attendance!$N:$N,0))="","",IF(INDEX(Attendance!$R:$R,MATCH($B524&amp;AC$7,Attendance!$N:$N,0))&gt;8,8,INDEX(Attendance!$R:$R,MATCH($B524&amp;AC$7,Attendance!$N:$N,0))))),"")</f>
        <v/>
      </c>
      <c r="AD525" s="192" t="str">
        <f>IFERROR(IF(AD$6="Sun",INDEX(Attendance!$R:$R,MATCH($B524&amp;AD$7,Attendance!$N:$N,0)),IF(INDEX(Attendance!$R:$R,MATCH($B524&amp;AD$7,Attendance!$N:$N,0))="","",IF(INDEX(Attendance!$R:$R,MATCH($B524&amp;AD$7,Attendance!$N:$N,0))&gt;8,8,INDEX(Attendance!$R:$R,MATCH($B524&amp;AD$7,Attendance!$N:$N,0))))),"")</f>
        <v/>
      </c>
      <c r="AE525" s="192" t="str">
        <f>IFERROR(IF(AE$6="Sun",INDEX(Attendance!$R:$R,MATCH($B524&amp;AE$7,Attendance!$N:$N,0)),IF(INDEX(Attendance!$R:$R,MATCH($B524&amp;AE$7,Attendance!$N:$N,0))="","",IF(INDEX(Attendance!$R:$R,MATCH($B524&amp;AE$7,Attendance!$N:$N,0))&gt;8,8,INDEX(Attendance!$R:$R,MATCH($B524&amp;AE$7,Attendance!$N:$N,0))))),"")</f>
        <v/>
      </c>
      <c r="AF525" s="192" t="str">
        <f>IFERROR(IF(AF$6="Sun",INDEX(Attendance!$R:$R,MATCH($B524&amp;AF$7,Attendance!$N:$N,0)),IF(INDEX(Attendance!$R:$R,MATCH($B524&amp;AF$7,Attendance!$N:$N,0))="","",IF(INDEX(Attendance!$R:$R,MATCH($B524&amp;AF$7,Attendance!$N:$N,0))&gt;8,8,INDEX(Attendance!$R:$R,MATCH($B524&amp;AF$7,Attendance!$N:$N,0))))),"")</f>
        <v/>
      </c>
      <c r="AG525" s="192" t="str">
        <f>IFERROR(IF(AG$6="Sun",INDEX(Attendance!$R:$R,MATCH($B524&amp;AG$7,Attendance!$N:$N,0)),IF(INDEX(Attendance!$R:$R,MATCH($B524&amp;AG$7,Attendance!$N:$N,0))="","",IF(INDEX(Attendance!$R:$R,MATCH($B524&amp;AG$7,Attendance!$N:$N,0))&gt;8,8,INDEX(Attendance!$R:$R,MATCH($B524&amp;AG$7,Attendance!$N:$N,0))))),"")</f>
        <v/>
      </c>
      <c r="AH525" s="192" t="str">
        <f>IFERROR(IF(AH$6="Sun",INDEX(Attendance!$R:$R,MATCH($B524&amp;AH$7,Attendance!$N:$N,0)),IF(INDEX(Attendance!$R:$R,MATCH($B524&amp;AH$7,Attendance!$N:$N,0))="","",IF(INDEX(Attendance!$R:$R,MATCH($B524&amp;AH$7,Attendance!$N:$N,0))&gt;8,8,INDEX(Attendance!$R:$R,MATCH($B524&amp;AH$7,Attendance!$N:$N,0))))),"")</f>
        <v/>
      </c>
      <c r="AI525" s="192" t="str">
        <f>IFERROR(IF(AI$6="Sun",INDEX(Attendance!$R:$R,MATCH($B524&amp;AI$7,Attendance!$N:$N,0)),IF(INDEX(Attendance!$R:$R,MATCH($B524&amp;AI$7,Attendance!$N:$N,0))="","",IF(INDEX(Attendance!$R:$R,MATCH($B524&amp;AI$7,Attendance!$N:$N,0))&gt;8,8,INDEX(Attendance!$R:$R,MATCH($B524&amp;AI$7,Attendance!$N:$N,0))))),"")</f>
        <v/>
      </c>
      <c r="AJ525" s="192" t="str">
        <f>IFERROR(IF(AJ$6="Sun",INDEX(Attendance!$R:$R,MATCH($B524&amp;AJ$7,Attendance!$N:$N,0)),IF(INDEX(Attendance!$R:$R,MATCH($B524&amp;AJ$7,Attendance!$N:$N,0))="","",IF(INDEX(Attendance!$R:$R,MATCH($B524&amp;AJ$7,Attendance!$N:$N,0))&gt;8,8,INDEX(Attendance!$R:$R,MATCH($B524&amp;AJ$7,Attendance!$N:$N,0))))),"")</f>
        <v/>
      </c>
      <c r="AK525" s="259"/>
      <c r="AL525" s="193">
        <f>ROUND((IF($C529="",Basic,MID($C529,FIND("RM",$C529)+3,4))+$AP524+$AQ529)/WorkDays/WorkHours*AL$6,4)</f>
        <v>8.6538000000000004</v>
      </c>
      <c r="AM525" s="193">
        <f>ROUND((IF($C529="",Basic,MID($C529,FIND("RM",$C529)+3,4))+$AP524+$AQ529)/WorkDays/WorkHours*AM$6,4)</f>
        <v>11.538500000000001</v>
      </c>
      <c r="AN525" s="193">
        <f>ROUND((IF($C529="",Basic,MID($C529,FIND("RM",$C529)+3,4))+$AP524+$AQ529)/WorkDays/WorkHours*AN$6,4)</f>
        <v>17.307700000000001</v>
      </c>
      <c r="AO525" s="262"/>
      <c r="AP525" s="265"/>
      <c r="AQ525" s="86"/>
      <c r="AR525" s="194"/>
      <c r="AS525" s="194"/>
      <c r="AT525" s="194"/>
      <c r="AU525" s="256"/>
    </row>
    <row r="526" spans="1:47" s="213" customFormat="1" ht="33" customHeight="1" x14ac:dyDescent="0.35">
      <c r="A526" s="189"/>
      <c r="B526" s="184"/>
      <c r="C526" s="195" t="str">
        <f>_xlfn.IFNA(INDEX(Masterlist!E:E,MATCH(B524,Masterlist!B:B,0)),"")</f>
        <v/>
      </c>
      <c r="D526" s="1"/>
      <c r="E526" s="196" t="s">
        <v>175</v>
      </c>
      <c r="F526" s="197" t="str">
        <f>IFERROR(IF(F$6="Sun","",IF(INDEX(Attendance!$S:$S,MATCH($B524&amp;F$7,Attendance!$N:$N,0))=TRUE,"",IF(F525&lt;8,"",INDEX(Attendance!$G:$G,MATCH($B524&amp;F$7,Attendance!$N:$N,0))))),"")</f>
        <v/>
      </c>
      <c r="G526" s="197" t="str">
        <f>IFERROR(IF(G$6="Sun","",IF(INDEX(Attendance!$S:$S,MATCH($B524&amp;G$7,Attendance!$N:$N,0))=TRUE,"",IF(G525&lt;8,"",INDEX(Attendance!$G:$G,MATCH($B524&amp;G$7,Attendance!$N:$N,0))))),"")</f>
        <v/>
      </c>
      <c r="H526" s="197" t="str">
        <f>IFERROR(IF(H$6="Sun","",IF(INDEX(Attendance!$S:$S,MATCH($B524&amp;H$7,Attendance!$N:$N,0))=TRUE,"",IF(H525&lt;8,"",INDEX(Attendance!$G:$G,MATCH($B524&amp;H$7,Attendance!$N:$N,0))))),"")</f>
        <v/>
      </c>
      <c r="I526" s="197" t="str">
        <f>IFERROR(IF(I$6="Sun","",IF(INDEX(Attendance!$S:$S,MATCH($B524&amp;I$7,Attendance!$N:$N,0))=TRUE,"",IF(I525&lt;8,"",INDEX(Attendance!$G:$G,MATCH($B524&amp;I$7,Attendance!$N:$N,0))))),"")</f>
        <v/>
      </c>
      <c r="J526" s="197" t="str">
        <f>IFERROR(IF(J$6="Sun","",IF(INDEX(Attendance!$S:$S,MATCH($B524&amp;J$7,Attendance!$N:$N,0))=TRUE,"",IF(J525&lt;8,"",INDEX(Attendance!$G:$G,MATCH($B524&amp;J$7,Attendance!$N:$N,0))))),"")</f>
        <v/>
      </c>
      <c r="K526" s="197" t="str">
        <f>IFERROR(IF(K$6="Sun","",IF(INDEX(Attendance!$S:$S,MATCH($B524&amp;K$7,Attendance!$N:$N,0))=TRUE,"",IF(K525&lt;8,"",INDEX(Attendance!$G:$G,MATCH($B524&amp;K$7,Attendance!$N:$N,0))))),"")</f>
        <v/>
      </c>
      <c r="L526" s="197" t="str">
        <f>IFERROR(IF(L$6="Sun","",IF(INDEX(Attendance!$S:$S,MATCH($B524&amp;L$7,Attendance!$N:$N,0))=TRUE,"",IF(L525&lt;8,"",INDEX(Attendance!$G:$G,MATCH($B524&amp;L$7,Attendance!$N:$N,0))))),"")</f>
        <v/>
      </c>
      <c r="M526" s="197" t="str">
        <f>IFERROR(IF(M$6="Sun","",IF(INDEX(Attendance!$S:$S,MATCH($B524&amp;M$7,Attendance!$N:$N,0))=TRUE,"",IF(M525&lt;8,"",INDEX(Attendance!$G:$G,MATCH($B524&amp;M$7,Attendance!$N:$N,0))))),"")</f>
        <v/>
      </c>
      <c r="N526" s="197" t="str">
        <f>IFERROR(IF(N$6="Sun","",IF(INDEX(Attendance!$S:$S,MATCH($B524&amp;N$7,Attendance!$N:$N,0))=TRUE,"",IF(N525&lt;8,"",INDEX(Attendance!$G:$G,MATCH($B524&amp;N$7,Attendance!$N:$N,0))))),"")</f>
        <v/>
      </c>
      <c r="O526" s="197" t="str">
        <f>IFERROR(IF(O$6="Sun","",IF(INDEX(Attendance!$S:$S,MATCH($B524&amp;O$7,Attendance!$N:$N,0))=TRUE,"",IF(O525&lt;8,"",INDEX(Attendance!$G:$G,MATCH($B524&amp;O$7,Attendance!$N:$N,0))))),"")</f>
        <v/>
      </c>
      <c r="P526" s="197" t="str">
        <f>IFERROR(IF(P$6="Sun","",IF(INDEX(Attendance!$S:$S,MATCH($B524&amp;P$7,Attendance!$N:$N,0))=TRUE,"",IF(P525&lt;8,"",INDEX(Attendance!$G:$G,MATCH($B524&amp;P$7,Attendance!$N:$N,0))))),"")</f>
        <v/>
      </c>
      <c r="Q526" s="197" t="str">
        <f>IFERROR(IF(Q$6="Sun","",IF(INDEX(Attendance!$S:$S,MATCH($B524&amp;Q$7,Attendance!$N:$N,0))=TRUE,"",IF(Q525&lt;8,"",INDEX(Attendance!$G:$G,MATCH($B524&amp;Q$7,Attendance!$N:$N,0))))),"")</f>
        <v/>
      </c>
      <c r="R526" s="197" t="str">
        <f>IFERROR(IF(R$6="Sun","",IF(INDEX(Attendance!$S:$S,MATCH($B524&amp;R$7,Attendance!$N:$N,0))=TRUE,"",IF(R525&lt;8,"",INDEX(Attendance!$G:$G,MATCH($B524&amp;R$7,Attendance!$N:$N,0))))),"")</f>
        <v/>
      </c>
      <c r="S526" s="197" t="str">
        <f>IFERROR(IF(S$6="Sun","",IF(INDEX(Attendance!$S:$S,MATCH($B524&amp;S$7,Attendance!$N:$N,0))=TRUE,"",IF(S525&lt;8,"",INDEX(Attendance!$G:$G,MATCH($B524&amp;S$7,Attendance!$N:$N,0))))),"")</f>
        <v/>
      </c>
      <c r="T526" s="197" t="str">
        <f>IFERROR(IF(T$6="Sun","",IF(INDEX(Attendance!$S:$S,MATCH($B524&amp;T$7,Attendance!$N:$N,0))=TRUE,"",IF(T525&lt;8,"",INDEX(Attendance!$G:$G,MATCH($B524&amp;T$7,Attendance!$N:$N,0))))),"")</f>
        <v/>
      </c>
      <c r="U526" s="197" t="str">
        <f>IFERROR(IF(U$6="Sun","",IF(INDEX(Attendance!$S:$S,MATCH($B524&amp;U$7,Attendance!$N:$N,0))=TRUE,"",IF(U525&lt;8,"",INDEX(Attendance!$G:$G,MATCH($B524&amp;U$7,Attendance!$N:$N,0))))),"")</f>
        <v/>
      </c>
      <c r="V526" s="197" t="str">
        <f>IFERROR(IF(V$6="Sun","",IF(INDEX(Attendance!$S:$S,MATCH($B524&amp;V$7,Attendance!$N:$N,0))=TRUE,"",IF(V525&lt;8,"",INDEX(Attendance!$G:$G,MATCH($B524&amp;V$7,Attendance!$N:$N,0))))),"")</f>
        <v/>
      </c>
      <c r="W526" s="197" t="str">
        <f>IFERROR(IF(W$6="Sun","",IF(INDEX(Attendance!$S:$S,MATCH($B524&amp;W$7,Attendance!$N:$N,0))=TRUE,"",IF(W525&lt;8,"",INDEX(Attendance!$G:$G,MATCH($B524&amp;W$7,Attendance!$N:$N,0))))),"")</f>
        <v/>
      </c>
      <c r="X526" s="197" t="str">
        <f>IFERROR(IF(X$6="Sun","",IF(INDEX(Attendance!$S:$S,MATCH($B524&amp;X$7,Attendance!$N:$N,0))=TRUE,"",IF(X525&lt;8,"",INDEX(Attendance!$G:$G,MATCH($B524&amp;X$7,Attendance!$N:$N,0))))),"")</f>
        <v/>
      </c>
      <c r="Y526" s="197" t="str">
        <f>IFERROR(IF(Y$6="Sun","",IF(INDEX(Attendance!$S:$S,MATCH($B524&amp;Y$7,Attendance!$N:$N,0))=TRUE,"",IF(Y525&lt;8,"",INDEX(Attendance!$G:$G,MATCH($B524&amp;Y$7,Attendance!$N:$N,0))))),"")</f>
        <v/>
      </c>
      <c r="Z526" s="197" t="str">
        <f>IFERROR(IF(Z$6="Sun","",IF(INDEX(Attendance!$S:$S,MATCH($B524&amp;Z$7,Attendance!$N:$N,0))=TRUE,"",IF(Z525&lt;8,"",INDEX(Attendance!$G:$G,MATCH($B524&amp;Z$7,Attendance!$N:$N,0))))),"")</f>
        <v/>
      </c>
      <c r="AA526" s="197" t="str">
        <f>IFERROR(IF(AA$6="Sun","",IF(INDEX(Attendance!$S:$S,MATCH($B524&amp;AA$7,Attendance!$N:$N,0))=TRUE,"",IF(AA525&lt;8,"",INDEX(Attendance!$G:$G,MATCH($B524&amp;AA$7,Attendance!$N:$N,0))))),"")</f>
        <v/>
      </c>
      <c r="AB526" s="197" t="str">
        <f>IFERROR(IF(AB$6="Sun","",IF(INDEX(Attendance!$S:$S,MATCH($B524&amp;AB$7,Attendance!$N:$N,0))=TRUE,"",IF(AB525&lt;8,"",INDEX(Attendance!$G:$G,MATCH($B524&amp;AB$7,Attendance!$N:$N,0))))),"")</f>
        <v/>
      </c>
      <c r="AC526" s="197" t="str">
        <f>IFERROR(IF(AC$6="Sun","",IF(INDEX(Attendance!$S:$S,MATCH($B524&amp;AC$7,Attendance!$N:$N,0))=TRUE,"",IF(AC525&lt;8,"",INDEX(Attendance!$G:$G,MATCH($B524&amp;AC$7,Attendance!$N:$N,0))))),"")</f>
        <v/>
      </c>
      <c r="AD526" s="197" t="str">
        <f>IFERROR(IF(AD$6="Sun","",IF(INDEX(Attendance!$S:$S,MATCH($B524&amp;AD$7,Attendance!$N:$N,0))=TRUE,"",IF(AD525&lt;8,"",INDEX(Attendance!$G:$G,MATCH($B524&amp;AD$7,Attendance!$N:$N,0))))),"")</f>
        <v/>
      </c>
      <c r="AE526" s="197" t="str">
        <f>IFERROR(IF(AE$6="Sun","",IF(INDEX(Attendance!$S:$S,MATCH($B524&amp;AE$7,Attendance!$N:$N,0))=TRUE,"",IF(AE525&lt;8,"",INDEX(Attendance!$G:$G,MATCH($B524&amp;AE$7,Attendance!$N:$N,0))))),"")</f>
        <v/>
      </c>
      <c r="AF526" s="197" t="str">
        <f>IFERROR(IF(AF$6="Sun","",IF(INDEX(Attendance!$S:$S,MATCH($B524&amp;AF$7,Attendance!$N:$N,0))=TRUE,"",IF(AF525&lt;8,"",INDEX(Attendance!$G:$G,MATCH($B524&amp;AF$7,Attendance!$N:$N,0))))),"")</f>
        <v/>
      </c>
      <c r="AG526" s="197" t="str">
        <f>IFERROR(IF(AG$6="Sun","",IF(INDEX(Attendance!$S:$S,MATCH($B524&amp;AG$7,Attendance!$N:$N,0))=TRUE,"",IF(AG525&lt;8,"",INDEX(Attendance!$G:$G,MATCH($B524&amp;AG$7,Attendance!$N:$N,0))))),"")</f>
        <v/>
      </c>
      <c r="AH526" s="197" t="str">
        <f>IFERROR(IF(AH$6="Sun","",IF(INDEX(Attendance!$S:$S,MATCH($B524&amp;AH$7,Attendance!$N:$N,0))=TRUE,"",IF(AH525&lt;8,"",INDEX(Attendance!$G:$G,MATCH($B524&amp;AH$7,Attendance!$N:$N,0))))),"")</f>
        <v/>
      </c>
      <c r="AI526" s="197" t="str">
        <f>IFERROR(IF(AI$6="Sun","",IF(INDEX(Attendance!$S:$S,MATCH($B524&amp;AI$7,Attendance!$N:$N,0))=TRUE,"",IF(AI525&lt;8,"",INDEX(Attendance!$G:$G,MATCH($B524&amp;AI$7,Attendance!$N:$N,0))))),"")</f>
        <v/>
      </c>
      <c r="AJ526" s="197" t="str">
        <f>IFERROR(IF(AJ$6="Sun","",IF(INDEX(Attendance!$S:$S,MATCH($B524&amp;AJ$7,Attendance!$N:$N,0))=TRUE,"",IF(AJ525&lt;8,"",INDEX(Attendance!$G:$G,MATCH($B524&amp;AJ$7,Attendance!$N:$N,0))))),"")</f>
        <v/>
      </c>
      <c r="AK526" s="259"/>
      <c r="AL526" s="198"/>
      <c r="AM526" s="198"/>
      <c r="AN526" s="198"/>
      <c r="AO526" s="262"/>
      <c r="AP526" s="265"/>
      <c r="AQ526" s="86"/>
      <c r="AR526" s="194"/>
      <c r="AS526" s="194"/>
      <c r="AT526" s="194"/>
      <c r="AU526" s="256"/>
    </row>
    <row r="527" spans="1:47" s="213" customFormat="1" ht="33" customHeight="1" x14ac:dyDescent="0.35">
      <c r="A527" s="189"/>
      <c r="B527" s="184"/>
      <c r="C527" s="195" t="str">
        <f>_xlfn.IFNA(INDEX(Masterlist!F:F,MATCH(B524,Masterlist!B:B,0)),"")</f>
        <v/>
      </c>
      <c r="D527" s="88"/>
      <c r="E527" s="196"/>
      <c r="F527" s="199"/>
      <c r="G527" s="200"/>
      <c r="H527" s="192"/>
      <c r="I527" s="192"/>
      <c r="J527" s="192"/>
      <c r="K527" s="192"/>
      <c r="L527" s="192"/>
      <c r="M527" s="192"/>
      <c r="N527" s="192"/>
      <c r="O527" s="192"/>
      <c r="P527" s="192"/>
      <c r="Q527" s="201"/>
      <c r="R527" s="201"/>
      <c r="S527" s="192"/>
      <c r="T527" s="192"/>
      <c r="U527" s="192"/>
      <c r="V527" s="192"/>
      <c r="W527" s="192"/>
      <c r="X527" s="192"/>
      <c r="Y527" s="192"/>
      <c r="Z527" s="192"/>
      <c r="AA527" s="192"/>
      <c r="AB527" s="192"/>
      <c r="AC527" s="192"/>
      <c r="AD527" s="192"/>
      <c r="AE527" s="192"/>
      <c r="AF527" s="192"/>
      <c r="AG527" s="192"/>
      <c r="AH527" s="192"/>
      <c r="AI527" s="192"/>
      <c r="AJ527" s="192"/>
      <c r="AK527" s="259"/>
      <c r="AL527" s="198"/>
      <c r="AM527" s="198"/>
      <c r="AN527" s="198"/>
      <c r="AO527" s="262"/>
      <c r="AP527" s="265"/>
      <c r="AQ527" s="86"/>
      <c r="AR527" s="194"/>
      <c r="AS527" s="194"/>
      <c r="AT527" s="194"/>
      <c r="AU527" s="256"/>
    </row>
    <row r="528" spans="1:47" s="213" customFormat="1" ht="33" customHeight="1" x14ac:dyDescent="0.35">
      <c r="A528" s="189"/>
      <c r="B528" s="184"/>
      <c r="C528" s="202" t="str">
        <f>_xlfn.IFNA(INDEX(Masterlist!I:I,MATCH(B524,Masterlist!B:B,0)),"")</f>
        <v/>
      </c>
      <c r="D528" s="226" t="str">
        <f>_xlfn.IFNA(IF(INDEX(Attendance!H:H,MATCH(B524,Attendance!$A:$A,0))="VMI","SCOPE ALLW",""),"")</f>
        <v/>
      </c>
      <c r="E528" s="196" t="s">
        <v>13</v>
      </c>
      <c r="F528" s="203" t="str">
        <f>IFERROR(IF(AND(RIGHT(F524,1)="N",VALUE(F525)&gt;=8),Database!$I$3,""),"")</f>
        <v/>
      </c>
      <c r="G528" s="192" t="str">
        <f>IFERROR(IF(AND(RIGHT(G524,1)="N",VALUE(G525)&gt;=8),Database!$I$3,""),"")</f>
        <v/>
      </c>
      <c r="H528" s="199" t="str">
        <f>IFERROR(IF(AND(RIGHT(H524,1)="N",VALUE(H525)&gt;=8),Database!$I$3,""),"")</f>
        <v/>
      </c>
      <c r="I528" s="192" t="str">
        <f>IFERROR(IF(AND(RIGHT(I524,1)="N",VALUE(I525)&gt;=8),Database!$I$3,""),"")</f>
        <v/>
      </c>
      <c r="J528" s="192" t="str">
        <f>IFERROR(IF(AND(RIGHT(J524,1)="N",VALUE(J525)&gt;=8),Database!$I$3,""),"")</f>
        <v/>
      </c>
      <c r="K528" s="192" t="str">
        <f>IFERROR(IF(AND(RIGHT(K524,1)="N",VALUE(K525)&gt;=8),Database!$I$3,""),"")</f>
        <v/>
      </c>
      <c r="L528" s="192" t="str">
        <f>IFERROR(IF(AND(RIGHT(L524,1)="N",VALUE(L525)&gt;=8),Database!$I$3,""),"")</f>
        <v/>
      </c>
      <c r="M528" s="192" t="str">
        <f>IFERROR(IF(AND(RIGHT(M524,1)="N",VALUE(M525)&gt;=8),Database!$I$3,""),"")</f>
        <v/>
      </c>
      <c r="N528" s="192" t="str">
        <f>IFERROR(IF(AND(RIGHT(N524,1)="N",VALUE(N525)&gt;=8),Database!$I$3,""),"")</f>
        <v/>
      </c>
      <c r="O528" s="192" t="str">
        <f>IFERROR(IF(AND(RIGHT(O524,1)="N",VALUE(O525)&gt;=8),Database!$I$3,""),"")</f>
        <v/>
      </c>
      <c r="P528" s="192" t="str">
        <f>IFERROR(IF(AND(RIGHT(P524,1)="N",VALUE(P525)&gt;=8),Database!$I$3,""),"")</f>
        <v/>
      </c>
      <c r="Q528" s="192" t="str">
        <f>IFERROR(IF(AND(RIGHT(Q524,1)="N",VALUE(Q525)&gt;=8),Database!$I$3,""),"")</f>
        <v/>
      </c>
      <c r="R528" s="192" t="str">
        <f>IFERROR(IF(AND(RIGHT(R524,1)="N",VALUE(R525)&gt;=8),Database!$I$3,""),"")</f>
        <v/>
      </c>
      <c r="S528" s="192" t="str">
        <f>IFERROR(IF(AND(RIGHT(S524,1)="N",VALUE(S525)&gt;=8),Database!$I$3,""),"")</f>
        <v/>
      </c>
      <c r="T528" s="192" t="str">
        <f>IFERROR(IF(AND(RIGHT(T524,1)="N",VALUE(T525)&gt;=8),Database!$I$3,""),"")</f>
        <v/>
      </c>
      <c r="U528" s="192" t="str">
        <f>IFERROR(IF(AND(RIGHT(U524,1)="N",VALUE(U525)&gt;=8),Database!$I$3,""),"")</f>
        <v/>
      </c>
      <c r="V528" s="192" t="str">
        <f>IFERROR(IF(AND(RIGHT(V524,1)="N",VALUE(V525)&gt;=8),Database!$I$3,""),"")</f>
        <v/>
      </c>
      <c r="W528" s="192" t="str">
        <f>IFERROR(IF(AND(RIGHT(W524,1)="N",VALUE(W525)&gt;=8),Database!$I$3,""),"")</f>
        <v/>
      </c>
      <c r="X528" s="192" t="str">
        <f>IFERROR(IF(AND(RIGHT(X524,1)="N",VALUE(X525)&gt;=8),Database!$I$3,""),"")</f>
        <v/>
      </c>
      <c r="Y528" s="192" t="str">
        <f>IFERROR(IF(AND(RIGHT(Y524,1)="N",VALUE(Y525)&gt;=8),Database!$I$3,""),"")</f>
        <v/>
      </c>
      <c r="Z528" s="192" t="str">
        <f>IFERROR(IF(AND(RIGHT(Z524,1)="N",VALUE(Z525)&gt;=8),Database!$I$3,""),"")</f>
        <v/>
      </c>
      <c r="AA528" s="192" t="str">
        <f>IFERROR(IF(AND(RIGHT(AA524,1)="N",VALUE(AA525)&gt;=8),Database!$I$3,""),"")</f>
        <v/>
      </c>
      <c r="AB528" s="192" t="str">
        <f>IFERROR(IF(AND(RIGHT(AB524,1)="N",VALUE(AB525)&gt;=8),Database!$I$3,""),"")</f>
        <v/>
      </c>
      <c r="AC528" s="192" t="str">
        <f>IFERROR(IF(AND(RIGHT(AC524,1)="N",VALUE(AC525)&gt;=8),Database!$I$3,""),"")</f>
        <v/>
      </c>
      <c r="AD528" s="192" t="str">
        <f>IFERROR(IF(AND(RIGHT(AD524,1)="N",VALUE(AD525)&gt;=8),Database!$I$3,""),"")</f>
        <v/>
      </c>
      <c r="AE528" s="192" t="str">
        <f>IFERROR(IF(AND(RIGHT(AE524,1)="N",VALUE(AE525)&gt;=8),Database!$I$3,""),"")</f>
        <v/>
      </c>
      <c r="AF528" s="192" t="str">
        <f>IFERROR(IF(AND(RIGHT(AF524,1)="N",VALUE(AF525)&gt;=8),Database!$I$3,""),"")</f>
        <v/>
      </c>
      <c r="AG528" s="192" t="str">
        <f>IFERROR(IF(AND(RIGHT(AG524,1)="N",VALUE(AG525)&gt;=8),Database!$I$3,""),"")</f>
        <v/>
      </c>
      <c r="AH528" s="192" t="str">
        <f>IFERROR(IF(AND(RIGHT(AH524,1)="N",VALUE(AH525)&gt;=8),Database!$I$3,""),"")</f>
        <v/>
      </c>
      <c r="AI528" s="192" t="str">
        <f>IFERROR(IF(AND(RIGHT(AI524,1)="N",VALUE(AI525)&gt;=8),Database!$I$3,""),"")</f>
        <v/>
      </c>
      <c r="AJ528" s="192" t="str">
        <f>IFERROR(IF(AND(RIGHT(AJ524,1)="N",VALUE(AJ525)&gt;=8),Database!$I$3,""),"")</f>
        <v/>
      </c>
      <c r="AK528" s="259"/>
      <c r="AL528" s="204"/>
      <c r="AM528" s="198"/>
      <c r="AN528" s="198"/>
      <c r="AO528" s="262"/>
      <c r="AP528" s="265"/>
      <c r="AQ528" s="86"/>
      <c r="AR528" s="194"/>
      <c r="AS528" s="194"/>
      <c r="AT528" s="194"/>
      <c r="AU528" s="256"/>
    </row>
    <row r="529" spans="1:47" s="213" customFormat="1" ht="33" customHeight="1" thickBot="1" x14ac:dyDescent="0.4">
      <c r="A529" s="189"/>
      <c r="B529" s="205"/>
      <c r="C529" s="222"/>
      <c r="D529" s="28"/>
      <c r="E529" s="206" t="s">
        <v>176</v>
      </c>
      <c r="F529" s="207" t="str">
        <f>IFERROR(IF(INDEX(Attendance!$T:$T,MATCH($B524&amp;F$7,Attendance!$N:$N,0))=TRUE,"L",IF(SUM(F525:F526)&gt;=10,5,"")),"")</f>
        <v/>
      </c>
      <c r="G529" s="207" t="str">
        <f>IFERROR(IF(INDEX(Attendance!$T:$T,MATCH($B524&amp;G$7,Attendance!$N:$N,0))=TRUE,"L",IF(SUM(G525:G526)&gt;=10,5,"")),"")</f>
        <v/>
      </c>
      <c r="H529" s="208" t="str">
        <f>IFERROR(IF(INDEX(Attendance!$T:$T,MATCH($B524&amp;H$7,Attendance!$N:$N,0))=TRUE,"L",IF(SUM(H525:H526)&gt;=10,5,"")),"")</f>
        <v/>
      </c>
      <c r="I529" s="208" t="str">
        <f>IFERROR(IF(INDEX(Attendance!$T:$T,MATCH($B524&amp;I$7,Attendance!$N:$N,0))=TRUE,"L",IF(SUM(I525:I526)&gt;=10,5,"")),"")</f>
        <v/>
      </c>
      <c r="J529" s="208" t="str">
        <f>IFERROR(IF(INDEX(Attendance!$T:$T,MATCH($B524&amp;J$7,Attendance!$N:$N,0))=TRUE,"L",IF(SUM(J525:J526)&gt;=10,5,"")),"")</f>
        <v/>
      </c>
      <c r="K529" s="208" t="str">
        <f>IFERROR(IF(INDEX(Attendance!$T:$T,MATCH($B524&amp;K$7,Attendance!$N:$N,0))=TRUE,"L",IF(SUM(K525:K526)&gt;=10,5,"")),"")</f>
        <v/>
      </c>
      <c r="L529" s="208" t="str">
        <f>IFERROR(IF(INDEX(Attendance!$T:$T,MATCH($B524&amp;L$7,Attendance!$N:$N,0))=TRUE,"L",IF(SUM(L525:L526)&gt;=10,5,"")),"")</f>
        <v/>
      </c>
      <c r="M529" s="208" t="str">
        <f>IFERROR(IF(INDEX(Attendance!$T:$T,MATCH($B524&amp;M$7,Attendance!$N:$N,0))=TRUE,"L",IF(SUM(M525:M526)&gt;=10,5,"")),"")</f>
        <v/>
      </c>
      <c r="N529" s="208" t="str">
        <f>IFERROR(IF(INDEX(Attendance!$T:$T,MATCH($B524&amp;N$7,Attendance!$N:$N,0))=TRUE,"L",IF(SUM(N525:N526)&gt;=10,5,"")),"")</f>
        <v/>
      </c>
      <c r="O529" s="208" t="str">
        <f>IFERROR(IF(INDEX(Attendance!$T:$T,MATCH($B524&amp;O$7,Attendance!$N:$N,0))=TRUE,"L",IF(SUM(O525:O526)&gt;=10,5,"")),"")</f>
        <v/>
      </c>
      <c r="P529" s="208" t="str">
        <f>IFERROR(IF(INDEX(Attendance!$T:$T,MATCH($B524&amp;P$7,Attendance!$N:$N,0))=TRUE,"L",IF(SUM(P525:P526)&gt;=10,5,"")),"")</f>
        <v/>
      </c>
      <c r="Q529" s="208" t="str">
        <f>IFERROR(IF(INDEX(Attendance!$T:$T,MATCH($B524&amp;Q$7,Attendance!$N:$N,0))=TRUE,"L",IF(SUM(Q525:Q526)&gt;=10,5,"")),"")</f>
        <v/>
      </c>
      <c r="R529" s="208" t="str">
        <f>IFERROR(IF(INDEX(Attendance!$T:$T,MATCH($B524&amp;R$7,Attendance!$N:$N,0))=TRUE,"L",IF(SUM(R525:R526)&gt;=10,5,"")),"")</f>
        <v/>
      </c>
      <c r="S529" s="208" t="str">
        <f>IFERROR(IF(INDEX(Attendance!$T:$T,MATCH($B524&amp;S$7,Attendance!$N:$N,0))=TRUE,"L",IF(SUM(S525:S526)&gt;=10,5,"")),"")</f>
        <v/>
      </c>
      <c r="T529" s="208" t="str">
        <f>IFERROR(IF(INDEX(Attendance!$T:$T,MATCH($B524&amp;T$7,Attendance!$N:$N,0))=TRUE,"L",IF(SUM(T525:T526)&gt;=10,5,"")),"")</f>
        <v/>
      </c>
      <c r="U529" s="208" t="str">
        <f>IFERROR(IF(INDEX(Attendance!$T:$T,MATCH($B524&amp;U$7,Attendance!$N:$N,0))=TRUE,"L",IF(SUM(U525:U526)&gt;=10,5,"")),"")</f>
        <v/>
      </c>
      <c r="V529" s="208" t="str">
        <f>IFERROR(IF(INDEX(Attendance!$T:$T,MATCH($B524&amp;V$7,Attendance!$N:$N,0))=TRUE,"L",IF(SUM(V525:V526)&gt;=10,5,"")),"")</f>
        <v/>
      </c>
      <c r="W529" s="208" t="str">
        <f>IFERROR(IF(INDEX(Attendance!$T:$T,MATCH($B524&amp;W$7,Attendance!$N:$N,0))=TRUE,"L",IF(SUM(W525:W526)&gt;=10,5,"")),"")</f>
        <v/>
      </c>
      <c r="X529" s="208" t="str">
        <f>IFERROR(IF(INDEX(Attendance!$T:$T,MATCH($B524&amp;X$7,Attendance!$N:$N,0))=TRUE,"L",IF(SUM(X525:X526)&gt;=10,5,"")),"")</f>
        <v/>
      </c>
      <c r="Y529" s="208" t="str">
        <f>IFERROR(IF(INDEX(Attendance!$T:$T,MATCH($B524&amp;Y$7,Attendance!$N:$N,0))=TRUE,"L",IF(SUM(Y525:Y526)&gt;=10,5,"")),"")</f>
        <v/>
      </c>
      <c r="Z529" s="208" t="str">
        <f>IFERROR(IF(INDEX(Attendance!$T:$T,MATCH($B524&amp;Z$7,Attendance!$N:$N,0))=TRUE,"L",IF(SUM(Z525:Z526)&gt;=10,5,"")),"")</f>
        <v/>
      </c>
      <c r="AA529" s="208" t="str">
        <f>IFERROR(IF(INDEX(Attendance!$T:$T,MATCH($B524&amp;AA$7,Attendance!$N:$N,0))=TRUE,"L",IF(SUM(AA525:AA526)&gt;=10,5,"")),"")</f>
        <v/>
      </c>
      <c r="AB529" s="208" t="str">
        <f>IFERROR(IF(INDEX(Attendance!$T:$T,MATCH($B524&amp;AB$7,Attendance!$N:$N,0))=TRUE,"L",IF(SUM(AB525:AB526)&gt;=10,5,"")),"")</f>
        <v/>
      </c>
      <c r="AC529" s="208" t="str">
        <f>IFERROR(IF(INDEX(Attendance!$T:$T,MATCH($B524&amp;AC$7,Attendance!$N:$N,0))=TRUE,"L",IF(SUM(AC525:AC526)&gt;=10,5,"")),"")</f>
        <v/>
      </c>
      <c r="AD529" s="208" t="str">
        <f>IFERROR(IF(INDEX(Attendance!$T:$T,MATCH($B524&amp;AD$7,Attendance!$N:$N,0))=TRUE,"L",IF(SUM(AD525:AD526)&gt;=10,5,"")),"")</f>
        <v/>
      </c>
      <c r="AE529" s="208" t="str">
        <f>IFERROR(IF(INDEX(Attendance!$T:$T,MATCH($B524&amp;AE$7,Attendance!$N:$N,0))=TRUE,"L",IF(SUM(AE525:AE526)&gt;=10,5,"")),"")</f>
        <v/>
      </c>
      <c r="AF529" s="208" t="str">
        <f>IFERROR(IF(INDEX(Attendance!$T:$T,MATCH($B524&amp;AF$7,Attendance!$N:$N,0))=TRUE,"L",IF(SUM(AF525:AF526)&gt;=10,5,"")),"")</f>
        <v/>
      </c>
      <c r="AG529" s="208" t="str">
        <f>IFERROR(IF(INDEX(Attendance!$T:$T,MATCH($B524&amp;AG$7,Attendance!$N:$N,0))=TRUE,"L",IF(SUM(AG525:AG526)&gt;=10,5,"")),"")</f>
        <v/>
      </c>
      <c r="AH529" s="208" t="str">
        <f>IFERROR(IF(INDEX(Attendance!$T:$T,MATCH($B524&amp;AH$7,Attendance!$N:$N,0))=TRUE,"L",IF(SUM(AH525:AH526)&gt;=10,5,"")),"")</f>
        <v/>
      </c>
      <c r="AI529" s="208" t="str">
        <f>IFERROR(IF(INDEX(Attendance!$T:$T,MATCH($B524&amp;AI$7,Attendance!$N:$N,0))=TRUE,"L",IF(SUM(AI525:AI526)&gt;=10,5,"")),"")</f>
        <v/>
      </c>
      <c r="AJ529" s="208" t="str">
        <f>IFERROR(IF(INDEX(Attendance!$T:$T,MATCH($B524&amp;AJ$7,Attendance!$N:$N,0))=TRUE,"L",IF(SUM(AJ525:AJ526)&gt;=10,5,"")),"")</f>
        <v/>
      </c>
      <c r="AK529" s="260"/>
      <c r="AL529" s="209">
        <f>ROUND(AL524*AL525,2)</f>
        <v>0</v>
      </c>
      <c r="AM529" s="209">
        <f>ROUND(AM524*AM525,2)</f>
        <v>0</v>
      </c>
      <c r="AN529" s="209">
        <f>ROUND(AN524*AN525,2)</f>
        <v>0</v>
      </c>
      <c r="AO529" s="263"/>
      <c r="AP529" s="266"/>
      <c r="AQ529" s="210">
        <f>AQ524*$AQ$5</f>
        <v>0</v>
      </c>
      <c r="AR529" s="211">
        <f>AR524*ROUND(IF($C529="",1200,MID($C529,FIND("RM",$C529)+3,4))/26,2)</f>
        <v>0</v>
      </c>
      <c r="AS529" s="211">
        <f t="shared" ref="AS529:AT529" si="142">AS524*ROUND(IF($C529="",1200,MID($C529,FIND("RM",$C529)+3,4))/26,2)</f>
        <v>0</v>
      </c>
      <c r="AT529" s="211">
        <f t="shared" si="142"/>
        <v>92.3</v>
      </c>
      <c r="AU529" s="257"/>
    </row>
    <row r="530" spans="1:47" s="213" customFormat="1" ht="33" customHeight="1" x14ac:dyDescent="0.35">
      <c r="A530" s="175">
        <f t="shared" si="140"/>
        <v>88</v>
      </c>
      <c r="B530" s="184" t="str">
        <f>_xlfn.IFNA(INDEX(Attendance!$A:$A,MATCH(A530,Attendance!$M:$M,0)),"")</f>
        <v/>
      </c>
      <c r="C530" s="185" t="str">
        <f>_xlfn.IFNA(INDEX(Masterlist!C:C,MATCH(B530,Masterlist!B:B,0)),"")</f>
        <v/>
      </c>
      <c r="D530" s="87"/>
      <c r="E530" s="186" t="s">
        <v>173</v>
      </c>
      <c r="F530" s="83" t="str" cm="1">
        <f t="array" ref="F530">_xlfn.IFNA(IF(OR(VALUE(F$7&amp;$C$3)=PH),IF(F531="","PH",IF(INDEX(Attendance!$O:$O,MATCH($B530&amp;F$7,Attendance!$N:$N,0))&lt;"1200","PM","PN")),IF(F$6="Sun",IF(F531="","RD",IF(INDEX(Attendance!$O:$O,MATCH($B530&amp;F$7,Attendance!$N:$N,0))&lt;"1200","RM","RN")),IF(F531="",IF(F$7="","",IF(INDEX(Attendance!$I:$I,MATCH($B530&amp;F$7,Attendance!$N:$N,0))="ABS","AB","UL")),IF(INDEX(Attendance!$O:$O,MATCH($B530&amp;F$7,Attendance!$N:$N,0))&lt;"1200","M","N")))),"")</f>
        <v/>
      </c>
      <c r="G530" s="83" t="str" cm="1">
        <f t="array" ref="G530">_xlfn.IFNA(IF(OR(VALUE(G$7&amp;$C$3)=PH),IF(G531="","PH",IF(INDEX(Attendance!$O:$O,MATCH($B530&amp;G$7,Attendance!$N:$N,0))&lt;"1200","PM","PN")),IF(G$6="Sun",IF(G531="","RD",IF(INDEX(Attendance!$O:$O,MATCH($B530&amp;G$7,Attendance!$N:$N,0))&lt;"1200","RM","RN")),IF(G531="",IF(G$7="","",IF(INDEX(Attendance!$I:$I,MATCH($B530&amp;G$7,Attendance!$N:$N,0))="ABS","AB","UL")),IF(INDEX(Attendance!$O:$O,MATCH($B530&amp;G$7,Attendance!$N:$N,0))&lt;"1200","M","N")))),"")</f>
        <v/>
      </c>
      <c r="H530" s="83" t="str" cm="1">
        <f t="array" ref="H530">_xlfn.IFNA(IF(OR(VALUE(H$7&amp;$C$3)=PH),IF(H531="","PH",IF(INDEX(Attendance!$O:$O,MATCH($B530&amp;H$7,Attendance!$N:$N,0))&lt;"1200","PM","PN")),IF(H$6="Sun",IF(H531="","RD",IF(INDEX(Attendance!$O:$O,MATCH($B530&amp;H$7,Attendance!$N:$N,0))&lt;"1200","RM","RN")),IF(H531="",IF(H$7="","",IF(INDEX(Attendance!$I:$I,MATCH($B530&amp;H$7,Attendance!$N:$N,0))="ABS","AB","UL")),IF(INDEX(Attendance!$O:$O,MATCH($B530&amp;H$7,Attendance!$N:$N,0))&lt;"1200","M","N")))),"")</f>
        <v/>
      </c>
      <c r="I530" s="83" t="str" cm="1">
        <f t="array" ref="I530">_xlfn.IFNA(IF(OR(VALUE(I$7&amp;$C$3)=PH),IF(I531="","PH",IF(INDEX(Attendance!$O:$O,MATCH($B530&amp;I$7,Attendance!$N:$N,0))&lt;"1200","PM","PN")),IF(I$6="Sun",IF(I531="","RD",IF(INDEX(Attendance!$O:$O,MATCH($B530&amp;I$7,Attendance!$N:$N,0))&lt;"1200","RM","RN")),IF(I531="",IF(I$7="","",IF(INDEX(Attendance!$I:$I,MATCH($B530&amp;I$7,Attendance!$N:$N,0))="ABS","AB","UL")),IF(INDEX(Attendance!$O:$O,MATCH($B530&amp;I$7,Attendance!$N:$N,0))&lt;"1200","M","N")))),"")</f>
        <v/>
      </c>
      <c r="J530" s="83" t="str" cm="1">
        <f t="array" ref="J530">_xlfn.IFNA(IF(OR(VALUE(J$7&amp;$C$3)=PH),IF(J531="","PH",IF(INDEX(Attendance!$O:$O,MATCH($B530&amp;J$7,Attendance!$N:$N,0))&lt;"1200","PM","PN")),IF(J$6="Sun",IF(J531="","RD",IF(INDEX(Attendance!$O:$O,MATCH($B530&amp;J$7,Attendance!$N:$N,0))&lt;"1200","RM","RN")),IF(J531="",IF(J$7="","",IF(INDEX(Attendance!$I:$I,MATCH($B530&amp;J$7,Attendance!$N:$N,0))="ABS","AB","UL")),IF(INDEX(Attendance!$O:$O,MATCH($B530&amp;J$7,Attendance!$N:$N,0))&lt;"1200","M","N")))),"")</f>
        <v/>
      </c>
      <c r="K530" s="83" t="str" cm="1">
        <f t="array" ref="K530">_xlfn.IFNA(IF(OR(VALUE(K$7&amp;$C$3)=PH),IF(K531="","PH",IF(INDEX(Attendance!$O:$O,MATCH($B530&amp;K$7,Attendance!$N:$N,0))&lt;"1200","PM","PN")),IF(K$6="Sun",IF(K531="","RD",IF(INDEX(Attendance!$O:$O,MATCH($B530&amp;K$7,Attendance!$N:$N,0))&lt;"1200","RM","RN")),IF(K531="",IF(K$7="","",IF(INDEX(Attendance!$I:$I,MATCH($B530&amp;K$7,Attendance!$N:$N,0))="ABS","AB","UL")),IF(INDEX(Attendance!$O:$O,MATCH($B530&amp;K$7,Attendance!$N:$N,0))&lt;"1200","M","N")))),"")</f>
        <v/>
      </c>
      <c r="L530" s="83" t="str" cm="1">
        <f t="array" ref="L530">_xlfn.IFNA(IF(OR(VALUE(L$7&amp;$C$3)=PH),IF(L531="","PH",IF(INDEX(Attendance!$O:$O,MATCH($B530&amp;L$7,Attendance!$N:$N,0))&lt;"1200","PM","PN")),IF(L$6="Sun",IF(L531="","RD",IF(INDEX(Attendance!$O:$O,MATCH($B530&amp;L$7,Attendance!$N:$N,0))&lt;"1200","RM","RN")),IF(L531="",IF(L$7="","",IF(INDEX(Attendance!$I:$I,MATCH($B530&amp;L$7,Attendance!$N:$N,0))="ABS","AB","UL")),IF(INDEX(Attendance!$O:$O,MATCH($B530&amp;L$7,Attendance!$N:$N,0))&lt;"1200","M","N")))),"")</f>
        <v>RD</v>
      </c>
      <c r="M530" s="83" t="str" cm="1">
        <f t="array" ref="M530">_xlfn.IFNA(IF(OR(VALUE(M$7&amp;$C$3)=PH),IF(M531="","PH",IF(INDEX(Attendance!$O:$O,MATCH($B530&amp;M$7,Attendance!$N:$N,0))&lt;"1200","PM","PN")),IF(M$6="Sun",IF(M531="","RD",IF(INDEX(Attendance!$O:$O,MATCH($B530&amp;M$7,Attendance!$N:$N,0))&lt;"1200","RM","RN")),IF(M531="",IF(M$7="","",IF(INDEX(Attendance!$I:$I,MATCH($B530&amp;M$7,Attendance!$N:$N,0))="ABS","AB","UL")),IF(INDEX(Attendance!$O:$O,MATCH($B530&amp;M$7,Attendance!$N:$N,0))&lt;"1200","M","N")))),"")</f>
        <v/>
      </c>
      <c r="N530" s="83" t="str" cm="1">
        <f t="array" ref="N530">_xlfn.IFNA(IF(OR(VALUE(N$7&amp;$C$3)=PH),IF(N531="","PH",IF(INDEX(Attendance!$O:$O,MATCH($B530&amp;N$7,Attendance!$N:$N,0))&lt;"1200","PM","PN")),IF(N$6="Sun",IF(N531="","RD",IF(INDEX(Attendance!$O:$O,MATCH($B530&amp;N$7,Attendance!$N:$N,0))&lt;"1200","RM","RN")),IF(N531="",IF(N$7="","",IF(INDEX(Attendance!$I:$I,MATCH($B530&amp;N$7,Attendance!$N:$N,0))="ABS","AB","UL")),IF(INDEX(Attendance!$O:$O,MATCH($B530&amp;N$7,Attendance!$N:$N,0))&lt;"1200","M","N")))),"")</f>
        <v/>
      </c>
      <c r="O530" s="83" t="str" cm="1">
        <f t="array" ref="O530">_xlfn.IFNA(IF(OR(VALUE(O$7&amp;$C$3)=PH),IF(O531="","PH",IF(INDEX(Attendance!$O:$O,MATCH($B530&amp;O$7,Attendance!$N:$N,0))&lt;"1200","PM","PN")),IF(O$6="Sun",IF(O531="","RD",IF(INDEX(Attendance!$O:$O,MATCH($B530&amp;O$7,Attendance!$N:$N,0))&lt;"1200","RM","RN")),IF(O531="",IF(O$7="","",IF(INDEX(Attendance!$I:$I,MATCH($B530&amp;O$7,Attendance!$N:$N,0))="ABS","AB","UL")),IF(INDEX(Attendance!$O:$O,MATCH($B530&amp;O$7,Attendance!$N:$N,0))&lt;"1200","M","N")))),"")</f>
        <v/>
      </c>
      <c r="P530" s="83" t="str" cm="1">
        <f t="array" ref="P530">_xlfn.IFNA(IF(OR(VALUE(P$7&amp;$C$3)=PH),IF(P531="","PH",IF(INDEX(Attendance!$O:$O,MATCH($B530&amp;P$7,Attendance!$N:$N,0))&lt;"1200","PM","PN")),IF(P$6="Sun",IF(P531="","RD",IF(INDEX(Attendance!$O:$O,MATCH($B530&amp;P$7,Attendance!$N:$N,0))&lt;"1200","RM","RN")),IF(P531="",IF(P$7="","",IF(INDEX(Attendance!$I:$I,MATCH($B530&amp;P$7,Attendance!$N:$N,0))="ABS","AB","UL")),IF(INDEX(Attendance!$O:$O,MATCH($B530&amp;P$7,Attendance!$N:$N,0))&lt;"1200","M","N")))),"")</f>
        <v/>
      </c>
      <c r="Q530" s="83" t="str" cm="1">
        <f t="array" ref="Q530">_xlfn.IFNA(IF(OR(VALUE(Q$7&amp;$C$3)=PH),IF(Q531="","PH",IF(INDEX(Attendance!$O:$O,MATCH($B530&amp;Q$7,Attendance!$N:$N,0))&lt;"1200","PM","PN")),IF(Q$6="Sun",IF(Q531="","RD",IF(INDEX(Attendance!$O:$O,MATCH($B530&amp;Q$7,Attendance!$N:$N,0))&lt;"1200","RM","RN")),IF(Q531="",IF(Q$7="","",IF(INDEX(Attendance!$I:$I,MATCH($B530&amp;Q$7,Attendance!$N:$N,0))="ABS","AB","UL")),IF(INDEX(Attendance!$O:$O,MATCH($B530&amp;Q$7,Attendance!$N:$N,0))&lt;"1200","M","N")))),"")</f>
        <v>PH</v>
      </c>
      <c r="R530" s="83" t="str" cm="1">
        <f t="array" ref="R530">_xlfn.IFNA(IF(OR(VALUE(R$7&amp;$C$3)=PH),IF(R531="","PH",IF(INDEX(Attendance!$O:$O,MATCH($B530&amp;R$7,Attendance!$N:$N,0))&lt;"1200","PM","PN")),IF(R$6="Sun",IF(R531="","RD",IF(INDEX(Attendance!$O:$O,MATCH($B530&amp;R$7,Attendance!$N:$N,0))&lt;"1200","RM","RN")),IF(R531="",IF(R$7="","",IF(INDEX(Attendance!$I:$I,MATCH($B530&amp;R$7,Attendance!$N:$N,0))="ABS","AB","UL")),IF(INDEX(Attendance!$O:$O,MATCH($B530&amp;R$7,Attendance!$N:$N,0))&lt;"1200","M","N")))),"")</f>
        <v>PH</v>
      </c>
      <c r="S530" s="83" t="str" cm="1">
        <f t="array" ref="S530">_xlfn.IFNA(IF(OR(VALUE(S$7&amp;$C$3)=PH),IF(S531="","PH",IF(INDEX(Attendance!$O:$O,MATCH($B530&amp;S$7,Attendance!$N:$N,0))&lt;"1200","PM","PN")),IF(S$6="Sun",IF(S531="","RD",IF(INDEX(Attendance!$O:$O,MATCH($B530&amp;S$7,Attendance!$N:$N,0))&lt;"1200","RM","RN")),IF(S531="",IF(S$7="","",IF(INDEX(Attendance!$I:$I,MATCH($B530&amp;S$7,Attendance!$N:$N,0))="ABS","AB","UL")),IF(INDEX(Attendance!$O:$O,MATCH($B530&amp;S$7,Attendance!$N:$N,0))&lt;"1200","M","N")))),"")</f>
        <v>RD</v>
      </c>
      <c r="T530" s="83" t="str" cm="1">
        <f t="array" ref="T530">_xlfn.IFNA(IF(OR(VALUE(T$7&amp;$C$3)=PH),IF(T531="","PH",IF(INDEX(Attendance!$O:$O,MATCH($B530&amp;T$7,Attendance!$N:$N,0))&lt;"1200","PM","PN")),IF(T$6="Sun",IF(T531="","RD",IF(INDEX(Attendance!$O:$O,MATCH($B530&amp;T$7,Attendance!$N:$N,0))&lt;"1200","RM","RN")),IF(T531="",IF(T$7="","",IF(INDEX(Attendance!$I:$I,MATCH($B530&amp;T$7,Attendance!$N:$N,0))="ABS","AB","UL")),IF(INDEX(Attendance!$O:$O,MATCH($B530&amp;T$7,Attendance!$N:$N,0))&lt;"1200","M","N")))),"")</f>
        <v/>
      </c>
      <c r="U530" s="83" t="str" cm="1">
        <f t="array" ref="U530">_xlfn.IFNA(IF(OR(VALUE(U$7&amp;$C$3)=PH),IF(U531="","PH",IF(INDEX(Attendance!$O:$O,MATCH($B530&amp;U$7,Attendance!$N:$N,0))&lt;"1200","PM","PN")),IF(U$6="Sun",IF(U531="","RD",IF(INDEX(Attendance!$O:$O,MATCH($B530&amp;U$7,Attendance!$N:$N,0))&lt;"1200","RM","RN")),IF(U531="",IF(U$7="","",IF(INDEX(Attendance!$I:$I,MATCH($B530&amp;U$7,Attendance!$N:$N,0))="ABS","AB","UL")),IF(INDEX(Attendance!$O:$O,MATCH($B530&amp;U$7,Attendance!$N:$N,0))&lt;"1200","M","N")))),"")</f>
        <v/>
      </c>
      <c r="V530" s="83" t="str" cm="1">
        <f t="array" ref="V530">_xlfn.IFNA(IF(OR(VALUE(V$7&amp;$C$3)=PH),IF(V531="","PH",IF(INDEX(Attendance!$O:$O,MATCH($B530&amp;V$7,Attendance!$N:$N,0))&lt;"1200","PM","PN")),IF(V$6="Sun",IF(V531="","RD",IF(INDEX(Attendance!$O:$O,MATCH($B530&amp;V$7,Attendance!$N:$N,0))&lt;"1200","RM","RN")),IF(V531="",IF(V$7="","",IF(INDEX(Attendance!$I:$I,MATCH($B530&amp;V$7,Attendance!$N:$N,0))="ABS","AB","UL")),IF(INDEX(Attendance!$O:$O,MATCH($B530&amp;V$7,Attendance!$N:$N,0))&lt;"1200","M","N")))),"")</f>
        <v/>
      </c>
      <c r="W530" s="83" t="str" cm="1">
        <f t="array" ref="W530">_xlfn.IFNA(IF(OR(VALUE(W$7&amp;$C$3)=PH),IF(W531="","PH",IF(INDEX(Attendance!$O:$O,MATCH($B530&amp;W$7,Attendance!$N:$N,0))&lt;"1200","PM","PN")),IF(W$6="Sun",IF(W531="","RD",IF(INDEX(Attendance!$O:$O,MATCH($B530&amp;W$7,Attendance!$N:$N,0))&lt;"1200","RM","RN")),IF(W531="",IF(W$7="","",IF(INDEX(Attendance!$I:$I,MATCH($B530&amp;W$7,Attendance!$N:$N,0))="ABS","AB","UL")),IF(INDEX(Attendance!$O:$O,MATCH($B530&amp;W$7,Attendance!$N:$N,0))&lt;"1200","M","N")))),"")</f>
        <v/>
      </c>
      <c r="X530" s="83" t="str" cm="1">
        <f t="array" ref="X530">_xlfn.IFNA(IF(OR(VALUE(X$7&amp;$C$3)=PH),IF(X531="","PH",IF(INDEX(Attendance!$O:$O,MATCH($B530&amp;X$7,Attendance!$N:$N,0))&lt;"1200","PM","PN")),IF(X$6="Sun",IF(X531="","RD",IF(INDEX(Attendance!$O:$O,MATCH($B530&amp;X$7,Attendance!$N:$N,0))&lt;"1200","RM","RN")),IF(X531="",IF(X$7="","",IF(INDEX(Attendance!$I:$I,MATCH($B530&amp;X$7,Attendance!$N:$N,0))="ABS","AB","UL")),IF(INDEX(Attendance!$O:$O,MATCH($B530&amp;X$7,Attendance!$N:$N,0))&lt;"1200","M","N")))),"")</f>
        <v/>
      </c>
      <c r="Y530" s="83" t="str" cm="1">
        <f t="array" ref="Y530">_xlfn.IFNA(IF(OR(VALUE(Y$7&amp;$C$3)=PH),IF(Y531="","PH",IF(INDEX(Attendance!$O:$O,MATCH($B530&amp;Y$7,Attendance!$N:$N,0))&lt;"1200","PM","PN")),IF(Y$6="Sun",IF(Y531="","RD",IF(INDEX(Attendance!$O:$O,MATCH($B530&amp;Y$7,Attendance!$N:$N,0))&lt;"1200","RM","RN")),IF(Y531="",IF(Y$7="","",IF(INDEX(Attendance!$I:$I,MATCH($B530&amp;Y$7,Attendance!$N:$N,0))="ABS","AB","UL")),IF(INDEX(Attendance!$O:$O,MATCH($B530&amp;Y$7,Attendance!$N:$N,0))&lt;"1200","M","N")))),"")</f>
        <v/>
      </c>
      <c r="Z530" s="83" t="str" cm="1">
        <f t="array" ref="Z530">_xlfn.IFNA(IF(OR(VALUE(Z$7&amp;$C$3)=PH),IF(Z531="","PH",IF(INDEX(Attendance!$O:$O,MATCH($B530&amp;Z$7,Attendance!$N:$N,0))&lt;"1200","PM","PN")),IF(Z$6="Sun",IF(Z531="","RD",IF(INDEX(Attendance!$O:$O,MATCH($B530&amp;Z$7,Attendance!$N:$N,0))&lt;"1200","RM","RN")),IF(Z531="",IF(Z$7="","",IF(INDEX(Attendance!$I:$I,MATCH($B530&amp;Z$7,Attendance!$N:$N,0))="ABS","AB","UL")),IF(INDEX(Attendance!$O:$O,MATCH($B530&amp;Z$7,Attendance!$N:$N,0))&lt;"1200","M","N")))),"")</f>
        <v>RD</v>
      </c>
      <c r="AA530" s="83" t="str" cm="1">
        <f t="array" ref="AA530">_xlfn.IFNA(IF(OR(VALUE(AA$7&amp;$C$3)=PH),IF(AA531="","PH",IF(INDEX(Attendance!$O:$O,MATCH($B530&amp;AA$7,Attendance!$N:$N,0))&lt;"1200","PM","PN")),IF(AA$6="Sun",IF(AA531="","RD",IF(INDEX(Attendance!$O:$O,MATCH($B530&amp;AA$7,Attendance!$N:$N,0))&lt;"1200","RM","RN")),IF(AA531="",IF(AA$7="","",IF(INDEX(Attendance!$I:$I,MATCH($B530&amp;AA$7,Attendance!$N:$N,0))="ABS","AB","UL")),IF(INDEX(Attendance!$O:$O,MATCH($B530&amp;AA$7,Attendance!$N:$N,0))&lt;"1200","M","N")))),"")</f>
        <v/>
      </c>
      <c r="AB530" s="83" t="str" cm="1">
        <f t="array" ref="AB530">_xlfn.IFNA(IF(OR(VALUE(AB$7&amp;$C$3)=PH),IF(AB531="","PH",IF(INDEX(Attendance!$O:$O,MATCH($B530&amp;AB$7,Attendance!$N:$N,0))&lt;"1200","PM","PN")),IF(AB$6="Sun",IF(AB531="","RD",IF(INDEX(Attendance!$O:$O,MATCH($B530&amp;AB$7,Attendance!$N:$N,0))&lt;"1200","RM","RN")),IF(AB531="",IF(AB$7="","",IF(INDEX(Attendance!$I:$I,MATCH($B530&amp;AB$7,Attendance!$N:$N,0))="ABS","AB","UL")),IF(INDEX(Attendance!$O:$O,MATCH($B530&amp;AB$7,Attendance!$N:$N,0))&lt;"1200","M","N")))),"")</f>
        <v/>
      </c>
      <c r="AC530" s="83" t="str" cm="1">
        <f t="array" ref="AC530">_xlfn.IFNA(IF(OR(VALUE(AC$7&amp;$C$3)=PH),IF(AC531="","PH",IF(INDEX(Attendance!$O:$O,MATCH($B530&amp;AC$7,Attendance!$N:$N,0))&lt;"1200","PM","PN")),IF(AC$6="Sun",IF(AC531="","RD",IF(INDEX(Attendance!$O:$O,MATCH($B530&amp;AC$7,Attendance!$N:$N,0))&lt;"1200","RM","RN")),IF(AC531="",IF(AC$7="","",IF(INDEX(Attendance!$I:$I,MATCH($B530&amp;AC$7,Attendance!$N:$N,0))="ABS","AB","UL")),IF(INDEX(Attendance!$O:$O,MATCH($B530&amp;AC$7,Attendance!$N:$N,0))&lt;"1200","M","N")))),"")</f>
        <v/>
      </c>
      <c r="AD530" s="83" t="str" cm="1">
        <f t="array" ref="AD530">_xlfn.IFNA(IF(OR(VALUE(AD$7&amp;$C$3)=PH),IF(AD531="","PH",IF(INDEX(Attendance!$O:$O,MATCH($B530&amp;AD$7,Attendance!$N:$N,0))&lt;"1200","PM","PN")),IF(AD$6="Sun",IF(AD531="","RD",IF(INDEX(Attendance!$O:$O,MATCH($B530&amp;AD$7,Attendance!$N:$N,0))&lt;"1200","RM","RN")),IF(AD531="",IF(AD$7="","",IF(INDEX(Attendance!$I:$I,MATCH($B530&amp;AD$7,Attendance!$N:$N,0))="ABS","AB","UL")),IF(INDEX(Attendance!$O:$O,MATCH($B530&amp;AD$7,Attendance!$N:$N,0))&lt;"1200","M","N")))),"")</f>
        <v/>
      </c>
      <c r="AE530" s="83" t="str" cm="1">
        <f t="array" ref="AE530">_xlfn.IFNA(IF(OR(VALUE(AE$7&amp;$C$3)=PH),IF(AE531="","PH",IF(INDEX(Attendance!$O:$O,MATCH($B530&amp;AE$7,Attendance!$N:$N,0))&lt;"1200","PM","PN")),IF(AE$6="Sun",IF(AE531="","RD",IF(INDEX(Attendance!$O:$O,MATCH($B530&amp;AE$7,Attendance!$N:$N,0))&lt;"1200","RM","RN")),IF(AE531="",IF(AE$7="","",IF(INDEX(Attendance!$I:$I,MATCH($B530&amp;AE$7,Attendance!$N:$N,0))="ABS","AB","UL")),IF(INDEX(Attendance!$O:$O,MATCH($B530&amp;AE$7,Attendance!$N:$N,0))&lt;"1200","M","N")))),"")</f>
        <v/>
      </c>
      <c r="AF530" s="83" t="str" cm="1">
        <f t="array" ref="AF530">_xlfn.IFNA(IF(OR(VALUE(AF$7&amp;$C$3)=PH),IF(AF531="","PH",IF(INDEX(Attendance!$O:$O,MATCH($B530&amp;AF$7,Attendance!$N:$N,0))&lt;"1200","PM","PN")),IF(AF$6="Sun",IF(AF531="","RD",IF(INDEX(Attendance!$O:$O,MATCH($B530&amp;AF$7,Attendance!$N:$N,0))&lt;"1200","RM","RN")),IF(AF531="",IF(AF$7="","",IF(INDEX(Attendance!$I:$I,MATCH($B530&amp;AF$7,Attendance!$N:$N,0))="ABS","AB","UL")),IF(INDEX(Attendance!$O:$O,MATCH($B530&amp;AF$7,Attendance!$N:$N,0))&lt;"1200","M","N")))),"")</f>
        <v/>
      </c>
      <c r="AG530" s="83" t="str" cm="1">
        <f t="array" ref="AG530">_xlfn.IFNA(IF(OR(VALUE(AG$7&amp;$C$3)=PH),IF(AG531="","PH",IF(INDEX(Attendance!$O:$O,MATCH($B530&amp;AG$7,Attendance!$N:$N,0))&lt;"1200","PM","PN")),IF(AG$6="Sun",IF(AG531="","RD",IF(INDEX(Attendance!$O:$O,MATCH($B530&amp;AG$7,Attendance!$N:$N,0))&lt;"1200","RM","RN")),IF(AG531="",IF(AG$7="","",IF(INDEX(Attendance!$I:$I,MATCH($B530&amp;AG$7,Attendance!$N:$N,0))="ABS","AB","UL")),IF(INDEX(Attendance!$O:$O,MATCH($B530&amp;AG$7,Attendance!$N:$N,0))&lt;"1200","M","N")))),"")</f>
        <v>RD</v>
      </c>
      <c r="AH530" s="83" t="str" cm="1">
        <f t="array" ref="AH530">_xlfn.IFNA(IF(OR(VALUE(AH$7&amp;$C$3)=PH),IF(AH531="","PH",IF(INDEX(Attendance!$O:$O,MATCH($B530&amp;AH$7,Attendance!$N:$N,0))&lt;"1200","PM","PN")),IF(AH$6="Sun",IF(AH531="","RD",IF(INDEX(Attendance!$O:$O,MATCH($B530&amp;AH$7,Attendance!$N:$N,0))&lt;"1200","RM","RN")),IF(AH531="",IF(AH$7="","",IF(INDEX(Attendance!$I:$I,MATCH($B530&amp;AH$7,Attendance!$N:$N,0))="ABS","AB","UL")),IF(INDEX(Attendance!$O:$O,MATCH($B530&amp;AH$7,Attendance!$N:$N,0))&lt;"1200","M","N")))),"")</f>
        <v/>
      </c>
      <c r="AI530" s="83" t="str" cm="1">
        <f t="array" ref="AI530">_xlfn.IFNA(IF(OR(VALUE(AI$7&amp;$C$3)=PH),IF(AI531="","PH",IF(INDEX(Attendance!$O:$O,MATCH($B530&amp;AI$7,Attendance!$N:$N,0))&lt;"1200","PM","PN")),IF(AI$6="Sun",IF(AI531="","RD",IF(INDEX(Attendance!$O:$O,MATCH($B530&amp;AI$7,Attendance!$N:$N,0))&lt;"1200","RM","RN")),IF(AI531="",IF(AI$7="","",IF(INDEX(Attendance!$I:$I,MATCH($B530&amp;AI$7,Attendance!$N:$N,0))="ABS","AB","UL")),IF(INDEX(Attendance!$O:$O,MATCH($B530&amp;AI$7,Attendance!$N:$N,0))&lt;"1200","M","N")))),"")</f>
        <v/>
      </c>
      <c r="AJ530" s="83" t="str" cm="1">
        <f t="array" ref="AJ530">_xlfn.IFNA(IF(OR(VALUE(AJ$7&amp;$C$3)=PH),IF(AJ531="","PH",IF(INDEX(Attendance!$O:$O,MATCH($B530&amp;AJ$7,Attendance!$N:$N,0))&lt;"1200","PM","PN")),IF(AJ$6="Sun",IF(AJ531="","RD",IF(INDEX(Attendance!$O:$O,MATCH($B530&amp;AJ$7,Attendance!$N:$N,0))&lt;"1200","RM","RN")),IF(AJ531="",IF(AJ$7="","",IF(INDEX(Attendance!$I:$I,MATCH($B530&amp;AJ$7,Attendance!$N:$N,0))="ABS","AB","UL")),IF(INDEX(Attendance!$O:$O,MATCH($B530&amp;AJ$7,Attendance!$N:$N,0))&lt;"1200","M","N")))),"")</f>
        <v/>
      </c>
      <c r="AK530" s="258">
        <f>SUM(SUMIF(F530:AJ530,{"M","N","A"},F531:AJ531))</f>
        <v>0</v>
      </c>
      <c r="AL530" s="187">
        <f>SUM(SUMIF(F530:AJ530,{"M","N"},F532:AJ532),SUMIF(F530:AJ530,{"OM","ON"},F531:AJ531))</f>
        <v>0</v>
      </c>
      <c r="AM530" s="187">
        <f>SUM(SUMIF(F530:AJ530,{"PM","PN","RM","RN"},F531:AJ531))</f>
        <v>0</v>
      </c>
      <c r="AN530" s="187">
        <f>SUM(SUMIF(F530:AJ530,{"PM","PN"},F532:AJ532))</f>
        <v>0</v>
      </c>
      <c r="AO530" s="261">
        <f>SUM(F535:AJ535)</f>
        <v>0</v>
      </c>
      <c r="AP530" s="264">
        <f>SUM(F534:AJ534)</f>
        <v>0</v>
      </c>
      <c r="AQ530" s="188">
        <f>IF(D534="",0,SUM(COUNTIFS(F530:AJ530,{"M","N","A","OM","ON","OA","PM","PN","PA","RM","RN","RA"})))</f>
        <v>0</v>
      </c>
      <c r="AR530" s="74">
        <f>COUNTIF(F530:AJ530,"AL")</f>
        <v>0</v>
      </c>
      <c r="AS530" s="74">
        <f>COUNTIF(F530:AJ530,"MC")</f>
        <v>0</v>
      </c>
      <c r="AT530" s="74">
        <f>COUNTIF(F530:AJ530,"PH")+COUNTIF(F530:AJ530,"RPH")</f>
        <v>2</v>
      </c>
      <c r="AU530" s="255">
        <f t="shared" ref="AU530" si="143">_xlfn.IFNA(IF($B530="",0,AK530*$AK$5+SUM(AL535:AN535)+SUM(AO530:AP535)+SUM(AQ535:AT535)),"")</f>
        <v>0</v>
      </c>
    </row>
    <row r="531" spans="1:47" s="213" customFormat="1" ht="33" customHeight="1" x14ac:dyDescent="0.35">
      <c r="A531" s="189"/>
      <c r="B531" s="184"/>
      <c r="C531" s="190" t="str">
        <f>_xlfn.IFNA(INDEX(Masterlist!D:D,MATCH(B530,Masterlist!B:B,0)),"")</f>
        <v/>
      </c>
      <c r="D531" s="88"/>
      <c r="E531" s="191" t="s">
        <v>174</v>
      </c>
      <c r="F531" s="192" t="str">
        <f>IFERROR(IF(F$6="Sun",INDEX(Attendance!$R:$R,MATCH($B530&amp;F$7,Attendance!$N:$N,0)),IF(INDEX(Attendance!$R:$R,MATCH($B530&amp;F$7,Attendance!$N:$N,0))="","",IF(INDEX(Attendance!$R:$R,MATCH($B530&amp;F$7,Attendance!$N:$N,0))&gt;8,8,INDEX(Attendance!$R:$R,MATCH($B530&amp;F$7,Attendance!$N:$N,0))))),"")</f>
        <v/>
      </c>
      <c r="G531" s="192" t="str">
        <f>IFERROR(IF(G$6="Sun",INDEX(Attendance!$R:$R,MATCH($B530&amp;G$7,Attendance!$N:$N,0)),IF(INDEX(Attendance!$R:$R,MATCH($B530&amp;G$7,Attendance!$N:$N,0))="","",IF(INDEX(Attendance!$R:$R,MATCH($B530&amp;G$7,Attendance!$N:$N,0))&gt;8,8,INDEX(Attendance!$R:$R,MATCH($B530&amp;G$7,Attendance!$N:$N,0))))),"")</f>
        <v/>
      </c>
      <c r="H531" s="192" t="str">
        <f>IFERROR(IF(H$6="Sun",INDEX(Attendance!$R:$R,MATCH($B530&amp;H$7,Attendance!$N:$N,0)),IF(INDEX(Attendance!$R:$R,MATCH($B530&amp;H$7,Attendance!$N:$N,0))="","",IF(INDEX(Attendance!$R:$R,MATCH($B530&amp;H$7,Attendance!$N:$N,0))&gt;8,8,INDEX(Attendance!$R:$R,MATCH($B530&amp;H$7,Attendance!$N:$N,0))))),"")</f>
        <v/>
      </c>
      <c r="I531" s="192" t="str">
        <f>IFERROR(IF(I$6="Sun",INDEX(Attendance!$R:$R,MATCH($B530&amp;I$7,Attendance!$N:$N,0)),IF(INDEX(Attendance!$R:$R,MATCH($B530&amp;I$7,Attendance!$N:$N,0))="","",IF(INDEX(Attendance!$R:$R,MATCH($B530&amp;I$7,Attendance!$N:$N,0))&gt;8,8,INDEX(Attendance!$R:$R,MATCH($B530&amp;I$7,Attendance!$N:$N,0))))),"")</f>
        <v/>
      </c>
      <c r="J531" s="192" t="str">
        <f>IFERROR(IF(J$6="Sun",INDEX(Attendance!$R:$R,MATCH($B530&amp;J$7,Attendance!$N:$N,0)),IF(INDEX(Attendance!$R:$R,MATCH($B530&amp;J$7,Attendance!$N:$N,0))="","",IF(INDEX(Attendance!$R:$R,MATCH($B530&amp;J$7,Attendance!$N:$N,0))&gt;8,8,INDEX(Attendance!$R:$R,MATCH($B530&amp;J$7,Attendance!$N:$N,0))))),"")</f>
        <v/>
      </c>
      <c r="K531" s="192" t="str">
        <f>IFERROR(IF(K$6="Sun",INDEX(Attendance!$R:$R,MATCH($B530&amp;K$7,Attendance!$N:$N,0)),IF(INDEX(Attendance!$R:$R,MATCH($B530&amp;K$7,Attendance!$N:$N,0))="","",IF(INDEX(Attendance!$R:$R,MATCH($B530&amp;K$7,Attendance!$N:$N,0))&gt;8,8,INDEX(Attendance!$R:$R,MATCH($B530&amp;K$7,Attendance!$N:$N,0))))),"")</f>
        <v/>
      </c>
      <c r="L531" s="192" t="str">
        <f>IFERROR(IF(L$6="Sun",INDEX(Attendance!$R:$R,MATCH($B530&amp;L$7,Attendance!$N:$N,0)),IF(INDEX(Attendance!$R:$R,MATCH($B530&amp;L$7,Attendance!$N:$N,0))="","",IF(INDEX(Attendance!$R:$R,MATCH($B530&amp;L$7,Attendance!$N:$N,0))&gt;8,8,INDEX(Attendance!$R:$R,MATCH($B530&amp;L$7,Attendance!$N:$N,0))))),"")</f>
        <v/>
      </c>
      <c r="M531" s="192" t="str">
        <f>IFERROR(IF(M$6="Sun",INDEX(Attendance!$R:$R,MATCH($B530&amp;M$7,Attendance!$N:$N,0)),IF(INDEX(Attendance!$R:$R,MATCH($B530&amp;M$7,Attendance!$N:$N,0))="","",IF(INDEX(Attendance!$R:$R,MATCH($B530&amp;M$7,Attendance!$N:$N,0))&gt;8,8,INDEX(Attendance!$R:$R,MATCH($B530&amp;M$7,Attendance!$N:$N,0))))),"")</f>
        <v/>
      </c>
      <c r="N531" s="192" t="str">
        <f>IFERROR(IF(N$6="Sun",INDEX(Attendance!$R:$R,MATCH($B530&amp;N$7,Attendance!$N:$N,0)),IF(INDEX(Attendance!$R:$R,MATCH($B530&amp;N$7,Attendance!$N:$N,0))="","",IF(INDEX(Attendance!$R:$R,MATCH($B530&amp;N$7,Attendance!$N:$N,0))&gt;8,8,INDEX(Attendance!$R:$R,MATCH($B530&amp;N$7,Attendance!$N:$N,0))))),"")</f>
        <v/>
      </c>
      <c r="O531" s="192" t="str">
        <f>IFERROR(IF(O$6="Sun",INDEX(Attendance!$R:$R,MATCH($B530&amp;O$7,Attendance!$N:$N,0)),IF(INDEX(Attendance!$R:$R,MATCH($B530&amp;O$7,Attendance!$N:$N,0))="","",IF(INDEX(Attendance!$R:$R,MATCH($B530&amp;O$7,Attendance!$N:$N,0))&gt;8,8,INDEX(Attendance!$R:$R,MATCH($B530&amp;O$7,Attendance!$N:$N,0))))),"")</f>
        <v/>
      </c>
      <c r="P531" s="192" t="str">
        <f>IFERROR(IF(P$6="Sun",INDEX(Attendance!$R:$R,MATCH($B530&amp;P$7,Attendance!$N:$N,0)),IF(INDEX(Attendance!$R:$R,MATCH($B530&amp;P$7,Attendance!$N:$N,0))="","",IF(INDEX(Attendance!$R:$R,MATCH($B530&amp;P$7,Attendance!$N:$N,0))&gt;8,8,INDEX(Attendance!$R:$R,MATCH($B530&amp;P$7,Attendance!$N:$N,0))))),"")</f>
        <v/>
      </c>
      <c r="Q531" s="192" t="str">
        <f>IFERROR(IF(Q$6="Sun",INDEX(Attendance!$R:$R,MATCH($B530&amp;Q$7,Attendance!$N:$N,0)),IF(INDEX(Attendance!$R:$R,MATCH($B530&amp;Q$7,Attendance!$N:$N,0))="","",IF(INDEX(Attendance!$R:$R,MATCH($B530&amp;Q$7,Attendance!$N:$N,0))&gt;8,8,INDEX(Attendance!$R:$R,MATCH($B530&amp;Q$7,Attendance!$N:$N,0))))),"")</f>
        <v/>
      </c>
      <c r="R531" s="192" t="str">
        <f>IFERROR(IF(R$6="Sun",INDEX(Attendance!$R:$R,MATCH($B530&amp;R$7,Attendance!$N:$N,0)),IF(INDEX(Attendance!$R:$R,MATCH($B530&amp;R$7,Attendance!$N:$N,0))="","",IF(INDEX(Attendance!$R:$R,MATCH($B530&amp;R$7,Attendance!$N:$N,0))&gt;8,8,INDEX(Attendance!$R:$R,MATCH($B530&amp;R$7,Attendance!$N:$N,0))))),"")</f>
        <v/>
      </c>
      <c r="S531" s="192" t="str">
        <f>IFERROR(IF(S$6="Sun",INDEX(Attendance!$R:$R,MATCH($B530&amp;S$7,Attendance!$N:$N,0)),IF(INDEX(Attendance!$R:$R,MATCH($B530&amp;S$7,Attendance!$N:$N,0))="","",IF(INDEX(Attendance!$R:$R,MATCH($B530&amp;S$7,Attendance!$N:$N,0))&gt;8,8,INDEX(Attendance!$R:$R,MATCH($B530&amp;S$7,Attendance!$N:$N,0))))),"")</f>
        <v/>
      </c>
      <c r="T531" s="192" t="str">
        <f>IFERROR(IF(T$6="Sun",INDEX(Attendance!$R:$R,MATCH($B530&amp;T$7,Attendance!$N:$N,0)),IF(INDEX(Attendance!$R:$R,MATCH($B530&amp;T$7,Attendance!$N:$N,0))="","",IF(INDEX(Attendance!$R:$R,MATCH($B530&amp;T$7,Attendance!$N:$N,0))&gt;8,8,INDEX(Attendance!$R:$R,MATCH($B530&amp;T$7,Attendance!$N:$N,0))))),"")</f>
        <v/>
      </c>
      <c r="U531" s="192" t="str">
        <f>IFERROR(IF(U$6="Sun",INDEX(Attendance!$R:$R,MATCH($B530&amp;U$7,Attendance!$N:$N,0)),IF(INDEX(Attendance!$R:$R,MATCH($B530&amp;U$7,Attendance!$N:$N,0))="","",IF(INDEX(Attendance!$R:$R,MATCH($B530&amp;U$7,Attendance!$N:$N,0))&gt;8,8,INDEX(Attendance!$R:$R,MATCH($B530&amp;U$7,Attendance!$N:$N,0))))),"")</f>
        <v/>
      </c>
      <c r="V531" s="192" t="str">
        <f>IFERROR(IF(V$6="Sun",INDEX(Attendance!$R:$R,MATCH($B530&amp;V$7,Attendance!$N:$N,0)),IF(INDEX(Attendance!$R:$R,MATCH($B530&amp;V$7,Attendance!$N:$N,0))="","",IF(INDEX(Attendance!$R:$R,MATCH($B530&amp;V$7,Attendance!$N:$N,0))&gt;8,8,INDEX(Attendance!$R:$R,MATCH($B530&amp;V$7,Attendance!$N:$N,0))))),"")</f>
        <v/>
      </c>
      <c r="W531" s="192" t="str">
        <f>IFERROR(IF(W$6="Sun",INDEX(Attendance!$R:$R,MATCH($B530&amp;W$7,Attendance!$N:$N,0)),IF(INDEX(Attendance!$R:$R,MATCH($B530&amp;W$7,Attendance!$N:$N,0))="","",IF(INDEX(Attendance!$R:$R,MATCH($B530&amp;W$7,Attendance!$N:$N,0))&gt;8,8,INDEX(Attendance!$R:$R,MATCH($B530&amp;W$7,Attendance!$N:$N,0))))),"")</f>
        <v/>
      </c>
      <c r="X531" s="192" t="str">
        <f>IFERROR(IF(X$6="Sun",INDEX(Attendance!$R:$R,MATCH($B530&amp;X$7,Attendance!$N:$N,0)),IF(INDEX(Attendance!$R:$R,MATCH($B530&amp;X$7,Attendance!$N:$N,0))="","",IF(INDEX(Attendance!$R:$R,MATCH($B530&amp;X$7,Attendance!$N:$N,0))&gt;8,8,INDEX(Attendance!$R:$R,MATCH($B530&amp;X$7,Attendance!$N:$N,0))))),"")</f>
        <v/>
      </c>
      <c r="Y531" s="192" t="str">
        <f>IFERROR(IF(Y$6="Sun",INDEX(Attendance!$R:$R,MATCH($B530&amp;Y$7,Attendance!$N:$N,0)),IF(INDEX(Attendance!$R:$R,MATCH($B530&amp;Y$7,Attendance!$N:$N,0))="","",IF(INDEX(Attendance!$R:$R,MATCH($B530&amp;Y$7,Attendance!$N:$N,0))&gt;8,8,INDEX(Attendance!$R:$R,MATCH($B530&amp;Y$7,Attendance!$N:$N,0))))),"")</f>
        <v/>
      </c>
      <c r="Z531" s="192" t="str">
        <f>IFERROR(IF(Z$6="Sun",INDEX(Attendance!$R:$R,MATCH($B530&amp;Z$7,Attendance!$N:$N,0)),IF(INDEX(Attendance!$R:$R,MATCH($B530&amp;Z$7,Attendance!$N:$N,0))="","",IF(INDEX(Attendance!$R:$R,MATCH($B530&amp;Z$7,Attendance!$N:$N,0))&gt;8,8,INDEX(Attendance!$R:$R,MATCH($B530&amp;Z$7,Attendance!$N:$N,0))))),"")</f>
        <v/>
      </c>
      <c r="AA531" s="192" t="str">
        <f>IFERROR(IF(AA$6="Sun",INDEX(Attendance!$R:$R,MATCH($B530&amp;AA$7,Attendance!$N:$N,0)),IF(INDEX(Attendance!$R:$R,MATCH($B530&amp;AA$7,Attendance!$N:$N,0))="","",IF(INDEX(Attendance!$R:$R,MATCH($B530&amp;AA$7,Attendance!$N:$N,0))&gt;8,8,INDEX(Attendance!$R:$R,MATCH($B530&amp;AA$7,Attendance!$N:$N,0))))),"")</f>
        <v/>
      </c>
      <c r="AB531" s="192" t="str">
        <f>IFERROR(IF(AB$6="Sun",INDEX(Attendance!$R:$R,MATCH($B530&amp;AB$7,Attendance!$N:$N,0)),IF(INDEX(Attendance!$R:$R,MATCH($B530&amp;AB$7,Attendance!$N:$N,0))="","",IF(INDEX(Attendance!$R:$R,MATCH($B530&amp;AB$7,Attendance!$N:$N,0))&gt;8,8,INDEX(Attendance!$R:$R,MATCH($B530&amp;AB$7,Attendance!$N:$N,0))))),"")</f>
        <v/>
      </c>
      <c r="AC531" s="192" t="str">
        <f>IFERROR(IF(AC$6="Sun",INDEX(Attendance!$R:$R,MATCH($B530&amp;AC$7,Attendance!$N:$N,0)),IF(INDEX(Attendance!$R:$R,MATCH($B530&amp;AC$7,Attendance!$N:$N,0))="","",IF(INDEX(Attendance!$R:$R,MATCH($B530&amp;AC$7,Attendance!$N:$N,0))&gt;8,8,INDEX(Attendance!$R:$R,MATCH($B530&amp;AC$7,Attendance!$N:$N,0))))),"")</f>
        <v/>
      </c>
      <c r="AD531" s="192" t="str">
        <f>IFERROR(IF(AD$6="Sun",INDEX(Attendance!$R:$R,MATCH($B530&amp;AD$7,Attendance!$N:$N,0)),IF(INDEX(Attendance!$R:$R,MATCH($B530&amp;AD$7,Attendance!$N:$N,0))="","",IF(INDEX(Attendance!$R:$R,MATCH($B530&amp;AD$7,Attendance!$N:$N,0))&gt;8,8,INDEX(Attendance!$R:$R,MATCH($B530&amp;AD$7,Attendance!$N:$N,0))))),"")</f>
        <v/>
      </c>
      <c r="AE531" s="192" t="str">
        <f>IFERROR(IF(AE$6="Sun",INDEX(Attendance!$R:$R,MATCH($B530&amp;AE$7,Attendance!$N:$N,0)),IF(INDEX(Attendance!$R:$R,MATCH($B530&amp;AE$7,Attendance!$N:$N,0))="","",IF(INDEX(Attendance!$R:$R,MATCH($B530&amp;AE$7,Attendance!$N:$N,0))&gt;8,8,INDEX(Attendance!$R:$R,MATCH($B530&amp;AE$7,Attendance!$N:$N,0))))),"")</f>
        <v/>
      </c>
      <c r="AF531" s="192" t="str">
        <f>IFERROR(IF(AF$6="Sun",INDEX(Attendance!$R:$R,MATCH($B530&amp;AF$7,Attendance!$N:$N,0)),IF(INDEX(Attendance!$R:$R,MATCH($B530&amp;AF$7,Attendance!$N:$N,0))="","",IF(INDEX(Attendance!$R:$R,MATCH($B530&amp;AF$7,Attendance!$N:$N,0))&gt;8,8,INDEX(Attendance!$R:$R,MATCH($B530&amp;AF$7,Attendance!$N:$N,0))))),"")</f>
        <v/>
      </c>
      <c r="AG531" s="192" t="str">
        <f>IFERROR(IF(AG$6="Sun",INDEX(Attendance!$R:$R,MATCH($B530&amp;AG$7,Attendance!$N:$N,0)),IF(INDEX(Attendance!$R:$R,MATCH($B530&amp;AG$7,Attendance!$N:$N,0))="","",IF(INDEX(Attendance!$R:$R,MATCH($B530&amp;AG$7,Attendance!$N:$N,0))&gt;8,8,INDEX(Attendance!$R:$R,MATCH($B530&amp;AG$7,Attendance!$N:$N,0))))),"")</f>
        <v/>
      </c>
      <c r="AH531" s="192" t="str">
        <f>IFERROR(IF(AH$6="Sun",INDEX(Attendance!$R:$R,MATCH($B530&amp;AH$7,Attendance!$N:$N,0)),IF(INDEX(Attendance!$R:$R,MATCH($B530&amp;AH$7,Attendance!$N:$N,0))="","",IF(INDEX(Attendance!$R:$R,MATCH($B530&amp;AH$7,Attendance!$N:$N,0))&gt;8,8,INDEX(Attendance!$R:$R,MATCH($B530&amp;AH$7,Attendance!$N:$N,0))))),"")</f>
        <v/>
      </c>
      <c r="AI531" s="192" t="str">
        <f>IFERROR(IF(AI$6="Sun",INDEX(Attendance!$R:$R,MATCH($B530&amp;AI$7,Attendance!$N:$N,0)),IF(INDEX(Attendance!$R:$R,MATCH($B530&amp;AI$7,Attendance!$N:$N,0))="","",IF(INDEX(Attendance!$R:$R,MATCH($B530&amp;AI$7,Attendance!$N:$N,0))&gt;8,8,INDEX(Attendance!$R:$R,MATCH($B530&amp;AI$7,Attendance!$N:$N,0))))),"")</f>
        <v/>
      </c>
      <c r="AJ531" s="192" t="str">
        <f>IFERROR(IF(AJ$6="Sun",INDEX(Attendance!$R:$R,MATCH($B530&amp;AJ$7,Attendance!$N:$N,0)),IF(INDEX(Attendance!$R:$R,MATCH($B530&amp;AJ$7,Attendance!$N:$N,0))="","",IF(INDEX(Attendance!$R:$R,MATCH($B530&amp;AJ$7,Attendance!$N:$N,0))&gt;8,8,INDEX(Attendance!$R:$R,MATCH($B530&amp;AJ$7,Attendance!$N:$N,0))))),"")</f>
        <v/>
      </c>
      <c r="AK531" s="259"/>
      <c r="AL531" s="193">
        <f>ROUND((IF($C535="",Basic,MID($C535,FIND("RM",$C535)+3,4))+$AP530+$AQ535)/WorkDays/WorkHours*AL$6,4)</f>
        <v>8.6538000000000004</v>
      </c>
      <c r="AM531" s="193">
        <f>ROUND((IF($C535="",Basic,MID($C535,FIND("RM",$C535)+3,4))+$AP530+$AQ535)/WorkDays/WorkHours*AM$6,4)</f>
        <v>11.538500000000001</v>
      </c>
      <c r="AN531" s="193">
        <f>ROUND((IF($C535="",Basic,MID($C535,FIND("RM",$C535)+3,4))+$AP530+$AQ535)/WorkDays/WorkHours*AN$6,4)</f>
        <v>17.307700000000001</v>
      </c>
      <c r="AO531" s="262"/>
      <c r="AP531" s="265"/>
      <c r="AQ531" s="86"/>
      <c r="AR531" s="194"/>
      <c r="AS531" s="194"/>
      <c r="AT531" s="194"/>
      <c r="AU531" s="256"/>
    </row>
    <row r="532" spans="1:47" s="213" customFormat="1" ht="33" customHeight="1" x14ac:dyDescent="0.35">
      <c r="A532" s="189"/>
      <c r="B532" s="184"/>
      <c r="C532" s="195" t="str">
        <f>_xlfn.IFNA(INDEX(Masterlist!E:E,MATCH(B530,Masterlist!B:B,0)),"")</f>
        <v/>
      </c>
      <c r="D532" s="1"/>
      <c r="E532" s="196" t="s">
        <v>175</v>
      </c>
      <c r="F532" s="197" t="str">
        <f>IFERROR(IF(F$6="Sun","",IF(INDEX(Attendance!$S:$S,MATCH($B530&amp;F$7,Attendance!$N:$N,0))=TRUE,"",IF(F531&lt;8,"",INDEX(Attendance!$G:$G,MATCH($B530&amp;F$7,Attendance!$N:$N,0))))),"")</f>
        <v/>
      </c>
      <c r="G532" s="197" t="str">
        <f>IFERROR(IF(G$6="Sun","",IF(INDEX(Attendance!$S:$S,MATCH($B530&amp;G$7,Attendance!$N:$N,0))=TRUE,"",IF(G531&lt;8,"",INDEX(Attendance!$G:$G,MATCH($B530&amp;G$7,Attendance!$N:$N,0))))),"")</f>
        <v/>
      </c>
      <c r="H532" s="197" t="str">
        <f>IFERROR(IF(H$6="Sun","",IF(INDEX(Attendance!$S:$S,MATCH($B530&amp;H$7,Attendance!$N:$N,0))=TRUE,"",IF(H531&lt;8,"",INDEX(Attendance!$G:$G,MATCH($B530&amp;H$7,Attendance!$N:$N,0))))),"")</f>
        <v/>
      </c>
      <c r="I532" s="197" t="str">
        <f>IFERROR(IF(I$6="Sun","",IF(INDEX(Attendance!$S:$S,MATCH($B530&amp;I$7,Attendance!$N:$N,0))=TRUE,"",IF(I531&lt;8,"",INDEX(Attendance!$G:$G,MATCH($B530&amp;I$7,Attendance!$N:$N,0))))),"")</f>
        <v/>
      </c>
      <c r="J532" s="197" t="str">
        <f>IFERROR(IF(J$6="Sun","",IF(INDEX(Attendance!$S:$S,MATCH($B530&amp;J$7,Attendance!$N:$N,0))=TRUE,"",IF(J531&lt;8,"",INDEX(Attendance!$G:$G,MATCH($B530&amp;J$7,Attendance!$N:$N,0))))),"")</f>
        <v/>
      </c>
      <c r="K532" s="197" t="str">
        <f>IFERROR(IF(K$6="Sun","",IF(INDEX(Attendance!$S:$S,MATCH($B530&amp;K$7,Attendance!$N:$N,0))=TRUE,"",IF(K531&lt;8,"",INDEX(Attendance!$G:$G,MATCH($B530&amp;K$7,Attendance!$N:$N,0))))),"")</f>
        <v/>
      </c>
      <c r="L532" s="197" t="str">
        <f>IFERROR(IF(L$6="Sun","",IF(INDEX(Attendance!$S:$S,MATCH($B530&amp;L$7,Attendance!$N:$N,0))=TRUE,"",IF(L531&lt;8,"",INDEX(Attendance!$G:$G,MATCH($B530&amp;L$7,Attendance!$N:$N,0))))),"")</f>
        <v/>
      </c>
      <c r="M532" s="197" t="str">
        <f>IFERROR(IF(M$6="Sun","",IF(INDEX(Attendance!$S:$S,MATCH($B530&amp;M$7,Attendance!$N:$N,0))=TRUE,"",IF(M531&lt;8,"",INDEX(Attendance!$G:$G,MATCH($B530&amp;M$7,Attendance!$N:$N,0))))),"")</f>
        <v/>
      </c>
      <c r="N532" s="197" t="str">
        <f>IFERROR(IF(N$6="Sun","",IF(INDEX(Attendance!$S:$S,MATCH($B530&amp;N$7,Attendance!$N:$N,0))=TRUE,"",IF(N531&lt;8,"",INDEX(Attendance!$G:$G,MATCH($B530&amp;N$7,Attendance!$N:$N,0))))),"")</f>
        <v/>
      </c>
      <c r="O532" s="197" t="str">
        <f>IFERROR(IF(O$6="Sun","",IF(INDEX(Attendance!$S:$S,MATCH($B530&amp;O$7,Attendance!$N:$N,0))=TRUE,"",IF(O531&lt;8,"",INDEX(Attendance!$G:$G,MATCH($B530&amp;O$7,Attendance!$N:$N,0))))),"")</f>
        <v/>
      </c>
      <c r="P532" s="197" t="str">
        <f>IFERROR(IF(P$6="Sun","",IF(INDEX(Attendance!$S:$S,MATCH($B530&amp;P$7,Attendance!$N:$N,0))=TRUE,"",IF(P531&lt;8,"",INDEX(Attendance!$G:$G,MATCH($B530&amp;P$7,Attendance!$N:$N,0))))),"")</f>
        <v/>
      </c>
      <c r="Q532" s="197" t="str">
        <f>IFERROR(IF(Q$6="Sun","",IF(INDEX(Attendance!$S:$S,MATCH($B530&amp;Q$7,Attendance!$N:$N,0))=TRUE,"",IF(Q531&lt;8,"",INDEX(Attendance!$G:$G,MATCH($B530&amp;Q$7,Attendance!$N:$N,0))))),"")</f>
        <v/>
      </c>
      <c r="R532" s="197" t="str">
        <f>IFERROR(IF(R$6="Sun","",IF(INDEX(Attendance!$S:$S,MATCH($B530&amp;R$7,Attendance!$N:$N,0))=TRUE,"",IF(R531&lt;8,"",INDEX(Attendance!$G:$G,MATCH($B530&amp;R$7,Attendance!$N:$N,0))))),"")</f>
        <v/>
      </c>
      <c r="S532" s="197" t="str">
        <f>IFERROR(IF(S$6="Sun","",IF(INDEX(Attendance!$S:$S,MATCH($B530&amp;S$7,Attendance!$N:$N,0))=TRUE,"",IF(S531&lt;8,"",INDEX(Attendance!$G:$G,MATCH($B530&amp;S$7,Attendance!$N:$N,0))))),"")</f>
        <v/>
      </c>
      <c r="T532" s="197" t="str">
        <f>IFERROR(IF(T$6="Sun","",IF(INDEX(Attendance!$S:$S,MATCH($B530&amp;T$7,Attendance!$N:$N,0))=TRUE,"",IF(T531&lt;8,"",INDEX(Attendance!$G:$G,MATCH($B530&amp;T$7,Attendance!$N:$N,0))))),"")</f>
        <v/>
      </c>
      <c r="U532" s="197" t="str">
        <f>IFERROR(IF(U$6="Sun","",IF(INDEX(Attendance!$S:$S,MATCH($B530&amp;U$7,Attendance!$N:$N,0))=TRUE,"",IF(U531&lt;8,"",INDEX(Attendance!$G:$G,MATCH($B530&amp;U$7,Attendance!$N:$N,0))))),"")</f>
        <v/>
      </c>
      <c r="V532" s="197" t="str">
        <f>IFERROR(IF(V$6="Sun","",IF(INDEX(Attendance!$S:$S,MATCH($B530&amp;V$7,Attendance!$N:$N,0))=TRUE,"",IF(V531&lt;8,"",INDEX(Attendance!$G:$G,MATCH($B530&amp;V$7,Attendance!$N:$N,0))))),"")</f>
        <v/>
      </c>
      <c r="W532" s="197" t="str">
        <f>IFERROR(IF(W$6="Sun","",IF(INDEX(Attendance!$S:$S,MATCH($B530&amp;W$7,Attendance!$N:$N,0))=TRUE,"",IF(W531&lt;8,"",INDEX(Attendance!$G:$G,MATCH($B530&amp;W$7,Attendance!$N:$N,0))))),"")</f>
        <v/>
      </c>
      <c r="X532" s="197" t="str">
        <f>IFERROR(IF(X$6="Sun","",IF(INDEX(Attendance!$S:$S,MATCH($B530&amp;X$7,Attendance!$N:$N,0))=TRUE,"",IF(X531&lt;8,"",INDEX(Attendance!$G:$G,MATCH($B530&amp;X$7,Attendance!$N:$N,0))))),"")</f>
        <v/>
      </c>
      <c r="Y532" s="197" t="str">
        <f>IFERROR(IF(Y$6="Sun","",IF(INDEX(Attendance!$S:$S,MATCH($B530&amp;Y$7,Attendance!$N:$N,0))=TRUE,"",IF(Y531&lt;8,"",INDEX(Attendance!$G:$G,MATCH($B530&amp;Y$7,Attendance!$N:$N,0))))),"")</f>
        <v/>
      </c>
      <c r="Z532" s="197" t="str">
        <f>IFERROR(IF(Z$6="Sun","",IF(INDEX(Attendance!$S:$S,MATCH($B530&amp;Z$7,Attendance!$N:$N,0))=TRUE,"",IF(Z531&lt;8,"",INDEX(Attendance!$G:$G,MATCH($B530&amp;Z$7,Attendance!$N:$N,0))))),"")</f>
        <v/>
      </c>
      <c r="AA532" s="197" t="str">
        <f>IFERROR(IF(AA$6="Sun","",IF(INDEX(Attendance!$S:$S,MATCH($B530&amp;AA$7,Attendance!$N:$N,0))=TRUE,"",IF(AA531&lt;8,"",INDEX(Attendance!$G:$G,MATCH($B530&amp;AA$7,Attendance!$N:$N,0))))),"")</f>
        <v/>
      </c>
      <c r="AB532" s="197" t="str">
        <f>IFERROR(IF(AB$6="Sun","",IF(INDEX(Attendance!$S:$S,MATCH($B530&amp;AB$7,Attendance!$N:$N,0))=TRUE,"",IF(AB531&lt;8,"",INDEX(Attendance!$G:$G,MATCH($B530&amp;AB$7,Attendance!$N:$N,0))))),"")</f>
        <v/>
      </c>
      <c r="AC532" s="197" t="str">
        <f>IFERROR(IF(AC$6="Sun","",IF(INDEX(Attendance!$S:$S,MATCH($B530&amp;AC$7,Attendance!$N:$N,0))=TRUE,"",IF(AC531&lt;8,"",INDEX(Attendance!$G:$G,MATCH($B530&amp;AC$7,Attendance!$N:$N,0))))),"")</f>
        <v/>
      </c>
      <c r="AD532" s="197" t="str">
        <f>IFERROR(IF(AD$6="Sun","",IF(INDEX(Attendance!$S:$S,MATCH($B530&amp;AD$7,Attendance!$N:$N,0))=TRUE,"",IF(AD531&lt;8,"",INDEX(Attendance!$G:$G,MATCH($B530&amp;AD$7,Attendance!$N:$N,0))))),"")</f>
        <v/>
      </c>
      <c r="AE532" s="197" t="str">
        <f>IFERROR(IF(AE$6="Sun","",IF(INDEX(Attendance!$S:$S,MATCH($B530&amp;AE$7,Attendance!$N:$N,0))=TRUE,"",IF(AE531&lt;8,"",INDEX(Attendance!$G:$G,MATCH($B530&amp;AE$7,Attendance!$N:$N,0))))),"")</f>
        <v/>
      </c>
      <c r="AF532" s="197" t="str">
        <f>IFERROR(IF(AF$6="Sun","",IF(INDEX(Attendance!$S:$S,MATCH($B530&amp;AF$7,Attendance!$N:$N,0))=TRUE,"",IF(AF531&lt;8,"",INDEX(Attendance!$G:$G,MATCH($B530&amp;AF$7,Attendance!$N:$N,0))))),"")</f>
        <v/>
      </c>
      <c r="AG532" s="197" t="str">
        <f>IFERROR(IF(AG$6="Sun","",IF(INDEX(Attendance!$S:$S,MATCH($B530&amp;AG$7,Attendance!$N:$N,0))=TRUE,"",IF(AG531&lt;8,"",INDEX(Attendance!$G:$G,MATCH($B530&amp;AG$7,Attendance!$N:$N,0))))),"")</f>
        <v/>
      </c>
      <c r="AH532" s="197" t="str">
        <f>IFERROR(IF(AH$6="Sun","",IF(INDEX(Attendance!$S:$S,MATCH($B530&amp;AH$7,Attendance!$N:$N,0))=TRUE,"",IF(AH531&lt;8,"",INDEX(Attendance!$G:$G,MATCH($B530&amp;AH$7,Attendance!$N:$N,0))))),"")</f>
        <v/>
      </c>
      <c r="AI532" s="197" t="str">
        <f>IFERROR(IF(AI$6="Sun","",IF(INDEX(Attendance!$S:$S,MATCH($B530&amp;AI$7,Attendance!$N:$N,0))=TRUE,"",IF(AI531&lt;8,"",INDEX(Attendance!$G:$G,MATCH($B530&amp;AI$7,Attendance!$N:$N,0))))),"")</f>
        <v/>
      </c>
      <c r="AJ532" s="197" t="str">
        <f>IFERROR(IF(AJ$6="Sun","",IF(INDEX(Attendance!$S:$S,MATCH($B530&amp;AJ$7,Attendance!$N:$N,0))=TRUE,"",IF(AJ531&lt;8,"",INDEX(Attendance!$G:$G,MATCH($B530&amp;AJ$7,Attendance!$N:$N,0))))),"")</f>
        <v/>
      </c>
      <c r="AK532" s="259"/>
      <c r="AL532" s="198"/>
      <c r="AM532" s="198"/>
      <c r="AN532" s="198"/>
      <c r="AO532" s="262"/>
      <c r="AP532" s="265"/>
      <c r="AQ532" s="86"/>
      <c r="AR532" s="194"/>
      <c r="AS532" s="194"/>
      <c r="AT532" s="194"/>
      <c r="AU532" s="256"/>
    </row>
    <row r="533" spans="1:47" s="213" customFormat="1" ht="33" customHeight="1" x14ac:dyDescent="0.35">
      <c r="A533" s="189"/>
      <c r="B533" s="184"/>
      <c r="C533" s="195" t="str">
        <f>_xlfn.IFNA(INDEX(Masterlist!F:F,MATCH(B530,Masterlist!B:B,0)),"")</f>
        <v/>
      </c>
      <c r="D533" s="88"/>
      <c r="E533" s="196"/>
      <c r="F533" s="199"/>
      <c r="G533" s="200"/>
      <c r="H533" s="192"/>
      <c r="I533" s="192"/>
      <c r="J533" s="192"/>
      <c r="K533" s="192"/>
      <c r="L533" s="192"/>
      <c r="M533" s="192"/>
      <c r="N533" s="192"/>
      <c r="O533" s="192"/>
      <c r="P533" s="192"/>
      <c r="Q533" s="201"/>
      <c r="R533" s="201"/>
      <c r="S533" s="192"/>
      <c r="T533" s="192"/>
      <c r="U533" s="192"/>
      <c r="V533" s="192"/>
      <c r="W533" s="192"/>
      <c r="X533" s="192"/>
      <c r="Y533" s="192"/>
      <c r="Z533" s="192"/>
      <c r="AA533" s="192"/>
      <c r="AB533" s="192"/>
      <c r="AC533" s="192"/>
      <c r="AD533" s="192"/>
      <c r="AE533" s="192"/>
      <c r="AF533" s="192"/>
      <c r="AG533" s="192"/>
      <c r="AH533" s="192"/>
      <c r="AI533" s="192"/>
      <c r="AJ533" s="192"/>
      <c r="AK533" s="259"/>
      <c r="AL533" s="198"/>
      <c r="AM533" s="198"/>
      <c r="AN533" s="198"/>
      <c r="AO533" s="262"/>
      <c r="AP533" s="265"/>
      <c r="AQ533" s="86"/>
      <c r="AR533" s="194"/>
      <c r="AS533" s="194"/>
      <c r="AT533" s="194"/>
      <c r="AU533" s="256"/>
    </row>
    <row r="534" spans="1:47" s="213" customFormat="1" ht="33" customHeight="1" x14ac:dyDescent="0.35">
      <c r="A534" s="189"/>
      <c r="B534" s="184"/>
      <c r="C534" s="202" t="str">
        <f>_xlfn.IFNA(INDEX(Masterlist!I:I,MATCH(B530,Masterlist!B:B,0)),"")</f>
        <v/>
      </c>
      <c r="D534" s="226" t="str">
        <f>_xlfn.IFNA(IF(INDEX(Attendance!H:H,MATCH(B530,Attendance!$A:$A,0))="VMI","SCOPE ALLW",""),"")</f>
        <v/>
      </c>
      <c r="E534" s="196" t="s">
        <v>13</v>
      </c>
      <c r="F534" s="203" t="str">
        <f>IFERROR(IF(AND(RIGHT(F530,1)="N",VALUE(F531)&gt;=8),Database!$I$3,""),"")</f>
        <v/>
      </c>
      <c r="G534" s="192" t="str">
        <f>IFERROR(IF(AND(RIGHT(G530,1)="N",VALUE(G531)&gt;=8),Database!$I$3,""),"")</f>
        <v/>
      </c>
      <c r="H534" s="199" t="str">
        <f>IFERROR(IF(AND(RIGHT(H530,1)="N",VALUE(H531)&gt;=8),Database!$I$3,""),"")</f>
        <v/>
      </c>
      <c r="I534" s="192" t="str">
        <f>IFERROR(IF(AND(RIGHT(I530,1)="N",VALUE(I531)&gt;=8),Database!$I$3,""),"")</f>
        <v/>
      </c>
      <c r="J534" s="192" t="str">
        <f>IFERROR(IF(AND(RIGHT(J530,1)="N",VALUE(J531)&gt;=8),Database!$I$3,""),"")</f>
        <v/>
      </c>
      <c r="K534" s="192" t="str">
        <f>IFERROR(IF(AND(RIGHT(K530,1)="N",VALUE(K531)&gt;=8),Database!$I$3,""),"")</f>
        <v/>
      </c>
      <c r="L534" s="192" t="str">
        <f>IFERROR(IF(AND(RIGHT(L530,1)="N",VALUE(L531)&gt;=8),Database!$I$3,""),"")</f>
        <v/>
      </c>
      <c r="M534" s="192" t="str">
        <f>IFERROR(IF(AND(RIGHT(M530,1)="N",VALUE(M531)&gt;=8),Database!$I$3,""),"")</f>
        <v/>
      </c>
      <c r="N534" s="192" t="str">
        <f>IFERROR(IF(AND(RIGHT(N530,1)="N",VALUE(N531)&gt;=8),Database!$I$3,""),"")</f>
        <v/>
      </c>
      <c r="O534" s="192" t="str">
        <f>IFERROR(IF(AND(RIGHT(O530,1)="N",VALUE(O531)&gt;=8),Database!$I$3,""),"")</f>
        <v/>
      </c>
      <c r="P534" s="192" t="str">
        <f>IFERROR(IF(AND(RIGHT(P530,1)="N",VALUE(P531)&gt;=8),Database!$I$3,""),"")</f>
        <v/>
      </c>
      <c r="Q534" s="192" t="str">
        <f>IFERROR(IF(AND(RIGHT(Q530,1)="N",VALUE(Q531)&gt;=8),Database!$I$3,""),"")</f>
        <v/>
      </c>
      <c r="R534" s="192" t="str">
        <f>IFERROR(IF(AND(RIGHT(R530,1)="N",VALUE(R531)&gt;=8),Database!$I$3,""),"")</f>
        <v/>
      </c>
      <c r="S534" s="192" t="str">
        <f>IFERROR(IF(AND(RIGHT(S530,1)="N",VALUE(S531)&gt;=8),Database!$I$3,""),"")</f>
        <v/>
      </c>
      <c r="T534" s="192" t="str">
        <f>IFERROR(IF(AND(RIGHT(T530,1)="N",VALUE(T531)&gt;=8),Database!$I$3,""),"")</f>
        <v/>
      </c>
      <c r="U534" s="192" t="str">
        <f>IFERROR(IF(AND(RIGHT(U530,1)="N",VALUE(U531)&gt;=8),Database!$I$3,""),"")</f>
        <v/>
      </c>
      <c r="V534" s="192" t="str">
        <f>IFERROR(IF(AND(RIGHT(V530,1)="N",VALUE(V531)&gt;=8),Database!$I$3,""),"")</f>
        <v/>
      </c>
      <c r="W534" s="192" t="str">
        <f>IFERROR(IF(AND(RIGHT(W530,1)="N",VALUE(W531)&gt;=8),Database!$I$3,""),"")</f>
        <v/>
      </c>
      <c r="X534" s="192" t="str">
        <f>IFERROR(IF(AND(RIGHT(X530,1)="N",VALUE(X531)&gt;=8),Database!$I$3,""),"")</f>
        <v/>
      </c>
      <c r="Y534" s="192" t="str">
        <f>IFERROR(IF(AND(RIGHT(Y530,1)="N",VALUE(Y531)&gt;=8),Database!$I$3,""),"")</f>
        <v/>
      </c>
      <c r="Z534" s="192" t="str">
        <f>IFERROR(IF(AND(RIGHT(Z530,1)="N",VALUE(Z531)&gt;=8),Database!$I$3,""),"")</f>
        <v/>
      </c>
      <c r="AA534" s="192" t="str">
        <f>IFERROR(IF(AND(RIGHT(AA530,1)="N",VALUE(AA531)&gt;=8),Database!$I$3,""),"")</f>
        <v/>
      </c>
      <c r="AB534" s="192" t="str">
        <f>IFERROR(IF(AND(RIGHT(AB530,1)="N",VALUE(AB531)&gt;=8),Database!$I$3,""),"")</f>
        <v/>
      </c>
      <c r="AC534" s="192" t="str">
        <f>IFERROR(IF(AND(RIGHT(AC530,1)="N",VALUE(AC531)&gt;=8),Database!$I$3,""),"")</f>
        <v/>
      </c>
      <c r="AD534" s="192" t="str">
        <f>IFERROR(IF(AND(RIGHT(AD530,1)="N",VALUE(AD531)&gt;=8),Database!$I$3,""),"")</f>
        <v/>
      </c>
      <c r="AE534" s="192" t="str">
        <f>IFERROR(IF(AND(RIGHT(AE530,1)="N",VALUE(AE531)&gt;=8),Database!$I$3,""),"")</f>
        <v/>
      </c>
      <c r="AF534" s="192" t="str">
        <f>IFERROR(IF(AND(RIGHT(AF530,1)="N",VALUE(AF531)&gt;=8),Database!$I$3,""),"")</f>
        <v/>
      </c>
      <c r="AG534" s="192" t="str">
        <f>IFERROR(IF(AND(RIGHT(AG530,1)="N",VALUE(AG531)&gt;=8),Database!$I$3,""),"")</f>
        <v/>
      </c>
      <c r="AH534" s="192" t="str">
        <f>IFERROR(IF(AND(RIGHT(AH530,1)="N",VALUE(AH531)&gt;=8),Database!$I$3,""),"")</f>
        <v/>
      </c>
      <c r="AI534" s="192" t="str">
        <f>IFERROR(IF(AND(RIGHT(AI530,1)="N",VALUE(AI531)&gt;=8),Database!$I$3,""),"")</f>
        <v/>
      </c>
      <c r="AJ534" s="192" t="str">
        <f>IFERROR(IF(AND(RIGHT(AJ530,1)="N",VALUE(AJ531)&gt;=8),Database!$I$3,""),"")</f>
        <v/>
      </c>
      <c r="AK534" s="259"/>
      <c r="AL534" s="204"/>
      <c r="AM534" s="198"/>
      <c r="AN534" s="198"/>
      <c r="AO534" s="262"/>
      <c r="AP534" s="265"/>
      <c r="AQ534" s="86"/>
      <c r="AR534" s="194"/>
      <c r="AS534" s="194"/>
      <c r="AT534" s="194"/>
      <c r="AU534" s="256"/>
    </row>
    <row r="535" spans="1:47" s="213" customFormat="1" ht="33" customHeight="1" thickBot="1" x14ac:dyDescent="0.4">
      <c r="A535" s="189"/>
      <c r="B535" s="205"/>
      <c r="C535" s="222"/>
      <c r="D535" s="28"/>
      <c r="E535" s="206" t="s">
        <v>176</v>
      </c>
      <c r="F535" s="207" t="str">
        <f>IFERROR(IF(INDEX(Attendance!$T:$T,MATCH($B530&amp;F$7,Attendance!$N:$N,0))=TRUE,"L",IF(SUM(F531:F532)&gt;=10,5,"")),"")</f>
        <v/>
      </c>
      <c r="G535" s="207" t="str">
        <f>IFERROR(IF(INDEX(Attendance!$T:$T,MATCH($B530&amp;G$7,Attendance!$N:$N,0))=TRUE,"L",IF(SUM(G531:G532)&gt;=10,5,"")),"")</f>
        <v/>
      </c>
      <c r="H535" s="208" t="str">
        <f>IFERROR(IF(INDEX(Attendance!$T:$T,MATCH($B530&amp;H$7,Attendance!$N:$N,0))=TRUE,"L",IF(SUM(H531:H532)&gt;=10,5,"")),"")</f>
        <v/>
      </c>
      <c r="I535" s="208" t="str">
        <f>IFERROR(IF(INDEX(Attendance!$T:$T,MATCH($B530&amp;I$7,Attendance!$N:$N,0))=TRUE,"L",IF(SUM(I531:I532)&gt;=10,5,"")),"")</f>
        <v/>
      </c>
      <c r="J535" s="208" t="str">
        <f>IFERROR(IF(INDEX(Attendance!$T:$T,MATCH($B530&amp;J$7,Attendance!$N:$N,0))=TRUE,"L",IF(SUM(J531:J532)&gt;=10,5,"")),"")</f>
        <v/>
      </c>
      <c r="K535" s="208" t="str">
        <f>IFERROR(IF(INDEX(Attendance!$T:$T,MATCH($B530&amp;K$7,Attendance!$N:$N,0))=TRUE,"L",IF(SUM(K531:K532)&gt;=10,5,"")),"")</f>
        <v/>
      </c>
      <c r="L535" s="208" t="str">
        <f>IFERROR(IF(INDEX(Attendance!$T:$T,MATCH($B530&amp;L$7,Attendance!$N:$N,0))=TRUE,"L",IF(SUM(L531:L532)&gt;=10,5,"")),"")</f>
        <v/>
      </c>
      <c r="M535" s="208" t="str">
        <f>IFERROR(IF(INDEX(Attendance!$T:$T,MATCH($B530&amp;M$7,Attendance!$N:$N,0))=TRUE,"L",IF(SUM(M531:M532)&gt;=10,5,"")),"")</f>
        <v/>
      </c>
      <c r="N535" s="208" t="str">
        <f>IFERROR(IF(INDEX(Attendance!$T:$T,MATCH($B530&amp;N$7,Attendance!$N:$N,0))=TRUE,"L",IF(SUM(N531:N532)&gt;=10,5,"")),"")</f>
        <v/>
      </c>
      <c r="O535" s="208" t="str">
        <f>IFERROR(IF(INDEX(Attendance!$T:$T,MATCH($B530&amp;O$7,Attendance!$N:$N,0))=TRUE,"L",IF(SUM(O531:O532)&gt;=10,5,"")),"")</f>
        <v/>
      </c>
      <c r="P535" s="208" t="str">
        <f>IFERROR(IF(INDEX(Attendance!$T:$T,MATCH($B530&amp;P$7,Attendance!$N:$N,0))=TRUE,"L",IF(SUM(P531:P532)&gt;=10,5,"")),"")</f>
        <v/>
      </c>
      <c r="Q535" s="208" t="str">
        <f>IFERROR(IF(INDEX(Attendance!$T:$T,MATCH($B530&amp;Q$7,Attendance!$N:$N,0))=TRUE,"L",IF(SUM(Q531:Q532)&gt;=10,5,"")),"")</f>
        <v/>
      </c>
      <c r="R535" s="208" t="str">
        <f>IFERROR(IF(INDEX(Attendance!$T:$T,MATCH($B530&amp;R$7,Attendance!$N:$N,0))=TRUE,"L",IF(SUM(R531:R532)&gt;=10,5,"")),"")</f>
        <v/>
      </c>
      <c r="S535" s="208" t="str">
        <f>IFERROR(IF(INDEX(Attendance!$T:$T,MATCH($B530&amp;S$7,Attendance!$N:$N,0))=TRUE,"L",IF(SUM(S531:S532)&gt;=10,5,"")),"")</f>
        <v/>
      </c>
      <c r="T535" s="208" t="str">
        <f>IFERROR(IF(INDEX(Attendance!$T:$T,MATCH($B530&amp;T$7,Attendance!$N:$N,0))=TRUE,"L",IF(SUM(T531:T532)&gt;=10,5,"")),"")</f>
        <v/>
      </c>
      <c r="U535" s="208" t="str">
        <f>IFERROR(IF(INDEX(Attendance!$T:$T,MATCH($B530&amp;U$7,Attendance!$N:$N,0))=TRUE,"L",IF(SUM(U531:U532)&gt;=10,5,"")),"")</f>
        <v/>
      </c>
      <c r="V535" s="208" t="str">
        <f>IFERROR(IF(INDEX(Attendance!$T:$T,MATCH($B530&amp;V$7,Attendance!$N:$N,0))=TRUE,"L",IF(SUM(V531:V532)&gt;=10,5,"")),"")</f>
        <v/>
      </c>
      <c r="W535" s="208" t="str">
        <f>IFERROR(IF(INDEX(Attendance!$T:$T,MATCH($B530&amp;W$7,Attendance!$N:$N,0))=TRUE,"L",IF(SUM(W531:W532)&gt;=10,5,"")),"")</f>
        <v/>
      </c>
      <c r="X535" s="208" t="str">
        <f>IFERROR(IF(INDEX(Attendance!$T:$T,MATCH($B530&amp;X$7,Attendance!$N:$N,0))=TRUE,"L",IF(SUM(X531:X532)&gt;=10,5,"")),"")</f>
        <v/>
      </c>
      <c r="Y535" s="208" t="str">
        <f>IFERROR(IF(INDEX(Attendance!$T:$T,MATCH($B530&amp;Y$7,Attendance!$N:$N,0))=TRUE,"L",IF(SUM(Y531:Y532)&gt;=10,5,"")),"")</f>
        <v/>
      </c>
      <c r="Z535" s="208" t="str">
        <f>IFERROR(IF(INDEX(Attendance!$T:$T,MATCH($B530&amp;Z$7,Attendance!$N:$N,0))=TRUE,"L",IF(SUM(Z531:Z532)&gt;=10,5,"")),"")</f>
        <v/>
      </c>
      <c r="AA535" s="208" t="str">
        <f>IFERROR(IF(INDEX(Attendance!$T:$T,MATCH($B530&amp;AA$7,Attendance!$N:$N,0))=TRUE,"L",IF(SUM(AA531:AA532)&gt;=10,5,"")),"")</f>
        <v/>
      </c>
      <c r="AB535" s="208" t="str">
        <f>IFERROR(IF(INDEX(Attendance!$T:$T,MATCH($B530&amp;AB$7,Attendance!$N:$N,0))=TRUE,"L",IF(SUM(AB531:AB532)&gt;=10,5,"")),"")</f>
        <v/>
      </c>
      <c r="AC535" s="208" t="str">
        <f>IFERROR(IF(INDEX(Attendance!$T:$T,MATCH($B530&amp;AC$7,Attendance!$N:$N,0))=TRUE,"L",IF(SUM(AC531:AC532)&gt;=10,5,"")),"")</f>
        <v/>
      </c>
      <c r="AD535" s="208" t="str">
        <f>IFERROR(IF(INDEX(Attendance!$T:$T,MATCH($B530&amp;AD$7,Attendance!$N:$N,0))=TRUE,"L",IF(SUM(AD531:AD532)&gt;=10,5,"")),"")</f>
        <v/>
      </c>
      <c r="AE535" s="208" t="str">
        <f>IFERROR(IF(INDEX(Attendance!$T:$T,MATCH($B530&amp;AE$7,Attendance!$N:$N,0))=TRUE,"L",IF(SUM(AE531:AE532)&gt;=10,5,"")),"")</f>
        <v/>
      </c>
      <c r="AF535" s="208" t="str">
        <f>IFERROR(IF(INDEX(Attendance!$T:$T,MATCH($B530&amp;AF$7,Attendance!$N:$N,0))=TRUE,"L",IF(SUM(AF531:AF532)&gt;=10,5,"")),"")</f>
        <v/>
      </c>
      <c r="AG535" s="208" t="str">
        <f>IFERROR(IF(INDEX(Attendance!$T:$T,MATCH($B530&amp;AG$7,Attendance!$N:$N,0))=TRUE,"L",IF(SUM(AG531:AG532)&gt;=10,5,"")),"")</f>
        <v/>
      </c>
      <c r="AH535" s="208" t="str">
        <f>IFERROR(IF(INDEX(Attendance!$T:$T,MATCH($B530&amp;AH$7,Attendance!$N:$N,0))=TRUE,"L",IF(SUM(AH531:AH532)&gt;=10,5,"")),"")</f>
        <v/>
      </c>
      <c r="AI535" s="208" t="str">
        <f>IFERROR(IF(INDEX(Attendance!$T:$T,MATCH($B530&amp;AI$7,Attendance!$N:$N,0))=TRUE,"L",IF(SUM(AI531:AI532)&gt;=10,5,"")),"")</f>
        <v/>
      </c>
      <c r="AJ535" s="208" t="str">
        <f>IFERROR(IF(INDEX(Attendance!$T:$T,MATCH($B530&amp;AJ$7,Attendance!$N:$N,0))=TRUE,"L",IF(SUM(AJ531:AJ532)&gt;=10,5,"")),"")</f>
        <v/>
      </c>
      <c r="AK535" s="260"/>
      <c r="AL535" s="209">
        <f>ROUND(AL530*AL531,2)</f>
        <v>0</v>
      </c>
      <c r="AM535" s="209">
        <f>ROUND(AM530*AM531,2)</f>
        <v>0</v>
      </c>
      <c r="AN535" s="209">
        <f>ROUND(AN530*AN531,2)</f>
        <v>0</v>
      </c>
      <c r="AO535" s="263"/>
      <c r="AP535" s="266"/>
      <c r="AQ535" s="210">
        <f>AQ530*$AQ$5</f>
        <v>0</v>
      </c>
      <c r="AR535" s="211">
        <f>AR530*ROUND(IF($C535="",1200,MID($C535,FIND("RM",$C535)+3,4))/26,2)</f>
        <v>0</v>
      </c>
      <c r="AS535" s="211">
        <f t="shared" ref="AS535:AT535" si="144">AS530*ROUND(IF($C535="",1200,MID($C535,FIND("RM",$C535)+3,4))/26,2)</f>
        <v>0</v>
      </c>
      <c r="AT535" s="211">
        <f t="shared" si="144"/>
        <v>92.3</v>
      </c>
      <c r="AU535" s="257"/>
    </row>
    <row r="536" spans="1:47" s="212" customFormat="1" ht="33" customHeight="1" x14ac:dyDescent="0.25">
      <c r="A536" s="175">
        <f t="shared" si="140"/>
        <v>89</v>
      </c>
      <c r="B536" s="184" t="str">
        <f>_xlfn.IFNA(INDEX(Attendance!$A:$A,MATCH(A536,Attendance!$M:$M,0)),"")</f>
        <v/>
      </c>
      <c r="C536" s="185" t="str">
        <f>_xlfn.IFNA(INDEX(Masterlist!C:C,MATCH(B536,Masterlist!B:B,0)),"")</f>
        <v/>
      </c>
      <c r="D536" s="87"/>
      <c r="E536" s="186" t="s">
        <v>173</v>
      </c>
      <c r="F536" s="83" t="str" cm="1">
        <f t="array" ref="F536">_xlfn.IFNA(IF(OR(VALUE(F$7&amp;$C$3)=PH),IF(F537="","PH",IF(INDEX(Attendance!$O:$O,MATCH($B536&amp;F$7,Attendance!$N:$N,0))&lt;"1200","PM","PN")),IF(F$6="Sun",IF(F537="","RD",IF(INDEX(Attendance!$O:$O,MATCH($B536&amp;F$7,Attendance!$N:$N,0))&lt;"1200","RM","RN")),IF(F537="",IF(F$7="","",IF(INDEX(Attendance!$I:$I,MATCH($B536&amp;F$7,Attendance!$N:$N,0))="ABS","AB","UL")),IF(INDEX(Attendance!$O:$O,MATCH($B536&amp;F$7,Attendance!$N:$N,0))&lt;"1200","M","N")))),"")</f>
        <v/>
      </c>
      <c r="G536" s="83" t="str" cm="1">
        <f t="array" ref="G536">_xlfn.IFNA(IF(OR(VALUE(G$7&amp;$C$3)=PH),IF(G537="","PH",IF(INDEX(Attendance!$O:$O,MATCH($B536&amp;G$7,Attendance!$N:$N,0))&lt;"1200","PM","PN")),IF(G$6="Sun",IF(G537="","RD",IF(INDEX(Attendance!$O:$O,MATCH($B536&amp;G$7,Attendance!$N:$N,0))&lt;"1200","RM","RN")),IF(G537="",IF(G$7="","",IF(INDEX(Attendance!$I:$I,MATCH($B536&amp;G$7,Attendance!$N:$N,0))="ABS","AB","UL")),IF(INDEX(Attendance!$O:$O,MATCH($B536&amp;G$7,Attendance!$N:$N,0))&lt;"1200","M","N")))),"")</f>
        <v/>
      </c>
      <c r="H536" s="83" t="str" cm="1">
        <f t="array" ref="H536">_xlfn.IFNA(IF(OR(VALUE(H$7&amp;$C$3)=PH),IF(H537="","PH",IF(INDEX(Attendance!$O:$O,MATCH($B536&amp;H$7,Attendance!$N:$N,0))&lt;"1200","PM","PN")),IF(H$6="Sun",IF(H537="","RD",IF(INDEX(Attendance!$O:$O,MATCH($B536&amp;H$7,Attendance!$N:$N,0))&lt;"1200","RM","RN")),IF(H537="",IF(H$7="","",IF(INDEX(Attendance!$I:$I,MATCH($B536&amp;H$7,Attendance!$N:$N,0))="ABS","AB","UL")),IF(INDEX(Attendance!$O:$O,MATCH($B536&amp;H$7,Attendance!$N:$N,0))&lt;"1200","M","N")))),"")</f>
        <v/>
      </c>
      <c r="I536" s="83" t="str" cm="1">
        <f t="array" ref="I536">_xlfn.IFNA(IF(OR(VALUE(I$7&amp;$C$3)=PH),IF(I537="","PH",IF(INDEX(Attendance!$O:$O,MATCH($B536&amp;I$7,Attendance!$N:$N,0))&lt;"1200","PM","PN")),IF(I$6="Sun",IF(I537="","RD",IF(INDEX(Attendance!$O:$O,MATCH($B536&amp;I$7,Attendance!$N:$N,0))&lt;"1200","RM","RN")),IF(I537="",IF(I$7="","",IF(INDEX(Attendance!$I:$I,MATCH($B536&amp;I$7,Attendance!$N:$N,0))="ABS","AB","UL")),IF(INDEX(Attendance!$O:$O,MATCH($B536&amp;I$7,Attendance!$N:$N,0))&lt;"1200","M","N")))),"")</f>
        <v/>
      </c>
      <c r="J536" s="83" t="str" cm="1">
        <f t="array" ref="J536">_xlfn.IFNA(IF(OR(VALUE(J$7&amp;$C$3)=PH),IF(J537="","PH",IF(INDEX(Attendance!$O:$O,MATCH($B536&amp;J$7,Attendance!$N:$N,0))&lt;"1200","PM","PN")),IF(J$6="Sun",IF(J537="","RD",IF(INDEX(Attendance!$O:$O,MATCH($B536&amp;J$7,Attendance!$N:$N,0))&lt;"1200","RM","RN")),IF(J537="",IF(J$7="","",IF(INDEX(Attendance!$I:$I,MATCH($B536&amp;J$7,Attendance!$N:$N,0))="ABS","AB","UL")),IF(INDEX(Attendance!$O:$O,MATCH($B536&amp;J$7,Attendance!$N:$N,0))&lt;"1200","M","N")))),"")</f>
        <v/>
      </c>
      <c r="K536" s="83" t="str" cm="1">
        <f t="array" ref="K536">_xlfn.IFNA(IF(OR(VALUE(K$7&amp;$C$3)=PH),IF(K537="","PH",IF(INDEX(Attendance!$O:$O,MATCH($B536&amp;K$7,Attendance!$N:$N,0))&lt;"1200","PM","PN")),IF(K$6="Sun",IF(K537="","RD",IF(INDEX(Attendance!$O:$O,MATCH($B536&amp;K$7,Attendance!$N:$N,0))&lt;"1200","RM","RN")),IF(K537="",IF(K$7="","",IF(INDEX(Attendance!$I:$I,MATCH($B536&amp;K$7,Attendance!$N:$N,0))="ABS","AB","UL")),IF(INDEX(Attendance!$O:$O,MATCH($B536&amp;K$7,Attendance!$N:$N,0))&lt;"1200","M","N")))),"")</f>
        <v/>
      </c>
      <c r="L536" s="83" t="str" cm="1">
        <f t="array" ref="L536">_xlfn.IFNA(IF(OR(VALUE(L$7&amp;$C$3)=PH),IF(L537="","PH",IF(INDEX(Attendance!$O:$O,MATCH($B536&amp;L$7,Attendance!$N:$N,0))&lt;"1200","PM","PN")),IF(L$6="Sun",IF(L537="","RD",IF(INDEX(Attendance!$O:$O,MATCH($B536&amp;L$7,Attendance!$N:$N,0))&lt;"1200","RM","RN")),IF(L537="",IF(L$7="","",IF(INDEX(Attendance!$I:$I,MATCH($B536&amp;L$7,Attendance!$N:$N,0))="ABS","AB","UL")),IF(INDEX(Attendance!$O:$O,MATCH($B536&amp;L$7,Attendance!$N:$N,0))&lt;"1200","M","N")))),"")</f>
        <v>RD</v>
      </c>
      <c r="M536" s="83" t="str" cm="1">
        <f t="array" ref="M536">_xlfn.IFNA(IF(OR(VALUE(M$7&amp;$C$3)=PH),IF(M537="","PH",IF(INDEX(Attendance!$O:$O,MATCH($B536&amp;M$7,Attendance!$N:$N,0))&lt;"1200","PM","PN")),IF(M$6="Sun",IF(M537="","RD",IF(INDEX(Attendance!$O:$O,MATCH($B536&amp;M$7,Attendance!$N:$N,0))&lt;"1200","RM","RN")),IF(M537="",IF(M$7="","",IF(INDEX(Attendance!$I:$I,MATCH($B536&amp;M$7,Attendance!$N:$N,0))="ABS","AB","UL")),IF(INDEX(Attendance!$O:$O,MATCH($B536&amp;M$7,Attendance!$N:$N,0))&lt;"1200","M","N")))),"")</f>
        <v/>
      </c>
      <c r="N536" s="83" t="str" cm="1">
        <f t="array" ref="N536">_xlfn.IFNA(IF(OR(VALUE(N$7&amp;$C$3)=PH),IF(N537="","PH",IF(INDEX(Attendance!$O:$O,MATCH($B536&amp;N$7,Attendance!$N:$N,0))&lt;"1200","PM","PN")),IF(N$6="Sun",IF(N537="","RD",IF(INDEX(Attendance!$O:$O,MATCH($B536&amp;N$7,Attendance!$N:$N,0))&lt;"1200","RM","RN")),IF(N537="",IF(N$7="","",IF(INDEX(Attendance!$I:$I,MATCH($B536&amp;N$7,Attendance!$N:$N,0))="ABS","AB","UL")),IF(INDEX(Attendance!$O:$O,MATCH($B536&amp;N$7,Attendance!$N:$N,0))&lt;"1200","M","N")))),"")</f>
        <v/>
      </c>
      <c r="O536" s="83" t="str" cm="1">
        <f t="array" ref="O536">_xlfn.IFNA(IF(OR(VALUE(O$7&amp;$C$3)=PH),IF(O537="","PH",IF(INDEX(Attendance!$O:$O,MATCH($B536&amp;O$7,Attendance!$N:$N,0))&lt;"1200","PM","PN")),IF(O$6="Sun",IF(O537="","RD",IF(INDEX(Attendance!$O:$O,MATCH($B536&amp;O$7,Attendance!$N:$N,0))&lt;"1200","RM","RN")),IF(O537="",IF(O$7="","",IF(INDEX(Attendance!$I:$I,MATCH($B536&amp;O$7,Attendance!$N:$N,0))="ABS","AB","UL")),IF(INDEX(Attendance!$O:$O,MATCH($B536&amp;O$7,Attendance!$N:$N,0))&lt;"1200","M","N")))),"")</f>
        <v/>
      </c>
      <c r="P536" s="83" t="str" cm="1">
        <f t="array" ref="P536">_xlfn.IFNA(IF(OR(VALUE(P$7&amp;$C$3)=PH),IF(P537="","PH",IF(INDEX(Attendance!$O:$O,MATCH($B536&amp;P$7,Attendance!$N:$N,0))&lt;"1200","PM","PN")),IF(P$6="Sun",IF(P537="","RD",IF(INDEX(Attendance!$O:$O,MATCH($B536&amp;P$7,Attendance!$N:$N,0))&lt;"1200","RM","RN")),IF(P537="",IF(P$7="","",IF(INDEX(Attendance!$I:$I,MATCH($B536&amp;P$7,Attendance!$N:$N,0))="ABS","AB","UL")),IF(INDEX(Attendance!$O:$O,MATCH($B536&amp;P$7,Attendance!$N:$N,0))&lt;"1200","M","N")))),"")</f>
        <v/>
      </c>
      <c r="Q536" s="83" t="str" cm="1">
        <f t="array" ref="Q536">_xlfn.IFNA(IF(OR(VALUE(Q$7&amp;$C$3)=PH),IF(Q537="","PH",IF(INDEX(Attendance!$O:$O,MATCH($B536&amp;Q$7,Attendance!$N:$N,0))&lt;"1200","PM","PN")),IF(Q$6="Sun",IF(Q537="","RD",IF(INDEX(Attendance!$O:$O,MATCH($B536&amp;Q$7,Attendance!$N:$N,0))&lt;"1200","RM","RN")),IF(Q537="",IF(Q$7="","",IF(INDEX(Attendance!$I:$I,MATCH($B536&amp;Q$7,Attendance!$N:$N,0))="ABS","AB","UL")),IF(INDEX(Attendance!$O:$O,MATCH($B536&amp;Q$7,Attendance!$N:$N,0))&lt;"1200","M","N")))),"")</f>
        <v>PH</v>
      </c>
      <c r="R536" s="83" t="str" cm="1">
        <f t="array" ref="R536">_xlfn.IFNA(IF(OR(VALUE(R$7&amp;$C$3)=PH),IF(R537="","PH",IF(INDEX(Attendance!$O:$O,MATCH($B536&amp;R$7,Attendance!$N:$N,0))&lt;"1200","PM","PN")),IF(R$6="Sun",IF(R537="","RD",IF(INDEX(Attendance!$O:$O,MATCH($B536&amp;R$7,Attendance!$N:$N,0))&lt;"1200","RM","RN")),IF(R537="",IF(R$7="","",IF(INDEX(Attendance!$I:$I,MATCH($B536&amp;R$7,Attendance!$N:$N,0))="ABS","AB","UL")),IF(INDEX(Attendance!$O:$O,MATCH($B536&amp;R$7,Attendance!$N:$N,0))&lt;"1200","M","N")))),"")</f>
        <v>PH</v>
      </c>
      <c r="S536" s="83" t="str" cm="1">
        <f t="array" ref="S536">_xlfn.IFNA(IF(OR(VALUE(S$7&amp;$C$3)=PH),IF(S537="","PH",IF(INDEX(Attendance!$O:$O,MATCH($B536&amp;S$7,Attendance!$N:$N,0))&lt;"1200","PM","PN")),IF(S$6="Sun",IF(S537="","RD",IF(INDEX(Attendance!$O:$O,MATCH($B536&amp;S$7,Attendance!$N:$N,0))&lt;"1200","RM","RN")),IF(S537="",IF(S$7="","",IF(INDEX(Attendance!$I:$I,MATCH($B536&amp;S$7,Attendance!$N:$N,0))="ABS","AB","UL")),IF(INDEX(Attendance!$O:$O,MATCH($B536&amp;S$7,Attendance!$N:$N,0))&lt;"1200","M","N")))),"")</f>
        <v>RD</v>
      </c>
      <c r="T536" s="83" t="str" cm="1">
        <f t="array" ref="T536">_xlfn.IFNA(IF(OR(VALUE(T$7&amp;$C$3)=PH),IF(T537="","PH",IF(INDEX(Attendance!$O:$O,MATCH($B536&amp;T$7,Attendance!$N:$N,0))&lt;"1200","PM","PN")),IF(T$6="Sun",IF(T537="","RD",IF(INDEX(Attendance!$O:$O,MATCH($B536&amp;T$7,Attendance!$N:$N,0))&lt;"1200","RM","RN")),IF(T537="",IF(T$7="","",IF(INDEX(Attendance!$I:$I,MATCH($B536&amp;T$7,Attendance!$N:$N,0))="ABS","AB","UL")),IF(INDEX(Attendance!$O:$O,MATCH($B536&amp;T$7,Attendance!$N:$N,0))&lt;"1200","M","N")))),"")</f>
        <v/>
      </c>
      <c r="U536" s="83" t="str" cm="1">
        <f t="array" ref="U536">_xlfn.IFNA(IF(OR(VALUE(U$7&amp;$C$3)=PH),IF(U537="","PH",IF(INDEX(Attendance!$O:$O,MATCH($B536&amp;U$7,Attendance!$N:$N,0))&lt;"1200","PM","PN")),IF(U$6="Sun",IF(U537="","RD",IF(INDEX(Attendance!$O:$O,MATCH($B536&amp;U$7,Attendance!$N:$N,0))&lt;"1200","RM","RN")),IF(U537="",IF(U$7="","",IF(INDEX(Attendance!$I:$I,MATCH($B536&amp;U$7,Attendance!$N:$N,0))="ABS","AB","UL")),IF(INDEX(Attendance!$O:$O,MATCH($B536&amp;U$7,Attendance!$N:$N,0))&lt;"1200","M","N")))),"")</f>
        <v/>
      </c>
      <c r="V536" s="83" t="str" cm="1">
        <f t="array" ref="V536">_xlfn.IFNA(IF(OR(VALUE(V$7&amp;$C$3)=PH),IF(V537="","PH",IF(INDEX(Attendance!$O:$O,MATCH($B536&amp;V$7,Attendance!$N:$N,0))&lt;"1200","PM","PN")),IF(V$6="Sun",IF(V537="","RD",IF(INDEX(Attendance!$O:$O,MATCH($B536&amp;V$7,Attendance!$N:$N,0))&lt;"1200","RM","RN")),IF(V537="",IF(V$7="","",IF(INDEX(Attendance!$I:$I,MATCH($B536&amp;V$7,Attendance!$N:$N,0))="ABS","AB","UL")),IF(INDEX(Attendance!$O:$O,MATCH($B536&amp;V$7,Attendance!$N:$N,0))&lt;"1200","M","N")))),"")</f>
        <v/>
      </c>
      <c r="W536" s="83" t="str" cm="1">
        <f t="array" ref="W536">_xlfn.IFNA(IF(OR(VALUE(W$7&amp;$C$3)=PH),IF(W537="","PH",IF(INDEX(Attendance!$O:$O,MATCH($B536&amp;W$7,Attendance!$N:$N,0))&lt;"1200","PM","PN")),IF(W$6="Sun",IF(W537="","RD",IF(INDEX(Attendance!$O:$O,MATCH($B536&amp;W$7,Attendance!$N:$N,0))&lt;"1200","RM","RN")),IF(W537="",IF(W$7="","",IF(INDEX(Attendance!$I:$I,MATCH($B536&amp;W$7,Attendance!$N:$N,0))="ABS","AB","UL")),IF(INDEX(Attendance!$O:$O,MATCH($B536&amp;W$7,Attendance!$N:$N,0))&lt;"1200","M","N")))),"")</f>
        <v/>
      </c>
      <c r="X536" s="83" t="str" cm="1">
        <f t="array" ref="X536">_xlfn.IFNA(IF(OR(VALUE(X$7&amp;$C$3)=PH),IF(X537="","PH",IF(INDEX(Attendance!$O:$O,MATCH($B536&amp;X$7,Attendance!$N:$N,0))&lt;"1200","PM","PN")),IF(X$6="Sun",IF(X537="","RD",IF(INDEX(Attendance!$O:$O,MATCH($B536&amp;X$7,Attendance!$N:$N,0))&lt;"1200","RM","RN")),IF(X537="",IF(X$7="","",IF(INDEX(Attendance!$I:$I,MATCH($B536&amp;X$7,Attendance!$N:$N,0))="ABS","AB","UL")),IF(INDEX(Attendance!$O:$O,MATCH($B536&amp;X$7,Attendance!$N:$N,0))&lt;"1200","M","N")))),"")</f>
        <v/>
      </c>
      <c r="Y536" s="83" t="str" cm="1">
        <f t="array" ref="Y536">_xlfn.IFNA(IF(OR(VALUE(Y$7&amp;$C$3)=PH),IF(Y537="","PH",IF(INDEX(Attendance!$O:$O,MATCH($B536&amp;Y$7,Attendance!$N:$N,0))&lt;"1200","PM","PN")),IF(Y$6="Sun",IF(Y537="","RD",IF(INDEX(Attendance!$O:$O,MATCH($B536&amp;Y$7,Attendance!$N:$N,0))&lt;"1200","RM","RN")),IF(Y537="",IF(Y$7="","",IF(INDEX(Attendance!$I:$I,MATCH($B536&amp;Y$7,Attendance!$N:$N,0))="ABS","AB","UL")),IF(INDEX(Attendance!$O:$O,MATCH($B536&amp;Y$7,Attendance!$N:$N,0))&lt;"1200","M","N")))),"")</f>
        <v/>
      </c>
      <c r="Z536" s="83" t="str" cm="1">
        <f t="array" ref="Z536">_xlfn.IFNA(IF(OR(VALUE(Z$7&amp;$C$3)=PH),IF(Z537="","PH",IF(INDEX(Attendance!$O:$O,MATCH($B536&amp;Z$7,Attendance!$N:$N,0))&lt;"1200","PM","PN")),IF(Z$6="Sun",IF(Z537="","RD",IF(INDEX(Attendance!$O:$O,MATCH($B536&amp;Z$7,Attendance!$N:$N,0))&lt;"1200","RM","RN")),IF(Z537="",IF(Z$7="","",IF(INDEX(Attendance!$I:$I,MATCH($B536&amp;Z$7,Attendance!$N:$N,0))="ABS","AB","UL")),IF(INDEX(Attendance!$O:$O,MATCH($B536&amp;Z$7,Attendance!$N:$N,0))&lt;"1200","M","N")))),"")</f>
        <v>RD</v>
      </c>
      <c r="AA536" s="83" t="str" cm="1">
        <f t="array" ref="AA536">_xlfn.IFNA(IF(OR(VALUE(AA$7&amp;$C$3)=PH),IF(AA537="","PH",IF(INDEX(Attendance!$O:$O,MATCH($B536&amp;AA$7,Attendance!$N:$N,0))&lt;"1200","PM","PN")),IF(AA$6="Sun",IF(AA537="","RD",IF(INDEX(Attendance!$O:$O,MATCH($B536&amp;AA$7,Attendance!$N:$N,0))&lt;"1200","RM","RN")),IF(AA537="",IF(AA$7="","",IF(INDEX(Attendance!$I:$I,MATCH($B536&amp;AA$7,Attendance!$N:$N,0))="ABS","AB","UL")),IF(INDEX(Attendance!$O:$O,MATCH($B536&amp;AA$7,Attendance!$N:$N,0))&lt;"1200","M","N")))),"")</f>
        <v/>
      </c>
      <c r="AB536" s="83" t="str" cm="1">
        <f t="array" ref="AB536">_xlfn.IFNA(IF(OR(VALUE(AB$7&amp;$C$3)=PH),IF(AB537="","PH",IF(INDEX(Attendance!$O:$O,MATCH($B536&amp;AB$7,Attendance!$N:$N,0))&lt;"1200","PM","PN")),IF(AB$6="Sun",IF(AB537="","RD",IF(INDEX(Attendance!$O:$O,MATCH($B536&amp;AB$7,Attendance!$N:$N,0))&lt;"1200","RM","RN")),IF(AB537="",IF(AB$7="","",IF(INDEX(Attendance!$I:$I,MATCH($B536&amp;AB$7,Attendance!$N:$N,0))="ABS","AB","UL")),IF(INDEX(Attendance!$O:$O,MATCH($B536&amp;AB$7,Attendance!$N:$N,0))&lt;"1200","M","N")))),"")</f>
        <v/>
      </c>
      <c r="AC536" s="83" t="str" cm="1">
        <f t="array" ref="AC536">_xlfn.IFNA(IF(OR(VALUE(AC$7&amp;$C$3)=PH),IF(AC537="","PH",IF(INDEX(Attendance!$O:$O,MATCH($B536&amp;AC$7,Attendance!$N:$N,0))&lt;"1200","PM","PN")),IF(AC$6="Sun",IF(AC537="","RD",IF(INDEX(Attendance!$O:$O,MATCH($B536&amp;AC$7,Attendance!$N:$N,0))&lt;"1200","RM","RN")),IF(AC537="",IF(AC$7="","",IF(INDEX(Attendance!$I:$I,MATCH($B536&amp;AC$7,Attendance!$N:$N,0))="ABS","AB","UL")),IF(INDEX(Attendance!$O:$O,MATCH($B536&amp;AC$7,Attendance!$N:$N,0))&lt;"1200","M","N")))),"")</f>
        <v/>
      </c>
      <c r="AD536" s="83" t="str" cm="1">
        <f t="array" ref="AD536">_xlfn.IFNA(IF(OR(VALUE(AD$7&amp;$C$3)=PH),IF(AD537="","PH",IF(INDEX(Attendance!$O:$O,MATCH($B536&amp;AD$7,Attendance!$N:$N,0))&lt;"1200","PM","PN")),IF(AD$6="Sun",IF(AD537="","RD",IF(INDEX(Attendance!$O:$O,MATCH($B536&amp;AD$7,Attendance!$N:$N,0))&lt;"1200","RM","RN")),IF(AD537="",IF(AD$7="","",IF(INDEX(Attendance!$I:$I,MATCH($B536&amp;AD$7,Attendance!$N:$N,0))="ABS","AB","UL")),IF(INDEX(Attendance!$O:$O,MATCH($B536&amp;AD$7,Attendance!$N:$N,0))&lt;"1200","M","N")))),"")</f>
        <v/>
      </c>
      <c r="AE536" s="83" t="str" cm="1">
        <f t="array" ref="AE536">_xlfn.IFNA(IF(OR(VALUE(AE$7&amp;$C$3)=PH),IF(AE537="","PH",IF(INDEX(Attendance!$O:$O,MATCH($B536&amp;AE$7,Attendance!$N:$N,0))&lt;"1200","PM","PN")),IF(AE$6="Sun",IF(AE537="","RD",IF(INDEX(Attendance!$O:$O,MATCH($B536&amp;AE$7,Attendance!$N:$N,0))&lt;"1200","RM","RN")),IF(AE537="",IF(AE$7="","",IF(INDEX(Attendance!$I:$I,MATCH($B536&amp;AE$7,Attendance!$N:$N,0))="ABS","AB","UL")),IF(INDEX(Attendance!$O:$O,MATCH($B536&amp;AE$7,Attendance!$N:$N,0))&lt;"1200","M","N")))),"")</f>
        <v/>
      </c>
      <c r="AF536" s="83" t="str" cm="1">
        <f t="array" ref="AF536">_xlfn.IFNA(IF(OR(VALUE(AF$7&amp;$C$3)=PH),IF(AF537="","PH",IF(INDEX(Attendance!$O:$O,MATCH($B536&amp;AF$7,Attendance!$N:$N,0))&lt;"1200","PM","PN")),IF(AF$6="Sun",IF(AF537="","RD",IF(INDEX(Attendance!$O:$O,MATCH($B536&amp;AF$7,Attendance!$N:$N,0))&lt;"1200","RM","RN")),IF(AF537="",IF(AF$7="","",IF(INDEX(Attendance!$I:$I,MATCH($B536&amp;AF$7,Attendance!$N:$N,0))="ABS","AB","UL")),IF(INDEX(Attendance!$O:$O,MATCH($B536&amp;AF$7,Attendance!$N:$N,0))&lt;"1200","M","N")))),"")</f>
        <v/>
      </c>
      <c r="AG536" s="83" t="str" cm="1">
        <f t="array" ref="AG536">_xlfn.IFNA(IF(OR(VALUE(AG$7&amp;$C$3)=PH),IF(AG537="","PH",IF(INDEX(Attendance!$O:$O,MATCH($B536&amp;AG$7,Attendance!$N:$N,0))&lt;"1200","PM","PN")),IF(AG$6="Sun",IF(AG537="","RD",IF(INDEX(Attendance!$O:$O,MATCH($B536&amp;AG$7,Attendance!$N:$N,0))&lt;"1200","RM","RN")),IF(AG537="",IF(AG$7="","",IF(INDEX(Attendance!$I:$I,MATCH($B536&amp;AG$7,Attendance!$N:$N,0))="ABS","AB","UL")),IF(INDEX(Attendance!$O:$O,MATCH($B536&amp;AG$7,Attendance!$N:$N,0))&lt;"1200","M","N")))),"")</f>
        <v>RD</v>
      </c>
      <c r="AH536" s="83" t="str" cm="1">
        <f t="array" ref="AH536">_xlfn.IFNA(IF(OR(VALUE(AH$7&amp;$C$3)=PH),IF(AH537="","PH",IF(INDEX(Attendance!$O:$O,MATCH($B536&amp;AH$7,Attendance!$N:$N,0))&lt;"1200","PM","PN")),IF(AH$6="Sun",IF(AH537="","RD",IF(INDEX(Attendance!$O:$O,MATCH($B536&amp;AH$7,Attendance!$N:$N,0))&lt;"1200","RM","RN")),IF(AH537="",IF(AH$7="","",IF(INDEX(Attendance!$I:$I,MATCH($B536&amp;AH$7,Attendance!$N:$N,0))="ABS","AB","UL")),IF(INDEX(Attendance!$O:$O,MATCH($B536&amp;AH$7,Attendance!$N:$N,0))&lt;"1200","M","N")))),"")</f>
        <v/>
      </c>
      <c r="AI536" s="83" t="str" cm="1">
        <f t="array" ref="AI536">_xlfn.IFNA(IF(OR(VALUE(AI$7&amp;$C$3)=PH),IF(AI537="","PH",IF(INDEX(Attendance!$O:$O,MATCH($B536&amp;AI$7,Attendance!$N:$N,0))&lt;"1200","PM","PN")),IF(AI$6="Sun",IF(AI537="","RD",IF(INDEX(Attendance!$O:$O,MATCH($B536&amp;AI$7,Attendance!$N:$N,0))&lt;"1200","RM","RN")),IF(AI537="",IF(AI$7="","",IF(INDEX(Attendance!$I:$I,MATCH($B536&amp;AI$7,Attendance!$N:$N,0))="ABS","AB","UL")),IF(INDEX(Attendance!$O:$O,MATCH($B536&amp;AI$7,Attendance!$N:$N,0))&lt;"1200","M","N")))),"")</f>
        <v/>
      </c>
      <c r="AJ536" s="83" t="str" cm="1">
        <f t="array" ref="AJ536">_xlfn.IFNA(IF(OR(VALUE(AJ$7&amp;$C$3)=PH),IF(AJ537="","PH",IF(INDEX(Attendance!$O:$O,MATCH($B536&amp;AJ$7,Attendance!$N:$N,0))&lt;"1200","PM","PN")),IF(AJ$6="Sun",IF(AJ537="","RD",IF(INDEX(Attendance!$O:$O,MATCH($B536&amp;AJ$7,Attendance!$N:$N,0))&lt;"1200","RM","RN")),IF(AJ537="",IF(AJ$7="","",IF(INDEX(Attendance!$I:$I,MATCH($B536&amp;AJ$7,Attendance!$N:$N,0))="ABS","AB","UL")),IF(INDEX(Attendance!$O:$O,MATCH($B536&amp;AJ$7,Attendance!$N:$N,0))&lt;"1200","M","N")))),"")</f>
        <v/>
      </c>
      <c r="AK536" s="258">
        <f>SUM(SUMIF(F536:AJ536,{"M","N","A"},F537:AJ537))</f>
        <v>0</v>
      </c>
      <c r="AL536" s="187">
        <f>SUM(SUMIF(F536:AJ536,{"M","N"},F538:AJ538),SUMIF(F536:AJ536,{"OM","ON"},F537:AJ537))</f>
        <v>0</v>
      </c>
      <c r="AM536" s="187">
        <f>SUM(SUMIF(F536:AJ536,{"PM","PN","RM","RN"},F537:AJ537))</f>
        <v>0</v>
      </c>
      <c r="AN536" s="187">
        <f>SUM(SUMIF(F536:AJ536,{"PM","PN"},F538:AJ538))</f>
        <v>0</v>
      </c>
      <c r="AO536" s="261">
        <f>SUM(F541:AJ541)</f>
        <v>0</v>
      </c>
      <c r="AP536" s="264">
        <f>SUM(F540:AJ540)</f>
        <v>0</v>
      </c>
      <c r="AQ536" s="188">
        <f>IF(D540="",0,SUM(COUNTIFS(F536:AJ536,{"M","N","A","OM","ON","OA","PM","PN","PA","RM","RN","RA"})))</f>
        <v>0</v>
      </c>
      <c r="AR536" s="74">
        <f>COUNTIF(F536:AJ536,"AL")</f>
        <v>0</v>
      </c>
      <c r="AS536" s="74">
        <f>COUNTIF(F536:AJ536,"MC")</f>
        <v>0</v>
      </c>
      <c r="AT536" s="74">
        <f>COUNTIF(F536:AJ536,"PH")+COUNTIF(F536:AJ536,"RPH")</f>
        <v>2</v>
      </c>
      <c r="AU536" s="255">
        <f t="shared" ref="AU536" si="145">_xlfn.IFNA(IF($B536="",0,AK536*$AK$5+SUM(AL541:AN541)+SUM(AO536:AP541)+SUM(AQ541:AT541)),"")</f>
        <v>0</v>
      </c>
    </row>
    <row r="537" spans="1:47" s="212" customFormat="1" ht="33" customHeight="1" x14ac:dyDescent="0.25">
      <c r="A537" s="189"/>
      <c r="B537" s="184"/>
      <c r="C537" s="190" t="str">
        <f>_xlfn.IFNA(INDEX(Masterlist!D:D,MATCH(B536,Masterlist!B:B,0)),"")</f>
        <v/>
      </c>
      <c r="D537" s="88"/>
      <c r="E537" s="191" t="s">
        <v>174</v>
      </c>
      <c r="F537" s="192" t="str">
        <f>IFERROR(IF(F$6="Sun",INDEX(Attendance!$R:$R,MATCH($B536&amp;F$7,Attendance!$N:$N,0)),IF(INDEX(Attendance!$R:$R,MATCH($B536&amp;F$7,Attendance!$N:$N,0))="","",IF(INDEX(Attendance!$R:$R,MATCH($B536&amp;F$7,Attendance!$N:$N,0))&gt;8,8,INDEX(Attendance!$R:$R,MATCH($B536&amp;F$7,Attendance!$N:$N,0))))),"")</f>
        <v/>
      </c>
      <c r="G537" s="192" t="str">
        <f>IFERROR(IF(G$6="Sun",INDEX(Attendance!$R:$R,MATCH($B536&amp;G$7,Attendance!$N:$N,0)),IF(INDEX(Attendance!$R:$R,MATCH($B536&amp;G$7,Attendance!$N:$N,0))="","",IF(INDEX(Attendance!$R:$R,MATCH($B536&amp;G$7,Attendance!$N:$N,0))&gt;8,8,INDEX(Attendance!$R:$R,MATCH($B536&amp;G$7,Attendance!$N:$N,0))))),"")</f>
        <v/>
      </c>
      <c r="H537" s="192" t="str">
        <f>IFERROR(IF(H$6="Sun",INDEX(Attendance!$R:$R,MATCH($B536&amp;H$7,Attendance!$N:$N,0)),IF(INDEX(Attendance!$R:$R,MATCH($B536&amp;H$7,Attendance!$N:$N,0))="","",IF(INDEX(Attendance!$R:$R,MATCH($B536&amp;H$7,Attendance!$N:$N,0))&gt;8,8,INDEX(Attendance!$R:$R,MATCH($B536&amp;H$7,Attendance!$N:$N,0))))),"")</f>
        <v/>
      </c>
      <c r="I537" s="192" t="str">
        <f>IFERROR(IF(I$6="Sun",INDEX(Attendance!$R:$R,MATCH($B536&amp;I$7,Attendance!$N:$N,0)),IF(INDEX(Attendance!$R:$R,MATCH($B536&amp;I$7,Attendance!$N:$N,0))="","",IF(INDEX(Attendance!$R:$R,MATCH($B536&amp;I$7,Attendance!$N:$N,0))&gt;8,8,INDEX(Attendance!$R:$R,MATCH($B536&amp;I$7,Attendance!$N:$N,0))))),"")</f>
        <v/>
      </c>
      <c r="J537" s="192" t="str">
        <f>IFERROR(IF(J$6="Sun",INDEX(Attendance!$R:$R,MATCH($B536&amp;J$7,Attendance!$N:$N,0)),IF(INDEX(Attendance!$R:$R,MATCH($B536&amp;J$7,Attendance!$N:$N,0))="","",IF(INDEX(Attendance!$R:$R,MATCH($B536&amp;J$7,Attendance!$N:$N,0))&gt;8,8,INDEX(Attendance!$R:$R,MATCH($B536&amp;J$7,Attendance!$N:$N,0))))),"")</f>
        <v/>
      </c>
      <c r="K537" s="192" t="str">
        <f>IFERROR(IF(K$6="Sun",INDEX(Attendance!$R:$R,MATCH($B536&amp;K$7,Attendance!$N:$N,0)),IF(INDEX(Attendance!$R:$R,MATCH($B536&amp;K$7,Attendance!$N:$N,0))="","",IF(INDEX(Attendance!$R:$R,MATCH($B536&amp;K$7,Attendance!$N:$N,0))&gt;8,8,INDEX(Attendance!$R:$R,MATCH($B536&amp;K$7,Attendance!$N:$N,0))))),"")</f>
        <v/>
      </c>
      <c r="L537" s="192" t="str">
        <f>IFERROR(IF(L$6="Sun",INDEX(Attendance!$R:$R,MATCH($B536&amp;L$7,Attendance!$N:$N,0)),IF(INDEX(Attendance!$R:$R,MATCH($B536&amp;L$7,Attendance!$N:$N,0))="","",IF(INDEX(Attendance!$R:$R,MATCH($B536&amp;L$7,Attendance!$N:$N,0))&gt;8,8,INDEX(Attendance!$R:$R,MATCH($B536&amp;L$7,Attendance!$N:$N,0))))),"")</f>
        <v/>
      </c>
      <c r="M537" s="192" t="str">
        <f>IFERROR(IF(M$6="Sun",INDEX(Attendance!$R:$R,MATCH($B536&amp;M$7,Attendance!$N:$N,0)),IF(INDEX(Attendance!$R:$R,MATCH($B536&amp;M$7,Attendance!$N:$N,0))="","",IF(INDEX(Attendance!$R:$R,MATCH($B536&amp;M$7,Attendance!$N:$N,0))&gt;8,8,INDEX(Attendance!$R:$R,MATCH($B536&amp;M$7,Attendance!$N:$N,0))))),"")</f>
        <v/>
      </c>
      <c r="N537" s="192" t="str">
        <f>IFERROR(IF(N$6="Sun",INDEX(Attendance!$R:$R,MATCH($B536&amp;N$7,Attendance!$N:$N,0)),IF(INDEX(Attendance!$R:$R,MATCH($B536&amp;N$7,Attendance!$N:$N,0))="","",IF(INDEX(Attendance!$R:$R,MATCH($B536&amp;N$7,Attendance!$N:$N,0))&gt;8,8,INDEX(Attendance!$R:$R,MATCH($B536&amp;N$7,Attendance!$N:$N,0))))),"")</f>
        <v/>
      </c>
      <c r="O537" s="192" t="str">
        <f>IFERROR(IF(O$6="Sun",INDEX(Attendance!$R:$R,MATCH($B536&amp;O$7,Attendance!$N:$N,0)),IF(INDEX(Attendance!$R:$R,MATCH($B536&amp;O$7,Attendance!$N:$N,0))="","",IF(INDEX(Attendance!$R:$R,MATCH($B536&amp;O$7,Attendance!$N:$N,0))&gt;8,8,INDEX(Attendance!$R:$R,MATCH($B536&amp;O$7,Attendance!$N:$N,0))))),"")</f>
        <v/>
      </c>
      <c r="P537" s="192" t="str">
        <f>IFERROR(IF(P$6="Sun",INDEX(Attendance!$R:$R,MATCH($B536&amp;P$7,Attendance!$N:$N,0)),IF(INDEX(Attendance!$R:$R,MATCH($B536&amp;P$7,Attendance!$N:$N,0))="","",IF(INDEX(Attendance!$R:$R,MATCH($B536&amp;P$7,Attendance!$N:$N,0))&gt;8,8,INDEX(Attendance!$R:$R,MATCH($B536&amp;P$7,Attendance!$N:$N,0))))),"")</f>
        <v/>
      </c>
      <c r="Q537" s="192" t="str">
        <f>IFERROR(IF(Q$6="Sun",INDEX(Attendance!$R:$R,MATCH($B536&amp;Q$7,Attendance!$N:$N,0)),IF(INDEX(Attendance!$R:$R,MATCH($B536&amp;Q$7,Attendance!$N:$N,0))="","",IF(INDEX(Attendance!$R:$R,MATCH($B536&amp;Q$7,Attendance!$N:$N,0))&gt;8,8,INDEX(Attendance!$R:$R,MATCH($B536&amp;Q$7,Attendance!$N:$N,0))))),"")</f>
        <v/>
      </c>
      <c r="R537" s="192" t="str">
        <f>IFERROR(IF(R$6="Sun",INDEX(Attendance!$R:$R,MATCH($B536&amp;R$7,Attendance!$N:$N,0)),IF(INDEX(Attendance!$R:$R,MATCH($B536&amp;R$7,Attendance!$N:$N,0))="","",IF(INDEX(Attendance!$R:$R,MATCH($B536&amp;R$7,Attendance!$N:$N,0))&gt;8,8,INDEX(Attendance!$R:$R,MATCH($B536&amp;R$7,Attendance!$N:$N,0))))),"")</f>
        <v/>
      </c>
      <c r="S537" s="192" t="str">
        <f>IFERROR(IF(S$6="Sun",INDEX(Attendance!$R:$R,MATCH($B536&amp;S$7,Attendance!$N:$N,0)),IF(INDEX(Attendance!$R:$R,MATCH($B536&amp;S$7,Attendance!$N:$N,0))="","",IF(INDEX(Attendance!$R:$R,MATCH($B536&amp;S$7,Attendance!$N:$N,0))&gt;8,8,INDEX(Attendance!$R:$R,MATCH($B536&amp;S$7,Attendance!$N:$N,0))))),"")</f>
        <v/>
      </c>
      <c r="T537" s="192" t="str">
        <f>IFERROR(IF(T$6="Sun",INDEX(Attendance!$R:$R,MATCH($B536&amp;T$7,Attendance!$N:$N,0)),IF(INDEX(Attendance!$R:$R,MATCH($B536&amp;T$7,Attendance!$N:$N,0))="","",IF(INDEX(Attendance!$R:$R,MATCH($B536&amp;T$7,Attendance!$N:$N,0))&gt;8,8,INDEX(Attendance!$R:$R,MATCH($B536&amp;T$7,Attendance!$N:$N,0))))),"")</f>
        <v/>
      </c>
      <c r="U537" s="192" t="str">
        <f>IFERROR(IF(U$6="Sun",INDEX(Attendance!$R:$R,MATCH($B536&amp;U$7,Attendance!$N:$N,0)),IF(INDEX(Attendance!$R:$R,MATCH($B536&amp;U$7,Attendance!$N:$N,0))="","",IF(INDEX(Attendance!$R:$R,MATCH($B536&amp;U$7,Attendance!$N:$N,0))&gt;8,8,INDEX(Attendance!$R:$R,MATCH($B536&amp;U$7,Attendance!$N:$N,0))))),"")</f>
        <v/>
      </c>
      <c r="V537" s="192" t="str">
        <f>IFERROR(IF(V$6="Sun",INDEX(Attendance!$R:$R,MATCH($B536&amp;V$7,Attendance!$N:$N,0)),IF(INDEX(Attendance!$R:$R,MATCH($B536&amp;V$7,Attendance!$N:$N,0))="","",IF(INDEX(Attendance!$R:$R,MATCH($B536&amp;V$7,Attendance!$N:$N,0))&gt;8,8,INDEX(Attendance!$R:$R,MATCH($B536&amp;V$7,Attendance!$N:$N,0))))),"")</f>
        <v/>
      </c>
      <c r="W537" s="192" t="str">
        <f>IFERROR(IF(W$6="Sun",INDEX(Attendance!$R:$R,MATCH($B536&amp;W$7,Attendance!$N:$N,0)),IF(INDEX(Attendance!$R:$R,MATCH($B536&amp;W$7,Attendance!$N:$N,0))="","",IF(INDEX(Attendance!$R:$R,MATCH($B536&amp;W$7,Attendance!$N:$N,0))&gt;8,8,INDEX(Attendance!$R:$R,MATCH($B536&amp;W$7,Attendance!$N:$N,0))))),"")</f>
        <v/>
      </c>
      <c r="X537" s="192" t="str">
        <f>IFERROR(IF(X$6="Sun",INDEX(Attendance!$R:$R,MATCH($B536&amp;X$7,Attendance!$N:$N,0)),IF(INDEX(Attendance!$R:$R,MATCH($B536&amp;X$7,Attendance!$N:$N,0))="","",IF(INDEX(Attendance!$R:$R,MATCH($B536&amp;X$7,Attendance!$N:$N,0))&gt;8,8,INDEX(Attendance!$R:$R,MATCH($B536&amp;X$7,Attendance!$N:$N,0))))),"")</f>
        <v/>
      </c>
      <c r="Y537" s="192" t="str">
        <f>IFERROR(IF(Y$6="Sun",INDEX(Attendance!$R:$R,MATCH($B536&amp;Y$7,Attendance!$N:$N,0)),IF(INDEX(Attendance!$R:$R,MATCH($B536&amp;Y$7,Attendance!$N:$N,0))="","",IF(INDEX(Attendance!$R:$R,MATCH($B536&amp;Y$7,Attendance!$N:$N,0))&gt;8,8,INDEX(Attendance!$R:$R,MATCH($B536&amp;Y$7,Attendance!$N:$N,0))))),"")</f>
        <v/>
      </c>
      <c r="Z537" s="192" t="str">
        <f>IFERROR(IF(Z$6="Sun",INDEX(Attendance!$R:$R,MATCH($B536&amp;Z$7,Attendance!$N:$N,0)),IF(INDEX(Attendance!$R:$R,MATCH($B536&amp;Z$7,Attendance!$N:$N,0))="","",IF(INDEX(Attendance!$R:$R,MATCH($B536&amp;Z$7,Attendance!$N:$N,0))&gt;8,8,INDEX(Attendance!$R:$R,MATCH($B536&amp;Z$7,Attendance!$N:$N,0))))),"")</f>
        <v/>
      </c>
      <c r="AA537" s="192" t="str">
        <f>IFERROR(IF(AA$6="Sun",INDEX(Attendance!$R:$R,MATCH($B536&amp;AA$7,Attendance!$N:$N,0)),IF(INDEX(Attendance!$R:$R,MATCH($B536&amp;AA$7,Attendance!$N:$N,0))="","",IF(INDEX(Attendance!$R:$R,MATCH($B536&amp;AA$7,Attendance!$N:$N,0))&gt;8,8,INDEX(Attendance!$R:$R,MATCH($B536&amp;AA$7,Attendance!$N:$N,0))))),"")</f>
        <v/>
      </c>
      <c r="AB537" s="192" t="str">
        <f>IFERROR(IF(AB$6="Sun",INDEX(Attendance!$R:$R,MATCH($B536&amp;AB$7,Attendance!$N:$N,0)),IF(INDEX(Attendance!$R:$R,MATCH($B536&amp;AB$7,Attendance!$N:$N,0))="","",IF(INDEX(Attendance!$R:$R,MATCH($B536&amp;AB$7,Attendance!$N:$N,0))&gt;8,8,INDEX(Attendance!$R:$R,MATCH($B536&amp;AB$7,Attendance!$N:$N,0))))),"")</f>
        <v/>
      </c>
      <c r="AC537" s="192" t="str">
        <f>IFERROR(IF(AC$6="Sun",INDEX(Attendance!$R:$R,MATCH($B536&amp;AC$7,Attendance!$N:$N,0)),IF(INDEX(Attendance!$R:$R,MATCH($B536&amp;AC$7,Attendance!$N:$N,0))="","",IF(INDEX(Attendance!$R:$R,MATCH($B536&amp;AC$7,Attendance!$N:$N,0))&gt;8,8,INDEX(Attendance!$R:$R,MATCH($B536&amp;AC$7,Attendance!$N:$N,0))))),"")</f>
        <v/>
      </c>
      <c r="AD537" s="192" t="str">
        <f>IFERROR(IF(AD$6="Sun",INDEX(Attendance!$R:$R,MATCH($B536&amp;AD$7,Attendance!$N:$N,0)),IF(INDEX(Attendance!$R:$R,MATCH($B536&amp;AD$7,Attendance!$N:$N,0))="","",IF(INDEX(Attendance!$R:$R,MATCH($B536&amp;AD$7,Attendance!$N:$N,0))&gt;8,8,INDEX(Attendance!$R:$R,MATCH($B536&amp;AD$7,Attendance!$N:$N,0))))),"")</f>
        <v/>
      </c>
      <c r="AE537" s="192" t="str">
        <f>IFERROR(IF(AE$6="Sun",INDEX(Attendance!$R:$R,MATCH($B536&amp;AE$7,Attendance!$N:$N,0)),IF(INDEX(Attendance!$R:$R,MATCH($B536&amp;AE$7,Attendance!$N:$N,0))="","",IF(INDEX(Attendance!$R:$R,MATCH($B536&amp;AE$7,Attendance!$N:$N,0))&gt;8,8,INDEX(Attendance!$R:$R,MATCH($B536&amp;AE$7,Attendance!$N:$N,0))))),"")</f>
        <v/>
      </c>
      <c r="AF537" s="192" t="str">
        <f>IFERROR(IF(AF$6="Sun",INDEX(Attendance!$R:$R,MATCH($B536&amp;AF$7,Attendance!$N:$N,0)),IF(INDEX(Attendance!$R:$R,MATCH($B536&amp;AF$7,Attendance!$N:$N,0))="","",IF(INDEX(Attendance!$R:$R,MATCH($B536&amp;AF$7,Attendance!$N:$N,0))&gt;8,8,INDEX(Attendance!$R:$R,MATCH($B536&amp;AF$7,Attendance!$N:$N,0))))),"")</f>
        <v/>
      </c>
      <c r="AG537" s="192" t="str">
        <f>IFERROR(IF(AG$6="Sun",INDEX(Attendance!$R:$R,MATCH($B536&amp;AG$7,Attendance!$N:$N,0)),IF(INDEX(Attendance!$R:$R,MATCH($B536&amp;AG$7,Attendance!$N:$N,0))="","",IF(INDEX(Attendance!$R:$R,MATCH($B536&amp;AG$7,Attendance!$N:$N,0))&gt;8,8,INDEX(Attendance!$R:$R,MATCH($B536&amp;AG$7,Attendance!$N:$N,0))))),"")</f>
        <v/>
      </c>
      <c r="AH537" s="192" t="str">
        <f>IFERROR(IF(AH$6="Sun",INDEX(Attendance!$R:$R,MATCH($B536&amp;AH$7,Attendance!$N:$N,0)),IF(INDEX(Attendance!$R:$R,MATCH($B536&amp;AH$7,Attendance!$N:$N,0))="","",IF(INDEX(Attendance!$R:$R,MATCH($B536&amp;AH$7,Attendance!$N:$N,0))&gt;8,8,INDEX(Attendance!$R:$R,MATCH($B536&amp;AH$7,Attendance!$N:$N,0))))),"")</f>
        <v/>
      </c>
      <c r="AI537" s="192" t="str">
        <f>IFERROR(IF(AI$6="Sun",INDEX(Attendance!$R:$R,MATCH($B536&amp;AI$7,Attendance!$N:$N,0)),IF(INDEX(Attendance!$R:$R,MATCH($B536&amp;AI$7,Attendance!$N:$N,0))="","",IF(INDEX(Attendance!$R:$R,MATCH($B536&amp;AI$7,Attendance!$N:$N,0))&gt;8,8,INDEX(Attendance!$R:$R,MATCH($B536&amp;AI$7,Attendance!$N:$N,0))))),"")</f>
        <v/>
      </c>
      <c r="AJ537" s="192" t="str">
        <f>IFERROR(IF(AJ$6="Sun",INDEX(Attendance!$R:$R,MATCH($B536&amp;AJ$7,Attendance!$N:$N,0)),IF(INDEX(Attendance!$R:$R,MATCH($B536&amp;AJ$7,Attendance!$N:$N,0))="","",IF(INDEX(Attendance!$R:$R,MATCH($B536&amp;AJ$7,Attendance!$N:$N,0))&gt;8,8,INDEX(Attendance!$R:$R,MATCH($B536&amp;AJ$7,Attendance!$N:$N,0))))),"")</f>
        <v/>
      </c>
      <c r="AK537" s="259"/>
      <c r="AL537" s="193">
        <f>ROUND((IF($C541="",Basic,MID($C541,FIND("RM",$C541)+3,4))+$AP536+$AQ541)/WorkDays/WorkHours*AL$6,4)</f>
        <v>8.6538000000000004</v>
      </c>
      <c r="AM537" s="193">
        <f>ROUND((IF($C541="",Basic,MID($C541,FIND("RM",$C541)+3,4))+$AP536+$AQ541)/WorkDays/WorkHours*AM$6,4)</f>
        <v>11.538500000000001</v>
      </c>
      <c r="AN537" s="193">
        <f>ROUND((IF($C541="",Basic,MID($C541,FIND("RM",$C541)+3,4))+$AP536+$AQ541)/WorkDays/WorkHours*AN$6,4)</f>
        <v>17.307700000000001</v>
      </c>
      <c r="AO537" s="262"/>
      <c r="AP537" s="265"/>
      <c r="AQ537" s="86"/>
      <c r="AR537" s="194"/>
      <c r="AS537" s="194"/>
      <c r="AT537" s="194"/>
      <c r="AU537" s="256"/>
    </row>
    <row r="538" spans="1:47" s="212" customFormat="1" ht="33" customHeight="1" x14ac:dyDescent="0.25">
      <c r="A538" s="189"/>
      <c r="B538" s="184"/>
      <c r="C538" s="195" t="str">
        <f>_xlfn.IFNA(INDEX(Masterlist!E:E,MATCH(B536,Masterlist!B:B,0)),"")</f>
        <v/>
      </c>
      <c r="D538" s="1"/>
      <c r="E538" s="196" t="s">
        <v>175</v>
      </c>
      <c r="F538" s="197" t="str">
        <f>IFERROR(IF(F$6="Sun","",IF(INDEX(Attendance!$S:$S,MATCH($B536&amp;F$7,Attendance!$N:$N,0))=TRUE,"",IF(F537&lt;8,"",INDEX(Attendance!$G:$G,MATCH($B536&amp;F$7,Attendance!$N:$N,0))))),"")</f>
        <v/>
      </c>
      <c r="G538" s="197" t="str">
        <f>IFERROR(IF(G$6="Sun","",IF(INDEX(Attendance!$S:$S,MATCH($B536&amp;G$7,Attendance!$N:$N,0))=TRUE,"",IF(G537&lt;8,"",INDEX(Attendance!$G:$G,MATCH($B536&amp;G$7,Attendance!$N:$N,0))))),"")</f>
        <v/>
      </c>
      <c r="H538" s="197" t="str">
        <f>IFERROR(IF(H$6="Sun","",IF(INDEX(Attendance!$S:$S,MATCH($B536&amp;H$7,Attendance!$N:$N,0))=TRUE,"",IF(H537&lt;8,"",INDEX(Attendance!$G:$G,MATCH($B536&amp;H$7,Attendance!$N:$N,0))))),"")</f>
        <v/>
      </c>
      <c r="I538" s="197" t="str">
        <f>IFERROR(IF(I$6="Sun","",IF(INDEX(Attendance!$S:$S,MATCH($B536&amp;I$7,Attendance!$N:$N,0))=TRUE,"",IF(I537&lt;8,"",INDEX(Attendance!$G:$G,MATCH($B536&amp;I$7,Attendance!$N:$N,0))))),"")</f>
        <v/>
      </c>
      <c r="J538" s="197" t="str">
        <f>IFERROR(IF(J$6="Sun","",IF(INDEX(Attendance!$S:$S,MATCH($B536&amp;J$7,Attendance!$N:$N,0))=TRUE,"",IF(J537&lt;8,"",INDEX(Attendance!$G:$G,MATCH($B536&amp;J$7,Attendance!$N:$N,0))))),"")</f>
        <v/>
      </c>
      <c r="K538" s="197" t="str">
        <f>IFERROR(IF(K$6="Sun","",IF(INDEX(Attendance!$S:$S,MATCH($B536&amp;K$7,Attendance!$N:$N,0))=TRUE,"",IF(K537&lt;8,"",INDEX(Attendance!$G:$G,MATCH($B536&amp;K$7,Attendance!$N:$N,0))))),"")</f>
        <v/>
      </c>
      <c r="L538" s="197" t="str">
        <f>IFERROR(IF(L$6="Sun","",IF(INDEX(Attendance!$S:$S,MATCH($B536&amp;L$7,Attendance!$N:$N,0))=TRUE,"",IF(L537&lt;8,"",INDEX(Attendance!$G:$G,MATCH($B536&amp;L$7,Attendance!$N:$N,0))))),"")</f>
        <v/>
      </c>
      <c r="M538" s="197" t="str">
        <f>IFERROR(IF(M$6="Sun","",IF(INDEX(Attendance!$S:$S,MATCH($B536&amp;M$7,Attendance!$N:$N,0))=TRUE,"",IF(M537&lt;8,"",INDEX(Attendance!$G:$G,MATCH($B536&amp;M$7,Attendance!$N:$N,0))))),"")</f>
        <v/>
      </c>
      <c r="N538" s="197" t="str">
        <f>IFERROR(IF(N$6="Sun","",IF(INDEX(Attendance!$S:$S,MATCH($B536&amp;N$7,Attendance!$N:$N,0))=TRUE,"",IF(N537&lt;8,"",INDEX(Attendance!$G:$G,MATCH($B536&amp;N$7,Attendance!$N:$N,0))))),"")</f>
        <v/>
      </c>
      <c r="O538" s="197" t="str">
        <f>IFERROR(IF(O$6="Sun","",IF(INDEX(Attendance!$S:$S,MATCH($B536&amp;O$7,Attendance!$N:$N,0))=TRUE,"",IF(O537&lt;8,"",INDEX(Attendance!$G:$G,MATCH($B536&amp;O$7,Attendance!$N:$N,0))))),"")</f>
        <v/>
      </c>
      <c r="P538" s="197" t="str">
        <f>IFERROR(IF(P$6="Sun","",IF(INDEX(Attendance!$S:$S,MATCH($B536&amp;P$7,Attendance!$N:$N,0))=TRUE,"",IF(P537&lt;8,"",INDEX(Attendance!$G:$G,MATCH($B536&amp;P$7,Attendance!$N:$N,0))))),"")</f>
        <v/>
      </c>
      <c r="Q538" s="197" t="str">
        <f>IFERROR(IF(Q$6="Sun","",IF(INDEX(Attendance!$S:$S,MATCH($B536&amp;Q$7,Attendance!$N:$N,0))=TRUE,"",IF(Q537&lt;8,"",INDEX(Attendance!$G:$G,MATCH($B536&amp;Q$7,Attendance!$N:$N,0))))),"")</f>
        <v/>
      </c>
      <c r="R538" s="197" t="str">
        <f>IFERROR(IF(R$6="Sun","",IF(INDEX(Attendance!$S:$S,MATCH($B536&amp;R$7,Attendance!$N:$N,0))=TRUE,"",IF(R537&lt;8,"",INDEX(Attendance!$G:$G,MATCH($B536&amp;R$7,Attendance!$N:$N,0))))),"")</f>
        <v/>
      </c>
      <c r="S538" s="197" t="str">
        <f>IFERROR(IF(S$6="Sun","",IF(INDEX(Attendance!$S:$S,MATCH($B536&amp;S$7,Attendance!$N:$N,0))=TRUE,"",IF(S537&lt;8,"",INDEX(Attendance!$G:$G,MATCH($B536&amp;S$7,Attendance!$N:$N,0))))),"")</f>
        <v/>
      </c>
      <c r="T538" s="197" t="str">
        <f>IFERROR(IF(T$6="Sun","",IF(INDEX(Attendance!$S:$S,MATCH($B536&amp;T$7,Attendance!$N:$N,0))=TRUE,"",IF(T537&lt;8,"",INDEX(Attendance!$G:$G,MATCH($B536&amp;T$7,Attendance!$N:$N,0))))),"")</f>
        <v/>
      </c>
      <c r="U538" s="197" t="str">
        <f>IFERROR(IF(U$6="Sun","",IF(INDEX(Attendance!$S:$S,MATCH($B536&amp;U$7,Attendance!$N:$N,0))=TRUE,"",IF(U537&lt;8,"",INDEX(Attendance!$G:$G,MATCH($B536&amp;U$7,Attendance!$N:$N,0))))),"")</f>
        <v/>
      </c>
      <c r="V538" s="197" t="str">
        <f>IFERROR(IF(V$6="Sun","",IF(INDEX(Attendance!$S:$S,MATCH($B536&amp;V$7,Attendance!$N:$N,0))=TRUE,"",IF(V537&lt;8,"",INDEX(Attendance!$G:$G,MATCH($B536&amp;V$7,Attendance!$N:$N,0))))),"")</f>
        <v/>
      </c>
      <c r="W538" s="197" t="str">
        <f>IFERROR(IF(W$6="Sun","",IF(INDEX(Attendance!$S:$S,MATCH($B536&amp;W$7,Attendance!$N:$N,0))=TRUE,"",IF(W537&lt;8,"",INDEX(Attendance!$G:$G,MATCH($B536&amp;W$7,Attendance!$N:$N,0))))),"")</f>
        <v/>
      </c>
      <c r="X538" s="197" t="str">
        <f>IFERROR(IF(X$6="Sun","",IF(INDEX(Attendance!$S:$S,MATCH($B536&amp;X$7,Attendance!$N:$N,0))=TRUE,"",IF(X537&lt;8,"",INDEX(Attendance!$G:$G,MATCH($B536&amp;X$7,Attendance!$N:$N,0))))),"")</f>
        <v/>
      </c>
      <c r="Y538" s="197" t="str">
        <f>IFERROR(IF(Y$6="Sun","",IF(INDEX(Attendance!$S:$S,MATCH($B536&amp;Y$7,Attendance!$N:$N,0))=TRUE,"",IF(Y537&lt;8,"",INDEX(Attendance!$G:$G,MATCH($B536&amp;Y$7,Attendance!$N:$N,0))))),"")</f>
        <v/>
      </c>
      <c r="Z538" s="197" t="str">
        <f>IFERROR(IF(Z$6="Sun","",IF(INDEX(Attendance!$S:$S,MATCH($B536&amp;Z$7,Attendance!$N:$N,0))=TRUE,"",IF(Z537&lt;8,"",INDEX(Attendance!$G:$G,MATCH($B536&amp;Z$7,Attendance!$N:$N,0))))),"")</f>
        <v/>
      </c>
      <c r="AA538" s="197" t="str">
        <f>IFERROR(IF(AA$6="Sun","",IF(INDEX(Attendance!$S:$S,MATCH($B536&amp;AA$7,Attendance!$N:$N,0))=TRUE,"",IF(AA537&lt;8,"",INDEX(Attendance!$G:$G,MATCH($B536&amp;AA$7,Attendance!$N:$N,0))))),"")</f>
        <v/>
      </c>
      <c r="AB538" s="197" t="str">
        <f>IFERROR(IF(AB$6="Sun","",IF(INDEX(Attendance!$S:$S,MATCH($B536&amp;AB$7,Attendance!$N:$N,0))=TRUE,"",IF(AB537&lt;8,"",INDEX(Attendance!$G:$G,MATCH($B536&amp;AB$7,Attendance!$N:$N,0))))),"")</f>
        <v/>
      </c>
      <c r="AC538" s="197" t="str">
        <f>IFERROR(IF(AC$6="Sun","",IF(INDEX(Attendance!$S:$S,MATCH($B536&amp;AC$7,Attendance!$N:$N,0))=TRUE,"",IF(AC537&lt;8,"",INDEX(Attendance!$G:$G,MATCH($B536&amp;AC$7,Attendance!$N:$N,0))))),"")</f>
        <v/>
      </c>
      <c r="AD538" s="197" t="str">
        <f>IFERROR(IF(AD$6="Sun","",IF(INDEX(Attendance!$S:$S,MATCH($B536&amp;AD$7,Attendance!$N:$N,0))=TRUE,"",IF(AD537&lt;8,"",INDEX(Attendance!$G:$G,MATCH($B536&amp;AD$7,Attendance!$N:$N,0))))),"")</f>
        <v/>
      </c>
      <c r="AE538" s="197" t="str">
        <f>IFERROR(IF(AE$6="Sun","",IF(INDEX(Attendance!$S:$S,MATCH($B536&amp;AE$7,Attendance!$N:$N,0))=TRUE,"",IF(AE537&lt;8,"",INDEX(Attendance!$G:$G,MATCH($B536&amp;AE$7,Attendance!$N:$N,0))))),"")</f>
        <v/>
      </c>
      <c r="AF538" s="197" t="str">
        <f>IFERROR(IF(AF$6="Sun","",IF(INDEX(Attendance!$S:$S,MATCH($B536&amp;AF$7,Attendance!$N:$N,0))=TRUE,"",IF(AF537&lt;8,"",INDEX(Attendance!$G:$G,MATCH($B536&amp;AF$7,Attendance!$N:$N,0))))),"")</f>
        <v/>
      </c>
      <c r="AG538" s="197" t="str">
        <f>IFERROR(IF(AG$6="Sun","",IF(INDEX(Attendance!$S:$S,MATCH($B536&amp;AG$7,Attendance!$N:$N,0))=TRUE,"",IF(AG537&lt;8,"",INDEX(Attendance!$G:$G,MATCH($B536&amp;AG$7,Attendance!$N:$N,0))))),"")</f>
        <v/>
      </c>
      <c r="AH538" s="197" t="str">
        <f>IFERROR(IF(AH$6="Sun","",IF(INDEX(Attendance!$S:$S,MATCH($B536&amp;AH$7,Attendance!$N:$N,0))=TRUE,"",IF(AH537&lt;8,"",INDEX(Attendance!$G:$G,MATCH($B536&amp;AH$7,Attendance!$N:$N,0))))),"")</f>
        <v/>
      </c>
      <c r="AI538" s="197" t="str">
        <f>IFERROR(IF(AI$6="Sun","",IF(INDEX(Attendance!$S:$S,MATCH($B536&amp;AI$7,Attendance!$N:$N,0))=TRUE,"",IF(AI537&lt;8,"",INDEX(Attendance!$G:$G,MATCH($B536&amp;AI$7,Attendance!$N:$N,0))))),"")</f>
        <v/>
      </c>
      <c r="AJ538" s="197" t="str">
        <f>IFERROR(IF(AJ$6="Sun","",IF(INDEX(Attendance!$S:$S,MATCH($B536&amp;AJ$7,Attendance!$N:$N,0))=TRUE,"",IF(AJ537&lt;8,"",INDEX(Attendance!$G:$G,MATCH($B536&amp;AJ$7,Attendance!$N:$N,0))))),"")</f>
        <v/>
      </c>
      <c r="AK538" s="259"/>
      <c r="AL538" s="198"/>
      <c r="AM538" s="198"/>
      <c r="AN538" s="198"/>
      <c r="AO538" s="262"/>
      <c r="AP538" s="265"/>
      <c r="AQ538" s="86"/>
      <c r="AR538" s="194"/>
      <c r="AS538" s="194"/>
      <c r="AT538" s="194"/>
      <c r="AU538" s="256"/>
    </row>
    <row r="539" spans="1:47" s="212" customFormat="1" ht="33" customHeight="1" x14ac:dyDescent="0.25">
      <c r="A539" s="189"/>
      <c r="B539" s="184"/>
      <c r="C539" s="195" t="str">
        <f>_xlfn.IFNA(INDEX(Masterlist!F:F,MATCH(B536,Masterlist!B:B,0)),"")</f>
        <v/>
      </c>
      <c r="D539" s="88"/>
      <c r="E539" s="196"/>
      <c r="F539" s="199"/>
      <c r="G539" s="200"/>
      <c r="H539" s="192"/>
      <c r="I539" s="192"/>
      <c r="J539" s="192"/>
      <c r="K539" s="192"/>
      <c r="L539" s="192"/>
      <c r="M539" s="192"/>
      <c r="N539" s="192"/>
      <c r="O539" s="192"/>
      <c r="P539" s="192"/>
      <c r="Q539" s="201"/>
      <c r="R539" s="201"/>
      <c r="S539" s="192"/>
      <c r="T539" s="192"/>
      <c r="U539" s="192"/>
      <c r="V539" s="192"/>
      <c r="W539" s="192"/>
      <c r="X539" s="192"/>
      <c r="Y539" s="192"/>
      <c r="Z539" s="192"/>
      <c r="AA539" s="192"/>
      <c r="AB539" s="192"/>
      <c r="AC539" s="192"/>
      <c r="AD539" s="192"/>
      <c r="AE539" s="192"/>
      <c r="AF539" s="192"/>
      <c r="AG539" s="192"/>
      <c r="AH539" s="192"/>
      <c r="AI539" s="192"/>
      <c r="AJ539" s="192"/>
      <c r="AK539" s="259"/>
      <c r="AL539" s="198"/>
      <c r="AM539" s="198"/>
      <c r="AN539" s="198"/>
      <c r="AO539" s="262"/>
      <c r="AP539" s="265"/>
      <c r="AQ539" s="86"/>
      <c r="AR539" s="194"/>
      <c r="AS539" s="194"/>
      <c r="AT539" s="194"/>
      <c r="AU539" s="256"/>
    </row>
    <row r="540" spans="1:47" s="212" customFormat="1" ht="33" customHeight="1" x14ac:dyDescent="0.25">
      <c r="A540" s="189"/>
      <c r="B540" s="184"/>
      <c r="C540" s="202" t="str">
        <f>_xlfn.IFNA(INDEX(Masterlist!I:I,MATCH(B536,Masterlist!B:B,0)),"")</f>
        <v/>
      </c>
      <c r="D540" s="226" t="str">
        <f>_xlfn.IFNA(IF(INDEX(Attendance!H:H,MATCH(B536,Attendance!$A:$A,0))="VMI","SCOPE ALLW",""),"")</f>
        <v/>
      </c>
      <c r="E540" s="196" t="s">
        <v>13</v>
      </c>
      <c r="F540" s="203" t="str">
        <f>IFERROR(IF(AND(RIGHT(F536,1)="N",VALUE(F537)&gt;=8),Database!$I$3,""),"")</f>
        <v/>
      </c>
      <c r="G540" s="192" t="str">
        <f>IFERROR(IF(AND(RIGHT(G536,1)="N",VALUE(G537)&gt;=8),Database!$I$3,""),"")</f>
        <v/>
      </c>
      <c r="H540" s="199" t="str">
        <f>IFERROR(IF(AND(RIGHT(H536,1)="N",VALUE(H537)&gt;=8),Database!$I$3,""),"")</f>
        <v/>
      </c>
      <c r="I540" s="192" t="str">
        <f>IFERROR(IF(AND(RIGHT(I536,1)="N",VALUE(I537)&gt;=8),Database!$I$3,""),"")</f>
        <v/>
      </c>
      <c r="J540" s="192" t="str">
        <f>IFERROR(IF(AND(RIGHT(J536,1)="N",VALUE(J537)&gt;=8),Database!$I$3,""),"")</f>
        <v/>
      </c>
      <c r="K540" s="192" t="str">
        <f>IFERROR(IF(AND(RIGHT(K536,1)="N",VALUE(K537)&gt;=8),Database!$I$3,""),"")</f>
        <v/>
      </c>
      <c r="L540" s="192" t="str">
        <f>IFERROR(IF(AND(RIGHT(L536,1)="N",VALUE(L537)&gt;=8),Database!$I$3,""),"")</f>
        <v/>
      </c>
      <c r="M540" s="192" t="str">
        <f>IFERROR(IF(AND(RIGHT(M536,1)="N",VALUE(M537)&gt;=8),Database!$I$3,""),"")</f>
        <v/>
      </c>
      <c r="N540" s="192" t="str">
        <f>IFERROR(IF(AND(RIGHT(N536,1)="N",VALUE(N537)&gt;=8),Database!$I$3,""),"")</f>
        <v/>
      </c>
      <c r="O540" s="192" t="str">
        <f>IFERROR(IF(AND(RIGHT(O536,1)="N",VALUE(O537)&gt;=8),Database!$I$3,""),"")</f>
        <v/>
      </c>
      <c r="P540" s="192" t="str">
        <f>IFERROR(IF(AND(RIGHT(P536,1)="N",VALUE(P537)&gt;=8),Database!$I$3,""),"")</f>
        <v/>
      </c>
      <c r="Q540" s="192" t="str">
        <f>IFERROR(IF(AND(RIGHT(Q536,1)="N",VALUE(Q537)&gt;=8),Database!$I$3,""),"")</f>
        <v/>
      </c>
      <c r="R540" s="192" t="str">
        <f>IFERROR(IF(AND(RIGHT(R536,1)="N",VALUE(R537)&gt;=8),Database!$I$3,""),"")</f>
        <v/>
      </c>
      <c r="S540" s="192" t="str">
        <f>IFERROR(IF(AND(RIGHT(S536,1)="N",VALUE(S537)&gt;=8),Database!$I$3,""),"")</f>
        <v/>
      </c>
      <c r="T540" s="192" t="str">
        <f>IFERROR(IF(AND(RIGHT(T536,1)="N",VALUE(T537)&gt;=8),Database!$I$3,""),"")</f>
        <v/>
      </c>
      <c r="U540" s="192" t="str">
        <f>IFERROR(IF(AND(RIGHT(U536,1)="N",VALUE(U537)&gt;=8),Database!$I$3,""),"")</f>
        <v/>
      </c>
      <c r="V540" s="192" t="str">
        <f>IFERROR(IF(AND(RIGHT(V536,1)="N",VALUE(V537)&gt;=8),Database!$I$3,""),"")</f>
        <v/>
      </c>
      <c r="W540" s="192" t="str">
        <f>IFERROR(IF(AND(RIGHT(W536,1)="N",VALUE(W537)&gt;=8),Database!$I$3,""),"")</f>
        <v/>
      </c>
      <c r="X540" s="192" t="str">
        <f>IFERROR(IF(AND(RIGHT(X536,1)="N",VALUE(X537)&gt;=8),Database!$I$3,""),"")</f>
        <v/>
      </c>
      <c r="Y540" s="192" t="str">
        <f>IFERROR(IF(AND(RIGHT(Y536,1)="N",VALUE(Y537)&gt;=8),Database!$I$3,""),"")</f>
        <v/>
      </c>
      <c r="Z540" s="192" t="str">
        <f>IFERROR(IF(AND(RIGHT(Z536,1)="N",VALUE(Z537)&gt;=8),Database!$I$3,""),"")</f>
        <v/>
      </c>
      <c r="AA540" s="192" t="str">
        <f>IFERROR(IF(AND(RIGHT(AA536,1)="N",VALUE(AA537)&gt;=8),Database!$I$3,""),"")</f>
        <v/>
      </c>
      <c r="AB540" s="192" t="str">
        <f>IFERROR(IF(AND(RIGHT(AB536,1)="N",VALUE(AB537)&gt;=8),Database!$I$3,""),"")</f>
        <v/>
      </c>
      <c r="AC540" s="192" t="str">
        <f>IFERROR(IF(AND(RIGHT(AC536,1)="N",VALUE(AC537)&gt;=8),Database!$I$3,""),"")</f>
        <v/>
      </c>
      <c r="AD540" s="192" t="str">
        <f>IFERROR(IF(AND(RIGHT(AD536,1)="N",VALUE(AD537)&gt;=8),Database!$I$3,""),"")</f>
        <v/>
      </c>
      <c r="AE540" s="192" t="str">
        <f>IFERROR(IF(AND(RIGHT(AE536,1)="N",VALUE(AE537)&gt;=8),Database!$I$3,""),"")</f>
        <v/>
      </c>
      <c r="AF540" s="192" t="str">
        <f>IFERROR(IF(AND(RIGHT(AF536,1)="N",VALUE(AF537)&gt;=8),Database!$I$3,""),"")</f>
        <v/>
      </c>
      <c r="AG540" s="192" t="str">
        <f>IFERROR(IF(AND(RIGHT(AG536,1)="N",VALUE(AG537)&gt;=8),Database!$I$3,""),"")</f>
        <v/>
      </c>
      <c r="AH540" s="192" t="str">
        <f>IFERROR(IF(AND(RIGHT(AH536,1)="N",VALUE(AH537)&gt;=8),Database!$I$3,""),"")</f>
        <v/>
      </c>
      <c r="AI540" s="192" t="str">
        <f>IFERROR(IF(AND(RIGHT(AI536,1)="N",VALUE(AI537)&gt;=8),Database!$I$3,""),"")</f>
        <v/>
      </c>
      <c r="AJ540" s="192" t="str">
        <f>IFERROR(IF(AND(RIGHT(AJ536,1)="N",VALUE(AJ537)&gt;=8),Database!$I$3,""),"")</f>
        <v/>
      </c>
      <c r="AK540" s="259"/>
      <c r="AL540" s="204"/>
      <c r="AM540" s="198"/>
      <c r="AN540" s="198"/>
      <c r="AO540" s="262"/>
      <c r="AP540" s="265"/>
      <c r="AQ540" s="86"/>
      <c r="AR540" s="194"/>
      <c r="AS540" s="194"/>
      <c r="AT540" s="194"/>
      <c r="AU540" s="256"/>
    </row>
    <row r="541" spans="1:47" s="212" customFormat="1" ht="33" customHeight="1" thickBot="1" x14ac:dyDescent="0.3">
      <c r="A541" s="189"/>
      <c r="B541" s="205"/>
      <c r="C541" s="222"/>
      <c r="D541" s="28"/>
      <c r="E541" s="206" t="s">
        <v>176</v>
      </c>
      <c r="F541" s="207" t="str">
        <f>IFERROR(IF(INDEX(Attendance!$T:$T,MATCH($B536&amp;F$7,Attendance!$N:$N,0))=TRUE,"L",IF(SUM(F537:F538)&gt;=10,5,"")),"")</f>
        <v/>
      </c>
      <c r="G541" s="207" t="str">
        <f>IFERROR(IF(INDEX(Attendance!$T:$T,MATCH($B536&amp;G$7,Attendance!$N:$N,0))=TRUE,"L",IF(SUM(G537:G538)&gt;=10,5,"")),"")</f>
        <v/>
      </c>
      <c r="H541" s="208" t="str">
        <f>IFERROR(IF(INDEX(Attendance!$T:$T,MATCH($B536&amp;H$7,Attendance!$N:$N,0))=TRUE,"L",IF(SUM(H537:H538)&gt;=10,5,"")),"")</f>
        <v/>
      </c>
      <c r="I541" s="208" t="str">
        <f>IFERROR(IF(INDEX(Attendance!$T:$T,MATCH($B536&amp;I$7,Attendance!$N:$N,0))=TRUE,"L",IF(SUM(I537:I538)&gt;=10,5,"")),"")</f>
        <v/>
      </c>
      <c r="J541" s="208" t="str">
        <f>IFERROR(IF(INDEX(Attendance!$T:$T,MATCH($B536&amp;J$7,Attendance!$N:$N,0))=TRUE,"L",IF(SUM(J537:J538)&gt;=10,5,"")),"")</f>
        <v/>
      </c>
      <c r="K541" s="208" t="str">
        <f>IFERROR(IF(INDEX(Attendance!$T:$T,MATCH($B536&amp;K$7,Attendance!$N:$N,0))=TRUE,"L",IF(SUM(K537:K538)&gt;=10,5,"")),"")</f>
        <v/>
      </c>
      <c r="L541" s="208" t="str">
        <f>IFERROR(IF(INDEX(Attendance!$T:$T,MATCH($B536&amp;L$7,Attendance!$N:$N,0))=TRUE,"L",IF(SUM(L537:L538)&gt;=10,5,"")),"")</f>
        <v/>
      </c>
      <c r="M541" s="208" t="str">
        <f>IFERROR(IF(INDEX(Attendance!$T:$T,MATCH($B536&amp;M$7,Attendance!$N:$N,0))=TRUE,"L",IF(SUM(M537:M538)&gt;=10,5,"")),"")</f>
        <v/>
      </c>
      <c r="N541" s="208" t="str">
        <f>IFERROR(IF(INDEX(Attendance!$T:$T,MATCH($B536&amp;N$7,Attendance!$N:$N,0))=TRUE,"L",IF(SUM(N537:N538)&gt;=10,5,"")),"")</f>
        <v/>
      </c>
      <c r="O541" s="208" t="str">
        <f>IFERROR(IF(INDEX(Attendance!$T:$T,MATCH($B536&amp;O$7,Attendance!$N:$N,0))=TRUE,"L",IF(SUM(O537:O538)&gt;=10,5,"")),"")</f>
        <v/>
      </c>
      <c r="P541" s="208" t="str">
        <f>IFERROR(IF(INDEX(Attendance!$T:$T,MATCH($B536&amp;P$7,Attendance!$N:$N,0))=TRUE,"L",IF(SUM(P537:P538)&gt;=10,5,"")),"")</f>
        <v/>
      </c>
      <c r="Q541" s="208" t="str">
        <f>IFERROR(IF(INDEX(Attendance!$T:$T,MATCH($B536&amp;Q$7,Attendance!$N:$N,0))=TRUE,"L",IF(SUM(Q537:Q538)&gt;=10,5,"")),"")</f>
        <v/>
      </c>
      <c r="R541" s="208" t="str">
        <f>IFERROR(IF(INDEX(Attendance!$T:$T,MATCH($B536&amp;R$7,Attendance!$N:$N,0))=TRUE,"L",IF(SUM(R537:R538)&gt;=10,5,"")),"")</f>
        <v/>
      </c>
      <c r="S541" s="208" t="str">
        <f>IFERROR(IF(INDEX(Attendance!$T:$T,MATCH($B536&amp;S$7,Attendance!$N:$N,0))=TRUE,"L",IF(SUM(S537:S538)&gt;=10,5,"")),"")</f>
        <v/>
      </c>
      <c r="T541" s="208" t="str">
        <f>IFERROR(IF(INDEX(Attendance!$T:$T,MATCH($B536&amp;T$7,Attendance!$N:$N,0))=TRUE,"L",IF(SUM(T537:T538)&gt;=10,5,"")),"")</f>
        <v/>
      </c>
      <c r="U541" s="208" t="str">
        <f>IFERROR(IF(INDEX(Attendance!$T:$T,MATCH($B536&amp;U$7,Attendance!$N:$N,0))=TRUE,"L",IF(SUM(U537:U538)&gt;=10,5,"")),"")</f>
        <v/>
      </c>
      <c r="V541" s="208" t="str">
        <f>IFERROR(IF(INDEX(Attendance!$T:$T,MATCH($B536&amp;V$7,Attendance!$N:$N,0))=TRUE,"L",IF(SUM(V537:V538)&gt;=10,5,"")),"")</f>
        <v/>
      </c>
      <c r="W541" s="208" t="str">
        <f>IFERROR(IF(INDEX(Attendance!$T:$T,MATCH($B536&amp;W$7,Attendance!$N:$N,0))=TRUE,"L",IF(SUM(W537:W538)&gt;=10,5,"")),"")</f>
        <v/>
      </c>
      <c r="X541" s="208" t="str">
        <f>IFERROR(IF(INDEX(Attendance!$T:$T,MATCH($B536&amp;X$7,Attendance!$N:$N,0))=TRUE,"L",IF(SUM(X537:X538)&gt;=10,5,"")),"")</f>
        <v/>
      </c>
      <c r="Y541" s="208" t="str">
        <f>IFERROR(IF(INDEX(Attendance!$T:$T,MATCH($B536&amp;Y$7,Attendance!$N:$N,0))=TRUE,"L",IF(SUM(Y537:Y538)&gt;=10,5,"")),"")</f>
        <v/>
      </c>
      <c r="Z541" s="208" t="str">
        <f>IFERROR(IF(INDEX(Attendance!$T:$T,MATCH($B536&amp;Z$7,Attendance!$N:$N,0))=TRUE,"L",IF(SUM(Z537:Z538)&gt;=10,5,"")),"")</f>
        <v/>
      </c>
      <c r="AA541" s="208" t="str">
        <f>IFERROR(IF(INDEX(Attendance!$T:$T,MATCH($B536&amp;AA$7,Attendance!$N:$N,0))=TRUE,"L",IF(SUM(AA537:AA538)&gt;=10,5,"")),"")</f>
        <v/>
      </c>
      <c r="AB541" s="208" t="str">
        <f>IFERROR(IF(INDEX(Attendance!$T:$T,MATCH($B536&amp;AB$7,Attendance!$N:$N,0))=TRUE,"L",IF(SUM(AB537:AB538)&gt;=10,5,"")),"")</f>
        <v/>
      </c>
      <c r="AC541" s="208" t="str">
        <f>IFERROR(IF(INDEX(Attendance!$T:$T,MATCH($B536&amp;AC$7,Attendance!$N:$N,0))=TRUE,"L",IF(SUM(AC537:AC538)&gt;=10,5,"")),"")</f>
        <v/>
      </c>
      <c r="AD541" s="208" t="str">
        <f>IFERROR(IF(INDEX(Attendance!$T:$T,MATCH($B536&amp;AD$7,Attendance!$N:$N,0))=TRUE,"L",IF(SUM(AD537:AD538)&gt;=10,5,"")),"")</f>
        <v/>
      </c>
      <c r="AE541" s="208" t="str">
        <f>IFERROR(IF(INDEX(Attendance!$T:$T,MATCH($B536&amp;AE$7,Attendance!$N:$N,0))=TRUE,"L",IF(SUM(AE537:AE538)&gt;=10,5,"")),"")</f>
        <v/>
      </c>
      <c r="AF541" s="208" t="str">
        <f>IFERROR(IF(INDEX(Attendance!$T:$T,MATCH($B536&amp;AF$7,Attendance!$N:$N,0))=TRUE,"L",IF(SUM(AF537:AF538)&gt;=10,5,"")),"")</f>
        <v/>
      </c>
      <c r="AG541" s="208" t="str">
        <f>IFERROR(IF(INDEX(Attendance!$T:$T,MATCH($B536&amp;AG$7,Attendance!$N:$N,0))=TRUE,"L",IF(SUM(AG537:AG538)&gt;=10,5,"")),"")</f>
        <v/>
      </c>
      <c r="AH541" s="208" t="str">
        <f>IFERROR(IF(INDEX(Attendance!$T:$T,MATCH($B536&amp;AH$7,Attendance!$N:$N,0))=TRUE,"L",IF(SUM(AH537:AH538)&gt;=10,5,"")),"")</f>
        <v/>
      </c>
      <c r="AI541" s="208" t="str">
        <f>IFERROR(IF(INDEX(Attendance!$T:$T,MATCH($B536&amp;AI$7,Attendance!$N:$N,0))=TRUE,"L",IF(SUM(AI537:AI538)&gt;=10,5,"")),"")</f>
        <v/>
      </c>
      <c r="AJ541" s="208" t="str">
        <f>IFERROR(IF(INDEX(Attendance!$T:$T,MATCH($B536&amp;AJ$7,Attendance!$N:$N,0))=TRUE,"L",IF(SUM(AJ537:AJ538)&gt;=10,5,"")),"")</f>
        <v/>
      </c>
      <c r="AK541" s="260"/>
      <c r="AL541" s="209">
        <f>ROUND(AL536*AL537,2)</f>
        <v>0</v>
      </c>
      <c r="AM541" s="209">
        <f>ROUND(AM536*AM537,2)</f>
        <v>0</v>
      </c>
      <c r="AN541" s="209">
        <f>ROUND(AN536*AN537,2)</f>
        <v>0</v>
      </c>
      <c r="AO541" s="263"/>
      <c r="AP541" s="266"/>
      <c r="AQ541" s="210">
        <f>AQ536*$AQ$5</f>
        <v>0</v>
      </c>
      <c r="AR541" s="211">
        <f>AR536*ROUND(IF($C541="",1200,MID($C541,FIND("RM",$C541)+3,4))/26,2)</f>
        <v>0</v>
      </c>
      <c r="AS541" s="211">
        <f t="shared" ref="AS541:AT541" si="146">AS536*ROUND(IF($C541="",1200,MID($C541,FIND("RM",$C541)+3,4))/26,2)</f>
        <v>0</v>
      </c>
      <c r="AT541" s="211">
        <f t="shared" si="146"/>
        <v>92.3</v>
      </c>
      <c r="AU541" s="257"/>
    </row>
    <row r="542" spans="1:47" s="213" customFormat="1" ht="33" customHeight="1" x14ac:dyDescent="0.35">
      <c r="A542" s="175">
        <f t="shared" si="140"/>
        <v>90</v>
      </c>
      <c r="B542" s="184" t="str">
        <f>_xlfn.IFNA(INDEX(Attendance!$A:$A,MATCH(A542,Attendance!$M:$M,0)),"")</f>
        <v/>
      </c>
      <c r="C542" s="185" t="str">
        <f>_xlfn.IFNA(INDEX(Masterlist!C:C,MATCH(B542,Masterlist!B:B,0)),"")</f>
        <v/>
      </c>
      <c r="D542" s="87"/>
      <c r="E542" s="186" t="s">
        <v>173</v>
      </c>
      <c r="F542" s="83" t="str" cm="1">
        <f t="array" ref="F542">_xlfn.IFNA(IF(OR(VALUE(F$7&amp;$C$3)=PH),IF(F543="","PH",IF(INDEX(Attendance!$O:$O,MATCH($B542&amp;F$7,Attendance!$N:$N,0))&lt;"1200","PM","PN")),IF(F$6="Sun",IF(F543="","RD",IF(INDEX(Attendance!$O:$O,MATCH($B542&amp;F$7,Attendance!$N:$N,0))&lt;"1200","RM","RN")),IF(F543="",IF(F$7="","",IF(INDEX(Attendance!$I:$I,MATCH($B542&amp;F$7,Attendance!$N:$N,0))="ABS","AB","UL")),IF(INDEX(Attendance!$O:$O,MATCH($B542&amp;F$7,Attendance!$N:$N,0))&lt;"1200","M","N")))),"")</f>
        <v/>
      </c>
      <c r="G542" s="83" t="str" cm="1">
        <f t="array" ref="G542">_xlfn.IFNA(IF(OR(VALUE(G$7&amp;$C$3)=PH),IF(G543="","PH",IF(INDEX(Attendance!$O:$O,MATCH($B542&amp;G$7,Attendance!$N:$N,0))&lt;"1200","PM","PN")),IF(G$6="Sun",IF(G543="","RD",IF(INDEX(Attendance!$O:$O,MATCH($B542&amp;G$7,Attendance!$N:$N,0))&lt;"1200","RM","RN")),IF(G543="",IF(G$7="","",IF(INDEX(Attendance!$I:$I,MATCH($B542&amp;G$7,Attendance!$N:$N,0))="ABS","AB","UL")),IF(INDEX(Attendance!$O:$O,MATCH($B542&amp;G$7,Attendance!$N:$N,0))&lt;"1200","M","N")))),"")</f>
        <v/>
      </c>
      <c r="H542" s="83" t="str" cm="1">
        <f t="array" ref="H542">_xlfn.IFNA(IF(OR(VALUE(H$7&amp;$C$3)=PH),IF(H543="","PH",IF(INDEX(Attendance!$O:$O,MATCH($B542&amp;H$7,Attendance!$N:$N,0))&lt;"1200","PM","PN")),IF(H$6="Sun",IF(H543="","RD",IF(INDEX(Attendance!$O:$O,MATCH($B542&amp;H$7,Attendance!$N:$N,0))&lt;"1200","RM","RN")),IF(H543="",IF(H$7="","",IF(INDEX(Attendance!$I:$I,MATCH($B542&amp;H$7,Attendance!$N:$N,0))="ABS","AB","UL")),IF(INDEX(Attendance!$O:$O,MATCH($B542&amp;H$7,Attendance!$N:$N,0))&lt;"1200","M","N")))),"")</f>
        <v/>
      </c>
      <c r="I542" s="83" t="str" cm="1">
        <f t="array" ref="I542">_xlfn.IFNA(IF(OR(VALUE(I$7&amp;$C$3)=PH),IF(I543="","PH",IF(INDEX(Attendance!$O:$O,MATCH($B542&amp;I$7,Attendance!$N:$N,0))&lt;"1200","PM","PN")),IF(I$6="Sun",IF(I543="","RD",IF(INDEX(Attendance!$O:$O,MATCH($B542&amp;I$7,Attendance!$N:$N,0))&lt;"1200","RM","RN")),IF(I543="",IF(I$7="","",IF(INDEX(Attendance!$I:$I,MATCH($B542&amp;I$7,Attendance!$N:$N,0))="ABS","AB","UL")),IF(INDEX(Attendance!$O:$O,MATCH($B542&amp;I$7,Attendance!$N:$N,0))&lt;"1200","M","N")))),"")</f>
        <v/>
      </c>
      <c r="J542" s="83" t="str" cm="1">
        <f t="array" ref="J542">_xlfn.IFNA(IF(OR(VALUE(J$7&amp;$C$3)=PH),IF(J543="","PH",IF(INDEX(Attendance!$O:$O,MATCH($B542&amp;J$7,Attendance!$N:$N,0))&lt;"1200","PM","PN")),IF(J$6="Sun",IF(J543="","RD",IF(INDEX(Attendance!$O:$O,MATCH($B542&amp;J$7,Attendance!$N:$N,0))&lt;"1200","RM","RN")),IF(J543="",IF(J$7="","",IF(INDEX(Attendance!$I:$I,MATCH($B542&amp;J$7,Attendance!$N:$N,0))="ABS","AB","UL")),IF(INDEX(Attendance!$O:$O,MATCH($B542&amp;J$7,Attendance!$N:$N,0))&lt;"1200","M","N")))),"")</f>
        <v/>
      </c>
      <c r="K542" s="83" t="str" cm="1">
        <f t="array" ref="K542">_xlfn.IFNA(IF(OR(VALUE(K$7&amp;$C$3)=PH),IF(K543="","PH",IF(INDEX(Attendance!$O:$O,MATCH($B542&amp;K$7,Attendance!$N:$N,0))&lt;"1200","PM","PN")),IF(K$6="Sun",IF(K543="","RD",IF(INDEX(Attendance!$O:$O,MATCH($B542&amp;K$7,Attendance!$N:$N,0))&lt;"1200","RM","RN")),IF(K543="",IF(K$7="","",IF(INDEX(Attendance!$I:$I,MATCH($B542&amp;K$7,Attendance!$N:$N,0))="ABS","AB","UL")),IF(INDEX(Attendance!$O:$O,MATCH($B542&amp;K$7,Attendance!$N:$N,0))&lt;"1200","M","N")))),"")</f>
        <v/>
      </c>
      <c r="L542" s="83" t="str" cm="1">
        <f t="array" ref="L542">_xlfn.IFNA(IF(OR(VALUE(L$7&amp;$C$3)=PH),IF(L543="","PH",IF(INDEX(Attendance!$O:$O,MATCH($B542&amp;L$7,Attendance!$N:$N,0))&lt;"1200","PM","PN")),IF(L$6="Sun",IF(L543="","RD",IF(INDEX(Attendance!$O:$O,MATCH($B542&amp;L$7,Attendance!$N:$N,0))&lt;"1200","RM","RN")),IF(L543="",IF(L$7="","",IF(INDEX(Attendance!$I:$I,MATCH($B542&amp;L$7,Attendance!$N:$N,0))="ABS","AB","UL")),IF(INDEX(Attendance!$O:$O,MATCH($B542&amp;L$7,Attendance!$N:$N,0))&lt;"1200","M","N")))),"")</f>
        <v>RD</v>
      </c>
      <c r="M542" s="83" t="str" cm="1">
        <f t="array" ref="M542">_xlfn.IFNA(IF(OR(VALUE(M$7&amp;$C$3)=PH),IF(M543="","PH",IF(INDEX(Attendance!$O:$O,MATCH($B542&amp;M$7,Attendance!$N:$N,0))&lt;"1200","PM","PN")),IF(M$6="Sun",IF(M543="","RD",IF(INDEX(Attendance!$O:$O,MATCH($B542&amp;M$7,Attendance!$N:$N,0))&lt;"1200","RM","RN")),IF(M543="",IF(M$7="","",IF(INDEX(Attendance!$I:$I,MATCH($B542&amp;M$7,Attendance!$N:$N,0))="ABS","AB","UL")),IF(INDEX(Attendance!$O:$O,MATCH($B542&amp;M$7,Attendance!$N:$N,0))&lt;"1200","M","N")))),"")</f>
        <v/>
      </c>
      <c r="N542" s="83" t="str" cm="1">
        <f t="array" ref="N542">_xlfn.IFNA(IF(OR(VALUE(N$7&amp;$C$3)=PH),IF(N543="","PH",IF(INDEX(Attendance!$O:$O,MATCH($B542&amp;N$7,Attendance!$N:$N,0))&lt;"1200","PM","PN")),IF(N$6="Sun",IF(N543="","RD",IF(INDEX(Attendance!$O:$O,MATCH($B542&amp;N$7,Attendance!$N:$N,0))&lt;"1200","RM","RN")),IF(N543="",IF(N$7="","",IF(INDEX(Attendance!$I:$I,MATCH($B542&amp;N$7,Attendance!$N:$N,0))="ABS","AB","UL")),IF(INDEX(Attendance!$O:$O,MATCH($B542&amp;N$7,Attendance!$N:$N,0))&lt;"1200","M","N")))),"")</f>
        <v/>
      </c>
      <c r="O542" s="83" t="str" cm="1">
        <f t="array" ref="O542">_xlfn.IFNA(IF(OR(VALUE(O$7&amp;$C$3)=PH),IF(O543="","PH",IF(INDEX(Attendance!$O:$O,MATCH($B542&amp;O$7,Attendance!$N:$N,0))&lt;"1200","PM","PN")),IF(O$6="Sun",IF(O543="","RD",IF(INDEX(Attendance!$O:$O,MATCH($B542&amp;O$7,Attendance!$N:$N,0))&lt;"1200","RM","RN")),IF(O543="",IF(O$7="","",IF(INDEX(Attendance!$I:$I,MATCH($B542&amp;O$7,Attendance!$N:$N,0))="ABS","AB","UL")),IF(INDEX(Attendance!$O:$O,MATCH($B542&amp;O$7,Attendance!$N:$N,0))&lt;"1200","M","N")))),"")</f>
        <v/>
      </c>
      <c r="P542" s="83" t="str" cm="1">
        <f t="array" ref="P542">_xlfn.IFNA(IF(OR(VALUE(P$7&amp;$C$3)=PH),IF(P543="","PH",IF(INDEX(Attendance!$O:$O,MATCH($B542&amp;P$7,Attendance!$N:$N,0))&lt;"1200","PM","PN")),IF(P$6="Sun",IF(P543="","RD",IF(INDEX(Attendance!$O:$O,MATCH($B542&amp;P$7,Attendance!$N:$N,0))&lt;"1200","RM","RN")),IF(P543="",IF(P$7="","",IF(INDEX(Attendance!$I:$I,MATCH($B542&amp;P$7,Attendance!$N:$N,0))="ABS","AB","UL")),IF(INDEX(Attendance!$O:$O,MATCH($B542&amp;P$7,Attendance!$N:$N,0))&lt;"1200","M","N")))),"")</f>
        <v/>
      </c>
      <c r="Q542" s="83" t="str" cm="1">
        <f t="array" ref="Q542">_xlfn.IFNA(IF(OR(VALUE(Q$7&amp;$C$3)=PH),IF(Q543="","PH",IF(INDEX(Attendance!$O:$O,MATCH($B542&amp;Q$7,Attendance!$N:$N,0))&lt;"1200","PM","PN")),IF(Q$6="Sun",IF(Q543="","RD",IF(INDEX(Attendance!$O:$O,MATCH($B542&amp;Q$7,Attendance!$N:$N,0))&lt;"1200","RM","RN")),IF(Q543="",IF(Q$7="","",IF(INDEX(Attendance!$I:$I,MATCH($B542&amp;Q$7,Attendance!$N:$N,0))="ABS","AB","UL")),IF(INDEX(Attendance!$O:$O,MATCH($B542&amp;Q$7,Attendance!$N:$N,0))&lt;"1200","M","N")))),"")</f>
        <v>PH</v>
      </c>
      <c r="R542" s="83" t="str" cm="1">
        <f t="array" ref="R542">_xlfn.IFNA(IF(OR(VALUE(R$7&amp;$C$3)=PH),IF(R543="","PH",IF(INDEX(Attendance!$O:$O,MATCH($B542&amp;R$7,Attendance!$N:$N,0))&lt;"1200","PM","PN")),IF(R$6="Sun",IF(R543="","RD",IF(INDEX(Attendance!$O:$O,MATCH($B542&amp;R$7,Attendance!$N:$N,0))&lt;"1200","RM","RN")),IF(R543="",IF(R$7="","",IF(INDEX(Attendance!$I:$I,MATCH($B542&amp;R$7,Attendance!$N:$N,0))="ABS","AB","UL")),IF(INDEX(Attendance!$O:$O,MATCH($B542&amp;R$7,Attendance!$N:$N,0))&lt;"1200","M","N")))),"")</f>
        <v>PH</v>
      </c>
      <c r="S542" s="83" t="str" cm="1">
        <f t="array" ref="S542">_xlfn.IFNA(IF(OR(VALUE(S$7&amp;$C$3)=PH),IF(S543="","PH",IF(INDEX(Attendance!$O:$O,MATCH($B542&amp;S$7,Attendance!$N:$N,0))&lt;"1200","PM","PN")),IF(S$6="Sun",IF(S543="","RD",IF(INDEX(Attendance!$O:$O,MATCH($B542&amp;S$7,Attendance!$N:$N,0))&lt;"1200","RM","RN")),IF(S543="",IF(S$7="","",IF(INDEX(Attendance!$I:$I,MATCH($B542&amp;S$7,Attendance!$N:$N,0))="ABS","AB","UL")),IF(INDEX(Attendance!$O:$O,MATCH($B542&amp;S$7,Attendance!$N:$N,0))&lt;"1200","M","N")))),"")</f>
        <v>RD</v>
      </c>
      <c r="T542" s="83" t="str" cm="1">
        <f t="array" ref="T542">_xlfn.IFNA(IF(OR(VALUE(T$7&amp;$C$3)=PH),IF(T543="","PH",IF(INDEX(Attendance!$O:$O,MATCH($B542&amp;T$7,Attendance!$N:$N,0))&lt;"1200","PM","PN")),IF(T$6="Sun",IF(T543="","RD",IF(INDEX(Attendance!$O:$O,MATCH($B542&amp;T$7,Attendance!$N:$N,0))&lt;"1200","RM","RN")),IF(T543="",IF(T$7="","",IF(INDEX(Attendance!$I:$I,MATCH($B542&amp;T$7,Attendance!$N:$N,0))="ABS","AB","UL")),IF(INDEX(Attendance!$O:$O,MATCH($B542&amp;T$7,Attendance!$N:$N,0))&lt;"1200","M","N")))),"")</f>
        <v/>
      </c>
      <c r="U542" s="83" t="str" cm="1">
        <f t="array" ref="U542">_xlfn.IFNA(IF(OR(VALUE(U$7&amp;$C$3)=PH),IF(U543="","PH",IF(INDEX(Attendance!$O:$O,MATCH($B542&amp;U$7,Attendance!$N:$N,0))&lt;"1200","PM","PN")),IF(U$6="Sun",IF(U543="","RD",IF(INDEX(Attendance!$O:$O,MATCH($B542&amp;U$7,Attendance!$N:$N,0))&lt;"1200","RM","RN")),IF(U543="",IF(U$7="","",IF(INDEX(Attendance!$I:$I,MATCH($B542&amp;U$7,Attendance!$N:$N,0))="ABS","AB","UL")),IF(INDEX(Attendance!$O:$O,MATCH($B542&amp;U$7,Attendance!$N:$N,0))&lt;"1200","M","N")))),"")</f>
        <v/>
      </c>
      <c r="V542" s="83" t="str" cm="1">
        <f t="array" ref="V542">_xlfn.IFNA(IF(OR(VALUE(V$7&amp;$C$3)=PH),IF(V543="","PH",IF(INDEX(Attendance!$O:$O,MATCH($B542&amp;V$7,Attendance!$N:$N,0))&lt;"1200","PM","PN")),IF(V$6="Sun",IF(V543="","RD",IF(INDEX(Attendance!$O:$O,MATCH($B542&amp;V$7,Attendance!$N:$N,0))&lt;"1200","RM","RN")),IF(V543="",IF(V$7="","",IF(INDEX(Attendance!$I:$I,MATCH($B542&amp;V$7,Attendance!$N:$N,0))="ABS","AB","UL")),IF(INDEX(Attendance!$O:$O,MATCH($B542&amp;V$7,Attendance!$N:$N,0))&lt;"1200","M","N")))),"")</f>
        <v/>
      </c>
      <c r="W542" s="83" t="str" cm="1">
        <f t="array" ref="W542">_xlfn.IFNA(IF(OR(VALUE(W$7&amp;$C$3)=PH),IF(W543="","PH",IF(INDEX(Attendance!$O:$O,MATCH($B542&amp;W$7,Attendance!$N:$N,0))&lt;"1200","PM","PN")),IF(W$6="Sun",IF(W543="","RD",IF(INDEX(Attendance!$O:$O,MATCH($B542&amp;W$7,Attendance!$N:$N,0))&lt;"1200","RM","RN")),IF(W543="",IF(W$7="","",IF(INDEX(Attendance!$I:$I,MATCH($B542&amp;W$7,Attendance!$N:$N,0))="ABS","AB","UL")),IF(INDEX(Attendance!$O:$O,MATCH($B542&amp;W$7,Attendance!$N:$N,0))&lt;"1200","M","N")))),"")</f>
        <v/>
      </c>
      <c r="X542" s="83" t="str" cm="1">
        <f t="array" ref="X542">_xlfn.IFNA(IF(OR(VALUE(X$7&amp;$C$3)=PH),IF(X543="","PH",IF(INDEX(Attendance!$O:$O,MATCH($B542&amp;X$7,Attendance!$N:$N,0))&lt;"1200","PM","PN")),IF(X$6="Sun",IF(X543="","RD",IF(INDEX(Attendance!$O:$O,MATCH($B542&amp;X$7,Attendance!$N:$N,0))&lt;"1200","RM","RN")),IF(X543="",IF(X$7="","",IF(INDEX(Attendance!$I:$I,MATCH($B542&amp;X$7,Attendance!$N:$N,0))="ABS","AB","UL")),IF(INDEX(Attendance!$O:$O,MATCH($B542&amp;X$7,Attendance!$N:$N,0))&lt;"1200","M","N")))),"")</f>
        <v/>
      </c>
      <c r="Y542" s="83" t="str" cm="1">
        <f t="array" ref="Y542">_xlfn.IFNA(IF(OR(VALUE(Y$7&amp;$C$3)=PH),IF(Y543="","PH",IF(INDEX(Attendance!$O:$O,MATCH($B542&amp;Y$7,Attendance!$N:$N,0))&lt;"1200","PM","PN")),IF(Y$6="Sun",IF(Y543="","RD",IF(INDEX(Attendance!$O:$O,MATCH($B542&amp;Y$7,Attendance!$N:$N,0))&lt;"1200","RM","RN")),IF(Y543="",IF(Y$7="","",IF(INDEX(Attendance!$I:$I,MATCH($B542&amp;Y$7,Attendance!$N:$N,0))="ABS","AB","UL")),IF(INDEX(Attendance!$O:$O,MATCH($B542&amp;Y$7,Attendance!$N:$N,0))&lt;"1200","M","N")))),"")</f>
        <v/>
      </c>
      <c r="Z542" s="83" t="str" cm="1">
        <f t="array" ref="Z542">_xlfn.IFNA(IF(OR(VALUE(Z$7&amp;$C$3)=PH),IF(Z543="","PH",IF(INDEX(Attendance!$O:$O,MATCH($B542&amp;Z$7,Attendance!$N:$N,0))&lt;"1200","PM","PN")),IF(Z$6="Sun",IF(Z543="","RD",IF(INDEX(Attendance!$O:$O,MATCH($B542&amp;Z$7,Attendance!$N:$N,0))&lt;"1200","RM","RN")),IF(Z543="",IF(Z$7="","",IF(INDEX(Attendance!$I:$I,MATCH($B542&amp;Z$7,Attendance!$N:$N,0))="ABS","AB","UL")),IF(INDEX(Attendance!$O:$O,MATCH($B542&amp;Z$7,Attendance!$N:$N,0))&lt;"1200","M","N")))),"")</f>
        <v>RD</v>
      </c>
      <c r="AA542" s="83" t="str" cm="1">
        <f t="array" ref="AA542">_xlfn.IFNA(IF(OR(VALUE(AA$7&amp;$C$3)=PH),IF(AA543="","PH",IF(INDEX(Attendance!$O:$O,MATCH($B542&amp;AA$7,Attendance!$N:$N,0))&lt;"1200","PM","PN")),IF(AA$6="Sun",IF(AA543="","RD",IF(INDEX(Attendance!$O:$O,MATCH($B542&amp;AA$7,Attendance!$N:$N,0))&lt;"1200","RM","RN")),IF(AA543="",IF(AA$7="","",IF(INDEX(Attendance!$I:$I,MATCH($B542&amp;AA$7,Attendance!$N:$N,0))="ABS","AB","UL")),IF(INDEX(Attendance!$O:$O,MATCH($B542&amp;AA$7,Attendance!$N:$N,0))&lt;"1200","M","N")))),"")</f>
        <v/>
      </c>
      <c r="AB542" s="83" t="str" cm="1">
        <f t="array" ref="AB542">_xlfn.IFNA(IF(OR(VALUE(AB$7&amp;$C$3)=PH),IF(AB543="","PH",IF(INDEX(Attendance!$O:$O,MATCH($B542&amp;AB$7,Attendance!$N:$N,0))&lt;"1200","PM","PN")),IF(AB$6="Sun",IF(AB543="","RD",IF(INDEX(Attendance!$O:$O,MATCH($B542&amp;AB$7,Attendance!$N:$N,0))&lt;"1200","RM","RN")),IF(AB543="",IF(AB$7="","",IF(INDEX(Attendance!$I:$I,MATCH($B542&amp;AB$7,Attendance!$N:$N,0))="ABS","AB","UL")),IF(INDEX(Attendance!$O:$O,MATCH($B542&amp;AB$7,Attendance!$N:$N,0))&lt;"1200","M","N")))),"")</f>
        <v/>
      </c>
      <c r="AC542" s="83" t="str" cm="1">
        <f t="array" ref="AC542">_xlfn.IFNA(IF(OR(VALUE(AC$7&amp;$C$3)=PH),IF(AC543="","PH",IF(INDEX(Attendance!$O:$O,MATCH($B542&amp;AC$7,Attendance!$N:$N,0))&lt;"1200","PM","PN")),IF(AC$6="Sun",IF(AC543="","RD",IF(INDEX(Attendance!$O:$O,MATCH($B542&amp;AC$7,Attendance!$N:$N,0))&lt;"1200","RM","RN")),IF(AC543="",IF(AC$7="","",IF(INDEX(Attendance!$I:$I,MATCH($B542&amp;AC$7,Attendance!$N:$N,0))="ABS","AB","UL")),IF(INDEX(Attendance!$O:$O,MATCH($B542&amp;AC$7,Attendance!$N:$N,0))&lt;"1200","M","N")))),"")</f>
        <v/>
      </c>
      <c r="AD542" s="83" t="str" cm="1">
        <f t="array" ref="AD542">_xlfn.IFNA(IF(OR(VALUE(AD$7&amp;$C$3)=PH),IF(AD543="","PH",IF(INDEX(Attendance!$O:$O,MATCH($B542&amp;AD$7,Attendance!$N:$N,0))&lt;"1200","PM","PN")),IF(AD$6="Sun",IF(AD543="","RD",IF(INDEX(Attendance!$O:$O,MATCH($B542&amp;AD$7,Attendance!$N:$N,0))&lt;"1200","RM","RN")),IF(AD543="",IF(AD$7="","",IF(INDEX(Attendance!$I:$I,MATCH($B542&amp;AD$7,Attendance!$N:$N,0))="ABS","AB","UL")),IF(INDEX(Attendance!$O:$O,MATCH($B542&amp;AD$7,Attendance!$N:$N,0))&lt;"1200","M","N")))),"")</f>
        <v/>
      </c>
      <c r="AE542" s="83" t="str" cm="1">
        <f t="array" ref="AE542">_xlfn.IFNA(IF(OR(VALUE(AE$7&amp;$C$3)=PH),IF(AE543="","PH",IF(INDEX(Attendance!$O:$O,MATCH($B542&amp;AE$7,Attendance!$N:$N,0))&lt;"1200","PM","PN")),IF(AE$6="Sun",IF(AE543="","RD",IF(INDEX(Attendance!$O:$O,MATCH($B542&amp;AE$7,Attendance!$N:$N,0))&lt;"1200","RM","RN")),IF(AE543="",IF(AE$7="","",IF(INDEX(Attendance!$I:$I,MATCH($B542&amp;AE$7,Attendance!$N:$N,0))="ABS","AB","UL")),IF(INDEX(Attendance!$O:$O,MATCH($B542&amp;AE$7,Attendance!$N:$N,0))&lt;"1200","M","N")))),"")</f>
        <v/>
      </c>
      <c r="AF542" s="83" t="str" cm="1">
        <f t="array" ref="AF542">_xlfn.IFNA(IF(OR(VALUE(AF$7&amp;$C$3)=PH),IF(AF543="","PH",IF(INDEX(Attendance!$O:$O,MATCH($B542&amp;AF$7,Attendance!$N:$N,0))&lt;"1200","PM","PN")),IF(AF$6="Sun",IF(AF543="","RD",IF(INDEX(Attendance!$O:$O,MATCH($B542&amp;AF$7,Attendance!$N:$N,0))&lt;"1200","RM","RN")),IF(AF543="",IF(AF$7="","",IF(INDEX(Attendance!$I:$I,MATCH($B542&amp;AF$7,Attendance!$N:$N,0))="ABS","AB","UL")),IF(INDEX(Attendance!$O:$O,MATCH($B542&amp;AF$7,Attendance!$N:$N,0))&lt;"1200","M","N")))),"")</f>
        <v/>
      </c>
      <c r="AG542" s="83" t="str" cm="1">
        <f t="array" ref="AG542">_xlfn.IFNA(IF(OR(VALUE(AG$7&amp;$C$3)=PH),IF(AG543="","PH",IF(INDEX(Attendance!$O:$O,MATCH($B542&amp;AG$7,Attendance!$N:$N,0))&lt;"1200","PM","PN")),IF(AG$6="Sun",IF(AG543="","RD",IF(INDEX(Attendance!$O:$O,MATCH($B542&amp;AG$7,Attendance!$N:$N,0))&lt;"1200","RM","RN")),IF(AG543="",IF(AG$7="","",IF(INDEX(Attendance!$I:$I,MATCH($B542&amp;AG$7,Attendance!$N:$N,0))="ABS","AB","UL")),IF(INDEX(Attendance!$O:$O,MATCH($B542&amp;AG$7,Attendance!$N:$N,0))&lt;"1200","M","N")))),"")</f>
        <v>RD</v>
      </c>
      <c r="AH542" s="83" t="str" cm="1">
        <f t="array" ref="AH542">_xlfn.IFNA(IF(OR(VALUE(AH$7&amp;$C$3)=PH),IF(AH543="","PH",IF(INDEX(Attendance!$O:$O,MATCH($B542&amp;AH$7,Attendance!$N:$N,0))&lt;"1200","PM","PN")),IF(AH$6="Sun",IF(AH543="","RD",IF(INDEX(Attendance!$O:$O,MATCH($B542&amp;AH$7,Attendance!$N:$N,0))&lt;"1200","RM","RN")),IF(AH543="",IF(AH$7="","",IF(INDEX(Attendance!$I:$I,MATCH($B542&amp;AH$7,Attendance!$N:$N,0))="ABS","AB","UL")),IF(INDEX(Attendance!$O:$O,MATCH($B542&amp;AH$7,Attendance!$N:$N,0))&lt;"1200","M","N")))),"")</f>
        <v/>
      </c>
      <c r="AI542" s="83" t="str" cm="1">
        <f t="array" ref="AI542">_xlfn.IFNA(IF(OR(VALUE(AI$7&amp;$C$3)=PH),IF(AI543="","PH",IF(INDEX(Attendance!$O:$O,MATCH($B542&amp;AI$7,Attendance!$N:$N,0))&lt;"1200","PM","PN")),IF(AI$6="Sun",IF(AI543="","RD",IF(INDEX(Attendance!$O:$O,MATCH($B542&amp;AI$7,Attendance!$N:$N,0))&lt;"1200","RM","RN")),IF(AI543="",IF(AI$7="","",IF(INDEX(Attendance!$I:$I,MATCH($B542&amp;AI$7,Attendance!$N:$N,0))="ABS","AB","UL")),IF(INDEX(Attendance!$O:$O,MATCH($B542&amp;AI$7,Attendance!$N:$N,0))&lt;"1200","M","N")))),"")</f>
        <v/>
      </c>
      <c r="AJ542" s="83" t="str" cm="1">
        <f t="array" ref="AJ542">_xlfn.IFNA(IF(OR(VALUE(AJ$7&amp;$C$3)=PH),IF(AJ543="","PH",IF(INDEX(Attendance!$O:$O,MATCH($B542&amp;AJ$7,Attendance!$N:$N,0))&lt;"1200","PM","PN")),IF(AJ$6="Sun",IF(AJ543="","RD",IF(INDEX(Attendance!$O:$O,MATCH($B542&amp;AJ$7,Attendance!$N:$N,0))&lt;"1200","RM","RN")),IF(AJ543="",IF(AJ$7="","",IF(INDEX(Attendance!$I:$I,MATCH($B542&amp;AJ$7,Attendance!$N:$N,0))="ABS","AB","UL")),IF(INDEX(Attendance!$O:$O,MATCH($B542&amp;AJ$7,Attendance!$N:$N,0))&lt;"1200","M","N")))),"")</f>
        <v/>
      </c>
      <c r="AK542" s="258">
        <f>SUM(SUMIF(F542:AJ542,{"M","N","A"},F543:AJ543))</f>
        <v>0</v>
      </c>
      <c r="AL542" s="187">
        <f>SUM(SUMIF(F542:AJ542,{"M","N"},F544:AJ544),SUMIF(F542:AJ542,{"OM","ON"},F543:AJ543))</f>
        <v>0</v>
      </c>
      <c r="AM542" s="187">
        <f>SUM(SUMIF(F542:AJ542,{"PM","PN","RM","RN"},F543:AJ543))</f>
        <v>0</v>
      </c>
      <c r="AN542" s="187">
        <f>SUM(SUMIF(F542:AJ542,{"PM","PN"},F544:AJ544))</f>
        <v>0</v>
      </c>
      <c r="AO542" s="261">
        <f>SUM(F547:AJ547)</f>
        <v>0</v>
      </c>
      <c r="AP542" s="264">
        <f>SUM(F546:AJ546)</f>
        <v>0</v>
      </c>
      <c r="AQ542" s="188">
        <f>IF(D546="",0,SUM(COUNTIFS(F542:AJ542,{"M","N","A","OM","ON","OA","PM","PN","PA","RM","RN","RA"})))</f>
        <v>0</v>
      </c>
      <c r="AR542" s="74">
        <f>COUNTIF(F542:AJ542,"AL")</f>
        <v>0</v>
      </c>
      <c r="AS542" s="74">
        <f>COUNTIF(F542:AJ542,"MC")</f>
        <v>0</v>
      </c>
      <c r="AT542" s="74">
        <f>COUNTIF(F542:AJ542,"PH")+COUNTIF(F542:AJ542,"RPH")</f>
        <v>2</v>
      </c>
      <c r="AU542" s="255">
        <f t="shared" ref="AU542" si="147">_xlfn.IFNA(IF($B542="",0,AK542*$AK$5+SUM(AL547:AN547)+SUM(AO542:AP547)+SUM(AQ547:AT547)),"")</f>
        <v>0</v>
      </c>
    </row>
    <row r="543" spans="1:47" s="213" customFormat="1" ht="33" customHeight="1" x14ac:dyDescent="0.35">
      <c r="A543" s="189"/>
      <c r="B543" s="184"/>
      <c r="C543" s="190" t="str">
        <f>_xlfn.IFNA(INDEX(Masterlist!D:D,MATCH(B542,Masterlist!B:B,0)),"")</f>
        <v/>
      </c>
      <c r="D543" s="88"/>
      <c r="E543" s="191" t="s">
        <v>174</v>
      </c>
      <c r="F543" s="192" t="str">
        <f>IFERROR(IF(F$6="Sun",INDEX(Attendance!$R:$R,MATCH($B542&amp;F$7,Attendance!$N:$N,0)),IF(INDEX(Attendance!$R:$R,MATCH($B542&amp;F$7,Attendance!$N:$N,0))="","",IF(INDEX(Attendance!$R:$R,MATCH($B542&amp;F$7,Attendance!$N:$N,0))&gt;8,8,INDEX(Attendance!$R:$R,MATCH($B542&amp;F$7,Attendance!$N:$N,0))))),"")</f>
        <v/>
      </c>
      <c r="G543" s="192" t="str">
        <f>IFERROR(IF(G$6="Sun",INDEX(Attendance!$R:$R,MATCH($B542&amp;G$7,Attendance!$N:$N,0)),IF(INDEX(Attendance!$R:$R,MATCH($B542&amp;G$7,Attendance!$N:$N,0))="","",IF(INDEX(Attendance!$R:$R,MATCH($B542&amp;G$7,Attendance!$N:$N,0))&gt;8,8,INDEX(Attendance!$R:$R,MATCH($B542&amp;G$7,Attendance!$N:$N,0))))),"")</f>
        <v/>
      </c>
      <c r="H543" s="192" t="str">
        <f>IFERROR(IF(H$6="Sun",INDEX(Attendance!$R:$R,MATCH($B542&amp;H$7,Attendance!$N:$N,0)),IF(INDEX(Attendance!$R:$R,MATCH($B542&amp;H$7,Attendance!$N:$N,0))="","",IF(INDEX(Attendance!$R:$R,MATCH($B542&amp;H$7,Attendance!$N:$N,0))&gt;8,8,INDEX(Attendance!$R:$R,MATCH($B542&amp;H$7,Attendance!$N:$N,0))))),"")</f>
        <v/>
      </c>
      <c r="I543" s="192" t="str">
        <f>IFERROR(IF(I$6="Sun",INDEX(Attendance!$R:$R,MATCH($B542&amp;I$7,Attendance!$N:$N,0)),IF(INDEX(Attendance!$R:$R,MATCH($B542&amp;I$7,Attendance!$N:$N,0))="","",IF(INDEX(Attendance!$R:$R,MATCH($B542&amp;I$7,Attendance!$N:$N,0))&gt;8,8,INDEX(Attendance!$R:$R,MATCH($B542&amp;I$7,Attendance!$N:$N,0))))),"")</f>
        <v/>
      </c>
      <c r="J543" s="192" t="str">
        <f>IFERROR(IF(J$6="Sun",INDEX(Attendance!$R:$R,MATCH($B542&amp;J$7,Attendance!$N:$N,0)),IF(INDEX(Attendance!$R:$R,MATCH($B542&amp;J$7,Attendance!$N:$N,0))="","",IF(INDEX(Attendance!$R:$R,MATCH($B542&amp;J$7,Attendance!$N:$N,0))&gt;8,8,INDEX(Attendance!$R:$R,MATCH($B542&amp;J$7,Attendance!$N:$N,0))))),"")</f>
        <v/>
      </c>
      <c r="K543" s="192" t="str">
        <f>IFERROR(IF(K$6="Sun",INDEX(Attendance!$R:$R,MATCH($B542&amp;K$7,Attendance!$N:$N,0)),IF(INDEX(Attendance!$R:$R,MATCH($B542&amp;K$7,Attendance!$N:$N,0))="","",IF(INDEX(Attendance!$R:$R,MATCH($B542&amp;K$7,Attendance!$N:$N,0))&gt;8,8,INDEX(Attendance!$R:$R,MATCH($B542&amp;K$7,Attendance!$N:$N,0))))),"")</f>
        <v/>
      </c>
      <c r="L543" s="192" t="str">
        <f>IFERROR(IF(L$6="Sun",INDEX(Attendance!$R:$R,MATCH($B542&amp;L$7,Attendance!$N:$N,0)),IF(INDEX(Attendance!$R:$R,MATCH($B542&amp;L$7,Attendance!$N:$N,0))="","",IF(INDEX(Attendance!$R:$R,MATCH($B542&amp;L$7,Attendance!$N:$N,0))&gt;8,8,INDEX(Attendance!$R:$R,MATCH($B542&amp;L$7,Attendance!$N:$N,0))))),"")</f>
        <v/>
      </c>
      <c r="M543" s="192" t="str">
        <f>IFERROR(IF(M$6="Sun",INDEX(Attendance!$R:$R,MATCH($B542&amp;M$7,Attendance!$N:$N,0)),IF(INDEX(Attendance!$R:$R,MATCH($B542&amp;M$7,Attendance!$N:$N,0))="","",IF(INDEX(Attendance!$R:$R,MATCH($B542&amp;M$7,Attendance!$N:$N,0))&gt;8,8,INDEX(Attendance!$R:$R,MATCH($B542&amp;M$7,Attendance!$N:$N,0))))),"")</f>
        <v/>
      </c>
      <c r="N543" s="192" t="str">
        <f>IFERROR(IF(N$6="Sun",INDEX(Attendance!$R:$R,MATCH($B542&amp;N$7,Attendance!$N:$N,0)),IF(INDEX(Attendance!$R:$R,MATCH($B542&amp;N$7,Attendance!$N:$N,0))="","",IF(INDEX(Attendance!$R:$R,MATCH($B542&amp;N$7,Attendance!$N:$N,0))&gt;8,8,INDEX(Attendance!$R:$R,MATCH($B542&amp;N$7,Attendance!$N:$N,0))))),"")</f>
        <v/>
      </c>
      <c r="O543" s="192" t="str">
        <f>IFERROR(IF(O$6="Sun",INDEX(Attendance!$R:$R,MATCH($B542&amp;O$7,Attendance!$N:$N,0)),IF(INDEX(Attendance!$R:$R,MATCH($B542&amp;O$7,Attendance!$N:$N,0))="","",IF(INDEX(Attendance!$R:$R,MATCH($B542&amp;O$7,Attendance!$N:$N,0))&gt;8,8,INDEX(Attendance!$R:$R,MATCH($B542&amp;O$7,Attendance!$N:$N,0))))),"")</f>
        <v/>
      </c>
      <c r="P543" s="192" t="str">
        <f>IFERROR(IF(P$6="Sun",INDEX(Attendance!$R:$R,MATCH($B542&amp;P$7,Attendance!$N:$N,0)),IF(INDEX(Attendance!$R:$R,MATCH($B542&amp;P$7,Attendance!$N:$N,0))="","",IF(INDEX(Attendance!$R:$R,MATCH($B542&amp;P$7,Attendance!$N:$N,0))&gt;8,8,INDEX(Attendance!$R:$R,MATCH($B542&amp;P$7,Attendance!$N:$N,0))))),"")</f>
        <v/>
      </c>
      <c r="Q543" s="192" t="str">
        <f>IFERROR(IF(Q$6="Sun",INDEX(Attendance!$R:$R,MATCH($B542&amp;Q$7,Attendance!$N:$N,0)),IF(INDEX(Attendance!$R:$R,MATCH($B542&amp;Q$7,Attendance!$N:$N,0))="","",IF(INDEX(Attendance!$R:$R,MATCH($B542&amp;Q$7,Attendance!$N:$N,0))&gt;8,8,INDEX(Attendance!$R:$R,MATCH($B542&amp;Q$7,Attendance!$N:$N,0))))),"")</f>
        <v/>
      </c>
      <c r="R543" s="192" t="str">
        <f>IFERROR(IF(R$6="Sun",INDEX(Attendance!$R:$R,MATCH($B542&amp;R$7,Attendance!$N:$N,0)),IF(INDEX(Attendance!$R:$R,MATCH($B542&amp;R$7,Attendance!$N:$N,0))="","",IF(INDEX(Attendance!$R:$R,MATCH($B542&amp;R$7,Attendance!$N:$N,0))&gt;8,8,INDEX(Attendance!$R:$R,MATCH($B542&amp;R$7,Attendance!$N:$N,0))))),"")</f>
        <v/>
      </c>
      <c r="S543" s="192" t="str">
        <f>IFERROR(IF(S$6="Sun",INDEX(Attendance!$R:$R,MATCH($B542&amp;S$7,Attendance!$N:$N,0)),IF(INDEX(Attendance!$R:$R,MATCH($B542&amp;S$7,Attendance!$N:$N,0))="","",IF(INDEX(Attendance!$R:$R,MATCH($B542&amp;S$7,Attendance!$N:$N,0))&gt;8,8,INDEX(Attendance!$R:$R,MATCH($B542&amp;S$7,Attendance!$N:$N,0))))),"")</f>
        <v/>
      </c>
      <c r="T543" s="192" t="str">
        <f>IFERROR(IF(T$6="Sun",INDEX(Attendance!$R:$R,MATCH($B542&amp;T$7,Attendance!$N:$N,0)),IF(INDEX(Attendance!$R:$R,MATCH($B542&amp;T$7,Attendance!$N:$N,0))="","",IF(INDEX(Attendance!$R:$R,MATCH($B542&amp;T$7,Attendance!$N:$N,0))&gt;8,8,INDEX(Attendance!$R:$R,MATCH($B542&amp;T$7,Attendance!$N:$N,0))))),"")</f>
        <v/>
      </c>
      <c r="U543" s="192" t="str">
        <f>IFERROR(IF(U$6="Sun",INDEX(Attendance!$R:$R,MATCH($B542&amp;U$7,Attendance!$N:$N,0)),IF(INDEX(Attendance!$R:$R,MATCH($B542&amp;U$7,Attendance!$N:$N,0))="","",IF(INDEX(Attendance!$R:$R,MATCH($B542&amp;U$7,Attendance!$N:$N,0))&gt;8,8,INDEX(Attendance!$R:$R,MATCH($B542&amp;U$7,Attendance!$N:$N,0))))),"")</f>
        <v/>
      </c>
      <c r="V543" s="192" t="str">
        <f>IFERROR(IF(V$6="Sun",INDEX(Attendance!$R:$R,MATCH($B542&amp;V$7,Attendance!$N:$N,0)),IF(INDEX(Attendance!$R:$R,MATCH($B542&amp;V$7,Attendance!$N:$N,0))="","",IF(INDEX(Attendance!$R:$R,MATCH($B542&amp;V$7,Attendance!$N:$N,0))&gt;8,8,INDEX(Attendance!$R:$R,MATCH($B542&amp;V$7,Attendance!$N:$N,0))))),"")</f>
        <v/>
      </c>
      <c r="W543" s="192" t="str">
        <f>IFERROR(IF(W$6="Sun",INDEX(Attendance!$R:$R,MATCH($B542&amp;W$7,Attendance!$N:$N,0)),IF(INDEX(Attendance!$R:$R,MATCH($B542&amp;W$7,Attendance!$N:$N,0))="","",IF(INDEX(Attendance!$R:$R,MATCH($B542&amp;W$7,Attendance!$N:$N,0))&gt;8,8,INDEX(Attendance!$R:$R,MATCH($B542&amp;W$7,Attendance!$N:$N,0))))),"")</f>
        <v/>
      </c>
      <c r="X543" s="192" t="str">
        <f>IFERROR(IF(X$6="Sun",INDEX(Attendance!$R:$R,MATCH($B542&amp;X$7,Attendance!$N:$N,0)),IF(INDEX(Attendance!$R:$R,MATCH($B542&amp;X$7,Attendance!$N:$N,0))="","",IF(INDEX(Attendance!$R:$R,MATCH($B542&amp;X$7,Attendance!$N:$N,0))&gt;8,8,INDEX(Attendance!$R:$R,MATCH($B542&amp;X$7,Attendance!$N:$N,0))))),"")</f>
        <v/>
      </c>
      <c r="Y543" s="192" t="str">
        <f>IFERROR(IF(Y$6="Sun",INDEX(Attendance!$R:$R,MATCH($B542&amp;Y$7,Attendance!$N:$N,0)),IF(INDEX(Attendance!$R:$R,MATCH($B542&amp;Y$7,Attendance!$N:$N,0))="","",IF(INDEX(Attendance!$R:$R,MATCH($B542&amp;Y$7,Attendance!$N:$N,0))&gt;8,8,INDEX(Attendance!$R:$R,MATCH($B542&amp;Y$7,Attendance!$N:$N,0))))),"")</f>
        <v/>
      </c>
      <c r="Z543" s="192" t="str">
        <f>IFERROR(IF(Z$6="Sun",INDEX(Attendance!$R:$R,MATCH($B542&amp;Z$7,Attendance!$N:$N,0)),IF(INDEX(Attendance!$R:$R,MATCH($B542&amp;Z$7,Attendance!$N:$N,0))="","",IF(INDEX(Attendance!$R:$R,MATCH($B542&amp;Z$7,Attendance!$N:$N,0))&gt;8,8,INDEX(Attendance!$R:$R,MATCH($B542&amp;Z$7,Attendance!$N:$N,0))))),"")</f>
        <v/>
      </c>
      <c r="AA543" s="192" t="str">
        <f>IFERROR(IF(AA$6="Sun",INDEX(Attendance!$R:$R,MATCH($B542&amp;AA$7,Attendance!$N:$N,0)),IF(INDEX(Attendance!$R:$R,MATCH($B542&amp;AA$7,Attendance!$N:$N,0))="","",IF(INDEX(Attendance!$R:$R,MATCH($B542&amp;AA$7,Attendance!$N:$N,0))&gt;8,8,INDEX(Attendance!$R:$R,MATCH($B542&amp;AA$7,Attendance!$N:$N,0))))),"")</f>
        <v/>
      </c>
      <c r="AB543" s="192" t="str">
        <f>IFERROR(IF(AB$6="Sun",INDEX(Attendance!$R:$R,MATCH($B542&amp;AB$7,Attendance!$N:$N,0)),IF(INDEX(Attendance!$R:$R,MATCH($B542&amp;AB$7,Attendance!$N:$N,0))="","",IF(INDEX(Attendance!$R:$R,MATCH($B542&amp;AB$7,Attendance!$N:$N,0))&gt;8,8,INDEX(Attendance!$R:$R,MATCH($B542&amp;AB$7,Attendance!$N:$N,0))))),"")</f>
        <v/>
      </c>
      <c r="AC543" s="192" t="str">
        <f>IFERROR(IF(AC$6="Sun",INDEX(Attendance!$R:$R,MATCH($B542&amp;AC$7,Attendance!$N:$N,0)),IF(INDEX(Attendance!$R:$R,MATCH($B542&amp;AC$7,Attendance!$N:$N,0))="","",IF(INDEX(Attendance!$R:$R,MATCH($B542&amp;AC$7,Attendance!$N:$N,0))&gt;8,8,INDEX(Attendance!$R:$R,MATCH($B542&amp;AC$7,Attendance!$N:$N,0))))),"")</f>
        <v/>
      </c>
      <c r="AD543" s="192" t="str">
        <f>IFERROR(IF(AD$6="Sun",INDEX(Attendance!$R:$R,MATCH($B542&amp;AD$7,Attendance!$N:$N,0)),IF(INDEX(Attendance!$R:$R,MATCH($B542&amp;AD$7,Attendance!$N:$N,0))="","",IF(INDEX(Attendance!$R:$R,MATCH($B542&amp;AD$7,Attendance!$N:$N,0))&gt;8,8,INDEX(Attendance!$R:$R,MATCH($B542&amp;AD$7,Attendance!$N:$N,0))))),"")</f>
        <v/>
      </c>
      <c r="AE543" s="192" t="str">
        <f>IFERROR(IF(AE$6="Sun",INDEX(Attendance!$R:$R,MATCH($B542&amp;AE$7,Attendance!$N:$N,0)),IF(INDEX(Attendance!$R:$R,MATCH($B542&amp;AE$7,Attendance!$N:$N,0))="","",IF(INDEX(Attendance!$R:$R,MATCH($B542&amp;AE$7,Attendance!$N:$N,0))&gt;8,8,INDEX(Attendance!$R:$R,MATCH($B542&amp;AE$7,Attendance!$N:$N,0))))),"")</f>
        <v/>
      </c>
      <c r="AF543" s="192" t="str">
        <f>IFERROR(IF(AF$6="Sun",INDEX(Attendance!$R:$R,MATCH($B542&amp;AF$7,Attendance!$N:$N,0)),IF(INDEX(Attendance!$R:$R,MATCH($B542&amp;AF$7,Attendance!$N:$N,0))="","",IF(INDEX(Attendance!$R:$R,MATCH($B542&amp;AF$7,Attendance!$N:$N,0))&gt;8,8,INDEX(Attendance!$R:$R,MATCH($B542&amp;AF$7,Attendance!$N:$N,0))))),"")</f>
        <v/>
      </c>
      <c r="AG543" s="192" t="str">
        <f>IFERROR(IF(AG$6="Sun",INDEX(Attendance!$R:$R,MATCH($B542&amp;AG$7,Attendance!$N:$N,0)),IF(INDEX(Attendance!$R:$R,MATCH($B542&amp;AG$7,Attendance!$N:$N,0))="","",IF(INDEX(Attendance!$R:$R,MATCH($B542&amp;AG$7,Attendance!$N:$N,0))&gt;8,8,INDEX(Attendance!$R:$R,MATCH($B542&amp;AG$7,Attendance!$N:$N,0))))),"")</f>
        <v/>
      </c>
      <c r="AH543" s="192" t="str">
        <f>IFERROR(IF(AH$6="Sun",INDEX(Attendance!$R:$R,MATCH($B542&amp;AH$7,Attendance!$N:$N,0)),IF(INDEX(Attendance!$R:$R,MATCH($B542&amp;AH$7,Attendance!$N:$N,0))="","",IF(INDEX(Attendance!$R:$R,MATCH($B542&amp;AH$7,Attendance!$N:$N,0))&gt;8,8,INDEX(Attendance!$R:$R,MATCH($B542&amp;AH$7,Attendance!$N:$N,0))))),"")</f>
        <v/>
      </c>
      <c r="AI543" s="192" t="str">
        <f>IFERROR(IF(AI$6="Sun",INDEX(Attendance!$R:$R,MATCH($B542&amp;AI$7,Attendance!$N:$N,0)),IF(INDEX(Attendance!$R:$R,MATCH($B542&amp;AI$7,Attendance!$N:$N,0))="","",IF(INDEX(Attendance!$R:$R,MATCH($B542&amp;AI$7,Attendance!$N:$N,0))&gt;8,8,INDEX(Attendance!$R:$R,MATCH($B542&amp;AI$7,Attendance!$N:$N,0))))),"")</f>
        <v/>
      </c>
      <c r="AJ543" s="192" t="str">
        <f>IFERROR(IF(AJ$6="Sun",INDEX(Attendance!$R:$R,MATCH($B542&amp;AJ$7,Attendance!$N:$N,0)),IF(INDEX(Attendance!$R:$R,MATCH($B542&amp;AJ$7,Attendance!$N:$N,0))="","",IF(INDEX(Attendance!$R:$R,MATCH($B542&amp;AJ$7,Attendance!$N:$N,0))&gt;8,8,INDEX(Attendance!$R:$R,MATCH($B542&amp;AJ$7,Attendance!$N:$N,0))))),"")</f>
        <v/>
      </c>
      <c r="AK543" s="259"/>
      <c r="AL543" s="193">
        <f>ROUND((IF($C547="",Basic,MID($C547,FIND("RM",$C547)+3,4))+$AP542+$AQ547)/WorkDays/WorkHours*AL$6,4)</f>
        <v>8.6538000000000004</v>
      </c>
      <c r="AM543" s="193">
        <f>ROUND((IF($C547="",Basic,MID($C547,FIND("RM",$C547)+3,4))+$AP542+$AQ547)/WorkDays/WorkHours*AM$6,4)</f>
        <v>11.538500000000001</v>
      </c>
      <c r="AN543" s="193">
        <f>ROUND((IF($C547="",Basic,MID($C547,FIND("RM",$C547)+3,4))+$AP542+$AQ547)/WorkDays/WorkHours*AN$6,4)</f>
        <v>17.307700000000001</v>
      </c>
      <c r="AO543" s="262"/>
      <c r="AP543" s="265"/>
      <c r="AQ543" s="86"/>
      <c r="AR543" s="194"/>
      <c r="AS543" s="194"/>
      <c r="AT543" s="194"/>
      <c r="AU543" s="256"/>
    </row>
    <row r="544" spans="1:47" s="213" customFormat="1" ht="33" customHeight="1" x14ac:dyDescent="0.35">
      <c r="A544" s="189"/>
      <c r="B544" s="184"/>
      <c r="C544" s="195" t="str">
        <f>_xlfn.IFNA(INDEX(Masterlist!E:E,MATCH(B542,Masterlist!B:B,0)),"")</f>
        <v/>
      </c>
      <c r="D544" s="1"/>
      <c r="E544" s="196" t="s">
        <v>175</v>
      </c>
      <c r="F544" s="197" t="str">
        <f>IFERROR(IF(F$6="Sun","",IF(INDEX(Attendance!$S:$S,MATCH($B542&amp;F$7,Attendance!$N:$N,0))=TRUE,"",IF(F543&lt;8,"",INDEX(Attendance!$G:$G,MATCH($B542&amp;F$7,Attendance!$N:$N,0))))),"")</f>
        <v/>
      </c>
      <c r="G544" s="197" t="str">
        <f>IFERROR(IF(G$6="Sun","",IF(INDEX(Attendance!$S:$S,MATCH($B542&amp;G$7,Attendance!$N:$N,0))=TRUE,"",IF(G543&lt;8,"",INDEX(Attendance!$G:$G,MATCH($B542&amp;G$7,Attendance!$N:$N,0))))),"")</f>
        <v/>
      </c>
      <c r="H544" s="197" t="str">
        <f>IFERROR(IF(H$6="Sun","",IF(INDEX(Attendance!$S:$S,MATCH($B542&amp;H$7,Attendance!$N:$N,0))=TRUE,"",IF(H543&lt;8,"",INDEX(Attendance!$G:$G,MATCH($B542&amp;H$7,Attendance!$N:$N,0))))),"")</f>
        <v/>
      </c>
      <c r="I544" s="197" t="str">
        <f>IFERROR(IF(I$6="Sun","",IF(INDEX(Attendance!$S:$S,MATCH($B542&amp;I$7,Attendance!$N:$N,0))=TRUE,"",IF(I543&lt;8,"",INDEX(Attendance!$G:$G,MATCH($B542&amp;I$7,Attendance!$N:$N,0))))),"")</f>
        <v/>
      </c>
      <c r="J544" s="197" t="str">
        <f>IFERROR(IF(J$6="Sun","",IF(INDEX(Attendance!$S:$S,MATCH($B542&amp;J$7,Attendance!$N:$N,0))=TRUE,"",IF(J543&lt;8,"",INDEX(Attendance!$G:$G,MATCH($B542&amp;J$7,Attendance!$N:$N,0))))),"")</f>
        <v/>
      </c>
      <c r="K544" s="197" t="str">
        <f>IFERROR(IF(K$6="Sun","",IF(INDEX(Attendance!$S:$S,MATCH($B542&amp;K$7,Attendance!$N:$N,0))=TRUE,"",IF(K543&lt;8,"",INDEX(Attendance!$G:$G,MATCH($B542&amp;K$7,Attendance!$N:$N,0))))),"")</f>
        <v/>
      </c>
      <c r="L544" s="197" t="str">
        <f>IFERROR(IF(L$6="Sun","",IF(INDEX(Attendance!$S:$S,MATCH($B542&amp;L$7,Attendance!$N:$N,0))=TRUE,"",IF(L543&lt;8,"",INDEX(Attendance!$G:$G,MATCH($B542&amp;L$7,Attendance!$N:$N,0))))),"")</f>
        <v/>
      </c>
      <c r="M544" s="197" t="str">
        <f>IFERROR(IF(M$6="Sun","",IF(INDEX(Attendance!$S:$S,MATCH($B542&amp;M$7,Attendance!$N:$N,0))=TRUE,"",IF(M543&lt;8,"",INDEX(Attendance!$G:$G,MATCH($B542&amp;M$7,Attendance!$N:$N,0))))),"")</f>
        <v/>
      </c>
      <c r="N544" s="197" t="str">
        <f>IFERROR(IF(N$6="Sun","",IF(INDEX(Attendance!$S:$S,MATCH($B542&amp;N$7,Attendance!$N:$N,0))=TRUE,"",IF(N543&lt;8,"",INDEX(Attendance!$G:$G,MATCH($B542&amp;N$7,Attendance!$N:$N,0))))),"")</f>
        <v/>
      </c>
      <c r="O544" s="197" t="str">
        <f>IFERROR(IF(O$6="Sun","",IF(INDEX(Attendance!$S:$S,MATCH($B542&amp;O$7,Attendance!$N:$N,0))=TRUE,"",IF(O543&lt;8,"",INDEX(Attendance!$G:$G,MATCH($B542&amp;O$7,Attendance!$N:$N,0))))),"")</f>
        <v/>
      </c>
      <c r="P544" s="197" t="str">
        <f>IFERROR(IF(P$6="Sun","",IF(INDEX(Attendance!$S:$S,MATCH($B542&amp;P$7,Attendance!$N:$N,0))=TRUE,"",IF(P543&lt;8,"",INDEX(Attendance!$G:$G,MATCH($B542&amp;P$7,Attendance!$N:$N,0))))),"")</f>
        <v/>
      </c>
      <c r="Q544" s="197" t="str">
        <f>IFERROR(IF(Q$6="Sun","",IF(INDEX(Attendance!$S:$S,MATCH($B542&amp;Q$7,Attendance!$N:$N,0))=TRUE,"",IF(Q543&lt;8,"",INDEX(Attendance!$G:$G,MATCH($B542&amp;Q$7,Attendance!$N:$N,0))))),"")</f>
        <v/>
      </c>
      <c r="R544" s="197" t="str">
        <f>IFERROR(IF(R$6="Sun","",IF(INDEX(Attendance!$S:$S,MATCH($B542&amp;R$7,Attendance!$N:$N,0))=TRUE,"",IF(R543&lt;8,"",INDEX(Attendance!$G:$G,MATCH($B542&amp;R$7,Attendance!$N:$N,0))))),"")</f>
        <v/>
      </c>
      <c r="S544" s="197" t="str">
        <f>IFERROR(IF(S$6="Sun","",IF(INDEX(Attendance!$S:$S,MATCH($B542&amp;S$7,Attendance!$N:$N,0))=TRUE,"",IF(S543&lt;8,"",INDEX(Attendance!$G:$G,MATCH($B542&amp;S$7,Attendance!$N:$N,0))))),"")</f>
        <v/>
      </c>
      <c r="T544" s="197" t="str">
        <f>IFERROR(IF(T$6="Sun","",IF(INDEX(Attendance!$S:$S,MATCH($B542&amp;T$7,Attendance!$N:$N,0))=TRUE,"",IF(T543&lt;8,"",INDEX(Attendance!$G:$G,MATCH($B542&amp;T$7,Attendance!$N:$N,0))))),"")</f>
        <v/>
      </c>
      <c r="U544" s="197" t="str">
        <f>IFERROR(IF(U$6="Sun","",IF(INDEX(Attendance!$S:$S,MATCH($B542&amp;U$7,Attendance!$N:$N,0))=TRUE,"",IF(U543&lt;8,"",INDEX(Attendance!$G:$G,MATCH($B542&amp;U$7,Attendance!$N:$N,0))))),"")</f>
        <v/>
      </c>
      <c r="V544" s="197" t="str">
        <f>IFERROR(IF(V$6="Sun","",IF(INDEX(Attendance!$S:$S,MATCH($B542&amp;V$7,Attendance!$N:$N,0))=TRUE,"",IF(V543&lt;8,"",INDEX(Attendance!$G:$G,MATCH($B542&amp;V$7,Attendance!$N:$N,0))))),"")</f>
        <v/>
      </c>
      <c r="W544" s="197" t="str">
        <f>IFERROR(IF(W$6="Sun","",IF(INDEX(Attendance!$S:$S,MATCH($B542&amp;W$7,Attendance!$N:$N,0))=TRUE,"",IF(W543&lt;8,"",INDEX(Attendance!$G:$G,MATCH($B542&amp;W$7,Attendance!$N:$N,0))))),"")</f>
        <v/>
      </c>
      <c r="X544" s="197" t="str">
        <f>IFERROR(IF(X$6="Sun","",IF(INDEX(Attendance!$S:$S,MATCH($B542&amp;X$7,Attendance!$N:$N,0))=TRUE,"",IF(X543&lt;8,"",INDEX(Attendance!$G:$G,MATCH($B542&amp;X$7,Attendance!$N:$N,0))))),"")</f>
        <v/>
      </c>
      <c r="Y544" s="197" t="str">
        <f>IFERROR(IF(Y$6="Sun","",IF(INDEX(Attendance!$S:$S,MATCH($B542&amp;Y$7,Attendance!$N:$N,0))=TRUE,"",IF(Y543&lt;8,"",INDEX(Attendance!$G:$G,MATCH($B542&amp;Y$7,Attendance!$N:$N,0))))),"")</f>
        <v/>
      </c>
      <c r="Z544" s="197" t="str">
        <f>IFERROR(IF(Z$6="Sun","",IF(INDEX(Attendance!$S:$S,MATCH($B542&amp;Z$7,Attendance!$N:$N,0))=TRUE,"",IF(Z543&lt;8,"",INDEX(Attendance!$G:$G,MATCH($B542&amp;Z$7,Attendance!$N:$N,0))))),"")</f>
        <v/>
      </c>
      <c r="AA544" s="197" t="str">
        <f>IFERROR(IF(AA$6="Sun","",IF(INDEX(Attendance!$S:$S,MATCH($B542&amp;AA$7,Attendance!$N:$N,0))=TRUE,"",IF(AA543&lt;8,"",INDEX(Attendance!$G:$G,MATCH($B542&amp;AA$7,Attendance!$N:$N,0))))),"")</f>
        <v/>
      </c>
      <c r="AB544" s="197" t="str">
        <f>IFERROR(IF(AB$6="Sun","",IF(INDEX(Attendance!$S:$S,MATCH($B542&amp;AB$7,Attendance!$N:$N,0))=TRUE,"",IF(AB543&lt;8,"",INDEX(Attendance!$G:$G,MATCH($B542&amp;AB$7,Attendance!$N:$N,0))))),"")</f>
        <v/>
      </c>
      <c r="AC544" s="197" t="str">
        <f>IFERROR(IF(AC$6="Sun","",IF(INDEX(Attendance!$S:$S,MATCH($B542&amp;AC$7,Attendance!$N:$N,0))=TRUE,"",IF(AC543&lt;8,"",INDEX(Attendance!$G:$G,MATCH($B542&amp;AC$7,Attendance!$N:$N,0))))),"")</f>
        <v/>
      </c>
      <c r="AD544" s="197" t="str">
        <f>IFERROR(IF(AD$6="Sun","",IF(INDEX(Attendance!$S:$S,MATCH($B542&amp;AD$7,Attendance!$N:$N,0))=TRUE,"",IF(AD543&lt;8,"",INDEX(Attendance!$G:$G,MATCH($B542&amp;AD$7,Attendance!$N:$N,0))))),"")</f>
        <v/>
      </c>
      <c r="AE544" s="197" t="str">
        <f>IFERROR(IF(AE$6="Sun","",IF(INDEX(Attendance!$S:$S,MATCH($B542&amp;AE$7,Attendance!$N:$N,0))=TRUE,"",IF(AE543&lt;8,"",INDEX(Attendance!$G:$G,MATCH($B542&amp;AE$7,Attendance!$N:$N,0))))),"")</f>
        <v/>
      </c>
      <c r="AF544" s="197" t="str">
        <f>IFERROR(IF(AF$6="Sun","",IF(INDEX(Attendance!$S:$S,MATCH($B542&amp;AF$7,Attendance!$N:$N,0))=TRUE,"",IF(AF543&lt;8,"",INDEX(Attendance!$G:$G,MATCH($B542&amp;AF$7,Attendance!$N:$N,0))))),"")</f>
        <v/>
      </c>
      <c r="AG544" s="197" t="str">
        <f>IFERROR(IF(AG$6="Sun","",IF(INDEX(Attendance!$S:$S,MATCH($B542&amp;AG$7,Attendance!$N:$N,0))=TRUE,"",IF(AG543&lt;8,"",INDEX(Attendance!$G:$G,MATCH($B542&amp;AG$7,Attendance!$N:$N,0))))),"")</f>
        <v/>
      </c>
      <c r="AH544" s="197" t="str">
        <f>IFERROR(IF(AH$6="Sun","",IF(INDEX(Attendance!$S:$S,MATCH($B542&amp;AH$7,Attendance!$N:$N,0))=TRUE,"",IF(AH543&lt;8,"",INDEX(Attendance!$G:$G,MATCH($B542&amp;AH$7,Attendance!$N:$N,0))))),"")</f>
        <v/>
      </c>
      <c r="AI544" s="197" t="str">
        <f>IFERROR(IF(AI$6="Sun","",IF(INDEX(Attendance!$S:$S,MATCH($B542&amp;AI$7,Attendance!$N:$N,0))=TRUE,"",IF(AI543&lt;8,"",INDEX(Attendance!$G:$G,MATCH($B542&amp;AI$7,Attendance!$N:$N,0))))),"")</f>
        <v/>
      </c>
      <c r="AJ544" s="197" t="str">
        <f>IFERROR(IF(AJ$6="Sun","",IF(INDEX(Attendance!$S:$S,MATCH($B542&amp;AJ$7,Attendance!$N:$N,0))=TRUE,"",IF(AJ543&lt;8,"",INDEX(Attendance!$G:$G,MATCH($B542&amp;AJ$7,Attendance!$N:$N,0))))),"")</f>
        <v/>
      </c>
      <c r="AK544" s="259"/>
      <c r="AL544" s="198"/>
      <c r="AM544" s="198"/>
      <c r="AN544" s="198"/>
      <c r="AO544" s="262"/>
      <c r="AP544" s="265"/>
      <c r="AQ544" s="86"/>
      <c r="AR544" s="194"/>
      <c r="AS544" s="194"/>
      <c r="AT544" s="194"/>
      <c r="AU544" s="256"/>
    </row>
    <row r="545" spans="1:47" s="213" customFormat="1" ht="33" customHeight="1" x14ac:dyDescent="0.35">
      <c r="A545" s="189"/>
      <c r="B545" s="184"/>
      <c r="C545" s="195" t="str">
        <f>_xlfn.IFNA(INDEX(Masterlist!F:F,MATCH(B542,Masterlist!B:B,0)),"")</f>
        <v/>
      </c>
      <c r="D545" s="88"/>
      <c r="E545" s="196"/>
      <c r="F545" s="199"/>
      <c r="G545" s="200"/>
      <c r="H545" s="192"/>
      <c r="I545" s="192"/>
      <c r="J545" s="192"/>
      <c r="K545" s="192"/>
      <c r="L545" s="192"/>
      <c r="M545" s="192"/>
      <c r="N545" s="192"/>
      <c r="O545" s="192"/>
      <c r="P545" s="192"/>
      <c r="Q545" s="201"/>
      <c r="R545" s="201"/>
      <c r="S545" s="192"/>
      <c r="T545" s="192"/>
      <c r="U545" s="192"/>
      <c r="V545" s="192"/>
      <c r="W545" s="192"/>
      <c r="X545" s="192"/>
      <c r="Y545" s="192"/>
      <c r="Z545" s="192"/>
      <c r="AA545" s="192"/>
      <c r="AB545" s="192"/>
      <c r="AC545" s="192"/>
      <c r="AD545" s="192"/>
      <c r="AE545" s="192"/>
      <c r="AF545" s="192"/>
      <c r="AG545" s="192"/>
      <c r="AH545" s="192"/>
      <c r="AI545" s="192"/>
      <c r="AJ545" s="192"/>
      <c r="AK545" s="259"/>
      <c r="AL545" s="198"/>
      <c r="AM545" s="198"/>
      <c r="AN545" s="198"/>
      <c r="AO545" s="262"/>
      <c r="AP545" s="265"/>
      <c r="AQ545" s="86"/>
      <c r="AR545" s="194"/>
      <c r="AS545" s="194"/>
      <c r="AT545" s="194"/>
      <c r="AU545" s="256"/>
    </row>
    <row r="546" spans="1:47" s="213" customFormat="1" ht="33" customHeight="1" x14ac:dyDescent="0.35">
      <c r="A546" s="189"/>
      <c r="B546" s="184"/>
      <c r="C546" s="202" t="str">
        <f>_xlfn.IFNA(INDEX(Masterlist!I:I,MATCH(B542,Masterlist!B:B,0)),"")</f>
        <v/>
      </c>
      <c r="D546" s="226" t="str">
        <f>_xlfn.IFNA(IF(INDEX(Attendance!H:H,MATCH(B542,Attendance!$A:$A,0))="VMI","SCOPE ALLW",""),"")</f>
        <v/>
      </c>
      <c r="E546" s="196" t="s">
        <v>13</v>
      </c>
      <c r="F546" s="203" t="str">
        <f>IFERROR(IF(AND(RIGHT(F542,1)="N",VALUE(F543)&gt;=8),Database!$I$3,""),"")</f>
        <v/>
      </c>
      <c r="G546" s="192" t="str">
        <f>IFERROR(IF(AND(RIGHT(G542,1)="N",VALUE(G543)&gt;=8),Database!$I$3,""),"")</f>
        <v/>
      </c>
      <c r="H546" s="199" t="str">
        <f>IFERROR(IF(AND(RIGHT(H542,1)="N",VALUE(H543)&gt;=8),Database!$I$3,""),"")</f>
        <v/>
      </c>
      <c r="I546" s="192" t="str">
        <f>IFERROR(IF(AND(RIGHT(I542,1)="N",VALUE(I543)&gt;=8),Database!$I$3,""),"")</f>
        <v/>
      </c>
      <c r="J546" s="192" t="str">
        <f>IFERROR(IF(AND(RIGHT(J542,1)="N",VALUE(J543)&gt;=8),Database!$I$3,""),"")</f>
        <v/>
      </c>
      <c r="K546" s="192" t="str">
        <f>IFERROR(IF(AND(RIGHT(K542,1)="N",VALUE(K543)&gt;=8),Database!$I$3,""),"")</f>
        <v/>
      </c>
      <c r="L546" s="192" t="str">
        <f>IFERROR(IF(AND(RIGHT(L542,1)="N",VALUE(L543)&gt;=8),Database!$I$3,""),"")</f>
        <v/>
      </c>
      <c r="M546" s="192" t="str">
        <f>IFERROR(IF(AND(RIGHT(M542,1)="N",VALUE(M543)&gt;=8),Database!$I$3,""),"")</f>
        <v/>
      </c>
      <c r="N546" s="192" t="str">
        <f>IFERROR(IF(AND(RIGHT(N542,1)="N",VALUE(N543)&gt;=8),Database!$I$3,""),"")</f>
        <v/>
      </c>
      <c r="O546" s="192" t="str">
        <f>IFERROR(IF(AND(RIGHT(O542,1)="N",VALUE(O543)&gt;=8),Database!$I$3,""),"")</f>
        <v/>
      </c>
      <c r="P546" s="192" t="str">
        <f>IFERROR(IF(AND(RIGHT(P542,1)="N",VALUE(P543)&gt;=8),Database!$I$3,""),"")</f>
        <v/>
      </c>
      <c r="Q546" s="192" t="str">
        <f>IFERROR(IF(AND(RIGHT(Q542,1)="N",VALUE(Q543)&gt;=8),Database!$I$3,""),"")</f>
        <v/>
      </c>
      <c r="R546" s="192" t="str">
        <f>IFERROR(IF(AND(RIGHT(R542,1)="N",VALUE(R543)&gt;=8),Database!$I$3,""),"")</f>
        <v/>
      </c>
      <c r="S546" s="192" t="str">
        <f>IFERROR(IF(AND(RIGHT(S542,1)="N",VALUE(S543)&gt;=8),Database!$I$3,""),"")</f>
        <v/>
      </c>
      <c r="T546" s="192" t="str">
        <f>IFERROR(IF(AND(RIGHT(T542,1)="N",VALUE(T543)&gt;=8),Database!$I$3,""),"")</f>
        <v/>
      </c>
      <c r="U546" s="192" t="str">
        <f>IFERROR(IF(AND(RIGHT(U542,1)="N",VALUE(U543)&gt;=8),Database!$I$3,""),"")</f>
        <v/>
      </c>
      <c r="V546" s="192" t="str">
        <f>IFERROR(IF(AND(RIGHT(V542,1)="N",VALUE(V543)&gt;=8),Database!$I$3,""),"")</f>
        <v/>
      </c>
      <c r="W546" s="192" t="str">
        <f>IFERROR(IF(AND(RIGHT(W542,1)="N",VALUE(W543)&gt;=8),Database!$I$3,""),"")</f>
        <v/>
      </c>
      <c r="X546" s="192" t="str">
        <f>IFERROR(IF(AND(RIGHT(X542,1)="N",VALUE(X543)&gt;=8),Database!$I$3,""),"")</f>
        <v/>
      </c>
      <c r="Y546" s="192" t="str">
        <f>IFERROR(IF(AND(RIGHT(Y542,1)="N",VALUE(Y543)&gt;=8),Database!$I$3,""),"")</f>
        <v/>
      </c>
      <c r="Z546" s="192" t="str">
        <f>IFERROR(IF(AND(RIGHT(Z542,1)="N",VALUE(Z543)&gt;=8),Database!$I$3,""),"")</f>
        <v/>
      </c>
      <c r="AA546" s="192" t="str">
        <f>IFERROR(IF(AND(RIGHT(AA542,1)="N",VALUE(AA543)&gt;=8),Database!$I$3,""),"")</f>
        <v/>
      </c>
      <c r="AB546" s="192" t="str">
        <f>IFERROR(IF(AND(RIGHT(AB542,1)="N",VALUE(AB543)&gt;=8),Database!$I$3,""),"")</f>
        <v/>
      </c>
      <c r="AC546" s="192" t="str">
        <f>IFERROR(IF(AND(RIGHT(AC542,1)="N",VALUE(AC543)&gt;=8),Database!$I$3,""),"")</f>
        <v/>
      </c>
      <c r="AD546" s="192" t="str">
        <f>IFERROR(IF(AND(RIGHT(AD542,1)="N",VALUE(AD543)&gt;=8),Database!$I$3,""),"")</f>
        <v/>
      </c>
      <c r="AE546" s="192" t="str">
        <f>IFERROR(IF(AND(RIGHT(AE542,1)="N",VALUE(AE543)&gt;=8),Database!$I$3,""),"")</f>
        <v/>
      </c>
      <c r="AF546" s="192" t="str">
        <f>IFERROR(IF(AND(RIGHT(AF542,1)="N",VALUE(AF543)&gt;=8),Database!$I$3,""),"")</f>
        <v/>
      </c>
      <c r="AG546" s="192" t="str">
        <f>IFERROR(IF(AND(RIGHT(AG542,1)="N",VALUE(AG543)&gt;=8),Database!$I$3,""),"")</f>
        <v/>
      </c>
      <c r="AH546" s="192" t="str">
        <f>IFERROR(IF(AND(RIGHT(AH542,1)="N",VALUE(AH543)&gt;=8),Database!$I$3,""),"")</f>
        <v/>
      </c>
      <c r="AI546" s="192" t="str">
        <f>IFERROR(IF(AND(RIGHT(AI542,1)="N",VALUE(AI543)&gt;=8),Database!$I$3,""),"")</f>
        <v/>
      </c>
      <c r="AJ546" s="192" t="str">
        <f>IFERROR(IF(AND(RIGHT(AJ542,1)="N",VALUE(AJ543)&gt;=8),Database!$I$3,""),"")</f>
        <v/>
      </c>
      <c r="AK546" s="259"/>
      <c r="AL546" s="204"/>
      <c r="AM546" s="198"/>
      <c r="AN546" s="198"/>
      <c r="AO546" s="262"/>
      <c r="AP546" s="265"/>
      <c r="AQ546" s="86"/>
      <c r="AR546" s="194"/>
      <c r="AS546" s="194"/>
      <c r="AT546" s="194"/>
      <c r="AU546" s="256"/>
    </row>
    <row r="547" spans="1:47" s="213" customFormat="1" ht="33" customHeight="1" thickBot="1" x14ac:dyDescent="0.4">
      <c r="A547" s="189"/>
      <c r="B547" s="205"/>
      <c r="C547" s="222"/>
      <c r="D547" s="28"/>
      <c r="E547" s="206" t="s">
        <v>176</v>
      </c>
      <c r="F547" s="207" t="str">
        <f>IFERROR(IF(INDEX(Attendance!$T:$T,MATCH($B542&amp;F$7,Attendance!$N:$N,0))=TRUE,"L",IF(SUM(F543:F544)&gt;=10,5,"")),"")</f>
        <v/>
      </c>
      <c r="G547" s="207" t="str">
        <f>IFERROR(IF(INDEX(Attendance!$T:$T,MATCH($B542&amp;G$7,Attendance!$N:$N,0))=TRUE,"L",IF(SUM(G543:G544)&gt;=10,5,"")),"")</f>
        <v/>
      </c>
      <c r="H547" s="208" t="str">
        <f>IFERROR(IF(INDEX(Attendance!$T:$T,MATCH($B542&amp;H$7,Attendance!$N:$N,0))=TRUE,"L",IF(SUM(H543:H544)&gt;=10,5,"")),"")</f>
        <v/>
      </c>
      <c r="I547" s="208" t="str">
        <f>IFERROR(IF(INDEX(Attendance!$T:$T,MATCH($B542&amp;I$7,Attendance!$N:$N,0))=TRUE,"L",IF(SUM(I543:I544)&gt;=10,5,"")),"")</f>
        <v/>
      </c>
      <c r="J547" s="208" t="str">
        <f>IFERROR(IF(INDEX(Attendance!$T:$T,MATCH($B542&amp;J$7,Attendance!$N:$N,0))=TRUE,"L",IF(SUM(J543:J544)&gt;=10,5,"")),"")</f>
        <v/>
      </c>
      <c r="K547" s="208" t="str">
        <f>IFERROR(IF(INDEX(Attendance!$T:$T,MATCH($B542&amp;K$7,Attendance!$N:$N,0))=TRUE,"L",IF(SUM(K543:K544)&gt;=10,5,"")),"")</f>
        <v/>
      </c>
      <c r="L547" s="208" t="str">
        <f>IFERROR(IF(INDEX(Attendance!$T:$T,MATCH($B542&amp;L$7,Attendance!$N:$N,0))=TRUE,"L",IF(SUM(L543:L544)&gt;=10,5,"")),"")</f>
        <v/>
      </c>
      <c r="M547" s="208" t="str">
        <f>IFERROR(IF(INDEX(Attendance!$T:$T,MATCH($B542&amp;M$7,Attendance!$N:$N,0))=TRUE,"L",IF(SUM(M543:M544)&gt;=10,5,"")),"")</f>
        <v/>
      </c>
      <c r="N547" s="208" t="str">
        <f>IFERROR(IF(INDEX(Attendance!$T:$T,MATCH($B542&amp;N$7,Attendance!$N:$N,0))=TRUE,"L",IF(SUM(N543:N544)&gt;=10,5,"")),"")</f>
        <v/>
      </c>
      <c r="O547" s="208" t="str">
        <f>IFERROR(IF(INDEX(Attendance!$T:$T,MATCH($B542&amp;O$7,Attendance!$N:$N,0))=TRUE,"L",IF(SUM(O543:O544)&gt;=10,5,"")),"")</f>
        <v/>
      </c>
      <c r="P547" s="208" t="str">
        <f>IFERROR(IF(INDEX(Attendance!$T:$T,MATCH($B542&amp;P$7,Attendance!$N:$N,0))=TRUE,"L",IF(SUM(P543:P544)&gt;=10,5,"")),"")</f>
        <v/>
      </c>
      <c r="Q547" s="208" t="str">
        <f>IFERROR(IF(INDEX(Attendance!$T:$T,MATCH($B542&amp;Q$7,Attendance!$N:$N,0))=TRUE,"L",IF(SUM(Q543:Q544)&gt;=10,5,"")),"")</f>
        <v/>
      </c>
      <c r="R547" s="208" t="str">
        <f>IFERROR(IF(INDEX(Attendance!$T:$T,MATCH($B542&amp;R$7,Attendance!$N:$N,0))=TRUE,"L",IF(SUM(R543:R544)&gt;=10,5,"")),"")</f>
        <v/>
      </c>
      <c r="S547" s="208" t="str">
        <f>IFERROR(IF(INDEX(Attendance!$T:$T,MATCH($B542&amp;S$7,Attendance!$N:$N,0))=TRUE,"L",IF(SUM(S543:S544)&gt;=10,5,"")),"")</f>
        <v/>
      </c>
      <c r="T547" s="208" t="str">
        <f>IFERROR(IF(INDEX(Attendance!$T:$T,MATCH($B542&amp;T$7,Attendance!$N:$N,0))=TRUE,"L",IF(SUM(T543:T544)&gt;=10,5,"")),"")</f>
        <v/>
      </c>
      <c r="U547" s="208" t="str">
        <f>IFERROR(IF(INDEX(Attendance!$T:$T,MATCH($B542&amp;U$7,Attendance!$N:$N,0))=TRUE,"L",IF(SUM(U543:U544)&gt;=10,5,"")),"")</f>
        <v/>
      </c>
      <c r="V547" s="208" t="str">
        <f>IFERROR(IF(INDEX(Attendance!$T:$T,MATCH($B542&amp;V$7,Attendance!$N:$N,0))=TRUE,"L",IF(SUM(V543:V544)&gt;=10,5,"")),"")</f>
        <v/>
      </c>
      <c r="W547" s="208" t="str">
        <f>IFERROR(IF(INDEX(Attendance!$T:$T,MATCH($B542&amp;W$7,Attendance!$N:$N,0))=TRUE,"L",IF(SUM(W543:W544)&gt;=10,5,"")),"")</f>
        <v/>
      </c>
      <c r="X547" s="208" t="str">
        <f>IFERROR(IF(INDEX(Attendance!$T:$T,MATCH($B542&amp;X$7,Attendance!$N:$N,0))=TRUE,"L",IF(SUM(X543:X544)&gt;=10,5,"")),"")</f>
        <v/>
      </c>
      <c r="Y547" s="208" t="str">
        <f>IFERROR(IF(INDEX(Attendance!$T:$T,MATCH($B542&amp;Y$7,Attendance!$N:$N,0))=TRUE,"L",IF(SUM(Y543:Y544)&gt;=10,5,"")),"")</f>
        <v/>
      </c>
      <c r="Z547" s="208" t="str">
        <f>IFERROR(IF(INDEX(Attendance!$T:$T,MATCH($B542&amp;Z$7,Attendance!$N:$N,0))=TRUE,"L",IF(SUM(Z543:Z544)&gt;=10,5,"")),"")</f>
        <v/>
      </c>
      <c r="AA547" s="208" t="str">
        <f>IFERROR(IF(INDEX(Attendance!$T:$T,MATCH($B542&amp;AA$7,Attendance!$N:$N,0))=TRUE,"L",IF(SUM(AA543:AA544)&gt;=10,5,"")),"")</f>
        <v/>
      </c>
      <c r="AB547" s="208" t="str">
        <f>IFERROR(IF(INDEX(Attendance!$T:$T,MATCH($B542&amp;AB$7,Attendance!$N:$N,0))=TRUE,"L",IF(SUM(AB543:AB544)&gt;=10,5,"")),"")</f>
        <v/>
      </c>
      <c r="AC547" s="208" t="str">
        <f>IFERROR(IF(INDEX(Attendance!$T:$T,MATCH($B542&amp;AC$7,Attendance!$N:$N,0))=TRUE,"L",IF(SUM(AC543:AC544)&gt;=10,5,"")),"")</f>
        <v/>
      </c>
      <c r="AD547" s="208" t="str">
        <f>IFERROR(IF(INDEX(Attendance!$T:$T,MATCH($B542&amp;AD$7,Attendance!$N:$N,0))=TRUE,"L",IF(SUM(AD543:AD544)&gt;=10,5,"")),"")</f>
        <v/>
      </c>
      <c r="AE547" s="208" t="str">
        <f>IFERROR(IF(INDEX(Attendance!$T:$T,MATCH($B542&amp;AE$7,Attendance!$N:$N,0))=TRUE,"L",IF(SUM(AE543:AE544)&gt;=10,5,"")),"")</f>
        <v/>
      </c>
      <c r="AF547" s="208" t="str">
        <f>IFERROR(IF(INDEX(Attendance!$T:$T,MATCH($B542&amp;AF$7,Attendance!$N:$N,0))=TRUE,"L",IF(SUM(AF543:AF544)&gt;=10,5,"")),"")</f>
        <v/>
      </c>
      <c r="AG547" s="208" t="str">
        <f>IFERROR(IF(INDEX(Attendance!$T:$T,MATCH($B542&amp;AG$7,Attendance!$N:$N,0))=TRUE,"L",IF(SUM(AG543:AG544)&gt;=10,5,"")),"")</f>
        <v/>
      </c>
      <c r="AH547" s="208" t="str">
        <f>IFERROR(IF(INDEX(Attendance!$T:$T,MATCH($B542&amp;AH$7,Attendance!$N:$N,0))=TRUE,"L",IF(SUM(AH543:AH544)&gt;=10,5,"")),"")</f>
        <v/>
      </c>
      <c r="AI547" s="208" t="str">
        <f>IFERROR(IF(INDEX(Attendance!$T:$T,MATCH($B542&amp;AI$7,Attendance!$N:$N,0))=TRUE,"L",IF(SUM(AI543:AI544)&gt;=10,5,"")),"")</f>
        <v/>
      </c>
      <c r="AJ547" s="208" t="str">
        <f>IFERROR(IF(INDEX(Attendance!$T:$T,MATCH($B542&amp;AJ$7,Attendance!$N:$N,0))=TRUE,"L",IF(SUM(AJ543:AJ544)&gt;=10,5,"")),"")</f>
        <v/>
      </c>
      <c r="AK547" s="260"/>
      <c r="AL547" s="209">
        <f>ROUND(AL542*AL543,2)</f>
        <v>0</v>
      </c>
      <c r="AM547" s="209">
        <f>ROUND(AM542*AM543,2)</f>
        <v>0</v>
      </c>
      <c r="AN547" s="209">
        <f>ROUND(AN542*AN543,2)</f>
        <v>0</v>
      </c>
      <c r="AO547" s="263"/>
      <c r="AP547" s="266"/>
      <c r="AQ547" s="210">
        <f>AQ542*$AQ$5</f>
        <v>0</v>
      </c>
      <c r="AR547" s="211">
        <f>AR542*ROUND(IF($C547="",1200,MID($C547,FIND("RM",$C547)+3,4))/26,2)</f>
        <v>0</v>
      </c>
      <c r="AS547" s="211">
        <f t="shared" ref="AS547:AT547" si="148">AS542*ROUND(IF($C547="",1200,MID($C547,FIND("RM",$C547)+3,4))/26,2)</f>
        <v>0</v>
      </c>
      <c r="AT547" s="211">
        <f t="shared" si="148"/>
        <v>92.3</v>
      </c>
      <c r="AU547" s="257"/>
    </row>
    <row r="548" spans="1:47" s="213" customFormat="1" ht="33" customHeight="1" x14ac:dyDescent="0.35">
      <c r="A548" s="175">
        <f t="shared" si="140"/>
        <v>91</v>
      </c>
      <c r="B548" s="184" t="str">
        <f>_xlfn.IFNA(INDEX(Attendance!$A:$A,MATCH(A548,Attendance!$M:$M,0)),"")</f>
        <v/>
      </c>
      <c r="C548" s="185" t="str">
        <f>_xlfn.IFNA(INDEX(Masterlist!C:C,MATCH(B548,Masterlist!B:B,0)),"")</f>
        <v/>
      </c>
      <c r="D548" s="87"/>
      <c r="E548" s="186" t="s">
        <v>173</v>
      </c>
      <c r="F548" s="83" t="str" cm="1">
        <f t="array" ref="F548">_xlfn.IFNA(IF(OR(VALUE(F$7&amp;$C$3)=PH),IF(F549="","PH",IF(INDEX(Attendance!$O:$O,MATCH($B548&amp;F$7,Attendance!$N:$N,0))&lt;"1200","PM","PN")),IF(F$6="Sun",IF(F549="","RD",IF(INDEX(Attendance!$O:$O,MATCH($B548&amp;F$7,Attendance!$N:$N,0))&lt;"1200","RM","RN")),IF(F549="",IF(F$7="","",IF(INDEX(Attendance!$I:$I,MATCH($B548&amp;F$7,Attendance!$N:$N,0))="ABS","AB","UL")),IF(INDEX(Attendance!$O:$O,MATCH($B548&amp;F$7,Attendance!$N:$N,0))&lt;"1200","M","N")))),"")</f>
        <v/>
      </c>
      <c r="G548" s="83" t="str" cm="1">
        <f t="array" ref="G548">_xlfn.IFNA(IF(OR(VALUE(G$7&amp;$C$3)=PH),IF(G549="","PH",IF(INDEX(Attendance!$O:$O,MATCH($B548&amp;G$7,Attendance!$N:$N,0))&lt;"1200","PM","PN")),IF(G$6="Sun",IF(G549="","RD",IF(INDEX(Attendance!$O:$O,MATCH($B548&amp;G$7,Attendance!$N:$N,0))&lt;"1200","RM","RN")),IF(G549="",IF(G$7="","",IF(INDEX(Attendance!$I:$I,MATCH($B548&amp;G$7,Attendance!$N:$N,0))="ABS","AB","UL")),IF(INDEX(Attendance!$O:$O,MATCH($B548&amp;G$7,Attendance!$N:$N,0))&lt;"1200","M","N")))),"")</f>
        <v/>
      </c>
      <c r="H548" s="83" t="str" cm="1">
        <f t="array" ref="H548">_xlfn.IFNA(IF(OR(VALUE(H$7&amp;$C$3)=PH),IF(H549="","PH",IF(INDEX(Attendance!$O:$O,MATCH($B548&amp;H$7,Attendance!$N:$N,0))&lt;"1200","PM","PN")),IF(H$6="Sun",IF(H549="","RD",IF(INDEX(Attendance!$O:$O,MATCH($B548&amp;H$7,Attendance!$N:$N,0))&lt;"1200","RM","RN")),IF(H549="",IF(H$7="","",IF(INDEX(Attendance!$I:$I,MATCH($B548&amp;H$7,Attendance!$N:$N,0))="ABS","AB","UL")),IF(INDEX(Attendance!$O:$O,MATCH($B548&amp;H$7,Attendance!$N:$N,0))&lt;"1200","M","N")))),"")</f>
        <v/>
      </c>
      <c r="I548" s="83" t="str" cm="1">
        <f t="array" ref="I548">_xlfn.IFNA(IF(OR(VALUE(I$7&amp;$C$3)=PH),IF(I549="","PH",IF(INDEX(Attendance!$O:$O,MATCH($B548&amp;I$7,Attendance!$N:$N,0))&lt;"1200","PM","PN")),IF(I$6="Sun",IF(I549="","RD",IF(INDEX(Attendance!$O:$O,MATCH($B548&amp;I$7,Attendance!$N:$N,0))&lt;"1200","RM","RN")),IF(I549="",IF(I$7="","",IF(INDEX(Attendance!$I:$I,MATCH($B548&amp;I$7,Attendance!$N:$N,0))="ABS","AB","UL")),IF(INDEX(Attendance!$O:$O,MATCH($B548&amp;I$7,Attendance!$N:$N,0))&lt;"1200","M","N")))),"")</f>
        <v/>
      </c>
      <c r="J548" s="83" t="str" cm="1">
        <f t="array" ref="J548">_xlfn.IFNA(IF(OR(VALUE(J$7&amp;$C$3)=PH),IF(J549="","PH",IF(INDEX(Attendance!$O:$O,MATCH($B548&amp;J$7,Attendance!$N:$N,0))&lt;"1200","PM","PN")),IF(J$6="Sun",IF(J549="","RD",IF(INDEX(Attendance!$O:$O,MATCH($B548&amp;J$7,Attendance!$N:$N,0))&lt;"1200","RM","RN")),IF(J549="",IF(J$7="","",IF(INDEX(Attendance!$I:$I,MATCH($B548&amp;J$7,Attendance!$N:$N,0))="ABS","AB","UL")),IF(INDEX(Attendance!$O:$O,MATCH($B548&amp;J$7,Attendance!$N:$N,0))&lt;"1200","M","N")))),"")</f>
        <v/>
      </c>
      <c r="K548" s="83" t="str" cm="1">
        <f t="array" ref="K548">_xlfn.IFNA(IF(OR(VALUE(K$7&amp;$C$3)=PH),IF(K549="","PH",IF(INDEX(Attendance!$O:$O,MATCH($B548&amp;K$7,Attendance!$N:$N,0))&lt;"1200","PM","PN")),IF(K$6="Sun",IF(K549="","RD",IF(INDEX(Attendance!$O:$O,MATCH($B548&amp;K$7,Attendance!$N:$N,0))&lt;"1200","RM","RN")),IF(K549="",IF(K$7="","",IF(INDEX(Attendance!$I:$I,MATCH($B548&amp;K$7,Attendance!$N:$N,0))="ABS","AB","UL")),IF(INDEX(Attendance!$O:$O,MATCH($B548&amp;K$7,Attendance!$N:$N,0))&lt;"1200","M","N")))),"")</f>
        <v/>
      </c>
      <c r="L548" s="83" t="str" cm="1">
        <f t="array" ref="L548">_xlfn.IFNA(IF(OR(VALUE(L$7&amp;$C$3)=PH),IF(L549="","PH",IF(INDEX(Attendance!$O:$O,MATCH($B548&amp;L$7,Attendance!$N:$N,0))&lt;"1200","PM","PN")),IF(L$6="Sun",IF(L549="","RD",IF(INDEX(Attendance!$O:$O,MATCH($B548&amp;L$7,Attendance!$N:$N,0))&lt;"1200","RM","RN")),IF(L549="",IF(L$7="","",IF(INDEX(Attendance!$I:$I,MATCH($B548&amp;L$7,Attendance!$N:$N,0))="ABS","AB","UL")),IF(INDEX(Attendance!$O:$O,MATCH($B548&amp;L$7,Attendance!$N:$N,0))&lt;"1200","M","N")))),"")</f>
        <v>RD</v>
      </c>
      <c r="M548" s="83" t="str" cm="1">
        <f t="array" ref="M548">_xlfn.IFNA(IF(OR(VALUE(M$7&amp;$C$3)=PH),IF(M549="","PH",IF(INDEX(Attendance!$O:$O,MATCH($B548&amp;M$7,Attendance!$N:$N,0))&lt;"1200","PM","PN")),IF(M$6="Sun",IF(M549="","RD",IF(INDEX(Attendance!$O:$O,MATCH($B548&amp;M$7,Attendance!$N:$N,0))&lt;"1200","RM","RN")),IF(M549="",IF(M$7="","",IF(INDEX(Attendance!$I:$I,MATCH($B548&amp;M$7,Attendance!$N:$N,0))="ABS","AB","UL")),IF(INDEX(Attendance!$O:$O,MATCH($B548&amp;M$7,Attendance!$N:$N,0))&lt;"1200","M","N")))),"")</f>
        <v/>
      </c>
      <c r="N548" s="83" t="str" cm="1">
        <f t="array" ref="N548">_xlfn.IFNA(IF(OR(VALUE(N$7&amp;$C$3)=PH),IF(N549="","PH",IF(INDEX(Attendance!$O:$O,MATCH($B548&amp;N$7,Attendance!$N:$N,0))&lt;"1200","PM","PN")),IF(N$6="Sun",IF(N549="","RD",IF(INDEX(Attendance!$O:$O,MATCH($B548&amp;N$7,Attendance!$N:$N,0))&lt;"1200","RM","RN")),IF(N549="",IF(N$7="","",IF(INDEX(Attendance!$I:$I,MATCH($B548&amp;N$7,Attendance!$N:$N,0))="ABS","AB","UL")),IF(INDEX(Attendance!$O:$O,MATCH($B548&amp;N$7,Attendance!$N:$N,0))&lt;"1200","M","N")))),"")</f>
        <v/>
      </c>
      <c r="O548" s="83" t="str" cm="1">
        <f t="array" ref="O548">_xlfn.IFNA(IF(OR(VALUE(O$7&amp;$C$3)=PH),IF(O549="","PH",IF(INDEX(Attendance!$O:$O,MATCH($B548&amp;O$7,Attendance!$N:$N,0))&lt;"1200","PM","PN")),IF(O$6="Sun",IF(O549="","RD",IF(INDEX(Attendance!$O:$O,MATCH($B548&amp;O$7,Attendance!$N:$N,0))&lt;"1200","RM","RN")),IF(O549="",IF(O$7="","",IF(INDEX(Attendance!$I:$I,MATCH($B548&amp;O$7,Attendance!$N:$N,0))="ABS","AB","UL")),IF(INDEX(Attendance!$O:$O,MATCH($B548&amp;O$7,Attendance!$N:$N,0))&lt;"1200","M","N")))),"")</f>
        <v/>
      </c>
      <c r="P548" s="83" t="str" cm="1">
        <f t="array" ref="P548">_xlfn.IFNA(IF(OR(VALUE(P$7&amp;$C$3)=PH),IF(P549="","PH",IF(INDEX(Attendance!$O:$O,MATCH($B548&amp;P$7,Attendance!$N:$N,0))&lt;"1200","PM","PN")),IF(P$6="Sun",IF(P549="","RD",IF(INDEX(Attendance!$O:$O,MATCH($B548&amp;P$7,Attendance!$N:$N,0))&lt;"1200","RM","RN")),IF(P549="",IF(P$7="","",IF(INDEX(Attendance!$I:$I,MATCH($B548&amp;P$7,Attendance!$N:$N,0))="ABS","AB","UL")),IF(INDEX(Attendance!$O:$O,MATCH($B548&amp;P$7,Attendance!$N:$N,0))&lt;"1200","M","N")))),"")</f>
        <v/>
      </c>
      <c r="Q548" s="83" t="str" cm="1">
        <f t="array" ref="Q548">_xlfn.IFNA(IF(OR(VALUE(Q$7&amp;$C$3)=PH),IF(Q549="","PH",IF(INDEX(Attendance!$O:$O,MATCH($B548&amp;Q$7,Attendance!$N:$N,0))&lt;"1200","PM","PN")),IF(Q$6="Sun",IF(Q549="","RD",IF(INDEX(Attendance!$O:$O,MATCH($B548&amp;Q$7,Attendance!$N:$N,0))&lt;"1200","RM","RN")),IF(Q549="",IF(Q$7="","",IF(INDEX(Attendance!$I:$I,MATCH($B548&amp;Q$7,Attendance!$N:$N,0))="ABS","AB","UL")),IF(INDEX(Attendance!$O:$O,MATCH($B548&amp;Q$7,Attendance!$N:$N,0))&lt;"1200","M","N")))),"")</f>
        <v>PH</v>
      </c>
      <c r="R548" s="83" t="str" cm="1">
        <f t="array" ref="R548">_xlfn.IFNA(IF(OR(VALUE(R$7&amp;$C$3)=PH),IF(R549="","PH",IF(INDEX(Attendance!$O:$O,MATCH($B548&amp;R$7,Attendance!$N:$N,0))&lt;"1200","PM","PN")),IF(R$6="Sun",IF(R549="","RD",IF(INDEX(Attendance!$O:$O,MATCH($B548&amp;R$7,Attendance!$N:$N,0))&lt;"1200","RM","RN")),IF(R549="",IF(R$7="","",IF(INDEX(Attendance!$I:$I,MATCH($B548&amp;R$7,Attendance!$N:$N,0))="ABS","AB","UL")),IF(INDEX(Attendance!$O:$O,MATCH($B548&amp;R$7,Attendance!$N:$N,0))&lt;"1200","M","N")))),"")</f>
        <v>PH</v>
      </c>
      <c r="S548" s="83" t="str" cm="1">
        <f t="array" ref="S548">_xlfn.IFNA(IF(OR(VALUE(S$7&amp;$C$3)=PH),IF(S549="","PH",IF(INDEX(Attendance!$O:$O,MATCH($B548&amp;S$7,Attendance!$N:$N,0))&lt;"1200","PM","PN")),IF(S$6="Sun",IF(S549="","RD",IF(INDEX(Attendance!$O:$O,MATCH($B548&amp;S$7,Attendance!$N:$N,0))&lt;"1200","RM","RN")),IF(S549="",IF(S$7="","",IF(INDEX(Attendance!$I:$I,MATCH($B548&amp;S$7,Attendance!$N:$N,0))="ABS","AB","UL")),IF(INDEX(Attendance!$O:$O,MATCH($B548&amp;S$7,Attendance!$N:$N,0))&lt;"1200","M","N")))),"")</f>
        <v>RD</v>
      </c>
      <c r="T548" s="83" t="str" cm="1">
        <f t="array" ref="T548">_xlfn.IFNA(IF(OR(VALUE(T$7&amp;$C$3)=PH),IF(T549="","PH",IF(INDEX(Attendance!$O:$O,MATCH($B548&amp;T$7,Attendance!$N:$N,0))&lt;"1200","PM","PN")),IF(T$6="Sun",IF(T549="","RD",IF(INDEX(Attendance!$O:$O,MATCH($B548&amp;T$7,Attendance!$N:$N,0))&lt;"1200","RM","RN")),IF(T549="",IF(T$7="","",IF(INDEX(Attendance!$I:$I,MATCH($B548&amp;T$7,Attendance!$N:$N,0))="ABS","AB","UL")),IF(INDEX(Attendance!$O:$O,MATCH($B548&amp;T$7,Attendance!$N:$N,0))&lt;"1200","M","N")))),"")</f>
        <v/>
      </c>
      <c r="U548" s="83" t="str" cm="1">
        <f t="array" ref="U548">_xlfn.IFNA(IF(OR(VALUE(U$7&amp;$C$3)=PH),IF(U549="","PH",IF(INDEX(Attendance!$O:$O,MATCH($B548&amp;U$7,Attendance!$N:$N,0))&lt;"1200","PM","PN")),IF(U$6="Sun",IF(U549="","RD",IF(INDEX(Attendance!$O:$O,MATCH($B548&amp;U$7,Attendance!$N:$N,0))&lt;"1200","RM","RN")),IF(U549="",IF(U$7="","",IF(INDEX(Attendance!$I:$I,MATCH($B548&amp;U$7,Attendance!$N:$N,0))="ABS","AB","UL")),IF(INDEX(Attendance!$O:$O,MATCH($B548&amp;U$7,Attendance!$N:$N,0))&lt;"1200","M","N")))),"")</f>
        <v/>
      </c>
      <c r="V548" s="83" t="str" cm="1">
        <f t="array" ref="V548">_xlfn.IFNA(IF(OR(VALUE(V$7&amp;$C$3)=PH),IF(V549="","PH",IF(INDEX(Attendance!$O:$O,MATCH($B548&amp;V$7,Attendance!$N:$N,0))&lt;"1200","PM","PN")),IF(V$6="Sun",IF(V549="","RD",IF(INDEX(Attendance!$O:$O,MATCH($B548&amp;V$7,Attendance!$N:$N,0))&lt;"1200","RM","RN")),IF(V549="",IF(V$7="","",IF(INDEX(Attendance!$I:$I,MATCH($B548&amp;V$7,Attendance!$N:$N,0))="ABS","AB","UL")),IF(INDEX(Attendance!$O:$O,MATCH($B548&amp;V$7,Attendance!$N:$N,0))&lt;"1200","M","N")))),"")</f>
        <v/>
      </c>
      <c r="W548" s="83" t="str" cm="1">
        <f t="array" ref="W548">_xlfn.IFNA(IF(OR(VALUE(W$7&amp;$C$3)=PH),IF(W549="","PH",IF(INDEX(Attendance!$O:$O,MATCH($B548&amp;W$7,Attendance!$N:$N,0))&lt;"1200","PM","PN")),IF(W$6="Sun",IF(W549="","RD",IF(INDEX(Attendance!$O:$O,MATCH($B548&amp;W$7,Attendance!$N:$N,0))&lt;"1200","RM","RN")),IF(W549="",IF(W$7="","",IF(INDEX(Attendance!$I:$I,MATCH($B548&amp;W$7,Attendance!$N:$N,0))="ABS","AB","UL")),IF(INDEX(Attendance!$O:$O,MATCH($B548&amp;W$7,Attendance!$N:$N,0))&lt;"1200","M","N")))),"")</f>
        <v/>
      </c>
      <c r="X548" s="83" t="str" cm="1">
        <f t="array" ref="X548">_xlfn.IFNA(IF(OR(VALUE(X$7&amp;$C$3)=PH),IF(X549="","PH",IF(INDEX(Attendance!$O:$O,MATCH($B548&amp;X$7,Attendance!$N:$N,0))&lt;"1200","PM","PN")),IF(X$6="Sun",IF(X549="","RD",IF(INDEX(Attendance!$O:$O,MATCH($B548&amp;X$7,Attendance!$N:$N,0))&lt;"1200","RM","RN")),IF(X549="",IF(X$7="","",IF(INDEX(Attendance!$I:$I,MATCH($B548&amp;X$7,Attendance!$N:$N,0))="ABS","AB","UL")),IF(INDEX(Attendance!$O:$O,MATCH($B548&amp;X$7,Attendance!$N:$N,0))&lt;"1200","M","N")))),"")</f>
        <v/>
      </c>
      <c r="Y548" s="83" t="str" cm="1">
        <f t="array" ref="Y548">_xlfn.IFNA(IF(OR(VALUE(Y$7&amp;$C$3)=PH),IF(Y549="","PH",IF(INDEX(Attendance!$O:$O,MATCH($B548&amp;Y$7,Attendance!$N:$N,0))&lt;"1200","PM","PN")),IF(Y$6="Sun",IF(Y549="","RD",IF(INDEX(Attendance!$O:$O,MATCH($B548&amp;Y$7,Attendance!$N:$N,0))&lt;"1200","RM","RN")),IF(Y549="",IF(Y$7="","",IF(INDEX(Attendance!$I:$I,MATCH($B548&amp;Y$7,Attendance!$N:$N,0))="ABS","AB","UL")),IF(INDEX(Attendance!$O:$O,MATCH($B548&amp;Y$7,Attendance!$N:$N,0))&lt;"1200","M","N")))),"")</f>
        <v/>
      </c>
      <c r="Z548" s="83" t="str" cm="1">
        <f t="array" ref="Z548">_xlfn.IFNA(IF(OR(VALUE(Z$7&amp;$C$3)=PH),IF(Z549="","PH",IF(INDEX(Attendance!$O:$O,MATCH($B548&amp;Z$7,Attendance!$N:$N,0))&lt;"1200","PM","PN")),IF(Z$6="Sun",IF(Z549="","RD",IF(INDEX(Attendance!$O:$O,MATCH($B548&amp;Z$7,Attendance!$N:$N,0))&lt;"1200","RM","RN")),IF(Z549="",IF(Z$7="","",IF(INDEX(Attendance!$I:$I,MATCH($B548&amp;Z$7,Attendance!$N:$N,0))="ABS","AB","UL")),IF(INDEX(Attendance!$O:$O,MATCH($B548&amp;Z$7,Attendance!$N:$N,0))&lt;"1200","M","N")))),"")</f>
        <v>RD</v>
      </c>
      <c r="AA548" s="83" t="str" cm="1">
        <f t="array" ref="AA548">_xlfn.IFNA(IF(OR(VALUE(AA$7&amp;$C$3)=PH),IF(AA549="","PH",IF(INDEX(Attendance!$O:$O,MATCH($B548&amp;AA$7,Attendance!$N:$N,0))&lt;"1200","PM","PN")),IF(AA$6="Sun",IF(AA549="","RD",IF(INDEX(Attendance!$O:$O,MATCH($B548&amp;AA$7,Attendance!$N:$N,0))&lt;"1200","RM","RN")),IF(AA549="",IF(AA$7="","",IF(INDEX(Attendance!$I:$I,MATCH($B548&amp;AA$7,Attendance!$N:$N,0))="ABS","AB","UL")),IF(INDEX(Attendance!$O:$O,MATCH($B548&amp;AA$7,Attendance!$N:$N,0))&lt;"1200","M","N")))),"")</f>
        <v/>
      </c>
      <c r="AB548" s="83" t="str" cm="1">
        <f t="array" ref="AB548">_xlfn.IFNA(IF(OR(VALUE(AB$7&amp;$C$3)=PH),IF(AB549="","PH",IF(INDEX(Attendance!$O:$O,MATCH($B548&amp;AB$7,Attendance!$N:$N,0))&lt;"1200","PM","PN")),IF(AB$6="Sun",IF(AB549="","RD",IF(INDEX(Attendance!$O:$O,MATCH($B548&amp;AB$7,Attendance!$N:$N,0))&lt;"1200","RM","RN")),IF(AB549="",IF(AB$7="","",IF(INDEX(Attendance!$I:$I,MATCH($B548&amp;AB$7,Attendance!$N:$N,0))="ABS","AB","UL")),IF(INDEX(Attendance!$O:$O,MATCH($B548&amp;AB$7,Attendance!$N:$N,0))&lt;"1200","M","N")))),"")</f>
        <v/>
      </c>
      <c r="AC548" s="83" t="str" cm="1">
        <f t="array" ref="AC548">_xlfn.IFNA(IF(OR(VALUE(AC$7&amp;$C$3)=PH),IF(AC549="","PH",IF(INDEX(Attendance!$O:$O,MATCH($B548&amp;AC$7,Attendance!$N:$N,0))&lt;"1200","PM","PN")),IF(AC$6="Sun",IF(AC549="","RD",IF(INDEX(Attendance!$O:$O,MATCH($B548&amp;AC$7,Attendance!$N:$N,0))&lt;"1200","RM","RN")),IF(AC549="",IF(AC$7="","",IF(INDEX(Attendance!$I:$I,MATCH($B548&amp;AC$7,Attendance!$N:$N,0))="ABS","AB","UL")),IF(INDEX(Attendance!$O:$O,MATCH($B548&amp;AC$7,Attendance!$N:$N,0))&lt;"1200","M","N")))),"")</f>
        <v/>
      </c>
      <c r="AD548" s="83" t="str" cm="1">
        <f t="array" ref="AD548">_xlfn.IFNA(IF(OR(VALUE(AD$7&amp;$C$3)=PH),IF(AD549="","PH",IF(INDEX(Attendance!$O:$O,MATCH($B548&amp;AD$7,Attendance!$N:$N,0))&lt;"1200","PM","PN")),IF(AD$6="Sun",IF(AD549="","RD",IF(INDEX(Attendance!$O:$O,MATCH($B548&amp;AD$7,Attendance!$N:$N,0))&lt;"1200","RM","RN")),IF(AD549="",IF(AD$7="","",IF(INDEX(Attendance!$I:$I,MATCH($B548&amp;AD$7,Attendance!$N:$N,0))="ABS","AB","UL")),IF(INDEX(Attendance!$O:$O,MATCH($B548&amp;AD$7,Attendance!$N:$N,0))&lt;"1200","M","N")))),"")</f>
        <v/>
      </c>
      <c r="AE548" s="83" t="str" cm="1">
        <f t="array" ref="AE548">_xlfn.IFNA(IF(OR(VALUE(AE$7&amp;$C$3)=PH),IF(AE549="","PH",IF(INDEX(Attendance!$O:$O,MATCH($B548&amp;AE$7,Attendance!$N:$N,0))&lt;"1200","PM","PN")),IF(AE$6="Sun",IF(AE549="","RD",IF(INDEX(Attendance!$O:$O,MATCH($B548&amp;AE$7,Attendance!$N:$N,0))&lt;"1200","RM","RN")),IF(AE549="",IF(AE$7="","",IF(INDEX(Attendance!$I:$I,MATCH($B548&amp;AE$7,Attendance!$N:$N,0))="ABS","AB","UL")),IF(INDEX(Attendance!$O:$O,MATCH($B548&amp;AE$7,Attendance!$N:$N,0))&lt;"1200","M","N")))),"")</f>
        <v/>
      </c>
      <c r="AF548" s="83" t="str" cm="1">
        <f t="array" ref="AF548">_xlfn.IFNA(IF(OR(VALUE(AF$7&amp;$C$3)=PH),IF(AF549="","PH",IF(INDEX(Attendance!$O:$O,MATCH($B548&amp;AF$7,Attendance!$N:$N,0))&lt;"1200","PM","PN")),IF(AF$6="Sun",IF(AF549="","RD",IF(INDEX(Attendance!$O:$O,MATCH($B548&amp;AF$7,Attendance!$N:$N,0))&lt;"1200","RM","RN")),IF(AF549="",IF(AF$7="","",IF(INDEX(Attendance!$I:$I,MATCH($B548&amp;AF$7,Attendance!$N:$N,0))="ABS","AB","UL")),IF(INDEX(Attendance!$O:$O,MATCH($B548&amp;AF$7,Attendance!$N:$N,0))&lt;"1200","M","N")))),"")</f>
        <v/>
      </c>
      <c r="AG548" s="83" t="str" cm="1">
        <f t="array" ref="AG548">_xlfn.IFNA(IF(OR(VALUE(AG$7&amp;$C$3)=PH),IF(AG549="","PH",IF(INDEX(Attendance!$O:$O,MATCH($B548&amp;AG$7,Attendance!$N:$N,0))&lt;"1200","PM","PN")),IF(AG$6="Sun",IF(AG549="","RD",IF(INDEX(Attendance!$O:$O,MATCH($B548&amp;AG$7,Attendance!$N:$N,0))&lt;"1200","RM","RN")),IF(AG549="",IF(AG$7="","",IF(INDEX(Attendance!$I:$I,MATCH($B548&amp;AG$7,Attendance!$N:$N,0))="ABS","AB","UL")),IF(INDEX(Attendance!$O:$O,MATCH($B548&amp;AG$7,Attendance!$N:$N,0))&lt;"1200","M","N")))),"")</f>
        <v>RD</v>
      </c>
      <c r="AH548" s="83" t="str" cm="1">
        <f t="array" ref="AH548">_xlfn.IFNA(IF(OR(VALUE(AH$7&amp;$C$3)=PH),IF(AH549="","PH",IF(INDEX(Attendance!$O:$O,MATCH($B548&amp;AH$7,Attendance!$N:$N,0))&lt;"1200","PM","PN")),IF(AH$6="Sun",IF(AH549="","RD",IF(INDEX(Attendance!$O:$O,MATCH($B548&amp;AH$7,Attendance!$N:$N,0))&lt;"1200","RM","RN")),IF(AH549="",IF(AH$7="","",IF(INDEX(Attendance!$I:$I,MATCH($B548&amp;AH$7,Attendance!$N:$N,0))="ABS","AB","UL")),IF(INDEX(Attendance!$O:$O,MATCH($B548&amp;AH$7,Attendance!$N:$N,0))&lt;"1200","M","N")))),"")</f>
        <v/>
      </c>
      <c r="AI548" s="83" t="str" cm="1">
        <f t="array" ref="AI548">_xlfn.IFNA(IF(OR(VALUE(AI$7&amp;$C$3)=PH),IF(AI549="","PH",IF(INDEX(Attendance!$O:$O,MATCH($B548&amp;AI$7,Attendance!$N:$N,0))&lt;"1200","PM","PN")),IF(AI$6="Sun",IF(AI549="","RD",IF(INDEX(Attendance!$O:$O,MATCH($B548&amp;AI$7,Attendance!$N:$N,0))&lt;"1200","RM","RN")),IF(AI549="",IF(AI$7="","",IF(INDEX(Attendance!$I:$I,MATCH($B548&amp;AI$7,Attendance!$N:$N,0))="ABS","AB","UL")),IF(INDEX(Attendance!$O:$O,MATCH($B548&amp;AI$7,Attendance!$N:$N,0))&lt;"1200","M","N")))),"")</f>
        <v/>
      </c>
      <c r="AJ548" s="83" t="str" cm="1">
        <f t="array" ref="AJ548">_xlfn.IFNA(IF(OR(VALUE(AJ$7&amp;$C$3)=PH),IF(AJ549="","PH",IF(INDEX(Attendance!$O:$O,MATCH($B548&amp;AJ$7,Attendance!$N:$N,0))&lt;"1200","PM","PN")),IF(AJ$6="Sun",IF(AJ549="","RD",IF(INDEX(Attendance!$O:$O,MATCH($B548&amp;AJ$7,Attendance!$N:$N,0))&lt;"1200","RM","RN")),IF(AJ549="",IF(AJ$7="","",IF(INDEX(Attendance!$I:$I,MATCH($B548&amp;AJ$7,Attendance!$N:$N,0))="ABS","AB","UL")),IF(INDEX(Attendance!$O:$O,MATCH($B548&amp;AJ$7,Attendance!$N:$N,0))&lt;"1200","M","N")))),"")</f>
        <v/>
      </c>
      <c r="AK548" s="258">
        <f>SUM(SUMIF(F548:AJ548,{"M","N","A"},F549:AJ549))</f>
        <v>0</v>
      </c>
      <c r="AL548" s="187">
        <f>SUM(SUMIF(F548:AJ548,{"M","N"},F550:AJ550),SUMIF(F548:AJ548,{"OM","ON"},F549:AJ549))</f>
        <v>0</v>
      </c>
      <c r="AM548" s="187">
        <f>SUM(SUMIF(F548:AJ548,{"PM","PN","RM","RN"},F549:AJ549))</f>
        <v>0</v>
      </c>
      <c r="AN548" s="187">
        <f>SUM(SUMIF(F548:AJ548,{"PM","PN"},F550:AJ550))</f>
        <v>0</v>
      </c>
      <c r="AO548" s="261">
        <f>SUM(F553:AJ553)</f>
        <v>0</v>
      </c>
      <c r="AP548" s="264">
        <f>SUM(F552:AJ552)</f>
        <v>0</v>
      </c>
      <c r="AQ548" s="188">
        <f>IF(D552="",0,SUM(COUNTIFS(F548:AJ548,{"M","N","A","OM","ON","OA","PM","PN","PA","RM","RN","RA"})))</f>
        <v>0</v>
      </c>
      <c r="AR548" s="74">
        <f>COUNTIF(F548:AJ548,"AL")</f>
        <v>0</v>
      </c>
      <c r="AS548" s="74">
        <f>COUNTIF(F548:AJ548,"MC")</f>
        <v>0</v>
      </c>
      <c r="AT548" s="74">
        <f>COUNTIF(F548:AJ548,"PH")+COUNTIF(F548:AJ548,"RPH")</f>
        <v>2</v>
      </c>
      <c r="AU548" s="255">
        <f t="shared" ref="AU548" si="149">_xlfn.IFNA(IF($B548="",0,AK548*$AK$5+SUM(AL553:AN553)+SUM(AO548:AP553)+SUM(AQ553:AT553)),"")</f>
        <v>0</v>
      </c>
    </row>
    <row r="549" spans="1:47" s="213" customFormat="1" ht="33" customHeight="1" x14ac:dyDescent="0.35">
      <c r="A549" s="189"/>
      <c r="B549" s="184"/>
      <c r="C549" s="190" t="str">
        <f>_xlfn.IFNA(INDEX(Masterlist!D:D,MATCH(B548,Masterlist!B:B,0)),"")</f>
        <v/>
      </c>
      <c r="D549" s="88"/>
      <c r="E549" s="191" t="s">
        <v>174</v>
      </c>
      <c r="F549" s="192" t="str">
        <f>IFERROR(IF(F$6="Sun",INDEX(Attendance!$R:$R,MATCH($B548&amp;F$7,Attendance!$N:$N,0)),IF(INDEX(Attendance!$R:$R,MATCH($B548&amp;F$7,Attendance!$N:$N,0))="","",IF(INDEX(Attendance!$R:$R,MATCH($B548&amp;F$7,Attendance!$N:$N,0))&gt;8,8,INDEX(Attendance!$R:$R,MATCH($B548&amp;F$7,Attendance!$N:$N,0))))),"")</f>
        <v/>
      </c>
      <c r="G549" s="192" t="str">
        <f>IFERROR(IF(G$6="Sun",INDEX(Attendance!$R:$R,MATCH($B548&amp;G$7,Attendance!$N:$N,0)),IF(INDEX(Attendance!$R:$R,MATCH($B548&amp;G$7,Attendance!$N:$N,0))="","",IF(INDEX(Attendance!$R:$R,MATCH($B548&amp;G$7,Attendance!$N:$N,0))&gt;8,8,INDEX(Attendance!$R:$R,MATCH($B548&amp;G$7,Attendance!$N:$N,0))))),"")</f>
        <v/>
      </c>
      <c r="H549" s="192" t="str">
        <f>IFERROR(IF(H$6="Sun",INDEX(Attendance!$R:$R,MATCH($B548&amp;H$7,Attendance!$N:$N,0)),IF(INDEX(Attendance!$R:$R,MATCH($B548&amp;H$7,Attendance!$N:$N,0))="","",IF(INDEX(Attendance!$R:$R,MATCH($B548&amp;H$7,Attendance!$N:$N,0))&gt;8,8,INDEX(Attendance!$R:$R,MATCH($B548&amp;H$7,Attendance!$N:$N,0))))),"")</f>
        <v/>
      </c>
      <c r="I549" s="192" t="str">
        <f>IFERROR(IF(I$6="Sun",INDEX(Attendance!$R:$R,MATCH($B548&amp;I$7,Attendance!$N:$N,0)),IF(INDEX(Attendance!$R:$R,MATCH($B548&amp;I$7,Attendance!$N:$N,0))="","",IF(INDEX(Attendance!$R:$R,MATCH($B548&amp;I$7,Attendance!$N:$N,0))&gt;8,8,INDEX(Attendance!$R:$R,MATCH($B548&amp;I$7,Attendance!$N:$N,0))))),"")</f>
        <v/>
      </c>
      <c r="J549" s="192" t="str">
        <f>IFERROR(IF(J$6="Sun",INDEX(Attendance!$R:$R,MATCH($B548&amp;J$7,Attendance!$N:$N,0)),IF(INDEX(Attendance!$R:$R,MATCH($B548&amp;J$7,Attendance!$N:$N,0))="","",IF(INDEX(Attendance!$R:$R,MATCH($B548&amp;J$7,Attendance!$N:$N,0))&gt;8,8,INDEX(Attendance!$R:$R,MATCH($B548&amp;J$7,Attendance!$N:$N,0))))),"")</f>
        <v/>
      </c>
      <c r="K549" s="192" t="str">
        <f>IFERROR(IF(K$6="Sun",INDEX(Attendance!$R:$R,MATCH($B548&amp;K$7,Attendance!$N:$N,0)),IF(INDEX(Attendance!$R:$R,MATCH($B548&amp;K$7,Attendance!$N:$N,0))="","",IF(INDEX(Attendance!$R:$R,MATCH($B548&amp;K$7,Attendance!$N:$N,0))&gt;8,8,INDEX(Attendance!$R:$R,MATCH($B548&amp;K$7,Attendance!$N:$N,0))))),"")</f>
        <v/>
      </c>
      <c r="L549" s="192" t="str">
        <f>IFERROR(IF(L$6="Sun",INDEX(Attendance!$R:$R,MATCH($B548&amp;L$7,Attendance!$N:$N,0)),IF(INDEX(Attendance!$R:$R,MATCH($B548&amp;L$7,Attendance!$N:$N,0))="","",IF(INDEX(Attendance!$R:$R,MATCH($B548&amp;L$7,Attendance!$N:$N,0))&gt;8,8,INDEX(Attendance!$R:$R,MATCH($B548&amp;L$7,Attendance!$N:$N,0))))),"")</f>
        <v/>
      </c>
      <c r="M549" s="192" t="str">
        <f>IFERROR(IF(M$6="Sun",INDEX(Attendance!$R:$R,MATCH($B548&amp;M$7,Attendance!$N:$N,0)),IF(INDEX(Attendance!$R:$R,MATCH($B548&amp;M$7,Attendance!$N:$N,0))="","",IF(INDEX(Attendance!$R:$R,MATCH($B548&amp;M$7,Attendance!$N:$N,0))&gt;8,8,INDEX(Attendance!$R:$R,MATCH($B548&amp;M$7,Attendance!$N:$N,0))))),"")</f>
        <v/>
      </c>
      <c r="N549" s="192" t="str">
        <f>IFERROR(IF(N$6="Sun",INDEX(Attendance!$R:$R,MATCH($B548&amp;N$7,Attendance!$N:$N,0)),IF(INDEX(Attendance!$R:$R,MATCH($B548&amp;N$7,Attendance!$N:$N,0))="","",IF(INDEX(Attendance!$R:$R,MATCH($B548&amp;N$7,Attendance!$N:$N,0))&gt;8,8,INDEX(Attendance!$R:$R,MATCH($B548&amp;N$7,Attendance!$N:$N,0))))),"")</f>
        <v/>
      </c>
      <c r="O549" s="192" t="str">
        <f>IFERROR(IF(O$6="Sun",INDEX(Attendance!$R:$R,MATCH($B548&amp;O$7,Attendance!$N:$N,0)),IF(INDEX(Attendance!$R:$R,MATCH($B548&amp;O$7,Attendance!$N:$N,0))="","",IF(INDEX(Attendance!$R:$R,MATCH($B548&amp;O$7,Attendance!$N:$N,0))&gt;8,8,INDEX(Attendance!$R:$R,MATCH($B548&amp;O$7,Attendance!$N:$N,0))))),"")</f>
        <v/>
      </c>
      <c r="P549" s="192" t="str">
        <f>IFERROR(IF(P$6="Sun",INDEX(Attendance!$R:$R,MATCH($B548&amp;P$7,Attendance!$N:$N,0)),IF(INDEX(Attendance!$R:$R,MATCH($B548&amp;P$7,Attendance!$N:$N,0))="","",IF(INDEX(Attendance!$R:$R,MATCH($B548&amp;P$7,Attendance!$N:$N,0))&gt;8,8,INDEX(Attendance!$R:$R,MATCH($B548&amp;P$7,Attendance!$N:$N,0))))),"")</f>
        <v/>
      </c>
      <c r="Q549" s="192" t="str">
        <f>IFERROR(IF(Q$6="Sun",INDEX(Attendance!$R:$R,MATCH($B548&amp;Q$7,Attendance!$N:$N,0)),IF(INDEX(Attendance!$R:$R,MATCH($B548&amp;Q$7,Attendance!$N:$N,0))="","",IF(INDEX(Attendance!$R:$R,MATCH($B548&amp;Q$7,Attendance!$N:$N,0))&gt;8,8,INDEX(Attendance!$R:$R,MATCH($B548&amp;Q$7,Attendance!$N:$N,0))))),"")</f>
        <v/>
      </c>
      <c r="R549" s="192" t="str">
        <f>IFERROR(IF(R$6="Sun",INDEX(Attendance!$R:$R,MATCH($B548&amp;R$7,Attendance!$N:$N,0)),IF(INDEX(Attendance!$R:$R,MATCH($B548&amp;R$7,Attendance!$N:$N,0))="","",IF(INDEX(Attendance!$R:$R,MATCH($B548&amp;R$7,Attendance!$N:$N,0))&gt;8,8,INDEX(Attendance!$R:$R,MATCH($B548&amp;R$7,Attendance!$N:$N,0))))),"")</f>
        <v/>
      </c>
      <c r="S549" s="192" t="str">
        <f>IFERROR(IF(S$6="Sun",INDEX(Attendance!$R:$R,MATCH($B548&amp;S$7,Attendance!$N:$N,0)),IF(INDEX(Attendance!$R:$R,MATCH($B548&amp;S$7,Attendance!$N:$N,0))="","",IF(INDEX(Attendance!$R:$R,MATCH($B548&amp;S$7,Attendance!$N:$N,0))&gt;8,8,INDEX(Attendance!$R:$R,MATCH($B548&amp;S$7,Attendance!$N:$N,0))))),"")</f>
        <v/>
      </c>
      <c r="T549" s="192" t="str">
        <f>IFERROR(IF(T$6="Sun",INDEX(Attendance!$R:$R,MATCH($B548&amp;T$7,Attendance!$N:$N,0)),IF(INDEX(Attendance!$R:$R,MATCH($B548&amp;T$7,Attendance!$N:$N,0))="","",IF(INDEX(Attendance!$R:$R,MATCH($B548&amp;T$7,Attendance!$N:$N,0))&gt;8,8,INDEX(Attendance!$R:$R,MATCH($B548&amp;T$7,Attendance!$N:$N,0))))),"")</f>
        <v/>
      </c>
      <c r="U549" s="192" t="str">
        <f>IFERROR(IF(U$6="Sun",INDEX(Attendance!$R:$R,MATCH($B548&amp;U$7,Attendance!$N:$N,0)),IF(INDEX(Attendance!$R:$R,MATCH($B548&amp;U$7,Attendance!$N:$N,0))="","",IF(INDEX(Attendance!$R:$R,MATCH($B548&amp;U$7,Attendance!$N:$N,0))&gt;8,8,INDEX(Attendance!$R:$R,MATCH($B548&amp;U$7,Attendance!$N:$N,0))))),"")</f>
        <v/>
      </c>
      <c r="V549" s="192" t="str">
        <f>IFERROR(IF(V$6="Sun",INDEX(Attendance!$R:$R,MATCH($B548&amp;V$7,Attendance!$N:$N,0)),IF(INDEX(Attendance!$R:$R,MATCH($B548&amp;V$7,Attendance!$N:$N,0))="","",IF(INDEX(Attendance!$R:$R,MATCH($B548&amp;V$7,Attendance!$N:$N,0))&gt;8,8,INDEX(Attendance!$R:$R,MATCH($B548&amp;V$7,Attendance!$N:$N,0))))),"")</f>
        <v/>
      </c>
      <c r="W549" s="192" t="str">
        <f>IFERROR(IF(W$6="Sun",INDEX(Attendance!$R:$R,MATCH($B548&amp;W$7,Attendance!$N:$N,0)),IF(INDEX(Attendance!$R:$R,MATCH($B548&amp;W$7,Attendance!$N:$N,0))="","",IF(INDEX(Attendance!$R:$R,MATCH($B548&amp;W$7,Attendance!$N:$N,0))&gt;8,8,INDEX(Attendance!$R:$R,MATCH($B548&amp;W$7,Attendance!$N:$N,0))))),"")</f>
        <v/>
      </c>
      <c r="X549" s="192" t="str">
        <f>IFERROR(IF(X$6="Sun",INDEX(Attendance!$R:$R,MATCH($B548&amp;X$7,Attendance!$N:$N,0)),IF(INDEX(Attendance!$R:$R,MATCH($B548&amp;X$7,Attendance!$N:$N,0))="","",IF(INDEX(Attendance!$R:$R,MATCH($B548&amp;X$7,Attendance!$N:$N,0))&gt;8,8,INDEX(Attendance!$R:$R,MATCH($B548&amp;X$7,Attendance!$N:$N,0))))),"")</f>
        <v/>
      </c>
      <c r="Y549" s="192" t="str">
        <f>IFERROR(IF(Y$6="Sun",INDEX(Attendance!$R:$R,MATCH($B548&amp;Y$7,Attendance!$N:$N,0)),IF(INDEX(Attendance!$R:$R,MATCH($B548&amp;Y$7,Attendance!$N:$N,0))="","",IF(INDEX(Attendance!$R:$R,MATCH($B548&amp;Y$7,Attendance!$N:$N,0))&gt;8,8,INDEX(Attendance!$R:$R,MATCH($B548&amp;Y$7,Attendance!$N:$N,0))))),"")</f>
        <v/>
      </c>
      <c r="Z549" s="192" t="str">
        <f>IFERROR(IF(Z$6="Sun",INDEX(Attendance!$R:$R,MATCH($B548&amp;Z$7,Attendance!$N:$N,0)),IF(INDEX(Attendance!$R:$R,MATCH($B548&amp;Z$7,Attendance!$N:$N,0))="","",IF(INDEX(Attendance!$R:$R,MATCH($B548&amp;Z$7,Attendance!$N:$N,0))&gt;8,8,INDEX(Attendance!$R:$R,MATCH($B548&amp;Z$7,Attendance!$N:$N,0))))),"")</f>
        <v/>
      </c>
      <c r="AA549" s="192" t="str">
        <f>IFERROR(IF(AA$6="Sun",INDEX(Attendance!$R:$R,MATCH($B548&amp;AA$7,Attendance!$N:$N,0)),IF(INDEX(Attendance!$R:$R,MATCH($B548&amp;AA$7,Attendance!$N:$N,0))="","",IF(INDEX(Attendance!$R:$R,MATCH($B548&amp;AA$7,Attendance!$N:$N,0))&gt;8,8,INDEX(Attendance!$R:$R,MATCH($B548&amp;AA$7,Attendance!$N:$N,0))))),"")</f>
        <v/>
      </c>
      <c r="AB549" s="192" t="str">
        <f>IFERROR(IF(AB$6="Sun",INDEX(Attendance!$R:$R,MATCH($B548&amp;AB$7,Attendance!$N:$N,0)),IF(INDEX(Attendance!$R:$R,MATCH($B548&amp;AB$7,Attendance!$N:$N,0))="","",IF(INDEX(Attendance!$R:$R,MATCH($B548&amp;AB$7,Attendance!$N:$N,0))&gt;8,8,INDEX(Attendance!$R:$R,MATCH($B548&amp;AB$7,Attendance!$N:$N,0))))),"")</f>
        <v/>
      </c>
      <c r="AC549" s="192" t="str">
        <f>IFERROR(IF(AC$6="Sun",INDEX(Attendance!$R:$R,MATCH($B548&amp;AC$7,Attendance!$N:$N,0)),IF(INDEX(Attendance!$R:$R,MATCH($B548&amp;AC$7,Attendance!$N:$N,0))="","",IF(INDEX(Attendance!$R:$R,MATCH($B548&amp;AC$7,Attendance!$N:$N,0))&gt;8,8,INDEX(Attendance!$R:$R,MATCH($B548&amp;AC$7,Attendance!$N:$N,0))))),"")</f>
        <v/>
      </c>
      <c r="AD549" s="192" t="str">
        <f>IFERROR(IF(AD$6="Sun",INDEX(Attendance!$R:$R,MATCH($B548&amp;AD$7,Attendance!$N:$N,0)),IF(INDEX(Attendance!$R:$R,MATCH($B548&amp;AD$7,Attendance!$N:$N,0))="","",IF(INDEX(Attendance!$R:$R,MATCH($B548&amp;AD$7,Attendance!$N:$N,0))&gt;8,8,INDEX(Attendance!$R:$R,MATCH($B548&amp;AD$7,Attendance!$N:$N,0))))),"")</f>
        <v/>
      </c>
      <c r="AE549" s="192" t="str">
        <f>IFERROR(IF(AE$6="Sun",INDEX(Attendance!$R:$R,MATCH($B548&amp;AE$7,Attendance!$N:$N,0)),IF(INDEX(Attendance!$R:$R,MATCH($B548&amp;AE$7,Attendance!$N:$N,0))="","",IF(INDEX(Attendance!$R:$R,MATCH($B548&amp;AE$7,Attendance!$N:$N,0))&gt;8,8,INDEX(Attendance!$R:$R,MATCH($B548&amp;AE$7,Attendance!$N:$N,0))))),"")</f>
        <v/>
      </c>
      <c r="AF549" s="192" t="str">
        <f>IFERROR(IF(AF$6="Sun",INDEX(Attendance!$R:$R,MATCH($B548&amp;AF$7,Attendance!$N:$N,0)),IF(INDEX(Attendance!$R:$R,MATCH($B548&amp;AF$7,Attendance!$N:$N,0))="","",IF(INDEX(Attendance!$R:$R,MATCH($B548&amp;AF$7,Attendance!$N:$N,0))&gt;8,8,INDEX(Attendance!$R:$R,MATCH($B548&amp;AF$7,Attendance!$N:$N,0))))),"")</f>
        <v/>
      </c>
      <c r="AG549" s="192" t="str">
        <f>IFERROR(IF(AG$6="Sun",INDEX(Attendance!$R:$R,MATCH($B548&amp;AG$7,Attendance!$N:$N,0)),IF(INDEX(Attendance!$R:$R,MATCH($B548&amp;AG$7,Attendance!$N:$N,0))="","",IF(INDEX(Attendance!$R:$R,MATCH($B548&amp;AG$7,Attendance!$N:$N,0))&gt;8,8,INDEX(Attendance!$R:$R,MATCH($B548&amp;AG$7,Attendance!$N:$N,0))))),"")</f>
        <v/>
      </c>
      <c r="AH549" s="192" t="str">
        <f>IFERROR(IF(AH$6="Sun",INDEX(Attendance!$R:$R,MATCH($B548&amp;AH$7,Attendance!$N:$N,0)),IF(INDEX(Attendance!$R:$R,MATCH($B548&amp;AH$7,Attendance!$N:$N,0))="","",IF(INDEX(Attendance!$R:$R,MATCH($B548&amp;AH$7,Attendance!$N:$N,0))&gt;8,8,INDEX(Attendance!$R:$R,MATCH($B548&amp;AH$7,Attendance!$N:$N,0))))),"")</f>
        <v/>
      </c>
      <c r="AI549" s="192" t="str">
        <f>IFERROR(IF(AI$6="Sun",INDEX(Attendance!$R:$R,MATCH($B548&amp;AI$7,Attendance!$N:$N,0)),IF(INDEX(Attendance!$R:$R,MATCH($B548&amp;AI$7,Attendance!$N:$N,0))="","",IF(INDEX(Attendance!$R:$R,MATCH($B548&amp;AI$7,Attendance!$N:$N,0))&gt;8,8,INDEX(Attendance!$R:$R,MATCH($B548&amp;AI$7,Attendance!$N:$N,0))))),"")</f>
        <v/>
      </c>
      <c r="AJ549" s="192" t="str">
        <f>IFERROR(IF(AJ$6="Sun",INDEX(Attendance!$R:$R,MATCH($B548&amp;AJ$7,Attendance!$N:$N,0)),IF(INDEX(Attendance!$R:$R,MATCH($B548&amp;AJ$7,Attendance!$N:$N,0))="","",IF(INDEX(Attendance!$R:$R,MATCH($B548&amp;AJ$7,Attendance!$N:$N,0))&gt;8,8,INDEX(Attendance!$R:$R,MATCH($B548&amp;AJ$7,Attendance!$N:$N,0))))),"")</f>
        <v/>
      </c>
      <c r="AK549" s="259"/>
      <c r="AL549" s="193">
        <f>ROUND((IF($C553="",Basic,MID($C553,FIND("RM",$C553)+3,4))+$AP548+$AQ553)/WorkDays/WorkHours*AL$6,4)</f>
        <v>8.6538000000000004</v>
      </c>
      <c r="AM549" s="193">
        <f>ROUND((IF($C553="",Basic,MID($C553,FIND("RM",$C553)+3,4))+$AP548+$AQ553)/WorkDays/WorkHours*AM$6,4)</f>
        <v>11.538500000000001</v>
      </c>
      <c r="AN549" s="193">
        <f>ROUND((IF($C553="",Basic,MID($C553,FIND("RM",$C553)+3,4))+$AP548+$AQ553)/WorkDays/WorkHours*AN$6,4)</f>
        <v>17.307700000000001</v>
      </c>
      <c r="AO549" s="262"/>
      <c r="AP549" s="265"/>
      <c r="AQ549" s="86"/>
      <c r="AR549" s="194"/>
      <c r="AS549" s="194"/>
      <c r="AT549" s="194"/>
      <c r="AU549" s="256"/>
    </row>
    <row r="550" spans="1:47" s="213" customFormat="1" ht="33" customHeight="1" x14ac:dyDescent="0.35">
      <c r="A550" s="189"/>
      <c r="B550" s="184"/>
      <c r="C550" s="195" t="str">
        <f>_xlfn.IFNA(INDEX(Masterlist!E:E,MATCH(B548,Masterlist!B:B,0)),"")</f>
        <v/>
      </c>
      <c r="D550" s="1"/>
      <c r="E550" s="196" t="s">
        <v>175</v>
      </c>
      <c r="F550" s="197" t="str">
        <f>IFERROR(IF(F$6="Sun","",IF(INDEX(Attendance!$S:$S,MATCH($B548&amp;F$7,Attendance!$N:$N,0))=TRUE,"",IF(F549&lt;8,"",INDEX(Attendance!$G:$G,MATCH($B548&amp;F$7,Attendance!$N:$N,0))))),"")</f>
        <v/>
      </c>
      <c r="G550" s="197" t="str">
        <f>IFERROR(IF(G$6="Sun","",IF(INDEX(Attendance!$S:$S,MATCH($B548&amp;G$7,Attendance!$N:$N,0))=TRUE,"",IF(G549&lt;8,"",INDEX(Attendance!$G:$G,MATCH($B548&amp;G$7,Attendance!$N:$N,0))))),"")</f>
        <v/>
      </c>
      <c r="H550" s="197" t="str">
        <f>IFERROR(IF(H$6="Sun","",IF(INDEX(Attendance!$S:$S,MATCH($B548&amp;H$7,Attendance!$N:$N,0))=TRUE,"",IF(H549&lt;8,"",INDEX(Attendance!$G:$G,MATCH($B548&amp;H$7,Attendance!$N:$N,0))))),"")</f>
        <v/>
      </c>
      <c r="I550" s="197" t="str">
        <f>IFERROR(IF(I$6="Sun","",IF(INDEX(Attendance!$S:$S,MATCH($B548&amp;I$7,Attendance!$N:$N,0))=TRUE,"",IF(I549&lt;8,"",INDEX(Attendance!$G:$G,MATCH($B548&amp;I$7,Attendance!$N:$N,0))))),"")</f>
        <v/>
      </c>
      <c r="J550" s="197" t="str">
        <f>IFERROR(IF(J$6="Sun","",IF(INDEX(Attendance!$S:$S,MATCH($B548&amp;J$7,Attendance!$N:$N,0))=TRUE,"",IF(J549&lt;8,"",INDEX(Attendance!$G:$G,MATCH($B548&amp;J$7,Attendance!$N:$N,0))))),"")</f>
        <v/>
      </c>
      <c r="K550" s="197" t="str">
        <f>IFERROR(IF(K$6="Sun","",IF(INDEX(Attendance!$S:$S,MATCH($B548&amp;K$7,Attendance!$N:$N,0))=TRUE,"",IF(K549&lt;8,"",INDEX(Attendance!$G:$G,MATCH($B548&amp;K$7,Attendance!$N:$N,0))))),"")</f>
        <v/>
      </c>
      <c r="L550" s="197" t="str">
        <f>IFERROR(IF(L$6="Sun","",IF(INDEX(Attendance!$S:$S,MATCH($B548&amp;L$7,Attendance!$N:$N,0))=TRUE,"",IF(L549&lt;8,"",INDEX(Attendance!$G:$G,MATCH($B548&amp;L$7,Attendance!$N:$N,0))))),"")</f>
        <v/>
      </c>
      <c r="M550" s="197" t="str">
        <f>IFERROR(IF(M$6="Sun","",IF(INDEX(Attendance!$S:$S,MATCH($B548&amp;M$7,Attendance!$N:$N,0))=TRUE,"",IF(M549&lt;8,"",INDEX(Attendance!$G:$G,MATCH($B548&amp;M$7,Attendance!$N:$N,0))))),"")</f>
        <v/>
      </c>
      <c r="N550" s="197" t="str">
        <f>IFERROR(IF(N$6="Sun","",IF(INDEX(Attendance!$S:$S,MATCH($B548&amp;N$7,Attendance!$N:$N,0))=TRUE,"",IF(N549&lt;8,"",INDEX(Attendance!$G:$G,MATCH($B548&amp;N$7,Attendance!$N:$N,0))))),"")</f>
        <v/>
      </c>
      <c r="O550" s="197" t="str">
        <f>IFERROR(IF(O$6="Sun","",IF(INDEX(Attendance!$S:$S,MATCH($B548&amp;O$7,Attendance!$N:$N,0))=TRUE,"",IF(O549&lt;8,"",INDEX(Attendance!$G:$G,MATCH($B548&amp;O$7,Attendance!$N:$N,0))))),"")</f>
        <v/>
      </c>
      <c r="P550" s="197" t="str">
        <f>IFERROR(IF(P$6="Sun","",IF(INDEX(Attendance!$S:$S,MATCH($B548&amp;P$7,Attendance!$N:$N,0))=TRUE,"",IF(P549&lt;8,"",INDEX(Attendance!$G:$G,MATCH($B548&amp;P$7,Attendance!$N:$N,0))))),"")</f>
        <v/>
      </c>
      <c r="Q550" s="197" t="str">
        <f>IFERROR(IF(Q$6="Sun","",IF(INDEX(Attendance!$S:$S,MATCH($B548&amp;Q$7,Attendance!$N:$N,0))=TRUE,"",IF(Q549&lt;8,"",INDEX(Attendance!$G:$G,MATCH($B548&amp;Q$7,Attendance!$N:$N,0))))),"")</f>
        <v/>
      </c>
      <c r="R550" s="197" t="str">
        <f>IFERROR(IF(R$6="Sun","",IF(INDEX(Attendance!$S:$S,MATCH($B548&amp;R$7,Attendance!$N:$N,0))=TRUE,"",IF(R549&lt;8,"",INDEX(Attendance!$G:$G,MATCH($B548&amp;R$7,Attendance!$N:$N,0))))),"")</f>
        <v/>
      </c>
      <c r="S550" s="197" t="str">
        <f>IFERROR(IF(S$6="Sun","",IF(INDEX(Attendance!$S:$S,MATCH($B548&amp;S$7,Attendance!$N:$N,0))=TRUE,"",IF(S549&lt;8,"",INDEX(Attendance!$G:$G,MATCH($B548&amp;S$7,Attendance!$N:$N,0))))),"")</f>
        <v/>
      </c>
      <c r="T550" s="197" t="str">
        <f>IFERROR(IF(T$6="Sun","",IF(INDEX(Attendance!$S:$S,MATCH($B548&amp;T$7,Attendance!$N:$N,0))=TRUE,"",IF(T549&lt;8,"",INDEX(Attendance!$G:$G,MATCH($B548&amp;T$7,Attendance!$N:$N,0))))),"")</f>
        <v/>
      </c>
      <c r="U550" s="197" t="str">
        <f>IFERROR(IF(U$6="Sun","",IF(INDEX(Attendance!$S:$S,MATCH($B548&amp;U$7,Attendance!$N:$N,0))=TRUE,"",IF(U549&lt;8,"",INDEX(Attendance!$G:$G,MATCH($B548&amp;U$7,Attendance!$N:$N,0))))),"")</f>
        <v/>
      </c>
      <c r="V550" s="197" t="str">
        <f>IFERROR(IF(V$6="Sun","",IF(INDEX(Attendance!$S:$S,MATCH($B548&amp;V$7,Attendance!$N:$N,0))=TRUE,"",IF(V549&lt;8,"",INDEX(Attendance!$G:$G,MATCH($B548&amp;V$7,Attendance!$N:$N,0))))),"")</f>
        <v/>
      </c>
      <c r="W550" s="197" t="str">
        <f>IFERROR(IF(W$6="Sun","",IF(INDEX(Attendance!$S:$S,MATCH($B548&amp;W$7,Attendance!$N:$N,0))=TRUE,"",IF(W549&lt;8,"",INDEX(Attendance!$G:$G,MATCH($B548&amp;W$7,Attendance!$N:$N,0))))),"")</f>
        <v/>
      </c>
      <c r="X550" s="197" t="str">
        <f>IFERROR(IF(X$6="Sun","",IF(INDEX(Attendance!$S:$S,MATCH($B548&amp;X$7,Attendance!$N:$N,0))=TRUE,"",IF(X549&lt;8,"",INDEX(Attendance!$G:$G,MATCH($B548&amp;X$7,Attendance!$N:$N,0))))),"")</f>
        <v/>
      </c>
      <c r="Y550" s="197" t="str">
        <f>IFERROR(IF(Y$6="Sun","",IF(INDEX(Attendance!$S:$S,MATCH($B548&amp;Y$7,Attendance!$N:$N,0))=TRUE,"",IF(Y549&lt;8,"",INDEX(Attendance!$G:$G,MATCH($B548&amp;Y$7,Attendance!$N:$N,0))))),"")</f>
        <v/>
      </c>
      <c r="Z550" s="197" t="str">
        <f>IFERROR(IF(Z$6="Sun","",IF(INDEX(Attendance!$S:$S,MATCH($B548&amp;Z$7,Attendance!$N:$N,0))=TRUE,"",IF(Z549&lt;8,"",INDEX(Attendance!$G:$G,MATCH($B548&amp;Z$7,Attendance!$N:$N,0))))),"")</f>
        <v/>
      </c>
      <c r="AA550" s="197" t="str">
        <f>IFERROR(IF(AA$6="Sun","",IF(INDEX(Attendance!$S:$S,MATCH($B548&amp;AA$7,Attendance!$N:$N,0))=TRUE,"",IF(AA549&lt;8,"",INDEX(Attendance!$G:$G,MATCH($B548&amp;AA$7,Attendance!$N:$N,0))))),"")</f>
        <v/>
      </c>
      <c r="AB550" s="197" t="str">
        <f>IFERROR(IF(AB$6="Sun","",IF(INDEX(Attendance!$S:$S,MATCH($B548&amp;AB$7,Attendance!$N:$N,0))=TRUE,"",IF(AB549&lt;8,"",INDEX(Attendance!$G:$G,MATCH($B548&amp;AB$7,Attendance!$N:$N,0))))),"")</f>
        <v/>
      </c>
      <c r="AC550" s="197" t="str">
        <f>IFERROR(IF(AC$6="Sun","",IF(INDEX(Attendance!$S:$S,MATCH($B548&amp;AC$7,Attendance!$N:$N,0))=TRUE,"",IF(AC549&lt;8,"",INDEX(Attendance!$G:$G,MATCH($B548&amp;AC$7,Attendance!$N:$N,0))))),"")</f>
        <v/>
      </c>
      <c r="AD550" s="197" t="str">
        <f>IFERROR(IF(AD$6="Sun","",IF(INDEX(Attendance!$S:$S,MATCH($B548&amp;AD$7,Attendance!$N:$N,0))=TRUE,"",IF(AD549&lt;8,"",INDEX(Attendance!$G:$G,MATCH($B548&amp;AD$7,Attendance!$N:$N,0))))),"")</f>
        <v/>
      </c>
      <c r="AE550" s="197" t="str">
        <f>IFERROR(IF(AE$6="Sun","",IF(INDEX(Attendance!$S:$S,MATCH($B548&amp;AE$7,Attendance!$N:$N,0))=TRUE,"",IF(AE549&lt;8,"",INDEX(Attendance!$G:$G,MATCH($B548&amp;AE$7,Attendance!$N:$N,0))))),"")</f>
        <v/>
      </c>
      <c r="AF550" s="197" t="str">
        <f>IFERROR(IF(AF$6="Sun","",IF(INDEX(Attendance!$S:$S,MATCH($B548&amp;AF$7,Attendance!$N:$N,0))=TRUE,"",IF(AF549&lt;8,"",INDEX(Attendance!$G:$G,MATCH($B548&amp;AF$7,Attendance!$N:$N,0))))),"")</f>
        <v/>
      </c>
      <c r="AG550" s="197" t="str">
        <f>IFERROR(IF(AG$6="Sun","",IF(INDEX(Attendance!$S:$S,MATCH($B548&amp;AG$7,Attendance!$N:$N,0))=TRUE,"",IF(AG549&lt;8,"",INDEX(Attendance!$G:$G,MATCH($B548&amp;AG$7,Attendance!$N:$N,0))))),"")</f>
        <v/>
      </c>
      <c r="AH550" s="197" t="str">
        <f>IFERROR(IF(AH$6="Sun","",IF(INDEX(Attendance!$S:$S,MATCH($B548&amp;AH$7,Attendance!$N:$N,0))=TRUE,"",IF(AH549&lt;8,"",INDEX(Attendance!$G:$G,MATCH($B548&amp;AH$7,Attendance!$N:$N,0))))),"")</f>
        <v/>
      </c>
      <c r="AI550" s="197" t="str">
        <f>IFERROR(IF(AI$6="Sun","",IF(INDEX(Attendance!$S:$S,MATCH($B548&amp;AI$7,Attendance!$N:$N,0))=TRUE,"",IF(AI549&lt;8,"",INDEX(Attendance!$G:$G,MATCH($B548&amp;AI$7,Attendance!$N:$N,0))))),"")</f>
        <v/>
      </c>
      <c r="AJ550" s="197" t="str">
        <f>IFERROR(IF(AJ$6="Sun","",IF(INDEX(Attendance!$S:$S,MATCH($B548&amp;AJ$7,Attendance!$N:$N,0))=TRUE,"",IF(AJ549&lt;8,"",INDEX(Attendance!$G:$G,MATCH($B548&amp;AJ$7,Attendance!$N:$N,0))))),"")</f>
        <v/>
      </c>
      <c r="AK550" s="259"/>
      <c r="AL550" s="198"/>
      <c r="AM550" s="198"/>
      <c r="AN550" s="198"/>
      <c r="AO550" s="262"/>
      <c r="AP550" s="265"/>
      <c r="AQ550" s="86"/>
      <c r="AR550" s="194"/>
      <c r="AS550" s="194"/>
      <c r="AT550" s="194"/>
      <c r="AU550" s="256"/>
    </row>
    <row r="551" spans="1:47" s="213" customFormat="1" ht="33" customHeight="1" x14ac:dyDescent="0.35">
      <c r="A551" s="189"/>
      <c r="B551" s="184"/>
      <c r="C551" s="195" t="str">
        <f>_xlfn.IFNA(INDEX(Masterlist!F:F,MATCH(B548,Masterlist!B:B,0)),"")</f>
        <v/>
      </c>
      <c r="D551" s="88"/>
      <c r="E551" s="196"/>
      <c r="F551" s="199"/>
      <c r="G551" s="200"/>
      <c r="H551" s="192"/>
      <c r="I551" s="192"/>
      <c r="J551" s="192"/>
      <c r="K551" s="192"/>
      <c r="L551" s="192"/>
      <c r="M551" s="192"/>
      <c r="N551" s="192"/>
      <c r="O551" s="192"/>
      <c r="P551" s="192"/>
      <c r="Q551" s="201"/>
      <c r="R551" s="201"/>
      <c r="S551" s="192"/>
      <c r="T551" s="192"/>
      <c r="U551" s="192"/>
      <c r="V551" s="192"/>
      <c r="W551" s="192"/>
      <c r="X551" s="192"/>
      <c r="Y551" s="192"/>
      <c r="Z551" s="192"/>
      <c r="AA551" s="192"/>
      <c r="AB551" s="192"/>
      <c r="AC551" s="192"/>
      <c r="AD551" s="192"/>
      <c r="AE551" s="192"/>
      <c r="AF551" s="192"/>
      <c r="AG551" s="192"/>
      <c r="AH551" s="192"/>
      <c r="AI551" s="192"/>
      <c r="AJ551" s="192"/>
      <c r="AK551" s="259"/>
      <c r="AL551" s="198"/>
      <c r="AM551" s="198"/>
      <c r="AN551" s="198"/>
      <c r="AO551" s="262"/>
      <c r="AP551" s="265"/>
      <c r="AQ551" s="86"/>
      <c r="AR551" s="194"/>
      <c r="AS551" s="194"/>
      <c r="AT551" s="194"/>
      <c r="AU551" s="256"/>
    </row>
    <row r="552" spans="1:47" s="213" customFormat="1" ht="33" customHeight="1" x14ac:dyDescent="0.35">
      <c r="A552" s="189"/>
      <c r="B552" s="184"/>
      <c r="C552" s="202" t="str">
        <f>_xlfn.IFNA(INDEX(Masterlist!I:I,MATCH(B548,Masterlist!B:B,0)),"")</f>
        <v/>
      </c>
      <c r="D552" s="226" t="str">
        <f>_xlfn.IFNA(IF(INDEX(Attendance!H:H,MATCH(B548,Attendance!$A:$A,0))="VMI","SCOPE ALLW",""),"")</f>
        <v/>
      </c>
      <c r="E552" s="196" t="s">
        <v>13</v>
      </c>
      <c r="F552" s="203" t="str">
        <f>IFERROR(IF(AND(RIGHT(F548,1)="N",VALUE(F549)&gt;=8),Database!$I$3,""),"")</f>
        <v/>
      </c>
      <c r="G552" s="192" t="str">
        <f>IFERROR(IF(AND(RIGHT(G548,1)="N",VALUE(G549)&gt;=8),Database!$I$3,""),"")</f>
        <v/>
      </c>
      <c r="H552" s="199" t="str">
        <f>IFERROR(IF(AND(RIGHT(H548,1)="N",VALUE(H549)&gt;=8),Database!$I$3,""),"")</f>
        <v/>
      </c>
      <c r="I552" s="192" t="str">
        <f>IFERROR(IF(AND(RIGHT(I548,1)="N",VALUE(I549)&gt;=8),Database!$I$3,""),"")</f>
        <v/>
      </c>
      <c r="J552" s="192" t="str">
        <f>IFERROR(IF(AND(RIGHT(J548,1)="N",VALUE(J549)&gt;=8),Database!$I$3,""),"")</f>
        <v/>
      </c>
      <c r="K552" s="192" t="str">
        <f>IFERROR(IF(AND(RIGHT(K548,1)="N",VALUE(K549)&gt;=8),Database!$I$3,""),"")</f>
        <v/>
      </c>
      <c r="L552" s="192" t="str">
        <f>IFERROR(IF(AND(RIGHT(L548,1)="N",VALUE(L549)&gt;=8),Database!$I$3,""),"")</f>
        <v/>
      </c>
      <c r="M552" s="192" t="str">
        <f>IFERROR(IF(AND(RIGHT(M548,1)="N",VALUE(M549)&gt;=8),Database!$I$3,""),"")</f>
        <v/>
      </c>
      <c r="N552" s="192" t="str">
        <f>IFERROR(IF(AND(RIGHT(N548,1)="N",VALUE(N549)&gt;=8),Database!$I$3,""),"")</f>
        <v/>
      </c>
      <c r="O552" s="192" t="str">
        <f>IFERROR(IF(AND(RIGHT(O548,1)="N",VALUE(O549)&gt;=8),Database!$I$3,""),"")</f>
        <v/>
      </c>
      <c r="P552" s="192" t="str">
        <f>IFERROR(IF(AND(RIGHT(P548,1)="N",VALUE(P549)&gt;=8),Database!$I$3,""),"")</f>
        <v/>
      </c>
      <c r="Q552" s="192" t="str">
        <f>IFERROR(IF(AND(RIGHT(Q548,1)="N",VALUE(Q549)&gt;=8),Database!$I$3,""),"")</f>
        <v/>
      </c>
      <c r="R552" s="192" t="str">
        <f>IFERROR(IF(AND(RIGHT(R548,1)="N",VALUE(R549)&gt;=8),Database!$I$3,""),"")</f>
        <v/>
      </c>
      <c r="S552" s="192" t="str">
        <f>IFERROR(IF(AND(RIGHT(S548,1)="N",VALUE(S549)&gt;=8),Database!$I$3,""),"")</f>
        <v/>
      </c>
      <c r="T552" s="192" t="str">
        <f>IFERROR(IF(AND(RIGHT(T548,1)="N",VALUE(T549)&gt;=8),Database!$I$3,""),"")</f>
        <v/>
      </c>
      <c r="U552" s="192" t="str">
        <f>IFERROR(IF(AND(RIGHT(U548,1)="N",VALUE(U549)&gt;=8),Database!$I$3,""),"")</f>
        <v/>
      </c>
      <c r="V552" s="192" t="str">
        <f>IFERROR(IF(AND(RIGHT(V548,1)="N",VALUE(V549)&gt;=8),Database!$I$3,""),"")</f>
        <v/>
      </c>
      <c r="W552" s="192" t="str">
        <f>IFERROR(IF(AND(RIGHT(W548,1)="N",VALUE(W549)&gt;=8),Database!$I$3,""),"")</f>
        <v/>
      </c>
      <c r="X552" s="192" t="str">
        <f>IFERROR(IF(AND(RIGHT(X548,1)="N",VALUE(X549)&gt;=8),Database!$I$3,""),"")</f>
        <v/>
      </c>
      <c r="Y552" s="192" t="str">
        <f>IFERROR(IF(AND(RIGHT(Y548,1)="N",VALUE(Y549)&gt;=8),Database!$I$3,""),"")</f>
        <v/>
      </c>
      <c r="Z552" s="192" t="str">
        <f>IFERROR(IF(AND(RIGHT(Z548,1)="N",VALUE(Z549)&gt;=8),Database!$I$3,""),"")</f>
        <v/>
      </c>
      <c r="AA552" s="192" t="str">
        <f>IFERROR(IF(AND(RIGHT(AA548,1)="N",VALUE(AA549)&gt;=8),Database!$I$3,""),"")</f>
        <v/>
      </c>
      <c r="AB552" s="192" t="str">
        <f>IFERROR(IF(AND(RIGHT(AB548,1)="N",VALUE(AB549)&gt;=8),Database!$I$3,""),"")</f>
        <v/>
      </c>
      <c r="AC552" s="192" t="str">
        <f>IFERROR(IF(AND(RIGHT(AC548,1)="N",VALUE(AC549)&gt;=8),Database!$I$3,""),"")</f>
        <v/>
      </c>
      <c r="AD552" s="192" t="str">
        <f>IFERROR(IF(AND(RIGHT(AD548,1)="N",VALUE(AD549)&gt;=8),Database!$I$3,""),"")</f>
        <v/>
      </c>
      <c r="AE552" s="192" t="str">
        <f>IFERROR(IF(AND(RIGHT(AE548,1)="N",VALUE(AE549)&gt;=8),Database!$I$3,""),"")</f>
        <v/>
      </c>
      <c r="AF552" s="192" t="str">
        <f>IFERROR(IF(AND(RIGHT(AF548,1)="N",VALUE(AF549)&gt;=8),Database!$I$3,""),"")</f>
        <v/>
      </c>
      <c r="AG552" s="192" t="str">
        <f>IFERROR(IF(AND(RIGHT(AG548,1)="N",VALUE(AG549)&gt;=8),Database!$I$3,""),"")</f>
        <v/>
      </c>
      <c r="AH552" s="192" t="str">
        <f>IFERROR(IF(AND(RIGHT(AH548,1)="N",VALUE(AH549)&gt;=8),Database!$I$3,""),"")</f>
        <v/>
      </c>
      <c r="AI552" s="192" t="str">
        <f>IFERROR(IF(AND(RIGHT(AI548,1)="N",VALUE(AI549)&gt;=8),Database!$I$3,""),"")</f>
        <v/>
      </c>
      <c r="AJ552" s="192" t="str">
        <f>IFERROR(IF(AND(RIGHT(AJ548,1)="N",VALUE(AJ549)&gt;=8),Database!$I$3,""),"")</f>
        <v/>
      </c>
      <c r="AK552" s="259"/>
      <c r="AL552" s="204"/>
      <c r="AM552" s="198"/>
      <c r="AN552" s="198"/>
      <c r="AO552" s="262"/>
      <c r="AP552" s="265"/>
      <c r="AQ552" s="86"/>
      <c r="AR552" s="194"/>
      <c r="AS552" s="194"/>
      <c r="AT552" s="194"/>
      <c r="AU552" s="256"/>
    </row>
    <row r="553" spans="1:47" s="213" customFormat="1" ht="33" customHeight="1" thickBot="1" x14ac:dyDescent="0.4">
      <c r="A553" s="189"/>
      <c r="B553" s="205"/>
      <c r="C553" s="222"/>
      <c r="D553" s="28"/>
      <c r="E553" s="206" t="s">
        <v>176</v>
      </c>
      <c r="F553" s="207" t="str">
        <f>IFERROR(IF(INDEX(Attendance!$T:$T,MATCH($B548&amp;F$7,Attendance!$N:$N,0))=TRUE,"L",IF(SUM(F549:F550)&gt;=10,5,"")),"")</f>
        <v/>
      </c>
      <c r="G553" s="207" t="str">
        <f>IFERROR(IF(INDEX(Attendance!$T:$T,MATCH($B548&amp;G$7,Attendance!$N:$N,0))=TRUE,"L",IF(SUM(G549:G550)&gt;=10,5,"")),"")</f>
        <v/>
      </c>
      <c r="H553" s="208" t="str">
        <f>IFERROR(IF(INDEX(Attendance!$T:$T,MATCH($B548&amp;H$7,Attendance!$N:$N,0))=TRUE,"L",IF(SUM(H549:H550)&gt;=10,5,"")),"")</f>
        <v/>
      </c>
      <c r="I553" s="208" t="str">
        <f>IFERROR(IF(INDEX(Attendance!$T:$T,MATCH($B548&amp;I$7,Attendance!$N:$N,0))=TRUE,"L",IF(SUM(I549:I550)&gt;=10,5,"")),"")</f>
        <v/>
      </c>
      <c r="J553" s="208" t="str">
        <f>IFERROR(IF(INDEX(Attendance!$T:$T,MATCH($B548&amp;J$7,Attendance!$N:$N,0))=TRUE,"L",IF(SUM(J549:J550)&gt;=10,5,"")),"")</f>
        <v/>
      </c>
      <c r="K553" s="208" t="str">
        <f>IFERROR(IF(INDEX(Attendance!$T:$T,MATCH($B548&amp;K$7,Attendance!$N:$N,0))=TRUE,"L",IF(SUM(K549:K550)&gt;=10,5,"")),"")</f>
        <v/>
      </c>
      <c r="L553" s="208" t="str">
        <f>IFERROR(IF(INDEX(Attendance!$T:$T,MATCH($B548&amp;L$7,Attendance!$N:$N,0))=TRUE,"L",IF(SUM(L549:L550)&gt;=10,5,"")),"")</f>
        <v/>
      </c>
      <c r="M553" s="208" t="str">
        <f>IFERROR(IF(INDEX(Attendance!$T:$T,MATCH($B548&amp;M$7,Attendance!$N:$N,0))=TRUE,"L",IF(SUM(M549:M550)&gt;=10,5,"")),"")</f>
        <v/>
      </c>
      <c r="N553" s="208" t="str">
        <f>IFERROR(IF(INDEX(Attendance!$T:$T,MATCH($B548&amp;N$7,Attendance!$N:$N,0))=TRUE,"L",IF(SUM(N549:N550)&gt;=10,5,"")),"")</f>
        <v/>
      </c>
      <c r="O553" s="208" t="str">
        <f>IFERROR(IF(INDEX(Attendance!$T:$T,MATCH($B548&amp;O$7,Attendance!$N:$N,0))=TRUE,"L",IF(SUM(O549:O550)&gt;=10,5,"")),"")</f>
        <v/>
      </c>
      <c r="P553" s="208" t="str">
        <f>IFERROR(IF(INDEX(Attendance!$T:$T,MATCH($B548&amp;P$7,Attendance!$N:$N,0))=TRUE,"L",IF(SUM(P549:P550)&gt;=10,5,"")),"")</f>
        <v/>
      </c>
      <c r="Q553" s="208" t="str">
        <f>IFERROR(IF(INDEX(Attendance!$T:$T,MATCH($B548&amp;Q$7,Attendance!$N:$N,0))=TRUE,"L",IF(SUM(Q549:Q550)&gt;=10,5,"")),"")</f>
        <v/>
      </c>
      <c r="R553" s="208" t="str">
        <f>IFERROR(IF(INDEX(Attendance!$T:$T,MATCH($B548&amp;R$7,Attendance!$N:$N,0))=TRUE,"L",IF(SUM(R549:R550)&gt;=10,5,"")),"")</f>
        <v/>
      </c>
      <c r="S553" s="208" t="str">
        <f>IFERROR(IF(INDEX(Attendance!$T:$T,MATCH($B548&amp;S$7,Attendance!$N:$N,0))=TRUE,"L",IF(SUM(S549:S550)&gt;=10,5,"")),"")</f>
        <v/>
      </c>
      <c r="T553" s="208" t="str">
        <f>IFERROR(IF(INDEX(Attendance!$T:$T,MATCH($B548&amp;T$7,Attendance!$N:$N,0))=TRUE,"L",IF(SUM(T549:T550)&gt;=10,5,"")),"")</f>
        <v/>
      </c>
      <c r="U553" s="208" t="str">
        <f>IFERROR(IF(INDEX(Attendance!$T:$T,MATCH($B548&amp;U$7,Attendance!$N:$N,0))=TRUE,"L",IF(SUM(U549:U550)&gt;=10,5,"")),"")</f>
        <v/>
      </c>
      <c r="V553" s="208" t="str">
        <f>IFERROR(IF(INDEX(Attendance!$T:$T,MATCH($B548&amp;V$7,Attendance!$N:$N,0))=TRUE,"L",IF(SUM(V549:V550)&gt;=10,5,"")),"")</f>
        <v/>
      </c>
      <c r="W553" s="208" t="str">
        <f>IFERROR(IF(INDEX(Attendance!$T:$T,MATCH($B548&amp;W$7,Attendance!$N:$N,0))=TRUE,"L",IF(SUM(W549:W550)&gt;=10,5,"")),"")</f>
        <v/>
      </c>
      <c r="X553" s="208" t="str">
        <f>IFERROR(IF(INDEX(Attendance!$T:$T,MATCH($B548&amp;X$7,Attendance!$N:$N,0))=TRUE,"L",IF(SUM(X549:X550)&gt;=10,5,"")),"")</f>
        <v/>
      </c>
      <c r="Y553" s="208" t="str">
        <f>IFERROR(IF(INDEX(Attendance!$T:$T,MATCH($B548&amp;Y$7,Attendance!$N:$N,0))=TRUE,"L",IF(SUM(Y549:Y550)&gt;=10,5,"")),"")</f>
        <v/>
      </c>
      <c r="Z553" s="208" t="str">
        <f>IFERROR(IF(INDEX(Attendance!$T:$T,MATCH($B548&amp;Z$7,Attendance!$N:$N,0))=TRUE,"L",IF(SUM(Z549:Z550)&gt;=10,5,"")),"")</f>
        <v/>
      </c>
      <c r="AA553" s="208" t="str">
        <f>IFERROR(IF(INDEX(Attendance!$T:$T,MATCH($B548&amp;AA$7,Attendance!$N:$N,0))=TRUE,"L",IF(SUM(AA549:AA550)&gt;=10,5,"")),"")</f>
        <v/>
      </c>
      <c r="AB553" s="208" t="str">
        <f>IFERROR(IF(INDEX(Attendance!$T:$T,MATCH($B548&amp;AB$7,Attendance!$N:$N,0))=TRUE,"L",IF(SUM(AB549:AB550)&gt;=10,5,"")),"")</f>
        <v/>
      </c>
      <c r="AC553" s="208" t="str">
        <f>IFERROR(IF(INDEX(Attendance!$T:$T,MATCH($B548&amp;AC$7,Attendance!$N:$N,0))=TRUE,"L",IF(SUM(AC549:AC550)&gt;=10,5,"")),"")</f>
        <v/>
      </c>
      <c r="AD553" s="208" t="str">
        <f>IFERROR(IF(INDEX(Attendance!$T:$T,MATCH($B548&amp;AD$7,Attendance!$N:$N,0))=TRUE,"L",IF(SUM(AD549:AD550)&gt;=10,5,"")),"")</f>
        <v/>
      </c>
      <c r="AE553" s="208" t="str">
        <f>IFERROR(IF(INDEX(Attendance!$T:$T,MATCH($B548&amp;AE$7,Attendance!$N:$N,0))=TRUE,"L",IF(SUM(AE549:AE550)&gt;=10,5,"")),"")</f>
        <v/>
      </c>
      <c r="AF553" s="208" t="str">
        <f>IFERROR(IF(INDEX(Attendance!$T:$T,MATCH($B548&amp;AF$7,Attendance!$N:$N,0))=TRUE,"L",IF(SUM(AF549:AF550)&gt;=10,5,"")),"")</f>
        <v/>
      </c>
      <c r="AG553" s="208" t="str">
        <f>IFERROR(IF(INDEX(Attendance!$T:$T,MATCH($B548&amp;AG$7,Attendance!$N:$N,0))=TRUE,"L",IF(SUM(AG549:AG550)&gt;=10,5,"")),"")</f>
        <v/>
      </c>
      <c r="AH553" s="208" t="str">
        <f>IFERROR(IF(INDEX(Attendance!$T:$T,MATCH($B548&amp;AH$7,Attendance!$N:$N,0))=TRUE,"L",IF(SUM(AH549:AH550)&gt;=10,5,"")),"")</f>
        <v/>
      </c>
      <c r="AI553" s="208" t="str">
        <f>IFERROR(IF(INDEX(Attendance!$T:$T,MATCH($B548&amp;AI$7,Attendance!$N:$N,0))=TRUE,"L",IF(SUM(AI549:AI550)&gt;=10,5,"")),"")</f>
        <v/>
      </c>
      <c r="AJ553" s="208" t="str">
        <f>IFERROR(IF(INDEX(Attendance!$T:$T,MATCH($B548&amp;AJ$7,Attendance!$N:$N,0))=TRUE,"L",IF(SUM(AJ549:AJ550)&gt;=10,5,"")),"")</f>
        <v/>
      </c>
      <c r="AK553" s="260"/>
      <c r="AL553" s="209">
        <f>ROUND(AL548*AL549,2)</f>
        <v>0</v>
      </c>
      <c r="AM553" s="209">
        <f>ROUND(AM548*AM549,2)</f>
        <v>0</v>
      </c>
      <c r="AN553" s="209">
        <f>ROUND(AN548*AN549,2)</f>
        <v>0</v>
      </c>
      <c r="AO553" s="263"/>
      <c r="AP553" s="266"/>
      <c r="AQ553" s="210">
        <f>AQ548*$AQ$5</f>
        <v>0</v>
      </c>
      <c r="AR553" s="211">
        <f>AR548*ROUND(IF($C553="",1200,MID($C553,FIND("RM",$C553)+3,4))/26,2)</f>
        <v>0</v>
      </c>
      <c r="AS553" s="211">
        <f t="shared" ref="AS553:AT553" si="150">AS548*ROUND(IF($C553="",1200,MID($C553,FIND("RM",$C553)+3,4))/26,2)</f>
        <v>0</v>
      </c>
      <c r="AT553" s="211">
        <f t="shared" si="150"/>
        <v>92.3</v>
      </c>
      <c r="AU553" s="257"/>
    </row>
    <row r="554" spans="1:47" s="212" customFormat="1" ht="33" customHeight="1" x14ac:dyDescent="0.25">
      <c r="A554" s="175">
        <f t="shared" si="140"/>
        <v>92</v>
      </c>
      <c r="B554" s="184" t="str">
        <f>_xlfn.IFNA(INDEX(Attendance!$A:$A,MATCH(A554,Attendance!$M:$M,0)),"")</f>
        <v/>
      </c>
      <c r="C554" s="185" t="str">
        <f>_xlfn.IFNA(INDEX(Masterlist!C:C,MATCH(B554,Masterlist!B:B,0)),"")</f>
        <v/>
      </c>
      <c r="D554" s="87"/>
      <c r="E554" s="186" t="s">
        <v>173</v>
      </c>
      <c r="F554" s="83" t="str" cm="1">
        <f t="array" ref="F554">_xlfn.IFNA(IF(OR(VALUE(F$7&amp;$C$3)=PH),IF(F555="","PH",IF(INDEX(Attendance!$O:$O,MATCH($B554&amp;F$7,Attendance!$N:$N,0))&lt;"1200","PM","PN")),IF(F$6="Sun",IF(F555="","RD",IF(INDEX(Attendance!$O:$O,MATCH($B554&amp;F$7,Attendance!$N:$N,0))&lt;"1200","RM","RN")),IF(F555="",IF(F$7="","",IF(INDEX(Attendance!$I:$I,MATCH($B554&amp;F$7,Attendance!$N:$N,0))="ABS","AB","UL")),IF(INDEX(Attendance!$O:$O,MATCH($B554&amp;F$7,Attendance!$N:$N,0))&lt;"1200","M","N")))),"")</f>
        <v/>
      </c>
      <c r="G554" s="83" t="str" cm="1">
        <f t="array" ref="G554">_xlfn.IFNA(IF(OR(VALUE(G$7&amp;$C$3)=PH),IF(G555="","PH",IF(INDEX(Attendance!$O:$O,MATCH($B554&amp;G$7,Attendance!$N:$N,0))&lt;"1200","PM","PN")),IF(G$6="Sun",IF(G555="","RD",IF(INDEX(Attendance!$O:$O,MATCH($B554&amp;G$7,Attendance!$N:$N,0))&lt;"1200","RM","RN")),IF(G555="",IF(G$7="","",IF(INDEX(Attendance!$I:$I,MATCH($B554&amp;G$7,Attendance!$N:$N,0))="ABS","AB","UL")),IF(INDEX(Attendance!$O:$O,MATCH($B554&amp;G$7,Attendance!$N:$N,0))&lt;"1200","M","N")))),"")</f>
        <v/>
      </c>
      <c r="H554" s="83" t="str" cm="1">
        <f t="array" ref="H554">_xlfn.IFNA(IF(OR(VALUE(H$7&amp;$C$3)=PH),IF(H555="","PH",IF(INDEX(Attendance!$O:$O,MATCH($B554&amp;H$7,Attendance!$N:$N,0))&lt;"1200","PM","PN")),IF(H$6="Sun",IF(H555="","RD",IF(INDEX(Attendance!$O:$O,MATCH($B554&amp;H$7,Attendance!$N:$N,0))&lt;"1200","RM","RN")),IF(H555="",IF(H$7="","",IF(INDEX(Attendance!$I:$I,MATCH($B554&amp;H$7,Attendance!$N:$N,0))="ABS","AB","UL")),IF(INDEX(Attendance!$O:$O,MATCH($B554&amp;H$7,Attendance!$N:$N,0))&lt;"1200","M","N")))),"")</f>
        <v/>
      </c>
      <c r="I554" s="83" t="str" cm="1">
        <f t="array" ref="I554">_xlfn.IFNA(IF(OR(VALUE(I$7&amp;$C$3)=PH),IF(I555="","PH",IF(INDEX(Attendance!$O:$O,MATCH($B554&amp;I$7,Attendance!$N:$N,0))&lt;"1200","PM","PN")),IF(I$6="Sun",IF(I555="","RD",IF(INDEX(Attendance!$O:$O,MATCH($B554&amp;I$7,Attendance!$N:$N,0))&lt;"1200","RM","RN")),IF(I555="",IF(I$7="","",IF(INDEX(Attendance!$I:$I,MATCH($B554&amp;I$7,Attendance!$N:$N,0))="ABS","AB","UL")),IF(INDEX(Attendance!$O:$O,MATCH($B554&amp;I$7,Attendance!$N:$N,0))&lt;"1200","M","N")))),"")</f>
        <v/>
      </c>
      <c r="J554" s="83" t="str" cm="1">
        <f t="array" ref="J554">_xlfn.IFNA(IF(OR(VALUE(J$7&amp;$C$3)=PH),IF(J555="","PH",IF(INDEX(Attendance!$O:$O,MATCH($B554&amp;J$7,Attendance!$N:$N,0))&lt;"1200","PM","PN")),IF(J$6="Sun",IF(J555="","RD",IF(INDEX(Attendance!$O:$O,MATCH($B554&amp;J$7,Attendance!$N:$N,0))&lt;"1200","RM","RN")),IF(J555="",IF(J$7="","",IF(INDEX(Attendance!$I:$I,MATCH($B554&amp;J$7,Attendance!$N:$N,0))="ABS","AB","UL")),IF(INDEX(Attendance!$O:$O,MATCH($B554&amp;J$7,Attendance!$N:$N,0))&lt;"1200","M","N")))),"")</f>
        <v/>
      </c>
      <c r="K554" s="83" t="str" cm="1">
        <f t="array" ref="K554">_xlfn.IFNA(IF(OR(VALUE(K$7&amp;$C$3)=PH),IF(K555="","PH",IF(INDEX(Attendance!$O:$O,MATCH($B554&amp;K$7,Attendance!$N:$N,0))&lt;"1200","PM","PN")),IF(K$6="Sun",IF(K555="","RD",IF(INDEX(Attendance!$O:$O,MATCH($B554&amp;K$7,Attendance!$N:$N,0))&lt;"1200","RM","RN")),IF(K555="",IF(K$7="","",IF(INDEX(Attendance!$I:$I,MATCH($B554&amp;K$7,Attendance!$N:$N,0))="ABS","AB","UL")),IF(INDEX(Attendance!$O:$O,MATCH($B554&amp;K$7,Attendance!$N:$N,0))&lt;"1200","M","N")))),"")</f>
        <v/>
      </c>
      <c r="L554" s="83" t="str" cm="1">
        <f t="array" ref="L554">_xlfn.IFNA(IF(OR(VALUE(L$7&amp;$C$3)=PH),IF(L555="","PH",IF(INDEX(Attendance!$O:$O,MATCH($B554&amp;L$7,Attendance!$N:$N,0))&lt;"1200","PM","PN")),IF(L$6="Sun",IF(L555="","RD",IF(INDEX(Attendance!$O:$O,MATCH($B554&amp;L$7,Attendance!$N:$N,0))&lt;"1200","RM","RN")),IF(L555="",IF(L$7="","",IF(INDEX(Attendance!$I:$I,MATCH($B554&amp;L$7,Attendance!$N:$N,0))="ABS","AB","UL")),IF(INDEX(Attendance!$O:$O,MATCH($B554&amp;L$7,Attendance!$N:$N,0))&lt;"1200","M","N")))),"")</f>
        <v>RD</v>
      </c>
      <c r="M554" s="83" t="str" cm="1">
        <f t="array" ref="M554">_xlfn.IFNA(IF(OR(VALUE(M$7&amp;$C$3)=PH),IF(M555="","PH",IF(INDEX(Attendance!$O:$O,MATCH($B554&amp;M$7,Attendance!$N:$N,0))&lt;"1200","PM","PN")),IF(M$6="Sun",IF(M555="","RD",IF(INDEX(Attendance!$O:$O,MATCH($B554&amp;M$7,Attendance!$N:$N,0))&lt;"1200","RM","RN")),IF(M555="",IF(M$7="","",IF(INDEX(Attendance!$I:$I,MATCH($B554&amp;M$7,Attendance!$N:$N,0))="ABS","AB","UL")),IF(INDEX(Attendance!$O:$O,MATCH($B554&amp;M$7,Attendance!$N:$N,0))&lt;"1200","M","N")))),"")</f>
        <v/>
      </c>
      <c r="N554" s="83" t="str" cm="1">
        <f t="array" ref="N554">_xlfn.IFNA(IF(OR(VALUE(N$7&amp;$C$3)=PH),IF(N555="","PH",IF(INDEX(Attendance!$O:$O,MATCH($B554&amp;N$7,Attendance!$N:$N,0))&lt;"1200","PM","PN")),IF(N$6="Sun",IF(N555="","RD",IF(INDEX(Attendance!$O:$O,MATCH($B554&amp;N$7,Attendance!$N:$N,0))&lt;"1200","RM","RN")),IF(N555="",IF(N$7="","",IF(INDEX(Attendance!$I:$I,MATCH($B554&amp;N$7,Attendance!$N:$N,0))="ABS","AB","UL")),IF(INDEX(Attendance!$O:$O,MATCH($B554&amp;N$7,Attendance!$N:$N,0))&lt;"1200","M","N")))),"")</f>
        <v/>
      </c>
      <c r="O554" s="83" t="str" cm="1">
        <f t="array" ref="O554">_xlfn.IFNA(IF(OR(VALUE(O$7&amp;$C$3)=PH),IF(O555="","PH",IF(INDEX(Attendance!$O:$O,MATCH($B554&amp;O$7,Attendance!$N:$N,0))&lt;"1200","PM","PN")),IF(O$6="Sun",IF(O555="","RD",IF(INDEX(Attendance!$O:$O,MATCH($B554&amp;O$7,Attendance!$N:$N,0))&lt;"1200","RM","RN")),IF(O555="",IF(O$7="","",IF(INDEX(Attendance!$I:$I,MATCH($B554&amp;O$7,Attendance!$N:$N,0))="ABS","AB","UL")),IF(INDEX(Attendance!$O:$O,MATCH($B554&amp;O$7,Attendance!$N:$N,0))&lt;"1200","M","N")))),"")</f>
        <v/>
      </c>
      <c r="P554" s="83" t="str" cm="1">
        <f t="array" ref="P554">_xlfn.IFNA(IF(OR(VALUE(P$7&amp;$C$3)=PH),IF(P555="","PH",IF(INDEX(Attendance!$O:$O,MATCH($B554&amp;P$7,Attendance!$N:$N,0))&lt;"1200","PM","PN")),IF(P$6="Sun",IF(P555="","RD",IF(INDEX(Attendance!$O:$O,MATCH($B554&amp;P$7,Attendance!$N:$N,0))&lt;"1200","RM","RN")),IF(P555="",IF(P$7="","",IF(INDEX(Attendance!$I:$I,MATCH($B554&amp;P$7,Attendance!$N:$N,0))="ABS","AB","UL")),IF(INDEX(Attendance!$O:$O,MATCH($B554&amp;P$7,Attendance!$N:$N,0))&lt;"1200","M","N")))),"")</f>
        <v/>
      </c>
      <c r="Q554" s="83" t="str" cm="1">
        <f t="array" ref="Q554">_xlfn.IFNA(IF(OR(VALUE(Q$7&amp;$C$3)=PH),IF(Q555="","PH",IF(INDEX(Attendance!$O:$O,MATCH($B554&amp;Q$7,Attendance!$N:$N,0))&lt;"1200","PM","PN")),IF(Q$6="Sun",IF(Q555="","RD",IF(INDEX(Attendance!$O:$O,MATCH($B554&amp;Q$7,Attendance!$N:$N,0))&lt;"1200","RM","RN")),IF(Q555="",IF(Q$7="","",IF(INDEX(Attendance!$I:$I,MATCH($B554&amp;Q$7,Attendance!$N:$N,0))="ABS","AB","UL")),IF(INDEX(Attendance!$O:$O,MATCH($B554&amp;Q$7,Attendance!$N:$N,0))&lt;"1200","M","N")))),"")</f>
        <v>PH</v>
      </c>
      <c r="R554" s="83" t="str" cm="1">
        <f t="array" ref="R554">_xlfn.IFNA(IF(OR(VALUE(R$7&amp;$C$3)=PH),IF(R555="","PH",IF(INDEX(Attendance!$O:$O,MATCH($B554&amp;R$7,Attendance!$N:$N,0))&lt;"1200","PM","PN")),IF(R$6="Sun",IF(R555="","RD",IF(INDEX(Attendance!$O:$O,MATCH($B554&amp;R$7,Attendance!$N:$N,0))&lt;"1200","RM","RN")),IF(R555="",IF(R$7="","",IF(INDEX(Attendance!$I:$I,MATCH($B554&amp;R$7,Attendance!$N:$N,0))="ABS","AB","UL")),IF(INDEX(Attendance!$O:$O,MATCH($B554&amp;R$7,Attendance!$N:$N,0))&lt;"1200","M","N")))),"")</f>
        <v>PH</v>
      </c>
      <c r="S554" s="83" t="str" cm="1">
        <f t="array" ref="S554">_xlfn.IFNA(IF(OR(VALUE(S$7&amp;$C$3)=PH),IF(S555="","PH",IF(INDEX(Attendance!$O:$O,MATCH($B554&amp;S$7,Attendance!$N:$N,0))&lt;"1200","PM","PN")),IF(S$6="Sun",IF(S555="","RD",IF(INDEX(Attendance!$O:$O,MATCH($B554&amp;S$7,Attendance!$N:$N,0))&lt;"1200","RM","RN")),IF(S555="",IF(S$7="","",IF(INDEX(Attendance!$I:$I,MATCH($B554&amp;S$7,Attendance!$N:$N,0))="ABS","AB","UL")),IF(INDEX(Attendance!$O:$O,MATCH($B554&amp;S$7,Attendance!$N:$N,0))&lt;"1200","M","N")))),"")</f>
        <v>RD</v>
      </c>
      <c r="T554" s="83" t="str" cm="1">
        <f t="array" ref="T554">_xlfn.IFNA(IF(OR(VALUE(T$7&amp;$C$3)=PH),IF(T555="","PH",IF(INDEX(Attendance!$O:$O,MATCH($B554&amp;T$7,Attendance!$N:$N,0))&lt;"1200","PM","PN")),IF(T$6="Sun",IF(T555="","RD",IF(INDEX(Attendance!$O:$O,MATCH($B554&amp;T$7,Attendance!$N:$N,0))&lt;"1200","RM","RN")),IF(T555="",IF(T$7="","",IF(INDEX(Attendance!$I:$I,MATCH($B554&amp;T$7,Attendance!$N:$N,0))="ABS","AB","UL")),IF(INDEX(Attendance!$O:$O,MATCH($B554&amp;T$7,Attendance!$N:$N,0))&lt;"1200","M","N")))),"")</f>
        <v/>
      </c>
      <c r="U554" s="83" t="str" cm="1">
        <f t="array" ref="U554">_xlfn.IFNA(IF(OR(VALUE(U$7&amp;$C$3)=PH),IF(U555="","PH",IF(INDEX(Attendance!$O:$O,MATCH($B554&amp;U$7,Attendance!$N:$N,0))&lt;"1200","PM","PN")),IF(U$6="Sun",IF(U555="","RD",IF(INDEX(Attendance!$O:$O,MATCH($B554&amp;U$7,Attendance!$N:$N,0))&lt;"1200","RM","RN")),IF(U555="",IF(U$7="","",IF(INDEX(Attendance!$I:$I,MATCH($B554&amp;U$7,Attendance!$N:$N,0))="ABS","AB","UL")),IF(INDEX(Attendance!$O:$O,MATCH($B554&amp;U$7,Attendance!$N:$N,0))&lt;"1200","M","N")))),"")</f>
        <v/>
      </c>
      <c r="V554" s="83" t="str" cm="1">
        <f t="array" ref="V554">_xlfn.IFNA(IF(OR(VALUE(V$7&amp;$C$3)=PH),IF(V555="","PH",IF(INDEX(Attendance!$O:$O,MATCH($B554&amp;V$7,Attendance!$N:$N,0))&lt;"1200","PM","PN")),IF(V$6="Sun",IF(V555="","RD",IF(INDEX(Attendance!$O:$O,MATCH($B554&amp;V$7,Attendance!$N:$N,0))&lt;"1200","RM","RN")),IF(V555="",IF(V$7="","",IF(INDEX(Attendance!$I:$I,MATCH($B554&amp;V$7,Attendance!$N:$N,0))="ABS","AB","UL")),IF(INDEX(Attendance!$O:$O,MATCH($B554&amp;V$7,Attendance!$N:$N,0))&lt;"1200","M","N")))),"")</f>
        <v/>
      </c>
      <c r="W554" s="83" t="str" cm="1">
        <f t="array" ref="W554">_xlfn.IFNA(IF(OR(VALUE(W$7&amp;$C$3)=PH),IF(W555="","PH",IF(INDEX(Attendance!$O:$O,MATCH($B554&amp;W$7,Attendance!$N:$N,0))&lt;"1200","PM","PN")),IF(W$6="Sun",IF(W555="","RD",IF(INDEX(Attendance!$O:$O,MATCH($B554&amp;W$7,Attendance!$N:$N,0))&lt;"1200","RM","RN")),IF(W555="",IF(W$7="","",IF(INDEX(Attendance!$I:$I,MATCH($B554&amp;W$7,Attendance!$N:$N,0))="ABS","AB","UL")),IF(INDEX(Attendance!$O:$O,MATCH($B554&amp;W$7,Attendance!$N:$N,0))&lt;"1200","M","N")))),"")</f>
        <v/>
      </c>
      <c r="X554" s="83" t="str" cm="1">
        <f t="array" ref="X554">_xlfn.IFNA(IF(OR(VALUE(X$7&amp;$C$3)=PH),IF(X555="","PH",IF(INDEX(Attendance!$O:$O,MATCH($B554&amp;X$7,Attendance!$N:$N,0))&lt;"1200","PM","PN")),IF(X$6="Sun",IF(X555="","RD",IF(INDEX(Attendance!$O:$O,MATCH($B554&amp;X$7,Attendance!$N:$N,0))&lt;"1200","RM","RN")),IF(X555="",IF(X$7="","",IF(INDEX(Attendance!$I:$I,MATCH($B554&amp;X$7,Attendance!$N:$N,0))="ABS","AB","UL")),IF(INDEX(Attendance!$O:$O,MATCH($B554&amp;X$7,Attendance!$N:$N,0))&lt;"1200","M","N")))),"")</f>
        <v/>
      </c>
      <c r="Y554" s="83" t="str" cm="1">
        <f t="array" ref="Y554">_xlfn.IFNA(IF(OR(VALUE(Y$7&amp;$C$3)=PH),IF(Y555="","PH",IF(INDEX(Attendance!$O:$O,MATCH($B554&amp;Y$7,Attendance!$N:$N,0))&lt;"1200","PM","PN")),IF(Y$6="Sun",IF(Y555="","RD",IF(INDEX(Attendance!$O:$O,MATCH($B554&amp;Y$7,Attendance!$N:$N,0))&lt;"1200","RM","RN")),IF(Y555="",IF(Y$7="","",IF(INDEX(Attendance!$I:$I,MATCH($B554&amp;Y$7,Attendance!$N:$N,0))="ABS","AB","UL")),IF(INDEX(Attendance!$O:$O,MATCH($B554&amp;Y$7,Attendance!$N:$N,0))&lt;"1200","M","N")))),"")</f>
        <v/>
      </c>
      <c r="Z554" s="83" t="str" cm="1">
        <f t="array" ref="Z554">_xlfn.IFNA(IF(OR(VALUE(Z$7&amp;$C$3)=PH),IF(Z555="","PH",IF(INDEX(Attendance!$O:$O,MATCH($B554&amp;Z$7,Attendance!$N:$N,0))&lt;"1200","PM","PN")),IF(Z$6="Sun",IF(Z555="","RD",IF(INDEX(Attendance!$O:$O,MATCH($B554&amp;Z$7,Attendance!$N:$N,0))&lt;"1200","RM","RN")),IF(Z555="",IF(Z$7="","",IF(INDEX(Attendance!$I:$I,MATCH($B554&amp;Z$7,Attendance!$N:$N,0))="ABS","AB","UL")),IF(INDEX(Attendance!$O:$O,MATCH($B554&amp;Z$7,Attendance!$N:$N,0))&lt;"1200","M","N")))),"")</f>
        <v>RD</v>
      </c>
      <c r="AA554" s="83" t="str" cm="1">
        <f t="array" ref="AA554">_xlfn.IFNA(IF(OR(VALUE(AA$7&amp;$C$3)=PH),IF(AA555="","PH",IF(INDEX(Attendance!$O:$O,MATCH($B554&amp;AA$7,Attendance!$N:$N,0))&lt;"1200","PM","PN")),IF(AA$6="Sun",IF(AA555="","RD",IF(INDEX(Attendance!$O:$O,MATCH($B554&amp;AA$7,Attendance!$N:$N,0))&lt;"1200","RM","RN")),IF(AA555="",IF(AA$7="","",IF(INDEX(Attendance!$I:$I,MATCH($B554&amp;AA$7,Attendance!$N:$N,0))="ABS","AB","UL")),IF(INDEX(Attendance!$O:$O,MATCH($B554&amp;AA$7,Attendance!$N:$N,0))&lt;"1200","M","N")))),"")</f>
        <v/>
      </c>
      <c r="AB554" s="83" t="str" cm="1">
        <f t="array" ref="AB554">_xlfn.IFNA(IF(OR(VALUE(AB$7&amp;$C$3)=PH),IF(AB555="","PH",IF(INDEX(Attendance!$O:$O,MATCH($B554&amp;AB$7,Attendance!$N:$N,0))&lt;"1200","PM","PN")),IF(AB$6="Sun",IF(AB555="","RD",IF(INDEX(Attendance!$O:$O,MATCH($B554&amp;AB$7,Attendance!$N:$N,0))&lt;"1200","RM","RN")),IF(AB555="",IF(AB$7="","",IF(INDEX(Attendance!$I:$I,MATCH($B554&amp;AB$7,Attendance!$N:$N,0))="ABS","AB","UL")),IF(INDEX(Attendance!$O:$O,MATCH($B554&amp;AB$7,Attendance!$N:$N,0))&lt;"1200","M","N")))),"")</f>
        <v/>
      </c>
      <c r="AC554" s="83" t="str" cm="1">
        <f t="array" ref="AC554">_xlfn.IFNA(IF(OR(VALUE(AC$7&amp;$C$3)=PH),IF(AC555="","PH",IF(INDEX(Attendance!$O:$O,MATCH($B554&amp;AC$7,Attendance!$N:$N,0))&lt;"1200","PM","PN")),IF(AC$6="Sun",IF(AC555="","RD",IF(INDEX(Attendance!$O:$O,MATCH($B554&amp;AC$7,Attendance!$N:$N,0))&lt;"1200","RM","RN")),IF(AC555="",IF(AC$7="","",IF(INDEX(Attendance!$I:$I,MATCH($B554&amp;AC$7,Attendance!$N:$N,0))="ABS","AB","UL")),IF(INDEX(Attendance!$O:$O,MATCH($B554&amp;AC$7,Attendance!$N:$N,0))&lt;"1200","M","N")))),"")</f>
        <v/>
      </c>
      <c r="AD554" s="83" t="str" cm="1">
        <f t="array" ref="AD554">_xlfn.IFNA(IF(OR(VALUE(AD$7&amp;$C$3)=PH),IF(AD555="","PH",IF(INDEX(Attendance!$O:$O,MATCH($B554&amp;AD$7,Attendance!$N:$N,0))&lt;"1200","PM","PN")),IF(AD$6="Sun",IF(AD555="","RD",IF(INDEX(Attendance!$O:$O,MATCH($B554&amp;AD$7,Attendance!$N:$N,0))&lt;"1200","RM","RN")),IF(AD555="",IF(AD$7="","",IF(INDEX(Attendance!$I:$I,MATCH($B554&amp;AD$7,Attendance!$N:$N,0))="ABS","AB","UL")),IF(INDEX(Attendance!$O:$O,MATCH($B554&amp;AD$7,Attendance!$N:$N,0))&lt;"1200","M","N")))),"")</f>
        <v/>
      </c>
      <c r="AE554" s="83" t="str" cm="1">
        <f t="array" ref="AE554">_xlfn.IFNA(IF(OR(VALUE(AE$7&amp;$C$3)=PH),IF(AE555="","PH",IF(INDEX(Attendance!$O:$O,MATCH($B554&amp;AE$7,Attendance!$N:$N,0))&lt;"1200","PM","PN")),IF(AE$6="Sun",IF(AE555="","RD",IF(INDEX(Attendance!$O:$O,MATCH($B554&amp;AE$7,Attendance!$N:$N,0))&lt;"1200","RM","RN")),IF(AE555="",IF(AE$7="","",IF(INDEX(Attendance!$I:$I,MATCH($B554&amp;AE$7,Attendance!$N:$N,0))="ABS","AB","UL")),IF(INDEX(Attendance!$O:$O,MATCH($B554&amp;AE$7,Attendance!$N:$N,0))&lt;"1200","M","N")))),"")</f>
        <v/>
      </c>
      <c r="AF554" s="83" t="str" cm="1">
        <f t="array" ref="AF554">_xlfn.IFNA(IF(OR(VALUE(AF$7&amp;$C$3)=PH),IF(AF555="","PH",IF(INDEX(Attendance!$O:$O,MATCH($B554&amp;AF$7,Attendance!$N:$N,0))&lt;"1200","PM","PN")),IF(AF$6="Sun",IF(AF555="","RD",IF(INDEX(Attendance!$O:$O,MATCH($B554&amp;AF$7,Attendance!$N:$N,0))&lt;"1200","RM","RN")),IF(AF555="",IF(AF$7="","",IF(INDEX(Attendance!$I:$I,MATCH($B554&amp;AF$7,Attendance!$N:$N,0))="ABS","AB","UL")),IF(INDEX(Attendance!$O:$O,MATCH($B554&amp;AF$7,Attendance!$N:$N,0))&lt;"1200","M","N")))),"")</f>
        <v/>
      </c>
      <c r="AG554" s="83" t="str" cm="1">
        <f t="array" ref="AG554">_xlfn.IFNA(IF(OR(VALUE(AG$7&amp;$C$3)=PH),IF(AG555="","PH",IF(INDEX(Attendance!$O:$O,MATCH($B554&amp;AG$7,Attendance!$N:$N,0))&lt;"1200","PM","PN")),IF(AG$6="Sun",IF(AG555="","RD",IF(INDEX(Attendance!$O:$O,MATCH($B554&amp;AG$7,Attendance!$N:$N,0))&lt;"1200","RM","RN")),IF(AG555="",IF(AG$7="","",IF(INDEX(Attendance!$I:$I,MATCH($B554&amp;AG$7,Attendance!$N:$N,0))="ABS","AB","UL")),IF(INDEX(Attendance!$O:$O,MATCH($B554&amp;AG$7,Attendance!$N:$N,0))&lt;"1200","M","N")))),"")</f>
        <v>RD</v>
      </c>
      <c r="AH554" s="83" t="str" cm="1">
        <f t="array" ref="AH554">_xlfn.IFNA(IF(OR(VALUE(AH$7&amp;$C$3)=PH),IF(AH555="","PH",IF(INDEX(Attendance!$O:$O,MATCH($B554&amp;AH$7,Attendance!$N:$N,0))&lt;"1200","PM","PN")),IF(AH$6="Sun",IF(AH555="","RD",IF(INDEX(Attendance!$O:$O,MATCH($B554&amp;AH$7,Attendance!$N:$N,0))&lt;"1200","RM","RN")),IF(AH555="",IF(AH$7="","",IF(INDEX(Attendance!$I:$I,MATCH($B554&amp;AH$7,Attendance!$N:$N,0))="ABS","AB","UL")),IF(INDEX(Attendance!$O:$O,MATCH($B554&amp;AH$7,Attendance!$N:$N,0))&lt;"1200","M","N")))),"")</f>
        <v/>
      </c>
      <c r="AI554" s="83" t="str" cm="1">
        <f t="array" ref="AI554">_xlfn.IFNA(IF(OR(VALUE(AI$7&amp;$C$3)=PH),IF(AI555="","PH",IF(INDEX(Attendance!$O:$O,MATCH($B554&amp;AI$7,Attendance!$N:$N,0))&lt;"1200","PM","PN")),IF(AI$6="Sun",IF(AI555="","RD",IF(INDEX(Attendance!$O:$O,MATCH($B554&amp;AI$7,Attendance!$N:$N,0))&lt;"1200","RM","RN")),IF(AI555="",IF(AI$7="","",IF(INDEX(Attendance!$I:$I,MATCH($B554&amp;AI$7,Attendance!$N:$N,0))="ABS","AB","UL")),IF(INDEX(Attendance!$O:$O,MATCH($B554&amp;AI$7,Attendance!$N:$N,0))&lt;"1200","M","N")))),"")</f>
        <v/>
      </c>
      <c r="AJ554" s="83" t="str" cm="1">
        <f t="array" ref="AJ554">_xlfn.IFNA(IF(OR(VALUE(AJ$7&amp;$C$3)=PH),IF(AJ555="","PH",IF(INDEX(Attendance!$O:$O,MATCH($B554&amp;AJ$7,Attendance!$N:$N,0))&lt;"1200","PM","PN")),IF(AJ$6="Sun",IF(AJ555="","RD",IF(INDEX(Attendance!$O:$O,MATCH($B554&amp;AJ$7,Attendance!$N:$N,0))&lt;"1200","RM","RN")),IF(AJ555="",IF(AJ$7="","",IF(INDEX(Attendance!$I:$I,MATCH($B554&amp;AJ$7,Attendance!$N:$N,0))="ABS","AB","UL")),IF(INDEX(Attendance!$O:$O,MATCH($B554&amp;AJ$7,Attendance!$N:$N,0))&lt;"1200","M","N")))),"")</f>
        <v/>
      </c>
      <c r="AK554" s="258">
        <f>SUM(SUMIF(F554:AJ554,{"M","N","A"},F555:AJ555))</f>
        <v>0</v>
      </c>
      <c r="AL554" s="187">
        <f>SUM(SUMIF(F554:AJ554,{"M","N"},F556:AJ556),SUMIF(F554:AJ554,{"OM","ON"},F555:AJ555))</f>
        <v>0</v>
      </c>
      <c r="AM554" s="187">
        <f>SUM(SUMIF(F554:AJ554,{"PM","PN","RM","RN"},F555:AJ555))</f>
        <v>0</v>
      </c>
      <c r="AN554" s="187">
        <f>SUM(SUMIF(F554:AJ554,{"PM","PN"},F556:AJ556))</f>
        <v>0</v>
      </c>
      <c r="AO554" s="261">
        <f>SUM(F559:AJ559)</f>
        <v>0</v>
      </c>
      <c r="AP554" s="264">
        <f>SUM(F558:AJ558)</f>
        <v>0</v>
      </c>
      <c r="AQ554" s="188">
        <f>IF(D558="",0,SUM(COUNTIFS(F554:AJ554,{"M","N","A","OM","ON","OA","PM","PN","PA","RM","RN","RA"})))</f>
        <v>0</v>
      </c>
      <c r="AR554" s="74">
        <f>COUNTIF(F554:AJ554,"AL")</f>
        <v>0</v>
      </c>
      <c r="AS554" s="74">
        <f>COUNTIF(F554:AJ554,"MC")</f>
        <v>0</v>
      </c>
      <c r="AT554" s="74">
        <f>COUNTIF(F554:AJ554,"PH")+COUNTIF(F554:AJ554,"RPH")</f>
        <v>2</v>
      </c>
      <c r="AU554" s="255">
        <f t="shared" ref="AU554" si="151">_xlfn.IFNA(IF($B554="",0,AK554*$AK$5+SUM(AL559:AN559)+SUM(AO554:AP559)+SUM(AQ559:AT559)),"")</f>
        <v>0</v>
      </c>
    </row>
    <row r="555" spans="1:47" s="212" customFormat="1" ht="33" customHeight="1" x14ac:dyDescent="0.25">
      <c r="A555" s="189"/>
      <c r="B555" s="184"/>
      <c r="C555" s="190" t="str">
        <f>_xlfn.IFNA(INDEX(Masterlist!D:D,MATCH(B554,Masterlist!B:B,0)),"")</f>
        <v/>
      </c>
      <c r="D555" s="88"/>
      <c r="E555" s="191" t="s">
        <v>174</v>
      </c>
      <c r="F555" s="192" t="str">
        <f>IFERROR(IF(F$6="Sun",INDEX(Attendance!$R:$R,MATCH($B554&amp;F$7,Attendance!$N:$N,0)),IF(INDEX(Attendance!$R:$R,MATCH($B554&amp;F$7,Attendance!$N:$N,0))="","",IF(INDEX(Attendance!$R:$R,MATCH($B554&amp;F$7,Attendance!$N:$N,0))&gt;8,8,INDEX(Attendance!$R:$R,MATCH($B554&amp;F$7,Attendance!$N:$N,0))))),"")</f>
        <v/>
      </c>
      <c r="G555" s="192" t="str">
        <f>IFERROR(IF(G$6="Sun",INDEX(Attendance!$R:$R,MATCH($B554&amp;G$7,Attendance!$N:$N,0)),IF(INDEX(Attendance!$R:$R,MATCH($B554&amp;G$7,Attendance!$N:$N,0))="","",IF(INDEX(Attendance!$R:$R,MATCH($B554&amp;G$7,Attendance!$N:$N,0))&gt;8,8,INDEX(Attendance!$R:$R,MATCH($B554&amp;G$7,Attendance!$N:$N,0))))),"")</f>
        <v/>
      </c>
      <c r="H555" s="192" t="str">
        <f>IFERROR(IF(H$6="Sun",INDEX(Attendance!$R:$R,MATCH($B554&amp;H$7,Attendance!$N:$N,0)),IF(INDEX(Attendance!$R:$R,MATCH($B554&amp;H$7,Attendance!$N:$N,0))="","",IF(INDEX(Attendance!$R:$R,MATCH($B554&amp;H$7,Attendance!$N:$N,0))&gt;8,8,INDEX(Attendance!$R:$R,MATCH($B554&amp;H$7,Attendance!$N:$N,0))))),"")</f>
        <v/>
      </c>
      <c r="I555" s="192" t="str">
        <f>IFERROR(IF(I$6="Sun",INDEX(Attendance!$R:$R,MATCH($B554&amp;I$7,Attendance!$N:$N,0)),IF(INDEX(Attendance!$R:$R,MATCH($B554&amp;I$7,Attendance!$N:$N,0))="","",IF(INDEX(Attendance!$R:$R,MATCH($B554&amp;I$7,Attendance!$N:$N,0))&gt;8,8,INDEX(Attendance!$R:$R,MATCH($B554&amp;I$7,Attendance!$N:$N,0))))),"")</f>
        <v/>
      </c>
      <c r="J555" s="192" t="str">
        <f>IFERROR(IF(J$6="Sun",INDEX(Attendance!$R:$R,MATCH($B554&amp;J$7,Attendance!$N:$N,0)),IF(INDEX(Attendance!$R:$R,MATCH($B554&amp;J$7,Attendance!$N:$N,0))="","",IF(INDEX(Attendance!$R:$R,MATCH($B554&amp;J$7,Attendance!$N:$N,0))&gt;8,8,INDEX(Attendance!$R:$R,MATCH($B554&amp;J$7,Attendance!$N:$N,0))))),"")</f>
        <v/>
      </c>
      <c r="K555" s="192" t="str">
        <f>IFERROR(IF(K$6="Sun",INDEX(Attendance!$R:$R,MATCH($B554&amp;K$7,Attendance!$N:$N,0)),IF(INDEX(Attendance!$R:$R,MATCH($B554&amp;K$7,Attendance!$N:$N,0))="","",IF(INDEX(Attendance!$R:$R,MATCH($B554&amp;K$7,Attendance!$N:$N,0))&gt;8,8,INDEX(Attendance!$R:$R,MATCH($B554&amp;K$7,Attendance!$N:$N,0))))),"")</f>
        <v/>
      </c>
      <c r="L555" s="192" t="str">
        <f>IFERROR(IF(L$6="Sun",INDEX(Attendance!$R:$R,MATCH($B554&amp;L$7,Attendance!$N:$N,0)),IF(INDEX(Attendance!$R:$R,MATCH($B554&amp;L$7,Attendance!$N:$N,0))="","",IF(INDEX(Attendance!$R:$R,MATCH($B554&amp;L$7,Attendance!$N:$N,0))&gt;8,8,INDEX(Attendance!$R:$R,MATCH($B554&amp;L$7,Attendance!$N:$N,0))))),"")</f>
        <v/>
      </c>
      <c r="M555" s="192" t="str">
        <f>IFERROR(IF(M$6="Sun",INDEX(Attendance!$R:$R,MATCH($B554&amp;M$7,Attendance!$N:$N,0)),IF(INDEX(Attendance!$R:$R,MATCH($B554&amp;M$7,Attendance!$N:$N,0))="","",IF(INDEX(Attendance!$R:$R,MATCH($B554&amp;M$7,Attendance!$N:$N,0))&gt;8,8,INDEX(Attendance!$R:$R,MATCH($B554&amp;M$7,Attendance!$N:$N,0))))),"")</f>
        <v/>
      </c>
      <c r="N555" s="192" t="str">
        <f>IFERROR(IF(N$6="Sun",INDEX(Attendance!$R:$R,MATCH($B554&amp;N$7,Attendance!$N:$N,0)),IF(INDEX(Attendance!$R:$R,MATCH($B554&amp;N$7,Attendance!$N:$N,0))="","",IF(INDEX(Attendance!$R:$R,MATCH($B554&amp;N$7,Attendance!$N:$N,0))&gt;8,8,INDEX(Attendance!$R:$R,MATCH($B554&amp;N$7,Attendance!$N:$N,0))))),"")</f>
        <v/>
      </c>
      <c r="O555" s="192" t="str">
        <f>IFERROR(IF(O$6="Sun",INDEX(Attendance!$R:$R,MATCH($B554&amp;O$7,Attendance!$N:$N,0)),IF(INDEX(Attendance!$R:$R,MATCH($B554&amp;O$7,Attendance!$N:$N,0))="","",IF(INDEX(Attendance!$R:$R,MATCH($B554&amp;O$7,Attendance!$N:$N,0))&gt;8,8,INDEX(Attendance!$R:$R,MATCH($B554&amp;O$7,Attendance!$N:$N,0))))),"")</f>
        <v/>
      </c>
      <c r="P555" s="192" t="str">
        <f>IFERROR(IF(P$6="Sun",INDEX(Attendance!$R:$R,MATCH($B554&amp;P$7,Attendance!$N:$N,0)),IF(INDEX(Attendance!$R:$R,MATCH($B554&amp;P$7,Attendance!$N:$N,0))="","",IF(INDEX(Attendance!$R:$R,MATCH($B554&amp;P$7,Attendance!$N:$N,0))&gt;8,8,INDEX(Attendance!$R:$R,MATCH($B554&amp;P$7,Attendance!$N:$N,0))))),"")</f>
        <v/>
      </c>
      <c r="Q555" s="192" t="str">
        <f>IFERROR(IF(Q$6="Sun",INDEX(Attendance!$R:$R,MATCH($B554&amp;Q$7,Attendance!$N:$N,0)),IF(INDEX(Attendance!$R:$R,MATCH($B554&amp;Q$7,Attendance!$N:$N,0))="","",IF(INDEX(Attendance!$R:$R,MATCH($B554&amp;Q$7,Attendance!$N:$N,0))&gt;8,8,INDEX(Attendance!$R:$R,MATCH($B554&amp;Q$7,Attendance!$N:$N,0))))),"")</f>
        <v/>
      </c>
      <c r="R555" s="192" t="str">
        <f>IFERROR(IF(R$6="Sun",INDEX(Attendance!$R:$R,MATCH($B554&amp;R$7,Attendance!$N:$N,0)),IF(INDEX(Attendance!$R:$R,MATCH($B554&amp;R$7,Attendance!$N:$N,0))="","",IF(INDEX(Attendance!$R:$R,MATCH($B554&amp;R$7,Attendance!$N:$N,0))&gt;8,8,INDEX(Attendance!$R:$R,MATCH($B554&amp;R$7,Attendance!$N:$N,0))))),"")</f>
        <v/>
      </c>
      <c r="S555" s="192" t="str">
        <f>IFERROR(IF(S$6="Sun",INDEX(Attendance!$R:$R,MATCH($B554&amp;S$7,Attendance!$N:$N,0)),IF(INDEX(Attendance!$R:$R,MATCH($B554&amp;S$7,Attendance!$N:$N,0))="","",IF(INDEX(Attendance!$R:$R,MATCH($B554&amp;S$7,Attendance!$N:$N,0))&gt;8,8,INDEX(Attendance!$R:$R,MATCH($B554&amp;S$7,Attendance!$N:$N,0))))),"")</f>
        <v/>
      </c>
      <c r="T555" s="192" t="str">
        <f>IFERROR(IF(T$6="Sun",INDEX(Attendance!$R:$R,MATCH($B554&amp;T$7,Attendance!$N:$N,0)),IF(INDEX(Attendance!$R:$R,MATCH($B554&amp;T$7,Attendance!$N:$N,0))="","",IF(INDEX(Attendance!$R:$R,MATCH($B554&amp;T$7,Attendance!$N:$N,0))&gt;8,8,INDEX(Attendance!$R:$R,MATCH($B554&amp;T$7,Attendance!$N:$N,0))))),"")</f>
        <v/>
      </c>
      <c r="U555" s="192" t="str">
        <f>IFERROR(IF(U$6="Sun",INDEX(Attendance!$R:$R,MATCH($B554&amp;U$7,Attendance!$N:$N,0)),IF(INDEX(Attendance!$R:$R,MATCH($B554&amp;U$7,Attendance!$N:$N,0))="","",IF(INDEX(Attendance!$R:$R,MATCH($B554&amp;U$7,Attendance!$N:$N,0))&gt;8,8,INDEX(Attendance!$R:$R,MATCH($B554&amp;U$7,Attendance!$N:$N,0))))),"")</f>
        <v/>
      </c>
      <c r="V555" s="192" t="str">
        <f>IFERROR(IF(V$6="Sun",INDEX(Attendance!$R:$R,MATCH($B554&amp;V$7,Attendance!$N:$N,0)),IF(INDEX(Attendance!$R:$R,MATCH($B554&amp;V$7,Attendance!$N:$N,0))="","",IF(INDEX(Attendance!$R:$R,MATCH($B554&amp;V$7,Attendance!$N:$N,0))&gt;8,8,INDEX(Attendance!$R:$R,MATCH($B554&amp;V$7,Attendance!$N:$N,0))))),"")</f>
        <v/>
      </c>
      <c r="W555" s="192" t="str">
        <f>IFERROR(IF(W$6="Sun",INDEX(Attendance!$R:$R,MATCH($B554&amp;W$7,Attendance!$N:$N,0)),IF(INDEX(Attendance!$R:$R,MATCH($B554&amp;W$7,Attendance!$N:$N,0))="","",IF(INDEX(Attendance!$R:$R,MATCH($B554&amp;W$7,Attendance!$N:$N,0))&gt;8,8,INDEX(Attendance!$R:$R,MATCH($B554&amp;W$7,Attendance!$N:$N,0))))),"")</f>
        <v/>
      </c>
      <c r="X555" s="192" t="str">
        <f>IFERROR(IF(X$6="Sun",INDEX(Attendance!$R:$R,MATCH($B554&amp;X$7,Attendance!$N:$N,0)),IF(INDEX(Attendance!$R:$R,MATCH($B554&amp;X$7,Attendance!$N:$N,0))="","",IF(INDEX(Attendance!$R:$R,MATCH($B554&amp;X$7,Attendance!$N:$N,0))&gt;8,8,INDEX(Attendance!$R:$R,MATCH($B554&amp;X$7,Attendance!$N:$N,0))))),"")</f>
        <v/>
      </c>
      <c r="Y555" s="192" t="str">
        <f>IFERROR(IF(Y$6="Sun",INDEX(Attendance!$R:$R,MATCH($B554&amp;Y$7,Attendance!$N:$N,0)),IF(INDEX(Attendance!$R:$R,MATCH($B554&amp;Y$7,Attendance!$N:$N,0))="","",IF(INDEX(Attendance!$R:$R,MATCH($B554&amp;Y$7,Attendance!$N:$N,0))&gt;8,8,INDEX(Attendance!$R:$R,MATCH($B554&amp;Y$7,Attendance!$N:$N,0))))),"")</f>
        <v/>
      </c>
      <c r="Z555" s="192" t="str">
        <f>IFERROR(IF(Z$6="Sun",INDEX(Attendance!$R:$R,MATCH($B554&amp;Z$7,Attendance!$N:$N,0)),IF(INDEX(Attendance!$R:$R,MATCH($B554&amp;Z$7,Attendance!$N:$N,0))="","",IF(INDEX(Attendance!$R:$R,MATCH($B554&amp;Z$7,Attendance!$N:$N,0))&gt;8,8,INDEX(Attendance!$R:$R,MATCH($B554&amp;Z$7,Attendance!$N:$N,0))))),"")</f>
        <v/>
      </c>
      <c r="AA555" s="192" t="str">
        <f>IFERROR(IF(AA$6="Sun",INDEX(Attendance!$R:$R,MATCH($B554&amp;AA$7,Attendance!$N:$N,0)),IF(INDEX(Attendance!$R:$R,MATCH($B554&amp;AA$7,Attendance!$N:$N,0))="","",IF(INDEX(Attendance!$R:$R,MATCH($B554&amp;AA$7,Attendance!$N:$N,0))&gt;8,8,INDEX(Attendance!$R:$R,MATCH($B554&amp;AA$7,Attendance!$N:$N,0))))),"")</f>
        <v/>
      </c>
      <c r="AB555" s="192" t="str">
        <f>IFERROR(IF(AB$6="Sun",INDEX(Attendance!$R:$R,MATCH($B554&amp;AB$7,Attendance!$N:$N,0)),IF(INDEX(Attendance!$R:$R,MATCH($B554&amp;AB$7,Attendance!$N:$N,0))="","",IF(INDEX(Attendance!$R:$R,MATCH($B554&amp;AB$7,Attendance!$N:$N,0))&gt;8,8,INDEX(Attendance!$R:$R,MATCH($B554&amp;AB$7,Attendance!$N:$N,0))))),"")</f>
        <v/>
      </c>
      <c r="AC555" s="192" t="str">
        <f>IFERROR(IF(AC$6="Sun",INDEX(Attendance!$R:$R,MATCH($B554&amp;AC$7,Attendance!$N:$N,0)),IF(INDEX(Attendance!$R:$R,MATCH($B554&amp;AC$7,Attendance!$N:$N,0))="","",IF(INDEX(Attendance!$R:$R,MATCH($B554&amp;AC$7,Attendance!$N:$N,0))&gt;8,8,INDEX(Attendance!$R:$R,MATCH($B554&amp;AC$7,Attendance!$N:$N,0))))),"")</f>
        <v/>
      </c>
      <c r="AD555" s="192" t="str">
        <f>IFERROR(IF(AD$6="Sun",INDEX(Attendance!$R:$R,MATCH($B554&amp;AD$7,Attendance!$N:$N,0)),IF(INDEX(Attendance!$R:$R,MATCH($B554&amp;AD$7,Attendance!$N:$N,0))="","",IF(INDEX(Attendance!$R:$R,MATCH($B554&amp;AD$7,Attendance!$N:$N,0))&gt;8,8,INDEX(Attendance!$R:$R,MATCH($B554&amp;AD$7,Attendance!$N:$N,0))))),"")</f>
        <v/>
      </c>
      <c r="AE555" s="192" t="str">
        <f>IFERROR(IF(AE$6="Sun",INDEX(Attendance!$R:$R,MATCH($B554&amp;AE$7,Attendance!$N:$N,0)),IF(INDEX(Attendance!$R:$R,MATCH($B554&amp;AE$7,Attendance!$N:$N,0))="","",IF(INDEX(Attendance!$R:$R,MATCH($B554&amp;AE$7,Attendance!$N:$N,0))&gt;8,8,INDEX(Attendance!$R:$R,MATCH($B554&amp;AE$7,Attendance!$N:$N,0))))),"")</f>
        <v/>
      </c>
      <c r="AF555" s="192" t="str">
        <f>IFERROR(IF(AF$6="Sun",INDEX(Attendance!$R:$R,MATCH($B554&amp;AF$7,Attendance!$N:$N,0)),IF(INDEX(Attendance!$R:$R,MATCH($B554&amp;AF$7,Attendance!$N:$N,0))="","",IF(INDEX(Attendance!$R:$R,MATCH($B554&amp;AF$7,Attendance!$N:$N,0))&gt;8,8,INDEX(Attendance!$R:$R,MATCH($B554&amp;AF$7,Attendance!$N:$N,0))))),"")</f>
        <v/>
      </c>
      <c r="AG555" s="192" t="str">
        <f>IFERROR(IF(AG$6="Sun",INDEX(Attendance!$R:$R,MATCH($B554&amp;AG$7,Attendance!$N:$N,0)),IF(INDEX(Attendance!$R:$R,MATCH($B554&amp;AG$7,Attendance!$N:$N,0))="","",IF(INDEX(Attendance!$R:$R,MATCH($B554&amp;AG$7,Attendance!$N:$N,0))&gt;8,8,INDEX(Attendance!$R:$R,MATCH($B554&amp;AG$7,Attendance!$N:$N,0))))),"")</f>
        <v/>
      </c>
      <c r="AH555" s="192" t="str">
        <f>IFERROR(IF(AH$6="Sun",INDEX(Attendance!$R:$R,MATCH($B554&amp;AH$7,Attendance!$N:$N,0)),IF(INDEX(Attendance!$R:$R,MATCH($B554&amp;AH$7,Attendance!$N:$N,0))="","",IF(INDEX(Attendance!$R:$R,MATCH($B554&amp;AH$7,Attendance!$N:$N,0))&gt;8,8,INDEX(Attendance!$R:$R,MATCH($B554&amp;AH$7,Attendance!$N:$N,0))))),"")</f>
        <v/>
      </c>
      <c r="AI555" s="192" t="str">
        <f>IFERROR(IF(AI$6="Sun",INDEX(Attendance!$R:$R,MATCH($B554&amp;AI$7,Attendance!$N:$N,0)),IF(INDEX(Attendance!$R:$R,MATCH($B554&amp;AI$7,Attendance!$N:$N,0))="","",IF(INDEX(Attendance!$R:$R,MATCH($B554&amp;AI$7,Attendance!$N:$N,0))&gt;8,8,INDEX(Attendance!$R:$R,MATCH($B554&amp;AI$7,Attendance!$N:$N,0))))),"")</f>
        <v/>
      </c>
      <c r="AJ555" s="192" t="str">
        <f>IFERROR(IF(AJ$6="Sun",INDEX(Attendance!$R:$R,MATCH($B554&amp;AJ$7,Attendance!$N:$N,0)),IF(INDEX(Attendance!$R:$R,MATCH($B554&amp;AJ$7,Attendance!$N:$N,0))="","",IF(INDEX(Attendance!$R:$R,MATCH($B554&amp;AJ$7,Attendance!$N:$N,0))&gt;8,8,INDEX(Attendance!$R:$R,MATCH($B554&amp;AJ$7,Attendance!$N:$N,0))))),"")</f>
        <v/>
      </c>
      <c r="AK555" s="259"/>
      <c r="AL555" s="193">
        <f>ROUND((IF($C559="",Basic,MID($C559,FIND("RM",$C559)+3,4))+$AP554+$AQ559)/WorkDays/WorkHours*AL$6,4)</f>
        <v>8.6538000000000004</v>
      </c>
      <c r="AM555" s="193">
        <f>ROUND((IF($C559="",Basic,MID($C559,FIND("RM",$C559)+3,4))+$AP554+$AQ559)/WorkDays/WorkHours*AM$6,4)</f>
        <v>11.538500000000001</v>
      </c>
      <c r="AN555" s="193">
        <f>ROUND((IF($C559="",Basic,MID($C559,FIND("RM",$C559)+3,4))+$AP554+$AQ559)/WorkDays/WorkHours*AN$6,4)</f>
        <v>17.307700000000001</v>
      </c>
      <c r="AO555" s="262"/>
      <c r="AP555" s="265"/>
      <c r="AQ555" s="86"/>
      <c r="AR555" s="194"/>
      <c r="AS555" s="194"/>
      <c r="AT555" s="194"/>
      <c r="AU555" s="256"/>
    </row>
    <row r="556" spans="1:47" s="212" customFormat="1" ht="33" customHeight="1" x14ac:dyDescent="0.25">
      <c r="A556" s="189"/>
      <c r="B556" s="184"/>
      <c r="C556" s="195" t="str">
        <f>_xlfn.IFNA(INDEX(Masterlist!E:E,MATCH(B554,Masterlist!B:B,0)),"")</f>
        <v/>
      </c>
      <c r="D556" s="1"/>
      <c r="E556" s="196" t="s">
        <v>175</v>
      </c>
      <c r="F556" s="197" t="str">
        <f>IFERROR(IF(F$6="Sun","",IF(INDEX(Attendance!$S:$S,MATCH($B554&amp;F$7,Attendance!$N:$N,0))=TRUE,"",IF(F555&lt;8,"",INDEX(Attendance!$G:$G,MATCH($B554&amp;F$7,Attendance!$N:$N,0))))),"")</f>
        <v/>
      </c>
      <c r="G556" s="197" t="str">
        <f>IFERROR(IF(G$6="Sun","",IF(INDEX(Attendance!$S:$S,MATCH($B554&amp;G$7,Attendance!$N:$N,0))=TRUE,"",IF(G555&lt;8,"",INDEX(Attendance!$G:$G,MATCH($B554&amp;G$7,Attendance!$N:$N,0))))),"")</f>
        <v/>
      </c>
      <c r="H556" s="197" t="str">
        <f>IFERROR(IF(H$6="Sun","",IF(INDEX(Attendance!$S:$S,MATCH($B554&amp;H$7,Attendance!$N:$N,0))=TRUE,"",IF(H555&lt;8,"",INDEX(Attendance!$G:$G,MATCH($B554&amp;H$7,Attendance!$N:$N,0))))),"")</f>
        <v/>
      </c>
      <c r="I556" s="197" t="str">
        <f>IFERROR(IF(I$6="Sun","",IF(INDEX(Attendance!$S:$S,MATCH($B554&amp;I$7,Attendance!$N:$N,0))=TRUE,"",IF(I555&lt;8,"",INDEX(Attendance!$G:$G,MATCH($B554&amp;I$7,Attendance!$N:$N,0))))),"")</f>
        <v/>
      </c>
      <c r="J556" s="197" t="str">
        <f>IFERROR(IF(J$6="Sun","",IF(INDEX(Attendance!$S:$S,MATCH($B554&amp;J$7,Attendance!$N:$N,0))=TRUE,"",IF(J555&lt;8,"",INDEX(Attendance!$G:$G,MATCH($B554&amp;J$7,Attendance!$N:$N,0))))),"")</f>
        <v/>
      </c>
      <c r="K556" s="197" t="str">
        <f>IFERROR(IF(K$6="Sun","",IF(INDEX(Attendance!$S:$S,MATCH($B554&amp;K$7,Attendance!$N:$N,0))=TRUE,"",IF(K555&lt;8,"",INDEX(Attendance!$G:$G,MATCH($B554&amp;K$7,Attendance!$N:$N,0))))),"")</f>
        <v/>
      </c>
      <c r="L556" s="197" t="str">
        <f>IFERROR(IF(L$6="Sun","",IF(INDEX(Attendance!$S:$S,MATCH($B554&amp;L$7,Attendance!$N:$N,0))=TRUE,"",IF(L555&lt;8,"",INDEX(Attendance!$G:$G,MATCH($B554&amp;L$7,Attendance!$N:$N,0))))),"")</f>
        <v/>
      </c>
      <c r="M556" s="197" t="str">
        <f>IFERROR(IF(M$6="Sun","",IF(INDEX(Attendance!$S:$S,MATCH($B554&amp;M$7,Attendance!$N:$N,0))=TRUE,"",IF(M555&lt;8,"",INDEX(Attendance!$G:$G,MATCH($B554&amp;M$7,Attendance!$N:$N,0))))),"")</f>
        <v/>
      </c>
      <c r="N556" s="197" t="str">
        <f>IFERROR(IF(N$6="Sun","",IF(INDEX(Attendance!$S:$S,MATCH($B554&amp;N$7,Attendance!$N:$N,0))=TRUE,"",IF(N555&lt;8,"",INDEX(Attendance!$G:$G,MATCH($B554&amp;N$7,Attendance!$N:$N,0))))),"")</f>
        <v/>
      </c>
      <c r="O556" s="197" t="str">
        <f>IFERROR(IF(O$6="Sun","",IF(INDEX(Attendance!$S:$S,MATCH($B554&amp;O$7,Attendance!$N:$N,0))=TRUE,"",IF(O555&lt;8,"",INDEX(Attendance!$G:$G,MATCH($B554&amp;O$7,Attendance!$N:$N,0))))),"")</f>
        <v/>
      </c>
      <c r="P556" s="197" t="str">
        <f>IFERROR(IF(P$6="Sun","",IF(INDEX(Attendance!$S:$S,MATCH($B554&amp;P$7,Attendance!$N:$N,0))=TRUE,"",IF(P555&lt;8,"",INDEX(Attendance!$G:$G,MATCH($B554&amp;P$7,Attendance!$N:$N,0))))),"")</f>
        <v/>
      </c>
      <c r="Q556" s="197" t="str">
        <f>IFERROR(IF(Q$6="Sun","",IF(INDEX(Attendance!$S:$S,MATCH($B554&amp;Q$7,Attendance!$N:$N,0))=TRUE,"",IF(Q555&lt;8,"",INDEX(Attendance!$G:$G,MATCH($B554&amp;Q$7,Attendance!$N:$N,0))))),"")</f>
        <v/>
      </c>
      <c r="R556" s="197" t="str">
        <f>IFERROR(IF(R$6="Sun","",IF(INDEX(Attendance!$S:$S,MATCH($B554&amp;R$7,Attendance!$N:$N,0))=TRUE,"",IF(R555&lt;8,"",INDEX(Attendance!$G:$G,MATCH($B554&amp;R$7,Attendance!$N:$N,0))))),"")</f>
        <v/>
      </c>
      <c r="S556" s="197" t="str">
        <f>IFERROR(IF(S$6="Sun","",IF(INDEX(Attendance!$S:$S,MATCH($B554&amp;S$7,Attendance!$N:$N,0))=TRUE,"",IF(S555&lt;8,"",INDEX(Attendance!$G:$G,MATCH($B554&amp;S$7,Attendance!$N:$N,0))))),"")</f>
        <v/>
      </c>
      <c r="T556" s="197" t="str">
        <f>IFERROR(IF(T$6="Sun","",IF(INDEX(Attendance!$S:$S,MATCH($B554&amp;T$7,Attendance!$N:$N,0))=TRUE,"",IF(T555&lt;8,"",INDEX(Attendance!$G:$G,MATCH($B554&amp;T$7,Attendance!$N:$N,0))))),"")</f>
        <v/>
      </c>
      <c r="U556" s="197" t="str">
        <f>IFERROR(IF(U$6="Sun","",IF(INDEX(Attendance!$S:$S,MATCH($B554&amp;U$7,Attendance!$N:$N,0))=TRUE,"",IF(U555&lt;8,"",INDEX(Attendance!$G:$G,MATCH($B554&amp;U$7,Attendance!$N:$N,0))))),"")</f>
        <v/>
      </c>
      <c r="V556" s="197" t="str">
        <f>IFERROR(IF(V$6="Sun","",IF(INDEX(Attendance!$S:$S,MATCH($B554&amp;V$7,Attendance!$N:$N,0))=TRUE,"",IF(V555&lt;8,"",INDEX(Attendance!$G:$G,MATCH($B554&amp;V$7,Attendance!$N:$N,0))))),"")</f>
        <v/>
      </c>
      <c r="W556" s="197" t="str">
        <f>IFERROR(IF(W$6="Sun","",IF(INDEX(Attendance!$S:$S,MATCH($B554&amp;W$7,Attendance!$N:$N,0))=TRUE,"",IF(W555&lt;8,"",INDEX(Attendance!$G:$G,MATCH($B554&amp;W$7,Attendance!$N:$N,0))))),"")</f>
        <v/>
      </c>
      <c r="X556" s="197" t="str">
        <f>IFERROR(IF(X$6="Sun","",IF(INDEX(Attendance!$S:$S,MATCH($B554&amp;X$7,Attendance!$N:$N,0))=TRUE,"",IF(X555&lt;8,"",INDEX(Attendance!$G:$G,MATCH($B554&amp;X$7,Attendance!$N:$N,0))))),"")</f>
        <v/>
      </c>
      <c r="Y556" s="197" t="str">
        <f>IFERROR(IF(Y$6="Sun","",IF(INDEX(Attendance!$S:$S,MATCH($B554&amp;Y$7,Attendance!$N:$N,0))=TRUE,"",IF(Y555&lt;8,"",INDEX(Attendance!$G:$G,MATCH($B554&amp;Y$7,Attendance!$N:$N,0))))),"")</f>
        <v/>
      </c>
      <c r="Z556" s="197" t="str">
        <f>IFERROR(IF(Z$6="Sun","",IF(INDEX(Attendance!$S:$S,MATCH($B554&amp;Z$7,Attendance!$N:$N,0))=TRUE,"",IF(Z555&lt;8,"",INDEX(Attendance!$G:$G,MATCH($B554&amp;Z$7,Attendance!$N:$N,0))))),"")</f>
        <v/>
      </c>
      <c r="AA556" s="197" t="str">
        <f>IFERROR(IF(AA$6="Sun","",IF(INDEX(Attendance!$S:$S,MATCH($B554&amp;AA$7,Attendance!$N:$N,0))=TRUE,"",IF(AA555&lt;8,"",INDEX(Attendance!$G:$G,MATCH($B554&amp;AA$7,Attendance!$N:$N,0))))),"")</f>
        <v/>
      </c>
      <c r="AB556" s="197" t="str">
        <f>IFERROR(IF(AB$6="Sun","",IF(INDEX(Attendance!$S:$S,MATCH($B554&amp;AB$7,Attendance!$N:$N,0))=TRUE,"",IF(AB555&lt;8,"",INDEX(Attendance!$G:$G,MATCH($B554&amp;AB$7,Attendance!$N:$N,0))))),"")</f>
        <v/>
      </c>
      <c r="AC556" s="197" t="str">
        <f>IFERROR(IF(AC$6="Sun","",IF(INDEX(Attendance!$S:$S,MATCH($B554&amp;AC$7,Attendance!$N:$N,0))=TRUE,"",IF(AC555&lt;8,"",INDEX(Attendance!$G:$G,MATCH($B554&amp;AC$7,Attendance!$N:$N,0))))),"")</f>
        <v/>
      </c>
      <c r="AD556" s="197" t="str">
        <f>IFERROR(IF(AD$6="Sun","",IF(INDEX(Attendance!$S:$S,MATCH($B554&amp;AD$7,Attendance!$N:$N,0))=TRUE,"",IF(AD555&lt;8,"",INDEX(Attendance!$G:$G,MATCH($B554&amp;AD$7,Attendance!$N:$N,0))))),"")</f>
        <v/>
      </c>
      <c r="AE556" s="197" t="str">
        <f>IFERROR(IF(AE$6="Sun","",IF(INDEX(Attendance!$S:$S,MATCH($B554&amp;AE$7,Attendance!$N:$N,0))=TRUE,"",IF(AE555&lt;8,"",INDEX(Attendance!$G:$G,MATCH($B554&amp;AE$7,Attendance!$N:$N,0))))),"")</f>
        <v/>
      </c>
      <c r="AF556" s="197" t="str">
        <f>IFERROR(IF(AF$6="Sun","",IF(INDEX(Attendance!$S:$S,MATCH($B554&amp;AF$7,Attendance!$N:$N,0))=TRUE,"",IF(AF555&lt;8,"",INDEX(Attendance!$G:$G,MATCH($B554&amp;AF$7,Attendance!$N:$N,0))))),"")</f>
        <v/>
      </c>
      <c r="AG556" s="197" t="str">
        <f>IFERROR(IF(AG$6="Sun","",IF(INDEX(Attendance!$S:$S,MATCH($B554&amp;AG$7,Attendance!$N:$N,0))=TRUE,"",IF(AG555&lt;8,"",INDEX(Attendance!$G:$G,MATCH($B554&amp;AG$7,Attendance!$N:$N,0))))),"")</f>
        <v/>
      </c>
      <c r="AH556" s="197" t="str">
        <f>IFERROR(IF(AH$6="Sun","",IF(INDEX(Attendance!$S:$S,MATCH($B554&amp;AH$7,Attendance!$N:$N,0))=TRUE,"",IF(AH555&lt;8,"",INDEX(Attendance!$G:$G,MATCH($B554&amp;AH$7,Attendance!$N:$N,0))))),"")</f>
        <v/>
      </c>
      <c r="AI556" s="197" t="str">
        <f>IFERROR(IF(AI$6="Sun","",IF(INDEX(Attendance!$S:$S,MATCH($B554&amp;AI$7,Attendance!$N:$N,0))=TRUE,"",IF(AI555&lt;8,"",INDEX(Attendance!$G:$G,MATCH($B554&amp;AI$7,Attendance!$N:$N,0))))),"")</f>
        <v/>
      </c>
      <c r="AJ556" s="197" t="str">
        <f>IFERROR(IF(AJ$6="Sun","",IF(INDEX(Attendance!$S:$S,MATCH($B554&amp;AJ$7,Attendance!$N:$N,0))=TRUE,"",IF(AJ555&lt;8,"",INDEX(Attendance!$G:$G,MATCH($B554&amp;AJ$7,Attendance!$N:$N,0))))),"")</f>
        <v/>
      </c>
      <c r="AK556" s="259"/>
      <c r="AL556" s="198"/>
      <c r="AM556" s="198"/>
      <c r="AN556" s="198"/>
      <c r="AO556" s="262"/>
      <c r="AP556" s="265"/>
      <c r="AQ556" s="86"/>
      <c r="AR556" s="194"/>
      <c r="AS556" s="194"/>
      <c r="AT556" s="194"/>
      <c r="AU556" s="256"/>
    </row>
    <row r="557" spans="1:47" s="212" customFormat="1" ht="33" customHeight="1" x14ac:dyDescent="0.25">
      <c r="A557" s="189"/>
      <c r="B557" s="184"/>
      <c r="C557" s="195" t="str">
        <f>_xlfn.IFNA(INDEX(Masterlist!F:F,MATCH(B554,Masterlist!B:B,0)),"")</f>
        <v/>
      </c>
      <c r="D557" s="88"/>
      <c r="E557" s="196"/>
      <c r="F557" s="199"/>
      <c r="G557" s="200"/>
      <c r="H557" s="192"/>
      <c r="I557" s="192"/>
      <c r="J557" s="192"/>
      <c r="K557" s="192"/>
      <c r="L557" s="192"/>
      <c r="M557" s="192"/>
      <c r="N557" s="192"/>
      <c r="O557" s="192"/>
      <c r="P557" s="192"/>
      <c r="Q557" s="201"/>
      <c r="R557" s="201"/>
      <c r="S557" s="192"/>
      <c r="T557" s="192"/>
      <c r="U557" s="192"/>
      <c r="V557" s="192"/>
      <c r="W557" s="192"/>
      <c r="X557" s="192"/>
      <c r="Y557" s="192"/>
      <c r="Z557" s="192"/>
      <c r="AA557" s="192"/>
      <c r="AB557" s="192"/>
      <c r="AC557" s="192"/>
      <c r="AD557" s="192"/>
      <c r="AE557" s="192"/>
      <c r="AF557" s="192"/>
      <c r="AG557" s="192"/>
      <c r="AH557" s="192"/>
      <c r="AI557" s="192"/>
      <c r="AJ557" s="192"/>
      <c r="AK557" s="259"/>
      <c r="AL557" s="198"/>
      <c r="AM557" s="198"/>
      <c r="AN557" s="198"/>
      <c r="AO557" s="262"/>
      <c r="AP557" s="265"/>
      <c r="AQ557" s="86"/>
      <c r="AR557" s="194"/>
      <c r="AS557" s="194"/>
      <c r="AT557" s="194"/>
      <c r="AU557" s="256"/>
    </row>
    <row r="558" spans="1:47" s="212" customFormat="1" ht="33" customHeight="1" x14ac:dyDescent="0.25">
      <c r="A558" s="189"/>
      <c r="B558" s="184"/>
      <c r="C558" s="202" t="str">
        <f>_xlfn.IFNA(INDEX(Masterlist!I:I,MATCH(B554,Masterlist!B:B,0)),"")</f>
        <v/>
      </c>
      <c r="D558" s="226" t="str">
        <f>_xlfn.IFNA(IF(INDEX(Attendance!H:H,MATCH(B554,Attendance!$A:$A,0))="VMI","SCOPE ALLW",""),"")</f>
        <v/>
      </c>
      <c r="E558" s="196" t="s">
        <v>13</v>
      </c>
      <c r="F558" s="203" t="str">
        <f>IFERROR(IF(AND(RIGHT(F554,1)="N",VALUE(F555)&gt;=8),Database!$I$3,""),"")</f>
        <v/>
      </c>
      <c r="G558" s="192" t="str">
        <f>IFERROR(IF(AND(RIGHT(G554,1)="N",VALUE(G555)&gt;=8),Database!$I$3,""),"")</f>
        <v/>
      </c>
      <c r="H558" s="199" t="str">
        <f>IFERROR(IF(AND(RIGHT(H554,1)="N",VALUE(H555)&gt;=8),Database!$I$3,""),"")</f>
        <v/>
      </c>
      <c r="I558" s="192" t="str">
        <f>IFERROR(IF(AND(RIGHT(I554,1)="N",VALUE(I555)&gt;=8),Database!$I$3,""),"")</f>
        <v/>
      </c>
      <c r="J558" s="192" t="str">
        <f>IFERROR(IF(AND(RIGHT(J554,1)="N",VALUE(J555)&gt;=8),Database!$I$3,""),"")</f>
        <v/>
      </c>
      <c r="K558" s="192" t="str">
        <f>IFERROR(IF(AND(RIGHT(K554,1)="N",VALUE(K555)&gt;=8),Database!$I$3,""),"")</f>
        <v/>
      </c>
      <c r="L558" s="192" t="str">
        <f>IFERROR(IF(AND(RIGHT(L554,1)="N",VALUE(L555)&gt;=8),Database!$I$3,""),"")</f>
        <v/>
      </c>
      <c r="M558" s="192" t="str">
        <f>IFERROR(IF(AND(RIGHT(M554,1)="N",VALUE(M555)&gt;=8),Database!$I$3,""),"")</f>
        <v/>
      </c>
      <c r="N558" s="192" t="str">
        <f>IFERROR(IF(AND(RIGHT(N554,1)="N",VALUE(N555)&gt;=8),Database!$I$3,""),"")</f>
        <v/>
      </c>
      <c r="O558" s="192" t="str">
        <f>IFERROR(IF(AND(RIGHT(O554,1)="N",VALUE(O555)&gt;=8),Database!$I$3,""),"")</f>
        <v/>
      </c>
      <c r="P558" s="192" t="str">
        <f>IFERROR(IF(AND(RIGHT(P554,1)="N",VALUE(P555)&gt;=8),Database!$I$3,""),"")</f>
        <v/>
      </c>
      <c r="Q558" s="192" t="str">
        <f>IFERROR(IF(AND(RIGHT(Q554,1)="N",VALUE(Q555)&gt;=8),Database!$I$3,""),"")</f>
        <v/>
      </c>
      <c r="R558" s="192" t="str">
        <f>IFERROR(IF(AND(RIGHT(R554,1)="N",VALUE(R555)&gt;=8),Database!$I$3,""),"")</f>
        <v/>
      </c>
      <c r="S558" s="192" t="str">
        <f>IFERROR(IF(AND(RIGHT(S554,1)="N",VALUE(S555)&gt;=8),Database!$I$3,""),"")</f>
        <v/>
      </c>
      <c r="T558" s="192" t="str">
        <f>IFERROR(IF(AND(RIGHT(T554,1)="N",VALUE(T555)&gt;=8),Database!$I$3,""),"")</f>
        <v/>
      </c>
      <c r="U558" s="192" t="str">
        <f>IFERROR(IF(AND(RIGHT(U554,1)="N",VALUE(U555)&gt;=8),Database!$I$3,""),"")</f>
        <v/>
      </c>
      <c r="V558" s="192" t="str">
        <f>IFERROR(IF(AND(RIGHT(V554,1)="N",VALUE(V555)&gt;=8),Database!$I$3,""),"")</f>
        <v/>
      </c>
      <c r="W558" s="192" t="str">
        <f>IFERROR(IF(AND(RIGHT(W554,1)="N",VALUE(W555)&gt;=8),Database!$I$3,""),"")</f>
        <v/>
      </c>
      <c r="X558" s="192" t="str">
        <f>IFERROR(IF(AND(RIGHT(X554,1)="N",VALUE(X555)&gt;=8),Database!$I$3,""),"")</f>
        <v/>
      </c>
      <c r="Y558" s="192" t="str">
        <f>IFERROR(IF(AND(RIGHT(Y554,1)="N",VALUE(Y555)&gt;=8),Database!$I$3,""),"")</f>
        <v/>
      </c>
      <c r="Z558" s="192" t="str">
        <f>IFERROR(IF(AND(RIGHT(Z554,1)="N",VALUE(Z555)&gt;=8),Database!$I$3,""),"")</f>
        <v/>
      </c>
      <c r="AA558" s="192" t="str">
        <f>IFERROR(IF(AND(RIGHT(AA554,1)="N",VALUE(AA555)&gt;=8),Database!$I$3,""),"")</f>
        <v/>
      </c>
      <c r="AB558" s="192" t="str">
        <f>IFERROR(IF(AND(RIGHT(AB554,1)="N",VALUE(AB555)&gt;=8),Database!$I$3,""),"")</f>
        <v/>
      </c>
      <c r="AC558" s="192" t="str">
        <f>IFERROR(IF(AND(RIGHT(AC554,1)="N",VALUE(AC555)&gt;=8),Database!$I$3,""),"")</f>
        <v/>
      </c>
      <c r="AD558" s="192" t="str">
        <f>IFERROR(IF(AND(RIGHT(AD554,1)="N",VALUE(AD555)&gt;=8),Database!$I$3,""),"")</f>
        <v/>
      </c>
      <c r="AE558" s="192" t="str">
        <f>IFERROR(IF(AND(RIGHT(AE554,1)="N",VALUE(AE555)&gt;=8),Database!$I$3,""),"")</f>
        <v/>
      </c>
      <c r="AF558" s="192" t="str">
        <f>IFERROR(IF(AND(RIGHT(AF554,1)="N",VALUE(AF555)&gt;=8),Database!$I$3,""),"")</f>
        <v/>
      </c>
      <c r="AG558" s="192" t="str">
        <f>IFERROR(IF(AND(RIGHT(AG554,1)="N",VALUE(AG555)&gt;=8),Database!$I$3,""),"")</f>
        <v/>
      </c>
      <c r="AH558" s="192" t="str">
        <f>IFERROR(IF(AND(RIGHT(AH554,1)="N",VALUE(AH555)&gt;=8),Database!$I$3,""),"")</f>
        <v/>
      </c>
      <c r="AI558" s="192" t="str">
        <f>IFERROR(IF(AND(RIGHT(AI554,1)="N",VALUE(AI555)&gt;=8),Database!$I$3,""),"")</f>
        <v/>
      </c>
      <c r="AJ558" s="192" t="str">
        <f>IFERROR(IF(AND(RIGHT(AJ554,1)="N",VALUE(AJ555)&gt;=8),Database!$I$3,""),"")</f>
        <v/>
      </c>
      <c r="AK558" s="259"/>
      <c r="AL558" s="204"/>
      <c r="AM558" s="198"/>
      <c r="AN558" s="198"/>
      <c r="AO558" s="262"/>
      <c r="AP558" s="265"/>
      <c r="AQ558" s="86"/>
      <c r="AR558" s="194"/>
      <c r="AS558" s="194"/>
      <c r="AT558" s="194"/>
      <c r="AU558" s="256"/>
    </row>
    <row r="559" spans="1:47" s="212" customFormat="1" ht="33" customHeight="1" thickBot="1" x14ac:dyDescent="0.3">
      <c r="A559" s="189"/>
      <c r="B559" s="205"/>
      <c r="C559" s="222"/>
      <c r="D559" s="28"/>
      <c r="E559" s="206" t="s">
        <v>176</v>
      </c>
      <c r="F559" s="207" t="str">
        <f>IFERROR(IF(INDEX(Attendance!$T:$T,MATCH($B554&amp;F$7,Attendance!$N:$N,0))=TRUE,"L",IF(SUM(F555:F556)&gt;=10,5,"")),"")</f>
        <v/>
      </c>
      <c r="G559" s="207" t="str">
        <f>IFERROR(IF(INDEX(Attendance!$T:$T,MATCH($B554&amp;G$7,Attendance!$N:$N,0))=TRUE,"L",IF(SUM(G555:G556)&gt;=10,5,"")),"")</f>
        <v/>
      </c>
      <c r="H559" s="208" t="str">
        <f>IFERROR(IF(INDEX(Attendance!$T:$T,MATCH($B554&amp;H$7,Attendance!$N:$N,0))=TRUE,"L",IF(SUM(H555:H556)&gt;=10,5,"")),"")</f>
        <v/>
      </c>
      <c r="I559" s="208" t="str">
        <f>IFERROR(IF(INDEX(Attendance!$T:$T,MATCH($B554&amp;I$7,Attendance!$N:$N,0))=TRUE,"L",IF(SUM(I555:I556)&gt;=10,5,"")),"")</f>
        <v/>
      </c>
      <c r="J559" s="208" t="str">
        <f>IFERROR(IF(INDEX(Attendance!$T:$T,MATCH($B554&amp;J$7,Attendance!$N:$N,0))=TRUE,"L",IF(SUM(J555:J556)&gt;=10,5,"")),"")</f>
        <v/>
      </c>
      <c r="K559" s="208" t="str">
        <f>IFERROR(IF(INDEX(Attendance!$T:$T,MATCH($B554&amp;K$7,Attendance!$N:$N,0))=TRUE,"L",IF(SUM(K555:K556)&gt;=10,5,"")),"")</f>
        <v/>
      </c>
      <c r="L559" s="208" t="str">
        <f>IFERROR(IF(INDEX(Attendance!$T:$T,MATCH($B554&amp;L$7,Attendance!$N:$N,0))=TRUE,"L",IF(SUM(L555:L556)&gt;=10,5,"")),"")</f>
        <v/>
      </c>
      <c r="M559" s="208" t="str">
        <f>IFERROR(IF(INDEX(Attendance!$T:$T,MATCH($B554&amp;M$7,Attendance!$N:$N,0))=TRUE,"L",IF(SUM(M555:M556)&gt;=10,5,"")),"")</f>
        <v/>
      </c>
      <c r="N559" s="208" t="str">
        <f>IFERROR(IF(INDEX(Attendance!$T:$T,MATCH($B554&amp;N$7,Attendance!$N:$N,0))=TRUE,"L",IF(SUM(N555:N556)&gt;=10,5,"")),"")</f>
        <v/>
      </c>
      <c r="O559" s="208" t="str">
        <f>IFERROR(IF(INDEX(Attendance!$T:$T,MATCH($B554&amp;O$7,Attendance!$N:$N,0))=TRUE,"L",IF(SUM(O555:O556)&gt;=10,5,"")),"")</f>
        <v/>
      </c>
      <c r="P559" s="208" t="str">
        <f>IFERROR(IF(INDEX(Attendance!$T:$T,MATCH($B554&amp;P$7,Attendance!$N:$N,0))=TRUE,"L",IF(SUM(P555:P556)&gt;=10,5,"")),"")</f>
        <v/>
      </c>
      <c r="Q559" s="208" t="str">
        <f>IFERROR(IF(INDEX(Attendance!$T:$T,MATCH($B554&amp;Q$7,Attendance!$N:$N,0))=TRUE,"L",IF(SUM(Q555:Q556)&gt;=10,5,"")),"")</f>
        <v/>
      </c>
      <c r="R559" s="208" t="str">
        <f>IFERROR(IF(INDEX(Attendance!$T:$T,MATCH($B554&amp;R$7,Attendance!$N:$N,0))=TRUE,"L",IF(SUM(R555:R556)&gt;=10,5,"")),"")</f>
        <v/>
      </c>
      <c r="S559" s="208" t="str">
        <f>IFERROR(IF(INDEX(Attendance!$T:$T,MATCH($B554&amp;S$7,Attendance!$N:$N,0))=TRUE,"L",IF(SUM(S555:S556)&gt;=10,5,"")),"")</f>
        <v/>
      </c>
      <c r="T559" s="208" t="str">
        <f>IFERROR(IF(INDEX(Attendance!$T:$T,MATCH($B554&amp;T$7,Attendance!$N:$N,0))=TRUE,"L",IF(SUM(T555:T556)&gt;=10,5,"")),"")</f>
        <v/>
      </c>
      <c r="U559" s="208" t="str">
        <f>IFERROR(IF(INDEX(Attendance!$T:$T,MATCH($B554&amp;U$7,Attendance!$N:$N,0))=TRUE,"L",IF(SUM(U555:U556)&gt;=10,5,"")),"")</f>
        <v/>
      </c>
      <c r="V559" s="208" t="str">
        <f>IFERROR(IF(INDEX(Attendance!$T:$T,MATCH($B554&amp;V$7,Attendance!$N:$N,0))=TRUE,"L",IF(SUM(V555:V556)&gt;=10,5,"")),"")</f>
        <v/>
      </c>
      <c r="W559" s="208" t="str">
        <f>IFERROR(IF(INDEX(Attendance!$T:$T,MATCH($B554&amp;W$7,Attendance!$N:$N,0))=TRUE,"L",IF(SUM(W555:W556)&gt;=10,5,"")),"")</f>
        <v/>
      </c>
      <c r="X559" s="208" t="str">
        <f>IFERROR(IF(INDEX(Attendance!$T:$T,MATCH($B554&amp;X$7,Attendance!$N:$N,0))=TRUE,"L",IF(SUM(X555:X556)&gt;=10,5,"")),"")</f>
        <v/>
      </c>
      <c r="Y559" s="208" t="str">
        <f>IFERROR(IF(INDEX(Attendance!$T:$T,MATCH($B554&amp;Y$7,Attendance!$N:$N,0))=TRUE,"L",IF(SUM(Y555:Y556)&gt;=10,5,"")),"")</f>
        <v/>
      </c>
      <c r="Z559" s="208" t="str">
        <f>IFERROR(IF(INDEX(Attendance!$T:$T,MATCH($B554&amp;Z$7,Attendance!$N:$N,0))=TRUE,"L",IF(SUM(Z555:Z556)&gt;=10,5,"")),"")</f>
        <v/>
      </c>
      <c r="AA559" s="208" t="str">
        <f>IFERROR(IF(INDEX(Attendance!$T:$T,MATCH($B554&amp;AA$7,Attendance!$N:$N,0))=TRUE,"L",IF(SUM(AA555:AA556)&gt;=10,5,"")),"")</f>
        <v/>
      </c>
      <c r="AB559" s="208" t="str">
        <f>IFERROR(IF(INDEX(Attendance!$T:$T,MATCH($B554&amp;AB$7,Attendance!$N:$N,0))=TRUE,"L",IF(SUM(AB555:AB556)&gt;=10,5,"")),"")</f>
        <v/>
      </c>
      <c r="AC559" s="208" t="str">
        <f>IFERROR(IF(INDEX(Attendance!$T:$T,MATCH($B554&amp;AC$7,Attendance!$N:$N,0))=TRUE,"L",IF(SUM(AC555:AC556)&gt;=10,5,"")),"")</f>
        <v/>
      </c>
      <c r="AD559" s="208" t="str">
        <f>IFERROR(IF(INDEX(Attendance!$T:$T,MATCH($B554&amp;AD$7,Attendance!$N:$N,0))=TRUE,"L",IF(SUM(AD555:AD556)&gt;=10,5,"")),"")</f>
        <v/>
      </c>
      <c r="AE559" s="208" t="str">
        <f>IFERROR(IF(INDEX(Attendance!$T:$T,MATCH($B554&amp;AE$7,Attendance!$N:$N,0))=TRUE,"L",IF(SUM(AE555:AE556)&gt;=10,5,"")),"")</f>
        <v/>
      </c>
      <c r="AF559" s="208" t="str">
        <f>IFERROR(IF(INDEX(Attendance!$T:$T,MATCH($B554&amp;AF$7,Attendance!$N:$N,0))=TRUE,"L",IF(SUM(AF555:AF556)&gt;=10,5,"")),"")</f>
        <v/>
      </c>
      <c r="AG559" s="208" t="str">
        <f>IFERROR(IF(INDEX(Attendance!$T:$T,MATCH($B554&amp;AG$7,Attendance!$N:$N,0))=TRUE,"L",IF(SUM(AG555:AG556)&gt;=10,5,"")),"")</f>
        <v/>
      </c>
      <c r="AH559" s="208" t="str">
        <f>IFERROR(IF(INDEX(Attendance!$T:$T,MATCH($B554&amp;AH$7,Attendance!$N:$N,0))=TRUE,"L",IF(SUM(AH555:AH556)&gt;=10,5,"")),"")</f>
        <v/>
      </c>
      <c r="AI559" s="208" t="str">
        <f>IFERROR(IF(INDEX(Attendance!$T:$T,MATCH($B554&amp;AI$7,Attendance!$N:$N,0))=TRUE,"L",IF(SUM(AI555:AI556)&gt;=10,5,"")),"")</f>
        <v/>
      </c>
      <c r="AJ559" s="208" t="str">
        <f>IFERROR(IF(INDEX(Attendance!$T:$T,MATCH($B554&amp;AJ$7,Attendance!$N:$N,0))=TRUE,"L",IF(SUM(AJ555:AJ556)&gt;=10,5,"")),"")</f>
        <v/>
      </c>
      <c r="AK559" s="260"/>
      <c r="AL559" s="209">
        <f>ROUND(AL554*AL555,2)</f>
        <v>0</v>
      </c>
      <c r="AM559" s="209">
        <f>ROUND(AM554*AM555,2)</f>
        <v>0</v>
      </c>
      <c r="AN559" s="209">
        <f>ROUND(AN554*AN555,2)</f>
        <v>0</v>
      </c>
      <c r="AO559" s="263"/>
      <c r="AP559" s="266"/>
      <c r="AQ559" s="210">
        <f>AQ554*$AQ$5</f>
        <v>0</v>
      </c>
      <c r="AR559" s="211">
        <f>AR554*ROUND(IF($C559="",1200,MID($C559,FIND("RM",$C559)+3,4))/26,2)</f>
        <v>0</v>
      </c>
      <c r="AS559" s="211">
        <f t="shared" ref="AS559:AT559" si="152">AS554*ROUND(IF($C559="",1200,MID($C559,FIND("RM",$C559)+3,4))/26,2)</f>
        <v>0</v>
      </c>
      <c r="AT559" s="211">
        <f t="shared" si="152"/>
        <v>92.3</v>
      </c>
      <c r="AU559" s="257"/>
    </row>
    <row r="560" spans="1:47" s="213" customFormat="1" ht="33" customHeight="1" x14ac:dyDescent="0.35">
      <c r="A560" s="175">
        <f t="shared" si="140"/>
        <v>93</v>
      </c>
      <c r="B560" s="184" t="str">
        <f>_xlfn.IFNA(INDEX(Attendance!$A:$A,MATCH(A560,Attendance!$M:$M,0)),"")</f>
        <v/>
      </c>
      <c r="C560" s="185" t="str">
        <f>_xlfn.IFNA(INDEX(Masterlist!C:C,MATCH(B560,Masterlist!B:B,0)),"")</f>
        <v/>
      </c>
      <c r="D560" s="87"/>
      <c r="E560" s="186" t="s">
        <v>173</v>
      </c>
      <c r="F560" s="83" t="str" cm="1">
        <f t="array" ref="F560">_xlfn.IFNA(IF(OR(VALUE(F$7&amp;$C$3)=PH),IF(F561="","PH",IF(INDEX(Attendance!$O:$O,MATCH($B560&amp;F$7,Attendance!$N:$N,0))&lt;"1200","PM","PN")),IF(F$6="Sun",IF(F561="","RD",IF(INDEX(Attendance!$O:$O,MATCH($B560&amp;F$7,Attendance!$N:$N,0))&lt;"1200","RM","RN")),IF(F561="",IF(F$7="","",IF(INDEX(Attendance!$I:$I,MATCH($B560&amp;F$7,Attendance!$N:$N,0))="ABS","AB","UL")),IF(INDEX(Attendance!$O:$O,MATCH($B560&amp;F$7,Attendance!$N:$N,0))&lt;"1200","M","N")))),"")</f>
        <v/>
      </c>
      <c r="G560" s="83" t="str" cm="1">
        <f t="array" ref="G560">_xlfn.IFNA(IF(OR(VALUE(G$7&amp;$C$3)=PH),IF(G561="","PH",IF(INDEX(Attendance!$O:$O,MATCH($B560&amp;G$7,Attendance!$N:$N,0))&lt;"1200","PM","PN")),IF(G$6="Sun",IF(G561="","RD",IF(INDEX(Attendance!$O:$O,MATCH($B560&amp;G$7,Attendance!$N:$N,0))&lt;"1200","RM","RN")),IF(G561="",IF(G$7="","",IF(INDEX(Attendance!$I:$I,MATCH($B560&amp;G$7,Attendance!$N:$N,0))="ABS","AB","UL")),IF(INDEX(Attendance!$O:$O,MATCH($B560&amp;G$7,Attendance!$N:$N,0))&lt;"1200","M","N")))),"")</f>
        <v/>
      </c>
      <c r="H560" s="83" t="str" cm="1">
        <f t="array" ref="H560">_xlfn.IFNA(IF(OR(VALUE(H$7&amp;$C$3)=PH),IF(H561="","PH",IF(INDEX(Attendance!$O:$O,MATCH($B560&amp;H$7,Attendance!$N:$N,0))&lt;"1200","PM","PN")),IF(H$6="Sun",IF(H561="","RD",IF(INDEX(Attendance!$O:$O,MATCH($B560&amp;H$7,Attendance!$N:$N,0))&lt;"1200","RM","RN")),IF(H561="",IF(H$7="","",IF(INDEX(Attendance!$I:$I,MATCH($B560&amp;H$7,Attendance!$N:$N,0))="ABS","AB","UL")),IF(INDEX(Attendance!$O:$O,MATCH($B560&amp;H$7,Attendance!$N:$N,0))&lt;"1200","M","N")))),"")</f>
        <v/>
      </c>
      <c r="I560" s="83" t="str" cm="1">
        <f t="array" ref="I560">_xlfn.IFNA(IF(OR(VALUE(I$7&amp;$C$3)=PH),IF(I561="","PH",IF(INDEX(Attendance!$O:$O,MATCH($B560&amp;I$7,Attendance!$N:$N,0))&lt;"1200","PM","PN")),IF(I$6="Sun",IF(I561="","RD",IF(INDEX(Attendance!$O:$O,MATCH($B560&amp;I$7,Attendance!$N:$N,0))&lt;"1200","RM","RN")),IF(I561="",IF(I$7="","",IF(INDEX(Attendance!$I:$I,MATCH($B560&amp;I$7,Attendance!$N:$N,0))="ABS","AB","UL")),IF(INDEX(Attendance!$O:$O,MATCH($B560&amp;I$7,Attendance!$N:$N,0))&lt;"1200","M","N")))),"")</f>
        <v/>
      </c>
      <c r="J560" s="83" t="str" cm="1">
        <f t="array" ref="J560">_xlfn.IFNA(IF(OR(VALUE(J$7&amp;$C$3)=PH),IF(J561="","PH",IF(INDEX(Attendance!$O:$O,MATCH($B560&amp;J$7,Attendance!$N:$N,0))&lt;"1200","PM","PN")),IF(J$6="Sun",IF(J561="","RD",IF(INDEX(Attendance!$O:$O,MATCH($B560&amp;J$7,Attendance!$N:$N,0))&lt;"1200","RM","RN")),IF(J561="",IF(J$7="","",IF(INDEX(Attendance!$I:$I,MATCH($B560&amp;J$7,Attendance!$N:$N,0))="ABS","AB","UL")),IF(INDEX(Attendance!$O:$O,MATCH($B560&amp;J$7,Attendance!$N:$N,0))&lt;"1200","M","N")))),"")</f>
        <v/>
      </c>
      <c r="K560" s="83" t="str" cm="1">
        <f t="array" ref="K560">_xlfn.IFNA(IF(OR(VALUE(K$7&amp;$C$3)=PH),IF(K561="","PH",IF(INDEX(Attendance!$O:$O,MATCH($B560&amp;K$7,Attendance!$N:$N,0))&lt;"1200","PM","PN")),IF(K$6="Sun",IF(K561="","RD",IF(INDEX(Attendance!$O:$O,MATCH($B560&amp;K$7,Attendance!$N:$N,0))&lt;"1200","RM","RN")),IF(K561="",IF(K$7="","",IF(INDEX(Attendance!$I:$I,MATCH($B560&amp;K$7,Attendance!$N:$N,0))="ABS","AB","UL")),IF(INDEX(Attendance!$O:$O,MATCH($B560&amp;K$7,Attendance!$N:$N,0))&lt;"1200","M","N")))),"")</f>
        <v/>
      </c>
      <c r="L560" s="83" t="str" cm="1">
        <f t="array" ref="L560">_xlfn.IFNA(IF(OR(VALUE(L$7&amp;$C$3)=PH),IF(L561="","PH",IF(INDEX(Attendance!$O:$O,MATCH($B560&amp;L$7,Attendance!$N:$N,0))&lt;"1200","PM","PN")),IF(L$6="Sun",IF(L561="","RD",IF(INDEX(Attendance!$O:$O,MATCH($B560&amp;L$7,Attendance!$N:$N,0))&lt;"1200","RM","RN")),IF(L561="",IF(L$7="","",IF(INDEX(Attendance!$I:$I,MATCH($B560&amp;L$7,Attendance!$N:$N,0))="ABS","AB","UL")),IF(INDEX(Attendance!$O:$O,MATCH($B560&amp;L$7,Attendance!$N:$N,0))&lt;"1200","M","N")))),"")</f>
        <v>RD</v>
      </c>
      <c r="M560" s="83" t="str" cm="1">
        <f t="array" ref="M560">_xlfn.IFNA(IF(OR(VALUE(M$7&amp;$C$3)=PH),IF(M561="","PH",IF(INDEX(Attendance!$O:$O,MATCH($B560&amp;M$7,Attendance!$N:$N,0))&lt;"1200","PM","PN")),IF(M$6="Sun",IF(M561="","RD",IF(INDEX(Attendance!$O:$O,MATCH($B560&amp;M$7,Attendance!$N:$N,0))&lt;"1200","RM","RN")),IF(M561="",IF(M$7="","",IF(INDEX(Attendance!$I:$I,MATCH($B560&amp;M$7,Attendance!$N:$N,0))="ABS","AB","UL")),IF(INDEX(Attendance!$O:$O,MATCH($B560&amp;M$7,Attendance!$N:$N,0))&lt;"1200","M","N")))),"")</f>
        <v/>
      </c>
      <c r="N560" s="83" t="str" cm="1">
        <f t="array" ref="N560">_xlfn.IFNA(IF(OR(VALUE(N$7&amp;$C$3)=PH),IF(N561="","PH",IF(INDEX(Attendance!$O:$O,MATCH($B560&amp;N$7,Attendance!$N:$N,0))&lt;"1200","PM","PN")),IF(N$6="Sun",IF(N561="","RD",IF(INDEX(Attendance!$O:$O,MATCH($B560&amp;N$7,Attendance!$N:$N,0))&lt;"1200","RM","RN")),IF(N561="",IF(N$7="","",IF(INDEX(Attendance!$I:$I,MATCH($B560&amp;N$7,Attendance!$N:$N,0))="ABS","AB","UL")),IF(INDEX(Attendance!$O:$O,MATCH($B560&amp;N$7,Attendance!$N:$N,0))&lt;"1200","M","N")))),"")</f>
        <v/>
      </c>
      <c r="O560" s="83" t="str" cm="1">
        <f t="array" ref="O560">_xlfn.IFNA(IF(OR(VALUE(O$7&amp;$C$3)=PH),IF(O561="","PH",IF(INDEX(Attendance!$O:$O,MATCH($B560&amp;O$7,Attendance!$N:$N,0))&lt;"1200","PM","PN")),IF(O$6="Sun",IF(O561="","RD",IF(INDEX(Attendance!$O:$O,MATCH($B560&amp;O$7,Attendance!$N:$N,0))&lt;"1200","RM","RN")),IF(O561="",IF(O$7="","",IF(INDEX(Attendance!$I:$I,MATCH($B560&amp;O$7,Attendance!$N:$N,0))="ABS","AB","UL")),IF(INDEX(Attendance!$O:$O,MATCH($B560&amp;O$7,Attendance!$N:$N,0))&lt;"1200","M","N")))),"")</f>
        <v/>
      </c>
      <c r="P560" s="83" t="str" cm="1">
        <f t="array" ref="P560">_xlfn.IFNA(IF(OR(VALUE(P$7&amp;$C$3)=PH),IF(P561="","PH",IF(INDEX(Attendance!$O:$O,MATCH($B560&amp;P$7,Attendance!$N:$N,0))&lt;"1200","PM","PN")),IF(P$6="Sun",IF(P561="","RD",IF(INDEX(Attendance!$O:$O,MATCH($B560&amp;P$7,Attendance!$N:$N,0))&lt;"1200","RM","RN")),IF(P561="",IF(P$7="","",IF(INDEX(Attendance!$I:$I,MATCH($B560&amp;P$7,Attendance!$N:$N,0))="ABS","AB","UL")),IF(INDEX(Attendance!$O:$O,MATCH($B560&amp;P$7,Attendance!$N:$N,0))&lt;"1200","M","N")))),"")</f>
        <v/>
      </c>
      <c r="Q560" s="83" t="str" cm="1">
        <f t="array" ref="Q560">_xlfn.IFNA(IF(OR(VALUE(Q$7&amp;$C$3)=PH),IF(Q561="","PH",IF(INDEX(Attendance!$O:$O,MATCH($B560&amp;Q$7,Attendance!$N:$N,0))&lt;"1200","PM","PN")),IF(Q$6="Sun",IF(Q561="","RD",IF(INDEX(Attendance!$O:$O,MATCH($B560&amp;Q$7,Attendance!$N:$N,0))&lt;"1200","RM","RN")),IF(Q561="",IF(Q$7="","",IF(INDEX(Attendance!$I:$I,MATCH($B560&amp;Q$7,Attendance!$N:$N,0))="ABS","AB","UL")),IF(INDEX(Attendance!$O:$O,MATCH($B560&amp;Q$7,Attendance!$N:$N,0))&lt;"1200","M","N")))),"")</f>
        <v>PH</v>
      </c>
      <c r="R560" s="83" t="str" cm="1">
        <f t="array" ref="R560">_xlfn.IFNA(IF(OR(VALUE(R$7&amp;$C$3)=PH),IF(R561="","PH",IF(INDEX(Attendance!$O:$O,MATCH($B560&amp;R$7,Attendance!$N:$N,0))&lt;"1200","PM","PN")),IF(R$6="Sun",IF(R561="","RD",IF(INDEX(Attendance!$O:$O,MATCH($B560&amp;R$7,Attendance!$N:$N,0))&lt;"1200","RM","RN")),IF(R561="",IF(R$7="","",IF(INDEX(Attendance!$I:$I,MATCH($B560&amp;R$7,Attendance!$N:$N,0))="ABS","AB","UL")),IF(INDEX(Attendance!$O:$O,MATCH($B560&amp;R$7,Attendance!$N:$N,0))&lt;"1200","M","N")))),"")</f>
        <v>PH</v>
      </c>
      <c r="S560" s="83" t="str" cm="1">
        <f t="array" ref="S560">_xlfn.IFNA(IF(OR(VALUE(S$7&amp;$C$3)=PH),IF(S561="","PH",IF(INDEX(Attendance!$O:$O,MATCH($B560&amp;S$7,Attendance!$N:$N,0))&lt;"1200","PM","PN")),IF(S$6="Sun",IF(S561="","RD",IF(INDEX(Attendance!$O:$O,MATCH($B560&amp;S$7,Attendance!$N:$N,0))&lt;"1200","RM","RN")),IF(S561="",IF(S$7="","",IF(INDEX(Attendance!$I:$I,MATCH($B560&amp;S$7,Attendance!$N:$N,0))="ABS","AB","UL")),IF(INDEX(Attendance!$O:$O,MATCH($B560&amp;S$7,Attendance!$N:$N,0))&lt;"1200","M","N")))),"")</f>
        <v>RD</v>
      </c>
      <c r="T560" s="83" t="str" cm="1">
        <f t="array" ref="T560">_xlfn.IFNA(IF(OR(VALUE(T$7&amp;$C$3)=PH),IF(T561="","PH",IF(INDEX(Attendance!$O:$O,MATCH($B560&amp;T$7,Attendance!$N:$N,0))&lt;"1200","PM","PN")),IF(T$6="Sun",IF(T561="","RD",IF(INDEX(Attendance!$O:$O,MATCH($B560&amp;T$7,Attendance!$N:$N,0))&lt;"1200","RM","RN")),IF(T561="",IF(T$7="","",IF(INDEX(Attendance!$I:$I,MATCH($B560&amp;T$7,Attendance!$N:$N,0))="ABS","AB","UL")),IF(INDEX(Attendance!$O:$O,MATCH($B560&amp;T$7,Attendance!$N:$N,0))&lt;"1200","M","N")))),"")</f>
        <v/>
      </c>
      <c r="U560" s="83" t="str" cm="1">
        <f t="array" ref="U560">_xlfn.IFNA(IF(OR(VALUE(U$7&amp;$C$3)=PH),IF(U561="","PH",IF(INDEX(Attendance!$O:$O,MATCH($B560&amp;U$7,Attendance!$N:$N,0))&lt;"1200","PM","PN")),IF(U$6="Sun",IF(U561="","RD",IF(INDEX(Attendance!$O:$O,MATCH($B560&amp;U$7,Attendance!$N:$N,0))&lt;"1200","RM","RN")),IF(U561="",IF(U$7="","",IF(INDEX(Attendance!$I:$I,MATCH($B560&amp;U$7,Attendance!$N:$N,0))="ABS","AB","UL")),IF(INDEX(Attendance!$O:$O,MATCH($B560&amp;U$7,Attendance!$N:$N,0))&lt;"1200","M","N")))),"")</f>
        <v/>
      </c>
      <c r="V560" s="83" t="str" cm="1">
        <f t="array" ref="V560">_xlfn.IFNA(IF(OR(VALUE(V$7&amp;$C$3)=PH),IF(V561="","PH",IF(INDEX(Attendance!$O:$O,MATCH($B560&amp;V$7,Attendance!$N:$N,0))&lt;"1200","PM","PN")),IF(V$6="Sun",IF(V561="","RD",IF(INDEX(Attendance!$O:$O,MATCH($B560&amp;V$7,Attendance!$N:$N,0))&lt;"1200","RM","RN")),IF(V561="",IF(V$7="","",IF(INDEX(Attendance!$I:$I,MATCH($B560&amp;V$7,Attendance!$N:$N,0))="ABS","AB","UL")),IF(INDEX(Attendance!$O:$O,MATCH($B560&amp;V$7,Attendance!$N:$N,0))&lt;"1200","M","N")))),"")</f>
        <v/>
      </c>
      <c r="W560" s="83" t="str" cm="1">
        <f t="array" ref="W560">_xlfn.IFNA(IF(OR(VALUE(W$7&amp;$C$3)=PH),IF(W561="","PH",IF(INDEX(Attendance!$O:$O,MATCH($B560&amp;W$7,Attendance!$N:$N,0))&lt;"1200","PM","PN")),IF(W$6="Sun",IF(W561="","RD",IF(INDEX(Attendance!$O:$O,MATCH($B560&amp;W$7,Attendance!$N:$N,0))&lt;"1200","RM","RN")),IF(W561="",IF(W$7="","",IF(INDEX(Attendance!$I:$I,MATCH($B560&amp;W$7,Attendance!$N:$N,0))="ABS","AB","UL")),IF(INDEX(Attendance!$O:$O,MATCH($B560&amp;W$7,Attendance!$N:$N,0))&lt;"1200","M","N")))),"")</f>
        <v/>
      </c>
      <c r="X560" s="83" t="str" cm="1">
        <f t="array" ref="X560">_xlfn.IFNA(IF(OR(VALUE(X$7&amp;$C$3)=PH),IF(X561="","PH",IF(INDEX(Attendance!$O:$O,MATCH($B560&amp;X$7,Attendance!$N:$N,0))&lt;"1200","PM","PN")),IF(X$6="Sun",IF(X561="","RD",IF(INDEX(Attendance!$O:$O,MATCH($B560&amp;X$7,Attendance!$N:$N,0))&lt;"1200","RM","RN")),IF(X561="",IF(X$7="","",IF(INDEX(Attendance!$I:$I,MATCH($B560&amp;X$7,Attendance!$N:$N,0))="ABS","AB","UL")),IF(INDEX(Attendance!$O:$O,MATCH($B560&amp;X$7,Attendance!$N:$N,0))&lt;"1200","M","N")))),"")</f>
        <v/>
      </c>
      <c r="Y560" s="83" t="str" cm="1">
        <f t="array" ref="Y560">_xlfn.IFNA(IF(OR(VALUE(Y$7&amp;$C$3)=PH),IF(Y561="","PH",IF(INDEX(Attendance!$O:$O,MATCH($B560&amp;Y$7,Attendance!$N:$N,0))&lt;"1200","PM","PN")),IF(Y$6="Sun",IF(Y561="","RD",IF(INDEX(Attendance!$O:$O,MATCH($B560&amp;Y$7,Attendance!$N:$N,0))&lt;"1200","RM","RN")),IF(Y561="",IF(Y$7="","",IF(INDEX(Attendance!$I:$I,MATCH($B560&amp;Y$7,Attendance!$N:$N,0))="ABS","AB","UL")),IF(INDEX(Attendance!$O:$O,MATCH($B560&amp;Y$7,Attendance!$N:$N,0))&lt;"1200","M","N")))),"")</f>
        <v/>
      </c>
      <c r="Z560" s="83" t="str" cm="1">
        <f t="array" ref="Z560">_xlfn.IFNA(IF(OR(VALUE(Z$7&amp;$C$3)=PH),IF(Z561="","PH",IF(INDEX(Attendance!$O:$O,MATCH($B560&amp;Z$7,Attendance!$N:$N,0))&lt;"1200","PM","PN")),IF(Z$6="Sun",IF(Z561="","RD",IF(INDEX(Attendance!$O:$O,MATCH($B560&amp;Z$7,Attendance!$N:$N,0))&lt;"1200","RM","RN")),IF(Z561="",IF(Z$7="","",IF(INDEX(Attendance!$I:$I,MATCH($B560&amp;Z$7,Attendance!$N:$N,0))="ABS","AB","UL")),IF(INDEX(Attendance!$O:$O,MATCH($B560&amp;Z$7,Attendance!$N:$N,0))&lt;"1200","M","N")))),"")</f>
        <v>RD</v>
      </c>
      <c r="AA560" s="83" t="str" cm="1">
        <f t="array" ref="AA560">_xlfn.IFNA(IF(OR(VALUE(AA$7&amp;$C$3)=PH),IF(AA561="","PH",IF(INDEX(Attendance!$O:$O,MATCH($B560&amp;AA$7,Attendance!$N:$N,0))&lt;"1200","PM","PN")),IF(AA$6="Sun",IF(AA561="","RD",IF(INDEX(Attendance!$O:$O,MATCH($B560&amp;AA$7,Attendance!$N:$N,0))&lt;"1200","RM","RN")),IF(AA561="",IF(AA$7="","",IF(INDEX(Attendance!$I:$I,MATCH($B560&amp;AA$7,Attendance!$N:$N,0))="ABS","AB","UL")),IF(INDEX(Attendance!$O:$O,MATCH($B560&amp;AA$7,Attendance!$N:$N,0))&lt;"1200","M","N")))),"")</f>
        <v/>
      </c>
      <c r="AB560" s="83" t="str" cm="1">
        <f t="array" ref="AB560">_xlfn.IFNA(IF(OR(VALUE(AB$7&amp;$C$3)=PH),IF(AB561="","PH",IF(INDEX(Attendance!$O:$O,MATCH($B560&amp;AB$7,Attendance!$N:$N,0))&lt;"1200","PM","PN")),IF(AB$6="Sun",IF(AB561="","RD",IF(INDEX(Attendance!$O:$O,MATCH($B560&amp;AB$7,Attendance!$N:$N,0))&lt;"1200","RM","RN")),IF(AB561="",IF(AB$7="","",IF(INDEX(Attendance!$I:$I,MATCH($B560&amp;AB$7,Attendance!$N:$N,0))="ABS","AB","UL")),IF(INDEX(Attendance!$O:$O,MATCH($B560&amp;AB$7,Attendance!$N:$N,0))&lt;"1200","M","N")))),"")</f>
        <v/>
      </c>
      <c r="AC560" s="83" t="str" cm="1">
        <f t="array" ref="AC560">_xlfn.IFNA(IF(OR(VALUE(AC$7&amp;$C$3)=PH),IF(AC561="","PH",IF(INDEX(Attendance!$O:$O,MATCH($B560&amp;AC$7,Attendance!$N:$N,0))&lt;"1200","PM","PN")),IF(AC$6="Sun",IF(AC561="","RD",IF(INDEX(Attendance!$O:$O,MATCH($B560&amp;AC$7,Attendance!$N:$N,0))&lt;"1200","RM","RN")),IF(AC561="",IF(AC$7="","",IF(INDEX(Attendance!$I:$I,MATCH($B560&amp;AC$7,Attendance!$N:$N,0))="ABS","AB","UL")),IF(INDEX(Attendance!$O:$O,MATCH($B560&amp;AC$7,Attendance!$N:$N,0))&lt;"1200","M","N")))),"")</f>
        <v/>
      </c>
      <c r="AD560" s="83" t="str" cm="1">
        <f t="array" ref="AD560">_xlfn.IFNA(IF(OR(VALUE(AD$7&amp;$C$3)=PH),IF(AD561="","PH",IF(INDEX(Attendance!$O:$O,MATCH($B560&amp;AD$7,Attendance!$N:$N,0))&lt;"1200","PM","PN")),IF(AD$6="Sun",IF(AD561="","RD",IF(INDEX(Attendance!$O:$O,MATCH($B560&amp;AD$7,Attendance!$N:$N,0))&lt;"1200","RM","RN")),IF(AD561="",IF(AD$7="","",IF(INDEX(Attendance!$I:$I,MATCH($B560&amp;AD$7,Attendance!$N:$N,0))="ABS","AB","UL")),IF(INDEX(Attendance!$O:$O,MATCH($B560&amp;AD$7,Attendance!$N:$N,0))&lt;"1200","M","N")))),"")</f>
        <v/>
      </c>
      <c r="AE560" s="83" t="str" cm="1">
        <f t="array" ref="AE560">_xlfn.IFNA(IF(OR(VALUE(AE$7&amp;$C$3)=PH),IF(AE561="","PH",IF(INDEX(Attendance!$O:$O,MATCH($B560&amp;AE$7,Attendance!$N:$N,0))&lt;"1200","PM","PN")),IF(AE$6="Sun",IF(AE561="","RD",IF(INDEX(Attendance!$O:$O,MATCH($B560&amp;AE$7,Attendance!$N:$N,0))&lt;"1200","RM","RN")),IF(AE561="",IF(AE$7="","",IF(INDEX(Attendance!$I:$I,MATCH($B560&amp;AE$7,Attendance!$N:$N,0))="ABS","AB","UL")),IF(INDEX(Attendance!$O:$O,MATCH($B560&amp;AE$7,Attendance!$N:$N,0))&lt;"1200","M","N")))),"")</f>
        <v/>
      </c>
      <c r="AF560" s="83" t="str" cm="1">
        <f t="array" ref="AF560">_xlfn.IFNA(IF(OR(VALUE(AF$7&amp;$C$3)=PH),IF(AF561="","PH",IF(INDEX(Attendance!$O:$O,MATCH($B560&amp;AF$7,Attendance!$N:$N,0))&lt;"1200","PM","PN")),IF(AF$6="Sun",IF(AF561="","RD",IF(INDEX(Attendance!$O:$O,MATCH($B560&amp;AF$7,Attendance!$N:$N,0))&lt;"1200","RM","RN")),IF(AF561="",IF(AF$7="","",IF(INDEX(Attendance!$I:$I,MATCH($B560&amp;AF$7,Attendance!$N:$N,0))="ABS","AB","UL")),IF(INDEX(Attendance!$O:$O,MATCH($B560&amp;AF$7,Attendance!$N:$N,0))&lt;"1200","M","N")))),"")</f>
        <v/>
      </c>
      <c r="AG560" s="83" t="str" cm="1">
        <f t="array" ref="AG560">_xlfn.IFNA(IF(OR(VALUE(AG$7&amp;$C$3)=PH),IF(AG561="","PH",IF(INDEX(Attendance!$O:$O,MATCH($B560&amp;AG$7,Attendance!$N:$N,0))&lt;"1200","PM","PN")),IF(AG$6="Sun",IF(AG561="","RD",IF(INDEX(Attendance!$O:$O,MATCH($B560&amp;AG$7,Attendance!$N:$N,0))&lt;"1200","RM","RN")),IF(AG561="",IF(AG$7="","",IF(INDEX(Attendance!$I:$I,MATCH($B560&amp;AG$7,Attendance!$N:$N,0))="ABS","AB","UL")),IF(INDEX(Attendance!$O:$O,MATCH($B560&amp;AG$7,Attendance!$N:$N,0))&lt;"1200","M","N")))),"")</f>
        <v>RD</v>
      </c>
      <c r="AH560" s="83" t="str" cm="1">
        <f t="array" ref="AH560">_xlfn.IFNA(IF(OR(VALUE(AH$7&amp;$C$3)=PH),IF(AH561="","PH",IF(INDEX(Attendance!$O:$O,MATCH($B560&amp;AH$7,Attendance!$N:$N,0))&lt;"1200","PM","PN")),IF(AH$6="Sun",IF(AH561="","RD",IF(INDEX(Attendance!$O:$O,MATCH($B560&amp;AH$7,Attendance!$N:$N,0))&lt;"1200","RM","RN")),IF(AH561="",IF(AH$7="","",IF(INDEX(Attendance!$I:$I,MATCH($B560&amp;AH$7,Attendance!$N:$N,0))="ABS","AB","UL")),IF(INDEX(Attendance!$O:$O,MATCH($B560&amp;AH$7,Attendance!$N:$N,0))&lt;"1200","M","N")))),"")</f>
        <v/>
      </c>
      <c r="AI560" s="83" t="str" cm="1">
        <f t="array" ref="AI560">_xlfn.IFNA(IF(OR(VALUE(AI$7&amp;$C$3)=PH),IF(AI561="","PH",IF(INDEX(Attendance!$O:$O,MATCH($B560&amp;AI$7,Attendance!$N:$N,0))&lt;"1200","PM","PN")),IF(AI$6="Sun",IF(AI561="","RD",IF(INDEX(Attendance!$O:$O,MATCH($B560&amp;AI$7,Attendance!$N:$N,0))&lt;"1200","RM","RN")),IF(AI561="",IF(AI$7="","",IF(INDEX(Attendance!$I:$I,MATCH($B560&amp;AI$7,Attendance!$N:$N,0))="ABS","AB","UL")),IF(INDEX(Attendance!$O:$O,MATCH($B560&amp;AI$7,Attendance!$N:$N,0))&lt;"1200","M","N")))),"")</f>
        <v/>
      </c>
      <c r="AJ560" s="83" t="str" cm="1">
        <f t="array" ref="AJ560">_xlfn.IFNA(IF(OR(VALUE(AJ$7&amp;$C$3)=PH),IF(AJ561="","PH",IF(INDEX(Attendance!$O:$O,MATCH($B560&amp;AJ$7,Attendance!$N:$N,0))&lt;"1200","PM","PN")),IF(AJ$6="Sun",IF(AJ561="","RD",IF(INDEX(Attendance!$O:$O,MATCH($B560&amp;AJ$7,Attendance!$N:$N,0))&lt;"1200","RM","RN")),IF(AJ561="",IF(AJ$7="","",IF(INDEX(Attendance!$I:$I,MATCH($B560&amp;AJ$7,Attendance!$N:$N,0))="ABS","AB","UL")),IF(INDEX(Attendance!$O:$O,MATCH($B560&amp;AJ$7,Attendance!$N:$N,0))&lt;"1200","M","N")))),"")</f>
        <v/>
      </c>
      <c r="AK560" s="258">
        <f>SUM(SUMIF(F560:AJ560,{"M","N","A"},F561:AJ561))</f>
        <v>0</v>
      </c>
      <c r="AL560" s="187">
        <f>SUM(SUMIF(F560:AJ560,{"M","N"},F562:AJ562),SUMIF(F560:AJ560,{"OM","ON"},F561:AJ561))</f>
        <v>0</v>
      </c>
      <c r="AM560" s="187">
        <f>SUM(SUMIF(F560:AJ560,{"PM","PN","RM","RN"},F561:AJ561))</f>
        <v>0</v>
      </c>
      <c r="AN560" s="187">
        <f>SUM(SUMIF(F560:AJ560,{"PM","PN"},F562:AJ562))</f>
        <v>0</v>
      </c>
      <c r="AO560" s="261">
        <f>SUM(F565:AJ565)</f>
        <v>0</v>
      </c>
      <c r="AP560" s="264">
        <f>SUM(F564:AJ564)</f>
        <v>0</v>
      </c>
      <c r="AQ560" s="188">
        <f>IF(D564="",0,SUM(COUNTIFS(F560:AJ560,{"M","N","A","OM","ON","OA","PM","PN","PA","RM","RN","RA"})))</f>
        <v>0</v>
      </c>
      <c r="AR560" s="74">
        <f>COUNTIF(F560:AJ560,"AL")</f>
        <v>0</v>
      </c>
      <c r="AS560" s="74">
        <f>COUNTIF(F560:AJ560,"MC")</f>
        <v>0</v>
      </c>
      <c r="AT560" s="74">
        <f>COUNTIF(F560:AJ560,"PH")+COUNTIF(F560:AJ560,"RPH")</f>
        <v>2</v>
      </c>
      <c r="AU560" s="255">
        <f t="shared" ref="AU560" si="153">_xlfn.IFNA(IF($B560="",0,AK560*$AK$5+SUM(AL565:AN565)+SUM(AO560:AP565)+SUM(AQ565:AT565)),"")</f>
        <v>0</v>
      </c>
    </row>
    <row r="561" spans="1:47" s="213" customFormat="1" ht="33" customHeight="1" x14ac:dyDescent="0.35">
      <c r="A561" s="189"/>
      <c r="B561" s="184"/>
      <c r="C561" s="190" t="str">
        <f>_xlfn.IFNA(INDEX(Masterlist!D:D,MATCH(B560,Masterlist!B:B,0)),"")</f>
        <v/>
      </c>
      <c r="D561" s="88"/>
      <c r="E561" s="191" t="s">
        <v>174</v>
      </c>
      <c r="F561" s="192" t="str">
        <f>IFERROR(IF(F$6="Sun",INDEX(Attendance!$R:$R,MATCH($B560&amp;F$7,Attendance!$N:$N,0)),IF(INDEX(Attendance!$R:$R,MATCH($B560&amp;F$7,Attendance!$N:$N,0))="","",IF(INDEX(Attendance!$R:$R,MATCH($B560&amp;F$7,Attendance!$N:$N,0))&gt;8,8,INDEX(Attendance!$R:$R,MATCH($B560&amp;F$7,Attendance!$N:$N,0))))),"")</f>
        <v/>
      </c>
      <c r="G561" s="192" t="str">
        <f>IFERROR(IF(G$6="Sun",INDEX(Attendance!$R:$R,MATCH($B560&amp;G$7,Attendance!$N:$N,0)),IF(INDEX(Attendance!$R:$R,MATCH($B560&amp;G$7,Attendance!$N:$N,0))="","",IF(INDEX(Attendance!$R:$R,MATCH($B560&amp;G$7,Attendance!$N:$N,0))&gt;8,8,INDEX(Attendance!$R:$R,MATCH($B560&amp;G$7,Attendance!$N:$N,0))))),"")</f>
        <v/>
      </c>
      <c r="H561" s="192" t="str">
        <f>IFERROR(IF(H$6="Sun",INDEX(Attendance!$R:$R,MATCH($B560&amp;H$7,Attendance!$N:$N,0)),IF(INDEX(Attendance!$R:$R,MATCH($B560&amp;H$7,Attendance!$N:$N,0))="","",IF(INDEX(Attendance!$R:$R,MATCH($B560&amp;H$7,Attendance!$N:$N,0))&gt;8,8,INDEX(Attendance!$R:$R,MATCH($B560&amp;H$7,Attendance!$N:$N,0))))),"")</f>
        <v/>
      </c>
      <c r="I561" s="192" t="str">
        <f>IFERROR(IF(I$6="Sun",INDEX(Attendance!$R:$R,MATCH($B560&amp;I$7,Attendance!$N:$N,0)),IF(INDEX(Attendance!$R:$R,MATCH($B560&amp;I$7,Attendance!$N:$N,0))="","",IF(INDEX(Attendance!$R:$R,MATCH($B560&amp;I$7,Attendance!$N:$N,0))&gt;8,8,INDEX(Attendance!$R:$R,MATCH($B560&amp;I$7,Attendance!$N:$N,0))))),"")</f>
        <v/>
      </c>
      <c r="J561" s="192" t="str">
        <f>IFERROR(IF(J$6="Sun",INDEX(Attendance!$R:$R,MATCH($B560&amp;J$7,Attendance!$N:$N,0)),IF(INDEX(Attendance!$R:$R,MATCH($B560&amp;J$7,Attendance!$N:$N,0))="","",IF(INDEX(Attendance!$R:$R,MATCH($B560&amp;J$7,Attendance!$N:$N,0))&gt;8,8,INDEX(Attendance!$R:$R,MATCH($B560&amp;J$7,Attendance!$N:$N,0))))),"")</f>
        <v/>
      </c>
      <c r="K561" s="192" t="str">
        <f>IFERROR(IF(K$6="Sun",INDEX(Attendance!$R:$R,MATCH($B560&amp;K$7,Attendance!$N:$N,0)),IF(INDEX(Attendance!$R:$R,MATCH($B560&amp;K$7,Attendance!$N:$N,0))="","",IF(INDEX(Attendance!$R:$R,MATCH($B560&amp;K$7,Attendance!$N:$N,0))&gt;8,8,INDEX(Attendance!$R:$R,MATCH($B560&amp;K$7,Attendance!$N:$N,0))))),"")</f>
        <v/>
      </c>
      <c r="L561" s="192" t="str">
        <f>IFERROR(IF(L$6="Sun",INDEX(Attendance!$R:$R,MATCH($B560&amp;L$7,Attendance!$N:$N,0)),IF(INDEX(Attendance!$R:$R,MATCH($B560&amp;L$7,Attendance!$N:$N,0))="","",IF(INDEX(Attendance!$R:$R,MATCH($B560&amp;L$7,Attendance!$N:$N,0))&gt;8,8,INDEX(Attendance!$R:$R,MATCH($B560&amp;L$7,Attendance!$N:$N,0))))),"")</f>
        <v/>
      </c>
      <c r="M561" s="192" t="str">
        <f>IFERROR(IF(M$6="Sun",INDEX(Attendance!$R:$R,MATCH($B560&amp;M$7,Attendance!$N:$N,0)),IF(INDEX(Attendance!$R:$R,MATCH($B560&amp;M$7,Attendance!$N:$N,0))="","",IF(INDEX(Attendance!$R:$R,MATCH($B560&amp;M$7,Attendance!$N:$N,0))&gt;8,8,INDEX(Attendance!$R:$R,MATCH($B560&amp;M$7,Attendance!$N:$N,0))))),"")</f>
        <v/>
      </c>
      <c r="N561" s="192" t="str">
        <f>IFERROR(IF(N$6="Sun",INDEX(Attendance!$R:$R,MATCH($B560&amp;N$7,Attendance!$N:$N,0)),IF(INDEX(Attendance!$R:$R,MATCH($B560&amp;N$7,Attendance!$N:$N,0))="","",IF(INDEX(Attendance!$R:$R,MATCH($B560&amp;N$7,Attendance!$N:$N,0))&gt;8,8,INDEX(Attendance!$R:$R,MATCH($B560&amp;N$7,Attendance!$N:$N,0))))),"")</f>
        <v/>
      </c>
      <c r="O561" s="192" t="str">
        <f>IFERROR(IF(O$6="Sun",INDEX(Attendance!$R:$R,MATCH($B560&amp;O$7,Attendance!$N:$N,0)),IF(INDEX(Attendance!$R:$R,MATCH($B560&amp;O$7,Attendance!$N:$N,0))="","",IF(INDEX(Attendance!$R:$R,MATCH($B560&amp;O$7,Attendance!$N:$N,0))&gt;8,8,INDEX(Attendance!$R:$R,MATCH($B560&amp;O$7,Attendance!$N:$N,0))))),"")</f>
        <v/>
      </c>
      <c r="P561" s="192" t="str">
        <f>IFERROR(IF(P$6="Sun",INDEX(Attendance!$R:$R,MATCH($B560&amp;P$7,Attendance!$N:$N,0)),IF(INDEX(Attendance!$R:$R,MATCH($B560&amp;P$7,Attendance!$N:$N,0))="","",IF(INDEX(Attendance!$R:$R,MATCH($B560&amp;P$7,Attendance!$N:$N,0))&gt;8,8,INDEX(Attendance!$R:$R,MATCH($B560&amp;P$7,Attendance!$N:$N,0))))),"")</f>
        <v/>
      </c>
      <c r="Q561" s="192" t="str">
        <f>IFERROR(IF(Q$6="Sun",INDEX(Attendance!$R:$R,MATCH($B560&amp;Q$7,Attendance!$N:$N,0)),IF(INDEX(Attendance!$R:$R,MATCH($B560&amp;Q$7,Attendance!$N:$N,0))="","",IF(INDEX(Attendance!$R:$R,MATCH($B560&amp;Q$7,Attendance!$N:$N,0))&gt;8,8,INDEX(Attendance!$R:$R,MATCH($B560&amp;Q$7,Attendance!$N:$N,0))))),"")</f>
        <v/>
      </c>
      <c r="R561" s="192" t="str">
        <f>IFERROR(IF(R$6="Sun",INDEX(Attendance!$R:$R,MATCH($B560&amp;R$7,Attendance!$N:$N,0)),IF(INDEX(Attendance!$R:$R,MATCH($B560&amp;R$7,Attendance!$N:$N,0))="","",IF(INDEX(Attendance!$R:$R,MATCH($B560&amp;R$7,Attendance!$N:$N,0))&gt;8,8,INDEX(Attendance!$R:$R,MATCH($B560&amp;R$7,Attendance!$N:$N,0))))),"")</f>
        <v/>
      </c>
      <c r="S561" s="192" t="str">
        <f>IFERROR(IF(S$6="Sun",INDEX(Attendance!$R:$R,MATCH($B560&amp;S$7,Attendance!$N:$N,0)),IF(INDEX(Attendance!$R:$R,MATCH($B560&amp;S$7,Attendance!$N:$N,0))="","",IF(INDEX(Attendance!$R:$R,MATCH($B560&amp;S$7,Attendance!$N:$N,0))&gt;8,8,INDEX(Attendance!$R:$R,MATCH($B560&amp;S$7,Attendance!$N:$N,0))))),"")</f>
        <v/>
      </c>
      <c r="T561" s="192" t="str">
        <f>IFERROR(IF(T$6="Sun",INDEX(Attendance!$R:$R,MATCH($B560&amp;T$7,Attendance!$N:$N,0)),IF(INDEX(Attendance!$R:$R,MATCH($B560&amp;T$7,Attendance!$N:$N,0))="","",IF(INDEX(Attendance!$R:$R,MATCH($B560&amp;T$7,Attendance!$N:$N,0))&gt;8,8,INDEX(Attendance!$R:$R,MATCH($B560&amp;T$7,Attendance!$N:$N,0))))),"")</f>
        <v/>
      </c>
      <c r="U561" s="192" t="str">
        <f>IFERROR(IF(U$6="Sun",INDEX(Attendance!$R:$R,MATCH($B560&amp;U$7,Attendance!$N:$N,0)),IF(INDEX(Attendance!$R:$R,MATCH($B560&amp;U$7,Attendance!$N:$N,0))="","",IF(INDEX(Attendance!$R:$R,MATCH($B560&amp;U$7,Attendance!$N:$N,0))&gt;8,8,INDEX(Attendance!$R:$R,MATCH($B560&amp;U$7,Attendance!$N:$N,0))))),"")</f>
        <v/>
      </c>
      <c r="V561" s="192" t="str">
        <f>IFERROR(IF(V$6="Sun",INDEX(Attendance!$R:$R,MATCH($B560&amp;V$7,Attendance!$N:$N,0)),IF(INDEX(Attendance!$R:$R,MATCH($B560&amp;V$7,Attendance!$N:$N,0))="","",IF(INDEX(Attendance!$R:$R,MATCH($B560&amp;V$7,Attendance!$N:$N,0))&gt;8,8,INDEX(Attendance!$R:$R,MATCH($B560&amp;V$7,Attendance!$N:$N,0))))),"")</f>
        <v/>
      </c>
      <c r="W561" s="192" t="str">
        <f>IFERROR(IF(W$6="Sun",INDEX(Attendance!$R:$R,MATCH($B560&amp;W$7,Attendance!$N:$N,0)),IF(INDEX(Attendance!$R:$R,MATCH($B560&amp;W$7,Attendance!$N:$N,0))="","",IF(INDEX(Attendance!$R:$R,MATCH($B560&amp;W$7,Attendance!$N:$N,0))&gt;8,8,INDEX(Attendance!$R:$R,MATCH($B560&amp;W$7,Attendance!$N:$N,0))))),"")</f>
        <v/>
      </c>
      <c r="X561" s="192" t="str">
        <f>IFERROR(IF(X$6="Sun",INDEX(Attendance!$R:$R,MATCH($B560&amp;X$7,Attendance!$N:$N,0)),IF(INDEX(Attendance!$R:$R,MATCH($B560&amp;X$7,Attendance!$N:$N,0))="","",IF(INDEX(Attendance!$R:$R,MATCH($B560&amp;X$7,Attendance!$N:$N,0))&gt;8,8,INDEX(Attendance!$R:$R,MATCH($B560&amp;X$7,Attendance!$N:$N,0))))),"")</f>
        <v/>
      </c>
      <c r="Y561" s="192" t="str">
        <f>IFERROR(IF(Y$6="Sun",INDEX(Attendance!$R:$R,MATCH($B560&amp;Y$7,Attendance!$N:$N,0)),IF(INDEX(Attendance!$R:$R,MATCH($B560&amp;Y$7,Attendance!$N:$N,0))="","",IF(INDEX(Attendance!$R:$R,MATCH($B560&amp;Y$7,Attendance!$N:$N,0))&gt;8,8,INDEX(Attendance!$R:$R,MATCH($B560&amp;Y$7,Attendance!$N:$N,0))))),"")</f>
        <v/>
      </c>
      <c r="Z561" s="192" t="str">
        <f>IFERROR(IF(Z$6="Sun",INDEX(Attendance!$R:$R,MATCH($B560&amp;Z$7,Attendance!$N:$N,0)),IF(INDEX(Attendance!$R:$R,MATCH($B560&amp;Z$7,Attendance!$N:$N,0))="","",IF(INDEX(Attendance!$R:$R,MATCH($B560&amp;Z$7,Attendance!$N:$N,0))&gt;8,8,INDEX(Attendance!$R:$R,MATCH($B560&amp;Z$7,Attendance!$N:$N,0))))),"")</f>
        <v/>
      </c>
      <c r="AA561" s="192" t="str">
        <f>IFERROR(IF(AA$6="Sun",INDEX(Attendance!$R:$R,MATCH($B560&amp;AA$7,Attendance!$N:$N,0)),IF(INDEX(Attendance!$R:$R,MATCH($B560&amp;AA$7,Attendance!$N:$N,0))="","",IF(INDEX(Attendance!$R:$R,MATCH($B560&amp;AA$7,Attendance!$N:$N,0))&gt;8,8,INDEX(Attendance!$R:$R,MATCH($B560&amp;AA$7,Attendance!$N:$N,0))))),"")</f>
        <v/>
      </c>
      <c r="AB561" s="192" t="str">
        <f>IFERROR(IF(AB$6="Sun",INDEX(Attendance!$R:$R,MATCH($B560&amp;AB$7,Attendance!$N:$N,0)),IF(INDEX(Attendance!$R:$R,MATCH($B560&amp;AB$7,Attendance!$N:$N,0))="","",IF(INDEX(Attendance!$R:$R,MATCH($B560&amp;AB$7,Attendance!$N:$N,0))&gt;8,8,INDEX(Attendance!$R:$R,MATCH($B560&amp;AB$7,Attendance!$N:$N,0))))),"")</f>
        <v/>
      </c>
      <c r="AC561" s="192" t="str">
        <f>IFERROR(IF(AC$6="Sun",INDEX(Attendance!$R:$R,MATCH($B560&amp;AC$7,Attendance!$N:$N,0)),IF(INDEX(Attendance!$R:$R,MATCH($B560&amp;AC$7,Attendance!$N:$N,0))="","",IF(INDEX(Attendance!$R:$R,MATCH($B560&amp;AC$7,Attendance!$N:$N,0))&gt;8,8,INDEX(Attendance!$R:$R,MATCH($B560&amp;AC$7,Attendance!$N:$N,0))))),"")</f>
        <v/>
      </c>
      <c r="AD561" s="192" t="str">
        <f>IFERROR(IF(AD$6="Sun",INDEX(Attendance!$R:$R,MATCH($B560&amp;AD$7,Attendance!$N:$N,0)),IF(INDEX(Attendance!$R:$R,MATCH($B560&amp;AD$7,Attendance!$N:$N,0))="","",IF(INDEX(Attendance!$R:$R,MATCH($B560&amp;AD$7,Attendance!$N:$N,0))&gt;8,8,INDEX(Attendance!$R:$R,MATCH($B560&amp;AD$7,Attendance!$N:$N,0))))),"")</f>
        <v/>
      </c>
      <c r="AE561" s="192" t="str">
        <f>IFERROR(IF(AE$6="Sun",INDEX(Attendance!$R:$R,MATCH($B560&amp;AE$7,Attendance!$N:$N,0)),IF(INDEX(Attendance!$R:$R,MATCH($B560&amp;AE$7,Attendance!$N:$N,0))="","",IF(INDEX(Attendance!$R:$R,MATCH($B560&amp;AE$7,Attendance!$N:$N,0))&gt;8,8,INDEX(Attendance!$R:$R,MATCH($B560&amp;AE$7,Attendance!$N:$N,0))))),"")</f>
        <v/>
      </c>
      <c r="AF561" s="192" t="str">
        <f>IFERROR(IF(AF$6="Sun",INDEX(Attendance!$R:$R,MATCH($B560&amp;AF$7,Attendance!$N:$N,0)),IF(INDEX(Attendance!$R:$R,MATCH($B560&amp;AF$7,Attendance!$N:$N,0))="","",IF(INDEX(Attendance!$R:$R,MATCH($B560&amp;AF$7,Attendance!$N:$N,0))&gt;8,8,INDEX(Attendance!$R:$R,MATCH($B560&amp;AF$7,Attendance!$N:$N,0))))),"")</f>
        <v/>
      </c>
      <c r="AG561" s="192" t="str">
        <f>IFERROR(IF(AG$6="Sun",INDEX(Attendance!$R:$R,MATCH($B560&amp;AG$7,Attendance!$N:$N,0)),IF(INDEX(Attendance!$R:$R,MATCH($B560&amp;AG$7,Attendance!$N:$N,0))="","",IF(INDEX(Attendance!$R:$R,MATCH($B560&amp;AG$7,Attendance!$N:$N,0))&gt;8,8,INDEX(Attendance!$R:$R,MATCH($B560&amp;AG$7,Attendance!$N:$N,0))))),"")</f>
        <v/>
      </c>
      <c r="AH561" s="192" t="str">
        <f>IFERROR(IF(AH$6="Sun",INDEX(Attendance!$R:$R,MATCH($B560&amp;AH$7,Attendance!$N:$N,0)),IF(INDEX(Attendance!$R:$R,MATCH($B560&amp;AH$7,Attendance!$N:$N,0))="","",IF(INDEX(Attendance!$R:$R,MATCH($B560&amp;AH$7,Attendance!$N:$N,0))&gt;8,8,INDEX(Attendance!$R:$R,MATCH($B560&amp;AH$7,Attendance!$N:$N,0))))),"")</f>
        <v/>
      </c>
      <c r="AI561" s="192" t="str">
        <f>IFERROR(IF(AI$6="Sun",INDEX(Attendance!$R:$R,MATCH($B560&amp;AI$7,Attendance!$N:$N,0)),IF(INDEX(Attendance!$R:$R,MATCH($B560&amp;AI$7,Attendance!$N:$N,0))="","",IF(INDEX(Attendance!$R:$R,MATCH($B560&amp;AI$7,Attendance!$N:$N,0))&gt;8,8,INDEX(Attendance!$R:$R,MATCH($B560&amp;AI$7,Attendance!$N:$N,0))))),"")</f>
        <v/>
      </c>
      <c r="AJ561" s="192" t="str">
        <f>IFERROR(IF(AJ$6="Sun",INDEX(Attendance!$R:$R,MATCH($B560&amp;AJ$7,Attendance!$N:$N,0)),IF(INDEX(Attendance!$R:$R,MATCH($B560&amp;AJ$7,Attendance!$N:$N,0))="","",IF(INDEX(Attendance!$R:$R,MATCH($B560&amp;AJ$7,Attendance!$N:$N,0))&gt;8,8,INDEX(Attendance!$R:$R,MATCH($B560&amp;AJ$7,Attendance!$N:$N,0))))),"")</f>
        <v/>
      </c>
      <c r="AK561" s="259"/>
      <c r="AL561" s="193">
        <f>ROUND((IF($C565="",Basic,MID($C565,FIND("RM",$C565)+3,4))+$AP560+$AQ565)/WorkDays/WorkHours*AL$6,4)</f>
        <v>8.6538000000000004</v>
      </c>
      <c r="AM561" s="193">
        <f>ROUND((IF($C565="",Basic,MID($C565,FIND("RM",$C565)+3,4))+$AP560+$AQ565)/WorkDays/WorkHours*AM$6,4)</f>
        <v>11.538500000000001</v>
      </c>
      <c r="AN561" s="193">
        <f>ROUND((IF($C565="",Basic,MID($C565,FIND("RM",$C565)+3,4))+$AP560+$AQ565)/WorkDays/WorkHours*AN$6,4)</f>
        <v>17.307700000000001</v>
      </c>
      <c r="AO561" s="262"/>
      <c r="AP561" s="265"/>
      <c r="AQ561" s="86"/>
      <c r="AR561" s="194"/>
      <c r="AS561" s="194"/>
      <c r="AT561" s="194"/>
      <c r="AU561" s="256"/>
    </row>
    <row r="562" spans="1:47" s="213" customFormat="1" ht="33" customHeight="1" x14ac:dyDescent="0.35">
      <c r="A562" s="189"/>
      <c r="B562" s="184"/>
      <c r="C562" s="195" t="str">
        <f>_xlfn.IFNA(INDEX(Masterlist!E:E,MATCH(B560,Masterlist!B:B,0)),"")</f>
        <v/>
      </c>
      <c r="D562" s="1"/>
      <c r="E562" s="196" t="s">
        <v>175</v>
      </c>
      <c r="F562" s="197" t="str">
        <f>IFERROR(IF(F$6="Sun","",IF(INDEX(Attendance!$S:$S,MATCH($B560&amp;F$7,Attendance!$N:$N,0))=TRUE,"",IF(F561&lt;8,"",INDEX(Attendance!$G:$G,MATCH($B560&amp;F$7,Attendance!$N:$N,0))))),"")</f>
        <v/>
      </c>
      <c r="G562" s="197" t="str">
        <f>IFERROR(IF(G$6="Sun","",IF(INDEX(Attendance!$S:$S,MATCH($B560&amp;G$7,Attendance!$N:$N,0))=TRUE,"",IF(G561&lt;8,"",INDEX(Attendance!$G:$G,MATCH($B560&amp;G$7,Attendance!$N:$N,0))))),"")</f>
        <v/>
      </c>
      <c r="H562" s="197" t="str">
        <f>IFERROR(IF(H$6="Sun","",IF(INDEX(Attendance!$S:$S,MATCH($B560&amp;H$7,Attendance!$N:$N,0))=TRUE,"",IF(H561&lt;8,"",INDEX(Attendance!$G:$G,MATCH($B560&amp;H$7,Attendance!$N:$N,0))))),"")</f>
        <v/>
      </c>
      <c r="I562" s="197" t="str">
        <f>IFERROR(IF(I$6="Sun","",IF(INDEX(Attendance!$S:$S,MATCH($B560&amp;I$7,Attendance!$N:$N,0))=TRUE,"",IF(I561&lt;8,"",INDEX(Attendance!$G:$G,MATCH($B560&amp;I$7,Attendance!$N:$N,0))))),"")</f>
        <v/>
      </c>
      <c r="J562" s="197" t="str">
        <f>IFERROR(IF(J$6="Sun","",IF(INDEX(Attendance!$S:$S,MATCH($B560&amp;J$7,Attendance!$N:$N,0))=TRUE,"",IF(J561&lt;8,"",INDEX(Attendance!$G:$G,MATCH($B560&amp;J$7,Attendance!$N:$N,0))))),"")</f>
        <v/>
      </c>
      <c r="K562" s="197" t="str">
        <f>IFERROR(IF(K$6="Sun","",IF(INDEX(Attendance!$S:$S,MATCH($B560&amp;K$7,Attendance!$N:$N,0))=TRUE,"",IF(K561&lt;8,"",INDEX(Attendance!$G:$G,MATCH($B560&amp;K$7,Attendance!$N:$N,0))))),"")</f>
        <v/>
      </c>
      <c r="L562" s="197" t="str">
        <f>IFERROR(IF(L$6="Sun","",IF(INDEX(Attendance!$S:$S,MATCH($B560&amp;L$7,Attendance!$N:$N,0))=TRUE,"",IF(L561&lt;8,"",INDEX(Attendance!$G:$G,MATCH($B560&amp;L$7,Attendance!$N:$N,0))))),"")</f>
        <v/>
      </c>
      <c r="M562" s="197" t="str">
        <f>IFERROR(IF(M$6="Sun","",IF(INDEX(Attendance!$S:$S,MATCH($B560&amp;M$7,Attendance!$N:$N,0))=TRUE,"",IF(M561&lt;8,"",INDEX(Attendance!$G:$G,MATCH($B560&amp;M$7,Attendance!$N:$N,0))))),"")</f>
        <v/>
      </c>
      <c r="N562" s="197" t="str">
        <f>IFERROR(IF(N$6="Sun","",IF(INDEX(Attendance!$S:$S,MATCH($B560&amp;N$7,Attendance!$N:$N,0))=TRUE,"",IF(N561&lt;8,"",INDEX(Attendance!$G:$G,MATCH($B560&amp;N$7,Attendance!$N:$N,0))))),"")</f>
        <v/>
      </c>
      <c r="O562" s="197" t="str">
        <f>IFERROR(IF(O$6="Sun","",IF(INDEX(Attendance!$S:$S,MATCH($B560&amp;O$7,Attendance!$N:$N,0))=TRUE,"",IF(O561&lt;8,"",INDEX(Attendance!$G:$G,MATCH($B560&amp;O$7,Attendance!$N:$N,0))))),"")</f>
        <v/>
      </c>
      <c r="P562" s="197" t="str">
        <f>IFERROR(IF(P$6="Sun","",IF(INDEX(Attendance!$S:$S,MATCH($B560&amp;P$7,Attendance!$N:$N,0))=TRUE,"",IF(P561&lt;8,"",INDEX(Attendance!$G:$G,MATCH($B560&amp;P$7,Attendance!$N:$N,0))))),"")</f>
        <v/>
      </c>
      <c r="Q562" s="197" t="str">
        <f>IFERROR(IF(Q$6="Sun","",IF(INDEX(Attendance!$S:$S,MATCH($B560&amp;Q$7,Attendance!$N:$N,0))=TRUE,"",IF(Q561&lt;8,"",INDEX(Attendance!$G:$G,MATCH($B560&amp;Q$7,Attendance!$N:$N,0))))),"")</f>
        <v/>
      </c>
      <c r="R562" s="197" t="str">
        <f>IFERROR(IF(R$6="Sun","",IF(INDEX(Attendance!$S:$S,MATCH($B560&amp;R$7,Attendance!$N:$N,0))=TRUE,"",IF(R561&lt;8,"",INDEX(Attendance!$G:$G,MATCH($B560&amp;R$7,Attendance!$N:$N,0))))),"")</f>
        <v/>
      </c>
      <c r="S562" s="197" t="str">
        <f>IFERROR(IF(S$6="Sun","",IF(INDEX(Attendance!$S:$S,MATCH($B560&amp;S$7,Attendance!$N:$N,0))=TRUE,"",IF(S561&lt;8,"",INDEX(Attendance!$G:$G,MATCH($B560&amp;S$7,Attendance!$N:$N,0))))),"")</f>
        <v/>
      </c>
      <c r="T562" s="197" t="str">
        <f>IFERROR(IF(T$6="Sun","",IF(INDEX(Attendance!$S:$S,MATCH($B560&amp;T$7,Attendance!$N:$N,0))=TRUE,"",IF(T561&lt;8,"",INDEX(Attendance!$G:$G,MATCH($B560&amp;T$7,Attendance!$N:$N,0))))),"")</f>
        <v/>
      </c>
      <c r="U562" s="197" t="str">
        <f>IFERROR(IF(U$6="Sun","",IF(INDEX(Attendance!$S:$S,MATCH($B560&amp;U$7,Attendance!$N:$N,0))=TRUE,"",IF(U561&lt;8,"",INDEX(Attendance!$G:$G,MATCH($B560&amp;U$7,Attendance!$N:$N,0))))),"")</f>
        <v/>
      </c>
      <c r="V562" s="197" t="str">
        <f>IFERROR(IF(V$6="Sun","",IF(INDEX(Attendance!$S:$S,MATCH($B560&amp;V$7,Attendance!$N:$N,0))=TRUE,"",IF(V561&lt;8,"",INDEX(Attendance!$G:$G,MATCH($B560&amp;V$7,Attendance!$N:$N,0))))),"")</f>
        <v/>
      </c>
      <c r="W562" s="197" t="str">
        <f>IFERROR(IF(W$6="Sun","",IF(INDEX(Attendance!$S:$S,MATCH($B560&amp;W$7,Attendance!$N:$N,0))=TRUE,"",IF(W561&lt;8,"",INDEX(Attendance!$G:$G,MATCH($B560&amp;W$7,Attendance!$N:$N,0))))),"")</f>
        <v/>
      </c>
      <c r="X562" s="197" t="str">
        <f>IFERROR(IF(X$6="Sun","",IF(INDEX(Attendance!$S:$S,MATCH($B560&amp;X$7,Attendance!$N:$N,0))=TRUE,"",IF(X561&lt;8,"",INDEX(Attendance!$G:$G,MATCH($B560&amp;X$7,Attendance!$N:$N,0))))),"")</f>
        <v/>
      </c>
      <c r="Y562" s="197" t="str">
        <f>IFERROR(IF(Y$6="Sun","",IF(INDEX(Attendance!$S:$S,MATCH($B560&amp;Y$7,Attendance!$N:$N,0))=TRUE,"",IF(Y561&lt;8,"",INDEX(Attendance!$G:$G,MATCH($B560&amp;Y$7,Attendance!$N:$N,0))))),"")</f>
        <v/>
      </c>
      <c r="Z562" s="197" t="str">
        <f>IFERROR(IF(Z$6="Sun","",IF(INDEX(Attendance!$S:$S,MATCH($B560&amp;Z$7,Attendance!$N:$N,0))=TRUE,"",IF(Z561&lt;8,"",INDEX(Attendance!$G:$G,MATCH($B560&amp;Z$7,Attendance!$N:$N,0))))),"")</f>
        <v/>
      </c>
      <c r="AA562" s="197" t="str">
        <f>IFERROR(IF(AA$6="Sun","",IF(INDEX(Attendance!$S:$S,MATCH($B560&amp;AA$7,Attendance!$N:$N,0))=TRUE,"",IF(AA561&lt;8,"",INDEX(Attendance!$G:$G,MATCH($B560&amp;AA$7,Attendance!$N:$N,0))))),"")</f>
        <v/>
      </c>
      <c r="AB562" s="197" t="str">
        <f>IFERROR(IF(AB$6="Sun","",IF(INDEX(Attendance!$S:$S,MATCH($B560&amp;AB$7,Attendance!$N:$N,0))=TRUE,"",IF(AB561&lt;8,"",INDEX(Attendance!$G:$G,MATCH($B560&amp;AB$7,Attendance!$N:$N,0))))),"")</f>
        <v/>
      </c>
      <c r="AC562" s="197" t="str">
        <f>IFERROR(IF(AC$6="Sun","",IF(INDEX(Attendance!$S:$S,MATCH($B560&amp;AC$7,Attendance!$N:$N,0))=TRUE,"",IF(AC561&lt;8,"",INDEX(Attendance!$G:$G,MATCH($B560&amp;AC$7,Attendance!$N:$N,0))))),"")</f>
        <v/>
      </c>
      <c r="AD562" s="197" t="str">
        <f>IFERROR(IF(AD$6="Sun","",IF(INDEX(Attendance!$S:$S,MATCH($B560&amp;AD$7,Attendance!$N:$N,0))=TRUE,"",IF(AD561&lt;8,"",INDEX(Attendance!$G:$G,MATCH($B560&amp;AD$7,Attendance!$N:$N,0))))),"")</f>
        <v/>
      </c>
      <c r="AE562" s="197" t="str">
        <f>IFERROR(IF(AE$6="Sun","",IF(INDEX(Attendance!$S:$S,MATCH($B560&amp;AE$7,Attendance!$N:$N,0))=TRUE,"",IF(AE561&lt;8,"",INDEX(Attendance!$G:$G,MATCH($B560&amp;AE$7,Attendance!$N:$N,0))))),"")</f>
        <v/>
      </c>
      <c r="AF562" s="197" t="str">
        <f>IFERROR(IF(AF$6="Sun","",IF(INDEX(Attendance!$S:$S,MATCH($B560&amp;AF$7,Attendance!$N:$N,0))=TRUE,"",IF(AF561&lt;8,"",INDEX(Attendance!$G:$G,MATCH($B560&amp;AF$7,Attendance!$N:$N,0))))),"")</f>
        <v/>
      </c>
      <c r="AG562" s="197" t="str">
        <f>IFERROR(IF(AG$6="Sun","",IF(INDEX(Attendance!$S:$S,MATCH($B560&amp;AG$7,Attendance!$N:$N,0))=TRUE,"",IF(AG561&lt;8,"",INDEX(Attendance!$G:$G,MATCH($B560&amp;AG$7,Attendance!$N:$N,0))))),"")</f>
        <v/>
      </c>
      <c r="AH562" s="197" t="str">
        <f>IFERROR(IF(AH$6="Sun","",IF(INDEX(Attendance!$S:$S,MATCH($B560&amp;AH$7,Attendance!$N:$N,0))=TRUE,"",IF(AH561&lt;8,"",INDEX(Attendance!$G:$G,MATCH($B560&amp;AH$7,Attendance!$N:$N,0))))),"")</f>
        <v/>
      </c>
      <c r="AI562" s="197" t="str">
        <f>IFERROR(IF(AI$6="Sun","",IF(INDEX(Attendance!$S:$S,MATCH($B560&amp;AI$7,Attendance!$N:$N,0))=TRUE,"",IF(AI561&lt;8,"",INDEX(Attendance!$G:$G,MATCH($B560&amp;AI$7,Attendance!$N:$N,0))))),"")</f>
        <v/>
      </c>
      <c r="AJ562" s="197" t="str">
        <f>IFERROR(IF(AJ$6="Sun","",IF(INDEX(Attendance!$S:$S,MATCH($B560&amp;AJ$7,Attendance!$N:$N,0))=TRUE,"",IF(AJ561&lt;8,"",INDEX(Attendance!$G:$G,MATCH($B560&amp;AJ$7,Attendance!$N:$N,0))))),"")</f>
        <v/>
      </c>
      <c r="AK562" s="259"/>
      <c r="AL562" s="198"/>
      <c r="AM562" s="198"/>
      <c r="AN562" s="198"/>
      <c r="AO562" s="262"/>
      <c r="AP562" s="265"/>
      <c r="AQ562" s="86"/>
      <c r="AR562" s="194"/>
      <c r="AS562" s="194"/>
      <c r="AT562" s="194"/>
      <c r="AU562" s="256"/>
    </row>
    <row r="563" spans="1:47" s="213" customFormat="1" ht="33" customHeight="1" x14ac:dyDescent="0.35">
      <c r="A563" s="189"/>
      <c r="B563" s="184"/>
      <c r="C563" s="195" t="str">
        <f>_xlfn.IFNA(INDEX(Masterlist!F:F,MATCH(B560,Masterlist!B:B,0)),"")</f>
        <v/>
      </c>
      <c r="D563" s="88"/>
      <c r="E563" s="196"/>
      <c r="F563" s="199"/>
      <c r="G563" s="200"/>
      <c r="H563" s="192"/>
      <c r="I563" s="192"/>
      <c r="J563" s="192"/>
      <c r="K563" s="192"/>
      <c r="L563" s="192"/>
      <c r="M563" s="192"/>
      <c r="N563" s="192"/>
      <c r="O563" s="192"/>
      <c r="P563" s="192"/>
      <c r="Q563" s="201"/>
      <c r="R563" s="201"/>
      <c r="S563" s="192"/>
      <c r="T563" s="192"/>
      <c r="U563" s="192"/>
      <c r="V563" s="192"/>
      <c r="W563" s="192"/>
      <c r="X563" s="192"/>
      <c r="Y563" s="192"/>
      <c r="Z563" s="192"/>
      <c r="AA563" s="192"/>
      <c r="AB563" s="192"/>
      <c r="AC563" s="192"/>
      <c r="AD563" s="192"/>
      <c r="AE563" s="192"/>
      <c r="AF563" s="192"/>
      <c r="AG563" s="192"/>
      <c r="AH563" s="192"/>
      <c r="AI563" s="192"/>
      <c r="AJ563" s="192"/>
      <c r="AK563" s="259"/>
      <c r="AL563" s="198"/>
      <c r="AM563" s="198"/>
      <c r="AN563" s="198"/>
      <c r="AO563" s="262"/>
      <c r="AP563" s="265"/>
      <c r="AQ563" s="86"/>
      <c r="AR563" s="194"/>
      <c r="AS563" s="194"/>
      <c r="AT563" s="194"/>
      <c r="AU563" s="256"/>
    </row>
    <row r="564" spans="1:47" s="213" customFormat="1" ht="33" customHeight="1" x14ac:dyDescent="0.35">
      <c r="A564" s="189"/>
      <c r="B564" s="184"/>
      <c r="C564" s="202" t="str">
        <f>_xlfn.IFNA(INDEX(Masterlist!I:I,MATCH(B560,Masterlist!B:B,0)),"")</f>
        <v/>
      </c>
      <c r="D564" s="226" t="str">
        <f>_xlfn.IFNA(IF(INDEX(Attendance!H:H,MATCH(B560,Attendance!$A:$A,0))="VMI","SCOPE ALLW",""),"")</f>
        <v/>
      </c>
      <c r="E564" s="196" t="s">
        <v>13</v>
      </c>
      <c r="F564" s="203" t="str">
        <f>IFERROR(IF(AND(RIGHT(F560,1)="N",VALUE(F561)&gt;=8),Database!$I$3,""),"")</f>
        <v/>
      </c>
      <c r="G564" s="192" t="str">
        <f>IFERROR(IF(AND(RIGHT(G560,1)="N",VALUE(G561)&gt;=8),Database!$I$3,""),"")</f>
        <v/>
      </c>
      <c r="H564" s="199" t="str">
        <f>IFERROR(IF(AND(RIGHT(H560,1)="N",VALUE(H561)&gt;=8),Database!$I$3,""),"")</f>
        <v/>
      </c>
      <c r="I564" s="192" t="str">
        <f>IFERROR(IF(AND(RIGHT(I560,1)="N",VALUE(I561)&gt;=8),Database!$I$3,""),"")</f>
        <v/>
      </c>
      <c r="J564" s="192" t="str">
        <f>IFERROR(IF(AND(RIGHT(J560,1)="N",VALUE(J561)&gt;=8),Database!$I$3,""),"")</f>
        <v/>
      </c>
      <c r="K564" s="192" t="str">
        <f>IFERROR(IF(AND(RIGHT(K560,1)="N",VALUE(K561)&gt;=8),Database!$I$3,""),"")</f>
        <v/>
      </c>
      <c r="L564" s="192" t="str">
        <f>IFERROR(IF(AND(RIGHT(L560,1)="N",VALUE(L561)&gt;=8),Database!$I$3,""),"")</f>
        <v/>
      </c>
      <c r="M564" s="192" t="str">
        <f>IFERROR(IF(AND(RIGHT(M560,1)="N",VALUE(M561)&gt;=8),Database!$I$3,""),"")</f>
        <v/>
      </c>
      <c r="N564" s="192" t="str">
        <f>IFERROR(IF(AND(RIGHT(N560,1)="N",VALUE(N561)&gt;=8),Database!$I$3,""),"")</f>
        <v/>
      </c>
      <c r="O564" s="192" t="str">
        <f>IFERROR(IF(AND(RIGHT(O560,1)="N",VALUE(O561)&gt;=8),Database!$I$3,""),"")</f>
        <v/>
      </c>
      <c r="P564" s="192" t="str">
        <f>IFERROR(IF(AND(RIGHT(P560,1)="N",VALUE(P561)&gt;=8),Database!$I$3,""),"")</f>
        <v/>
      </c>
      <c r="Q564" s="192" t="str">
        <f>IFERROR(IF(AND(RIGHT(Q560,1)="N",VALUE(Q561)&gt;=8),Database!$I$3,""),"")</f>
        <v/>
      </c>
      <c r="R564" s="192" t="str">
        <f>IFERROR(IF(AND(RIGHT(R560,1)="N",VALUE(R561)&gt;=8),Database!$I$3,""),"")</f>
        <v/>
      </c>
      <c r="S564" s="192" t="str">
        <f>IFERROR(IF(AND(RIGHT(S560,1)="N",VALUE(S561)&gt;=8),Database!$I$3,""),"")</f>
        <v/>
      </c>
      <c r="T564" s="192" t="str">
        <f>IFERROR(IF(AND(RIGHT(T560,1)="N",VALUE(T561)&gt;=8),Database!$I$3,""),"")</f>
        <v/>
      </c>
      <c r="U564" s="192" t="str">
        <f>IFERROR(IF(AND(RIGHT(U560,1)="N",VALUE(U561)&gt;=8),Database!$I$3,""),"")</f>
        <v/>
      </c>
      <c r="V564" s="192" t="str">
        <f>IFERROR(IF(AND(RIGHT(V560,1)="N",VALUE(V561)&gt;=8),Database!$I$3,""),"")</f>
        <v/>
      </c>
      <c r="W564" s="192" t="str">
        <f>IFERROR(IF(AND(RIGHT(W560,1)="N",VALUE(W561)&gt;=8),Database!$I$3,""),"")</f>
        <v/>
      </c>
      <c r="X564" s="192" t="str">
        <f>IFERROR(IF(AND(RIGHT(X560,1)="N",VALUE(X561)&gt;=8),Database!$I$3,""),"")</f>
        <v/>
      </c>
      <c r="Y564" s="192" t="str">
        <f>IFERROR(IF(AND(RIGHT(Y560,1)="N",VALUE(Y561)&gt;=8),Database!$I$3,""),"")</f>
        <v/>
      </c>
      <c r="Z564" s="192" t="str">
        <f>IFERROR(IF(AND(RIGHT(Z560,1)="N",VALUE(Z561)&gt;=8),Database!$I$3,""),"")</f>
        <v/>
      </c>
      <c r="AA564" s="192" t="str">
        <f>IFERROR(IF(AND(RIGHT(AA560,1)="N",VALUE(AA561)&gt;=8),Database!$I$3,""),"")</f>
        <v/>
      </c>
      <c r="AB564" s="192" t="str">
        <f>IFERROR(IF(AND(RIGHT(AB560,1)="N",VALUE(AB561)&gt;=8),Database!$I$3,""),"")</f>
        <v/>
      </c>
      <c r="AC564" s="192" t="str">
        <f>IFERROR(IF(AND(RIGHT(AC560,1)="N",VALUE(AC561)&gt;=8),Database!$I$3,""),"")</f>
        <v/>
      </c>
      <c r="AD564" s="192" t="str">
        <f>IFERROR(IF(AND(RIGHT(AD560,1)="N",VALUE(AD561)&gt;=8),Database!$I$3,""),"")</f>
        <v/>
      </c>
      <c r="AE564" s="192" t="str">
        <f>IFERROR(IF(AND(RIGHT(AE560,1)="N",VALUE(AE561)&gt;=8),Database!$I$3,""),"")</f>
        <v/>
      </c>
      <c r="AF564" s="192" t="str">
        <f>IFERROR(IF(AND(RIGHT(AF560,1)="N",VALUE(AF561)&gt;=8),Database!$I$3,""),"")</f>
        <v/>
      </c>
      <c r="AG564" s="192" t="str">
        <f>IFERROR(IF(AND(RIGHT(AG560,1)="N",VALUE(AG561)&gt;=8),Database!$I$3,""),"")</f>
        <v/>
      </c>
      <c r="AH564" s="192" t="str">
        <f>IFERROR(IF(AND(RIGHT(AH560,1)="N",VALUE(AH561)&gt;=8),Database!$I$3,""),"")</f>
        <v/>
      </c>
      <c r="AI564" s="192" t="str">
        <f>IFERROR(IF(AND(RIGHT(AI560,1)="N",VALUE(AI561)&gt;=8),Database!$I$3,""),"")</f>
        <v/>
      </c>
      <c r="AJ564" s="192" t="str">
        <f>IFERROR(IF(AND(RIGHT(AJ560,1)="N",VALUE(AJ561)&gt;=8),Database!$I$3,""),"")</f>
        <v/>
      </c>
      <c r="AK564" s="259"/>
      <c r="AL564" s="204"/>
      <c r="AM564" s="198"/>
      <c r="AN564" s="198"/>
      <c r="AO564" s="262"/>
      <c r="AP564" s="265"/>
      <c r="AQ564" s="86"/>
      <c r="AR564" s="194"/>
      <c r="AS564" s="194"/>
      <c r="AT564" s="194"/>
      <c r="AU564" s="256"/>
    </row>
    <row r="565" spans="1:47" s="213" customFormat="1" ht="33" customHeight="1" thickBot="1" x14ac:dyDescent="0.4">
      <c r="A565" s="189"/>
      <c r="B565" s="205"/>
      <c r="C565" s="222"/>
      <c r="D565" s="28"/>
      <c r="E565" s="206" t="s">
        <v>176</v>
      </c>
      <c r="F565" s="207" t="str">
        <f>IFERROR(IF(INDEX(Attendance!$T:$T,MATCH($B560&amp;F$7,Attendance!$N:$N,0))=TRUE,"L",IF(SUM(F561:F562)&gt;=10,5,"")),"")</f>
        <v/>
      </c>
      <c r="G565" s="207" t="str">
        <f>IFERROR(IF(INDEX(Attendance!$T:$T,MATCH($B560&amp;G$7,Attendance!$N:$N,0))=TRUE,"L",IF(SUM(G561:G562)&gt;=10,5,"")),"")</f>
        <v/>
      </c>
      <c r="H565" s="208" t="str">
        <f>IFERROR(IF(INDEX(Attendance!$T:$T,MATCH($B560&amp;H$7,Attendance!$N:$N,0))=TRUE,"L",IF(SUM(H561:H562)&gt;=10,5,"")),"")</f>
        <v/>
      </c>
      <c r="I565" s="208" t="str">
        <f>IFERROR(IF(INDEX(Attendance!$T:$T,MATCH($B560&amp;I$7,Attendance!$N:$N,0))=TRUE,"L",IF(SUM(I561:I562)&gt;=10,5,"")),"")</f>
        <v/>
      </c>
      <c r="J565" s="208" t="str">
        <f>IFERROR(IF(INDEX(Attendance!$T:$T,MATCH($B560&amp;J$7,Attendance!$N:$N,0))=TRUE,"L",IF(SUM(J561:J562)&gt;=10,5,"")),"")</f>
        <v/>
      </c>
      <c r="K565" s="208" t="str">
        <f>IFERROR(IF(INDEX(Attendance!$T:$T,MATCH($B560&amp;K$7,Attendance!$N:$N,0))=TRUE,"L",IF(SUM(K561:K562)&gt;=10,5,"")),"")</f>
        <v/>
      </c>
      <c r="L565" s="208" t="str">
        <f>IFERROR(IF(INDEX(Attendance!$T:$T,MATCH($B560&amp;L$7,Attendance!$N:$N,0))=TRUE,"L",IF(SUM(L561:L562)&gt;=10,5,"")),"")</f>
        <v/>
      </c>
      <c r="M565" s="208" t="str">
        <f>IFERROR(IF(INDEX(Attendance!$T:$T,MATCH($B560&amp;M$7,Attendance!$N:$N,0))=TRUE,"L",IF(SUM(M561:M562)&gt;=10,5,"")),"")</f>
        <v/>
      </c>
      <c r="N565" s="208" t="str">
        <f>IFERROR(IF(INDEX(Attendance!$T:$T,MATCH($B560&amp;N$7,Attendance!$N:$N,0))=TRUE,"L",IF(SUM(N561:N562)&gt;=10,5,"")),"")</f>
        <v/>
      </c>
      <c r="O565" s="208" t="str">
        <f>IFERROR(IF(INDEX(Attendance!$T:$T,MATCH($B560&amp;O$7,Attendance!$N:$N,0))=TRUE,"L",IF(SUM(O561:O562)&gt;=10,5,"")),"")</f>
        <v/>
      </c>
      <c r="P565" s="208" t="str">
        <f>IFERROR(IF(INDEX(Attendance!$T:$T,MATCH($B560&amp;P$7,Attendance!$N:$N,0))=TRUE,"L",IF(SUM(P561:P562)&gt;=10,5,"")),"")</f>
        <v/>
      </c>
      <c r="Q565" s="208" t="str">
        <f>IFERROR(IF(INDEX(Attendance!$T:$T,MATCH($B560&amp;Q$7,Attendance!$N:$N,0))=TRUE,"L",IF(SUM(Q561:Q562)&gt;=10,5,"")),"")</f>
        <v/>
      </c>
      <c r="R565" s="208" t="str">
        <f>IFERROR(IF(INDEX(Attendance!$T:$T,MATCH($B560&amp;R$7,Attendance!$N:$N,0))=TRUE,"L",IF(SUM(R561:R562)&gt;=10,5,"")),"")</f>
        <v/>
      </c>
      <c r="S565" s="208" t="str">
        <f>IFERROR(IF(INDEX(Attendance!$T:$T,MATCH($B560&amp;S$7,Attendance!$N:$N,0))=TRUE,"L",IF(SUM(S561:S562)&gt;=10,5,"")),"")</f>
        <v/>
      </c>
      <c r="T565" s="208" t="str">
        <f>IFERROR(IF(INDEX(Attendance!$T:$T,MATCH($B560&amp;T$7,Attendance!$N:$N,0))=TRUE,"L",IF(SUM(T561:T562)&gt;=10,5,"")),"")</f>
        <v/>
      </c>
      <c r="U565" s="208" t="str">
        <f>IFERROR(IF(INDEX(Attendance!$T:$T,MATCH($B560&amp;U$7,Attendance!$N:$N,0))=TRUE,"L",IF(SUM(U561:U562)&gt;=10,5,"")),"")</f>
        <v/>
      </c>
      <c r="V565" s="208" t="str">
        <f>IFERROR(IF(INDEX(Attendance!$T:$T,MATCH($B560&amp;V$7,Attendance!$N:$N,0))=TRUE,"L",IF(SUM(V561:V562)&gt;=10,5,"")),"")</f>
        <v/>
      </c>
      <c r="W565" s="208" t="str">
        <f>IFERROR(IF(INDEX(Attendance!$T:$T,MATCH($B560&amp;W$7,Attendance!$N:$N,0))=TRUE,"L",IF(SUM(W561:W562)&gt;=10,5,"")),"")</f>
        <v/>
      </c>
      <c r="X565" s="208" t="str">
        <f>IFERROR(IF(INDEX(Attendance!$T:$T,MATCH($B560&amp;X$7,Attendance!$N:$N,0))=TRUE,"L",IF(SUM(X561:X562)&gt;=10,5,"")),"")</f>
        <v/>
      </c>
      <c r="Y565" s="208" t="str">
        <f>IFERROR(IF(INDEX(Attendance!$T:$T,MATCH($B560&amp;Y$7,Attendance!$N:$N,0))=TRUE,"L",IF(SUM(Y561:Y562)&gt;=10,5,"")),"")</f>
        <v/>
      </c>
      <c r="Z565" s="208" t="str">
        <f>IFERROR(IF(INDEX(Attendance!$T:$T,MATCH($B560&amp;Z$7,Attendance!$N:$N,0))=TRUE,"L",IF(SUM(Z561:Z562)&gt;=10,5,"")),"")</f>
        <v/>
      </c>
      <c r="AA565" s="208" t="str">
        <f>IFERROR(IF(INDEX(Attendance!$T:$T,MATCH($B560&amp;AA$7,Attendance!$N:$N,0))=TRUE,"L",IF(SUM(AA561:AA562)&gt;=10,5,"")),"")</f>
        <v/>
      </c>
      <c r="AB565" s="208" t="str">
        <f>IFERROR(IF(INDEX(Attendance!$T:$T,MATCH($B560&amp;AB$7,Attendance!$N:$N,0))=TRUE,"L",IF(SUM(AB561:AB562)&gt;=10,5,"")),"")</f>
        <v/>
      </c>
      <c r="AC565" s="208" t="str">
        <f>IFERROR(IF(INDEX(Attendance!$T:$T,MATCH($B560&amp;AC$7,Attendance!$N:$N,0))=TRUE,"L",IF(SUM(AC561:AC562)&gt;=10,5,"")),"")</f>
        <v/>
      </c>
      <c r="AD565" s="208" t="str">
        <f>IFERROR(IF(INDEX(Attendance!$T:$T,MATCH($B560&amp;AD$7,Attendance!$N:$N,0))=TRUE,"L",IF(SUM(AD561:AD562)&gt;=10,5,"")),"")</f>
        <v/>
      </c>
      <c r="AE565" s="208" t="str">
        <f>IFERROR(IF(INDEX(Attendance!$T:$T,MATCH($B560&amp;AE$7,Attendance!$N:$N,0))=TRUE,"L",IF(SUM(AE561:AE562)&gt;=10,5,"")),"")</f>
        <v/>
      </c>
      <c r="AF565" s="208" t="str">
        <f>IFERROR(IF(INDEX(Attendance!$T:$T,MATCH($B560&amp;AF$7,Attendance!$N:$N,0))=TRUE,"L",IF(SUM(AF561:AF562)&gt;=10,5,"")),"")</f>
        <v/>
      </c>
      <c r="AG565" s="208" t="str">
        <f>IFERROR(IF(INDEX(Attendance!$T:$T,MATCH($B560&amp;AG$7,Attendance!$N:$N,0))=TRUE,"L",IF(SUM(AG561:AG562)&gt;=10,5,"")),"")</f>
        <v/>
      </c>
      <c r="AH565" s="208" t="str">
        <f>IFERROR(IF(INDEX(Attendance!$T:$T,MATCH($B560&amp;AH$7,Attendance!$N:$N,0))=TRUE,"L",IF(SUM(AH561:AH562)&gt;=10,5,"")),"")</f>
        <v/>
      </c>
      <c r="AI565" s="208" t="str">
        <f>IFERROR(IF(INDEX(Attendance!$T:$T,MATCH($B560&amp;AI$7,Attendance!$N:$N,0))=TRUE,"L",IF(SUM(AI561:AI562)&gt;=10,5,"")),"")</f>
        <v/>
      </c>
      <c r="AJ565" s="208" t="str">
        <f>IFERROR(IF(INDEX(Attendance!$T:$T,MATCH($B560&amp;AJ$7,Attendance!$N:$N,0))=TRUE,"L",IF(SUM(AJ561:AJ562)&gt;=10,5,"")),"")</f>
        <v/>
      </c>
      <c r="AK565" s="260"/>
      <c r="AL565" s="209">
        <f>ROUND(AL560*AL561,2)</f>
        <v>0</v>
      </c>
      <c r="AM565" s="209">
        <f>ROUND(AM560*AM561,2)</f>
        <v>0</v>
      </c>
      <c r="AN565" s="209">
        <f>ROUND(AN560*AN561,2)</f>
        <v>0</v>
      </c>
      <c r="AO565" s="263"/>
      <c r="AP565" s="266"/>
      <c r="AQ565" s="210">
        <f>AQ560*$AQ$5</f>
        <v>0</v>
      </c>
      <c r="AR565" s="211">
        <f>AR560*ROUND(IF($C565="",1200,MID($C565,FIND("RM",$C565)+3,4))/26,2)</f>
        <v>0</v>
      </c>
      <c r="AS565" s="211">
        <f t="shared" ref="AS565:AT565" si="154">AS560*ROUND(IF($C565="",1200,MID($C565,FIND("RM",$C565)+3,4))/26,2)</f>
        <v>0</v>
      </c>
      <c r="AT565" s="211">
        <f t="shared" si="154"/>
        <v>92.3</v>
      </c>
      <c r="AU565" s="257"/>
    </row>
    <row r="566" spans="1:47" s="213" customFormat="1" ht="33" customHeight="1" x14ac:dyDescent="0.35">
      <c r="A566" s="175">
        <f t="shared" si="140"/>
        <v>94</v>
      </c>
      <c r="B566" s="184" t="str">
        <f>_xlfn.IFNA(INDEX(Attendance!$A:$A,MATCH(A566,Attendance!$M:$M,0)),"")</f>
        <v/>
      </c>
      <c r="C566" s="185" t="str">
        <f>_xlfn.IFNA(INDEX(Masterlist!C:C,MATCH(B566,Masterlist!B:B,0)),"")</f>
        <v/>
      </c>
      <c r="D566" s="87"/>
      <c r="E566" s="186" t="s">
        <v>173</v>
      </c>
      <c r="F566" s="83" t="str" cm="1">
        <f t="array" ref="F566">_xlfn.IFNA(IF(OR(VALUE(F$7&amp;$C$3)=PH),IF(F567="","PH",IF(INDEX(Attendance!$O:$O,MATCH($B566&amp;F$7,Attendance!$N:$N,0))&lt;"1200","PM","PN")),IF(F$6="Sun",IF(F567="","RD",IF(INDEX(Attendance!$O:$O,MATCH($B566&amp;F$7,Attendance!$N:$N,0))&lt;"1200","RM","RN")),IF(F567="",IF(F$7="","",IF(INDEX(Attendance!$I:$I,MATCH($B566&amp;F$7,Attendance!$N:$N,0))="ABS","AB","UL")),IF(INDEX(Attendance!$O:$O,MATCH($B566&amp;F$7,Attendance!$N:$N,0))&lt;"1200","M","N")))),"")</f>
        <v/>
      </c>
      <c r="G566" s="83" t="str" cm="1">
        <f t="array" ref="G566">_xlfn.IFNA(IF(OR(VALUE(G$7&amp;$C$3)=PH),IF(G567="","PH",IF(INDEX(Attendance!$O:$O,MATCH($B566&amp;G$7,Attendance!$N:$N,0))&lt;"1200","PM","PN")),IF(G$6="Sun",IF(G567="","RD",IF(INDEX(Attendance!$O:$O,MATCH($B566&amp;G$7,Attendance!$N:$N,0))&lt;"1200","RM","RN")),IF(G567="",IF(G$7="","",IF(INDEX(Attendance!$I:$I,MATCH($B566&amp;G$7,Attendance!$N:$N,0))="ABS","AB","UL")),IF(INDEX(Attendance!$O:$O,MATCH($B566&amp;G$7,Attendance!$N:$N,0))&lt;"1200","M","N")))),"")</f>
        <v/>
      </c>
      <c r="H566" s="83" t="str" cm="1">
        <f t="array" ref="H566">_xlfn.IFNA(IF(OR(VALUE(H$7&amp;$C$3)=PH),IF(H567="","PH",IF(INDEX(Attendance!$O:$O,MATCH($B566&amp;H$7,Attendance!$N:$N,0))&lt;"1200","PM","PN")),IF(H$6="Sun",IF(H567="","RD",IF(INDEX(Attendance!$O:$O,MATCH($B566&amp;H$7,Attendance!$N:$N,0))&lt;"1200","RM","RN")),IF(H567="",IF(H$7="","",IF(INDEX(Attendance!$I:$I,MATCH($B566&amp;H$7,Attendance!$N:$N,0))="ABS","AB","UL")),IF(INDEX(Attendance!$O:$O,MATCH($B566&amp;H$7,Attendance!$N:$N,0))&lt;"1200","M","N")))),"")</f>
        <v/>
      </c>
      <c r="I566" s="83" t="str" cm="1">
        <f t="array" ref="I566">_xlfn.IFNA(IF(OR(VALUE(I$7&amp;$C$3)=PH),IF(I567="","PH",IF(INDEX(Attendance!$O:$O,MATCH($B566&amp;I$7,Attendance!$N:$N,0))&lt;"1200","PM","PN")),IF(I$6="Sun",IF(I567="","RD",IF(INDEX(Attendance!$O:$O,MATCH($B566&amp;I$7,Attendance!$N:$N,0))&lt;"1200","RM","RN")),IF(I567="",IF(I$7="","",IF(INDEX(Attendance!$I:$I,MATCH($B566&amp;I$7,Attendance!$N:$N,0))="ABS","AB","UL")),IF(INDEX(Attendance!$O:$O,MATCH($B566&amp;I$7,Attendance!$N:$N,0))&lt;"1200","M","N")))),"")</f>
        <v/>
      </c>
      <c r="J566" s="83" t="str" cm="1">
        <f t="array" ref="J566">_xlfn.IFNA(IF(OR(VALUE(J$7&amp;$C$3)=PH),IF(J567="","PH",IF(INDEX(Attendance!$O:$O,MATCH($B566&amp;J$7,Attendance!$N:$N,0))&lt;"1200","PM","PN")),IF(J$6="Sun",IF(J567="","RD",IF(INDEX(Attendance!$O:$O,MATCH($B566&amp;J$7,Attendance!$N:$N,0))&lt;"1200","RM","RN")),IF(J567="",IF(J$7="","",IF(INDEX(Attendance!$I:$I,MATCH($B566&amp;J$7,Attendance!$N:$N,0))="ABS","AB","UL")),IF(INDEX(Attendance!$O:$O,MATCH($B566&amp;J$7,Attendance!$N:$N,0))&lt;"1200","M","N")))),"")</f>
        <v/>
      </c>
      <c r="K566" s="83" t="str" cm="1">
        <f t="array" ref="K566">_xlfn.IFNA(IF(OR(VALUE(K$7&amp;$C$3)=PH),IF(K567="","PH",IF(INDEX(Attendance!$O:$O,MATCH($B566&amp;K$7,Attendance!$N:$N,0))&lt;"1200","PM","PN")),IF(K$6="Sun",IF(K567="","RD",IF(INDEX(Attendance!$O:$O,MATCH($B566&amp;K$7,Attendance!$N:$N,0))&lt;"1200","RM","RN")),IF(K567="",IF(K$7="","",IF(INDEX(Attendance!$I:$I,MATCH($B566&amp;K$7,Attendance!$N:$N,0))="ABS","AB","UL")),IF(INDEX(Attendance!$O:$O,MATCH($B566&amp;K$7,Attendance!$N:$N,0))&lt;"1200","M","N")))),"")</f>
        <v/>
      </c>
      <c r="L566" s="83" t="str" cm="1">
        <f t="array" ref="L566">_xlfn.IFNA(IF(OR(VALUE(L$7&amp;$C$3)=PH),IF(L567="","PH",IF(INDEX(Attendance!$O:$O,MATCH($B566&amp;L$7,Attendance!$N:$N,0))&lt;"1200","PM","PN")),IF(L$6="Sun",IF(L567="","RD",IF(INDEX(Attendance!$O:$O,MATCH($B566&amp;L$7,Attendance!$N:$N,0))&lt;"1200","RM","RN")),IF(L567="",IF(L$7="","",IF(INDEX(Attendance!$I:$I,MATCH($B566&amp;L$7,Attendance!$N:$N,0))="ABS","AB","UL")),IF(INDEX(Attendance!$O:$O,MATCH($B566&amp;L$7,Attendance!$N:$N,0))&lt;"1200","M","N")))),"")</f>
        <v>RD</v>
      </c>
      <c r="M566" s="83" t="str" cm="1">
        <f t="array" ref="M566">_xlfn.IFNA(IF(OR(VALUE(M$7&amp;$C$3)=PH),IF(M567="","PH",IF(INDEX(Attendance!$O:$O,MATCH($B566&amp;M$7,Attendance!$N:$N,0))&lt;"1200","PM","PN")),IF(M$6="Sun",IF(M567="","RD",IF(INDEX(Attendance!$O:$O,MATCH($B566&amp;M$7,Attendance!$N:$N,0))&lt;"1200","RM","RN")),IF(M567="",IF(M$7="","",IF(INDEX(Attendance!$I:$I,MATCH($B566&amp;M$7,Attendance!$N:$N,0))="ABS","AB","UL")),IF(INDEX(Attendance!$O:$O,MATCH($B566&amp;M$7,Attendance!$N:$N,0))&lt;"1200","M","N")))),"")</f>
        <v/>
      </c>
      <c r="N566" s="83" t="str" cm="1">
        <f t="array" ref="N566">_xlfn.IFNA(IF(OR(VALUE(N$7&amp;$C$3)=PH),IF(N567="","PH",IF(INDEX(Attendance!$O:$O,MATCH($B566&amp;N$7,Attendance!$N:$N,0))&lt;"1200","PM","PN")),IF(N$6="Sun",IF(N567="","RD",IF(INDEX(Attendance!$O:$O,MATCH($B566&amp;N$7,Attendance!$N:$N,0))&lt;"1200","RM","RN")),IF(N567="",IF(N$7="","",IF(INDEX(Attendance!$I:$I,MATCH($B566&amp;N$7,Attendance!$N:$N,0))="ABS","AB","UL")),IF(INDEX(Attendance!$O:$O,MATCH($B566&amp;N$7,Attendance!$N:$N,0))&lt;"1200","M","N")))),"")</f>
        <v/>
      </c>
      <c r="O566" s="83" t="str" cm="1">
        <f t="array" ref="O566">_xlfn.IFNA(IF(OR(VALUE(O$7&amp;$C$3)=PH),IF(O567="","PH",IF(INDEX(Attendance!$O:$O,MATCH($B566&amp;O$7,Attendance!$N:$N,0))&lt;"1200","PM","PN")),IF(O$6="Sun",IF(O567="","RD",IF(INDEX(Attendance!$O:$O,MATCH($B566&amp;O$7,Attendance!$N:$N,0))&lt;"1200","RM","RN")),IF(O567="",IF(O$7="","",IF(INDEX(Attendance!$I:$I,MATCH($B566&amp;O$7,Attendance!$N:$N,0))="ABS","AB","UL")),IF(INDEX(Attendance!$O:$O,MATCH($B566&amp;O$7,Attendance!$N:$N,0))&lt;"1200","M","N")))),"")</f>
        <v/>
      </c>
      <c r="P566" s="83" t="str" cm="1">
        <f t="array" ref="P566">_xlfn.IFNA(IF(OR(VALUE(P$7&amp;$C$3)=PH),IF(P567="","PH",IF(INDEX(Attendance!$O:$O,MATCH($B566&amp;P$7,Attendance!$N:$N,0))&lt;"1200","PM","PN")),IF(P$6="Sun",IF(P567="","RD",IF(INDEX(Attendance!$O:$O,MATCH($B566&amp;P$7,Attendance!$N:$N,0))&lt;"1200","RM","RN")),IF(P567="",IF(P$7="","",IF(INDEX(Attendance!$I:$I,MATCH($B566&amp;P$7,Attendance!$N:$N,0))="ABS","AB","UL")),IF(INDEX(Attendance!$O:$O,MATCH($B566&amp;P$7,Attendance!$N:$N,0))&lt;"1200","M","N")))),"")</f>
        <v/>
      </c>
      <c r="Q566" s="83" t="str" cm="1">
        <f t="array" ref="Q566">_xlfn.IFNA(IF(OR(VALUE(Q$7&amp;$C$3)=PH),IF(Q567="","PH",IF(INDEX(Attendance!$O:$O,MATCH($B566&amp;Q$7,Attendance!$N:$N,0))&lt;"1200","PM","PN")),IF(Q$6="Sun",IF(Q567="","RD",IF(INDEX(Attendance!$O:$O,MATCH($B566&amp;Q$7,Attendance!$N:$N,0))&lt;"1200","RM","RN")),IF(Q567="",IF(Q$7="","",IF(INDEX(Attendance!$I:$I,MATCH($B566&amp;Q$7,Attendance!$N:$N,0))="ABS","AB","UL")),IF(INDEX(Attendance!$O:$O,MATCH($B566&amp;Q$7,Attendance!$N:$N,0))&lt;"1200","M","N")))),"")</f>
        <v>PH</v>
      </c>
      <c r="R566" s="83" t="str" cm="1">
        <f t="array" ref="R566">_xlfn.IFNA(IF(OR(VALUE(R$7&amp;$C$3)=PH),IF(R567="","PH",IF(INDEX(Attendance!$O:$O,MATCH($B566&amp;R$7,Attendance!$N:$N,0))&lt;"1200","PM","PN")),IF(R$6="Sun",IF(R567="","RD",IF(INDEX(Attendance!$O:$O,MATCH($B566&amp;R$7,Attendance!$N:$N,0))&lt;"1200","RM","RN")),IF(R567="",IF(R$7="","",IF(INDEX(Attendance!$I:$I,MATCH($B566&amp;R$7,Attendance!$N:$N,0))="ABS","AB","UL")),IF(INDEX(Attendance!$O:$O,MATCH($B566&amp;R$7,Attendance!$N:$N,0))&lt;"1200","M","N")))),"")</f>
        <v>PH</v>
      </c>
      <c r="S566" s="83" t="str" cm="1">
        <f t="array" ref="S566">_xlfn.IFNA(IF(OR(VALUE(S$7&amp;$C$3)=PH),IF(S567="","PH",IF(INDEX(Attendance!$O:$O,MATCH($B566&amp;S$7,Attendance!$N:$N,0))&lt;"1200","PM","PN")),IF(S$6="Sun",IF(S567="","RD",IF(INDEX(Attendance!$O:$O,MATCH($B566&amp;S$7,Attendance!$N:$N,0))&lt;"1200","RM","RN")),IF(S567="",IF(S$7="","",IF(INDEX(Attendance!$I:$I,MATCH($B566&amp;S$7,Attendance!$N:$N,0))="ABS","AB","UL")),IF(INDEX(Attendance!$O:$O,MATCH($B566&amp;S$7,Attendance!$N:$N,0))&lt;"1200","M","N")))),"")</f>
        <v>RD</v>
      </c>
      <c r="T566" s="83" t="str" cm="1">
        <f t="array" ref="T566">_xlfn.IFNA(IF(OR(VALUE(T$7&amp;$C$3)=PH),IF(T567="","PH",IF(INDEX(Attendance!$O:$O,MATCH($B566&amp;T$7,Attendance!$N:$N,0))&lt;"1200","PM","PN")),IF(T$6="Sun",IF(T567="","RD",IF(INDEX(Attendance!$O:$O,MATCH($B566&amp;T$7,Attendance!$N:$N,0))&lt;"1200","RM","RN")),IF(T567="",IF(T$7="","",IF(INDEX(Attendance!$I:$I,MATCH($B566&amp;T$7,Attendance!$N:$N,0))="ABS","AB","UL")),IF(INDEX(Attendance!$O:$O,MATCH($B566&amp;T$7,Attendance!$N:$N,0))&lt;"1200","M","N")))),"")</f>
        <v/>
      </c>
      <c r="U566" s="83" t="str" cm="1">
        <f t="array" ref="U566">_xlfn.IFNA(IF(OR(VALUE(U$7&amp;$C$3)=PH),IF(U567="","PH",IF(INDEX(Attendance!$O:$O,MATCH($B566&amp;U$7,Attendance!$N:$N,0))&lt;"1200","PM","PN")),IF(U$6="Sun",IF(U567="","RD",IF(INDEX(Attendance!$O:$O,MATCH($B566&amp;U$7,Attendance!$N:$N,0))&lt;"1200","RM","RN")),IF(U567="",IF(U$7="","",IF(INDEX(Attendance!$I:$I,MATCH($B566&amp;U$7,Attendance!$N:$N,0))="ABS","AB","UL")),IF(INDEX(Attendance!$O:$O,MATCH($B566&amp;U$7,Attendance!$N:$N,0))&lt;"1200","M","N")))),"")</f>
        <v/>
      </c>
      <c r="V566" s="83" t="str" cm="1">
        <f t="array" ref="V566">_xlfn.IFNA(IF(OR(VALUE(V$7&amp;$C$3)=PH),IF(V567="","PH",IF(INDEX(Attendance!$O:$O,MATCH($B566&amp;V$7,Attendance!$N:$N,0))&lt;"1200","PM","PN")),IF(V$6="Sun",IF(V567="","RD",IF(INDEX(Attendance!$O:$O,MATCH($B566&amp;V$7,Attendance!$N:$N,0))&lt;"1200","RM","RN")),IF(V567="",IF(V$7="","",IF(INDEX(Attendance!$I:$I,MATCH($B566&amp;V$7,Attendance!$N:$N,0))="ABS","AB","UL")),IF(INDEX(Attendance!$O:$O,MATCH($B566&amp;V$7,Attendance!$N:$N,0))&lt;"1200","M","N")))),"")</f>
        <v/>
      </c>
      <c r="W566" s="83" t="str" cm="1">
        <f t="array" ref="W566">_xlfn.IFNA(IF(OR(VALUE(W$7&amp;$C$3)=PH),IF(W567="","PH",IF(INDEX(Attendance!$O:$O,MATCH($B566&amp;W$7,Attendance!$N:$N,0))&lt;"1200","PM","PN")),IF(W$6="Sun",IF(W567="","RD",IF(INDEX(Attendance!$O:$O,MATCH($B566&amp;W$7,Attendance!$N:$N,0))&lt;"1200","RM","RN")),IF(W567="",IF(W$7="","",IF(INDEX(Attendance!$I:$I,MATCH($B566&amp;W$7,Attendance!$N:$N,0))="ABS","AB","UL")),IF(INDEX(Attendance!$O:$O,MATCH($B566&amp;W$7,Attendance!$N:$N,0))&lt;"1200","M","N")))),"")</f>
        <v/>
      </c>
      <c r="X566" s="83" t="str" cm="1">
        <f t="array" ref="X566">_xlfn.IFNA(IF(OR(VALUE(X$7&amp;$C$3)=PH),IF(X567="","PH",IF(INDEX(Attendance!$O:$O,MATCH($B566&amp;X$7,Attendance!$N:$N,0))&lt;"1200","PM","PN")),IF(X$6="Sun",IF(X567="","RD",IF(INDEX(Attendance!$O:$O,MATCH($B566&amp;X$7,Attendance!$N:$N,0))&lt;"1200","RM","RN")),IF(X567="",IF(X$7="","",IF(INDEX(Attendance!$I:$I,MATCH($B566&amp;X$7,Attendance!$N:$N,0))="ABS","AB","UL")),IF(INDEX(Attendance!$O:$O,MATCH($B566&amp;X$7,Attendance!$N:$N,0))&lt;"1200","M","N")))),"")</f>
        <v/>
      </c>
      <c r="Y566" s="83" t="str" cm="1">
        <f t="array" ref="Y566">_xlfn.IFNA(IF(OR(VALUE(Y$7&amp;$C$3)=PH),IF(Y567="","PH",IF(INDEX(Attendance!$O:$O,MATCH($B566&amp;Y$7,Attendance!$N:$N,0))&lt;"1200","PM","PN")),IF(Y$6="Sun",IF(Y567="","RD",IF(INDEX(Attendance!$O:$O,MATCH($B566&amp;Y$7,Attendance!$N:$N,0))&lt;"1200","RM","RN")),IF(Y567="",IF(Y$7="","",IF(INDEX(Attendance!$I:$I,MATCH($B566&amp;Y$7,Attendance!$N:$N,0))="ABS","AB","UL")),IF(INDEX(Attendance!$O:$O,MATCH($B566&amp;Y$7,Attendance!$N:$N,0))&lt;"1200","M","N")))),"")</f>
        <v/>
      </c>
      <c r="Z566" s="83" t="str" cm="1">
        <f t="array" ref="Z566">_xlfn.IFNA(IF(OR(VALUE(Z$7&amp;$C$3)=PH),IF(Z567="","PH",IF(INDEX(Attendance!$O:$O,MATCH($B566&amp;Z$7,Attendance!$N:$N,0))&lt;"1200","PM","PN")),IF(Z$6="Sun",IF(Z567="","RD",IF(INDEX(Attendance!$O:$O,MATCH($B566&amp;Z$7,Attendance!$N:$N,0))&lt;"1200","RM","RN")),IF(Z567="",IF(Z$7="","",IF(INDEX(Attendance!$I:$I,MATCH($B566&amp;Z$7,Attendance!$N:$N,0))="ABS","AB","UL")),IF(INDEX(Attendance!$O:$O,MATCH($B566&amp;Z$7,Attendance!$N:$N,0))&lt;"1200","M","N")))),"")</f>
        <v>RD</v>
      </c>
      <c r="AA566" s="83" t="str" cm="1">
        <f t="array" ref="AA566">_xlfn.IFNA(IF(OR(VALUE(AA$7&amp;$C$3)=PH),IF(AA567="","PH",IF(INDEX(Attendance!$O:$O,MATCH($B566&amp;AA$7,Attendance!$N:$N,0))&lt;"1200","PM","PN")),IF(AA$6="Sun",IF(AA567="","RD",IF(INDEX(Attendance!$O:$O,MATCH($B566&amp;AA$7,Attendance!$N:$N,0))&lt;"1200","RM","RN")),IF(AA567="",IF(AA$7="","",IF(INDEX(Attendance!$I:$I,MATCH($B566&amp;AA$7,Attendance!$N:$N,0))="ABS","AB","UL")),IF(INDEX(Attendance!$O:$O,MATCH($B566&amp;AA$7,Attendance!$N:$N,0))&lt;"1200","M","N")))),"")</f>
        <v/>
      </c>
      <c r="AB566" s="83" t="str" cm="1">
        <f t="array" ref="AB566">_xlfn.IFNA(IF(OR(VALUE(AB$7&amp;$C$3)=PH),IF(AB567="","PH",IF(INDEX(Attendance!$O:$O,MATCH($B566&amp;AB$7,Attendance!$N:$N,0))&lt;"1200","PM","PN")),IF(AB$6="Sun",IF(AB567="","RD",IF(INDEX(Attendance!$O:$O,MATCH($B566&amp;AB$7,Attendance!$N:$N,0))&lt;"1200","RM","RN")),IF(AB567="",IF(AB$7="","",IF(INDEX(Attendance!$I:$I,MATCH($B566&amp;AB$7,Attendance!$N:$N,0))="ABS","AB","UL")),IF(INDEX(Attendance!$O:$O,MATCH($B566&amp;AB$7,Attendance!$N:$N,0))&lt;"1200","M","N")))),"")</f>
        <v/>
      </c>
      <c r="AC566" s="83" t="str" cm="1">
        <f t="array" ref="AC566">_xlfn.IFNA(IF(OR(VALUE(AC$7&amp;$C$3)=PH),IF(AC567="","PH",IF(INDEX(Attendance!$O:$O,MATCH($B566&amp;AC$7,Attendance!$N:$N,0))&lt;"1200","PM","PN")),IF(AC$6="Sun",IF(AC567="","RD",IF(INDEX(Attendance!$O:$O,MATCH($B566&amp;AC$7,Attendance!$N:$N,0))&lt;"1200","RM","RN")),IF(AC567="",IF(AC$7="","",IF(INDEX(Attendance!$I:$I,MATCH($B566&amp;AC$7,Attendance!$N:$N,0))="ABS","AB","UL")),IF(INDEX(Attendance!$O:$O,MATCH($B566&amp;AC$7,Attendance!$N:$N,0))&lt;"1200","M","N")))),"")</f>
        <v/>
      </c>
      <c r="AD566" s="83" t="str" cm="1">
        <f t="array" ref="AD566">_xlfn.IFNA(IF(OR(VALUE(AD$7&amp;$C$3)=PH),IF(AD567="","PH",IF(INDEX(Attendance!$O:$O,MATCH($B566&amp;AD$7,Attendance!$N:$N,0))&lt;"1200","PM","PN")),IF(AD$6="Sun",IF(AD567="","RD",IF(INDEX(Attendance!$O:$O,MATCH($B566&amp;AD$7,Attendance!$N:$N,0))&lt;"1200","RM","RN")),IF(AD567="",IF(AD$7="","",IF(INDEX(Attendance!$I:$I,MATCH($B566&amp;AD$7,Attendance!$N:$N,0))="ABS","AB","UL")),IF(INDEX(Attendance!$O:$O,MATCH($B566&amp;AD$7,Attendance!$N:$N,0))&lt;"1200","M","N")))),"")</f>
        <v/>
      </c>
      <c r="AE566" s="83" t="str" cm="1">
        <f t="array" ref="AE566">_xlfn.IFNA(IF(OR(VALUE(AE$7&amp;$C$3)=PH),IF(AE567="","PH",IF(INDEX(Attendance!$O:$O,MATCH($B566&amp;AE$7,Attendance!$N:$N,0))&lt;"1200","PM","PN")),IF(AE$6="Sun",IF(AE567="","RD",IF(INDEX(Attendance!$O:$O,MATCH($B566&amp;AE$7,Attendance!$N:$N,0))&lt;"1200","RM","RN")),IF(AE567="",IF(AE$7="","",IF(INDEX(Attendance!$I:$I,MATCH($B566&amp;AE$7,Attendance!$N:$N,0))="ABS","AB","UL")),IF(INDEX(Attendance!$O:$O,MATCH($B566&amp;AE$7,Attendance!$N:$N,0))&lt;"1200","M","N")))),"")</f>
        <v/>
      </c>
      <c r="AF566" s="83" t="str" cm="1">
        <f t="array" ref="AF566">_xlfn.IFNA(IF(OR(VALUE(AF$7&amp;$C$3)=PH),IF(AF567="","PH",IF(INDEX(Attendance!$O:$O,MATCH($B566&amp;AF$7,Attendance!$N:$N,0))&lt;"1200","PM","PN")),IF(AF$6="Sun",IF(AF567="","RD",IF(INDEX(Attendance!$O:$O,MATCH($B566&amp;AF$7,Attendance!$N:$N,0))&lt;"1200","RM","RN")),IF(AF567="",IF(AF$7="","",IF(INDEX(Attendance!$I:$I,MATCH($B566&amp;AF$7,Attendance!$N:$N,0))="ABS","AB","UL")),IF(INDEX(Attendance!$O:$O,MATCH($B566&amp;AF$7,Attendance!$N:$N,0))&lt;"1200","M","N")))),"")</f>
        <v/>
      </c>
      <c r="AG566" s="83" t="str" cm="1">
        <f t="array" ref="AG566">_xlfn.IFNA(IF(OR(VALUE(AG$7&amp;$C$3)=PH),IF(AG567="","PH",IF(INDEX(Attendance!$O:$O,MATCH($B566&amp;AG$7,Attendance!$N:$N,0))&lt;"1200","PM","PN")),IF(AG$6="Sun",IF(AG567="","RD",IF(INDEX(Attendance!$O:$O,MATCH($B566&amp;AG$7,Attendance!$N:$N,0))&lt;"1200","RM","RN")),IF(AG567="",IF(AG$7="","",IF(INDEX(Attendance!$I:$I,MATCH($B566&amp;AG$7,Attendance!$N:$N,0))="ABS","AB","UL")),IF(INDEX(Attendance!$O:$O,MATCH($B566&amp;AG$7,Attendance!$N:$N,0))&lt;"1200","M","N")))),"")</f>
        <v>RD</v>
      </c>
      <c r="AH566" s="83" t="str" cm="1">
        <f t="array" ref="AH566">_xlfn.IFNA(IF(OR(VALUE(AH$7&amp;$C$3)=PH),IF(AH567="","PH",IF(INDEX(Attendance!$O:$O,MATCH($B566&amp;AH$7,Attendance!$N:$N,0))&lt;"1200","PM","PN")),IF(AH$6="Sun",IF(AH567="","RD",IF(INDEX(Attendance!$O:$O,MATCH($B566&amp;AH$7,Attendance!$N:$N,0))&lt;"1200","RM","RN")),IF(AH567="",IF(AH$7="","",IF(INDEX(Attendance!$I:$I,MATCH($B566&amp;AH$7,Attendance!$N:$N,0))="ABS","AB","UL")),IF(INDEX(Attendance!$O:$O,MATCH($B566&amp;AH$7,Attendance!$N:$N,0))&lt;"1200","M","N")))),"")</f>
        <v/>
      </c>
      <c r="AI566" s="83" t="str" cm="1">
        <f t="array" ref="AI566">_xlfn.IFNA(IF(OR(VALUE(AI$7&amp;$C$3)=PH),IF(AI567="","PH",IF(INDEX(Attendance!$O:$O,MATCH($B566&amp;AI$7,Attendance!$N:$N,0))&lt;"1200","PM","PN")),IF(AI$6="Sun",IF(AI567="","RD",IF(INDEX(Attendance!$O:$O,MATCH($B566&amp;AI$7,Attendance!$N:$N,0))&lt;"1200","RM","RN")),IF(AI567="",IF(AI$7="","",IF(INDEX(Attendance!$I:$I,MATCH($B566&amp;AI$7,Attendance!$N:$N,0))="ABS","AB","UL")),IF(INDEX(Attendance!$O:$O,MATCH($B566&amp;AI$7,Attendance!$N:$N,0))&lt;"1200","M","N")))),"")</f>
        <v/>
      </c>
      <c r="AJ566" s="83" t="str" cm="1">
        <f t="array" ref="AJ566">_xlfn.IFNA(IF(OR(VALUE(AJ$7&amp;$C$3)=PH),IF(AJ567="","PH",IF(INDEX(Attendance!$O:$O,MATCH($B566&amp;AJ$7,Attendance!$N:$N,0))&lt;"1200","PM","PN")),IF(AJ$6="Sun",IF(AJ567="","RD",IF(INDEX(Attendance!$O:$O,MATCH($B566&amp;AJ$7,Attendance!$N:$N,0))&lt;"1200","RM","RN")),IF(AJ567="",IF(AJ$7="","",IF(INDEX(Attendance!$I:$I,MATCH($B566&amp;AJ$7,Attendance!$N:$N,0))="ABS","AB","UL")),IF(INDEX(Attendance!$O:$O,MATCH($B566&amp;AJ$7,Attendance!$N:$N,0))&lt;"1200","M","N")))),"")</f>
        <v/>
      </c>
      <c r="AK566" s="258">
        <f>SUM(SUMIF(F566:AJ566,{"M","N","A"},F567:AJ567))</f>
        <v>0</v>
      </c>
      <c r="AL566" s="187">
        <f>SUM(SUMIF(F566:AJ566,{"M","N"},F568:AJ568),SUMIF(F566:AJ566,{"OM","ON"},F567:AJ567))</f>
        <v>0</v>
      </c>
      <c r="AM566" s="187">
        <f>SUM(SUMIF(F566:AJ566,{"PM","PN","RM","RN"},F567:AJ567))</f>
        <v>0</v>
      </c>
      <c r="AN566" s="187">
        <f>SUM(SUMIF(F566:AJ566,{"PM","PN"},F568:AJ568))</f>
        <v>0</v>
      </c>
      <c r="AO566" s="261">
        <f>SUM(F571:AJ571)</f>
        <v>0</v>
      </c>
      <c r="AP566" s="264">
        <f>SUM(F570:AJ570)</f>
        <v>0</v>
      </c>
      <c r="AQ566" s="188">
        <f>IF(D570="",0,SUM(COUNTIFS(F566:AJ566,{"M","N","A","OM","ON","OA","PM","PN","PA","RM","RN","RA"})))</f>
        <v>0</v>
      </c>
      <c r="AR566" s="74">
        <f>COUNTIF(F566:AJ566,"AL")</f>
        <v>0</v>
      </c>
      <c r="AS566" s="74">
        <f>COUNTIF(F566:AJ566,"MC")</f>
        <v>0</v>
      </c>
      <c r="AT566" s="74">
        <f>COUNTIF(F566:AJ566,"PH")+COUNTIF(F566:AJ566,"RPH")</f>
        <v>2</v>
      </c>
      <c r="AU566" s="255">
        <f t="shared" ref="AU566" si="155">_xlfn.IFNA(IF($B566="",0,AK566*$AK$5+SUM(AL571:AN571)+SUM(AO566:AP571)+SUM(AQ571:AT571)),"")</f>
        <v>0</v>
      </c>
    </row>
    <row r="567" spans="1:47" s="213" customFormat="1" ht="33" customHeight="1" x14ac:dyDescent="0.35">
      <c r="A567" s="189"/>
      <c r="B567" s="184"/>
      <c r="C567" s="190" t="str">
        <f>_xlfn.IFNA(INDEX(Masterlist!D:D,MATCH(B566,Masterlist!B:B,0)),"")</f>
        <v/>
      </c>
      <c r="D567" s="88"/>
      <c r="E567" s="191" t="s">
        <v>174</v>
      </c>
      <c r="F567" s="192" t="str">
        <f>IFERROR(IF(F$6="Sun",INDEX(Attendance!$R:$R,MATCH($B566&amp;F$7,Attendance!$N:$N,0)),IF(INDEX(Attendance!$R:$R,MATCH($B566&amp;F$7,Attendance!$N:$N,0))="","",IF(INDEX(Attendance!$R:$R,MATCH($B566&amp;F$7,Attendance!$N:$N,0))&gt;8,8,INDEX(Attendance!$R:$R,MATCH($B566&amp;F$7,Attendance!$N:$N,0))))),"")</f>
        <v/>
      </c>
      <c r="G567" s="192" t="str">
        <f>IFERROR(IF(G$6="Sun",INDEX(Attendance!$R:$R,MATCH($B566&amp;G$7,Attendance!$N:$N,0)),IF(INDEX(Attendance!$R:$R,MATCH($B566&amp;G$7,Attendance!$N:$N,0))="","",IF(INDEX(Attendance!$R:$R,MATCH($B566&amp;G$7,Attendance!$N:$N,0))&gt;8,8,INDEX(Attendance!$R:$R,MATCH($B566&amp;G$7,Attendance!$N:$N,0))))),"")</f>
        <v/>
      </c>
      <c r="H567" s="192" t="str">
        <f>IFERROR(IF(H$6="Sun",INDEX(Attendance!$R:$R,MATCH($B566&amp;H$7,Attendance!$N:$N,0)),IF(INDEX(Attendance!$R:$R,MATCH($B566&amp;H$7,Attendance!$N:$N,0))="","",IF(INDEX(Attendance!$R:$R,MATCH($B566&amp;H$7,Attendance!$N:$N,0))&gt;8,8,INDEX(Attendance!$R:$R,MATCH($B566&amp;H$7,Attendance!$N:$N,0))))),"")</f>
        <v/>
      </c>
      <c r="I567" s="192" t="str">
        <f>IFERROR(IF(I$6="Sun",INDEX(Attendance!$R:$R,MATCH($B566&amp;I$7,Attendance!$N:$N,0)),IF(INDEX(Attendance!$R:$R,MATCH($B566&amp;I$7,Attendance!$N:$N,0))="","",IF(INDEX(Attendance!$R:$R,MATCH($B566&amp;I$7,Attendance!$N:$N,0))&gt;8,8,INDEX(Attendance!$R:$R,MATCH($B566&amp;I$7,Attendance!$N:$N,0))))),"")</f>
        <v/>
      </c>
      <c r="J567" s="192" t="str">
        <f>IFERROR(IF(J$6="Sun",INDEX(Attendance!$R:$R,MATCH($B566&amp;J$7,Attendance!$N:$N,0)),IF(INDEX(Attendance!$R:$R,MATCH($B566&amp;J$7,Attendance!$N:$N,0))="","",IF(INDEX(Attendance!$R:$R,MATCH($B566&amp;J$7,Attendance!$N:$N,0))&gt;8,8,INDEX(Attendance!$R:$R,MATCH($B566&amp;J$7,Attendance!$N:$N,0))))),"")</f>
        <v/>
      </c>
      <c r="K567" s="192" t="str">
        <f>IFERROR(IF(K$6="Sun",INDEX(Attendance!$R:$R,MATCH($B566&amp;K$7,Attendance!$N:$N,0)),IF(INDEX(Attendance!$R:$R,MATCH($B566&amp;K$7,Attendance!$N:$N,0))="","",IF(INDEX(Attendance!$R:$R,MATCH($B566&amp;K$7,Attendance!$N:$N,0))&gt;8,8,INDEX(Attendance!$R:$R,MATCH($B566&amp;K$7,Attendance!$N:$N,0))))),"")</f>
        <v/>
      </c>
      <c r="L567" s="192" t="str">
        <f>IFERROR(IF(L$6="Sun",INDEX(Attendance!$R:$R,MATCH($B566&amp;L$7,Attendance!$N:$N,0)),IF(INDEX(Attendance!$R:$R,MATCH($B566&amp;L$7,Attendance!$N:$N,0))="","",IF(INDEX(Attendance!$R:$R,MATCH($B566&amp;L$7,Attendance!$N:$N,0))&gt;8,8,INDEX(Attendance!$R:$R,MATCH($B566&amp;L$7,Attendance!$N:$N,0))))),"")</f>
        <v/>
      </c>
      <c r="M567" s="192" t="str">
        <f>IFERROR(IF(M$6="Sun",INDEX(Attendance!$R:$R,MATCH($B566&amp;M$7,Attendance!$N:$N,0)),IF(INDEX(Attendance!$R:$R,MATCH($B566&amp;M$7,Attendance!$N:$N,0))="","",IF(INDEX(Attendance!$R:$R,MATCH($B566&amp;M$7,Attendance!$N:$N,0))&gt;8,8,INDEX(Attendance!$R:$R,MATCH($B566&amp;M$7,Attendance!$N:$N,0))))),"")</f>
        <v/>
      </c>
      <c r="N567" s="192" t="str">
        <f>IFERROR(IF(N$6="Sun",INDEX(Attendance!$R:$R,MATCH($B566&amp;N$7,Attendance!$N:$N,0)),IF(INDEX(Attendance!$R:$R,MATCH($B566&amp;N$7,Attendance!$N:$N,0))="","",IF(INDEX(Attendance!$R:$R,MATCH($B566&amp;N$7,Attendance!$N:$N,0))&gt;8,8,INDEX(Attendance!$R:$R,MATCH($B566&amp;N$7,Attendance!$N:$N,0))))),"")</f>
        <v/>
      </c>
      <c r="O567" s="192" t="str">
        <f>IFERROR(IF(O$6="Sun",INDEX(Attendance!$R:$R,MATCH($B566&amp;O$7,Attendance!$N:$N,0)),IF(INDEX(Attendance!$R:$R,MATCH($B566&amp;O$7,Attendance!$N:$N,0))="","",IF(INDEX(Attendance!$R:$R,MATCH($B566&amp;O$7,Attendance!$N:$N,0))&gt;8,8,INDEX(Attendance!$R:$R,MATCH($B566&amp;O$7,Attendance!$N:$N,0))))),"")</f>
        <v/>
      </c>
      <c r="P567" s="192" t="str">
        <f>IFERROR(IF(P$6="Sun",INDEX(Attendance!$R:$R,MATCH($B566&amp;P$7,Attendance!$N:$N,0)),IF(INDEX(Attendance!$R:$R,MATCH($B566&amp;P$7,Attendance!$N:$N,0))="","",IF(INDEX(Attendance!$R:$R,MATCH($B566&amp;P$7,Attendance!$N:$N,0))&gt;8,8,INDEX(Attendance!$R:$R,MATCH($B566&amp;P$7,Attendance!$N:$N,0))))),"")</f>
        <v/>
      </c>
      <c r="Q567" s="192" t="str">
        <f>IFERROR(IF(Q$6="Sun",INDEX(Attendance!$R:$R,MATCH($B566&amp;Q$7,Attendance!$N:$N,0)),IF(INDEX(Attendance!$R:$R,MATCH($B566&amp;Q$7,Attendance!$N:$N,0))="","",IF(INDEX(Attendance!$R:$R,MATCH($B566&amp;Q$7,Attendance!$N:$N,0))&gt;8,8,INDEX(Attendance!$R:$R,MATCH($B566&amp;Q$7,Attendance!$N:$N,0))))),"")</f>
        <v/>
      </c>
      <c r="R567" s="192" t="str">
        <f>IFERROR(IF(R$6="Sun",INDEX(Attendance!$R:$R,MATCH($B566&amp;R$7,Attendance!$N:$N,0)),IF(INDEX(Attendance!$R:$R,MATCH($B566&amp;R$7,Attendance!$N:$N,0))="","",IF(INDEX(Attendance!$R:$R,MATCH($B566&amp;R$7,Attendance!$N:$N,0))&gt;8,8,INDEX(Attendance!$R:$R,MATCH($B566&amp;R$7,Attendance!$N:$N,0))))),"")</f>
        <v/>
      </c>
      <c r="S567" s="192" t="str">
        <f>IFERROR(IF(S$6="Sun",INDEX(Attendance!$R:$R,MATCH($B566&amp;S$7,Attendance!$N:$N,0)),IF(INDEX(Attendance!$R:$R,MATCH($B566&amp;S$7,Attendance!$N:$N,0))="","",IF(INDEX(Attendance!$R:$R,MATCH($B566&amp;S$7,Attendance!$N:$N,0))&gt;8,8,INDEX(Attendance!$R:$R,MATCH($B566&amp;S$7,Attendance!$N:$N,0))))),"")</f>
        <v/>
      </c>
      <c r="T567" s="192" t="str">
        <f>IFERROR(IF(T$6="Sun",INDEX(Attendance!$R:$R,MATCH($B566&amp;T$7,Attendance!$N:$N,0)),IF(INDEX(Attendance!$R:$R,MATCH($B566&amp;T$7,Attendance!$N:$N,0))="","",IF(INDEX(Attendance!$R:$R,MATCH($B566&amp;T$7,Attendance!$N:$N,0))&gt;8,8,INDEX(Attendance!$R:$R,MATCH($B566&amp;T$7,Attendance!$N:$N,0))))),"")</f>
        <v/>
      </c>
      <c r="U567" s="192" t="str">
        <f>IFERROR(IF(U$6="Sun",INDEX(Attendance!$R:$R,MATCH($B566&amp;U$7,Attendance!$N:$N,0)),IF(INDEX(Attendance!$R:$R,MATCH($B566&amp;U$7,Attendance!$N:$N,0))="","",IF(INDEX(Attendance!$R:$R,MATCH($B566&amp;U$7,Attendance!$N:$N,0))&gt;8,8,INDEX(Attendance!$R:$R,MATCH($B566&amp;U$7,Attendance!$N:$N,0))))),"")</f>
        <v/>
      </c>
      <c r="V567" s="192" t="str">
        <f>IFERROR(IF(V$6="Sun",INDEX(Attendance!$R:$R,MATCH($B566&amp;V$7,Attendance!$N:$N,0)),IF(INDEX(Attendance!$R:$R,MATCH($B566&amp;V$7,Attendance!$N:$N,0))="","",IF(INDEX(Attendance!$R:$R,MATCH($B566&amp;V$7,Attendance!$N:$N,0))&gt;8,8,INDEX(Attendance!$R:$R,MATCH($B566&amp;V$7,Attendance!$N:$N,0))))),"")</f>
        <v/>
      </c>
      <c r="W567" s="192" t="str">
        <f>IFERROR(IF(W$6="Sun",INDEX(Attendance!$R:$R,MATCH($B566&amp;W$7,Attendance!$N:$N,0)),IF(INDEX(Attendance!$R:$R,MATCH($B566&amp;W$7,Attendance!$N:$N,0))="","",IF(INDEX(Attendance!$R:$R,MATCH($B566&amp;W$7,Attendance!$N:$N,0))&gt;8,8,INDEX(Attendance!$R:$R,MATCH($B566&amp;W$7,Attendance!$N:$N,0))))),"")</f>
        <v/>
      </c>
      <c r="X567" s="192" t="str">
        <f>IFERROR(IF(X$6="Sun",INDEX(Attendance!$R:$R,MATCH($B566&amp;X$7,Attendance!$N:$N,0)),IF(INDEX(Attendance!$R:$R,MATCH($B566&amp;X$7,Attendance!$N:$N,0))="","",IF(INDEX(Attendance!$R:$R,MATCH($B566&amp;X$7,Attendance!$N:$N,0))&gt;8,8,INDEX(Attendance!$R:$R,MATCH($B566&amp;X$7,Attendance!$N:$N,0))))),"")</f>
        <v/>
      </c>
      <c r="Y567" s="192" t="str">
        <f>IFERROR(IF(Y$6="Sun",INDEX(Attendance!$R:$R,MATCH($B566&amp;Y$7,Attendance!$N:$N,0)),IF(INDEX(Attendance!$R:$R,MATCH($B566&amp;Y$7,Attendance!$N:$N,0))="","",IF(INDEX(Attendance!$R:$R,MATCH($B566&amp;Y$7,Attendance!$N:$N,0))&gt;8,8,INDEX(Attendance!$R:$R,MATCH($B566&amp;Y$7,Attendance!$N:$N,0))))),"")</f>
        <v/>
      </c>
      <c r="Z567" s="192" t="str">
        <f>IFERROR(IF(Z$6="Sun",INDEX(Attendance!$R:$R,MATCH($B566&amp;Z$7,Attendance!$N:$N,0)),IF(INDEX(Attendance!$R:$R,MATCH($B566&amp;Z$7,Attendance!$N:$N,0))="","",IF(INDEX(Attendance!$R:$R,MATCH($B566&amp;Z$7,Attendance!$N:$N,0))&gt;8,8,INDEX(Attendance!$R:$R,MATCH($B566&amp;Z$7,Attendance!$N:$N,0))))),"")</f>
        <v/>
      </c>
      <c r="AA567" s="192" t="str">
        <f>IFERROR(IF(AA$6="Sun",INDEX(Attendance!$R:$R,MATCH($B566&amp;AA$7,Attendance!$N:$N,0)),IF(INDEX(Attendance!$R:$R,MATCH($B566&amp;AA$7,Attendance!$N:$N,0))="","",IF(INDEX(Attendance!$R:$R,MATCH($B566&amp;AA$7,Attendance!$N:$N,0))&gt;8,8,INDEX(Attendance!$R:$R,MATCH($B566&amp;AA$7,Attendance!$N:$N,0))))),"")</f>
        <v/>
      </c>
      <c r="AB567" s="192" t="str">
        <f>IFERROR(IF(AB$6="Sun",INDEX(Attendance!$R:$R,MATCH($B566&amp;AB$7,Attendance!$N:$N,0)),IF(INDEX(Attendance!$R:$R,MATCH($B566&amp;AB$7,Attendance!$N:$N,0))="","",IF(INDEX(Attendance!$R:$R,MATCH($B566&amp;AB$7,Attendance!$N:$N,0))&gt;8,8,INDEX(Attendance!$R:$R,MATCH($B566&amp;AB$7,Attendance!$N:$N,0))))),"")</f>
        <v/>
      </c>
      <c r="AC567" s="192" t="str">
        <f>IFERROR(IF(AC$6="Sun",INDEX(Attendance!$R:$R,MATCH($B566&amp;AC$7,Attendance!$N:$N,0)),IF(INDEX(Attendance!$R:$R,MATCH($B566&amp;AC$7,Attendance!$N:$N,0))="","",IF(INDEX(Attendance!$R:$R,MATCH($B566&amp;AC$7,Attendance!$N:$N,0))&gt;8,8,INDEX(Attendance!$R:$R,MATCH($B566&amp;AC$7,Attendance!$N:$N,0))))),"")</f>
        <v/>
      </c>
      <c r="AD567" s="192" t="str">
        <f>IFERROR(IF(AD$6="Sun",INDEX(Attendance!$R:$R,MATCH($B566&amp;AD$7,Attendance!$N:$N,0)),IF(INDEX(Attendance!$R:$R,MATCH($B566&amp;AD$7,Attendance!$N:$N,0))="","",IF(INDEX(Attendance!$R:$R,MATCH($B566&amp;AD$7,Attendance!$N:$N,0))&gt;8,8,INDEX(Attendance!$R:$R,MATCH($B566&amp;AD$7,Attendance!$N:$N,0))))),"")</f>
        <v/>
      </c>
      <c r="AE567" s="192" t="str">
        <f>IFERROR(IF(AE$6="Sun",INDEX(Attendance!$R:$R,MATCH($B566&amp;AE$7,Attendance!$N:$N,0)),IF(INDEX(Attendance!$R:$R,MATCH($B566&amp;AE$7,Attendance!$N:$N,0))="","",IF(INDEX(Attendance!$R:$R,MATCH($B566&amp;AE$7,Attendance!$N:$N,0))&gt;8,8,INDEX(Attendance!$R:$R,MATCH($B566&amp;AE$7,Attendance!$N:$N,0))))),"")</f>
        <v/>
      </c>
      <c r="AF567" s="192" t="str">
        <f>IFERROR(IF(AF$6="Sun",INDEX(Attendance!$R:$R,MATCH($B566&amp;AF$7,Attendance!$N:$N,0)),IF(INDEX(Attendance!$R:$R,MATCH($B566&amp;AF$7,Attendance!$N:$N,0))="","",IF(INDEX(Attendance!$R:$R,MATCH($B566&amp;AF$7,Attendance!$N:$N,0))&gt;8,8,INDEX(Attendance!$R:$R,MATCH($B566&amp;AF$7,Attendance!$N:$N,0))))),"")</f>
        <v/>
      </c>
      <c r="AG567" s="192" t="str">
        <f>IFERROR(IF(AG$6="Sun",INDEX(Attendance!$R:$R,MATCH($B566&amp;AG$7,Attendance!$N:$N,0)),IF(INDEX(Attendance!$R:$R,MATCH($B566&amp;AG$7,Attendance!$N:$N,0))="","",IF(INDEX(Attendance!$R:$R,MATCH($B566&amp;AG$7,Attendance!$N:$N,0))&gt;8,8,INDEX(Attendance!$R:$R,MATCH($B566&amp;AG$7,Attendance!$N:$N,0))))),"")</f>
        <v/>
      </c>
      <c r="AH567" s="192" t="str">
        <f>IFERROR(IF(AH$6="Sun",INDEX(Attendance!$R:$R,MATCH($B566&amp;AH$7,Attendance!$N:$N,0)),IF(INDEX(Attendance!$R:$R,MATCH($B566&amp;AH$7,Attendance!$N:$N,0))="","",IF(INDEX(Attendance!$R:$R,MATCH($B566&amp;AH$7,Attendance!$N:$N,0))&gt;8,8,INDEX(Attendance!$R:$R,MATCH($B566&amp;AH$7,Attendance!$N:$N,0))))),"")</f>
        <v/>
      </c>
      <c r="AI567" s="192" t="str">
        <f>IFERROR(IF(AI$6="Sun",INDEX(Attendance!$R:$R,MATCH($B566&amp;AI$7,Attendance!$N:$N,0)),IF(INDEX(Attendance!$R:$R,MATCH($B566&amp;AI$7,Attendance!$N:$N,0))="","",IF(INDEX(Attendance!$R:$R,MATCH($B566&amp;AI$7,Attendance!$N:$N,0))&gt;8,8,INDEX(Attendance!$R:$R,MATCH($B566&amp;AI$7,Attendance!$N:$N,0))))),"")</f>
        <v/>
      </c>
      <c r="AJ567" s="192" t="str">
        <f>IFERROR(IF(AJ$6="Sun",INDEX(Attendance!$R:$R,MATCH($B566&amp;AJ$7,Attendance!$N:$N,0)),IF(INDEX(Attendance!$R:$R,MATCH($B566&amp;AJ$7,Attendance!$N:$N,0))="","",IF(INDEX(Attendance!$R:$R,MATCH($B566&amp;AJ$7,Attendance!$N:$N,0))&gt;8,8,INDEX(Attendance!$R:$R,MATCH($B566&amp;AJ$7,Attendance!$N:$N,0))))),"")</f>
        <v/>
      </c>
      <c r="AK567" s="259"/>
      <c r="AL567" s="193">
        <f>ROUND((IF($C571="",Basic,MID($C571,FIND("RM",$C571)+3,4))+$AP566+$AQ571)/WorkDays/WorkHours*AL$6,4)</f>
        <v>8.6538000000000004</v>
      </c>
      <c r="AM567" s="193">
        <f>ROUND((IF($C571="",Basic,MID($C571,FIND("RM",$C571)+3,4))+$AP566+$AQ571)/WorkDays/WorkHours*AM$6,4)</f>
        <v>11.538500000000001</v>
      </c>
      <c r="AN567" s="193">
        <f>ROUND((IF($C571="",Basic,MID($C571,FIND("RM",$C571)+3,4))+$AP566+$AQ571)/WorkDays/WorkHours*AN$6,4)</f>
        <v>17.307700000000001</v>
      </c>
      <c r="AO567" s="262"/>
      <c r="AP567" s="265"/>
      <c r="AQ567" s="86"/>
      <c r="AR567" s="194"/>
      <c r="AS567" s="194"/>
      <c r="AT567" s="194"/>
      <c r="AU567" s="256"/>
    </row>
    <row r="568" spans="1:47" s="213" customFormat="1" ht="33" customHeight="1" x14ac:dyDescent="0.35">
      <c r="A568" s="189"/>
      <c r="B568" s="184"/>
      <c r="C568" s="195" t="str">
        <f>_xlfn.IFNA(INDEX(Masterlist!E:E,MATCH(B566,Masterlist!B:B,0)),"")</f>
        <v/>
      </c>
      <c r="D568" s="1"/>
      <c r="E568" s="196" t="s">
        <v>175</v>
      </c>
      <c r="F568" s="197" t="str">
        <f>IFERROR(IF(F$6="Sun","",IF(INDEX(Attendance!$S:$S,MATCH($B566&amp;F$7,Attendance!$N:$N,0))=TRUE,"",IF(F567&lt;8,"",INDEX(Attendance!$G:$G,MATCH($B566&amp;F$7,Attendance!$N:$N,0))))),"")</f>
        <v/>
      </c>
      <c r="G568" s="197" t="str">
        <f>IFERROR(IF(G$6="Sun","",IF(INDEX(Attendance!$S:$S,MATCH($B566&amp;G$7,Attendance!$N:$N,0))=TRUE,"",IF(G567&lt;8,"",INDEX(Attendance!$G:$G,MATCH($B566&amp;G$7,Attendance!$N:$N,0))))),"")</f>
        <v/>
      </c>
      <c r="H568" s="197" t="str">
        <f>IFERROR(IF(H$6="Sun","",IF(INDEX(Attendance!$S:$S,MATCH($B566&amp;H$7,Attendance!$N:$N,0))=TRUE,"",IF(H567&lt;8,"",INDEX(Attendance!$G:$G,MATCH($B566&amp;H$7,Attendance!$N:$N,0))))),"")</f>
        <v/>
      </c>
      <c r="I568" s="197" t="str">
        <f>IFERROR(IF(I$6="Sun","",IF(INDEX(Attendance!$S:$S,MATCH($B566&amp;I$7,Attendance!$N:$N,0))=TRUE,"",IF(I567&lt;8,"",INDEX(Attendance!$G:$G,MATCH($B566&amp;I$7,Attendance!$N:$N,0))))),"")</f>
        <v/>
      </c>
      <c r="J568" s="197" t="str">
        <f>IFERROR(IF(J$6="Sun","",IF(INDEX(Attendance!$S:$S,MATCH($B566&amp;J$7,Attendance!$N:$N,0))=TRUE,"",IF(J567&lt;8,"",INDEX(Attendance!$G:$G,MATCH($B566&amp;J$7,Attendance!$N:$N,0))))),"")</f>
        <v/>
      </c>
      <c r="K568" s="197" t="str">
        <f>IFERROR(IF(K$6="Sun","",IF(INDEX(Attendance!$S:$S,MATCH($B566&amp;K$7,Attendance!$N:$N,0))=TRUE,"",IF(K567&lt;8,"",INDEX(Attendance!$G:$G,MATCH($B566&amp;K$7,Attendance!$N:$N,0))))),"")</f>
        <v/>
      </c>
      <c r="L568" s="197" t="str">
        <f>IFERROR(IF(L$6="Sun","",IF(INDEX(Attendance!$S:$S,MATCH($B566&amp;L$7,Attendance!$N:$N,0))=TRUE,"",IF(L567&lt;8,"",INDEX(Attendance!$G:$G,MATCH($B566&amp;L$7,Attendance!$N:$N,0))))),"")</f>
        <v/>
      </c>
      <c r="M568" s="197" t="str">
        <f>IFERROR(IF(M$6="Sun","",IF(INDEX(Attendance!$S:$S,MATCH($B566&amp;M$7,Attendance!$N:$N,0))=TRUE,"",IF(M567&lt;8,"",INDEX(Attendance!$G:$G,MATCH($B566&amp;M$7,Attendance!$N:$N,0))))),"")</f>
        <v/>
      </c>
      <c r="N568" s="197" t="str">
        <f>IFERROR(IF(N$6="Sun","",IF(INDEX(Attendance!$S:$S,MATCH($B566&amp;N$7,Attendance!$N:$N,0))=TRUE,"",IF(N567&lt;8,"",INDEX(Attendance!$G:$G,MATCH($B566&amp;N$7,Attendance!$N:$N,0))))),"")</f>
        <v/>
      </c>
      <c r="O568" s="197" t="str">
        <f>IFERROR(IF(O$6="Sun","",IF(INDEX(Attendance!$S:$S,MATCH($B566&amp;O$7,Attendance!$N:$N,0))=TRUE,"",IF(O567&lt;8,"",INDEX(Attendance!$G:$G,MATCH($B566&amp;O$7,Attendance!$N:$N,0))))),"")</f>
        <v/>
      </c>
      <c r="P568" s="197" t="str">
        <f>IFERROR(IF(P$6="Sun","",IF(INDEX(Attendance!$S:$S,MATCH($B566&amp;P$7,Attendance!$N:$N,0))=TRUE,"",IF(P567&lt;8,"",INDEX(Attendance!$G:$G,MATCH($B566&amp;P$7,Attendance!$N:$N,0))))),"")</f>
        <v/>
      </c>
      <c r="Q568" s="197" t="str">
        <f>IFERROR(IF(Q$6="Sun","",IF(INDEX(Attendance!$S:$S,MATCH($B566&amp;Q$7,Attendance!$N:$N,0))=TRUE,"",IF(Q567&lt;8,"",INDEX(Attendance!$G:$G,MATCH($B566&amp;Q$7,Attendance!$N:$N,0))))),"")</f>
        <v/>
      </c>
      <c r="R568" s="197" t="str">
        <f>IFERROR(IF(R$6="Sun","",IF(INDEX(Attendance!$S:$S,MATCH($B566&amp;R$7,Attendance!$N:$N,0))=TRUE,"",IF(R567&lt;8,"",INDEX(Attendance!$G:$G,MATCH($B566&amp;R$7,Attendance!$N:$N,0))))),"")</f>
        <v/>
      </c>
      <c r="S568" s="197" t="str">
        <f>IFERROR(IF(S$6="Sun","",IF(INDEX(Attendance!$S:$S,MATCH($B566&amp;S$7,Attendance!$N:$N,0))=TRUE,"",IF(S567&lt;8,"",INDEX(Attendance!$G:$G,MATCH($B566&amp;S$7,Attendance!$N:$N,0))))),"")</f>
        <v/>
      </c>
      <c r="T568" s="197" t="str">
        <f>IFERROR(IF(T$6="Sun","",IF(INDEX(Attendance!$S:$S,MATCH($B566&amp;T$7,Attendance!$N:$N,0))=TRUE,"",IF(T567&lt;8,"",INDEX(Attendance!$G:$G,MATCH($B566&amp;T$7,Attendance!$N:$N,0))))),"")</f>
        <v/>
      </c>
      <c r="U568" s="197" t="str">
        <f>IFERROR(IF(U$6="Sun","",IF(INDEX(Attendance!$S:$S,MATCH($B566&amp;U$7,Attendance!$N:$N,0))=TRUE,"",IF(U567&lt;8,"",INDEX(Attendance!$G:$G,MATCH($B566&amp;U$7,Attendance!$N:$N,0))))),"")</f>
        <v/>
      </c>
      <c r="V568" s="197" t="str">
        <f>IFERROR(IF(V$6="Sun","",IF(INDEX(Attendance!$S:$S,MATCH($B566&amp;V$7,Attendance!$N:$N,0))=TRUE,"",IF(V567&lt;8,"",INDEX(Attendance!$G:$G,MATCH($B566&amp;V$7,Attendance!$N:$N,0))))),"")</f>
        <v/>
      </c>
      <c r="W568" s="197" t="str">
        <f>IFERROR(IF(W$6="Sun","",IF(INDEX(Attendance!$S:$S,MATCH($B566&amp;W$7,Attendance!$N:$N,0))=TRUE,"",IF(W567&lt;8,"",INDEX(Attendance!$G:$G,MATCH($B566&amp;W$7,Attendance!$N:$N,0))))),"")</f>
        <v/>
      </c>
      <c r="X568" s="197" t="str">
        <f>IFERROR(IF(X$6="Sun","",IF(INDEX(Attendance!$S:$S,MATCH($B566&amp;X$7,Attendance!$N:$N,0))=TRUE,"",IF(X567&lt;8,"",INDEX(Attendance!$G:$G,MATCH($B566&amp;X$7,Attendance!$N:$N,0))))),"")</f>
        <v/>
      </c>
      <c r="Y568" s="197" t="str">
        <f>IFERROR(IF(Y$6="Sun","",IF(INDEX(Attendance!$S:$S,MATCH($B566&amp;Y$7,Attendance!$N:$N,0))=TRUE,"",IF(Y567&lt;8,"",INDEX(Attendance!$G:$G,MATCH($B566&amp;Y$7,Attendance!$N:$N,0))))),"")</f>
        <v/>
      </c>
      <c r="Z568" s="197" t="str">
        <f>IFERROR(IF(Z$6="Sun","",IF(INDEX(Attendance!$S:$S,MATCH($B566&amp;Z$7,Attendance!$N:$N,0))=TRUE,"",IF(Z567&lt;8,"",INDEX(Attendance!$G:$G,MATCH($B566&amp;Z$7,Attendance!$N:$N,0))))),"")</f>
        <v/>
      </c>
      <c r="AA568" s="197" t="str">
        <f>IFERROR(IF(AA$6="Sun","",IF(INDEX(Attendance!$S:$S,MATCH($B566&amp;AA$7,Attendance!$N:$N,0))=TRUE,"",IF(AA567&lt;8,"",INDEX(Attendance!$G:$G,MATCH($B566&amp;AA$7,Attendance!$N:$N,0))))),"")</f>
        <v/>
      </c>
      <c r="AB568" s="197" t="str">
        <f>IFERROR(IF(AB$6="Sun","",IF(INDEX(Attendance!$S:$S,MATCH($B566&amp;AB$7,Attendance!$N:$N,0))=TRUE,"",IF(AB567&lt;8,"",INDEX(Attendance!$G:$G,MATCH($B566&amp;AB$7,Attendance!$N:$N,0))))),"")</f>
        <v/>
      </c>
      <c r="AC568" s="197" t="str">
        <f>IFERROR(IF(AC$6="Sun","",IF(INDEX(Attendance!$S:$S,MATCH($B566&amp;AC$7,Attendance!$N:$N,0))=TRUE,"",IF(AC567&lt;8,"",INDEX(Attendance!$G:$G,MATCH($B566&amp;AC$7,Attendance!$N:$N,0))))),"")</f>
        <v/>
      </c>
      <c r="AD568" s="197" t="str">
        <f>IFERROR(IF(AD$6="Sun","",IF(INDEX(Attendance!$S:$S,MATCH($B566&amp;AD$7,Attendance!$N:$N,0))=TRUE,"",IF(AD567&lt;8,"",INDEX(Attendance!$G:$G,MATCH($B566&amp;AD$7,Attendance!$N:$N,0))))),"")</f>
        <v/>
      </c>
      <c r="AE568" s="197" t="str">
        <f>IFERROR(IF(AE$6="Sun","",IF(INDEX(Attendance!$S:$S,MATCH($B566&amp;AE$7,Attendance!$N:$N,0))=TRUE,"",IF(AE567&lt;8,"",INDEX(Attendance!$G:$G,MATCH($B566&amp;AE$7,Attendance!$N:$N,0))))),"")</f>
        <v/>
      </c>
      <c r="AF568" s="197" t="str">
        <f>IFERROR(IF(AF$6="Sun","",IF(INDEX(Attendance!$S:$S,MATCH($B566&amp;AF$7,Attendance!$N:$N,0))=TRUE,"",IF(AF567&lt;8,"",INDEX(Attendance!$G:$G,MATCH($B566&amp;AF$7,Attendance!$N:$N,0))))),"")</f>
        <v/>
      </c>
      <c r="AG568" s="197" t="str">
        <f>IFERROR(IF(AG$6="Sun","",IF(INDEX(Attendance!$S:$S,MATCH($B566&amp;AG$7,Attendance!$N:$N,0))=TRUE,"",IF(AG567&lt;8,"",INDEX(Attendance!$G:$G,MATCH($B566&amp;AG$7,Attendance!$N:$N,0))))),"")</f>
        <v/>
      </c>
      <c r="AH568" s="197" t="str">
        <f>IFERROR(IF(AH$6="Sun","",IF(INDEX(Attendance!$S:$S,MATCH($B566&amp;AH$7,Attendance!$N:$N,0))=TRUE,"",IF(AH567&lt;8,"",INDEX(Attendance!$G:$G,MATCH($B566&amp;AH$7,Attendance!$N:$N,0))))),"")</f>
        <v/>
      </c>
      <c r="AI568" s="197" t="str">
        <f>IFERROR(IF(AI$6="Sun","",IF(INDEX(Attendance!$S:$S,MATCH($B566&amp;AI$7,Attendance!$N:$N,0))=TRUE,"",IF(AI567&lt;8,"",INDEX(Attendance!$G:$G,MATCH($B566&amp;AI$7,Attendance!$N:$N,0))))),"")</f>
        <v/>
      </c>
      <c r="AJ568" s="197" t="str">
        <f>IFERROR(IF(AJ$6="Sun","",IF(INDEX(Attendance!$S:$S,MATCH($B566&amp;AJ$7,Attendance!$N:$N,0))=TRUE,"",IF(AJ567&lt;8,"",INDEX(Attendance!$G:$G,MATCH($B566&amp;AJ$7,Attendance!$N:$N,0))))),"")</f>
        <v/>
      </c>
      <c r="AK568" s="259"/>
      <c r="AL568" s="198"/>
      <c r="AM568" s="198"/>
      <c r="AN568" s="198"/>
      <c r="AO568" s="262"/>
      <c r="AP568" s="265"/>
      <c r="AQ568" s="86"/>
      <c r="AR568" s="194"/>
      <c r="AS568" s="194"/>
      <c r="AT568" s="194"/>
      <c r="AU568" s="256"/>
    </row>
    <row r="569" spans="1:47" s="213" customFormat="1" ht="33" customHeight="1" x14ac:dyDescent="0.35">
      <c r="A569" s="189"/>
      <c r="B569" s="184"/>
      <c r="C569" s="195" t="str">
        <f>_xlfn.IFNA(INDEX(Masterlist!F:F,MATCH(B566,Masterlist!B:B,0)),"")</f>
        <v/>
      </c>
      <c r="D569" s="88"/>
      <c r="E569" s="196"/>
      <c r="F569" s="199"/>
      <c r="G569" s="200"/>
      <c r="H569" s="192"/>
      <c r="I569" s="192"/>
      <c r="J569" s="192"/>
      <c r="K569" s="192"/>
      <c r="L569" s="192"/>
      <c r="M569" s="192"/>
      <c r="N569" s="192"/>
      <c r="O569" s="192"/>
      <c r="P569" s="192"/>
      <c r="Q569" s="201"/>
      <c r="R569" s="201"/>
      <c r="S569" s="192"/>
      <c r="T569" s="192"/>
      <c r="U569" s="192"/>
      <c r="V569" s="192"/>
      <c r="W569" s="192"/>
      <c r="X569" s="192"/>
      <c r="Y569" s="192"/>
      <c r="Z569" s="192"/>
      <c r="AA569" s="192"/>
      <c r="AB569" s="192"/>
      <c r="AC569" s="192"/>
      <c r="AD569" s="192"/>
      <c r="AE569" s="192"/>
      <c r="AF569" s="192"/>
      <c r="AG569" s="192"/>
      <c r="AH569" s="192"/>
      <c r="AI569" s="192"/>
      <c r="AJ569" s="192"/>
      <c r="AK569" s="259"/>
      <c r="AL569" s="198"/>
      <c r="AM569" s="198"/>
      <c r="AN569" s="198"/>
      <c r="AO569" s="262"/>
      <c r="AP569" s="265"/>
      <c r="AQ569" s="86"/>
      <c r="AR569" s="194"/>
      <c r="AS569" s="194"/>
      <c r="AT569" s="194"/>
      <c r="AU569" s="256"/>
    </row>
    <row r="570" spans="1:47" s="213" customFormat="1" ht="33" customHeight="1" x14ac:dyDescent="0.35">
      <c r="A570" s="189"/>
      <c r="B570" s="184"/>
      <c r="C570" s="202" t="str">
        <f>_xlfn.IFNA(INDEX(Masterlist!I:I,MATCH(B566,Masterlist!B:B,0)),"")</f>
        <v/>
      </c>
      <c r="D570" s="226" t="str">
        <f>_xlfn.IFNA(IF(INDEX(Attendance!H:H,MATCH(B566,Attendance!$A:$A,0))="VMI","SCOPE ALLW",""),"")</f>
        <v/>
      </c>
      <c r="E570" s="196" t="s">
        <v>13</v>
      </c>
      <c r="F570" s="203" t="str">
        <f>IFERROR(IF(AND(RIGHT(F566,1)="N",VALUE(F567)&gt;=8),Database!$I$3,""),"")</f>
        <v/>
      </c>
      <c r="G570" s="192" t="str">
        <f>IFERROR(IF(AND(RIGHT(G566,1)="N",VALUE(G567)&gt;=8),Database!$I$3,""),"")</f>
        <v/>
      </c>
      <c r="H570" s="199" t="str">
        <f>IFERROR(IF(AND(RIGHT(H566,1)="N",VALUE(H567)&gt;=8),Database!$I$3,""),"")</f>
        <v/>
      </c>
      <c r="I570" s="192" t="str">
        <f>IFERROR(IF(AND(RIGHT(I566,1)="N",VALUE(I567)&gt;=8),Database!$I$3,""),"")</f>
        <v/>
      </c>
      <c r="J570" s="192" t="str">
        <f>IFERROR(IF(AND(RIGHT(J566,1)="N",VALUE(J567)&gt;=8),Database!$I$3,""),"")</f>
        <v/>
      </c>
      <c r="K570" s="192" t="str">
        <f>IFERROR(IF(AND(RIGHT(K566,1)="N",VALUE(K567)&gt;=8),Database!$I$3,""),"")</f>
        <v/>
      </c>
      <c r="L570" s="192" t="str">
        <f>IFERROR(IF(AND(RIGHT(L566,1)="N",VALUE(L567)&gt;=8),Database!$I$3,""),"")</f>
        <v/>
      </c>
      <c r="M570" s="192" t="str">
        <f>IFERROR(IF(AND(RIGHT(M566,1)="N",VALUE(M567)&gt;=8),Database!$I$3,""),"")</f>
        <v/>
      </c>
      <c r="N570" s="192" t="str">
        <f>IFERROR(IF(AND(RIGHT(N566,1)="N",VALUE(N567)&gt;=8),Database!$I$3,""),"")</f>
        <v/>
      </c>
      <c r="O570" s="192" t="str">
        <f>IFERROR(IF(AND(RIGHT(O566,1)="N",VALUE(O567)&gt;=8),Database!$I$3,""),"")</f>
        <v/>
      </c>
      <c r="P570" s="192" t="str">
        <f>IFERROR(IF(AND(RIGHT(P566,1)="N",VALUE(P567)&gt;=8),Database!$I$3,""),"")</f>
        <v/>
      </c>
      <c r="Q570" s="192" t="str">
        <f>IFERROR(IF(AND(RIGHT(Q566,1)="N",VALUE(Q567)&gt;=8),Database!$I$3,""),"")</f>
        <v/>
      </c>
      <c r="R570" s="192" t="str">
        <f>IFERROR(IF(AND(RIGHT(R566,1)="N",VALUE(R567)&gt;=8),Database!$I$3,""),"")</f>
        <v/>
      </c>
      <c r="S570" s="192" t="str">
        <f>IFERROR(IF(AND(RIGHT(S566,1)="N",VALUE(S567)&gt;=8),Database!$I$3,""),"")</f>
        <v/>
      </c>
      <c r="T570" s="192" t="str">
        <f>IFERROR(IF(AND(RIGHT(T566,1)="N",VALUE(T567)&gt;=8),Database!$I$3,""),"")</f>
        <v/>
      </c>
      <c r="U570" s="192" t="str">
        <f>IFERROR(IF(AND(RIGHT(U566,1)="N",VALUE(U567)&gt;=8),Database!$I$3,""),"")</f>
        <v/>
      </c>
      <c r="V570" s="192" t="str">
        <f>IFERROR(IF(AND(RIGHT(V566,1)="N",VALUE(V567)&gt;=8),Database!$I$3,""),"")</f>
        <v/>
      </c>
      <c r="W570" s="192" t="str">
        <f>IFERROR(IF(AND(RIGHT(W566,1)="N",VALUE(W567)&gt;=8),Database!$I$3,""),"")</f>
        <v/>
      </c>
      <c r="X570" s="192" t="str">
        <f>IFERROR(IF(AND(RIGHT(X566,1)="N",VALUE(X567)&gt;=8),Database!$I$3,""),"")</f>
        <v/>
      </c>
      <c r="Y570" s="192" t="str">
        <f>IFERROR(IF(AND(RIGHT(Y566,1)="N",VALUE(Y567)&gt;=8),Database!$I$3,""),"")</f>
        <v/>
      </c>
      <c r="Z570" s="192" t="str">
        <f>IFERROR(IF(AND(RIGHT(Z566,1)="N",VALUE(Z567)&gt;=8),Database!$I$3,""),"")</f>
        <v/>
      </c>
      <c r="AA570" s="192" t="str">
        <f>IFERROR(IF(AND(RIGHT(AA566,1)="N",VALUE(AA567)&gt;=8),Database!$I$3,""),"")</f>
        <v/>
      </c>
      <c r="AB570" s="192" t="str">
        <f>IFERROR(IF(AND(RIGHT(AB566,1)="N",VALUE(AB567)&gt;=8),Database!$I$3,""),"")</f>
        <v/>
      </c>
      <c r="AC570" s="192" t="str">
        <f>IFERROR(IF(AND(RIGHT(AC566,1)="N",VALUE(AC567)&gt;=8),Database!$I$3,""),"")</f>
        <v/>
      </c>
      <c r="AD570" s="192" t="str">
        <f>IFERROR(IF(AND(RIGHT(AD566,1)="N",VALUE(AD567)&gt;=8),Database!$I$3,""),"")</f>
        <v/>
      </c>
      <c r="AE570" s="192" t="str">
        <f>IFERROR(IF(AND(RIGHT(AE566,1)="N",VALUE(AE567)&gt;=8),Database!$I$3,""),"")</f>
        <v/>
      </c>
      <c r="AF570" s="192" t="str">
        <f>IFERROR(IF(AND(RIGHT(AF566,1)="N",VALUE(AF567)&gt;=8),Database!$I$3,""),"")</f>
        <v/>
      </c>
      <c r="AG570" s="192" t="str">
        <f>IFERROR(IF(AND(RIGHT(AG566,1)="N",VALUE(AG567)&gt;=8),Database!$I$3,""),"")</f>
        <v/>
      </c>
      <c r="AH570" s="192" t="str">
        <f>IFERROR(IF(AND(RIGHT(AH566,1)="N",VALUE(AH567)&gt;=8),Database!$I$3,""),"")</f>
        <v/>
      </c>
      <c r="AI570" s="192" t="str">
        <f>IFERROR(IF(AND(RIGHT(AI566,1)="N",VALUE(AI567)&gt;=8),Database!$I$3,""),"")</f>
        <v/>
      </c>
      <c r="AJ570" s="192" t="str">
        <f>IFERROR(IF(AND(RIGHT(AJ566,1)="N",VALUE(AJ567)&gt;=8),Database!$I$3,""),"")</f>
        <v/>
      </c>
      <c r="AK570" s="259"/>
      <c r="AL570" s="204"/>
      <c r="AM570" s="198"/>
      <c r="AN570" s="198"/>
      <c r="AO570" s="262"/>
      <c r="AP570" s="265"/>
      <c r="AQ570" s="86"/>
      <c r="AR570" s="194"/>
      <c r="AS570" s="194"/>
      <c r="AT570" s="194"/>
      <c r="AU570" s="256"/>
    </row>
    <row r="571" spans="1:47" s="213" customFormat="1" ht="33" customHeight="1" thickBot="1" x14ac:dyDescent="0.4">
      <c r="A571" s="189"/>
      <c r="B571" s="205"/>
      <c r="C571" s="222"/>
      <c r="D571" s="28"/>
      <c r="E571" s="206" t="s">
        <v>176</v>
      </c>
      <c r="F571" s="207" t="str">
        <f>IFERROR(IF(INDEX(Attendance!$T:$T,MATCH($B566&amp;F$7,Attendance!$N:$N,0))=TRUE,"L",IF(SUM(F567:F568)&gt;=10,5,"")),"")</f>
        <v/>
      </c>
      <c r="G571" s="207" t="str">
        <f>IFERROR(IF(INDEX(Attendance!$T:$T,MATCH($B566&amp;G$7,Attendance!$N:$N,0))=TRUE,"L",IF(SUM(G567:G568)&gt;=10,5,"")),"")</f>
        <v/>
      </c>
      <c r="H571" s="208" t="str">
        <f>IFERROR(IF(INDEX(Attendance!$T:$T,MATCH($B566&amp;H$7,Attendance!$N:$N,0))=TRUE,"L",IF(SUM(H567:H568)&gt;=10,5,"")),"")</f>
        <v/>
      </c>
      <c r="I571" s="208" t="str">
        <f>IFERROR(IF(INDEX(Attendance!$T:$T,MATCH($B566&amp;I$7,Attendance!$N:$N,0))=TRUE,"L",IF(SUM(I567:I568)&gt;=10,5,"")),"")</f>
        <v/>
      </c>
      <c r="J571" s="208" t="str">
        <f>IFERROR(IF(INDEX(Attendance!$T:$T,MATCH($B566&amp;J$7,Attendance!$N:$N,0))=TRUE,"L",IF(SUM(J567:J568)&gt;=10,5,"")),"")</f>
        <v/>
      </c>
      <c r="K571" s="208" t="str">
        <f>IFERROR(IF(INDEX(Attendance!$T:$T,MATCH($B566&amp;K$7,Attendance!$N:$N,0))=TRUE,"L",IF(SUM(K567:K568)&gt;=10,5,"")),"")</f>
        <v/>
      </c>
      <c r="L571" s="208" t="str">
        <f>IFERROR(IF(INDEX(Attendance!$T:$T,MATCH($B566&amp;L$7,Attendance!$N:$N,0))=TRUE,"L",IF(SUM(L567:L568)&gt;=10,5,"")),"")</f>
        <v/>
      </c>
      <c r="M571" s="208" t="str">
        <f>IFERROR(IF(INDEX(Attendance!$T:$T,MATCH($B566&amp;M$7,Attendance!$N:$N,0))=TRUE,"L",IF(SUM(M567:M568)&gt;=10,5,"")),"")</f>
        <v/>
      </c>
      <c r="N571" s="208" t="str">
        <f>IFERROR(IF(INDEX(Attendance!$T:$T,MATCH($B566&amp;N$7,Attendance!$N:$N,0))=TRUE,"L",IF(SUM(N567:N568)&gt;=10,5,"")),"")</f>
        <v/>
      </c>
      <c r="O571" s="208" t="str">
        <f>IFERROR(IF(INDEX(Attendance!$T:$T,MATCH($B566&amp;O$7,Attendance!$N:$N,0))=TRUE,"L",IF(SUM(O567:O568)&gt;=10,5,"")),"")</f>
        <v/>
      </c>
      <c r="P571" s="208" t="str">
        <f>IFERROR(IF(INDEX(Attendance!$T:$T,MATCH($B566&amp;P$7,Attendance!$N:$N,0))=TRUE,"L",IF(SUM(P567:P568)&gt;=10,5,"")),"")</f>
        <v/>
      </c>
      <c r="Q571" s="208" t="str">
        <f>IFERROR(IF(INDEX(Attendance!$T:$T,MATCH($B566&amp;Q$7,Attendance!$N:$N,0))=TRUE,"L",IF(SUM(Q567:Q568)&gt;=10,5,"")),"")</f>
        <v/>
      </c>
      <c r="R571" s="208" t="str">
        <f>IFERROR(IF(INDEX(Attendance!$T:$T,MATCH($B566&amp;R$7,Attendance!$N:$N,0))=TRUE,"L",IF(SUM(R567:R568)&gt;=10,5,"")),"")</f>
        <v/>
      </c>
      <c r="S571" s="208" t="str">
        <f>IFERROR(IF(INDEX(Attendance!$T:$T,MATCH($B566&amp;S$7,Attendance!$N:$N,0))=TRUE,"L",IF(SUM(S567:S568)&gt;=10,5,"")),"")</f>
        <v/>
      </c>
      <c r="T571" s="208" t="str">
        <f>IFERROR(IF(INDEX(Attendance!$T:$T,MATCH($B566&amp;T$7,Attendance!$N:$N,0))=TRUE,"L",IF(SUM(T567:T568)&gt;=10,5,"")),"")</f>
        <v/>
      </c>
      <c r="U571" s="208" t="str">
        <f>IFERROR(IF(INDEX(Attendance!$T:$T,MATCH($B566&amp;U$7,Attendance!$N:$N,0))=TRUE,"L",IF(SUM(U567:U568)&gt;=10,5,"")),"")</f>
        <v/>
      </c>
      <c r="V571" s="208" t="str">
        <f>IFERROR(IF(INDEX(Attendance!$T:$T,MATCH($B566&amp;V$7,Attendance!$N:$N,0))=TRUE,"L",IF(SUM(V567:V568)&gt;=10,5,"")),"")</f>
        <v/>
      </c>
      <c r="W571" s="208" t="str">
        <f>IFERROR(IF(INDEX(Attendance!$T:$T,MATCH($B566&amp;W$7,Attendance!$N:$N,0))=TRUE,"L",IF(SUM(W567:W568)&gt;=10,5,"")),"")</f>
        <v/>
      </c>
      <c r="X571" s="208" t="str">
        <f>IFERROR(IF(INDEX(Attendance!$T:$T,MATCH($B566&amp;X$7,Attendance!$N:$N,0))=TRUE,"L",IF(SUM(X567:X568)&gt;=10,5,"")),"")</f>
        <v/>
      </c>
      <c r="Y571" s="208" t="str">
        <f>IFERROR(IF(INDEX(Attendance!$T:$T,MATCH($B566&amp;Y$7,Attendance!$N:$N,0))=TRUE,"L",IF(SUM(Y567:Y568)&gt;=10,5,"")),"")</f>
        <v/>
      </c>
      <c r="Z571" s="208" t="str">
        <f>IFERROR(IF(INDEX(Attendance!$T:$T,MATCH($B566&amp;Z$7,Attendance!$N:$N,0))=TRUE,"L",IF(SUM(Z567:Z568)&gt;=10,5,"")),"")</f>
        <v/>
      </c>
      <c r="AA571" s="208" t="str">
        <f>IFERROR(IF(INDEX(Attendance!$T:$T,MATCH($B566&amp;AA$7,Attendance!$N:$N,0))=TRUE,"L",IF(SUM(AA567:AA568)&gt;=10,5,"")),"")</f>
        <v/>
      </c>
      <c r="AB571" s="208" t="str">
        <f>IFERROR(IF(INDEX(Attendance!$T:$T,MATCH($B566&amp;AB$7,Attendance!$N:$N,0))=TRUE,"L",IF(SUM(AB567:AB568)&gt;=10,5,"")),"")</f>
        <v/>
      </c>
      <c r="AC571" s="208" t="str">
        <f>IFERROR(IF(INDEX(Attendance!$T:$T,MATCH($B566&amp;AC$7,Attendance!$N:$N,0))=TRUE,"L",IF(SUM(AC567:AC568)&gt;=10,5,"")),"")</f>
        <v/>
      </c>
      <c r="AD571" s="208" t="str">
        <f>IFERROR(IF(INDEX(Attendance!$T:$T,MATCH($B566&amp;AD$7,Attendance!$N:$N,0))=TRUE,"L",IF(SUM(AD567:AD568)&gt;=10,5,"")),"")</f>
        <v/>
      </c>
      <c r="AE571" s="208" t="str">
        <f>IFERROR(IF(INDEX(Attendance!$T:$T,MATCH($B566&amp;AE$7,Attendance!$N:$N,0))=TRUE,"L",IF(SUM(AE567:AE568)&gt;=10,5,"")),"")</f>
        <v/>
      </c>
      <c r="AF571" s="208" t="str">
        <f>IFERROR(IF(INDEX(Attendance!$T:$T,MATCH($B566&amp;AF$7,Attendance!$N:$N,0))=TRUE,"L",IF(SUM(AF567:AF568)&gt;=10,5,"")),"")</f>
        <v/>
      </c>
      <c r="AG571" s="208" t="str">
        <f>IFERROR(IF(INDEX(Attendance!$T:$T,MATCH($B566&amp;AG$7,Attendance!$N:$N,0))=TRUE,"L",IF(SUM(AG567:AG568)&gt;=10,5,"")),"")</f>
        <v/>
      </c>
      <c r="AH571" s="208" t="str">
        <f>IFERROR(IF(INDEX(Attendance!$T:$T,MATCH($B566&amp;AH$7,Attendance!$N:$N,0))=TRUE,"L",IF(SUM(AH567:AH568)&gt;=10,5,"")),"")</f>
        <v/>
      </c>
      <c r="AI571" s="208" t="str">
        <f>IFERROR(IF(INDEX(Attendance!$T:$T,MATCH($B566&amp;AI$7,Attendance!$N:$N,0))=TRUE,"L",IF(SUM(AI567:AI568)&gt;=10,5,"")),"")</f>
        <v/>
      </c>
      <c r="AJ571" s="208" t="str">
        <f>IFERROR(IF(INDEX(Attendance!$T:$T,MATCH($B566&amp;AJ$7,Attendance!$N:$N,0))=TRUE,"L",IF(SUM(AJ567:AJ568)&gt;=10,5,"")),"")</f>
        <v/>
      </c>
      <c r="AK571" s="260"/>
      <c r="AL571" s="209">
        <f>ROUND(AL566*AL567,2)</f>
        <v>0</v>
      </c>
      <c r="AM571" s="209">
        <f>ROUND(AM566*AM567,2)</f>
        <v>0</v>
      </c>
      <c r="AN571" s="209">
        <f>ROUND(AN566*AN567,2)</f>
        <v>0</v>
      </c>
      <c r="AO571" s="263"/>
      <c r="AP571" s="266"/>
      <c r="AQ571" s="210">
        <f>AQ566*$AQ$5</f>
        <v>0</v>
      </c>
      <c r="AR571" s="211">
        <f>AR566*ROUND(IF($C571="",1200,MID($C571,FIND("RM",$C571)+3,4))/26,2)</f>
        <v>0</v>
      </c>
      <c r="AS571" s="211">
        <f t="shared" ref="AS571:AT571" si="156">AS566*ROUND(IF($C571="",1200,MID($C571,FIND("RM",$C571)+3,4))/26,2)</f>
        <v>0</v>
      </c>
      <c r="AT571" s="211">
        <f t="shared" si="156"/>
        <v>92.3</v>
      </c>
      <c r="AU571" s="257"/>
    </row>
    <row r="572" spans="1:47" s="212" customFormat="1" ht="33" customHeight="1" x14ac:dyDescent="0.25">
      <c r="A572" s="175">
        <f t="shared" si="140"/>
        <v>95</v>
      </c>
      <c r="B572" s="184" t="str">
        <f>_xlfn.IFNA(INDEX(Attendance!$A:$A,MATCH(A572,Attendance!$M:$M,0)),"")</f>
        <v/>
      </c>
      <c r="C572" s="185" t="str">
        <f>_xlfn.IFNA(INDEX(Masterlist!C:C,MATCH(B572,Masterlist!B:B,0)),"")</f>
        <v/>
      </c>
      <c r="D572" s="87"/>
      <c r="E572" s="186" t="s">
        <v>173</v>
      </c>
      <c r="F572" s="83" t="str" cm="1">
        <f t="array" ref="F572">_xlfn.IFNA(IF(OR(VALUE(F$7&amp;$C$3)=PH),IF(F573="","PH",IF(INDEX(Attendance!$O:$O,MATCH($B572&amp;F$7,Attendance!$N:$N,0))&lt;"1200","PM","PN")),IF(F$6="Sun",IF(F573="","RD",IF(INDEX(Attendance!$O:$O,MATCH($B572&amp;F$7,Attendance!$N:$N,0))&lt;"1200","RM","RN")),IF(F573="",IF(F$7="","",IF(INDEX(Attendance!$I:$I,MATCH($B572&amp;F$7,Attendance!$N:$N,0))="ABS","AB","UL")),IF(INDEX(Attendance!$O:$O,MATCH($B572&amp;F$7,Attendance!$N:$N,0))&lt;"1200","M","N")))),"")</f>
        <v/>
      </c>
      <c r="G572" s="83" t="str" cm="1">
        <f t="array" ref="G572">_xlfn.IFNA(IF(OR(VALUE(G$7&amp;$C$3)=PH),IF(G573="","PH",IF(INDEX(Attendance!$O:$O,MATCH($B572&amp;G$7,Attendance!$N:$N,0))&lt;"1200","PM","PN")),IF(G$6="Sun",IF(G573="","RD",IF(INDEX(Attendance!$O:$O,MATCH($B572&amp;G$7,Attendance!$N:$N,0))&lt;"1200","RM","RN")),IF(G573="",IF(G$7="","",IF(INDEX(Attendance!$I:$I,MATCH($B572&amp;G$7,Attendance!$N:$N,0))="ABS","AB","UL")),IF(INDEX(Attendance!$O:$O,MATCH($B572&amp;G$7,Attendance!$N:$N,0))&lt;"1200","M","N")))),"")</f>
        <v/>
      </c>
      <c r="H572" s="83" t="str" cm="1">
        <f t="array" ref="H572">_xlfn.IFNA(IF(OR(VALUE(H$7&amp;$C$3)=PH),IF(H573="","PH",IF(INDEX(Attendance!$O:$O,MATCH($B572&amp;H$7,Attendance!$N:$N,0))&lt;"1200","PM","PN")),IF(H$6="Sun",IF(H573="","RD",IF(INDEX(Attendance!$O:$O,MATCH($B572&amp;H$7,Attendance!$N:$N,0))&lt;"1200","RM","RN")),IF(H573="",IF(H$7="","",IF(INDEX(Attendance!$I:$I,MATCH($B572&amp;H$7,Attendance!$N:$N,0))="ABS","AB","UL")),IF(INDEX(Attendance!$O:$O,MATCH($B572&amp;H$7,Attendance!$N:$N,0))&lt;"1200","M","N")))),"")</f>
        <v/>
      </c>
      <c r="I572" s="83" t="str" cm="1">
        <f t="array" ref="I572">_xlfn.IFNA(IF(OR(VALUE(I$7&amp;$C$3)=PH),IF(I573="","PH",IF(INDEX(Attendance!$O:$O,MATCH($B572&amp;I$7,Attendance!$N:$N,0))&lt;"1200","PM","PN")),IF(I$6="Sun",IF(I573="","RD",IF(INDEX(Attendance!$O:$O,MATCH($B572&amp;I$7,Attendance!$N:$N,0))&lt;"1200","RM","RN")),IF(I573="",IF(I$7="","",IF(INDEX(Attendance!$I:$I,MATCH($B572&amp;I$7,Attendance!$N:$N,0))="ABS","AB","UL")),IF(INDEX(Attendance!$O:$O,MATCH($B572&amp;I$7,Attendance!$N:$N,0))&lt;"1200","M","N")))),"")</f>
        <v/>
      </c>
      <c r="J572" s="83" t="str" cm="1">
        <f t="array" ref="J572">_xlfn.IFNA(IF(OR(VALUE(J$7&amp;$C$3)=PH),IF(J573="","PH",IF(INDEX(Attendance!$O:$O,MATCH($B572&amp;J$7,Attendance!$N:$N,0))&lt;"1200","PM","PN")),IF(J$6="Sun",IF(J573="","RD",IF(INDEX(Attendance!$O:$O,MATCH($B572&amp;J$7,Attendance!$N:$N,0))&lt;"1200","RM","RN")),IF(J573="",IF(J$7="","",IF(INDEX(Attendance!$I:$I,MATCH($B572&amp;J$7,Attendance!$N:$N,0))="ABS","AB","UL")),IF(INDEX(Attendance!$O:$O,MATCH($B572&amp;J$7,Attendance!$N:$N,0))&lt;"1200","M","N")))),"")</f>
        <v/>
      </c>
      <c r="K572" s="83" t="str" cm="1">
        <f t="array" ref="K572">_xlfn.IFNA(IF(OR(VALUE(K$7&amp;$C$3)=PH),IF(K573="","PH",IF(INDEX(Attendance!$O:$O,MATCH($B572&amp;K$7,Attendance!$N:$N,0))&lt;"1200","PM","PN")),IF(K$6="Sun",IF(K573="","RD",IF(INDEX(Attendance!$O:$O,MATCH($B572&amp;K$7,Attendance!$N:$N,0))&lt;"1200","RM","RN")),IF(K573="",IF(K$7="","",IF(INDEX(Attendance!$I:$I,MATCH($B572&amp;K$7,Attendance!$N:$N,0))="ABS","AB","UL")),IF(INDEX(Attendance!$O:$O,MATCH($B572&amp;K$7,Attendance!$N:$N,0))&lt;"1200","M","N")))),"")</f>
        <v/>
      </c>
      <c r="L572" s="83" t="str" cm="1">
        <f t="array" ref="L572">_xlfn.IFNA(IF(OR(VALUE(L$7&amp;$C$3)=PH),IF(L573="","PH",IF(INDEX(Attendance!$O:$O,MATCH($B572&amp;L$7,Attendance!$N:$N,0))&lt;"1200","PM","PN")),IF(L$6="Sun",IF(L573="","RD",IF(INDEX(Attendance!$O:$O,MATCH($B572&amp;L$7,Attendance!$N:$N,0))&lt;"1200","RM","RN")),IF(L573="",IF(L$7="","",IF(INDEX(Attendance!$I:$I,MATCH($B572&amp;L$7,Attendance!$N:$N,0))="ABS","AB","UL")),IF(INDEX(Attendance!$O:$O,MATCH($B572&amp;L$7,Attendance!$N:$N,0))&lt;"1200","M","N")))),"")</f>
        <v>RD</v>
      </c>
      <c r="M572" s="83" t="str" cm="1">
        <f t="array" ref="M572">_xlfn.IFNA(IF(OR(VALUE(M$7&amp;$C$3)=PH),IF(M573="","PH",IF(INDEX(Attendance!$O:$O,MATCH($B572&amp;M$7,Attendance!$N:$N,0))&lt;"1200","PM","PN")),IF(M$6="Sun",IF(M573="","RD",IF(INDEX(Attendance!$O:$O,MATCH($B572&amp;M$7,Attendance!$N:$N,0))&lt;"1200","RM","RN")),IF(M573="",IF(M$7="","",IF(INDEX(Attendance!$I:$I,MATCH($B572&amp;M$7,Attendance!$N:$N,0))="ABS","AB","UL")),IF(INDEX(Attendance!$O:$O,MATCH($B572&amp;M$7,Attendance!$N:$N,0))&lt;"1200","M","N")))),"")</f>
        <v/>
      </c>
      <c r="N572" s="83" t="str" cm="1">
        <f t="array" ref="N572">_xlfn.IFNA(IF(OR(VALUE(N$7&amp;$C$3)=PH),IF(N573="","PH",IF(INDEX(Attendance!$O:$O,MATCH($B572&amp;N$7,Attendance!$N:$N,0))&lt;"1200","PM","PN")),IF(N$6="Sun",IF(N573="","RD",IF(INDEX(Attendance!$O:$O,MATCH($B572&amp;N$7,Attendance!$N:$N,0))&lt;"1200","RM","RN")),IF(N573="",IF(N$7="","",IF(INDEX(Attendance!$I:$I,MATCH($B572&amp;N$7,Attendance!$N:$N,0))="ABS","AB","UL")),IF(INDEX(Attendance!$O:$O,MATCH($B572&amp;N$7,Attendance!$N:$N,0))&lt;"1200","M","N")))),"")</f>
        <v/>
      </c>
      <c r="O572" s="83" t="str" cm="1">
        <f t="array" ref="O572">_xlfn.IFNA(IF(OR(VALUE(O$7&amp;$C$3)=PH),IF(O573="","PH",IF(INDEX(Attendance!$O:$O,MATCH($B572&amp;O$7,Attendance!$N:$N,0))&lt;"1200","PM","PN")),IF(O$6="Sun",IF(O573="","RD",IF(INDEX(Attendance!$O:$O,MATCH($B572&amp;O$7,Attendance!$N:$N,0))&lt;"1200","RM","RN")),IF(O573="",IF(O$7="","",IF(INDEX(Attendance!$I:$I,MATCH($B572&amp;O$7,Attendance!$N:$N,0))="ABS","AB","UL")),IF(INDEX(Attendance!$O:$O,MATCH($B572&amp;O$7,Attendance!$N:$N,0))&lt;"1200","M","N")))),"")</f>
        <v/>
      </c>
      <c r="P572" s="83" t="str" cm="1">
        <f t="array" ref="P572">_xlfn.IFNA(IF(OR(VALUE(P$7&amp;$C$3)=PH),IF(P573="","PH",IF(INDEX(Attendance!$O:$O,MATCH($B572&amp;P$7,Attendance!$N:$N,0))&lt;"1200","PM","PN")),IF(P$6="Sun",IF(P573="","RD",IF(INDEX(Attendance!$O:$O,MATCH($B572&amp;P$7,Attendance!$N:$N,0))&lt;"1200","RM","RN")),IF(P573="",IF(P$7="","",IF(INDEX(Attendance!$I:$I,MATCH($B572&amp;P$7,Attendance!$N:$N,0))="ABS","AB","UL")),IF(INDEX(Attendance!$O:$O,MATCH($B572&amp;P$7,Attendance!$N:$N,0))&lt;"1200","M","N")))),"")</f>
        <v/>
      </c>
      <c r="Q572" s="83" t="str" cm="1">
        <f t="array" ref="Q572">_xlfn.IFNA(IF(OR(VALUE(Q$7&amp;$C$3)=PH),IF(Q573="","PH",IF(INDEX(Attendance!$O:$O,MATCH($B572&amp;Q$7,Attendance!$N:$N,0))&lt;"1200","PM","PN")),IF(Q$6="Sun",IF(Q573="","RD",IF(INDEX(Attendance!$O:$O,MATCH($B572&amp;Q$7,Attendance!$N:$N,0))&lt;"1200","RM","RN")),IF(Q573="",IF(Q$7="","",IF(INDEX(Attendance!$I:$I,MATCH($B572&amp;Q$7,Attendance!$N:$N,0))="ABS","AB","UL")),IF(INDEX(Attendance!$O:$O,MATCH($B572&amp;Q$7,Attendance!$N:$N,0))&lt;"1200","M","N")))),"")</f>
        <v>PH</v>
      </c>
      <c r="R572" s="83" t="str" cm="1">
        <f t="array" ref="R572">_xlfn.IFNA(IF(OR(VALUE(R$7&amp;$C$3)=PH),IF(R573="","PH",IF(INDEX(Attendance!$O:$O,MATCH($B572&amp;R$7,Attendance!$N:$N,0))&lt;"1200","PM","PN")),IF(R$6="Sun",IF(R573="","RD",IF(INDEX(Attendance!$O:$O,MATCH($B572&amp;R$7,Attendance!$N:$N,0))&lt;"1200","RM","RN")),IF(R573="",IF(R$7="","",IF(INDEX(Attendance!$I:$I,MATCH($B572&amp;R$7,Attendance!$N:$N,0))="ABS","AB","UL")),IF(INDEX(Attendance!$O:$O,MATCH($B572&amp;R$7,Attendance!$N:$N,0))&lt;"1200","M","N")))),"")</f>
        <v>PH</v>
      </c>
      <c r="S572" s="83" t="str" cm="1">
        <f t="array" ref="S572">_xlfn.IFNA(IF(OR(VALUE(S$7&amp;$C$3)=PH),IF(S573="","PH",IF(INDEX(Attendance!$O:$O,MATCH($B572&amp;S$7,Attendance!$N:$N,0))&lt;"1200","PM","PN")),IF(S$6="Sun",IF(S573="","RD",IF(INDEX(Attendance!$O:$O,MATCH($B572&amp;S$7,Attendance!$N:$N,0))&lt;"1200","RM","RN")),IF(S573="",IF(S$7="","",IF(INDEX(Attendance!$I:$I,MATCH($B572&amp;S$7,Attendance!$N:$N,0))="ABS","AB","UL")),IF(INDEX(Attendance!$O:$O,MATCH($B572&amp;S$7,Attendance!$N:$N,0))&lt;"1200","M","N")))),"")</f>
        <v>RD</v>
      </c>
      <c r="T572" s="83" t="str" cm="1">
        <f t="array" ref="T572">_xlfn.IFNA(IF(OR(VALUE(T$7&amp;$C$3)=PH),IF(T573="","PH",IF(INDEX(Attendance!$O:$O,MATCH($B572&amp;T$7,Attendance!$N:$N,0))&lt;"1200","PM","PN")),IF(T$6="Sun",IF(T573="","RD",IF(INDEX(Attendance!$O:$O,MATCH($B572&amp;T$7,Attendance!$N:$N,0))&lt;"1200","RM","RN")),IF(T573="",IF(T$7="","",IF(INDEX(Attendance!$I:$I,MATCH($B572&amp;T$7,Attendance!$N:$N,0))="ABS","AB","UL")),IF(INDEX(Attendance!$O:$O,MATCH($B572&amp;T$7,Attendance!$N:$N,0))&lt;"1200","M","N")))),"")</f>
        <v/>
      </c>
      <c r="U572" s="83" t="str" cm="1">
        <f t="array" ref="U572">_xlfn.IFNA(IF(OR(VALUE(U$7&amp;$C$3)=PH),IF(U573="","PH",IF(INDEX(Attendance!$O:$O,MATCH($B572&amp;U$7,Attendance!$N:$N,0))&lt;"1200","PM","PN")),IF(U$6="Sun",IF(U573="","RD",IF(INDEX(Attendance!$O:$O,MATCH($B572&amp;U$7,Attendance!$N:$N,0))&lt;"1200","RM","RN")),IF(U573="",IF(U$7="","",IF(INDEX(Attendance!$I:$I,MATCH($B572&amp;U$7,Attendance!$N:$N,0))="ABS","AB","UL")),IF(INDEX(Attendance!$O:$O,MATCH($B572&amp;U$7,Attendance!$N:$N,0))&lt;"1200","M","N")))),"")</f>
        <v/>
      </c>
      <c r="V572" s="83" t="str" cm="1">
        <f t="array" ref="V572">_xlfn.IFNA(IF(OR(VALUE(V$7&amp;$C$3)=PH),IF(V573="","PH",IF(INDEX(Attendance!$O:$O,MATCH($B572&amp;V$7,Attendance!$N:$N,0))&lt;"1200","PM","PN")),IF(V$6="Sun",IF(V573="","RD",IF(INDEX(Attendance!$O:$O,MATCH($B572&amp;V$7,Attendance!$N:$N,0))&lt;"1200","RM","RN")),IF(V573="",IF(V$7="","",IF(INDEX(Attendance!$I:$I,MATCH($B572&amp;V$7,Attendance!$N:$N,0))="ABS","AB","UL")),IF(INDEX(Attendance!$O:$O,MATCH($B572&amp;V$7,Attendance!$N:$N,0))&lt;"1200","M","N")))),"")</f>
        <v/>
      </c>
      <c r="W572" s="83" t="str" cm="1">
        <f t="array" ref="W572">_xlfn.IFNA(IF(OR(VALUE(W$7&amp;$C$3)=PH),IF(W573="","PH",IF(INDEX(Attendance!$O:$O,MATCH($B572&amp;W$7,Attendance!$N:$N,0))&lt;"1200","PM","PN")),IF(W$6="Sun",IF(W573="","RD",IF(INDEX(Attendance!$O:$O,MATCH($B572&amp;W$7,Attendance!$N:$N,0))&lt;"1200","RM","RN")),IF(W573="",IF(W$7="","",IF(INDEX(Attendance!$I:$I,MATCH($B572&amp;W$7,Attendance!$N:$N,0))="ABS","AB","UL")),IF(INDEX(Attendance!$O:$O,MATCH($B572&amp;W$7,Attendance!$N:$N,0))&lt;"1200","M","N")))),"")</f>
        <v/>
      </c>
      <c r="X572" s="83" t="str" cm="1">
        <f t="array" ref="X572">_xlfn.IFNA(IF(OR(VALUE(X$7&amp;$C$3)=PH),IF(X573="","PH",IF(INDEX(Attendance!$O:$O,MATCH($B572&amp;X$7,Attendance!$N:$N,0))&lt;"1200","PM","PN")),IF(X$6="Sun",IF(X573="","RD",IF(INDEX(Attendance!$O:$O,MATCH($B572&amp;X$7,Attendance!$N:$N,0))&lt;"1200","RM","RN")),IF(X573="",IF(X$7="","",IF(INDEX(Attendance!$I:$I,MATCH($B572&amp;X$7,Attendance!$N:$N,0))="ABS","AB","UL")),IF(INDEX(Attendance!$O:$O,MATCH($B572&amp;X$7,Attendance!$N:$N,0))&lt;"1200","M","N")))),"")</f>
        <v/>
      </c>
      <c r="Y572" s="83" t="str" cm="1">
        <f t="array" ref="Y572">_xlfn.IFNA(IF(OR(VALUE(Y$7&amp;$C$3)=PH),IF(Y573="","PH",IF(INDEX(Attendance!$O:$O,MATCH($B572&amp;Y$7,Attendance!$N:$N,0))&lt;"1200","PM","PN")),IF(Y$6="Sun",IF(Y573="","RD",IF(INDEX(Attendance!$O:$O,MATCH($B572&amp;Y$7,Attendance!$N:$N,0))&lt;"1200","RM","RN")),IF(Y573="",IF(Y$7="","",IF(INDEX(Attendance!$I:$I,MATCH($B572&amp;Y$7,Attendance!$N:$N,0))="ABS","AB","UL")),IF(INDEX(Attendance!$O:$O,MATCH($B572&amp;Y$7,Attendance!$N:$N,0))&lt;"1200","M","N")))),"")</f>
        <v/>
      </c>
      <c r="Z572" s="83" t="str" cm="1">
        <f t="array" ref="Z572">_xlfn.IFNA(IF(OR(VALUE(Z$7&amp;$C$3)=PH),IF(Z573="","PH",IF(INDEX(Attendance!$O:$O,MATCH($B572&amp;Z$7,Attendance!$N:$N,0))&lt;"1200","PM","PN")),IF(Z$6="Sun",IF(Z573="","RD",IF(INDEX(Attendance!$O:$O,MATCH($B572&amp;Z$7,Attendance!$N:$N,0))&lt;"1200","RM","RN")),IF(Z573="",IF(Z$7="","",IF(INDEX(Attendance!$I:$I,MATCH($B572&amp;Z$7,Attendance!$N:$N,0))="ABS","AB","UL")),IF(INDEX(Attendance!$O:$O,MATCH($B572&amp;Z$7,Attendance!$N:$N,0))&lt;"1200","M","N")))),"")</f>
        <v>RD</v>
      </c>
      <c r="AA572" s="83" t="str" cm="1">
        <f t="array" ref="AA572">_xlfn.IFNA(IF(OR(VALUE(AA$7&amp;$C$3)=PH),IF(AA573="","PH",IF(INDEX(Attendance!$O:$O,MATCH($B572&amp;AA$7,Attendance!$N:$N,0))&lt;"1200","PM","PN")),IF(AA$6="Sun",IF(AA573="","RD",IF(INDEX(Attendance!$O:$O,MATCH($B572&amp;AA$7,Attendance!$N:$N,0))&lt;"1200","RM","RN")),IF(AA573="",IF(AA$7="","",IF(INDEX(Attendance!$I:$I,MATCH($B572&amp;AA$7,Attendance!$N:$N,0))="ABS","AB","UL")),IF(INDEX(Attendance!$O:$O,MATCH($B572&amp;AA$7,Attendance!$N:$N,0))&lt;"1200","M","N")))),"")</f>
        <v/>
      </c>
      <c r="AB572" s="83" t="str" cm="1">
        <f t="array" ref="AB572">_xlfn.IFNA(IF(OR(VALUE(AB$7&amp;$C$3)=PH),IF(AB573="","PH",IF(INDEX(Attendance!$O:$O,MATCH($B572&amp;AB$7,Attendance!$N:$N,0))&lt;"1200","PM","PN")),IF(AB$6="Sun",IF(AB573="","RD",IF(INDEX(Attendance!$O:$O,MATCH($B572&amp;AB$7,Attendance!$N:$N,0))&lt;"1200","RM","RN")),IF(AB573="",IF(AB$7="","",IF(INDEX(Attendance!$I:$I,MATCH($B572&amp;AB$7,Attendance!$N:$N,0))="ABS","AB","UL")),IF(INDEX(Attendance!$O:$O,MATCH($B572&amp;AB$7,Attendance!$N:$N,0))&lt;"1200","M","N")))),"")</f>
        <v/>
      </c>
      <c r="AC572" s="83" t="str" cm="1">
        <f t="array" ref="AC572">_xlfn.IFNA(IF(OR(VALUE(AC$7&amp;$C$3)=PH),IF(AC573="","PH",IF(INDEX(Attendance!$O:$O,MATCH($B572&amp;AC$7,Attendance!$N:$N,0))&lt;"1200","PM","PN")),IF(AC$6="Sun",IF(AC573="","RD",IF(INDEX(Attendance!$O:$O,MATCH($B572&amp;AC$7,Attendance!$N:$N,0))&lt;"1200","RM","RN")),IF(AC573="",IF(AC$7="","",IF(INDEX(Attendance!$I:$I,MATCH($B572&amp;AC$7,Attendance!$N:$N,0))="ABS","AB","UL")),IF(INDEX(Attendance!$O:$O,MATCH($B572&amp;AC$7,Attendance!$N:$N,0))&lt;"1200","M","N")))),"")</f>
        <v/>
      </c>
      <c r="AD572" s="83" t="str" cm="1">
        <f t="array" ref="AD572">_xlfn.IFNA(IF(OR(VALUE(AD$7&amp;$C$3)=PH),IF(AD573="","PH",IF(INDEX(Attendance!$O:$O,MATCH($B572&amp;AD$7,Attendance!$N:$N,0))&lt;"1200","PM","PN")),IF(AD$6="Sun",IF(AD573="","RD",IF(INDEX(Attendance!$O:$O,MATCH($B572&amp;AD$7,Attendance!$N:$N,0))&lt;"1200","RM","RN")),IF(AD573="",IF(AD$7="","",IF(INDEX(Attendance!$I:$I,MATCH($B572&amp;AD$7,Attendance!$N:$N,0))="ABS","AB","UL")),IF(INDEX(Attendance!$O:$O,MATCH($B572&amp;AD$7,Attendance!$N:$N,0))&lt;"1200","M","N")))),"")</f>
        <v/>
      </c>
      <c r="AE572" s="83" t="str" cm="1">
        <f t="array" ref="AE572">_xlfn.IFNA(IF(OR(VALUE(AE$7&amp;$C$3)=PH),IF(AE573="","PH",IF(INDEX(Attendance!$O:$O,MATCH($B572&amp;AE$7,Attendance!$N:$N,0))&lt;"1200","PM","PN")),IF(AE$6="Sun",IF(AE573="","RD",IF(INDEX(Attendance!$O:$O,MATCH($B572&amp;AE$7,Attendance!$N:$N,0))&lt;"1200","RM","RN")),IF(AE573="",IF(AE$7="","",IF(INDEX(Attendance!$I:$I,MATCH($B572&amp;AE$7,Attendance!$N:$N,0))="ABS","AB","UL")),IF(INDEX(Attendance!$O:$O,MATCH($B572&amp;AE$7,Attendance!$N:$N,0))&lt;"1200","M","N")))),"")</f>
        <v/>
      </c>
      <c r="AF572" s="83" t="str" cm="1">
        <f t="array" ref="AF572">_xlfn.IFNA(IF(OR(VALUE(AF$7&amp;$C$3)=PH),IF(AF573="","PH",IF(INDEX(Attendance!$O:$O,MATCH($B572&amp;AF$7,Attendance!$N:$N,0))&lt;"1200","PM","PN")),IF(AF$6="Sun",IF(AF573="","RD",IF(INDEX(Attendance!$O:$O,MATCH($B572&amp;AF$7,Attendance!$N:$N,0))&lt;"1200","RM","RN")),IF(AF573="",IF(AF$7="","",IF(INDEX(Attendance!$I:$I,MATCH($B572&amp;AF$7,Attendance!$N:$N,0))="ABS","AB","UL")),IF(INDEX(Attendance!$O:$O,MATCH($B572&amp;AF$7,Attendance!$N:$N,0))&lt;"1200","M","N")))),"")</f>
        <v/>
      </c>
      <c r="AG572" s="83" t="str" cm="1">
        <f t="array" ref="AG572">_xlfn.IFNA(IF(OR(VALUE(AG$7&amp;$C$3)=PH),IF(AG573="","PH",IF(INDEX(Attendance!$O:$O,MATCH($B572&amp;AG$7,Attendance!$N:$N,0))&lt;"1200","PM","PN")),IF(AG$6="Sun",IF(AG573="","RD",IF(INDEX(Attendance!$O:$O,MATCH($B572&amp;AG$7,Attendance!$N:$N,0))&lt;"1200","RM","RN")),IF(AG573="",IF(AG$7="","",IF(INDEX(Attendance!$I:$I,MATCH($B572&amp;AG$7,Attendance!$N:$N,0))="ABS","AB","UL")),IF(INDEX(Attendance!$O:$O,MATCH($B572&amp;AG$7,Attendance!$N:$N,0))&lt;"1200","M","N")))),"")</f>
        <v>RD</v>
      </c>
      <c r="AH572" s="83" t="str" cm="1">
        <f t="array" ref="AH572">_xlfn.IFNA(IF(OR(VALUE(AH$7&amp;$C$3)=PH),IF(AH573="","PH",IF(INDEX(Attendance!$O:$O,MATCH($B572&amp;AH$7,Attendance!$N:$N,0))&lt;"1200","PM","PN")),IF(AH$6="Sun",IF(AH573="","RD",IF(INDEX(Attendance!$O:$O,MATCH($B572&amp;AH$7,Attendance!$N:$N,0))&lt;"1200","RM","RN")),IF(AH573="",IF(AH$7="","",IF(INDEX(Attendance!$I:$I,MATCH($B572&amp;AH$7,Attendance!$N:$N,0))="ABS","AB","UL")),IF(INDEX(Attendance!$O:$O,MATCH($B572&amp;AH$7,Attendance!$N:$N,0))&lt;"1200","M","N")))),"")</f>
        <v/>
      </c>
      <c r="AI572" s="83" t="str" cm="1">
        <f t="array" ref="AI572">_xlfn.IFNA(IF(OR(VALUE(AI$7&amp;$C$3)=PH),IF(AI573="","PH",IF(INDEX(Attendance!$O:$O,MATCH($B572&amp;AI$7,Attendance!$N:$N,0))&lt;"1200","PM","PN")),IF(AI$6="Sun",IF(AI573="","RD",IF(INDEX(Attendance!$O:$O,MATCH($B572&amp;AI$7,Attendance!$N:$N,0))&lt;"1200","RM","RN")),IF(AI573="",IF(AI$7="","",IF(INDEX(Attendance!$I:$I,MATCH($B572&amp;AI$7,Attendance!$N:$N,0))="ABS","AB","UL")),IF(INDEX(Attendance!$O:$O,MATCH($B572&amp;AI$7,Attendance!$N:$N,0))&lt;"1200","M","N")))),"")</f>
        <v/>
      </c>
      <c r="AJ572" s="83" t="str" cm="1">
        <f t="array" ref="AJ572">_xlfn.IFNA(IF(OR(VALUE(AJ$7&amp;$C$3)=PH),IF(AJ573="","PH",IF(INDEX(Attendance!$O:$O,MATCH($B572&amp;AJ$7,Attendance!$N:$N,0))&lt;"1200","PM","PN")),IF(AJ$6="Sun",IF(AJ573="","RD",IF(INDEX(Attendance!$O:$O,MATCH($B572&amp;AJ$7,Attendance!$N:$N,0))&lt;"1200","RM","RN")),IF(AJ573="",IF(AJ$7="","",IF(INDEX(Attendance!$I:$I,MATCH($B572&amp;AJ$7,Attendance!$N:$N,0))="ABS","AB","UL")),IF(INDEX(Attendance!$O:$O,MATCH($B572&amp;AJ$7,Attendance!$N:$N,0))&lt;"1200","M","N")))),"")</f>
        <v/>
      </c>
      <c r="AK572" s="258">
        <f>SUM(SUMIF(F572:AJ572,{"M","N","A"},F573:AJ573))</f>
        <v>0</v>
      </c>
      <c r="AL572" s="187">
        <f>SUM(SUMIF(F572:AJ572,{"M","N"},F574:AJ574),SUMIF(F572:AJ572,{"OM","ON"},F573:AJ573))</f>
        <v>0</v>
      </c>
      <c r="AM572" s="187">
        <f>SUM(SUMIF(F572:AJ572,{"PM","PN","RM","RN"},F573:AJ573))</f>
        <v>0</v>
      </c>
      <c r="AN572" s="187">
        <f>SUM(SUMIF(F572:AJ572,{"PM","PN"},F574:AJ574))</f>
        <v>0</v>
      </c>
      <c r="AO572" s="261">
        <f>SUM(F577:AJ577)</f>
        <v>0</v>
      </c>
      <c r="AP572" s="264">
        <f>SUM(F576:AJ576)</f>
        <v>0</v>
      </c>
      <c r="AQ572" s="188">
        <f>IF(D576="",0,SUM(COUNTIFS(F572:AJ572,{"M","N","A","OM","ON","OA","PM","PN","PA","RM","RN","RA"})))</f>
        <v>0</v>
      </c>
      <c r="AR572" s="74">
        <f>COUNTIF(F572:AJ572,"AL")</f>
        <v>0</v>
      </c>
      <c r="AS572" s="74">
        <f>COUNTIF(F572:AJ572,"MC")</f>
        <v>0</v>
      </c>
      <c r="AT572" s="74">
        <f>COUNTIF(F572:AJ572,"PH")+COUNTIF(F572:AJ572,"RPH")</f>
        <v>2</v>
      </c>
      <c r="AU572" s="255">
        <f t="shared" ref="AU572" si="157">_xlfn.IFNA(IF($B572="",0,AK572*$AK$5+SUM(AL577:AN577)+SUM(AO572:AP577)+SUM(AQ577:AT577)),"")</f>
        <v>0</v>
      </c>
    </row>
    <row r="573" spans="1:47" s="212" customFormat="1" ht="33" customHeight="1" x14ac:dyDescent="0.25">
      <c r="A573" s="189"/>
      <c r="B573" s="184"/>
      <c r="C573" s="190" t="str">
        <f>_xlfn.IFNA(INDEX(Masterlist!D:D,MATCH(B572,Masterlist!B:B,0)),"")</f>
        <v/>
      </c>
      <c r="D573" s="88"/>
      <c r="E573" s="191" t="s">
        <v>174</v>
      </c>
      <c r="F573" s="192" t="str">
        <f>IFERROR(IF(F$6="Sun",INDEX(Attendance!$R:$R,MATCH($B572&amp;F$7,Attendance!$N:$N,0)),IF(INDEX(Attendance!$R:$R,MATCH($B572&amp;F$7,Attendance!$N:$N,0))="","",IF(INDEX(Attendance!$R:$R,MATCH($B572&amp;F$7,Attendance!$N:$N,0))&gt;8,8,INDEX(Attendance!$R:$R,MATCH($B572&amp;F$7,Attendance!$N:$N,0))))),"")</f>
        <v/>
      </c>
      <c r="G573" s="192" t="str">
        <f>IFERROR(IF(G$6="Sun",INDEX(Attendance!$R:$R,MATCH($B572&amp;G$7,Attendance!$N:$N,0)),IF(INDEX(Attendance!$R:$R,MATCH($B572&amp;G$7,Attendance!$N:$N,0))="","",IF(INDEX(Attendance!$R:$R,MATCH($B572&amp;G$7,Attendance!$N:$N,0))&gt;8,8,INDEX(Attendance!$R:$R,MATCH($B572&amp;G$7,Attendance!$N:$N,0))))),"")</f>
        <v/>
      </c>
      <c r="H573" s="192" t="str">
        <f>IFERROR(IF(H$6="Sun",INDEX(Attendance!$R:$R,MATCH($B572&amp;H$7,Attendance!$N:$N,0)),IF(INDEX(Attendance!$R:$R,MATCH($B572&amp;H$7,Attendance!$N:$N,0))="","",IF(INDEX(Attendance!$R:$R,MATCH($B572&amp;H$7,Attendance!$N:$N,0))&gt;8,8,INDEX(Attendance!$R:$R,MATCH($B572&amp;H$7,Attendance!$N:$N,0))))),"")</f>
        <v/>
      </c>
      <c r="I573" s="192" t="str">
        <f>IFERROR(IF(I$6="Sun",INDEX(Attendance!$R:$R,MATCH($B572&amp;I$7,Attendance!$N:$N,0)),IF(INDEX(Attendance!$R:$R,MATCH($B572&amp;I$7,Attendance!$N:$N,0))="","",IF(INDEX(Attendance!$R:$R,MATCH($B572&amp;I$7,Attendance!$N:$N,0))&gt;8,8,INDEX(Attendance!$R:$R,MATCH($B572&amp;I$7,Attendance!$N:$N,0))))),"")</f>
        <v/>
      </c>
      <c r="J573" s="192" t="str">
        <f>IFERROR(IF(J$6="Sun",INDEX(Attendance!$R:$R,MATCH($B572&amp;J$7,Attendance!$N:$N,0)),IF(INDEX(Attendance!$R:$R,MATCH($B572&amp;J$7,Attendance!$N:$N,0))="","",IF(INDEX(Attendance!$R:$R,MATCH($B572&amp;J$7,Attendance!$N:$N,0))&gt;8,8,INDEX(Attendance!$R:$R,MATCH($B572&amp;J$7,Attendance!$N:$N,0))))),"")</f>
        <v/>
      </c>
      <c r="K573" s="192" t="str">
        <f>IFERROR(IF(K$6="Sun",INDEX(Attendance!$R:$R,MATCH($B572&amp;K$7,Attendance!$N:$N,0)),IF(INDEX(Attendance!$R:$R,MATCH($B572&amp;K$7,Attendance!$N:$N,0))="","",IF(INDEX(Attendance!$R:$R,MATCH($B572&amp;K$7,Attendance!$N:$N,0))&gt;8,8,INDEX(Attendance!$R:$R,MATCH($B572&amp;K$7,Attendance!$N:$N,0))))),"")</f>
        <v/>
      </c>
      <c r="L573" s="192" t="str">
        <f>IFERROR(IF(L$6="Sun",INDEX(Attendance!$R:$R,MATCH($B572&amp;L$7,Attendance!$N:$N,0)),IF(INDEX(Attendance!$R:$R,MATCH($B572&amp;L$7,Attendance!$N:$N,0))="","",IF(INDEX(Attendance!$R:$R,MATCH($B572&amp;L$7,Attendance!$N:$N,0))&gt;8,8,INDEX(Attendance!$R:$R,MATCH($B572&amp;L$7,Attendance!$N:$N,0))))),"")</f>
        <v/>
      </c>
      <c r="M573" s="192" t="str">
        <f>IFERROR(IF(M$6="Sun",INDEX(Attendance!$R:$R,MATCH($B572&amp;M$7,Attendance!$N:$N,0)),IF(INDEX(Attendance!$R:$R,MATCH($B572&amp;M$7,Attendance!$N:$N,0))="","",IF(INDEX(Attendance!$R:$R,MATCH($B572&amp;M$7,Attendance!$N:$N,0))&gt;8,8,INDEX(Attendance!$R:$R,MATCH($B572&amp;M$7,Attendance!$N:$N,0))))),"")</f>
        <v/>
      </c>
      <c r="N573" s="192" t="str">
        <f>IFERROR(IF(N$6="Sun",INDEX(Attendance!$R:$R,MATCH($B572&amp;N$7,Attendance!$N:$N,0)),IF(INDEX(Attendance!$R:$R,MATCH($B572&amp;N$7,Attendance!$N:$N,0))="","",IF(INDEX(Attendance!$R:$R,MATCH($B572&amp;N$7,Attendance!$N:$N,0))&gt;8,8,INDEX(Attendance!$R:$R,MATCH($B572&amp;N$7,Attendance!$N:$N,0))))),"")</f>
        <v/>
      </c>
      <c r="O573" s="192" t="str">
        <f>IFERROR(IF(O$6="Sun",INDEX(Attendance!$R:$R,MATCH($B572&amp;O$7,Attendance!$N:$N,0)),IF(INDEX(Attendance!$R:$R,MATCH($B572&amp;O$7,Attendance!$N:$N,0))="","",IF(INDEX(Attendance!$R:$R,MATCH($B572&amp;O$7,Attendance!$N:$N,0))&gt;8,8,INDEX(Attendance!$R:$R,MATCH($B572&amp;O$7,Attendance!$N:$N,0))))),"")</f>
        <v/>
      </c>
      <c r="P573" s="192" t="str">
        <f>IFERROR(IF(P$6="Sun",INDEX(Attendance!$R:$R,MATCH($B572&amp;P$7,Attendance!$N:$N,0)),IF(INDEX(Attendance!$R:$R,MATCH($B572&amp;P$7,Attendance!$N:$N,0))="","",IF(INDEX(Attendance!$R:$R,MATCH($B572&amp;P$7,Attendance!$N:$N,0))&gt;8,8,INDEX(Attendance!$R:$R,MATCH($B572&amp;P$7,Attendance!$N:$N,0))))),"")</f>
        <v/>
      </c>
      <c r="Q573" s="192" t="str">
        <f>IFERROR(IF(Q$6="Sun",INDEX(Attendance!$R:$R,MATCH($B572&amp;Q$7,Attendance!$N:$N,0)),IF(INDEX(Attendance!$R:$R,MATCH($B572&amp;Q$7,Attendance!$N:$N,0))="","",IF(INDEX(Attendance!$R:$R,MATCH($B572&amp;Q$7,Attendance!$N:$N,0))&gt;8,8,INDEX(Attendance!$R:$R,MATCH($B572&amp;Q$7,Attendance!$N:$N,0))))),"")</f>
        <v/>
      </c>
      <c r="R573" s="192" t="str">
        <f>IFERROR(IF(R$6="Sun",INDEX(Attendance!$R:$R,MATCH($B572&amp;R$7,Attendance!$N:$N,0)),IF(INDEX(Attendance!$R:$R,MATCH($B572&amp;R$7,Attendance!$N:$N,0))="","",IF(INDEX(Attendance!$R:$R,MATCH($B572&amp;R$7,Attendance!$N:$N,0))&gt;8,8,INDEX(Attendance!$R:$R,MATCH($B572&amp;R$7,Attendance!$N:$N,0))))),"")</f>
        <v/>
      </c>
      <c r="S573" s="192" t="str">
        <f>IFERROR(IF(S$6="Sun",INDEX(Attendance!$R:$R,MATCH($B572&amp;S$7,Attendance!$N:$N,0)),IF(INDEX(Attendance!$R:$R,MATCH($B572&amp;S$7,Attendance!$N:$N,0))="","",IF(INDEX(Attendance!$R:$R,MATCH($B572&amp;S$7,Attendance!$N:$N,0))&gt;8,8,INDEX(Attendance!$R:$R,MATCH($B572&amp;S$7,Attendance!$N:$N,0))))),"")</f>
        <v/>
      </c>
      <c r="T573" s="192" t="str">
        <f>IFERROR(IF(T$6="Sun",INDEX(Attendance!$R:$R,MATCH($B572&amp;T$7,Attendance!$N:$N,0)),IF(INDEX(Attendance!$R:$R,MATCH($B572&amp;T$7,Attendance!$N:$N,0))="","",IF(INDEX(Attendance!$R:$R,MATCH($B572&amp;T$7,Attendance!$N:$N,0))&gt;8,8,INDEX(Attendance!$R:$R,MATCH($B572&amp;T$7,Attendance!$N:$N,0))))),"")</f>
        <v/>
      </c>
      <c r="U573" s="192" t="str">
        <f>IFERROR(IF(U$6="Sun",INDEX(Attendance!$R:$R,MATCH($B572&amp;U$7,Attendance!$N:$N,0)),IF(INDEX(Attendance!$R:$R,MATCH($B572&amp;U$7,Attendance!$N:$N,0))="","",IF(INDEX(Attendance!$R:$R,MATCH($B572&amp;U$7,Attendance!$N:$N,0))&gt;8,8,INDEX(Attendance!$R:$R,MATCH($B572&amp;U$7,Attendance!$N:$N,0))))),"")</f>
        <v/>
      </c>
      <c r="V573" s="192" t="str">
        <f>IFERROR(IF(V$6="Sun",INDEX(Attendance!$R:$R,MATCH($B572&amp;V$7,Attendance!$N:$N,0)),IF(INDEX(Attendance!$R:$R,MATCH($B572&amp;V$7,Attendance!$N:$N,0))="","",IF(INDEX(Attendance!$R:$R,MATCH($B572&amp;V$7,Attendance!$N:$N,0))&gt;8,8,INDEX(Attendance!$R:$R,MATCH($B572&amp;V$7,Attendance!$N:$N,0))))),"")</f>
        <v/>
      </c>
      <c r="W573" s="192" t="str">
        <f>IFERROR(IF(W$6="Sun",INDEX(Attendance!$R:$R,MATCH($B572&amp;W$7,Attendance!$N:$N,0)),IF(INDEX(Attendance!$R:$R,MATCH($B572&amp;W$7,Attendance!$N:$N,0))="","",IF(INDEX(Attendance!$R:$R,MATCH($B572&amp;W$7,Attendance!$N:$N,0))&gt;8,8,INDEX(Attendance!$R:$R,MATCH($B572&amp;W$7,Attendance!$N:$N,0))))),"")</f>
        <v/>
      </c>
      <c r="X573" s="192" t="str">
        <f>IFERROR(IF(X$6="Sun",INDEX(Attendance!$R:$R,MATCH($B572&amp;X$7,Attendance!$N:$N,0)),IF(INDEX(Attendance!$R:$R,MATCH($B572&amp;X$7,Attendance!$N:$N,0))="","",IF(INDEX(Attendance!$R:$R,MATCH($B572&amp;X$7,Attendance!$N:$N,0))&gt;8,8,INDEX(Attendance!$R:$R,MATCH($B572&amp;X$7,Attendance!$N:$N,0))))),"")</f>
        <v/>
      </c>
      <c r="Y573" s="192" t="str">
        <f>IFERROR(IF(Y$6="Sun",INDEX(Attendance!$R:$R,MATCH($B572&amp;Y$7,Attendance!$N:$N,0)),IF(INDEX(Attendance!$R:$R,MATCH($B572&amp;Y$7,Attendance!$N:$N,0))="","",IF(INDEX(Attendance!$R:$R,MATCH($B572&amp;Y$7,Attendance!$N:$N,0))&gt;8,8,INDEX(Attendance!$R:$R,MATCH($B572&amp;Y$7,Attendance!$N:$N,0))))),"")</f>
        <v/>
      </c>
      <c r="Z573" s="192" t="str">
        <f>IFERROR(IF(Z$6="Sun",INDEX(Attendance!$R:$R,MATCH($B572&amp;Z$7,Attendance!$N:$N,0)),IF(INDEX(Attendance!$R:$R,MATCH($B572&amp;Z$7,Attendance!$N:$N,0))="","",IF(INDEX(Attendance!$R:$R,MATCH($B572&amp;Z$7,Attendance!$N:$N,0))&gt;8,8,INDEX(Attendance!$R:$R,MATCH($B572&amp;Z$7,Attendance!$N:$N,0))))),"")</f>
        <v/>
      </c>
      <c r="AA573" s="192" t="str">
        <f>IFERROR(IF(AA$6="Sun",INDEX(Attendance!$R:$R,MATCH($B572&amp;AA$7,Attendance!$N:$N,0)),IF(INDEX(Attendance!$R:$R,MATCH($B572&amp;AA$7,Attendance!$N:$N,0))="","",IF(INDEX(Attendance!$R:$R,MATCH($B572&amp;AA$7,Attendance!$N:$N,0))&gt;8,8,INDEX(Attendance!$R:$R,MATCH($B572&amp;AA$7,Attendance!$N:$N,0))))),"")</f>
        <v/>
      </c>
      <c r="AB573" s="192" t="str">
        <f>IFERROR(IF(AB$6="Sun",INDEX(Attendance!$R:$R,MATCH($B572&amp;AB$7,Attendance!$N:$N,0)),IF(INDEX(Attendance!$R:$R,MATCH($B572&amp;AB$7,Attendance!$N:$N,0))="","",IF(INDEX(Attendance!$R:$R,MATCH($B572&amp;AB$7,Attendance!$N:$N,0))&gt;8,8,INDEX(Attendance!$R:$R,MATCH($B572&amp;AB$7,Attendance!$N:$N,0))))),"")</f>
        <v/>
      </c>
      <c r="AC573" s="192" t="str">
        <f>IFERROR(IF(AC$6="Sun",INDEX(Attendance!$R:$R,MATCH($B572&amp;AC$7,Attendance!$N:$N,0)),IF(INDEX(Attendance!$R:$R,MATCH($B572&amp;AC$7,Attendance!$N:$N,0))="","",IF(INDEX(Attendance!$R:$R,MATCH($B572&amp;AC$7,Attendance!$N:$N,0))&gt;8,8,INDEX(Attendance!$R:$R,MATCH($B572&amp;AC$7,Attendance!$N:$N,0))))),"")</f>
        <v/>
      </c>
      <c r="AD573" s="192" t="str">
        <f>IFERROR(IF(AD$6="Sun",INDEX(Attendance!$R:$R,MATCH($B572&amp;AD$7,Attendance!$N:$N,0)),IF(INDEX(Attendance!$R:$R,MATCH($B572&amp;AD$7,Attendance!$N:$N,0))="","",IF(INDEX(Attendance!$R:$R,MATCH($B572&amp;AD$7,Attendance!$N:$N,0))&gt;8,8,INDEX(Attendance!$R:$R,MATCH($B572&amp;AD$7,Attendance!$N:$N,0))))),"")</f>
        <v/>
      </c>
      <c r="AE573" s="192" t="str">
        <f>IFERROR(IF(AE$6="Sun",INDEX(Attendance!$R:$R,MATCH($B572&amp;AE$7,Attendance!$N:$N,0)),IF(INDEX(Attendance!$R:$R,MATCH($B572&amp;AE$7,Attendance!$N:$N,0))="","",IF(INDEX(Attendance!$R:$R,MATCH($B572&amp;AE$7,Attendance!$N:$N,0))&gt;8,8,INDEX(Attendance!$R:$R,MATCH($B572&amp;AE$7,Attendance!$N:$N,0))))),"")</f>
        <v/>
      </c>
      <c r="AF573" s="192" t="str">
        <f>IFERROR(IF(AF$6="Sun",INDEX(Attendance!$R:$R,MATCH($B572&amp;AF$7,Attendance!$N:$N,0)),IF(INDEX(Attendance!$R:$R,MATCH($B572&amp;AF$7,Attendance!$N:$N,0))="","",IF(INDEX(Attendance!$R:$R,MATCH($B572&amp;AF$7,Attendance!$N:$N,0))&gt;8,8,INDEX(Attendance!$R:$R,MATCH($B572&amp;AF$7,Attendance!$N:$N,0))))),"")</f>
        <v/>
      </c>
      <c r="AG573" s="192" t="str">
        <f>IFERROR(IF(AG$6="Sun",INDEX(Attendance!$R:$R,MATCH($B572&amp;AG$7,Attendance!$N:$N,0)),IF(INDEX(Attendance!$R:$R,MATCH($B572&amp;AG$7,Attendance!$N:$N,0))="","",IF(INDEX(Attendance!$R:$R,MATCH($B572&amp;AG$7,Attendance!$N:$N,0))&gt;8,8,INDEX(Attendance!$R:$R,MATCH($B572&amp;AG$7,Attendance!$N:$N,0))))),"")</f>
        <v/>
      </c>
      <c r="AH573" s="192" t="str">
        <f>IFERROR(IF(AH$6="Sun",INDEX(Attendance!$R:$R,MATCH($B572&amp;AH$7,Attendance!$N:$N,0)),IF(INDEX(Attendance!$R:$R,MATCH($B572&amp;AH$7,Attendance!$N:$N,0))="","",IF(INDEX(Attendance!$R:$R,MATCH($B572&amp;AH$7,Attendance!$N:$N,0))&gt;8,8,INDEX(Attendance!$R:$R,MATCH($B572&amp;AH$7,Attendance!$N:$N,0))))),"")</f>
        <v/>
      </c>
      <c r="AI573" s="192" t="str">
        <f>IFERROR(IF(AI$6="Sun",INDEX(Attendance!$R:$R,MATCH($B572&amp;AI$7,Attendance!$N:$N,0)),IF(INDEX(Attendance!$R:$R,MATCH($B572&amp;AI$7,Attendance!$N:$N,0))="","",IF(INDEX(Attendance!$R:$R,MATCH($B572&amp;AI$7,Attendance!$N:$N,0))&gt;8,8,INDEX(Attendance!$R:$R,MATCH($B572&amp;AI$7,Attendance!$N:$N,0))))),"")</f>
        <v/>
      </c>
      <c r="AJ573" s="192" t="str">
        <f>IFERROR(IF(AJ$6="Sun",INDEX(Attendance!$R:$R,MATCH($B572&amp;AJ$7,Attendance!$N:$N,0)),IF(INDEX(Attendance!$R:$R,MATCH($B572&amp;AJ$7,Attendance!$N:$N,0))="","",IF(INDEX(Attendance!$R:$R,MATCH($B572&amp;AJ$7,Attendance!$N:$N,0))&gt;8,8,INDEX(Attendance!$R:$R,MATCH($B572&amp;AJ$7,Attendance!$N:$N,0))))),"")</f>
        <v/>
      </c>
      <c r="AK573" s="259"/>
      <c r="AL573" s="193">
        <f>ROUND((IF($C577="",Basic,MID($C577,FIND("RM",$C577)+3,4))+$AP572+$AQ577)/WorkDays/WorkHours*AL$6,4)</f>
        <v>8.6538000000000004</v>
      </c>
      <c r="AM573" s="193">
        <f>ROUND((IF($C577="",Basic,MID($C577,FIND("RM",$C577)+3,4))+$AP572+$AQ577)/WorkDays/WorkHours*AM$6,4)</f>
        <v>11.538500000000001</v>
      </c>
      <c r="AN573" s="193">
        <f>ROUND((IF($C577="",Basic,MID($C577,FIND("RM",$C577)+3,4))+$AP572+$AQ577)/WorkDays/WorkHours*AN$6,4)</f>
        <v>17.307700000000001</v>
      </c>
      <c r="AO573" s="262"/>
      <c r="AP573" s="265"/>
      <c r="AQ573" s="86"/>
      <c r="AR573" s="194"/>
      <c r="AS573" s="194"/>
      <c r="AT573" s="194"/>
      <c r="AU573" s="256"/>
    </row>
    <row r="574" spans="1:47" s="212" customFormat="1" ht="33" customHeight="1" x14ac:dyDescent="0.25">
      <c r="A574" s="189"/>
      <c r="B574" s="184"/>
      <c r="C574" s="195" t="str">
        <f>_xlfn.IFNA(INDEX(Masterlist!E:E,MATCH(B572,Masterlist!B:B,0)),"")</f>
        <v/>
      </c>
      <c r="D574" s="1"/>
      <c r="E574" s="196" t="s">
        <v>175</v>
      </c>
      <c r="F574" s="197" t="str">
        <f>IFERROR(IF(F$6="Sun","",IF(INDEX(Attendance!$S:$S,MATCH($B572&amp;F$7,Attendance!$N:$N,0))=TRUE,"",IF(F573&lt;8,"",INDEX(Attendance!$G:$G,MATCH($B572&amp;F$7,Attendance!$N:$N,0))))),"")</f>
        <v/>
      </c>
      <c r="G574" s="197" t="str">
        <f>IFERROR(IF(G$6="Sun","",IF(INDEX(Attendance!$S:$S,MATCH($B572&amp;G$7,Attendance!$N:$N,0))=TRUE,"",IF(G573&lt;8,"",INDEX(Attendance!$G:$G,MATCH($B572&amp;G$7,Attendance!$N:$N,0))))),"")</f>
        <v/>
      </c>
      <c r="H574" s="197" t="str">
        <f>IFERROR(IF(H$6="Sun","",IF(INDEX(Attendance!$S:$S,MATCH($B572&amp;H$7,Attendance!$N:$N,0))=TRUE,"",IF(H573&lt;8,"",INDEX(Attendance!$G:$G,MATCH($B572&amp;H$7,Attendance!$N:$N,0))))),"")</f>
        <v/>
      </c>
      <c r="I574" s="197" t="str">
        <f>IFERROR(IF(I$6="Sun","",IF(INDEX(Attendance!$S:$S,MATCH($B572&amp;I$7,Attendance!$N:$N,0))=TRUE,"",IF(I573&lt;8,"",INDEX(Attendance!$G:$G,MATCH($B572&amp;I$7,Attendance!$N:$N,0))))),"")</f>
        <v/>
      </c>
      <c r="J574" s="197" t="str">
        <f>IFERROR(IF(J$6="Sun","",IF(INDEX(Attendance!$S:$S,MATCH($B572&amp;J$7,Attendance!$N:$N,0))=TRUE,"",IF(J573&lt;8,"",INDEX(Attendance!$G:$G,MATCH($B572&amp;J$7,Attendance!$N:$N,0))))),"")</f>
        <v/>
      </c>
      <c r="K574" s="197" t="str">
        <f>IFERROR(IF(K$6="Sun","",IF(INDEX(Attendance!$S:$S,MATCH($B572&amp;K$7,Attendance!$N:$N,0))=TRUE,"",IF(K573&lt;8,"",INDEX(Attendance!$G:$G,MATCH($B572&amp;K$7,Attendance!$N:$N,0))))),"")</f>
        <v/>
      </c>
      <c r="L574" s="197" t="str">
        <f>IFERROR(IF(L$6="Sun","",IF(INDEX(Attendance!$S:$S,MATCH($B572&amp;L$7,Attendance!$N:$N,0))=TRUE,"",IF(L573&lt;8,"",INDEX(Attendance!$G:$G,MATCH($B572&amp;L$7,Attendance!$N:$N,0))))),"")</f>
        <v/>
      </c>
      <c r="M574" s="197" t="str">
        <f>IFERROR(IF(M$6="Sun","",IF(INDEX(Attendance!$S:$S,MATCH($B572&amp;M$7,Attendance!$N:$N,0))=TRUE,"",IF(M573&lt;8,"",INDEX(Attendance!$G:$G,MATCH($B572&amp;M$7,Attendance!$N:$N,0))))),"")</f>
        <v/>
      </c>
      <c r="N574" s="197" t="str">
        <f>IFERROR(IF(N$6="Sun","",IF(INDEX(Attendance!$S:$S,MATCH($B572&amp;N$7,Attendance!$N:$N,0))=TRUE,"",IF(N573&lt;8,"",INDEX(Attendance!$G:$G,MATCH($B572&amp;N$7,Attendance!$N:$N,0))))),"")</f>
        <v/>
      </c>
      <c r="O574" s="197" t="str">
        <f>IFERROR(IF(O$6="Sun","",IF(INDEX(Attendance!$S:$S,MATCH($B572&amp;O$7,Attendance!$N:$N,0))=TRUE,"",IF(O573&lt;8,"",INDEX(Attendance!$G:$G,MATCH($B572&amp;O$7,Attendance!$N:$N,0))))),"")</f>
        <v/>
      </c>
      <c r="P574" s="197" t="str">
        <f>IFERROR(IF(P$6="Sun","",IF(INDEX(Attendance!$S:$S,MATCH($B572&amp;P$7,Attendance!$N:$N,0))=TRUE,"",IF(P573&lt;8,"",INDEX(Attendance!$G:$G,MATCH($B572&amp;P$7,Attendance!$N:$N,0))))),"")</f>
        <v/>
      </c>
      <c r="Q574" s="197" t="str">
        <f>IFERROR(IF(Q$6="Sun","",IF(INDEX(Attendance!$S:$S,MATCH($B572&amp;Q$7,Attendance!$N:$N,0))=TRUE,"",IF(Q573&lt;8,"",INDEX(Attendance!$G:$G,MATCH($B572&amp;Q$7,Attendance!$N:$N,0))))),"")</f>
        <v/>
      </c>
      <c r="R574" s="197" t="str">
        <f>IFERROR(IF(R$6="Sun","",IF(INDEX(Attendance!$S:$S,MATCH($B572&amp;R$7,Attendance!$N:$N,0))=TRUE,"",IF(R573&lt;8,"",INDEX(Attendance!$G:$G,MATCH($B572&amp;R$7,Attendance!$N:$N,0))))),"")</f>
        <v/>
      </c>
      <c r="S574" s="197" t="str">
        <f>IFERROR(IF(S$6="Sun","",IF(INDEX(Attendance!$S:$S,MATCH($B572&amp;S$7,Attendance!$N:$N,0))=TRUE,"",IF(S573&lt;8,"",INDEX(Attendance!$G:$G,MATCH($B572&amp;S$7,Attendance!$N:$N,0))))),"")</f>
        <v/>
      </c>
      <c r="T574" s="197" t="str">
        <f>IFERROR(IF(T$6="Sun","",IF(INDEX(Attendance!$S:$S,MATCH($B572&amp;T$7,Attendance!$N:$N,0))=TRUE,"",IF(T573&lt;8,"",INDEX(Attendance!$G:$G,MATCH($B572&amp;T$7,Attendance!$N:$N,0))))),"")</f>
        <v/>
      </c>
      <c r="U574" s="197" t="str">
        <f>IFERROR(IF(U$6="Sun","",IF(INDEX(Attendance!$S:$S,MATCH($B572&amp;U$7,Attendance!$N:$N,0))=TRUE,"",IF(U573&lt;8,"",INDEX(Attendance!$G:$G,MATCH($B572&amp;U$7,Attendance!$N:$N,0))))),"")</f>
        <v/>
      </c>
      <c r="V574" s="197" t="str">
        <f>IFERROR(IF(V$6="Sun","",IF(INDEX(Attendance!$S:$S,MATCH($B572&amp;V$7,Attendance!$N:$N,0))=TRUE,"",IF(V573&lt;8,"",INDEX(Attendance!$G:$G,MATCH($B572&amp;V$7,Attendance!$N:$N,0))))),"")</f>
        <v/>
      </c>
      <c r="W574" s="197" t="str">
        <f>IFERROR(IF(W$6="Sun","",IF(INDEX(Attendance!$S:$S,MATCH($B572&amp;W$7,Attendance!$N:$N,0))=TRUE,"",IF(W573&lt;8,"",INDEX(Attendance!$G:$G,MATCH($B572&amp;W$7,Attendance!$N:$N,0))))),"")</f>
        <v/>
      </c>
      <c r="X574" s="197" t="str">
        <f>IFERROR(IF(X$6="Sun","",IF(INDEX(Attendance!$S:$S,MATCH($B572&amp;X$7,Attendance!$N:$N,0))=TRUE,"",IF(X573&lt;8,"",INDEX(Attendance!$G:$G,MATCH($B572&amp;X$7,Attendance!$N:$N,0))))),"")</f>
        <v/>
      </c>
      <c r="Y574" s="197" t="str">
        <f>IFERROR(IF(Y$6="Sun","",IF(INDEX(Attendance!$S:$S,MATCH($B572&amp;Y$7,Attendance!$N:$N,0))=TRUE,"",IF(Y573&lt;8,"",INDEX(Attendance!$G:$G,MATCH($B572&amp;Y$7,Attendance!$N:$N,0))))),"")</f>
        <v/>
      </c>
      <c r="Z574" s="197" t="str">
        <f>IFERROR(IF(Z$6="Sun","",IF(INDEX(Attendance!$S:$S,MATCH($B572&amp;Z$7,Attendance!$N:$N,0))=TRUE,"",IF(Z573&lt;8,"",INDEX(Attendance!$G:$G,MATCH($B572&amp;Z$7,Attendance!$N:$N,0))))),"")</f>
        <v/>
      </c>
      <c r="AA574" s="197" t="str">
        <f>IFERROR(IF(AA$6="Sun","",IF(INDEX(Attendance!$S:$S,MATCH($B572&amp;AA$7,Attendance!$N:$N,0))=TRUE,"",IF(AA573&lt;8,"",INDEX(Attendance!$G:$G,MATCH($B572&amp;AA$7,Attendance!$N:$N,0))))),"")</f>
        <v/>
      </c>
      <c r="AB574" s="197" t="str">
        <f>IFERROR(IF(AB$6="Sun","",IF(INDEX(Attendance!$S:$S,MATCH($B572&amp;AB$7,Attendance!$N:$N,0))=TRUE,"",IF(AB573&lt;8,"",INDEX(Attendance!$G:$G,MATCH($B572&amp;AB$7,Attendance!$N:$N,0))))),"")</f>
        <v/>
      </c>
      <c r="AC574" s="197" t="str">
        <f>IFERROR(IF(AC$6="Sun","",IF(INDEX(Attendance!$S:$S,MATCH($B572&amp;AC$7,Attendance!$N:$N,0))=TRUE,"",IF(AC573&lt;8,"",INDEX(Attendance!$G:$G,MATCH($B572&amp;AC$7,Attendance!$N:$N,0))))),"")</f>
        <v/>
      </c>
      <c r="AD574" s="197" t="str">
        <f>IFERROR(IF(AD$6="Sun","",IF(INDEX(Attendance!$S:$S,MATCH($B572&amp;AD$7,Attendance!$N:$N,0))=TRUE,"",IF(AD573&lt;8,"",INDEX(Attendance!$G:$G,MATCH($B572&amp;AD$7,Attendance!$N:$N,0))))),"")</f>
        <v/>
      </c>
      <c r="AE574" s="197" t="str">
        <f>IFERROR(IF(AE$6="Sun","",IF(INDEX(Attendance!$S:$S,MATCH($B572&amp;AE$7,Attendance!$N:$N,0))=TRUE,"",IF(AE573&lt;8,"",INDEX(Attendance!$G:$G,MATCH($B572&amp;AE$7,Attendance!$N:$N,0))))),"")</f>
        <v/>
      </c>
      <c r="AF574" s="197" t="str">
        <f>IFERROR(IF(AF$6="Sun","",IF(INDEX(Attendance!$S:$S,MATCH($B572&amp;AF$7,Attendance!$N:$N,0))=TRUE,"",IF(AF573&lt;8,"",INDEX(Attendance!$G:$G,MATCH($B572&amp;AF$7,Attendance!$N:$N,0))))),"")</f>
        <v/>
      </c>
      <c r="AG574" s="197" t="str">
        <f>IFERROR(IF(AG$6="Sun","",IF(INDEX(Attendance!$S:$S,MATCH($B572&amp;AG$7,Attendance!$N:$N,0))=TRUE,"",IF(AG573&lt;8,"",INDEX(Attendance!$G:$G,MATCH($B572&amp;AG$7,Attendance!$N:$N,0))))),"")</f>
        <v/>
      </c>
      <c r="AH574" s="197" t="str">
        <f>IFERROR(IF(AH$6="Sun","",IF(INDEX(Attendance!$S:$S,MATCH($B572&amp;AH$7,Attendance!$N:$N,0))=TRUE,"",IF(AH573&lt;8,"",INDEX(Attendance!$G:$G,MATCH($B572&amp;AH$7,Attendance!$N:$N,0))))),"")</f>
        <v/>
      </c>
      <c r="AI574" s="197" t="str">
        <f>IFERROR(IF(AI$6="Sun","",IF(INDEX(Attendance!$S:$S,MATCH($B572&amp;AI$7,Attendance!$N:$N,0))=TRUE,"",IF(AI573&lt;8,"",INDEX(Attendance!$G:$G,MATCH($B572&amp;AI$7,Attendance!$N:$N,0))))),"")</f>
        <v/>
      </c>
      <c r="AJ574" s="197" t="str">
        <f>IFERROR(IF(AJ$6="Sun","",IF(INDEX(Attendance!$S:$S,MATCH($B572&amp;AJ$7,Attendance!$N:$N,0))=TRUE,"",IF(AJ573&lt;8,"",INDEX(Attendance!$G:$G,MATCH($B572&amp;AJ$7,Attendance!$N:$N,0))))),"")</f>
        <v/>
      </c>
      <c r="AK574" s="259"/>
      <c r="AL574" s="198"/>
      <c r="AM574" s="198"/>
      <c r="AN574" s="198"/>
      <c r="AO574" s="262"/>
      <c r="AP574" s="265"/>
      <c r="AQ574" s="86"/>
      <c r="AR574" s="194"/>
      <c r="AS574" s="194"/>
      <c r="AT574" s="194"/>
      <c r="AU574" s="256"/>
    </row>
    <row r="575" spans="1:47" s="212" customFormat="1" ht="33" customHeight="1" x14ac:dyDescent="0.25">
      <c r="A575" s="189"/>
      <c r="B575" s="184"/>
      <c r="C575" s="195" t="str">
        <f>_xlfn.IFNA(INDEX(Masterlist!F:F,MATCH(B572,Masterlist!B:B,0)),"")</f>
        <v/>
      </c>
      <c r="D575" s="88"/>
      <c r="E575" s="196"/>
      <c r="F575" s="199"/>
      <c r="G575" s="200"/>
      <c r="H575" s="192"/>
      <c r="I575" s="192"/>
      <c r="J575" s="192"/>
      <c r="K575" s="192"/>
      <c r="L575" s="192"/>
      <c r="M575" s="192"/>
      <c r="N575" s="192"/>
      <c r="O575" s="192"/>
      <c r="P575" s="192"/>
      <c r="Q575" s="201"/>
      <c r="R575" s="201"/>
      <c r="S575" s="192"/>
      <c r="T575" s="192"/>
      <c r="U575" s="192"/>
      <c r="V575" s="192"/>
      <c r="W575" s="192"/>
      <c r="X575" s="192"/>
      <c r="Y575" s="192"/>
      <c r="Z575" s="192"/>
      <c r="AA575" s="192"/>
      <c r="AB575" s="192"/>
      <c r="AC575" s="192"/>
      <c r="AD575" s="192"/>
      <c r="AE575" s="192"/>
      <c r="AF575" s="192"/>
      <c r="AG575" s="192"/>
      <c r="AH575" s="192"/>
      <c r="AI575" s="192"/>
      <c r="AJ575" s="192"/>
      <c r="AK575" s="259"/>
      <c r="AL575" s="198"/>
      <c r="AM575" s="198"/>
      <c r="AN575" s="198"/>
      <c r="AO575" s="262"/>
      <c r="AP575" s="265"/>
      <c r="AQ575" s="86"/>
      <c r="AR575" s="194"/>
      <c r="AS575" s="194"/>
      <c r="AT575" s="194"/>
      <c r="AU575" s="256"/>
    </row>
    <row r="576" spans="1:47" s="212" customFormat="1" ht="33" customHeight="1" x14ac:dyDescent="0.25">
      <c r="A576" s="189"/>
      <c r="B576" s="184"/>
      <c r="C576" s="202" t="str">
        <f>_xlfn.IFNA(INDEX(Masterlist!I:I,MATCH(B572,Masterlist!B:B,0)),"")</f>
        <v/>
      </c>
      <c r="D576" s="226" t="str">
        <f>_xlfn.IFNA(IF(INDEX(Attendance!H:H,MATCH(B572,Attendance!$A:$A,0))="VMI","SCOPE ALLW",""),"")</f>
        <v/>
      </c>
      <c r="E576" s="196" t="s">
        <v>13</v>
      </c>
      <c r="F576" s="203" t="str">
        <f>IFERROR(IF(AND(RIGHT(F572,1)="N",VALUE(F573)&gt;=8),Database!$I$3,""),"")</f>
        <v/>
      </c>
      <c r="G576" s="192" t="str">
        <f>IFERROR(IF(AND(RIGHT(G572,1)="N",VALUE(G573)&gt;=8),Database!$I$3,""),"")</f>
        <v/>
      </c>
      <c r="H576" s="199" t="str">
        <f>IFERROR(IF(AND(RIGHT(H572,1)="N",VALUE(H573)&gt;=8),Database!$I$3,""),"")</f>
        <v/>
      </c>
      <c r="I576" s="192" t="str">
        <f>IFERROR(IF(AND(RIGHT(I572,1)="N",VALUE(I573)&gt;=8),Database!$I$3,""),"")</f>
        <v/>
      </c>
      <c r="J576" s="192" t="str">
        <f>IFERROR(IF(AND(RIGHT(J572,1)="N",VALUE(J573)&gt;=8),Database!$I$3,""),"")</f>
        <v/>
      </c>
      <c r="K576" s="192" t="str">
        <f>IFERROR(IF(AND(RIGHT(K572,1)="N",VALUE(K573)&gt;=8),Database!$I$3,""),"")</f>
        <v/>
      </c>
      <c r="L576" s="192" t="str">
        <f>IFERROR(IF(AND(RIGHT(L572,1)="N",VALUE(L573)&gt;=8),Database!$I$3,""),"")</f>
        <v/>
      </c>
      <c r="M576" s="192" t="str">
        <f>IFERROR(IF(AND(RIGHT(M572,1)="N",VALUE(M573)&gt;=8),Database!$I$3,""),"")</f>
        <v/>
      </c>
      <c r="N576" s="192" t="str">
        <f>IFERROR(IF(AND(RIGHT(N572,1)="N",VALUE(N573)&gt;=8),Database!$I$3,""),"")</f>
        <v/>
      </c>
      <c r="O576" s="192" t="str">
        <f>IFERROR(IF(AND(RIGHT(O572,1)="N",VALUE(O573)&gt;=8),Database!$I$3,""),"")</f>
        <v/>
      </c>
      <c r="P576" s="192" t="str">
        <f>IFERROR(IF(AND(RIGHT(P572,1)="N",VALUE(P573)&gt;=8),Database!$I$3,""),"")</f>
        <v/>
      </c>
      <c r="Q576" s="192" t="str">
        <f>IFERROR(IF(AND(RIGHT(Q572,1)="N",VALUE(Q573)&gt;=8),Database!$I$3,""),"")</f>
        <v/>
      </c>
      <c r="R576" s="192" t="str">
        <f>IFERROR(IF(AND(RIGHT(R572,1)="N",VALUE(R573)&gt;=8),Database!$I$3,""),"")</f>
        <v/>
      </c>
      <c r="S576" s="192" t="str">
        <f>IFERROR(IF(AND(RIGHT(S572,1)="N",VALUE(S573)&gt;=8),Database!$I$3,""),"")</f>
        <v/>
      </c>
      <c r="T576" s="192" t="str">
        <f>IFERROR(IF(AND(RIGHT(T572,1)="N",VALUE(T573)&gt;=8),Database!$I$3,""),"")</f>
        <v/>
      </c>
      <c r="U576" s="192" t="str">
        <f>IFERROR(IF(AND(RIGHT(U572,1)="N",VALUE(U573)&gt;=8),Database!$I$3,""),"")</f>
        <v/>
      </c>
      <c r="V576" s="192" t="str">
        <f>IFERROR(IF(AND(RIGHT(V572,1)="N",VALUE(V573)&gt;=8),Database!$I$3,""),"")</f>
        <v/>
      </c>
      <c r="W576" s="192" t="str">
        <f>IFERROR(IF(AND(RIGHT(W572,1)="N",VALUE(W573)&gt;=8),Database!$I$3,""),"")</f>
        <v/>
      </c>
      <c r="X576" s="192" t="str">
        <f>IFERROR(IF(AND(RIGHT(X572,1)="N",VALUE(X573)&gt;=8),Database!$I$3,""),"")</f>
        <v/>
      </c>
      <c r="Y576" s="192" t="str">
        <f>IFERROR(IF(AND(RIGHT(Y572,1)="N",VALUE(Y573)&gt;=8),Database!$I$3,""),"")</f>
        <v/>
      </c>
      <c r="Z576" s="192" t="str">
        <f>IFERROR(IF(AND(RIGHT(Z572,1)="N",VALUE(Z573)&gt;=8),Database!$I$3,""),"")</f>
        <v/>
      </c>
      <c r="AA576" s="192" t="str">
        <f>IFERROR(IF(AND(RIGHT(AA572,1)="N",VALUE(AA573)&gt;=8),Database!$I$3,""),"")</f>
        <v/>
      </c>
      <c r="AB576" s="192" t="str">
        <f>IFERROR(IF(AND(RIGHT(AB572,1)="N",VALUE(AB573)&gt;=8),Database!$I$3,""),"")</f>
        <v/>
      </c>
      <c r="AC576" s="192" t="str">
        <f>IFERROR(IF(AND(RIGHT(AC572,1)="N",VALUE(AC573)&gt;=8),Database!$I$3,""),"")</f>
        <v/>
      </c>
      <c r="AD576" s="192" t="str">
        <f>IFERROR(IF(AND(RIGHT(AD572,1)="N",VALUE(AD573)&gt;=8),Database!$I$3,""),"")</f>
        <v/>
      </c>
      <c r="AE576" s="192" t="str">
        <f>IFERROR(IF(AND(RIGHT(AE572,1)="N",VALUE(AE573)&gt;=8),Database!$I$3,""),"")</f>
        <v/>
      </c>
      <c r="AF576" s="192" t="str">
        <f>IFERROR(IF(AND(RIGHT(AF572,1)="N",VALUE(AF573)&gt;=8),Database!$I$3,""),"")</f>
        <v/>
      </c>
      <c r="AG576" s="192" t="str">
        <f>IFERROR(IF(AND(RIGHT(AG572,1)="N",VALUE(AG573)&gt;=8),Database!$I$3,""),"")</f>
        <v/>
      </c>
      <c r="AH576" s="192" t="str">
        <f>IFERROR(IF(AND(RIGHT(AH572,1)="N",VALUE(AH573)&gt;=8),Database!$I$3,""),"")</f>
        <v/>
      </c>
      <c r="AI576" s="192" t="str">
        <f>IFERROR(IF(AND(RIGHT(AI572,1)="N",VALUE(AI573)&gt;=8),Database!$I$3,""),"")</f>
        <v/>
      </c>
      <c r="AJ576" s="192" t="str">
        <f>IFERROR(IF(AND(RIGHT(AJ572,1)="N",VALUE(AJ573)&gt;=8),Database!$I$3,""),"")</f>
        <v/>
      </c>
      <c r="AK576" s="259"/>
      <c r="AL576" s="204"/>
      <c r="AM576" s="198"/>
      <c r="AN576" s="198"/>
      <c r="AO576" s="262"/>
      <c r="AP576" s="265"/>
      <c r="AQ576" s="86"/>
      <c r="AR576" s="194"/>
      <c r="AS576" s="194"/>
      <c r="AT576" s="194"/>
      <c r="AU576" s="256"/>
    </row>
    <row r="577" spans="1:47" s="212" customFormat="1" ht="33" customHeight="1" thickBot="1" x14ac:dyDescent="0.3">
      <c r="A577" s="179"/>
      <c r="B577" s="205"/>
      <c r="C577" s="222"/>
      <c r="D577" s="28"/>
      <c r="E577" s="206" t="s">
        <v>176</v>
      </c>
      <c r="F577" s="207" t="str">
        <f>IFERROR(IF(INDEX(Attendance!$T:$T,MATCH($B572&amp;F$7,Attendance!$N:$N,0))=TRUE,"L",IF(SUM(F573:F574)&gt;=10,5,"")),"")</f>
        <v/>
      </c>
      <c r="G577" s="207" t="str">
        <f>IFERROR(IF(INDEX(Attendance!$T:$T,MATCH($B572&amp;G$7,Attendance!$N:$N,0))=TRUE,"L",IF(SUM(G573:G574)&gt;=10,5,"")),"")</f>
        <v/>
      </c>
      <c r="H577" s="208" t="str">
        <f>IFERROR(IF(INDEX(Attendance!$T:$T,MATCH($B572&amp;H$7,Attendance!$N:$N,0))=TRUE,"L",IF(SUM(H573:H574)&gt;=10,5,"")),"")</f>
        <v/>
      </c>
      <c r="I577" s="208" t="str">
        <f>IFERROR(IF(INDEX(Attendance!$T:$T,MATCH($B572&amp;I$7,Attendance!$N:$N,0))=TRUE,"L",IF(SUM(I573:I574)&gt;=10,5,"")),"")</f>
        <v/>
      </c>
      <c r="J577" s="208" t="str">
        <f>IFERROR(IF(INDEX(Attendance!$T:$T,MATCH($B572&amp;J$7,Attendance!$N:$N,0))=TRUE,"L",IF(SUM(J573:J574)&gt;=10,5,"")),"")</f>
        <v/>
      </c>
      <c r="K577" s="208" t="str">
        <f>IFERROR(IF(INDEX(Attendance!$T:$T,MATCH($B572&amp;K$7,Attendance!$N:$N,0))=TRUE,"L",IF(SUM(K573:K574)&gt;=10,5,"")),"")</f>
        <v/>
      </c>
      <c r="L577" s="208" t="str">
        <f>IFERROR(IF(INDEX(Attendance!$T:$T,MATCH($B572&amp;L$7,Attendance!$N:$N,0))=TRUE,"L",IF(SUM(L573:L574)&gt;=10,5,"")),"")</f>
        <v/>
      </c>
      <c r="M577" s="208" t="str">
        <f>IFERROR(IF(INDEX(Attendance!$T:$T,MATCH($B572&amp;M$7,Attendance!$N:$N,0))=TRUE,"L",IF(SUM(M573:M574)&gt;=10,5,"")),"")</f>
        <v/>
      </c>
      <c r="N577" s="208" t="str">
        <f>IFERROR(IF(INDEX(Attendance!$T:$T,MATCH($B572&amp;N$7,Attendance!$N:$N,0))=TRUE,"L",IF(SUM(N573:N574)&gt;=10,5,"")),"")</f>
        <v/>
      </c>
      <c r="O577" s="208" t="str">
        <f>IFERROR(IF(INDEX(Attendance!$T:$T,MATCH($B572&amp;O$7,Attendance!$N:$N,0))=TRUE,"L",IF(SUM(O573:O574)&gt;=10,5,"")),"")</f>
        <v/>
      </c>
      <c r="P577" s="208" t="str">
        <f>IFERROR(IF(INDEX(Attendance!$T:$T,MATCH($B572&amp;P$7,Attendance!$N:$N,0))=TRUE,"L",IF(SUM(P573:P574)&gt;=10,5,"")),"")</f>
        <v/>
      </c>
      <c r="Q577" s="208" t="str">
        <f>IFERROR(IF(INDEX(Attendance!$T:$T,MATCH($B572&amp;Q$7,Attendance!$N:$N,0))=TRUE,"L",IF(SUM(Q573:Q574)&gt;=10,5,"")),"")</f>
        <v/>
      </c>
      <c r="R577" s="208" t="str">
        <f>IFERROR(IF(INDEX(Attendance!$T:$T,MATCH($B572&amp;R$7,Attendance!$N:$N,0))=TRUE,"L",IF(SUM(R573:R574)&gt;=10,5,"")),"")</f>
        <v/>
      </c>
      <c r="S577" s="208" t="str">
        <f>IFERROR(IF(INDEX(Attendance!$T:$T,MATCH($B572&amp;S$7,Attendance!$N:$N,0))=TRUE,"L",IF(SUM(S573:S574)&gt;=10,5,"")),"")</f>
        <v/>
      </c>
      <c r="T577" s="208" t="str">
        <f>IFERROR(IF(INDEX(Attendance!$T:$T,MATCH($B572&amp;T$7,Attendance!$N:$N,0))=TRUE,"L",IF(SUM(T573:T574)&gt;=10,5,"")),"")</f>
        <v/>
      </c>
      <c r="U577" s="208" t="str">
        <f>IFERROR(IF(INDEX(Attendance!$T:$T,MATCH($B572&amp;U$7,Attendance!$N:$N,0))=TRUE,"L",IF(SUM(U573:U574)&gt;=10,5,"")),"")</f>
        <v/>
      </c>
      <c r="V577" s="208" t="str">
        <f>IFERROR(IF(INDEX(Attendance!$T:$T,MATCH($B572&amp;V$7,Attendance!$N:$N,0))=TRUE,"L",IF(SUM(V573:V574)&gt;=10,5,"")),"")</f>
        <v/>
      </c>
      <c r="W577" s="208" t="str">
        <f>IFERROR(IF(INDEX(Attendance!$T:$T,MATCH($B572&amp;W$7,Attendance!$N:$N,0))=TRUE,"L",IF(SUM(W573:W574)&gt;=10,5,"")),"")</f>
        <v/>
      </c>
      <c r="X577" s="208" t="str">
        <f>IFERROR(IF(INDEX(Attendance!$T:$T,MATCH($B572&amp;X$7,Attendance!$N:$N,0))=TRUE,"L",IF(SUM(X573:X574)&gt;=10,5,"")),"")</f>
        <v/>
      </c>
      <c r="Y577" s="208" t="str">
        <f>IFERROR(IF(INDEX(Attendance!$T:$T,MATCH($B572&amp;Y$7,Attendance!$N:$N,0))=TRUE,"L",IF(SUM(Y573:Y574)&gt;=10,5,"")),"")</f>
        <v/>
      </c>
      <c r="Z577" s="208" t="str">
        <f>IFERROR(IF(INDEX(Attendance!$T:$T,MATCH($B572&amp;Z$7,Attendance!$N:$N,0))=TRUE,"L",IF(SUM(Z573:Z574)&gt;=10,5,"")),"")</f>
        <v/>
      </c>
      <c r="AA577" s="208" t="str">
        <f>IFERROR(IF(INDEX(Attendance!$T:$T,MATCH($B572&amp;AA$7,Attendance!$N:$N,0))=TRUE,"L",IF(SUM(AA573:AA574)&gt;=10,5,"")),"")</f>
        <v/>
      </c>
      <c r="AB577" s="208" t="str">
        <f>IFERROR(IF(INDEX(Attendance!$T:$T,MATCH($B572&amp;AB$7,Attendance!$N:$N,0))=TRUE,"L",IF(SUM(AB573:AB574)&gt;=10,5,"")),"")</f>
        <v/>
      </c>
      <c r="AC577" s="208" t="str">
        <f>IFERROR(IF(INDEX(Attendance!$T:$T,MATCH($B572&amp;AC$7,Attendance!$N:$N,0))=TRUE,"L",IF(SUM(AC573:AC574)&gt;=10,5,"")),"")</f>
        <v/>
      </c>
      <c r="AD577" s="208" t="str">
        <f>IFERROR(IF(INDEX(Attendance!$T:$T,MATCH($B572&amp;AD$7,Attendance!$N:$N,0))=TRUE,"L",IF(SUM(AD573:AD574)&gt;=10,5,"")),"")</f>
        <v/>
      </c>
      <c r="AE577" s="208" t="str">
        <f>IFERROR(IF(INDEX(Attendance!$T:$T,MATCH($B572&amp;AE$7,Attendance!$N:$N,0))=TRUE,"L",IF(SUM(AE573:AE574)&gt;=10,5,"")),"")</f>
        <v/>
      </c>
      <c r="AF577" s="208" t="str">
        <f>IFERROR(IF(INDEX(Attendance!$T:$T,MATCH($B572&amp;AF$7,Attendance!$N:$N,0))=TRUE,"L",IF(SUM(AF573:AF574)&gt;=10,5,"")),"")</f>
        <v/>
      </c>
      <c r="AG577" s="208" t="str">
        <f>IFERROR(IF(INDEX(Attendance!$T:$T,MATCH($B572&amp;AG$7,Attendance!$N:$N,0))=TRUE,"L",IF(SUM(AG573:AG574)&gt;=10,5,"")),"")</f>
        <v/>
      </c>
      <c r="AH577" s="208" t="str">
        <f>IFERROR(IF(INDEX(Attendance!$T:$T,MATCH($B572&amp;AH$7,Attendance!$N:$N,0))=TRUE,"L",IF(SUM(AH573:AH574)&gt;=10,5,"")),"")</f>
        <v/>
      </c>
      <c r="AI577" s="208" t="str">
        <f>IFERROR(IF(INDEX(Attendance!$T:$T,MATCH($B572&amp;AI$7,Attendance!$N:$N,0))=TRUE,"L",IF(SUM(AI573:AI574)&gt;=10,5,"")),"")</f>
        <v/>
      </c>
      <c r="AJ577" s="208" t="str">
        <f>IFERROR(IF(INDEX(Attendance!$T:$T,MATCH($B572&amp;AJ$7,Attendance!$N:$N,0))=TRUE,"L",IF(SUM(AJ573:AJ574)&gt;=10,5,"")),"")</f>
        <v/>
      </c>
      <c r="AK577" s="260"/>
      <c r="AL577" s="209">
        <f>ROUND(AL572*AL573,2)</f>
        <v>0</v>
      </c>
      <c r="AM577" s="209">
        <f>ROUND(AM572*AM573,2)</f>
        <v>0</v>
      </c>
      <c r="AN577" s="209">
        <f>ROUND(AN572*AN573,2)</f>
        <v>0</v>
      </c>
      <c r="AO577" s="263"/>
      <c r="AP577" s="266"/>
      <c r="AQ577" s="210">
        <f>AQ572*$AQ$5</f>
        <v>0</v>
      </c>
      <c r="AR577" s="211">
        <f>AR572*ROUND(IF($C577="",1200,MID($C577,FIND("RM",$C577)+3,4))/26,2)</f>
        <v>0</v>
      </c>
      <c r="AS577" s="211">
        <f t="shared" ref="AS577:AT577" si="158">AS572*ROUND(IF($C577="",1200,MID($C577,FIND("RM",$C577)+3,4))/26,2)</f>
        <v>0</v>
      </c>
      <c r="AT577" s="211">
        <f t="shared" si="158"/>
        <v>92.3</v>
      </c>
      <c r="AU577" s="257"/>
    </row>
    <row r="578" spans="1:47" s="213" customFormat="1" ht="33" customHeight="1" x14ac:dyDescent="0.35">
      <c r="A578" s="175">
        <f t="shared" si="140"/>
        <v>96</v>
      </c>
      <c r="B578" s="184" t="str">
        <f>_xlfn.IFNA(INDEX(Attendance!$A:$A,MATCH(A578,Attendance!$M:$M,0)),"")</f>
        <v/>
      </c>
      <c r="C578" s="185" t="str">
        <f>_xlfn.IFNA(INDEX(Masterlist!C:C,MATCH(B578,Masterlist!B:B,0)),"")</f>
        <v/>
      </c>
      <c r="D578" s="87"/>
      <c r="E578" s="186" t="s">
        <v>173</v>
      </c>
      <c r="F578" s="83" t="str" cm="1">
        <f t="array" ref="F578">_xlfn.IFNA(IF(OR(VALUE(F$7&amp;$C$3)=PH),IF(F579="","PH",IF(INDEX(Attendance!$O:$O,MATCH($B578&amp;F$7,Attendance!$N:$N,0))&lt;"1200","PM","PN")),IF(F$6="Sun",IF(F579="","RD",IF(INDEX(Attendance!$O:$O,MATCH($B578&amp;F$7,Attendance!$N:$N,0))&lt;"1200","RM","RN")),IF(F579="",IF(F$7="","",IF(INDEX(Attendance!$I:$I,MATCH($B578&amp;F$7,Attendance!$N:$N,0))="ABS","AB","UL")),IF(INDEX(Attendance!$O:$O,MATCH($B578&amp;F$7,Attendance!$N:$N,0))&lt;"1200","M","N")))),"")</f>
        <v/>
      </c>
      <c r="G578" s="83" t="str" cm="1">
        <f t="array" ref="G578">_xlfn.IFNA(IF(OR(VALUE(G$7&amp;$C$3)=PH),IF(G579="","PH",IF(INDEX(Attendance!$O:$O,MATCH($B578&amp;G$7,Attendance!$N:$N,0))&lt;"1200","PM","PN")),IF(G$6="Sun",IF(G579="","RD",IF(INDEX(Attendance!$O:$O,MATCH($B578&amp;G$7,Attendance!$N:$N,0))&lt;"1200","RM","RN")),IF(G579="",IF(G$7="","",IF(INDEX(Attendance!$I:$I,MATCH($B578&amp;G$7,Attendance!$N:$N,0))="ABS","AB","UL")),IF(INDEX(Attendance!$O:$O,MATCH($B578&amp;G$7,Attendance!$N:$N,0))&lt;"1200","M","N")))),"")</f>
        <v/>
      </c>
      <c r="H578" s="83" t="str" cm="1">
        <f t="array" ref="H578">_xlfn.IFNA(IF(OR(VALUE(H$7&amp;$C$3)=PH),IF(H579="","PH",IF(INDEX(Attendance!$O:$O,MATCH($B578&amp;H$7,Attendance!$N:$N,0))&lt;"1200","PM","PN")),IF(H$6="Sun",IF(H579="","RD",IF(INDEX(Attendance!$O:$O,MATCH($B578&amp;H$7,Attendance!$N:$N,0))&lt;"1200","RM","RN")),IF(H579="",IF(H$7="","",IF(INDEX(Attendance!$I:$I,MATCH($B578&amp;H$7,Attendance!$N:$N,0))="ABS","AB","UL")),IF(INDEX(Attendance!$O:$O,MATCH($B578&amp;H$7,Attendance!$N:$N,0))&lt;"1200","M","N")))),"")</f>
        <v/>
      </c>
      <c r="I578" s="83" t="str" cm="1">
        <f t="array" ref="I578">_xlfn.IFNA(IF(OR(VALUE(I$7&amp;$C$3)=PH),IF(I579="","PH",IF(INDEX(Attendance!$O:$O,MATCH($B578&amp;I$7,Attendance!$N:$N,0))&lt;"1200","PM","PN")),IF(I$6="Sun",IF(I579="","RD",IF(INDEX(Attendance!$O:$O,MATCH($B578&amp;I$7,Attendance!$N:$N,0))&lt;"1200","RM","RN")),IF(I579="",IF(I$7="","",IF(INDEX(Attendance!$I:$I,MATCH($B578&amp;I$7,Attendance!$N:$N,0))="ABS","AB","UL")),IF(INDEX(Attendance!$O:$O,MATCH($B578&amp;I$7,Attendance!$N:$N,0))&lt;"1200","M","N")))),"")</f>
        <v/>
      </c>
      <c r="J578" s="83" t="str" cm="1">
        <f t="array" ref="J578">_xlfn.IFNA(IF(OR(VALUE(J$7&amp;$C$3)=PH),IF(J579="","PH",IF(INDEX(Attendance!$O:$O,MATCH($B578&amp;J$7,Attendance!$N:$N,0))&lt;"1200","PM","PN")),IF(J$6="Sun",IF(J579="","RD",IF(INDEX(Attendance!$O:$O,MATCH($B578&amp;J$7,Attendance!$N:$N,0))&lt;"1200","RM","RN")),IF(J579="",IF(J$7="","",IF(INDEX(Attendance!$I:$I,MATCH($B578&amp;J$7,Attendance!$N:$N,0))="ABS","AB","UL")),IF(INDEX(Attendance!$O:$O,MATCH($B578&amp;J$7,Attendance!$N:$N,0))&lt;"1200","M","N")))),"")</f>
        <v/>
      </c>
      <c r="K578" s="83" t="str" cm="1">
        <f t="array" ref="K578">_xlfn.IFNA(IF(OR(VALUE(K$7&amp;$C$3)=PH),IF(K579="","PH",IF(INDEX(Attendance!$O:$O,MATCH($B578&amp;K$7,Attendance!$N:$N,0))&lt;"1200","PM","PN")),IF(K$6="Sun",IF(K579="","RD",IF(INDEX(Attendance!$O:$O,MATCH($B578&amp;K$7,Attendance!$N:$N,0))&lt;"1200","RM","RN")),IF(K579="",IF(K$7="","",IF(INDEX(Attendance!$I:$I,MATCH($B578&amp;K$7,Attendance!$N:$N,0))="ABS","AB","UL")),IF(INDEX(Attendance!$O:$O,MATCH($B578&amp;K$7,Attendance!$N:$N,0))&lt;"1200","M","N")))),"")</f>
        <v/>
      </c>
      <c r="L578" s="83" t="str" cm="1">
        <f t="array" ref="L578">_xlfn.IFNA(IF(OR(VALUE(L$7&amp;$C$3)=PH),IF(L579="","PH",IF(INDEX(Attendance!$O:$O,MATCH($B578&amp;L$7,Attendance!$N:$N,0))&lt;"1200","PM","PN")),IF(L$6="Sun",IF(L579="","RD",IF(INDEX(Attendance!$O:$O,MATCH($B578&amp;L$7,Attendance!$N:$N,0))&lt;"1200","RM","RN")),IF(L579="",IF(L$7="","",IF(INDEX(Attendance!$I:$I,MATCH($B578&amp;L$7,Attendance!$N:$N,0))="ABS","AB","UL")),IF(INDEX(Attendance!$O:$O,MATCH($B578&amp;L$7,Attendance!$N:$N,0))&lt;"1200","M","N")))),"")</f>
        <v>RD</v>
      </c>
      <c r="M578" s="83" t="str" cm="1">
        <f t="array" ref="M578">_xlfn.IFNA(IF(OR(VALUE(M$7&amp;$C$3)=PH),IF(M579="","PH",IF(INDEX(Attendance!$O:$O,MATCH($B578&amp;M$7,Attendance!$N:$N,0))&lt;"1200","PM","PN")),IF(M$6="Sun",IF(M579="","RD",IF(INDEX(Attendance!$O:$O,MATCH($B578&amp;M$7,Attendance!$N:$N,0))&lt;"1200","RM","RN")),IF(M579="",IF(M$7="","",IF(INDEX(Attendance!$I:$I,MATCH($B578&amp;M$7,Attendance!$N:$N,0))="ABS","AB","UL")),IF(INDEX(Attendance!$O:$O,MATCH($B578&amp;M$7,Attendance!$N:$N,0))&lt;"1200","M","N")))),"")</f>
        <v/>
      </c>
      <c r="N578" s="83" t="str" cm="1">
        <f t="array" ref="N578">_xlfn.IFNA(IF(OR(VALUE(N$7&amp;$C$3)=PH),IF(N579="","PH",IF(INDEX(Attendance!$O:$O,MATCH($B578&amp;N$7,Attendance!$N:$N,0))&lt;"1200","PM","PN")),IF(N$6="Sun",IF(N579="","RD",IF(INDEX(Attendance!$O:$O,MATCH($B578&amp;N$7,Attendance!$N:$N,0))&lt;"1200","RM","RN")),IF(N579="",IF(N$7="","",IF(INDEX(Attendance!$I:$I,MATCH($B578&amp;N$7,Attendance!$N:$N,0))="ABS","AB","UL")),IF(INDEX(Attendance!$O:$O,MATCH($B578&amp;N$7,Attendance!$N:$N,0))&lt;"1200","M","N")))),"")</f>
        <v/>
      </c>
      <c r="O578" s="83" t="str" cm="1">
        <f t="array" ref="O578">_xlfn.IFNA(IF(OR(VALUE(O$7&amp;$C$3)=PH),IF(O579="","PH",IF(INDEX(Attendance!$O:$O,MATCH($B578&amp;O$7,Attendance!$N:$N,0))&lt;"1200","PM","PN")),IF(O$6="Sun",IF(O579="","RD",IF(INDEX(Attendance!$O:$O,MATCH($B578&amp;O$7,Attendance!$N:$N,0))&lt;"1200","RM","RN")),IF(O579="",IF(O$7="","",IF(INDEX(Attendance!$I:$I,MATCH($B578&amp;O$7,Attendance!$N:$N,0))="ABS","AB","UL")),IF(INDEX(Attendance!$O:$O,MATCH($B578&amp;O$7,Attendance!$N:$N,0))&lt;"1200","M","N")))),"")</f>
        <v/>
      </c>
      <c r="P578" s="83" t="str" cm="1">
        <f t="array" ref="P578">_xlfn.IFNA(IF(OR(VALUE(P$7&amp;$C$3)=PH),IF(P579="","PH",IF(INDEX(Attendance!$O:$O,MATCH($B578&amp;P$7,Attendance!$N:$N,0))&lt;"1200","PM","PN")),IF(P$6="Sun",IF(P579="","RD",IF(INDEX(Attendance!$O:$O,MATCH($B578&amp;P$7,Attendance!$N:$N,0))&lt;"1200","RM","RN")),IF(P579="",IF(P$7="","",IF(INDEX(Attendance!$I:$I,MATCH($B578&amp;P$7,Attendance!$N:$N,0))="ABS","AB","UL")),IF(INDEX(Attendance!$O:$O,MATCH($B578&amp;P$7,Attendance!$N:$N,0))&lt;"1200","M","N")))),"")</f>
        <v/>
      </c>
      <c r="Q578" s="83" t="str" cm="1">
        <f t="array" ref="Q578">_xlfn.IFNA(IF(OR(VALUE(Q$7&amp;$C$3)=PH),IF(Q579="","PH",IF(INDEX(Attendance!$O:$O,MATCH($B578&amp;Q$7,Attendance!$N:$N,0))&lt;"1200","PM","PN")),IF(Q$6="Sun",IF(Q579="","RD",IF(INDEX(Attendance!$O:$O,MATCH($B578&amp;Q$7,Attendance!$N:$N,0))&lt;"1200","RM","RN")),IF(Q579="",IF(Q$7="","",IF(INDEX(Attendance!$I:$I,MATCH($B578&amp;Q$7,Attendance!$N:$N,0))="ABS","AB","UL")),IF(INDEX(Attendance!$O:$O,MATCH($B578&amp;Q$7,Attendance!$N:$N,0))&lt;"1200","M","N")))),"")</f>
        <v>PH</v>
      </c>
      <c r="R578" s="83" t="str" cm="1">
        <f t="array" ref="R578">_xlfn.IFNA(IF(OR(VALUE(R$7&amp;$C$3)=PH),IF(R579="","PH",IF(INDEX(Attendance!$O:$O,MATCH($B578&amp;R$7,Attendance!$N:$N,0))&lt;"1200","PM","PN")),IF(R$6="Sun",IF(R579="","RD",IF(INDEX(Attendance!$O:$O,MATCH($B578&amp;R$7,Attendance!$N:$N,0))&lt;"1200","RM","RN")),IF(R579="",IF(R$7="","",IF(INDEX(Attendance!$I:$I,MATCH($B578&amp;R$7,Attendance!$N:$N,0))="ABS","AB","UL")),IF(INDEX(Attendance!$O:$O,MATCH($B578&amp;R$7,Attendance!$N:$N,0))&lt;"1200","M","N")))),"")</f>
        <v>PH</v>
      </c>
      <c r="S578" s="83" t="str" cm="1">
        <f t="array" ref="S578">_xlfn.IFNA(IF(OR(VALUE(S$7&amp;$C$3)=PH),IF(S579="","PH",IF(INDEX(Attendance!$O:$O,MATCH($B578&amp;S$7,Attendance!$N:$N,0))&lt;"1200","PM","PN")),IF(S$6="Sun",IF(S579="","RD",IF(INDEX(Attendance!$O:$O,MATCH($B578&amp;S$7,Attendance!$N:$N,0))&lt;"1200","RM","RN")),IF(S579="",IF(S$7="","",IF(INDEX(Attendance!$I:$I,MATCH($B578&amp;S$7,Attendance!$N:$N,0))="ABS","AB","UL")),IF(INDEX(Attendance!$O:$O,MATCH($B578&amp;S$7,Attendance!$N:$N,0))&lt;"1200","M","N")))),"")</f>
        <v>RD</v>
      </c>
      <c r="T578" s="83" t="str" cm="1">
        <f t="array" ref="T578">_xlfn.IFNA(IF(OR(VALUE(T$7&amp;$C$3)=PH),IF(T579="","PH",IF(INDEX(Attendance!$O:$O,MATCH($B578&amp;T$7,Attendance!$N:$N,0))&lt;"1200","PM","PN")),IF(T$6="Sun",IF(T579="","RD",IF(INDEX(Attendance!$O:$O,MATCH($B578&amp;T$7,Attendance!$N:$N,0))&lt;"1200","RM","RN")),IF(T579="",IF(T$7="","",IF(INDEX(Attendance!$I:$I,MATCH($B578&amp;T$7,Attendance!$N:$N,0))="ABS","AB","UL")),IF(INDEX(Attendance!$O:$O,MATCH($B578&amp;T$7,Attendance!$N:$N,0))&lt;"1200","M","N")))),"")</f>
        <v/>
      </c>
      <c r="U578" s="83" t="str" cm="1">
        <f t="array" ref="U578">_xlfn.IFNA(IF(OR(VALUE(U$7&amp;$C$3)=PH),IF(U579="","PH",IF(INDEX(Attendance!$O:$O,MATCH($B578&amp;U$7,Attendance!$N:$N,0))&lt;"1200","PM","PN")),IF(U$6="Sun",IF(U579="","RD",IF(INDEX(Attendance!$O:$O,MATCH($B578&amp;U$7,Attendance!$N:$N,0))&lt;"1200","RM","RN")),IF(U579="",IF(U$7="","",IF(INDEX(Attendance!$I:$I,MATCH($B578&amp;U$7,Attendance!$N:$N,0))="ABS","AB","UL")),IF(INDEX(Attendance!$O:$O,MATCH($B578&amp;U$7,Attendance!$N:$N,0))&lt;"1200","M","N")))),"")</f>
        <v/>
      </c>
      <c r="V578" s="83" t="str" cm="1">
        <f t="array" ref="V578">_xlfn.IFNA(IF(OR(VALUE(V$7&amp;$C$3)=PH),IF(V579="","PH",IF(INDEX(Attendance!$O:$O,MATCH($B578&amp;V$7,Attendance!$N:$N,0))&lt;"1200","PM","PN")),IF(V$6="Sun",IF(V579="","RD",IF(INDEX(Attendance!$O:$O,MATCH($B578&amp;V$7,Attendance!$N:$N,0))&lt;"1200","RM","RN")),IF(V579="",IF(V$7="","",IF(INDEX(Attendance!$I:$I,MATCH($B578&amp;V$7,Attendance!$N:$N,0))="ABS","AB","UL")),IF(INDEX(Attendance!$O:$O,MATCH($B578&amp;V$7,Attendance!$N:$N,0))&lt;"1200","M","N")))),"")</f>
        <v/>
      </c>
      <c r="W578" s="83" t="str" cm="1">
        <f t="array" ref="W578">_xlfn.IFNA(IF(OR(VALUE(W$7&amp;$C$3)=PH),IF(W579="","PH",IF(INDEX(Attendance!$O:$O,MATCH($B578&amp;W$7,Attendance!$N:$N,0))&lt;"1200","PM","PN")),IF(W$6="Sun",IF(W579="","RD",IF(INDEX(Attendance!$O:$O,MATCH($B578&amp;W$7,Attendance!$N:$N,0))&lt;"1200","RM","RN")),IF(W579="",IF(W$7="","",IF(INDEX(Attendance!$I:$I,MATCH($B578&amp;W$7,Attendance!$N:$N,0))="ABS","AB","UL")),IF(INDEX(Attendance!$O:$O,MATCH($B578&amp;W$7,Attendance!$N:$N,0))&lt;"1200","M","N")))),"")</f>
        <v/>
      </c>
      <c r="X578" s="83" t="str" cm="1">
        <f t="array" ref="X578">_xlfn.IFNA(IF(OR(VALUE(X$7&amp;$C$3)=PH),IF(X579="","PH",IF(INDEX(Attendance!$O:$O,MATCH($B578&amp;X$7,Attendance!$N:$N,0))&lt;"1200","PM","PN")),IF(X$6="Sun",IF(X579="","RD",IF(INDEX(Attendance!$O:$O,MATCH($B578&amp;X$7,Attendance!$N:$N,0))&lt;"1200","RM","RN")),IF(X579="",IF(X$7="","",IF(INDEX(Attendance!$I:$I,MATCH($B578&amp;X$7,Attendance!$N:$N,0))="ABS","AB","UL")),IF(INDEX(Attendance!$O:$O,MATCH($B578&amp;X$7,Attendance!$N:$N,0))&lt;"1200","M","N")))),"")</f>
        <v/>
      </c>
      <c r="Y578" s="83" t="str" cm="1">
        <f t="array" ref="Y578">_xlfn.IFNA(IF(OR(VALUE(Y$7&amp;$C$3)=PH),IF(Y579="","PH",IF(INDEX(Attendance!$O:$O,MATCH($B578&amp;Y$7,Attendance!$N:$N,0))&lt;"1200","PM","PN")),IF(Y$6="Sun",IF(Y579="","RD",IF(INDEX(Attendance!$O:$O,MATCH($B578&amp;Y$7,Attendance!$N:$N,0))&lt;"1200","RM","RN")),IF(Y579="",IF(Y$7="","",IF(INDEX(Attendance!$I:$I,MATCH($B578&amp;Y$7,Attendance!$N:$N,0))="ABS","AB","UL")),IF(INDEX(Attendance!$O:$O,MATCH($B578&amp;Y$7,Attendance!$N:$N,0))&lt;"1200","M","N")))),"")</f>
        <v/>
      </c>
      <c r="Z578" s="83" t="str" cm="1">
        <f t="array" ref="Z578">_xlfn.IFNA(IF(OR(VALUE(Z$7&amp;$C$3)=PH),IF(Z579="","PH",IF(INDEX(Attendance!$O:$O,MATCH($B578&amp;Z$7,Attendance!$N:$N,0))&lt;"1200","PM","PN")),IF(Z$6="Sun",IF(Z579="","RD",IF(INDEX(Attendance!$O:$O,MATCH($B578&amp;Z$7,Attendance!$N:$N,0))&lt;"1200","RM","RN")),IF(Z579="",IF(Z$7="","",IF(INDEX(Attendance!$I:$I,MATCH($B578&amp;Z$7,Attendance!$N:$N,0))="ABS","AB","UL")),IF(INDEX(Attendance!$O:$O,MATCH($B578&amp;Z$7,Attendance!$N:$N,0))&lt;"1200","M","N")))),"")</f>
        <v>RD</v>
      </c>
      <c r="AA578" s="83" t="str" cm="1">
        <f t="array" ref="AA578">_xlfn.IFNA(IF(OR(VALUE(AA$7&amp;$C$3)=PH),IF(AA579="","PH",IF(INDEX(Attendance!$O:$O,MATCH($B578&amp;AA$7,Attendance!$N:$N,0))&lt;"1200","PM","PN")),IF(AA$6="Sun",IF(AA579="","RD",IF(INDEX(Attendance!$O:$O,MATCH($B578&amp;AA$7,Attendance!$N:$N,0))&lt;"1200","RM","RN")),IF(AA579="",IF(AA$7="","",IF(INDEX(Attendance!$I:$I,MATCH($B578&amp;AA$7,Attendance!$N:$N,0))="ABS","AB","UL")),IF(INDEX(Attendance!$O:$O,MATCH($B578&amp;AA$7,Attendance!$N:$N,0))&lt;"1200","M","N")))),"")</f>
        <v/>
      </c>
      <c r="AB578" s="83" t="str" cm="1">
        <f t="array" ref="AB578">_xlfn.IFNA(IF(OR(VALUE(AB$7&amp;$C$3)=PH),IF(AB579="","PH",IF(INDEX(Attendance!$O:$O,MATCH($B578&amp;AB$7,Attendance!$N:$N,0))&lt;"1200","PM","PN")),IF(AB$6="Sun",IF(AB579="","RD",IF(INDEX(Attendance!$O:$O,MATCH($B578&amp;AB$7,Attendance!$N:$N,0))&lt;"1200","RM","RN")),IF(AB579="",IF(AB$7="","",IF(INDEX(Attendance!$I:$I,MATCH($B578&amp;AB$7,Attendance!$N:$N,0))="ABS","AB","UL")),IF(INDEX(Attendance!$O:$O,MATCH($B578&amp;AB$7,Attendance!$N:$N,0))&lt;"1200","M","N")))),"")</f>
        <v/>
      </c>
      <c r="AC578" s="83" t="str" cm="1">
        <f t="array" ref="AC578">_xlfn.IFNA(IF(OR(VALUE(AC$7&amp;$C$3)=PH),IF(AC579="","PH",IF(INDEX(Attendance!$O:$O,MATCH($B578&amp;AC$7,Attendance!$N:$N,0))&lt;"1200","PM","PN")),IF(AC$6="Sun",IF(AC579="","RD",IF(INDEX(Attendance!$O:$O,MATCH($B578&amp;AC$7,Attendance!$N:$N,0))&lt;"1200","RM","RN")),IF(AC579="",IF(AC$7="","",IF(INDEX(Attendance!$I:$I,MATCH($B578&amp;AC$7,Attendance!$N:$N,0))="ABS","AB","UL")),IF(INDEX(Attendance!$O:$O,MATCH($B578&amp;AC$7,Attendance!$N:$N,0))&lt;"1200","M","N")))),"")</f>
        <v/>
      </c>
      <c r="AD578" s="83" t="str" cm="1">
        <f t="array" ref="AD578">_xlfn.IFNA(IF(OR(VALUE(AD$7&amp;$C$3)=PH),IF(AD579="","PH",IF(INDEX(Attendance!$O:$O,MATCH($B578&amp;AD$7,Attendance!$N:$N,0))&lt;"1200","PM","PN")),IF(AD$6="Sun",IF(AD579="","RD",IF(INDEX(Attendance!$O:$O,MATCH($B578&amp;AD$7,Attendance!$N:$N,0))&lt;"1200","RM","RN")),IF(AD579="",IF(AD$7="","",IF(INDEX(Attendance!$I:$I,MATCH($B578&amp;AD$7,Attendance!$N:$N,0))="ABS","AB","UL")),IF(INDEX(Attendance!$O:$O,MATCH($B578&amp;AD$7,Attendance!$N:$N,0))&lt;"1200","M","N")))),"")</f>
        <v/>
      </c>
      <c r="AE578" s="83" t="str" cm="1">
        <f t="array" ref="AE578">_xlfn.IFNA(IF(OR(VALUE(AE$7&amp;$C$3)=PH),IF(AE579="","PH",IF(INDEX(Attendance!$O:$O,MATCH($B578&amp;AE$7,Attendance!$N:$N,0))&lt;"1200","PM","PN")),IF(AE$6="Sun",IF(AE579="","RD",IF(INDEX(Attendance!$O:$O,MATCH($B578&amp;AE$7,Attendance!$N:$N,0))&lt;"1200","RM","RN")),IF(AE579="",IF(AE$7="","",IF(INDEX(Attendance!$I:$I,MATCH($B578&amp;AE$7,Attendance!$N:$N,0))="ABS","AB","UL")),IF(INDEX(Attendance!$O:$O,MATCH($B578&amp;AE$7,Attendance!$N:$N,0))&lt;"1200","M","N")))),"")</f>
        <v/>
      </c>
      <c r="AF578" s="83" t="str" cm="1">
        <f t="array" ref="AF578">_xlfn.IFNA(IF(OR(VALUE(AF$7&amp;$C$3)=PH),IF(AF579="","PH",IF(INDEX(Attendance!$O:$O,MATCH($B578&amp;AF$7,Attendance!$N:$N,0))&lt;"1200","PM","PN")),IF(AF$6="Sun",IF(AF579="","RD",IF(INDEX(Attendance!$O:$O,MATCH($B578&amp;AF$7,Attendance!$N:$N,0))&lt;"1200","RM","RN")),IF(AF579="",IF(AF$7="","",IF(INDEX(Attendance!$I:$I,MATCH($B578&amp;AF$7,Attendance!$N:$N,0))="ABS","AB","UL")),IF(INDEX(Attendance!$O:$O,MATCH($B578&amp;AF$7,Attendance!$N:$N,0))&lt;"1200","M","N")))),"")</f>
        <v/>
      </c>
      <c r="AG578" s="83" t="str" cm="1">
        <f t="array" ref="AG578">_xlfn.IFNA(IF(OR(VALUE(AG$7&amp;$C$3)=PH),IF(AG579="","PH",IF(INDEX(Attendance!$O:$O,MATCH($B578&amp;AG$7,Attendance!$N:$N,0))&lt;"1200","PM","PN")),IF(AG$6="Sun",IF(AG579="","RD",IF(INDEX(Attendance!$O:$O,MATCH($B578&amp;AG$7,Attendance!$N:$N,0))&lt;"1200","RM","RN")),IF(AG579="",IF(AG$7="","",IF(INDEX(Attendance!$I:$I,MATCH($B578&amp;AG$7,Attendance!$N:$N,0))="ABS","AB","UL")),IF(INDEX(Attendance!$O:$O,MATCH($B578&amp;AG$7,Attendance!$N:$N,0))&lt;"1200","M","N")))),"")</f>
        <v>RD</v>
      </c>
      <c r="AH578" s="83" t="str" cm="1">
        <f t="array" ref="AH578">_xlfn.IFNA(IF(OR(VALUE(AH$7&amp;$C$3)=PH),IF(AH579="","PH",IF(INDEX(Attendance!$O:$O,MATCH($B578&amp;AH$7,Attendance!$N:$N,0))&lt;"1200","PM","PN")),IF(AH$6="Sun",IF(AH579="","RD",IF(INDEX(Attendance!$O:$O,MATCH($B578&amp;AH$7,Attendance!$N:$N,0))&lt;"1200","RM","RN")),IF(AH579="",IF(AH$7="","",IF(INDEX(Attendance!$I:$I,MATCH($B578&amp;AH$7,Attendance!$N:$N,0))="ABS","AB","UL")),IF(INDEX(Attendance!$O:$O,MATCH($B578&amp;AH$7,Attendance!$N:$N,0))&lt;"1200","M","N")))),"")</f>
        <v/>
      </c>
      <c r="AI578" s="83" t="str" cm="1">
        <f t="array" ref="AI578">_xlfn.IFNA(IF(OR(VALUE(AI$7&amp;$C$3)=PH),IF(AI579="","PH",IF(INDEX(Attendance!$O:$O,MATCH($B578&amp;AI$7,Attendance!$N:$N,0))&lt;"1200","PM","PN")),IF(AI$6="Sun",IF(AI579="","RD",IF(INDEX(Attendance!$O:$O,MATCH($B578&amp;AI$7,Attendance!$N:$N,0))&lt;"1200","RM","RN")),IF(AI579="",IF(AI$7="","",IF(INDEX(Attendance!$I:$I,MATCH($B578&amp;AI$7,Attendance!$N:$N,0))="ABS","AB","UL")),IF(INDEX(Attendance!$O:$O,MATCH($B578&amp;AI$7,Attendance!$N:$N,0))&lt;"1200","M","N")))),"")</f>
        <v/>
      </c>
      <c r="AJ578" s="83" t="str" cm="1">
        <f t="array" ref="AJ578">_xlfn.IFNA(IF(OR(VALUE(AJ$7&amp;$C$3)=PH),IF(AJ579="","PH",IF(INDEX(Attendance!$O:$O,MATCH($B578&amp;AJ$7,Attendance!$N:$N,0))&lt;"1200","PM","PN")),IF(AJ$6="Sun",IF(AJ579="","RD",IF(INDEX(Attendance!$O:$O,MATCH($B578&amp;AJ$7,Attendance!$N:$N,0))&lt;"1200","RM","RN")),IF(AJ579="",IF(AJ$7="","",IF(INDEX(Attendance!$I:$I,MATCH($B578&amp;AJ$7,Attendance!$N:$N,0))="ABS","AB","UL")),IF(INDEX(Attendance!$O:$O,MATCH($B578&amp;AJ$7,Attendance!$N:$N,0))&lt;"1200","M","N")))),"")</f>
        <v/>
      </c>
      <c r="AK578" s="258">
        <f>SUM(SUMIF(F578:AJ578,{"M","N","A"},F579:AJ579))</f>
        <v>0</v>
      </c>
      <c r="AL578" s="187">
        <f>SUM(SUMIF(F578:AJ578,{"M","N"},F580:AJ580),SUMIF(F578:AJ578,{"OM","ON"},F579:AJ579))</f>
        <v>0</v>
      </c>
      <c r="AM578" s="187">
        <f>SUM(SUMIF(F578:AJ578,{"PM","PN","RM","RN"},F579:AJ579))</f>
        <v>0</v>
      </c>
      <c r="AN578" s="187">
        <f>SUM(SUMIF(F578:AJ578,{"PM","PN"},F580:AJ580))</f>
        <v>0</v>
      </c>
      <c r="AO578" s="261">
        <f>SUM(F583:AJ583)</f>
        <v>0</v>
      </c>
      <c r="AP578" s="264">
        <f>SUM(F582:AJ582)</f>
        <v>0</v>
      </c>
      <c r="AQ578" s="188">
        <f>IF(D582="",0,SUM(COUNTIFS(F578:AJ578,{"M","N","A","OM","ON","OA","PM","PN","PA","RM","RN","RA"})))</f>
        <v>0</v>
      </c>
      <c r="AR578" s="74">
        <f>COUNTIF(F578:AJ578,"AL")</f>
        <v>0</v>
      </c>
      <c r="AS578" s="74">
        <f>COUNTIF(F578:AJ578,"MC")</f>
        <v>0</v>
      </c>
      <c r="AT578" s="74">
        <f>COUNTIF(F578:AJ578,"PH")+COUNTIF(F578:AJ578,"RPH")</f>
        <v>2</v>
      </c>
      <c r="AU578" s="255">
        <f t="shared" ref="AU578" si="159">_xlfn.IFNA(IF($B578="",0,AK578*$AK$5+SUM(AL583:AN583)+SUM(AO578:AP583)+SUM(AQ583:AT583)),"")</f>
        <v>0</v>
      </c>
    </row>
    <row r="579" spans="1:47" s="213" customFormat="1" ht="33" customHeight="1" x14ac:dyDescent="0.35">
      <c r="A579" s="189"/>
      <c r="B579" s="184"/>
      <c r="C579" s="190" t="str">
        <f>_xlfn.IFNA(INDEX(Masterlist!D:D,MATCH(B578,Masterlist!B:B,0)),"")</f>
        <v/>
      </c>
      <c r="D579" s="88"/>
      <c r="E579" s="191" t="s">
        <v>174</v>
      </c>
      <c r="F579" s="192" t="str">
        <f>IFERROR(IF(F$6="Sun",INDEX(Attendance!$R:$R,MATCH($B578&amp;F$7,Attendance!$N:$N,0)),IF(INDEX(Attendance!$R:$R,MATCH($B578&amp;F$7,Attendance!$N:$N,0))="","",IF(INDEX(Attendance!$R:$R,MATCH($B578&amp;F$7,Attendance!$N:$N,0))&gt;8,8,INDEX(Attendance!$R:$R,MATCH($B578&amp;F$7,Attendance!$N:$N,0))))),"")</f>
        <v/>
      </c>
      <c r="G579" s="192" t="str">
        <f>IFERROR(IF(G$6="Sun",INDEX(Attendance!$R:$R,MATCH($B578&amp;G$7,Attendance!$N:$N,0)),IF(INDEX(Attendance!$R:$R,MATCH($B578&amp;G$7,Attendance!$N:$N,0))="","",IF(INDEX(Attendance!$R:$R,MATCH($B578&amp;G$7,Attendance!$N:$N,0))&gt;8,8,INDEX(Attendance!$R:$R,MATCH($B578&amp;G$7,Attendance!$N:$N,0))))),"")</f>
        <v/>
      </c>
      <c r="H579" s="192" t="str">
        <f>IFERROR(IF(H$6="Sun",INDEX(Attendance!$R:$R,MATCH($B578&amp;H$7,Attendance!$N:$N,0)),IF(INDEX(Attendance!$R:$R,MATCH($B578&amp;H$7,Attendance!$N:$N,0))="","",IF(INDEX(Attendance!$R:$R,MATCH($B578&amp;H$7,Attendance!$N:$N,0))&gt;8,8,INDEX(Attendance!$R:$R,MATCH($B578&amp;H$7,Attendance!$N:$N,0))))),"")</f>
        <v/>
      </c>
      <c r="I579" s="192" t="str">
        <f>IFERROR(IF(I$6="Sun",INDEX(Attendance!$R:$R,MATCH($B578&amp;I$7,Attendance!$N:$N,0)),IF(INDEX(Attendance!$R:$R,MATCH($B578&amp;I$7,Attendance!$N:$N,0))="","",IF(INDEX(Attendance!$R:$R,MATCH($B578&amp;I$7,Attendance!$N:$N,0))&gt;8,8,INDEX(Attendance!$R:$R,MATCH($B578&amp;I$7,Attendance!$N:$N,0))))),"")</f>
        <v/>
      </c>
      <c r="J579" s="192" t="str">
        <f>IFERROR(IF(J$6="Sun",INDEX(Attendance!$R:$R,MATCH($B578&amp;J$7,Attendance!$N:$N,0)),IF(INDEX(Attendance!$R:$R,MATCH($B578&amp;J$7,Attendance!$N:$N,0))="","",IF(INDEX(Attendance!$R:$R,MATCH($B578&amp;J$7,Attendance!$N:$N,0))&gt;8,8,INDEX(Attendance!$R:$R,MATCH($B578&amp;J$7,Attendance!$N:$N,0))))),"")</f>
        <v/>
      </c>
      <c r="K579" s="192" t="str">
        <f>IFERROR(IF(K$6="Sun",INDEX(Attendance!$R:$R,MATCH($B578&amp;K$7,Attendance!$N:$N,0)),IF(INDEX(Attendance!$R:$R,MATCH($B578&amp;K$7,Attendance!$N:$N,0))="","",IF(INDEX(Attendance!$R:$R,MATCH($B578&amp;K$7,Attendance!$N:$N,0))&gt;8,8,INDEX(Attendance!$R:$R,MATCH($B578&amp;K$7,Attendance!$N:$N,0))))),"")</f>
        <v/>
      </c>
      <c r="L579" s="192" t="str">
        <f>IFERROR(IF(L$6="Sun",INDEX(Attendance!$R:$R,MATCH($B578&amp;L$7,Attendance!$N:$N,0)),IF(INDEX(Attendance!$R:$R,MATCH($B578&amp;L$7,Attendance!$N:$N,0))="","",IF(INDEX(Attendance!$R:$R,MATCH($B578&amp;L$7,Attendance!$N:$N,0))&gt;8,8,INDEX(Attendance!$R:$R,MATCH($B578&amp;L$7,Attendance!$N:$N,0))))),"")</f>
        <v/>
      </c>
      <c r="M579" s="192" t="str">
        <f>IFERROR(IF(M$6="Sun",INDEX(Attendance!$R:$R,MATCH($B578&amp;M$7,Attendance!$N:$N,0)),IF(INDEX(Attendance!$R:$R,MATCH($B578&amp;M$7,Attendance!$N:$N,0))="","",IF(INDEX(Attendance!$R:$R,MATCH($B578&amp;M$7,Attendance!$N:$N,0))&gt;8,8,INDEX(Attendance!$R:$R,MATCH($B578&amp;M$7,Attendance!$N:$N,0))))),"")</f>
        <v/>
      </c>
      <c r="N579" s="192" t="str">
        <f>IFERROR(IF(N$6="Sun",INDEX(Attendance!$R:$R,MATCH($B578&amp;N$7,Attendance!$N:$N,0)),IF(INDEX(Attendance!$R:$R,MATCH($B578&amp;N$7,Attendance!$N:$N,0))="","",IF(INDEX(Attendance!$R:$R,MATCH($B578&amp;N$7,Attendance!$N:$N,0))&gt;8,8,INDEX(Attendance!$R:$R,MATCH($B578&amp;N$7,Attendance!$N:$N,0))))),"")</f>
        <v/>
      </c>
      <c r="O579" s="192" t="str">
        <f>IFERROR(IF(O$6="Sun",INDEX(Attendance!$R:$R,MATCH($B578&amp;O$7,Attendance!$N:$N,0)),IF(INDEX(Attendance!$R:$R,MATCH($B578&amp;O$7,Attendance!$N:$N,0))="","",IF(INDEX(Attendance!$R:$R,MATCH($B578&amp;O$7,Attendance!$N:$N,0))&gt;8,8,INDEX(Attendance!$R:$R,MATCH($B578&amp;O$7,Attendance!$N:$N,0))))),"")</f>
        <v/>
      </c>
      <c r="P579" s="192" t="str">
        <f>IFERROR(IF(P$6="Sun",INDEX(Attendance!$R:$R,MATCH($B578&amp;P$7,Attendance!$N:$N,0)),IF(INDEX(Attendance!$R:$R,MATCH($B578&amp;P$7,Attendance!$N:$N,0))="","",IF(INDEX(Attendance!$R:$R,MATCH($B578&amp;P$7,Attendance!$N:$N,0))&gt;8,8,INDEX(Attendance!$R:$R,MATCH($B578&amp;P$7,Attendance!$N:$N,0))))),"")</f>
        <v/>
      </c>
      <c r="Q579" s="192" t="str">
        <f>IFERROR(IF(Q$6="Sun",INDEX(Attendance!$R:$R,MATCH($B578&amp;Q$7,Attendance!$N:$N,0)),IF(INDEX(Attendance!$R:$R,MATCH($B578&amp;Q$7,Attendance!$N:$N,0))="","",IF(INDEX(Attendance!$R:$R,MATCH($B578&amp;Q$7,Attendance!$N:$N,0))&gt;8,8,INDEX(Attendance!$R:$R,MATCH($B578&amp;Q$7,Attendance!$N:$N,0))))),"")</f>
        <v/>
      </c>
      <c r="R579" s="192" t="str">
        <f>IFERROR(IF(R$6="Sun",INDEX(Attendance!$R:$R,MATCH($B578&amp;R$7,Attendance!$N:$N,0)),IF(INDEX(Attendance!$R:$R,MATCH($B578&amp;R$7,Attendance!$N:$N,0))="","",IF(INDEX(Attendance!$R:$R,MATCH($B578&amp;R$7,Attendance!$N:$N,0))&gt;8,8,INDEX(Attendance!$R:$R,MATCH($B578&amp;R$7,Attendance!$N:$N,0))))),"")</f>
        <v/>
      </c>
      <c r="S579" s="192" t="str">
        <f>IFERROR(IF(S$6="Sun",INDEX(Attendance!$R:$R,MATCH($B578&amp;S$7,Attendance!$N:$N,0)),IF(INDEX(Attendance!$R:$R,MATCH($B578&amp;S$7,Attendance!$N:$N,0))="","",IF(INDEX(Attendance!$R:$R,MATCH($B578&amp;S$7,Attendance!$N:$N,0))&gt;8,8,INDEX(Attendance!$R:$R,MATCH($B578&amp;S$7,Attendance!$N:$N,0))))),"")</f>
        <v/>
      </c>
      <c r="T579" s="192" t="str">
        <f>IFERROR(IF(T$6="Sun",INDEX(Attendance!$R:$R,MATCH($B578&amp;T$7,Attendance!$N:$N,0)),IF(INDEX(Attendance!$R:$R,MATCH($B578&amp;T$7,Attendance!$N:$N,0))="","",IF(INDEX(Attendance!$R:$R,MATCH($B578&amp;T$7,Attendance!$N:$N,0))&gt;8,8,INDEX(Attendance!$R:$R,MATCH($B578&amp;T$7,Attendance!$N:$N,0))))),"")</f>
        <v/>
      </c>
      <c r="U579" s="192" t="str">
        <f>IFERROR(IF(U$6="Sun",INDEX(Attendance!$R:$R,MATCH($B578&amp;U$7,Attendance!$N:$N,0)),IF(INDEX(Attendance!$R:$R,MATCH($B578&amp;U$7,Attendance!$N:$N,0))="","",IF(INDEX(Attendance!$R:$R,MATCH($B578&amp;U$7,Attendance!$N:$N,0))&gt;8,8,INDEX(Attendance!$R:$R,MATCH($B578&amp;U$7,Attendance!$N:$N,0))))),"")</f>
        <v/>
      </c>
      <c r="V579" s="192" t="str">
        <f>IFERROR(IF(V$6="Sun",INDEX(Attendance!$R:$R,MATCH($B578&amp;V$7,Attendance!$N:$N,0)),IF(INDEX(Attendance!$R:$R,MATCH($B578&amp;V$7,Attendance!$N:$N,0))="","",IF(INDEX(Attendance!$R:$R,MATCH($B578&amp;V$7,Attendance!$N:$N,0))&gt;8,8,INDEX(Attendance!$R:$R,MATCH($B578&amp;V$7,Attendance!$N:$N,0))))),"")</f>
        <v/>
      </c>
      <c r="W579" s="192" t="str">
        <f>IFERROR(IF(W$6="Sun",INDEX(Attendance!$R:$R,MATCH($B578&amp;W$7,Attendance!$N:$N,0)),IF(INDEX(Attendance!$R:$R,MATCH($B578&amp;W$7,Attendance!$N:$N,0))="","",IF(INDEX(Attendance!$R:$R,MATCH($B578&amp;W$7,Attendance!$N:$N,0))&gt;8,8,INDEX(Attendance!$R:$R,MATCH($B578&amp;W$7,Attendance!$N:$N,0))))),"")</f>
        <v/>
      </c>
      <c r="X579" s="192" t="str">
        <f>IFERROR(IF(X$6="Sun",INDEX(Attendance!$R:$R,MATCH($B578&amp;X$7,Attendance!$N:$N,0)),IF(INDEX(Attendance!$R:$R,MATCH($B578&amp;X$7,Attendance!$N:$N,0))="","",IF(INDEX(Attendance!$R:$R,MATCH($B578&amp;X$7,Attendance!$N:$N,0))&gt;8,8,INDEX(Attendance!$R:$R,MATCH($B578&amp;X$7,Attendance!$N:$N,0))))),"")</f>
        <v/>
      </c>
      <c r="Y579" s="192" t="str">
        <f>IFERROR(IF(Y$6="Sun",INDEX(Attendance!$R:$R,MATCH($B578&amp;Y$7,Attendance!$N:$N,0)),IF(INDEX(Attendance!$R:$R,MATCH($B578&amp;Y$7,Attendance!$N:$N,0))="","",IF(INDEX(Attendance!$R:$R,MATCH($B578&amp;Y$7,Attendance!$N:$N,0))&gt;8,8,INDEX(Attendance!$R:$R,MATCH($B578&amp;Y$7,Attendance!$N:$N,0))))),"")</f>
        <v/>
      </c>
      <c r="Z579" s="192" t="str">
        <f>IFERROR(IF(Z$6="Sun",INDEX(Attendance!$R:$R,MATCH($B578&amp;Z$7,Attendance!$N:$N,0)),IF(INDEX(Attendance!$R:$R,MATCH($B578&amp;Z$7,Attendance!$N:$N,0))="","",IF(INDEX(Attendance!$R:$R,MATCH($B578&amp;Z$7,Attendance!$N:$N,0))&gt;8,8,INDEX(Attendance!$R:$R,MATCH($B578&amp;Z$7,Attendance!$N:$N,0))))),"")</f>
        <v/>
      </c>
      <c r="AA579" s="192" t="str">
        <f>IFERROR(IF(AA$6="Sun",INDEX(Attendance!$R:$R,MATCH($B578&amp;AA$7,Attendance!$N:$N,0)),IF(INDEX(Attendance!$R:$R,MATCH($B578&amp;AA$7,Attendance!$N:$N,0))="","",IF(INDEX(Attendance!$R:$R,MATCH($B578&amp;AA$7,Attendance!$N:$N,0))&gt;8,8,INDEX(Attendance!$R:$R,MATCH($B578&amp;AA$7,Attendance!$N:$N,0))))),"")</f>
        <v/>
      </c>
      <c r="AB579" s="192" t="str">
        <f>IFERROR(IF(AB$6="Sun",INDEX(Attendance!$R:$R,MATCH($B578&amp;AB$7,Attendance!$N:$N,0)),IF(INDEX(Attendance!$R:$R,MATCH($B578&amp;AB$7,Attendance!$N:$N,0))="","",IF(INDEX(Attendance!$R:$R,MATCH($B578&amp;AB$7,Attendance!$N:$N,0))&gt;8,8,INDEX(Attendance!$R:$R,MATCH($B578&amp;AB$7,Attendance!$N:$N,0))))),"")</f>
        <v/>
      </c>
      <c r="AC579" s="192" t="str">
        <f>IFERROR(IF(AC$6="Sun",INDEX(Attendance!$R:$R,MATCH($B578&amp;AC$7,Attendance!$N:$N,0)),IF(INDEX(Attendance!$R:$R,MATCH($B578&amp;AC$7,Attendance!$N:$N,0))="","",IF(INDEX(Attendance!$R:$R,MATCH($B578&amp;AC$7,Attendance!$N:$N,0))&gt;8,8,INDEX(Attendance!$R:$R,MATCH($B578&amp;AC$7,Attendance!$N:$N,0))))),"")</f>
        <v/>
      </c>
      <c r="AD579" s="192" t="str">
        <f>IFERROR(IF(AD$6="Sun",INDEX(Attendance!$R:$R,MATCH($B578&amp;AD$7,Attendance!$N:$N,0)),IF(INDEX(Attendance!$R:$R,MATCH($B578&amp;AD$7,Attendance!$N:$N,0))="","",IF(INDEX(Attendance!$R:$R,MATCH($B578&amp;AD$7,Attendance!$N:$N,0))&gt;8,8,INDEX(Attendance!$R:$R,MATCH($B578&amp;AD$7,Attendance!$N:$N,0))))),"")</f>
        <v/>
      </c>
      <c r="AE579" s="192" t="str">
        <f>IFERROR(IF(AE$6="Sun",INDEX(Attendance!$R:$R,MATCH($B578&amp;AE$7,Attendance!$N:$N,0)),IF(INDEX(Attendance!$R:$R,MATCH($B578&amp;AE$7,Attendance!$N:$N,0))="","",IF(INDEX(Attendance!$R:$R,MATCH($B578&amp;AE$7,Attendance!$N:$N,0))&gt;8,8,INDEX(Attendance!$R:$R,MATCH($B578&amp;AE$7,Attendance!$N:$N,0))))),"")</f>
        <v/>
      </c>
      <c r="AF579" s="192" t="str">
        <f>IFERROR(IF(AF$6="Sun",INDEX(Attendance!$R:$R,MATCH($B578&amp;AF$7,Attendance!$N:$N,0)),IF(INDEX(Attendance!$R:$R,MATCH($B578&amp;AF$7,Attendance!$N:$N,0))="","",IF(INDEX(Attendance!$R:$R,MATCH($B578&amp;AF$7,Attendance!$N:$N,0))&gt;8,8,INDEX(Attendance!$R:$R,MATCH($B578&amp;AF$7,Attendance!$N:$N,0))))),"")</f>
        <v/>
      </c>
      <c r="AG579" s="192" t="str">
        <f>IFERROR(IF(AG$6="Sun",INDEX(Attendance!$R:$R,MATCH($B578&amp;AG$7,Attendance!$N:$N,0)),IF(INDEX(Attendance!$R:$R,MATCH($B578&amp;AG$7,Attendance!$N:$N,0))="","",IF(INDEX(Attendance!$R:$R,MATCH($B578&amp;AG$7,Attendance!$N:$N,0))&gt;8,8,INDEX(Attendance!$R:$R,MATCH($B578&amp;AG$7,Attendance!$N:$N,0))))),"")</f>
        <v/>
      </c>
      <c r="AH579" s="192" t="str">
        <f>IFERROR(IF(AH$6="Sun",INDEX(Attendance!$R:$R,MATCH($B578&amp;AH$7,Attendance!$N:$N,0)),IF(INDEX(Attendance!$R:$R,MATCH($B578&amp;AH$7,Attendance!$N:$N,0))="","",IF(INDEX(Attendance!$R:$R,MATCH($B578&amp;AH$7,Attendance!$N:$N,0))&gt;8,8,INDEX(Attendance!$R:$R,MATCH($B578&amp;AH$7,Attendance!$N:$N,0))))),"")</f>
        <v/>
      </c>
      <c r="AI579" s="192" t="str">
        <f>IFERROR(IF(AI$6="Sun",INDEX(Attendance!$R:$R,MATCH($B578&amp;AI$7,Attendance!$N:$N,0)),IF(INDEX(Attendance!$R:$R,MATCH($B578&amp;AI$7,Attendance!$N:$N,0))="","",IF(INDEX(Attendance!$R:$R,MATCH($B578&amp;AI$7,Attendance!$N:$N,0))&gt;8,8,INDEX(Attendance!$R:$R,MATCH($B578&amp;AI$7,Attendance!$N:$N,0))))),"")</f>
        <v/>
      </c>
      <c r="AJ579" s="192" t="str">
        <f>IFERROR(IF(AJ$6="Sun",INDEX(Attendance!$R:$R,MATCH($B578&amp;AJ$7,Attendance!$N:$N,0)),IF(INDEX(Attendance!$R:$R,MATCH($B578&amp;AJ$7,Attendance!$N:$N,0))="","",IF(INDEX(Attendance!$R:$R,MATCH($B578&amp;AJ$7,Attendance!$N:$N,0))&gt;8,8,INDEX(Attendance!$R:$R,MATCH($B578&amp;AJ$7,Attendance!$N:$N,0))))),"")</f>
        <v/>
      </c>
      <c r="AK579" s="259"/>
      <c r="AL579" s="193">
        <f>ROUND((IF($C583="",Basic,MID($C583,FIND("RM",$C583)+3,4))+$AP578+$AQ583)/WorkDays/WorkHours*AL$6,4)</f>
        <v>8.6538000000000004</v>
      </c>
      <c r="AM579" s="193">
        <f>ROUND((IF($C583="",Basic,MID($C583,FIND("RM",$C583)+3,4))+$AP578+$AQ583)/WorkDays/WorkHours*AM$6,4)</f>
        <v>11.538500000000001</v>
      </c>
      <c r="AN579" s="193">
        <f>ROUND((IF($C583="",Basic,MID($C583,FIND("RM",$C583)+3,4))+$AP578+$AQ583)/WorkDays/WorkHours*AN$6,4)</f>
        <v>17.307700000000001</v>
      </c>
      <c r="AO579" s="262"/>
      <c r="AP579" s="265"/>
      <c r="AQ579" s="86"/>
      <c r="AR579" s="194"/>
      <c r="AS579" s="194"/>
      <c r="AT579" s="194"/>
      <c r="AU579" s="256"/>
    </row>
    <row r="580" spans="1:47" s="213" customFormat="1" ht="33" customHeight="1" x14ac:dyDescent="0.35">
      <c r="A580" s="189"/>
      <c r="B580" s="184"/>
      <c r="C580" s="195" t="str">
        <f>_xlfn.IFNA(INDEX(Masterlist!E:E,MATCH(B578,Masterlist!B:B,0)),"")</f>
        <v/>
      </c>
      <c r="D580" s="1"/>
      <c r="E580" s="196" t="s">
        <v>175</v>
      </c>
      <c r="F580" s="197" t="str">
        <f>IFERROR(IF(F$6="Sun","",IF(INDEX(Attendance!$S:$S,MATCH($B578&amp;F$7,Attendance!$N:$N,0))=TRUE,"",IF(F579&lt;8,"",INDEX(Attendance!$G:$G,MATCH($B578&amp;F$7,Attendance!$N:$N,0))))),"")</f>
        <v/>
      </c>
      <c r="G580" s="197" t="str">
        <f>IFERROR(IF(G$6="Sun","",IF(INDEX(Attendance!$S:$S,MATCH($B578&amp;G$7,Attendance!$N:$N,0))=TRUE,"",IF(G579&lt;8,"",INDEX(Attendance!$G:$G,MATCH($B578&amp;G$7,Attendance!$N:$N,0))))),"")</f>
        <v/>
      </c>
      <c r="H580" s="197" t="str">
        <f>IFERROR(IF(H$6="Sun","",IF(INDEX(Attendance!$S:$S,MATCH($B578&amp;H$7,Attendance!$N:$N,0))=TRUE,"",IF(H579&lt;8,"",INDEX(Attendance!$G:$G,MATCH($B578&amp;H$7,Attendance!$N:$N,0))))),"")</f>
        <v/>
      </c>
      <c r="I580" s="197" t="str">
        <f>IFERROR(IF(I$6="Sun","",IF(INDEX(Attendance!$S:$S,MATCH($B578&amp;I$7,Attendance!$N:$N,0))=TRUE,"",IF(I579&lt;8,"",INDEX(Attendance!$G:$G,MATCH($B578&amp;I$7,Attendance!$N:$N,0))))),"")</f>
        <v/>
      </c>
      <c r="J580" s="197" t="str">
        <f>IFERROR(IF(J$6="Sun","",IF(INDEX(Attendance!$S:$S,MATCH($B578&amp;J$7,Attendance!$N:$N,0))=TRUE,"",IF(J579&lt;8,"",INDEX(Attendance!$G:$G,MATCH($B578&amp;J$7,Attendance!$N:$N,0))))),"")</f>
        <v/>
      </c>
      <c r="K580" s="197" t="str">
        <f>IFERROR(IF(K$6="Sun","",IF(INDEX(Attendance!$S:$S,MATCH($B578&amp;K$7,Attendance!$N:$N,0))=TRUE,"",IF(K579&lt;8,"",INDEX(Attendance!$G:$G,MATCH($B578&amp;K$7,Attendance!$N:$N,0))))),"")</f>
        <v/>
      </c>
      <c r="L580" s="197" t="str">
        <f>IFERROR(IF(L$6="Sun","",IF(INDEX(Attendance!$S:$S,MATCH($B578&amp;L$7,Attendance!$N:$N,0))=TRUE,"",IF(L579&lt;8,"",INDEX(Attendance!$G:$G,MATCH($B578&amp;L$7,Attendance!$N:$N,0))))),"")</f>
        <v/>
      </c>
      <c r="M580" s="197" t="str">
        <f>IFERROR(IF(M$6="Sun","",IF(INDEX(Attendance!$S:$S,MATCH($B578&amp;M$7,Attendance!$N:$N,0))=TRUE,"",IF(M579&lt;8,"",INDEX(Attendance!$G:$G,MATCH($B578&amp;M$7,Attendance!$N:$N,0))))),"")</f>
        <v/>
      </c>
      <c r="N580" s="197" t="str">
        <f>IFERROR(IF(N$6="Sun","",IF(INDEX(Attendance!$S:$S,MATCH($B578&amp;N$7,Attendance!$N:$N,0))=TRUE,"",IF(N579&lt;8,"",INDEX(Attendance!$G:$G,MATCH($B578&amp;N$7,Attendance!$N:$N,0))))),"")</f>
        <v/>
      </c>
      <c r="O580" s="197" t="str">
        <f>IFERROR(IF(O$6="Sun","",IF(INDEX(Attendance!$S:$S,MATCH($B578&amp;O$7,Attendance!$N:$N,0))=TRUE,"",IF(O579&lt;8,"",INDEX(Attendance!$G:$G,MATCH($B578&amp;O$7,Attendance!$N:$N,0))))),"")</f>
        <v/>
      </c>
      <c r="P580" s="197" t="str">
        <f>IFERROR(IF(P$6="Sun","",IF(INDEX(Attendance!$S:$S,MATCH($B578&amp;P$7,Attendance!$N:$N,0))=TRUE,"",IF(P579&lt;8,"",INDEX(Attendance!$G:$G,MATCH($B578&amp;P$7,Attendance!$N:$N,0))))),"")</f>
        <v/>
      </c>
      <c r="Q580" s="197" t="str">
        <f>IFERROR(IF(Q$6="Sun","",IF(INDEX(Attendance!$S:$S,MATCH($B578&amp;Q$7,Attendance!$N:$N,0))=TRUE,"",IF(Q579&lt;8,"",INDEX(Attendance!$G:$G,MATCH($B578&amp;Q$7,Attendance!$N:$N,0))))),"")</f>
        <v/>
      </c>
      <c r="R580" s="197" t="str">
        <f>IFERROR(IF(R$6="Sun","",IF(INDEX(Attendance!$S:$S,MATCH($B578&amp;R$7,Attendance!$N:$N,0))=TRUE,"",IF(R579&lt;8,"",INDEX(Attendance!$G:$G,MATCH($B578&amp;R$7,Attendance!$N:$N,0))))),"")</f>
        <v/>
      </c>
      <c r="S580" s="197" t="str">
        <f>IFERROR(IF(S$6="Sun","",IF(INDEX(Attendance!$S:$S,MATCH($B578&amp;S$7,Attendance!$N:$N,0))=TRUE,"",IF(S579&lt;8,"",INDEX(Attendance!$G:$G,MATCH($B578&amp;S$7,Attendance!$N:$N,0))))),"")</f>
        <v/>
      </c>
      <c r="T580" s="197" t="str">
        <f>IFERROR(IF(T$6="Sun","",IF(INDEX(Attendance!$S:$S,MATCH($B578&amp;T$7,Attendance!$N:$N,0))=TRUE,"",IF(T579&lt;8,"",INDEX(Attendance!$G:$G,MATCH($B578&amp;T$7,Attendance!$N:$N,0))))),"")</f>
        <v/>
      </c>
      <c r="U580" s="197" t="str">
        <f>IFERROR(IF(U$6="Sun","",IF(INDEX(Attendance!$S:$S,MATCH($B578&amp;U$7,Attendance!$N:$N,0))=TRUE,"",IF(U579&lt;8,"",INDEX(Attendance!$G:$G,MATCH($B578&amp;U$7,Attendance!$N:$N,0))))),"")</f>
        <v/>
      </c>
      <c r="V580" s="197" t="str">
        <f>IFERROR(IF(V$6="Sun","",IF(INDEX(Attendance!$S:$S,MATCH($B578&amp;V$7,Attendance!$N:$N,0))=TRUE,"",IF(V579&lt;8,"",INDEX(Attendance!$G:$G,MATCH($B578&amp;V$7,Attendance!$N:$N,0))))),"")</f>
        <v/>
      </c>
      <c r="W580" s="197" t="str">
        <f>IFERROR(IF(W$6="Sun","",IF(INDEX(Attendance!$S:$S,MATCH($B578&amp;W$7,Attendance!$N:$N,0))=TRUE,"",IF(W579&lt;8,"",INDEX(Attendance!$G:$G,MATCH($B578&amp;W$7,Attendance!$N:$N,0))))),"")</f>
        <v/>
      </c>
      <c r="X580" s="197" t="str">
        <f>IFERROR(IF(X$6="Sun","",IF(INDEX(Attendance!$S:$S,MATCH($B578&amp;X$7,Attendance!$N:$N,0))=TRUE,"",IF(X579&lt;8,"",INDEX(Attendance!$G:$G,MATCH($B578&amp;X$7,Attendance!$N:$N,0))))),"")</f>
        <v/>
      </c>
      <c r="Y580" s="197" t="str">
        <f>IFERROR(IF(Y$6="Sun","",IF(INDEX(Attendance!$S:$S,MATCH($B578&amp;Y$7,Attendance!$N:$N,0))=TRUE,"",IF(Y579&lt;8,"",INDEX(Attendance!$G:$G,MATCH($B578&amp;Y$7,Attendance!$N:$N,0))))),"")</f>
        <v/>
      </c>
      <c r="Z580" s="197" t="str">
        <f>IFERROR(IF(Z$6="Sun","",IF(INDEX(Attendance!$S:$S,MATCH($B578&amp;Z$7,Attendance!$N:$N,0))=TRUE,"",IF(Z579&lt;8,"",INDEX(Attendance!$G:$G,MATCH($B578&amp;Z$7,Attendance!$N:$N,0))))),"")</f>
        <v/>
      </c>
      <c r="AA580" s="197" t="str">
        <f>IFERROR(IF(AA$6="Sun","",IF(INDEX(Attendance!$S:$S,MATCH($B578&amp;AA$7,Attendance!$N:$N,0))=TRUE,"",IF(AA579&lt;8,"",INDEX(Attendance!$G:$G,MATCH($B578&amp;AA$7,Attendance!$N:$N,0))))),"")</f>
        <v/>
      </c>
      <c r="AB580" s="197" t="str">
        <f>IFERROR(IF(AB$6="Sun","",IF(INDEX(Attendance!$S:$S,MATCH($B578&amp;AB$7,Attendance!$N:$N,0))=TRUE,"",IF(AB579&lt;8,"",INDEX(Attendance!$G:$G,MATCH($B578&amp;AB$7,Attendance!$N:$N,0))))),"")</f>
        <v/>
      </c>
      <c r="AC580" s="197" t="str">
        <f>IFERROR(IF(AC$6="Sun","",IF(INDEX(Attendance!$S:$S,MATCH($B578&amp;AC$7,Attendance!$N:$N,0))=TRUE,"",IF(AC579&lt;8,"",INDEX(Attendance!$G:$G,MATCH($B578&amp;AC$7,Attendance!$N:$N,0))))),"")</f>
        <v/>
      </c>
      <c r="AD580" s="197" t="str">
        <f>IFERROR(IF(AD$6="Sun","",IF(INDEX(Attendance!$S:$S,MATCH($B578&amp;AD$7,Attendance!$N:$N,0))=TRUE,"",IF(AD579&lt;8,"",INDEX(Attendance!$G:$G,MATCH($B578&amp;AD$7,Attendance!$N:$N,0))))),"")</f>
        <v/>
      </c>
      <c r="AE580" s="197" t="str">
        <f>IFERROR(IF(AE$6="Sun","",IF(INDEX(Attendance!$S:$S,MATCH($B578&amp;AE$7,Attendance!$N:$N,0))=TRUE,"",IF(AE579&lt;8,"",INDEX(Attendance!$G:$G,MATCH($B578&amp;AE$7,Attendance!$N:$N,0))))),"")</f>
        <v/>
      </c>
      <c r="AF580" s="197" t="str">
        <f>IFERROR(IF(AF$6="Sun","",IF(INDEX(Attendance!$S:$S,MATCH($B578&amp;AF$7,Attendance!$N:$N,0))=TRUE,"",IF(AF579&lt;8,"",INDEX(Attendance!$G:$G,MATCH($B578&amp;AF$7,Attendance!$N:$N,0))))),"")</f>
        <v/>
      </c>
      <c r="AG580" s="197" t="str">
        <f>IFERROR(IF(AG$6="Sun","",IF(INDEX(Attendance!$S:$S,MATCH($B578&amp;AG$7,Attendance!$N:$N,0))=TRUE,"",IF(AG579&lt;8,"",INDEX(Attendance!$G:$G,MATCH($B578&amp;AG$7,Attendance!$N:$N,0))))),"")</f>
        <v/>
      </c>
      <c r="AH580" s="197" t="str">
        <f>IFERROR(IF(AH$6="Sun","",IF(INDEX(Attendance!$S:$S,MATCH($B578&amp;AH$7,Attendance!$N:$N,0))=TRUE,"",IF(AH579&lt;8,"",INDEX(Attendance!$G:$G,MATCH($B578&amp;AH$7,Attendance!$N:$N,0))))),"")</f>
        <v/>
      </c>
      <c r="AI580" s="197" t="str">
        <f>IFERROR(IF(AI$6="Sun","",IF(INDEX(Attendance!$S:$S,MATCH($B578&amp;AI$7,Attendance!$N:$N,0))=TRUE,"",IF(AI579&lt;8,"",INDEX(Attendance!$G:$G,MATCH($B578&amp;AI$7,Attendance!$N:$N,0))))),"")</f>
        <v/>
      </c>
      <c r="AJ580" s="197" t="str">
        <f>IFERROR(IF(AJ$6="Sun","",IF(INDEX(Attendance!$S:$S,MATCH($B578&amp;AJ$7,Attendance!$N:$N,0))=TRUE,"",IF(AJ579&lt;8,"",INDEX(Attendance!$G:$G,MATCH($B578&amp;AJ$7,Attendance!$N:$N,0))))),"")</f>
        <v/>
      </c>
      <c r="AK580" s="259"/>
      <c r="AL580" s="198"/>
      <c r="AM580" s="198"/>
      <c r="AN580" s="198"/>
      <c r="AO580" s="262"/>
      <c r="AP580" s="265"/>
      <c r="AQ580" s="86"/>
      <c r="AR580" s="194"/>
      <c r="AS580" s="194"/>
      <c r="AT580" s="194"/>
      <c r="AU580" s="256"/>
    </row>
    <row r="581" spans="1:47" s="213" customFormat="1" ht="33" customHeight="1" x14ac:dyDescent="0.35">
      <c r="A581" s="189"/>
      <c r="B581" s="184"/>
      <c r="C581" s="195" t="str">
        <f>_xlfn.IFNA(INDEX(Masterlist!F:F,MATCH(B578,Masterlist!B:B,0)),"")</f>
        <v/>
      </c>
      <c r="D581" s="88"/>
      <c r="E581" s="196"/>
      <c r="F581" s="199"/>
      <c r="G581" s="200"/>
      <c r="H581" s="192"/>
      <c r="I581" s="192"/>
      <c r="J581" s="192"/>
      <c r="K581" s="192"/>
      <c r="L581" s="192"/>
      <c r="M581" s="192"/>
      <c r="N581" s="192"/>
      <c r="O581" s="192"/>
      <c r="P581" s="192"/>
      <c r="Q581" s="201"/>
      <c r="R581" s="201"/>
      <c r="S581" s="192"/>
      <c r="T581" s="192"/>
      <c r="U581" s="192"/>
      <c r="V581" s="192"/>
      <c r="W581" s="192"/>
      <c r="X581" s="192"/>
      <c r="Y581" s="192"/>
      <c r="Z581" s="192"/>
      <c r="AA581" s="192"/>
      <c r="AB581" s="192"/>
      <c r="AC581" s="192"/>
      <c r="AD581" s="192"/>
      <c r="AE581" s="192"/>
      <c r="AF581" s="192"/>
      <c r="AG581" s="192"/>
      <c r="AH581" s="192"/>
      <c r="AI581" s="192"/>
      <c r="AJ581" s="192"/>
      <c r="AK581" s="259"/>
      <c r="AL581" s="198"/>
      <c r="AM581" s="198"/>
      <c r="AN581" s="198"/>
      <c r="AO581" s="262"/>
      <c r="AP581" s="265"/>
      <c r="AQ581" s="86"/>
      <c r="AR581" s="194"/>
      <c r="AS581" s="194"/>
      <c r="AT581" s="194"/>
      <c r="AU581" s="256"/>
    </row>
    <row r="582" spans="1:47" s="213" customFormat="1" ht="33" customHeight="1" x14ac:dyDescent="0.35">
      <c r="A582" s="189"/>
      <c r="B582" s="184"/>
      <c r="C582" s="202" t="str">
        <f>_xlfn.IFNA(INDEX(Masterlist!I:I,MATCH(B578,Masterlist!B:B,0)),"")</f>
        <v/>
      </c>
      <c r="D582" s="226" t="str">
        <f>_xlfn.IFNA(IF(INDEX(Attendance!H:H,MATCH(B578,Attendance!$A:$A,0))="VMI","SCOPE ALLW",""),"")</f>
        <v/>
      </c>
      <c r="E582" s="196" t="s">
        <v>13</v>
      </c>
      <c r="F582" s="203" t="str">
        <f>IFERROR(IF(AND(RIGHT(F578,1)="N",VALUE(F579)&gt;=8),Database!$I$3,""),"")</f>
        <v/>
      </c>
      <c r="G582" s="192" t="str">
        <f>IFERROR(IF(AND(RIGHT(G578,1)="N",VALUE(G579)&gt;=8),Database!$I$3,""),"")</f>
        <v/>
      </c>
      <c r="H582" s="199" t="str">
        <f>IFERROR(IF(AND(RIGHT(H578,1)="N",VALUE(H579)&gt;=8),Database!$I$3,""),"")</f>
        <v/>
      </c>
      <c r="I582" s="192" t="str">
        <f>IFERROR(IF(AND(RIGHT(I578,1)="N",VALUE(I579)&gt;=8),Database!$I$3,""),"")</f>
        <v/>
      </c>
      <c r="J582" s="192" t="str">
        <f>IFERROR(IF(AND(RIGHT(J578,1)="N",VALUE(J579)&gt;=8),Database!$I$3,""),"")</f>
        <v/>
      </c>
      <c r="K582" s="192" t="str">
        <f>IFERROR(IF(AND(RIGHT(K578,1)="N",VALUE(K579)&gt;=8),Database!$I$3,""),"")</f>
        <v/>
      </c>
      <c r="L582" s="192" t="str">
        <f>IFERROR(IF(AND(RIGHT(L578,1)="N",VALUE(L579)&gt;=8),Database!$I$3,""),"")</f>
        <v/>
      </c>
      <c r="M582" s="192" t="str">
        <f>IFERROR(IF(AND(RIGHT(M578,1)="N",VALUE(M579)&gt;=8),Database!$I$3,""),"")</f>
        <v/>
      </c>
      <c r="N582" s="192" t="str">
        <f>IFERROR(IF(AND(RIGHT(N578,1)="N",VALUE(N579)&gt;=8),Database!$I$3,""),"")</f>
        <v/>
      </c>
      <c r="O582" s="192" t="str">
        <f>IFERROR(IF(AND(RIGHT(O578,1)="N",VALUE(O579)&gt;=8),Database!$I$3,""),"")</f>
        <v/>
      </c>
      <c r="P582" s="192" t="str">
        <f>IFERROR(IF(AND(RIGHT(P578,1)="N",VALUE(P579)&gt;=8),Database!$I$3,""),"")</f>
        <v/>
      </c>
      <c r="Q582" s="192" t="str">
        <f>IFERROR(IF(AND(RIGHT(Q578,1)="N",VALUE(Q579)&gt;=8),Database!$I$3,""),"")</f>
        <v/>
      </c>
      <c r="R582" s="192" t="str">
        <f>IFERROR(IF(AND(RIGHT(R578,1)="N",VALUE(R579)&gt;=8),Database!$I$3,""),"")</f>
        <v/>
      </c>
      <c r="S582" s="192" t="str">
        <f>IFERROR(IF(AND(RIGHT(S578,1)="N",VALUE(S579)&gt;=8),Database!$I$3,""),"")</f>
        <v/>
      </c>
      <c r="T582" s="192" t="str">
        <f>IFERROR(IF(AND(RIGHT(T578,1)="N",VALUE(T579)&gt;=8),Database!$I$3,""),"")</f>
        <v/>
      </c>
      <c r="U582" s="192" t="str">
        <f>IFERROR(IF(AND(RIGHT(U578,1)="N",VALUE(U579)&gt;=8),Database!$I$3,""),"")</f>
        <v/>
      </c>
      <c r="V582" s="192" t="str">
        <f>IFERROR(IF(AND(RIGHT(V578,1)="N",VALUE(V579)&gt;=8),Database!$I$3,""),"")</f>
        <v/>
      </c>
      <c r="W582" s="192" t="str">
        <f>IFERROR(IF(AND(RIGHT(W578,1)="N",VALUE(W579)&gt;=8),Database!$I$3,""),"")</f>
        <v/>
      </c>
      <c r="X582" s="192" t="str">
        <f>IFERROR(IF(AND(RIGHT(X578,1)="N",VALUE(X579)&gt;=8),Database!$I$3,""),"")</f>
        <v/>
      </c>
      <c r="Y582" s="192" t="str">
        <f>IFERROR(IF(AND(RIGHT(Y578,1)="N",VALUE(Y579)&gt;=8),Database!$I$3,""),"")</f>
        <v/>
      </c>
      <c r="Z582" s="192" t="str">
        <f>IFERROR(IF(AND(RIGHT(Z578,1)="N",VALUE(Z579)&gt;=8),Database!$I$3,""),"")</f>
        <v/>
      </c>
      <c r="AA582" s="192" t="str">
        <f>IFERROR(IF(AND(RIGHT(AA578,1)="N",VALUE(AA579)&gt;=8),Database!$I$3,""),"")</f>
        <v/>
      </c>
      <c r="AB582" s="192" t="str">
        <f>IFERROR(IF(AND(RIGHT(AB578,1)="N",VALUE(AB579)&gt;=8),Database!$I$3,""),"")</f>
        <v/>
      </c>
      <c r="AC582" s="192" t="str">
        <f>IFERROR(IF(AND(RIGHT(AC578,1)="N",VALUE(AC579)&gt;=8),Database!$I$3,""),"")</f>
        <v/>
      </c>
      <c r="AD582" s="192" t="str">
        <f>IFERROR(IF(AND(RIGHT(AD578,1)="N",VALUE(AD579)&gt;=8),Database!$I$3,""),"")</f>
        <v/>
      </c>
      <c r="AE582" s="192" t="str">
        <f>IFERROR(IF(AND(RIGHT(AE578,1)="N",VALUE(AE579)&gt;=8),Database!$I$3,""),"")</f>
        <v/>
      </c>
      <c r="AF582" s="192" t="str">
        <f>IFERROR(IF(AND(RIGHT(AF578,1)="N",VALUE(AF579)&gt;=8),Database!$I$3,""),"")</f>
        <v/>
      </c>
      <c r="AG582" s="192" t="str">
        <f>IFERROR(IF(AND(RIGHT(AG578,1)="N",VALUE(AG579)&gt;=8),Database!$I$3,""),"")</f>
        <v/>
      </c>
      <c r="AH582" s="192" t="str">
        <f>IFERROR(IF(AND(RIGHT(AH578,1)="N",VALUE(AH579)&gt;=8),Database!$I$3,""),"")</f>
        <v/>
      </c>
      <c r="AI582" s="192" t="str">
        <f>IFERROR(IF(AND(RIGHT(AI578,1)="N",VALUE(AI579)&gt;=8),Database!$I$3,""),"")</f>
        <v/>
      </c>
      <c r="AJ582" s="192" t="str">
        <f>IFERROR(IF(AND(RIGHT(AJ578,1)="N",VALUE(AJ579)&gt;=8),Database!$I$3,""),"")</f>
        <v/>
      </c>
      <c r="AK582" s="259"/>
      <c r="AL582" s="204"/>
      <c r="AM582" s="198"/>
      <c r="AN582" s="198"/>
      <c r="AO582" s="262"/>
      <c r="AP582" s="265"/>
      <c r="AQ582" s="86"/>
      <c r="AR582" s="194"/>
      <c r="AS582" s="194"/>
      <c r="AT582" s="194"/>
      <c r="AU582" s="256"/>
    </row>
    <row r="583" spans="1:47" s="213" customFormat="1" ht="33" customHeight="1" thickBot="1" x14ac:dyDescent="0.4">
      <c r="A583" s="189"/>
      <c r="B583" s="205"/>
      <c r="C583" s="222"/>
      <c r="D583" s="28"/>
      <c r="E583" s="206" t="s">
        <v>176</v>
      </c>
      <c r="F583" s="207" t="str">
        <f>IFERROR(IF(INDEX(Attendance!$T:$T,MATCH($B578&amp;F$7,Attendance!$N:$N,0))=TRUE,"L",IF(SUM(F579:F580)&gt;=10,5,"")),"")</f>
        <v/>
      </c>
      <c r="G583" s="207" t="str">
        <f>IFERROR(IF(INDEX(Attendance!$T:$T,MATCH($B578&amp;G$7,Attendance!$N:$N,0))=TRUE,"L",IF(SUM(G579:G580)&gt;=10,5,"")),"")</f>
        <v/>
      </c>
      <c r="H583" s="208" t="str">
        <f>IFERROR(IF(INDEX(Attendance!$T:$T,MATCH($B578&amp;H$7,Attendance!$N:$N,0))=TRUE,"L",IF(SUM(H579:H580)&gt;=10,5,"")),"")</f>
        <v/>
      </c>
      <c r="I583" s="208" t="str">
        <f>IFERROR(IF(INDEX(Attendance!$T:$T,MATCH($B578&amp;I$7,Attendance!$N:$N,0))=TRUE,"L",IF(SUM(I579:I580)&gt;=10,5,"")),"")</f>
        <v/>
      </c>
      <c r="J583" s="208" t="str">
        <f>IFERROR(IF(INDEX(Attendance!$T:$T,MATCH($B578&amp;J$7,Attendance!$N:$N,0))=TRUE,"L",IF(SUM(J579:J580)&gt;=10,5,"")),"")</f>
        <v/>
      </c>
      <c r="K583" s="208" t="str">
        <f>IFERROR(IF(INDEX(Attendance!$T:$T,MATCH($B578&amp;K$7,Attendance!$N:$N,0))=TRUE,"L",IF(SUM(K579:K580)&gt;=10,5,"")),"")</f>
        <v/>
      </c>
      <c r="L583" s="208" t="str">
        <f>IFERROR(IF(INDEX(Attendance!$T:$T,MATCH($B578&amp;L$7,Attendance!$N:$N,0))=TRUE,"L",IF(SUM(L579:L580)&gt;=10,5,"")),"")</f>
        <v/>
      </c>
      <c r="M583" s="208" t="str">
        <f>IFERROR(IF(INDEX(Attendance!$T:$T,MATCH($B578&amp;M$7,Attendance!$N:$N,0))=TRUE,"L",IF(SUM(M579:M580)&gt;=10,5,"")),"")</f>
        <v/>
      </c>
      <c r="N583" s="208" t="str">
        <f>IFERROR(IF(INDEX(Attendance!$T:$T,MATCH($B578&amp;N$7,Attendance!$N:$N,0))=TRUE,"L",IF(SUM(N579:N580)&gt;=10,5,"")),"")</f>
        <v/>
      </c>
      <c r="O583" s="208" t="str">
        <f>IFERROR(IF(INDEX(Attendance!$T:$T,MATCH($B578&amp;O$7,Attendance!$N:$N,0))=TRUE,"L",IF(SUM(O579:O580)&gt;=10,5,"")),"")</f>
        <v/>
      </c>
      <c r="P583" s="208" t="str">
        <f>IFERROR(IF(INDEX(Attendance!$T:$T,MATCH($B578&amp;P$7,Attendance!$N:$N,0))=TRUE,"L",IF(SUM(P579:P580)&gt;=10,5,"")),"")</f>
        <v/>
      </c>
      <c r="Q583" s="208" t="str">
        <f>IFERROR(IF(INDEX(Attendance!$T:$T,MATCH($B578&amp;Q$7,Attendance!$N:$N,0))=TRUE,"L",IF(SUM(Q579:Q580)&gt;=10,5,"")),"")</f>
        <v/>
      </c>
      <c r="R583" s="208" t="str">
        <f>IFERROR(IF(INDEX(Attendance!$T:$T,MATCH($B578&amp;R$7,Attendance!$N:$N,0))=TRUE,"L",IF(SUM(R579:R580)&gt;=10,5,"")),"")</f>
        <v/>
      </c>
      <c r="S583" s="208" t="str">
        <f>IFERROR(IF(INDEX(Attendance!$T:$T,MATCH($B578&amp;S$7,Attendance!$N:$N,0))=TRUE,"L",IF(SUM(S579:S580)&gt;=10,5,"")),"")</f>
        <v/>
      </c>
      <c r="T583" s="208" t="str">
        <f>IFERROR(IF(INDEX(Attendance!$T:$T,MATCH($B578&amp;T$7,Attendance!$N:$N,0))=TRUE,"L",IF(SUM(T579:T580)&gt;=10,5,"")),"")</f>
        <v/>
      </c>
      <c r="U583" s="208" t="str">
        <f>IFERROR(IF(INDEX(Attendance!$T:$T,MATCH($B578&amp;U$7,Attendance!$N:$N,0))=TRUE,"L",IF(SUM(U579:U580)&gt;=10,5,"")),"")</f>
        <v/>
      </c>
      <c r="V583" s="208" t="str">
        <f>IFERROR(IF(INDEX(Attendance!$T:$T,MATCH($B578&amp;V$7,Attendance!$N:$N,0))=TRUE,"L",IF(SUM(V579:V580)&gt;=10,5,"")),"")</f>
        <v/>
      </c>
      <c r="W583" s="208" t="str">
        <f>IFERROR(IF(INDEX(Attendance!$T:$T,MATCH($B578&amp;W$7,Attendance!$N:$N,0))=TRUE,"L",IF(SUM(W579:W580)&gt;=10,5,"")),"")</f>
        <v/>
      </c>
      <c r="X583" s="208" t="str">
        <f>IFERROR(IF(INDEX(Attendance!$T:$T,MATCH($B578&amp;X$7,Attendance!$N:$N,0))=TRUE,"L",IF(SUM(X579:X580)&gt;=10,5,"")),"")</f>
        <v/>
      </c>
      <c r="Y583" s="208" t="str">
        <f>IFERROR(IF(INDEX(Attendance!$T:$T,MATCH($B578&amp;Y$7,Attendance!$N:$N,0))=TRUE,"L",IF(SUM(Y579:Y580)&gt;=10,5,"")),"")</f>
        <v/>
      </c>
      <c r="Z583" s="208" t="str">
        <f>IFERROR(IF(INDEX(Attendance!$T:$T,MATCH($B578&amp;Z$7,Attendance!$N:$N,0))=TRUE,"L",IF(SUM(Z579:Z580)&gt;=10,5,"")),"")</f>
        <v/>
      </c>
      <c r="AA583" s="208" t="str">
        <f>IFERROR(IF(INDEX(Attendance!$T:$T,MATCH($B578&amp;AA$7,Attendance!$N:$N,0))=TRUE,"L",IF(SUM(AA579:AA580)&gt;=10,5,"")),"")</f>
        <v/>
      </c>
      <c r="AB583" s="208" t="str">
        <f>IFERROR(IF(INDEX(Attendance!$T:$T,MATCH($B578&amp;AB$7,Attendance!$N:$N,0))=TRUE,"L",IF(SUM(AB579:AB580)&gt;=10,5,"")),"")</f>
        <v/>
      </c>
      <c r="AC583" s="208" t="str">
        <f>IFERROR(IF(INDEX(Attendance!$T:$T,MATCH($B578&amp;AC$7,Attendance!$N:$N,0))=TRUE,"L",IF(SUM(AC579:AC580)&gt;=10,5,"")),"")</f>
        <v/>
      </c>
      <c r="AD583" s="208" t="str">
        <f>IFERROR(IF(INDEX(Attendance!$T:$T,MATCH($B578&amp;AD$7,Attendance!$N:$N,0))=TRUE,"L",IF(SUM(AD579:AD580)&gt;=10,5,"")),"")</f>
        <v/>
      </c>
      <c r="AE583" s="208" t="str">
        <f>IFERROR(IF(INDEX(Attendance!$T:$T,MATCH($B578&amp;AE$7,Attendance!$N:$N,0))=TRUE,"L",IF(SUM(AE579:AE580)&gt;=10,5,"")),"")</f>
        <v/>
      </c>
      <c r="AF583" s="208" t="str">
        <f>IFERROR(IF(INDEX(Attendance!$T:$T,MATCH($B578&amp;AF$7,Attendance!$N:$N,0))=TRUE,"L",IF(SUM(AF579:AF580)&gt;=10,5,"")),"")</f>
        <v/>
      </c>
      <c r="AG583" s="208" t="str">
        <f>IFERROR(IF(INDEX(Attendance!$T:$T,MATCH($B578&amp;AG$7,Attendance!$N:$N,0))=TRUE,"L",IF(SUM(AG579:AG580)&gt;=10,5,"")),"")</f>
        <v/>
      </c>
      <c r="AH583" s="208" t="str">
        <f>IFERROR(IF(INDEX(Attendance!$T:$T,MATCH($B578&amp;AH$7,Attendance!$N:$N,0))=TRUE,"L",IF(SUM(AH579:AH580)&gt;=10,5,"")),"")</f>
        <v/>
      </c>
      <c r="AI583" s="208" t="str">
        <f>IFERROR(IF(INDEX(Attendance!$T:$T,MATCH($B578&amp;AI$7,Attendance!$N:$N,0))=TRUE,"L",IF(SUM(AI579:AI580)&gt;=10,5,"")),"")</f>
        <v/>
      </c>
      <c r="AJ583" s="208" t="str">
        <f>IFERROR(IF(INDEX(Attendance!$T:$T,MATCH($B578&amp;AJ$7,Attendance!$N:$N,0))=TRUE,"L",IF(SUM(AJ579:AJ580)&gt;=10,5,"")),"")</f>
        <v/>
      </c>
      <c r="AK583" s="260"/>
      <c r="AL583" s="209">
        <f>ROUND(AL578*AL579,2)</f>
        <v>0</v>
      </c>
      <c r="AM583" s="209">
        <f>ROUND(AM578*AM579,2)</f>
        <v>0</v>
      </c>
      <c r="AN583" s="209">
        <f>ROUND(AN578*AN579,2)</f>
        <v>0</v>
      </c>
      <c r="AO583" s="263"/>
      <c r="AP583" s="266"/>
      <c r="AQ583" s="210">
        <f>AQ578*$AQ$5</f>
        <v>0</v>
      </c>
      <c r="AR583" s="211">
        <f>AR578*ROUND(IF($C583="",1200,MID($C583,FIND("RM",$C583)+3,4))/26,2)</f>
        <v>0</v>
      </c>
      <c r="AS583" s="211">
        <f t="shared" ref="AS583:AT583" si="160">AS578*ROUND(IF($C583="",1200,MID($C583,FIND("RM",$C583)+3,4))/26,2)</f>
        <v>0</v>
      </c>
      <c r="AT583" s="211">
        <f t="shared" si="160"/>
        <v>92.3</v>
      </c>
      <c r="AU583" s="257"/>
    </row>
    <row r="584" spans="1:47" s="212" customFormat="1" ht="33" customHeight="1" x14ac:dyDescent="0.25">
      <c r="A584" s="175">
        <f t="shared" si="140"/>
        <v>97</v>
      </c>
      <c r="B584" s="184" t="str">
        <f>_xlfn.IFNA(INDEX(Attendance!$A:$A,MATCH(A584,Attendance!$M:$M,0)),"")</f>
        <v/>
      </c>
      <c r="C584" s="185" t="str">
        <f>_xlfn.IFNA(INDEX(Masterlist!C:C,MATCH(B584,Masterlist!B:B,0)),"")</f>
        <v/>
      </c>
      <c r="D584" s="87"/>
      <c r="E584" s="186" t="s">
        <v>173</v>
      </c>
      <c r="F584" s="83" t="str" cm="1">
        <f t="array" ref="F584">_xlfn.IFNA(IF(OR(VALUE(F$7&amp;$C$3)=PH),IF(F585="","PH",IF(INDEX(Attendance!$O:$O,MATCH($B584&amp;F$7,Attendance!$N:$N,0))&lt;"1200","PM","PN")),IF(F$6="Sun",IF(F585="","RD",IF(INDEX(Attendance!$O:$O,MATCH($B584&amp;F$7,Attendance!$N:$N,0))&lt;"1200","RM","RN")),IF(F585="",IF(F$7="","",IF(INDEX(Attendance!$I:$I,MATCH($B584&amp;F$7,Attendance!$N:$N,0))="ABS","AB","UL")),IF(INDEX(Attendance!$O:$O,MATCH($B584&amp;F$7,Attendance!$N:$N,0))&lt;"1200","M","N")))),"")</f>
        <v/>
      </c>
      <c r="G584" s="83" t="str" cm="1">
        <f t="array" ref="G584">_xlfn.IFNA(IF(OR(VALUE(G$7&amp;$C$3)=PH),IF(G585="","PH",IF(INDEX(Attendance!$O:$O,MATCH($B584&amp;G$7,Attendance!$N:$N,0))&lt;"1200","PM","PN")),IF(G$6="Sun",IF(G585="","RD",IF(INDEX(Attendance!$O:$O,MATCH($B584&amp;G$7,Attendance!$N:$N,0))&lt;"1200","RM","RN")),IF(G585="",IF(G$7="","",IF(INDEX(Attendance!$I:$I,MATCH($B584&amp;G$7,Attendance!$N:$N,0))="ABS","AB","UL")),IF(INDEX(Attendance!$O:$O,MATCH($B584&amp;G$7,Attendance!$N:$N,0))&lt;"1200","M","N")))),"")</f>
        <v/>
      </c>
      <c r="H584" s="83" t="str" cm="1">
        <f t="array" ref="H584">_xlfn.IFNA(IF(OR(VALUE(H$7&amp;$C$3)=PH),IF(H585="","PH",IF(INDEX(Attendance!$O:$O,MATCH($B584&amp;H$7,Attendance!$N:$N,0))&lt;"1200","PM","PN")),IF(H$6="Sun",IF(H585="","RD",IF(INDEX(Attendance!$O:$O,MATCH($B584&amp;H$7,Attendance!$N:$N,0))&lt;"1200","RM","RN")),IF(H585="",IF(H$7="","",IF(INDEX(Attendance!$I:$I,MATCH($B584&amp;H$7,Attendance!$N:$N,0))="ABS","AB","UL")),IF(INDEX(Attendance!$O:$O,MATCH($B584&amp;H$7,Attendance!$N:$N,0))&lt;"1200","M","N")))),"")</f>
        <v/>
      </c>
      <c r="I584" s="83" t="str" cm="1">
        <f t="array" ref="I584">_xlfn.IFNA(IF(OR(VALUE(I$7&amp;$C$3)=PH),IF(I585="","PH",IF(INDEX(Attendance!$O:$O,MATCH($B584&amp;I$7,Attendance!$N:$N,0))&lt;"1200","PM","PN")),IF(I$6="Sun",IF(I585="","RD",IF(INDEX(Attendance!$O:$O,MATCH($B584&amp;I$7,Attendance!$N:$N,0))&lt;"1200","RM","RN")),IF(I585="",IF(I$7="","",IF(INDEX(Attendance!$I:$I,MATCH($B584&amp;I$7,Attendance!$N:$N,0))="ABS","AB","UL")),IF(INDEX(Attendance!$O:$O,MATCH($B584&amp;I$7,Attendance!$N:$N,0))&lt;"1200","M","N")))),"")</f>
        <v/>
      </c>
      <c r="J584" s="83" t="str" cm="1">
        <f t="array" ref="J584">_xlfn.IFNA(IF(OR(VALUE(J$7&amp;$C$3)=PH),IF(J585="","PH",IF(INDEX(Attendance!$O:$O,MATCH($B584&amp;J$7,Attendance!$N:$N,0))&lt;"1200","PM","PN")),IF(J$6="Sun",IF(J585="","RD",IF(INDEX(Attendance!$O:$O,MATCH($B584&amp;J$7,Attendance!$N:$N,0))&lt;"1200","RM","RN")),IF(J585="",IF(J$7="","",IF(INDEX(Attendance!$I:$I,MATCH($B584&amp;J$7,Attendance!$N:$N,0))="ABS","AB","UL")),IF(INDEX(Attendance!$O:$O,MATCH($B584&amp;J$7,Attendance!$N:$N,0))&lt;"1200","M","N")))),"")</f>
        <v/>
      </c>
      <c r="K584" s="83" t="str" cm="1">
        <f t="array" ref="K584">_xlfn.IFNA(IF(OR(VALUE(K$7&amp;$C$3)=PH),IF(K585="","PH",IF(INDEX(Attendance!$O:$O,MATCH($B584&amp;K$7,Attendance!$N:$N,0))&lt;"1200","PM","PN")),IF(K$6="Sun",IF(K585="","RD",IF(INDEX(Attendance!$O:$O,MATCH($B584&amp;K$7,Attendance!$N:$N,0))&lt;"1200","RM","RN")),IF(K585="",IF(K$7="","",IF(INDEX(Attendance!$I:$I,MATCH($B584&amp;K$7,Attendance!$N:$N,0))="ABS","AB","UL")),IF(INDEX(Attendance!$O:$O,MATCH($B584&amp;K$7,Attendance!$N:$N,0))&lt;"1200","M","N")))),"")</f>
        <v/>
      </c>
      <c r="L584" s="83" t="str" cm="1">
        <f t="array" ref="L584">_xlfn.IFNA(IF(OR(VALUE(L$7&amp;$C$3)=PH),IF(L585="","PH",IF(INDEX(Attendance!$O:$O,MATCH($B584&amp;L$7,Attendance!$N:$N,0))&lt;"1200","PM","PN")),IF(L$6="Sun",IF(L585="","RD",IF(INDEX(Attendance!$O:$O,MATCH($B584&amp;L$7,Attendance!$N:$N,0))&lt;"1200","RM","RN")),IF(L585="",IF(L$7="","",IF(INDEX(Attendance!$I:$I,MATCH($B584&amp;L$7,Attendance!$N:$N,0))="ABS","AB","UL")),IF(INDEX(Attendance!$O:$O,MATCH($B584&amp;L$7,Attendance!$N:$N,0))&lt;"1200","M","N")))),"")</f>
        <v>RD</v>
      </c>
      <c r="M584" s="83" t="str" cm="1">
        <f t="array" ref="M584">_xlfn.IFNA(IF(OR(VALUE(M$7&amp;$C$3)=PH),IF(M585="","PH",IF(INDEX(Attendance!$O:$O,MATCH($B584&amp;M$7,Attendance!$N:$N,0))&lt;"1200","PM","PN")),IF(M$6="Sun",IF(M585="","RD",IF(INDEX(Attendance!$O:$O,MATCH($B584&amp;M$7,Attendance!$N:$N,0))&lt;"1200","RM","RN")),IF(M585="",IF(M$7="","",IF(INDEX(Attendance!$I:$I,MATCH($B584&amp;M$7,Attendance!$N:$N,0))="ABS","AB","UL")),IF(INDEX(Attendance!$O:$O,MATCH($B584&amp;M$7,Attendance!$N:$N,0))&lt;"1200","M","N")))),"")</f>
        <v/>
      </c>
      <c r="N584" s="83" t="str" cm="1">
        <f t="array" ref="N584">_xlfn.IFNA(IF(OR(VALUE(N$7&amp;$C$3)=PH),IF(N585="","PH",IF(INDEX(Attendance!$O:$O,MATCH($B584&amp;N$7,Attendance!$N:$N,0))&lt;"1200","PM","PN")),IF(N$6="Sun",IF(N585="","RD",IF(INDEX(Attendance!$O:$O,MATCH($B584&amp;N$7,Attendance!$N:$N,0))&lt;"1200","RM","RN")),IF(N585="",IF(N$7="","",IF(INDEX(Attendance!$I:$I,MATCH($B584&amp;N$7,Attendance!$N:$N,0))="ABS","AB","UL")),IF(INDEX(Attendance!$O:$O,MATCH($B584&amp;N$7,Attendance!$N:$N,0))&lt;"1200","M","N")))),"")</f>
        <v/>
      </c>
      <c r="O584" s="83" t="str" cm="1">
        <f t="array" ref="O584">_xlfn.IFNA(IF(OR(VALUE(O$7&amp;$C$3)=PH),IF(O585="","PH",IF(INDEX(Attendance!$O:$O,MATCH($B584&amp;O$7,Attendance!$N:$N,0))&lt;"1200","PM","PN")),IF(O$6="Sun",IF(O585="","RD",IF(INDEX(Attendance!$O:$O,MATCH($B584&amp;O$7,Attendance!$N:$N,0))&lt;"1200","RM","RN")),IF(O585="",IF(O$7="","",IF(INDEX(Attendance!$I:$I,MATCH($B584&amp;O$7,Attendance!$N:$N,0))="ABS","AB","UL")),IF(INDEX(Attendance!$O:$O,MATCH($B584&amp;O$7,Attendance!$N:$N,0))&lt;"1200","M","N")))),"")</f>
        <v/>
      </c>
      <c r="P584" s="83" t="str" cm="1">
        <f t="array" ref="P584">_xlfn.IFNA(IF(OR(VALUE(P$7&amp;$C$3)=PH),IF(P585="","PH",IF(INDEX(Attendance!$O:$O,MATCH($B584&amp;P$7,Attendance!$N:$N,0))&lt;"1200","PM","PN")),IF(P$6="Sun",IF(P585="","RD",IF(INDEX(Attendance!$O:$O,MATCH($B584&amp;P$7,Attendance!$N:$N,0))&lt;"1200","RM","RN")),IF(P585="",IF(P$7="","",IF(INDEX(Attendance!$I:$I,MATCH($B584&amp;P$7,Attendance!$N:$N,0))="ABS","AB","UL")),IF(INDEX(Attendance!$O:$O,MATCH($B584&amp;P$7,Attendance!$N:$N,0))&lt;"1200","M","N")))),"")</f>
        <v/>
      </c>
      <c r="Q584" s="83" t="str" cm="1">
        <f t="array" ref="Q584">_xlfn.IFNA(IF(OR(VALUE(Q$7&amp;$C$3)=PH),IF(Q585="","PH",IF(INDEX(Attendance!$O:$O,MATCH($B584&amp;Q$7,Attendance!$N:$N,0))&lt;"1200","PM","PN")),IF(Q$6="Sun",IF(Q585="","RD",IF(INDEX(Attendance!$O:$O,MATCH($B584&amp;Q$7,Attendance!$N:$N,0))&lt;"1200","RM","RN")),IF(Q585="",IF(Q$7="","",IF(INDEX(Attendance!$I:$I,MATCH($B584&amp;Q$7,Attendance!$N:$N,0))="ABS","AB","UL")),IF(INDEX(Attendance!$O:$O,MATCH($B584&amp;Q$7,Attendance!$N:$N,0))&lt;"1200","M","N")))),"")</f>
        <v>PH</v>
      </c>
      <c r="R584" s="83" t="str" cm="1">
        <f t="array" ref="R584">_xlfn.IFNA(IF(OR(VALUE(R$7&amp;$C$3)=PH),IF(R585="","PH",IF(INDEX(Attendance!$O:$O,MATCH($B584&amp;R$7,Attendance!$N:$N,0))&lt;"1200","PM","PN")),IF(R$6="Sun",IF(R585="","RD",IF(INDEX(Attendance!$O:$O,MATCH($B584&amp;R$7,Attendance!$N:$N,0))&lt;"1200","RM","RN")),IF(R585="",IF(R$7="","",IF(INDEX(Attendance!$I:$I,MATCH($B584&amp;R$7,Attendance!$N:$N,0))="ABS","AB","UL")),IF(INDEX(Attendance!$O:$O,MATCH($B584&amp;R$7,Attendance!$N:$N,0))&lt;"1200","M","N")))),"")</f>
        <v>PH</v>
      </c>
      <c r="S584" s="83" t="str" cm="1">
        <f t="array" ref="S584">_xlfn.IFNA(IF(OR(VALUE(S$7&amp;$C$3)=PH),IF(S585="","PH",IF(INDEX(Attendance!$O:$O,MATCH($B584&amp;S$7,Attendance!$N:$N,0))&lt;"1200","PM","PN")),IF(S$6="Sun",IF(S585="","RD",IF(INDEX(Attendance!$O:$O,MATCH($B584&amp;S$7,Attendance!$N:$N,0))&lt;"1200","RM","RN")),IF(S585="",IF(S$7="","",IF(INDEX(Attendance!$I:$I,MATCH($B584&amp;S$7,Attendance!$N:$N,0))="ABS","AB","UL")),IF(INDEX(Attendance!$O:$O,MATCH($B584&amp;S$7,Attendance!$N:$N,0))&lt;"1200","M","N")))),"")</f>
        <v>RD</v>
      </c>
      <c r="T584" s="83" t="str" cm="1">
        <f t="array" ref="T584">_xlfn.IFNA(IF(OR(VALUE(T$7&amp;$C$3)=PH),IF(T585="","PH",IF(INDEX(Attendance!$O:$O,MATCH($B584&amp;T$7,Attendance!$N:$N,0))&lt;"1200","PM","PN")),IF(T$6="Sun",IF(T585="","RD",IF(INDEX(Attendance!$O:$O,MATCH($B584&amp;T$7,Attendance!$N:$N,0))&lt;"1200","RM","RN")),IF(T585="",IF(T$7="","",IF(INDEX(Attendance!$I:$I,MATCH($B584&amp;T$7,Attendance!$N:$N,0))="ABS","AB","UL")),IF(INDEX(Attendance!$O:$O,MATCH($B584&amp;T$7,Attendance!$N:$N,0))&lt;"1200","M","N")))),"")</f>
        <v/>
      </c>
      <c r="U584" s="83" t="str" cm="1">
        <f t="array" ref="U584">_xlfn.IFNA(IF(OR(VALUE(U$7&amp;$C$3)=PH),IF(U585="","PH",IF(INDEX(Attendance!$O:$O,MATCH($B584&amp;U$7,Attendance!$N:$N,0))&lt;"1200","PM","PN")),IF(U$6="Sun",IF(U585="","RD",IF(INDEX(Attendance!$O:$O,MATCH($B584&amp;U$7,Attendance!$N:$N,0))&lt;"1200","RM","RN")),IF(U585="",IF(U$7="","",IF(INDEX(Attendance!$I:$I,MATCH($B584&amp;U$7,Attendance!$N:$N,0))="ABS","AB","UL")),IF(INDEX(Attendance!$O:$O,MATCH($B584&amp;U$7,Attendance!$N:$N,0))&lt;"1200","M","N")))),"")</f>
        <v/>
      </c>
      <c r="V584" s="83" t="str" cm="1">
        <f t="array" ref="V584">_xlfn.IFNA(IF(OR(VALUE(V$7&amp;$C$3)=PH),IF(V585="","PH",IF(INDEX(Attendance!$O:$O,MATCH($B584&amp;V$7,Attendance!$N:$N,0))&lt;"1200","PM","PN")),IF(V$6="Sun",IF(V585="","RD",IF(INDEX(Attendance!$O:$O,MATCH($B584&amp;V$7,Attendance!$N:$N,0))&lt;"1200","RM","RN")),IF(V585="",IF(V$7="","",IF(INDEX(Attendance!$I:$I,MATCH($B584&amp;V$7,Attendance!$N:$N,0))="ABS","AB","UL")),IF(INDEX(Attendance!$O:$O,MATCH($B584&amp;V$7,Attendance!$N:$N,0))&lt;"1200","M","N")))),"")</f>
        <v/>
      </c>
      <c r="W584" s="83" t="str" cm="1">
        <f t="array" ref="W584">_xlfn.IFNA(IF(OR(VALUE(W$7&amp;$C$3)=PH),IF(W585="","PH",IF(INDEX(Attendance!$O:$O,MATCH($B584&amp;W$7,Attendance!$N:$N,0))&lt;"1200","PM","PN")),IF(W$6="Sun",IF(W585="","RD",IF(INDEX(Attendance!$O:$O,MATCH($B584&amp;W$7,Attendance!$N:$N,0))&lt;"1200","RM","RN")),IF(W585="",IF(W$7="","",IF(INDEX(Attendance!$I:$I,MATCH($B584&amp;W$7,Attendance!$N:$N,0))="ABS","AB","UL")),IF(INDEX(Attendance!$O:$O,MATCH($B584&amp;W$7,Attendance!$N:$N,0))&lt;"1200","M","N")))),"")</f>
        <v/>
      </c>
      <c r="X584" s="83" t="str" cm="1">
        <f t="array" ref="X584">_xlfn.IFNA(IF(OR(VALUE(X$7&amp;$C$3)=PH),IF(X585="","PH",IF(INDEX(Attendance!$O:$O,MATCH($B584&amp;X$7,Attendance!$N:$N,0))&lt;"1200","PM","PN")),IF(X$6="Sun",IF(X585="","RD",IF(INDEX(Attendance!$O:$O,MATCH($B584&amp;X$7,Attendance!$N:$N,0))&lt;"1200","RM","RN")),IF(X585="",IF(X$7="","",IF(INDEX(Attendance!$I:$I,MATCH($B584&amp;X$7,Attendance!$N:$N,0))="ABS","AB","UL")),IF(INDEX(Attendance!$O:$O,MATCH($B584&amp;X$7,Attendance!$N:$N,0))&lt;"1200","M","N")))),"")</f>
        <v/>
      </c>
      <c r="Y584" s="83" t="str" cm="1">
        <f t="array" ref="Y584">_xlfn.IFNA(IF(OR(VALUE(Y$7&amp;$C$3)=PH),IF(Y585="","PH",IF(INDEX(Attendance!$O:$O,MATCH($B584&amp;Y$7,Attendance!$N:$N,0))&lt;"1200","PM","PN")),IF(Y$6="Sun",IF(Y585="","RD",IF(INDEX(Attendance!$O:$O,MATCH($B584&amp;Y$7,Attendance!$N:$N,0))&lt;"1200","RM","RN")),IF(Y585="",IF(Y$7="","",IF(INDEX(Attendance!$I:$I,MATCH($B584&amp;Y$7,Attendance!$N:$N,0))="ABS","AB","UL")),IF(INDEX(Attendance!$O:$O,MATCH($B584&amp;Y$7,Attendance!$N:$N,0))&lt;"1200","M","N")))),"")</f>
        <v/>
      </c>
      <c r="Z584" s="83" t="str" cm="1">
        <f t="array" ref="Z584">_xlfn.IFNA(IF(OR(VALUE(Z$7&amp;$C$3)=PH),IF(Z585="","PH",IF(INDEX(Attendance!$O:$O,MATCH($B584&amp;Z$7,Attendance!$N:$N,0))&lt;"1200","PM","PN")),IF(Z$6="Sun",IF(Z585="","RD",IF(INDEX(Attendance!$O:$O,MATCH($B584&amp;Z$7,Attendance!$N:$N,0))&lt;"1200","RM","RN")),IF(Z585="",IF(Z$7="","",IF(INDEX(Attendance!$I:$I,MATCH($B584&amp;Z$7,Attendance!$N:$N,0))="ABS","AB","UL")),IF(INDEX(Attendance!$O:$O,MATCH($B584&amp;Z$7,Attendance!$N:$N,0))&lt;"1200","M","N")))),"")</f>
        <v>RD</v>
      </c>
      <c r="AA584" s="83" t="str" cm="1">
        <f t="array" ref="AA584">_xlfn.IFNA(IF(OR(VALUE(AA$7&amp;$C$3)=PH),IF(AA585="","PH",IF(INDEX(Attendance!$O:$O,MATCH($B584&amp;AA$7,Attendance!$N:$N,0))&lt;"1200","PM","PN")),IF(AA$6="Sun",IF(AA585="","RD",IF(INDEX(Attendance!$O:$O,MATCH($B584&amp;AA$7,Attendance!$N:$N,0))&lt;"1200","RM","RN")),IF(AA585="",IF(AA$7="","",IF(INDEX(Attendance!$I:$I,MATCH($B584&amp;AA$7,Attendance!$N:$N,0))="ABS","AB","UL")),IF(INDEX(Attendance!$O:$O,MATCH($B584&amp;AA$7,Attendance!$N:$N,0))&lt;"1200","M","N")))),"")</f>
        <v/>
      </c>
      <c r="AB584" s="83" t="str" cm="1">
        <f t="array" ref="AB584">_xlfn.IFNA(IF(OR(VALUE(AB$7&amp;$C$3)=PH),IF(AB585="","PH",IF(INDEX(Attendance!$O:$O,MATCH($B584&amp;AB$7,Attendance!$N:$N,0))&lt;"1200","PM","PN")),IF(AB$6="Sun",IF(AB585="","RD",IF(INDEX(Attendance!$O:$O,MATCH($B584&amp;AB$7,Attendance!$N:$N,0))&lt;"1200","RM","RN")),IF(AB585="",IF(AB$7="","",IF(INDEX(Attendance!$I:$I,MATCH($B584&amp;AB$7,Attendance!$N:$N,0))="ABS","AB","UL")),IF(INDEX(Attendance!$O:$O,MATCH($B584&amp;AB$7,Attendance!$N:$N,0))&lt;"1200","M","N")))),"")</f>
        <v/>
      </c>
      <c r="AC584" s="83" t="str" cm="1">
        <f t="array" ref="AC584">_xlfn.IFNA(IF(OR(VALUE(AC$7&amp;$C$3)=PH),IF(AC585="","PH",IF(INDEX(Attendance!$O:$O,MATCH($B584&amp;AC$7,Attendance!$N:$N,0))&lt;"1200","PM","PN")),IF(AC$6="Sun",IF(AC585="","RD",IF(INDEX(Attendance!$O:$O,MATCH($B584&amp;AC$7,Attendance!$N:$N,0))&lt;"1200","RM","RN")),IF(AC585="",IF(AC$7="","",IF(INDEX(Attendance!$I:$I,MATCH($B584&amp;AC$7,Attendance!$N:$N,0))="ABS","AB","UL")),IF(INDEX(Attendance!$O:$O,MATCH($B584&amp;AC$7,Attendance!$N:$N,0))&lt;"1200","M","N")))),"")</f>
        <v/>
      </c>
      <c r="AD584" s="83" t="str" cm="1">
        <f t="array" ref="AD584">_xlfn.IFNA(IF(OR(VALUE(AD$7&amp;$C$3)=PH),IF(AD585="","PH",IF(INDEX(Attendance!$O:$O,MATCH($B584&amp;AD$7,Attendance!$N:$N,0))&lt;"1200","PM","PN")),IF(AD$6="Sun",IF(AD585="","RD",IF(INDEX(Attendance!$O:$O,MATCH($B584&amp;AD$7,Attendance!$N:$N,0))&lt;"1200","RM","RN")),IF(AD585="",IF(AD$7="","",IF(INDEX(Attendance!$I:$I,MATCH($B584&amp;AD$7,Attendance!$N:$N,0))="ABS","AB","UL")),IF(INDEX(Attendance!$O:$O,MATCH($B584&amp;AD$7,Attendance!$N:$N,0))&lt;"1200","M","N")))),"")</f>
        <v/>
      </c>
      <c r="AE584" s="83" t="str" cm="1">
        <f t="array" ref="AE584">_xlfn.IFNA(IF(OR(VALUE(AE$7&amp;$C$3)=PH),IF(AE585="","PH",IF(INDEX(Attendance!$O:$O,MATCH($B584&amp;AE$7,Attendance!$N:$N,0))&lt;"1200","PM","PN")),IF(AE$6="Sun",IF(AE585="","RD",IF(INDEX(Attendance!$O:$O,MATCH($B584&amp;AE$7,Attendance!$N:$N,0))&lt;"1200","RM","RN")),IF(AE585="",IF(AE$7="","",IF(INDEX(Attendance!$I:$I,MATCH($B584&amp;AE$7,Attendance!$N:$N,0))="ABS","AB","UL")),IF(INDEX(Attendance!$O:$O,MATCH($B584&amp;AE$7,Attendance!$N:$N,0))&lt;"1200","M","N")))),"")</f>
        <v/>
      </c>
      <c r="AF584" s="83" t="str" cm="1">
        <f t="array" ref="AF584">_xlfn.IFNA(IF(OR(VALUE(AF$7&amp;$C$3)=PH),IF(AF585="","PH",IF(INDEX(Attendance!$O:$O,MATCH($B584&amp;AF$7,Attendance!$N:$N,0))&lt;"1200","PM","PN")),IF(AF$6="Sun",IF(AF585="","RD",IF(INDEX(Attendance!$O:$O,MATCH($B584&amp;AF$7,Attendance!$N:$N,0))&lt;"1200","RM","RN")),IF(AF585="",IF(AF$7="","",IF(INDEX(Attendance!$I:$I,MATCH($B584&amp;AF$7,Attendance!$N:$N,0))="ABS","AB","UL")),IF(INDEX(Attendance!$O:$O,MATCH($B584&amp;AF$7,Attendance!$N:$N,0))&lt;"1200","M","N")))),"")</f>
        <v/>
      </c>
      <c r="AG584" s="83" t="str" cm="1">
        <f t="array" ref="AG584">_xlfn.IFNA(IF(OR(VALUE(AG$7&amp;$C$3)=PH),IF(AG585="","PH",IF(INDEX(Attendance!$O:$O,MATCH($B584&amp;AG$7,Attendance!$N:$N,0))&lt;"1200","PM","PN")),IF(AG$6="Sun",IF(AG585="","RD",IF(INDEX(Attendance!$O:$O,MATCH($B584&amp;AG$7,Attendance!$N:$N,0))&lt;"1200","RM","RN")),IF(AG585="",IF(AG$7="","",IF(INDEX(Attendance!$I:$I,MATCH($B584&amp;AG$7,Attendance!$N:$N,0))="ABS","AB","UL")),IF(INDEX(Attendance!$O:$O,MATCH($B584&amp;AG$7,Attendance!$N:$N,0))&lt;"1200","M","N")))),"")</f>
        <v>RD</v>
      </c>
      <c r="AH584" s="83" t="str" cm="1">
        <f t="array" ref="AH584">_xlfn.IFNA(IF(OR(VALUE(AH$7&amp;$C$3)=PH),IF(AH585="","PH",IF(INDEX(Attendance!$O:$O,MATCH($B584&amp;AH$7,Attendance!$N:$N,0))&lt;"1200","PM","PN")),IF(AH$6="Sun",IF(AH585="","RD",IF(INDEX(Attendance!$O:$O,MATCH($B584&amp;AH$7,Attendance!$N:$N,0))&lt;"1200","RM","RN")),IF(AH585="",IF(AH$7="","",IF(INDEX(Attendance!$I:$I,MATCH($B584&amp;AH$7,Attendance!$N:$N,0))="ABS","AB","UL")),IF(INDEX(Attendance!$O:$O,MATCH($B584&amp;AH$7,Attendance!$N:$N,0))&lt;"1200","M","N")))),"")</f>
        <v/>
      </c>
      <c r="AI584" s="83" t="str" cm="1">
        <f t="array" ref="AI584">_xlfn.IFNA(IF(OR(VALUE(AI$7&amp;$C$3)=PH),IF(AI585="","PH",IF(INDEX(Attendance!$O:$O,MATCH($B584&amp;AI$7,Attendance!$N:$N,0))&lt;"1200","PM","PN")),IF(AI$6="Sun",IF(AI585="","RD",IF(INDEX(Attendance!$O:$O,MATCH($B584&amp;AI$7,Attendance!$N:$N,0))&lt;"1200","RM","RN")),IF(AI585="",IF(AI$7="","",IF(INDEX(Attendance!$I:$I,MATCH($B584&amp;AI$7,Attendance!$N:$N,0))="ABS","AB","UL")),IF(INDEX(Attendance!$O:$O,MATCH($B584&amp;AI$7,Attendance!$N:$N,0))&lt;"1200","M","N")))),"")</f>
        <v/>
      </c>
      <c r="AJ584" s="83" t="str" cm="1">
        <f t="array" ref="AJ584">_xlfn.IFNA(IF(OR(VALUE(AJ$7&amp;$C$3)=PH),IF(AJ585="","PH",IF(INDEX(Attendance!$O:$O,MATCH($B584&amp;AJ$7,Attendance!$N:$N,0))&lt;"1200","PM","PN")),IF(AJ$6="Sun",IF(AJ585="","RD",IF(INDEX(Attendance!$O:$O,MATCH($B584&amp;AJ$7,Attendance!$N:$N,0))&lt;"1200","RM","RN")),IF(AJ585="",IF(AJ$7="","",IF(INDEX(Attendance!$I:$I,MATCH($B584&amp;AJ$7,Attendance!$N:$N,0))="ABS","AB","UL")),IF(INDEX(Attendance!$O:$O,MATCH($B584&amp;AJ$7,Attendance!$N:$N,0))&lt;"1200","M","N")))),"")</f>
        <v/>
      </c>
      <c r="AK584" s="258">
        <f>SUM(SUMIF(F584:AJ584,{"M","N","A"},F585:AJ585))</f>
        <v>0</v>
      </c>
      <c r="AL584" s="187">
        <f>SUM(SUMIF(F584:AJ584,{"M","N"},F586:AJ586),SUMIF(F584:AJ584,{"OM","ON"},F585:AJ585))</f>
        <v>0</v>
      </c>
      <c r="AM584" s="187">
        <f>SUM(SUMIF(F584:AJ584,{"PM","PN","RM","RN"},F585:AJ585))</f>
        <v>0</v>
      </c>
      <c r="AN584" s="187">
        <f>SUM(SUMIF(F584:AJ584,{"PM","PN"},F586:AJ586))</f>
        <v>0</v>
      </c>
      <c r="AO584" s="261">
        <f>SUM(F589:AJ589)</f>
        <v>0</v>
      </c>
      <c r="AP584" s="264">
        <f>SUM(F588:AJ588)</f>
        <v>0</v>
      </c>
      <c r="AQ584" s="188">
        <f>IF(D588="",0,SUM(COUNTIFS(F584:AJ584,{"M","N","A","OM","ON","OA","PM","PN","PA","RM","RN","RA"})))</f>
        <v>0</v>
      </c>
      <c r="AR584" s="74">
        <f>COUNTIF(F584:AJ584,"AL")</f>
        <v>0</v>
      </c>
      <c r="AS584" s="74">
        <f>COUNTIF(F584:AJ584,"MC")</f>
        <v>0</v>
      </c>
      <c r="AT584" s="74">
        <f>COUNTIF(F584:AJ584,"PH")+COUNTIF(F584:AJ584,"RPH")</f>
        <v>2</v>
      </c>
      <c r="AU584" s="255">
        <f t="shared" ref="AU584" si="161">_xlfn.IFNA(IF($B584="",0,AK584*$AK$5+SUM(AL589:AN589)+SUM(AO584:AP589)+SUM(AQ589:AT589)),"")</f>
        <v>0</v>
      </c>
    </row>
    <row r="585" spans="1:47" s="212" customFormat="1" ht="33" customHeight="1" x14ac:dyDescent="0.25">
      <c r="A585" s="189"/>
      <c r="B585" s="184"/>
      <c r="C585" s="190" t="str">
        <f>_xlfn.IFNA(INDEX(Masterlist!D:D,MATCH(B584,Masterlist!B:B,0)),"")</f>
        <v/>
      </c>
      <c r="D585" s="88"/>
      <c r="E585" s="191" t="s">
        <v>174</v>
      </c>
      <c r="F585" s="192" t="str">
        <f>IFERROR(IF(F$6="Sun",INDEX(Attendance!$R:$R,MATCH($B584&amp;F$7,Attendance!$N:$N,0)),IF(INDEX(Attendance!$R:$R,MATCH($B584&amp;F$7,Attendance!$N:$N,0))="","",IF(INDEX(Attendance!$R:$R,MATCH($B584&amp;F$7,Attendance!$N:$N,0))&gt;8,8,INDEX(Attendance!$R:$R,MATCH($B584&amp;F$7,Attendance!$N:$N,0))))),"")</f>
        <v/>
      </c>
      <c r="G585" s="192" t="str">
        <f>IFERROR(IF(G$6="Sun",INDEX(Attendance!$R:$R,MATCH($B584&amp;G$7,Attendance!$N:$N,0)),IF(INDEX(Attendance!$R:$R,MATCH($B584&amp;G$7,Attendance!$N:$N,0))="","",IF(INDEX(Attendance!$R:$R,MATCH($B584&amp;G$7,Attendance!$N:$N,0))&gt;8,8,INDEX(Attendance!$R:$R,MATCH($B584&amp;G$7,Attendance!$N:$N,0))))),"")</f>
        <v/>
      </c>
      <c r="H585" s="192" t="str">
        <f>IFERROR(IF(H$6="Sun",INDEX(Attendance!$R:$R,MATCH($B584&amp;H$7,Attendance!$N:$N,0)),IF(INDEX(Attendance!$R:$R,MATCH($B584&amp;H$7,Attendance!$N:$N,0))="","",IF(INDEX(Attendance!$R:$R,MATCH($B584&amp;H$7,Attendance!$N:$N,0))&gt;8,8,INDEX(Attendance!$R:$R,MATCH($B584&amp;H$7,Attendance!$N:$N,0))))),"")</f>
        <v/>
      </c>
      <c r="I585" s="192" t="str">
        <f>IFERROR(IF(I$6="Sun",INDEX(Attendance!$R:$R,MATCH($B584&amp;I$7,Attendance!$N:$N,0)),IF(INDEX(Attendance!$R:$R,MATCH($B584&amp;I$7,Attendance!$N:$N,0))="","",IF(INDEX(Attendance!$R:$R,MATCH($B584&amp;I$7,Attendance!$N:$N,0))&gt;8,8,INDEX(Attendance!$R:$R,MATCH($B584&amp;I$7,Attendance!$N:$N,0))))),"")</f>
        <v/>
      </c>
      <c r="J585" s="192" t="str">
        <f>IFERROR(IF(J$6="Sun",INDEX(Attendance!$R:$R,MATCH($B584&amp;J$7,Attendance!$N:$N,0)),IF(INDEX(Attendance!$R:$R,MATCH($B584&amp;J$7,Attendance!$N:$N,0))="","",IF(INDEX(Attendance!$R:$R,MATCH($B584&amp;J$7,Attendance!$N:$N,0))&gt;8,8,INDEX(Attendance!$R:$R,MATCH($B584&amp;J$7,Attendance!$N:$N,0))))),"")</f>
        <v/>
      </c>
      <c r="K585" s="192" t="str">
        <f>IFERROR(IF(K$6="Sun",INDEX(Attendance!$R:$R,MATCH($B584&amp;K$7,Attendance!$N:$N,0)),IF(INDEX(Attendance!$R:$R,MATCH($B584&amp;K$7,Attendance!$N:$N,0))="","",IF(INDEX(Attendance!$R:$R,MATCH($B584&amp;K$7,Attendance!$N:$N,0))&gt;8,8,INDEX(Attendance!$R:$R,MATCH($B584&amp;K$7,Attendance!$N:$N,0))))),"")</f>
        <v/>
      </c>
      <c r="L585" s="192" t="str">
        <f>IFERROR(IF(L$6="Sun",INDEX(Attendance!$R:$R,MATCH($B584&amp;L$7,Attendance!$N:$N,0)),IF(INDEX(Attendance!$R:$R,MATCH($B584&amp;L$7,Attendance!$N:$N,0))="","",IF(INDEX(Attendance!$R:$R,MATCH($B584&amp;L$7,Attendance!$N:$N,0))&gt;8,8,INDEX(Attendance!$R:$R,MATCH($B584&amp;L$7,Attendance!$N:$N,0))))),"")</f>
        <v/>
      </c>
      <c r="M585" s="192" t="str">
        <f>IFERROR(IF(M$6="Sun",INDEX(Attendance!$R:$R,MATCH($B584&amp;M$7,Attendance!$N:$N,0)),IF(INDEX(Attendance!$R:$R,MATCH($B584&amp;M$7,Attendance!$N:$N,0))="","",IF(INDEX(Attendance!$R:$R,MATCH($B584&amp;M$7,Attendance!$N:$N,0))&gt;8,8,INDEX(Attendance!$R:$R,MATCH($B584&amp;M$7,Attendance!$N:$N,0))))),"")</f>
        <v/>
      </c>
      <c r="N585" s="192" t="str">
        <f>IFERROR(IF(N$6="Sun",INDEX(Attendance!$R:$R,MATCH($B584&amp;N$7,Attendance!$N:$N,0)),IF(INDEX(Attendance!$R:$R,MATCH($B584&amp;N$7,Attendance!$N:$N,0))="","",IF(INDEX(Attendance!$R:$R,MATCH($B584&amp;N$7,Attendance!$N:$N,0))&gt;8,8,INDEX(Attendance!$R:$R,MATCH($B584&amp;N$7,Attendance!$N:$N,0))))),"")</f>
        <v/>
      </c>
      <c r="O585" s="192" t="str">
        <f>IFERROR(IF(O$6="Sun",INDEX(Attendance!$R:$R,MATCH($B584&amp;O$7,Attendance!$N:$N,0)),IF(INDEX(Attendance!$R:$R,MATCH($B584&amp;O$7,Attendance!$N:$N,0))="","",IF(INDEX(Attendance!$R:$R,MATCH($B584&amp;O$7,Attendance!$N:$N,0))&gt;8,8,INDEX(Attendance!$R:$R,MATCH($B584&amp;O$7,Attendance!$N:$N,0))))),"")</f>
        <v/>
      </c>
      <c r="P585" s="192" t="str">
        <f>IFERROR(IF(P$6="Sun",INDEX(Attendance!$R:$R,MATCH($B584&amp;P$7,Attendance!$N:$N,0)),IF(INDEX(Attendance!$R:$R,MATCH($B584&amp;P$7,Attendance!$N:$N,0))="","",IF(INDEX(Attendance!$R:$R,MATCH($B584&amp;P$7,Attendance!$N:$N,0))&gt;8,8,INDEX(Attendance!$R:$R,MATCH($B584&amp;P$7,Attendance!$N:$N,0))))),"")</f>
        <v/>
      </c>
      <c r="Q585" s="192" t="str">
        <f>IFERROR(IF(Q$6="Sun",INDEX(Attendance!$R:$R,MATCH($B584&amp;Q$7,Attendance!$N:$N,0)),IF(INDEX(Attendance!$R:$R,MATCH($B584&amp;Q$7,Attendance!$N:$N,0))="","",IF(INDEX(Attendance!$R:$R,MATCH($B584&amp;Q$7,Attendance!$N:$N,0))&gt;8,8,INDEX(Attendance!$R:$R,MATCH($B584&amp;Q$7,Attendance!$N:$N,0))))),"")</f>
        <v/>
      </c>
      <c r="R585" s="192" t="str">
        <f>IFERROR(IF(R$6="Sun",INDEX(Attendance!$R:$R,MATCH($B584&amp;R$7,Attendance!$N:$N,0)),IF(INDEX(Attendance!$R:$R,MATCH($B584&amp;R$7,Attendance!$N:$N,0))="","",IF(INDEX(Attendance!$R:$R,MATCH($B584&amp;R$7,Attendance!$N:$N,0))&gt;8,8,INDEX(Attendance!$R:$R,MATCH($B584&amp;R$7,Attendance!$N:$N,0))))),"")</f>
        <v/>
      </c>
      <c r="S585" s="192" t="str">
        <f>IFERROR(IF(S$6="Sun",INDEX(Attendance!$R:$R,MATCH($B584&amp;S$7,Attendance!$N:$N,0)),IF(INDEX(Attendance!$R:$R,MATCH($B584&amp;S$7,Attendance!$N:$N,0))="","",IF(INDEX(Attendance!$R:$R,MATCH($B584&amp;S$7,Attendance!$N:$N,0))&gt;8,8,INDEX(Attendance!$R:$R,MATCH($B584&amp;S$7,Attendance!$N:$N,0))))),"")</f>
        <v/>
      </c>
      <c r="T585" s="192" t="str">
        <f>IFERROR(IF(T$6="Sun",INDEX(Attendance!$R:$R,MATCH($B584&amp;T$7,Attendance!$N:$N,0)),IF(INDEX(Attendance!$R:$R,MATCH($B584&amp;T$7,Attendance!$N:$N,0))="","",IF(INDEX(Attendance!$R:$R,MATCH($B584&amp;T$7,Attendance!$N:$N,0))&gt;8,8,INDEX(Attendance!$R:$R,MATCH($B584&amp;T$7,Attendance!$N:$N,0))))),"")</f>
        <v/>
      </c>
      <c r="U585" s="192" t="str">
        <f>IFERROR(IF(U$6="Sun",INDEX(Attendance!$R:$R,MATCH($B584&amp;U$7,Attendance!$N:$N,0)),IF(INDEX(Attendance!$R:$R,MATCH($B584&amp;U$7,Attendance!$N:$N,0))="","",IF(INDEX(Attendance!$R:$R,MATCH($B584&amp;U$7,Attendance!$N:$N,0))&gt;8,8,INDEX(Attendance!$R:$R,MATCH($B584&amp;U$7,Attendance!$N:$N,0))))),"")</f>
        <v/>
      </c>
      <c r="V585" s="192" t="str">
        <f>IFERROR(IF(V$6="Sun",INDEX(Attendance!$R:$R,MATCH($B584&amp;V$7,Attendance!$N:$N,0)),IF(INDEX(Attendance!$R:$R,MATCH($B584&amp;V$7,Attendance!$N:$N,0))="","",IF(INDEX(Attendance!$R:$R,MATCH($B584&amp;V$7,Attendance!$N:$N,0))&gt;8,8,INDEX(Attendance!$R:$R,MATCH($B584&amp;V$7,Attendance!$N:$N,0))))),"")</f>
        <v/>
      </c>
      <c r="W585" s="192" t="str">
        <f>IFERROR(IF(W$6="Sun",INDEX(Attendance!$R:$R,MATCH($B584&amp;W$7,Attendance!$N:$N,0)),IF(INDEX(Attendance!$R:$R,MATCH($B584&amp;W$7,Attendance!$N:$N,0))="","",IF(INDEX(Attendance!$R:$R,MATCH($B584&amp;W$7,Attendance!$N:$N,0))&gt;8,8,INDEX(Attendance!$R:$R,MATCH($B584&amp;W$7,Attendance!$N:$N,0))))),"")</f>
        <v/>
      </c>
      <c r="X585" s="192" t="str">
        <f>IFERROR(IF(X$6="Sun",INDEX(Attendance!$R:$R,MATCH($B584&amp;X$7,Attendance!$N:$N,0)),IF(INDEX(Attendance!$R:$R,MATCH($B584&amp;X$7,Attendance!$N:$N,0))="","",IF(INDEX(Attendance!$R:$R,MATCH($B584&amp;X$7,Attendance!$N:$N,0))&gt;8,8,INDEX(Attendance!$R:$R,MATCH($B584&amp;X$7,Attendance!$N:$N,0))))),"")</f>
        <v/>
      </c>
      <c r="Y585" s="192" t="str">
        <f>IFERROR(IF(Y$6="Sun",INDEX(Attendance!$R:$R,MATCH($B584&amp;Y$7,Attendance!$N:$N,0)),IF(INDEX(Attendance!$R:$R,MATCH($B584&amp;Y$7,Attendance!$N:$N,0))="","",IF(INDEX(Attendance!$R:$R,MATCH($B584&amp;Y$7,Attendance!$N:$N,0))&gt;8,8,INDEX(Attendance!$R:$R,MATCH($B584&amp;Y$7,Attendance!$N:$N,0))))),"")</f>
        <v/>
      </c>
      <c r="Z585" s="192" t="str">
        <f>IFERROR(IF(Z$6="Sun",INDEX(Attendance!$R:$R,MATCH($B584&amp;Z$7,Attendance!$N:$N,0)),IF(INDEX(Attendance!$R:$R,MATCH($B584&amp;Z$7,Attendance!$N:$N,0))="","",IF(INDEX(Attendance!$R:$R,MATCH($B584&amp;Z$7,Attendance!$N:$N,0))&gt;8,8,INDEX(Attendance!$R:$R,MATCH($B584&amp;Z$7,Attendance!$N:$N,0))))),"")</f>
        <v/>
      </c>
      <c r="AA585" s="192" t="str">
        <f>IFERROR(IF(AA$6="Sun",INDEX(Attendance!$R:$R,MATCH($B584&amp;AA$7,Attendance!$N:$N,0)),IF(INDEX(Attendance!$R:$R,MATCH($B584&amp;AA$7,Attendance!$N:$N,0))="","",IF(INDEX(Attendance!$R:$R,MATCH($B584&amp;AA$7,Attendance!$N:$N,0))&gt;8,8,INDEX(Attendance!$R:$R,MATCH($B584&amp;AA$7,Attendance!$N:$N,0))))),"")</f>
        <v/>
      </c>
      <c r="AB585" s="192" t="str">
        <f>IFERROR(IF(AB$6="Sun",INDEX(Attendance!$R:$R,MATCH($B584&amp;AB$7,Attendance!$N:$N,0)),IF(INDEX(Attendance!$R:$R,MATCH($B584&amp;AB$7,Attendance!$N:$N,0))="","",IF(INDEX(Attendance!$R:$R,MATCH($B584&amp;AB$7,Attendance!$N:$N,0))&gt;8,8,INDEX(Attendance!$R:$R,MATCH($B584&amp;AB$7,Attendance!$N:$N,0))))),"")</f>
        <v/>
      </c>
      <c r="AC585" s="192" t="str">
        <f>IFERROR(IF(AC$6="Sun",INDEX(Attendance!$R:$R,MATCH($B584&amp;AC$7,Attendance!$N:$N,0)),IF(INDEX(Attendance!$R:$R,MATCH($B584&amp;AC$7,Attendance!$N:$N,0))="","",IF(INDEX(Attendance!$R:$R,MATCH($B584&amp;AC$7,Attendance!$N:$N,0))&gt;8,8,INDEX(Attendance!$R:$R,MATCH($B584&amp;AC$7,Attendance!$N:$N,0))))),"")</f>
        <v/>
      </c>
      <c r="AD585" s="192" t="str">
        <f>IFERROR(IF(AD$6="Sun",INDEX(Attendance!$R:$R,MATCH($B584&amp;AD$7,Attendance!$N:$N,0)),IF(INDEX(Attendance!$R:$R,MATCH($B584&amp;AD$7,Attendance!$N:$N,0))="","",IF(INDEX(Attendance!$R:$R,MATCH($B584&amp;AD$7,Attendance!$N:$N,0))&gt;8,8,INDEX(Attendance!$R:$R,MATCH($B584&amp;AD$7,Attendance!$N:$N,0))))),"")</f>
        <v/>
      </c>
      <c r="AE585" s="192" t="str">
        <f>IFERROR(IF(AE$6="Sun",INDEX(Attendance!$R:$R,MATCH($B584&amp;AE$7,Attendance!$N:$N,0)),IF(INDEX(Attendance!$R:$R,MATCH($B584&amp;AE$7,Attendance!$N:$N,0))="","",IF(INDEX(Attendance!$R:$R,MATCH($B584&amp;AE$7,Attendance!$N:$N,0))&gt;8,8,INDEX(Attendance!$R:$R,MATCH($B584&amp;AE$7,Attendance!$N:$N,0))))),"")</f>
        <v/>
      </c>
      <c r="AF585" s="192" t="str">
        <f>IFERROR(IF(AF$6="Sun",INDEX(Attendance!$R:$R,MATCH($B584&amp;AF$7,Attendance!$N:$N,0)),IF(INDEX(Attendance!$R:$R,MATCH($B584&amp;AF$7,Attendance!$N:$N,0))="","",IF(INDEX(Attendance!$R:$R,MATCH($B584&amp;AF$7,Attendance!$N:$N,0))&gt;8,8,INDEX(Attendance!$R:$R,MATCH($B584&amp;AF$7,Attendance!$N:$N,0))))),"")</f>
        <v/>
      </c>
      <c r="AG585" s="192" t="str">
        <f>IFERROR(IF(AG$6="Sun",INDEX(Attendance!$R:$R,MATCH($B584&amp;AG$7,Attendance!$N:$N,0)),IF(INDEX(Attendance!$R:$R,MATCH($B584&amp;AG$7,Attendance!$N:$N,0))="","",IF(INDEX(Attendance!$R:$R,MATCH($B584&amp;AG$7,Attendance!$N:$N,0))&gt;8,8,INDEX(Attendance!$R:$R,MATCH($B584&amp;AG$7,Attendance!$N:$N,0))))),"")</f>
        <v/>
      </c>
      <c r="AH585" s="192" t="str">
        <f>IFERROR(IF(AH$6="Sun",INDEX(Attendance!$R:$R,MATCH($B584&amp;AH$7,Attendance!$N:$N,0)),IF(INDEX(Attendance!$R:$R,MATCH($B584&amp;AH$7,Attendance!$N:$N,0))="","",IF(INDEX(Attendance!$R:$R,MATCH($B584&amp;AH$7,Attendance!$N:$N,0))&gt;8,8,INDEX(Attendance!$R:$R,MATCH($B584&amp;AH$7,Attendance!$N:$N,0))))),"")</f>
        <v/>
      </c>
      <c r="AI585" s="192" t="str">
        <f>IFERROR(IF(AI$6="Sun",INDEX(Attendance!$R:$R,MATCH($B584&amp;AI$7,Attendance!$N:$N,0)),IF(INDEX(Attendance!$R:$R,MATCH($B584&amp;AI$7,Attendance!$N:$N,0))="","",IF(INDEX(Attendance!$R:$R,MATCH($B584&amp;AI$7,Attendance!$N:$N,0))&gt;8,8,INDEX(Attendance!$R:$R,MATCH($B584&amp;AI$7,Attendance!$N:$N,0))))),"")</f>
        <v/>
      </c>
      <c r="AJ585" s="192" t="str">
        <f>IFERROR(IF(AJ$6="Sun",INDEX(Attendance!$R:$R,MATCH($B584&amp;AJ$7,Attendance!$N:$N,0)),IF(INDEX(Attendance!$R:$R,MATCH($B584&amp;AJ$7,Attendance!$N:$N,0))="","",IF(INDEX(Attendance!$R:$R,MATCH($B584&amp;AJ$7,Attendance!$N:$N,0))&gt;8,8,INDEX(Attendance!$R:$R,MATCH($B584&amp;AJ$7,Attendance!$N:$N,0))))),"")</f>
        <v/>
      </c>
      <c r="AK585" s="259"/>
      <c r="AL585" s="193">
        <f>ROUND((IF($C589="",Basic,MID($C589,FIND("RM",$C589)+3,4))+$AP584+$AQ589)/WorkDays/WorkHours*AL$6,4)</f>
        <v>8.6538000000000004</v>
      </c>
      <c r="AM585" s="193">
        <f>ROUND((IF($C589="",Basic,MID($C589,FIND("RM",$C589)+3,4))+$AP584+$AQ589)/WorkDays/WorkHours*AM$6,4)</f>
        <v>11.538500000000001</v>
      </c>
      <c r="AN585" s="193">
        <f>ROUND((IF($C589="",Basic,MID($C589,FIND("RM",$C589)+3,4))+$AP584+$AQ589)/WorkDays/WorkHours*AN$6,4)</f>
        <v>17.307700000000001</v>
      </c>
      <c r="AO585" s="262"/>
      <c r="AP585" s="265"/>
      <c r="AQ585" s="86"/>
      <c r="AR585" s="194"/>
      <c r="AS585" s="194"/>
      <c r="AT585" s="194"/>
      <c r="AU585" s="256"/>
    </row>
    <row r="586" spans="1:47" s="212" customFormat="1" ht="33" customHeight="1" x14ac:dyDescent="0.25">
      <c r="A586" s="189"/>
      <c r="B586" s="184"/>
      <c r="C586" s="195" t="str">
        <f>_xlfn.IFNA(INDEX(Masterlist!E:E,MATCH(B584,Masterlist!B:B,0)),"")</f>
        <v/>
      </c>
      <c r="D586" s="1"/>
      <c r="E586" s="196" t="s">
        <v>175</v>
      </c>
      <c r="F586" s="197" t="str">
        <f>IFERROR(IF(F$6="Sun","",IF(INDEX(Attendance!$S:$S,MATCH($B584&amp;F$7,Attendance!$N:$N,0))=TRUE,"",IF(F585&lt;8,"",INDEX(Attendance!$G:$G,MATCH($B584&amp;F$7,Attendance!$N:$N,0))))),"")</f>
        <v/>
      </c>
      <c r="G586" s="197" t="str">
        <f>IFERROR(IF(G$6="Sun","",IF(INDEX(Attendance!$S:$S,MATCH($B584&amp;G$7,Attendance!$N:$N,0))=TRUE,"",IF(G585&lt;8,"",INDEX(Attendance!$G:$G,MATCH($B584&amp;G$7,Attendance!$N:$N,0))))),"")</f>
        <v/>
      </c>
      <c r="H586" s="197" t="str">
        <f>IFERROR(IF(H$6="Sun","",IF(INDEX(Attendance!$S:$S,MATCH($B584&amp;H$7,Attendance!$N:$N,0))=TRUE,"",IF(H585&lt;8,"",INDEX(Attendance!$G:$G,MATCH($B584&amp;H$7,Attendance!$N:$N,0))))),"")</f>
        <v/>
      </c>
      <c r="I586" s="197" t="str">
        <f>IFERROR(IF(I$6="Sun","",IF(INDEX(Attendance!$S:$S,MATCH($B584&amp;I$7,Attendance!$N:$N,0))=TRUE,"",IF(I585&lt;8,"",INDEX(Attendance!$G:$G,MATCH($B584&amp;I$7,Attendance!$N:$N,0))))),"")</f>
        <v/>
      </c>
      <c r="J586" s="197" t="str">
        <f>IFERROR(IF(J$6="Sun","",IF(INDEX(Attendance!$S:$S,MATCH($B584&amp;J$7,Attendance!$N:$N,0))=TRUE,"",IF(J585&lt;8,"",INDEX(Attendance!$G:$G,MATCH($B584&amp;J$7,Attendance!$N:$N,0))))),"")</f>
        <v/>
      </c>
      <c r="K586" s="197" t="str">
        <f>IFERROR(IF(K$6="Sun","",IF(INDEX(Attendance!$S:$S,MATCH($B584&amp;K$7,Attendance!$N:$N,0))=TRUE,"",IF(K585&lt;8,"",INDEX(Attendance!$G:$G,MATCH($B584&amp;K$7,Attendance!$N:$N,0))))),"")</f>
        <v/>
      </c>
      <c r="L586" s="197" t="str">
        <f>IFERROR(IF(L$6="Sun","",IF(INDEX(Attendance!$S:$S,MATCH($B584&amp;L$7,Attendance!$N:$N,0))=TRUE,"",IF(L585&lt;8,"",INDEX(Attendance!$G:$G,MATCH($B584&amp;L$7,Attendance!$N:$N,0))))),"")</f>
        <v/>
      </c>
      <c r="M586" s="197" t="str">
        <f>IFERROR(IF(M$6="Sun","",IF(INDEX(Attendance!$S:$S,MATCH($B584&amp;M$7,Attendance!$N:$N,0))=TRUE,"",IF(M585&lt;8,"",INDEX(Attendance!$G:$G,MATCH($B584&amp;M$7,Attendance!$N:$N,0))))),"")</f>
        <v/>
      </c>
      <c r="N586" s="197" t="str">
        <f>IFERROR(IF(N$6="Sun","",IF(INDEX(Attendance!$S:$S,MATCH($B584&amp;N$7,Attendance!$N:$N,0))=TRUE,"",IF(N585&lt;8,"",INDEX(Attendance!$G:$G,MATCH($B584&amp;N$7,Attendance!$N:$N,0))))),"")</f>
        <v/>
      </c>
      <c r="O586" s="197" t="str">
        <f>IFERROR(IF(O$6="Sun","",IF(INDEX(Attendance!$S:$S,MATCH($B584&amp;O$7,Attendance!$N:$N,0))=TRUE,"",IF(O585&lt;8,"",INDEX(Attendance!$G:$G,MATCH($B584&amp;O$7,Attendance!$N:$N,0))))),"")</f>
        <v/>
      </c>
      <c r="P586" s="197" t="str">
        <f>IFERROR(IF(P$6="Sun","",IF(INDEX(Attendance!$S:$S,MATCH($B584&amp;P$7,Attendance!$N:$N,0))=TRUE,"",IF(P585&lt;8,"",INDEX(Attendance!$G:$G,MATCH($B584&amp;P$7,Attendance!$N:$N,0))))),"")</f>
        <v/>
      </c>
      <c r="Q586" s="197" t="str">
        <f>IFERROR(IF(Q$6="Sun","",IF(INDEX(Attendance!$S:$S,MATCH($B584&amp;Q$7,Attendance!$N:$N,0))=TRUE,"",IF(Q585&lt;8,"",INDEX(Attendance!$G:$G,MATCH($B584&amp;Q$7,Attendance!$N:$N,0))))),"")</f>
        <v/>
      </c>
      <c r="R586" s="197" t="str">
        <f>IFERROR(IF(R$6="Sun","",IF(INDEX(Attendance!$S:$S,MATCH($B584&amp;R$7,Attendance!$N:$N,0))=TRUE,"",IF(R585&lt;8,"",INDEX(Attendance!$G:$G,MATCH($B584&amp;R$7,Attendance!$N:$N,0))))),"")</f>
        <v/>
      </c>
      <c r="S586" s="197" t="str">
        <f>IFERROR(IF(S$6="Sun","",IF(INDEX(Attendance!$S:$S,MATCH($B584&amp;S$7,Attendance!$N:$N,0))=TRUE,"",IF(S585&lt;8,"",INDEX(Attendance!$G:$G,MATCH($B584&amp;S$7,Attendance!$N:$N,0))))),"")</f>
        <v/>
      </c>
      <c r="T586" s="197" t="str">
        <f>IFERROR(IF(T$6="Sun","",IF(INDEX(Attendance!$S:$S,MATCH($B584&amp;T$7,Attendance!$N:$N,0))=TRUE,"",IF(T585&lt;8,"",INDEX(Attendance!$G:$G,MATCH($B584&amp;T$7,Attendance!$N:$N,0))))),"")</f>
        <v/>
      </c>
      <c r="U586" s="197" t="str">
        <f>IFERROR(IF(U$6="Sun","",IF(INDEX(Attendance!$S:$S,MATCH($B584&amp;U$7,Attendance!$N:$N,0))=TRUE,"",IF(U585&lt;8,"",INDEX(Attendance!$G:$G,MATCH($B584&amp;U$7,Attendance!$N:$N,0))))),"")</f>
        <v/>
      </c>
      <c r="V586" s="197" t="str">
        <f>IFERROR(IF(V$6="Sun","",IF(INDEX(Attendance!$S:$S,MATCH($B584&amp;V$7,Attendance!$N:$N,0))=TRUE,"",IF(V585&lt;8,"",INDEX(Attendance!$G:$G,MATCH($B584&amp;V$7,Attendance!$N:$N,0))))),"")</f>
        <v/>
      </c>
      <c r="W586" s="197" t="str">
        <f>IFERROR(IF(W$6="Sun","",IF(INDEX(Attendance!$S:$S,MATCH($B584&amp;W$7,Attendance!$N:$N,0))=TRUE,"",IF(W585&lt;8,"",INDEX(Attendance!$G:$G,MATCH($B584&amp;W$7,Attendance!$N:$N,0))))),"")</f>
        <v/>
      </c>
      <c r="X586" s="197" t="str">
        <f>IFERROR(IF(X$6="Sun","",IF(INDEX(Attendance!$S:$S,MATCH($B584&amp;X$7,Attendance!$N:$N,0))=TRUE,"",IF(X585&lt;8,"",INDEX(Attendance!$G:$G,MATCH($B584&amp;X$7,Attendance!$N:$N,0))))),"")</f>
        <v/>
      </c>
      <c r="Y586" s="197" t="str">
        <f>IFERROR(IF(Y$6="Sun","",IF(INDEX(Attendance!$S:$S,MATCH($B584&amp;Y$7,Attendance!$N:$N,0))=TRUE,"",IF(Y585&lt;8,"",INDEX(Attendance!$G:$G,MATCH($B584&amp;Y$7,Attendance!$N:$N,0))))),"")</f>
        <v/>
      </c>
      <c r="Z586" s="197" t="str">
        <f>IFERROR(IF(Z$6="Sun","",IF(INDEX(Attendance!$S:$S,MATCH($B584&amp;Z$7,Attendance!$N:$N,0))=TRUE,"",IF(Z585&lt;8,"",INDEX(Attendance!$G:$G,MATCH($B584&amp;Z$7,Attendance!$N:$N,0))))),"")</f>
        <v/>
      </c>
      <c r="AA586" s="197" t="str">
        <f>IFERROR(IF(AA$6="Sun","",IF(INDEX(Attendance!$S:$S,MATCH($B584&amp;AA$7,Attendance!$N:$N,0))=TRUE,"",IF(AA585&lt;8,"",INDEX(Attendance!$G:$G,MATCH($B584&amp;AA$7,Attendance!$N:$N,0))))),"")</f>
        <v/>
      </c>
      <c r="AB586" s="197" t="str">
        <f>IFERROR(IF(AB$6="Sun","",IF(INDEX(Attendance!$S:$S,MATCH($B584&amp;AB$7,Attendance!$N:$N,0))=TRUE,"",IF(AB585&lt;8,"",INDEX(Attendance!$G:$G,MATCH($B584&amp;AB$7,Attendance!$N:$N,0))))),"")</f>
        <v/>
      </c>
      <c r="AC586" s="197" t="str">
        <f>IFERROR(IF(AC$6="Sun","",IF(INDEX(Attendance!$S:$S,MATCH($B584&amp;AC$7,Attendance!$N:$N,0))=TRUE,"",IF(AC585&lt;8,"",INDEX(Attendance!$G:$G,MATCH($B584&amp;AC$7,Attendance!$N:$N,0))))),"")</f>
        <v/>
      </c>
      <c r="AD586" s="197" t="str">
        <f>IFERROR(IF(AD$6="Sun","",IF(INDEX(Attendance!$S:$S,MATCH($B584&amp;AD$7,Attendance!$N:$N,0))=TRUE,"",IF(AD585&lt;8,"",INDEX(Attendance!$G:$G,MATCH($B584&amp;AD$7,Attendance!$N:$N,0))))),"")</f>
        <v/>
      </c>
      <c r="AE586" s="197" t="str">
        <f>IFERROR(IF(AE$6="Sun","",IF(INDEX(Attendance!$S:$S,MATCH($B584&amp;AE$7,Attendance!$N:$N,0))=TRUE,"",IF(AE585&lt;8,"",INDEX(Attendance!$G:$G,MATCH($B584&amp;AE$7,Attendance!$N:$N,0))))),"")</f>
        <v/>
      </c>
      <c r="AF586" s="197" t="str">
        <f>IFERROR(IF(AF$6="Sun","",IF(INDEX(Attendance!$S:$S,MATCH($B584&amp;AF$7,Attendance!$N:$N,0))=TRUE,"",IF(AF585&lt;8,"",INDEX(Attendance!$G:$G,MATCH($B584&amp;AF$7,Attendance!$N:$N,0))))),"")</f>
        <v/>
      </c>
      <c r="AG586" s="197" t="str">
        <f>IFERROR(IF(AG$6="Sun","",IF(INDEX(Attendance!$S:$S,MATCH($B584&amp;AG$7,Attendance!$N:$N,0))=TRUE,"",IF(AG585&lt;8,"",INDEX(Attendance!$G:$G,MATCH($B584&amp;AG$7,Attendance!$N:$N,0))))),"")</f>
        <v/>
      </c>
      <c r="AH586" s="197" t="str">
        <f>IFERROR(IF(AH$6="Sun","",IF(INDEX(Attendance!$S:$S,MATCH($B584&amp;AH$7,Attendance!$N:$N,0))=TRUE,"",IF(AH585&lt;8,"",INDEX(Attendance!$G:$G,MATCH($B584&amp;AH$7,Attendance!$N:$N,0))))),"")</f>
        <v/>
      </c>
      <c r="AI586" s="197" t="str">
        <f>IFERROR(IF(AI$6="Sun","",IF(INDEX(Attendance!$S:$S,MATCH($B584&amp;AI$7,Attendance!$N:$N,0))=TRUE,"",IF(AI585&lt;8,"",INDEX(Attendance!$G:$G,MATCH($B584&amp;AI$7,Attendance!$N:$N,0))))),"")</f>
        <v/>
      </c>
      <c r="AJ586" s="197" t="str">
        <f>IFERROR(IF(AJ$6="Sun","",IF(INDEX(Attendance!$S:$S,MATCH($B584&amp;AJ$7,Attendance!$N:$N,0))=TRUE,"",IF(AJ585&lt;8,"",INDEX(Attendance!$G:$G,MATCH($B584&amp;AJ$7,Attendance!$N:$N,0))))),"")</f>
        <v/>
      </c>
      <c r="AK586" s="259"/>
      <c r="AL586" s="198"/>
      <c r="AM586" s="198"/>
      <c r="AN586" s="198"/>
      <c r="AO586" s="262"/>
      <c r="AP586" s="265"/>
      <c r="AQ586" s="86"/>
      <c r="AR586" s="194"/>
      <c r="AS586" s="194"/>
      <c r="AT586" s="194"/>
      <c r="AU586" s="256"/>
    </row>
    <row r="587" spans="1:47" s="212" customFormat="1" ht="33" customHeight="1" x14ac:dyDescent="0.25">
      <c r="A587" s="189"/>
      <c r="B587" s="184"/>
      <c r="C587" s="195" t="str">
        <f>_xlfn.IFNA(INDEX(Masterlist!F:F,MATCH(B584,Masterlist!B:B,0)),"")</f>
        <v/>
      </c>
      <c r="D587" s="88"/>
      <c r="E587" s="196"/>
      <c r="F587" s="199"/>
      <c r="G587" s="200"/>
      <c r="H587" s="192"/>
      <c r="I587" s="192"/>
      <c r="J587" s="192"/>
      <c r="K587" s="192"/>
      <c r="L587" s="192"/>
      <c r="M587" s="192"/>
      <c r="N587" s="192"/>
      <c r="O587" s="192"/>
      <c r="P587" s="192"/>
      <c r="Q587" s="201"/>
      <c r="R587" s="201"/>
      <c r="S587" s="192"/>
      <c r="T587" s="192"/>
      <c r="U587" s="192"/>
      <c r="V587" s="192"/>
      <c r="W587" s="192"/>
      <c r="X587" s="192"/>
      <c r="Y587" s="192"/>
      <c r="Z587" s="192"/>
      <c r="AA587" s="192"/>
      <c r="AB587" s="192"/>
      <c r="AC587" s="192"/>
      <c r="AD587" s="192"/>
      <c r="AE587" s="192"/>
      <c r="AF587" s="192"/>
      <c r="AG587" s="192"/>
      <c r="AH587" s="192"/>
      <c r="AI587" s="192"/>
      <c r="AJ587" s="192"/>
      <c r="AK587" s="259"/>
      <c r="AL587" s="198"/>
      <c r="AM587" s="198"/>
      <c r="AN587" s="198"/>
      <c r="AO587" s="262"/>
      <c r="AP587" s="265"/>
      <c r="AQ587" s="86"/>
      <c r="AR587" s="194"/>
      <c r="AS587" s="194"/>
      <c r="AT587" s="194"/>
      <c r="AU587" s="256"/>
    </row>
    <row r="588" spans="1:47" s="212" customFormat="1" ht="33" customHeight="1" x14ac:dyDescent="0.25">
      <c r="A588" s="189"/>
      <c r="B588" s="184"/>
      <c r="C588" s="202" t="str">
        <f>_xlfn.IFNA(INDEX(Masterlist!I:I,MATCH(B584,Masterlist!B:B,0)),"")</f>
        <v/>
      </c>
      <c r="D588" s="226" t="str">
        <f>_xlfn.IFNA(IF(INDEX(Attendance!H:H,MATCH(B584,Attendance!$A:$A,0))="VMI","SCOPE ALLW",""),"")</f>
        <v/>
      </c>
      <c r="E588" s="196" t="s">
        <v>13</v>
      </c>
      <c r="F588" s="203" t="str">
        <f>IFERROR(IF(AND(RIGHT(F584,1)="N",VALUE(F585)&gt;=8),Database!$I$3,""),"")</f>
        <v/>
      </c>
      <c r="G588" s="192" t="str">
        <f>IFERROR(IF(AND(RIGHT(G584,1)="N",VALUE(G585)&gt;=8),Database!$I$3,""),"")</f>
        <v/>
      </c>
      <c r="H588" s="199" t="str">
        <f>IFERROR(IF(AND(RIGHT(H584,1)="N",VALUE(H585)&gt;=8),Database!$I$3,""),"")</f>
        <v/>
      </c>
      <c r="I588" s="192" t="str">
        <f>IFERROR(IF(AND(RIGHT(I584,1)="N",VALUE(I585)&gt;=8),Database!$I$3,""),"")</f>
        <v/>
      </c>
      <c r="J588" s="192" t="str">
        <f>IFERROR(IF(AND(RIGHT(J584,1)="N",VALUE(J585)&gt;=8),Database!$I$3,""),"")</f>
        <v/>
      </c>
      <c r="K588" s="192" t="str">
        <f>IFERROR(IF(AND(RIGHT(K584,1)="N",VALUE(K585)&gt;=8),Database!$I$3,""),"")</f>
        <v/>
      </c>
      <c r="L588" s="192" t="str">
        <f>IFERROR(IF(AND(RIGHT(L584,1)="N",VALUE(L585)&gt;=8),Database!$I$3,""),"")</f>
        <v/>
      </c>
      <c r="M588" s="192" t="str">
        <f>IFERROR(IF(AND(RIGHT(M584,1)="N",VALUE(M585)&gt;=8),Database!$I$3,""),"")</f>
        <v/>
      </c>
      <c r="N588" s="192" t="str">
        <f>IFERROR(IF(AND(RIGHT(N584,1)="N",VALUE(N585)&gt;=8),Database!$I$3,""),"")</f>
        <v/>
      </c>
      <c r="O588" s="192" t="str">
        <f>IFERROR(IF(AND(RIGHT(O584,1)="N",VALUE(O585)&gt;=8),Database!$I$3,""),"")</f>
        <v/>
      </c>
      <c r="P588" s="192" t="str">
        <f>IFERROR(IF(AND(RIGHT(P584,1)="N",VALUE(P585)&gt;=8),Database!$I$3,""),"")</f>
        <v/>
      </c>
      <c r="Q588" s="192" t="str">
        <f>IFERROR(IF(AND(RIGHT(Q584,1)="N",VALUE(Q585)&gt;=8),Database!$I$3,""),"")</f>
        <v/>
      </c>
      <c r="R588" s="192" t="str">
        <f>IFERROR(IF(AND(RIGHT(R584,1)="N",VALUE(R585)&gt;=8),Database!$I$3,""),"")</f>
        <v/>
      </c>
      <c r="S588" s="192" t="str">
        <f>IFERROR(IF(AND(RIGHT(S584,1)="N",VALUE(S585)&gt;=8),Database!$I$3,""),"")</f>
        <v/>
      </c>
      <c r="T588" s="192" t="str">
        <f>IFERROR(IF(AND(RIGHT(T584,1)="N",VALUE(T585)&gt;=8),Database!$I$3,""),"")</f>
        <v/>
      </c>
      <c r="U588" s="192" t="str">
        <f>IFERROR(IF(AND(RIGHT(U584,1)="N",VALUE(U585)&gt;=8),Database!$I$3,""),"")</f>
        <v/>
      </c>
      <c r="V588" s="192" t="str">
        <f>IFERROR(IF(AND(RIGHT(V584,1)="N",VALUE(V585)&gt;=8),Database!$I$3,""),"")</f>
        <v/>
      </c>
      <c r="W588" s="192" t="str">
        <f>IFERROR(IF(AND(RIGHT(W584,1)="N",VALUE(W585)&gt;=8),Database!$I$3,""),"")</f>
        <v/>
      </c>
      <c r="X588" s="192" t="str">
        <f>IFERROR(IF(AND(RIGHT(X584,1)="N",VALUE(X585)&gt;=8),Database!$I$3,""),"")</f>
        <v/>
      </c>
      <c r="Y588" s="192" t="str">
        <f>IFERROR(IF(AND(RIGHT(Y584,1)="N",VALUE(Y585)&gt;=8),Database!$I$3,""),"")</f>
        <v/>
      </c>
      <c r="Z588" s="192" t="str">
        <f>IFERROR(IF(AND(RIGHT(Z584,1)="N",VALUE(Z585)&gt;=8),Database!$I$3,""),"")</f>
        <v/>
      </c>
      <c r="AA588" s="192" t="str">
        <f>IFERROR(IF(AND(RIGHT(AA584,1)="N",VALUE(AA585)&gt;=8),Database!$I$3,""),"")</f>
        <v/>
      </c>
      <c r="AB588" s="192" t="str">
        <f>IFERROR(IF(AND(RIGHT(AB584,1)="N",VALUE(AB585)&gt;=8),Database!$I$3,""),"")</f>
        <v/>
      </c>
      <c r="AC588" s="192" t="str">
        <f>IFERROR(IF(AND(RIGHT(AC584,1)="N",VALUE(AC585)&gt;=8),Database!$I$3,""),"")</f>
        <v/>
      </c>
      <c r="AD588" s="192" t="str">
        <f>IFERROR(IF(AND(RIGHT(AD584,1)="N",VALUE(AD585)&gt;=8),Database!$I$3,""),"")</f>
        <v/>
      </c>
      <c r="AE588" s="192" t="str">
        <f>IFERROR(IF(AND(RIGHT(AE584,1)="N",VALUE(AE585)&gt;=8),Database!$I$3,""),"")</f>
        <v/>
      </c>
      <c r="AF588" s="192" t="str">
        <f>IFERROR(IF(AND(RIGHT(AF584,1)="N",VALUE(AF585)&gt;=8),Database!$I$3,""),"")</f>
        <v/>
      </c>
      <c r="AG588" s="192" t="str">
        <f>IFERROR(IF(AND(RIGHT(AG584,1)="N",VALUE(AG585)&gt;=8),Database!$I$3,""),"")</f>
        <v/>
      </c>
      <c r="AH588" s="192" t="str">
        <f>IFERROR(IF(AND(RIGHT(AH584,1)="N",VALUE(AH585)&gt;=8),Database!$I$3,""),"")</f>
        <v/>
      </c>
      <c r="AI588" s="192" t="str">
        <f>IFERROR(IF(AND(RIGHT(AI584,1)="N",VALUE(AI585)&gt;=8),Database!$I$3,""),"")</f>
        <v/>
      </c>
      <c r="AJ588" s="192" t="str">
        <f>IFERROR(IF(AND(RIGHT(AJ584,1)="N",VALUE(AJ585)&gt;=8),Database!$I$3,""),"")</f>
        <v/>
      </c>
      <c r="AK588" s="259"/>
      <c r="AL588" s="204"/>
      <c r="AM588" s="198"/>
      <c r="AN588" s="198"/>
      <c r="AO588" s="262"/>
      <c r="AP588" s="265"/>
      <c r="AQ588" s="86"/>
      <c r="AR588" s="194"/>
      <c r="AS588" s="194"/>
      <c r="AT588" s="194"/>
      <c r="AU588" s="256"/>
    </row>
    <row r="589" spans="1:47" s="212" customFormat="1" ht="33" customHeight="1" thickBot="1" x14ac:dyDescent="0.3">
      <c r="A589" s="189"/>
      <c r="B589" s="205"/>
      <c r="C589" s="222"/>
      <c r="D589" s="28"/>
      <c r="E589" s="206" t="s">
        <v>176</v>
      </c>
      <c r="F589" s="207" t="str">
        <f>IFERROR(IF(INDEX(Attendance!$T:$T,MATCH($B584&amp;F$7,Attendance!$N:$N,0))=TRUE,"L",IF(SUM(F585:F586)&gt;=10,5,"")),"")</f>
        <v/>
      </c>
      <c r="G589" s="207" t="str">
        <f>IFERROR(IF(INDEX(Attendance!$T:$T,MATCH($B584&amp;G$7,Attendance!$N:$N,0))=TRUE,"L",IF(SUM(G585:G586)&gt;=10,5,"")),"")</f>
        <v/>
      </c>
      <c r="H589" s="208" t="str">
        <f>IFERROR(IF(INDEX(Attendance!$T:$T,MATCH($B584&amp;H$7,Attendance!$N:$N,0))=TRUE,"L",IF(SUM(H585:H586)&gt;=10,5,"")),"")</f>
        <v/>
      </c>
      <c r="I589" s="208" t="str">
        <f>IFERROR(IF(INDEX(Attendance!$T:$T,MATCH($B584&amp;I$7,Attendance!$N:$N,0))=TRUE,"L",IF(SUM(I585:I586)&gt;=10,5,"")),"")</f>
        <v/>
      </c>
      <c r="J589" s="208" t="str">
        <f>IFERROR(IF(INDEX(Attendance!$T:$T,MATCH($B584&amp;J$7,Attendance!$N:$N,0))=TRUE,"L",IF(SUM(J585:J586)&gt;=10,5,"")),"")</f>
        <v/>
      </c>
      <c r="K589" s="208" t="str">
        <f>IFERROR(IF(INDEX(Attendance!$T:$T,MATCH($B584&amp;K$7,Attendance!$N:$N,0))=TRUE,"L",IF(SUM(K585:K586)&gt;=10,5,"")),"")</f>
        <v/>
      </c>
      <c r="L589" s="208" t="str">
        <f>IFERROR(IF(INDEX(Attendance!$T:$T,MATCH($B584&amp;L$7,Attendance!$N:$N,0))=TRUE,"L",IF(SUM(L585:L586)&gt;=10,5,"")),"")</f>
        <v/>
      </c>
      <c r="M589" s="208" t="str">
        <f>IFERROR(IF(INDEX(Attendance!$T:$T,MATCH($B584&amp;M$7,Attendance!$N:$N,0))=TRUE,"L",IF(SUM(M585:M586)&gt;=10,5,"")),"")</f>
        <v/>
      </c>
      <c r="N589" s="208" t="str">
        <f>IFERROR(IF(INDEX(Attendance!$T:$T,MATCH($B584&amp;N$7,Attendance!$N:$N,0))=TRUE,"L",IF(SUM(N585:N586)&gt;=10,5,"")),"")</f>
        <v/>
      </c>
      <c r="O589" s="208" t="str">
        <f>IFERROR(IF(INDEX(Attendance!$T:$T,MATCH($B584&amp;O$7,Attendance!$N:$N,0))=TRUE,"L",IF(SUM(O585:O586)&gt;=10,5,"")),"")</f>
        <v/>
      </c>
      <c r="P589" s="208" t="str">
        <f>IFERROR(IF(INDEX(Attendance!$T:$T,MATCH($B584&amp;P$7,Attendance!$N:$N,0))=TRUE,"L",IF(SUM(P585:P586)&gt;=10,5,"")),"")</f>
        <v/>
      </c>
      <c r="Q589" s="208" t="str">
        <f>IFERROR(IF(INDEX(Attendance!$T:$T,MATCH($B584&amp;Q$7,Attendance!$N:$N,0))=TRUE,"L",IF(SUM(Q585:Q586)&gt;=10,5,"")),"")</f>
        <v/>
      </c>
      <c r="R589" s="208" t="str">
        <f>IFERROR(IF(INDEX(Attendance!$T:$T,MATCH($B584&amp;R$7,Attendance!$N:$N,0))=TRUE,"L",IF(SUM(R585:R586)&gt;=10,5,"")),"")</f>
        <v/>
      </c>
      <c r="S589" s="208" t="str">
        <f>IFERROR(IF(INDEX(Attendance!$T:$T,MATCH($B584&amp;S$7,Attendance!$N:$N,0))=TRUE,"L",IF(SUM(S585:S586)&gt;=10,5,"")),"")</f>
        <v/>
      </c>
      <c r="T589" s="208" t="str">
        <f>IFERROR(IF(INDEX(Attendance!$T:$T,MATCH($B584&amp;T$7,Attendance!$N:$N,0))=TRUE,"L",IF(SUM(T585:T586)&gt;=10,5,"")),"")</f>
        <v/>
      </c>
      <c r="U589" s="208" t="str">
        <f>IFERROR(IF(INDEX(Attendance!$T:$T,MATCH($B584&amp;U$7,Attendance!$N:$N,0))=TRUE,"L",IF(SUM(U585:U586)&gt;=10,5,"")),"")</f>
        <v/>
      </c>
      <c r="V589" s="208" t="str">
        <f>IFERROR(IF(INDEX(Attendance!$T:$T,MATCH($B584&amp;V$7,Attendance!$N:$N,0))=TRUE,"L",IF(SUM(V585:V586)&gt;=10,5,"")),"")</f>
        <v/>
      </c>
      <c r="W589" s="208" t="str">
        <f>IFERROR(IF(INDEX(Attendance!$T:$T,MATCH($B584&amp;W$7,Attendance!$N:$N,0))=TRUE,"L",IF(SUM(W585:W586)&gt;=10,5,"")),"")</f>
        <v/>
      </c>
      <c r="X589" s="208" t="str">
        <f>IFERROR(IF(INDEX(Attendance!$T:$T,MATCH($B584&amp;X$7,Attendance!$N:$N,0))=TRUE,"L",IF(SUM(X585:X586)&gt;=10,5,"")),"")</f>
        <v/>
      </c>
      <c r="Y589" s="208" t="str">
        <f>IFERROR(IF(INDEX(Attendance!$T:$T,MATCH($B584&amp;Y$7,Attendance!$N:$N,0))=TRUE,"L",IF(SUM(Y585:Y586)&gt;=10,5,"")),"")</f>
        <v/>
      </c>
      <c r="Z589" s="208" t="str">
        <f>IFERROR(IF(INDEX(Attendance!$T:$T,MATCH($B584&amp;Z$7,Attendance!$N:$N,0))=TRUE,"L",IF(SUM(Z585:Z586)&gt;=10,5,"")),"")</f>
        <v/>
      </c>
      <c r="AA589" s="208" t="str">
        <f>IFERROR(IF(INDEX(Attendance!$T:$T,MATCH($B584&amp;AA$7,Attendance!$N:$N,0))=TRUE,"L",IF(SUM(AA585:AA586)&gt;=10,5,"")),"")</f>
        <v/>
      </c>
      <c r="AB589" s="208" t="str">
        <f>IFERROR(IF(INDEX(Attendance!$T:$T,MATCH($B584&amp;AB$7,Attendance!$N:$N,0))=TRUE,"L",IF(SUM(AB585:AB586)&gt;=10,5,"")),"")</f>
        <v/>
      </c>
      <c r="AC589" s="208" t="str">
        <f>IFERROR(IF(INDEX(Attendance!$T:$T,MATCH($B584&amp;AC$7,Attendance!$N:$N,0))=TRUE,"L",IF(SUM(AC585:AC586)&gt;=10,5,"")),"")</f>
        <v/>
      </c>
      <c r="AD589" s="208" t="str">
        <f>IFERROR(IF(INDEX(Attendance!$T:$T,MATCH($B584&amp;AD$7,Attendance!$N:$N,0))=TRUE,"L",IF(SUM(AD585:AD586)&gt;=10,5,"")),"")</f>
        <v/>
      </c>
      <c r="AE589" s="208" t="str">
        <f>IFERROR(IF(INDEX(Attendance!$T:$T,MATCH($B584&amp;AE$7,Attendance!$N:$N,0))=TRUE,"L",IF(SUM(AE585:AE586)&gt;=10,5,"")),"")</f>
        <v/>
      </c>
      <c r="AF589" s="208" t="str">
        <f>IFERROR(IF(INDEX(Attendance!$T:$T,MATCH($B584&amp;AF$7,Attendance!$N:$N,0))=TRUE,"L",IF(SUM(AF585:AF586)&gt;=10,5,"")),"")</f>
        <v/>
      </c>
      <c r="AG589" s="208" t="str">
        <f>IFERROR(IF(INDEX(Attendance!$T:$T,MATCH($B584&amp;AG$7,Attendance!$N:$N,0))=TRUE,"L",IF(SUM(AG585:AG586)&gt;=10,5,"")),"")</f>
        <v/>
      </c>
      <c r="AH589" s="208" t="str">
        <f>IFERROR(IF(INDEX(Attendance!$T:$T,MATCH($B584&amp;AH$7,Attendance!$N:$N,0))=TRUE,"L",IF(SUM(AH585:AH586)&gt;=10,5,"")),"")</f>
        <v/>
      </c>
      <c r="AI589" s="208" t="str">
        <f>IFERROR(IF(INDEX(Attendance!$T:$T,MATCH($B584&amp;AI$7,Attendance!$N:$N,0))=TRUE,"L",IF(SUM(AI585:AI586)&gt;=10,5,"")),"")</f>
        <v/>
      </c>
      <c r="AJ589" s="208" t="str">
        <f>IFERROR(IF(INDEX(Attendance!$T:$T,MATCH($B584&amp;AJ$7,Attendance!$N:$N,0))=TRUE,"L",IF(SUM(AJ585:AJ586)&gt;=10,5,"")),"")</f>
        <v/>
      </c>
      <c r="AK589" s="260"/>
      <c r="AL589" s="209">
        <f>ROUND(AL584*AL585,2)</f>
        <v>0</v>
      </c>
      <c r="AM589" s="209">
        <f>ROUND(AM584*AM585,2)</f>
        <v>0</v>
      </c>
      <c r="AN589" s="209">
        <f>ROUND(AN584*AN585,2)</f>
        <v>0</v>
      </c>
      <c r="AO589" s="263"/>
      <c r="AP589" s="266"/>
      <c r="AQ589" s="210">
        <f>AQ584*$AQ$5</f>
        <v>0</v>
      </c>
      <c r="AR589" s="211">
        <f>AR584*ROUND(IF($C589="",1200,MID($C589,FIND("RM",$C589)+3,4))/26,2)</f>
        <v>0</v>
      </c>
      <c r="AS589" s="211">
        <f t="shared" ref="AS589:AT589" si="162">AS584*ROUND(IF($C589="",1200,MID($C589,FIND("RM",$C589)+3,4))/26,2)</f>
        <v>0</v>
      </c>
      <c r="AT589" s="211">
        <f t="shared" si="162"/>
        <v>92.3</v>
      </c>
      <c r="AU589" s="257"/>
    </row>
    <row r="590" spans="1:47" s="213" customFormat="1" ht="33" customHeight="1" x14ac:dyDescent="0.35">
      <c r="A590" s="175">
        <f t="shared" si="140"/>
        <v>98</v>
      </c>
      <c r="B590" s="184" t="str">
        <f>_xlfn.IFNA(INDEX(Attendance!$A:$A,MATCH(A590,Attendance!$M:$M,0)),"")</f>
        <v/>
      </c>
      <c r="C590" s="185" t="str">
        <f>_xlfn.IFNA(INDEX(Masterlist!C:C,MATCH(B590,Masterlist!B:B,0)),"")</f>
        <v/>
      </c>
      <c r="D590" s="87"/>
      <c r="E590" s="186" t="s">
        <v>173</v>
      </c>
      <c r="F590" s="83" t="str" cm="1">
        <f t="array" ref="F590">_xlfn.IFNA(IF(OR(VALUE(F$7&amp;$C$3)=PH),IF(F591="","PH",IF(INDEX(Attendance!$O:$O,MATCH($B590&amp;F$7,Attendance!$N:$N,0))&lt;"1200","PM","PN")),IF(F$6="Sun",IF(F591="","RD",IF(INDEX(Attendance!$O:$O,MATCH($B590&amp;F$7,Attendance!$N:$N,0))&lt;"1200","RM","RN")),IF(F591="",IF(F$7="","",IF(INDEX(Attendance!$I:$I,MATCH($B590&amp;F$7,Attendance!$N:$N,0))="ABS","AB","UL")),IF(INDEX(Attendance!$O:$O,MATCH($B590&amp;F$7,Attendance!$N:$N,0))&lt;"1200","M","N")))),"")</f>
        <v/>
      </c>
      <c r="G590" s="83" t="str" cm="1">
        <f t="array" ref="G590">_xlfn.IFNA(IF(OR(VALUE(G$7&amp;$C$3)=PH),IF(G591="","PH",IF(INDEX(Attendance!$O:$O,MATCH($B590&amp;G$7,Attendance!$N:$N,0))&lt;"1200","PM","PN")),IF(G$6="Sun",IF(G591="","RD",IF(INDEX(Attendance!$O:$O,MATCH($B590&amp;G$7,Attendance!$N:$N,0))&lt;"1200","RM","RN")),IF(G591="",IF(G$7="","",IF(INDEX(Attendance!$I:$I,MATCH($B590&amp;G$7,Attendance!$N:$N,0))="ABS","AB","UL")),IF(INDEX(Attendance!$O:$O,MATCH($B590&amp;G$7,Attendance!$N:$N,0))&lt;"1200","M","N")))),"")</f>
        <v/>
      </c>
      <c r="H590" s="83" t="str" cm="1">
        <f t="array" ref="H590">_xlfn.IFNA(IF(OR(VALUE(H$7&amp;$C$3)=PH),IF(H591="","PH",IF(INDEX(Attendance!$O:$O,MATCH($B590&amp;H$7,Attendance!$N:$N,0))&lt;"1200","PM","PN")),IF(H$6="Sun",IF(H591="","RD",IF(INDEX(Attendance!$O:$O,MATCH($B590&amp;H$7,Attendance!$N:$N,0))&lt;"1200","RM","RN")),IF(H591="",IF(H$7="","",IF(INDEX(Attendance!$I:$I,MATCH($B590&amp;H$7,Attendance!$N:$N,0))="ABS","AB","UL")),IF(INDEX(Attendance!$O:$O,MATCH($B590&amp;H$7,Attendance!$N:$N,0))&lt;"1200","M","N")))),"")</f>
        <v/>
      </c>
      <c r="I590" s="83" t="str" cm="1">
        <f t="array" ref="I590">_xlfn.IFNA(IF(OR(VALUE(I$7&amp;$C$3)=PH),IF(I591="","PH",IF(INDEX(Attendance!$O:$O,MATCH($B590&amp;I$7,Attendance!$N:$N,0))&lt;"1200","PM","PN")),IF(I$6="Sun",IF(I591="","RD",IF(INDEX(Attendance!$O:$O,MATCH($B590&amp;I$7,Attendance!$N:$N,0))&lt;"1200","RM","RN")),IF(I591="",IF(I$7="","",IF(INDEX(Attendance!$I:$I,MATCH($B590&amp;I$7,Attendance!$N:$N,0))="ABS","AB","UL")),IF(INDEX(Attendance!$O:$O,MATCH($B590&amp;I$7,Attendance!$N:$N,0))&lt;"1200","M","N")))),"")</f>
        <v/>
      </c>
      <c r="J590" s="83" t="str" cm="1">
        <f t="array" ref="J590">_xlfn.IFNA(IF(OR(VALUE(J$7&amp;$C$3)=PH),IF(J591="","PH",IF(INDEX(Attendance!$O:$O,MATCH($B590&amp;J$7,Attendance!$N:$N,0))&lt;"1200","PM","PN")),IF(J$6="Sun",IF(J591="","RD",IF(INDEX(Attendance!$O:$O,MATCH($B590&amp;J$7,Attendance!$N:$N,0))&lt;"1200","RM","RN")),IF(J591="",IF(J$7="","",IF(INDEX(Attendance!$I:$I,MATCH($B590&amp;J$7,Attendance!$N:$N,0))="ABS","AB","UL")),IF(INDEX(Attendance!$O:$O,MATCH($B590&amp;J$7,Attendance!$N:$N,0))&lt;"1200","M","N")))),"")</f>
        <v/>
      </c>
      <c r="K590" s="83" t="str" cm="1">
        <f t="array" ref="K590">_xlfn.IFNA(IF(OR(VALUE(K$7&amp;$C$3)=PH),IF(K591="","PH",IF(INDEX(Attendance!$O:$O,MATCH($B590&amp;K$7,Attendance!$N:$N,0))&lt;"1200","PM","PN")),IF(K$6="Sun",IF(K591="","RD",IF(INDEX(Attendance!$O:$O,MATCH($B590&amp;K$7,Attendance!$N:$N,0))&lt;"1200","RM","RN")),IF(K591="",IF(K$7="","",IF(INDEX(Attendance!$I:$I,MATCH($B590&amp;K$7,Attendance!$N:$N,0))="ABS","AB","UL")),IF(INDEX(Attendance!$O:$O,MATCH($B590&amp;K$7,Attendance!$N:$N,0))&lt;"1200","M","N")))),"")</f>
        <v/>
      </c>
      <c r="L590" s="83" t="str" cm="1">
        <f t="array" ref="L590">_xlfn.IFNA(IF(OR(VALUE(L$7&amp;$C$3)=PH),IF(L591="","PH",IF(INDEX(Attendance!$O:$O,MATCH($B590&amp;L$7,Attendance!$N:$N,0))&lt;"1200","PM","PN")),IF(L$6="Sun",IF(L591="","RD",IF(INDEX(Attendance!$O:$O,MATCH($B590&amp;L$7,Attendance!$N:$N,0))&lt;"1200","RM","RN")),IF(L591="",IF(L$7="","",IF(INDEX(Attendance!$I:$I,MATCH($B590&amp;L$7,Attendance!$N:$N,0))="ABS","AB","UL")),IF(INDEX(Attendance!$O:$O,MATCH($B590&amp;L$7,Attendance!$N:$N,0))&lt;"1200","M","N")))),"")</f>
        <v>RD</v>
      </c>
      <c r="M590" s="83" t="str" cm="1">
        <f t="array" ref="M590">_xlfn.IFNA(IF(OR(VALUE(M$7&amp;$C$3)=PH),IF(M591="","PH",IF(INDEX(Attendance!$O:$O,MATCH($B590&amp;M$7,Attendance!$N:$N,0))&lt;"1200","PM","PN")),IF(M$6="Sun",IF(M591="","RD",IF(INDEX(Attendance!$O:$O,MATCH($B590&amp;M$7,Attendance!$N:$N,0))&lt;"1200","RM","RN")),IF(M591="",IF(M$7="","",IF(INDEX(Attendance!$I:$I,MATCH($B590&amp;M$7,Attendance!$N:$N,0))="ABS","AB","UL")),IF(INDEX(Attendance!$O:$O,MATCH($B590&amp;M$7,Attendance!$N:$N,0))&lt;"1200","M","N")))),"")</f>
        <v/>
      </c>
      <c r="N590" s="83" t="str" cm="1">
        <f t="array" ref="N590">_xlfn.IFNA(IF(OR(VALUE(N$7&amp;$C$3)=PH),IF(N591="","PH",IF(INDEX(Attendance!$O:$O,MATCH($B590&amp;N$7,Attendance!$N:$N,0))&lt;"1200","PM","PN")),IF(N$6="Sun",IF(N591="","RD",IF(INDEX(Attendance!$O:$O,MATCH($B590&amp;N$7,Attendance!$N:$N,0))&lt;"1200","RM","RN")),IF(N591="",IF(N$7="","",IF(INDEX(Attendance!$I:$I,MATCH($B590&amp;N$7,Attendance!$N:$N,0))="ABS","AB","UL")),IF(INDEX(Attendance!$O:$O,MATCH($B590&amp;N$7,Attendance!$N:$N,0))&lt;"1200","M","N")))),"")</f>
        <v/>
      </c>
      <c r="O590" s="83" t="str" cm="1">
        <f t="array" ref="O590">_xlfn.IFNA(IF(OR(VALUE(O$7&amp;$C$3)=PH),IF(O591="","PH",IF(INDEX(Attendance!$O:$O,MATCH($B590&amp;O$7,Attendance!$N:$N,0))&lt;"1200","PM","PN")),IF(O$6="Sun",IF(O591="","RD",IF(INDEX(Attendance!$O:$O,MATCH($B590&amp;O$7,Attendance!$N:$N,0))&lt;"1200","RM","RN")),IF(O591="",IF(O$7="","",IF(INDEX(Attendance!$I:$I,MATCH($B590&amp;O$7,Attendance!$N:$N,0))="ABS","AB","UL")),IF(INDEX(Attendance!$O:$O,MATCH($B590&amp;O$7,Attendance!$N:$N,0))&lt;"1200","M","N")))),"")</f>
        <v/>
      </c>
      <c r="P590" s="83" t="str" cm="1">
        <f t="array" ref="P590">_xlfn.IFNA(IF(OR(VALUE(P$7&amp;$C$3)=PH),IF(P591="","PH",IF(INDEX(Attendance!$O:$O,MATCH($B590&amp;P$7,Attendance!$N:$N,0))&lt;"1200","PM","PN")),IF(P$6="Sun",IF(P591="","RD",IF(INDEX(Attendance!$O:$O,MATCH($B590&amp;P$7,Attendance!$N:$N,0))&lt;"1200","RM","RN")),IF(P591="",IF(P$7="","",IF(INDEX(Attendance!$I:$I,MATCH($B590&amp;P$7,Attendance!$N:$N,0))="ABS","AB","UL")),IF(INDEX(Attendance!$O:$O,MATCH($B590&amp;P$7,Attendance!$N:$N,0))&lt;"1200","M","N")))),"")</f>
        <v/>
      </c>
      <c r="Q590" s="83" t="str" cm="1">
        <f t="array" ref="Q590">_xlfn.IFNA(IF(OR(VALUE(Q$7&amp;$C$3)=PH),IF(Q591="","PH",IF(INDEX(Attendance!$O:$O,MATCH($B590&amp;Q$7,Attendance!$N:$N,0))&lt;"1200","PM","PN")),IF(Q$6="Sun",IF(Q591="","RD",IF(INDEX(Attendance!$O:$O,MATCH($B590&amp;Q$7,Attendance!$N:$N,0))&lt;"1200","RM","RN")),IF(Q591="",IF(Q$7="","",IF(INDEX(Attendance!$I:$I,MATCH($B590&amp;Q$7,Attendance!$N:$N,0))="ABS","AB","UL")),IF(INDEX(Attendance!$O:$O,MATCH($B590&amp;Q$7,Attendance!$N:$N,0))&lt;"1200","M","N")))),"")</f>
        <v>PH</v>
      </c>
      <c r="R590" s="83" t="str" cm="1">
        <f t="array" ref="R590">_xlfn.IFNA(IF(OR(VALUE(R$7&amp;$C$3)=PH),IF(R591="","PH",IF(INDEX(Attendance!$O:$O,MATCH($B590&amp;R$7,Attendance!$N:$N,0))&lt;"1200","PM","PN")),IF(R$6="Sun",IF(R591="","RD",IF(INDEX(Attendance!$O:$O,MATCH($B590&amp;R$7,Attendance!$N:$N,0))&lt;"1200","RM","RN")),IF(R591="",IF(R$7="","",IF(INDEX(Attendance!$I:$I,MATCH($B590&amp;R$7,Attendance!$N:$N,0))="ABS","AB","UL")),IF(INDEX(Attendance!$O:$O,MATCH($B590&amp;R$7,Attendance!$N:$N,0))&lt;"1200","M","N")))),"")</f>
        <v>PH</v>
      </c>
      <c r="S590" s="83" t="str" cm="1">
        <f t="array" ref="S590">_xlfn.IFNA(IF(OR(VALUE(S$7&amp;$C$3)=PH),IF(S591="","PH",IF(INDEX(Attendance!$O:$O,MATCH($B590&amp;S$7,Attendance!$N:$N,0))&lt;"1200","PM","PN")),IF(S$6="Sun",IF(S591="","RD",IF(INDEX(Attendance!$O:$O,MATCH($B590&amp;S$7,Attendance!$N:$N,0))&lt;"1200","RM","RN")),IF(S591="",IF(S$7="","",IF(INDEX(Attendance!$I:$I,MATCH($B590&amp;S$7,Attendance!$N:$N,0))="ABS","AB","UL")),IF(INDEX(Attendance!$O:$O,MATCH($B590&amp;S$7,Attendance!$N:$N,0))&lt;"1200","M","N")))),"")</f>
        <v>RD</v>
      </c>
      <c r="T590" s="83" t="str" cm="1">
        <f t="array" ref="T590">_xlfn.IFNA(IF(OR(VALUE(T$7&amp;$C$3)=PH),IF(T591="","PH",IF(INDEX(Attendance!$O:$O,MATCH($B590&amp;T$7,Attendance!$N:$N,0))&lt;"1200","PM","PN")),IF(T$6="Sun",IF(T591="","RD",IF(INDEX(Attendance!$O:$O,MATCH($B590&amp;T$7,Attendance!$N:$N,0))&lt;"1200","RM","RN")),IF(T591="",IF(T$7="","",IF(INDEX(Attendance!$I:$I,MATCH($B590&amp;T$7,Attendance!$N:$N,0))="ABS","AB","UL")),IF(INDEX(Attendance!$O:$O,MATCH($B590&amp;T$7,Attendance!$N:$N,0))&lt;"1200","M","N")))),"")</f>
        <v/>
      </c>
      <c r="U590" s="83" t="str" cm="1">
        <f t="array" ref="U590">_xlfn.IFNA(IF(OR(VALUE(U$7&amp;$C$3)=PH),IF(U591="","PH",IF(INDEX(Attendance!$O:$O,MATCH($B590&amp;U$7,Attendance!$N:$N,0))&lt;"1200","PM","PN")),IF(U$6="Sun",IF(U591="","RD",IF(INDEX(Attendance!$O:$O,MATCH($B590&amp;U$7,Attendance!$N:$N,0))&lt;"1200","RM","RN")),IF(U591="",IF(U$7="","",IF(INDEX(Attendance!$I:$I,MATCH($B590&amp;U$7,Attendance!$N:$N,0))="ABS","AB","UL")),IF(INDEX(Attendance!$O:$O,MATCH($B590&amp;U$7,Attendance!$N:$N,0))&lt;"1200","M","N")))),"")</f>
        <v/>
      </c>
      <c r="V590" s="83" t="str" cm="1">
        <f t="array" ref="V590">_xlfn.IFNA(IF(OR(VALUE(V$7&amp;$C$3)=PH),IF(V591="","PH",IF(INDEX(Attendance!$O:$O,MATCH($B590&amp;V$7,Attendance!$N:$N,0))&lt;"1200","PM","PN")),IF(V$6="Sun",IF(V591="","RD",IF(INDEX(Attendance!$O:$O,MATCH($B590&amp;V$7,Attendance!$N:$N,0))&lt;"1200","RM","RN")),IF(V591="",IF(V$7="","",IF(INDEX(Attendance!$I:$I,MATCH($B590&amp;V$7,Attendance!$N:$N,0))="ABS","AB","UL")),IF(INDEX(Attendance!$O:$O,MATCH($B590&amp;V$7,Attendance!$N:$N,0))&lt;"1200","M","N")))),"")</f>
        <v/>
      </c>
      <c r="W590" s="83" t="str" cm="1">
        <f t="array" ref="W590">_xlfn.IFNA(IF(OR(VALUE(W$7&amp;$C$3)=PH),IF(W591="","PH",IF(INDEX(Attendance!$O:$O,MATCH($B590&amp;W$7,Attendance!$N:$N,0))&lt;"1200","PM","PN")),IF(W$6="Sun",IF(W591="","RD",IF(INDEX(Attendance!$O:$O,MATCH($B590&amp;W$7,Attendance!$N:$N,0))&lt;"1200","RM","RN")),IF(W591="",IF(W$7="","",IF(INDEX(Attendance!$I:$I,MATCH($B590&amp;W$7,Attendance!$N:$N,0))="ABS","AB","UL")),IF(INDEX(Attendance!$O:$O,MATCH($B590&amp;W$7,Attendance!$N:$N,0))&lt;"1200","M","N")))),"")</f>
        <v/>
      </c>
      <c r="X590" s="83" t="str" cm="1">
        <f t="array" ref="X590">_xlfn.IFNA(IF(OR(VALUE(X$7&amp;$C$3)=PH),IF(X591="","PH",IF(INDEX(Attendance!$O:$O,MATCH($B590&amp;X$7,Attendance!$N:$N,0))&lt;"1200","PM","PN")),IF(X$6="Sun",IF(X591="","RD",IF(INDEX(Attendance!$O:$O,MATCH($B590&amp;X$7,Attendance!$N:$N,0))&lt;"1200","RM","RN")),IF(X591="",IF(X$7="","",IF(INDEX(Attendance!$I:$I,MATCH($B590&amp;X$7,Attendance!$N:$N,0))="ABS","AB","UL")),IF(INDEX(Attendance!$O:$O,MATCH($B590&amp;X$7,Attendance!$N:$N,0))&lt;"1200","M","N")))),"")</f>
        <v/>
      </c>
      <c r="Y590" s="83" t="str" cm="1">
        <f t="array" ref="Y590">_xlfn.IFNA(IF(OR(VALUE(Y$7&amp;$C$3)=PH),IF(Y591="","PH",IF(INDEX(Attendance!$O:$O,MATCH($B590&amp;Y$7,Attendance!$N:$N,0))&lt;"1200","PM","PN")),IF(Y$6="Sun",IF(Y591="","RD",IF(INDEX(Attendance!$O:$O,MATCH($B590&amp;Y$7,Attendance!$N:$N,0))&lt;"1200","RM","RN")),IF(Y591="",IF(Y$7="","",IF(INDEX(Attendance!$I:$I,MATCH($B590&amp;Y$7,Attendance!$N:$N,0))="ABS","AB","UL")),IF(INDEX(Attendance!$O:$O,MATCH($B590&amp;Y$7,Attendance!$N:$N,0))&lt;"1200","M","N")))),"")</f>
        <v/>
      </c>
      <c r="Z590" s="83" t="str" cm="1">
        <f t="array" ref="Z590">_xlfn.IFNA(IF(OR(VALUE(Z$7&amp;$C$3)=PH),IF(Z591="","PH",IF(INDEX(Attendance!$O:$O,MATCH($B590&amp;Z$7,Attendance!$N:$N,0))&lt;"1200","PM","PN")),IF(Z$6="Sun",IF(Z591="","RD",IF(INDEX(Attendance!$O:$O,MATCH($B590&amp;Z$7,Attendance!$N:$N,0))&lt;"1200","RM","RN")),IF(Z591="",IF(Z$7="","",IF(INDEX(Attendance!$I:$I,MATCH($B590&amp;Z$7,Attendance!$N:$N,0))="ABS","AB","UL")),IF(INDEX(Attendance!$O:$O,MATCH($B590&amp;Z$7,Attendance!$N:$N,0))&lt;"1200","M","N")))),"")</f>
        <v>RD</v>
      </c>
      <c r="AA590" s="83" t="str" cm="1">
        <f t="array" ref="AA590">_xlfn.IFNA(IF(OR(VALUE(AA$7&amp;$C$3)=PH),IF(AA591="","PH",IF(INDEX(Attendance!$O:$O,MATCH($B590&amp;AA$7,Attendance!$N:$N,0))&lt;"1200","PM","PN")),IF(AA$6="Sun",IF(AA591="","RD",IF(INDEX(Attendance!$O:$O,MATCH($B590&amp;AA$7,Attendance!$N:$N,0))&lt;"1200","RM","RN")),IF(AA591="",IF(AA$7="","",IF(INDEX(Attendance!$I:$I,MATCH($B590&amp;AA$7,Attendance!$N:$N,0))="ABS","AB","UL")),IF(INDEX(Attendance!$O:$O,MATCH($B590&amp;AA$7,Attendance!$N:$N,0))&lt;"1200","M","N")))),"")</f>
        <v/>
      </c>
      <c r="AB590" s="83" t="str" cm="1">
        <f t="array" ref="AB590">_xlfn.IFNA(IF(OR(VALUE(AB$7&amp;$C$3)=PH),IF(AB591="","PH",IF(INDEX(Attendance!$O:$O,MATCH($B590&amp;AB$7,Attendance!$N:$N,0))&lt;"1200","PM","PN")),IF(AB$6="Sun",IF(AB591="","RD",IF(INDEX(Attendance!$O:$O,MATCH($B590&amp;AB$7,Attendance!$N:$N,0))&lt;"1200","RM","RN")),IF(AB591="",IF(AB$7="","",IF(INDEX(Attendance!$I:$I,MATCH($B590&amp;AB$7,Attendance!$N:$N,0))="ABS","AB","UL")),IF(INDEX(Attendance!$O:$O,MATCH($B590&amp;AB$7,Attendance!$N:$N,0))&lt;"1200","M","N")))),"")</f>
        <v/>
      </c>
      <c r="AC590" s="83" t="str" cm="1">
        <f t="array" ref="AC590">_xlfn.IFNA(IF(OR(VALUE(AC$7&amp;$C$3)=PH),IF(AC591="","PH",IF(INDEX(Attendance!$O:$O,MATCH($B590&amp;AC$7,Attendance!$N:$N,0))&lt;"1200","PM","PN")),IF(AC$6="Sun",IF(AC591="","RD",IF(INDEX(Attendance!$O:$O,MATCH($B590&amp;AC$7,Attendance!$N:$N,0))&lt;"1200","RM","RN")),IF(AC591="",IF(AC$7="","",IF(INDEX(Attendance!$I:$I,MATCH($B590&amp;AC$7,Attendance!$N:$N,0))="ABS","AB","UL")),IF(INDEX(Attendance!$O:$O,MATCH($B590&amp;AC$7,Attendance!$N:$N,0))&lt;"1200","M","N")))),"")</f>
        <v/>
      </c>
      <c r="AD590" s="83" t="str" cm="1">
        <f t="array" ref="AD590">_xlfn.IFNA(IF(OR(VALUE(AD$7&amp;$C$3)=PH),IF(AD591="","PH",IF(INDEX(Attendance!$O:$O,MATCH($B590&amp;AD$7,Attendance!$N:$N,0))&lt;"1200","PM","PN")),IF(AD$6="Sun",IF(AD591="","RD",IF(INDEX(Attendance!$O:$O,MATCH($B590&amp;AD$7,Attendance!$N:$N,0))&lt;"1200","RM","RN")),IF(AD591="",IF(AD$7="","",IF(INDEX(Attendance!$I:$I,MATCH($B590&amp;AD$7,Attendance!$N:$N,0))="ABS","AB","UL")),IF(INDEX(Attendance!$O:$O,MATCH($B590&amp;AD$7,Attendance!$N:$N,0))&lt;"1200","M","N")))),"")</f>
        <v/>
      </c>
      <c r="AE590" s="83" t="str" cm="1">
        <f t="array" ref="AE590">_xlfn.IFNA(IF(OR(VALUE(AE$7&amp;$C$3)=PH),IF(AE591="","PH",IF(INDEX(Attendance!$O:$O,MATCH($B590&amp;AE$7,Attendance!$N:$N,0))&lt;"1200","PM","PN")),IF(AE$6="Sun",IF(AE591="","RD",IF(INDEX(Attendance!$O:$O,MATCH($B590&amp;AE$7,Attendance!$N:$N,0))&lt;"1200","RM","RN")),IF(AE591="",IF(AE$7="","",IF(INDEX(Attendance!$I:$I,MATCH($B590&amp;AE$7,Attendance!$N:$N,0))="ABS","AB","UL")),IF(INDEX(Attendance!$O:$O,MATCH($B590&amp;AE$7,Attendance!$N:$N,0))&lt;"1200","M","N")))),"")</f>
        <v/>
      </c>
      <c r="AF590" s="83" t="str" cm="1">
        <f t="array" ref="AF590">_xlfn.IFNA(IF(OR(VALUE(AF$7&amp;$C$3)=PH),IF(AF591="","PH",IF(INDEX(Attendance!$O:$O,MATCH($B590&amp;AF$7,Attendance!$N:$N,0))&lt;"1200","PM","PN")),IF(AF$6="Sun",IF(AF591="","RD",IF(INDEX(Attendance!$O:$O,MATCH($B590&amp;AF$7,Attendance!$N:$N,0))&lt;"1200","RM","RN")),IF(AF591="",IF(AF$7="","",IF(INDEX(Attendance!$I:$I,MATCH($B590&amp;AF$7,Attendance!$N:$N,0))="ABS","AB","UL")),IF(INDEX(Attendance!$O:$O,MATCH($B590&amp;AF$7,Attendance!$N:$N,0))&lt;"1200","M","N")))),"")</f>
        <v/>
      </c>
      <c r="AG590" s="83" t="str" cm="1">
        <f t="array" ref="AG590">_xlfn.IFNA(IF(OR(VALUE(AG$7&amp;$C$3)=PH),IF(AG591="","PH",IF(INDEX(Attendance!$O:$O,MATCH($B590&amp;AG$7,Attendance!$N:$N,0))&lt;"1200","PM","PN")),IF(AG$6="Sun",IF(AG591="","RD",IF(INDEX(Attendance!$O:$O,MATCH($B590&amp;AG$7,Attendance!$N:$N,0))&lt;"1200","RM","RN")),IF(AG591="",IF(AG$7="","",IF(INDEX(Attendance!$I:$I,MATCH($B590&amp;AG$7,Attendance!$N:$N,0))="ABS","AB","UL")),IF(INDEX(Attendance!$O:$O,MATCH($B590&amp;AG$7,Attendance!$N:$N,0))&lt;"1200","M","N")))),"")</f>
        <v>RD</v>
      </c>
      <c r="AH590" s="83" t="str" cm="1">
        <f t="array" ref="AH590">_xlfn.IFNA(IF(OR(VALUE(AH$7&amp;$C$3)=PH),IF(AH591="","PH",IF(INDEX(Attendance!$O:$O,MATCH($B590&amp;AH$7,Attendance!$N:$N,0))&lt;"1200","PM","PN")),IF(AH$6="Sun",IF(AH591="","RD",IF(INDEX(Attendance!$O:$O,MATCH($B590&amp;AH$7,Attendance!$N:$N,0))&lt;"1200","RM","RN")),IF(AH591="",IF(AH$7="","",IF(INDEX(Attendance!$I:$I,MATCH($B590&amp;AH$7,Attendance!$N:$N,0))="ABS","AB","UL")),IF(INDEX(Attendance!$O:$O,MATCH($B590&amp;AH$7,Attendance!$N:$N,0))&lt;"1200","M","N")))),"")</f>
        <v/>
      </c>
      <c r="AI590" s="83" t="str" cm="1">
        <f t="array" ref="AI590">_xlfn.IFNA(IF(OR(VALUE(AI$7&amp;$C$3)=PH),IF(AI591="","PH",IF(INDEX(Attendance!$O:$O,MATCH($B590&amp;AI$7,Attendance!$N:$N,0))&lt;"1200","PM","PN")),IF(AI$6="Sun",IF(AI591="","RD",IF(INDEX(Attendance!$O:$O,MATCH($B590&amp;AI$7,Attendance!$N:$N,0))&lt;"1200","RM","RN")),IF(AI591="",IF(AI$7="","",IF(INDEX(Attendance!$I:$I,MATCH($B590&amp;AI$7,Attendance!$N:$N,0))="ABS","AB","UL")),IF(INDEX(Attendance!$O:$O,MATCH($B590&amp;AI$7,Attendance!$N:$N,0))&lt;"1200","M","N")))),"")</f>
        <v/>
      </c>
      <c r="AJ590" s="83" t="str" cm="1">
        <f t="array" ref="AJ590">_xlfn.IFNA(IF(OR(VALUE(AJ$7&amp;$C$3)=PH),IF(AJ591="","PH",IF(INDEX(Attendance!$O:$O,MATCH($B590&amp;AJ$7,Attendance!$N:$N,0))&lt;"1200","PM","PN")),IF(AJ$6="Sun",IF(AJ591="","RD",IF(INDEX(Attendance!$O:$O,MATCH($B590&amp;AJ$7,Attendance!$N:$N,0))&lt;"1200","RM","RN")),IF(AJ591="",IF(AJ$7="","",IF(INDEX(Attendance!$I:$I,MATCH($B590&amp;AJ$7,Attendance!$N:$N,0))="ABS","AB","UL")),IF(INDEX(Attendance!$O:$O,MATCH($B590&amp;AJ$7,Attendance!$N:$N,0))&lt;"1200","M","N")))),"")</f>
        <v/>
      </c>
      <c r="AK590" s="258">
        <f>SUM(SUMIF(F590:AJ590,{"M","N","A"},F591:AJ591))</f>
        <v>0</v>
      </c>
      <c r="AL590" s="187">
        <f>SUM(SUMIF(F590:AJ590,{"M","N"},F592:AJ592),SUMIF(F590:AJ590,{"OM","ON"},F591:AJ591))</f>
        <v>0</v>
      </c>
      <c r="AM590" s="187">
        <f>SUM(SUMIF(F590:AJ590,{"PM","PN","RM","RN"},F591:AJ591))</f>
        <v>0</v>
      </c>
      <c r="AN590" s="187">
        <f>SUM(SUMIF(F590:AJ590,{"PM","PN"},F592:AJ592))</f>
        <v>0</v>
      </c>
      <c r="AO590" s="261">
        <f>SUM(F595:AJ595)</f>
        <v>0</v>
      </c>
      <c r="AP590" s="264">
        <f>SUM(F594:AJ594)</f>
        <v>0</v>
      </c>
      <c r="AQ590" s="188">
        <f>IF(D594="",0,SUM(COUNTIFS(F590:AJ590,{"M","N","A","OM","ON","OA","PM","PN","PA","RM","RN","RA"})))</f>
        <v>0</v>
      </c>
      <c r="AR590" s="74">
        <f>COUNTIF(F590:AJ590,"AL")</f>
        <v>0</v>
      </c>
      <c r="AS590" s="74">
        <f>COUNTIF(F590:AJ590,"MC")</f>
        <v>0</v>
      </c>
      <c r="AT590" s="74">
        <f>COUNTIF(F590:AJ590,"PH")+COUNTIF(F590:AJ590,"RPH")</f>
        <v>2</v>
      </c>
      <c r="AU590" s="255">
        <f t="shared" ref="AU590" si="163">_xlfn.IFNA(IF($B590="",0,AK590*$AK$5+SUM(AL595:AN595)+SUM(AO590:AP595)+SUM(AQ595:AT595)),"")</f>
        <v>0</v>
      </c>
    </row>
    <row r="591" spans="1:47" s="213" customFormat="1" ht="33" customHeight="1" x14ac:dyDescent="0.35">
      <c r="A591" s="189"/>
      <c r="B591" s="184"/>
      <c r="C591" s="190" t="str">
        <f>_xlfn.IFNA(INDEX(Masterlist!D:D,MATCH(B590,Masterlist!B:B,0)),"")</f>
        <v/>
      </c>
      <c r="D591" s="88"/>
      <c r="E591" s="191" t="s">
        <v>174</v>
      </c>
      <c r="F591" s="192" t="str">
        <f>IFERROR(IF(F$6="Sun",INDEX(Attendance!$R:$R,MATCH($B590&amp;F$7,Attendance!$N:$N,0)),IF(INDEX(Attendance!$R:$R,MATCH($B590&amp;F$7,Attendance!$N:$N,0))="","",IF(INDEX(Attendance!$R:$R,MATCH($B590&amp;F$7,Attendance!$N:$N,0))&gt;8,8,INDEX(Attendance!$R:$R,MATCH($B590&amp;F$7,Attendance!$N:$N,0))))),"")</f>
        <v/>
      </c>
      <c r="G591" s="192" t="str">
        <f>IFERROR(IF(G$6="Sun",INDEX(Attendance!$R:$R,MATCH($B590&amp;G$7,Attendance!$N:$N,0)),IF(INDEX(Attendance!$R:$R,MATCH($B590&amp;G$7,Attendance!$N:$N,0))="","",IF(INDEX(Attendance!$R:$R,MATCH($B590&amp;G$7,Attendance!$N:$N,0))&gt;8,8,INDEX(Attendance!$R:$R,MATCH($B590&amp;G$7,Attendance!$N:$N,0))))),"")</f>
        <v/>
      </c>
      <c r="H591" s="192" t="str">
        <f>IFERROR(IF(H$6="Sun",INDEX(Attendance!$R:$R,MATCH($B590&amp;H$7,Attendance!$N:$N,0)),IF(INDEX(Attendance!$R:$R,MATCH($B590&amp;H$7,Attendance!$N:$N,0))="","",IF(INDEX(Attendance!$R:$R,MATCH($B590&amp;H$7,Attendance!$N:$N,0))&gt;8,8,INDEX(Attendance!$R:$R,MATCH($B590&amp;H$7,Attendance!$N:$N,0))))),"")</f>
        <v/>
      </c>
      <c r="I591" s="192" t="str">
        <f>IFERROR(IF(I$6="Sun",INDEX(Attendance!$R:$R,MATCH($B590&amp;I$7,Attendance!$N:$N,0)),IF(INDEX(Attendance!$R:$R,MATCH($B590&amp;I$7,Attendance!$N:$N,0))="","",IF(INDEX(Attendance!$R:$R,MATCH($B590&amp;I$7,Attendance!$N:$N,0))&gt;8,8,INDEX(Attendance!$R:$R,MATCH($B590&amp;I$7,Attendance!$N:$N,0))))),"")</f>
        <v/>
      </c>
      <c r="J591" s="192" t="str">
        <f>IFERROR(IF(J$6="Sun",INDEX(Attendance!$R:$R,MATCH($B590&amp;J$7,Attendance!$N:$N,0)),IF(INDEX(Attendance!$R:$R,MATCH($B590&amp;J$7,Attendance!$N:$N,0))="","",IF(INDEX(Attendance!$R:$R,MATCH($B590&amp;J$7,Attendance!$N:$N,0))&gt;8,8,INDEX(Attendance!$R:$R,MATCH($B590&amp;J$7,Attendance!$N:$N,0))))),"")</f>
        <v/>
      </c>
      <c r="K591" s="192" t="str">
        <f>IFERROR(IF(K$6="Sun",INDEX(Attendance!$R:$R,MATCH($B590&amp;K$7,Attendance!$N:$N,0)),IF(INDEX(Attendance!$R:$R,MATCH($B590&amp;K$7,Attendance!$N:$N,0))="","",IF(INDEX(Attendance!$R:$R,MATCH($B590&amp;K$7,Attendance!$N:$N,0))&gt;8,8,INDEX(Attendance!$R:$R,MATCH($B590&amp;K$7,Attendance!$N:$N,0))))),"")</f>
        <v/>
      </c>
      <c r="L591" s="192" t="str">
        <f>IFERROR(IF(L$6="Sun",INDEX(Attendance!$R:$R,MATCH($B590&amp;L$7,Attendance!$N:$N,0)),IF(INDEX(Attendance!$R:$R,MATCH($B590&amp;L$7,Attendance!$N:$N,0))="","",IF(INDEX(Attendance!$R:$R,MATCH($B590&amp;L$7,Attendance!$N:$N,0))&gt;8,8,INDEX(Attendance!$R:$R,MATCH($B590&amp;L$7,Attendance!$N:$N,0))))),"")</f>
        <v/>
      </c>
      <c r="M591" s="192" t="str">
        <f>IFERROR(IF(M$6="Sun",INDEX(Attendance!$R:$R,MATCH($B590&amp;M$7,Attendance!$N:$N,0)),IF(INDEX(Attendance!$R:$R,MATCH($B590&amp;M$7,Attendance!$N:$N,0))="","",IF(INDEX(Attendance!$R:$R,MATCH($B590&amp;M$7,Attendance!$N:$N,0))&gt;8,8,INDEX(Attendance!$R:$R,MATCH($B590&amp;M$7,Attendance!$N:$N,0))))),"")</f>
        <v/>
      </c>
      <c r="N591" s="192" t="str">
        <f>IFERROR(IF(N$6="Sun",INDEX(Attendance!$R:$R,MATCH($B590&amp;N$7,Attendance!$N:$N,0)),IF(INDEX(Attendance!$R:$R,MATCH($B590&amp;N$7,Attendance!$N:$N,0))="","",IF(INDEX(Attendance!$R:$R,MATCH($B590&amp;N$7,Attendance!$N:$N,0))&gt;8,8,INDEX(Attendance!$R:$R,MATCH($B590&amp;N$7,Attendance!$N:$N,0))))),"")</f>
        <v/>
      </c>
      <c r="O591" s="192" t="str">
        <f>IFERROR(IF(O$6="Sun",INDEX(Attendance!$R:$R,MATCH($B590&amp;O$7,Attendance!$N:$N,0)),IF(INDEX(Attendance!$R:$R,MATCH($B590&amp;O$7,Attendance!$N:$N,0))="","",IF(INDEX(Attendance!$R:$R,MATCH($B590&amp;O$7,Attendance!$N:$N,0))&gt;8,8,INDEX(Attendance!$R:$R,MATCH($B590&amp;O$7,Attendance!$N:$N,0))))),"")</f>
        <v/>
      </c>
      <c r="P591" s="192" t="str">
        <f>IFERROR(IF(P$6="Sun",INDEX(Attendance!$R:$R,MATCH($B590&amp;P$7,Attendance!$N:$N,0)),IF(INDEX(Attendance!$R:$R,MATCH($B590&amp;P$7,Attendance!$N:$N,0))="","",IF(INDEX(Attendance!$R:$R,MATCH($B590&amp;P$7,Attendance!$N:$N,0))&gt;8,8,INDEX(Attendance!$R:$R,MATCH($B590&amp;P$7,Attendance!$N:$N,0))))),"")</f>
        <v/>
      </c>
      <c r="Q591" s="192" t="str">
        <f>IFERROR(IF(Q$6="Sun",INDEX(Attendance!$R:$R,MATCH($B590&amp;Q$7,Attendance!$N:$N,0)),IF(INDEX(Attendance!$R:$R,MATCH($B590&amp;Q$7,Attendance!$N:$N,0))="","",IF(INDEX(Attendance!$R:$R,MATCH($B590&amp;Q$7,Attendance!$N:$N,0))&gt;8,8,INDEX(Attendance!$R:$R,MATCH($B590&amp;Q$7,Attendance!$N:$N,0))))),"")</f>
        <v/>
      </c>
      <c r="R591" s="192" t="str">
        <f>IFERROR(IF(R$6="Sun",INDEX(Attendance!$R:$R,MATCH($B590&amp;R$7,Attendance!$N:$N,0)),IF(INDEX(Attendance!$R:$R,MATCH($B590&amp;R$7,Attendance!$N:$N,0))="","",IF(INDEX(Attendance!$R:$R,MATCH($B590&amp;R$7,Attendance!$N:$N,0))&gt;8,8,INDEX(Attendance!$R:$R,MATCH($B590&amp;R$7,Attendance!$N:$N,0))))),"")</f>
        <v/>
      </c>
      <c r="S591" s="192" t="str">
        <f>IFERROR(IF(S$6="Sun",INDEX(Attendance!$R:$R,MATCH($B590&amp;S$7,Attendance!$N:$N,0)),IF(INDEX(Attendance!$R:$R,MATCH($B590&amp;S$7,Attendance!$N:$N,0))="","",IF(INDEX(Attendance!$R:$R,MATCH($B590&amp;S$7,Attendance!$N:$N,0))&gt;8,8,INDEX(Attendance!$R:$R,MATCH($B590&amp;S$7,Attendance!$N:$N,0))))),"")</f>
        <v/>
      </c>
      <c r="T591" s="192" t="str">
        <f>IFERROR(IF(T$6="Sun",INDEX(Attendance!$R:$R,MATCH($B590&amp;T$7,Attendance!$N:$N,0)),IF(INDEX(Attendance!$R:$R,MATCH($B590&amp;T$7,Attendance!$N:$N,0))="","",IF(INDEX(Attendance!$R:$R,MATCH($B590&amp;T$7,Attendance!$N:$N,0))&gt;8,8,INDEX(Attendance!$R:$R,MATCH($B590&amp;T$7,Attendance!$N:$N,0))))),"")</f>
        <v/>
      </c>
      <c r="U591" s="192" t="str">
        <f>IFERROR(IF(U$6="Sun",INDEX(Attendance!$R:$R,MATCH($B590&amp;U$7,Attendance!$N:$N,0)),IF(INDEX(Attendance!$R:$R,MATCH($B590&amp;U$7,Attendance!$N:$N,0))="","",IF(INDEX(Attendance!$R:$R,MATCH($B590&amp;U$7,Attendance!$N:$N,0))&gt;8,8,INDEX(Attendance!$R:$R,MATCH($B590&amp;U$7,Attendance!$N:$N,0))))),"")</f>
        <v/>
      </c>
      <c r="V591" s="192" t="str">
        <f>IFERROR(IF(V$6="Sun",INDEX(Attendance!$R:$R,MATCH($B590&amp;V$7,Attendance!$N:$N,0)),IF(INDEX(Attendance!$R:$R,MATCH($B590&amp;V$7,Attendance!$N:$N,0))="","",IF(INDEX(Attendance!$R:$R,MATCH($B590&amp;V$7,Attendance!$N:$N,0))&gt;8,8,INDEX(Attendance!$R:$R,MATCH($B590&amp;V$7,Attendance!$N:$N,0))))),"")</f>
        <v/>
      </c>
      <c r="W591" s="192" t="str">
        <f>IFERROR(IF(W$6="Sun",INDEX(Attendance!$R:$R,MATCH($B590&amp;W$7,Attendance!$N:$N,0)),IF(INDEX(Attendance!$R:$R,MATCH($B590&amp;W$7,Attendance!$N:$N,0))="","",IF(INDEX(Attendance!$R:$R,MATCH($B590&amp;W$7,Attendance!$N:$N,0))&gt;8,8,INDEX(Attendance!$R:$R,MATCH($B590&amp;W$7,Attendance!$N:$N,0))))),"")</f>
        <v/>
      </c>
      <c r="X591" s="192" t="str">
        <f>IFERROR(IF(X$6="Sun",INDEX(Attendance!$R:$R,MATCH($B590&amp;X$7,Attendance!$N:$N,0)),IF(INDEX(Attendance!$R:$R,MATCH($B590&amp;X$7,Attendance!$N:$N,0))="","",IF(INDEX(Attendance!$R:$R,MATCH($B590&amp;X$7,Attendance!$N:$N,0))&gt;8,8,INDEX(Attendance!$R:$R,MATCH($B590&amp;X$7,Attendance!$N:$N,0))))),"")</f>
        <v/>
      </c>
      <c r="Y591" s="192" t="str">
        <f>IFERROR(IF(Y$6="Sun",INDEX(Attendance!$R:$R,MATCH($B590&amp;Y$7,Attendance!$N:$N,0)),IF(INDEX(Attendance!$R:$R,MATCH($B590&amp;Y$7,Attendance!$N:$N,0))="","",IF(INDEX(Attendance!$R:$R,MATCH($B590&amp;Y$7,Attendance!$N:$N,0))&gt;8,8,INDEX(Attendance!$R:$R,MATCH($B590&amp;Y$7,Attendance!$N:$N,0))))),"")</f>
        <v/>
      </c>
      <c r="Z591" s="192" t="str">
        <f>IFERROR(IF(Z$6="Sun",INDEX(Attendance!$R:$R,MATCH($B590&amp;Z$7,Attendance!$N:$N,0)),IF(INDEX(Attendance!$R:$R,MATCH($B590&amp;Z$7,Attendance!$N:$N,0))="","",IF(INDEX(Attendance!$R:$R,MATCH($B590&amp;Z$7,Attendance!$N:$N,0))&gt;8,8,INDEX(Attendance!$R:$R,MATCH($B590&amp;Z$7,Attendance!$N:$N,0))))),"")</f>
        <v/>
      </c>
      <c r="AA591" s="192" t="str">
        <f>IFERROR(IF(AA$6="Sun",INDEX(Attendance!$R:$R,MATCH($B590&amp;AA$7,Attendance!$N:$N,0)),IF(INDEX(Attendance!$R:$R,MATCH($B590&amp;AA$7,Attendance!$N:$N,0))="","",IF(INDEX(Attendance!$R:$R,MATCH($B590&amp;AA$7,Attendance!$N:$N,0))&gt;8,8,INDEX(Attendance!$R:$R,MATCH($B590&amp;AA$7,Attendance!$N:$N,0))))),"")</f>
        <v/>
      </c>
      <c r="AB591" s="192" t="str">
        <f>IFERROR(IF(AB$6="Sun",INDEX(Attendance!$R:$R,MATCH($B590&amp;AB$7,Attendance!$N:$N,0)),IF(INDEX(Attendance!$R:$R,MATCH($B590&amp;AB$7,Attendance!$N:$N,0))="","",IF(INDEX(Attendance!$R:$R,MATCH($B590&amp;AB$7,Attendance!$N:$N,0))&gt;8,8,INDEX(Attendance!$R:$R,MATCH($B590&amp;AB$7,Attendance!$N:$N,0))))),"")</f>
        <v/>
      </c>
      <c r="AC591" s="192" t="str">
        <f>IFERROR(IF(AC$6="Sun",INDEX(Attendance!$R:$R,MATCH($B590&amp;AC$7,Attendance!$N:$N,0)),IF(INDEX(Attendance!$R:$R,MATCH($B590&amp;AC$7,Attendance!$N:$N,0))="","",IF(INDEX(Attendance!$R:$R,MATCH($B590&amp;AC$7,Attendance!$N:$N,0))&gt;8,8,INDEX(Attendance!$R:$R,MATCH($B590&amp;AC$7,Attendance!$N:$N,0))))),"")</f>
        <v/>
      </c>
      <c r="AD591" s="192" t="str">
        <f>IFERROR(IF(AD$6="Sun",INDEX(Attendance!$R:$R,MATCH($B590&amp;AD$7,Attendance!$N:$N,0)),IF(INDEX(Attendance!$R:$R,MATCH($B590&amp;AD$7,Attendance!$N:$N,0))="","",IF(INDEX(Attendance!$R:$R,MATCH($B590&amp;AD$7,Attendance!$N:$N,0))&gt;8,8,INDEX(Attendance!$R:$R,MATCH($B590&amp;AD$7,Attendance!$N:$N,0))))),"")</f>
        <v/>
      </c>
      <c r="AE591" s="192" t="str">
        <f>IFERROR(IF(AE$6="Sun",INDEX(Attendance!$R:$R,MATCH($B590&amp;AE$7,Attendance!$N:$N,0)),IF(INDEX(Attendance!$R:$R,MATCH($B590&amp;AE$7,Attendance!$N:$N,0))="","",IF(INDEX(Attendance!$R:$R,MATCH($B590&amp;AE$7,Attendance!$N:$N,0))&gt;8,8,INDEX(Attendance!$R:$R,MATCH($B590&amp;AE$7,Attendance!$N:$N,0))))),"")</f>
        <v/>
      </c>
      <c r="AF591" s="192" t="str">
        <f>IFERROR(IF(AF$6="Sun",INDEX(Attendance!$R:$R,MATCH($B590&amp;AF$7,Attendance!$N:$N,0)),IF(INDEX(Attendance!$R:$R,MATCH($B590&amp;AF$7,Attendance!$N:$N,0))="","",IF(INDEX(Attendance!$R:$R,MATCH($B590&amp;AF$7,Attendance!$N:$N,0))&gt;8,8,INDEX(Attendance!$R:$R,MATCH($B590&amp;AF$7,Attendance!$N:$N,0))))),"")</f>
        <v/>
      </c>
      <c r="AG591" s="192" t="str">
        <f>IFERROR(IF(AG$6="Sun",INDEX(Attendance!$R:$R,MATCH($B590&amp;AG$7,Attendance!$N:$N,0)),IF(INDEX(Attendance!$R:$R,MATCH($B590&amp;AG$7,Attendance!$N:$N,0))="","",IF(INDEX(Attendance!$R:$R,MATCH($B590&amp;AG$7,Attendance!$N:$N,0))&gt;8,8,INDEX(Attendance!$R:$R,MATCH($B590&amp;AG$7,Attendance!$N:$N,0))))),"")</f>
        <v/>
      </c>
      <c r="AH591" s="192" t="str">
        <f>IFERROR(IF(AH$6="Sun",INDEX(Attendance!$R:$R,MATCH($B590&amp;AH$7,Attendance!$N:$N,0)),IF(INDEX(Attendance!$R:$R,MATCH($B590&amp;AH$7,Attendance!$N:$N,0))="","",IF(INDEX(Attendance!$R:$R,MATCH($B590&amp;AH$7,Attendance!$N:$N,0))&gt;8,8,INDEX(Attendance!$R:$R,MATCH($B590&amp;AH$7,Attendance!$N:$N,0))))),"")</f>
        <v/>
      </c>
      <c r="AI591" s="192" t="str">
        <f>IFERROR(IF(AI$6="Sun",INDEX(Attendance!$R:$R,MATCH($B590&amp;AI$7,Attendance!$N:$N,0)),IF(INDEX(Attendance!$R:$R,MATCH($B590&amp;AI$7,Attendance!$N:$N,0))="","",IF(INDEX(Attendance!$R:$R,MATCH($B590&amp;AI$7,Attendance!$N:$N,0))&gt;8,8,INDEX(Attendance!$R:$R,MATCH($B590&amp;AI$7,Attendance!$N:$N,0))))),"")</f>
        <v/>
      </c>
      <c r="AJ591" s="192" t="str">
        <f>IFERROR(IF(AJ$6="Sun",INDEX(Attendance!$R:$R,MATCH($B590&amp;AJ$7,Attendance!$N:$N,0)),IF(INDEX(Attendance!$R:$R,MATCH($B590&amp;AJ$7,Attendance!$N:$N,0))="","",IF(INDEX(Attendance!$R:$R,MATCH($B590&amp;AJ$7,Attendance!$N:$N,0))&gt;8,8,INDEX(Attendance!$R:$R,MATCH($B590&amp;AJ$7,Attendance!$N:$N,0))))),"")</f>
        <v/>
      </c>
      <c r="AK591" s="259"/>
      <c r="AL591" s="193">
        <f>ROUND((IF($C595="",Basic,MID($C595,FIND("RM",$C595)+3,4))+$AP590+$AQ595)/WorkDays/WorkHours*AL$6,4)</f>
        <v>8.6538000000000004</v>
      </c>
      <c r="AM591" s="193">
        <f>ROUND((IF($C595="",Basic,MID($C595,FIND("RM",$C595)+3,4))+$AP590+$AQ595)/WorkDays/WorkHours*AM$6,4)</f>
        <v>11.538500000000001</v>
      </c>
      <c r="AN591" s="193">
        <f>ROUND((IF($C595="",Basic,MID($C595,FIND("RM",$C595)+3,4))+$AP590+$AQ595)/WorkDays/WorkHours*AN$6,4)</f>
        <v>17.307700000000001</v>
      </c>
      <c r="AO591" s="262"/>
      <c r="AP591" s="265"/>
      <c r="AQ591" s="86"/>
      <c r="AR591" s="194"/>
      <c r="AS591" s="194"/>
      <c r="AT591" s="194"/>
      <c r="AU591" s="256"/>
    </row>
    <row r="592" spans="1:47" s="213" customFormat="1" ht="33" customHeight="1" x14ac:dyDescent="0.35">
      <c r="A592" s="189"/>
      <c r="B592" s="184"/>
      <c r="C592" s="195" t="str">
        <f>_xlfn.IFNA(INDEX(Masterlist!E:E,MATCH(B590,Masterlist!B:B,0)),"")</f>
        <v/>
      </c>
      <c r="D592" s="1"/>
      <c r="E592" s="196" t="s">
        <v>175</v>
      </c>
      <c r="F592" s="197" t="str">
        <f>IFERROR(IF(F$6="Sun","",IF(INDEX(Attendance!$S:$S,MATCH($B590&amp;F$7,Attendance!$N:$N,0))=TRUE,"",IF(F591&lt;8,"",INDEX(Attendance!$G:$G,MATCH($B590&amp;F$7,Attendance!$N:$N,0))))),"")</f>
        <v/>
      </c>
      <c r="G592" s="197" t="str">
        <f>IFERROR(IF(G$6="Sun","",IF(INDEX(Attendance!$S:$S,MATCH($B590&amp;G$7,Attendance!$N:$N,0))=TRUE,"",IF(G591&lt;8,"",INDEX(Attendance!$G:$G,MATCH($B590&amp;G$7,Attendance!$N:$N,0))))),"")</f>
        <v/>
      </c>
      <c r="H592" s="197" t="str">
        <f>IFERROR(IF(H$6="Sun","",IF(INDEX(Attendance!$S:$S,MATCH($B590&amp;H$7,Attendance!$N:$N,0))=TRUE,"",IF(H591&lt;8,"",INDEX(Attendance!$G:$G,MATCH($B590&amp;H$7,Attendance!$N:$N,0))))),"")</f>
        <v/>
      </c>
      <c r="I592" s="197" t="str">
        <f>IFERROR(IF(I$6="Sun","",IF(INDEX(Attendance!$S:$S,MATCH($B590&amp;I$7,Attendance!$N:$N,0))=TRUE,"",IF(I591&lt;8,"",INDEX(Attendance!$G:$G,MATCH($B590&amp;I$7,Attendance!$N:$N,0))))),"")</f>
        <v/>
      </c>
      <c r="J592" s="197" t="str">
        <f>IFERROR(IF(J$6="Sun","",IF(INDEX(Attendance!$S:$S,MATCH($B590&amp;J$7,Attendance!$N:$N,0))=TRUE,"",IF(J591&lt;8,"",INDEX(Attendance!$G:$G,MATCH($B590&amp;J$7,Attendance!$N:$N,0))))),"")</f>
        <v/>
      </c>
      <c r="K592" s="197" t="str">
        <f>IFERROR(IF(K$6="Sun","",IF(INDEX(Attendance!$S:$S,MATCH($B590&amp;K$7,Attendance!$N:$N,0))=TRUE,"",IF(K591&lt;8,"",INDEX(Attendance!$G:$G,MATCH($B590&amp;K$7,Attendance!$N:$N,0))))),"")</f>
        <v/>
      </c>
      <c r="L592" s="197" t="str">
        <f>IFERROR(IF(L$6="Sun","",IF(INDEX(Attendance!$S:$S,MATCH($B590&amp;L$7,Attendance!$N:$N,0))=TRUE,"",IF(L591&lt;8,"",INDEX(Attendance!$G:$G,MATCH($B590&amp;L$7,Attendance!$N:$N,0))))),"")</f>
        <v/>
      </c>
      <c r="M592" s="197" t="str">
        <f>IFERROR(IF(M$6="Sun","",IF(INDEX(Attendance!$S:$S,MATCH($B590&amp;M$7,Attendance!$N:$N,0))=TRUE,"",IF(M591&lt;8,"",INDEX(Attendance!$G:$G,MATCH($B590&amp;M$7,Attendance!$N:$N,0))))),"")</f>
        <v/>
      </c>
      <c r="N592" s="197" t="str">
        <f>IFERROR(IF(N$6="Sun","",IF(INDEX(Attendance!$S:$S,MATCH($B590&amp;N$7,Attendance!$N:$N,0))=TRUE,"",IF(N591&lt;8,"",INDEX(Attendance!$G:$G,MATCH($B590&amp;N$7,Attendance!$N:$N,0))))),"")</f>
        <v/>
      </c>
      <c r="O592" s="197" t="str">
        <f>IFERROR(IF(O$6="Sun","",IF(INDEX(Attendance!$S:$S,MATCH($B590&amp;O$7,Attendance!$N:$N,0))=TRUE,"",IF(O591&lt;8,"",INDEX(Attendance!$G:$G,MATCH($B590&amp;O$7,Attendance!$N:$N,0))))),"")</f>
        <v/>
      </c>
      <c r="P592" s="197" t="str">
        <f>IFERROR(IF(P$6="Sun","",IF(INDEX(Attendance!$S:$S,MATCH($B590&amp;P$7,Attendance!$N:$N,0))=TRUE,"",IF(P591&lt;8,"",INDEX(Attendance!$G:$G,MATCH($B590&amp;P$7,Attendance!$N:$N,0))))),"")</f>
        <v/>
      </c>
      <c r="Q592" s="197" t="str">
        <f>IFERROR(IF(Q$6="Sun","",IF(INDEX(Attendance!$S:$S,MATCH($B590&amp;Q$7,Attendance!$N:$N,0))=TRUE,"",IF(Q591&lt;8,"",INDEX(Attendance!$G:$G,MATCH($B590&amp;Q$7,Attendance!$N:$N,0))))),"")</f>
        <v/>
      </c>
      <c r="R592" s="197" t="str">
        <f>IFERROR(IF(R$6="Sun","",IF(INDEX(Attendance!$S:$S,MATCH($B590&amp;R$7,Attendance!$N:$N,0))=TRUE,"",IF(R591&lt;8,"",INDEX(Attendance!$G:$G,MATCH($B590&amp;R$7,Attendance!$N:$N,0))))),"")</f>
        <v/>
      </c>
      <c r="S592" s="197" t="str">
        <f>IFERROR(IF(S$6="Sun","",IF(INDEX(Attendance!$S:$S,MATCH($B590&amp;S$7,Attendance!$N:$N,0))=TRUE,"",IF(S591&lt;8,"",INDEX(Attendance!$G:$G,MATCH($B590&amp;S$7,Attendance!$N:$N,0))))),"")</f>
        <v/>
      </c>
      <c r="T592" s="197" t="str">
        <f>IFERROR(IF(T$6="Sun","",IF(INDEX(Attendance!$S:$S,MATCH($B590&amp;T$7,Attendance!$N:$N,0))=TRUE,"",IF(T591&lt;8,"",INDEX(Attendance!$G:$G,MATCH($B590&amp;T$7,Attendance!$N:$N,0))))),"")</f>
        <v/>
      </c>
      <c r="U592" s="197" t="str">
        <f>IFERROR(IF(U$6="Sun","",IF(INDEX(Attendance!$S:$S,MATCH($B590&amp;U$7,Attendance!$N:$N,0))=TRUE,"",IF(U591&lt;8,"",INDEX(Attendance!$G:$G,MATCH($B590&amp;U$7,Attendance!$N:$N,0))))),"")</f>
        <v/>
      </c>
      <c r="V592" s="197" t="str">
        <f>IFERROR(IF(V$6="Sun","",IF(INDEX(Attendance!$S:$S,MATCH($B590&amp;V$7,Attendance!$N:$N,0))=TRUE,"",IF(V591&lt;8,"",INDEX(Attendance!$G:$G,MATCH($B590&amp;V$7,Attendance!$N:$N,0))))),"")</f>
        <v/>
      </c>
      <c r="W592" s="197" t="str">
        <f>IFERROR(IF(W$6="Sun","",IF(INDEX(Attendance!$S:$S,MATCH($B590&amp;W$7,Attendance!$N:$N,0))=TRUE,"",IF(W591&lt;8,"",INDEX(Attendance!$G:$G,MATCH($B590&amp;W$7,Attendance!$N:$N,0))))),"")</f>
        <v/>
      </c>
      <c r="X592" s="197" t="str">
        <f>IFERROR(IF(X$6="Sun","",IF(INDEX(Attendance!$S:$S,MATCH($B590&amp;X$7,Attendance!$N:$N,0))=TRUE,"",IF(X591&lt;8,"",INDEX(Attendance!$G:$G,MATCH($B590&amp;X$7,Attendance!$N:$N,0))))),"")</f>
        <v/>
      </c>
      <c r="Y592" s="197" t="str">
        <f>IFERROR(IF(Y$6="Sun","",IF(INDEX(Attendance!$S:$S,MATCH($B590&amp;Y$7,Attendance!$N:$N,0))=TRUE,"",IF(Y591&lt;8,"",INDEX(Attendance!$G:$G,MATCH($B590&amp;Y$7,Attendance!$N:$N,0))))),"")</f>
        <v/>
      </c>
      <c r="Z592" s="197" t="str">
        <f>IFERROR(IF(Z$6="Sun","",IF(INDEX(Attendance!$S:$S,MATCH($B590&amp;Z$7,Attendance!$N:$N,0))=TRUE,"",IF(Z591&lt;8,"",INDEX(Attendance!$G:$G,MATCH($B590&amp;Z$7,Attendance!$N:$N,0))))),"")</f>
        <v/>
      </c>
      <c r="AA592" s="197" t="str">
        <f>IFERROR(IF(AA$6="Sun","",IF(INDEX(Attendance!$S:$S,MATCH($B590&amp;AA$7,Attendance!$N:$N,0))=TRUE,"",IF(AA591&lt;8,"",INDEX(Attendance!$G:$G,MATCH($B590&amp;AA$7,Attendance!$N:$N,0))))),"")</f>
        <v/>
      </c>
      <c r="AB592" s="197" t="str">
        <f>IFERROR(IF(AB$6="Sun","",IF(INDEX(Attendance!$S:$S,MATCH($B590&amp;AB$7,Attendance!$N:$N,0))=TRUE,"",IF(AB591&lt;8,"",INDEX(Attendance!$G:$G,MATCH($B590&amp;AB$7,Attendance!$N:$N,0))))),"")</f>
        <v/>
      </c>
      <c r="AC592" s="197" t="str">
        <f>IFERROR(IF(AC$6="Sun","",IF(INDEX(Attendance!$S:$S,MATCH($B590&amp;AC$7,Attendance!$N:$N,0))=TRUE,"",IF(AC591&lt;8,"",INDEX(Attendance!$G:$G,MATCH($B590&amp;AC$7,Attendance!$N:$N,0))))),"")</f>
        <v/>
      </c>
      <c r="AD592" s="197" t="str">
        <f>IFERROR(IF(AD$6="Sun","",IF(INDEX(Attendance!$S:$S,MATCH($B590&amp;AD$7,Attendance!$N:$N,0))=TRUE,"",IF(AD591&lt;8,"",INDEX(Attendance!$G:$G,MATCH($B590&amp;AD$7,Attendance!$N:$N,0))))),"")</f>
        <v/>
      </c>
      <c r="AE592" s="197" t="str">
        <f>IFERROR(IF(AE$6="Sun","",IF(INDEX(Attendance!$S:$S,MATCH($B590&amp;AE$7,Attendance!$N:$N,0))=TRUE,"",IF(AE591&lt;8,"",INDEX(Attendance!$G:$G,MATCH($B590&amp;AE$7,Attendance!$N:$N,0))))),"")</f>
        <v/>
      </c>
      <c r="AF592" s="197" t="str">
        <f>IFERROR(IF(AF$6="Sun","",IF(INDEX(Attendance!$S:$S,MATCH($B590&amp;AF$7,Attendance!$N:$N,0))=TRUE,"",IF(AF591&lt;8,"",INDEX(Attendance!$G:$G,MATCH($B590&amp;AF$7,Attendance!$N:$N,0))))),"")</f>
        <v/>
      </c>
      <c r="AG592" s="197" t="str">
        <f>IFERROR(IF(AG$6="Sun","",IF(INDEX(Attendance!$S:$S,MATCH($B590&amp;AG$7,Attendance!$N:$N,0))=TRUE,"",IF(AG591&lt;8,"",INDEX(Attendance!$G:$G,MATCH($B590&amp;AG$7,Attendance!$N:$N,0))))),"")</f>
        <v/>
      </c>
      <c r="AH592" s="197" t="str">
        <f>IFERROR(IF(AH$6="Sun","",IF(INDEX(Attendance!$S:$S,MATCH($B590&amp;AH$7,Attendance!$N:$N,0))=TRUE,"",IF(AH591&lt;8,"",INDEX(Attendance!$G:$G,MATCH($B590&amp;AH$7,Attendance!$N:$N,0))))),"")</f>
        <v/>
      </c>
      <c r="AI592" s="197" t="str">
        <f>IFERROR(IF(AI$6="Sun","",IF(INDEX(Attendance!$S:$S,MATCH($B590&amp;AI$7,Attendance!$N:$N,0))=TRUE,"",IF(AI591&lt;8,"",INDEX(Attendance!$G:$G,MATCH($B590&amp;AI$7,Attendance!$N:$N,0))))),"")</f>
        <v/>
      </c>
      <c r="AJ592" s="197" t="str">
        <f>IFERROR(IF(AJ$6="Sun","",IF(INDEX(Attendance!$S:$S,MATCH($B590&amp;AJ$7,Attendance!$N:$N,0))=TRUE,"",IF(AJ591&lt;8,"",INDEX(Attendance!$G:$G,MATCH($B590&amp;AJ$7,Attendance!$N:$N,0))))),"")</f>
        <v/>
      </c>
      <c r="AK592" s="259"/>
      <c r="AL592" s="198"/>
      <c r="AM592" s="198"/>
      <c r="AN592" s="198"/>
      <c r="AO592" s="262"/>
      <c r="AP592" s="265"/>
      <c r="AQ592" s="86"/>
      <c r="AR592" s="194"/>
      <c r="AS592" s="194"/>
      <c r="AT592" s="194"/>
      <c r="AU592" s="256"/>
    </row>
    <row r="593" spans="1:47" s="213" customFormat="1" ht="33" customHeight="1" x14ac:dyDescent="0.35">
      <c r="A593" s="189"/>
      <c r="B593" s="184"/>
      <c r="C593" s="195" t="str">
        <f>_xlfn.IFNA(INDEX(Masterlist!F:F,MATCH(B590,Masterlist!B:B,0)),"")</f>
        <v/>
      </c>
      <c r="D593" s="88"/>
      <c r="E593" s="196"/>
      <c r="F593" s="199"/>
      <c r="G593" s="200"/>
      <c r="H593" s="192"/>
      <c r="I593" s="192"/>
      <c r="J593" s="192"/>
      <c r="K593" s="192"/>
      <c r="L593" s="192"/>
      <c r="M593" s="192"/>
      <c r="N593" s="192"/>
      <c r="O593" s="192"/>
      <c r="P593" s="192"/>
      <c r="Q593" s="201"/>
      <c r="R593" s="201"/>
      <c r="S593" s="192"/>
      <c r="T593" s="192"/>
      <c r="U593" s="192"/>
      <c r="V593" s="192"/>
      <c r="W593" s="192"/>
      <c r="X593" s="192"/>
      <c r="Y593" s="192"/>
      <c r="Z593" s="192"/>
      <c r="AA593" s="192"/>
      <c r="AB593" s="192"/>
      <c r="AC593" s="192"/>
      <c r="AD593" s="192"/>
      <c r="AE593" s="192"/>
      <c r="AF593" s="192"/>
      <c r="AG593" s="192"/>
      <c r="AH593" s="192"/>
      <c r="AI593" s="192"/>
      <c r="AJ593" s="192"/>
      <c r="AK593" s="259"/>
      <c r="AL593" s="198"/>
      <c r="AM593" s="198"/>
      <c r="AN593" s="198"/>
      <c r="AO593" s="262"/>
      <c r="AP593" s="265"/>
      <c r="AQ593" s="86"/>
      <c r="AR593" s="194"/>
      <c r="AS593" s="194"/>
      <c r="AT593" s="194"/>
      <c r="AU593" s="256"/>
    </row>
    <row r="594" spans="1:47" s="213" customFormat="1" ht="33" customHeight="1" x14ac:dyDescent="0.35">
      <c r="A594" s="189"/>
      <c r="B594" s="184"/>
      <c r="C594" s="202" t="str">
        <f>_xlfn.IFNA(INDEX(Masterlist!I:I,MATCH(B590,Masterlist!B:B,0)),"")</f>
        <v/>
      </c>
      <c r="D594" s="226" t="str">
        <f>_xlfn.IFNA(IF(INDEX(Attendance!H:H,MATCH(B590,Attendance!$A:$A,0))="VMI","SCOPE ALLW",""),"")</f>
        <v/>
      </c>
      <c r="E594" s="196" t="s">
        <v>13</v>
      </c>
      <c r="F594" s="203" t="str">
        <f>IFERROR(IF(AND(RIGHT(F590,1)="N",VALUE(F591)&gt;=8),Database!$I$3,""),"")</f>
        <v/>
      </c>
      <c r="G594" s="192" t="str">
        <f>IFERROR(IF(AND(RIGHT(G590,1)="N",VALUE(G591)&gt;=8),Database!$I$3,""),"")</f>
        <v/>
      </c>
      <c r="H594" s="199" t="str">
        <f>IFERROR(IF(AND(RIGHT(H590,1)="N",VALUE(H591)&gt;=8),Database!$I$3,""),"")</f>
        <v/>
      </c>
      <c r="I594" s="192" t="str">
        <f>IFERROR(IF(AND(RIGHT(I590,1)="N",VALUE(I591)&gt;=8),Database!$I$3,""),"")</f>
        <v/>
      </c>
      <c r="J594" s="192" t="str">
        <f>IFERROR(IF(AND(RIGHT(J590,1)="N",VALUE(J591)&gt;=8),Database!$I$3,""),"")</f>
        <v/>
      </c>
      <c r="K594" s="192" t="str">
        <f>IFERROR(IF(AND(RIGHT(K590,1)="N",VALUE(K591)&gt;=8),Database!$I$3,""),"")</f>
        <v/>
      </c>
      <c r="L594" s="192" t="str">
        <f>IFERROR(IF(AND(RIGHT(L590,1)="N",VALUE(L591)&gt;=8),Database!$I$3,""),"")</f>
        <v/>
      </c>
      <c r="M594" s="192" t="str">
        <f>IFERROR(IF(AND(RIGHT(M590,1)="N",VALUE(M591)&gt;=8),Database!$I$3,""),"")</f>
        <v/>
      </c>
      <c r="N594" s="192" t="str">
        <f>IFERROR(IF(AND(RIGHT(N590,1)="N",VALUE(N591)&gt;=8),Database!$I$3,""),"")</f>
        <v/>
      </c>
      <c r="O594" s="192" t="str">
        <f>IFERROR(IF(AND(RIGHT(O590,1)="N",VALUE(O591)&gt;=8),Database!$I$3,""),"")</f>
        <v/>
      </c>
      <c r="P594" s="192" t="str">
        <f>IFERROR(IF(AND(RIGHT(P590,1)="N",VALUE(P591)&gt;=8),Database!$I$3,""),"")</f>
        <v/>
      </c>
      <c r="Q594" s="192" t="str">
        <f>IFERROR(IF(AND(RIGHT(Q590,1)="N",VALUE(Q591)&gt;=8),Database!$I$3,""),"")</f>
        <v/>
      </c>
      <c r="R594" s="192" t="str">
        <f>IFERROR(IF(AND(RIGHT(R590,1)="N",VALUE(R591)&gt;=8),Database!$I$3,""),"")</f>
        <v/>
      </c>
      <c r="S594" s="192" t="str">
        <f>IFERROR(IF(AND(RIGHT(S590,1)="N",VALUE(S591)&gt;=8),Database!$I$3,""),"")</f>
        <v/>
      </c>
      <c r="T594" s="192" t="str">
        <f>IFERROR(IF(AND(RIGHT(T590,1)="N",VALUE(T591)&gt;=8),Database!$I$3,""),"")</f>
        <v/>
      </c>
      <c r="U594" s="192" t="str">
        <f>IFERROR(IF(AND(RIGHT(U590,1)="N",VALUE(U591)&gt;=8),Database!$I$3,""),"")</f>
        <v/>
      </c>
      <c r="V594" s="192" t="str">
        <f>IFERROR(IF(AND(RIGHT(V590,1)="N",VALUE(V591)&gt;=8),Database!$I$3,""),"")</f>
        <v/>
      </c>
      <c r="W594" s="192" t="str">
        <f>IFERROR(IF(AND(RIGHT(W590,1)="N",VALUE(W591)&gt;=8),Database!$I$3,""),"")</f>
        <v/>
      </c>
      <c r="X594" s="192" t="str">
        <f>IFERROR(IF(AND(RIGHT(X590,1)="N",VALUE(X591)&gt;=8),Database!$I$3,""),"")</f>
        <v/>
      </c>
      <c r="Y594" s="192" t="str">
        <f>IFERROR(IF(AND(RIGHT(Y590,1)="N",VALUE(Y591)&gt;=8),Database!$I$3,""),"")</f>
        <v/>
      </c>
      <c r="Z594" s="192" t="str">
        <f>IFERROR(IF(AND(RIGHT(Z590,1)="N",VALUE(Z591)&gt;=8),Database!$I$3,""),"")</f>
        <v/>
      </c>
      <c r="AA594" s="192" t="str">
        <f>IFERROR(IF(AND(RIGHT(AA590,1)="N",VALUE(AA591)&gt;=8),Database!$I$3,""),"")</f>
        <v/>
      </c>
      <c r="AB594" s="192" t="str">
        <f>IFERROR(IF(AND(RIGHT(AB590,1)="N",VALUE(AB591)&gt;=8),Database!$I$3,""),"")</f>
        <v/>
      </c>
      <c r="AC594" s="192" t="str">
        <f>IFERROR(IF(AND(RIGHT(AC590,1)="N",VALUE(AC591)&gt;=8),Database!$I$3,""),"")</f>
        <v/>
      </c>
      <c r="AD594" s="192" t="str">
        <f>IFERROR(IF(AND(RIGHT(AD590,1)="N",VALUE(AD591)&gt;=8),Database!$I$3,""),"")</f>
        <v/>
      </c>
      <c r="AE594" s="192" t="str">
        <f>IFERROR(IF(AND(RIGHT(AE590,1)="N",VALUE(AE591)&gt;=8),Database!$I$3,""),"")</f>
        <v/>
      </c>
      <c r="AF594" s="192" t="str">
        <f>IFERROR(IF(AND(RIGHT(AF590,1)="N",VALUE(AF591)&gt;=8),Database!$I$3,""),"")</f>
        <v/>
      </c>
      <c r="AG594" s="192" t="str">
        <f>IFERROR(IF(AND(RIGHT(AG590,1)="N",VALUE(AG591)&gt;=8),Database!$I$3,""),"")</f>
        <v/>
      </c>
      <c r="AH594" s="192" t="str">
        <f>IFERROR(IF(AND(RIGHT(AH590,1)="N",VALUE(AH591)&gt;=8),Database!$I$3,""),"")</f>
        <v/>
      </c>
      <c r="AI594" s="192" t="str">
        <f>IFERROR(IF(AND(RIGHT(AI590,1)="N",VALUE(AI591)&gt;=8),Database!$I$3,""),"")</f>
        <v/>
      </c>
      <c r="AJ594" s="192" t="str">
        <f>IFERROR(IF(AND(RIGHT(AJ590,1)="N",VALUE(AJ591)&gt;=8),Database!$I$3,""),"")</f>
        <v/>
      </c>
      <c r="AK594" s="259"/>
      <c r="AL594" s="204"/>
      <c r="AM594" s="198"/>
      <c r="AN594" s="198"/>
      <c r="AO594" s="262"/>
      <c r="AP594" s="265"/>
      <c r="AQ594" s="86"/>
      <c r="AR594" s="194"/>
      <c r="AS594" s="194"/>
      <c r="AT594" s="194"/>
      <c r="AU594" s="256"/>
    </row>
    <row r="595" spans="1:47" s="213" customFormat="1" ht="33" customHeight="1" thickBot="1" x14ac:dyDescent="0.4">
      <c r="A595" s="189"/>
      <c r="B595" s="205"/>
      <c r="C595" s="222"/>
      <c r="D595" s="28"/>
      <c r="E595" s="206" t="s">
        <v>176</v>
      </c>
      <c r="F595" s="207" t="str">
        <f>IFERROR(IF(INDEX(Attendance!$T:$T,MATCH($B590&amp;F$7,Attendance!$N:$N,0))=TRUE,"L",IF(SUM(F591:F592)&gt;=10,5,"")),"")</f>
        <v/>
      </c>
      <c r="G595" s="207" t="str">
        <f>IFERROR(IF(INDEX(Attendance!$T:$T,MATCH($B590&amp;G$7,Attendance!$N:$N,0))=TRUE,"L",IF(SUM(G591:G592)&gt;=10,5,"")),"")</f>
        <v/>
      </c>
      <c r="H595" s="208" t="str">
        <f>IFERROR(IF(INDEX(Attendance!$T:$T,MATCH($B590&amp;H$7,Attendance!$N:$N,0))=TRUE,"L",IF(SUM(H591:H592)&gt;=10,5,"")),"")</f>
        <v/>
      </c>
      <c r="I595" s="208" t="str">
        <f>IFERROR(IF(INDEX(Attendance!$T:$T,MATCH($B590&amp;I$7,Attendance!$N:$N,0))=TRUE,"L",IF(SUM(I591:I592)&gt;=10,5,"")),"")</f>
        <v/>
      </c>
      <c r="J595" s="208" t="str">
        <f>IFERROR(IF(INDEX(Attendance!$T:$T,MATCH($B590&amp;J$7,Attendance!$N:$N,0))=TRUE,"L",IF(SUM(J591:J592)&gt;=10,5,"")),"")</f>
        <v/>
      </c>
      <c r="K595" s="208" t="str">
        <f>IFERROR(IF(INDEX(Attendance!$T:$T,MATCH($B590&amp;K$7,Attendance!$N:$N,0))=TRUE,"L",IF(SUM(K591:K592)&gt;=10,5,"")),"")</f>
        <v/>
      </c>
      <c r="L595" s="208" t="str">
        <f>IFERROR(IF(INDEX(Attendance!$T:$T,MATCH($B590&amp;L$7,Attendance!$N:$N,0))=TRUE,"L",IF(SUM(L591:L592)&gt;=10,5,"")),"")</f>
        <v/>
      </c>
      <c r="M595" s="208" t="str">
        <f>IFERROR(IF(INDEX(Attendance!$T:$T,MATCH($B590&amp;M$7,Attendance!$N:$N,0))=TRUE,"L",IF(SUM(M591:M592)&gt;=10,5,"")),"")</f>
        <v/>
      </c>
      <c r="N595" s="208" t="str">
        <f>IFERROR(IF(INDEX(Attendance!$T:$T,MATCH($B590&amp;N$7,Attendance!$N:$N,0))=TRUE,"L",IF(SUM(N591:N592)&gt;=10,5,"")),"")</f>
        <v/>
      </c>
      <c r="O595" s="208" t="str">
        <f>IFERROR(IF(INDEX(Attendance!$T:$T,MATCH($B590&amp;O$7,Attendance!$N:$N,0))=TRUE,"L",IF(SUM(O591:O592)&gt;=10,5,"")),"")</f>
        <v/>
      </c>
      <c r="P595" s="208" t="str">
        <f>IFERROR(IF(INDEX(Attendance!$T:$T,MATCH($B590&amp;P$7,Attendance!$N:$N,0))=TRUE,"L",IF(SUM(P591:P592)&gt;=10,5,"")),"")</f>
        <v/>
      </c>
      <c r="Q595" s="208" t="str">
        <f>IFERROR(IF(INDEX(Attendance!$T:$T,MATCH($B590&amp;Q$7,Attendance!$N:$N,0))=TRUE,"L",IF(SUM(Q591:Q592)&gt;=10,5,"")),"")</f>
        <v/>
      </c>
      <c r="R595" s="208" t="str">
        <f>IFERROR(IF(INDEX(Attendance!$T:$T,MATCH($B590&amp;R$7,Attendance!$N:$N,0))=TRUE,"L",IF(SUM(R591:R592)&gt;=10,5,"")),"")</f>
        <v/>
      </c>
      <c r="S595" s="208" t="str">
        <f>IFERROR(IF(INDEX(Attendance!$T:$T,MATCH($B590&amp;S$7,Attendance!$N:$N,0))=TRUE,"L",IF(SUM(S591:S592)&gt;=10,5,"")),"")</f>
        <v/>
      </c>
      <c r="T595" s="208" t="str">
        <f>IFERROR(IF(INDEX(Attendance!$T:$T,MATCH($B590&amp;T$7,Attendance!$N:$N,0))=TRUE,"L",IF(SUM(T591:T592)&gt;=10,5,"")),"")</f>
        <v/>
      </c>
      <c r="U595" s="208" t="str">
        <f>IFERROR(IF(INDEX(Attendance!$T:$T,MATCH($B590&amp;U$7,Attendance!$N:$N,0))=TRUE,"L",IF(SUM(U591:U592)&gt;=10,5,"")),"")</f>
        <v/>
      </c>
      <c r="V595" s="208" t="str">
        <f>IFERROR(IF(INDEX(Attendance!$T:$T,MATCH($B590&amp;V$7,Attendance!$N:$N,0))=TRUE,"L",IF(SUM(V591:V592)&gt;=10,5,"")),"")</f>
        <v/>
      </c>
      <c r="W595" s="208" t="str">
        <f>IFERROR(IF(INDEX(Attendance!$T:$T,MATCH($B590&amp;W$7,Attendance!$N:$N,0))=TRUE,"L",IF(SUM(W591:W592)&gt;=10,5,"")),"")</f>
        <v/>
      </c>
      <c r="X595" s="208" t="str">
        <f>IFERROR(IF(INDEX(Attendance!$T:$T,MATCH($B590&amp;X$7,Attendance!$N:$N,0))=TRUE,"L",IF(SUM(X591:X592)&gt;=10,5,"")),"")</f>
        <v/>
      </c>
      <c r="Y595" s="208" t="str">
        <f>IFERROR(IF(INDEX(Attendance!$T:$T,MATCH($B590&amp;Y$7,Attendance!$N:$N,0))=TRUE,"L",IF(SUM(Y591:Y592)&gt;=10,5,"")),"")</f>
        <v/>
      </c>
      <c r="Z595" s="208" t="str">
        <f>IFERROR(IF(INDEX(Attendance!$T:$T,MATCH($B590&amp;Z$7,Attendance!$N:$N,0))=TRUE,"L",IF(SUM(Z591:Z592)&gt;=10,5,"")),"")</f>
        <v/>
      </c>
      <c r="AA595" s="208" t="str">
        <f>IFERROR(IF(INDEX(Attendance!$T:$T,MATCH($B590&amp;AA$7,Attendance!$N:$N,0))=TRUE,"L",IF(SUM(AA591:AA592)&gt;=10,5,"")),"")</f>
        <v/>
      </c>
      <c r="AB595" s="208" t="str">
        <f>IFERROR(IF(INDEX(Attendance!$T:$T,MATCH($B590&amp;AB$7,Attendance!$N:$N,0))=TRUE,"L",IF(SUM(AB591:AB592)&gt;=10,5,"")),"")</f>
        <v/>
      </c>
      <c r="AC595" s="208" t="str">
        <f>IFERROR(IF(INDEX(Attendance!$T:$T,MATCH($B590&amp;AC$7,Attendance!$N:$N,0))=TRUE,"L",IF(SUM(AC591:AC592)&gt;=10,5,"")),"")</f>
        <v/>
      </c>
      <c r="AD595" s="208" t="str">
        <f>IFERROR(IF(INDEX(Attendance!$T:$T,MATCH($B590&amp;AD$7,Attendance!$N:$N,0))=TRUE,"L",IF(SUM(AD591:AD592)&gt;=10,5,"")),"")</f>
        <v/>
      </c>
      <c r="AE595" s="208" t="str">
        <f>IFERROR(IF(INDEX(Attendance!$T:$T,MATCH($B590&amp;AE$7,Attendance!$N:$N,0))=TRUE,"L",IF(SUM(AE591:AE592)&gt;=10,5,"")),"")</f>
        <v/>
      </c>
      <c r="AF595" s="208" t="str">
        <f>IFERROR(IF(INDEX(Attendance!$T:$T,MATCH($B590&amp;AF$7,Attendance!$N:$N,0))=TRUE,"L",IF(SUM(AF591:AF592)&gt;=10,5,"")),"")</f>
        <v/>
      </c>
      <c r="AG595" s="208" t="str">
        <f>IFERROR(IF(INDEX(Attendance!$T:$T,MATCH($B590&amp;AG$7,Attendance!$N:$N,0))=TRUE,"L",IF(SUM(AG591:AG592)&gt;=10,5,"")),"")</f>
        <v/>
      </c>
      <c r="AH595" s="208" t="str">
        <f>IFERROR(IF(INDEX(Attendance!$T:$T,MATCH($B590&amp;AH$7,Attendance!$N:$N,0))=TRUE,"L",IF(SUM(AH591:AH592)&gt;=10,5,"")),"")</f>
        <v/>
      </c>
      <c r="AI595" s="208" t="str">
        <f>IFERROR(IF(INDEX(Attendance!$T:$T,MATCH($B590&amp;AI$7,Attendance!$N:$N,0))=TRUE,"L",IF(SUM(AI591:AI592)&gt;=10,5,"")),"")</f>
        <v/>
      </c>
      <c r="AJ595" s="208" t="str">
        <f>IFERROR(IF(INDEX(Attendance!$T:$T,MATCH($B590&amp;AJ$7,Attendance!$N:$N,0))=TRUE,"L",IF(SUM(AJ591:AJ592)&gt;=10,5,"")),"")</f>
        <v/>
      </c>
      <c r="AK595" s="260"/>
      <c r="AL595" s="209">
        <f>ROUND(AL590*AL591,2)</f>
        <v>0</v>
      </c>
      <c r="AM595" s="209">
        <f>ROUND(AM590*AM591,2)</f>
        <v>0</v>
      </c>
      <c r="AN595" s="209">
        <f>ROUND(AN590*AN591,2)</f>
        <v>0</v>
      </c>
      <c r="AO595" s="263"/>
      <c r="AP595" s="266"/>
      <c r="AQ595" s="210">
        <f>AQ590*$AQ$5</f>
        <v>0</v>
      </c>
      <c r="AR595" s="211">
        <f>AR590*ROUND(IF($C595="",1200,MID($C595,FIND("RM",$C595)+3,4))/26,2)</f>
        <v>0</v>
      </c>
      <c r="AS595" s="211">
        <f t="shared" ref="AS595:AT595" si="164">AS590*ROUND(IF($C595="",1200,MID($C595,FIND("RM",$C595)+3,4))/26,2)</f>
        <v>0</v>
      </c>
      <c r="AT595" s="211">
        <f t="shared" si="164"/>
        <v>92.3</v>
      </c>
      <c r="AU595" s="257"/>
    </row>
    <row r="596" spans="1:47" s="213" customFormat="1" ht="33" customHeight="1" x14ac:dyDescent="0.35">
      <c r="A596" s="175">
        <f t="shared" si="140"/>
        <v>99</v>
      </c>
      <c r="B596" s="184" t="str">
        <f>_xlfn.IFNA(INDEX(Attendance!$A:$A,MATCH(A596,Attendance!$M:$M,0)),"")</f>
        <v/>
      </c>
      <c r="C596" s="185" t="str">
        <f>_xlfn.IFNA(INDEX(Masterlist!C:C,MATCH(B596,Masterlist!B:B,0)),"")</f>
        <v/>
      </c>
      <c r="D596" s="87"/>
      <c r="E596" s="186" t="s">
        <v>173</v>
      </c>
      <c r="F596" s="83" t="str" cm="1">
        <f t="array" ref="F596">_xlfn.IFNA(IF(OR(VALUE(F$7&amp;$C$3)=PH),IF(F597="","PH",IF(INDEX(Attendance!$O:$O,MATCH($B596&amp;F$7,Attendance!$N:$N,0))&lt;"1200","PM","PN")),IF(F$6="Sun",IF(F597="","RD",IF(INDEX(Attendance!$O:$O,MATCH($B596&amp;F$7,Attendance!$N:$N,0))&lt;"1200","RM","RN")),IF(F597="",IF(F$7="","",IF(INDEX(Attendance!$I:$I,MATCH($B596&amp;F$7,Attendance!$N:$N,0))="ABS","AB","UL")),IF(INDEX(Attendance!$O:$O,MATCH($B596&amp;F$7,Attendance!$N:$N,0))&lt;"1200","M","N")))),"")</f>
        <v/>
      </c>
      <c r="G596" s="83" t="str" cm="1">
        <f t="array" ref="G596">_xlfn.IFNA(IF(OR(VALUE(G$7&amp;$C$3)=PH),IF(G597="","PH",IF(INDEX(Attendance!$O:$O,MATCH($B596&amp;G$7,Attendance!$N:$N,0))&lt;"1200","PM","PN")),IF(G$6="Sun",IF(G597="","RD",IF(INDEX(Attendance!$O:$O,MATCH($B596&amp;G$7,Attendance!$N:$N,0))&lt;"1200","RM","RN")),IF(G597="",IF(G$7="","",IF(INDEX(Attendance!$I:$I,MATCH($B596&amp;G$7,Attendance!$N:$N,0))="ABS","AB","UL")),IF(INDEX(Attendance!$O:$O,MATCH($B596&amp;G$7,Attendance!$N:$N,0))&lt;"1200","M","N")))),"")</f>
        <v/>
      </c>
      <c r="H596" s="83" t="str" cm="1">
        <f t="array" ref="H596">_xlfn.IFNA(IF(OR(VALUE(H$7&amp;$C$3)=PH),IF(H597="","PH",IF(INDEX(Attendance!$O:$O,MATCH($B596&amp;H$7,Attendance!$N:$N,0))&lt;"1200","PM","PN")),IF(H$6="Sun",IF(H597="","RD",IF(INDEX(Attendance!$O:$O,MATCH($B596&amp;H$7,Attendance!$N:$N,0))&lt;"1200","RM","RN")),IF(H597="",IF(H$7="","",IF(INDEX(Attendance!$I:$I,MATCH($B596&amp;H$7,Attendance!$N:$N,0))="ABS","AB","UL")),IF(INDEX(Attendance!$O:$O,MATCH($B596&amp;H$7,Attendance!$N:$N,0))&lt;"1200","M","N")))),"")</f>
        <v/>
      </c>
      <c r="I596" s="83" t="str" cm="1">
        <f t="array" ref="I596">_xlfn.IFNA(IF(OR(VALUE(I$7&amp;$C$3)=PH),IF(I597="","PH",IF(INDEX(Attendance!$O:$O,MATCH($B596&amp;I$7,Attendance!$N:$N,0))&lt;"1200","PM","PN")),IF(I$6="Sun",IF(I597="","RD",IF(INDEX(Attendance!$O:$O,MATCH($B596&amp;I$7,Attendance!$N:$N,0))&lt;"1200","RM","RN")),IF(I597="",IF(I$7="","",IF(INDEX(Attendance!$I:$I,MATCH($B596&amp;I$7,Attendance!$N:$N,0))="ABS","AB","UL")),IF(INDEX(Attendance!$O:$O,MATCH($B596&amp;I$7,Attendance!$N:$N,0))&lt;"1200","M","N")))),"")</f>
        <v/>
      </c>
      <c r="J596" s="83" t="str" cm="1">
        <f t="array" ref="J596">_xlfn.IFNA(IF(OR(VALUE(J$7&amp;$C$3)=PH),IF(J597="","PH",IF(INDEX(Attendance!$O:$O,MATCH($B596&amp;J$7,Attendance!$N:$N,0))&lt;"1200","PM","PN")),IF(J$6="Sun",IF(J597="","RD",IF(INDEX(Attendance!$O:$O,MATCH($B596&amp;J$7,Attendance!$N:$N,0))&lt;"1200","RM","RN")),IF(J597="",IF(J$7="","",IF(INDEX(Attendance!$I:$I,MATCH($B596&amp;J$7,Attendance!$N:$N,0))="ABS","AB","UL")),IF(INDEX(Attendance!$O:$O,MATCH($B596&amp;J$7,Attendance!$N:$N,0))&lt;"1200","M","N")))),"")</f>
        <v/>
      </c>
      <c r="K596" s="83" t="str" cm="1">
        <f t="array" ref="K596">_xlfn.IFNA(IF(OR(VALUE(K$7&amp;$C$3)=PH),IF(K597="","PH",IF(INDEX(Attendance!$O:$O,MATCH($B596&amp;K$7,Attendance!$N:$N,0))&lt;"1200","PM","PN")),IF(K$6="Sun",IF(K597="","RD",IF(INDEX(Attendance!$O:$O,MATCH($B596&amp;K$7,Attendance!$N:$N,0))&lt;"1200","RM","RN")),IF(K597="",IF(K$7="","",IF(INDEX(Attendance!$I:$I,MATCH($B596&amp;K$7,Attendance!$N:$N,0))="ABS","AB","UL")),IF(INDEX(Attendance!$O:$O,MATCH($B596&amp;K$7,Attendance!$N:$N,0))&lt;"1200","M","N")))),"")</f>
        <v/>
      </c>
      <c r="L596" s="83" t="str" cm="1">
        <f t="array" ref="L596">_xlfn.IFNA(IF(OR(VALUE(L$7&amp;$C$3)=PH),IF(L597="","PH",IF(INDEX(Attendance!$O:$O,MATCH($B596&amp;L$7,Attendance!$N:$N,0))&lt;"1200","PM","PN")),IF(L$6="Sun",IF(L597="","RD",IF(INDEX(Attendance!$O:$O,MATCH($B596&amp;L$7,Attendance!$N:$N,0))&lt;"1200","RM","RN")),IF(L597="",IF(L$7="","",IF(INDEX(Attendance!$I:$I,MATCH($B596&amp;L$7,Attendance!$N:$N,0))="ABS","AB","UL")),IF(INDEX(Attendance!$O:$O,MATCH($B596&amp;L$7,Attendance!$N:$N,0))&lt;"1200","M","N")))),"")</f>
        <v>RD</v>
      </c>
      <c r="M596" s="83" t="str" cm="1">
        <f t="array" ref="M596">_xlfn.IFNA(IF(OR(VALUE(M$7&amp;$C$3)=PH),IF(M597="","PH",IF(INDEX(Attendance!$O:$O,MATCH($B596&amp;M$7,Attendance!$N:$N,0))&lt;"1200","PM","PN")),IF(M$6="Sun",IF(M597="","RD",IF(INDEX(Attendance!$O:$O,MATCH($B596&amp;M$7,Attendance!$N:$N,0))&lt;"1200","RM","RN")),IF(M597="",IF(M$7="","",IF(INDEX(Attendance!$I:$I,MATCH($B596&amp;M$7,Attendance!$N:$N,0))="ABS","AB","UL")),IF(INDEX(Attendance!$O:$O,MATCH($B596&amp;M$7,Attendance!$N:$N,0))&lt;"1200","M","N")))),"")</f>
        <v/>
      </c>
      <c r="N596" s="83" t="str" cm="1">
        <f t="array" ref="N596">_xlfn.IFNA(IF(OR(VALUE(N$7&amp;$C$3)=PH),IF(N597="","PH",IF(INDEX(Attendance!$O:$O,MATCH($B596&amp;N$7,Attendance!$N:$N,0))&lt;"1200","PM","PN")),IF(N$6="Sun",IF(N597="","RD",IF(INDEX(Attendance!$O:$O,MATCH($B596&amp;N$7,Attendance!$N:$N,0))&lt;"1200","RM","RN")),IF(N597="",IF(N$7="","",IF(INDEX(Attendance!$I:$I,MATCH($B596&amp;N$7,Attendance!$N:$N,0))="ABS","AB","UL")),IF(INDEX(Attendance!$O:$O,MATCH($B596&amp;N$7,Attendance!$N:$N,0))&lt;"1200","M","N")))),"")</f>
        <v/>
      </c>
      <c r="O596" s="83" t="str" cm="1">
        <f t="array" ref="O596">_xlfn.IFNA(IF(OR(VALUE(O$7&amp;$C$3)=PH),IF(O597="","PH",IF(INDEX(Attendance!$O:$O,MATCH($B596&amp;O$7,Attendance!$N:$N,0))&lt;"1200","PM","PN")),IF(O$6="Sun",IF(O597="","RD",IF(INDEX(Attendance!$O:$O,MATCH($B596&amp;O$7,Attendance!$N:$N,0))&lt;"1200","RM","RN")),IF(O597="",IF(O$7="","",IF(INDEX(Attendance!$I:$I,MATCH($B596&amp;O$7,Attendance!$N:$N,0))="ABS","AB","UL")),IF(INDEX(Attendance!$O:$O,MATCH($B596&amp;O$7,Attendance!$N:$N,0))&lt;"1200","M","N")))),"")</f>
        <v/>
      </c>
      <c r="P596" s="83" t="str" cm="1">
        <f t="array" ref="P596">_xlfn.IFNA(IF(OR(VALUE(P$7&amp;$C$3)=PH),IF(P597="","PH",IF(INDEX(Attendance!$O:$O,MATCH($B596&amp;P$7,Attendance!$N:$N,0))&lt;"1200","PM","PN")),IF(P$6="Sun",IF(P597="","RD",IF(INDEX(Attendance!$O:$O,MATCH($B596&amp;P$7,Attendance!$N:$N,0))&lt;"1200","RM","RN")),IF(P597="",IF(P$7="","",IF(INDEX(Attendance!$I:$I,MATCH($B596&amp;P$7,Attendance!$N:$N,0))="ABS","AB","UL")),IF(INDEX(Attendance!$O:$O,MATCH($B596&amp;P$7,Attendance!$N:$N,0))&lt;"1200","M","N")))),"")</f>
        <v/>
      </c>
      <c r="Q596" s="83" t="str" cm="1">
        <f t="array" ref="Q596">_xlfn.IFNA(IF(OR(VALUE(Q$7&amp;$C$3)=PH),IF(Q597="","PH",IF(INDEX(Attendance!$O:$O,MATCH($B596&amp;Q$7,Attendance!$N:$N,0))&lt;"1200","PM","PN")),IF(Q$6="Sun",IF(Q597="","RD",IF(INDEX(Attendance!$O:$O,MATCH($B596&amp;Q$7,Attendance!$N:$N,0))&lt;"1200","RM","RN")),IF(Q597="",IF(Q$7="","",IF(INDEX(Attendance!$I:$I,MATCH($B596&amp;Q$7,Attendance!$N:$N,0))="ABS","AB","UL")),IF(INDEX(Attendance!$O:$O,MATCH($B596&amp;Q$7,Attendance!$N:$N,0))&lt;"1200","M","N")))),"")</f>
        <v>PH</v>
      </c>
      <c r="R596" s="83" t="str" cm="1">
        <f t="array" ref="R596">_xlfn.IFNA(IF(OR(VALUE(R$7&amp;$C$3)=PH),IF(R597="","PH",IF(INDEX(Attendance!$O:$O,MATCH($B596&amp;R$7,Attendance!$N:$N,0))&lt;"1200","PM","PN")),IF(R$6="Sun",IF(R597="","RD",IF(INDEX(Attendance!$O:$O,MATCH($B596&amp;R$7,Attendance!$N:$N,0))&lt;"1200","RM","RN")),IF(R597="",IF(R$7="","",IF(INDEX(Attendance!$I:$I,MATCH($B596&amp;R$7,Attendance!$N:$N,0))="ABS","AB","UL")),IF(INDEX(Attendance!$O:$O,MATCH($B596&amp;R$7,Attendance!$N:$N,0))&lt;"1200","M","N")))),"")</f>
        <v>PH</v>
      </c>
      <c r="S596" s="83" t="str" cm="1">
        <f t="array" ref="S596">_xlfn.IFNA(IF(OR(VALUE(S$7&amp;$C$3)=PH),IF(S597="","PH",IF(INDEX(Attendance!$O:$O,MATCH($B596&amp;S$7,Attendance!$N:$N,0))&lt;"1200","PM","PN")),IF(S$6="Sun",IF(S597="","RD",IF(INDEX(Attendance!$O:$O,MATCH($B596&amp;S$7,Attendance!$N:$N,0))&lt;"1200","RM","RN")),IF(S597="",IF(S$7="","",IF(INDEX(Attendance!$I:$I,MATCH($B596&amp;S$7,Attendance!$N:$N,0))="ABS","AB","UL")),IF(INDEX(Attendance!$O:$O,MATCH($B596&amp;S$7,Attendance!$N:$N,0))&lt;"1200","M","N")))),"")</f>
        <v>RD</v>
      </c>
      <c r="T596" s="83" t="str" cm="1">
        <f t="array" ref="T596">_xlfn.IFNA(IF(OR(VALUE(T$7&amp;$C$3)=PH),IF(T597="","PH",IF(INDEX(Attendance!$O:$O,MATCH($B596&amp;T$7,Attendance!$N:$N,0))&lt;"1200","PM","PN")),IF(T$6="Sun",IF(T597="","RD",IF(INDEX(Attendance!$O:$O,MATCH($B596&amp;T$7,Attendance!$N:$N,0))&lt;"1200","RM","RN")),IF(T597="",IF(T$7="","",IF(INDEX(Attendance!$I:$I,MATCH($B596&amp;T$7,Attendance!$N:$N,0))="ABS","AB","UL")),IF(INDEX(Attendance!$O:$O,MATCH($B596&amp;T$7,Attendance!$N:$N,0))&lt;"1200","M","N")))),"")</f>
        <v/>
      </c>
      <c r="U596" s="83" t="str" cm="1">
        <f t="array" ref="U596">_xlfn.IFNA(IF(OR(VALUE(U$7&amp;$C$3)=PH),IF(U597="","PH",IF(INDEX(Attendance!$O:$O,MATCH($B596&amp;U$7,Attendance!$N:$N,0))&lt;"1200","PM","PN")),IF(U$6="Sun",IF(U597="","RD",IF(INDEX(Attendance!$O:$O,MATCH($B596&amp;U$7,Attendance!$N:$N,0))&lt;"1200","RM","RN")),IF(U597="",IF(U$7="","",IF(INDEX(Attendance!$I:$I,MATCH($B596&amp;U$7,Attendance!$N:$N,0))="ABS","AB","UL")),IF(INDEX(Attendance!$O:$O,MATCH($B596&amp;U$7,Attendance!$N:$N,0))&lt;"1200","M","N")))),"")</f>
        <v/>
      </c>
      <c r="V596" s="83" t="str" cm="1">
        <f t="array" ref="V596">_xlfn.IFNA(IF(OR(VALUE(V$7&amp;$C$3)=PH),IF(V597="","PH",IF(INDEX(Attendance!$O:$O,MATCH($B596&amp;V$7,Attendance!$N:$N,0))&lt;"1200","PM","PN")),IF(V$6="Sun",IF(V597="","RD",IF(INDEX(Attendance!$O:$O,MATCH($B596&amp;V$7,Attendance!$N:$N,0))&lt;"1200","RM","RN")),IF(V597="",IF(V$7="","",IF(INDEX(Attendance!$I:$I,MATCH($B596&amp;V$7,Attendance!$N:$N,0))="ABS","AB","UL")),IF(INDEX(Attendance!$O:$O,MATCH($B596&amp;V$7,Attendance!$N:$N,0))&lt;"1200","M","N")))),"")</f>
        <v/>
      </c>
      <c r="W596" s="83" t="str" cm="1">
        <f t="array" ref="W596">_xlfn.IFNA(IF(OR(VALUE(W$7&amp;$C$3)=PH),IF(W597="","PH",IF(INDEX(Attendance!$O:$O,MATCH($B596&amp;W$7,Attendance!$N:$N,0))&lt;"1200","PM","PN")),IF(W$6="Sun",IF(W597="","RD",IF(INDEX(Attendance!$O:$O,MATCH($B596&amp;W$7,Attendance!$N:$N,0))&lt;"1200","RM","RN")),IF(W597="",IF(W$7="","",IF(INDEX(Attendance!$I:$I,MATCH($B596&amp;W$7,Attendance!$N:$N,0))="ABS","AB","UL")),IF(INDEX(Attendance!$O:$O,MATCH($B596&amp;W$7,Attendance!$N:$N,0))&lt;"1200","M","N")))),"")</f>
        <v/>
      </c>
      <c r="X596" s="83" t="str" cm="1">
        <f t="array" ref="X596">_xlfn.IFNA(IF(OR(VALUE(X$7&amp;$C$3)=PH),IF(X597="","PH",IF(INDEX(Attendance!$O:$O,MATCH($B596&amp;X$7,Attendance!$N:$N,0))&lt;"1200","PM","PN")),IF(X$6="Sun",IF(X597="","RD",IF(INDEX(Attendance!$O:$O,MATCH($B596&amp;X$7,Attendance!$N:$N,0))&lt;"1200","RM","RN")),IF(X597="",IF(X$7="","",IF(INDEX(Attendance!$I:$I,MATCH($B596&amp;X$7,Attendance!$N:$N,0))="ABS","AB","UL")),IF(INDEX(Attendance!$O:$O,MATCH($B596&amp;X$7,Attendance!$N:$N,0))&lt;"1200","M","N")))),"")</f>
        <v/>
      </c>
      <c r="Y596" s="83" t="str" cm="1">
        <f t="array" ref="Y596">_xlfn.IFNA(IF(OR(VALUE(Y$7&amp;$C$3)=PH),IF(Y597="","PH",IF(INDEX(Attendance!$O:$O,MATCH($B596&amp;Y$7,Attendance!$N:$N,0))&lt;"1200","PM","PN")),IF(Y$6="Sun",IF(Y597="","RD",IF(INDEX(Attendance!$O:$O,MATCH($B596&amp;Y$7,Attendance!$N:$N,0))&lt;"1200","RM","RN")),IF(Y597="",IF(Y$7="","",IF(INDEX(Attendance!$I:$I,MATCH($B596&amp;Y$7,Attendance!$N:$N,0))="ABS","AB","UL")),IF(INDEX(Attendance!$O:$O,MATCH($B596&amp;Y$7,Attendance!$N:$N,0))&lt;"1200","M","N")))),"")</f>
        <v/>
      </c>
      <c r="Z596" s="83" t="str" cm="1">
        <f t="array" ref="Z596">_xlfn.IFNA(IF(OR(VALUE(Z$7&amp;$C$3)=PH),IF(Z597="","PH",IF(INDEX(Attendance!$O:$O,MATCH($B596&amp;Z$7,Attendance!$N:$N,0))&lt;"1200","PM","PN")),IF(Z$6="Sun",IF(Z597="","RD",IF(INDEX(Attendance!$O:$O,MATCH($B596&amp;Z$7,Attendance!$N:$N,0))&lt;"1200","RM","RN")),IF(Z597="",IF(Z$7="","",IF(INDEX(Attendance!$I:$I,MATCH($B596&amp;Z$7,Attendance!$N:$N,0))="ABS","AB","UL")),IF(INDEX(Attendance!$O:$O,MATCH($B596&amp;Z$7,Attendance!$N:$N,0))&lt;"1200","M","N")))),"")</f>
        <v>RD</v>
      </c>
      <c r="AA596" s="83" t="str" cm="1">
        <f t="array" ref="AA596">_xlfn.IFNA(IF(OR(VALUE(AA$7&amp;$C$3)=PH),IF(AA597="","PH",IF(INDEX(Attendance!$O:$O,MATCH($B596&amp;AA$7,Attendance!$N:$N,0))&lt;"1200","PM","PN")),IF(AA$6="Sun",IF(AA597="","RD",IF(INDEX(Attendance!$O:$O,MATCH($B596&amp;AA$7,Attendance!$N:$N,0))&lt;"1200","RM","RN")),IF(AA597="",IF(AA$7="","",IF(INDEX(Attendance!$I:$I,MATCH($B596&amp;AA$7,Attendance!$N:$N,0))="ABS","AB","UL")),IF(INDEX(Attendance!$O:$O,MATCH($B596&amp;AA$7,Attendance!$N:$N,0))&lt;"1200","M","N")))),"")</f>
        <v/>
      </c>
      <c r="AB596" s="83" t="str" cm="1">
        <f t="array" ref="AB596">_xlfn.IFNA(IF(OR(VALUE(AB$7&amp;$C$3)=PH),IF(AB597="","PH",IF(INDEX(Attendance!$O:$O,MATCH($B596&amp;AB$7,Attendance!$N:$N,0))&lt;"1200","PM","PN")),IF(AB$6="Sun",IF(AB597="","RD",IF(INDEX(Attendance!$O:$O,MATCH($B596&amp;AB$7,Attendance!$N:$N,0))&lt;"1200","RM","RN")),IF(AB597="",IF(AB$7="","",IF(INDEX(Attendance!$I:$I,MATCH($B596&amp;AB$7,Attendance!$N:$N,0))="ABS","AB","UL")),IF(INDEX(Attendance!$O:$O,MATCH($B596&amp;AB$7,Attendance!$N:$N,0))&lt;"1200","M","N")))),"")</f>
        <v/>
      </c>
      <c r="AC596" s="83" t="str" cm="1">
        <f t="array" ref="AC596">_xlfn.IFNA(IF(OR(VALUE(AC$7&amp;$C$3)=PH),IF(AC597="","PH",IF(INDEX(Attendance!$O:$O,MATCH($B596&amp;AC$7,Attendance!$N:$N,0))&lt;"1200","PM","PN")),IF(AC$6="Sun",IF(AC597="","RD",IF(INDEX(Attendance!$O:$O,MATCH($B596&amp;AC$7,Attendance!$N:$N,0))&lt;"1200","RM","RN")),IF(AC597="",IF(AC$7="","",IF(INDEX(Attendance!$I:$I,MATCH($B596&amp;AC$7,Attendance!$N:$N,0))="ABS","AB","UL")),IF(INDEX(Attendance!$O:$O,MATCH($B596&amp;AC$7,Attendance!$N:$N,0))&lt;"1200","M","N")))),"")</f>
        <v/>
      </c>
      <c r="AD596" s="83" t="str" cm="1">
        <f t="array" ref="AD596">_xlfn.IFNA(IF(OR(VALUE(AD$7&amp;$C$3)=PH),IF(AD597="","PH",IF(INDEX(Attendance!$O:$O,MATCH($B596&amp;AD$7,Attendance!$N:$N,0))&lt;"1200","PM","PN")),IF(AD$6="Sun",IF(AD597="","RD",IF(INDEX(Attendance!$O:$O,MATCH($B596&amp;AD$7,Attendance!$N:$N,0))&lt;"1200","RM","RN")),IF(AD597="",IF(AD$7="","",IF(INDEX(Attendance!$I:$I,MATCH($B596&amp;AD$7,Attendance!$N:$N,0))="ABS","AB","UL")),IF(INDEX(Attendance!$O:$O,MATCH($B596&amp;AD$7,Attendance!$N:$N,0))&lt;"1200","M","N")))),"")</f>
        <v/>
      </c>
      <c r="AE596" s="83" t="str" cm="1">
        <f t="array" ref="AE596">_xlfn.IFNA(IF(OR(VALUE(AE$7&amp;$C$3)=PH),IF(AE597="","PH",IF(INDEX(Attendance!$O:$O,MATCH($B596&amp;AE$7,Attendance!$N:$N,0))&lt;"1200","PM","PN")),IF(AE$6="Sun",IF(AE597="","RD",IF(INDEX(Attendance!$O:$O,MATCH($B596&amp;AE$7,Attendance!$N:$N,0))&lt;"1200","RM","RN")),IF(AE597="",IF(AE$7="","",IF(INDEX(Attendance!$I:$I,MATCH($B596&amp;AE$7,Attendance!$N:$N,0))="ABS","AB","UL")),IF(INDEX(Attendance!$O:$O,MATCH($B596&amp;AE$7,Attendance!$N:$N,0))&lt;"1200","M","N")))),"")</f>
        <v/>
      </c>
      <c r="AF596" s="83" t="str" cm="1">
        <f t="array" ref="AF596">_xlfn.IFNA(IF(OR(VALUE(AF$7&amp;$C$3)=PH),IF(AF597="","PH",IF(INDEX(Attendance!$O:$O,MATCH($B596&amp;AF$7,Attendance!$N:$N,0))&lt;"1200","PM","PN")),IF(AF$6="Sun",IF(AF597="","RD",IF(INDEX(Attendance!$O:$O,MATCH($B596&amp;AF$7,Attendance!$N:$N,0))&lt;"1200","RM","RN")),IF(AF597="",IF(AF$7="","",IF(INDEX(Attendance!$I:$I,MATCH($B596&amp;AF$7,Attendance!$N:$N,0))="ABS","AB","UL")),IF(INDEX(Attendance!$O:$O,MATCH($B596&amp;AF$7,Attendance!$N:$N,0))&lt;"1200","M","N")))),"")</f>
        <v/>
      </c>
      <c r="AG596" s="83" t="str" cm="1">
        <f t="array" ref="AG596">_xlfn.IFNA(IF(OR(VALUE(AG$7&amp;$C$3)=PH),IF(AG597="","PH",IF(INDEX(Attendance!$O:$O,MATCH($B596&amp;AG$7,Attendance!$N:$N,0))&lt;"1200","PM","PN")),IF(AG$6="Sun",IF(AG597="","RD",IF(INDEX(Attendance!$O:$O,MATCH($B596&amp;AG$7,Attendance!$N:$N,0))&lt;"1200","RM","RN")),IF(AG597="",IF(AG$7="","",IF(INDEX(Attendance!$I:$I,MATCH($B596&amp;AG$7,Attendance!$N:$N,0))="ABS","AB","UL")),IF(INDEX(Attendance!$O:$O,MATCH($B596&amp;AG$7,Attendance!$N:$N,0))&lt;"1200","M","N")))),"")</f>
        <v>RD</v>
      </c>
      <c r="AH596" s="83" t="str" cm="1">
        <f t="array" ref="AH596">_xlfn.IFNA(IF(OR(VALUE(AH$7&amp;$C$3)=PH),IF(AH597="","PH",IF(INDEX(Attendance!$O:$O,MATCH($B596&amp;AH$7,Attendance!$N:$N,0))&lt;"1200","PM","PN")),IF(AH$6="Sun",IF(AH597="","RD",IF(INDEX(Attendance!$O:$O,MATCH($B596&amp;AH$7,Attendance!$N:$N,0))&lt;"1200","RM","RN")),IF(AH597="",IF(AH$7="","",IF(INDEX(Attendance!$I:$I,MATCH($B596&amp;AH$7,Attendance!$N:$N,0))="ABS","AB","UL")),IF(INDEX(Attendance!$O:$O,MATCH($B596&amp;AH$7,Attendance!$N:$N,0))&lt;"1200","M","N")))),"")</f>
        <v/>
      </c>
      <c r="AI596" s="83" t="str" cm="1">
        <f t="array" ref="AI596">_xlfn.IFNA(IF(OR(VALUE(AI$7&amp;$C$3)=PH),IF(AI597="","PH",IF(INDEX(Attendance!$O:$O,MATCH($B596&amp;AI$7,Attendance!$N:$N,0))&lt;"1200","PM","PN")),IF(AI$6="Sun",IF(AI597="","RD",IF(INDEX(Attendance!$O:$O,MATCH($B596&amp;AI$7,Attendance!$N:$N,0))&lt;"1200","RM","RN")),IF(AI597="",IF(AI$7="","",IF(INDEX(Attendance!$I:$I,MATCH($B596&amp;AI$7,Attendance!$N:$N,0))="ABS","AB","UL")),IF(INDEX(Attendance!$O:$O,MATCH($B596&amp;AI$7,Attendance!$N:$N,0))&lt;"1200","M","N")))),"")</f>
        <v/>
      </c>
      <c r="AJ596" s="83" t="str" cm="1">
        <f t="array" ref="AJ596">_xlfn.IFNA(IF(OR(VALUE(AJ$7&amp;$C$3)=PH),IF(AJ597="","PH",IF(INDEX(Attendance!$O:$O,MATCH($B596&amp;AJ$7,Attendance!$N:$N,0))&lt;"1200","PM","PN")),IF(AJ$6="Sun",IF(AJ597="","RD",IF(INDEX(Attendance!$O:$O,MATCH($B596&amp;AJ$7,Attendance!$N:$N,0))&lt;"1200","RM","RN")),IF(AJ597="",IF(AJ$7="","",IF(INDEX(Attendance!$I:$I,MATCH($B596&amp;AJ$7,Attendance!$N:$N,0))="ABS","AB","UL")),IF(INDEX(Attendance!$O:$O,MATCH($B596&amp;AJ$7,Attendance!$N:$N,0))&lt;"1200","M","N")))),"")</f>
        <v/>
      </c>
      <c r="AK596" s="258">
        <f>SUM(SUMIF(F596:AJ596,{"M","N","A"},F597:AJ597))</f>
        <v>0</v>
      </c>
      <c r="AL596" s="187">
        <f>SUM(SUMIF(F596:AJ596,{"M","N"},F598:AJ598),SUMIF(F596:AJ596,{"OM","ON"},F597:AJ597))</f>
        <v>0</v>
      </c>
      <c r="AM596" s="187">
        <f>SUM(SUMIF(F596:AJ596,{"PM","PN","RM","RN"},F597:AJ597))</f>
        <v>0</v>
      </c>
      <c r="AN596" s="187">
        <f>SUM(SUMIF(F596:AJ596,{"PM","PN"},F598:AJ598))</f>
        <v>0</v>
      </c>
      <c r="AO596" s="261">
        <f>SUM(F601:AJ601)</f>
        <v>0</v>
      </c>
      <c r="AP596" s="264">
        <f>SUM(F600:AJ600)</f>
        <v>0</v>
      </c>
      <c r="AQ596" s="188">
        <f>IF(D600="",0,SUM(COUNTIFS(F596:AJ596,{"M","N","A","OM","ON","OA","PM","PN","PA","RM","RN","RA"})))</f>
        <v>0</v>
      </c>
      <c r="AR596" s="74">
        <f>COUNTIF(F596:AJ596,"AL")</f>
        <v>0</v>
      </c>
      <c r="AS596" s="74">
        <f>COUNTIF(F596:AJ596,"MC")</f>
        <v>0</v>
      </c>
      <c r="AT596" s="74">
        <f>COUNTIF(F596:AJ596,"PH")+COUNTIF(F596:AJ596,"RPH")</f>
        <v>2</v>
      </c>
      <c r="AU596" s="255">
        <f t="shared" ref="AU596" si="165">_xlfn.IFNA(IF($B596="",0,AK596*$AK$5+SUM(AL601:AN601)+SUM(AO596:AP601)+SUM(AQ601:AT601)),"")</f>
        <v>0</v>
      </c>
    </row>
    <row r="597" spans="1:47" s="213" customFormat="1" ht="33" customHeight="1" x14ac:dyDescent="0.35">
      <c r="A597" s="189"/>
      <c r="B597" s="184"/>
      <c r="C597" s="190" t="str">
        <f>_xlfn.IFNA(INDEX(Masterlist!D:D,MATCH(B596,Masterlist!B:B,0)),"")</f>
        <v/>
      </c>
      <c r="D597" s="88"/>
      <c r="E597" s="191" t="s">
        <v>174</v>
      </c>
      <c r="F597" s="192" t="str">
        <f>IFERROR(IF(F$6="Sun",INDEX(Attendance!$R:$R,MATCH($B596&amp;F$7,Attendance!$N:$N,0)),IF(INDEX(Attendance!$R:$R,MATCH($B596&amp;F$7,Attendance!$N:$N,0))="","",IF(INDEX(Attendance!$R:$R,MATCH($B596&amp;F$7,Attendance!$N:$N,0))&gt;8,8,INDEX(Attendance!$R:$R,MATCH($B596&amp;F$7,Attendance!$N:$N,0))))),"")</f>
        <v/>
      </c>
      <c r="G597" s="192" t="str">
        <f>IFERROR(IF(G$6="Sun",INDEX(Attendance!$R:$R,MATCH($B596&amp;G$7,Attendance!$N:$N,0)),IF(INDEX(Attendance!$R:$R,MATCH($B596&amp;G$7,Attendance!$N:$N,0))="","",IF(INDEX(Attendance!$R:$R,MATCH($B596&amp;G$7,Attendance!$N:$N,0))&gt;8,8,INDEX(Attendance!$R:$R,MATCH($B596&amp;G$7,Attendance!$N:$N,0))))),"")</f>
        <v/>
      </c>
      <c r="H597" s="192" t="str">
        <f>IFERROR(IF(H$6="Sun",INDEX(Attendance!$R:$R,MATCH($B596&amp;H$7,Attendance!$N:$N,0)),IF(INDEX(Attendance!$R:$R,MATCH($B596&amp;H$7,Attendance!$N:$N,0))="","",IF(INDEX(Attendance!$R:$R,MATCH($B596&amp;H$7,Attendance!$N:$N,0))&gt;8,8,INDEX(Attendance!$R:$R,MATCH($B596&amp;H$7,Attendance!$N:$N,0))))),"")</f>
        <v/>
      </c>
      <c r="I597" s="192" t="str">
        <f>IFERROR(IF(I$6="Sun",INDEX(Attendance!$R:$R,MATCH($B596&amp;I$7,Attendance!$N:$N,0)),IF(INDEX(Attendance!$R:$R,MATCH($B596&amp;I$7,Attendance!$N:$N,0))="","",IF(INDEX(Attendance!$R:$R,MATCH($B596&amp;I$7,Attendance!$N:$N,0))&gt;8,8,INDEX(Attendance!$R:$R,MATCH($B596&amp;I$7,Attendance!$N:$N,0))))),"")</f>
        <v/>
      </c>
      <c r="J597" s="192" t="str">
        <f>IFERROR(IF(J$6="Sun",INDEX(Attendance!$R:$R,MATCH($B596&amp;J$7,Attendance!$N:$N,0)),IF(INDEX(Attendance!$R:$R,MATCH($B596&amp;J$7,Attendance!$N:$N,0))="","",IF(INDEX(Attendance!$R:$R,MATCH($B596&amp;J$7,Attendance!$N:$N,0))&gt;8,8,INDEX(Attendance!$R:$R,MATCH($B596&amp;J$7,Attendance!$N:$N,0))))),"")</f>
        <v/>
      </c>
      <c r="K597" s="192" t="str">
        <f>IFERROR(IF(K$6="Sun",INDEX(Attendance!$R:$R,MATCH($B596&amp;K$7,Attendance!$N:$N,0)),IF(INDEX(Attendance!$R:$R,MATCH($B596&amp;K$7,Attendance!$N:$N,0))="","",IF(INDEX(Attendance!$R:$R,MATCH($B596&amp;K$7,Attendance!$N:$N,0))&gt;8,8,INDEX(Attendance!$R:$R,MATCH($B596&amp;K$7,Attendance!$N:$N,0))))),"")</f>
        <v/>
      </c>
      <c r="L597" s="192" t="str">
        <f>IFERROR(IF(L$6="Sun",INDEX(Attendance!$R:$R,MATCH($B596&amp;L$7,Attendance!$N:$N,0)),IF(INDEX(Attendance!$R:$R,MATCH($B596&amp;L$7,Attendance!$N:$N,0))="","",IF(INDEX(Attendance!$R:$R,MATCH($B596&amp;L$7,Attendance!$N:$N,0))&gt;8,8,INDEX(Attendance!$R:$R,MATCH($B596&amp;L$7,Attendance!$N:$N,0))))),"")</f>
        <v/>
      </c>
      <c r="M597" s="192" t="str">
        <f>IFERROR(IF(M$6="Sun",INDEX(Attendance!$R:$R,MATCH($B596&amp;M$7,Attendance!$N:$N,0)),IF(INDEX(Attendance!$R:$R,MATCH($B596&amp;M$7,Attendance!$N:$N,0))="","",IF(INDEX(Attendance!$R:$R,MATCH($B596&amp;M$7,Attendance!$N:$N,0))&gt;8,8,INDEX(Attendance!$R:$R,MATCH($B596&amp;M$7,Attendance!$N:$N,0))))),"")</f>
        <v/>
      </c>
      <c r="N597" s="192" t="str">
        <f>IFERROR(IF(N$6="Sun",INDEX(Attendance!$R:$R,MATCH($B596&amp;N$7,Attendance!$N:$N,0)),IF(INDEX(Attendance!$R:$R,MATCH($B596&amp;N$7,Attendance!$N:$N,0))="","",IF(INDEX(Attendance!$R:$R,MATCH($B596&amp;N$7,Attendance!$N:$N,0))&gt;8,8,INDEX(Attendance!$R:$R,MATCH($B596&amp;N$7,Attendance!$N:$N,0))))),"")</f>
        <v/>
      </c>
      <c r="O597" s="192" t="str">
        <f>IFERROR(IF(O$6="Sun",INDEX(Attendance!$R:$R,MATCH($B596&amp;O$7,Attendance!$N:$N,0)),IF(INDEX(Attendance!$R:$R,MATCH($B596&amp;O$7,Attendance!$N:$N,0))="","",IF(INDEX(Attendance!$R:$R,MATCH($B596&amp;O$7,Attendance!$N:$N,0))&gt;8,8,INDEX(Attendance!$R:$R,MATCH($B596&amp;O$7,Attendance!$N:$N,0))))),"")</f>
        <v/>
      </c>
      <c r="P597" s="192" t="str">
        <f>IFERROR(IF(P$6="Sun",INDEX(Attendance!$R:$R,MATCH($B596&amp;P$7,Attendance!$N:$N,0)),IF(INDEX(Attendance!$R:$R,MATCH($B596&amp;P$7,Attendance!$N:$N,0))="","",IF(INDEX(Attendance!$R:$R,MATCH($B596&amp;P$7,Attendance!$N:$N,0))&gt;8,8,INDEX(Attendance!$R:$R,MATCH($B596&amp;P$7,Attendance!$N:$N,0))))),"")</f>
        <v/>
      </c>
      <c r="Q597" s="192" t="str">
        <f>IFERROR(IF(Q$6="Sun",INDEX(Attendance!$R:$R,MATCH($B596&amp;Q$7,Attendance!$N:$N,0)),IF(INDEX(Attendance!$R:$R,MATCH($B596&amp;Q$7,Attendance!$N:$N,0))="","",IF(INDEX(Attendance!$R:$R,MATCH($B596&amp;Q$7,Attendance!$N:$N,0))&gt;8,8,INDEX(Attendance!$R:$R,MATCH($B596&amp;Q$7,Attendance!$N:$N,0))))),"")</f>
        <v/>
      </c>
      <c r="R597" s="192" t="str">
        <f>IFERROR(IF(R$6="Sun",INDEX(Attendance!$R:$R,MATCH($B596&amp;R$7,Attendance!$N:$N,0)),IF(INDEX(Attendance!$R:$R,MATCH($B596&amp;R$7,Attendance!$N:$N,0))="","",IF(INDEX(Attendance!$R:$R,MATCH($B596&amp;R$7,Attendance!$N:$N,0))&gt;8,8,INDEX(Attendance!$R:$R,MATCH($B596&amp;R$7,Attendance!$N:$N,0))))),"")</f>
        <v/>
      </c>
      <c r="S597" s="192" t="str">
        <f>IFERROR(IF(S$6="Sun",INDEX(Attendance!$R:$R,MATCH($B596&amp;S$7,Attendance!$N:$N,0)),IF(INDEX(Attendance!$R:$R,MATCH($B596&amp;S$7,Attendance!$N:$N,0))="","",IF(INDEX(Attendance!$R:$R,MATCH($B596&amp;S$7,Attendance!$N:$N,0))&gt;8,8,INDEX(Attendance!$R:$R,MATCH($B596&amp;S$7,Attendance!$N:$N,0))))),"")</f>
        <v/>
      </c>
      <c r="T597" s="192" t="str">
        <f>IFERROR(IF(T$6="Sun",INDEX(Attendance!$R:$R,MATCH($B596&amp;T$7,Attendance!$N:$N,0)),IF(INDEX(Attendance!$R:$R,MATCH($B596&amp;T$7,Attendance!$N:$N,0))="","",IF(INDEX(Attendance!$R:$R,MATCH($B596&amp;T$7,Attendance!$N:$N,0))&gt;8,8,INDEX(Attendance!$R:$R,MATCH($B596&amp;T$7,Attendance!$N:$N,0))))),"")</f>
        <v/>
      </c>
      <c r="U597" s="192" t="str">
        <f>IFERROR(IF(U$6="Sun",INDEX(Attendance!$R:$R,MATCH($B596&amp;U$7,Attendance!$N:$N,0)),IF(INDEX(Attendance!$R:$R,MATCH($B596&amp;U$7,Attendance!$N:$N,0))="","",IF(INDEX(Attendance!$R:$R,MATCH($B596&amp;U$7,Attendance!$N:$N,0))&gt;8,8,INDEX(Attendance!$R:$R,MATCH($B596&amp;U$7,Attendance!$N:$N,0))))),"")</f>
        <v/>
      </c>
      <c r="V597" s="192" t="str">
        <f>IFERROR(IF(V$6="Sun",INDEX(Attendance!$R:$R,MATCH($B596&amp;V$7,Attendance!$N:$N,0)),IF(INDEX(Attendance!$R:$R,MATCH($B596&amp;V$7,Attendance!$N:$N,0))="","",IF(INDEX(Attendance!$R:$R,MATCH($B596&amp;V$7,Attendance!$N:$N,0))&gt;8,8,INDEX(Attendance!$R:$R,MATCH($B596&amp;V$7,Attendance!$N:$N,0))))),"")</f>
        <v/>
      </c>
      <c r="W597" s="192" t="str">
        <f>IFERROR(IF(W$6="Sun",INDEX(Attendance!$R:$R,MATCH($B596&amp;W$7,Attendance!$N:$N,0)),IF(INDEX(Attendance!$R:$R,MATCH($B596&amp;W$7,Attendance!$N:$N,0))="","",IF(INDEX(Attendance!$R:$R,MATCH($B596&amp;W$7,Attendance!$N:$N,0))&gt;8,8,INDEX(Attendance!$R:$R,MATCH($B596&amp;W$7,Attendance!$N:$N,0))))),"")</f>
        <v/>
      </c>
      <c r="X597" s="192" t="str">
        <f>IFERROR(IF(X$6="Sun",INDEX(Attendance!$R:$R,MATCH($B596&amp;X$7,Attendance!$N:$N,0)),IF(INDEX(Attendance!$R:$R,MATCH($B596&amp;X$7,Attendance!$N:$N,0))="","",IF(INDEX(Attendance!$R:$R,MATCH($B596&amp;X$7,Attendance!$N:$N,0))&gt;8,8,INDEX(Attendance!$R:$R,MATCH($B596&amp;X$7,Attendance!$N:$N,0))))),"")</f>
        <v/>
      </c>
      <c r="Y597" s="192" t="str">
        <f>IFERROR(IF(Y$6="Sun",INDEX(Attendance!$R:$R,MATCH($B596&amp;Y$7,Attendance!$N:$N,0)),IF(INDEX(Attendance!$R:$R,MATCH($B596&amp;Y$7,Attendance!$N:$N,0))="","",IF(INDEX(Attendance!$R:$R,MATCH($B596&amp;Y$7,Attendance!$N:$N,0))&gt;8,8,INDEX(Attendance!$R:$R,MATCH($B596&amp;Y$7,Attendance!$N:$N,0))))),"")</f>
        <v/>
      </c>
      <c r="Z597" s="192" t="str">
        <f>IFERROR(IF(Z$6="Sun",INDEX(Attendance!$R:$R,MATCH($B596&amp;Z$7,Attendance!$N:$N,0)),IF(INDEX(Attendance!$R:$R,MATCH($B596&amp;Z$7,Attendance!$N:$N,0))="","",IF(INDEX(Attendance!$R:$R,MATCH($B596&amp;Z$7,Attendance!$N:$N,0))&gt;8,8,INDEX(Attendance!$R:$R,MATCH($B596&amp;Z$7,Attendance!$N:$N,0))))),"")</f>
        <v/>
      </c>
      <c r="AA597" s="192" t="str">
        <f>IFERROR(IF(AA$6="Sun",INDEX(Attendance!$R:$R,MATCH($B596&amp;AA$7,Attendance!$N:$N,0)),IF(INDEX(Attendance!$R:$R,MATCH($B596&amp;AA$7,Attendance!$N:$N,0))="","",IF(INDEX(Attendance!$R:$R,MATCH($B596&amp;AA$7,Attendance!$N:$N,0))&gt;8,8,INDEX(Attendance!$R:$R,MATCH($B596&amp;AA$7,Attendance!$N:$N,0))))),"")</f>
        <v/>
      </c>
      <c r="AB597" s="192" t="str">
        <f>IFERROR(IF(AB$6="Sun",INDEX(Attendance!$R:$R,MATCH($B596&amp;AB$7,Attendance!$N:$N,0)),IF(INDEX(Attendance!$R:$R,MATCH($B596&amp;AB$7,Attendance!$N:$N,0))="","",IF(INDEX(Attendance!$R:$R,MATCH($B596&amp;AB$7,Attendance!$N:$N,0))&gt;8,8,INDEX(Attendance!$R:$R,MATCH($B596&amp;AB$7,Attendance!$N:$N,0))))),"")</f>
        <v/>
      </c>
      <c r="AC597" s="192" t="str">
        <f>IFERROR(IF(AC$6="Sun",INDEX(Attendance!$R:$R,MATCH($B596&amp;AC$7,Attendance!$N:$N,0)),IF(INDEX(Attendance!$R:$R,MATCH($B596&amp;AC$7,Attendance!$N:$N,0))="","",IF(INDEX(Attendance!$R:$R,MATCH($B596&amp;AC$7,Attendance!$N:$N,0))&gt;8,8,INDEX(Attendance!$R:$R,MATCH($B596&amp;AC$7,Attendance!$N:$N,0))))),"")</f>
        <v/>
      </c>
      <c r="AD597" s="192" t="str">
        <f>IFERROR(IF(AD$6="Sun",INDEX(Attendance!$R:$R,MATCH($B596&amp;AD$7,Attendance!$N:$N,0)),IF(INDEX(Attendance!$R:$R,MATCH($B596&amp;AD$7,Attendance!$N:$N,0))="","",IF(INDEX(Attendance!$R:$R,MATCH($B596&amp;AD$7,Attendance!$N:$N,0))&gt;8,8,INDEX(Attendance!$R:$R,MATCH($B596&amp;AD$7,Attendance!$N:$N,0))))),"")</f>
        <v/>
      </c>
      <c r="AE597" s="192" t="str">
        <f>IFERROR(IF(AE$6="Sun",INDEX(Attendance!$R:$R,MATCH($B596&amp;AE$7,Attendance!$N:$N,0)),IF(INDEX(Attendance!$R:$R,MATCH($B596&amp;AE$7,Attendance!$N:$N,0))="","",IF(INDEX(Attendance!$R:$R,MATCH($B596&amp;AE$7,Attendance!$N:$N,0))&gt;8,8,INDEX(Attendance!$R:$R,MATCH($B596&amp;AE$7,Attendance!$N:$N,0))))),"")</f>
        <v/>
      </c>
      <c r="AF597" s="192" t="str">
        <f>IFERROR(IF(AF$6="Sun",INDEX(Attendance!$R:$R,MATCH($B596&amp;AF$7,Attendance!$N:$N,0)),IF(INDEX(Attendance!$R:$R,MATCH($B596&amp;AF$7,Attendance!$N:$N,0))="","",IF(INDEX(Attendance!$R:$R,MATCH($B596&amp;AF$7,Attendance!$N:$N,0))&gt;8,8,INDEX(Attendance!$R:$R,MATCH($B596&amp;AF$7,Attendance!$N:$N,0))))),"")</f>
        <v/>
      </c>
      <c r="AG597" s="192" t="str">
        <f>IFERROR(IF(AG$6="Sun",INDEX(Attendance!$R:$R,MATCH($B596&amp;AG$7,Attendance!$N:$N,0)),IF(INDEX(Attendance!$R:$R,MATCH($B596&amp;AG$7,Attendance!$N:$N,0))="","",IF(INDEX(Attendance!$R:$R,MATCH($B596&amp;AG$7,Attendance!$N:$N,0))&gt;8,8,INDEX(Attendance!$R:$R,MATCH($B596&amp;AG$7,Attendance!$N:$N,0))))),"")</f>
        <v/>
      </c>
      <c r="AH597" s="192" t="str">
        <f>IFERROR(IF(AH$6="Sun",INDEX(Attendance!$R:$R,MATCH($B596&amp;AH$7,Attendance!$N:$N,0)),IF(INDEX(Attendance!$R:$R,MATCH($B596&amp;AH$7,Attendance!$N:$N,0))="","",IF(INDEX(Attendance!$R:$R,MATCH($B596&amp;AH$7,Attendance!$N:$N,0))&gt;8,8,INDEX(Attendance!$R:$R,MATCH($B596&amp;AH$7,Attendance!$N:$N,0))))),"")</f>
        <v/>
      </c>
      <c r="AI597" s="192" t="str">
        <f>IFERROR(IF(AI$6="Sun",INDEX(Attendance!$R:$R,MATCH($B596&amp;AI$7,Attendance!$N:$N,0)),IF(INDEX(Attendance!$R:$R,MATCH($B596&amp;AI$7,Attendance!$N:$N,0))="","",IF(INDEX(Attendance!$R:$R,MATCH($B596&amp;AI$7,Attendance!$N:$N,0))&gt;8,8,INDEX(Attendance!$R:$R,MATCH($B596&amp;AI$7,Attendance!$N:$N,0))))),"")</f>
        <v/>
      </c>
      <c r="AJ597" s="192" t="str">
        <f>IFERROR(IF(AJ$6="Sun",INDEX(Attendance!$R:$R,MATCH($B596&amp;AJ$7,Attendance!$N:$N,0)),IF(INDEX(Attendance!$R:$R,MATCH($B596&amp;AJ$7,Attendance!$N:$N,0))="","",IF(INDEX(Attendance!$R:$R,MATCH($B596&amp;AJ$7,Attendance!$N:$N,0))&gt;8,8,INDEX(Attendance!$R:$R,MATCH($B596&amp;AJ$7,Attendance!$N:$N,0))))),"")</f>
        <v/>
      </c>
      <c r="AK597" s="259"/>
      <c r="AL597" s="193">
        <f>ROUND((IF($C601="",Basic,MID($C601,FIND("RM",$C601)+3,4))+$AP596+$AQ601)/WorkDays/WorkHours*AL$6,4)</f>
        <v>8.6538000000000004</v>
      </c>
      <c r="AM597" s="193">
        <f>ROUND((IF($C601="",Basic,MID($C601,FIND("RM",$C601)+3,4))+$AP596+$AQ601)/WorkDays/WorkHours*AM$6,4)</f>
        <v>11.538500000000001</v>
      </c>
      <c r="AN597" s="193">
        <f>ROUND((IF($C601="",Basic,MID($C601,FIND("RM",$C601)+3,4))+$AP596+$AQ601)/WorkDays/WorkHours*AN$6,4)</f>
        <v>17.307700000000001</v>
      </c>
      <c r="AO597" s="262"/>
      <c r="AP597" s="265"/>
      <c r="AQ597" s="86"/>
      <c r="AR597" s="194"/>
      <c r="AS597" s="194"/>
      <c r="AT597" s="194"/>
      <c r="AU597" s="256"/>
    </row>
    <row r="598" spans="1:47" s="213" customFormat="1" ht="33" customHeight="1" x14ac:dyDescent="0.35">
      <c r="A598" s="189"/>
      <c r="B598" s="184"/>
      <c r="C598" s="195" t="str">
        <f>_xlfn.IFNA(INDEX(Masterlist!E:E,MATCH(B596,Masterlist!B:B,0)),"")</f>
        <v/>
      </c>
      <c r="D598" s="1"/>
      <c r="E598" s="196" t="s">
        <v>175</v>
      </c>
      <c r="F598" s="197" t="str">
        <f>IFERROR(IF(F$6="Sun","",IF(INDEX(Attendance!$S:$S,MATCH($B596&amp;F$7,Attendance!$N:$N,0))=TRUE,"",IF(F597&lt;8,"",INDEX(Attendance!$G:$G,MATCH($B596&amp;F$7,Attendance!$N:$N,0))))),"")</f>
        <v/>
      </c>
      <c r="G598" s="197" t="str">
        <f>IFERROR(IF(G$6="Sun","",IF(INDEX(Attendance!$S:$S,MATCH($B596&amp;G$7,Attendance!$N:$N,0))=TRUE,"",IF(G597&lt;8,"",INDEX(Attendance!$G:$G,MATCH($B596&amp;G$7,Attendance!$N:$N,0))))),"")</f>
        <v/>
      </c>
      <c r="H598" s="197" t="str">
        <f>IFERROR(IF(H$6="Sun","",IF(INDEX(Attendance!$S:$S,MATCH($B596&amp;H$7,Attendance!$N:$N,0))=TRUE,"",IF(H597&lt;8,"",INDEX(Attendance!$G:$G,MATCH($B596&amp;H$7,Attendance!$N:$N,0))))),"")</f>
        <v/>
      </c>
      <c r="I598" s="197" t="str">
        <f>IFERROR(IF(I$6="Sun","",IF(INDEX(Attendance!$S:$S,MATCH($B596&amp;I$7,Attendance!$N:$N,0))=TRUE,"",IF(I597&lt;8,"",INDEX(Attendance!$G:$G,MATCH($B596&amp;I$7,Attendance!$N:$N,0))))),"")</f>
        <v/>
      </c>
      <c r="J598" s="197" t="str">
        <f>IFERROR(IF(J$6="Sun","",IF(INDEX(Attendance!$S:$S,MATCH($B596&amp;J$7,Attendance!$N:$N,0))=TRUE,"",IF(J597&lt;8,"",INDEX(Attendance!$G:$G,MATCH($B596&amp;J$7,Attendance!$N:$N,0))))),"")</f>
        <v/>
      </c>
      <c r="K598" s="197" t="str">
        <f>IFERROR(IF(K$6="Sun","",IF(INDEX(Attendance!$S:$S,MATCH($B596&amp;K$7,Attendance!$N:$N,0))=TRUE,"",IF(K597&lt;8,"",INDEX(Attendance!$G:$G,MATCH($B596&amp;K$7,Attendance!$N:$N,0))))),"")</f>
        <v/>
      </c>
      <c r="L598" s="197" t="str">
        <f>IFERROR(IF(L$6="Sun","",IF(INDEX(Attendance!$S:$S,MATCH($B596&amp;L$7,Attendance!$N:$N,0))=TRUE,"",IF(L597&lt;8,"",INDEX(Attendance!$G:$G,MATCH($B596&amp;L$7,Attendance!$N:$N,0))))),"")</f>
        <v/>
      </c>
      <c r="M598" s="197" t="str">
        <f>IFERROR(IF(M$6="Sun","",IF(INDEX(Attendance!$S:$S,MATCH($B596&amp;M$7,Attendance!$N:$N,0))=TRUE,"",IF(M597&lt;8,"",INDEX(Attendance!$G:$G,MATCH($B596&amp;M$7,Attendance!$N:$N,0))))),"")</f>
        <v/>
      </c>
      <c r="N598" s="197" t="str">
        <f>IFERROR(IF(N$6="Sun","",IF(INDEX(Attendance!$S:$S,MATCH($B596&amp;N$7,Attendance!$N:$N,0))=TRUE,"",IF(N597&lt;8,"",INDEX(Attendance!$G:$G,MATCH($B596&amp;N$7,Attendance!$N:$N,0))))),"")</f>
        <v/>
      </c>
      <c r="O598" s="197" t="str">
        <f>IFERROR(IF(O$6="Sun","",IF(INDEX(Attendance!$S:$S,MATCH($B596&amp;O$7,Attendance!$N:$N,0))=TRUE,"",IF(O597&lt;8,"",INDEX(Attendance!$G:$G,MATCH($B596&amp;O$7,Attendance!$N:$N,0))))),"")</f>
        <v/>
      </c>
      <c r="P598" s="197" t="str">
        <f>IFERROR(IF(P$6="Sun","",IF(INDEX(Attendance!$S:$S,MATCH($B596&amp;P$7,Attendance!$N:$N,0))=TRUE,"",IF(P597&lt;8,"",INDEX(Attendance!$G:$G,MATCH($B596&amp;P$7,Attendance!$N:$N,0))))),"")</f>
        <v/>
      </c>
      <c r="Q598" s="197" t="str">
        <f>IFERROR(IF(Q$6="Sun","",IF(INDEX(Attendance!$S:$S,MATCH($B596&amp;Q$7,Attendance!$N:$N,0))=TRUE,"",IF(Q597&lt;8,"",INDEX(Attendance!$G:$G,MATCH($B596&amp;Q$7,Attendance!$N:$N,0))))),"")</f>
        <v/>
      </c>
      <c r="R598" s="197" t="str">
        <f>IFERROR(IF(R$6="Sun","",IF(INDEX(Attendance!$S:$S,MATCH($B596&amp;R$7,Attendance!$N:$N,0))=TRUE,"",IF(R597&lt;8,"",INDEX(Attendance!$G:$G,MATCH($B596&amp;R$7,Attendance!$N:$N,0))))),"")</f>
        <v/>
      </c>
      <c r="S598" s="197" t="str">
        <f>IFERROR(IF(S$6="Sun","",IF(INDEX(Attendance!$S:$S,MATCH($B596&amp;S$7,Attendance!$N:$N,0))=TRUE,"",IF(S597&lt;8,"",INDEX(Attendance!$G:$G,MATCH($B596&amp;S$7,Attendance!$N:$N,0))))),"")</f>
        <v/>
      </c>
      <c r="T598" s="197" t="str">
        <f>IFERROR(IF(T$6="Sun","",IF(INDEX(Attendance!$S:$S,MATCH($B596&amp;T$7,Attendance!$N:$N,0))=TRUE,"",IF(T597&lt;8,"",INDEX(Attendance!$G:$G,MATCH($B596&amp;T$7,Attendance!$N:$N,0))))),"")</f>
        <v/>
      </c>
      <c r="U598" s="197" t="str">
        <f>IFERROR(IF(U$6="Sun","",IF(INDEX(Attendance!$S:$S,MATCH($B596&amp;U$7,Attendance!$N:$N,0))=TRUE,"",IF(U597&lt;8,"",INDEX(Attendance!$G:$G,MATCH($B596&amp;U$7,Attendance!$N:$N,0))))),"")</f>
        <v/>
      </c>
      <c r="V598" s="197" t="str">
        <f>IFERROR(IF(V$6="Sun","",IF(INDEX(Attendance!$S:$S,MATCH($B596&amp;V$7,Attendance!$N:$N,0))=TRUE,"",IF(V597&lt;8,"",INDEX(Attendance!$G:$G,MATCH($B596&amp;V$7,Attendance!$N:$N,0))))),"")</f>
        <v/>
      </c>
      <c r="W598" s="197" t="str">
        <f>IFERROR(IF(W$6="Sun","",IF(INDEX(Attendance!$S:$S,MATCH($B596&amp;W$7,Attendance!$N:$N,0))=TRUE,"",IF(W597&lt;8,"",INDEX(Attendance!$G:$G,MATCH($B596&amp;W$7,Attendance!$N:$N,0))))),"")</f>
        <v/>
      </c>
      <c r="X598" s="197" t="str">
        <f>IFERROR(IF(X$6="Sun","",IF(INDEX(Attendance!$S:$S,MATCH($B596&amp;X$7,Attendance!$N:$N,0))=TRUE,"",IF(X597&lt;8,"",INDEX(Attendance!$G:$G,MATCH($B596&amp;X$7,Attendance!$N:$N,0))))),"")</f>
        <v/>
      </c>
      <c r="Y598" s="197" t="str">
        <f>IFERROR(IF(Y$6="Sun","",IF(INDEX(Attendance!$S:$S,MATCH($B596&amp;Y$7,Attendance!$N:$N,0))=TRUE,"",IF(Y597&lt;8,"",INDEX(Attendance!$G:$G,MATCH($B596&amp;Y$7,Attendance!$N:$N,0))))),"")</f>
        <v/>
      </c>
      <c r="Z598" s="197" t="str">
        <f>IFERROR(IF(Z$6="Sun","",IF(INDEX(Attendance!$S:$S,MATCH($B596&amp;Z$7,Attendance!$N:$N,0))=TRUE,"",IF(Z597&lt;8,"",INDEX(Attendance!$G:$G,MATCH($B596&amp;Z$7,Attendance!$N:$N,0))))),"")</f>
        <v/>
      </c>
      <c r="AA598" s="197" t="str">
        <f>IFERROR(IF(AA$6="Sun","",IF(INDEX(Attendance!$S:$S,MATCH($B596&amp;AA$7,Attendance!$N:$N,0))=TRUE,"",IF(AA597&lt;8,"",INDEX(Attendance!$G:$G,MATCH($B596&amp;AA$7,Attendance!$N:$N,0))))),"")</f>
        <v/>
      </c>
      <c r="AB598" s="197" t="str">
        <f>IFERROR(IF(AB$6="Sun","",IF(INDEX(Attendance!$S:$S,MATCH($B596&amp;AB$7,Attendance!$N:$N,0))=TRUE,"",IF(AB597&lt;8,"",INDEX(Attendance!$G:$G,MATCH($B596&amp;AB$7,Attendance!$N:$N,0))))),"")</f>
        <v/>
      </c>
      <c r="AC598" s="197" t="str">
        <f>IFERROR(IF(AC$6="Sun","",IF(INDEX(Attendance!$S:$S,MATCH($B596&amp;AC$7,Attendance!$N:$N,0))=TRUE,"",IF(AC597&lt;8,"",INDEX(Attendance!$G:$G,MATCH($B596&amp;AC$7,Attendance!$N:$N,0))))),"")</f>
        <v/>
      </c>
      <c r="AD598" s="197" t="str">
        <f>IFERROR(IF(AD$6="Sun","",IF(INDEX(Attendance!$S:$S,MATCH($B596&amp;AD$7,Attendance!$N:$N,0))=TRUE,"",IF(AD597&lt;8,"",INDEX(Attendance!$G:$G,MATCH($B596&amp;AD$7,Attendance!$N:$N,0))))),"")</f>
        <v/>
      </c>
      <c r="AE598" s="197" t="str">
        <f>IFERROR(IF(AE$6="Sun","",IF(INDEX(Attendance!$S:$S,MATCH($B596&amp;AE$7,Attendance!$N:$N,0))=TRUE,"",IF(AE597&lt;8,"",INDEX(Attendance!$G:$G,MATCH($B596&amp;AE$7,Attendance!$N:$N,0))))),"")</f>
        <v/>
      </c>
      <c r="AF598" s="197" t="str">
        <f>IFERROR(IF(AF$6="Sun","",IF(INDEX(Attendance!$S:$S,MATCH($B596&amp;AF$7,Attendance!$N:$N,0))=TRUE,"",IF(AF597&lt;8,"",INDEX(Attendance!$G:$G,MATCH($B596&amp;AF$7,Attendance!$N:$N,0))))),"")</f>
        <v/>
      </c>
      <c r="AG598" s="197" t="str">
        <f>IFERROR(IF(AG$6="Sun","",IF(INDEX(Attendance!$S:$S,MATCH($B596&amp;AG$7,Attendance!$N:$N,0))=TRUE,"",IF(AG597&lt;8,"",INDEX(Attendance!$G:$G,MATCH($B596&amp;AG$7,Attendance!$N:$N,0))))),"")</f>
        <v/>
      </c>
      <c r="AH598" s="197" t="str">
        <f>IFERROR(IF(AH$6="Sun","",IF(INDEX(Attendance!$S:$S,MATCH($B596&amp;AH$7,Attendance!$N:$N,0))=TRUE,"",IF(AH597&lt;8,"",INDEX(Attendance!$G:$G,MATCH($B596&amp;AH$7,Attendance!$N:$N,0))))),"")</f>
        <v/>
      </c>
      <c r="AI598" s="197" t="str">
        <f>IFERROR(IF(AI$6="Sun","",IF(INDEX(Attendance!$S:$S,MATCH($B596&amp;AI$7,Attendance!$N:$N,0))=TRUE,"",IF(AI597&lt;8,"",INDEX(Attendance!$G:$G,MATCH($B596&amp;AI$7,Attendance!$N:$N,0))))),"")</f>
        <v/>
      </c>
      <c r="AJ598" s="197" t="str">
        <f>IFERROR(IF(AJ$6="Sun","",IF(INDEX(Attendance!$S:$S,MATCH($B596&amp;AJ$7,Attendance!$N:$N,0))=TRUE,"",IF(AJ597&lt;8,"",INDEX(Attendance!$G:$G,MATCH($B596&amp;AJ$7,Attendance!$N:$N,0))))),"")</f>
        <v/>
      </c>
      <c r="AK598" s="259"/>
      <c r="AL598" s="198"/>
      <c r="AM598" s="198"/>
      <c r="AN598" s="198"/>
      <c r="AO598" s="262"/>
      <c r="AP598" s="265"/>
      <c r="AQ598" s="86"/>
      <c r="AR598" s="194"/>
      <c r="AS598" s="194"/>
      <c r="AT598" s="194"/>
      <c r="AU598" s="256"/>
    </row>
    <row r="599" spans="1:47" s="213" customFormat="1" ht="33" customHeight="1" x14ac:dyDescent="0.35">
      <c r="A599" s="189"/>
      <c r="B599" s="184"/>
      <c r="C599" s="195" t="str">
        <f>_xlfn.IFNA(INDEX(Masterlist!F:F,MATCH(B596,Masterlist!B:B,0)),"")</f>
        <v/>
      </c>
      <c r="D599" s="88"/>
      <c r="E599" s="196"/>
      <c r="F599" s="199"/>
      <c r="G599" s="200"/>
      <c r="H599" s="192"/>
      <c r="I599" s="192"/>
      <c r="J599" s="192"/>
      <c r="K599" s="192"/>
      <c r="L599" s="192"/>
      <c r="M599" s="192"/>
      <c r="N599" s="192"/>
      <c r="O599" s="192"/>
      <c r="P599" s="192"/>
      <c r="Q599" s="201"/>
      <c r="R599" s="201"/>
      <c r="S599" s="192"/>
      <c r="T599" s="192"/>
      <c r="U599" s="192"/>
      <c r="V599" s="192"/>
      <c r="W599" s="192"/>
      <c r="X599" s="192"/>
      <c r="Y599" s="192"/>
      <c r="Z599" s="192"/>
      <c r="AA599" s="192"/>
      <c r="AB599" s="192"/>
      <c r="AC599" s="192"/>
      <c r="AD599" s="192"/>
      <c r="AE599" s="192"/>
      <c r="AF599" s="192"/>
      <c r="AG599" s="192"/>
      <c r="AH599" s="192"/>
      <c r="AI599" s="192"/>
      <c r="AJ599" s="192"/>
      <c r="AK599" s="259"/>
      <c r="AL599" s="198"/>
      <c r="AM599" s="198"/>
      <c r="AN599" s="198"/>
      <c r="AO599" s="262"/>
      <c r="AP599" s="265"/>
      <c r="AQ599" s="86"/>
      <c r="AR599" s="194"/>
      <c r="AS599" s="194"/>
      <c r="AT599" s="194"/>
      <c r="AU599" s="256"/>
    </row>
    <row r="600" spans="1:47" s="213" customFormat="1" ht="33" customHeight="1" x14ac:dyDescent="0.35">
      <c r="A600" s="189"/>
      <c r="B600" s="184"/>
      <c r="C600" s="202" t="str">
        <f>_xlfn.IFNA(INDEX(Masterlist!I:I,MATCH(B596,Masterlist!B:B,0)),"")</f>
        <v/>
      </c>
      <c r="D600" s="226" t="str">
        <f>_xlfn.IFNA(IF(INDEX(Attendance!H:H,MATCH(B596,Attendance!$A:$A,0))="VMI","SCOPE ALLW",""),"")</f>
        <v/>
      </c>
      <c r="E600" s="196" t="s">
        <v>13</v>
      </c>
      <c r="F600" s="203" t="str">
        <f>IFERROR(IF(AND(RIGHT(F596,1)="N",VALUE(F597)&gt;=8),Database!$I$3,""),"")</f>
        <v/>
      </c>
      <c r="G600" s="192" t="str">
        <f>IFERROR(IF(AND(RIGHT(G596,1)="N",VALUE(G597)&gt;=8),Database!$I$3,""),"")</f>
        <v/>
      </c>
      <c r="H600" s="199" t="str">
        <f>IFERROR(IF(AND(RIGHT(H596,1)="N",VALUE(H597)&gt;=8),Database!$I$3,""),"")</f>
        <v/>
      </c>
      <c r="I600" s="192" t="str">
        <f>IFERROR(IF(AND(RIGHT(I596,1)="N",VALUE(I597)&gt;=8),Database!$I$3,""),"")</f>
        <v/>
      </c>
      <c r="J600" s="192" t="str">
        <f>IFERROR(IF(AND(RIGHT(J596,1)="N",VALUE(J597)&gt;=8),Database!$I$3,""),"")</f>
        <v/>
      </c>
      <c r="K600" s="192" t="str">
        <f>IFERROR(IF(AND(RIGHT(K596,1)="N",VALUE(K597)&gt;=8),Database!$I$3,""),"")</f>
        <v/>
      </c>
      <c r="L600" s="192" t="str">
        <f>IFERROR(IF(AND(RIGHT(L596,1)="N",VALUE(L597)&gt;=8),Database!$I$3,""),"")</f>
        <v/>
      </c>
      <c r="M600" s="192" t="str">
        <f>IFERROR(IF(AND(RIGHT(M596,1)="N",VALUE(M597)&gt;=8),Database!$I$3,""),"")</f>
        <v/>
      </c>
      <c r="N600" s="192" t="str">
        <f>IFERROR(IF(AND(RIGHT(N596,1)="N",VALUE(N597)&gt;=8),Database!$I$3,""),"")</f>
        <v/>
      </c>
      <c r="O600" s="192" t="str">
        <f>IFERROR(IF(AND(RIGHT(O596,1)="N",VALUE(O597)&gt;=8),Database!$I$3,""),"")</f>
        <v/>
      </c>
      <c r="P600" s="192" t="str">
        <f>IFERROR(IF(AND(RIGHT(P596,1)="N",VALUE(P597)&gt;=8),Database!$I$3,""),"")</f>
        <v/>
      </c>
      <c r="Q600" s="192" t="str">
        <f>IFERROR(IF(AND(RIGHT(Q596,1)="N",VALUE(Q597)&gt;=8),Database!$I$3,""),"")</f>
        <v/>
      </c>
      <c r="R600" s="192" t="str">
        <f>IFERROR(IF(AND(RIGHT(R596,1)="N",VALUE(R597)&gt;=8),Database!$I$3,""),"")</f>
        <v/>
      </c>
      <c r="S600" s="192" t="str">
        <f>IFERROR(IF(AND(RIGHT(S596,1)="N",VALUE(S597)&gt;=8),Database!$I$3,""),"")</f>
        <v/>
      </c>
      <c r="T600" s="192" t="str">
        <f>IFERROR(IF(AND(RIGHT(T596,1)="N",VALUE(T597)&gt;=8),Database!$I$3,""),"")</f>
        <v/>
      </c>
      <c r="U600" s="192" t="str">
        <f>IFERROR(IF(AND(RIGHT(U596,1)="N",VALUE(U597)&gt;=8),Database!$I$3,""),"")</f>
        <v/>
      </c>
      <c r="V600" s="192" t="str">
        <f>IFERROR(IF(AND(RIGHT(V596,1)="N",VALUE(V597)&gt;=8),Database!$I$3,""),"")</f>
        <v/>
      </c>
      <c r="W600" s="192" t="str">
        <f>IFERROR(IF(AND(RIGHT(W596,1)="N",VALUE(W597)&gt;=8),Database!$I$3,""),"")</f>
        <v/>
      </c>
      <c r="X600" s="192" t="str">
        <f>IFERROR(IF(AND(RIGHT(X596,1)="N",VALUE(X597)&gt;=8),Database!$I$3,""),"")</f>
        <v/>
      </c>
      <c r="Y600" s="192" t="str">
        <f>IFERROR(IF(AND(RIGHT(Y596,1)="N",VALUE(Y597)&gt;=8),Database!$I$3,""),"")</f>
        <v/>
      </c>
      <c r="Z600" s="192" t="str">
        <f>IFERROR(IF(AND(RIGHT(Z596,1)="N",VALUE(Z597)&gt;=8),Database!$I$3,""),"")</f>
        <v/>
      </c>
      <c r="AA600" s="192" t="str">
        <f>IFERROR(IF(AND(RIGHT(AA596,1)="N",VALUE(AA597)&gt;=8),Database!$I$3,""),"")</f>
        <v/>
      </c>
      <c r="AB600" s="192" t="str">
        <f>IFERROR(IF(AND(RIGHT(AB596,1)="N",VALUE(AB597)&gt;=8),Database!$I$3,""),"")</f>
        <v/>
      </c>
      <c r="AC600" s="192" t="str">
        <f>IFERROR(IF(AND(RIGHT(AC596,1)="N",VALUE(AC597)&gt;=8),Database!$I$3,""),"")</f>
        <v/>
      </c>
      <c r="AD600" s="192" t="str">
        <f>IFERROR(IF(AND(RIGHT(AD596,1)="N",VALUE(AD597)&gt;=8),Database!$I$3,""),"")</f>
        <v/>
      </c>
      <c r="AE600" s="192" t="str">
        <f>IFERROR(IF(AND(RIGHT(AE596,1)="N",VALUE(AE597)&gt;=8),Database!$I$3,""),"")</f>
        <v/>
      </c>
      <c r="AF600" s="192" t="str">
        <f>IFERROR(IF(AND(RIGHT(AF596,1)="N",VALUE(AF597)&gt;=8),Database!$I$3,""),"")</f>
        <v/>
      </c>
      <c r="AG600" s="192" t="str">
        <f>IFERROR(IF(AND(RIGHT(AG596,1)="N",VALUE(AG597)&gt;=8),Database!$I$3,""),"")</f>
        <v/>
      </c>
      <c r="AH600" s="192" t="str">
        <f>IFERROR(IF(AND(RIGHT(AH596,1)="N",VALUE(AH597)&gt;=8),Database!$I$3,""),"")</f>
        <v/>
      </c>
      <c r="AI600" s="192" t="str">
        <f>IFERROR(IF(AND(RIGHT(AI596,1)="N",VALUE(AI597)&gt;=8),Database!$I$3,""),"")</f>
        <v/>
      </c>
      <c r="AJ600" s="192" t="str">
        <f>IFERROR(IF(AND(RIGHT(AJ596,1)="N",VALUE(AJ597)&gt;=8),Database!$I$3,""),"")</f>
        <v/>
      </c>
      <c r="AK600" s="259"/>
      <c r="AL600" s="204"/>
      <c r="AM600" s="198"/>
      <c r="AN600" s="198"/>
      <c r="AO600" s="262"/>
      <c r="AP600" s="265"/>
      <c r="AQ600" s="86"/>
      <c r="AR600" s="194"/>
      <c r="AS600" s="194"/>
      <c r="AT600" s="194"/>
      <c r="AU600" s="256"/>
    </row>
    <row r="601" spans="1:47" s="213" customFormat="1" ht="33" customHeight="1" thickBot="1" x14ac:dyDescent="0.4">
      <c r="A601" s="189"/>
      <c r="B601" s="205"/>
      <c r="C601" s="222"/>
      <c r="D601" s="28"/>
      <c r="E601" s="206" t="s">
        <v>176</v>
      </c>
      <c r="F601" s="207" t="str">
        <f>IFERROR(IF(INDEX(Attendance!$T:$T,MATCH($B596&amp;F$7,Attendance!$N:$N,0))=TRUE,"L",IF(SUM(F597:F598)&gt;=10,5,"")),"")</f>
        <v/>
      </c>
      <c r="G601" s="207" t="str">
        <f>IFERROR(IF(INDEX(Attendance!$T:$T,MATCH($B596&amp;G$7,Attendance!$N:$N,0))=TRUE,"L",IF(SUM(G597:G598)&gt;=10,5,"")),"")</f>
        <v/>
      </c>
      <c r="H601" s="208" t="str">
        <f>IFERROR(IF(INDEX(Attendance!$T:$T,MATCH($B596&amp;H$7,Attendance!$N:$N,0))=TRUE,"L",IF(SUM(H597:H598)&gt;=10,5,"")),"")</f>
        <v/>
      </c>
      <c r="I601" s="208" t="str">
        <f>IFERROR(IF(INDEX(Attendance!$T:$T,MATCH($B596&amp;I$7,Attendance!$N:$N,0))=TRUE,"L",IF(SUM(I597:I598)&gt;=10,5,"")),"")</f>
        <v/>
      </c>
      <c r="J601" s="208" t="str">
        <f>IFERROR(IF(INDEX(Attendance!$T:$T,MATCH($B596&amp;J$7,Attendance!$N:$N,0))=TRUE,"L",IF(SUM(J597:J598)&gt;=10,5,"")),"")</f>
        <v/>
      </c>
      <c r="K601" s="208" t="str">
        <f>IFERROR(IF(INDEX(Attendance!$T:$T,MATCH($B596&amp;K$7,Attendance!$N:$N,0))=TRUE,"L",IF(SUM(K597:K598)&gt;=10,5,"")),"")</f>
        <v/>
      </c>
      <c r="L601" s="208" t="str">
        <f>IFERROR(IF(INDEX(Attendance!$T:$T,MATCH($B596&amp;L$7,Attendance!$N:$N,0))=TRUE,"L",IF(SUM(L597:L598)&gt;=10,5,"")),"")</f>
        <v/>
      </c>
      <c r="M601" s="208" t="str">
        <f>IFERROR(IF(INDEX(Attendance!$T:$T,MATCH($B596&amp;M$7,Attendance!$N:$N,0))=TRUE,"L",IF(SUM(M597:M598)&gt;=10,5,"")),"")</f>
        <v/>
      </c>
      <c r="N601" s="208" t="str">
        <f>IFERROR(IF(INDEX(Attendance!$T:$T,MATCH($B596&amp;N$7,Attendance!$N:$N,0))=TRUE,"L",IF(SUM(N597:N598)&gt;=10,5,"")),"")</f>
        <v/>
      </c>
      <c r="O601" s="208" t="str">
        <f>IFERROR(IF(INDEX(Attendance!$T:$T,MATCH($B596&amp;O$7,Attendance!$N:$N,0))=TRUE,"L",IF(SUM(O597:O598)&gt;=10,5,"")),"")</f>
        <v/>
      </c>
      <c r="P601" s="208" t="str">
        <f>IFERROR(IF(INDEX(Attendance!$T:$T,MATCH($B596&amp;P$7,Attendance!$N:$N,0))=TRUE,"L",IF(SUM(P597:P598)&gt;=10,5,"")),"")</f>
        <v/>
      </c>
      <c r="Q601" s="208" t="str">
        <f>IFERROR(IF(INDEX(Attendance!$T:$T,MATCH($B596&amp;Q$7,Attendance!$N:$N,0))=TRUE,"L",IF(SUM(Q597:Q598)&gt;=10,5,"")),"")</f>
        <v/>
      </c>
      <c r="R601" s="208" t="str">
        <f>IFERROR(IF(INDEX(Attendance!$T:$T,MATCH($B596&amp;R$7,Attendance!$N:$N,0))=TRUE,"L",IF(SUM(R597:R598)&gt;=10,5,"")),"")</f>
        <v/>
      </c>
      <c r="S601" s="208" t="str">
        <f>IFERROR(IF(INDEX(Attendance!$T:$T,MATCH($B596&amp;S$7,Attendance!$N:$N,0))=TRUE,"L",IF(SUM(S597:S598)&gt;=10,5,"")),"")</f>
        <v/>
      </c>
      <c r="T601" s="208" t="str">
        <f>IFERROR(IF(INDEX(Attendance!$T:$T,MATCH($B596&amp;T$7,Attendance!$N:$N,0))=TRUE,"L",IF(SUM(T597:T598)&gt;=10,5,"")),"")</f>
        <v/>
      </c>
      <c r="U601" s="208" t="str">
        <f>IFERROR(IF(INDEX(Attendance!$T:$T,MATCH($B596&amp;U$7,Attendance!$N:$N,0))=TRUE,"L",IF(SUM(U597:U598)&gt;=10,5,"")),"")</f>
        <v/>
      </c>
      <c r="V601" s="208" t="str">
        <f>IFERROR(IF(INDEX(Attendance!$T:$T,MATCH($B596&amp;V$7,Attendance!$N:$N,0))=TRUE,"L",IF(SUM(V597:V598)&gt;=10,5,"")),"")</f>
        <v/>
      </c>
      <c r="W601" s="208" t="str">
        <f>IFERROR(IF(INDEX(Attendance!$T:$T,MATCH($B596&amp;W$7,Attendance!$N:$N,0))=TRUE,"L",IF(SUM(W597:W598)&gt;=10,5,"")),"")</f>
        <v/>
      </c>
      <c r="X601" s="208" t="str">
        <f>IFERROR(IF(INDEX(Attendance!$T:$T,MATCH($B596&amp;X$7,Attendance!$N:$N,0))=TRUE,"L",IF(SUM(X597:X598)&gt;=10,5,"")),"")</f>
        <v/>
      </c>
      <c r="Y601" s="208" t="str">
        <f>IFERROR(IF(INDEX(Attendance!$T:$T,MATCH($B596&amp;Y$7,Attendance!$N:$N,0))=TRUE,"L",IF(SUM(Y597:Y598)&gt;=10,5,"")),"")</f>
        <v/>
      </c>
      <c r="Z601" s="208" t="str">
        <f>IFERROR(IF(INDEX(Attendance!$T:$T,MATCH($B596&amp;Z$7,Attendance!$N:$N,0))=TRUE,"L",IF(SUM(Z597:Z598)&gt;=10,5,"")),"")</f>
        <v/>
      </c>
      <c r="AA601" s="208" t="str">
        <f>IFERROR(IF(INDEX(Attendance!$T:$T,MATCH($B596&amp;AA$7,Attendance!$N:$N,0))=TRUE,"L",IF(SUM(AA597:AA598)&gt;=10,5,"")),"")</f>
        <v/>
      </c>
      <c r="AB601" s="208" t="str">
        <f>IFERROR(IF(INDEX(Attendance!$T:$T,MATCH($B596&amp;AB$7,Attendance!$N:$N,0))=TRUE,"L",IF(SUM(AB597:AB598)&gt;=10,5,"")),"")</f>
        <v/>
      </c>
      <c r="AC601" s="208" t="str">
        <f>IFERROR(IF(INDEX(Attendance!$T:$T,MATCH($B596&amp;AC$7,Attendance!$N:$N,0))=TRUE,"L",IF(SUM(AC597:AC598)&gt;=10,5,"")),"")</f>
        <v/>
      </c>
      <c r="AD601" s="208" t="str">
        <f>IFERROR(IF(INDEX(Attendance!$T:$T,MATCH($B596&amp;AD$7,Attendance!$N:$N,0))=TRUE,"L",IF(SUM(AD597:AD598)&gt;=10,5,"")),"")</f>
        <v/>
      </c>
      <c r="AE601" s="208" t="str">
        <f>IFERROR(IF(INDEX(Attendance!$T:$T,MATCH($B596&amp;AE$7,Attendance!$N:$N,0))=TRUE,"L",IF(SUM(AE597:AE598)&gt;=10,5,"")),"")</f>
        <v/>
      </c>
      <c r="AF601" s="208" t="str">
        <f>IFERROR(IF(INDEX(Attendance!$T:$T,MATCH($B596&amp;AF$7,Attendance!$N:$N,0))=TRUE,"L",IF(SUM(AF597:AF598)&gt;=10,5,"")),"")</f>
        <v/>
      </c>
      <c r="AG601" s="208" t="str">
        <f>IFERROR(IF(INDEX(Attendance!$T:$T,MATCH($B596&amp;AG$7,Attendance!$N:$N,0))=TRUE,"L",IF(SUM(AG597:AG598)&gt;=10,5,"")),"")</f>
        <v/>
      </c>
      <c r="AH601" s="208" t="str">
        <f>IFERROR(IF(INDEX(Attendance!$T:$T,MATCH($B596&amp;AH$7,Attendance!$N:$N,0))=TRUE,"L",IF(SUM(AH597:AH598)&gt;=10,5,"")),"")</f>
        <v/>
      </c>
      <c r="AI601" s="208" t="str">
        <f>IFERROR(IF(INDEX(Attendance!$T:$T,MATCH($B596&amp;AI$7,Attendance!$N:$N,0))=TRUE,"L",IF(SUM(AI597:AI598)&gt;=10,5,"")),"")</f>
        <v/>
      </c>
      <c r="AJ601" s="208" t="str">
        <f>IFERROR(IF(INDEX(Attendance!$T:$T,MATCH($B596&amp;AJ$7,Attendance!$N:$N,0))=TRUE,"L",IF(SUM(AJ597:AJ598)&gt;=10,5,"")),"")</f>
        <v/>
      </c>
      <c r="AK601" s="260"/>
      <c r="AL601" s="209">
        <f>ROUND(AL596*AL597,2)</f>
        <v>0</v>
      </c>
      <c r="AM601" s="209">
        <f>ROUND(AM596*AM597,2)</f>
        <v>0</v>
      </c>
      <c r="AN601" s="209">
        <f>ROUND(AN596*AN597,2)</f>
        <v>0</v>
      </c>
      <c r="AO601" s="263"/>
      <c r="AP601" s="266"/>
      <c r="AQ601" s="210">
        <f>AQ596*$AQ$5</f>
        <v>0</v>
      </c>
      <c r="AR601" s="211">
        <f>AR596*ROUND(IF($C601="",1200,MID($C601,FIND("RM",$C601)+3,4))/26,2)</f>
        <v>0</v>
      </c>
      <c r="AS601" s="211">
        <f t="shared" ref="AS601:AT601" si="166">AS596*ROUND(IF($C601="",1200,MID($C601,FIND("RM",$C601)+3,4))/26,2)</f>
        <v>0</v>
      </c>
      <c r="AT601" s="211">
        <f t="shared" si="166"/>
        <v>92.3</v>
      </c>
      <c r="AU601" s="257"/>
    </row>
    <row r="602" spans="1:47" s="212" customFormat="1" ht="33" customHeight="1" x14ac:dyDescent="0.25">
      <c r="A602" s="175">
        <f t="shared" si="140"/>
        <v>100</v>
      </c>
      <c r="B602" s="184" t="str">
        <f>_xlfn.IFNA(INDEX(Attendance!$A:$A,MATCH(A602,Attendance!$M:$M,0)),"")</f>
        <v/>
      </c>
      <c r="C602" s="185" t="str">
        <f>_xlfn.IFNA(INDEX(Masterlist!C:C,MATCH(B602,Masterlist!B:B,0)),"")</f>
        <v/>
      </c>
      <c r="D602" s="87"/>
      <c r="E602" s="186" t="s">
        <v>173</v>
      </c>
      <c r="F602" s="83" t="str" cm="1">
        <f t="array" ref="F602">_xlfn.IFNA(IF(OR(VALUE(F$7&amp;$C$3)=PH),IF(F603="","PH",IF(INDEX(Attendance!$O:$O,MATCH($B602&amp;F$7,Attendance!$N:$N,0))&lt;"1200","PM","PN")),IF(F$6="Sun",IF(F603="","RD",IF(INDEX(Attendance!$O:$O,MATCH($B602&amp;F$7,Attendance!$N:$N,0))&lt;"1200","RM","RN")),IF(F603="",IF(F$7="","",IF(INDEX(Attendance!$I:$I,MATCH($B602&amp;F$7,Attendance!$N:$N,0))="ABS","AB","UL")),IF(INDEX(Attendance!$O:$O,MATCH($B602&amp;F$7,Attendance!$N:$N,0))&lt;"1200","M","N")))),"")</f>
        <v/>
      </c>
      <c r="G602" s="83" t="str" cm="1">
        <f t="array" ref="G602">_xlfn.IFNA(IF(OR(VALUE(G$7&amp;$C$3)=PH),IF(G603="","PH",IF(INDEX(Attendance!$O:$O,MATCH($B602&amp;G$7,Attendance!$N:$N,0))&lt;"1200","PM","PN")),IF(G$6="Sun",IF(G603="","RD",IF(INDEX(Attendance!$O:$O,MATCH($B602&amp;G$7,Attendance!$N:$N,0))&lt;"1200","RM","RN")),IF(G603="",IF(G$7="","",IF(INDEX(Attendance!$I:$I,MATCH($B602&amp;G$7,Attendance!$N:$N,0))="ABS","AB","UL")),IF(INDEX(Attendance!$O:$O,MATCH($B602&amp;G$7,Attendance!$N:$N,0))&lt;"1200","M","N")))),"")</f>
        <v/>
      </c>
      <c r="H602" s="83" t="str" cm="1">
        <f t="array" ref="H602">_xlfn.IFNA(IF(OR(VALUE(H$7&amp;$C$3)=PH),IF(H603="","PH",IF(INDEX(Attendance!$O:$O,MATCH($B602&amp;H$7,Attendance!$N:$N,0))&lt;"1200","PM","PN")),IF(H$6="Sun",IF(H603="","RD",IF(INDEX(Attendance!$O:$O,MATCH($B602&amp;H$7,Attendance!$N:$N,0))&lt;"1200","RM","RN")),IF(H603="",IF(H$7="","",IF(INDEX(Attendance!$I:$I,MATCH($B602&amp;H$7,Attendance!$N:$N,0))="ABS","AB","UL")),IF(INDEX(Attendance!$O:$O,MATCH($B602&amp;H$7,Attendance!$N:$N,0))&lt;"1200","M","N")))),"")</f>
        <v/>
      </c>
      <c r="I602" s="83" t="str" cm="1">
        <f t="array" ref="I602">_xlfn.IFNA(IF(OR(VALUE(I$7&amp;$C$3)=PH),IF(I603="","PH",IF(INDEX(Attendance!$O:$O,MATCH($B602&amp;I$7,Attendance!$N:$N,0))&lt;"1200","PM","PN")),IF(I$6="Sun",IF(I603="","RD",IF(INDEX(Attendance!$O:$O,MATCH($B602&amp;I$7,Attendance!$N:$N,0))&lt;"1200","RM","RN")),IF(I603="",IF(I$7="","",IF(INDEX(Attendance!$I:$I,MATCH($B602&amp;I$7,Attendance!$N:$N,0))="ABS","AB","UL")),IF(INDEX(Attendance!$O:$O,MATCH($B602&amp;I$7,Attendance!$N:$N,0))&lt;"1200","M","N")))),"")</f>
        <v/>
      </c>
      <c r="J602" s="83" t="str" cm="1">
        <f t="array" ref="J602">_xlfn.IFNA(IF(OR(VALUE(J$7&amp;$C$3)=PH),IF(J603="","PH",IF(INDEX(Attendance!$O:$O,MATCH($B602&amp;J$7,Attendance!$N:$N,0))&lt;"1200","PM","PN")),IF(J$6="Sun",IF(J603="","RD",IF(INDEX(Attendance!$O:$O,MATCH($B602&amp;J$7,Attendance!$N:$N,0))&lt;"1200","RM","RN")),IF(J603="",IF(J$7="","",IF(INDEX(Attendance!$I:$I,MATCH($B602&amp;J$7,Attendance!$N:$N,0))="ABS","AB","UL")),IF(INDEX(Attendance!$O:$O,MATCH($B602&amp;J$7,Attendance!$N:$N,0))&lt;"1200","M","N")))),"")</f>
        <v/>
      </c>
      <c r="K602" s="83" t="str" cm="1">
        <f t="array" ref="K602">_xlfn.IFNA(IF(OR(VALUE(K$7&amp;$C$3)=PH),IF(K603="","PH",IF(INDEX(Attendance!$O:$O,MATCH($B602&amp;K$7,Attendance!$N:$N,0))&lt;"1200","PM","PN")),IF(K$6="Sun",IF(K603="","RD",IF(INDEX(Attendance!$O:$O,MATCH($B602&amp;K$7,Attendance!$N:$N,0))&lt;"1200","RM","RN")),IF(K603="",IF(K$7="","",IF(INDEX(Attendance!$I:$I,MATCH($B602&amp;K$7,Attendance!$N:$N,0))="ABS","AB","UL")),IF(INDEX(Attendance!$O:$O,MATCH($B602&amp;K$7,Attendance!$N:$N,0))&lt;"1200","M","N")))),"")</f>
        <v/>
      </c>
      <c r="L602" s="83" t="str" cm="1">
        <f t="array" ref="L602">_xlfn.IFNA(IF(OR(VALUE(L$7&amp;$C$3)=PH),IF(L603="","PH",IF(INDEX(Attendance!$O:$O,MATCH($B602&amp;L$7,Attendance!$N:$N,0))&lt;"1200","PM","PN")),IF(L$6="Sun",IF(L603="","RD",IF(INDEX(Attendance!$O:$O,MATCH($B602&amp;L$7,Attendance!$N:$N,0))&lt;"1200","RM","RN")),IF(L603="",IF(L$7="","",IF(INDEX(Attendance!$I:$I,MATCH($B602&amp;L$7,Attendance!$N:$N,0))="ABS","AB","UL")),IF(INDEX(Attendance!$O:$O,MATCH($B602&amp;L$7,Attendance!$N:$N,0))&lt;"1200","M","N")))),"")</f>
        <v>RD</v>
      </c>
      <c r="M602" s="83" t="str" cm="1">
        <f t="array" ref="M602">_xlfn.IFNA(IF(OR(VALUE(M$7&amp;$C$3)=PH),IF(M603="","PH",IF(INDEX(Attendance!$O:$O,MATCH($B602&amp;M$7,Attendance!$N:$N,0))&lt;"1200","PM","PN")),IF(M$6="Sun",IF(M603="","RD",IF(INDEX(Attendance!$O:$O,MATCH($B602&amp;M$7,Attendance!$N:$N,0))&lt;"1200","RM","RN")),IF(M603="",IF(M$7="","",IF(INDEX(Attendance!$I:$I,MATCH($B602&amp;M$7,Attendance!$N:$N,0))="ABS","AB","UL")),IF(INDEX(Attendance!$O:$O,MATCH($B602&amp;M$7,Attendance!$N:$N,0))&lt;"1200","M","N")))),"")</f>
        <v/>
      </c>
      <c r="N602" s="83" t="str" cm="1">
        <f t="array" ref="N602">_xlfn.IFNA(IF(OR(VALUE(N$7&amp;$C$3)=PH),IF(N603="","PH",IF(INDEX(Attendance!$O:$O,MATCH($B602&amp;N$7,Attendance!$N:$N,0))&lt;"1200","PM","PN")),IF(N$6="Sun",IF(N603="","RD",IF(INDEX(Attendance!$O:$O,MATCH($B602&amp;N$7,Attendance!$N:$N,0))&lt;"1200","RM","RN")),IF(N603="",IF(N$7="","",IF(INDEX(Attendance!$I:$I,MATCH($B602&amp;N$7,Attendance!$N:$N,0))="ABS","AB","UL")),IF(INDEX(Attendance!$O:$O,MATCH($B602&amp;N$7,Attendance!$N:$N,0))&lt;"1200","M","N")))),"")</f>
        <v/>
      </c>
      <c r="O602" s="83" t="str" cm="1">
        <f t="array" ref="O602">_xlfn.IFNA(IF(OR(VALUE(O$7&amp;$C$3)=PH),IF(O603="","PH",IF(INDEX(Attendance!$O:$O,MATCH($B602&amp;O$7,Attendance!$N:$N,0))&lt;"1200","PM","PN")),IF(O$6="Sun",IF(O603="","RD",IF(INDEX(Attendance!$O:$O,MATCH($B602&amp;O$7,Attendance!$N:$N,0))&lt;"1200","RM","RN")),IF(O603="",IF(O$7="","",IF(INDEX(Attendance!$I:$I,MATCH($B602&amp;O$7,Attendance!$N:$N,0))="ABS","AB","UL")),IF(INDEX(Attendance!$O:$O,MATCH($B602&amp;O$7,Attendance!$N:$N,0))&lt;"1200","M","N")))),"")</f>
        <v/>
      </c>
      <c r="P602" s="83" t="str" cm="1">
        <f t="array" ref="P602">_xlfn.IFNA(IF(OR(VALUE(P$7&amp;$C$3)=PH),IF(P603="","PH",IF(INDEX(Attendance!$O:$O,MATCH($B602&amp;P$7,Attendance!$N:$N,0))&lt;"1200","PM","PN")),IF(P$6="Sun",IF(P603="","RD",IF(INDEX(Attendance!$O:$O,MATCH($B602&amp;P$7,Attendance!$N:$N,0))&lt;"1200","RM","RN")),IF(P603="",IF(P$7="","",IF(INDEX(Attendance!$I:$I,MATCH($B602&amp;P$7,Attendance!$N:$N,0))="ABS","AB","UL")),IF(INDEX(Attendance!$O:$O,MATCH($B602&amp;P$7,Attendance!$N:$N,0))&lt;"1200","M","N")))),"")</f>
        <v/>
      </c>
      <c r="Q602" s="83" t="str" cm="1">
        <f t="array" ref="Q602">_xlfn.IFNA(IF(OR(VALUE(Q$7&amp;$C$3)=PH),IF(Q603="","PH",IF(INDEX(Attendance!$O:$O,MATCH($B602&amp;Q$7,Attendance!$N:$N,0))&lt;"1200","PM","PN")),IF(Q$6="Sun",IF(Q603="","RD",IF(INDEX(Attendance!$O:$O,MATCH($B602&amp;Q$7,Attendance!$N:$N,0))&lt;"1200","RM","RN")),IF(Q603="",IF(Q$7="","",IF(INDEX(Attendance!$I:$I,MATCH($B602&amp;Q$7,Attendance!$N:$N,0))="ABS","AB","UL")),IF(INDEX(Attendance!$O:$O,MATCH($B602&amp;Q$7,Attendance!$N:$N,0))&lt;"1200","M","N")))),"")</f>
        <v>PH</v>
      </c>
      <c r="R602" s="83" t="str" cm="1">
        <f t="array" ref="R602">_xlfn.IFNA(IF(OR(VALUE(R$7&amp;$C$3)=PH),IF(R603="","PH",IF(INDEX(Attendance!$O:$O,MATCH($B602&amp;R$7,Attendance!$N:$N,0))&lt;"1200","PM","PN")),IF(R$6="Sun",IF(R603="","RD",IF(INDEX(Attendance!$O:$O,MATCH($B602&amp;R$7,Attendance!$N:$N,0))&lt;"1200","RM","RN")),IF(R603="",IF(R$7="","",IF(INDEX(Attendance!$I:$I,MATCH($B602&amp;R$7,Attendance!$N:$N,0))="ABS","AB","UL")),IF(INDEX(Attendance!$O:$O,MATCH($B602&amp;R$7,Attendance!$N:$N,0))&lt;"1200","M","N")))),"")</f>
        <v>PH</v>
      </c>
      <c r="S602" s="83" t="str" cm="1">
        <f t="array" ref="S602">_xlfn.IFNA(IF(OR(VALUE(S$7&amp;$C$3)=PH),IF(S603="","PH",IF(INDEX(Attendance!$O:$O,MATCH($B602&amp;S$7,Attendance!$N:$N,0))&lt;"1200","PM","PN")),IF(S$6="Sun",IF(S603="","RD",IF(INDEX(Attendance!$O:$O,MATCH($B602&amp;S$7,Attendance!$N:$N,0))&lt;"1200","RM","RN")),IF(S603="",IF(S$7="","",IF(INDEX(Attendance!$I:$I,MATCH($B602&amp;S$7,Attendance!$N:$N,0))="ABS","AB","UL")),IF(INDEX(Attendance!$O:$O,MATCH($B602&amp;S$7,Attendance!$N:$N,0))&lt;"1200","M","N")))),"")</f>
        <v>RD</v>
      </c>
      <c r="T602" s="83" t="str" cm="1">
        <f t="array" ref="T602">_xlfn.IFNA(IF(OR(VALUE(T$7&amp;$C$3)=PH),IF(T603="","PH",IF(INDEX(Attendance!$O:$O,MATCH($B602&amp;T$7,Attendance!$N:$N,0))&lt;"1200","PM","PN")),IF(T$6="Sun",IF(T603="","RD",IF(INDEX(Attendance!$O:$O,MATCH($B602&amp;T$7,Attendance!$N:$N,0))&lt;"1200","RM","RN")),IF(T603="",IF(T$7="","",IF(INDEX(Attendance!$I:$I,MATCH($B602&amp;T$7,Attendance!$N:$N,0))="ABS","AB","UL")),IF(INDEX(Attendance!$O:$O,MATCH($B602&amp;T$7,Attendance!$N:$N,0))&lt;"1200","M","N")))),"")</f>
        <v/>
      </c>
      <c r="U602" s="83" t="str" cm="1">
        <f t="array" ref="U602">_xlfn.IFNA(IF(OR(VALUE(U$7&amp;$C$3)=PH),IF(U603="","PH",IF(INDEX(Attendance!$O:$O,MATCH($B602&amp;U$7,Attendance!$N:$N,0))&lt;"1200","PM","PN")),IF(U$6="Sun",IF(U603="","RD",IF(INDEX(Attendance!$O:$O,MATCH($B602&amp;U$7,Attendance!$N:$N,0))&lt;"1200","RM","RN")),IF(U603="",IF(U$7="","",IF(INDEX(Attendance!$I:$I,MATCH($B602&amp;U$7,Attendance!$N:$N,0))="ABS","AB","UL")),IF(INDEX(Attendance!$O:$O,MATCH($B602&amp;U$7,Attendance!$N:$N,0))&lt;"1200","M","N")))),"")</f>
        <v/>
      </c>
      <c r="V602" s="83" t="str" cm="1">
        <f t="array" ref="V602">_xlfn.IFNA(IF(OR(VALUE(V$7&amp;$C$3)=PH),IF(V603="","PH",IF(INDEX(Attendance!$O:$O,MATCH($B602&amp;V$7,Attendance!$N:$N,0))&lt;"1200","PM","PN")),IF(V$6="Sun",IF(V603="","RD",IF(INDEX(Attendance!$O:$O,MATCH($B602&amp;V$7,Attendance!$N:$N,0))&lt;"1200","RM","RN")),IF(V603="",IF(V$7="","",IF(INDEX(Attendance!$I:$I,MATCH($B602&amp;V$7,Attendance!$N:$N,0))="ABS","AB","UL")),IF(INDEX(Attendance!$O:$O,MATCH($B602&amp;V$7,Attendance!$N:$N,0))&lt;"1200","M","N")))),"")</f>
        <v/>
      </c>
      <c r="W602" s="83" t="str" cm="1">
        <f t="array" ref="W602">_xlfn.IFNA(IF(OR(VALUE(W$7&amp;$C$3)=PH),IF(W603="","PH",IF(INDEX(Attendance!$O:$O,MATCH($B602&amp;W$7,Attendance!$N:$N,0))&lt;"1200","PM","PN")),IF(W$6="Sun",IF(W603="","RD",IF(INDEX(Attendance!$O:$O,MATCH($B602&amp;W$7,Attendance!$N:$N,0))&lt;"1200","RM","RN")),IF(W603="",IF(W$7="","",IF(INDEX(Attendance!$I:$I,MATCH($B602&amp;W$7,Attendance!$N:$N,0))="ABS","AB","UL")),IF(INDEX(Attendance!$O:$O,MATCH($B602&amp;W$7,Attendance!$N:$N,0))&lt;"1200","M","N")))),"")</f>
        <v/>
      </c>
      <c r="X602" s="83" t="str" cm="1">
        <f t="array" ref="X602">_xlfn.IFNA(IF(OR(VALUE(X$7&amp;$C$3)=PH),IF(X603="","PH",IF(INDEX(Attendance!$O:$O,MATCH($B602&amp;X$7,Attendance!$N:$N,0))&lt;"1200","PM","PN")),IF(X$6="Sun",IF(X603="","RD",IF(INDEX(Attendance!$O:$O,MATCH($B602&amp;X$7,Attendance!$N:$N,0))&lt;"1200","RM","RN")),IF(X603="",IF(X$7="","",IF(INDEX(Attendance!$I:$I,MATCH($B602&amp;X$7,Attendance!$N:$N,0))="ABS","AB","UL")),IF(INDEX(Attendance!$O:$O,MATCH($B602&amp;X$7,Attendance!$N:$N,0))&lt;"1200","M","N")))),"")</f>
        <v/>
      </c>
      <c r="Y602" s="83" t="str" cm="1">
        <f t="array" ref="Y602">_xlfn.IFNA(IF(OR(VALUE(Y$7&amp;$C$3)=PH),IF(Y603="","PH",IF(INDEX(Attendance!$O:$O,MATCH($B602&amp;Y$7,Attendance!$N:$N,0))&lt;"1200","PM","PN")),IF(Y$6="Sun",IF(Y603="","RD",IF(INDEX(Attendance!$O:$O,MATCH($B602&amp;Y$7,Attendance!$N:$N,0))&lt;"1200","RM","RN")),IF(Y603="",IF(Y$7="","",IF(INDEX(Attendance!$I:$I,MATCH($B602&amp;Y$7,Attendance!$N:$N,0))="ABS","AB","UL")),IF(INDEX(Attendance!$O:$O,MATCH($B602&amp;Y$7,Attendance!$N:$N,0))&lt;"1200","M","N")))),"")</f>
        <v/>
      </c>
      <c r="Z602" s="83" t="str" cm="1">
        <f t="array" ref="Z602">_xlfn.IFNA(IF(OR(VALUE(Z$7&amp;$C$3)=PH),IF(Z603="","PH",IF(INDEX(Attendance!$O:$O,MATCH($B602&amp;Z$7,Attendance!$N:$N,0))&lt;"1200","PM","PN")),IF(Z$6="Sun",IF(Z603="","RD",IF(INDEX(Attendance!$O:$O,MATCH($B602&amp;Z$7,Attendance!$N:$N,0))&lt;"1200","RM","RN")),IF(Z603="",IF(Z$7="","",IF(INDEX(Attendance!$I:$I,MATCH($B602&amp;Z$7,Attendance!$N:$N,0))="ABS","AB","UL")),IF(INDEX(Attendance!$O:$O,MATCH($B602&amp;Z$7,Attendance!$N:$N,0))&lt;"1200","M","N")))),"")</f>
        <v>RD</v>
      </c>
      <c r="AA602" s="83" t="str" cm="1">
        <f t="array" ref="AA602">_xlfn.IFNA(IF(OR(VALUE(AA$7&amp;$C$3)=PH),IF(AA603="","PH",IF(INDEX(Attendance!$O:$O,MATCH($B602&amp;AA$7,Attendance!$N:$N,0))&lt;"1200","PM","PN")),IF(AA$6="Sun",IF(AA603="","RD",IF(INDEX(Attendance!$O:$O,MATCH($B602&amp;AA$7,Attendance!$N:$N,0))&lt;"1200","RM","RN")),IF(AA603="",IF(AA$7="","",IF(INDEX(Attendance!$I:$I,MATCH($B602&amp;AA$7,Attendance!$N:$N,0))="ABS","AB","UL")),IF(INDEX(Attendance!$O:$O,MATCH($B602&amp;AA$7,Attendance!$N:$N,0))&lt;"1200","M","N")))),"")</f>
        <v/>
      </c>
      <c r="AB602" s="83" t="str" cm="1">
        <f t="array" ref="AB602">_xlfn.IFNA(IF(OR(VALUE(AB$7&amp;$C$3)=PH),IF(AB603="","PH",IF(INDEX(Attendance!$O:$O,MATCH($B602&amp;AB$7,Attendance!$N:$N,0))&lt;"1200","PM","PN")),IF(AB$6="Sun",IF(AB603="","RD",IF(INDEX(Attendance!$O:$O,MATCH($B602&amp;AB$7,Attendance!$N:$N,0))&lt;"1200","RM","RN")),IF(AB603="",IF(AB$7="","",IF(INDEX(Attendance!$I:$I,MATCH($B602&amp;AB$7,Attendance!$N:$N,0))="ABS","AB","UL")),IF(INDEX(Attendance!$O:$O,MATCH($B602&amp;AB$7,Attendance!$N:$N,0))&lt;"1200","M","N")))),"")</f>
        <v/>
      </c>
      <c r="AC602" s="83" t="str" cm="1">
        <f t="array" ref="AC602">_xlfn.IFNA(IF(OR(VALUE(AC$7&amp;$C$3)=PH),IF(AC603="","PH",IF(INDEX(Attendance!$O:$O,MATCH($B602&amp;AC$7,Attendance!$N:$N,0))&lt;"1200","PM","PN")),IF(AC$6="Sun",IF(AC603="","RD",IF(INDEX(Attendance!$O:$O,MATCH($B602&amp;AC$7,Attendance!$N:$N,0))&lt;"1200","RM","RN")),IF(AC603="",IF(AC$7="","",IF(INDEX(Attendance!$I:$I,MATCH($B602&amp;AC$7,Attendance!$N:$N,0))="ABS","AB","UL")),IF(INDEX(Attendance!$O:$O,MATCH($B602&amp;AC$7,Attendance!$N:$N,0))&lt;"1200","M","N")))),"")</f>
        <v/>
      </c>
      <c r="AD602" s="83" t="str" cm="1">
        <f t="array" ref="AD602">_xlfn.IFNA(IF(OR(VALUE(AD$7&amp;$C$3)=PH),IF(AD603="","PH",IF(INDEX(Attendance!$O:$O,MATCH($B602&amp;AD$7,Attendance!$N:$N,0))&lt;"1200","PM","PN")),IF(AD$6="Sun",IF(AD603="","RD",IF(INDEX(Attendance!$O:$O,MATCH($B602&amp;AD$7,Attendance!$N:$N,0))&lt;"1200","RM","RN")),IF(AD603="",IF(AD$7="","",IF(INDEX(Attendance!$I:$I,MATCH($B602&amp;AD$7,Attendance!$N:$N,0))="ABS","AB","UL")),IF(INDEX(Attendance!$O:$O,MATCH($B602&amp;AD$7,Attendance!$N:$N,0))&lt;"1200","M","N")))),"")</f>
        <v/>
      </c>
      <c r="AE602" s="83" t="str" cm="1">
        <f t="array" ref="AE602">_xlfn.IFNA(IF(OR(VALUE(AE$7&amp;$C$3)=PH),IF(AE603="","PH",IF(INDEX(Attendance!$O:$O,MATCH($B602&amp;AE$7,Attendance!$N:$N,0))&lt;"1200","PM","PN")),IF(AE$6="Sun",IF(AE603="","RD",IF(INDEX(Attendance!$O:$O,MATCH($B602&amp;AE$7,Attendance!$N:$N,0))&lt;"1200","RM","RN")),IF(AE603="",IF(AE$7="","",IF(INDEX(Attendance!$I:$I,MATCH($B602&amp;AE$7,Attendance!$N:$N,0))="ABS","AB","UL")),IF(INDEX(Attendance!$O:$O,MATCH($B602&amp;AE$7,Attendance!$N:$N,0))&lt;"1200","M","N")))),"")</f>
        <v/>
      </c>
      <c r="AF602" s="83" t="str" cm="1">
        <f t="array" ref="AF602">_xlfn.IFNA(IF(OR(VALUE(AF$7&amp;$C$3)=PH),IF(AF603="","PH",IF(INDEX(Attendance!$O:$O,MATCH($B602&amp;AF$7,Attendance!$N:$N,0))&lt;"1200","PM","PN")),IF(AF$6="Sun",IF(AF603="","RD",IF(INDEX(Attendance!$O:$O,MATCH($B602&amp;AF$7,Attendance!$N:$N,0))&lt;"1200","RM","RN")),IF(AF603="",IF(AF$7="","",IF(INDEX(Attendance!$I:$I,MATCH($B602&amp;AF$7,Attendance!$N:$N,0))="ABS","AB","UL")),IF(INDEX(Attendance!$O:$O,MATCH($B602&amp;AF$7,Attendance!$N:$N,0))&lt;"1200","M","N")))),"")</f>
        <v/>
      </c>
      <c r="AG602" s="83" t="str" cm="1">
        <f t="array" ref="AG602">_xlfn.IFNA(IF(OR(VALUE(AG$7&amp;$C$3)=PH),IF(AG603="","PH",IF(INDEX(Attendance!$O:$O,MATCH($B602&amp;AG$7,Attendance!$N:$N,0))&lt;"1200","PM","PN")),IF(AG$6="Sun",IF(AG603="","RD",IF(INDEX(Attendance!$O:$O,MATCH($B602&amp;AG$7,Attendance!$N:$N,0))&lt;"1200","RM","RN")),IF(AG603="",IF(AG$7="","",IF(INDEX(Attendance!$I:$I,MATCH($B602&amp;AG$7,Attendance!$N:$N,0))="ABS","AB","UL")),IF(INDEX(Attendance!$O:$O,MATCH($B602&amp;AG$7,Attendance!$N:$N,0))&lt;"1200","M","N")))),"")</f>
        <v>RD</v>
      </c>
      <c r="AH602" s="83" t="str" cm="1">
        <f t="array" ref="AH602">_xlfn.IFNA(IF(OR(VALUE(AH$7&amp;$C$3)=PH),IF(AH603="","PH",IF(INDEX(Attendance!$O:$O,MATCH($B602&amp;AH$7,Attendance!$N:$N,0))&lt;"1200","PM","PN")),IF(AH$6="Sun",IF(AH603="","RD",IF(INDEX(Attendance!$O:$O,MATCH($B602&amp;AH$7,Attendance!$N:$N,0))&lt;"1200","RM","RN")),IF(AH603="",IF(AH$7="","",IF(INDEX(Attendance!$I:$I,MATCH($B602&amp;AH$7,Attendance!$N:$N,0))="ABS","AB","UL")),IF(INDEX(Attendance!$O:$O,MATCH($B602&amp;AH$7,Attendance!$N:$N,0))&lt;"1200","M","N")))),"")</f>
        <v/>
      </c>
      <c r="AI602" s="83" t="str" cm="1">
        <f t="array" ref="AI602">_xlfn.IFNA(IF(OR(VALUE(AI$7&amp;$C$3)=PH),IF(AI603="","PH",IF(INDEX(Attendance!$O:$O,MATCH($B602&amp;AI$7,Attendance!$N:$N,0))&lt;"1200","PM","PN")),IF(AI$6="Sun",IF(AI603="","RD",IF(INDEX(Attendance!$O:$O,MATCH($B602&amp;AI$7,Attendance!$N:$N,0))&lt;"1200","RM","RN")),IF(AI603="",IF(AI$7="","",IF(INDEX(Attendance!$I:$I,MATCH($B602&amp;AI$7,Attendance!$N:$N,0))="ABS","AB","UL")),IF(INDEX(Attendance!$O:$O,MATCH($B602&amp;AI$7,Attendance!$N:$N,0))&lt;"1200","M","N")))),"")</f>
        <v/>
      </c>
      <c r="AJ602" s="83" t="str" cm="1">
        <f t="array" ref="AJ602">_xlfn.IFNA(IF(OR(VALUE(AJ$7&amp;$C$3)=PH),IF(AJ603="","PH",IF(INDEX(Attendance!$O:$O,MATCH($B602&amp;AJ$7,Attendance!$N:$N,0))&lt;"1200","PM","PN")),IF(AJ$6="Sun",IF(AJ603="","RD",IF(INDEX(Attendance!$O:$O,MATCH($B602&amp;AJ$7,Attendance!$N:$N,0))&lt;"1200","RM","RN")),IF(AJ603="",IF(AJ$7="","",IF(INDEX(Attendance!$I:$I,MATCH($B602&amp;AJ$7,Attendance!$N:$N,0))="ABS","AB","UL")),IF(INDEX(Attendance!$O:$O,MATCH($B602&amp;AJ$7,Attendance!$N:$N,0))&lt;"1200","M","N")))),"")</f>
        <v/>
      </c>
      <c r="AK602" s="258">
        <f>SUM(SUMIF(F602:AJ602,{"M","N","A"},F603:AJ603))</f>
        <v>0</v>
      </c>
      <c r="AL602" s="187">
        <f>SUM(SUMIF(F602:AJ602,{"M","N"},F604:AJ604),SUMIF(F602:AJ602,{"OM","ON"},F603:AJ603))</f>
        <v>0</v>
      </c>
      <c r="AM602" s="187">
        <f>SUM(SUMIF(F602:AJ602,{"PM","PN","RM","RN"},F603:AJ603))</f>
        <v>0</v>
      </c>
      <c r="AN602" s="187">
        <f>SUM(SUMIF(F602:AJ602,{"PM","PN"},F604:AJ604))</f>
        <v>0</v>
      </c>
      <c r="AO602" s="261">
        <f>SUM(F607:AJ607)</f>
        <v>0</v>
      </c>
      <c r="AP602" s="264">
        <f>SUM(F606:AJ606)</f>
        <v>0</v>
      </c>
      <c r="AQ602" s="214">
        <f>IF(D606="",0,SUM(COUNTIFS(F602:AJ602,{"M","N","A","OM","ON","OA","PM","PN","PA","RM","RN","RA"})))</f>
        <v>0</v>
      </c>
      <c r="AR602" s="74">
        <f>COUNTIF(F602:AJ602,"AL")</f>
        <v>0</v>
      </c>
      <c r="AS602" s="74">
        <f>COUNTIF(F602:AJ602,"MC")</f>
        <v>0</v>
      </c>
      <c r="AT602" s="74">
        <f>COUNTIF(F602:AJ602,"PH")+COUNTIF(F602:AJ602,"RPH")</f>
        <v>2</v>
      </c>
      <c r="AU602" s="255">
        <f t="shared" ref="AU602" si="167">_xlfn.IFNA(IF($B602="",0,AK602*$AK$5+SUM(AL607:AN607)+SUM(AO602:AP607)+SUM(AQ607:AT607)),"")</f>
        <v>0</v>
      </c>
    </row>
    <row r="603" spans="1:47" s="212" customFormat="1" ht="33" customHeight="1" x14ac:dyDescent="0.25">
      <c r="A603" s="189"/>
      <c r="B603" s="184"/>
      <c r="C603" s="190" t="str">
        <f>_xlfn.IFNA(INDEX(Masterlist!D:D,MATCH(B602,Masterlist!B:B,0)),"")</f>
        <v/>
      </c>
      <c r="D603" s="88"/>
      <c r="E603" s="191" t="s">
        <v>174</v>
      </c>
      <c r="F603" s="192" t="str">
        <f>IFERROR(IF(F$6="Sun",INDEX(Attendance!$R:$R,MATCH($B602&amp;F$7,Attendance!$N:$N,0)),IF(INDEX(Attendance!$R:$R,MATCH($B602&amp;F$7,Attendance!$N:$N,0))="","",IF(INDEX(Attendance!$R:$R,MATCH($B602&amp;F$7,Attendance!$N:$N,0))&gt;8,8,INDEX(Attendance!$R:$R,MATCH($B602&amp;F$7,Attendance!$N:$N,0))))),"")</f>
        <v/>
      </c>
      <c r="G603" s="192" t="str">
        <f>IFERROR(IF(G$6="Sun",INDEX(Attendance!$R:$R,MATCH($B602&amp;G$7,Attendance!$N:$N,0)),IF(INDEX(Attendance!$R:$R,MATCH($B602&amp;G$7,Attendance!$N:$N,0))="","",IF(INDEX(Attendance!$R:$R,MATCH($B602&amp;G$7,Attendance!$N:$N,0))&gt;8,8,INDEX(Attendance!$R:$R,MATCH($B602&amp;G$7,Attendance!$N:$N,0))))),"")</f>
        <v/>
      </c>
      <c r="H603" s="192" t="str">
        <f>IFERROR(IF(H$6="Sun",INDEX(Attendance!$R:$R,MATCH($B602&amp;H$7,Attendance!$N:$N,0)),IF(INDEX(Attendance!$R:$R,MATCH($B602&amp;H$7,Attendance!$N:$N,0))="","",IF(INDEX(Attendance!$R:$R,MATCH($B602&amp;H$7,Attendance!$N:$N,0))&gt;8,8,INDEX(Attendance!$R:$R,MATCH($B602&amp;H$7,Attendance!$N:$N,0))))),"")</f>
        <v/>
      </c>
      <c r="I603" s="192" t="str">
        <f>IFERROR(IF(I$6="Sun",INDEX(Attendance!$R:$R,MATCH($B602&amp;I$7,Attendance!$N:$N,0)),IF(INDEX(Attendance!$R:$R,MATCH($B602&amp;I$7,Attendance!$N:$N,0))="","",IF(INDEX(Attendance!$R:$R,MATCH($B602&amp;I$7,Attendance!$N:$N,0))&gt;8,8,INDEX(Attendance!$R:$R,MATCH($B602&amp;I$7,Attendance!$N:$N,0))))),"")</f>
        <v/>
      </c>
      <c r="J603" s="192" t="str">
        <f>IFERROR(IF(J$6="Sun",INDEX(Attendance!$R:$R,MATCH($B602&amp;J$7,Attendance!$N:$N,0)),IF(INDEX(Attendance!$R:$R,MATCH($B602&amp;J$7,Attendance!$N:$N,0))="","",IF(INDEX(Attendance!$R:$R,MATCH($B602&amp;J$7,Attendance!$N:$N,0))&gt;8,8,INDEX(Attendance!$R:$R,MATCH($B602&amp;J$7,Attendance!$N:$N,0))))),"")</f>
        <v/>
      </c>
      <c r="K603" s="192" t="str">
        <f>IFERROR(IF(K$6="Sun",INDEX(Attendance!$R:$R,MATCH($B602&amp;K$7,Attendance!$N:$N,0)),IF(INDEX(Attendance!$R:$R,MATCH($B602&amp;K$7,Attendance!$N:$N,0))="","",IF(INDEX(Attendance!$R:$R,MATCH($B602&amp;K$7,Attendance!$N:$N,0))&gt;8,8,INDEX(Attendance!$R:$R,MATCH($B602&amp;K$7,Attendance!$N:$N,0))))),"")</f>
        <v/>
      </c>
      <c r="L603" s="192" t="str">
        <f>IFERROR(IF(L$6="Sun",INDEX(Attendance!$R:$R,MATCH($B602&amp;L$7,Attendance!$N:$N,0)),IF(INDEX(Attendance!$R:$R,MATCH($B602&amp;L$7,Attendance!$N:$N,0))="","",IF(INDEX(Attendance!$R:$R,MATCH($B602&amp;L$7,Attendance!$N:$N,0))&gt;8,8,INDEX(Attendance!$R:$R,MATCH($B602&amp;L$7,Attendance!$N:$N,0))))),"")</f>
        <v/>
      </c>
      <c r="M603" s="192" t="str">
        <f>IFERROR(IF(M$6="Sun",INDEX(Attendance!$R:$R,MATCH($B602&amp;M$7,Attendance!$N:$N,0)),IF(INDEX(Attendance!$R:$R,MATCH($B602&amp;M$7,Attendance!$N:$N,0))="","",IF(INDEX(Attendance!$R:$R,MATCH($B602&amp;M$7,Attendance!$N:$N,0))&gt;8,8,INDEX(Attendance!$R:$R,MATCH($B602&amp;M$7,Attendance!$N:$N,0))))),"")</f>
        <v/>
      </c>
      <c r="N603" s="192" t="str">
        <f>IFERROR(IF(N$6="Sun",INDEX(Attendance!$R:$R,MATCH($B602&amp;N$7,Attendance!$N:$N,0)),IF(INDEX(Attendance!$R:$R,MATCH($B602&amp;N$7,Attendance!$N:$N,0))="","",IF(INDEX(Attendance!$R:$R,MATCH($B602&amp;N$7,Attendance!$N:$N,0))&gt;8,8,INDEX(Attendance!$R:$R,MATCH($B602&amp;N$7,Attendance!$N:$N,0))))),"")</f>
        <v/>
      </c>
      <c r="O603" s="192" t="str">
        <f>IFERROR(IF(O$6="Sun",INDEX(Attendance!$R:$R,MATCH($B602&amp;O$7,Attendance!$N:$N,0)),IF(INDEX(Attendance!$R:$R,MATCH($B602&amp;O$7,Attendance!$N:$N,0))="","",IF(INDEX(Attendance!$R:$R,MATCH($B602&amp;O$7,Attendance!$N:$N,0))&gt;8,8,INDEX(Attendance!$R:$R,MATCH($B602&amp;O$7,Attendance!$N:$N,0))))),"")</f>
        <v/>
      </c>
      <c r="P603" s="192" t="str">
        <f>IFERROR(IF(P$6="Sun",INDEX(Attendance!$R:$R,MATCH($B602&amp;P$7,Attendance!$N:$N,0)),IF(INDEX(Attendance!$R:$R,MATCH($B602&amp;P$7,Attendance!$N:$N,0))="","",IF(INDEX(Attendance!$R:$R,MATCH($B602&amp;P$7,Attendance!$N:$N,0))&gt;8,8,INDEX(Attendance!$R:$R,MATCH($B602&amp;P$7,Attendance!$N:$N,0))))),"")</f>
        <v/>
      </c>
      <c r="Q603" s="192" t="str">
        <f>IFERROR(IF(Q$6="Sun",INDEX(Attendance!$R:$R,MATCH($B602&amp;Q$7,Attendance!$N:$N,0)),IF(INDEX(Attendance!$R:$R,MATCH($B602&amp;Q$7,Attendance!$N:$N,0))="","",IF(INDEX(Attendance!$R:$R,MATCH($B602&amp;Q$7,Attendance!$N:$N,0))&gt;8,8,INDEX(Attendance!$R:$R,MATCH($B602&amp;Q$7,Attendance!$N:$N,0))))),"")</f>
        <v/>
      </c>
      <c r="R603" s="192" t="str">
        <f>IFERROR(IF(R$6="Sun",INDEX(Attendance!$R:$R,MATCH($B602&amp;R$7,Attendance!$N:$N,0)),IF(INDEX(Attendance!$R:$R,MATCH($B602&amp;R$7,Attendance!$N:$N,0))="","",IF(INDEX(Attendance!$R:$R,MATCH($B602&amp;R$7,Attendance!$N:$N,0))&gt;8,8,INDEX(Attendance!$R:$R,MATCH($B602&amp;R$7,Attendance!$N:$N,0))))),"")</f>
        <v/>
      </c>
      <c r="S603" s="192" t="str">
        <f>IFERROR(IF(S$6="Sun",INDEX(Attendance!$R:$R,MATCH($B602&amp;S$7,Attendance!$N:$N,0)),IF(INDEX(Attendance!$R:$R,MATCH($B602&amp;S$7,Attendance!$N:$N,0))="","",IF(INDEX(Attendance!$R:$R,MATCH($B602&amp;S$7,Attendance!$N:$N,0))&gt;8,8,INDEX(Attendance!$R:$R,MATCH($B602&amp;S$7,Attendance!$N:$N,0))))),"")</f>
        <v/>
      </c>
      <c r="T603" s="192" t="str">
        <f>IFERROR(IF(T$6="Sun",INDEX(Attendance!$R:$R,MATCH($B602&amp;T$7,Attendance!$N:$N,0)),IF(INDEX(Attendance!$R:$R,MATCH($B602&amp;T$7,Attendance!$N:$N,0))="","",IF(INDEX(Attendance!$R:$R,MATCH($B602&amp;T$7,Attendance!$N:$N,0))&gt;8,8,INDEX(Attendance!$R:$R,MATCH($B602&amp;T$7,Attendance!$N:$N,0))))),"")</f>
        <v/>
      </c>
      <c r="U603" s="192" t="str">
        <f>IFERROR(IF(U$6="Sun",INDEX(Attendance!$R:$R,MATCH($B602&amp;U$7,Attendance!$N:$N,0)),IF(INDEX(Attendance!$R:$R,MATCH($B602&amp;U$7,Attendance!$N:$N,0))="","",IF(INDEX(Attendance!$R:$R,MATCH($B602&amp;U$7,Attendance!$N:$N,0))&gt;8,8,INDEX(Attendance!$R:$R,MATCH($B602&amp;U$7,Attendance!$N:$N,0))))),"")</f>
        <v/>
      </c>
      <c r="V603" s="192" t="str">
        <f>IFERROR(IF(V$6="Sun",INDEX(Attendance!$R:$R,MATCH($B602&amp;V$7,Attendance!$N:$N,0)),IF(INDEX(Attendance!$R:$R,MATCH($B602&amp;V$7,Attendance!$N:$N,0))="","",IF(INDEX(Attendance!$R:$R,MATCH($B602&amp;V$7,Attendance!$N:$N,0))&gt;8,8,INDEX(Attendance!$R:$R,MATCH($B602&amp;V$7,Attendance!$N:$N,0))))),"")</f>
        <v/>
      </c>
      <c r="W603" s="192" t="str">
        <f>IFERROR(IF(W$6="Sun",INDEX(Attendance!$R:$R,MATCH($B602&amp;W$7,Attendance!$N:$N,0)),IF(INDEX(Attendance!$R:$R,MATCH($B602&amp;W$7,Attendance!$N:$N,0))="","",IF(INDEX(Attendance!$R:$R,MATCH($B602&amp;W$7,Attendance!$N:$N,0))&gt;8,8,INDEX(Attendance!$R:$R,MATCH($B602&amp;W$7,Attendance!$N:$N,0))))),"")</f>
        <v/>
      </c>
      <c r="X603" s="192" t="str">
        <f>IFERROR(IF(X$6="Sun",INDEX(Attendance!$R:$R,MATCH($B602&amp;X$7,Attendance!$N:$N,0)),IF(INDEX(Attendance!$R:$R,MATCH($B602&amp;X$7,Attendance!$N:$N,0))="","",IF(INDEX(Attendance!$R:$R,MATCH($B602&amp;X$7,Attendance!$N:$N,0))&gt;8,8,INDEX(Attendance!$R:$R,MATCH($B602&amp;X$7,Attendance!$N:$N,0))))),"")</f>
        <v/>
      </c>
      <c r="Y603" s="192" t="str">
        <f>IFERROR(IF(Y$6="Sun",INDEX(Attendance!$R:$R,MATCH($B602&amp;Y$7,Attendance!$N:$N,0)),IF(INDEX(Attendance!$R:$R,MATCH($B602&amp;Y$7,Attendance!$N:$N,0))="","",IF(INDEX(Attendance!$R:$R,MATCH($B602&amp;Y$7,Attendance!$N:$N,0))&gt;8,8,INDEX(Attendance!$R:$R,MATCH($B602&amp;Y$7,Attendance!$N:$N,0))))),"")</f>
        <v/>
      </c>
      <c r="Z603" s="192" t="str">
        <f>IFERROR(IF(Z$6="Sun",INDEX(Attendance!$R:$R,MATCH($B602&amp;Z$7,Attendance!$N:$N,0)),IF(INDEX(Attendance!$R:$R,MATCH($B602&amp;Z$7,Attendance!$N:$N,0))="","",IF(INDEX(Attendance!$R:$R,MATCH($B602&amp;Z$7,Attendance!$N:$N,0))&gt;8,8,INDEX(Attendance!$R:$R,MATCH($B602&amp;Z$7,Attendance!$N:$N,0))))),"")</f>
        <v/>
      </c>
      <c r="AA603" s="192" t="str">
        <f>IFERROR(IF(AA$6="Sun",INDEX(Attendance!$R:$R,MATCH($B602&amp;AA$7,Attendance!$N:$N,0)),IF(INDEX(Attendance!$R:$R,MATCH($B602&amp;AA$7,Attendance!$N:$N,0))="","",IF(INDEX(Attendance!$R:$R,MATCH($B602&amp;AA$7,Attendance!$N:$N,0))&gt;8,8,INDEX(Attendance!$R:$R,MATCH($B602&amp;AA$7,Attendance!$N:$N,0))))),"")</f>
        <v/>
      </c>
      <c r="AB603" s="192" t="str">
        <f>IFERROR(IF(AB$6="Sun",INDEX(Attendance!$R:$R,MATCH($B602&amp;AB$7,Attendance!$N:$N,0)),IF(INDEX(Attendance!$R:$R,MATCH($B602&amp;AB$7,Attendance!$N:$N,0))="","",IF(INDEX(Attendance!$R:$R,MATCH($B602&amp;AB$7,Attendance!$N:$N,0))&gt;8,8,INDEX(Attendance!$R:$R,MATCH($B602&amp;AB$7,Attendance!$N:$N,0))))),"")</f>
        <v/>
      </c>
      <c r="AC603" s="192" t="str">
        <f>IFERROR(IF(AC$6="Sun",INDEX(Attendance!$R:$R,MATCH($B602&amp;AC$7,Attendance!$N:$N,0)),IF(INDEX(Attendance!$R:$R,MATCH($B602&amp;AC$7,Attendance!$N:$N,0))="","",IF(INDEX(Attendance!$R:$R,MATCH($B602&amp;AC$7,Attendance!$N:$N,0))&gt;8,8,INDEX(Attendance!$R:$R,MATCH($B602&amp;AC$7,Attendance!$N:$N,0))))),"")</f>
        <v/>
      </c>
      <c r="AD603" s="192" t="str">
        <f>IFERROR(IF(AD$6="Sun",INDEX(Attendance!$R:$R,MATCH($B602&amp;AD$7,Attendance!$N:$N,0)),IF(INDEX(Attendance!$R:$R,MATCH($B602&amp;AD$7,Attendance!$N:$N,0))="","",IF(INDEX(Attendance!$R:$R,MATCH($B602&amp;AD$7,Attendance!$N:$N,0))&gt;8,8,INDEX(Attendance!$R:$R,MATCH($B602&amp;AD$7,Attendance!$N:$N,0))))),"")</f>
        <v/>
      </c>
      <c r="AE603" s="192" t="str">
        <f>IFERROR(IF(AE$6="Sun",INDEX(Attendance!$R:$R,MATCH($B602&amp;AE$7,Attendance!$N:$N,0)),IF(INDEX(Attendance!$R:$R,MATCH($B602&amp;AE$7,Attendance!$N:$N,0))="","",IF(INDEX(Attendance!$R:$R,MATCH($B602&amp;AE$7,Attendance!$N:$N,0))&gt;8,8,INDEX(Attendance!$R:$R,MATCH($B602&amp;AE$7,Attendance!$N:$N,0))))),"")</f>
        <v/>
      </c>
      <c r="AF603" s="192" t="str">
        <f>IFERROR(IF(AF$6="Sun",INDEX(Attendance!$R:$R,MATCH($B602&amp;AF$7,Attendance!$N:$N,0)),IF(INDEX(Attendance!$R:$R,MATCH($B602&amp;AF$7,Attendance!$N:$N,0))="","",IF(INDEX(Attendance!$R:$R,MATCH($B602&amp;AF$7,Attendance!$N:$N,0))&gt;8,8,INDEX(Attendance!$R:$R,MATCH($B602&amp;AF$7,Attendance!$N:$N,0))))),"")</f>
        <v/>
      </c>
      <c r="AG603" s="192" t="str">
        <f>IFERROR(IF(AG$6="Sun",INDEX(Attendance!$R:$R,MATCH($B602&amp;AG$7,Attendance!$N:$N,0)),IF(INDEX(Attendance!$R:$R,MATCH($B602&amp;AG$7,Attendance!$N:$N,0))="","",IF(INDEX(Attendance!$R:$R,MATCH($B602&amp;AG$7,Attendance!$N:$N,0))&gt;8,8,INDEX(Attendance!$R:$R,MATCH($B602&amp;AG$7,Attendance!$N:$N,0))))),"")</f>
        <v/>
      </c>
      <c r="AH603" s="192" t="str">
        <f>IFERROR(IF(AH$6="Sun",INDEX(Attendance!$R:$R,MATCH($B602&amp;AH$7,Attendance!$N:$N,0)),IF(INDEX(Attendance!$R:$R,MATCH($B602&amp;AH$7,Attendance!$N:$N,0))="","",IF(INDEX(Attendance!$R:$R,MATCH($B602&amp;AH$7,Attendance!$N:$N,0))&gt;8,8,INDEX(Attendance!$R:$R,MATCH($B602&amp;AH$7,Attendance!$N:$N,0))))),"")</f>
        <v/>
      </c>
      <c r="AI603" s="192" t="str">
        <f>IFERROR(IF(AI$6="Sun",INDEX(Attendance!$R:$R,MATCH($B602&amp;AI$7,Attendance!$N:$N,0)),IF(INDEX(Attendance!$R:$R,MATCH($B602&amp;AI$7,Attendance!$N:$N,0))="","",IF(INDEX(Attendance!$R:$R,MATCH($B602&amp;AI$7,Attendance!$N:$N,0))&gt;8,8,INDEX(Attendance!$R:$R,MATCH($B602&amp;AI$7,Attendance!$N:$N,0))))),"")</f>
        <v/>
      </c>
      <c r="AJ603" s="192" t="str">
        <f>IFERROR(IF(AJ$6="Sun",INDEX(Attendance!$R:$R,MATCH($B602&amp;AJ$7,Attendance!$N:$N,0)),IF(INDEX(Attendance!$R:$R,MATCH($B602&amp;AJ$7,Attendance!$N:$N,0))="","",IF(INDEX(Attendance!$R:$R,MATCH($B602&amp;AJ$7,Attendance!$N:$N,0))&gt;8,8,INDEX(Attendance!$R:$R,MATCH($B602&amp;AJ$7,Attendance!$N:$N,0))))),"")</f>
        <v/>
      </c>
      <c r="AK603" s="259"/>
      <c r="AL603" s="193">
        <f>ROUND((IF($C607="",Basic,MID($C607,FIND("RM",$C607)+3,4))+$AP602+$AQ607)/WorkDays/WorkHours*AL$6,4)</f>
        <v>8.6538000000000004</v>
      </c>
      <c r="AM603" s="193">
        <f>ROUND((IF($C607="",Basic,MID($C607,FIND("RM",$C607)+3,4))+$AP602+$AQ607)/WorkDays/WorkHours*AM$6,4)</f>
        <v>11.538500000000001</v>
      </c>
      <c r="AN603" s="193">
        <f>ROUND((IF($C607="",Basic,MID($C607,FIND("RM",$C607)+3,4))+$AP602+$AQ607)/WorkDays/WorkHours*AN$6,4)</f>
        <v>17.307700000000001</v>
      </c>
      <c r="AO603" s="262"/>
      <c r="AP603" s="265"/>
      <c r="AQ603" s="86"/>
      <c r="AR603" s="194"/>
      <c r="AS603" s="194"/>
      <c r="AT603" s="194"/>
      <c r="AU603" s="256"/>
    </row>
    <row r="604" spans="1:47" s="212" customFormat="1" ht="33" customHeight="1" x14ac:dyDescent="0.25">
      <c r="A604" s="189"/>
      <c r="B604" s="184"/>
      <c r="C604" s="195" t="str">
        <f>_xlfn.IFNA(INDEX(Masterlist!E:E,MATCH(B602,Masterlist!B:B,0)),"")</f>
        <v/>
      </c>
      <c r="D604" s="1"/>
      <c r="E604" s="196" t="s">
        <v>175</v>
      </c>
      <c r="F604" s="197" t="str">
        <f>IFERROR(IF(F$6="Sun","",IF(INDEX(Attendance!$S:$S,MATCH($B602&amp;F$7,Attendance!$N:$N,0))=TRUE,"",IF(F603&lt;8,"",INDEX(Attendance!$G:$G,MATCH($B602&amp;F$7,Attendance!$N:$N,0))))),"")</f>
        <v/>
      </c>
      <c r="G604" s="197" t="str">
        <f>IFERROR(IF(G$6="Sun","",IF(INDEX(Attendance!$S:$S,MATCH($B602&amp;G$7,Attendance!$N:$N,0))=TRUE,"",IF(G603&lt;8,"",INDEX(Attendance!$G:$G,MATCH($B602&amp;G$7,Attendance!$N:$N,0))))),"")</f>
        <v/>
      </c>
      <c r="H604" s="197" t="str">
        <f>IFERROR(IF(H$6="Sun","",IF(INDEX(Attendance!$S:$S,MATCH($B602&amp;H$7,Attendance!$N:$N,0))=TRUE,"",IF(H603&lt;8,"",INDEX(Attendance!$G:$G,MATCH($B602&amp;H$7,Attendance!$N:$N,0))))),"")</f>
        <v/>
      </c>
      <c r="I604" s="197" t="str">
        <f>IFERROR(IF(I$6="Sun","",IF(INDEX(Attendance!$S:$S,MATCH($B602&amp;I$7,Attendance!$N:$N,0))=TRUE,"",IF(I603&lt;8,"",INDEX(Attendance!$G:$G,MATCH($B602&amp;I$7,Attendance!$N:$N,0))))),"")</f>
        <v/>
      </c>
      <c r="J604" s="197" t="str">
        <f>IFERROR(IF(J$6="Sun","",IF(INDEX(Attendance!$S:$S,MATCH($B602&amp;J$7,Attendance!$N:$N,0))=TRUE,"",IF(J603&lt;8,"",INDEX(Attendance!$G:$G,MATCH($B602&amp;J$7,Attendance!$N:$N,0))))),"")</f>
        <v/>
      </c>
      <c r="K604" s="197" t="str">
        <f>IFERROR(IF(K$6="Sun","",IF(INDEX(Attendance!$S:$S,MATCH($B602&amp;K$7,Attendance!$N:$N,0))=TRUE,"",IF(K603&lt;8,"",INDEX(Attendance!$G:$G,MATCH($B602&amp;K$7,Attendance!$N:$N,0))))),"")</f>
        <v/>
      </c>
      <c r="L604" s="197" t="str">
        <f>IFERROR(IF(L$6="Sun","",IF(INDEX(Attendance!$S:$S,MATCH($B602&amp;L$7,Attendance!$N:$N,0))=TRUE,"",IF(L603&lt;8,"",INDEX(Attendance!$G:$G,MATCH($B602&amp;L$7,Attendance!$N:$N,0))))),"")</f>
        <v/>
      </c>
      <c r="M604" s="197" t="str">
        <f>IFERROR(IF(M$6="Sun","",IF(INDEX(Attendance!$S:$S,MATCH($B602&amp;M$7,Attendance!$N:$N,0))=TRUE,"",IF(M603&lt;8,"",INDEX(Attendance!$G:$G,MATCH($B602&amp;M$7,Attendance!$N:$N,0))))),"")</f>
        <v/>
      </c>
      <c r="N604" s="197" t="str">
        <f>IFERROR(IF(N$6="Sun","",IF(INDEX(Attendance!$S:$S,MATCH($B602&amp;N$7,Attendance!$N:$N,0))=TRUE,"",IF(N603&lt;8,"",INDEX(Attendance!$G:$G,MATCH($B602&amp;N$7,Attendance!$N:$N,0))))),"")</f>
        <v/>
      </c>
      <c r="O604" s="197" t="str">
        <f>IFERROR(IF(O$6="Sun","",IF(INDEX(Attendance!$S:$S,MATCH($B602&amp;O$7,Attendance!$N:$N,0))=TRUE,"",IF(O603&lt;8,"",INDEX(Attendance!$G:$G,MATCH($B602&amp;O$7,Attendance!$N:$N,0))))),"")</f>
        <v/>
      </c>
      <c r="P604" s="197" t="str">
        <f>IFERROR(IF(P$6="Sun","",IF(INDEX(Attendance!$S:$S,MATCH($B602&amp;P$7,Attendance!$N:$N,0))=TRUE,"",IF(P603&lt;8,"",INDEX(Attendance!$G:$G,MATCH($B602&amp;P$7,Attendance!$N:$N,0))))),"")</f>
        <v/>
      </c>
      <c r="Q604" s="197" t="str">
        <f>IFERROR(IF(Q$6="Sun","",IF(INDEX(Attendance!$S:$S,MATCH($B602&amp;Q$7,Attendance!$N:$N,0))=TRUE,"",IF(Q603&lt;8,"",INDEX(Attendance!$G:$G,MATCH($B602&amp;Q$7,Attendance!$N:$N,0))))),"")</f>
        <v/>
      </c>
      <c r="R604" s="197" t="str">
        <f>IFERROR(IF(R$6="Sun","",IF(INDEX(Attendance!$S:$S,MATCH($B602&amp;R$7,Attendance!$N:$N,0))=TRUE,"",IF(R603&lt;8,"",INDEX(Attendance!$G:$G,MATCH($B602&amp;R$7,Attendance!$N:$N,0))))),"")</f>
        <v/>
      </c>
      <c r="S604" s="197" t="str">
        <f>IFERROR(IF(S$6="Sun","",IF(INDEX(Attendance!$S:$S,MATCH($B602&amp;S$7,Attendance!$N:$N,0))=TRUE,"",IF(S603&lt;8,"",INDEX(Attendance!$G:$G,MATCH($B602&amp;S$7,Attendance!$N:$N,0))))),"")</f>
        <v/>
      </c>
      <c r="T604" s="197" t="str">
        <f>IFERROR(IF(T$6="Sun","",IF(INDEX(Attendance!$S:$S,MATCH($B602&amp;T$7,Attendance!$N:$N,0))=TRUE,"",IF(T603&lt;8,"",INDEX(Attendance!$G:$G,MATCH($B602&amp;T$7,Attendance!$N:$N,0))))),"")</f>
        <v/>
      </c>
      <c r="U604" s="197" t="str">
        <f>IFERROR(IF(U$6="Sun","",IF(INDEX(Attendance!$S:$S,MATCH($B602&amp;U$7,Attendance!$N:$N,0))=TRUE,"",IF(U603&lt;8,"",INDEX(Attendance!$G:$G,MATCH($B602&amp;U$7,Attendance!$N:$N,0))))),"")</f>
        <v/>
      </c>
      <c r="V604" s="197" t="str">
        <f>IFERROR(IF(V$6="Sun","",IF(INDEX(Attendance!$S:$S,MATCH($B602&amp;V$7,Attendance!$N:$N,0))=TRUE,"",IF(V603&lt;8,"",INDEX(Attendance!$G:$G,MATCH($B602&amp;V$7,Attendance!$N:$N,0))))),"")</f>
        <v/>
      </c>
      <c r="W604" s="197" t="str">
        <f>IFERROR(IF(W$6="Sun","",IF(INDEX(Attendance!$S:$S,MATCH($B602&amp;W$7,Attendance!$N:$N,0))=TRUE,"",IF(W603&lt;8,"",INDEX(Attendance!$G:$G,MATCH($B602&amp;W$7,Attendance!$N:$N,0))))),"")</f>
        <v/>
      </c>
      <c r="X604" s="197" t="str">
        <f>IFERROR(IF(X$6="Sun","",IF(INDEX(Attendance!$S:$S,MATCH($B602&amp;X$7,Attendance!$N:$N,0))=TRUE,"",IF(X603&lt;8,"",INDEX(Attendance!$G:$G,MATCH($B602&amp;X$7,Attendance!$N:$N,0))))),"")</f>
        <v/>
      </c>
      <c r="Y604" s="197" t="str">
        <f>IFERROR(IF(Y$6="Sun","",IF(INDEX(Attendance!$S:$S,MATCH($B602&amp;Y$7,Attendance!$N:$N,0))=TRUE,"",IF(Y603&lt;8,"",INDEX(Attendance!$G:$G,MATCH($B602&amp;Y$7,Attendance!$N:$N,0))))),"")</f>
        <v/>
      </c>
      <c r="Z604" s="197" t="str">
        <f>IFERROR(IF(Z$6="Sun","",IF(INDEX(Attendance!$S:$S,MATCH($B602&amp;Z$7,Attendance!$N:$N,0))=TRUE,"",IF(Z603&lt;8,"",INDEX(Attendance!$G:$G,MATCH($B602&amp;Z$7,Attendance!$N:$N,0))))),"")</f>
        <v/>
      </c>
      <c r="AA604" s="197" t="str">
        <f>IFERROR(IF(AA$6="Sun","",IF(INDEX(Attendance!$S:$S,MATCH($B602&amp;AA$7,Attendance!$N:$N,0))=TRUE,"",IF(AA603&lt;8,"",INDEX(Attendance!$G:$G,MATCH($B602&amp;AA$7,Attendance!$N:$N,0))))),"")</f>
        <v/>
      </c>
      <c r="AB604" s="197" t="str">
        <f>IFERROR(IF(AB$6="Sun","",IF(INDEX(Attendance!$S:$S,MATCH($B602&amp;AB$7,Attendance!$N:$N,0))=TRUE,"",IF(AB603&lt;8,"",INDEX(Attendance!$G:$G,MATCH($B602&amp;AB$7,Attendance!$N:$N,0))))),"")</f>
        <v/>
      </c>
      <c r="AC604" s="197" t="str">
        <f>IFERROR(IF(AC$6="Sun","",IF(INDEX(Attendance!$S:$S,MATCH($B602&amp;AC$7,Attendance!$N:$N,0))=TRUE,"",IF(AC603&lt;8,"",INDEX(Attendance!$G:$G,MATCH($B602&amp;AC$7,Attendance!$N:$N,0))))),"")</f>
        <v/>
      </c>
      <c r="AD604" s="197" t="str">
        <f>IFERROR(IF(AD$6="Sun","",IF(INDEX(Attendance!$S:$S,MATCH($B602&amp;AD$7,Attendance!$N:$N,0))=TRUE,"",IF(AD603&lt;8,"",INDEX(Attendance!$G:$G,MATCH($B602&amp;AD$7,Attendance!$N:$N,0))))),"")</f>
        <v/>
      </c>
      <c r="AE604" s="197" t="str">
        <f>IFERROR(IF(AE$6="Sun","",IF(INDEX(Attendance!$S:$S,MATCH($B602&amp;AE$7,Attendance!$N:$N,0))=TRUE,"",IF(AE603&lt;8,"",INDEX(Attendance!$G:$G,MATCH($B602&amp;AE$7,Attendance!$N:$N,0))))),"")</f>
        <v/>
      </c>
      <c r="AF604" s="197" t="str">
        <f>IFERROR(IF(AF$6="Sun","",IF(INDEX(Attendance!$S:$S,MATCH($B602&amp;AF$7,Attendance!$N:$N,0))=TRUE,"",IF(AF603&lt;8,"",INDEX(Attendance!$G:$G,MATCH($B602&amp;AF$7,Attendance!$N:$N,0))))),"")</f>
        <v/>
      </c>
      <c r="AG604" s="197" t="str">
        <f>IFERROR(IF(AG$6="Sun","",IF(INDEX(Attendance!$S:$S,MATCH($B602&amp;AG$7,Attendance!$N:$N,0))=TRUE,"",IF(AG603&lt;8,"",INDEX(Attendance!$G:$G,MATCH($B602&amp;AG$7,Attendance!$N:$N,0))))),"")</f>
        <v/>
      </c>
      <c r="AH604" s="197" t="str">
        <f>IFERROR(IF(AH$6="Sun","",IF(INDEX(Attendance!$S:$S,MATCH($B602&amp;AH$7,Attendance!$N:$N,0))=TRUE,"",IF(AH603&lt;8,"",INDEX(Attendance!$G:$G,MATCH($B602&amp;AH$7,Attendance!$N:$N,0))))),"")</f>
        <v/>
      </c>
      <c r="AI604" s="197" t="str">
        <f>IFERROR(IF(AI$6="Sun","",IF(INDEX(Attendance!$S:$S,MATCH($B602&amp;AI$7,Attendance!$N:$N,0))=TRUE,"",IF(AI603&lt;8,"",INDEX(Attendance!$G:$G,MATCH($B602&amp;AI$7,Attendance!$N:$N,0))))),"")</f>
        <v/>
      </c>
      <c r="AJ604" s="197" t="str">
        <f>IFERROR(IF(AJ$6="Sun","",IF(INDEX(Attendance!$S:$S,MATCH($B602&amp;AJ$7,Attendance!$N:$N,0))=TRUE,"",IF(AJ603&lt;8,"",INDEX(Attendance!$G:$G,MATCH($B602&amp;AJ$7,Attendance!$N:$N,0))))),"")</f>
        <v/>
      </c>
      <c r="AK604" s="259"/>
      <c r="AL604" s="198"/>
      <c r="AM604" s="198"/>
      <c r="AN604" s="198"/>
      <c r="AO604" s="262"/>
      <c r="AP604" s="265"/>
      <c r="AQ604" s="86"/>
      <c r="AR604" s="194"/>
      <c r="AS604" s="194"/>
      <c r="AT604" s="194"/>
      <c r="AU604" s="256"/>
    </row>
    <row r="605" spans="1:47" s="212" customFormat="1" ht="33" customHeight="1" x14ac:dyDescent="0.25">
      <c r="A605" s="189"/>
      <c r="B605" s="184"/>
      <c r="C605" s="195" t="str">
        <f>_xlfn.IFNA(INDEX(Masterlist!F:F,MATCH(B602,Masterlist!B:B,0)),"")</f>
        <v/>
      </c>
      <c r="D605" s="88"/>
      <c r="E605" s="196"/>
      <c r="F605" s="199"/>
      <c r="G605" s="200"/>
      <c r="H605" s="192"/>
      <c r="I605" s="192"/>
      <c r="J605" s="192"/>
      <c r="K605" s="192"/>
      <c r="L605" s="192"/>
      <c r="M605" s="192"/>
      <c r="N605" s="192"/>
      <c r="O605" s="192"/>
      <c r="P605" s="192"/>
      <c r="Q605" s="201"/>
      <c r="R605" s="201"/>
      <c r="S605" s="192"/>
      <c r="T605" s="192"/>
      <c r="U605" s="192"/>
      <c r="V605" s="192"/>
      <c r="W605" s="192"/>
      <c r="X605" s="192"/>
      <c r="Y605" s="192"/>
      <c r="Z605" s="192"/>
      <c r="AA605" s="192"/>
      <c r="AB605" s="192"/>
      <c r="AC605" s="192"/>
      <c r="AD605" s="192"/>
      <c r="AE605" s="192"/>
      <c r="AF605" s="192"/>
      <c r="AG605" s="192"/>
      <c r="AH605" s="192"/>
      <c r="AI605" s="192"/>
      <c r="AJ605" s="192"/>
      <c r="AK605" s="259"/>
      <c r="AL605" s="198"/>
      <c r="AM605" s="198"/>
      <c r="AN605" s="198"/>
      <c r="AO605" s="262"/>
      <c r="AP605" s="265"/>
      <c r="AQ605" s="86"/>
      <c r="AR605" s="194"/>
      <c r="AS605" s="194"/>
      <c r="AT605" s="194"/>
      <c r="AU605" s="256"/>
    </row>
    <row r="606" spans="1:47" s="212" customFormat="1" ht="33" customHeight="1" x14ac:dyDescent="0.25">
      <c r="A606" s="189"/>
      <c r="B606" s="184"/>
      <c r="C606" s="202" t="str">
        <f>_xlfn.IFNA(INDEX(Masterlist!I:I,MATCH(B602,Masterlist!B:B,0)),"")</f>
        <v/>
      </c>
      <c r="D606" s="226" t="str">
        <f>_xlfn.IFNA(IF(INDEX(Attendance!H:H,MATCH(B602,Attendance!$A:$A,0))="VMI","SCOPE ALLW",""),"")</f>
        <v/>
      </c>
      <c r="E606" s="196" t="s">
        <v>13</v>
      </c>
      <c r="F606" s="203" t="str">
        <f>IFERROR(IF(AND(RIGHT(F602,1)="N",VALUE(F603)&gt;=8),Database!$I$3,""),"")</f>
        <v/>
      </c>
      <c r="G606" s="192" t="str">
        <f>IFERROR(IF(AND(RIGHT(G602,1)="N",VALUE(G603)&gt;=8),Database!$I$3,""),"")</f>
        <v/>
      </c>
      <c r="H606" s="199" t="str">
        <f>IFERROR(IF(AND(RIGHT(H602,1)="N",VALUE(H603)&gt;=8),Database!$I$3,""),"")</f>
        <v/>
      </c>
      <c r="I606" s="192" t="str">
        <f>IFERROR(IF(AND(RIGHT(I602,1)="N",VALUE(I603)&gt;=8),Database!$I$3,""),"")</f>
        <v/>
      </c>
      <c r="J606" s="192" t="str">
        <f>IFERROR(IF(AND(RIGHT(J602,1)="N",VALUE(J603)&gt;=8),Database!$I$3,""),"")</f>
        <v/>
      </c>
      <c r="K606" s="192" t="str">
        <f>IFERROR(IF(AND(RIGHT(K602,1)="N",VALUE(K603)&gt;=8),Database!$I$3,""),"")</f>
        <v/>
      </c>
      <c r="L606" s="192" t="str">
        <f>IFERROR(IF(AND(RIGHT(L602,1)="N",VALUE(L603)&gt;=8),Database!$I$3,""),"")</f>
        <v/>
      </c>
      <c r="M606" s="192" t="str">
        <f>IFERROR(IF(AND(RIGHT(M602,1)="N",VALUE(M603)&gt;=8),Database!$I$3,""),"")</f>
        <v/>
      </c>
      <c r="N606" s="192" t="str">
        <f>IFERROR(IF(AND(RIGHT(N602,1)="N",VALUE(N603)&gt;=8),Database!$I$3,""),"")</f>
        <v/>
      </c>
      <c r="O606" s="192" t="str">
        <f>IFERROR(IF(AND(RIGHT(O602,1)="N",VALUE(O603)&gt;=8),Database!$I$3,""),"")</f>
        <v/>
      </c>
      <c r="P606" s="192" t="str">
        <f>IFERROR(IF(AND(RIGHT(P602,1)="N",VALUE(P603)&gt;=8),Database!$I$3,""),"")</f>
        <v/>
      </c>
      <c r="Q606" s="192" t="str">
        <f>IFERROR(IF(AND(RIGHT(Q602,1)="N",VALUE(Q603)&gt;=8),Database!$I$3,""),"")</f>
        <v/>
      </c>
      <c r="R606" s="192" t="str">
        <f>IFERROR(IF(AND(RIGHT(R602,1)="N",VALUE(R603)&gt;=8),Database!$I$3,""),"")</f>
        <v/>
      </c>
      <c r="S606" s="192" t="str">
        <f>IFERROR(IF(AND(RIGHT(S602,1)="N",VALUE(S603)&gt;=8),Database!$I$3,""),"")</f>
        <v/>
      </c>
      <c r="T606" s="192" t="str">
        <f>IFERROR(IF(AND(RIGHT(T602,1)="N",VALUE(T603)&gt;=8),Database!$I$3,""),"")</f>
        <v/>
      </c>
      <c r="U606" s="192" t="str">
        <f>IFERROR(IF(AND(RIGHT(U602,1)="N",VALUE(U603)&gt;=8),Database!$I$3,""),"")</f>
        <v/>
      </c>
      <c r="V606" s="192" t="str">
        <f>IFERROR(IF(AND(RIGHT(V602,1)="N",VALUE(V603)&gt;=8),Database!$I$3,""),"")</f>
        <v/>
      </c>
      <c r="W606" s="192" t="str">
        <f>IFERROR(IF(AND(RIGHT(W602,1)="N",VALUE(W603)&gt;=8),Database!$I$3,""),"")</f>
        <v/>
      </c>
      <c r="X606" s="192" t="str">
        <f>IFERROR(IF(AND(RIGHT(X602,1)="N",VALUE(X603)&gt;=8),Database!$I$3,""),"")</f>
        <v/>
      </c>
      <c r="Y606" s="192" t="str">
        <f>IFERROR(IF(AND(RIGHT(Y602,1)="N",VALUE(Y603)&gt;=8),Database!$I$3,""),"")</f>
        <v/>
      </c>
      <c r="Z606" s="192" t="str">
        <f>IFERROR(IF(AND(RIGHT(Z602,1)="N",VALUE(Z603)&gt;=8),Database!$I$3,""),"")</f>
        <v/>
      </c>
      <c r="AA606" s="192" t="str">
        <f>IFERROR(IF(AND(RIGHT(AA602,1)="N",VALUE(AA603)&gt;=8),Database!$I$3,""),"")</f>
        <v/>
      </c>
      <c r="AB606" s="192" t="str">
        <f>IFERROR(IF(AND(RIGHT(AB602,1)="N",VALUE(AB603)&gt;=8),Database!$I$3,""),"")</f>
        <v/>
      </c>
      <c r="AC606" s="192" t="str">
        <f>IFERROR(IF(AND(RIGHT(AC602,1)="N",VALUE(AC603)&gt;=8),Database!$I$3,""),"")</f>
        <v/>
      </c>
      <c r="AD606" s="192" t="str">
        <f>IFERROR(IF(AND(RIGHT(AD602,1)="N",VALUE(AD603)&gt;=8),Database!$I$3,""),"")</f>
        <v/>
      </c>
      <c r="AE606" s="192" t="str">
        <f>IFERROR(IF(AND(RIGHT(AE602,1)="N",VALUE(AE603)&gt;=8),Database!$I$3,""),"")</f>
        <v/>
      </c>
      <c r="AF606" s="192" t="str">
        <f>IFERROR(IF(AND(RIGHT(AF602,1)="N",VALUE(AF603)&gt;=8),Database!$I$3,""),"")</f>
        <v/>
      </c>
      <c r="AG606" s="192" t="str">
        <f>IFERROR(IF(AND(RIGHT(AG602,1)="N",VALUE(AG603)&gt;=8),Database!$I$3,""),"")</f>
        <v/>
      </c>
      <c r="AH606" s="192" t="str">
        <f>IFERROR(IF(AND(RIGHT(AH602,1)="N",VALUE(AH603)&gt;=8),Database!$I$3,""),"")</f>
        <v/>
      </c>
      <c r="AI606" s="192" t="str">
        <f>IFERROR(IF(AND(RIGHT(AI602,1)="N",VALUE(AI603)&gt;=8),Database!$I$3,""),"")</f>
        <v/>
      </c>
      <c r="AJ606" s="192" t="str">
        <f>IFERROR(IF(AND(RIGHT(AJ602,1)="N",VALUE(AJ603)&gt;=8),Database!$I$3,""),"")</f>
        <v/>
      </c>
      <c r="AK606" s="259"/>
      <c r="AL606" s="204"/>
      <c r="AM606" s="198"/>
      <c r="AN606" s="198"/>
      <c r="AO606" s="262"/>
      <c r="AP606" s="265"/>
      <c r="AQ606" s="86"/>
      <c r="AR606" s="194"/>
      <c r="AS606" s="194"/>
      <c r="AT606" s="194"/>
      <c r="AU606" s="256"/>
    </row>
    <row r="607" spans="1:47" s="212" customFormat="1" ht="33" customHeight="1" thickBot="1" x14ac:dyDescent="0.3">
      <c r="A607" s="179"/>
      <c r="B607" s="205"/>
      <c r="C607" s="236"/>
      <c r="D607" s="28"/>
      <c r="E607" s="206" t="s">
        <v>176</v>
      </c>
      <c r="F607" s="207" t="str">
        <f>IFERROR(IF(INDEX(Attendance!$T:$T,MATCH($B602&amp;F$7,Attendance!$N:$N,0))=TRUE,"L",IF(SUM(F603:F604)&gt;=10,5,"")),"")</f>
        <v/>
      </c>
      <c r="G607" s="207" t="str">
        <f>IFERROR(IF(INDEX(Attendance!$T:$T,MATCH($B602&amp;G$7,Attendance!$N:$N,0))=TRUE,"L",IF(SUM(G603:G604)&gt;=10,5,"")),"")</f>
        <v/>
      </c>
      <c r="H607" s="208" t="str">
        <f>IFERROR(IF(INDEX(Attendance!$T:$T,MATCH($B602&amp;H$7,Attendance!$N:$N,0))=TRUE,"L",IF(SUM(H603:H604)&gt;=10,5,"")),"")</f>
        <v/>
      </c>
      <c r="I607" s="208" t="str">
        <f>IFERROR(IF(INDEX(Attendance!$T:$T,MATCH($B602&amp;I$7,Attendance!$N:$N,0))=TRUE,"L",IF(SUM(I603:I604)&gt;=10,5,"")),"")</f>
        <v/>
      </c>
      <c r="J607" s="208" t="str">
        <f>IFERROR(IF(INDEX(Attendance!$T:$T,MATCH($B602&amp;J$7,Attendance!$N:$N,0))=TRUE,"L",IF(SUM(J603:J604)&gt;=10,5,"")),"")</f>
        <v/>
      </c>
      <c r="K607" s="208" t="str">
        <f>IFERROR(IF(INDEX(Attendance!$T:$T,MATCH($B602&amp;K$7,Attendance!$N:$N,0))=TRUE,"L",IF(SUM(K603:K604)&gt;=10,5,"")),"")</f>
        <v/>
      </c>
      <c r="L607" s="208" t="str">
        <f>IFERROR(IF(INDEX(Attendance!$T:$T,MATCH($B602&amp;L$7,Attendance!$N:$N,0))=TRUE,"L",IF(SUM(L603:L604)&gt;=10,5,"")),"")</f>
        <v/>
      </c>
      <c r="M607" s="208" t="str">
        <f>IFERROR(IF(INDEX(Attendance!$T:$T,MATCH($B602&amp;M$7,Attendance!$N:$N,0))=TRUE,"L",IF(SUM(M603:M604)&gt;=10,5,"")),"")</f>
        <v/>
      </c>
      <c r="N607" s="208" t="str">
        <f>IFERROR(IF(INDEX(Attendance!$T:$T,MATCH($B602&amp;N$7,Attendance!$N:$N,0))=TRUE,"L",IF(SUM(N603:N604)&gt;=10,5,"")),"")</f>
        <v/>
      </c>
      <c r="O607" s="208" t="str">
        <f>IFERROR(IF(INDEX(Attendance!$T:$T,MATCH($B602&amp;O$7,Attendance!$N:$N,0))=TRUE,"L",IF(SUM(O603:O604)&gt;=10,5,"")),"")</f>
        <v/>
      </c>
      <c r="P607" s="208" t="str">
        <f>IFERROR(IF(INDEX(Attendance!$T:$T,MATCH($B602&amp;P$7,Attendance!$N:$N,0))=TRUE,"L",IF(SUM(P603:P604)&gt;=10,5,"")),"")</f>
        <v/>
      </c>
      <c r="Q607" s="208" t="str">
        <f>IFERROR(IF(INDEX(Attendance!$T:$T,MATCH($B602&amp;Q$7,Attendance!$N:$N,0))=TRUE,"L",IF(SUM(Q603:Q604)&gt;=10,5,"")),"")</f>
        <v/>
      </c>
      <c r="R607" s="208" t="str">
        <f>IFERROR(IF(INDEX(Attendance!$T:$T,MATCH($B602&amp;R$7,Attendance!$N:$N,0))=TRUE,"L",IF(SUM(R603:R604)&gt;=10,5,"")),"")</f>
        <v/>
      </c>
      <c r="S607" s="208" t="str">
        <f>IFERROR(IF(INDEX(Attendance!$T:$T,MATCH($B602&amp;S$7,Attendance!$N:$N,0))=TRUE,"L",IF(SUM(S603:S604)&gt;=10,5,"")),"")</f>
        <v/>
      </c>
      <c r="T607" s="208" t="str">
        <f>IFERROR(IF(INDEX(Attendance!$T:$T,MATCH($B602&amp;T$7,Attendance!$N:$N,0))=TRUE,"L",IF(SUM(T603:T604)&gt;=10,5,"")),"")</f>
        <v/>
      </c>
      <c r="U607" s="208" t="str">
        <f>IFERROR(IF(INDEX(Attendance!$T:$T,MATCH($B602&amp;U$7,Attendance!$N:$N,0))=TRUE,"L",IF(SUM(U603:U604)&gt;=10,5,"")),"")</f>
        <v/>
      </c>
      <c r="V607" s="208" t="str">
        <f>IFERROR(IF(INDEX(Attendance!$T:$T,MATCH($B602&amp;V$7,Attendance!$N:$N,0))=TRUE,"L",IF(SUM(V603:V604)&gt;=10,5,"")),"")</f>
        <v/>
      </c>
      <c r="W607" s="208" t="str">
        <f>IFERROR(IF(INDEX(Attendance!$T:$T,MATCH($B602&amp;W$7,Attendance!$N:$N,0))=TRUE,"L",IF(SUM(W603:W604)&gt;=10,5,"")),"")</f>
        <v/>
      </c>
      <c r="X607" s="208" t="str">
        <f>IFERROR(IF(INDEX(Attendance!$T:$T,MATCH($B602&amp;X$7,Attendance!$N:$N,0))=TRUE,"L",IF(SUM(X603:X604)&gt;=10,5,"")),"")</f>
        <v/>
      </c>
      <c r="Y607" s="208" t="str">
        <f>IFERROR(IF(INDEX(Attendance!$T:$T,MATCH($B602&amp;Y$7,Attendance!$N:$N,0))=TRUE,"L",IF(SUM(Y603:Y604)&gt;=10,5,"")),"")</f>
        <v/>
      </c>
      <c r="Z607" s="208" t="str">
        <f>IFERROR(IF(INDEX(Attendance!$T:$T,MATCH($B602&amp;Z$7,Attendance!$N:$N,0))=TRUE,"L",IF(SUM(Z603:Z604)&gt;=10,5,"")),"")</f>
        <v/>
      </c>
      <c r="AA607" s="208" t="str">
        <f>IFERROR(IF(INDEX(Attendance!$T:$T,MATCH($B602&amp;AA$7,Attendance!$N:$N,0))=TRUE,"L",IF(SUM(AA603:AA604)&gt;=10,5,"")),"")</f>
        <v/>
      </c>
      <c r="AB607" s="208" t="str">
        <f>IFERROR(IF(INDEX(Attendance!$T:$T,MATCH($B602&amp;AB$7,Attendance!$N:$N,0))=TRUE,"L",IF(SUM(AB603:AB604)&gt;=10,5,"")),"")</f>
        <v/>
      </c>
      <c r="AC607" s="208" t="str">
        <f>IFERROR(IF(INDEX(Attendance!$T:$T,MATCH($B602&amp;AC$7,Attendance!$N:$N,0))=TRUE,"L",IF(SUM(AC603:AC604)&gt;=10,5,"")),"")</f>
        <v/>
      </c>
      <c r="AD607" s="208" t="str">
        <f>IFERROR(IF(INDEX(Attendance!$T:$T,MATCH($B602&amp;AD$7,Attendance!$N:$N,0))=TRUE,"L",IF(SUM(AD603:AD604)&gt;=10,5,"")),"")</f>
        <v/>
      </c>
      <c r="AE607" s="208" t="str">
        <f>IFERROR(IF(INDEX(Attendance!$T:$T,MATCH($B602&amp;AE$7,Attendance!$N:$N,0))=TRUE,"L",IF(SUM(AE603:AE604)&gt;=10,5,"")),"")</f>
        <v/>
      </c>
      <c r="AF607" s="208" t="str">
        <f>IFERROR(IF(INDEX(Attendance!$T:$T,MATCH($B602&amp;AF$7,Attendance!$N:$N,0))=TRUE,"L",IF(SUM(AF603:AF604)&gt;=10,5,"")),"")</f>
        <v/>
      </c>
      <c r="AG607" s="208" t="str">
        <f>IFERROR(IF(INDEX(Attendance!$T:$T,MATCH($B602&amp;AG$7,Attendance!$N:$N,0))=TRUE,"L",IF(SUM(AG603:AG604)&gt;=10,5,"")),"")</f>
        <v/>
      </c>
      <c r="AH607" s="208" t="str">
        <f>IFERROR(IF(INDEX(Attendance!$T:$T,MATCH($B602&amp;AH$7,Attendance!$N:$N,0))=TRUE,"L",IF(SUM(AH603:AH604)&gt;=10,5,"")),"")</f>
        <v/>
      </c>
      <c r="AI607" s="208" t="str">
        <f>IFERROR(IF(INDEX(Attendance!$T:$T,MATCH($B602&amp;AI$7,Attendance!$N:$N,0))=TRUE,"L",IF(SUM(AI603:AI604)&gt;=10,5,"")),"")</f>
        <v/>
      </c>
      <c r="AJ607" s="208" t="str">
        <f>IFERROR(IF(INDEX(Attendance!$T:$T,MATCH($B602&amp;AJ$7,Attendance!$N:$N,0))=TRUE,"L",IF(SUM(AJ603:AJ604)&gt;=10,5,"")),"")</f>
        <v/>
      </c>
      <c r="AK607" s="260"/>
      <c r="AL607" s="209">
        <f>ROUND(AL602*AL603,2)</f>
        <v>0</v>
      </c>
      <c r="AM607" s="209">
        <f>ROUND(AM602*AM603,2)</f>
        <v>0</v>
      </c>
      <c r="AN607" s="209">
        <f>ROUND(AN602*AN603,2)</f>
        <v>0</v>
      </c>
      <c r="AO607" s="263"/>
      <c r="AP607" s="266"/>
      <c r="AQ607" s="210">
        <f>AQ602*$AQ$5</f>
        <v>0</v>
      </c>
      <c r="AR607" s="211">
        <f>AR602*ROUND(IF($C607="",1200,MID($C607,FIND("RM",$C607)+3,4))/26,2)</f>
        <v>0</v>
      </c>
      <c r="AS607" s="211">
        <f t="shared" ref="AS607:AT607" si="168">AS602*ROUND(IF($C607="",1200,MID($C607,FIND("RM",$C607)+3,4))/26,2)</f>
        <v>0</v>
      </c>
      <c r="AT607" s="211">
        <f t="shared" si="168"/>
        <v>92.3</v>
      </c>
      <c r="AU607" s="257"/>
    </row>
    <row r="608" spans="1:47" ht="21" customHeight="1" x14ac:dyDescent="0.35">
      <c r="AK608" s="278">
        <f>SUM(AK8:AK602)</f>
        <v>5757</v>
      </c>
      <c r="AL608" s="278">
        <f t="array" ref="AL608">SUM(IF(ROW(AL8:AL607)-2=6*ROUNDUP((ROW(AL8:AL607)-2)/6,0),AL8:AL607))</f>
        <v>1900</v>
      </c>
      <c r="AM608" s="278">
        <f t="array" ref="AM608">SUM(IF(ROW(AM8:AM607)-2=6*ROUNDUP((ROW(AM8:AM607)-2)/6,0),AM8:AM607))</f>
        <v>91</v>
      </c>
      <c r="AN608" s="278">
        <f t="array" ref="AN608">SUM(IF(ROW(AN8:AN607)-2=6*ROUNDUP((ROW(AN8:AN607)-2)/6,0),AN8:AN607))</f>
        <v>0</v>
      </c>
      <c r="AO608" s="280">
        <f>SUM(AO8:AO607)</f>
        <v>3465</v>
      </c>
      <c r="AP608" s="280">
        <f>SUM(AP8:AP607)</f>
        <v>690</v>
      </c>
      <c r="AQ608" s="280" cm="1">
        <f t="array" ref="AQ608">SUM(IF(ROW(AQ8:AQ607)-1=6*ROUNDUP((ROW(AQ8:AQ607)-1)/6,0),AQ8:AQ607))</f>
        <v>110</v>
      </c>
      <c r="AR608" s="278">
        <f t="array" ref="AR608">SUM(IF(ROW(AR8:AR607)-2=6*ROUNDUP((ROW(AR8:AR607)-2)/6,0),AR8:AR607))</f>
        <v>0</v>
      </c>
      <c r="AS608" s="278">
        <f t="array" ref="AS608">SUM(IF(ROW(AS8:AS607)-2=6*ROUNDUP((ROW(AS8:AS607)-2)/6,0),AS8:AS607))</f>
        <v>0</v>
      </c>
      <c r="AT608" s="278">
        <f t="array" ref="AT608">SUM(IF(ROW(AT8:AT607)-2=6*ROUNDUP((ROW(AT8:AT607)-2)/6,0),AT8:AT607))</f>
        <v>200</v>
      </c>
      <c r="AU608" s="282">
        <f>SUM(AU8:AU607)</f>
        <v>59194.340000000004</v>
      </c>
    </row>
    <row r="609" spans="37:47" ht="21.75" customHeight="1" thickBot="1" x14ac:dyDescent="0.4">
      <c r="AK609" s="279"/>
      <c r="AL609" s="279"/>
      <c r="AM609" s="279"/>
      <c r="AN609" s="279"/>
      <c r="AO609" s="281"/>
      <c r="AP609" s="281"/>
      <c r="AQ609" s="281"/>
      <c r="AR609" s="279"/>
      <c r="AS609" s="279"/>
      <c r="AT609" s="279"/>
      <c r="AU609" s="283"/>
    </row>
    <row r="610" spans="37:47" ht="51" customHeight="1" thickBot="1" x14ac:dyDescent="0.5">
      <c r="AK610" s="219">
        <f>SUM(AK8:AK607)*AK5</f>
        <v>33217.89</v>
      </c>
      <c r="AL610" s="219">
        <f t="array" ref="AL610">SUM(IF(ROW(AL8:AL607)-1=6*ROUNDUP((ROW(AL8:AL607)-1)/6,0),AL8:AL607))</f>
        <v>16750.839999999993</v>
      </c>
      <c r="AM610" s="219">
        <f t="array" ref="AM610">SUM(IF(ROW(AM8:AM607)-1=6*ROUNDUP((ROW(AM8:AM607)-1)/6,0),AM8:AM607))</f>
        <v>1084.01</v>
      </c>
      <c r="AN610" s="220">
        <f t="array" ref="AN610">SUM(IF(ROW(AN8:AN607)-1=6*ROUNDUP((ROW(AN8:AN607)-1)/6,0),AN8:AN607))</f>
        <v>0</v>
      </c>
      <c r="AR610" s="219">
        <f t="array" ref="AR610">SUM(IF(ROW(AR8:AR607)-1=6*ROUNDUP((ROW(AR8:AR607)-1)/6,0),AR8:AR607))</f>
        <v>0</v>
      </c>
      <c r="AS610" s="219">
        <f t="array" ref="AS610">SUM(IF(ROW(AS8:AS607)-1=6*ROUNDUP((ROW(AS8:AS607)-1)/6,0),AS8:AS607))</f>
        <v>0</v>
      </c>
      <c r="AT610" s="220">
        <f t="array" ref="AT610">SUM(IF(ROW(AT8:AT607)-1=6*ROUNDUP((ROW(AT8:AT607)-1)/6,0),AT8:AT607))</f>
        <v>9230.0000000000018</v>
      </c>
    </row>
  </sheetData>
  <sheetProtection deleteColumns="0" selectLockedCells="1"/>
  <protectedRanges>
    <protectedRange sqref="C1:C1048576" name="COLUMN C"/>
  </protectedRanges>
  <autoFilter ref="E1:E610" xr:uid="{00000000-0009-0000-0000-000002000000}"/>
  <mergeCells count="423">
    <mergeCell ref="AK290:AK295"/>
    <mergeCell ref="AO290:AO295"/>
    <mergeCell ref="AP290:AP295"/>
    <mergeCell ref="AU290:AU295"/>
    <mergeCell ref="AK284:AK289"/>
    <mergeCell ref="AO284:AO289"/>
    <mergeCell ref="AP284:AP289"/>
    <mergeCell ref="AU284:AU289"/>
    <mergeCell ref="AK278:AK283"/>
    <mergeCell ref="AO278:AO283"/>
    <mergeCell ref="AP278:AP283"/>
    <mergeCell ref="AU278:AU283"/>
    <mergeCell ref="AK272:AK277"/>
    <mergeCell ref="AO272:AO277"/>
    <mergeCell ref="AP272:AP277"/>
    <mergeCell ref="AU272:AU277"/>
    <mergeCell ref="AK266:AK271"/>
    <mergeCell ref="AO266:AO271"/>
    <mergeCell ref="AP266:AP271"/>
    <mergeCell ref="AU266:AU271"/>
    <mergeCell ref="AK260:AK265"/>
    <mergeCell ref="AO260:AO265"/>
    <mergeCell ref="AP260:AP265"/>
    <mergeCell ref="AU260:AU265"/>
    <mergeCell ref="AK254:AK259"/>
    <mergeCell ref="AO254:AO259"/>
    <mergeCell ref="AP254:AP259"/>
    <mergeCell ref="AU254:AU259"/>
    <mergeCell ref="AK248:AK253"/>
    <mergeCell ref="AO248:AO253"/>
    <mergeCell ref="AP248:AP253"/>
    <mergeCell ref="AU248:AU253"/>
    <mergeCell ref="AK242:AK247"/>
    <mergeCell ref="AO242:AO247"/>
    <mergeCell ref="AP242:AP247"/>
    <mergeCell ref="AU242:AU247"/>
    <mergeCell ref="AK236:AK241"/>
    <mergeCell ref="AO236:AO241"/>
    <mergeCell ref="AP236:AP241"/>
    <mergeCell ref="AU236:AU241"/>
    <mergeCell ref="AK230:AK235"/>
    <mergeCell ref="AO230:AO235"/>
    <mergeCell ref="AP230:AP235"/>
    <mergeCell ref="AU230:AU235"/>
    <mergeCell ref="AK224:AK229"/>
    <mergeCell ref="AO224:AO229"/>
    <mergeCell ref="AP224:AP229"/>
    <mergeCell ref="AU224:AU229"/>
    <mergeCell ref="AK218:AK223"/>
    <mergeCell ref="AO218:AO223"/>
    <mergeCell ref="AP218:AP223"/>
    <mergeCell ref="AU218:AU223"/>
    <mergeCell ref="AK212:AK217"/>
    <mergeCell ref="AO212:AO217"/>
    <mergeCell ref="AP212:AP217"/>
    <mergeCell ref="AU212:AU217"/>
    <mergeCell ref="AK206:AK211"/>
    <mergeCell ref="AO206:AO211"/>
    <mergeCell ref="AP206:AP211"/>
    <mergeCell ref="AU206:AU211"/>
    <mergeCell ref="AK200:AK205"/>
    <mergeCell ref="AO200:AO205"/>
    <mergeCell ref="AP200:AP205"/>
    <mergeCell ref="AU200:AU205"/>
    <mergeCell ref="AK194:AK199"/>
    <mergeCell ref="AO194:AO199"/>
    <mergeCell ref="AP194:AP199"/>
    <mergeCell ref="AU194:AU199"/>
    <mergeCell ref="AK188:AK193"/>
    <mergeCell ref="AO188:AO193"/>
    <mergeCell ref="AP188:AP193"/>
    <mergeCell ref="AU188:AU193"/>
    <mergeCell ref="AK182:AK187"/>
    <mergeCell ref="AO182:AO187"/>
    <mergeCell ref="AP182:AP187"/>
    <mergeCell ref="AU182:AU187"/>
    <mergeCell ref="AK176:AK181"/>
    <mergeCell ref="AO176:AO181"/>
    <mergeCell ref="AP176:AP181"/>
    <mergeCell ref="AU176:AU181"/>
    <mergeCell ref="AK170:AK175"/>
    <mergeCell ref="AO170:AO175"/>
    <mergeCell ref="AP170:AP175"/>
    <mergeCell ref="AU170:AU175"/>
    <mergeCell ref="AK164:AK169"/>
    <mergeCell ref="AO164:AO169"/>
    <mergeCell ref="AP164:AP169"/>
    <mergeCell ref="AU164:AU169"/>
    <mergeCell ref="AK158:AK163"/>
    <mergeCell ref="AO158:AO163"/>
    <mergeCell ref="AP158:AP163"/>
    <mergeCell ref="AU158:AU163"/>
    <mergeCell ref="AK152:AK157"/>
    <mergeCell ref="AO152:AO157"/>
    <mergeCell ref="AP152:AP157"/>
    <mergeCell ref="AU152:AU157"/>
    <mergeCell ref="AK146:AK151"/>
    <mergeCell ref="AO146:AO151"/>
    <mergeCell ref="AP146:AP151"/>
    <mergeCell ref="AU146:AU151"/>
    <mergeCell ref="AK140:AK145"/>
    <mergeCell ref="AO140:AO145"/>
    <mergeCell ref="AP140:AP145"/>
    <mergeCell ref="AU140:AU145"/>
    <mergeCell ref="AK134:AK139"/>
    <mergeCell ref="AO134:AO139"/>
    <mergeCell ref="AP134:AP139"/>
    <mergeCell ref="AU134:AU139"/>
    <mergeCell ref="AK128:AK133"/>
    <mergeCell ref="AO128:AO133"/>
    <mergeCell ref="AP128:AP133"/>
    <mergeCell ref="AU128:AU133"/>
    <mergeCell ref="AK122:AK127"/>
    <mergeCell ref="AO122:AO127"/>
    <mergeCell ref="AP122:AP127"/>
    <mergeCell ref="AU122:AU127"/>
    <mergeCell ref="AK116:AK121"/>
    <mergeCell ref="AO116:AO121"/>
    <mergeCell ref="AP116:AP121"/>
    <mergeCell ref="AU116:AU121"/>
    <mergeCell ref="AK110:AK115"/>
    <mergeCell ref="AO110:AO115"/>
    <mergeCell ref="AP110:AP115"/>
    <mergeCell ref="AU110:AU115"/>
    <mergeCell ref="AK104:AK109"/>
    <mergeCell ref="AO104:AO109"/>
    <mergeCell ref="AP104:AP109"/>
    <mergeCell ref="AU104:AU109"/>
    <mergeCell ref="AK98:AK103"/>
    <mergeCell ref="AO98:AO103"/>
    <mergeCell ref="AP98:AP103"/>
    <mergeCell ref="AU98:AU103"/>
    <mergeCell ref="AK92:AK97"/>
    <mergeCell ref="AO92:AO97"/>
    <mergeCell ref="AP92:AP97"/>
    <mergeCell ref="AU92:AU97"/>
    <mergeCell ref="AK86:AK91"/>
    <mergeCell ref="AO86:AO91"/>
    <mergeCell ref="AP86:AP91"/>
    <mergeCell ref="AU86:AU91"/>
    <mergeCell ref="AK80:AK85"/>
    <mergeCell ref="AO80:AO85"/>
    <mergeCell ref="AP80:AP85"/>
    <mergeCell ref="AU80:AU85"/>
    <mergeCell ref="AK74:AK79"/>
    <mergeCell ref="AO74:AO79"/>
    <mergeCell ref="AP74:AP79"/>
    <mergeCell ref="AU74:AU79"/>
    <mergeCell ref="AK68:AK73"/>
    <mergeCell ref="AO68:AO73"/>
    <mergeCell ref="AP68:AP73"/>
    <mergeCell ref="AU68:AU73"/>
    <mergeCell ref="AK62:AK67"/>
    <mergeCell ref="AO62:AO67"/>
    <mergeCell ref="AP62:AP67"/>
    <mergeCell ref="AU62:AU67"/>
    <mergeCell ref="AK38:AK43"/>
    <mergeCell ref="AO38:AO43"/>
    <mergeCell ref="AP38:AP43"/>
    <mergeCell ref="AU38:AU43"/>
    <mergeCell ref="AK50:AK55"/>
    <mergeCell ref="AO50:AO55"/>
    <mergeCell ref="AP50:AP55"/>
    <mergeCell ref="AU50:AU55"/>
    <mergeCell ref="AK44:AK49"/>
    <mergeCell ref="AO44:AO49"/>
    <mergeCell ref="AP44:AP49"/>
    <mergeCell ref="AU44:AU49"/>
    <mergeCell ref="AK608:AK609"/>
    <mergeCell ref="AL608:AL609"/>
    <mergeCell ref="AM608:AM609"/>
    <mergeCell ref="AN608:AN609"/>
    <mergeCell ref="AO608:AO609"/>
    <mergeCell ref="AU596:AU601"/>
    <mergeCell ref="AK602:AK607"/>
    <mergeCell ref="AO602:AO607"/>
    <mergeCell ref="AP602:AP607"/>
    <mergeCell ref="AU602:AU607"/>
    <mergeCell ref="AU608:AU609"/>
    <mergeCell ref="AP608:AP609"/>
    <mergeCell ref="AQ608:AQ609"/>
    <mergeCell ref="AR608:AR609"/>
    <mergeCell ref="AS608:AS609"/>
    <mergeCell ref="AT608:AT609"/>
    <mergeCell ref="AK596:AK601"/>
    <mergeCell ref="AO596:AO601"/>
    <mergeCell ref="AP596:AP601"/>
    <mergeCell ref="AU584:AU589"/>
    <mergeCell ref="AK590:AK595"/>
    <mergeCell ref="AO590:AO595"/>
    <mergeCell ref="AP590:AP595"/>
    <mergeCell ref="AU590:AU595"/>
    <mergeCell ref="AK584:AK589"/>
    <mergeCell ref="AO584:AO589"/>
    <mergeCell ref="AP584:AP589"/>
    <mergeCell ref="AK578:AK583"/>
    <mergeCell ref="AO578:AO583"/>
    <mergeCell ref="AP578:AP583"/>
    <mergeCell ref="AU578:AU583"/>
    <mergeCell ref="AK548:AK553"/>
    <mergeCell ref="AO548:AO553"/>
    <mergeCell ref="AP548:AP553"/>
    <mergeCell ref="AU548:AU553"/>
    <mergeCell ref="AK554:AK559"/>
    <mergeCell ref="AO554:AO559"/>
    <mergeCell ref="AK560:AK565"/>
    <mergeCell ref="AO560:AO565"/>
    <mergeCell ref="AP560:AP565"/>
    <mergeCell ref="AP554:AP559"/>
    <mergeCell ref="AU554:AU559"/>
    <mergeCell ref="AK572:AK577"/>
    <mergeCell ref="AO572:AO577"/>
    <mergeCell ref="AP572:AP577"/>
    <mergeCell ref="AU572:AU577"/>
    <mergeCell ref="AK566:AK571"/>
    <mergeCell ref="AO566:AO571"/>
    <mergeCell ref="AP566:AP571"/>
    <mergeCell ref="AU566:AU571"/>
    <mergeCell ref="AK530:AK535"/>
    <mergeCell ref="AO530:AO535"/>
    <mergeCell ref="AP530:AP535"/>
    <mergeCell ref="AU530:AU535"/>
    <mergeCell ref="AK542:AK547"/>
    <mergeCell ref="AO542:AO547"/>
    <mergeCell ref="AP542:AP547"/>
    <mergeCell ref="AK536:AK541"/>
    <mergeCell ref="AO536:AO541"/>
    <mergeCell ref="AP536:AP541"/>
    <mergeCell ref="AU536:AU541"/>
    <mergeCell ref="AU542:AU547"/>
    <mergeCell ref="AK524:AK529"/>
    <mergeCell ref="AO524:AO529"/>
    <mergeCell ref="AP524:AP529"/>
    <mergeCell ref="AU524:AU529"/>
    <mergeCell ref="AK518:AK523"/>
    <mergeCell ref="AO518:AO523"/>
    <mergeCell ref="AP518:AP523"/>
    <mergeCell ref="AU518:AU523"/>
    <mergeCell ref="AK512:AK517"/>
    <mergeCell ref="AO512:AO517"/>
    <mergeCell ref="AP512:AP517"/>
    <mergeCell ref="AU512:AU517"/>
    <mergeCell ref="AK506:AK511"/>
    <mergeCell ref="AO506:AO511"/>
    <mergeCell ref="AP506:AP511"/>
    <mergeCell ref="AU506:AU511"/>
    <mergeCell ref="AK500:AK505"/>
    <mergeCell ref="AO500:AO505"/>
    <mergeCell ref="AP500:AP505"/>
    <mergeCell ref="AU500:AU505"/>
    <mergeCell ref="AK494:AK499"/>
    <mergeCell ref="AO494:AO499"/>
    <mergeCell ref="AP494:AP499"/>
    <mergeCell ref="AU494:AU499"/>
    <mergeCell ref="AK488:AK493"/>
    <mergeCell ref="AO488:AO493"/>
    <mergeCell ref="AP488:AP493"/>
    <mergeCell ref="AU488:AU493"/>
    <mergeCell ref="AK482:AK487"/>
    <mergeCell ref="AO482:AO487"/>
    <mergeCell ref="AP482:AP487"/>
    <mergeCell ref="AU482:AU487"/>
    <mergeCell ref="AK476:AK481"/>
    <mergeCell ref="AO476:AO481"/>
    <mergeCell ref="AP476:AP481"/>
    <mergeCell ref="AU476:AU481"/>
    <mergeCell ref="AK470:AK475"/>
    <mergeCell ref="AO470:AO475"/>
    <mergeCell ref="AP470:AP475"/>
    <mergeCell ref="AU470:AU475"/>
    <mergeCell ref="AK464:AK469"/>
    <mergeCell ref="AO464:AO469"/>
    <mergeCell ref="AP464:AP469"/>
    <mergeCell ref="AU464:AU469"/>
    <mergeCell ref="AK458:AK463"/>
    <mergeCell ref="AO458:AO463"/>
    <mergeCell ref="AP458:AP463"/>
    <mergeCell ref="AU458:AU463"/>
    <mergeCell ref="AK452:AK457"/>
    <mergeCell ref="AO452:AO457"/>
    <mergeCell ref="AP452:AP457"/>
    <mergeCell ref="AU452:AU457"/>
    <mergeCell ref="AK446:AK451"/>
    <mergeCell ref="AO446:AO451"/>
    <mergeCell ref="AP446:AP451"/>
    <mergeCell ref="AU446:AU451"/>
    <mergeCell ref="AK440:AK445"/>
    <mergeCell ref="AO440:AO445"/>
    <mergeCell ref="AP440:AP445"/>
    <mergeCell ref="AU440:AU445"/>
    <mergeCell ref="AK434:AK439"/>
    <mergeCell ref="AO434:AO439"/>
    <mergeCell ref="AP434:AP439"/>
    <mergeCell ref="AU434:AU439"/>
    <mergeCell ref="AK428:AK433"/>
    <mergeCell ref="AO428:AO433"/>
    <mergeCell ref="AP428:AP433"/>
    <mergeCell ref="AU428:AU433"/>
    <mergeCell ref="AK422:AK427"/>
    <mergeCell ref="AO422:AO427"/>
    <mergeCell ref="AP422:AP427"/>
    <mergeCell ref="AU422:AU427"/>
    <mergeCell ref="AK416:AK421"/>
    <mergeCell ref="AO416:AO421"/>
    <mergeCell ref="AP416:AP421"/>
    <mergeCell ref="AU416:AU421"/>
    <mergeCell ref="AK410:AK415"/>
    <mergeCell ref="AO410:AO415"/>
    <mergeCell ref="AP410:AP415"/>
    <mergeCell ref="AU410:AU415"/>
    <mergeCell ref="AK404:AK409"/>
    <mergeCell ref="AO404:AO409"/>
    <mergeCell ref="AP404:AP409"/>
    <mergeCell ref="AU404:AU409"/>
    <mergeCell ref="AK398:AK403"/>
    <mergeCell ref="AO398:AO403"/>
    <mergeCell ref="AP398:AP403"/>
    <mergeCell ref="AU398:AU403"/>
    <mergeCell ref="AK392:AK397"/>
    <mergeCell ref="AO392:AO397"/>
    <mergeCell ref="AP392:AP397"/>
    <mergeCell ref="AU392:AU397"/>
    <mergeCell ref="AK386:AK391"/>
    <mergeCell ref="AO386:AO391"/>
    <mergeCell ref="AP386:AP391"/>
    <mergeCell ref="AU386:AU391"/>
    <mergeCell ref="AK380:AK385"/>
    <mergeCell ref="AO380:AO385"/>
    <mergeCell ref="AP380:AP385"/>
    <mergeCell ref="AU380:AU385"/>
    <mergeCell ref="AK374:AK379"/>
    <mergeCell ref="AO374:AO379"/>
    <mergeCell ref="AP374:AP379"/>
    <mergeCell ref="AU374:AU379"/>
    <mergeCell ref="AK368:AK373"/>
    <mergeCell ref="AO368:AO373"/>
    <mergeCell ref="AP368:AP373"/>
    <mergeCell ref="AU368:AU373"/>
    <mergeCell ref="AK362:AK367"/>
    <mergeCell ref="AO362:AO367"/>
    <mergeCell ref="AP362:AP367"/>
    <mergeCell ref="AU362:AU367"/>
    <mergeCell ref="AK356:AK361"/>
    <mergeCell ref="AO356:AO361"/>
    <mergeCell ref="AP356:AP361"/>
    <mergeCell ref="AU356:AU361"/>
    <mergeCell ref="AK350:AK355"/>
    <mergeCell ref="AO350:AO355"/>
    <mergeCell ref="AP350:AP355"/>
    <mergeCell ref="AU350:AU355"/>
    <mergeCell ref="AK344:AK349"/>
    <mergeCell ref="AO344:AO349"/>
    <mergeCell ref="AP344:AP349"/>
    <mergeCell ref="AU344:AU349"/>
    <mergeCell ref="AK338:AK343"/>
    <mergeCell ref="AO338:AO343"/>
    <mergeCell ref="AP338:AP343"/>
    <mergeCell ref="AU338:AU343"/>
    <mergeCell ref="AK332:AK337"/>
    <mergeCell ref="AO332:AO337"/>
    <mergeCell ref="AP332:AP337"/>
    <mergeCell ref="AU332:AU337"/>
    <mergeCell ref="AP20:AP25"/>
    <mergeCell ref="AK326:AK331"/>
    <mergeCell ref="AO326:AO331"/>
    <mergeCell ref="AP326:AP331"/>
    <mergeCell ref="AU326:AU331"/>
    <mergeCell ref="AK320:AK325"/>
    <mergeCell ref="AO320:AO325"/>
    <mergeCell ref="AP320:AP325"/>
    <mergeCell ref="AU320:AU325"/>
    <mergeCell ref="AK314:AK319"/>
    <mergeCell ref="AO314:AO319"/>
    <mergeCell ref="AP314:AP319"/>
    <mergeCell ref="AU314:AU319"/>
    <mergeCell ref="AU20:AU25"/>
    <mergeCell ref="AK26:AK31"/>
    <mergeCell ref="AO26:AO31"/>
    <mergeCell ref="AP26:AP31"/>
    <mergeCell ref="AU26:AU31"/>
    <mergeCell ref="AP32:AP37"/>
    <mergeCell ref="AU32:AU37"/>
    <mergeCell ref="AK56:AK61"/>
    <mergeCell ref="AO56:AO61"/>
    <mergeCell ref="AP56:AP61"/>
    <mergeCell ref="AU56:AU61"/>
    <mergeCell ref="AR5:AT5"/>
    <mergeCell ref="A6:A7"/>
    <mergeCell ref="D6:D7"/>
    <mergeCell ref="AL6:AL7"/>
    <mergeCell ref="AM6:AM7"/>
    <mergeCell ref="AN6:AN7"/>
    <mergeCell ref="AO6:AO7"/>
    <mergeCell ref="AP6:AP7"/>
    <mergeCell ref="AK8:AK13"/>
    <mergeCell ref="AO8:AO13"/>
    <mergeCell ref="AP8:AP13"/>
    <mergeCell ref="AR6:AR7"/>
    <mergeCell ref="AT6:AT7"/>
    <mergeCell ref="AU6:AU7"/>
    <mergeCell ref="AS6:AS7"/>
    <mergeCell ref="AU8:AU13"/>
    <mergeCell ref="AK14:AK19"/>
    <mergeCell ref="AO14:AO19"/>
    <mergeCell ref="AP14:AP19"/>
    <mergeCell ref="AU560:AU565"/>
    <mergeCell ref="AK296:AK301"/>
    <mergeCell ref="AO296:AO301"/>
    <mergeCell ref="AP296:AP301"/>
    <mergeCell ref="AU296:AU301"/>
    <mergeCell ref="AU14:AU19"/>
    <mergeCell ref="AK32:AK37"/>
    <mergeCell ref="AO32:AO37"/>
    <mergeCell ref="AK308:AK313"/>
    <mergeCell ref="AO308:AO313"/>
    <mergeCell ref="AP308:AP313"/>
    <mergeCell ref="AU308:AU313"/>
    <mergeCell ref="AK302:AK307"/>
    <mergeCell ref="AO302:AO307"/>
    <mergeCell ref="AP302:AP307"/>
    <mergeCell ref="AU302:AU307"/>
    <mergeCell ref="AK20:AK25"/>
    <mergeCell ref="AO20:AO25"/>
  </mergeCells>
  <conditionalFormatting sqref="D8 D14 D20 D26 D32 D38 D44 D50 D56 D62 D68 D74 D80 D86 D92 D98 D104 D110 D116 D122 D128 D134 D140 D146 D152 D158 D164 D170 D176 D182 D188 D194 D200 D206 D212 D218 D224 D230 D236 D242 D248 D254 D260 D266 D272 D278 D284 D290 D296 D302 D308 D314 D320 D326 D332 D338 D344 D350 D356 D362 D368 D374 D380 D386 D392 D398 D404 D410 D416 D422 D428 D434 D440 D446 D452 D458 D464 D470 D476 D482 D488 D494 D500 D506 D512 D518 D524 D530 D536 D542 D548 D554 D560 D566 D572 D578 D584 D590 D596 D602">
    <cfRule type="cellIs" dxfId="13" priority="14" operator="equal">
      <formula>"HOLD"</formula>
    </cfRule>
  </conditionalFormatting>
  <conditionalFormatting sqref="F8:AJ8 F14:AJ14 F20:AJ20 F26:AJ26 F32:AJ32 F38:AJ38 F44:AJ44 F50:AJ50 F56:AJ56 F62:AJ62 F68:AJ68 F74:AJ74 F80:AJ80 F86:AJ86 F92:AJ92 F98:AJ98 F104:AJ104 F110:AJ110 F116:AJ116 F122:AJ122 F128:AJ128 F134:AJ134 F140:AJ140 F146:AJ146 F152:AJ152 F158:AJ158 F164:AJ164 F170:AJ170 F176:AJ176 F182:AJ182 F188:AJ188 F194:AJ194 F200:AJ200 F206:AJ206 F212:AJ212 F218:AJ218 F224:AJ224 F230:AJ230 F236:AJ236 F242:AJ242 F248:AJ248 F254:AJ254 F260:AJ260 F266:AJ266 F272:AJ272 F278:AJ278 F284:AJ284 F290:AJ290 F296:AJ296 F302:AJ302 F308:AJ308 F314:AJ314 F320:AJ320 F326:AJ326 F332:AJ332 F338:AJ338 F344:AJ344 F350:AJ350 F356:AJ356 F362:AJ362 F368:AJ368 F374:AJ374 F380:AJ380 F386:AJ386 F392:AJ392 F398:AJ398 F404:AJ404 F410:AJ410 F416:AJ416 F422:AJ422 F428:AJ428 F434:AJ434 F440:AJ440 F446:AJ446 F452:AJ452 F458:AJ458 F464:AJ464 F470:AJ470 F476:AJ476 F482:AJ482 F488:AJ488 F494:AJ494 F500:AJ500 F506:AJ506 F512:AJ512 F518:AJ518 F524:AJ524 F530:AJ530 F536:AJ536 F542:AJ542 F548:AJ548 F554:AJ554 F560:AJ560 F566:AJ566 F572:AJ572 F578:AJ578 F584:AJ584 F590:AJ590 F596:AJ596 F602:AJ602">
    <cfRule type="cellIs" dxfId="12" priority="1" operator="equal">
      <formula>"UL"</formula>
    </cfRule>
    <cfRule type="cellIs" dxfId="11" priority="2" operator="equal">
      <formula>"AB"</formula>
    </cfRule>
    <cfRule type="cellIs" dxfId="10" priority="3" operator="equal">
      <formula>"PH"</formula>
    </cfRule>
    <cfRule type="cellIs" dxfId="9" priority="4" operator="equal">
      <formula>"PN"</formula>
    </cfRule>
    <cfRule type="cellIs" dxfId="8" priority="5" operator="equal">
      <formula>"PM"</formula>
    </cfRule>
    <cfRule type="cellIs" dxfId="7" priority="6" operator="equal">
      <formula>"RD"</formula>
    </cfRule>
    <cfRule type="cellIs" dxfId="6" priority="7" operator="equal">
      <formula>"RN"</formula>
    </cfRule>
    <cfRule type="cellIs" dxfId="5" priority="8" operator="equal">
      <formula>"RM"</formula>
    </cfRule>
    <cfRule type="cellIs" dxfId="4" priority="9" operator="equal">
      <formula>"ML"</formula>
    </cfRule>
    <cfRule type="cellIs" dxfId="3" priority="10" operator="equal">
      <formula>"MC"</formula>
    </cfRule>
    <cfRule type="cellIs" dxfId="2" priority="11" operator="equal">
      <formula>"AL"</formula>
    </cfRule>
    <cfRule type="cellIs" dxfId="1" priority="13" operator="equal">
      <formula>"N"</formula>
    </cfRule>
  </conditionalFormatting>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200-000000000000}">
          <x14:formula1>
            <xm:f>Database!$B$3:$B$14</xm:f>
          </x14:formula1>
          <xm:sqref>C3</xm:sqref>
        </x14:dataValidation>
        <x14:dataValidation type="list" allowBlank="1" showInputMessage="1" showErrorMessage="1" xr:uid="{7237198D-1310-4296-96F2-69247656FE2D}">
          <x14:formula1>
            <xm:f>Database!$T$3</xm:f>
          </x14:formula1>
          <xm:sqref>D8 D14 D20 D26 D32 D38 D44 D50 D56 D62 D68 D74 D80 D86 D92 D98 D104 D110 D116 D122 D128 D134 D140 D146 D152 D158 D164 D170 D176 D182 D188 D194 D200 D206 D212 D218 D224 D230 D236 D242 D248 D254 D260 D266 D272 D278 D284 D290 D296 D302 D308 D314 D320 D326 D332 D338 D344 D350 D356 D362 D368 D374 D380 D386 D392 D398 D404 D410 D416 D422 D428 D434 D440 D446 D452 D458 D464 D470 D476 D482 D488 D494 D500 D506 D512 D518 D524 D530 D536 D542 D548 D554 D560 D566 D572 D578 D584 D590 D596 D602</xm:sqref>
        </x14:dataValidation>
        <x14:dataValidation type="list" allowBlank="1" showInputMessage="1" showErrorMessage="1" xr:uid="{5A80CA5C-0DCC-4B53-A289-273CE232FAC5}">
          <x14:formula1>
            <xm:f>Database!$T$15:$T$20</xm:f>
          </x14:formula1>
          <xm:sqref>D9 D15 D21 D27 D33 D39 D45 D51 D57 D63 D69 D75 D81 D87 D93 D99 D105 D111 D117 D123 D129 D135 D141 D147 D153 D159 D165 D171 D177 D183 D189 D195 D201 D207 D213 D219 D225 D231 D237 D243 D249 D255 D261 D267 D273 D279 D285 D291 D297 D303 D309 D315 D321 D327 D333 D339 D345 D351 D357 D363 D369 D375 D381 D387 D393 D399 D405 D411 D417 D423 D429 D435 D441 D447 D453 D459 D465 D471 D477 D483 D489 D495 D501 D507 D513 D519 D525 D531 D537 D543 D549 D555 D561 D567 D573 D579 D585 D591 D597 D603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04"/>
  <sheetViews>
    <sheetView zoomScale="60" zoomScaleNormal="60" workbookViewId="0">
      <selection sqref="A1:K1"/>
    </sheetView>
  </sheetViews>
  <sheetFormatPr defaultRowHeight="15" x14ac:dyDescent="0.25"/>
  <cols>
    <col min="1" max="1" width="5.42578125" style="30" customWidth="1"/>
    <col min="2" max="2" width="14.85546875" style="30" customWidth="1"/>
    <col min="3" max="3" width="56.5703125" style="31" customWidth="1"/>
    <col min="4" max="4" width="21.85546875" style="30" customWidth="1"/>
    <col min="5" max="5" width="21.7109375" style="30" bestFit="1" customWidth="1"/>
    <col min="6" max="6" width="22.7109375" style="31" hidden="1" customWidth="1"/>
    <col min="7" max="7" width="22.42578125" style="32" bestFit="1" customWidth="1"/>
    <col min="8" max="8" width="14.140625" style="30" customWidth="1"/>
    <col min="9" max="9" width="15.42578125" style="30" customWidth="1"/>
    <col min="10" max="10" width="20" style="30" customWidth="1"/>
    <col min="11" max="11" width="20.28515625" style="30" customWidth="1"/>
    <col min="12" max="12" width="23.42578125" style="30" customWidth="1"/>
    <col min="13" max="13" width="58" style="30" bestFit="1" customWidth="1"/>
    <col min="14" max="14" width="12.140625" style="31" customWidth="1"/>
    <col min="15" max="16384" width="9.140625" style="31"/>
  </cols>
  <sheetData>
    <row r="1" spans="1:13" ht="30.75" customHeight="1" x14ac:dyDescent="0.25">
      <c r="A1" s="284" t="s">
        <v>178</v>
      </c>
      <c r="B1" s="284"/>
      <c r="C1" s="284"/>
      <c r="D1" s="284"/>
      <c r="E1" s="284"/>
      <c r="F1" s="284"/>
      <c r="G1" s="284"/>
      <c r="H1" s="284"/>
      <c r="I1" s="284"/>
      <c r="J1" s="284"/>
      <c r="K1" s="284"/>
    </row>
    <row r="2" spans="1:13" ht="18" x14ac:dyDescent="0.25">
      <c r="A2" s="285" t="s">
        <v>179</v>
      </c>
      <c r="B2" s="285"/>
      <c r="C2" s="227" t="s">
        <v>236</v>
      </c>
      <c r="D2" s="33"/>
      <c r="E2" s="33"/>
      <c r="F2" s="34"/>
      <c r="G2" s="35"/>
      <c r="H2" s="33"/>
      <c r="I2" s="33"/>
      <c r="J2" s="33"/>
      <c r="K2" s="33"/>
    </row>
    <row r="3" spans="1:13" ht="18" x14ac:dyDescent="0.25">
      <c r="A3" s="285" t="s">
        <v>180</v>
      </c>
      <c r="B3" s="285"/>
      <c r="C3" s="227" t="s">
        <v>236</v>
      </c>
      <c r="D3" s="33"/>
      <c r="E3" s="33"/>
      <c r="F3" s="34"/>
      <c r="G3" s="35"/>
      <c r="H3" s="33"/>
      <c r="I3" s="33"/>
      <c r="J3" s="33"/>
      <c r="K3" s="33"/>
    </row>
    <row r="4" spans="1:13" ht="15.75" thickBot="1" x14ac:dyDescent="0.3">
      <c r="A4" s="33"/>
      <c r="B4" s="33"/>
      <c r="C4" s="34"/>
      <c r="D4" s="33"/>
      <c r="E4" s="33"/>
      <c r="F4" s="34"/>
      <c r="G4" s="35"/>
      <c r="H4" s="33"/>
      <c r="I4" s="33"/>
      <c r="J4" s="33"/>
      <c r="K4" s="33"/>
    </row>
    <row r="5" spans="1:13" ht="59.25" customHeight="1" thickBot="1" x14ac:dyDescent="0.3">
      <c r="A5" s="36" t="s">
        <v>7</v>
      </c>
      <c r="B5" s="36" t="s">
        <v>181</v>
      </c>
      <c r="C5" s="36" t="s">
        <v>182</v>
      </c>
      <c r="D5" s="37" t="s">
        <v>183</v>
      </c>
      <c r="E5" s="37" t="s">
        <v>184</v>
      </c>
      <c r="F5" s="37"/>
      <c r="G5" s="38" t="s">
        <v>185</v>
      </c>
      <c r="H5" s="39" t="s">
        <v>37</v>
      </c>
      <c r="I5" s="40" t="s">
        <v>186</v>
      </c>
      <c r="J5" s="41" t="s">
        <v>187</v>
      </c>
      <c r="K5" s="42" t="s">
        <v>188</v>
      </c>
      <c r="L5" s="43" t="s">
        <v>189</v>
      </c>
      <c r="M5" s="44" t="s">
        <v>190</v>
      </c>
    </row>
    <row r="6" spans="1:13" ht="19.5" customHeight="1" x14ac:dyDescent="0.25">
      <c r="A6" s="45">
        <f>ROW()-ROW($A$5)</f>
        <v>1</v>
      </c>
      <c r="B6" s="46" t="s">
        <v>237</v>
      </c>
      <c r="C6" s="47" t="s">
        <v>238</v>
      </c>
      <c r="D6" s="48" t="s">
        <v>239</v>
      </c>
      <c r="E6" s="48" t="s">
        <v>240</v>
      </c>
      <c r="F6" s="49" t="str">
        <f>G6&amp;" "&amp;H6</f>
        <v>Acc No. 01 Bank Code 01</v>
      </c>
      <c r="G6" s="50" t="s">
        <v>241</v>
      </c>
      <c r="H6" s="45" t="s">
        <v>242</v>
      </c>
      <c r="I6" s="51">
        <v>42648</v>
      </c>
      <c r="J6" s="52" t="s">
        <v>91</v>
      </c>
      <c r="K6" s="52"/>
      <c r="L6" s="53"/>
      <c r="M6" s="225" t="s">
        <v>236</v>
      </c>
    </row>
    <row r="7" spans="1:13" ht="19.5" customHeight="1" x14ac:dyDescent="0.25">
      <c r="A7" s="45">
        <f t="shared" ref="A7:A70" si="0">ROW()-ROW($A$5)</f>
        <v>2</v>
      </c>
      <c r="B7" s="55" t="s">
        <v>243</v>
      </c>
      <c r="C7" s="56" t="s">
        <v>244</v>
      </c>
      <c r="D7" s="57" t="s">
        <v>245</v>
      </c>
      <c r="E7" s="57" t="s">
        <v>246</v>
      </c>
      <c r="F7" s="49" t="str">
        <f t="shared" ref="F7:F70" si="1">G7&amp;" "&amp;H7</f>
        <v>Acc No. 02 Bank Code 02</v>
      </c>
      <c r="G7" s="58" t="s">
        <v>247</v>
      </c>
      <c r="H7" s="54" t="s">
        <v>248</v>
      </c>
      <c r="I7" s="59">
        <v>42818</v>
      </c>
      <c r="J7" s="52" t="s">
        <v>91</v>
      </c>
      <c r="K7" s="60"/>
      <c r="L7" s="53"/>
      <c r="M7" s="225" t="s">
        <v>236</v>
      </c>
    </row>
    <row r="8" spans="1:13" ht="19.5" customHeight="1" x14ac:dyDescent="0.25">
      <c r="A8" s="45">
        <f t="shared" si="0"/>
        <v>3</v>
      </c>
      <c r="B8" s="55" t="s">
        <v>249</v>
      </c>
      <c r="C8" s="56" t="s">
        <v>250</v>
      </c>
      <c r="D8" s="57" t="s">
        <v>251</v>
      </c>
      <c r="E8" s="57" t="s">
        <v>252</v>
      </c>
      <c r="F8" s="49" t="str">
        <f t="shared" si="1"/>
        <v>Acc No. 03 Bank Code 03</v>
      </c>
      <c r="G8" s="58" t="s">
        <v>253</v>
      </c>
      <c r="H8" s="54" t="s">
        <v>254</v>
      </c>
      <c r="I8" s="59">
        <v>42837</v>
      </c>
      <c r="J8" s="52" t="s">
        <v>91</v>
      </c>
      <c r="K8" s="60"/>
      <c r="L8" s="53"/>
      <c r="M8" s="225" t="s">
        <v>236</v>
      </c>
    </row>
    <row r="9" spans="1:13" ht="19.5" customHeight="1" x14ac:dyDescent="0.25">
      <c r="A9" s="45">
        <f t="shared" si="0"/>
        <v>4</v>
      </c>
      <c r="B9" s="55" t="s">
        <v>255</v>
      </c>
      <c r="C9" s="56" t="s">
        <v>256</v>
      </c>
      <c r="D9" s="57" t="s">
        <v>257</v>
      </c>
      <c r="E9" s="57" t="s">
        <v>258</v>
      </c>
      <c r="F9" s="49" t="str">
        <f t="shared" si="1"/>
        <v>Acc No. 04 Bank Code 04</v>
      </c>
      <c r="G9" s="61" t="s">
        <v>259</v>
      </c>
      <c r="H9" s="54" t="s">
        <v>260</v>
      </c>
      <c r="I9" s="59">
        <v>42858</v>
      </c>
      <c r="J9" s="52" t="s">
        <v>91</v>
      </c>
      <c r="K9" s="60"/>
      <c r="L9" s="53"/>
      <c r="M9" s="225" t="s">
        <v>236</v>
      </c>
    </row>
    <row r="10" spans="1:13" ht="19.5" customHeight="1" x14ac:dyDescent="0.25">
      <c r="A10" s="45">
        <f t="shared" si="0"/>
        <v>5</v>
      </c>
      <c r="B10" s="55" t="s">
        <v>261</v>
      </c>
      <c r="C10" s="56" t="s">
        <v>262</v>
      </c>
      <c r="D10" s="57" t="s">
        <v>263</v>
      </c>
      <c r="E10" s="57" t="s">
        <v>264</v>
      </c>
      <c r="F10" s="49" t="str">
        <f t="shared" si="1"/>
        <v>Acc No. 05 Bank Code 05</v>
      </c>
      <c r="G10" s="62" t="s">
        <v>265</v>
      </c>
      <c r="H10" s="54" t="s">
        <v>266</v>
      </c>
      <c r="I10" s="59">
        <v>42921</v>
      </c>
      <c r="J10" s="52" t="s">
        <v>91</v>
      </c>
      <c r="K10" s="60"/>
      <c r="L10" s="53"/>
      <c r="M10" s="225" t="s">
        <v>236</v>
      </c>
    </row>
    <row r="11" spans="1:13" ht="19.5" customHeight="1" x14ac:dyDescent="0.25">
      <c r="A11" s="45">
        <f t="shared" si="0"/>
        <v>6</v>
      </c>
      <c r="B11" s="55" t="s">
        <v>267</v>
      </c>
      <c r="C11" s="56" t="s">
        <v>268</v>
      </c>
      <c r="D11" s="57" t="s">
        <v>269</v>
      </c>
      <c r="E11" s="57" t="s">
        <v>270</v>
      </c>
      <c r="F11" s="49" t="str">
        <f t="shared" si="1"/>
        <v>Acc No. 06 Bank Code 06</v>
      </c>
      <c r="G11" s="58" t="s">
        <v>271</v>
      </c>
      <c r="H11" s="54" t="s">
        <v>272</v>
      </c>
      <c r="I11" s="59">
        <v>42927</v>
      </c>
      <c r="J11" s="52" t="s">
        <v>91</v>
      </c>
      <c r="K11" s="60"/>
      <c r="L11" s="53"/>
      <c r="M11" s="225" t="s">
        <v>236</v>
      </c>
    </row>
    <row r="12" spans="1:13" ht="19.5" customHeight="1" x14ac:dyDescent="0.25">
      <c r="A12" s="45">
        <f t="shared" si="0"/>
        <v>7</v>
      </c>
      <c r="B12" s="55" t="s">
        <v>273</v>
      </c>
      <c r="C12" s="56" t="s">
        <v>274</v>
      </c>
      <c r="D12" s="57" t="s">
        <v>275</v>
      </c>
      <c r="E12" s="57" t="s">
        <v>276</v>
      </c>
      <c r="F12" s="49" t="str">
        <f t="shared" si="1"/>
        <v>Acc No. 07 Bank Code 07</v>
      </c>
      <c r="G12" s="62" t="s">
        <v>277</v>
      </c>
      <c r="H12" s="54" t="s">
        <v>278</v>
      </c>
      <c r="I12" s="59">
        <v>42941</v>
      </c>
      <c r="J12" s="52" t="s">
        <v>91</v>
      </c>
      <c r="K12" s="60"/>
      <c r="L12" s="53"/>
      <c r="M12" s="225" t="s">
        <v>236</v>
      </c>
    </row>
    <row r="13" spans="1:13" ht="19.5" customHeight="1" x14ac:dyDescent="0.25">
      <c r="A13" s="45">
        <f t="shared" si="0"/>
        <v>8</v>
      </c>
      <c r="B13" s="55" t="s">
        <v>279</v>
      </c>
      <c r="C13" s="56" t="s">
        <v>280</v>
      </c>
      <c r="D13" s="57" t="s">
        <v>281</v>
      </c>
      <c r="E13" s="57" t="s">
        <v>282</v>
      </c>
      <c r="F13" s="49" t="str">
        <f t="shared" si="1"/>
        <v>Acc No. 08 Bank Code 08</v>
      </c>
      <c r="G13" s="62" t="s">
        <v>283</v>
      </c>
      <c r="H13" s="54" t="s">
        <v>284</v>
      </c>
      <c r="I13" s="59">
        <v>42955</v>
      </c>
      <c r="J13" s="52" t="s">
        <v>91</v>
      </c>
      <c r="K13" s="60"/>
      <c r="L13" s="53"/>
      <c r="M13" s="225" t="s">
        <v>236</v>
      </c>
    </row>
    <row r="14" spans="1:13" ht="19.5" customHeight="1" x14ac:dyDescent="0.25">
      <c r="A14" s="45">
        <f t="shared" si="0"/>
        <v>9</v>
      </c>
      <c r="B14" s="55" t="s">
        <v>285</v>
      </c>
      <c r="C14" s="56" t="s">
        <v>286</v>
      </c>
      <c r="D14" s="57" t="s">
        <v>287</v>
      </c>
      <c r="E14" s="57" t="s">
        <v>288</v>
      </c>
      <c r="F14" s="49" t="str">
        <f t="shared" si="1"/>
        <v>Acc No. 09 Bank Code 09</v>
      </c>
      <c r="G14" s="61" t="s">
        <v>289</v>
      </c>
      <c r="H14" s="54" t="s">
        <v>290</v>
      </c>
      <c r="I14" s="59">
        <v>42963</v>
      </c>
      <c r="J14" s="52" t="s">
        <v>91</v>
      </c>
      <c r="K14" s="60"/>
      <c r="L14" s="53"/>
      <c r="M14" s="225" t="s">
        <v>236</v>
      </c>
    </row>
    <row r="15" spans="1:13" ht="19.5" customHeight="1" x14ac:dyDescent="0.25">
      <c r="A15" s="45">
        <f t="shared" si="0"/>
        <v>10</v>
      </c>
      <c r="B15" s="63" t="s">
        <v>291</v>
      </c>
      <c r="C15" s="56" t="s">
        <v>292</v>
      </c>
      <c r="D15" s="57" t="s">
        <v>293</v>
      </c>
      <c r="E15" s="57" t="s">
        <v>294</v>
      </c>
      <c r="F15" s="49" t="str">
        <f t="shared" si="1"/>
        <v>Acc No. 10 Bank Code 10</v>
      </c>
      <c r="G15" s="62" t="s">
        <v>295</v>
      </c>
      <c r="H15" s="54" t="s">
        <v>296</v>
      </c>
      <c r="I15" s="59">
        <v>42983</v>
      </c>
      <c r="J15" s="52" t="s">
        <v>91</v>
      </c>
      <c r="K15" s="60"/>
      <c r="L15" s="53"/>
      <c r="M15" s="225" t="s">
        <v>236</v>
      </c>
    </row>
    <row r="16" spans="1:13" ht="19.5" customHeight="1" x14ac:dyDescent="0.25">
      <c r="A16" s="45">
        <f t="shared" si="0"/>
        <v>11</v>
      </c>
      <c r="B16" s="55" t="s">
        <v>297</v>
      </c>
      <c r="C16" s="56" t="s">
        <v>298</v>
      </c>
      <c r="D16" s="57" t="s">
        <v>299</v>
      </c>
      <c r="E16" s="57" t="s">
        <v>300</v>
      </c>
      <c r="F16" s="49" t="str">
        <f t="shared" si="1"/>
        <v>Acc No. 11 Bank Code 11</v>
      </c>
      <c r="G16" s="58" t="s">
        <v>301</v>
      </c>
      <c r="H16" s="54" t="s">
        <v>302</v>
      </c>
      <c r="I16" s="59">
        <v>42983</v>
      </c>
      <c r="J16" s="52" t="s">
        <v>91</v>
      </c>
      <c r="K16" s="60"/>
      <c r="L16" s="53"/>
      <c r="M16" s="225" t="s">
        <v>236</v>
      </c>
    </row>
    <row r="17" spans="1:13" ht="19.5" customHeight="1" x14ac:dyDescent="0.25">
      <c r="A17" s="45">
        <f t="shared" si="0"/>
        <v>12</v>
      </c>
      <c r="B17" s="55" t="s">
        <v>303</v>
      </c>
      <c r="C17" s="56" t="s">
        <v>304</v>
      </c>
      <c r="D17" s="57" t="s">
        <v>305</v>
      </c>
      <c r="E17" s="57" t="s">
        <v>306</v>
      </c>
      <c r="F17" s="49" t="str">
        <f t="shared" si="1"/>
        <v>Acc No. 12 Bank Code 12</v>
      </c>
      <c r="G17" s="61" t="s">
        <v>307</v>
      </c>
      <c r="H17" s="54" t="s">
        <v>308</v>
      </c>
      <c r="I17" s="59">
        <v>43019</v>
      </c>
      <c r="J17" s="52" t="s">
        <v>91</v>
      </c>
      <c r="K17" s="60"/>
      <c r="L17" s="53"/>
      <c r="M17" s="225" t="s">
        <v>236</v>
      </c>
    </row>
    <row r="18" spans="1:13" ht="19.5" customHeight="1" x14ac:dyDescent="0.25">
      <c r="A18" s="45">
        <f t="shared" si="0"/>
        <v>13</v>
      </c>
      <c r="B18" s="55" t="s">
        <v>309</v>
      </c>
      <c r="C18" s="56" t="s">
        <v>310</v>
      </c>
      <c r="D18" s="57" t="s">
        <v>311</v>
      </c>
      <c r="E18" s="57" t="s">
        <v>312</v>
      </c>
      <c r="F18" s="49" t="str">
        <f t="shared" si="1"/>
        <v>Acc No. 13 Bank Code 13</v>
      </c>
      <c r="G18" s="61" t="s">
        <v>313</v>
      </c>
      <c r="H18" s="54" t="s">
        <v>314</v>
      </c>
      <c r="I18" s="59">
        <v>43032</v>
      </c>
      <c r="J18" s="52" t="s">
        <v>91</v>
      </c>
      <c r="K18" s="60"/>
      <c r="L18" s="53"/>
      <c r="M18" s="225" t="s">
        <v>236</v>
      </c>
    </row>
    <row r="19" spans="1:13" ht="19.5" customHeight="1" x14ac:dyDescent="0.25">
      <c r="A19" s="45">
        <f t="shared" si="0"/>
        <v>14</v>
      </c>
      <c r="B19" s="55" t="s">
        <v>315</v>
      </c>
      <c r="C19" s="56" t="s">
        <v>316</v>
      </c>
      <c r="D19" s="57" t="s">
        <v>317</v>
      </c>
      <c r="E19" s="57" t="s">
        <v>318</v>
      </c>
      <c r="F19" s="49" t="str">
        <f t="shared" si="1"/>
        <v>Acc No. 14 Bank Code 14</v>
      </c>
      <c r="G19" s="61" t="s">
        <v>319</v>
      </c>
      <c r="H19" s="54" t="s">
        <v>320</v>
      </c>
      <c r="I19" s="59">
        <v>43040</v>
      </c>
      <c r="J19" s="52" t="s">
        <v>97</v>
      </c>
      <c r="K19" s="60">
        <v>44219</v>
      </c>
      <c r="L19" s="53" t="s">
        <v>51</v>
      </c>
      <c r="M19" s="225" t="s">
        <v>236</v>
      </c>
    </row>
    <row r="20" spans="1:13" ht="19.5" customHeight="1" x14ac:dyDescent="0.25">
      <c r="A20" s="45">
        <f t="shared" si="0"/>
        <v>15</v>
      </c>
      <c r="B20" s="55" t="s">
        <v>321</v>
      </c>
      <c r="C20" s="56" t="s">
        <v>322</v>
      </c>
      <c r="D20" s="57" t="s">
        <v>323</v>
      </c>
      <c r="E20" s="57" t="s">
        <v>324</v>
      </c>
      <c r="F20" s="49" t="str">
        <f t="shared" si="1"/>
        <v>Acc No. 15 Bank Code 15</v>
      </c>
      <c r="G20" s="58" t="s">
        <v>325</v>
      </c>
      <c r="H20" s="54" t="s">
        <v>326</v>
      </c>
      <c r="I20" s="59">
        <v>43069</v>
      </c>
      <c r="J20" s="52" t="s">
        <v>91</v>
      </c>
      <c r="K20" s="60"/>
      <c r="L20" s="53"/>
      <c r="M20" s="225" t="s">
        <v>236</v>
      </c>
    </row>
    <row r="21" spans="1:13" ht="19.5" customHeight="1" x14ac:dyDescent="0.25">
      <c r="A21" s="45">
        <f t="shared" si="0"/>
        <v>16</v>
      </c>
      <c r="B21" s="55" t="s">
        <v>327</v>
      </c>
      <c r="C21" s="56" t="s">
        <v>328</v>
      </c>
      <c r="D21" s="57" t="s">
        <v>329</v>
      </c>
      <c r="E21" s="57" t="s">
        <v>330</v>
      </c>
      <c r="F21" s="49" t="str">
        <f t="shared" si="1"/>
        <v>Acc No. 16 Bank Code 16</v>
      </c>
      <c r="G21" s="61" t="s">
        <v>331</v>
      </c>
      <c r="H21" s="54" t="s">
        <v>332</v>
      </c>
      <c r="I21" s="59">
        <v>43090</v>
      </c>
      <c r="J21" s="52" t="s">
        <v>91</v>
      </c>
      <c r="K21" s="60"/>
      <c r="L21" s="53"/>
      <c r="M21" s="225" t="s">
        <v>236</v>
      </c>
    </row>
    <row r="22" spans="1:13" ht="19.5" customHeight="1" x14ac:dyDescent="0.25">
      <c r="A22" s="45">
        <f t="shared" si="0"/>
        <v>17</v>
      </c>
      <c r="B22" s="55" t="s">
        <v>333</v>
      </c>
      <c r="C22" s="56" t="s">
        <v>334</v>
      </c>
      <c r="D22" s="57" t="s">
        <v>335</v>
      </c>
      <c r="E22" s="57" t="s">
        <v>336</v>
      </c>
      <c r="F22" s="49" t="str">
        <f t="shared" si="1"/>
        <v>Acc No. 17 Bank Code 17</v>
      </c>
      <c r="G22" s="61" t="s">
        <v>337</v>
      </c>
      <c r="H22" s="54" t="s">
        <v>338</v>
      </c>
      <c r="I22" s="59">
        <v>43090</v>
      </c>
      <c r="J22" s="52" t="s">
        <v>91</v>
      </c>
      <c r="K22" s="60"/>
      <c r="L22" s="53"/>
      <c r="M22" s="225" t="s">
        <v>236</v>
      </c>
    </row>
    <row r="23" spans="1:13" ht="19.5" customHeight="1" x14ac:dyDescent="0.25">
      <c r="A23" s="45">
        <f t="shared" si="0"/>
        <v>18</v>
      </c>
      <c r="B23" s="55" t="s">
        <v>339</v>
      </c>
      <c r="C23" s="56" t="s">
        <v>340</v>
      </c>
      <c r="D23" s="57" t="s">
        <v>341</v>
      </c>
      <c r="E23" s="57" t="s">
        <v>342</v>
      </c>
      <c r="F23" s="49" t="str">
        <f t="shared" si="1"/>
        <v>Acc No. 18 Bank Code 18</v>
      </c>
      <c r="G23" s="58" t="s">
        <v>343</v>
      </c>
      <c r="H23" s="54" t="s">
        <v>344</v>
      </c>
      <c r="I23" s="59">
        <v>43151</v>
      </c>
      <c r="J23" s="52" t="s">
        <v>91</v>
      </c>
      <c r="K23" s="60"/>
      <c r="L23" s="53"/>
      <c r="M23" s="225" t="s">
        <v>236</v>
      </c>
    </row>
    <row r="24" spans="1:13" ht="19.5" customHeight="1" x14ac:dyDescent="0.25">
      <c r="A24" s="45">
        <f t="shared" si="0"/>
        <v>19</v>
      </c>
      <c r="B24" s="55" t="s">
        <v>345</v>
      </c>
      <c r="C24" s="56" t="s">
        <v>346</v>
      </c>
      <c r="D24" s="57" t="s">
        <v>347</v>
      </c>
      <c r="E24" s="57" t="s">
        <v>348</v>
      </c>
      <c r="F24" s="49" t="str">
        <f t="shared" si="1"/>
        <v>Acc No. 19 Bank Code 19</v>
      </c>
      <c r="G24" s="58" t="s">
        <v>349</v>
      </c>
      <c r="H24" s="54" t="s">
        <v>350</v>
      </c>
      <c r="I24" s="59">
        <v>43164</v>
      </c>
      <c r="J24" s="52" t="s">
        <v>91</v>
      </c>
      <c r="K24" s="60"/>
      <c r="L24" s="53"/>
      <c r="M24" s="225" t="s">
        <v>236</v>
      </c>
    </row>
    <row r="25" spans="1:13" ht="19.5" customHeight="1" x14ac:dyDescent="0.25">
      <c r="A25" s="45">
        <f t="shared" si="0"/>
        <v>20</v>
      </c>
      <c r="B25" s="55" t="s">
        <v>351</v>
      </c>
      <c r="C25" s="56" t="s">
        <v>352</v>
      </c>
      <c r="D25" s="57" t="s">
        <v>353</v>
      </c>
      <c r="E25" s="57" t="s">
        <v>354</v>
      </c>
      <c r="F25" s="49" t="str">
        <f t="shared" si="1"/>
        <v>Acc No. 20 Bank Code 20</v>
      </c>
      <c r="G25" s="58" t="s">
        <v>355</v>
      </c>
      <c r="H25" s="54" t="s">
        <v>356</v>
      </c>
      <c r="I25" s="59">
        <v>43173</v>
      </c>
      <c r="J25" s="52" t="s">
        <v>91</v>
      </c>
      <c r="K25" s="60"/>
      <c r="L25" s="53"/>
      <c r="M25" s="225" t="s">
        <v>236</v>
      </c>
    </row>
    <row r="26" spans="1:13" ht="19.5" customHeight="1" x14ac:dyDescent="0.25">
      <c r="A26" s="45">
        <f t="shared" si="0"/>
        <v>21</v>
      </c>
      <c r="B26" s="55" t="s">
        <v>357</v>
      </c>
      <c r="C26" s="56" t="s">
        <v>358</v>
      </c>
      <c r="D26" s="57" t="s">
        <v>359</v>
      </c>
      <c r="E26" s="57" t="s">
        <v>360</v>
      </c>
      <c r="F26" s="49" t="str">
        <f t="shared" si="1"/>
        <v>Acc No. 21 Bank Code 21</v>
      </c>
      <c r="G26" s="61" t="s">
        <v>361</v>
      </c>
      <c r="H26" s="54" t="s">
        <v>362</v>
      </c>
      <c r="I26" s="59">
        <v>43195</v>
      </c>
      <c r="J26" s="52" t="s">
        <v>91</v>
      </c>
      <c r="K26" s="60"/>
      <c r="L26" s="53"/>
      <c r="M26" s="225" t="s">
        <v>236</v>
      </c>
    </row>
    <row r="27" spans="1:13" ht="19.5" customHeight="1" x14ac:dyDescent="0.25">
      <c r="A27" s="45">
        <f t="shared" si="0"/>
        <v>22</v>
      </c>
      <c r="B27" s="63" t="s">
        <v>363</v>
      </c>
      <c r="C27" s="56" t="s">
        <v>364</v>
      </c>
      <c r="D27" s="57" t="s">
        <v>365</v>
      </c>
      <c r="E27" s="57" t="s">
        <v>366</v>
      </c>
      <c r="F27" s="49" t="str">
        <f t="shared" si="1"/>
        <v>Acc No. 22 Bank Code 22</v>
      </c>
      <c r="G27" s="61" t="s">
        <v>367</v>
      </c>
      <c r="H27" s="54" t="s">
        <v>368</v>
      </c>
      <c r="I27" s="59">
        <v>43704</v>
      </c>
      <c r="J27" s="52" t="s">
        <v>91</v>
      </c>
      <c r="K27" s="60"/>
      <c r="L27" s="53"/>
      <c r="M27" s="225" t="s">
        <v>236</v>
      </c>
    </row>
    <row r="28" spans="1:13" ht="20.25" customHeight="1" x14ac:dyDescent="0.25">
      <c r="A28" s="45">
        <f t="shared" si="0"/>
        <v>23</v>
      </c>
      <c r="B28" s="63" t="s">
        <v>369</v>
      </c>
      <c r="C28" s="56" t="s">
        <v>370</v>
      </c>
      <c r="D28" s="57" t="s">
        <v>371</v>
      </c>
      <c r="E28" s="57" t="s">
        <v>372</v>
      </c>
      <c r="F28" s="49" t="str">
        <f t="shared" si="1"/>
        <v>Acc No. 23 Bank Code 23</v>
      </c>
      <c r="G28" s="58" t="s">
        <v>373</v>
      </c>
      <c r="H28" s="54" t="s">
        <v>374</v>
      </c>
      <c r="I28" s="59">
        <v>43714</v>
      </c>
      <c r="J28" s="52" t="s">
        <v>97</v>
      </c>
      <c r="K28" s="60">
        <v>44202</v>
      </c>
      <c r="L28" s="53" t="s">
        <v>51</v>
      </c>
      <c r="M28" s="225" t="s">
        <v>236</v>
      </c>
    </row>
    <row r="29" spans="1:13" ht="20.25" customHeight="1" x14ac:dyDescent="0.25">
      <c r="A29" s="45">
        <f t="shared" si="0"/>
        <v>24</v>
      </c>
      <c r="B29" s="63" t="s">
        <v>375</v>
      </c>
      <c r="C29" s="56" t="s">
        <v>376</v>
      </c>
      <c r="D29" s="57" t="s">
        <v>377</v>
      </c>
      <c r="E29" s="57" t="s">
        <v>378</v>
      </c>
      <c r="F29" s="49" t="str">
        <f t="shared" si="1"/>
        <v>Acc No. 24 Bank Code 24</v>
      </c>
      <c r="G29" s="58" t="s">
        <v>379</v>
      </c>
      <c r="H29" s="54" t="s">
        <v>380</v>
      </c>
      <c r="I29" s="59">
        <v>43719</v>
      </c>
      <c r="J29" s="52" t="s">
        <v>91</v>
      </c>
      <c r="K29" s="60"/>
      <c r="L29" s="53"/>
      <c r="M29" s="225" t="s">
        <v>236</v>
      </c>
    </row>
    <row r="30" spans="1:13" ht="20.25" customHeight="1" x14ac:dyDescent="0.25">
      <c r="A30" s="45">
        <f t="shared" si="0"/>
        <v>25</v>
      </c>
      <c r="B30" s="63" t="s">
        <v>381</v>
      </c>
      <c r="C30" s="56" t="s">
        <v>382</v>
      </c>
      <c r="D30" s="57" t="s">
        <v>383</v>
      </c>
      <c r="E30" s="57" t="s">
        <v>384</v>
      </c>
      <c r="F30" s="49" t="str">
        <f t="shared" si="1"/>
        <v>Acc No. 25 Bank Code 25</v>
      </c>
      <c r="G30" s="58" t="s">
        <v>385</v>
      </c>
      <c r="H30" s="54" t="s">
        <v>386</v>
      </c>
      <c r="I30" s="59">
        <v>43719</v>
      </c>
      <c r="J30" s="52" t="s">
        <v>91</v>
      </c>
      <c r="K30" s="64"/>
      <c r="L30" s="53"/>
      <c r="M30" s="225" t="s">
        <v>236</v>
      </c>
    </row>
    <row r="31" spans="1:13" ht="20.25" customHeight="1" x14ac:dyDescent="0.25">
      <c r="A31" s="45">
        <f t="shared" si="0"/>
        <v>26</v>
      </c>
      <c r="B31" s="63" t="s">
        <v>387</v>
      </c>
      <c r="C31" s="56" t="s">
        <v>388</v>
      </c>
      <c r="D31" s="57" t="s">
        <v>389</v>
      </c>
      <c r="E31" s="57" t="s">
        <v>390</v>
      </c>
      <c r="F31" s="49" t="str">
        <f t="shared" si="1"/>
        <v>Acc No. 26 Bank Code 26</v>
      </c>
      <c r="G31" s="61" t="s">
        <v>391</v>
      </c>
      <c r="H31" s="54" t="s">
        <v>392</v>
      </c>
      <c r="I31" s="59">
        <v>43727</v>
      </c>
      <c r="J31" s="52" t="s">
        <v>91</v>
      </c>
      <c r="K31" s="60"/>
      <c r="L31" s="53"/>
      <c r="M31" s="225" t="s">
        <v>236</v>
      </c>
    </row>
    <row r="32" spans="1:13" ht="20.25" customHeight="1" x14ac:dyDescent="0.25">
      <c r="A32" s="45">
        <f t="shared" si="0"/>
        <v>27</v>
      </c>
      <c r="B32" s="63" t="s">
        <v>393</v>
      </c>
      <c r="C32" s="56" t="s">
        <v>394</v>
      </c>
      <c r="D32" s="57" t="s">
        <v>395</v>
      </c>
      <c r="E32" s="57" t="s">
        <v>396</v>
      </c>
      <c r="F32" s="49" t="str">
        <f t="shared" si="1"/>
        <v>Acc No. 27 Bank Code 27</v>
      </c>
      <c r="G32" s="61" t="s">
        <v>397</v>
      </c>
      <c r="H32" s="54" t="s">
        <v>398</v>
      </c>
      <c r="I32" s="59">
        <v>43731</v>
      </c>
      <c r="J32" s="52" t="s">
        <v>91</v>
      </c>
      <c r="K32" s="60"/>
      <c r="L32" s="53"/>
      <c r="M32" s="225" t="s">
        <v>236</v>
      </c>
    </row>
    <row r="33" spans="1:13" ht="20.25" customHeight="1" x14ac:dyDescent="0.25">
      <c r="A33" s="45">
        <f t="shared" si="0"/>
        <v>28</v>
      </c>
      <c r="B33" s="63" t="s">
        <v>399</v>
      </c>
      <c r="C33" s="56" t="s">
        <v>400</v>
      </c>
      <c r="D33" s="57" t="s">
        <v>401</v>
      </c>
      <c r="E33" s="57" t="s">
        <v>402</v>
      </c>
      <c r="F33" s="49" t="str">
        <f t="shared" si="1"/>
        <v>Acc No. 28 Bank Code 28</v>
      </c>
      <c r="G33" s="62" t="s">
        <v>403</v>
      </c>
      <c r="H33" s="54" t="s">
        <v>404</v>
      </c>
      <c r="I33" s="59">
        <v>43731</v>
      </c>
      <c r="J33" s="52" t="s">
        <v>97</v>
      </c>
      <c r="K33" s="60">
        <v>44212</v>
      </c>
      <c r="L33" s="53" t="s">
        <v>32</v>
      </c>
      <c r="M33" s="225" t="s">
        <v>236</v>
      </c>
    </row>
    <row r="34" spans="1:13" ht="20.25" customHeight="1" x14ac:dyDescent="0.25">
      <c r="A34" s="45">
        <f t="shared" si="0"/>
        <v>29</v>
      </c>
      <c r="B34" s="63" t="s">
        <v>405</v>
      </c>
      <c r="C34" s="56" t="s">
        <v>406</v>
      </c>
      <c r="D34" s="57" t="s">
        <v>407</v>
      </c>
      <c r="E34" s="57" t="s">
        <v>408</v>
      </c>
      <c r="F34" s="49" t="str">
        <f t="shared" si="1"/>
        <v>Acc No. 29 Bank Code 29</v>
      </c>
      <c r="G34" s="58" t="s">
        <v>409</v>
      </c>
      <c r="H34" s="54" t="s">
        <v>410</v>
      </c>
      <c r="I34" s="59">
        <v>43747</v>
      </c>
      <c r="J34" s="52" t="s">
        <v>91</v>
      </c>
      <c r="K34" s="60"/>
      <c r="L34" s="53"/>
      <c r="M34" s="225" t="s">
        <v>236</v>
      </c>
    </row>
    <row r="35" spans="1:13" ht="21" customHeight="1" x14ac:dyDescent="0.25">
      <c r="A35" s="45">
        <f t="shared" si="0"/>
        <v>30</v>
      </c>
      <c r="B35" s="63" t="s">
        <v>411</v>
      </c>
      <c r="C35" s="56" t="s">
        <v>412</v>
      </c>
      <c r="D35" s="65" t="s">
        <v>413</v>
      </c>
      <c r="E35" s="57" t="s">
        <v>414</v>
      </c>
      <c r="F35" s="49" t="str">
        <f t="shared" si="1"/>
        <v>Acc No. 30 Bank Code 30</v>
      </c>
      <c r="G35" s="58" t="s">
        <v>415</v>
      </c>
      <c r="H35" s="54" t="s">
        <v>416</v>
      </c>
      <c r="I35" s="59">
        <v>43777</v>
      </c>
      <c r="J35" s="52" t="s">
        <v>91</v>
      </c>
      <c r="K35" s="66"/>
      <c r="L35" s="53"/>
      <c r="M35" s="225" t="s">
        <v>236</v>
      </c>
    </row>
    <row r="36" spans="1:13" ht="21" customHeight="1" x14ac:dyDescent="0.25">
      <c r="A36" s="45">
        <f t="shared" si="0"/>
        <v>31</v>
      </c>
      <c r="B36" s="63" t="s">
        <v>417</v>
      </c>
      <c r="C36" s="56" t="s">
        <v>418</v>
      </c>
      <c r="D36" s="57" t="s">
        <v>419</v>
      </c>
      <c r="E36" s="57" t="s">
        <v>420</v>
      </c>
      <c r="F36" s="49" t="str">
        <f t="shared" si="1"/>
        <v>Acc No. 31 Bank Code 31</v>
      </c>
      <c r="G36" s="58" t="s">
        <v>421</v>
      </c>
      <c r="H36" s="54" t="s">
        <v>422</v>
      </c>
      <c r="I36" s="59">
        <v>43794</v>
      </c>
      <c r="J36" s="52" t="s">
        <v>91</v>
      </c>
      <c r="K36" s="66"/>
      <c r="L36" s="53"/>
      <c r="M36" s="225" t="s">
        <v>236</v>
      </c>
    </row>
    <row r="37" spans="1:13" ht="23.25" customHeight="1" x14ac:dyDescent="0.25">
      <c r="A37" s="45">
        <f t="shared" si="0"/>
        <v>32</v>
      </c>
      <c r="B37" s="63" t="s">
        <v>423</v>
      </c>
      <c r="C37" s="56" t="s">
        <v>424</v>
      </c>
      <c r="D37" s="57" t="s">
        <v>425</v>
      </c>
      <c r="E37" s="57" t="s">
        <v>426</v>
      </c>
      <c r="F37" s="49" t="str">
        <f t="shared" si="1"/>
        <v>Acc No. 32 Bank Code 32</v>
      </c>
      <c r="G37" s="58" t="s">
        <v>427</v>
      </c>
      <c r="H37" s="54" t="s">
        <v>428</v>
      </c>
      <c r="I37" s="59">
        <v>43802</v>
      </c>
      <c r="J37" s="52" t="s">
        <v>91</v>
      </c>
      <c r="K37" s="66"/>
      <c r="L37" s="53"/>
      <c r="M37" s="225" t="s">
        <v>236</v>
      </c>
    </row>
    <row r="38" spans="1:13" ht="23.25" customHeight="1" x14ac:dyDescent="0.25">
      <c r="A38" s="45">
        <f t="shared" si="0"/>
        <v>33</v>
      </c>
      <c r="B38" s="55" t="s">
        <v>429</v>
      </c>
      <c r="C38" s="56" t="s">
        <v>430</v>
      </c>
      <c r="D38" s="57" t="s">
        <v>431</v>
      </c>
      <c r="E38" s="57" t="s">
        <v>432</v>
      </c>
      <c r="F38" s="49" t="str">
        <f t="shared" si="1"/>
        <v>Acc No. 33 Bank Code 33</v>
      </c>
      <c r="G38" s="62" t="s">
        <v>433</v>
      </c>
      <c r="H38" s="54" t="s">
        <v>434</v>
      </c>
      <c r="I38" s="59">
        <v>43836</v>
      </c>
      <c r="J38" s="52" t="s">
        <v>91</v>
      </c>
      <c r="K38" s="66"/>
      <c r="L38" s="53"/>
      <c r="M38" s="225" t="s">
        <v>236</v>
      </c>
    </row>
    <row r="39" spans="1:13" ht="23.25" customHeight="1" x14ac:dyDescent="0.25">
      <c r="A39" s="45">
        <f t="shared" si="0"/>
        <v>34</v>
      </c>
      <c r="B39" s="55" t="s">
        <v>435</v>
      </c>
      <c r="C39" s="56" t="s">
        <v>436</v>
      </c>
      <c r="D39" s="57" t="s">
        <v>437</v>
      </c>
      <c r="E39" s="57" t="s">
        <v>438</v>
      </c>
      <c r="F39" s="49" t="str">
        <f t="shared" si="1"/>
        <v>Acc No. 34 Bank Code 34</v>
      </c>
      <c r="G39" s="58" t="s">
        <v>439</v>
      </c>
      <c r="H39" s="54" t="s">
        <v>440</v>
      </c>
      <c r="I39" s="59">
        <v>43843</v>
      </c>
      <c r="J39" s="52" t="s">
        <v>91</v>
      </c>
      <c r="K39" s="66"/>
      <c r="L39" s="53"/>
      <c r="M39" s="225" t="s">
        <v>236</v>
      </c>
    </row>
    <row r="40" spans="1:13" ht="23.25" customHeight="1" x14ac:dyDescent="0.25">
      <c r="A40" s="45">
        <f t="shared" si="0"/>
        <v>35</v>
      </c>
      <c r="B40" s="55" t="s">
        <v>441</v>
      </c>
      <c r="C40" s="56" t="s">
        <v>442</v>
      </c>
      <c r="D40" s="57" t="s">
        <v>443</v>
      </c>
      <c r="E40" s="57" t="s">
        <v>444</v>
      </c>
      <c r="F40" s="49" t="str">
        <f t="shared" si="1"/>
        <v>Acc No. 35 Bank Code 35</v>
      </c>
      <c r="G40" s="62" t="s">
        <v>445</v>
      </c>
      <c r="H40" s="54" t="s">
        <v>446</v>
      </c>
      <c r="I40" s="59">
        <v>43860</v>
      </c>
      <c r="J40" s="52" t="s">
        <v>91</v>
      </c>
      <c r="K40" s="66"/>
      <c r="L40" s="53"/>
      <c r="M40" s="225" t="s">
        <v>236</v>
      </c>
    </row>
    <row r="41" spans="1:13" ht="23.25" customHeight="1" x14ac:dyDescent="0.25">
      <c r="A41" s="45">
        <f t="shared" si="0"/>
        <v>36</v>
      </c>
      <c r="B41" s="55" t="s">
        <v>447</v>
      </c>
      <c r="C41" s="56" t="s">
        <v>448</v>
      </c>
      <c r="D41" s="57" t="s">
        <v>449</v>
      </c>
      <c r="E41" s="57" t="s">
        <v>450</v>
      </c>
      <c r="F41" s="49" t="str">
        <f t="shared" si="1"/>
        <v>Acc No. 36 Bank Code 36</v>
      </c>
      <c r="G41" s="58" t="s">
        <v>451</v>
      </c>
      <c r="H41" s="54" t="s">
        <v>452</v>
      </c>
      <c r="I41" s="59">
        <v>43872</v>
      </c>
      <c r="J41" s="52" t="s">
        <v>91</v>
      </c>
      <c r="K41" s="66"/>
      <c r="L41" s="53"/>
      <c r="M41" s="225" t="s">
        <v>236</v>
      </c>
    </row>
    <row r="42" spans="1:13" ht="23.25" customHeight="1" x14ac:dyDescent="0.25">
      <c r="A42" s="45">
        <f t="shared" si="0"/>
        <v>37</v>
      </c>
      <c r="B42" s="55" t="s">
        <v>453</v>
      </c>
      <c r="C42" s="56" t="s">
        <v>454</v>
      </c>
      <c r="D42" s="57" t="s">
        <v>455</v>
      </c>
      <c r="E42" s="57" t="s">
        <v>456</v>
      </c>
      <c r="F42" s="49" t="str">
        <f t="shared" si="1"/>
        <v>Acc No. 37 Bank Code 37</v>
      </c>
      <c r="G42" s="62" t="s">
        <v>457</v>
      </c>
      <c r="H42" s="54" t="s">
        <v>458</v>
      </c>
      <c r="I42" s="59">
        <v>43878</v>
      </c>
      <c r="J42" s="52" t="s">
        <v>91</v>
      </c>
      <c r="K42" s="66"/>
      <c r="L42" s="53"/>
      <c r="M42" s="225" t="s">
        <v>236</v>
      </c>
    </row>
    <row r="43" spans="1:13" ht="23.25" customHeight="1" x14ac:dyDescent="0.25">
      <c r="A43" s="45">
        <f t="shared" si="0"/>
        <v>38</v>
      </c>
      <c r="B43" s="55" t="s">
        <v>459</v>
      </c>
      <c r="C43" s="56" t="s">
        <v>460</v>
      </c>
      <c r="D43" s="57" t="s">
        <v>461</v>
      </c>
      <c r="E43" s="57" t="s">
        <v>462</v>
      </c>
      <c r="F43" s="49" t="str">
        <f t="shared" si="1"/>
        <v>Acc No. 38 Bank Code 38</v>
      </c>
      <c r="G43" s="58" t="s">
        <v>463</v>
      </c>
      <c r="H43" s="54" t="s">
        <v>464</v>
      </c>
      <c r="I43" s="59">
        <v>43880</v>
      </c>
      <c r="J43" s="52" t="s">
        <v>97</v>
      </c>
      <c r="K43" s="60">
        <v>44216</v>
      </c>
      <c r="L43" s="53" t="s">
        <v>71</v>
      </c>
      <c r="M43" s="225" t="s">
        <v>236</v>
      </c>
    </row>
    <row r="44" spans="1:13" ht="23.25" customHeight="1" x14ac:dyDescent="0.25">
      <c r="A44" s="45">
        <f t="shared" si="0"/>
        <v>39</v>
      </c>
      <c r="B44" s="55" t="s">
        <v>465</v>
      </c>
      <c r="C44" s="56" t="s">
        <v>466</v>
      </c>
      <c r="D44" s="57" t="s">
        <v>467</v>
      </c>
      <c r="E44" s="57" t="s">
        <v>468</v>
      </c>
      <c r="F44" s="49" t="str">
        <f t="shared" si="1"/>
        <v>Acc No. 39 Bank Code 39</v>
      </c>
      <c r="G44" s="62" t="s">
        <v>469</v>
      </c>
      <c r="H44" s="54" t="s">
        <v>470</v>
      </c>
      <c r="I44" s="59">
        <v>43880</v>
      </c>
      <c r="J44" s="52" t="s">
        <v>97</v>
      </c>
      <c r="K44" s="60">
        <v>44201</v>
      </c>
      <c r="L44" s="53" t="s">
        <v>71</v>
      </c>
      <c r="M44" s="225" t="s">
        <v>236</v>
      </c>
    </row>
    <row r="45" spans="1:13" ht="23.25" customHeight="1" x14ac:dyDescent="0.25">
      <c r="A45" s="45">
        <f t="shared" si="0"/>
        <v>40</v>
      </c>
      <c r="B45" s="55" t="s">
        <v>471</v>
      </c>
      <c r="C45" s="56" t="s">
        <v>472</v>
      </c>
      <c r="D45" s="57" t="s">
        <v>473</v>
      </c>
      <c r="E45" s="57" t="s">
        <v>474</v>
      </c>
      <c r="F45" s="49" t="str">
        <f t="shared" si="1"/>
        <v>Acc No. 40 Bank Code 40</v>
      </c>
      <c r="G45" s="58" t="s">
        <v>475</v>
      </c>
      <c r="H45" s="54" t="s">
        <v>476</v>
      </c>
      <c r="I45" s="59">
        <v>43881</v>
      </c>
      <c r="J45" s="52" t="s">
        <v>91</v>
      </c>
      <c r="K45" s="66"/>
      <c r="L45" s="53"/>
      <c r="M45" s="225" t="s">
        <v>236</v>
      </c>
    </row>
    <row r="46" spans="1:13" ht="23.25" customHeight="1" x14ac:dyDescent="0.25">
      <c r="A46" s="45">
        <f t="shared" si="0"/>
        <v>41</v>
      </c>
      <c r="B46" s="55" t="s">
        <v>477</v>
      </c>
      <c r="C46" s="56" t="s">
        <v>478</v>
      </c>
      <c r="D46" s="57" t="s">
        <v>479</v>
      </c>
      <c r="E46" s="57" t="s">
        <v>480</v>
      </c>
      <c r="F46" s="49" t="str">
        <f t="shared" si="1"/>
        <v>Acc No. 41 Bank Code 41</v>
      </c>
      <c r="G46" s="62" t="s">
        <v>481</v>
      </c>
      <c r="H46" s="54" t="s">
        <v>482</v>
      </c>
      <c r="I46" s="59">
        <v>43881</v>
      </c>
      <c r="J46" s="52" t="s">
        <v>97</v>
      </c>
      <c r="K46" s="60">
        <v>44223</v>
      </c>
      <c r="L46" s="53" t="s">
        <v>51</v>
      </c>
      <c r="M46" s="225" t="s">
        <v>236</v>
      </c>
    </row>
    <row r="47" spans="1:13" ht="23.25" customHeight="1" x14ac:dyDescent="0.25">
      <c r="A47" s="45">
        <f t="shared" si="0"/>
        <v>42</v>
      </c>
      <c r="B47" s="55" t="s">
        <v>483</v>
      </c>
      <c r="C47" s="56" t="s">
        <v>484</v>
      </c>
      <c r="D47" s="57" t="s">
        <v>485</v>
      </c>
      <c r="E47" s="57" t="s">
        <v>486</v>
      </c>
      <c r="F47" s="49" t="str">
        <f t="shared" si="1"/>
        <v>Acc No. 42 Bank Code 42</v>
      </c>
      <c r="G47" s="58" t="s">
        <v>487</v>
      </c>
      <c r="H47" s="54" t="s">
        <v>488</v>
      </c>
      <c r="I47" s="59">
        <v>43892</v>
      </c>
      <c r="J47" s="52" t="s">
        <v>91</v>
      </c>
      <c r="K47" s="66"/>
      <c r="L47" s="53"/>
      <c r="M47" s="225" t="s">
        <v>236</v>
      </c>
    </row>
    <row r="48" spans="1:13" ht="23.25" customHeight="1" x14ac:dyDescent="0.25">
      <c r="A48" s="45">
        <f t="shared" si="0"/>
        <v>43</v>
      </c>
      <c r="B48" s="55" t="s">
        <v>489</v>
      </c>
      <c r="C48" s="56" t="s">
        <v>490</v>
      </c>
      <c r="D48" s="57" t="s">
        <v>491</v>
      </c>
      <c r="E48" s="57" t="s">
        <v>492</v>
      </c>
      <c r="F48" s="49" t="str">
        <f t="shared" si="1"/>
        <v>Acc No. 43 Bank Code 43</v>
      </c>
      <c r="G48" s="58" t="s">
        <v>493</v>
      </c>
      <c r="H48" s="54" t="s">
        <v>494</v>
      </c>
      <c r="I48" s="59">
        <v>43899</v>
      </c>
      <c r="J48" s="52" t="s">
        <v>91</v>
      </c>
      <c r="K48" s="66"/>
      <c r="L48" s="53"/>
      <c r="M48" s="225" t="s">
        <v>236</v>
      </c>
    </row>
    <row r="49" spans="1:13" ht="23.25" customHeight="1" x14ac:dyDescent="0.25">
      <c r="A49" s="45">
        <f t="shared" si="0"/>
        <v>44</v>
      </c>
      <c r="B49" s="63" t="s">
        <v>495</v>
      </c>
      <c r="C49" s="56" t="s">
        <v>496</v>
      </c>
      <c r="D49" s="57" t="s">
        <v>497</v>
      </c>
      <c r="E49" s="57" t="s">
        <v>498</v>
      </c>
      <c r="F49" s="49" t="str">
        <f t="shared" si="1"/>
        <v>Acc No. 44 Bank Code 44</v>
      </c>
      <c r="G49" s="58" t="s">
        <v>499</v>
      </c>
      <c r="H49" s="54" t="s">
        <v>500</v>
      </c>
      <c r="I49" s="59">
        <v>44140</v>
      </c>
      <c r="J49" s="52" t="s">
        <v>91</v>
      </c>
      <c r="K49" s="66"/>
      <c r="L49" s="53"/>
      <c r="M49" s="225" t="s">
        <v>236</v>
      </c>
    </row>
    <row r="50" spans="1:13" ht="23.25" customHeight="1" x14ac:dyDescent="0.25">
      <c r="A50" s="45">
        <f t="shared" si="0"/>
        <v>45</v>
      </c>
      <c r="B50" s="63" t="s">
        <v>501</v>
      </c>
      <c r="C50" s="56" t="s">
        <v>502</v>
      </c>
      <c r="D50" s="65" t="s">
        <v>503</v>
      </c>
      <c r="E50" s="57" t="s">
        <v>504</v>
      </c>
      <c r="F50" s="49" t="str">
        <f t="shared" si="1"/>
        <v>Acc No. 45 Bank Code 45</v>
      </c>
      <c r="G50" s="58" t="s">
        <v>505</v>
      </c>
      <c r="H50" s="54" t="s">
        <v>506</v>
      </c>
      <c r="I50" s="59">
        <v>44154</v>
      </c>
      <c r="J50" s="52" t="s">
        <v>97</v>
      </c>
      <c r="K50" s="60">
        <v>44201</v>
      </c>
      <c r="L50" s="53" t="s">
        <v>51</v>
      </c>
      <c r="M50" s="225" t="s">
        <v>236</v>
      </c>
    </row>
    <row r="51" spans="1:13" ht="23.25" customHeight="1" x14ac:dyDescent="0.25">
      <c r="A51" s="45">
        <f t="shared" si="0"/>
        <v>46</v>
      </c>
      <c r="B51" s="63" t="s">
        <v>507</v>
      </c>
      <c r="C51" s="56" t="s">
        <v>508</v>
      </c>
      <c r="D51" s="57" t="s">
        <v>509</v>
      </c>
      <c r="E51" s="57" t="s">
        <v>510</v>
      </c>
      <c r="F51" s="49" t="str">
        <f t="shared" si="1"/>
        <v>Acc No. 46 Bank Code 46</v>
      </c>
      <c r="G51" s="62" t="s">
        <v>511</v>
      </c>
      <c r="H51" s="54" t="s">
        <v>512</v>
      </c>
      <c r="I51" s="59">
        <v>44158</v>
      </c>
      <c r="J51" s="52" t="s">
        <v>91</v>
      </c>
      <c r="K51" s="66"/>
      <c r="L51" s="53"/>
      <c r="M51" s="225" t="s">
        <v>236</v>
      </c>
    </row>
    <row r="52" spans="1:13" ht="23.25" customHeight="1" x14ac:dyDescent="0.25">
      <c r="A52" s="45">
        <f t="shared" si="0"/>
        <v>47</v>
      </c>
      <c r="B52" s="63" t="s">
        <v>513</v>
      </c>
      <c r="C52" s="56" t="s">
        <v>514</v>
      </c>
      <c r="D52" s="57" t="s">
        <v>515</v>
      </c>
      <c r="E52" s="57" t="s">
        <v>516</v>
      </c>
      <c r="F52" s="49" t="str">
        <f t="shared" si="1"/>
        <v>Acc No. 47 Bank Code 47</v>
      </c>
      <c r="G52" s="62" t="s">
        <v>517</v>
      </c>
      <c r="H52" s="54" t="s">
        <v>518</v>
      </c>
      <c r="I52" s="59">
        <v>44244</v>
      </c>
      <c r="J52" s="52" t="s">
        <v>91</v>
      </c>
      <c r="K52" s="66"/>
      <c r="L52" s="53"/>
      <c r="M52" s="225" t="s">
        <v>236</v>
      </c>
    </row>
    <row r="53" spans="1:13" ht="23.25" customHeight="1" x14ac:dyDescent="0.25">
      <c r="A53" s="45">
        <f t="shared" si="0"/>
        <v>48</v>
      </c>
      <c r="B53" s="63" t="s">
        <v>519</v>
      </c>
      <c r="C53" s="56" t="s">
        <v>520</v>
      </c>
      <c r="D53" s="57" t="s">
        <v>521</v>
      </c>
      <c r="E53" s="57" t="s">
        <v>522</v>
      </c>
      <c r="F53" s="49" t="str">
        <f t="shared" si="1"/>
        <v>Acc No. 48 Bank Code 48</v>
      </c>
      <c r="G53" s="58" t="s">
        <v>523</v>
      </c>
      <c r="H53" s="54" t="s">
        <v>524</v>
      </c>
      <c r="I53" s="59">
        <v>44251</v>
      </c>
      <c r="J53" s="52" t="s">
        <v>91</v>
      </c>
      <c r="K53" s="66"/>
      <c r="L53" s="53"/>
      <c r="M53" s="225" t="s">
        <v>236</v>
      </c>
    </row>
    <row r="54" spans="1:13" ht="23.25" customHeight="1" x14ac:dyDescent="0.25">
      <c r="A54" s="45">
        <f t="shared" si="0"/>
        <v>49</v>
      </c>
      <c r="B54" s="63" t="s">
        <v>525</v>
      </c>
      <c r="C54" s="56" t="s">
        <v>526</v>
      </c>
      <c r="D54" s="57" t="s">
        <v>527</v>
      </c>
      <c r="E54" s="57" t="s">
        <v>528</v>
      </c>
      <c r="F54" s="49" t="str">
        <f t="shared" si="1"/>
        <v>Acc No. 49 Bank Code 49</v>
      </c>
      <c r="G54" s="62" t="s">
        <v>529</v>
      </c>
      <c r="H54" s="54" t="s">
        <v>530</v>
      </c>
      <c r="I54" s="59">
        <v>44251</v>
      </c>
      <c r="J54" s="52" t="s">
        <v>91</v>
      </c>
      <c r="K54" s="66"/>
      <c r="L54" s="53"/>
      <c r="M54" s="225" t="s">
        <v>236</v>
      </c>
    </row>
    <row r="55" spans="1:13" ht="23.25" customHeight="1" x14ac:dyDescent="0.25">
      <c r="A55" s="45">
        <f t="shared" si="0"/>
        <v>50</v>
      </c>
      <c r="B55" s="63" t="s">
        <v>531</v>
      </c>
      <c r="C55" s="56" t="s">
        <v>532</v>
      </c>
      <c r="D55" s="65" t="s">
        <v>533</v>
      </c>
      <c r="E55" s="57" t="s">
        <v>534</v>
      </c>
      <c r="F55" s="49" t="str">
        <f t="shared" si="1"/>
        <v>Acc No. 50 Bank Code 50</v>
      </c>
      <c r="G55" s="58" t="s">
        <v>535</v>
      </c>
      <c r="H55" s="54" t="s">
        <v>536</v>
      </c>
      <c r="I55" s="59">
        <v>44251</v>
      </c>
      <c r="J55" s="52" t="s">
        <v>91</v>
      </c>
      <c r="K55" s="66"/>
      <c r="L55" s="53"/>
      <c r="M55" s="225" t="s">
        <v>236</v>
      </c>
    </row>
    <row r="56" spans="1:13" ht="23.25" customHeight="1" x14ac:dyDescent="0.25">
      <c r="A56" s="45">
        <f t="shared" si="0"/>
        <v>51</v>
      </c>
      <c r="B56" s="66"/>
      <c r="C56" s="68"/>
      <c r="D56" s="69"/>
      <c r="E56" s="69"/>
      <c r="F56" s="49" t="str">
        <f t="shared" si="1"/>
        <v xml:space="preserve"> </v>
      </c>
      <c r="G56" s="70"/>
      <c r="H56" s="71"/>
      <c r="I56" s="60"/>
      <c r="J56" s="52"/>
      <c r="K56" s="66"/>
      <c r="L56" s="53"/>
      <c r="M56" s="67"/>
    </row>
    <row r="57" spans="1:13" ht="23.25" customHeight="1" x14ac:dyDescent="0.25">
      <c r="A57" s="45">
        <f t="shared" si="0"/>
        <v>52</v>
      </c>
      <c r="B57" s="66"/>
      <c r="C57" s="68"/>
      <c r="D57" s="69"/>
      <c r="E57" s="69"/>
      <c r="F57" s="49" t="str">
        <f t="shared" si="1"/>
        <v xml:space="preserve"> </v>
      </c>
      <c r="G57" s="72"/>
      <c r="H57" s="71"/>
      <c r="I57" s="60"/>
      <c r="J57" s="52"/>
      <c r="K57" s="66"/>
      <c r="L57" s="53"/>
      <c r="M57" s="67"/>
    </row>
    <row r="58" spans="1:13" ht="23.25" customHeight="1" x14ac:dyDescent="0.25">
      <c r="A58" s="45">
        <f t="shared" si="0"/>
        <v>53</v>
      </c>
      <c r="B58" s="66"/>
      <c r="C58" s="68"/>
      <c r="D58" s="69"/>
      <c r="E58" s="69"/>
      <c r="F58" s="49" t="str">
        <f t="shared" si="1"/>
        <v xml:space="preserve"> </v>
      </c>
      <c r="G58" s="70"/>
      <c r="H58" s="71"/>
      <c r="I58" s="60"/>
      <c r="J58" s="52"/>
      <c r="K58" s="66"/>
      <c r="L58" s="53"/>
      <c r="M58" s="67"/>
    </row>
    <row r="59" spans="1:13" ht="23.25" customHeight="1" x14ac:dyDescent="0.25">
      <c r="A59" s="45">
        <f t="shared" si="0"/>
        <v>54</v>
      </c>
      <c r="B59" s="66"/>
      <c r="C59" s="68"/>
      <c r="D59" s="69"/>
      <c r="E59" s="69"/>
      <c r="F59" s="49" t="str">
        <f t="shared" si="1"/>
        <v xml:space="preserve"> </v>
      </c>
      <c r="G59" s="72"/>
      <c r="H59" s="71"/>
      <c r="I59" s="60"/>
      <c r="J59" s="52"/>
      <c r="K59" s="66"/>
      <c r="L59" s="53"/>
      <c r="M59" s="67"/>
    </row>
    <row r="60" spans="1:13" ht="23.25" customHeight="1" x14ac:dyDescent="0.25">
      <c r="A60" s="45">
        <f t="shared" si="0"/>
        <v>55</v>
      </c>
      <c r="B60" s="66"/>
      <c r="C60" s="68"/>
      <c r="D60" s="69"/>
      <c r="E60" s="69"/>
      <c r="F60" s="49" t="str">
        <f t="shared" si="1"/>
        <v xml:space="preserve"> </v>
      </c>
      <c r="G60" s="70"/>
      <c r="H60" s="71"/>
      <c r="I60" s="60"/>
      <c r="J60" s="52"/>
      <c r="K60" s="66"/>
      <c r="L60" s="53"/>
      <c r="M60" s="67"/>
    </row>
    <row r="61" spans="1:13" ht="23.25" customHeight="1" x14ac:dyDescent="0.25">
      <c r="A61" s="45">
        <f t="shared" si="0"/>
        <v>56</v>
      </c>
      <c r="B61" s="66"/>
      <c r="C61" s="68"/>
      <c r="D61" s="69"/>
      <c r="E61" s="69"/>
      <c r="F61" s="49" t="str">
        <f t="shared" si="1"/>
        <v xml:space="preserve"> </v>
      </c>
      <c r="G61" s="72"/>
      <c r="H61" s="71"/>
      <c r="I61" s="60"/>
      <c r="J61" s="52"/>
      <c r="K61" s="66"/>
      <c r="L61" s="53"/>
      <c r="M61" s="67"/>
    </row>
    <row r="62" spans="1:13" ht="23.25" customHeight="1" x14ac:dyDescent="0.25">
      <c r="A62" s="45">
        <f t="shared" si="0"/>
        <v>57</v>
      </c>
      <c r="B62" s="66"/>
      <c r="C62" s="68"/>
      <c r="D62" s="69"/>
      <c r="E62" s="69"/>
      <c r="F62" s="49" t="str">
        <f t="shared" si="1"/>
        <v xml:space="preserve"> </v>
      </c>
      <c r="G62" s="70"/>
      <c r="H62" s="71"/>
      <c r="I62" s="60"/>
      <c r="J62" s="52"/>
      <c r="K62" s="66"/>
      <c r="L62" s="53"/>
      <c r="M62" s="67"/>
    </row>
    <row r="63" spans="1:13" ht="23.25" customHeight="1" x14ac:dyDescent="0.25">
      <c r="A63" s="45">
        <f t="shared" si="0"/>
        <v>58</v>
      </c>
      <c r="B63" s="66"/>
      <c r="C63" s="68"/>
      <c r="D63" s="69"/>
      <c r="E63" s="69"/>
      <c r="F63" s="49" t="str">
        <f t="shared" si="1"/>
        <v xml:space="preserve"> </v>
      </c>
      <c r="G63" s="72"/>
      <c r="H63" s="71"/>
      <c r="I63" s="60"/>
      <c r="J63" s="52"/>
      <c r="K63" s="66"/>
      <c r="L63" s="53"/>
      <c r="M63" s="67"/>
    </row>
    <row r="64" spans="1:13" ht="23.25" customHeight="1" x14ac:dyDescent="0.25">
      <c r="A64" s="45">
        <f t="shared" si="0"/>
        <v>59</v>
      </c>
      <c r="B64" s="66"/>
      <c r="C64" s="68"/>
      <c r="D64" s="69"/>
      <c r="E64" s="69"/>
      <c r="F64" s="49" t="str">
        <f t="shared" si="1"/>
        <v xml:space="preserve"> </v>
      </c>
      <c r="G64" s="70"/>
      <c r="H64" s="71"/>
      <c r="I64" s="60"/>
      <c r="J64" s="52"/>
      <c r="K64" s="66"/>
      <c r="L64" s="53"/>
      <c r="M64" s="67"/>
    </row>
    <row r="65" spans="1:13" ht="23.25" customHeight="1" x14ac:dyDescent="0.25">
      <c r="A65" s="45">
        <f t="shared" si="0"/>
        <v>60</v>
      </c>
      <c r="B65" s="66"/>
      <c r="C65" s="68"/>
      <c r="D65" s="69"/>
      <c r="E65" s="69"/>
      <c r="F65" s="49" t="str">
        <f t="shared" si="1"/>
        <v xml:space="preserve"> </v>
      </c>
      <c r="G65" s="72"/>
      <c r="H65" s="71"/>
      <c r="I65" s="60"/>
      <c r="J65" s="52"/>
      <c r="K65" s="66"/>
      <c r="L65" s="53"/>
      <c r="M65" s="67"/>
    </row>
    <row r="66" spans="1:13" ht="23.25" customHeight="1" x14ac:dyDescent="0.25">
      <c r="A66" s="45">
        <f t="shared" si="0"/>
        <v>61</v>
      </c>
      <c r="B66" s="66"/>
      <c r="C66" s="68"/>
      <c r="D66" s="69"/>
      <c r="E66" s="69"/>
      <c r="F66" s="49" t="str">
        <f t="shared" si="1"/>
        <v xml:space="preserve"> </v>
      </c>
      <c r="G66" s="70"/>
      <c r="H66" s="71"/>
      <c r="I66" s="60"/>
      <c r="J66" s="52"/>
      <c r="K66" s="66"/>
      <c r="L66" s="53"/>
      <c r="M66" s="67"/>
    </row>
    <row r="67" spans="1:13" ht="23.25" customHeight="1" x14ac:dyDescent="0.25">
      <c r="A67" s="45">
        <f t="shared" si="0"/>
        <v>62</v>
      </c>
      <c r="B67" s="66"/>
      <c r="C67" s="68"/>
      <c r="D67" s="69"/>
      <c r="E67" s="69"/>
      <c r="F67" s="49" t="str">
        <f t="shared" si="1"/>
        <v xml:space="preserve"> </v>
      </c>
      <c r="G67" s="72"/>
      <c r="H67" s="71"/>
      <c r="I67" s="60"/>
      <c r="J67" s="52"/>
      <c r="K67" s="66"/>
      <c r="L67" s="53"/>
      <c r="M67" s="67"/>
    </row>
    <row r="68" spans="1:13" ht="23.25" customHeight="1" x14ac:dyDescent="0.25">
      <c r="A68" s="45">
        <f t="shared" si="0"/>
        <v>63</v>
      </c>
      <c r="B68" s="66"/>
      <c r="C68" s="68"/>
      <c r="D68" s="69"/>
      <c r="E68" s="69"/>
      <c r="F68" s="49" t="str">
        <f t="shared" si="1"/>
        <v xml:space="preserve"> </v>
      </c>
      <c r="G68" s="70"/>
      <c r="H68" s="71"/>
      <c r="I68" s="60"/>
      <c r="J68" s="52"/>
      <c r="K68" s="66"/>
      <c r="L68" s="53"/>
      <c r="M68" s="67"/>
    </row>
    <row r="69" spans="1:13" ht="23.25" customHeight="1" x14ac:dyDescent="0.25">
      <c r="A69" s="45">
        <f t="shared" si="0"/>
        <v>64</v>
      </c>
      <c r="B69" s="66"/>
      <c r="C69" s="68"/>
      <c r="D69" s="69"/>
      <c r="E69" s="69"/>
      <c r="F69" s="49" t="str">
        <f t="shared" si="1"/>
        <v xml:space="preserve"> </v>
      </c>
      <c r="G69" s="72"/>
      <c r="H69" s="71"/>
      <c r="I69" s="60"/>
      <c r="J69" s="52"/>
      <c r="K69" s="66"/>
      <c r="L69" s="53"/>
      <c r="M69" s="67"/>
    </row>
    <row r="70" spans="1:13" ht="23.25" customHeight="1" x14ac:dyDescent="0.25">
      <c r="A70" s="45">
        <f t="shared" si="0"/>
        <v>65</v>
      </c>
      <c r="B70" s="66"/>
      <c r="C70" s="68"/>
      <c r="D70" s="69"/>
      <c r="E70" s="69"/>
      <c r="F70" s="49" t="str">
        <f t="shared" si="1"/>
        <v xml:space="preserve"> </v>
      </c>
      <c r="G70" s="70"/>
      <c r="H70" s="71"/>
      <c r="I70" s="60"/>
      <c r="J70" s="52"/>
      <c r="K70" s="66"/>
      <c r="L70" s="53"/>
      <c r="M70" s="67"/>
    </row>
    <row r="71" spans="1:13" ht="23.25" customHeight="1" x14ac:dyDescent="0.25">
      <c r="A71" s="45">
        <f t="shared" ref="A71:A104" si="2">ROW()-ROW($A$5)</f>
        <v>66</v>
      </c>
      <c r="B71" s="66"/>
      <c r="C71" s="68"/>
      <c r="D71" s="69"/>
      <c r="E71" s="69"/>
      <c r="F71" s="49" t="str">
        <f t="shared" ref="F71:F104" si="3">G71&amp;" "&amp;H71</f>
        <v xml:space="preserve"> </v>
      </c>
      <c r="G71" s="72"/>
      <c r="H71" s="71"/>
      <c r="I71" s="60"/>
      <c r="J71" s="52"/>
      <c r="K71" s="66"/>
      <c r="L71" s="53"/>
      <c r="M71" s="67"/>
    </row>
    <row r="72" spans="1:13" ht="23.25" customHeight="1" x14ac:dyDescent="0.25">
      <c r="A72" s="45">
        <f t="shared" si="2"/>
        <v>67</v>
      </c>
      <c r="B72" s="66"/>
      <c r="C72" s="68"/>
      <c r="D72" s="69"/>
      <c r="E72" s="69"/>
      <c r="F72" s="49" t="str">
        <f t="shared" si="3"/>
        <v xml:space="preserve"> </v>
      </c>
      <c r="G72" s="70"/>
      <c r="H72" s="71"/>
      <c r="I72" s="60"/>
      <c r="J72" s="52"/>
      <c r="K72" s="66"/>
      <c r="L72" s="53"/>
      <c r="M72" s="67"/>
    </row>
    <row r="73" spans="1:13" ht="23.25" customHeight="1" x14ac:dyDescent="0.25">
      <c r="A73" s="45">
        <f t="shared" si="2"/>
        <v>68</v>
      </c>
      <c r="B73" s="66"/>
      <c r="C73" s="68"/>
      <c r="D73" s="69"/>
      <c r="E73" s="69"/>
      <c r="F73" s="49" t="str">
        <f t="shared" si="3"/>
        <v xml:space="preserve"> </v>
      </c>
      <c r="G73" s="72"/>
      <c r="H73" s="71"/>
      <c r="I73" s="60"/>
      <c r="J73" s="52"/>
      <c r="K73" s="66"/>
      <c r="L73" s="53"/>
      <c r="M73" s="67"/>
    </row>
    <row r="74" spans="1:13" ht="23.25" customHeight="1" x14ac:dyDescent="0.25">
      <c r="A74" s="45">
        <f t="shared" si="2"/>
        <v>69</v>
      </c>
      <c r="B74" s="66"/>
      <c r="C74" s="68"/>
      <c r="D74" s="69"/>
      <c r="E74" s="69"/>
      <c r="F74" s="49" t="str">
        <f t="shared" si="3"/>
        <v xml:space="preserve"> </v>
      </c>
      <c r="G74" s="70"/>
      <c r="H74" s="71"/>
      <c r="I74" s="60"/>
      <c r="J74" s="52"/>
      <c r="K74" s="66"/>
      <c r="L74" s="53"/>
      <c r="M74" s="67"/>
    </row>
    <row r="75" spans="1:13" ht="23.25" customHeight="1" x14ac:dyDescent="0.25">
      <c r="A75" s="45">
        <f t="shared" si="2"/>
        <v>70</v>
      </c>
      <c r="B75" s="66"/>
      <c r="C75" s="68"/>
      <c r="D75" s="69"/>
      <c r="E75" s="69"/>
      <c r="F75" s="49" t="str">
        <f t="shared" si="3"/>
        <v xml:space="preserve"> </v>
      </c>
      <c r="G75" s="72"/>
      <c r="H75" s="71"/>
      <c r="I75" s="60"/>
      <c r="J75" s="52"/>
      <c r="K75" s="66"/>
      <c r="L75" s="53"/>
      <c r="M75" s="67"/>
    </row>
    <row r="76" spans="1:13" ht="23.25" customHeight="1" x14ac:dyDescent="0.25">
      <c r="A76" s="45">
        <f t="shared" si="2"/>
        <v>71</v>
      </c>
      <c r="B76" s="66"/>
      <c r="C76" s="68"/>
      <c r="D76" s="69"/>
      <c r="E76" s="69"/>
      <c r="F76" s="49" t="str">
        <f t="shared" si="3"/>
        <v xml:space="preserve"> </v>
      </c>
      <c r="G76" s="70"/>
      <c r="H76" s="71"/>
      <c r="I76" s="60"/>
      <c r="J76" s="52"/>
      <c r="K76" s="66"/>
      <c r="L76" s="53"/>
      <c r="M76" s="67"/>
    </row>
    <row r="77" spans="1:13" ht="23.25" customHeight="1" x14ac:dyDescent="0.25">
      <c r="A77" s="45">
        <f t="shared" si="2"/>
        <v>72</v>
      </c>
      <c r="B77" s="66"/>
      <c r="C77" s="68"/>
      <c r="D77" s="69"/>
      <c r="E77" s="69"/>
      <c r="F77" s="49" t="str">
        <f t="shared" si="3"/>
        <v xml:space="preserve"> </v>
      </c>
      <c r="G77" s="72"/>
      <c r="H77" s="71"/>
      <c r="I77" s="60"/>
      <c r="J77" s="52"/>
      <c r="K77" s="66"/>
      <c r="L77" s="53"/>
      <c r="M77" s="67"/>
    </row>
    <row r="78" spans="1:13" ht="23.25" customHeight="1" x14ac:dyDescent="0.25">
      <c r="A78" s="45">
        <f t="shared" si="2"/>
        <v>73</v>
      </c>
      <c r="B78" s="66"/>
      <c r="C78" s="68"/>
      <c r="D78" s="69"/>
      <c r="E78" s="69"/>
      <c r="F78" s="49" t="str">
        <f t="shared" si="3"/>
        <v xml:space="preserve"> </v>
      </c>
      <c r="G78" s="70"/>
      <c r="H78" s="71"/>
      <c r="I78" s="60"/>
      <c r="J78" s="52"/>
      <c r="K78" s="66"/>
      <c r="L78" s="53"/>
      <c r="M78" s="67"/>
    </row>
    <row r="79" spans="1:13" ht="23.25" customHeight="1" x14ac:dyDescent="0.25">
      <c r="A79" s="45">
        <f t="shared" si="2"/>
        <v>74</v>
      </c>
      <c r="B79" s="66"/>
      <c r="C79" s="68"/>
      <c r="D79" s="69"/>
      <c r="E79" s="69"/>
      <c r="F79" s="49" t="str">
        <f t="shared" si="3"/>
        <v xml:space="preserve"> </v>
      </c>
      <c r="G79" s="72"/>
      <c r="H79" s="71"/>
      <c r="I79" s="60"/>
      <c r="J79" s="52"/>
      <c r="K79" s="66"/>
      <c r="L79" s="53"/>
      <c r="M79" s="67"/>
    </row>
    <row r="80" spans="1:13" ht="23.25" customHeight="1" x14ac:dyDescent="0.25">
      <c r="A80" s="45">
        <f t="shared" si="2"/>
        <v>75</v>
      </c>
      <c r="B80" s="66"/>
      <c r="C80" s="68"/>
      <c r="D80" s="69"/>
      <c r="E80" s="69"/>
      <c r="F80" s="49" t="str">
        <f t="shared" si="3"/>
        <v xml:space="preserve"> </v>
      </c>
      <c r="G80" s="70"/>
      <c r="H80" s="71"/>
      <c r="I80" s="60"/>
      <c r="J80" s="52"/>
      <c r="K80" s="66"/>
      <c r="L80" s="53"/>
      <c r="M80" s="67"/>
    </row>
    <row r="81" spans="1:13" ht="23.25" customHeight="1" x14ac:dyDescent="0.25">
      <c r="A81" s="45">
        <f t="shared" si="2"/>
        <v>76</v>
      </c>
      <c r="B81" s="66"/>
      <c r="C81" s="68"/>
      <c r="D81" s="69"/>
      <c r="E81" s="69"/>
      <c r="F81" s="49" t="str">
        <f t="shared" si="3"/>
        <v xml:space="preserve"> </v>
      </c>
      <c r="G81" s="72"/>
      <c r="H81" s="71"/>
      <c r="I81" s="60"/>
      <c r="J81" s="52"/>
      <c r="K81" s="66"/>
      <c r="L81" s="53"/>
      <c r="M81" s="67"/>
    </row>
    <row r="82" spans="1:13" ht="23.25" customHeight="1" x14ac:dyDescent="0.25">
      <c r="A82" s="45">
        <f t="shared" si="2"/>
        <v>77</v>
      </c>
      <c r="B82" s="66"/>
      <c r="C82" s="68"/>
      <c r="D82" s="69"/>
      <c r="E82" s="69"/>
      <c r="F82" s="49" t="str">
        <f t="shared" si="3"/>
        <v xml:space="preserve"> </v>
      </c>
      <c r="G82" s="70"/>
      <c r="H82" s="71"/>
      <c r="I82" s="60"/>
      <c r="J82" s="52"/>
      <c r="K82" s="66"/>
      <c r="L82" s="53"/>
      <c r="M82" s="67"/>
    </row>
    <row r="83" spans="1:13" ht="23.25" customHeight="1" x14ac:dyDescent="0.25">
      <c r="A83" s="45">
        <f t="shared" si="2"/>
        <v>78</v>
      </c>
      <c r="B83" s="66"/>
      <c r="C83" s="68"/>
      <c r="D83" s="69"/>
      <c r="E83" s="69"/>
      <c r="F83" s="49" t="str">
        <f t="shared" si="3"/>
        <v xml:space="preserve"> </v>
      </c>
      <c r="G83" s="72"/>
      <c r="H83" s="71"/>
      <c r="I83" s="60"/>
      <c r="J83" s="52"/>
      <c r="K83" s="66"/>
      <c r="L83" s="53"/>
      <c r="M83" s="67"/>
    </row>
    <row r="84" spans="1:13" ht="23.25" customHeight="1" x14ac:dyDescent="0.25">
      <c r="A84" s="45">
        <f t="shared" si="2"/>
        <v>79</v>
      </c>
      <c r="B84" s="66"/>
      <c r="C84" s="68"/>
      <c r="D84" s="69"/>
      <c r="E84" s="69"/>
      <c r="F84" s="49" t="str">
        <f t="shared" si="3"/>
        <v xml:space="preserve"> </v>
      </c>
      <c r="G84" s="70"/>
      <c r="H84" s="71"/>
      <c r="I84" s="60"/>
      <c r="J84" s="52"/>
      <c r="K84" s="66"/>
      <c r="L84" s="53"/>
      <c r="M84" s="67"/>
    </row>
    <row r="85" spans="1:13" ht="23.25" customHeight="1" x14ac:dyDescent="0.25">
      <c r="A85" s="45">
        <f t="shared" si="2"/>
        <v>80</v>
      </c>
      <c r="B85" s="66"/>
      <c r="C85" s="68"/>
      <c r="D85" s="69"/>
      <c r="E85" s="69"/>
      <c r="F85" s="49" t="str">
        <f t="shared" si="3"/>
        <v xml:space="preserve"> </v>
      </c>
      <c r="G85" s="72"/>
      <c r="H85" s="71"/>
      <c r="I85" s="60"/>
      <c r="J85" s="52"/>
      <c r="K85" s="66"/>
      <c r="L85" s="53"/>
      <c r="M85" s="67"/>
    </row>
    <row r="86" spans="1:13" ht="23.25" customHeight="1" x14ac:dyDescent="0.25">
      <c r="A86" s="45">
        <f t="shared" si="2"/>
        <v>81</v>
      </c>
      <c r="B86" s="66"/>
      <c r="C86" s="68"/>
      <c r="D86" s="69"/>
      <c r="E86" s="69"/>
      <c r="F86" s="49" t="str">
        <f t="shared" si="3"/>
        <v xml:space="preserve"> </v>
      </c>
      <c r="G86" s="70"/>
      <c r="H86" s="71"/>
      <c r="I86" s="60"/>
      <c r="J86" s="52"/>
      <c r="K86" s="66"/>
      <c r="L86" s="53"/>
      <c r="M86" s="67"/>
    </row>
    <row r="87" spans="1:13" ht="23.25" customHeight="1" x14ac:dyDescent="0.25">
      <c r="A87" s="45">
        <f t="shared" si="2"/>
        <v>82</v>
      </c>
      <c r="B87" s="66"/>
      <c r="C87" s="68"/>
      <c r="D87" s="69"/>
      <c r="E87" s="69"/>
      <c r="F87" s="49" t="str">
        <f t="shared" si="3"/>
        <v xml:space="preserve"> </v>
      </c>
      <c r="G87" s="72"/>
      <c r="H87" s="71"/>
      <c r="I87" s="60"/>
      <c r="J87" s="52"/>
      <c r="K87" s="66"/>
      <c r="L87" s="53"/>
      <c r="M87" s="67"/>
    </row>
    <row r="88" spans="1:13" ht="23.25" customHeight="1" x14ac:dyDescent="0.25">
      <c r="A88" s="45">
        <f t="shared" si="2"/>
        <v>83</v>
      </c>
      <c r="B88" s="66"/>
      <c r="C88" s="68"/>
      <c r="D88" s="69"/>
      <c r="E88" s="69"/>
      <c r="F88" s="49" t="str">
        <f t="shared" si="3"/>
        <v xml:space="preserve"> </v>
      </c>
      <c r="G88" s="70"/>
      <c r="H88" s="71"/>
      <c r="I88" s="60"/>
      <c r="J88" s="52"/>
      <c r="K88" s="66"/>
      <c r="L88" s="53"/>
      <c r="M88" s="67"/>
    </row>
    <row r="89" spans="1:13" ht="23.25" customHeight="1" x14ac:dyDescent="0.25">
      <c r="A89" s="45">
        <f t="shared" si="2"/>
        <v>84</v>
      </c>
      <c r="B89" s="66"/>
      <c r="C89" s="68"/>
      <c r="D89" s="69"/>
      <c r="E89" s="69"/>
      <c r="F89" s="49" t="str">
        <f t="shared" si="3"/>
        <v xml:space="preserve"> </v>
      </c>
      <c r="G89" s="72"/>
      <c r="H89" s="71"/>
      <c r="I89" s="60"/>
      <c r="J89" s="52"/>
      <c r="K89" s="66"/>
      <c r="L89" s="53"/>
      <c r="M89" s="67"/>
    </row>
    <row r="90" spans="1:13" ht="23.25" customHeight="1" x14ac:dyDescent="0.25">
      <c r="A90" s="45">
        <f t="shared" si="2"/>
        <v>85</v>
      </c>
      <c r="B90" s="66"/>
      <c r="C90" s="68"/>
      <c r="D90" s="69"/>
      <c r="E90" s="69"/>
      <c r="F90" s="49" t="str">
        <f t="shared" si="3"/>
        <v xml:space="preserve"> </v>
      </c>
      <c r="G90" s="70"/>
      <c r="H90" s="71"/>
      <c r="I90" s="60"/>
      <c r="J90" s="52"/>
      <c r="K90" s="66"/>
      <c r="L90" s="53"/>
      <c r="M90" s="67"/>
    </row>
    <row r="91" spans="1:13" ht="23.25" customHeight="1" x14ac:dyDescent="0.25">
      <c r="A91" s="45">
        <f t="shared" si="2"/>
        <v>86</v>
      </c>
      <c r="B91" s="66"/>
      <c r="C91" s="68"/>
      <c r="D91" s="69"/>
      <c r="E91" s="69"/>
      <c r="F91" s="49" t="str">
        <f t="shared" si="3"/>
        <v xml:space="preserve"> </v>
      </c>
      <c r="G91" s="72"/>
      <c r="H91" s="71"/>
      <c r="I91" s="60"/>
      <c r="J91" s="52"/>
      <c r="K91" s="66"/>
      <c r="L91" s="53"/>
      <c r="M91" s="67"/>
    </row>
    <row r="92" spans="1:13" ht="23.25" customHeight="1" x14ac:dyDescent="0.25">
      <c r="A92" s="45">
        <f t="shared" si="2"/>
        <v>87</v>
      </c>
      <c r="B92" s="66"/>
      <c r="C92" s="68"/>
      <c r="D92" s="69"/>
      <c r="E92" s="69"/>
      <c r="F92" s="49" t="str">
        <f t="shared" si="3"/>
        <v xml:space="preserve"> </v>
      </c>
      <c r="G92" s="70"/>
      <c r="H92" s="71"/>
      <c r="I92" s="60"/>
      <c r="J92" s="52"/>
      <c r="K92" s="66"/>
      <c r="L92" s="53"/>
      <c r="M92" s="67"/>
    </row>
    <row r="93" spans="1:13" ht="23.25" customHeight="1" x14ac:dyDescent="0.25">
      <c r="A93" s="45">
        <f t="shared" si="2"/>
        <v>88</v>
      </c>
      <c r="B93" s="66"/>
      <c r="C93" s="68"/>
      <c r="D93" s="69"/>
      <c r="E93" s="69"/>
      <c r="F93" s="49" t="str">
        <f t="shared" si="3"/>
        <v xml:space="preserve"> </v>
      </c>
      <c r="G93" s="72"/>
      <c r="H93" s="71"/>
      <c r="I93" s="60"/>
      <c r="J93" s="52"/>
      <c r="K93" s="66"/>
      <c r="L93" s="53"/>
      <c r="M93" s="67"/>
    </row>
    <row r="94" spans="1:13" ht="23.25" customHeight="1" x14ac:dyDescent="0.25">
      <c r="A94" s="45">
        <f t="shared" si="2"/>
        <v>89</v>
      </c>
      <c r="B94" s="66"/>
      <c r="C94" s="68"/>
      <c r="D94" s="69"/>
      <c r="E94" s="69"/>
      <c r="F94" s="49" t="str">
        <f t="shared" si="3"/>
        <v xml:space="preserve"> </v>
      </c>
      <c r="G94" s="70"/>
      <c r="H94" s="71"/>
      <c r="I94" s="60"/>
      <c r="J94" s="52"/>
      <c r="K94" s="66"/>
      <c r="L94" s="53"/>
      <c r="M94" s="67"/>
    </row>
    <row r="95" spans="1:13" ht="23.25" customHeight="1" x14ac:dyDescent="0.25">
      <c r="A95" s="45">
        <f t="shared" si="2"/>
        <v>90</v>
      </c>
      <c r="B95" s="66"/>
      <c r="C95" s="68"/>
      <c r="D95" s="69"/>
      <c r="E95" s="69"/>
      <c r="F95" s="49" t="str">
        <f t="shared" si="3"/>
        <v xml:space="preserve"> </v>
      </c>
      <c r="G95" s="72"/>
      <c r="H95" s="71"/>
      <c r="I95" s="60"/>
      <c r="J95" s="52"/>
      <c r="K95" s="66"/>
      <c r="L95" s="53"/>
      <c r="M95" s="67"/>
    </row>
    <row r="96" spans="1:13" ht="23.25" customHeight="1" x14ac:dyDescent="0.25">
      <c r="A96" s="45">
        <f t="shared" si="2"/>
        <v>91</v>
      </c>
      <c r="B96" s="66"/>
      <c r="C96" s="68"/>
      <c r="D96" s="69"/>
      <c r="E96" s="69"/>
      <c r="F96" s="49" t="str">
        <f t="shared" si="3"/>
        <v xml:space="preserve"> </v>
      </c>
      <c r="G96" s="70"/>
      <c r="H96" s="71"/>
      <c r="I96" s="60"/>
      <c r="J96" s="52"/>
      <c r="K96" s="66"/>
      <c r="L96" s="53"/>
      <c r="M96" s="67"/>
    </row>
    <row r="97" spans="1:13" ht="23.25" customHeight="1" x14ac:dyDescent="0.25">
      <c r="A97" s="45">
        <f t="shared" si="2"/>
        <v>92</v>
      </c>
      <c r="B97" s="66"/>
      <c r="C97" s="68"/>
      <c r="D97" s="69"/>
      <c r="E97" s="69"/>
      <c r="F97" s="49" t="str">
        <f t="shared" si="3"/>
        <v xml:space="preserve"> </v>
      </c>
      <c r="G97" s="72"/>
      <c r="H97" s="71"/>
      <c r="I97" s="60"/>
      <c r="J97" s="52"/>
      <c r="K97" s="66"/>
      <c r="L97" s="53"/>
      <c r="M97" s="67"/>
    </row>
    <row r="98" spans="1:13" ht="23.25" customHeight="1" x14ac:dyDescent="0.25">
      <c r="A98" s="45">
        <f t="shared" si="2"/>
        <v>93</v>
      </c>
      <c r="B98" s="66"/>
      <c r="C98" s="68"/>
      <c r="D98" s="69"/>
      <c r="E98" s="69"/>
      <c r="F98" s="49" t="str">
        <f t="shared" si="3"/>
        <v xml:space="preserve"> </v>
      </c>
      <c r="G98" s="70"/>
      <c r="H98" s="71"/>
      <c r="I98" s="60"/>
      <c r="J98" s="52"/>
      <c r="K98" s="66"/>
      <c r="L98" s="53"/>
      <c r="M98" s="67"/>
    </row>
    <row r="99" spans="1:13" ht="23.25" customHeight="1" x14ac:dyDescent="0.25">
      <c r="A99" s="45">
        <f t="shared" si="2"/>
        <v>94</v>
      </c>
      <c r="B99" s="66"/>
      <c r="C99" s="68"/>
      <c r="D99" s="69"/>
      <c r="E99" s="69"/>
      <c r="F99" s="49" t="str">
        <f t="shared" si="3"/>
        <v xml:space="preserve"> </v>
      </c>
      <c r="G99" s="72"/>
      <c r="H99" s="71"/>
      <c r="I99" s="60"/>
      <c r="J99" s="52"/>
      <c r="K99" s="66"/>
      <c r="L99" s="53"/>
      <c r="M99" s="67"/>
    </row>
    <row r="100" spans="1:13" ht="23.25" customHeight="1" x14ac:dyDescent="0.25">
      <c r="A100" s="45">
        <f t="shared" si="2"/>
        <v>95</v>
      </c>
      <c r="B100" s="66"/>
      <c r="C100" s="68"/>
      <c r="D100" s="69"/>
      <c r="E100" s="69"/>
      <c r="F100" s="49" t="str">
        <f t="shared" si="3"/>
        <v xml:space="preserve"> </v>
      </c>
      <c r="G100" s="70"/>
      <c r="H100" s="71"/>
      <c r="I100" s="60"/>
      <c r="J100" s="52"/>
      <c r="K100" s="66"/>
      <c r="L100" s="53"/>
      <c r="M100" s="67"/>
    </row>
    <row r="101" spans="1:13" ht="23.25" customHeight="1" x14ac:dyDescent="0.25">
      <c r="A101" s="45">
        <f t="shared" si="2"/>
        <v>96</v>
      </c>
      <c r="B101" s="66"/>
      <c r="C101" s="68"/>
      <c r="D101" s="69"/>
      <c r="E101" s="69"/>
      <c r="F101" s="49" t="str">
        <f t="shared" si="3"/>
        <v xml:space="preserve"> </v>
      </c>
      <c r="G101" s="72"/>
      <c r="H101" s="71"/>
      <c r="I101" s="60"/>
      <c r="J101" s="52"/>
      <c r="K101" s="66"/>
      <c r="L101" s="53"/>
      <c r="M101" s="67"/>
    </row>
    <row r="102" spans="1:13" ht="23.25" customHeight="1" x14ac:dyDescent="0.25">
      <c r="A102" s="45">
        <f t="shared" si="2"/>
        <v>97</v>
      </c>
      <c r="B102" s="66"/>
      <c r="C102" s="68"/>
      <c r="D102" s="69"/>
      <c r="E102" s="69"/>
      <c r="F102" s="49" t="str">
        <f t="shared" si="3"/>
        <v xml:space="preserve"> </v>
      </c>
      <c r="G102" s="70"/>
      <c r="H102" s="71"/>
      <c r="I102" s="60"/>
      <c r="J102" s="52"/>
      <c r="K102" s="66"/>
      <c r="L102" s="53"/>
      <c r="M102" s="67"/>
    </row>
    <row r="103" spans="1:13" ht="23.25" customHeight="1" x14ac:dyDescent="0.25">
      <c r="A103" s="45">
        <f t="shared" si="2"/>
        <v>98</v>
      </c>
      <c r="B103" s="66"/>
      <c r="C103" s="68"/>
      <c r="D103" s="69"/>
      <c r="E103" s="69"/>
      <c r="F103" s="49" t="str">
        <f t="shared" si="3"/>
        <v xml:space="preserve"> </v>
      </c>
      <c r="G103" s="72"/>
      <c r="H103" s="71"/>
      <c r="I103" s="60"/>
      <c r="J103" s="52"/>
      <c r="K103" s="66"/>
      <c r="L103" s="53"/>
      <c r="M103" s="67"/>
    </row>
    <row r="104" spans="1:13" ht="23.25" customHeight="1" x14ac:dyDescent="0.25">
      <c r="A104" s="45">
        <f t="shared" si="2"/>
        <v>99</v>
      </c>
      <c r="B104" s="66"/>
      <c r="C104" s="68"/>
      <c r="D104" s="69"/>
      <c r="E104" s="69"/>
      <c r="F104" s="49" t="str">
        <f t="shared" si="3"/>
        <v xml:space="preserve"> </v>
      </c>
      <c r="G104" s="70"/>
      <c r="H104" s="71"/>
      <c r="I104" s="60"/>
      <c r="J104" s="52"/>
      <c r="K104" s="66"/>
      <c r="L104" s="53"/>
      <c r="M104" s="67"/>
    </row>
  </sheetData>
  <mergeCells count="3">
    <mergeCell ref="A1:K1"/>
    <mergeCell ref="A2:B2"/>
    <mergeCell ref="A3:B3"/>
  </mergeCells>
  <conditionalFormatting sqref="J1:J1048576">
    <cfRule type="containsText" dxfId="0" priority="1" operator="containsText" text="NON-ACTIVE">
      <formula>NOT(ISERROR(SEARCH("NON-ACTIVE",J1)))</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Database!$W$3:$W$32</xm:f>
          </x14:formula1>
          <xm:sqref>H6:H104</xm:sqref>
        </x14:dataValidation>
        <x14:dataValidation type="list" errorStyle="warning" allowBlank="1" showInputMessage="1" showErrorMessage="1" error="PLEASE SELECT AGAIN_x000a_" xr:uid="{00000000-0002-0000-0300-000001000000}">
          <x14:formula1>
            <xm:f>Database!$T$11:$T$12</xm:f>
          </x14:formula1>
          <xm:sqref>J6:J104</xm:sqref>
        </x14:dataValidation>
        <x14:dataValidation type="list" allowBlank="1" showInputMessage="1" showErrorMessage="1" error="PLEASE SELECT AGAIN" xr:uid="{00000000-0002-0000-0300-000002000000}">
          <x14:formula1>
            <xm:f>Database!$T$15:$T$20</xm:f>
          </x14:formula1>
          <xm:sqref>L6:L104</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Database</vt:lpstr>
      <vt:lpstr>Attendance</vt:lpstr>
      <vt:lpstr>PAY</vt:lpstr>
      <vt:lpstr>Masterlist</vt:lpstr>
      <vt:lpstr>Basic</vt:lpstr>
      <vt:lpstr>Days</vt:lpstr>
      <vt:lpstr>HourlyPay</vt:lpstr>
      <vt:lpstr>WorkDays</vt:lpstr>
      <vt:lpstr>WorkHours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2015-06-05T18:17:20Z</dcterms:created>
  <dcterms:modified xsi:type="dcterms:W3CDTF">2022-03-01T10:37:31Z</dcterms:modified>
</cp:coreProperties>
</file>